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-uneno\Desktop\21K40-02-001 金型保守計画（改業務管理システム）\"/>
    </mc:Choice>
  </mc:AlternateContent>
  <bookViews>
    <workbookView xWindow="0" yWindow="0" windowWidth="25515" windowHeight="13785" tabRatio="754"/>
  </bookViews>
  <sheets>
    <sheet name="表紙" sheetId="125" r:id="rId1"/>
    <sheet name="更新履歴" sheetId="126" r:id="rId2"/>
    <sheet name="テーブル一覧" sheetId="127" r:id="rId3"/>
    <sheet name="ビュー一覧" sheetId="150" r:id="rId4"/>
    <sheet name="ビュー定義" sheetId="151" r:id="rId5"/>
    <sheet name="ER図" sheetId="159" r:id="rId6"/>
    <sheet name="mm_buhin_no" sheetId="129" r:id="rId7"/>
    <sheet name="m_k60_buhin_no" sheetId="130" r:id="rId8"/>
    <sheet name="k60_press_buno_link" sheetId="176" r:id="rId9"/>
    <sheet name="k60_os_buno_link" sheetId="177" r:id="rId10"/>
    <sheet name="k40_cmc_convert" sheetId="190" r:id="rId11"/>
    <sheet name="k40_pv_data" sheetId="191" r:id="rId12"/>
    <sheet name="k40_pv_history" sheetId="192" r:id="rId13"/>
    <sheet name="k60_os_data" sheetId="193" r:id="rId14"/>
    <sheet name="k60_os_history" sheetId="195" r:id="rId15"/>
    <sheet name="k40_mm_data" sheetId="194" r:id="rId16"/>
    <sheet name="k40_mm_history" sheetId="196" r:id="rId17"/>
    <sheet name="作業メモ（本番移行の為）" sheetId="200" r:id="rId18"/>
    <sheet name="動作検証データ" sheetId="202" r:id="rId19"/>
    <sheet name="大日程－R" sheetId="204" r:id="rId20"/>
    <sheet name="量産車種照合" sheetId="203" r:id="rId21"/>
    <sheet name="正式部品番号データ" sheetId="178" r:id="rId22"/>
    <sheet name="圧造課部品番号" sheetId="184" r:id="rId23"/>
    <sheet name="大日程部番リンク情報" sheetId="185" r:id="rId24"/>
    <sheet name="部品番号リンク情報" sheetId="188" r:id="rId25"/>
    <sheet name="DB登録部品番号" sheetId="179" r:id="rId26"/>
    <sheet name="部品番号変換" sheetId="182" r:id="rId27"/>
    <sheet name="大日程202201" sheetId="181" r:id="rId28"/>
    <sheet name="保守計画表" sheetId="199" r:id="rId29"/>
    <sheet name="保守計画表  元" sheetId="198" r:id="rId30"/>
    <sheet name="車種記号対照表" sheetId="201" r:id="rId31"/>
    <sheet name="本番移行テスト" sheetId="205" r:id="rId32"/>
    <sheet name="本番移行" sheetId="206" r:id="rId33"/>
  </sheets>
  <externalReferences>
    <externalReference r:id="rId34"/>
    <externalReference r:id="rId35"/>
  </externalReferences>
  <definedNames>
    <definedName name="_xlnm._FilterDatabase" localSheetId="25" hidden="1">DB登録部品番号!$A$1:$A$1458</definedName>
    <definedName name="_xlnm._FilterDatabase" localSheetId="22" hidden="1">圧造課部品番号!$A$3:$A$1292</definedName>
    <definedName name="_xlnm._FilterDatabase" localSheetId="21" hidden="1">正式部品番号データ!$A$4:$C$1711</definedName>
    <definedName name="_xlnm._FilterDatabase" localSheetId="27" hidden="1">大日程202201!$A$1:$AM$1418</definedName>
    <definedName name="_xlnm._FilterDatabase" localSheetId="23" hidden="1">大日程部番リンク情報!$A$4:$B$1421</definedName>
    <definedName name="_xlnm._FilterDatabase" localSheetId="18" hidden="1">動作検証データ!$A$6:$G$101</definedName>
    <definedName name="_xlnm._FilterDatabase" localSheetId="24" hidden="1">部品番号リンク情報!$A$3:$AA$3</definedName>
    <definedName name="_xlnm._FilterDatabase" localSheetId="26" hidden="1">部品番号変換!$A$1:$N$1418</definedName>
    <definedName name="_xlnm._FilterDatabase" localSheetId="28" hidden="1">保守計画表!$C$4:$AA$100</definedName>
    <definedName name="_xlnm.Print_Area" localSheetId="19">'大日程－R'!$B$1:$C$67</definedName>
    <definedName name="_xlnm.Print_Area" localSheetId="28">保守計画表!$C$5:$W$50</definedName>
    <definedName name="_xlnm.Print_Area" localSheetId="29">'保守計画表  元'!$A$1:$V$106</definedName>
    <definedName name="_xlnm.Print_Titles" localSheetId="5">ER図!$1:$2</definedName>
    <definedName name="_xlnm.Print_Titles" localSheetId="10">k40_cmc_convert!$1:$2</definedName>
    <definedName name="_xlnm.Print_Titles" localSheetId="15">k40_mm_data!$1:$2</definedName>
    <definedName name="_xlnm.Print_Titles" localSheetId="16">k40_mm_history!$1:$2</definedName>
    <definedName name="_xlnm.Print_Titles" localSheetId="11">k40_pv_data!$1:$2</definedName>
    <definedName name="_xlnm.Print_Titles" localSheetId="12">k40_pv_history!$1:$2</definedName>
    <definedName name="_xlnm.Print_Titles" localSheetId="9">k60_os_buno_link!$1:$2</definedName>
    <definedName name="_xlnm.Print_Titles" localSheetId="13">k60_os_data!$1:$2</definedName>
    <definedName name="_xlnm.Print_Titles" localSheetId="14">k60_os_history!$1:$2</definedName>
    <definedName name="_xlnm.Print_Titles" localSheetId="8">k60_press_buno_link!$1:$2</definedName>
    <definedName name="_xlnm.Print_Titles" localSheetId="7">m_k60_buhin_no!$1:$2</definedName>
    <definedName name="_xlnm.Print_Titles" localSheetId="6">mm_buhin_no!$1:$2</definedName>
  </definedNames>
  <calcPr calcId="162913" refMode="R1C1"/>
</workbook>
</file>

<file path=xl/calcChain.xml><?xml version="1.0" encoding="utf-8"?>
<calcChain xmlns="http://schemas.openxmlformats.org/spreadsheetml/2006/main">
  <c r="B250" i="151" l="1"/>
  <c r="O250" i="151" s="1"/>
  <c r="BD250" i="151" s="1"/>
  <c r="AA250" i="151" l="1"/>
  <c r="D250" i="151"/>
  <c r="L2" i="182"/>
  <c r="Z577" i="206" l="1"/>
  <c r="Z578" i="206"/>
  <c r="Z579" i="206"/>
  <c r="D98" i="206"/>
  <c r="H11124" i="206"/>
  <c r="AA11154" i="206" s="1"/>
  <c r="AA11157" i="206" s="1"/>
  <c r="AA10731" i="206"/>
  <c r="AA10601" i="206"/>
  <c r="AA10299" i="206"/>
  <c r="AA10227" i="206"/>
  <c r="AA10107" i="206"/>
  <c r="AA10089" i="206"/>
  <c r="AA10041" i="206"/>
  <c r="AA10027" i="206"/>
  <c r="AA9998" i="206"/>
  <c r="AA9991" i="206"/>
  <c r="AA9955" i="206"/>
  <c r="AA9940" i="206"/>
  <c r="AA9916" i="206"/>
  <c r="AA9910" i="206"/>
  <c r="AA9880" i="206"/>
  <c r="AA9868" i="206"/>
  <c r="AA9850" i="206"/>
  <c r="AA9844" i="206"/>
  <c r="AA9832" i="206"/>
  <c r="AA9808" i="206"/>
  <c r="AA9802" i="206"/>
  <c r="AA9796" i="206"/>
  <c r="AA9772" i="206"/>
  <c r="AA9760" i="206"/>
  <c r="AA9742" i="206"/>
  <c r="AA9736" i="206"/>
  <c r="AA9724" i="206"/>
  <c r="H8321" i="206"/>
  <c r="AA9722" i="206" s="1"/>
  <c r="AA10371" i="206" s="1"/>
  <c r="H6609" i="206"/>
  <c r="AC6609" i="206" s="1"/>
  <c r="AA6376" i="206"/>
  <c r="AA5942" i="206"/>
  <c r="AA5765" i="206"/>
  <c r="AA5693" i="206"/>
  <c r="AA5636" i="206"/>
  <c r="AA5564" i="206"/>
  <c r="AA5492" i="206"/>
  <c r="AA5456" i="206"/>
  <c r="AA5420" i="206"/>
  <c r="AA5348" i="206"/>
  <c r="H4028" i="206"/>
  <c r="Y5318" i="206" s="1"/>
  <c r="AA6338" i="206" s="1"/>
  <c r="H591" i="206"/>
  <c r="Y2310" i="206" s="1"/>
  <c r="Y589" i="206"/>
  <c r="Z590" i="206" s="1"/>
  <c r="Y587" i="206"/>
  <c r="H584" i="206"/>
  <c r="Y576" i="206"/>
  <c r="H565" i="206"/>
  <c r="Y486" i="206"/>
  <c r="Y487" i="206" s="1"/>
  <c r="Y488" i="206" s="1"/>
  <c r="Y489" i="206" s="1"/>
  <c r="Y490" i="206" s="1"/>
  <c r="Y491" i="206" s="1"/>
  <c r="Y492" i="206" s="1"/>
  <c r="Y493" i="206" s="1"/>
  <c r="Y494" i="206" s="1"/>
  <c r="Y495" i="206" s="1"/>
  <c r="Y496" i="206" s="1"/>
  <c r="Y497" i="206" s="1"/>
  <c r="Y498" i="206" s="1"/>
  <c r="Y499" i="206" s="1"/>
  <c r="Y500" i="206" s="1"/>
  <c r="Y501" i="206" s="1"/>
  <c r="Y502" i="206" s="1"/>
  <c r="Y503" i="206" s="1"/>
  <c r="Y504" i="206" s="1"/>
  <c r="Y505" i="206" s="1"/>
  <c r="Y506" i="206" s="1"/>
  <c r="Y507" i="206" s="1"/>
  <c r="Y508" i="206" s="1"/>
  <c r="Y509" i="206" s="1"/>
  <c r="Y510" i="206" s="1"/>
  <c r="Y511" i="206" s="1"/>
  <c r="Y512" i="206" s="1"/>
  <c r="Y513" i="206" s="1"/>
  <c r="Y514" i="206" s="1"/>
  <c r="Y515" i="206" s="1"/>
  <c r="Y516" i="206" s="1"/>
  <c r="Y517" i="206" s="1"/>
  <c r="Y518" i="206" s="1"/>
  <c r="Y519" i="206" s="1"/>
  <c r="Y520" i="206" s="1"/>
  <c r="Y521" i="206" s="1"/>
  <c r="Y522" i="206" s="1"/>
  <c r="Y523" i="206" s="1"/>
  <c r="Y524" i="206" s="1"/>
  <c r="Y525" i="206" s="1"/>
  <c r="Y526" i="206" s="1"/>
  <c r="Y527" i="206" s="1"/>
  <c r="Y528" i="206" s="1"/>
  <c r="Y529" i="206" s="1"/>
  <c r="Y530" i="206" s="1"/>
  <c r="Y531" i="206" s="1"/>
  <c r="Y532" i="206" s="1"/>
  <c r="Y533" i="206" s="1"/>
  <c r="Y534" i="206" s="1"/>
  <c r="Y535" i="206" s="1"/>
  <c r="Y536" i="206" s="1"/>
  <c r="Y537" i="206" s="1"/>
  <c r="Y538" i="206" s="1"/>
  <c r="Y539" i="206" s="1"/>
  <c r="Y540" i="206" s="1"/>
  <c r="Y541" i="206" s="1"/>
  <c r="Y542" i="206" s="1"/>
  <c r="Y543" i="206" s="1"/>
  <c r="Y544" i="206" s="1"/>
  <c r="Y545" i="206" s="1"/>
  <c r="Y546" i="206" s="1"/>
  <c r="Y547" i="206" s="1"/>
  <c r="Y548" i="206" s="1"/>
  <c r="Y549" i="206" s="1"/>
  <c r="Y550" i="206" s="1"/>
  <c r="Y551" i="206" s="1"/>
  <c r="Y552" i="206" s="1"/>
  <c r="Y553" i="206" s="1"/>
  <c r="Y554" i="206" s="1"/>
  <c r="Y555" i="206" s="1"/>
  <c r="Y485" i="206"/>
  <c r="Y483" i="206"/>
  <c r="Z555" i="206" s="1"/>
  <c r="Y411" i="206"/>
  <c r="Y412" i="206" s="1"/>
  <c r="Y413" i="206" s="1"/>
  <c r="Y414" i="206" s="1"/>
  <c r="Y415" i="206" s="1"/>
  <c r="Y416" i="206" s="1"/>
  <c r="Y417" i="206" s="1"/>
  <c r="Y418" i="206" s="1"/>
  <c r="Y419" i="206" s="1"/>
  <c r="Y420" i="206" s="1"/>
  <c r="Y421" i="206" s="1"/>
  <c r="Y422" i="206" s="1"/>
  <c r="Y423" i="206" s="1"/>
  <c r="Y424" i="206" s="1"/>
  <c r="Y425" i="206" s="1"/>
  <c r="Y426" i="206" s="1"/>
  <c r="Y427" i="206" s="1"/>
  <c r="Y428" i="206" s="1"/>
  <c r="Y429" i="206" s="1"/>
  <c r="Y430" i="206" s="1"/>
  <c r="Y431" i="206" s="1"/>
  <c r="Y432" i="206" s="1"/>
  <c r="Y433" i="206" s="1"/>
  <c r="Y434" i="206" s="1"/>
  <c r="Y435" i="206" s="1"/>
  <c r="Y436" i="206" s="1"/>
  <c r="Y437" i="206" s="1"/>
  <c r="Y438" i="206" s="1"/>
  <c r="Y439" i="206" s="1"/>
  <c r="Y440" i="206" s="1"/>
  <c r="Y441" i="206" s="1"/>
  <c r="Y442" i="206" s="1"/>
  <c r="Y443" i="206" s="1"/>
  <c r="Y444" i="206" s="1"/>
  <c r="Y445" i="206" s="1"/>
  <c r="Y446" i="206" s="1"/>
  <c r="Y447" i="206" s="1"/>
  <c r="Y448" i="206" s="1"/>
  <c r="Y449" i="206" s="1"/>
  <c r="Y450" i="206" s="1"/>
  <c r="Y451" i="206" s="1"/>
  <c r="Y452" i="206" s="1"/>
  <c r="Y453" i="206" s="1"/>
  <c r="Y454" i="206" s="1"/>
  <c r="Y455" i="206" s="1"/>
  <c r="Y456" i="206" s="1"/>
  <c r="Y457" i="206" s="1"/>
  <c r="Y458" i="206" s="1"/>
  <c r="Y459" i="206" s="1"/>
  <c r="Y460" i="206" s="1"/>
  <c r="Y461" i="206" s="1"/>
  <c r="Y462" i="206" s="1"/>
  <c r="Y463" i="206" s="1"/>
  <c r="Y464" i="206" s="1"/>
  <c r="Y465" i="206" s="1"/>
  <c r="Y466" i="206" s="1"/>
  <c r="Y467" i="206" s="1"/>
  <c r="Y468" i="206" s="1"/>
  <c r="Y469" i="206" s="1"/>
  <c r="Y470" i="206" s="1"/>
  <c r="Y471" i="206" s="1"/>
  <c r="Y472" i="206" s="1"/>
  <c r="Y473" i="206" s="1"/>
  <c r="Y474" i="206" s="1"/>
  <c r="Y475" i="206" s="1"/>
  <c r="Y476" i="206" s="1"/>
  <c r="Y477" i="206" s="1"/>
  <c r="Y478" i="206" s="1"/>
  <c r="Y479" i="206" s="1"/>
  <c r="Y480" i="206" s="1"/>
  <c r="Y481" i="206" s="1"/>
  <c r="D291" i="206"/>
  <c r="D290" i="206"/>
  <c r="D289" i="206"/>
  <c r="D288" i="206"/>
  <c r="D235" i="206"/>
  <c r="D233" i="206"/>
  <c r="D232" i="206"/>
  <c r="D231" i="206"/>
  <c r="D230" i="206"/>
  <c r="D174" i="206"/>
  <c r="D172" i="206"/>
  <c r="D171" i="206"/>
  <c r="D158" i="206"/>
  <c r="D156" i="206"/>
  <c r="D155" i="206"/>
  <c r="D140" i="206"/>
  <c r="D138" i="206"/>
  <c r="D137" i="206"/>
  <c r="D121" i="206"/>
  <c r="D119" i="206"/>
  <c r="D118" i="206"/>
  <c r="D100" i="206"/>
  <c r="D97" i="206"/>
  <c r="D85" i="206"/>
  <c r="D83" i="206"/>
  <c r="D82" i="206"/>
  <c r="D71" i="206"/>
  <c r="D69" i="206"/>
  <c r="D59" i="206"/>
  <c r="D57" i="206"/>
  <c r="D47" i="206"/>
  <c r="D45" i="206"/>
  <c r="D44" i="206"/>
  <c r="D33" i="206"/>
  <c r="AA3986" i="206" l="1"/>
  <c r="AA3509" i="206"/>
  <c r="AA3291" i="206"/>
  <c r="AA3075" i="206"/>
  <c r="AA2859" i="206"/>
  <c r="AA2764" i="206"/>
  <c r="AA2710" i="206"/>
  <c r="AA2656" i="206"/>
  <c r="AA2602" i="206"/>
  <c r="AA2548" i="206"/>
  <c r="AA2504" i="206"/>
  <c r="AA2461" i="206"/>
  <c r="AA2418" i="206"/>
  <c r="AA2380" i="206"/>
  <c r="AA2344" i="206"/>
  <c r="AA3914" i="206"/>
  <c r="AA3471" i="206"/>
  <c r="AA3255" i="206"/>
  <c r="AA3039" i="206"/>
  <c r="AA2823" i="206"/>
  <c r="AA2755" i="206"/>
  <c r="AA2701" i="206"/>
  <c r="AA2647" i="206"/>
  <c r="AA2593" i="206"/>
  <c r="AA2540" i="206"/>
  <c r="AA2497" i="206"/>
  <c r="AA2454" i="206"/>
  <c r="AA2410" i="206"/>
  <c r="AA2374" i="206"/>
  <c r="AA2338" i="206"/>
  <c r="AA3435" i="206"/>
  <c r="AA3219" i="206"/>
  <c r="AA3003" i="206"/>
  <c r="AA2806" i="206"/>
  <c r="AA2692" i="206"/>
  <c r="AA2638" i="206"/>
  <c r="AA2584" i="206"/>
  <c r="AA2533" i="206"/>
  <c r="AA2490" i="206"/>
  <c r="AA2446" i="206"/>
  <c r="AA2404" i="206"/>
  <c r="AA2368" i="206"/>
  <c r="AA3399" i="206"/>
  <c r="AA2794" i="206"/>
  <c r="AA2683" i="206"/>
  <c r="AA2482" i="206"/>
  <c r="AA2526" i="206"/>
  <c r="AA3734" i="206"/>
  <c r="AA2746" i="206"/>
  <c r="AA2332" i="206"/>
  <c r="AA2967" i="206"/>
  <c r="AA2629" i="206"/>
  <c r="AA2398" i="206"/>
  <c r="AA2326" i="206"/>
  <c r="AA3662" i="206"/>
  <c r="AA2737" i="206"/>
  <c r="AA3597" i="206"/>
  <c r="AA3363" i="206"/>
  <c r="AA3147" i="206"/>
  <c r="AA2931" i="206"/>
  <c r="AA2782" i="206"/>
  <c r="AA2728" i="206"/>
  <c r="AA2674" i="206"/>
  <c r="AA2620" i="206"/>
  <c r="AA2566" i="206"/>
  <c r="AA2518" i="206"/>
  <c r="AA2475" i="206"/>
  <c r="AA2432" i="206"/>
  <c r="AA2392" i="206"/>
  <c r="AA2356" i="206"/>
  <c r="AA2320" i="206"/>
  <c r="AA3552" i="206"/>
  <c r="AA3327" i="206"/>
  <c r="AA3111" i="206"/>
  <c r="AA2895" i="206"/>
  <c r="AA2773" i="206"/>
  <c r="AA2719" i="206"/>
  <c r="AA2665" i="206"/>
  <c r="AA2611" i="206"/>
  <c r="AA2557" i="206"/>
  <c r="AA2511" i="206"/>
  <c r="AA2468" i="206"/>
  <c r="AA2425" i="206"/>
  <c r="AA2386" i="206"/>
  <c r="AA2350" i="206"/>
  <c r="AA2314" i="206"/>
  <c r="AA3183" i="206"/>
  <c r="AA2575" i="206"/>
  <c r="AA2439" i="206"/>
  <c r="AA2362" i="206"/>
  <c r="Z511" i="206"/>
  <c r="Z487" i="206"/>
  <c r="Z505" i="206"/>
  <c r="Z523" i="206"/>
  <c r="Z541" i="206"/>
  <c r="Z490" i="206"/>
  <c r="Z508" i="206"/>
  <c r="Z526" i="206"/>
  <c r="Z544" i="206"/>
  <c r="AA5384" i="206"/>
  <c r="AA5600" i="206"/>
  <c r="AA6158" i="206"/>
  <c r="AA9730" i="206"/>
  <c r="AA9778" i="206"/>
  <c r="AA9838" i="206"/>
  <c r="AA9904" i="206"/>
  <c r="AA9984" i="206"/>
  <c r="AA10075" i="206"/>
  <c r="AA10493" i="206"/>
  <c r="Z529" i="206"/>
  <c r="Z484" i="206"/>
  <c r="Z496" i="206"/>
  <c r="Z514" i="206"/>
  <c r="Z532" i="206"/>
  <c r="Z550" i="206"/>
  <c r="Z493" i="206"/>
  <c r="Z553" i="206"/>
  <c r="Z547" i="206"/>
  <c r="Z499" i="206"/>
  <c r="Z517" i="206"/>
  <c r="Z535" i="206"/>
  <c r="Z502" i="206"/>
  <c r="Z520" i="206"/>
  <c r="Z538" i="206"/>
  <c r="AA5528" i="206"/>
  <c r="AA5837" i="206"/>
  <c r="AA9766" i="206"/>
  <c r="AA9814" i="206"/>
  <c r="AA9874" i="206"/>
  <c r="AA9948" i="206"/>
  <c r="AA10034" i="206"/>
  <c r="AA10263" i="206"/>
  <c r="Z485" i="206"/>
  <c r="Z488" i="206"/>
  <c r="Z491" i="206"/>
  <c r="Z494" i="206"/>
  <c r="Z497" i="206"/>
  <c r="Z500" i="206"/>
  <c r="Z503" i="206"/>
  <c r="Z506" i="206"/>
  <c r="Z509" i="206"/>
  <c r="Z512" i="206"/>
  <c r="Z515" i="206"/>
  <c r="Z518" i="206"/>
  <c r="Z521" i="206"/>
  <c r="Z524" i="206"/>
  <c r="Z527" i="206"/>
  <c r="Z530" i="206"/>
  <c r="Z533" i="206"/>
  <c r="Z536" i="206"/>
  <c r="Z539" i="206"/>
  <c r="Z542" i="206"/>
  <c r="Z545" i="206"/>
  <c r="Z548" i="206"/>
  <c r="Z551" i="206"/>
  <c r="Z554" i="206"/>
  <c r="AA2313" i="206"/>
  <c r="AA2319" i="206"/>
  <c r="AA2325" i="206"/>
  <c r="AA2331" i="206"/>
  <c r="AA2337" i="206"/>
  <c r="AA2343" i="206"/>
  <c r="AA2349" i="206"/>
  <c r="AA2355" i="206"/>
  <c r="AA2361" i="206"/>
  <c r="AA2367" i="206"/>
  <c r="AA2373" i="206"/>
  <c r="AA2379" i="206"/>
  <c r="AA2385" i="206"/>
  <c r="AA2391" i="206"/>
  <c r="AA2397" i="206"/>
  <c r="AA2403" i="206"/>
  <c r="AA2409" i="206"/>
  <c r="AA2416" i="206"/>
  <c r="AA2424" i="206"/>
  <c r="AA2431" i="206"/>
  <c r="AA2438" i="206"/>
  <c r="AA2445" i="206"/>
  <c r="AA2452" i="206"/>
  <c r="AA2460" i="206"/>
  <c r="AA2467" i="206"/>
  <c r="AA2474" i="206"/>
  <c r="AA2481" i="206"/>
  <c r="AA2488" i="206"/>
  <c r="AA2496" i="206"/>
  <c r="AA2503" i="206"/>
  <c r="AA2510" i="206"/>
  <c r="AA2517" i="206"/>
  <c r="AA2524" i="206"/>
  <c r="AA2532" i="206"/>
  <c r="AA2539" i="206"/>
  <c r="AA2547" i="206"/>
  <c r="AA2556" i="206"/>
  <c r="AA2565" i="206"/>
  <c r="AA2574" i="206"/>
  <c r="AA2583" i="206"/>
  <c r="AA2592" i="206"/>
  <c r="AA2601" i="206"/>
  <c r="AA2610" i="206"/>
  <c r="AA2619" i="206"/>
  <c r="AA2628" i="206"/>
  <c r="AA2637" i="206"/>
  <c r="AA2646" i="206"/>
  <c r="AA2655" i="206"/>
  <c r="AA2664" i="206"/>
  <c r="AA2673" i="206"/>
  <c r="AA2682" i="206"/>
  <c r="AA2691" i="206"/>
  <c r="AA2700" i="206"/>
  <c r="AA2709" i="206"/>
  <c r="AA2718" i="206"/>
  <c r="AA2727" i="206"/>
  <c r="AA2736" i="206"/>
  <c r="AA2745" i="206"/>
  <c r="AA2754" i="206"/>
  <c r="AA2763" i="206"/>
  <c r="AA2772" i="206"/>
  <c r="AA2781" i="206"/>
  <c r="AA2793" i="206"/>
  <c r="AA2805" i="206"/>
  <c r="AA2818" i="206"/>
  <c r="AA2853" i="206"/>
  <c r="AA2889" i="206"/>
  <c r="AA2925" i="206"/>
  <c r="AA2961" i="206"/>
  <c r="AA2997" i="206"/>
  <c r="AA3033" i="206"/>
  <c r="AA3069" i="206"/>
  <c r="AA3105" i="206"/>
  <c r="AA3141" i="206"/>
  <c r="AA3177" i="206"/>
  <c r="AA3213" i="206"/>
  <c r="AA3249" i="206"/>
  <c r="AA3285" i="206"/>
  <c r="AA3321" i="206"/>
  <c r="AA3357" i="206"/>
  <c r="AA3393" i="206"/>
  <c r="AA3429" i="206"/>
  <c r="AA3465" i="206"/>
  <c r="AA3501" i="206"/>
  <c r="AA3545" i="206"/>
  <c r="AA3588" i="206"/>
  <c r="AA3650" i="206"/>
  <c r="AA3722" i="206"/>
  <c r="AA3878" i="206"/>
  <c r="Z486" i="206"/>
  <c r="Z489" i="206"/>
  <c r="Z492" i="206"/>
  <c r="Z495" i="206"/>
  <c r="Z498" i="206"/>
  <c r="Z501" i="206"/>
  <c r="Z504" i="206"/>
  <c r="Z507" i="206"/>
  <c r="Z510" i="206"/>
  <c r="Z513" i="206"/>
  <c r="Z516" i="206"/>
  <c r="Z519" i="206"/>
  <c r="Z522" i="206"/>
  <c r="Z525" i="206"/>
  <c r="Z528" i="206"/>
  <c r="Z531" i="206"/>
  <c r="Z534" i="206"/>
  <c r="Z537" i="206"/>
  <c r="Z540" i="206"/>
  <c r="Z543" i="206"/>
  <c r="Z546" i="206"/>
  <c r="Z549" i="206"/>
  <c r="Z552" i="206"/>
  <c r="Z581" i="206"/>
  <c r="AA2315" i="206"/>
  <c r="AA2321" i="206"/>
  <c r="AA2327" i="206"/>
  <c r="AA2333" i="206"/>
  <c r="AA2339" i="206"/>
  <c r="AA2345" i="206"/>
  <c r="AA2351" i="206"/>
  <c r="AA2357" i="206"/>
  <c r="AA2363" i="206"/>
  <c r="AA2369" i="206"/>
  <c r="AA2375" i="206"/>
  <c r="AA2381" i="206"/>
  <c r="AA2387" i="206"/>
  <c r="AA2393" i="206"/>
  <c r="AA2399" i="206"/>
  <c r="AA2405" i="206"/>
  <c r="AA2412" i="206"/>
  <c r="AA2419" i="206"/>
  <c r="AA2426" i="206"/>
  <c r="AA2433" i="206"/>
  <c r="AA2440" i="206"/>
  <c r="AA2448" i="206"/>
  <c r="AA2455" i="206"/>
  <c r="AA2462" i="206"/>
  <c r="AA2469" i="206"/>
  <c r="AA2476" i="206"/>
  <c r="AA2484" i="206"/>
  <c r="AA2491" i="206"/>
  <c r="AA2498" i="206"/>
  <c r="AA2505" i="206"/>
  <c r="AA2512" i="206"/>
  <c r="AA2520" i="206"/>
  <c r="AA2527" i="206"/>
  <c r="AA2534" i="206"/>
  <c r="AA2541" i="206"/>
  <c r="AA2550" i="206"/>
  <c r="AA2559" i="206"/>
  <c r="AA2568" i="206"/>
  <c r="AA2577" i="206"/>
  <c r="AA2586" i="206"/>
  <c r="AA2595" i="206"/>
  <c r="AA2604" i="206"/>
  <c r="AA2613" i="206"/>
  <c r="AA2622" i="206"/>
  <c r="AA2631" i="206"/>
  <c r="AA2640" i="206"/>
  <c r="AA2649" i="206"/>
  <c r="AA2658" i="206"/>
  <c r="AA2667" i="206"/>
  <c r="AA2676" i="206"/>
  <c r="AA2685" i="206"/>
  <c r="AA2694" i="206"/>
  <c r="AA2703" i="206"/>
  <c r="AA2712" i="206"/>
  <c r="AA2721" i="206"/>
  <c r="AA2730" i="206"/>
  <c r="AA2739" i="206"/>
  <c r="AA2748" i="206"/>
  <c r="AA2757" i="206"/>
  <c r="AA2766" i="206"/>
  <c r="AA2775" i="206"/>
  <c r="AA2784" i="206"/>
  <c r="AA2796" i="206"/>
  <c r="AA2808" i="206"/>
  <c r="AA2829" i="206"/>
  <c r="AA2865" i="206"/>
  <c r="AA2901" i="206"/>
  <c r="AA2937" i="206"/>
  <c r="AA2973" i="206"/>
  <c r="AA3009" i="206"/>
  <c r="AA3045" i="206"/>
  <c r="AA3081" i="206"/>
  <c r="AA3117" i="206"/>
  <c r="AA3153" i="206"/>
  <c r="AA3189" i="206"/>
  <c r="AA3225" i="206"/>
  <c r="AA3261" i="206"/>
  <c r="AA3297" i="206"/>
  <c r="AA3333" i="206"/>
  <c r="AA3369" i="206"/>
  <c r="AA3405" i="206"/>
  <c r="AA3441" i="206"/>
  <c r="AA3477" i="206"/>
  <c r="AA3516" i="206"/>
  <c r="AA3559" i="206"/>
  <c r="AA3606" i="206"/>
  <c r="AA3674" i="206"/>
  <c r="AA3752" i="206"/>
  <c r="AA3950" i="206"/>
  <c r="Z582" i="206"/>
  <c r="AA2316" i="206"/>
  <c r="AA2322" i="206"/>
  <c r="AA2328" i="206"/>
  <c r="AA2334" i="206"/>
  <c r="AA2340" i="206"/>
  <c r="AA2346" i="206"/>
  <c r="AA2352" i="206"/>
  <c r="AA2358" i="206"/>
  <c r="AA2364" i="206"/>
  <c r="AA2370" i="206"/>
  <c r="AA2376" i="206"/>
  <c r="AA2382" i="206"/>
  <c r="AA2388" i="206"/>
  <c r="AA2394" i="206"/>
  <c r="AA2400" i="206"/>
  <c r="AA2406" i="206"/>
  <c r="AA2413" i="206"/>
  <c r="AA2420" i="206"/>
  <c r="AA2427" i="206"/>
  <c r="AA2434" i="206"/>
  <c r="AA2442" i="206"/>
  <c r="AA2449" i="206"/>
  <c r="AA2456" i="206"/>
  <c r="AA2463" i="206"/>
  <c r="AA2470" i="206"/>
  <c r="AA2478" i="206"/>
  <c r="AA2485" i="206"/>
  <c r="AA2492" i="206"/>
  <c r="AA2499" i="206"/>
  <c r="AA2506" i="206"/>
  <c r="AA2514" i="206"/>
  <c r="AA2521" i="206"/>
  <c r="AA2528" i="206"/>
  <c r="AA2535" i="206"/>
  <c r="AA2542" i="206"/>
  <c r="AA2551" i="206"/>
  <c r="AA2560" i="206"/>
  <c r="AA2569" i="206"/>
  <c r="AA2578" i="206"/>
  <c r="AA2587" i="206"/>
  <c r="AA2596" i="206"/>
  <c r="AA2605" i="206"/>
  <c r="AA2614" i="206"/>
  <c r="AA2623" i="206"/>
  <c r="AA2632" i="206"/>
  <c r="AA2641" i="206"/>
  <c r="AA2650" i="206"/>
  <c r="AA2659" i="206"/>
  <c r="AA2668" i="206"/>
  <c r="AA2677" i="206"/>
  <c r="AA2686" i="206"/>
  <c r="AA2695" i="206"/>
  <c r="AA2704" i="206"/>
  <c r="AA2713" i="206"/>
  <c r="AA2722" i="206"/>
  <c r="AA2731" i="206"/>
  <c r="AA2740" i="206"/>
  <c r="AA2749" i="206"/>
  <c r="AA2758" i="206"/>
  <c r="AA2767" i="206"/>
  <c r="AA2776" i="206"/>
  <c r="AA2787" i="206"/>
  <c r="AA2799" i="206"/>
  <c r="AA2811" i="206"/>
  <c r="AA2835" i="206"/>
  <c r="AA2871" i="206"/>
  <c r="AA2907" i="206"/>
  <c r="AA2943" i="206"/>
  <c r="AA2979" i="206"/>
  <c r="AA3015" i="206"/>
  <c r="AA3051" i="206"/>
  <c r="AA3087" i="206"/>
  <c r="AA3123" i="206"/>
  <c r="AA3159" i="206"/>
  <c r="AA3195" i="206"/>
  <c r="AA3231" i="206"/>
  <c r="AA3267" i="206"/>
  <c r="AA3303" i="206"/>
  <c r="AA3339" i="206"/>
  <c r="AA3375" i="206"/>
  <c r="AA3411" i="206"/>
  <c r="AA3447" i="206"/>
  <c r="AA3483" i="206"/>
  <c r="AA3523" i="206"/>
  <c r="AA3566" i="206"/>
  <c r="AA3615" i="206"/>
  <c r="AA3686" i="206"/>
  <c r="AA3770" i="206"/>
  <c r="Z583" i="206"/>
  <c r="AA4026" i="206"/>
  <c r="AA4020" i="206"/>
  <c r="AA4014" i="206"/>
  <c r="AA4008" i="206"/>
  <c r="AA4002" i="206"/>
  <c r="AA3996" i="206"/>
  <c r="AA3990" i="206"/>
  <c r="AA3984" i="206"/>
  <c r="AA3978" i="206"/>
  <c r="AA3972" i="206"/>
  <c r="AA3966" i="206"/>
  <c r="AA3960" i="206"/>
  <c r="AA3954" i="206"/>
  <c r="AA3948" i="206"/>
  <c r="AA3942" i="206"/>
  <c r="AA3936" i="206"/>
  <c r="AA3930" i="206"/>
  <c r="AA3924" i="206"/>
  <c r="AA3918" i="206"/>
  <c r="AA3912" i="206"/>
  <c r="AA3906" i="206"/>
  <c r="AA3900" i="206"/>
  <c r="AA3894" i="206"/>
  <c r="AA3888" i="206"/>
  <c r="AA3882" i="206"/>
  <c r="AA3876" i="206"/>
  <c r="AA3870" i="206"/>
  <c r="AA3864" i="206"/>
  <c r="AA3858" i="206"/>
  <c r="AA3852" i="206"/>
  <c r="AA3846" i="206"/>
  <c r="AA3840" i="206"/>
  <c r="AA3834" i="206"/>
  <c r="AA3828" i="206"/>
  <c r="AA3822" i="206"/>
  <c r="AA3816" i="206"/>
  <c r="AA3810" i="206"/>
  <c r="AA3804" i="206"/>
  <c r="AA3798" i="206"/>
  <c r="AA3792" i="206"/>
  <c r="AA3786" i="206"/>
  <c r="AA3780" i="206"/>
  <c r="AA3774" i="206"/>
  <c r="AA3768" i="206"/>
  <c r="AA3762" i="206"/>
  <c r="AA3756" i="206"/>
  <c r="AA3750" i="206"/>
  <c r="AA3744" i="206"/>
  <c r="AA3738" i="206"/>
  <c r="AA4025" i="206"/>
  <c r="AA4019" i="206"/>
  <c r="AA4013" i="206"/>
  <c r="AA4007" i="206"/>
  <c r="AA4001" i="206"/>
  <c r="AA3995" i="206"/>
  <c r="AA3989" i="206"/>
  <c r="AA3983" i="206"/>
  <c r="AA3977" i="206"/>
  <c r="AA3971" i="206"/>
  <c r="AA3965" i="206"/>
  <c r="AA3959" i="206"/>
  <c r="AA3953" i="206"/>
  <c r="AA3947" i="206"/>
  <c r="AA3941" i="206"/>
  <c r="AA3935" i="206"/>
  <c r="AA3929" i="206"/>
  <c r="AA3923" i="206"/>
  <c r="AA3917" i="206"/>
  <c r="AA3911" i="206"/>
  <c r="AA3905" i="206"/>
  <c r="AA3899" i="206"/>
  <c r="AA3893" i="206"/>
  <c r="AA3887" i="206"/>
  <c r="AA3881" i="206"/>
  <c r="AA3875" i="206"/>
  <c r="AA3869" i="206"/>
  <c r="AA3863" i="206"/>
  <c r="AA3857" i="206"/>
  <c r="AA3851" i="206"/>
  <c r="AA3845" i="206"/>
  <c r="AA3839" i="206"/>
  <c r="AA3833" i="206"/>
  <c r="AA3827" i="206"/>
  <c r="AA3821" i="206"/>
  <c r="AA3815" i="206"/>
  <c r="AA3809" i="206"/>
  <c r="AA3803" i="206"/>
  <c r="AA3797" i="206"/>
  <c r="AA3791" i="206"/>
  <c r="AA3785" i="206"/>
  <c r="AA3779" i="206"/>
  <c r="AA3773" i="206"/>
  <c r="AA4024" i="206"/>
  <c r="AA4018" i="206"/>
  <c r="AA4012" i="206"/>
  <c r="AA4006" i="206"/>
  <c r="AA4000" i="206"/>
  <c r="AA3994" i="206"/>
  <c r="AA3988" i="206"/>
  <c r="AA3982" i="206"/>
  <c r="AA3976" i="206"/>
  <c r="AA3970" i="206"/>
  <c r="AA3964" i="206"/>
  <c r="AA3958" i="206"/>
  <c r="AA3952" i="206"/>
  <c r="AA3946" i="206"/>
  <c r="AA3940" i="206"/>
  <c r="AA3934" i="206"/>
  <c r="AA3928" i="206"/>
  <c r="AA3922" i="206"/>
  <c r="AA3916" i="206"/>
  <c r="AA3910" i="206"/>
  <c r="AA3904" i="206"/>
  <c r="AA3898" i="206"/>
  <c r="AA3892" i="206"/>
  <c r="AA3886" i="206"/>
  <c r="AA3880" i="206"/>
  <c r="AA3874" i="206"/>
  <c r="AA3868" i="206"/>
  <c r="AA3862" i="206"/>
  <c r="AA3856" i="206"/>
  <c r="AA3850" i="206"/>
  <c r="AA3844" i="206"/>
  <c r="AA3838" i="206"/>
  <c r="AA3832" i="206"/>
  <c r="AA3826" i="206"/>
  <c r="AA3820" i="206"/>
  <c r="AA3814" i="206"/>
  <c r="AA3808" i="206"/>
  <c r="AA3802" i="206"/>
  <c r="AA3796" i="206"/>
  <c r="AA3790" i="206"/>
  <c r="AA3784" i="206"/>
  <c r="AA3778" i="206"/>
  <c r="AA3772" i="206"/>
  <c r="AA3766" i="206"/>
  <c r="AA3760" i="206"/>
  <c r="AA3754" i="206"/>
  <c r="AA3748" i="206"/>
  <c r="AA3742" i="206"/>
  <c r="AA3736" i="206"/>
  <c r="AA3730" i="206"/>
  <c r="AA3724" i="206"/>
  <c r="AA3718" i="206"/>
  <c r="AA3712" i="206"/>
  <c r="AA3706" i="206"/>
  <c r="AA3700" i="206"/>
  <c r="AA3694" i="206"/>
  <c r="AA3688" i="206"/>
  <c r="AA3682" i="206"/>
  <c r="AA3676" i="206"/>
  <c r="AA3670" i="206"/>
  <c r="AA3664" i="206"/>
  <c r="AA3658" i="206"/>
  <c r="AA3652" i="206"/>
  <c r="AA3646" i="206"/>
  <c r="AA3640" i="206"/>
  <c r="AA3634" i="206"/>
  <c r="AA3628" i="206"/>
  <c r="AA3622" i="206"/>
  <c r="AA3616" i="206"/>
  <c r="AA3610" i="206"/>
  <c r="AA3604" i="206"/>
  <c r="AA3598" i="206"/>
  <c r="AA3592" i="206"/>
  <c r="AA3586" i="206"/>
  <c r="AA3580" i="206"/>
  <c r="AA3574" i="206"/>
  <c r="AA3568" i="206"/>
  <c r="AA3562" i="206"/>
  <c r="AA3556" i="206"/>
  <c r="AA3550" i="206"/>
  <c r="AA3544" i="206"/>
  <c r="AA3538" i="206"/>
  <c r="AA3532" i="206"/>
  <c r="AA3526" i="206"/>
  <c r="AA3520" i="206"/>
  <c r="AA3514" i="206"/>
  <c r="AA3508" i="206"/>
  <c r="AA3502" i="206"/>
  <c r="AA4023" i="206"/>
  <c r="AA4017" i="206"/>
  <c r="AA4011" i="206"/>
  <c r="AA4005" i="206"/>
  <c r="AA3999" i="206"/>
  <c r="AA3993" i="206"/>
  <c r="AA3987" i="206"/>
  <c r="AA3981" i="206"/>
  <c r="AA3975" i="206"/>
  <c r="AA3969" i="206"/>
  <c r="AA3963" i="206"/>
  <c r="AA3957" i="206"/>
  <c r="AA3951" i="206"/>
  <c r="AA3945" i="206"/>
  <c r="AA3939" i="206"/>
  <c r="AA3933" i="206"/>
  <c r="AA3927" i="206"/>
  <c r="AA3921" i="206"/>
  <c r="AA3915" i="206"/>
  <c r="AA3909" i="206"/>
  <c r="AA3903" i="206"/>
  <c r="AA3897" i="206"/>
  <c r="AA3891" i="206"/>
  <c r="AA3885" i="206"/>
  <c r="AA3879" i="206"/>
  <c r="AA3873" i="206"/>
  <c r="AA3867" i="206"/>
  <c r="AA3861" i="206"/>
  <c r="AA3855" i="206"/>
  <c r="AA3849" i="206"/>
  <c r="AA3843" i="206"/>
  <c r="AA3837" i="206"/>
  <c r="AA3831" i="206"/>
  <c r="AA3825" i="206"/>
  <c r="AA3819" i="206"/>
  <c r="AA3813" i="206"/>
  <c r="AA3807" i="206"/>
  <c r="AA3801" i="206"/>
  <c r="AA3795" i="206"/>
  <c r="AA3789" i="206"/>
  <c r="AA3783" i="206"/>
  <c r="AA3777" i="206"/>
  <c r="AA3771" i="206"/>
  <c r="AA3765" i="206"/>
  <c r="AA3759" i="206"/>
  <c r="AA3753" i="206"/>
  <c r="AA3747" i="206"/>
  <c r="AA3741" i="206"/>
  <c r="AA3735" i="206"/>
  <c r="AA3729" i="206"/>
  <c r="AA3723" i="206"/>
  <c r="AA3717" i="206"/>
  <c r="AA3711" i="206"/>
  <c r="AA3705" i="206"/>
  <c r="AA3699" i="206"/>
  <c r="AA3693" i="206"/>
  <c r="AA3687" i="206"/>
  <c r="AA3681" i="206"/>
  <c r="AA3675" i="206"/>
  <c r="AA3669" i="206"/>
  <c r="AA3663" i="206"/>
  <c r="AA3657" i="206"/>
  <c r="AA3651" i="206"/>
  <c r="AA3645" i="206"/>
  <c r="AA3639" i="206"/>
  <c r="AA3633" i="206"/>
  <c r="AA3627" i="206"/>
  <c r="AA3621" i="206"/>
  <c r="AA4027" i="206"/>
  <c r="AA4021" i="206"/>
  <c r="AA4015" i="206"/>
  <c r="AA4009" i="206"/>
  <c r="AA4003" i="206"/>
  <c r="AA3997" i="206"/>
  <c r="AA3991" i="206"/>
  <c r="AA3985" i="206"/>
  <c r="AA3979" i="206"/>
  <c r="AA3973" i="206"/>
  <c r="AA3967" i="206"/>
  <c r="AA3961" i="206"/>
  <c r="AA3955" i="206"/>
  <c r="AA3949" i="206"/>
  <c r="AA3943" i="206"/>
  <c r="AA3937" i="206"/>
  <c r="AA3931" i="206"/>
  <c r="AA3925" i="206"/>
  <c r="AA3919" i="206"/>
  <c r="AA3913" i="206"/>
  <c r="AA3907" i="206"/>
  <c r="AA3901" i="206"/>
  <c r="AA3895" i="206"/>
  <c r="AA3889" i="206"/>
  <c r="AA3883" i="206"/>
  <c r="AA3877" i="206"/>
  <c r="AA3871" i="206"/>
  <c r="AA3865" i="206"/>
  <c r="AA3859" i="206"/>
  <c r="AA3853" i="206"/>
  <c r="AA3847" i="206"/>
  <c r="AA3841" i="206"/>
  <c r="AA3835" i="206"/>
  <c r="AA3829" i="206"/>
  <c r="AA3823" i="206"/>
  <c r="AA3817" i="206"/>
  <c r="AA3811" i="206"/>
  <c r="AA3805" i="206"/>
  <c r="AA3799" i="206"/>
  <c r="AA3793" i="206"/>
  <c r="AA3787" i="206"/>
  <c r="AA3781" i="206"/>
  <c r="AA3775" i="206"/>
  <c r="AA3769" i="206"/>
  <c r="AA3763" i="206"/>
  <c r="AA3757" i="206"/>
  <c r="AA3751" i="206"/>
  <c r="AA3745" i="206"/>
  <c r="AA3739" i="206"/>
  <c r="AA3733" i="206"/>
  <c r="AA3727" i="206"/>
  <c r="AA3721" i="206"/>
  <c r="AA3715" i="206"/>
  <c r="AA3709" i="206"/>
  <c r="AA3703" i="206"/>
  <c r="AA3697" i="206"/>
  <c r="AA3691" i="206"/>
  <c r="AA3685" i="206"/>
  <c r="AA3679" i="206"/>
  <c r="AA3673" i="206"/>
  <c r="AA3667" i="206"/>
  <c r="AA3661" i="206"/>
  <c r="AA3655" i="206"/>
  <c r="AA3649" i="206"/>
  <c r="AA3643" i="206"/>
  <c r="AA3637" i="206"/>
  <c r="AA3631" i="206"/>
  <c r="AA3625" i="206"/>
  <c r="AA3619" i="206"/>
  <c r="AA3613" i="206"/>
  <c r="AA3607" i="206"/>
  <c r="AA3601" i="206"/>
  <c r="AA3595" i="206"/>
  <c r="AA3589" i="206"/>
  <c r="AA4010" i="206"/>
  <c r="AA3974" i="206"/>
  <c r="AA3938" i="206"/>
  <c r="AA3902" i="206"/>
  <c r="AA3866" i="206"/>
  <c r="AA3830" i="206"/>
  <c r="AA3794" i="206"/>
  <c r="AA3764" i="206"/>
  <c r="AA3746" i="206"/>
  <c r="AA3731" i="206"/>
  <c r="AA3719" i="206"/>
  <c r="AA3707" i="206"/>
  <c r="AA3695" i="206"/>
  <c r="AA3683" i="206"/>
  <c r="AA3671" i="206"/>
  <c r="AA3659" i="206"/>
  <c r="AA3647" i="206"/>
  <c r="AA3635" i="206"/>
  <c r="AA3623" i="206"/>
  <c r="AA3612" i="206"/>
  <c r="AA3603" i="206"/>
  <c r="AA3594" i="206"/>
  <c r="AA3585" i="206"/>
  <c r="AA3578" i="206"/>
  <c r="AA3571" i="206"/>
  <c r="AA3564" i="206"/>
  <c r="AA3557" i="206"/>
  <c r="AA3549" i="206"/>
  <c r="AA3542" i="206"/>
  <c r="AA3535" i="206"/>
  <c r="AA3528" i="206"/>
  <c r="AA3521" i="206"/>
  <c r="AA3513" i="206"/>
  <c r="AA3506" i="206"/>
  <c r="AA3499" i="206"/>
  <c r="AA3493" i="206"/>
  <c r="AA3487" i="206"/>
  <c r="AA3481" i="206"/>
  <c r="AA3475" i="206"/>
  <c r="AA3469" i="206"/>
  <c r="AA3463" i="206"/>
  <c r="AA3457" i="206"/>
  <c r="AA3451" i="206"/>
  <c r="AA3445" i="206"/>
  <c r="AA3439" i="206"/>
  <c r="AA3433" i="206"/>
  <c r="AA3427" i="206"/>
  <c r="AA3421" i="206"/>
  <c r="AA3415" i="206"/>
  <c r="AA3409" i="206"/>
  <c r="AA3403" i="206"/>
  <c r="AA3397" i="206"/>
  <c r="AA3391" i="206"/>
  <c r="AA3385" i="206"/>
  <c r="AA3379" i="206"/>
  <c r="AA3373" i="206"/>
  <c r="AA3367" i="206"/>
  <c r="AA3361" i="206"/>
  <c r="AA3355" i="206"/>
  <c r="AA3349" i="206"/>
  <c r="AA3343" i="206"/>
  <c r="AA3337" i="206"/>
  <c r="AA3331" i="206"/>
  <c r="AA3325" i="206"/>
  <c r="AA3319" i="206"/>
  <c r="AA3313" i="206"/>
  <c r="AA3307" i="206"/>
  <c r="AA3301" i="206"/>
  <c r="AA3295" i="206"/>
  <c r="AA3289" i="206"/>
  <c r="AA3283" i="206"/>
  <c r="AA3277" i="206"/>
  <c r="AA3271" i="206"/>
  <c r="AA3265" i="206"/>
  <c r="AA3259" i="206"/>
  <c r="AA3253" i="206"/>
  <c r="AA3247" i="206"/>
  <c r="AA3241" i="206"/>
  <c r="AA3235" i="206"/>
  <c r="AA3229" i="206"/>
  <c r="AA3223" i="206"/>
  <c r="AA3217" i="206"/>
  <c r="AA3211" i="206"/>
  <c r="AA3205" i="206"/>
  <c r="AA3199" i="206"/>
  <c r="AA3193" i="206"/>
  <c r="AA3187" i="206"/>
  <c r="AA3181" i="206"/>
  <c r="AA3175" i="206"/>
  <c r="AA3169" i="206"/>
  <c r="AA3163" i="206"/>
  <c r="AA3157" i="206"/>
  <c r="AA3151" i="206"/>
  <c r="AA3145" i="206"/>
  <c r="AA3139" i="206"/>
  <c r="AA3133" i="206"/>
  <c r="AA3127" i="206"/>
  <c r="AA3121" i="206"/>
  <c r="AA3115" i="206"/>
  <c r="AA3109" i="206"/>
  <c r="AA3103" i="206"/>
  <c r="AA3097" i="206"/>
  <c r="AA3091" i="206"/>
  <c r="AA3085" i="206"/>
  <c r="AA3079" i="206"/>
  <c r="AA3073" i="206"/>
  <c r="AA3067" i="206"/>
  <c r="AA3061" i="206"/>
  <c r="AA3055" i="206"/>
  <c r="AA3049" i="206"/>
  <c r="AA3043" i="206"/>
  <c r="AA3037" i="206"/>
  <c r="AA3031" i="206"/>
  <c r="AA3025" i="206"/>
  <c r="AA3019" i="206"/>
  <c r="AA3013" i="206"/>
  <c r="AA3007" i="206"/>
  <c r="AA3001" i="206"/>
  <c r="AA2995" i="206"/>
  <c r="AA2989" i="206"/>
  <c r="AA2983" i="206"/>
  <c r="AA2977" i="206"/>
  <c r="AA2971" i="206"/>
  <c r="AA2965" i="206"/>
  <c r="AA2959" i="206"/>
  <c r="AA2953" i="206"/>
  <c r="AA2947" i="206"/>
  <c r="AA2941" i="206"/>
  <c r="AA2935" i="206"/>
  <c r="AA2929" i="206"/>
  <c r="AA2923" i="206"/>
  <c r="AA2917" i="206"/>
  <c r="AA2911" i="206"/>
  <c r="AA2905" i="206"/>
  <c r="AA2899" i="206"/>
  <c r="AA2893" i="206"/>
  <c r="AA2887" i="206"/>
  <c r="AA2881" i="206"/>
  <c r="AA2875" i="206"/>
  <c r="AA2869" i="206"/>
  <c r="AA2863" i="206"/>
  <c r="AA2857" i="206"/>
  <c r="AA2851" i="206"/>
  <c r="AA2845" i="206"/>
  <c r="AA2839" i="206"/>
  <c r="AA2833" i="206"/>
  <c r="AA2827" i="206"/>
  <c r="AA2821" i="206"/>
  <c r="AA2815" i="206"/>
  <c r="AA2809" i="206"/>
  <c r="AA2803" i="206"/>
  <c r="AA2797" i="206"/>
  <c r="AA2791" i="206"/>
  <c r="AA2785" i="206"/>
  <c r="AA4004" i="206"/>
  <c r="AA3968" i="206"/>
  <c r="AA3932" i="206"/>
  <c r="AA3896" i="206"/>
  <c r="AA3860" i="206"/>
  <c r="AA3824" i="206"/>
  <c r="AA3788" i="206"/>
  <c r="AA3761" i="206"/>
  <c r="AA3743" i="206"/>
  <c r="AA3728" i="206"/>
  <c r="AA3716" i="206"/>
  <c r="AA3704" i="206"/>
  <c r="AA3692" i="206"/>
  <c r="AA3680" i="206"/>
  <c r="AA3668" i="206"/>
  <c r="AA3656" i="206"/>
  <c r="AA3644" i="206"/>
  <c r="AA3632" i="206"/>
  <c r="AA3620" i="206"/>
  <c r="AA3611" i="206"/>
  <c r="AA3602" i="206"/>
  <c r="AA3593" i="206"/>
  <c r="AA3584" i="206"/>
  <c r="AA3577" i="206"/>
  <c r="AA3570" i="206"/>
  <c r="AA3563" i="206"/>
  <c r="AA3555" i="206"/>
  <c r="AA3548" i="206"/>
  <c r="AA3541" i="206"/>
  <c r="AA3534" i="206"/>
  <c r="AA3527" i="206"/>
  <c r="AA3519" i="206"/>
  <c r="AA3512" i="206"/>
  <c r="AA3505" i="206"/>
  <c r="AA3498" i="206"/>
  <c r="AA3492" i="206"/>
  <c r="AA3486" i="206"/>
  <c r="AA3480" i="206"/>
  <c r="AA3474" i="206"/>
  <c r="AA3468" i="206"/>
  <c r="AA3462" i="206"/>
  <c r="AA3456" i="206"/>
  <c r="AA3450" i="206"/>
  <c r="AA3444" i="206"/>
  <c r="AA3438" i="206"/>
  <c r="AA3432" i="206"/>
  <c r="AA3426" i="206"/>
  <c r="AA3420" i="206"/>
  <c r="AA3414" i="206"/>
  <c r="AA3408" i="206"/>
  <c r="AA3402" i="206"/>
  <c r="AA3396" i="206"/>
  <c r="AA3390" i="206"/>
  <c r="AA3384" i="206"/>
  <c r="AA3378" i="206"/>
  <c r="AA3372" i="206"/>
  <c r="AA3366" i="206"/>
  <c r="AA3360" i="206"/>
  <c r="AA3354" i="206"/>
  <c r="AA3348" i="206"/>
  <c r="AA3342" i="206"/>
  <c r="AA3336" i="206"/>
  <c r="AA3330" i="206"/>
  <c r="AA3324" i="206"/>
  <c r="AA3318" i="206"/>
  <c r="AA3312" i="206"/>
  <c r="AA3306" i="206"/>
  <c r="AA3300" i="206"/>
  <c r="AA3294" i="206"/>
  <c r="AA3288" i="206"/>
  <c r="AA3282" i="206"/>
  <c r="AA3276" i="206"/>
  <c r="AA3270" i="206"/>
  <c r="AA3264" i="206"/>
  <c r="AA3258" i="206"/>
  <c r="AA3252" i="206"/>
  <c r="AA3246" i="206"/>
  <c r="AA3240" i="206"/>
  <c r="AA3234" i="206"/>
  <c r="AA3228" i="206"/>
  <c r="AA3222" i="206"/>
  <c r="AA3216" i="206"/>
  <c r="AA3210" i="206"/>
  <c r="AA3204" i="206"/>
  <c r="AA3198" i="206"/>
  <c r="AA3192" i="206"/>
  <c r="AA3186" i="206"/>
  <c r="AA3180" i="206"/>
  <c r="AA3174" i="206"/>
  <c r="AA3168" i="206"/>
  <c r="AA3162" i="206"/>
  <c r="AA3156" i="206"/>
  <c r="AA3150" i="206"/>
  <c r="AA3144" i="206"/>
  <c r="AA3138" i="206"/>
  <c r="AA3132" i="206"/>
  <c r="AA3126" i="206"/>
  <c r="AA3120" i="206"/>
  <c r="AA3114" i="206"/>
  <c r="AA3108" i="206"/>
  <c r="AA3102" i="206"/>
  <c r="AA3096" i="206"/>
  <c r="AA3090" i="206"/>
  <c r="AA3084" i="206"/>
  <c r="AA3078" i="206"/>
  <c r="AA3072" i="206"/>
  <c r="AA3066" i="206"/>
  <c r="AA3060" i="206"/>
  <c r="AA3054" i="206"/>
  <c r="AA3048" i="206"/>
  <c r="AA3042" i="206"/>
  <c r="AA3036" i="206"/>
  <c r="AA3030" i="206"/>
  <c r="AA3024" i="206"/>
  <c r="AA3018" i="206"/>
  <c r="AA3012" i="206"/>
  <c r="AA3006" i="206"/>
  <c r="AA3000" i="206"/>
  <c r="AA2994" i="206"/>
  <c r="AA2988" i="206"/>
  <c r="AA2982" i="206"/>
  <c r="AA2976" i="206"/>
  <c r="AA2970" i="206"/>
  <c r="AA2964" i="206"/>
  <c r="AA2958" i="206"/>
  <c r="AA2952" i="206"/>
  <c r="AA2946" i="206"/>
  <c r="AA2940" i="206"/>
  <c r="AA2934" i="206"/>
  <c r="AA2928" i="206"/>
  <c r="AA2922" i="206"/>
  <c r="AA2916" i="206"/>
  <c r="AA2910" i="206"/>
  <c r="AA2904" i="206"/>
  <c r="AA2898" i="206"/>
  <c r="AA2892" i="206"/>
  <c r="AA2886" i="206"/>
  <c r="AA2880" i="206"/>
  <c r="AA2874" i="206"/>
  <c r="AA2868" i="206"/>
  <c r="AA2862" i="206"/>
  <c r="AA2856" i="206"/>
  <c r="AA2850" i="206"/>
  <c r="AA2844" i="206"/>
  <c r="AA2838" i="206"/>
  <c r="AA2832" i="206"/>
  <c r="AA2826" i="206"/>
  <c r="AA2820" i="206"/>
  <c r="AA2814" i="206"/>
  <c r="AA3998" i="206"/>
  <c r="AA3962" i="206"/>
  <c r="AA3926" i="206"/>
  <c r="AA3890" i="206"/>
  <c r="AA3854" i="206"/>
  <c r="AA3818" i="206"/>
  <c r="AA3782" i="206"/>
  <c r="AA3758" i="206"/>
  <c r="AA3740" i="206"/>
  <c r="AA3726" i="206"/>
  <c r="AA3714" i="206"/>
  <c r="AA3702" i="206"/>
  <c r="AA3690" i="206"/>
  <c r="AA3678" i="206"/>
  <c r="AA3666" i="206"/>
  <c r="AA3654" i="206"/>
  <c r="AA3642" i="206"/>
  <c r="AA3630" i="206"/>
  <c r="AA3618" i="206"/>
  <c r="AA3609" i="206"/>
  <c r="AA3600" i="206"/>
  <c r="AA3591" i="206"/>
  <c r="AA3583" i="206"/>
  <c r="AA3576" i="206"/>
  <c r="AA3569" i="206"/>
  <c r="AA3561" i="206"/>
  <c r="AA3554" i="206"/>
  <c r="AA3547" i="206"/>
  <c r="AA3540" i="206"/>
  <c r="AA3533" i="206"/>
  <c r="AA3525" i="206"/>
  <c r="AA3518" i="206"/>
  <c r="AA3511" i="206"/>
  <c r="AA3504" i="206"/>
  <c r="AA3497" i="206"/>
  <c r="AA3491" i="206"/>
  <c r="AA3485" i="206"/>
  <c r="AA3479" i="206"/>
  <c r="AA3473" i="206"/>
  <c r="AA3467" i="206"/>
  <c r="AA3461" i="206"/>
  <c r="AA3455" i="206"/>
  <c r="AA3449" i="206"/>
  <c r="AA3443" i="206"/>
  <c r="AA3437" i="206"/>
  <c r="AA3431" i="206"/>
  <c r="AA3425" i="206"/>
  <c r="AA3419" i="206"/>
  <c r="AA3413" i="206"/>
  <c r="AA3407" i="206"/>
  <c r="AA3401" i="206"/>
  <c r="AA3395" i="206"/>
  <c r="AA3389" i="206"/>
  <c r="AA3383" i="206"/>
  <c r="AA3377" i="206"/>
  <c r="AA3371" i="206"/>
  <c r="AA3365" i="206"/>
  <c r="AA3359" i="206"/>
  <c r="AA3353" i="206"/>
  <c r="AA3347" i="206"/>
  <c r="AA3341" i="206"/>
  <c r="AA3335" i="206"/>
  <c r="AA3329" i="206"/>
  <c r="AA3323" i="206"/>
  <c r="AA3317" i="206"/>
  <c r="AA3311" i="206"/>
  <c r="AA3305" i="206"/>
  <c r="AA3299" i="206"/>
  <c r="AA3293" i="206"/>
  <c r="AA3287" i="206"/>
  <c r="AA3281" i="206"/>
  <c r="AA3275" i="206"/>
  <c r="AA3269" i="206"/>
  <c r="AA3263" i="206"/>
  <c r="AA3257" i="206"/>
  <c r="AA3251" i="206"/>
  <c r="AA3245" i="206"/>
  <c r="AA3239" i="206"/>
  <c r="AA3233" i="206"/>
  <c r="AA3227" i="206"/>
  <c r="AA3221" i="206"/>
  <c r="AA3215" i="206"/>
  <c r="AA3209" i="206"/>
  <c r="AA3203" i="206"/>
  <c r="AA3197" i="206"/>
  <c r="AA3191" i="206"/>
  <c r="AA3185" i="206"/>
  <c r="AA3179" i="206"/>
  <c r="AA3173" i="206"/>
  <c r="AA3167" i="206"/>
  <c r="AA3161" i="206"/>
  <c r="AA3155" i="206"/>
  <c r="AA3149" i="206"/>
  <c r="AA3143" i="206"/>
  <c r="AA3137" i="206"/>
  <c r="AA3131" i="206"/>
  <c r="AA3125" i="206"/>
  <c r="AA3119" i="206"/>
  <c r="AA3113" i="206"/>
  <c r="AA3107" i="206"/>
  <c r="AA3101" i="206"/>
  <c r="AA3095" i="206"/>
  <c r="AA3089" i="206"/>
  <c r="AA3083" i="206"/>
  <c r="AA3077" i="206"/>
  <c r="AA3071" i="206"/>
  <c r="AA3065" i="206"/>
  <c r="AA3059" i="206"/>
  <c r="AA3053" i="206"/>
  <c r="AA3047" i="206"/>
  <c r="AA3041" i="206"/>
  <c r="AA3035" i="206"/>
  <c r="AA3029" i="206"/>
  <c r="AA3023" i="206"/>
  <c r="AA3017" i="206"/>
  <c r="AA3011" i="206"/>
  <c r="AA3005" i="206"/>
  <c r="AA2999" i="206"/>
  <c r="AA2993" i="206"/>
  <c r="AA2987" i="206"/>
  <c r="AA2981" i="206"/>
  <c r="AA2975" i="206"/>
  <c r="AA2969" i="206"/>
  <c r="AA2963" i="206"/>
  <c r="AA2957" i="206"/>
  <c r="AA2951" i="206"/>
  <c r="AA2945" i="206"/>
  <c r="AA2939" i="206"/>
  <c r="AA2933" i="206"/>
  <c r="AA2927" i="206"/>
  <c r="AA2921" i="206"/>
  <c r="AA2915" i="206"/>
  <c r="AA2909" i="206"/>
  <c r="AA2903" i="206"/>
  <c r="AA2897" i="206"/>
  <c r="AA2891" i="206"/>
  <c r="AA2885" i="206"/>
  <c r="AA2879" i="206"/>
  <c r="AA2873" i="206"/>
  <c r="AA2867" i="206"/>
  <c r="AA2861" i="206"/>
  <c r="AA2855" i="206"/>
  <c r="AA2849" i="206"/>
  <c r="AA2843" i="206"/>
  <c r="AA2837" i="206"/>
  <c r="AA2831" i="206"/>
  <c r="AA2825" i="206"/>
  <c r="AA2819" i="206"/>
  <c r="AA2813" i="206"/>
  <c r="AA2807" i="206"/>
  <c r="AA2801" i="206"/>
  <c r="AA2795" i="206"/>
  <c r="AA2789" i="206"/>
  <c r="AA2783" i="206"/>
  <c r="AA2777" i="206"/>
  <c r="AA2771" i="206"/>
  <c r="AA2765" i="206"/>
  <c r="AA2759" i="206"/>
  <c r="AA2753" i="206"/>
  <c r="AA2747" i="206"/>
  <c r="AA2741" i="206"/>
  <c r="AA2735" i="206"/>
  <c r="AA2729" i="206"/>
  <c r="AA2723" i="206"/>
  <c r="AA2717" i="206"/>
  <c r="AA2711" i="206"/>
  <c r="AA2705" i="206"/>
  <c r="AA2699" i="206"/>
  <c r="AA2693" i="206"/>
  <c r="AA2687" i="206"/>
  <c r="AA2681" i="206"/>
  <c r="AA2675" i="206"/>
  <c r="AA2669" i="206"/>
  <c r="AA2663" i="206"/>
  <c r="AA2657" i="206"/>
  <c r="AA2651" i="206"/>
  <c r="AA2645" i="206"/>
  <c r="AA2639" i="206"/>
  <c r="AA2633" i="206"/>
  <c r="AA2627" i="206"/>
  <c r="AA2621" i="206"/>
  <c r="AA2615" i="206"/>
  <c r="AA2609" i="206"/>
  <c r="AA2603" i="206"/>
  <c r="AA2597" i="206"/>
  <c r="AA2591" i="206"/>
  <c r="AA2585" i="206"/>
  <c r="AA2579" i="206"/>
  <c r="AA2573" i="206"/>
  <c r="AA2567" i="206"/>
  <c r="AA2561" i="206"/>
  <c r="AA2555" i="206"/>
  <c r="AA2549" i="206"/>
  <c r="AA2543" i="206"/>
  <c r="AA2537" i="206"/>
  <c r="AA2531" i="206"/>
  <c r="AA2525" i="206"/>
  <c r="AA2519" i="206"/>
  <c r="AA2513" i="206"/>
  <c r="AA2507" i="206"/>
  <c r="AA2501" i="206"/>
  <c r="AA2495" i="206"/>
  <c r="AA2489" i="206"/>
  <c r="AA2483" i="206"/>
  <c r="AA2477" i="206"/>
  <c r="AA2471" i="206"/>
  <c r="AA2465" i="206"/>
  <c r="AA2459" i="206"/>
  <c r="AA2453" i="206"/>
  <c r="AA2447" i="206"/>
  <c r="AA2441" i="206"/>
  <c r="AA2435" i="206"/>
  <c r="AA2429" i="206"/>
  <c r="AA2423" i="206"/>
  <c r="AA2417" i="206"/>
  <c r="AA2411" i="206"/>
  <c r="AA3992" i="206"/>
  <c r="AA3956" i="206"/>
  <c r="AA3920" i="206"/>
  <c r="AA3884" i="206"/>
  <c r="AA3848" i="206"/>
  <c r="AA3812" i="206"/>
  <c r="AA3776" i="206"/>
  <c r="AA3755" i="206"/>
  <c r="AA3737" i="206"/>
  <c r="AA3725" i="206"/>
  <c r="AA3713" i="206"/>
  <c r="AA3701" i="206"/>
  <c r="AA3689" i="206"/>
  <c r="AA3677" i="206"/>
  <c r="AA3665" i="206"/>
  <c r="AA3653" i="206"/>
  <c r="AA3641" i="206"/>
  <c r="AA3629" i="206"/>
  <c r="AA3617" i="206"/>
  <c r="AA3608" i="206"/>
  <c r="AA3599" i="206"/>
  <c r="AA3590" i="206"/>
  <c r="AA3582" i="206"/>
  <c r="AA3575" i="206"/>
  <c r="AA3567" i="206"/>
  <c r="AA3560" i="206"/>
  <c r="AA3553" i="206"/>
  <c r="AA3546" i="206"/>
  <c r="AA3539" i="206"/>
  <c r="AA3531" i="206"/>
  <c r="AA3524" i="206"/>
  <c r="AA3517" i="206"/>
  <c r="AA3510" i="206"/>
  <c r="AA3503" i="206"/>
  <c r="AA3496" i="206"/>
  <c r="AA3490" i="206"/>
  <c r="AA3484" i="206"/>
  <c r="AA3478" i="206"/>
  <c r="AA3472" i="206"/>
  <c r="AA3466" i="206"/>
  <c r="AA3460" i="206"/>
  <c r="AA3454" i="206"/>
  <c r="AA3448" i="206"/>
  <c r="AA3442" i="206"/>
  <c r="AA3436" i="206"/>
  <c r="AA3430" i="206"/>
  <c r="AA3424" i="206"/>
  <c r="AA3418" i="206"/>
  <c r="AA3412" i="206"/>
  <c r="AA3406" i="206"/>
  <c r="AA3400" i="206"/>
  <c r="AA3394" i="206"/>
  <c r="AA3388" i="206"/>
  <c r="AA3382" i="206"/>
  <c r="AA3376" i="206"/>
  <c r="AA3370" i="206"/>
  <c r="AA3364" i="206"/>
  <c r="AA3358" i="206"/>
  <c r="AA3352" i="206"/>
  <c r="AA3346" i="206"/>
  <c r="AA3340" i="206"/>
  <c r="AA3334" i="206"/>
  <c r="AA3328" i="206"/>
  <c r="AA3322" i="206"/>
  <c r="AA3316" i="206"/>
  <c r="AA3310" i="206"/>
  <c r="AA3304" i="206"/>
  <c r="AA3298" i="206"/>
  <c r="AA3292" i="206"/>
  <c r="AA3286" i="206"/>
  <c r="AA3280" i="206"/>
  <c r="AA3274" i="206"/>
  <c r="AA3268" i="206"/>
  <c r="AA3262" i="206"/>
  <c r="AA3256" i="206"/>
  <c r="AA3250" i="206"/>
  <c r="AA3244" i="206"/>
  <c r="AA3238" i="206"/>
  <c r="AA3232" i="206"/>
  <c r="AA3226" i="206"/>
  <c r="AA3220" i="206"/>
  <c r="AA3214" i="206"/>
  <c r="AA3208" i="206"/>
  <c r="AA3202" i="206"/>
  <c r="AA3196" i="206"/>
  <c r="AA3190" i="206"/>
  <c r="AA3184" i="206"/>
  <c r="AA3178" i="206"/>
  <c r="AA3172" i="206"/>
  <c r="AA3166" i="206"/>
  <c r="AA3160" i="206"/>
  <c r="AA3154" i="206"/>
  <c r="AA3148" i="206"/>
  <c r="AA3142" i="206"/>
  <c r="AA3136" i="206"/>
  <c r="AA3130" i="206"/>
  <c r="AA3124" i="206"/>
  <c r="AA3118" i="206"/>
  <c r="AA3112" i="206"/>
  <c r="AA3106" i="206"/>
  <c r="AA3100" i="206"/>
  <c r="AA3094" i="206"/>
  <c r="AA3088" i="206"/>
  <c r="AA3082" i="206"/>
  <c r="AA3076" i="206"/>
  <c r="AA3070" i="206"/>
  <c r="AA3064" i="206"/>
  <c r="AA3058" i="206"/>
  <c r="AA3052" i="206"/>
  <c r="AA3046" i="206"/>
  <c r="AA3040" i="206"/>
  <c r="AA3034" i="206"/>
  <c r="AA3028" i="206"/>
  <c r="AA3022" i="206"/>
  <c r="AA3016" i="206"/>
  <c r="AA3010" i="206"/>
  <c r="AA3004" i="206"/>
  <c r="AA2998" i="206"/>
  <c r="AA2992" i="206"/>
  <c r="AA2986" i="206"/>
  <c r="AA2980" i="206"/>
  <c r="AA2974" i="206"/>
  <c r="AA2968" i="206"/>
  <c r="AA2962" i="206"/>
  <c r="AA2956" i="206"/>
  <c r="AA2950" i="206"/>
  <c r="AA2944" i="206"/>
  <c r="AA2938" i="206"/>
  <c r="AA2932" i="206"/>
  <c r="AA2926" i="206"/>
  <c r="AA2920" i="206"/>
  <c r="AA2914" i="206"/>
  <c r="AA2908" i="206"/>
  <c r="AA2902" i="206"/>
  <c r="AA2896" i="206"/>
  <c r="AA2890" i="206"/>
  <c r="AA2884" i="206"/>
  <c r="AA2878" i="206"/>
  <c r="AA2872" i="206"/>
  <c r="AA2866" i="206"/>
  <c r="AA2860" i="206"/>
  <c r="AA2854" i="206"/>
  <c r="AA2848" i="206"/>
  <c r="AA2842" i="206"/>
  <c r="AA2836" i="206"/>
  <c r="AA2830" i="206"/>
  <c r="AA2824" i="206"/>
  <c r="AA4016" i="206"/>
  <c r="AA3980" i="206"/>
  <c r="AA3944" i="206"/>
  <c r="AA3908" i="206"/>
  <c r="AA3872" i="206"/>
  <c r="AA3836" i="206"/>
  <c r="AA3800" i="206"/>
  <c r="AA3767" i="206"/>
  <c r="AA3749" i="206"/>
  <c r="AA3732" i="206"/>
  <c r="AA3720" i="206"/>
  <c r="AA3708" i="206"/>
  <c r="AA3696" i="206"/>
  <c r="AA3684" i="206"/>
  <c r="AA3672" i="206"/>
  <c r="AA3660" i="206"/>
  <c r="AA3648" i="206"/>
  <c r="AA3636" i="206"/>
  <c r="AA3624" i="206"/>
  <c r="AA3614" i="206"/>
  <c r="AA3605" i="206"/>
  <c r="AA3596" i="206"/>
  <c r="AA3587" i="206"/>
  <c r="AA3579" i="206"/>
  <c r="AA3572" i="206"/>
  <c r="AA3565" i="206"/>
  <c r="AA3558" i="206"/>
  <c r="AA3551" i="206"/>
  <c r="AA3543" i="206"/>
  <c r="AA3536" i="206"/>
  <c r="AA3529" i="206"/>
  <c r="AA3522" i="206"/>
  <c r="AA3515" i="206"/>
  <c r="AA3507" i="206"/>
  <c r="AA3500" i="206"/>
  <c r="AA3494" i="206"/>
  <c r="AA3488" i="206"/>
  <c r="AA3482" i="206"/>
  <c r="AA3476" i="206"/>
  <c r="AA3470" i="206"/>
  <c r="AA3464" i="206"/>
  <c r="AA3458" i="206"/>
  <c r="AA3452" i="206"/>
  <c r="AA3446" i="206"/>
  <c r="AA3440" i="206"/>
  <c r="AA3434" i="206"/>
  <c r="AA3428" i="206"/>
  <c r="AA3422" i="206"/>
  <c r="AA3416" i="206"/>
  <c r="AA3410" i="206"/>
  <c r="AA3404" i="206"/>
  <c r="AA3398" i="206"/>
  <c r="AA3392" i="206"/>
  <c r="AA3386" i="206"/>
  <c r="AA3380" i="206"/>
  <c r="AA3374" i="206"/>
  <c r="AA3368" i="206"/>
  <c r="AA3362" i="206"/>
  <c r="AA3356" i="206"/>
  <c r="AA3350" i="206"/>
  <c r="AA3344" i="206"/>
  <c r="AA3338" i="206"/>
  <c r="AA3332" i="206"/>
  <c r="AA3326" i="206"/>
  <c r="AA3320" i="206"/>
  <c r="AA3314" i="206"/>
  <c r="AA3308" i="206"/>
  <c r="AA3302" i="206"/>
  <c r="AA3296" i="206"/>
  <c r="AA3290" i="206"/>
  <c r="AA3284" i="206"/>
  <c r="AA3278" i="206"/>
  <c r="AA3272" i="206"/>
  <c r="AA3266" i="206"/>
  <c r="AA3260" i="206"/>
  <c r="AA3254" i="206"/>
  <c r="AA3248" i="206"/>
  <c r="AA3242" i="206"/>
  <c r="AA3236" i="206"/>
  <c r="AA3230" i="206"/>
  <c r="AA3224" i="206"/>
  <c r="AA3218" i="206"/>
  <c r="AA3212" i="206"/>
  <c r="AA3206" i="206"/>
  <c r="AA3200" i="206"/>
  <c r="AA3194" i="206"/>
  <c r="AA3188" i="206"/>
  <c r="AA3182" i="206"/>
  <c r="AA3176" i="206"/>
  <c r="AA3170" i="206"/>
  <c r="AA3164" i="206"/>
  <c r="AA3158" i="206"/>
  <c r="AA3152" i="206"/>
  <c r="AA3146" i="206"/>
  <c r="AA3140" i="206"/>
  <c r="AA3134" i="206"/>
  <c r="AA3128" i="206"/>
  <c r="AA3122" i="206"/>
  <c r="AA3116" i="206"/>
  <c r="AA3110" i="206"/>
  <c r="AA3104" i="206"/>
  <c r="AA3098" i="206"/>
  <c r="AA3092" i="206"/>
  <c r="AA3086" i="206"/>
  <c r="AA3080" i="206"/>
  <c r="AA3074" i="206"/>
  <c r="AA3068" i="206"/>
  <c r="AA3062" i="206"/>
  <c r="AA3056" i="206"/>
  <c r="AA3050" i="206"/>
  <c r="AA3044" i="206"/>
  <c r="AA3038" i="206"/>
  <c r="AA3032" i="206"/>
  <c r="AA3026" i="206"/>
  <c r="AA3020" i="206"/>
  <c r="AA3014" i="206"/>
  <c r="AA3008" i="206"/>
  <c r="AA3002" i="206"/>
  <c r="AA2996" i="206"/>
  <c r="AA2990" i="206"/>
  <c r="AA2984" i="206"/>
  <c r="AA2978" i="206"/>
  <c r="AA2972" i="206"/>
  <c r="AA2966" i="206"/>
  <c r="AA2960" i="206"/>
  <c r="AA2954" i="206"/>
  <c r="AA2948" i="206"/>
  <c r="AA2942" i="206"/>
  <c r="AA2936" i="206"/>
  <c r="AA2930" i="206"/>
  <c r="AA2924" i="206"/>
  <c r="AA2918" i="206"/>
  <c r="AA2912" i="206"/>
  <c r="AA2906" i="206"/>
  <c r="AA2900" i="206"/>
  <c r="AA2894" i="206"/>
  <c r="AA2888" i="206"/>
  <c r="AA2882" i="206"/>
  <c r="AA2876" i="206"/>
  <c r="AA2870" i="206"/>
  <c r="AA2864" i="206"/>
  <c r="AA2858" i="206"/>
  <c r="AA2852" i="206"/>
  <c r="AA2846" i="206"/>
  <c r="AA2840" i="206"/>
  <c r="AA2834" i="206"/>
  <c r="AA2828" i="206"/>
  <c r="AA2822" i="206"/>
  <c r="AA2816" i="206"/>
  <c r="AA2810" i="206"/>
  <c r="AA2804" i="206"/>
  <c r="AA2798" i="206"/>
  <c r="AA2792" i="206"/>
  <c r="AA2786" i="206"/>
  <c r="AA2780" i="206"/>
  <c r="AA2774" i="206"/>
  <c r="AA2768" i="206"/>
  <c r="AA2762" i="206"/>
  <c r="AA2756" i="206"/>
  <c r="AA2750" i="206"/>
  <c r="AA2744" i="206"/>
  <c r="AA2738" i="206"/>
  <c r="AA2732" i="206"/>
  <c r="AA2726" i="206"/>
  <c r="AA2720" i="206"/>
  <c r="AA2714" i="206"/>
  <c r="AA2708" i="206"/>
  <c r="AA2702" i="206"/>
  <c r="AA2696" i="206"/>
  <c r="AA2690" i="206"/>
  <c r="AA2684" i="206"/>
  <c r="AA2678" i="206"/>
  <c r="AA2672" i="206"/>
  <c r="AA2666" i="206"/>
  <c r="AA2660" i="206"/>
  <c r="AA2654" i="206"/>
  <c r="AA2648" i="206"/>
  <c r="AA2642" i="206"/>
  <c r="AA2636" i="206"/>
  <c r="AA2630" i="206"/>
  <c r="AA2624" i="206"/>
  <c r="AA2618" i="206"/>
  <c r="AA2612" i="206"/>
  <c r="AA2606" i="206"/>
  <c r="AA2600" i="206"/>
  <c r="AA2594" i="206"/>
  <c r="AA2588" i="206"/>
  <c r="AA2582" i="206"/>
  <c r="AA2576" i="206"/>
  <c r="AA2570" i="206"/>
  <c r="AA2564" i="206"/>
  <c r="AA2558" i="206"/>
  <c r="AA2552" i="206"/>
  <c r="AA2546" i="206"/>
  <c r="AA2317" i="206"/>
  <c r="AA2323" i="206"/>
  <c r="AA2329" i="206"/>
  <c r="AA2335" i="206"/>
  <c r="AA2341" i="206"/>
  <c r="AA2347" i="206"/>
  <c r="AA2353" i="206"/>
  <c r="AA2359" i="206"/>
  <c r="AA2365" i="206"/>
  <c r="AA2371" i="206"/>
  <c r="AA2377" i="206"/>
  <c r="AA2383" i="206"/>
  <c r="AA2389" i="206"/>
  <c r="AA2395" i="206"/>
  <c r="AA2401" i="206"/>
  <c r="AA2407" i="206"/>
  <c r="AA2414" i="206"/>
  <c r="AA2421" i="206"/>
  <c r="AA2428" i="206"/>
  <c r="AA2436" i="206"/>
  <c r="AA2443" i="206"/>
  <c r="AA2450" i="206"/>
  <c r="AA2457" i="206"/>
  <c r="AA2464" i="206"/>
  <c r="AA2472" i="206"/>
  <c r="AA2479" i="206"/>
  <c r="AA2486" i="206"/>
  <c r="AA2493" i="206"/>
  <c r="AA2500" i="206"/>
  <c r="AA2508" i="206"/>
  <c r="AA2515" i="206"/>
  <c r="AA2522" i="206"/>
  <c r="AA2529" i="206"/>
  <c r="AA2536" i="206"/>
  <c r="AA2544" i="206"/>
  <c r="AA2553" i="206"/>
  <c r="AA2562" i="206"/>
  <c r="AA2571" i="206"/>
  <c r="AA2580" i="206"/>
  <c r="AA2589" i="206"/>
  <c r="AA2598" i="206"/>
  <c r="AA2607" i="206"/>
  <c r="AA2616" i="206"/>
  <c r="AA2625" i="206"/>
  <c r="AA2634" i="206"/>
  <c r="AA2643" i="206"/>
  <c r="AA2652" i="206"/>
  <c r="AA2661" i="206"/>
  <c r="AA2670" i="206"/>
  <c r="AA2679" i="206"/>
  <c r="AA2688" i="206"/>
  <c r="AA2697" i="206"/>
  <c r="AA2706" i="206"/>
  <c r="AA2715" i="206"/>
  <c r="AA2724" i="206"/>
  <c r="AA2733" i="206"/>
  <c r="AA2742" i="206"/>
  <c r="AA2751" i="206"/>
  <c r="AA2760" i="206"/>
  <c r="AA2769" i="206"/>
  <c r="AA2778" i="206"/>
  <c r="AA2788" i="206"/>
  <c r="AA2800" i="206"/>
  <c r="AA2812" i="206"/>
  <c r="AA2841" i="206"/>
  <c r="AA2877" i="206"/>
  <c r="AA2913" i="206"/>
  <c r="AA2949" i="206"/>
  <c r="AA2985" i="206"/>
  <c r="AA3021" i="206"/>
  <c r="AA3057" i="206"/>
  <c r="AA3093" i="206"/>
  <c r="AA3129" i="206"/>
  <c r="AA3165" i="206"/>
  <c r="AA3201" i="206"/>
  <c r="AA3237" i="206"/>
  <c r="AA3273" i="206"/>
  <c r="AA3309" i="206"/>
  <c r="AA3345" i="206"/>
  <c r="AA3381" i="206"/>
  <c r="AA3417" i="206"/>
  <c r="AA3453" i="206"/>
  <c r="AA3489" i="206"/>
  <c r="AA3530" i="206"/>
  <c r="AA3573" i="206"/>
  <c r="AA3626" i="206"/>
  <c r="AA3698" i="206"/>
  <c r="AA3806" i="206"/>
  <c r="AA4022" i="206"/>
  <c r="AC8315" i="206"/>
  <c r="AC8320" i="206"/>
  <c r="AC8314" i="206"/>
  <c r="AC8308" i="206"/>
  <c r="AC8302" i="206"/>
  <c r="AC8296" i="206"/>
  <c r="AC8290" i="206"/>
  <c r="AC8284" i="206"/>
  <c r="AC8278" i="206"/>
  <c r="AC8272" i="206"/>
  <c r="AC8266" i="206"/>
  <c r="AC8260" i="206"/>
  <c r="AC8254" i="206"/>
  <c r="AC8248" i="206"/>
  <c r="AC8242" i="206"/>
  <c r="AC8236" i="206"/>
  <c r="AC8230" i="206"/>
  <c r="AC8224" i="206"/>
  <c r="AC8218" i="206"/>
  <c r="AC8212" i="206"/>
  <c r="AC8206" i="206"/>
  <c r="AC8200" i="206"/>
  <c r="AC8194" i="206"/>
  <c r="AC8188" i="206"/>
  <c r="AC8182" i="206"/>
  <c r="AC8176" i="206"/>
  <c r="AC8170" i="206"/>
  <c r="AC8164" i="206"/>
  <c r="AC8158" i="206"/>
  <c r="AC8152" i="206"/>
  <c r="AC8146" i="206"/>
  <c r="AC8140" i="206"/>
  <c r="AC8134" i="206"/>
  <c r="AC8128" i="206"/>
  <c r="AC8319" i="206"/>
  <c r="AC8313" i="206"/>
  <c r="AC8307" i="206"/>
  <c r="AC8301" i="206"/>
  <c r="AC8295" i="206"/>
  <c r="AC8289" i="206"/>
  <c r="AC8283" i="206"/>
  <c r="AC8277" i="206"/>
  <c r="AC8271" i="206"/>
  <c r="AC8265" i="206"/>
  <c r="AC8259" i="206"/>
  <c r="AC8253" i="206"/>
  <c r="AC8247" i="206"/>
  <c r="AC8241" i="206"/>
  <c r="AC8235" i="206"/>
  <c r="AC8229" i="206"/>
  <c r="AC8223" i="206"/>
  <c r="AC8217" i="206"/>
  <c r="AC8211" i="206"/>
  <c r="AC8205" i="206"/>
  <c r="AC8199" i="206"/>
  <c r="AC8193" i="206"/>
  <c r="AC8187" i="206"/>
  <c r="AC8181" i="206"/>
  <c r="AC8175" i="206"/>
  <c r="AC8169" i="206"/>
  <c r="AC8163" i="206"/>
  <c r="AC8157" i="206"/>
  <c r="AC8151" i="206"/>
  <c r="AC8145" i="206"/>
  <c r="AC8139" i="206"/>
  <c r="AC8133" i="206"/>
  <c r="AC8127" i="206"/>
  <c r="AC8121" i="206"/>
  <c r="AC8115" i="206"/>
  <c r="AC8109" i="206"/>
  <c r="AC8103" i="206"/>
  <c r="AC8097" i="206"/>
  <c r="AC8091" i="206"/>
  <c r="AC8085" i="206"/>
  <c r="AC8079" i="206"/>
  <c r="AC8073" i="206"/>
  <c r="AC8067" i="206"/>
  <c r="AC8061" i="206"/>
  <c r="AC8055" i="206"/>
  <c r="AC8049" i="206"/>
  <c r="AC8043" i="206"/>
  <c r="AC8037" i="206"/>
  <c r="AC8318" i="206"/>
  <c r="AC8312" i="206"/>
  <c r="AC8306" i="206"/>
  <c r="AC8300" i="206"/>
  <c r="AC8294" i="206"/>
  <c r="AC8288" i="206"/>
  <c r="AC8282" i="206"/>
  <c r="AC8276" i="206"/>
  <c r="AC8270" i="206"/>
  <c r="AC8264" i="206"/>
  <c r="AC8258" i="206"/>
  <c r="AC8252" i="206"/>
  <c r="AC8246" i="206"/>
  <c r="AC8240" i="206"/>
  <c r="AC8234" i="206"/>
  <c r="AC8316" i="206"/>
  <c r="AC8310" i="206"/>
  <c r="AC8304" i="206"/>
  <c r="AC8298" i="206"/>
  <c r="AC8292" i="206"/>
  <c r="AC8286" i="206"/>
  <c r="AC8280" i="206"/>
  <c r="AC8274" i="206"/>
  <c r="AC8268" i="206"/>
  <c r="AC8262" i="206"/>
  <c r="AC8256" i="206"/>
  <c r="AC8250" i="206"/>
  <c r="AC8244" i="206"/>
  <c r="AC8238" i="206"/>
  <c r="AC8232" i="206"/>
  <c r="AC8299" i="206"/>
  <c r="AC8281" i="206"/>
  <c r="AC8263" i="206"/>
  <c r="AC8245" i="206"/>
  <c r="AC8228" i="206"/>
  <c r="AC8220" i="206"/>
  <c r="AC8210" i="206"/>
  <c r="AC8202" i="206"/>
  <c r="AC8192" i="206"/>
  <c r="AC8184" i="206"/>
  <c r="AC8174" i="206"/>
  <c r="AC8166" i="206"/>
  <c r="AC8156" i="206"/>
  <c r="AC8148" i="206"/>
  <c r="AC8138" i="206"/>
  <c r="AC8130" i="206"/>
  <c r="AC8122" i="206"/>
  <c r="AC8114" i="206"/>
  <c r="AC8107" i="206"/>
  <c r="AC8100" i="206"/>
  <c r="AC8093" i="206"/>
  <c r="AC8086" i="206"/>
  <c r="AC8078" i="206"/>
  <c r="AC8071" i="206"/>
  <c r="AC8064" i="206"/>
  <c r="AC8057" i="206"/>
  <c r="AC8050" i="206"/>
  <c r="AC8042" i="206"/>
  <c r="AC8035" i="206"/>
  <c r="AC8029" i="206"/>
  <c r="AC8023" i="206"/>
  <c r="AC8017" i="206"/>
  <c r="AC8011" i="206"/>
  <c r="AC8005" i="206"/>
  <c r="AC7999" i="206"/>
  <c r="AC7993" i="206"/>
  <c r="AC7987" i="206"/>
  <c r="AC7981" i="206"/>
  <c r="AC7975" i="206"/>
  <c r="AC7969" i="206"/>
  <c r="AC7963" i="206"/>
  <c r="AC7957" i="206"/>
  <c r="AC7951" i="206"/>
  <c r="AC7945" i="206"/>
  <c r="AC7939" i="206"/>
  <c r="AC7933" i="206"/>
  <c r="AC7927" i="206"/>
  <c r="AC7921" i="206"/>
  <c r="AC7915" i="206"/>
  <c r="AC7909" i="206"/>
  <c r="AC7903" i="206"/>
  <c r="AC7897" i="206"/>
  <c r="AC7891" i="206"/>
  <c r="AC7885" i="206"/>
  <c r="AC7879" i="206"/>
  <c r="AC7873" i="206"/>
  <c r="AC7867" i="206"/>
  <c r="AC7861" i="206"/>
  <c r="AC7855" i="206"/>
  <c r="AC7849" i="206"/>
  <c r="AC7843" i="206"/>
  <c r="AC7837" i="206"/>
  <c r="AC7831" i="206"/>
  <c r="AC7825" i="206"/>
  <c r="AC7819" i="206"/>
  <c r="AC7813" i="206"/>
  <c r="AC7807" i="206"/>
  <c r="AC7801" i="206"/>
  <c r="AC7795" i="206"/>
  <c r="AC7789" i="206"/>
  <c r="AC7783" i="206"/>
  <c r="AC7777" i="206"/>
  <c r="AC7771" i="206"/>
  <c r="AC7765" i="206"/>
  <c r="AC7759" i="206"/>
  <c r="AC7753" i="206"/>
  <c r="AC7747" i="206"/>
  <c r="AC7741" i="206"/>
  <c r="AC7735" i="206"/>
  <c r="AC7729" i="206"/>
  <c r="AC7723" i="206"/>
  <c r="AC7717" i="206"/>
  <c r="AC7711" i="206"/>
  <c r="AC7705" i="206"/>
  <c r="AC7699" i="206"/>
  <c r="AC7693" i="206"/>
  <c r="AC7687" i="206"/>
  <c r="AC7681" i="206"/>
  <c r="AC7675" i="206"/>
  <c r="AC7669" i="206"/>
  <c r="AC7663" i="206"/>
  <c r="AC7657" i="206"/>
  <c r="AC7651" i="206"/>
  <c r="AC7645" i="206"/>
  <c r="AC7639" i="206"/>
  <c r="AC7633" i="206"/>
  <c r="AC7627" i="206"/>
  <c r="AC7621" i="206"/>
  <c r="AC7615" i="206"/>
  <c r="AC7609" i="206"/>
  <c r="AC7603" i="206"/>
  <c r="AC7597" i="206"/>
  <c r="AC7591" i="206"/>
  <c r="AC7585" i="206"/>
  <c r="AC7579" i="206"/>
  <c r="AC7573" i="206"/>
  <c r="AC7567" i="206"/>
  <c r="AC7561" i="206"/>
  <c r="AC7555" i="206"/>
  <c r="AC7549" i="206"/>
  <c r="AC7543" i="206"/>
  <c r="AC7537" i="206"/>
  <c r="AC7531" i="206"/>
  <c r="AC7525" i="206"/>
  <c r="AC7519" i="206"/>
  <c r="AC7513" i="206"/>
  <c r="AC7507" i="206"/>
  <c r="AC7501" i="206"/>
  <c r="AC7495" i="206"/>
  <c r="AC7489" i="206"/>
  <c r="AC7483" i="206"/>
  <c r="AC7477" i="206"/>
  <c r="AC7471" i="206"/>
  <c r="AC7465" i="206"/>
  <c r="AC7459" i="206"/>
  <c r="AC7453" i="206"/>
  <c r="AC7447" i="206"/>
  <c r="AC7441" i="206"/>
  <c r="AC7435" i="206"/>
  <c r="AC7429" i="206"/>
  <c r="AC7423" i="206"/>
  <c r="AC7417" i="206"/>
  <c r="AC7411" i="206"/>
  <c r="AC7405" i="206"/>
  <c r="AC7399" i="206"/>
  <c r="AC7393" i="206"/>
  <c r="AC7387" i="206"/>
  <c r="AC7381" i="206"/>
  <c r="AC7375" i="206"/>
  <c r="AC7369" i="206"/>
  <c r="AC7363" i="206"/>
  <c r="AC7357" i="206"/>
  <c r="AC7351" i="206"/>
  <c r="AC7345" i="206"/>
  <c r="AC7339" i="206"/>
  <c r="AC7333" i="206"/>
  <c r="AC7327" i="206"/>
  <c r="AC7321" i="206"/>
  <c r="AC7315" i="206"/>
  <c r="AC7309" i="206"/>
  <c r="AC7303" i="206"/>
  <c r="AC7297" i="206"/>
  <c r="AC7291" i="206"/>
  <c r="AC7285" i="206"/>
  <c r="AC7279" i="206"/>
  <c r="AC7273" i="206"/>
  <c r="AC7267" i="206"/>
  <c r="AC7261" i="206"/>
  <c r="AC7255" i="206"/>
  <c r="AC8317" i="206"/>
  <c r="AC8297" i="206"/>
  <c r="AC8279" i="206"/>
  <c r="AC8261" i="206"/>
  <c r="AC8243" i="206"/>
  <c r="AC8227" i="206"/>
  <c r="AC8219" i="206"/>
  <c r="AC8209" i="206"/>
  <c r="AC8201" i="206"/>
  <c r="AC8191" i="206"/>
  <c r="AC8183" i="206"/>
  <c r="AC8173" i="206"/>
  <c r="AC8165" i="206"/>
  <c r="AC8155" i="206"/>
  <c r="AC8147" i="206"/>
  <c r="AC8137" i="206"/>
  <c r="AC8129" i="206"/>
  <c r="AC8120" i="206"/>
  <c r="AC8113" i="206"/>
  <c r="AC8106" i="206"/>
  <c r="AC8099" i="206"/>
  <c r="AC8092" i="206"/>
  <c r="AC8084" i="206"/>
  <c r="AC8077" i="206"/>
  <c r="AC8070" i="206"/>
  <c r="AC8063" i="206"/>
  <c r="AC8056" i="206"/>
  <c r="AC8048" i="206"/>
  <c r="AC8041" i="206"/>
  <c r="AC8034" i="206"/>
  <c r="AC8028" i="206"/>
  <c r="AC8022" i="206"/>
  <c r="AC8016" i="206"/>
  <c r="AC8010" i="206"/>
  <c r="AC8004" i="206"/>
  <c r="AC7998" i="206"/>
  <c r="AC7992" i="206"/>
  <c r="AC7986" i="206"/>
  <c r="AC7980" i="206"/>
  <c r="AC7974" i="206"/>
  <c r="AC7968" i="206"/>
  <c r="AC7962" i="206"/>
  <c r="AC7956" i="206"/>
  <c r="AC7950" i="206"/>
  <c r="AC7944" i="206"/>
  <c r="AC7938" i="206"/>
  <c r="AC7932" i="206"/>
  <c r="AC7926" i="206"/>
  <c r="AC7920" i="206"/>
  <c r="AC7914" i="206"/>
  <c r="AC7908" i="206"/>
  <c r="AC7902" i="206"/>
  <c r="AC7896" i="206"/>
  <c r="AC7890" i="206"/>
  <c r="AC7884" i="206"/>
  <c r="AC7878" i="206"/>
  <c r="AC7872" i="206"/>
  <c r="AC7866" i="206"/>
  <c r="AC7860" i="206"/>
  <c r="AC7854" i="206"/>
  <c r="AC7848" i="206"/>
  <c r="AC7842" i="206"/>
  <c r="AC7836" i="206"/>
  <c r="AC7830" i="206"/>
  <c r="AC7824" i="206"/>
  <c r="AC7818" i="206"/>
  <c r="AC7812" i="206"/>
  <c r="AC7806" i="206"/>
  <c r="AC7800" i="206"/>
  <c r="AC7794" i="206"/>
  <c r="AC7788" i="206"/>
  <c r="AC7782" i="206"/>
  <c r="AC7776" i="206"/>
  <c r="AC7770" i="206"/>
  <c r="AC7764" i="206"/>
  <c r="AC7758" i="206"/>
  <c r="AC7752" i="206"/>
  <c r="AC7746" i="206"/>
  <c r="AC7740" i="206"/>
  <c r="AC7734" i="206"/>
  <c r="AC7728" i="206"/>
  <c r="AC7722" i="206"/>
  <c r="AC7716" i="206"/>
  <c r="AC7710" i="206"/>
  <c r="AC7704" i="206"/>
  <c r="AC7698" i="206"/>
  <c r="AC7692" i="206"/>
  <c r="AC7686" i="206"/>
  <c r="AC7680" i="206"/>
  <c r="AC7674" i="206"/>
  <c r="AC7668" i="206"/>
  <c r="AC7662" i="206"/>
  <c r="AC7656" i="206"/>
  <c r="AC7650" i="206"/>
  <c r="AC7644" i="206"/>
  <c r="AC7638" i="206"/>
  <c r="AC7632" i="206"/>
  <c r="AC7626" i="206"/>
  <c r="AC7620" i="206"/>
  <c r="AC7614" i="206"/>
  <c r="AC7608" i="206"/>
  <c r="AC7602" i="206"/>
  <c r="AC7596" i="206"/>
  <c r="AC7590" i="206"/>
  <c r="AC7584" i="206"/>
  <c r="AC7578" i="206"/>
  <c r="AC7572" i="206"/>
  <c r="AC7566" i="206"/>
  <c r="AC7560" i="206"/>
  <c r="AC7554" i="206"/>
  <c r="AC7548" i="206"/>
  <c r="AC7542" i="206"/>
  <c r="AC7536" i="206"/>
  <c r="AC7530" i="206"/>
  <c r="AC7524" i="206"/>
  <c r="AC7518" i="206"/>
  <c r="AC7512" i="206"/>
  <c r="AC7506" i="206"/>
  <c r="AC7500" i="206"/>
  <c r="AC7494" i="206"/>
  <c r="AC7488" i="206"/>
  <c r="AC7482" i="206"/>
  <c r="AC7476" i="206"/>
  <c r="AC7470" i="206"/>
  <c r="AC7464" i="206"/>
  <c r="AC7458" i="206"/>
  <c r="AC7452" i="206"/>
  <c r="AC7446" i="206"/>
  <c r="AC7440" i="206"/>
  <c r="AC7434" i="206"/>
  <c r="AC7428" i="206"/>
  <c r="AC7422" i="206"/>
  <c r="AC7416" i="206"/>
  <c r="AC7410" i="206"/>
  <c r="AC7404" i="206"/>
  <c r="AC7398" i="206"/>
  <c r="AC7392" i="206"/>
  <c r="AC7386" i="206"/>
  <c r="AC7380" i="206"/>
  <c r="AC7374" i="206"/>
  <c r="AC7368" i="206"/>
  <c r="AC7362" i="206"/>
  <c r="AC7356" i="206"/>
  <c r="AC7350" i="206"/>
  <c r="AC7344" i="206"/>
  <c r="AC7338" i="206"/>
  <c r="AC7332" i="206"/>
  <c r="AC7326" i="206"/>
  <c r="AC7320" i="206"/>
  <c r="AC7314" i="206"/>
  <c r="AC7308" i="206"/>
  <c r="AC7302" i="206"/>
  <c r="AC7296" i="206"/>
  <c r="AC7290" i="206"/>
  <c r="AC7284" i="206"/>
  <c r="AC7278" i="206"/>
  <c r="AC7272" i="206"/>
  <c r="AC7266" i="206"/>
  <c r="AC7260" i="206"/>
  <c r="AC8311" i="206"/>
  <c r="AC8293" i="206"/>
  <c r="AC8275" i="206"/>
  <c r="AC8257" i="206"/>
  <c r="AC8239" i="206"/>
  <c r="AC8226" i="206"/>
  <c r="AC8216" i="206"/>
  <c r="AC8208" i="206"/>
  <c r="AC8198" i="206"/>
  <c r="AC8190" i="206"/>
  <c r="AC8180" i="206"/>
  <c r="AC8172" i="206"/>
  <c r="AC8162" i="206"/>
  <c r="AC8154" i="206"/>
  <c r="AC8144" i="206"/>
  <c r="AC8136" i="206"/>
  <c r="AC8126" i="206"/>
  <c r="AC8119" i="206"/>
  <c r="AC8112" i="206"/>
  <c r="AC8105" i="206"/>
  <c r="AC8098" i="206"/>
  <c r="AC8090" i="206"/>
  <c r="AC8083" i="206"/>
  <c r="AC8076" i="206"/>
  <c r="AC8069" i="206"/>
  <c r="AC8062" i="206"/>
  <c r="AC8054" i="206"/>
  <c r="AC8047" i="206"/>
  <c r="AC8040" i="206"/>
  <c r="AC8033" i="206"/>
  <c r="AC8027" i="206"/>
  <c r="AC8021" i="206"/>
  <c r="AC8015" i="206"/>
  <c r="AC8009" i="206"/>
  <c r="AC8003" i="206"/>
  <c r="AC7997" i="206"/>
  <c r="AC7991" i="206"/>
  <c r="AC7985" i="206"/>
  <c r="AC7979" i="206"/>
  <c r="AC7973" i="206"/>
  <c r="AC7967" i="206"/>
  <c r="AC7961" i="206"/>
  <c r="AC7955" i="206"/>
  <c r="AC7949" i="206"/>
  <c r="AC7943" i="206"/>
  <c r="AC7937" i="206"/>
  <c r="AC7931" i="206"/>
  <c r="AC7925" i="206"/>
  <c r="AC7919" i="206"/>
  <c r="AC7913" i="206"/>
  <c r="AC7907" i="206"/>
  <c r="AC7901" i="206"/>
  <c r="AC7895" i="206"/>
  <c r="AC7889" i="206"/>
  <c r="AC7883" i="206"/>
  <c r="AC7877" i="206"/>
  <c r="AC7871" i="206"/>
  <c r="AC7865" i="206"/>
  <c r="AC7859" i="206"/>
  <c r="AC7853" i="206"/>
  <c r="AC7847" i="206"/>
  <c r="AC7841" i="206"/>
  <c r="AC7835" i="206"/>
  <c r="AC7829" i="206"/>
  <c r="AC7823" i="206"/>
  <c r="AC7817" i="206"/>
  <c r="AC7811" i="206"/>
  <c r="AC7805" i="206"/>
  <c r="AC7799" i="206"/>
  <c r="AC7793" i="206"/>
  <c r="AC7787" i="206"/>
  <c r="AC7781" i="206"/>
  <c r="AC7775" i="206"/>
  <c r="AC7769" i="206"/>
  <c r="AC7763" i="206"/>
  <c r="AC7757" i="206"/>
  <c r="AC7751" i="206"/>
  <c r="AC7745" i="206"/>
  <c r="AC7739" i="206"/>
  <c r="AC7733" i="206"/>
  <c r="AC7727" i="206"/>
  <c r="AC7721" i="206"/>
  <c r="AC7715" i="206"/>
  <c r="AC7709" i="206"/>
  <c r="AC7703" i="206"/>
  <c r="AC7697" i="206"/>
  <c r="AC7691" i="206"/>
  <c r="AC7685" i="206"/>
  <c r="AC7679" i="206"/>
  <c r="AC7673" i="206"/>
  <c r="AC7667" i="206"/>
  <c r="AC7661" i="206"/>
  <c r="AC7655" i="206"/>
  <c r="AC7649" i="206"/>
  <c r="AC7643" i="206"/>
  <c r="AC7637" i="206"/>
  <c r="AC7631" i="206"/>
  <c r="AC7625" i="206"/>
  <c r="AC7619" i="206"/>
  <c r="AC7613" i="206"/>
  <c r="AC7607" i="206"/>
  <c r="AC7601" i="206"/>
  <c r="AC7595" i="206"/>
  <c r="AC7589" i="206"/>
  <c r="AC7583" i="206"/>
  <c r="AC7577" i="206"/>
  <c r="AC7571" i="206"/>
  <c r="AC7565" i="206"/>
  <c r="AC7559" i="206"/>
  <c r="AC7553" i="206"/>
  <c r="AC7547" i="206"/>
  <c r="AC7541" i="206"/>
  <c r="AC7535" i="206"/>
  <c r="AC7529" i="206"/>
  <c r="AC7523" i="206"/>
  <c r="AC7517" i="206"/>
  <c r="AC7511" i="206"/>
  <c r="AC7505" i="206"/>
  <c r="AC7499" i="206"/>
  <c r="AC7493" i="206"/>
  <c r="AC7487" i="206"/>
  <c r="AC7481" i="206"/>
  <c r="AC7475" i="206"/>
  <c r="AC7469" i="206"/>
  <c r="AC7463" i="206"/>
  <c r="AC7457" i="206"/>
  <c r="AC7451" i="206"/>
  <c r="AC7445" i="206"/>
  <c r="AC7439" i="206"/>
  <c r="AC7433" i="206"/>
  <c r="AC7427" i="206"/>
  <c r="AC7421" i="206"/>
  <c r="AC8303" i="206"/>
  <c r="AC8285" i="206"/>
  <c r="AC8267" i="206"/>
  <c r="AC8249" i="206"/>
  <c r="AC8231" i="206"/>
  <c r="AC8221" i="206"/>
  <c r="AC8213" i="206"/>
  <c r="AC8203" i="206"/>
  <c r="AC8195" i="206"/>
  <c r="AC8185" i="206"/>
  <c r="AC8177" i="206"/>
  <c r="AC8167" i="206"/>
  <c r="AC8159" i="206"/>
  <c r="AC8149" i="206"/>
  <c r="AC8141" i="206"/>
  <c r="AC8131" i="206"/>
  <c r="AC8123" i="206"/>
  <c r="AC8116" i="206"/>
  <c r="AC8108" i="206"/>
  <c r="AC8101" i="206"/>
  <c r="AC8094" i="206"/>
  <c r="AC8087" i="206"/>
  <c r="AC8080" i="206"/>
  <c r="AC8072" i="206"/>
  <c r="AC8065" i="206"/>
  <c r="AC8058" i="206"/>
  <c r="AC8051" i="206"/>
  <c r="AC8044" i="206"/>
  <c r="AC8036" i="206"/>
  <c r="AC8030" i="206"/>
  <c r="AC8024" i="206"/>
  <c r="AC8018" i="206"/>
  <c r="AC8012" i="206"/>
  <c r="AC8006" i="206"/>
  <c r="AC8000" i="206"/>
  <c r="AC7994" i="206"/>
  <c r="AC7988" i="206"/>
  <c r="AC7982" i="206"/>
  <c r="AC7976" i="206"/>
  <c r="AC7970" i="206"/>
  <c r="AC7964" i="206"/>
  <c r="AC7958" i="206"/>
  <c r="AC7952" i="206"/>
  <c r="AC7946" i="206"/>
  <c r="AC7940" i="206"/>
  <c r="AC7934" i="206"/>
  <c r="AC7928" i="206"/>
  <c r="AC7922" i="206"/>
  <c r="AC7916" i="206"/>
  <c r="AC7910" i="206"/>
  <c r="AC7904" i="206"/>
  <c r="AC7898" i="206"/>
  <c r="AC7892" i="206"/>
  <c r="AC7886" i="206"/>
  <c r="AC7880" i="206"/>
  <c r="AC7874" i="206"/>
  <c r="AC7868" i="206"/>
  <c r="AC7862" i="206"/>
  <c r="AC7856" i="206"/>
  <c r="AC7850" i="206"/>
  <c r="AC7844" i="206"/>
  <c r="AC7838" i="206"/>
  <c r="AC7832" i="206"/>
  <c r="AC7826" i="206"/>
  <c r="AC7820" i="206"/>
  <c r="AC7814" i="206"/>
  <c r="AC7808" i="206"/>
  <c r="AC7802" i="206"/>
  <c r="AC7796" i="206"/>
  <c r="AC7790" i="206"/>
  <c r="AC8269" i="206"/>
  <c r="AC8222" i="206"/>
  <c r="AC8196" i="206"/>
  <c r="AC8168" i="206"/>
  <c r="AC8142" i="206"/>
  <c r="AC8117" i="206"/>
  <c r="AC8095" i="206"/>
  <c r="AC8074" i="206"/>
  <c r="AC8052" i="206"/>
  <c r="AC8031" i="206"/>
  <c r="AC8013" i="206"/>
  <c r="AC7995" i="206"/>
  <c r="AC7977" i="206"/>
  <c r="AC7959" i="206"/>
  <c r="AC7941" i="206"/>
  <c r="AC7923" i="206"/>
  <c r="AC7905" i="206"/>
  <c r="AC7887" i="206"/>
  <c r="AC7869" i="206"/>
  <c r="AC7851" i="206"/>
  <c r="AC7833" i="206"/>
  <c r="AC7815" i="206"/>
  <c r="AC7797" i="206"/>
  <c r="AC7780" i="206"/>
  <c r="AC7768" i="206"/>
  <c r="AC7756" i="206"/>
  <c r="AC7744" i="206"/>
  <c r="AC7732" i="206"/>
  <c r="AC7720" i="206"/>
  <c r="AC7708" i="206"/>
  <c r="AC7696" i="206"/>
  <c r="AC7684" i="206"/>
  <c r="AC7672" i="206"/>
  <c r="AC7660" i="206"/>
  <c r="AC7648" i="206"/>
  <c r="AC7636" i="206"/>
  <c r="AC7624" i="206"/>
  <c r="AC8309" i="206"/>
  <c r="AC8255" i="206"/>
  <c r="AC8215" i="206"/>
  <c r="AC8189" i="206"/>
  <c r="AC8161" i="206"/>
  <c r="AC8135" i="206"/>
  <c r="AC8111" i="206"/>
  <c r="AC8089" i="206"/>
  <c r="AC8068" i="206"/>
  <c r="AC8046" i="206"/>
  <c r="AC8026" i="206"/>
  <c r="AC8008" i="206"/>
  <c r="AC7990" i="206"/>
  <c r="AC7972" i="206"/>
  <c r="AC7954" i="206"/>
  <c r="AC7936" i="206"/>
  <c r="AC7918" i="206"/>
  <c r="AC7900" i="206"/>
  <c r="AC7882" i="206"/>
  <c r="AC7864" i="206"/>
  <c r="AC7846" i="206"/>
  <c r="AC7828" i="206"/>
  <c r="AC7810" i="206"/>
  <c r="AC7792" i="206"/>
  <c r="AC7779" i="206"/>
  <c r="AC7767" i="206"/>
  <c r="AC7755" i="206"/>
  <c r="AC7743" i="206"/>
  <c r="AC7731" i="206"/>
  <c r="AC7719" i="206"/>
  <c r="AC7707" i="206"/>
  <c r="AC7695" i="206"/>
  <c r="AC7683" i="206"/>
  <c r="AC7671" i="206"/>
  <c r="AC7659" i="206"/>
  <c r="AC7647" i="206"/>
  <c r="AC7635" i="206"/>
  <c r="AC7623" i="206"/>
  <c r="AC7611" i="206"/>
  <c r="AC7599" i="206"/>
  <c r="AC7587" i="206"/>
  <c r="AC7575" i="206"/>
  <c r="AC7563" i="206"/>
  <c r="AC7551" i="206"/>
  <c r="AC7539" i="206"/>
  <c r="AC7527" i="206"/>
  <c r="AC7515" i="206"/>
  <c r="AC7503" i="206"/>
  <c r="AC7491" i="206"/>
  <c r="AC7479" i="206"/>
  <c r="AC7467" i="206"/>
  <c r="AC7455" i="206"/>
  <c r="AC7443" i="206"/>
  <c r="AC7431" i="206"/>
  <c r="AC7419" i="206"/>
  <c r="AC7409" i="206"/>
  <c r="AC7401" i="206"/>
  <c r="AC7391" i="206"/>
  <c r="AC7383" i="206"/>
  <c r="AC7373" i="206"/>
  <c r="AC7365" i="206"/>
  <c r="AC7355" i="206"/>
  <c r="AC7347" i="206"/>
  <c r="AC7337" i="206"/>
  <c r="AC7329" i="206"/>
  <c r="AC7319" i="206"/>
  <c r="AC7311" i="206"/>
  <c r="AC7301" i="206"/>
  <c r="AC7293" i="206"/>
  <c r="AC7283" i="206"/>
  <c r="AC7275" i="206"/>
  <c r="AC7265" i="206"/>
  <c r="AC7257" i="206"/>
  <c r="AC7250" i="206"/>
  <c r="AC7244" i="206"/>
  <c r="AC7238" i="206"/>
  <c r="AC7232" i="206"/>
  <c r="AC7226" i="206"/>
  <c r="AC7220" i="206"/>
  <c r="AC7214" i="206"/>
  <c r="AC7208" i="206"/>
  <c r="AC7202" i="206"/>
  <c r="AC7196" i="206"/>
  <c r="AC7190" i="206"/>
  <c r="AC7184" i="206"/>
  <c r="AC7178" i="206"/>
  <c r="AC7172" i="206"/>
  <c r="AC7166" i="206"/>
  <c r="AC7160" i="206"/>
  <c r="AC7154" i="206"/>
  <c r="AC7148" i="206"/>
  <c r="AC7142" i="206"/>
  <c r="AC8305" i="206"/>
  <c r="AC8251" i="206"/>
  <c r="AC8214" i="206"/>
  <c r="AC8186" i="206"/>
  <c r="AC8160" i="206"/>
  <c r="AC8132" i="206"/>
  <c r="AC8110" i="206"/>
  <c r="AC8088" i="206"/>
  <c r="AC8066" i="206"/>
  <c r="AC8045" i="206"/>
  <c r="AC8025" i="206"/>
  <c r="AC8007" i="206"/>
  <c r="AC7989" i="206"/>
  <c r="AC7971" i="206"/>
  <c r="AC7953" i="206"/>
  <c r="AC7935" i="206"/>
  <c r="AC7917" i="206"/>
  <c r="AC7899" i="206"/>
  <c r="AC7881" i="206"/>
  <c r="AC7863" i="206"/>
  <c r="AC7845" i="206"/>
  <c r="AC7827" i="206"/>
  <c r="AC7809" i="206"/>
  <c r="AC7791" i="206"/>
  <c r="AC7778" i="206"/>
  <c r="AC7766" i="206"/>
  <c r="AC7754" i="206"/>
  <c r="AC7742" i="206"/>
  <c r="AC7730" i="206"/>
  <c r="AC7718" i="206"/>
  <c r="AC7706" i="206"/>
  <c r="AC7694" i="206"/>
  <c r="AC7682" i="206"/>
  <c r="AC7670" i="206"/>
  <c r="AC7658" i="206"/>
  <c r="AC7646" i="206"/>
  <c r="AC7634" i="206"/>
  <c r="AC7622" i="206"/>
  <c r="AC7610" i="206"/>
  <c r="AC7598" i="206"/>
  <c r="AC7586" i="206"/>
  <c r="AC7574" i="206"/>
  <c r="AC7562" i="206"/>
  <c r="AC7550" i="206"/>
  <c r="AC7538" i="206"/>
  <c r="AC7526" i="206"/>
  <c r="AC7514" i="206"/>
  <c r="AC7502" i="206"/>
  <c r="AC7490" i="206"/>
  <c r="AC7478" i="206"/>
  <c r="AC7466" i="206"/>
  <c r="AC7454" i="206"/>
  <c r="AC7442" i="206"/>
  <c r="AC7430" i="206"/>
  <c r="AC7418" i="206"/>
  <c r="AC7408" i="206"/>
  <c r="AC7400" i="206"/>
  <c r="AC7390" i="206"/>
  <c r="AC7382" i="206"/>
  <c r="AC7372" i="206"/>
  <c r="AC7364" i="206"/>
  <c r="AC7354" i="206"/>
  <c r="AC7346" i="206"/>
  <c r="AC7336" i="206"/>
  <c r="AC7328" i="206"/>
  <c r="AC7318" i="206"/>
  <c r="AC7310" i="206"/>
  <c r="AC7300" i="206"/>
  <c r="AC7292" i="206"/>
  <c r="AC7282" i="206"/>
  <c r="AC7274" i="206"/>
  <c r="AC7264" i="206"/>
  <c r="AC7256" i="206"/>
  <c r="AC7249" i="206"/>
  <c r="AC7243" i="206"/>
  <c r="AC7237" i="206"/>
  <c r="AC7231" i="206"/>
  <c r="AC7225" i="206"/>
  <c r="AC7219" i="206"/>
  <c r="AC7213" i="206"/>
  <c r="AC7207" i="206"/>
  <c r="AC7201" i="206"/>
  <c r="AC7195" i="206"/>
  <c r="AC7189" i="206"/>
  <c r="AC7183" i="206"/>
  <c r="AC8291" i="206"/>
  <c r="AC8237" i="206"/>
  <c r="AC8207" i="206"/>
  <c r="AC8179" i="206"/>
  <c r="AC8153" i="206"/>
  <c r="AC8125" i="206"/>
  <c r="AC8104" i="206"/>
  <c r="AC8082" i="206"/>
  <c r="AC8273" i="206"/>
  <c r="AC8225" i="206"/>
  <c r="AC8197" i="206"/>
  <c r="AC8171" i="206"/>
  <c r="AC8143" i="206"/>
  <c r="AC8118" i="206"/>
  <c r="AC8096" i="206"/>
  <c r="AC8075" i="206"/>
  <c r="AC8053" i="206"/>
  <c r="AC8032" i="206"/>
  <c r="AC8014" i="206"/>
  <c r="AC7996" i="206"/>
  <c r="AC7978" i="206"/>
  <c r="AC7960" i="206"/>
  <c r="AC7942" i="206"/>
  <c r="AC7924" i="206"/>
  <c r="AC7906" i="206"/>
  <c r="AC7888" i="206"/>
  <c r="AC7870" i="206"/>
  <c r="AC7852" i="206"/>
  <c r="AC7834" i="206"/>
  <c r="AC7816" i="206"/>
  <c r="AC7798" i="206"/>
  <c r="AC7784" i="206"/>
  <c r="AC7772" i="206"/>
  <c r="AC7760" i="206"/>
  <c r="AC7748" i="206"/>
  <c r="AC7736" i="206"/>
  <c r="AC7724" i="206"/>
  <c r="AC7712" i="206"/>
  <c r="AC7700" i="206"/>
  <c r="AC7688" i="206"/>
  <c r="AC7676" i="206"/>
  <c r="AC7664" i="206"/>
  <c r="AC7652" i="206"/>
  <c r="AC7640" i="206"/>
  <c r="AC7628" i="206"/>
  <c r="AC7616" i="206"/>
  <c r="AC7604" i="206"/>
  <c r="AC7592" i="206"/>
  <c r="AC7580" i="206"/>
  <c r="AC7568" i="206"/>
  <c r="AC7556" i="206"/>
  <c r="AC7544" i="206"/>
  <c r="AC7532" i="206"/>
  <c r="AC7520" i="206"/>
  <c r="AC7508" i="206"/>
  <c r="AC7496" i="206"/>
  <c r="AC7484" i="206"/>
  <c r="AC7472" i="206"/>
  <c r="AC7460" i="206"/>
  <c r="AC7448" i="206"/>
  <c r="AC7436" i="206"/>
  <c r="AC7424" i="206"/>
  <c r="AC7413" i="206"/>
  <c r="AC7403" i="206"/>
  <c r="AC7395" i="206"/>
  <c r="AC7385" i="206"/>
  <c r="AC7377" i="206"/>
  <c r="AC7367" i="206"/>
  <c r="AC7359" i="206"/>
  <c r="AC7349" i="206"/>
  <c r="AC7341" i="206"/>
  <c r="AC7331" i="206"/>
  <c r="AC7323" i="206"/>
  <c r="AC7313" i="206"/>
  <c r="AC7305" i="206"/>
  <c r="AC7295" i="206"/>
  <c r="AC7287" i="206"/>
  <c r="AC7277" i="206"/>
  <c r="AC7269" i="206"/>
  <c r="AC7259" i="206"/>
  <c r="AC7252" i="206"/>
  <c r="AC7246" i="206"/>
  <c r="AC7240" i="206"/>
  <c r="AC7234" i="206"/>
  <c r="AC7228" i="206"/>
  <c r="AC7222" i="206"/>
  <c r="AC7216" i="206"/>
  <c r="AC7210" i="206"/>
  <c r="AC7204" i="206"/>
  <c r="AC7198" i="206"/>
  <c r="AC7192" i="206"/>
  <c r="AC7186" i="206"/>
  <c r="AC7180" i="206"/>
  <c r="AC8124" i="206"/>
  <c r="AC8038" i="206"/>
  <c r="AC7983" i="206"/>
  <c r="AC7929" i="206"/>
  <c r="AC7875" i="206"/>
  <c r="AC7821" i="206"/>
  <c r="AC7773" i="206"/>
  <c r="AC7737" i="206"/>
  <c r="AC7701" i="206"/>
  <c r="AC7665" i="206"/>
  <c r="AC7629" i="206"/>
  <c r="AC7600" i="206"/>
  <c r="AC7576" i="206"/>
  <c r="AC7552" i="206"/>
  <c r="AC7528" i="206"/>
  <c r="AC7504" i="206"/>
  <c r="AC7480" i="206"/>
  <c r="AC7456" i="206"/>
  <c r="AC7432" i="206"/>
  <c r="AC7412" i="206"/>
  <c r="AC7394" i="206"/>
  <c r="AC7376" i="206"/>
  <c r="AC7358" i="206"/>
  <c r="AC7340" i="206"/>
  <c r="AC7322" i="206"/>
  <c r="AC7304" i="206"/>
  <c r="AC7286" i="206"/>
  <c r="AC7268" i="206"/>
  <c r="AC7251" i="206"/>
  <c r="AC7239" i="206"/>
  <c r="AC7227" i="206"/>
  <c r="AC7215" i="206"/>
  <c r="AC7203" i="206"/>
  <c r="AC7191" i="206"/>
  <c r="AC7179" i="206"/>
  <c r="AC7171" i="206"/>
  <c r="AC7164" i="206"/>
  <c r="AC7157" i="206"/>
  <c r="AC7150" i="206"/>
  <c r="AC7143" i="206"/>
  <c r="AC7136" i="206"/>
  <c r="AC7130" i="206"/>
  <c r="AC7124" i="206"/>
  <c r="AC7118" i="206"/>
  <c r="AC7112" i="206"/>
  <c r="AC7106" i="206"/>
  <c r="AC7100" i="206"/>
  <c r="AC7094" i="206"/>
  <c r="AC7088" i="206"/>
  <c r="AC7082" i="206"/>
  <c r="AC7076" i="206"/>
  <c r="AC7070" i="206"/>
  <c r="AC7064" i="206"/>
  <c r="AC7058" i="206"/>
  <c r="AC7052" i="206"/>
  <c r="AC7046" i="206"/>
  <c r="AC7040" i="206"/>
  <c r="AC7034" i="206"/>
  <c r="AC7028" i="206"/>
  <c r="AC7022" i="206"/>
  <c r="AC7016" i="206"/>
  <c r="AC7010" i="206"/>
  <c r="AC7004" i="206"/>
  <c r="AC6998" i="206"/>
  <c r="AC6992" i="206"/>
  <c r="AC6986" i="206"/>
  <c r="AC6980" i="206"/>
  <c r="AC6974" i="206"/>
  <c r="AC6968" i="206"/>
  <c r="AC6962" i="206"/>
  <c r="AC6956" i="206"/>
  <c r="AC6950" i="206"/>
  <c r="AC6944" i="206"/>
  <c r="AC6938" i="206"/>
  <c r="AC6932" i="206"/>
  <c r="AC6926" i="206"/>
  <c r="AC6920" i="206"/>
  <c r="AC6914" i="206"/>
  <c r="AC6908" i="206"/>
  <c r="AC6902" i="206"/>
  <c r="AC6896" i="206"/>
  <c r="AC6890" i="206"/>
  <c r="AC6884" i="206"/>
  <c r="AC6878" i="206"/>
  <c r="AC6872" i="206"/>
  <c r="AC6866" i="206"/>
  <c r="AC6860" i="206"/>
  <c r="AC6854" i="206"/>
  <c r="AC6848" i="206"/>
  <c r="AC6842" i="206"/>
  <c r="AC6836" i="206"/>
  <c r="AC6830" i="206"/>
  <c r="AC6824" i="206"/>
  <c r="AC6818" i="206"/>
  <c r="AC6812" i="206"/>
  <c r="AC6806" i="206"/>
  <c r="AC6800" i="206"/>
  <c r="AC6794" i="206"/>
  <c r="AC6788" i="206"/>
  <c r="AC6782" i="206"/>
  <c r="AC6776" i="206"/>
  <c r="AC6770" i="206"/>
  <c r="AC6764" i="206"/>
  <c r="AC6758" i="206"/>
  <c r="AC6752" i="206"/>
  <c r="AC6746" i="206"/>
  <c r="AC6740" i="206"/>
  <c r="AC6734" i="206"/>
  <c r="AC6728" i="206"/>
  <c r="AC6722" i="206"/>
  <c r="AC6716" i="206"/>
  <c r="AC6710" i="206"/>
  <c r="AC6704" i="206"/>
  <c r="AC6698" i="206"/>
  <c r="AC6692" i="206"/>
  <c r="AC6686" i="206"/>
  <c r="AC6680" i="206"/>
  <c r="AC6674" i="206"/>
  <c r="AC6668" i="206"/>
  <c r="AC6662" i="206"/>
  <c r="AC6656" i="206"/>
  <c r="AC6650" i="206"/>
  <c r="AC6644" i="206"/>
  <c r="AC6638" i="206"/>
  <c r="AC6632" i="206"/>
  <c r="AC6626" i="206"/>
  <c r="AC6620" i="206"/>
  <c r="AC6614" i="206"/>
  <c r="AC8287" i="206"/>
  <c r="AC8102" i="206"/>
  <c r="AC8020" i="206"/>
  <c r="AC7966" i="206"/>
  <c r="AC7912" i="206"/>
  <c r="AC7858" i="206"/>
  <c r="AC7804" i="206"/>
  <c r="AC7762" i="206"/>
  <c r="AC7726" i="206"/>
  <c r="AC7690" i="206"/>
  <c r="AC7654" i="206"/>
  <c r="AC7618" i="206"/>
  <c r="AC7594" i="206"/>
  <c r="AC7570" i="206"/>
  <c r="AC7546" i="206"/>
  <c r="AC7522" i="206"/>
  <c r="AC7498" i="206"/>
  <c r="AC7474" i="206"/>
  <c r="AC7450" i="206"/>
  <c r="AC7426" i="206"/>
  <c r="AC7407" i="206"/>
  <c r="AC7389" i="206"/>
  <c r="AC7371" i="206"/>
  <c r="AC7353" i="206"/>
  <c r="AC7335" i="206"/>
  <c r="AC7317" i="206"/>
  <c r="AC7299" i="206"/>
  <c r="AC7281" i="206"/>
  <c r="AC7263" i="206"/>
  <c r="AC7248" i="206"/>
  <c r="AC7236" i="206"/>
  <c r="AC7224" i="206"/>
  <c r="AC7212" i="206"/>
  <c r="AC7200" i="206"/>
  <c r="AC7188" i="206"/>
  <c r="AC7177" i="206"/>
  <c r="AC7170" i="206"/>
  <c r="AC7163" i="206"/>
  <c r="AC7156" i="206"/>
  <c r="AC7149" i="206"/>
  <c r="AC7141" i="206"/>
  <c r="AC7135" i="206"/>
  <c r="AC7129" i="206"/>
  <c r="AC7123" i="206"/>
  <c r="AC7117" i="206"/>
  <c r="AC7111" i="206"/>
  <c r="AC7105" i="206"/>
  <c r="AC7099" i="206"/>
  <c r="AC7093" i="206"/>
  <c r="AC7087" i="206"/>
  <c r="AC7081" i="206"/>
  <c r="AC7075" i="206"/>
  <c r="AC7069" i="206"/>
  <c r="AC7063" i="206"/>
  <c r="AC7057" i="206"/>
  <c r="AC7051" i="206"/>
  <c r="AC7045" i="206"/>
  <c r="AC7039" i="206"/>
  <c r="AC7033" i="206"/>
  <c r="AC7027" i="206"/>
  <c r="AC7021" i="206"/>
  <c r="AC7015" i="206"/>
  <c r="AC7009" i="206"/>
  <c r="AC7003" i="206"/>
  <c r="AC6997" i="206"/>
  <c r="AC6991" i="206"/>
  <c r="AC6985" i="206"/>
  <c r="AC6979" i="206"/>
  <c r="AC6973" i="206"/>
  <c r="AC6967" i="206"/>
  <c r="AC6961" i="206"/>
  <c r="AC6955" i="206"/>
  <c r="AC6949" i="206"/>
  <c r="AC6943" i="206"/>
  <c r="AC6937" i="206"/>
  <c r="AC6931" i="206"/>
  <c r="AC6925" i="206"/>
  <c r="AC6919" i="206"/>
  <c r="AC6913" i="206"/>
  <c r="AC6907" i="206"/>
  <c r="AC6901" i="206"/>
  <c r="AC6895" i="206"/>
  <c r="AC6889" i="206"/>
  <c r="AC6883" i="206"/>
  <c r="AC6877" i="206"/>
  <c r="AC6871" i="206"/>
  <c r="AC6865" i="206"/>
  <c r="AC6859" i="206"/>
  <c r="AC6853" i="206"/>
  <c r="AC6847" i="206"/>
  <c r="AC6841" i="206"/>
  <c r="AC6835" i="206"/>
  <c r="AC6829" i="206"/>
  <c r="AC6823" i="206"/>
  <c r="AC6817" i="206"/>
  <c r="AC6811" i="206"/>
  <c r="AC6805" i="206"/>
  <c r="AC6799" i="206"/>
  <c r="AC6793" i="206"/>
  <c r="AC6787" i="206"/>
  <c r="AC6781" i="206"/>
  <c r="AC6775" i="206"/>
  <c r="AC6769" i="206"/>
  <c r="AC6763" i="206"/>
  <c r="AC6757" i="206"/>
  <c r="AC6751" i="206"/>
  <c r="AC6745" i="206"/>
  <c r="AC6739" i="206"/>
  <c r="AC6733" i="206"/>
  <c r="AC6727" i="206"/>
  <c r="AC6721" i="206"/>
  <c r="AC6715" i="206"/>
  <c r="AC6709" i="206"/>
  <c r="AC6703" i="206"/>
  <c r="AC6697" i="206"/>
  <c r="AC6691" i="206"/>
  <c r="AC6685" i="206"/>
  <c r="AC6679" i="206"/>
  <c r="AC6673" i="206"/>
  <c r="AC6667" i="206"/>
  <c r="AC6661" i="206"/>
  <c r="AC6655" i="206"/>
  <c r="AC6649" i="206"/>
  <c r="AC6643" i="206"/>
  <c r="AC6637" i="206"/>
  <c r="AC6631" i="206"/>
  <c r="AC6625" i="206"/>
  <c r="AC6619" i="206"/>
  <c r="AC8233" i="206"/>
  <c r="AC8081" i="206"/>
  <c r="AC8019" i="206"/>
  <c r="AC7965" i="206"/>
  <c r="AC7911" i="206"/>
  <c r="AC7857" i="206"/>
  <c r="AC7803" i="206"/>
  <c r="AC7761" i="206"/>
  <c r="AC7725" i="206"/>
  <c r="AC7689" i="206"/>
  <c r="AC7653" i="206"/>
  <c r="AC7617" i="206"/>
  <c r="AC7593" i="206"/>
  <c r="AC7569" i="206"/>
  <c r="AC7545" i="206"/>
  <c r="AC7521" i="206"/>
  <c r="AC7497" i="206"/>
  <c r="AC7473" i="206"/>
  <c r="AC7449" i="206"/>
  <c r="AC7425" i="206"/>
  <c r="AC7406" i="206"/>
  <c r="AC7388" i="206"/>
  <c r="AC7370" i="206"/>
  <c r="AC7352" i="206"/>
  <c r="AC7334" i="206"/>
  <c r="AC7316" i="206"/>
  <c r="AC7298" i="206"/>
  <c r="AC7280" i="206"/>
  <c r="AC7262" i="206"/>
  <c r="AC7247" i="206"/>
  <c r="AC7235" i="206"/>
  <c r="AC7223" i="206"/>
  <c r="AC7211" i="206"/>
  <c r="AC7199" i="206"/>
  <c r="AC7187" i="206"/>
  <c r="AC7176" i="206"/>
  <c r="AC7169" i="206"/>
  <c r="AC7162" i="206"/>
  <c r="AC7155" i="206"/>
  <c r="AC7147" i="206"/>
  <c r="AC7140" i="206"/>
  <c r="AC7134" i="206"/>
  <c r="AC7128" i="206"/>
  <c r="AC7122" i="206"/>
  <c r="AC7116" i="206"/>
  <c r="AC7110" i="206"/>
  <c r="AC7104" i="206"/>
  <c r="AC7098" i="206"/>
  <c r="AC7092" i="206"/>
  <c r="AC7086" i="206"/>
  <c r="AC7080" i="206"/>
  <c r="AC7074" i="206"/>
  <c r="AC7068" i="206"/>
  <c r="AC7062" i="206"/>
  <c r="AC7056" i="206"/>
  <c r="AC7050" i="206"/>
  <c r="AC7044" i="206"/>
  <c r="AC7038" i="206"/>
  <c r="AC7032" i="206"/>
  <c r="AC7026" i="206"/>
  <c r="AC7020" i="206"/>
  <c r="AC7014" i="206"/>
  <c r="AC7008" i="206"/>
  <c r="AC7002" i="206"/>
  <c r="AC6996" i="206"/>
  <c r="AC6990" i="206"/>
  <c r="AC6984" i="206"/>
  <c r="AC6978" i="206"/>
  <c r="AC6972" i="206"/>
  <c r="AC6966" i="206"/>
  <c r="AC6960" i="206"/>
  <c r="AC6954" i="206"/>
  <c r="AC6948" i="206"/>
  <c r="AC6942" i="206"/>
  <c r="AC6936" i="206"/>
  <c r="AC6930" i="206"/>
  <c r="AC6924" i="206"/>
  <c r="AC6918" i="206"/>
  <c r="AC6912" i="206"/>
  <c r="AC6906" i="206"/>
  <c r="AC6900" i="206"/>
  <c r="AC6894" i="206"/>
  <c r="AC6888" i="206"/>
  <c r="AC6882" i="206"/>
  <c r="AC6876" i="206"/>
  <c r="AC6870" i="206"/>
  <c r="AC6864" i="206"/>
  <c r="AC6858" i="206"/>
  <c r="AC6852" i="206"/>
  <c r="AC6846" i="206"/>
  <c r="AC6840" i="206"/>
  <c r="AC6834" i="206"/>
  <c r="AC6828" i="206"/>
  <c r="AC6822" i="206"/>
  <c r="AC6816" i="206"/>
  <c r="AC6810" i="206"/>
  <c r="AC6804" i="206"/>
  <c r="AC6798" i="206"/>
  <c r="AC6792" i="206"/>
  <c r="AC6786" i="206"/>
  <c r="AC6780" i="206"/>
  <c r="AC6774" i="206"/>
  <c r="AC6768" i="206"/>
  <c r="AC6762" i="206"/>
  <c r="AC6756" i="206"/>
  <c r="AC6750" i="206"/>
  <c r="AC6744" i="206"/>
  <c r="AC6738" i="206"/>
  <c r="AC6732" i="206"/>
  <c r="AC6726" i="206"/>
  <c r="AC6720" i="206"/>
  <c r="AC6714" i="206"/>
  <c r="AC6708" i="206"/>
  <c r="AC6702" i="206"/>
  <c r="AC6696" i="206"/>
  <c r="AC6690" i="206"/>
  <c r="AC6684" i="206"/>
  <c r="AC6678" i="206"/>
  <c r="AC6672" i="206"/>
  <c r="AC6666" i="206"/>
  <c r="AC6660" i="206"/>
  <c r="AC6654" i="206"/>
  <c r="AC6648" i="206"/>
  <c r="AC6642" i="206"/>
  <c r="AC6636" i="206"/>
  <c r="AC6630" i="206"/>
  <c r="AC6624" i="206"/>
  <c r="AC6618" i="206"/>
  <c r="AC6612" i="206"/>
  <c r="AC8204" i="206"/>
  <c r="AC8060" i="206"/>
  <c r="AC8002" i="206"/>
  <c r="AC7948" i="206"/>
  <c r="AC7894" i="206"/>
  <c r="AC7840" i="206"/>
  <c r="AC7786" i="206"/>
  <c r="AC7750" i="206"/>
  <c r="AC7714" i="206"/>
  <c r="AC7678" i="206"/>
  <c r="AC7642" i="206"/>
  <c r="AC7612" i="206"/>
  <c r="AC7588" i="206"/>
  <c r="AC7564" i="206"/>
  <c r="AC7540" i="206"/>
  <c r="AC7516" i="206"/>
  <c r="AC7492" i="206"/>
  <c r="AC7468" i="206"/>
  <c r="AC7444" i="206"/>
  <c r="AC7420" i="206"/>
  <c r="AC7402" i="206"/>
  <c r="AC7384" i="206"/>
  <c r="AC7366" i="206"/>
  <c r="AC7348" i="206"/>
  <c r="AC7330" i="206"/>
  <c r="AC7312" i="206"/>
  <c r="AC7294" i="206"/>
  <c r="AC7276" i="206"/>
  <c r="AC7258" i="206"/>
  <c r="AC7245" i="206"/>
  <c r="AC7233" i="206"/>
  <c r="AC7221" i="206"/>
  <c r="AC7209" i="206"/>
  <c r="AC7197" i="206"/>
  <c r="AC7185" i="206"/>
  <c r="AC7175" i="206"/>
  <c r="AC7168" i="206"/>
  <c r="AC7161" i="206"/>
  <c r="AC7153" i="206"/>
  <c r="AC7146" i="206"/>
  <c r="AC7139" i="206"/>
  <c r="AC7133" i="206"/>
  <c r="AC7127" i="206"/>
  <c r="AC7121" i="206"/>
  <c r="AC7115" i="206"/>
  <c r="AC7109" i="206"/>
  <c r="AC7103" i="206"/>
  <c r="AC7097" i="206"/>
  <c r="AC7091" i="206"/>
  <c r="AC7085" i="206"/>
  <c r="AC7079" i="206"/>
  <c r="AC7073" i="206"/>
  <c r="AC7067" i="206"/>
  <c r="AC7061" i="206"/>
  <c r="AC7055" i="206"/>
  <c r="AC7049" i="206"/>
  <c r="AC7043" i="206"/>
  <c r="AC7037" i="206"/>
  <c r="AC7031" i="206"/>
  <c r="AC7025" i="206"/>
  <c r="AC7019" i="206"/>
  <c r="AC7013" i="206"/>
  <c r="AC7007" i="206"/>
  <c r="AC7001" i="206"/>
  <c r="AC6995" i="206"/>
  <c r="AC6989" i="206"/>
  <c r="AC6983" i="206"/>
  <c r="AC6977" i="206"/>
  <c r="AC6971" i="206"/>
  <c r="AC6965" i="206"/>
  <c r="AC6959" i="206"/>
  <c r="AC6953" i="206"/>
  <c r="AC6947" i="206"/>
  <c r="AC6941" i="206"/>
  <c r="AC6935" i="206"/>
  <c r="AC6929" i="206"/>
  <c r="AC6923" i="206"/>
  <c r="AC6917" i="206"/>
  <c r="AC6911" i="206"/>
  <c r="AC6905" i="206"/>
  <c r="AC6899" i="206"/>
  <c r="AC6893" i="206"/>
  <c r="AC6887" i="206"/>
  <c r="AC6881" i="206"/>
  <c r="AC6875" i="206"/>
  <c r="AC6869" i="206"/>
  <c r="AC6863" i="206"/>
  <c r="AC6857" i="206"/>
  <c r="AC6851" i="206"/>
  <c r="AC6845" i="206"/>
  <c r="AC6839" i="206"/>
  <c r="AC6833" i="206"/>
  <c r="AC6827" i="206"/>
  <c r="AC6821" i="206"/>
  <c r="AC6815" i="206"/>
  <c r="AC6809" i="206"/>
  <c r="AC6803" i="206"/>
  <c r="AC6797" i="206"/>
  <c r="AC6791" i="206"/>
  <c r="AC6785" i="206"/>
  <c r="AC6779" i="206"/>
  <c r="AC6773" i="206"/>
  <c r="AC6767" i="206"/>
  <c r="AC6761" i="206"/>
  <c r="AC6755" i="206"/>
  <c r="AC6749" i="206"/>
  <c r="AC6743" i="206"/>
  <c r="AC6737" i="206"/>
  <c r="AC6731" i="206"/>
  <c r="AC6725" i="206"/>
  <c r="AC6719" i="206"/>
  <c r="AC6713" i="206"/>
  <c r="AC6707" i="206"/>
  <c r="AC6701" i="206"/>
  <c r="AC6695" i="206"/>
  <c r="AC6689" i="206"/>
  <c r="AC6683" i="206"/>
  <c r="AC6677" i="206"/>
  <c r="AC6671" i="206"/>
  <c r="AC6665" i="206"/>
  <c r="AC6659" i="206"/>
  <c r="AC6653" i="206"/>
  <c r="AC6647" i="206"/>
  <c r="AC6641" i="206"/>
  <c r="AC6635" i="206"/>
  <c r="AC6629" i="206"/>
  <c r="AC6623" i="206"/>
  <c r="AC6617" i="206"/>
  <c r="AC6611" i="206"/>
  <c r="AC8150" i="206"/>
  <c r="AC8039" i="206"/>
  <c r="AC7984" i="206"/>
  <c r="AC7930" i="206"/>
  <c r="AC7876" i="206"/>
  <c r="AC7822" i="206"/>
  <c r="AC7774" i="206"/>
  <c r="AC7738" i="206"/>
  <c r="AC7702" i="206"/>
  <c r="AC7666" i="206"/>
  <c r="AC7630" i="206"/>
  <c r="AC7605" i="206"/>
  <c r="AC7581" i="206"/>
  <c r="AC7557" i="206"/>
  <c r="AC7533" i="206"/>
  <c r="AC7509" i="206"/>
  <c r="AC7485" i="206"/>
  <c r="AC7461" i="206"/>
  <c r="AC7437" i="206"/>
  <c r="AC7414" i="206"/>
  <c r="AC7396" i="206"/>
  <c r="AC7378" i="206"/>
  <c r="AC7360" i="206"/>
  <c r="AC7342" i="206"/>
  <c r="AC7324" i="206"/>
  <c r="AC7306" i="206"/>
  <c r="AC7288" i="206"/>
  <c r="AC7270" i="206"/>
  <c r="AC7253" i="206"/>
  <c r="AC7241" i="206"/>
  <c r="AC7229" i="206"/>
  <c r="AC7217" i="206"/>
  <c r="AC7205" i="206"/>
  <c r="AC7193" i="206"/>
  <c r="AC7181" i="206"/>
  <c r="AC7173" i="206"/>
  <c r="AC7165" i="206"/>
  <c r="AC7158" i="206"/>
  <c r="AC7151" i="206"/>
  <c r="AC7144" i="206"/>
  <c r="AC7137" i="206"/>
  <c r="AC7131" i="206"/>
  <c r="AC7125" i="206"/>
  <c r="AC7119" i="206"/>
  <c r="AC7113" i="206"/>
  <c r="AC7107" i="206"/>
  <c r="AC7101" i="206"/>
  <c r="AC7095" i="206"/>
  <c r="AC7089" i="206"/>
  <c r="AC7083" i="206"/>
  <c r="AC7077" i="206"/>
  <c r="AC7071" i="206"/>
  <c r="AC7065" i="206"/>
  <c r="AC7059" i="206"/>
  <c r="AC7053" i="206"/>
  <c r="AC7047" i="206"/>
  <c r="AC7041" i="206"/>
  <c r="AC7035" i="206"/>
  <c r="AC7029" i="206"/>
  <c r="AC7023" i="206"/>
  <c r="AC7017" i="206"/>
  <c r="AC7011" i="206"/>
  <c r="AC7005" i="206"/>
  <c r="AC6999" i="206"/>
  <c r="AC6993" i="206"/>
  <c r="AC6987" i="206"/>
  <c r="AC6981" i="206"/>
  <c r="AC6975" i="206"/>
  <c r="AC6969" i="206"/>
  <c r="AC6963" i="206"/>
  <c r="AC6957" i="206"/>
  <c r="AC6951" i="206"/>
  <c r="AC6945" i="206"/>
  <c r="AC6939" i="206"/>
  <c r="AC6933" i="206"/>
  <c r="AC6927" i="206"/>
  <c r="AC6921" i="206"/>
  <c r="AC6915" i="206"/>
  <c r="AC6909" i="206"/>
  <c r="AC6903" i="206"/>
  <c r="AC6897" i="206"/>
  <c r="AC6891" i="206"/>
  <c r="AC6885" i="206"/>
  <c r="AC6879" i="206"/>
  <c r="AC6873" i="206"/>
  <c r="AC6867" i="206"/>
  <c r="AC6861" i="206"/>
  <c r="AC6855" i="206"/>
  <c r="AC6849" i="206"/>
  <c r="AC6843" i="206"/>
  <c r="AC6837" i="206"/>
  <c r="AC6831" i="206"/>
  <c r="AC6825" i="206"/>
  <c r="AC6819" i="206"/>
  <c r="AC6813" i="206"/>
  <c r="AC6807" i="206"/>
  <c r="AC6801" i="206"/>
  <c r="AC6795" i="206"/>
  <c r="AC6789" i="206"/>
  <c r="AC6783" i="206"/>
  <c r="AC6777" i="206"/>
  <c r="AC6771" i="206"/>
  <c r="AC6765" i="206"/>
  <c r="AC6759" i="206"/>
  <c r="AC6753" i="206"/>
  <c r="AC6747" i="206"/>
  <c r="AC6741" i="206"/>
  <c r="AC6735" i="206"/>
  <c r="AC6729" i="206"/>
  <c r="AC6723" i="206"/>
  <c r="AC6717" i="206"/>
  <c r="AC6711" i="206"/>
  <c r="AC6705" i="206"/>
  <c r="AC6699" i="206"/>
  <c r="AC6693" i="206"/>
  <c r="AC6687" i="206"/>
  <c r="AC6681" i="206"/>
  <c r="AC6675" i="206"/>
  <c r="AC6669" i="206"/>
  <c r="AC6663" i="206"/>
  <c r="AC6657" i="206"/>
  <c r="AC6651" i="206"/>
  <c r="AC6645" i="206"/>
  <c r="AC6639" i="206"/>
  <c r="AC6633" i="206"/>
  <c r="AC6627" i="206"/>
  <c r="AC6621" i="206"/>
  <c r="AC6615" i="206"/>
  <c r="AC7839" i="206"/>
  <c r="AC7606" i="206"/>
  <c r="AC7462" i="206"/>
  <c r="AC7343" i="206"/>
  <c r="AC7242" i="206"/>
  <c r="AC7174" i="206"/>
  <c r="AC7132" i="206"/>
  <c r="AC7096" i="206"/>
  <c r="AC7060" i="206"/>
  <c r="AC7024" i="206"/>
  <c r="AC6988" i="206"/>
  <c r="AC6952" i="206"/>
  <c r="AC6916" i="206"/>
  <c r="AC6880" i="206"/>
  <c r="AC6844" i="206"/>
  <c r="AC6808" i="206"/>
  <c r="AC6772" i="206"/>
  <c r="AC6736" i="206"/>
  <c r="AC6700" i="206"/>
  <c r="AC6664" i="206"/>
  <c r="AC6628" i="206"/>
  <c r="AC8178" i="206"/>
  <c r="AC7785" i="206"/>
  <c r="AC7582" i="206"/>
  <c r="AC7438" i="206"/>
  <c r="AC7325" i="206"/>
  <c r="AC7230" i="206"/>
  <c r="AC7167" i="206"/>
  <c r="AC7126" i="206"/>
  <c r="AC7090" i="206"/>
  <c r="AC7054" i="206"/>
  <c r="AC7018" i="206"/>
  <c r="AC6982" i="206"/>
  <c r="AC6946" i="206"/>
  <c r="AC6910" i="206"/>
  <c r="AC6874" i="206"/>
  <c r="AC6838" i="206"/>
  <c r="AC6802" i="206"/>
  <c r="AC6766" i="206"/>
  <c r="AC6730" i="206"/>
  <c r="AC6694" i="206"/>
  <c r="AC6658" i="206"/>
  <c r="AC6622" i="206"/>
  <c r="AC8059" i="206"/>
  <c r="AC7749" i="206"/>
  <c r="AC7558" i="206"/>
  <c r="AC7415" i="206"/>
  <c r="AC7307" i="206"/>
  <c r="AC7218" i="206"/>
  <c r="AC7159" i="206"/>
  <c r="AC7120" i="206"/>
  <c r="AC7084" i="206"/>
  <c r="AC7048" i="206"/>
  <c r="AC7012" i="206"/>
  <c r="AC6976" i="206"/>
  <c r="AC6940" i="206"/>
  <c r="AC6904" i="206"/>
  <c r="AC6868" i="206"/>
  <c r="AC6832" i="206"/>
  <c r="AC6796" i="206"/>
  <c r="AC6760" i="206"/>
  <c r="AC6724" i="206"/>
  <c r="AC6688" i="206"/>
  <c r="AC6652" i="206"/>
  <c r="AC6616" i="206"/>
  <c r="AC8001" i="206"/>
  <c r="AC7713" i="206"/>
  <c r="AC7534" i="206"/>
  <c r="AC7397" i="206"/>
  <c r="AC7289" i="206"/>
  <c r="AC7206" i="206"/>
  <c r="AC7152" i="206"/>
  <c r="AC7114" i="206"/>
  <c r="AC7078" i="206"/>
  <c r="AC7042" i="206"/>
  <c r="AC7006" i="206"/>
  <c r="AC6970" i="206"/>
  <c r="AC6934" i="206"/>
  <c r="AC6898" i="206"/>
  <c r="AC6862" i="206"/>
  <c r="AC6826" i="206"/>
  <c r="AC6790" i="206"/>
  <c r="AC6754" i="206"/>
  <c r="AC6718" i="206"/>
  <c r="AC6682" i="206"/>
  <c r="AC6646" i="206"/>
  <c r="AC6613" i="206"/>
  <c r="AC7893" i="206"/>
  <c r="AC7641" i="206"/>
  <c r="AC7486" i="206"/>
  <c r="AC7361" i="206"/>
  <c r="AC7254" i="206"/>
  <c r="AC7182" i="206"/>
  <c r="AC7138" i="206"/>
  <c r="AC7102" i="206"/>
  <c r="AC7066" i="206"/>
  <c r="AC7030" i="206"/>
  <c r="AC6994" i="206"/>
  <c r="AC6958" i="206"/>
  <c r="AC6922" i="206"/>
  <c r="AC6886" i="206"/>
  <c r="AC6850" i="206"/>
  <c r="AC6814" i="206"/>
  <c r="AC6778" i="206"/>
  <c r="AC6742" i="206"/>
  <c r="AC6706" i="206"/>
  <c r="AC6670" i="206"/>
  <c r="AC6634" i="206"/>
  <c r="AC7194" i="206"/>
  <c r="AC6964" i="206"/>
  <c r="AC6748" i="206"/>
  <c r="AC7947" i="206"/>
  <c r="AC7145" i="206"/>
  <c r="AC6928" i="206"/>
  <c r="AC6712" i="206"/>
  <c r="AC7677" i="206"/>
  <c r="AC7108" i="206"/>
  <c r="AC6892" i="206"/>
  <c r="AC6676" i="206"/>
  <c r="AC7510" i="206"/>
  <c r="AC7072" i="206"/>
  <c r="AC6856" i="206"/>
  <c r="AC6640" i="206"/>
  <c r="AC7271" i="206"/>
  <c r="AC7000" i="206"/>
  <c r="AC6784" i="206"/>
  <c r="AC7379" i="206"/>
  <c r="AC7036" i="206"/>
  <c r="AC6820" i="206"/>
  <c r="AA2312" i="206"/>
  <c r="AA2318" i="206"/>
  <c r="AA2324" i="206"/>
  <c r="AA2330" i="206"/>
  <c r="AA2336" i="206"/>
  <c r="AA2342" i="206"/>
  <c r="AA2348" i="206"/>
  <c r="AA2354" i="206"/>
  <c r="AA2360" i="206"/>
  <c r="AA2366" i="206"/>
  <c r="AA2372" i="206"/>
  <c r="AA2378" i="206"/>
  <c r="AA2384" i="206"/>
  <c r="AA2390" i="206"/>
  <c r="AA2396" i="206"/>
  <c r="AA2402" i="206"/>
  <c r="AA2408" i="206"/>
  <c r="AA2415" i="206"/>
  <c r="AA2422" i="206"/>
  <c r="AA2430" i="206"/>
  <c r="AA2437" i="206"/>
  <c r="AA2444" i="206"/>
  <c r="AA2451" i="206"/>
  <c r="AA2458" i="206"/>
  <c r="AA2466" i="206"/>
  <c r="AA2473" i="206"/>
  <c r="AA2480" i="206"/>
  <c r="AA2487" i="206"/>
  <c r="AA2494" i="206"/>
  <c r="AA2502" i="206"/>
  <c r="AA2509" i="206"/>
  <c r="AA2516" i="206"/>
  <c r="AA2523" i="206"/>
  <c r="AA2530" i="206"/>
  <c r="AA2538" i="206"/>
  <c r="AA2545" i="206"/>
  <c r="AA2554" i="206"/>
  <c r="AA2563" i="206"/>
  <c r="AA2572" i="206"/>
  <c r="AA2581" i="206"/>
  <c r="AA2590" i="206"/>
  <c r="AA2599" i="206"/>
  <c r="AA2608" i="206"/>
  <c r="AA2617" i="206"/>
  <c r="AA2626" i="206"/>
  <c r="AA2635" i="206"/>
  <c r="AA2644" i="206"/>
  <c r="AA2653" i="206"/>
  <c r="AA2662" i="206"/>
  <c r="AA2671" i="206"/>
  <c r="AA2680" i="206"/>
  <c r="AA2689" i="206"/>
  <c r="AA2698" i="206"/>
  <c r="AA2707" i="206"/>
  <c r="AA2716" i="206"/>
  <c r="AA2725" i="206"/>
  <c r="AA2734" i="206"/>
  <c r="AA2743" i="206"/>
  <c r="AA2752" i="206"/>
  <c r="AA2761" i="206"/>
  <c r="AA2770" i="206"/>
  <c r="AA2779" i="206"/>
  <c r="AA2790" i="206"/>
  <c r="AA2802" i="206"/>
  <c r="AA2817" i="206"/>
  <c r="AA2847" i="206"/>
  <c r="AA2883" i="206"/>
  <c r="AA2919" i="206"/>
  <c r="AA2955" i="206"/>
  <c r="AA2991" i="206"/>
  <c r="AA3027" i="206"/>
  <c r="AA3063" i="206"/>
  <c r="AA3099" i="206"/>
  <c r="AA3135" i="206"/>
  <c r="AA3171" i="206"/>
  <c r="AA3207" i="206"/>
  <c r="AA3243" i="206"/>
  <c r="AA3279" i="206"/>
  <c r="AA3315" i="206"/>
  <c r="AA3351" i="206"/>
  <c r="AA3387" i="206"/>
  <c r="AA3423" i="206"/>
  <c r="AA3459" i="206"/>
  <c r="AA3495" i="206"/>
  <c r="AA3537" i="206"/>
  <c r="AA3581" i="206"/>
  <c r="AA3638" i="206"/>
  <c r="AA3710" i="206"/>
  <c r="AA3842" i="206"/>
  <c r="AA5342" i="206"/>
  <c r="AA5378" i="206"/>
  <c r="AA5414" i="206"/>
  <c r="AA5450" i="206"/>
  <c r="AA5486" i="206"/>
  <c r="AA5522" i="206"/>
  <c r="AA5558" i="206"/>
  <c r="AA5594" i="206"/>
  <c r="AA5630" i="206"/>
  <c r="AA5681" i="206"/>
  <c r="AA5753" i="206"/>
  <c r="AA5825" i="206"/>
  <c r="AA5906" i="206"/>
  <c r="AA6122" i="206"/>
  <c r="AA6606" i="206"/>
  <c r="AA6600" i="206"/>
  <c r="AA6594" i="206"/>
  <c r="AA6588" i="206"/>
  <c r="AA6582" i="206"/>
  <c r="AA6576" i="206"/>
  <c r="AA6570" i="206"/>
  <c r="AA6564" i="206"/>
  <c r="AA6558" i="206"/>
  <c r="AA6552" i="206"/>
  <c r="AA6546" i="206"/>
  <c r="AA6540" i="206"/>
  <c r="AA6534" i="206"/>
  <c r="AA6528" i="206"/>
  <c r="AA6522" i="206"/>
  <c r="AA6516" i="206"/>
  <c r="AA6510" i="206"/>
  <c r="AA6504" i="206"/>
  <c r="AA6498" i="206"/>
  <c r="AA6492" i="206"/>
  <c r="AA6486" i="206"/>
  <c r="AA6480" i="206"/>
  <c r="AA6474" i="206"/>
  <c r="AA6468" i="206"/>
  <c r="AA6462" i="206"/>
  <c r="AA6456" i="206"/>
  <c r="AA6450" i="206"/>
  <c r="AA6444" i="206"/>
  <c r="AA6438" i="206"/>
  <c r="AA6432" i="206"/>
  <c r="AA6426" i="206"/>
  <c r="AA6420" i="206"/>
  <c r="AA6414" i="206"/>
  <c r="AA6408" i="206"/>
  <c r="AA6402" i="206"/>
  <c r="AA6396" i="206"/>
  <c r="AA6390" i="206"/>
  <c r="AA6384" i="206"/>
  <c r="AA6378" i="206"/>
  <c r="AA6372" i="206"/>
  <c r="AA6366" i="206"/>
  <c r="AA6605" i="206"/>
  <c r="AA6599" i="206"/>
  <c r="AA6593" i="206"/>
  <c r="AA6587" i="206"/>
  <c r="AA6581" i="206"/>
  <c r="AA6575" i="206"/>
  <c r="AA6569" i="206"/>
  <c r="AA6563" i="206"/>
  <c r="AA6557" i="206"/>
  <c r="AA6551" i="206"/>
  <c r="AA6545" i="206"/>
  <c r="AA6539" i="206"/>
  <c r="AA6533" i="206"/>
  <c r="AA6603" i="206"/>
  <c r="AA6597" i="206"/>
  <c r="AA6591" i="206"/>
  <c r="AA6585" i="206"/>
  <c r="AA6579" i="206"/>
  <c r="AA6573" i="206"/>
  <c r="AA6567" i="206"/>
  <c r="AA6561" i="206"/>
  <c r="AA6608" i="206"/>
  <c r="AA6596" i="206"/>
  <c r="AA6584" i="206"/>
  <c r="AA6572" i="206"/>
  <c r="AA6560" i="206"/>
  <c r="AA6550" i="206"/>
  <c r="AA6542" i="206"/>
  <c r="AA6532" i="206"/>
  <c r="AA6525" i="206"/>
  <c r="AA6518" i="206"/>
  <c r="AA6511" i="206"/>
  <c r="AA6503" i="206"/>
  <c r="AA6496" i="206"/>
  <c r="AA6489" i="206"/>
  <c r="AA6482" i="206"/>
  <c r="AA6475" i="206"/>
  <c r="AA6467" i="206"/>
  <c r="AA6460" i="206"/>
  <c r="AA6453" i="206"/>
  <c r="AA6446" i="206"/>
  <c r="AA6439" i="206"/>
  <c r="AA6431" i="206"/>
  <c r="AA6424" i="206"/>
  <c r="AA6417" i="206"/>
  <c r="AA6410" i="206"/>
  <c r="AA6403" i="206"/>
  <c r="AA6395" i="206"/>
  <c r="AA6388" i="206"/>
  <c r="AA6381" i="206"/>
  <c r="AA6374" i="206"/>
  <c r="AA6367" i="206"/>
  <c r="AA6360" i="206"/>
  <c r="AA6354" i="206"/>
  <c r="AA6348" i="206"/>
  <c r="AA6342" i="206"/>
  <c r="AA6336" i="206"/>
  <c r="AA6330" i="206"/>
  <c r="AA6324" i="206"/>
  <c r="AA6318" i="206"/>
  <c r="AA6312" i="206"/>
  <c r="AA6306" i="206"/>
  <c r="AA6300" i="206"/>
  <c r="AA6294" i="206"/>
  <c r="AA6288" i="206"/>
  <c r="AA6282" i="206"/>
  <c r="AA6276" i="206"/>
  <c r="AA6270" i="206"/>
  <c r="AA6264" i="206"/>
  <c r="AA6258" i="206"/>
  <c r="AA6252" i="206"/>
  <c r="AA6246" i="206"/>
  <c r="AA6240" i="206"/>
  <c r="AA6234" i="206"/>
  <c r="AA6228" i="206"/>
  <c r="AA6222" i="206"/>
  <c r="AA6216" i="206"/>
  <c r="AA6210" i="206"/>
  <c r="AA6204" i="206"/>
  <c r="AA6198" i="206"/>
  <c r="AA6192" i="206"/>
  <c r="AA6186" i="206"/>
  <c r="AA6180" i="206"/>
  <c r="AA6174" i="206"/>
  <c r="AA6168" i="206"/>
  <c r="AA6162" i="206"/>
  <c r="AA6156" i="206"/>
  <c r="AA6150" i="206"/>
  <c r="AA6144" i="206"/>
  <c r="AA6138" i="206"/>
  <c r="AA6132" i="206"/>
  <c r="AA6126" i="206"/>
  <c r="AA6120" i="206"/>
  <c r="AA6114" i="206"/>
  <c r="AA6108" i="206"/>
  <c r="AA6102" i="206"/>
  <c r="AA6096" i="206"/>
  <c r="AA6090" i="206"/>
  <c r="AA6084" i="206"/>
  <c r="AA6078" i="206"/>
  <c r="AA6072" i="206"/>
  <c r="AA6066" i="206"/>
  <c r="AA6060" i="206"/>
  <c r="AA6054" i="206"/>
  <c r="AA6048" i="206"/>
  <c r="AA6042" i="206"/>
  <c r="AA6036" i="206"/>
  <c r="AA6030" i="206"/>
  <c r="AA6024" i="206"/>
  <c r="AA6018" i="206"/>
  <c r="AA6012" i="206"/>
  <c r="AA6006" i="206"/>
  <c r="AA6000" i="206"/>
  <c r="AA5994" i="206"/>
  <c r="AA5988" i="206"/>
  <c r="AA5982" i="206"/>
  <c r="AA5976" i="206"/>
  <c r="AA5970" i="206"/>
  <c r="AA5964" i="206"/>
  <c r="AA5958" i="206"/>
  <c r="AA5952" i="206"/>
  <c r="AA5946" i="206"/>
  <c r="AA5940" i="206"/>
  <c r="AA5934" i="206"/>
  <c r="AA5928" i="206"/>
  <c r="AA5922" i="206"/>
  <c r="AA5916" i="206"/>
  <c r="AA5910" i="206"/>
  <c r="AA5904" i="206"/>
  <c r="AA5898" i="206"/>
  <c r="AA5892" i="206"/>
  <c r="AA5886" i="206"/>
  <c r="AA6607" i="206"/>
  <c r="AA6595" i="206"/>
  <c r="AA6583" i="206"/>
  <c r="AA6571" i="206"/>
  <c r="AA6559" i="206"/>
  <c r="AA6549" i="206"/>
  <c r="AA6541" i="206"/>
  <c r="AA6531" i="206"/>
  <c r="AA6524" i="206"/>
  <c r="AA6517" i="206"/>
  <c r="AA6509" i="206"/>
  <c r="AA6502" i="206"/>
  <c r="AA6495" i="206"/>
  <c r="AA6488" i="206"/>
  <c r="AA6481" i="206"/>
  <c r="AA6473" i="206"/>
  <c r="AA6466" i="206"/>
  <c r="AA6459" i="206"/>
  <c r="AA6452" i="206"/>
  <c r="AA6445" i="206"/>
  <c r="AA6437" i="206"/>
  <c r="AA6430" i="206"/>
  <c r="AA6423" i="206"/>
  <c r="AA6416" i="206"/>
  <c r="AA6409" i="206"/>
  <c r="AA6401" i="206"/>
  <c r="AA6394" i="206"/>
  <c r="AA6387" i="206"/>
  <c r="AA6380" i="206"/>
  <c r="AA6373" i="206"/>
  <c r="AA6365" i="206"/>
  <c r="AA6359" i="206"/>
  <c r="AA6353" i="206"/>
  <c r="AA6347" i="206"/>
  <c r="AA6341" i="206"/>
  <c r="AA6335" i="206"/>
  <c r="AA6329" i="206"/>
  <c r="AA6323" i="206"/>
  <c r="AA6317" i="206"/>
  <c r="AA6311" i="206"/>
  <c r="AA6305" i="206"/>
  <c r="AA6299" i="206"/>
  <c r="AA6293" i="206"/>
  <c r="AA6287" i="206"/>
  <c r="AA6281" i="206"/>
  <c r="AA6275" i="206"/>
  <c r="AA6269" i="206"/>
  <c r="AA6263" i="206"/>
  <c r="AA6257" i="206"/>
  <c r="AA6251" i="206"/>
  <c r="AA6245" i="206"/>
  <c r="AA6239" i="206"/>
  <c r="AA6233" i="206"/>
  <c r="AA6227" i="206"/>
  <c r="AA6221" i="206"/>
  <c r="AA6215" i="206"/>
  <c r="AA6209" i="206"/>
  <c r="AA6203" i="206"/>
  <c r="AA6197" i="206"/>
  <c r="AA6191" i="206"/>
  <c r="AA6185" i="206"/>
  <c r="AA6179" i="206"/>
  <c r="AA6173" i="206"/>
  <c r="AA6167" i="206"/>
  <c r="AA6161" i="206"/>
  <c r="AA6155" i="206"/>
  <c r="AA6149" i="206"/>
  <c r="AA6143" i="206"/>
  <c r="AA6137" i="206"/>
  <c r="AA6131" i="206"/>
  <c r="AA6125" i="206"/>
  <c r="AA6119" i="206"/>
  <c r="AA6113" i="206"/>
  <c r="AA6107" i="206"/>
  <c r="AA6101" i="206"/>
  <c r="AA6095" i="206"/>
  <c r="AA6089" i="206"/>
  <c r="AA6083" i="206"/>
  <c r="AA6077" i="206"/>
  <c r="AA6071" i="206"/>
  <c r="AA6065" i="206"/>
  <c r="AA6059" i="206"/>
  <c r="AA6053" i="206"/>
  <c r="AA6047" i="206"/>
  <c r="AA6041" i="206"/>
  <c r="AA6035" i="206"/>
  <c r="AA6029" i="206"/>
  <c r="AA6023" i="206"/>
  <c r="AA6017" i="206"/>
  <c r="AA6011" i="206"/>
  <c r="AA6005" i="206"/>
  <c r="AA5999" i="206"/>
  <c r="AA5993" i="206"/>
  <c r="AA5987" i="206"/>
  <c r="AA5981" i="206"/>
  <c r="AA5975" i="206"/>
  <c r="AA5969" i="206"/>
  <c r="AA5963" i="206"/>
  <c r="AA5957" i="206"/>
  <c r="AA5951" i="206"/>
  <c r="AA5945" i="206"/>
  <c r="AA5939" i="206"/>
  <c r="AA5933" i="206"/>
  <c r="AA5927" i="206"/>
  <c r="AA5921" i="206"/>
  <c r="AA5915" i="206"/>
  <c r="AA5909" i="206"/>
  <c r="AA5903" i="206"/>
  <c r="AA6604" i="206"/>
  <c r="AA6592" i="206"/>
  <c r="AA6580" i="206"/>
  <c r="AA6568" i="206"/>
  <c r="AA6556" i="206"/>
  <c r="AA6548" i="206"/>
  <c r="AA6538" i="206"/>
  <c r="AA6530" i="206"/>
  <c r="AA6523" i="206"/>
  <c r="AA6515" i="206"/>
  <c r="AA6508" i="206"/>
  <c r="AA6501" i="206"/>
  <c r="AA6494" i="206"/>
  <c r="AA6487" i="206"/>
  <c r="AA6479" i="206"/>
  <c r="AA6472" i="206"/>
  <c r="AA6465" i="206"/>
  <c r="AA6458" i="206"/>
  <c r="AA6451" i="206"/>
  <c r="AA6443" i="206"/>
  <c r="AA6436" i="206"/>
  <c r="AA6429" i="206"/>
  <c r="AA6422" i="206"/>
  <c r="AA6415" i="206"/>
  <c r="AA6407" i="206"/>
  <c r="AA6400" i="206"/>
  <c r="AA6393" i="206"/>
  <c r="AA6386" i="206"/>
  <c r="AA6379" i="206"/>
  <c r="AA6371" i="206"/>
  <c r="AA6364" i="206"/>
  <c r="AA6358" i="206"/>
  <c r="AA6352" i="206"/>
  <c r="AA6346" i="206"/>
  <c r="AA6340" i="206"/>
  <c r="AA6334" i="206"/>
  <c r="AA6328" i="206"/>
  <c r="AA6322" i="206"/>
  <c r="AA6316" i="206"/>
  <c r="AA6310" i="206"/>
  <c r="AA6304" i="206"/>
  <c r="AA6298" i="206"/>
  <c r="AA6292" i="206"/>
  <c r="AA6286" i="206"/>
  <c r="AA6280" i="206"/>
  <c r="AA6274" i="206"/>
  <c r="AA6268" i="206"/>
  <c r="AA6262" i="206"/>
  <c r="AA6256" i="206"/>
  <c r="AA6250" i="206"/>
  <c r="AA6244" i="206"/>
  <c r="AA6238" i="206"/>
  <c r="AA6232" i="206"/>
  <c r="AA6226" i="206"/>
  <c r="AA6220" i="206"/>
  <c r="AA6214" i="206"/>
  <c r="AA6208" i="206"/>
  <c r="AA6202" i="206"/>
  <c r="AA6196" i="206"/>
  <c r="AA6190" i="206"/>
  <c r="AA6184" i="206"/>
  <c r="AA6178" i="206"/>
  <c r="AA6172" i="206"/>
  <c r="AA6166" i="206"/>
  <c r="AA6160" i="206"/>
  <c r="AA6154" i="206"/>
  <c r="AA6148" i="206"/>
  <c r="AA6142" i="206"/>
  <c r="AA6136" i="206"/>
  <c r="AA6130" i="206"/>
  <c r="AA6124" i="206"/>
  <c r="AA6118" i="206"/>
  <c r="AA6112" i="206"/>
  <c r="AA6106" i="206"/>
  <c r="AA6100" i="206"/>
  <c r="AA6094" i="206"/>
  <c r="AA6088" i="206"/>
  <c r="AA6082" i="206"/>
  <c r="AA6076" i="206"/>
  <c r="AA6070" i="206"/>
  <c r="AA6064" i="206"/>
  <c r="AA6058" i="206"/>
  <c r="AA6052" i="206"/>
  <c r="AA6046" i="206"/>
  <c r="AA6040" i="206"/>
  <c r="AA6034" i="206"/>
  <c r="AA6028" i="206"/>
  <c r="AA6022" i="206"/>
  <c r="AA6016" i="206"/>
  <c r="AA6010" i="206"/>
  <c r="AA6004" i="206"/>
  <c r="AA5998" i="206"/>
  <c r="AA5992" i="206"/>
  <c r="AA5986" i="206"/>
  <c r="AA5980" i="206"/>
  <c r="AA5974" i="206"/>
  <c r="AA5968" i="206"/>
  <c r="AA5962" i="206"/>
  <c r="AA5956" i="206"/>
  <c r="AA5950" i="206"/>
  <c r="AA5944" i="206"/>
  <c r="AA5938" i="206"/>
  <c r="AA5932" i="206"/>
  <c r="AA5926" i="206"/>
  <c r="AA5920" i="206"/>
  <c r="AA5914" i="206"/>
  <c r="AA5908" i="206"/>
  <c r="AA5902" i="206"/>
  <c r="AA5896" i="206"/>
  <c r="AA5890" i="206"/>
  <c r="AA5884" i="206"/>
  <c r="AA5878" i="206"/>
  <c r="AA5872" i="206"/>
  <c r="AA5866" i="206"/>
  <c r="AA5860" i="206"/>
  <c r="AA5854" i="206"/>
  <c r="AA5848" i="206"/>
  <c r="AA5842" i="206"/>
  <c r="AA5836" i="206"/>
  <c r="AA5830" i="206"/>
  <c r="AA5824" i="206"/>
  <c r="AA5818" i="206"/>
  <c r="AA5812" i="206"/>
  <c r="AA5806" i="206"/>
  <c r="AA5800" i="206"/>
  <c r="AA5794" i="206"/>
  <c r="AA5788" i="206"/>
  <c r="AA5782" i="206"/>
  <c r="AA5776" i="206"/>
  <c r="AA5770" i="206"/>
  <c r="AA5764" i="206"/>
  <c r="AA5758" i="206"/>
  <c r="AA5752" i="206"/>
  <c r="AA5746" i="206"/>
  <c r="AA5740" i="206"/>
  <c r="AA5734" i="206"/>
  <c r="AA5728" i="206"/>
  <c r="AA5722" i="206"/>
  <c r="AA5716" i="206"/>
  <c r="AA5710" i="206"/>
  <c r="AA5704" i="206"/>
  <c r="AA5698" i="206"/>
  <c r="AA5692" i="206"/>
  <c r="AA5686" i="206"/>
  <c r="AA5680" i="206"/>
  <c r="AA5674" i="206"/>
  <c r="AA5668" i="206"/>
  <c r="AA5662" i="206"/>
  <c r="AA5656" i="206"/>
  <c r="AA5650" i="206"/>
  <c r="AA5644" i="206"/>
  <c r="AA6602" i="206"/>
  <c r="AA6590" i="206"/>
  <c r="AA6578" i="206"/>
  <c r="AA6566" i="206"/>
  <c r="AA6555" i="206"/>
  <c r="AA6547" i="206"/>
  <c r="AA6537" i="206"/>
  <c r="AA6529" i="206"/>
  <c r="AA6521" i="206"/>
  <c r="AA6514" i="206"/>
  <c r="AA6507" i="206"/>
  <c r="AA6500" i="206"/>
  <c r="AA6493" i="206"/>
  <c r="AA6485" i="206"/>
  <c r="AA6478" i="206"/>
  <c r="AA6471" i="206"/>
  <c r="AA6464" i="206"/>
  <c r="AA6457" i="206"/>
  <c r="AA6449" i="206"/>
  <c r="AA6442" i="206"/>
  <c r="AA6435" i="206"/>
  <c r="AA6428" i="206"/>
  <c r="AA6421" i="206"/>
  <c r="AA6413" i="206"/>
  <c r="AA6406" i="206"/>
  <c r="AA6399" i="206"/>
  <c r="AA6392" i="206"/>
  <c r="AA6385" i="206"/>
  <c r="AA6377" i="206"/>
  <c r="AA6370" i="206"/>
  <c r="AA6363" i="206"/>
  <c r="AA6357" i="206"/>
  <c r="AA6351" i="206"/>
  <c r="AA6345" i="206"/>
  <c r="AA6339" i="206"/>
  <c r="AA6333" i="206"/>
  <c r="AA6327" i="206"/>
  <c r="AA6321" i="206"/>
  <c r="AA6315" i="206"/>
  <c r="AA6309" i="206"/>
  <c r="AA6303" i="206"/>
  <c r="AA6297" i="206"/>
  <c r="AA6291" i="206"/>
  <c r="AA6285" i="206"/>
  <c r="AA6279" i="206"/>
  <c r="AA6273" i="206"/>
  <c r="AA6267" i="206"/>
  <c r="AA6261" i="206"/>
  <c r="AA6255" i="206"/>
  <c r="AA6249" i="206"/>
  <c r="AA6243" i="206"/>
  <c r="AA6237" i="206"/>
  <c r="AA6231" i="206"/>
  <c r="AA6225" i="206"/>
  <c r="AA6219" i="206"/>
  <c r="AA6213" i="206"/>
  <c r="AA6207" i="206"/>
  <c r="AA6201" i="206"/>
  <c r="AA6195" i="206"/>
  <c r="AA6189" i="206"/>
  <c r="AA6183" i="206"/>
  <c r="AA6177" i="206"/>
  <c r="AA6171" i="206"/>
  <c r="AA6165" i="206"/>
  <c r="AA6159" i="206"/>
  <c r="AA6153" i="206"/>
  <c r="AA6147" i="206"/>
  <c r="AA6141" i="206"/>
  <c r="AA6135" i="206"/>
  <c r="AA6129" i="206"/>
  <c r="AA6123" i="206"/>
  <c r="AA6117" i="206"/>
  <c r="AA6111" i="206"/>
  <c r="AA6105" i="206"/>
  <c r="AA6099" i="206"/>
  <c r="AA6093" i="206"/>
  <c r="AA6087" i="206"/>
  <c r="AA6081" i="206"/>
  <c r="AA6075" i="206"/>
  <c r="AA6069" i="206"/>
  <c r="AA6063" i="206"/>
  <c r="AA6057" i="206"/>
  <c r="AA6051" i="206"/>
  <c r="AA6045" i="206"/>
  <c r="AA6039" i="206"/>
  <c r="AA6033" i="206"/>
  <c r="AA6027" i="206"/>
  <c r="AA6021" i="206"/>
  <c r="AA6015" i="206"/>
  <c r="AA6009" i="206"/>
  <c r="AA6003" i="206"/>
  <c r="AA5997" i="206"/>
  <c r="AA5991" i="206"/>
  <c r="AA5985" i="206"/>
  <c r="AA5979" i="206"/>
  <c r="AA5973" i="206"/>
  <c r="AA5967" i="206"/>
  <c r="AA5961" i="206"/>
  <c r="AA5955" i="206"/>
  <c r="AA5949" i="206"/>
  <c r="AA5943" i="206"/>
  <c r="AA5937" i="206"/>
  <c r="AA5931" i="206"/>
  <c r="AA5925" i="206"/>
  <c r="AA5919" i="206"/>
  <c r="AA5913" i="206"/>
  <c r="AA5907" i="206"/>
  <c r="AA5901" i="206"/>
  <c r="AA5895" i="206"/>
  <c r="AA5889" i="206"/>
  <c r="AA5883" i="206"/>
  <c r="AA5877" i="206"/>
  <c r="AA5871" i="206"/>
  <c r="AA5865" i="206"/>
  <c r="AA5859" i="206"/>
  <c r="AA5853" i="206"/>
  <c r="AA5847" i="206"/>
  <c r="AA5841" i="206"/>
  <c r="AA5835" i="206"/>
  <c r="AA5829" i="206"/>
  <c r="AA5823" i="206"/>
  <c r="AA5817" i="206"/>
  <c r="AA5811" i="206"/>
  <c r="AA5805" i="206"/>
  <c r="AA5799" i="206"/>
  <c r="AA5793" i="206"/>
  <c r="AA5787" i="206"/>
  <c r="AA5781" i="206"/>
  <c r="AA5775" i="206"/>
  <c r="AA5769" i="206"/>
  <c r="AA5763" i="206"/>
  <c r="AA5757" i="206"/>
  <c r="AA5751" i="206"/>
  <c r="AA5745" i="206"/>
  <c r="AA5739" i="206"/>
  <c r="AA5733" i="206"/>
  <c r="AA5727" i="206"/>
  <c r="AA5721" i="206"/>
  <c r="AA5715" i="206"/>
  <c r="AA5709" i="206"/>
  <c r="AA5703" i="206"/>
  <c r="AA5697" i="206"/>
  <c r="AA5691" i="206"/>
  <c r="AA5685" i="206"/>
  <c r="AA5679" i="206"/>
  <c r="AA5673" i="206"/>
  <c r="AA5667" i="206"/>
  <c r="AA5661" i="206"/>
  <c r="AA6598" i="206"/>
  <c r="AA6586" i="206"/>
  <c r="AA6574" i="206"/>
  <c r="AA6562" i="206"/>
  <c r="AA6553" i="206"/>
  <c r="AA6543" i="206"/>
  <c r="AA6535" i="206"/>
  <c r="AA6526" i="206"/>
  <c r="AA6519" i="206"/>
  <c r="AA6512" i="206"/>
  <c r="AA6505" i="206"/>
  <c r="AA6497" i="206"/>
  <c r="AA6490" i="206"/>
  <c r="AA6483" i="206"/>
  <c r="AA6476" i="206"/>
  <c r="AA6469" i="206"/>
  <c r="AA6461" i="206"/>
  <c r="AA6454" i="206"/>
  <c r="AA6447" i="206"/>
  <c r="AA6440" i="206"/>
  <c r="AA6433" i="206"/>
  <c r="AA6425" i="206"/>
  <c r="AA6418" i="206"/>
  <c r="AA6411" i="206"/>
  <c r="AA6404" i="206"/>
  <c r="AA6397" i="206"/>
  <c r="AA6389" i="206"/>
  <c r="AA6382" i="206"/>
  <c r="AA6375" i="206"/>
  <c r="AA6368" i="206"/>
  <c r="AA6361" i="206"/>
  <c r="AA6355" i="206"/>
  <c r="AA6349" i="206"/>
  <c r="AA6343" i="206"/>
  <c r="AA6337" i="206"/>
  <c r="AA6331" i="206"/>
  <c r="AA6325" i="206"/>
  <c r="AA6319" i="206"/>
  <c r="AA6313" i="206"/>
  <c r="AA6307" i="206"/>
  <c r="AA6301" i="206"/>
  <c r="AA6295" i="206"/>
  <c r="AA6289" i="206"/>
  <c r="AA6283" i="206"/>
  <c r="AA6277" i="206"/>
  <c r="AA6271" i="206"/>
  <c r="AA6265" i="206"/>
  <c r="AA6259" i="206"/>
  <c r="AA6253" i="206"/>
  <c r="AA6247" i="206"/>
  <c r="AA6241" i="206"/>
  <c r="AA6235" i="206"/>
  <c r="AA6229" i="206"/>
  <c r="AA6223" i="206"/>
  <c r="AA6217" i="206"/>
  <c r="AA6211" i="206"/>
  <c r="AA6205" i="206"/>
  <c r="AA6199" i="206"/>
  <c r="AA6193" i="206"/>
  <c r="AA6187" i="206"/>
  <c r="AA6181" i="206"/>
  <c r="AA6175" i="206"/>
  <c r="AA6169" i="206"/>
  <c r="AA6163" i="206"/>
  <c r="AA6157" i="206"/>
  <c r="AA6151" i="206"/>
  <c r="AA6145" i="206"/>
  <c r="AA6139" i="206"/>
  <c r="AA6133" i="206"/>
  <c r="AA6127" i="206"/>
  <c r="AA6121" i="206"/>
  <c r="AA6115" i="206"/>
  <c r="AA6109" i="206"/>
  <c r="AA6103" i="206"/>
  <c r="AA6097" i="206"/>
  <c r="AA6091" i="206"/>
  <c r="AA6085" i="206"/>
  <c r="AA6079" i="206"/>
  <c r="AA6073" i="206"/>
  <c r="AA6067" i="206"/>
  <c r="AA6061" i="206"/>
  <c r="AA6055" i="206"/>
  <c r="AA6049" i="206"/>
  <c r="AA6043" i="206"/>
  <c r="AA6037" i="206"/>
  <c r="AA6031" i="206"/>
  <c r="AA6025" i="206"/>
  <c r="AA6019" i="206"/>
  <c r="AA6013" i="206"/>
  <c r="AA6007" i="206"/>
  <c r="AA6001" i="206"/>
  <c r="AA5995" i="206"/>
  <c r="AA5989" i="206"/>
  <c r="AA5983" i="206"/>
  <c r="AA5977" i="206"/>
  <c r="AA5971" i="206"/>
  <c r="AA5965" i="206"/>
  <c r="AA5959" i="206"/>
  <c r="AA5953" i="206"/>
  <c r="AA5947" i="206"/>
  <c r="AA5941" i="206"/>
  <c r="AA5935" i="206"/>
  <c r="AA5929" i="206"/>
  <c r="AA5923" i="206"/>
  <c r="AA5917" i="206"/>
  <c r="AA5911" i="206"/>
  <c r="AA5905" i="206"/>
  <c r="AA5899" i="206"/>
  <c r="AA5893" i="206"/>
  <c r="AA5887" i="206"/>
  <c r="AA5881" i="206"/>
  <c r="AA5875" i="206"/>
  <c r="AA5869" i="206"/>
  <c r="AA5863" i="206"/>
  <c r="AA5857" i="206"/>
  <c r="AA5851" i="206"/>
  <c r="AA5845" i="206"/>
  <c r="AA5839" i="206"/>
  <c r="AA5833" i="206"/>
  <c r="AA5827" i="206"/>
  <c r="AA5821" i="206"/>
  <c r="AA5815" i="206"/>
  <c r="AA5809" i="206"/>
  <c r="AA5803" i="206"/>
  <c r="AA5797" i="206"/>
  <c r="AA5791" i="206"/>
  <c r="AA5785" i="206"/>
  <c r="AA5779" i="206"/>
  <c r="AA5773" i="206"/>
  <c r="AA5767" i="206"/>
  <c r="AA5761" i="206"/>
  <c r="AA5755" i="206"/>
  <c r="AA5749" i="206"/>
  <c r="AA5743" i="206"/>
  <c r="AA5737" i="206"/>
  <c r="AA5731" i="206"/>
  <c r="AA5725" i="206"/>
  <c r="AA5719" i="206"/>
  <c r="AA5713" i="206"/>
  <c r="AA5707" i="206"/>
  <c r="AA5701" i="206"/>
  <c r="AA5695" i="206"/>
  <c r="AA5689" i="206"/>
  <c r="AA5683" i="206"/>
  <c r="AA5677" i="206"/>
  <c r="AA5671" i="206"/>
  <c r="AA5665" i="206"/>
  <c r="AA5659" i="206"/>
  <c r="AA6601" i="206"/>
  <c r="AA6536" i="206"/>
  <c r="AA6491" i="206"/>
  <c r="AA6448" i="206"/>
  <c r="AA6405" i="206"/>
  <c r="AA6362" i="206"/>
  <c r="AA6326" i="206"/>
  <c r="AA6290" i="206"/>
  <c r="AA6254" i="206"/>
  <c r="AA6218" i="206"/>
  <c r="AA6182" i="206"/>
  <c r="AA6146" i="206"/>
  <c r="AA6110" i="206"/>
  <c r="AA6074" i="206"/>
  <c r="AA6038" i="206"/>
  <c r="AA6002" i="206"/>
  <c r="AA5966" i="206"/>
  <c r="AA5930" i="206"/>
  <c r="AA5897" i="206"/>
  <c r="AA5880" i="206"/>
  <c r="AA5868" i="206"/>
  <c r="AA5856" i="206"/>
  <c r="AA5844" i="206"/>
  <c r="AA5832" i="206"/>
  <c r="AA5820" i="206"/>
  <c r="AA5808" i="206"/>
  <c r="AA5796" i="206"/>
  <c r="AA5784" i="206"/>
  <c r="AA5772" i="206"/>
  <c r="AA5760" i="206"/>
  <c r="AA5748" i="206"/>
  <c r="AA5736" i="206"/>
  <c r="AA5724" i="206"/>
  <c r="AA5712" i="206"/>
  <c r="AA5700" i="206"/>
  <c r="AA5688" i="206"/>
  <c r="AA5676" i="206"/>
  <c r="AA5664" i="206"/>
  <c r="AA5654" i="206"/>
  <c r="AA5647" i="206"/>
  <c r="AA5640" i="206"/>
  <c r="AA5634" i="206"/>
  <c r="AA5628" i="206"/>
  <c r="AA5622" i="206"/>
  <c r="AA5616" i="206"/>
  <c r="AA5610" i="206"/>
  <c r="AA5604" i="206"/>
  <c r="AA5598" i="206"/>
  <c r="AA5592" i="206"/>
  <c r="AA5586" i="206"/>
  <c r="AA5580" i="206"/>
  <c r="AA5574" i="206"/>
  <c r="AA5568" i="206"/>
  <c r="AA5562" i="206"/>
  <c r="AA5556" i="206"/>
  <c r="AA5550" i="206"/>
  <c r="AA5544" i="206"/>
  <c r="AA5538" i="206"/>
  <c r="AA5532" i="206"/>
  <c r="AA5526" i="206"/>
  <c r="AA5520" i="206"/>
  <c r="AA5514" i="206"/>
  <c r="AA5508" i="206"/>
  <c r="AA5502" i="206"/>
  <c r="AA5496" i="206"/>
  <c r="AA5490" i="206"/>
  <c r="AA5484" i="206"/>
  <c r="AA5478" i="206"/>
  <c r="AA5472" i="206"/>
  <c r="AA5466" i="206"/>
  <c r="AA5460" i="206"/>
  <c r="AA5454" i="206"/>
  <c r="AA5448" i="206"/>
  <c r="AA5442" i="206"/>
  <c r="AA5436" i="206"/>
  <c r="AA5430" i="206"/>
  <c r="AA5424" i="206"/>
  <c r="AA5418" i="206"/>
  <c r="AA5412" i="206"/>
  <c r="AA5406" i="206"/>
  <c r="AA5400" i="206"/>
  <c r="AA5394" i="206"/>
  <c r="AA5388" i="206"/>
  <c r="AA5382" i="206"/>
  <c r="AA5376" i="206"/>
  <c r="AA5370" i="206"/>
  <c r="AA5364" i="206"/>
  <c r="AA5358" i="206"/>
  <c r="AA5352" i="206"/>
  <c r="AA5346" i="206"/>
  <c r="AA5340" i="206"/>
  <c r="AA5334" i="206"/>
  <c r="AA5328" i="206"/>
  <c r="AA5322" i="206"/>
  <c r="AA6589" i="206"/>
  <c r="AA6527" i="206"/>
  <c r="AA6484" i="206"/>
  <c r="AA6441" i="206"/>
  <c r="AA6398" i="206"/>
  <c r="AA6356" i="206"/>
  <c r="AA6320" i="206"/>
  <c r="AA6284" i="206"/>
  <c r="AA6248" i="206"/>
  <c r="AA6212" i="206"/>
  <c r="AA6176" i="206"/>
  <c r="AA6140" i="206"/>
  <c r="AA6104" i="206"/>
  <c r="AA6068" i="206"/>
  <c r="AA6032" i="206"/>
  <c r="AA5996" i="206"/>
  <c r="AA5960" i="206"/>
  <c r="AA5924" i="206"/>
  <c r="AA5894" i="206"/>
  <c r="AA5879" i="206"/>
  <c r="AA5867" i="206"/>
  <c r="AA5855" i="206"/>
  <c r="AA5843" i="206"/>
  <c r="AA5831" i="206"/>
  <c r="AA5819" i="206"/>
  <c r="AA5807" i="206"/>
  <c r="AA5795" i="206"/>
  <c r="AA5783" i="206"/>
  <c r="AA5771" i="206"/>
  <c r="AA5759" i="206"/>
  <c r="AA5747" i="206"/>
  <c r="AA5735" i="206"/>
  <c r="AA5723" i="206"/>
  <c r="AA5711" i="206"/>
  <c r="AA5699" i="206"/>
  <c r="AA5687" i="206"/>
  <c r="AA5675" i="206"/>
  <c r="AA5663" i="206"/>
  <c r="AA5653" i="206"/>
  <c r="AA5646" i="206"/>
  <c r="AA5639" i="206"/>
  <c r="AA5633" i="206"/>
  <c r="AA5627" i="206"/>
  <c r="AA5621" i="206"/>
  <c r="AA5615" i="206"/>
  <c r="AA5609" i="206"/>
  <c r="AA5603" i="206"/>
  <c r="AA5597" i="206"/>
  <c r="AA5591" i="206"/>
  <c r="AA5585" i="206"/>
  <c r="AA5579" i="206"/>
  <c r="AA5573" i="206"/>
  <c r="AA5567" i="206"/>
  <c r="AA5561" i="206"/>
  <c r="AA5555" i="206"/>
  <c r="AA5549" i="206"/>
  <c r="AA5543" i="206"/>
  <c r="AA5537" i="206"/>
  <c r="AA5531" i="206"/>
  <c r="AA5525" i="206"/>
  <c r="AA5519" i="206"/>
  <c r="AA5513" i="206"/>
  <c r="AA5507" i="206"/>
  <c r="AA5501" i="206"/>
  <c r="AA5495" i="206"/>
  <c r="AA5489" i="206"/>
  <c r="AA5483" i="206"/>
  <c r="AA5477" i="206"/>
  <c r="AA5471" i="206"/>
  <c r="AA5465" i="206"/>
  <c r="AA5459" i="206"/>
  <c r="AA5453" i="206"/>
  <c r="AA5447" i="206"/>
  <c r="AA5441" i="206"/>
  <c r="AA5435" i="206"/>
  <c r="AA5429" i="206"/>
  <c r="AA5423" i="206"/>
  <c r="AA5417" i="206"/>
  <c r="AA5411" i="206"/>
  <c r="AA5405" i="206"/>
  <c r="AA5399" i="206"/>
  <c r="AA5393" i="206"/>
  <c r="AA5387" i="206"/>
  <c r="AA5381" i="206"/>
  <c r="AA5375" i="206"/>
  <c r="AA5369" i="206"/>
  <c r="AA5363" i="206"/>
  <c r="AA5357" i="206"/>
  <c r="AA5351" i="206"/>
  <c r="AA5345" i="206"/>
  <c r="AA5339" i="206"/>
  <c r="AA5333" i="206"/>
  <c r="AA5327" i="206"/>
  <c r="AA5321" i="206"/>
  <c r="AA6577" i="206"/>
  <c r="AA6520" i="206"/>
  <c r="AA6477" i="206"/>
  <c r="AA6434" i="206"/>
  <c r="AA6391" i="206"/>
  <c r="AA6350" i="206"/>
  <c r="AA6314" i="206"/>
  <c r="AA6278" i="206"/>
  <c r="AA6242" i="206"/>
  <c r="AA6206" i="206"/>
  <c r="AA6170" i="206"/>
  <c r="AA6134" i="206"/>
  <c r="AA6098" i="206"/>
  <c r="AA6062" i="206"/>
  <c r="AA6026" i="206"/>
  <c r="AA5990" i="206"/>
  <c r="AA5954" i="206"/>
  <c r="AA5918" i="206"/>
  <c r="AA5891" i="206"/>
  <c r="AA5876" i="206"/>
  <c r="AA5864" i="206"/>
  <c r="AA5852" i="206"/>
  <c r="AA5840" i="206"/>
  <c r="AA5828" i="206"/>
  <c r="AA5816" i="206"/>
  <c r="AA5804" i="206"/>
  <c r="AA5792" i="206"/>
  <c r="AA5780" i="206"/>
  <c r="AA5768" i="206"/>
  <c r="AA5756" i="206"/>
  <c r="AA5744" i="206"/>
  <c r="AA5732" i="206"/>
  <c r="AA5720" i="206"/>
  <c r="AA5708" i="206"/>
  <c r="AA5696" i="206"/>
  <c r="AA5684" i="206"/>
  <c r="AA5672" i="206"/>
  <c r="AA5660" i="206"/>
  <c r="AA5652" i="206"/>
  <c r="AA5645" i="206"/>
  <c r="AA5638" i="206"/>
  <c r="AA5632" i="206"/>
  <c r="AA5626" i="206"/>
  <c r="AA5620" i="206"/>
  <c r="AA5614" i="206"/>
  <c r="AA5608" i="206"/>
  <c r="AA5602" i="206"/>
  <c r="AA5596" i="206"/>
  <c r="AA5590" i="206"/>
  <c r="AA5584" i="206"/>
  <c r="AA5578" i="206"/>
  <c r="AA5572" i="206"/>
  <c r="AA5566" i="206"/>
  <c r="AA5560" i="206"/>
  <c r="AA5554" i="206"/>
  <c r="AA5548" i="206"/>
  <c r="AA5542" i="206"/>
  <c r="AA5536" i="206"/>
  <c r="AA5530" i="206"/>
  <c r="AA5524" i="206"/>
  <c r="AA5518" i="206"/>
  <c r="AA5512" i="206"/>
  <c r="AA5506" i="206"/>
  <c r="AA5500" i="206"/>
  <c r="AA5494" i="206"/>
  <c r="AA5488" i="206"/>
  <c r="AA5482" i="206"/>
  <c r="AA5476" i="206"/>
  <c r="AA5470" i="206"/>
  <c r="AA5464" i="206"/>
  <c r="AA5458" i="206"/>
  <c r="AA5452" i="206"/>
  <c r="AA5446" i="206"/>
  <c r="AA5440" i="206"/>
  <c r="AA5434" i="206"/>
  <c r="AA5428" i="206"/>
  <c r="AA5422" i="206"/>
  <c r="AA5416" i="206"/>
  <c r="AA5410" i="206"/>
  <c r="AA5404" i="206"/>
  <c r="AA5398" i="206"/>
  <c r="AA5392" i="206"/>
  <c r="AA5386" i="206"/>
  <c r="AA5380" i="206"/>
  <c r="AA5374" i="206"/>
  <c r="AA5368" i="206"/>
  <c r="AA5362" i="206"/>
  <c r="AA5356" i="206"/>
  <c r="AA5350" i="206"/>
  <c r="AA5344" i="206"/>
  <c r="AA5338" i="206"/>
  <c r="AA5332" i="206"/>
  <c r="AA5326" i="206"/>
  <c r="AA5320" i="206"/>
  <c r="AA6565" i="206"/>
  <c r="AA6513" i="206"/>
  <c r="AA6470" i="206"/>
  <c r="AA6427" i="206"/>
  <c r="AA6383" i="206"/>
  <c r="AA6344" i="206"/>
  <c r="AA6308" i="206"/>
  <c r="AA6272" i="206"/>
  <c r="AA6236" i="206"/>
  <c r="AA6200" i="206"/>
  <c r="AA6164" i="206"/>
  <c r="AA6128" i="206"/>
  <c r="AA6092" i="206"/>
  <c r="AA6056" i="206"/>
  <c r="AA6020" i="206"/>
  <c r="AA5984" i="206"/>
  <c r="AA5948" i="206"/>
  <c r="AA5912" i="206"/>
  <c r="AA5888" i="206"/>
  <c r="AA5874" i="206"/>
  <c r="AA5862" i="206"/>
  <c r="AA5850" i="206"/>
  <c r="AA5838" i="206"/>
  <c r="AA5826" i="206"/>
  <c r="AA5814" i="206"/>
  <c r="AA5802" i="206"/>
  <c r="AA5790" i="206"/>
  <c r="AA5778" i="206"/>
  <c r="AA5766" i="206"/>
  <c r="AA5754" i="206"/>
  <c r="AA5742" i="206"/>
  <c r="AA5730" i="206"/>
  <c r="AA5718" i="206"/>
  <c r="AA5706" i="206"/>
  <c r="AA5694" i="206"/>
  <c r="AA5682" i="206"/>
  <c r="AA5670" i="206"/>
  <c r="AA5658" i="206"/>
  <c r="AA5651" i="206"/>
  <c r="AA5643" i="206"/>
  <c r="AA5637" i="206"/>
  <c r="AA5631" i="206"/>
  <c r="AA5625" i="206"/>
  <c r="AA5619" i="206"/>
  <c r="AA5613" i="206"/>
  <c r="AA5607" i="206"/>
  <c r="AA5601" i="206"/>
  <c r="AA5595" i="206"/>
  <c r="AA5589" i="206"/>
  <c r="AA5583" i="206"/>
  <c r="AA5577" i="206"/>
  <c r="AA5571" i="206"/>
  <c r="AA5565" i="206"/>
  <c r="AA5559" i="206"/>
  <c r="AA5553" i="206"/>
  <c r="AA5547" i="206"/>
  <c r="AA5541" i="206"/>
  <c r="AA5535" i="206"/>
  <c r="AA5529" i="206"/>
  <c r="AA5523" i="206"/>
  <c r="AA5517" i="206"/>
  <c r="AA5511" i="206"/>
  <c r="AA5505" i="206"/>
  <c r="AA5499" i="206"/>
  <c r="AA5493" i="206"/>
  <c r="AA5487" i="206"/>
  <c r="AA5481" i="206"/>
  <c r="AA5475" i="206"/>
  <c r="AA5469" i="206"/>
  <c r="AA5463" i="206"/>
  <c r="AA5457" i="206"/>
  <c r="AA5451" i="206"/>
  <c r="AA5445" i="206"/>
  <c r="AA5439" i="206"/>
  <c r="AA5433" i="206"/>
  <c r="AA5427" i="206"/>
  <c r="AA5421" i="206"/>
  <c r="AA5415" i="206"/>
  <c r="AA5409" i="206"/>
  <c r="AA5403" i="206"/>
  <c r="AA5397" i="206"/>
  <c r="AA5391" i="206"/>
  <c r="AA5385" i="206"/>
  <c r="AA5379" i="206"/>
  <c r="AA5373" i="206"/>
  <c r="AA5367" i="206"/>
  <c r="AA5361" i="206"/>
  <c r="AA5355" i="206"/>
  <c r="AA5349" i="206"/>
  <c r="AA5343" i="206"/>
  <c r="AA5337" i="206"/>
  <c r="AA5331" i="206"/>
  <c r="AA5325" i="206"/>
  <c r="AA6544" i="206"/>
  <c r="AA6499" i="206"/>
  <c r="AA6455" i="206"/>
  <c r="AA6412" i="206"/>
  <c r="AA6369" i="206"/>
  <c r="AA6332" i="206"/>
  <c r="AA6296" i="206"/>
  <c r="AA6260" i="206"/>
  <c r="AA6224" i="206"/>
  <c r="AA6188" i="206"/>
  <c r="AA6152" i="206"/>
  <c r="AA6116" i="206"/>
  <c r="AA6080" i="206"/>
  <c r="AA6044" i="206"/>
  <c r="AA6008" i="206"/>
  <c r="AA5972" i="206"/>
  <c r="AA5936" i="206"/>
  <c r="AA5900" i="206"/>
  <c r="AA5882" i="206"/>
  <c r="AA5870" i="206"/>
  <c r="AA5858" i="206"/>
  <c r="AA5846" i="206"/>
  <c r="AA5834" i="206"/>
  <c r="AA5822" i="206"/>
  <c r="AA5810" i="206"/>
  <c r="AA5798" i="206"/>
  <c r="AA5786" i="206"/>
  <c r="AA5774" i="206"/>
  <c r="AA5762" i="206"/>
  <c r="AA5750" i="206"/>
  <c r="AA5738" i="206"/>
  <c r="AA5726" i="206"/>
  <c r="AA5714" i="206"/>
  <c r="AA5702" i="206"/>
  <c r="AA5690" i="206"/>
  <c r="AA5678" i="206"/>
  <c r="AA5666" i="206"/>
  <c r="AA5655" i="206"/>
  <c r="AA5648" i="206"/>
  <c r="AA5641" i="206"/>
  <c r="AA5635" i="206"/>
  <c r="AA5629" i="206"/>
  <c r="AA5623" i="206"/>
  <c r="AA5617" i="206"/>
  <c r="AA5611" i="206"/>
  <c r="AA5605" i="206"/>
  <c r="AA5599" i="206"/>
  <c r="AA5593" i="206"/>
  <c r="AA5587" i="206"/>
  <c r="AA5581" i="206"/>
  <c r="AA5575" i="206"/>
  <c r="AA5569" i="206"/>
  <c r="AA5563" i="206"/>
  <c r="AA5557" i="206"/>
  <c r="AA5551" i="206"/>
  <c r="AA5545" i="206"/>
  <c r="AA5539" i="206"/>
  <c r="AA5533" i="206"/>
  <c r="AA5527" i="206"/>
  <c r="AA5521" i="206"/>
  <c r="AA5515" i="206"/>
  <c r="AA5509" i="206"/>
  <c r="AA5503" i="206"/>
  <c r="AA5497" i="206"/>
  <c r="AA5491" i="206"/>
  <c r="AA5485" i="206"/>
  <c r="AA5479" i="206"/>
  <c r="AA5473" i="206"/>
  <c r="AA5467" i="206"/>
  <c r="AA5461" i="206"/>
  <c r="AA5455" i="206"/>
  <c r="AA5449" i="206"/>
  <c r="AA5443" i="206"/>
  <c r="AA5437" i="206"/>
  <c r="AA5431" i="206"/>
  <c r="AA5425" i="206"/>
  <c r="AA5419" i="206"/>
  <c r="AA5413" i="206"/>
  <c r="AA5407" i="206"/>
  <c r="AA5401" i="206"/>
  <c r="AA5395" i="206"/>
  <c r="AA5389" i="206"/>
  <c r="AA5383" i="206"/>
  <c r="AA5377" i="206"/>
  <c r="AA5371" i="206"/>
  <c r="AA5365" i="206"/>
  <c r="AA5359" i="206"/>
  <c r="AA5353" i="206"/>
  <c r="AA5347" i="206"/>
  <c r="AA5341" i="206"/>
  <c r="AA5335" i="206"/>
  <c r="AA5329" i="206"/>
  <c r="AA5323" i="206"/>
  <c r="AA5354" i="206"/>
  <c r="AA5390" i="206"/>
  <c r="AA5426" i="206"/>
  <c r="AA5462" i="206"/>
  <c r="AA5498" i="206"/>
  <c r="AA5534" i="206"/>
  <c r="AA5570" i="206"/>
  <c r="AA5606" i="206"/>
  <c r="AA5642" i="206"/>
  <c r="AA5705" i="206"/>
  <c r="AA5777" i="206"/>
  <c r="AA5849" i="206"/>
  <c r="AA5978" i="206"/>
  <c r="AA6194" i="206"/>
  <c r="AA6419" i="206"/>
  <c r="AA5324" i="206"/>
  <c r="AA5360" i="206"/>
  <c r="AA5396" i="206"/>
  <c r="AA5432" i="206"/>
  <c r="AA5468" i="206"/>
  <c r="AA5504" i="206"/>
  <c r="AA5540" i="206"/>
  <c r="AA5576" i="206"/>
  <c r="AA5612" i="206"/>
  <c r="AA5649" i="206"/>
  <c r="AA5717" i="206"/>
  <c r="AA5789" i="206"/>
  <c r="AA5861" i="206"/>
  <c r="AA6014" i="206"/>
  <c r="AA6230" i="206"/>
  <c r="AA6463" i="206"/>
  <c r="AA5330" i="206"/>
  <c r="AA5366" i="206"/>
  <c r="AA5402" i="206"/>
  <c r="AA5438" i="206"/>
  <c r="AA5474" i="206"/>
  <c r="AA5510" i="206"/>
  <c r="AA5546" i="206"/>
  <c r="AA5582" i="206"/>
  <c r="AA5618" i="206"/>
  <c r="AA5657" i="206"/>
  <c r="AA5729" i="206"/>
  <c r="AA5801" i="206"/>
  <c r="AA5873" i="206"/>
  <c r="AA6050" i="206"/>
  <c r="AA6266" i="206"/>
  <c r="AA6506" i="206"/>
  <c r="AA5336" i="206"/>
  <c r="AA5372" i="206"/>
  <c r="AA5408" i="206"/>
  <c r="AA5444" i="206"/>
  <c r="AA5480" i="206"/>
  <c r="AA5516" i="206"/>
  <c r="AA5552" i="206"/>
  <c r="AA5588" i="206"/>
  <c r="AA5624" i="206"/>
  <c r="AA5669" i="206"/>
  <c r="AA5741" i="206"/>
  <c r="AA5813" i="206"/>
  <c r="AA5885" i="206"/>
  <c r="AA6086" i="206"/>
  <c r="AA6302" i="206"/>
  <c r="AA6554" i="206"/>
  <c r="AA9886" i="206"/>
  <c r="AA9922" i="206"/>
  <c r="AA9962" i="206"/>
  <c r="AA10005" i="206"/>
  <c r="AA10048" i="206"/>
  <c r="AA10125" i="206"/>
  <c r="AA10335" i="206"/>
  <c r="AA10897" i="206"/>
  <c r="AA9748" i="206"/>
  <c r="AA9784" i="206"/>
  <c r="AA9820" i="206"/>
  <c r="AA9856" i="206"/>
  <c r="AA9892" i="206"/>
  <c r="AA9928" i="206"/>
  <c r="AA9969" i="206"/>
  <c r="AA10012" i="206"/>
  <c r="AA10057" i="206"/>
  <c r="AA10155" i="206"/>
  <c r="AA11118" i="206"/>
  <c r="AA11112" i="206"/>
  <c r="AA11106" i="206"/>
  <c r="AA11100" i="206"/>
  <c r="AA11094" i="206"/>
  <c r="AA11088" i="206"/>
  <c r="AA11082" i="206"/>
  <c r="AA11076" i="206"/>
  <c r="AA11070" i="206"/>
  <c r="AA11064" i="206"/>
  <c r="AA11058" i="206"/>
  <c r="AA11052" i="206"/>
  <c r="AA11046" i="206"/>
  <c r="AA11040" i="206"/>
  <c r="AA11034" i="206"/>
  <c r="AA11028" i="206"/>
  <c r="AA11022" i="206"/>
  <c r="AA11016" i="206"/>
  <c r="AA11010" i="206"/>
  <c r="AA11004" i="206"/>
  <c r="AA10998" i="206"/>
  <c r="AA10992" i="206"/>
  <c r="AA10986" i="206"/>
  <c r="AA10980" i="206"/>
  <c r="AA10974" i="206"/>
  <c r="AA10968" i="206"/>
  <c r="AA10962" i="206"/>
  <c r="AA10956" i="206"/>
  <c r="AA10950" i="206"/>
  <c r="AA10944" i="206"/>
  <c r="AA10938" i="206"/>
  <c r="AA10932" i="206"/>
  <c r="AA10926" i="206"/>
  <c r="AA10920" i="206"/>
  <c r="AA10914" i="206"/>
  <c r="AA10908" i="206"/>
  <c r="AA10902" i="206"/>
  <c r="AA10896" i="206"/>
  <c r="AA10890" i="206"/>
  <c r="AA10884" i="206"/>
  <c r="AA10878" i="206"/>
  <c r="AA10872" i="206"/>
  <c r="AA10866" i="206"/>
  <c r="AA10860" i="206"/>
  <c r="AA10854" i="206"/>
  <c r="AA10848" i="206"/>
  <c r="AA10842" i="206"/>
  <c r="AA10836" i="206"/>
  <c r="AA10830" i="206"/>
  <c r="AA10824" i="206"/>
  <c r="AA10818" i="206"/>
  <c r="AA10812" i="206"/>
  <c r="AA10806" i="206"/>
  <c r="AA10800" i="206"/>
  <c r="AA10794" i="206"/>
  <c r="AA10788" i="206"/>
  <c r="AA10782" i="206"/>
  <c r="AA10776" i="206"/>
  <c r="AA10770" i="206"/>
  <c r="AA10764" i="206"/>
  <c r="AA10758" i="206"/>
  <c r="AA10752" i="206"/>
  <c r="AA10746" i="206"/>
  <c r="AA10740" i="206"/>
  <c r="AA10734" i="206"/>
  <c r="AA10728" i="206"/>
  <c r="AA10722" i="206"/>
  <c r="AA10716" i="206"/>
  <c r="AA10710" i="206"/>
  <c r="AA10704" i="206"/>
  <c r="AA10698" i="206"/>
  <c r="AA10692" i="206"/>
  <c r="AA10686" i="206"/>
  <c r="AA11117" i="206"/>
  <c r="AA11111" i="206"/>
  <c r="AA11105" i="206"/>
  <c r="AA11099" i="206"/>
  <c r="AA11093" i="206"/>
  <c r="AA11087" i="206"/>
  <c r="AA11081" i="206"/>
  <c r="AA11075" i="206"/>
  <c r="AA11069" i="206"/>
  <c r="AA11063" i="206"/>
  <c r="AA11057" i="206"/>
  <c r="AA11051" i="206"/>
  <c r="AA11045" i="206"/>
  <c r="AA11039" i="206"/>
  <c r="AA11033" i="206"/>
  <c r="AA11027" i="206"/>
  <c r="AA11021" i="206"/>
  <c r="AA11015" i="206"/>
  <c r="AA11009" i="206"/>
  <c r="AA11003" i="206"/>
  <c r="AA10997" i="206"/>
  <c r="AA10991" i="206"/>
  <c r="AA10985" i="206"/>
  <c r="AA10979" i="206"/>
  <c r="AA10973" i="206"/>
  <c r="AA11122" i="206"/>
  <c r="AA11116" i="206"/>
  <c r="AA11110" i="206"/>
  <c r="AA11104" i="206"/>
  <c r="AA11098" i="206"/>
  <c r="AA11092" i="206"/>
  <c r="AA11086" i="206"/>
  <c r="AA11080" i="206"/>
  <c r="AA11074" i="206"/>
  <c r="AA11068" i="206"/>
  <c r="AA11062" i="206"/>
  <c r="AA11056" i="206"/>
  <c r="AA11050" i="206"/>
  <c r="AA11044" i="206"/>
  <c r="AA11038" i="206"/>
  <c r="AA11032" i="206"/>
  <c r="AA11026" i="206"/>
  <c r="AA11020" i="206"/>
  <c r="AA11014" i="206"/>
  <c r="AA11008" i="206"/>
  <c r="AA11002" i="206"/>
  <c r="AA10996" i="206"/>
  <c r="AA10990" i="206"/>
  <c r="AA10984" i="206"/>
  <c r="AA10978" i="206"/>
  <c r="AA10972" i="206"/>
  <c r="AA10966" i="206"/>
  <c r="AA10960" i="206"/>
  <c r="AA10954" i="206"/>
  <c r="AA10948" i="206"/>
  <c r="AA10942" i="206"/>
  <c r="AA10936" i="206"/>
  <c r="AA10930" i="206"/>
  <c r="AA10924" i="206"/>
  <c r="AA10918" i="206"/>
  <c r="AA10912" i="206"/>
  <c r="AA10906" i="206"/>
  <c r="AA10900" i="206"/>
  <c r="AA10894" i="206"/>
  <c r="AA10888" i="206"/>
  <c r="AA10882" i="206"/>
  <c r="AA10876" i="206"/>
  <c r="AA10870" i="206"/>
  <c r="AA10864" i="206"/>
  <c r="AA10858" i="206"/>
  <c r="AA10852" i="206"/>
  <c r="AA10846" i="206"/>
  <c r="AA10840" i="206"/>
  <c r="AA10834" i="206"/>
  <c r="AA10828" i="206"/>
  <c r="AA10822" i="206"/>
  <c r="AA10816" i="206"/>
  <c r="AA10810" i="206"/>
  <c r="AA10804" i="206"/>
  <c r="AA10798" i="206"/>
  <c r="AA10792" i="206"/>
  <c r="AA10786" i="206"/>
  <c r="AA10780" i="206"/>
  <c r="AA10774" i="206"/>
  <c r="AA10768" i="206"/>
  <c r="AA10762" i="206"/>
  <c r="AA10756" i="206"/>
  <c r="AA10750" i="206"/>
  <c r="AA10744" i="206"/>
  <c r="AA10738" i="206"/>
  <c r="AA10732" i="206"/>
  <c r="AA10726" i="206"/>
  <c r="AA10720" i="206"/>
  <c r="AA10714" i="206"/>
  <c r="AA10708" i="206"/>
  <c r="AA10702" i="206"/>
  <c r="AA10696" i="206"/>
  <c r="AA10690" i="206"/>
  <c r="AA10684" i="206"/>
  <c r="AA10678" i="206"/>
  <c r="AA10672" i="206"/>
  <c r="AA10666" i="206"/>
  <c r="AA10660" i="206"/>
  <c r="AA10654" i="206"/>
  <c r="AA10648" i="206"/>
  <c r="AA11121" i="206"/>
  <c r="AA11115" i="206"/>
  <c r="AA11109" i="206"/>
  <c r="AA11103" i="206"/>
  <c r="AA11097" i="206"/>
  <c r="AA11091" i="206"/>
  <c r="AA11085" i="206"/>
  <c r="AA11079" i="206"/>
  <c r="AA11073" i="206"/>
  <c r="AA11067" i="206"/>
  <c r="AA11061" i="206"/>
  <c r="AA11055" i="206"/>
  <c r="AA11049" i="206"/>
  <c r="AA11043" i="206"/>
  <c r="AA11037" i="206"/>
  <c r="AA11031" i="206"/>
  <c r="AA11025" i="206"/>
  <c r="AA11019" i="206"/>
  <c r="AA11013" i="206"/>
  <c r="AA11007" i="206"/>
  <c r="AA11001" i="206"/>
  <c r="AA10995" i="206"/>
  <c r="AA10989" i="206"/>
  <c r="AA10983" i="206"/>
  <c r="AA10977" i="206"/>
  <c r="AA10971" i="206"/>
  <c r="AA10965" i="206"/>
  <c r="AA10959" i="206"/>
  <c r="AA10953" i="206"/>
  <c r="AA10947" i="206"/>
  <c r="AA10941" i="206"/>
  <c r="AA10935" i="206"/>
  <c r="AA10929" i="206"/>
  <c r="AA10923" i="206"/>
  <c r="AA10917" i="206"/>
  <c r="AA10911" i="206"/>
  <c r="AA10905" i="206"/>
  <c r="AA10899" i="206"/>
  <c r="AA10893" i="206"/>
  <c r="AA10887" i="206"/>
  <c r="AA11119" i="206"/>
  <c r="AA11113" i="206"/>
  <c r="AA11107" i="206"/>
  <c r="AA11101" i="206"/>
  <c r="AA11095" i="206"/>
  <c r="AA11089" i="206"/>
  <c r="AA11083" i="206"/>
  <c r="AA11077" i="206"/>
  <c r="AA11071" i="206"/>
  <c r="AA11065" i="206"/>
  <c r="AA11059" i="206"/>
  <c r="AA11053" i="206"/>
  <c r="AA11047" i="206"/>
  <c r="AA11041" i="206"/>
  <c r="AA11035" i="206"/>
  <c r="AA11029" i="206"/>
  <c r="AA11023" i="206"/>
  <c r="AA11017" i="206"/>
  <c r="AA11011" i="206"/>
  <c r="AA11005" i="206"/>
  <c r="AA10999" i="206"/>
  <c r="AA10993" i="206"/>
  <c r="AA10987" i="206"/>
  <c r="AA10981" i="206"/>
  <c r="AA10975" i="206"/>
  <c r="AA10969" i="206"/>
  <c r="AA10963" i="206"/>
  <c r="AA10957" i="206"/>
  <c r="AA10951" i="206"/>
  <c r="AA10945" i="206"/>
  <c r="AA10939" i="206"/>
  <c r="AA10933" i="206"/>
  <c r="AA10927" i="206"/>
  <c r="AA10921" i="206"/>
  <c r="AA11120" i="206"/>
  <c r="AA11084" i="206"/>
  <c r="AA11048" i="206"/>
  <c r="AA11012" i="206"/>
  <c r="AA10976" i="206"/>
  <c r="AA10955" i="206"/>
  <c r="AA10937" i="206"/>
  <c r="AA10919" i="206"/>
  <c r="AA10907" i="206"/>
  <c r="AA10895" i="206"/>
  <c r="AA10883" i="206"/>
  <c r="AA10874" i="206"/>
  <c r="AA10865" i="206"/>
  <c r="AA10856" i="206"/>
  <c r="AA10847" i="206"/>
  <c r="AA10838" i="206"/>
  <c r="AA10829" i="206"/>
  <c r="AA10820" i="206"/>
  <c r="AA10811" i="206"/>
  <c r="AA10802" i="206"/>
  <c r="AA10793" i="206"/>
  <c r="AA10784" i="206"/>
  <c r="AA10775" i="206"/>
  <c r="AA10766" i="206"/>
  <c r="AA10757" i="206"/>
  <c r="AA10748" i="206"/>
  <c r="AA10739" i="206"/>
  <c r="AA10730" i="206"/>
  <c r="AA10721" i="206"/>
  <c r="AA10712" i="206"/>
  <c r="AA10703" i="206"/>
  <c r="AA10694" i="206"/>
  <c r="AA10685" i="206"/>
  <c r="AA10677" i="206"/>
  <c r="AA10670" i="206"/>
  <c r="AA10663" i="206"/>
  <c r="AA10656" i="206"/>
  <c r="AA10649" i="206"/>
  <c r="AA10642" i="206"/>
  <c r="AA10636" i="206"/>
  <c r="AA10630" i="206"/>
  <c r="AA10624" i="206"/>
  <c r="AA10618" i="206"/>
  <c r="AA10612" i="206"/>
  <c r="AA10606" i="206"/>
  <c r="AA10600" i="206"/>
  <c r="AA10594" i="206"/>
  <c r="AA10588" i="206"/>
  <c r="AA10582" i="206"/>
  <c r="AA10576" i="206"/>
  <c r="AA10570" i="206"/>
  <c r="AA10564" i="206"/>
  <c r="AA10558" i="206"/>
  <c r="AA10552" i="206"/>
  <c r="AA10546" i="206"/>
  <c r="AA10540" i="206"/>
  <c r="AA10534" i="206"/>
  <c r="AA10528" i="206"/>
  <c r="AA10522" i="206"/>
  <c r="AA10516" i="206"/>
  <c r="AA10510" i="206"/>
  <c r="AA10504" i="206"/>
  <c r="AA10498" i="206"/>
  <c r="AA10492" i="206"/>
  <c r="AA10486" i="206"/>
  <c r="AA10480" i="206"/>
  <c r="AA10474" i="206"/>
  <c r="AA10468" i="206"/>
  <c r="AA10462" i="206"/>
  <c r="AA10456" i="206"/>
  <c r="AA10450" i="206"/>
  <c r="AA10444" i="206"/>
  <c r="AA10438" i="206"/>
  <c r="AA10432" i="206"/>
  <c r="AA10426" i="206"/>
  <c r="AA10420" i="206"/>
  <c r="AA10414" i="206"/>
  <c r="AA10408" i="206"/>
  <c r="AA10402" i="206"/>
  <c r="AA10396" i="206"/>
  <c r="AA10390" i="206"/>
  <c r="AA10384" i="206"/>
  <c r="AA10378" i="206"/>
  <c r="AA10372" i="206"/>
  <c r="AA11114" i="206"/>
  <c r="AA11078" i="206"/>
  <c r="AA11042" i="206"/>
  <c r="AA11006" i="206"/>
  <c r="AA10970" i="206"/>
  <c r="AA10952" i="206"/>
  <c r="AA10934" i="206"/>
  <c r="AA10916" i="206"/>
  <c r="AA10904" i="206"/>
  <c r="AA10892" i="206"/>
  <c r="AA10881" i="206"/>
  <c r="AA10873" i="206"/>
  <c r="AA10863" i="206"/>
  <c r="AA10855" i="206"/>
  <c r="AA10845" i="206"/>
  <c r="AA10837" i="206"/>
  <c r="AA10827" i="206"/>
  <c r="AA10819" i="206"/>
  <c r="AA10809" i="206"/>
  <c r="AA10801" i="206"/>
  <c r="AA10791" i="206"/>
  <c r="AA10783" i="206"/>
  <c r="AA10773" i="206"/>
  <c r="AA10765" i="206"/>
  <c r="AA10755" i="206"/>
  <c r="AA10747" i="206"/>
  <c r="AA10737" i="206"/>
  <c r="AA10729" i="206"/>
  <c r="AA10719" i="206"/>
  <c r="AA10711" i="206"/>
  <c r="AA10701" i="206"/>
  <c r="AA10693" i="206"/>
  <c r="AA10683" i="206"/>
  <c r="AA10676" i="206"/>
  <c r="AA10669" i="206"/>
  <c r="AA10662" i="206"/>
  <c r="AA10655" i="206"/>
  <c r="AA10647" i="206"/>
  <c r="AA10641" i="206"/>
  <c r="AA10635" i="206"/>
  <c r="AA10629" i="206"/>
  <c r="AA10623" i="206"/>
  <c r="AA10617" i="206"/>
  <c r="AA10611" i="206"/>
  <c r="AA10605" i="206"/>
  <c r="AA10599" i="206"/>
  <c r="AA10593" i="206"/>
  <c r="AA10587" i="206"/>
  <c r="AA10581" i="206"/>
  <c r="AA10575" i="206"/>
  <c r="AA10569" i="206"/>
  <c r="AA10563" i="206"/>
  <c r="AA10557" i="206"/>
  <c r="AA10551" i="206"/>
  <c r="AA10545" i="206"/>
  <c r="AA10539" i="206"/>
  <c r="AA10533" i="206"/>
  <c r="AA10527" i="206"/>
  <c r="AA10521" i="206"/>
  <c r="AA10515" i="206"/>
  <c r="AA10509" i="206"/>
  <c r="AA10503" i="206"/>
  <c r="AA10497" i="206"/>
  <c r="AA10491" i="206"/>
  <c r="AA10485" i="206"/>
  <c r="AA10479" i="206"/>
  <c r="AA10473" i="206"/>
  <c r="AA11108" i="206"/>
  <c r="AA11072" i="206"/>
  <c r="AA11036" i="206"/>
  <c r="AA11000" i="206"/>
  <c r="AA10967" i="206"/>
  <c r="AA10949" i="206"/>
  <c r="AA10931" i="206"/>
  <c r="AA10915" i="206"/>
  <c r="AA10903" i="206"/>
  <c r="AA10891" i="206"/>
  <c r="AA10880" i="206"/>
  <c r="AA10871" i="206"/>
  <c r="AA10862" i="206"/>
  <c r="AA10853" i="206"/>
  <c r="AA10844" i="206"/>
  <c r="AA10835" i="206"/>
  <c r="AA10826" i="206"/>
  <c r="AA10817" i="206"/>
  <c r="AA10808" i="206"/>
  <c r="AA10799" i="206"/>
  <c r="AA10790" i="206"/>
  <c r="AA10781" i="206"/>
  <c r="AA10772" i="206"/>
  <c r="AA10763" i="206"/>
  <c r="AA10754" i="206"/>
  <c r="AA10745" i="206"/>
  <c r="AA10736" i="206"/>
  <c r="AA10727" i="206"/>
  <c r="AA10718" i="206"/>
  <c r="AA10709" i="206"/>
  <c r="AA10700" i="206"/>
  <c r="AA10691" i="206"/>
  <c r="AA10682" i="206"/>
  <c r="AA10675" i="206"/>
  <c r="AA10668" i="206"/>
  <c r="AA10661" i="206"/>
  <c r="AA10653" i="206"/>
  <c r="AA10646" i="206"/>
  <c r="AA10640" i="206"/>
  <c r="AA10634" i="206"/>
  <c r="AA10628" i="206"/>
  <c r="AA10622" i="206"/>
  <c r="AA10616" i="206"/>
  <c r="AA10610" i="206"/>
  <c r="AA10604" i="206"/>
  <c r="AA10598" i="206"/>
  <c r="AA10592" i="206"/>
  <c r="AA10586" i="206"/>
  <c r="AA10580" i="206"/>
  <c r="AA10574" i="206"/>
  <c r="AA10568" i="206"/>
  <c r="AA10562" i="206"/>
  <c r="AA10556" i="206"/>
  <c r="AA10550" i="206"/>
  <c r="AA10544" i="206"/>
  <c r="AA10538" i="206"/>
  <c r="AA10532" i="206"/>
  <c r="AA10526" i="206"/>
  <c r="AA10520" i="206"/>
  <c r="AA10514" i="206"/>
  <c r="AA10508" i="206"/>
  <c r="AA10502" i="206"/>
  <c r="AA10496" i="206"/>
  <c r="AA10490" i="206"/>
  <c r="AA10484" i="206"/>
  <c r="AA10478" i="206"/>
  <c r="AA10472" i="206"/>
  <c r="AA10466" i="206"/>
  <c r="AA10460" i="206"/>
  <c r="AA10454" i="206"/>
  <c r="AA10448" i="206"/>
  <c r="AA10442" i="206"/>
  <c r="AA10436" i="206"/>
  <c r="AA10430" i="206"/>
  <c r="AA10424" i="206"/>
  <c r="AA10418" i="206"/>
  <c r="AA10412" i="206"/>
  <c r="AA10406" i="206"/>
  <c r="AA10400" i="206"/>
  <c r="AA10394" i="206"/>
  <c r="AA10388" i="206"/>
  <c r="AA10382" i="206"/>
  <c r="AA10376" i="206"/>
  <c r="AA11102" i="206"/>
  <c r="AA11066" i="206"/>
  <c r="AA11030" i="206"/>
  <c r="AA10994" i="206"/>
  <c r="AA10964" i="206"/>
  <c r="AA10946" i="206"/>
  <c r="AA10928" i="206"/>
  <c r="AA10913" i="206"/>
  <c r="AA10901" i="206"/>
  <c r="AA10889" i="206"/>
  <c r="AA10879" i="206"/>
  <c r="AA10869" i="206"/>
  <c r="AA10861" i="206"/>
  <c r="AA10851" i="206"/>
  <c r="AA10843" i="206"/>
  <c r="AA10833" i="206"/>
  <c r="AA10825" i="206"/>
  <c r="AA10815" i="206"/>
  <c r="AA10807" i="206"/>
  <c r="AA10797" i="206"/>
  <c r="AA10789" i="206"/>
  <c r="AA10779" i="206"/>
  <c r="AA10771" i="206"/>
  <c r="AA10761" i="206"/>
  <c r="AA10753" i="206"/>
  <c r="AA10743" i="206"/>
  <c r="AA10735" i="206"/>
  <c r="AA10725" i="206"/>
  <c r="AA10717" i="206"/>
  <c r="AA10707" i="206"/>
  <c r="AA10699" i="206"/>
  <c r="AA10689" i="206"/>
  <c r="AA10681" i="206"/>
  <c r="AA10674" i="206"/>
  <c r="AA10667" i="206"/>
  <c r="AA10659" i="206"/>
  <c r="AA10652" i="206"/>
  <c r="AA10645" i="206"/>
  <c r="AA10639" i="206"/>
  <c r="AA10633" i="206"/>
  <c r="AA10627" i="206"/>
  <c r="AA10621" i="206"/>
  <c r="AA10615" i="206"/>
  <c r="AA10609" i="206"/>
  <c r="AA10603" i="206"/>
  <c r="AA10597" i="206"/>
  <c r="AA10591" i="206"/>
  <c r="AA10585" i="206"/>
  <c r="AA10579" i="206"/>
  <c r="AA10573" i="206"/>
  <c r="AA10567" i="206"/>
  <c r="AA10561" i="206"/>
  <c r="AA10555" i="206"/>
  <c r="AA10549" i="206"/>
  <c r="AA10543" i="206"/>
  <c r="AA10537" i="206"/>
  <c r="AA10531" i="206"/>
  <c r="AA10525" i="206"/>
  <c r="AA10519" i="206"/>
  <c r="AA10513" i="206"/>
  <c r="AA10507" i="206"/>
  <c r="AA10501" i="206"/>
  <c r="AA10495" i="206"/>
  <c r="AA10489" i="206"/>
  <c r="AA10483" i="206"/>
  <c r="AA10477" i="206"/>
  <c r="AA10471" i="206"/>
  <c r="AA10465" i="206"/>
  <c r="AA11090" i="206"/>
  <c r="AA11054" i="206"/>
  <c r="AA11018" i="206"/>
  <c r="AA10982" i="206"/>
  <c r="AA10922" i="206"/>
  <c r="AA10885" i="206"/>
  <c r="AA10857" i="206"/>
  <c r="AA10831" i="206"/>
  <c r="AA10803" i="206"/>
  <c r="AA10777" i="206"/>
  <c r="AA10749" i="206"/>
  <c r="AA10723" i="206"/>
  <c r="AA10695" i="206"/>
  <c r="AA10671" i="206"/>
  <c r="AA10650" i="206"/>
  <c r="AA10631" i="206"/>
  <c r="AA10613" i="206"/>
  <c r="AA10595" i="206"/>
  <c r="AA10577" i="206"/>
  <c r="AA10559" i="206"/>
  <c r="AA10541" i="206"/>
  <c r="AA10523" i="206"/>
  <c r="AA10505" i="206"/>
  <c r="AA10487" i="206"/>
  <c r="AA10469" i="206"/>
  <c r="AA10458" i="206"/>
  <c r="AA10449" i="206"/>
  <c r="AA10440" i="206"/>
  <c r="AA10431" i="206"/>
  <c r="AA10422" i="206"/>
  <c r="AA10413" i="206"/>
  <c r="AA10404" i="206"/>
  <c r="AA10395" i="206"/>
  <c r="AA10386" i="206"/>
  <c r="AA10377" i="206"/>
  <c r="AA10369" i="206"/>
  <c r="AA10363" i="206"/>
  <c r="AA10357" i="206"/>
  <c r="AA10351" i="206"/>
  <c r="AA10345" i="206"/>
  <c r="AA10339" i="206"/>
  <c r="AA10333" i="206"/>
  <c r="AA10327" i="206"/>
  <c r="AA10321" i="206"/>
  <c r="AA10315" i="206"/>
  <c r="AA10309" i="206"/>
  <c r="AA10303" i="206"/>
  <c r="AA10297" i="206"/>
  <c r="AA10291" i="206"/>
  <c r="AA10285" i="206"/>
  <c r="AA10279" i="206"/>
  <c r="AA10273" i="206"/>
  <c r="AA10267" i="206"/>
  <c r="AA10261" i="206"/>
  <c r="AA10255" i="206"/>
  <c r="AA10249" i="206"/>
  <c r="AA10243" i="206"/>
  <c r="AA10237" i="206"/>
  <c r="AA10231" i="206"/>
  <c r="AA10225" i="206"/>
  <c r="AA10219" i="206"/>
  <c r="AA10213" i="206"/>
  <c r="AA10207" i="206"/>
  <c r="AA10201" i="206"/>
  <c r="AA10195" i="206"/>
  <c r="AA10189" i="206"/>
  <c r="AA10183" i="206"/>
  <c r="AA10177" i="206"/>
  <c r="AA10171" i="206"/>
  <c r="AA10165" i="206"/>
  <c r="AA10159" i="206"/>
  <c r="AA10153" i="206"/>
  <c r="AA10147" i="206"/>
  <c r="AA10141" i="206"/>
  <c r="AA10135" i="206"/>
  <c r="AA10961" i="206"/>
  <c r="AA10910" i="206"/>
  <c r="AA10877" i="206"/>
  <c r="AA10850" i="206"/>
  <c r="AA10823" i="206"/>
  <c r="AA10796" i="206"/>
  <c r="AA10769" i="206"/>
  <c r="AA10742" i="206"/>
  <c r="AA10715" i="206"/>
  <c r="AA10688" i="206"/>
  <c r="AA10665" i="206"/>
  <c r="AA10644" i="206"/>
  <c r="AA10626" i="206"/>
  <c r="AA10608" i="206"/>
  <c r="AA10590" i="206"/>
  <c r="AA10572" i="206"/>
  <c r="AA10554" i="206"/>
  <c r="AA10536" i="206"/>
  <c r="AA10518" i="206"/>
  <c r="AA10500" i="206"/>
  <c r="AA10482" i="206"/>
  <c r="AA10467" i="206"/>
  <c r="AA10457" i="206"/>
  <c r="AA10447" i="206"/>
  <c r="AA10439" i="206"/>
  <c r="AA10429" i="206"/>
  <c r="AA10421" i="206"/>
  <c r="AA10411" i="206"/>
  <c r="AA10403" i="206"/>
  <c r="AA10393" i="206"/>
  <c r="AA10385" i="206"/>
  <c r="AA10375" i="206"/>
  <c r="AA10368" i="206"/>
  <c r="AA10362" i="206"/>
  <c r="AA10356" i="206"/>
  <c r="AA10350" i="206"/>
  <c r="AA10344" i="206"/>
  <c r="AA10338" i="206"/>
  <c r="AA10332" i="206"/>
  <c r="AA10326" i="206"/>
  <c r="AA10320" i="206"/>
  <c r="AA10314" i="206"/>
  <c r="AA10308" i="206"/>
  <c r="AA10302" i="206"/>
  <c r="AA10296" i="206"/>
  <c r="AA10290" i="206"/>
  <c r="AA10284" i="206"/>
  <c r="AA10278" i="206"/>
  <c r="AA10272" i="206"/>
  <c r="AA10266" i="206"/>
  <c r="AA10260" i="206"/>
  <c r="AA10254" i="206"/>
  <c r="AA10248" i="206"/>
  <c r="AA10242" i="206"/>
  <c r="AA10236" i="206"/>
  <c r="AA10230" i="206"/>
  <c r="AA10224" i="206"/>
  <c r="AA10218" i="206"/>
  <c r="AA10212" i="206"/>
  <c r="AA10206" i="206"/>
  <c r="AA10200" i="206"/>
  <c r="AA10194" i="206"/>
  <c r="AA10188" i="206"/>
  <c r="AA10182" i="206"/>
  <c r="AA10176" i="206"/>
  <c r="AA10170" i="206"/>
  <c r="AA10164" i="206"/>
  <c r="AA10158" i="206"/>
  <c r="AA10152" i="206"/>
  <c r="AA10146" i="206"/>
  <c r="AA10140" i="206"/>
  <c r="AA10134" i="206"/>
  <c r="AA10128" i="206"/>
  <c r="AA10122" i="206"/>
  <c r="AA10116" i="206"/>
  <c r="AA10110" i="206"/>
  <c r="AA10104" i="206"/>
  <c r="AA10098" i="206"/>
  <c r="AA10092" i="206"/>
  <c r="AA10086" i="206"/>
  <c r="AA10080" i="206"/>
  <c r="AA10074" i="206"/>
  <c r="AA10068" i="206"/>
  <c r="AA10062" i="206"/>
  <c r="AA10056" i="206"/>
  <c r="AA11096" i="206"/>
  <c r="AA10958" i="206"/>
  <c r="AA10909" i="206"/>
  <c r="AA10875" i="206"/>
  <c r="AA10849" i="206"/>
  <c r="AA10821" i="206"/>
  <c r="AA10795" i="206"/>
  <c r="AA10767" i="206"/>
  <c r="AA10741" i="206"/>
  <c r="AA10713" i="206"/>
  <c r="AA10687" i="206"/>
  <c r="AA10664" i="206"/>
  <c r="AA10643" i="206"/>
  <c r="AA10625" i="206"/>
  <c r="AA10607" i="206"/>
  <c r="AA10589" i="206"/>
  <c r="AA10571" i="206"/>
  <c r="AA10553" i="206"/>
  <c r="AA10535" i="206"/>
  <c r="AA10517" i="206"/>
  <c r="AA10499" i="206"/>
  <c r="AA10481" i="206"/>
  <c r="AA10464" i="206"/>
  <c r="AA10455" i="206"/>
  <c r="AA10446" i="206"/>
  <c r="AA10437" i="206"/>
  <c r="AA10428" i="206"/>
  <c r="AA10419" i="206"/>
  <c r="AA10410" i="206"/>
  <c r="AA10401" i="206"/>
  <c r="AA10392" i="206"/>
  <c r="AA10383" i="206"/>
  <c r="AA10374" i="206"/>
  <c r="AA10367" i="206"/>
  <c r="AA10361" i="206"/>
  <c r="AA10355" i="206"/>
  <c r="AA10349" i="206"/>
  <c r="AA10343" i="206"/>
  <c r="AA10337" i="206"/>
  <c r="AA10331" i="206"/>
  <c r="AA10325" i="206"/>
  <c r="AA10319" i="206"/>
  <c r="AA10313" i="206"/>
  <c r="AA10307" i="206"/>
  <c r="AA10301" i="206"/>
  <c r="AA10295" i="206"/>
  <c r="AA10289" i="206"/>
  <c r="AA10283" i="206"/>
  <c r="AA10277" i="206"/>
  <c r="AA10271" i="206"/>
  <c r="AA10265" i="206"/>
  <c r="AA10259" i="206"/>
  <c r="AA10253" i="206"/>
  <c r="AA10247" i="206"/>
  <c r="AA10241" i="206"/>
  <c r="AA10235" i="206"/>
  <c r="AA10229" i="206"/>
  <c r="AA10223" i="206"/>
  <c r="AA10217" i="206"/>
  <c r="AA10211" i="206"/>
  <c r="AA10205" i="206"/>
  <c r="AA10199" i="206"/>
  <c r="AA10193" i="206"/>
  <c r="AA10187" i="206"/>
  <c r="AA10181" i="206"/>
  <c r="AA10175" i="206"/>
  <c r="AA10169" i="206"/>
  <c r="AA10163" i="206"/>
  <c r="AA10157" i="206"/>
  <c r="AA10151" i="206"/>
  <c r="AA10145" i="206"/>
  <c r="AA10139" i="206"/>
  <c r="AA10133" i="206"/>
  <c r="AA10127" i="206"/>
  <c r="AA10121" i="206"/>
  <c r="AA10115" i="206"/>
  <c r="AA10109" i="206"/>
  <c r="AA10103" i="206"/>
  <c r="AA10097" i="206"/>
  <c r="AA10091" i="206"/>
  <c r="AA10085" i="206"/>
  <c r="AA10079" i="206"/>
  <c r="AA10073" i="206"/>
  <c r="AA10067" i="206"/>
  <c r="AA10061" i="206"/>
  <c r="AA10055" i="206"/>
  <c r="AA10049" i="206"/>
  <c r="AA10043" i="206"/>
  <c r="AA10037" i="206"/>
  <c r="AA10031" i="206"/>
  <c r="AA10025" i="206"/>
  <c r="AA10019" i="206"/>
  <c r="AA10013" i="206"/>
  <c r="AA10007" i="206"/>
  <c r="AA10001" i="206"/>
  <c r="AA9995" i="206"/>
  <c r="AA9989" i="206"/>
  <c r="AA9983" i="206"/>
  <c r="AA9977" i="206"/>
  <c r="AA9971" i="206"/>
  <c r="AA9965" i="206"/>
  <c r="AA9959" i="206"/>
  <c r="AA9953" i="206"/>
  <c r="AA9947" i="206"/>
  <c r="AA9941" i="206"/>
  <c r="AA11060" i="206"/>
  <c r="AA10943" i="206"/>
  <c r="AA10898" i="206"/>
  <c r="AA10868" i="206"/>
  <c r="AA10841" i="206"/>
  <c r="AA10814" i="206"/>
  <c r="AA10787" i="206"/>
  <c r="AA10760" i="206"/>
  <c r="AA10733" i="206"/>
  <c r="AA10706" i="206"/>
  <c r="AA10680" i="206"/>
  <c r="AA10658" i="206"/>
  <c r="AA10638" i="206"/>
  <c r="AA10620" i="206"/>
  <c r="AA10602" i="206"/>
  <c r="AA10584" i="206"/>
  <c r="AA10566" i="206"/>
  <c r="AA10548" i="206"/>
  <c r="AA10530" i="206"/>
  <c r="AA10512" i="206"/>
  <c r="AA10494" i="206"/>
  <c r="AA10476" i="206"/>
  <c r="AA10463" i="206"/>
  <c r="AA10453" i="206"/>
  <c r="AA10445" i="206"/>
  <c r="AA10435" i="206"/>
  <c r="AA10427" i="206"/>
  <c r="AA10417" i="206"/>
  <c r="AA10409" i="206"/>
  <c r="AA10399" i="206"/>
  <c r="AA10391" i="206"/>
  <c r="AA10381" i="206"/>
  <c r="AA10373" i="206"/>
  <c r="AA10366" i="206"/>
  <c r="AA10360" i="206"/>
  <c r="AA10354" i="206"/>
  <c r="AA10348" i="206"/>
  <c r="AA10342" i="206"/>
  <c r="AA10336" i="206"/>
  <c r="AA10330" i="206"/>
  <c r="AA10324" i="206"/>
  <c r="AA10318" i="206"/>
  <c r="AA10312" i="206"/>
  <c r="AA10306" i="206"/>
  <c r="AA10300" i="206"/>
  <c r="AA10294" i="206"/>
  <c r="AA10288" i="206"/>
  <c r="AA10282" i="206"/>
  <c r="AA10276" i="206"/>
  <c r="AA10270" i="206"/>
  <c r="AA10264" i="206"/>
  <c r="AA10258" i="206"/>
  <c r="AA10252" i="206"/>
  <c r="AA10246" i="206"/>
  <c r="AA10240" i="206"/>
  <c r="AA10234" i="206"/>
  <c r="AA10228" i="206"/>
  <c r="AA10222" i="206"/>
  <c r="AA10216" i="206"/>
  <c r="AA10210" i="206"/>
  <c r="AA10204" i="206"/>
  <c r="AA10198" i="206"/>
  <c r="AA10192" i="206"/>
  <c r="AA10186" i="206"/>
  <c r="AA10180" i="206"/>
  <c r="AA10174" i="206"/>
  <c r="AA10168" i="206"/>
  <c r="AA10162" i="206"/>
  <c r="AA10156" i="206"/>
  <c r="AA10150" i="206"/>
  <c r="AA10144" i="206"/>
  <c r="AA10138" i="206"/>
  <c r="AA10132" i="206"/>
  <c r="AA10126" i="206"/>
  <c r="AA10120" i="206"/>
  <c r="AA10114" i="206"/>
  <c r="AA10108" i="206"/>
  <c r="AA10102" i="206"/>
  <c r="AA10096" i="206"/>
  <c r="AA10090" i="206"/>
  <c r="AA10084" i="206"/>
  <c r="AA10078" i="206"/>
  <c r="AA10988" i="206"/>
  <c r="AA10925" i="206"/>
  <c r="AA10886" i="206"/>
  <c r="AA10859" i="206"/>
  <c r="AA10832" i="206"/>
  <c r="AA10805" i="206"/>
  <c r="AA10778" i="206"/>
  <c r="AA10751" i="206"/>
  <c r="AA10724" i="206"/>
  <c r="AA10697" i="206"/>
  <c r="AA10673" i="206"/>
  <c r="AA10651" i="206"/>
  <c r="AA10632" i="206"/>
  <c r="AA10614" i="206"/>
  <c r="AA10596" i="206"/>
  <c r="AA10578" i="206"/>
  <c r="AA10560" i="206"/>
  <c r="AA10542" i="206"/>
  <c r="AA10524" i="206"/>
  <c r="AA10506" i="206"/>
  <c r="AA10488" i="206"/>
  <c r="AA10470" i="206"/>
  <c r="AA10459" i="206"/>
  <c r="AA10451" i="206"/>
  <c r="AA10441" i="206"/>
  <c r="AA10433" i="206"/>
  <c r="AA10423" i="206"/>
  <c r="AA10415" i="206"/>
  <c r="AA10405" i="206"/>
  <c r="AA10397" i="206"/>
  <c r="AA10387" i="206"/>
  <c r="AA10379" i="206"/>
  <c r="AA10370" i="206"/>
  <c r="AA10364" i="206"/>
  <c r="AA10358" i="206"/>
  <c r="AA10352" i="206"/>
  <c r="AA10346" i="206"/>
  <c r="AA10340" i="206"/>
  <c r="AA10334" i="206"/>
  <c r="AA10328" i="206"/>
  <c r="AA10322" i="206"/>
  <c r="AA10316" i="206"/>
  <c r="AA10310" i="206"/>
  <c r="AA10304" i="206"/>
  <c r="AA10298" i="206"/>
  <c r="AA10292" i="206"/>
  <c r="AA10286" i="206"/>
  <c r="AA10280" i="206"/>
  <c r="AA10274" i="206"/>
  <c r="AA10268" i="206"/>
  <c r="AA10262" i="206"/>
  <c r="AA10256" i="206"/>
  <c r="AA10250" i="206"/>
  <c r="AA10244" i="206"/>
  <c r="AA10238" i="206"/>
  <c r="AA10232" i="206"/>
  <c r="AA10226" i="206"/>
  <c r="AA10220" i="206"/>
  <c r="AA10214" i="206"/>
  <c r="AA10208" i="206"/>
  <c r="AA10202" i="206"/>
  <c r="AA10196" i="206"/>
  <c r="AA10190" i="206"/>
  <c r="AA10184" i="206"/>
  <c r="AA10178" i="206"/>
  <c r="AA10172" i="206"/>
  <c r="AA10166" i="206"/>
  <c r="AA10160" i="206"/>
  <c r="AA10154" i="206"/>
  <c r="AA10148" i="206"/>
  <c r="AA10142" i="206"/>
  <c r="AA10136" i="206"/>
  <c r="AA10130" i="206"/>
  <c r="AA10124" i="206"/>
  <c r="AA10118" i="206"/>
  <c r="AA10112" i="206"/>
  <c r="AA10106" i="206"/>
  <c r="AA10100" i="206"/>
  <c r="AA10094" i="206"/>
  <c r="AA10088" i="206"/>
  <c r="AA10082" i="206"/>
  <c r="AA10839" i="206"/>
  <c r="AA10679" i="206"/>
  <c r="AA10565" i="206"/>
  <c r="AA10461" i="206"/>
  <c r="AA10407" i="206"/>
  <c r="AA10359" i="206"/>
  <c r="AA10323" i="206"/>
  <c r="AA10287" i="206"/>
  <c r="AA10251" i="206"/>
  <c r="AA10215" i="206"/>
  <c r="AA10179" i="206"/>
  <c r="AA10143" i="206"/>
  <c r="AA10119" i="206"/>
  <c r="AA10101" i="206"/>
  <c r="AA10083" i="206"/>
  <c r="AA10071" i="206"/>
  <c r="AA10063" i="206"/>
  <c r="AA10053" i="206"/>
  <c r="AA10046" i="206"/>
  <c r="AA10039" i="206"/>
  <c r="AA10032" i="206"/>
  <c r="AA10024" i="206"/>
  <c r="AA10017" i="206"/>
  <c r="AA10010" i="206"/>
  <c r="AA10003" i="206"/>
  <c r="AA9996" i="206"/>
  <c r="AA9988" i="206"/>
  <c r="AA9981" i="206"/>
  <c r="AA9974" i="206"/>
  <c r="AA9967" i="206"/>
  <c r="AA9960" i="206"/>
  <c r="AA9952" i="206"/>
  <c r="AA9945" i="206"/>
  <c r="AA9938" i="206"/>
  <c r="AA9932" i="206"/>
  <c r="AA9926" i="206"/>
  <c r="AA9920" i="206"/>
  <c r="AA9914" i="206"/>
  <c r="AA9908" i="206"/>
  <c r="AA9902" i="206"/>
  <c r="AA9896" i="206"/>
  <c r="AA9890" i="206"/>
  <c r="AA9884" i="206"/>
  <c r="AA9878" i="206"/>
  <c r="AA9872" i="206"/>
  <c r="AA9866" i="206"/>
  <c r="AA9860" i="206"/>
  <c r="AA9854" i="206"/>
  <c r="AA9848" i="206"/>
  <c r="AA9842" i="206"/>
  <c r="AA9836" i="206"/>
  <c r="AA9830" i="206"/>
  <c r="AA9824" i="206"/>
  <c r="AA9818" i="206"/>
  <c r="AA9812" i="206"/>
  <c r="AA9806" i="206"/>
  <c r="AA9800" i="206"/>
  <c r="AA9794" i="206"/>
  <c r="AA9788" i="206"/>
  <c r="AA9782" i="206"/>
  <c r="AA9776" i="206"/>
  <c r="AA9770" i="206"/>
  <c r="AA9764" i="206"/>
  <c r="AA9758" i="206"/>
  <c r="AA9752" i="206"/>
  <c r="AA9746" i="206"/>
  <c r="AA9740" i="206"/>
  <c r="AA9734" i="206"/>
  <c r="AA9728" i="206"/>
  <c r="AA10813" i="206"/>
  <c r="AA10657" i="206"/>
  <c r="AA10547" i="206"/>
  <c r="AA10452" i="206"/>
  <c r="AA10398" i="206"/>
  <c r="AA10353" i="206"/>
  <c r="AA10317" i="206"/>
  <c r="AA10281" i="206"/>
  <c r="AA10245" i="206"/>
  <c r="AA10209" i="206"/>
  <c r="AA10173" i="206"/>
  <c r="AA10137" i="206"/>
  <c r="AA10117" i="206"/>
  <c r="AA10099" i="206"/>
  <c r="AA10081" i="206"/>
  <c r="AA10070" i="206"/>
  <c r="AA10060" i="206"/>
  <c r="AA10052" i="206"/>
  <c r="AA10045" i="206"/>
  <c r="AA10038" i="206"/>
  <c r="AA10030" i="206"/>
  <c r="AA10023" i="206"/>
  <c r="AA10016" i="206"/>
  <c r="AA10009" i="206"/>
  <c r="AA10002" i="206"/>
  <c r="AA9994" i="206"/>
  <c r="AA9987" i="206"/>
  <c r="AA9980" i="206"/>
  <c r="AA9973" i="206"/>
  <c r="AA9966" i="206"/>
  <c r="AA9958" i="206"/>
  <c r="AA9951" i="206"/>
  <c r="AA9944" i="206"/>
  <c r="AA9937" i="206"/>
  <c r="AA9931" i="206"/>
  <c r="AA9925" i="206"/>
  <c r="AA9919" i="206"/>
  <c r="AA9913" i="206"/>
  <c r="AA9907" i="206"/>
  <c r="AA9901" i="206"/>
  <c r="AA9895" i="206"/>
  <c r="AA9889" i="206"/>
  <c r="AA9883" i="206"/>
  <c r="AA9877" i="206"/>
  <c r="AA9871" i="206"/>
  <c r="AA9865" i="206"/>
  <c r="AA9859" i="206"/>
  <c r="AA9853" i="206"/>
  <c r="AA9847" i="206"/>
  <c r="AA9841" i="206"/>
  <c r="AA9835" i="206"/>
  <c r="AA9829" i="206"/>
  <c r="AA9823" i="206"/>
  <c r="AA9817" i="206"/>
  <c r="AA9811" i="206"/>
  <c r="AA9805" i="206"/>
  <c r="AA9799" i="206"/>
  <c r="AA9793" i="206"/>
  <c r="AA9787" i="206"/>
  <c r="AA9781" i="206"/>
  <c r="AA9775" i="206"/>
  <c r="AA9769" i="206"/>
  <c r="AA9763" i="206"/>
  <c r="AA9757" i="206"/>
  <c r="AA9751" i="206"/>
  <c r="AA9745" i="206"/>
  <c r="AA9739" i="206"/>
  <c r="AA9733" i="206"/>
  <c r="AA9727" i="206"/>
  <c r="AA11024" i="206"/>
  <c r="AA10785" i="206"/>
  <c r="AA10637" i="206"/>
  <c r="AA10529" i="206"/>
  <c r="AA10443" i="206"/>
  <c r="AA10389" i="206"/>
  <c r="AA10347" i="206"/>
  <c r="AA10311" i="206"/>
  <c r="AA10275" i="206"/>
  <c r="AA10239" i="206"/>
  <c r="AA10203" i="206"/>
  <c r="AA10167" i="206"/>
  <c r="AA10131" i="206"/>
  <c r="AA10113" i="206"/>
  <c r="AA10095" i="206"/>
  <c r="AA10077" i="206"/>
  <c r="AA10069" i="206"/>
  <c r="AA10059" i="206"/>
  <c r="AA10051" i="206"/>
  <c r="AA10044" i="206"/>
  <c r="AA10036" i="206"/>
  <c r="AA10029" i="206"/>
  <c r="AA10022" i="206"/>
  <c r="AA10015" i="206"/>
  <c r="AA10008" i="206"/>
  <c r="AA10000" i="206"/>
  <c r="AA9993" i="206"/>
  <c r="AA9986" i="206"/>
  <c r="AA9979" i="206"/>
  <c r="AA9972" i="206"/>
  <c r="AA9964" i="206"/>
  <c r="AA9957" i="206"/>
  <c r="AA9950" i="206"/>
  <c r="AA9943" i="206"/>
  <c r="AA9936" i="206"/>
  <c r="AA9930" i="206"/>
  <c r="AA9924" i="206"/>
  <c r="AA9918" i="206"/>
  <c r="AA9912" i="206"/>
  <c r="AA9906" i="206"/>
  <c r="AA9900" i="206"/>
  <c r="AA9894" i="206"/>
  <c r="AA9888" i="206"/>
  <c r="AA9882" i="206"/>
  <c r="AA9876" i="206"/>
  <c r="AA9870" i="206"/>
  <c r="AA9864" i="206"/>
  <c r="AA9858" i="206"/>
  <c r="AA9852" i="206"/>
  <c r="AA9846" i="206"/>
  <c r="AA9840" i="206"/>
  <c r="AA9834" i="206"/>
  <c r="AA9828" i="206"/>
  <c r="AA9822" i="206"/>
  <c r="AA9816" i="206"/>
  <c r="AA9810" i="206"/>
  <c r="AA9804" i="206"/>
  <c r="AA9798" i="206"/>
  <c r="AA9792" i="206"/>
  <c r="AA9786" i="206"/>
  <c r="AA9780" i="206"/>
  <c r="AA9774" i="206"/>
  <c r="AA9768" i="206"/>
  <c r="AA9762" i="206"/>
  <c r="AA9756" i="206"/>
  <c r="AA9750" i="206"/>
  <c r="AA9744" i="206"/>
  <c r="AA9738" i="206"/>
  <c r="AA9732" i="206"/>
  <c r="AA9726" i="206"/>
  <c r="AA10940" i="206"/>
  <c r="AA10759" i="206"/>
  <c r="AA10619" i="206"/>
  <c r="AA10511" i="206"/>
  <c r="AA10434" i="206"/>
  <c r="AA10380" i="206"/>
  <c r="AA10341" i="206"/>
  <c r="AA10305" i="206"/>
  <c r="AA10269" i="206"/>
  <c r="AA10233" i="206"/>
  <c r="AA10197" i="206"/>
  <c r="AA10161" i="206"/>
  <c r="AA10129" i="206"/>
  <c r="AA10111" i="206"/>
  <c r="AA10093" i="206"/>
  <c r="AA10076" i="206"/>
  <c r="AA10066" i="206"/>
  <c r="AA10058" i="206"/>
  <c r="AA10050" i="206"/>
  <c r="AA10042" i="206"/>
  <c r="AA10035" i="206"/>
  <c r="AA10028" i="206"/>
  <c r="AA10021" i="206"/>
  <c r="AA10014" i="206"/>
  <c r="AA10006" i="206"/>
  <c r="AA9999" i="206"/>
  <c r="AA9992" i="206"/>
  <c r="AA9985" i="206"/>
  <c r="AA9978" i="206"/>
  <c r="AA9970" i="206"/>
  <c r="AA9963" i="206"/>
  <c r="AA9956" i="206"/>
  <c r="AA9949" i="206"/>
  <c r="AA9942" i="206"/>
  <c r="AA9935" i="206"/>
  <c r="AA9929" i="206"/>
  <c r="AA9923" i="206"/>
  <c r="AA9917" i="206"/>
  <c r="AA9911" i="206"/>
  <c r="AA9905" i="206"/>
  <c r="AA9899" i="206"/>
  <c r="AA9893" i="206"/>
  <c r="AA9887" i="206"/>
  <c r="AA9881" i="206"/>
  <c r="AA9875" i="206"/>
  <c r="AA9869" i="206"/>
  <c r="AA9863" i="206"/>
  <c r="AA9857" i="206"/>
  <c r="AA9851" i="206"/>
  <c r="AA9845" i="206"/>
  <c r="AA9839" i="206"/>
  <c r="AA9833" i="206"/>
  <c r="AA9827" i="206"/>
  <c r="AA9821" i="206"/>
  <c r="AA9815" i="206"/>
  <c r="AA9809" i="206"/>
  <c r="AA9803" i="206"/>
  <c r="AA9797" i="206"/>
  <c r="AA9791" i="206"/>
  <c r="AA9785" i="206"/>
  <c r="AA9779" i="206"/>
  <c r="AA9773" i="206"/>
  <c r="AA9767" i="206"/>
  <c r="AA9761" i="206"/>
  <c r="AA9755" i="206"/>
  <c r="AA9749" i="206"/>
  <c r="AA9743" i="206"/>
  <c r="AA9737" i="206"/>
  <c r="AA9731" i="206"/>
  <c r="AA9725" i="206"/>
  <c r="AA10867" i="206"/>
  <c r="AA10705" i="206"/>
  <c r="AA10583" i="206"/>
  <c r="AA10475" i="206"/>
  <c r="AA10416" i="206"/>
  <c r="AA10365" i="206"/>
  <c r="AA10329" i="206"/>
  <c r="AA10293" i="206"/>
  <c r="AA10257" i="206"/>
  <c r="AA10221" i="206"/>
  <c r="AA10185" i="206"/>
  <c r="AA10149" i="206"/>
  <c r="AA10123" i="206"/>
  <c r="AA10105" i="206"/>
  <c r="AA10087" i="206"/>
  <c r="AA10072" i="206"/>
  <c r="AA10064" i="206"/>
  <c r="AA10054" i="206"/>
  <c r="AA10047" i="206"/>
  <c r="AA10040" i="206"/>
  <c r="AA10033" i="206"/>
  <c r="AA10026" i="206"/>
  <c r="AA10018" i="206"/>
  <c r="AA10011" i="206"/>
  <c r="AA10004" i="206"/>
  <c r="AA9997" i="206"/>
  <c r="AA9990" i="206"/>
  <c r="AA9982" i="206"/>
  <c r="AA9975" i="206"/>
  <c r="AA9968" i="206"/>
  <c r="AA9961" i="206"/>
  <c r="AA9954" i="206"/>
  <c r="AA9946" i="206"/>
  <c r="AA9939" i="206"/>
  <c r="AA9933" i="206"/>
  <c r="AA9927" i="206"/>
  <c r="AA9921" i="206"/>
  <c r="AA9915" i="206"/>
  <c r="AA9909" i="206"/>
  <c r="AA9903" i="206"/>
  <c r="AA9897" i="206"/>
  <c r="AA9891" i="206"/>
  <c r="AA9885" i="206"/>
  <c r="AA9879" i="206"/>
  <c r="AA9873" i="206"/>
  <c r="AA9867" i="206"/>
  <c r="AA9861" i="206"/>
  <c r="AA9855" i="206"/>
  <c r="AA9849" i="206"/>
  <c r="AA9843" i="206"/>
  <c r="AA9837" i="206"/>
  <c r="AA9831" i="206"/>
  <c r="AA9825" i="206"/>
  <c r="AA9819" i="206"/>
  <c r="AA9813" i="206"/>
  <c r="AA9807" i="206"/>
  <c r="AA9801" i="206"/>
  <c r="AA9795" i="206"/>
  <c r="AA9789" i="206"/>
  <c r="AA9783" i="206"/>
  <c r="AA9777" i="206"/>
  <c r="AA9771" i="206"/>
  <c r="AA9765" i="206"/>
  <c r="AA9759" i="206"/>
  <c r="AA9753" i="206"/>
  <c r="AA9747" i="206"/>
  <c r="AA9741" i="206"/>
  <c r="AA9735" i="206"/>
  <c r="AA9729" i="206"/>
  <c r="AA9754" i="206"/>
  <c r="AA9790" i="206"/>
  <c r="AA9826" i="206"/>
  <c r="AA9862" i="206"/>
  <c r="AA9898" i="206"/>
  <c r="AA9934" i="206"/>
  <c r="AA9976" i="206"/>
  <c r="AA10020" i="206"/>
  <c r="AA10065" i="206"/>
  <c r="AA10191" i="206"/>
  <c r="AA10425" i="206"/>
  <c r="AA11185" i="206"/>
  <c r="AA11179" i="206"/>
  <c r="AA11173" i="206"/>
  <c r="AA11167" i="206"/>
  <c r="AA11161" i="206"/>
  <c r="AA11184" i="206"/>
  <c r="AA11178" i="206"/>
  <c r="AA11172" i="206"/>
  <c r="AA11166" i="206"/>
  <c r="AA11160" i="206"/>
  <c r="AA11183" i="206"/>
  <c r="AA11177" i="206"/>
  <c r="AA11171" i="206"/>
  <c r="AA11165" i="206"/>
  <c r="AA11159" i="206"/>
  <c r="AA11182" i="206"/>
  <c r="AA11176" i="206"/>
  <c r="AA11170" i="206"/>
  <c r="AA11164" i="206"/>
  <c r="AA11158" i="206"/>
  <c r="AA11180" i="206"/>
  <c r="AA11174" i="206"/>
  <c r="AA11168" i="206"/>
  <c r="AA11162" i="206"/>
  <c r="AA11156" i="206"/>
  <c r="AA11163" i="206"/>
  <c r="AA11169" i="206"/>
  <c r="AA11175" i="206"/>
  <c r="AA11181" i="206"/>
  <c r="AA5765" i="205"/>
  <c r="AA6055" i="205"/>
  <c r="AA6234" i="205"/>
  <c r="AA6407" i="205"/>
  <c r="AA6557" i="205"/>
  <c r="AA6600" i="205"/>
  <c r="I4" i="188"/>
  <c r="H4028" i="205"/>
  <c r="Y5318" i="205" s="1"/>
  <c r="AA6335" i="205" s="1"/>
  <c r="H6609" i="205"/>
  <c r="H8321" i="205"/>
  <c r="H11124" i="205"/>
  <c r="AA6378" i="205" l="1"/>
  <c r="AA6206" i="205"/>
  <c r="AA6020" i="205"/>
  <c r="AA5689" i="205"/>
  <c r="AA6536" i="205"/>
  <c r="AA5368" i="205"/>
  <c r="AA5649" i="205"/>
  <c r="AA5865" i="205"/>
  <c r="AA6002" i="205"/>
  <c r="AA6105" i="205"/>
  <c r="AA6191" i="205"/>
  <c r="AA6278" i="205"/>
  <c r="AA6364" i="205"/>
  <c r="AA6450" i="205"/>
  <c r="AA6524" i="205"/>
  <c r="AA6588" i="205"/>
  <c r="AA5487" i="205"/>
  <c r="AA5727" i="205"/>
  <c r="AA5917" i="205"/>
  <c r="AA6037" i="205"/>
  <c r="AA6134" i="205"/>
  <c r="AA6220" i="205"/>
  <c r="AA6306" i="205"/>
  <c r="AA6393" i="205"/>
  <c r="AA6479" i="205"/>
  <c r="AA6545" i="205"/>
  <c r="AA5609" i="205"/>
  <c r="AA5839" i="205"/>
  <c r="AA5983" i="205"/>
  <c r="AA6088" i="205"/>
  <c r="AA6177" i="205"/>
  <c r="AA6263" i="205"/>
  <c r="AA6350" i="205"/>
  <c r="AA6436" i="205"/>
  <c r="AA6514" i="205"/>
  <c r="AA6579" i="205"/>
  <c r="AA6502" i="205"/>
  <c r="AA6162" i="205"/>
  <c r="AA5962" i="205"/>
  <c r="AA5572" i="205"/>
  <c r="AA6492" i="205"/>
  <c r="AA6321" i="205"/>
  <c r="AA6148" i="205"/>
  <c r="AA5941" i="205"/>
  <c r="AA5531" i="205"/>
  <c r="AA6292" i="205"/>
  <c r="AA6119" i="205"/>
  <c r="AA5890" i="205"/>
  <c r="AA5433" i="205"/>
  <c r="AA6465" i="205"/>
  <c r="AA6567" i="205"/>
  <c r="AA6422" i="205"/>
  <c r="AA6249" i="205"/>
  <c r="AA6071" i="205"/>
  <c r="AA5803" i="205"/>
  <c r="AA5322" i="205"/>
  <c r="AA5328" i="205"/>
  <c r="AA5334" i="205"/>
  <c r="AA5340" i="205"/>
  <c r="AA5346" i="205"/>
  <c r="AA5352" i="205"/>
  <c r="AA5358" i="205"/>
  <c r="AA5364" i="205"/>
  <c r="AA5370" i="205"/>
  <c r="AA5376" i="205"/>
  <c r="AA5382" i="205"/>
  <c r="AA5388" i="205"/>
  <c r="AA5394" i="205"/>
  <c r="AA5400" i="205"/>
  <c r="AA5406" i="205"/>
  <c r="AA5412" i="205"/>
  <c r="AA5418" i="205"/>
  <c r="AA5424" i="205"/>
  <c r="AA5430" i="205"/>
  <c r="AA5436" i="205"/>
  <c r="AA5442" i="205"/>
  <c r="AA5448" i="205"/>
  <c r="AA5454" i="205"/>
  <c r="AA5460" i="205"/>
  <c r="AA5466" i="205"/>
  <c r="AA5472" i="205"/>
  <c r="AA5478" i="205"/>
  <c r="AA5484" i="205"/>
  <c r="AA5490" i="205"/>
  <c r="AA5496" i="205"/>
  <c r="AA5502" i="205"/>
  <c r="AA5508" i="205"/>
  <c r="AA5514" i="205"/>
  <c r="AA5520" i="205"/>
  <c r="AA5526" i="205"/>
  <c r="AA5532" i="205"/>
  <c r="AA5538" i="205"/>
  <c r="AA5544" i="205"/>
  <c r="AA5550" i="205"/>
  <c r="AA5556" i="205"/>
  <c r="AA5562" i="205"/>
  <c r="AA5568" i="205"/>
  <c r="AA5574" i="205"/>
  <c r="AA5580" i="205"/>
  <c r="AA5586" i="205"/>
  <c r="AA5592" i="205"/>
  <c r="AA5598" i="205"/>
  <c r="AA5604" i="205"/>
  <c r="AA5610" i="205"/>
  <c r="AA5616" i="205"/>
  <c r="AA5622" i="205"/>
  <c r="AA5628" i="205"/>
  <c r="AA5634" i="205"/>
  <c r="AA5640" i="205"/>
  <c r="AA5646" i="205"/>
  <c r="AA5652" i="205"/>
  <c r="AA5658" i="205"/>
  <c r="AA5664" i="205"/>
  <c r="AA5670" i="205"/>
  <c r="AA5676" i="205"/>
  <c r="AA5682" i="205"/>
  <c r="AA5688" i="205"/>
  <c r="AA5694" i="205"/>
  <c r="AA5700" i="205"/>
  <c r="AA5706" i="205"/>
  <c r="AA5712" i="205"/>
  <c r="AA5718" i="205"/>
  <c r="AA5724" i="205"/>
  <c r="AA5730" i="205"/>
  <c r="AA5736" i="205"/>
  <c r="AA5742" i="205"/>
  <c r="AA5748" i="205"/>
  <c r="AA5754" i="205"/>
  <c r="AA5760" i="205"/>
  <c r="AA5766" i="205"/>
  <c r="AA5772" i="205"/>
  <c r="AA5778" i="205"/>
  <c r="AA5784" i="205"/>
  <c r="AA5790" i="205"/>
  <c r="AA5796" i="205"/>
  <c r="AA5802" i="205"/>
  <c r="AA5808" i="205"/>
  <c r="AA5814" i="205"/>
  <c r="AA5820" i="205"/>
  <c r="AA5826" i="205"/>
  <c r="AA5324" i="205"/>
  <c r="AA5330" i="205"/>
  <c r="AA5336" i="205"/>
  <c r="AA5342" i="205"/>
  <c r="AA5348" i="205"/>
  <c r="AA5354" i="205"/>
  <c r="AA5360" i="205"/>
  <c r="AA5366" i="205"/>
  <c r="AA5372" i="205"/>
  <c r="AA5378" i="205"/>
  <c r="AA5384" i="205"/>
  <c r="AA5390" i="205"/>
  <c r="AA5396" i="205"/>
  <c r="AA5402" i="205"/>
  <c r="AA5408" i="205"/>
  <c r="AA5414" i="205"/>
  <c r="AA5420" i="205"/>
  <c r="AA5426" i="205"/>
  <c r="AA5432" i="205"/>
  <c r="AA5438" i="205"/>
  <c r="AA5444" i="205"/>
  <c r="AA5450" i="205"/>
  <c r="AA5456" i="205"/>
  <c r="AA5462" i="205"/>
  <c r="AA5468" i="205"/>
  <c r="AA5474" i="205"/>
  <c r="AA5480" i="205"/>
  <c r="AA5486" i="205"/>
  <c r="AA5492" i="205"/>
  <c r="AA5498" i="205"/>
  <c r="AA5504" i="205"/>
  <c r="AA5510" i="205"/>
  <c r="AA5516" i="205"/>
  <c r="AA5522" i="205"/>
  <c r="AA5528" i="205"/>
  <c r="AA5534" i="205"/>
  <c r="AA5540" i="205"/>
  <c r="AA5546" i="205"/>
  <c r="AA5552" i="205"/>
  <c r="AA5558" i="205"/>
  <c r="AA5564" i="205"/>
  <c r="AA5570" i="205"/>
  <c r="AA5576" i="205"/>
  <c r="AA5582" i="205"/>
  <c r="AA5588" i="205"/>
  <c r="AA5594" i="205"/>
  <c r="AA5600" i="205"/>
  <c r="AA5606" i="205"/>
  <c r="AA5612" i="205"/>
  <c r="AA5618" i="205"/>
  <c r="AA5624" i="205"/>
  <c r="AA5630" i="205"/>
  <c r="AA5636" i="205"/>
  <c r="AA5642" i="205"/>
  <c r="AA5648" i="205"/>
  <c r="AA5654" i="205"/>
  <c r="AA5660" i="205"/>
  <c r="AA5666" i="205"/>
  <c r="AA5672" i="205"/>
  <c r="AA5678" i="205"/>
  <c r="AA5684" i="205"/>
  <c r="AA5690" i="205"/>
  <c r="AA5696" i="205"/>
  <c r="AA5702" i="205"/>
  <c r="AA5708" i="205"/>
  <c r="AA5714" i="205"/>
  <c r="AA5720" i="205"/>
  <c r="AA5726" i="205"/>
  <c r="AA5732" i="205"/>
  <c r="AA5738" i="205"/>
  <c r="AA5744" i="205"/>
  <c r="AA5750" i="205"/>
  <c r="AA5756" i="205"/>
  <c r="AA5762" i="205"/>
  <c r="AA5768" i="205"/>
  <c r="AA5774" i="205"/>
  <c r="AA5780" i="205"/>
  <c r="AA5786" i="205"/>
  <c r="AA5792" i="205"/>
  <c r="AA5798" i="205"/>
  <c r="AA5804" i="205"/>
  <c r="AA5810" i="205"/>
  <c r="AA5816" i="205"/>
  <c r="AA5822" i="205"/>
  <c r="AA5828" i="205"/>
  <c r="AA5327" i="205"/>
  <c r="AA5337" i="205"/>
  <c r="AA5345" i="205"/>
  <c r="AA5355" i="205"/>
  <c r="AA5363" i="205"/>
  <c r="AA5373" i="205"/>
  <c r="AA5381" i="205"/>
  <c r="AA5391" i="205"/>
  <c r="AA5399" i="205"/>
  <c r="AA5409" i="205"/>
  <c r="AA5417" i="205"/>
  <c r="AA5427" i="205"/>
  <c r="AA5435" i="205"/>
  <c r="AA5445" i="205"/>
  <c r="AA5453" i="205"/>
  <c r="AA5463" i="205"/>
  <c r="AA5471" i="205"/>
  <c r="AA5481" i="205"/>
  <c r="AA5489" i="205"/>
  <c r="AA5499" i="205"/>
  <c r="AA5507" i="205"/>
  <c r="AA5517" i="205"/>
  <c r="AA5525" i="205"/>
  <c r="AA5535" i="205"/>
  <c r="AA5543" i="205"/>
  <c r="AA5553" i="205"/>
  <c r="AA5561" i="205"/>
  <c r="AA5571" i="205"/>
  <c r="AA5579" i="205"/>
  <c r="AA5589" i="205"/>
  <c r="AA5597" i="205"/>
  <c r="AA5607" i="205"/>
  <c r="AA5615" i="205"/>
  <c r="AA5625" i="205"/>
  <c r="AA5633" i="205"/>
  <c r="AA5643" i="205"/>
  <c r="AA5651" i="205"/>
  <c r="AA5661" i="205"/>
  <c r="AA5669" i="205"/>
  <c r="AA5679" i="205"/>
  <c r="AA5687" i="205"/>
  <c r="AA5697" i="205"/>
  <c r="AA5705" i="205"/>
  <c r="AA5715" i="205"/>
  <c r="AA5723" i="205"/>
  <c r="AA5733" i="205"/>
  <c r="AA5741" i="205"/>
  <c r="AA5751" i="205"/>
  <c r="AA5759" i="205"/>
  <c r="AA5769" i="205"/>
  <c r="AA5777" i="205"/>
  <c r="AA5787" i="205"/>
  <c r="AA5795" i="205"/>
  <c r="AA5805" i="205"/>
  <c r="AA5813" i="205"/>
  <c r="AA5823" i="205"/>
  <c r="AA5831" i="205"/>
  <c r="AA5837" i="205"/>
  <c r="AA5843" i="205"/>
  <c r="AA5849" i="205"/>
  <c r="AA5855" i="205"/>
  <c r="AA5861" i="205"/>
  <c r="AA5867" i="205"/>
  <c r="AA5873" i="205"/>
  <c r="AA5879" i="205"/>
  <c r="AA5885" i="205"/>
  <c r="AA5891" i="205"/>
  <c r="AA5897" i="205"/>
  <c r="AA5903" i="205"/>
  <c r="AA5909" i="205"/>
  <c r="AA5915" i="205"/>
  <c r="AA5921" i="205"/>
  <c r="AA5927" i="205"/>
  <c r="AA5933" i="205"/>
  <c r="AA5939" i="205"/>
  <c r="AA5945" i="205"/>
  <c r="AA5951" i="205"/>
  <c r="AA5957" i="205"/>
  <c r="AA5963" i="205"/>
  <c r="AA5969" i="205"/>
  <c r="AA5975" i="205"/>
  <c r="AA5981" i="205"/>
  <c r="AA5987" i="205"/>
  <c r="AA5993" i="205"/>
  <c r="AA5326" i="205"/>
  <c r="AA5335" i="205"/>
  <c r="AA5344" i="205"/>
  <c r="AA5353" i="205"/>
  <c r="AA5362" i="205"/>
  <c r="AA5371" i="205"/>
  <c r="AA5380" i="205"/>
  <c r="AA5389" i="205"/>
  <c r="AA5398" i="205"/>
  <c r="AA5407" i="205"/>
  <c r="AA5416" i="205"/>
  <c r="AA5425" i="205"/>
  <c r="AA5434" i="205"/>
  <c r="AA5331" i="205"/>
  <c r="AA5343" i="205"/>
  <c r="AA5357" i="205"/>
  <c r="AA5369" i="205"/>
  <c r="AA5385" i="205"/>
  <c r="AA5397" i="205"/>
  <c r="AA5411" i="205"/>
  <c r="AA5423" i="205"/>
  <c r="AA5439" i="205"/>
  <c r="AA5449" i="205"/>
  <c r="AA5459" i="205"/>
  <c r="AA5470" i="205"/>
  <c r="AA5482" i="205"/>
  <c r="AA5493" i="205"/>
  <c r="AA5503" i="205"/>
  <c r="AA5513" i="205"/>
  <c r="AA5524" i="205"/>
  <c r="AA5536" i="205"/>
  <c r="AA5547" i="205"/>
  <c r="AA5557" i="205"/>
  <c r="AA5567" i="205"/>
  <c r="AA5578" i="205"/>
  <c r="AA5590" i="205"/>
  <c r="AA5601" i="205"/>
  <c r="AA5611" i="205"/>
  <c r="AA5621" i="205"/>
  <c r="AA5632" i="205"/>
  <c r="AA5644" i="205"/>
  <c r="AA5655" i="205"/>
  <c r="AA5665" i="205"/>
  <c r="AA5675" i="205"/>
  <c r="AA5686" i="205"/>
  <c r="AA5698" i="205"/>
  <c r="AA5709" i="205"/>
  <c r="AA5719" i="205"/>
  <c r="AA5729" i="205"/>
  <c r="AA5740" i="205"/>
  <c r="AA5752" i="205"/>
  <c r="AA5763" i="205"/>
  <c r="AA5773" i="205"/>
  <c r="AA5783" i="205"/>
  <c r="AA5794" i="205"/>
  <c r="AA5806" i="205"/>
  <c r="AA5817" i="205"/>
  <c r="AA5827" i="205"/>
  <c r="AA5835" i="205"/>
  <c r="AA5842" i="205"/>
  <c r="AA5850" i="205"/>
  <c r="AA5857" i="205"/>
  <c r="AA5864" i="205"/>
  <c r="AA5871" i="205"/>
  <c r="AA5878" i="205"/>
  <c r="AA5886" i="205"/>
  <c r="AA5893" i="205"/>
  <c r="AA5900" i="205"/>
  <c r="AA5907" i="205"/>
  <c r="AA5914" i="205"/>
  <c r="AA5922" i="205"/>
  <c r="AA5929" i="205"/>
  <c r="AA5936" i="205"/>
  <c r="AA5943" i="205"/>
  <c r="AA5950" i="205"/>
  <c r="AA5958" i="205"/>
  <c r="AA5965" i="205"/>
  <c r="AA5972" i="205"/>
  <c r="AA5979" i="205"/>
  <c r="AA5986" i="205"/>
  <c r="AA5994" i="205"/>
  <c r="AA6000" i="205"/>
  <c r="AA6006" i="205"/>
  <c r="AA6012" i="205"/>
  <c r="AA6018" i="205"/>
  <c r="AA6024" i="205"/>
  <c r="AA6030" i="205"/>
  <c r="AA6036" i="205"/>
  <c r="AA6042" i="205"/>
  <c r="AA6048" i="205"/>
  <c r="AA6054" i="205"/>
  <c r="AA6060" i="205"/>
  <c r="AA6066" i="205"/>
  <c r="AA6072" i="205"/>
  <c r="AA6078" i="205"/>
  <c r="AA6084" i="205"/>
  <c r="AA6090" i="205"/>
  <c r="AA6096" i="205"/>
  <c r="AA5323" i="205"/>
  <c r="AA5339" i="205"/>
  <c r="AA5356" i="205"/>
  <c r="AA5374" i="205"/>
  <c r="AA5387" i="205"/>
  <c r="AA5404" i="205"/>
  <c r="AA5421" i="205"/>
  <c r="AA5437" i="205"/>
  <c r="AA5451" i="205"/>
  <c r="AA5464" i="205"/>
  <c r="AA5476" i="205"/>
  <c r="AA5488" i="205"/>
  <c r="AA5501" i="205"/>
  <c r="AA5515" i="205"/>
  <c r="AA5529" i="205"/>
  <c r="AA5541" i="205"/>
  <c r="AA5554" i="205"/>
  <c r="AA5566" i="205"/>
  <c r="AA5581" i="205"/>
  <c r="AA5593" i="205"/>
  <c r="AA5605" i="205"/>
  <c r="AA5619" i="205"/>
  <c r="AA5631" i="205"/>
  <c r="AA5645" i="205"/>
  <c r="AA5657" i="205"/>
  <c r="AA5671" i="205"/>
  <c r="AA5683" i="205"/>
  <c r="AA5695" i="205"/>
  <c r="AA5710" i="205"/>
  <c r="AA5722" i="205"/>
  <c r="AA5735" i="205"/>
  <c r="AA5747" i="205"/>
  <c r="AA5761" i="205"/>
  <c r="AA5775" i="205"/>
  <c r="AA5788" i="205"/>
  <c r="AA5800" i="205"/>
  <c r="AA5812" i="205"/>
  <c r="AA5825" i="205"/>
  <c r="AA5836" i="205"/>
  <c r="AA5845" i="205"/>
  <c r="AA5853" i="205"/>
  <c r="AA5862" i="205"/>
  <c r="AA5870" i="205"/>
  <c r="AA5880" i="205"/>
  <c r="AA5888" i="205"/>
  <c r="AA5896" i="205"/>
  <c r="AA5905" i="205"/>
  <c r="AA5913" i="205"/>
  <c r="AA5923" i="205"/>
  <c r="AA5931" i="205"/>
  <c r="AA5332" i="205"/>
  <c r="AA5349" i="205"/>
  <c r="AA5365" i="205"/>
  <c r="AA5379" i="205"/>
  <c r="AA5395" i="205"/>
  <c r="AA5413" i="205"/>
  <c r="AA5429" i="205"/>
  <c r="AA5443" i="205"/>
  <c r="AA5457" i="205"/>
  <c r="AA5469" i="205"/>
  <c r="AA5483" i="205"/>
  <c r="AA5495" i="205"/>
  <c r="AA5509" i="205"/>
  <c r="AA5521" i="205"/>
  <c r="AA5533" i="205"/>
  <c r="AA5548" i="205"/>
  <c r="AA5560" i="205"/>
  <c r="AA5573" i="205"/>
  <c r="AA5585" i="205"/>
  <c r="AA5599" i="205"/>
  <c r="AA5613" i="205"/>
  <c r="AA5626" i="205"/>
  <c r="AA5638" i="205"/>
  <c r="AA5650" i="205"/>
  <c r="AA5663" i="205"/>
  <c r="AA5677" i="205"/>
  <c r="AA5691" i="205"/>
  <c r="AA5703" i="205"/>
  <c r="AA5716" i="205"/>
  <c r="AA5728" i="205"/>
  <c r="AA5743" i="205"/>
  <c r="AA5755" i="205"/>
  <c r="AA5767" i="205"/>
  <c r="AA5781" i="205"/>
  <c r="AA5793" i="205"/>
  <c r="AA5807" i="205"/>
  <c r="AA5819" i="205"/>
  <c r="AA5832" i="205"/>
  <c r="AA5840" i="205"/>
  <c r="AA5848" i="205"/>
  <c r="AA5858" i="205"/>
  <c r="AA5866" i="205"/>
  <c r="AA5875" i="205"/>
  <c r="AA5883" i="205"/>
  <c r="AA5892" i="205"/>
  <c r="AA5901" i="205"/>
  <c r="AA5910" i="205"/>
  <c r="AA5918" i="205"/>
  <c r="AA5926" i="205"/>
  <c r="AA5935" i="205"/>
  <c r="AA5944" i="205"/>
  <c r="AA5953" i="205"/>
  <c r="AA5961" i="205"/>
  <c r="AA5970" i="205"/>
  <c r="AA5978" i="205"/>
  <c r="AA5988" i="205"/>
  <c r="AA5996" i="205"/>
  <c r="AA6003" i="205"/>
  <c r="AA6010" i="205"/>
  <c r="AA6017" i="205"/>
  <c r="AA6025" i="205"/>
  <c r="AA6032" i="205"/>
  <c r="AA6039" i="205"/>
  <c r="AA6046" i="205"/>
  <c r="AA6053" i="205"/>
  <c r="AA6061" i="205"/>
  <c r="AA6068" i="205"/>
  <c r="AA6075" i="205"/>
  <c r="AA6082" i="205"/>
  <c r="AA6089" i="205"/>
  <c r="AA6097" i="205"/>
  <c r="AA6103" i="205"/>
  <c r="AA6109" i="205"/>
  <c r="AA6115" i="205"/>
  <c r="AA6121" i="205"/>
  <c r="AA6127" i="205"/>
  <c r="AA6133" i="205"/>
  <c r="AA6139" i="205"/>
  <c r="AA6145" i="205"/>
  <c r="AA6151" i="205"/>
  <c r="AA6157" i="205"/>
  <c r="AA6163" i="205"/>
  <c r="AA6169" i="205"/>
  <c r="AA6175" i="205"/>
  <c r="AA6181" i="205"/>
  <c r="AA6187" i="205"/>
  <c r="AA6193" i="205"/>
  <c r="AA6199" i="205"/>
  <c r="AA6205" i="205"/>
  <c r="AA6211" i="205"/>
  <c r="AA6217" i="205"/>
  <c r="AA6223" i="205"/>
  <c r="AA6229" i="205"/>
  <c r="AA6235" i="205"/>
  <c r="AA6241" i="205"/>
  <c r="AA6247" i="205"/>
  <c r="AA6253" i="205"/>
  <c r="AA6259" i="205"/>
  <c r="AA6265" i="205"/>
  <c r="AA6271" i="205"/>
  <c r="AA6277" i="205"/>
  <c r="AA6283" i="205"/>
  <c r="AA6289" i="205"/>
  <c r="AA6295" i="205"/>
  <c r="AA6301" i="205"/>
  <c r="AA6307" i="205"/>
  <c r="AA6313" i="205"/>
  <c r="AA6319" i="205"/>
  <c r="AA6325" i="205"/>
  <c r="AA6331" i="205"/>
  <c r="AA6337" i="205"/>
  <c r="AA6343" i="205"/>
  <c r="AA6349" i="205"/>
  <c r="AA6355" i="205"/>
  <c r="AA6361" i="205"/>
  <c r="AA6367" i="205"/>
  <c r="AA6373" i="205"/>
  <c r="AA6379" i="205"/>
  <c r="AA6385" i="205"/>
  <c r="AA6391" i="205"/>
  <c r="AA6397" i="205"/>
  <c r="AA6403" i="205"/>
  <c r="AA6409" i="205"/>
  <c r="AA6415" i="205"/>
  <c r="AA6421" i="205"/>
  <c r="AA6427" i="205"/>
  <c r="AA6433" i="205"/>
  <c r="AA6439" i="205"/>
  <c r="AA6445" i="205"/>
  <c r="AA6451" i="205"/>
  <c r="AA6457" i="205"/>
  <c r="AA6463" i="205"/>
  <c r="AA6469" i="205"/>
  <c r="AA6475" i="205"/>
  <c r="AA6481" i="205"/>
  <c r="AA6487" i="205"/>
  <c r="AA6493" i="205"/>
  <c r="AA6499" i="205"/>
  <c r="AA6505" i="205"/>
  <c r="AA6511" i="205"/>
  <c r="AA6517" i="205"/>
  <c r="AA6523" i="205"/>
  <c r="AA6529" i="205"/>
  <c r="AA6535" i="205"/>
  <c r="AA6541" i="205"/>
  <c r="AA6547" i="205"/>
  <c r="AA6553" i="205"/>
  <c r="AA6559" i="205"/>
  <c r="AA6565" i="205"/>
  <c r="AA6571" i="205"/>
  <c r="AA6577" i="205"/>
  <c r="AA6583" i="205"/>
  <c r="AA6589" i="205"/>
  <c r="AA6595" i="205"/>
  <c r="AA6601" i="205"/>
  <c r="AA6607" i="205"/>
  <c r="AA5320" i="205"/>
  <c r="AA5333" i="205"/>
  <c r="AA5350" i="205"/>
  <c r="AA5367" i="205"/>
  <c r="AA5383" i="205"/>
  <c r="AA5401" i="205"/>
  <c r="AA5415" i="205"/>
  <c r="AA5431" i="205"/>
  <c r="AA5446" i="205"/>
  <c r="AA5458" i="205"/>
  <c r="AA5473" i="205"/>
  <c r="AA5485" i="205"/>
  <c r="AA5497" i="205"/>
  <c r="AA5511" i="205"/>
  <c r="AA6026" i="205"/>
  <c r="AA5347" i="205"/>
  <c r="AA5377" i="205"/>
  <c r="AA5410" i="205"/>
  <c r="AA5441" i="205"/>
  <c r="AA5467" i="205"/>
  <c r="AA5494" i="205"/>
  <c r="AA5519" i="205"/>
  <c r="AA5539" i="205"/>
  <c r="AA5559" i="205"/>
  <c r="AA5577" i="205"/>
  <c r="AA5596" i="205"/>
  <c r="AA5617" i="205"/>
  <c r="AA5637" i="205"/>
  <c r="AA5656" i="205"/>
  <c r="AA5674" i="205"/>
  <c r="AA5693" i="205"/>
  <c r="AA5713" i="205"/>
  <c r="AA5734" i="205"/>
  <c r="AA5753" i="205"/>
  <c r="AA5771" i="205"/>
  <c r="AA5791" i="205"/>
  <c r="AA5811" i="205"/>
  <c r="AA5830" i="205"/>
  <c r="AA5844" i="205"/>
  <c r="AA5856" i="205"/>
  <c r="AA5869" i="205"/>
  <c r="AA5882" i="205"/>
  <c r="AA5895" i="205"/>
  <c r="AA5908" i="205"/>
  <c r="AA5920" i="205"/>
  <c r="AA5934" i="205"/>
  <c r="AA5946" i="205"/>
  <c r="AA5955" i="205"/>
  <c r="AA5966" i="205"/>
  <c r="AA5976" i="205"/>
  <c r="AA5985" i="205"/>
  <c r="AA5997" i="205"/>
  <c r="AA6005" i="205"/>
  <c r="AA6014" i="205"/>
  <c r="AA6022" i="205"/>
  <c r="AA6031" i="205"/>
  <c r="AA6040" i="205"/>
  <c r="AA6049" i="205"/>
  <c r="AA6057" i="205"/>
  <c r="AA6065" i="205"/>
  <c r="AA6074" i="205"/>
  <c r="AA6083" i="205"/>
  <c r="AA6092" i="205"/>
  <c r="AA6100" i="205"/>
  <c r="AA6107" i="205"/>
  <c r="AA6114" i="205"/>
  <c r="AA6122" i="205"/>
  <c r="AA6129" i="205"/>
  <c r="AA6136" i="205"/>
  <c r="AA6143" i="205"/>
  <c r="AA6150" i="205"/>
  <c r="AA6158" i="205"/>
  <c r="AA6165" i="205"/>
  <c r="AA6172" i="205"/>
  <c r="AA6179" i="205"/>
  <c r="AA6186" i="205"/>
  <c r="AA6194" i="205"/>
  <c r="AA6201" i="205"/>
  <c r="AA6208" i="205"/>
  <c r="AA6215" i="205"/>
  <c r="AA6222" i="205"/>
  <c r="AA6230" i="205"/>
  <c r="AA6237" i="205"/>
  <c r="AA6244" i="205"/>
  <c r="AA6251" i="205"/>
  <c r="AA6258" i="205"/>
  <c r="AA6266" i="205"/>
  <c r="AA6273" i="205"/>
  <c r="AA6280" i="205"/>
  <c r="AA6287" i="205"/>
  <c r="AA6294" i="205"/>
  <c r="AA6302" i="205"/>
  <c r="AA6309" i="205"/>
  <c r="AA6316" i="205"/>
  <c r="AA6323" i="205"/>
  <c r="AA6330" i="205"/>
  <c r="AA6338" i="205"/>
  <c r="AA6345" i="205"/>
  <c r="AA6352" i="205"/>
  <c r="AA6359" i="205"/>
  <c r="AA6366" i="205"/>
  <c r="AA6374" i="205"/>
  <c r="AA6381" i="205"/>
  <c r="AA6388" i="205"/>
  <c r="AA6395" i="205"/>
  <c r="AA6402" i="205"/>
  <c r="AA6410" i="205"/>
  <c r="AA6417" i="205"/>
  <c r="AA6424" i="205"/>
  <c r="AA6431" i="205"/>
  <c r="AA6438" i="205"/>
  <c r="AA6446" i="205"/>
  <c r="AA6453" i="205"/>
  <c r="AA6460" i="205"/>
  <c r="AA6467" i="205"/>
  <c r="AA6474" i="205"/>
  <c r="AA6482" i="205"/>
  <c r="AA6489" i="205"/>
  <c r="AA6496" i="205"/>
  <c r="AA6503" i="205"/>
  <c r="AA6510" i="205"/>
  <c r="AA6518" i="205"/>
  <c r="AA6525" i="205"/>
  <c r="AA6532" i="205"/>
  <c r="AA6539" i="205"/>
  <c r="AA6546" i="205"/>
  <c r="AA6554" i="205"/>
  <c r="AA6561" i="205"/>
  <c r="AA6568" i="205"/>
  <c r="AA6575" i="205"/>
  <c r="AA6582" i="205"/>
  <c r="AA6590" i="205"/>
  <c r="AA6597" i="205"/>
  <c r="AA6604" i="205"/>
  <c r="AA5321" i="205"/>
  <c r="AA5351" i="205"/>
  <c r="AA5386" i="205"/>
  <c r="AA5419" i="205"/>
  <c r="AA5447" i="205"/>
  <c r="AA5475" i="205"/>
  <c r="AA5500" i="205"/>
  <c r="AA5523" i="205"/>
  <c r="AA5542" i="205"/>
  <c r="AA5563" i="205"/>
  <c r="AA5583" i="205"/>
  <c r="AA5602" i="205"/>
  <c r="AA5620" i="205"/>
  <c r="AA5639" i="205"/>
  <c r="AA5659" i="205"/>
  <c r="AA5680" i="205"/>
  <c r="AA5699" i="205"/>
  <c r="AA5717" i="205"/>
  <c r="AA5737" i="205"/>
  <c r="AA5757" i="205"/>
  <c r="AA5776" i="205"/>
  <c r="AA5797" i="205"/>
  <c r="AA5815" i="205"/>
  <c r="AA5833" i="205"/>
  <c r="AA5846" i="205"/>
  <c r="AA5859" i="205"/>
  <c r="AA5872" i="205"/>
  <c r="AA5884" i="205"/>
  <c r="AA5898" i="205"/>
  <c r="AA5911" i="205"/>
  <c r="AA5924" i="205"/>
  <c r="AA5937" i="205"/>
  <c r="AA5947" i="205"/>
  <c r="AA5956" i="205"/>
  <c r="AA5967" i="205"/>
  <c r="AA5977" i="205"/>
  <c r="AA5989" i="205"/>
  <c r="AA5998" i="205"/>
  <c r="AA6007" i="205"/>
  <c r="AA6015" i="205"/>
  <c r="AA6023" i="205"/>
  <c r="AA6033" i="205"/>
  <c r="AA6041" i="205"/>
  <c r="AA6050" i="205"/>
  <c r="AA6058" i="205"/>
  <c r="AA6067" i="205"/>
  <c r="AA6076" i="205"/>
  <c r="AA6085" i="205"/>
  <c r="AA6093" i="205"/>
  <c r="AA6101" i="205"/>
  <c r="AA6108" i="205"/>
  <c r="AA6116" i="205"/>
  <c r="AA6123" i="205"/>
  <c r="AA6130" i="205"/>
  <c r="AA6137" i="205"/>
  <c r="AA6144" i="205"/>
  <c r="AA6152" i="205"/>
  <c r="AA6159" i="205"/>
  <c r="AA6166" i="205"/>
  <c r="AA6173" i="205"/>
  <c r="AA6180" i="205"/>
  <c r="AA6188" i="205"/>
  <c r="AA6195" i="205"/>
  <c r="AA6202" i="205"/>
  <c r="AA6209" i="205"/>
  <c r="AA6216" i="205"/>
  <c r="AA6224" i="205"/>
  <c r="AA6231" i="205"/>
  <c r="AA6238" i="205"/>
  <c r="AA6245" i="205"/>
  <c r="AA6252" i="205"/>
  <c r="AA6260" i="205"/>
  <c r="AA6267" i="205"/>
  <c r="AA6274" i="205"/>
  <c r="AA6281" i="205"/>
  <c r="AA6288" i="205"/>
  <c r="AA6296" i="205"/>
  <c r="AA6303" i="205"/>
  <c r="AA6310" i="205"/>
  <c r="AA6317" i="205"/>
  <c r="AA6324" i="205"/>
  <c r="AA6332" i="205"/>
  <c r="AA6339" i="205"/>
  <c r="AA6346" i="205"/>
  <c r="AA6353" i="205"/>
  <c r="AA6360" i="205"/>
  <c r="AA6368" i="205"/>
  <c r="AA6375" i="205"/>
  <c r="AA6382" i="205"/>
  <c r="AA6389" i="205"/>
  <c r="AA6396" i="205"/>
  <c r="AA6404" i="205"/>
  <c r="AA6411" i="205"/>
  <c r="AA6418" i="205"/>
  <c r="AA6425" i="205"/>
  <c r="AA6432" i="205"/>
  <c r="AA6440" i="205"/>
  <c r="AA6447" i="205"/>
  <c r="AA6454" i="205"/>
  <c r="AA6461" i="205"/>
  <c r="AA6468" i="205"/>
  <c r="AA6476" i="205"/>
  <c r="AA6483" i="205"/>
  <c r="AA6490" i="205"/>
  <c r="AA6497" i="205"/>
  <c r="AA6504" i="205"/>
  <c r="AA6512" i="205"/>
  <c r="AA6519" i="205"/>
  <c r="AA6526" i="205"/>
  <c r="AA6533" i="205"/>
  <c r="AA6540" i="205"/>
  <c r="AA6548" i="205"/>
  <c r="AA6555" i="205"/>
  <c r="AA6562" i="205"/>
  <c r="AA6569" i="205"/>
  <c r="AA6576" i="205"/>
  <c r="AA6584" i="205"/>
  <c r="AA6591" i="205"/>
  <c r="AA6598" i="205"/>
  <c r="AA6605" i="205"/>
  <c r="AA5325" i="205"/>
  <c r="AA5359" i="205"/>
  <c r="AA5392" i="205"/>
  <c r="AA5422" i="205"/>
  <c r="AA5452" i="205"/>
  <c r="AA5477" i="205"/>
  <c r="AA5505" i="205"/>
  <c r="AA5527" i="205"/>
  <c r="AA5545" i="205"/>
  <c r="AA5565" i="205"/>
  <c r="AA5584" i="205"/>
  <c r="AA5603" i="205"/>
  <c r="AA5623" i="205"/>
  <c r="AA5641" i="205"/>
  <c r="AA5662" i="205"/>
  <c r="AA5681" i="205"/>
  <c r="AA5701" i="205"/>
  <c r="AA5721" i="205"/>
  <c r="AA5739" i="205"/>
  <c r="AA5758" i="205"/>
  <c r="AA5779" i="205"/>
  <c r="AA5799" i="205"/>
  <c r="AA5818" i="205"/>
  <c r="AA5834" i="205"/>
  <c r="AA5847" i="205"/>
  <c r="AA5860" i="205"/>
  <c r="AA5874" i="205"/>
  <c r="AA5887" i="205"/>
  <c r="AA5899" i="205"/>
  <c r="AA5912" i="205"/>
  <c r="AA5925" i="205"/>
  <c r="AA5938" i="205"/>
  <c r="AA5948" i="205"/>
  <c r="AA5959" i="205"/>
  <c r="AA5968" i="205"/>
  <c r="AA5980" i="205"/>
  <c r="AA5990" i="205"/>
  <c r="AA5999" i="205"/>
  <c r="AA6008" i="205"/>
  <c r="AA6016" i="205"/>
  <c r="AA6034" i="205"/>
  <c r="AA6043" i="205"/>
  <c r="AA6051" i="205"/>
  <c r="AA6059" i="205"/>
  <c r="AA6069" i="205"/>
  <c r="AA6077" i="205"/>
  <c r="AA6086" i="205"/>
  <c r="AA6094" i="205"/>
  <c r="AA6102" i="205"/>
  <c r="AA6110" i="205"/>
  <c r="AA6117" i="205"/>
  <c r="AA6124" i="205"/>
  <c r="AA6131" i="205"/>
  <c r="AA6138" i="205"/>
  <c r="AA6146" i="205"/>
  <c r="AA6153" i="205"/>
  <c r="AA6160" i="205"/>
  <c r="AA6167" i="205"/>
  <c r="AA6174" i="205"/>
  <c r="AA6182" i="205"/>
  <c r="AA6189" i="205"/>
  <c r="AA6196" i="205"/>
  <c r="AA6203" i="205"/>
  <c r="AA6210" i="205"/>
  <c r="AA6218" i="205"/>
  <c r="AA6225" i="205"/>
  <c r="AA6232" i="205"/>
  <c r="AA6239" i="205"/>
  <c r="AA6246" i="205"/>
  <c r="AA6254" i="205"/>
  <c r="AA6261" i="205"/>
  <c r="AA6268" i="205"/>
  <c r="AA6275" i="205"/>
  <c r="AA6282" i="205"/>
  <c r="AA6290" i="205"/>
  <c r="AA6297" i="205"/>
  <c r="AA6304" i="205"/>
  <c r="AA6311" i="205"/>
  <c r="AA6318" i="205"/>
  <c r="AA6326" i="205"/>
  <c r="AA6333" i="205"/>
  <c r="AA6340" i="205"/>
  <c r="AA6347" i="205"/>
  <c r="AA6354" i="205"/>
  <c r="AA6362" i="205"/>
  <c r="AA6369" i="205"/>
  <c r="AA6376" i="205"/>
  <c r="AA6383" i="205"/>
  <c r="AA6390" i="205"/>
  <c r="AA6398" i="205"/>
  <c r="AA6405" i="205"/>
  <c r="AA6412" i="205"/>
  <c r="AA6419" i="205"/>
  <c r="AA6426" i="205"/>
  <c r="AA6434" i="205"/>
  <c r="AA6441" i="205"/>
  <c r="AA6448" i="205"/>
  <c r="AA6455" i="205"/>
  <c r="AA6462" i="205"/>
  <c r="AA6470" i="205"/>
  <c r="AA6477" i="205"/>
  <c r="AA6484" i="205"/>
  <c r="AA6599" i="205"/>
  <c r="AA6587" i="205"/>
  <c r="AA6578" i="205"/>
  <c r="AA6566" i="205"/>
  <c r="AA6556" i="205"/>
  <c r="AA6544" i="205"/>
  <c r="AA6534" i="205"/>
  <c r="AA6522" i="205"/>
  <c r="AA6513" i="205"/>
  <c r="AA6501" i="205"/>
  <c r="AA6491" i="205"/>
  <c r="AA6478" i="205"/>
  <c r="AA6464" i="205"/>
  <c r="AA6449" i="205"/>
  <c r="AA6435" i="205"/>
  <c r="AA6420" i="205"/>
  <c r="AA6406" i="205"/>
  <c r="AA6392" i="205"/>
  <c r="AA6377" i="205"/>
  <c r="AA6363" i="205"/>
  <c r="AA6348" i="205"/>
  <c r="AA6334" i="205"/>
  <c r="AA6320" i="205"/>
  <c r="AA6305" i="205"/>
  <c r="AA6291" i="205"/>
  <c r="AA6276" i="205"/>
  <c r="AA6262" i="205"/>
  <c r="AA6248" i="205"/>
  <c r="AA6233" i="205"/>
  <c r="AA6219" i="205"/>
  <c r="AA6204" i="205"/>
  <c r="AA6190" i="205"/>
  <c r="AA6176" i="205"/>
  <c r="AA6161" i="205"/>
  <c r="AA6147" i="205"/>
  <c r="AA6132" i="205"/>
  <c r="AA6118" i="205"/>
  <c r="AA6104" i="205"/>
  <c r="AA6087" i="205"/>
  <c r="AA6070" i="205"/>
  <c r="AA6052" i="205"/>
  <c r="AA6035" i="205"/>
  <c r="AA6019" i="205"/>
  <c r="AA6001" i="205"/>
  <c r="AA5982" i="205"/>
  <c r="AA5960" i="205"/>
  <c r="AA5940" i="205"/>
  <c r="AA5916" i="205"/>
  <c r="AA5889" i="205"/>
  <c r="AA5863" i="205"/>
  <c r="AA5838" i="205"/>
  <c r="AA5801" i="205"/>
  <c r="AA5764" i="205"/>
  <c r="AA5725" i="205"/>
  <c r="AA5685" i="205"/>
  <c r="AA5647" i="205"/>
  <c r="AA5608" i="205"/>
  <c r="AA5569" i="205"/>
  <c r="AA5530" i="205"/>
  <c r="AA5479" i="205"/>
  <c r="AA5428" i="205"/>
  <c r="AA5361" i="205"/>
  <c r="AA6608" i="205"/>
  <c r="AA6596" i="205"/>
  <c r="AA6586" i="205"/>
  <c r="AA6574" i="205"/>
  <c r="AA6564" i="205"/>
  <c r="AA6552" i="205"/>
  <c r="AA6543" i="205"/>
  <c r="AA6531" i="205"/>
  <c r="AA6521" i="205"/>
  <c r="AA6509" i="205"/>
  <c r="AA6500" i="205"/>
  <c r="AA6488" i="205"/>
  <c r="AA6473" i="205"/>
  <c r="AA6459" i="205"/>
  <c r="AA6444" i="205"/>
  <c r="AA6430" i="205"/>
  <c r="AA6416" i="205"/>
  <c r="AA6401" i="205"/>
  <c r="AA6387" i="205"/>
  <c r="AA6372" i="205"/>
  <c r="AA6358" i="205"/>
  <c r="AA6344" i="205"/>
  <c r="AA6329" i="205"/>
  <c r="AA6315" i="205"/>
  <c r="AA6300" i="205"/>
  <c r="AA6286" i="205"/>
  <c r="AA6272" i="205"/>
  <c r="AA6257" i="205"/>
  <c r="AA6243" i="205"/>
  <c r="AA6228" i="205"/>
  <c r="AA6214" i="205"/>
  <c r="AA6200" i="205"/>
  <c r="AA6185" i="205"/>
  <c r="AA6171" i="205"/>
  <c r="AA6156" i="205"/>
  <c r="AA6142" i="205"/>
  <c r="AA6128" i="205"/>
  <c r="AA6113" i="205"/>
  <c r="AA6099" i="205"/>
  <c r="AA6081" i="205"/>
  <c r="AA6064" i="205"/>
  <c r="AA6047" i="205"/>
  <c r="AA6029" i="205"/>
  <c r="AA6013" i="205"/>
  <c r="AA5995" i="205"/>
  <c r="AA5974" i="205"/>
  <c r="AA5954" i="205"/>
  <c r="AA5932" i="205"/>
  <c r="AA5906" i="205"/>
  <c r="AA5881" i="205"/>
  <c r="AA5854" i="205"/>
  <c r="AA5829" i="205"/>
  <c r="AA5789" i="205"/>
  <c r="AA5749" i="205"/>
  <c r="AA5711" i="205"/>
  <c r="AA5673" i="205"/>
  <c r="AA5635" i="205"/>
  <c r="AA5595" i="205"/>
  <c r="AA5555" i="205"/>
  <c r="AA5518" i="205"/>
  <c r="AA5465" i="205"/>
  <c r="AA5405" i="205"/>
  <c r="AA5341" i="205"/>
  <c r="AA6606" i="205"/>
  <c r="AA6594" i="205"/>
  <c r="AA6585" i="205"/>
  <c r="AA6573" i="205"/>
  <c r="AA6563" i="205"/>
  <c r="AA6551" i="205"/>
  <c r="AA6542" i="205"/>
  <c r="AA6530" i="205"/>
  <c r="AA6520" i="205"/>
  <c r="AA6508" i="205"/>
  <c r="AA6498" i="205"/>
  <c r="AA6486" i="205"/>
  <c r="AA6472" i="205"/>
  <c r="AA6458" i="205"/>
  <c r="AA6443" i="205"/>
  <c r="AA6429" i="205"/>
  <c r="AA6414" i="205"/>
  <c r="AA6400" i="205"/>
  <c r="AA6386" i="205"/>
  <c r="AA6371" i="205"/>
  <c r="AA6357" i="205"/>
  <c r="AA6342" i="205"/>
  <c r="AA6328" i="205"/>
  <c r="AA6314" i="205"/>
  <c r="AA6299" i="205"/>
  <c r="AA6285" i="205"/>
  <c r="AA6270" i="205"/>
  <c r="AA6256" i="205"/>
  <c r="AA6242" i="205"/>
  <c r="AA6227" i="205"/>
  <c r="AA6213" i="205"/>
  <c r="AA6198" i="205"/>
  <c r="AA6184" i="205"/>
  <c r="AA6170" i="205"/>
  <c r="AA6155" i="205"/>
  <c r="AA6141" i="205"/>
  <c r="AA6126" i="205"/>
  <c r="AA6112" i="205"/>
  <c r="AA6098" i="205"/>
  <c r="AA6080" i="205"/>
  <c r="AA6063" i="205"/>
  <c r="AA6045" i="205"/>
  <c r="AA6028" i="205"/>
  <c r="AA6011" i="205"/>
  <c r="AA5992" i="205"/>
  <c r="AA5973" i="205"/>
  <c r="AA5952" i="205"/>
  <c r="AA5930" i="205"/>
  <c r="AA5904" i="205"/>
  <c r="AA5877" i="205"/>
  <c r="AA5852" i="205"/>
  <c r="AA5824" i="205"/>
  <c r="AA5785" i="205"/>
  <c r="AA5746" i="205"/>
  <c r="AA5707" i="205"/>
  <c r="AA5668" i="205"/>
  <c r="AA5629" i="205"/>
  <c r="AA5591" i="205"/>
  <c r="AA5551" i="205"/>
  <c r="AA5512" i="205"/>
  <c r="AA5461" i="205"/>
  <c r="AA5403" i="205"/>
  <c r="AA5338" i="205"/>
  <c r="AA6603" i="205"/>
  <c r="AA6593" i="205"/>
  <c r="AA6581" i="205"/>
  <c r="AA6572" i="205"/>
  <c r="AA6560" i="205"/>
  <c r="AA6550" i="205"/>
  <c r="AA6538" i="205"/>
  <c r="AA6528" i="205"/>
  <c r="AA6516" i="205"/>
  <c r="AA6507" i="205"/>
  <c r="AA6495" i="205"/>
  <c r="AA6485" i="205"/>
  <c r="AA6471" i="205"/>
  <c r="AA6456" i="205"/>
  <c r="AA6442" i="205"/>
  <c r="AA6428" i="205"/>
  <c r="AA6413" i="205"/>
  <c r="AA6399" i="205"/>
  <c r="AA6384" i="205"/>
  <c r="AA6370" i="205"/>
  <c r="AA6356" i="205"/>
  <c r="AA6341" i="205"/>
  <c r="AA6327" i="205"/>
  <c r="AA6312" i="205"/>
  <c r="AA6298" i="205"/>
  <c r="AA6284" i="205"/>
  <c r="AA6269" i="205"/>
  <c r="AA6255" i="205"/>
  <c r="AA6240" i="205"/>
  <c r="AA6226" i="205"/>
  <c r="AA6212" i="205"/>
  <c r="AA6197" i="205"/>
  <c r="AA6183" i="205"/>
  <c r="AA6168" i="205"/>
  <c r="AA6154" i="205"/>
  <c r="AA6140" i="205"/>
  <c r="AA6125" i="205"/>
  <c r="AA6111" i="205"/>
  <c r="AA6095" i="205"/>
  <c r="AA6079" i="205"/>
  <c r="AA6062" i="205"/>
  <c r="AA6044" i="205"/>
  <c r="AA6027" i="205"/>
  <c r="AA6009" i="205"/>
  <c r="AA5991" i="205"/>
  <c r="AA5971" i="205"/>
  <c r="AA5949" i="205"/>
  <c r="AA5928" i="205"/>
  <c r="AA5902" i="205"/>
  <c r="AA5876" i="205"/>
  <c r="AA5851" i="205"/>
  <c r="AA5821" i="205"/>
  <c r="AA5782" i="205"/>
  <c r="AA5745" i="205"/>
  <c r="AA5704" i="205"/>
  <c r="AA5667" i="205"/>
  <c r="AA5627" i="205"/>
  <c r="AA5587" i="205"/>
  <c r="AA5549" i="205"/>
  <c r="AA5506" i="205"/>
  <c r="AA5455" i="205"/>
  <c r="AA5393" i="205"/>
  <c r="AA5329" i="205"/>
  <c r="AA6602" i="205"/>
  <c r="AA6592" i="205"/>
  <c r="AA6580" i="205"/>
  <c r="AA6570" i="205"/>
  <c r="AA6558" i="205"/>
  <c r="AA6549" i="205"/>
  <c r="AA6537" i="205"/>
  <c r="AA6527" i="205"/>
  <c r="AA6515" i="205"/>
  <c r="AA6506" i="205"/>
  <c r="AA6494" i="205"/>
  <c r="AA6480" i="205"/>
  <c r="AA6466" i="205"/>
  <c r="AA6452" i="205"/>
  <c r="AA6437" i="205"/>
  <c r="AA6423" i="205"/>
  <c r="AA6408" i="205"/>
  <c r="AA6394" i="205"/>
  <c r="AA6380" i="205"/>
  <c r="AA6365" i="205"/>
  <c r="AA6351" i="205"/>
  <c r="AA6336" i="205"/>
  <c r="AA6322" i="205"/>
  <c r="AA6308" i="205"/>
  <c r="AA6293" i="205"/>
  <c r="AA6279" i="205"/>
  <c r="AA6264" i="205"/>
  <c r="AA6250" i="205"/>
  <c r="AA6236" i="205"/>
  <c r="AA6221" i="205"/>
  <c r="AA6207" i="205"/>
  <c r="AA6192" i="205"/>
  <c r="AA6178" i="205"/>
  <c r="AA6164" i="205"/>
  <c r="AA6149" i="205"/>
  <c r="AA6135" i="205"/>
  <c r="AA6120" i="205"/>
  <c r="AA6106" i="205"/>
  <c r="AA6091" i="205"/>
  <c r="AA6073" i="205"/>
  <c r="AA6056" i="205"/>
  <c r="AA6038" i="205"/>
  <c r="AA6021" i="205"/>
  <c r="AA6004" i="205"/>
  <c r="AA5984" i="205"/>
  <c r="AA5964" i="205"/>
  <c r="AA5942" i="205"/>
  <c r="AA5919" i="205"/>
  <c r="AA5894" i="205"/>
  <c r="AA5868" i="205"/>
  <c r="AA5841" i="205"/>
  <c r="AA5809" i="205"/>
  <c r="AA5770" i="205"/>
  <c r="AA5731" i="205"/>
  <c r="AA5692" i="205"/>
  <c r="AA5653" i="205"/>
  <c r="AA5614" i="205"/>
  <c r="AA5575" i="205"/>
  <c r="AA5537" i="205"/>
  <c r="AA5491" i="205"/>
  <c r="AA5440" i="205"/>
  <c r="AA5375" i="205"/>
  <c r="AA11154" i="205"/>
  <c r="AA11185" i="205" s="1"/>
  <c r="AA10758" i="205"/>
  <c r="AA10689" i="205"/>
  <c r="AA10584" i="205"/>
  <c r="AA10553" i="205"/>
  <c r="AA10485" i="205"/>
  <c r="AA10446" i="205"/>
  <c r="AA10394" i="205"/>
  <c r="AA10358" i="205"/>
  <c r="AA10303" i="205"/>
  <c r="AA10282" i="205"/>
  <c r="AA10229" i="205"/>
  <c r="AA10207" i="205"/>
  <c r="AA10159" i="205"/>
  <c r="AA10142" i="205"/>
  <c r="AA10099" i="205"/>
  <c r="AA10073" i="205"/>
  <c r="AA10038" i="205"/>
  <c r="AA10013" i="205"/>
  <c r="AA9970" i="205"/>
  <c r="AA9952" i="205"/>
  <c r="AA9908" i="205"/>
  <c r="AA9894" i="205"/>
  <c r="AA9877" i="205"/>
  <c r="AA9871" i="205"/>
  <c r="AA9859" i="205"/>
  <c r="AA9852" i="205"/>
  <c r="AA9844" i="205"/>
  <c r="AA9836" i="205"/>
  <c r="AA9827" i="205"/>
  <c r="AA9822" i="205"/>
  <c r="AA9811" i="205"/>
  <c r="AA9808" i="205"/>
  <c r="AA9797" i="205"/>
  <c r="AA9792" i="205"/>
  <c r="AA9782" i="205"/>
  <c r="AA9775" i="205"/>
  <c r="AA9767" i="205"/>
  <c r="AA9761" i="205"/>
  <c r="AA9753" i="205"/>
  <c r="AA9749" i="205"/>
  <c r="AA9740" i="205"/>
  <c r="AA9737" i="205"/>
  <c r="AA9728" i="205"/>
  <c r="AA9724" i="205"/>
  <c r="AA9722" i="205"/>
  <c r="AA10941" i="205" s="1"/>
  <c r="AC8044" i="205"/>
  <c r="AC7410" i="205"/>
  <c r="AC7262" i="205"/>
  <c r="AC7106" i="205"/>
  <c r="AC7051" i="205"/>
  <c r="AC6955" i="205"/>
  <c r="AC6907" i="205"/>
  <c r="AC6811" i="205"/>
  <c r="AC6763" i="205"/>
  <c r="AC6667" i="205"/>
  <c r="AC6619" i="205"/>
  <c r="AC6609" i="205"/>
  <c r="AC8139" i="205" s="1"/>
  <c r="H591" i="205"/>
  <c r="Y2310" i="205" s="1"/>
  <c r="Z590" i="205"/>
  <c r="Y587" i="205"/>
  <c r="H584" i="205"/>
  <c r="Y589" i="205" s="1"/>
  <c r="Z582" i="205"/>
  <c r="Z577" i="205"/>
  <c r="Z578" i="205" s="1"/>
  <c r="Z579" i="205" s="1"/>
  <c r="H565" i="205"/>
  <c r="Y576" i="205" s="1"/>
  <c r="Z583" i="205" s="1"/>
  <c r="Y485" i="205"/>
  <c r="Y486" i="205" s="1"/>
  <c r="Y487" i="205" s="1"/>
  <c r="Y488" i="205" s="1"/>
  <c r="Y489" i="205" s="1"/>
  <c r="Y490" i="205" s="1"/>
  <c r="Y491" i="205" s="1"/>
  <c r="Y492" i="205" s="1"/>
  <c r="Y493" i="205" s="1"/>
  <c r="Y494" i="205" s="1"/>
  <c r="Y495" i="205" s="1"/>
  <c r="Y496" i="205" s="1"/>
  <c r="Y497" i="205" s="1"/>
  <c r="Y498" i="205" s="1"/>
  <c r="Y499" i="205" s="1"/>
  <c r="Y500" i="205" s="1"/>
  <c r="Y501" i="205" s="1"/>
  <c r="Y502" i="205" s="1"/>
  <c r="Y503" i="205" s="1"/>
  <c r="Y504" i="205" s="1"/>
  <c r="Y505" i="205" s="1"/>
  <c r="Y506" i="205" s="1"/>
  <c r="Y507" i="205" s="1"/>
  <c r="Y508" i="205" s="1"/>
  <c r="Y509" i="205" s="1"/>
  <c r="Y510" i="205" s="1"/>
  <c r="Y511" i="205" s="1"/>
  <c r="Y512" i="205" s="1"/>
  <c r="Y513" i="205" s="1"/>
  <c r="Y514" i="205" s="1"/>
  <c r="Y515" i="205" s="1"/>
  <c r="Y516" i="205" s="1"/>
  <c r="Y517" i="205" s="1"/>
  <c r="Y518" i="205" s="1"/>
  <c r="Y519" i="205" s="1"/>
  <c r="Y520" i="205" s="1"/>
  <c r="Y521" i="205" s="1"/>
  <c r="Y522" i="205" s="1"/>
  <c r="Y523" i="205" s="1"/>
  <c r="Y524" i="205" s="1"/>
  <c r="Y525" i="205" s="1"/>
  <c r="Y526" i="205" s="1"/>
  <c r="Y527" i="205" s="1"/>
  <c r="Y528" i="205" s="1"/>
  <c r="Y529" i="205" s="1"/>
  <c r="Y530" i="205" s="1"/>
  <c r="Y531" i="205" s="1"/>
  <c r="Y532" i="205" s="1"/>
  <c r="Y533" i="205" s="1"/>
  <c r="Y534" i="205" s="1"/>
  <c r="Y535" i="205" s="1"/>
  <c r="Y536" i="205" s="1"/>
  <c r="Y537" i="205" s="1"/>
  <c r="Y538" i="205" s="1"/>
  <c r="Y539" i="205" s="1"/>
  <c r="Y540" i="205" s="1"/>
  <c r="Y541" i="205" s="1"/>
  <c r="Y542" i="205" s="1"/>
  <c r="Y543" i="205" s="1"/>
  <c r="Y544" i="205" s="1"/>
  <c r="Y545" i="205" s="1"/>
  <c r="Y546" i="205" s="1"/>
  <c r="Y547" i="205" s="1"/>
  <c r="Y548" i="205" s="1"/>
  <c r="Y549" i="205" s="1"/>
  <c r="Y550" i="205" s="1"/>
  <c r="Y551" i="205" s="1"/>
  <c r="Y552" i="205" s="1"/>
  <c r="Y553" i="205" s="1"/>
  <c r="Y554" i="205" s="1"/>
  <c r="Y555" i="205" s="1"/>
  <c r="Y483" i="205"/>
  <c r="Z551" i="205" s="1"/>
  <c r="Y411" i="205"/>
  <c r="Y412" i="205" s="1"/>
  <c r="Y413" i="205" s="1"/>
  <c r="Y414" i="205" s="1"/>
  <c r="Y415" i="205" s="1"/>
  <c r="Y416" i="205" s="1"/>
  <c r="Y417" i="205" s="1"/>
  <c r="Y418" i="205" s="1"/>
  <c r="Y419" i="205" s="1"/>
  <c r="Y420" i="205" s="1"/>
  <c r="Y421" i="205" s="1"/>
  <c r="Y422" i="205" s="1"/>
  <c r="Y423" i="205" s="1"/>
  <c r="Y424" i="205" s="1"/>
  <c r="Y425" i="205" s="1"/>
  <c r="Y426" i="205" s="1"/>
  <c r="Y427" i="205" s="1"/>
  <c r="Y428" i="205" s="1"/>
  <c r="Y429" i="205" s="1"/>
  <c r="Y430" i="205" s="1"/>
  <c r="Y431" i="205" s="1"/>
  <c r="Y432" i="205" s="1"/>
  <c r="Y433" i="205" s="1"/>
  <c r="Y434" i="205" s="1"/>
  <c r="Y435" i="205" s="1"/>
  <c r="Y436" i="205" s="1"/>
  <c r="Y437" i="205" s="1"/>
  <c r="Y438" i="205" s="1"/>
  <c r="Y439" i="205" s="1"/>
  <c r="Y440" i="205" s="1"/>
  <c r="Y441" i="205" s="1"/>
  <c r="Y442" i="205" s="1"/>
  <c r="Y443" i="205" s="1"/>
  <c r="Y444" i="205" s="1"/>
  <c r="Y445" i="205" s="1"/>
  <c r="Y446" i="205" s="1"/>
  <c r="Y447" i="205" s="1"/>
  <c r="Y448" i="205" s="1"/>
  <c r="Y449" i="205" s="1"/>
  <c r="Y450" i="205" s="1"/>
  <c r="Y451" i="205" s="1"/>
  <c r="Y452" i="205" s="1"/>
  <c r="Y453" i="205" s="1"/>
  <c r="Y454" i="205" s="1"/>
  <c r="Y455" i="205" s="1"/>
  <c r="Y456" i="205" s="1"/>
  <c r="Y457" i="205" s="1"/>
  <c r="Y458" i="205" s="1"/>
  <c r="Y459" i="205" s="1"/>
  <c r="Y460" i="205" s="1"/>
  <c r="Y461" i="205" s="1"/>
  <c r="Y462" i="205" s="1"/>
  <c r="Y463" i="205" s="1"/>
  <c r="Y464" i="205" s="1"/>
  <c r="Y465" i="205" s="1"/>
  <c r="Y466" i="205" s="1"/>
  <c r="Y467" i="205" s="1"/>
  <c r="Y468" i="205" s="1"/>
  <c r="Y469" i="205" s="1"/>
  <c r="Y470" i="205" s="1"/>
  <c r="Y471" i="205" s="1"/>
  <c r="Y472" i="205" s="1"/>
  <c r="Y473" i="205" s="1"/>
  <c r="Y474" i="205" s="1"/>
  <c r="Y475" i="205" s="1"/>
  <c r="Y476" i="205" s="1"/>
  <c r="Y477" i="205" s="1"/>
  <c r="Y478" i="205" s="1"/>
  <c r="Y479" i="205" s="1"/>
  <c r="Y480" i="205" s="1"/>
  <c r="Y481" i="205" s="1"/>
  <c r="D291" i="205"/>
  <c r="D290" i="205"/>
  <c r="D289" i="205"/>
  <c r="D288" i="205"/>
  <c r="D235" i="205"/>
  <c r="D233" i="205"/>
  <c r="D232" i="205"/>
  <c r="D231" i="205"/>
  <c r="D230" i="205"/>
  <c r="D174" i="205"/>
  <c r="D172" i="205"/>
  <c r="D171" i="205"/>
  <c r="D158" i="205"/>
  <c r="D156" i="205"/>
  <c r="D155" i="205"/>
  <c r="D140" i="205"/>
  <c r="D138" i="205"/>
  <c r="D137" i="205"/>
  <c r="D121" i="205"/>
  <c r="D119" i="205"/>
  <c r="D118" i="205"/>
  <c r="D100" i="205"/>
  <c r="D98" i="205"/>
  <c r="D97" i="205"/>
  <c r="D85" i="205"/>
  <c r="D83" i="205"/>
  <c r="D82" i="205"/>
  <c r="D71" i="205"/>
  <c r="D69" i="205"/>
  <c r="D59" i="205"/>
  <c r="D57" i="205"/>
  <c r="D47" i="205"/>
  <c r="D45" i="205"/>
  <c r="D44" i="205"/>
  <c r="D33" i="205"/>
  <c r="B67" i="201"/>
  <c r="B66" i="201"/>
  <c r="B65" i="201"/>
  <c r="B64" i="201"/>
  <c r="B63" i="201"/>
  <c r="B62" i="201"/>
  <c r="B61" i="201"/>
  <c r="B60" i="201"/>
  <c r="B59" i="201"/>
  <c r="B58" i="201"/>
  <c r="B57" i="201"/>
  <c r="B56" i="201"/>
  <c r="B55" i="201"/>
  <c r="B54" i="201"/>
  <c r="B53" i="201"/>
  <c r="B52" i="201"/>
  <c r="B51" i="201"/>
  <c r="B50" i="201"/>
  <c r="B49" i="201"/>
  <c r="B48" i="201"/>
  <c r="B47" i="201"/>
  <c r="B46" i="201"/>
  <c r="B45" i="201"/>
  <c r="B44" i="201"/>
  <c r="B43" i="201"/>
  <c r="B42" i="201"/>
  <c r="B41" i="201"/>
  <c r="B40" i="201"/>
  <c r="B39" i="201"/>
  <c r="B38" i="201"/>
  <c r="B37" i="201"/>
  <c r="V106" i="198"/>
  <c r="U106" i="198"/>
  <c r="T106" i="198"/>
  <c r="S106" i="198"/>
  <c r="R106" i="198"/>
  <c r="Q106" i="198"/>
  <c r="P106" i="198"/>
  <c r="O106" i="198"/>
  <c r="N106" i="198"/>
  <c r="M106" i="198"/>
  <c r="L106" i="198"/>
  <c r="K106" i="198"/>
  <c r="I106" i="198"/>
  <c r="AH105" i="198"/>
  <c r="AG105" i="198"/>
  <c r="AF105" i="198"/>
  <c r="AE105" i="198"/>
  <c r="AD105" i="198"/>
  <c r="AC105" i="198"/>
  <c r="AB105" i="198"/>
  <c r="AA105" i="198"/>
  <c r="Z105" i="198"/>
  <c r="Y105" i="198"/>
  <c r="X105" i="198"/>
  <c r="W105" i="198"/>
  <c r="B105" i="198"/>
  <c r="E104" i="198"/>
  <c r="D104" i="198"/>
  <c r="C104" i="198"/>
  <c r="B104" i="198"/>
  <c r="A104" i="198"/>
  <c r="V103" i="198"/>
  <c r="U103" i="198"/>
  <c r="T103" i="198"/>
  <c r="S103" i="198"/>
  <c r="R103" i="198"/>
  <c r="Q103" i="198"/>
  <c r="P103" i="198"/>
  <c r="O103" i="198"/>
  <c r="N103" i="198"/>
  <c r="M103" i="198"/>
  <c r="L103" i="198"/>
  <c r="K103" i="198"/>
  <c r="I103" i="198"/>
  <c r="AH102" i="198"/>
  <c r="AG102" i="198"/>
  <c r="AF102" i="198"/>
  <c r="AE102" i="198"/>
  <c r="AD102" i="198"/>
  <c r="AC102" i="198"/>
  <c r="AB102" i="198"/>
  <c r="AA102" i="198"/>
  <c r="Z102" i="198"/>
  <c r="Y102" i="198"/>
  <c r="X102" i="198"/>
  <c r="W102" i="198"/>
  <c r="B102" i="198"/>
  <c r="E101" i="198"/>
  <c r="D101" i="198"/>
  <c r="C101" i="198"/>
  <c r="B101" i="198"/>
  <c r="A101" i="198"/>
  <c r="V100" i="198"/>
  <c r="U100" i="198"/>
  <c r="T100" i="198"/>
  <c r="S100" i="198"/>
  <c r="R100" i="198"/>
  <c r="Q100" i="198"/>
  <c r="P100" i="198"/>
  <c r="O100" i="198"/>
  <c r="N100" i="198"/>
  <c r="M100" i="198"/>
  <c r="L100" i="198"/>
  <c r="K100" i="198"/>
  <c r="I100" i="198"/>
  <c r="AH99" i="198"/>
  <c r="AG99" i="198"/>
  <c r="AF99" i="198"/>
  <c r="AE99" i="198"/>
  <c r="AD99" i="198"/>
  <c r="AC99" i="198"/>
  <c r="AB99" i="198"/>
  <c r="AA99" i="198"/>
  <c r="Z99" i="198"/>
  <c r="Y99" i="198"/>
  <c r="X99" i="198"/>
  <c r="W99" i="198"/>
  <c r="B99" i="198"/>
  <c r="E98" i="198"/>
  <c r="D98" i="198"/>
  <c r="C98" i="198"/>
  <c r="B98" i="198"/>
  <c r="A98" i="198"/>
  <c r="V97" i="198"/>
  <c r="U97" i="198"/>
  <c r="T97" i="198"/>
  <c r="S97" i="198"/>
  <c r="R97" i="198"/>
  <c r="Q97" i="198"/>
  <c r="P97" i="198"/>
  <c r="O97" i="198"/>
  <c r="N97" i="198"/>
  <c r="M97" i="198"/>
  <c r="L97" i="198"/>
  <c r="K97" i="198"/>
  <c r="I97" i="198"/>
  <c r="AH96" i="198"/>
  <c r="AG96" i="198"/>
  <c r="AF96" i="198"/>
  <c r="AE96" i="198"/>
  <c r="AD96" i="198"/>
  <c r="AC96" i="198"/>
  <c r="AB96" i="198"/>
  <c r="AA96" i="198"/>
  <c r="Z96" i="198"/>
  <c r="Y96" i="198"/>
  <c r="X96" i="198"/>
  <c r="W96" i="198"/>
  <c r="B96" i="198"/>
  <c r="E95" i="198"/>
  <c r="D95" i="198"/>
  <c r="C95" i="198"/>
  <c r="B95" i="198"/>
  <c r="A95" i="198"/>
  <c r="V94" i="198"/>
  <c r="U94" i="198"/>
  <c r="T94" i="198"/>
  <c r="S94" i="198"/>
  <c r="R94" i="198"/>
  <c r="Q94" i="198"/>
  <c r="P94" i="198"/>
  <c r="O94" i="198"/>
  <c r="N94" i="198"/>
  <c r="M94" i="198"/>
  <c r="L94" i="198"/>
  <c r="K94" i="198"/>
  <c r="I94" i="198"/>
  <c r="AH93" i="198"/>
  <c r="AG93" i="198"/>
  <c r="AF93" i="198"/>
  <c r="AE93" i="198"/>
  <c r="AD93" i="198"/>
  <c r="AC93" i="198"/>
  <c r="AB93" i="198"/>
  <c r="AA93" i="198"/>
  <c r="Z93" i="198"/>
  <c r="Y93" i="198"/>
  <c r="X93" i="198"/>
  <c r="W93" i="198"/>
  <c r="B93" i="198"/>
  <c r="E92" i="198"/>
  <c r="D92" i="198"/>
  <c r="C92" i="198"/>
  <c r="B92" i="198"/>
  <c r="A92" i="198"/>
  <c r="V91" i="198"/>
  <c r="U91" i="198"/>
  <c r="T91" i="198"/>
  <c r="S91" i="198"/>
  <c r="R91" i="198"/>
  <c r="Q91" i="198"/>
  <c r="P91" i="198"/>
  <c r="O91" i="198"/>
  <c r="N91" i="198"/>
  <c r="M91" i="198"/>
  <c r="L91" i="198"/>
  <c r="K91" i="198"/>
  <c r="I91" i="198"/>
  <c r="AH90" i="198"/>
  <c r="AG90" i="198"/>
  <c r="AF90" i="198"/>
  <c r="AE90" i="198"/>
  <c r="AD90" i="198"/>
  <c r="AC90" i="198"/>
  <c r="AB90" i="198"/>
  <c r="AA90" i="198"/>
  <c r="Z90" i="198"/>
  <c r="Y90" i="198"/>
  <c r="X90" i="198"/>
  <c r="W90" i="198"/>
  <c r="B90" i="198"/>
  <c r="E89" i="198"/>
  <c r="D89" i="198"/>
  <c r="C89" i="198"/>
  <c r="B89" i="198"/>
  <c r="A89" i="198"/>
  <c r="V88" i="198"/>
  <c r="U88" i="198"/>
  <c r="T88" i="198"/>
  <c r="S88" i="198"/>
  <c r="R88" i="198"/>
  <c r="Q88" i="198"/>
  <c r="P88" i="198"/>
  <c r="O88" i="198"/>
  <c r="N88" i="198"/>
  <c r="M88" i="198"/>
  <c r="L88" i="198"/>
  <c r="K88" i="198"/>
  <c r="I88" i="198"/>
  <c r="AH87" i="198"/>
  <c r="AG87" i="198"/>
  <c r="AF87" i="198"/>
  <c r="AE87" i="198"/>
  <c r="AD87" i="198"/>
  <c r="AC87" i="198"/>
  <c r="AB87" i="198"/>
  <c r="AA87" i="198"/>
  <c r="Z87" i="198"/>
  <c r="Y87" i="198"/>
  <c r="X87" i="198"/>
  <c r="W87" i="198"/>
  <c r="B87" i="198"/>
  <c r="E86" i="198"/>
  <c r="D86" i="198"/>
  <c r="C86" i="198"/>
  <c r="B86" i="198"/>
  <c r="A86" i="198"/>
  <c r="V85" i="198"/>
  <c r="U85" i="198"/>
  <c r="T85" i="198"/>
  <c r="S85" i="198"/>
  <c r="R85" i="198"/>
  <c r="Q85" i="198"/>
  <c r="P85" i="198"/>
  <c r="O85" i="198"/>
  <c r="N85" i="198"/>
  <c r="M85" i="198"/>
  <c r="L85" i="198"/>
  <c r="K85" i="198"/>
  <c r="I85" i="198"/>
  <c r="AH84" i="198"/>
  <c r="AG84" i="198"/>
  <c r="AF84" i="198"/>
  <c r="AE84" i="198"/>
  <c r="AD84" i="198"/>
  <c r="AC84" i="198"/>
  <c r="AB84" i="198"/>
  <c r="AA84" i="198"/>
  <c r="Z84" i="198"/>
  <c r="Y84" i="198"/>
  <c r="X84" i="198"/>
  <c r="W84" i="198"/>
  <c r="B84" i="198"/>
  <c r="AH83" i="198"/>
  <c r="AG83" i="198"/>
  <c r="AF83" i="198"/>
  <c r="AE83" i="198"/>
  <c r="AD83" i="198"/>
  <c r="AC83" i="198"/>
  <c r="AB83" i="198"/>
  <c r="AA83" i="198"/>
  <c r="Z83" i="198"/>
  <c r="Y83" i="198"/>
  <c r="X83" i="198"/>
  <c r="W83" i="198"/>
  <c r="E83" i="198"/>
  <c r="D83" i="198"/>
  <c r="C83" i="198"/>
  <c r="B83" i="198"/>
  <c r="A83" i="198"/>
  <c r="V82" i="198"/>
  <c r="U82" i="198"/>
  <c r="T82" i="198"/>
  <c r="S82" i="198"/>
  <c r="R82" i="198"/>
  <c r="Q82" i="198"/>
  <c r="P82" i="198"/>
  <c r="O82" i="198"/>
  <c r="N82" i="198"/>
  <c r="M82" i="198"/>
  <c r="L82" i="198"/>
  <c r="K82" i="198"/>
  <c r="I82" i="198"/>
  <c r="AH81" i="198"/>
  <c r="AG81" i="198"/>
  <c r="AF81" i="198"/>
  <c r="AE81" i="198"/>
  <c r="AD81" i="198"/>
  <c r="AC81" i="198"/>
  <c r="AB81" i="198"/>
  <c r="AA81" i="198"/>
  <c r="Z81" i="198"/>
  <c r="Y81" i="198"/>
  <c r="X81" i="198"/>
  <c r="W81" i="198"/>
  <c r="B81" i="198"/>
  <c r="D80" i="198"/>
  <c r="C80" i="198"/>
  <c r="B80" i="198"/>
  <c r="A80" i="198"/>
  <c r="V79" i="198"/>
  <c r="U79" i="198"/>
  <c r="T79" i="198"/>
  <c r="S79" i="198"/>
  <c r="R79" i="198"/>
  <c r="Q79" i="198"/>
  <c r="P79" i="198"/>
  <c r="O79" i="198"/>
  <c r="N79" i="198"/>
  <c r="M79" i="198"/>
  <c r="L79" i="198"/>
  <c r="K79" i="198"/>
  <c r="I79" i="198"/>
  <c r="AH78" i="198"/>
  <c r="AG78" i="198"/>
  <c r="AF78" i="198"/>
  <c r="AE78" i="198"/>
  <c r="AD78" i="198"/>
  <c r="AC78" i="198"/>
  <c r="AB78" i="198"/>
  <c r="AA78" i="198"/>
  <c r="Z78" i="198"/>
  <c r="Y78" i="198"/>
  <c r="X78" i="198"/>
  <c r="W78" i="198"/>
  <c r="B78" i="198"/>
  <c r="E77" i="198"/>
  <c r="D77" i="198"/>
  <c r="C77" i="198"/>
  <c r="B77" i="198"/>
  <c r="A77" i="198"/>
  <c r="V76" i="198"/>
  <c r="U76" i="198"/>
  <c r="T76" i="198"/>
  <c r="S76" i="198"/>
  <c r="R76" i="198"/>
  <c r="Q76" i="198"/>
  <c r="P76" i="198"/>
  <c r="O76" i="198"/>
  <c r="N76" i="198"/>
  <c r="M76" i="198"/>
  <c r="L76" i="198"/>
  <c r="K76" i="198"/>
  <c r="I76" i="198"/>
  <c r="AH75" i="198"/>
  <c r="AG75" i="198"/>
  <c r="AF75" i="198"/>
  <c r="AE75" i="198"/>
  <c r="AD75" i="198"/>
  <c r="AC75" i="198"/>
  <c r="AB75" i="198"/>
  <c r="AA75" i="198"/>
  <c r="Z75" i="198"/>
  <c r="Y75" i="198"/>
  <c r="X75" i="198"/>
  <c r="W75" i="198"/>
  <c r="B75" i="198"/>
  <c r="E74" i="198"/>
  <c r="D74" i="198"/>
  <c r="C74" i="198"/>
  <c r="B74" i="198"/>
  <c r="A74" i="198"/>
  <c r="V73" i="198"/>
  <c r="U73" i="198"/>
  <c r="T73" i="198"/>
  <c r="S73" i="198"/>
  <c r="R73" i="198"/>
  <c r="Q73" i="198"/>
  <c r="P73" i="198"/>
  <c r="O73" i="198"/>
  <c r="N73" i="198"/>
  <c r="M73" i="198"/>
  <c r="L73" i="198"/>
  <c r="K73" i="198"/>
  <c r="I73" i="198"/>
  <c r="AH72" i="198"/>
  <c r="AG72" i="198"/>
  <c r="AF72" i="198"/>
  <c r="AE72" i="198"/>
  <c r="AD72" i="198"/>
  <c r="AC72" i="198"/>
  <c r="AB72" i="198"/>
  <c r="AA72" i="198"/>
  <c r="Z72" i="198"/>
  <c r="Y72" i="198"/>
  <c r="X72" i="198"/>
  <c r="W72" i="198"/>
  <c r="B72" i="198"/>
  <c r="AH71" i="198"/>
  <c r="AG71" i="198"/>
  <c r="AF71" i="198"/>
  <c r="AE71" i="198"/>
  <c r="AD71" i="198"/>
  <c r="AC71" i="198"/>
  <c r="AB71" i="198"/>
  <c r="AA71" i="198"/>
  <c r="Z71" i="198"/>
  <c r="Y71" i="198"/>
  <c r="X71" i="198"/>
  <c r="E71" i="198"/>
  <c r="D71" i="198"/>
  <c r="C71" i="198"/>
  <c r="B71" i="198"/>
  <c r="A71" i="198"/>
  <c r="V70" i="198"/>
  <c r="U70" i="198"/>
  <c r="T70" i="198"/>
  <c r="S70" i="198"/>
  <c r="R70" i="198"/>
  <c r="Q70" i="198"/>
  <c r="P70" i="198"/>
  <c r="O70" i="198"/>
  <c r="N70" i="198"/>
  <c r="M70" i="198"/>
  <c r="L70" i="198"/>
  <c r="K70" i="198"/>
  <c r="I70" i="198"/>
  <c r="AH69" i="198"/>
  <c r="AG69" i="198"/>
  <c r="AF69" i="198"/>
  <c r="AE69" i="198"/>
  <c r="AD69" i="198"/>
  <c r="AC69" i="198"/>
  <c r="AB69" i="198"/>
  <c r="AA69" i="198"/>
  <c r="Z69" i="198"/>
  <c r="Y69" i="198"/>
  <c r="X69" i="198"/>
  <c r="W69" i="198"/>
  <c r="B69" i="198"/>
  <c r="E68" i="198"/>
  <c r="D68" i="198"/>
  <c r="C68" i="198"/>
  <c r="B68" i="198"/>
  <c r="A68" i="198"/>
  <c r="V67" i="198"/>
  <c r="U67" i="198"/>
  <c r="T67" i="198"/>
  <c r="S67" i="198"/>
  <c r="R67" i="198"/>
  <c r="Q67" i="198"/>
  <c r="P67" i="198"/>
  <c r="O67" i="198"/>
  <c r="N67" i="198"/>
  <c r="M67" i="198"/>
  <c r="L67" i="198"/>
  <c r="K67" i="198"/>
  <c r="I67" i="198"/>
  <c r="AH66" i="198"/>
  <c r="AG66" i="198"/>
  <c r="AF66" i="198"/>
  <c r="AE66" i="198"/>
  <c r="AD66" i="198"/>
  <c r="AC66" i="198"/>
  <c r="AB66" i="198"/>
  <c r="AA66" i="198"/>
  <c r="Z66" i="198"/>
  <c r="Y66" i="198"/>
  <c r="X66" i="198"/>
  <c r="W66" i="198"/>
  <c r="B66" i="198"/>
  <c r="E65" i="198"/>
  <c r="D65" i="198"/>
  <c r="C65" i="198"/>
  <c r="B65" i="198"/>
  <c r="A65" i="198"/>
  <c r="V64" i="198"/>
  <c r="U64" i="198"/>
  <c r="T64" i="198"/>
  <c r="S64" i="198"/>
  <c r="R64" i="198"/>
  <c r="Q64" i="198"/>
  <c r="P64" i="198"/>
  <c r="O64" i="198"/>
  <c r="N64" i="198"/>
  <c r="M64" i="198"/>
  <c r="L64" i="198"/>
  <c r="K64" i="198"/>
  <c r="I64" i="198"/>
  <c r="AH63" i="198"/>
  <c r="AG63" i="198"/>
  <c r="AF63" i="198"/>
  <c r="AE63" i="198"/>
  <c r="AD63" i="198"/>
  <c r="AC63" i="198"/>
  <c r="AB63" i="198"/>
  <c r="AA63" i="198"/>
  <c r="Z63" i="198"/>
  <c r="Y63" i="198"/>
  <c r="X63" i="198"/>
  <c r="W63" i="198"/>
  <c r="B63" i="198"/>
  <c r="D62" i="198"/>
  <c r="C62" i="198"/>
  <c r="B62" i="198"/>
  <c r="A62" i="198"/>
  <c r="V61" i="198"/>
  <c r="U61" i="198"/>
  <c r="T61" i="198"/>
  <c r="S61" i="198"/>
  <c r="R61" i="198"/>
  <c r="Q61" i="198"/>
  <c r="P61" i="198"/>
  <c r="O61" i="198"/>
  <c r="N61" i="198"/>
  <c r="M61" i="198"/>
  <c r="L61" i="198"/>
  <c r="K61" i="198"/>
  <c r="I61" i="198"/>
  <c r="AH60" i="198"/>
  <c r="AG60" i="198"/>
  <c r="AF60" i="198"/>
  <c r="AE60" i="198"/>
  <c r="AD60" i="198"/>
  <c r="AC60" i="198"/>
  <c r="AB60" i="198"/>
  <c r="AA60" i="198"/>
  <c r="Z60" i="198"/>
  <c r="Y60" i="198"/>
  <c r="X60" i="198"/>
  <c r="W60" i="198"/>
  <c r="B60" i="198"/>
  <c r="E59" i="198"/>
  <c r="D59" i="198"/>
  <c r="C59" i="198"/>
  <c r="B59" i="198"/>
  <c r="A59" i="198"/>
  <c r="V58" i="198"/>
  <c r="U58" i="198"/>
  <c r="T58" i="198"/>
  <c r="S58" i="198"/>
  <c r="R58" i="198"/>
  <c r="Q58" i="198"/>
  <c r="P58" i="198"/>
  <c r="O58" i="198"/>
  <c r="N58" i="198"/>
  <c r="M58" i="198"/>
  <c r="L58" i="198"/>
  <c r="K58" i="198"/>
  <c r="I58" i="198"/>
  <c r="AH57" i="198"/>
  <c r="AG57" i="198"/>
  <c r="AF57" i="198"/>
  <c r="AE57" i="198"/>
  <c r="AD57" i="198"/>
  <c r="AC57" i="198"/>
  <c r="AB57" i="198"/>
  <c r="AA57" i="198"/>
  <c r="Z57" i="198"/>
  <c r="Y57" i="198"/>
  <c r="X57" i="198"/>
  <c r="W57" i="198"/>
  <c r="B57" i="198"/>
  <c r="E56" i="198"/>
  <c r="D56" i="198"/>
  <c r="C56" i="198"/>
  <c r="B56" i="198"/>
  <c r="A56" i="198"/>
  <c r="V53" i="198"/>
  <c r="U53" i="198"/>
  <c r="T53" i="198"/>
  <c r="S53" i="198"/>
  <c r="R53" i="198"/>
  <c r="Q53" i="198"/>
  <c r="P53" i="198"/>
  <c r="O53" i="198"/>
  <c r="N53" i="198"/>
  <c r="M53" i="198"/>
  <c r="L53" i="198"/>
  <c r="K53" i="198"/>
  <c r="I53" i="198"/>
  <c r="AH52" i="198"/>
  <c r="AG52" i="198"/>
  <c r="AF52" i="198"/>
  <c r="AE52" i="198"/>
  <c r="AD52" i="198"/>
  <c r="AC52" i="198"/>
  <c r="AB52" i="198"/>
  <c r="AA52" i="198"/>
  <c r="Z52" i="198"/>
  <c r="Y52" i="198"/>
  <c r="X52" i="198"/>
  <c r="W52" i="198"/>
  <c r="B52" i="198"/>
  <c r="E51" i="198"/>
  <c r="D51" i="198"/>
  <c r="C51" i="198"/>
  <c r="B51" i="198"/>
  <c r="A51" i="198"/>
  <c r="V50" i="198"/>
  <c r="U50" i="198"/>
  <c r="T50" i="198"/>
  <c r="S50" i="198"/>
  <c r="R50" i="198"/>
  <c r="Q50" i="198"/>
  <c r="P50" i="198"/>
  <c r="O50" i="198"/>
  <c r="N50" i="198"/>
  <c r="M50" i="198"/>
  <c r="L50" i="198"/>
  <c r="K50" i="198"/>
  <c r="I50" i="198"/>
  <c r="AH49" i="198"/>
  <c r="AG49" i="198"/>
  <c r="AF49" i="198"/>
  <c r="AE49" i="198"/>
  <c r="AD49" i="198"/>
  <c r="AC49" i="198"/>
  <c r="AB49" i="198"/>
  <c r="AA49" i="198"/>
  <c r="Z49" i="198"/>
  <c r="Y49" i="198"/>
  <c r="X49" i="198"/>
  <c r="W49" i="198"/>
  <c r="B49" i="198"/>
  <c r="E48" i="198"/>
  <c r="D48" i="198"/>
  <c r="C48" i="198"/>
  <c r="B48" i="198"/>
  <c r="A48" i="198"/>
  <c r="V47" i="198"/>
  <c r="U47" i="198"/>
  <c r="T47" i="198"/>
  <c r="S47" i="198"/>
  <c r="R47" i="198"/>
  <c r="Q47" i="198"/>
  <c r="P47" i="198"/>
  <c r="O47" i="198"/>
  <c r="N47" i="198"/>
  <c r="M47" i="198"/>
  <c r="L47" i="198"/>
  <c r="K47" i="198"/>
  <c r="I47" i="198"/>
  <c r="AH46" i="198"/>
  <c r="AG46" i="198"/>
  <c r="AF46" i="198"/>
  <c r="AE46" i="198"/>
  <c r="AD46" i="198"/>
  <c r="AC46" i="198"/>
  <c r="AB46" i="198"/>
  <c r="AA46" i="198"/>
  <c r="Z46" i="198"/>
  <c r="Y46" i="198"/>
  <c r="X46" i="198"/>
  <c r="W46" i="198"/>
  <c r="B46" i="198"/>
  <c r="E45" i="198"/>
  <c r="D45" i="198"/>
  <c r="C45" i="198"/>
  <c r="B45" i="198"/>
  <c r="A45" i="198"/>
  <c r="V44" i="198"/>
  <c r="U44" i="198"/>
  <c r="T44" i="198"/>
  <c r="S44" i="198"/>
  <c r="R44" i="198"/>
  <c r="Q44" i="198"/>
  <c r="P44" i="198"/>
  <c r="O44" i="198"/>
  <c r="N44" i="198"/>
  <c r="M44" i="198"/>
  <c r="L44" i="198"/>
  <c r="K44" i="198"/>
  <c r="I44" i="198"/>
  <c r="AH43" i="198"/>
  <c r="AG43" i="198"/>
  <c r="AF43" i="198"/>
  <c r="AE43" i="198"/>
  <c r="AD43" i="198"/>
  <c r="AC43" i="198"/>
  <c r="AB43" i="198"/>
  <c r="AA43" i="198"/>
  <c r="Z43" i="198"/>
  <c r="Y43" i="198"/>
  <c r="X43" i="198"/>
  <c r="W43" i="198"/>
  <c r="B43" i="198"/>
  <c r="E42" i="198"/>
  <c r="D42" i="198"/>
  <c r="C42" i="198"/>
  <c r="B42" i="198"/>
  <c r="A42" i="198"/>
  <c r="V41" i="198"/>
  <c r="U41" i="198"/>
  <c r="T41" i="198"/>
  <c r="S41" i="198"/>
  <c r="R41" i="198"/>
  <c r="Q41" i="198"/>
  <c r="P41" i="198"/>
  <c r="O41" i="198"/>
  <c r="N41" i="198"/>
  <c r="M41" i="198"/>
  <c r="L41" i="198"/>
  <c r="K41" i="198"/>
  <c r="I41" i="198"/>
  <c r="AH40" i="198"/>
  <c r="AG40" i="198"/>
  <c r="AF40" i="198"/>
  <c r="AE40" i="198"/>
  <c r="AD40" i="198"/>
  <c r="AC40" i="198"/>
  <c r="AB40" i="198"/>
  <c r="AA40" i="198"/>
  <c r="Z40" i="198"/>
  <c r="Y40" i="198"/>
  <c r="X40" i="198"/>
  <c r="W40" i="198"/>
  <c r="B40" i="198"/>
  <c r="E39" i="198"/>
  <c r="D39" i="198"/>
  <c r="C39" i="198"/>
  <c r="B39" i="198"/>
  <c r="A39" i="198"/>
  <c r="V38" i="198"/>
  <c r="U38" i="198"/>
  <c r="T38" i="198"/>
  <c r="S38" i="198"/>
  <c r="R38" i="198"/>
  <c r="Q38" i="198"/>
  <c r="P38" i="198"/>
  <c r="O38" i="198"/>
  <c r="N38" i="198"/>
  <c r="M38" i="198"/>
  <c r="L38" i="198"/>
  <c r="K38" i="198"/>
  <c r="I38" i="198"/>
  <c r="AH37" i="198"/>
  <c r="AG37" i="198"/>
  <c r="AF37" i="198"/>
  <c r="AE37" i="198"/>
  <c r="AD37" i="198"/>
  <c r="AC37" i="198"/>
  <c r="AB37" i="198"/>
  <c r="AA37" i="198"/>
  <c r="Z37" i="198"/>
  <c r="Y37" i="198"/>
  <c r="X37" i="198"/>
  <c r="W37" i="198"/>
  <c r="B37" i="198"/>
  <c r="E36" i="198"/>
  <c r="D36" i="198"/>
  <c r="C36" i="198"/>
  <c r="B36" i="198"/>
  <c r="A36" i="198"/>
  <c r="V35" i="198"/>
  <c r="U35" i="198"/>
  <c r="T35" i="198"/>
  <c r="S35" i="198"/>
  <c r="R35" i="198"/>
  <c r="Q35" i="198"/>
  <c r="P35" i="198"/>
  <c r="O35" i="198"/>
  <c r="N35" i="198"/>
  <c r="M35" i="198"/>
  <c r="L35" i="198"/>
  <c r="K35" i="198"/>
  <c r="I35" i="198"/>
  <c r="AH34" i="198"/>
  <c r="AG34" i="198"/>
  <c r="AF34" i="198"/>
  <c r="AE34" i="198"/>
  <c r="AD34" i="198"/>
  <c r="AC34" i="198"/>
  <c r="AB34" i="198"/>
  <c r="AA34" i="198"/>
  <c r="Z34" i="198"/>
  <c r="Y34" i="198"/>
  <c r="X34" i="198"/>
  <c r="W34" i="198"/>
  <c r="B34" i="198"/>
  <c r="E33" i="198"/>
  <c r="D33" i="198"/>
  <c r="C33" i="198"/>
  <c r="B33" i="198"/>
  <c r="A33" i="198"/>
  <c r="V32" i="198"/>
  <c r="U32" i="198"/>
  <c r="T32" i="198"/>
  <c r="S32" i="198"/>
  <c r="R32" i="198"/>
  <c r="Q32" i="198"/>
  <c r="P32" i="198"/>
  <c r="O32" i="198"/>
  <c r="N32" i="198"/>
  <c r="M32" i="198"/>
  <c r="L32" i="198"/>
  <c r="K32" i="198"/>
  <c r="I32" i="198"/>
  <c r="AH31" i="198"/>
  <c r="AG31" i="198"/>
  <c r="AF31" i="198"/>
  <c r="AE31" i="198"/>
  <c r="AD31" i="198"/>
  <c r="AC31" i="198"/>
  <c r="AB31" i="198"/>
  <c r="AA31" i="198"/>
  <c r="Z31" i="198"/>
  <c r="Y31" i="198"/>
  <c r="X31" i="198"/>
  <c r="W31" i="198"/>
  <c r="B31" i="198"/>
  <c r="AH30" i="198"/>
  <c r="AG30" i="198"/>
  <c r="AF30" i="198"/>
  <c r="AE30" i="198"/>
  <c r="AD30" i="198"/>
  <c r="AC30" i="198"/>
  <c r="AB30" i="198"/>
  <c r="AA30" i="198"/>
  <c r="Z30" i="198"/>
  <c r="Y30" i="198"/>
  <c r="X30" i="198"/>
  <c r="W30" i="198"/>
  <c r="E30" i="198"/>
  <c r="D30" i="198"/>
  <c r="C30" i="198"/>
  <c r="B30" i="198"/>
  <c r="A30" i="198"/>
  <c r="V29" i="198"/>
  <c r="U29" i="198"/>
  <c r="T29" i="198"/>
  <c r="S29" i="198"/>
  <c r="R29" i="198"/>
  <c r="Q29" i="198"/>
  <c r="P29" i="198"/>
  <c r="O29" i="198"/>
  <c r="N29" i="198"/>
  <c r="M29" i="198"/>
  <c r="L29" i="198"/>
  <c r="K29" i="198"/>
  <c r="I29" i="198"/>
  <c r="AH28" i="198"/>
  <c r="AG28" i="198"/>
  <c r="AF28" i="198"/>
  <c r="AE28" i="198"/>
  <c r="AD28" i="198"/>
  <c r="AC28" i="198"/>
  <c r="AB28" i="198"/>
  <c r="AA28" i="198"/>
  <c r="Z28" i="198"/>
  <c r="Y28" i="198"/>
  <c r="X28" i="198"/>
  <c r="W28" i="198"/>
  <c r="B28" i="198"/>
  <c r="D27" i="198"/>
  <c r="C27" i="198"/>
  <c r="B27" i="198"/>
  <c r="A27" i="198"/>
  <c r="V26" i="198"/>
  <c r="U26" i="198"/>
  <c r="T26" i="198"/>
  <c r="S26" i="198"/>
  <c r="R26" i="198"/>
  <c r="Q26" i="198"/>
  <c r="P26" i="198"/>
  <c r="O26" i="198"/>
  <c r="N26" i="198"/>
  <c r="M26" i="198"/>
  <c r="L26" i="198"/>
  <c r="K26" i="198"/>
  <c r="I26" i="198"/>
  <c r="AH25" i="198"/>
  <c r="AG25" i="198"/>
  <c r="AF25" i="198"/>
  <c r="AE25" i="198"/>
  <c r="AD25" i="198"/>
  <c r="AC25" i="198"/>
  <c r="AB25" i="198"/>
  <c r="AA25" i="198"/>
  <c r="Z25" i="198"/>
  <c r="Y25" i="198"/>
  <c r="X25" i="198"/>
  <c r="W25" i="198"/>
  <c r="B25" i="198"/>
  <c r="E24" i="198"/>
  <c r="D24" i="198"/>
  <c r="C24" i="198"/>
  <c r="B24" i="198"/>
  <c r="A24" i="198"/>
  <c r="V23" i="198"/>
  <c r="U23" i="198"/>
  <c r="T23" i="198"/>
  <c r="S23" i="198"/>
  <c r="R23" i="198"/>
  <c r="Q23" i="198"/>
  <c r="P23" i="198"/>
  <c r="O23" i="198"/>
  <c r="N23" i="198"/>
  <c r="M23" i="198"/>
  <c r="L23" i="198"/>
  <c r="K23" i="198"/>
  <c r="I23" i="198"/>
  <c r="AH22" i="198"/>
  <c r="AG22" i="198"/>
  <c r="AF22" i="198"/>
  <c r="AE22" i="198"/>
  <c r="AD22" i="198"/>
  <c r="AC22" i="198"/>
  <c r="AB22" i="198"/>
  <c r="AA22" i="198"/>
  <c r="Z22" i="198"/>
  <c r="Y22" i="198"/>
  <c r="X22" i="198"/>
  <c r="W22" i="198"/>
  <c r="B22" i="198"/>
  <c r="E21" i="198"/>
  <c r="D21" i="198"/>
  <c r="C21" i="198"/>
  <c r="B21" i="198"/>
  <c r="A21" i="198"/>
  <c r="V20" i="198"/>
  <c r="U20" i="198"/>
  <c r="T20" i="198"/>
  <c r="S20" i="198"/>
  <c r="R20" i="198"/>
  <c r="Q20" i="198"/>
  <c r="P20" i="198"/>
  <c r="O20" i="198"/>
  <c r="N20" i="198"/>
  <c r="M20" i="198"/>
  <c r="L20" i="198"/>
  <c r="K20" i="198"/>
  <c r="I20" i="198"/>
  <c r="AH19" i="198"/>
  <c r="AG19" i="198"/>
  <c r="AF19" i="198"/>
  <c r="AE19" i="198"/>
  <c r="AD19" i="198"/>
  <c r="AC19" i="198"/>
  <c r="AB19" i="198"/>
  <c r="AA19" i="198"/>
  <c r="Z19" i="198"/>
  <c r="Y19" i="198"/>
  <c r="X19" i="198"/>
  <c r="W19" i="198"/>
  <c r="B19" i="198"/>
  <c r="AH18" i="198"/>
  <c r="AG18" i="198"/>
  <c r="AF18" i="198"/>
  <c r="AE18" i="198"/>
  <c r="AD18" i="198"/>
  <c r="AC18" i="198"/>
  <c r="AB18" i="198"/>
  <c r="AA18" i="198"/>
  <c r="Z18" i="198"/>
  <c r="Y18" i="198"/>
  <c r="X18" i="198"/>
  <c r="E18" i="198"/>
  <c r="D18" i="198"/>
  <c r="C18" i="198"/>
  <c r="B18" i="198"/>
  <c r="A18" i="198"/>
  <c r="V17" i="198"/>
  <c r="U17" i="198"/>
  <c r="T17" i="198"/>
  <c r="S17" i="198"/>
  <c r="R17" i="198"/>
  <c r="Q17" i="198"/>
  <c r="P17" i="198"/>
  <c r="O17" i="198"/>
  <c r="N17" i="198"/>
  <c r="M17" i="198"/>
  <c r="L17" i="198"/>
  <c r="K17" i="198"/>
  <c r="I17" i="198"/>
  <c r="AH16" i="198"/>
  <c r="AG16" i="198"/>
  <c r="AF16" i="198"/>
  <c r="AE16" i="198"/>
  <c r="AD16" i="198"/>
  <c r="AC16" i="198"/>
  <c r="AB16" i="198"/>
  <c r="AA16" i="198"/>
  <c r="Z16" i="198"/>
  <c r="Y16" i="198"/>
  <c r="X16" i="198"/>
  <c r="W16" i="198"/>
  <c r="B16" i="198"/>
  <c r="E15" i="198"/>
  <c r="D15" i="198"/>
  <c r="C15" i="198"/>
  <c r="B15" i="198"/>
  <c r="A15" i="198"/>
  <c r="V14" i="198"/>
  <c r="U14" i="198"/>
  <c r="T14" i="198"/>
  <c r="S14" i="198"/>
  <c r="R14" i="198"/>
  <c r="Q14" i="198"/>
  <c r="P14" i="198"/>
  <c r="O14" i="198"/>
  <c r="N14" i="198"/>
  <c r="M14" i="198"/>
  <c r="L14" i="198"/>
  <c r="K14" i="198"/>
  <c r="I14" i="198"/>
  <c r="AH13" i="198"/>
  <c r="AG13" i="198"/>
  <c r="AF13" i="198"/>
  <c r="AE13" i="198"/>
  <c r="AD13" i="198"/>
  <c r="AC13" i="198"/>
  <c r="AB13" i="198"/>
  <c r="AA13" i="198"/>
  <c r="Z13" i="198"/>
  <c r="Y13" i="198"/>
  <c r="X13" i="198"/>
  <c r="W13" i="198"/>
  <c r="B13" i="198"/>
  <c r="E12" i="198"/>
  <c r="D12" i="198"/>
  <c r="C12" i="198"/>
  <c r="B12" i="198"/>
  <c r="A12" i="198"/>
  <c r="V11" i="198"/>
  <c r="U11" i="198"/>
  <c r="T11" i="198"/>
  <c r="S11" i="198"/>
  <c r="R11" i="198"/>
  <c r="Q11" i="198"/>
  <c r="P11" i="198"/>
  <c r="O11" i="198"/>
  <c r="N11" i="198"/>
  <c r="M11" i="198"/>
  <c r="L11" i="198"/>
  <c r="K11" i="198"/>
  <c r="I11" i="198"/>
  <c r="AH10" i="198"/>
  <c r="AG10" i="198"/>
  <c r="AF10" i="198"/>
  <c r="AE10" i="198"/>
  <c r="AD10" i="198"/>
  <c r="AC10" i="198"/>
  <c r="AB10" i="198"/>
  <c r="AA10" i="198"/>
  <c r="Z10" i="198"/>
  <c r="Y10" i="198"/>
  <c r="X10" i="198"/>
  <c r="W10" i="198"/>
  <c r="B10" i="198"/>
  <c r="D9" i="198"/>
  <c r="C9" i="198"/>
  <c r="B9" i="198"/>
  <c r="A9" i="198"/>
  <c r="V8" i="198"/>
  <c r="U8" i="198"/>
  <c r="T8" i="198"/>
  <c r="S8" i="198"/>
  <c r="R8" i="198"/>
  <c r="Q8" i="198"/>
  <c r="P8" i="198"/>
  <c r="O8" i="198"/>
  <c r="N8" i="198"/>
  <c r="M8" i="198"/>
  <c r="L8" i="198"/>
  <c r="K8" i="198"/>
  <c r="I8" i="198"/>
  <c r="AH7" i="198"/>
  <c r="AG7" i="198"/>
  <c r="AF7" i="198"/>
  <c r="AE7" i="198"/>
  <c r="AD7" i="198"/>
  <c r="AC7" i="198"/>
  <c r="AB7" i="198"/>
  <c r="AA7" i="198"/>
  <c r="Z7" i="198"/>
  <c r="Y7" i="198"/>
  <c r="X7" i="198"/>
  <c r="W7" i="198"/>
  <c r="B7" i="198"/>
  <c r="E6" i="198"/>
  <c r="D6" i="198"/>
  <c r="C6" i="198"/>
  <c r="B6" i="198"/>
  <c r="A6" i="198"/>
  <c r="V5" i="198"/>
  <c r="U5" i="198"/>
  <c r="T5" i="198"/>
  <c r="S5" i="198"/>
  <c r="R5" i="198"/>
  <c r="Q5" i="198"/>
  <c r="P5" i="198"/>
  <c r="O5" i="198"/>
  <c r="N5" i="198"/>
  <c r="M5" i="198"/>
  <c r="L5" i="198"/>
  <c r="K5" i="198"/>
  <c r="I5" i="198"/>
  <c r="AH4" i="198"/>
  <c r="AG4" i="198"/>
  <c r="AF4" i="198"/>
  <c r="AE4" i="198"/>
  <c r="AD4" i="198"/>
  <c r="AC4" i="198"/>
  <c r="AB4" i="198"/>
  <c r="AA4" i="198"/>
  <c r="Z4" i="198"/>
  <c r="Y4" i="198"/>
  <c r="X4" i="198"/>
  <c r="W4" i="198"/>
  <c r="B4" i="198"/>
  <c r="E3" i="198"/>
  <c r="D3" i="198"/>
  <c r="C3" i="198"/>
  <c r="B3" i="198"/>
  <c r="A3" i="198"/>
  <c r="AX98" i="199"/>
  <c r="AV98" i="199"/>
  <c r="AU98" i="199"/>
  <c r="AT98" i="199"/>
  <c r="AS98" i="199"/>
  <c r="AR98" i="199"/>
  <c r="AQ98" i="199"/>
  <c r="AP98" i="199"/>
  <c r="AO98" i="199"/>
  <c r="AN98" i="199"/>
  <c r="AM98" i="199"/>
  <c r="AL98" i="199"/>
  <c r="AK98" i="199"/>
  <c r="AJ98" i="199"/>
  <c r="AI98" i="199"/>
  <c r="AH98" i="199"/>
  <c r="AG98" i="199"/>
  <c r="AF98" i="199"/>
  <c r="AE98" i="199"/>
  <c r="AD98" i="199"/>
  <c r="AC98" i="199"/>
  <c r="AB98" i="199"/>
  <c r="AA98" i="199"/>
  <c r="Z98" i="199"/>
  <c r="Y98" i="199"/>
  <c r="X98" i="199"/>
  <c r="W98" i="199"/>
  <c r="V98" i="199"/>
  <c r="U98" i="199"/>
  <c r="T98" i="199"/>
  <c r="S98" i="199"/>
  <c r="R98" i="199"/>
  <c r="Q98" i="199"/>
  <c r="P98" i="199"/>
  <c r="O98" i="199"/>
  <c r="N98" i="199"/>
  <c r="M98" i="199"/>
  <c r="L98" i="199"/>
  <c r="K98" i="199"/>
  <c r="J98" i="199"/>
  <c r="I98" i="199"/>
  <c r="H98" i="199"/>
  <c r="G98" i="199"/>
  <c r="F98" i="199"/>
  <c r="AX95" i="199"/>
  <c r="AV95" i="199"/>
  <c r="AU95" i="199"/>
  <c r="AT95" i="199"/>
  <c r="AS95" i="199"/>
  <c r="AR95" i="199"/>
  <c r="AQ95" i="199"/>
  <c r="AP95" i="199"/>
  <c r="AO95" i="199"/>
  <c r="AN95" i="199"/>
  <c r="AM95" i="199"/>
  <c r="AL95" i="199"/>
  <c r="AK95" i="199"/>
  <c r="AJ95" i="199"/>
  <c r="AI95" i="199"/>
  <c r="AH95" i="199"/>
  <c r="AG95" i="199"/>
  <c r="AF95" i="199"/>
  <c r="AE95" i="199"/>
  <c r="AD95" i="199"/>
  <c r="AC95" i="199"/>
  <c r="AB95" i="199"/>
  <c r="AA95" i="199"/>
  <c r="Z95" i="199"/>
  <c r="Y95" i="199"/>
  <c r="X95" i="199"/>
  <c r="W95" i="199"/>
  <c r="V95" i="199"/>
  <c r="U95" i="199"/>
  <c r="T95" i="199"/>
  <c r="S95" i="199"/>
  <c r="R95" i="199"/>
  <c r="Q95" i="199"/>
  <c r="P95" i="199"/>
  <c r="O95" i="199"/>
  <c r="N95" i="199"/>
  <c r="M95" i="199"/>
  <c r="L95" i="199"/>
  <c r="K95" i="199"/>
  <c r="J95" i="199"/>
  <c r="I95" i="199"/>
  <c r="H95" i="199"/>
  <c r="G95" i="199"/>
  <c r="F95" i="199"/>
  <c r="AX92" i="199"/>
  <c r="AV92" i="199"/>
  <c r="AU92" i="199"/>
  <c r="AT92" i="199"/>
  <c r="AS92" i="199"/>
  <c r="AR92" i="199"/>
  <c r="AQ92" i="199"/>
  <c r="AP92" i="199"/>
  <c r="AO92" i="199"/>
  <c r="AN92" i="199"/>
  <c r="AM92" i="199"/>
  <c r="AL92" i="199"/>
  <c r="AK92" i="199"/>
  <c r="AJ92" i="199"/>
  <c r="AI92" i="199"/>
  <c r="AH92" i="199"/>
  <c r="AG92" i="199"/>
  <c r="AF92" i="199"/>
  <c r="AE92" i="199"/>
  <c r="AD92" i="199"/>
  <c r="AC92" i="199"/>
  <c r="AB92" i="199"/>
  <c r="AA92" i="199"/>
  <c r="Z92" i="199"/>
  <c r="Y92" i="199"/>
  <c r="X92" i="199"/>
  <c r="W92" i="199"/>
  <c r="V92" i="199"/>
  <c r="U92" i="199"/>
  <c r="T92" i="199"/>
  <c r="S92" i="199"/>
  <c r="R92" i="199"/>
  <c r="Q92" i="199"/>
  <c r="P92" i="199"/>
  <c r="O92" i="199"/>
  <c r="N92" i="199"/>
  <c r="M92" i="199"/>
  <c r="L92" i="199"/>
  <c r="K92" i="199"/>
  <c r="J92" i="199"/>
  <c r="I92" i="199"/>
  <c r="H92" i="199"/>
  <c r="G92" i="199"/>
  <c r="F92" i="199"/>
  <c r="AX89" i="199"/>
  <c r="AV89" i="199"/>
  <c r="AU89" i="199"/>
  <c r="AT89" i="199"/>
  <c r="AS89" i="199"/>
  <c r="AR89" i="199"/>
  <c r="AQ89" i="199"/>
  <c r="AP89" i="199"/>
  <c r="AO89" i="199"/>
  <c r="AN89" i="199"/>
  <c r="AM89" i="199"/>
  <c r="AL89" i="199"/>
  <c r="AK89" i="199"/>
  <c r="AJ89" i="199"/>
  <c r="AI89" i="199"/>
  <c r="AH89" i="199"/>
  <c r="AG89" i="199"/>
  <c r="AF89" i="199"/>
  <c r="AE89" i="199"/>
  <c r="AD89" i="199"/>
  <c r="AC89" i="199"/>
  <c r="AB89" i="199"/>
  <c r="AA89" i="199"/>
  <c r="Z89" i="199"/>
  <c r="Y89" i="199"/>
  <c r="X89" i="199"/>
  <c r="W89" i="199"/>
  <c r="V89" i="199"/>
  <c r="U89" i="199"/>
  <c r="T89" i="199"/>
  <c r="S89" i="199"/>
  <c r="R89" i="199"/>
  <c r="Q89" i="199"/>
  <c r="P89" i="199"/>
  <c r="O89" i="199"/>
  <c r="N89" i="199"/>
  <c r="M89" i="199"/>
  <c r="L89" i="199"/>
  <c r="K89" i="199"/>
  <c r="J89" i="199"/>
  <c r="I89" i="199"/>
  <c r="H89" i="199"/>
  <c r="G89" i="199"/>
  <c r="F89" i="199"/>
  <c r="AX86" i="199"/>
  <c r="AV86" i="199"/>
  <c r="AU86" i="199"/>
  <c r="AT86" i="199"/>
  <c r="AS86" i="199"/>
  <c r="AR86" i="199"/>
  <c r="AQ86" i="199"/>
  <c r="AP86" i="199"/>
  <c r="AO86" i="199"/>
  <c r="AN86" i="199"/>
  <c r="AM86" i="199"/>
  <c r="AL86" i="199"/>
  <c r="AK86" i="199"/>
  <c r="AJ86" i="199"/>
  <c r="AI86" i="199"/>
  <c r="AH86" i="199"/>
  <c r="AG86" i="199"/>
  <c r="AF86" i="199"/>
  <c r="AE86" i="199"/>
  <c r="AD86" i="199"/>
  <c r="AC86" i="199"/>
  <c r="AB86" i="199"/>
  <c r="AA86" i="199"/>
  <c r="Z86" i="199"/>
  <c r="Y86" i="199"/>
  <c r="X86" i="199"/>
  <c r="W86" i="199"/>
  <c r="V86" i="199"/>
  <c r="U86" i="199"/>
  <c r="T86" i="199"/>
  <c r="S86" i="199"/>
  <c r="R86" i="199"/>
  <c r="Q86" i="199"/>
  <c r="P86" i="199"/>
  <c r="O86" i="199"/>
  <c r="N86" i="199"/>
  <c r="M86" i="199"/>
  <c r="L86" i="199"/>
  <c r="K86" i="199"/>
  <c r="J86" i="199"/>
  <c r="I86" i="199"/>
  <c r="H86" i="199"/>
  <c r="G86" i="199"/>
  <c r="F86" i="199"/>
  <c r="AX83" i="199"/>
  <c r="AV83" i="199"/>
  <c r="AU83" i="199"/>
  <c r="AT83" i="199"/>
  <c r="AS83" i="199"/>
  <c r="AR83" i="199"/>
  <c r="AQ83" i="199"/>
  <c r="AP83" i="199"/>
  <c r="AO83" i="199"/>
  <c r="AN83" i="199"/>
  <c r="AM83" i="199"/>
  <c r="AL83" i="199"/>
  <c r="AK83" i="199"/>
  <c r="AJ83" i="199"/>
  <c r="AI83" i="199"/>
  <c r="AH83" i="199"/>
  <c r="AG83" i="199"/>
  <c r="AF83" i="199"/>
  <c r="AE83" i="199"/>
  <c r="AD83" i="199"/>
  <c r="AC83" i="199"/>
  <c r="AB83" i="199"/>
  <c r="AA83" i="199"/>
  <c r="Z83" i="199"/>
  <c r="Y83" i="199"/>
  <c r="X83" i="199"/>
  <c r="W83" i="199"/>
  <c r="V83" i="199"/>
  <c r="U83" i="199"/>
  <c r="T83" i="199"/>
  <c r="S83" i="199"/>
  <c r="R83" i="199"/>
  <c r="Q83" i="199"/>
  <c r="P83" i="199"/>
  <c r="O83" i="199"/>
  <c r="N83" i="199"/>
  <c r="M83" i="199"/>
  <c r="L83" i="199"/>
  <c r="K83" i="199"/>
  <c r="J83" i="199"/>
  <c r="I83" i="199"/>
  <c r="H83" i="199"/>
  <c r="G83" i="199"/>
  <c r="F83" i="199"/>
  <c r="AX80" i="199"/>
  <c r="AV80" i="199"/>
  <c r="AU80" i="199"/>
  <c r="AT80" i="199"/>
  <c r="AS80" i="199"/>
  <c r="AR80" i="199"/>
  <c r="AQ80" i="199"/>
  <c r="AP80" i="199"/>
  <c r="AO80" i="199"/>
  <c r="AN80" i="199"/>
  <c r="AM80" i="199"/>
  <c r="AL80" i="199"/>
  <c r="AK80" i="199"/>
  <c r="AJ80" i="199"/>
  <c r="AI80" i="199"/>
  <c r="AH80" i="199"/>
  <c r="AG80" i="199"/>
  <c r="AF80" i="199"/>
  <c r="AE80" i="199"/>
  <c r="AD80" i="199"/>
  <c r="AC80" i="199"/>
  <c r="AB80" i="199"/>
  <c r="AA80" i="199"/>
  <c r="Z80" i="199"/>
  <c r="Y80" i="199"/>
  <c r="X80" i="199"/>
  <c r="W80" i="199"/>
  <c r="V80" i="199"/>
  <c r="U80" i="199"/>
  <c r="T80" i="199"/>
  <c r="S80" i="199"/>
  <c r="R80" i="199"/>
  <c r="Q80" i="199"/>
  <c r="P80" i="199"/>
  <c r="O80" i="199"/>
  <c r="N80" i="199"/>
  <c r="M80" i="199"/>
  <c r="L80" i="199"/>
  <c r="K80" i="199"/>
  <c r="J80" i="199"/>
  <c r="I80" i="199"/>
  <c r="H80" i="199"/>
  <c r="G80" i="199"/>
  <c r="F80" i="199"/>
  <c r="AX77" i="199"/>
  <c r="AV77" i="199"/>
  <c r="AU77" i="199"/>
  <c r="AT77" i="199"/>
  <c r="AS77" i="199"/>
  <c r="AR77" i="199"/>
  <c r="AQ77" i="199"/>
  <c r="AP77" i="199"/>
  <c r="AO77" i="199"/>
  <c r="AN77" i="199"/>
  <c r="AM77" i="199"/>
  <c r="AL77" i="199"/>
  <c r="AK77" i="199"/>
  <c r="AJ77" i="199"/>
  <c r="AI77" i="199"/>
  <c r="AH77" i="199"/>
  <c r="AG77" i="199"/>
  <c r="AF77" i="199"/>
  <c r="AE77" i="199"/>
  <c r="AD77" i="199"/>
  <c r="AC77" i="199"/>
  <c r="AB77" i="199"/>
  <c r="AA77" i="199"/>
  <c r="Z77" i="199"/>
  <c r="Y77" i="199"/>
  <c r="X77" i="199"/>
  <c r="W77" i="199"/>
  <c r="V77" i="199"/>
  <c r="U77" i="199"/>
  <c r="T77" i="199"/>
  <c r="S77" i="199"/>
  <c r="R77" i="199"/>
  <c r="Q77" i="199"/>
  <c r="P77" i="199"/>
  <c r="O77" i="199"/>
  <c r="N77" i="199"/>
  <c r="M77" i="199"/>
  <c r="L77" i="199"/>
  <c r="K77" i="199"/>
  <c r="J77" i="199"/>
  <c r="I77" i="199"/>
  <c r="H77" i="199"/>
  <c r="G77" i="199"/>
  <c r="F77" i="199"/>
  <c r="AX74" i="199"/>
  <c r="AV74" i="199"/>
  <c r="AU74" i="199"/>
  <c r="AT74" i="199"/>
  <c r="AS74" i="199"/>
  <c r="AR74" i="199"/>
  <c r="AQ74" i="199"/>
  <c r="AP74" i="199"/>
  <c r="AO74" i="199"/>
  <c r="AN74" i="199"/>
  <c r="AM74" i="199"/>
  <c r="AL74" i="199"/>
  <c r="AK74" i="199"/>
  <c r="AJ74" i="199"/>
  <c r="AI74" i="199"/>
  <c r="AH74" i="199"/>
  <c r="AG74" i="199"/>
  <c r="AF74" i="199"/>
  <c r="AE74" i="199"/>
  <c r="AD74" i="199"/>
  <c r="AC74" i="199"/>
  <c r="AB74" i="199"/>
  <c r="AA74" i="199"/>
  <c r="Z74" i="199"/>
  <c r="Y74" i="199"/>
  <c r="X74" i="199"/>
  <c r="W74" i="199"/>
  <c r="V74" i="199"/>
  <c r="U74" i="199"/>
  <c r="T74" i="199"/>
  <c r="S74" i="199"/>
  <c r="R74" i="199"/>
  <c r="Q74" i="199"/>
  <c r="P74" i="199"/>
  <c r="O74" i="199"/>
  <c r="N74" i="199"/>
  <c r="M74" i="199"/>
  <c r="L74" i="199"/>
  <c r="K74" i="199"/>
  <c r="J74" i="199"/>
  <c r="I74" i="199"/>
  <c r="H74" i="199"/>
  <c r="G74" i="199"/>
  <c r="F74" i="199"/>
  <c r="AX71" i="199"/>
  <c r="AV71" i="199"/>
  <c r="AU71" i="199"/>
  <c r="AT71" i="199"/>
  <c r="AS71" i="199"/>
  <c r="AR71" i="199"/>
  <c r="AQ71" i="199"/>
  <c r="AP71" i="199"/>
  <c r="AO71" i="199"/>
  <c r="AN71" i="199"/>
  <c r="AM71" i="199"/>
  <c r="AL71" i="199"/>
  <c r="AK71" i="199"/>
  <c r="AJ71" i="199"/>
  <c r="AI71" i="199"/>
  <c r="AH71" i="199"/>
  <c r="AG71" i="199"/>
  <c r="AF71" i="199"/>
  <c r="AE71" i="199"/>
  <c r="AD71" i="199"/>
  <c r="AC71" i="199"/>
  <c r="AB71" i="199"/>
  <c r="AA71" i="199"/>
  <c r="Z71" i="199"/>
  <c r="Y71" i="199"/>
  <c r="X71" i="199"/>
  <c r="W71" i="199"/>
  <c r="V71" i="199"/>
  <c r="U71" i="199"/>
  <c r="T71" i="199"/>
  <c r="S71" i="199"/>
  <c r="R71" i="199"/>
  <c r="Q71" i="199"/>
  <c r="P71" i="199"/>
  <c r="O71" i="199"/>
  <c r="N71" i="199"/>
  <c r="M71" i="199"/>
  <c r="L71" i="199"/>
  <c r="K71" i="199"/>
  <c r="J71" i="199"/>
  <c r="I71" i="199"/>
  <c r="H71" i="199"/>
  <c r="G71" i="199"/>
  <c r="F71" i="199"/>
  <c r="AX68" i="199"/>
  <c r="AV68" i="199"/>
  <c r="AU68" i="199"/>
  <c r="AT68" i="199"/>
  <c r="AS68" i="199"/>
  <c r="AR68" i="199"/>
  <c r="AQ68" i="199"/>
  <c r="AP68" i="199"/>
  <c r="AO68" i="199"/>
  <c r="AN68" i="199"/>
  <c r="AM68" i="199"/>
  <c r="AL68" i="199"/>
  <c r="AK68" i="199"/>
  <c r="AJ68" i="199"/>
  <c r="AI68" i="199"/>
  <c r="AH68" i="199"/>
  <c r="AG68" i="199"/>
  <c r="AF68" i="199"/>
  <c r="AE68" i="199"/>
  <c r="AD68" i="199"/>
  <c r="AC68" i="199"/>
  <c r="AB68" i="199"/>
  <c r="AA68" i="199"/>
  <c r="Z68" i="199"/>
  <c r="Y68" i="199"/>
  <c r="X68" i="199"/>
  <c r="W68" i="199"/>
  <c r="V68" i="199"/>
  <c r="U68" i="199"/>
  <c r="T68" i="199"/>
  <c r="S68" i="199"/>
  <c r="R68" i="199"/>
  <c r="Q68" i="199"/>
  <c r="P68" i="199"/>
  <c r="O68" i="199"/>
  <c r="N68" i="199"/>
  <c r="M68" i="199"/>
  <c r="L68" i="199"/>
  <c r="K68" i="199"/>
  <c r="J68" i="199"/>
  <c r="I68" i="199"/>
  <c r="H68" i="199"/>
  <c r="G68" i="199"/>
  <c r="F68" i="199"/>
  <c r="AX65" i="199"/>
  <c r="AV65" i="199"/>
  <c r="AU65" i="199"/>
  <c r="AT65" i="199"/>
  <c r="AS65" i="199"/>
  <c r="AR65" i="199"/>
  <c r="AQ65" i="199"/>
  <c r="AP65" i="199"/>
  <c r="AO65" i="199"/>
  <c r="AN65" i="199"/>
  <c r="AM65" i="199"/>
  <c r="AL65" i="199"/>
  <c r="AK65" i="199"/>
  <c r="AJ65" i="199"/>
  <c r="AI65" i="199"/>
  <c r="AH65" i="199"/>
  <c r="AG65" i="199"/>
  <c r="AF65" i="199"/>
  <c r="AE65" i="199"/>
  <c r="AD65" i="199"/>
  <c r="AC65" i="199"/>
  <c r="AB65" i="199"/>
  <c r="AA65" i="199"/>
  <c r="Z65" i="199"/>
  <c r="Y65" i="199"/>
  <c r="X65" i="199"/>
  <c r="W65" i="199"/>
  <c r="V65" i="199"/>
  <c r="U65" i="199"/>
  <c r="T65" i="199"/>
  <c r="S65" i="199"/>
  <c r="R65" i="199"/>
  <c r="Q65" i="199"/>
  <c r="P65" i="199"/>
  <c r="O65" i="199"/>
  <c r="N65" i="199"/>
  <c r="M65" i="199"/>
  <c r="L65" i="199"/>
  <c r="K65" i="199"/>
  <c r="J65" i="199"/>
  <c r="I65" i="199"/>
  <c r="H65" i="199"/>
  <c r="G65" i="199"/>
  <c r="F65" i="199"/>
  <c r="AX62" i="199"/>
  <c r="AV62" i="199"/>
  <c r="AU62" i="199"/>
  <c r="AT62" i="199"/>
  <c r="AS62" i="199"/>
  <c r="AR62" i="199"/>
  <c r="AQ62" i="199"/>
  <c r="AP62" i="199"/>
  <c r="AO62" i="199"/>
  <c r="AN62" i="199"/>
  <c r="AM62" i="199"/>
  <c r="AL62" i="199"/>
  <c r="AK62" i="199"/>
  <c r="AJ62" i="199"/>
  <c r="AI62" i="199"/>
  <c r="AH62" i="199"/>
  <c r="AG62" i="199"/>
  <c r="AF62" i="199"/>
  <c r="AE62" i="199"/>
  <c r="AD62" i="199"/>
  <c r="AC62" i="199"/>
  <c r="AB62" i="199"/>
  <c r="AA62" i="199"/>
  <c r="Z62" i="199"/>
  <c r="Y62" i="199"/>
  <c r="X62" i="199"/>
  <c r="W62" i="199"/>
  <c r="V62" i="199"/>
  <c r="U62" i="199"/>
  <c r="T62" i="199"/>
  <c r="S62" i="199"/>
  <c r="R62" i="199"/>
  <c r="Q62" i="199"/>
  <c r="P62" i="199"/>
  <c r="O62" i="199"/>
  <c r="N62" i="199"/>
  <c r="M62" i="199"/>
  <c r="L62" i="199"/>
  <c r="K62" i="199"/>
  <c r="J62" i="199"/>
  <c r="I62" i="199"/>
  <c r="H62" i="199"/>
  <c r="G62" i="199"/>
  <c r="F62" i="199"/>
  <c r="AX59" i="199"/>
  <c r="AV59" i="199"/>
  <c r="AU59" i="199"/>
  <c r="AT59" i="199"/>
  <c r="AS59" i="199"/>
  <c r="AR59" i="199"/>
  <c r="AQ59" i="199"/>
  <c r="AP59" i="199"/>
  <c r="AO59" i="199"/>
  <c r="AN59" i="199"/>
  <c r="AM59" i="199"/>
  <c r="AL59" i="199"/>
  <c r="AK59" i="199"/>
  <c r="AJ59" i="199"/>
  <c r="AI59" i="199"/>
  <c r="AH59" i="199"/>
  <c r="AG59" i="199"/>
  <c r="AF59" i="199"/>
  <c r="AE59" i="199"/>
  <c r="AD59" i="199"/>
  <c r="AC59" i="199"/>
  <c r="AB59" i="199"/>
  <c r="AA59" i="199"/>
  <c r="Z59" i="199"/>
  <c r="Y59" i="199"/>
  <c r="X59" i="199"/>
  <c r="W59" i="199"/>
  <c r="V59" i="199"/>
  <c r="U59" i="199"/>
  <c r="T59" i="199"/>
  <c r="S59" i="199"/>
  <c r="R59" i="199"/>
  <c r="Q59" i="199"/>
  <c r="P59" i="199"/>
  <c r="O59" i="199"/>
  <c r="N59" i="199"/>
  <c r="M59" i="199"/>
  <c r="L59" i="199"/>
  <c r="K59" i="199"/>
  <c r="J59" i="199"/>
  <c r="I59" i="199"/>
  <c r="H59" i="199"/>
  <c r="G59" i="199"/>
  <c r="F59" i="199"/>
  <c r="A59" i="199"/>
  <c r="AX56" i="199"/>
  <c r="AV56" i="199"/>
  <c r="AU56" i="199"/>
  <c r="AT56" i="199"/>
  <c r="AS56" i="199"/>
  <c r="AR56" i="199"/>
  <c r="AQ56" i="199"/>
  <c r="AP56" i="199"/>
  <c r="AO56" i="199"/>
  <c r="AN56" i="199"/>
  <c r="AM56" i="199"/>
  <c r="AL56" i="199"/>
  <c r="AK56" i="199"/>
  <c r="AJ56" i="199"/>
  <c r="AI56" i="199"/>
  <c r="AH56" i="199"/>
  <c r="AG56" i="199"/>
  <c r="AF56" i="199"/>
  <c r="AE56" i="199"/>
  <c r="AD56" i="199"/>
  <c r="AC56" i="199"/>
  <c r="AB56" i="199"/>
  <c r="AA56" i="199"/>
  <c r="Z56" i="199"/>
  <c r="Y56" i="199"/>
  <c r="X56" i="199"/>
  <c r="W56" i="199"/>
  <c r="V56" i="199"/>
  <c r="U56" i="199"/>
  <c r="T56" i="199"/>
  <c r="S56" i="199"/>
  <c r="R56" i="199"/>
  <c r="Q56" i="199"/>
  <c r="P56" i="199"/>
  <c r="O56" i="199"/>
  <c r="N56" i="199"/>
  <c r="M56" i="199"/>
  <c r="L56" i="199"/>
  <c r="K56" i="199"/>
  <c r="J56" i="199"/>
  <c r="I56" i="199"/>
  <c r="H56" i="199"/>
  <c r="G56" i="199"/>
  <c r="F56" i="199"/>
  <c r="A50" i="199"/>
  <c r="A49" i="199"/>
  <c r="A48" i="199"/>
  <c r="A47" i="199"/>
  <c r="A46" i="199"/>
  <c r="A45" i="199"/>
  <c r="A44" i="199"/>
  <c r="A43" i="199"/>
  <c r="A42" i="199"/>
  <c r="A41" i="199"/>
  <c r="A40" i="199"/>
  <c r="A39" i="199"/>
  <c r="A38" i="199"/>
  <c r="A37" i="199"/>
  <c r="A36" i="199"/>
  <c r="A35" i="199"/>
  <c r="A34" i="199"/>
  <c r="A33" i="199"/>
  <c r="A32" i="199"/>
  <c r="A31" i="199"/>
  <c r="A30" i="199"/>
  <c r="A29" i="199"/>
  <c r="A28" i="199"/>
  <c r="A27" i="199"/>
  <c r="A26" i="199"/>
  <c r="A25" i="199"/>
  <c r="A24" i="199"/>
  <c r="A23" i="199"/>
  <c r="A22" i="199"/>
  <c r="A21" i="199"/>
  <c r="A20" i="199"/>
  <c r="A19" i="199"/>
  <c r="A18" i="199"/>
  <c r="A17" i="199"/>
  <c r="A16" i="199"/>
  <c r="A15" i="199"/>
  <c r="A14" i="199"/>
  <c r="A13" i="199"/>
  <c r="A12" i="199"/>
  <c r="A11" i="199"/>
  <c r="A10" i="199"/>
  <c r="A9" i="199"/>
  <c r="A8" i="199"/>
  <c r="A7" i="199"/>
  <c r="A6" i="199"/>
  <c r="D1418" i="181"/>
  <c r="D1417" i="181"/>
  <c r="D1416" i="181"/>
  <c r="D1415" i="181"/>
  <c r="D1414" i="181"/>
  <c r="D1413" i="181"/>
  <c r="D1412" i="181"/>
  <c r="D1411" i="181"/>
  <c r="D1410" i="181"/>
  <c r="D1409" i="181"/>
  <c r="D1408" i="181"/>
  <c r="D1407" i="181"/>
  <c r="D1406" i="181"/>
  <c r="D1405" i="181"/>
  <c r="D1404" i="181"/>
  <c r="D1403" i="181"/>
  <c r="D1402" i="181"/>
  <c r="D1401" i="181"/>
  <c r="D1400" i="181"/>
  <c r="D1399" i="181"/>
  <c r="D1398" i="181"/>
  <c r="D1397" i="181"/>
  <c r="D1396" i="181"/>
  <c r="D1395" i="181"/>
  <c r="D1394" i="181"/>
  <c r="D1393" i="181"/>
  <c r="D1392" i="181"/>
  <c r="D1391" i="181"/>
  <c r="D1390" i="181"/>
  <c r="D1389" i="181"/>
  <c r="D1388" i="181"/>
  <c r="D1387" i="181"/>
  <c r="D1386" i="181"/>
  <c r="D1385" i="181"/>
  <c r="D1384" i="181"/>
  <c r="D1383" i="181"/>
  <c r="D1382" i="181"/>
  <c r="D1381" i="181"/>
  <c r="D1380" i="181"/>
  <c r="D1379" i="181"/>
  <c r="D1378" i="181"/>
  <c r="D1377" i="181"/>
  <c r="D1376" i="181"/>
  <c r="D1375" i="181"/>
  <c r="D1374" i="181"/>
  <c r="D1373" i="181"/>
  <c r="D1372" i="181"/>
  <c r="D1371" i="181"/>
  <c r="D1370" i="181"/>
  <c r="D1369" i="181"/>
  <c r="D1368" i="181"/>
  <c r="D1367" i="181"/>
  <c r="D1366" i="181"/>
  <c r="D1365" i="181"/>
  <c r="D1364" i="181"/>
  <c r="D1363" i="181"/>
  <c r="D1362" i="181"/>
  <c r="D1361" i="181"/>
  <c r="D1360" i="181"/>
  <c r="D1359" i="181"/>
  <c r="D1358" i="181"/>
  <c r="D1357" i="181"/>
  <c r="D1356" i="181"/>
  <c r="D1355" i="181"/>
  <c r="D1354" i="181"/>
  <c r="D1353" i="181"/>
  <c r="D1352" i="181"/>
  <c r="D1351" i="181"/>
  <c r="D1350" i="181"/>
  <c r="D1349" i="181"/>
  <c r="D1348" i="181"/>
  <c r="D1347" i="181"/>
  <c r="D1346" i="181"/>
  <c r="D1345" i="181"/>
  <c r="D1344" i="181"/>
  <c r="D1343" i="181"/>
  <c r="D1342" i="181"/>
  <c r="D1341" i="181"/>
  <c r="D1340" i="181"/>
  <c r="D1339" i="181"/>
  <c r="D1338" i="181"/>
  <c r="D1337" i="181"/>
  <c r="D1336" i="181"/>
  <c r="D1335" i="181"/>
  <c r="D1334" i="181"/>
  <c r="D1333" i="181"/>
  <c r="D1332" i="181"/>
  <c r="D1331" i="181"/>
  <c r="D1330" i="181"/>
  <c r="D1329" i="181"/>
  <c r="D1328" i="181"/>
  <c r="D1327" i="181"/>
  <c r="D1326" i="181"/>
  <c r="D1325" i="181"/>
  <c r="D1324" i="181"/>
  <c r="D1323" i="181"/>
  <c r="D1322" i="181"/>
  <c r="D1321" i="181"/>
  <c r="D1320" i="181"/>
  <c r="D1319" i="181"/>
  <c r="D1318" i="181"/>
  <c r="D1317" i="181"/>
  <c r="D1316" i="181"/>
  <c r="D1315" i="181"/>
  <c r="D1314" i="181"/>
  <c r="D1313" i="181"/>
  <c r="D1312" i="181"/>
  <c r="D1311" i="181"/>
  <c r="D1310" i="181"/>
  <c r="D1309" i="181"/>
  <c r="D1308" i="181"/>
  <c r="D1307" i="181"/>
  <c r="D1306" i="181"/>
  <c r="D1305" i="181"/>
  <c r="D1304" i="181"/>
  <c r="D1303" i="181"/>
  <c r="D1302" i="181"/>
  <c r="D1301" i="181"/>
  <c r="D1300" i="181"/>
  <c r="D1299" i="181"/>
  <c r="D1298" i="181"/>
  <c r="D1297" i="181"/>
  <c r="D1296" i="181"/>
  <c r="D1295" i="181"/>
  <c r="D1294" i="181"/>
  <c r="D1293" i="181"/>
  <c r="D1292" i="181"/>
  <c r="D1291" i="181"/>
  <c r="D1290" i="181"/>
  <c r="D1289" i="181"/>
  <c r="D1288" i="181"/>
  <c r="D1287" i="181"/>
  <c r="D1286" i="181"/>
  <c r="D1285" i="181"/>
  <c r="D1284" i="181"/>
  <c r="D1283" i="181"/>
  <c r="D1282" i="181"/>
  <c r="D1281" i="181"/>
  <c r="D1280" i="181"/>
  <c r="D1279" i="181"/>
  <c r="D1278" i="181"/>
  <c r="D1277" i="181"/>
  <c r="D1276" i="181"/>
  <c r="D1275" i="181"/>
  <c r="D1274" i="181"/>
  <c r="D1273" i="181"/>
  <c r="D1272" i="181"/>
  <c r="D1271" i="181"/>
  <c r="D1270" i="181"/>
  <c r="D1269" i="181"/>
  <c r="D1268" i="181"/>
  <c r="D1267" i="181"/>
  <c r="D1266" i="181"/>
  <c r="D1265" i="181"/>
  <c r="D1264" i="181"/>
  <c r="D1263" i="181"/>
  <c r="D1262" i="181"/>
  <c r="D1261" i="181"/>
  <c r="D1260" i="181"/>
  <c r="D1259" i="181"/>
  <c r="D1258" i="181"/>
  <c r="D1257" i="181"/>
  <c r="D1256" i="181"/>
  <c r="D1255" i="181"/>
  <c r="D1254" i="181"/>
  <c r="D1253" i="181"/>
  <c r="D1252" i="181"/>
  <c r="D1251" i="181"/>
  <c r="D1250" i="181"/>
  <c r="D1249" i="181"/>
  <c r="D1248" i="181"/>
  <c r="D1247" i="181"/>
  <c r="D1246" i="181"/>
  <c r="D1245" i="181"/>
  <c r="D1244" i="181"/>
  <c r="D1243" i="181"/>
  <c r="D1242" i="181"/>
  <c r="D1241" i="181"/>
  <c r="D1240" i="181"/>
  <c r="D1239" i="181"/>
  <c r="D1238" i="181"/>
  <c r="D1237" i="181"/>
  <c r="D1236" i="181"/>
  <c r="D1235" i="181"/>
  <c r="D1234" i="181"/>
  <c r="D1233" i="181"/>
  <c r="D1232" i="181"/>
  <c r="D1231" i="181"/>
  <c r="D1230" i="181"/>
  <c r="D1229" i="181"/>
  <c r="D1228" i="181"/>
  <c r="D1227" i="181"/>
  <c r="D1226" i="181"/>
  <c r="D1225" i="181"/>
  <c r="D1224" i="181"/>
  <c r="D1223" i="181"/>
  <c r="D1222" i="181"/>
  <c r="D1221" i="181"/>
  <c r="D1220" i="181"/>
  <c r="D1219" i="181"/>
  <c r="D1218" i="181"/>
  <c r="D1217" i="181"/>
  <c r="D1216" i="181"/>
  <c r="D1215" i="181"/>
  <c r="D1214" i="181"/>
  <c r="D1213" i="181"/>
  <c r="D1212" i="181"/>
  <c r="D1211" i="181"/>
  <c r="D1210" i="181"/>
  <c r="D1209" i="181"/>
  <c r="D1208" i="181"/>
  <c r="D1207" i="181"/>
  <c r="D1206" i="181"/>
  <c r="D1205" i="181"/>
  <c r="D1204" i="181"/>
  <c r="D1203" i="181"/>
  <c r="D1202" i="181"/>
  <c r="D1201" i="181"/>
  <c r="D1200" i="181"/>
  <c r="D1199" i="181"/>
  <c r="D1198" i="181"/>
  <c r="D1197" i="181"/>
  <c r="D1196" i="181"/>
  <c r="D1195" i="181"/>
  <c r="D1194" i="181"/>
  <c r="D1193" i="181"/>
  <c r="D1192" i="181"/>
  <c r="D1191" i="181"/>
  <c r="D1190" i="181"/>
  <c r="D1189" i="181"/>
  <c r="D1188" i="181"/>
  <c r="D1187" i="181"/>
  <c r="D1186" i="181"/>
  <c r="D1185" i="181"/>
  <c r="D1184" i="181"/>
  <c r="D1183" i="181"/>
  <c r="D1182" i="181"/>
  <c r="D1181" i="181"/>
  <c r="D1180" i="181"/>
  <c r="D1179" i="181"/>
  <c r="D1178" i="181"/>
  <c r="D1177" i="181"/>
  <c r="D1176" i="181"/>
  <c r="D1175" i="181"/>
  <c r="D1174" i="181"/>
  <c r="D1173" i="181"/>
  <c r="D1172" i="181"/>
  <c r="D1171" i="181"/>
  <c r="D1170" i="181"/>
  <c r="D1169" i="181"/>
  <c r="D1168" i="181"/>
  <c r="D1167" i="181"/>
  <c r="D1166" i="181"/>
  <c r="D1165" i="181"/>
  <c r="D1164" i="181"/>
  <c r="D1163" i="181"/>
  <c r="D1162" i="181"/>
  <c r="D1161" i="181"/>
  <c r="D1160" i="181"/>
  <c r="D1159" i="181"/>
  <c r="D1158" i="181"/>
  <c r="D1157" i="181"/>
  <c r="D1156" i="181"/>
  <c r="D1155" i="181"/>
  <c r="D1154" i="181"/>
  <c r="D1153" i="181"/>
  <c r="D1152" i="181"/>
  <c r="D1151" i="181"/>
  <c r="D1150" i="181"/>
  <c r="D1149" i="181"/>
  <c r="D1148" i="181"/>
  <c r="D1147" i="181"/>
  <c r="D1146" i="181"/>
  <c r="D1145" i="181"/>
  <c r="D1144" i="181"/>
  <c r="D1143" i="181"/>
  <c r="D1142" i="181"/>
  <c r="D1141" i="181"/>
  <c r="D1140" i="181"/>
  <c r="D1139" i="181"/>
  <c r="D1138" i="181"/>
  <c r="D1137" i="181"/>
  <c r="D1136" i="181"/>
  <c r="D1135" i="181"/>
  <c r="D1134" i="181"/>
  <c r="D1133" i="181"/>
  <c r="D1132" i="181"/>
  <c r="D1131" i="181"/>
  <c r="D1130" i="181"/>
  <c r="D1129" i="181"/>
  <c r="D1128" i="181"/>
  <c r="D1127" i="181"/>
  <c r="D1126" i="181"/>
  <c r="D1125" i="181"/>
  <c r="D1124" i="181"/>
  <c r="D1123" i="181"/>
  <c r="D1122" i="181"/>
  <c r="D1121" i="181"/>
  <c r="D1120" i="181"/>
  <c r="D1119" i="181"/>
  <c r="D1118" i="181"/>
  <c r="D1117" i="181"/>
  <c r="D1116" i="181"/>
  <c r="D1115" i="181"/>
  <c r="D1114" i="181"/>
  <c r="D1113" i="181"/>
  <c r="D1112" i="181"/>
  <c r="D1111" i="181"/>
  <c r="D1110" i="181"/>
  <c r="D1109" i="181"/>
  <c r="D1108" i="181"/>
  <c r="D1107" i="181"/>
  <c r="D1106" i="181"/>
  <c r="D1105" i="181"/>
  <c r="D1104" i="181"/>
  <c r="D1103" i="181"/>
  <c r="D1102" i="181"/>
  <c r="D1101" i="181"/>
  <c r="D1100" i="181"/>
  <c r="D1099" i="181"/>
  <c r="D1098" i="181"/>
  <c r="D1097" i="181"/>
  <c r="D1096" i="181"/>
  <c r="D1095" i="181"/>
  <c r="D1094" i="181"/>
  <c r="D1093" i="181"/>
  <c r="D1092" i="181"/>
  <c r="D1091" i="181"/>
  <c r="D1090" i="181"/>
  <c r="D1089" i="181"/>
  <c r="D1088" i="181"/>
  <c r="D1087" i="181"/>
  <c r="D1086" i="181"/>
  <c r="D1085" i="181"/>
  <c r="D1084" i="181"/>
  <c r="D1083" i="181"/>
  <c r="D1082" i="181"/>
  <c r="D1081" i="181"/>
  <c r="D1080" i="181"/>
  <c r="D1079" i="181"/>
  <c r="D1078" i="181"/>
  <c r="D1077" i="181"/>
  <c r="D1076" i="181"/>
  <c r="D1075" i="181"/>
  <c r="D1074" i="181"/>
  <c r="D1073" i="181"/>
  <c r="D1072" i="181"/>
  <c r="D1071" i="181"/>
  <c r="D1070" i="181"/>
  <c r="D1069" i="181"/>
  <c r="D1068" i="181"/>
  <c r="D1067" i="181"/>
  <c r="D1066" i="181"/>
  <c r="D1065" i="181"/>
  <c r="D1064" i="181"/>
  <c r="D1063" i="181"/>
  <c r="D1062" i="181"/>
  <c r="D1061" i="181"/>
  <c r="D1060" i="181"/>
  <c r="D1059" i="181"/>
  <c r="D1058" i="181"/>
  <c r="D1057" i="181"/>
  <c r="D1056" i="181"/>
  <c r="D1055" i="181"/>
  <c r="D1054" i="181"/>
  <c r="D1053" i="181"/>
  <c r="D1052" i="181"/>
  <c r="D1051" i="181"/>
  <c r="D1050" i="181"/>
  <c r="D1049" i="181"/>
  <c r="D1048" i="181"/>
  <c r="D1047" i="181"/>
  <c r="D1046" i="181"/>
  <c r="D1045" i="181"/>
  <c r="D1044" i="181"/>
  <c r="D1043" i="181"/>
  <c r="D1042" i="181"/>
  <c r="D1041" i="181"/>
  <c r="D1040" i="181"/>
  <c r="D1039" i="181"/>
  <c r="D1038" i="181"/>
  <c r="D1037" i="181"/>
  <c r="D1036" i="181"/>
  <c r="D1035" i="181"/>
  <c r="D1034" i="181"/>
  <c r="D1033" i="181"/>
  <c r="D1032" i="181"/>
  <c r="D1031" i="181"/>
  <c r="D1030" i="181"/>
  <c r="D1029" i="181"/>
  <c r="D1028" i="181"/>
  <c r="D1027" i="181"/>
  <c r="D1026" i="181"/>
  <c r="D1025" i="181"/>
  <c r="D1024" i="181"/>
  <c r="D1023" i="181"/>
  <c r="D1022" i="181"/>
  <c r="D1021" i="181"/>
  <c r="D1020" i="181"/>
  <c r="D1019" i="181"/>
  <c r="D1018" i="181"/>
  <c r="D1017" i="181"/>
  <c r="D1016" i="181"/>
  <c r="D1015" i="181"/>
  <c r="D1014" i="181"/>
  <c r="D1013" i="181"/>
  <c r="D1012" i="181"/>
  <c r="D1011" i="181"/>
  <c r="D1010" i="181"/>
  <c r="D1009" i="181"/>
  <c r="D1008" i="181"/>
  <c r="D1007" i="181"/>
  <c r="D1006" i="181"/>
  <c r="D1005" i="181"/>
  <c r="D1004" i="181"/>
  <c r="D1003" i="181"/>
  <c r="D1002" i="181"/>
  <c r="D1001" i="181"/>
  <c r="D1000" i="181"/>
  <c r="D999" i="181"/>
  <c r="D998" i="181"/>
  <c r="D997" i="181"/>
  <c r="D996" i="181"/>
  <c r="D995" i="181"/>
  <c r="D994" i="181"/>
  <c r="D993" i="181"/>
  <c r="D992" i="181"/>
  <c r="D991" i="181"/>
  <c r="D990" i="181"/>
  <c r="D989" i="181"/>
  <c r="D988" i="181"/>
  <c r="D987" i="181"/>
  <c r="D986" i="181"/>
  <c r="D985" i="181"/>
  <c r="D984" i="181"/>
  <c r="D983" i="181"/>
  <c r="D982" i="181"/>
  <c r="D981" i="181"/>
  <c r="D980" i="181"/>
  <c r="D979" i="181"/>
  <c r="D978" i="181"/>
  <c r="D977" i="181"/>
  <c r="D976" i="181"/>
  <c r="D975" i="181"/>
  <c r="D974" i="181"/>
  <c r="D973" i="181"/>
  <c r="D972" i="181"/>
  <c r="D971" i="181"/>
  <c r="D970" i="181"/>
  <c r="D969" i="181"/>
  <c r="D968" i="181"/>
  <c r="D967" i="181"/>
  <c r="D966" i="181"/>
  <c r="D965" i="181"/>
  <c r="D964" i="181"/>
  <c r="D963" i="181"/>
  <c r="D962" i="181"/>
  <c r="D961" i="181"/>
  <c r="D960" i="181"/>
  <c r="D959" i="181"/>
  <c r="D958" i="181"/>
  <c r="D957" i="181"/>
  <c r="D956" i="181"/>
  <c r="D955" i="181"/>
  <c r="D954" i="181"/>
  <c r="D953" i="181"/>
  <c r="D952" i="181"/>
  <c r="D951" i="181"/>
  <c r="D950" i="181"/>
  <c r="D949" i="181"/>
  <c r="D948" i="181"/>
  <c r="D947" i="181"/>
  <c r="D946" i="181"/>
  <c r="D945" i="181"/>
  <c r="D944" i="181"/>
  <c r="D943" i="181"/>
  <c r="D942" i="181"/>
  <c r="D941" i="181"/>
  <c r="D940" i="181"/>
  <c r="D939" i="181"/>
  <c r="D938" i="181"/>
  <c r="D937" i="181"/>
  <c r="D936" i="181"/>
  <c r="D935" i="181"/>
  <c r="D934" i="181"/>
  <c r="D933" i="181"/>
  <c r="D932" i="181"/>
  <c r="D931" i="181"/>
  <c r="D930" i="181"/>
  <c r="D929" i="181"/>
  <c r="D928" i="181"/>
  <c r="D927" i="181"/>
  <c r="D926" i="181"/>
  <c r="D925" i="181"/>
  <c r="D924" i="181"/>
  <c r="D923" i="181"/>
  <c r="D922" i="181"/>
  <c r="D921" i="181"/>
  <c r="D920" i="181"/>
  <c r="D919" i="181"/>
  <c r="D918" i="181"/>
  <c r="D917" i="181"/>
  <c r="D916" i="181"/>
  <c r="D915" i="181"/>
  <c r="D914" i="181"/>
  <c r="D913" i="181"/>
  <c r="D912" i="181"/>
  <c r="D911" i="181"/>
  <c r="D910" i="181"/>
  <c r="D909" i="181"/>
  <c r="D908" i="181"/>
  <c r="D907" i="181"/>
  <c r="D906" i="181"/>
  <c r="D905" i="181"/>
  <c r="D904" i="181"/>
  <c r="D903" i="181"/>
  <c r="D902" i="181"/>
  <c r="D901" i="181"/>
  <c r="D900" i="181"/>
  <c r="D899" i="181"/>
  <c r="D898" i="181"/>
  <c r="D897" i="181"/>
  <c r="D896" i="181"/>
  <c r="D895" i="181"/>
  <c r="D894" i="181"/>
  <c r="D893" i="181"/>
  <c r="D892" i="181"/>
  <c r="D891" i="181"/>
  <c r="D890" i="181"/>
  <c r="D889" i="181"/>
  <c r="D888" i="181"/>
  <c r="D887" i="181"/>
  <c r="D886" i="181"/>
  <c r="D885" i="181"/>
  <c r="D884" i="181"/>
  <c r="D883" i="181"/>
  <c r="D882" i="181"/>
  <c r="D881" i="181"/>
  <c r="D880" i="181"/>
  <c r="D879" i="181"/>
  <c r="D878" i="181"/>
  <c r="D877" i="181"/>
  <c r="D876" i="181"/>
  <c r="D875" i="181"/>
  <c r="D874" i="181"/>
  <c r="D873" i="181"/>
  <c r="D872" i="181"/>
  <c r="D871" i="181"/>
  <c r="D870" i="181"/>
  <c r="D869" i="181"/>
  <c r="D868" i="181"/>
  <c r="D867" i="181"/>
  <c r="D866" i="181"/>
  <c r="D865" i="181"/>
  <c r="D864" i="181"/>
  <c r="D863" i="181"/>
  <c r="D862" i="181"/>
  <c r="D861" i="181"/>
  <c r="D860" i="181"/>
  <c r="D859" i="181"/>
  <c r="D858" i="181"/>
  <c r="D857" i="181"/>
  <c r="D856" i="181"/>
  <c r="D855" i="181"/>
  <c r="D854" i="181"/>
  <c r="D853" i="181"/>
  <c r="D852" i="181"/>
  <c r="D851" i="181"/>
  <c r="D850" i="181"/>
  <c r="D849" i="181"/>
  <c r="D848" i="181"/>
  <c r="D847" i="181"/>
  <c r="D846" i="181"/>
  <c r="D845" i="181"/>
  <c r="D844" i="181"/>
  <c r="D843" i="181"/>
  <c r="D842" i="181"/>
  <c r="D841" i="181"/>
  <c r="D840" i="181"/>
  <c r="D839" i="181"/>
  <c r="D838" i="181"/>
  <c r="D837" i="181"/>
  <c r="D836" i="181"/>
  <c r="D835" i="181"/>
  <c r="D834" i="181"/>
  <c r="D833" i="181"/>
  <c r="D832" i="181"/>
  <c r="D831" i="181"/>
  <c r="D830" i="181"/>
  <c r="D829" i="181"/>
  <c r="D828" i="181"/>
  <c r="D827" i="181"/>
  <c r="D826" i="181"/>
  <c r="D825" i="181"/>
  <c r="D824" i="181"/>
  <c r="D823" i="181"/>
  <c r="D822" i="181"/>
  <c r="D821" i="181"/>
  <c r="D820" i="181"/>
  <c r="D819" i="181"/>
  <c r="D818" i="181"/>
  <c r="D817" i="181"/>
  <c r="D816" i="181"/>
  <c r="D815" i="181"/>
  <c r="D814" i="181"/>
  <c r="D813" i="181"/>
  <c r="D812" i="181"/>
  <c r="D811" i="181"/>
  <c r="D810" i="181"/>
  <c r="D809" i="181"/>
  <c r="D808" i="181"/>
  <c r="D807" i="181"/>
  <c r="D806" i="181"/>
  <c r="D805" i="181"/>
  <c r="D804" i="181"/>
  <c r="D803" i="181"/>
  <c r="D802" i="181"/>
  <c r="D801" i="181"/>
  <c r="D800" i="181"/>
  <c r="D799" i="181"/>
  <c r="D798" i="181"/>
  <c r="D797" i="181"/>
  <c r="D796" i="181"/>
  <c r="D795" i="181"/>
  <c r="D794" i="181"/>
  <c r="D793" i="181"/>
  <c r="D792" i="181"/>
  <c r="D791" i="181"/>
  <c r="D790" i="181"/>
  <c r="D789" i="181"/>
  <c r="D788" i="181"/>
  <c r="D787" i="181"/>
  <c r="D786" i="181"/>
  <c r="D785" i="181"/>
  <c r="D784" i="181"/>
  <c r="D783" i="181"/>
  <c r="D782" i="181"/>
  <c r="D781" i="181"/>
  <c r="D780" i="181"/>
  <c r="D779" i="181"/>
  <c r="D778" i="181"/>
  <c r="D777" i="181"/>
  <c r="D776" i="181"/>
  <c r="D775" i="181"/>
  <c r="D774" i="181"/>
  <c r="D773" i="181"/>
  <c r="D772" i="181"/>
  <c r="D771" i="181"/>
  <c r="D770" i="181"/>
  <c r="D769" i="181"/>
  <c r="D768" i="181"/>
  <c r="D767" i="181"/>
  <c r="D766" i="181"/>
  <c r="D765" i="181"/>
  <c r="D764" i="181"/>
  <c r="D763" i="181"/>
  <c r="D762" i="181"/>
  <c r="D761" i="181"/>
  <c r="D760" i="181"/>
  <c r="D759" i="181"/>
  <c r="D758" i="181"/>
  <c r="D757" i="181"/>
  <c r="D756" i="181"/>
  <c r="D755" i="181"/>
  <c r="D754" i="181"/>
  <c r="D753" i="181"/>
  <c r="D752" i="181"/>
  <c r="D751" i="181"/>
  <c r="D750" i="181"/>
  <c r="D749" i="181"/>
  <c r="D748" i="181"/>
  <c r="D747" i="181"/>
  <c r="D746" i="181"/>
  <c r="D745" i="181"/>
  <c r="D744" i="181"/>
  <c r="D743" i="181"/>
  <c r="D742" i="181"/>
  <c r="D741" i="181"/>
  <c r="D740" i="181"/>
  <c r="D739" i="181"/>
  <c r="D738" i="181"/>
  <c r="D737" i="181"/>
  <c r="D736" i="181"/>
  <c r="D735" i="181"/>
  <c r="D734" i="181"/>
  <c r="D733" i="181"/>
  <c r="D732" i="181"/>
  <c r="D731" i="181"/>
  <c r="D730" i="181"/>
  <c r="D729" i="181"/>
  <c r="D728" i="181"/>
  <c r="D727" i="181"/>
  <c r="D726" i="181"/>
  <c r="D725" i="181"/>
  <c r="D724" i="181"/>
  <c r="D723" i="181"/>
  <c r="D722" i="181"/>
  <c r="D721" i="181"/>
  <c r="D720" i="181"/>
  <c r="D719" i="181"/>
  <c r="D718" i="181"/>
  <c r="D717" i="181"/>
  <c r="D716" i="181"/>
  <c r="D715" i="181"/>
  <c r="D714" i="181"/>
  <c r="D713" i="181"/>
  <c r="D712" i="181"/>
  <c r="D711" i="181"/>
  <c r="D710" i="181"/>
  <c r="D709" i="181"/>
  <c r="D708" i="181"/>
  <c r="D707" i="181"/>
  <c r="D706" i="181"/>
  <c r="D705" i="181"/>
  <c r="D704" i="181"/>
  <c r="D703" i="181"/>
  <c r="D702" i="181"/>
  <c r="D701" i="181"/>
  <c r="D700" i="181"/>
  <c r="D699" i="181"/>
  <c r="D698" i="181"/>
  <c r="D697" i="181"/>
  <c r="D696" i="181"/>
  <c r="D695" i="181"/>
  <c r="D694" i="181"/>
  <c r="D693" i="181"/>
  <c r="D692" i="181"/>
  <c r="D691" i="181"/>
  <c r="D690" i="181"/>
  <c r="D689" i="181"/>
  <c r="D688" i="181"/>
  <c r="D687" i="181"/>
  <c r="D686" i="181"/>
  <c r="D685" i="181"/>
  <c r="D684" i="181"/>
  <c r="D683" i="181"/>
  <c r="D682" i="181"/>
  <c r="D681" i="181"/>
  <c r="D680" i="181"/>
  <c r="D679" i="181"/>
  <c r="D678" i="181"/>
  <c r="D677" i="181"/>
  <c r="D676" i="181"/>
  <c r="D675" i="181"/>
  <c r="D674" i="181"/>
  <c r="D673" i="181"/>
  <c r="D672" i="181"/>
  <c r="D671" i="181"/>
  <c r="D670" i="181"/>
  <c r="D669" i="181"/>
  <c r="D668" i="181"/>
  <c r="D667" i="181"/>
  <c r="D666" i="181"/>
  <c r="D665" i="181"/>
  <c r="D664" i="181"/>
  <c r="D663" i="181"/>
  <c r="D662" i="181"/>
  <c r="D661" i="181"/>
  <c r="D660" i="181"/>
  <c r="D659" i="181"/>
  <c r="D658" i="181"/>
  <c r="D657" i="181"/>
  <c r="D656" i="181"/>
  <c r="D655" i="181"/>
  <c r="D654" i="181"/>
  <c r="D653" i="181"/>
  <c r="D652" i="181"/>
  <c r="D651" i="181"/>
  <c r="D650" i="181"/>
  <c r="D649" i="181"/>
  <c r="D648" i="181"/>
  <c r="D647" i="181"/>
  <c r="D646" i="181"/>
  <c r="D645" i="181"/>
  <c r="D644" i="181"/>
  <c r="D643" i="181"/>
  <c r="D642" i="181"/>
  <c r="D641" i="181"/>
  <c r="D640" i="181"/>
  <c r="D639" i="181"/>
  <c r="D638" i="181"/>
  <c r="D637" i="181"/>
  <c r="D636" i="181"/>
  <c r="D635" i="181"/>
  <c r="D634" i="181"/>
  <c r="D633" i="181"/>
  <c r="D632" i="181"/>
  <c r="D631" i="181"/>
  <c r="D630" i="181"/>
  <c r="D629" i="181"/>
  <c r="D628" i="181"/>
  <c r="D627" i="181"/>
  <c r="D626" i="181"/>
  <c r="D625" i="181"/>
  <c r="D624" i="181"/>
  <c r="D623" i="181"/>
  <c r="D622" i="181"/>
  <c r="D621" i="181"/>
  <c r="D620" i="181"/>
  <c r="D619" i="181"/>
  <c r="D618" i="181"/>
  <c r="D617" i="181"/>
  <c r="D616" i="181"/>
  <c r="D615" i="181"/>
  <c r="D614" i="181"/>
  <c r="D613" i="181"/>
  <c r="D612" i="181"/>
  <c r="D611" i="181"/>
  <c r="D610" i="181"/>
  <c r="D609" i="181"/>
  <c r="D608" i="181"/>
  <c r="D607" i="181"/>
  <c r="D606" i="181"/>
  <c r="D605" i="181"/>
  <c r="D604" i="181"/>
  <c r="D603" i="181"/>
  <c r="D602" i="181"/>
  <c r="D601" i="181"/>
  <c r="D600" i="181"/>
  <c r="D599" i="181"/>
  <c r="D598" i="181"/>
  <c r="D597" i="181"/>
  <c r="D596" i="181"/>
  <c r="D595" i="181"/>
  <c r="D594" i="181"/>
  <c r="D593" i="181"/>
  <c r="D592" i="181"/>
  <c r="D591" i="181"/>
  <c r="D590" i="181"/>
  <c r="D589" i="181"/>
  <c r="D588" i="181"/>
  <c r="D587" i="181"/>
  <c r="D586" i="181"/>
  <c r="D585" i="181"/>
  <c r="D584" i="181"/>
  <c r="D583" i="181"/>
  <c r="D582" i="181"/>
  <c r="D581" i="181"/>
  <c r="D580" i="181"/>
  <c r="D579" i="181"/>
  <c r="D578" i="181"/>
  <c r="D577" i="181"/>
  <c r="D576" i="181"/>
  <c r="D575" i="181"/>
  <c r="D574" i="181"/>
  <c r="D573" i="181"/>
  <c r="D572" i="181"/>
  <c r="D571" i="181"/>
  <c r="D570" i="181"/>
  <c r="D569" i="181"/>
  <c r="D568" i="181"/>
  <c r="D567" i="181"/>
  <c r="D566" i="181"/>
  <c r="D565" i="181"/>
  <c r="D564" i="181"/>
  <c r="D563" i="181"/>
  <c r="D562" i="181"/>
  <c r="D561" i="181"/>
  <c r="D560" i="181"/>
  <c r="D559" i="181"/>
  <c r="D558" i="181"/>
  <c r="D557" i="181"/>
  <c r="D556" i="181"/>
  <c r="D555" i="181"/>
  <c r="D554" i="181"/>
  <c r="D553" i="181"/>
  <c r="D552" i="181"/>
  <c r="D551" i="181"/>
  <c r="D550" i="181"/>
  <c r="D549" i="181"/>
  <c r="D548" i="181"/>
  <c r="D547" i="181"/>
  <c r="D546" i="181"/>
  <c r="D545" i="181"/>
  <c r="D544" i="181"/>
  <c r="D543" i="181"/>
  <c r="D542" i="181"/>
  <c r="D541" i="181"/>
  <c r="D540" i="181"/>
  <c r="D539" i="181"/>
  <c r="D538" i="181"/>
  <c r="D537" i="181"/>
  <c r="D536" i="181"/>
  <c r="D535" i="181"/>
  <c r="D534" i="181"/>
  <c r="D533" i="181"/>
  <c r="D532" i="181"/>
  <c r="D531" i="181"/>
  <c r="D530" i="181"/>
  <c r="D529" i="181"/>
  <c r="D528" i="181"/>
  <c r="D527" i="181"/>
  <c r="D526" i="181"/>
  <c r="D525" i="181"/>
  <c r="D524" i="181"/>
  <c r="D523" i="181"/>
  <c r="D522" i="181"/>
  <c r="D521" i="181"/>
  <c r="D520" i="181"/>
  <c r="D519" i="181"/>
  <c r="D518" i="181"/>
  <c r="D517" i="181"/>
  <c r="D516" i="181"/>
  <c r="D515" i="181"/>
  <c r="D514" i="181"/>
  <c r="D513" i="181"/>
  <c r="D512" i="181"/>
  <c r="D511" i="181"/>
  <c r="D510" i="181"/>
  <c r="D509" i="181"/>
  <c r="D508" i="181"/>
  <c r="D507" i="181"/>
  <c r="D506" i="181"/>
  <c r="D505" i="181"/>
  <c r="D504" i="181"/>
  <c r="D503" i="181"/>
  <c r="D502" i="181"/>
  <c r="D501" i="181"/>
  <c r="D500" i="181"/>
  <c r="D499" i="181"/>
  <c r="D498" i="181"/>
  <c r="D497" i="181"/>
  <c r="D496" i="181"/>
  <c r="D495" i="181"/>
  <c r="D494" i="181"/>
  <c r="D493" i="181"/>
  <c r="D492" i="181"/>
  <c r="D491" i="181"/>
  <c r="D490" i="181"/>
  <c r="D489" i="181"/>
  <c r="D488" i="181"/>
  <c r="D487" i="181"/>
  <c r="D486" i="181"/>
  <c r="D485" i="181"/>
  <c r="D484" i="181"/>
  <c r="D483" i="181"/>
  <c r="D482" i="181"/>
  <c r="D481" i="181"/>
  <c r="D480" i="181"/>
  <c r="D479" i="181"/>
  <c r="D478" i="181"/>
  <c r="D477" i="181"/>
  <c r="D476" i="181"/>
  <c r="D475" i="181"/>
  <c r="D474" i="181"/>
  <c r="D473" i="181"/>
  <c r="D472" i="181"/>
  <c r="D471" i="181"/>
  <c r="D470" i="181"/>
  <c r="D469" i="181"/>
  <c r="D468" i="181"/>
  <c r="D467" i="181"/>
  <c r="D466" i="181"/>
  <c r="D465" i="181"/>
  <c r="D464" i="181"/>
  <c r="D463" i="181"/>
  <c r="D462" i="181"/>
  <c r="D461" i="181"/>
  <c r="D460" i="181"/>
  <c r="D459" i="181"/>
  <c r="D458" i="181"/>
  <c r="D457" i="181"/>
  <c r="D456" i="181"/>
  <c r="D455" i="181"/>
  <c r="D454" i="181"/>
  <c r="D453" i="181"/>
  <c r="D452" i="181"/>
  <c r="D451" i="181"/>
  <c r="D450" i="181"/>
  <c r="D449" i="181"/>
  <c r="D448" i="181"/>
  <c r="D447" i="181"/>
  <c r="D446" i="181"/>
  <c r="D445" i="181"/>
  <c r="D444" i="181"/>
  <c r="D443" i="181"/>
  <c r="D442" i="181"/>
  <c r="D441" i="181"/>
  <c r="D440" i="181"/>
  <c r="D439" i="181"/>
  <c r="D438" i="181"/>
  <c r="D437" i="181"/>
  <c r="D436" i="181"/>
  <c r="D435" i="181"/>
  <c r="D434" i="181"/>
  <c r="D433" i="181"/>
  <c r="D432" i="181"/>
  <c r="D431" i="181"/>
  <c r="D430" i="181"/>
  <c r="D429" i="181"/>
  <c r="D428" i="181"/>
  <c r="D427" i="181"/>
  <c r="D426" i="181"/>
  <c r="D425" i="181"/>
  <c r="D424" i="181"/>
  <c r="D423" i="181"/>
  <c r="D422" i="181"/>
  <c r="D421" i="181"/>
  <c r="D420" i="181"/>
  <c r="D419" i="181"/>
  <c r="D418" i="181"/>
  <c r="D417" i="181"/>
  <c r="D416" i="181"/>
  <c r="D415" i="181"/>
  <c r="D414" i="181"/>
  <c r="D413" i="181"/>
  <c r="D412" i="181"/>
  <c r="D411" i="181"/>
  <c r="D410" i="181"/>
  <c r="D409" i="181"/>
  <c r="D408" i="181"/>
  <c r="D407" i="181"/>
  <c r="D406" i="181"/>
  <c r="D405" i="181"/>
  <c r="D404" i="181"/>
  <c r="D403" i="181"/>
  <c r="D402" i="181"/>
  <c r="D401" i="181"/>
  <c r="D400" i="181"/>
  <c r="D399" i="181"/>
  <c r="D398" i="181"/>
  <c r="D397" i="181"/>
  <c r="D396" i="181"/>
  <c r="D395" i="181"/>
  <c r="D394" i="181"/>
  <c r="D393" i="181"/>
  <c r="D392" i="181"/>
  <c r="D391" i="181"/>
  <c r="D390" i="181"/>
  <c r="D389" i="181"/>
  <c r="D388" i="181"/>
  <c r="D387" i="181"/>
  <c r="D386" i="181"/>
  <c r="D385" i="181"/>
  <c r="D384" i="181"/>
  <c r="D383" i="181"/>
  <c r="D382" i="181"/>
  <c r="D381" i="181"/>
  <c r="D380" i="181"/>
  <c r="D379" i="181"/>
  <c r="D378" i="181"/>
  <c r="D377" i="181"/>
  <c r="D376" i="181"/>
  <c r="D375" i="181"/>
  <c r="D374" i="181"/>
  <c r="D373" i="181"/>
  <c r="D372" i="181"/>
  <c r="D371" i="181"/>
  <c r="D370" i="181"/>
  <c r="D369" i="181"/>
  <c r="D368" i="181"/>
  <c r="D367" i="181"/>
  <c r="D366" i="181"/>
  <c r="D365" i="181"/>
  <c r="D364" i="181"/>
  <c r="D363" i="181"/>
  <c r="D362" i="181"/>
  <c r="D361" i="181"/>
  <c r="D360" i="181"/>
  <c r="D359" i="181"/>
  <c r="D358" i="181"/>
  <c r="D357" i="181"/>
  <c r="D356" i="181"/>
  <c r="D355" i="181"/>
  <c r="D354" i="181"/>
  <c r="D353" i="181"/>
  <c r="D352" i="181"/>
  <c r="D351" i="181"/>
  <c r="D350" i="181"/>
  <c r="D349" i="181"/>
  <c r="D348" i="181"/>
  <c r="D347" i="181"/>
  <c r="D346" i="181"/>
  <c r="D345" i="181"/>
  <c r="D344" i="181"/>
  <c r="D343" i="181"/>
  <c r="D342" i="181"/>
  <c r="D341" i="181"/>
  <c r="D340" i="181"/>
  <c r="D339" i="181"/>
  <c r="D338" i="181"/>
  <c r="D337" i="181"/>
  <c r="D336" i="181"/>
  <c r="D335" i="181"/>
  <c r="D334" i="181"/>
  <c r="D333" i="181"/>
  <c r="D332" i="181"/>
  <c r="D331" i="181"/>
  <c r="D330" i="181"/>
  <c r="D329" i="181"/>
  <c r="D328" i="181"/>
  <c r="D327" i="181"/>
  <c r="D326" i="181"/>
  <c r="D325" i="181"/>
  <c r="D324" i="181"/>
  <c r="D323" i="181"/>
  <c r="D322" i="181"/>
  <c r="D321" i="181"/>
  <c r="D320" i="181"/>
  <c r="D319" i="181"/>
  <c r="D318" i="181"/>
  <c r="D317" i="181"/>
  <c r="D316" i="181"/>
  <c r="D315" i="181"/>
  <c r="D314" i="181"/>
  <c r="D313" i="181"/>
  <c r="D312" i="181"/>
  <c r="D311" i="181"/>
  <c r="D310" i="181"/>
  <c r="D309" i="181"/>
  <c r="D308" i="181"/>
  <c r="D307" i="181"/>
  <c r="D306" i="181"/>
  <c r="D305" i="181"/>
  <c r="D304" i="181"/>
  <c r="D303" i="181"/>
  <c r="D302" i="181"/>
  <c r="D301" i="181"/>
  <c r="D300" i="181"/>
  <c r="D299" i="181"/>
  <c r="D298" i="181"/>
  <c r="D297" i="181"/>
  <c r="D296" i="181"/>
  <c r="D295" i="181"/>
  <c r="D294" i="181"/>
  <c r="D293" i="181"/>
  <c r="D292" i="181"/>
  <c r="D291" i="181"/>
  <c r="D290" i="181"/>
  <c r="D289" i="181"/>
  <c r="D288" i="181"/>
  <c r="D287" i="181"/>
  <c r="D286" i="181"/>
  <c r="D285" i="181"/>
  <c r="D284" i="181"/>
  <c r="D283" i="181"/>
  <c r="D282" i="181"/>
  <c r="D281" i="181"/>
  <c r="D280" i="181"/>
  <c r="D279" i="181"/>
  <c r="D278" i="181"/>
  <c r="D277" i="181"/>
  <c r="D276" i="181"/>
  <c r="D275" i="181"/>
  <c r="D274" i="181"/>
  <c r="D273" i="181"/>
  <c r="D272" i="181"/>
  <c r="D271" i="181"/>
  <c r="D270" i="181"/>
  <c r="D269" i="181"/>
  <c r="D268" i="181"/>
  <c r="D267" i="181"/>
  <c r="D266" i="181"/>
  <c r="D265" i="181"/>
  <c r="D264" i="181"/>
  <c r="D263" i="181"/>
  <c r="D262" i="181"/>
  <c r="D261" i="181"/>
  <c r="D260" i="181"/>
  <c r="D259" i="181"/>
  <c r="D258" i="181"/>
  <c r="D257" i="181"/>
  <c r="D256" i="181"/>
  <c r="D255" i="181"/>
  <c r="D254" i="181"/>
  <c r="D253" i="181"/>
  <c r="D252" i="181"/>
  <c r="D251" i="181"/>
  <c r="D250" i="181"/>
  <c r="D249" i="181"/>
  <c r="D248" i="181"/>
  <c r="D247" i="181"/>
  <c r="D246" i="181"/>
  <c r="D245" i="181"/>
  <c r="D244" i="181"/>
  <c r="D243" i="181"/>
  <c r="D242" i="181"/>
  <c r="D241" i="181"/>
  <c r="D240" i="181"/>
  <c r="D239" i="181"/>
  <c r="D238" i="181"/>
  <c r="D237" i="181"/>
  <c r="D236" i="181"/>
  <c r="D235" i="181"/>
  <c r="D234" i="181"/>
  <c r="D233" i="181"/>
  <c r="D232" i="181"/>
  <c r="D231" i="181"/>
  <c r="D230" i="181"/>
  <c r="D229" i="181"/>
  <c r="D228" i="181"/>
  <c r="D227" i="181"/>
  <c r="D226" i="181"/>
  <c r="D225" i="181"/>
  <c r="D224" i="181"/>
  <c r="D223" i="181"/>
  <c r="D222" i="181"/>
  <c r="D221" i="181"/>
  <c r="D220" i="181"/>
  <c r="D219" i="181"/>
  <c r="D218" i="181"/>
  <c r="D217" i="181"/>
  <c r="D216" i="181"/>
  <c r="D215" i="181"/>
  <c r="D214" i="181"/>
  <c r="D213" i="181"/>
  <c r="D212" i="181"/>
  <c r="D211" i="181"/>
  <c r="D210" i="181"/>
  <c r="D209" i="181"/>
  <c r="D208" i="181"/>
  <c r="D207" i="181"/>
  <c r="D206" i="181"/>
  <c r="D205" i="181"/>
  <c r="D204" i="181"/>
  <c r="D203" i="181"/>
  <c r="D202" i="181"/>
  <c r="D201" i="181"/>
  <c r="D200" i="181"/>
  <c r="D199" i="181"/>
  <c r="D198" i="181"/>
  <c r="D197" i="181"/>
  <c r="D196" i="181"/>
  <c r="D195" i="181"/>
  <c r="D194" i="181"/>
  <c r="D193" i="181"/>
  <c r="D192" i="181"/>
  <c r="D191" i="181"/>
  <c r="D190" i="181"/>
  <c r="D189" i="181"/>
  <c r="D188" i="181"/>
  <c r="D187" i="181"/>
  <c r="D186" i="181"/>
  <c r="D185" i="181"/>
  <c r="D184" i="181"/>
  <c r="D183" i="181"/>
  <c r="D182" i="181"/>
  <c r="D181" i="181"/>
  <c r="D180" i="181"/>
  <c r="D179" i="181"/>
  <c r="D178" i="181"/>
  <c r="D177" i="181"/>
  <c r="D176" i="181"/>
  <c r="D175" i="181"/>
  <c r="D174" i="181"/>
  <c r="D173" i="181"/>
  <c r="D172" i="181"/>
  <c r="D171" i="181"/>
  <c r="D170" i="181"/>
  <c r="D169" i="181"/>
  <c r="D168" i="181"/>
  <c r="D167" i="181"/>
  <c r="D166" i="181"/>
  <c r="D165" i="181"/>
  <c r="D164" i="181"/>
  <c r="D163" i="181"/>
  <c r="D162" i="181"/>
  <c r="D161" i="181"/>
  <c r="D160" i="181"/>
  <c r="D159" i="181"/>
  <c r="D158" i="181"/>
  <c r="D157" i="181"/>
  <c r="D156" i="181"/>
  <c r="D155" i="181"/>
  <c r="D154" i="181"/>
  <c r="D153" i="181"/>
  <c r="D152" i="181"/>
  <c r="D151" i="181"/>
  <c r="D150" i="181"/>
  <c r="D149" i="181"/>
  <c r="D148" i="181"/>
  <c r="D147" i="181"/>
  <c r="D146" i="181"/>
  <c r="D145" i="181"/>
  <c r="D144" i="181"/>
  <c r="D143" i="181"/>
  <c r="D142" i="181"/>
  <c r="D141" i="181"/>
  <c r="D140" i="181"/>
  <c r="D139" i="181"/>
  <c r="D138" i="181"/>
  <c r="D137" i="181"/>
  <c r="D136" i="181"/>
  <c r="D135" i="181"/>
  <c r="D134" i="181"/>
  <c r="D133" i="181"/>
  <c r="D132" i="181"/>
  <c r="D131" i="181"/>
  <c r="D130" i="181"/>
  <c r="D129" i="181"/>
  <c r="D128" i="181"/>
  <c r="D127" i="181"/>
  <c r="D126" i="181"/>
  <c r="D125" i="181"/>
  <c r="D124" i="181"/>
  <c r="D123" i="181"/>
  <c r="D122" i="181"/>
  <c r="D121" i="181"/>
  <c r="D120" i="181"/>
  <c r="D119" i="181"/>
  <c r="D118" i="181"/>
  <c r="D117" i="181"/>
  <c r="D116" i="181"/>
  <c r="D115" i="181"/>
  <c r="D114" i="181"/>
  <c r="D113" i="181"/>
  <c r="D112" i="181"/>
  <c r="D111" i="181"/>
  <c r="D110" i="181"/>
  <c r="D109" i="181"/>
  <c r="D108" i="181"/>
  <c r="D107" i="181"/>
  <c r="D106" i="181"/>
  <c r="D105" i="181"/>
  <c r="D104" i="181"/>
  <c r="D103" i="181"/>
  <c r="D102" i="181"/>
  <c r="D101" i="181"/>
  <c r="D100" i="181"/>
  <c r="D99" i="181"/>
  <c r="D98" i="181"/>
  <c r="D97" i="181"/>
  <c r="D96" i="181"/>
  <c r="D95" i="181"/>
  <c r="D94" i="181"/>
  <c r="D93" i="181"/>
  <c r="D92" i="181"/>
  <c r="D91" i="181"/>
  <c r="D90" i="181"/>
  <c r="D89" i="181"/>
  <c r="D88" i="181"/>
  <c r="D87" i="181"/>
  <c r="D86" i="181"/>
  <c r="D85" i="181"/>
  <c r="D84" i="181"/>
  <c r="D83" i="181"/>
  <c r="D82" i="181"/>
  <c r="D81" i="181"/>
  <c r="D80" i="181"/>
  <c r="D79" i="181"/>
  <c r="D78" i="181"/>
  <c r="D77" i="181"/>
  <c r="D76" i="181"/>
  <c r="D75" i="181"/>
  <c r="D74" i="181"/>
  <c r="D73" i="181"/>
  <c r="D72" i="181"/>
  <c r="D71" i="181"/>
  <c r="D70" i="181"/>
  <c r="D69" i="181"/>
  <c r="D68" i="181"/>
  <c r="D67" i="181"/>
  <c r="D66" i="181"/>
  <c r="D65" i="181"/>
  <c r="D64" i="181"/>
  <c r="D63" i="181"/>
  <c r="D62" i="181"/>
  <c r="D61" i="181"/>
  <c r="D60" i="181"/>
  <c r="D59" i="181"/>
  <c r="D58" i="181"/>
  <c r="D57" i="181"/>
  <c r="D56" i="181"/>
  <c r="D55" i="181"/>
  <c r="D54" i="181"/>
  <c r="D53" i="181"/>
  <c r="D52" i="181"/>
  <c r="D51" i="181"/>
  <c r="D50" i="181"/>
  <c r="D49" i="181"/>
  <c r="D48" i="181"/>
  <c r="D47" i="181"/>
  <c r="D46" i="181"/>
  <c r="D45" i="181"/>
  <c r="D44" i="181"/>
  <c r="D43" i="181"/>
  <c r="D42" i="181"/>
  <c r="D41" i="181"/>
  <c r="D40" i="181"/>
  <c r="D39" i="181"/>
  <c r="D38" i="181"/>
  <c r="D37" i="181"/>
  <c r="D36" i="181"/>
  <c r="D35" i="181"/>
  <c r="D34" i="181"/>
  <c r="D33" i="181"/>
  <c r="D32" i="181"/>
  <c r="D31" i="181"/>
  <c r="D30" i="181"/>
  <c r="D29" i="181"/>
  <c r="D28" i="181"/>
  <c r="D27" i="181"/>
  <c r="D26" i="181"/>
  <c r="D25" i="181"/>
  <c r="D24" i="181"/>
  <c r="D23" i="181"/>
  <c r="D22" i="181"/>
  <c r="D21" i="181"/>
  <c r="D20" i="181"/>
  <c r="D19" i="181"/>
  <c r="D18" i="181"/>
  <c r="D17" i="181"/>
  <c r="D16" i="181"/>
  <c r="D15" i="181"/>
  <c r="D14" i="181"/>
  <c r="D13" i="181"/>
  <c r="D12" i="181"/>
  <c r="D11" i="181"/>
  <c r="D10" i="181"/>
  <c r="D9" i="181"/>
  <c r="D8" i="181"/>
  <c r="D7" i="181"/>
  <c r="D6" i="181"/>
  <c r="D5" i="181"/>
  <c r="D4" i="181"/>
  <c r="D3" i="181"/>
  <c r="D2" i="181"/>
  <c r="N1418" i="182"/>
  <c r="M1418" i="182"/>
  <c r="L1418" i="182"/>
  <c r="K1418" i="182"/>
  <c r="J1418" i="182"/>
  <c r="N1417" i="182"/>
  <c r="M1417" i="182"/>
  <c r="L1417" i="182"/>
  <c r="K1417" i="182"/>
  <c r="J1417" i="182"/>
  <c r="N1416" i="182"/>
  <c r="M1416" i="182"/>
  <c r="L1416" i="182"/>
  <c r="K1416" i="182"/>
  <c r="J1416" i="182"/>
  <c r="N1415" i="182"/>
  <c r="M1415" i="182"/>
  <c r="L1415" i="182"/>
  <c r="K1415" i="182"/>
  <c r="J1415" i="182"/>
  <c r="N1414" i="182"/>
  <c r="M1414" i="182"/>
  <c r="L1414" i="182"/>
  <c r="K1414" i="182"/>
  <c r="J1414" i="182"/>
  <c r="N1413" i="182"/>
  <c r="M1413" i="182"/>
  <c r="L1413" i="182"/>
  <c r="K1413" i="182"/>
  <c r="J1413" i="182"/>
  <c r="N1412" i="182"/>
  <c r="M1412" i="182"/>
  <c r="L1412" i="182"/>
  <c r="K1412" i="182"/>
  <c r="J1412" i="182"/>
  <c r="N1411" i="182"/>
  <c r="M1411" i="182"/>
  <c r="L1411" i="182"/>
  <c r="K1411" i="182"/>
  <c r="J1411" i="182"/>
  <c r="N1410" i="182"/>
  <c r="M1410" i="182"/>
  <c r="L1410" i="182"/>
  <c r="K1410" i="182"/>
  <c r="J1410" i="182"/>
  <c r="N1409" i="182"/>
  <c r="M1409" i="182"/>
  <c r="L1409" i="182"/>
  <c r="K1409" i="182"/>
  <c r="J1409" i="182"/>
  <c r="N1408" i="182"/>
  <c r="M1408" i="182"/>
  <c r="L1408" i="182"/>
  <c r="K1408" i="182"/>
  <c r="J1408" i="182"/>
  <c r="N1407" i="182"/>
  <c r="M1407" i="182"/>
  <c r="L1407" i="182"/>
  <c r="K1407" i="182"/>
  <c r="J1407" i="182"/>
  <c r="N1406" i="182"/>
  <c r="M1406" i="182"/>
  <c r="L1406" i="182"/>
  <c r="K1406" i="182"/>
  <c r="J1406" i="182"/>
  <c r="N1405" i="182"/>
  <c r="M1405" i="182"/>
  <c r="L1405" i="182"/>
  <c r="K1405" i="182"/>
  <c r="J1405" i="182"/>
  <c r="N1404" i="182"/>
  <c r="M1404" i="182"/>
  <c r="L1404" i="182"/>
  <c r="K1404" i="182"/>
  <c r="J1404" i="182"/>
  <c r="N1403" i="182"/>
  <c r="M1403" i="182"/>
  <c r="L1403" i="182"/>
  <c r="K1403" i="182"/>
  <c r="J1403" i="182"/>
  <c r="N1402" i="182"/>
  <c r="M1402" i="182"/>
  <c r="L1402" i="182"/>
  <c r="K1402" i="182"/>
  <c r="J1402" i="182"/>
  <c r="N1401" i="182"/>
  <c r="M1401" i="182"/>
  <c r="L1401" i="182"/>
  <c r="K1401" i="182"/>
  <c r="J1401" i="182"/>
  <c r="N1400" i="182"/>
  <c r="M1400" i="182"/>
  <c r="L1400" i="182"/>
  <c r="K1400" i="182"/>
  <c r="J1400" i="182"/>
  <c r="N1399" i="182"/>
  <c r="M1399" i="182"/>
  <c r="L1399" i="182"/>
  <c r="K1399" i="182"/>
  <c r="J1399" i="182"/>
  <c r="N1398" i="182"/>
  <c r="M1398" i="182"/>
  <c r="L1398" i="182"/>
  <c r="K1398" i="182"/>
  <c r="J1398" i="182"/>
  <c r="N1397" i="182"/>
  <c r="M1397" i="182"/>
  <c r="L1397" i="182"/>
  <c r="K1397" i="182"/>
  <c r="J1397" i="182"/>
  <c r="N1396" i="182"/>
  <c r="M1396" i="182"/>
  <c r="L1396" i="182"/>
  <c r="K1396" i="182"/>
  <c r="J1396" i="182"/>
  <c r="N1395" i="182"/>
  <c r="M1395" i="182"/>
  <c r="L1395" i="182"/>
  <c r="K1395" i="182"/>
  <c r="J1395" i="182"/>
  <c r="N1394" i="182"/>
  <c r="M1394" i="182"/>
  <c r="L1394" i="182"/>
  <c r="K1394" i="182"/>
  <c r="J1394" i="182"/>
  <c r="N1393" i="182"/>
  <c r="M1393" i="182"/>
  <c r="L1393" i="182"/>
  <c r="K1393" i="182"/>
  <c r="J1393" i="182"/>
  <c r="N1392" i="182"/>
  <c r="M1392" i="182"/>
  <c r="L1392" i="182"/>
  <c r="K1392" i="182"/>
  <c r="J1392" i="182"/>
  <c r="N1391" i="182"/>
  <c r="M1391" i="182"/>
  <c r="L1391" i="182"/>
  <c r="K1391" i="182"/>
  <c r="J1391" i="182"/>
  <c r="N1390" i="182"/>
  <c r="K1390" i="182"/>
  <c r="J1390" i="182"/>
  <c r="N1389" i="182"/>
  <c r="M1389" i="182"/>
  <c r="L1389" i="182"/>
  <c r="K1389" i="182"/>
  <c r="J1389" i="182"/>
  <c r="N1388" i="182"/>
  <c r="M1388" i="182"/>
  <c r="L1388" i="182"/>
  <c r="K1388" i="182"/>
  <c r="J1388" i="182"/>
  <c r="N1387" i="182"/>
  <c r="M1387" i="182"/>
  <c r="L1387" i="182"/>
  <c r="K1387" i="182"/>
  <c r="J1387" i="182"/>
  <c r="N1386" i="182"/>
  <c r="M1386" i="182"/>
  <c r="L1386" i="182"/>
  <c r="K1386" i="182"/>
  <c r="J1386" i="182"/>
  <c r="N1385" i="182"/>
  <c r="M1385" i="182"/>
  <c r="L1385" i="182"/>
  <c r="K1385" i="182"/>
  <c r="J1385" i="182"/>
  <c r="N1384" i="182"/>
  <c r="M1384" i="182"/>
  <c r="L1384" i="182"/>
  <c r="K1384" i="182"/>
  <c r="J1384" i="182"/>
  <c r="N1383" i="182"/>
  <c r="M1383" i="182"/>
  <c r="L1383" i="182"/>
  <c r="K1383" i="182"/>
  <c r="J1383" i="182"/>
  <c r="N1382" i="182"/>
  <c r="M1382" i="182"/>
  <c r="L1382" i="182"/>
  <c r="K1382" i="182"/>
  <c r="J1382" i="182"/>
  <c r="N1381" i="182"/>
  <c r="M1381" i="182"/>
  <c r="L1381" i="182"/>
  <c r="K1381" i="182"/>
  <c r="J1381" i="182"/>
  <c r="N1380" i="182"/>
  <c r="M1380" i="182"/>
  <c r="L1380" i="182"/>
  <c r="K1380" i="182"/>
  <c r="J1380" i="182"/>
  <c r="N1379" i="182"/>
  <c r="M1379" i="182"/>
  <c r="L1379" i="182"/>
  <c r="K1379" i="182"/>
  <c r="J1379" i="182"/>
  <c r="N1378" i="182"/>
  <c r="M1378" i="182"/>
  <c r="L1378" i="182"/>
  <c r="K1378" i="182"/>
  <c r="J1378" i="182"/>
  <c r="N1377" i="182"/>
  <c r="M1377" i="182"/>
  <c r="L1377" i="182"/>
  <c r="K1377" i="182"/>
  <c r="J1377" i="182"/>
  <c r="N1376" i="182"/>
  <c r="M1376" i="182"/>
  <c r="L1376" i="182"/>
  <c r="K1376" i="182"/>
  <c r="J1376" i="182"/>
  <c r="N1375" i="182"/>
  <c r="M1375" i="182"/>
  <c r="L1375" i="182"/>
  <c r="K1375" i="182"/>
  <c r="J1375" i="182"/>
  <c r="N1374" i="182"/>
  <c r="M1374" i="182"/>
  <c r="L1374" i="182"/>
  <c r="K1374" i="182"/>
  <c r="J1374" i="182"/>
  <c r="N1373" i="182"/>
  <c r="M1373" i="182"/>
  <c r="L1373" i="182"/>
  <c r="K1373" i="182"/>
  <c r="J1373" i="182"/>
  <c r="N1372" i="182"/>
  <c r="M1372" i="182"/>
  <c r="L1372" i="182"/>
  <c r="K1372" i="182"/>
  <c r="J1372" i="182"/>
  <c r="N1371" i="182"/>
  <c r="M1371" i="182"/>
  <c r="L1371" i="182"/>
  <c r="K1371" i="182"/>
  <c r="J1371" i="182"/>
  <c r="N1370" i="182"/>
  <c r="M1370" i="182"/>
  <c r="L1370" i="182"/>
  <c r="K1370" i="182"/>
  <c r="J1370" i="182"/>
  <c r="N1369" i="182"/>
  <c r="M1369" i="182"/>
  <c r="L1369" i="182"/>
  <c r="K1369" i="182"/>
  <c r="J1369" i="182"/>
  <c r="N1368" i="182"/>
  <c r="M1368" i="182"/>
  <c r="L1368" i="182"/>
  <c r="K1368" i="182"/>
  <c r="J1368" i="182"/>
  <c r="N1367" i="182"/>
  <c r="M1367" i="182"/>
  <c r="L1367" i="182"/>
  <c r="K1367" i="182"/>
  <c r="J1367" i="182"/>
  <c r="N1366" i="182"/>
  <c r="M1366" i="182"/>
  <c r="L1366" i="182"/>
  <c r="K1366" i="182"/>
  <c r="J1366" i="182"/>
  <c r="N1365" i="182"/>
  <c r="M1365" i="182"/>
  <c r="L1365" i="182"/>
  <c r="K1365" i="182"/>
  <c r="J1365" i="182"/>
  <c r="N1364" i="182"/>
  <c r="M1364" i="182"/>
  <c r="L1364" i="182"/>
  <c r="K1364" i="182"/>
  <c r="J1364" i="182"/>
  <c r="N1363" i="182"/>
  <c r="M1363" i="182"/>
  <c r="L1363" i="182"/>
  <c r="K1363" i="182"/>
  <c r="J1363" i="182"/>
  <c r="N1362" i="182"/>
  <c r="M1362" i="182"/>
  <c r="L1362" i="182"/>
  <c r="K1362" i="182"/>
  <c r="J1362" i="182"/>
  <c r="N1361" i="182"/>
  <c r="M1361" i="182"/>
  <c r="L1361" i="182"/>
  <c r="K1361" i="182"/>
  <c r="J1361" i="182"/>
  <c r="N1360" i="182"/>
  <c r="M1360" i="182"/>
  <c r="L1360" i="182"/>
  <c r="K1360" i="182"/>
  <c r="J1360" i="182"/>
  <c r="N1359" i="182"/>
  <c r="M1359" i="182"/>
  <c r="L1359" i="182"/>
  <c r="K1359" i="182"/>
  <c r="J1359" i="182"/>
  <c r="N1358" i="182"/>
  <c r="M1358" i="182"/>
  <c r="L1358" i="182"/>
  <c r="K1358" i="182"/>
  <c r="J1358" i="182"/>
  <c r="N1357" i="182"/>
  <c r="M1357" i="182"/>
  <c r="L1357" i="182"/>
  <c r="K1357" i="182"/>
  <c r="J1357" i="182"/>
  <c r="N1356" i="182"/>
  <c r="M1356" i="182"/>
  <c r="L1356" i="182"/>
  <c r="K1356" i="182"/>
  <c r="J1356" i="182"/>
  <c r="N1355" i="182"/>
  <c r="M1355" i="182"/>
  <c r="L1355" i="182"/>
  <c r="K1355" i="182"/>
  <c r="J1355" i="182"/>
  <c r="N1354" i="182"/>
  <c r="M1354" i="182"/>
  <c r="L1354" i="182"/>
  <c r="K1354" i="182"/>
  <c r="J1354" i="182"/>
  <c r="N1353" i="182"/>
  <c r="M1353" i="182"/>
  <c r="L1353" i="182"/>
  <c r="K1353" i="182"/>
  <c r="J1353" i="182"/>
  <c r="N1352" i="182"/>
  <c r="M1352" i="182"/>
  <c r="L1352" i="182"/>
  <c r="K1352" i="182"/>
  <c r="J1352" i="182"/>
  <c r="N1351" i="182"/>
  <c r="M1351" i="182"/>
  <c r="L1351" i="182"/>
  <c r="K1351" i="182"/>
  <c r="J1351" i="182"/>
  <c r="N1350" i="182"/>
  <c r="M1350" i="182"/>
  <c r="L1350" i="182"/>
  <c r="K1350" i="182"/>
  <c r="J1350" i="182"/>
  <c r="N1349" i="182"/>
  <c r="M1349" i="182"/>
  <c r="L1349" i="182"/>
  <c r="K1349" i="182"/>
  <c r="J1349" i="182"/>
  <c r="N1348" i="182"/>
  <c r="M1348" i="182"/>
  <c r="L1348" i="182"/>
  <c r="K1348" i="182"/>
  <c r="J1348" i="182"/>
  <c r="N1347" i="182"/>
  <c r="M1347" i="182"/>
  <c r="L1347" i="182"/>
  <c r="K1347" i="182"/>
  <c r="J1347" i="182"/>
  <c r="N1346" i="182"/>
  <c r="M1346" i="182"/>
  <c r="L1346" i="182"/>
  <c r="K1346" i="182"/>
  <c r="J1346" i="182"/>
  <c r="N1345" i="182"/>
  <c r="M1345" i="182"/>
  <c r="L1345" i="182"/>
  <c r="K1345" i="182"/>
  <c r="J1345" i="182"/>
  <c r="N1344" i="182"/>
  <c r="M1344" i="182"/>
  <c r="L1344" i="182"/>
  <c r="K1344" i="182"/>
  <c r="J1344" i="182"/>
  <c r="N1343" i="182"/>
  <c r="M1343" i="182"/>
  <c r="L1343" i="182"/>
  <c r="K1343" i="182"/>
  <c r="J1343" i="182"/>
  <c r="N1342" i="182"/>
  <c r="M1342" i="182"/>
  <c r="L1342" i="182"/>
  <c r="K1342" i="182"/>
  <c r="J1342" i="182"/>
  <c r="N1341" i="182"/>
  <c r="M1341" i="182"/>
  <c r="L1341" i="182"/>
  <c r="K1341" i="182"/>
  <c r="J1341" i="182"/>
  <c r="N1340" i="182"/>
  <c r="M1340" i="182"/>
  <c r="L1340" i="182"/>
  <c r="K1340" i="182"/>
  <c r="J1340" i="182"/>
  <c r="N1339" i="182"/>
  <c r="M1339" i="182"/>
  <c r="L1339" i="182"/>
  <c r="K1339" i="182"/>
  <c r="J1339" i="182"/>
  <c r="N1338" i="182"/>
  <c r="M1338" i="182"/>
  <c r="L1338" i="182"/>
  <c r="K1338" i="182"/>
  <c r="J1338" i="182"/>
  <c r="N1337" i="182"/>
  <c r="M1337" i="182"/>
  <c r="L1337" i="182"/>
  <c r="K1337" i="182"/>
  <c r="J1337" i="182"/>
  <c r="N1336" i="182"/>
  <c r="M1336" i="182"/>
  <c r="L1336" i="182"/>
  <c r="K1336" i="182"/>
  <c r="J1336" i="182"/>
  <c r="N1335" i="182"/>
  <c r="M1335" i="182"/>
  <c r="L1335" i="182"/>
  <c r="K1335" i="182"/>
  <c r="J1335" i="182"/>
  <c r="N1334" i="182"/>
  <c r="M1334" i="182"/>
  <c r="L1334" i="182"/>
  <c r="K1334" i="182"/>
  <c r="J1334" i="182"/>
  <c r="N1333" i="182"/>
  <c r="M1333" i="182"/>
  <c r="L1333" i="182"/>
  <c r="K1333" i="182"/>
  <c r="J1333" i="182"/>
  <c r="N1332" i="182"/>
  <c r="M1332" i="182"/>
  <c r="L1332" i="182"/>
  <c r="K1332" i="182"/>
  <c r="J1332" i="182"/>
  <c r="N1331" i="182"/>
  <c r="M1331" i="182"/>
  <c r="L1331" i="182"/>
  <c r="K1331" i="182"/>
  <c r="J1331" i="182"/>
  <c r="N1330" i="182"/>
  <c r="M1330" i="182"/>
  <c r="L1330" i="182"/>
  <c r="K1330" i="182"/>
  <c r="J1330" i="182"/>
  <c r="N1329" i="182"/>
  <c r="M1329" i="182"/>
  <c r="L1329" i="182"/>
  <c r="K1329" i="182"/>
  <c r="J1329" i="182"/>
  <c r="N1328" i="182"/>
  <c r="M1328" i="182"/>
  <c r="L1328" i="182"/>
  <c r="K1328" i="182"/>
  <c r="J1328" i="182"/>
  <c r="N1327" i="182"/>
  <c r="M1327" i="182"/>
  <c r="L1327" i="182"/>
  <c r="K1327" i="182"/>
  <c r="J1327" i="182"/>
  <c r="N1326" i="182"/>
  <c r="M1326" i="182"/>
  <c r="L1326" i="182"/>
  <c r="K1326" i="182"/>
  <c r="J1326" i="182"/>
  <c r="N1325" i="182"/>
  <c r="M1325" i="182"/>
  <c r="L1325" i="182"/>
  <c r="K1325" i="182"/>
  <c r="J1325" i="182"/>
  <c r="N1324" i="182"/>
  <c r="M1324" i="182"/>
  <c r="L1324" i="182"/>
  <c r="K1324" i="182"/>
  <c r="J1324" i="182"/>
  <c r="N1323" i="182"/>
  <c r="M1323" i="182"/>
  <c r="L1323" i="182"/>
  <c r="K1323" i="182"/>
  <c r="J1323" i="182"/>
  <c r="N1322" i="182"/>
  <c r="M1322" i="182"/>
  <c r="L1322" i="182"/>
  <c r="K1322" i="182"/>
  <c r="J1322" i="182"/>
  <c r="N1321" i="182"/>
  <c r="M1321" i="182"/>
  <c r="L1321" i="182"/>
  <c r="K1321" i="182"/>
  <c r="J1321" i="182"/>
  <c r="N1320" i="182"/>
  <c r="M1320" i="182"/>
  <c r="L1320" i="182"/>
  <c r="K1320" i="182"/>
  <c r="J1320" i="182"/>
  <c r="N1319" i="182"/>
  <c r="M1319" i="182"/>
  <c r="L1319" i="182"/>
  <c r="K1319" i="182"/>
  <c r="J1319" i="182"/>
  <c r="N1318" i="182"/>
  <c r="M1318" i="182"/>
  <c r="L1318" i="182"/>
  <c r="K1318" i="182"/>
  <c r="J1318" i="182"/>
  <c r="N1317" i="182"/>
  <c r="M1317" i="182"/>
  <c r="L1317" i="182"/>
  <c r="K1317" i="182"/>
  <c r="J1317" i="182"/>
  <c r="N1316" i="182"/>
  <c r="M1316" i="182"/>
  <c r="L1316" i="182"/>
  <c r="K1316" i="182"/>
  <c r="J1316" i="182"/>
  <c r="N1315" i="182"/>
  <c r="M1315" i="182"/>
  <c r="L1315" i="182"/>
  <c r="K1315" i="182"/>
  <c r="J1315" i="182"/>
  <c r="N1314" i="182"/>
  <c r="M1314" i="182"/>
  <c r="L1314" i="182"/>
  <c r="K1314" i="182"/>
  <c r="J1314" i="182"/>
  <c r="N1313" i="182"/>
  <c r="M1313" i="182"/>
  <c r="L1313" i="182"/>
  <c r="K1313" i="182"/>
  <c r="J1313" i="182"/>
  <c r="N1312" i="182"/>
  <c r="M1312" i="182"/>
  <c r="L1312" i="182"/>
  <c r="K1312" i="182"/>
  <c r="J1312" i="182"/>
  <c r="N1311" i="182"/>
  <c r="M1311" i="182"/>
  <c r="L1311" i="182"/>
  <c r="K1311" i="182"/>
  <c r="J1311" i="182"/>
  <c r="N1310" i="182"/>
  <c r="M1310" i="182"/>
  <c r="L1310" i="182"/>
  <c r="K1310" i="182"/>
  <c r="J1310" i="182"/>
  <c r="N1309" i="182"/>
  <c r="M1309" i="182"/>
  <c r="L1309" i="182"/>
  <c r="K1309" i="182"/>
  <c r="J1309" i="182"/>
  <c r="N1308" i="182"/>
  <c r="M1308" i="182"/>
  <c r="L1308" i="182"/>
  <c r="K1308" i="182"/>
  <c r="J1308" i="182"/>
  <c r="N1307" i="182"/>
  <c r="M1307" i="182"/>
  <c r="L1307" i="182"/>
  <c r="K1307" i="182"/>
  <c r="J1307" i="182"/>
  <c r="N1306" i="182"/>
  <c r="M1306" i="182"/>
  <c r="L1306" i="182"/>
  <c r="K1306" i="182"/>
  <c r="J1306" i="182"/>
  <c r="N1305" i="182"/>
  <c r="M1305" i="182"/>
  <c r="L1305" i="182"/>
  <c r="K1305" i="182"/>
  <c r="J1305" i="182"/>
  <c r="N1304" i="182"/>
  <c r="M1304" i="182"/>
  <c r="L1304" i="182"/>
  <c r="K1304" i="182"/>
  <c r="J1304" i="182"/>
  <c r="N1303" i="182"/>
  <c r="M1303" i="182"/>
  <c r="L1303" i="182"/>
  <c r="K1303" i="182"/>
  <c r="J1303" i="182"/>
  <c r="N1302" i="182"/>
  <c r="M1302" i="182"/>
  <c r="L1302" i="182"/>
  <c r="K1302" i="182"/>
  <c r="J1302" i="182"/>
  <c r="N1301" i="182"/>
  <c r="M1301" i="182"/>
  <c r="L1301" i="182"/>
  <c r="K1301" i="182"/>
  <c r="J1301" i="182"/>
  <c r="N1300" i="182"/>
  <c r="M1300" i="182"/>
  <c r="L1300" i="182"/>
  <c r="K1300" i="182"/>
  <c r="J1300" i="182"/>
  <c r="N1299" i="182"/>
  <c r="M1299" i="182"/>
  <c r="L1299" i="182"/>
  <c r="K1299" i="182"/>
  <c r="J1299" i="182"/>
  <c r="N1298" i="182"/>
  <c r="M1298" i="182"/>
  <c r="L1298" i="182"/>
  <c r="K1298" i="182"/>
  <c r="J1298" i="182"/>
  <c r="N1297" i="182"/>
  <c r="M1297" i="182"/>
  <c r="L1297" i="182"/>
  <c r="K1297" i="182"/>
  <c r="J1297" i="182"/>
  <c r="N1296" i="182"/>
  <c r="M1296" i="182"/>
  <c r="L1296" i="182"/>
  <c r="K1296" i="182"/>
  <c r="J1296" i="182"/>
  <c r="N1295" i="182"/>
  <c r="M1295" i="182"/>
  <c r="L1295" i="182"/>
  <c r="K1295" i="182"/>
  <c r="J1295" i="182"/>
  <c r="N1294" i="182"/>
  <c r="M1294" i="182"/>
  <c r="L1294" i="182"/>
  <c r="K1294" i="182"/>
  <c r="J1294" i="182"/>
  <c r="N1293" i="182"/>
  <c r="M1293" i="182"/>
  <c r="L1293" i="182"/>
  <c r="K1293" i="182"/>
  <c r="J1293" i="182"/>
  <c r="N1292" i="182"/>
  <c r="M1292" i="182"/>
  <c r="L1292" i="182"/>
  <c r="K1292" i="182"/>
  <c r="J1292" i="182"/>
  <c r="N1291" i="182"/>
  <c r="M1291" i="182"/>
  <c r="L1291" i="182"/>
  <c r="K1291" i="182"/>
  <c r="J1291" i="182"/>
  <c r="N1290" i="182"/>
  <c r="M1290" i="182"/>
  <c r="L1290" i="182"/>
  <c r="K1290" i="182"/>
  <c r="J1290" i="182"/>
  <c r="N1289" i="182"/>
  <c r="M1289" i="182"/>
  <c r="L1289" i="182"/>
  <c r="K1289" i="182"/>
  <c r="J1289" i="182"/>
  <c r="N1288" i="182"/>
  <c r="M1288" i="182"/>
  <c r="L1288" i="182"/>
  <c r="K1288" i="182"/>
  <c r="J1288" i="182"/>
  <c r="N1287" i="182"/>
  <c r="M1287" i="182"/>
  <c r="L1287" i="182"/>
  <c r="K1287" i="182"/>
  <c r="J1287" i="182"/>
  <c r="N1286" i="182"/>
  <c r="M1286" i="182"/>
  <c r="L1286" i="182"/>
  <c r="K1286" i="182"/>
  <c r="J1286" i="182"/>
  <c r="N1285" i="182"/>
  <c r="M1285" i="182"/>
  <c r="L1285" i="182"/>
  <c r="K1285" i="182"/>
  <c r="J1285" i="182"/>
  <c r="N1284" i="182"/>
  <c r="M1284" i="182"/>
  <c r="L1284" i="182"/>
  <c r="K1284" i="182"/>
  <c r="J1284" i="182"/>
  <c r="N1283" i="182"/>
  <c r="M1283" i="182"/>
  <c r="L1283" i="182"/>
  <c r="K1283" i="182"/>
  <c r="J1283" i="182"/>
  <c r="N1282" i="182"/>
  <c r="M1282" i="182"/>
  <c r="L1282" i="182"/>
  <c r="K1282" i="182"/>
  <c r="J1282" i="182"/>
  <c r="N1281" i="182"/>
  <c r="M1281" i="182"/>
  <c r="L1281" i="182"/>
  <c r="K1281" i="182"/>
  <c r="J1281" i="182"/>
  <c r="N1280" i="182"/>
  <c r="M1280" i="182"/>
  <c r="L1280" i="182"/>
  <c r="K1280" i="182"/>
  <c r="J1280" i="182"/>
  <c r="N1279" i="182"/>
  <c r="M1279" i="182"/>
  <c r="L1279" i="182"/>
  <c r="K1279" i="182"/>
  <c r="J1279" i="182"/>
  <c r="N1278" i="182"/>
  <c r="M1278" i="182"/>
  <c r="L1278" i="182"/>
  <c r="K1278" i="182"/>
  <c r="J1278" i="182"/>
  <c r="N1277" i="182"/>
  <c r="M1277" i="182"/>
  <c r="L1277" i="182"/>
  <c r="K1277" i="182"/>
  <c r="J1277" i="182"/>
  <c r="N1276" i="182"/>
  <c r="M1276" i="182"/>
  <c r="L1276" i="182"/>
  <c r="K1276" i="182"/>
  <c r="J1276" i="182"/>
  <c r="N1275" i="182"/>
  <c r="M1275" i="182"/>
  <c r="L1275" i="182"/>
  <c r="K1275" i="182"/>
  <c r="J1275" i="182"/>
  <c r="N1274" i="182"/>
  <c r="M1274" i="182"/>
  <c r="L1274" i="182"/>
  <c r="K1274" i="182"/>
  <c r="J1274" i="182"/>
  <c r="N1273" i="182"/>
  <c r="M1273" i="182"/>
  <c r="L1273" i="182"/>
  <c r="K1273" i="182"/>
  <c r="J1273" i="182"/>
  <c r="N1272" i="182"/>
  <c r="M1272" i="182"/>
  <c r="L1272" i="182"/>
  <c r="K1272" i="182"/>
  <c r="J1272" i="182"/>
  <c r="N1271" i="182"/>
  <c r="M1271" i="182"/>
  <c r="L1271" i="182"/>
  <c r="K1271" i="182"/>
  <c r="J1271" i="182"/>
  <c r="N1270" i="182"/>
  <c r="M1270" i="182"/>
  <c r="L1270" i="182"/>
  <c r="K1270" i="182"/>
  <c r="J1270" i="182"/>
  <c r="N1269" i="182"/>
  <c r="M1269" i="182"/>
  <c r="L1269" i="182"/>
  <c r="K1269" i="182"/>
  <c r="J1269" i="182"/>
  <c r="N1268" i="182"/>
  <c r="M1268" i="182"/>
  <c r="L1268" i="182"/>
  <c r="K1268" i="182"/>
  <c r="J1268" i="182"/>
  <c r="N1267" i="182"/>
  <c r="M1267" i="182"/>
  <c r="L1267" i="182"/>
  <c r="K1267" i="182"/>
  <c r="J1267" i="182"/>
  <c r="N1266" i="182"/>
  <c r="M1266" i="182"/>
  <c r="L1266" i="182"/>
  <c r="K1266" i="182"/>
  <c r="J1266" i="182"/>
  <c r="N1265" i="182"/>
  <c r="M1265" i="182"/>
  <c r="L1265" i="182"/>
  <c r="K1265" i="182"/>
  <c r="J1265" i="182"/>
  <c r="N1264" i="182"/>
  <c r="K1264" i="182"/>
  <c r="J1264" i="182"/>
  <c r="N1263" i="182"/>
  <c r="M1263" i="182"/>
  <c r="L1263" i="182"/>
  <c r="K1263" i="182"/>
  <c r="J1263" i="182"/>
  <c r="N1262" i="182"/>
  <c r="K1262" i="182"/>
  <c r="J1262" i="182"/>
  <c r="N1261" i="182"/>
  <c r="M1261" i="182"/>
  <c r="L1261" i="182"/>
  <c r="K1261" i="182"/>
  <c r="J1261" i="182"/>
  <c r="N1260" i="182"/>
  <c r="M1260" i="182"/>
  <c r="L1260" i="182"/>
  <c r="K1260" i="182"/>
  <c r="J1260" i="182"/>
  <c r="N1259" i="182"/>
  <c r="M1259" i="182"/>
  <c r="L1259" i="182"/>
  <c r="K1259" i="182"/>
  <c r="J1259" i="182"/>
  <c r="N1258" i="182"/>
  <c r="M1258" i="182"/>
  <c r="L1258" i="182"/>
  <c r="K1258" i="182"/>
  <c r="J1258" i="182"/>
  <c r="N1257" i="182"/>
  <c r="M1257" i="182"/>
  <c r="L1257" i="182"/>
  <c r="K1257" i="182"/>
  <c r="J1257" i="182"/>
  <c r="N1256" i="182"/>
  <c r="M1256" i="182"/>
  <c r="L1256" i="182"/>
  <c r="K1256" i="182"/>
  <c r="J1256" i="182"/>
  <c r="N1255" i="182"/>
  <c r="M1255" i="182"/>
  <c r="L1255" i="182"/>
  <c r="K1255" i="182"/>
  <c r="J1255" i="182"/>
  <c r="N1254" i="182"/>
  <c r="M1254" i="182"/>
  <c r="L1254" i="182"/>
  <c r="K1254" i="182"/>
  <c r="J1254" i="182"/>
  <c r="N1253" i="182"/>
  <c r="M1253" i="182"/>
  <c r="L1253" i="182"/>
  <c r="K1253" i="182"/>
  <c r="J1253" i="182"/>
  <c r="N1252" i="182"/>
  <c r="M1252" i="182"/>
  <c r="L1252" i="182"/>
  <c r="K1252" i="182"/>
  <c r="J1252" i="182"/>
  <c r="N1251" i="182"/>
  <c r="M1251" i="182"/>
  <c r="L1251" i="182"/>
  <c r="K1251" i="182"/>
  <c r="J1251" i="182"/>
  <c r="N1250" i="182"/>
  <c r="M1250" i="182"/>
  <c r="L1250" i="182"/>
  <c r="K1250" i="182"/>
  <c r="J1250" i="182"/>
  <c r="N1249" i="182"/>
  <c r="M1249" i="182"/>
  <c r="L1249" i="182"/>
  <c r="K1249" i="182"/>
  <c r="J1249" i="182"/>
  <c r="N1248" i="182"/>
  <c r="M1248" i="182"/>
  <c r="L1248" i="182"/>
  <c r="K1248" i="182"/>
  <c r="J1248" i="182"/>
  <c r="N1247" i="182"/>
  <c r="M1247" i="182"/>
  <c r="L1247" i="182"/>
  <c r="K1247" i="182"/>
  <c r="J1247" i="182"/>
  <c r="N1246" i="182"/>
  <c r="M1246" i="182"/>
  <c r="L1246" i="182"/>
  <c r="K1246" i="182"/>
  <c r="J1246" i="182"/>
  <c r="N1245" i="182"/>
  <c r="M1245" i="182"/>
  <c r="L1245" i="182"/>
  <c r="K1245" i="182"/>
  <c r="J1245" i="182"/>
  <c r="N1244" i="182"/>
  <c r="M1244" i="182"/>
  <c r="L1244" i="182"/>
  <c r="K1244" i="182"/>
  <c r="J1244" i="182"/>
  <c r="N1243" i="182"/>
  <c r="M1243" i="182"/>
  <c r="L1243" i="182"/>
  <c r="K1243" i="182"/>
  <c r="J1243" i="182"/>
  <c r="N1242" i="182"/>
  <c r="M1242" i="182"/>
  <c r="L1242" i="182"/>
  <c r="K1242" i="182"/>
  <c r="J1242" i="182"/>
  <c r="N1241" i="182"/>
  <c r="M1241" i="182"/>
  <c r="L1241" i="182"/>
  <c r="K1241" i="182"/>
  <c r="J1241" i="182"/>
  <c r="N1240" i="182"/>
  <c r="M1240" i="182"/>
  <c r="L1240" i="182"/>
  <c r="K1240" i="182"/>
  <c r="J1240" i="182"/>
  <c r="N1239" i="182"/>
  <c r="M1239" i="182"/>
  <c r="L1239" i="182"/>
  <c r="K1239" i="182"/>
  <c r="J1239" i="182"/>
  <c r="N1238" i="182"/>
  <c r="M1238" i="182"/>
  <c r="L1238" i="182"/>
  <c r="K1238" i="182"/>
  <c r="J1238" i="182"/>
  <c r="N1237" i="182"/>
  <c r="M1237" i="182"/>
  <c r="L1237" i="182"/>
  <c r="K1237" i="182"/>
  <c r="J1237" i="182"/>
  <c r="N1236" i="182"/>
  <c r="M1236" i="182"/>
  <c r="L1236" i="182"/>
  <c r="K1236" i="182"/>
  <c r="J1236" i="182"/>
  <c r="N1235" i="182"/>
  <c r="M1235" i="182"/>
  <c r="L1235" i="182"/>
  <c r="K1235" i="182"/>
  <c r="J1235" i="182"/>
  <c r="N1234" i="182"/>
  <c r="M1234" i="182"/>
  <c r="L1234" i="182"/>
  <c r="K1234" i="182"/>
  <c r="J1234" i="182"/>
  <c r="N1233" i="182"/>
  <c r="M1233" i="182"/>
  <c r="L1233" i="182"/>
  <c r="K1233" i="182"/>
  <c r="J1233" i="182"/>
  <c r="N1232" i="182"/>
  <c r="M1232" i="182"/>
  <c r="L1232" i="182"/>
  <c r="K1232" i="182"/>
  <c r="J1232" i="182"/>
  <c r="N1231" i="182"/>
  <c r="M1231" i="182"/>
  <c r="L1231" i="182"/>
  <c r="K1231" i="182"/>
  <c r="J1231" i="182"/>
  <c r="N1230" i="182"/>
  <c r="M1230" i="182"/>
  <c r="L1230" i="182"/>
  <c r="K1230" i="182"/>
  <c r="J1230" i="182"/>
  <c r="N1229" i="182"/>
  <c r="M1229" i="182"/>
  <c r="L1229" i="182"/>
  <c r="K1229" i="182"/>
  <c r="J1229" i="182"/>
  <c r="N1228" i="182"/>
  <c r="M1228" i="182"/>
  <c r="L1228" i="182"/>
  <c r="K1228" i="182"/>
  <c r="J1228" i="182"/>
  <c r="N1227" i="182"/>
  <c r="M1227" i="182"/>
  <c r="L1227" i="182"/>
  <c r="K1227" i="182"/>
  <c r="J1227" i="182"/>
  <c r="N1226" i="182"/>
  <c r="M1226" i="182"/>
  <c r="L1226" i="182"/>
  <c r="K1226" i="182"/>
  <c r="J1226" i="182"/>
  <c r="N1225" i="182"/>
  <c r="M1225" i="182"/>
  <c r="L1225" i="182"/>
  <c r="K1225" i="182"/>
  <c r="J1225" i="182"/>
  <c r="N1224" i="182"/>
  <c r="M1224" i="182"/>
  <c r="L1224" i="182"/>
  <c r="K1224" i="182"/>
  <c r="J1224" i="182"/>
  <c r="N1223" i="182"/>
  <c r="M1223" i="182"/>
  <c r="L1223" i="182"/>
  <c r="K1223" i="182"/>
  <c r="J1223" i="182"/>
  <c r="N1222" i="182"/>
  <c r="M1222" i="182"/>
  <c r="L1222" i="182"/>
  <c r="K1222" i="182"/>
  <c r="J1222" i="182"/>
  <c r="N1221" i="182"/>
  <c r="M1221" i="182"/>
  <c r="L1221" i="182"/>
  <c r="K1221" i="182"/>
  <c r="J1221" i="182"/>
  <c r="N1220" i="182"/>
  <c r="M1220" i="182"/>
  <c r="L1220" i="182"/>
  <c r="K1220" i="182"/>
  <c r="J1220" i="182"/>
  <c r="N1219" i="182"/>
  <c r="M1219" i="182"/>
  <c r="L1219" i="182"/>
  <c r="K1219" i="182"/>
  <c r="J1219" i="182"/>
  <c r="N1218" i="182"/>
  <c r="M1218" i="182"/>
  <c r="L1218" i="182"/>
  <c r="K1218" i="182"/>
  <c r="J1218" i="182"/>
  <c r="N1217" i="182"/>
  <c r="M1217" i="182"/>
  <c r="L1217" i="182"/>
  <c r="K1217" i="182"/>
  <c r="J1217" i="182"/>
  <c r="N1216" i="182"/>
  <c r="M1216" i="182"/>
  <c r="L1216" i="182"/>
  <c r="K1216" i="182"/>
  <c r="J1216" i="182"/>
  <c r="N1215" i="182"/>
  <c r="M1215" i="182"/>
  <c r="L1215" i="182"/>
  <c r="K1215" i="182"/>
  <c r="J1215" i="182"/>
  <c r="N1214" i="182"/>
  <c r="M1214" i="182"/>
  <c r="L1214" i="182"/>
  <c r="K1214" i="182"/>
  <c r="J1214" i="182"/>
  <c r="N1213" i="182"/>
  <c r="M1213" i="182"/>
  <c r="L1213" i="182"/>
  <c r="K1213" i="182"/>
  <c r="J1213" i="182"/>
  <c r="N1212" i="182"/>
  <c r="M1212" i="182"/>
  <c r="L1212" i="182"/>
  <c r="K1212" i="182"/>
  <c r="J1212" i="182"/>
  <c r="N1211" i="182"/>
  <c r="M1211" i="182"/>
  <c r="L1211" i="182"/>
  <c r="K1211" i="182"/>
  <c r="J1211" i="182"/>
  <c r="N1210" i="182"/>
  <c r="M1210" i="182"/>
  <c r="L1210" i="182"/>
  <c r="K1210" i="182"/>
  <c r="J1210" i="182"/>
  <c r="N1209" i="182"/>
  <c r="M1209" i="182"/>
  <c r="L1209" i="182"/>
  <c r="K1209" i="182"/>
  <c r="J1209" i="182"/>
  <c r="N1208" i="182"/>
  <c r="M1208" i="182"/>
  <c r="L1208" i="182"/>
  <c r="K1208" i="182"/>
  <c r="J1208" i="182"/>
  <c r="N1207" i="182"/>
  <c r="M1207" i="182"/>
  <c r="L1207" i="182"/>
  <c r="K1207" i="182"/>
  <c r="J1207" i="182"/>
  <c r="N1206" i="182"/>
  <c r="M1206" i="182"/>
  <c r="L1206" i="182"/>
  <c r="K1206" i="182"/>
  <c r="J1206" i="182"/>
  <c r="N1205" i="182"/>
  <c r="M1205" i="182"/>
  <c r="L1205" i="182"/>
  <c r="K1205" i="182"/>
  <c r="J1205" i="182"/>
  <c r="N1204" i="182"/>
  <c r="M1204" i="182"/>
  <c r="L1204" i="182"/>
  <c r="K1204" i="182"/>
  <c r="J1204" i="182"/>
  <c r="N1203" i="182"/>
  <c r="M1203" i="182"/>
  <c r="L1203" i="182"/>
  <c r="K1203" i="182"/>
  <c r="J1203" i="182"/>
  <c r="N1202" i="182"/>
  <c r="M1202" i="182"/>
  <c r="L1202" i="182"/>
  <c r="K1202" i="182"/>
  <c r="J1202" i="182"/>
  <c r="N1201" i="182"/>
  <c r="M1201" i="182"/>
  <c r="L1201" i="182"/>
  <c r="K1201" i="182"/>
  <c r="J1201" i="182"/>
  <c r="N1200" i="182"/>
  <c r="M1200" i="182"/>
  <c r="L1200" i="182"/>
  <c r="K1200" i="182"/>
  <c r="J1200" i="182"/>
  <c r="N1199" i="182"/>
  <c r="M1199" i="182"/>
  <c r="L1199" i="182"/>
  <c r="K1199" i="182"/>
  <c r="J1199" i="182"/>
  <c r="N1198" i="182"/>
  <c r="M1198" i="182"/>
  <c r="L1198" i="182"/>
  <c r="K1198" i="182"/>
  <c r="J1198" i="182"/>
  <c r="N1197" i="182"/>
  <c r="M1197" i="182"/>
  <c r="L1197" i="182"/>
  <c r="K1197" i="182"/>
  <c r="J1197" i="182"/>
  <c r="N1196" i="182"/>
  <c r="M1196" i="182"/>
  <c r="L1196" i="182"/>
  <c r="K1196" i="182"/>
  <c r="J1196" i="182"/>
  <c r="N1195" i="182"/>
  <c r="M1195" i="182"/>
  <c r="L1195" i="182"/>
  <c r="K1195" i="182"/>
  <c r="J1195" i="182"/>
  <c r="N1194" i="182"/>
  <c r="M1194" i="182"/>
  <c r="L1194" i="182"/>
  <c r="K1194" i="182"/>
  <c r="J1194" i="182"/>
  <c r="N1193" i="182"/>
  <c r="M1193" i="182"/>
  <c r="L1193" i="182"/>
  <c r="K1193" i="182"/>
  <c r="J1193" i="182"/>
  <c r="N1192" i="182"/>
  <c r="M1192" i="182"/>
  <c r="L1192" i="182"/>
  <c r="K1192" i="182"/>
  <c r="J1192" i="182"/>
  <c r="N1191" i="182"/>
  <c r="M1191" i="182"/>
  <c r="L1191" i="182"/>
  <c r="K1191" i="182"/>
  <c r="J1191" i="182"/>
  <c r="N1190" i="182"/>
  <c r="M1190" i="182"/>
  <c r="L1190" i="182"/>
  <c r="K1190" i="182"/>
  <c r="J1190" i="182"/>
  <c r="N1189" i="182"/>
  <c r="M1189" i="182"/>
  <c r="L1189" i="182"/>
  <c r="K1189" i="182"/>
  <c r="J1189" i="182"/>
  <c r="N1188" i="182"/>
  <c r="M1188" i="182"/>
  <c r="L1188" i="182"/>
  <c r="K1188" i="182"/>
  <c r="J1188" i="182"/>
  <c r="N1187" i="182"/>
  <c r="M1187" i="182"/>
  <c r="L1187" i="182"/>
  <c r="K1187" i="182"/>
  <c r="J1187" i="182"/>
  <c r="N1186" i="182"/>
  <c r="M1186" i="182"/>
  <c r="L1186" i="182"/>
  <c r="K1186" i="182"/>
  <c r="J1186" i="182"/>
  <c r="N1185" i="182"/>
  <c r="M1185" i="182"/>
  <c r="L1185" i="182"/>
  <c r="K1185" i="182"/>
  <c r="J1185" i="182"/>
  <c r="N1184" i="182"/>
  <c r="M1184" i="182"/>
  <c r="L1184" i="182"/>
  <c r="K1184" i="182"/>
  <c r="J1184" i="182"/>
  <c r="N1183" i="182"/>
  <c r="M1183" i="182"/>
  <c r="L1183" i="182"/>
  <c r="K1183" i="182"/>
  <c r="J1183" i="182"/>
  <c r="N1182" i="182"/>
  <c r="M1182" i="182"/>
  <c r="L1182" i="182"/>
  <c r="K1182" i="182"/>
  <c r="J1182" i="182"/>
  <c r="N1181" i="182"/>
  <c r="M1181" i="182"/>
  <c r="L1181" i="182"/>
  <c r="K1181" i="182"/>
  <c r="J1181" i="182"/>
  <c r="N1180" i="182"/>
  <c r="M1180" i="182"/>
  <c r="L1180" i="182"/>
  <c r="K1180" i="182"/>
  <c r="J1180" i="182"/>
  <c r="N1179" i="182"/>
  <c r="M1179" i="182"/>
  <c r="L1179" i="182"/>
  <c r="K1179" i="182"/>
  <c r="J1179" i="182"/>
  <c r="N1178" i="182"/>
  <c r="M1178" i="182"/>
  <c r="L1178" i="182"/>
  <c r="K1178" i="182"/>
  <c r="J1178" i="182"/>
  <c r="N1177" i="182"/>
  <c r="M1177" i="182"/>
  <c r="L1177" i="182"/>
  <c r="K1177" i="182"/>
  <c r="J1177" i="182"/>
  <c r="N1176" i="182"/>
  <c r="M1176" i="182"/>
  <c r="L1176" i="182"/>
  <c r="K1176" i="182"/>
  <c r="J1176" i="182"/>
  <c r="N1175" i="182"/>
  <c r="M1175" i="182"/>
  <c r="L1175" i="182"/>
  <c r="K1175" i="182"/>
  <c r="J1175" i="182"/>
  <c r="N1174" i="182"/>
  <c r="M1174" i="182"/>
  <c r="L1174" i="182"/>
  <c r="K1174" i="182"/>
  <c r="J1174" i="182"/>
  <c r="N1173" i="182"/>
  <c r="M1173" i="182"/>
  <c r="L1173" i="182"/>
  <c r="K1173" i="182"/>
  <c r="J1173" i="182"/>
  <c r="N1172" i="182"/>
  <c r="M1172" i="182"/>
  <c r="L1172" i="182"/>
  <c r="K1172" i="182"/>
  <c r="J1172" i="182"/>
  <c r="N1171" i="182"/>
  <c r="M1171" i="182"/>
  <c r="L1171" i="182"/>
  <c r="K1171" i="182"/>
  <c r="J1171" i="182"/>
  <c r="N1170" i="182"/>
  <c r="M1170" i="182"/>
  <c r="L1170" i="182"/>
  <c r="K1170" i="182"/>
  <c r="J1170" i="182"/>
  <c r="N1169" i="182"/>
  <c r="M1169" i="182"/>
  <c r="L1169" i="182"/>
  <c r="K1169" i="182"/>
  <c r="J1169" i="182"/>
  <c r="N1168" i="182"/>
  <c r="M1168" i="182"/>
  <c r="L1168" i="182"/>
  <c r="K1168" i="182"/>
  <c r="J1168" i="182"/>
  <c r="N1167" i="182"/>
  <c r="M1167" i="182"/>
  <c r="L1167" i="182"/>
  <c r="K1167" i="182"/>
  <c r="J1167" i="182"/>
  <c r="N1166" i="182"/>
  <c r="M1166" i="182"/>
  <c r="L1166" i="182"/>
  <c r="K1166" i="182"/>
  <c r="J1166" i="182"/>
  <c r="N1165" i="182"/>
  <c r="M1165" i="182"/>
  <c r="L1165" i="182"/>
  <c r="K1165" i="182"/>
  <c r="J1165" i="182"/>
  <c r="N1164" i="182"/>
  <c r="M1164" i="182"/>
  <c r="L1164" i="182"/>
  <c r="K1164" i="182"/>
  <c r="J1164" i="182"/>
  <c r="N1163" i="182"/>
  <c r="M1163" i="182"/>
  <c r="L1163" i="182"/>
  <c r="K1163" i="182"/>
  <c r="J1163" i="182"/>
  <c r="N1162" i="182"/>
  <c r="M1162" i="182"/>
  <c r="L1162" i="182"/>
  <c r="K1162" i="182"/>
  <c r="J1162" i="182"/>
  <c r="N1161" i="182"/>
  <c r="M1161" i="182"/>
  <c r="L1161" i="182"/>
  <c r="K1161" i="182"/>
  <c r="J1161" i="182"/>
  <c r="N1160" i="182"/>
  <c r="M1160" i="182"/>
  <c r="L1160" i="182"/>
  <c r="K1160" i="182"/>
  <c r="J1160" i="182"/>
  <c r="N1159" i="182"/>
  <c r="M1159" i="182"/>
  <c r="L1159" i="182"/>
  <c r="K1159" i="182"/>
  <c r="J1159" i="182"/>
  <c r="N1158" i="182"/>
  <c r="M1158" i="182"/>
  <c r="L1158" i="182"/>
  <c r="K1158" i="182"/>
  <c r="J1158" i="182"/>
  <c r="N1157" i="182"/>
  <c r="M1157" i="182"/>
  <c r="L1157" i="182"/>
  <c r="K1157" i="182"/>
  <c r="J1157" i="182"/>
  <c r="N1156" i="182"/>
  <c r="M1156" i="182"/>
  <c r="L1156" i="182"/>
  <c r="K1156" i="182"/>
  <c r="J1156" i="182"/>
  <c r="N1155" i="182"/>
  <c r="M1155" i="182"/>
  <c r="L1155" i="182"/>
  <c r="K1155" i="182"/>
  <c r="J1155" i="182"/>
  <c r="N1154" i="182"/>
  <c r="M1154" i="182"/>
  <c r="L1154" i="182"/>
  <c r="K1154" i="182"/>
  <c r="J1154" i="182"/>
  <c r="N1153" i="182"/>
  <c r="M1153" i="182"/>
  <c r="L1153" i="182"/>
  <c r="K1153" i="182"/>
  <c r="J1153" i="182"/>
  <c r="N1152" i="182"/>
  <c r="M1152" i="182"/>
  <c r="L1152" i="182"/>
  <c r="K1152" i="182"/>
  <c r="J1152" i="182"/>
  <c r="N1151" i="182"/>
  <c r="M1151" i="182"/>
  <c r="L1151" i="182"/>
  <c r="K1151" i="182"/>
  <c r="J1151" i="182"/>
  <c r="N1150" i="182"/>
  <c r="M1150" i="182"/>
  <c r="L1150" i="182"/>
  <c r="K1150" i="182"/>
  <c r="J1150" i="182"/>
  <c r="N1149" i="182"/>
  <c r="M1149" i="182"/>
  <c r="L1149" i="182"/>
  <c r="K1149" i="182"/>
  <c r="J1149" i="182"/>
  <c r="N1148" i="182"/>
  <c r="M1148" i="182"/>
  <c r="L1148" i="182"/>
  <c r="K1148" i="182"/>
  <c r="J1148" i="182"/>
  <c r="N1147" i="182"/>
  <c r="M1147" i="182"/>
  <c r="L1147" i="182"/>
  <c r="K1147" i="182"/>
  <c r="J1147" i="182"/>
  <c r="N1146" i="182"/>
  <c r="M1146" i="182"/>
  <c r="L1146" i="182"/>
  <c r="K1146" i="182"/>
  <c r="J1146" i="182"/>
  <c r="N1145" i="182"/>
  <c r="M1145" i="182"/>
  <c r="L1145" i="182"/>
  <c r="K1145" i="182"/>
  <c r="J1145" i="182"/>
  <c r="N1144" i="182"/>
  <c r="M1144" i="182"/>
  <c r="L1144" i="182"/>
  <c r="K1144" i="182"/>
  <c r="J1144" i="182"/>
  <c r="N1143" i="182"/>
  <c r="M1143" i="182"/>
  <c r="L1143" i="182"/>
  <c r="K1143" i="182"/>
  <c r="J1143" i="182"/>
  <c r="N1142" i="182"/>
  <c r="M1142" i="182"/>
  <c r="L1142" i="182"/>
  <c r="K1142" i="182"/>
  <c r="J1142" i="182"/>
  <c r="N1141" i="182"/>
  <c r="M1141" i="182"/>
  <c r="L1141" i="182"/>
  <c r="K1141" i="182"/>
  <c r="J1141" i="182"/>
  <c r="N1140" i="182"/>
  <c r="M1140" i="182"/>
  <c r="L1140" i="182"/>
  <c r="K1140" i="182"/>
  <c r="J1140" i="182"/>
  <c r="N1139" i="182"/>
  <c r="M1139" i="182"/>
  <c r="L1139" i="182"/>
  <c r="K1139" i="182"/>
  <c r="J1139" i="182"/>
  <c r="N1138" i="182"/>
  <c r="M1138" i="182"/>
  <c r="L1138" i="182"/>
  <c r="K1138" i="182"/>
  <c r="J1138" i="182"/>
  <c r="N1137" i="182"/>
  <c r="M1137" i="182"/>
  <c r="L1137" i="182"/>
  <c r="K1137" i="182"/>
  <c r="J1137" i="182"/>
  <c r="N1136" i="182"/>
  <c r="M1136" i="182"/>
  <c r="L1136" i="182"/>
  <c r="K1136" i="182"/>
  <c r="J1136" i="182"/>
  <c r="N1135" i="182"/>
  <c r="M1135" i="182"/>
  <c r="L1135" i="182"/>
  <c r="K1135" i="182"/>
  <c r="J1135" i="182"/>
  <c r="N1134" i="182"/>
  <c r="M1134" i="182"/>
  <c r="L1134" i="182"/>
  <c r="K1134" i="182"/>
  <c r="J1134" i="182"/>
  <c r="N1133" i="182"/>
  <c r="M1133" i="182"/>
  <c r="L1133" i="182"/>
  <c r="K1133" i="182"/>
  <c r="J1133" i="182"/>
  <c r="N1132" i="182"/>
  <c r="M1132" i="182"/>
  <c r="L1132" i="182"/>
  <c r="K1132" i="182"/>
  <c r="J1132" i="182"/>
  <c r="N1131" i="182"/>
  <c r="M1131" i="182"/>
  <c r="L1131" i="182"/>
  <c r="K1131" i="182"/>
  <c r="J1131" i="182"/>
  <c r="N1130" i="182"/>
  <c r="M1130" i="182"/>
  <c r="L1130" i="182"/>
  <c r="K1130" i="182"/>
  <c r="J1130" i="182"/>
  <c r="N1129" i="182"/>
  <c r="M1129" i="182"/>
  <c r="L1129" i="182"/>
  <c r="K1129" i="182"/>
  <c r="J1129" i="182"/>
  <c r="N1128" i="182"/>
  <c r="M1128" i="182"/>
  <c r="L1128" i="182"/>
  <c r="K1128" i="182"/>
  <c r="J1128" i="182"/>
  <c r="N1127" i="182"/>
  <c r="M1127" i="182"/>
  <c r="L1127" i="182"/>
  <c r="K1127" i="182"/>
  <c r="J1127" i="182"/>
  <c r="N1126" i="182"/>
  <c r="M1126" i="182"/>
  <c r="L1126" i="182"/>
  <c r="K1126" i="182"/>
  <c r="J1126" i="182"/>
  <c r="N1125" i="182"/>
  <c r="M1125" i="182"/>
  <c r="L1125" i="182"/>
  <c r="K1125" i="182"/>
  <c r="J1125" i="182"/>
  <c r="N1124" i="182"/>
  <c r="M1124" i="182"/>
  <c r="L1124" i="182"/>
  <c r="K1124" i="182"/>
  <c r="J1124" i="182"/>
  <c r="N1123" i="182"/>
  <c r="M1123" i="182"/>
  <c r="L1123" i="182"/>
  <c r="K1123" i="182"/>
  <c r="J1123" i="182"/>
  <c r="N1122" i="182"/>
  <c r="M1122" i="182"/>
  <c r="L1122" i="182"/>
  <c r="K1122" i="182"/>
  <c r="J1122" i="182"/>
  <c r="N1121" i="182"/>
  <c r="M1121" i="182"/>
  <c r="L1121" i="182"/>
  <c r="K1121" i="182"/>
  <c r="J1121" i="182"/>
  <c r="N1120" i="182"/>
  <c r="M1120" i="182"/>
  <c r="L1120" i="182"/>
  <c r="K1120" i="182"/>
  <c r="J1120" i="182"/>
  <c r="N1119" i="182"/>
  <c r="M1119" i="182"/>
  <c r="L1119" i="182"/>
  <c r="K1119" i="182"/>
  <c r="J1119" i="182"/>
  <c r="N1118" i="182"/>
  <c r="M1118" i="182"/>
  <c r="L1118" i="182"/>
  <c r="K1118" i="182"/>
  <c r="J1118" i="182"/>
  <c r="N1117" i="182"/>
  <c r="M1117" i="182"/>
  <c r="L1117" i="182"/>
  <c r="K1117" i="182"/>
  <c r="J1117" i="182"/>
  <c r="N1116" i="182"/>
  <c r="M1116" i="182"/>
  <c r="L1116" i="182"/>
  <c r="K1116" i="182"/>
  <c r="J1116" i="182"/>
  <c r="N1115" i="182"/>
  <c r="M1115" i="182"/>
  <c r="L1115" i="182"/>
  <c r="K1115" i="182"/>
  <c r="J1115" i="182"/>
  <c r="N1114" i="182"/>
  <c r="M1114" i="182"/>
  <c r="L1114" i="182"/>
  <c r="K1114" i="182"/>
  <c r="J1114" i="182"/>
  <c r="N1113" i="182"/>
  <c r="M1113" i="182"/>
  <c r="L1113" i="182"/>
  <c r="K1113" i="182"/>
  <c r="J1113" i="182"/>
  <c r="N1112" i="182"/>
  <c r="M1112" i="182"/>
  <c r="L1112" i="182"/>
  <c r="K1112" i="182"/>
  <c r="J1112" i="182"/>
  <c r="N1111" i="182"/>
  <c r="M1111" i="182"/>
  <c r="L1111" i="182"/>
  <c r="K1111" i="182"/>
  <c r="J1111" i="182"/>
  <c r="N1110" i="182"/>
  <c r="M1110" i="182"/>
  <c r="L1110" i="182"/>
  <c r="K1110" i="182"/>
  <c r="J1110" i="182"/>
  <c r="N1109" i="182"/>
  <c r="M1109" i="182"/>
  <c r="L1109" i="182"/>
  <c r="K1109" i="182"/>
  <c r="J1109" i="182"/>
  <c r="N1108" i="182"/>
  <c r="M1108" i="182"/>
  <c r="L1108" i="182"/>
  <c r="K1108" i="182"/>
  <c r="J1108" i="182"/>
  <c r="N1107" i="182"/>
  <c r="M1107" i="182"/>
  <c r="L1107" i="182"/>
  <c r="K1107" i="182"/>
  <c r="J1107" i="182"/>
  <c r="N1106" i="182"/>
  <c r="M1106" i="182"/>
  <c r="L1106" i="182"/>
  <c r="K1106" i="182"/>
  <c r="J1106" i="182"/>
  <c r="N1105" i="182"/>
  <c r="M1105" i="182"/>
  <c r="L1105" i="182"/>
  <c r="K1105" i="182"/>
  <c r="J1105" i="182"/>
  <c r="N1104" i="182"/>
  <c r="M1104" i="182"/>
  <c r="L1104" i="182"/>
  <c r="K1104" i="182"/>
  <c r="J1104" i="182"/>
  <c r="N1103" i="182"/>
  <c r="M1103" i="182"/>
  <c r="L1103" i="182"/>
  <c r="K1103" i="182"/>
  <c r="J1103" i="182"/>
  <c r="N1102" i="182"/>
  <c r="M1102" i="182"/>
  <c r="L1102" i="182"/>
  <c r="K1102" i="182"/>
  <c r="J1102" i="182"/>
  <c r="N1101" i="182"/>
  <c r="M1101" i="182"/>
  <c r="L1101" i="182"/>
  <c r="K1101" i="182"/>
  <c r="J1101" i="182"/>
  <c r="N1100" i="182"/>
  <c r="M1100" i="182"/>
  <c r="L1100" i="182"/>
  <c r="K1100" i="182"/>
  <c r="J1100" i="182"/>
  <c r="N1099" i="182"/>
  <c r="M1099" i="182"/>
  <c r="L1099" i="182"/>
  <c r="K1099" i="182"/>
  <c r="J1099" i="182"/>
  <c r="N1098" i="182"/>
  <c r="M1098" i="182"/>
  <c r="L1098" i="182"/>
  <c r="K1098" i="182"/>
  <c r="J1098" i="182"/>
  <c r="N1097" i="182"/>
  <c r="M1097" i="182"/>
  <c r="L1097" i="182"/>
  <c r="K1097" i="182"/>
  <c r="J1097" i="182"/>
  <c r="N1096" i="182"/>
  <c r="M1096" i="182"/>
  <c r="L1096" i="182"/>
  <c r="K1096" i="182"/>
  <c r="J1096" i="182"/>
  <c r="N1095" i="182"/>
  <c r="M1095" i="182"/>
  <c r="L1095" i="182"/>
  <c r="K1095" i="182"/>
  <c r="J1095" i="182"/>
  <c r="N1094" i="182"/>
  <c r="M1094" i="182"/>
  <c r="L1094" i="182"/>
  <c r="K1094" i="182"/>
  <c r="J1094" i="182"/>
  <c r="N1093" i="182"/>
  <c r="M1093" i="182"/>
  <c r="L1093" i="182"/>
  <c r="K1093" i="182"/>
  <c r="J1093" i="182"/>
  <c r="N1092" i="182"/>
  <c r="M1092" i="182"/>
  <c r="L1092" i="182"/>
  <c r="K1092" i="182"/>
  <c r="J1092" i="182"/>
  <c r="N1091" i="182"/>
  <c r="M1091" i="182"/>
  <c r="L1091" i="182"/>
  <c r="K1091" i="182"/>
  <c r="J1091" i="182"/>
  <c r="N1090" i="182"/>
  <c r="M1090" i="182"/>
  <c r="L1090" i="182"/>
  <c r="K1090" i="182"/>
  <c r="J1090" i="182"/>
  <c r="N1089" i="182"/>
  <c r="M1089" i="182"/>
  <c r="L1089" i="182"/>
  <c r="K1089" i="182"/>
  <c r="J1089" i="182"/>
  <c r="N1088" i="182"/>
  <c r="M1088" i="182"/>
  <c r="L1088" i="182"/>
  <c r="K1088" i="182"/>
  <c r="J1088" i="182"/>
  <c r="N1087" i="182"/>
  <c r="M1087" i="182"/>
  <c r="L1087" i="182"/>
  <c r="K1087" i="182"/>
  <c r="J1087" i="182"/>
  <c r="N1086" i="182"/>
  <c r="M1086" i="182"/>
  <c r="L1086" i="182"/>
  <c r="K1086" i="182"/>
  <c r="J1086" i="182"/>
  <c r="N1085" i="182"/>
  <c r="M1085" i="182"/>
  <c r="L1085" i="182"/>
  <c r="K1085" i="182"/>
  <c r="J1085" i="182"/>
  <c r="N1084" i="182"/>
  <c r="M1084" i="182"/>
  <c r="L1084" i="182"/>
  <c r="K1084" i="182"/>
  <c r="J1084" i="182"/>
  <c r="N1083" i="182"/>
  <c r="M1083" i="182"/>
  <c r="L1083" i="182"/>
  <c r="K1083" i="182"/>
  <c r="J1083" i="182"/>
  <c r="N1082" i="182"/>
  <c r="M1082" i="182"/>
  <c r="L1082" i="182"/>
  <c r="K1082" i="182"/>
  <c r="J1082" i="182"/>
  <c r="N1081" i="182"/>
  <c r="M1081" i="182"/>
  <c r="L1081" i="182"/>
  <c r="K1081" i="182"/>
  <c r="J1081" i="182"/>
  <c r="N1080" i="182"/>
  <c r="M1080" i="182"/>
  <c r="L1080" i="182"/>
  <c r="K1080" i="182"/>
  <c r="J1080" i="182"/>
  <c r="N1079" i="182"/>
  <c r="M1079" i="182"/>
  <c r="L1079" i="182"/>
  <c r="K1079" i="182"/>
  <c r="J1079" i="182"/>
  <c r="N1078" i="182"/>
  <c r="M1078" i="182"/>
  <c r="L1078" i="182"/>
  <c r="K1078" i="182"/>
  <c r="J1078" i="182"/>
  <c r="N1077" i="182"/>
  <c r="M1077" i="182"/>
  <c r="L1077" i="182"/>
  <c r="K1077" i="182"/>
  <c r="J1077" i="182"/>
  <c r="N1076" i="182"/>
  <c r="M1076" i="182"/>
  <c r="L1076" i="182"/>
  <c r="K1076" i="182"/>
  <c r="J1076" i="182"/>
  <c r="N1075" i="182"/>
  <c r="M1075" i="182"/>
  <c r="L1075" i="182"/>
  <c r="K1075" i="182"/>
  <c r="J1075" i="182"/>
  <c r="N1074" i="182"/>
  <c r="M1074" i="182"/>
  <c r="L1074" i="182"/>
  <c r="K1074" i="182"/>
  <c r="J1074" i="182"/>
  <c r="N1073" i="182"/>
  <c r="M1073" i="182"/>
  <c r="L1073" i="182"/>
  <c r="K1073" i="182"/>
  <c r="J1073" i="182"/>
  <c r="N1072" i="182"/>
  <c r="M1072" i="182"/>
  <c r="L1072" i="182"/>
  <c r="K1072" i="182"/>
  <c r="J1072" i="182"/>
  <c r="N1071" i="182"/>
  <c r="M1071" i="182"/>
  <c r="L1071" i="182"/>
  <c r="K1071" i="182"/>
  <c r="J1071" i="182"/>
  <c r="N1070" i="182"/>
  <c r="M1070" i="182"/>
  <c r="L1070" i="182"/>
  <c r="K1070" i="182"/>
  <c r="J1070" i="182"/>
  <c r="N1069" i="182"/>
  <c r="M1069" i="182"/>
  <c r="L1069" i="182"/>
  <c r="K1069" i="182"/>
  <c r="J1069" i="182"/>
  <c r="N1068" i="182"/>
  <c r="M1068" i="182"/>
  <c r="L1068" i="182"/>
  <c r="K1068" i="182"/>
  <c r="J1068" i="182"/>
  <c r="N1067" i="182"/>
  <c r="M1067" i="182"/>
  <c r="L1067" i="182"/>
  <c r="K1067" i="182"/>
  <c r="J1067" i="182"/>
  <c r="N1066" i="182"/>
  <c r="M1066" i="182"/>
  <c r="L1066" i="182"/>
  <c r="K1066" i="182"/>
  <c r="J1066" i="182"/>
  <c r="N1065" i="182"/>
  <c r="M1065" i="182"/>
  <c r="L1065" i="182"/>
  <c r="K1065" i="182"/>
  <c r="J1065" i="182"/>
  <c r="N1064" i="182"/>
  <c r="M1064" i="182"/>
  <c r="L1064" i="182"/>
  <c r="K1064" i="182"/>
  <c r="J1064" i="182"/>
  <c r="N1063" i="182"/>
  <c r="M1063" i="182"/>
  <c r="L1063" i="182"/>
  <c r="K1063" i="182"/>
  <c r="J1063" i="182"/>
  <c r="N1062" i="182"/>
  <c r="M1062" i="182"/>
  <c r="L1062" i="182"/>
  <c r="K1062" i="182"/>
  <c r="J1062" i="182"/>
  <c r="N1061" i="182"/>
  <c r="K1061" i="182"/>
  <c r="J1061" i="182"/>
  <c r="N1060" i="182"/>
  <c r="M1060" i="182"/>
  <c r="L1060" i="182"/>
  <c r="K1060" i="182"/>
  <c r="J1060" i="182"/>
  <c r="N1059" i="182"/>
  <c r="K1059" i="182"/>
  <c r="J1059" i="182"/>
  <c r="N1058" i="182"/>
  <c r="M1058" i="182"/>
  <c r="L1058" i="182"/>
  <c r="K1058" i="182"/>
  <c r="J1058" i="182"/>
  <c r="N1057" i="182"/>
  <c r="K1057" i="182"/>
  <c r="J1057" i="182"/>
  <c r="N1056" i="182"/>
  <c r="M1056" i="182"/>
  <c r="L1056" i="182"/>
  <c r="K1056" i="182"/>
  <c r="J1056" i="182"/>
  <c r="N1055" i="182"/>
  <c r="M1055" i="182"/>
  <c r="L1055" i="182"/>
  <c r="K1055" i="182"/>
  <c r="J1055" i="182"/>
  <c r="N1054" i="182"/>
  <c r="M1054" i="182"/>
  <c r="L1054" i="182"/>
  <c r="K1054" i="182"/>
  <c r="J1054" i="182"/>
  <c r="N1053" i="182"/>
  <c r="M1053" i="182"/>
  <c r="L1053" i="182"/>
  <c r="K1053" i="182"/>
  <c r="J1053" i="182"/>
  <c r="N1052" i="182"/>
  <c r="M1052" i="182"/>
  <c r="L1052" i="182"/>
  <c r="K1052" i="182"/>
  <c r="J1052" i="182"/>
  <c r="N1051" i="182"/>
  <c r="M1051" i="182"/>
  <c r="L1051" i="182"/>
  <c r="K1051" i="182"/>
  <c r="J1051" i="182"/>
  <c r="N1050" i="182"/>
  <c r="M1050" i="182"/>
  <c r="L1050" i="182"/>
  <c r="K1050" i="182"/>
  <c r="J1050" i="182"/>
  <c r="N1049" i="182"/>
  <c r="M1049" i="182"/>
  <c r="L1049" i="182"/>
  <c r="K1049" i="182"/>
  <c r="J1049" i="182"/>
  <c r="N1048" i="182"/>
  <c r="M1048" i="182"/>
  <c r="L1048" i="182"/>
  <c r="K1048" i="182"/>
  <c r="J1048" i="182"/>
  <c r="N1047" i="182"/>
  <c r="M1047" i="182"/>
  <c r="L1047" i="182"/>
  <c r="K1047" i="182"/>
  <c r="J1047" i="182"/>
  <c r="N1046" i="182"/>
  <c r="M1046" i="182"/>
  <c r="L1046" i="182"/>
  <c r="K1046" i="182"/>
  <c r="J1046" i="182"/>
  <c r="N1045" i="182"/>
  <c r="M1045" i="182"/>
  <c r="L1045" i="182"/>
  <c r="K1045" i="182"/>
  <c r="J1045" i="182"/>
  <c r="N1044" i="182"/>
  <c r="M1044" i="182"/>
  <c r="L1044" i="182"/>
  <c r="K1044" i="182"/>
  <c r="J1044" i="182"/>
  <c r="N1043" i="182"/>
  <c r="M1043" i="182"/>
  <c r="L1043" i="182"/>
  <c r="K1043" i="182"/>
  <c r="J1043" i="182"/>
  <c r="N1042" i="182"/>
  <c r="M1042" i="182"/>
  <c r="L1042" i="182"/>
  <c r="K1042" i="182"/>
  <c r="J1042" i="182"/>
  <c r="N1041" i="182"/>
  <c r="M1041" i="182"/>
  <c r="L1041" i="182"/>
  <c r="K1041" i="182"/>
  <c r="J1041" i="182"/>
  <c r="N1040" i="182"/>
  <c r="M1040" i="182"/>
  <c r="L1040" i="182"/>
  <c r="K1040" i="182"/>
  <c r="J1040" i="182"/>
  <c r="N1039" i="182"/>
  <c r="M1039" i="182"/>
  <c r="L1039" i="182"/>
  <c r="K1039" i="182"/>
  <c r="J1039" i="182"/>
  <c r="N1038" i="182"/>
  <c r="M1038" i="182"/>
  <c r="L1038" i="182"/>
  <c r="K1038" i="182"/>
  <c r="J1038" i="182"/>
  <c r="N1037" i="182"/>
  <c r="M1037" i="182"/>
  <c r="L1037" i="182"/>
  <c r="K1037" i="182"/>
  <c r="J1037" i="182"/>
  <c r="N1036" i="182"/>
  <c r="M1036" i="182"/>
  <c r="L1036" i="182"/>
  <c r="K1036" i="182"/>
  <c r="J1036" i="182"/>
  <c r="N1035" i="182"/>
  <c r="M1035" i="182"/>
  <c r="L1035" i="182"/>
  <c r="K1035" i="182"/>
  <c r="J1035" i="182"/>
  <c r="N1034" i="182"/>
  <c r="M1034" i="182"/>
  <c r="L1034" i="182"/>
  <c r="K1034" i="182"/>
  <c r="J1034" i="182"/>
  <c r="N1033" i="182"/>
  <c r="M1033" i="182"/>
  <c r="L1033" i="182"/>
  <c r="K1033" i="182"/>
  <c r="J1033" i="182"/>
  <c r="N1032" i="182"/>
  <c r="M1032" i="182"/>
  <c r="L1032" i="182"/>
  <c r="K1032" i="182"/>
  <c r="J1032" i="182"/>
  <c r="N1031" i="182"/>
  <c r="M1031" i="182"/>
  <c r="L1031" i="182"/>
  <c r="K1031" i="182"/>
  <c r="J1031" i="182"/>
  <c r="N1030" i="182"/>
  <c r="M1030" i="182"/>
  <c r="L1030" i="182"/>
  <c r="K1030" i="182"/>
  <c r="J1030" i="182"/>
  <c r="N1029" i="182"/>
  <c r="M1029" i="182"/>
  <c r="L1029" i="182"/>
  <c r="K1029" i="182"/>
  <c r="J1029" i="182"/>
  <c r="N1028" i="182"/>
  <c r="M1028" i="182"/>
  <c r="L1028" i="182"/>
  <c r="K1028" i="182"/>
  <c r="J1028" i="182"/>
  <c r="N1027" i="182"/>
  <c r="M1027" i="182"/>
  <c r="L1027" i="182"/>
  <c r="K1027" i="182"/>
  <c r="J1027" i="182"/>
  <c r="N1026" i="182"/>
  <c r="M1026" i="182"/>
  <c r="L1026" i="182"/>
  <c r="K1026" i="182"/>
  <c r="J1026" i="182"/>
  <c r="N1025" i="182"/>
  <c r="M1025" i="182"/>
  <c r="L1025" i="182"/>
  <c r="K1025" i="182"/>
  <c r="J1025" i="182"/>
  <c r="N1024" i="182"/>
  <c r="M1024" i="182"/>
  <c r="L1024" i="182"/>
  <c r="K1024" i="182"/>
  <c r="J1024" i="182"/>
  <c r="N1023" i="182"/>
  <c r="M1023" i="182"/>
  <c r="L1023" i="182"/>
  <c r="K1023" i="182"/>
  <c r="J1023" i="182"/>
  <c r="N1022" i="182"/>
  <c r="M1022" i="182"/>
  <c r="L1022" i="182"/>
  <c r="K1022" i="182"/>
  <c r="J1022" i="182"/>
  <c r="N1021" i="182"/>
  <c r="M1021" i="182"/>
  <c r="L1021" i="182"/>
  <c r="K1021" i="182"/>
  <c r="J1021" i="182"/>
  <c r="N1020" i="182"/>
  <c r="M1020" i="182"/>
  <c r="L1020" i="182"/>
  <c r="K1020" i="182"/>
  <c r="J1020" i="182"/>
  <c r="N1019" i="182"/>
  <c r="M1019" i="182"/>
  <c r="L1019" i="182"/>
  <c r="K1019" i="182"/>
  <c r="J1019" i="182"/>
  <c r="N1018" i="182"/>
  <c r="M1018" i="182"/>
  <c r="L1018" i="182"/>
  <c r="K1018" i="182"/>
  <c r="J1018" i="182"/>
  <c r="N1017" i="182"/>
  <c r="M1017" i="182"/>
  <c r="L1017" i="182"/>
  <c r="K1017" i="182"/>
  <c r="J1017" i="182"/>
  <c r="N1016" i="182"/>
  <c r="M1016" i="182"/>
  <c r="L1016" i="182"/>
  <c r="K1016" i="182"/>
  <c r="J1016" i="182"/>
  <c r="N1015" i="182"/>
  <c r="M1015" i="182"/>
  <c r="L1015" i="182"/>
  <c r="K1015" i="182"/>
  <c r="J1015" i="182"/>
  <c r="N1014" i="182"/>
  <c r="M1014" i="182"/>
  <c r="L1014" i="182"/>
  <c r="K1014" i="182"/>
  <c r="J1014" i="182"/>
  <c r="N1013" i="182"/>
  <c r="M1013" i="182"/>
  <c r="L1013" i="182"/>
  <c r="K1013" i="182"/>
  <c r="J1013" i="182"/>
  <c r="N1012" i="182"/>
  <c r="M1012" i="182"/>
  <c r="L1012" i="182"/>
  <c r="K1012" i="182"/>
  <c r="J1012" i="182"/>
  <c r="N1011" i="182"/>
  <c r="M1011" i="182"/>
  <c r="L1011" i="182"/>
  <c r="K1011" i="182"/>
  <c r="J1011" i="182"/>
  <c r="N1010" i="182"/>
  <c r="M1010" i="182"/>
  <c r="L1010" i="182"/>
  <c r="K1010" i="182"/>
  <c r="J1010" i="182"/>
  <c r="N1009" i="182"/>
  <c r="M1009" i="182"/>
  <c r="L1009" i="182"/>
  <c r="K1009" i="182"/>
  <c r="J1009" i="182"/>
  <c r="N1008" i="182"/>
  <c r="M1008" i="182"/>
  <c r="L1008" i="182"/>
  <c r="K1008" i="182"/>
  <c r="J1008" i="182"/>
  <c r="N1007" i="182"/>
  <c r="M1007" i="182"/>
  <c r="L1007" i="182"/>
  <c r="K1007" i="182"/>
  <c r="J1007" i="182"/>
  <c r="N1006" i="182"/>
  <c r="M1006" i="182"/>
  <c r="L1006" i="182"/>
  <c r="K1006" i="182"/>
  <c r="J1006" i="182"/>
  <c r="N1005" i="182"/>
  <c r="M1005" i="182"/>
  <c r="L1005" i="182"/>
  <c r="K1005" i="182"/>
  <c r="J1005" i="182"/>
  <c r="N1004" i="182"/>
  <c r="M1004" i="182"/>
  <c r="L1004" i="182"/>
  <c r="K1004" i="182"/>
  <c r="J1004" i="182"/>
  <c r="N1003" i="182"/>
  <c r="M1003" i="182"/>
  <c r="L1003" i="182"/>
  <c r="K1003" i="182"/>
  <c r="J1003" i="182"/>
  <c r="N1002" i="182"/>
  <c r="M1002" i="182"/>
  <c r="L1002" i="182"/>
  <c r="K1002" i="182"/>
  <c r="J1002" i="182"/>
  <c r="N1001" i="182"/>
  <c r="M1001" i="182"/>
  <c r="L1001" i="182"/>
  <c r="K1001" i="182"/>
  <c r="J1001" i="182"/>
  <c r="N1000" i="182"/>
  <c r="M1000" i="182"/>
  <c r="L1000" i="182"/>
  <c r="K1000" i="182"/>
  <c r="J1000" i="182"/>
  <c r="N999" i="182"/>
  <c r="M999" i="182"/>
  <c r="L999" i="182"/>
  <c r="K999" i="182"/>
  <c r="J999" i="182"/>
  <c r="N998" i="182"/>
  <c r="M998" i="182"/>
  <c r="L998" i="182"/>
  <c r="K998" i="182"/>
  <c r="J998" i="182"/>
  <c r="N997" i="182"/>
  <c r="M997" i="182"/>
  <c r="L997" i="182"/>
  <c r="K997" i="182"/>
  <c r="J997" i="182"/>
  <c r="N996" i="182"/>
  <c r="M996" i="182"/>
  <c r="L996" i="182"/>
  <c r="K996" i="182"/>
  <c r="J996" i="182"/>
  <c r="N995" i="182"/>
  <c r="M995" i="182"/>
  <c r="L995" i="182"/>
  <c r="K995" i="182"/>
  <c r="J995" i="182"/>
  <c r="N994" i="182"/>
  <c r="M994" i="182"/>
  <c r="L994" i="182"/>
  <c r="K994" i="182"/>
  <c r="J994" i="182"/>
  <c r="N993" i="182"/>
  <c r="M993" i="182"/>
  <c r="L993" i="182"/>
  <c r="K993" i="182"/>
  <c r="J993" i="182"/>
  <c r="N992" i="182"/>
  <c r="M992" i="182"/>
  <c r="L992" i="182"/>
  <c r="K992" i="182"/>
  <c r="J992" i="182"/>
  <c r="N991" i="182"/>
  <c r="M991" i="182"/>
  <c r="L991" i="182"/>
  <c r="K991" i="182"/>
  <c r="J991" i="182"/>
  <c r="N990" i="182"/>
  <c r="M990" i="182"/>
  <c r="L990" i="182"/>
  <c r="K990" i="182"/>
  <c r="J990" i="182"/>
  <c r="N989" i="182"/>
  <c r="M989" i="182"/>
  <c r="L989" i="182"/>
  <c r="K989" i="182"/>
  <c r="J989" i="182"/>
  <c r="N988" i="182"/>
  <c r="M988" i="182"/>
  <c r="L988" i="182"/>
  <c r="K988" i="182"/>
  <c r="J988" i="182"/>
  <c r="N987" i="182"/>
  <c r="M987" i="182"/>
  <c r="L987" i="182"/>
  <c r="K987" i="182"/>
  <c r="J987" i="182"/>
  <c r="N986" i="182"/>
  <c r="M986" i="182"/>
  <c r="L986" i="182"/>
  <c r="K986" i="182"/>
  <c r="J986" i="182"/>
  <c r="N985" i="182"/>
  <c r="M985" i="182"/>
  <c r="L985" i="182"/>
  <c r="K985" i="182"/>
  <c r="J985" i="182"/>
  <c r="N984" i="182"/>
  <c r="M984" i="182"/>
  <c r="L984" i="182"/>
  <c r="K984" i="182"/>
  <c r="J984" i="182"/>
  <c r="N983" i="182"/>
  <c r="M983" i="182"/>
  <c r="L983" i="182"/>
  <c r="K983" i="182"/>
  <c r="J983" i="182"/>
  <c r="N982" i="182"/>
  <c r="M982" i="182"/>
  <c r="L982" i="182"/>
  <c r="K982" i="182"/>
  <c r="J982" i="182"/>
  <c r="N981" i="182"/>
  <c r="M981" i="182"/>
  <c r="L981" i="182"/>
  <c r="K981" i="182"/>
  <c r="J981" i="182"/>
  <c r="N980" i="182"/>
  <c r="M980" i="182"/>
  <c r="L980" i="182"/>
  <c r="K980" i="182"/>
  <c r="J980" i="182"/>
  <c r="N979" i="182"/>
  <c r="M979" i="182"/>
  <c r="L979" i="182"/>
  <c r="K979" i="182"/>
  <c r="J979" i="182"/>
  <c r="N978" i="182"/>
  <c r="M978" i="182"/>
  <c r="L978" i="182"/>
  <c r="K978" i="182"/>
  <c r="J978" i="182"/>
  <c r="N977" i="182"/>
  <c r="M977" i="182"/>
  <c r="L977" i="182"/>
  <c r="K977" i="182"/>
  <c r="J977" i="182"/>
  <c r="N976" i="182"/>
  <c r="M976" i="182"/>
  <c r="L976" i="182"/>
  <c r="K976" i="182"/>
  <c r="J976" i="182"/>
  <c r="N975" i="182"/>
  <c r="M975" i="182"/>
  <c r="L975" i="182"/>
  <c r="K975" i="182"/>
  <c r="J975" i="182"/>
  <c r="N974" i="182"/>
  <c r="M974" i="182"/>
  <c r="L974" i="182"/>
  <c r="K974" i="182"/>
  <c r="J974" i="182"/>
  <c r="N973" i="182"/>
  <c r="M973" i="182"/>
  <c r="L973" i="182"/>
  <c r="K973" i="182"/>
  <c r="J973" i="182"/>
  <c r="N972" i="182"/>
  <c r="M972" i="182"/>
  <c r="L972" i="182"/>
  <c r="K972" i="182"/>
  <c r="J972" i="182"/>
  <c r="N971" i="182"/>
  <c r="M971" i="182"/>
  <c r="L971" i="182"/>
  <c r="K971" i="182"/>
  <c r="J971" i="182"/>
  <c r="N970" i="182"/>
  <c r="M970" i="182"/>
  <c r="L970" i="182"/>
  <c r="K970" i="182"/>
  <c r="J970" i="182"/>
  <c r="N969" i="182"/>
  <c r="M969" i="182"/>
  <c r="L969" i="182"/>
  <c r="K969" i="182"/>
  <c r="J969" i="182"/>
  <c r="N968" i="182"/>
  <c r="M968" i="182"/>
  <c r="L968" i="182"/>
  <c r="K968" i="182"/>
  <c r="J968" i="182"/>
  <c r="N967" i="182"/>
  <c r="M967" i="182"/>
  <c r="L967" i="182"/>
  <c r="K967" i="182"/>
  <c r="J967" i="182"/>
  <c r="N966" i="182"/>
  <c r="M966" i="182"/>
  <c r="L966" i="182"/>
  <c r="K966" i="182"/>
  <c r="J966" i="182"/>
  <c r="N965" i="182"/>
  <c r="M965" i="182"/>
  <c r="L965" i="182"/>
  <c r="K965" i="182"/>
  <c r="J965" i="182"/>
  <c r="N964" i="182"/>
  <c r="M964" i="182"/>
  <c r="L964" i="182"/>
  <c r="K964" i="182"/>
  <c r="J964" i="182"/>
  <c r="N963" i="182"/>
  <c r="M963" i="182"/>
  <c r="L963" i="182"/>
  <c r="K963" i="182"/>
  <c r="J963" i="182"/>
  <c r="N962" i="182"/>
  <c r="M962" i="182"/>
  <c r="L962" i="182"/>
  <c r="K962" i="182"/>
  <c r="J962" i="182"/>
  <c r="N961" i="182"/>
  <c r="M961" i="182"/>
  <c r="L961" i="182"/>
  <c r="K961" i="182"/>
  <c r="J961" i="182"/>
  <c r="N960" i="182"/>
  <c r="M960" i="182"/>
  <c r="L960" i="182"/>
  <c r="K960" i="182"/>
  <c r="J960" i="182"/>
  <c r="N959" i="182"/>
  <c r="M959" i="182"/>
  <c r="L959" i="182"/>
  <c r="K959" i="182"/>
  <c r="J959" i="182"/>
  <c r="N958" i="182"/>
  <c r="M958" i="182"/>
  <c r="L958" i="182"/>
  <c r="K958" i="182"/>
  <c r="J958" i="182"/>
  <c r="N957" i="182"/>
  <c r="M957" i="182"/>
  <c r="L957" i="182"/>
  <c r="K957" i="182"/>
  <c r="J957" i="182"/>
  <c r="N956" i="182"/>
  <c r="M956" i="182"/>
  <c r="L956" i="182"/>
  <c r="K956" i="182"/>
  <c r="J956" i="182"/>
  <c r="N955" i="182"/>
  <c r="M955" i="182"/>
  <c r="L955" i="182"/>
  <c r="K955" i="182"/>
  <c r="J955" i="182"/>
  <c r="N954" i="182"/>
  <c r="M954" i="182"/>
  <c r="L954" i="182"/>
  <c r="K954" i="182"/>
  <c r="J954" i="182"/>
  <c r="N953" i="182"/>
  <c r="M953" i="182"/>
  <c r="L953" i="182"/>
  <c r="K953" i="182"/>
  <c r="J953" i="182"/>
  <c r="N952" i="182"/>
  <c r="M952" i="182"/>
  <c r="L952" i="182"/>
  <c r="K952" i="182"/>
  <c r="J952" i="182"/>
  <c r="N951" i="182"/>
  <c r="M951" i="182"/>
  <c r="L951" i="182"/>
  <c r="K951" i="182"/>
  <c r="J951" i="182"/>
  <c r="N950" i="182"/>
  <c r="M950" i="182"/>
  <c r="L950" i="182"/>
  <c r="K950" i="182"/>
  <c r="J950" i="182"/>
  <c r="N949" i="182"/>
  <c r="M949" i="182"/>
  <c r="L949" i="182"/>
  <c r="K949" i="182"/>
  <c r="J949" i="182"/>
  <c r="N948" i="182"/>
  <c r="M948" i="182"/>
  <c r="L948" i="182"/>
  <c r="K948" i="182"/>
  <c r="J948" i="182"/>
  <c r="N947" i="182"/>
  <c r="M947" i="182"/>
  <c r="L947" i="182"/>
  <c r="K947" i="182"/>
  <c r="J947" i="182"/>
  <c r="N946" i="182"/>
  <c r="M946" i="182"/>
  <c r="L946" i="182"/>
  <c r="K946" i="182"/>
  <c r="J946" i="182"/>
  <c r="N945" i="182"/>
  <c r="M945" i="182"/>
  <c r="L945" i="182"/>
  <c r="K945" i="182"/>
  <c r="J945" i="182"/>
  <c r="N944" i="182"/>
  <c r="M944" i="182"/>
  <c r="L944" i="182"/>
  <c r="K944" i="182"/>
  <c r="J944" i="182"/>
  <c r="N943" i="182"/>
  <c r="M943" i="182"/>
  <c r="L943" i="182"/>
  <c r="K943" i="182"/>
  <c r="J943" i="182"/>
  <c r="N942" i="182"/>
  <c r="M942" i="182"/>
  <c r="L942" i="182"/>
  <c r="K942" i="182"/>
  <c r="J942" i="182"/>
  <c r="N941" i="182"/>
  <c r="M941" i="182"/>
  <c r="L941" i="182"/>
  <c r="K941" i="182"/>
  <c r="J941" i="182"/>
  <c r="N940" i="182"/>
  <c r="M940" i="182"/>
  <c r="L940" i="182"/>
  <c r="K940" i="182"/>
  <c r="J940" i="182"/>
  <c r="N939" i="182"/>
  <c r="M939" i="182"/>
  <c r="L939" i="182"/>
  <c r="K939" i="182"/>
  <c r="J939" i="182"/>
  <c r="N938" i="182"/>
  <c r="M938" i="182"/>
  <c r="L938" i="182"/>
  <c r="K938" i="182"/>
  <c r="J938" i="182"/>
  <c r="N937" i="182"/>
  <c r="M937" i="182"/>
  <c r="L937" i="182"/>
  <c r="K937" i="182"/>
  <c r="J937" i="182"/>
  <c r="N936" i="182"/>
  <c r="M936" i="182"/>
  <c r="L936" i="182"/>
  <c r="K936" i="182"/>
  <c r="J936" i="182"/>
  <c r="N935" i="182"/>
  <c r="M935" i="182"/>
  <c r="L935" i="182"/>
  <c r="K935" i="182"/>
  <c r="J935" i="182"/>
  <c r="N934" i="182"/>
  <c r="M934" i="182"/>
  <c r="L934" i="182"/>
  <c r="K934" i="182"/>
  <c r="J934" i="182"/>
  <c r="N933" i="182"/>
  <c r="M933" i="182"/>
  <c r="L933" i="182"/>
  <c r="K933" i="182"/>
  <c r="J933" i="182"/>
  <c r="N932" i="182"/>
  <c r="M932" i="182"/>
  <c r="L932" i="182"/>
  <c r="K932" i="182"/>
  <c r="J932" i="182"/>
  <c r="N931" i="182"/>
  <c r="M931" i="182"/>
  <c r="L931" i="182"/>
  <c r="K931" i="182"/>
  <c r="J931" i="182"/>
  <c r="N930" i="182"/>
  <c r="M930" i="182"/>
  <c r="L930" i="182"/>
  <c r="K930" i="182"/>
  <c r="J930" i="182"/>
  <c r="N929" i="182"/>
  <c r="M929" i="182"/>
  <c r="L929" i="182"/>
  <c r="K929" i="182"/>
  <c r="J929" i="182"/>
  <c r="N928" i="182"/>
  <c r="M928" i="182"/>
  <c r="L928" i="182"/>
  <c r="K928" i="182"/>
  <c r="J928" i="182"/>
  <c r="N927" i="182"/>
  <c r="M927" i="182"/>
  <c r="L927" i="182"/>
  <c r="K927" i="182"/>
  <c r="J927" i="182"/>
  <c r="N926" i="182"/>
  <c r="M926" i="182"/>
  <c r="L926" i="182"/>
  <c r="K926" i="182"/>
  <c r="J926" i="182"/>
  <c r="N925" i="182"/>
  <c r="M925" i="182"/>
  <c r="L925" i="182"/>
  <c r="K925" i="182"/>
  <c r="J925" i="182"/>
  <c r="N924" i="182"/>
  <c r="M924" i="182"/>
  <c r="L924" i="182"/>
  <c r="K924" i="182"/>
  <c r="J924" i="182"/>
  <c r="N923" i="182"/>
  <c r="M923" i="182"/>
  <c r="L923" i="182"/>
  <c r="K923" i="182"/>
  <c r="J923" i="182"/>
  <c r="N922" i="182"/>
  <c r="M922" i="182"/>
  <c r="L922" i="182"/>
  <c r="K922" i="182"/>
  <c r="J922" i="182"/>
  <c r="N921" i="182"/>
  <c r="M921" i="182"/>
  <c r="L921" i="182"/>
  <c r="K921" i="182"/>
  <c r="J921" i="182"/>
  <c r="N920" i="182"/>
  <c r="M920" i="182"/>
  <c r="L920" i="182"/>
  <c r="K920" i="182"/>
  <c r="J920" i="182"/>
  <c r="N919" i="182"/>
  <c r="M919" i="182"/>
  <c r="L919" i="182"/>
  <c r="K919" i="182"/>
  <c r="J919" i="182"/>
  <c r="N918" i="182"/>
  <c r="M918" i="182"/>
  <c r="L918" i="182"/>
  <c r="K918" i="182"/>
  <c r="J918" i="182"/>
  <c r="N917" i="182"/>
  <c r="M917" i="182"/>
  <c r="L917" i="182"/>
  <c r="K917" i="182"/>
  <c r="J917" i="182"/>
  <c r="N916" i="182"/>
  <c r="M916" i="182"/>
  <c r="L916" i="182"/>
  <c r="K916" i="182"/>
  <c r="J916" i="182"/>
  <c r="N915" i="182"/>
  <c r="M915" i="182"/>
  <c r="L915" i="182"/>
  <c r="K915" i="182"/>
  <c r="J915" i="182"/>
  <c r="N914" i="182"/>
  <c r="K914" i="182"/>
  <c r="J914" i="182"/>
  <c r="N913" i="182"/>
  <c r="M913" i="182"/>
  <c r="L913" i="182"/>
  <c r="K913" i="182"/>
  <c r="J913" i="182"/>
  <c r="N912" i="182"/>
  <c r="M912" i="182"/>
  <c r="L912" i="182"/>
  <c r="K912" i="182"/>
  <c r="J912" i="182"/>
  <c r="N911" i="182"/>
  <c r="M911" i="182"/>
  <c r="L911" i="182"/>
  <c r="K911" i="182"/>
  <c r="J911" i="182"/>
  <c r="N910" i="182"/>
  <c r="M910" i="182"/>
  <c r="L910" i="182"/>
  <c r="K910" i="182"/>
  <c r="J910" i="182"/>
  <c r="N909" i="182"/>
  <c r="M909" i="182"/>
  <c r="L909" i="182"/>
  <c r="K909" i="182"/>
  <c r="J909" i="182"/>
  <c r="N908" i="182"/>
  <c r="M908" i="182"/>
  <c r="L908" i="182"/>
  <c r="K908" i="182"/>
  <c r="J908" i="182"/>
  <c r="N907" i="182"/>
  <c r="M907" i="182"/>
  <c r="L907" i="182"/>
  <c r="K907" i="182"/>
  <c r="J907" i="182"/>
  <c r="N906" i="182"/>
  <c r="M906" i="182"/>
  <c r="L906" i="182"/>
  <c r="K906" i="182"/>
  <c r="J906" i="182"/>
  <c r="N905" i="182"/>
  <c r="M905" i="182"/>
  <c r="L905" i="182"/>
  <c r="K905" i="182"/>
  <c r="J905" i="182"/>
  <c r="N904" i="182"/>
  <c r="M904" i="182"/>
  <c r="L904" i="182"/>
  <c r="K904" i="182"/>
  <c r="J904" i="182"/>
  <c r="N903" i="182"/>
  <c r="M903" i="182"/>
  <c r="L903" i="182"/>
  <c r="K903" i="182"/>
  <c r="J903" i="182"/>
  <c r="N902" i="182"/>
  <c r="M902" i="182"/>
  <c r="L902" i="182"/>
  <c r="K902" i="182"/>
  <c r="J902" i="182"/>
  <c r="N901" i="182"/>
  <c r="M901" i="182"/>
  <c r="L901" i="182"/>
  <c r="K901" i="182"/>
  <c r="J901" i="182"/>
  <c r="N900" i="182"/>
  <c r="M900" i="182"/>
  <c r="L900" i="182"/>
  <c r="K900" i="182"/>
  <c r="J900" i="182"/>
  <c r="N899" i="182"/>
  <c r="M899" i="182"/>
  <c r="L899" i="182"/>
  <c r="K899" i="182"/>
  <c r="J899" i="182"/>
  <c r="N898" i="182"/>
  <c r="M898" i="182"/>
  <c r="L898" i="182"/>
  <c r="K898" i="182"/>
  <c r="J898" i="182"/>
  <c r="N897" i="182"/>
  <c r="M897" i="182"/>
  <c r="L897" i="182"/>
  <c r="K897" i="182"/>
  <c r="J897" i="182"/>
  <c r="N896" i="182"/>
  <c r="M896" i="182"/>
  <c r="L896" i="182"/>
  <c r="K896" i="182"/>
  <c r="J896" i="182"/>
  <c r="N895" i="182"/>
  <c r="M895" i="182"/>
  <c r="L895" i="182"/>
  <c r="K895" i="182"/>
  <c r="J895" i="182"/>
  <c r="N894" i="182"/>
  <c r="M894" i="182"/>
  <c r="L894" i="182"/>
  <c r="K894" i="182"/>
  <c r="J894" i="182"/>
  <c r="N893" i="182"/>
  <c r="M893" i="182"/>
  <c r="L893" i="182"/>
  <c r="K893" i="182"/>
  <c r="J893" i="182"/>
  <c r="N892" i="182"/>
  <c r="M892" i="182"/>
  <c r="L892" i="182"/>
  <c r="K892" i="182"/>
  <c r="J892" i="182"/>
  <c r="N891" i="182"/>
  <c r="M891" i="182"/>
  <c r="L891" i="182"/>
  <c r="K891" i="182"/>
  <c r="J891" i="182"/>
  <c r="N890" i="182"/>
  <c r="M890" i="182"/>
  <c r="L890" i="182"/>
  <c r="K890" i="182"/>
  <c r="J890" i="182"/>
  <c r="N889" i="182"/>
  <c r="M889" i="182"/>
  <c r="L889" i="182"/>
  <c r="K889" i="182"/>
  <c r="J889" i="182"/>
  <c r="N888" i="182"/>
  <c r="M888" i="182"/>
  <c r="L888" i="182"/>
  <c r="K888" i="182"/>
  <c r="J888" i="182"/>
  <c r="N887" i="182"/>
  <c r="M887" i="182"/>
  <c r="L887" i="182"/>
  <c r="K887" i="182"/>
  <c r="J887" i="182"/>
  <c r="N886" i="182"/>
  <c r="M886" i="182"/>
  <c r="L886" i="182"/>
  <c r="K886" i="182"/>
  <c r="J886" i="182"/>
  <c r="N885" i="182"/>
  <c r="M885" i="182"/>
  <c r="L885" i="182"/>
  <c r="K885" i="182"/>
  <c r="J885" i="182"/>
  <c r="N884" i="182"/>
  <c r="M884" i="182"/>
  <c r="L884" i="182"/>
  <c r="K884" i="182"/>
  <c r="J884" i="182"/>
  <c r="N883" i="182"/>
  <c r="M883" i="182"/>
  <c r="L883" i="182"/>
  <c r="K883" i="182"/>
  <c r="J883" i="182"/>
  <c r="N882" i="182"/>
  <c r="M882" i="182"/>
  <c r="L882" i="182"/>
  <c r="K882" i="182"/>
  <c r="J882" i="182"/>
  <c r="N881" i="182"/>
  <c r="M881" i="182"/>
  <c r="L881" i="182"/>
  <c r="K881" i="182"/>
  <c r="J881" i="182"/>
  <c r="N880" i="182"/>
  <c r="M880" i="182"/>
  <c r="L880" i="182"/>
  <c r="K880" i="182"/>
  <c r="J880" i="182"/>
  <c r="N879" i="182"/>
  <c r="M879" i="182"/>
  <c r="L879" i="182"/>
  <c r="K879" i="182"/>
  <c r="J879" i="182"/>
  <c r="N878" i="182"/>
  <c r="M878" i="182"/>
  <c r="L878" i="182"/>
  <c r="K878" i="182"/>
  <c r="J878" i="182"/>
  <c r="N877" i="182"/>
  <c r="M877" i="182"/>
  <c r="L877" i="182"/>
  <c r="K877" i="182"/>
  <c r="J877" i="182"/>
  <c r="N876" i="182"/>
  <c r="M876" i="182"/>
  <c r="L876" i="182"/>
  <c r="K876" i="182"/>
  <c r="J876" i="182"/>
  <c r="N875" i="182"/>
  <c r="M875" i="182"/>
  <c r="L875" i="182"/>
  <c r="K875" i="182"/>
  <c r="J875" i="182"/>
  <c r="N874" i="182"/>
  <c r="M874" i="182"/>
  <c r="L874" i="182"/>
  <c r="K874" i="182"/>
  <c r="J874" i="182"/>
  <c r="N873" i="182"/>
  <c r="M873" i="182"/>
  <c r="L873" i="182"/>
  <c r="K873" i="182"/>
  <c r="J873" i="182"/>
  <c r="N872" i="182"/>
  <c r="M872" i="182"/>
  <c r="L872" i="182"/>
  <c r="K872" i="182"/>
  <c r="J872" i="182"/>
  <c r="N871" i="182"/>
  <c r="M871" i="182"/>
  <c r="L871" i="182"/>
  <c r="K871" i="182"/>
  <c r="J871" i="182"/>
  <c r="N870" i="182"/>
  <c r="M870" i="182"/>
  <c r="L870" i="182"/>
  <c r="K870" i="182"/>
  <c r="J870" i="182"/>
  <c r="N869" i="182"/>
  <c r="M869" i="182"/>
  <c r="L869" i="182"/>
  <c r="K869" i="182"/>
  <c r="J869" i="182"/>
  <c r="N868" i="182"/>
  <c r="M868" i="182"/>
  <c r="L868" i="182"/>
  <c r="K868" i="182"/>
  <c r="J868" i="182"/>
  <c r="N867" i="182"/>
  <c r="M867" i="182"/>
  <c r="L867" i="182"/>
  <c r="K867" i="182"/>
  <c r="J867" i="182"/>
  <c r="N866" i="182"/>
  <c r="M866" i="182"/>
  <c r="L866" i="182"/>
  <c r="K866" i="182"/>
  <c r="J866" i="182"/>
  <c r="N865" i="182"/>
  <c r="M865" i="182"/>
  <c r="L865" i="182"/>
  <c r="K865" i="182"/>
  <c r="J865" i="182"/>
  <c r="N864" i="182"/>
  <c r="M864" i="182"/>
  <c r="L864" i="182"/>
  <c r="K864" i="182"/>
  <c r="J864" i="182"/>
  <c r="N863" i="182"/>
  <c r="M863" i="182"/>
  <c r="L863" i="182"/>
  <c r="K863" i="182"/>
  <c r="J863" i="182"/>
  <c r="N862" i="182"/>
  <c r="M862" i="182"/>
  <c r="L862" i="182"/>
  <c r="K862" i="182"/>
  <c r="J862" i="182"/>
  <c r="N861" i="182"/>
  <c r="M861" i="182"/>
  <c r="L861" i="182"/>
  <c r="K861" i="182"/>
  <c r="J861" i="182"/>
  <c r="N860" i="182"/>
  <c r="M860" i="182"/>
  <c r="L860" i="182"/>
  <c r="K860" i="182"/>
  <c r="J860" i="182"/>
  <c r="N859" i="182"/>
  <c r="M859" i="182"/>
  <c r="L859" i="182"/>
  <c r="K859" i="182"/>
  <c r="J859" i="182"/>
  <c r="N858" i="182"/>
  <c r="M858" i="182"/>
  <c r="L858" i="182"/>
  <c r="K858" i="182"/>
  <c r="J858" i="182"/>
  <c r="N857" i="182"/>
  <c r="M857" i="182"/>
  <c r="L857" i="182"/>
  <c r="K857" i="182"/>
  <c r="J857" i="182"/>
  <c r="N856" i="182"/>
  <c r="M856" i="182"/>
  <c r="L856" i="182"/>
  <c r="K856" i="182"/>
  <c r="J856" i="182"/>
  <c r="N855" i="182"/>
  <c r="M855" i="182"/>
  <c r="L855" i="182"/>
  <c r="K855" i="182"/>
  <c r="J855" i="182"/>
  <c r="N854" i="182"/>
  <c r="M854" i="182"/>
  <c r="L854" i="182"/>
  <c r="K854" i="182"/>
  <c r="J854" i="182"/>
  <c r="N853" i="182"/>
  <c r="M853" i="182"/>
  <c r="L853" i="182"/>
  <c r="K853" i="182"/>
  <c r="J853" i="182"/>
  <c r="N852" i="182"/>
  <c r="M852" i="182"/>
  <c r="L852" i="182"/>
  <c r="K852" i="182"/>
  <c r="J852" i="182"/>
  <c r="N851" i="182"/>
  <c r="M851" i="182"/>
  <c r="L851" i="182"/>
  <c r="K851" i="182"/>
  <c r="J851" i="182"/>
  <c r="N850" i="182"/>
  <c r="M850" i="182"/>
  <c r="L850" i="182"/>
  <c r="K850" i="182"/>
  <c r="J850" i="182"/>
  <c r="N849" i="182"/>
  <c r="M849" i="182"/>
  <c r="L849" i="182"/>
  <c r="K849" i="182"/>
  <c r="J849" i="182"/>
  <c r="N848" i="182"/>
  <c r="M848" i="182"/>
  <c r="L848" i="182"/>
  <c r="K848" i="182"/>
  <c r="J848" i="182"/>
  <c r="N847" i="182"/>
  <c r="M847" i="182"/>
  <c r="L847" i="182"/>
  <c r="K847" i="182"/>
  <c r="J847" i="182"/>
  <c r="N846" i="182"/>
  <c r="M846" i="182"/>
  <c r="L846" i="182"/>
  <c r="K846" i="182"/>
  <c r="J846" i="182"/>
  <c r="N845" i="182"/>
  <c r="M845" i="182"/>
  <c r="L845" i="182"/>
  <c r="K845" i="182"/>
  <c r="J845" i="182"/>
  <c r="N844" i="182"/>
  <c r="M844" i="182"/>
  <c r="L844" i="182"/>
  <c r="K844" i="182"/>
  <c r="J844" i="182"/>
  <c r="N843" i="182"/>
  <c r="M843" i="182"/>
  <c r="L843" i="182"/>
  <c r="K843" i="182"/>
  <c r="J843" i="182"/>
  <c r="N842" i="182"/>
  <c r="K842" i="182"/>
  <c r="J842" i="182"/>
  <c r="N841" i="182"/>
  <c r="M841" i="182"/>
  <c r="L841" i="182"/>
  <c r="K841" i="182"/>
  <c r="J841" i="182"/>
  <c r="N840" i="182"/>
  <c r="K840" i="182"/>
  <c r="J840" i="182"/>
  <c r="N839" i="182"/>
  <c r="M839" i="182"/>
  <c r="L839" i="182"/>
  <c r="K839" i="182"/>
  <c r="J839" i="182"/>
  <c r="N838" i="182"/>
  <c r="M838" i="182"/>
  <c r="L838" i="182"/>
  <c r="K838" i="182"/>
  <c r="J838" i="182"/>
  <c r="N837" i="182"/>
  <c r="M837" i="182"/>
  <c r="L837" i="182"/>
  <c r="K837" i="182"/>
  <c r="J837" i="182"/>
  <c r="N836" i="182"/>
  <c r="M836" i="182"/>
  <c r="L836" i="182"/>
  <c r="K836" i="182"/>
  <c r="J836" i="182"/>
  <c r="N835" i="182"/>
  <c r="M835" i="182"/>
  <c r="L835" i="182"/>
  <c r="K835" i="182"/>
  <c r="J835" i="182"/>
  <c r="N834" i="182"/>
  <c r="M834" i="182"/>
  <c r="L834" i="182"/>
  <c r="K834" i="182"/>
  <c r="J834" i="182"/>
  <c r="N833" i="182"/>
  <c r="M833" i="182"/>
  <c r="L833" i="182"/>
  <c r="K833" i="182"/>
  <c r="J833" i="182"/>
  <c r="N832" i="182"/>
  <c r="M832" i="182"/>
  <c r="L832" i="182"/>
  <c r="K832" i="182"/>
  <c r="J832" i="182"/>
  <c r="N831" i="182"/>
  <c r="M831" i="182"/>
  <c r="L831" i="182"/>
  <c r="K831" i="182"/>
  <c r="J831" i="182"/>
  <c r="N830" i="182"/>
  <c r="M830" i="182"/>
  <c r="L830" i="182"/>
  <c r="K830" i="182"/>
  <c r="J830" i="182"/>
  <c r="N829" i="182"/>
  <c r="M829" i="182"/>
  <c r="L829" i="182"/>
  <c r="K829" i="182"/>
  <c r="J829" i="182"/>
  <c r="N828" i="182"/>
  <c r="M828" i="182"/>
  <c r="L828" i="182"/>
  <c r="K828" i="182"/>
  <c r="J828" i="182"/>
  <c r="N827" i="182"/>
  <c r="M827" i="182"/>
  <c r="L827" i="182"/>
  <c r="K827" i="182"/>
  <c r="J827" i="182"/>
  <c r="N826" i="182"/>
  <c r="M826" i="182"/>
  <c r="L826" i="182"/>
  <c r="K826" i="182"/>
  <c r="J826" i="182"/>
  <c r="N825" i="182"/>
  <c r="M825" i="182"/>
  <c r="L825" i="182"/>
  <c r="K825" i="182"/>
  <c r="J825" i="182"/>
  <c r="N824" i="182"/>
  <c r="M824" i="182"/>
  <c r="L824" i="182"/>
  <c r="K824" i="182"/>
  <c r="J824" i="182"/>
  <c r="N823" i="182"/>
  <c r="M823" i="182"/>
  <c r="L823" i="182"/>
  <c r="K823" i="182"/>
  <c r="J823" i="182"/>
  <c r="N822" i="182"/>
  <c r="M822" i="182"/>
  <c r="L822" i="182"/>
  <c r="K822" i="182"/>
  <c r="J822" i="182"/>
  <c r="N821" i="182"/>
  <c r="M821" i="182"/>
  <c r="L821" i="182"/>
  <c r="K821" i="182"/>
  <c r="J821" i="182"/>
  <c r="N820" i="182"/>
  <c r="M820" i="182"/>
  <c r="L820" i="182"/>
  <c r="K820" i="182"/>
  <c r="J820" i="182"/>
  <c r="N819" i="182"/>
  <c r="M819" i="182"/>
  <c r="L819" i="182"/>
  <c r="K819" i="182"/>
  <c r="J819" i="182"/>
  <c r="N818" i="182"/>
  <c r="M818" i="182"/>
  <c r="L818" i="182"/>
  <c r="K818" i="182"/>
  <c r="J818" i="182"/>
  <c r="N817" i="182"/>
  <c r="M817" i="182"/>
  <c r="L817" i="182"/>
  <c r="K817" i="182"/>
  <c r="J817" i="182"/>
  <c r="N816" i="182"/>
  <c r="M816" i="182"/>
  <c r="L816" i="182"/>
  <c r="K816" i="182"/>
  <c r="J816" i="182"/>
  <c r="N815" i="182"/>
  <c r="M815" i="182"/>
  <c r="L815" i="182"/>
  <c r="K815" i="182"/>
  <c r="J815" i="182"/>
  <c r="N814" i="182"/>
  <c r="M814" i="182"/>
  <c r="L814" i="182"/>
  <c r="K814" i="182"/>
  <c r="J814" i="182"/>
  <c r="N813" i="182"/>
  <c r="M813" i="182"/>
  <c r="L813" i="182"/>
  <c r="K813" i="182"/>
  <c r="J813" i="182"/>
  <c r="N812" i="182"/>
  <c r="M812" i="182"/>
  <c r="L812" i="182"/>
  <c r="K812" i="182"/>
  <c r="J812" i="182"/>
  <c r="N811" i="182"/>
  <c r="M811" i="182"/>
  <c r="L811" i="182"/>
  <c r="K811" i="182"/>
  <c r="J811" i="182"/>
  <c r="N810" i="182"/>
  <c r="M810" i="182"/>
  <c r="L810" i="182"/>
  <c r="K810" i="182"/>
  <c r="J810" i="182"/>
  <c r="N809" i="182"/>
  <c r="M809" i="182"/>
  <c r="L809" i="182"/>
  <c r="K809" i="182"/>
  <c r="J809" i="182"/>
  <c r="N808" i="182"/>
  <c r="M808" i="182"/>
  <c r="L808" i="182"/>
  <c r="K808" i="182"/>
  <c r="J808" i="182"/>
  <c r="N807" i="182"/>
  <c r="M807" i="182"/>
  <c r="L807" i="182"/>
  <c r="K807" i="182"/>
  <c r="J807" i="182"/>
  <c r="N806" i="182"/>
  <c r="M806" i="182"/>
  <c r="L806" i="182"/>
  <c r="K806" i="182"/>
  <c r="J806" i="182"/>
  <c r="N805" i="182"/>
  <c r="M805" i="182"/>
  <c r="L805" i="182"/>
  <c r="K805" i="182"/>
  <c r="J805" i="182"/>
  <c r="N804" i="182"/>
  <c r="M804" i="182"/>
  <c r="L804" i="182"/>
  <c r="K804" i="182"/>
  <c r="J804" i="182"/>
  <c r="N803" i="182"/>
  <c r="M803" i="182"/>
  <c r="L803" i="182"/>
  <c r="K803" i="182"/>
  <c r="J803" i="182"/>
  <c r="N802" i="182"/>
  <c r="M802" i="182"/>
  <c r="L802" i="182"/>
  <c r="K802" i="182"/>
  <c r="J802" i="182"/>
  <c r="N801" i="182"/>
  <c r="M801" i="182"/>
  <c r="L801" i="182"/>
  <c r="K801" i="182"/>
  <c r="J801" i="182"/>
  <c r="N800" i="182"/>
  <c r="M800" i="182"/>
  <c r="L800" i="182"/>
  <c r="K800" i="182"/>
  <c r="J800" i="182"/>
  <c r="N799" i="182"/>
  <c r="M799" i="182"/>
  <c r="L799" i="182"/>
  <c r="K799" i="182"/>
  <c r="J799" i="182"/>
  <c r="N798" i="182"/>
  <c r="M798" i="182"/>
  <c r="L798" i="182"/>
  <c r="K798" i="182"/>
  <c r="J798" i="182"/>
  <c r="N797" i="182"/>
  <c r="L797" i="182"/>
  <c r="K797" i="182"/>
  <c r="J797" i="182"/>
  <c r="N796" i="182"/>
  <c r="M796" i="182"/>
  <c r="L796" i="182"/>
  <c r="K796" i="182"/>
  <c r="J796" i="182"/>
  <c r="N795" i="182"/>
  <c r="M795" i="182"/>
  <c r="L795" i="182"/>
  <c r="K795" i="182"/>
  <c r="J795" i="182"/>
  <c r="N794" i="182"/>
  <c r="M794" i="182"/>
  <c r="L794" i="182"/>
  <c r="K794" i="182"/>
  <c r="J794" i="182"/>
  <c r="N793" i="182"/>
  <c r="M793" i="182"/>
  <c r="L793" i="182"/>
  <c r="K793" i="182"/>
  <c r="J793" i="182"/>
  <c r="N792" i="182"/>
  <c r="M792" i="182"/>
  <c r="L792" i="182"/>
  <c r="K792" i="182"/>
  <c r="J792" i="182"/>
  <c r="N791" i="182"/>
  <c r="M791" i="182"/>
  <c r="L791" i="182"/>
  <c r="K791" i="182"/>
  <c r="J791" i="182"/>
  <c r="N790" i="182"/>
  <c r="M790" i="182"/>
  <c r="L790" i="182"/>
  <c r="K790" i="182"/>
  <c r="J790" i="182"/>
  <c r="N789" i="182"/>
  <c r="M789" i="182"/>
  <c r="L789" i="182"/>
  <c r="K789" i="182"/>
  <c r="J789" i="182"/>
  <c r="N788" i="182"/>
  <c r="M788" i="182"/>
  <c r="L788" i="182"/>
  <c r="K788" i="182"/>
  <c r="J788" i="182"/>
  <c r="N787" i="182"/>
  <c r="M787" i="182"/>
  <c r="L787" i="182"/>
  <c r="K787" i="182"/>
  <c r="J787" i="182"/>
  <c r="N786" i="182"/>
  <c r="M786" i="182"/>
  <c r="L786" i="182"/>
  <c r="K786" i="182"/>
  <c r="J786" i="182"/>
  <c r="N785" i="182"/>
  <c r="M785" i="182"/>
  <c r="L785" i="182"/>
  <c r="K785" i="182"/>
  <c r="J785" i="182"/>
  <c r="N784" i="182"/>
  <c r="M784" i="182"/>
  <c r="L784" i="182"/>
  <c r="K784" i="182"/>
  <c r="J784" i="182"/>
  <c r="N783" i="182"/>
  <c r="M783" i="182"/>
  <c r="L783" i="182"/>
  <c r="K783" i="182"/>
  <c r="J783" i="182"/>
  <c r="N782" i="182"/>
  <c r="M782" i="182"/>
  <c r="L782" i="182"/>
  <c r="K782" i="182"/>
  <c r="J782" i="182"/>
  <c r="N781" i="182"/>
  <c r="M781" i="182"/>
  <c r="L781" i="182"/>
  <c r="K781" i="182"/>
  <c r="J781" i="182"/>
  <c r="N780" i="182"/>
  <c r="M780" i="182"/>
  <c r="L780" i="182"/>
  <c r="K780" i="182"/>
  <c r="J780" i="182"/>
  <c r="N779" i="182"/>
  <c r="M779" i="182"/>
  <c r="L779" i="182"/>
  <c r="K779" i="182"/>
  <c r="J779" i="182"/>
  <c r="N778" i="182"/>
  <c r="M778" i="182"/>
  <c r="L778" i="182"/>
  <c r="K778" i="182"/>
  <c r="J778" i="182"/>
  <c r="N777" i="182"/>
  <c r="M777" i="182"/>
  <c r="L777" i="182"/>
  <c r="K777" i="182"/>
  <c r="J777" i="182"/>
  <c r="N776" i="182"/>
  <c r="M776" i="182"/>
  <c r="L776" i="182"/>
  <c r="K776" i="182"/>
  <c r="J776" i="182"/>
  <c r="N775" i="182"/>
  <c r="M775" i="182"/>
  <c r="L775" i="182"/>
  <c r="K775" i="182"/>
  <c r="J775" i="182"/>
  <c r="N774" i="182"/>
  <c r="M774" i="182"/>
  <c r="L774" i="182"/>
  <c r="K774" i="182"/>
  <c r="J774" i="182"/>
  <c r="N773" i="182"/>
  <c r="M773" i="182"/>
  <c r="L773" i="182"/>
  <c r="K773" i="182"/>
  <c r="J773" i="182"/>
  <c r="N772" i="182"/>
  <c r="M772" i="182"/>
  <c r="L772" i="182"/>
  <c r="K772" i="182"/>
  <c r="J772" i="182"/>
  <c r="N771" i="182"/>
  <c r="K771" i="182"/>
  <c r="J771" i="182"/>
  <c r="N770" i="182"/>
  <c r="M770" i="182"/>
  <c r="L770" i="182"/>
  <c r="K770" i="182"/>
  <c r="J770" i="182"/>
  <c r="N769" i="182"/>
  <c r="M769" i="182"/>
  <c r="L769" i="182"/>
  <c r="K769" i="182"/>
  <c r="J769" i="182"/>
  <c r="N768" i="182"/>
  <c r="M768" i="182"/>
  <c r="L768" i="182"/>
  <c r="K768" i="182"/>
  <c r="J768" i="182"/>
  <c r="N767" i="182"/>
  <c r="M767" i="182"/>
  <c r="L767" i="182"/>
  <c r="K767" i="182"/>
  <c r="J767" i="182"/>
  <c r="N766" i="182"/>
  <c r="M766" i="182"/>
  <c r="L766" i="182"/>
  <c r="K766" i="182"/>
  <c r="J766" i="182"/>
  <c r="N765" i="182"/>
  <c r="M765" i="182"/>
  <c r="L765" i="182"/>
  <c r="K765" i="182"/>
  <c r="J765" i="182"/>
  <c r="N764" i="182"/>
  <c r="M764" i="182"/>
  <c r="L764" i="182"/>
  <c r="K764" i="182"/>
  <c r="J764" i="182"/>
  <c r="N763" i="182"/>
  <c r="M763" i="182"/>
  <c r="L763" i="182"/>
  <c r="K763" i="182"/>
  <c r="J763" i="182"/>
  <c r="N762" i="182"/>
  <c r="M762" i="182"/>
  <c r="L762" i="182"/>
  <c r="K762" i="182"/>
  <c r="J762" i="182"/>
  <c r="N761" i="182"/>
  <c r="M761" i="182"/>
  <c r="L761" i="182"/>
  <c r="K761" i="182"/>
  <c r="J761" i="182"/>
  <c r="N760" i="182"/>
  <c r="M760" i="182"/>
  <c r="L760" i="182"/>
  <c r="K760" i="182"/>
  <c r="J760" i="182"/>
  <c r="N759" i="182"/>
  <c r="M759" i="182"/>
  <c r="L759" i="182"/>
  <c r="K759" i="182"/>
  <c r="J759" i="182"/>
  <c r="N758" i="182"/>
  <c r="M758" i="182"/>
  <c r="L758" i="182"/>
  <c r="K758" i="182"/>
  <c r="J758" i="182"/>
  <c r="N757" i="182"/>
  <c r="M757" i="182"/>
  <c r="L757" i="182"/>
  <c r="K757" i="182"/>
  <c r="J757" i="182"/>
  <c r="N756" i="182"/>
  <c r="M756" i="182"/>
  <c r="L756" i="182"/>
  <c r="K756" i="182"/>
  <c r="J756" i="182"/>
  <c r="N755" i="182"/>
  <c r="M755" i="182"/>
  <c r="L755" i="182"/>
  <c r="K755" i="182"/>
  <c r="J755" i="182"/>
  <c r="N754" i="182"/>
  <c r="M754" i="182"/>
  <c r="L754" i="182"/>
  <c r="K754" i="182"/>
  <c r="J754" i="182"/>
  <c r="N753" i="182"/>
  <c r="M753" i="182"/>
  <c r="L753" i="182"/>
  <c r="K753" i="182"/>
  <c r="J753" i="182"/>
  <c r="N752" i="182"/>
  <c r="M752" i="182"/>
  <c r="L752" i="182"/>
  <c r="K752" i="182"/>
  <c r="J752" i="182"/>
  <c r="N751" i="182"/>
  <c r="M751" i="182"/>
  <c r="L751" i="182"/>
  <c r="K751" i="182"/>
  <c r="J751" i="182"/>
  <c r="N750" i="182"/>
  <c r="M750" i="182"/>
  <c r="L750" i="182"/>
  <c r="K750" i="182"/>
  <c r="J750" i="182"/>
  <c r="N749" i="182"/>
  <c r="M749" i="182"/>
  <c r="L749" i="182"/>
  <c r="K749" i="182"/>
  <c r="J749" i="182"/>
  <c r="N748" i="182"/>
  <c r="M748" i="182"/>
  <c r="L748" i="182"/>
  <c r="K748" i="182"/>
  <c r="J748" i="182"/>
  <c r="N747" i="182"/>
  <c r="M747" i="182"/>
  <c r="L747" i="182"/>
  <c r="K747" i="182"/>
  <c r="J747" i="182"/>
  <c r="N746" i="182"/>
  <c r="M746" i="182"/>
  <c r="L746" i="182"/>
  <c r="K746" i="182"/>
  <c r="J746" i="182"/>
  <c r="N745" i="182"/>
  <c r="M745" i="182"/>
  <c r="L745" i="182"/>
  <c r="K745" i="182"/>
  <c r="J745" i="182"/>
  <c r="N744" i="182"/>
  <c r="M744" i="182"/>
  <c r="L744" i="182"/>
  <c r="K744" i="182"/>
  <c r="J744" i="182"/>
  <c r="N743" i="182"/>
  <c r="M743" i="182"/>
  <c r="L743" i="182"/>
  <c r="K743" i="182"/>
  <c r="J743" i="182"/>
  <c r="N742" i="182"/>
  <c r="M742" i="182"/>
  <c r="L742" i="182"/>
  <c r="K742" i="182"/>
  <c r="J742" i="182"/>
  <c r="N741" i="182"/>
  <c r="M741" i="182"/>
  <c r="L741" i="182"/>
  <c r="K741" i="182"/>
  <c r="J741" i="182"/>
  <c r="N740" i="182"/>
  <c r="M740" i="182"/>
  <c r="L740" i="182"/>
  <c r="K740" i="182"/>
  <c r="J740" i="182"/>
  <c r="N739" i="182"/>
  <c r="M739" i="182"/>
  <c r="L739" i="182"/>
  <c r="K739" i="182"/>
  <c r="J739" i="182"/>
  <c r="N738" i="182"/>
  <c r="M738" i="182"/>
  <c r="L738" i="182"/>
  <c r="K738" i="182"/>
  <c r="J738" i="182"/>
  <c r="N737" i="182"/>
  <c r="M737" i="182"/>
  <c r="L737" i="182"/>
  <c r="K737" i="182"/>
  <c r="J737" i="182"/>
  <c r="N736" i="182"/>
  <c r="M736" i="182"/>
  <c r="L736" i="182"/>
  <c r="K736" i="182"/>
  <c r="J736" i="182"/>
  <c r="N735" i="182"/>
  <c r="M735" i="182"/>
  <c r="L735" i="182"/>
  <c r="K735" i="182"/>
  <c r="J735" i="182"/>
  <c r="N734" i="182"/>
  <c r="M734" i="182"/>
  <c r="L734" i="182"/>
  <c r="K734" i="182"/>
  <c r="J734" i="182"/>
  <c r="N733" i="182"/>
  <c r="M733" i="182"/>
  <c r="L733" i="182"/>
  <c r="K733" i="182"/>
  <c r="J733" i="182"/>
  <c r="N732" i="182"/>
  <c r="M732" i="182"/>
  <c r="L732" i="182"/>
  <c r="K732" i="182"/>
  <c r="J732" i="182"/>
  <c r="N731" i="182"/>
  <c r="M731" i="182"/>
  <c r="L731" i="182"/>
  <c r="K731" i="182"/>
  <c r="J731" i="182"/>
  <c r="N730" i="182"/>
  <c r="M730" i="182"/>
  <c r="L730" i="182"/>
  <c r="K730" i="182"/>
  <c r="J730" i="182"/>
  <c r="N729" i="182"/>
  <c r="M729" i="182"/>
  <c r="L729" i="182"/>
  <c r="K729" i="182"/>
  <c r="J729" i="182"/>
  <c r="N728" i="182"/>
  <c r="M728" i="182"/>
  <c r="L728" i="182"/>
  <c r="K728" i="182"/>
  <c r="J728" i="182"/>
  <c r="N727" i="182"/>
  <c r="M727" i="182"/>
  <c r="L727" i="182"/>
  <c r="K727" i="182"/>
  <c r="J727" i="182"/>
  <c r="N726" i="182"/>
  <c r="M726" i="182"/>
  <c r="L726" i="182"/>
  <c r="K726" i="182"/>
  <c r="J726" i="182"/>
  <c r="N725" i="182"/>
  <c r="M725" i="182"/>
  <c r="L725" i="182"/>
  <c r="K725" i="182"/>
  <c r="J725" i="182"/>
  <c r="N724" i="182"/>
  <c r="M724" i="182"/>
  <c r="L724" i="182"/>
  <c r="K724" i="182"/>
  <c r="J724" i="182"/>
  <c r="N723" i="182"/>
  <c r="M723" i="182"/>
  <c r="L723" i="182"/>
  <c r="K723" i="182"/>
  <c r="J723" i="182"/>
  <c r="N722" i="182"/>
  <c r="M722" i="182"/>
  <c r="L722" i="182"/>
  <c r="K722" i="182"/>
  <c r="J722" i="182"/>
  <c r="N721" i="182"/>
  <c r="M721" i="182"/>
  <c r="L721" i="182"/>
  <c r="K721" i="182"/>
  <c r="J721" i="182"/>
  <c r="N720" i="182"/>
  <c r="M720" i="182"/>
  <c r="L720" i="182"/>
  <c r="K720" i="182"/>
  <c r="J720" i="182"/>
  <c r="N719" i="182"/>
  <c r="M719" i="182"/>
  <c r="L719" i="182"/>
  <c r="K719" i="182"/>
  <c r="J719" i="182"/>
  <c r="N718" i="182"/>
  <c r="M718" i="182"/>
  <c r="L718" i="182"/>
  <c r="K718" i="182"/>
  <c r="J718" i="182"/>
  <c r="N717" i="182"/>
  <c r="M717" i="182"/>
  <c r="L717" i="182"/>
  <c r="K717" i="182"/>
  <c r="J717" i="182"/>
  <c r="N716" i="182"/>
  <c r="M716" i="182"/>
  <c r="L716" i="182"/>
  <c r="K716" i="182"/>
  <c r="J716" i="182"/>
  <c r="N715" i="182"/>
  <c r="M715" i="182"/>
  <c r="L715" i="182"/>
  <c r="K715" i="182"/>
  <c r="J715" i="182"/>
  <c r="N714" i="182"/>
  <c r="M714" i="182"/>
  <c r="L714" i="182"/>
  <c r="K714" i="182"/>
  <c r="J714" i="182"/>
  <c r="N713" i="182"/>
  <c r="M713" i="182"/>
  <c r="L713" i="182"/>
  <c r="K713" i="182"/>
  <c r="J713" i="182"/>
  <c r="N712" i="182"/>
  <c r="M712" i="182"/>
  <c r="L712" i="182"/>
  <c r="K712" i="182"/>
  <c r="J712" i="182"/>
  <c r="N711" i="182"/>
  <c r="M711" i="182"/>
  <c r="L711" i="182"/>
  <c r="K711" i="182"/>
  <c r="J711" i="182"/>
  <c r="N710" i="182"/>
  <c r="M710" i="182"/>
  <c r="L710" i="182"/>
  <c r="K710" i="182"/>
  <c r="J710" i="182"/>
  <c r="N709" i="182"/>
  <c r="M709" i="182"/>
  <c r="L709" i="182"/>
  <c r="K709" i="182"/>
  <c r="J709" i="182"/>
  <c r="N708" i="182"/>
  <c r="M708" i="182"/>
  <c r="L708" i="182"/>
  <c r="K708" i="182"/>
  <c r="J708" i="182"/>
  <c r="N707" i="182"/>
  <c r="M707" i="182"/>
  <c r="L707" i="182"/>
  <c r="K707" i="182"/>
  <c r="J707" i="182"/>
  <c r="N706" i="182"/>
  <c r="M706" i="182"/>
  <c r="L706" i="182"/>
  <c r="K706" i="182"/>
  <c r="J706" i="182"/>
  <c r="N705" i="182"/>
  <c r="M705" i="182"/>
  <c r="L705" i="182"/>
  <c r="K705" i="182"/>
  <c r="J705" i="182"/>
  <c r="N704" i="182"/>
  <c r="M704" i="182"/>
  <c r="L704" i="182"/>
  <c r="K704" i="182"/>
  <c r="J704" i="182"/>
  <c r="N703" i="182"/>
  <c r="M703" i="182"/>
  <c r="L703" i="182"/>
  <c r="K703" i="182"/>
  <c r="J703" i="182"/>
  <c r="N702" i="182"/>
  <c r="M702" i="182"/>
  <c r="L702" i="182"/>
  <c r="K702" i="182"/>
  <c r="J702" i="182"/>
  <c r="N701" i="182"/>
  <c r="M701" i="182"/>
  <c r="L701" i="182"/>
  <c r="K701" i="182"/>
  <c r="J701" i="182"/>
  <c r="N700" i="182"/>
  <c r="M700" i="182"/>
  <c r="L700" i="182"/>
  <c r="K700" i="182"/>
  <c r="J700" i="182"/>
  <c r="N699" i="182"/>
  <c r="M699" i="182"/>
  <c r="L699" i="182"/>
  <c r="K699" i="182"/>
  <c r="J699" i="182"/>
  <c r="N698" i="182"/>
  <c r="M698" i="182"/>
  <c r="L698" i="182"/>
  <c r="K698" i="182"/>
  <c r="J698" i="182"/>
  <c r="N697" i="182"/>
  <c r="M697" i="182"/>
  <c r="L697" i="182"/>
  <c r="K697" i="182"/>
  <c r="J697" i="182"/>
  <c r="N696" i="182"/>
  <c r="M696" i="182"/>
  <c r="L696" i="182"/>
  <c r="K696" i="182"/>
  <c r="J696" i="182"/>
  <c r="N695" i="182"/>
  <c r="M695" i="182"/>
  <c r="L695" i="182"/>
  <c r="K695" i="182"/>
  <c r="J695" i="182"/>
  <c r="N694" i="182"/>
  <c r="M694" i="182"/>
  <c r="L694" i="182"/>
  <c r="K694" i="182"/>
  <c r="J694" i="182"/>
  <c r="N693" i="182"/>
  <c r="M693" i="182"/>
  <c r="L693" i="182"/>
  <c r="K693" i="182"/>
  <c r="J693" i="182"/>
  <c r="N692" i="182"/>
  <c r="M692" i="182"/>
  <c r="L692" i="182"/>
  <c r="K692" i="182"/>
  <c r="J692" i="182"/>
  <c r="N691" i="182"/>
  <c r="M691" i="182"/>
  <c r="L691" i="182"/>
  <c r="K691" i="182"/>
  <c r="J691" i="182"/>
  <c r="N690" i="182"/>
  <c r="M690" i="182"/>
  <c r="L690" i="182"/>
  <c r="K690" i="182"/>
  <c r="J690" i="182"/>
  <c r="N689" i="182"/>
  <c r="M689" i="182"/>
  <c r="L689" i="182"/>
  <c r="K689" i="182"/>
  <c r="J689" i="182"/>
  <c r="N688" i="182"/>
  <c r="M688" i="182"/>
  <c r="L688" i="182"/>
  <c r="K688" i="182"/>
  <c r="J688" i="182"/>
  <c r="N687" i="182"/>
  <c r="M687" i="182"/>
  <c r="L687" i="182"/>
  <c r="K687" i="182"/>
  <c r="J687" i="182"/>
  <c r="N686" i="182"/>
  <c r="M686" i="182"/>
  <c r="L686" i="182"/>
  <c r="K686" i="182"/>
  <c r="J686" i="182"/>
  <c r="N685" i="182"/>
  <c r="M685" i="182"/>
  <c r="L685" i="182"/>
  <c r="K685" i="182"/>
  <c r="J685" i="182"/>
  <c r="N684" i="182"/>
  <c r="M684" i="182"/>
  <c r="L684" i="182"/>
  <c r="K684" i="182"/>
  <c r="J684" i="182"/>
  <c r="N683" i="182"/>
  <c r="M683" i="182"/>
  <c r="L683" i="182"/>
  <c r="K683" i="182"/>
  <c r="J683" i="182"/>
  <c r="N682" i="182"/>
  <c r="M682" i="182"/>
  <c r="L682" i="182"/>
  <c r="K682" i="182"/>
  <c r="J682" i="182"/>
  <c r="N681" i="182"/>
  <c r="M681" i="182"/>
  <c r="L681" i="182"/>
  <c r="K681" i="182"/>
  <c r="J681" i="182"/>
  <c r="N680" i="182"/>
  <c r="M680" i="182"/>
  <c r="L680" i="182"/>
  <c r="K680" i="182"/>
  <c r="J680" i="182"/>
  <c r="N679" i="182"/>
  <c r="M679" i="182"/>
  <c r="L679" i="182"/>
  <c r="K679" i="182"/>
  <c r="J679" i="182"/>
  <c r="N678" i="182"/>
  <c r="M678" i="182"/>
  <c r="L678" i="182"/>
  <c r="K678" i="182"/>
  <c r="J678" i="182"/>
  <c r="N677" i="182"/>
  <c r="M677" i="182"/>
  <c r="L677" i="182"/>
  <c r="K677" i="182"/>
  <c r="J677" i="182"/>
  <c r="N676" i="182"/>
  <c r="M676" i="182"/>
  <c r="L676" i="182"/>
  <c r="K676" i="182"/>
  <c r="J676" i="182"/>
  <c r="N675" i="182"/>
  <c r="M675" i="182"/>
  <c r="L675" i="182"/>
  <c r="K675" i="182"/>
  <c r="J675" i="182"/>
  <c r="N674" i="182"/>
  <c r="M674" i="182"/>
  <c r="L674" i="182"/>
  <c r="K674" i="182"/>
  <c r="J674" i="182"/>
  <c r="N673" i="182"/>
  <c r="M673" i="182"/>
  <c r="L673" i="182"/>
  <c r="K673" i="182"/>
  <c r="J673" i="182"/>
  <c r="N672" i="182"/>
  <c r="M672" i="182"/>
  <c r="L672" i="182"/>
  <c r="K672" i="182"/>
  <c r="J672" i="182"/>
  <c r="N671" i="182"/>
  <c r="M671" i="182"/>
  <c r="L671" i="182"/>
  <c r="K671" i="182"/>
  <c r="J671" i="182"/>
  <c r="N670" i="182"/>
  <c r="M670" i="182"/>
  <c r="L670" i="182"/>
  <c r="K670" i="182"/>
  <c r="J670" i="182"/>
  <c r="N669" i="182"/>
  <c r="M669" i="182"/>
  <c r="L669" i="182"/>
  <c r="K669" i="182"/>
  <c r="J669" i="182"/>
  <c r="N668" i="182"/>
  <c r="K668" i="182"/>
  <c r="J668" i="182"/>
  <c r="N667" i="182"/>
  <c r="M667" i="182"/>
  <c r="L667" i="182"/>
  <c r="K667" i="182"/>
  <c r="J667" i="182"/>
  <c r="N666" i="182"/>
  <c r="M666" i="182"/>
  <c r="L666" i="182"/>
  <c r="K666" i="182"/>
  <c r="J666" i="182"/>
  <c r="N665" i="182"/>
  <c r="M665" i="182"/>
  <c r="L665" i="182"/>
  <c r="K665" i="182"/>
  <c r="J665" i="182"/>
  <c r="N664" i="182"/>
  <c r="M664" i="182"/>
  <c r="L664" i="182"/>
  <c r="K664" i="182"/>
  <c r="J664" i="182"/>
  <c r="N663" i="182"/>
  <c r="M663" i="182"/>
  <c r="L663" i="182"/>
  <c r="K663" i="182"/>
  <c r="J663" i="182"/>
  <c r="N662" i="182"/>
  <c r="M662" i="182"/>
  <c r="L662" i="182"/>
  <c r="K662" i="182"/>
  <c r="J662" i="182"/>
  <c r="N661" i="182"/>
  <c r="M661" i="182"/>
  <c r="L661" i="182"/>
  <c r="K661" i="182"/>
  <c r="J661" i="182"/>
  <c r="N660" i="182"/>
  <c r="M660" i="182"/>
  <c r="L660" i="182"/>
  <c r="K660" i="182"/>
  <c r="J660" i="182"/>
  <c r="N659" i="182"/>
  <c r="M659" i="182"/>
  <c r="L659" i="182"/>
  <c r="K659" i="182"/>
  <c r="J659" i="182"/>
  <c r="N658" i="182"/>
  <c r="M658" i="182"/>
  <c r="L658" i="182"/>
  <c r="K658" i="182"/>
  <c r="J658" i="182"/>
  <c r="N657" i="182"/>
  <c r="M657" i="182"/>
  <c r="L657" i="182"/>
  <c r="K657" i="182"/>
  <c r="J657" i="182"/>
  <c r="N656" i="182"/>
  <c r="M656" i="182"/>
  <c r="L656" i="182"/>
  <c r="K656" i="182"/>
  <c r="J656" i="182"/>
  <c r="N655" i="182"/>
  <c r="M655" i="182"/>
  <c r="L655" i="182"/>
  <c r="K655" i="182"/>
  <c r="J655" i="182"/>
  <c r="N654" i="182"/>
  <c r="M654" i="182"/>
  <c r="L654" i="182"/>
  <c r="K654" i="182"/>
  <c r="J654" i="182"/>
  <c r="N653" i="182"/>
  <c r="M653" i="182"/>
  <c r="L653" i="182"/>
  <c r="K653" i="182"/>
  <c r="J653" i="182"/>
  <c r="N652" i="182"/>
  <c r="M652" i="182"/>
  <c r="L652" i="182"/>
  <c r="K652" i="182"/>
  <c r="J652" i="182"/>
  <c r="N651" i="182"/>
  <c r="M651" i="182"/>
  <c r="L651" i="182"/>
  <c r="K651" i="182"/>
  <c r="J651" i="182"/>
  <c r="N650" i="182"/>
  <c r="M650" i="182"/>
  <c r="L650" i="182"/>
  <c r="K650" i="182"/>
  <c r="J650" i="182"/>
  <c r="N649" i="182"/>
  <c r="M649" i="182"/>
  <c r="L649" i="182"/>
  <c r="K649" i="182"/>
  <c r="J649" i="182"/>
  <c r="N648" i="182"/>
  <c r="M648" i="182"/>
  <c r="L648" i="182"/>
  <c r="K648" i="182"/>
  <c r="J648" i="182"/>
  <c r="N647" i="182"/>
  <c r="M647" i="182"/>
  <c r="L647" i="182"/>
  <c r="K647" i="182"/>
  <c r="J647" i="182"/>
  <c r="N646" i="182"/>
  <c r="M646" i="182"/>
  <c r="L646" i="182"/>
  <c r="K646" i="182"/>
  <c r="J646" i="182"/>
  <c r="N645" i="182"/>
  <c r="M645" i="182"/>
  <c r="L645" i="182"/>
  <c r="K645" i="182"/>
  <c r="J645" i="182"/>
  <c r="N644" i="182"/>
  <c r="M644" i="182"/>
  <c r="L644" i="182"/>
  <c r="K644" i="182"/>
  <c r="J644" i="182"/>
  <c r="N643" i="182"/>
  <c r="M643" i="182"/>
  <c r="L643" i="182"/>
  <c r="K643" i="182"/>
  <c r="J643" i="182"/>
  <c r="N642" i="182"/>
  <c r="M642" i="182"/>
  <c r="L642" i="182"/>
  <c r="K642" i="182"/>
  <c r="J642" i="182"/>
  <c r="N641" i="182"/>
  <c r="M641" i="182"/>
  <c r="L641" i="182"/>
  <c r="K641" i="182"/>
  <c r="J641" i="182"/>
  <c r="N640" i="182"/>
  <c r="M640" i="182"/>
  <c r="L640" i="182"/>
  <c r="K640" i="182"/>
  <c r="J640" i="182"/>
  <c r="N639" i="182"/>
  <c r="M639" i="182"/>
  <c r="L639" i="182"/>
  <c r="K639" i="182"/>
  <c r="J639" i="182"/>
  <c r="N638" i="182"/>
  <c r="M638" i="182"/>
  <c r="L638" i="182"/>
  <c r="K638" i="182"/>
  <c r="J638" i="182"/>
  <c r="N637" i="182"/>
  <c r="M637" i="182"/>
  <c r="L637" i="182"/>
  <c r="K637" i="182"/>
  <c r="J637" i="182"/>
  <c r="N636" i="182"/>
  <c r="M636" i="182"/>
  <c r="L636" i="182"/>
  <c r="K636" i="182"/>
  <c r="J636" i="182"/>
  <c r="N635" i="182"/>
  <c r="M635" i="182"/>
  <c r="L635" i="182"/>
  <c r="K635" i="182"/>
  <c r="J635" i="182"/>
  <c r="N634" i="182"/>
  <c r="M634" i="182"/>
  <c r="L634" i="182"/>
  <c r="K634" i="182"/>
  <c r="J634" i="182"/>
  <c r="N633" i="182"/>
  <c r="M633" i="182"/>
  <c r="L633" i="182"/>
  <c r="K633" i="182"/>
  <c r="J633" i="182"/>
  <c r="N632" i="182"/>
  <c r="M632" i="182"/>
  <c r="L632" i="182"/>
  <c r="K632" i="182"/>
  <c r="J632" i="182"/>
  <c r="N631" i="182"/>
  <c r="M631" i="182"/>
  <c r="L631" i="182"/>
  <c r="K631" i="182"/>
  <c r="J631" i="182"/>
  <c r="N630" i="182"/>
  <c r="M630" i="182"/>
  <c r="L630" i="182"/>
  <c r="K630" i="182"/>
  <c r="J630" i="182"/>
  <c r="N629" i="182"/>
  <c r="M629" i="182"/>
  <c r="L629" i="182"/>
  <c r="K629" i="182"/>
  <c r="J629" i="182"/>
  <c r="N628" i="182"/>
  <c r="M628" i="182"/>
  <c r="L628" i="182"/>
  <c r="K628" i="182"/>
  <c r="J628" i="182"/>
  <c r="N627" i="182"/>
  <c r="M627" i="182"/>
  <c r="L627" i="182"/>
  <c r="K627" i="182"/>
  <c r="J627" i="182"/>
  <c r="N626" i="182"/>
  <c r="M626" i="182"/>
  <c r="L626" i="182"/>
  <c r="K626" i="182"/>
  <c r="J626" i="182"/>
  <c r="N625" i="182"/>
  <c r="M625" i="182"/>
  <c r="L625" i="182"/>
  <c r="K625" i="182"/>
  <c r="J625" i="182"/>
  <c r="N624" i="182"/>
  <c r="M624" i="182"/>
  <c r="L624" i="182"/>
  <c r="K624" i="182"/>
  <c r="J624" i="182"/>
  <c r="N623" i="182"/>
  <c r="M623" i="182"/>
  <c r="L623" i="182"/>
  <c r="K623" i="182"/>
  <c r="J623" i="182"/>
  <c r="N622" i="182"/>
  <c r="M622" i="182"/>
  <c r="L622" i="182"/>
  <c r="K622" i="182"/>
  <c r="J622" i="182"/>
  <c r="N621" i="182"/>
  <c r="M621" i="182"/>
  <c r="L621" i="182"/>
  <c r="K621" i="182"/>
  <c r="J621" i="182"/>
  <c r="N620" i="182"/>
  <c r="M620" i="182"/>
  <c r="L620" i="182"/>
  <c r="K620" i="182"/>
  <c r="J620" i="182"/>
  <c r="N619" i="182"/>
  <c r="M619" i="182"/>
  <c r="L619" i="182"/>
  <c r="K619" i="182"/>
  <c r="J619" i="182"/>
  <c r="N618" i="182"/>
  <c r="M618" i="182"/>
  <c r="L618" i="182"/>
  <c r="K618" i="182"/>
  <c r="J618" i="182"/>
  <c r="N617" i="182"/>
  <c r="M617" i="182"/>
  <c r="L617" i="182"/>
  <c r="K617" i="182"/>
  <c r="J617" i="182"/>
  <c r="N616" i="182"/>
  <c r="M616" i="182"/>
  <c r="L616" i="182"/>
  <c r="K616" i="182"/>
  <c r="J616" i="182"/>
  <c r="N615" i="182"/>
  <c r="M615" i="182"/>
  <c r="L615" i="182"/>
  <c r="K615" i="182"/>
  <c r="J615" i="182"/>
  <c r="N614" i="182"/>
  <c r="M614" i="182"/>
  <c r="L614" i="182"/>
  <c r="K614" i="182"/>
  <c r="J614" i="182"/>
  <c r="N613" i="182"/>
  <c r="M613" i="182"/>
  <c r="L613" i="182"/>
  <c r="K613" i="182"/>
  <c r="J613" i="182"/>
  <c r="N612" i="182"/>
  <c r="M612" i="182"/>
  <c r="L612" i="182"/>
  <c r="K612" i="182"/>
  <c r="J612" i="182"/>
  <c r="N611" i="182"/>
  <c r="M611" i="182"/>
  <c r="L611" i="182"/>
  <c r="K611" i="182"/>
  <c r="J611" i="182"/>
  <c r="N610" i="182"/>
  <c r="M610" i="182"/>
  <c r="L610" i="182"/>
  <c r="K610" i="182"/>
  <c r="J610" i="182"/>
  <c r="N609" i="182"/>
  <c r="M609" i="182"/>
  <c r="L609" i="182"/>
  <c r="K609" i="182"/>
  <c r="J609" i="182"/>
  <c r="N608" i="182"/>
  <c r="M608" i="182"/>
  <c r="L608" i="182"/>
  <c r="K608" i="182"/>
  <c r="J608" i="182"/>
  <c r="N607" i="182"/>
  <c r="M607" i="182"/>
  <c r="L607" i="182"/>
  <c r="K607" i="182"/>
  <c r="J607" i="182"/>
  <c r="N606" i="182"/>
  <c r="M606" i="182"/>
  <c r="L606" i="182"/>
  <c r="K606" i="182"/>
  <c r="J606" i="182"/>
  <c r="N605" i="182"/>
  <c r="M605" i="182"/>
  <c r="L605" i="182"/>
  <c r="K605" i="182"/>
  <c r="J605" i="182"/>
  <c r="N604" i="182"/>
  <c r="M604" i="182"/>
  <c r="L604" i="182"/>
  <c r="K604" i="182"/>
  <c r="J604" i="182"/>
  <c r="N603" i="182"/>
  <c r="M603" i="182"/>
  <c r="L603" i="182"/>
  <c r="K603" i="182"/>
  <c r="J603" i="182"/>
  <c r="N602" i="182"/>
  <c r="M602" i="182"/>
  <c r="L602" i="182"/>
  <c r="K602" i="182"/>
  <c r="J602" i="182"/>
  <c r="N601" i="182"/>
  <c r="M601" i="182"/>
  <c r="L601" i="182"/>
  <c r="K601" i="182"/>
  <c r="J601" i="182"/>
  <c r="N600" i="182"/>
  <c r="M600" i="182"/>
  <c r="L600" i="182"/>
  <c r="K600" i="182"/>
  <c r="J600" i="182"/>
  <c r="N599" i="182"/>
  <c r="M599" i="182"/>
  <c r="L599" i="182"/>
  <c r="K599" i="182"/>
  <c r="J599" i="182"/>
  <c r="N598" i="182"/>
  <c r="M598" i="182"/>
  <c r="L598" i="182"/>
  <c r="K598" i="182"/>
  <c r="J598" i="182"/>
  <c r="N597" i="182"/>
  <c r="M597" i="182"/>
  <c r="L597" i="182"/>
  <c r="K597" i="182"/>
  <c r="J597" i="182"/>
  <c r="N596" i="182"/>
  <c r="M596" i="182"/>
  <c r="L596" i="182"/>
  <c r="K596" i="182"/>
  <c r="J596" i="182"/>
  <c r="N595" i="182"/>
  <c r="M595" i="182"/>
  <c r="L595" i="182"/>
  <c r="K595" i="182"/>
  <c r="J595" i="182"/>
  <c r="N594" i="182"/>
  <c r="M594" i="182"/>
  <c r="L594" i="182"/>
  <c r="K594" i="182"/>
  <c r="J594" i="182"/>
  <c r="N593" i="182"/>
  <c r="M593" i="182"/>
  <c r="L593" i="182"/>
  <c r="K593" i="182"/>
  <c r="J593" i="182"/>
  <c r="N592" i="182"/>
  <c r="M592" i="182"/>
  <c r="L592" i="182"/>
  <c r="K592" i="182"/>
  <c r="J592" i="182"/>
  <c r="N591" i="182"/>
  <c r="M591" i="182"/>
  <c r="L591" i="182"/>
  <c r="K591" i="182"/>
  <c r="J591" i="182"/>
  <c r="N590" i="182"/>
  <c r="M590" i="182"/>
  <c r="L590" i="182"/>
  <c r="K590" i="182"/>
  <c r="J590" i="182"/>
  <c r="N589" i="182"/>
  <c r="M589" i="182"/>
  <c r="L589" i="182"/>
  <c r="K589" i="182"/>
  <c r="J589" i="182"/>
  <c r="N588" i="182"/>
  <c r="M588" i="182"/>
  <c r="L588" i="182"/>
  <c r="K588" i="182"/>
  <c r="J588" i="182"/>
  <c r="N587" i="182"/>
  <c r="M587" i="182"/>
  <c r="L587" i="182"/>
  <c r="K587" i="182"/>
  <c r="J587" i="182"/>
  <c r="N586" i="182"/>
  <c r="M586" i="182"/>
  <c r="L586" i="182"/>
  <c r="K586" i="182"/>
  <c r="J586" i="182"/>
  <c r="N585" i="182"/>
  <c r="M585" i="182"/>
  <c r="L585" i="182"/>
  <c r="K585" i="182"/>
  <c r="J585" i="182"/>
  <c r="N584" i="182"/>
  <c r="M584" i="182"/>
  <c r="L584" i="182"/>
  <c r="K584" i="182"/>
  <c r="J584" i="182"/>
  <c r="N583" i="182"/>
  <c r="M583" i="182"/>
  <c r="L583" i="182"/>
  <c r="K583" i="182"/>
  <c r="J583" i="182"/>
  <c r="N582" i="182"/>
  <c r="M582" i="182"/>
  <c r="L582" i="182"/>
  <c r="K582" i="182"/>
  <c r="J582" i="182"/>
  <c r="N581" i="182"/>
  <c r="M581" i="182"/>
  <c r="L581" i="182"/>
  <c r="K581" i="182"/>
  <c r="J581" i="182"/>
  <c r="N580" i="182"/>
  <c r="M580" i="182"/>
  <c r="L580" i="182"/>
  <c r="K580" i="182"/>
  <c r="J580" i="182"/>
  <c r="N579" i="182"/>
  <c r="M579" i="182"/>
  <c r="L579" i="182"/>
  <c r="K579" i="182"/>
  <c r="N578" i="182"/>
  <c r="K578" i="182"/>
  <c r="J578" i="182"/>
  <c r="N577" i="182"/>
  <c r="M577" i="182"/>
  <c r="L577" i="182"/>
  <c r="K577" i="182"/>
  <c r="J577" i="182"/>
  <c r="N576" i="182"/>
  <c r="M576" i="182"/>
  <c r="L576" i="182"/>
  <c r="K576" i="182"/>
  <c r="J576" i="182"/>
  <c r="N575" i="182"/>
  <c r="M575" i="182"/>
  <c r="L575" i="182"/>
  <c r="K575" i="182"/>
  <c r="J575" i="182"/>
  <c r="N574" i="182"/>
  <c r="M574" i="182"/>
  <c r="L574" i="182"/>
  <c r="K574" i="182"/>
  <c r="J574" i="182"/>
  <c r="N573" i="182"/>
  <c r="K573" i="182"/>
  <c r="J573" i="182"/>
  <c r="N572" i="182"/>
  <c r="M572" i="182"/>
  <c r="L572" i="182"/>
  <c r="K572" i="182"/>
  <c r="N571" i="182"/>
  <c r="M571" i="182"/>
  <c r="L571" i="182"/>
  <c r="K571" i="182"/>
  <c r="N570" i="182"/>
  <c r="M570" i="182"/>
  <c r="L570" i="182"/>
  <c r="K570" i="182"/>
  <c r="N569" i="182"/>
  <c r="M569" i="182"/>
  <c r="L569" i="182"/>
  <c r="K569" i="182"/>
  <c r="N568" i="182"/>
  <c r="M568" i="182"/>
  <c r="L568" i="182"/>
  <c r="K568" i="182"/>
  <c r="J568" i="182"/>
  <c r="N567" i="182"/>
  <c r="M567" i="182"/>
  <c r="L567" i="182"/>
  <c r="K567" i="182"/>
  <c r="J567" i="182"/>
  <c r="N566" i="182"/>
  <c r="M566" i="182"/>
  <c r="L566" i="182"/>
  <c r="K566" i="182"/>
  <c r="J566" i="182"/>
  <c r="N565" i="182"/>
  <c r="M565" i="182"/>
  <c r="L565" i="182"/>
  <c r="K565" i="182"/>
  <c r="J565" i="182"/>
  <c r="N564" i="182"/>
  <c r="M564" i="182"/>
  <c r="L564" i="182"/>
  <c r="K564" i="182"/>
  <c r="J564" i="182"/>
  <c r="N563" i="182"/>
  <c r="M563" i="182"/>
  <c r="L563" i="182"/>
  <c r="K563" i="182"/>
  <c r="J563" i="182"/>
  <c r="N562" i="182"/>
  <c r="M562" i="182"/>
  <c r="L562" i="182"/>
  <c r="K562" i="182"/>
  <c r="J562" i="182"/>
  <c r="N561" i="182"/>
  <c r="M561" i="182"/>
  <c r="L561" i="182"/>
  <c r="K561" i="182"/>
  <c r="J561" i="182"/>
  <c r="N560" i="182"/>
  <c r="M560" i="182"/>
  <c r="L560" i="182"/>
  <c r="K560" i="182"/>
  <c r="J560" i="182"/>
  <c r="N559" i="182"/>
  <c r="M559" i="182"/>
  <c r="L559" i="182"/>
  <c r="K559" i="182"/>
  <c r="J559" i="182"/>
  <c r="N558" i="182"/>
  <c r="M558" i="182"/>
  <c r="L558" i="182"/>
  <c r="K558" i="182"/>
  <c r="J558" i="182"/>
  <c r="N557" i="182"/>
  <c r="M557" i="182"/>
  <c r="L557" i="182"/>
  <c r="K557" i="182"/>
  <c r="J557" i="182"/>
  <c r="N556" i="182"/>
  <c r="M556" i="182"/>
  <c r="L556" i="182"/>
  <c r="K556" i="182"/>
  <c r="J556" i="182"/>
  <c r="N555" i="182"/>
  <c r="M555" i="182"/>
  <c r="L555" i="182"/>
  <c r="K555" i="182"/>
  <c r="J555" i="182"/>
  <c r="N554" i="182"/>
  <c r="M554" i="182"/>
  <c r="L554" i="182"/>
  <c r="K554" i="182"/>
  <c r="J554" i="182"/>
  <c r="N553" i="182"/>
  <c r="M553" i="182"/>
  <c r="L553" i="182"/>
  <c r="K553" i="182"/>
  <c r="J553" i="182"/>
  <c r="N552" i="182"/>
  <c r="M552" i="182"/>
  <c r="L552" i="182"/>
  <c r="K552" i="182"/>
  <c r="J552" i="182"/>
  <c r="N551" i="182"/>
  <c r="M551" i="182"/>
  <c r="L551" i="182"/>
  <c r="K551" i="182"/>
  <c r="J551" i="182"/>
  <c r="N550" i="182"/>
  <c r="M550" i="182"/>
  <c r="L550" i="182"/>
  <c r="K550" i="182"/>
  <c r="J550" i="182"/>
  <c r="N549" i="182"/>
  <c r="M549" i="182"/>
  <c r="L549" i="182"/>
  <c r="K549" i="182"/>
  <c r="J549" i="182"/>
  <c r="N548" i="182"/>
  <c r="M548" i="182"/>
  <c r="L548" i="182"/>
  <c r="K548" i="182"/>
  <c r="J548" i="182"/>
  <c r="N547" i="182"/>
  <c r="M547" i="182"/>
  <c r="L547" i="182"/>
  <c r="K547" i="182"/>
  <c r="J547" i="182"/>
  <c r="N546" i="182"/>
  <c r="M546" i="182"/>
  <c r="L546" i="182"/>
  <c r="K546" i="182"/>
  <c r="J546" i="182"/>
  <c r="N545" i="182"/>
  <c r="M545" i="182"/>
  <c r="L545" i="182"/>
  <c r="K545" i="182"/>
  <c r="J545" i="182"/>
  <c r="N544" i="182"/>
  <c r="M544" i="182"/>
  <c r="L544" i="182"/>
  <c r="K544" i="182"/>
  <c r="J544" i="182"/>
  <c r="N543" i="182"/>
  <c r="M543" i="182"/>
  <c r="L543" i="182"/>
  <c r="K543" i="182"/>
  <c r="J543" i="182"/>
  <c r="N542" i="182"/>
  <c r="M542" i="182"/>
  <c r="L542" i="182"/>
  <c r="K542" i="182"/>
  <c r="J542" i="182"/>
  <c r="N541" i="182"/>
  <c r="M541" i="182"/>
  <c r="L541" i="182"/>
  <c r="K541" i="182"/>
  <c r="J541" i="182"/>
  <c r="N540" i="182"/>
  <c r="M540" i="182"/>
  <c r="L540" i="182"/>
  <c r="K540" i="182"/>
  <c r="J540" i="182"/>
  <c r="N539" i="182"/>
  <c r="M539" i="182"/>
  <c r="L539" i="182"/>
  <c r="K539" i="182"/>
  <c r="J539" i="182"/>
  <c r="N538" i="182"/>
  <c r="M538" i="182"/>
  <c r="L538" i="182"/>
  <c r="K538" i="182"/>
  <c r="J538" i="182"/>
  <c r="N537" i="182"/>
  <c r="M537" i="182"/>
  <c r="L537" i="182"/>
  <c r="K537" i="182"/>
  <c r="J537" i="182"/>
  <c r="N536" i="182"/>
  <c r="M536" i="182"/>
  <c r="L536" i="182"/>
  <c r="K536" i="182"/>
  <c r="J536" i="182"/>
  <c r="N535" i="182"/>
  <c r="M535" i="182"/>
  <c r="L535" i="182"/>
  <c r="K535" i="182"/>
  <c r="J535" i="182"/>
  <c r="N534" i="182"/>
  <c r="M534" i="182"/>
  <c r="L534" i="182"/>
  <c r="K534" i="182"/>
  <c r="J534" i="182"/>
  <c r="N533" i="182"/>
  <c r="M533" i="182"/>
  <c r="L533" i="182"/>
  <c r="K533" i="182"/>
  <c r="J533" i="182"/>
  <c r="N532" i="182"/>
  <c r="M532" i="182"/>
  <c r="L532" i="182"/>
  <c r="K532" i="182"/>
  <c r="J532" i="182"/>
  <c r="N531" i="182"/>
  <c r="M531" i="182"/>
  <c r="L531" i="182"/>
  <c r="K531" i="182"/>
  <c r="J531" i="182"/>
  <c r="N530" i="182"/>
  <c r="M530" i="182"/>
  <c r="L530" i="182"/>
  <c r="K530" i="182"/>
  <c r="J530" i="182"/>
  <c r="N529" i="182"/>
  <c r="M529" i="182"/>
  <c r="L529" i="182"/>
  <c r="K529" i="182"/>
  <c r="J529" i="182"/>
  <c r="N528" i="182"/>
  <c r="M528" i="182"/>
  <c r="L528" i="182"/>
  <c r="K528" i="182"/>
  <c r="J528" i="182"/>
  <c r="N527" i="182"/>
  <c r="M527" i="182"/>
  <c r="L527" i="182"/>
  <c r="K527" i="182"/>
  <c r="J527" i="182"/>
  <c r="N526" i="182"/>
  <c r="M526" i="182"/>
  <c r="L526" i="182"/>
  <c r="K526" i="182"/>
  <c r="J526" i="182"/>
  <c r="N525" i="182"/>
  <c r="M525" i="182"/>
  <c r="L525" i="182"/>
  <c r="K525" i="182"/>
  <c r="J525" i="182"/>
  <c r="N524" i="182"/>
  <c r="M524" i="182"/>
  <c r="L524" i="182"/>
  <c r="K524" i="182"/>
  <c r="J524" i="182"/>
  <c r="N523" i="182"/>
  <c r="M523" i="182"/>
  <c r="L523" i="182"/>
  <c r="K523" i="182"/>
  <c r="J523" i="182"/>
  <c r="N522" i="182"/>
  <c r="M522" i="182"/>
  <c r="L522" i="182"/>
  <c r="K522" i="182"/>
  <c r="J522" i="182"/>
  <c r="N521" i="182"/>
  <c r="M521" i="182"/>
  <c r="L521" i="182"/>
  <c r="K521" i="182"/>
  <c r="J521" i="182"/>
  <c r="N520" i="182"/>
  <c r="M520" i="182"/>
  <c r="L520" i="182"/>
  <c r="K520" i="182"/>
  <c r="J520" i="182"/>
  <c r="N519" i="182"/>
  <c r="M519" i="182"/>
  <c r="L519" i="182"/>
  <c r="K519" i="182"/>
  <c r="J519" i="182"/>
  <c r="N518" i="182"/>
  <c r="M518" i="182"/>
  <c r="L518" i="182"/>
  <c r="K518" i="182"/>
  <c r="J518" i="182"/>
  <c r="N517" i="182"/>
  <c r="M517" i="182"/>
  <c r="L517" i="182"/>
  <c r="K517" i="182"/>
  <c r="J517" i="182"/>
  <c r="N516" i="182"/>
  <c r="M516" i="182"/>
  <c r="L516" i="182"/>
  <c r="K516" i="182"/>
  <c r="J516" i="182"/>
  <c r="N515" i="182"/>
  <c r="M515" i="182"/>
  <c r="L515" i="182"/>
  <c r="K515" i="182"/>
  <c r="J515" i="182"/>
  <c r="N514" i="182"/>
  <c r="M514" i="182"/>
  <c r="L514" i="182"/>
  <c r="K514" i="182"/>
  <c r="J514" i="182"/>
  <c r="N513" i="182"/>
  <c r="M513" i="182"/>
  <c r="L513" i="182"/>
  <c r="K513" i="182"/>
  <c r="J513" i="182"/>
  <c r="N512" i="182"/>
  <c r="M512" i="182"/>
  <c r="L512" i="182"/>
  <c r="K512" i="182"/>
  <c r="J512" i="182"/>
  <c r="N511" i="182"/>
  <c r="M511" i="182"/>
  <c r="L511" i="182"/>
  <c r="K511" i="182"/>
  <c r="J511" i="182"/>
  <c r="N510" i="182"/>
  <c r="M510" i="182"/>
  <c r="L510" i="182"/>
  <c r="K510" i="182"/>
  <c r="J510" i="182"/>
  <c r="N509" i="182"/>
  <c r="M509" i="182"/>
  <c r="L509" i="182"/>
  <c r="K509" i="182"/>
  <c r="J509" i="182"/>
  <c r="N508" i="182"/>
  <c r="M508" i="182"/>
  <c r="L508" i="182"/>
  <c r="K508" i="182"/>
  <c r="J508" i="182"/>
  <c r="N507" i="182"/>
  <c r="M507" i="182"/>
  <c r="L507" i="182"/>
  <c r="K507" i="182"/>
  <c r="J507" i="182"/>
  <c r="N506" i="182"/>
  <c r="M506" i="182"/>
  <c r="L506" i="182"/>
  <c r="K506" i="182"/>
  <c r="J506" i="182"/>
  <c r="N505" i="182"/>
  <c r="M505" i="182"/>
  <c r="L505" i="182"/>
  <c r="K505" i="182"/>
  <c r="J505" i="182"/>
  <c r="N504" i="182"/>
  <c r="M504" i="182"/>
  <c r="L504" i="182"/>
  <c r="K504" i="182"/>
  <c r="J504" i="182"/>
  <c r="N503" i="182"/>
  <c r="M503" i="182"/>
  <c r="L503" i="182"/>
  <c r="K503" i="182"/>
  <c r="J503" i="182"/>
  <c r="N502" i="182"/>
  <c r="M502" i="182"/>
  <c r="L502" i="182"/>
  <c r="K502" i="182"/>
  <c r="J502" i="182"/>
  <c r="N501" i="182"/>
  <c r="M501" i="182"/>
  <c r="L501" i="182"/>
  <c r="K501" i="182"/>
  <c r="J501" i="182"/>
  <c r="N500" i="182"/>
  <c r="M500" i="182"/>
  <c r="L500" i="182"/>
  <c r="K500" i="182"/>
  <c r="J500" i="182"/>
  <c r="N499" i="182"/>
  <c r="M499" i="182"/>
  <c r="L499" i="182"/>
  <c r="K499" i="182"/>
  <c r="J499" i="182"/>
  <c r="N498" i="182"/>
  <c r="M498" i="182"/>
  <c r="L498" i="182"/>
  <c r="K498" i="182"/>
  <c r="J498" i="182"/>
  <c r="N497" i="182"/>
  <c r="M497" i="182"/>
  <c r="L497" i="182"/>
  <c r="K497" i="182"/>
  <c r="J497" i="182"/>
  <c r="N496" i="182"/>
  <c r="M496" i="182"/>
  <c r="L496" i="182"/>
  <c r="K496" i="182"/>
  <c r="J496" i="182"/>
  <c r="N495" i="182"/>
  <c r="M495" i="182"/>
  <c r="L495" i="182"/>
  <c r="K495" i="182"/>
  <c r="J495" i="182"/>
  <c r="N494" i="182"/>
  <c r="M494" i="182"/>
  <c r="L494" i="182"/>
  <c r="K494" i="182"/>
  <c r="J494" i="182"/>
  <c r="N493" i="182"/>
  <c r="M493" i="182"/>
  <c r="L493" i="182"/>
  <c r="K493" i="182"/>
  <c r="J493" i="182"/>
  <c r="N492" i="182"/>
  <c r="M492" i="182"/>
  <c r="L492" i="182"/>
  <c r="K492" i="182"/>
  <c r="J492" i="182"/>
  <c r="N491" i="182"/>
  <c r="M491" i="182"/>
  <c r="L491" i="182"/>
  <c r="K491" i="182"/>
  <c r="J491" i="182"/>
  <c r="N490" i="182"/>
  <c r="M490" i="182"/>
  <c r="L490" i="182"/>
  <c r="K490" i="182"/>
  <c r="J490" i="182"/>
  <c r="N489" i="182"/>
  <c r="M489" i="182"/>
  <c r="L489" i="182"/>
  <c r="K489" i="182"/>
  <c r="J489" i="182"/>
  <c r="N488" i="182"/>
  <c r="M488" i="182"/>
  <c r="L488" i="182"/>
  <c r="K488" i="182"/>
  <c r="J488" i="182"/>
  <c r="N487" i="182"/>
  <c r="M487" i="182"/>
  <c r="L487" i="182"/>
  <c r="K487" i="182"/>
  <c r="J487" i="182"/>
  <c r="N486" i="182"/>
  <c r="M486" i="182"/>
  <c r="L486" i="182"/>
  <c r="K486" i="182"/>
  <c r="J486" i="182"/>
  <c r="N485" i="182"/>
  <c r="M485" i="182"/>
  <c r="L485" i="182"/>
  <c r="K485" i="182"/>
  <c r="J485" i="182"/>
  <c r="N484" i="182"/>
  <c r="M484" i="182"/>
  <c r="L484" i="182"/>
  <c r="K484" i="182"/>
  <c r="J484" i="182"/>
  <c r="N483" i="182"/>
  <c r="M483" i="182"/>
  <c r="L483" i="182"/>
  <c r="K483" i="182"/>
  <c r="J483" i="182"/>
  <c r="N482" i="182"/>
  <c r="M482" i="182"/>
  <c r="L482" i="182"/>
  <c r="K482" i="182"/>
  <c r="J482" i="182"/>
  <c r="N481" i="182"/>
  <c r="M481" i="182"/>
  <c r="L481" i="182"/>
  <c r="K481" i="182"/>
  <c r="J481" i="182"/>
  <c r="N480" i="182"/>
  <c r="M480" i="182"/>
  <c r="L480" i="182"/>
  <c r="K480" i="182"/>
  <c r="J480" i="182"/>
  <c r="N479" i="182"/>
  <c r="M479" i="182"/>
  <c r="L479" i="182"/>
  <c r="K479" i="182"/>
  <c r="J479" i="182"/>
  <c r="N478" i="182"/>
  <c r="M478" i="182"/>
  <c r="L478" i="182"/>
  <c r="K478" i="182"/>
  <c r="J478" i="182"/>
  <c r="N477" i="182"/>
  <c r="M477" i="182"/>
  <c r="L477" i="182"/>
  <c r="K477" i="182"/>
  <c r="J477" i="182"/>
  <c r="N476" i="182"/>
  <c r="M476" i="182"/>
  <c r="L476" i="182"/>
  <c r="K476" i="182"/>
  <c r="J476" i="182"/>
  <c r="N475" i="182"/>
  <c r="M475" i="182"/>
  <c r="L475" i="182"/>
  <c r="K475" i="182"/>
  <c r="J475" i="182"/>
  <c r="N474" i="182"/>
  <c r="M474" i="182"/>
  <c r="L474" i="182"/>
  <c r="K474" i="182"/>
  <c r="J474" i="182"/>
  <c r="N473" i="182"/>
  <c r="M473" i="182"/>
  <c r="L473" i="182"/>
  <c r="K473" i="182"/>
  <c r="J473" i="182"/>
  <c r="N472" i="182"/>
  <c r="M472" i="182"/>
  <c r="L472" i="182"/>
  <c r="K472" i="182"/>
  <c r="J472" i="182"/>
  <c r="N471" i="182"/>
  <c r="M471" i="182"/>
  <c r="L471" i="182"/>
  <c r="K471" i="182"/>
  <c r="J471" i="182"/>
  <c r="N470" i="182"/>
  <c r="M470" i="182"/>
  <c r="L470" i="182"/>
  <c r="K470" i="182"/>
  <c r="J470" i="182"/>
  <c r="N469" i="182"/>
  <c r="M469" i="182"/>
  <c r="L469" i="182"/>
  <c r="K469" i="182"/>
  <c r="J469" i="182"/>
  <c r="N468" i="182"/>
  <c r="M468" i="182"/>
  <c r="L468" i="182"/>
  <c r="K468" i="182"/>
  <c r="J468" i="182"/>
  <c r="N467" i="182"/>
  <c r="M467" i="182"/>
  <c r="L467" i="182"/>
  <c r="K467" i="182"/>
  <c r="J467" i="182"/>
  <c r="N466" i="182"/>
  <c r="M466" i="182"/>
  <c r="L466" i="182"/>
  <c r="K466" i="182"/>
  <c r="J466" i="182"/>
  <c r="N465" i="182"/>
  <c r="M465" i="182"/>
  <c r="L465" i="182"/>
  <c r="K465" i="182"/>
  <c r="J465" i="182"/>
  <c r="N464" i="182"/>
  <c r="M464" i="182"/>
  <c r="L464" i="182"/>
  <c r="K464" i="182"/>
  <c r="J464" i="182"/>
  <c r="N463" i="182"/>
  <c r="M463" i="182"/>
  <c r="L463" i="182"/>
  <c r="K463" i="182"/>
  <c r="J463" i="182"/>
  <c r="N462" i="182"/>
  <c r="M462" i="182"/>
  <c r="L462" i="182"/>
  <c r="K462" i="182"/>
  <c r="J462" i="182"/>
  <c r="N461" i="182"/>
  <c r="M461" i="182"/>
  <c r="L461" i="182"/>
  <c r="K461" i="182"/>
  <c r="J461" i="182"/>
  <c r="N460" i="182"/>
  <c r="M460" i="182"/>
  <c r="L460" i="182"/>
  <c r="K460" i="182"/>
  <c r="J460" i="182"/>
  <c r="N459" i="182"/>
  <c r="M459" i="182"/>
  <c r="L459" i="182"/>
  <c r="K459" i="182"/>
  <c r="J459" i="182"/>
  <c r="N458" i="182"/>
  <c r="M458" i="182"/>
  <c r="L458" i="182"/>
  <c r="K458" i="182"/>
  <c r="J458" i="182"/>
  <c r="N457" i="182"/>
  <c r="M457" i="182"/>
  <c r="L457" i="182"/>
  <c r="K457" i="182"/>
  <c r="J457" i="182"/>
  <c r="N456" i="182"/>
  <c r="M456" i="182"/>
  <c r="L456" i="182"/>
  <c r="K456" i="182"/>
  <c r="J456" i="182"/>
  <c r="N455" i="182"/>
  <c r="M455" i="182"/>
  <c r="L455" i="182"/>
  <c r="K455" i="182"/>
  <c r="J455" i="182"/>
  <c r="N454" i="182"/>
  <c r="M454" i="182"/>
  <c r="L454" i="182"/>
  <c r="K454" i="182"/>
  <c r="J454" i="182"/>
  <c r="N453" i="182"/>
  <c r="M453" i="182"/>
  <c r="L453" i="182"/>
  <c r="K453" i="182"/>
  <c r="J453" i="182"/>
  <c r="N452" i="182"/>
  <c r="M452" i="182"/>
  <c r="L452" i="182"/>
  <c r="K452" i="182"/>
  <c r="J452" i="182"/>
  <c r="N451" i="182"/>
  <c r="M451" i="182"/>
  <c r="L451" i="182"/>
  <c r="K451" i="182"/>
  <c r="J451" i="182"/>
  <c r="N450" i="182"/>
  <c r="M450" i="182"/>
  <c r="L450" i="182"/>
  <c r="K450" i="182"/>
  <c r="J450" i="182"/>
  <c r="N449" i="182"/>
  <c r="M449" i="182"/>
  <c r="L449" i="182"/>
  <c r="K449" i="182"/>
  <c r="J449" i="182"/>
  <c r="N448" i="182"/>
  <c r="M448" i="182"/>
  <c r="L448" i="182"/>
  <c r="K448" i="182"/>
  <c r="J448" i="182"/>
  <c r="N447" i="182"/>
  <c r="M447" i="182"/>
  <c r="L447" i="182"/>
  <c r="K447" i="182"/>
  <c r="J447" i="182"/>
  <c r="N446" i="182"/>
  <c r="M446" i="182"/>
  <c r="L446" i="182"/>
  <c r="K446" i="182"/>
  <c r="J446" i="182"/>
  <c r="N445" i="182"/>
  <c r="M445" i="182"/>
  <c r="L445" i="182"/>
  <c r="K445" i="182"/>
  <c r="J445" i="182"/>
  <c r="N444" i="182"/>
  <c r="M444" i="182"/>
  <c r="L444" i="182"/>
  <c r="K444" i="182"/>
  <c r="J444" i="182"/>
  <c r="N443" i="182"/>
  <c r="M443" i="182"/>
  <c r="L443" i="182"/>
  <c r="K443" i="182"/>
  <c r="J443" i="182"/>
  <c r="N442" i="182"/>
  <c r="M442" i="182"/>
  <c r="L442" i="182"/>
  <c r="K442" i="182"/>
  <c r="J442" i="182"/>
  <c r="N441" i="182"/>
  <c r="M441" i="182"/>
  <c r="L441" i="182"/>
  <c r="K441" i="182"/>
  <c r="J441" i="182"/>
  <c r="N440" i="182"/>
  <c r="M440" i="182"/>
  <c r="L440" i="182"/>
  <c r="K440" i="182"/>
  <c r="J440" i="182"/>
  <c r="N439" i="182"/>
  <c r="M439" i="182"/>
  <c r="L439" i="182"/>
  <c r="K439" i="182"/>
  <c r="J439" i="182"/>
  <c r="N438" i="182"/>
  <c r="M438" i="182"/>
  <c r="L438" i="182"/>
  <c r="K438" i="182"/>
  <c r="J438" i="182"/>
  <c r="N437" i="182"/>
  <c r="M437" i="182"/>
  <c r="L437" i="182"/>
  <c r="K437" i="182"/>
  <c r="J437" i="182"/>
  <c r="N436" i="182"/>
  <c r="M436" i="182"/>
  <c r="L436" i="182"/>
  <c r="K436" i="182"/>
  <c r="J436" i="182"/>
  <c r="N435" i="182"/>
  <c r="M435" i="182"/>
  <c r="L435" i="182"/>
  <c r="K435" i="182"/>
  <c r="J435" i="182"/>
  <c r="N434" i="182"/>
  <c r="M434" i="182"/>
  <c r="L434" i="182"/>
  <c r="K434" i="182"/>
  <c r="J434" i="182"/>
  <c r="N433" i="182"/>
  <c r="M433" i="182"/>
  <c r="L433" i="182"/>
  <c r="K433" i="182"/>
  <c r="J433" i="182"/>
  <c r="N432" i="182"/>
  <c r="M432" i="182"/>
  <c r="L432" i="182"/>
  <c r="K432" i="182"/>
  <c r="J432" i="182"/>
  <c r="N431" i="182"/>
  <c r="M431" i="182"/>
  <c r="L431" i="182"/>
  <c r="K431" i="182"/>
  <c r="J431" i="182"/>
  <c r="N430" i="182"/>
  <c r="M430" i="182"/>
  <c r="L430" i="182"/>
  <c r="K430" i="182"/>
  <c r="J430" i="182"/>
  <c r="N429" i="182"/>
  <c r="M429" i="182"/>
  <c r="L429" i="182"/>
  <c r="K429" i="182"/>
  <c r="J429" i="182"/>
  <c r="N428" i="182"/>
  <c r="M428" i="182"/>
  <c r="L428" i="182"/>
  <c r="K428" i="182"/>
  <c r="J428" i="182"/>
  <c r="N427" i="182"/>
  <c r="M427" i="182"/>
  <c r="L427" i="182"/>
  <c r="K427" i="182"/>
  <c r="J427" i="182"/>
  <c r="N426" i="182"/>
  <c r="M426" i="182"/>
  <c r="L426" i="182"/>
  <c r="K426" i="182"/>
  <c r="J426" i="182"/>
  <c r="N425" i="182"/>
  <c r="M425" i="182"/>
  <c r="L425" i="182"/>
  <c r="K425" i="182"/>
  <c r="J425" i="182"/>
  <c r="N424" i="182"/>
  <c r="M424" i="182"/>
  <c r="L424" i="182"/>
  <c r="K424" i="182"/>
  <c r="J424" i="182"/>
  <c r="N423" i="182"/>
  <c r="M423" i="182"/>
  <c r="L423" i="182"/>
  <c r="K423" i="182"/>
  <c r="J423" i="182"/>
  <c r="N422" i="182"/>
  <c r="M422" i="182"/>
  <c r="L422" i="182"/>
  <c r="K422" i="182"/>
  <c r="J422" i="182"/>
  <c r="N421" i="182"/>
  <c r="M421" i="182"/>
  <c r="L421" i="182"/>
  <c r="K421" i="182"/>
  <c r="J421" i="182"/>
  <c r="N420" i="182"/>
  <c r="M420" i="182"/>
  <c r="L420" i="182"/>
  <c r="K420" i="182"/>
  <c r="J420" i="182"/>
  <c r="N419" i="182"/>
  <c r="M419" i="182"/>
  <c r="L419" i="182"/>
  <c r="K419" i="182"/>
  <c r="J419" i="182"/>
  <c r="N418" i="182"/>
  <c r="M418" i="182"/>
  <c r="L418" i="182"/>
  <c r="K418" i="182"/>
  <c r="J418" i="182"/>
  <c r="N417" i="182"/>
  <c r="M417" i="182"/>
  <c r="L417" i="182"/>
  <c r="K417" i="182"/>
  <c r="J417" i="182"/>
  <c r="N416" i="182"/>
  <c r="M416" i="182"/>
  <c r="L416" i="182"/>
  <c r="K416" i="182"/>
  <c r="J416" i="182"/>
  <c r="N415" i="182"/>
  <c r="M415" i="182"/>
  <c r="L415" i="182"/>
  <c r="K415" i="182"/>
  <c r="J415" i="182"/>
  <c r="N414" i="182"/>
  <c r="M414" i="182"/>
  <c r="L414" i="182"/>
  <c r="K414" i="182"/>
  <c r="J414" i="182"/>
  <c r="N413" i="182"/>
  <c r="M413" i="182"/>
  <c r="L413" i="182"/>
  <c r="K413" i="182"/>
  <c r="J413" i="182"/>
  <c r="N412" i="182"/>
  <c r="M412" i="182"/>
  <c r="L412" i="182"/>
  <c r="K412" i="182"/>
  <c r="J412" i="182"/>
  <c r="N411" i="182"/>
  <c r="M411" i="182"/>
  <c r="L411" i="182"/>
  <c r="K411" i="182"/>
  <c r="J411" i="182"/>
  <c r="N410" i="182"/>
  <c r="M410" i="182"/>
  <c r="L410" i="182"/>
  <c r="K410" i="182"/>
  <c r="J410" i="182"/>
  <c r="N409" i="182"/>
  <c r="M409" i="182"/>
  <c r="L409" i="182"/>
  <c r="K409" i="182"/>
  <c r="J409" i="182"/>
  <c r="N408" i="182"/>
  <c r="M408" i="182"/>
  <c r="L408" i="182"/>
  <c r="K408" i="182"/>
  <c r="J408" i="182"/>
  <c r="N407" i="182"/>
  <c r="M407" i="182"/>
  <c r="L407" i="182"/>
  <c r="K407" i="182"/>
  <c r="J407" i="182"/>
  <c r="N406" i="182"/>
  <c r="M406" i="182"/>
  <c r="L406" i="182"/>
  <c r="K406" i="182"/>
  <c r="J406" i="182"/>
  <c r="N405" i="182"/>
  <c r="M405" i="182"/>
  <c r="L405" i="182"/>
  <c r="K405" i="182"/>
  <c r="J405" i="182"/>
  <c r="N404" i="182"/>
  <c r="M404" i="182"/>
  <c r="L404" i="182"/>
  <c r="K404" i="182"/>
  <c r="J404" i="182"/>
  <c r="N403" i="182"/>
  <c r="M403" i="182"/>
  <c r="L403" i="182"/>
  <c r="K403" i="182"/>
  <c r="J403" i="182"/>
  <c r="N402" i="182"/>
  <c r="M402" i="182"/>
  <c r="L402" i="182"/>
  <c r="K402" i="182"/>
  <c r="J402" i="182"/>
  <c r="N401" i="182"/>
  <c r="M401" i="182"/>
  <c r="L401" i="182"/>
  <c r="K401" i="182"/>
  <c r="J401" i="182"/>
  <c r="N400" i="182"/>
  <c r="M400" i="182"/>
  <c r="L400" i="182"/>
  <c r="K400" i="182"/>
  <c r="J400" i="182"/>
  <c r="N399" i="182"/>
  <c r="M399" i="182"/>
  <c r="L399" i="182"/>
  <c r="K399" i="182"/>
  <c r="J399" i="182"/>
  <c r="N398" i="182"/>
  <c r="M398" i="182"/>
  <c r="L398" i="182"/>
  <c r="K398" i="182"/>
  <c r="J398" i="182"/>
  <c r="N397" i="182"/>
  <c r="M397" i="182"/>
  <c r="L397" i="182"/>
  <c r="K397" i="182"/>
  <c r="J397" i="182"/>
  <c r="N396" i="182"/>
  <c r="M396" i="182"/>
  <c r="L396" i="182"/>
  <c r="K396" i="182"/>
  <c r="J396" i="182"/>
  <c r="N395" i="182"/>
  <c r="M395" i="182"/>
  <c r="L395" i="182"/>
  <c r="K395" i="182"/>
  <c r="J395" i="182"/>
  <c r="N394" i="182"/>
  <c r="M394" i="182"/>
  <c r="L394" i="182"/>
  <c r="K394" i="182"/>
  <c r="J394" i="182"/>
  <c r="N393" i="182"/>
  <c r="M393" i="182"/>
  <c r="L393" i="182"/>
  <c r="K393" i="182"/>
  <c r="J393" i="182"/>
  <c r="N392" i="182"/>
  <c r="M392" i="182"/>
  <c r="L392" i="182"/>
  <c r="K392" i="182"/>
  <c r="J392" i="182"/>
  <c r="N391" i="182"/>
  <c r="M391" i="182"/>
  <c r="L391" i="182"/>
  <c r="K391" i="182"/>
  <c r="J391" i="182"/>
  <c r="N390" i="182"/>
  <c r="M390" i="182"/>
  <c r="L390" i="182"/>
  <c r="K390" i="182"/>
  <c r="J390" i="182"/>
  <c r="N389" i="182"/>
  <c r="M389" i="182"/>
  <c r="L389" i="182"/>
  <c r="K389" i="182"/>
  <c r="J389" i="182"/>
  <c r="N388" i="182"/>
  <c r="M388" i="182"/>
  <c r="L388" i="182"/>
  <c r="K388" i="182"/>
  <c r="J388" i="182"/>
  <c r="N387" i="182"/>
  <c r="M387" i="182"/>
  <c r="L387" i="182"/>
  <c r="K387" i="182"/>
  <c r="J387" i="182"/>
  <c r="N386" i="182"/>
  <c r="M386" i="182"/>
  <c r="L386" i="182"/>
  <c r="K386" i="182"/>
  <c r="J386" i="182"/>
  <c r="N385" i="182"/>
  <c r="M385" i="182"/>
  <c r="L385" i="182"/>
  <c r="K385" i="182"/>
  <c r="J385" i="182"/>
  <c r="N384" i="182"/>
  <c r="M384" i="182"/>
  <c r="L384" i="182"/>
  <c r="K384" i="182"/>
  <c r="J384" i="182"/>
  <c r="N383" i="182"/>
  <c r="M383" i="182"/>
  <c r="L383" i="182"/>
  <c r="K383" i="182"/>
  <c r="J383" i="182"/>
  <c r="N382" i="182"/>
  <c r="M382" i="182"/>
  <c r="L382" i="182"/>
  <c r="K382" i="182"/>
  <c r="J382" i="182"/>
  <c r="N381" i="182"/>
  <c r="M381" i="182"/>
  <c r="L381" i="182"/>
  <c r="K381" i="182"/>
  <c r="J381" i="182"/>
  <c r="N380" i="182"/>
  <c r="M380" i="182"/>
  <c r="L380" i="182"/>
  <c r="K380" i="182"/>
  <c r="J380" i="182"/>
  <c r="N379" i="182"/>
  <c r="M379" i="182"/>
  <c r="L379" i="182"/>
  <c r="K379" i="182"/>
  <c r="J379" i="182"/>
  <c r="N378" i="182"/>
  <c r="M378" i="182"/>
  <c r="L378" i="182"/>
  <c r="K378" i="182"/>
  <c r="J378" i="182"/>
  <c r="N377" i="182"/>
  <c r="M377" i="182"/>
  <c r="L377" i="182"/>
  <c r="K377" i="182"/>
  <c r="J377" i="182"/>
  <c r="N376" i="182"/>
  <c r="M376" i="182"/>
  <c r="L376" i="182"/>
  <c r="K376" i="182"/>
  <c r="J376" i="182"/>
  <c r="N375" i="182"/>
  <c r="M375" i="182"/>
  <c r="L375" i="182"/>
  <c r="K375" i="182"/>
  <c r="J375" i="182"/>
  <c r="N374" i="182"/>
  <c r="M374" i="182"/>
  <c r="L374" i="182"/>
  <c r="K374" i="182"/>
  <c r="J374" i="182"/>
  <c r="N373" i="182"/>
  <c r="M373" i="182"/>
  <c r="L373" i="182"/>
  <c r="K373" i="182"/>
  <c r="J373" i="182"/>
  <c r="N372" i="182"/>
  <c r="M372" i="182"/>
  <c r="L372" i="182"/>
  <c r="K372" i="182"/>
  <c r="J372" i="182"/>
  <c r="N371" i="182"/>
  <c r="M371" i="182"/>
  <c r="L371" i="182"/>
  <c r="K371" i="182"/>
  <c r="J371" i="182"/>
  <c r="N370" i="182"/>
  <c r="M370" i="182"/>
  <c r="L370" i="182"/>
  <c r="K370" i="182"/>
  <c r="J370" i="182"/>
  <c r="N369" i="182"/>
  <c r="M369" i="182"/>
  <c r="L369" i="182"/>
  <c r="K369" i="182"/>
  <c r="J369" i="182"/>
  <c r="N368" i="182"/>
  <c r="M368" i="182"/>
  <c r="L368" i="182"/>
  <c r="K368" i="182"/>
  <c r="J368" i="182"/>
  <c r="N367" i="182"/>
  <c r="M367" i="182"/>
  <c r="L367" i="182"/>
  <c r="K367" i="182"/>
  <c r="J367" i="182"/>
  <c r="N366" i="182"/>
  <c r="M366" i="182"/>
  <c r="L366" i="182"/>
  <c r="K366" i="182"/>
  <c r="J366" i="182"/>
  <c r="N365" i="182"/>
  <c r="M365" i="182"/>
  <c r="L365" i="182"/>
  <c r="K365" i="182"/>
  <c r="J365" i="182"/>
  <c r="N364" i="182"/>
  <c r="M364" i="182"/>
  <c r="L364" i="182"/>
  <c r="K364" i="182"/>
  <c r="J364" i="182"/>
  <c r="N363" i="182"/>
  <c r="M363" i="182"/>
  <c r="L363" i="182"/>
  <c r="K363" i="182"/>
  <c r="J363" i="182"/>
  <c r="N362" i="182"/>
  <c r="M362" i="182"/>
  <c r="L362" i="182"/>
  <c r="K362" i="182"/>
  <c r="J362" i="182"/>
  <c r="N361" i="182"/>
  <c r="M361" i="182"/>
  <c r="L361" i="182"/>
  <c r="K361" i="182"/>
  <c r="J361" i="182"/>
  <c r="N360" i="182"/>
  <c r="M360" i="182"/>
  <c r="L360" i="182"/>
  <c r="K360" i="182"/>
  <c r="J360" i="182"/>
  <c r="N359" i="182"/>
  <c r="M359" i="182"/>
  <c r="L359" i="182"/>
  <c r="K359" i="182"/>
  <c r="J359" i="182"/>
  <c r="N358" i="182"/>
  <c r="M358" i="182"/>
  <c r="L358" i="182"/>
  <c r="K358" i="182"/>
  <c r="J358" i="182"/>
  <c r="N357" i="182"/>
  <c r="M357" i="182"/>
  <c r="L357" i="182"/>
  <c r="K357" i="182"/>
  <c r="J357" i="182"/>
  <c r="N356" i="182"/>
  <c r="M356" i="182"/>
  <c r="L356" i="182"/>
  <c r="K356" i="182"/>
  <c r="J356" i="182"/>
  <c r="N355" i="182"/>
  <c r="M355" i="182"/>
  <c r="L355" i="182"/>
  <c r="K355" i="182"/>
  <c r="J355" i="182"/>
  <c r="N354" i="182"/>
  <c r="M354" i="182"/>
  <c r="L354" i="182"/>
  <c r="K354" i="182"/>
  <c r="J354" i="182"/>
  <c r="N353" i="182"/>
  <c r="M353" i="182"/>
  <c r="L353" i="182"/>
  <c r="K353" i="182"/>
  <c r="J353" i="182"/>
  <c r="N352" i="182"/>
  <c r="M352" i="182"/>
  <c r="L352" i="182"/>
  <c r="K352" i="182"/>
  <c r="J352" i="182"/>
  <c r="N351" i="182"/>
  <c r="M351" i="182"/>
  <c r="L351" i="182"/>
  <c r="K351" i="182"/>
  <c r="J351" i="182"/>
  <c r="N350" i="182"/>
  <c r="M350" i="182"/>
  <c r="L350" i="182"/>
  <c r="K350" i="182"/>
  <c r="J350" i="182"/>
  <c r="N349" i="182"/>
  <c r="M349" i="182"/>
  <c r="L349" i="182"/>
  <c r="K349" i="182"/>
  <c r="J349" i="182"/>
  <c r="N348" i="182"/>
  <c r="M348" i="182"/>
  <c r="L348" i="182"/>
  <c r="K348" i="182"/>
  <c r="J348" i="182"/>
  <c r="N347" i="182"/>
  <c r="M347" i="182"/>
  <c r="L347" i="182"/>
  <c r="K347" i="182"/>
  <c r="J347" i="182"/>
  <c r="N346" i="182"/>
  <c r="M346" i="182"/>
  <c r="L346" i="182"/>
  <c r="K346" i="182"/>
  <c r="J346" i="182"/>
  <c r="N345" i="182"/>
  <c r="M345" i="182"/>
  <c r="L345" i="182"/>
  <c r="K345" i="182"/>
  <c r="J345" i="182"/>
  <c r="N344" i="182"/>
  <c r="M344" i="182"/>
  <c r="L344" i="182"/>
  <c r="K344" i="182"/>
  <c r="J344" i="182"/>
  <c r="N343" i="182"/>
  <c r="M343" i="182"/>
  <c r="L343" i="182"/>
  <c r="K343" i="182"/>
  <c r="J343" i="182"/>
  <c r="N342" i="182"/>
  <c r="M342" i="182"/>
  <c r="L342" i="182"/>
  <c r="K342" i="182"/>
  <c r="J342" i="182"/>
  <c r="N341" i="182"/>
  <c r="M341" i="182"/>
  <c r="L341" i="182"/>
  <c r="K341" i="182"/>
  <c r="J341" i="182"/>
  <c r="N340" i="182"/>
  <c r="M340" i="182"/>
  <c r="L340" i="182"/>
  <c r="K340" i="182"/>
  <c r="J340" i="182"/>
  <c r="N339" i="182"/>
  <c r="M339" i="182"/>
  <c r="L339" i="182"/>
  <c r="K339" i="182"/>
  <c r="J339" i="182"/>
  <c r="N338" i="182"/>
  <c r="M338" i="182"/>
  <c r="L338" i="182"/>
  <c r="K338" i="182"/>
  <c r="J338" i="182"/>
  <c r="N337" i="182"/>
  <c r="M337" i="182"/>
  <c r="L337" i="182"/>
  <c r="K337" i="182"/>
  <c r="J337" i="182"/>
  <c r="N336" i="182"/>
  <c r="M336" i="182"/>
  <c r="L336" i="182"/>
  <c r="K336" i="182"/>
  <c r="J336" i="182"/>
  <c r="N335" i="182"/>
  <c r="M335" i="182"/>
  <c r="L335" i="182"/>
  <c r="K335" i="182"/>
  <c r="J335" i="182"/>
  <c r="N334" i="182"/>
  <c r="M334" i="182"/>
  <c r="L334" i="182"/>
  <c r="K334" i="182"/>
  <c r="J334" i="182"/>
  <c r="N333" i="182"/>
  <c r="M333" i="182"/>
  <c r="L333" i="182"/>
  <c r="K333" i="182"/>
  <c r="J333" i="182"/>
  <c r="N332" i="182"/>
  <c r="K332" i="182"/>
  <c r="J332" i="182"/>
  <c r="N331" i="182"/>
  <c r="M331" i="182"/>
  <c r="L331" i="182"/>
  <c r="K331" i="182"/>
  <c r="J331" i="182"/>
  <c r="N330" i="182"/>
  <c r="M330" i="182"/>
  <c r="L330" i="182"/>
  <c r="K330" i="182"/>
  <c r="J330" i="182"/>
  <c r="N329" i="182"/>
  <c r="M329" i="182"/>
  <c r="L329" i="182"/>
  <c r="K329" i="182"/>
  <c r="J329" i="182"/>
  <c r="N328" i="182"/>
  <c r="M328" i="182"/>
  <c r="L328" i="182"/>
  <c r="K328" i="182"/>
  <c r="J328" i="182"/>
  <c r="N327" i="182"/>
  <c r="M327" i="182"/>
  <c r="L327" i="182"/>
  <c r="K327" i="182"/>
  <c r="J327" i="182"/>
  <c r="N326" i="182"/>
  <c r="M326" i="182"/>
  <c r="L326" i="182"/>
  <c r="K326" i="182"/>
  <c r="J326" i="182"/>
  <c r="N325" i="182"/>
  <c r="M325" i="182"/>
  <c r="L325" i="182"/>
  <c r="K325" i="182"/>
  <c r="J325" i="182"/>
  <c r="N324" i="182"/>
  <c r="M324" i="182"/>
  <c r="L324" i="182"/>
  <c r="K324" i="182"/>
  <c r="J324" i="182"/>
  <c r="N323" i="182"/>
  <c r="M323" i="182"/>
  <c r="L323" i="182"/>
  <c r="K323" i="182"/>
  <c r="J323" i="182"/>
  <c r="N322" i="182"/>
  <c r="M322" i="182"/>
  <c r="L322" i="182"/>
  <c r="K322" i="182"/>
  <c r="J322" i="182"/>
  <c r="N321" i="182"/>
  <c r="M321" i="182"/>
  <c r="L321" i="182"/>
  <c r="K321" i="182"/>
  <c r="J321" i="182"/>
  <c r="N320" i="182"/>
  <c r="M320" i="182"/>
  <c r="L320" i="182"/>
  <c r="K320" i="182"/>
  <c r="J320" i="182"/>
  <c r="N319" i="182"/>
  <c r="M319" i="182"/>
  <c r="L319" i="182"/>
  <c r="K319" i="182"/>
  <c r="J319" i="182"/>
  <c r="N318" i="182"/>
  <c r="M318" i="182"/>
  <c r="L318" i="182"/>
  <c r="K318" i="182"/>
  <c r="J318" i="182"/>
  <c r="N317" i="182"/>
  <c r="M317" i="182"/>
  <c r="L317" i="182"/>
  <c r="K317" i="182"/>
  <c r="J317" i="182"/>
  <c r="N316" i="182"/>
  <c r="M316" i="182"/>
  <c r="L316" i="182"/>
  <c r="K316" i="182"/>
  <c r="J316" i="182"/>
  <c r="N315" i="182"/>
  <c r="M315" i="182"/>
  <c r="L315" i="182"/>
  <c r="K315" i="182"/>
  <c r="J315" i="182"/>
  <c r="N314" i="182"/>
  <c r="M314" i="182"/>
  <c r="L314" i="182"/>
  <c r="K314" i="182"/>
  <c r="J314" i="182"/>
  <c r="N313" i="182"/>
  <c r="M313" i="182"/>
  <c r="L313" i="182"/>
  <c r="K313" i="182"/>
  <c r="J313" i="182"/>
  <c r="N312" i="182"/>
  <c r="M312" i="182"/>
  <c r="L312" i="182"/>
  <c r="K312" i="182"/>
  <c r="J312" i="182"/>
  <c r="N311" i="182"/>
  <c r="M311" i="182"/>
  <c r="L311" i="182"/>
  <c r="K311" i="182"/>
  <c r="J311" i="182"/>
  <c r="N310" i="182"/>
  <c r="M310" i="182"/>
  <c r="L310" i="182"/>
  <c r="K310" i="182"/>
  <c r="J310" i="182"/>
  <c r="N309" i="182"/>
  <c r="M309" i="182"/>
  <c r="L309" i="182"/>
  <c r="K309" i="182"/>
  <c r="J309" i="182"/>
  <c r="N308" i="182"/>
  <c r="M308" i="182"/>
  <c r="L308" i="182"/>
  <c r="K308" i="182"/>
  <c r="J308" i="182"/>
  <c r="N307" i="182"/>
  <c r="M307" i="182"/>
  <c r="L307" i="182"/>
  <c r="K307" i="182"/>
  <c r="J307" i="182"/>
  <c r="N306" i="182"/>
  <c r="M306" i="182"/>
  <c r="L306" i="182"/>
  <c r="K306" i="182"/>
  <c r="J306" i="182"/>
  <c r="N305" i="182"/>
  <c r="M305" i="182"/>
  <c r="L305" i="182"/>
  <c r="K305" i="182"/>
  <c r="J305" i="182"/>
  <c r="N304" i="182"/>
  <c r="M304" i="182"/>
  <c r="L304" i="182"/>
  <c r="K304" i="182"/>
  <c r="J304" i="182"/>
  <c r="N303" i="182"/>
  <c r="M303" i="182"/>
  <c r="L303" i="182"/>
  <c r="K303" i="182"/>
  <c r="J303" i="182"/>
  <c r="N302" i="182"/>
  <c r="M302" i="182"/>
  <c r="L302" i="182"/>
  <c r="K302" i="182"/>
  <c r="J302" i="182"/>
  <c r="N301" i="182"/>
  <c r="M301" i="182"/>
  <c r="L301" i="182"/>
  <c r="K301" i="182"/>
  <c r="J301" i="182"/>
  <c r="N300" i="182"/>
  <c r="M300" i="182"/>
  <c r="L300" i="182"/>
  <c r="K300" i="182"/>
  <c r="J300" i="182"/>
  <c r="N299" i="182"/>
  <c r="M299" i="182"/>
  <c r="L299" i="182"/>
  <c r="K299" i="182"/>
  <c r="J299" i="182"/>
  <c r="N298" i="182"/>
  <c r="M298" i="182"/>
  <c r="L298" i="182"/>
  <c r="K298" i="182"/>
  <c r="J298" i="182"/>
  <c r="N297" i="182"/>
  <c r="M297" i="182"/>
  <c r="L297" i="182"/>
  <c r="K297" i="182"/>
  <c r="J297" i="182"/>
  <c r="N296" i="182"/>
  <c r="M296" i="182"/>
  <c r="L296" i="182"/>
  <c r="K296" i="182"/>
  <c r="J296" i="182"/>
  <c r="N295" i="182"/>
  <c r="M295" i="182"/>
  <c r="L295" i="182"/>
  <c r="K295" i="182"/>
  <c r="J295" i="182"/>
  <c r="N294" i="182"/>
  <c r="M294" i="182"/>
  <c r="L294" i="182"/>
  <c r="K294" i="182"/>
  <c r="J294" i="182"/>
  <c r="N293" i="182"/>
  <c r="M293" i="182"/>
  <c r="L293" i="182"/>
  <c r="K293" i="182"/>
  <c r="J293" i="182"/>
  <c r="N292" i="182"/>
  <c r="M292" i="182"/>
  <c r="L292" i="182"/>
  <c r="K292" i="182"/>
  <c r="J292" i="182"/>
  <c r="N291" i="182"/>
  <c r="M291" i="182"/>
  <c r="L291" i="182"/>
  <c r="K291" i="182"/>
  <c r="J291" i="182"/>
  <c r="N290" i="182"/>
  <c r="M290" i="182"/>
  <c r="L290" i="182"/>
  <c r="K290" i="182"/>
  <c r="J290" i="182"/>
  <c r="N289" i="182"/>
  <c r="M289" i="182"/>
  <c r="L289" i="182"/>
  <c r="K289" i="182"/>
  <c r="J289" i="182"/>
  <c r="N288" i="182"/>
  <c r="M288" i="182"/>
  <c r="L288" i="182"/>
  <c r="K288" i="182"/>
  <c r="J288" i="182"/>
  <c r="N287" i="182"/>
  <c r="M287" i="182"/>
  <c r="L287" i="182"/>
  <c r="K287" i="182"/>
  <c r="J287" i="182"/>
  <c r="N286" i="182"/>
  <c r="M286" i="182"/>
  <c r="L286" i="182"/>
  <c r="K286" i="182"/>
  <c r="J286" i="182"/>
  <c r="N285" i="182"/>
  <c r="M285" i="182"/>
  <c r="L285" i="182"/>
  <c r="K285" i="182"/>
  <c r="J285" i="182"/>
  <c r="N284" i="182"/>
  <c r="M284" i="182"/>
  <c r="L284" i="182"/>
  <c r="K284" i="182"/>
  <c r="J284" i="182"/>
  <c r="N283" i="182"/>
  <c r="M283" i="182"/>
  <c r="L283" i="182"/>
  <c r="K283" i="182"/>
  <c r="J283" i="182"/>
  <c r="N282" i="182"/>
  <c r="M282" i="182"/>
  <c r="L282" i="182"/>
  <c r="K282" i="182"/>
  <c r="J282" i="182"/>
  <c r="N281" i="182"/>
  <c r="M281" i="182"/>
  <c r="L281" i="182"/>
  <c r="K281" i="182"/>
  <c r="J281" i="182"/>
  <c r="N280" i="182"/>
  <c r="M280" i="182"/>
  <c r="L280" i="182"/>
  <c r="K280" i="182"/>
  <c r="J280" i="182"/>
  <c r="N279" i="182"/>
  <c r="M279" i="182"/>
  <c r="L279" i="182"/>
  <c r="K279" i="182"/>
  <c r="J279" i="182"/>
  <c r="N278" i="182"/>
  <c r="M278" i="182"/>
  <c r="L278" i="182"/>
  <c r="K278" i="182"/>
  <c r="J278" i="182"/>
  <c r="N277" i="182"/>
  <c r="M277" i="182"/>
  <c r="L277" i="182"/>
  <c r="K277" i="182"/>
  <c r="J277" i="182"/>
  <c r="N276" i="182"/>
  <c r="M276" i="182"/>
  <c r="L276" i="182"/>
  <c r="K276" i="182"/>
  <c r="J276" i="182"/>
  <c r="N275" i="182"/>
  <c r="M275" i="182"/>
  <c r="L275" i="182"/>
  <c r="K275" i="182"/>
  <c r="J275" i="182"/>
  <c r="N274" i="182"/>
  <c r="M274" i="182"/>
  <c r="L274" i="182"/>
  <c r="K274" i="182"/>
  <c r="J274" i="182"/>
  <c r="N273" i="182"/>
  <c r="M273" i="182"/>
  <c r="L273" i="182"/>
  <c r="K273" i="182"/>
  <c r="J273" i="182"/>
  <c r="N272" i="182"/>
  <c r="M272" i="182"/>
  <c r="L272" i="182"/>
  <c r="K272" i="182"/>
  <c r="J272" i="182"/>
  <c r="N271" i="182"/>
  <c r="K271" i="182"/>
  <c r="J271" i="182"/>
  <c r="N270" i="182"/>
  <c r="M270" i="182"/>
  <c r="L270" i="182"/>
  <c r="K270" i="182"/>
  <c r="J270" i="182"/>
  <c r="N269" i="182"/>
  <c r="K269" i="182"/>
  <c r="J269" i="182"/>
  <c r="N268" i="182"/>
  <c r="M268" i="182"/>
  <c r="L268" i="182"/>
  <c r="K268" i="182"/>
  <c r="J268" i="182"/>
  <c r="N267" i="182"/>
  <c r="M267" i="182"/>
  <c r="L267" i="182"/>
  <c r="K267" i="182"/>
  <c r="J267" i="182"/>
  <c r="N266" i="182"/>
  <c r="M266" i="182"/>
  <c r="L266" i="182"/>
  <c r="K266" i="182"/>
  <c r="J266" i="182"/>
  <c r="N265" i="182"/>
  <c r="M265" i="182"/>
  <c r="L265" i="182"/>
  <c r="K265" i="182"/>
  <c r="J265" i="182"/>
  <c r="N264" i="182"/>
  <c r="M264" i="182"/>
  <c r="L264" i="182"/>
  <c r="K264" i="182"/>
  <c r="J264" i="182"/>
  <c r="N263" i="182"/>
  <c r="M263" i="182"/>
  <c r="L263" i="182"/>
  <c r="K263" i="182"/>
  <c r="J263" i="182"/>
  <c r="N262" i="182"/>
  <c r="M262" i="182"/>
  <c r="L262" i="182"/>
  <c r="K262" i="182"/>
  <c r="J262" i="182"/>
  <c r="N261" i="182"/>
  <c r="M261" i="182"/>
  <c r="L261" i="182"/>
  <c r="K261" i="182"/>
  <c r="J261" i="182"/>
  <c r="N260" i="182"/>
  <c r="M260" i="182"/>
  <c r="L260" i="182"/>
  <c r="K260" i="182"/>
  <c r="J260" i="182"/>
  <c r="N259" i="182"/>
  <c r="M259" i="182"/>
  <c r="L259" i="182"/>
  <c r="K259" i="182"/>
  <c r="J259" i="182"/>
  <c r="N258" i="182"/>
  <c r="M258" i="182"/>
  <c r="L258" i="182"/>
  <c r="K258" i="182"/>
  <c r="J258" i="182"/>
  <c r="N257" i="182"/>
  <c r="M257" i="182"/>
  <c r="L257" i="182"/>
  <c r="K257" i="182"/>
  <c r="J257" i="182"/>
  <c r="N256" i="182"/>
  <c r="M256" i="182"/>
  <c r="L256" i="182"/>
  <c r="K256" i="182"/>
  <c r="J256" i="182"/>
  <c r="N255" i="182"/>
  <c r="M255" i="182"/>
  <c r="L255" i="182"/>
  <c r="K255" i="182"/>
  <c r="J255" i="182"/>
  <c r="N254" i="182"/>
  <c r="M254" i="182"/>
  <c r="L254" i="182"/>
  <c r="K254" i="182"/>
  <c r="J254" i="182"/>
  <c r="N253" i="182"/>
  <c r="M253" i="182"/>
  <c r="L253" i="182"/>
  <c r="K253" i="182"/>
  <c r="J253" i="182"/>
  <c r="N252" i="182"/>
  <c r="M252" i="182"/>
  <c r="L252" i="182"/>
  <c r="K252" i="182"/>
  <c r="J252" i="182"/>
  <c r="N251" i="182"/>
  <c r="M251" i="182"/>
  <c r="L251" i="182"/>
  <c r="K251" i="182"/>
  <c r="J251" i="182"/>
  <c r="N250" i="182"/>
  <c r="M250" i="182"/>
  <c r="L250" i="182"/>
  <c r="K250" i="182"/>
  <c r="J250" i="182"/>
  <c r="N249" i="182"/>
  <c r="M249" i="182"/>
  <c r="L249" i="182"/>
  <c r="K249" i="182"/>
  <c r="J249" i="182"/>
  <c r="N248" i="182"/>
  <c r="M248" i="182"/>
  <c r="L248" i="182"/>
  <c r="K248" i="182"/>
  <c r="J248" i="182"/>
  <c r="N247" i="182"/>
  <c r="M247" i="182"/>
  <c r="L247" i="182"/>
  <c r="K247" i="182"/>
  <c r="J247" i="182"/>
  <c r="N246" i="182"/>
  <c r="M246" i="182"/>
  <c r="L246" i="182"/>
  <c r="K246" i="182"/>
  <c r="J246" i="182"/>
  <c r="N245" i="182"/>
  <c r="M245" i="182"/>
  <c r="L245" i="182"/>
  <c r="K245" i="182"/>
  <c r="J245" i="182"/>
  <c r="N244" i="182"/>
  <c r="M244" i="182"/>
  <c r="L244" i="182"/>
  <c r="K244" i="182"/>
  <c r="J244" i="182"/>
  <c r="N243" i="182"/>
  <c r="M243" i="182"/>
  <c r="L243" i="182"/>
  <c r="K243" i="182"/>
  <c r="J243" i="182"/>
  <c r="N242" i="182"/>
  <c r="M242" i="182"/>
  <c r="L242" i="182"/>
  <c r="K242" i="182"/>
  <c r="J242" i="182"/>
  <c r="N241" i="182"/>
  <c r="M241" i="182"/>
  <c r="L241" i="182"/>
  <c r="K241" i="182"/>
  <c r="J241" i="182"/>
  <c r="N240" i="182"/>
  <c r="M240" i="182"/>
  <c r="L240" i="182"/>
  <c r="K240" i="182"/>
  <c r="J240" i="182"/>
  <c r="N239" i="182"/>
  <c r="M239" i="182"/>
  <c r="L239" i="182"/>
  <c r="K239" i="182"/>
  <c r="J239" i="182"/>
  <c r="N238" i="182"/>
  <c r="M238" i="182"/>
  <c r="L238" i="182"/>
  <c r="K238" i="182"/>
  <c r="J238" i="182"/>
  <c r="N237" i="182"/>
  <c r="M237" i="182"/>
  <c r="L237" i="182"/>
  <c r="K237" i="182"/>
  <c r="J237" i="182"/>
  <c r="N236" i="182"/>
  <c r="M236" i="182"/>
  <c r="L236" i="182"/>
  <c r="K236" i="182"/>
  <c r="J236" i="182"/>
  <c r="N235" i="182"/>
  <c r="M235" i="182"/>
  <c r="L235" i="182"/>
  <c r="K235" i="182"/>
  <c r="J235" i="182"/>
  <c r="N234" i="182"/>
  <c r="M234" i="182"/>
  <c r="L234" i="182"/>
  <c r="K234" i="182"/>
  <c r="J234" i="182"/>
  <c r="N233" i="182"/>
  <c r="M233" i="182"/>
  <c r="L233" i="182"/>
  <c r="K233" i="182"/>
  <c r="J233" i="182"/>
  <c r="N232" i="182"/>
  <c r="M232" i="182"/>
  <c r="L232" i="182"/>
  <c r="K232" i="182"/>
  <c r="J232" i="182"/>
  <c r="N231" i="182"/>
  <c r="M231" i="182"/>
  <c r="L231" i="182"/>
  <c r="K231" i="182"/>
  <c r="J231" i="182"/>
  <c r="N230" i="182"/>
  <c r="M230" i="182"/>
  <c r="L230" i="182"/>
  <c r="K230" i="182"/>
  <c r="J230" i="182"/>
  <c r="N229" i="182"/>
  <c r="M229" i="182"/>
  <c r="L229" i="182"/>
  <c r="K229" i="182"/>
  <c r="J229" i="182"/>
  <c r="N228" i="182"/>
  <c r="M228" i="182"/>
  <c r="L228" i="182"/>
  <c r="K228" i="182"/>
  <c r="J228" i="182"/>
  <c r="N227" i="182"/>
  <c r="M227" i="182"/>
  <c r="L227" i="182"/>
  <c r="K227" i="182"/>
  <c r="J227" i="182"/>
  <c r="N226" i="182"/>
  <c r="M226" i="182"/>
  <c r="L226" i="182"/>
  <c r="K226" i="182"/>
  <c r="J226" i="182"/>
  <c r="N225" i="182"/>
  <c r="M225" i="182"/>
  <c r="L225" i="182"/>
  <c r="K225" i="182"/>
  <c r="J225" i="182"/>
  <c r="N224" i="182"/>
  <c r="M224" i="182"/>
  <c r="L224" i="182"/>
  <c r="K224" i="182"/>
  <c r="J224" i="182"/>
  <c r="N223" i="182"/>
  <c r="M223" i="182"/>
  <c r="L223" i="182"/>
  <c r="K223" i="182"/>
  <c r="J223" i="182"/>
  <c r="N222" i="182"/>
  <c r="M222" i="182"/>
  <c r="L222" i="182"/>
  <c r="K222" i="182"/>
  <c r="J222" i="182"/>
  <c r="N221" i="182"/>
  <c r="M221" i="182"/>
  <c r="L221" i="182"/>
  <c r="K221" i="182"/>
  <c r="J221" i="182"/>
  <c r="N220" i="182"/>
  <c r="M220" i="182"/>
  <c r="L220" i="182"/>
  <c r="K220" i="182"/>
  <c r="J220" i="182"/>
  <c r="N219" i="182"/>
  <c r="M219" i="182"/>
  <c r="L219" i="182"/>
  <c r="K219" i="182"/>
  <c r="J219" i="182"/>
  <c r="N218" i="182"/>
  <c r="M218" i="182"/>
  <c r="L218" i="182"/>
  <c r="K218" i="182"/>
  <c r="J218" i="182"/>
  <c r="N217" i="182"/>
  <c r="M217" i="182"/>
  <c r="L217" i="182"/>
  <c r="K217" i="182"/>
  <c r="J217" i="182"/>
  <c r="N216" i="182"/>
  <c r="M216" i="182"/>
  <c r="L216" i="182"/>
  <c r="K216" i="182"/>
  <c r="J216" i="182"/>
  <c r="N215" i="182"/>
  <c r="M215" i="182"/>
  <c r="L215" i="182"/>
  <c r="K215" i="182"/>
  <c r="J215" i="182"/>
  <c r="N214" i="182"/>
  <c r="M214" i="182"/>
  <c r="L214" i="182"/>
  <c r="K214" i="182"/>
  <c r="J214" i="182"/>
  <c r="N213" i="182"/>
  <c r="M213" i="182"/>
  <c r="L213" i="182"/>
  <c r="K213" i="182"/>
  <c r="J213" i="182"/>
  <c r="N212" i="182"/>
  <c r="M212" i="182"/>
  <c r="L212" i="182"/>
  <c r="K212" i="182"/>
  <c r="J212" i="182"/>
  <c r="N211" i="182"/>
  <c r="M211" i="182"/>
  <c r="L211" i="182"/>
  <c r="K211" i="182"/>
  <c r="J211" i="182"/>
  <c r="N210" i="182"/>
  <c r="M210" i="182"/>
  <c r="L210" i="182"/>
  <c r="K210" i="182"/>
  <c r="J210" i="182"/>
  <c r="N209" i="182"/>
  <c r="M209" i="182"/>
  <c r="L209" i="182"/>
  <c r="K209" i="182"/>
  <c r="J209" i="182"/>
  <c r="N208" i="182"/>
  <c r="M208" i="182"/>
  <c r="L208" i="182"/>
  <c r="K208" i="182"/>
  <c r="J208" i="182"/>
  <c r="N207" i="182"/>
  <c r="M207" i="182"/>
  <c r="L207" i="182"/>
  <c r="K207" i="182"/>
  <c r="J207" i="182"/>
  <c r="N206" i="182"/>
  <c r="M206" i="182"/>
  <c r="L206" i="182"/>
  <c r="K206" i="182"/>
  <c r="J206" i="182"/>
  <c r="N205" i="182"/>
  <c r="M205" i="182"/>
  <c r="L205" i="182"/>
  <c r="K205" i="182"/>
  <c r="J205" i="182"/>
  <c r="N204" i="182"/>
  <c r="M204" i="182"/>
  <c r="L204" i="182"/>
  <c r="K204" i="182"/>
  <c r="J204" i="182"/>
  <c r="N203" i="182"/>
  <c r="M203" i="182"/>
  <c r="L203" i="182"/>
  <c r="K203" i="182"/>
  <c r="J203" i="182"/>
  <c r="N202" i="182"/>
  <c r="M202" i="182"/>
  <c r="L202" i="182"/>
  <c r="K202" i="182"/>
  <c r="J202" i="182"/>
  <c r="N201" i="182"/>
  <c r="M201" i="182"/>
  <c r="L201" i="182"/>
  <c r="K201" i="182"/>
  <c r="J201" i="182"/>
  <c r="N200" i="182"/>
  <c r="M200" i="182"/>
  <c r="L200" i="182"/>
  <c r="K200" i="182"/>
  <c r="J200" i="182"/>
  <c r="N199" i="182"/>
  <c r="M199" i="182"/>
  <c r="L199" i="182"/>
  <c r="K199" i="182"/>
  <c r="J199" i="182"/>
  <c r="N198" i="182"/>
  <c r="M198" i="182"/>
  <c r="L198" i="182"/>
  <c r="K198" i="182"/>
  <c r="J198" i="182"/>
  <c r="N197" i="182"/>
  <c r="M197" i="182"/>
  <c r="L197" i="182"/>
  <c r="K197" i="182"/>
  <c r="J197" i="182"/>
  <c r="N196" i="182"/>
  <c r="M196" i="182"/>
  <c r="L196" i="182"/>
  <c r="K196" i="182"/>
  <c r="J196" i="182"/>
  <c r="N195" i="182"/>
  <c r="M195" i="182"/>
  <c r="L195" i="182"/>
  <c r="K195" i="182"/>
  <c r="J195" i="182"/>
  <c r="N194" i="182"/>
  <c r="M194" i="182"/>
  <c r="L194" i="182"/>
  <c r="K194" i="182"/>
  <c r="J194" i="182"/>
  <c r="N193" i="182"/>
  <c r="M193" i="182"/>
  <c r="L193" i="182"/>
  <c r="K193" i="182"/>
  <c r="J193" i="182"/>
  <c r="N192" i="182"/>
  <c r="M192" i="182"/>
  <c r="L192" i="182"/>
  <c r="K192" i="182"/>
  <c r="J192" i="182"/>
  <c r="N191" i="182"/>
  <c r="M191" i="182"/>
  <c r="L191" i="182"/>
  <c r="K191" i="182"/>
  <c r="J191" i="182"/>
  <c r="N190" i="182"/>
  <c r="M190" i="182"/>
  <c r="L190" i="182"/>
  <c r="K190" i="182"/>
  <c r="J190" i="182"/>
  <c r="N189" i="182"/>
  <c r="M189" i="182"/>
  <c r="L189" i="182"/>
  <c r="K189" i="182"/>
  <c r="J189" i="182"/>
  <c r="N188" i="182"/>
  <c r="M188" i="182"/>
  <c r="L188" i="182"/>
  <c r="K188" i="182"/>
  <c r="J188" i="182"/>
  <c r="N187" i="182"/>
  <c r="M187" i="182"/>
  <c r="L187" i="182"/>
  <c r="K187" i="182"/>
  <c r="J187" i="182"/>
  <c r="N186" i="182"/>
  <c r="M186" i="182"/>
  <c r="L186" i="182"/>
  <c r="K186" i="182"/>
  <c r="J186" i="182"/>
  <c r="N185" i="182"/>
  <c r="M185" i="182"/>
  <c r="L185" i="182"/>
  <c r="K185" i="182"/>
  <c r="J185" i="182"/>
  <c r="N184" i="182"/>
  <c r="M184" i="182"/>
  <c r="L184" i="182"/>
  <c r="K184" i="182"/>
  <c r="J184" i="182"/>
  <c r="N183" i="182"/>
  <c r="M183" i="182"/>
  <c r="L183" i="182"/>
  <c r="K183" i="182"/>
  <c r="J183" i="182"/>
  <c r="N182" i="182"/>
  <c r="M182" i="182"/>
  <c r="L182" i="182"/>
  <c r="K182" i="182"/>
  <c r="J182" i="182"/>
  <c r="N181" i="182"/>
  <c r="M181" i="182"/>
  <c r="L181" i="182"/>
  <c r="K181" i="182"/>
  <c r="J181" i="182"/>
  <c r="N180" i="182"/>
  <c r="M180" i="182"/>
  <c r="L180" i="182"/>
  <c r="K180" i="182"/>
  <c r="J180" i="182"/>
  <c r="N179" i="182"/>
  <c r="M179" i="182"/>
  <c r="L179" i="182"/>
  <c r="K179" i="182"/>
  <c r="J179" i="182"/>
  <c r="N178" i="182"/>
  <c r="M178" i="182"/>
  <c r="L178" i="182"/>
  <c r="K178" i="182"/>
  <c r="J178" i="182"/>
  <c r="N177" i="182"/>
  <c r="M177" i="182"/>
  <c r="L177" i="182"/>
  <c r="K177" i="182"/>
  <c r="J177" i="182"/>
  <c r="N176" i="182"/>
  <c r="M176" i="182"/>
  <c r="L176" i="182"/>
  <c r="K176" i="182"/>
  <c r="J176" i="182"/>
  <c r="N175" i="182"/>
  <c r="M175" i="182"/>
  <c r="L175" i="182"/>
  <c r="K175" i="182"/>
  <c r="J175" i="182"/>
  <c r="N174" i="182"/>
  <c r="M174" i="182"/>
  <c r="L174" i="182"/>
  <c r="K174" i="182"/>
  <c r="J174" i="182"/>
  <c r="N173" i="182"/>
  <c r="M173" i="182"/>
  <c r="L173" i="182"/>
  <c r="K173" i="182"/>
  <c r="J173" i="182"/>
  <c r="N172" i="182"/>
  <c r="M172" i="182"/>
  <c r="L172" i="182"/>
  <c r="K172" i="182"/>
  <c r="J172" i="182"/>
  <c r="N171" i="182"/>
  <c r="M171" i="182"/>
  <c r="L171" i="182"/>
  <c r="K171" i="182"/>
  <c r="J171" i="182"/>
  <c r="N170" i="182"/>
  <c r="M170" i="182"/>
  <c r="L170" i="182"/>
  <c r="K170" i="182"/>
  <c r="J170" i="182"/>
  <c r="N169" i="182"/>
  <c r="M169" i="182"/>
  <c r="L169" i="182"/>
  <c r="K169" i="182"/>
  <c r="J169" i="182"/>
  <c r="N168" i="182"/>
  <c r="M168" i="182"/>
  <c r="L168" i="182"/>
  <c r="K168" i="182"/>
  <c r="J168" i="182"/>
  <c r="N167" i="182"/>
  <c r="M167" i="182"/>
  <c r="L167" i="182"/>
  <c r="K167" i="182"/>
  <c r="J167" i="182"/>
  <c r="N166" i="182"/>
  <c r="M166" i="182"/>
  <c r="L166" i="182"/>
  <c r="K166" i="182"/>
  <c r="J166" i="182"/>
  <c r="N165" i="182"/>
  <c r="M165" i="182"/>
  <c r="L165" i="182"/>
  <c r="K165" i="182"/>
  <c r="J165" i="182"/>
  <c r="N164" i="182"/>
  <c r="M164" i="182"/>
  <c r="L164" i="182"/>
  <c r="K164" i="182"/>
  <c r="J164" i="182"/>
  <c r="N163" i="182"/>
  <c r="M163" i="182"/>
  <c r="L163" i="182"/>
  <c r="K163" i="182"/>
  <c r="J163" i="182"/>
  <c r="N162" i="182"/>
  <c r="M162" i="182"/>
  <c r="L162" i="182"/>
  <c r="K162" i="182"/>
  <c r="J162" i="182"/>
  <c r="N161" i="182"/>
  <c r="M161" i="182"/>
  <c r="L161" i="182"/>
  <c r="K161" i="182"/>
  <c r="J161" i="182"/>
  <c r="N160" i="182"/>
  <c r="M160" i="182"/>
  <c r="L160" i="182"/>
  <c r="K160" i="182"/>
  <c r="J160" i="182"/>
  <c r="N159" i="182"/>
  <c r="M159" i="182"/>
  <c r="L159" i="182"/>
  <c r="K159" i="182"/>
  <c r="J159" i="182"/>
  <c r="N158" i="182"/>
  <c r="M158" i="182"/>
  <c r="L158" i="182"/>
  <c r="K158" i="182"/>
  <c r="J158" i="182"/>
  <c r="N157" i="182"/>
  <c r="M157" i="182"/>
  <c r="L157" i="182"/>
  <c r="K157" i="182"/>
  <c r="J157" i="182"/>
  <c r="N156" i="182"/>
  <c r="M156" i="182"/>
  <c r="L156" i="182"/>
  <c r="K156" i="182"/>
  <c r="J156" i="182"/>
  <c r="N155" i="182"/>
  <c r="M155" i="182"/>
  <c r="L155" i="182"/>
  <c r="K155" i="182"/>
  <c r="J155" i="182"/>
  <c r="N154" i="182"/>
  <c r="M154" i="182"/>
  <c r="L154" i="182"/>
  <c r="K154" i="182"/>
  <c r="J154" i="182"/>
  <c r="N153" i="182"/>
  <c r="M153" i="182"/>
  <c r="L153" i="182"/>
  <c r="K153" i="182"/>
  <c r="J153" i="182"/>
  <c r="N152" i="182"/>
  <c r="M152" i="182"/>
  <c r="L152" i="182"/>
  <c r="K152" i="182"/>
  <c r="J152" i="182"/>
  <c r="N151" i="182"/>
  <c r="M151" i="182"/>
  <c r="L151" i="182"/>
  <c r="K151" i="182"/>
  <c r="J151" i="182"/>
  <c r="N150" i="182"/>
  <c r="M150" i="182"/>
  <c r="L150" i="182"/>
  <c r="K150" i="182"/>
  <c r="J150" i="182"/>
  <c r="N149" i="182"/>
  <c r="M149" i="182"/>
  <c r="L149" i="182"/>
  <c r="K149" i="182"/>
  <c r="J149" i="182"/>
  <c r="N148" i="182"/>
  <c r="M148" i="182"/>
  <c r="L148" i="182"/>
  <c r="K148" i="182"/>
  <c r="J148" i="182"/>
  <c r="N147" i="182"/>
  <c r="M147" i="182"/>
  <c r="L147" i="182"/>
  <c r="K147" i="182"/>
  <c r="J147" i="182"/>
  <c r="N146" i="182"/>
  <c r="M146" i="182"/>
  <c r="L146" i="182"/>
  <c r="K146" i="182"/>
  <c r="J146" i="182"/>
  <c r="N145" i="182"/>
  <c r="M145" i="182"/>
  <c r="L145" i="182"/>
  <c r="K145" i="182"/>
  <c r="J145" i="182"/>
  <c r="N144" i="182"/>
  <c r="M144" i="182"/>
  <c r="L144" i="182"/>
  <c r="K144" i="182"/>
  <c r="J144" i="182"/>
  <c r="N143" i="182"/>
  <c r="M143" i="182"/>
  <c r="L143" i="182"/>
  <c r="K143" i="182"/>
  <c r="J143" i="182"/>
  <c r="N142" i="182"/>
  <c r="M142" i="182"/>
  <c r="L142" i="182"/>
  <c r="K142" i="182"/>
  <c r="J142" i="182"/>
  <c r="N141" i="182"/>
  <c r="M141" i="182"/>
  <c r="L141" i="182"/>
  <c r="K141" i="182"/>
  <c r="J141" i="182"/>
  <c r="N140" i="182"/>
  <c r="M140" i="182"/>
  <c r="L140" i="182"/>
  <c r="K140" i="182"/>
  <c r="J140" i="182"/>
  <c r="N139" i="182"/>
  <c r="M139" i="182"/>
  <c r="L139" i="182"/>
  <c r="K139" i="182"/>
  <c r="J139" i="182"/>
  <c r="N138" i="182"/>
  <c r="M138" i="182"/>
  <c r="L138" i="182"/>
  <c r="K138" i="182"/>
  <c r="J138" i="182"/>
  <c r="N137" i="182"/>
  <c r="M137" i="182"/>
  <c r="L137" i="182"/>
  <c r="K137" i="182"/>
  <c r="J137" i="182"/>
  <c r="N136" i="182"/>
  <c r="M136" i="182"/>
  <c r="L136" i="182"/>
  <c r="K136" i="182"/>
  <c r="J136" i="182"/>
  <c r="N135" i="182"/>
  <c r="M135" i="182"/>
  <c r="L135" i="182"/>
  <c r="K135" i="182"/>
  <c r="J135" i="182"/>
  <c r="N134" i="182"/>
  <c r="M134" i="182"/>
  <c r="L134" i="182"/>
  <c r="K134" i="182"/>
  <c r="J134" i="182"/>
  <c r="N133" i="182"/>
  <c r="M133" i="182"/>
  <c r="L133" i="182"/>
  <c r="K133" i="182"/>
  <c r="J133" i="182"/>
  <c r="N132" i="182"/>
  <c r="M132" i="182"/>
  <c r="L132" i="182"/>
  <c r="K132" i="182"/>
  <c r="J132" i="182"/>
  <c r="N131" i="182"/>
  <c r="M131" i="182"/>
  <c r="L131" i="182"/>
  <c r="K131" i="182"/>
  <c r="J131" i="182"/>
  <c r="N130" i="182"/>
  <c r="M130" i="182"/>
  <c r="L130" i="182"/>
  <c r="K130" i="182"/>
  <c r="J130" i="182"/>
  <c r="N129" i="182"/>
  <c r="M129" i="182"/>
  <c r="L129" i="182"/>
  <c r="K129" i="182"/>
  <c r="J129" i="182"/>
  <c r="N128" i="182"/>
  <c r="M128" i="182"/>
  <c r="L128" i="182"/>
  <c r="K128" i="182"/>
  <c r="J128" i="182"/>
  <c r="N127" i="182"/>
  <c r="M127" i="182"/>
  <c r="L127" i="182"/>
  <c r="K127" i="182"/>
  <c r="J127" i="182"/>
  <c r="N126" i="182"/>
  <c r="M126" i="182"/>
  <c r="L126" i="182"/>
  <c r="K126" i="182"/>
  <c r="J126" i="182"/>
  <c r="N125" i="182"/>
  <c r="M125" i="182"/>
  <c r="L125" i="182"/>
  <c r="K125" i="182"/>
  <c r="J125" i="182"/>
  <c r="N124" i="182"/>
  <c r="M124" i="182"/>
  <c r="L124" i="182"/>
  <c r="K124" i="182"/>
  <c r="J124" i="182"/>
  <c r="N123" i="182"/>
  <c r="M123" i="182"/>
  <c r="L123" i="182"/>
  <c r="K123" i="182"/>
  <c r="J123" i="182"/>
  <c r="N122" i="182"/>
  <c r="M122" i="182"/>
  <c r="L122" i="182"/>
  <c r="K122" i="182"/>
  <c r="J122" i="182"/>
  <c r="N121" i="182"/>
  <c r="M121" i="182"/>
  <c r="L121" i="182"/>
  <c r="K121" i="182"/>
  <c r="J121" i="182"/>
  <c r="N120" i="182"/>
  <c r="M120" i="182"/>
  <c r="L120" i="182"/>
  <c r="K120" i="182"/>
  <c r="J120" i="182"/>
  <c r="N119" i="182"/>
  <c r="M119" i="182"/>
  <c r="L119" i="182"/>
  <c r="K119" i="182"/>
  <c r="J119" i="182"/>
  <c r="N118" i="182"/>
  <c r="M118" i="182"/>
  <c r="L118" i="182"/>
  <c r="K118" i="182"/>
  <c r="J118" i="182"/>
  <c r="N117" i="182"/>
  <c r="M117" i="182"/>
  <c r="L117" i="182"/>
  <c r="K117" i="182"/>
  <c r="J117" i="182"/>
  <c r="N116" i="182"/>
  <c r="M116" i="182"/>
  <c r="L116" i="182"/>
  <c r="K116" i="182"/>
  <c r="J116" i="182"/>
  <c r="N115" i="182"/>
  <c r="M115" i="182"/>
  <c r="L115" i="182"/>
  <c r="K115" i="182"/>
  <c r="J115" i="182"/>
  <c r="N114" i="182"/>
  <c r="M114" i="182"/>
  <c r="L114" i="182"/>
  <c r="K114" i="182"/>
  <c r="J114" i="182"/>
  <c r="N113" i="182"/>
  <c r="M113" i="182"/>
  <c r="L113" i="182"/>
  <c r="K113" i="182"/>
  <c r="J113" i="182"/>
  <c r="N112" i="182"/>
  <c r="M112" i="182"/>
  <c r="L112" i="182"/>
  <c r="K112" i="182"/>
  <c r="J112" i="182"/>
  <c r="N111" i="182"/>
  <c r="M111" i="182"/>
  <c r="L111" i="182"/>
  <c r="K111" i="182"/>
  <c r="J111" i="182"/>
  <c r="N110" i="182"/>
  <c r="M110" i="182"/>
  <c r="L110" i="182"/>
  <c r="K110" i="182"/>
  <c r="J110" i="182"/>
  <c r="N109" i="182"/>
  <c r="M109" i="182"/>
  <c r="L109" i="182"/>
  <c r="K109" i="182"/>
  <c r="J109" i="182"/>
  <c r="N108" i="182"/>
  <c r="M108" i="182"/>
  <c r="L108" i="182"/>
  <c r="K108" i="182"/>
  <c r="J108" i="182"/>
  <c r="N107" i="182"/>
  <c r="M107" i="182"/>
  <c r="L107" i="182"/>
  <c r="K107" i="182"/>
  <c r="J107" i="182"/>
  <c r="N106" i="182"/>
  <c r="M106" i="182"/>
  <c r="L106" i="182"/>
  <c r="K106" i="182"/>
  <c r="J106" i="182"/>
  <c r="N105" i="182"/>
  <c r="M105" i="182"/>
  <c r="L105" i="182"/>
  <c r="K105" i="182"/>
  <c r="J105" i="182"/>
  <c r="N104" i="182"/>
  <c r="M104" i="182"/>
  <c r="L104" i="182"/>
  <c r="K104" i="182"/>
  <c r="J104" i="182"/>
  <c r="N103" i="182"/>
  <c r="M103" i="182"/>
  <c r="L103" i="182"/>
  <c r="K103" i="182"/>
  <c r="J103" i="182"/>
  <c r="N102" i="182"/>
  <c r="M102" i="182"/>
  <c r="L102" i="182"/>
  <c r="K102" i="182"/>
  <c r="J102" i="182"/>
  <c r="N101" i="182"/>
  <c r="M101" i="182"/>
  <c r="L101" i="182"/>
  <c r="K101" i="182"/>
  <c r="J101" i="182"/>
  <c r="N100" i="182"/>
  <c r="M100" i="182"/>
  <c r="L100" i="182"/>
  <c r="K100" i="182"/>
  <c r="J100" i="182"/>
  <c r="N99" i="182"/>
  <c r="M99" i="182"/>
  <c r="L99" i="182"/>
  <c r="K99" i="182"/>
  <c r="J99" i="182"/>
  <c r="N98" i="182"/>
  <c r="M98" i="182"/>
  <c r="L98" i="182"/>
  <c r="K98" i="182"/>
  <c r="J98" i="182"/>
  <c r="N97" i="182"/>
  <c r="M97" i="182"/>
  <c r="L97" i="182"/>
  <c r="K97" i="182"/>
  <c r="J97" i="182"/>
  <c r="N96" i="182"/>
  <c r="M96" i="182"/>
  <c r="L96" i="182"/>
  <c r="K96" i="182"/>
  <c r="J96" i="182"/>
  <c r="N95" i="182"/>
  <c r="M95" i="182"/>
  <c r="L95" i="182"/>
  <c r="K95" i="182"/>
  <c r="J95" i="182"/>
  <c r="N94" i="182"/>
  <c r="M94" i="182"/>
  <c r="L94" i="182"/>
  <c r="K94" i="182"/>
  <c r="J94" i="182"/>
  <c r="N93" i="182"/>
  <c r="M93" i="182"/>
  <c r="L93" i="182"/>
  <c r="K93" i="182"/>
  <c r="J93" i="182"/>
  <c r="N92" i="182"/>
  <c r="M92" i="182"/>
  <c r="L92" i="182"/>
  <c r="K92" i="182"/>
  <c r="J92" i="182"/>
  <c r="N91" i="182"/>
  <c r="M91" i="182"/>
  <c r="L91" i="182"/>
  <c r="K91" i="182"/>
  <c r="J91" i="182"/>
  <c r="N90" i="182"/>
  <c r="M90" i="182"/>
  <c r="L90" i="182"/>
  <c r="K90" i="182"/>
  <c r="J90" i="182"/>
  <c r="N89" i="182"/>
  <c r="M89" i="182"/>
  <c r="L89" i="182"/>
  <c r="K89" i="182"/>
  <c r="J89" i="182"/>
  <c r="N88" i="182"/>
  <c r="M88" i="182"/>
  <c r="L88" i="182"/>
  <c r="K88" i="182"/>
  <c r="J88" i="182"/>
  <c r="N87" i="182"/>
  <c r="M87" i="182"/>
  <c r="L87" i="182"/>
  <c r="K87" i="182"/>
  <c r="J87" i="182"/>
  <c r="N86" i="182"/>
  <c r="M86" i="182"/>
  <c r="L86" i="182"/>
  <c r="K86" i="182"/>
  <c r="J86" i="182"/>
  <c r="N85" i="182"/>
  <c r="M85" i="182"/>
  <c r="L85" i="182"/>
  <c r="K85" i="182"/>
  <c r="J85" i="182"/>
  <c r="N84" i="182"/>
  <c r="M84" i="182"/>
  <c r="L84" i="182"/>
  <c r="K84" i="182"/>
  <c r="J84" i="182"/>
  <c r="N83" i="182"/>
  <c r="M83" i="182"/>
  <c r="L83" i="182"/>
  <c r="K83" i="182"/>
  <c r="J83" i="182"/>
  <c r="N82" i="182"/>
  <c r="M82" i="182"/>
  <c r="L82" i="182"/>
  <c r="K82" i="182"/>
  <c r="J82" i="182"/>
  <c r="N81" i="182"/>
  <c r="M81" i="182"/>
  <c r="L81" i="182"/>
  <c r="K81" i="182"/>
  <c r="J81" i="182"/>
  <c r="N80" i="182"/>
  <c r="M80" i="182"/>
  <c r="L80" i="182"/>
  <c r="K80" i="182"/>
  <c r="J80" i="182"/>
  <c r="N79" i="182"/>
  <c r="M79" i="182"/>
  <c r="L79" i="182"/>
  <c r="K79" i="182"/>
  <c r="J79" i="182"/>
  <c r="N78" i="182"/>
  <c r="M78" i="182"/>
  <c r="L78" i="182"/>
  <c r="K78" i="182"/>
  <c r="J78" i="182"/>
  <c r="N77" i="182"/>
  <c r="K77" i="182"/>
  <c r="J77" i="182"/>
  <c r="N76" i="182"/>
  <c r="K76" i="182"/>
  <c r="J76" i="182"/>
  <c r="N75" i="182"/>
  <c r="M75" i="182"/>
  <c r="L75" i="182"/>
  <c r="K75" i="182"/>
  <c r="J75" i="182"/>
  <c r="N74" i="182"/>
  <c r="M74" i="182"/>
  <c r="L74" i="182"/>
  <c r="K74" i="182"/>
  <c r="J74" i="182"/>
  <c r="N73" i="182"/>
  <c r="M73" i="182"/>
  <c r="L73" i="182"/>
  <c r="K73" i="182"/>
  <c r="J73" i="182"/>
  <c r="N72" i="182"/>
  <c r="M72" i="182"/>
  <c r="L72" i="182"/>
  <c r="K72" i="182"/>
  <c r="J72" i="182"/>
  <c r="N71" i="182"/>
  <c r="M71" i="182"/>
  <c r="L71" i="182"/>
  <c r="K71" i="182"/>
  <c r="J71" i="182"/>
  <c r="N70" i="182"/>
  <c r="M70" i="182"/>
  <c r="L70" i="182"/>
  <c r="K70" i="182"/>
  <c r="J70" i="182"/>
  <c r="N69" i="182"/>
  <c r="M69" i="182"/>
  <c r="L69" i="182"/>
  <c r="K69" i="182"/>
  <c r="J69" i="182"/>
  <c r="N68" i="182"/>
  <c r="M68" i="182"/>
  <c r="L68" i="182"/>
  <c r="K68" i="182"/>
  <c r="J68" i="182"/>
  <c r="N67" i="182"/>
  <c r="M67" i="182"/>
  <c r="L67" i="182"/>
  <c r="K67" i="182"/>
  <c r="J67" i="182"/>
  <c r="N66" i="182"/>
  <c r="M66" i="182"/>
  <c r="L66" i="182"/>
  <c r="K66" i="182"/>
  <c r="J66" i="182"/>
  <c r="N65" i="182"/>
  <c r="M65" i="182"/>
  <c r="L65" i="182"/>
  <c r="K65" i="182"/>
  <c r="J65" i="182"/>
  <c r="N64" i="182"/>
  <c r="M64" i="182"/>
  <c r="L64" i="182"/>
  <c r="K64" i="182"/>
  <c r="J64" i="182"/>
  <c r="N63" i="182"/>
  <c r="M63" i="182"/>
  <c r="L63" i="182"/>
  <c r="K63" i="182"/>
  <c r="J63" i="182"/>
  <c r="N62" i="182"/>
  <c r="M62" i="182"/>
  <c r="L62" i="182"/>
  <c r="K62" i="182"/>
  <c r="J62" i="182"/>
  <c r="N61" i="182"/>
  <c r="M61" i="182"/>
  <c r="L61" i="182"/>
  <c r="K61" i="182"/>
  <c r="J61" i="182"/>
  <c r="N60" i="182"/>
  <c r="M60" i="182"/>
  <c r="L60" i="182"/>
  <c r="K60" i="182"/>
  <c r="J60" i="182"/>
  <c r="N59" i="182"/>
  <c r="M59" i="182"/>
  <c r="L59" i="182"/>
  <c r="K59" i="182"/>
  <c r="J59" i="182"/>
  <c r="N58" i="182"/>
  <c r="M58" i="182"/>
  <c r="L58" i="182"/>
  <c r="K58" i="182"/>
  <c r="J58" i="182"/>
  <c r="N57" i="182"/>
  <c r="M57" i="182"/>
  <c r="L57" i="182"/>
  <c r="K57" i="182"/>
  <c r="J57" i="182"/>
  <c r="N56" i="182"/>
  <c r="M56" i="182"/>
  <c r="L56" i="182"/>
  <c r="K56" i="182"/>
  <c r="J56" i="182"/>
  <c r="N55" i="182"/>
  <c r="M55" i="182"/>
  <c r="L55" i="182"/>
  <c r="K55" i="182"/>
  <c r="J55" i="182"/>
  <c r="N54" i="182"/>
  <c r="M54" i="182"/>
  <c r="L54" i="182"/>
  <c r="K54" i="182"/>
  <c r="J54" i="182"/>
  <c r="N53" i="182"/>
  <c r="M53" i="182"/>
  <c r="L53" i="182"/>
  <c r="K53" i="182"/>
  <c r="J53" i="182"/>
  <c r="N52" i="182"/>
  <c r="M52" i="182"/>
  <c r="L52" i="182"/>
  <c r="K52" i="182"/>
  <c r="J52" i="182"/>
  <c r="N51" i="182"/>
  <c r="M51" i="182"/>
  <c r="L51" i="182"/>
  <c r="K51" i="182"/>
  <c r="J51" i="182"/>
  <c r="N50" i="182"/>
  <c r="M50" i="182"/>
  <c r="L50" i="182"/>
  <c r="K50" i="182"/>
  <c r="J50" i="182"/>
  <c r="N49" i="182"/>
  <c r="M49" i="182"/>
  <c r="L49" i="182"/>
  <c r="K49" i="182"/>
  <c r="J49" i="182"/>
  <c r="N48" i="182"/>
  <c r="M48" i="182"/>
  <c r="L48" i="182"/>
  <c r="K48" i="182"/>
  <c r="J48" i="182"/>
  <c r="N47" i="182"/>
  <c r="M47" i="182"/>
  <c r="L47" i="182"/>
  <c r="K47" i="182"/>
  <c r="J47" i="182"/>
  <c r="N46" i="182"/>
  <c r="M46" i="182"/>
  <c r="L46" i="182"/>
  <c r="K46" i="182"/>
  <c r="J46" i="182"/>
  <c r="N45" i="182"/>
  <c r="M45" i="182"/>
  <c r="L45" i="182"/>
  <c r="K45" i="182"/>
  <c r="J45" i="182"/>
  <c r="N44" i="182"/>
  <c r="M44" i="182"/>
  <c r="L44" i="182"/>
  <c r="K44" i="182"/>
  <c r="J44" i="182"/>
  <c r="N43" i="182"/>
  <c r="M43" i="182"/>
  <c r="L43" i="182"/>
  <c r="K43" i="182"/>
  <c r="J43" i="182"/>
  <c r="N42" i="182"/>
  <c r="M42" i="182"/>
  <c r="L42" i="182"/>
  <c r="K42" i="182"/>
  <c r="J42" i="182"/>
  <c r="N41" i="182"/>
  <c r="M41" i="182"/>
  <c r="L41" i="182"/>
  <c r="K41" i="182"/>
  <c r="J41" i="182"/>
  <c r="N40" i="182"/>
  <c r="M40" i="182"/>
  <c r="L40" i="182"/>
  <c r="K40" i="182"/>
  <c r="J40" i="182"/>
  <c r="N39" i="182"/>
  <c r="M39" i="182"/>
  <c r="L39" i="182"/>
  <c r="K39" i="182"/>
  <c r="J39" i="182"/>
  <c r="N38" i="182"/>
  <c r="M38" i="182"/>
  <c r="L38" i="182"/>
  <c r="K38" i="182"/>
  <c r="J38" i="182"/>
  <c r="N37" i="182"/>
  <c r="M37" i="182"/>
  <c r="L37" i="182"/>
  <c r="K37" i="182"/>
  <c r="J37" i="182"/>
  <c r="N36" i="182"/>
  <c r="M36" i="182"/>
  <c r="L36" i="182"/>
  <c r="K36" i="182"/>
  <c r="J36" i="182"/>
  <c r="N35" i="182"/>
  <c r="M35" i="182"/>
  <c r="L35" i="182"/>
  <c r="K35" i="182"/>
  <c r="J35" i="182"/>
  <c r="N34" i="182"/>
  <c r="M34" i="182"/>
  <c r="L34" i="182"/>
  <c r="K34" i="182"/>
  <c r="J34" i="182"/>
  <c r="N33" i="182"/>
  <c r="M33" i="182"/>
  <c r="L33" i="182"/>
  <c r="K33" i="182"/>
  <c r="J33" i="182"/>
  <c r="N32" i="182"/>
  <c r="M32" i="182"/>
  <c r="L32" i="182"/>
  <c r="K32" i="182"/>
  <c r="J32" i="182"/>
  <c r="N31" i="182"/>
  <c r="M31" i="182"/>
  <c r="L31" i="182"/>
  <c r="K31" i="182"/>
  <c r="J31" i="182"/>
  <c r="N30" i="182"/>
  <c r="M30" i="182"/>
  <c r="L30" i="182"/>
  <c r="K30" i="182"/>
  <c r="J30" i="182"/>
  <c r="N29" i="182"/>
  <c r="M29" i="182"/>
  <c r="L29" i="182"/>
  <c r="K29" i="182"/>
  <c r="J29" i="182"/>
  <c r="N28" i="182"/>
  <c r="M28" i="182"/>
  <c r="L28" i="182"/>
  <c r="K28" i="182"/>
  <c r="J28" i="182"/>
  <c r="N27" i="182"/>
  <c r="M27" i="182"/>
  <c r="L27" i="182"/>
  <c r="K27" i="182"/>
  <c r="J27" i="182"/>
  <c r="N26" i="182"/>
  <c r="M26" i="182"/>
  <c r="L26" i="182"/>
  <c r="K26" i="182"/>
  <c r="J26" i="182"/>
  <c r="N25" i="182"/>
  <c r="M25" i="182"/>
  <c r="L25" i="182"/>
  <c r="K25" i="182"/>
  <c r="J25" i="182"/>
  <c r="N24" i="182"/>
  <c r="M24" i="182"/>
  <c r="L24" i="182"/>
  <c r="K24" i="182"/>
  <c r="J24" i="182"/>
  <c r="N23" i="182"/>
  <c r="M23" i="182"/>
  <c r="L23" i="182"/>
  <c r="K23" i="182"/>
  <c r="J23" i="182"/>
  <c r="N22" i="182"/>
  <c r="M22" i="182"/>
  <c r="L22" i="182"/>
  <c r="K22" i="182"/>
  <c r="J22" i="182"/>
  <c r="N21" i="182"/>
  <c r="M21" i="182"/>
  <c r="L21" i="182"/>
  <c r="K21" i="182"/>
  <c r="J21" i="182"/>
  <c r="N20" i="182"/>
  <c r="M20" i="182"/>
  <c r="L20" i="182"/>
  <c r="K20" i="182"/>
  <c r="J20" i="182"/>
  <c r="N19" i="182"/>
  <c r="M19" i="182"/>
  <c r="L19" i="182"/>
  <c r="K19" i="182"/>
  <c r="J19" i="182"/>
  <c r="N18" i="182"/>
  <c r="M18" i="182"/>
  <c r="L18" i="182"/>
  <c r="K18" i="182"/>
  <c r="J18" i="182"/>
  <c r="N17" i="182"/>
  <c r="M17" i="182"/>
  <c r="L17" i="182"/>
  <c r="K17" i="182"/>
  <c r="J17" i="182"/>
  <c r="N16" i="182"/>
  <c r="M16" i="182"/>
  <c r="L16" i="182"/>
  <c r="K16" i="182"/>
  <c r="J16" i="182"/>
  <c r="N15" i="182"/>
  <c r="M15" i="182"/>
  <c r="L15" i="182"/>
  <c r="K15" i="182"/>
  <c r="J15" i="182"/>
  <c r="N14" i="182"/>
  <c r="M14" i="182"/>
  <c r="L14" i="182"/>
  <c r="K14" i="182"/>
  <c r="J14" i="182"/>
  <c r="N13" i="182"/>
  <c r="M13" i="182"/>
  <c r="L13" i="182"/>
  <c r="K13" i="182"/>
  <c r="J13" i="182"/>
  <c r="N12" i="182"/>
  <c r="M12" i="182"/>
  <c r="L12" i="182"/>
  <c r="K12" i="182"/>
  <c r="J12" i="182"/>
  <c r="N11" i="182"/>
  <c r="M11" i="182"/>
  <c r="L11" i="182"/>
  <c r="K11" i="182"/>
  <c r="J11" i="182"/>
  <c r="N10" i="182"/>
  <c r="M10" i="182"/>
  <c r="L10" i="182"/>
  <c r="K10" i="182"/>
  <c r="J10" i="182"/>
  <c r="N9" i="182"/>
  <c r="M9" i="182"/>
  <c r="L9" i="182"/>
  <c r="K9" i="182"/>
  <c r="J9" i="182"/>
  <c r="N8" i="182"/>
  <c r="M8" i="182"/>
  <c r="L8" i="182"/>
  <c r="K8" i="182"/>
  <c r="J8" i="182"/>
  <c r="N7" i="182"/>
  <c r="M7" i="182"/>
  <c r="L7" i="182"/>
  <c r="K7" i="182"/>
  <c r="J7" i="182"/>
  <c r="N6" i="182"/>
  <c r="M6" i="182"/>
  <c r="L6" i="182"/>
  <c r="K6" i="182"/>
  <c r="J6" i="182"/>
  <c r="N5" i="182"/>
  <c r="M5" i="182"/>
  <c r="L5" i="182"/>
  <c r="K5" i="182"/>
  <c r="J5" i="182"/>
  <c r="N4" i="182"/>
  <c r="M4" i="182"/>
  <c r="L4" i="182"/>
  <c r="K4" i="182"/>
  <c r="J4" i="182"/>
  <c r="N3" i="182"/>
  <c r="M3" i="182"/>
  <c r="L3" i="182"/>
  <c r="K3" i="182"/>
  <c r="J3" i="182"/>
  <c r="N2" i="182"/>
  <c r="M2" i="182"/>
  <c r="K2" i="182"/>
  <c r="J2" i="182"/>
  <c r="N1" i="182"/>
  <c r="I1713" i="188"/>
  <c r="D1713" i="188"/>
  <c r="B1713" i="188"/>
  <c r="I1712" i="188"/>
  <c r="D1712" i="188"/>
  <c r="B1712" i="188"/>
  <c r="I1711" i="188"/>
  <c r="D1711" i="188"/>
  <c r="B1711" i="188"/>
  <c r="I1710" i="188"/>
  <c r="D1710" i="188"/>
  <c r="B1710" i="188"/>
  <c r="I1709" i="188"/>
  <c r="D1709" i="188"/>
  <c r="B1709" i="188"/>
  <c r="I1708" i="188"/>
  <c r="D1708" i="188"/>
  <c r="B1708" i="188"/>
  <c r="I1707" i="188"/>
  <c r="D1707" i="188"/>
  <c r="B1707" i="188"/>
  <c r="I1706" i="188"/>
  <c r="D1706" i="188"/>
  <c r="B1706" i="188"/>
  <c r="I1705" i="188"/>
  <c r="D1705" i="188"/>
  <c r="B1705" i="188"/>
  <c r="I1704" i="188"/>
  <c r="D1704" i="188"/>
  <c r="B1704" i="188"/>
  <c r="I1703" i="188"/>
  <c r="D1703" i="188"/>
  <c r="B1703" i="188"/>
  <c r="I1702" i="188"/>
  <c r="D1702" i="188"/>
  <c r="B1702" i="188"/>
  <c r="I1701" i="188"/>
  <c r="D1701" i="188"/>
  <c r="B1701" i="188"/>
  <c r="I1700" i="188"/>
  <c r="D1700" i="188"/>
  <c r="B1700" i="188"/>
  <c r="I1699" i="188"/>
  <c r="D1699" i="188"/>
  <c r="B1699" i="188"/>
  <c r="I1698" i="188"/>
  <c r="D1698" i="188"/>
  <c r="B1698" i="188"/>
  <c r="I1697" i="188"/>
  <c r="D1697" i="188"/>
  <c r="B1697" i="188"/>
  <c r="I1696" i="188"/>
  <c r="D1696" i="188"/>
  <c r="B1696" i="188"/>
  <c r="I1695" i="188"/>
  <c r="D1695" i="188"/>
  <c r="B1695" i="188"/>
  <c r="I1694" i="188"/>
  <c r="D1694" i="188"/>
  <c r="B1694" i="188"/>
  <c r="I1693" i="188"/>
  <c r="D1693" i="188"/>
  <c r="B1693" i="188"/>
  <c r="I1692" i="188"/>
  <c r="D1692" i="188"/>
  <c r="B1692" i="188"/>
  <c r="I1691" i="188"/>
  <c r="D1691" i="188"/>
  <c r="B1691" i="188"/>
  <c r="I1690" i="188"/>
  <c r="D1690" i="188"/>
  <c r="B1690" i="188"/>
  <c r="I1689" i="188"/>
  <c r="D1689" i="188"/>
  <c r="B1689" i="188"/>
  <c r="I1688" i="188"/>
  <c r="D1688" i="188"/>
  <c r="B1688" i="188"/>
  <c r="I1687" i="188"/>
  <c r="D1687" i="188"/>
  <c r="B1687" i="188"/>
  <c r="I1686" i="188"/>
  <c r="D1686" i="188"/>
  <c r="B1686" i="188"/>
  <c r="I1685" i="188"/>
  <c r="D1685" i="188"/>
  <c r="B1685" i="188"/>
  <c r="I1684" i="188"/>
  <c r="D1684" i="188"/>
  <c r="B1684" i="188"/>
  <c r="I1683" i="188"/>
  <c r="D1683" i="188"/>
  <c r="B1683" i="188"/>
  <c r="I1682" i="188"/>
  <c r="D1682" i="188"/>
  <c r="B1682" i="188"/>
  <c r="I1681" i="188"/>
  <c r="D1681" i="188"/>
  <c r="B1681" i="188"/>
  <c r="I1680" i="188"/>
  <c r="D1680" i="188"/>
  <c r="B1680" i="188"/>
  <c r="I1679" i="188"/>
  <c r="D1679" i="188"/>
  <c r="B1679" i="188"/>
  <c r="I1678" i="188"/>
  <c r="D1678" i="188"/>
  <c r="B1678" i="188"/>
  <c r="I1677" i="188"/>
  <c r="D1677" i="188"/>
  <c r="B1677" i="188"/>
  <c r="I1676" i="188"/>
  <c r="D1676" i="188"/>
  <c r="B1676" i="188"/>
  <c r="I1675" i="188"/>
  <c r="D1675" i="188"/>
  <c r="B1675" i="188"/>
  <c r="I1674" i="188"/>
  <c r="D1674" i="188"/>
  <c r="B1674" i="188"/>
  <c r="I1673" i="188"/>
  <c r="D1673" i="188"/>
  <c r="B1673" i="188"/>
  <c r="I1672" i="188"/>
  <c r="D1672" i="188"/>
  <c r="B1672" i="188"/>
  <c r="I1671" i="188"/>
  <c r="D1671" i="188"/>
  <c r="B1671" i="188"/>
  <c r="I1670" i="188"/>
  <c r="D1670" i="188"/>
  <c r="B1670" i="188"/>
  <c r="I1669" i="188"/>
  <c r="D1669" i="188"/>
  <c r="B1669" i="188"/>
  <c r="I1668" i="188"/>
  <c r="D1668" i="188"/>
  <c r="B1668" i="188"/>
  <c r="I1667" i="188"/>
  <c r="D1667" i="188"/>
  <c r="B1667" i="188"/>
  <c r="I1666" i="188"/>
  <c r="D1666" i="188"/>
  <c r="B1666" i="188"/>
  <c r="I1665" i="188"/>
  <c r="D1665" i="188"/>
  <c r="B1665" i="188"/>
  <c r="I1664" i="188"/>
  <c r="D1664" i="188"/>
  <c r="B1664" i="188"/>
  <c r="I1663" i="188"/>
  <c r="D1663" i="188"/>
  <c r="B1663" i="188"/>
  <c r="I1662" i="188"/>
  <c r="D1662" i="188"/>
  <c r="B1662" i="188"/>
  <c r="I1661" i="188"/>
  <c r="D1661" i="188"/>
  <c r="B1661" i="188"/>
  <c r="I1660" i="188"/>
  <c r="D1660" i="188"/>
  <c r="B1660" i="188"/>
  <c r="I1659" i="188"/>
  <c r="D1659" i="188"/>
  <c r="B1659" i="188"/>
  <c r="I1658" i="188"/>
  <c r="D1658" i="188"/>
  <c r="B1658" i="188"/>
  <c r="I1657" i="188"/>
  <c r="D1657" i="188"/>
  <c r="B1657" i="188"/>
  <c r="I1656" i="188"/>
  <c r="D1656" i="188"/>
  <c r="B1656" i="188"/>
  <c r="I1655" i="188"/>
  <c r="D1655" i="188"/>
  <c r="B1655" i="188"/>
  <c r="I1654" i="188"/>
  <c r="D1654" i="188"/>
  <c r="B1654" i="188"/>
  <c r="I1653" i="188"/>
  <c r="D1653" i="188"/>
  <c r="B1653" i="188"/>
  <c r="I1652" i="188"/>
  <c r="D1652" i="188"/>
  <c r="B1652" i="188"/>
  <c r="I1651" i="188"/>
  <c r="D1651" i="188"/>
  <c r="B1651" i="188"/>
  <c r="I1650" i="188"/>
  <c r="D1650" i="188"/>
  <c r="B1650" i="188"/>
  <c r="I1649" i="188"/>
  <c r="D1649" i="188"/>
  <c r="B1649" i="188"/>
  <c r="I1648" i="188"/>
  <c r="D1648" i="188"/>
  <c r="B1648" i="188"/>
  <c r="I1647" i="188"/>
  <c r="D1647" i="188"/>
  <c r="B1647" i="188"/>
  <c r="I1646" i="188"/>
  <c r="D1646" i="188"/>
  <c r="B1646" i="188"/>
  <c r="I1645" i="188"/>
  <c r="D1645" i="188"/>
  <c r="B1645" i="188"/>
  <c r="I1644" i="188"/>
  <c r="D1644" i="188"/>
  <c r="B1644" i="188"/>
  <c r="I1643" i="188"/>
  <c r="D1643" i="188"/>
  <c r="B1643" i="188"/>
  <c r="I1642" i="188"/>
  <c r="D1642" i="188"/>
  <c r="B1642" i="188"/>
  <c r="I1641" i="188"/>
  <c r="D1641" i="188"/>
  <c r="B1641" i="188"/>
  <c r="I1640" i="188"/>
  <c r="D1640" i="188"/>
  <c r="B1640" i="188"/>
  <c r="I1639" i="188"/>
  <c r="D1639" i="188"/>
  <c r="B1639" i="188"/>
  <c r="I1638" i="188"/>
  <c r="D1638" i="188"/>
  <c r="B1638" i="188"/>
  <c r="I1637" i="188"/>
  <c r="D1637" i="188"/>
  <c r="B1637" i="188"/>
  <c r="I1636" i="188"/>
  <c r="D1636" i="188"/>
  <c r="B1636" i="188"/>
  <c r="I1635" i="188"/>
  <c r="D1635" i="188"/>
  <c r="B1635" i="188"/>
  <c r="I1634" i="188"/>
  <c r="D1634" i="188"/>
  <c r="B1634" i="188"/>
  <c r="I1633" i="188"/>
  <c r="D1633" i="188"/>
  <c r="B1633" i="188"/>
  <c r="I1632" i="188"/>
  <c r="D1632" i="188"/>
  <c r="B1632" i="188"/>
  <c r="I1631" i="188"/>
  <c r="D1631" i="188"/>
  <c r="B1631" i="188"/>
  <c r="I1630" i="188"/>
  <c r="D1630" i="188"/>
  <c r="B1630" i="188"/>
  <c r="I1629" i="188"/>
  <c r="D1629" i="188"/>
  <c r="B1629" i="188"/>
  <c r="I1628" i="188"/>
  <c r="D1628" i="188"/>
  <c r="B1628" i="188"/>
  <c r="I1627" i="188"/>
  <c r="D1627" i="188"/>
  <c r="B1627" i="188"/>
  <c r="I1626" i="188"/>
  <c r="D1626" i="188"/>
  <c r="B1626" i="188"/>
  <c r="I1625" i="188"/>
  <c r="D1625" i="188"/>
  <c r="B1625" i="188"/>
  <c r="I1624" i="188"/>
  <c r="D1624" i="188"/>
  <c r="B1624" i="188"/>
  <c r="I1623" i="188"/>
  <c r="D1623" i="188"/>
  <c r="B1623" i="188"/>
  <c r="I1622" i="188"/>
  <c r="D1622" i="188"/>
  <c r="B1622" i="188"/>
  <c r="I1621" i="188"/>
  <c r="D1621" i="188"/>
  <c r="B1621" i="188"/>
  <c r="I1620" i="188"/>
  <c r="D1620" i="188"/>
  <c r="B1620" i="188"/>
  <c r="I1619" i="188"/>
  <c r="D1619" i="188"/>
  <c r="B1619" i="188"/>
  <c r="I1618" i="188"/>
  <c r="D1618" i="188"/>
  <c r="B1618" i="188"/>
  <c r="I1617" i="188"/>
  <c r="D1617" i="188"/>
  <c r="B1617" i="188"/>
  <c r="I1616" i="188"/>
  <c r="D1616" i="188"/>
  <c r="B1616" i="188"/>
  <c r="I1615" i="188"/>
  <c r="D1615" i="188"/>
  <c r="B1615" i="188"/>
  <c r="I1614" i="188"/>
  <c r="D1614" i="188"/>
  <c r="B1614" i="188"/>
  <c r="I1613" i="188"/>
  <c r="D1613" i="188"/>
  <c r="B1613" i="188"/>
  <c r="I1612" i="188"/>
  <c r="D1612" i="188"/>
  <c r="B1612" i="188"/>
  <c r="I1611" i="188"/>
  <c r="D1611" i="188"/>
  <c r="B1611" i="188"/>
  <c r="I1610" i="188"/>
  <c r="D1610" i="188"/>
  <c r="B1610" i="188"/>
  <c r="I1609" i="188"/>
  <c r="D1609" i="188"/>
  <c r="B1609" i="188"/>
  <c r="I1608" i="188"/>
  <c r="D1608" i="188"/>
  <c r="B1608" i="188"/>
  <c r="I1607" i="188"/>
  <c r="D1607" i="188"/>
  <c r="B1607" i="188"/>
  <c r="I1606" i="188"/>
  <c r="D1606" i="188"/>
  <c r="B1606" i="188"/>
  <c r="I1605" i="188"/>
  <c r="D1605" i="188"/>
  <c r="B1605" i="188"/>
  <c r="I1604" i="188"/>
  <c r="D1604" i="188"/>
  <c r="B1604" i="188"/>
  <c r="I1603" i="188"/>
  <c r="D1603" i="188"/>
  <c r="B1603" i="188"/>
  <c r="I1602" i="188"/>
  <c r="D1602" i="188"/>
  <c r="B1602" i="188"/>
  <c r="I1601" i="188"/>
  <c r="D1601" i="188"/>
  <c r="B1601" i="188"/>
  <c r="I1600" i="188"/>
  <c r="D1600" i="188"/>
  <c r="B1600" i="188"/>
  <c r="I1599" i="188"/>
  <c r="D1599" i="188"/>
  <c r="B1599" i="188"/>
  <c r="I1598" i="188"/>
  <c r="D1598" i="188"/>
  <c r="B1598" i="188"/>
  <c r="I1597" i="188"/>
  <c r="D1597" i="188"/>
  <c r="B1597" i="188"/>
  <c r="I1596" i="188"/>
  <c r="D1596" i="188"/>
  <c r="B1596" i="188"/>
  <c r="I1595" i="188"/>
  <c r="D1595" i="188"/>
  <c r="B1595" i="188"/>
  <c r="I1594" i="188"/>
  <c r="D1594" i="188"/>
  <c r="B1594" i="188"/>
  <c r="I1593" i="188"/>
  <c r="D1593" i="188"/>
  <c r="B1593" i="188"/>
  <c r="I1592" i="188"/>
  <c r="D1592" i="188"/>
  <c r="B1592" i="188"/>
  <c r="I1591" i="188"/>
  <c r="D1591" i="188"/>
  <c r="B1591" i="188"/>
  <c r="I1590" i="188"/>
  <c r="D1590" i="188"/>
  <c r="B1590" i="188"/>
  <c r="I1589" i="188"/>
  <c r="D1589" i="188"/>
  <c r="B1589" i="188"/>
  <c r="I1588" i="188"/>
  <c r="D1588" i="188"/>
  <c r="B1588" i="188"/>
  <c r="I1587" i="188"/>
  <c r="D1587" i="188"/>
  <c r="B1587" i="188"/>
  <c r="I1586" i="188"/>
  <c r="D1586" i="188"/>
  <c r="B1586" i="188"/>
  <c r="I1585" i="188"/>
  <c r="D1585" i="188"/>
  <c r="B1585" i="188"/>
  <c r="I1584" i="188"/>
  <c r="D1584" i="188"/>
  <c r="B1584" i="188"/>
  <c r="I1583" i="188"/>
  <c r="D1583" i="188"/>
  <c r="B1583" i="188"/>
  <c r="I1582" i="188"/>
  <c r="D1582" i="188"/>
  <c r="B1582" i="188"/>
  <c r="I1581" i="188"/>
  <c r="D1581" i="188"/>
  <c r="B1581" i="188"/>
  <c r="I1580" i="188"/>
  <c r="D1580" i="188"/>
  <c r="B1580" i="188"/>
  <c r="I1579" i="188"/>
  <c r="D1579" i="188"/>
  <c r="B1579" i="188"/>
  <c r="I1578" i="188"/>
  <c r="D1578" i="188"/>
  <c r="B1578" i="188"/>
  <c r="I1577" i="188"/>
  <c r="D1577" i="188"/>
  <c r="B1577" i="188"/>
  <c r="I1576" i="188"/>
  <c r="D1576" i="188"/>
  <c r="B1576" i="188"/>
  <c r="I1575" i="188"/>
  <c r="D1575" i="188"/>
  <c r="B1575" i="188"/>
  <c r="I1574" i="188"/>
  <c r="D1574" i="188"/>
  <c r="B1574" i="188"/>
  <c r="I1573" i="188"/>
  <c r="D1573" i="188"/>
  <c r="B1573" i="188"/>
  <c r="I1572" i="188"/>
  <c r="D1572" i="188"/>
  <c r="B1572" i="188"/>
  <c r="I1571" i="188"/>
  <c r="D1571" i="188"/>
  <c r="B1571" i="188"/>
  <c r="I1570" i="188"/>
  <c r="D1570" i="188"/>
  <c r="B1570" i="188"/>
  <c r="I1569" i="188"/>
  <c r="D1569" i="188"/>
  <c r="B1569" i="188"/>
  <c r="I1568" i="188"/>
  <c r="D1568" i="188"/>
  <c r="B1568" i="188"/>
  <c r="I1567" i="188"/>
  <c r="D1567" i="188"/>
  <c r="B1567" i="188"/>
  <c r="I1566" i="188"/>
  <c r="D1566" i="188"/>
  <c r="B1566" i="188"/>
  <c r="I1565" i="188"/>
  <c r="D1565" i="188"/>
  <c r="B1565" i="188"/>
  <c r="I1564" i="188"/>
  <c r="D1564" i="188"/>
  <c r="B1564" i="188"/>
  <c r="I1563" i="188"/>
  <c r="D1563" i="188"/>
  <c r="B1563" i="188"/>
  <c r="I1562" i="188"/>
  <c r="D1562" i="188"/>
  <c r="B1562" i="188"/>
  <c r="I1561" i="188"/>
  <c r="D1561" i="188"/>
  <c r="B1561" i="188"/>
  <c r="I1560" i="188"/>
  <c r="D1560" i="188"/>
  <c r="B1560" i="188"/>
  <c r="I1559" i="188"/>
  <c r="D1559" i="188"/>
  <c r="B1559" i="188"/>
  <c r="I1558" i="188"/>
  <c r="D1558" i="188"/>
  <c r="B1558" i="188"/>
  <c r="I1557" i="188"/>
  <c r="D1557" i="188"/>
  <c r="B1557" i="188"/>
  <c r="I1556" i="188"/>
  <c r="D1556" i="188"/>
  <c r="B1556" i="188"/>
  <c r="I1555" i="188"/>
  <c r="D1555" i="188"/>
  <c r="B1555" i="188"/>
  <c r="I1554" i="188"/>
  <c r="D1554" i="188"/>
  <c r="B1554" i="188"/>
  <c r="I1553" i="188"/>
  <c r="D1553" i="188"/>
  <c r="B1553" i="188"/>
  <c r="I1552" i="188"/>
  <c r="D1552" i="188"/>
  <c r="B1552" i="188"/>
  <c r="I1551" i="188"/>
  <c r="D1551" i="188"/>
  <c r="B1551" i="188"/>
  <c r="I1550" i="188"/>
  <c r="D1550" i="188"/>
  <c r="B1550" i="188"/>
  <c r="I1549" i="188"/>
  <c r="D1549" i="188"/>
  <c r="B1549" i="188"/>
  <c r="I1548" i="188"/>
  <c r="D1548" i="188"/>
  <c r="B1548" i="188"/>
  <c r="I1547" i="188"/>
  <c r="D1547" i="188"/>
  <c r="B1547" i="188"/>
  <c r="I1546" i="188"/>
  <c r="D1546" i="188"/>
  <c r="B1546" i="188"/>
  <c r="I1545" i="188"/>
  <c r="D1545" i="188"/>
  <c r="B1545" i="188"/>
  <c r="I1544" i="188"/>
  <c r="D1544" i="188"/>
  <c r="B1544" i="188"/>
  <c r="I1543" i="188"/>
  <c r="D1543" i="188"/>
  <c r="B1543" i="188"/>
  <c r="I1542" i="188"/>
  <c r="D1542" i="188"/>
  <c r="B1542" i="188"/>
  <c r="I1541" i="188"/>
  <c r="D1541" i="188"/>
  <c r="B1541" i="188"/>
  <c r="I1540" i="188"/>
  <c r="D1540" i="188"/>
  <c r="B1540" i="188"/>
  <c r="I1539" i="188"/>
  <c r="D1539" i="188"/>
  <c r="B1539" i="188"/>
  <c r="I1538" i="188"/>
  <c r="D1538" i="188"/>
  <c r="B1538" i="188"/>
  <c r="I1537" i="188"/>
  <c r="D1537" i="188"/>
  <c r="B1537" i="188"/>
  <c r="I1536" i="188"/>
  <c r="D1536" i="188"/>
  <c r="B1536" i="188"/>
  <c r="I1535" i="188"/>
  <c r="D1535" i="188"/>
  <c r="B1535" i="188"/>
  <c r="I1534" i="188"/>
  <c r="D1534" i="188"/>
  <c r="B1534" i="188"/>
  <c r="I1533" i="188"/>
  <c r="D1533" i="188"/>
  <c r="B1533" i="188"/>
  <c r="I1532" i="188"/>
  <c r="D1532" i="188"/>
  <c r="B1532" i="188"/>
  <c r="I1531" i="188"/>
  <c r="D1531" i="188"/>
  <c r="B1531" i="188"/>
  <c r="I1530" i="188"/>
  <c r="D1530" i="188"/>
  <c r="B1530" i="188"/>
  <c r="I1529" i="188"/>
  <c r="D1529" i="188"/>
  <c r="B1529" i="188"/>
  <c r="I1528" i="188"/>
  <c r="D1528" i="188"/>
  <c r="B1528" i="188"/>
  <c r="I1527" i="188"/>
  <c r="D1527" i="188"/>
  <c r="B1527" i="188"/>
  <c r="I1526" i="188"/>
  <c r="D1526" i="188"/>
  <c r="B1526" i="188"/>
  <c r="I1525" i="188"/>
  <c r="D1525" i="188"/>
  <c r="B1525" i="188"/>
  <c r="I1524" i="188"/>
  <c r="D1524" i="188"/>
  <c r="B1524" i="188"/>
  <c r="I1523" i="188"/>
  <c r="D1523" i="188"/>
  <c r="B1523" i="188"/>
  <c r="I1522" i="188"/>
  <c r="D1522" i="188"/>
  <c r="B1522" i="188"/>
  <c r="I1521" i="188"/>
  <c r="D1521" i="188"/>
  <c r="B1521" i="188"/>
  <c r="I1520" i="188"/>
  <c r="D1520" i="188"/>
  <c r="B1520" i="188"/>
  <c r="I1519" i="188"/>
  <c r="D1519" i="188"/>
  <c r="B1519" i="188"/>
  <c r="I1518" i="188"/>
  <c r="D1518" i="188"/>
  <c r="B1518" i="188"/>
  <c r="I1517" i="188"/>
  <c r="D1517" i="188"/>
  <c r="B1517" i="188"/>
  <c r="I1516" i="188"/>
  <c r="D1516" i="188"/>
  <c r="B1516" i="188"/>
  <c r="I1515" i="188"/>
  <c r="D1515" i="188"/>
  <c r="B1515" i="188"/>
  <c r="I1514" i="188"/>
  <c r="D1514" i="188"/>
  <c r="B1514" i="188"/>
  <c r="I1513" i="188"/>
  <c r="D1513" i="188"/>
  <c r="B1513" i="188"/>
  <c r="I1512" i="188"/>
  <c r="D1512" i="188"/>
  <c r="B1512" i="188"/>
  <c r="I1511" i="188"/>
  <c r="D1511" i="188"/>
  <c r="B1511" i="188"/>
  <c r="I1510" i="188"/>
  <c r="D1510" i="188"/>
  <c r="B1510" i="188"/>
  <c r="I1509" i="188"/>
  <c r="D1509" i="188"/>
  <c r="B1509" i="188"/>
  <c r="I1508" i="188"/>
  <c r="D1508" i="188"/>
  <c r="B1508" i="188"/>
  <c r="I1507" i="188"/>
  <c r="D1507" i="188"/>
  <c r="B1507" i="188"/>
  <c r="I1506" i="188"/>
  <c r="D1506" i="188"/>
  <c r="B1506" i="188"/>
  <c r="I1505" i="188"/>
  <c r="D1505" i="188"/>
  <c r="B1505" i="188"/>
  <c r="I1504" i="188"/>
  <c r="D1504" i="188"/>
  <c r="B1504" i="188"/>
  <c r="I1503" i="188"/>
  <c r="D1503" i="188"/>
  <c r="B1503" i="188"/>
  <c r="I1502" i="188"/>
  <c r="D1502" i="188"/>
  <c r="B1502" i="188"/>
  <c r="I1501" i="188"/>
  <c r="D1501" i="188"/>
  <c r="B1501" i="188"/>
  <c r="I1500" i="188"/>
  <c r="D1500" i="188"/>
  <c r="B1500" i="188"/>
  <c r="I1499" i="188"/>
  <c r="D1499" i="188"/>
  <c r="B1499" i="188"/>
  <c r="I1498" i="188"/>
  <c r="D1498" i="188"/>
  <c r="B1498" i="188"/>
  <c r="I1497" i="188"/>
  <c r="D1497" i="188"/>
  <c r="B1497" i="188"/>
  <c r="I1496" i="188"/>
  <c r="D1496" i="188"/>
  <c r="B1496" i="188"/>
  <c r="I1495" i="188"/>
  <c r="D1495" i="188"/>
  <c r="B1495" i="188"/>
  <c r="I1494" i="188"/>
  <c r="D1494" i="188"/>
  <c r="B1494" i="188"/>
  <c r="I1493" i="188"/>
  <c r="D1493" i="188"/>
  <c r="B1493" i="188"/>
  <c r="I1492" i="188"/>
  <c r="D1492" i="188"/>
  <c r="B1492" i="188"/>
  <c r="I1491" i="188"/>
  <c r="D1491" i="188"/>
  <c r="B1491" i="188"/>
  <c r="I1490" i="188"/>
  <c r="D1490" i="188"/>
  <c r="B1490" i="188"/>
  <c r="I1489" i="188"/>
  <c r="D1489" i="188"/>
  <c r="B1489" i="188"/>
  <c r="I1488" i="188"/>
  <c r="D1488" i="188"/>
  <c r="B1488" i="188"/>
  <c r="I1487" i="188"/>
  <c r="D1487" i="188"/>
  <c r="B1487" i="188"/>
  <c r="I1486" i="188"/>
  <c r="D1486" i="188"/>
  <c r="B1486" i="188"/>
  <c r="I1485" i="188"/>
  <c r="D1485" i="188"/>
  <c r="B1485" i="188"/>
  <c r="I1484" i="188"/>
  <c r="D1484" i="188"/>
  <c r="B1484" i="188"/>
  <c r="I1483" i="188"/>
  <c r="D1483" i="188"/>
  <c r="B1483" i="188"/>
  <c r="I1482" i="188"/>
  <c r="D1482" i="188"/>
  <c r="B1482" i="188"/>
  <c r="I1481" i="188"/>
  <c r="D1481" i="188"/>
  <c r="B1481" i="188"/>
  <c r="I1480" i="188"/>
  <c r="D1480" i="188"/>
  <c r="B1480" i="188"/>
  <c r="I1479" i="188"/>
  <c r="D1479" i="188"/>
  <c r="B1479" i="188"/>
  <c r="I1478" i="188"/>
  <c r="D1478" i="188"/>
  <c r="B1478" i="188"/>
  <c r="I1477" i="188"/>
  <c r="D1477" i="188"/>
  <c r="B1477" i="188"/>
  <c r="I1476" i="188"/>
  <c r="D1476" i="188"/>
  <c r="B1476" i="188"/>
  <c r="I1475" i="188"/>
  <c r="D1475" i="188"/>
  <c r="B1475" i="188"/>
  <c r="I1474" i="188"/>
  <c r="D1474" i="188"/>
  <c r="B1474" i="188"/>
  <c r="I1473" i="188"/>
  <c r="D1473" i="188"/>
  <c r="B1473" i="188"/>
  <c r="I1472" i="188"/>
  <c r="D1472" i="188"/>
  <c r="B1472" i="188"/>
  <c r="I1471" i="188"/>
  <c r="D1471" i="188"/>
  <c r="B1471" i="188"/>
  <c r="I1470" i="188"/>
  <c r="D1470" i="188"/>
  <c r="B1470" i="188"/>
  <c r="I1469" i="188"/>
  <c r="D1469" i="188"/>
  <c r="B1469" i="188"/>
  <c r="I1468" i="188"/>
  <c r="D1468" i="188"/>
  <c r="B1468" i="188"/>
  <c r="I1467" i="188"/>
  <c r="D1467" i="188"/>
  <c r="B1467" i="188"/>
  <c r="I1466" i="188"/>
  <c r="D1466" i="188"/>
  <c r="B1466" i="188"/>
  <c r="I1465" i="188"/>
  <c r="D1465" i="188"/>
  <c r="B1465" i="188"/>
  <c r="I1464" i="188"/>
  <c r="D1464" i="188"/>
  <c r="B1464" i="188"/>
  <c r="I1463" i="188"/>
  <c r="D1463" i="188"/>
  <c r="B1463" i="188"/>
  <c r="I1462" i="188"/>
  <c r="D1462" i="188"/>
  <c r="B1462" i="188"/>
  <c r="I1461" i="188"/>
  <c r="D1461" i="188"/>
  <c r="B1461" i="188"/>
  <c r="I1460" i="188"/>
  <c r="D1460" i="188"/>
  <c r="B1460" i="188"/>
  <c r="I1459" i="188"/>
  <c r="D1459" i="188"/>
  <c r="B1459" i="188"/>
  <c r="I1458" i="188"/>
  <c r="D1458" i="188"/>
  <c r="B1458" i="188"/>
  <c r="I1457" i="188"/>
  <c r="D1457" i="188"/>
  <c r="B1457" i="188"/>
  <c r="I1456" i="188"/>
  <c r="D1456" i="188"/>
  <c r="B1456" i="188"/>
  <c r="I1455" i="188"/>
  <c r="D1455" i="188"/>
  <c r="B1455" i="188"/>
  <c r="I1454" i="188"/>
  <c r="D1454" i="188"/>
  <c r="B1454" i="188"/>
  <c r="I1453" i="188"/>
  <c r="D1453" i="188"/>
  <c r="B1453" i="188"/>
  <c r="I1452" i="188"/>
  <c r="D1452" i="188"/>
  <c r="B1452" i="188"/>
  <c r="I1451" i="188"/>
  <c r="D1451" i="188"/>
  <c r="B1451" i="188"/>
  <c r="I1450" i="188"/>
  <c r="D1450" i="188"/>
  <c r="B1450" i="188"/>
  <c r="I1449" i="188"/>
  <c r="D1449" i="188"/>
  <c r="B1449" i="188"/>
  <c r="I1448" i="188"/>
  <c r="D1448" i="188"/>
  <c r="B1448" i="188"/>
  <c r="I1447" i="188"/>
  <c r="D1447" i="188"/>
  <c r="B1447" i="188"/>
  <c r="I1446" i="188"/>
  <c r="D1446" i="188"/>
  <c r="B1446" i="188"/>
  <c r="I1445" i="188"/>
  <c r="D1445" i="188"/>
  <c r="B1445" i="188"/>
  <c r="I1444" i="188"/>
  <c r="D1444" i="188"/>
  <c r="B1444" i="188"/>
  <c r="I1443" i="188"/>
  <c r="D1443" i="188"/>
  <c r="B1443" i="188"/>
  <c r="I1442" i="188"/>
  <c r="D1442" i="188"/>
  <c r="B1442" i="188"/>
  <c r="I1441" i="188"/>
  <c r="D1441" i="188"/>
  <c r="B1441" i="188"/>
  <c r="I1440" i="188"/>
  <c r="D1440" i="188"/>
  <c r="B1440" i="188"/>
  <c r="I1439" i="188"/>
  <c r="D1439" i="188"/>
  <c r="B1439" i="188"/>
  <c r="I1438" i="188"/>
  <c r="D1438" i="188"/>
  <c r="B1438" i="188"/>
  <c r="I1437" i="188"/>
  <c r="D1437" i="188"/>
  <c r="B1437" i="188"/>
  <c r="I1436" i="188"/>
  <c r="D1436" i="188"/>
  <c r="B1436" i="188"/>
  <c r="I1435" i="188"/>
  <c r="D1435" i="188"/>
  <c r="B1435" i="188"/>
  <c r="I1434" i="188"/>
  <c r="D1434" i="188"/>
  <c r="B1434" i="188"/>
  <c r="I1433" i="188"/>
  <c r="D1433" i="188"/>
  <c r="B1433" i="188"/>
  <c r="I1432" i="188"/>
  <c r="D1432" i="188"/>
  <c r="B1432" i="188"/>
  <c r="I1431" i="188"/>
  <c r="D1431" i="188"/>
  <c r="B1431" i="188"/>
  <c r="I1430" i="188"/>
  <c r="D1430" i="188"/>
  <c r="B1430" i="188"/>
  <c r="I1429" i="188"/>
  <c r="D1429" i="188"/>
  <c r="B1429" i="188"/>
  <c r="I1428" i="188"/>
  <c r="D1428" i="188"/>
  <c r="B1428" i="188"/>
  <c r="I1427" i="188"/>
  <c r="D1427" i="188"/>
  <c r="B1427" i="188"/>
  <c r="I1426" i="188"/>
  <c r="D1426" i="188"/>
  <c r="B1426" i="188"/>
  <c r="I1425" i="188"/>
  <c r="D1425" i="188"/>
  <c r="B1425" i="188"/>
  <c r="I1424" i="188"/>
  <c r="D1424" i="188"/>
  <c r="B1424" i="188"/>
  <c r="I1423" i="188"/>
  <c r="D1423" i="188"/>
  <c r="B1423" i="188"/>
  <c r="I1422" i="188"/>
  <c r="D1422" i="188"/>
  <c r="B1422" i="188"/>
  <c r="I1421" i="188"/>
  <c r="D1421" i="188"/>
  <c r="B1421" i="188"/>
  <c r="I1420" i="188"/>
  <c r="D1420" i="188"/>
  <c r="B1420" i="188"/>
  <c r="I1419" i="188"/>
  <c r="D1419" i="188"/>
  <c r="B1419" i="188"/>
  <c r="I1418" i="188"/>
  <c r="D1418" i="188"/>
  <c r="B1418" i="188"/>
  <c r="I1417" i="188"/>
  <c r="D1417" i="188"/>
  <c r="B1417" i="188"/>
  <c r="I1416" i="188"/>
  <c r="D1416" i="188"/>
  <c r="B1416" i="188"/>
  <c r="I1415" i="188"/>
  <c r="D1415" i="188"/>
  <c r="B1415" i="188"/>
  <c r="I1414" i="188"/>
  <c r="D1414" i="188"/>
  <c r="B1414" i="188"/>
  <c r="I1413" i="188"/>
  <c r="D1413" i="188"/>
  <c r="B1413" i="188"/>
  <c r="I1412" i="188"/>
  <c r="D1412" i="188"/>
  <c r="B1412" i="188"/>
  <c r="I1411" i="188"/>
  <c r="D1411" i="188"/>
  <c r="B1411" i="188"/>
  <c r="I1410" i="188"/>
  <c r="D1410" i="188"/>
  <c r="B1410" i="188"/>
  <c r="I1409" i="188"/>
  <c r="D1409" i="188"/>
  <c r="B1409" i="188"/>
  <c r="I1408" i="188"/>
  <c r="D1408" i="188"/>
  <c r="B1408" i="188"/>
  <c r="I1407" i="188"/>
  <c r="D1407" i="188"/>
  <c r="B1407" i="188"/>
  <c r="I1406" i="188"/>
  <c r="D1406" i="188"/>
  <c r="B1406" i="188"/>
  <c r="I1405" i="188"/>
  <c r="D1405" i="188"/>
  <c r="B1405" i="188"/>
  <c r="I1404" i="188"/>
  <c r="D1404" i="188"/>
  <c r="B1404" i="188"/>
  <c r="I1403" i="188"/>
  <c r="D1403" i="188"/>
  <c r="B1403" i="188"/>
  <c r="I1402" i="188"/>
  <c r="D1402" i="188"/>
  <c r="B1402" i="188"/>
  <c r="I1401" i="188"/>
  <c r="D1401" i="188"/>
  <c r="B1401" i="188"/>
  <c r="I1400" i="188"/>
  <c r="D1400" i="188"/>
  <c r="B1400" i="188"/>
  <c r="I1399" i="188"/>
  <c r="D1399" i="188"/>
  <c r="B1399" i="188"/>
  <c r="I1398" i="188"/>
  <c r="D1398" i="188"/>
  <c r="B1398" i="188"/>
  <c r="I1397" i="188"/>
  <c r="D1397" i="188"/>
  <c r="B1397" i="188"/>
  <c r="I1396" i="188"/>
  <c r="D1396" i="188"/>
  <c r="B1396" i="188"/>
  <c r="I1395" i="188"/>
  <c r="D1395" i="188"/>
  <c r="B1395" i="188"/>
  <c r="I1394" i="188"/>
  <c r="D1394" i="188"/>
  <c r="B1394" i="188"/>
  <c r="I1393" i="188"/>
  <c r="D1393" i="188"/>
  <c r="B1393" i="188"/>
  <c r="I1392" i="188"/>
  <c r="D1392" i="188"/>
  <c r="B1392" i="188"/>
  <c r="I1391" i="188"/>
  <c r="D1391" i="188"/>
  <c r="B1391" i="188"/>
  <c r="I1390" i="188"/>
  <c r="D1390" i="188"/>
  <c r="B1390" i="188"/>
  <c r="I1389" i="188"/>
  <c r="D1389" i="188"/>
  <c r="B1389" i="188"/>
  <c r="I1388" i="188"/>
  <c r="D1388" i="188"/>
  <c r="B1388" i="188"/>
  <c r="I1387" i="188"/>
  <c r="D1387" i="188"/>
  <c r="B1387" i="188"/>
  <c r="I1386" i="188"/>
  <c r="D1386" i="188"/>
  <c r="B1386" i="188"/>
  <c r="I1385" i="188"/>
  <c r="D1385" i="188"/>
  <c r="B1385" i="188"/>
  <c r="I1384" i="188"/>
  <c r="D1384" i="188"/>
  <c r="B1384" i="188"/>
  <c r="I1383" i="188"/>
  <c r="D1383" i="188"/>
  <c r="B1383" i="188"/>
  <c r="I1382" i="188"/>
  <c r="D1382" i="188"/>
  <c r="B1382" i="188"/>
  <c r="I1381" i="188"/>
  <c r="D1381" i="188"/>
  <c r="B1381" i="188"/>
  <c r="I1380" i="188"/>
  <c r="D1380" i="188"/>
  <c r="B1380" i="188"/>
  <c r="I1379" i="188"/>
  <c r="D1379" i="188"/>
  <c r="B1379" i="188"/>
  <c r="I1378" i="188"/>
  <c r="D1378" i="188"/>
  <c r="B1378" i="188"/>
  <c r="I1377" i="188"/>
  <c r="D1377" i="188"/>
  <c r="B1377" i="188"/>
  <c r="I1376" i="188"/>
  <c r="D1376" i="188"/>
  <c r="B1376" i="188"/>
  <c r="I1375" i="188"/>
  <c r="D1375" i="188"/>
  <c r="B1375" i="188"/>
  <c r="I1374" i="188"/>
  <c r="D1374" i="188"/>
  <c r="B1374" i="188"/>
  <c r="I1373" i="188"/>
  <c r="D1373" i="188"/>
  <c r="B1373" i="188"/>
  <c r="I1372" i="188"/>
  <c r="D1372" i="188"/>
  <c r="B1372" i="188"/>
  <c r="I1371" i="188"/>
  <c r="D1371" i="188"/>
  <c r="B1371" i="188"/>
  <c r="I1370" i="188"/>
  <c r="D1370" i="188"/>
  <c r="B1370" i="188"/>
  <c r="I1369" i="188"/>
  <c r="D1369" i="188"/>
  <c r="B1369" i="188"/>
  <c r="I1368" i="188"/>
  <c r="D1368" i="188"/>
  <c r="B1368" i="188"/>
  <c r="I1367" i="188"/>
  <c r="D1367" i="188"/>
  <c r="B1367" i="188"/>
  <c r="I1366" i="188"/>
  <c r="D1366" i="188"/>
  <c r="B1366" i="188"/>
  <c r="I1365" i="188"/>
  <c r="D1365" i="188"/>
  <c r="B1365" i="188"/>
  <c r="I1364" i="188"/>
  <c r="D1364" i="188"/>
  <c r="B1364" i="188"/>
  <c r="I1363" i="188"/>
  <c r="D1363" i="188"/>
  <c r="B1363" i="188"/>
  <c r="I1362" i="188"/>
  <c r="D1362" i="188"/>
  <c r="B1362" i="188"/>
  <c r="I1361" i="188"/>
  <c r="D1361" i="188"/>
  <c r="B1361" i="188"/>
  <c r="I1360" i="188"/>
  <c r="D1360" i="188"/>
  <c r="B1360" i="188"/>
  <c r="I1359" i="188"/>
  <c r="D1359" i="188"/>
  <c r="B1359" i="188"/>
  <c r="I1358" i="188"/>
  <c r="D1358" i="188"/>
  <c r="B1358" i="188"/>
  <c r="I1357" i="188"/>
  <c r="D1357" i="188"/>
  <c r="B1357" i="188"/>
  <c r="I1356" i="188"/>
  <c r="D1356" i="188"/>
  <c r="B1356" i="188"/>
  <c r="I1355" i="188"/>
  <c r="D1355" i="188"/>
  <c r="B1355" i="188"/>
  <c r="I1354" i="188"/>
  <c r="D1354" i="188"/>
  <c r="B1354" i="188"/>
  <c r="I1353" i="188"/>
  <c r="D1353" i="188"/>
  <c r="B1353" i="188"/>
  <c r="I1352" i="188"/>
  <c r="D1352" i="188"/>
  <c r="B1352" i="188"/>
  <c r="I1351" i="188"/>
  <c r="D1351" i="188"/>
  <c r="B1351" i="188"/>
  <c r="I1350" i="188"/>
  <c r="D1350" i="188"/>
  <c r="B1350" i="188"/>
  <c r="I1349" i="188"/>
  <c r="D1349" i="188"/>
  <c r="B1349" i="188"/>
  <c r="I1348" i="188"/>
  <c r="D1348" i="188"/>
  <c r="B1348" i="188"/>
  <c r="I1347" i="188"/>
  <c r="D1347" i="188"/>
  <c r="B1347" i="188"/>
  <c r="I1346" i="188"/>
  <c r="D1346" i="188"/>
  <c r="B1346" i="188"/>
  <c r="I1345" i="188"/>
  <c r="D1345" i="188"/>
  <c r="B1345" i="188"/>
  <c r="I1344" i="188"/>
  <c r="D1344" i="188"/>
  <c r="B1344" i="188"/>
  <c r="I1343" i="188"/>
  <c r="D1343" i="188"/>
  <c r="B1343" i="188"/>
  <c r="I1342" i="188"/>
  <c r="D1342" i="188"/>
  <c r="B1342" i="188"/>
  <c r="I1341" i="188"/>
  <c r="D1341" i="188"/>
  <c r="B1341" i="188"/>
  <c r="I1340" i="188"/>
  <c r="D1340" i="188"/>
  <c r="B1340" i="188"/>
  <c r="I1339" i="188"/>
  <c r="D1339" i="188"/>
  <c r="B1339" i="188"/>
  <c r="I1338" i="188"/>
  <c r="D1338" i="188"/>
  <c r="B1338" i="188"/>
  <c r="I1337" i="188"/>
  <c r="D1337" i="188"/>
  <c r="B1337" i="188"/>
  <c r="I1336" i="188"/>
  <c r="D1336" i="188"/>
  <c r="B1336" i="188"/>
  <c r="I1335" i="188"/>
  <c r="D1335" i="188"/>
  <c r="B1335" i="188"/>
  <c r="I1334" i="188"/>
  <c r="D1334" i="188"/>
  <c r="B1334" i="188"/>
  <c r="I1333" i="188"/>
  <c r="D1333" i="188"/>
  <c r="B1333" i="188"/>
  <c r="I1332" i="188"/>
  <c r="D1332" i="188"/>
  <c r="B1332" i="188"/>
  <c r="I1331" i="188"/>
  <c r="D1331" i="188"/>
  <c r="B1331" i="188"/>
  <c r="I1330" i="188"/>
  <c r="D1330" i="188"/>
  <c r="B1330" i="188"/>
  <c r="I1329" i="188"/>
  <c r="D1329" i="188"/>
  <c r="B1329" i="188"/>
  <c r="I1328" i="188"/>
  <c r="D1328" i="188"/>
  <c r="B1328" i="188"/>
  <c r="I1327" i="188"/>
  <c r="D1327" i="188"/>
  <c r="B1327" i="188"/>
  <c r="I1326" i="188"/>
  <c r="D1326" i="188"/>
  <c r="B1326" i="188"/>
  <c r="I1325" i="188"/>
  <c r="D1325" i="188"/>
  <c r="B1325" i="188"/>
  <c r="I1324" i="188"/>
  <c r="D1324" i="188"/>
  <c r="B1324" i="188"/>
  <c r="I1323" i="188"/>
  <c r="D1323" i="188"/>
  <c r="B1323" i="188"/>
  <c r="I1322" i="188"/>
  <c r="D1322" i="188"/>
  <c r="B1322" i="188"/>
  <c r="I1321" i="188"/>
  <c r="D1321" i="188"/>
  <c r="B1321" i="188"/>
  <c r="I1320" i="188"/>
  <c r="D1320" i="188"/>
  <c r="B1320" i="188"/>
  <c r="I1319" i="188"/>
  <c r="D1319" i="188"/>
  <c r="B1319" i="188"/>
  <c r="I1318" i="188"/>
  <c r="D1318" i="188"/>
  <c r="B1318" i="188"/>
  <c r="I1317" i="188"/>
  <c r="D1317" i="188"/>
  <c r="B1317" i="188"/>
  <c r="I1316" i="188"/>
  <c r="D1316" i="188"/>
  <c r="B1316" i="188"/>
  <c r="I1315" i="188"/>
  <c r="D1315" i="188"/>
  <c r="B1315" i="188"/>
  <c r="I1314" i="188"/>
  <c r="D1314" i="188"/>
  <c r="B1314" i="188"/>
  <c r="I1313" i="188"/>
  <c r="D1313" i="188"/>
  <c r="B1313" i="188"/>
  <c r="I1312" i="188"/>
  <c r="D1312" i="188"/>
  <c r="B1312" i="188"/>
  <c r="I1311" i="188"/>
  <c r="D1311" i="188"/>
  <c r="B1311" i="188"/>
  <c r="I1310" i="188"/>
  <c r="D1310" i="188"/>
  <c r="B1310" i="188"/>
  <c r="I1309" i="188"/>
  <c r="D1309" i="188"/>
  <c r="B1309" i="188"/>
  <c r="I1308" i="188"/>
  <c r="D1308" i="188"/>
  <c r="B1308" i="188"/>
  <c r="I1307" i="188"/>
  <c r="D1307" i="188"/>
  <c r="B1307" i="188"/>
  <c r="I1306" i="188"/>
  <c r="D1306" i="188"/>
  <c r="B1306" i="188"/>
  <c r="I1305" i="188"/>
  <c r="D1305" i="188"/>
  <c r="B1305" i="188"/>
  <c r="I1304" i="188"/>
  <c r="D1304" i="188"/>
  <c r="B1304" i="188"/>
  <c r="I1303" i="188"/>
  <c r="D1303" i="188"/>
  <c r="B1303" i="188"/>
  <c r="I1302" i="188"/>
  <c r="D1302" i="188"/>
  <c r="B1302" i="188"/>
  <c r="I1301" i="188"/>
  <c r="D1301" i="188"/>
  <c r="B1301" i="188"/>
  <c r="I1300" i="188"/>
  <c r="D1300" i="188"/>
  <c r="B1300" i="188"/>
  <c r="I1299" i="188"/>
  <c r="D1299" i="188"/>
  <c r="B1299" i="188"/>
  <c r="I1298" i="188"/>
  <c r="D1298" i="188"/>
  <c r="B1298" i="188"/>
  <c r="I1297" i="188"/>
  <c r="D1297" i="188"/>
  <c r="B1297" i="188"/>
  <c r="I1296" i="188"/>
  <c r="D1296" i="188"/>
  <c r="B1296" i="188"/>
  <c r="I1295" i="188"/>
  <c r="D1295" i="188"/>
  <c r="B1295" i="188"/>
  <c r="I1294" i="188"/>
  <c r="D1294" i="188"/>
  <c r="B1294" i="188"/>
  <c r="I1293" i="188"/>
  <c r="D1293" i="188"/>
  <c r="B1293" i="188"/>
  <c r="I1292" i="188"/>
  <c r="D1292" i="188"/>
  <c r="B1292" i="188"/>
  <c r="I1291" i="188"/>
  <c r="D1291" i="188"/>
  <c r="B1291" i="188"/>
  <c r="I1290" i="188"/>
  <c r="D1290" i="188"/>
  <c r="B1290" i="188"/>
  <c r="I1289" i="188"/>
  <c r="D1289" i="188"/>
  <c r="B1289" i="188"/>
  <c r="I1288" i="188"/>
  <c r="D1288" i="188"/>
  <c r="B1288" i="188"/>
  <c r="I1287" i="188"/>
  <c r="D1287" i="188"/>
  <c r="B1287" i="188"/>
  <c r="I1286" i="188"/>
  <c r="D1286" i="188"/>
  <c r="B1286" i="188"/>
  <c r="I1285" i="188"/>
  <c r="D1285" i="188"/>
  <c r="B1285" i="188"/>
  <c r="I1284" i="188"/>
  <c r="D1284" i="188"/>
  <c r="B1284" i="188"/>
  <c r="I1283" i="188"/>
  <c r="D1283" i="188"/>
  <c r="B1283" i="188"/>
  <c r="I1282" i="188"/>
  <c r="D1282" i="188"/>
  <c r="B1282" i="188"/>
  <c r="I1281" i="188"/>
  <c r="D1281" i="188"/>
  <c r="B1281" i="188"/>
  <c r="I1280" i="188"/>
  <c r="D1280" i="188"/>
  <c r="B1280" i="188"/>
  <c r="I1279" i="188"/>
  <c r="D1279" i="188"/>
  <c r="B1279" i="188"/>
  <c r="I1278" i="188"/>
  <c r="D1278" i="188"/>
  <c r="B1278" i="188"/>
  <c r="I1277" i="188"/>
  <c r="D1277" i="188"/>
  <c r="B1277" i="188"/>
  <c r="I1276" i="188"/>
  <c r="D1276" i="188"/>
  <c r="B1276" i="188"/>
  <c r="I1275" i="188"/>
  <c r="D1275" i="188"/>
  <c r="B1275" i="188"/>
  <c r="I1274" i="188"/>
  <c r="D1274" i="188"/>
  <c r="B1274" i="188"/>
  <c r="I1273" i="188"/>
  <c r="D1273" i="188"/>
  <c r="B1273" i="188"/>
  <c r="I1272" i="188"/>
  <c r="D1272" i="188"/>
  <c r="B1272" i="188"/>
  <c r="I1271" i="188"/>
  <c r="D1271" i="188"/>
  <c r="B1271" i="188"/>
  <c r="I1270" i="188"/>
  <c r="D1270" i="188"/>
  <c r="B1270" i="188"/>
  <c r="I1269" i="188"/>
  <c r="D1269" i="188"/>
  <c r="B1269" i="188"/>
  <c r="I1268" i="188"/>
  <c r="D1268" i="188"/>
  <c r="B1268" i="188"/>
  <c r="I1267" i="188"/>
  <c r="D1267" i="188"/>
  <c r="B1267" i="188"/>
  <c r="I1266" i="188"/>
  <c r="D1266" i="188"/>
  <c r="B1266" i="188"/>
  <c r="I1265" i="188"/>
  <c r="D1265" i="188"/>
  <c r="B1265" i="188"/>
  <c r="I1264" i="188"/>
  <c r="D1264" i="188"/>
  <c r="B1264" i="188"/>
  <c r="I1263" i="188"/>
  <c r="D1263" i="188"/>
  <c r="B1263" i="188"/>
  <c r="I1262" i="188"/>
  <c r="D1262" i="188"/>
  <c r="B1262" i="188"/>
  <c r="I1261" i="188"/>
  <c r="D1261" i="188"/>
  <c r="B1261" i="188"/>
  <c r="I1260" i="188"/>
  <c r="D1260" i="188"/>
  <c r="B1260" i="188"/>
  <c r="I1259" i="188"/>
  <c r="D1259" i="188"/>
  <c r="B1259" i="188"/>
  <c r="I1258" i="188"/>
  <c r="D1258" i="188"/>
  <c r="B1258" i="188"/>
  <c r="I1257" i="188"/>
  <c r="D1257" i="188"/>
  <c r="B1257" i="188"/>
  <c r="I1256" i="188"/>
  <c r="D1256" i="188"/>
  <c r="B1256" i="188"/>
  <c r="I1255" i="188"/>
  <c r="D1255" i="188"/>
  <c r="B1255" i="188"/>
  <c r="I1254" i="188"/>
  <c r="D1254" i="188"/>
  <c r="B1254" i="188"/>
  <c r="I1253" i="188"/>
  <c r="D1253" i="188"/>
  <c r="B1253" i="188"/>
  <c r="I1252" i="188"/>
  <c r="D1252" i="188"/>
  <c r="B1252" i="188"/>
  <c r="I1251" i="188"/>
  <c r="D1251" i="188"/>
  <c r="B1251" i="188"/>
  <c r="I1250" i="188"/>
  <c r="D1250" i="188"/>
  <c r="B1250" i="188"/>
  <c r="I1249" i="188"/>
  <c r="D1249" i="188"/>
  <c r="B1249" i="188"/>
  <c r="I1248" i="188"/>
  <c r="D1248" i="188"/>
  <c r="B1248" i="188"/>
  <c r="I1247" i="188"/>
  <c r="D1247" i="188"/>
  <c r="B1247" i="188"/>
  <c r="I1246" i="188"/>
  <c r="D1246" i="188"/>
  <c r="B1246" i="188"/>
  <c r="I1245" i="188"/>
  <c r="D1245" i="188"/>
  <c r="B1245" i="188"/>
  <c r="I1244" i="188"/>
  <c r="D1244" i="188"/>
  <c r="B1244" i="188"/>
  <c r="I1243" i="188"/>
  <c r="D1243" i="188"/>
  <c r="B1243" i="188"/>
  <c r="I1242" i="188"/>
  <c r="D1242" i="188"/>
  <c r="B1242" i="188"/>
  <c r="I1241" i="188"/>
  <c r="D1241" i="188"/>
  <c r="B1241" i="188"/>
  <c r="I1240" i="188"/>
  <c r="D1240" i="188"/>
  <c r="B1240" i="188"/>
  <c r="I1239" i="188"/>
  <c r="D1239" i="188"/>
  <c r="B1239" i="188"/>
  <c r="I1238" i="188"/>
  <c r="D1238" i="188"/>
  <c r="B1238" i="188"/>
  <c r="I1237" i="188"/>
  <c r="D1237" i="188"/>
  <c r="B1237" i="188"/>
  <c r="I1236" i="188"/>
  <c r="D1236" i="188"/>
  <c r="B1236" i="188"/>
  <c r="I1235" i="188"/>
  <c r="D1235" i="188"/>
  <c r="B1235" i="188"/>
  <c r="I1234" i="188"/>
  <c r="D1234" i="188"/>
  <c r="B1234" i="188"/>
  <c r="I1233" i="188"/>
  <c r="D1233" i="188"/>
  <c r="B1233" i="188"/>
  <c r="I1232" i="188"/>
  <c r="D1232" i="188"/>
  <c r="B1232" i="188"/>
  <c r="I1231" i="188"/>
  <c r="D1231" i="188"/>
  <c r="B1231" i="188"/>
  <c r="I1230" i="188"/>
  <c r="D1230" i="188"/>
  <c r="B1230" i="188"/>
  <c r="I1229" i="188"/>
  <c r="D1229" i="188"/>
  <c r="B1229" i="188"/>
  <c r="I1228" i="188"/>
  <c r="D1228" i="188"/>
  <c r="B1228" i="188"/>
  <c r="I1227" i="188"/>
  <c r="D1227" i="188"/>
  <c r="B1227" i="188"/>
  <c r="I1226" i="188"/>
  <c r="D1226" i="188"/>
  <c r="B1226" i="188"/>
  <c r="I1225" i="188"/>
  <c r="D1225" i="188"/>
  <c r="B1225" i="188"/>
  <c r="I1224" i="188"/>
  <c r="D1224" i="188"/>
  <c r="B1224" i="188"/>
  <c r="I1223" i="188"/>
  <c r="D1223" i="188"/>
  <c r="B1223" i="188"/>
  <c r="I1222" i="188"/>
  <c r="D1222" i="188"/>
  <c r="B1222" i="188"/>
  <c r="I1221" i="188"/>
  <c r="D1221" i="188"/>
  <c r="B1221" i="188"/>
  <c r="I1220" i="188"/>
  <c r="D1220" i="188"/>
  <c r="B1220" i="188"/>
  <c r="I1219" i="188"/>
  <c r="D1219" i="188"/>
  <c r="B1219" i="188"/>
  <c r="I1218" i="188"/>
  <c r="D1218" i="188"/>
  <c r="B1218" i="188"/>
  <c r="I1217" i="188"/>
  <c r="D1217" i="188"/>
  <c r="B1217" i="188"/>
  <c r="I1216" i="188"/>
  <c r="D1216" i="188"/>
  <c r="B1216" i="188"/>
  <c r="I1215" i="188"/>
  <c r="D1215" i="188"/>
  <c r="B1215" i="188"/>
  <c r="I1214" i="188"/>
  <c r="D1214" i="188"/>
  <c r="B1214" i="188"/>
  <c r="I1213" i="188"/>
  <c r="D1213" i="188"/>
  <c r="B1213" i="188"/>
  <c r="I1212" i="188"/>
  <c r="D1212" i="188"/>
  <c r="B1212" i="188"/>
  <c r="I1211" i="188"/>
  <c r="D1211" i="188"/>
  <c r="B1211" i="188"/>
  <c r="I1210" i="188"/>
  <c r="D1210" i="188"/>
  <c r="B1210" i="188"/>
  <c r="I1209" i="188"/>
  <c r="D1209" i="188"/>
  <c r="B1209" i="188"/>
  <c r="I1208" i="188"/>
  <c r="D1208" i="188"/>
  <c r="B1208" i="188"/>
  <c r="I1207" i="188"/>
  <c r="D1207" i="188"/>
  <c r="B1207" i="188"/>
  <c r="I1206" i="188"/>
  <c r="D1206" i="188"/>
  <c r="B1206" i="188"/>
  <c r="I1205" i="188"/>
  <c r="D1205" i="188"/>
  <c r="B1205" i="188"/>
  <c r="I1204" i="188"/>
  <c r="D1204" i="188"/>
  <c r="B1204" i="188"/>
  <c r="I1203" i="188"/>
  <c r="D1203" i="188"/>
  <c r="B1203" i="188"/>
  <c r="I1202" i="188"/>
  <c r="D1202" i="188"/>
  <c r="B1202" i="188"/>
  <c r="I1201" i="188"/>
  <c r="D1201" i="188"/>
  <c r="B1201" i="188"/>
  <c r="I1200" i="188"/>
  <c r="D1200" i="188"/>
  <c r="B1200" i="188"/>
  <c r="I1199" i="188"/>
  <c r="D1199" i="188"/>
  <c r="B1199" i="188"/>
  <c r="I1198" i="188"/>
  <c r="D1198" i="188"/>
  <c r="B1198" i="188"/>
  <c r="I1197" i="188"/>
  <c r="D1197" i="188"/>
  <c r="B1197" i="188"/>
  <c r="I1196" i="188"/>
  <c r="D1196" i="188"/>
  <c r="B1196" i="188"/>
  <c r="I1195" i="188"/>
  <c r="D1195" i="188"/>
  <c r="B1195" i="188"/>
  <c r="I1194" i="188"/>
  <c r="D1194" i="188"/>
  <c r="B1194" i="188"/>
  <c r="I1193" i="188"/>
  <c r="D1193" i="188"/>
  <c r="B1193" i="188"/>
  <c r="I1192" i="188"/>
  <c r="D1192" i="188"/>
  <c r="B1192" i="188"/>
  <c r="I1191" i="188"/>
  <c r="D1191" i="188"/>
  <c r="B1191" i="188"/>
  <c r="I1190" i="188"/>
  <c r="D1190" i="188"/>
  <c r="B1190" i="188"/>
  <c r="I1189" i="188"/>
  <c r="D1189" i="188"/>
  <c r="B1189" i="188"/>
  <c r="I1188" i="188"/>
  <c r="D1188" i="188"/>
  <c r="B1188" i="188"/>
  <c r="I1187" i="188"/>
  <c r="D1187" i="188"/>
  <c r="B1187" i="188"/>
  <c r="I1186" i="188"/>
  <c r="D1186" i="188"/>
  <c r="B1186" i="188"/>
  <c r="I1185" i="188"/>
  <c r="D1185" i="188"/>
  <c r="B1185" i="188"/>
  <c r="I1184" i="188"/>
  <c r="D1184" i="188"/>
  <c r="B1184" i="188"/>
  <c r="I1183" i="188"/>
  <c r="D1183" i="188"/>
  <c r="B1183" i="188"/>
  <c r="I1182" i="188"/>
  <c r="D1182" i="188"/>
  <c r="B1182" i="188"/>
  <c r="I1181" i="188"/>
  <c r="D1181" i="188"/>
  <c r="B1181" i="188"/>
  <c r="I1180" i="188"/>
  <c r="D1180" i="188"/>
  <c r="B1180" i="188"/>
  <c r="I1179" i="188"/>
  <c r="D1179" i="188"/>
  <c r="B1179" i="188"/>
  <c r="I1178" i="188"/>
  <c r="D1178" i="188"/>
  <c r="B1178" i="188"/>
  <c r="I1177" i="188"/>
  <c r="D1177" i="188"/>
  <c r="B1177" i="188"/>
  <c r="I1176" i="188"/>
  <c r="D1176" i="188"/>
  <c r="B1176" i="188"/>
  <c r="I1175" i="188"/>
  <c r="D1175" i="188"/>
  <c r="B1175" i="188"/>
  <c r="I1174" i="188"/>
  <c r="D1174" i="188"/>
  <c r="B1174" i="188"/>
  <c r="I1173" i="188"/>
  <c r="D1173" i="188"/>
  <c r="B1173" i="188"/>
  <c r="I1172" i="188"/>
  <c r="D1172" i="188"/>
  <c r="B1172" i="188"/>
  <c r="I1171" i="188"/>
  <c r="D1171" i="188"/>
  <c r="B1171" i="188"/>
  <c r="I1170" i="188"/>
  <c r="D1170" i="188"/>
  <c r="B1170" i="188"/>
  <c r="I1169" i="188"/>
  <c r="D1169" i="188"/>
  <c r="B1169" i="188"/>
  <c r="I1168" i="188"/>
  <c r="D1168" i="188"/>
  <c r="B1168" i="188"/>
  <c r="I1167" i="188"/>
  <c r="D1167" i="188"/>
  <c r="B1167" i="188"/>
  <c r="I1166" i="188"/>
  <c r="D1166" i="188"/>
  <c r="B1166" i="188"/>
  <c r="I1165" i="188"/>
  <c r="D1165" i="188"/>
  <c r="B1165" i="188"/>
  <c r="I1164" i="188"/>
  <c r="D1164" i="188"/>
  <c r="B1164" i="188"/>
  <c r="I1163" i="188"/>
  <c r="D1163" i="188"/>
  <c r="B1163" i="188"/>
  <c r="I1162" i="188"/>
  <c r="D1162" i="188"/>
  <c r="B1162" i="188"/>
  <c r="I1161" i="188"/>
  <c r="D1161" i="188"/>
  <c r="B1161" i="188"/>
  <c r="I1160" i="188"/>
  <c r="D1160" i="188"/>
  <c r="B1160" i="188"/>
  <c r="I1159" i="188"/>
  <c r="D1159" i="188"/>
  <c r="B1159" i="188"/>
  <c r="I1158" i="188"/>
  <c r="D1158" i="188"/>
  <c r="B1158" i="188"/>
  <c r="I1157" i="188"/>
  <c r="D1157" i="188"/>
  <c r="B1157" i="188"/>
  <c r="I1156" i="188"/>
  <c r="D1156" i="188"/>
  <c r="B1156" i="188"/>
  <c r="I1155" i="188"/>
  <c r="D1155" i="188"/>
  <c r="B1155" i="188"/>
  <c r="I1154" i="188"/>
  <c r="D1154" i="188"/>
  <c r="B1154" i="188"/>
  <c r="I1153" i="188"/>
  <c r="D1153" i="188"/>
  <c r="B1153" i="188"/>
  <c r="I1152" i="188"/>
  <c r="D1152" i="188"/>
  <c r="B1152" i="188"/>
  <c r="I1151" i="188"/>
  <c r="D1151" i="188"/>
  <c r="B1151" i="188"/>
  <c r="I1150" i="188"/>
  <c r="D1150" i="188"/>
  <c r="B1150" i="188"/>
  <c r="I1149" i="188"/>
  <c r="D1149" i="188"/>
  <c r="B1149" i="188"/>
  <c r="I1148" i="188"/>
  <c r="D1148" i="188"/>
  <c r="B1148" i="188"/>
  <c r="I1147" i="188"/>
  <c r="D1147" i="188"/>
  <c r="B1147" i="188"/>
  <c r="I1146" i="188"/>
  <c r="D1146" i="188"/>
  <c r="B1146" i="188"/>
  <c r="I1145" i="188"/>
  <c r="D1145" i="188"/>
  <c r="B1145" i="188"/>
  <c r="I1144" i="188"/>
  <c r="D1144" i="188"/>
  <c r="B1144" i="188"/>
  <c r="I1143" i="188"/>
  <c r="D1143" i="188"/>
  <c r="B1143" i="188"/>
  <c r="I1142" i="188"/>
  <c r="D1142" i="188"/>
  <c r="B1142" i="188"/>
  <c r="I1141" i="188"/>
  <c r="D1141" i="188"/>
  <c r="B1141" i="188"/>
  <c r="I1140" i="188"/>
  <c r="D1140" i="188"/>
  <c r="B1140" i="188"/>
  <c r="I1139" i="188"/>
  <c r="D1139" i="188"/>
  <c r="B1139" i="188"/>
  <c r="I1138" i="188"/>
  <c r="D1138" i="188"/>
  <c r="B1138" i="188"/>
  <c r="I1137" i="188"/>
  <c r="D1137" i="188"/>
  <c r="B1137" i="188"/>
  <c r="I1136" i="188"/>
  <c r="D1136" i="188"/>
  <c r="B1136" i="188"/>
  <c r="I1135" i="188"/>
  <c r="D1135" i="188"/>
  <c r="B1135" i="188"/>
  <c r="I1134" i="188"/>
  <c r="D1134" i="188"/>
  <c r="B1134" i="188"/>
  <c r="I1133" i="188"/>
  <c r="D1133" i="188"/>
  <c r="B1133" i="188"/>
  <c r="I1132" i="188"/>
  <c r="D1132" i="188"/>
  <c r="B1132" i="188"/>
  <c r="I1131" i="188"/>
  <c r="D1131" i="188"/>
  <c r="B1131" i="188"/>
  <c r="I1130" i="188"/>
  <c r="D1130" i="188"/>
  <c r="B1130" i="188"/>
  <c r="I1129" i="188"/>
  <c r="D1129" i="188"/>
  <c r="B1129" i="188"/>
  <c r="I1128" i="188"/>
  <c r="D1128" i="188"/>
  <c r="B1128" i="188"/>
  <c r="I1127" i="188"/>
  <c r="D1127" i="188"/>
  <c r="B1127" i="188"/>
  <c r="I1126" i="188"/>
  <c r="D1126" i="188"/>
  <c r="B1126" i="188"/>
  <c r="I1125" i="188"/>
  <c r="D1125" i="188"/>
  <c r="B1125" i="188"/>
  <c r="I1124" i="188"/>
  <c r="D1124" i="188"/>
  <c r="B1124" i="188"/>
  <c r="I1123" i="188"/>
  <c r="D1123" i="188"/>
  <c r="B1123" i="188"/>
  <c r="I1122" i="188"/>
  <c r="D1122" i="188"/>
  <c r="B1122" i="188"/>
  <c r="I1121" i="188"/>
  <c r="D1121" i="188"/>
  <c r="B1121" i="188"/>
  <c r="I1120" i="188"/>
  <c r="D1120" i="188"/>
  <c r="B1120" i="188"/>
  <c r="I1119" i="188"/>
  <c r="D1119" i="188"/>
  <c r="B1119" i="188"/>
  <c r="I1118" i="188"/>
  <c r="D1118" i="188"/>
  <c r="B1118" i="188"/>
  <c r="I1117" i="188"/>
  <c r="D1117" i="188"/>
  <c r="B1117" i="188"/>
  <c r="I1116" i="188"/>
  <c r="D1116" i="188"/>
  <c r="B1116" i="188"/>
  <c r="I1115" i="188"/>
  <c r="D1115" i="188"/>
  <c r="B1115" i="188"/>
  <c r="I1114" i="188"/>
  <c r="D1114" i="188"/>
  <c r="B1114" i="188"/>
  <c r="I1113" i="188"/>
  <c r="D1113" i="188"/>
  <c r="B1113" i="188"/>
  <c r="I1112" i="188"/>
  <c r="D1112" i="188"/>
  <c r="B1112" i="188"/>
  <c r="I1111" i="188"/>
  <c r="D1111" i="188"/>
  <c r="B1111" i="188"/>
  <c r="I1110" i="188"/>
  <c r="D1110" i="188"/>
  <c r="B1110" i="188"/>
  <c r="I1109" i="188"/>
  <c r="D1109" i="188"/>
  <c r="B1109" i="188"/>
  <c r="I1108" i="188"/>
  <c r="D1108" i="188"/>
  <c r="B1108" i="188"/>
  <c r="I1107" i="188"/>
  <c r="D1107" i="188"/>
  <c r="B1107" i="188"/>
  <c r="I1106" i="188"/>
  <c r="D1106" i="188"/>
  <c r="B1106" i="188"/>
  <c r="I1105" i="188"/>
  <c r="D1105" i="188"/>
  <c r="B1105" i="188"/>
  <c r="I1104" i="188"/>
  <c r="D1104" i="188"/>
  <c r="B1104" i="188"/>
  <c r="I1103" i="188"/>
  <c r="D1103" i="188"/>
  <c r="B1103" i="188"/>
  <c r="I1102" i="188"/>
  <c r="D1102" i="188"/>
  <c r="B1102" i="188"/>
  <c r="I1101" i="188"/>
  <c r="D1101" i="188"/>
  <c r="B1101" i="188"/>
  <c r="I1100" i="188"/>
  <c r="D1100" i="188"/>
  <c r="B1100" i="188"/>
  <c r="I1099" i="188"/>
  <c r="D1099" i="188"/>
  <c r="B1099" i="188"/>
  <c r="I1098" i="188"/>
  <c r="D1098" i="188"/>
  <c r="B1098" i="188"/>
  <c r="I1097" i="188"/>
  <c r="D1097" i="188"/>
  <c r="B1097" i="188"/>
  <c r="I1096" i="188"/>
  <c r="D1096" i="188"/>
  <c r="B1096" i="188"/>
  <c r="I1095" i="188"/>
  <c r="D1095" i="188"/>
  <c r="B1095" i="188"/>
  <c r="I1094" i="188"/>
  <c r="D1094" i="188"/>
  <c r="B1094" i="188"/>
  <c r="I1093" i="188"/>
  <c r="D1093" i="188"/>
  <c r="B1093" i="188"/>
  <c r="I1092" i="188"/>
  <c r="D1092" i="188"/>
  <c r="B1092" i="188"/>
  <c r="I1091" i="188"/>
  <c r="D1091" i="188"/>
  <c r="B1091" i="188"/>
  <c r="I1090" i="188"/>
  <c r="D1090" i="188"/>
  <c r="B1090" i="188"/>
  <c r="I1089" i="188"/>
  <c r="D1089" i="188"/>
  <c r="B1089" i="188"/>
  <c r="I1088" i="188"/>
  <c r="D1088" i="188"/>
  <c r="B1088" i="188"/>
  <c r="I1087" i="188"/>
  <c r="D1087" i="188"/>
  <c r="B1087" i="188"/>
  <c r="I1086" i="188"/>
  <c r="D1086" i="188"/>
  <c r="B1086" i="188"/>
  <c r="I1085" i="188"/>
  <c r="D1085" i="188"/>
  <c r="B1085" i="188"/>
  <c r="I1084" i="188"/>
  <c r="D1084" i="188"/>
  <c r="B1084" i="188"/>
  <c r="I1083" i="188"/>
  <c r="D1083" i="188"/>
  <c r="B1083" i="188"/>
  <c r="I1082" i="188"/>
  <c r="D1082" i="188"/>
  <c r="B1082" i="188"/>
  <c r="I1081" i="188"/>
  <c r="D1081" i="188"/>
  <c r="B1081" i="188"/>
  <c r="I1080" i="188"/>
  <c r="D1080" i="188"/>
  <c r="B1080" i="188"/>
  <c r="I1079" i="188"/>
  <c r="D1079" i="188"/>
  <c r="B1079" i="188"/>
  <c r="I1078" i="188"/>
  <c r="D1078" i="188"/>
  <c r="B1078" i="188"/>
  <c r="I1077" i="188"/>
  <c r="D1077" i="188"/>
  <c r="B1077" i="188"/>
  <c r="I1076" i="188"/>
  <c r="D1076" i="188"/>
  <c r="B1076" i="188"/>
  <c r="I1075" i="188"/>
  <c r="D1075" i="188"/>
  <c r="B1075" i="188"/>
  <c r="I1074" i="188"/>
  <c r="D1074" i="188"/>
  <c r="B1074" i="188"/>
  <c r="I1073" i="188"/>
  <c r="D1073" i="188"/>
  <c r="B1073" i="188"/>
  <c r="I1072" i="188"/>
  <c r="D1072" i="188"/>
  <c r="B1072" i="188"/>
  <c r="I1071" i="188"/>
  <c r="D1071" i="188"/>
  <c r="B1071" i="188"/>
  <c r="I1070" i="188"/>
  <c r="D1070" i="188"/>
  <c r="B1070" i="188"/>
  <c r="I1069" i="188"/>
  <c r="D1069" i="188"/>
  <c r="B1069" i="188"/>
  <c r="I1068" i="188"/>
  <c r="D1068" i="188"/>
  <c r="B1068" i="188"/>
  <c r="I1067" i="188"/>
  <c r="D1067" i="188"/>
  <c r="B1067" i="188"/>
  <c r="I1066" i="188"/>
  <c r="D1066" i="188"/>
  <c r="B1066" i="188"/>
  <c r="I1065" i="188"/>
  <c r="D1065" i="188"/>
  <c r="B1065" i="188"/>
  <c r="I1064" i="188"/>
  <c r="D1064" i="188"/>
  <c r="B1064" i="188"/>
  <c r="I1063" i="188"/>
  <c r="D1063" i="188"/>
  <c r="B1063" i="188"/>
  <c r="I1062" i="188"/>
  <c r="D1062" i="188"/>
  <c r="B1062" i="188"/>
  <c r="I1061" i="188"/>
  <c r="D1061" i="188"/>
  <c r="B1061" i="188"/>
  <c r="I1060" i="188"/>
  <c r="D1060" i="188"/>
  <c r="B1060" i="188"/>
  <c r="I1059" i="188"/>
  <c r="D1059" i="188"/>
  <c r="B1059" i="188"/>
  <c r="I1058" i="188"/>
  <c r="D1058" i="188"/>
  <c r="B1058" i="188"/>
  <c r="I1057" i="188"/>
  <c r="D1057" i="188"/>
  <c r="B1057" i="188"/>
  <c r="I1056" i="188"/>
  <c r="D1056" i="188"/>
  <c r="B1056" i="188"/>
  <c r="I1055" i="188"/>
  <c r="D1055" i="188"/>
  <c r="B1055" i="188"/>
  <c r="I1054" i="188"/>
  <c r="D1054" i="188"/>
  <c r="B1054" i="188"/>
  <c r="I1053" i="188"/>
  <c r="D1053" i="188"/>
  <c r="B1053" i="188"/>
  <c r="I1052" i="188"/>
  <c r="D1052" i="188"/>
  <c r="B1052" i="188"/>
  <c r="I1051" i="188"/>
  <c r="D1051" i="188"/>
  <c r="B1051" i="188"/>
  <c r="I1050" i="188"/>
  <c r="D1050" i="188"/>
  <c r="B1050" i="188"/>
  <c r="I1049" i="188"/>
  <c r="D1049" i="188"/>
  <c r="B1049" i="188"/>
  <c r="I1048" i="188"/>
  <c r="D1048" i="188"/>
  <c r="B1048" i="188"/>
  <c r="I1047" i="188"/>
  <c r="D1047" i="188"/>
  <c r="B1047" i="188"/>
  <c r="I1046" i="188"/>
  <c r="D1046" i="188"/>
  <c r="B1046" i="188"/>
  <c r="I1045" i="188"/>
  <c r="D1045" i="188"/>
  <c r="B1045" i="188"/>
  <c r="I1044" i="188"/>
  <c r="D1044" i="188"/>
  <c r="B1044" i="188"/>
  <c r="I1043" i="188"/>
  <c r="D1043" i="188"/>
  <c r="B1043" i="188"/>
  <c r="I1042" i="188"/>
  <c r="D1042" i="188"/>
  <c r="B1042" i="188"/>
  <c r="I1041" i="188"/>
  <c r="D1041" i="188"/>
  <c r="B1041" i="188"/>
  <c r="I1040" i="188"/>
  <c r="D1040" i="188"/>
  <c r="B1040" i="188"/>
  <c r="I1039" i="188"/>
  <c r="D1039" i="188"/>
  <c r="B1039" i="188"/>
  <c r="I1038" i="188"/>
  <c r="D1038" i="188"/>
  <c r="B1038" i="188"/>
  <c r="I1037" i="188"/>
  <c r="D1037" i="188"/>
  <c r="B1037" i="188"/>
  <c r="I1036" i="188"/>
  <c r="D1036" i="188"/>
  <c r="B1036" i="188"/>
  <c r="I1035" i="188"/>
  <c r="D1035" i="188"/>
  <c r="B1035" i="188"/>
  <c r="I1034" i="188"/>
  <c r="D1034" i="188"/>
  <c r="B1034" i="188"/>
  <c r="I1033" i="188"/>
  <c r="D1033" i="188"/>
  <c r="B1033" i="188"/>
  <c r="I1032" i="188"/>
  <c r="D1032" i="188"/>
  <c r="B1032" i="188"/>
  <c r="I1031" i="188"/>
  <c r="D1031" i="188"/>
  <c r="B1031" i="188"/>
  <c r="I1030" i="188"/>
  <c r="D1030" i="188"/>
  <c r="B1030" i="188"/>
  <c r="I1029" i="188"/>
  <c r="D1029" i="188"/>
  <c r="B1029" i="188"/>
  <c r="I1028" i="188"/>
  <c r="D1028" i="188"/>
  <c r="B1028" i="188"/>
  <c r="I1027" i="188"/>
  <c r="D1027" i="188"/>
  <c r="B1027" i="188"/>
  <c r="I1026" i="188"/>
  <c r="D1026" i="188"/>
  <c r="B1026" i="188"/>
  <c r="I1025" i="188"/>
  <c r="D1025" i="188"/>
  <c r="B1025" i="188"/>
  <c r="I1024" i="188"/>
  <c r="D1024" i="188"/>
  <c r="B1024" i="188"/>
  <c r="I1023" i="188"/>
  <c r="D1023" i="188"/>
  <c r="B1023" i="188"/>
  <c r="I1022" i="188"/>
  <c r="D1022" i="188"/>
  <c r="B1022" i="188"/>
  <c r="I1021" i="188"/>
  <c r="D1021" i="188"/>
  <c r="B1021" i="188"/>
  <c r="I1020" i="188"/>
  <c r="D1020" i="188"/>
  <c r="B1020" i="188"/>
  <c r="I1019" i="188"/>
  <c r="D1019" i="188"/>
  <c r="B1019" i="188"/>
  <c r="I1018" i="188"/>
  <c r="D1018" i="188"/>
  <c r="B1018" i="188"/>
  <c r="I1017" i="188"/>
  <c r="D1017" i="188"/>
  <c r="B1017" i="188"/>
  <c r="I1016" i="188"/>
  <c r="D1016" i="188"/>
  <c r="B1016" i="188"/>
  <c r="I1015" i="188"/>
  <c r="D1015" i="188"/>
  <c r="B1015" i="188"/>
  <c r="I1014" i="188"/>
  <c r="D1014" i="188"/>
  <c r="B1014" i="188"/>
  <c r="I1013" i="188"/>
  <c r="D1013" i="188"/>
  <c r="B1013" i="188"/>
  <c r="I1012" i="188"/>
  <c r="D1012" i="188"/>
  <c r="B1012" i="188"/>
  <c r="I1011" i="188"/>
  <c r="D1011" i="188"/>
  <c r="B1011" i="188"/>
  <c r="I1010" i="188"/>
  <c r="D1010" i="188"/>
  <c r="B1010" i="188"/>
  <c r="I1009" i="188"/>
  <c r="D1009" i="188"/>
  <c r="B1009" i="188"/>
  <c r="I1008" i="188"/>
  <c r="D1008" i="188"/>
  <c r="B1008" i="188"/>
  <c r="I1007" i="188"/>
  <c r="D1007" i="188"/>
  <c r="B1007" i="188"/>
  <c r="I1006" i="188"/>
  <c r="D1006" i="188"/>
  <c r="B1006" i="188"/>
  <c r="I1005" i="188"/>
  <c r="D1005" i="188"/>
  <c r="B1005" i="188"/>
  <c r="I1004" i="188"/>
  <c r="D1004" i="188"/>
  <c r="B1004" i="188"/>
  <c r="I1003" i="188"/>
  <c r="D1003" i="188"/>
  <c r="B1003" i="188"/>
  <c r="I1002" i="188"/>
  <c r="D1002" i="188"/>
  <c r="B1002" i="188"/>
  <c r="I1001" i="188"/>
  <c r="D1001" i="188"/>
  <c r="B1001" i="188"/>
  <c r="I1000" i="188"/>
  <c r="D1000" i="188"/>
  <c r="B1000" i="188"/>
  <c r="I999" i="188"/>
  <c r="D999" i="188"/>
  <c r="B999" i="188"/>
  <c r="I998" i="188"/>
  <c r="D998" i="188"/>
  <c r="B998" i="188"/>
  <c r="I997" i="188"/>
  <c r="D997" i="188"/>
  <c r="B997" i="188"/>
  <c r="I996" i="188"/>
  <c r="D996" i="188"/>
  <c r="B996" i="188"/>
  <c r="I995" i="188"/>
  <c r="D995" i="188"/>
  <c r="B995" i="188"/>
  <c r="I994" i="188"/>
  <c r="D994" i="188"/>
  <c r="B994" i="188"/>
  <c r="I993" i="188"/>
  <c r="D993" i="188"/>
  <c r="B993" i="188"/>
  <c r="I992" i="188"/>
  <c r="D992" i="188"/>
  <c r="B992" i="188"/>
  <c r="I991" i="188"/>
  <c r="D991" i="188"/>
  <c r="B991" i="188"/>
  <c r="I990" i="188"/>
  <c r="D990" i="188"/>
  <c r="B990" i="188"/>
  <c r="I989" i="188"/>
  <c r="D989" i="188"/>
  <c r="B989" i="188"/>
  <c r="I988" i="188"/>
  <c r="D988" i="188"/>
  <c r="B988" i="188"/>
  <c r="I987" i="188"/>
  <c r="D987" i="188"/>
  <c r="B987" i="188"/>
  <c r="I986" i="188"/>
  <c r="D986" i="188"/>
  <c r="B986" i="188"/>
  <c r="I985" i="188"/>
  <c r="D985" i="188"/>
  <c r="B985" i="188"/>
  <c r="I984" i="188"/>
  <c r="D984" i="188"/>
  <c r="B984" i="188"/>
  <c r="I983" i="188"/>
  <c r="D983" i="188"/>
  <c r="B983" i="188"/>
  <c r="I982" i="188"/>
  <c r="D982" i="188"/>
  <c r="B982" i="188"/>
  <c r="I981" i="188"/>
  <c r="D981" i="188"/>
  <c r="B981" i="188"/>
  <c r="I980" i="188"/>
  <c r="D980" i="188"/>
  <c r="B980" i="188"/>
  <c r="I979" i="188"/>
  <c r="D979" i="188"/>
  <c r="B979" i="188"/>
  <c r="I978" i="188"/>
  <c r="D978" i="188"/>
  <c r="B978" i="188"/>
  <c r="I977" i="188"/>
  <c r="D977" i="188"/>
  <c r="B977" i="188"/>
  <c r="I976" i="188"/>
  <c r="D976" i="188"/>
  <c r="B976" i="188"/>
  <c r="I975" i="188"/>
  <c r="D975" i="188"/>
  <c r="B975" i="188"/>
  <c r="I974" i="188"/>
  <c r="D974" i="188"/>
  <c r="B974" i="188"/>
  <c r="I973" i="188"/>
  <c r="D973" i="188"/>
  <c r="B973" i="188"/>
  <c r="I972" i="188"/>
  <c r="D972" i="188"/>
  <c r="B972" i="188"/>
  <c r="I971" i="188"/>
  <c r="D971" i="188"/>
  <c r="B971" i="188"/>
  <c r="I970" i="188"/>
  <c r="D970" i="188"/>
  <c r="B970" i="188"/>
  <c r="I969" i="188"/>
  <c r="D969" i="188"/>
  <c r="B969" i="188"/>
  <c r="I968" i="188"/>
  <c r="D968" i="188"/>
  <c r="B968" i="188"/>
  <c r="I967" i="188"/>
  <c r="D967" i="188"/>
  <c r="B967" i="188"/>
  <c r="I966" i="188"/>
  <c r="D966" i="188"/>
  <c r="B966" i="188"/>
  <c r="I965" i="188"/>
  <c r="D965" i="188"/>
  <c r="B965" i="188"/>
  <c r="I964" i="188"/>
  <c r="D964" i="188"/>
  <c r="B964" i="188"/>
  <c r="I963" i="188"/>
  <c r="D963" i="188"/>
  <c r="B963" i="188"/>
  <c r="I962" i="188"/>
  <c r="D962" i="188"/>
  <c r="B962" i="188"/>
  <c r="I961" i="188"/>
  <c r="D961" i="188"/>
  <c r="B961" i="188"/>
  <c r="I960" i="188"/>
  <c r="D960" i="188"/>
  <c r="B960" i="188"/>
  <c r="I959" i="188"/>
  <c r="D959" i="188"/>
  <c r="B959" i="188"/>
  <c r="I958" i="188"/>
  <c r="D958" i="188"/>
  <c r="B958" i="188"/>
  <c r="I957" i="188"/>
  <c r="D957" i="188"/>
  <c r="B957" i="188"/>
  <c r="I956" i="188"/>
  <c r="D956" i="188"/>
  <c r="B956" i="188"/>
  <c r="I955" i="188"/>
  <c r="D955" i="188"/>
  <c r="B955" i="188"/>
  <c r="I954" i="188"/>
  <c r="D954" i="188"/>
  <c r="B954" i="188"/>
  <c r="I953" i="188"/>
  <c r="D953" i="188"/>
  <c r="B953" i="188"/>
  <c r="I952" i="188"/>
  <c r="D952" i="188"/>
  <c r="B952" i="188"/>
  <c r="I951" i="188"/>
  <c r="D951" i="188"/>
  <c r="B951" i="188"/>
  <c r="I950" i="188"/>
  <c r="D950" i="188"/>
  <c r="B950" i="188"/>
  <c r="I949" i="188"/>
  <c r="D949" i="188"/>
  <c r="B949" i="188"/>
  <c r="I948" i="188"/>
  <c r="D948" i="188"/>
  <c r="B948" i="188"/>
  <c r="I947" i="188"/>
  <c r="D947" i="188"/>
  <c r="B947" i="188"/>
  <c r="I946" i="188"/>
  <c r="D946" i="188"/>
  <c r="B946" i="188"/>
  <c r="I945" i="188"/>
  <c r="D945" i="188"/>
  <c r="B945" i="188"/>
  <c r="I944" i="188"/>
  <c r="D944" i="188"/>
  <c r="B944" i="188"/>
  <c r="I943" i="188"/>
  <c r="D943" i="188"/>
  <c r="B943" i="188"/>
  <c r="I942" i="188"/>
  <c r="D942" i="188"/>
  <c r="B942" i="188"/>
  <c r="I941" i="188"/>
  <c r="D941" i="188"/>
  <c r="B941" i="188"/>
  <c r="I940" i="188"/>
  <c r="D940" i="188"/>
  <c r="B940" i="188"/>
  <c r="I939" i="188"/>
  <c r="D939" i="188"/>
  <c r="B939" i="188"/>
  <c r="I938" i="188"/>
  <c r="D938" i="188"/>
  <c r="B938" i="188"/>
  <c r="I937" i="188"/>
  <c r="D937" i="188"/>
  <c r="B937" i="188"/>
  <c r="I936" i="188"/>
  <c r="D936" i="188"/>
  <c r="B936" i="188"/>
  <c r="I935" i="188"/>
  <c r="D935" i="188"/>
  <c r="B935" i="188"/>
  <c r="I934" i="188"/>
  <c r="D934" i="188"/>
  <c r="B934" i="188"/>
  <c r="I933" i="188"/>
  <c r="D933" i="188"/>
  <c r="B933" i="188"/>
  <c r="I932" i="188"/>
  <c r="D932" i="188"/>
  <c r="B932" i="188"/>
  <c r="I931" i="188"/>
  <c r="D931" i="188"/>
  <c r="B931" i="188"/>
  <c r="I930" i="188"/>
  <c r="D930" i="188"/>
  <c r="B930" i="188"/>
  <c r="I929" i="188"/>
  <c r="D929" i="188"/>
  <c r="B929" i="188"/>
  <c r="I928" i="188"/>
  <c r="D928" i="188"/>
  <c r="B928" i="188"/>
  <c r="I927" i="188"/>
  <c r="D927" i="188"/>
  <c r="B927" i="188"/>
  <c r="I926" i="188"/>
  <c r="D926" i="188"/>
  <c r="B926" i="188"/>
  <c r="I925" i="188"/>
  <c r="D925" i="188"/>
  <c r="B925" i="188"/>
  <c r="I924" i="188"/>
  <c r="D924" i="188"/>
  <c r="B924" i="188"/>
  <c r="I923" i="188"/>
  <c r="D923" i="188"/>
  <c r="B923" i="188"/>
  <c r="I922" i="188"/>
  <c r="D922" i="188"/>
  <c r="B922" i="188"/>
  <c r="I921" i="188"/>
  <c r="D921" i="188"/>
  <c r="B921" i="188"/>
  <c r="I920" i="188"/>
  <c r="D920" i="188"/>
  <c r="B920" i="188"/>
  <c r="I919" i="188"/>
  <c r="D919" i="188"/>
  <c r="B919" i="188"/>
  <c r="I918" i="188"/>
  <c r="D918" i="188"/>
  <c r="B918" i="188"/>
  <c r="I917" i="188"/>
  <c r="D917" i="188"/>
  <c r="B917" i="188"/>
  <c r="I916" i="188"/>
  <c r="D916" i="188"/>
  <c r="B916" i="188"/>
  <c r="I915" i="188"/>
  <c r="D915" i="188"/>
  <c r="B915" i="188"/>
  <c r="I914" i="188"/>
  <c r="D914" i="188"/>
  <c r="B914" i="188"/>
  <c r="I913" i="188"/>
  <c r="D913" i="188"/>
  <c r="B913" i="188"/>
  <c r="I912" i="188"/>
  <c r="D912" i="188"/>
  <c r="B912" i="188"/>
  <c r="I911" i="188"/>
  <c r="D911" i="188"/>
  <c r="B911" i="188"/>
  <c r="I910" i="188"/>
  <c r="D910" i="188"/>
  <c r="B910" i="188"/>
  <c r="I909" i="188"/>
  <c r="D909" i="188"/>
  <c r="B909" i="188"/>
  <c r="I908" i="188"/>
  <c r="D908" i="188"/>
  <c r="B908" i="188"/>
  <c r="I907" i="188"/>
  <c r="D907" i="188"/>
  <c r="B907" i="188"/>
  <c r="I906" i="188"/>
  <c r="D906" i="188"/>
  <c r="B906" i="188"/>
  <c r="I905" i="188"/>
  <c r="D905" i="188"/>
  <c r="B905" i="188"/>
  <c r="I904" i="188"/>
  <c r="D904" i="188"/>
  <c r="B904" i="188"/>
  <c r="I903" i="188"/>
  <c r="D903" i="188"/>
  <c r="B903" i="188"/>
  <c r="I902" i="188"/>
  <c r="D902" i="188"/>
  <c r="B902" i="188"/>
  <c r="I901" i="188"/>
  <c r="D901" i="188"/>
  <c r="B901" i="188"/>
  <c r="I900" i="188"/>
  <c r="D900" i="188"/>
  <c r="B900" i="188"/>
  <c r="I899" i="188"/>
  <c r="D899" i="188"/>
  <c r="B899" i="188"/>
  <c r="I898" i="188"/>
  <c r="D898" i="188"/>
  <c r="B898" i="188"/>
  <c r="I897" i="188"/>
  <c r="D897" i="188"/>
  <c r="B897" i="188"/>
  <c r="I896" i="188"/>
  <c r="D896" i="188"/>
  <c r="B896" i="188"/>
  <c r="I895" i="188"/>
  <c r="D895" i="188"/>
  <c r="B895" i="188"/>
  <c r="I894" i="188"/>
  <c r="D894" i="188"/>
  <c r="B894" i="188"/>
  <c r="I893" i="188"/>
  <c r="D893" i="188"/>
  <c r="B893" i="188"/>
  <c r="I892" i="188"/>
  <c r="D892" i="188"/>
  <c r="B892" i="188"/>
  <c r="I891" i="188"/>
  <c r="D891" i="188"/>
  <c r="B891" i="188"/>
  <c r="I890" i="188"/>
  <c r="D890" i="188"/>
  <c r="B890" i="188"/>
  <c r="I889" i="188"/>
  <c r="D889" i="188"/>
  <c r="B889" i="188"/>
  <c r="I888" i="188"/>
  <c r="D888" i="188"/>
  <c r="B888" i="188"/>
  <c r="I887" i="188"/>
  <c r="D887" i="188"/>
  <c r="B887" i="188"/>
  <c r="I886" i="188"/>
  <c r="D886" i="188"/>
  <c r="B886" i="188"/>
  <c r="I885" i="188"/>
  <c r="D885" i="188"/>
  <c r="B885" i="188"/>
  <c r="I884" i="188"/>
  <c r="D884" i="188"/>
  <c r="B884" i="188"/>
  <c r="I883" i="188"/>
  <c r="D883" i="188"/>
  <c r="B883" i="188"/>
  <c r="I882" i="188"/>
  <c r="D882" i="188"/>
  <c r="B882" i="188"/>
  <c r="I881" i="188"/>
  <c r="D881" i="188"/>
  <c r="B881" i="188"/>
  <c r="I880" i="188"/>
  <c r="D880" i="188"/>
  <c r="B880" i="188"/>
  <c r="I879" i="188"/>
  <c r="D879" i="188"/>
  <c r="B879" i="188"/>
  <c r="I878" i="188"/>
  <c r="D878" i="188"/>
  <c r="B878" i="188"/>
  <c r="I877" i="188"/>
  <c r="D877" i="188"/>
  <c r="B877" i="188"/>
  <c r="I876" i="188"/>
  <c r="D876" i="188"/>
  <c r="B876" i="188"/>
  <c r="I875" i="188"/>
  <c r="D875" i="188"/>
  <c r="B875" i="188"/>
  <c r="I874" i="188"/>
  <c r="D874" i="188"/>
  <c r="B874" i="188"/>
  <c r="I873" i="188"/>
  <c r="D873" i="188"/>
  <c r="B873" i="188"/>
  <c r="I872" i="188"/>
  <c r="D872" i="188"/>
  <c r="B872" i="188"/>
  <c r="I871" i="188"/>
  <c r="D871" i="188"/>
  <c r="B871" i="188"/>
  <c r="I870" i="188"/>
  <c r="D870" i="188"/>
  <c r="B870" i="188"/>
  <c r="I869" i="188"/>
  <c r="D869" i="188"/>
  <c r="B869" i="188"/>
  <c r="I868" i="188"/>
  <c r="D868" i="188"/>
  <c r="B868" i="188"/>
  <c r="I867" i="188"/>
  <c r="D867" i="188"/>
  <c r="B867" i="188"/>
  <c r="I866" i="188"/>
  <c r="D866" i="188"/>
  <c r="B866" i="188"/>
  <c r="I865" i="188"/>
  <c r="D865" i="188"/>
  <c r="B865" i="188"/>
  <c r="I864" i="188"/>
  <c r="D864" i="188"/>
  <c r="B864" i="188"/>
  <c r="I863" i="188"/>
  <c r="D863" i="188"/>
  <c r="B863" i="188"/>
  <c r="I862" i="188"/>
  <c r="D862" i="188"/>
  <c r="B862" i="188"/>
  <c r="I861" i="188"/>
  <c r="D861" i="188"/>
  <c r="B861" i="188"/>
  <c r="I860" i="188"/>
  <c r="D860" i="188"/>
  <c r="B860" i="188"/>
  <c r="I859" i="188"/>
  <c r="D859" i="188"/>
  <c r="B859" i="188"/>
  <c r="I858" i="188"/>
  <c r="D858" i="188"/>
  <c r="B858" i="188"/>
  <c r="I857" i="188"/>
  <c r="D857" i="188"/>
  <c r="B857" i="188"/>
  <c r="I856" i="188"/>
  <c r="D856" i="188"/>
  <c r="B856" i="188"/>
  <c r="I855" i="188"/>
  <c r="D855" i="188"/>
  <c r="B855" i="188"/>
  <c r="I854" i="188"/>
  <c r="D854" i="188"/>
  <c r="B854" i="188"/>
  <c r="I853" i="188"/>
  <c r="D853" i="188"/>
  <c r="B853" i="188"/>
  <c r="I852" i="188"/>
  <c r="D852" i="188"/>
  <c r="B852" i="188"/>
  <c r="I851" i="188"/>
  <c r="D851" i="188"/>
  <c r="B851" i="188"/>
  <c r="I850" i="188"/>
  <c r="D850" i="188"/>
  <c r="B850" i="188"/>
  <c r="I849" i="188"/>
  <c r="D849" i="188"/>
  <c r="B849" i="188"/>
  <c r="I848" i="188"/>
  <c r="D848" i="188"/>
  <c r="B848" i="188"/>
  <c r="I847" i="188"/>
  <c r="D847" i="188"/>
  <c r="B847" i="188"/>
  <c r="I846" i="188"/>
  <c r="D846" i="188"/>
  <c r="B846" i="188"/>
  <c r="I845" i="188"/>
  <c r="D845" i="188"/>
  <c r="B845" i="188"/>
  <c r="I844" i="188"/>
  <c r="D844" i="188"/>
  <c r="B844" i="188"/>
  <c r="I843" i="188"/>
  <c r="D843" i="188"/>
  <c r="B843" i="188"/>
  <c r="I842" i="188"/>
  <c r="D842" i="188"/>
  <c r="B842" i="188"/>
  <c r="I841" i="188"/>
  <c r="D841" i="188"/>
  <c r="B841" i="188"/>
  <c r="I840" i="188"/>
  <c r="D840" i="188"/>
  <c r="B840" i="188"/>
  <c r="I839" i="188"/>
  <c r="D839" i="188"/>
  <c r="B839" i="188"/>
  <c r="I838" i="188"/>
  <c r="D838" i="188"/>
  <c r="B838" i="188"/>
  <c r="I837" i="188"/>
  <c r="D837" i="188"/>
  <c r="B837" i="188"/>
  <c r="I836" i="188"/>
  <c r="D836" i="188"/>
  <c r="B836" i="188"/>
  <c r="I835" i="188"/>
  <c r="D835" i="188"/>
  <c r="B835" i="188"/>
  <c r="I834" i="188"/>
  <c r="D834" i="188"/>
  <c r="B834" i="188"/>
  <c r="I833" i="188"/>
  <c r="D833" i="188"/>
  <c r="B833" i="188"/>
  <c r="I832" i="188"/>
  <c r="D832" i="188"/>
  <c r="B832" i="188"/>
  <c r="I831" i="188"/>
  <c r="D831" i="188"/>
  <c r="B831" i="188"/>
  <c r="I830" i="188"/>
  <c r="D830" i="188"/>
  <c r="B830" i="188"/>
  <c r="I829" i="188"/>
  <c r="D829" i="188"/>
  <c r="B829" i="188"/>
  <c r="I828" i="188"/>
  <c r="D828" i="188"/>
  <c r="B828" i="188"/>
  <c r="I827" i="188"/>
  <c r="D827" i="188"/>
  <c r="B827" i="188"/>
  <c r="I826" i="188"/>
  <c r="D826" i="188"/>
  <c r="B826" i="188"/>
  <c r="I825" i="188"/>
  <c r="D825" i="188"/>
  <c r="B825" i="188"/>
  <c r="I824" i="188"/>
  <c r="D824" i="188"/>
  <c r="B824" i="188"/>
  <c r="I823" i="188"/>
  <c r="D823" i="188"/>
  <c r="B823" i="188"/>
  <c r="I822" i="188"/>
  <c r="D822" i="188"/>
  <c r="B822" i="188"/>
  <c r="I821" i="188"/>
  <c r="D821" i="188"/>
  <c r="B821" i="188"/>
  <c r="I820" i="188"/>
  <c r="D820" i="188"/>
  <c r="B820" i="188"/>
  <c r="I819" i="188"/>
  <c r="D819" i="188"/>
  <c r="B819" i="188"/>
  <c r="I818" i="188"/>
  <c r="D818" i="188"/>
  <c r="B818" i="188"/>
  <c r="I817" i="188"/>
  <c r="D817" i="188"/>
  <c r="B817" i="188"/>
  <c r="I816" i="188"/>
  <c r="D816" i="188"/>
  <c r="B816" i="188"/>
  <c r="I815" i="188"/>
  <c r="D815" i="188"/>
  <c r="B815" i="188"/>
  <c r="I814" i="188"/>
  <c r="D814" i="188"/>
  <c r="B814" i="188"/>
  <c r="I813" i="188"/>
  <c r="D813" i="188"/>
  <c r="B813" i="188"/>
  <c r="I812" i="188"/>
  <c r="D812" i="188"/>
  <c r="B812" i="188"/>
  <c r="I811" i="188"/>
  <c r="D811" i="188"/>
  <c r="B811" i="188"/>
  <c r="I810" i="188"/>
  <c r="D810" i="188"/>
  <c r="B810" i="188"/>
  <c r="I809" i="188"/>
  <c r="D809" i="188"/>
  <c r="B809" i="188"/>
  <c r="I808" i="188"/>
  <c r="D808" i="188"/>
  <c r="B808" i="188"/>
  <c r="I807" i="188"/>
  <c r="D807" i="188"/>
  <c r="B807" i="188"/>
  <c r="I806" i="188"/>
  <c r="D806" i="188"/>
  <c r="B806" i="188"/>
  <c r="I805" i="188"/>
  <c r="D805" i="188"/>
  <c r="B805" i="188"/>
  <c r="I804" i="188"/>
  <c r="D804" i="188"/>
  <c r="B804" i="188"/>
  <c r="I803" i="188"/>
  <c r="D803" i="188"/>
  <c r="B803" i="188"/>
  <c r="I802" i="188"/>
  <c r="D802" i="188"/>
  <c r="B802" i="188"/>
  <c r="I801" i="188"/>
  <c r="D801" i="188"/>
  <c r="B801" i="188"/>
  <c r="I800" i="188"/>
  <c r="D800" i="188"/>
  <c r="B800" i="188"/>
  <c r="I799" i="188"/>
  <c r="D799" i="188"/>
  <c r="B799" i="188"/>
  <c r="I798" i="188"/>
  <c r="D798" i="188"/>
  <c r="B798" i="188"/>
  <c r="I797" i="188"/>
  <c r="D797" i="188"/>
  <c r="B797" i="188"/>
  <c r="I796" i="188"/>
  <c r="D796" i="188"/>
  <c r="B796" i="188"/>
  <c r="I795" i="188"/>
  <c r="D795" i="188"/>
  <c r="B795" i="188"/>
  <c r="I794" i="188"/>
  <c r="D794" i="188"/>
  <c r="B794" i="188"/>
  <c r="I793" i="188"/>
  <c r="D793" i="188"/>
  <c r="B793" i="188"/>
  <c r="I792" i="188"/>
  <c r="D792" i="188"/>
  <c r="B792" i="188"/>
  <c r="I791" i="188"/>
  <c r="D791" i="188"/>
  <c r="B791" i="188"/>
  <c r="I790" i="188"/>
  <c r="D790" i="188"/>
  <c r="B790" i="188"/>
  <c r="I789" i="188"/>
  <c r="D789" i="188"/>
  <c r="B789" i="188"/>
  <c r="I788" i="188"/>
  <c r="D788" i="188"/>
  <c r="B788" i="188"/>
  <c r="I787" i="188"/>
  <c r="D787" i="188"/>
  <c r="B787" i="188"/>
  <c r="I786" i="188"/>
  <c r="D786" i="188"/>
  <c r="B786" i="188"/>
  <c r="I785" i="188"/>
  <c r="D785" i="188"/>
  <c r="B785" i="188"/>
  <c r="I784" i="188"/>
  <c r="D784" i="188"/>
  <c r="B784" i="188"/>
  <c r="I783" i="188"/>
  <c r="D783" i="188"/>
  <c r="B783" i="188"/>
  <c r="I782" i="188"/>
  <c r="D782" i="188"/>
  <c r="B782" i="188"/>
  <c r="I781" i="188"/>
  <c r="D781" i="188"/>
  <c r="B781" i="188"/>
  <c r="I780" i="188"/>
  <c r="D780" i="188"/>
  <c r="B780" i="188"/>
  <c r="I779" i="188"/>
  <c r="D779" i="188"/>
  <c r="B779" i="188"/>
  <c r="I778" i="188"/>
  <c r="D778" i="188"/>
  <c r="B778" i="188"/>
  <c r="I777" i="188"/>
  <c r="D777" i="188"/>
  <c r="B777" i="188"/>
  <c r="I776" i="188"/>
  <c r="D776" i="188"/>
  <c r="B776" i="188"/>
  <c r="I775" i="188"/>
  <c r="D775" i="188"/>
  <c r="B775" i="188"/>
  <c r="I774" i="188"/>
  <c r="D774" i="188"/>
  <c r="B774" i="188"/>
  <c r="I773" i="188"/>
  <c r="D773" i="188"/>
  <c r="B773" i="188"/>
  <c r="I772" i="188"/>
  <c r="D772" i="188"/>
  <c r="B772" i="188"/>
  <c r="I771" i="188"/>
  <c r="D771" i="188"/>
  <c r="B771" i="188"/>
  <c r="I770" i="188"/>
  <c r="D770" i="188"/>
  <c r="B770" i="188"/>
  <c r="I769" i="188"/>
  <c r="D769" i="188"/>
  <c r="B769" i="188"/>
  <c r="I768" i="188"/>
  <c r="D768" i="188"/>
  <c r="B768" i="188"/>
  <c r="I767" i="188"/>
  <c r="D767" i="188"/>
  <c r="B767" i="188"/>
  <c r="I766" i="188"/>
  <c r="D766" i="188"/>
  <c r="B766" i="188"/>
  <c r="I765" i="188"/>
  <c r="D765" i="188"/>
  <c r="B765" i="188"/>
  <c r="I764" i="188"/>
  <c r="D764" i="188"/>
  <c r="B764" i="188"/>
  <c r="I763" i="188"/>
  <c r="D763" i="188"/>
  <c r="B763" i="188"/>
  <c r="I762" i="188"/>
  <c r="D762" i="188"/>
  <c r="B762" i="188"/>
  <c r="I761" i="188"/>
  <c r="D761" i="188"/>
  <c r="B761" i="188"/>
  <c r="I760" i="188"/>
  <c r="D760" i="188"/>
  <c r="B760" i="188"/>
  <c r="I759" i="188"/>
  <c r="D759" i="188"/>
  <c r="B759" i="188"/>
  <c r="I758" i="188"/>
  <c r="D758" i="188"/>
  <c r="B758" i="188"/>
  <c r="I757" i="188"/>
  <c r="D757" i="188"/>
  <c r="B757" i="188"/>
  <c r="I756" i="188"/>
  <c r="D756" i="188"/>
  <c r="B756" i="188"/>
  <c r="I755" i="188"/>
  <c r="D755" i="188"/>
  <c r="B755" i="188"/>
  <c r="I754" i="188"/>
  <c r="D754" i="188"/>
  <c r="B754" i="188"/>
  <c r="I753" i="188"/>
  <c r="D753" i="188"/>
  <c r="B753" i="188"/>
  <c r="I752" i="188"/>
  <c r="D752" i="188"/>
  <c r="B752" i="188"/>
  <c r="I751" i="188"/>
  <c r="D751" i="188"/>
  <c r="B751" i="188"/>
  <c r="I750" i="188"/>
  <c r="D750" i="188"/>
  <c r="B750" i="188"/>
  <c r="I749" i="188"/>
  <c r="D749" i="188"/>
  <c r="B749" i="188"/>
  <c r="I748" i="188"/>
  <c r="D748" i="188"/>
  <c r="B748" i="188"/>
  <c r="I747" i="188"/>
  <c r="D747" i="188"/>
  <c r="B747" i="188"/>
  <c r="I746" i="188"/>
  <c r="D746" i="188"/>
  <c r="B746" i="188"/>
  <c r="I745" i="188"/>
  <c r="D745" i="188"/>
  <c r="B745" i="188"/>
  <c r="I744" i="188"/>
  <c r="D744" i="188"/>
  <c r="B744" i="188"/>
  <c r="I743" i="188"/>
  <c r="D743" i="188"/>
  <c r="B743" i="188"/>
  <c r="I742" i="188"/>
  <c r="D742" i="188"/>
  <c r="B742" i="188"/>
  <c r="I741" i="188"/>
  <c r="D741" i="188"/>
  <c r="B741" i="188"/>
  <c r="I740" i="188"/>
  <c r="D740" i="188"/>
  <c r="B740" i="188"/>
  <c r="I739" i="188"/>
  <c r="D739" i="188"/>
  <c r="B739" i="188"/>
  <c r="I738" i="188"/>
  <c r="D738" i="188"/>
  <c r="B738" i="188"/>
  <c r="I737" i="188"/>
  <c r="D737" i="188"/>
  <c r="B737" i="188"/>
  <c r="I736" i="188"/>
  <c r="D736" i="188"/>
  <c r="B736" i="188"/>
  <c r="I735" i="188"/>
  <c r="D735" i="188"/>
  <c r="B735" i="188"/>
  <c r="I734" i="188"/>
  <c r="D734" i="188"/>
  <c r="B734" i="188"/>
  <c r="I733" i="188"/>
  <c r="D733" i="188"/>
  <c r="B733" i="188"/>
  <c r="I732" i="188"/>
  <c r="D732" i="188"/>
  <c r="B732" i="188"/>
  <c r="I731" i="188"/>
  <c r="D731" i="188"/>
  <c r="B731" i="188"/>
  <c r="I730" i="188"/>
  <c r="D730" i="188"/>
  <c r="B730" i="188"/>
  <c r="I729" i="188"/>
  <c r="D729" i="188"/>
  <c r="B729" i="188"/>
  <c r="I728" i="188"/>
  <c r="D728" i="188"/>
  <c r="B728" i="188"/>
  <c r="I727" i="188"/>
  <c r="D727" i="188"/>
  <c r="B727" i="188"/>
  <c r="I726" i="188"/>
  <c r="D726" i="188"/>
  <c r="B726" i="188"/>
  <c r="I725" i="188"/>
  <c r="D725" i="188"/>
  <c r="B725" i="188"/>
  <c r="I724" i="188"/>
  <c r="D724" i="188"/>
  <c r="B724" i="188"/>
  <c r="I723" i="188"/>
  <c r="D723" i="188"/>
  <c r="B723" i="188"/>
  <c r="I722" i="188"/>
  <c r="D722" i="188"/>
  <c r="B722" i="188"/>
  <c r="I721" i="188"/>
  <c r="D721" i="188"/>
  <c r="B721" i="188"/>
  <c r="I720" i="188"/>
  <c r="D720" i="188"/>
  <c r="B720" i="188"/>
  <c r="I719" i="188"/>
  <c r="D719" i="188"/>
  <c r="B719" i="188"/>
  <c r="I718" i="188"/>
  <c r="D718" i="188"/>
  <c r="B718" i="188"/>
  <c r="I717" i="188"/>
  <c r="D717" i="188"/>
  <c r="B717" i="188"/>
  <c r="I716" i="188"/>
  <c r="D716" i="188"/>
  <c r="B716" i="188"/>
  <c r="I715" i="188"/>
  <c r="D715" i="188"/>
  <c r="B715" i="188"/>
  <c r="I714" i="188"/>
  <c r="D714" i="188"/>
  <c r="B714" i="188"/>
  <c r="I713" i="188"/>
  <c r="D713" i="188"/>
  <c r="B713" i="188"/>
  <c r="I712" i="188"/>
  <c r="D712" i="188"/>
  <c r="B712" i="188"/>
  <c r="I711" i="188"/>
  <c r="D711" i="188"/>
  <c r="B711" i="188"/>
  <c r="I710" i="188"/>
  <c r="D710" i="188"/>
  <c r="B710" i="188"/>
  <c r="I709" i="188"/>
  <c r="D709" i="188"/>
  <c r="B709" i="188"/>
  <c r="I708" i="188"/>
  <c r="D708" i="188"/>
  <c r="B708" i="188"/>
  <c r="I707" i="188"/>
  <c r="D707" i="188"/>
  <c r="B707" i="188"/>
  <c r="I706" i="188"/>
  <c r="D706" i="188"/>
  <c r="B706" i="188"/>
  <c r="I705" i="188"/>
  <c r="D705" i="188"/>
  <c r="B705" i="188"/>
  <c r="I704" i="188"/>
  <c r="D704" i="188"/>
  <c r="B704" i="188"/>
  <c r="I703" i="188"/>
  <c r="D703" i="188"/>
  <c r="B703" i="188"/>
  <c r="I702" i="188"/>
  <c r="D702" i="188"/>
  <c r="B702" i="188"/>
  <c r="I701" i="188"/>
  <c r="D701" i="188"/>
  <c r="B701" i="188"/>
  <c r="I700" i="188"/>
  <c r="D700" i="188"/>
  <c r="B700" i="188"/>
  <c r="I699" i="188"/>
  <c r="D699" i="188"/>
  <c r="B699" i="188"/>
  <c r="I698" i="188"/>
  <c r="D698" i="188"/>
  <c r="B698" i="188"/>
  <c r="I697" i="188"/>
  <c r="D697" i="188"/>
  <c r="B697" i="188"/>
  <c r="I696" i="188"/>
  <c r="D696" i="188"/>
  <c r="B696" i="188"/>
  <c r="I695" i="188"/>
  <c r="D695" i="188"/>
  <c r="B695" i="188"/>
  <c r="I694" i="188"/>
  <c r="D694" i="188"/>
  <c r="B694" i="188"/>
  <c r="I693" i="188"/>
  <c r="D693" i="188"/>
  <c r="B693" i="188"/>
  <c r="I692" i="188"/>
  <c r="D692" i="188"/>
  <c r="B692" i="188"/>
  <c r="I691" i="188"/>
  <c r="D691" i="188"/>
  <c r="B691" i="188"/>
  <c r="I690" i="188"/>
  <c r="D690" i="188"/>
  <c r="B690" i="188"/>
  <c r="I689" i="188"/>
  <c r="D689" i="188"/>
  <c r="B689" i="188"/>
  <c r="I688" i="188"/>
  <c r="D688" i="188"/>
  <c r="B688" i="188"/>
  <c r="I687" i="188"/>
  <c r="D687" i="188"/>
  <c r="B687" i="188"/>
  <c r="I686" i="188"/>
  <c r="D686" i="188"/>
  <c r="B686" i="188"/>
  <c r="I685" i="188"/>
  <c r="D685" i="188"/>
  <c r="B685" i="188"/>
  <c r="I684" i="188"/>
  <c r="D684" i="188"/>
  <c r="B684" i="188"/>
  <c r="I683" i="188"/>
  <c r="D683" i="188"/>
  <c r="B683" i="188"/>
  <c r="I682" i="188"/>
  <c r="D682" i="188"/>
  <c r="B682" i="188"/>
  <c r="I681" i="188"/>
  <c r="D681" i="188"/>
  <c r="B681" i="188"/>
  <c r="I680" i="188"/>
  <c r="D680" i="188"/>
  <c r="B680" i="188"/>
  <c r="I679" i="188"/>
  <c r="D679" i="188"/>
  <c r="B679" i="188"/>
  <c r="I678" i="188"/>
  <c r="D678" i="188"/>
  <c r="B678" i="188"/>
  <c r="I677" i="188"/>
  <c r="D677" i="188"/>
  <c r="B677" i="188"/>
  <c r="I676" i="188"/>
  <c r="D676" i="188"/>
  <c r="B676" i="188"/>
  <c r="I675" i="188"/>
  <c r="D675" i="188"/>
  <c r="B675" i="188"/>
  <c r="I674" i="188"/>
  <c r="D674" i="188"/>
  <c r="B674" i="188"/>
  <c r="I673" i="188"/>
  <c r="D673" i="188"/>
  <c r="B673" i="188"/>
  <c r="I672" i="188"/>
  <c r="D672" i="188"/>
  <c r="B672" i="188"/>
  <c r="I671" i="188"/>
  <c r="D671" i="188"/>
  <c r="B671" i="188"/>
  <c r="I670" i="188"/>
  <c r="D670" i="188"/>
  <c r="B670" i="188"/>
  <c r="I669" i="188"/>
  <c r="D669" i="188"/>
  <c r="B669" i="188"/>
  <c r="I668" i="188"/>
  <c r="D668" i="188"/>
  <c r="B668" i="188"/>
  <c r="I667" i="188"/>
  <c r="D667" i="188"/>
  <c r="B667" i="188"/>
  <c r="I666" i="188"/>
  <c r="D666" i="188"/>
  <c r="B666" i="188"/>
  <c r="I665" i="188"/>
  <c r="D665" i="188"/>
  <c r="B665" i="188"/>
  <c r="I664" i="188"/>
  <c r="D664" i="188"/>
  <c r="B664" i="188"/>
  <c r="I663" i="188"/>
  <c r="D663" i="188"/>
  <c r="B663" i="188"/>
  <c r="I662" i="188"/>
  <c r="D662" i="188"/>
  <c r="B662" i="188"/>
  <c r="I661" i="188"/>
  <c r="D661" i="188"/>
  <c r="B661" i="188"/>
  <c r="I660" i="188"/>
  <c r="D660" i="188"/>
  <c r="B660" i="188"/>
  <c r="I659" i="188"/>
  <c r="D659" i="188"/>
  <c r="B659" i="188"/>
  <c r="I658" i="188"/>
  <c r="D658" i="188"/>
  <c r="B658" i="188"/>
  <c r="I657" i="188"/>
  <c r="D657" i="188"/>
  <c r="B657" i="188"/>
  <c r="I656" i="188"/>
  <c r="D656" i="188"/>
  <c r="B656" i="188"/>
  <c r="I655" i="188"/>
  <c r="D655" i="188"/>
  <c r="B655" i="188"/>
  <c r="I654" i="188"/>
  <c r="D654" i="188"/>
  <c r="B654" i="188"/>
  <c r="I653" i="188"/>
  <c r="D653" i="188"/>
  <c r="B653" i="188"/>
  <c r="I652" i="188"/>
  <c r="D652" i="188"/>
  <c r="B652" i="188"/>
  <c r="I651" i="188"/>
  <c r="D651" i="188"/>
  <c r="B651" i="188"/>
  <c r="I650" i="188"/>
  <c r="D650" i="188"/>
  <c r="B650" i="188"/>
  <c r="I649" i="188"/>
  <c r="D649" i="188"/>
  <c r="B649" i="188"/>
  <c r="I648" i="188"/>
  <c r="D648" i="188"/>
  <c r="B648" i="188"/>
  <c r="I647" i="188"/>
  <c r="D647" i="188"/>
  <c r="B647" i="188"/>
  <c r="I646" i="188"/>
  <c r="D646" i="188"/>
  <c r="B646" i="188"/>
  <c r="I645" i="188"/>
  <c r="D645" i="188"/>
  <c r="B645" i="188"/>
  <c r="I644" i="188"/>
  <c r="D644" i="188"/>
  <c r="B644" i="188"/>
  <c r="I643" i="188"/>
  <c r="D643" i="188"/>
  <c r="B643" i="188"/>
  <c r="I642" i="188"/>
  <c r="D642" i="188"/>
  <c r="B642" i="188"/>
  <c r="I641" i="188"/>
  <c r="D641" i="188"/>
  <c r="B641" i="188"/>
  <c r="I640" i="188"/>
  <c r="D640" i="188"/>
  <c r="B640" i="188"/>
  <c r="I639" i="188"/>
  <c r="D639" i="188"/>
  <c r="B639" i="188"/>
  <c r="I638" i="188"/>
  <c r="D638" i="188"/>
  <c r="B638" i="188"/>
  <c r="I637" i="188"/>
  <c r="D637" i="188"/>
  <c r="B637" i="188"/>
  <c r="I636" i="188"/>
  <c r="D636" i="188"/>
  <c r="B636" i="188"/>
  <c r="I635" i="188"/>
  <c r="D635" i="188"/>
  <c r="B635" i="188"/>
  <c r="I634" i="188"/>
  <c r="D634" i="188"/>
  <c r="B634" i="188"/>
  <c r="I633" i="188"/>
  <c r="D633" i="188"/>
  <c r="B633" i="188"/>
  <c r="I632" i="188"/>
  <c r="D632" i="188"/>
  <c r="B632" i="188"/>
  <c r="I631" i="188"/>
  <c r="D631" i="188"/>
  <c r="B631" i="188"/>
  <c r="I630" i="188"/>
  <c r="D630" i="188"/>
  <c r="B630" i="188"/>
  <c r="I629" i="188"/>
  <c r="D629" i="188"/>
  <c r="B629" i="188"/>
  <c r="I628" i="188"/>
  <c r="D628" i="188"/>
  <c r="B628" i="188"/>
  <c r="I627" i="188"/>
  <c r="D627" i="188"/>
  <c r="B627" i="188"/>
  <c r="I626" i="188"/>
  <c r="D626" i="188"/>
  <c r="B626" i="188"/>
  <c r="I625" i="188"/>
  <c r="D625" i="188"/>
  <c r="B625" i="188"/>
  <c r="I624" i="188"/>
  <c r="D624" i="188"/>
  <c r="B624" i="188"/>
  <c r="I623" i="188"/>
  <c r="D623" i="188"/>
  <c r="B623" i="188"/>
  <c r="I622" i="188"/>
  <c r="D622" i="188"/>
  <c r="B622" i="188"/>
  <c r="I621" i="188"/>
  <c r="D621" i="188"/>
  <c r="B621" i="188"/>
  <c r="I620" i="188"/>
  <c r="D620" i="188"/>
  <c r="B620" i="188"/>
  <c r="I619" i="188"/>
  <c r="D619" i="188"/>
  <c r="B619" i="188"/>
  <c r="I618" i="188"/>
  <c r="D618" i="188"/>
  <c r="B618" i="188"/>
  <c r="I617" i="188"/>
  <c r="D617" i="188"/>
  <c r="B617" i="188"/>
  <c r="I616" i="188"/>
  <c r="D616" i="188"/>
  <c r="B616" i="188"/>
  <c r="I615" i="188"/>
  <c r="D615" i="188"/>
  <c r="B615" i="188"/>
  <c r="I614" i="188"/>
  <c r="D614" i="188"/>
  <c r="B614" i="188"/>
  <c r="I613" i="188"/>
  <c r="D613" i="188"/>
  <c r="B613" i="188"/>
  <c r="I612" i="188"/>
  <c r="D612" i="188"/>
  <c r="B612" i="188"/>
  <c r="I611" i="188"/>
  <c r="D611" i="188"/>
  <c r="B611" i="188"/>
  <c r="I610" i="188"/>
  <c r="D610" i="188"/>
  <c r="B610" i="188"/>
  <c r="I609" i="188"/>
  <c r="D609" i="188"/>
  <c r="B609" i="188"/>
  <c r="I608" i="188"/>
  <c r="D608" i="188"/>
  <c r="B608" i="188"/>
  <c r="I607" i="188"/>
  <c r="D607" i="188"/>
  <c r="B607" i="188"/>
  <c r="I606" i="188"/>
  <c r="D606" i="188"/>
  <c r="B606" i="188"/>
  <c r="I605" i="188"/>
  <c r="D605" i="188"/>
  <c r="B605" i="188"/>
  <c r="I604" i="188"/>
  <c r="D604" i="188"/>
  <c r="B604" i="188"/>
  <c r="I603" i="188"/>
  <c r="D603" i="188"/>
  <c r="B603" i="188"/>
  <c r="I602" i="188"/>
  <c r="D602" i="188"/>
  <c r="B602" i="188"/>
  <c r="I601" i="188"/>
  <c r="D601" i="188"/>
  <c r="B601" i="188"/>
  <c r="I600" i="188"/>
  <c r="D600" i="188"/>
  <c r="B600" i="188"/>
  <c r="I599" i="188"/>
  <c r="D599" i="188"/>
  <c r="B599" i="188"/>
  <c r="I598" i="188"/>
  <c r="D598" i="188"/>
  <c r="B598" i="188"/>
  <c r="I597" i="188"/>
  <c r="D597" i="188"/>
  <c r="B597" i="188"/>
  <c r="I596" i="188"/>
  <c r="D596" i="188"/>
  <c r="B596" i="188"/>
  <c r="I595" i="188"/>
  <c r="D595" i="188"/>
  <c r="B595" i="188"/>
  <c r="I594" i="188"/>
  <c r="D594" i="188"/>
  <c r="B594" i="188"/>
  <c r="I593" i="188"/>
  <c r="D593" i="188"/>
  <c r="B593" i="188"/>
  <c r="I592" i="188"/>
  <c r="D592" i="188"/>
  <c r="B592" i="188"/>
  <c r="I591" i="188"/>
  <c r="D591" i="188"/>
  <c r="B591" i="188"/>
  <c r="I590" i="188"/>
  <c r="D590" i="188"/>
  <c r="B590" i="188"/>
  <c r="I589" i="188"/>
  <c r="D589" i="188"/>
  <c r="B589" i="188"/>
  <c r="I588" i="188"/>
  <c r="D588" i="188"/>
  <c r="B588" i="188"/>
  <c r="I587" i="188"/>
  <c r="D587" i="188"/>
  <c r="B587" i="188"/>
  <c r="I586" i="188"/>
  <c r="D586" i="188"/>
  <c r="B586" i="188"/>
  <c r="I585" i="188"/>
  <c r="D585" i="188"/>
  <c r="B585" i="188"/>
  <c r="I584" i="188"/>
  <c r="D584" i="188"/>
  <c r="B584" i="188"/>
  <c r="I583" i="188"/>
  <c r="D583" i="188"/>
  <c r="B583" i="188"/>
  <c r="I582" i="188"/>
  <c r="D582" i="188"/>
  <c r="B582" i="188"/>
  <c r="I581" i="188"/>
  <c r="D581" i="188"/>
  <c r="B581" i="188"/>
  <c r="I580" i="188"/>
  <c r="D580" i="188"/>
  <c r="B580" i="188"/>
  <c r="I579" i="188"/>
  <c r="D579" i="188"/>
  <c r="B579" i="188"/>
  <c r="I578" i="188"/>
  <c r="D578" i="188"/>
  <c r="B578" i="188"/>
  <c r="I577" i="188"/>
  <c r="D577" i="188"/>
  <c r="B577" i="188"/>
  <c r="I576" i="188"/>
  <c r="D576" i="188"/>
  <c r="B576" i="188"/>
  <c r="I575" i="188"/>
  <c r="D575" i="188"/>
  <c r="B575" i="188"/>
  <c r="I574" i="188"/>
  <c r="D574" i="188"/>
  <c r="B574" i="188"/>
  <c r="I573" i="188"/>
  <c r="D573" i="188"/>
  <c r="B573" i="188"/>
  <c r="I572" i="188"/>
  <c r="D572" i="188"/>
  <c r="B572" i="188"/>
  <c r="I571" i="188"/>
  <c r="D571" i="188"/>
  <c r="B571" i="188"/>
  <c r="I570" i="188"/>
  <c r="D570" i="188"/>
  <c r="B570" i="188"/>
  <c r="I569" i="188"/>
  <c r="D569" i="188"/>
  <c r="B569" i="188"/>
  <c r="I568" i="188"/>
  <c r="D568" i="188"/>
  <c r="B568" i="188"/>
  <c r="I567" i="188"/>
  <c r="D567" i="188"/>
  <c r="B567" i="188"/>
  <c r="I566" i="188"/>
  <c r="D566" i="188"/>
  <c r="B566" i="188"/>
  <c r="I565" i="188"/>
  <c r="D565" i="188"/>
  <c r="B565" i="188"/>
  <c r="I564" i="188"/>
  <c r="D564" i="188"/>
  <c r="B564" i="188"/>
  <c r="I563" i="188"/>
  <c r="D563" i="188"/>
  <c r="B563" i="188"/>
  <c r="I562" i="188"/>
  <c r="D562" i="188"/>
  <c r="B562" i="188"/>
  <c r="I561" i="188"/>
  <c r="D561" i="188"/>
  <c r="B561" i="188"/>
  <c r="I560" i="188"/>
  <c r="D560" i="188"/>
  <c r="B560" i="188"/>
  <c r="I559" i="188"/>
  <c r="D559" i="188"/>
  <c r="B559" i="188"/>
  <c r="I558" i="188"/>
  <c r="D558" i="188"/>
  <c r="B558" i="188"/>
  <c r="I557" i="188"/>
  <c r="D557" i="188"/>
  <c r="B557" i="188"/>
  <c r="I556" i="188"/>
  <c r="D556" i="188"/>
  <c r="B556" i="188"/>
  <c r="I555" i="188"/>
  <c r="D555" i="188"/>
  <c r="B555" i="188"/>
  <c r="I554" i="188"/>
  <c r="D554" i="188"/>
  <c r="B554" i="188"/>
  <c r="I553" i="188"/>
  <c r="D553" i="188"/>
  <c r="B553" i="188"/>
  <c r="I552" i="188"/>
  <c r="D552" i="188"/>
  <c r="B552" i="188"/>
  <c r="I551" i="188"/>
  <c r="D551" i="188"/>
  <c r="B551" i="188"/>
  <c r="I550" i="188"/>
  <c r="D550" i="188"/>
  <c r="B550" i="188"/>
  <c r="I549" i="188"/>
  <c r="D549" i="188"/>
  <c r="B549" i="188"/>
  <c r="I548" i="188"/>
  <c r="D548" i="188"/>
  <c r="B548" i="188"/>
  <c r="I547" i="188"/>
  <c r="D547" i="188"/>
  <c r="B547" i="188"/>
  <c r="I546" i="188"/>
  <c r="D546" i="188"/>
  <c r="B546" i="188"/>
  <c r="I545" i="188"/>
  <c r="D545" i="188"/>
  <c r="B545" i="188"/>
  <c r="I544" i="188"/>
  <c r="D544" i="188"/>
  <c r="B544" i="188"/>
  <c r="I543" i="188"/>
  <c r="D543" i="188"/>
  <c r="B543" i="188"/>
  <c r="I542" i="188"/>
  <c r="D542" i="188"/>
  <c r="B542" i="188"/>
  <c r="I541" i="188"/>
  <c r="D541" i="188"/>
  <c r="B541" i="188"/>
  <c r="I540" i="188"/>
  <c r="D540" i="188"/>
  <c r="B540" i="188"/>
  <c r="I539" i="188"/>
  <c r="D539" i="188"/>
  <c r="B539" i="188"/>
  <c r="I538" i="188"/>
  <c r="D538" i="188"/>
  <c r="B538" i="188"/>
  <c r="I537" i="188"/>
  <c r="D537" i="188"/>
  <c r="B537" i="188"/>
  <c r="I536" i="188"/>
  <c r="D536" i="188"/>
  <c r="B536" i="188"/>
  <c r="I535" i="188"/>
  <c r="D535" i="188"/>
  <c r="B535" i="188"/>
  <c r="I534" i="188"/>
  <c r="D534" i="188"/>
  <c r="B534" i="188"/>
  <c r="I533" i="188"/>
  <c r="D533" i="188"/>
  <c r="B533" i="188"/>
  <c r="I532" i="188"/>
  <c r="D532" i="188"/>
  <c r="B532" i="188"/>
  <c r="I531" i="188"/>
  <c r="D531" i="188"/>
  <c r="B531" i="188"/>
  <c r="I530" i="188"/>
  <c r="D530" i="188"/>
  <c r="B530" i="188"/>
  <c r="I529" i="188"/>
  <c r="D529" i="188"/>
  <c r="B529" i="188"/>
  <c r="I528" i="188"/>
  <c r="D528" i="188"/>
  <c r="B528" i="188"/>
  <c r="I527" i="188"/>
  <c r="D527" i="188"/>
  <c r="B527" i="188"/>
  <c r="I526" i="188"/>
  <c r="D526" i="188"/>
  <c r="B526" i="188"/>
  <c r="I525" i="188"/>
  <c r="D525" i="188"/>
  <c r="B525" i="188"/>
  <c r="I524" i="188"/>
  <c r="D524" i="188"/>
  <c r="B524" i="188"/>
  <c r="I523" i="188"/>
  <c r="D523" i="188"/>
  <c r="B523" i="188"/>
  <c r="I522" i="188"/>
  <c r="D522" i="188"/>
  <c r="B522" i="188"/>
  <c r="I521" i="188"/>
  <c r="D521" i="188"/>
  <c r="B521" i="188"/>
  <c r="I520" i="188"/>
  <c r="D520" i="188"/>
  <c r="B520" i="188"/>
  <c r="I519" i="188"/>
  <c r="D519" i="188"/>
  <c r="B519" i="188"/>
  <c r="I518" i="188"/>
  <c r="D518" i="188"/>
  <c r="B518" i="188"/>
  <c r="I517" i="188"/>
  <c r="D517" i="188"/>
  <c r="B517" i="188"/>
  <c r="I516" i="188"/>
  <c r="D516" i="188"/>
  <c r="B516" i="188"/>
  <c r="I515" i="188"/>
  <c r="D515" i="188"/>
  <c r="B515" i="188"/>
  <c r="I514" i="188"/>
  <c r="D514" i="188"/>
  <c r="B514" i="188"/>
  <c r="I513" i="188"/>
  <c r="D513" i="188"/>
  <c r="B513" i="188"/>
  <c r="I512" i="188"/>
  <c r="D512" i="188"/>
  <c r="B512" i="188"/>
  <c r="I511" i="188"/>
  <c r="D511" i="188"/>
  <c r="B511" i="188"/>
  <c r="I510" i="188"/>
  <c r="D510" i="188"/>
  <c r="B510" i="188"/>
  <c r="I509" i="188"/>
  <c r="D509" i="188"/>
  <c r="B509" i="188"/>
  <c r="I508" i="188"/>
  <c r="D508" i="188"/>
  <c r="B508" i="188"/>
  <c r="I507" i="188"/>
  <c r="D507" i="188"/>
  <c r="B507" i="188"/>
  <c r="I506" i="188"/>
  <c r="D506" i="188"/>
  <c r="B506" i="188"/>
  <c r="I505" i="188"/>
  <c r="D505" i="188"/>
  <c r="B505" i="188"/>
  <c r="I504" i="188"/>
  <c r="D504" i="188"/>
  <c r="B504" i="188"/>
  <c r="I503" i="188"/>
  <c r="D503" i="188"/>
  <c r="B503" i="188"/>
  <c r="I502" i="188"/>
  <c r="D502" i="188"/>
  <c r="B502" i="188"/>
  <c r="I501" i="188"/>
  <c r="D501" i="188"/>
  <c r="B501" i="188"/>
  <c r="I500" i="188"/>
  <c r="D500" i="188"/>
  <c r="B500" i="188"/>
  <c r="I499" i="188"/>
  <c r="D499" i="188"/>
  <c r="B499" i="188"/>
  <c r="I498" i="188"/>
  <c r="D498" i="188"/>
  <c r="B498" i="188"/>
  <c r="I497" i="188"/>
  <c r="D497" i="188"/>
  <c r="B497" i="188"/>
  <c r="I496" i="188"/>
  <c r="D496" i="188"/>
  <c r="B496" i="188"/>
  <c r="I495" i="188"/>
  <c r="D495" i="188"/>
  <c r="B495" i="188"/>
  <c r="I494" i="188"/>
  <c r="D494" i="188"/>
  <c r="B494" i="188"/>
  <c r="I493" i="188"/>
  <c r="D493" i="188"/>
  <c r="B493" i="188"/>
  <c r="I492" i="188"/>
  <c r="D492" i="188"/>
  <c r="B492" i="188"/>
  <c r="I491" i="188"/>
  <c r="D491" i="188"/>
  <c r="B491" i="188"/>
  <c r="I490" i="188"/>
  <c r="D490" i="188"/>
  <c r="B490" i="188"/>
  <c r="I489" i="188"/>
  <c r="D489" i="188"/>
  <c r="B489" i="188"/>
  <c r="I488" i="188"/>
  <c r="D488" i="188"/>
  <c r="B488" i="188"/>
  <c r="I487" i="188"/>
  <c r="D487" i="188"/>
  <c r="B487" i="188"/>
  <c r="I486" i="188"/>
  <c r="D486" i="188"/>
  <c r="B486" i="188"/>
  <c r="I485" i="188"/>
  <c r="D485" i="188"/>
  <c r="B485" i="188"/>
  <c r="I484" i="188"/>
  <c r="D484" i="188"/>
  <c r="B484" i="188"/>
  <c r="I483" i="188"/>
  <c r="D483" i="188"/>
  <c r="B483" i="188"/>
  <c r="I482" i="188"/>
  <c r="D482" i="188"/>
  <c r="B482" i="188"/>
  <c r="I481" i="188"/>
  <c r="D481" i="188"/>
  <c r="B481" i="188"/>
  <c r="I480" i="188"/>
  <c r="D480" i="188"/>
  <c r="B480" i="188"/>
  <c r="I479" i="188"/>
  <c r="D479" i="188"/>
  <c r="B479" i="188"/>
  <c r="I478" i="188"/>
  <c r="D478" i="188"/>
  <c r="B478" i="188"/>
  <c r="I477" i="188"/>
  <c r="D477" i="188"/>
  <c r="B477" i="188"/>
  <c r="I476" i="188"/>
  <c r="D476" i="188"/>
  <c r="B476" i="188"/>
  <c r="I475" i="188"/>
  <c r="D475" i="188"/>
  <c r="B475" i="188"/>
  <c r="I474" i="188"/>
  <c r="D474" i="188"/>
  <c r="B474" i="188"/>
  <c r="I473" i="188"/>
  <c r="D473" i="188"/>
  <c r="B473" i="188"/>
  <c r="I472" i="188"/>
  <c r="D472" i="188"/>
  <c r="B472" i="188"/>
  <c r="I471" i="188"/>
  <c r="D471" i="188"/>
  <c r="B471" i="188"/>
  <c r="I470" i="188"/>
  <c r="D470" i="188"/>
  <c r="B470" i="188"/>
  <c r="I469" i="188"/>
  <c r="D469" i="188"/>
  <c r="B469" i="188"/>
  <c r="I468" i="188"/>
  <c r="D468" i="188"/>
  <c r="B468" i="188"/>
  <c r="I467" i="188"/>
  <c r="D467" i="188"/>
  <c r="B467" i="188"/>
  <c r="I466" i="188"/>
  <c r="D466" i="188"/>
  <c r="B466" i="188"/>
  <c r="I465" i="188"/>
  <c r="D465" i="188"/>
  <c r="B465" i="188"/>
  <c r="I464" i="188"/>
  <c r="D464" i="188"/>
  <c r="B464" i="188"/>
  <c r="I463" i="188"/>
  <c r="D463" i="188"/>
  <c r="B463" i="188"/>
  <c r="I462" i="188"/>
  <c r="D462" i="188"/>
  <c r="B462" i="188"/>
  <c r="I461" i="188"/>
  <c r="D461" i="188"/>
  <c r="B461" i="188"/>
  <c r="I460" i="188"/>
  <c r="D460" i="188"/>
  <c r="B460" i="188"/>
  <c r="I459" i="188"/>
  <c r="D459" i="188"/>
  <c r="B459" i="188"/>
  <c r="I458" i="188"/>
  <c r="D458" i="188"/>
  <c r="B458" i="188"/>
  <c r="I457" i="188"/>
  <c r="D457" i="188"/>
  <c r="B457" i="188"/>
  <c r="I456" i="188"/>
  <c r="D456" i="188"/>
  <c r="B456" i="188"/>
  <c r="I455" i="188"/>
  <c r="D455" i="188"/>
  <c r="B455" i="188"/>
  <c r="I454" i="188"/>
  <c r="D454" i="188"/>
  <c r="B454" i="188"/>
  <c r="I453" i="188"/>
  <c r="D453" i="188"/>
  <c r="B453" i="188"/>
  <c r="I452" i="188"/>
  <c r="D452" i="188"/>
  <c r="B452" i="188"/>
  <c r="I451" i="188"/>
  <c r="D451" i="188"/>
  <c r="B451" i="188"/>
  <c r="I450" i="188"/>
  <c r="D450" i="188"/>
  <c r="B450" i="188"/>
  <c r="I449" i="188"/>
  <c r="D449" i="188"/>
  <c r="B449" i="188"/>
  <c r="I448" i="188"/>
  <c r="D448" i="188"/>
  <c r="B448" i="188"/>
  <c r="I447" i="188"/>
  <c r="D447" i="188"/>
  <c r="B447" i="188"/>
  <c r="I446" i="188"/>
  <c r="D446" i="188"/>
  <c r="B446" i="188"/>
  <c r="I445" i="188"/>
  <c r="D445" i="188"/>
  <c r="B445" i="188"/>
  <c r="I444" i="188"/>
  <c r="D444" i="188"/>
  <c r="B444" i="188"/>
  <c r="I443" i="188"/>
  <c r="D443" i="188"/>
  <c r="B443" i="188"/>
  <c r="I442" i="188"/>
  <c r="D442" i="188"/>
  <c r="B442" i="188"/>
  <c r="I441" i="188"/>
  <c r="D441" i="188"/>
  <c r="B441" i="188"/>
  <c r="I440" i="188"/>
  <c r="D440" i="188"/>
  <c r="B440" i="188"/>
  <c r="I439" i="188"/>
  <c r="D439" i="188"/>
  <c r="B439" i="188"/>
  <c r="I438" i="188"/>
  <c r="D438" i="188"/>
  <c r="B438" i="188"/>
  <c r="I437" i="188"/>
  <c r="D437" i="188"/>
  <c r="B437" i="188"/>
  <c r="I436" i="188"/>
  <c r="D436" i="188"/>
  <c r="B436" i="188"/>
  <c r="I435" i="188"/>
  <c r="D435" i="188"/>
  <c r="B435" i="188"/>
  <c r="I434" i="188"/>
  <c r="D434" i="188"/>
  <c r="B434" i="188"/>
  <c r="I433" i="188"/>
  <c r="D433" i="188"/>
  <c r="B433" i="188"/>
  <c r="I432" i="188"/>
  <c r="D432" i="188"/>
  <c r="B432" i="188"/>
  <c r="I431" i="188"/>
  <c r="D431" i="188"/>
  <c r="B431" i="188"/>
  <c r="I430" i="188"/>
  <c r="D430" i="188"/>
  <c r="B430" i="188"/>
  <c r="I429" i="188"/>
  <c r="D429" i="188"/>
  <c r="B429" i="188"/>
  <c r="I428" i="188"/>
  <c r="D428" i="188"/>
  <c r="B428" i="188"/>
  <c r="I427" i="188"/>
  <c r="D427" i="188"/>
  <c r="B427" i="188"/>
  <c r="I426" i="188"/>
  <c r="D426" i="188"/>
  <c r="B426" i="188"/>
  <c r="I425" i="188"/>
  <c r="D425" i="188"/>
  <c r="B425" i="188"/>
  <c r="I424" i="188"/>
  <c r="D424" i="188"/>
  <c r="B424" i="188"/>
  <c r="I423" i="188"/>
  <c r="D423" i="188"/>
  <c r="B423" i="188"/>
  <c r="I422" i="188"/>
  <c r="D422" i="188"/>
  <c r="B422" i="188"/>
  <c r="I421" i="188"/>
  <c r="D421" i="188"/>
  <c r="B421" i="188"/>
  <c r="I420" i="188"/>
  <c r="D420" i="188"/>
  <c r="B420" i="188"/>
  <c r="I419" i="188"/>
  <c r="D419" i="188"/>
  <c r="B419" i="188"/>
  <c r="I418" i="188"/>
  <c r="D418" i="188"/>
  <c r="B418" i="188"/>
  <c r="I417" i="188"/>
  <c r="D417" i="188"/>
  <c r="B417" i="188"/>
  <c r="I416" i="188"/>
  <c r="D416" i="188"/>
  <c r="B416" i="188"/>
  <c r="I415" i="188"/>
  <c r="D415" i="188"/>
  <c r="B415" i="188"/>
  <c r="I414" i="188"/>
  <c r="D414" i="188"/>
  <c r="B414" i="188"/>
  <c r="I413" i="188"/>
  <c r="D413" i="188"/>
  <c r="B413" i="188"/>
  <c r="I412" i="188"/>
  <c r="D412" i="188"/>
  <c r="B412" i="188"/>
  <c r="I411" i="188"/>
  <c r="D411" i="188"/>
  <c r="B411" i="188"/>
  <c r="I410" i="188"/>
  <c r="D410" i="188"/>
  <c r="B410" i="188"/>
  <c r="I409" i="188"/>
  <c r="D409" i="188"/>
  <c r="B409" i="188"/>
  <c r="I408" i="188"/>
  <c r="D408" i="188"/>
  <c r="B408" i="188"/>
  <c r="I407" i="188"/>
  <c r="D407" i="188"/>
  <c r="B407" i="188"/>
  <c r="I406" i="188"/>
  <c r="D406" i="188"/>
  <c r="B406" i="188"/>
  <c r="I405" i="188"/>
  <c r="D405" i="188"/>
  <c r="B405" i="188"/>
  <c r="I404" i="188"/>
  <c r="D404" i="188"/>
  <c r="B404" i="188"/>
  <c r="I403" i="188"/>
  <c r="D403" i="188"/>
  <c r="B403" i="188"/>
  <c r="I402" i="188"/>
  <c r="D402" i="188"/>
  <c r="B402" i="188"/>
  <c r="I401" i="188"/>
  <c r="D401" i="188"/>
  <c r="B401" i="188"/>
  <c r="I400" i="188"/>
  <c r="D400" i="188"/>
  <c r="B400" i="188"/>
  <c r="I399" i="188"/>
  <c r="D399" i="188"/>
  <c r="B399" i="188"/>
  <c r="I398" i="188"/>
  <c r="D398" i="188"/>
  <c r="B398" i="188"/>
  <c r="I397" i="188"/>
  <c r="D397" i="188"/>
  <c r="B397" i="188"/>
  <c r="I396" i="188"/>
  <c r="D396" i="188"/>
  <c r="B396" i="188"/>
  <c r="I395" i="188"/>
  <c r="D395" i="188"/>
  <c r="B395" i="188"/>
  <c r="I394" i="188"/>
  <c r="D394" i="188"/>
  <c r="B394" i="188"/>
  <c r="I393" i="188"/>
  <c r="D393" i="188"/>
  <c r="B393" i="188"/>
  <c r="I392" i="188"/>
  <c r="D392" i="188"/>
  <c r="B392" i="188"/>
  <c r="I391" i="188"/>
  <c r="D391" i="188"/>
  <c r="B391" i="188"/>
  <c r="I390" i="188"/>
  <c r="D390" i="188"/>
  <c r="B390" i="188"/>
  <c r="I389" i="188"/>
  <c r="D389" i="188"/>
  <c r="B389" i="188"/>
  <c r="I388" i="188"/>
  <c r="D388" i="188"/>
  <c r="B388" i="188"/>
  <c r="I387" i="188"/>
  <c r="D387" i="188"/>
  <c r="B387" i="188"/>
  <c r="I386" i="188"/>
  <c r="D386" i="188"/>
  <c r="B386" i="188"/>
  <c r="I385" i="188"/>
  <c r="D385" i="188"/>
  <c r="B385" i="188"/>
  <c r="I384" i="188"/>
  <c r="D384" i="188"/>
  <c r="B384" i="188"/>
  <c r="I383" i="188"/>
  <c r="D383" i="188"/>
  <c r="B383" i="188"/>
  <c r="I382" i="188"/>
  <c r="D382" i="188"/>
  <c r="B382" i="188"/>
  <c r="I381" i="188"/>
  <c r="D381" i="188"/>
  <c r="B381" i="188"/>
  <c r="I380" i="188"/>
  <c r="D380" i="188"/>
  <c r="B380" i="188"/>
  <c r="I379" i="188"/>
  <c r="D379" i="188"/>
  <c r="B379" i="188"/>
  <c r="I378" i="188"/>
  <c r="D378" i="188"/>
  <c r="B378" i="188"/>
  <c r="I377" i="188"/>
  <c r="D377" i="188"/>
  <c r="B377" i="188"/>
  <c r="I376" i="188"/>
  <c r="D376" i="188"/>
  <c r="B376" i="188"/>
  <c r="I375" i="188"/>
  <c r="D375" i="188"/>
  <c r="B375" i="188"/>
  <c r="I374" i="188"/>
  <c r="D374" i="188"/>
  <c r="B374" i="188"/>
  <c r="I373" i="188"/>
  <c r="D373" i="188"/>
  <c r="B373" i="188"/>
  <c r="I372" i="188"/>
  <c r="D372" i="188"/>
  <c r="B372" i="188"/>
  <c r="I371" i="188"/>
  <c r="D371" i="188"/>
  <c r="B371" i="188"/>
  <c r="I370" i="188"/>
  <c r="D370" i="188"/>
  <c r="B370" i="188"/>
  <c r="I369" i="188"/>
  <c r="D369" i="188"/>
  <c r="B369" i="188"/>
  <c r="I368" i="188"/>
  <c r="D368" i="188"/>
  <c r="B368" i="188"/>
  <c r="I367" i="188"/>
  <c r="D367" i="188"/>
  <c r="B367" i="188"/>
  <c r="I366" i="188"/>
  <c r="D366" i="188"/>
  <c r="B366" i="188"/>
  <c r="I365" i="188"/>
  <c r="D365" i="188"/>
  <c r="B365" i="188"/>
  <c r="I364" i="188"/>
  <c r="D364" i="188"/>
  <c r="B364" i="188"/>
  <c r="I363" i="188"/>
  <c r="D363" i="188"/>
  <c r="B363" i="188"/>
  <c r="I362" i="188"/>
  <c r="D362" i="188"/>
  <c r="B362" i="188"/>
  <c r="I361" i="188"/>
  <c r="D361" i="188"/>
  <c r="B361" i="188"/>
  <c r="I360" i="188"/>
  <c r="D360" i="188"/>
  <c r="B360" i="188"/>
  <c r="I359" i="188"/>
  <c r="D359" i="188"/>
  <c r="B359" i="188"/>
  <c r="I358" i="188"/>
  <c r="D358" i="188"/>
  <c r="B358" i="188"/>
  <c r="I357" i="188"/>
  <c r="D357" i="188"/>
  <c r="B357" i="188"/>
  <c r="I356" i="188"/>
  <c r="D356" i="188"/>
  <c r="B356" i="188"/>
  <c r="I355" i="188"/>
  <c r="D355" i="188"/>
  <c r="B355" i="188"/>
  <c r="I354" i="188"/>
  <c r="D354" i="188"/>
  <c r="B354" i="188"/>
  <c r="I353" i="188"/>
  <c r="D353" i="188"/>
  <c r="B353" i="188"/>
  <c r="I352" i="188"/>
  <c r="D352" i="188"/>
  <c r="B352" i="188"/>
  <c r="I351" i="188"/>
  <c r="D351" i="188"/>
  <c r="B351" i="188"/>
  <c r="I350" i="188"/>
  <c r="D350" i="188"/>
  <c r="B350" i="188"/>
  <c r="I349" i="188"/>
  <c r="D349" i="188"/>
  <c r="B349" i="188"/>
  <c r="I348" i="188"/>
  <c r="D348" i="188"/>
  <c r="B348" i="188"/>
  <c r="I347" i="188"/>
  <c r="D347" i="188"/>
  <c r="B347" i="188"/>
  <c r="I346" i="188"/>
  <c r="D346" i="188"/>
  <c r="B346" i="188"/>
  <c r="I345" i="188"/>
  <c r="D345" i="188"/>
  <c r="B345" i="188"/>
  <c r="I344" i="188"/>
  <c r="D344" i="188"/>
  <c r="B344" i="188"/>
  <c r="I343" i="188"/>
  <c r="D343" i="188"/>
  <c r="B343" i="188"/>
  <c r="I342" i="188"/>
  <c r="D342" i="188"/>
  <c r="B342" i="188"/>
  <c r="I341" i="188"/>
  <c r="D341" i="188"/>
  <c r="B341" i="188"/>
  <c r="I340" i="188"/>
  <c r="D340" i="188"/>
  <c r="B340" i="188"/>
  <c r="I339" i="188"/>
  <c r="D339" i="188"/>
  <c r="B339" i="188"/>
  <c r="I338" i="188"/>
  <c r="D338" i="188"/>
  <c r="B338" i="188"/>
  <c r="I337" i="188"/>
  <c r="D337" i="188"/>
  <c r="B337" i="188"/>
  <c r="I336" i="188"/>
  <c r="D336" i="188"/>
  <c r="B336" i="188"/>
  <c r="I335" i="188"/>
  <c r="D335" i="188"/>
  <c r="B335" i="188"/>
  <c r="I334" i="188"/>
  <c r="D334" i="188"/>
  <c r="B334" i="188"/>
  <c r="I333" i="188"/>
  <c r="D333" i="188"/>
  <c r="B333" i="188"/>
  <c r="I332" i="188"/>
  <c r="D332" i="188"/>
  <c r="B332" i="188"/>
  <c r="I331" i="188"/>
  <c r="D331" i="188"/>
  <c r="B331" i="188"/>
  <c r="I330" i="188"/>
  <c r="D330" i="188"/>
  <c r="B330" i="188"/>
  <c r="I329" i="188"/>
  <c r="D329" i="188"/>
  <c r="B329" i="188"/>
  <c r="I328" i="188"/>
  <c r="D328" i="188"/>
  <c r="B328" i="188"/>
  <c r="I327" i="188"/>
  <c r="D327" i="188"/>
  <c r="B327" i="188"/>
  <c r="I326" i="188"/>
  <c r="D326" i="188"/>
  <c r="B326" i="188"/>
  <c r="I325" i="188"/>
  <c r="D325" i="188"/>
  <c r="B325" i="188"/>
  <c r="I324" i="188"/>
  <c r="D324" i="188"/>
  <c r="B324" i="188"/>
  <c r="I323" i="188"/>
  <c r="D323" i="188"/>
  <c r="B323" i="188"/>
  <c r="I322" i="188"/>
  <c r="D322" i="188"/>
  <c r="B322" i="188"/>
  <c r="I321" i="188"/>
  <c r="D321" i="188"/>
  <c r="B321" i="188"/>
  <c r="I320" i="188"/>
  <c r="D320" i="188"/>
  <c r="B320" i="188"/>
  <c r="I319" i="188"/>
  <c r="D319" i="188"/>
  <c r="B319" i="188"/>
  <c r="I318" i="188"/>
  <c r="D318" i="188"/>
  <c r="B318" i="188"/>
  <c r="I317" i="188"/>
  <c r="D317" i="188"/>
  <c r="B317" i="188"/>
  <c r="I316" i="188"/>
  <c r="D316" i="188"/>
  <c r="B316" i="188"/>
  <c r="I315" i="188"/>
  <c r="D315" i="188"/>
  <c r="B315" i="188"/>
  <c r="I314" i="188"/>
  <c r="D314" i="188"/>
  <c r="B314" i="188"/>
  <c r="I313" i="188"/>
  <c r="D313" i="188"/>
  <c r="B313" i="188"/>
  <c r="I312" i="188"/>
  <c r="D312" i="188"/>
  <c r="B312" i="188"/>
  <c r="I311" i="188"/>
  <c r="D311" i="188"/>
  <c r="B311" i="188"/>
  <c r="I310" i="188"/>
  <c r="D310" i="188"/>
  <c r="B310" i="188"/>
  <c r="I309" i="188"/>
  <c r="D309" i="188"/>
  <c r="B309" i="188"/>
  <c r="I308" i="188"/>
  <c r="D308" i="188"/>
  <c r="B308" i="188"/>
  <c r="I307" i="188"/>
  <c r="D307" i="188"/>
  <c r="B307" i="188"/>
  <c r="I306" i="188"/>
  <c r="D306" i="188"/>
  <c r="B306" i="188"/>
  <c r="I305" i="188"/>
  <c r="D305" i="188"/>
  <c r="B305" i="188"/>
  <c r="I304" i="188"/>
  <c r="D304" i="188"/>
  <c r="B304" i="188"/>
  <c r="I303" i="188"/>
  <c r="D303" i="188"/>
  <c r="B303" i="188"/>
  <c r="I302" i="188"/>
  <c r="D302" i="188"/>
  <c r="B302" i="188"/>
  <c r="I301" i="188"/>
  <c r="D301" i="188"/>
  <c r="B301" i="188"/>
  <c r="I300" i="188"/>
  <c r="D300" i="188"/>
  <c r="B300" i="188"/>
  <c r="I299" i="188"/>
  <c r="D299" i="188"/>
  <c r="B299" i="188"/>
  <c r="I298" i="188"/>
  <c r="D298" i="188"/>
  <c r="B298" i="188"/>
  <c r="I297" i="188"/>
  <c r="D297" i="188"/>
  <c r="B297" i="188"/>
  <c r="I296" i="188"/>
  <c r="D296" i="188"/>
  <c r="B296" i="188"/>
  <c r="I295" i="188"/>
  <c r="D295" i="188"/>
  <c r="B295" i="188"/>
  <c r="I294" i="188"/>
  <c r="D294" i="188"/>
  <c r="B294" i="188"/>
  <c r="I293" i="188"/>
  <c r="D293" i="188"/>
  <c r="B293" i="188"/>
  <c r="I292" i="188"/>
  <c r="D292" i="188"/>
  <c r="B292" i="188"/>
  <c r="I291" i="188"/>
  <c r="D291" i="188"/>
  <c r="B291" i="188"/>
  <c r="I290" i="188"/>
  <c r="D290" i="188"/>
  <c r="B290" i="188"/>
  <c r="I289" i="188"/>
  <c r="D289" i="188"/>
  <c r="B289" i="188"/>
  <c r="I288" i="188"/>
  <c r="D288" i="188"/>
  <c r="B288" i="188"/>
  <c r="I287" i="188"/>
  <c r="D287" i="188"/>
  <c r="B287" i="188"/>
  <c r="I286" i="188"/>
  <c r="D286" i="188"/>
  <c r="B286" i="188"/>
  <c r="I285" i="188"/>
  <c r="D285" i="188"/>
  <c r="B285" i="188"/>
  <c r="I284" i="188"/>
  <c r="D284" i="188"/>
  <c r="B284" i="188"/>
  <c r="I283" i="188"/>
  <c r="D283" i="188"/>
  <c r="B283" i="188"/>
  <c r="I282" i="188"/>
  <c r="D282" i="188"/>
  <c r="B282" i="188"/>
  <c r="I281" i="188"/>
  <c r="D281" i="188"/>
  <c r="B281" i="188"/>
  <c r="I280" i="188"/>
  <c r="D280" i="188"/>
  <c r="B280" i="188"/>
  <c r="I279" i="188"/>
  <c r="D279" i="188"/>
  <c r="B279" i="188"/>
  <c r="I278" i="188"/>
  <c r="D278" i="188"/>
  <c r="B278" i="188"/>
  <c r="I277" i="188"/>
  <c r="D277" i="188"/>
  <c r="B277" i="188"/>
  <c r="I276" i="188"/>
  <c r="D276" i="188"/>
  <c r="B276" i="188"/>
  <c r="I275" i="188"/>
  <c r="D275" i="188"/>
  <c r="B275" i="188"/>
  <c r="I274" i="188"/>
  <c r="D274" i="188"/>
  <c r="B274" i="188"/>
  <c r="I273" i="188"/>
  <c r="D273" i="188"/>
  <c r="B273" i="188"/>
  <c r="I272" i="188"/>
  <c r="D272" i="188"/>
  <c r="B272" i="188"/>
  <c r="I271" i="188"/>
  <c r="D271" i="188"/>
  <c r="B271" i="188"/>
  <c r="I270" i="188"/>
  <c r="D270" i="188"/>
  <c r="B270" i="188"/>
  <c r="I269" i="188"/>
  <c r="D269" i="188"/>
  <c r="B269" i="188"/>
  <c r="I268" i="188"/>
  <c r="D268" i="188"/>
  <c r="B268" i="188"/>
  <c r="I267" i="188"/>
  <c r="D267" i="188"/>
  <c r="B267" i="188"/>
  <c r="I266" i="188"/>
  <c r="D266" i="188"/>
  <c r="B266" i="188"/>
  <c r="I265" i="188"/>
  <c r="D265" i="188"/>
  <c r="B265" i="188"/>
  <c r="I264" i="188"/>
  <c r="D264" i="188"/>
  <c r="B264" i="188"/>
  <c r="I263" i="188"/>
  <c r="D263" i="188"/>
  <c r="B263" i="188"/>
  <c r="I262" i="188"/>
  <c r="D262" i="188"/>
  <c r="B262" i="188"/>
  <c r="I261" i="188"/>
  <c r="D261" i="188"/>
  <c r="B261" i="188"/>
  <c r="I260" i="188"/>
  <c r="D260" i="188"/>
  <c r="B260" i="188"/>
  <c r="I259" i="188"/>
  <c r="D259" i="188"/>
  <c r="B259" i="188"/>
  <c r="I258" i="188"/>
  <c r="D258" i="188"/>
  <c r="B258" i="188"/>
  <c r="I257" i="188"/>
  <c r="D257" i="188"/>
  <c r="B257" i="188"/>
  <c r="I256" i="188"/>
  <c r="D256" i="188"/>
  <c r="B256" i="188"/>
  <c r="I255" i="188"/>
  <c r="D255" i="188"/>
  <c r="B255" i="188"/>
  <c r="I254" i="188"/>
  <c r="D254" i="188"/>
  <c r="B254" i="188"/>
  <c r="I253" i="188"/>
  <c r="D253" i="188"/>
  <c r="B253" i="188"/>
  <c r="I252" i="188"/>
  <c r="D252" i="188"/>
  <c r="B252" i="188"/>
  <c r="I251" i="188"/>
  <c r="D251" i="188"/>
  <c r="B251" i="188"/>
  <c r="I250" i="188"/>
  <c r="D250" i="188"/>
  <c r="B250" i="188"/>
  <c r="I249" i="188"/>
  <c r="D249" i="188"/>
  <c r="B249" i="188"/>
  <c r="I248" i="188"/>
  <c r="D248" i="188"/>
  <c r="B248" i="188"/>
  <c r="I247" i="188"/>
  <c r="D247" i="188"/>
  <c r="B247" i="188"/>
  <c r="I246" i="188"/>
  <c r="D246" i="188"/>
  <c r="B246" i="188"/>
  <c r="I245" i="188"/>
  <c r="D245" i="188"/>
  <c r="B245" i="188"/>
  <c r="I244" i="188"/>
  <c r="D244" i="188"/>
  <c r="B244" i="188"/>
  <c r="I243" i="188"/>
  <c r="D243" i="188"/>
  <c r="B243" i="188"/>
  <c r="I242" i="188"/>
  <c r="D242" i="188"/>
  <c r="B242" i="188"/>
  <c r="I241" i="188"/>
  <c r="D241" i="188"/>
  <c r="B241" i="188"/>
  <c r="I240" i="188"/>
  <c r="D240" i="188"/>
  <c r="B240" i="188"/>
  <c r="I239" i="188"/>
  <c r="D239" i="188"/>
  <c r="B239" i="188"/>
  <c r="I238" i="188"/>
  <c r="D238" i="188"/>
  <c r="B238" i="188"/>
  <c r="I237" i="188"/>
  <c r="D237" i="188"/>
  <c r="B237" i="188"/>
  <c r="I236" i="188"/>
  <c r="D236" i="188"/>
  <c r="B236" i="188"/>
  <c r="I235" i="188"/>
  <c r="D235" i="188"/>
  <c r="B235" i="188"/>
  <c r="I234" i="188"/>
  <c r="D234" i="188"/>
  <c r="B234" i="188"/>
  <c r="I233" i="188"/>
  <c r="D233" i="188"/>
  <c r="B233" i="188"/>
  <c r="I232" i="188"/>
  <c r="D232" i="188"/>
  <c r="B232" i="188"/>
  <c r="I231" i="188"/>
  <c r="D231" i="188"/>
  <c r="B231" i="188"/>
  <c r="I230" i="188"/>
  <c r="D230" i="188"/>
  <c r="B230" i="188"/>
  <c r="I229" i="188"/>
  <c r="D229" i="188"/>
  <c r="B229" i="188"/>
  <c r="I228" i="188"/>
  <c r="D228" i="188"/>
  <c r="B228" i="188"/>
  <c r="I227" i="188"/>
  <c r="D227" i="188"/>
  <c r="B227" i="188"/>
  <c r="I226" i="188"/>
  <c r="D226" i="188"/>
  <c r="B226" i="188"/>
  <c r="I225" i="188"/>
  <c r="D225" i="188"/>
  <c r="B225" i="188"/>
  <c r="I224" i="188"/>
  <c r="D224" i="188"/>
  <c r="B224" i="188"/>
  <c r="I223" i="188"/>
  <c r="D223" i="188"/>
  <c r="B223" i="188"/>
  <c r="I222" i="188"/>
  <c r="D222" i="188"/>
  <c r="B222" i="188"/>
  <c r="I221" i="188"/>
  <c r="D221" i="188"/>
  <c r="B221" i="188"/>
  <c r="I220" i="188"/>
  <c r="D220" i="188"/>
  <c r="B220" i="188"/>
  <c r="I219" i="188"/>
  <c r="D219" i="188"/>
  <c r="B219" i="188"/>
  <c r="I218" i="188"/>
  <c r="D218" i="188"/>
  <c r="B218" i="188"/>
  <c r="I217" i="188"/>
  <c r="D217" i="188"/>
  <c r="B217" i="188"/>
  <c r="I216" i="188"/>
  <c r="D216" i="188"/>
  <c r="B216" i="188"/>
  <c r="I215" i="188"/>
  <c r="D215" i="188"/>
  <c r="B215" i="188"/>
  <c r="I214" i="188"/>
  <c r="D214" i="188"/>
  <c r="B214" i="188"/>
  <c r="I213" i="188"/>
  <c r="D213" i="188"/>
  <c r="B213" i="188"/>
  <c r="I212" i="188"/>
  <c r="D212" i="188"/>
  <c r="B212" i="188"/>
  <c r="I211" i="188"/>
  <c r="D211" i="188"/>
  <c r="B211" i="188"/>
  <c r="I210" i="188"/>
  <c r="D210" i="188"/>
  <c r="B210" i="188"/>
  <c r="I209" i="188"/>
  <c r="D209" i="188"/>
  <c r="B209" i="188"/>
  <c r="I208" i="188"/>
  <c r="D208" i="188"/>
  <c r="B208" i="188"/>
  <c r="I207" i="188"/>
  <c r="D207" i="188"/>
  <c r="B207" i="188"/>
  <c r="I206" i="188"/>
  <c r="D206" i="188"/>
  <c r="B206" i="188"/>
  <c r="I205" i="188"/>
  <c r="D205" i="188"/>
  <c r="B205" i="188"/>
  <c r="I204" i="188"/>
  <c r="D204" i="188"/>
  <c r="B204" i="188"/>
  <c r="I203" i="188"/>
  <c r="D203" i="188"/>
  <c r="B203" i="188"/>
  <c r="I202" i="188"/>
  <c r="D202" i="188"/>
  <c r="B202" i="188"/>
  <c r="I201" i="188"/>
  <c r="D201" i="188"/>
  <c r="B201" i="188"/>
  <c r="I200" i="188"/>
  <c r="D200" i="188"/>
  <c r="B200" i="188"/>
  <c r="I199" i="188"/>
  <c r="D199" i="188"/>
  <c r="B199" i="188"/>
  <c r="I198" i="188"/>
  <c r="D198" i="188"/>
  <c r="B198" i="188"/>
  <c r="I197" i="188"/>
  <c r="D197" i="188"/>
  <c r="B197" i="188"/>
  <c r="I196" i="188"/>
  <c r="D196" i="188"/>
  <c r="B196" i="188"/>
  <c r="I195" i="188"/>
  <c r="D195" i="188"/>
  <c r="B195" i="188"/>
  <c r="I194" i="188"/>
  <c r="D194" i="188"/>
  <c r="B194" i="188"/>
  <c r="I193" i="188"/>
  <c r="D193" i="188"/>
  <c r="B193" i="188"/>
  <c r="I192" i="188"/>
  <c r="D192" i="188"/>
  <c r="B192" i="188"/>
  <c r="I191" i="188"/>
  <c r="D191" i="188"/>
  <c r="B191" i="188"/>
  <c r="I190" i="188"/>
  <c r="D190" i="188"/>
  <c r="B190" i="188"/>
  <c r="I189" i="188"/>
  <c r="D189" i="188"/>
  <c r="B189" i="188"/>
  <c r="I188" i="188"/>
  <c r="D188" i="188"/>
  <c r="B188" i="188"/>
  <c r="I187" i="188"/>
  <c r="D187" i="188"/>
  <c r="B187" i="188"/>
  <c r="I186" i="188"/>
  <c r="D186" i="188"/>
  <c r="B186" i="188"/>
  <c r="I185" i="188"/>
  <c r="D185" i="188"/>
  <c r="B185" i="188"/>
  <c r="I184" i="188"/>
  <c r="D184" i="188"/>
  <c r="B184" i="188"/>
  <c r="I183" i="188"/>
  <c r="D183" i="188"/>
  <c r="B183" i="188"/>
  <c r="I182" i="188"/>
  <c r="D182" i="188"/>
  <c r="B182" i="188"/>
  <c r="I181" i="188"/>
  <c r="D181" i="188"/>
  <c r="B181" i="188"/>
  <c r="I180" i="188"/>
  <c r="D180" i="188"/>
  <c r="B180" i="188"/>
  <c r="I179" i="188"/>
  <c r="D179" i="188"/>
  <c r="B179" i="188"/>
  <c r="I178" i="188"/>
  <c r="D178" i="188"/>
  <c r="B178" i="188"/>
  <c r="I177" i="188"/>
  <c r="D177" i="188"/>
  <c r="B177" i="188"/>
  <c r="I176" i="188"/>
  <c r="D176" i="188"/>
  <c r="B176" i="188"/>
  <c r="I175" i="188"/>
  <c r="D175" i="188"/>
  <c r="B175" i="188"/>
  <c r="I174" i="188"/>
  <c r="D174" i="188"/>
  <c r="B174" i="188"/>
  <c r="I173" i="188"/>
  <c r="D173" i="188"/>
  <c r="B173" i="188"/>
  <c r="I172" i="188"/>
  <c r="D172" i="188"/>
  <c r="B172" i="188"/>
  <c r="I171" i="188"/>
  <c r="D171" i="188"/>
  <c r="B171" i="188"/>
  <c r="I170" i="188"/>
  <c r="D170" i="188"/>
  <c r="B170" i="188"/>
  <c r="I169" i="188"/>
  <c r="D169" i="188"/>
  <c r="B169" i="188"/>
  <c r="I168" i="188"/>
  <c r="D168" i="188"/>
  <c r="B168" i="188"/>
  <c r="I167" i="188"/>
  <c r="D167" i="188"/>
  <c r="B167" i="188"/>
  <c r="I166" i="188"/>
  <c r="D166" i="188"/>
  <c r="B166" i="188"/>
  <c r="I165" i="188"/>
  <c r="D165" i="188"/>
  <c r="B165" i="188"/>
  <c r="I164" i="188"/>
  <c r="D164" i="188"/>
  <c r="B164" i="188"/>
  <c r="I163" i="188"/>
  <c r="D163" i="188"/>
  <c r="B163" i="188"/>
  <c r="I162" i="188"/>
  <c r="D162" i="188"/>
  <c r="B162" i="188"/>
  <c r="I161" i="188"/>
  <c r="D161" i="188"/>
  <c r="B161" i="188"/>
  <c r="I160" i="188"/>
  <c r="D160" i="188"/>
  <c r="B160" i="188"/>
  <c r="I159" i="188"/>
  <c r="D159" i="188"/>
  <c r="B159" i="188"/>
  <c r="I158" i="188"/>
  <c r="D158" i="188"/>
  <c r="B158" i="188"/>
  <c r="I157" i="188"/>
  <c r="D157" i="188"/>
  <c r="B157" i="188"/>
  <c r="I156" i="188"/>
  <c r="D156" i="188"/>
  <c r="B156" i="188"/>
  <c r="I155" i="188"/>
  <c r="D155" i="188"/>
  <c r="B155" i="188"/>
  <c r="I154" i="188"/>
  <c r="D154" i="188"/>
  <c r="B154" i="188"/>
  <c r="I153" i="188"/>
  <c r="D153" i="188"/>
  <c r="B153" i="188"/>
  <c r="I152" i="188"/>
  <c r="D152" i="188"/>
  <c r="B152" i="188"/>
  <c r="I151" i="188"/>
  <c r="D151" i="188"/>
  <c r="B151" i="188"/>
  <c r="I150" i="188"/>
  <c r="D150" i="188"/>
  <c r="B150" i="188"/>
  <c r="I149" i="188"/>
  <c r="D149" i="188"/>
  <c r="B149" i="188"/>
  <c r="I148" i="188"/>
  <c r="D148" i="188"/>
  <c r="B148" i="188"/>
  <c r="I147" i="188"/>
  <c r="D147" i="188"/>
  <c r="B147" i="188"/>
  <c r="I146" i="188"/>
  <c r="D146" i="188"/>
  <c r="B146" i="188"/>
  <c r="I145" i="188"/>
  <c r="D145" i="188"/>
  <c r="B145" i="188"/>
  <c r="I144" i="188"/>
  <c r="D144" i="188"/>
  <c r="B144" i="188"/>
  <c r="I143" i="188"/>
  <c r="D143" i="188"/>
  <c r="B143" i="188"/>
  <c r="I142" i="188"/>
  <c r="D142" i="188"/>
  <c r="B142" i="188"/>
  <c r="I141" i="188"/>
  <c r="D141" i="188"/>
  <c r="B141" i="188"/>
  <c r="I140" i="188"/>
  <c r="D140" i="188"/>
  <c r="B140" i="188"/>
  <c r="I139" i="188"/>
  <c r="D139" i="188"/>
  <c r="B139" i="188"/>
  <c r="I138" i="188"/>
  <c r="D138" i="188"/>
  <c r="B138" i="188"/>
  <c r="I137" i="188"/>
  <c r="D137" i="188"/>
  <c r="B137" i="188"/>
  <c r="I136" i="188"/>
  <c r="D136" i="188"/>
  <c r="B136" i="188"/>
  <c r="I135" i="188"/>
  <c r="D135" i="188"/>
  <c r="B135" i="188"/>
  <c r="I134" i="188"/>
  <c r="D134" i="188"/>
  <c r="B134" i="188"/>
  <c r="I133" i="188"/>
  <c r="D133" i="188"/>
  <c r="B133" i="188"/>
  <c r="I132" i="188"/>
  <c r="D132" i="188"/>
  <c r="B132" i="188"/>
  <c r="I131" i="188"/>
  <c r="D131" i="188"/>
  <c r="B131" i="188"/>
  <c r="I130" i="188"/>
  <c r="D130" i="188"/>
  <c r="B130" i="188"/>
  <c r="I129" i="188"/>
  <c r="D129" i="188"/>
  <c r="B129" i="188"/>
  <c r="I128" i="188"/>
  <c r="D128" i="188"/>
  <c r="B128" i="188"/>
  <c r="I127" i="188"/>
  <c r="D127" i="188"/>
  <c r="B127" i="188"/>
  <c r="I126" i="188"/>
  <c r="D126" i="188"/>
  <c r="B126" i="188"/>
  <c r="I125" i="188"/>
  <c r="D125" i="188"/>
  <c r="B125" i="188"/>
  <c r="I124" i="188"/>
  <c r="D124" i="188"/>
  <c r="B124" i="188"/>
  <c r="I123" i="188"/>
  <c r="D123" i="188"/>
  <c r="B123" i="188"/>
  <c r="I122" i="188"/>
  <c r="D122" i="188"/>
  <c r="B122" i="188"/>
  <c r="I121" i="188"/>
  <c r="D121" i="188"/>
  <c r="B121" i="188"/>
  <c r="I120" i="188"/>
  <c r="D120" i="188"/>
  <c r="B120" i="188"/>
  <c r="I119" i="188"/>
  <c r="D119" i="188"/>
  <c r="B119" i="188"/>
  <c r="I118" i="188"/>
  <c r="D118" i="188"/>
  <c r="B118" i="188"/>
  <c r="I117" i="188"/>
  <c r="D117" i="188"/>
  <c r="B117" i="188"/>
  <c r="I116" i="188"/>
  <c r="D116" i="188"/>
  <c r="B116" i="188"/>
  <c r="I115" i="188"/>
  <c r="D115" i="188"/>
  <c r="B115" i="188"/>
  <c r="I114" i="188"/>
  <c r="D114" i="188"/>
  <c r="B114" i="188"/>
  <c r="I113" i="188"/>
  <c r="D113" i="188"/>
  <c r="B113" i="188"/>
  <c r="I112" i="188"/>
  <c r="D112" i="188"/>
  <c r="B112" i="188"/>
  <c r="I111" i="188"/>
  <c r="D111" i="188"/>
  <c r="B111" i="188"/>
  <c r="I110" i="188"/>
  <c r="D110" i="188"/>
  <c r="B110" i="188"/>
  <c r="I109" i="188"/>
  <c r="D109" i="188"/>
  <c r="B109" i="188"/>
  <c r="I108" i="188"/>
  <c r="D108" i="188"/>
  <c r="B108" i="188"/>
  <c r="I107" i="188"/>
  <c r="D107" i="188"/>
  <c r="B107" i="188"/>
  <c r="I106" i="188"/>
  <c r="D106" i="188"/>
  <c r="B106" i="188"/>
  <c r="I105" i="188"/>
  <c r="D105" i="188"/>
  <c r="B105" i="188"/>
  <c r="I104" i="188"/>
  <c r="D104" i="188"/>
  <c r="B104" i="188"/>
  <c r="I103" i="188"/>
  <c r="D103" i="188"/>
  <c r="B103" i="188"/>
  <c r="I102" i="188"/>
  <c r="D102" i="188"/>
  <c r="B102" i="188"/>
  <c r="I101" i="188"/>
  <c r="D101" i="188"/>
  <c r="B101" i="188"/>
  <c r="I100" i="188"/>
  <c r="D100" i="188"/>
  <c r="B100" i="188"/>
  <c r="I99" i="188"/>
  <c r="D99" i="188"/>
  <c r="B99" i="188"/>
  <c r="I98" i="188"/>
  <c r="D98" i="188"/>
  <c r="B98" i="188"/>
  <c r="I97" i="188"/>
  <c r="D97" i="188"/>
  <c r="B97" i="188"/>
  <c r="I96" i="188"/>
  <c r="D96" i="188"/>
  <c r="B96" i="188"/>
  <c r="I95" i="188"/>
  <c r="D95" i="188"/>
  <c r="B95" i="188"/>
  <c r="I94" i="188"/>
  <c r="D94" i="188"/>
  <c r="B94" i="188"/>
  <c r="I93" i="188"/>
  <c r="D93" i="188"/>
  <c r="B93" i="188"/>
  <c r="I92" i="188"/>
  <c r="D92" i="188"/>
  <c r="B92" i="188"/>
  <c r="I91" i="188"/>
  <c r="D91" i="188"/>
  <c r="B91" i="188"/>
  <c r="I90" i="188"/>
  <c r="D90" i="188"/>
  <c r="B90" i="188"/>
  <c r="I89" i="188"/>
  <c r="D89" i="188"/>
  <c r="B89" i="188"/>
  <c r="I88" i="188"/>
  <c r="D88" i="188"/>
  <c r="B88" i="188"/>
  <c r="I87" i="188"/>
  <c r="D87" i="188"/>
  <c r="B87" i="188"/>
  <c r="I86" i="188"/>
  <c r="D86" i="188"/>
  <c r="B86" i="188"/>
  <c r="I85" i="188"/>
  <c r="D85" i="188"/>
  <c r="B85" i="188"/>
  <c r="I84" i="188"/>
  <c r="D84" i="188"/>
  <c r="B84" i="188"/>
  <c r="I83" i="188"/>
  <c r="D83" i="188"/>
  <c r="B83" i="188"/>
  <c r="I82" i="188"/>
  <c r="D82" i="188"/>
  <c r="B82" i="188"/>
  <c r="I81" i="188"/>
  <c r="D81" i="188"/>
  <c r="B81" i="188"/>
  <c r="I80" i="188"/>
  <c r="D80" i="188"/>
  <c r="B80" i="188"/>
  <c r="I79" i="188"/>
  <c r="D79" i="188"/>
  <c r="B79" i="188"/>
  <c r="I78" i="188"/>
  <c r="D78" i="188"/>
  <c r="B78" i="188"/>
  <c r="I77" i="188"/>
  <c r="D77" i="188"/>
  <c r="B77" i="188"/>
  <c r="I76" i="188"/>
  <c r="D76" i="188"/>
  <c r="B76" i="188"/>
  <c r="I75" i="188"/>
  <c r="D75" i="188"/>
  <c r="B75" i="188"/>
  <c r="I74" i="188"/>
  <c r="D74" i="188"/>
  <c r="B74" i="188"/>
  <c r="I73" i="188"/>
  <c r="D73" i="188"/>
  <c r="B73" i="188"/>
  <c r="I72" i="188"/>
  <c r="D72" i="188"/>
  <c r="B72" i="188"/>
  <c r="I71" i="188"/>
  <c r="D71" i="188"/>
  <c r="B71" i="188"/>
  <c r="I70" i="188"/>
  <c r="D70" i="188"/>
  <c r="B70" i="188"/>
  <c r="I69" i="188"/>
  <c r="D69" i="188"/>
  <c r="B69" i="188"/>
  <c r="I68" i="188"/>
  <c r="D68" i="188"/>
  <c r="B68" i="188"/>
  <c r="I67" i="188"/>
  <c r="D67" i="188"/>
  <c r="B67" i="188"/>
  <c r="I66" i="188"/>
  <c r="D66" i="188"/>
  <c r="B66" i="188"/>
  <c r="I65" i="188"/>
  <c r="D65" i="188"/>
  <c r="B65" i="188"/>
  <c r="I64" i="188"/>
  <c r="D64" i="188"/>
  <c r="B64" i="188"/>
  <c r="I63" i="188"/>
  <c r="D63" i="188"/>
  <c r="B63" i="188"/>
  <c r="I62" i="188"/>
  <c r="D62" i="188"/>
  <c r="B62" i="188"/>
  <c r="I61" i="188"/>
  <c r="D61" i="188"/>
  <c r="B61" i="188"/>
  <c r="I60" i="188"/>
  <c r="D60" i="188"/>
  <c r="B60" i="188"/>
  <c r="I59" i="188"/>
  <c r="D59" i="188"/>
  <c r="B59" i="188"/>
  <c r="I58" i="188"/>
  <c r="D58" i="188"/>
  <c r="B58" i="188"/>
  <c r="I57" i="188"/>
  <c r="D57" i="188"/>
  <c r="B57" i="188"/>
  <c r="I56" i="188"/>
  <c r="D56" i="188"/>
  <c r="B56" i="188"/>
  <c r="I55" i="188"/>
  <c r="D55" i="188"/>
  <c r="B55" i="188"/>
  <c r="I54" i="188"/>
  <c r="D54" i="188"/>
  <c r="B54" i="188"/>
  <c r="I53" i="188"/>
  <c r="D53" i="188"/>
  <c r="B53" i="188"/>
  <c r="I52" i="188"/>
  <c r="D52" i="188"/>
  <c r="B52" i="188"/>
  <c r="I51" i="188"/>
  <c r="D51" i="188"/>
  <c r="B51" i="188"/>
  <c r="I50" i="188"/>
  <c r="D50" i="188"/>
  <c r="B50" i="188"/>
  <c r="I49" i="188"/>
  <c r="D49" i="188"/>
  <c r="B49" i="188"/>
  <c r="I48" i="188"/>
  <c r="D48" i="188"/>
  <c r="B48" i="188"/>
  <c r="I47" i="188"/>
  <c r="D47" i="188"/>
  <c r="B47" i="188"/>
  <c r="I46" i="188"/>
  <c r="D46" i="188"/>
  <c r="B46" i="188"/>
  <c r="I45" i="188"/>
  <c r="D45" i="188"/>
  <c r="B45" i="188"/>
  <c r="I44" i="188"/>
  <c r="D44" i="188"/>
  <c r="B44" i="188"/>
  <c r="I43" i="188"/>
  <c r="D43" i="188"/>
  <c r="B43" i="188"/>
  <c r="I42" i="188"/>
  <c r="D42" i="188"/>
  <c r="B42" i="188"/>
  <c r="I41" i="188"/>
  <c r="D41" i="188"/>
  <c r="B41" i="188"/>
  <c r="I40" i="188"/>
  <c r="D40" i="188"/>
  <c r="B40" i="188"/>
  <c r="I39" i="188"/>
  <c r="D39" i="188"/>
  <c r="B39" i="188"/>
  <c r="I38" i="188"/>
  <c r="D38" i="188"/>
  <c r="B38" i="188"/>
  <c r="I37" i="188"/>
  <c r="D37" i="188"/>
  <c r="B37" i="188"/>
  <c r="I36" i="188"/>
  <c r="D36" i="188"/>
  <c r="B36" i="188"/>
  <c r="I35" i="188"/>
  <c r="D35" i="188"/>
  <c r="B35" i="188"/>
  <c r="I34" i="188"/>
  <c r="D34" i="188"/>
  <c r="B34" i="188"/>
  <c r="I33" i="188"/>
  <c r="D33" i="188"/>
  <c r="B33" i="188"/>
  <c r="I32" i="188"/>
  <c r="D32" i="188"/>
  <c r="B32" i="188"/>
  <c r="I31" i="188"/>
  <c r="D31" i="188"/>
  <c r="B31" i="188"/>
  <c r="I30" i="188"/>
  <c r="D30" i="188"/>
  <c r="B30" i="188"/>
  <c r="I29" i="188"/>
  <c r="D29" i="188"/>
  <c r="B29" i="188"/>
  <c r="I28" i="188"/>
  <c r="D28" i="188"/>
  <c r="B28" i="188"/>
  <c r="I27" i="188"/>
  <c r="D27" i="188"/>
  <c r="B27" i="188"/>
  <c r="I26" i="188"/>
  <c r="D26" i="188"/>
  <c r="B26" i="188"/>
  <c r="I25" i="188"/>
  <c r="D25" i="188"/>
  <c r="B25" i="188"/>
  <c r="I24" i="188"/>
  <c r="D24" i="188"/>
  <c r="B24" i="188"/>
  <c r="I23" i="188"/>
  <c r="D23" i="188"/>
  <c r="B23" i="188"/>
  <c r="I22" i="188"/>
  <c r="D22" i="188"/>
  <c r="B22" i="188"/>
  <c r="I21" i="188"/>
  <c r="D21" i="188"/>
  <c r="B21" i="188"/>
  <c r="I20" i="188"/>
  <c r="D20" i="188"/>
  <c r="B20" i="188"/>
  <c r="I19" i="188"/>
  <c r="D19" i="188"/>
  <c r="B19" i="188"/>
  <c r="I18" i="188"/>
  <c r="D18" i="188"/>
  <c r="B18" i="188"/>
  <c r="I17" i="188"/>
  <c r="D17" i="188"/>
  <c r="B17" i="188"/>
  <c r="I16" i="188"/>
  <c r="D16" i="188"/>
  <c r="B16" i="188"/>
  <c r="I15" i="188"/>
  <c r="D15" i="188"/>
  <c r="B15" i="188"/>
  <c r="I14" i="188"/>
  <c r="D14" i="188"/>
  <c r="B14" i="188"/>
  <c r="I13" i="188"/>
  <c r="D13" i="188"/>
  <c r="B13" i="188"/>
  <c r="I12" i="188"/>
  <c r="D12" i="188"/>
  <c r="B12" i="188"/>
  <c r="I11" i="188"/>
  <c r="D11" i="188"/>
  <c r="B11" i="188"/>
  <c r="I10" i="188"/>
  <c r="D10" i="188"/>
  <c r="B10" i="188"/>
  <c r="I9" i="188"/>
  <c r="D9" i="188"/>
  <c r="B9" i="188"/>
  <c r="I8" i="188"/>
  <c r="D8" i="188"/>
  <c r="B8" i="188"/>
  <c r="I7" i="188"/>
  <c r="D7" i="188"/>
  <c r="B7" i="188"/>
  <c r="I6" i="188"/>
  <c r="D6" i="188"/>
  <c r="B6" i="188"/>
  <c r="I5" i="188"/>
  <c r="D5" i="188"/>
  <c r="B5" i="188"/>
  <c r="D4" i="188"/>
  <c r="B4" i="188"/>
  <c r="S1" i="188"/>
  <c r="F1403" i="185"/>
  <c r="C1403" i="185"/>
  <c r="F1402" i="185"/>
  <c r="C1402" i="185"/>
  <c r="F1401" i="185"/>
  <c r="C1401" i="185"/>
  <c r="F1400" i="185"/>
  <c r="C1400" i="185"/>
  <c r="F1399" i="185"/>
  <c r="C1399" i="185"/>
  <c r="F1398" i="185"/>
  <c r="C1398" i="185"/>
  <c r="F1397" i="185"/>
  <c r="C1397" i="185"/>
  <c r="F1396" i="185"/>
  <c r="C1396" i="185"/>
  <c r="F1395" i="185"/>
  <c r="C1395" i="185"/>
  <c r="F1394" i="185"/>
  <c r="C1394" i="185"/>
  <c r="F1393" i="185"/>
  <c r="C1393" i="185"/>
  <c r="F1392" i="185"/>
  <c r="C1392" i="185"/>
  <c r="F1391" i="185"/>
  <c r="C1391" i="185"/>
  <c r="F1390" i="185"/>
  <c r="C1390" i="185"/>
  <c r="F1389" i="185"/>
  <c r="C1389" i="185"/>
  <c r="F1388" i="185"/>
  <c r="C1388" i="185"/>
  <c r="F1387" i="185"/>
  <c r="C1387" i="185"/>
  <c r="F1386" i="185"/>
  <c r="C1386" i="185"/>
  <c r="F1385" i="185"/>
  <c r="C1385" i="185"/>
  <c r="F1384" i="185"/>
  <c r="C1384" i="185"/>
  <c r="F1383" i="185"/>
  <c r="C1383" i="185"/>
  <c r="F1382" i="185"/>
  <c r="C1382" i="185"/>
  <c r="F1381" i="185"/>
  <c r="C1381" i="185"/>
  <c r="F1380" i="185"/>
  <c r="C1380" i="185"/>
  <c r="F1379" i="185"/>
  <c r="C1379" i="185"/>
  <c r="F1378" i="185"/>
  <c r="C1378" i="185"/>
  <c r="F1377" i="185"/>
  <c r="C1377" i="185"/>
  <c r="F1376" i="185"/>
  <c r="C1376" i="185"/>
  <c r="F1375" i="185"/>
  <c r="C1375" i="185"/>
  <c r="F1374" i="185"/>
  <c r="C1374" i="185"/>
  <c r="F1373" i="185"/>
  <c r="C1373" i="185"/>
  <c r="F1372" i="185"/>
  <c r="C1372" i="185"/>
  <c r="F1371" i="185"/>
  <c r="C1371" i="185"/>
  <c r="F1370" i="185"/>
  <c r="C1370" i="185"/>
  <c r="F1369" i="185"/>
  <c r="C1369" i="185"/>
  <c r="F1368" i="185"/>
  <c r="C1368" i="185"/>
  <c r="F1367" i="185"/>
  <c r="C1367" i="185"/>
  <c r="F1366" i="185"/>
  <c r="C1366" i="185"/>
  <c r="F1365" i="185"/>
  <c r="C1365" i="185"/>
  <c r="F1364" i="185"/>
  <c r="C1364" i="185"/>
  <c r="F1363" i="185"/>
  <c r="C1363" i="185"/>
  <c r="F1362" i="185"/>
  <c r="C1362" i="185"/>
  <c r="F1361" i="185"/>
  <c r="C1361" i="185"/>
  <c r="F1360" i="185"/>
  <c r="C1360" i="185"/>
  <c r="F1359" i="185"/>
  <c r="C1359" i="185"/>
  <c r="F1358" i="185"/>
  <c r="C1358" i="185"/>
  <c r="F1357" i="185"/>
  <c r="C1357" i="185"/>
  <c r="F1356" i="185"/>
  <c r="C1356" i="185"/>
  <c r="F1355" i="185"/>
  <c r="C1355" i="185"/>
  <c r="F1354" i="185"/>
  <c r="C1354" i="185"/>
  <c r="F1353" i="185"/>
  <c r="C1353" i="185"/>
  <c r="F1352" i="185"/>
  <c r="C1352" i="185"/>
  <c r="F1351" i="185"/>
  <c r="C1351" i="185"/>
  <c r="F1350" i="185"/>
  <c r="C1350" i="185"/>
  <c r="F1349" i="185"/>
  <c r="C1349" i="185"/>
  <c r="F1348" i="185"/>
  <c r="C1348" i="185"/>
  <c r="F1347" i="185"/>
  <c r="C1347" i="185"/>
  <c r="F1346" i="185"/>
  <c r="C1346" i="185"/>
  <c r="F1345" i="185"/>
  <c r="C1345" i="185"/>
  <c r="F1344" i="185"/>
  <c r="C1344" i="185"/>
  <c r="F1343" i="185"/>
  <c r="C1343" i="185"/>
  <c r="F1342" i="185"/>
  <c r="C1342" i="185"/>
  <c r="F1341" i="185"/>
  <c r="C1341" i="185"/>
  <c r="F1340" i="185"/>
  <c r="C1340" i="185"/>
  <c r="F1339" i="185"/>
  <c r="C1339" i="185"/>
  <c r="F1338" i="185"/>
  <c r="C1338" i="185"/>
  <c r="F1337" i="185"/>
  <c r="C1337" i="185"/>
  <c r="F1336" i="185"/>
  <c r="C1336" i="185"/>
  <c r="F1335" i="185"/>
  <c r="C1335" i="185"/>
  <c r="F1334" i="185"/>
  <c r="C1334" i="185"/>
  <c r="F1333" i="185"/>
  <c r="C1333" i="185"/>
  <c r="F1332" i="185"/>
  <c r="C1332" i="185"/>
  <c r="F1331" i="185"/>
  <c r="C1331" i="185"/>
  <c r="F1330" i="185"/>
  <c r="C1330" i="185"/>
  <c r="F1329" i="185"/>
  <c r="C1329" i="185"/>
  <c r="F1328" i="185"/>
  <c r="C1328" i="185"/>
  <c r="F1327" i="185"/>
  <c r="C1327" i="185"/>
  <c r="F1326" i="185"/>
  <c r="C1326" i="185"/>
  <c r="F1325" i="185"/>
  <c r="C1325" i="185"/>
  <c r="F1324" i="185"/>
  <c r="C1324" i="185"/>
  <c r="F1323" i="185"/>
  <c r="C1323" i="185"/>
  <c r="F1322" i="185"/>
  <c r="C1322" i="185"/>
  <c r="F1321" i="185"/>
  <c r="C1321" i="185"/>
  <c r="F1320" i="185"/>
  <c r="C1320" i="185"/>
  <c r="F1319" i="185"/>
  <c r="C1319" i="185"/>
  <c r="F1318" i="185"/>
  <c r="C1318" i="185"/>
  <c r="F1317" i="185"/>
  <c r="C1317" i="185"/>
  <c r="F1316" i="185"/>
  <c r="C1316" i="185"/>
  <c r="F1315" i="185"/>
  <c r="C1315" i="185"/>
  <c r="F1314" i="185"/>
  <c r="C1314" i="185"/>
  <c r="F1313" i="185"/>
  <c r="C1313" i="185"/>
  <c r="F1312" i="185"/>
  <c r="C1312" i="185"/>
  <c r="F1311" i="185"/>
  <c r="C1311" i="185"/>
  <c r="F1310" i="185"/>
  <c r="C1310" i="185"/>
  <c r="F1309" i="185"/>
  <c r="C1309" i="185"/>
  <c r="F1308" i="185"/>
  <c r="C1308" i="185"/>
  <c r="F1307" i="185"/>
  <c r="C1307" i="185"/>
  <c r="F1306" i="185"/>
  <c r="C1306" i="185"/>
  <c r="F1305" i="185"/>
  <c r="C1305" i="185"/>
  <c r="F1304" i="185"/>
  <c r="C1304" i="185"/>
  <c r="F1303" i="185"/>
  <c r="C1303" i="185"/>
  <c r="F1302" i="185"/>
  <c r="C1302" i="185"/>
  <c r="F1301" i="185"/>
  <c r="C1301" i="185"/>
  <c r="F1300" i="185"/>
  <c r="C1300" i="185"/>
  <c r="F1299" i="185"/>
  <c r="C1299" i="185"/>
  <c r="F1298" i="185"/>
  <c r="C1298" i="185"/>
  <c r="F1297" i="185"/>
  <c r="C1297" i="185"/>
  <c r="F1296" i="185"/>
  <c r="C1296" i="185"/>
  <c r="F1295" i="185"/>
  <c r="C1295" i="185"/>
  <c r="F1294" i="185"/>
  <c r="C1294" i="185"/>
  <c r="F1293" i="185"/>
  <c r="C1293" i="185"/>
  <c r="F1292" i="185"/>
  <c r="C1292" i="185"/>
  <c r="F1291" i="185"/>
  <c r="C1291" i="185"/>
  <c r="F1290" i="185"/>
  <c r="C1290" i="185"/>
  <c r="F1289" i="185"/>
  <c r="C1289" i="185"/>
  <c r="F1288" i="185"/>
  <c r="C1288" i="185"/>
  <c r="F1287" i="185"/>
  <c r="C1287" i="185"/>
  <c r="F1286" i="185"/>
  <c r="C1286" i="185"/>
  <c r="F1285" i="185"/>
  <c r="C1285" i="185"/>
  <c r="F1284" i="185"/>
  <c r="C1284" i="185"/>
  <c r="F1283" i="185"/>
  <c r="C1283" i="185"/>
  <c r="F1282" i="185"/>
  <c r="C1282" i="185"/>
  <c r="F1281" i="185"/>
  <c r="C1281" i="185"/>
  <c r="F1280" i="185"/>
  <c r="C1280" i="185"/>
  <c r="F1279" i="185"/>
  <c r="C1279" i="185"/>
  <c r="F1278" i="185"/>
  <c r="C1278" i="185"/>
  <c r="F1277" i="185"/>
  <c r="C1277" i="185"/>
  <c r="F1276" i="185"/>
  <c r="C1276" i="185"/>
  <c r="F1275" i="185"/>
  <c r="C1275" i="185"/>
  <c r="F1274" i="185"/>
  <c r="C1274" i="185"/>
  <c r="F1273" i="185"/>
  <c r="C1273" i="185"/>
  <c r="F1272" i="185"/>
  <c r="C1272" i="185"/>
  <c r="F1271" i="185"/>
  <c r="C1271" i="185"/>
  <c r="F1270" i="185"/>
  <c r="C1270" i="185"/>
  <c r="F1269" i="185"/>
  <c r="C1269" i="185"/>
  <c r="F1268" i="185"/>
  <c r="C1268" i="185"/>
  <c r="F1267" i="185"/>
  <c r="C1267" i="185"/>
  <c r="F1266" i="185"/>
  <c r="C1266" i="185"/>
  <c r="F1265" i="185"/>
  <c r="C1265" i="185"/>
  <c r="F1264" i="185"/>
  <c r="C1264" i="185"/>
  <c r="F1263" i="185"/>
  <c r="C1263" i="185"/>
  <c r="F1262" i="185"/>
  <c r="C1262" i="185"/>
  <c r="F1261" i="185"/>
  <c r="C1261" i="185"/>
  <c r="F1260" i="185"/>
  <c r="C1260" i="185"/>
  <c r="F1259" i="185"/>
  <c r="C1259" i="185"/>
  <c r="F1258" i="185"/>
  <c r="C1258" i="185"/>
  <c r="F1257" i="185"/>
  <c r="C1257" i="185"/>
  <c r="F1256" i="185"/>
  <c r="C1256" i="185"/>
  <c r="F1255" i="185"/>
  <c r="C1255" i="185"/>
  <c r="F1254" i="185"/>
  <c r="C1254" i="185"/>
  <c r="F1253" i="185"/>
  <c r="C1253" i="185"/>
  <c r="F1252" i="185"/>
  <c r="C1252" i="185"/>
  <c r="F1251" i="185"/>
  <c r="C1251" i="185"/>
  <c r="F1250" i="185"/>
  <c r="C1250" i="185"/>
  <c r="F1249" i="185"/>
  <c r="C1249" i="185"/>
  <c r="F1248" i="185"/>
  <c r="C1248" i="185"/>
  <c r="F1247" i="185"/>
  <c r="C1247" i="185"/>
  <c r="F1246" i="185"/>
  <c r="C1246" i="185"/>
  <c r="F1245" i="185"/>
  <c r="C1245" i="185"/>
  <c r="F1244" i="185"/>
  <c r="C1244" i="185"/>
  <c r="F1243" i="185"/>
  <c r="C1243" i="185"/>
  <c r="F1242" i="185"/>
  <c r="C1242" i="185"/>
  <c r="F1241" i="185"/>
  <c r="C1241" i="185"/>
  <c r="F1240" i="185"/>
  <c r="C1240" i="185"/>
  <c r="F1239" i="185"/>
  <c r="C1239" i="185"/>
  <c r="F1238" i="185"/>
  <c r="C1238" i="185"/>
  <c r="F1237" i="185"/>
  <c r="C1237" i="185"/>
  <c r="F1236" i="185"/>
  <c r="C1236" i="185"/>
  <c r="F1235" i="185"/>
  <c r="C1235" i="185"/>
  <c r="F1234" i="185"/>
  <c r="C1234" i="185"/>
  <c r="F1233" i="185"/>
  <c r="C1233" i="185"/>
  <c r="F1232" i="185"/>
  <c r="C1232" i="185"/>
  <c r="F1231" i="185"/>
  <c r="C1231" i="185"/>
  <c r="F1230" i="185"/>
  <c r="C1230" i="185"/>
  <c r="F1229" i="185"/>
  <c r="C1229" i="185"/>
  <c r="F1228" i="185"/>
  <c r="C1228" i="185"/>
  <c r="F1227" i="185"/>
  <c r="C1227" i="185"/>
  <c r="F1226" i="185"/>
  <c r="C1226" i="185"/>
  <c r="F1225" i="185"/>
  <c r="C1225" i="185"/>
  <c r="F1224" i="185"/>
  <c r="C1224" i="185"/>
  <c r="F1223" i="185"/>
  <c r="C1223" i="185"/>
  <c r="F1222" i="185"/>
  <c r="C1222" i="185"/>
  <c r="F1221" i="185"/>
  <c r="C1221" i="185"/>
  <c r="F1220" i="185"/>
  <c r="C1220" i="185"/>
  <c r="F1219" i="185"/>
  <c r="C1219" i="185"/>
  <c r="F1218" i="185"/>
  <c r="C1218" i="185"/>
  <c r="F1217" i="185"/>
  <c r="C1217" i="185"/>
  <c r="F1216" i="185"/>
  <c r="C1216" i="185"/>
  <c r="F1215" i="185"/>
  <c r="C1215" i="185"/>
  <c r="F1214" i="185"/>
  <c r="C1214" i="185"/>
  <c r="F1213" i="185"/>
  <c r="C1213" i="185"/>
  <c r="F1212" i="185"/>
  <c r="C1212" i="185"/>
  <c r="F1211" i="185"/>
  <c r="C1211" i="185"/>
  <c r="F1210" i="185"/>
  <c r="C1210" i="185"/>
  <c r="F1209" i="185"/>
  <c r="C1209" i="185"/>
  <c r="F1208" i="185"/>
  <c r="C1208" i="185"/>
  <c r="F1207" i="185"/>
  <c r="C1207" i="185"/>
  <c r="F1206" i="185"/>
  <c r="C1206" i="185"/>
  <c r="F1205" i="185"/>
  <c r="C1205" i="185"/>
  <c r="F1204" i="185"/>
  <c r="C1204" i="185"/>
  <c r="F1203" i="185"/>
  <c r="C1203" i="185"/>
  <c r="F1202" i="185"/>
  <c r="C1202" i="185"/>
  <c r="F1201" i="185"/>
  <c r="C1201" i="185"/>
  <c r="F1200" i="185"/>
  <c r="C1200" i="185"/>
  <c r="F1199" i="185"/>
  <c r="C1199" i="185"/>
  <c r="F1198" i="185"/>
  <c r="C1198" i="185"/>
  <c r="F1197" i="185"/>
  <c r="C1197" i="185"/>
  <c r="F1196" i="185"/>
  <c r="C1196" i="185"/>
  <c r="F1195" i="185"/>
  <c r="C1195" i="185"/>
  <c r="F1194" i="185"/>
  <c r="C1194" i="185"/>
  <c r="F1193" i="185"/>
  <c r="C1193" i="185"/>
  <c r="F1192" i="185"/>
  <c r="C1192" i="185"/>
  <c r="F1191" i="185"/>
  <c r="C1191" i="185"/>
  <c r="F1190" i="185"/>
  <c r="C1190" i="185"/>
  <c r="F1189" i="185"/>
  <c r="C1189" i="185"/>
  <c r="F1188" i="185"/>
  <c r="C1188" i="185"/>
  <c r="F1187" i="185"/>
  <c r="C1187" i="185"/>
  <c r="F1186" i="185"/>
  <c r="C1186" i="185"/>
  <c r="F1185" i="185"/>
  <c r="C1185" i="185"/>
  <c r="F1184" i="185"/>
  <c r="C1184" i="185"/>
  <c r="F1183" i="185"/>
  <c r="C1183" i="185"/>
  <c r="F1182" i="185"/>
  <c r="C1182" i="185"/>
  <c r="F1181" i="185"/>
  <c r="C1181" i="185"/>
  <c r="F1180" i="185"/>
  <c r="C1180" i="185"/>
  <c r="F1179" i="185"/>
  <c r="C1179" i="185"/>
  <c r="F1178" i="185"/>
  <c r="C1178" i="185"/>
  <c r="F1177" i="185"/>
  <c r="C1177" i="185"/>
  <c r="F1176" i="185"/>
  <c r="C1176" i="185"/>
  <c r="F1175" i="185"/>
  <c r="C1175" i="185"/>
  <c r="F1174" i="185"/>
  <c r="C1174" i="185"/>
  <c r="F1173" i="185"/>
  <c r="C1173" i="185"/>
  <c r="F1172" i="185"/>
  <c r="C1172" i="185"/>
  <c r="F1171" i="185"/>
  <c r="C1171" i="185"/>
  <c r="F1170" i="185"/>
  <c r="C1170" i="185"/>
  <c r="F1169" i="185"/>
  <c r="C1169" i="185"/>
  <c r="F1168" i="185"/>
  <c r="C1168" i="185"/>
  <c r="F1167" i="185"/>
  <c r="C1167" i="185"/>
  <c r="F1166" i="185"/>
  <c r="C1166" i="185"/>
  <c r="F1165" i="185"/>
  <c r="C1165" i="185"/>
  <c r="F1164" i="185"/>
  <c r="C1164" i="185"/>
  <c r="F1163" i="185"/>
  <c r="C1163" i="185"/>
  <c r="F1162" i="185"/>
  <c r="C1162" i="185"/>
  <c r="F1161" i="185"/>
  <c r="C1161" i="185"/>
  <c r="F1160" i="185"/>
  <c r="C1160" i="185"/>
  <c r="F1159" i="185"/>
  <c r="C1159" i="185"/>
  <c r="F1158" i="185"/>
  <c r="C1158" i="185"/>
  <c r="F1157" i="185"/>
  <c r="C1157" i="185"/>
  <c r="F1156" i="185"/>
  <c r="C1156" i="185"/>
  <c r="F1155" i="185"/>
  <c r="C1155" i="185"/>
  <c r="F1154" i="185"/>
  <c r="C1154" i="185"/>
  <c r="F1153" i="185"/>
  <c r="C1153" i="185"/>
  <c r="F1152" i="185"/>
  <c r="C1152" i="185"/>
  <c r="F1151" i="185"/>
  <c r="C1151" i="185"/>
  <c r="F1150" i="185"/>
  <c r="C1150" i="185"/>
  <c r="F1149" i="185"/>
  <c r="C1149" i="185"/>
  <c r="F1148" i="185"/>
  <c r="C1148" i="185"/>
  <c r="F1147" i="185"/>
  <c r="C1147" i="185"/>
  <c r="F1146" i="185"/>
  <c r="C1146" i="185"/>
  <c r="F1145" i="185"/>
  <c r="C1145" i="185"/>
  <c r="F1144" i="185"/>
  <c r="C1144" i="185"/>
  <c r="F1143" i="185"/>
  <c r="C1143" i="185"/>
  <c r="F1142" i="185"/>
  <c r="C1142" i="185"/>
  <c r="F1141" i="185"/>
  <c r="C1141" i="185"/>
  <c r="F1140" i="185"/>
  <c r="C1140" i="185"/>
  <c r="F1139" i="185"/>
  <c r="C1139" i="185"/>
  <c r="F1138" i="185"/>
  <c r="C1138" i="185"/>
  <c r="F1137" i="185"/>
  <c r="C1137" i="185"/>
  <c r="F1136" i="185"/>
  <c r="C1136" i="185"/>
  <c r="F1135" i="185"/>
  <c r="C1135" i="185"/>
  <c r="F1134" i="185"/>
  <c r="C1134" i="185"/>
  <c r="F1133" i="185"/>
  <c r="C1133" i="185"/>
  <c r="F1132" i="185"/>
  <c r="C1132" i="185"/>
  <c r="F1131" i="185"/>
  <c r="C1131" i="185"/>
  <c r="F1130" i="185"/>
  <c r="C1130" i="185"/>
  <c r="F1129" i="185"/>
  <c r="C1129" i="185"/>
  <c r="F1128" i="185"/>
  <c r="C1128" i="185"/>
  <c r="F1127" i="185"/>
  <c r="C1127" i="185"/>
  <c r="F1126" i="185"/>
  <c r="C1126" i="185"/>
  <c r="F1125" i="185"/>
  <c r="C1125" i="185"/>
  <c r="F1124" i="185"/>
  <c r="C1124" i="185"/>
  <c r="F1123" i="185"/>
  <c r="C1123" i="185"/>
  <c r="F1122" i="185"/>
  <c r="C1122" i="185"/>
  <c r="F1121" i="185"/>
  <c r="C1121" i="185"/>
  <c r="F1120" i="185"/>
  <c r="C1120" i="185"/>
  <c r="F1119" i="185"/>
  <c r="C1119" i="185"/>
  <c r="F1118" i="185"/>
  <c r="C1118" i="185"/>
  <c r="F1117" i="185"/>
  <c r="C1117" i="185"/>
  <c r="F1116" i="185"/>
  <c r="C1116" i="185"/>
  <c r="F1115" i="185"/>
  <c r="C1115" i="185"/>
  <c r="F1114" i="185"/>
  <c r="C1114" i="185"/>
  <c r="F1113" i="185"/>
  <c r="C1113" i="185"/>
  <c r="F1112" i="185"/>
  <c r="C1112" i="185"/>
  <c r="F1111" i="185"/>
  <c r="C1111" i="185"/>
  <c r="F1110" i="185"/>
  <c r="C1110" i="185"/>
  <c r="F1109" i="185"/>
  <c r="C1109" i="185"/>
  <c r="F1108" i="185"/>
  <c r="C1108" i="185"/>
  <c r="F1107" i="185"/>
  <c r="C1107" i="185"/>
  <c r="F1106" i="185"/>
  <c r="C1106" i="185"/>
  <c r="F1105" i="185"/>
  <c r="C1105" i="185"/>
  <c r="F1104" i="185"/>
  <c r="C1104" i="185"/>
  <c r="F1103" i="185"/>
  <c r="C1103" i="185"/>
  <c r="F1102" i="185"/>
  <c r="C1102" i="185"/>
  <c r="F1101" i="185"/>
  <c r="C1101" i="185"/>
  <c r="F1100" i="185"/>
  <c r="C1100" i="185"/>
  <c r="F1099" i="185"/>
  <c r="C1099" i="185"/>
  <c r="F1098" i="185"/>
  <c r="C1098" i="185"/>
  <c r="F1097" i="185"/>
  <c r="C1097" i="185"/>
  <c r="F1096" i="185"/>
  <c r="C1096" i="185"/>
  <c r="F1095" i="185"/>
  <c r="C1095" i="185"/>
  <c r="F1094" i="185"/>
  <c r="C1094" i="185"/>
  <c r="F1093" i="185"/>
  <c r="C1093" i="185"/>
  <c r="F1092" i="185"/>
  <c r="C1092" i="185"/>
  <c r="F1091" i="185"/>
  <c r="C1091" i="185"/>
  <c r="F1090" i="185"/>
  <c r="C1090" i="185"/>
  <c r="F1089" i="185"/>
  <c r="C1089" i="185"/>
  <c r="F1088" i="185"/>
  <c r="C1088" i="185"/>
  <c r="F1087" i="185"/>
  <c r="C1087" i="185"/>
  <c r="F1086" i="185"/>
  <c r="C1086" i="185"/>
  <c r="F1085" i="185"/>
  <c r="C1085" i="185"/>
  <c r="F1084" i="185"/>
  <c r="C1084" i="185"/>
  <c r="F1083" i="185"/>
  <c r="C1083" i="185"/>
  <c r="F1082" i="185"/>
  <c r="C1082" i="185"/>
  <c r="F1081" i="185"/>
  <c r="C1081" i="185"/>
  <c r="F1080" i="185"/>
  <c r="C1080" i="185"/>
  <c r="F1079" i="185"/>
  <c r="C1079" i="185"/>
  <c r="F1078" i="185"/>
  <c r="C1078" i="185"/>
  <c r="F1077" i="185"/>
  <c r="C1077" i="185"/>
  <c r="F1076" i="185"/>
  <c r="C1076" i="185"/>
  <c r="F1075" i="185"/>
  <c r="C1075" i="185"/>
  <c r="F1074" i="185"/>
  <c r="C1074" i="185"/>
  <c r="F1073" i="185"/>
  <c r="C1073" i="185"/>
  <c r="F1072" i="185"/>
  <c r="C1072" i="185"/>
  <c r="F1071" i="185"/>
  <c r="C1071" i="185"/>
  <c r="F1070" i="185"/>
  <c r="C1070" i="185"/>
  <c r="F1069" i="185"/>
  <c r="C1069" i="185"/>
  <c r="F1068" i="185"/>
  <c r="C1068" i="185"/>
  <c r="F1067" i="185"/>
  <c r="C1067" i="185"/>
  <c r="F1066" i="185"/>
  <c r="C1066" i="185"/>
  <c r="F1065" i="185"/>
  <c r="C1065" i="185"/>
  <c r="F1064" i="185"/>
  <c r="C1064" i="185"/>
  <c r="F1063" i="185"/>
  <c r="C1063" i="185"/>
  <c r="F1062" i="185"/>
  <c r="C1062" i="185"/>
  <c r="F1061" i="185"/>
  <c r="C1061" i="185"/>
  <c r="F1060" i="185"/>
  <c r="C1060" i="185"/>
  <c r="F1059" i="185"/>
  <c r="C1059" i="185"/>
  <c r="F1058" i="185"/>
  <c r="C1058" i="185"/>
  <c r="F1057" i="185"/>
  <c r="C1057" i="185"/>
  <c r="F1056" i="185"/>
  <c r="C1056" i="185"/>
  <c r="F1055" i="185"/>
  <c r="C1055" i="185"/>
  <c r="F1054" i="185"/>
  <c r="C1054" i="185"/>
  <c r="F1053" i="185"/>
  <c r="C1053" i="185"/>
  <c r="F1052" i="185"/>
  <c r="C1052" i="185"/>
  <c r="F1051" i="185"/>
  <c r="C1051" i="185"/>
  <c r="F1050" i="185"/>
  <c r="C1050" i="185"/>
  <c r="F1049" i="185"/>
  <c r="C1049" i="185"/>
  <c r="F1048" i="185"/>
  <c r="C1048" i="185"/>
  <c r="F1047" i="185"/>
  <c r="C1047" i="185"/>
  <c r="F1046" i="185"/>
  <c r="C1046" i="185"/>
  <c r="F1045" i="185"/>
  <c r="C1045" i="185"/>
  <c r="F1044" i="185"/>
  <c r="C1044" i="185"/>
  <c r="F1043" i="185"/>
  <c r="C1043" i="185"/>
  <c r="F1042" i="185"/>
  <c r="C1042" i="185"/>
  <c r="F1041" i="185"/>
  <c r="C1041" i="185"/>
  <c r="F1040" i="185"/>
  <c r="C1040" i="185"/>
  <c r="F1039" i="185"/>
  <c r="C1039" i="185"/>
  <c r="F1038" i="185"/>
  <c r="C1038" i="185"/>
  <c r="F1037" i="185"/>
  <c r="C1037" i="185"/>
  <c r="F1036" i="185"/>
  <c r="C1036" i="185"/>
  <c r="F1035" i="185"/>
  <c r="C1035" i="185"/>
  <c r="F1034" i="185"/>
  <c r="C1034" i="185"/>
  <c r="F1033" i="185"/>
  <c r="C1033" i="185"/>
  <c r="F1032" i="185"/>
  <c r="C1032" i="185"/>
  <c r="F1031" i="185"/>
  <c r="C1031" i="185"/>
  <c r="F1030" i="185"/>
  <c r="C1030" i="185"/>
  <c r="F1029" i="185"/>
  <c r="C1029" i="185"/>
  <c r="F1028" i="185"/>
  <c r="C1028" i="185"/>
  <c r="F1027" i="185"/>
  <c r="C1027" i="185"/>
  <c r="F1026" i="185"/>
  <c r="C1026" i="185"/>
  <c r="F1025" i="185"/>
  <c r="C1025" i="185"/>
  <c r="F1024" i="185"/>
  <c r="C1024" i="185"/>
  <c r="F1023" i="185"/>
  <c r="C1023" i="185"/>
  <c r="F1022" i="185"/>
  <c r="C1022" i="185"/>
  <c r="F1021" i="185"/>
  <c r="C1021" i="185"/>
  <c r="F1020" i="185"/>
  <c r="C1020" i="185"/>
  <c r="F1019" i="185"/>
  <c r="C1019" i="185"/>
  <c r="F1018" i="185"/>
  <c r="C1018" i="185"/>
  <c r="F1017" i="185"/>
  <c r="C1017" i="185"/>
  <c r="F1016" i="185"/>
  <c r="C1016" i="185"/>
  <c r="F1015" i="185"/>
  <c r="C1015" i="185"/>
  <c r="F1014" i="185"/>
  <c r="C1014" i="185"/>
  <c r="F1013" i="185"/>
  <c r="C1013" i="185"/>
  <c r="F1012" i="185"/>
  <c r="C1012" i="185"/>
  <c r="F1011" i="185"/>
  <c r="C1011" i="185"/>
  <c r="F1010" i="185"/>
  <c r="C1010" i="185"/>
  <c r="F1009" i="185"/>
  <c r="C1009" i="185"/>
  <c r="F1008" i="185"/>
  <c r="C1008" i="185"/>
  <c r="F1007" i="185"/>
  <c r="C1007" i="185"/>
  <c r="F1006" i="185"/>
  <c r="C1006" i="185"/>
  <c r="F1005" i="185"/>
  <c r="C1005" i="185"/>
  <c r="F1004" i="185"/>
  <c r="C1004" i="185"/>
  <c r="F1003" i="185"/>
  <c r="C1003" i="185"/>
  <c r="F1002" i="185"/>
  <c r="C1002" i="185"/>
  <c r="F1001" i="185"/>
  <c r="C1001" i="185"/>
  <c r="F1000" i="185"/>
  <c r="C1000" i="185"/>
  <c r="F999" i="185"/>
  <c r="C999" i="185"/>
  <c r="F998" i="185"/>
  <c r="C998" i="185"/>
  <c r="F997" i="185"/>
  <c r="C997" i="185"/>
  <c r="F996" i="185"/>
  <c r="C996" i="185"/>
  <c r="F995" i="185"/>
  <c r="C995" i="185"/>
  <c r="F994" i="185"/>
  <c r="C994" i="185"/>
  <c r="F993" i="185"/>
  <c r="C993" i="185"/>
  <c r="F992" i="185"/>
  <c r="C992" i="185"/>
  <c r="F991" i="185"/>
  <c r="C991" i="185"/>
  <c r="F990" i="185"/>
  <c r="C990" i="185"/>
  <c r="F989" i="185"/>
  <c r="C989" i="185"/>
  <c r="F988" i="185"/>
  <c r="C988" i="185"/>
  <c r="F987" i="185"/>
  <c r="C987" i="185"/>
  <c r="F986" i="185"/>
  <c r="C986" i="185"/>
  <c r="F985" i="185"/>
  <c r="C985" i="185"/>
  <c r="F984" i="185"/>
  <c r="C984" i="185"/>
  <c r="F983" i="185"/>
  <c r="C983" i="185"/>
  <c r="F982" i="185"/>
  <c r="C982" i="185"/>
  <c r="F981" i="185"/>
  <c r="C981" i="185"/>
  <c r="F980" i="185"/>
  <c r="C980" i="185"/>
  <c r="F979" i="185"/>
  <c r="C979" i="185"/>
  <c r="F978" i="185"/>
  <c r="C978" i="185"/>
  <c r="F977" i="185"/>
  <c r="C977" i="185"/>
  <c r="F976" i="185"/>
  <c r="C976" i="185"/>
  <c r="F975" i="185"/>
  <c r="C975" i="185"/>
  <c r="F974" i="185"/>
  <c r="C974" i="185"/>
  <c r="F973" i="185"/>
  <c r="C973" i="185"/>
  <c r="F972" i="185"/>
  <c r="C972" i="185"/>
  <c r="F971" i="185"/>
  <c r="C971" i="185"/>
  <c r="F970" i="185"/>
  <c r="C970" i="185"/>
  <c r="F969" i="185"/>
  <c r="C969" i="185"/>
  <c r="F968" i="185"/>
  <c r="C968" i="185"/>
  <c r="F967" i="185"/>
  <c r="C967" i="185"/>
  <c r="F966" i="185"/>
  <c r="C966" i="185"/>
  <c r="F965" i="185"/>
  <c r="C965" i="185"/>
  <c r="F964" i="185"/>
  <c r="C964" i="185"/>
  <c r="F963" i="185"/>
  <c r="C963" i="185"/>
  <c r="F962" i="185"/>
  <c r="C962" i="185"/>
  <c r="F961" i="185"/>
  <c r="C961" i="185"/>
  <c r="F960" i="185"/>
  <c r="C960" i="185"/>
  <c r="F959" i="185"/>
  <c r="C959" i="185"/>
  <c r="F958" i="185"/>
  <c r="C958" i="185"/>
  <c r="F957" i="185"/>
  <c r="C957" i="185"/>
  <c r="F956" i="185"/>
  <c r="C956" i="185"/>
  <c r="F955" i="185"/>
  <c r="C955" i="185"/>
  <c r="F954" i="185"/>
  <c r="C954" i="185"/>
  <c r="F953" i="185"/>
  <c r="C953" i="185"/>
  <c r="F952" i="185"/>
  <c r="C952" i="185"/>
  <c r="F951" i="185"/>
  <c r="C951" i="185"/>
  <c r="F950" i="185"/>
  <c r="C950" i="185"/>
  <c r="F949" i="185"/>
  <c r="C949" i="185"/>
  <c r="F948" i="185"/>
  <c r="C948" i="185"/>
  <c r="F947" i="185"/>
  <c r="C947" i="185"/>
  <c r="F946" i="185"/>
  <c r="C946" i="185"/>
  <c r="F945" i="185"/>
  <c r="C945" i="185"/>
  <c r="F944" i="185"/>
  <c r="C944" i="185"/>
  <c r="F943" i="185"/>
  <c r="C943" i="185"/>
  <c r="F942" i="185"/>
  <c r="C942" i="185"/>
  <c r="F941" i="185"/>
  <c r="C941" i="185"/>
  <c r="F940" i="185"/>
  <c r="C940" i="185"/>
  <c r="F939" i="185"/>
  <c r="C939" i="185"/>
  <c r="F938" i="185"/>
  <c r="C938" i="185"/>
  <c r="F937" i="185"/>
  <c r="C937" i="185"/>
  <c r="F936" i="185"/>
  <c r="C936" i="185"/>
  <c r="F935" i="185"/>
  <c r="C935" i="185"/>
  <c r="F934" i="185"/>
  <c r="C934" i="185"/>
  <c r="F933" i="185"/>
  <c r="C933" i="185"/>
  <c r="F932" i="185"/>
  <c r="C932" i="185"/>
  <c r="F931" i="185"/>
  <c r="C931" i="185"/>
  <c r="F930" i="185"/>
  <c r="C930" i="185"/>
  <c r="F929" i="185"/>
  <c r="C929" i="185"/>
  <c r="F928" i="185"/>
  <c r="C928" i="185"/>
  <c r="F927" i="185"/>
  <c r="C927" i="185"/>
  <c r="F926" i="185"/>
  <c r="C926" i="185"/>
  <c r="F925" i="185"/>
  <c r="C925" i="185"/>
  <c r="F924" i="185"/>
  <c r="C924" i="185"/>
  <c r="F923" i="185"/>
  <c r="C923" i="185"/>
  <c r="F922" i="185"/>
  <c r="C922" i="185"/>
  <c r="F921" i="185"/>
  <c r="C921" i="185"/>
  <c r="F920" i="185"/>
  <c r="C920" i="185"/>
  <c r="F919" i="185"/>
  <c r="C919" i="185"/>
  <c r="F918" i="185"/>
  <c r="C918" i="185"/>
  <c r="F917" i="185"/>
  <c r="C917" i="185"/>
  <c r="F916" i="185"/>
  <c r="C916" i="185"/>
  <c r="F915" i="185"/>
  <c r="C915" i="185"/>
  <c r="F914" i="185"/>
  <c r="C914" i="185"/>
  <c r="F913" i="185"/>
  <c r="C913" i="185"/>
  <c r="F912" i="185"/>
  <c r="C912" i="185"/>
  <c r="F911" i="185"/>
  <c r="C911" i="185"/>
  <c r="F910" i="185"/>
  <c r="C910" i="185"/>
  <c r="F909" i="185"/>
  <c r="C909" i="185"/>
  <c r="F908" i="185"/>
  <c r="C908" i="185"/>
  <c r="F907" i="185"/>
  <c r="C907" i="185"/>
  <c r="F906" i="185"/>
  <c r="C906" i="185"/>
  <c r="F905" i="185"/>
  <c r="C905" i="185"/>
  <c r="F904" i="185"/>
  <c r="C904" i="185"/>
  <c r="F903" i="185"/>
  <c r="C903" i="185"/>
  <c r="F902" i="185"/>
  <c r="C902" i="185"/>
  <c r="F901" i="185"/>
  <c r="C901" i="185"/>
  <c r="F900" i="185"/>
  <c r="C900" i="185"/>
  <c r="F899" i="185"/>
  <c r="C899" i="185"/>
  <c r="F898" i="185"/>
  <c r="C898" i="185"/>
  <c r="F897" i="185"/>
  <c r="C897" i="185"/>
  <c r="F896" i="185"/>
  <c r="C896" i="185"/>
  <c r="F895" i="185"/>
  <c r="C895" i="185"/>
  <c r="F894" i="185"/>
  <c r="C894" i="185"/>
  <c r="F893" i="185"/>
  <c r="C893" i="185"/>
  <c r="F892" i="185"/>
  <c r="C892" i="185"/>
  <c r="F891" i="185"/>
  <c r="C891" i="185"/>
  <c r="F890" i="185"/>
  <c r="C890" i="185"/>
  <c r="F889" i="185"/>
  <c r="C889" i="185"/>
  <c r="F888" i="185"/>
  <c r="C888" i="185"/>
  <c r="F887" i="185"/>
  <c r="C887" i="185"/>
  <c r="F886" i="185"/>
  <c r="C886" i="185"/>
  <c r="F885" i="185"/>
  <c r="C885" i="185"/>
  <c r="F884" i="185"/>
  <c r="C884" i="185"/>
  <c r="F883" i="185"/>
  <c r="C883" i="185"/>
  <c r="F882" i="185"/>
  <c r="C882" i="185"/>
  <c r="F881" i="185"/>
  <c r="C881" i="185"/>
  <c r="F880" i="185"/>
  <c r="C880" i="185"/>
  <c r="F879" i="185"/>
  <c r="C879" i="185"/>
  <c r="F878" i="185"/>
  <c r="C878" i="185"/>
  <c r="F877" i="185"/>
  <c r="C877" i="185"/>
  <c r="F876" i="185"/>
  <c r="C876" i="185"/>
  <c r="F875" i="185"/>
  <c r="C875" i="185"/>
  <c r="F874" i="185"/>
  <c r="C874" i="185"/>
  <c r="F873" i="185"/>
  <c r="C873" i="185"/>
  <c r="F872" i="185"/>
  <c r="C872" i="185"/>
  <c r="F871" i="185"/>
  <c r="C871" i="185"/>
  <c r="F870" i="185"/>
  <c r="C870" i="185"/>
  <c r="F869" i="185"/>
  <c r="C869" i="185"/>
  <c r="F868" i="185"/>
  <c r="C868" i="185"/>
  <c r="F867" i="185"/>
  <c r="C867" i="185"/>
  <c r="F866" i="185"/>
  <c r="C866" i="185"/>
  <c r="F865" i="185"/>
  <c r="C865" i="185"/>
  <c r="F864" i="185"/>
  <c r="C864" i="185"/>
  <c r="F863" i="185"/>
  <c r="C863" i="185"/>
  <c r="F862" i="185"/>
  <c r="C862" i="185"/>
  <c r="F861" i="185"/>
  <c r="C861" i="185"/>
  <c r="F860" i="185"/>
  <c r="C860" i="185"/>
  <c r="F859" i="185"/>
  <c r="C859" i="185"/>
  <c r="F858" i="185"/>
  <c r="C858" i="185"/>
  <c r="F857" i="185"/>
  <c r="C857" i="185"/>
  <c r="F856" i="185"/>
  <c r="C856" i="185"/>
  <c r="F855" i="185"/>
  <c r="C855" i="185"/>
  <c r="F854" i="185"/>
  <c r="C854" i="185"/>
  <c r="F853" i="185"/>
  <c r="C853" i="185"/>
  <c r="F852" i="185"/>
  <c r="C852" i="185"/>
  <c r="F851" i="185"/>
  <c r="C851" i="185"/>
  <c r="F850" i="185"/>
  <c r="C850" i="185"/>
  <c r="F849" i="185"/>
  <c r="C849" i="185"/>
  <c r="F848" i="185"/>
  <c r="C848" i="185"/>
  <c r="F847" i="185"/>
  <c r="C847" i="185"/>
  <c r="F846" i="185"/>
  <c r="C846" i="185"/>
  <c r="F845" i="185"/>
  <c r="C845" i="185"/>
  <c r="F844" i="185"/>
  <c r="C844" i="185"/>
  <c r="F843" i="185"/>
  <c r="C843" i="185"/>
  <c r="F842" i="185"/>
  <c r="C842" i="185"/>
  <c r="F841" i="185"/>
  <c r="C841" i="185"/>
  <c r="F840" i="185"/>
  <c r="C840" i="185"/>
  <c r="F839" i="185"/>
  <c r="C839" i="185"/>
  <c r="F838" i="185"/>
  <c r="C838" i="185"/>
  <c r="F837" i="185"/>
  <c r="C837" i="185"/>
  <c r="F836" i="185"/>
  <c r="C836" i="185"/>
  <c r="F835" i="185"/>
  <c r="C835" i="185"/>
  <c r="F834" i="185"/>
  <c r="C834" i="185"/>
  <c r="F833" i="185"/>
  <c r="C833" i="185"/>
  <c r="F832" i="185"/>
  <c r="C832" i="185"/>
  <c r="F831" i="185"/>
  <c r="C831" i="185"/>
  <c r="F830" i="185"/>
  <c r="C830" i="185"/>
  <c r="F829" i="185"/>
  <c r="C829" i="185"/>
  <c r="F828" i="185"/>
  <c r="C828" i="185"/>
  <c r="F827" i="185"/>
  <c r="C827" i="185"/>
  <c r="F826" i="185"/>
  <c r="C826" i="185"/>
  <c r="F825" i="185"/>
  <c r="C825" i="185"/>
  <c r="F824" i="185"/>
  <c r="C824" i="185"/>
  <c r="F823" i="185"/>
  <c r="C823" i="185"/>
  <c r="F822" i="185"/>
  <c r="C822" i="185"/>
  <c r="F821" i="185"/>
  <c r="C821" i="185"/>
  <c r="F820" i="185"/>
  <c r="C820" i="185"/>
  <c r="F819" i="185"/>
  <c r="C819" i="185"/>
  <c r="F818" i="185"/>
  <c r="C818" i="185"/>
  <c r="F817" i="185"/>
  <c r="C817" i="185"/>
  <c r="F816" i="185"/>
  <c r="C816" i="185"/>
  <c r="F815" i="185"/>
  <c r="C815" i="185"/>
  <c r="F814" i="185"/>
  <c r="C814" i="185"/>
  <c r="F813" i="185"/>
  <c r="C813" i="185"/>
  <c r="F812" i="185"/>
  <c r="C812" i="185"/>
  <c r="F811" i="185"/>
  <c r="C811" i="185"/>
  <c r="F810" i="185"/>
  <c r="C810" i="185"/>
  <c r="F809" i="185"/>
  <c r="C809" i="185"/>
  <c r="F808" i="185"/>
  <c r="C808" i="185"/>
  <c r="F807" i="185"/>
  <c r="C807" i="185"/>
  <c r="F806" i="185"/>
  <c r="C806" i="185"/>
  <c r="F805" i="185"/>
  <c r="C805" i="185"/>
  <c r="F804" i="185"/>
  <c r="C804" i="185"/>
  <c r="F803" i="185"/>
  <c r="C803" i="185"/>
  <c r="F802" i="185"/>
  <c r="C802" i="185"/>
  <c r="F801" i="185"/>
  <c r="C801" i="185"/>
  <c r="F800" i="185"/>
  <c r="C800" i="185"/>
  <c r="F799" i="185"/>
  <c r="C799" i="185"/>
  <c r="F798" i="185"/>
  <c r="C798" i="185"/>
  <c r="F797" i="185"/>
  <c r="C797" i="185"/>
  <c r="F796" i="185"/>
  <c r="C796" i="185"/>
  <c r="F795" i="185"/>
  <c r="C795" i="185"/>
  <c r="F794" i="185"/>
  <c r="C794" i="185"/>
  <c r="F793" i="185"/>
  <c r="C793" i="185"/>
  <c r="F792" i="185"/>
  <c r="C792" i="185"/>
  <c r="F791" i="185"/>
  <c r="C791" i="185"/>
  <c r="F790" i="185"/>
  <c r="C790" i="185"/>
  <c r="F789" i="185"/>
  <c r="C789" i="185"/>
  <c r="F788" i="185"/>
  <c r="C788" i="185"/>
  <c r="F787" i="185"/>
  <c r="C787" i="185"/>
  <c r="F786" i="185"/>
  <c r="C786" i="185"/>
  <c r="F785" i="185"/>
  <c r="C785" i="185"/>
  <c r="F784" i="185"/>
  <c r="C784" i="185"/>
  <c r="F783" i="185"/>
  <c r="C783" i="185"/>
  <c r="F782" i="185"/>
  <c r="C782" i="185"/>
  <c r="F781" i="185"/>
  <c r="C781" i="185"/>
  <c r="F780" i="185"/>
  <c r="C780" i="185"/>
  <c r="F779" i="185"/>
  <c r="C779" i="185"/>
  <c r="F778" i="185"/>
  <c r="C778" i="185"/>
  <c r="F777" i="185"/>
  <c r="C777" i="185"/>
  <c r="F776" i="185"/>
  <c r="C776" i="185"/>
  <c r="F775" i="185"/>
  <c r="C775" i="185"/>
  <c r="F774" i="185"/>
  <c r="C774" i="185"/>
  <c r="F773" i="185"/>
  <c r="C773" i="185"/>
  <c r="F772" i="185"/>
  <c r="C772" i="185"/>
  <c r="F771" i="185"/>
  <c r="C771" i="185"/>
  <c r="F770" i="185"/>
  <c r="C770" i="185"/>
  <c r="F769" i="185"/>
  <c r="C769" i="185"/>
  <c r="F768" i="185"/>
  <c r="C768" i="185"/>
  <c r="F767" i="185"/>
  <c r="C767" i="185"/>
  <c r="F766" i="185"/>
  <c r="C766" i="185"/>
  <c r="F765" i="185"/>
  <c r="C765" i="185"/>
  <c r="F764" i="185"/>
  <c r="C764" i="185"/>
  <c r="F763" i="185"/>
  <c r="C763" i="185"/>
  <c r="F762" i="185"/>
  <c r="C762" i="185"/>
  <c r="F761" i="185"/>
  <c r="C761" i="185"/>
  <c r="F760" i="185"/>
  <c r="C760" i="185"/>
  <c r="F759" i="185"/>
  <c r="C759" i="185"/>
  <c r="F758" i="185"/>
  <c r="C758" i="185"/>
  <c r="F757" i="185"/>
  <c r="C757" i="185"/>
  <c r="F756" i="185"/>
  <c r="C756" i="185"/>
  <c r="F755" i="185"/>
  <c r="C755" i="185"/>
  <c r="F754" i="185"/>
  <c r="C754" i="185"/>
  <c r="F753" i="185"/>
  <c r="C753" i="185"/>
  <c r="F752" i="185"/>
  <c r="C752" i="185"/>
  <c r="F751" i="185"/>
  <c r="C751" i="185"/>
  <c r="F750" i="185"/>
  <c r="C750" i="185"/>
  <c r="F749" i="185"/>
  <c r="C749" i="185"/>
  <c r="F748" i="185"/>
  <c r="C748" i="185"/>
  <c r="F747" i="185"/>
  <c r="C747" i="185"/>
  <c r="F746" i="185"/>
  <c r="C746" i="185"/>
  <c r="F745" i="185"/>
  <c r="C745" i="185"/>
  <c r="F744" i="185"/>
  <c r="C744" i="185"/>
  <c r="F743" i="185"/>
  <c r="C743" i="185"/>
  <c r="F742" i="185"/>
  <c r="C742" i="185"/>
  <c r="F741" i="185"/>
  <c r="C741" i="185"/>
  <c r="F740" i="185"/>
  <c r="C740" i="185"/>
  <c r="F739" i="185"/>
  <c r="C739" i="185"/>
  <c r="F738" i="185"/>
  <c r="C738" i="185"/>
  <c r="F737" i="185"/>
  <c r="C737" i="185"/>
  <c r="F736" i="185"/>
  <c r="C736" i="185"/>
  <c r="F735" i="185"/>
  <c r="C735" i="185"/>
  <c r="F734" i="185"/>
  <c r="C734" i="185"/>
  <c r="F733" i="185"/>
  <c r="C733" i="185"/>
  <c r="F732" i="185"/>
  <c r="C732" i="185"/>
  <c r="F731" i="185"/>
  <c r="C731" i="185"/>
  <c r="F730" i="185"/>
  <c r="C730" i="185"/>
  <c r="F729" i="185"/>
  <c r="C729" i="185"/>
  <c r="F728" i="185"/>
  <c r="C728" i="185"/>
  <c r="F727" i="185"/>
  <c r="C727" i="185"/>
  <c r="F726" i="185"/>
  <c r="C726" i="185"/>
  <c r="F725" i="185"/>
  <c r="C725" i="185"/>
  <c r="F724" i="185"/>
  <c r="C724" i="185"/>
  <c r="F723" i="185"/>
  <c r="C723" i="185"/>
  <c r="F722" i="185"/>
  <c r="C722" i="185"/>
  <c r="F721" i="185"/>
  <c r="C721" i="185"/>
  <c r="F720" i="185"/>
  <c r="C720" i="185"/>
  <c r="F719" i="185"/>
  <c r="C719" i="185"/>
  <c r="F718" i="185"/>
  <c r="C718" i="185"/>
  <c r="F717" i="185"/>
  <c r="C717" i="185"/>
  <c r="F716" i="185"/>
  <c r="C716" i="185"/>
  <c r="F715" i="185"/>
  <c r="C715" i="185"/>
  <c r="F714" i="185"/>
  <c r="C714" i="185"/>
  <c r="F713" i="185"/>
  <c r="C713" i="185"/>
  <c r="F712" i="185"/>
  <c r="C712" i="185"/>
  <c r="F711" i="185"/>
  <c r="C711" i="185"/>
  <c r="F710" i="185"/>
  <c r="C710" i="185"/>
  <c r="F709" i="185"/>
  <c r="C709" i="185"/>
  <c r="F708" i="185"/>
  <c r="C708" i="185"/>
  <c r="F707" i="185"/>
  <c r="C707" i="185"/>
  <c r="F706" i="185"/>
  <c r="C706" i="185"/>
  <c r="F705" i="185"/>
  <c r="C705" i="185"/>
  <c r="F704" i="185"/>
  <c r="C704" i="185"/>
  <c r="F703" i="185"/>
  <c r="C703" i="185"/>
  <c r="F702" i="185"/>
  <c r="C702" i="185"/>
  <c r="F701" i="185"/>
  <c r="C701" i="185"/>
  <c r="F700" i="185"/>
  <c r="C700" i="185"/>
  <c r="F699" i="185"/>
  <c r="C699" i="185"/>
  <c r="F698" i="185"/>
  <c r="C698" i="185"/>
  <c r="F697" i="185"/>
  <c r="C697" i="185"/>
  <c r="F696" i="185"/>
  <c r="C696" i="185"/>
  <c r="F695" i="185"/>
  <c r="C695" i="185"/>
  <c r="F694" i="185"/>
  <c r="C694" i="185"/>
  <c r="F693" i="185"/>
  <c r="C693" i="185"/>
  <c r="F692" i="185"/>
  <c r="C692" i="185"/>
  <c r="F691" i="185"/>
  <c r="C691" i="185"/>
  <c r="F690" i="185"/>
  <c r="C690" i="185"/>
  <c r="F689" i="185"/>
  <c r="C689" i="185"/>
  <c r="F688" i="185"/>
  <c r="C688" i="185"/>
  <c r="F687" i="185"/>
  <c r="C687" i="185"/>
  <c r="F686" i="185"/>
  <c r="C686" i="185"/>
  <c r="F685" i="185"/>
  <c r="C685" i="185"/>
  <c r="F684" i="185"/>
  <c r="C684" i="185"/>
  <c r="F683" i="185"/>
  <c r="C683" i="185"/>
  <c r="F682" i="185"/>
  <c r="C682" i="185"/>
  <c r="F681" i="185"/>
  <c r="C681" i="185"/>
  <c r="F680" i="185"/>
  <c r="C680" i="185"/>
  <c r="F679" i="185"/>
  <c r="C679" i="185"/>
  <c r="F678" i="185"/>
  <c r="C678" i="185"/>
  <c r="F677" i="185"/>
  <c r="C677" i="185"/>
  <c r="F676" i="185"/>
  <c r="C676" i="185"/>
  <c r="F675" i="185"/>
  <c r="C675" i="185"/>
  <c r="F674" i="185"/>
  <c r="C674" i="185"/>
  <c r="F673" i="185"/>
  <c r="C673" i="185"/>
  <c r="F672" i="185"/>
  <c r="C672" i="185"/>
  <c r="F671" i="185"/>
  <c r="C671" i="185"/>
  <c r="F670" i="185"/>
  <c r="C670" i="185"/>
  <c r="F669" i="185"/>
  <c r="C669" i="185"/>
  <c r="F668" i="185"/>
  <c r="C668" i="185"/>
  <c r="F667" i="185"/>
  <c r="C667" i="185"/>
  <c r="F666" i="185"/>
  <c r="C666" i="185"/>
  <c r="F665" i="185"/>
  <c r="C665" i="185"/>
  <c r="F664" i="185"/>
  <c r="C664" i="185"/>
  <c r="F663" i="185"/>
  <c r="C663" i="185"/>
  <c r="F662" i="185"/>
  <c r="C662" i="185"/>
  <c r="F661" i="185"/>
  <c r="C661" i="185"/>
  <c r="F660" i="185"/>
  <c r="C660" i="185"/>
  <c r="F659" i="185"/>
  <c r="C659" i="185"/>
  <c r="F658" i="185"/>
  <c r="C658" i="185"/>
  <c r="F657" i="185"/>
  <c r="C657" i="185"/>
  <c r="F656" i="185"/>
  <c r="C656" i="185"/>
  <c r="F655" i="185"/>
  <c r="C655" i="185"/>
  <c r="F654" i="185"/>
  <c r="C654" i="185"/>
  <c r="F653" i="185"/>
  <c r="C653" i="185"/>
  <c r="F652" i="185"/>
  <c r="C652" i="185"/>
  <c r="F651" i="185"/>
  <c r="C651" i="185"/>
  <c r="F650" i="185"/>
  <c r="C650" i="185"/>
  <c r="F649" i="185"/>
  <c r="C649" i="185"/>
  <c r="F648" i="185"/>
  <c r="C648" i="185"/>
  <c r="F647" i="185"/>
  <c r="C647" i="185"/>
  <c r="F646" i="185"/>
  <c r="C646" i="185"/>
  <c r="F645" i="185"/>
  <c r="C645" i="185"/>
  <c r="F644" i="185"/>
  <c r="C644" i="185"/>
  <c r="F643" i="185"/>
  <c r="C643" i="185"/>
  <c r="F642" i="185"/>
  <c r="C642" i="185"/>
  <c r="F641" i="185"/>
  <c r="C641" i="185"/>
  <c r="F640" i="185"/>
  <c r="C640" i="185"/>
  <c r="F639" i="185"/>
  <c r="C639" i="185"/>
  <c r="F638" i="185"/>
  <c r="C638" i="185"/>
  <c r="F637" i="185"/>
  <c r="C637" i="185"/>
  <c r="F636" i="185"/>
  <c r="C636" i="185"/>
  <c r="F635" i="185"/>
  <c r="C635" i="185"/>
  <c r="F634" i="185"/>
  <c r="C634" i="185"/>
  <c r="F633" i="185"/>
  <c r="C633" i="185"/>
  <c r="F632" i="185"/>
  <c r="C632" i="185"/>
  <c r="F631" i="185"/>
  <c r="C631" i="185"/>
  <c r="F630" i="185"/>
  <c r="C630" i="185"/>
  <c r="F629" i="185"/>
  <c r="C629" i="185"/>
  <c r="F628" i="185"/>
  <c r="C628" i="185"/>
  <c r="F627" i="185"/>
  <c r="C627" i="185"/>
  <c r="F626" i="185"/>
  <c r="C626" i="185"/>
  <c r="F625" i="185"/>
  <c r="C625" i="185"/>
  <c r="F624" i="185"/>
  <c r="C624" i="185"/>
  <c r="F623" i="185"/>
  <c r="C623" i="185"/>
  <c r="F622" i="185"/>
  <c r="C622" i="185"/>
  <c r="F621" i="185"/>
  <c r="C621" i="185"/>
  <c r="F620" i="185"/>
  <c r="C620" i="185"/>
  <c r="F619" i="185"/>
  <c r="C619" i="185"/>
  <c r="F618" i="185"/>
  <c r="C618" i="185"/>
  <c r="F617" i="185"/>
  <c r="C617" i="185"/>
  <c r="F616" i="185"/>
  <c r="C616" i="185"/>
  <c r="F615" i="185"/>
  <c r="C615" i="185"/>
  <c r="F614" i="185"/>
  <c r="C614" i="185"/>
  <c r="F613" i="185"/>
  <c r="C613" i="185"/>
  <c r="F612" i="185"/>
  <c r="C612" i="185"/>
  <c r="F611" i="185"/>
  <c r="C611" i="185"/>
  <c r="F610" i="185"/>
  <c r="C610" i="185"/>
  <c r="F609" i="185"/>
  <c r="C609" i="185"/>
  <c r="F608" i="185"/>
  <c r="C608" i="185"/>
  <c r="F607" i="185"/>
  <c r="C607" i="185"/>
  <c r="F606" i="185"/>
  <c r="C606" i="185"/>
  <c r="F605" i="185"/>
  <c r="C605" i="185"/>
  <c r="F604" i="185"/>
  <c r="C604" i="185"/>
  <c r="F603" i="185"/>
  <c r="C603" i="185"/>
  <c r="F602" i="185"/>
  <c r="C602" i="185"/>
  <c r="F601" i="185"/>
  <c r="C601" i="185"/>
  <c r="F600" i="185"/>
  <c r="C600" i="185"/>
  <c r="F599" i="185"/>
  <c r="C599" i="185"/>
  <c r="F598" i="185"/>
  <c r="C598" i="185"/>
  <c r="F597" i="185"/>
  <c r="C597" i="185"/>
  <c r="F596" i="185"/>
  <c r="C596" i="185"/>
  <c r="F595" i="185"/>
  <c r="C595" i="185"/>
  <c r="F594" i="185"/>
  <c r="C594" i="185"/>
  <c r="F593" i="185"/>
  <c r="C593" i="185"/>
  <c r="F592" i="185"/>
  <c r="C592" i="185"/>
  <c r="F591" i="185"/>
  <c r="C591" i="185"/>
  <c r="F590" i="185"/>
  <c r="C590" i="185"/>
  <c r="F589" i="185"/>
  <c r="C589" i="185"/>
  <c r="F588" i="185"/>
  <c r="C588" i="185"/>
  <c r="F587" i="185"/>
  <c r="C587" i="185"/>
  <c r="F586" i="185"/>
  <c r="C586" i="185"/>
  <c r="F585" i="185"/>
  <c r="C585" i="185"/>
  <c r="F584" i="185"/>
  <c r="C584" i="185"/>
  <c r="F583" i="185"/>
  <c r="C583" i="185"/>
  <c r="F582" i="185"/>
  <c r="C582" i="185"/>
  <c r="F581" i="185"/>
  <c r="C581" i="185"/>
  <c r="F580" i="185"/>
  <c r="C580" i="185"/>
  <c r="F579" i="185"/>
  <c r="C579" i="185"/>
  <c r="F578" i="185"/>
  <c r="C578" i="185"/>
  <c r="F577" i="185"/>
  <c r="C577" i="185"/>
  <c r="F576" i="185"/>
  <c r="C576" i="185"/>
  <c r="F575" i="185"/>
  <c r="C575" i="185"/>
  <c r="F574" i="185"/>
  <c r="C574" i="185"/>
  <c r="F573" i="185"/>
  <c r="C573" i="185"/>
  <c r="F572" i="185"/>
  <c r="C572" i="185"/>
  <c r="F571" i="185"/>
  <c r="C571" i="185"/>
  <c r="F570" i="185"/>
  <c r="C570" i="185"/>
  <c r="F569" i="185"/>
  <c r="C569" i="185"/>
  <c r="F568" i="185"/>
  <c r="C568" i="185"/>
  <c r="F567" i="185"/>
  <c r="C567" i="185"/>
  <c r="F566" i="185"/>
  <c r="C566" i="185"/>
  <c r="F565" i="185"/>
  <c r="C565" i="185"/>
  <c r="F564" i="185"/>
  <c r="C564" i="185"/>
  <c r="F563" i="185"/>
  <c r="C563" i="185"/>
  <c r="F562" i="185"/>
  <c r="C562" i="185"/>
  <c r="F561" i="185"/>
  <c r="C561" i="185"/>
  <c r="F560" i="185"/>
  <c r="C560" i="185"/>
  <c r="F559" i="185"/>
  <c r="C559" i="185"/>
  <c r="F558" i="185"/>
  <c r="C558" i="185"/>
  <c r="F557" i="185"/>
  <c r="C557" i="185"/>
  <c r="F556" i="185"/>
  <c r="C556" i="185"/>
  <c r="F555" i="185"/>
  <c r="C555" i="185"/>
  <c r="F554" i="185"/>
  <c r="C554" i="185"/>
  <c r="F553" i="185"/>
  <c r="C553" i="185"/>
  <c r="F552" i="185"/>
  <c r="C552" i="185"/>
  <c r="F551" i="185"/>
  <c r="C551" i="185"/>
  <c r="F550" i="185"/>
  <c r="C550" i="185"/>
  <c r="F549" i="185"/>
  <c r="C549" i="185"/>
  <c r="F548" i="185"/>
  <c r="C548" i="185"/>
  <c r="F547" i="185"/>
  <c r="C547" i="185"/>
  <c r="F546" i="185"/>
  <c r="C546" i="185"/>
  <c r="F545" i="185"/>
  <c r="C545" i="185"/>
  <c r="F544" i="185"/>
  <c r="C544" i="185"/>
  <c r="F543" i="185"/>
  <c r="C543" i="185"/>
  <c r="F542" i="185"/>
  <c r="C542" i="185"/>
  <c r="F541" i="185"/>
  <c r="C541" i="185"/>
  <c r="F540" i="185"/>
  <c r="C540" i="185"/>
  <c r="F539" i="185"/>
  <c r="C539" i="185"/>
  <c r="F538" i="185"/>
  <c r="C538" i="185"/>
  <c r="F537" i="185"/>
  <c r="C537" i="185"/>
  <c r="F536" i="185"/>
  <c r="C536" i="185"/>
  <c r="F535" i="185"/>
  <c r="C535" i="185"/>
  <c r="F534" i="185"/>
  <c r="C534" i="185"/>
  <c r="F533" i="185"/>
  <c r="C533" i="185"/>
  <c r="F532" i="185"/>
  <c r="C532" i="185"/>
  <c r="F531" i="185"/>
  <c r="C531" i="185"/>
  <c r="F530" i="185"/>
  <c r="C530" i="185"/>
  <c r="F529" i="185"/>
  <c r="C529" i="185"/>
  <c r="F528" i="185"/>
  <c r="C528" i="185"/>
  <c r="F527" i="185"/>
  <c r="C527" i="185"/>
  <c r="F526" i="185"/>
  <c r="C526" i="185"/>
  <c r="F525" i="185"/>
  <c r="C525" i="185"/>
  <c r="F524" i="185"/>
  <c r="C524" i="185"/>
  <c r="F523" i="185"/>
  <c r="C523" i="185"/>
  <c r="F522" i="185"/>
  <c r="C522" i="185"/>
  <c r="F521" i="185"/>
  <c r="C521" i="185"/>
  <c r="F520" i="185"/>
  <c r="C520" i="185"/>
  <c r="F519" i="185"/>
  <c r="C519" i="185"/>
  <c r="F518" i="185"/>
  <c r="C518" i="185"/>
  <c r="F517" i="185"/>
  <c r="C517" i="185"/>
  <c r="F516" i="185"/>
  <c r="C516" i="185"/>
  <c r="F515" i="185"/>
  <c r="C515" i="185"/>
  <c r="F514" i="185"/>
  <c r="C514" i="185"/>
  <c r="F513" i="185"/>
  <c r="C513" i="185"/>
  <c r="F512" i="185"/>
  <c r="C512" i="185"/>
  <c r="F511" i="185"/>
  <c r="C511" i="185"/>
  <c r="F510" i="185"/>
  <c r="C510" i="185"/>
  <c r="F509" i="185"/>
  <c r="C509" i="185"/>
  <c r="F508" i="185"/>
  <c r="C508" i="185"/>
  <c r="F507" i="185"/>
  <c r="C507" i="185"/>
  <c r="F506" i="185"/>
  <c r="C506" i="185"/>
  <c r="F505" i="185"/>
  <c r="C505" i="185"/>
  <c r="F504" i="185"/>
  <c r="C504" i="185"/>
  <c r="F503" i="185"/>
  <c r="C503" i="185"/>
  <c r="F502" i="185"/>
  <c r="C502" i="185"/>
  <c r="F501" i="185"/>
  <c r="C501" i="185"/>
  <c r="F500" i="185"/>
  <c r="C500" i="185"/>
  <c r="F499" i="185"/>
  <c r="C499" i="185"/>
  <c r="F498" i="185"/>
  <c r="C498" i="185"/>
  <c r="F497" i="185"/>
  <c r="C497" i="185"/>
  <c r="F496" i="185"/>
  <c r="C496" i="185"/>
  <c r="F495" i="185"/>
  <c r="C495" i="185"/>
  <c r="F494" i="185"/>
  <c r="C494" i="185"/>
  <c r="F493" i="185"/>
  <c r="C493" i="185"/>
  <c r="F492" i="185"/>
  <c r="C492" i="185"/>
  <c r="F491" i="185"/>
  <c r="C491" i="185"/>
  <c r="F490" i="185"/>
  <c r="C490" i="185"/>
  <c r="F489" i="185"/>
  <c r="C489" i="185"/>
  <c r="F488" i="185"/>
  <c r="C488" i="185"/>
  <c r="F487" i="185"/>
  <c r="C487" i="185"/>
  <c r="F486" i="185"/>
  <c r="C486" i="185"/>
  <c r="F485" i="185"/>
  <c r="C485" i="185"/>
  <c r="F484" i="185"/>
  <c r="C484" i="185"/>
  <c r="F483" i="185"/>
  <c r="C483" i="185"/>
  <c r="F482" i="185"/>
  <c r="C482" i="185"/>
  <c r="F481" i="185"/>
  <c r="C481" i="185"/>
  <c r="F480" i="185"/>
  <c r="C480" i="185"/>
  <c r="F479" i="185"/>
  <c r="C479" i="185"/>
  <c r="F478" i="185"/>
  <c r="C478" i="185"/>
  <c r="F477" i="185"/>
  <c r="C477" i="185"/>
  <c r="F476" i="185"/>
  <c r="C476" i="185"/>
  <c r="F475" i="185"/>
  <c r="C475" i="185"/>
  <c r="F474" i="185"/>
  <c r="C474" i="185"/>
  <c r="F473" i="185"/>
  <c r="C473" i="185"/>
  <c r="F472" i="185"/>
  <c r="C472" i="185"/>
  <c r="F471" i="185"/>
  <c r="C471" i="185"/>
  <c r="F470" i="185"/>
  <c r="C470" i="185"/>
  <c r="F469" i="185"/>
  <c r="C469" i="185"/>
  <c r="F468" i="185"/>
  <c r="C468" i="185"/>
  <c r="F467" i="185"/>
  <c r="C467" i="185"/>
  <c r="F466" i="185"/>
  <c r="C466" i="185"/>
  <c r="F465" i="185"/>
  <c r="C465" i="185"/>
  <c r="F464" i="185"/>
  <c r="C464" i="185"/>
  <c r="F463" i="185"/>
  <c r="C463" i="185"/>
  <c r="F462" i="185"/>
  <c r="C462" i="185"/>
  <c r="F461" i="185"/>
  <c r="C461" i="185"/>
  <c r="F460" i="185"/>
  <c r="C460" i="185"/>
  <c r="F459" i="185"/>
  <c r="C459" i="185"/>
  <c r="F458" i="185"/>
  <c r="C458" i="185"/>
  <c r="F457" i="185"/>
  <c r="C457" i="185"/>
  <c r="F456" i="185"/>
  <c r="C456" i="185"/>
  <c r="F455" i="185"/>
  <c r="C455" i="185"/>
  <c r="F454" i="185"/>
  <c r="C454" i="185"/>
  <c r="F453" i="185"/>
  <c r="C453" i="185"/>
  <c r="F452" i="185"/>
  <c r="C452" i="185"/>
  <c r="F451" i="185"/>
  <c r="C451" i="185"/>
  <c r="F450" i="185"/>
  <c r="C450" i="185"/>
  <c r="F449" i="185"/>
  <c r="C449" i="185"/>
  <c r="F448" i="185"/>
  <c r="C448" i="185"/>
  <c r="F447" i="185"/>
  <c r="C447" i="185"/>
  <c r="F446" i="185"/>
  <c r="C446" i="185"/>
  <c r="F445" i="185"/>
  <c r="C445" i="185"/>
  <c r="F444" i="185"/>
  <c r="C444" i="185"/>
  <c r="F443" i="185"/>
  <c r="C443" i="185"/>
  <c r="F442" i="185"/>
  <c r="C442" i="185"/>
  <c r="F441" i="185"/>
  <c r="C441" i="185"/>
  <c r="F440" i="185"/>
  <c r="C440" i="185"/>
  <c r="F439" i="185"/>
  <c r="C439" i="185"/>
  <c r="F438" i="185"/>
  <c r="C438" i="185"/>
  <c r="F437" i="185"/>
  <c r="C437" i="185"/>
  <c r="F436" i="185"/>
  <c r="C436" i="185"/>
  <c r="F435" i="185"/>
  <c r="C435" i="185"/>
  <c r="F434" i="185"/>
  <c r="C434" i="185"/>
  <c r="F433" i="185"/>
  <c r="C433" i="185"/>
  <c r="F432" i="185"/>
  <c r="C432" i="185"/>
  <c r="F431" i="185"/>
  <c r="C431" i="185"/>
  <c r="F430" i="185"/>
  <c r="C430" i="185"/>
  <c r="F429" i="185"/>
  <c r="C429" i="185"/>
  <c r="F428" i="185"/>
  <c r="C428" i="185"/>
  <c r="F427" i="185"/>
  <c r="C427" i="185"/>
  <c r="F426" i="185"/>
  <c r="C426" i="185"/>
  <c r="F425" i="185"/>
  <c r="C425" i="185"/>
  <c r="F424" i="185"/>
  <c r="C424" i="185"/>
  <c r="F423" i="185"/>
  <c r="C423" i="185"/>
  <c r="F422" i="185"/>
  <c r="C422" i="185"/>
  <c r="F421" i="185"/>
  <c r="C421" i="185"/>
  <c r="F420" i="185"/>
  <c r="C420" i="185"/>
  <c r="F419" i="185"/>
  <c r="C419" i="185"/>
  <c r="F418" i="185"/>
  <c r="C418" i="185"/>
  <c r="F417" i="185"/>
  <c r="C417" i="185"/>
  <c r="F416" i="185"/>
  <c r="C416" i="185"/>
  <c r="F415" i="185"/>
  <c r="C415" i="185"/>
  <c r="F414" i="185"/>
  <c r="C414" i="185"/>
  <c r="F413" i="185"/>
  <c r="C413" i="185"/>
  <c r="F412" i="185"/>
  <c r="C412" i="185"/>
  <c r="F411" i="185"/>
  <c r="C411" i="185"/>
  <c r="F410" i="185"/>
  <c r="C410" i="185"/>
  <c r="F409" i="185"/>
  <c r="C409" i="185"/>
  <c r="F408" i="185"/>
  <c r="C408" i="185"/>
  <c r="F407" i="185"/>
  <c r="C407" i="185"/>
  <c r="F406" i="185"/>
  <c r="C406" i="185"/>
  <c r="F405" i="185"/>
  <c r="C405" i="185"/>
  <c r="F404" i="185"/>
  <c r="C404" i="185"/>
  <c r="F403" i="185"/>
  <c r="C403" i="185"/>
  <c r="F402" i="185"/>
  <c r="C402" i="185"/>
  <c r="F401" i="185"/>
  <c r="C401" i="185"/>
  <c r="F400" i="185"/>
  <c r="C400" i="185"/>
  <c r="F399" i="185"/>
  <c r="C399" i="185"/>
  <c r="F398" i="185"/>
  <c r="C398" i="185"/>
  <c r="F397" i="185"/>
  <c r="C397" i="185"/>
  <c r="F396" i="185"/>
  <c r="C396" i="185"/>
  <c r="F395" i="185"/>
  <c r="C395" i="185"/>
  <c r="F394" i="185"/>
  <c r="C394" i="185"/>
  <c r="F393" i="185"/>
  <c r="C393" i="185"/>
  <c r="F392" i="185"/>
  <c r="C392" i="185"/>
  <c r="F391" i="185"/>
  <c r="C391" i="185"/>
  <c r="F390" i="185"/>
  <c r="C390" i="185"/>
  <c r="F389" i="185"/>
  <c r="C389" i="185"/>
  <c r="F388" i="185"/>
  <c r="C388" i="185"/>
  <c r="F387" i="185"/>
  <c r="C387" i="185"/>
  <c r="F386" i="185"/>
  <c r="C386" i="185"/>
  <c r="F385" i="185"/>
  <c r="C385" i="185"/>
  <c r="F384" i="185"/>
  <c r="C384" i="185"/>
  <c r="F383" i="185"/>
  <c r="C383" i="185"/>
  <c r="F382" i="185"/>
  <c r="C382" i="185"/>
  <c r="F381" i="185"/>
  <c r="C381" i="185"/>
  <c r="F380" i="185"/>
  <c r="C380" i="185"/>
  <c r="F379" i="185"/>
  <c r="C379" i="185"/>
  <c r="F378" i="185"/>
  <c r="C378" i="185"/>
  <c r="F377" i="185"/>
  <c r="C377" i="185"/>
  <c r="F376" i="185"/>
  <c r="C376" i="185"/>
  <c r="F375" i="185"/>
  <c r="C375" i="185"/>
  <c r="F374" i="185"/>
  <c r="C374" i="185"/>
  <c r="F373" i="185"/>
  <c r="C373" i="185"/>
  <c r="F372" i="185"/>
  <c r="C372" i="185"/>
  <c r="F371" i="185"/>
  <c r="C371" i="185"/>
  <c r="F370" i="185"/>
  <c r="C370" i="185"/>
  <c r="F369" i="185"/>
  <c r="C369" i="185"/>
  <c r="F368" i="185"/>
  <c r="C368" i="185"/>
  <c r="F367" i="185"/>
  <c r="C367" i="185"/>
  <c r="F366" i="185"/>
  <c r="C366" i="185"/>
  <c r="F365" i="185"/>
  <c r="C365" i="185"/>
  <c r="F364" i="185"/>
  <c r="C364" i="185"/>
  <c r="F363" i="185"/>
  <c r="C363" i="185"/>
  <c r="F362" i="185"/>
  <c r="C362" i="185"/>
  <c r="F361" i="185"/>
  <c r="C361" i="185"/>
  <c r="F360" i="185"/>
  <c r="C360" i="185"/>
  <c r="F359" i="185"/>
  <c r="C359" i="185"/>
  <c r="F358" i="185"/>
  <c r="C358" i="185"/>
  <c r="F357" i="185"/>
  <c r="C357" i="185"/>
  <c r="F356" i="185"/>
  <c r="C356" i="185"/>
  <c r="F355" i="185"/>
  <c r="C355" i="185"/>
  <c r="F354" i="185"/>
  <c r="C354" i="185"/>
  <c r="F353" i="185"/>
  <c r="C353" i="185"/>
  <c r="F352" i="185"/>
  <c r="C352" i="185"/>
  <c r="F351" i="185"/>
  <c r="C351" i="185"/>
  <c r="F350" i="185"/>
  <c r="C350" i="185"/>
  <c r="F349" i="185"/>
  <c r="C349" i="185"/>
  <c r="F348" i="185"/>
  <c r="C348" i="185"/>
  <c r="F347" i="185"/>
  <c r="C347" i="185"/>
  <c r="F346" i="185"/>
  <c r="C346" i="185"/>
  <c r="F345" i="185"/>
  <c r="C345" i="185"/>
  <c r="F344" i="185"/>
  <c r="C344" i="185"/>
  <c r="F343" i="185"/>
  <c r="C343" i="185"/>
  <c r="F342" i="185"/>
  <c r="C342" i="185"/>
  <c r="F341" i="185"/>
  <c r="C341" i="185"/>
  <c r="F340" i="185"/>
  <c r="C340" i="185"/>
  <c r="F339" i="185"/>
  <c r="C339" i="185"/>
  <c r="F338" i="185"/>
  <c r="C338" i="185"/>
  <c r="F337" i="185"/>
  <c r="C337" i="185"/>
  <c r="F336" i="185"/>
  <c r="C336" i="185"/>
  <c r="F335" i="185"/>
  <c r="C335" i="185"/>
  <c r="F334" i="185"/>
  <c r="C334" i="185"/>
  <c r="F333" i="185"/>
  <c r="C333" i="185"/>
  <c r="F332" i="185"/>
  <c r="C332" i="185"/>
  <c r="F331" i="185"/>
  <c r="C331" i="185"/>
  <c r="F330" i="185"/>
  <c r="C330" i="185"/>
  <c r="F329" i="185"/>
  <c r="C329" i="185"/>
  <c r="F328" i="185"/>
  <c r="C328" i="185"/>
  <c r="F327" i="185"/>
  <c r="C327" i="185"/>
  <c r="F326" i="185"/>
  <c r="C326" i="185"/>
  <c r="F325" i="185"/>
  <c r="C325" i="185"/>
  <c r="F324" i="185"/>
  <c r="C324" i="185"/>
  <c r="F323" i="185"/>
  <c r="C323" i="185"/>
  <c r="F322" i="185"/>
  <c r="C322" i="185"/>
  <c r="F321" i="185"/>
  <c r="C321" i="185"/>
  <c r="F320" i="185"/>
  <c r="C320" i="185"/>
  <c r="F319" i="185"/>
  <c r="C319" i="185"/>
  <c r="F318" i="185"/>
  <c r="C318" i="185"/>
  <c r="F317" i="185"/>
  <c r="C317" i="185"/>
  <c r="F316" i="185"/>
  <c r="C316" i="185"/>
  <c r="F315" i="185"/>
  <c r="C315" i="185"/>
  <c r="F314" i="185"/>
  <c r="C314" i="185"/>
  <c r="F313" i="185"/>
  <c r="C313" i="185"/>
  <c r="F312" i="185"/>
  <c r="C312" i="185"/>
  <c r="F311" i="185"/>
  <c r="C311" i="185"/>
  <c r="F310" i="185"/>
  <c r="C310" i="185"/>
  <c r="F309" i="185"/>
  <c r="C309" i="185"/>
  <c r="F308" i="185"/>
  <c r="C308" i="185"/>
  <c r="F307" i="185"/>
  <c r="C307" i="185"/>
  <c r="F306" i="185"/>
  <c r="C306" i="185"/>
  <c r="F305" i="185"/>
  <c r="C305" i="185"/>
  <c r="F304" i="185"/>
  <c r="C304" i="185"/>
  <c r="F303" i="185"/>
  <c r="C303" i="185"/>
  <c r="F302" i="185"/>
  <c r="C302" i="185"/>
  <c r="F301" i="185"/>
  <c r="C301" i="185"/>
  <c r="F300" i="185"/>
  <c r="C300" i="185"/>
  <c r="F299" i="185"/>
  <c r="C299" i="185"/>
  <c r="F298" i="185"/>
  <c r="C298" i="185"/>
  <c r="F297" i="185"/>
  <c r="C297" i="185"/>
  <c r="F296" i="185"/>
  <c r="C296" i="185"/>
  <c r="F295" i="185"/>
  <c r="C295" i="185"/>
  <c r="F294" i="185"/>
  <c r="C294" i="185"/>
  <c r="F293" i="185"/>
  <c r="C293" i="185"/>
  <c r="F292" i="185"/>
  <c r="C292" i="185"/>
  <c r="F291" i="185"/>
  <c r="C291" i="185"/>
  <c r="F290" i="185"/>
  <c r="C290" i="185"/>
  <c r="F289" i="185"/>
  <c r="C289" i="185"/>
  <c r="F288" i="185"/>
  <c r="C288" i="185"/>
  <c r="F287" i="185"/>
  <c r="C287" i="185"/>
  <c r="F286" i="185"/>
  <c r="C286" i="185"/>
  <c r="F285" i="185"/>
  <c r="C285" i="185"/>
  <c r="F284" i="185"/>
  <c r="C284" i="185"/>
  <c r="F283" i="185"/>
  <c r="C283" i="185"/>
  <c r="F282" i="185"/>
  <c r="C282" i="185"/>
  <c r="F281" i="185"/>
  <c r="C281" i="185"/>
  <c r="F280" i="185"/>
  <c r="C280" i="185"/>
  <c r="F279" i="185"/>
  <c r="C279" i="185"/>
  <c r="F278" i="185"/>
  <c r="C278" i="185"/>
  <c r="F277" i="185"/>
  <c r="C277" i="185"/>
  <c r="F276" i="185"/>
  <c r="C276" i="185"/>
  <c r="F275" i="185"/>
  <c r="C275" i="185"/>
  <c r="F274" i="185"/>
  <c r="C274" i="185"/>
  <c r="F273" i="185"/>
  <c r="C273" i="185"/>
  <c r="F272" i="185"/>
  <c r="C272" i="185"/>
  <c r="F271" i="185"/>
  <c r="C271" i="185"/>
  <c r="F270" i="185"/>
  <c r="C270" i="185"/>
  <c r="F269" i="185"/>
  <c r="C269" i="185"/>
  <c r="F268" i="185"/>
  <c r="C268" i="185"/>
  <c r="F267" i="185"/>
  <c r="C267" i="185"/>
  <c r="F266" i="185"/>
  <c r="C266" i="185"/>
  <c r="F265" i="185"/>
  <c r="C265" i="185"/>
  <c r="F264" i="185"/>
  <c r="C264" i="185"/>
  <c r="F263" i="185"/>
  <c r="C263" i="185"/>
  <c r="F262" i="185"/>
  <c r="C262" i="185"/>
  <c r="F261" i="185"/>
  <c r="C261" i="185"/>
  <c r="F260" i="185"/>
  <c r="C260" i="185"/>
  <c r="F259" i="185"/>
  <c r="C259" i="185"/>
  <c r="F258" i="185"/>
  <c r="C258" i="185"/>
  <c r="F257" i="185"/>
  <c r="C257" i="185"/>
  <c r="F256" i="185"/>
  <c r="C256" i="185"/>
  <c r="F255" i="185"/>
  <c r="C255" i="185"/>
  <c r="F254" i="185"/>
  <c r="C254" i="185"/>
  <c r="F253" i="185"/>
  <c r="C253" i="185"/>
  <c r="F252" i="185"/>
  <c r="C252" i="185"/>
  <c r="F251" i="185"/>
  <c r="C251" i="185"/>
  <c r="F250" i="185"/>
  <c r="C250" i="185"/>
  <c r="F249" i="185"/>
  <c r="C249" i="185"/>
  <c r="F248" i="185"/>
  <c r="C248" i="185"/>
  <c r="F247" i="185"/>
  <c r="C247" i="185"/>
  <c r="F246" i="185"/>
  <c r="C246" i="185"/>
  <c r="F245" i="185"/>
  <c r="C245" i="185"/>
  <c r="F244" i="185"/>
  <c r="C244" i="185"/>
  <c r="F243" i="185"/>
  <c r="C243" i="185"/>
  <c r="F242" i="185"/>
  <c r="C242" i="185"/>
  <c r="F241" i="185"/>
  <c r="C241" i="185"/>
  <c r="F240" i="185"/>
  <c r="C240" i="185"/>
  <c r="F239" i="185"/>
  <c r="C239" i="185"/>
  <c r="F238" i="185"/>
  <c r="C238" i="185"/>
  <c r="F237" i="185"/>
  <c r="C237" i="185"/>
  <c r="F236" i="185"/>
  <c r="C236" i="185"/>
  <c r="F235" i="185"/>
  <c r="C235" i="185"/>
  <c r="F234" i="185"/>
  <c r="C234" i="185"/>
  <c r="F233" i="185"/>
  <c r="C233" i="185"/>
  <c r="F232" i="185"/>
  <c r="C232" i="185"/>
  <c r="F231" i="185"/>
  <c r="C231" i="185"/>
  <c r="F230" i="185"/>
  <c r="C230" i="185"/>
  <c r="F229" i="185"/>
  <c r="C229" i="185"/>
  <c r="F228" i="185"/>
  <c r="C228" i="185"/>
  <c r="F227" i="185"/>
  <c r="C227" i="185"/>
  <c r="F226" i="185"/>
  <c r="C226" i="185"/>
  <c r="F225" i="185"/>
  <c r="C225" i="185"/>
  <c r="F224" i="185"/>
  <c r="C224" i="185"/>
  <c r="F223" i="185"/>
  <c r="C223" i="185"/>
  <c r="F222" i="185"/>
  <c r="C222" i="185"/>
  <c r="F221" i="185"/>
  <c r="C221" i="185"/>
  <c r="F220" i="185"/>
  <c r="C220" i="185"/>
  <c r="F219" i="185"/>
  <c r="C219" i="185"/>
  <c r="F218" i="185"/>
  <c r="C218" i="185"/>
  <c r="F217" i="185"/>
  <c r="C217" i="185"/>
  <c r="F216" i="185"/>
  <c r="C216" i="185"/>
  <c r="F215" i="185"/>
  <c r="C215" i="185"/>
  <c r="F214" i="185"/>
  <c r="C214" i="185"/>
  <c r="F213" i="185"/>
  <c r="C213" i="185"/>
  <c r="F212" i="185"/>
  <c r="C212" i="185"/>
  <c r="F211" i="185"/>
  <c r="C211" i="185"/>
  <c r="F210" i="185"/>
  <c r="C210" i="185"/>
  <c r="F209" i="185"/>
  <c r="C209" i="185"/>
  <c r="F208" i="185"/>
  <c r="C208" i="185"/>
  <c r="F207" i="185"/>
  <c r="C207" i="185"/>
  <c r="F206" i="185"/>
  <c r="C206" i="185"/>
  <c r="F205" i="185"/>
  <c r="C205" i="185"/>
  <c r="F204" i="185"/>
  <c r="C204" i="185"/>
  <c r="F203" i="185"/>
  <c r="C203" i="185"/>
  <c r="F202" i="185"/>
  <c r="C202" i="185"/>
  <c r="F201" i="185"/>
  <c r="C201" i="185"/>
  <c r="F200" i="185"/>
  <c r="C200" i="185"/>
  <c r="F199" i="185"/>
  <c r="C199" i="185"/>
  <c r="F198" i="185"/>
  <c r="C198" i="185"/>
  <c r="F197" i="185"/>
  <c r="C197" i="185"/>
  <c r="F196" i="185"/>
  <c r="C196" i="185"/>
  <c r="F195" i="185"/>
  <c r="C195" i="185"/>
  <c r="F194" i="185"/>
  <c r="C194" i="185"/>
  <c r="F193" i="185"/>
  <c r="C193" i="185"/>
  <c r="F192" i="185"/>
  <c r="C192" i="185"/>
  <c r="F191" i="185"/>
  <c r="C191" i="185"/>
  <c r="F190" i="185"/>
  <c r="C190" i="185"/>
  <c r="F189" i="185"/>
  <c r="C189" i="185"/>
  <c r="F188" i="185"/>
  <c r="C188" i="185"/>
  <c r="F187" i="185"/>
  <c r="C187" i="185"/>
  <c r="F186" i="185"/>
  <c r="C186" i="185"/>
  <c r="F185" i="185"/>
  <c r="C185" i="185"/>
  <c r="F184" i="185"/>
  <c r="C184" i="185"/>
  <c r="F183" i="185"/>
  <c r="C183" i="185"/>
  <c r="F182" i="185"/>
  <c r="C182" i="185"/>
  <c r="F181" i="185"/>
  <c r="C181" i="185"/>
  <c r="F180" i="185"/>
  <c r="C180" i="185"/>
  <c r="F179" i="185"/>
  <c r="C179" i="185"/>
  <c r="F178" i="185"/>
  <c r="C178" i="185"/>
  <c r="F177" i="185"/>
  <c r="C177" i="185"/>
  <c r="F176" i="185"/>
  <c r="C176" i="185"/>
  <c r="F175" i="185"/>
  <c r="C175" i="185"/>
  <c r="F174" i="185"/>
  <c r="C174" i="185"/>
  <c r="F173" i="185"/>
  <c r="C173" i="185"/>
  <c r="F172" i="185"/>
  <c r="C172" i="185"/>
  <c r="F171" i="185"/>
  <c r="C171" i="185"/>
  <c r="F170" i="185"/>
  <c r="C170" i="185"/>
  <c r="F169" i="185"/>
  <c r="C169" i="185"/>
  <c r="F168" i="185"/>
  <c r="C168" i="185"/>
  <c r="F167" i="185"/>
  <c r="C167" i="185"/>
  <c r="F166" i="185"/>
  <c r="C166" i="185"/>
  <c r="F165" i="185"/>
  <c r="C165" i="185"/>
  <c r="F164" i="185"/>
  <c r="C164" i="185"/>
  <c r="F163" i="185"/>
  <c r="C163" i="185"/>
  <c r="F162" i="185"/>
  <c r="C162" i="185"/>
  <c r="F161" i="185"/>
  <c r="C161" i="185"/>
  <c r="F160" i="185"/>
  <c r="C160" i="185"/>
  <c r="F159" i="185"/>
  <c r="C159" i="185"/>
  <c r="F158" i="185"/>
  <c r="C158" i="185"/>
  <c r="F157" i="185"/>
  <c r="C157" i="185"/>
  <c r="F156" i="185"/>
  <c r="C156" i="185"/>
  <c r="F155" i="185"/>
  <c r="C155" i="185"/>
  <c r="F154" i="185"/>
  <c r="C154" i="185"/>
  <c r="F153" i="185"/>
  <c r="C153" i="185"/>
  <c r="F152" i="185"/>
  <c r="C152" i="185"/>
  <c r="F151" i="185"/>
  <c r="C151" i="185"/>
  <c r="F150" i="185"/>
  <c r="C150" i="185"/>
  <c r="F149" i="185"/>
  <c r="C149" i="185"/>
  <c r="F148" i="185"/>
  <c r="C148" i="185"/>
  <c r="F147" i="185"/>
  <c r="C147" i="185"/>
  <c r="F146" i="185"/>
  <c r="C146" i="185"/>
  <c r="F145" i="185"/>
  <c r="C145" i="185"/>
  <c r="F144" i="185"/>
  <c r="C144" i="185"/>
  <c r="F143" i="185"/>
  <c r="C143" i="185"/>
  <c r="F142" i="185"/>
  <c r="C142" i="185"/>
  <c r="F141" i="185"/>
  <c r="C141" i="185"/>
  <c r="F140" i="185"/>
  <c r="C140" i="185"/>
  <c r="F139" i="185"/>
  <c r="C139" i="185"/>
  <c r="F138" i="185"/>
  <c r="C138" i="185"/>
  <c r="F137" i="185"/>
  <c r="C137" i="185"/>
  <c r="F136" i="185"/>
  <c r="C136" i="185"/>
  <c r="F135" i="185"/>
  <c r="C135" i="185"/>
  <c r="F134" i="185"/>
  <c r="C134" i="185"/>
  <c r="F133" i="185"/>
  <c r="C133" i="185"/>
  <c r="F132" i="185"/>
  <c r="C132" i="185"/>
  <c r="F131" i="185"/>
  <c r="C131" i="185"/>
  <c r="F130" i="185"/>
  <c r="C130" i="185"/>
  <c r="F129" i="185"/>
  <c r="C129" i="185"/>
  <c r="F128" i="185"/>
  <c r="C128" i="185"/>
  <c r="F127" i="185"/>
  <c r="C127" i="185"/>
  <c r="F126" i="185"/>
  <c r="C126" i="185"/>
  <c r="F125" i="185"/>
  <c r="C125" i="185"/>
  <c r="F124" i="185"/>
  <c r="C124" i="185"/>
  <c r="F123" i="185"/>
  <c r="C123" i="185"/>
  <c r="F122" i="185"/>
  <c r="C122" i="185"/>
  <c r="F121" i="185"/>
  <c r="C121" i="185"/>
  <c r="F120" i="185"/>
  <c r="C120" i="185"/>
  <c r="F119" i="185"/>
  <c r="C119" i="185"/>
  <c r="F118" i="185"/>
  <c r="C118" i="185"/>
  <c r="F117" i="185"/>
  <c r="C117" i="185"/>
  <c r="F116" i="185"/>
  <c r="C116" i="185"/>
  <c r="F115" i="185"/>
  <c r="C115" i="185"/>
  <c r="F114" i="185"/>
  <c r="C114" i="185"/>
  <c r="F113" i="185"/>
  <c r="C113" i="185"/>
  <c r="F112" i="185"/>
  <c r="C112" i="185"/>
  <c r="F111" i="185"/>
  <c r="C111" i="185"/>
  <c r="F110" i="185"/>
  <c r="C110" i="185"/>
  <c r="F109" i="185"/>
  <c r="C109" i="185"/>
  <c r="F108" i="185"/>
  <c r="C108" i="185"/>
  <c r="F107" i="185"/>
  <c r="C107" i="185"/>
  <c r="F106" i="185"/>
  <c r="C106" i="185"/>
  <c r="F105" i="185"/>
  <c r="C105" i="185"/>
  <c r="F104" i="185"/>
  <c r="C104" i="185"/>
  <c r="F103" i="185"/>
  <c r="C103" i="185"/>
  <c r="F102" i="185"/>
  <c r="C102" i="185"/>
  <c r="F101" i="185"/>
  <c r="C101" i="185"/>
  <c r="F100" i="185"/>
  <c r="C100" i="185"/>
  <c r="F99" i="185"/>
  <c r="C99" i="185"/>
  <c r="F98" i="185"/>
  <c r="C98" i="185"/>
  <c r="F97" i="185"/>
  <c r="C97" i="185"/>
  <c r="F96" i="185"/>
  <c r="C96" i="185"/>
  <c r="F95" i="185"/>
  <c r="C95" i="185"/>
  <c r="F94" i="185"/>
  <c r="C94" i="185"/>
  <c r="F93" i="185"/>
  <c r="C93" i="185"/>
  <c r="F92" i="185"/>
  <c r="C92" i="185"/>
  <c r="F91" i="185"/>
  <c r="C91" i="185"/>
  <c r="F90" i="185"/>
  <c r="C90" i="185"/>
  <c r="F89" i="185"/>
  <c r="C89" i="185"/>
  <c r="F88" i="185"/>
  <c r="C88" i="185"/>
  <c r="F87" i="185"/>
  <c r="C87" i="185"/>
  <c r="F86" i="185"/>
  <c r="C86" i="185"/>
  <c r="F85" i="185"/>
  <c r="C85" i="185"/>
  <c r="F84" i="185"/>
  <c r="C84" i="185"/>
  <c r="F83" i="185"/>
  <c r="C83" i="185"/>
  <c r="F82" i="185"/>
  <c r="C82" i="185"/>
  <c r="F81" i="185"/>
  <c r="C81" i="185"/>
  <c r="F80" i="185"/>
  <c r="C80" i="185"/>
  <c r="F79" i="185"/>
  <c r="C79" i="185"/>
  <c r="F78" i="185"/>
  <c r="C78" i="185"/>
  <c r="F77" i="185"/>
  <c r="C77" i="185"/>
  <c r="F76" i="185"/>
  <c r="C76" i="185"/>
  <c r="F75" i="185"/>
  <c r="C75" i="185"/>
  <c r="F74" i="185"/>
  <c r="C74" i="185"/>
  <c r="F73" i="185"/>
  <c r="C73" i="185"/>
  <c r="F72" i="185"/>
  <c r="C72" i="185"/>
  <c r="F71" i="185"/>
  <c r="C71" i="185"/>
  <c r="F70" i="185"/>
  <c r="C70" i="185"/>
  <c r="F69" i="185"/>
  <c r="C69" i="185"/>
  <c r="F68" i="185"/>
  <c r="C68" i="185"/>
  <c r="F67" i="185"/>
  <c r="C67" i="185"/>
  <c r="F66" i="185"/>
  <c r="C66" i="185"/>
  <c r="F65" i="185"/>
  <c r="C65" i="185"/>
  <c r="F64" i="185"/>
  <c r="C64" i="185"/>
  <c r="F63" i="185"/>
  <c r="C63" i="185"/>
  <c r="F62" i="185"/>
  <c r="C62" i="185"/>
  <c r="F61" i="185"/>
  <c r="C61" i="185"/>
  <c r="F60" i="185"/>
  <c r="C60" i="185"/>
  <c r="F59" i="185"/>
  <c r="C59" i="185"/>
  <c r="F58" i="185"/>
  <c r="C58" i="185"/>
  <c r="F57" i="185"/>
  <c r="C57" i="185"/>
  <c r="F56" i="185"/>
  <c r="C56" i="185"/>
  <c r="F55" i="185"/>
  <c r="C55" i="185"/>
  <c r="F54" i="185"/>
  <c r="C54" i="185"/>
  <c r="F53" i="185"/>
  <c r="C53" i="185"/>
  <c r="F52" i="185"/>
  <c r="C52" i="185"/>
  <c r="F51" i="185"/>
  <c r="C51" i="185"/>
  <c r="F50" i="185"/>
  <c r="C50" i="185"/>
  <c r="F49" i="185"/>
  <c r="C49" i="185"/>
  <c r="F48" i="185"/>
  <c r="C48" i="185"/>
  <c r="F47" i="185"/>
  <c r="C47" i="185"/>
  <c r="F46" i="185"/>
  <c r="C46" i="185"/>
  <c r="F45" i="185"/>
  <c r="C45" i="185"/>
  <c r="F44" i="185"/>
  <c r="C44" i="185"/>
  <c r="F43" i="185"/>
  <c r="C43" i="185"/>
  <c r="F42" i="185"/>
  <c r="C42" i="185"/>
  <c r="F41" i="185"/>
  <c r="C41" i="185"/>
  <c r="F40" i="185"/>
  <c r="C40" i="185"/>
  <c r="F39" i="185"/>
  <c r="C39" i="185"/>
  <c r="F38" i="185"/>
  <c r="C38" i="185"/>
  <c r="F37" i="185"/>
  <c r="C37" i="185"/>
  <c r="F36" i="185"/>
  <c r="C36" i="185"/>
  <c r="F35" i="185"/>
  <c r="C35" i="185"/>
  <c r="F34" i="185"/>
  <c r="C34" i="185"/>
  <c r="F33" i="185"/>
  <c r="C33" i="185"/>
  <c r="F32" i="185"/>
  <c r="C32" i="185"/>
  <c r="F31" i="185"/>
  <c r="C31" i="185"/>
  <c r="F30" i="185"/>
  <c r="C30" i="185"/>
  <c r="F29" i="185"/>
  <c r="C29" i="185"/>
  <c r="F28" i="185"/>
  <c r="C28" i="185"/>
  <c r="F27" i="185"/>
  <c r="C27" i="185"/>
  <c r="F26" i="185"/>
  <c r="C26" i="185"/>
  <c r="F25" i="185"/>
  <c r="C25" i="185"/>
  <c r="F24" i="185"/>
  <c r="C24" i="185"/>
  <c r="F23" i="185"/>
  <c r="C23" i="185"/>
  <c r="F22" i="185"/>
  <c r="C22" i="185"/>
  <c r="F21" i="185"/>
  <c r="C21" i="185"/>
  <c r="F20" i="185"/>
  <c r="C20" i="185"/>
  <c r="F19" i="185"/>
  <c r="C19" i="185"/>
  <c r="F18" i="185"/>
  <c r="C18" i="185"/>
  <c r="F17" i="185"/>
  <c r="C17" i="185"/>
  <c r="F16" i="185"/>
  <c r="C16" i="185"/>
  <c r="F15" i="185"/>
  <c r="C15" i="185"/>
  <c r="F14" i="185"/>
  <c r="C14" i="185"/>
  <c r="F13" i="185"/>
  <c r="C13" i="185"/>
  <c r="F12" i="185"/>
  <c r="C12" i="185"/>
  <c r="F11" i="185"/>
  <c r="C11" i="185"/>
  <c r="F10" i="185"/>
  <c r="C10" i="185"/>
  <c r="F9" i="185"/>
  <c r="C9" i="185"/>
  <c r="F8" i="185"/>
  <c r="C8" i="185"/>
  <c r="F7" i="185"/>
  <c r="C7" i="185"/>
  <c r="F6" i="185"/>
  <c r="C6" i="185"/>
  <c r="F5" i="185"/>
  <c r="C5" i="185"/>
  <c r="P2" i="185"/>
  <c r="B1292" i="184"/>
  <c r="B1291" i="184"/>
  <c r="B1290" i="184"/>
  <c r="B1289" i="184"/>
  <c r="B1288" i="184"/>
  <c r="B1287" i="184"/>
  <c r="B1286" i="184"/>
  <c r="B1285" i="184"/>
  <c r="B1284" i="184"/>
  <c r="B1283" i="184"/>
  <c r="B1282" i="184"/>
  <c r="B1281" i="184"/>
  <c r="B1280" i="184"/>
  <c r="B1279" i="184"/>
  <c r="B1278" i="184"/>
  <c r="B1277" i="184"/>
  <c r="B1276" i="184"/>
  <c r="B1275" i="184"/>
  <c r="B1274" i="184"/>
  <c r="B1273" i="184"/>
  <c r="B1272" i="184"/>
  <c r="B1271" i="184"/>
  <c r="B1270" i="184"/>
  <c r="B1269" i="184"/>
  <c r="B1268" i="184"/>
  <c r="B1267" i="184"/>
  <c r="B1266" i="184"/>
  <c r="B1265" i="184"/>
  <c r="B1264" i="184"/>
  <c r="B1263" i="184"/>
  <c r="B1262" i="184"/>
  <c r="B1261" i="184"/>
  <c r="B1260" i="184"/>
  <c r="B1259" i="184"/>
  <c r="B1258" i="184"/>
  <c r="B1257" i="184"/>
  <c r="B1256" i="184"/>
  <c r="B1255" i="184"/>
  <c r="B1254" i="184"/>
  <c r="B1253" i="184"/>
  <c r="B1252" i="184"/>
  <c r="B1251" i="184"/>
  <c r="B1250" i="184"/>
  <c r="B1249" i="184"/>
  <c r="B1248" i="184"/>
  <c r="B1247" i="184"/>
  <c r="B1246" i="184"/>
  <c r="B1245" i="184"/>
  <c r="B1244" i="184"/>
  <c r="B1243" i="184"/>
  <c r="B1242" i="184"/>
  <c r="B1241" i="184"/>
  <c r="B1240" i="184"/>
  <c r="B1239" i="184"/>
  <c r="B1238" i="184"/>
  <c r="B1237" i="184"/>
  <c r="B1236" i="184"/>
  <c r="B1235" i="184"/>
  <c r="B1234" i="184"/>
  <c r="B1233" i="184"/>
  <c r="B1232" i="184"/>
  <c r="B1231" i="184"/>
  <c r="B1230" i="184"/>
  <c r="B1229" i="184"/>
  <c r="B1228" i="184"/>
  <c r="B1227" i="184"/>
  <c r="B1226" i="184"/>
  <c r="B1225" i="184"/>
  <c r="B1224" i="184"/>
  <c r="B1223" i="184"/>
  <c r="B1222" i="184"/>
  <c r="B1221" i="184"/>
  <c r="B1220" i="184"/>
  <c r="B1219" i="184"/>
  <c r="B1218" i="184"/>
  <c r="B1217" i="184"/>
  <c r="B1216" i="184"/>
  <c r="B1215" i="184"/>
  <c r="B1214" i="184"/>
  <c r="B1213" i="184"/>
  <c r="B1212" i="184"/>
  <c r="B1211" i="184"/>
  <c r="B1210" i="184"/>
  <c r="B1209" i="184"/>
  <c r="B1208" i="184"/>
  <c r="B1207" i="184"/>
  <c r="B1206" i="184"/>
  <c r="B1205" i="184"/>
  <c r="B1204" i="184"/>
  <c r="B1203" i="184"/>
  <c r="B1202" i="184"/>
  <c r="B1201" i="184"/>
  <c r="B1200" i="184"/>
  <c r="B1199" i="184"/>
  <c r="B1198" i="184"/>
  <c r="B1197" i="184"/>
  <c r="B1196" i="184"/>
  <c r="B1195" i="184"/>
  <c r="B1194" i="184"/>
  <c r="B1193" i="184"/>
  <c r="B1192" i="184"/>
  <c r="B1191" i="184"/>
  <c r="B1190" i="184"/>
  <c r="B1189" i="184"/>
  <c r="B1188" i="184"/>
  <c r="B1187" i="184"/>
  <c r="B1186" i="184"/>
  <c r="B1185" i="184"/>
  <c r="B1184" i="184"/>
  <c r="B1183" i="184"/>
  <c r="B1182" i="184"/>
  <c r="B1181" i="184"/>
  <c r="B1180" i="184"/>
  <c r="B1179" i="184"/>
  <c r="B1178" i="184"/>
  <c r="B1177" i="184"/>
  <c r="B1176" i="184"/>
  <c r="B1175" i="184"/>
  <c r="B1174" i="184"/>
  <c r="B1173" i="184"/>
  <c r="B1172" i="184"/>
  <c r="B1171" i="184"/>
  <c r="B1170" i="184"/>
  <c r="B1169" i="184"/>
  <c r="B1168" i="184"/>
  <c r="B1167" i="184"/>
  <c r="B1166" i="184"/>
  <c r="B1165" i="184"/>
  <c r="B1164" i="184"/>
  <c r="B1163" i="184"/>
  <c r="B1162" i="184"/>
  <c r="B1161" i="184"/>
  <c r="B1160" i="184"/>
  <c r="B1159" i="184"/>
  <c r="B1158" i="184"/>
  <c r="B1157" i="184"/>
  <c r="B1156" i="184"/>
  <c r="B1155" i="184"/>
  <c r="B1154" i="184"/>
  <c r="B1153" i="184"/>
  <c r="B1152" i="184"/>
  <c r="B1151" i="184"/>
  <c r="B1150" i="184"/>
  <c r="B1149" i="184"/>
  <c r="B1148" i="184"/>
  <c r="B1147" i="184"/>
  <c r="B1146" i="184"/>
  <c r="B1145" i="184"/>
  <c r="B1144" i="184"/>
  <c r="B1143" i="184"/>
  <c r="B1142" i="184"/>
  <c r="B1141" i="184"/>
  <c r="B1140" i="184"/>
  <c r="B1139" i="184"/>
  <c r="B1138" i="184"/>
  <c r="B1137" i="184"/>
  <c r="B1136" i="184"/>
  <c r="B1135" i="184"/>
  <c r="B1134" i="184"/>
  <c r="B1133" i="184"/>
  <c r="B1132" i="184"/>
  <c r="B1131" i="184"/>
  <c r="B1130" i="184"/>
  <c r="B1129" i="184"/>
  <c r="B1128" i="184"/>
  <c r="B1127" i="184"/>
  <c r="B1126" i="184"/>
  <c r="B1125" i="184"/>
  <c r="B1124" i="184"/>
  <c r="B1123" i="184"/>
  <c r="B1122" i="184"/>
  <c r="B1121" i="184"/>
  <c r="B1120" i="184"/>
  <c r="B1119" i="184"/>
  <c r="B1118" i="184"/>
  <c r="B1117" i="184"/>
  <c r="B1116" i="184"/>
  <c r="B1115" i="184"/>
  <c r="B1114" i="184"/>
  <c r="B1113" i="184"/>
  <c r="B1112" i="184"/>
  <c r="B1111" i="184"/>
  <c r="B1110" i="184"/>
  <c r="B1109" i="184"/>
  <c r="B1108" i="184"/>
  <c r="B1107" i="184"/>
  <c r="B1106" i="184"/>
  <c r="B1105" i="184"/>
  <c r="B1104" i="184"/>
  <c r="B1103" i="184"/>
  <c r="B1102" i="184"/>
  <c r="B1101" i="184"/>
  <c r="B1100" i="184"/>
  <c r="B1099" i="184"/>
  <c r="B1098" i="184"/>
  <c r="B1097" i="184"/>
  <c r="B1096" i="184"/>
  <c r="B1095" i="184"/>
  <c r="B1094" i="184"/>
  <c r="B1093" i="184"/>
  <c r="B1092" i="184"/>
  <c r="B1091" i="184"/>
  <c r="B1090" i="184"/>
  <c r="B1089" i="184"/>
  <c r="B1088" i="184"/>
  <c r="B1087" i="184"/>
  <c r="B1086" i="184"/>
  <c r="B1085" i="184"/>
  <c r="B1084" i="184"/>
  <c r="B1083" i="184"/>
  <c r="B1082" i="184"/>
  <c r="B1081" i="184"/>
  <c r="B1080" i="184"/>
  <c r="B1079" i="184"/>
  <c r="B1078" i="184"/>
  <c r="B1077" i="184"/>
  <c r="B1076" i="184"/>
  <c r="B1075" i="184"/>
  <c r="B1074" i="184"/>
  <c r="B1073" i="184"/>
  <c r="B1072" i="184"/>
  <c r="B1071" i="184"/>
  <c r="B1070" i="184"/>
  <c r="B1069" i="184"/>
  <c r="B1068" i="184"/>
  <c r="B1067" i="184"/>
  <c r="B1066" i="184"/>
  <c r="B1065" i="184"/>
  <c r="B1064" i="184"/>
  <c r="B1063" i="184"/>
  <c r="B1062" i="184"/>
  <c r="B1061" i="184"/>
  <c r="B1060" i="184"/>
  <c r="B1059" i="184"/>
  <c r="B1058" i="184"/>
  <c r="B1057" i="184"/>
  <c r="B1056" i="184"/>
  <c r="B1055" i="184"/>
  <c r="B1054" i="184"/>
  <c r="B1053" i="184"/>
  <c r="B1052" i="184"/>
  <c r="B1051" i="184"/>
  <c r="B1050" i="184"/>
  <c r="B1049" i="184"/>
  <c r="B1048" i="184"/>
  <c r="B1047" i="184"/>
  <c r="B1046" i="184"/>
  <c r="B1045" i="184"/>
  <c r="B1044" i="184"/>
  <c r="B1043" i="184"/>
  <c r="B1042" i="184"/>
  <c r="B1041" i="184"/>
  <c r="B1040" i="184"/>
  <c r="B1039" i="184"/>
  <c r="B1038" i="184"/>
  <c r="B1037" i="184"/>
  <c r="B1036" i="184"/>
  <c r="B1035" i="184"/>
  <c r="B1034" i="184"/>
  <c r="B1033" i="184"/>
  <c r="B1032" i="184"/>
  <c r="B1031" i="184"/>
  <c r="B1030" i="184"/>
  <c r="B1029" i="184"/>
  <c r="B1028" i="184"/>
  <c r="B1027" i="184"/>
  <c r="B1026" i="184"/>
  <c r="B1025" i="184"/>
  <c r="B1024" i="184"/>
  <c r="B1023" i="184"/>
  <c r="B1022" i="184"/>
  <c r="B1021" i="184"/>
  <c r="B1020" i="184"/>
  <c r="B1019" i="184"/>
  <c r="B1018" i="184"/>
  <c r="B1017" i="184"/>
  <c r="B1016" i="184"/>
  <c r="B1015" i="184"/>
  <c r="B1014" i="184"/>
  <c r="B1013" i="184"/>
  <c r="B1012" i="184"/>
  <c r="B1011" i="184"/>
  <c r="B1010" i="184"/>
  <c r="B1009" i="184"/>
  <c r="B1008" i="184"/>
  <c r="B1007" i="184"/>
  <c r="B1006" i="184"/>
  <c r="B1005" i="184"/>
  <c r="B1004" i="184"/>
  <c r="B1003" i="184"/>
  <c r="B1002" i="184"/>
  <c r="B1001" i="184"/>
  <c r="B1000" i="184"/>
  <c r="B999" i="184"/>
  <c r="B998" i="184"/>
  <c r="B997" i="184"/>
  <c r="B996" i="184"/>
  <c r="B995" i="184"/>
  <c r="B994" i="184"/>
  <c r="B993" i="184"/>
  <c r="B992" i="184"/>
  <c r="B991" i="184"/>
  <c r="B990" i="184"/>
  <c r="B989" i="184"/>
  <c r="B988" i="184"/>
  <c r="B987" i="184"/>
  <c r="B986" i="184"/>
  <c r="B985" i="184"/>
  <c r="B984" i="184"/>
  <c r="B983" i="184"/>
  <c r="B982" i="184"/>
  <c r="B981" i="184"/>
  <c r="B980" i="184"/>
  <c r="B979" i="184"/>
  <c r="B978" i="184"/>
  <c r="B977" i="184"/>
  <c r="B976" i="184"/>
  <c r="B975" i="184"/>
  <c r="B974" i="184"/>
  <c r="B973" i="184"/>
  <c r="B972" i="184"/>
  <c r="B971" i="184"/>
  <c r="B970" i="184"/>
  <c r="B969" i="184"/>
  <c r="B968" i="184"/>
  <c r="B967" i="184"/>
  <c r="B966" i="184"/>
  <c r="B965" i="184"/>
  <c r="B964" i="184"/>
  <c r="B963" i="184"/>
  <c r="B962" i="184"/>
  <c r="B961" i="184"/>
  <c r="B960" i="184"/>
  <c r="B959" i="184"/>
  <c r="B958" i="184"/>
  <c r="B957" i="184"/>
  <c r="B956" i="184"/>
  <c r="B955" i="184"/>
  <c r="B954" i="184"/>
  <c r="B953" i="184"/>
  <c r="B952" i="184"/>
  <c r="B951" i="184"/>
  <c r="B950" i="184"/>
  <c r="B949" i="184"/>
  <c r="B948" i="184"/>
  <c r="B947" i="184"/>
  <c r="B946" i="184"/>
  <c r="B945" i="184"/>
  <c r="B944" i="184"/>
  <c r="B943" i="184"/>
  <c r="B942" i="184"/>
  <c r="B941" i="184"/>
  <c r="B940" i="184"/>
  <c r="B939" i="184"/>
  <c r="B938" i="184"/>
  <c r="B937" i="184"/>
  <c r="B936" i="184"/>
  <c r="B935" i="184"/>
  <c r="B934" i="184"/>
  <c r="B933" i="184"/>
  <c r="B932" i="184"/>
  <c r="B931" i="184"/>
  <c r="B930" i="184"/>
  <c r="B929" i="184"/>
  <c r="B928" i="184"/>
  <c r="B927" i="184"/>
  <c r="B926" i="184"/>
  <c r="B925" i="184"/>
  <c r="B924" i="184"/>
  <c r="B923" i="184"/>
  <c r="B922" i="184"/>
  <c r="B921" i="184"/>
  <c r="B920" i="184"/>
  <c r="B919" i="184"/>
  <c r="B918" i="184"/>
  <c r="B917" i="184"/>
  <c r="B916" i="184"/>
  <c r="B915" i="184"/>
  <c r="B914" i="184"/>
  <c r="B913" i="184"/>
  <c r="B912" i="184"/>
  <c r="B911" i="184"/>
  <c r="B910" i="184"/>
  <c r="B909" i="184"/>
  <c r="B908" i="184"/>
  <c r="B907" i="184"/>
  <c r="B906" i="184"/>
  <c r="B905" i="184"/>
  <c r="B904" i="184"/>
  <c r="B903" i="184"/>
  <c r="B902" i="184"/>
  <c r="B901" i="184"/>
  <c r="B900" i="184"/>
  <c r="B899" i="184"/>
  <c r="B898" i="184"/>
  <c r="B897" i="184"/>
  <c r="B896" i="184"/>
  <c r="B895" i="184"/>
  <c r="B894" i="184"/>
  <c r="B893" i="184"/>
  <c r="B892" i="184"/>
  <c r="B891" i="184"/>
  <c r="B890" i="184"/>
  <c r="B889" i="184"/>
  <c r="B888" i="184"/>
  <c r="B887" i="184"/>
  <c r="B886" i="184"/>
  <c r="B885" i="184"/>
  <c r="B884" i="184"/>
  <c r="B883" i="184"/>
  <c r="B882" i="184"/>
  <c r="B881" i="184"/>
  <c r="B880" i="184"/>
  <c r="B879" i="184"/>
  <c r="B878" i="184"/>
  <c r="B877" i="184"/>
  <c r="B876" i="184"/>
  <c r="B875" i="184"/>
  <c r="B874" i="184"/>
  <c r="B873" i="184"/>
  <c r="B872" i="184"/>
  <c r="B871" i="184"/>
  <c r="B870" i="184"/>
  <c r="B869" i="184"/>
  <c r="B868" i="184"/>
  <c r="B867" i="184"/>
  <c r="B866" i="184"/>
  <c r="B865" i="184"/>
  <c r="B864" i="184"/>
  <c r="B863" i="184"/>
  <c r="B862" i="184"/>
  <c r="B861" i="184"/>
  <c r="B860" i="184"/>
  <c r="B859" i="184"/>
  <c r="B858" i="184"/>
  <c r="B857" i="184"/>
  <c r="B856" i="184"/>
  <c r="B855" i="184"/>
  <c r="B854" i="184"/>
  <c r="B853" i="184"/>
  <c r="B852" i="184"/>
  <c r="B851" i="184"/>
  <c r="B850" i="184"/>
  <c r="B849" i="184"/>
  <c r="B848" i="184"/>
  <c r="B847" i="184"/>
  <c r="B846" i="184"/>
  <c r="B845" i="184"/>
  <c r="B844" i="184"/>
  <c r="B843" i="184"/>
  <c r="B842" i="184"/>
  <c r="B841" i="184"/>
  <c r="B840" i="184"/>
  <c r="B839" i="184"/>
  <c r="B838" i="184"/>
  <c r="B837" i="184"/>
  <c r="B836" i="184"/>
  <c r="B835" i="184"/>
  <c r="B834" i="184"/>
  <c r="B833" i="184"/>
  <c r="B832" i="184"/>
  <c r="B831" i="184"/>
  <c r="B830" i="184"/>
  <c r="B829" i="184"/>
  <c r="B828" i="184"/>
  <c r="B827" i="184"/>
  <c r="B826" i="184"/>
  <c r="B825" i="184"/>
  <c r="B824" i="184"/>
  <c r="B823" i="184"/>
  <c r="B822" i="184"/>
  <c r="B821" i="184"/>
  <c r="B820" i="184"/>
  <c r="B819" i="184"/>
  <c r="B818" i="184"/>
  <c r="B817" i="184"/>
  <c r="B816" i="184"/>
  <c r="B815" i="184"/>
  <c r="B814" i="184"/>
  <c r="B813" i="184"/>
  <c r="B812" i="184"/>
  <c r="B811" i="184"/>
  <c r="B810" i="184"/>
  <c r="B809" i="184"/>
  <c r="B808" i="184"/>
  <c r="B807" i="184"/>
  <c r="B806" i="184"/>
  <c r="B805" i="184"/>
  <c r="B804" i="184"/>
  <c r="B803" i="184"/>
  <c r="B802" i="184"/>
  <c r="B801" i="184"/>
  <c r="B800" i="184"/>
  <c r="B799" i="184"/>
  <c r="B798" i="184"/>
  <c r="B797" i="184"/>
  <c r="B796" i="184"/>
  <c r="B795" i="184"/>
  <c r="B794" i="184"/>
  <c r="B793" i="184"/>
  <c r="B792" i="184"/>
  <c r="B791" i="184"/>
  <c r="B790" i="184"/>
  <c r="B789" i="184"/>
  <c r="B788" i="184"/>
  <c r="B787" i="184"/>
  <c r="B786" i="184"/>
  <c r="B785" i="184"/>
  <c r="B784" i="184"/>
  <c r="B783" i="184"/>
  <c r="B782" i="184"/>
  <c r="B781" i="184"/>
  <c r="B780" i="184"/>
  <c r="B779" i="184"/>
  <c r="B778" i="184"/>
  <c r="B777" i="184"/>
  <c r="B776" i="184"/>
  <c r="B775" i="184"/>
  <c r="B774" i="184"/>
  <c r="B773" i="184"/>
  <c r="B772" i="184"/>
  <c r="B771" i="184"/>
  <c r="B770" i="184"/>
  <c r="B769" i="184"/>
  <c r="B768" i="184"/>
  <c r="B767" i="184"/>
  <c r="B766" i="184"/>
  <c r="B765" i="184"/>
  <c r="B764" i="184"/>
  <c r="B763" i="184"/>
  <c r="B762" i="184"/>
  <c r="B761" i="184"/>
  <c r="B760" i="184"/>
  <c r="B759" i="184"/>
  <c r="B758" i="184"/>
  <c r="B757" i="184"/>
  <c r="B756" i="184"/>
  <c r="B755" i="184"/>
  <c r="B754" i="184"/>
  <c r="B753" i="184"/>
  <c r="B752" i="184"/>
  <c r="B751" i="184"/>
  <c r="B750" i="184"/>
  <c r="B749" i="184"/>
  <c r="B748" i="184"/>
  <c r="B747" i="184"/>
  <c r="B746" i="184"/>
  <c r="B745" i="184"/>
  <c r="B744" i="184"/>
  <c r="B743" i="184"/>
  <c r="B742" i="184"/>
  <c r="B741" i="184"/>
  <c r="B740" i="184"/>
  <c r="B739" i="184"/>
  <c r="B738" i="184"/>
  <c r="B737" i="184"/>
  <c r="B736" i="184"/>
  <c r="B735" i="184"/>
  <c r="B734" i="184"/>
  <c r="B733" i="184"/>
  <c r="B732" i="184"/>
  <c r="B731" i="184"/>
  <c r="B730" i="184"/>
  <c r="B729" i="184"/>
  <c r="B728" i="184"/>
  <c r="B727" i="184"/>
  <c r="B726" i="184"/>
  <c r="B725" i="184"/>
  <c r="B724" i="184"/>
  <c r="B723" i="184"/>
  <c r="B722" i="184"/>
  <c r="B721" i="184"/>
  <c r="B720" i="184"/>
  <c r="B719" i="184"/>
  <c r="B718" i="184"/>
  <c r="B717" i="184"/>
  <c r="B716" i="184"/>
  <c r="B715" i="184"/>
  <c r="B714" i="184"/>
  <c r="B713" i="184"/>
  <c r="B712" i="184"/>
  <c r="B711" i="184"/>
  <c r="B710" i="184"/>
  <c r="B709" i="184"/>
  <c r="B708" i="184"/>
  <c r="B707" i="184"/>
  <c r="B706" i="184"/>
  <c r="B705" i="184"/>
  <c r="B704" i="184"/>
  <c r="B703" i="184"/>
  <c r="B702" i="184"/>
  <c r="B701" i="184"/>
  <c r="B700" i="184"/>
  <c r="B699" i="184"/>
  <c r="B698" i="184"/>
  <c r="B697" i="184"/>
  <c r="B696" i="184"/>
  <c r="B695" i="184"/>
  <c r="B694" i="184"/>
  <c r="B693" i="184"/>
  <c r="B692" i="184"/>
  <c r="B691" i="184"/>
  <c r="B690" i="184"/>
  <c r="B689" i="184"/>
  <c r="B688" i="184"/>
  <c r="B687" i="184"/>
  <c r="B686" i="184"/>
  <c r="B685" i="184"/>
  <c r="B684" i="184"/>
  <c r="B683" i="184"/>
  <c r="B682" i="184"/>
  <c r="B681" i="184"/>
  <c r="B680" i="184"/>
  <c r="B679" i="184"/>
  <c r="B678" i="184"/>
  <c r="B677" i="184"/>
  <c r="B676" i="184"/>
  <c r="B675" i="184"/>
  <c r="B674" i="184"/>
  <c r="B673" i="184"/>
  <c r="B672" i="184"/>
  <c r="B671" i="184"/>
  <c r="B670" i="184"/>
  <c r="B669" i="184"/>
  <c r="B668" i="184"/>
  <c r="B667" i="184"/>
  <c r="B666" i="184"/>
  <c r="B665" i="184"/>
  <c r="B664" i="184"/>
  <c r="B663" i="184"/>
  <c r="B662" i="184"/>
  <c r="B661" i="184"/>
  <c r="B660" i="184"/>
  <c r="B659" i="184"/>
  <c r="B658" i="184"/>
  <c r="B657" i="184"/>
  <c r="B656" i="184"/>
  <c r="B655" i="184"/>
  <c r="B654" i="184"/>
  <c r="B653" i="184"/>
  <c r="B652" i="184"/>
  <c r="B651" i="184"/>
  <c r="B650" i="184"/>
  <c r="B649" i="184"/>
  <c r="B648" i="184"/>
  <c r="B647" i="184"/>
  <c r="B646" i="184"/>
  <c r="B645" i="184"/>
  <c r="B644" i="184"/>
  <c r="B643" i="184"/>
  <c r="B642" i="184"/>
  <c r="B641" i="184"/>
  <c r="B640" i="184"/>
  <c r="B639" i="184"/>
  <c r="B638" i="184"/>
  <c r="B637" i="184"/>
  <c r="B636" i="184"/>
  <c r="B635" i="184"/>
  <c r="B634" i="184"/>
  <c r="B633" i="184"/>
  <c r="B632" i="184"/>
  <c r="B631" i="184"/>
  <c r="B630" i="184"/>
  <c r="B629" i="184"/>
  <c r="B628" i="184"/>
  <c r="B627" i="184"/>
  <c r="B626" i="184"/>
  <c r="B625" i="184"/>
  <c r="B624" i="184"/>
  <c r="B623" i="184"/>
  <c r="B622" i="184"/>
  <c r="B621" i="184"/>
  <c r="B620" i="184"/>
  <c r="B619" i="184"/>
  <c r="B618" i="184"/>
  <c r="B617" i="184"/>
  <c r="B616" i="184"/>
  <c r="B615" i="184"/>
  <c r="B614" i="184"/>
  <c r="B613" i="184"/>
  <c r="B612" i="184"/>
  <c r="B611" i="184"/>
  <c r="B610" i="184"/>
  <c r="B609" i="184"/>
  <c r="B608" i="184"/>
  <c r="B607" i="184"/>
  <c r="B606" i="184"/>
  <c r="B605" i="184"/>
  <c r="B604" i="184"/>
  <c r="B603" i="184"/>
  <c r="B602" i="184"/>
  <c r="B601" i="184"/>
  <c r="B600" i="184"/>
  <c r="B599" i="184"/>
  <c r="B598" i="184"/>
  <c r="B597" i="184"/>
  <c r="B596" i="184"/>
  <c r="B595" i="184"/>
  <c r="B594" i="184"/>
  <c r="B593" i="184"/>
  <c r="B592" i="184"/>
  <c r="B591" i="184"/>
  <c r="B590" i="184"/>
  <c r="B589" i="184"/>
  <c r="B588" i="184"/>
  <c r="B587" i="184"/>
  <c r="B586" i="184"/>
  <c r="B585" i="184"/>
  <c r="B584" i="184"/>
  <c r="B583" i="184"/>
  <c r="B582" i="184"/>
  <c r="B581" i="184"/>
  <c r="B580" i="184"/>
  <c r="B579" i="184"/>
  <c r="B578" i="184"/>
  <c r="B577" i="184"/>
  <c r="B576" i="184"/>
  <c r="B575" i="184"/>
  <c r="B574" i="184"/>
  <c r="B573" i="184"/>
  <c r="B572" i="184"/>
  <c r="B571" i="184"/>
  <c r="B570" i="184"/>
  <c r="B569" i="184"/>
  <c r="B568" i="184"/>
  <c r="B567" i="184"/>
  <c r="B566" i="184"/>
  <c r="B565" i="184"/>
  <c r="B564" i="184"/>
  <c r="B563" i="184"/>
  <c r="B562" i="184"/>
  <c r="B561" i="184"/>
  <c r="B560" i="184"/>
  <c r="B559" i="184"/>
  <c r="B558" i="184"/>
  <c r="B557" i="184"/>
  <c r="B556" i="184"/>
  <c r="B555" i="184"/>
  <c r="B554" i="184"/>
  <c r="B553" i="184"/>
  <c r="B552" i="184"/>
  <c r="B551" i="184"/>
  <c r="B550" i="184"/>
  <c r="B549" i="184"/>
  <c r="B548" i="184"/>
  <c r="B547" i="184"/>
  <c r="B546" i="184"/>
  <c r="B545" i="184"/>
  <c r="B544" i="184"/>
  <c r="B543" i="184"/>
  <c r="B542" i="184"/>
  <c r="B541" i="184"/>
  <c r="B540" i="184"/>
  <c r="B539" i="184"/>
  <c r="B538" i="184"/>
  <c r="B537" i="184"/>
  <c r="B536" i="184"/>
  <c r="B535" i="184"/>
  <c r="B534" i="184"/>
  <c r="B533" i="184"/>
  <c r="B532" i="184"/>
  <c r="B531" i="184"/>
  <c r="B530" i="184"/>
  <c r="B529" i="184"/>
  <c r="B528" i="184"/>
  <c r="B527" i="184"/>
  <c r="B526" i="184"/>
  <c r="B525" i="184"/>
  <c r="B524" i="184"/>
  <c r="B523" i="184"/>
  <c r="B522" i="184"/>
  <c r="B521" i="184"/>
  <c r="B520" i="184"/>
  <c r="B519" i="184"/>
  <c r="B518" i="184"/>
  <c r="B517" i="184"/>
  <c r="B516" i="184"/>
  <c r="B515" i="184"/>
  <c r="B514" i="184"/>
  <c r="B513" i="184"/>
  <c r="B512" i="184"/>
  <c r="B511" i="184"/>
  <c r="B510" i="184"/>
  <c r="B509" i="184"/>
  <c r="B508" i="184"/>
  <c r="B507" i="184"/>
  <c r="B506" i="184"/>
  <c r="B505" i="184"/>
  <c r="B504" i="184"/>
  <c r="B503" i="184"/>
  <c r="B502" i="184"/>
  <c r="B501" i="184"/>
  <c r="B500" i="184"/>
  <c r="B499" i="184"/>
  <c r="B498" i="184"/>
  <c r="B497" i="184"/>
  <c r="B496" i="184"/>
  <c r="B495" i="184"/>
  <c r="B494" i="184"/>
  <c r="B493" i="184"/>
  <c r="B492" i="184"/>
  <c r="B491" i="184"/>
  <c r="B490" i="184"/>
  <c r="B489" i="184"/>
  <c r="B488" i="184"/>
  <c r="B487" i="184"/>
  <c r="B486" i="184"/>
  <c r="B485" i="184"/>
  <c r="B484" i="184"/>
  <c r="B483" i="184"/>
  <c r="B482" i="184"/>
  <c r="B481" i="184"/>
  <c r="B480" i="184"/>
  <c r="B479" i="184"/>
  <c r="B478" i="184"/>
  <c r="B477" i="184"/>
  <c r="B476" i="184"/>
  <c r="B475" i="184"/>
  <c r="B474" i="184"/>
  <c r="B473" i="184"/>
  <c r="B472" i="184"/>
  <c r="B471" i="184"/>
  <c r="B470" i="184"/>
  <c r="B469" i="184"/>
  <c r="B468" i="184"/>
  <c r="B467" i="184"/>
  <c r="B466" i="184"/>
  <c r="B465" i="184"/>
  <c r="B464" i="184"/>
  <c r="B463" i="184"/>
  <c r="B462" i="184"/>
  <c r="B461" i="184"/>
  <c r="B460" i="184"/>
  <c r="B459" i="184"/>
  <c r="B458" i="184"/>
  <c r="B457" i="184"/>
  <c r="B456" i="184"/>
  <c r="B455" i="184"/>
  <c r="B454" i="184"/>
  <c r="B453" i="184"/>
  <c r="B452" i="184"/>
  <c r="B451" i="184"/>
  <c r="B450" i="184"/>
  <c r="B449" i="184"/>
  <c r="B448" i="184"/>
  <c r="B447" i="184"/>
  <c r="B446" i="184"/>
  <c r="B445" i="184"/>
  <c r="B444" i="184"/>
  <c r="B443" i="184"/>
  <c r="B442" i="184"/>
  <c r="B441" i="184"/>
  <c r="B440" i="184"/>
  <c r="B439" i="184"/>
  <c r="B438" i="184"/>
  <c r="B437" i="184"/>
  <c r="B436" i="184"/>
  <c r="B435" i="184"/>
  <c r="B434" i="184"/>
  <c r="B433" i="184"/>
  <c r="B432" i="184"/>
  <c r="B431" i="184"/>
  <c r="B430" i="184"/>
  <c r="B429" i="184"/>
  <c r="B428" i="184"/>
  <c r="B427" i="184"/>
  <c r="B426" i="184"/>
  <c r="B425" i="184"/>
  <c r="B424" i="184"/>
  <c r="B423" i="184"/>
  <c r="B422" i="184"/>
  <c r="B421" i="184"/>
  <c r="B420" i="184"/>
  <c r="B419" i="184"/>
  <c r="B418" i="184"/>
  <c r="B417" i="184"/>
  <c r="B416" i="184"/>
  <c r="B415" i="184"/>
  <c r="B414" i="184"/>
  <c r="B413" i="184"/>
  <c r="B412" i="184"/>
  <c r="B411" i="184"/>
  <c r="B410" i="184"/>
  <c r="B409" i="184"/>
  <c r="B408" i="184"/>
  <c r="B407" i="184"/>
  <c r="B406" i="184"/>
  <c r="B405" i="184"/>
  <c r="B404" i="184"/>
  <c r="B403" i="184"/>
  <c r="B402" i="184"/>
  <c r="B401" i="184"/>
  <c r="B400" i="184"/>
  <c r="B399" i="184"/>
  <c r="B398" i="184"/>
  <c r="B397" i="184"/>
  <c r="B396" i="184"/>
  <c r="B395" i="184"/>
  <c r="B394" i="184"/>
  <c r="B393" i="184"/>
  <c r="B392" i="184"/>
  <c r="B391" i="184"/>
  <c r="B390" i="184"/>
  <c r="B389" i="184"/>
  <c r="B388" i="184"/>
  <c r="B387" i="184"/>
  <c r="B386" i="184"/>
  <c r="B385" i="184"/>
  <c r="B384" i="184"/>
  <c r="B383" i="184"/>
  <c r="B382" i="184"/>
  <c r="B381" i="184"/>
  <c r="B380" i="184"/>
  <c r="B379" i="184"/>
  <c r="B378" i="184"/>
  <c r="B377" i="184"/>
  <c r="B376" i="184"/>
  <c r="B375" i="184"/>
  <c r="B374" i="184"/>
  <c r="B373" i="184"/>
  <c r="B372" i="184"/>
  <c r="B371" i="184"/>
  <c r="B370" i="184"/>
  <c r="B369" i="184"/>
  <c r="B368" i="184"/>
  <c r="B367" i="184"/>
  <c r="B366" i="184"/>
  <c r="B365" i="184"/>
  <c r="B364" i="184"/>
  <c r="B363" i="184"/>
  <c r="B362" i="184"/>
  <c r="B361" i="184"/>
  <c r="B360" i="184"/>
  <c r="B359" i="184"/>
  <c r="B358" i="184"/>
  <c r="B357" i="184"/>
  <c r="B356" i="184"/>
  <c r="B355" i="184"/>
  <c r="B354" i="184"/>
  <c r="B353" i="184"/>
  <c r="B352" i="184"/>
  <c r="B351" i="184"/>
  <c r="B350" i="184"/>
  <c r="B349" i="184"/>
  <c r="B348" i="184"/>
  <c r="B347" i="184"/>
  <c r="B346" i="184"/>
  <c r="B345" i="184"/>
  <c r="B344" i="184"/>
  <c r="B343" i="184"/>
  <c r="B342" i="184"/>
  <c r="B341" i="184"/>
  <c r="B340" i="184"/>
  <c r="B339" i="184"/>
  <c r="B338" i="184"/>
  <c r="B337" i="184"/>
  <c r="B336" i="184"/>
  <c r="B335" i="184"/>
  <c r="B334" i="184"/>
  <c r="B333" i="184"/>
  <c r="B332" i="184"/>
  <c r="B331" i="184"/>
  <c r="B330" i="184"/>
  <c r="B329" i="184"/>
  <c r="B328" i="184"/>
  <c r="B327" i="184"/>
  <c r="B326" i="184"/>
  <c r="B325" i="184"/>
  <c r="B324" i="184"/>
  <c r="B323" i="184"/>
  <c r="B322" i="184"/>
  <c r="B321" i="184"/>
  <c r="B320" i="184"/>
  <c r="B319" i="184"/>
  <c r="B318" i="184"/>
  <c r="B317" i="184"/>
  <c r="B316" i="184"/>
  <c r="B315" i="184"/>
  <c r="B314" i="184"/>
  <c r="B313" i="184"/>
  <c r="B312" i="184"/>
  <c r="B311" i="184"/>
  <c r="B310" i="184"/>
  <c r="B309" i="184"/>
  <c r="B308" i="184"/>
  <c r="B307" i="184"/>
  <c r="B306" i="184"/>
  <c r="B305" i="184"/>
  <c r="B304" i="184"/>
  <c r="B303" i="184"/>
  <c r="B302" i="184"/>
  <c r="B301" i="184"/>
  <c r="B300" i="184"/>
  <c r="B299" i="184"/>
  <c r="B298" i="184"/>
  <c r="B297" i="184"/>
  <c r="B296" i="184"/>
  <c r="B295" i="184"/>
  <c r="B294" i="184"/>
  <c r="B293" i="184"/>
  <c r="B292" i="184"/>
  <c r="B291" i="184"/>
  <c r="B290" i="184"/>
  <c r="B289" i="184"/>
  <c r="B288" i="184"/>
  <c r="B287" i="184"/>
  <c r="B286" i="184"/>
  <c r="B285" i="184"/>
  <c r="B284" i="184"/>
  <c r="B283" i="184"/>
  <c r="B282" i="184"/>
  <c r="B281" i="184"/>
  <c r="B280" i="184"/>
  <c r="B279" i="184"/>
  <c r="B278" i="184"/>
  <c r="B277" i="184"/>
  <c r="B276" i="184"/>
  <c r="B275" i="184"/>
  <c r="B274" i="184"/>
  <c r="B273" i="184"/>
  <c r="B272" i="184"/>
  <c r="B271" i="184"/>
  <c r="B270" i="184"/>
  <c r="B269" i="184"/>
  <c r="B268" i="184"/>
  <c r="B267" i="184"/>
  <c r="B266" i="184"/>
  <c r="B265" i="184"/>
  <c r="B264" i="184"/>
  <c r="B263" i="184"/>
  <c r="B262" i="184"/>
  <c r="B261" i="184"/>
  <c r="B260" i="184"/>
  <c r="B259" i="184"/>
  <c r="B258" i="184"/>
  <c r="B257" i="184"/>
  <c r="B256" i="184"/>
  <c r="B255" i="184"/>
  <c r="B254" i="184"/>
  <c r="B253" i="184"/>
  <c r="B252" i="184"/>
  <c r="B251" i="184"/>
  <c r="B250" i="184"/>
  <c r="B249" i="184"/>
  <c r="B248" i="184"/>
  <c r="B247" i="184"/>
  <c r="B246" i="184"/>
  <c r="B245" i="184"/>
  <c r="B244" i="184"/>
  <c r="B243" i="184"/>
  <c r="B242" i="184"/>
  <c r="B241" i="184"/>
  <c r="B240" i="184"/>
  <c r="B239" i="184"/>
  <c r="B238" i="184"/>
  <c r="B237" i="184"/>
  <c r="B236" i="184"/>
  <c r="B235" i="184"/>
  <c r="B234" i="184"/>
  <c r="B233" i="184"/>
  <c r="B232" i="184"/>
  <c r="B231" i="184"/>
  <c r="B230" i="184"/>
  <c r="B229" i="184"/>
  <c r="B228" i="184"/>
  <c r="B227" i="184"/>
  <c r="B226" i="184"/>
  <c r="B225" i="184"/>
  <c r="B224" i="184"/>
  <c r="B223" i="184"/>
  <c r="B222" i="184"/>
  <c r="B221" i="184"/>
  <c r="B220" i="184"/>
  <c r="B219" i="184"/>
  <c r="B218" i="184"/>
  <c r="B217" i="184"/>
  <c r="B216" i="184"/>
  <c r="B215" i="184"/>
  <c r="B214" i="184"/>
  <c r="B213" i="184"/>
  <c r="B212" i="184"/>
  <c r="B211" i="184"/>
  <c r="B210" i="184"/>
  <c r="B209" i="184"/>
  <c r="B208" i="184"/>
  <c r="B207" i="184"/>
  <c r="B206" i="184"/>
  <c r="B205" i="184"/>
  <c r="B204" i="184"/>
  <c r="B203" i="184"/>
  <c r="B202" i="184"/>
  <c r="B201" i="184"/>
  <c r="B200" i="184"/>
  <c r="B199" i="184"/>
  <c r="B198" i="184"/>
  <c r="B197" i="184"/>
  <c r="B196" i="184"/>
  <c r="B195" i="184"/>
  <c r="B194" i="184"/>
  <c r="B193" i="184"/>
  <c r="B192" i="184"/>
  <c r="B191" i="184"/>
  <c r="B190" i="184"/>
  <c r="B189" i="184"/>
  <c r="B188" i="184"/>
  <c r="B187" i="184"/>
  <c r="B186" i="184"/>
  <c r="B185" i="184"/>
  <c r="B184" i="184"/>
  <c r="B183" i="184"/>
  <c r="B182" i="184"/>
  <c r="B181" i="184"/>
  <c r="B180" i="184"/>
  <c r="B179" i="184"/>
  <c r="B178" i="184"/>
  <c r="B177" i="184"/>
  <c r="B176" i="184"/>
  <c r="B175" i="184"/>
  <c r="B174" i="184"/>
  <c r="B173" i="184"/>
  <c r="B172" i="184"/>
  <c r="B171" i="184"/>
  <c r="B170" i="184"/>
  <c r="B169" i="184"/>
  <c r="B168" i="184"/>
  <c r="B167" i="184"/>
  <c r="B166" i="184"/>
  <c r="B165" i="184"/>
  <c r="B164" i="184"/>
  <c r="B163" i="184"/>
  <c r="B162" i="184"/>
  <c r="B161" i="184"/>
  <c r="B160" i="184"/>
  <c r="B159" i="184"/>
  <c r="B158" i="184"/>
  <c r="B157" i="184"/>
  <c r="B156" i="184"/>
  <c r="B155" i="184"/>
  <c r="B154" i="184"/>
  <c r="B153" i="184"/>
  <c r="B152" i="184"/>
  <c r="B151" i="184"/>
  <c r="B150" i="184"/>
  <c r="B149" i="184"/>
  <c r="B148" i="184"/>
  <c r="B147" i="184"/>
  <c r="B146" i="184"/>
  <c r="B145" i="184"/>
  <c r="B144" i="184"/>
  <c r="B143" i="184"/>
  <c r="B142" i="184"/>
  <c r="B141" i="184"/>
  <c r="B140" i="184"/>
  <c r="B139" i="184"/>
  <c r="B138" i="184"/>
  <c r="B137" i="184"/>
  <c r="B136" i="184"/>
  <c r="B135" i="184"/>
  <c r="B134" i="184"/>
  <c r="B133" i="184"/>
  <c r="B132" i="184"/>
  <c r="B131" i="184"/>
  <c r="B130" i="184"/>
  <c r="B129" i="184"/>
  <c r="B128" i="184"/>
  <c r="B127" i="184"/>
  <c r="B126" i="184"/>
  <c r="B125" i="184"/>
  <c r="B124" i="184"/>
  <c r="B123" i="184"/>
  <c r="B122" i="184"/>
  <c r="B121" i="184"/>
  <c r="B120" i="184"/>
  <c r="B119" i="184"/>
  <c r="B118" i="184"/>
  <c r="B117" i="184"/>
  <c r="B116" i="184"/>
  <c r="B115" i="184"/>
  <c r="B114" i="184"/>
  <c r="B113" i="184"/>
  <c r="B112" i="184"/>
  <c r="B111" i="184"/>
  <c r="B110" i="184"/>
  <c r="B109" i="184"/>
  <c r="B108" i="184"/>
  <c r="B107" i="184"/>
  <c r="B106" i="184"/>
  <c r="B105" i="184"/>
  <c r="B104" i="184"/>
  <c r="B103" i="184"/>
  <c r="B102" i="184"/>
  <c r="B101" i="184"/>
  <c r="B100" i="184"/>
  <c r="B99" i="184"/>
  <c r="B98" i="184"/>
  <c r="B97" i="184"/>
  <c r="B96" i="184"/>
  <c r="B95" i="184"/>
  <c r="B94" i="184"/>
  <c r="B93" i="184"/>
  <c r="B92" i="184"/>
  <c r="B91" i="184"/>
  <c r="B90" i="184"/>
  <c r="B89" i="184"/>
  <c r="B88" i="184"/>
  <c r="B87" i="184"/>
  <c r="B86" i="184"/>
  <c r="B85" i="184"/>
  <c r="B84" i="184"/>
  <c r="B83" i="184"/>
  <c r="B82" i="184"/>
  <c r="B81" i="184"/>
  <c r="B80" i="184"/>
  <c r="B79" i="184"/>
  <c r="B78" i="184"/>
  <c r="B77" i="184"/>
  <c r="B76" i="184"/>
  <c r="B75" i="184"/>
  <c r="B74" i="184"/>
  <c r="B73" i="184"/>
  <c r="B72" i="184"/>
  <c r="B71" i="184"/>
  <c r="B70" i="184"/>
  <c r="B69" i="184"/>
  <c r="B68" i="184"/>
  <c r="B67" i="184"/>
  <c r="B66" i="184"/>
  <c r="B65" i="184"/>
  <c r="B64" i="184"/>
  <c r="B63" i="184"/>
  <c r="B62" i="184"/>
  <c r="B61" i="184"/>
  <c r="B60" i="184"/>
  <c r="B59" i="184"/>
  <c r="B58" i="184"/>
  <c r="B57" i="184"/>
  <c r="B56" i="184"/>
  <c r="B55" i="184"/>
  <c r="B54" i="184"/>
  <c r="B53" i="184"/>
  <c r="B52" i="184"/>
  <c r="B51" i="184"/>
  <c r="B50" i="184"/>
  <c r="B49" i="184"/>
  <c r="B48" i="184"/>
  <c r="B47" i="184"/>
  <c r="B46" i="184"/>
  <c r="B45" i="184"/>
  <c r="B44" i="184"/>
  <c r="B43" i="184"/>
  <c r="B42" i="184"/>
  <c r="B41" i="184"/>
  <c r="B40" i="184"/>
  <c r="B39" i="184"/>
  <c r="B38" i="184"/>
  <c r="B37" i="184"/>
  <c r="B36" i="184"/>
  <c r="B35" i="184"/>
  <c r="B34" i="184"/>
  <c r="B33" i="184"/>
  <c r="B32" i="184"/>
  <c r="B31" i="184"/>
  <c r="B30" i="184"/>
  <c r="B29" i="184"/>
  <c r="B28" i="184"/>
  <c r="B27" i="184"/>
  <c r="B26" i="184"/>
  <c r="B25" i="184"/>
  <c r="B24" i="184"/>
  <c r="B23" i="184"/>
  <c r="B22" i="184"/>
  <c r="B21" i="184"/>
  <c r="B20" i="184"/>
  <c r="B19" i="184"/>
  <c r="B18" i="184"/>
  <c r="B17" i="184"/>
  <c r="B16" i="184"/>
  <c r="B15" i="184"/>
  <c r="B14" i="184"/>
  <c r="B13" i="184"/>
  <c r="B12" i="184"/>
  <c r="B11" i="184"/>
  <c r="B10" i="184"/>
  <c r="B9" i="184"/>
  <c r="B8" i="184"/>
  <c r="B7" i="184"/>
  <c r="B6" i="184"/>
  <c r="B5" i="184"/>
  <c r="B4" i="184"/>
  <c r="K1" i="184"/>
  <c r="C1714" i="178"/>
  <c r="C1713" i="178"/>
  <c r="C1712" i="178"/>
  <c r="C1711" i="178"/>
  <c r="B1711" i="178"/>
  <c r="C1710" i="178"/>
  <c r="B1710" i="178"/>
  <c r="C1709" i="178"/>
  <c r="B1709" i="178"/>
  <c r="C1708" i="178"/>
  <c r="B1708" i="178"/>
  <c r="C1707" i="178"/>
  <c r="B1707" i="178"/>
  <c r="C1706" i="178"/>
  <c r="B1706" i="178"/>
  <c r="C1705" i="178"/>
  <c r="B1705" i="178"/>
  <c r="C1704" i="178"/>
  <c r="B1704" i="178"/>
  <c r="C1703" i="178"/>
  <c r="B1703" i="178"/>
  <c r="C1702" i="178"/>
  <c r="B1702" i="178"/>
  <c r="C1701" i="178"/>
  <c r="B1701" i="178"/>
  <c r="C1700" i="178"/>
  <c r="B1700" i="178"/>
  <c r="C1699" i="178"/>
  <c r="B1699" i="178"/>
  <c r="C1698" i="178"/>
  <c r="B1698" i="178"/>
  <c r="C1697" i="178"/>
  <c r="B1697" i="178"/>
  <c r="C1696" i="178"/>
  <c r="B1696" i="178"/>
  <c r="C1695" i="178"/>
  <c r="B1695" i="178"/>
  <c r="C1694" i="178"/>
  <c r="B1694" i="178"/>
  <c r="C1693" i="178"/>
  <c r="B1693" i="178"/>
  <c r="C1692" i="178"/>
  <c r="B1692" i="178"/>
  <c r="C1691" i="178"/>
  <c r="B1691" i="178"/>
  <c r="C1690" i="178"/>
  <c r="B1690" i="178"/>
  <c r="C1689" i="178"/>
  <c r="B1689" i="178"/>
  <c r="C1688" i="178"/>
  <c r="B1688" i="178"/>
  <c r="C1687" i="178"/>
  <c r="B1687" i="178"/>
  <c r="C1686" i="178"/>
  <c r="B1686" i="178"/>
  <c r="C1685" i="178"/>
  <c r="B1685" i="178"/>
  <c r="C1684" i="178"/>
  <c r="B1684" i="178"/>
  <c r="C1683" i="178"/>
  <c r="B1683" i="178"/>
  <c r="C1682" i="178"/>
  <c r="B1682" i="178"/>
  <c r="C1681" i="178"/>
  <c r="B1681" i="178"/>
  <c r="C1680" i="178"/>
  <c r="B1680" i="178"/>
  <c r="C1679" i="178"/>
  <c r="B1679" i="178"/>
  <c r="C1678" i="178"/>
  <c r="B1678" i="178"/>
  <c r="C1677" i="178"/>
  <c r="B1677" i="178"/>
  <c r="C1676" i="178"/>
  <c r="B1676" i="178"/>
  <c r="C1675" i="178"/>
  <c r="B1675" i="178"/>
  <c r="C1674" i="178"/>
  <c r="B1674" i="178"/>
  <c r="C1673" i="178"/>
  <c r="B1673" i="178"/>
  <c r="C1672" i="178"/>
  <c r="B1672" i="178"/>
  <c r="C1671" i="178"/>
  <c r="B1671" i="178"/>
  <c r="C1670" i="178"/>
  <c r="B1670" i="178"/>
  <c r="C1669" i="178"/>
  <c r="B1669" i="178"/>
  <c r="C1668" i="178"/>
  <c r="B1668" i="178"/>
  <c r="C1667" i="178"/>
  <c r="B1667" i="178"/>
  <c r="C1666" i="178"/>
  <c r="B1666" i="178"/>
  <c r="C1665" i="178"/>
  <c r="B1665" i="178"/>
  <c r="C1664" i="178"/>
  <c r="B1664" i="178"/>
  <c r="C1663" i="178"/>
  <c r="B1663" i="178"/>
  <c r="C1662" i="178"/>
  <c r="B1662" i="178"/>
  <c r="C1661" i="178"/>
  <c r="B1661" i="178"/>
  <c r="C1660" i="178"/>
  <c r="B1660" i="178"/>
  <c r="C1659" i="178"/>
  <c r="B1659" i="178"/>
  <c r="C1658" i="178"/>
  <c r="B1658" i="178"/>
  <c r="C1657" i="178"/>
  <c r="B1657" i="178"/>
  <c r="C1656" i="178"/>
  <c r="B1656" i="178"/>
  <c r="C1655" i="178"/>
  <c r="B1655" i="178"/>
  <c r="C1654" i="178"/>
  <c r="B1654" i="178"/>
  <c r="C1653" i="178"/>
  <c r="B1653" i="178"/>
  <c r="C1652" i="178"/>
  <c r="B1652" i="178"/>
  <c r="C1651" i="178"/>
  <c r="B1651" i="178"/>
  <c r="C1650" i="178"/>
  <c r="B1650" i="178"/>
  <c r="C1649" i="178"/>
  <c r="B1649" i="178"/>
  <c r="C1648" i="178"/>
  <c r="B1648" i="178"/>
  <c r="C1647" i="178"/>
  <c r="B1647" i="178"/>
  <c r="C1646" i="178"/>
  <c r="B1646" i="178"/>
  <c r="C1645" i="178"/>
  <c r="B1645" i="178"/>
  <c r="C1644" i="178"/>
  <c r="B1644" i="178"/>
  <c r="C1643" i="178"/>
  <c r="B1643" i="178"/>
  <c r="C1642" i="178"/>
  <c r="B1642" i="178"/>
  <c r="C1641" i="178"/>
  <c r="B1641" i="178"/>
  <c r="C1640" i="178"/>
  <c r="B1640" i="178"/>
  <c r="C1639" i="178"/>
  <c r="B1639" i="178"/>
  <c r="C1638" i="178"/>
  <c r="B1638" i="178"/>
  <c r="C1637" i="178"/>
  <c r="B1637" i="178"/>
  <c r="C1636" i="178"/>
  <c r="B1636" i="178"/>
  <c r="C1635" i="178"/>
  <c r="B1635" i="178"/>
  <c r="C1634" i="178"/>
  <c r="B1634" i="178"/>
  <c r="C1633" i="178"/>
  <c r="B1633" i="178"/>
  <c r="C1632" i="178"/>
  <c r="B1632" i="178"/>
  <c r="C1631" i="178"/>
  <c r="B1631" i="178"/>
  <c r="C1630" i="178"/>
  <c r="B1630" i="178"/>
  <c r="C1629" i="178"/>
  <c r="B1629" i="178"/>
  <c r="C1628" i="178"/>
  <c r="B1628" i="178"/>
  <c r="C1627" i="178"/>
  <c r="B1627" i="178"/>
  <c r="C1626" i="178"/>
  <c r="B1626" i="178"/>
  <c r="C1625" i="178"/>
  <c r="B1625" i="178"/>
  <c r="C1624" i="178"/>
  <c r="B1624" i="178"/>
  <c r="C1623" i="178"/>
  <c r="B1623" i="178"/>
  <c r="C1622" i="178"/>
  <c r="B1622" i="178"/>
  <c r="C1621" i="178"/>
  <c r="B1621" i="178"/>
  <c r="C1620" i="178"/>
  <c r="B1620" i="178"/>
  <c r="C1619" i="178"/>
  <c r="B1619" i="178"/>
  <c r="C1618" i="178"/>
  <c r="B1618" i="178"/>
  <c r="C1617" i="178"/>
  <c r="B1617" i="178"/>
  <c r="C1616" i="178"/>
  <c r="B1616" i="178"/>
  <c r="C1615" i="178"/>
  <c r="B1615" i="178"/>
  <c r="C1614" i="178"/>
  <c r="B1614" i="178"/>
  <c r="C1613" i="178"/>
  <c r="B1613" i="178"/>
  <c r="C1612" i="178"/>
  <c r="B1612" i="178"/>
  <c r="C1611" i="178"/>
  <c r="B1611" i="178"/>
  <c r="C1610" i="178"/>
  <c r="B1610" i="178"/>
  <c r="C1609" i="178"/>
  <c r="B1609" i="178"/>
  <c r="C1608" i="178"/>
  <c r="B1608" i="178"/>
  <c r="C1607" i="178"/>
  <c r="B1607" i="178"/>
  <c r="C1606" i="178"/>
  <c r="B1606" i="178"/>
  <c r="C1605" i="178"/>
  <c r="B1605" i="178"/>
  <c r="C1604" i="178"/>
  <c r="B1604" i="178"/>
  <c r="C1603" i="178"/>
  <c r="B1603" i="178"/>
  <c r="C1602" i="178"/>
  <c r="B1602" i="178"/>
  <c r="C1601" i="178"/>
  <c r="B1601" i="178"/>
  <c r="C1600" i="178"/>
  <c r="B1600" i="178"/>
  <c r="C1599" i="178"/>
  <c r="B1599" i="178"/>
  <c r="C1598" i="178"/>
  <c r="B1598" i="178"/>
  <c r="C1597" i="178"/>
  <c r="B1597" i="178"/>
  <c r="C1596" i="178"/>
  <c r="B1596" i="178"/>
  <c r="C1595" i="178"/>
  <c r="B1595" i="178"/>
  <c r="C1594" i="178"/>
  <c r="B1594" i="178"/>
  <c r="C1593" i="178"/>
  <c r="B1593" i="178"/>
  <c r="C1592" i="178"/>
  <c r="B1592" i="178"/>
  <c r="C1591" i="178"/>
  <c r="B1591" i="178"/>
  <c r="C1590" i="178"/>
  <c r="B1590" i="178"/>
  <c r="C1589" i="178"/>
  <c r="B1589" i="178"/>
  <c r="C1588" i="178"/>
  <c r="B1588" i="178"/>
  <c r="C1587" i="178"/>
  <c r="B1587" i="178"/>
  <c r="C1586" i="178"/>
  <c r="B1586" i="178"/>
  <c r="C1585" i="178"/>
  <c r="B1585" i="178"/>
  <c r="C1584" i="178"/>
  <c r="B1584" i="178"/>
  <c r="C1583" i="178"/>
  <c r="B1583" i="178"/>
  <c r="C1582" i="178"/>
  <c r="B1582" i="178"/>
  <c r="C1581" i="178"/>
  <c r="B1581" i="178"/>
  <c r="C1580" i="178"/>
  <c r="B1580" i="178"/>
  <c r="C1579" i="178"/>
  <c r="B1579" i="178"/>
  <c r="C1578" i="178"/>
  <c r="B1578" i="178"/>
  <c r="C1577" i="178"/>
  <c r="B1577" i="178"/>
  <c r="C1576" i="178"/>
  <c r="B1576" i="178"/>
  <c r="C1575" i="178"/>
  <c r="B1575" i="178"/>
  <c r="C1574" i="178"/>
  <c r="B1574" i="178"/>
  <c r="C1573" i="178"/>
  <c r="B1573" i="178"/>
  <c r="C1572" i="178"/>
  <c r="B1572" i="178"/>
  <c r="C1571" i="178"/>
  <c r="B1571" i="178"/>
  <c r="C1570" i="178"/>
  <c r="B1570" i="178"/>
  <c r="C1569" i="178"/>
  <c r="B1569" i="178"/>
  <c r="C1568" i="178"/>
  <c r="B1568" i="178"/>
  <c r="C1567" i="178"/>
  <c r="B1567" i="178"/>
  <c r="C1566" i="178"/>
  <c r="B1566" i="178"/>
  <c r="C1565" i="178"/>
  <c r="B1565" i="178"/>
  <c r="C1564" i="178"/>
  <c r="B1564" i="178"/>
  <c r="C1563" i="178"/>
  <c r="B1563" i="178"/>
  <c r="C1562" i="178"/>
  <c r="B1562" i="178"/>
  <c r="C1561" i="178"/>
  <c r="B1561" i="178"/>
  <c r="C1560" i="178"/>
  <c r="B1560" i="178"/>
  <c r="C1559" i="178"/>
  <c r="B1559" i="178"/>
  <c r="C1558" i="178"/>
  <c r="B1558" i="178"/>
  <c r="C1557" i="178"/>
  <c r="B1557" i="178"/>
  <c r="C1556" i="178"/>
  <c r="B1556" i="178"/>
  <c r="C1555" i="178"/>
  <c r="B1555" i="178"/>
  <c r="C1554" i="178"/>
  <c r="B1554" i="178"/>
  <c r="C1553" i="178"/>
  <c r="B1553" i="178"/>
  <c r="C1552" i="178"/>
  <c r="B1552" i="178"/>
  <c r="C1551" i="178"/>
  <c r="B1551" i="178"/>
  <c r="C1550" i="178"/>
  <c r="B1550" i="178"/>
  <c r="C1549" i="178"/>
  <c r="B1549" i="178"/>
  <c r="C1548" i="178"/>
  <c r="B1548" i="178"/>
  <c r="C1547" i="178"/>
  <c r="B1547" i="178"/>
  <c r="C1546" i="178"/>
  <c r="B1546" i="178"/>
  <c r="C1545" i="178"/>
  <c r="B1545" i="178"/>
  <c r="C1544" i="178"/>
  <c r="B1544" i="178"/>
  <c r="C1543" i="178"/>
  <c r="B1543" i="178"/>
  <c r="C1542" i="178"/>
  <c r="B1542" i="178"/>
  <c r="C1541" i="178"/>
  <c r="B1541" i="178"/>
  <c r="C1540" i="178"/>
  <c r="B1540" i="178"/>
  <c r="C1539" i="178"/>
  <c r="B1539" i="178"/>
  <c r="C1538" i="178"/>
  <c r="B1538" i="178"/>
  <c r="C1537" i="178"/>
  <c r="B1537" i="178"/>
  <c r="C1536" i="178"/>
  <c r="B1536" i="178"/>
  <c r="C1535" i="178"/>
  <c r="B1535" i="178"/>
  <c r="C1534" i="178"/>
  <c r="B1534" i="178"/>
  <c r="C1533" i="178"/>
  <c r="B1533" i="178"/>
  <c r="C1532" i="178"/>
  <c r="B1532" i="178"/>
  <c r="C1531" i="178"/>
  <c r="B1531" i="178"/>
  <c r="C1530" i="178"/>
  <c r="B1530" i="178"/>
  <c r="C1529" i="178"/>
  <c r="B1529" i="178"/>
  <c r="C1528" i="178"/>
  <c r="B1528" i="178"/>
  <c r="C1527" i="178"/>
  <c r="B1527" i="178"/>
  <c r="C1526" i="178"/>
  <c r="B1526" i="178"/>
  <c r="C1525" i="178"/>
  <c r="B1525" i="178"/>
  <c r="C1524" i="178"/>
  <c r="B1524" i="178"/>
  <c r="C1523" i="178"/>
  <c r="B1523" i="178"/>
  <c r="C1522" i="178"/>
  <c r="B1522" i="178"/>
  <c r="C1521" i="178"/>
  <c r="B1521" i="178"/>
  <c r="C1520" i="178"/>
  <c r="B1520" i="178"/>
  <c r="C1519" i="178"/>
  <c r="B1519" i="178"/>
  <c r="C1518" i="178"/>
  <c r="B1518" i="178"/>
  <c r="C1517" i="178"/>
  <c r="B1517" i="178"/>
  <c r="C1516" i="178"/>
  <c r="B1516" i="178"/>
  <c r="C1515" i="178"/>
  <c r="B1515" i="178"/>
  <c r="C1514" i="178"/>
  <c r="B1514" i="178"/>
  <c r="C1513" i="178"/>
  <c r="B1513" i="178"/>
  <c r="C1512" i="178"/>
  <c r="B1512" i="178"/>
  <c r="C1511" i="178"/>
  <c r="B1511" i="178"/>
  <c r="C1510" i="178"/>
  <c r="B1510" i="178"/>
  <c r="C1509" i="178"/>
  <c r="B1509" i="178"/>
  <c r="C1508" i="178"/>
  <c r="B1508" i="178"/>
  <c r="C1507" i="178"/>
  <c r="B1507" i="178"/>
  <c r="C1506" i="178"/>
  <c r="B1506" i="178"/>
  <c r="C1505" i="178"/>
  <c r="B1505" i="178"/>
  <c r="C1504" i="178"/>
  <c r="B1504" i="178"/>
  <c r="C1503" i="178"/>
  <c r="B1503" i="178"/>
  <c r="C1502" i="178"/>
  <c r="B1502" i="178"/>
  <c r="C1501" i="178"/>
  <c r="B1501" i="178"/>
  <c r="C1500" i="178"/>
  <c r="B1500" i="178"/>
  <c r="C1499" i="178"/>
  <c r="B1499" i="178"/>
  <c r="C1498" i="178"/>
  <c r="B1498" i="178"/>
  <c r="C1497" i="178"/>
  <c r="B1497" i="178"/>
  <c r="C1496" i="178"/>
  <c r="B1496" i="178"/>
  <c r="C1495" i="178"/>
  <c r="B1495" i="178"/>
  <c r="C1494" i="178"/>
  <c r="B1494" i="178"/>
  <c r="C1493" i="178"/>
  <c r="B1493" i="178"/>
  <c r="C1492" i="178"/>
  <c r="B1492" i="178"/>
  <c r="C1491" i="178"/>
  <c r="B1491" i="178"/>
  <c r="C1490" i="178"/>
  <c r="B1490" i="178"/>
  <c r="C1489" i="178"/>
  <c r="B1489" i="178"/>
  <c r="C1488" i="178"/>
  <c r="B1488" i="178"/>
  <c r="C1487" i="178"/>
  <c r="B1487" i="178"/>
  <c r="C1486" i="178"/>
  <c r="B1486" i="178"/>
  <c r="C1485" i="178"/>
  <c r="B1485" i="178"/>
  <c r="C1484" i="178"/>
  <c r="B1484" i="178"/>
  <c r="C1483" i="178"/>
  <c r="B1483" i="178"/>
  <c r="C1482" i="178"/>
  <c r="B1482" i="178"/>
  <c r="C1481" i="178"/>
  <c r="B1481" i="178"/>
  <c r="C1480" i="178"/>
  <c r="B1480" i="178"/>
  <c r="C1479" i="178"/>
  <c r="B1479" i="178"/>
  <c r="C1478" i="178"/>
  <c r="B1478" i="178"/>
  <c r="C1477" i="178"/>
  <c r="B1477" i="178"/>
  <c r="C1476" i="178"/>
  <c r="B1476" i="178"/>
  <c r="C1475" i="178"/>
  <c r="B1475" i="178"/>
  <c r="C1474" i="178"/>
  <c r="B1474" i="178"/>
  <c r="C1473" i="178"/>
  <c r="B1473" i="178"/>
  <c r="C1472" i="178"/>
  <c r="B1472" i="178"/>
  <c r="C1471" i="178"/>
  <c r="B1471" i="178"/>
  <c r="C1470" i="178"/>
  <c r="B1470" i="178"/>
  <c r="C1469" i="178"/>
  <c r="B1469" i="178"/>
  <c r="C1468" i="178"/>
  <c r="B1468" i="178"/>
  <c r="C1467" i="178"/>
  <c r="B1467" i="178"/>
  <c r="C1466" i="178"/>
  <c r="B1466" i="178"/>
  <c r="C1465" i="178"/>
  <c r="B1465" i="178"/>
  <c r="C1464" i="178"/>
  <c r="B1464" i="178"/>
  <c r="C1463" i="178"/>
  <c r="B1463" i="178"/>
  <c r="C1462" i="178"/>
  <c r="B1462" i="178"/>
  <c r="C1461" i="178"/>
  <c r="B1461" i="178"/>
  <c r="C1460" i="178"/>
  <c r="B1460" i="178"/>
  <c r="C1459" i="178"/>
  <c r="B1459" i="178"/>
  <c r="C1458" i="178"/>
  <c r="B1458" i="178"/>
  <c r="C1457" i="178"/>
  <c r="B1457" i="178"/>
  <c r="C1456" i="178"/>
  <c r="B1456" i="178"/>
  <c r="C1455" i="178"/>
  <c r="B1455" i="178"/>
  <c r="C1454" i="178"/>
  <c r="B1454" i="178"/>
  <c r="C1453" i="178"/>
  <c r="B1453" i="178"/>
  <c r="C1452" i="178"/>
  <c r="B1452" i="178"/>
  <c r="C1451" i="178"/>
  <c r="B1451" i="178"/>
  <c r="C1450" i="178"/>
  <c r="B1450" i="178"/>
  <c r="C1449" i="178"/>
  <c r="B1449" i="178"/>
  <c r="C1448" i="178"/>
  <c r="B1448" i="178"/>
  <c r="C1447" i="178"/>
  <c r="B1447" i="178"/>
  <c r="C1446" i="178"/>
  <c r="B1446" i="178"/>
  <c r="C1445" i="178"/>
  <c r="B1445" i="178"/>
  <c r="C1444" i="178"/>
  <c r="B1444" i="178"/>
  <c r="C1443" i="178"/>
  <c r="B1443" i="178"/>
  <c r="C1442" i="178"/>
  <c r="B1442" i="178"/>
  <c r="C1441" i="178"/>
  <c r="B1441" i="178"/>
  <c r="C1440" i="178"/>
  <c r="B1440" i="178"/>
  <c r="C1439" i="178"/>
  <c r="B1439" i="178"/>
  <c r="C1438" i="178"/>
  <c r="B1438" i="178"/>
  <c r="C1437" i="178"/>
  <c r="B1437" i="178"/>
  <c r="C1436" i="178"/>
  <c r="B1436" i="178"/>
  <c r="C1435" i="178"/>
  <c r="B1435" i="178"/>
  <c r="C1434" i="178"/>
  <c r="B1434" i="178"/>
  <c r="C1433" i="178"/>
  <c r="B1433" i="178"/>
  <c r="C1432" i="178"/>
  <c r="B1432" i="178"/>
  <c r="C1431" i="178"/>
  <c r="B1431" i="178"/>
  <c r="C1430" i="178"/>
  <c r="B1430" i="178"/>
  <c r="C1429" i="178"/>
  <c r="B1429" i="178"/>
  <c r="C1428" i="178"/>
  <c r="B1428" i="178"/>
  <c r="C1427" i="178"/>
  <c r="B1427" i="178"/>
  <c r="C1426" i="178"/>
  <c r="B1426" i="178"/>
  <c r="C1425" i="178"/>
  <c r="B1425" i="178"/>
  <c r="C1424" i="178"/>
  <c r="B1424" i="178"/>
  <c r="C1423" i="178"/>
  <c r="B1423" i="178"/>
  <c r="C1422" i="178"/>
  <c r="B1422" i="178"/>
  <c r="C1421" i="178"/>
  <c r="B1421" i="178"/>
  <c r="C1420" i="178"/>
  <c r="B1420" i="178"/>
  <c r="C1419" i="178"/>
  <c r="B1419" i="178"/>
  <c r="C1418" i="178"/>
  <c r="B1418" i="178"/>
  <c r="C1417" i="178"/>
  <c r="B1417" i="178"/>
  <c r="C1416" i="178"/>
  <c r="B1416" i="178"/>
  <c r="C1415" i="178"/>
  <c r="B1415" i="178"/>
  <c r="C1414" i="178"/>
  <c r="B1414" i="178"/>
  <c r="C1413" i="178"/>
  <c r="B1413" i="178"/>
  <c r="C1412" i="178"/>
  <c r="B1412" i="178"/>
  <c r="C1411" i="178"/>
  <c r="B1411" i="178"/>
  <c r="C1410" i="178"/>
  <c r="B1410" i="178"/>
  <c r="C1409" i="178"/>
  <c r="B1409" i="178"/>
  <c r="C1408" i="178"/>
  <c r="B1408" i="178"/>
  <c r="C1407" i="178"/>
  <c r="B1407" i="178"/>
  <c r="C1406" i="178"/>
  <c r="B1406" i="178"/>
  <c r="C1405" i="178"/>
  <c r="B1405" i="178"/>
  <c r="C1404" i="178"/>
  <c r="B1404" i="178"/>
  <c r="C1403" i="178"/>
  <c r="B1403" i="178"/>
  <c r="C1402" i="178"/>
  <c r="B1402" i="178"/>
  <c r="C1401" i="178"/>
  <c r="B1401" i="178"/>
  <c r="C1400" i="178"/>
  <c r="B1400" i="178"/>
  <c r="C1399" i="178"/>
  <c r="B1399" i="178"/>
  <c r="C1398" i="178"/>
  <c r="B1398" i="178"/>
  <c r="C1397" i="178"/>
  <c r="B1397" i="178"/>
  <c r="C1396" i="178"/>
  <c r="B1396" i="178"/>
  <c r="C1395" i="178"/>
  <c r="B1395" i="178"/>
  <c r="C1394" i="178"/>
  <c r="B1394" i="178"/>
  <c r="C1393" i="178"/>
  <c r="B1393" i="178"/>
  <c r="C1392" i="178"/>
  <c r="B1392" i="178"/>
  <c r="C1391" i="178"/>
  <c r="B1391" i="178"/>
  <c r="C1390" i="178"/>
  <c r="B1390" i="178"/>
  <c r="C1389" i="178"/>
  <c r="B1389" i="178"/>
  <c r="C1388" i="178"/>
  <c r="B1388" i="178"/>
  <c r="C1387" i="178"/>
  <c r="B1387" i="178"/>
  <c r="C1386" i="178"/>
  <c r="B1386" i="178"/>
  <c r="C1385" i="178"/>
  <c r="B1385" i="178"/>
  <c r="C1384" i="178"/>
  <c r="B1384" i="178"/>
  <c r="C1383" i="178"/>
  <c r="B1383" i="178"/>
  <c r="C1382" i="178"/>
  <c r="B1382" i="178"/>
  <c r="C1381" i="178"/>
  <c r="B1381" i="178"/>
  <c r="C1380" i="178"/>
  <c r="B1380" i="178"/>
  <c r="C1379" i="178"/>
  <c r="B1379" i="178"/>
  <c r="C1378" i="178"/>
  <c r="B1378" i="178"/>
  <c r="C1377" i="178"/>
  <c r="B1377" i="178"/>
  <c r="C1376" i="178"/>
  <c r="B1376" i="178"/>
  <c r="C1375" i="178"/>
  <c r="B1375" i="178"/>
  <c r="C1374" i="178"/>
  <c r="B1374" i="178"/>
  <c r="C1373" i="178"/>
  <c r="B1373" i="178"/>
  <c r="C1372" i="178"/>
  <c r="B1372" i="178"/>
  <c r="C1371" i="178"/>
  <c r="B1371" i="178"/>
  <c r="C1370" i="178"/>
  <c r="B1370" i="178"/>
  <c r="C1369" i="178"/>
  <c r="B1369" i="178"/>
  <c r="C1368" i="178"/>
  <c r="B1368" i="178"/>
  <c r="C1367" i="178"/>
  <c r="B1367" i="178"/>
  <c r="C1366" i="178"/>
  <c r="B1366" i="178"/>
  <c r="C1365" i="178"/>
  <c r="B1365" i="178"/>
  <c r="C1364" i="178"/>
  <c r="B1364" i="178"/>
  <c r="C1363" i="178"/>
  <c r="B1363" i="178"/>
  <c r="C1362" i="178"/>
  <c r="B1362" i="178"/>
  <c r="C1361" i="178"/>
  <c r="B1361" i="178"/>
  <c r="C1360" i="178"/>
  <c r="B1360" i="178"/>
  <c r="C1359" i="178"/>
  <c r="B1359" i="178"/>
  <c r="C1358" i="178"/>
  <c r="B1358" i="178"/>
  <c r="C1357" i="178"/>
  <c r="B1357" i="178"/>
  <c r="C1356" i="178"/>
  <c r="B1356" i="178"/>
  <c r="C1355" i="178"/>
  <c r="B1355" i="178"/>
  <c r="C1354" i="178"/>
  <c r="B1354" i="178"/>
  <c r="C1353" i="178"/>
  <c r="B1353" i="178"/>
  <c r="C1352" i="178"/>
  <c r="B1352" i="178"/>
  <c r="C1351" i="178"/>
  <c r="B1351" i="178"/>
  <c r="C1350" i="178"/>
  <c r="B1350" i="178"/>
  <c r="C1349" i="178"/>
  <c r="B1349" i="178"/>
  <c r="C1348" i="178"/>
  <c r="B1348" i="178"/>
  <c r="C1347" i="178"/>
  <c r="B1347" i="178"/>
  <c r="C1346" i="178"/>
  <c r="B1346" i="178"/>
  <c r="C1345" i="178"/>
  <c r="B1345" i="178"/>
  <c r="C1344" i="178"/>
  <c r="B1344" i="178"/>
  <c r="C1343" i="178"/>
  <c r="B1343" i="178"/>
  <c r="C1342" i="178"/>
  <c r="B1342" i="178"/>
  <c r="C1341" i="178"/>
  <c r="B1341" i="178"/>
  <c r="C1340" i="178"/>
  <c r="B1340" i="178"/>
  <c r="C1339" i="178"/>
  <c r="B1339" i="178"/>
  <c r="C1338" i="178"/>
  <c r="B1338" i="178"/>
  <c r="C1337" i="178"/>
  <c r="B1337" i="178"/>
  <c r="C1336" i="178"/>
  <c r="B1336" i="178"/>
  <c r="C1335" i="178"/>
  <c r="B1335" i="178"/>
  <c r="C1334" i="178"/>
  <c r="B1334" i="178"/>
  <c r="C1333" i="178"/>
  <c r="B1333" i="178"/>
  <c r="C1332" i="178"/>
  <c r="B1332" i="178"/>
  <c r="C1331" i="178"/>
  <c r="B1331" i="178"/>
  <c r="C1330" i="178"/>
  <c r="B1330" i="178"/>
  <c r="C1329" i="178"/>
  <c r="B1329" i="178"/>
  <c r="C1328" i="178"/>
  <c r="B1328" i="178"/>
  <c r="C1327" i="178"/>
  <c r="B1327" i="178"/>
  <c r="C1326" i="178"/>
  <c r="B1326" i="178"/>
  <c r="C1325" i="178"/>
  <c r="B1325" i="178"/>
  <c r="C1324" i="178"/>
  <c r="B1324" i="178"/>
  <c r="C1323" i="178"/>
  <c r="B1323" i="178"/>
  <c r="C1322" i="178"/>
  <c r="B1322" i="178"/>
  <c r="C1321" i="178"/>
  <c r="B1321" i="178"/>
  <c r="C1320" i="178"/>
  <c r="B1320" i="178"/>
  <c r="C1319" i="178"/>
  <c r="B1319" i="178"/>
  <c r="C1318" i="178"/>
  <c r="B1318" i="178"/>
  <c r="C1317" i="178"/>
  <c r="B1317" i="178"/>
  <c r="C1316" i="178"/>
  <c r="B1316" i="178"/>
  <c r="C1315" i="178"/>
  <c r="B1315" i="178"/>
  <c r="C1314" i="178"/>
  <c r="B1314" i="178"/>
  <c r="C1313" i="178"/>
  <c r="B1313" i="178"/>
  <c r="C1312" i="178"/>
  <c r="B1312" i="178"/>
  <c r="C1311" i="178"/>
  <c r="B1311" i="178"/>
  <c r="C1310" i="178"/>
  <c r="B1310" i="178"/>
  <c r="C1309" i="178"/>
  <c r="B1309" i="178"/>
  <c r="C1308" i="178"/>
  <c r="B1308" i="178"/>
  <c r="C1307" i="178"/>
  <c r="B1307" i="178"/>
  <c r="C1306" i="178"/>
  <c r="B1306" i="178"/>
  <c r="C1305" i="178"/>
  <c r="B1305" i="178"/>
  <c r="C1304" i="178"/>
  <c r="B1304" i="178"/>
  <c r="C1303" i="178"/>
  <c r="B1303" i="178"/>
  <c r="C1302" i="178"/>
  <c r="B1302" i="178"/>
  <c r="C1301" i="178"/>
  <c r="B1301" i="178"/>
  <c r="C1300" i="178"/>
  <c r="B1300" i="178"/>
  <c r="C1299" i="178"/>
  <c r="B1299" i="178"/>
  <c r="C1298" i="178"/>
  <c r="B1298" i="178"/>
  <c r="C1297" i="178"/>
  <c r="B1297" i="178"/>
  <c r="C1296" i="178"/>
  <c r="B1296" i="178"/>
  <c r="C1295" i="178"/>
  <c r="B1295" i="178"/>
  <c r="C1294" i="178"/>
  <c r="B1294" i="178"/>
  <c r="C1293" i="178"/>
  <c r="B1293" i="178"/>
  <c r="C1292" i="178"/>
  <c r="B1292" i="178"/>
  <c r="C1291" i="178"/>
  <c r="B1291" i="178"/>
  <c r="C1290" i="178"/>
  <c r="B1290" i="178"/>
  <c r="C1289" i="178"/>
  <c r="B1289" i="178"/>
  <c r="C1288" i="178"/>
  <c r="B1288" i="178"/>
  <c r="C1287" i="178"/>
  <c r="B1287" i="178"/>
  <c r="C1286" i="178"/>
  <c r="B1286" i="178"/>
  <c r="C1285" i="178"/>
  <c r="B1285" i="178"/>
  <c r="C1284" i="178"/>
  <c r="B1284" i="178"/>
  <c r="C1283" i="178"/>
  <c r="B1283" i="178"/>
  <c r="C1282" i="178"/>
  <c r="B1282" i="178"/>
  <c r="C1281" i="178"/>
  <c r="B1281" i="178"/>
  <c r="C1280" i="178"/>
  <c r="B1280" i="178"/>
  <c r="C1279" i="178"/>
  <c r="B1279" i="178"/>
  <c r="C1278" i="178"/>
  <c r="B1278" i="178"/>
  <c r="C1277" i="178"/>
  <c r="B1277" i="178"/>
  <c r="C1276" i="178"/>
  <c r="B1276" i="178"/>
  <c r="C1275" i="178"/>
  <c r="B1275" i="178"/>
  <c r="C1274" i="178"/>
  <c r="B1274" i="178"/>
  <c r="C1273" i="178"/>
  <c r="B1273" i="178"/>
  <c r="C1272" i="178"/>
  <c r="B1272" i="178"/>
  <c r="C1271" i="178"/>
  <c r="B1271" i="178"/>
  <c r="C1270" i="178"/>
  <c r="B1270" i="178"/>
  <c r="C1269" i="178"/>
  <c r="B1269" i="178"/>
  <c r="C1268" i="178"/>
  <c r="B1268" i="178"/>
  <c r="C1267" i="178"/>
  <c r="B1267" i="178"/>
  <c r="C1266" i="178"/>
  <c r="B1266" i="178"/>
  <c r="C1265" i="178"/>
  <c r="B1265" i="178"/>
  <c r="C1264" i="178"/>
  <c r="B1264" i="178"/>
  <c r="C1263" i="178"/>
  <c r="B1263" i="178"/>
  <c r="C1262" i="178"/>
  <c r="B1262" i="178"/>
  <c r="C1261" i="178"/>
  <c r="B1261" i="178"/>
  <c r="C1260" i="178"/>
  <c r="B1260" i="178"/>
  <c r="C1259" i="178"/>
  <c r="B1259" i="178"/>
  <c r="C1258" i="178"/>
  <c r="B1258" i="178"/>
  <c r="C1257" i="178"/>
  <c r="B1257" i="178"/>
  <c r="C1256" i="178"/>
  <c r="B1256" i="178"/>
  <c r="C1255" i="178"/>
  <c r="B1255" i="178"/>
  <c r="C1254" i="178"/>
  <c r="B1254" i="178"/>
  <c r="C1253" i="178"/>
  <c r="B1253" i="178"/>
  <c r="C1252" i="178"/>
  <c r="B1252" i="178"/>
  <c r="C1251" i="178"/>
  <c r="B1251" i="178"/>
  <c r="C1250" i="178"/>
  <c r="B1250" i="178"/>
  <c r="C1249" i="178"/>
  <c r="B1249" i="178"/>
  <c r="C1248" i="178"/>
  <c r="B1248" i="178"/>
  <c r="C1247" i="178"/>
  <c r="B1247" i="178"/>
  <c r="C1246" i="178"/>
  <c r="B1246" i="178"/>
  <c r="C1245" i="178"/>
  <c r="B1245" i="178"/>
  <c r="C1244" i="178"/>
  <c r="B1244" i="178"/>
  <c r="C1243" i="178"/>
  <c r="B1243" i="178"/>
  <c r="C1242" i="178"/>
  <c r="B1242" i="178"/>
  <c r="C1241" i="178"/>
  <c r="B1241" i="178"/>
  <c r="C1240" i="178"/>
  <c r="B1240" i="178"/>
  <c r="C1239" i="178"/>
  <c r="B1239" i="178"/>
  <c r="C1238" i="178"/>
  <c r="B1238" i="178"/>
  <c r="C1237" i="178"/>
  <c r="B1237" i="178"/>
  <c r="C1236" i="178"/>
  <c r="B1236" i="178"/>
  <c r="C1235" i="178"/>
  <c r="B1235" i="178"/>
  <c r="C1234" i="178"/>
  <c r="B1234" i="178"/>
  <c r="C1233" i="178"/>
  <c r="B1233" i="178"/>
  <c r="C1232" i="178"/>
  <c r="B1232" i="178"/>
  <c r="C1231" i="178"/>
  <c r="B1231" i="178"/>
  <c r="C1230" i="178"/>
  <c r="B1230" i="178"/>
  <c r="C1229" i="178"/>
  <c r="B1229" i="178"/>
  <c r="C1228" i="178"/>
  <c r="B1228" i="178"/>
  <c r="C1227" i="178"/>
  <c r="B1227" i="178"/>
  <c r="C1226" i="178"/>
  <c r="B1226" i="178"/>
  <c r="C1225" i="178"/>
  <c r="B1225" i="178"/>
  <c r="C1224" i="178"/>
  <c r="B1224" i="178"/>
  <c r="C1223" i="178"/>
  <c r="B1223" i="178"/>
  <c r="C1222" i="178"/>
  <c r="B1222" i="178"/>
  <c r="C1221" i="178"/>
  <c r="B1221" i="178"/>
  <c r="C1220" i="178"/>
  <c r="B1220" i="178"/>
  <c r="C1219" i="178"/>
  <c r="B1219" i="178"/>
  <c r="C1218" i="178"/>
  <c r="B1218" i="178"/>
  <c r="C1217" i="178"/>
  <c r="B1217" i="178"/>
  <c r="C1216" i="178"/>
  <c r="B1216" i="178"/>
  <c r="C1215" i="178"/>
  <c r="B1215" i="178"/>
  <c r="C1214" i="178"/>
  <c r="B1214" i="178"/>
  <c r="C1213" i="178"/>
  <c r="B1213" i="178"/>
  <c r="C1212" i="178"/>
  <c r="B1212" i="178"/>
  <c r="C1211" i="178"/>
  <c r="B1211" i="178"/>
  <c r="C1210" i="178"/>
  <c r="B1210" i="178"/>
  <c r="C1209" i="178"/>
  <c r="B1209" i="178"/>
  <c r="C1208" i="178"/>
  <c r="B1208" i="178"/>
  <c r="C1207" i="178"/>
  <c r="B1207" i="178"/>
  <c r="C1206" i="178"/>
  <c r="B1206" i="178"/>
  <c r="C1205" i="178"/>
  <c r="B1205" i="178"/>
  <c r="C1204" i="178"/>
  <c r="B1204" i="178"/>
  <c r="C1203" i="178"/>
  <c r="B1203" i="178"/>
  <c r="C1202" i="178"/>
  <c r="B1202" i="178"/>
  <c r="C1201" i="178"/>
  <c r="B1201" i="178"/>
  <c r="C1200" i="178"/>
  <c r="B1200" i="178"/>
  <c r="C1199" i="178"/>
  <c r="B1199" i="178"/>
  <c r="C1198" i="178"/>
  <c r="B1198" i="178"/>
  <c r="C1197" i="178"/>
  <c r="B1197" i="178"/>
  <c r="C1196" i="178"/>
  <c r="B1196" i="178"/>
  <c r="C1195" i="178"/>
  <c r="B1195" i="178"/>
  <c r="C1194" i="178"/>
  <c r="B1194" i="178"/>
  <c r="C1193" i="178"/>
  <c r="B1193" i="178"/>
  <c r="C1192" i="178"/>
  <c r="B1192" i="178"/>
  <c r="C1191" i="178"/>
  <c r="B1191" i="178"/>
  <c r="C1190" i="178"/>
  <c r="B1190" i="178"/>
  <c r="C1189" i="178"/>
  <c r="B1189" i="178"/>
  <c r="C1188" i="178"/>
  <c r="B1188" i="178"/>
  <c r="C1187" i="178"/>
  <c r="B1187" i="178"/>
  <c r="C1186" i="178"/>
  <c r="B1186" i="178"/>
  <c r="C1185" i="178"/>
  <c r="B1185" i="178"/>
  <c r="C1184" i="178"/>
  <c r="B1184" i="178"/>
  <c r="C1183" i="178"/>
  <c r="B1183" i="178"/>
  <c r="C1182" i="178"/>
  <c r="B1182" i="178"/>
  <c r="C1181" i="178"/>
  <c r="B1181" i="178"/>
  <c r="C1180" i="178"/>
  <c r="B1180" i="178"/>
  <c r="C1179" i="178"/>
  <c r="B1179" i="178"/>
  <c r="C1178" i="178"/>
  <c r="B1178" i="178"/>
  <c r="C1177" i="178"/>
  <c r="B1177" i="178"/>
  <c r="C1176" i="178"/>
  <c r="B1176" i="178"/>
  <c r="C1175" i="178"/>
  <c r="B1175" i="178"/>
  <c r="C1174" i="178"/>
  <c r="B1174" i="178"/>
  <c r="C1173" i="178"/>
  <c r="B1173" i="178"/>
  <c r="C1172" i="178"/>
  <c r="B1172" i="178"/>
  <c r="C1171" i="178"/>
  <c r="B1171" i="178"/>
  <c r="C1170" i="178"/>
  <c r="B1170" i="178"/>
  <c r="C1169" i="178"/>
  <c r="B1169" i="178"/>
  <c r="C1168" i="178"/>
  <c r="B1168" i="178"/>
  <c r="C1167" i="178"/>
  <c r="B1167" i="178"/>
  <c r="C1166" i="178"/>
  <c r="B1166" i="178"/>
  <c r="C1165" i="178"/>
  <c r="B1165" i="178"/>
  <c r="C1164" i="178"/>
  <c r="B1164" i="178"/>
  <c r="C1163" i="178"/>
  <c r="B1163" i="178"/>
  <c r="C1162" i="178"/>
  <c r="B1162" i="178"/>
  <c r="C1161" i="178"/>
  <c r="B1161" i="178"/>
  <c r="C1160" i="178"/>
  <c r="B1160" i="178"/>
  <c r="C1159" i="178"/>
  <c r="B1159" i="178"/>
  <c r="C1158" i="178"/>
  <c r="B1158" i="178"/>
  <c r="C1157" i="178"/>
  <c r="B1157" i="178"/>
  <c r="C1156" i="178"/>
  <c r="B1156" i="178"/>
  <c r="C1155" i="178"/>
  <c r="B1155" i="178"/>
  <c r="C1154" i="178"/>
  <c r="B1154" i="178"/>
  <c r="C1153" i="178"/>
  <c r="B1153" i="178"/>
  <c r="C1152" i="178"/>
  <c r="B1152" i="178"/>
  <c r="C1151" i="178"/>
  <c r="B1151" i="178"/>
  <c r="C1150" i="178"/>
  <c r="B1150" i="178"/>
  <c r="C1149" i="178"/>
  <c r="B1149" i="178"/>
  <c r="C1148" i="178"/>
  <c r="B1148" i="178"/>
  <c r="C1147" i="178"/>
  <c r="B1147" i="178"/>
  <c r="C1146" i="178"/>
  <c r="B1146" i="178"/>
  <c r="C1145" i="178"/>
  <c r="B1145" i="178"/>
  <c r="C1144" i="178"/>
  <c r="B1144" i="178"/>
  <c r="C1143" i="178"/>
  <c r="B1143" i="178"/>
  <c r="C1142" i="178"/>
  <c r="B1142" i="178"/>
  <c r="C1141" i="178"/>
  <c r="B1141" i="178"/>
  <c r="C1140" i="178"/>
  <c r="B1140" i="178"/>
  <c r="C1139" i="178"/>
  <c r="B1139" i="178"/>
  <c r="C1138" i="178"/>
  <c r="B1138" i="178"/>
  <c r="C1137" i="178"/>
  <c r="B1137" i="178"/>
  <c r="C1136" i="178"/>
  <c r="B1136" i="178"/>
  <c r="C1135" i="178"/>
  <c r="B1135" i="178"/>
  <c r="C1134" i="178"/>
  <c r="B1134" i="178"/>
  <c r="C1133" i="178"/>
  <c r="B1133" i="178"/>
  <c r="C1132" i="178"/>
  <c r="B1132" i="178"/>
  <c r="C1131" i="178"/>
  <c r="B1131" i="178"/>
  <c r="C1130" i="178"/>
  <c r="B1130" i="178"/>
  <c r="C1129" i="178"/>
  <c r="B1129" i="178"/>
  <c r="C1128" i="178"/>
  <c r="B1128" i="178"/>
  <c r="C1127" i="178"/>
  <c r="B1127" i="178"/>
  <c r="C1126" i="178"/>
  <c r="B1126" i="178"/>
  <c r="C1125" i="178"/>
  <c r="B1125" i="178"/>
  <c r="C1124" i="178"/>
  <c r="B1124" i="178"/>
  <c r="C1123" i="178"/>
  <c r="B1123" i="178"/>
  <c r="C1122" i="178"/>
  <c r="B1122" i="178"/>
  <c r="C1121" i="178"/>
  <c r="B1121" i="178"/>
  <c r="C1120" i="178"/>
  <c r="B1120" i="178"/>
  <c r="C1119" i="178"/>
  <c r="B1119" i="178"/>
  <c r="C1118" i="178"/>
  <c r="B1118" i="178"/>
  <c r="C1117" i="178"/>
  <c r="B1117" i="178"/>
  <c r="C1116" i="178"/>
  <c r="B1116" i="178"/>
  <c r="C1115" i="178"/>
  <c r="B1115" i="178"/>
  <c r="C1114" i="178"/>
  <c r="B1114" i="178"/>
  <c r="C1113" i="178"/>
  <c r="B1113" i="178"/>
  <c r="C1112" i="178"/>
  <c r="B1112" i="178"/>
  <c r="C1111" i="178"/>
  <c r="B1111" i="178"/>
  <c r="C1110" i="178"/>
  <c r="B1110" i="178"/>
  <c r="C1109" i="178"/>
  <c r="B1109" i="178"/>
  <c r="C1108" i="178"/>
  <c r="B1108" i="178"/>
  <c r="C1107" i="178"/>
  <c r="B1107" i="178"/>
  <c r="C1106" i="178"/>
  <c r="B1106" i="178"/>
  <c r="C1105" i="178"/>
  <c r="B1105" i="178"/>
  <c r="C1104" i="178"/>
  <c r="B1104" i="178"/>
  <c r="C1103" i="178"/>
  <c r="B1103" i="178"/>
  <c r="C1102" i="178"/>
  <c r="B1102" i="178"/>
  <c r="C1101" i="178"/>
  <c r="B1101" i="178"/>
  <c r="C1100" i="178"/>
  <c r="B1100" i="178"/>
  <c r="C1099" i="178"/>
  <c r="B1099" i="178"/>
  <c r="C1098" i="178"/>
  <c r="B1098" i="178"/>
  <c r="C1097" i="178"/>
  <c r="B1097" i="178"/>
  <c r="C1096" i="178"/>
  <c r="B1096" i="178"/>
  <c r="C1095" i="178"/>
  <c r="B1095" i="178"/>
  <c r="C1094" i="178"/>
  <c r="B1094" i="178"/>
  <c r="C1093" i="178"/>
  <c r="B1093" i="178"/>
  <c r="C1092" i="178"/>
  <c r="B1092" i="178"/>
  <c r="C1091" i="178"/>
  <c r="B1091" i="178"/>
  <c r="C1090" i="178"/>
  <c r="B1090" i="178"/>
  <c r="C1089" i="178"/>
  <c r="B1089" i="178"/>
  <c r="C1088" i="178"/>
  <c r="B1088" i="178"/>
  <c r="C1087" i="178"/>
  <c r="B1087" i="178"/>
  <c r="C1086" i="178"/>
  <c r="B1086" i="178"/>
  <c r="C1085" i="178"/>
  <c r="B1085" i="178"/>
  <c r="C1084" i="178"/>
  <c r="B1084" i="178"/>
  <c r="C1083" i="178"/>
  <c r="B1083" i="178"/>
  <c r="C1082" i="178"/>
  <c r="B1082" i="178"/>
  <c r="C1081" i="178"/>
  <c r="B1081" i="178"/>
  <c r="C1080" i="178"/>
  <c r="B1080" i="178"/>
  <c r="C1079" i="178"/>
  <c r="B1079" i="178"/>
  <c r="C1078" i="178"/>
  <c r="B1078" i="178"/>
  <c r="C1077" i="178"/>
  <c r="B1077" i="178"/>
  <c r="C1076" i="178"/>
  <c r="B1076" i="178"/>
  <c r="C1075" i="178"/>
  <c r="B1075" i="178"/>
  <c r="C1074" i="178"/>
  <c r="B1074" i="178"/>
  <c r="C1073" i="178"/>
  <c r="B1073" i="178"/>
  <c r="C1072" i="178"/>
  <c r="B1072" i="178"/>
  <c r="C1071" i="178"/>
  <c r="B1071" i="178"/>
  <c r="C1070" i="178"/>
  <c r="B1070" i="178"/>
  <c r="C1069" i="178"/>
  <c r="B1069" i="178"/>
  <c r="C1068" i="178"/>
  <c r="B1068" i="178"/>
  <c r="C1067" i="178"/>
  <c r="B1067" i="178"/>
  <c r="C1066" i="178"/>
  <c r="B1066" i="178"/>
  <c r="C1065" i="178"/>
  <c r="B1065" i="178"/>
  <c r="C1064" i="178"/>
  <c r="B1064" i="178"/>
  <c r="C1063" i="178"/>
  <c r="B1063" i="178"/>
  <c r="C1062" i="178"/>
  <c r="B1062" i="178"/>
  <c r="C1061" i="178"/>
  <c r="B1061" i="178"/>
  <c r="C1060" i="178"/>
  <c r="B1060" i="178"/>
  <c r="C1059" i="178"/>
  <c r="B1059" i="178"/>
  <c r="C1058" i="178"/>
  <c r="B1058" i="178"/>
  <c r="C1057" i="178"/>
  <c r="B1057" i="178"/>
  <c r="C1056" i="178"/>
  <c r="B1056" i="178"/>
  <c r="C1055" i="178"/>
  <c r="B1055" i="178"/>
  <c r="C1054" i="178"/>
  <c r="B1054" i="178"/>
  <c r="C1053" i="178"/>
  <c r="B1053" i="178"/>
  <c r="C1052" i="178"/>
  <c r="B1052" i="178"/>
  <c r="C1051" i="178"/>
  <c r="B1051" i="178"/>
  <c r="C1050" i="178"/>
  <c r="B1050" i="178"/>
  <c r="C1049" i="178"/>
  <c r="B1049" i="178"/>
  <c r="C1048" i="178"/>
  <c r="B1048" i="178"/>
  <c r="C1047" i="178"/>
  <c r="B1047" i="178"/>
  <c r="C1046" i="178"/>
  <c r="B1046" i="178"/>
  <c r="C1045" i="178"/>
  <c r="B1045" i="178"/>
  <c r="C1044" i="178"/>
  <c r="B1044" i="178"/>
  <c r="C1043" i="178"/>
  <c r="B1043" i="178"/>
  <c r="C1042" i="178"/>
  <c r="B1042" i="178"/>
  <c r="C1041" i="178"/>
  <c r="B1041" i="178"/>
  <c r="C1040" i="178"/>
  <c r="B1040" i="178"/>
  <c r="C1039" i="178"/>
  <c r="B1039" i="178"/>
  <c r="C1038" i="178"/>
  <c r="B1038" i="178"/>
  <c r="C1037" i="178"/>
  <c r="B1037" i="178"/>
  <c r="C1036" i="178"/>
  <c r="B1036" i="178"/>
  <c r="C1035" i="178"/>
  <c r="B1035" i="178"/>
  <c r="C1034" i="178"/>
  <c r="B1034" i="178"/>
  <c r="C1033" i="178"/>
  <c r="B1033" i="178"/>
  <c r="C1032" i="178"/>
  <c r="B1032" i="178"/>
  <c r="C1031" i="178"/>
  <c r="B1031" i="178"/>
  <c r="C1030" i="178"/>
  <c r="B1030" i="178"/>
  <c r="C1029" i="178"/>
  <c r="B1029" i="178"/>
  <c r="C1028" i="178"/>
  <c r="B1028" i="178"/>
  <c r="C1027" i="178"/>
  <c r="B1027" i="178"/>
  <c r="C1026" i="178"/>
  <c r="B1026" i="178"/>
  <c r="C1025" i="178"/>
  <c r="B1025" i="178"/>
  <c r="C1024" i="178"/>
  <c r="B1024" i="178"/>
  <c r="C1023" i="178"/>
  <c r="B1023" i="178"/>
  <c r="C1022" i="178"/>
  <c r="B1022" i="178"/>
  <c r="C1021" i="178"/>
  <c r="B1021" i="178"/>
  <c r="C1020" i="178"/>
  <c r="B1020" i="178"/>
  <c r="C1019" i="178"/>
  <c r="B1019" i="178"/>
  <c r="C1018" i="178"/>
  <c r="B1018" i="178"/>
  <c r="C1017" i="178"/>
  <c r="B1017" i="178"/>
  <c r="C1016" i="178"/>
  <c r="B1016" i="178"/>
  <c r="C1015" i="178"/>
  <c r="B1015" i="178"/>
  <c r="C1014" i="178"/>
  <c r="B1014" i="178"/>
  <c r="C1013" i="178"/>
  <c r="B1013" i="178"/>
  <c r="C1012" i="178"/>
  <c r="B1012" i="178"/>
  <c r="C1011" i="178"/>
  <c r="B1011" i="178"/>
  <c r="C1010" i="178"/>
  <c r="B1010" i="178"/>
  <c r="C1009" i="178"/>
  <c r="B1009" i="178"/>
  <c r="C1008" i="178"/>
  <c r="B1008" i="178"/>
  <c r="C1007" i="178"/>
  <c r="B1007" i="178"/>
  <c r="C1006" i="178"/>
  <c r="B1006" i="178"/>
  <c r="C1005" i="178"/>
  <c r="B1005" i="178"/>
  <c r="C1004" i="178"/>
  <c r="B1004" i="178"/>
  <c r="C1003" i="178"/>
  <c r="B1003" i="178"/>
  <c r="C1002" i="178"/>
  <c r="B1002" i="178"/>
  <c r="C1001" i="178"/>
  <c r="B1001" i="178"/>
  <c r="C1000" i="178"/>
  <c r="B1000" i="178"/>
  <c r="C999" i="178"/>
  <c r="B999" i="178"/>
  <c r="C998" i="178"/>
  <c r="B998" i="178"/>
  <c r="C997" i="178"/>
  <c r="B997" i="178"/>
  <c r="C996" i="178"/>
  <c r="B996" i="178"/>
  <c r="C995" i="178"/>
  <c r="B995" i="178"/>
  <c r="C994" i="178"/>
  <c r="B994" i="178"/>
  <c r="C993" i="178"/>
  <c r="B993" i="178"/>
  <c r="C992" i="178"/>
  <c r="B992" i="178"/>
  <c r="C991" i="178"/>
  <c r="B991" i="178"/>
  <c r="C990" i="178"/>
  <c r="B990" i="178"/>
  <c r="C989" i="178"/>
  <c r="B989" i="178"/>
  <c r="C988" i="178"/>
  <c r="B988" i="178"/>
  <c r="C987" i="178"/>
  <c r="B987" i="178"/>
  <c r="C986" i="178"/>
  <c r="B986" i="178"/>
  <c r="C985" i="178"/>
  <c r="B985" i="178"/>
  <c r="C984" i="178"/>
  <c r="B984" i="178"/>
  <c r="C983" i="178"/>
  <c r="B983" i="178"/>
  <c r="C982" i="178"/>
  <c r="B982" i="178"/>
  <c r="C981" i="178"/>
  <c r="B981" i="178"/>
  <c r="C980" i="178"/>
  <c r="B980" i="178"/>
  <c r="C979" i="178"/>
  <c r="B979" i="178"/>
  <c r="C978" i="178"/>
  <c r="B978" i="178"/>
  <c r="C977" i="178"/>
  <c r="B977" i="178"/>
  <c r="C976" i="178"/>
  <c r="B976" i="178"/>
  <c r="C975" i="178"/>
  <c r="B975" i="178"/>
  <c r="C974" i="178"/>
  <c r="B974" i="178"/>
  <c r="C973" i="178"/>
  <c r="B973" i="178"/>
  <c r="C972" i="178"/>
  <c r="B972" i="178"/>
  <c r="C971" i="178"/>
  <c r="B971" i="178"/>
  <c r="C970" i="178"/>
  <c r="B970" i="178"/>
  <c r="C969" i="178"/>
  <c r="B969" i="178"/>
  <c r="C968" i="178"/>
  <c r="B968" i="178"/>
  <c r="C967" i="178"/>
  <c r="B967" i="178"/>
  <c r="C966" i="178"/>
  <c r="B966" i="178"/>
  <c r="C965" i="178"/>
  <c r="B965" i="178"/>
  <c r="C964" i="178"/>
  <c r="B964" i="178"/>
  <c r="C963" i="178"/>
  <c r="B963" i="178"/>
  <c r="C962" i="178"/>
  <c r="B962" i="178"/>
  <c r="C961" i="178"/>
  <c r="B961" i="178"/>
  <c r="C960" i="178"/>
  <c r="B960" i="178"/>
  <c r="C959" i="178"/>
  <c r="B959" i="178"/>
  <c r="C958" i="178"/>
  <c r="B958" i="178"/>
  <c r="C957" i="178"/>
  <c r="B957" i="178"/>
  <c r="C956" i="178"/>
  <c r="B956" i="178"/>
  <c r="C955" i="178"/>
  <c r="B955" i="178"/>
  <c r="C954" i="178"/>
  <c r="B954" i="178"/>
  <c r="C953" i="178"/>
  <c r="B953" i="178"/>
  <c r="C952" i="178"/>
  <c r="B952" i="178"/>
  <c r="C951" i="178"/>
  <c r="B951" i="178"/>
  <c r="C950" i="178"/>
  <c r="B950" i="178"/>
  <c r="C949" i="178"/>
  <c r="B949" i="178"/>
  <c r="C948" i="178"/>
  <c r="B948" i="178"/>
  <c r="C947" i="178"/>
  <c r="B947" i="178"/>
  <c r="C946" i="178"/>
  <c r="B946" i="178"/>
  <c r="C945" i="178"/>
  <c r="B945" i="178"/>
  <c r="C944" i="178"/>
  <c r="B944" i="178"/>
  <c r="C943" i="178"/>
  <c r="B943" i="178"/>
  <c r="C942" i="178"/>
  <c r="B942" i="178"/>
  <c r="C941" i="178"/>
  <c r="B941" i="178"/>
  <c r="C940" i="178"/>
  <c r="B940" i="178"/>
  <c r="C939" i="178"/>
  <c r="B939" i="178"/>
  <c r="C938" i="178"/>
  <c r="B938" i="178"/>
  <c r="C937" i="178"/>
  <c r="B937" i="178"/>
  <c r="C936" i="178"/>
  <c r="B936" i="178"/>
  <c r="C935" i="178"/>
  <c r="B935" i="178"/>
  <c r="C934" i="178"/>
  <c r="B934" i="178"/>
  <c r="C933" i="178"/>
  <c r="B933" i="178"/>
  <c r="C932" i="178"/>
  <c r="B932" i="178"/>
  <c r="C931" i="178"/>
  <c r="B931" i="178"/>
  <c r="C930" i="178"/>
  <c r="B930" i="178"/>
  <c r="C929" i="178"/>
  <c r="B929" i="178"/>
  <c r="C928" i="178"/>
  <c r="B928" i="178"/>
  <c r="C927" i="178"/>
  <c r="B927" i="178"/>
  <c r="C926" i="178"/>
  <c r="B926" i="178"/>
  <c r="C925" i="178"/>
  <c r="B925" i="178"/>
  <c r="C924" i="178"/>
  <c r="B924" i="178"/>
  <c r="C923" i="178"/>
  <c r="B923" i="178"/>
  <c r="C922" i="178"/>
  <c r="B922" i="178"/>
  <c r="C921" i="178"/>
  <c r="B921" i="178"/>
  <c r="C920" i="178"/>
  <c r="B920" i="178"/>
  <c r="C919" i="178"/>
  <c r="B919" i="178"/>
  <c r="C918" i="178"/>
  <c r="B918" i="178"/>
  <c r="C917" i="178"/>
  <c r="B917" i="178"/>
  <c r="C916" i="178"/>
  <c r="B916" i="178"/>
  <c r="C915" i="178"/>
  <c r="B915" i="178"/>
  <c r="C914" i="178"/>
  <c r="B914" i="178"/>
  <c r="C913" i="178"/>
  <c r="B913" i="178"/>
  <c r="C912" i="178"/>
  <c r="B912" i="178"/>
  <c r="C911" i="178"/>
  <c r="B911" i="178"/>
  <c r="C910" i="178"/>
  <c r="B910" i="178"/>
  <c r="C909" i="178"/>
  <c r="B909" i="178"/>
  <c r="C908" i="178"/>
  <c r="B908" i="178"/>
  <c r="C907" i="178"/>
  <c r="B907" i="178"/>
  <c r="C906" i="178"/>
  <c r="B906" i="178"/>
  <c r="C905" i="178"/>
  <c r="B905" i="178"/>
  <c r="C904" i="178"/>
  <c r="B904" i="178"/>
  <c r="C903" i="178"/>
  <c r="B903" i="178"/>
  <c r="C902" i="178"/>
  <c r="B902" i="178"/>
  <c r="C901" i="178"/>
  <c r="B901" i="178"/>
  <c r="C900" i="178"/>
  <c r="B900" i="178"/>
  <c r="C899" i="178"/>
  <c r="B899" i="178"/>
  <c r="C898" i="178"/>
  <c r="B898" i="178"/>
  <c r="C897" i="178"/>
  <c r="B897" i="178"/>
  <c r="C896" i="178"/>
  <c r="B896" i="178"/>
  <c r="C895" i="178"/>
  <c r="B895" i="178"/>
  <c r="C894" i="178"/>
  <c r="B894" i="178"/>
  <c r="C893" i="178"/>
  <c r="B893" i="178"/>
  <c r="C892" i="178"/>
  <c r="B892" i="178"/>
  <c r="C891" i="178"/>
  <c r="B891" i="178"/>
  <c r="C890" i="178"/>
  <c r="B890" i="178"/>
  <c r="C889" i="178"/>
  <c r="B889" i="178"/>
  <c r="C888" i="178"/>
  <c r="B888" i="178"/>
  <c r="C887" i="178"/>
  <c r="B887" i="178"/>
  <c r="C886" i="178"/>
  <c r="B886" i="178"/>
  <c r="C885" i="178"/>
  <c r="B885" i="178"/>
  <c r="C884" i="178"/>
  <c r="B884" i="178"/>
  <c r="C883" i="178"/>
  <c r="B883" i="178"/>
  <c r="C882" i="178"/>
  <c r="B882" i="178"/>
  <c r="C881" i="178"/>
  <c r="B881" i="178"/>
  <c r="C880" i="178"/>
  <c r="B880" i="178"/>
  <c r="C879" i="178"/>
  <c r="B879" i="178"/>
  <c r="C878" i="178"/>
  <c r="B878" i="178"/>
  <c r="C877" i="178"/>
  <c r="B877" i="178"/>
  <c r="C876" i="178"/>
  <c r="B876" i="178"/>
  <c r="C875" i="178"/>
  <c r="B875" i="178"/>
  <c r="C874" i="178"/>
  <c r="B874" i="178"/>
  <c r="C873" i="178"/>
  <c r="B873" i="178"/>
  <c r="C872" i="178"/>
  <c r="B872" i="178"/>
  <c r="C871" i="178"/>
  <c r="B871" i="178"/>
  <c r="C870" i="178"/>
  <c r="B870" i="178"/>
  <c r="C869" i="178"/>
  <c r="B869" i="178"/>
  <c r="C868" i="178"/>
  <c r="B868" i="178"/>
  <c r="C867" i="178"/>
  <c r="B867" i="178"/>
  <c r="C866" i="178"/>
  <c r="B866" i="178"/>
  <c r="C865" i="178"/>
  <c r="B865" i="178"/>
  <c r="C864" i="178"/>
  <c r="B864" i="178"/>
  <c r="C863" i="178"/>
  <c r="B863" i="178"/>
  <c r="C862" i="178"/>
  <c r="B862" i="178"/>
  <c r="C861" i="178"/>
  <c r="B861" i="178"/>
  <c r="C860" i="178"/>
  <c r="B860" i="178"/>
  <c r="C859" i="178"/>
  <c r="B859" i="178"/>
  <c r="C858" i="178"/>
  <c r="B858" i="178"/>
  <c r="C857" i="178"/>
  <c r="B857" i="178"/>
  <c r="C856" i="178"/>
  <c r="B856" i="178"/>
  <c r="C855" i="178"/>
  <c r="B855" i="178"/>
  <c r="C854" i="178"/>
  <c r="B854" i="178"/>
  <c r="C853" i="178"/>
  <c r="B853" i="178"/>
  <c r="C852" i="178"/>
  <c r="B852" i="178"/>
  <c r="C851" i="178"/>
  <c r="B851" i="178"/>
  <c r="C850" i="178"/>
  <c r="B850" i="178"/>
  <c r="C849" i="178"/>
  <c r="B849" i="178"/>
  <c r="C848" i="178"/>
  <c r="B848" i="178"/>
  <c r="C847" i="178"/>
  <c r="B847" i="178"/>
  <c r="C846" i="178"/>
  <c r="B846" i="178"/>
  <c r="C845" i="178"/>
  <c r="B845" i="178"/>
  <c r="C844" i="178"/>
  <c r="B844" i="178"/>
  <c r="C843" i="178"/>
  <c r="B843" i="178"/>
  <c r="C842" i="178"/>
  <c r="B842" i="178"/>
  <c r="C841" i="178"/>
  <c r="B841" i="178"/>
  <c r="C840" i="178"/>
  <c r="B840" i="178"/>
  <c r="C839" i="178"/>
  <c r="B839" i="178"/>
  <c r="C838" i="178"/>
  <c r="B838" i="178"/>
  <c r="C837" i="178"/>
  <c r="B837" i="178"/>
  <c r="C836" i="178"/>
  <c r="B836" i="178"/>
  <c r="C835" i="178"/>
  <c r="B835" i="178"/>
  <c r="C834" i="178"/>
  <c r="B834" i="178"/>
  <c r="C833" i="178"/>
  <c r="B833" i="178"/>
  <c r="C832" i="178"/>
  <c r="B832" i="178"/>
  <c r="C831" i="178"/>
  <c r="B831" i="178"/>
  <c r="C830" i="178"/>
  <c r="B830" i="178"/>
  <c r="C829" i="178"/>
  <c r="B829" i="178"/>
  <c r="C828" i="178"/>
  <c r="B828" i="178"/>
  <c r="C827" i="178"/>
  <c r="B827" i="178"/>
  <c r="C826" i="178"/>
  <c r="B826" i="178"/>
  <c r="C825" i="178"/>
  <c r="B825" i="178"/>
  <c r="C824" i="178"/>
  <c r="B824" i="178"/>
  <c r="C823" i="178"/>
  <c r="B823" i="178"/>
  <c r="C822" i="178"/>
  <c r="B822" i="178"/>
  <c r="C821" i="178"/>
  <c r="B821" i="178"/>
  <c r="C820" i="178"/>
  <c r="B820" i="178"/>
  <c r="C819" i="178"/>
  <c r="B819" i="178"/>
  <c r="C818" i="178"/>
  <c r="B818" i="178"/>
  <c r="C817" i="178"/>
  <c r="B817" i="178"/>
  <c r="C816" i="178"/>
  <c r="B816" i="178"/>
  <c r="C815" i="178"/>
  <c r="B815" i="178"/>
  <c r="C814" i="178"/>
  <c r="B814" i="178"/>
  <c r="C813" i="178"/>
  <c r="B813" i="178"/>
  <c r="C812" i="178"/>
  <c r="B812" i="178"/>
  <c r="C811" i="178"/>
  <c r="B811" i="178"/>
  <c r="C810" i="178"/>
  <c r="B810" i="178"/>
  <c r="C809" i="178"/>
  <c r="B809" i="178"/>
  <c r="C808" i="178"/>
  <c r="B808" i="178"/>
  <c r="C807" i="178"/>
  <c r="B807" i="178"/>
  <c r="C806" i="178"/>
  <c r="B806" i="178"/>
  <c r="C805" i="178"/>
  <c r="B805" i="178"/>
  <c r="C804" i="178"/>
  <c r="B804" i="178"/>
  <c r="C803" i="178"/>
  <c r="B803" i="178"/>
  <c r="C802" i="178"/>
  <c r="B802" i="178"/>
  <c r="C801" i="178"/>
  <c r="B801" i="178"/>
  <c r="C800" i="178"/>
  <c r="B800" i="178"/>
  <c r="C799" i="178"/>
  <c r="B799" i="178"/>
  <c r="C798" i="178"/>
  <c r="B798" i="178"/>
  <c r="C797" i="178"/>
  <c r="B797" i="178"/>
  <c r="C796" i="178"/>
  <c r="B796" i="178"/>
  <c r="C795" i="178"/>
  <c r="B795" i="178"/>
  <c r="C794" i="178"/>
  <c r="B794" i="178"/>
  <c r="C793" i="178"/>
  <c r="B793" i="178"/>
  <c r="C792" i="178"/>
  <c r="B792" i="178"/>
  <c r="C791" i="178"/>
  <c r="B791" i="178"/>
  <c r="C790" i="178"/>
  <c r="B790" i="178"/>
  <c r="C789" i="178"/>
  <c r="B789" i="178"/>
  <c r="C788" i="178"/>
  <c r="B788" i="178"/>
  <c r="C787" i="178"/>
  <c r="B787" i="178"/>
  <c r="C786" i="178"/>
  <c r="B786" i="178"/>
  <c r="C785" i="178"/>
  <c r="B785" i="178"/>
  <c r="C784" i="178"/>
  <c r="B784" i="178"/>
  <c r="C783" i="178"/>
  <c r="B783" i="178"/>
  <c r="C782" i="178"/>
  <c r="B782" i="178"/>
  <c r="C781" i="178"/>
  <c r="B781" i="178"/>
  <c r="C780" i="178"/>
  <c r="B780" i="178"/>
  <c r="C779" i="178"/>
  <c r="B779" i="178"/>
  <c r="C778" i="178"/>
  <c r="B778" i="178"/>
  <c r="C777" i="178"/>
  <c r="B777" i="178"/>
  <c r="C776" i="178"/>
  <c r="B776" i="178"/>
  <c r="C775" i="178"/>
  <c r="B775" i="178"/>
  <c r="C774" i="178"/>
  <c r="B774" i="178"/>
  <c r="C773" i="178"/>
  <c r="B773" i="178"/>
  <c r="C772" i="178"/>
  <c r="B772" i="178"/>
  <c r="C771" i="178"/>
  <c r="B771" i="178"/>
  <c r="C770" i="178"/>
  <c r="B770" i="178"/>
  <c r="C769" i="178"/>
  <c r="B769" i="178"/>
  <c r="C768" i="178"/>
  <c r="B768" i="178"/>
  <c r="C767" i="178"/>
  <c r="B767" i="178"/>
  <c r="C766" i="178"/>
  <c r="B766" i="178"/>
  <c r="C765" i="178"/>
  <c r="B765" i="178"/>
  <c r="C764" i="178"/>
  <c r="B764" i="178"/>
  <c r="C763" i="178"/>
  <c r="B763" i="178"/>
  <c r="C762" i="178"/>
  <c r="B762" i="178"/>
  <c r="C761" i="178"/>
  <c r="B761" i="178"/>
  <c r="C760" i="178"/>
  <c r="B760" i="178"/>
  <c r="C759" i="178"/>
  <c r="B759" i="178"/>
  <c r="C758" i="178"/>
  <c r="B758" i="178"/>
  <c r="C757" i="178"/>
  <c r="B757" i="178"/>
  <c r="C756" i="178"/>
  <c r="B756" i="178"/>
  <c r="C755" i="178"/>
  <c r="B755" i="178"/>
  <c r="C754" i="178"/>
  <c r="B754" i="178"/>
  <c r="C753" i="178"/>
  <c r="B753" i="178"/>
  <c r="C752" i="178"/>
  <c r="B752" i="178"/>
  <c r="C751" i="178"/>
  <c r="B751" i="178"/>
  <c r="C750" i="178"/>
  <c r="B750" i="178"/>
  <c r="C749" i="178"/>
  <c r="B749" i="178"/>
  <c r="C748" i="178"/>
  <c r="B748" i="178"/>
  <c r="C747" i="178"/>
  <c r="B747" i="178"/>
  <c r="C746" i="178"/>
  <c r="B746" i="178"/>
  <c r="C745" i="178"/>
  <c r="B745" i="178"/>
  <c r="C744" i="178"/>
  <c r="B744" i="178"/>
  <c r="C743" i="178"/>
  <c r="B743" i="178"/>
  <c r="C742" i="178"/>
  <c r="B742" i="178"/>
  <c r="C741" i="178"/>
  <c r="B741" i="178"/>
  <c r="C740" i="178"/>
  <c r="B740" i="178"/>
  <c r="C739" i="178"/>
  <c r="B739" i="178"/>
  <c r="C738" i="178"/>
  <c r="B738" i="178"/>
  <c r="C737" i="178"/>
  <c r="B737" i="178"/>
  <c r="C736" i="178"/>
  <c r="B736" i="178"/>
  <c r="C735" i="178"/>
  <c r="B735" i="178"/>
  <c r="C734" i="178"/>
  <c r="B734" i="178"/>
  <c r="C733" i="178"/>
  <c r="B733" i="178"/>
  <c r="C732" i="178"/>
  <c r="B732" i="178"/>
  <c r="C731" i="178"/>
  <c r="B731" i="178"/>
  <c r="C730" i="178"/>
  <c r="B730" i="178"/>
  <c r="C729" i="178"/>
  <c r="B729" i="178"/>
  <c r="C728" i="178"/>
  <c r="B728" i="178"/>
  <c r="C727" i="178"/>
  <c r="B727" i="178"/>
  <c r="C726" i="178"/>
  <c r="B726" i="178"/>
  <c r="C725" i="178"/>
  <c r="B725" i="178"/>
  <c r="C724" i="178"/>
  <c r="B724" i="178"/>
  <c r="C723" i="178"/>
  <c r="B723" i="178"/>
  <c r="C722" i="178"/>
  <c r="B722" i="178"/>
  <c r="C721" i="178"/>
  <c r="B721" i="178"/>
  <c r="C720" i="178"/>
  <c r="B720" i="178"/>
  <c r="C719" i="178"/>
  <c r="B719" i="178"/>
  <c r="C718" i="178"/>
  <c r="B718" i="178"/>
  <c r="C717" i="178"/>
  <c r="B717" i="178"/>
  <c r="C716" i="178"/>
  <c r="B716" i="178"/>
  <c r="C715" i="178"/>
  <c r="B715" i="178"/>
  <c r="C714" i="178"/>
  <c r="B714" i="178"/>
  <c r="C713" i="178"/>
  <c r="B713" i="178"/>
  <c r="C712" i="178"/>
  <c r="B712" i="178"/>
  <c r="C711" i="178"/>
  <c r="B711" i="178"/>
  <c r="C710" i="178"/>
  <c r="B710" i="178"/>
  <c r="C709" i="178"/>
  <c r="B709" i="178"/>
  <c r="C708" i="178"/>
  <c r="B708" i="178"/>
  <c r="C707" i="178"/>
  <c r="B707" i="178"/>
  <c r="C706" i="178"/>
  <c r="B706" i="178"/>
  <c r="C705" i="178"/>
  <c r="B705" i="178"/>
  <c r="C704" i="178"/>
  <c r="B704" i="178"/>
  <c r="C703" i="178"/>
  <c r="B703" i="178"/>
  <c r="C702" i="178"/>
  <c r="B702" i="178"/>
  <c r="C701" i="178"/>
  <c r="B701" i="178"/>
  <c r="C700" i="178"/>
  <c r="B700" i="178"/>
  <c r="C699" i="178"/>
  <c r="B699" i="178"/>
  <c r="C698" i="178"/>
  <c r="B698" i="178"/>
  <c r="C697" i="178"/>
  <c r="B697" i="178"/>
  <c r="C696" i="178"/>
  <c r="B696" i="178"/>
  <c r="C695" i="178"/>
  <c r="B695" i="178"/>
  <c r="C694" i="178"/>
  <c r="B694" i="178"/>
  <c r="C693" i="178"/>
  <c r="B693" i="178"/>
  <c r="C692" i="178"/>
  <c r="B692" i="178"/>
  <c r="C691" i="178"/>
  <c r="B691" i="178"/>
  <c r="C690" i="178"/>
  <c r="B690" i="178"/>
  <c r="C689" i="178"/>
  <c r="B689" i="178"/>
  <c r="C688" i="178"/>
  <c r="B688" i="178"/>
  <c r="C687" i="178"/>
  <c r="B687" i="178"/>
  <c r="C686" i="178"/>
  <c r="B686" i="178"/>
  <c r="C685" i="178"/>
  <c r="B685" i="178"/>
  <c r="C684" i="178"/>
  <c r="B684" i="178"/>
  <c r="C683" i="178"/>
  <c r="B683" i="178"/>
  <c r="C682" i="178"/>
  <c r="B682" i="178"/>
  <c r="C681" i="178"/>
  <c r="B681" i="178"/>
  <c r="C680" i="178"/>
  <c r="B680" i="178"/>
  <c r="C679" i="178"/>
  <c r="B679" i="178"/>
  <c r="C678" i="178"/>
  <c r="B678" i="178"/>
  <c r="C677" i="178"/>
  <c r="B677" i="178"/>
  <c r="C676" i="178"/>
  <c r="B676" i="178"/>
  <c r="C675" i="178"/>
  <c r="B675" i="178"/>
  <c r="C674" i="178"/>
  <c r="B674" i="178"/>
  <c r="C673" i="178"/>
  <c r="B673" i="178"/>
  <c r="C672" i="178"/>
  <c r="B672" i="178"/>
  <c r="C671" i="178"/>
  <c r="B671" i="178"/>
  <c r="C670" i="178"/>
  <c r="B670" i="178"/>
  <c r="C669" i="178"/>
  <c r="B669" i="178"/>
  <c r="C668" i="178"/>
  <c r="B668" i="178"/>
  <c r="C667" i="178"/>
  <c r="B667" i="178"/>
  <c r="C666" i="178"/>
  <c r="B666" i="178"/>
  <c r="C665" i="178"/>
  <c r="B665" i="178"/>
  <c r="C664" i="178"/>
  <c r="B664" i="178"/>
  <c r="C663" i="178"/>
  <c r="B663" i="178"/>
  <c r="C662" i="178"/>
  <c r="B662" i="178"/>
  <c r="C661" i="178"/>
  <c r="B661" i="178"/>
  <c r="C660" i="178"/>
  <c r="B660" i="178"/>
  <c r="C659" i="178"/>
  <c r="B659" i="178"/>
  <c r="C658" i="178"/>
  <c r="B658" i="178"/>
  <c r="C657" i="178"/>
  <c r="B657" i="178"/>
  <c r="C656" i="178"/>
  <c r="B656" i="178"/>
  <c r="C655" i="178"/>
  <c r="B655" i="178"/>
  <c r="C654" i="178"/>
  <c r="B654" i="178"/>
  <c r="C653" i="178"/>
  <c r="B653" i="178"/>
  <c r="C652" i="178"/>
  <c r="B652" i="178"/>
  <c r="C651" i="178"/>
  <c r="B651" i="178"/>
  <c r="C650" i="178"/>
  <c r="B650" i="178"/>
  <c r="C649" i="178"/>
  <c r="B649" i="178"/>
  <c r="C648" i="178"/>
  <c r="B648" i="178"/>
  <c r="C647" i="178"/>
  <c r="B647" i="178"/>
  <c r="C646" i="178"/>
  <c r="B646" i="178"/>
  <c r="C645" i="178"/>
  <c r="B645" i="178"/>
  <c r="C644" i="178"/>
  <c r="B644" i="178"/>
  <c r="C643" i="178"/>
  <c r="B643" i="178"/>
  <c r="C642" i="178"/>
  <c r="B642" i="178"/>
  <c r="C641" i="178"/>
  <c r="B641" i="178"/>
  <c r="C640" i="178"/>
  <c r="B640" i="178"/>
  <c r="C639" i="178"/>
  <c r="B639" i="178"/>
  <c r="C638" i="178"/>
  <c r="B638" i="178"/>
  <c r="C637" i="178"/>
  <c r="B637" i="178"/>
  <c r="C636" i="178"/>
  <c r="B636" i="178"/>
  <c r="C635" i="178"/>
  <c r="B635" i="178"/>
  <c r="C634" i="178"/>
  <c r="B634" i="178"/>
  <c r="C633" i="178"/>
  <c r="B633" i="178"/>
  <c r="C632" i="178"/>
  <c r="B632" i="178"/>
  <c r="C631" i="178"/>
  <c r="B631" i="178"/>
  <c r="C630" i="178"/>
  <c r="B630" i="178"/>
  <c r="C629" i="178"/>
  <c r="B629" i="178"/>
  <c r="C628" i="178"/>
  <c r="B628" i="178"/>
  <c r="C627" i="178"/>
  <c r="B627" i="178"/>
  <c r="C626" i="178"/>
  <c r="B626" i="178"/>
  <c r="C625" i="178"/>
  <c r="B625" i="178"/>
  <c r="C624" i="178"/>
  <c r="B624" i="178"/>
  <c r="C623" i="178"/>
  <c r="B623" i="178"/>
  <c r="C622" i="178"/>
  <c r="B622" i="178"/>
  <c r="C621" i="178"/>
  <c r="B621" i="178"/>
  <c r="C620" i="178"/>
  <c r="B620" i="178"/>
  <c r="C619" i="178"/>
  <c r="B619" i="178"/>
  <c r="C618" i="178"/>
  <c r="B618" i="178"/>
  <c r="C617" i="178"/>
  <c r="B617" i="178"/>
  <c r="C616" i="178"/>
  <c r="B616" i="178"/>
  <c r="C615" i="178"/>
  <c r="B615" i="178"/>
  <c r="C614" i="178"/>
  <c r="B614" i="178"/>
  <c r="C613" i="178"/>
  <c r="B613" i="178"/>
  <c r="C612" i="178"/>
  <c r="B612" i="178"/>
  <c r="C611" i="178"/>
  <c r="B611" i="178"/>
  <c r="C610" i="178"/>
  <c r="B610" i="178"/>
  <c r="C609" i="178"/>
  <c r="B609" i="178"/>
  <c r="C608" i="178"/>
  <c r="B608" i="178"/>
  <c r="C607" i="178"/>
  <c r="B607" i="178"/>
  <c r="C606" i="178"/>
  <c r="B606" i="178"/>
  <c r="C605" i="178"/>
  <c r="B605" i="178"/>
  <c r="C604" i="178"/>
  <c r="B604" i="178"/>
  <c r="C603" i="178"/>
  <c r="B603" i="178"/>
  <c r="C602" i="178"/>
  <c r="B602" i="178"/>
  <c r="C601" i="178"/>
  <c r="B601" i="178"/>
  <c r="C600" i="178"/>
  <c r="B600" i="178"/>
  <c r="C599" i="178"/>
  <c r="B599" i="178"/>
  <c r="C598" i="178"/>
  <c r="B598" i="178"/>
  <c r="C597" i="178"/>
  <c r="B597" i="178"/>
  <c r="C596" i="178"/>
  <c r="B596" i="178"/>
  <c r="C595" i="178"/>
  <c r="B595" i="178"/>
  <c r="C594" i="178"/>
  <c r="B594" i="178"/>
  <c r="C593" i="178"/>
  <c r="B593" i="178"/>
  <c r="C592" i="178"/>
  <c r="B592" i="178"/>
  <c r="C591" i="178"/>
  <c r="B591" i="178"/>
  <c r="C590" i="178"/>
  <c r="B590" i="178"/>
  <c r="C589" i="178"/>
  <c r="B589" i="178"/>
  <c r="C588" i="178"/>
  <c r="B588" i="178"/>
  <c r="C587" i="178"/>
  <c r="B587" i="178"/>
  <c r="C586" i="178"/>
  <c r="B586" i="178"/>
  <c r="C585" i="178"/>
  <c r="B585" i="178"/>
  <c r="C584" i="178"/>
  <c r="B584" i="178"/>
  <c r="C583" i="178"/>
  <c r="B583" i="178"/>
  <c r="C582" i="178"/>
  <c r="B582" i="178"/>
  <c r="C581" i="178"/>
  <c r="B581" i="178"/>
  <c r="C580" i="178"/>
  <c r="B580" i="178"/>
  <c r="C579" i="178"/>
  <c r="B579" i="178"/>
  <c r="C578" i="178"/>
  <c r="B578" i="178"/>
  <c r="C577" i="178"/>
  <c r="B577" i="178"/>
  <c r="C576" i="178"/>
  <c r="B576" i="178"/>
  <c r="C575" i="178"/>
  <c r="B575" i="178"/>
  <c r="C574" i="178"/>
  <c r="B574" i="178"/>
  <c r="C573" i="178"/>
  <c r="B573" i="178"/>
  <c r="C572" i="178"/>
  <c r="B572" i="178"/>
  <c r="C571" i="178"/>
  <c r="B571" i="178"/>
  <c r="C570" i="178"/>
  <c r="B570" i="178"/>
  <c r="C569" i="178"/>
  <c r="B569" i="178"/>
  <c r="C568" i="178"/>
  <c r="B568" i="178"/>
  <c r="C567" i="178"/>
  <c r="B567" i="178"/>
  <c r="C566" i="178"/>
  <c r="B566" i="178"/>
  <c r="C565" i="178"/>
  <c r="B565" i="178"/>
  <c r="C564" i="178"/>
  <c r="B564" i="178"/>
  <c r="C563" i="178"/>
  <c r="B563" i="178"/>
  <c r="C562" i="178"/>
  <c r="B562" i="178"/>
  <c r="C561" i="178"/>
  <c r="B561" i="178"/>
  <c r="C560" i="178"/>
  <c r="B560" i="178"/>
  <c r="C559" i="178"/>
  <c r="B559" i="178"/>
  <c r="C558" i="178"/>
  <c r="B558" i="178"/>
  <c r="C557" i="178"/>
  <c r="B557" i="178"/>
  <c r="C556" i="178"/>
  <c r="B556" i="178"/>
  <c r="C555" i="178"/>
  <c r="B555" i="178"/>
  <c r="C554" i="178"/>
  <c r="B554" i="178"/>
  <c r="C553" i="178"/>
  <c r="B553" i="178"/>
  <c r="C552" i="178"/>
  <c r="B552" i="178"/>
  <c r="C551" i="178"/>
  <c r="B551" i="178"/>
  <c r="C550" i="178"/>
  <c r="B550" i="178"/>
  <c r="C549" i="178"/>
  <c r="B549" i="178"/>
  <c r="C548" i="178"/>
  <c r="B548" i="178"/>
  <c r="C547" i="178"/>
  <c r="B547" i="178"/>
  <c r="C546" i="178"/>
  <c r="B546" i="178"/>
  <c r="C545" i="178"/>
  <c r="B545" i="178"/>
  <c r="C544" i="178"/>
  <c r="B544" i="178"/>
  <c r="C543" i="178"/>
  <c r="B543" i="178"/>
  <c r="C542" i="178"/>
  <c r="B542" i="178"/>
  <c r="C541" i="178"/>
  <c r="B541" i="178"/>
  <c r="C540" i="178"/>
  <c r="B540" i="178"/>
  <c r="C539" i="178"/>
  <c r="B539" i="178"/>
  <c r="C538" i="178"/>
  <c r="B538" i="178"/>
  <c r="C537" i="178"/>
  <c r="B537" i="178"/>
  <c r="C536" i="178"/>
  <c r="B536" i="178"/>
  <c r="C535" i="178"/>
  <c r="B535" i="178"/>
  <c r="C534" i="178"/>
  <c r="B534" i="178"/>
  <c r="C533" i="178"/>
  <c r="B533" i="178"/>
  <c r="C532" i="178"/>
  <c r="B532" i="178"/>
  <c r="C531" i="178"/>
  <c r="B531" i="178"/>
  <c r="C530" i="178"/>
  <c r="B530" i="178"/>
  <c r="C529" i="178"/>
  <c r="B529" i="178"/>
  <c r="C528" i="178"/>
  <c r="B528" i="178"/>
  <c r="C527" i="178"/>
  <c r="B527" i="178"/>
  <c r="C526" i="178"/>
  <c r="B526" i="178"/>
  <c r="C525" i="178"/>
  <c r="B525" i="178"/>
  <c r="C524" i="178"/>
  <c r="B524" i="178"/>
  <c r="C523" i="178"/>
  <c r="B523" i="178"/>
  <c r="C522" i="178"/>
  <c r="B522" i="178"/>
  <c r="C521" i="178"/>
  <c r="B521" i="178"/>
  <c r="C520" i="178"/>
  <c r="B520" i="178"/>
  <c r="C519" i="178"/>
  <c r="B519" i="178"/>
  <c r="C518" i="178"/>
  <c r="B518" i="178"/>
  <c r="C517" i="178"/>
  <c r="B517" i="178"/>
  <c r="C516" i="178"/>
  <c r="B516" i="178"/>
  <c r="C515" i="178"/>
  <c r="B515" i="178"/>
  <c r="C514" i="178"/>
  <c r="B514" i="178"/>
  <c r="C513" i="178"/>
  <c r="B513" i="178"/>
  <c r="C512" i="178"/>
  <c r="B512" i="178"/>
  <c r="C511" i="178"/>
  <c r="B511" i="178"/>
  <c r="C510" i="178"/>
  <c r="B510" i="178"/>
  <c r="C509" i="178"/>
  <c r="B509" i="178"/>
  <c r="C508" i="178"/>
  <c r="B508" i="178"/>
  <c r="C507" i="178"/>
  <c r="B507" i="178"/>
  <c r="C506" i="178"/>
  <c r="B506" i="178"/>
  <c r="C505" i="178"/>
  <c r="B505" i="178"/>
  <c r="C504" i="178"/>
  <c r="B504" i="178"/>
  <c r="C503" i="178"/>
  <c r="B503" i="178"/>
  <c r="C502" i="178"/>
  <c r="B502" i="178"/>
  <c r="C501" i="178"/>
  <c r="B501" i="178"/>
  <c r="C500" i="178"/>
  <c r="B500" i="178"/>
  <c r="C499" i="178"/>
  <c r="B499" i="178"/>
  <c r="C498" i="178"/>
  <c r="B498" i="178"/>
  <c r="C497" i="178"/>
  <c r="B497" i="178"/>
  <c r="C496" i="178"/>
  <c r="B496" i="178"/>
  <c r="C495" i="178"/>
  <c r="B495" i="178"/>
  <c r="C494" i="178"/>
  <c r="B494" i="178"/>
  <c r="C493" i="178"/>
  <c r="B493" i="178"/>
  <c r="C492" i="178"/>
  <c r="B492" i="178"/>
  <c r="C491" i="178"/>
  <c r="B491" i="178"/>
  <c r="C490" i="178"/>
  <c r="B490" i="178"/>
  <c r="C489" i="178"/>
  <c r="B489" i="178"/>
  <c r="C488" i="178"/>
  <c r="B488" i="178"/>
  <c r="C487" i="178"/>
  <c r="B487" i="178"/>
  <c r="C486" i="178"/>
  <c r="B486" i="178"/>
  <c r="C485" i="178"/>
  <c r="B485" i="178"/>
  <c r="C484" i="178"/>
  <c r="B484" i="178"/>
  <c r="C483" i="178"/>
  <c r="B483" i="178"/>
  <c r="C482" i="178"/>
  <c r="B482" i="178"/>
  <c r="C481" i="178"/>
  <c r="B481" i="178"/>
  <c r="C480" i="178"/>
  <c r="B480" i="178"/>
  <c r="C479" i="178"/>
  <c r="B479" i="178"/>
  <c r="C478" i="178"/>
  <c r="B478" i="178"/>
  <c r="C477" i="178"/>
  <c r="B477" i="178"/>
  <c r="C476" i="178"/>
  <c r="B476" i="178"/>
  <c r="C475" i="178"/>
  <c r="B475" i="178"/>
  <c r="C474" i="178"/>
  <c r="B474" i="178"/>
  <c r="C473" i="178"/>
  <c r="B473" i="178"/>
  <c r="C472" i="178"/>
  <c r="B472" i="178"/>
  <c r="C471" i="178"/>
  <c r="B471" i="178"/>
  <c r="C470" i="178"/>
  <c r="B470" i="178"/>
  <c r="C469" i="178"/>
  <c r="B469" i="178"/>
  <c r="C468" i="178"/>
  <c r="B468" i="178"/>
  <c r="C467" i="178"/>
  <c r="B467" i="178"/>
  <c r="C466" i="178"/>
  <c r="B466" i="178"/>
  <c r="C465" i="178"/>
  <c r="B465" i="178"/>
  <c r="C464" i="178"/>
  <c r="B464" i="178"/>
  <c r="C463" i="178"/>
  <c r="B463" i="178"/>
  <c r="C462" i="178"/>
  <c r="B462" i="178"/>
  <c r="C461" i="178"/>
  <c r="B461" i="178"/>
  <c r="C460" i="178"/>
  <c r="B460" i="178"/>
  <c r="C459" i="178"/>
  <c r="B459" i="178"/>
  <c r="C458" i="178"/>
  <c r="B458" i="178"/>
  <c r="C457" i="178"/>
  <c r="B457" i="178"/>
  <c r="C456" i="178"/>
  <c r="B456" i="178"/>
  <c r="C455" i="178"/>
  <c r="B455" i="178"/>
  <c r="C454" i="178"/>
  <c r="B454" i="178"/>
  <c r="C453" i="178"/>
  <c r="B453" i="178"/>
  <c r="C452" i="178"/>
  <c r="B452" i="178"/>
  <c r="C451" i="178"/>
  <c r="B451" i="178"/>
  <c r="C450" i="178"/>
  <c r="B450" i="178"/>
  <c r="C449" i="178"/>
  <c r="B449" i="178"/>
  <c r="C448" i="178"/>
  <c r="B448" i="178"/>
  <c r="C447" i="178"/>
  <c r="B447" i="178"/>
  <c r="C446" i="178"/>
  <c r="B446" i="178"/>
  <c r="C445" i="178"/>
  <c r="B445" i="178"/>
  <c r="C444" i="178"/>
  <c r="B444" i="178"/>
  <c r="C443" i="178"/>
  <c r="B443" i="178"/>
  <c r="C442" i="178"/>
  <c r="B442" i="178"/>
  <c r="C441" i="178"/>
  <c r="B441" i="178"/>
  <c r="C440" i="178"/>
  <c r="B440" i="178"/>
  <c r="C439" i="178"/>
  <c r="B439" i="178"/>
  <c r="C438" i="178"/>
  <c r="B438" i="178"/>
  <c r="C437" i="178"/>
  <c r="B437" i="178"/>
  <c r="C436" i="178"/>
  <c r="B436" i="178"/>
  <c r="C435" i="178"/>
  <c r="B435" i="178"/>
  <c r="C434" i="178"/>
  <c r="B434" i="178"/>
  <c r="C433" i="178"/>
  <c r="B433" i="178"/>
  <c r="C432" i="178"/>
  <c r="B432" i="178"/>
  <c r="C431" i="178"/>
  <c r="B431" i="178"/>
  <c r="C430" i="178"/>
  <c r="B430" i="178"/>
  <c r="C429" i="178"/>
  <c r="B429" i="178"/>
  <c r="C428" i="178"/>
  <c r="B428" i="178"/>
  <c r="C427" i="178"/>
  <c r="B427" i="178"/>
  <c r="C426" i="178"/>
  <c r="B426" i="178"/>
  <c r="C425" i="178"/>
  <c r="B425" i="178"/>
  <c r="C424" i="178"/>
  <c r="B424" i="178"/>
  <c r="C423" i="178"/>
  <c r="B423" i="178"/>
  <c r="C422" i="178"/>
  <c r="B422" i="178"/>
  <c r="C421" i="178"/>
  <c r="B421" i="178"/>
  <c r="C420" i="178"/>
  <c r="B420" i="178"/>
  <c r="C419" i="178"/>
  <c r="B419" i="178"/>
  <c r="C418" i="178"/>
  <c r="B418" i="178"/>
  <c r="C417" i="178"/>
  <c r="B417" i="178"/>
  <c r="C416" i="178"/>
  <c r="B416" i="178"/>
  <c r="C415" i="178"/>
  <c r="B415" i="178"/>
  <c r="C414" i="178"/>
  <c r="B414" i="178"/>
  <c r="C413" i="178"/>
  <c r="B413" i="178"/>
  <c r="C412" i="178"/>
  <c r="B412" i="178"/>
  <c r="C411" i="178"/>
  <c r="B411" i="178"/>
  <c r="C410" i="178"/>
  <c r="B410" i="178"/>
  <c r="C409" i="178"/>
  <c r="B409" i="178"/>
  <c r="C408" i="178"/>
  <c r="B408" i="178"/>
  <c r="C407" i="178"/>
  <c r="B407" i="178"/>
  <c r="C406" i="178"/>
  <c r="B406" i="178"/>
  <c r="C405" i="178"/>
  <c r="B405" i="178"/>
  <c r="C404" i="178"/>
  <c r="B404" i="178"/>
  <c r="C403" i="178"/>
  <c r="B403" i="178"/>
  <c r="C402" i="178"/>
  <c r="B402" i="178"/>
  <c r="C401" i="178"/>
  <c r="B401" i="178"/>
  <c r="C400" i="178"/>
  <c r="B400" i="178"/>
  <c r="C399" i="178"/>
  <c r="B399" i="178"/>
  <c r="C398" i="178"/>
  <c r="B398" i="178"/>
  <c r="C397" i="178"/>
  <c r="B397" i="178"/>
  <c r="C396" i="178"/>
  <c r="B396" i="178"/>
  <c r="C395" i="178"/>
  <c r="B395" i="178"/>
  <c r="C394" i="178"/>
  <c r="B394" i="178"/>
  <c r="C393" i="178"/>
  <c r="B393" i="178"/>
  <c r="C392" i="178"/>
  <c r="B392" i="178"/>
  <c r="C391" i="178"/>
  <c r="B391" i="178"/>
  <c r="C390" i="178"/>
  <c r="B390" i="178"/>
  <c r="C389" i="178"/>
  <c r="B389" i="178"/>
  <c r="C388" i="178"/>
  <c r="B388" i="178"/>
  <c r="C387" i="178"/>
  <c r="B387" i="178"/>
  <c r="C386" i="178"/>
  <c r="B386" i="178"/>
  <c r="C385" i="178"/>
  <c r="B385" i="178"/>
  <c r="C384" i="178"/>
  <c r="B384" i="178"/>
  <c r="C383" i="178"/>
  <c r="B383" i="178"/>
  <c r="C382" i="178"/>
  <c r="B382" i="178"/>
  <c r="C381" i="178"/>
  <c r="B381" i="178"/>
  <c r="C380" i="178"/>
  <c r="B380" i="178"/>
  <c r="C379" i="178"/>
  <c r="B379" i="178"/>
  <c r="C378" i="178"/>
  <c r="B378" i="178"/>
  <c r="C377" i="178"/>
  <c r="B377" i="178"/>
  <c r="C376" i="178"/>
  <c r="B376" i="178"/>
  <c r="C375" i="178"/>
  <c r="B375" i="178"/>
  <c r="C374" i="178"/>
  <c r="B374" i="178"/>
  <c r="C373" i="178"/>
  <c r="B373" i="178"/>
  <c r="C372" i="178"/>
  <c r="B372" i="178"/>
  <c r="C371" i="178"/>
  <c r="B371" i="178"/>
  <c r="C370" i="178"/>
  <c r="B370" i="178"/>
  <c r="C369" i="178"/>
  <c r="B369" i="178"/>
  <c r="C368" i="178"/>
  <c r="B368" i="178"/>
  <c r="C367" i="178"/>
  <c r="B367" i="178"/>
  <c r="C366" i="178"/>
  <c r="B366" i="178"/>
  <c r="C365" i="178"/>
  <c r="B365" i="178"/>
  <c r="C364" i="178"/>
  <c r="B364" i="178"/>
  <c r="C363" i="178"/>
  <c r="B363" i="178"/>
  <c r="C362" i="178"/>
  <c r="B362" i="178"/>
  <c r="C361" i="178"/>
  <c r="B361" i="178"/>
  <c r="C360" i="178"/>
  <c r="B360" i="178"/>
  <c r="C359" i="178"/>
  <c r="B359" i="178"/>
  <c r="C358" i="178"/>
  <c r="B358" i="178"/>
  <c r="C357" i="178"/>
  <c r="B357" i="178"/>
  <c r="C356" i="178"/>
  <c r="B356" i="178"/>
  <c r="C355" i="178"/>
  <c r="B355" i="178"/>
  <c r="C354" i="178"/>
  <c r="B354" i="178"/>
  <c r="C353" i="178"/>
  <c r="B353" i="178"/>
  <c r="C352" i="178"/>
  <c r="B352" i="178"/>
  <c r="C351" i="178"/>
  <c r="B351" i="178"/>
  <c r="C350" i="178"/>
  <c r="B350" i="178"/>
  <c r="C349" i="178"/>
  <c r="B349" i="178"/>
  <c r="C348" i="178"/>
  <c r="B348" i="178"/>
  <c r="C347" i="178"/>
  <c r="B347" i="178"/>
  <c r="C346" i="178"/>
  <c r="B346" i="178"/>
  <c r="C345" i="178"/>
  <c r="B345" i="178"/>
  <c r="C344" i="178"/>
  <c r="B344" i="178"/>
  <c r="C343" i="178"/>
  <c r="B343" i="178"/>
  <c r="C342" i="178"/>
  <c r="B342" i="178"/>
  <c r="C341" i="178"/>
  <c r="B341" i="178"/>
  <c r="C340" i="178"/>
  <c r="B340" i="178"/>
  <c r="C339" i="178"/>
  <c r="B339" i="178"/>
  <c r="C338" i="178"/>
  <c r="B338" i="178"/>
  <c r="C337" i="178"/>
  <c r="B337" i="178"/>
  <c r="C336" i="178"/>
  <c r="B336" i="178"/>
  <c r="C335" i="178"/>
  <c r="B335" i="178"/>
  <c r="C334" i="178"/>
  <c r="B334" i="178"/>
  <c r="C333" i="178"/>
  <c r="B333" i="178"/>
  <c r="C332" i="178"/>
  <c r="B332" i="178"/>
  <c r="C331" i="178"/>
  <c r="B331" i="178"/>
  <c r="C330" i="178"/>
  <c r="B330" i="178"/>
  <c r="C329" i="178"/>
  <c r="B329" i="178"/>
  <c r="C328" i="178"/>
  <c r="B328" i="178"/>
  <c r="C327" i="178"/>
  <c r="B327" i="178"/>
  <c r="C326" i="178"/>
  <c r="B326" i="178"/>
  <c r="C325" i="178"/>
  <c r="B325" i="178"/>
  <c r="C324" i="178"/>
  <c r="B324" i="178"/>
  <c r="C323" i="178"/>
  <c r="B323" i="178"/>
  <c r="C322" i="178"/>
  <c r="B322" i="178"/>
  <c r="C321" i="178"/>
  <c r="B321" i="178"/>
  <c r="C320" i="178"/>
  <c r="B320" i="178"/>
  <c r="C319" i="178"/>
  <c r="B319" i="178"/>
  <c r="C318" i="178"/>
  <c r="B318" i="178"/>
  <c r="C317" i="178"/>
  <c r="B317" i="178"/>
  <c r="C316" i="178"/>
  <c r="B316" i="178"/>
  <c r="C315" i="178"/>
  <c r="B315" i="178"/>
  <c r="C314" i="178"/>
  <c r="B314" i="178"/>
  <c r="C313" i="178"/>
  <c r="B313" i="178"/>
  <c r="C312" i="178"/>
  <c r="B312" i="178"/>
  <c r="C311" i="178"/>
  <c r="B311" i="178"/>
  <c r="C310" i="178"/>
  <c r="B310" i="178"/>
  <c r="C309" i="178"/>
  <c r="B309" i="178"/>
  <c r="C308" i="178"/>
  <c r="B308" i="178"/>
  <c r="C307" i="178"/>
  <c r="B307" i="178"/>
  <c r="C306" i="178"/>
  <c r="B306" i="178"/>
  <c r="C305" i="178"/>
  <c r="B305" i="178"/>
  <c r="C304" i="178"/>
  <c r="B304" i="178"/>
  <c r="C303" i="178"/>
  <c r="B303" i="178"/>
  <c r="C302" i="178"/>
  <c r="B302" i="178"/>
  <c r="C301" i="178"/>
  <c r="B301" i="178"/>
  <c r="C300" i="178"/>
  <c r="B300" i="178"/>
  <c r="C299" i="178"/>
  <c r="B299" i="178"/>
  <c r="C298" i="178"/>
  <c r="B298" i="178"/>
  <c r="C297" i="178"/>
  <c r="B297" i="178"/>
  <c r="C296" i="178"/>
  <c r="B296" i="178"/>
  <c r="C295" i="178"/>
  <c r="B295" i="178"/>
  <c r="C294" i="178"/>
  <c r="B294" i="178"/>
  <c r="C293" i="178"/>
  <c r="B293" i="178"/>
  <c r="C292" i="178"/>
  <c r="B292" i="178"/>
  <c r="C291" i="178"/>
  <c r="B291" i="178"/>
  <c r="C290" i="178"/>
  <c r="B290" i="178"/>
  <c r="C289" i="178"/>
  <c r="B289" i="178"/>
  <c r="C288" i="178"/>
  <c r="B288" i="178"/>
  <c r="C287" i="178"/>
  <c r="B287" i="178"/>
  <c r="C286" i="178"/>
  <c r="B286" i="178"/>
  <c r="C285" i="178"/>
  <c r="B285" i="178"/>
  <c r="C284" i="178"/>
  <c r="B284" i="178"/>
  <c r="C283" i="178"/>
  <c r="B283" i="178"/>
  <c r="C282" i="178"/>
  <c r="B282" i="178"/>
  <c r="C281" i="178"/>
  <c r="B281" i="178"/>
  <c r="C280" i="178"/>
  <c r="B280" i="178"/>
  <c r="C279" i="178"/>
  <c r="B279" i="178"/>
  <c r="C278" i="178"/>
  <c r="B278" i="178"/>
  <c r="C277" i="178"/>
  <c r="B277" i="178"/>
  <c r="C276" i="178"/>
  <c r="B276" i="178"/>
  <c r="C275" i="178"/>
  <c r="B275" i="178"/>
  <c r="C274" i="178"/>
  <c r="B274" i="178"/>
  <c r="C273" i="178"/>
  <c r="B273" i="178"/>
  <c r="C272" i="178"/>
  <c r="B272" i="178"/>
  <c r="C271" i="178"/>
  <c r="B271" i="178"/>
  <c r="C270" i="178"/>
  <c r="B270" i="178"/>
  <c r="C269" i="178"/>
  <c r="B269" i="178"/>
  <c r="C268" i="178"/>
  <c r="B268" i="178"/>
  <c r="C267" i="178"/>
  <c r="B267" i="178"/>
  <c r="C266" i="178"/>
  <c r="B266" i="178"/>
  <c r="C265" i="178"/>
  <c r="B265" i="178"/>
  <c r="C264" i="178"/>
  <c r="B264" i="178"/>
  <c r="C263" i="178"/>
  <c r="B263" i="178"/>
  <c r="C262" i="178"/>
  <c r="B262" i="178"/>
  <c r="C261" i="178"/>
  <c r="B261" i="178"/>
  <c r="C260" i="178"/>
  <c r="B260" i="178"/>
  <c r="C259" i="178"/>
  <c r="B259" i="178"/>
  <c r="C258" i="178"/>
  <c r="B258" i="178"/>
  <c r="C257" i="178"/>
  <c r="B257" i="178"/>
  <c r="C256" i="178"/>
  <c r="B256" i="178"/>
  <c r="C255" i="178"/>
  <c r="B255" i="178"/>
  <c r="C254" i="178"/>
  <c r="B254" i="178"/>
  <c r="C253" i="178"/>
  <c r="B253" i="178"/>
  <c r="C252" i="178"/>
  <c r="B252" i="178"/>
  <c r="C251" i="178"/>
  <c r="B251" i="178"/>
  <c r="C250" i="178"/>
  <c r="B250" i="178"/>
  <c r="C249" i="178"/>
  <c r="B249" i="178"/>
  <c r="C248" i="178"/>
  <c r="B248" i="178"/>
  <c r="C247" i="178"/>
  <c r="B247" i="178"/>
  <c r="C246" i="178"/>
  <c r="B246" i="178"/>
  <c r="C245" i="178"/>
  <c r="B245" i="178"/>
  <c r="C244" i="178"/>
  <c r="B244" i="178"/>
  <c r="C243" i="178"/>
  <c r="B243" i="178"/>
  <c r="C242" i="178"/>
  <c r="B242" i="178"/>
  <c r="C241" i="178"/>
  <c r="B241" i="178"/>
  <c r="C240" i="178"/>
  <c r="B240" i="178"/>
  <c r="C239" i="178"/>
  <c r="B239" i="178"/>
  <c r="C238" i="178"/>
  <c r="B238" i="178"/>
  <c r="C237" i="178"/>
  <c r="B237" i="178"/>
  <c r="C236" i="178"/>
  <c r="B236" i="178"/>
  <c r="C235" i="178"/>
  <c r="B235" i="178"/>
  <c r="C234" i="178"/>
  <c r="B234" i="178"/>
  <c r="C233" i="178"/>
  <c r="B233" i="178"/>
  <c r="C232" i="178"/>
  <c r="B232" i="178"/>
  <c r="C231" i="178"/>
  <c r="B231" i="178"/>
  <c r="C230" i="178"/>
  <c r="B230" i="178"/>
  <c r="C229" i="178"/>
  <c r="B229" i="178"/>
  <c r="C228" i="178"/>
  <c r="B228" i="178"/>
  <c r="C227" i="178"/>
  <c r="B227" i="178"/>
  <c r="C226" i="178"/>
  <c r="B226" i="178"/>
  <c r="C225" i="178"/>
  <c r="B225" i="178"/>
  <c r="C224" i="178"/>
  <c r="B224" i="178"/>
  <c r="C223" i="178"/>
  <c r="B223" i="178"/>
  <c r="C222" i="178"/>
  <c r="B222" i="178"/>
  <c r="C221" i="178"/>
  <c r="B221" i="178"/>
  <c r="C220" i="178"/>
  <c r="B220" i="178"/>
  <c r="C219" i="178"/>
  <c r="B219" i="178"/>
  <c r="C218" i="178"/>
  <c r="B218" i="178"/>
  <c r="C217" i="178"/>
  <c r="B217" i="178"/>
  <c r="C216" i="178"/>
  <c r="B216" i="178"/>
  <c r="C215" i="178"/>
  <c r="B215" i="178"/>
  <c r="C214" i="178"/>
  <c r="B214" i="178"/>
  <c r="C213" i="178"/>
  <c r="B213" i="178"/>
  <c r="C212" i="178"/>
  <c r="B212" i="178"/>
  <c r="C211" i="178"/>
  <c r="B211" i="178"/>
  <c r="C210" i="178"/>
  <c r="B210" i="178"/>
  <c r="C209" i="178"/>
  <c r="B209" i="178"/>
  <c r="C208" i="178"/>
  <c r="B208" i="178"/>
  <c r="C207" i="178"/>
  <c r="B207" i="178"/>
  <c r="C206" i="178"/>
  <c r="B206" i="178"/>
  <c r="C205" i="178"/>
  <c r="B205" i="178"/>
  <c r="C204" i="178"/>
  <c r="B204" i="178"/>
  <c r="C203" i="178"/>
  <c r="B203" i="178"/>
  <c r="C202" i="178"/>
  <c r="B202" i="178"/>
  <c r="C201" i="178"/>
  <c r="B201" i="178"/>
  <c r="C200" i="178"/>
  <c r="B200" i="178"/>
  <c r="C199" i="178"/>
  <c r="B199" i="178"/>
  <c r="C198" i="178"/>
  <c r="B198" i="178"/>
  <c r="C197" i="178"/>
  <c r="B197" i="178"/>
  <c r="C196" i="178"/>
  <c r="B196" i="178"/>
  <c r="C195" i="178"/>
  <c r="B195" i="178"/>
  <c r="C194" i="178"/>
  <c r="B194" i="178"/>
  <c r="C193" i="178"/>
  <c r="B193" i="178"/>
  <c r="C192" i="178"/>
  <c r="B192" i="178"/>
  <c r="C191" i="178"/>
  <c r="B191" i="178"/>
  <c r="C190" i="178"/>
  <c r="B190" i="178"/>
  <c r="C189" i="178"/>
  <c r="B189" i="178"/>
  <c r="C188" i="178"/>
  <c r="B188" i="178"/>
  <c r="C187" i="178"/>
  <c r="B187" i="178"/>
  <c r="C186" i="178"/>
  <c r="B186" i="178"/>
  <c r="C185" i="178"/>
  <c r="B185" i="178"/>
  <c r="C184" i="178"/>
  <c r="B184" i="178"/>
  <c r="C183" i="178"/>
  <c r="B183" i="178"/>
  <c r="C182" i="178"/>
  <c r="B182" i="178"/>
  <c r="C181" i="178"/>
  <c r="B181" i="178"/>
  <c r="C180" i="178"/>
  <c r="B180" i="178"/>
  <c r="C179" i="178"/>
  <c r="B179" i="178"/>
  <c r="C178" i="178"/>
  <c r="B178" i="178"/>
  <c r="C177" i="178"/>
  <c r="B177" i="178"/>
  <c r="C176" i="178"/>
  <c r="B176" i="178"/>
  <c r="C175" i="178"/>
  <c r="B175" i="178"/>
  <c r="C174" i="178"/>
  <c r="B174" i="178"/>
  <c r="C173" i="178"/>
  <c r="B173" i="178"/>
  <c r="C172" i="178"/>
  <c r="B172" i="178"/>
  <c r="C171" i="178"/>
  <c r="B171" i="178"/>
  <c r="C170" i="178"/>
  <c r="B170" i="178"/>
  <c r="C169" i="178"/>
  <c r="B169" i="178"/>
  <c r="C168" i="178"/>
  <c r="B168" i="178"/>
  <c r="C167" i="178"/>
  <c r="B167" i="178"/>
  <c r="C166" i="178"/>
  <c r="B166" i="178"/>
  <c r="C165" i="178"/>
  <c r="B165" i="178"/>
  <c r="C164" i="178"/>
  <c r="B164" i="178"/>
  <c r="C163" i="178"/>
  <c r="B163" i="178"/>
  <c r="C162" i="178"/>
  <c r="B162" i="178"/>
  <c r="C161" i="178"/>
  <c r="B161" i="178"/>
  <c r="C160" i="178"/>
  <c r="B160" i="178"/>
  <c r="C159" i="178"/>
  <c r="B159" i="178"/>
  <c r="C158" i="178"/>
  <c r="B158" i="178"/>
  <c r="C157" i="178"/>
  <c r="B157" i="178"/>
  <c r="C156" i="178"/>
  <c r="B156" i="178"/>
  <c r="C155" i="178"/>
  <c r="B155" i="178"/>
  <c r="C154" i="178"/>
  <c r="B154" i="178"/>
  <c r="C153" i="178"/>
  <c r="B153" i="178"/>
  <c r="C152" i="178"/>
  <c r="B152" i="178"/>
  <c r="C151" i="178"/>
  <c r="B151" i="178"/>
  <c r="C150" i="178"/>
  <c r="B150" i="178"/>
  <c r="C149" i="178"/>
  <c r="B149" i="178"/>
  <c r="C148" i="178"/>
  <c r="B148" i="178"/>
  <c r="C147" i="178"/>
  <c r="B147" i="178"/>
  <c r="C146" i="178"/>
  <c r="B146" i="178"/>
  <c r="C145" i="178"/>
  <c r="B145" i="178"/>
  <c r="C144" i="178"/>
  <c r="B144" i="178"/>
  <c r="C143" i="178"/>
  <c r="B143" i="178"/>
  <c r="C142" i="178"/>
  <c r="B142" i="178"/>
  <c r="C141" i="178"/>
  <c r="B141" i="178"/>
  <c r="C140" i="178"/>
  <c r="B140" i="178"/>
  <c r="C139" i="178"/>
  <c r="B139" i="178"/>
  <c r="C138" i="178"/>
  <c r="B138" i="178"/>
  <c r="C137" i="178"/>
  <c r="B137" i="178"/>
  <c r="C136" i="178"/>
  <c r="B136" i="178"/>
  <c r="C135" i="178"/>
  <c r="B135" i="178"/>
  <c r="C134" i="178"/>
  <c r="B134" i="178"/>
  <c r="C133" i="178"/>
  <c r="B133" i="178"/>
  <c r="C132" i="178"/>
  <c r="B132" i="178"/>
  <c r="C131" i="178"/>
  <c r="B131" i="178"/>
  <c r="C130" i="178"/>
  <c r="B130" i="178"/>
  <c r="C129" i="178"/>
  <c r="B129" i="178"/>
  <c r="C128" i="178"/>
  <c r="B128" i="178"/>
  <c r="C127" i="178"/>
  <c r="B127" i="178"/>
  <c r="C126" i="178"/>
  <c r="B126" i="178"/>
  <c r="C125" i="178"/>
  <c r="B125" i="178"/>
  <c r="C124" i="178"/>
  <c r="B124" i="178"/>
  <c r="C123" i="178"/>
  <c r="B123" i="178"/>
  <c r="C122" i="178"/>
  <c r="B122" i="178"/>
  <c r="C121" i="178"/>
  <c r="B121" i="178"/>
  <c r="C120" i="178"/>
  <c r="B120" i="178"/>
  <c r="C119" i="178"/>
  <c r="B119" i="178"/>
  <c r="C118" i="178"/>
  <c r="B118" i="178"/>
  <c r="C117" i="178"/>
  <c r="B117" i="178"/>
  <c r="C116" i="178"/>
  <c r="B116" i="178"/>
  <c r="C115" i="178"/>
  <c r="B115" i="178"/>
  <c r="C114" i="178"/>
  <c r="B114" i="178"/>
  <c r="C113" i="178"/>
  <c r="B113" i="178"/>
  <c r="C112" i="178"/>
  <c r="B112" i="178"/>
  <c r="C111" i="178"/>
  <c r="B111" i="178"/>
  <c r="C110" i="178"/>
  <c r="B110" i="178"/>
  <c r="C109" i="178"/>
  <c r="B109" i="178"/>
  <c r="C108" i="178"/>
  <c r="B108" i="178"/>
  <c r="C107" i="178"/>
  <c r="B107" i="178"/>
  <c r="C106" i="178"/>
  <c r="B106" i="178"/>
  <c r="C105" i="178"/>
  <c r="B105" i="178"/>
  <c r="C104" i="178"/>
  <c r="B104" i="178"/>
  <c r="C103" i="178"/>
  <c r="B103" i="178"/>
  <c r="C102" i="178"/>
  <c r="B102" i="178"/>
  <c r="C101" i="178"/>
  <c r="B101" i="178"/>
  <c r="C100" i="178"/>
  <c r="B100" i="178"/>
  <c r="C99" i="178"/>
  <c r="B99" i="178"/>
  <c r="C98" i="178"/>
  <c r="B98" i="178"/>
  <c r="C97" i="178"/>
  <c r="B97" i="178"/>
  <c r="C96" i="178"/>
  <c r="B96" i="178"/>
  <c r="C95" i="178"/>
  <c r="B95" i="178"/>
  <c r="C94" i="178"/>
  <c r="B94" i="178"/>
  <c r="C93" i="178"/>
  <c r="B93" i="178"/>
  <c r="C92" i="178"/>
  <c r="B92" i="178"/>
  <c r="C91" i="178"/>
  <c r="B91" i="178"/>
  <c r="C90" i="178"/>
  <c r="B90" i="178"/>
  <c r="C89" i="178"/>
  <c r="B89" i="178"/>
  <c r="C88" i="178"/>
  <c r="B88" i="178"/>
  <c r="C87" i="178"/>
  <c r="B87" i="178"/>
  <c r="C86" i="178"/>
  <c r="B86" i="178"/>
  <c r="C85" i="178"/>
  <c r="B85" i="178"/>
  <c r="C84" i="178"/>
  <c r="B84" i="178"/>
  <c r="C83" i="178"/>
  <c r="B83" i="178"/>
  <c r="C82" i="178"/>
  <c r="B82" i="178"/>
  <c r="C81" i="178"/>
  <c r="B81" i="178"/>
  <c r="C80" i="178"/>
  <c r="B80" i="178"/>
  <c r="C79" i="178"/>
  <c r="B79" i="178"/>
  <c r="C78" i="178"/>
  <c r="B78" i="178"/>
  <c r="C77" i="178"/>
  <c r="B77" i="178"/>
  <c r="C76" i="178"/>
  <c r="B76" i="178"/>
  <c r="C75" i="178"/>
  <c r="B75" i="178"/>
  <c r="C74" i="178"/>
  <c r="B74" i="178"/>
  <c r="C73" i="178"/>
  <c r="B73" i="178"/>
  <c r="C72" i="178"/>
  <c r="B72" i="178"/>
  <c r="C71" i="178"/>
  <c r="B71" i="178"/>
  <c r="C70" i="178"/>
  <c r="B70" i="178"/>
  <c r="C69" i="178"/>
  <c r="B69" i="178"/>
  <c r="C68" i="178"/>
  <c r="B68" i="178"/>
  <c r="C67" i="178"/>
  <c r="B67" i="178"/>
  <c r="C66" i="178"/>
  <c r="B66" i="178"/>
  <c r="C65" i="178"/>
  <c r="B65" i="178"/>
  <c r="C64" i="178"/>
  <c r="B64" i="178"/>
  <c r="C63" i="178"/>
  <c r="B63" i="178"/>
  <c r="C62" i="178"/>
  <c r="B62" i="178"/>
  <c r="C61" i="178"/>
  <c r="B61" i="178"/>
  <c r="C60" i="178"/>
  <c r="B60" i="178"/>
  <c r="C59" i="178"/>
  <c r="B59" i="178"/>
  <c r="C58" i="178"/>
  <c r="B58" i="178"/>
  <c r="C57" i="178"/>
  <c r="B57" i="178"/>
  <c r="C56" i="178"/>
  <c r="B56" i="178"/>
  <c r="C55" i="178"/>
  <c r="B55" i="178"/>
  <c r="C54" i="178"/>
  <c r="B54" i="178"/>
  <c r="C53" i="178"/>
  <c r="B53" i="178"/>
  <c r="C52" i="178"/>
  <c r="B52" i="178"/>
  <c r="C51" i="178"/>
  <c r="B51" i="178"/>
  <c r="C50" i="178"/>
  <c r="B50" i="178"/>
  <c r="C49" i="178"/>
  <c r="B49" i="178"/>
  <c r="C48" i="178"/>
  <c r="B48" i="178"/>
  <c r="C47" i="178"/>
  <c r="B47" i="178"/>
  <c r="C46" i="178"/>
  <c r="B46" i="178"/>
  <c r="C45" i="178"/>
  <c r="B45" i="178"/>
  <c r="C44" i="178"/>
  <c r="B44" i="178"/>
  <c r="C43" i="178"/>
  <c r="B43" i="178"/>
  <c r="C42" i="178"/>
  <c r="B42" i="178"/>
  <c r="C41" i="178"/>
  <c r="B41" i="178"/>
  <c r="C40" i="178"/>
  <c r="B40" i="178"/>
  <c r="C39" i="178"/>
  <c r="B39" i="178"/>
  <c r="C38" i="178"/>
  <c r="B38" i="178"/>
  <c r="C37" i="178"/>
  <c r="B37" i="178"/>
  <c r="C36" i="178"/>
  <c r="B36" i="178"/>
  <c r="C35" i="178"/>
  <c r="B35" i="178"/>
  <c r="C34" i="178"/>
  <c r="B34" i="178"/>
  <c r="C33" i="178"/>
  <c r="B33" i="178"/>
  <c r="C32" i="178"/>
  <c r="B32" i="178"/>
  <c r="C31" i="178"/>
  <c r="B31" i="178"/>
  <c r="C30" i="178"/>
  <c r="B30" i="178"/>
  <c r="C29" i="178"/>
  <c r="B29" i="178"/>
  <c r="C28" i="178"/>
  <c r="B28" i="178"/>
  <c r="C27" i="178"/>
  <c r="B27" i="178"/>
  <c r="C26" i="178"/>
  <c r="B26" i="178"/>
  <c r="C25" i="178"/>
  <c r="B25" i="178"/>
  <c r="C24" i="178"/>
  <c r="B24" i="178"/>
  <c r="C23" i="178"/>
  <c r="B23" i="178"/>
  <c r="C22" i="178"/>
  <c r="B22" i="178"/>
  <c r="C21" i="178"/>
  <c r="B21" i="178"/>
  <c r="C20" i="178"/>
  <c r="B20" i="178"/>
  <c r="C19" i="178"/>
  <c r="B19" i="178"/>
  <c r="C18" i="178"/>
  <c r="B18" i="178"/>
  <c r="C17" i="178"/>
  <c r="B17" i="178"/>
  <c r="C16" i="178"/>
  <c r="B16" i="178"/>
  <c r="C15" i="178"/>
  <c r="B15" i="178"/>
  <c r="C14" i="178"/>
  <c r="B14" i="178"/>
  <c r="C13" i="178"/>
  <c r="B13" i="178"/>
  <c r="C12" i="178"/>
  <c r="B12" i="178"/>
  <c r="C11" i="178"/>
  <c r="B11" i="178"/>
  <c r="C10" i="178"/>
  <c r="B10" i="178"/>
  <c r="C9" i="178"/>
  <c r="B9" i="178"/>
  <c r="C8" i="178"/>
  <c r="B8" i="178"/>
  <c r="C7" i="178"/>
  <c r="B7" i="178"/>
  <c r="C6" i="178"/>
  <c r="B6" i="178"/>
  <c r="C5" i="178"/>
  <c r="B5" i="178"/>
  <c r="J4" i="178"/>
  <c r="I4" i="178"/>
  <c r="H4" i="178"/>
  <c r="G4" i="178"/>
  <c r="F4" i="178"/>
  <c r="E4" i="178"/>
  <c r="C4" i="178"/>
  <c r="L1" i="178"/>
  <c r="C68" i="203"/>
  <c r="C67" i="203"/>
  <c r="C66" i="203"/>
  <c r="C65" i="203"/>
  <c r="C64" i="203"/>
  <c r="C63" i="203"/>
  <c r="C62" i="203"/>
  <c r="C61" i="203"/>
  <c r="C60" i="203"/>
  <c r="C59" i="203"/>
  <c r="C58" i="203"/>
  <c r="C57" i="203"/>
  <c r="C56" i="203"/>
  <c r="C55" i="203"/>
  <c r="C54" i="203"/>
  <c r="C53" i="203"/>
  <c r="C52" i="203"/>
  <c r="C51" i="203"/>
  <c r="C50" i="203"/>
  <c r="C49" i="203"/>
  <c r="C48" i="203"/>
  <c r="C47" i="203"/>
  <c r="C46" i="203"/>
  <c r="C45" i="203"/>
  <c r="C44" i="203"/>
  <c r="C43" i="203"/>
  <c r="C42" i="203"/>
  <c r="C41" i="203"/>
  <c r="C40" i="203"/>
  <c r="C39" i="203"/>
  <c r="B38" i="203"/>
  <c r="L35" i="203"/>
  <c r="L34" i="203"/>
  <c r="L33" i="203"/>
  <c r="L32" i="203"/>
  <c r="L31" i="203"/>
  <c r="L30" i="203"/>
  <c r="L29" i="203"/>
  <c r="L28" i="203"/>
  <c r="L27" i="203"/>
  <c r="L26" i="203"/>
  <c r="L25" i="203"/>
  <c r="L24" i="203"/>
  <c r="L23" i="203"/>
  <c r="L22" i="203"/>
  <c r="L21" i="203"/>
  <c r="L20" i="203"/>
  <c r="L19" i="203"/>
  <c r="S18" i="203"/>
  <c r="L18" i="203"/>
  <c r="S17" i="203"/>
  <c r="L17" i="203"/>
  <c r="S16" i="203"/>
  <c r="L16" i="203"/>
  <c r="S15" i="203"/>
  <c r="L15" i="203"/>
  <c r="S14" i="203"/>
  <c r="L14" i="203"/>
  <c r="S13" i="203"/>
  <c r="L13" i="203"/>
  <c r="S12" i="203"/>
  <c r="L12" i="203"/>
  <c r="S11" i="203"/>
  <c r="L11" i="203"/>
  <c r="S10" i="203"/>
  <c r="L10" i="203"/>
  <c r="S9" i="203"/>
  <c r="L9" i="203"/>
  <c r="S8" i="203"/>
  <c r="L8" i="203"/>
  <c r="S7" i="203"/>
  <c r="L7" i="203"/>
  <c r="L6" i="203"/>
  <c r="D379" i="202"/>
  <c r="D378" i="202"/>
  <c r="D377" i="202"/>
  <c r="D376" i="202"/>
  <c r="D375" i="202"/>
  <c r="D374" i="202"/>
  <c r="D373" i="202"/>
  <c r="D372" i="202"/>
  <c r="D371" i="202"/>
  <c r="D370" i="202"/>
  <c r="D369" i="202"/>
  <c r="D368" i="202"/>
  <c r="D367" i="202"/>
  <c r="D366" i="202"/>
  <c r="D365" i="202"/>
  <c r="D344" i="202"/>
  <c r="D342" i="202"/>
  <c r="D341" i="202"/>
  <c r="D340" i="202"/>
  <c r="D339" i="202"/>
  <c r="D338" i="202"/>
  <c r="D337" i="202"/>
  <c r="D336" i="202"/>
  <c r="D335" i="202"/>
  <c r="D334" i="202"/>
  <c r="D333" i="202"/>
  <c r="D332" i="202"/>
  <c r="D331" i="202"/>
  <c r="D330" i="202"/>
  <c r="D329" i="202"/>
  <c r="D328" i="202"/>
  <c r="D327" i="202"/>
  <c r="D326" i="202"/>
  <c r="D325" i="202"/>
  <c r="D324" i="202"/>
  <c r="D323" i="202"/>
  <c r="D322" i="202"/>
  <c r="D321" i="202"/>
  <c r="D320" i="202"/>
  <c r="D319" i="202"/>
  <c r="D318" i="202"/>
  <c r="D317" i="202"/>
  <c r="D316" i="202"/>
  <c r="D315" i="202"/>
  <c r="D314" i="202"/>
  <c r="D313" i="202"/>
  <c r="D312" i="202"/>
  <c r="D311" i="202"/>
  <c r="D310" i="202"/>
  <c r="D309" i="202"/>
  <c r="D308" i="202"/>
  <c r="D307" i="202"/>
  <c r="D306" i="202"/>
  <c r="D305" i="202"/>
  <c r="D304" i="202"/>
  <c r="D303" i="202"/>
  <c r="D302" i="202"/>
  <c r="D301" i="202"/>
  <c r="D300" i="202"/>
  <c r="D299" i="202"/>
  <c r="D298" i="202"/>
  <c r="D297" i="202"/>
  <c r="D296" i="202"/>
  <c r="D295" i="202"/>
  <c r="D294" i="202"/>
  <c r="D293" i="202"/>
  <c r="D292" i="202"/>
  <c r="D291" i="202"/>
  <c r="D290" i="202"/>
  <c r="D289" i="202"/>
  <c r="D288" i="202"/>
  <c r="D287" i="202"/>
  <c r="D286" i="202"/>
  <c r="D285" i="202"/>
  <c r="D284" i="202"/>
  <c r="D283" i="202"/>
  <c r="D282" i="202"/>
  <c r="D281" i="202"/>
  <c r="D280" i="202"/>
  <c r="D279" i="202"/>
  <c r="D278" i="202"/>
  <c r="D277" i="202"/>
  <c r="D276" i="202"/>
  <c r="D202" i="202"/>
  <c r="D199" i="202"/>
  <c r="D198" i="202"/>
  <c r="D197" i="202"/>
  <c r="D196" i="202"/>
  <c r="D195" i="202"/>
  <c r="D194" i="202"/>
  <c r="D193" i="202"/>
  <c r="D192" i="202"/>
  <c r="D191" i="202"/>
  <c r="D190" i="202"/>
  <c r="D189" i="202"/>
  <c r="D188" i="202"/>
  <c r="D187" i="202"/>
  <c r="D186" i="202"/>
  <c r="D185" i="202"/>
  <c r="D184" i="202"/>
  <c r="D183" i="202"/>
  <c r="D182" i="202"/>
  <c r="D181" i="202"/>
  <c r="D180" i="202"/>
  <c r="D179" i="202"/>
  <c r="D178" i="202"/>
  <c r="D177" i="202"/>
  <c r="D176" i="202"/>
  <c r="D175" i="202"/>
  <c r="D174" i="202"/>
  <c r="D173" i="202"/>
  <c r="D172" i="202"/>
  <c r="D171" i="202"/>
  <c r="D170" i="202"/>
  <c r="D169" i="202"/>
  <c r="D168" i="202"/>
  <c r="D167" i="202"/>
  <c r="D166" i="202"/>
  <c r="D165" i="202"/>
  <c r="D164" i="202"/>
  <c r="D163" i="202"/>
  <c r="D162" i="202"/>
  <c r="D161" i="202"/>
  <c r="D160" i="202"/>
  <c r="D159" i="202"/>
  <c r="D158" i="202"/>
  <c r="D157" i="202"/>
  <c r="D156" i="202"/>
  <c r="D155" i="202"/>
  <c r="D154" i="202"/>
  <c r="D153" i="202"/>
  <c r="D152" i="202"/>
  <c r="D151" i="202"/>
  <c r="D150" i="202"/>
  <c r="D149" i="202"/>
  <c r="D148" i="202"/>
  <c r="D147" i="202"/>
  <c r="D146" i="202"/>
  <c r="D145" i="202"/>
  <c r="D144" i="202"/>
  <c r="D143" i="202"/>
  <c r="D142" i="202"/>
  <c r="D141" i="202"/>
  <c r="D140" i="202"/>
  <c r="D139" i="202"/>
  <c r="D138" i="202"/>
  <c r="D137" i="202"/>
  <c r="D136" i="202"/>
  <c r="D135" i="202"/>
  <c r="D134" i="202"/>
  <c r="D133" i="202"/>
  <c r="D132" i="202"/>
  <c r="D131" i="202"/>
  <c r="D130" i="202"/>
  <c r="D129" i="202"/>
  <c r="D128" i="202"/>
  <c r="D127" i="202"/>
  <c r="D126" i="202"/>
  <c r="D125" i="202"/>
  <c r="D124" i="202"/>
  <c r="D123" i="202"/>
  <c r="D122" i="202"/>
  <c r="D121" i="202"/>
  <c r="D120" i="202"/>
  <c r="D119" i="202"/>
  <c r="D118" i="202"/>
  <c r="D117" i="202"/>
  <c r="D116" i="202"/>
  <c r="D115" i="202"/>
  <c r="D114" i="202"/>
  <c r="D113" i="202"/>
  <c r="D112" i="202"/>
  <c r="D111" i="202"/>
  <c r="D110" i="202"/>
  <c r="D109" i="202"/>
  <c r="D108" i="202"/>
  <c r="D107" i="202"/>
  <c r="D106" i="202"/>
  <c r="D105" i="202"/>
  <c r="D104" i="202"/>
  <c r="R101" i="202"/>
  <c r="R100" i="202"/>
  <c r="R99" i="202"/>
  <c r="R98" i="202"/>
  <c r="R97" i="202"/>
  <c r="R96" i="202"/>
  <c r="R95" i="202"/>
  <c r="R94" i="202"/>
  <c r="R93" i="202"/>
  <c r="R92" i="202"/>
  <c r="R91" i="202"/>
  <c r="R90" i="202"/>
  <c r="R89" i="202"/>
  <c r="R88" i="202"/>
  <c r="R87" i="202"/>
  <c r="R86" i="202"/>
  <c r="R85" i="202"/>
  <c r="R84" i="202"/>
  <c r="R83" i="202"/>
  <c r="R82" i="202"/>
  <c r="R81" i="202"/>
  <c r="R80" i="202"/>
  <c r="R79" i="202"/>
  <c r="R78" i="202"/>
  <c r="R77" i="202"/>
  <c r="R76" i="202"/>
  <c r="R75" i="202"/>
  <c r="R74" i="202"/>
  <c r="R73" i="202"/>
  <c r="R72" i="202"/>
  <c r="R71" i="202"/>
  <c r="R70" i="202"/>
  <c r="R69" i="202"/>
  <c r="R68" i="202"/>
  <c r="R67" i="202"/>
  <c r="R66" i="202"/>
  <c r="R65" i="202"/>
  <c r="R64" i="202"/>
  <c r="R63" i="202"/>
  <c r="R62" i="202"/>
  <c r="R61" i="202"/>
  <c r="R60" i="202"/>
  <c r="R59" i="202"/>
  <c r="R58" i="202"/>
  <c r="R57" i="202"/>
  <c r="R56" i="202"/>
  <c r="R55" i="202"/>
  <c r="R54" i="202"/>
  <c r="R53" i="202"/>
  <c r="R52" i="202"/>
  <c r="R51" i="202"/>
  <c r="R50" i="202"/>
  <c r="R49" i="202"/>
  <c r="R48" i="202"/>
  <c r="R47" i="202"/>
  <c r="R46" i="202"/>
  <c r="R45" i="202"/>
  <c r="R44" i="202"/>
  <c r="R43" i="202"/>
  <c r="R42" i="202"/>
  <c r="R41" i="202"/>
  <c r="R40" i="202"/>
  <c r="R39" i="202"/>
  <c r="R38" i="202"/>
  <c r="R37" i="202"/>
  <c r="R36" i="202"/>
  <c r="R35" i="202"/>
  <c r="R34" i="202"/>
  <c r="R33" i="202"/>
  <c r="R32" i="202"/>
  <c r="R31" i="202"/>
  <c r="R30" i="202"/>
  <c r="R29" i="202"/>
  <c r="R28" i="202"/>
  <c r="R27" i="202"/>
  <c r="R26" i="202"/>
  <c r="R25" i="202"/>
  <c r="R24" i="202"/>
  <c r="R23" i="202"/>
  <c r="R22" i="202"/>
  <c r="R21" i="202"/>
  <c r="R20" i="202"/>
  <c r="R19" i="202"/>
  <c r="R18" i="202"/>
  <c r="R17" i="202"/>
  <c r="R16" i="202"/>
  <c r="R15" i="202"/>
  <c r="R14" i="202"/>
  <c r="R13" i="202"/>
  <c r="R12" i="202"/>
  <c r="R11" i="202"/>
  <c r="R10" i="202"/>
  <c r="R9" i="202"/>
  <c r="R8" i="202"/>
  <c r="R7" i="202"/>
  <c r="R6" i="202"/>
  <c r="E1" i="202"/>
  <c r="C201" i="200"/>
  <c r="C200" i="200"/>
  <c r="C199" i="200"/>
  <c r="B198" i="200"/>
  <c r="E168" i="200"/>
  <c r="E167" i="200"/>
  <c r="E166" i="200"/>
  <c r="E165" i="200"/>
  <c r="E164" i="200"/>
  <c r="E163" i="200"/>
  <c r="E162" i="200"/>
  <c r="E161" i="200"/>
  <c r="E160" i="200"/>
  <c r="E159" i="200"/>
  <c r="E158" i="200"/>
  <c r="E157" i="200"/>
  <c r="D156" i="200"/>
  <c r="E140" i="200"/>
  <c r="E139" i="200"/>
  <c r="E138" i="200"/>
  <c r="E137" i="200"/>
  <c r="E136" i="200"/>
  <c r="E135" i="200"/>
  <c r="E134" i="200"/>
  <c r="E133" i="200"/>
  <c r="E132" i="200"/>
  <c r="E131" i="200"/>
  <c r="E130" i="200"/>
  <c r="E129" i="200"/>
  <c r="D128" i="200"/>
  <c r="E112" i="200"/>
  <c r="E111" i="200"/>
  <c r="E110" i="200"/>
  <c r="E109" i="200"/>
  <c r="E108" i="200"/>
  <c r="E107" i="200"/>
  <c r="E106" i="200"/>
  <c r="E105" i="200"/>
  <c r="E104" i="200"/>
  <c r="E103" i="200"/>
  <c r="E102" i="200"/>
  <c r="E101" i="200"/>
  <c r="D100" i="200"/>
  <c r="E84" i="200"/>
  <c r="E83" i="200"/>
  <c r="E82" i="200"/>
  <c r="E81" i="200"/>
  <c r="E80" i="200"/>
  <c r="E79" i="200"/>
  <c r="E78" i="200"/>
  <c r="E77" i="200"/>
  <c r="E76" i="200"/>
  <c r="E75" i="200"/>
  <c r="E74" i="200"/>
  <c r="E73" i="200"/>
  <c r="D72" i="200"/>
  <c r="E56" i="200"/>
  <c r="E55" i="200"/>
  <c r="E54" i="200"/>
  <c r="E53" i="200"/>
  <c r="E52" i="200"/>
  <c r="E51" i="200"/>
  <c r="E50" i="200"/>
  <c r="E49" i="200"/>
  <c r="E48" i="200"/>
  <c r="E47" i="200"/>
  <c r="E46" i="200"/>
  <c r="E45" i="200"/>
  <c r="D44" i="200"/>
  <c r="E28" i="200"/>
  <c r="E27" i="200"/>
  <c r="E26" i="200"/>
  <c r="E25" i="200"/>
  <c r="E24" i="200"/>
  <c r="E23" i="200"/>
  <c r="E22" i="200"/>
  <c r="E21" i="200"/>
  <c r="E20" i="200"/>
  <c r="E19" i="200"/>
  <c r="E18" i="200"/>
  <c r="E17" i="200"/>
  <c r="D16" i="200"/>
  <c r="B94" i="196"/>
  <c r="B93" i="196"/>
  <c r="B92" i="196"/>
  <c r="B91" i="196"/>
  <c r="B90" i="196"/>
  <c r="B89" i="196"/>
  <c r="B88" i="196"/>
  <c r="B87" i="196"/>
  <c r="B86" i="196"/>
  <c r="B85" i="196"/>
  <c r="B84" i="196"/>
  <c r="BB81" i="196"/>
  <c r="B81" i="196"/>
  <c r="BB80" i="196"/>
  <c r="B80" i="196"/>
  <c r="BB79" i="196"/>
  <c r="B79" i="196"/>
  <c r="BB78" i="196"/>
  <c r="B78" i="196"/>
  <c r="BB77" i="196"/>
  <c r="B77" i="196"/>
  <c r="BB76" i="196"/>
  <c r="B76" i="196"/>
  <c r="BB75" i="196"/>
  <c r="B75" i="196"/>
  <c r="BB74" i="196"/>
  <c r="B74" i="196"/>
  <c r="BB73" i="196"/>
  <c r="B73" i="196"/>
  <c r="BB72" i="196"/>
  <c r="B72" i="196"/>
  <c r="BB71" i="196"/>
  <c r="B71" i="196"/>
  <c r="BB70" i="196"/>
  <c r="B70" i="196"/>
  <c r="BB69" i="196"/>
  <c r="B69" i="196"/>
  <c r="BB68" i="196"/>
  <c r="B68" i="196"/>
  <c r="BB67" i="196"/>
  <c r="D67" i="196"/>
  <c r="B67" i="196"/>
  <c r="BX63" i="196"/>
  <c r="BC63" i="196"/>
  <c r="X63" i="196"/>
  <c r="B63" i="196"/>
  <c r="BX62" i="196"/>
  <c r="BC62" i="196"/>
  <c r="X62" i="196"/>
  <c r="B62" i="196"/>
  <c r="BX61" i="196"/>
  <c r="BC61" i="196"/>
  <c r="X61" i="196"/>
  <c r="B61" i="196"/>
  <c r="BX60" i="196"/>
  <c r="BC60" i="196"/>
  <c r="X60" i="196"/>
  <c r="B60" i="196"/>
  <c r="BX59" i="196"/>
  <c r="BC59" i="196"/>
  <c r="X59" i="196"/>
  <c r="B59" i="196"/>
  <c r="BX58" i="196"/>
  <c r="BC58" i="196"/>
  <c r="B58" i="196"/>
  <c r="BX57" i="196"/>
  <c r="BC57" i="196"/>
  <c r="X57" i="196"/>
  <c r="B57" i="196"/>
  <c r="BX56" i="196"/>
  <c r="BC56" i="196"/>
  <c r="X56" i="196"/>
  <c r="L56" i="196"/>
  <c r="J56" i="196"/>
  <c r="D56" i="196"/>
  <c r="B56" i="196"/>
  <c r="BX55" i="196"/>
  <c r="BC55" i="196"/>
  <c r="X55" i="196"/>
  <c r="L55" i="196"/>
  <c r="J55" i="196"/>
  <c r="D55" i="196"/>
  <c r="B55" i="196"/>
  <c r="BX54" i="196"/>
  <c r="BC54" i="196"/>
  <c r="X54" i="196"/>
  <c r="L54" i="196"/>
  <c r="J54" i="196"/>
  <c r="D54" i="196"/>
  <c r="B54" i="196"/>
  <c r="BX53" i="196"/>
  <c r="BC53" i="196"/>
  <c r="X53" i="196"/>
  <c r="L53" i="196"/>
  <c r="J53" i="196"/>
  <c r="D53" i="196"/>
  <c r="B53" i="196"/>
  <c r="BX52" i="196"/>
  <c r="BC52" i="196"/>
  <c r="X52" i="196"/>
  <c r="L52" i="196"/>
  <c r="J52" i="196"/>
  <c r="D52" i="196"/>
  <c r="B52" i="196"/>
  <c r="BX51" i="196"/>
  <c r="BC51" i="196"/>
  <c r="X51" i="196"/>
  <c r="L51" i="196"/>
  <c r="J51" i="196"/>
  <c r="D51" i="196"/>
  <c r="B51" i="196"/>
  <c r="BX50" i="196"/>
  <c r="BC50" i="196"/>
  <c r="X50" i="196"/>
  <c r="L50" i="196"/>
  <c r="J50" i="196"/>
  <c r="D50" i="196"/>
  <c r="B50" i="196"/>
  <c r="BX49" i="196"/>
  <c r="BC49" i="196"/>
  <c r="X49" i="196"/>
  <c r="L49" i="196"/>
  <c r="J49" i="196"/>
  <c r="D49" i="196"/>
  <c r="B49" i="196"/>
  <c r="BX48" i="196"/>
  <c r="BC48" i="196"/>
  <c r="X48" i="196"/>
  <c r="L48" i="196"/>
  <c r="J48" i="196"/>
  <c r="D48" i="196"/>
  <c r="B48" i="196"/>
  <c r="BX47" i="196"/>
  <c r="BC47" i="196"/>
  <c r="X47" i="196"/>
  <c r="L47" i="196"/>
  <c r="J47" i="196"/>
  <c r="D47" i="196"/>
  <c r="B47" i="196"/>
  <c r="BX46" i="196"/>
  <c r="BC46" i="196"/>
  <c r="X46" i="196"/>
  <c r="L46" i="196"/>
  <c r="J46" i="196"/>
  <c r="D46" i="196"/>
  <c r="B46" i="196"/>
  <c r="BX45" i="196"/>
  <c r="BC45" i="196"/>
  <c r="X45" i="196"/>
  <c r="L45" i="196"/>
  <c r="J45" i="196"/>
  <c r="D45" i="196"/>
  <c r="B45" i="196"/>
  <c r="BX44" i="196"/>
  <c r="BC44" i="196"/>
  <c r="X44" i="196"/>
  <c r="L44" i="196"/>
  <c r="J44" i="196"/>
  <c r="D44" i="196"/>
  <c r="B44" i="196"/>
  <c r="BX43" i="196"/>
  <c r="BC43" i="196"/>
  <c r="X43" i="196"/>
  <c r="L43" i="196"/>
  <c r="J43" i="196"/>
  <c r="D43" i="196"/>
  <c r="B43" i="196"/>
  <c r="BX42" i="196"/>
  <c r="BC42" i="196"/>
  <c r="X42" i="196"/>
  <c r="L42" i="196"/>
  <c r="J42" i="196"/>
  <c r="D42" i="196"/>
  <c r="B42" i="196"/>
  <c r="BX41" i="196"/>
  <c r="BC41" i="196"/>
  <c r="X41" i="196"/>
  <c r="L41" i="196"/>
  <c r="J41" i="196"/>
  <c r="D41" i="196"/>
  <c r="B41" i="196"/>
  <c r="BX40" i="196"/>
  <c r="BC40" i="196"/>
  <c r="X40" i="196"/>
  <c r="L40" i="196"/>
  <c r="J40" i="196"/>
  <c r="D40" i="196"/>
  <c r="B40" i="196"/>
  <c r="BX39" i="196"/>
  <c r="BC39" i="196"/>
  <c r="X39" i="196"/>
  <c r="L39" i="196"/>
  <c r="J39" i="196"/>
  <c r="D39" i="196"/>
  <c r="B39" i="196"/>
  <c r="BX38" i="196"/>
  <c r="BC38" i="196"/>
  <c r="X38" i="196"/>
  <c r="L38" i="196"/>
  <c r="J38" i="196"/>
  <c r="D38" i="196"/>
  <c r="B38" i="196"/>
  <c r="BX37" i="196"/>
  <c r="BC37" i="196"/>
  <c r="X37" i="196"/>
  <c r="L37" i="196"/>
  <c r="J37" i="196"/>
  <c r="D37" i="196"/>
  <c r="B37" i="196"/>
  <c r="BX36" i="196"/>
  <c r="BC36" i="196"/>
  <c r="X36" i="196"/>
  <c r="L36" i="196"/>
  <c r="J36" i="196"/>
  <c r="D36" i="196"/>
  <c r="B36" i="196"/>
  <c r="BX35" i="196"/>
  <c r="BC35" i="196"/>
  <c r="X35" i="196"/>
  <c r="L35" i="196"/>
  <c r="J35" i="196"/>
  <c r="D35" i="196"/>
  <c r="B35" i="196"/>
  <c r="BX34" i="196"/>
  <c r="BX33" i="196"/>
  <c r="BX32" i="196"/>
  <c r="BC32" i="196"/>
  <c r="X32" i="196"/>
  <c r="L32" i="196"/>
  <c r="J32" i="196"/>
  <c r="D32" i="196"/>
  <c r="B32" i="196"/>
  <c r="BX31" i="196"/>
  <c r="BC31" i="196"/>
  <c r="X31" i="196"/>
  <c r="L31" i="196"/>
  <c r="J31" i="196"/>
  <c r="D31" i="196"/>
  <c r="B31" i="196"/>
  <c r="BX30" i="196"/>
  <c r="BC30" i="196"/>
  <c r="X30" i="196"/>
  <c r="L30" i="196"/>
  <c r="J30" i="196"/>
  <c r="D30" i="196"/>
  <c r="B30" i="196"/>
  <c r="BX29" i="196"/>
  <c r="BC29" i="196"/>
  <c r="X29" i="196"/>
  <c r="L29" i="196"/>
  <c r="J29" i="196"/>
  <c r="D29" i="196"/>
  <c r="B29" i="196"/>
  <c r="BX28" i="196"/>
  <c r="BC28" i="196"/>
  <c r="X28" i="196"/>
  <c r="L28" i="196"/>
  <c r="J28" i="196"/>
  <c r="D28" i="196"/>
  <c r="B28" i="196"/>
  <c r="BX27" i="196"/>
  <c r="BC27" i="196"/>
  <c r="X27" i="196"/>
  <c r="L27" i="196"/>
  <c r="J27" i="196"/>
  <c r="D27" i="196"/>
  <c r="B27" i="196"/>
  <c r="BX26" i="196"/>
  <c r="BC26" i="196"/>
  <c r="X26" i="196"/>
  <c r="L26" i="196"/>
  <c r="J26" i="196"/>
  <c r="D26" i="196"/>
  <c r="B26" i="196"/>
  <c r="BX25" i="196"/>
  <c r="BC25" i="196"/>
  <c r="X25" i="196"/>
  <c r="L25" i="196"/>
  <c r="J25" i="196"/>
  <c r="D25" i="196"/>
  <c r="B25" i="196"/>
  <c r="BX24" i="196"/>
  <c r="BC24" i="196"/>
  <c r="X24" i="196"/>
  <c r="L24" i="196"/>
  <c r="J24" i="196"/>
  <c r="D24" i="196"/>
  <c r="B24" i="196"/>
  <c r="BX23" i="196"/>
  <c r="BC23" i="196"/>
  <c r="X23" i="196"/>
  <c r="L23" i="196"/>
  <c r="J23" i="196"/>
  <c r="D23" i="196"/>
  <c r="B23" i="196"/>
  <c r="BX22" i="196"/>
  <c r="BC22" i="196"/>
  <c r="X22" i="196"/>
  <c r="L22" i="196"/>
  <c r="J22" i="196"/>
  <c r="D22" i="196"/>
  <c r="B22" i="196"/>
  <c r="BX21" i="196"/>
  <c r="BC21" i="196"/>
  <c r="X21" i="196"/>
  <c r="B21" i="196"/>
  <c r="BX20" i="196"/>
  <c r="BC20" i="196"/>
  <c r="X20" i="196"/>
  <c r="B20" i="196"/>
  <c r="BX19" i="196"/>
  <c r="BC19" i="196"/>
  <c r="X19" i="196"/>
  <c r="B19" i="196"/>
  <c r="BX18" i="196"/>
  <c r="BC18" i="196"/>
  <c r="X18" i="196"/>
  <c r="B18" i="196"/>
  <c r="BX17" i="196"/>
  <c r="BC17" i="196"/>
  <c r="X17" i="196"/>
  <c r="B17" i="196"/>
  <c r="BX16" i="196"/>
  <c r="BC16" i="196"/>
  <c r="X16" i="196"/>
  <c r="B16" i="196"/>
  <c r="BX15" i="196"/>
  <c r="BC15" i="196"/>
  <c r="X15" i="196"/>
  <c r="B15" i="196"/>
  <c r="BX14" i="196"/>
  <c r="BC14" i="196"/>
  <c r="B14" i="196"/>
  <c r="BX13" i="196"/>
  <c r="BC13" i="196"/>
  <c r="B13" i="196"/>
  <c r="BX12" i="196"/>
  <c r="BC12" i="196"/>
  <c r="B12" i="196"/>
  <c r="BX11" i="196"/>
  <c r="BC11" i="196"/>
  <c r="X11" i="196"/>
  <c r="B11" i="196"/>
  <c r="BX10" i="196"/>
  <c r="BC10" i="196"/>
  <c r="X10" i="196"/>
  <c r="B10" i="196"/>
  <c r="BX9" i="196"/>
  <c r="BC9" i="196"/>
  <c r="X9" i="196"/>
  <c r="B9" i="196"/>
  <c r="BB8" i="196"/>
  <c r="BB7" i="196"/>
  <c r="BV5" i="196"/>
  <c r="BB5" i="196"/>
  <c r="BB4" i="196"/>
  <c r="AE2" i="196"/>
  <c r="R2" i="196"/>
  <c r="F2" i="196"/>
  <c r="AE1" i="196"/>
  <c r="B125" i="194"/>
  <c r="B124" i="194"/>
  <c r="B123" i="194"/>
  <c r="B122" i="194"/>
  <c r="B121" i="194"/>
  <c r="B120" i="194"/>
  <c r="B119" i="194"/>
  <c r="B118" i="194"/>
  <c r="B117" i="194"/>
  <c r="B116" i="194"/>
  <c r="B115" i="194"/>
  <c r="BB112" i="194"/>
  <c r="B112" i="194"/>
  <c r="BB111" i="194"/>
  <c r="B111" i="194"/>
  <c r="BB110" i="194"/>
  <c r="B110" i="194"/>
  <c r="BB109" i="194"/>
  <c r="B109" i="194"/>
  <c r="BB108" i="194"/>
  <c r="B108" i="194"/>
  <c r="BB107" i="194"/>
  <c r="B107" i="194"/>
  <c r="BB106" i="194"/>
  <c r="B106" i="194"/>
  <c r="BB105" i="194"/>
  <c r="B105" i="194"/>
  <c r="BB104" i="194"/>
  <c r="B104" i="194"/>
  <c r="BB103" i="194"/>
  <c r="B103" i="194"/>
  <c r="BB102" i="194"/>
  <c r="B102" i="194"/>
  <c r="BB101" i="194"/>
  <c r="B101" i="194"/>
  <c r="BB100" i="194"/>
  <c r="B100" i="194"/>
  <c r="BB99" i="194"/>
  <c r="B99" i="194"/>
  <c r="BB98" i="194"/>
  <c r="D98" i="194"/>
  <c r="B98" i="194"/>
  <c r="BX94" i="194"/>
  <c r="BC94" i="194"/>
  <c r="X94" i="194"/>
  <c r="B94" i="194"/>
  <c r="BX93" i="194"/>
  <c r="BC93" i="194"/>
  <c r="X93" i="194"/>
  <c r="B93" i="194"/>
  <c r="BX92" i="194"/>
  <c r="BC92" i="194"/>
  <c r="X92" i="194"/>
  <c r="B92" i="194"/>
  <c r="BX91" i="194"/>
  <c r="BC91" i="194"/>
  <c r="X91" i="194"/>
  <c r="B91" i="194"/>
  <c r="BX90" i="194"/>
  <c r="BC90" i="194"/>
  <c r="X90" i="194"/>
  <c r="B90" i="194"/>
  <c r="BX89" i="194"/>
  <c r="BC89" i="194"/>
  <c r="X89" i="194"/>
  <c r="B89" i="194"/>
  <c r="BX88" i="194"/>
  <c r="BC88" i="194"/>
  <c r="X88" i="194"/>
  <c r="B88" i="194"/>
  <c r="CB87" i="194"/>
  <c r="BX87" i="194"/>
  <c r="BC87" i="194"/>
  <c r="X87" i="194"/>
  <c r="B87" i="194"/>
  <c r="CB86" i="194"/>
  <c r="BX86" i="194"/>
  <c r="BC86" i="194"/>
  <c r="X86" i="194"/>
  <c r="B86" i="194"/>
  <c r="CB85" i="194"/>
  <c r="BX85" i="194"/>
  <c r="BC85" i="194"/>
  <c r="X85" i="194"/>
  <c r="B85" i="194"/>
  <c r="CB84" i="194"/>
  <c r="BX84" i="194"/>
  <c r="BC84" i="194"/>
  <c r="X84" i="194"/>
  <c r="B84" i="194"/>
  <c r="CB83" i="194"/>
  <c r="BX83" i="194"/>
  <c r="BC83" i="194"/>
  <c r="X83" i="194"/>
  <c r="B83" i="194"/>
  <c r="CB82" i="194"/>
  <c r="BX82" i="194"/>
  <c r="BC82" i="194"/>
  <c r="X82" i="194"/>
  <c r="B82" i="194"/>
  <c r="CB81" i="194"/>
  <c r="BX81" i="194"/>
  <c r="BC81" i="194"/>
  <c r="X81" i="194"/>
  <c r="B81" i="194"/>
  <c r="CB80" i="194"/>
  <c r="BX80" i="194"/>
  <c r="BC80" i="194"/>
  <c r="X80" i="194"/>
  <c r="B80" i="194"/>
  <c r="CB79" i="194"/>
  <c r="BX79" i="194"/>
  <c r="BC79" i="194"/>
  <c r="X79" i="194"/>
  <c r="B79" i="194"/>
  <c r="CB78" i="194"/>
  <c r="BX78" i="194"/>
  <c r="BC78" i="194"/>
  <c r="X78" i="194"/>
  <c r="B78" i="194"/>
  <c r="CB77" i="194"/>
  <c r="BX77" i="194"/>
  <c r="BC77" i="194"/>
  <c r="X77" i="194"/>
  <c r="B77" i="194"/>
  <c r="CB76" i="194"/>
  <c r="BX76" i="194"/>
  <c r="BC76" i="194"/>
  <c r="X76" i="194"/>
  <c r="B76" i="194"/>
  <c r="CB75" i="194"/>
  <c r="BX75" i="194"/>
  <c r="BC75" i="194"/>
  <c r="X75" i="194"/>
  <c r="B75" i="194"/>
  <c r="CB74" i="194"/>
  <c r="BX74" i="194"/>
  <c r="BC74" i="194"/>
  <c r="X74" i="194"/>
  <c r="B74" i="194"/>
  <c r="CB73" i="194"/>
  <c r="BX73" i="194"/>
  <c r="BC73" i="194"/>
  <c r="X73" i="194"/>
  <c r="B73" i="194"/>
  <c r="CB72" i="194"/>
  <c r="BX72" i="194"/>
  <c r="BC72" i="194"/>
  <c r="X72" i="194"/>
  <c r="B72" i="194"/>
  <c r="CB71" i="194"/>
  <c r="BX71" i="194"/>
  <c r="BC71" i="194"/>
  <c r="X71" i="194"/>
  <c r="B71" i="194"/>
  <c r="CB70" i="194"/>
  <c r="BX70" i="194"/>
  <c r="BC70" i="194"/>
  <c r="X70" i="194"/>
  <c r="B70" i="194"/>
  <c r="CB69" i="194"/>
  <c r="BX69" i="194"/>
  <c r="BC69" i="194"/>
  <c r="X69" i="194"/>
  <c r="B69" i="194"/>
  <c r="CB68" i="194"/>
  <c r="BX68" i="194"/>
  <c r="BC68" i="194"/>
  <c r="X68" i="194"/>
  <c r="B68" i="194"/>
  <c r="CB67" i="194"/>
  <c r="BX67" i="194"/>
  <c r="BC67" i="194"/>
  <c r="X67" i="194"/>
  <c r="B67" i="194"/>
  <c r="CB66" i="194"/>
  <c r="BX66" i="194"/>
  <c r="BC66" i="194"/>
  <c r="X66" i="194"/>
  <c r="B66" i="194"/>
  <c r="BX63" i="194"/>
  <c r="BC63" i="194"/>
  <c r="X63" i="194"/>
  <c r="B63" i="194"/>
  <c r="BX62" i="194"/>
  <c r="BC62" i="194"/>
  <c r="X62" i="194"/>
  <c r="B62" i="194"/>
  <c r="BX61" i="194"/>
  <c r="BC61" i="194"/>
  <c r="X61" i="194"/>
  <c r="B61" i="194"/>
  <c r="BX60" i="194"/>
  <c r="BC60" i="194"/>
  <c r="X60" i="194"/>
  <c r="B60" i="194"/>
  <c r="BX59" i="194"/>
  <c r="BC59" i="194"/>
  <c r="B59" i="194"/>
  <c r="BX58" i="194"/>
  <c r="BC58" i="194"/>
  <c r="X58" i="194"/>
  <c r="B58" i="194"/>
  <c r="BX57" i="194"/>
  <c r="BC57" i="194"/>
  <c r="X57" i="194"/>
  <c r="B57" i="194"/>
  <c r="CB56" i="194"/>
  <c r="BX56" i="194"/>
  <c r="BC56" i="194"/>
  <c r="X56" i="194"/>
  <c r="B56" i="194"/>
  <c r="CB55" i="194"/>
  <c r="BX55" i="194"/>
  <c r="BC55" i="194"/>
  <c r="X55" i="194"/>
  <c r="B55" i="194"/>
  <c r="CB54" i="194"/>
  <c r="BX54" i="194"/>
  <c r="BC54" i="194"/>
  <c r="X54" i="194"/>
  <c r="B54" i="194"/>
  <c r="CB53" i="194"/>
  <c r="BX53" i="194"/>
  <c r="BC53" i="194"/>
  <c r="X53" i="194"/>
  <c r="B53" i="194"/>
  <c r="CB52" i="194"/>
  <c r="BX52" i="194"/>
  <c r="BC52" i="194"/>
  <c r="X52" i="194"/>
  <c r="B52" i="194"/>
  <c r="CB51" i="194"/>
  <c r="BX51" i="194"/>
  <c r="BC51" i="194"/>
  <c r="X51" i="194"/>
  <c r="B51" i="194"/>
  <c r="CB50" i="194"/>
  <c r="BX50" i="194"/>
  <c r="BC50" i="194"/>
  <c r="X50" i="194"/>
  <c r="B50" i="194"/>
  <c r="CB49" i="194"/>
  <c r="BX49" i="194"/>
  <c r="BC49" i="194"/>
  <c r="X49" i="194"/>
  <c r="B49" i="194"/>
  <c r="CB48" i="194"/>
  <c r="BX48" i="194"/>
  <c r="BC48" i="194"/>
  <c r="X48" i="194"/>
  <c r="B48" i="194"/>
  <c r="CB47" i="194"/>
  <c r="BX47" i="194"/>
  <c r="BC47" i="194"/>
  <c r="X47" i="194"/>
  <c r="B47" i="194"/>
  <c r="CB46" i="194"/>
  <c r="BX46" i="194"/>
  <c r="BC46" i="194"/>
  <c r="X46" i="194"/>
  <c r="B46" i="194"/>
  <c r="CB45" i="194"/>
  <c r="BX45" i="194"/>
  <c r="BC45" i="194"/>
  <c r="X45" i="194"/>
  <c r="B45" i="194"/>
  <c r="CB44" i="194"/>
  <c r="BX44" i="194"/>
  <c r="BC44" i="194"/>
  <c r="X44" i="194"/>
  <c r="B44" i="194"/>
  <c r="CB43" i="194"/>
  <c r="BX43" i="194"/>
  <c r="BC43" i="194"/>
  <c r="X43" i="194"/>
  <c r="B43" i="194"/>
  <c r="CB42" i="194"/>
  <c r="BX42" i="194"/>
  <c r="BC42" i="194"/>
  <c r="X42" i="194"/>
  <c r="B42" i="194"/>
  <c r="CB41" i="194"/>
  <c r="BX41" i="194"/>
  <c r="BC41" i="194"/>
  <c r="X41" i="194"/>
  <c r="B41" i="194"/>
  <c r="CB40" i="194"/>
  <c r="BX40" i="194"/>
  <c r="BC40" i="194"/>
  <c r="X40" i="194"/>
  <c r="B40" i="194"/>
  <c r="CB39" i="194"/>
  <c r="BC39" i="194"/>
  <c r="X39" i="194"/>
  <c r="B39" i="194"/>
  <c r="CB38" i="194"/>
  <c r="BC38" i="194"/>
  <c r="X38" i="194"/>
  <c r="B38" i="194"/>
  <c r="CB37" i="194"/>
  <c r="BC37" i="194"/>
  <c r="X37" i="194"/>
  <c r="B37" i="194"/>
  <c r="CB36" i="194"/>
  <c r="BC36" i="194"/>
  <c r="X36" i="194"/>
  <c r="B36" i="194"/>
  <c r="CB35" i="194"/>
  <c r="BC35" i="194"/>
  <c r="X35" i="194"/>
  <c r="B35" i="194"/>
  <c r="CB32" i="194"/>
  <c r="BX32" i="194"/>
  <c r="BC32" i="194"/>
  <c r="X32" i="194"/>
  <c r="B32" i="194"/>
  <c r="CB31" i="194"/>
  <c r="BX31" i="194"/>
  <c r="BC31" i="194"/>
  <c r="X31" i="194"/>
  <c r="B31" i="194"/>
  <c r="CB30" i="194"/>
  <c r="BX30" i="194"/>
  <c r="BC30" i="194"/>
  <c r="X30" i="194"/>
  <c r="B30" i="194"/>
  <c r="CB29" i="194"/>
  <c r="BX29" i="194"/>
  <c r="BC29" i="194"/>
  <c r="X29" i="194"/>
  <c r="B29" i="194"/>
  <c r="CB28" i="194"/>
  <c r="BX28" i="194"/>
  <c r="BC28" i="194"/>
  <c r="X28" i="194"/>
  <c r="B28" i="194"/>
  <c r="CB27" i="194"/>
  <c r="BX27" i="194"/>
  <c r="BC27" i="194"/>
  <c r="X27" i="194"/>
  <c r="B27" i="194"/>
  <c r="CB26" i="194"/>
  <c r="BX26" i="194"/>
  <c r="BC26" i="194"/>
  <c r="X26" i="194"/>
  <c r="B26" i="194"/>
  <c r="CB25" i="194"/>
  <c r="BX25" i="194"/>
  <c r="BC25" i="194"/>
  <c r="X25" i="194"/>
  <c r="B25" i="194"/>
  <c r="CB24" i="194"/>
  <c r="BX24" i="194"/>
  <c r="BC24" i="194"/>
  <c r="X24" i="194"/>
  <c r="B24" i="194"/>
  <c r="CB23" i="194"/>
  <c r="BX23" i="194"/>
  <c r="BC23" i="194"/>
  <c r="X23" i="194"/>
  <c r="B23" i="194"/>
  <c r="CB22" i="194"/>
  <c r="BX22" i="194"/>
  <c r="BC22" i="194"/>
  <c r="X22" i="194"/>
  <c r="B22" i="194"/>
  <c r="CB21" i="194"/>
  <c r="BX21" i="194"/>
  <c r="BC21" i="194"/>
  <c r="X21" i="194"/>
  <c r="B21" i="194"/>
  <c r="CB20" i="194"/>
  <c r="BX20" i="194"/>
  <c r="BC20" i="194"/>
  <c r="X20" i="194"/>
  <c r="B20" i="194"/>
  <c r="CB19" i="194"/>
  <c r="BX19" i="194"/>
  <c r="BC19" i="194"/>
  <c r="X19" i="194"/>
  <c r="B19" i="194"/>
  <c r="BX18" i="194"/>
  <c r="BC18" i="194"/>
  <c r="X18" i="194"/>
  <c r="B18" i="194"/>
  <c r="BX17" i="194"/>
  <c r="BC17" i="194"/>
  <c r="X17" i="194"/>
  <c r="B17" i="194"/>
  <c r="BX16" i="194"/>
  <c r="BC16" i="194"/>
  <c r="X16" i="194"/>
  <c r="B16" i="194"/>
  <c r="BX15" i="194"/>
  <c r="BC15" i="194"/>
  <c r="X15" i="194"/>
  <c r="B15" i="194"/>
  <c r="BX14" i="194"/>
  <c r="BC14" i="194"/>
  <c r="B14" i="194"/>
  <c r="BX13" i="194"/>
  <c r="BC13" i="194"/>
  <c r="B13" i="194"/>
  <c r="BX12" i="194"/>
  <c r="BC12" i="194"/>
  <c r="B12" i="194"/>
  <c r="BX11" i="194"/>
  <c r="BC11" i="194"/>
  <c r="X11" i="194"/>
  <c r="B11" i="194"/>
  <c r="BX10" i="194"/>
  <c r="BC10" i="194"/>
  <c r="X10" i="194"/>
  <c r="B10" i="194"/>
  <c r="BX9" i="194"/>
  <c r="BC9" i="194"/>
  <c r="X9" i="194"/>
  <c r="B9" i="194"/>
  <c r="BB8" i="194"/>
  <c r="BB7" i="194"/>
  <c r="BV5" i="194"/>
  <c r="BB5" i="194"/>
  <c r="BB4" i="194"/>
  <c r="AE2" i="194"/>
  <c r="R2" i="194"/>
  <c r="F2" i="194"/>
  <c r="AE1" i="194"/>
  <c r="B63" i="195"/>
  <c r="B62" i="195"/>
  <c r="B61" i="195"/>
  <c r="B60" i="195"/>
  <c r="B59" i="195"/>
  <c r="B58" i="195"/>
  <c r="B57" i="195"/>
  <c r="B56" i="195"/>
  <c r="B55" i="195"/>
  <c r="B54" i="195"/>
  <c r="B53" i="195"/>
  <c r="B50" i="195"/>
  <c r="B49" i="195"/>
  <c r="B48" i="195"/>
  <c r="B47" i="195"/>
  <c r="B46" i="195"/>
  <c r="B45" i="195"/>
  <c r="B44" i="195"/>
  <c r="B43" i="195"/>
  <c r="B42" i="195"/>
  <c r="B41" i="195"/>
  <c r="B40" i="195"/>
  <c r="B39" i="195"/>
  <c r="BB38" i="195"/>
  <c r="B38" i="195"/>
  <c r="BB37" i="195"/>
  <c r="B37" i="195"/>
  <c r="BB36" i="195"/>
  <c r="D36" i="195"/>
  <c r="B36" i="195"/>
  <c r="BX32" i="195"/>
  <c r="BC32" i="195"/>
  <c r="X32" i="195"/>
  <c r="B32" i="195"/>
  <c r="BX31" i="195"/>
  <c r="BC31" i="195"/>
  <c r="X31" i="195"/>
  <c r="B31" i="195"/>
  <c r="BX30" i="195"/>
  <c r="BC30" i="195"/>
  <c r="X30" i="195"/>
  <c r="B30" i="195"/>
  <c r="BX29" i="195"/>
  <c r="BC29" i="195"/>
  <c r="X29" i="195"/>
  <c r="B29" i="195"/>
  <c r="BX28" i="195"/>
  <c r="BC28" i="195"/>
  <c r="X28" i="195"/>
  <c r="B28" i="195"/>
  <c r="BX27" i="195"/>
  <c r="BC27" i="195"/>
  <c r="X27" i="195"/>
  <c r="B27" i="195"/>
  <c r="BX26" i="195"/>
  <c r="BC26" i="195"/>
  <c r="X26" i="195"/>
  <c r="B26" i="195"/>
  <c r="BX25" i="195"/>
  <c r="BC25" i="195"/>
  <c r="X25" i="195"/>
  <c r="B25" i="195"/>
  <c r="BX24" i="195"/>
  <c r="BC24" i="195"/>
  <c r="X24" i="195"/>
  <c r="B24" i="195"/>
  <c r="BX23" i="195"/>
  <c r="BC23" i="195"/>
  <c r="X23" i="195"/>
  <c r="B23" i="195"/>
  <c r="BX22" i="195"/>
  <c r="BC22" i="195"/>
  <c r="X22" i="195"/>
  <c r="B22" i="195"/>
  <c r="BX21" i="195"/>
  <c r="BC21" i="195"/>
  <c r="X21" i="195"/>
  <c r="B21" i="195"/>
  <c r="BX20" i="195"/>
  <c r="BC20" i="195"/>
  <c r="X20" i="195"/>
  <c r="B20" i="195"/>
  <c r="BX19" i="195"/>
  <c r="BC19" i="195"/>
  <c r="X19" i="195"/>
  <c r="B19" i="195"/>
  <c r="BX18" i="195"/>
  <c r="BC18" i="195"/>
  <c r="X18" i="195"/>
  <c r="B18" i="195"/>
  <c r="BX17" i="195"/>
  <c r="BC17" i="195"/>
  <c r="X17" i="195"/>
  <c r="B17" i="195"/>
  <c r="BX16" i="195"/>
  <c r="BC16" i="195"/>
  <c r="X16" i="195"/>
  <c r="B16" i="195"/>
  <c r="BX15" i="195"/>
  <c r="BC15" i="195"/>
  <c r="X15" i="195"/>
  <c r="B15" i="195"/>
  <c r="BX14" i="195"/>
  <c r="BC14" i="195"/>
  <c r="B14" i="195"/>
  <c r="BX13" i="195"/>
  <c r="BC13" i="195"/>
  <c r="B13" i="195"/>
  <c r="BX12" i="195"/>
  <c r="BC12" i="195"/>
  <c r="X12" i="195"/>
  <c r="B12" i="195"/>
  <c r="BX11" i="195"/>
  <c r="BC11" i="195"/>
  <c r="B11" i="195"/>
  <c r="BX10" i="195"/>
  <c r="BC10" i="195"/>
  <c r="X10" i="195"/>
  <c r="B10" i="195"/>
  <c r="BX9" i="195"/>
  <c r="BC9" i="195"/>
  <c r="X9" i="195"/>
  <c r="B9" i="195"/>
  <c r="BX8" i="195"/>
  <c r="BB8" i="195"/>
  <c r="BB7" i="195"/>
  <c r="BV5" i="195"/>
  <c r="BB5" i="195"/>
  <c r="BB4" i="195"/>
  <c r="AE2" i="195"/>
  <c r="R2" i="195"/>
  <c r="F2" i="195"/>
  <c r="AE1" i="195"/>
  <c r="B63" i="193"/>
  <c r="B62" i="193"/>
  <c r="B61" i="193"/>
  <c r="B60" i="193"/>
  <c r="B59" i="193"/>
  <c r="B58" i="193"/>
  <c r="B57" i="193"/>
  <c r="B56" i="193"/>
  <c r="B55" i="193"/>
  <c r="B54" i="193"/>
  <c r="B53" i="193"/>
  <c r="B50" i="193"/>
  <c r="B49" i="193"/>
  <c r="B48" i="193"/>
  <c r="B47" i="193"/>
  <c r="B46" i="193"/>
  <c r="B45" i="193"/>
  <c r="B44" i="193"/>
  <c r="B43" i="193"/>
  <c r="B42" i="193"/>
  <c r="B41" i="193"/>
  <c r="B40" i="193"/>
  <c r="B39" i="193"/>
  <c r="BB38" i="193"/>
  <c r="B38" i="193"/>
  <c r="BB37" i="193"/>
  <c r="B37" i="193"/>
  <c r="BB36" i="193"/>
  <c r="D36" i="193"/>
  <c r="B36" i="193"/>
  <c r="BX32" i="193"/>
  <c r="BC32" i="193"/>
  <c r="X32" i="193"/>
  <c r="B32" i="193"/>
  <c r="BX31" i="193"/>
  <c r="BC31" i="193"/>
  <c r="X31" i="193"/>
  <c r="B31" i="193"/>
  <c r="BX30" i="193"/>
  <c r="BC30" i="193"/>
  <c r="X30" i="193"/>
  <c r="B30" i="193"/>
  <c r="BX29" i="193"/>
  <c r="BC29" i="193"/>
  <c r="X29" i="193"/>
  <c r="B29" i="193"/>
  <c r="BX28" i="193"/>
  <c r="BC28" i="193"/>
  <c r="X28" i="193"/>
  <c r="B28" i="193"/>
  <c r="BX27" i="193"/>
  <c r="BC27" i="193"/>
  <c r="X27" i="193"/>
  <c r="B27" i="193"/>
  <c r="BX26" i="193"/>
  <c r="BC26" i="193"/>
  <c r="X26" i="193"/>
  <c r="B26" i="193"/>
  <c r="BX25" i="193"/>
  <c r="BC25" i="193"/>
  <c r="X25" i="193"/>
  <c r="B25" i="193"/>
  <c r="BX24" i="193"/>
  <c r="BC24" i="193"/>
  <c r="X24" i="193"/>
  <c r="B24" i="193"/>
  <c r="BX23" i="193"/>
  <c r="BC23" i="193"/>
  <c r="X23" i="193"/>
  <c r="B23" i="193"/>
  <c r="BX22" i="193"/>
  <c r="BC22" i="193"/>
  <c r="X22" i="193"/>
  <c r="B22" i="193"/>
  <c r="BX21" i="193"/>
  <c r="BC21" i="193"/>
  <c r="X21" i="193"/>
  <c r="B21" i="193"/>
  <c r="BX20" i="193"/>
  <c r="BC20" i="193"/>
  <c r="X20" i="193"/>
  <c r="B20" i="193"/>
  <c r="BX19" i="193"/>
  <c r="BC19" i="193"/>
  <c r="X19" i="193"/>
  <c r="B19" i="193"/>
  <c r="BX18" i="193"/>
  <c r="BC18" i="193"/>
  <c r="X18" i="193"/>
  <c r="B18" i="193"/>
  <c r="BX17" i="193"/>
  <c r="BC17" i="193"/>
  <c r="X17" i="193"/>
  <c r="B17" i="193"/>
  <c r="BX16" i="193"/>
  <c r="BC16" i="193"/>
  <c r="X16" i="193"/>
  <c r="B16" i="193"/>
  <c r="BX15" i="193"/>
  <c r="BC15" i="193"/>
  <c r="X15" i="193"/>
  <c r="B15" i="193"/>
  <c r="BX14" i="193"/>
  <c r="BC14" i="193"/>
  <c r="B14" i="193"/>
  <c r="BX13" i="193"/>
  <c r="BC13" i="193"/>
  <c r="B13" i="193"/>
  <c r="BX12" i="193"/>
  <c r="BC12" i="193"/>
  <c r="X12" i="193"/>
  <c r="B12" i="193"/>
  <c r="BX11" i="193"/>
  <c r="BC11" i="193"/>
  <c r="B11" i="193"/>
  <c r="BX10" i="193"/>
  <c r="BC10" i="193"/>
  <c r="X10" i="193"/>
  <c r="B10" i="193"/>
  <c r="BX9" i="193"/>
  <c r="BC9" i="193"/>
  <c r="X9" i="193"/>
  <c r="B9" i="193"/>
  <c r="BX8" i="193"/>
  <c r="BB8" i="193"/>
  <c r="BB7" i="193"/>
  <c r="BV5" i="193"/>
  <c r="BB5" i="193"/>
  <c r="BB4" i="193"/>
  <c r="AE2" i="193"/>
  <c r="R2" i="193"/>
  <c r="F2" i="193"/>
  <c r="AE1" i="193"/>
  <c r="B63" i="192"/>
  <c r="B62" i="192"/>
  <c r="B61" i="192"/>
  <c r="B60" i="192"/>
  <c r="B59" i="192"/>
  <c r="B58" i="192"/>
  <c r="B57" i="192"/>
  <c r="B56" i="192"/>
  <c r="B55" i="192"/>
  <c r="B54" i="192"/>
  <c r="B53" i="192"/>
  <c r="BB50" i="192"/>
  <c r="B50" i="192"/>
  <c r="BB49" i="192"/>
  <c r="B49" i="192"/>
  <c r="BB48" i="192"/>
  <c r="B48" i="192"/>
  <c r="BB47" i="192"/>
  <c r="B47" i="192"/>
  <c r="BB46" i="192"/>
  <c r="B46" i="192"/>
  <c r="BB45" i="192"/>
  <c r="B45" i="192"/>
  <c r="BB44" i="192"/>
  <c r="B44" i="192"/>
  <c r="BB43" i="192"/>
  <c r="B43" i="192"/>
  <c r="BB42" i="192"/>
  <c r="B42" i="192"/>
  <c r="BB41" i="192"/>
  <c r="B41" i="192"/>
  <c r="BB40" i="192"/>
  <c r="B40" i="192"/>
  <c r="BB39" i="192"/>
  <c r="B39" i="192"/>
  <c r="BB38" i="192"/>
  <c r="B38" i="192"/>
  <c r="BB37" i="192"/>
  <c r="B37" i="192"/>
  <c r="BB36" i="192"/>
  <c r="D36" i="192"/>
  <c r="B36" i="192"/>
  <c r="BX32" i="192"/>
  <c r="BC32" i="192"/>
  <c r="X32" i="192"/>
  <c r="B32" i="192"/>
  <c r="BX31" i="192"/>
  <c r="BC31" i="192"/>
  <c r="X31" i="192"/>
  <c r="B31" i="192"/>
  <c r="BX30" i="192"/>
  <c r="BC30" i="192"/>
  <c r="X30" i="192"/>
  <c r="B30" i="192"/>
  <c r="BX29" i="192"/>
  <c r="BC29" i="192"/>
  <c r="X29" i="192"/>
  <c r="B29" i="192"/>
  <c r="BX28" i="192"/>
  <c r="BC28" i="192"/>
  <c r="X28" i="192"/>
  <c r="B28" i="192"/>
  <c r="BX27" i="192"/>
  <c r="BC27" i="192"/>
  <c r="X27" i="192"/>
  <c r="B27" i="192"/>
  <c r="BX26" i="192"/>
  <c r="BC26" i="192"/>
  <c r="X26" i="192"/>
  <c r="B26" i="192"/>
  <c r="BX25" i="192"/>
  <c r="BC25" i="192"/>
  <c r="X25" i="192"/>
  <c r="B25" i="192"/>
  <c r="BX24" i="192"/>
  <c r="BC24" i="192"/>
  <c r="X24" i="192"/>
  <c r="B24" i="192"/>
  <c r="BX23" i="192"/>
  <c r="BC23" i="192"/>
  <c r="X23" i="192"/>
  <c r="B23" i="192"/>
  <c r="BX22" i="192"/>
  <c r="BC22" i="192"/>
  <c r="X22" i="192"/>
  <c r="B22" i="192"/>
  <c r="BX21" i="192"/>
  <c r="BC21" i="192"/>
  <c r="X21" i="192"/>
  <c r="B21" i="192"/>
  <c r="BX20" i="192"/>
  <c r="BC20" i="192"/>
  <c r="X20" i="192"/>
  <c r="B20" i="192"/>
  <c r="BX19" i="192"/>
  <c r="BC19" i="192"/>
  <c r="X19" i="192"/>
  <c r="B19" i="192"/>
  <c r="BX18" i="192"/>
  <c r="BC18" i="192"/>
  <c r="X18" i="192"/>
  <c r="B18" i="192"/>
  <c r="BX17" i="192"/>
  <c r="BC17" i="192"/>
  <c r="B17" i="192"/>
  <c r="BX16" i="192"/>
  <c r="BC16" i="192"/>
  <c r="X16" i="192"/>
  <c r="B16" i="192"/>
  <c r="BX15" i="192"/>
  <c r="BC15" i="192"/>
  <c r="X15" i="192"/>
  <c r="B15" i="192"/>
  <c r="BX14" i="192"/>
  <c r="BC14" i="192"/>
  <c r="X14" i="192"/>
  <c r="B14" i="192"/>
  <c r="BX13" i="192"/>
  <c r="BC13" i="192"/>
  <c r="B13" i="192"/>
  <c r="BX12" i="192"/>
  <c r="BC12" i="192"/>
  <c r="B12" i="192"/>
  <c r="BX11" i="192"/>
  <c r="BC11" i="192"/>
  <c r="B11" i="192"/>
  <c r="BX10" i="192"/>
  <c r="BC10" i="192"/>
  <c r="X10" i="192"/>
  <c r="B10" i="192"/>
  <c r="BX9" i="192"/>
  <c r="BC9" i="192"/>
  <c r="X9" i="192"/>
  <c r="B9" i="192"/>
  <c r="BB8" i="192"/>
  <c r="BB7" i="192"/>
  <c r="BV5" i="192"/>
  <c r="BB5" i="192"/>
  <c r="BB4" i="192"/>
  <c r="AE2" i="192"/>
  <c r="R2" i="192"/>
  <c r="F2" i="192"/>
  <c r="AE1" i="192"/>
  <c r="B63" i="191"/>
  <c r="B62" i="191"/>
  <c r="B61" i="191"/>
  <c r="B60" i="191"/>
  <c r="B59" i="191"/>
  <c r="B58" i="191"/>
  <c r="B57" i="191"/>
  <c r="B56" i="191"/>
  <c r="B55" i="191"/>
  <c r="B54" i="191"/>
  <c r="B53" i="191"/>
  <c r="BB50" i="191"/>
  <c r="B50" i="191"/>
  <c r="BB49" i="191"/>
  <c r="B49" i="191"/>
  <c r="BB48" i="191"/>
  <c r="B48" i="191"/>
  <c r="BB47" i="191"/>
  <c r="B47" i="191"/>
  <c r="BB46" i="191"/>
  <c r="B46" i="191"/>
  <c r="BB45" i="191"/>
  <c r="B45" i="191"/>
  <c r="BB44" i="191"/>
  <c r="B44" i="191"/>
  <c r="BB43" i="191"/>
  <c r="B43" i="191"/>
  <c r="BB42" i="191"/>
  <c r="B42" i="191"/>
  <c r="BB41" i="191"/>
  <c r="B41" i="191"/>
  <c r="BB40" i="191"/>
  <c r="B40" i="191"/>
  <c r="BB39" i="191"/>
  <c r="B39" i="191"/>
  <c r="BB38" i="191"/>
  <c r="B38" i="191"/>
  <c r="BB37" i="191"/>
  <c r="B37" i="191"/>
  <c r="BB36" i="191"/>
  <c r="D36" i="191"/>
  <c r="B36" i="191"/>
  <c r="BX32" i="191"/>
  <c r="BC32" i="191"/>
  <c r="X32" i="191"/>
  <c r="B32" i="191"/>
  <c r="BX31" i="191"/>
  <c r="BC31" i="191"/>
  <c r="X31" i="191"/>
  <c r="B31" i="191"/>
  <c r="BX30" i="191"/>
  <c r="BC30" i="191"/>
  <c r="X30" i="191"/>
  <c r="B30" i="191"/>
  <c r="BX29" i="191"/>
  <c r="BC29" i="191"/>
  <c r="X29" i="191"/>
  <c r="B29" i="191"/>
  <c r="BX28" i="191"/>
  <c r="BC28" i="191"/>
  <c r="X28" i="191"/>
  <c r="B28" i="191"/>
  <c r="BX27" i="191"/>
  <c r="BC27" i="191"/>
  <c r="X27" i="191"/>
  <c r="B27" i="191"/>
  <c r="BX26" i="191"/>
  <c r="BC26" i="191"/>
  <c r="X26" i="191"/>
  <c r="B26" i="191"/>
  <c r="BX25" i="191"/>
  <c r="BC25" i="191"/>
  <c r="X25" i="191"/>
  <c r="B25" i="191"/>
  <c r="BX24" i="191"/>
  <c r="BC24" i="191"/>
  <c r="X24" i="191"/>
  <c r="B24" i="191"/>
  <c r="BX23" i="191"/>
  <c r="BC23" i="191"/>
  <c r="X23" i="191"/>
  <c r="B23" i="191"/>
  <c r="BX22" i="191"/>
  <c r="BC22" i="191"/>
  <c r="X22" i="191"/>
  <c r="B22" i="191"/>
  <c r="BX21" i="191"/>
  <c r="BC21" i="191"/>
  <c r="X21" i="191"/>
  <c r="B21" i="191"/>
  <c r="BX20" i="191"/>
  <c r="BC20" i="191"/>
  <c r="X20" i="191"/>
  <c r="B20" i="191"/>
  <c r="BX19" i="191"/>
  <c r="BC19" i="191"/>
  <c r="X19" i="191"/>
  <c r="B19" i="191"/>
  <c r="BX18" i="191"/>
  <c r="BC18" i="191"/>
  <c r="X18" i="191"/>
  <c r="B18" i="191"/>
  <c r="BX17" i="191"/>
  <c r="BC17" i="191"/>
  <c r="B17" i="191"/>
  <c r="BX16" i="191"/>
  <c r="BC16" i="191"/>
  <c r="X16" i="191"/>
  <c r="B16" i="191"/>
  <c r="BX15" i="191"/>
  <c r="BC15" i="191"/>
  <c r="X15" i="191"/>
  <c r="B15" i="191"/>
  <c r="BX14" i="191"/>
  <c r="BC14" i="191"/>
  <c r="X14" i="191"/>
  <c r="B14" i="191"/>
  <c r="BX13" i="191"/>
  <c r="BC13" i="191"/>
  <c r="B13" i="191"/>
  <c r="BX12" i="191"/>
  <c r="BC12" i="191"/>
  <c r="B12" i="191"/>
  <c r="BX11" i="191"/>
  <c r="BC11" i="191"/>
  <c r="B11" i="191"/>
  <c r="BX10" i="191"/>
  <c r="BC10" i="191"/>
  <c r="X10" i="191"/>
  <c r="B10" i="191"/>
  <c r="BX9" i="191"/>
  <c r="BC9" i="191"/>
  <c r="X9" i="191"/>
  <c r="B9" i="191"/>
  <c r="BB8" i="191"/>
  <c r="BB7" i="191"/>
  <c r="BV5" i="191"/>
  <c r="BB5" i="191"/>
  <c r="BB4" i="191"/>
  <c r="AE2" i="191"/>
  <c r="R2" i="191"/>
  <c r="F2" i="191"/>
  <c r="AE1" i="191"/>
  <c r="B32" i="190"/>
  <c r="B31" i="190"/>
  <c r="B30" i="190"/>
  <c r="B29" i="190"/>
  <c r="BB27" i="190"/>
  <c r="B27" i="190"/>
  <c r="BB26" i="190"/>
  <c r="B26" i="190"/>
  <c r="BB25" i="190"/>
  <c r="B25" i="190"/>
  <c r="BB24" i="190"/>
  <c r="B24" i="190"/>
  <c r="BB23" i="190"/>
  <c r="D23" i="190"/>
  <c r="B23" i="190"/>
  <c r="BC21" i="190"/>
  <c r="BX20" i="190"/>
  <c r="BC20" i="190"/>
  <c r="X20" i="190"/>
  <c r="B20" i="190"/>
  <c r="BX19" i="190"/>
  <c r="BC19" i="190"/>
  <c r="X19" i="190"/>
  <c r="B19" i="190"/>
  <c r="BX18" i="190"/>
  <c r="BC18" i="190"/>
  <c r="X18" i="190"/>
  <c r="B18" i="190"/>
  <c r="BX17" i="190"/>
  <c r="BC17" i="190"/>
  <c r="X17" i="190"/>
  <c r="B17" i="190"/>
  <c r="BX16" i="190"/>
  <c r="BC16" i="190"/>
  <c r="X16" i="190"/>
  <c r="B16" i="190"/>
  <c r="BX15" i="190"/>
  <c r="BC15" i="190"/>
  <c r="X15" i="190"/>
  <c r="B15" i="190"/>
  <c r="BX14" i="190"/>
  <c r="BC14" i="190"/>
  <c r="X14" i="190"/>
  <c r="B14" i="190"/>
  <c r="BX13" i="190"/>
  <c r="BC13" i="190"/>
  <c r="X13" i="190"/>
  <c r="B13" i="190"/>
  <c r="BX12" i="190"/>
  <c r="BC12" i="190"/>
  <c r="B12" i="190"/>
  <c r="BX11" i="190"/>
  <c r="BC11" i="190"/>
  <c r="B11" i="190"/>
  <c r="BX10" i="190"/>
  <c r="BC10" i="190"/>
  <c r="B10" i="190"/>
  <c r="BX9" i="190"/>
  <c r="BC9" i="190"/>
  <c r="X9" i="190"/>
  <c r="B9" i="190"/>
  <c r="BB8" i="190"/>
  <c r="BB7" i="190"/>
  <c r="BV5" i="190"/>
  <c r="BB5" i="190"/>
  <c r="BB4" i="190"/>
  <c r="AE2" i="190"/>
  <c r="R2" i="190"/>
  <c r="F2" i="190"/>
  <c r="AE1" i="190"/>
  <c r="B32" i="177"/>
  <c r="B31" i="177"/>
  <c r="B30" i="177"/>
  <c r="B29" i="177"/>
  <c r="BB27" i="177"/>
  <c r="B27" i="177"/>
  <c r="BB26" i="177"/>
  <c r="B26" i="177"/>
  <c r="BB25" i="177"/>
  <c r="B25" i="177"/>
  <c r="BB24" i="177"/>
  <c r="B24" i="177"/>
  <c r="BB23" i="177"/>
  <c r="D23" i="177"/>
  <c r="B23" i="177"/>
  <c r="BC21" i="177"/>
  <c r="BX20" i="177"/>
  <c r="BC20" i="177"/>
  <c r="X20" i="177"/>
  <c r="B20" i="177"/>
  <c r="BX19" i="177"/>
  <c r="BC19" i="177"/>
  <c r="X19" i="177"/>
  <c r="B19" i="177"/>
  <c r="BX18" i="177"/>
  <c r="BC18" i="177"/>
  <c r="X18" i="177"/>
  <c r="B18" i="177"/>
  <c r="BX17" i="177"/>
  <c r="BC17" i="177"/>
  <c r="X17" i="177"/>
  <c r="B17" i="177"/>
  <c r="BX16" i="177"/>
  <c r="BC16" i="177"/>
  <c r="X16" i="177"/>
  <c r="B16" i="177"/>
  <c r="BX15" i="177"/>
  <c r="BC15" i="177"/>
  <c r="X15" i="177"/>
  <c r="B15" i="177"/>
  <c r="BX14" i="177"/>
  <c r="BC14" i="177"/>
  <c r="X14" i="177"/>
  <c r="B14" i="177"/>
  <c r="BX13" i="177"/>
  <c r="BC13" i="177"/>
  <c r="X13" i="177"/>
  <c r="B13" i="177"/>
  <c r="BX12" i="177"/>
  <c r="BC12" i="177"/>
  <c r="X12" i="177"/>
  <c r="B12" i="177"/>
  <c r="BX11" i="177"/>
  <c r="BC11" i="177"/>
  <c r="X11" i="177"/>
  <c r="B11" i="177"/>
  <c r="BX10" i="177"/>
  <c r="BC10" i="177"/>
  <c r="B10" i="177"/>
  <c r="BX9" i="177"/>
  <c r="BC9" i="177"/>
  <c r="X9" i="177"/>
  <c r="B9" i="177"/>
  <c r="BB8" i="177"/>
  <c r="BB7" i="177"/>
  <c r="BV5" i="177"/>
  <c r="BB5" i="177"/>
  <c r="BB4" i="177"/>
  <c r="AE2" i="177"/>
  <c r="R2" i="177"/>
  <c r="F2" i="177"/>
  <c r="AE1" i="177"/>
  <c r="B32" i="176"/>
  <c r="B31" i="176"/>
  <c r="B30" i="176"/>
  <c r="B29" i="176"/>
  <c r="BB27" i="176"/>
  <c r="B27" i="176"/>
  <c r="BB26" i="176"/>
  <c r="B26" i="176"/>
  <c r="BB25" i="176"/>
  <c r="B25" i="176"/>
  <c r="BB24" i="176"/>
  <c r="B24" i="176"/>
  <c r="BB23" i="176"/>
  <c r="D23" i="176"/>
  <c r="B23" i="176"/>
  <c r="BC21" i="176"/>
  <c r="BX20" i="176"/>
  <c r="BC20" i="176"/>
  <c r="X20" i="176"/>
  <c r="B20" i="176"/>
  <c r="BX19" i="176"/>
  <c r="BC19" i="176"/>
  <c r="X19" i="176"/>
  <c r="B19" i="176"/>
  <c r="BX18" i="176"/>
  <c r="BC18" i="176"/>
  <c r="B18" i="176"/>
  <c r="BX17" i="176"/>
  <c r="BC17" i="176"/>
  <c r="B17" i="176"/>
  <c r="BX16" i="176"/>
  <c r="BC16" i="176"/>
  <c r="B16" i="176"/>
  <c r="BX15" i="176"/>
  <c r="BC15" i="176"/>
  <c r="B15" i="176"/>
  <c r="BX14" i="176"/>
  <c r="BC14" i="176"/>
  <c r="B14" i="176"/>
  <c r="BX13" i="176"/>
  <c r="BC13" i="176"/>
  <c r="B13" i="176"/>
  <c r="BX12" i="176"/>
  <c r="BC12" i="176"/>
  <c r="B12" i="176"/>
  <c r="BX11" i="176"/>
  <c r="BC11" i="176"/>
  <c r="B11" i="176"/>
  <c r="BX10" i="176"/>
  <c r="BC10" i="176"/>
  <c r="B10" i="176"/>
  <c r="BX9" i="176"/>
  <c r="BC9" i="176"/>
  <c r="B9" i="176"/>
  <c r="BB8" i="176"/>
  <c r="BB7" i="176"/>
  <c r="BV5" i="176"/>
  <c r="BB5" i="176"/>
  <c r="BB4" i="176"/>
  <c r="AE2" i="176"/>
  <c r="R2" i="176"/>
  <c r="F2" i="176"/>
  <c r="AE1" i="176"/>
  <c r="B32" i="130"/>
  <c r="B31" i="130"/>
  <c r="B30" i="130"/>
  <c r="B29" i="130"/>
  <c r="BB27" i="130"/>
  <c r="B27" i="130"/>
  <c r="BB26" i="130"/>
  <c r="B26" i="130"/>
  <c r="BB25" i="130"/>
  <c r="B25" i="130"/>
  <c r="BB24" i="130"/>
  <c r="B24" i="130"/>
  <c r="BB23" i="130"/>
  <c r="D23" i="130"/>
  <c r="B23" i="130"/>
  <c r="BC21" i="130"/>
  <c r="BX20" i="130"/>
  <c r="BC20" i="130"/>
  <c r="X20" i="130"/>
  <c r="B20" i="130"/>
  <c r="BX19" i="130"/>
  <c r="BC19" i="130"/>
  <c r="X19" i="130"/>
  <c r="B19" i="130"/>
  <c r="BX18" i="130"/>
  <c r="BC18" i="130"/>
  <c r="X18" i="130"/>
  <c r="B18" i="130"/>
  <c r="BX17" i="130"/>
  <c r="BC17" i="130"/>
  <c r="B17" i="130"/>
  <c r="BX16" i="130"/>
  <c r="BC16" i="130"/>
  <c r="X16" i="130"/>
  <c r="B16" i="130"/>
  <c r="BX15" i="130"/>
  <c r="BC15" i="130"/>
  <c r="X15" i="130"/>
  <c r="B15" i="130"/>
  <c r="BX14" i="130"/>
  <c r="BC14" i="130"/>
  <c r="X14" i="130"/>
  <c r="B14" i="130"/>
  <c r="BX13" i="130"/>
  <c r="BC13" i="130"/>
  <c r="X13" i="130"/>
  <c r="B13" i="130"/>
  <c r="BX12" i="130"/>
  <c r="BC12" i="130"/>
  <c r="X12" i="130"/>
  <c r="B12" i="130"/>
  <c r="BX11" i="130"/>
  <c r="BC11" i="130"/>
  <c r="X11" i="130"/>
  <c r="B11" i="130"/>
  <c r="BX10" i="130"/>
  <c r="BC10" i="130"/>
  <c r="B10" i="130"/>
  <c r="BX9" i="130"/>
  <c r="BC9" i="130"/>
  <c r="X9" i="130"/>
  <c r="B9" i="130"/>
  <c r="BB8" i="130"/>
  <c r="BB7" i="130"/>
  <c r="BV5" i="130"/>
  <c r="BB5" i="130"/>
  <c r="BB4" i="130"/>
  <c r="AE2" i="130"/>
  <c r="R2" i="130"/>
  <c r="F2" i="130"/>
  <c r="AE1" i="130"/>
  <c r="B32" i="129"/>
  <c r="B31" i="129"/>
  <c r="B30" i="129"/>
  <c r="B29" i="129"/>
  <c r="BC27" i="129"/>
  <c r="BB27" i="129"/>
  <c r="B27" i="129"/>
  <c r="BB26" i="129"/>
  <c r="B26" i="129"/>
  <c r="BB25" i="129"/>
  <c r="B25" i="129"/>
  <c r="BB24" i="129"/>
  <c r="B24" i="129"/>
  <c r="BB23" i="129"/>
  <c r="B23" i="129"/>
  <c r="BC21" i="129"/>
  <c r="BX20" i="129"/>
  <c r="BC20" i="129"/>
  <c r="X20" i="129"/>
  <c r="B20" i="129"/>
  <c r="BX19" i="129"/>
  <c r="BC19" i="129"/>
  <c r="X19" i="129"/>
  <c r="B19" i="129"/>
  <c r="BX18" i="129"/>
  <c r="BC18" i="129"/>
  <c r="X18" i="129"/>
  <c r="B18" i="129"/>
  <c r="BX17" i="129"/>
  <c r="BC17" i="129"/>
  <c r="X17" i="129"/>
  <c r="B17" i="129"/>
  <c r="BX16" i="129"/>
  <c r="BC16" i="129"/>
  <c r="X16" i="129"/>
  <c r="B16" i="129"/>
  <c r="BX15" i="129"/>
  <c r="BC15" i="129"/>
  <c r="X15" i="129"/>
  <c r="B15" i="129"/>
  <c r="BX14" i="129"/>
  <c r="BC14" i="129"/>
  <c r="X14" i="129"/>
  <c r="B14" i="129"/>
  <c r="BX13" i="129"/>
  <c r="BC13" i="129"/>
  <c r="X13" i="129"/>
  <c r="B13" i="129"/>
  <c r="BX12" i="129"/>
  <c r="BC12" i="129"/>
  <c r="X12" i="129"/>
  <c r="B12" i="129"/>
  <c r="BX11" i="129"/>
  <c r="BC11" i="129"/>
  <c r="X11" i="129"/>
  <c r="B11" i="129"/>
  <c r="BX10" i="129"/>
  <c r="BC10" i="129"/>
  <c r="B10" i="129"/>
  <c r="BX9" i="129"/>
  <c r="BC9" i="129"/>
  <c r="X9" i="129"/>
  <c r="B9" i="129"/>
  <c r="BB8" i="129"/>
  <c r="BB7" i="129"/>
  <c r="BV5" i="129"/>
  <c r="BB5" i="129"/>
  <c r="BB4" i="129"/>
  <c r="AE2" i="129"/>
  <c r="R2" i="129"/>
  <c r="F2" i="129"/>
  <c r="AE1" i="129"/>
  <c r="V279" i="159"/>
  <c r="D277" i="159"/>
  <c r="V267" i="159"/>
  <c r="V255" i="159"/>
  <c r="D255" i="159"/>
  <c r="D235" i="159"/>
  <c r="V221" i="159"/>
  <c r="D221" i="159"/>
  <c r="V207" i="159"/>
  <c r="D207" i="159"/>
  <c r="V193" i="159"/>
  <c r="D193" i="159"/>
  <c r="G163" i="159"/>
  <c r="AD161" i="159"/>
  <c r="I161" i="159"/>
  <c r="E145" i="159"/>
  <c r="X131" i="159"/>
  <c r="E131" i="159"/>
  <c r="Z113" i="159"/>
  <c r="AO101" i="159"/>
  <c r="AA85" i="159"/>
  <c r="AA69" i="159"/>
  <c r="I69" i="159"/>
  <c r="W20" i="159"/>
  <c r="AM7" i="159"/>
  <c r="D7" i="159"/>
  <c r="F2" i="159"/>
  <c r="BD98" i="151"/>
  <c r="BD97" i="151"/>
  <c r="BD96" i="151"/>
  <c r="BD91" i="151"/>
  <c r="BD90" i="151"/>
  <c r="BD89" i="151"/>
  <c r="BD85" i="151"/>
  <c r="BD84" i="151"/>
  <c r="BD83" i="151"/>
  <c r="BD82" i="151"/>
  <c r="BD81" i="151"/>
  <c r="BD80" i="151"/>
  <c r="BD44" i="151"/>
  <c r="BD43" i="151"/>
  <c r="BD42" i="151"/>
  <c r="BD41" i="151"/>
  <c r="BD37" i="151"/>
  <c r="BD34" i="151"/>
  <c r="BD33" i="151"/>
  <c r="BD32" i="151"/>
  <c r="BD31" i="151"/>
  <c r="BD30" i="151"/>
  <c r="D28" i="151"/>
  <c r="B28" i="151"/>
  <c r="B39" i="151" s="1"/>
  <c r="BD26" i="151"/>
  <c r="BD25" i="151"/>
  <c r="BD24" i="151"/>
  <c r="BD23" i="151"/>
  <c r="AA21" i="151"/>
  <c r="O21" i="151"/>
  <c r="BD21" i="151" s="1"/>
  <c r="D21" i="151"/>
  <c r="B21" i="151"/>
  <c r="BD19" i="151"/>
  <c r="BD17" i="151"/>
  <c r="BD16" i="151"/>
  <c r="AA14" i="151"/>
  <c r="O14" i="151"/>
  <c r="BD14" i="151" s="1"/>
  <c r="D14" i="151"/>
  <c r="B14" i="151"/>
  <c r="BD12" i="151"/>
  <c r="BD10" i="151"/>
  <c r="BD9" i="151"/>
  <c r="BD8" i="151"/>
  <c r="AA6" i="151"/>
  <c r="O6" i="151"/>
  <c r="BD6" i="151" s="1"/>
  <c r="D6" i="151"/>
  <c r="F2" i="151"/>
  <c r="B32" i="150"/>
  <c r="B31" i="150"/>
  <c r="B30" i="150"/>
  <c r="B29" i="150"/>
  <c r="B28" i="150"/>
  <c r="B27" i="150"/>
  <c r="B26" i="150"/>
  <c r="B25" i="150"/>
  <c r="B24" i="150"/>
  <c r="B23" i="150"/>
  <c r="B22" i="150"/>
  <c r="B21" i="150"/>
  <c r="B20" i="150"/>
  <c r="B19" i="150"/>
  <c r="B18" i="150"/>
  <c r="B17" i="150"/>
  <c r="B16" i="150"/>
  <c r="B15" i="150"/>
  <c r="B14" i="150"/>
  <c r="B13" i="150"/>
  <c r="B12" i="150"/>
  <c r="B11" i="150"/>
  <c r="B10" i="150"/>
  <c r="B9" i="150"/>
  <c r="B8" i="150"/>
  <c r="B7" i="150"/>
  <c r="B6" i="150"/>
  <c r="F2" i="150"/>
  <c r="AO63" i="127"/>
  <c r="B63" i="127"/>
  <c r="AO62" i="127"/>
  <c r="B62" i="127"/>
  <c r="AO61" i="127"/>
  <c r="B61" i="127"/>
  <c r="AO60" i="127"/>
  <c r="B60" i="127"/>
  <c r="AO59" i="127"/>
  <c r="B59" i="127"/>
  <c r="AO58" i="127"/>
  <c r="B58" i="127"/>
  <c r="AO57" i="127"/>
  <c r="B57" i="127"/>
  <c r="AO56" i="127"/>
  <c r="B56" i="127"/>
  <c r="AO55" i="127"/>
  <c r="B55" i="127"/>
  <c r="AO54" i="127"/>
  <c r="B54" i="127"/>
  <c r="B53" i="127"/>
  <c r="B52" i="127"/>
  <c r="B51" i="127"/>
  <c r="B50" i="127"/>
  <c r="B49" i="127"/>
  <c r="B48" i="127"/>
  <c r="B47" i="127"/>
  <c r="B46" i="127"/>
  <c r="B45" i="127"/>
  <c r="B44" i="127"/>
  <c r="B43" i="127"/>
  <c r="B42" i="127"/>
  <c r="B41" i="127"/>
  <c r="B40" i="127"/>
  <c r="B39" i="127"/>
  <c r="B38" i="127"/>
  <c r="BF33" i="127"/>
  <c r="BB33" i="127"/>
  <c r="BF32" i="127"/>
  <c r="BB32" i="127"/>
  <c r="AB32" i="127"/>
  <c r="B32" i="127"/>
  <c r="BF31" i="127"/>
  <c r="BB31" i="127"/>
  <c r="B31" i="127"/>
  <c r="BF30" i="127"/>
  <c r="BB30" i="127"/>
  <c r="B30" i="127"/>
  <c r="BF29" i="127"/>
  <c r="BB29" i="127"/>
  <c r="B29" i="127"/>
  <c r="BF28" i="127"/>
  <c r="BB28" i="127"/>
  <c r="B28" i="127"/>
  <c r="BF27" i="127"/>
  <c r="BB27" i="127"/>
  <c r="B27" i="127"/>
  <c r="BF26" i="127"/>
  <c r="BB26" i="127"/>
  <c r="B26" i="127"/>
  <c r="BF25" i="127"/>
  <c r="BB25" i="127"/>
  <c r="B25" i="127"/>
  <c r="BF24" i="127"/>
  <c r="BB24" i="127"/>
  <c r="B24" i="127"/>
  <c r="BF23" i="127"/>
  <c r="BB23" i="127"/>
  <c r="B23" i="127"/>
  <c r="BF22" i="127"/>
  <c r="BB22" i="127"/>
  <c r="B22" i="127"/>
  <c r="BF21" i="127"/>
  <c r="BB21" i="127"/>
  <c r="B21" i="127"/>
  <c r="BF20" i="127"/>
  <c r="BB20" i="127"/>
  <c r="B20" i="127"/>
  <c r="BF19" i="127"/>
  <c r="BB19" i="127"/>
  <c r="B19" i="127"/>
  <c r="BF18" i="127"/>
  <c r="BB18" i="127"/>
  <c r="B18" i="127"/>
  <c r="BF17" i="127"/>
  <c r="BB17" i="127"/>
  <c r="B17" i="127"/>
  <c r="BF16" i="127"/>
  <c r="BB16" i="127"/>
  <c r="B16" i="127"/>
  <c r="BF15" i="127"/>
  <c r="BB15" i="127"/>
  <c r="B15" i="127"/>
  <c r="BF14" i="127"/>
  <c r="BB14" i="127"/>
  <c r="B14" i="127"/>
  <c r="BF13" i="127"/>
  <c r="BB13" i="127"/>
  <c r="B13" i="127"/>
  <c r="BF12" i="127"/>
  <c r="BB12" i="127"/>
  <c r="B12" i="127"/>
  <c r="BF11" i="127"/>
  <c r="BB11" i="127"/>
  <c r="B11" i="127"/>
  <c r="BF10" i="127"/>
  <c r="BB10" i="127"/>
  <c r="B10" i="127"/>
  <c r="BF9" i="127"/>
  <c r="BB9" i="127"/>
  <c r="B9" i="127"/>
  <c r="BF8" i="127"/>
  <c r="BB8" i="127"/>
  <c r="B8" i="127"/>
  <c r="BF7" i="127"/>
  <c r="BB7" i="127"/>
  <c r="B7" i="127"/>
  <c r="BF6" i="127"/>
  <c r="BB6" i="127"/>
  <c r="B6" i="127"/>
  <c r="F2" i="127"/>
  <c r="AV2" i="126"/>
  <c r="AQ2" i="126"/>
  <c r="AV1" i="126"/>
  <c r="AQ1" i="126"/>
  <c r="F1" i="126"/>
  <c r="F1" i="194"/>
  <c r="Z489" i="205" l="1"/>
  <c r="Z498" i="205"/>
  <c r="Z507" i="205"/>
  <c r="Z516" i="205"/>
  <c r="Z525" i="205"/>
  <c r="Z534" i="205"/>
  <c r="Z543" i="205"/>
  <c r="Z552" i="205"/>
  <c r="AC6643" i="205"/>
  <c r="AC6787" i="205"/>
  <c r="AC6931" i="205"/>
  <c r="AC7077" i="205"/>
  <c r="AC7322" i="205"/>
  <c r="AA9742" i="205"/>
  <c r="AA9769" i="205"/>
  <c r="AA9799" i="205"/>
  <c r="AA9830" i="205"/>
  <c r="AA9862" i="205"/>
  <c r="AA9917" i="205"/>
  <c r="AA10046" i="205"/>
  <c r="AA10168" i="205"/>
  <c r="AA10325" i="205"/>
  <c r="AA10497" i="205"/>
  <c r="AA10895" i="205"/>
  <c r="Z490" i="205"/>
  <c r="Z499" i="205"/>
  <c r="Z508" i="205"/>
  <c r="Z517" i="205"/>
  <c r="Z526" i="205"/>
  <c r="Z535" i="205"/>
  <c r="Z544" i="205"/>
  <c r="Z553" i="205"/>
  <c r="Z484" i="205"/>
  <c r="Z492" i="205"/>
  <c r="Z501" i="205"/>
  <c r="Z510" i="205"/>
  <c r="Z519" i="205"/>
  <c r="Z528" i="205"/>
  <c r="Z537" i="205"/>
  <c r="Z546" i="205"/>
  <c r="Z555" i="205"/>
  <c r="AC6691" i="205"/>
  <c r="AC6835" i="205"/>
  <c r="AC6979" i="205"/>
  <c r="AC7137" i="205"/>
  <c r="AC7506" i="205"/>
  <c r="Z493" i="205"/>
  <c r="Z502" i="205"/>
  <c r="Z511" i="205"/>
  <c r="Z520" i="205"/>
  <c r="Z529" i="205"/>
  <c r="Z538" i="205"/>
  <c r="Z547" i="205"/>
  <c r="AA4027" i="205"/>
  <c r="AA4022" i="205"/>
  <c r="AA4016" i="205"/>
  <c r="AA4010" i="205"/>
  <c r="AA4004" i="205"/>
  <c r="AA3998" i="205"/>
  <c r="AA3992" i="205"/>
  <c r="AA3986" i="205"/>
  <c r="AA3980" i="205"/>
  <c r="AA3974" i="205"/>
  <c r="AA3968" i="205"/>
  <c r="AA3962" i="205"/>
  <c r="AA3956" i="205"/>
  <c r="AA3950" i="205"/>
  <c r="AA3944" i="205"/>
  <c r="AA3938" i="205"/>
  <c r="AA3932" i="205"/>
  <c r="AA3926" i="205"/>
  <c r="AA3920" i="205"/>
  <c r="AA3914" i="205"/>
  <c r="AA3908" i="205"/>
  <c r="AA3902" i="205"/>
  <c r="AA3896" i="205"/>
  <c r="AA3890" i="205"/>
  <c r="AA3884" i="205"/>
  <c r="AA3878" i="205"/>
  <c r="AA3872" i="205"/>
  <c r="AA3866" i="205"/>
  <c r="AA3860" i="205"/>
  <c r="AA3854" i="205"/>
  <c r="AA3848" i="205"/>
  <c r="AA3842" i="205"/>
  <c r="AA3836" i="205"/>
  <c r="AA3830" i="205"/>
  <c r="AA3824" i="205"/>
  <c r="AA3818" i="205"/>
  <c r="AA3812" i="205"/>
  <c r="AA3806" i="205"/>
  <c r="AA3800" i="205"/>
  <c r="AA3794" i="205"/>
  <c r="AA3788" i="205"/>
  <c r="AA3782" i="205"/>
  <c r="AA3776" i="205"/>
  <c r="AA3770" i="205"/>
  <c r="AA3764" i="205"/>
  <c r="AA3758" i="205"/>
  <c r="AA3752" i="205"/>
  <c r="AA3746" i="205"/>
  <c r="AA3740" i="205"/>
  <c r="AA3734" i="205"/>
  <c r="AA3728" i="205"/>
  <c r="AA3722" i="205"/>
  <c r="AA3716" i="205"/>
  <c r="AA3710" i="205"/>
  <c r="AA3704" i="205"/>
  <c r="AA3698" i="205"/>
  <c r="AA3692" i="205"/>
  <c r="AA3686" i="205"/>
  <c r="AA3680" i="205"/>
  <c r="AA3674" i="205"/>
  <c r="AA3668" i="205"/>
  <c r="AA3662" i="205"/>
  <c r="AA3656" i="205"/>
  <c r="AA3650" i="205"/>
  <c r="AA3644" i="205"/>
  <c r="AA3638" i="205"/>
  <c r="AA3632" i="205"/>
  <c r="AA3626" i="205"/>
  <c r="AA3620" i="205"/>
  <c r="AA3614" i="205"/>
  <c r="AA3608" i="205"/>
  <c r="AA3602" i="205"/>
  <c r="AA3596" i="205"/>
  <c r="AA3590" i="205"/>
  <c r="AA3584" i="205"/>
  <c r="AA3578" i="205"/>
  <c r="AA3572" i="205"/>
  <c r="AA3566" i="205"/>
  <c r="AA3560" i="205"/>
  <c r="AA3554" i="205"/>
  <c r="AA3548" i="205"/>
  <c r="AA3542" i="205"/>
  <c r="AA3536" i="205"/>
  <c r="AA3530" i="205"/>
  <c r="AA3524" i="205"/>
  <c r="AA3518" i="205"/>
  <c r="AA4024" i="205"/>
  <c r="AA4017" i="205"/>
  <c r="AA4009" i="205"/>
  <c r="AA4002" i="205"/>
  <c r="AA3995" i="205"/>
  <c r="AA3988" i="205"/>
  <c r="AA3981" i="205"/>
  <c r="AA3973" i="205"/>
  <c r="AA3966" i="205"/>
  <c r="AA3959" i="205"/>
  <c r="AA3952" i="205"/>
  <c r="AA3945" i="205"/>
  <c r="AA3937" i="205"/>
  <c r="AA3930" i="205"/>
  <c r="AA3923" i="205"/>
  <c r="AA3916" i="205"/>
  <c r="AA3909" i="205"/>
  <c r="AA3901" i="205"/>
  <c r="AA3894" i="205"/>
  <c r="AA3887" i="205"/>
  <c r="AA3880" i="205"/>
  <c r="AA3873" i="205"/>
  <c r="AA3865" i="205"/>
  <c r="AA3858" i="205"/>
  <c r="AA3851" i="205"/>
  <c r="AA3844" i="205"/>
  <c r="AA3837" i="205"/>
  <c r="AA3829" i="205"/>
  <c r="AA3822" i="205"/>
  <c r="AA3815" i="205"/>
  <c r="AA3808" i="205"/>
  <c r="AA3801" i="205"/>
  <c r="AA3793" i="205"/>
  <c r="AA3786" i="205"/>
  <c r="AA3779" i="205"/>
  <c r="AA3772" i="205"/>
  <c r="AA3765" i="205"/>
  <c r="AA3757" i="205"/>
  <c r="AA3750" i="205"/>
  <c r="AA3743" i="205"/>
  <c r="AA3736" i="205"/>
  <c r="AA3729" i="205"/>
  <c r="AA3721" i="205"/>
  <c r="AA3714" i="205"/>
  <c r="AA3707" i="205"/>
  <c r="AA3700" i="205"/>
  <c r="AA3693" i="205"/>
  <c r="AA3685" i="205"/>
  <c r="AA3678" i="205"/>
  <c r="AA3671" i="205"/>
  <c r="AA3664" i="205"/>
  <c r="AA3657" i="205"/>
  <c r="AA3649" i="205"/>
  <c r="AA3642" i="205"/>
  <c r="AA3635" i="205"/>
  <c r="AA3628" i="205"/>
  <c r="AA3621" i="205"/>
  <c r="AA3613" i="205"/>
  <c r="AA3606" i="205"/>
  <c r="AA3599" i="205"/>
  <c r="AA3592" i="205"/>
  <c r="AA3585" i="205"/>
  <c r="AA3577" i="205"/>
  <c r="AA3570" i="205"/>
  <c r="AA3563" i="205"/>
  <c r="AA3556" i="205"/>
  <c r="AA3549" i="205"/>
  <c r="AA3541" i="205"/>
  <c r="AA3534" i="205"/>
  <c r="AA3527" i="205"/>
  <c r="AA3520" i="205"/>
  <c r="AA3513" i="205"/>
  <c r="AA3507" i="205"/>
  <c r="AA3501" i="205"/>
  <c r="AA3495" i="205"/>
  <c r="AA3489" i="205"/>
  <c r="AA3483" i="205"/>
  <c r="AA3477" i="205"/>
  <c r="AA3471" i="205"/>
  <c r="AA3465" i="205"/>
  <c r="AA3459" i="205"/>
  <c r="AA3453" i="205"/>
  <c r="AA3447" i="205"/>
  <c r="AA3441" i="205"/>
  <c r="AA3435" i="205"/>
  <c r="AA4023" i="205"/>
  <c r="AA4015" i="205"/>
  <c r="AA4008" i="205"/>
  <c r="AA4001" i="205"/>
  <c r="AA3994" i="205"/>
  <c r="AA3987" i="205"/>
  <c r="AA3979" i="205"/>
  <c r="AA3972" i="205"/>
  <c r="AA3965" i="205"/>
  <c r="AA3958" i="205"/>
  <c r="AA3951" i="205"/>
  <c r="AA3943" i="205"/>
  <c r="AA3936" i="205"/>
  <c r="AA3929" i="205"/>
  <c r="AA3922" i="205"/>
  <c r="AA3915" i="205"/>
  <c r="AA3907" i="205"/>
  <c r="AA3900" i="205"/>
  <c r="AA3893" i="205"/>
  <c r="AA3886" i="205"/>
  <c r="AA3879" i="205"/>
  <c r="AA3871" i="205"/>
  <c r="AA3864" i="205"/>
  <c r="AA3857" i="205"/>
  <c r="AA3850" i="205"/>
  <c r="AA3843" i="205"/>
  <c r="AA3835" i="205"/>
  <c r="AA3828" i="205"/>
  <c r="AA3821" i="205"/>
  <c r="AA3814" i="205"/>
  <c r="AA3807" i="205"/>
  <c r="AA3799" i="205"/>
  <c r="AA3792" i="205"/>
  <c r="AA3785" i="205"/>
  <c r="AA3778" i="205"/>
  <c r="AA3771" i="205"/>
  <c r="AA3763" i="205"/>
  <c r="AA3756" i="205"/>
  <c r="AA3749" i="205"/>
  <c r="AA3742" i="205"/>
  <c r="AA3735" i="205"/>
  <c r="AA3727" i="205"/>
  <c r="AA3720" i="205"/>
  <c r="AA3713" i="205"/>
  <c r="AA3706" i="205"/>
  <c r="AA3699" i="205"/>
  <c r="AA3691" i="205"/>
  <c r="AA3684" i="205"/>
  <c r="AA3677" i="205"/>
  <c r="AA3670" i="205"/>
  <c r="AA3663" i="205"/>
  <c r="AA3655" i="205"/>
  <c r="AA3648" i="205"/>
  <c r="AA3641" i="205"/>
  <c r="AA3634" i="205"/>
  <c r="AA3627" i="205"/>
  <c r="AA3619" i="205"/>
  <c r="AA3612" i="205"/>
  <c r="AA3605" i="205"/>
  <c r="AA3598" i="205"/>
  <c r="AA3591" i="205"/>
  <c r="AA3583" i="205"/>
  <c r="AA3576" i="205"/>
  <c r="AA3569" i="205"/>
  <c r="AA3562" i="205"/>
  <c r="AA3555" i="205"/>
  <c r="AA3547" i="205"/>
  <c r="AA3540" i="205"/>
  <c r="AA3533" i="205"/>
  <c r="AA3526" i="205"/>
  <c r="AA4021" i="205"/>
  <c r="AA4014" i="205"/>
  <c r="AA4007" i="205"/>
  <c r="AA4000" i="205"/>
  <c r="AA3993" i="205"/>
  <c r="AA3985" i="205"/>
  <c r="AA3978" i="205"/>
  <c r="AA3971" i="205"/>
  <c r="AA3964" i="205"/>
  <c r="AA3957" i="205"/>
  <c r="AA3949" i="205"/>
  <c r="AA3942" i="205"/>
  <c r="AA3935" i="205"/>
  <c r="AA3928" i="205"/>
  <c r="AA3921" i="205"/>
  <c r="AA3913" i="205"/>
  <c r="AA3906" i="205"/>
  <c r="AA3899" i="205"/>
  <c r="AA3892" i="205"/>
  <c r="AA3885" i="205"/>
  <c r="AA3877" i="205"/>
  <c r="AA3870" i="205"/>
  <c r="AA3863" i="205"/>
  <c r="AA3856" i="205"/>
  <c r="AA3849" i="205"/>
  <c r="AA3841" i="205"/>
  <c r="AA3834" i="205"/>
  <c r="AA3827" i="205"/>
  <c r="AA3820" i="205"/>
  <c r="AA3813" i="205"/>
  <c r="AA3805" i="205"/>
  <c r="AA3798" i="205"/>
  <c r="AA3791" i="205"/>
  <c r="AA3784" i="205"/>
  <c r="AA3777" i="205"/>
  <c r="AA3769" i="205"/>
  <c r="AA3762" i="205"/>
  <c r="AA3755" i="205"/>
  <c r="AA3748" i="205"/>
  <c r="AA3741" i="205"/>
  <c r="AA3733" i="205"/>
  <c r="AA3726" i="205"/>
  <c r="AA3719" i="205"/>
  <c r="AA3712" i="205"/>
  <c r="AA3705" i="205"/>
  <c r="AA3697" i="205"/>
  <c r="AA3690" i="205"/>
  <c r="AA3683" i="205"/>
  <c r="AA3676" i="205"/>
  <c r="AA3669" i="205"/>
  <c r="AA3661" i="205"/>
  <c r="AA3654" i="205"/>
  <c r="AA3647" i="205"/>
  <c r="AA3640" i="205"/>
  <c r="AA3633" i="205"/>
  <c r="AA3625" i="205"/>
  <c r="AA3618" i="205"/>
  <c r="AA3611" i="205"/>
  <c r="AA3604" i="205"/>
  <c r="AA3597" i="205"/>
  <c r="AA3589" i="205"/>
  <c r="AA3582" i="205"/>
  <c r="AA3575" i="205"/>
  <c r="AA3568" i="205"/>
  <c r="AA4026" i="205"/>
  <c r="AA4012" i="205"/>
  <c r="AA3997" i="205"/>
  <c r="AA3983" i="205"/>
  <c r="AA3969" i="205"/>
  <c r="AA3954" i="205"/>
  <c r="AA3940" i="205"/>
  <c r="AA3925" i="205"/>
  <c r="AA3911" i="205"/>
  <c r="AA3897" i="205"/>
  <c r="AA3882" i="205"/>
  <c r="AA3868" i="205"/>
  <c r="AA3853" i="205"/>
  <c r="AA3839" i="205"/>
  <c r="AA3825" i="205"/>
  <c r="AA3810" i="205"/>
  <c r="AA3796" i="205"/>
  <c r="AA3781" i="205"/>
  <c r="AA3767" i="205"/>
  <c r="AA3753" i="205"/>
  <c r="AA3738" i="205"/>
  <c r="AA3724" i="205"/>
  <c r="AA3709" i="205"/>
  <c r="AA3695" i="205"/>
  <c r="AA3681" i="205"/>
  <c r="AA3666" i="205"/>
  <c r="AA3652" i="205"/>
  <c r="AA3637" i="205"/>
  <c r="AA3623" i="205"/>
  <c r="AA3609" i="205"/>
  <c r="AA3594" i="205"/>
  <c r="AA3580" i="205"/>
  <c r="AA3565" i="205"/>
  <c r="AA3553" i="205"/>
  <c r="AA3544" i="205"/>
  <c r="AA3532" i="205"/>
  <c r="AA3522" i="205"/>
  <c r="AA3514" i="205"/>
  <c r="AA3506" i="205"/>
  <c r="AA3499" i="205"/>
  <c r="AA3492" i="205"/>
  <c r="AA3485" i="205"/>
  <c r="AA3478" i="205"/>
  <c r="AA3470" i="205"/>
  <c r="AA3463" i="205"/>
  <c r="AA3456" i="205"/>
  <c r="AA3449" i="205"/>
  <c r="AA3442" i="205"/>
  <c r="AA3434" i="205"/>
  <c r="AA3428" i="205"/>
  <c r="AA3422" i="205"/>
  <c r="AA3416" i="205"/>
  <c r="AA3410" i="205"/>
  <c r="AA3404" i="205"/>
  <c r="AA3398" i="205"/>
  <c r="AA3392" i="205"/>
  <c r="AA3386" i="205"/>
  <c r="AA3380" i="205"/>
  <c r="AA3374" i="205"/>
  <c r="AA3368" i="205"/>
  <c r="AA3362" i="205"/>
  <c r="AA3356" i="205"/>
  <c r="AA3350" i="205"/>
  <c r="AA3344" i="205"/>
  <c r="AA3338" i="205"/>
  <c r="AA3332" i="205"/>
  <c r="AA3326" i="205"/>
  <c r="AA3320" i="205"/>
  <c r="AA3314" i="205"/>
  <c r="AA3308" i="205"/>
  <c r="AA3302" i="205"/>
  <c r="AA3296" i="205"/>
  <c r="AA3290" i="205"/>
  <c r="AA3284" i="205"/>
  <c r="AA3278" i="205"/>
  <c r="AA3272" i="205"/>
  <c r="AA3266" i="205"/>
  <c r="AA3260" i="205"/>
  <c r="AA3254" i="205"/>
  <c r="AA3248" i="205"/>
  <c r="AA3242" i="205"/>
  <c r="AA3236" i="205"/>
  <c r="AA3230" i="205"/>
  <c r="AA3224" i="205"/>
  <c r="AA3218" i="205"/>
  <c r="AA4025" i="205"/>
  <c r="AA4011" i="205"/>
  <c r="AA3996" i="205"/>
  <c r="AA3982" i="205"/>
  <c r="AA3967" i="205"/>
  <c r="AA3953" i="205"/>
  <c r="AA3939" i="205"/>
  <c r="AA3924" i="205"/>
  <c r="AA3910" i="205"/>
  <c r="AA3895" i="205"/>
  <c r="AA3881" i="205"/>
  <c r="AA3867" i="205"/>
  <c r="AA3852" i="205"/>
  <c r="AA3838" i="205"/>
  <c r="AA3823" i="205"/>
  <c r="AA3809" i="205"/>
  <c r="AA3795" i="205"/>
  <c r="AA3780" i="205"/>
  <c r="AA3766" i="205"/>
  <c r="AA3751" i="205"/>
  <c r="AA3737" i="205"/>
  <c r="AA3723" i="205"/>
  <c r="AA3708" i="205"/>
  <c r="AA3694" i="205"/>
  <c r="AA3679" i="205"/>
  <c r="AA3665" i="205"/>
  <c r="AA3651" i="205"/>
  <c r="AA3636" i="205"/>
  <c r="AA3622" i="205"/>
  <c r="AA3607" i="205"/>
  <c r="AA3593" i="205"/>
  <c r="AA3579" i="205"/>
  <c r="AA3564" i="205"/>
  <c r="AA3552" i="205"/>
  <c r="AA3543" i="205"/>
  <c r="AA3531" i="205"/>
  <c r="AA3521" i="205"/>
  <c r="AA3512" i="205"/>
  <c r="AA3505" i="205"/>
  <c r="AA3498" i="205"/>
  <c r="AA3491" i="205"/>
  <c r="AA3484" i="205"/>
  <c r="AA3476" i="205"/>
  <c r="AA3469" i="205"/>
  <c r="AA3462" i="205"/>
  <c r="AA3455" i="205"/>
  <c r="AA3448" i="205"/>
  <c r="AA3440" i="205"/>
  <c r="AA3433" i="205"/>
  <c r="AA3427" i="205"/>
  <c r="AA3421" i="205"/>
  <c r="AA3415" i="205"/>
  <c r="AA3409" i="205"/>
  <c r="AA3403" i="205"/>
  <c r="AA3397" i="205"/>
  <c r="AA3391" i="205"/>
  <c r="AA3385" i="205"/>
  <c r="AA3379" i="205"/>
  <c r="AA3373" i="205"/>
  <c r="AA3367" i="205"/>
  <c r="AA4020" i="205"/>
  <c r="AA4006" i="205"/>
  <c r="AA3991" i="205"/>
  <c r="AA3977" i="205"/>
  <c r="AA3963" i="205"/>
  <c r="AA3948" i="205"/>
  <c r="AA3934" i="205"/>
  <c r="AA3919" i="205"/>
  <c r="AA3905" i="205"/>
  <c r="AA3891" i="205"/>
  <c r="AA3876" i="205"/>
  <c r="AA3862" i="205"/>
  <c r="AA3847" i="205"/>
  <c r="AA3833" i="205"/>
  <c r="AA3819" i="205"/>
  <c r="AA3804" i="205"/>
  <c r="AA3790" i="205"/>
  <c r="AA3775" i="205"/>
  <c r="AA3761" i="205"/>
  <c r="AA3747" i="205"/>
  <c r="AA3732" i="205"/>
  <c r="AA3718" i="205"/>
  <c r="AA3703" i="205"/>
  <c r="AA3689" i="205"/>
  <c r="AA3675" i="205"/>
  <c r="AA3660" i="205"/>
  <c r="AA3646" i="205"/>
  <c r="AA3631" i="205"/>
  <c r="AA3617" i="205"/>
  <c r="AA3603" i="205"/>
  <c r="AA3588" i="205"/>
  <c r="AA3574" i="205"/>
  <c r="AA3561" i="205"/>
  <c r="AA3551" i="205"/>
  <c r="AA3539" i="205"/>
  <c r="AA3529" i="205"/>
  <c r="AA3519" i="205"/>
  <c r="AA3511" i="205"/>
  <c r="AA3504" i="205"/>
  <c r="AA3497" i="205"/>
  <c r="AA3490" i="205"/>
  <c r="AA3482" i="205"/>
  <c r="AA3475" i="205"/>
  <c r="AA3468" i="205"/>
  <c r="AA3461" i="205"/>
  <c r="AA3454" i="205"/>
  <c r="AA3446" i="205"/>
  <c r="AA3439" i="205"/>
  <c r="AA3432" i="205"/>
  <c r="AA3426" i="205"/>
  <c r="AA3420" i="205"/>
  <c r="AA3414" i="205"/>
  <c r="AA3408" i="205"/>
  <c r="AA3402" i="205"/>
  <c r="AA3396" i="205"/>
  <c r="AA3390" i="205"/>
  <c r="AA3384" i="205"/>
  <c r="AA3378" i="205"/>
  <c r="AA3372" i="205"/>
  <c r="AA3366" i="205"/>
  <c r="AA3360" i="205"/>
  <c r="AA3354" i="205"/>
  <c r="AA3348" i="205"/>
  <c r="AA3342" i="205"/>
  <c r="AA3336" i="205"/>
  <c r="AA3330" i="205"/>
  <c r="AA3324" i="205"/>
  <c r="AA3318" i="205"/>
  <c r="AA3312" i="205"/>
  <c r="AA4019" i="205"/>
  <c r="AA4005" i="205"/>
  <c r="AA3990" i="205"/>
  <c r="AA3976" i="205"/>
  <c r="AA3961" i="205"/>
  <c r="AA3947" i="205"/>
  <c r="AA3933" i="205"/>
  <c r="AA3918" i="205"/>
  <c r="AA3904" i="205"/>
  <c r="AA3889" i="205"/>
  <c r="AA3875" i="205"/>
  <c r="AA3861" i="205"/>
  <c r="AA3846" i="205"/>
  <c r="AA3832" i="205"/>
  <c r="AA3817" i="205"/>
  <c r="AA3803" i="205"/>
  <c r="AA3789" i="205"/>
  <c r="AA3774" i="205"/>
  <c r="AA3760" i="205"/>
  <c r="AA3745" i="205"/>
  <c r="AA3731" i="205"/>
  <c r="AA3717" i="205"/>
  <c r="AA3702" i="205"/>
  <c r="AA3688" i="205"/>
  <c r="AA3673" i="205"/>
  <c r="AA3659" i="205"/>
  <c r="AA3645" i="205"/>
  <c r="AA3630" i="205"/>
  <c r="AA3616" i="205"/>
  <c r="AA3601" i="205"/>
  <c r="AA3587" i="205"/>
  <c r="AA3573" i="205"/>
  <c r="AA3559" i="205"/>
  <c r="AA3550" i="205"/>
  <c r="AA3538" i="205"/>
  <c r="AA3528" i="205"/>
  <c r="AA3517" i="205"/>
  <c r="AA3510" i="205"/>
  <c r="AA3503" i="205"/>
  <c r="AA3496" i="205"/>
  <c r="AA3488" i="205"/>
  <c r="AA3481" i="205"/>
  <c r="AA3474" i="205"/>
  <c r="AA3467" i="205"/>
  <c r="AA3460" i="205"/>
  <c r="AA3452" i="205"/>
  <c r="AA3445" i="205"/>
  <c r="AA3438" i="205"/>
  <c r="AA3431" i="205"/>
  <c r="AA3425" i="205"/>
  <c r="AA3419" i="205"/>
  <c r="AA3413" i="205"/>
  <c r="AA3407" i="205"/>
  <c r="AA3401" i="205"/>
  <c r="AA3395" i="205"/>
  <c r="AA4013" i="205"/>
  <c r="AA3999" i="205"/>
  <c r="AA3984" i="205"/>
  <c r="AA3970" i="205"/>
  <c r="AA3955" i="205"/>
  <c r="AA3941" i="205"/>
  <c r="AA3927" i="205"/>
  <c r="AA3912" i="205"/>
  <c r="AA3898" i="205"/>
  <c r="AA3883" i="205"/>
  <c r="AA3869" i="205"/>
  <c r="AA3855" i="205"/>
  <c r="AA3840" i="205"/>
  <c r="AA3826" i="205"/>
  <c r="AA3811" i="205"/>
  <c r="AA3797" i="205"/>
  <c r="AA3783" i="205"/>
  <c r="AA3768" i="205"/>
  <c r="AA3754" i="205"/>
  <c r="AA3739" i="205"/>
  <c r="AA3725" i="205"/>
  <c r="AA3711" i="205"/>
  <c r="AA3696" i="205"/>
  <c r="AA3682" i="205"/>
  <c r="AA3667" i="205"/>
  <c r="AA3653" i="205"/>
  <c r="AA4003" i="205"/>
  <c r="AA3917" i="205"/>
  <c r="AA3831" i="205"/>
  <c r="AA3744" i="205"/>
  <c r="AA3658" i="205"/>
  <c r="AA3610" i="205"/>
  <c r="AA3567" i="205"/>
  <c r="AA3535" i="205"/>
  <c r="AA3508" i="205"/>
  <c r="AA3486" i="205"/>
  <c r="AA3464" i="205"/>
  <c r="AA3443" i="205"/>
  <c r="AA3423" i="205"/>
  <c r="AA3405" i="205"/>
  <c r="AA3388" i="205"/>
  <c r="AA3376" i="205"/>
  <c r="AA3364" i="205"/>
  <c r="AA3355" i="205"/>
  <c r="AA3346" i="205"/>
  <c r="AA3337" i="205"/>
  <c r="AA3328" i="205"/>
  <c r="AA3319" i="205"/>
  <c r="AA3310" i="205"/>
  <c r="AA3303" i="205"/>
  <c r="AA3295" i="205"/>
  <c r="AA3288" i="205"/>
  <c r="AA3281" i="205"/>
  <c r="AA3274" i="205"/>
  <c r="AA3267" i="205"/>
  <c r="AA3259" i="205"/>
  <c r="AA3252" i="205"/>
  <c r="AA3245" i="205"/>
  <c r="AA3238" i="205"/>
  <c r="AA3231" i="205"/>
  <c r="AA3223" i="205"/>
  <c r="AA3216" i="205"/>
  <c r="AA3210" i="205"/>
  <c r="AA3204" i="205"/>
  <c r="AA3198" i="205"/>
  <c r="AA3192" i="205"/>
  <c r="AA3186" i="205"/>
  <c r="AA3180" i="205"/>
  <c r="AA3174" i="205"/>
  <c r="AA3168" i="205"/>
  <c r="AA3162" i="205"/>
  <c r="AA3156" i="205"/>
  <c r="AA3150" i="205"/>
  <c r="AA3144" i="205"/>
  <c r="AA3138" i="205"/>
  <c r="AA3132" i="205"/>
  <c r="AA3126" i="205"/>
  <c r="AA3120" i="205"/>
  <c r="AA3114" i="205"/>
  <c r="AA3108" i="205"/>
  <c r="AA3102" i="205"/>
  <c r="AA3096" i="205"/>
  <c r="AA3090" i="205"/>
  <c r="AA3084" i="205"/>
  <c r="AA3078" i="205"/>
  <c r="AA3072" i="205"/>
  <c r="AA3066" i="205"/>
  <c r="AA3060" i="205"/>
  <c r="AA3054" i="205"/>
  <c r="AA3048" i="205"/>
  <c r="AA3042" i="205"/>
  <c r="AA3036" i="205"/>
  <c r="AA3030" i="205"/>
  <c r="AA3024" i="205"/>
  <c r="AA3018" i="205"/>
  <c r="AA3012" i="205"/>
  <c r="AA3006" i="205"/>
  <c r="AA3000" i="205"/>
  <c r="AA2994" i="205"/>
  <c r="AA2988" i="205"/>
  <c r="AA2982" i="205"/>
  <c r="AA2976" i="205"/>
  <c r="AA2970" i="205"/>
  <c r="AA2964" i="205"/>
  <c r="AA2958" i="205"/>
  <c r="AA2952" i="205"/>
  <c r="AA2946" i="205"/>
  <c r="AA2940" i="205"/>
  <c r="AA2934" i="205"/>
  <c r="AA2928" i="205"/>
  <c r="AA2922" i="205"/>
  <c r="AA3946" i="205"/>
  <c r="AA3859" i="205"/>
  <c r="AA3773" i="205"/>
  <c r="AA3687" i="205"/>
  <c r="AA3624" i="205"/>
  <c r="AA3581" i="205"/>
  <c r="AA3545" i="205"/>
  <c r="AA3515" i="205"/>
  <c r="AA3493" i="205"/>
  <c r="AA3472" i="205"/>
  <c r="AA3989" i="205"/>
  <c r="AA3874" i="205"/>
  <c r="AA3730" i="205"/>
  <c r="AA3629" i="205"/>
  <c r="AA3558" i="205"/>
  <c r="AA3516" i="205"/>
  <c r="AA3480" i="205"/>
  <c r="AA3451" i="205"/>
  <c r="AA3429" i="205"/>
  <c r="AA3406" i="205"/>
  <c r="AA3387" i="205"/>
  <c r="AA3371" i="205"/>
  <c r="AA3359" i="205"/>
  <c r="AA3349" i="205"/>
  <c r="AA3339" i="205"/>
  <c r="AA3327" i="205"/>
  <c r="AA3316" i="205"/>
  <c r="AA3306" i="205"/>
  <c r="AA3298" i="205"/>
  <c r="AA3289" i="205"/>
  <c r="AA3280" i="205"/>
  <c r="AA3271" i="205"/>
  <c r="AA3263" i="205"/>
  <c r="AA3255" i="205"/>
  <c r="AA3246" i="205"/>
  <c r="AA3237" i="205"/>
  <c r="AA3228" i="205"/>
  <c r="AA3220" i="205"/>
  <c r="AA3212" i="205"/>
  <c r="AA3205" i="205"/>
  <c r="AA3197" i="205"/>
  <c r="AA3190" i="205"/>
  <c r="AA3183" i="205"/>
  <c r="AA3176" i="205"/>
  <c r="AA3169" i="205"/>
  <c r="AA3161" i="205"/>
  <c r="AA3154" i="205"/>
  <c r="AA3147" i="205"/>
  <c r="AA3140" i="205"/>
  <c r="AA3133" i="205"/>
  <c r="AA3125" i="205"/>
  <c r="AA3118" i="205"/>
  <c r="AA3111" i="205"/>
  <c r="AA3104" i="205"/>
  <c r="AA3097" i="205"/>
  <c r="AA3089" i="205"/>
  <c r="AA3082" i="205"/>
  <c r="AA3075" i="205"/>
  <c r="AA3068" i="205"/>
  <c r="AA3061" i="205"/>
  <c r="AA3053" i="205"/>
  <c r="AA3046" i="205"/>
  <c r="AA3039" i="205"/>
  <c r="AA3032" i="205"/>
  <c r="AA3025" i="205"/>
  <c r="AA3017" i="205"/>
  <c r="AA3010" i="205"/>
  <c r="AA3003" i="205"/>
  <c r="AA2996" i="205"/>
  <c r="AA2989" i="205"/>
  <c r="AA2981" i="205"/>
  <c r="AA2974" i="205"/>
  <c r="AA2967" i="205"/>
  <c r="AA2960" i="205"/>
  <c r="AA2953" i="205"/>
  <c r="AA2945" i="205"/>
  <c r="AA2938" i="205"/>
  <c r="AA2931" i="205"/>
  <c r="AA2924" i="205"/>
  <c r="AA2917" i="205"/>
  <c r="AA2911" i="205"/>
  <c r="AA2905" i="205"/>
  <c r="AA2899" i="205"/>
  <c r="AA2893" i="205"/>
  <c r="AA2887" i="205"/>
  <c r="AA2881" i="205"/>
  <c r="AA2875" i="205"/>
  <c r="AA2869" i="205"/>
  <c r="AA2863" i="205"/>
  <c r="AA2857" i="205"/>
  <c r="AA2851" i="205"/>
  <c r="AA2845" i="205"/>
  <c r="AA2839" i="205"/>
  <c r="AA2833" i="205"/>
  <c r="AA2827" i="205"/>
  <c r="AA2821" i="205"/>
  <c r="AA2815" i="205"/>
  <c r="AA2809" i="205"/>
  <c r="AA2803" i="205"/>
  <c r="AA2797" i="205"/>
  <c r="AA2791" i="205"/>
  <c r="AA2785" i="205"/>
  <c r="AA2779" i="205"/>
  <c r="AA2773" i="205"/>
  <c r="AA2767" i="205"/>
  <c r="AA2761" i="205"/>
  <c r="AA2755" i="205"/>
  <c r="AA2749" i="205"/>
  <c r="AA2743" i="205"/>
  <c r="AA2737" i="205"/>
  <c r="AA2731" i="205"/>
  <c r="AA2725" i="205"/>
  <c r="AA2719" i="205"/>
  <c r="AA2713" i="205"/>
  <c r="AA2707" i="205"/>
  <c r="AA2701" i="205"/>
  <c r="AA2695" i="205"/>
  <c r="AA3960" i="205"/>
  <c r="AA3816" i="205"/>
  <c r="AA3701" i="205"/>
  <c r="AA3600" i="205"/>
  <c r="AA3546" i="205"/>
  <c r="AA3502" i="205"/>
  <c r="AA3473" i="205"/>
  <c r="AA3444" i="205"/>
  <c r="AA3418" i="205"/>
  <c r="AA3399" i="205"/>
  <c r="AA3382" i="205"/>
  <c r="AA3369" i="205"/>
  <c r="AA3357" i="205"/>
  <c r="AA3345" i="205"/>
  <c r="AA3334" i="205"/>
  <c r="AA3323" i="205"/>
  <c r="AA3313" i="205"/>
  <c r="AA3304" i="205"/>
  <c r="AA3294" i="205"/>
  <c r="AA3286" i="205"/>
  <c r="AA3277" i="205"/>
  <c r="AA3269" i="205"/>
  <c r="AA3261" i="205"/>
  <c r="AA3251" i="205"/>
  <c r="AA3243" i="205"/>
  <c r="AA3234" i="205"/>
  <c r="AA3226" i="205"/>
  <c r="AA3217" i="205"/>
  <c r="AA3209" i="205"/>
  <c r="AA3202" i="205"/>
  <c r="AA3195" i="205"/>
  <c r="AA3188" i="205"/>
  <c r="AA3181" i="205"/>
  <c r="AA3173" i="205"/>
  <c r="AA3166" i="205"/>
  <c r="AA3159" i="205"/>
  <c r="AA3152" i="205"/>
  <c r="AA3145" i="205"/>
  <c r="AA3137" i="205"/>
  <c r="AA3130" i="205"/>
  <c r="AA3123" i="205"/>
  <c r="AA3116" i="205"/>
  <c r="AA3109" i="205"/>
  <c r="AA3101" i="205"/>
  <c r="AA3094" i="205"/>
  <c r="AA3087" i="205"/>
  <c r="AA3080" i="205"/>
  <c r="AA3073" i="205"/>
  <c r="AA3065" i="205"/>
  <c r="AA3058" i="205"/>
  <c r="AA3051" i="205"/>
  <c r="AA3044" i="205"/>
  <c r="AA3037" i="205"/>
  <c r="AA3029" i="205"/>
  <c r="AA3022" i="205"/>
  <c r="AA3015" i="205"/>
  <c r="AA3008" i="205"/>
  <c r="AA3001" i="205"/>
  <c r="AA2993" i="205"/>
  <c r="AA2986" i="205"/>
  <c r="AA2979" i="205"/>
  <c r="AA2972" i="205"/>
  <c r="AA2965" i="205"/>
  <c r="AA2957" i="205"/>
  <c r="AA2950" i="205"/>
  <c r="AA2943" i="205"/>
  <c r="AA2936" i="205"/>
  <c r="AA2929" i="205"/>
  <c r="AA2921" i="205"/>
  <c r="AA2915" i="205"/>
  <c r="AA2909" i="205"/>
  <c r="AA2903" i="205"/>
  <c r="AA2897" i="205"/>
  <c r="AA2891" i="205"/>
  <c r="AA2885" i="205"/>
  <c r="AA2879" i="205"/>
  <c r="AA2873" i="205"/>
  <c r="AA2867" i="205"/>
  <c r="AA2861" i="205"/>
  <c r="AA2855" i="205"/>
  <c r="AA2849" i="205"/>
  <c r="AA2843" i="205"/>
  <c r="AA2837" i="205"/>
  <c r="AA2831" i="205"/>
  <c r="AA2825" i="205"/>
  <c r="AA3931" i="205"/>
  <c r="AA3802" i="205"/>
  <c r="AA3903" i="205"/>
  <c r="AA3787" i="205"/>
  <c r="AA3643" i="205"/>
  <c r="AA3586" i="205"/>
  <c r="AA3525" i="205"/>
  <c r="AA3494" i="205"/>
  <c r="AA3458" i="205"/>
  <c r="AA3436" i="205"/>
  <c r="AA3412" i="205"/>
  <c r="AA3393" i="205"/>
  <c r="AA4018" i="205"/>
  <c r="AA3672" i="205"/>
  <c r="AA3537" i="205"/>
  <c r="AA3466" i="205"/>
  <c r="AA3417" i="205"/>
  <c r="AA3381" i="205"/>
  <c r="AA3361" i="205"/>
  <c r="AA3343" i="205"/>
  <c r="AA3329" i="205"/>
  <c r="AA3311" i="205"/>
  <c r="AA3299" i="205"/>
  <c r="AA3285" i="205"/>
  <c r="AA3273" i="205"/>
  <c r="AA3258" i="205"/>
  <c r="AA3247" i="205"/>
  <c r="AA3233" i="205"/>
  <c r="AA3221" i="205"/>
  <c r="AA3208" i="205"/>
  <c r="AA3199" i="205"/>
  <c r="AA3187" i="205"/>
  <c r="AA3177" i="205"/>
  <c r="AA3165" i="205"/>
  <c r="AA3155" i="205"/>
  <c r="AA3143" i="205"/>
  <c r="AA3134" i="205"/>
  <c r="AA3122" i="205"/>
  <c r="AA3112" i="205"/>
  <c r="AA3100" i="205"/>
  <c r="AA3091" i="205"/>
  <c r="AA3079" i="205"/>
  <c r="AA3069" i="205"/>
  <c r="AA3057" i="205"/>
  <c r="AA3047" i="205"/>
  <c r="AA3035" i="205"/>
  <c r="AA3026" i="205"/>
  <c r="AA3014" i="205"/>
  <c r="AA3004" i="205"/>
  <c r="AA2992" i="205"/>
  <c r="AA2983" i="205"/>
  <c r="AA2971" i="205"/>
  <c r="AA2961" i="205"/>
  <c r="AA2949" i="205"/>
  <c r="AA2939" i="205"/>
  <c r="AA2927" i="205"/>
  <c r="AA2918" i="205"/>
  <c r="AA2908" i="205"/>
  <c r="AA2900" i="205"/>
  <c r="AA2890" i="205"/>
  <c r="AA2882" i="205"/>
  <c r="AA2872" i="205"/>
  <c r="AA2864" i="205"/>
  <c r="AA2854" i="205"/>
  <c r="AA2846" i="205"/>
  <c r="AA2836" i="205"/>
  <c r="AA2828" i="205"/>
  <c r="AA2819" i="205"/>
  <c r="AA2812" i="205"/>
  <c r="AA2805" i="205"/>
  <c r="AA2798" i="205"/>
  <c r="AA2790" i="205"/>
  <c r="AA2783" i="205"/>
  <c r="AA2776" i="205"/>
  <c r="AA2769" i="205"/>
  <c r="AA2762" i="205"/>
  <c r="AA2754" i="205"/>
  <c r="AA2747" i="205"/>
  <c r="AA2740" i="205"/>
  <c r="AA2733" i="205"/>
  <c r="AA2726" i="205"/>
  <c r="AA2718" i="205"/>
  <c r="AA2711" i="205"/>
  <c r="AA2704" i="205"/>
  <c r="AA2697" i="205"/>
  <c r="AA2690" i="205"/>
  <c r="AA2684" i="205"/>
  <c r="AA2678" i="205"/>
  <c r="AA2672" i="205"/>
  <c r="AA2666" i="205"/>
  <c r="AA2660" i="205"/>
  <c r="AA2654" i="205"/>
  <c r="AA2648" i="205"/>
  <c r="AA2642" i="205"/>
  <c r="AA2636" i="205"/>
  <c r="AA2630" i="205"/>
  <c r="AA2624" i="205"/>
  <c r="AA2618" i="205"/>
  <c r="AA2612" i="205"/>
  <c r="AA2606" i="205"/>
  <c r="AA2600" i="205"/>
  <c r="AA2594" i="205"/>
  <c r="AA2588" i="205"/>
  <c r="AA2582" i="205"/>
  <c r="AA2576" i="205"/>
  <c r="AA2570" i="205"/>
  <c r="AA2564" i="205"/>
  <c r="AA2558" i="205"/>
  <c r="AA2552" i="205"/>
  <c r="AA2546" i="205"/>
  <c r="AA2540" i="205"/>
  <c r="AA2534" i="205"/>
  <c r="AA2528" i="205"/>
  <c r="AA2522" i="205"/>
  <c r="AA2516" i="205"/>
  <c r="AA2510" i="205"/>
  <c r="AA2504" i="205"/>
  <c r="AA2498" i="205"/>
  <c r="AA2492" i="205"/>
  <c r="AA2486" i="205"/>
  <c r="AA2480" i="205"/>
  <c r="AA2474" i="205"/>
  <c r="AA2468" i="205"/>
  <c r="AA2462" i="205"/>
  <c r="AA2456" i="205"/>
  <c r="AA2450" i="205"/>
  <c r="AA2444" i="205"/>
  <c r="AA2438" i="205"/>
  <c r="AA2432" i="205"/>
  <c r="AA2426" i="205"/>
  <c r="AA2420" i="205"/>
  <c r="AA2414" i="205"/>
  <c r="AA2408" i="205"/>
  <c r="AA2402" i="205"/>
  <c r="AA2396" i="205"/>
  <c r="AA2390" i="205"/>
  <c r="AA2384" i="205"/>
  <c r="AA2378" i="205"/>
  <c r="AA2372" i="205"/>
  <c r="AA2366" i="205"/>
  <c r="AA2360" i="205"/>
  <c r="AA2354" i="205"/>
  <c r="AA2348" i="205"/>
  <c r="AA2342" i="205"/>
  <c r="AA2336" i="205"/>
  <c r="AA2330" i="205"/>
  <c r="AA2324" i="205"/>
  <c r="AA2318" i="205"/>
  <c r="AA3639" i="205"/>
  <c r="AA3457" i="205"/>
  <c r="AA3377" i="205"/>
  <c r="AA3341" i="205"/>
  <c r="AA3309" i="205"/>
  <c r="AA3283" i="205"/>
  <c r="AA3257" i="205"/>
  <c r="AA3232" i="205"/>
  <c r="AA3207" i="205"/>
  <c r="AA3185" i="205"/>
  <c r="AA3164" i="205"/>
  <c r="AA3142" i="205"/>
  <c r="AA3121" i="205"/>
  <c r="AA3099" i="205"/>
  <c r="AA3077" i="205"/>
  <c r="AA3888" i="205"/>
  <c r="AA3615" i="205"/>
  <c r="AA3509" i="205"/>
  <c r="AA3450" i="205"/>
  <c r="AA3400" i="205"/>
  <c r="AA3375" i="205"/>
  <c r="AA3353" i="205"/>
  <c r="AA3340" i="205"/>
  <c r="AA3322" i="205"/>
  <c r="AA3307" i="205"/>
  <c r="AA3293" i="205"/>
  <c r="AA3282" i="205"/>
  <c r="AA3268" i="205"/>
  <c r="AA3256" i="205"/>
  <c r="AA3241" i="205"/>
  <c r="AA3229" i="205"/>
  <c r="AA3215" i="205"/>
  <c r="AA3206" i="205"/>
  <c r="AA3194" i="205"/>
  <c r="AA3184" i="205"/>
  <c r="AA3172" i="205"/>
  <c r="AA3163" i="205"/>
  <c r="AA3151" i="205"/>
  <c r="AA3141" i="205"/>
  <c r="AA3129" i="205"/>
  <c r="AA3119" i="205"/>
  <c r="AA3107" i="205"/>
  <c r="AA3098" i="205"/>
  <c r="AA3086" i="205"/>
  <c r="AA3076" i="205"/>
  <c r="AA3064" i="205"/>
  <c r="AA3055" i="205"/>
  <c r="AA3043" i="205"/>
  <c r="AA3033" i="205"/>
  <c r="AA3021" i="205"/>
  <c r="AA3011" i="205"/>
  <c r="AA2999" i="205"/>
  <c r="AA2990" i="205"/>
  <c r="AA2978" i="205"/>
  <c r="AA2968" i="205"/>
  <c r="AA2956" i="205"/>
  <c r="AA2947" i="205"/>
  <c r="AA2935" i="205"/>
  <c r="AA2925" i="205"/>
  <c r="AA2914" i="205"/>
  <c r="AA2906" i="205"/>
  <c r="AA2896" i="205"/>
  <c r="AA2888" i="205"/>
  <c r="AA2878" i="205"/>
  <c r="AA2870" i="205"/>
  <c r="AA2860" i="205"/>
  <c r="AA2852" i="205"/>
  <c r="AA2842" i="205"/>
  <c r="AA2834" i="205"/>
  <c r="AA2824" i="205"/>
  <c r="AA2817" i="205"/>
  <c r="AA2810" i="205"/>
  <c r="AA2802" i="205"/>
  <c r="AA2795" i="205"/>
  <c r="AA2788" i="205"/>
  <c r="AA2781" i="205"/>
  <c r="AA2774" i="205"/>
  <c r="AA2766" i="205"/>
  <c r="AA2759" i="205"/>
  <c r="AA2752" i="205"/>
  <c r="AA2745" i="205"/>
  <c r="AA2738" i="205"/>
  <c r="AA2730" i="205"/>
  <c r="AA2723" i="205"/>
  <c r="AA2716" i="205"/>
  <c r="AA2709" i="205"/>
  <c r="AA2702" i="205"/>
  <c r="AA2694" i="205"/>
  <c r="AA2688" i="205"/>
  <c r="AA2682" i="205"/>
  <c r="AA2676" i="205"/>
  <c r="AA2670" i="205"/>
  <c r="AA2664" i="205"/>
  <c r="AA2658" i="205"/>
  <c r="AA2652" i="205"/>
  <c r="AA2646" i="205"/>
  <c r="AA2640" i="205"/>
  <c r="AA2634" i="205"/>
  <c r="AA2628" i="205"/>
  <c r="AA2622" i="205"/>
  <c r="AA2616" i="205"/>
  <c r="AA2610" i="205"/>
  <c r="AA2604" i="205"/>
  <c r="AA2598" i="205"/>
  <c r="AA2592" i="205"/>
  <c r="AA2586" i="205"/>
  <c r="AA2580" i="205"/>
  <c r="AA2574" i="205"/>
  <c r="AA2568" i="205"/>
  <c r="AA2562" i="205"/>
  <c r="AA2556" i="205"/>
  <c r="AA2550" i="205"/>
  <c r="AA2544" i="205"/>
  <c r="AA2538" i="205"/>
  <c r="AA2532" i="205"/>
  <c r="AA2526" i="205"/>
  <c r="AA2520" i="205"/>
  <c r="AA2514" i="205"/>
  <c r="AA2508" i="205"/>
  <c r="AA2502" i="205"/>
  <c r="AA2496" i="205"/>
  <c r="AA2490" i="205"/>
  <c r="AA2484" i="205"/>
  <c r="AA2478" i="205"/>
  <c r="AA2472" i="205"/>
  <c r="AA2466" i="205"/>
  <c r="AA2460" i="205"/>
  <c r="AA2454" i="205"/>
  <c r="AA2448" i="205"/>
  <c r="AA2442" i="205"/>
  <c r="AA2436" i="205"/>
  <c r="AA2430" i="205"/>
  <c r="AA2424" i="205"/>
  <c r="AA2418" i="205"/>
  <c r="AA2412" i="205"/>
  <c r="AA2406" i="205"/>
  <c r="AA2400" i="205"/>
  <c r="AA2394" i="205"/>
  <c r="AA2388" i="205"/>
  <c r="AA2382" i="205"/>
  <c r="AA2376" i="205"/>
  <c r="AA2370" i="205"/>
  <c r="AA2364" i="205"/>
  <c r="AA2358" i="205"/>
  <c r="AA2352" i="205"/>
  <c r="AA2346" i="205"/>
  <c r="AA2340" i="205"/>
  <c r="AA2334" i="205"/>
  <c r="AA2328" i="205"/>
  <c r="AA2322" i="205"/>
  <c r="AA2316" i="205"/>
  <c r="AA3845" i="205"/>
  <c r="AA3595" i="205"/>
  <c r="AA3500" i="205"/>
  <c r="AA3437" i="205"/>
  <c r="AA3394" i="205"/>
  <c r="AA3370" i="205"/>
  <c r="AA3352" i="205"/>
  <c r="AA3335" i="205"/>
  <c r="AA3321" i="205"/>
  <c r="AA3305" i="205"/>
  <c r="AA3292" i="205"/>
  <c r="AA3279" i="205"/>
  <c r="AA3265" i="205"/>
  <c r="AA3253" i="205"/>
  <c r="AA3240" i="205"/>
  <c r="AA3227" i="205"/>
  <c r="AA3214" i="205"/>
  <c r="AA3203" i="205"/>
  <c r="AA3193" i="205"/>
  <c r="AA3182" i="205"/>
  <c r="AA3171" i="205"/>
  <c r="AA3160" i="205"/>
  <c r="AA3149" i="205"/>
  <c r="AA3715" i="205"/>
  <c r="AA3557" i="205"/>
  <c r="AA3479" i="205"/>
  <c r="AA3424" i="205"/>
  <c r="AA3383" i="205"/>
  <c r="AA3363" i="205"/>
  <c r="AA3347" i="205"/>
  <c r="AA3331" i="205"/>
  <c r="AA3315" i="205"/>
  <c r="AA3300" i="205"/>
  <c r="AA3287" i="205"/>
  <c r="AA3275" i="205"/>
  <c r="AA3262" i="205"/>
  <c r="AA3249" i="205"/>
  <c r="AA3235" i="205"/>
  <c r="AA3222" i="205"/>
  <c r="AA3211" i="205"/>
  <c r="AA3200" i="205"/>
  <c r="AA3189" i="205"/>
  <c r="AA3178" i="205"/>
  <c r="AA3167" i="205"/>
  <c r="AA3157" i="205"/>
  <c r="AA3146" i="205"/>
  <c r="AA3135" i="205"/>
  <c r="AA3124" i="205"/>
  <c r="AA3113" i="205"/>
  <c r="AA3103" i="205"/>
  <c r="AA3092" i="205"/>
  <c r="AA3081" i="205"/>
  <c r="AA3070" i="205"/>
  <c r="AA3059" i="205"/>
  <c r="AA3049" i="205"/>
  <c r="AA3038" i="205"/>
  <c r="AA3027" i="205"/>
  <c r="AA3016" i="205"/>
  <c r="AA3005" i="205"/>
  <c r="AA2995" i="205"/>
  <c r="AA2984" i="205"/>
  <c r="AA2973" i="205"/>
  <c r="AA2962" i="205"/>
  <c r="AA2951" i="205"/>
  <c r="AA2941" i="205"/>
  <c r="AA2930" i="205"/>
  <c r="AA2919" i="205"/>
  <c r="AA2910" i="205"/>
  <c r="AA2901" i="205"/>
  <c r="AA2892" i="205"/>
  <c r="AA2883" i="205"/>
  <c r="AA2874" i="205"/>
  <c r="AA2865" i="205"/>
  <c r="AA2856" i="205"/>
  <c r="AA2847" i="205"/>
  <c r="AA2838" i="205"/>
  <c r="AA2829" i="205"/>
  <c r="AA2820" i="205"/>
  <c r="AA2813" i="205"/>
  <c r="AA2806" i="205"/>
  <c r="AA2799" i="205"/>
  <c r="AA2792" i="205"/>
  <c r="AA2784" i="205"/>
  <c r="AA2777" i="205"/>
  <c r="AA2770" i="205"/>
  <c r="AA2763" i="205"/>
  <c r="AA2756" i="205"/>
  <c r="AA2748" i="205"/>
  <c r="AA2741" i="205"/>
  <c r="AA2734" i="205"/>
  <c r="AA2727" i="205"/>
  <c r="AA2720" i="205"/>
  <c r="AA2712" i="205"/>
  <c r="AA2705" i="205"/>
  <c r="AA2698" i="205"/>
  <c r="AA2691" i="205"/>
  <c r="AA2685" i="205"/>
  <c r="AA2679" i="205"/>
  <c r="AA2673" i="205"/>
  <c r="AA2667" i="205"/>
  <c r="AA2661" i="205"/>
  <c r="AA2655" i="205"/>
  <c r="AA2649" i="205"/>
  <c r="AA2643" i="205"/>
  <c r="AA2637" i="205"/>
  <c r="AA2631" i="205"/>
  <c r="AA2625" i="205"/>
  <c r="AA2619" i="205"/>
  <c r="AA2613" i="205"/>
  <c r="AA2607" i="205"/>
  <c r="AA2601" i="205"/>
  <c r="AA2595" i="205"/>
  <c r="AA2589" i="205"/>
  <c r="AA2583" i="205"/>
  <c r="AA2577" i="205"/>
  <c r="AA2571" i="205"/>
  <c r="AA2565" i="205"/>
  <c r="AA2559" i="205"/>
  <c r="AA2553" i="205"/>
  <c r="AA2547" i="205"/>
  <c r="AA2541" i="205"/>
  <c r="AA2535" i="205"/>
  <c r="AA2529" i="205"/>
  <c r="AA2523" i="205"/>
  <c r="AA2517" i="205"/>
  <c r="AA2511" i="205"/>
  <c r="AA2505" i="205"/>
  <c r="AA2499" i="205"/>
  <c r="AA2493" i="205"/>
  <c r="AA2487" i="205"/>
  <c r="AA2481" i="205"/>
  <c r="AA2475" i="205"/>
  <c r="AA2469" i="205"/>
  <c r="AA2463" i="205"/>
  <c r="AA2457" i="205"/>
  <c r="AA2451" i="205"/>
  <c r="AA2445" i="205"/>
  <c r="AA2439" i="205"/>
  <c r="AA2433" i="205"/>
  <c r="AA2427" i="205"/>
  <c r="AA2421" i="205"/>
  <c r="AA2415" i="205"/>
  <c r="AA2409" i="205"/>
  <c r="AA2403" i="205"/>
  <c r="AA2397" i="205"/>
  <c r="AA2391" i="205"/>
  <c r="AA2385" i="205"/>
  <c r="AA2379" i="205"/>
  <c r="AA2373" i="205"/>
  <c r="AA2367" i="205"/>
  <c r="AA2361" i="205"/>
  <c r="AA2355" i="205"/>
  <c r="AA2349" i="205"/>
  <c r="AA2343" i="205"/>
  <c r="AA2337" i="205"/>
  <c r="AA2331" i="205"/>
  <c r="AA2325" i="205"/>
  <c r="AA2319" i="205"/>
  <c r="AA2313" i="205"/>
  <c r="AA3975" i="205"/>
  <c r="AA3523" i="205"/>
  <c r="AA3411" i="205"/>
  <c r="AA3358" i="205"/>
  <c r="AA3325" i="205"/>
  <c r="AA3297" i="205"/>
  <c r="AA3270" i="205"/>
  <c r="AA3244" i="205"/>
  <c r="AA3219" i="205"/>
  <c r="AA3196" i="205"/>
  <c r="AA3175" i="205"/>
  <c r="AA3153" i="205"/>
  <c r="AA3131" i="205"/>
  <c r="AA3110" i="205"/>
  <c r="AA3088" i="205"/>
  <c r="AA3759" i="205"/>
  <c r="AA3351" i="205"/>
  <c r="AA3264" i="205"/>
  <c r="AA3191" i="205"/>
  <c r="AA3136" i="205"/>
  <c r="AA3105" i="205"/>
  <c r="AA3071" i="205"/>
  <c r="AA3050" i="205"/>
  <c r="AA3028" i="205"/>
  <c r="AA3007" i="205"/>
  <c r="AA2985" i="205"/>
  <c r="AA2963" i="205"/>
  <c r="AA2942" i="205"/>
  <c r="AA2920" i="205"/>
  <c r="AA2902" i="205"/>
  <c r="AA2884" i="205"/>
  <c r="AA2866" i="205"/>
  <c r="AA2848" i="205"/>
  <c r="AA2830" i="205"/>
  <c r="AA2814" i="205"/>
  <c r="AA2800" i="205"/>
  <c r="AA2786" i="205"/>
  <c r="AA2771" i="205"/>
  <c r="AA2757" i="205"/>
  <c r="AA2742" i="205"/>
  <c r="AA2728" i="205"/>
  <c r="AA2714" i="205"/>
  <c r="AA2699" i="205"/>
  <c r="AA2686" i="205"/>
  <c r="AA2674" i="205"/>
  <c r="AA2662" i="205"/>
  <c r="AA2650" i="205"/>
  <c r="AA2638" i="205"/>
  <c r="AA2626" i="205"/>
  <c r="AA2614" i="205"/>
  <c r="AA2602" i="205"/>
  <c r="AA2590" i="205"/>
  <c r="AA2578" i="205"/>
  <c r="AA2566" i="205"/>
  <c r="AA2554" i="205"/>
  <c r="AA2542" i="205"/>
  <c r="AA2530" i="205"/>
  <c r="AA2518" i="205"/>
  <c r="AA2506" i="205"/>
  <c r="AA2494" i="205"/>
  <c r="AA2482" i="205"/>
  <c r="AA2470" i="205"/>
  <c r="AA2458" i="205"/>
  <c r="AA2446" i="205"/>
  <c r="AA2434" i="205"/>
  <c r="AA2422" i="205"/>
  <c r="AA2410" i="205"/>
  <c r="AA2398" i="205"/>
  <c r="AA2386" i="205"/>
  <c r="AA2374" i="205"/>
  <c r="AA2362" i="205"/>
  <c r="AA2350" i="205"/>
  <c r="AA2338" i="205"/>
  <c r="AA2326" i="205"/>
  <c r="AA2314" i="205"/>
  <c r="AA3571" i="205"/>
  <c r="AA3333" i="205"/>
  <c r="AA3250" i="205"/>
  <c r="AA3179" i="205"/>
  <c r="AA3128" i="205"/>
  <c r="AA3095" i="205"/>
  <c r="AA3067" i="205"/>
  <c r="AA3045" i="205"/>
  <c r="AA3023" i="205"/>
  <c r="AA3002" i="205"/>
  <c r="AA2980" i="205"/>
  <c r="AA2959" i="205"/>
  <c r="AA2937" i="205"/>
  <c r="AA2916" i="205"/>
  <c r="AA2898" i="205"/>
  <c r="AA2880" i="205"/>
  <c r="AA2862" i="205"/>
  <c r="AA2844" i="205"/>
  <c r="AA2826" i="205"/>
  <c r="AA2811" i="205"/>
  <c r="AA2796" i="205"/>
  <c r="AA2782" i="205"/>
  <c r="AA2768" i="205"/>
  <c r="AA2753" i="205"/>
  <c r="AA2739" i="205"/>
  <c r="AA2724" i="205"/>
  <c r="AA2710" i="205"/>
  <c r="AA2696" i="205"/>
  <c r="AA2683" i="205"/>
  <c r="AA2671" i="205"/>
  <c r="AA2659" i="205"/>
  <c r="AA2647" i="205"/>
  <c r="AA2635" i="205"/>
  <c r="AA2623" i="205"/>
  <c r="AA2611" i="205"/>
  <c r="AA2599" i="205"/>
  <c r="AA2587" i="205"/>
  <c r="AA2575" i="205"/>
  <c r="AA2563" i="205"/>
  <c r="AA2551" i="205"/>
  <c r="AA2539" i="205"/>
  <c r="AA2527" i="205"/>
  <c r="AA2515" i="205"/>
  <c r="AA2503" i="205"/>
  <c r="AA2491" i="205"/>
  <c r="AA2479" i="205"/>
  <c r="AA2467" i="205"/>
  <c r="AA2455" i="205"/>
  <c r="AA2443" i="205"/>
  <c r="AA2431" i="205"/>
  <c r="AA2419" i="205"/>
  <c r="AA2407" i="205"/>
  <c r="AA2395" i="205"/>
  <c r="AA2383" i="205"/>
  <c r="AA2371" i="205"/>
  <c r="AA2359" i="205"/>
  <c r="AA2347" i="205"/>
  <c r="AA2335" i="205"/>
  <c r="AA2323" i="205"/>
  <c r="AA3487" i="205"/>
  <c r="AA3317" i="205"/>
  <c r="AA3239" i="205"/>
  <c r="AA3170" i="205"/>
  <c r="AA3127" i="205"/>
  <c r="AA3093" i="205"/>
  <c r="AA3063" i="205"/>
  <c r="AA3041" i="205"/>
  <c r="AA3020" i="205"/>
  <c r="AA2998" i="205"/>
  <c r="AA2977" i="205"/>
  <c r="AA2955" i="205"/>
  <c r="AA2933" i="205"/>
  <c r="AA2913" i="205"/>
  <c r="AA2895" i="205"/>
  <c r="AA2877" i="205"/>
  <c r="AA2859" i="205"/>
  <c r="AA2841" i="205"/>
  <c r="AA2823" i="205"/>
  <c r="AA2808" i="205"/>
  <c r="AA2794" i="205"/>
  <c r="AA2780" i="205"/>
  <c r="AA2765" i="205"/>
  <c r="AA2751" i="205"/>
  <c r="AA2736" i="205"/>
  <c r="AA2722" i="205"/>
  <c r="AA2708" i="205"/>
  <c r="AA2693" i="205"/>
  <c r="AA2681" i="205"/>
  <c r="AA2669" i="205"/>
  <c r="AA2657" i="205"/>
  <c r="AA2645" i="205"/>
  <c r="AA2633" i="205"/>
  <c r="AA2621" i="205"/>
  <c r="AA2609" i="205"/>
  <c r="AA2597" i="205"/>
  <c r="AA2585" i="205"/>
  <c r="AA2573" i="205"/>
  <c r="AA2561" i="205"/>
  <c r="AA2549" i="205"/>
  <c r="AA2537" i="205"/>
  <c r="AA2525" i="205"/>
  <c r="AA2513" i="205"/>
  <c r="AA2501" i="205"/>
  <c r="AA2489" i="205"/>
  <c r="AA2477" i="205"/>
  <c r="AA2465" i="205"/>
  <c r="AA2453" i="205"/>
  <c r="AA2441" i="205"/>
  <c r="AA2429" i="205"/>
  <c r="AA2417" i="205"/>
  <c r="AA2405" i="205"/>
  <c r="AA2393" i="205"/>
  <c r="AA2381" i="205"/>
  <c r="AA2369" i="205"/>
  <c r="AA2357" i="205"/>
  <c r="AA2345" i="205"/>
  <c r="AA2333" i="205"/>
  <c r="AA2321" i="205"/>
  <c r="AA2332" i="205"/>
  <c r="AA3430" i="205"/>
  <c r="AA3301" i="205"/>
  <c r="AA3225" i="205"/>
  <c r="AA3158" i="205"/>
  <c r="AA3117" i="205"/>
  <c r="AA3085" i="205"/>
  <c r="AA3062" i="205"/>
  <c r="AA3040" i="205"/>
  <c r="AA3019" i="205"/>
  <c r="AA2997" i="205"/>
  <c r="AA2975" i="205"/>
  <c r="AA2954" i="205"/>
  <c r="AA2932" i="205"/>
  <c r="AA2912" i="205"/>
  <c r="AA2894" i="205"/>
  <c r="AA2876" i="205"/>
  <c r="AA2858" i="205"/>
  <c r="AA2840" i="205"/>
  <c r="AA2822" i="205"/>
  <c r="AA2807" i="205"/>
  <c r="AA2793" i="205"/>
  <c r="AA2778" i="205"/>
  <c r="AA2764" i="205"/>
  <c r="AA2750" i="205"/>
  <c r="AA2735" i="205"/>
  <c r="AA2721" i="205"/>
  <c r="AA2706" i="205"/>
  <c r="AA2692" i="205"/>
  <c r="AA2680" i="205"/>
  <c r="AA2668" i="205"/>
  <c r="AA2656" i="205"/>
  <c r="AA2644" i="205"/>
  <c r="AA2632" i="205"/>
  <c r="AA2620" i="205"/>
  <c r="AA2608" i="205"/>
  <c r="AA2596" i="205"/>
  <c r="AA2584" i="205"/>
  <c r="AA2572" i="205"/>
  <c r="AA2560" i="205"/>
  <c r="AA2548" i="205"/>
  <c r="AA2536" i="205"/>
  <c r="AA2524" i="205"/>
  <c r="AA2512" i="205"/>
  <c r="AA2500" i="205"/>
  <c r="AA2488" i="205"/>
  <c r="AA2476" i="205"/>
  <c r="AA2464" i="205"/>
  <c r="AA2452" i="205"/>
  <c r="AA2440" i="205"/>
  <c r="AA2428" i="205"/>
  <c r="AA2416" i="205"/>
  <c r="AA2404" i="205"/>
  <c r="AA2392" i="205"/>
  <c r="AA2380" i="205"/>
  <c r="AA2368" i="205"/>
  <c r="AA2356" i="205"/>
  <c r="AA2344" i="205"/>
  <c r="AA2320" i="205"/>
  <c r="AA3365" i="205"/>
  <c r="AA3201" i="205"/>
  <c r="AA3139" i="205"/>
  <c r="AA3074" i="205"/>
  <c r="AA3031" i="205"/>
  <c r="AA2987" i="205"/>
  <c r="AA2944" i="205"/>
  <c r="AA2904" i="205"/>
  <c r="AA2868" i="205"/>
  <c r="AA2850" i="205"/>
  <c r="AA2801" i="205"/>
  <c r="AA2772" i="205"/>
  <c r="AA2744" i="205"/>
  <c r="AA2715" i="205"/>
  <c r="AA2687" i="205"/>
  <c r="AA2663" i="205"/>
  <c r="AA2639" i="205"/>
  <c r="AA2615" i="205"/>
  <c r="AA2591" i="205"/>
  <c r="AA2567" i="205"/>
  <c r="AA2543" i="205"/>
  <c r="AA2519" i="205"/>
  <c r="AA2495" i="205"/>
  <c r="AA2471" i="205"/>
  <c r="AA3389" i="205"/>
  <c r="AA3291" i="205"/>
  <c r="AA3213" i="205"/>
  <c r="AA3148" i="205"/>
  <c r="AA3115" i="205"/>
  <c r="AA3083" i="205"/>
  <c r="AA3056" i="205"/>
  <c r="AA3034" i="205"/>
  <c r="AA3013" i="205"/>
  <c r="AA2991" i="205"/>
  <c r="AA2969" i="205"/>
  <c r="AA2948" i="205"/>
  <c r="AA2926" i="205"/>
  <c r="AA2907" i="205"/>
  <c r="AA2889" i="205"/>
  <c r="AA2871" i="205"/>
  <c r="AA2853" i="205"/>
  <c r="AA2835" i="205"/>
  <c r="AA2818" i="205"/>
  <c r="AA2804" i="205"/>
  <c r="AA2789" i="205"/>
  <c r="AA2775" i="205"/>
  <c r="AA2760" i="205"/>
  <c r="AA2746" i="205"/>
  <c r="AA2732" i="205"/>
  <c r="AA2717" i="205"/>
  <c r="AA2703" i="205"/>
  <c r="AA2689" i="205"/>
  <c r="AA2677" i="205"/>
  <c r="AA2665" i="205"/>
  <c r="AA2653" i="205"/>
  <c r="AA2641" i="205"/>
  <c r="AA2629" i="205"/>
  <c r="AA2617" i="205"/>
  <c r="AA2605" i="205"/>
  <c r="AA2593" i="205"/>
  <c r="AA2581" i="205"/>
  <c r="AA2569" i="205"/>
  <c r="AA2557" i="205"/>
  <c r="AA2545" i="205"/>
  <c r="AA2533" i="205"/>
  <c r="AA2521" i="205"/>
  <c r="AA2509" i="205"/>
  <c r="AA2497" i="205"/>
  <c r="AA2485" i="205"/>
  <c r="AA2473" i="205"/>
  <c r="AA2461" i="205"/>
  <c r="AA2449" i="205"/>
  <c r="AA2437" i="205"/>
  <c r="AA2425" i="205"/>
  <c r="AA2413" i="205"/>
  <c r="AA2401" i="205"/>
  <c r="AA2389" i="205"/>
  <c r="AA2377" i="205"/>
  <c r="AA2365" i="205"/>
  <c r="AA2353" i="205"/>
  <c r="AA2341" i="205"/>
  <c r="AA2329" i="205"/>
  <c r="AA2317" i="205"/>
  <c r="AA3276" i="205"/>
  <c r="AA3106" i="205"/>
  <c r="AA3052" i="205"/>
  <c r="AA3009" i="205"/>
  <c r="AA2966" i="205"/>
  <c r="AA2923" i="205"/>
  <c r="AA2886" i="205"/>
  <c r="AA2832" i="205"/>
  <c r="AA2816" i="205"/>
  <c r="AA2787" i="205"/>
  <c r="AA2758" i="205"/>
  <c r="AA2729" i="205"/>
  <c r="AA2700" i="205"/>
  <c r="AA2675" i="205"/>
  <c r="AA2651" i="205"/>
  <c r="AA2627" i="205"/>
  <c r="AA2603" i="205"/>
  <c r="AA2579" i="205"/>
  <c r="AA2555" i="205"/>
  <c r="AA2531" i="205"/>
  <c r="AA2507" i="205"/>
  <c r="AA2483" i="205"/>
  <c r="AA2435" i="205"/>
  <c r="AA2363" i="205"/>
  <c r="AA2411" i="205"/>
  <c r="AA2339" i="205"/>
  <c r="AA2375" i="205"/>
  <c r="AA2423" i="205"/>
  <c r="AA2351" i="205"/>
  <c r="AA2459" i="205"/>
  <c r="AA2387" i="205"/>
  <c r="AA2315" i="205"/>
  <c r="AA2399" i="205"/>
  <c r="AA2327" i="205"/>
  <c r="AA2447" i="205"/>
  <c r="AC6715" i="205"/>
  <c r="AC6859" i="205"/>
  <c r="AC7003" i="205"/>
  <c r="AC7173" i="205"/>
  <c r="AC7616" i="205"/>
  <c r="AA9730" i="205"/>
  <c r="AA9757" i="205"/>
  <c r="AA9784" i="205"/>
  <c r="AA9814" i="205"/>
  <c r="AA9845" i="205"/>
  <c r="AA9880" i="205"/>
  <c r="AA9986" i="205"/>
  <c r="AA10108" i="205"/>
  <c r="AA10238" i="205"/>
  <c r="AA10409" i="205"/>
  <c r="AA10602" i="205"/>
  <c r="Z486" i="205"/>
  <c r="Z495" i="205"/>
  <c r="Z504" i="205"/>
  <c r="Z513" i="205"/>
  <c r="Z522" i="205"/>
  <c r="Z531" i="205"/>
  <c r="Z540" i="205"/>
  <c r="Z549" i="205"/>
  <c r="AC6739" i="205"/>
  <c r="AC6883" i="205"/>
  <c r="AC7027" i="205"/>
  <c r="AC7209" i="205"/>
  <c r="AC7764" i="205"/>
  <c r="Z487" i="205"/>
  <c r="Z496" i="205"/>
  <c r="Z505" i="205"/>
  <c r="Z514" i="205"/>
  <c r="Z523" i="205"/>
  <c r="Z532" i="205"/>
  <c r="Z541" i="205"/>
  <c r="Z550" i="205"/>
  <c r="Z581" i="205"/>
  <c r="AC6613" i="205"/>
  <c r="AC6637" i="205"/>
  <c r="AC6661" i="205"/>
  <c r="AC6685" i="205"/>
  <c r="AC6709" i="205"/>
  <c r="AC6733" i="205"/>
  <c r="AC6757" i="205"/>
  <c r="AC6781" i="205"/>
  <c r="AC6805" i="205"/>
  <c r="AC6829" i="205"/>
  <c r="AC6853" i="205"/>
  <c r="AC6877" i="205"/>
  <c r="AC6901" i="205"/>
  <c r="AC6925" i="205"/>
  <c r="AC6949" i="205"/>
  <c r="AC6973" i="205"/>
  <c r="AC6997" i="205"/>
  <c r="AC7021" i="205"/>
  <c r="AC7045" i="205"/>
  <c r="AC7070" i="205"/>
  <c r="AC7098" i="205"/>
  <c r="AC7127" i="205"/>
  <c r="AC7163" i="205"/>
  <c r="AC7199" i="205"/>
  <c r="AC7251" i="205"/>
  <c r="AC7309" i="205"/>
  <c r="AC7389" i="205"/>
  <c r="AC7488" i="205"/>
  <c r="AC7591" i="205"/>
  <c r="AC7734" i="205"/>
  <c r="AC7982" i="205"/>
  <c r="AC8307" i="205"/>
  <c r="AC6624" i="205"/>
  <c r="AC6648" i="205"/>
  <c r="AC6672" i="205"/>
  <c r="AC6696" i="205"/>
  <c r="AC6720" i="205"/>
  <c r="AC6744" i="205"/>
  <c r="AC6768" i="205"/>
  <c r="AC6792" i="205"/>
  <c r="AC6816" i="205"/>
  <c r="AC6840" i="205"/>
  <c r="AC6864" i="205"/>
  <c r="AC6888" i="205"/>
  <c r="AC6912" i="205"/>
  <c r="AC6936" i="205"/>
  <c r="AC6960" i="205"/>
  <c r="AC6984" i="205"/>
  <c r="AC7008" i="205"/>
  <c r="AC7032" i="205"/>
  <c r="AC7056" i="205"/>
  <c r="AC7083" i="205"/>
  <c r="AC7112" i="205"/>
  <c r="AC7144" i="205"/>
  <c r="AC7180" i="205"/>
  <c r="AC7216" i="205"/>
  <c r="AC7270" i="205"/>
  <c r="AC7334" i="205"/>
  <c r="AC7424" i="205"/>
  <c r="AC7520" i="205"/>
  <c r="AC7634" i="205"/>
  <c r="AC7788" i="205"/>
  <c r="AC8092" i="205"/>
  <c r="AC6625" i="205"/>
  <c r="AC6649" i="205"/>
  <c r="AC6673" i="205"/>
  <c r="AC6697" i="205"/>
  <c r="AC6721" i="205"/>
  <c r="AC6745" i="205"/>
  <c r="AC6769" i="205"/>
  <c r="AC6793" i="205"/>
  <c r="AC6817" i="205"/>
  <c r="AC6841" i="205"/>
  <c r="AC6865" i="205"/>
  <c r="AC6889" i="205"/>
  <c r="AC6913" i="205"/>
  <c r="AC6937" i="205"/>
  <c r="AC6961" i="205"/>
  <c r="AC6985" i="205"/>
  <c r="AC7009" i="205"/>
  <c r="AC7033" i="205"/>
  <c r="AC7057" i="205"/>
  <c r="AC7084" i="205"/>
  <c r="AC7113" i="205"/>
  <c r="AC7145" i="205"/>
  <c r="AC7181" i="205"/>
  <c r="AC7223" i="205"/>
  <c r="AC7277" i="205"/>
  <c r="AC7345" i="205"/>
  <c r="AC7437" i="205"/>
  <c r="AC7533" i="205"/>
  <c r="AC7651" i="205"/>
  <c r="AC7814" i="205"/>
  <c r="AC8283" i="205"/>
  <c r="AC8246" i="205"/>
  <c r="AC8091" i="205"/>
  <c r="AC7923" i="205"/>
  <c r="AC7787" i="205"/>
  <c r="AC7703" i="205"/>
  <c r="AC7633" i="205"/>
  <c r="AC7571" i="205"/>
  <c r="AC7519" i="205"/>
  <c r="AC7469" i="205"/>
  <c r="AC7423" i="205"/>
  <c r="AC7373" i="205"/>
  <c r="AC7333" i="205"/>
  <c r="AC7297" i="205"/>
  <c r="AC7269" i="205"/>
  <c r="AC7241" i="205"/>
  <c r="AC7215" i="205"/>
  <c r="AC7197" i="205"/>
  <c r="AC7179" i="205"/>
  <c r="AC7161" i="205"/>
  <c r="AC7143" i="205"/>
  <c r="AC7125" i="205"/>
  <c r="AC7110" i="205"/>
  <c r="AC7096" i="205"/>
  <c r="AC7082" i="205"/>
  <c r="AC7067" i="205"/>
  <c r="AC7055" i="205"/>
  <c r="AC7043" i="205"/>
  <c r="AC7031" i="205"/>
  <c r="AC7019" i="205"/>
  <c r="AC7007" i="205"/>
  <c r="AC6995" i="205"/>
  <c r="AC6983" i="205"/>
  <c r="AC6971" i="205"/>
  <c r="AC6959" i="205"/>
  <c r="AC6947" i="205"/>
  <c r="AC6935" i="205"/>
  <c r="AC6923" i="205"/>
  <c r="AC6911" i="205"/>
  <c r="AC6899" i="205"/>
  <c r="AC6887" i="205"/>
  <c r="AC6875" i="205"/>
  <c r="AC6863" i="205"/>
  <c r="AC6851" i="205"/>
  <c r="AC6839" i="205"/>
  <c r="AC6827" i="205"/>
  <c r="AC6815" i="205"/>
  <c r="AC6803" i="205"/>
  <c r="AC6791" i="205"/>
  <c r="AC6779" i="205"/>
  <c r="AC6767" i="205"/>
  <c r="AC6755" i="205"/>
  <c r="AC6743" i="205"/>
  <c r="AC6731" i="205"/>
  <c r="AC6719" i="205"/>
  <c r="AC6707" i="205"/>
  <c r="AC6695" i="205"/>
  <c r="AC6683" i="205"/>
  <c r="AC6671" i="205"/>
  <c r="AC6659" i="205"/>
  <c r="AC6647" i="205"/>
  <c r="AC6635" i="205"/>
  <c r="AC6623" i="205"/>
  <c r="AC6611" i="205"/>
  <c r="AC8198" i="205"/>
  <c r="AC8030" i="205"/>
  <c r="AC7875" i="205"/>
  <c r="AC7758" i="205"/>
  <c r="AC7679" i="205"/>
  <c r="AC7609" i="205"/>
  <c r="AC7553" i="205"/>
  <c r="AC7502" i="205"/>
  <c r="AC7454" i="205"/>
  <c r="AC7404" i="205"/>
  <c r="AC7361" i="205"/>
  <c r="AC7319" i="205"/>
  <c r="AC7287" i="205"/>
  <c r="AC7259" i="205"/>
  <c r="AC7233" i="205"/>
  <c r="AC7208" i="205"/>
  <c r="AC7190" i="205"/>
  <c r="AC7172" i="205"/>
  <c r="AC7154" i="205"/>
  <c r="AC7136" i="205"/>
  <c r="AC7119" i="205"/>
  <c r="AC7104" i="205"/>
  <c r="AC7090" i="205"/>
  <c r="AC7076" i="205"/>
  <c r="AC7062" i="205"/>
  <c r="AC7050" i="205"/>
  <c r="AC7038" i="205"/>
  <c r="AC7026" i="205"/>
  <c r="AC7014" i="205"/>
  <c r="AC7002" i="205"/>
  <c r="AC6990" i="205"/>
  <c r="AC6978" i="205"/>
  <c r="AC6966" i="205"/>
  <c r="AC6954" i="205"/>
  <c r="AC6942" i="205"/>
  <c r="AC6930" i="205"/>
  <c r="AC6918" i="205"/>
  <c r="AC6906" i="205"/>
  <c r="AC6894" i="205"/>
  <c r="AC6882" i="205"/>
  <c r="AC6870" i="205"/>
  <c r="AC6858" i="205"/>
  <c r="AC6846" i="205"/>
  <c r="AC6834" i="205"/>
  <c r="AC6822" i="205"/>
  <c r="AC6810" i="205"/>
  <c r="AC6798" i="205"/>
  <c r="AC6786" i="205"/>
  <c r="AC6774" i="205"/>
  <c r="AC6762" i="205"/>
  <c r="AC6750" i="205"/>
  <c r="AC6738" i="205"/>
  <c r="AC6726" i="205"/>
  <c r="AC6714" i="205"/>
  <c r="AC6702" i="205"/>
  <c r="AC6690" i="205"/>
  <c r="AC6678" i="205"/>
  <c r="AC6666" i="205"/>
  <c r="AC6654" i="205"/>
  <c r="AC6642" i="205"/>
  <c r="AC6630" i="205"/>
  <c r="AC6618" i="205"/>
  <c r="AC8308" i="205"/>
  <c r="AC8151" i="205"/>
  <c r="AC7983" i="205"/>
  <c r="AC7828" i="205"/>
  <c r="AC7735" i="205"/>
  <c r="AC7656" i="205"/>
  <c r="AC7592" i="205"/>
  <c r="AC7539" i="205"/>
  <c r="AC7489" i="205"/>
  <c r="AC7441" i="205"/>
  <c r="AC7391" i="205"/>
  <c r="AC7350" i="205"/>
  <c r="AC7310" i="205"/>
  <c r="AC7280" i="205"/>
  <c r="AC7252" i="205"/>
  <c r="AC7226" i="205"/>
  <c r="AC7205" i="205"/>
  <c r="AC7187" i="205"/>
  <c r="AC7169" i="205"/>
  <c r="AC7151" i="205"/>
  <c r="AC7133" i="205"/>
  <c r="AC7118" i="205"/>
  <c r="AC7103" i="205"/>
  <c r="AC7089" i="205"/>
  <c r="AC7074" i="205"/>
  <c r="AC7061" i="205"/>
  <c r="AC7049" i="205"/>
  <c r="AC7037" i="205"/>
  <c r="AC7025" i="205"/>
  <c r="AC7013" i="205"/>
  <c r="AC7001" i="205"/>
  <c r="AC6989" i="205"/>
  <c r="AC6977" i="205"/>
  <c r="AC6965" i="205"/>
  <c r="AC6953" i="205"/>
  <c r="AC6941" i="205"/>
  <c r="AC6929" i="205"/>
  <c r="AC6917" i="205"/>
  <c r="AC6905" i="205"/>
  <c r="AC6893" i="205"/>
  <c r="AC6881" i="205"/>
  <c r="AC6869" i="205"/>
  <c r="AC6857" i="205"/>
  <c r="AC6845" i="205"/>
  <c r="AC6833" i="205"/>
  <c r="AC6821" i="205"/>
  <c r="AC6809" i="205"/>
  <c r="AC6797" i="205"/>
  <c r="AC6785" i="205"/>
  <c r="AC6773" i="205"/>
  <c r="AC6761" i="205"/>
  <c r="AC6749" i="205"/>
  <c r="AC6737" i="205"/>
  <c r="AC6725" i="205"/>
  <c r="AC6713" i="205"/>
  <c r="AC6701" i="205"/>
  <c r="AC6689" i="205"/>
  <c r="AC6677" i="205"/>
  <c r="AC6665" i="205"/>
  <c r="AC6653" i="205"/>
  <c r="AC6641" i="205"/>
  <c r="AC6629" i="205"/>
  <c r="AC6617" i="205"/>
  <c r="AC6631" i="205"/>
  <c r="AC6655" i="205"/>
  <c r="AC6679" i="205"/>
  <c r="AC6703" i="205"/>
  <c r="AC6727" i="205"/>
  <c r="AC6751" i="205"/>
  <c r="AC6775" i="205"/>
  <c r="AC6799" i="205"/>
  <c r="AC6823" i="205"/>
  <c r="AC6847" i="205"/>
  <c r="AC6871" i="205"/>
  <c r="AC6895" i="205"/>
  <c r="AC6919" i="205"/>
  <c r="AC6943" i="205"/>
  <c r="AC6967" i="205"/>
  <c r="AC6991" i="205"/>
  <c r="AC7015" i="205"/>
  <c r="AC7039" i="205"/>
  <c r="AC7063" i="205"/>
  <c r="AC7091" i="205"/>
  <c r="AC7120" i="205"/>
  <c r="AC7155" i="205"/>
  <c r="AC7191" i="205"/>
  <c r="AC7234" i="205"/>
  <c r="AC7289" i="205"/>
  <c r="AC7362" i="205"/>
  <c r="AC7455" i="205"/>
  <c r="AC7554" i="205"/>
  <c r="AC7680" i="205"/>
  <c r="AC7876" i="205"/>
  <c r="AC8199" i="205"/>
  <c r="AA2312" i="205"/>
  <c r="AC6612" i="205"/>
  <c r="AC6636" i="205"/>
  <c r="AC6660" i="205"/>
  <c r="AC6684" i="205"/>
  <c r="AC6708" i="205"/>
  <c r="AC6732" i="205"/>
  <c r="AC6756" i="205"/>
  <c r="AC6780" i="205"/>
  <c r="AC6804" i="205"/>
  <c r="AC6828" i="205"/>
  <c r="AC6852" i="205"/>
  <c r="AC6876" i="205"/>
  <c r="AC6900" i="205"/>
  <c r="AC6924" i="205"/>
  <c r="AC6948" i="205"/>
  <c r="AC6972" i="205"/>
  <c r="AC6996" i="205"/>
  <c r="AC7020" i="205"/>
  <c r="AC7044" i="205"/>
  <c r="AC7068" i="205"/>
  <c r="AC7097" i="205"/>
  <c r="AC7126" i="205"/>
  <c r="AC7162" i="205"/>
  <c r="AC7198" i="205"/>
  <c r="AC7244" i="205"/>
  <c r="AC7301" i="205"/>
  <c r="AC7376" i="205"/>
  <c r="AC7475" i="205"/>
  <c r="AC7574" i="205"/>
  <c r="AC7711" i="205"/>
  <c r="AC7935" i="205"/>
  <c r="AC8260" i="205"/>
  <c r="AA10739" i="205"/>
  <c r="AA11017" i="205"/>
  <c r="Z488" i="205"/>
  <c r="Z494" i="205"/>
  <c r="Z500" i="205"/>
  <c r="Z506" i="205"/>
  <c r="Z512" i="205"/>
  <c r="Z518" i="205"/>
  <c r="Z524" i="205"/>
  <c r="Z530" i="205"/>
  <c r="Z536" i="205"/>
  <c r="Z542" i="205"/>
  <c r="Z548" i="205"/>
  <c r="Z554" i="205"/>
  <c r="AA9731" i="205"/>
  <c r="AA9746" i="205"/>
  <c r="AA9759" i="205"/>
  <c r="AA9771" i="205"/>
  <c r="AA9785" i="205"/>
  <c r="AA9800" i="205"/>
  <c r="AA9818" i="205"/>
  <c r="AA9834" i="205"/>
  <c r="AA9848" i="205"/>
  <c r="AA9863" i="205"/>
  <c r="AA9883" i="205"/>
  <c r="AA9935" i="205"/>
  <c r="AA9995" i="205"/>
  <c r="AA10056" i="205"/>
  <c r="AA10116" i="205"/>
  <c r="AA10176" i="205"/>
  <c r="AA10260" i="205"/>
  <c r="AA10337" i="205"/>
  <c r="AA10419" i="205"/>
  <c r="AA10512" i="205"/>
  <c r="AA10617" i="205"/>
  <c r="AA10815" i="205"/>
  <c r="AA11169" i="205"/>
  <c r="AA9735" i="205"/>
  <c r="AA9747" i="205"/>
  <c r="AA9760" i="205"/>
  <c r="AA9773" i="205"/>
  <c r="AA9787" i="205"/>
  <c r="AA9805" i="205"/>
  <c r="AA9820" i="205"/>
  <c r="AA9835" i="205"/>
  <c r="AA9851" i="205"/>
  <c r="AA9865" i="205"/>
  <c r="AA9892" i="205"/>
  <c r="AA9943" i="205"/>
  <c r="AA10003" i="205"/>
  <c r="AA10064" i="205"/>
  <c r="AA10124" i="205"/>
  <c r="AA10195" i="205"/>
  <c r="AA10272" i="205"/>
  <c r="AA10346" i="205"/>
  <c r="AA10434" i="205"/>
  <c r="AA10524" i="205"/>
  <c r="AA10664" i="205"/>
  <c r="AA10848" i="205"/>
  <c r="Z485" i="205"/>
  <c r="Z491" i="205"/>
  <c r="Z497" i="205"/>
  <c r="Z503" i="205"/>
  <c r="Z509" i="205"/>
  <c r="Z515" i="205"/>
  <c r="Z521" i="205"/>
  <c r="Z527" i="205"/>
  <c r="Z533" i="205"/>
  <c r="Z539" i="205"/>
  <c r="Z545" i="205"/>
  <c r="AA9725" i="205"/>
  <c r="AA9739" i="205"/>
  <c r="AA9752" i="205"/>
  <c r="AA9764" i="205"/>
  <c r="AA9779" i="205"/>
  <c r="AA9793" i="205"/>
  <c r="AA9809" i="205"/>
  <c r="AA9826" i="205"/>
  <c r="AA9840" i="205"/>
  <c r="AA9857" i="205"/>
  <c r="AA9874" i="205"/>
  <c r="AA9900" i="205"/>
  <c r="AA9960" i="205"/>
  <c r="AA10021" i="205"/>
  <c r="AA10090" i="205"/>
  <c r="AA10151" i="205"/>
  <c r="AA10217" i="205"/>
  <c r="AA10294" i="205"/>
  <c r="AA10368" i="205"/>
  <c r="AA10471" i="205"/>
  <c r="AA10570" i="205"/>
  <c r="AA10711" i="205"/>
  <c r="AA39" i="151"/>
  <c r="D39" i="151"/>
  <c r="O39" i="151"/>
  <c r="BD39" i="151" s="1"/>
  <c r="O28" i="151"/>
  <c r="BD28" i="151" s="1"/>
  <c r="B53" i="151"/>
  <c r="AA28" i="151"/>
  <c r="AA11170" i="205"/>
  <c r="AA11157" i="205"/>
  <c r="AA11175" i="205"/>
  <c r="AA11158" i="205"/>
  <c r="AA11176" i="205"/>
  <c r="AA11163" i="205"/>
  <c r="AA11181" i="205"/>
  <c r="AA11164" i="205"/>
  <c r="AA11182" i="205"/>
  <c r="AC7217" i="205"/>
  <c r="AC7227" i="205"/>
  <c r="AC7235" i="205"/>
  <c r="AC7245" i="205"/>
  <c r="AC7253" i="205"/>
  <c r="AC7263" i="205"/>
  <c r="AC7271" i="205"/>
  <c r="AC7281" i="205"/>
  <c r="AC7290" i="205"/>
  <c r="AC7302" i="205"/>
  <c r="AC7311" i="205"/>
  <c r="AC7325" i="205"/>
  <c r="AC7337" i="205"/>
  <c r="AC7351" i="205"/>
  <c r="AC7363" i="205"/>
  <c r="AC7380" i="205"/>
  <c r="AC7394" i="205"/>
  <c r="AC7411" i="205"/>
  <c r="AC7425" i="205"/>
  <c r="AC7445" i="205"/>
  <c r="AC7459" i="205"/>
  <c r="AC7476" i="205"/>
  <c r="AC7490" i="205"/>
  <c r="AC7509" i="205"/>
  <c r="AC7524" i="205"/>
  <c r="AC7541" i="205"/>
  <c r="AC7555" i="205"/>
  <c r="AC7579" i="205"/>
  <c r="AC7597" i="205"/>
  <c r="AC7619" i="205"/>
  <c r="AC7637" i="205"/>
  <c r="AC7662" i="205"/>
  <c r="AC7686" i="205"/>
  <c r="AC7715" i="205"/>
  <c r="AC7739" i="205"/>
  <c r="AC7770" i="205"/>
  <c r="AC7794" i="205"/>
  <c r="AC7838" i="205"/>
  <c r="AC7886" i="205"/>
  <c r="AC7947" i="205"/>
  <c r="AC7995" i="205"/>
  <c r="AC8054" i="205"/>
  <c r="AC8102" i="205"/>
  <c r="AC8163" i="205"/>
  <c r="AC8211" i="205"/>
  <c r="AC8270" i="205"/>
  <c r="AC8318" i="205"/>
  <c r="AC6614" i="205"/>
  <c r="AC6620" i="205"/>
  <c r="AC6626" i="205"/>
  <c r="AC6632" i="205"/>
  <c r="AC6638" i="205"/>
  <c r="AC6644" i="205"/>
  <c r="AC6650" i="205"/>
  <c r="AC6656" i="205"/>
  <c r="AC6662" i="205"/>
  <c r="AC6668" i="205"/>
  <c r="AC6674" i="205"/>
  <c r="AC6680" i="205"/>
  <c r="AC6686" i="205"/>
  <c r="AC6692" i="205"/>
  <c r="AC6698" i="205"/>
  <c r="AC6704" i="205"/>
  <c r="AC6710" i="205"/>
  <c r="AC6716" i="205"/>
  <c r="AC6722" i="205"/>
  <c r="AC6728" i="205"/>
  <c r="AC6734" i="205"/>
  <c r="AC6740" i="205"/>
  <c r="AC6746" i="205"/>
  <c r="AC6752" i="205"/>
  <c r="AC6758" i="205"/>
  <c r="AC6764" i="205"/>
  <c r="AC6770" i="205"/>
  <c r="AC6776" i="205"/>
  <c r="AC6782" i="205"/>
  <c r="AC6788" i="205"/>
  <c r="AC6794" i="205"/>
  <c r="AC6800" i="205"/>
  <c r="AC6806" i="205"/>
  <c r="AC6812" i="205"/>
  <c r="AC6818" i="205"/>
  <c r="AC6824" i="205"/>
  <c r="AC6830" i="205"/>
  <c r="AC6836" i="205"/>
  <c r="AC6842" i="205"/>
  <c r="AC6848" i="205"/>
  <c r="AC6854" i="205"/>
  <c r="AC6860" i="205"/>
  <c r="AC6866" i="205"/>
  <c r="AC6872" i="205"/>
  <c r="AC6878" i="205"/>
  <c r="AC6884" i="205"/>
  <c r="AC6890" i="205"/>
  <c r="AC6896" i="205"/>
  <c r="AC6902" i="205"/>
  <c r="AC6908" i="205"/>
  <c r="AC6914" i="205"/>
  <c r="AC6920" i="205"/>
  <c r="AC6926" i="205"/>
  <c r="AC6932" i="205"/>
  <c r="AC6938" i="205"/>
  <c r="AC6944" i="205"/>
  <c r="AC6950" i="205"/>
  <c r="AC6956" i="205"/>
  <c r="AC6962" i="205"/>
  <c r="AC6968" i="205"/>
  <c r="AC6974" i="205"/>
  <c r="AC6980" i="205"/>
  <c r="AC6986" i="205"/>
  <c r="AC6992" i="205"/>
  <c r="AC6998" i="205"/>
  <c r="AC7004" i="205"/>
  <c r="AC7010" i="205"/>
  <c r="AC7016" i="205"/>
  <c r="AC7022" i="205"/>
  <c r="AC7028" i="205"/>
  <c r="AC7034" i="205"/>
  <c r="AC7040" i="205"/>
  <c r="AC7046" i="205"/>
  <c r="AC7052" i="205"/>
  <c r="AC7058" i="205"/>
  <c r="AC7064" i="205"/>
  <c r="AC7071" i="205"/>
  <c r="AC7078" i="205"/>
  <c r="AC7085" i="205"/>
  <c r="AC7092" i="205"/>
  <c r="AC7100" i="205"/>
  <c r="AC7107" i="205"/>
  <c r="AC7114" i="205"/>
  <c r="AC7121" i="205"/>
  <c r="AC7130" i="205"/>
  <c r="AC7138" i="205"/>
  <c r="AC7148" i="205"/>
  <c r="AC7156" i="205"/>
  <c r="AC7166" i="205"/>
  <c r="AC7174" i="205"/>
  <c r="AC7184" i="205"/>
  <c r="AC7192" i="205"/>
  <c r="AC7202" i="205"/>
  <c r="AC7210" i="205"/>
  <c r="AC7220" i="205"/>
  <c r="AC7228" i="205"/>
  <c r="AC7238" i="205"/>
  <c r="AC7246" i="205"/>
  <c r="AC7256" i="205"/>
  <c r="AC7264" i="205"/>
  <c r="AC7274" i="205"/>
  <c r="AC7282" i="205"/>
  <c r="AC7293" i="205"/>
  <c r="AC7303" i="205"/>
  <c r="AC7315" i="205"/>
  <c r="AC7326" i="205"/>
  <c r="AC7340" i="205"/>
  <c r="AC7352" i="205"/>
  <c r="AC7368" i="205"/>
  <c r="AC7381" i="205"/>
  <c r="AC7398" i="205"/>
  <c r="AC7412" i="205"/>
  <c r="AC7431" i="205"/>
  <c r="AC7446" i="205"/>
  <c r="AC7463" i="205"/>
  <c r="AC7477" i="205"/>
  <c r="AC7496" i="205"/>
  <c r="AC7511" i="205"/>
  <c r="AC7527" i="205"/>
  <c r="AC7542" i="205"/>
  <c r="AC7562" i="205"/>
  <c r="AC7580" i="205"/>
  <c r="AC7602" i="205"/>
  <c r="AC7620" i="205"/>
  <c r="AC7644" i="205"/>
  <c r="AC7663" i="205"/>
  <c r="AC7692" i="205"/>
  <c r="AC7716" i="205"/>
  <c r="AC7747" i="205"/>
  <c r="AC7771" i="205"/>
  <c r="AC7800" i="205"/>
  <c r="AC7839" i="205"/>
  <c r="AC7900" i="205"/>
  <c r="AC7948" i="205"/>
  <c r="AC8007" i="205"/>
  <c r="AC8055" i="205"/>
  <c r="AC8116" i="205"/>
  <c r="AC8164" i="205"/>
  <c r="AC8223" i="205"/>
  <c r="AC8271" i="205"/>
  <c r="AC6615" i="205"/>
  <c r="AC6621" i="205"/>
  <c r="AC6627" i="205"/>
  <c r="AC6633" i="205"/>
  <c r="AC6639" i="205"/>
  <c r="AC6645" i="205"/>
  <c r="AC6651" i="205"/>
  <c r="AC6657" i="205"/>
  <c r="AC6663" i="205"/>
  <c r="AC6669" i="205"/>
  <c r="AC6675" i="205"/>
  <c r="AC6681" i="205"/>
  <c r="AC6687" i="205"/>
  <c r="AC6693" i="205"/>
  <c r="AC6699" i="205"/>
  <c r="AC6705" i="205"/>
  <c r="AC6711" i="205"/>
  <c r="AC6717" i="205"/>
  <c r="AC6723" i="205"/>
  <c r="AC6729" i="205"/>
  <c r="AC6735" i="205"/>
  <c r="AC6741" i="205"/>
  <c r="AC6747" i="205"/>
  <c r="AC6753" i="205"/>
  <c r="AC6759" i="205"/>
  <c r="AC6765" i="205"/>
  <c r="AC6771" i="205"/>
  <c r="AC6777" i="205"/>
  <c r="AC6783" i="205"/>
  <c r="AC6789" i="205"/>
  <c r="AC6795" i="205"/>
  <c r="AC6801" i="205"/>
  <c r="AC6807" i="205"/>
  <c r="AC6813" i="205"/>
  <c r="AC6819" i="205"/>
  <c r="AC6825" i="205"/>
  <c r="AC6831" i="205"/>
  <c r="AC6837" i="205"/>
  <c r="AC6843" i="205"/>
  <c r="AC6849" i="205"/>
  <c r="AC6855" i="205"/>
  <c r="AC6861" i="205"/>
  <c r="AC6867" i="205"/>
  <c r="AC6873" i="205"/>
  <c r="AC6879" i="205"/>
  <c r="AC6885" i="205"/>
  <c r="AC6891" i="205"/>
  <c r="AC6897" i="205"/>
  <c r="AC6903" i="205"/>
  <c r="AC6909" i="205"/>
  <c r="AC6915" i="205"/>
  <c r="AC6921" i="205"/>
  <c r="AC6927" i="205"/>
  <c r="AC6933" i="205"/>
  <c r="AC6939" i="205"/>
  <c r="AC6945" i="205"/>
  <c r="AC6951" i="205"/>
  <c r="AC6957" i="205"/>
  <c r="AC6963" i="205"/>
  <c r="AC6969" i="205"/>
  <c r="AC6975" i="205"/>
  <c r="AC6981" i="205"/>
  <c r="AC6987" i="205"/>
  <c r="AC6993" i="205"/>
  <c r="AC6999" i="205"/>
  <c r="AC7005" i="205"/>
  <c r="AC7011" i="205"/>
  <c r="AC7017" i="205"/>
  <c r="AC7023" i="205"/>
  <c r="AC7029" i="205"/>
  <c r="AC7035" i="205"/>
  <c r="AC7041" i="205"/>
  <c r="AC7047" i="205"/>
  <c r="AC7053" i="205"/>
  <c r="AC7059" i="205"/>
  <c r="AC7065" i="205"/>
  <c r="AC7072" i="205"/>
  <c r="AC7079" i="205"/>
  <c r="AC7086" i="205"/>
  <c r="AC7094" i="205"/>
  <c r="AC7101" i="205"/>
  <c r="AC7108" i="205"/>
  <c r="AC7115" i="205"/>
  <c r="AC7122" i="205"/>
  <c r="AC7131" i="205"/>
  <c r="AC7139" i="205"/>
  <c r="AC7149" i="205"/>
  <c r="AC7157" i="205"/>
  <c r="AC7167" i="205"/>
  <c r="AC7175" i="205"/>
  <c r="AC7185" i="205"/>
  <c r="AC7193" i="205"/>
  <c r="AC7203" i="205"/>
  <c r="AC7211" i="205"/>
  <c r="AC7221" i="205"/>
  <c r="AC7229" i="205"/>
  <c r="AC7239" i="205"/>
  <c r="AC7247" i="205"/>
  <c r="AC7257" i="205"/>
  <c r="AC7265" i="205"/>
  <c r="AC7275" i="205"/>
  <c r="AC7283" i="205"/>
  <c r="AC7295" i="205"/>
  <c r="AC7304" i="205"/>
  <c r="AC7316" i="205"/>
  <c r="AC7327" i="205"/>
  <c r="AC7343" i="205"/>
  <c r="AC7355" i="205"/>
  <c r="AC7369" i="205"/>
  <c r="AC7382" i="205"/>
  <c r="AC7401" i="205"/>
  <c r="AC7416" i="205"/>
  <c r="AC7433" i="205"/>
  <c r="AC7447" i="205"/>
  <c r="AC7466" i="205"/>
  <c r="AC7481" i="205"/>
  <c r="AC7497" i="205"/>
  <c r="AC7512" i="205"/>
  <c r="AC7531" i="205"/>
  <c r="AC7545" i="205"/>
  <c r="AC7565" i="205"/>
  <c r="AC7583" i="205"/>
  <c r="AC7607" i="205"/>
  <c r="AC7625" i="205"/>
  <c r="AC7645" i="205"/>
  <c r="AC7667" i="205"/>
  <c r="AC7698" i="205"/>
  <c r="AC7722" i="205"/>
  <c r="AC7751" i="205"/>
  <c r="AC7775" i="205"/>
  <c r="AC7806" i="205"/>
  <c r="AC7851" i="205"/>
  <c r="AC7910" i="205"/>
  <c r="AC7958" i="205"/>
  <c r="AC8019" i="205"/>
  <c r="AC8067" i="205"/>
  <c r="AC8126" i="205"/>
  <c r="AC8174" i="205"/>
  <c r="AC8235" i="205"/>
  <c r="AC8317" i="205"/>
  <c r="AC8311" i="205"/>
  <c r="AC8305" i="205"/>
  <c r="AC8299" i="205"/>
  <c r="AC8293" i="205"/>
  <c r="AC8287" i="205"/>
  <c r="AC8281" i="205"/>
  <c r="AC8275" i="205"/>
  <c r="AC8269" i="205"/>
  <c r="AC8263" i="205"/>
  <c r="AC8257" i="205"/>
  <c r="AC8251" i="205"/>
  <c r="AC8245" i="205"/>
  <c r="AC8239" i="205"/>
  <c r="AC8233" i="205"/>
  <c r="AC8227" i="205"/>
  <c r="AC8221" i="205"/>
  <c r="AC8215" i="205"/>
  <c r="AC8209" i="205"/>
  <c r="AC8203" i="205"/>
  <c r="AC8197" i="205"/>
  <c r="AC8191" i="205"/>
  <c r="AC8185" i="205"/>
  <c r="AC8179" i="205"/>
  <c r="AC8173" i="205"/>
  <c r="AC8167" i="205"/>
  <c r="AC8161" i="205"/>
  <c r="AC8155" i="205"/>
  <c r="AC8149" i="205"/>
  <c r="AC8143" i="205"/>
  <c r="AC8137" i="205"/>
  <c r="AC8131" i="205"/>
  <c r="AC8125" i="205"/>
  <c r="AC8119" i="205"/>
  <c r="AC8113" i="205"/>
  <c r="AC8107" i="205"/>
  <c r="AC8101" i="205"/>
  <c r="AC8095" i="205"/>
  <c r="AC8089" i="205"/>
  <c r="AC8083" i="205"/>
  <c r="AC8077" i="205"/>
  <c r="AC8071" i="205"/>
  <c r="AC8065" i="205"/>
  <c r="AC8059" i="205"/>
  <c r="AC8053" i="205"/>
  <c r="AC8047" i="205"/>
  <c r="AC8041" i="205"/>
  <c r="AC8035" i="205"/>
  <c r="AC8029" i="205"/>
  <c r="AC8023" i="205"/>
  <c r="AC8017" i="205"/>
  <c r="AC8011" i="205"/>
  <c r="AC8005" i="205"/>
  <c r="AC7999" i="205"/>
  <c r="AC7993" i="205"/>
  <c r="AC7987" i="205"/>
  <c r="AC7981" i="205"/>
  <c r="AC7975" i="205"/>
  <c r="AC7969" i="205"/>
  <c r="AC7963" i="205"/>
  <c r="AC7957" i="205"/>
  <c r="AC7951" i="205"/>
  <c r="AC7945" i="205"/>
  <c r="AC7939" i="205"/>
  <c r="AC7933" i="205"/>
  <c r="AC7927" i="205"/>
  <c r="AC7921" i="205"/>
  <c r="AC7915" i="205"/>
  <c r="AC7909" i="205"/>
  <c r="AC7903" i="205"/>
  <c r="AC7897" i="205"/>
  <c r="AC7891" i="205"/>
  <c r="AC7885" i="205"/>
  <c r="AC7879" i="205"/>
  <c r="AC7873" i="205"/>
  <c r="AC7867" i="205"/>
  <c r="AC7861" i="205"/>
  <c r="AC7855" i="205"/>
  <c r="AC7849" i="205"/>
  <c r="AC7843" i="205"/>
  <c r="AC7837" i="205"/>
  <c r="AC7831" i="205"/>
  <c r="AC7825" i="205"/>
  <c r="AC7819" i="205"/>
  <c r="AC7813" i="205"/>
  <c r="AC8316" i="205"/>
  <c r="AC8310" i="205"/>
  <c r="AC8304" i="205"/>
  <c r="AC8298" i="205"/>
  <c r="AC8292" i="205"/>
  <c r="AC8286" i="205"/>
  <c r="AC8280" i="205"/>
  <c r="AC8274" i="205"/>
  <c r="AC8268" i="205"/>
  <c r="AC8262" i="205"/>
  <c r="AC8256" i="205"/>
  <c r="AC8250" i="205"/>
  <c r="AC8244" i="205"/>
  <c r="AC8238" i="205"/>
  <c r="AC8232" i="205"/>
  <c r="AC8226" i="205"/>
  <c r="AC8220" i="205"/>
  <c r="AC8214" i="205"/>
  <c r="AC8208" i="205"/>
  <c r="AC8202" i="205"/>
  <c r="AC8196" i="205"/>
  <c r="AC8190" i="205"/>
  <c r="AC8184" i="205"/>
  <c r="AC8178" i="205"/>
  <c r="AC8172" i="205"/>
  <c r="AC8166" i="205"/>
  <c r="AC8160" i="205"/>
  <c r="AC8154" i="205"/>
  <c r="AC8148" i="205"/>
  <c r="AC8142" i="205"/>
  <c r="AC8136" i="205"/>
  <c r="AC8130" i="205"/>
  <c r="AC8124" i="205"/>
  <c r="AC8118" i="205"/>
  <c r="AC8112" i="205"/>
  <c r="AC8106" i="205"/>
  <c r="AC8100" i="205"/>
  <c r="AC8094" i="205"/>
  <c r="AC8088" i="205"/>
  <c r="AC8082" i="205"/>
  <c r="AC8076" i="205"/>
  <c r="AC8070" i="205"/>
  <c r="AC8064" i="205"/>
  <c r="AC8058" i="205"/>
  <c r="AC8052" i="205"/>
  <c r="AC8046" i="205"/>
  <c r="AC8040" i="205"/>
  <c r="AC8034" i="205"/>
  <c r="AC8028" i="205"/>
  <c r="AC8022" i="205"/>
  <c r="AC8016" i="205"/>
  <c r="AC8010" i="205"/>
  <c r="AC8004" i="205"/>
  <c r="AC7998" i="205"/>
  <c r="AC7992" i="205"/>
  <c r="AC7986" i="205"/>
  <c r="AC7980" i="205"/>
  <c r="AC7974" i="205"/>
  <c r="AC7968" i="205"/>
  <c r="AC7962" i="205"/>
  <c r="AC7956" i="205"/>
  <c r="AC7950" i="205"/>
  <c r="AC7944" i="205"/>
  <c r="AC7938" i="205"/>
  <c r="AC7932" i="205"/>
  <c r="AC7926" i="205"/>
  <c r="AC7920" i="205"/>
  <c r="AC7914" i="205"/>
  <c r="AC7908" i="205"/>
  <c r="AC7902" i="205"/>
  <c r="AC7896" i="205"/>
  <c r="AC7890" i="205"/>
  <c r="AC7884" i="205"/>
  <c r="AC7878" i="205"/>
  <c r="AC7872" i="205"/>
  <c r="AC7866" i="205"/>
  <c r="AC7860" i="205"/>
  <c r="AC7854" i="205"/>
  <c r="AC7848" i="205"/>
  <c r="AC7842" i="205"/>
  <c r="AC7836" i="205"/>
  <c r="AC7830" i="205"/>
  <c r="AC7824" i="205"/>
  <c r="AC7818" i="205"/>
  <c r="AC7812" i="205"/>
  <c r="AC8315" i="205"/>
  <c r="AC8309" i="205"/>
  <c r="AC8303" i="205"/>
  <c r="AC8297" i="205"/>
  <c r="AC8291" i="205"/>
  <c r="AC8285" i="205"/>
  <c r="AC8279" i="205"/>
  <c r="AC8273" i="205"/>
  <c r="AC8267" i="205"/>
  <c r="AC8261" i="205"/>
  <c r="AC8255" i="205"/>
  <c r="AC8249" i="205"/>
  <c r="AC8243" i="205"/>
  <c r="AC8237" i="205"/>
  <c r="AC8231" i="205"/>
  <c r="AC8225" i="205"/>
  <c r="AC8219" i="205"/>
  <c r="AC8213" i="205"/>
  <c r="AC8207" i="205"/>
  <c r="AC8201" i="205"/>
  <c r="AC8195" i="205"/>
  <c r="AC8189" i="205"/>
  <c r="AC8183" i="205"/>
  <c r="AC8177" i="205"/>
  <c r="AC8171" i="205"/>
  <c r="AC8165" i="205"/>
  <c r="AC8159" i="205"/>
  <c r="AC8153" i="205"/>
  <c r="AC8147" i="205"/>
  <c r="AC8141" i="205"/>
  <c r="AC8135" i="205"/>
  <c r="AC8129" i="205"/>
  <c r="AC8123" i="205"/>
  <c r="AC8117" i="205"/>
  <c r="AC8111" i="205"/>
  <c r="AC8105" i="205"/>
  <c r="AC8099" i="205"/>
  <c r="AC8093" i="205"/>
  <c r="AC8087" i="205"/>
  <c r="AC8081" i="205"/>
  <c r="AC8075" i="205"/>
  <c r="AC8069" i="205"/>
  <c r="AC8063" i="205"/>
  <c r="AC8057" i="205"/>
  <c r="AC8051" i="205"/>
  <c r="AC8045" i="205"/>
  <c r="AC8039" i="205"/>
  <c r="AC8033" i="205"/>
  <c r="AC8027" i="205"/>
  <c r="AC8021" i="205"/>
  <c r="AC8015" i="205"/>
  <c r="AC8009" i="205"/>
  <c r="AC8003" i="205"/>
  <c r="AC7997" i="205"/>
  <c r="AC7991" i="205"/>
  <c r="AC7985" i="205"/>
  <c r="AC7979" i="205"/>
  <c r="AC7973" i="205"/>
  <c r="AC7967" i="205"/>
  <c r="AC7961" i="205"/>
  <c r="AC7955" i="205"/>
  <c r="AC7949" i="205"/>
  <c r="AC7943" i="205"/>
  <c r="AC7937" i="205"/>
  <c r="AC7931" i="205"/>
  <c r="AC7925" i="205"/>
  <c r="AC7919" i="205"/>
  <c r="AC7913" i="205"/>
  <c r="AC7907" i="205"/>
  <c r="AC7901" i="205"/>
  <c r="AC7895" i="205"/>
  <c r="AC7889" i="205"/>
  <c r="AC7883" i="205"/>
  <c r="AC7877" i="205"/>
  <c r="AC7871" i="205"/>
  <c r="AC7865" i="205"/>
  <c r="AC7859" i="205"/>
  <c r="AC7853" i="205"/>
  <c r="AC7847" i="205"/>
  <c r="AC7841" i="205"/>
  <c r="AC7835" i="205"/>
  <c r="AC7829" i="205"/>
  <c r="AC7823" i="205"/>
  <c r="AC7817" i="205"/>
  <c r="AC7811" i="205"/>
  <c r="AC8314" i="205"/>
  <c r="AC8302" i="205"/>
  <c r="AC8290" i="205"/>
  <c r="AC8278" i="205"/>
  <c r="AC8266" i="205"/>
  <c r="AC8254" i="205"/>
  <c r="AC8242" i="205"/>
  <c r="AC8230" i="205"/>
  <c r="AC8218" i="205"/>
  <c r="AC8206" i="205"/>
  <c r="AC8194" i="205"/>
  <c r="AC8182" i="205"/>
  <c r="AC8170" i="205"/>
  <c r="AC8158" i="205"/>
  <c r="AC8146" i="205"/>
  <c r="AC8134" i="205"/>
  <c r="AC8122" i="205"/>
  <c r="AC8110" i="205"/>
  <c r="AC8098" i="205"/>
  <c r="AC8086" i="205"/>
  <c r="AC8074" i="205"/>
  <c r="AC8062" i="205"/>
  <c r="AC8050" i="205"/>
  <c r="AC8038" i="205"/>
  <c r="AC8026" i="205"/>
  <c r="AC8014" i="205"/>
  <c r="AC8002" i="205"/>
  <c r="AC7990" i="205"/>
  <c r="AC7978" i="205"/>
  <c r="AC7966" i="205"/>
  <c r="AC7954" i="205"/>
  <c r="AC7942" i="205"/>
  <c r="AC7930" i="205"/>
  <c r="AC7918" i="205"/>
  <c r="AC7906" i="205"/>
  <c r="AC7894" i="205"/>
  <c r="AC7882" i="205"/>
  <c r="AC7870" i="205"/>
  <c r="AC7858" i="205"/>
  <c r="AC7846" i="205"/>
  <c r="AC7834" i="205"/>
  <c r="AC7822" i="205"/>
  <c r="AC7810" i="205"/>
  <c r="AC7804" i="205"/>
  <c r="AC7798" i="205"/>
  <c r="AC7792" i="205"/>
  <c r="AC7786" i="205"/>
  <c r="AC7780" i="205"/>
  <c r="AC7774" i="205"/>
  <c r="AC7768" i="205"/>
  <c r="AC7762" i="205"/>
  <c r="AC7756" i="205"/>
  <c r="AC7750" i="205"/>
  <c r="AC7744" i="205"/>
  <c r="AC7738" i="205"/>
  <c r="AC7732" i="205"/>
  <c r="AC7726" i="205"/>
  <c r="AC7720" i="205"/>
  <c r="AC7714" i="205"/>
  <c r="AC7708" i="205"/>
  <c r="AC7702" i="205"/>
  <c r="AC7696" i="205"/>
  <c r="AC7690" i="205"/>
  <c r="AC7684" i="205"/>
  <c r="AC7678" i="205"/>
  <c r="AC7672" i="205"/>
  <c r="AC7666" i="205"/>
  <c r="AC7660" i="205"/>
  <c r="AC7654" i="205"/>
  <c r="AC7648" i="205"/>
  <c r="AC7642" i="205"/>
  <c r="AC7636" i="205"/>
  <c r="AC7630" i="205"/>
  <c r="AC7624" i="205"/>
  <c r="AC7618" i="205"/>
  <c r="AC7612" i="205"/>
  <c r="AC7606" i="205"/>
  <c r="AC7600" i="205"/>
  <c r="AC7594" i="205"/>
  <c r="AC7588" i="205"/>
  <c r="AC7582" i="205"/>
  <c r="AC7576" i="205"/>
  <c r="AC7570" i="205"/>
  <c r="AC7564" i="205"/>
  <c r="AC7558" i="205"/>
  <c r="AC7552" i="205"/>
  <c r="AC7546" i="205"/>
  <c r="AC7540" i="205"/>
  <c r="AC7534" i="205"/>
  <c r="AC7528" i="205"/>
  <c r="AC7522" i="205"/>
  <c r="AC7516" i="205"/>
  <c r="AC7510" i="205"/>
  <c r="AC7504" i="205"/>
  <c r="AC7498" i="205"/>
  <c r="AC7492" i="205"/>
  <c r="AC7486" i="205"/>
  <c r="AC7480" i="205"/>
  <c r="AC7474" i="205"/>
  <c r="AC7468" i="205"/>
  <c r="AC7462" i="205"/>
  <c r="AC7456" i="205"/>
  <c r="AC7450" i="205"/>
  <c r="AC7444" i="205"/>
  <c r="AC7438" i="205"/>
  <c r="AC7432" i="205"/>
  <c r="AC7426" i="205"/>
  <c r="AC7420" i="205"/>
  <c r="AC7414" i="205"/>
  <c r="AC7408" i="205"/>
  <c r="AC7402" i="205"/>
  <c r="AC7396" i="205"/>
  <c r="AC7390" i="205"/>
  <c r="AC7384" i="205"/>
  <c r="AC7378" i="205"/>
  <c r="AC8313" i="205"/>
  <c r="AC8301" i="205"/>
  <c r="AC8289" i="205"/>
  <c r="AC8277" i="205"/>
  <c r="AC8265" i="205"/>
  <c r="AC8253" i="205"/>
  <c r="AC8241" i="205"/>
  <c r="AC8229" i="205"/>
  <c r="AC8217" i="205"/>
  <c r="AC8205" i="205"/>
  <c r="AC8193" i="205"/>
  <c r="AC8181" i="205"/>
  <c r="AC8169" i="205"/>
  <c r="AC8157" i="205"/>
  <c r="AC8145" i="205"/>
  <c r="AC8133" i="205"/>
  <c r="AC8121" i="205"/>
  <c r="AC8109" i="205"/>
  <c r="AC8097" i="205"/>
  <c r="AC8085" i="205"/>
  <c r="AC8073" i="205"/>
  <c r="AC8061" i="205"/>
  <c r="AC8049" i="205"/>
  <c r="AC8037" i="205"/>
  <c r="AC8025" i="205"/>
  <c r="AC8013" i="205"/>
  <c r="AC8001" i="205"/>
  <c r="AC7989" i="205"/>
  <c r="AC7977" i="205"/>
  <c r="AC7965" i="205"/>
  <c r="AC7953" i="205"/>
  <c r="AC7941" i="205"/>
  <c r="AC7929" i="205"/>
  <c r="AC7917" i="205"/>
  <c r="AC7905" i="205"/>
  <c r="AC7893" i="205"/>
  <c r="AC7881" i="205"/>
  <c r="AC7869" i="205"/>
  <c r="AC7857" i="205"/>
  <c r="AC7845" i="205"/>
  <c r="AC7833" i="205"/>
  <c r="AC7821" i="205"/>
  <c r="AC7809" i="205"/>
  <c r="AC7803" i="205"/>
  <c r="AC7797" i="205"/>
  <c r="AC7791" i="205"/>
  <c r="AC7785" i="205"/>
  <c r="AC7779" i="205"/>
  <c r="AC7773" i="205"/>
  <c r="AC7767" i="205"/>
  <c r="AC7761" i="205"/>
  <c r="AC7755" i="205"/>
  <c r="AC7749" i="205"/>
  <c r="AC7743" i="205"/>
  <c r="AC7737" i="205"/>
  <c r="AC7731" i="205"/>
  <c r="AC7725" i="205"/>
  <c r="AC7719" i="205"/>
  <c r="AC7713" i="205"/>
  <c r="AC7707" i="205"/>
  <c r="AC7701" i="205"/>
  <c r="AC7695" i="205"/>
  <c r="AC7689" i="205"/>
  <c r="AC7683" i="205"/>
  <c r="AC7677" i="205"/>
  <c r="AC7671" i="205"/>
  <c r="AC7665" i="205"/>
  <c r="AC7659" i="205"/>
  <c r="AC7653" i="205"/>
  <c r="AC7647" i="205"/>
  <c r="AC7641" i="205"/>
  <c r="AC7635" i="205"/>
  <c r="AC7629" i="205"/>
  <c r="AC7623" i="205"/>
  <c r="AC7617" i="205"/>
  <c r="AC7611" i="205"/>
  <c r="AC7605" i="205"/>
  <c r="AC7599" i="205"/>
  <c r="AC7593" i="205"/>
  <c r="AC7587" i="205"/>
  <c r="AC7581" i="205"/>
  <c r="AC7575" i="205"/>
  <c r="AC7569" i="205"/>
  <c r="AC7563" i="205"/>
  <c r="AC7557" i="205"/>
  <c r="AC8312" i="205"/>
  <c r="AC8300" i="205"/>
  <c r="AC8288" i="205"/>
  <c r="AC8276" i="205"/>
  <c r="AC8264" i="205"/>
  <c r="AC8252" i="205"/>
  <c r="AC8240" i="205"/>
  <c r="AC8228" i="205"/>
  <c r="AC8216" i="205"/>
  <c r="AC8204" i="205"/>
  <c r="AC8192" i="205"/>
  <c r="AC8180" i="205"/>
  <c r="AC8168" i="205"/>
  <c r="AC8156" i="205"/>
  <c r="AC8144" i="205"/>
  <c r="AC8132" i="205"/>
  <c r="AC8120" i="205"/>
  <c r="AC8108" i="205"/>
  <c r="AC8096" i="205"/>
  <c r="AC8084" i="205"/>
  <c r="AC8072" i="205"/>
  <c r="AC8060" i="205"/>
  <c r="AC8048" i="205"/>
  <c r="AC8036" i="205"/>
  <c r="AC8024" i="205"/>
  <c r="AC8012" i="205"/>
  <c r="AC8000" i="205"/>
  <c r="AC7988" i="205"/>
  <c r="AC7976" i="205"/>
  <c r="AC7964" i="205"/>
  <c r="AC7952" i="205"/>
  <c r="AC7940" i="205"/>
  <c r="AC7928" i="205"/>
  <c r="AC7916" i="205"/>
  <c r="AC7904" i="205"/>
  <c r="AC7892" i="205"/>
  <c r="AC7880" i="205"/>
  <c r="AC7868" i="205"/>
  <c r="AC7856" i="205"/>
  <c r="AC7844" i="205"/>
  <c r="AC7832" i="205"/>
  <c r="AC7820" i="205"/>
  <c r="AC7808" i="205"/>
  <c r="AC7802" i="205"/>
  <c r="AC7796" i="205"/>
  <c r="AC7790" i="205"/>
  <c r="AC7784" i="205"/>
  <c r="AC7778" i="205"/>
  <c r="AC7772" i="205"/>
  <c r="AC7766" i="205"/>
  <c r="AC7760" i="205"/>
  <c r="AC7754" i="205"/>
  <c r="AC7748" i="205"/>
  <c r="AC7742" i="205"/>
  <c r="AC7736" i="205"/>
  <c r="AC7730" i="205"/>
  <c r="AC7724" i="205"/>
  <c r="AC7718" i="205"/>
  <c r="AC7712" i="205"/>
  <c r="AC7706" i="205"/>
  <c r="AC7700" i="205"/>
  <c r="AC7694" i="205"/>
  <c r="AC7688" i="205"/>
  <c r="AC7682" i="205"/>
  <c r="AC7676" i="205"/>
  <c r="AC7670" i="205"/>
  <c r="AC7664" i="205"/>
  <c r="AC7658" i="205"/>
  <c r="AC8306" i="205"/>
  <c r="AC8282" i="205"/>
  <c r="AC8258" i="205"/>
  <c r="AC8234" i="205"/>
  <c r="AC8210" i="205"/>
  <c r="AC8186" i="205"/>
  <c r="AC8162" i="205"/>
  <c r="AC8138" i="205"/>
  <c r="AC8114" i="205"/>
  <c r="AC8090" i="205"/>
  <c r="AC8066" i="205"/>
  <c r="AC8042" i="205"/>
  <c r="AC8018" i="205"/>
  <c r="AC7994" i="205"/>
  <c r="AC7970" i="205"/>
  <c r="AC7946" i="205"/>
  <c r="AC7922" i="205"/>
  <c r="AC7898" i="205"/>
  <c r="AC7874" i="205"/>
  <c r="AC7850" i="205"/>
  <c r="AC7826" i="205"/>
  <c r="AC7805" i="205"/>
  <c r="AC7793" i="205"/>
  <c r="AC7781" i="205"/>
  <c r="AC7769" i="205"/>
  <c r="AC7757" i="205"/>
  <c r="AC7745" i="205"/>
  <c r="AC7733" i="205"/>
  <c r="AC7721" i="205"/>
  <c r="AC7709" i="205"/>
  <c r="AC7697" i="205"/>
  <c r="AC7685" i="205"/>
  <c r="AC7673" i="205"/>
  <c r="AC7661" i="205"/>
  <c r="AC7650" i="205"/>
  <c r="AC7640" i="205"/>
  <c r="AC7632" i="205"/>
  <c r="AC7622" i="205"/>
  <c r="AC7614" i="205"/>
  <c r="AC7604" i="205"/>
  <c r="AC7596" i="205"/>
  <c r="AC7586" i="205"/>
  <c r="AC7578" i="205"/>
  <c r="AC7568" i="205"/>
  <c r="AC7560" i="205"/>
  <c r="AC7551" i="205"/>
  <c r="AC7544" i="205"/>
  <c r="AC7537" i="205"/>
  <c r="AC7530" i="205"/>
  <c r="AC7523" i="205"/>
  <c r="AC7515" i="205"/>
  <c r="AC7508" i="205"/>
  <c r="AC7501" i="205"/>
  <c r="AC7494" i="205"/>
  <c r="AC7487" i="205"/>
  <c r="AC7479" i="205"/>
  <c r="AC7472" i="205"/>
  <c r="AC7465" i="205"/>
  <c r="AC7458" i="205"/>
  <c r="AC7451" i="205"/>
  <c r="AC7443" i="205"/>
  <c r="AC7436" i="205"/>
  <c r="AC7429" i="205"/>
  <c r="AC7422" i="205"/>
  <c r="AC7415" i="205"/>
  <c r="AC7407" i="205"/>
  <c r="AC7400" i="205"/>
  <c r="AC7393" i="205"/>
  <c r="AC7386" i="205"/>
  <c r="AC7379" i="205"/>
  <c r="AC7372" i="205"/>
  <c r="AC7366" i="205"/>
  <c r="AC7360" i="205"/>
  <c r="AC7354" i="205"/>
  <c r="AC7348" i="205"/>
  <c r="AC7342" i="205"/>
  <c r="AC7336" i="205"/>
  <c r="AC7330" i="205"/>
  <c r="AC7324" i="205"/>
  <c r="AC7318" i="205"/>
  <c r="AC7312" i="205"/>
  <c r="AC7306" i="205"/>
  <c r="AC7300" i="205"/>
  <c r="AC7294" i="205"/>
  <c r="AC7288" i="205"/>
  <c r="AC8320" i="205"/>
  <c r="AC8296" i="205"/>
  <c r="AC8272" i="205"/>
  <c r="AC8248" i="205"/>
  <c r="AC8224" i="205"/>
  <c r="AC8200" i="205"/>
  <c r="AC8176" i="205"/>
  <c r="AC8152" i="205"/>
  <c r="AC8128" i="205"/>
  <c r="AC8104" i="205"/>
  <c r="AC8080" i="205"/>
  <c r="AC8056" i="205"/>
  <c r="AC8032" i="205"/>
  <c r="AC8008" i="205"/>
  <c r="AC7984" i="205"/>
  <c r="AC7960" i="205"/>
  <c r="AC7936" i="205"/>
  <c r="AC7912" i="205"/>
  <c r="AC7888" i="205"/>
  <c r="AC7864" i="205"/>
  <c r="AC7840" i="205"/>
  <c r="AC7816" i="205"/>
  <c r="AC7801" i="205"/>
  <c r="AC7789" i="205"/>
  <c r="AC7777" i="205"/>
  <c r="AC7765" i="205"/>
  <c r="AC7753" i="205"/>
  <c r="AC7741" i="205"/>
  <c r="AC7729" i="205"/>
  <c r="AC7717" i="205"/>
  <c r="AC7705" i="205"/>
  <c r="AC7693" i="205"/>
  <c r="AC7681" i="205"/>
  <c r="AC7669" i="205"/>
  <c r="AC7657" i="205"/>
  <c r="AC7649" i="205"/>
  <c r="AC7639" i="205"/>
  <c r="AC7631" i="205"/>
  <c r="AC7621" i="205"/>
  <c r="AC7613" i="205"/>
  <c r="AC7603" i="205"/>
  <c r="AC7595" i="205"/>
  <c r="AC7585" i="205"/>
  <c r="AC7577" i="205"/>
  <c r="AC7567" i="205"/>
  <c r="AC7559" i="205"/>
  <c r="AC7550" i="205"/>
  <c r="AC7543" i="205"/>
  <c r="AC7536" i="205"/>
  <c r="AC7529" i="205"/>
  <c r="AC7521" i="205"/>
  <c r="AC7514" i="205"/>
  <c r="AC7507" i="205"/>
  <c r="AC7500" i="205"/>
  <c r="AC7493" i="205"/>
  <c r="AC7485" i="205"/>
  <c r="AC7478" i="205"/>
  <c r="AC7471" i="205"/>
  <c r="AC7464" i="205"/>
  <c r="AC7457" i="205"/>
  <c r="AC7449" i="205"/>
  <c r="AC7442" i="205"/>
  <c r="AC7435" i="205"/>
  <c r="AC7428" i="205"/>
  <c r="AC7421" i="205"/>
  <c r="AC7413" i="205"/>
  <c r="AC7406" i="205"/>
  <c r="AC7399" i="205"/>
  <c r="AC7392" i="205"/>
  <c r="AC7385" i="205"/>
  <c r="AC7377" i="205"/>
  <c r="AC7371" i="205"/>
  <c r="AC7365" i="205"/>
  <c r="AC7359" i="205"/>
  <c r="AC7353" i="205"/>
  <c r="AC7347" i="205"/>
  <c r="AC7341" i="205"/>
  <c r="AC7335" i="205"/>
  <c r="AC7329" i="205"/>
  <c r="AC7323" i="205"/>
  <c r="AC8294" i="205"/>
  <c r="AC8259" i="205"/>
  <c r="AC8222" i="205"/>
  <c r="AC8187" i="205"/>
  <c r="AC8150" i="205"/>
  <c r="AC8115" i="205"/>
  <c r="AC8078" i="205"/>
  <c r="AC8043" i="205"/>
  <c r="AC8006" i="205"/>
  <c r="AC7971" i="205"/>
  <c r="AC7934" i="205"/>
  <c r="AC7899" i="205"/>
  <c r="AC7862" i="205"/>
  <c r="AC7827" i="205"/>
  <c r="AC7799" i="205"/>
  <c r="AC7782" i="205"/>
  <c r="AC7763" i="205"/>
  <c r="AC7746" i="205"/>
  <c r="AC7727" i="205"/>
  <c r="AC7710" i="205"/>
  <c r="AC7691" i="205"/>
  <c r="AC7674" i="205"/>
  <c r="AC7655" i="205"/>
  <c r="AC7643" i="205"/>
  <c r="AC7627" i="205"/>
  <c r="AC7615" i="205"/>
  <c r="AC7601" i="205"/>
  <c r="AC7589" i="205"/>
  <c r="AC7573" i="205"/>
  <c r="AC7561" i="205"/>
  <c r="AC7548" i="205"/>
  <c r="AC7538" i="205"/>
  <c r="AC7526" i="205"/>
  <c r="AC7517" i="205"/>
  <c r="AC7505" i="205"/>
  <c r="AC7495" i="205"/>
  <c r="AC7483" i="205"/>
  <c r="AC7473" i="205"/>
  <c r="AC7461" i="205"/>
  <c r="AC7452" i="205"/>
  <c r="AC7440" i="205"/>
  <c r="AC7430" i="205"/>
  <c r="AC7418" i="205"/>
  <c r="AC7409" i="205"/>
  <c r="AC7397" i="205"/>
  <c r="AC7387" i="205"/>
  <c r="AC7375" i="205"/>
  <c r="AC7367" i="205"/>
  <c r="AC7357" i="205"/>
  <c r="AC7349" i="205"/>
  <c r="AC7339" i="205"/>
  <c r="AC7331" i="205"/>
  <c r="AC7321" i="205"/>
  <c r="AC7314" i="205"/>
  <c r="AC7307" i="205"/>
  <c r="AC7299" i="205"/>
  <c r="AC7292" i="205"/>
  <c r="AC7285" i="205"/>
  <c r="AC7279" i="205"/>
  <c r="AC7273" i="205"/>
  <c r="AC7267" i="205"/>
  <c r="AC7261" i="205"/>
  <c r="AC7255" i="205"/>
  <c r="AC7249" i="205"/>
  <c r="AC7243" i="205"/>
  <c r="AC7237" i="205"/>
  <c r="AC7231" i="205"/>
  <c r="AC7225" i="205"/>
  <c r="AC7219" i="205"/>
  <c r="AC7213" i="205"/>
  <c r="AC7207" i="205"/>
  <c r="AC7201" i="205"/>
  <c r="AC7195" i="205"/>
  <c r="AC7189" i="205"/>
  <c r="AC7183" i="205"/>
  <c r="AC7177" i="205"/>
  <c r="AC7171" i="205"/>
  <c r="AC7165" i="205"/>
  <c r="AC7159" i="205"/>
  <c r="AC7153" i="205"/>
  <c r="AC7147" i="205"/>
  <c r="AC7141" i="205"/>
  <c r="AC7135" i="205"/>
  <c r="AC7129" i="205"/>
  <c r="AC7123" i="205"/>
  <c r="AC7117" i="205"/>
  <c r="AC7111" i="205"/>
  <c r="AC7105" i="205"/>
  <c r="AC7099" i="205"/>
  <c r="AC7093" i="205"/>
  <c r="AC7087" i="205"/>
  <c r="AC7081" i="205"/>
  <c r="AC7075" i="205"/>
  <c r="AC7069" i="205"/>
  <c r="AC8319" i="205"/>
  <c r="AC8284" i="205"/>
  <c r="AC8247" i="205"/>
  <c r="AC8212" i="205"/>
  <c r="AC8175" i="205"/>
  <c r="AC8140" i="205"/>
  <c r="AC8103" i="205"/>
  <c r="AC8068" i="205"/>
  <c r="AC8031" i="205"/>
  <c r="AC7996" i="205"/>
  <c r="AC7959" i="205"/>
  <c r="AC7924" i="205"/>
  <c r="AC7887" i="205"/>
  <c r="AC7852" i="205"/>
  <c r="AC7815" i="205"/>
  <c r="AC7795" i="205"/>
  <c r="AC7776" i="205"/>
  <c r="AC7759" i="205"/>
  <c r="AC7740" i="205"/>
  <c r="AC7723" i="205"/>
  <c r="AC7704" i="205"/>
  <c r="AC7687" i="205"/>
  <c r="AC7668" i="205"/>
  <c r="AC7652" i="205"/>
  <c r="AC7638" i="205"/>
  <c r="AC7626" i="205"/>
  <c r="AC7610" i="205"/>
  <c r="AC7598" i="205"/>
  <c r="AC7584" i="205"/>
  <c r="AC7572" i="205"/>
  <c r="AC7556" i="205"/>
  <c r="AC7547" i="205"/>
  <c r="AC7535" i="205"/>
  <c r="AC7525" i="205"/>
  <c r="AC7513" i="205"/>
  <c r="AC7503" i="205"/>
  <c r="AC7491" i="205"/>
  <c r="AC7482" i="205"/>
  <c r="AC7470" i="205"/>
  <c r="AC7460" i="205"/>
  <c r="AC7448" i="205"/>
  <c r="AC7439" i="205"/>
  <c r="AC7427" i="205"/>
  <c r="AC7417" i="205"/>
  <c r="AC7405" i="205"/>
  <c r="AC7395" i="205"/>
  <c r="AC7383" i="205"/>
  <c r="AC7374" i="205"/>
  <c r="AC7364" i="205"/>
  <c r="AC7356" i="205"/>
  <c r="AC7346" i="205"/>
  <c r="AC7338" i="205"/>
  <c r="AC7328" i="205"/>
  <c r="AC7320" i="205"/>
  <c r="AC7313" i="205"/>
  <c r="AC7305" i="205"/>
  <c r="AC7298" i="205"/>
  <c r="AC7291" i="205"/>
  <c r="AC7284" i="205"/>
  <c r="AC7278" i="205"/>
  <c r="AC7272" i="205"/>
  <c r="AC7266" i="205"/>
  <c r="AC7260" i="205"/>
  <c r="AC7254" i="205"/>
  <c r="AC7248" i="205"/>
  <c r="AC7242" i="205"/>
  <c r="AC7236" i="205"/>
  <c r="AC7230" i="205"/>
  <c r="AC7224" i="205"/>
  <c r="AC7218" i="205"/>
  <c r="AC7212" i="205"/>
  <c r="AC7206" i="205"/>
  <c r="AC7200" i="205"/>
  <c r="AC7194" i="205"/>
  <c r="AC7188" i="205"/>
  <c r="AC7182" i="205"/>
  <c r="AC7176" i="205"/>
  <c r="AC7170" i="205"/>
  <c r="AC7164" i="205"/>
  <c r="AC7158" i="205"/>
  <c r="AC7152" i="205"/>
  <c r="AC7146" i="205"/>
  <c r="AC7140" i="205"/>
  <c r="AC7134" i="205"/>
  <c r="AC7128" i="205"/>
  <c r="AC6616" i="205"/>
  <c r="AC6622" i="205"/>
  <c r="AC6628" i="205"/>
  <c r="AC6634" i="205"/>
  <c r="AC6640" i="205"/>
  <c r="AC6646" i="205"/>
  <c r="AC6652" i="205"/>
  <c r="AC6658" i="205"/>
  <c r="AC6664" i="205"/>
  <c r="AC6670" i="205"/>
  <c r="AC6676" i="205"/>
  <c r="AC6682" i="205"/>
  <c r="AC6688" i="205"/>
  <c r="AC6694" i="205"/>
  <c r="AC6700" i="205"/>
  <c r="AC6706" i="205"/>
  <c r="AC6712" i="205"/>
  <c r="AC6718" i="205"/>
  <c r="AC6724" i="205"/>
  <c r="AC6730" i="205"/>
  <c r="AC6736" i="205"/>
  <c r="AC6742" i="205"/>
  <c r="AC6748" i="205"/>
  <c r="AC6754" i="205"/>
  <c r="AC6760" i="205"/>
  <c r="AC6766" i="205"/>
  <c r="AC6772" i="205"/>
  <c r="AC6778" i="205"/>
  <c r="AC6784" i="205"/>
  <c r="AC6790" i="205"/>
  <c r="AC6796" i="205"/>
  <c r="AC6802" i="205"/>
  <c r="AC6808" i="205"/>
  <c r="AC6814" i="205"/>
  <c r="AC6820" i="205"/>
  <c r="AC6826" i="205"/>
  <c r="AC6832" i="205"/>
  <c r="AC6838" i="205"/>
  <c r="AC6844" i="205"/>
  <c r="AC6850" i="205"/>
  <c r="AC6856" i="205"/>
  <c r="AC6862" i="205"/>
  <c r="AC6868" i="205"/>
  <c r="AC6874" i="205"/>
  <c r="AC6880" i="205"/>
  <c r="AC6886" i="205"/>
  <c r="AC6892" i="205"/>
  <c r="AC6898" i="205"/>
  <c r="AC6904" i="205"/>
  <c r="AC6910" i="205"/>
  <c r="AC6916" i="205"/>
  <c r="AC6922" i="205"/>
  <c r="AC6928" i="205"/>
  <c r="AC6934" i="205"/>
  <c r="AC6940" i="205"/>
  <c r="AC6946" i="205"/>
  <c r="AC6952" i="205"/>
  <c r="AC6958" i="205"/>
  <c r="AC6964" i="205"/>
  <c r="AC6970" i="205"/>
  <c r="AC6976" i="205"/>
  <c r="AC6982" i="205"/>
  <c r="AC6988" i="205"/>
  <c r="AC6994" i="205"/>
  <c r="AC7000" i="205"/>
  <c r="AC7006" i="205"/>
  <c r="AC7012" i="205"/>
  <c r="AC7018" i="205"/>
  <c r="AC7024" i="205"/>
  <c r="AC7030" i="205"/>
  <c r="AC7036" i="205"/>
  <c r="AC7042" i="205"/>
  <c r="AC7048" i="205"/>
  <c r="AC7054" i="205"/>
  <c r="AC7060" i="205"/>
  <c r="AC7066" i="205"/>
  <c r="AC7073" i="205"/>
  <c r="AC7080" i="205"/>
  <c r="AC7088" i="205"/>
  <c r="AC7095" i="205"/>
  <c r="AC7102" i="205"/>
  <c r="AC7109" i="205"/>
  <c r="AC7116" i="205"/>
  <c r="AC7124" i="205"/>
  <c r="AC7132" i="205"/>
  <c r="AC7142" i="205"/>
  <c r="AC7150" i="205"/>
  <c r="AC7160" i="205"/>
  <c r="AC7168" i="205"/>
  <c r="AC7178" i="205"/>
  <c r="AC7186" i="205"/>
  <c r="AC7196" i="205"/>
  <c r="AC7204" i="205"/>
  <c r="AC7214" i="205"/>
  <c r="AC7222" i="205"/>
  <c r="AC7232" i="205"/>
  <c r="AC7240" i="205"/>
  <c r="AC7250" i="205"/>
  <c r="AC7258" i="205"/>
  <c r="AC7268" i="205"/>
  <c r="AC7276" i="205"/>
  <c r="AC7286" i="205"/>
  <c r="AC7296" i="205"/>
  <c r="AC7308" i="205"/>
  <c r="AC7317" i="205"/>
  <c r="AC7332" i="205"/>
  <c r="AC7344" i="205"/>
  <c r="AC7358" i="205"/>
  <c r="AC7370" i="205"/>
  <c r="AC7388" i="205"/>
  <c r="AC7403" i="205"/>
  <c r="AC7419" i="205"/>
  <c r="AC7434" i="205"/>
  <c r="AC7453" i="205"/>
  <c r="AC7467" i="205"/>
  <c r="AC7484" i="205"/>
  <c r="AC7499" i="205"/>
  <c r="AC7518" i="205"/>
  <c r="AC7532" i="205"/>
  <c r="AC7549" i="205"/>
  <c r="AC7566" i="205"/>
  <c r="AC7590" i="205"/>
  <c r="AC7608" i="205"/>
  <c r="AC7628" i="205"/>
  <c r="AC7646" i="205"/>
  <c r="AC7675" i="205"/>
  <c r="AC7699" i="205"/>
  <c r="AC7728" i="205"/>
  <c r="AC7752" i="205"/>
  <c r="AC7783" i="205"/>
  <c r="AC7807" i="205"/>
  <c r="AC7863" i="205"/>
  <c r="AC7911" i="205"/>
  <c r="AC7972" i="205"/>
  <c r="AC8020" i="205"/>
  <c r="AC8079" i="205"/>
  <c r="AC8127" i="205"/>
  <c r="AC8188" i="205"/>
  <c r="AC8236" i="205"/>
  <c r="AC8295" i="205"/>
  <c r="AA11122" i="205"/>
  <c r="AA11116" i="205"/>
  <c r="AA11110" i="205"/>
  <c r="AA11104" i="205"/>
  <c r="AA11098" i="205"/>
  <c r="AA11092" i="205"/>
  <c r="AA11086" i="205"/>
  <c r="AA11080" i="205"/>
  <c r="AA11074" i="205"/>
  <c r="AA11068" i="205"/>
  <c r="AA11062" i="205"/>
  <c r="AA11056" i="205"/>
  <c r="AA11050" i="205"/>
  <c r="AA11044" i="205"/>
  <c r="AA11038" i="205"/>
  <c r="AA11032" i="205"/>
  <c r="AA11026" i="205"/>
  <c r="AA11020" i="205"/>
  <c r="AA11014" i="205"/>
  <c r="AA11008" i="205"/>
  <c r="AA11002" i="205"/>
  <c r="AA10996" i="205"/>
  <c r="AA10990" i="205"/>
  <c r="AA10984" i="205"/>
  <c r="AA10978" i="205"/>
  <c r="AA10972" i="205"/>
  <c r="AA10966" i="205"/>
  <c r="AA10960" i="205"/>
  <c r="AA10954" i="205"/>
  <c r="AA10948" i="205"/>
  <c r="AA10942" i="205"/>
  <c r="AA10936" i="205"/>
  <c r="AA10930" i="205"/>
  <c r="AA10924" i="205"/>
  <c r="AA10918" i="205"/>
  <c r="AA10912" i="205"/>
  <c r="AA10906" i="205"/>
  <c r="AA10900" i="205"/>
  <c r="AA10894" i="205"/>
  <c r="AA10888" i="205"/>
  <c r="AA10882" i="205"/>
  <c r="AA10876" i="205"/>
  <c r="AA10870" i="205"/>
  <c r="AA10864" i="205"/>
  <c r="AA10858" i="205"/>
  <c r="AA10852" i="205"/>
  <c r="AA10846" i="205"/>
  <c r="AA10840" i="205"/>
  <c r="AA10834" i="205"/>
  <c r="AA10828" i="205"/>
  <c r="AA10822" i="205"/>
  <c r="AA10816" i="205"/>
  <c r="AA10810" i="205"/>
  <c r="AA10804" i="205"/>
  <c r="AA10798" i="205"/>
  <c r="AA10792" i="205"/>
  <c r="AA10786" i="205"/>
  <c r="AA10780" i="205"/>
  <c r="AA10774" i="205"/>
  <c r="AA10768" i="205"/>
  <c r="AA10762" i="205"/>
  <c r="AA10756" i="205"/>
  <c r="AA10750" i="205"/>
  <c r="AA10744" i="205"/>
  <c r="AA10738" i="205"/>
  <c r="AA10732" i="205"/>
  <c r="AA10726" i="205"/>
  <c r="AA10720" i="205"/>
  <c r="AA10714" i="205"/>
  <c r="AA10708" i="205"/>
  <c r="AA10702" i="205"/>
  <c r="AA10696" i="205"/>
  <c r="AA10690" i="205"/>
  <c r="AA10684" i="205"/>
  <c r="AA10678" i="205"/>
  <c r="AA10672" i="205"/>
  <c r="AA10666" i="205"/>
  <c r="AA10660" i="205"/>
  <c r="AA10654" i="205"/>
  <c r="AA10648" i="205"/>
  <c r="AA10642" i="205"/>
  <c r="AA10636" i="205"/>
  <c r="AA10630" i="205"/>
  <c r="AA10624" i="205"/>
  <c r="AA10618" i="205"/>
  <c r="AA11119" i="205"/>
  <c r="AA11112" i="205"/>
  <c r="AA11105" i="205"/>
  <c r="AA11097" i="205"/>
  <c r="AA11090" i="205"/>
  <c r="AA11083" i="205"/>
  <c r="AA11076" i="205"/>
  <c r="AA11069" i="205"/>
  <c r="AA11061" i="205"/>
  <c r="AA11054" i="205"/>
  <c r="AA11047" i="205"/>
  <c r="AA11040" i="205"/>
  <c r="AA11033" i="205"/>
  <c r="AA11025" i="205"/>
  <c r="AA11018" i="205"/>
  <c r="AA11011" i="205"/>
  <c r="AA11004" i="205"/>
  <c r="AA10997" i="205"/>
  <c r="AA10989" i="205"/>
  <c r="AA10982" i="205"/>
  <c r="AA10975" i="205"/>
  <c r="AA10968" i="205"/>
  <c r="AA10961" i="205"/>
  <c r="AA10953" i="205"/>
  <c r="AA10946" i="205"/>
  <c r="AA10939" i="205"/>
  <c r="AA10932" i="205"/>
  <c r="AA10925" i="205"/>
  <c r="AA10917" i="205"/>
  <c r="AA10910" i="205"/>
  <c r="AA10903" i="205"/>
  <c r="AA10896" i="205"/>
  <c r="AA10889" i="205"/>
  <c r="AA10881" i="205"/>
  <c r="AA10874" i="205"/>
  <c r="AA10867" i="205"/>
  <c r="AA10860" i="205"/>
  <c r="AA10853" i="205"/>
  <c r="AA10845" i="205"/>
  <c r="AA10838" i="205"/>
  <c r="AA10831" i="205"/>
  <c r="AA10824" i="205"/>
  <c r="AA10817" i="205"/>
  <c r="AA10809" i="205"/>
  <c r="AA10802" i="205"/>
  <c r="AA10795" i="205"/>
  <c r="AA10788" i="205"/>
  <c r="AA10781" i="205"/>
  <c r="AA10773" i="205"/>
  <c r="AA10766" i="205"/>
  <c r="AA10759" i="205"/>
  <c r="AA10752" i="205"/>
  <c r="AA10745" i="205"/>
  <c r="AA10737" i="205"/>
  <c r="AA10730" i="205"/>
  <c r="AA10723" i="205"/>
  <c r="AA10716" i="205"/>
  <c r="AA10709" i="205"/>
  <c r="AA10701" i="205"/>
  <c r="AA10694" i="205"/>
  <c r="AA10687" i="205"/>
  <c r="AA10680" i="205"/>
  <c r="AA10673" i="205"/>
  <c r="AA10665" i="205"/>
  <c r="AA10658" i="205"/>
  <c r="AA10651" i="205"/>
  <c r="AA10644" i="205"/>
  <c r="AA10637" i="205"/>
  <c r="AA10629" i="205"/>
  <c r="AA10622" i="205"/>
  <c r="AA10615" i="205"/>
  <c r="AA10609" i="205"/>
  <c r="AA10603" i="205"/>
  <c r="AA10597" i="205"/>
  <c r="AA10591" i="205"/>
  <c r="AA10585" i="205"/>
  <c r="AA10579" i="205"/>
  <c r="AA10573" i="205"/>
  <c r="AA10567" i="205"/>
  <c r="AA10561" i="205"/>
  <c r="AA10555" i="205"/>
  <c r="AA10549" i="205"/>
  <c r="AA10543" i="205"/>
  <c r="AA10537" i="205"/>
  <c r="AA10531" i="205"/>
  <c r="AA11115" i="205"/>
  <c r="AA11108" i="205"/>
  <c r="AA11101" i="205"/>
  <c r="AA11094" i="205"/>
  <c r="AA11087" i="205"/>
  <c r="AA11079" i="205"/>
  <c r="AA11072" i="205"/>
  <c r="AA11065" i="205"/>
  <c r="AA11058" i="205"/>
  <c r="AA11051" i="205"/>
  <c r="AA11043" i="205"/>
  <c r="AA11036" i="205"/>
  <c r="AA11029" i="205"/>
  <c r="AA11022" i="205"/>
  <c r="AA11015" i="205"/>
  <c r="AA11007" i="205"/>
  <c r="AA11000" i="205"/>
  <c r="AA10993" i="205"/>
  <c r="AA10986" i="205"/>
  <c r="AA10979" i="205"/>
  <c r="AA10971" i="205"/>
  <c r="AA10964" i="205"/>
  <c r="AA10957" i="205"/>
  <c r="AA10950" i="205"/>
  <c r="AA10943" i="205"/>
  <c r="AA10935" i="205"/>
  <c r="AA10928" i="205"/>
  <c r="AA10921" i="205"/>
  <c r="AA10914" i="205"/>
  <c r="AA10907" i="205"/>
  <c r="AA10899" i="205"/>
  <c r="AA10892" i="205"/>
  <c r="AA10885" i="205"/>
  <c r="AA10878" i="205"/>
  <c r="AA10871" i="205"/>
  <c r="AA10863" i="205"/>
  <c r="AA10856" i="205"/>
  <c r="AA10849" i="205"/>
  <c r="AA10842" i="205"/>
  <c r="AA10835" i="205"/>
  <c r="AA10827" i="205"/>
  <c r="AA10820" i="205"/>
  <c r="AA10813" i="205"/>
  <c r="AA10806" i="205"/>
  <c r="AA10799" i="205"/>
  <c r="AA10791" i="205"/>
  <c r="AA10784" i="205"/>
  <c r="AA10777" i="205"/>
  <c r="AA10770" i="205"/>
  <c r="AA10763" i="205"/>
  <c r="AA10755" i="205"/>
  <c r="AA10748" i="205"/>
  <c r="AA10741" i="205"/>
  <c r="AA10734" i="205"/>
  <c r="AA10727" i="205"/>
  <c r="AA10719" i="205"/>
  <c r="AA10712" i="205"/>
  <c r="AA10705" i="205"/>
  <c r="AA10698" i="205"/>
  <c r="AA10691" i="205"/>
  <c r="AA10683" i="205"/>
  <c r="AA10676" i="205"/>
  <c r="AA10669" i="205"/>
  <c r="AA10662" i="205"/>
  <c r="AA10655" i="205"/>
  <c r="AA10647" i="205"/>
  <c r="AA10640" i="205"/>
  <c r="AA10633" i="205"/>
  <c r="AA10626" i="205"/>
  <c r="AA10619" i="205"/>
  <c r="AA10612" i="205"/>
  <c r="AA11113" i="205"/>
  <c r="AA11102" i="205"/>
  <c r="AA11091" i="205"/>
  <c r="AA11081" i="205"/>
  <c r="AA11070" i="205"/>
  <c r="AA11059" i="205"/>
  <c r="AA11048" i="205"/>
  <c r="AA11037" i="205"/>
  <c r="AA11027" i="205"/>
  <c r="AA11016" i="205"/>
  <c r="AA11005" i="205"/>
  <c r="AA10994" i="205"/>
  <c r="AA10983" i="205"/>
  <c r="AA10973" i="205"/>
  <c r="AA10962" i="205"/>
  <c r="AA10951" i="205"/>
  <c r="AA10940" i="205"/>
  <c r="AA10929" i="205"/>
  <c r="AA10919" i="205"/>
  <c r="AA10908" i="205"/>
  <c r="AA10897" i="205"/>
  <c r="AA10886" i="205"/>
  <c r="AA10875" i="205"/>
  <c r="AA10865" i="205"/>
  <c r="AA10854" i="205"/>
  <c r="AA10843" i="205"/>
  <c r="AA10832" i="205"/>
  <c r="AA10821" i="205"/>
  <c r="AA10811" i="205"/>
  <c r="AA10800" i="205"/>
  <c r="AA10789" i="205"/>
  <c r="AA10778" i="205"/>
  <c r="AA10767" i="205"/>
  <c r="AA10757" i="205"/>
  <c r="AA10746" i="205"/>
  <c r="AA10735" i="205"/>
  <c r="AA10724" i="205"/>
  <c r="AA10713" i="205"/>
  <c r="AA10703" i="205"/>
  <c r="AA10692" i="205"/>
  <c r="AA10681" i="205"/>
  <c r="AA10670" i="205"/>
  <c r="AA10659" i="205"/>
  <c r="AA10649" i="205"/>
  <c r="AA10638" i="205"/>
  <c r="AA10627" i="205"/>
  <c r="AA10616" i="205"/>
  <c r="AA10607" i="205"/>
  <c r="AA10600" i="205"/>
  <c r="AA10593" i="205"/>
  <c r="AA10586" i="205"/>
  <c r="AA10578" i="205"/>
  <c r="AA10571" i="205"/>
  <c r="AA10564" i="205"/>
  <c r="AA10557" i="205"/>
  <c r="AA10550" i="205"/>
  <c r="AA10542" i="205"/>
  <c r="AA10535" i="205"/>
  <c r="AA10528" i="205"/>
  <c r="AA10522" i="205"/>
  <c r="AA10516" i="205"/>
  <c r="AA10510" i="205"/>
  <c r="AA10504" i="205"/>
  <c r="AA10498" i="205"/>
  <c r="AA10492" i="205"/>
  <c r="AA10486" i="205"/>
  <c r="AA10480" i="205"/>
  <c r="AA10474" i="205"/>
  <c r="AA10468" i="205"/>
  <c r="AA10462" i="205"/>
  <c r="AA10456" i="205"/>
  <c r="AA10450" i="205"/>
  <c r="AA10444" i="205"/>
  <c r="AA10438" i="205"/>
  <c r="AA10432" i="205"/>
  <c r="AA10426" i="205"/>
  <c r="AA10420" i="205"/>
  <c r="AA10414" i="205"/>
  <c r="AA10408" i="205"/>
  <c r="AA10402" i="205"/>
  <c r="AA10396" i="205"/>
  <c r="AA10390" i="205"/>
  <c r="AA10384" i="205"/>
  <c r="AA10378" i="205"/>
  <c r="AA10372" i="205"/>
  <c r="AA11111" i="205"/>
  <c r="AA11099" i="205"/>
  <c r="AA11085" i="205"/>
  <c r="AA11073" i="205"/>
  <c r="AA11060" i="205"/>
  <c r="AA11046" i="205"/>
  <c r="AA11034" i="205"/>
  <c r="AA11021" i="205"/>
  <c r="AA11009" i="205"/>
  <c r="AA10995" i="205"/>
  <c r="AA10981" i="205"/>
  <c r="AA10969" i="205"/>
  <c r="AA10956" i="205"/>
  <c r="AA10944" i="205"/>
  <c r="AA10931" i="205"/>
  <c r="AA10916" i="205"/>
  <c r="AA10904" i="205"/>
  <c r="AA10891" i="205"/>
  <c r="AA10879" i="205"/>
  <c r="AA10866" i="205"/>
  <c r="AA10851" i="205"/>
  <c r="AA10839" i="205"/>
  <c r="AA10826" i="205"/>
  <c r="AA10814" i="205"/>
  <c r="AA10801" i="205"/>
  <c r="AA10787" i="205"/>
  <c r="AA10775" i="205"/>
  <c r="AA10761" i="205"/>
  <c r="AA10749" i="205"/>
  <c r="AA10736" i="205"/>
  <c r="AA10722" i="205"/>
  <c r="AA10710" i="205"/>
  <c r="AA10697" i="205"/>
  <c r="AA10685" i="205"/>
  <c r="AA10671" i="205"/>
  <c r="AA10657" i="205"/>
  <c r="AA10645" i="205"/>
  <c r="AA10632" i="205"/>
  <c r="AA10620" i="205"/>
  <c r="AA10608" i="205"/>
  <c r="AA10599" i="205"/>
  <c r="AA10590" i="205"/>
  <c r="AA10582" i="205"/>
  <c r="AA10574" i="205"/>
  <c r="AA10565" i="205"/>
  <c r="AA10556" i="205"/>
  <c r="AA10547" i="205"/>
  <c r="AA10539" i="205"/>
  <c r="AA10530" i="205"/>
  <c r="AA10523" i="205"/>
  <c r="AA10515" i="205"/>
  <c r="AA10508" i="205"/>
  <c r="AA10501" i="205"/>
  <c r="AA10494" i="205"/>
  <c r="AA10487" i="205"/>
  <c r="AA10479" i="205"/>
  <c r="AA10472" i="205"/>
  <c r="AA10465" i="205"/>
  <c r="AA10458" i="205"/>
  <c r="AA10451" i="205"/>
  <c r="AA10443" i="205"/>
  <c r="AA10436" i="205"/>
  <c r="AA10429" i="205"/>
  <c r="AA10422" i="205"/>
  <c r="AA10415" i="205"/>
  <c r="AA10407" i="205"/>
  <c r="AA10400" i="205"/>
  <c r="AA10393" i="205"/>
  <c r="AA10386" i="205"/>
  <c r="AA10379" i="205"/>
  <c r="AA10371" i="205"/>
  <c r="AA10365" i="205"/>
  <c r="AA10359" i="205"/>
  <c r="AA10353" i="205"/>
  <c r="AA10347" i="205"/>
  <c r="AA10341" i="205"/>
  <c r="AA10335" i="205"/>
  <c r="AA10329" i="205"/>
  <c r="AA10323" i="205"/>
  <c r="AA10317" i="205"/>
  <c r="AA10311" i="205"/>
  <c r="AA10305" i="205"/>
  <c r="AA10299" i="205"/>
  <c r="AA10293" i="205"/>
  <c r="AA10287" i="205"/>
  <c r="AA10281" i="205"/>
  <c r="AA10275" i="205"/>
  <c r="AA10269" i="205"/>
  <c r="AA10263" i="205"/>
  <c r="AA10257" i="205"/>
  <c r="AA10251" i="205"/>
  <c r="AA10245" i="205"/>
  <c r="AA10239" i="205"/>
  <c r="AA10233" i="205"/>
  <c r="AA10227" i="205"/>
  <c r="AA10221" i="205"/>
  <c r="AA10215" i="205"/>
  <c r="AA10209" i="205"/>
  <c r="AA10203" i="205"/>
  <c r="AA10197" i="205"/>
  <c r="AA10191" i="205"/>
  <c r="AA10185" i="205"/>
  <c r="AA10179" i="205"/>
  <c r="AA10173" i="205"/>
  <c r="AA10167" i="205"/>
  <c r="AA10161" i="205"/>
  <c r="AA10155" i="205"/>
  <c r="AA10149" i="205"/>
  <c r="AA10143" i="205"/>
  <c r="AA10137" i="205"/>
  <c r="AA10131" i="205"/>
  <c r="AA10125" i="205"/>
  <c r="AA10119" i="205"/>
  <c r="AA10113" i="205"/>
  <c r="AA10107" i="205"/>
  <c r="AA10101" i="205"/>
  <c r="AA10095" i="205"/>
  <c r="AA10089" i="205"/>
  <c r="AA10083" i="205"/>
  <c r="AA10077" i="205"/>
  <c r="AA10071" i="205"/>
  <c r="AA10065" i="205"/>
  <c r="AA10059" i="205"/>
  <c r="AA10053" i="205"/>
  <c r="AA10047" i="205"/>
  <c r="AA10041" i="205"/>
  <c r="AA10035" i="205"/>
  <c r="AA10029" i="205"/>
  <c r="AA10023" i="205"/>
  <c r="AA10017" i="205"/>
  <c r="AA10011" i="205"/>
  <c r="AA10005" i="205"/>
  <c r="AA9999" i="205"/>
  <c r="AA9993" i="205"/>
  <c r="AA9987" i="205"/>
  <c r="AA9981" i="205"/>
  <c r="AA9975" i="205"/>
  <c r="AA9969" i="205"/>
  <c r="AA9963" i="205"/>
  <c r="AA9957" i="205"/>
  <c r="AA9951" i="205"/>
  <c r="AA9945" i="205"/>
  <c r="AA9939" i="205"/>
  <c r="AA9933" i="205"/>
  <c r="AA9927" i="205"/>
  <c r="AA9921" i="205"/>
  <c r="AA9915" i="205"/>
  <c r="AA9909" i="205"/>
  <c r="AA9903" i="205"/>
  <c r="AA9897" i="205"/>
  <c r="AA9891" i="205"/>
  <c r="AA9885" i="205"/>
  <c r="AA9879" i="205"/>
  <c r="AA9873" i="205"/>
  <c r="AA9867" i="205"/>
  <c r="AA9861" i="205"/>
  <c r="AA9855" i="205"/>
  <c r="AA9849" i="205"/>
  <c r="AA9843" i="205"/>
  <c r="AA9837" i="205"/>
  <c r="AA9831" i="205"/>
  <c r="AA9825" i="205"/>
  <c r="AA9819" i="205"/>
  <c r="AA9813" i="205"/>
  <c r="AA9807" i="205"/>
  <c r="AA9801" i="205"/>
  <c r="AA9795" i="205"/>
  <c r="AA9789" i="205"/>
  <c r="AA9783" i="205"/>
  <c r="AA9777" i="205"/>
  <c r="AA11120" i="205"/>
  <c r="AA11106" i="205"/>
  <c r="AA11089" i="205"/>
  <c r="AA11075" i="205"/>
  <c r="AA11057" i="205"/>
  <c r="AA11042" i="205"/>
  <c r="AA11028" i="205"/>
  <c r="AA11012" i="205"/>
  <c r="AA10998" i="205"/>
  <c r="AA10980" i="205"/>
  <c r="AA10965" i="205"/>
  <c r="AA10949" i="205"/>
  <c r="AA10934" i="205"/>
  <c r="AA10920" i="205"/>
  <c r="AA10902" i="205"/>
  <c r="AA10887" i="205"/>
  <c r="AA10872" i="205"/>
  <c r="AA10857" i="205"/>
  <c r="AA10841" i="205"/>
  <c r="AA10825" i="205"/>
  <c r="AA10808" i="205"/>
  <c r="AA10794" i="205"/>
  <c r="AA10779" i="205"/>
  <c r="AA10764" i="205"/>
  <c r="AA10747" i="205"/>
  <c r="AA10731" i="205"/>
  <c r="AA10717" i="205"/>
  <c r="AA10700" i="205"/>
  <c r="AA10686" i="205"/>
  <c r="AA10668" i="205"/>
  <c r="AA10653" i="205"/>
  <c r="AA10639" i="205"/>
  <c r="AA10623" i="205"/>
  <c r="AA10610" i="205"/>
  <c r="AA10598" i="205"/>
  <c r="AA10588" i="205"/>
  <c r="AA10577" i="205"/>
  <c r="AA10568" i="205"/>
  <c r="AA10558" i="205"/>
  <c r="AA10546" i="205"/>
  <c r="AA10536" i="205"/>
  <c r="AA10526" i="205"/>
  <c r="AA10518" i="205"/>
  <c r="AA10509" i="205"/>
  <c r="AA10500" i="205"/>
  <c r="AA10491" i="205"/>
  <c r="AA10483" i="205"/>
  <c r="AA10475" i="205"/>
  <c r="AA10466" i="205"/>
  <c r="AA10457" i="205"/>
  <c r="AA10448" i="205"/>
  <c r="AA10440" i="205"/>
  <c r="AA10431" i="205"/>
  <c r="AA10423" i="205"/>
  <c r="AA10413" i="205"/>
  <c r="AA10405" i="205"/>
  <c r="AA10397" i="205"/>
  <c r="AA10388" i="205"/>
  <c r="AA10380" i="205"/>
  <c r="AA10370" i="205"/>
  <c r="AA10363" i="205"/>
  <c r="AA10356" i="205"/>
  <c r="AA10349" i="205"/>
  <c r="AA10342" i="205"/>
  <c r="AA10334" i="205"/>
  <c r="AA10327" i="205"/>
  <c r="AA10320" i="205"/>
  <c r="AA10313" i="205"/>
  <c r="AA10306" i="205"/>
  <c r="AA10298" i="205"/>
  <c r="AA10291" i="205"/>
  <c r="AA10284" i="205"/>
  <c r="AA10277" i="205"/>
  <c r="AA10270" i="205"/>
  <c r="AA10262" i="205"/>
  <c r="AA10255" i="205"/>
  <c r="AA10248" i="205"/>
  <c r="AA10241" i="205"/>
  <c r="AA10234" i="205"/>
  <c r="AA10226" i="205"/>
  <c r="AA10219" i="205"/>
  <c r="AA10212" i="205"/>
  <c r="AA10205" i="205"/>
  <c r="AA10198" i="205"/>
  <c r="AA10190" i="205"/>
  <c r="AA11118" i="205"/>
  <c r="AA11103" i="205"/>
  <c r="AA11088" i="205"/>
  <c r="AA11071" i="205"/>
  <c r="AA11055" i="205"/>
  <c r="AA11041" i="205"/>
  <c r="AA11024" i="205"/>
  <c r="AA11010" i="205"/>
  <c r="AA10992" i="205"/>
  <c r="AA10977" i="205"/>
  <c r="AA10963" i="205"/>
  <c r="AA10947" i="205"/>
  <c r="AA10933" i="205"/>
  <c r="AA10915" i="205"/>
  <c r="AA10901" i="205"/>
  <c r="AA10884" i="205"/>
  <c r="AA10869" i="205"/>
  <c r="AA10855" i="205"/>
  <c r="AA10837" i="205"/>
  <c r="AA11117" i="205"/>
  <c r="AA11100" i="205"/>
  <c r="AA11084" i="205"/>
  <c r="AA11067" i="205"/>
  <c r="AA11053" i="205"/>
  <c r="AA11039" i="205"/>
  <c r="AA11023" i="205"/>
  <c r="AA11006" i="205"/>
  <c r="AA10991" i="205"/>
  <c r="AA10976" i="205"/>
  <c r="AA10959" i="205"/>
  <c r="AA10945" i="205"/>
  <c r="AA10927" i="205"/>
  <c r="AA10913" i="205"/>
  <c r="AA10898" i="205"/>
  <c r="AA10883" i="205"/>
  <c r="AA10868" i="205"/>
  <c r="AA10850" i="205"/>
  <c r="AA10836" i="205"/>
  <c r="AA10819" i="205"/>
  <c r="AA10805" i="205"/>
  <c r="AA10790" i="205"/>
  <c r="AA11114" i="205"/>
  <c r="AA11096" i="205"/>
  <c r="AA11082" i="205"/>
  <c r="AA11066" i="205"/>
  <c r="AA11052" i="205"/>
  <c r="AA11035" i="205"/>
  <c r="AA11019" i="205"/>
  <c r="AA11003" i="205"/>
  <c r="AA10988" i="205"/>
  <c r="AA10974" i="205"/>
  <c r="AA11121" i="205"/>
  <c r="AA11107" i="205"/>
  <c r="AA11093" i="205"/>
  <c r="AA11077" i="205"/>
  <c r="AA11063" i="205"/>
  <c r="AA11045" i="205"/>
  <c r="AA11030" i="205"/>
  <c r="AA11013" i="205"/>
  <c r="AA10999" i="205"/>
  <c r="AA10985" i="205"/>
  <c r="AA10967" i="205"/>
  <c r="AA10952" i="205"/>
  <c r="AA10937" i="205"/>
  <c r="AA10922" i="205"/>
  <c r="AA10905" i="205"/>
  <c r="AA10890" i="205"/>
  <c r="AA10873" i="205"/>
  <c r="AA10859" i="205"/>
  <c r="AA10844" i="205"/>
  <c r="AA10829" i="205"/>
  <c r="AA10812" i="205"/>
  <c r="AA10796" i="205"/>
  <c r="AA10782" i="205"/>
  <c r="AA10765" i="205"/>
  <c r="AA10751" i="205"/>
  <c r="AA10733" i="205"/>
  <c r="AA10718" i="205"/>
  <c r="AA10704" i="205"/>
  <c r="AA10688" i="205"/>
  <c r="AA10674" i="205"/>
  <c r="AA10656" i="205"/>
  <c r="AA10641" i="205"/>
  <c r="AA10625" i="205"/>
  <c r="AA10611" i="205"/>
  <c r="AA10601" i="205"/>
  <c r="AA10589" i="205"/>
  <c r="AA10580" i="205"/>
  <c r="AA10569" i="205"/>
  <c r="AA10559" i="205"/>
  <c r="AA10548" i="205"/>
  <c r="AA10538" i="205"/>
  <c r="AA10527" i="205"/>
  <c r="AA10519" i="205"/>
  <c r="AA10511" i="205"/>
  <c r="AA10502" i="205"/>
  <c r="AA10493" i="205"/>
  <c r="AA10484" i="205"/>
  <c r="AA10476" i="205"/>
  <c r="AA10467" i="205"/>
  <c r="AA10459" i="205"/>
  <c r="AA10449" i="205"/>
  <c r="AA10441" i="205"/>
  <c r="AA10433" i="205"/>
  <c r="AA10424" i="205"/>
  <c r="AA10416" i="205"/>
  <c r="AA10406" i="205"/>
  <c r="AA10398" i="205"/>
  <c r="AA10389" i="205"/>
  <c r="AA10381" i="205"/>
  <c r="AA10373" i="205"/>
  <c r="AA10364" i="205"/>
  <c r="AA10357" i="205"/>
  <c r="AA10350" i="205"/>
  <c r="AA10343" i="205"/>
  <c r="AA10336" i="205"/>
  <c r="AA10328" i="205"/>
  <c r="AA10321" i="205"/>
  <c r="AA10314" i="205"/>
  <c r="AA10307" i="205"/>
  <c r="AA10300" i="205"/>
  <c r="AA10292" i="205"/>
  <c r="AA10285" i="205"/>
  <c r="AA10278" i="205"/>
  <c r="AA10271" i="205"/>
  <c r="AA10264" i="205"/>
  <c r="AA10256" i="205"/>
  <c r="AA10249" i="205"/>
  <c r="AA10242" i="205"/>
  <c r="AA10235" i="205"/>
  <c r="AA10228" i="205"/>
  <c r="AA10220" i="205"/>
  <c r="AA10213" i="205"/>
  <c r="AA10206" i="205"/>
  <c r="AA10199" i="205"/>
  <c r="AA10192" i="205"/>
  <c r="AA10184" i="205"/>
  <c r="AA10177" i="205"/>
  <c r="AA10170" i="205"/>
  <c r="AA10163" i="205"/>
  <c r="AA10156" i="205"/>
  <c r="AA10148" i="205"/>
  <c r="AA10141" i="205"/>
  <c r="AA10134" i="205"/>
  <c r="AA10127" i="205"/>
  <c r="AA10120" i="205"/>
  <c r="AA10112" i="205"/>
  <c r="AA10105" i="205"/>
  <c r="AA10098" i="205"/>
  <c r="AA10091" i="205"/>
  <c r="AA10084" i="205"/>
  <c r="AA10076" i="205"/>
  <c r="AA10069" i="205"/>
  <c r="AA10062" i="205"/>
  <c r="AA10055" i="205"/>
  <c r="AA10048" i="205"/>
  <c r="AA10040" i="205"/>
  <c r="AA10033" i="205"/>
  <c r="AA10026" i="205"/>
  <c r="AA10019" i="205"/>
  <c r="AA10012" i="205"/>
  <c r="AA10004" i="205"/>
  <c r="AA9997" i="205"/>
  <c r="AA9990" i="205"/>
  <c r="AA9983" i="205"/>
  <c r="AA9976" i="205"/>
  <c r="AA9968" i="205"/>
  <c r="AA9961" i="205"/>
  <c r="AA9954" i="205"/>
  <c r="AA9947" i="205"/>
  <c r="AA9940" i="205"/>
  <c r="AA9932" i="205"/>
  <c r="AA9925" i="205"/>
  <c r="AA9918" i="205"/>
  <c r="AA9911" i="205"/>
  <c r="AA9904" i="205"/>
  <c r="AA9896" i="205"/>
  <c r="AA9889" i="205"/>
  <c r="AA9882" i="205"/>
  <c r="AA9875" i="205"/>
  <c r="AA9868" i="205"/>
  <c r="AA9860" i="205"/>
  <c r="AA9853" i="205"/>
  <c r="AA9846" i="205"/>
  <c r="AA9839" i="205"/>
  <c r="AA9832" i="205"/>
  <c r="AA9824" i="205"/>
  <c r="AA9817" i="205"/>
  <c r="AA9810" i="205"/>
  <c r="AA9803" i="205"/>
  <c r="AA9796" i="205"/>
  <c r="AA9788" i="205"/>
  <c r="AA9781" i="205"/>
  <c r="AA9774" i="205"/>
  <c r="AA9768" i="205"/>
  <c r="AA9762" i="205"/>
  <c r="AA9756" i="205"/>
  <c r="AA9750" i="205"/>
  <c r="AA9744" i="205"/>
  <c r="AA9738" i="205"/>
  <c r="AA9732" i="205"/>
  <c r="AA9726" i="205"/>
  <c r="AA11095" i="205"/>
  <c r="AA11001" i="205"/>
  <c r="AA10938" i="205"/>
  <c r="AA10893" i="205"/>
  <c r="AA10847" i="205"/>
  <c r="AA10807" i="205"/>
  <c r="AA10776" i="205"/>
  <c r="AA10754" i="205"/>
  <c r="AA10729" i="205"/>
  <c r="AA10707" i="205"/>
  <c r="AA10682" i="205"/>
  <c r="AA10663" i="205"/>
  <c r="AA10635" i="205"/>
  <c r="AA10614" i="205"/>
  <c r="AA10596" i="205"/>
  <c r="AA10583" i="205"/>
  <c r="AA10566" i="205"/>
  <c r="AA10552" i="205"/>
  <c r="AA10534" i="205"/>
  <c r="AA10521" i="205"/>
  <c r="AA10507" i="205"/>
  <c r="AA10496" i="205"/>
  <c r="AA10482" i="205"/>
  <c r="AA10470" i="205"/>
  <c r="AA10455" i="205"/>
  <c r="AA10445" i="205"/>
  <c r="AA10430" i="205"/>
  <c r="AA10418" i="205"/>
  <c r="AA10404" i="205"/>
  <c r="AA10392" i="205"/>
  <c r="AA10377" i="205"/>
  <c r="AA10367" i="205"/>
  <c r="AA10355" i="205"/>
  <c r="AA10345" i="205"/>
  <c r="AA10333" i="205"/>
  <c r="AA10324" i="205"/>
  <c r="AA10312" i="205"/>
  <c r="AA10302" i="205"/>
  <c r="AA10290" i="205"/>
  <c r="AA10280" i="205"/>
  <c r="AA10268" i="205"/>
  <c r="AA10259" i="205"/>
  <c r="AA10247" i="205"/>
  <c r="AA10237" i="205"/>
  <c r="AA10225" i="205"/>
  <c r="AA10216" i="205"/>
  <c r="AA10204" i="205"/>
  <c r="AA10194" i="205"/>
  <c r="AA10183" i="205"/>
  <c r="AA10175" i="205"/>
  <c r="AA10166" i="205"/>
  <c r="AA10158" i="205"/>
  <c r="AA10150" i="205"/>
  <c r="AA10140" i="205"/>
  <c r="AA10132" i="205"/>
  <c r="AA10123" i="205"/>
  <c r="AA10115" i="205"/>
  <c r="AA10106" i="205"/>
  <c r="AA10097" i="205"/>
  <c r="AA10088" i="205"/>
  <c r="AA10080" i="205"/>
  <c r="AA10072" i="205"/>
  <c r="AA10063" i="205"/>
  <c r="AA10054" i="205"/>
  <c r="AA10045" i="205"/>
  <c r="AA10037" i="205"/>
  <c r="AA10028" i="205"/>
  <c r="AA10020" i="205"/>
  <c r="AA10010" i="205"/>
  <c r="AA10002" i="205"/>
  <c r="AA9994" i="205"/>
  <c r="AA9985" i="205"/>
  <c r="AA9977" i="205"/>
  <c r="AA9967" i="205"/>
  <c r="AA9959" i="205"/>
  <c r="AA9950" i="205"/>
  <c r="AA9942" i="205"/>
  <c r="AA9934" i="205"/>
  <c r="AA9924" i="205"/>
  <c r="AA9916" i="205"/>
  <c r="AA9907" i="205"/>
  <c r="AA9899" i="205"/>
  <c r="AA9890" i="205"/>
  <c r="AA9881" i="205"/>
  <c r="AA9872" i="205"/>
  <c r="AA9864" i="205"/>
  <c r="AA9856" i="205"/>
  <c r="AA9847" i="205"/>
  <c r="AA9838" i="205"/>
  <c r="AA9829" i="205"/>
  <c r="AA9821" i="205"/>
  <c r="AA9812" i="205"/>
  <c r="AA9804" i="205"/>
  <c r="AA9794" i="205"/>
  <c r="AA9786" i="205"/>
  <c r="AA9778" i="205"/>
  <c r="AA9770" i="205"/>
  <c r="AA9763" i="205"/>
  <c r="AA9755" i="205"/>
  <c r="AA9748" i="205"/>
  <c r="AA9741" i="205"/>
  <c r="AA9734" i="205"/>
  <c r="AA9727" i="205"/>
  <c r="AA11078" i="205"/>
  <c r="AA10987" i="205"/>
  <c r="AA10926" i="205"/>
  <c r="AA10880" i="205"/>
  <c r="AA10833" i="205"/>
  <c r="AA10803" i="205"/>
  <c r="AA10772" i="205"/>
  <c r="AA10753" i="205"/>
  <c r="AA10728" i="205"/>
  <c r="AA10706" i="205"/>
  <c r="AA10679" i="205"/>
  <c r="AA10661" i="205"/>
  <c r="AA10634" i="205"/>
  <c r="AA10613" i="205"/>
  <c r="AA10595" i="205"/>
  <c r="AA10581" i="205"/>
  <c r="AA10563" i="205"/>
  <c r="AA10551" i="205"/>
  <c r="AA10533" i="205"/>
  <c r="AA10520" i="205"/>
  <c r="AA10506" i="205"/>
  <c r="AA10495" i="205"/>
  <c r="AA10481" i="205"/>
  <c r="AA10469" i="205"/>
  <c r="AA10454" i="205"/>
  <c r="AA10442" i="205"/>
  <c r="AA10428" i="205"/>
  <c r="AA10417" i="205"/>
  <c r="AA10403" i="205"/>
  <c r="AA10391" i="205"/>
  <c r="AA10376" i="205"/>
  <c r="AA10366" i="205"/>
  <c r="AA10354" i="205"/>
  <c r="AA10344" i="205"/>
  <c r="AA10332" i="205"/>
  <c r="AA10322" i="205"/>
  <c r="AA10310" i="205"/>
  <c r="AA10301" i="205"/>
  <c r="AA10289" i="205"/>
  <c r="AA10279" i="205"/>
  <c r="AA10267" i="205"/>
  <c r="AA10258" i="205"/>
  <c r="AA10246" i="205"/>
  <c r="AA10236" i="205"/>
  <c r="AA10224" i="205"/>
  <c r="AA10214" i="205"/>
  <c r="AA10202" i="205"/>
  <c r="AA10193" i="205"/>
  <c r="AA10182" i="205"/>
  <c r="AA10174" i="205"/>
  <c r="AA10165" i="205"/>
  <c r="AA10157" i="205"/>
  <c r="AA10147" i="205"/>
  <c r="AA10139" i="205"/>
  <c r="AA10130" i="205"/>
  <c r="AA10122" i="205"/>
  <c r="AA10114" i="205"/>
  <c r="AA10104" i="205"/>
  <c r="AA10096" i="205"/>
  <c r="AA10087" i="205"/>
  <c r="AA10079" i="205"/>
  <c r="AA10070" i="205"/>
  <c r="AA10061" i="205"/>
  <c r="AA10052" i="205"/>
  <c r="AA10044" i="205"/>
  <c r="AA10036" i="205"/>
  <c r="AA10027" i="205"/>
  <c r="AA10018" i="205"/>
  <c r="AA10009" i="205"/>
  <c r="AA10001" i="205"/>
  <c r="AA9992" i="205"/>
  <c r="AA9984" i="205"/>
  <c r="AA9974" i="205"/>
  <c r="AA9966" i="205"/>
  <c r="AA9958" i="205"/>
  <c r="AA9949" i="205"/>
  <c r="AA9941" i="205"/>
  <c r="AA9931" i="205"/>
  <c r="AA9923" i="205"/>
  <c r="AA9914" i="205"/>
  <c r="AA9906" i="205"/>
  <c r="AA9898" i="205"/>
  <c r="AA9888" i="205"/>
  <c r="AA11064" i="205"/>
  <c r="AA10970" i="205"/>
  <c r="AA10923" i="205"/>
  <c r="AA10877" i="205"/>
  <c r="AA10830" i="205"/>
  <c r="AA10797" i="205"/>
  <c r="AA10771" i="205"/>
  <c r="AA10743" i="205"/>
  <c r="AA10725" i="205"/>
  <c r="AA10699" i="205"/>
  <c r="AA10677" i="205"/>
  <c r="AA10652" i="205"/>
  <c r="AA10631" i="205"/>
  <c r="AA10606" i="205"/>
  <c r="AA10594" i="205"/>
  <c r="AA10576" i="205"/>
  <c r="AA10562" i="205"/>
  <c r="AA10545" i="205"/>
  <c r="AA10532" i="205"/>
  <c r="AA10517" i="205"/>
  <c r="AA10505" i="205"/>
  <c r="AA10490" i="205"/>
  <c r="AA10478" i="205"/>
  <c r="AA10464" i="205"/>
  <c r="AA10453" i="205"/>
  <c r="AA10439" i="205"/>
  <c r="AA10427" i="205"/>
  <c r="AA10412" i="205"/>
  <c r="AA10401" i="205"/>
  <c r="AA10387" i="205"/>
  <c r="AA10375" i="205"/>
  <c r="AA10362" i="205"/>
  <c r="AA10352" i="205"/>
  <c r="AA10340" i="205"/>
  <c r="AA10331" i="205"/>
  <c r="AA10319" i="205"/>
  <c r="AA10309" i="205"/>
  <c r="AA10297" i="205"/>
  <c r="AA10288" i="205"/>
  <c r="AA10276" i="205"/>
  <c r="AA10266" i="205"/>
  <c r="AA10254" i="205"/>
  <c r="AA10244" i="205"/>
  <c r="AA10232" i="205"/>
  <c r="AA10223" i="205"/>
  <c r="AA10211" i="205"/>
  <c r="AA10201" i="205"/>
  <c r="AA10189" i="205"/>
  <c r="AA10181" i="205"/>
  <c r="AA10172" i="205"/>
  <c r="AA10164" i="205"/>
  <c r="AA10154" i="205"/>
  <c r="AA10146" i="205"/>
  <c r="AA10138" i="205"/>
  <c r="AA10129" i="205"/>
  <c r="AA10121" i="205"/>
  <c r="AA10111" i="205"/>
  <c r="AA10103" i="205"/>
  <c r="AA10094" i="205"/>
  <c r="AA10086" i="205"/>
  <c r="AA10078" i="205"/>
  <c r="AA10068" i="205"/>
  <c r="AA10060" i="205"/>
  <c r="AA10051" i="205"/>
  <c r="AA10043" i="205"/>
  <c r="AA10034" i="205"/>
  <c r="AA10025" i="205"/>
  <c r="AA10016" i="205"/>
  <c r="AA10008" i="205"/>
  <c r="AA10000" i="205"/>
  <c r="AA9991" i="205"/>
  <c r="AA9982" i="205"/>
  <c r="AA9973" i="205"/>
  <c r="AA9965" i="205"/>
  <c r="AA9956" i="205"/>
  <c r="AA9948" i="205"/>
  <c r="AA9938" i="205"/>
  <c r="AA9930" i="205"/>
  <c r="AA9922" i="205"/>
  <c r="AA9913" i="205"/>
  <c r="AA9905" i="205"/>
  <c r="AA9895" i="205"/>
  <c r="AA9887" i="205"/>
  <c r="AA9878" i="205"/>
  <c r="AA9870" i="205"/>
  <c r="AA11049" i="205"/>
  <c r="AA10958" i="205"/>
  <c r="AA10911" i="205"/>
  <c r="AA10862" i="205"/>
  <c r="AA10823" i="205"/>
  <c r="AA10793" i="205"/>
  <c r="AA10769" i="205"/>
  <c r="AA10742" i="205"/>
  <c r="AA10721" i="205"/>
  <c r="AA10695" i="205"/>
  <c r="AA10675" i="205"/>
  <c r="AA10650" i="205"/>
  <c r="AA10628" i="205"/>
  <c r="AA10605" i="205"/>
  <c r="AA10592" i="205"/>
  <c r="AA10575" i="205"/>
  <c r="AA10560" i="205"/>
  <c r="AA10544" i="205"/>
  <c r="AA10529" i="205"/>
  <c r="AA10514" i="205"/>
  <c r="AA10503" i="205"/>
  <c r="AA10489" i="205"/>
  <c r="AA10477" i="205"/>
  <c r="AA10463" i="205"/>
  <c r="AA10452" i="205"/>
  <c r="AA10437" i="205"/>
  <c r="AA10425" i="205"/>
  <c r="AA10411" i="205"/>
  <c r="AA10399" i="205"/>
  <c r="AA10385" i="205"/>
  <c r="AA10374" i="205"/>
  <c r="AA10361" i="205"/>
  <c r="AA10351" i="205"/>
  <c r="AA10339" i="205"/>
  <c r="AA10330" i="205"/>
  <c r="AA10318" i="205"/>
  <c r="AA10308" i="205"/>
  <c r="AA10296" i="205"/>
  <c r="AA10286" i="205"/>
  <c r="AA10274" i="205"/>
  <c r="AA10265" i="205"/>
  <c r="AA10253" i="205"/>
  <c r="AA10243" i="205"/>
  <c r="AA10231" i="205"/>
  <c r="AA10222" i="205"/>
  <c r="AA10210" i="205"/>
  <c r="AA10200" i="205"/>
  <c r="AA10188" i="205"/>
  <c r="AA10180" i="205"/>
  <c r="AA10171" i="205"/>
  <c r="AA10162" i="205"/>
  <c r="AA10153" i="205"/>
  <c r="AA10145" i="205"/>
  <c r="AA10136" i="205"/>
  <c r="AA10128" i="205"/>
  <c r="AA10118" i="205"/>
  <c r="AA10110" i="205"/>
  <c r="AA10102" i="205"/>
  <c r="AA10093" i="205"/>
  <c r="AA10085" i="205"/>
  <c r="AA10075" i="205"/>
  <c r="AA10067" i="205"/>
  <c r="AA10058" i="205"/>
  <c r="AA10050" i="205"/>
  <c r="AA10042" i="205"/>
  <c r="AA10032" i="205"/>
  <c r="AA10024" i="205"/>
  <c r="AA10015" i="205"/>
  <c r="AA10007" i="205"/>
  <c r="AA9998" i="205"/>
  <c r="AA9989" i="205"/>
  <c r="AA9980" i="205"/>
  <c r="AA9972" i="205"/>
  <c r="AA9964" i="205"/>
  <c r="AA9955" i="205"/>
  <c r="AA9946" i="205"/>
  <c r="AA9937" i="205"/>
  <c r="AA9929" i="205"/>
  <c r="AA9920" i="205"/>
  <c r="AA9912" i="205"/>
  <c r="AA9902" i="205"/>
  <c r="AA11031" i="205"/>
  <c r="AA10955" i="205"/>
  <c r="AA10909" i="205"/>
  <c r="AA10861" i="205"/>
  <c r="AA10818" i="205"/>
  <c r="AA10785" i="205"/>
  <c r="AA10760" i="205"/>
  <c r="AA10740" i="205"/>
  <c r="AA10715" i="205"/>
  <c r="AA10693" i="205"/>
  <c r="AA10667" i="205"/>
  <c r="AA10646" i="205"/>
  <c r="AA10621" i="205"/>
  <c r="AA10604" i="205"/>
  <c r="AA10587" i="205"/>
  <c r="AA10572" i="205"/>
  <c r="AA10554" i="205"/>
  <c r="AA10541" i="205"/>
  <c r="AA10525" i="205"/>
  <c r="AA10513" i="205"/>
  <c r="AA10499" i="205"/>
  <c r="AA10488" i="205"/>
  <c r="AA10473" i="205"/>
  <c r="AA10461" i="205"/>
  <c r="AA10447" i="205"/>
  <c r="AA10435" i="205"/>
  <c r="AA10421" i="205"/>
  <c r="AA10410" i="205"/>
  <c r="AA10395" i="205"/>
  <c r="AA10383" i="205"/>
  <c r="AA10369" i="205"/>
  <c r="AA10360" i="205"/>
  <c r="AA10348" i="205"/>
  <c r="AA10338" i="205"/>
  <c r="AA10326" i="205"/>
  <c r="AA10316" i="205"/>
  <c r="AA10304" i="205"/>
  <c r="AA10295" i="205"/>
  <c r="AA10283" i="205"/>
  <c r="AA10273" i="205"/>
  <c r="AA10261" i="205"/>
  <c r="AA10252" i="205"/>
  <c r="AA10240" i="205"/>
  <c r="AA10230" i="205"/>
  <c r="AA10218" i="205"/>
  <c r="AA10208" i="205"/>
  <c r="AA10196" i="205"/>
  <c r="AA10187" i="205"/>
  <c r="AA10178" i="205"/>
  <c r="AA10169" i="205"/>
  <c r="AA10160" i="205"/>
  <c r="AA10152" i="205"/>
  <c r="AA10144" i="205"/>
  <c r="AA10135" i="205"/>
  <c r="AA10126" i="205"/>
  <c r="AA10117" i="205"/>
  <c r="AA10109" i="205"/>
  <c r="AA10100" i="205"/>
  <c r="AA10092" i="205"/>
  <c r="AA10082" i="205"/>
  <c r="AA10074" i="205"/>
  <c r="AA10066" i="205"/>
  <c r="AA10057" i="205"/>
  <c r="AA10049" i="205"/>
  <c r="AA10039" i="205"/>
  <c r="AA10031" i="205"/>
  <c r="AA10022" i="205"/>
  <c r="AA10014" i="205"/>
  <c r="AA10006" i="205"/>
  <c r="AA9996" i="205"/>
  <c r="AA9988" i="205"/>
  <c r="AA9979" i="205"/>
  <c r="AA9971" i="205"/>
  <c r="AA9962" i="205"/>
  <c r="AA9953" i="205"/>
  <c r="AA9944" i="205"/>
  <c r="AA9936" i="205"/>
  <c r="AA9928" i="205"/>
  <c r="AA9919" i="205"/>
  <c r="AA9910" i="205"/>
  <c r="AA9901" i="205"/>
  <c r="AA9893" i="205"/>
  <c r="AA9884" i="205"/>
  <c r="AA9876" i="205"/>
  <c r="AA9866" i="205"/>
  <c r="AA9858" i="205"/>
  <c r="AA9850" i="205"/>
  <c r="AA9841" i="205"/>
  <c r="AA9833" i="205"/>
  <c r="AA9823" i="205"/>
  <c r="AA9815" i="205"/>
  <c r="AA9806" i="205"/>
  <c r="AA9798" i="205"/>
  <c r="AA9790" i="205"/>
  <c r="AA9780" i="205"/>
  <c r="AA9772" i="205"/>
  <c r="AA9765" i="205"/>
  <c r="AA9758" i="205"/>
  <c r="AA9751" i="205"/>
  <c r="AA9743" i="205"/>
  <c r="AA9736" i="205"/>
  <c r="AA9729" i="205"/>
  <c r="AA9733" i="205"/>
  <c r="AA9745" i="205"/>
  <c r="AA9754" i="205"/>
  <c r="AA9766" i="205"/>
  <c r="AA9776" i="205"/>
  <c r="AA9791" i="205"/>
  <c r="AA9802" i="205"/>
  <c r="AA9816" i="205"/>
  <c r="AA9828" i="205"/>
  <c r="AA9842" i="205"/>
  <c r="AA9854" i="205"/>
  <c r="AA9869" i="205"/>
  <c r="AA9886" i="205"/>
  <c r="AA9926" i="205"/>
  <c r="AA9978" i="205"/>
  <c r="AA10030" i="205"/>
  <c r="AA10081" i="205"/>
  <c r="AA10133" i="205"/>
  <c r="AA10186" i="205"/>
  <c r="AA10250" i="205"/>
  <c r="AA10315" i="205"/>
  <c r="AA10382" i="205"/>
  <c r="AA10460" i="205"/>
  <c r="AA10540" i="205"/>
  <c r="AA10643" i="205"/>
  <c r="AA10783" i="205"/>
  <c r="AA11109" i="205"/>
  <c r="AA11156" i="205"/>
  <c r="AA11162" i="205"/>
  <c r="AA11168" i="205"/>
  <c r="AA11174" i="205"/>
  <c r="AA11180" i="205"/>
  <c r="AA11159" i="205"/>
  <c r="AA11165" i="205"/>
  <c r="AA11171" i="205"/>
  <c r="AA11177" i="205"/>
  <c r="AA11183" i="205"/>
  <c r="AA11160" i="205"/>
  <c r="AA11166" i="205"/>
  <c r="AA11172" i="205"/>
  <c r="AA11178" i="205"/>
  <c r="AA11184" i="205"/>
  <c r="AA11161" i="205"/>
  <c r="AA11167" i="205"/>
  <c r="AA11173" i="205"/>
  <c r="AA11179" i="205"/>
  <c r="F1" i="177"/>
  <c r="F1" i="193"/>
  <c r="F1" i="192"/>
  <c r="F1" i="129"/>
  <c r="F1" i="150"/>
  <c r="F1" i="130"/>
  <c r="F1" i="176"/>
  <c r="F1" i="195"/>
  <c r="F1" i="159"/>
  <c r="F1" i="127"/>
  <c r="F1" i="191"/>
  <c r="F1" i="151"/>
  <c r="F1" i="190"/>
  <c r="F1" i="196"/>
  <c r="AA53" i="151" l="1"/>
  <c r="O53" i="151"/>
  <c r="BD53" i="151" s="1"/>
  <c r="D53" i="151"/>
  <c r="B78" i="151"/>
  <c r="AA78" i="151" l="1"/>
  <c r="O78" i="151"/>
  <c r="BD78" i="151" s="1"/>
  <c r="D78" i="151"/>
  <c r="B94" i="151"/>
  <c r="B87" i="151"/>
  <c r="AA94" i="151" l="1"/>
  <c r="O94" i="151"/>
  <c r="BD94" i="151" s="1"/>
  <c r="D94" i="151"/>
  <c r="B164" i="151"/>
  <c r="D87" i="151"/>
  <c r="AA87" i="151"/>
  <c r="O87" i="151"/>
  <c r="BD87" i="151" s="1"/>
  <c r="B101" i="151"/>
  <c r="D164" i="151" l="1"/>
  <c r="AA164" i="151"/>
  <c r="O164" i="151"/>
  <c r="BD164" i="151" s="1"/>
  <c r="B193" i="151"/>
  <c r="D101" i="151"/>
  <c r="O101" i="151"/>
  <c r="BD101" i="151" s="1"/>
  <c r="AA101" i="151"/>
  <c r="O193" i="151" l="1"/>
  <c r="BD193" i="151" s="1"/>
  <c r="D193" i="151"/>
  <c r="AA193" i="151"/>
  <c r="B226" i="151"/>
  <c r="AA226" i="151" l="1"/>
  <c r="O226" i="151"/>
  <c r="D226" i="151"/>
  <c r="B274" i="151"/>
  <c r="AA274" i="151" l="1"/>
  <c r="O274" i="151"/>
  <c r="D274" i="151"/>
  <c r="BD163" i="151"/>
  <c r="BD226" i="151"/>
</calcChain>
</file>

<file path=xl/sharedStrings.xml><?xml version="1.0" encoding="utf-8"?>
<sst xmlns="http://schemas.openxmlformats.org/spreadsheetml/2006/main" count="60596" uniqueCount="13252">
  <si>
    <t>Null</t>
    <phoneticPr fontId="6"/>
  </si>
  <si>
    <t>PK</t>
    <phoneticPr fontId="6"/>
  </si>
  <si>
    <t>Index</t>
    <phoneticPr fontId="6"/>
  </si>
  <si>
    <t>テーブル名</t>
    <rPh sb="4" eb="5">
      <t>メイ</t>
    </rPh>
    <phoneticPr fontId="6"/>
  </si>
  <si>
    <t>物理名</t>
    <rPh sb="0" eb="2">
      <t>ブツリ</t>
    </rPh>
    <rPh sb="2" eb="3">
      <t>メイ</t>
    </rPh>
    <phoneticPr fontId="6"/>
  </si>
  <si>
    <t>論理名</t>
    <rPh sb="0" eb="2">
      <t>ロンリ</t>
    </rPh>
    <rPh sb="2" eb="3">
      <t>メイ</t>
    </rPh>
    <phoneticPr fontId="6"/>
  </si>
  <si>
    <t>属性</t>
    <rPh sb="0" eb="2">
      <t>ゾクセイ</t>
    </rPh>
    <phoneticPr fontId="6"/>
  </si>
  <si>
    <t>サイズ</t>
    <phoneticPr fontId="6"/>
  </si>
  <si>
    <t>備考</t>
    <rPh sb="0" eb="2">
      <t>ビコウ</t>
    </rPh>
    <phoneticPr fontId="6"/>
  </si>
  <si>
    <t>タイプ</t>
    <phoneticPr fontId="6"/>
  </si>
  <si>
    <t>プロジェクトコード</t>
    <phoneticPr fontId="30"/>
  </si>
  <si>
    <t>－</t>
    <phoneticPr fontId="30"/>
  </si>
  <si>
    <t>システム設計書</t>
    <rPh sb="4" eb="7">
      <t>セッケイショ</t>
    </rPh>
    <phoneticPr fontId="30"/>
  </si>
  <si>
    <t>部署名</t>
    <rPh sb="0" eb="2">
      <t>ブショ</t>
    </rPh>
    <rPh sb="2" eb="3">
      <t>メイ</t>
    </rPh>
    <phoneticPr fontId="30"/>
  </si>
  <si>
    <t>システム名称</t>
    <rPh sb="4" eb="6">
      <t>メイショウ</t>
    </rPh>
    <phoneticPr fontId="30"/>
  </si>
  <si>
    <t>Ｊ－ＳＯＸ管理文書</t>
    <rPh sb="5" eb="9">
      <t>カンリブンショ</t>
    </rPh>
    <phoneticPr fontId="30"/>
  </si>
  <si>
    <t>承認</t>
    <rPh sb="0" eb="2">
      <t>ショウニン</t>
    </rPh>
    <phoneticPr fontId="30"/>
  </si>
  <si>
    <t>印</t>
    <rPh sb="0" eb="1">
      <t>イン</t>
    </rPh>
    <phoneticPr fontId="30"/>
  </si>
  <si>
    <t>所属</t>
    <rPh sb="0" eb="2">
      <t>ショゾク</t>
    </rPh>
    <phoneticPr fontId="30"/>
  </si>
  <si>
    <t>氏名</t>
    <rPh sb="0" eb="2">
      <t>シメイ</t>
    </rPh>
    <phoneticPr fontId="30"/>
  </si>
  <si>
    <t>審査</t>
    <rPh sb="0" eb="2">
      <t>シンサ</t>
    </rPh>
    <phoneticPr fontId="30"/>
  </si>
  <si>
    <t>作成</t>
    <rPh sb="0" eb="2">
      <t>サクセイ</t>
    </rPh>
    <phoneticPr fontId="30"/>
  </si>
  <si>
    <t>システム名称</t>
    <rPh sb="4" eb="6">
      <t>メイショウ</t>
    </rPh>
    <phoneticPr fontId="6"/>
  </si>
  <si>
    <t>日付</t>
    <rPh sb="0" eb="2">
      <t>ヒヅケ</t>
    </rPh>
    <phoneticPr fontId="6"/>
  </si>
  <si>
    <t>版数</t>
    <rPh sb="0" eb="2">
      <t>ハンスウ</t>
    </rPh>
    <phoneticPr fontId="6"/>
  </si>
  <si>
    <t>変 更 内 容</t>
    <rPh sb="0" eb="1">
      <t>ヘン</t>
    </rPh>
    <rPh sb="2" eb="3">
      <t>サラ</t>
    </rPh>
    <rPh sb="4" eb="5">
      <t>ウチ</t>
    </rPh>
    <rPh sb="6" eb="7">
      <t>カタチ</t>
    </rPh>
    <phoneticPr fontId="6"/>
  </si>
  <si>
    <t>変更シート</t>
    <rPh sb="0" eb="2">
      <t>ヘンコウ</t>
    </rPh>
    <phoneticPr fontId="6"/>
  </si>
  <si>
    <t>担当者</t>
    <rPh sb="0" eb="3">
      <t>タントウシャ</t>
    </rPh>
    <phoneticPr fontId="6"/>
  </si>
  <si>
    <t>備　考</t>
    <rPh sb="0" eb="1">
      <t>ビ</t>
    </rPh>
    <rPh sb="2" eb="3">
      <t>コウ</t>
    </rPh>
    <phoneticPr fontId="6"/>
  </si>
  <si>
    <t>No</t>
    <phoneticPr fontId="6"/>
  </si>
  <si>
    <t>DB名</t>
    <rPh sb="2" eb="3">
      <t>メイ</t>
    </rPh>
    <phoneticPr fontId="6"/>
  </si>
  <si>
    <t>更新</t>
    <rPh sb="0" eb="2">
      <t>コウシン</t>
    </rPh>
    <phoneticPr fontId="6"/>
  </si>
  <si>
    <t>作成</t>
    <rPh sb="0" eb="2">
      <t>サクセイ</t>
    </rPh>
    <phoneticPr fontId="6"/>
  </si>
  <si>
    <t>Ｎｏ</t>
    <phoneticPr fontId="6"/>
  </si>
  <si>
    <t>カラム名</t>
    <rPh sb="3" eb="4">
      <t>メイ</t>
    </rPh>
    <phoneticPr fontId="6"/>
  </si>
  <si>
    <t>No</t>
    <phoneticPr fontId="30"/>
  </si>
  <si>
    <t>インデックス名</t>
    <rPh sb="6" eb="7">
      <t>メイ</t>
    </rPh>
    <phoneticPr fontId="30"/>
  </si>
  <si>
    <t>カラムリスト</t>
    <phoneticPr fontId="30"/>
  </si>
  <si>
    <t>主</t>
    <rPh sb="0" eb="1">
      <t>シュ</t>
    </rPh>
    <phoneticPr fontId="30"/>
  </si>
  <si>
    <t>並び順</t>
    <rPh sb="0" eb="1">
      <t>ナラ</t>
    </rPh>
    <rPh sb="2" eb="3">
      <t>ジュン</t>
    </rPh>
    <phoneticPr fontId="30"/>
  </si>
  <si>
    <t>備考</t>
    <rPh sb="0" eb="2">
      <t>ビコウ</t>
    </rPh>
    <phoneticPr fontId="30"/>
  </si>
  <si>
    <t>書類名</t>
    <rPh sb="0" eb="2">
      <t>ショルイ</t>
    </rPh>
    <rPh sb="2" eb="3">
      <t>メイ</t>
    </rPh>
    <phoneticPr fontId="6"/>
  </si>
  <si>
    <t>テーブル概要</t>
    <rPh sb="4" eb="6">
      <t>ガイヨウ</t>
    </rPh>
    <phoneticPr fontId="6"/>
  </si>
  <si>
    <t>IDENTITY</t>
    <phoneticPr fontId="6"/>
  </si>
  <si>
    <t>K</t>
    <phoneticPr fontId="6"/>
  </si>
  <si>
    <t>采野　伊久磨</t>
    <rPh sb="0" eb="2">
      <t>ウ</t>
    </rPh>
    <rPh sb="3" eb="6">
      <t>イクマ</t>
    </rPh>
    <phoneticPr fontId="6"/>
  </si>
  <si>
    <t>初版</t>
    <rPh sb="0" eb="1">
      <t>ショ</t>
    </rPh>
    <rPh sb="1" eb="2">
      <t>ハン</t>
    </rPh>
    <phoneticPr fontId="6"/>
  </si>
  <si>
    <r>
      <t>Y</t>
    </r>
    <r>
      <rPr>
        <sz val="9"/>
        <rFont val="メイリオ"/>
        <family val="3"/>
        <charset val="128"/>
      </rPr>
      <t>ES</t>
    </r>
    <phoneticPr fontId="45"/>
  </si>
  <si>
    <t>×</t>
    <phoneticPr fontId="45"/>
  </si>
  <si>
    <t>所属コード</t>
    <rPh sb="0" eb="2">
      <t>ショゾク</t>
    </rPh>
    <phoneticPr fontId="45"/>
  </si>
  <si>
    <t>char</t>
    <phoneticPr fontId="6"/>
  </si>
  <si>
    <t>datetime</t>
    <phoneticPr fontId="6"/>
  </si>
  <si>
    <t>created_date</t>
  </si>
  <si>
    <t>created_tantou_id</t>
  </si>
  <si>
    <t>updated_date</t>
  </si>
  <si>
    <t>updated_tantou_id</t>
  </si>
  <si>
    <t>采野</t>
    <rPh sb="0" eb="2">
      <t>ウ</t>
    </rPh>
    <phoneticPr fontId="6"/>
  </si>
  <si>
    <t>不具合内容番号</t>
    <rPh sb="0" eb="3">
      <t>フグアイ</t>
    </rPh>
    <rPh sb="3" eb="5">
      <t>ナイヨウ</t>
    </rPh>
    <rPh sb="5" eb="7">
      <t>バンゴウ</t>
    </rPh>
    <phoneticPr fontId="45"/>
  </si>
  <si>
    <t>int</t>
  </si>
  <si>
    <t>4</t>
  </si>
  <si>
    <t>対策内容番号</t>
    <rPh sb="0" eb="2">
      <t>タイサク</t>
    </rPh>
    <rPh sb="2" eb="4">
      <t>ナイヨウ</t>
    </rPh>
    <rPh sb="4" eb="6">
      <t>バンゴウ</t>
    </rPh>
    <phoneticPr fontId="45"/>
  </si>
  <si>
    <t>間休コード</t>
    <rPh sb="0" eb="2">
      <t>カンキュウ</t>
    </rPh>
    <phoneticPr fontId="45"/>
  </si>
  <si>
    <t>char</t>
  </si>
  <si>
    <t>ステージNo</t>
    <phoneticPr fontId="45"/>
  </si>
  <si>
    <t>内容</t>
    <rPh sb="0" eb="2">
      <t>ナイヨウ</t>
    </rPh>
    <phoneticPr fontId="45"/>
  </si>
  <si>
    <t>対策内容</t>
    <rPh sb="0" eb="2">
      <t>タイサク</t>
    </rPh>
    <rPh sb="2" eb="4">
      <t>ナイヨウ</t>
    </rPh>
    <phoneticPr fontId="45"/>
  </si>
  <si>
    <t>データベース設計書</t>
    <rPh sb="6" eb="8">
      <t>セッケイ</t>
    </rPh>
    <rPh sb="8" eb="9">
      <t>ショ</t>
    </rPh>
    <phoneticPr fontId="30"/>
  </si>
  <si>
    <t>資料名</t>
    <rPh sb="0" eb="2">
      <t>シリョウ</t>
    </rPh>
    <rPh sb="2" eb="3">
      <t>メイ</t>
    </rPh>
    <phoneticPr fontId="6"/>
  </si>
  <si>
    <t>テーブル一覧</t>
    <rPh sb="4" eb="6">
      <t>イチラン</t>
    </rPh>
    <phoneticPr fontId="46"/>
  </si>
  <si>
    <t>ビュー一覧</t>
    <rPh sb="3" eb="5">
      <t>イチラン</t>
    </rPh>
    <phoneticPr fontId="46"/>
  </si>
  <si>
    <t>ビュー名</t>
    <rPh sb="3" eb="4">
      <t>メイ</t>
    </rPh>
    <phoneticPr fontId="6"/>
  </si>
  <si>
    <t>ビュー定義</t>
    <rPh sb="3" eb="5">
      <t>テイギ</t>
    </rPh>
    <phoneticPr fontId="46"/>
  </si>
  <si>
    <t>抽出項目</t>
    <rPh sb="0" eb="2">
      <t>チュウシュツ</t>
    </rPh>
    <rPh sb="2" eb="4">
      <t>コウモク</t>
    </rPh>
    <phoneticPr fontId="45"/>
  </si>
  <si>
    <t>結合条件</t>
    <rPh sb="0" eb="2">
      <t>ケツゴウ</t>
    </rPh>
    <rPh sb="2" eb="4">
      <t>ジョウケン</t>
    </rPh>
    <phoneticPr fontId="45"/>
  </si>
  <si>
    <t>抽出条件</t>
    <rPh sb="0" eb="2">
      <t>チュウシュツ</t>
    </rPh>
    <rPh sb="2" eb="4">
      <t>ジョウケン</t>
    </rPh>
    <phoneticPr fontId="45"/>
  </si>
  <si>
    <t>upk_k42</t>
    <phoneticPr fontId="45"/>
  </si>
  <si>
    <t>クエリ名</t>
    <rPh sb="3" eb="4">
      <t>メイ</t>
    </rPh>
    <phoneticPr fontId="45"/>
  </si>
  <si>
    <t>部品番号</t>
  </si>
  <si>
    <t>2</t>
  </si>
  <si>
    <t>8</t>
  </si>
  <si>
    <t>外部データベース</t>
    <rPh sb="0" eb="2">
      <t>ガイブ</t>
    </rPh>
    <phoneticPr fontId="6"/>
  </si>
  <si>
    <t>DBエンジン</t>
    <phoneticPr fontId="6"/>
  </si>
  <si>
    <t>data_id</t>
  </si>
  <si>
    <t>集合条件</t>
    <rPh sb="0" eb="2">
      <t>シュウゴウ</t>
    </rPh>
    <rPh sb="2" eb="4">
      <t>ジョウケン</t>
    </rPh>
    <phoneticPr fontId="45"/>
  </si>
  <si>
    <t>Ｎｏ</t>
    <phoneticPr fontId="6"/>
  </si>
  <si>
    <t>項目の初期値設定</t>
    <rPh sb="0" eb="2">
      <t>コウモク</t>
    </rPh>
    <rPh sb="3" eb="6">
      <t>ショキチ</t>
    </rPh>
    <rPh sb="6" eb="8">
      <t>セッテイ</t>
    </rPh>
    <phoneticPr fontId="45"/>
  </si>
  <si>
    <t>);</t>
    <phoneticPr fontId="45"/>
  </si>
  <si>
    <t>);</t>
    <phoneticPr fontId="45"/>
  </si>
  <si>
    <t>buhin_no</t>
  </si>
  <si>
    <t>datetime</t>
  </si>
  <si>
    <t>ステージNo</t>
  </si>
  <si>
    <t>smallint</t>
  </si>
  <si>
    <t>delete_tantou_id</t>
  </si>
  <si>
    <t>delete_date</t>
  </si>
  <si>
    <t>論理名</t>
    <rPh sb="0" eb="2">
      <t>ロンリ</t>
    </rPh>
    <rPh sb="2" eb="3">
      <t>メイ</t>
    </rPh>
    <phoneticPr fontId="45"/>
  </si>
  <si>
    <t>物理名</t>
    <rPh sb="0" eb="2">
      <t>ブツリ</t>
    </rPh>
    <rPh sb="2" eb="3">
      <t>メイ</t>
    </rPh>
    <phoneticPr fontId="45"/>
  </si>
  <si>
    <t>ＥＲ図</t>
    <rPh sb="2" eb="3">
      <t>ズ</t>
    </rPh>
    <phoneticPr fontId="46"/>
  </si>
  <si>
    <t>No</t>
    <phoneticPr fontId="45"/>
  </si>
  <si>
    <t>論理名（物理名）</t>
    <rPh sb="0" eb="3">
      <t>ロンリメイ</t>
    </rPh>
    <rPh sb="4" eb="7">
      <t>ブツリメイ</t>
    </rPh>
    <phoneticPr fontId="45"/>
  </si>
  <si>
    <t>担当者ID</t>
    <phoneticPr fontId="45"/>
  </si>
  <si>
    <t>所属コード(FK)</t>
    <phoneticPr fontId="45"/>
  </si>
  <si>
    <t>職番</t>
  </si>
  <si>
    <t>所属名称</t>
    <rPh sb="0" eb="2">
      <t>ショゾク</t>
    </rPh>
    <rPh sb="2" eb="4">
      <t>メイショウ</t>
    </rPh>
    <phoneticPr fontId="45"/>
  </si>
  <si>
    <t>姓</t>
    <phoneticPr fontId="45"/>
  </si>
  <si>
    <t>名</t>
  </si>
  <si>
    <t>略称(ID)</t>
    <phoneticPr fontId="45"/>
  </si>
  <si>
    <t>所属コード</t>
  </si>
  <si>
    <t>次回生産勤務区分ID</t>
  </si>
  <si>
    <t>立会担当ID</t>
  </si>
  <si>
    <t>レコード削除者ID</t>
  </si>
  <si>
    <t>レコード作成者ID</t>
  </si>
  <si>
    <t>レコード編集者ID</t>
  </si>
  <si>
    <t>所属マスタ(mm_syozoku)</t>
  </si>
  <si>
    <t>勤務区分マスタ(mm_kinmu_group)</t>
  </si>
  <si>
    <t>勤務区分ID</t>
  </si>
  <si>
    <t>勤務区分略称</t>
  </si>
  <si>
    <t>担当マスタ(mm_staff)</t>
  </si>
  <si>
    <t>加工補修手配書データID</t>
  </si>
  <si>
    <t>部品番号</t>
    <phoneticPr fontId="45"/>
  </si>
  <si>
    <t>作業手配指示データID</t>
  </si>
  <si>
    <t>作業手配指示担当ID</t>
    <rPh sb="6" eb="8">
      <t>タントウ</t>
    </rPh>
    <phoneticPr fontId="45"/>
  </si>
  <si>
    <t>作業担当ID1</t>
    <rPh sb="0" eb="2">
      <t>サギョウ</t>
    </rPh>
    <rPh sb="2" eb="4">
      <t>タントウ</t>
    </rPh>
    <phoneticPr fontId="45"/>
  </si>
  <si>
    <t>作業担当ID2</t>
    <rPh sb="0" eb="2">
      <t>サギョウ</t>
    </rPh>
    <rPh sb="2" eb="4">
      <t>タントウ</t>
    </rPh>
    <phoneticPr fontId="45"/>
  </si>
  <si>
    <t>作業担当ID3</t>
    <rPh sb="0" eb="2">
      <t>サギョウ</t>
    </rPh>
    <rPh sb="2" eb="4">
      <t>タントウ</t>
    </rPh>
    <phoneticPr fontId="45"/>
  </si>
  <si>
    <t>工具番号</t>
    <rPh sb="0" eb="4">
      <t>コウグバンゴウ</t>
    </rPh>
    <phoneticPr fontId="45"/>
  </si>
  <si>
    <t>費用発生コード</t>
    <rPh sb="0" eb="2">
      <t>ヒヨウ</t>
    </rPh>
    <rPh sb="2" eb="4">
      <t>ハッセイ</t>
    </rPh>
    <phoneticPr fontId="45"/>
  </si>
  <si>
    <t>現象コード</t>
    <rPh sb="0" eb="2">
      <t>ゲンショウ</t>
    </rPh>
    <phoneticPr fontId="45"/>
  </si>
  <si>
    <t>原因コード</t>
    <rPh sb="0" eb="2">
      <t>ゲンイン</t>
    </rPh>
    <phoneticPr fontId="45"/>
  </si>
  <si>
    <t>勤務区分マスタ</t>
  </si>
  <si>
    <t>勤務区分名称</t>
  </si>
  <si>
    <t>工具番号</t>
  </si>
  <si>
    <t>ストローククリア担当ID</t>
  </si>
  <si>
    <t>費用発生コード</t>
    <phoneticPr fontId="45"/>
  </si>
  <si>
    <t>現象コード</t>
    <rPh sb="0" eb="2">
      <t>ゲンショウ</t>
    </rPh>
    <phoneticPr fontId="45"/>
  </si>
  <si>
    <t>原因コード</t>
    <rPh sb="0" eb="2">
      <t>ゲンイン</t>
    </rPh>
    <phoneticPr fontId="45"/>
  </si>
  <si>
    <t>W/Cコード</t>
    <phoneticPr fontId="45"/>
  </si>
  <si>
    <t>■ER図</t>
    <rPh sb="3" eb="4">
      <t>ズ</t>
    </rPh>
    <phoneticPr fontId="45"/>
  </si>
  <si>
    <t>IE記法で記載</t>
    <rPh sb="2" eb="4">
      <t>キホウ</t>
    </rPh>
    <rPh sb="5" eb="7">
      <t>キサイ</t>
    </rPh>
    <phoneticPr fontId="45"/>
  </si>
  <si>
    <t>エンティティ</t>
    <phoneticPr fontId="45"/>
  </si>
  <si>
    <t>インスタンス</t>
    <phoneticPr fontId="45"/>
  </si>
  <si>
    <t>main_masters</t>
    <phoneticPr fontId="45"/>
  </si>
  <si>
    <t>アトリビュート</t>
    <phoneticPr fontId="45"/>
  </si>
  <si>
    <t>基本的にはインデックスのみ記載</t>
    <rPh sb="0" eb="2">
      <t>キホン</t>
    </rPh>
    <rPh sb="2" eb="3">
      <t>テキ</t>
    </rPh>
    <rPh sb="13" eb="15">
      <t>キサイ</t>
    </rPh>
    <phoneticPr fontId="45"/>
  </si>
  <si>
    <t>カーディナリティ</t>
    <phoneticPr fontId="45"/>
  </si>
  <si>
    <t>該当テーブルの主キー</t>
    <rPh sb="0" eb="2">
      <t>ガイトウ</t>
    </rPh>
    <rPh sb="7" eb="8">
      <t>シュ</t>
    </rPh>
    <phoneticPr fontId="45"/>
  </si>
  <si>
    <t>外部キーには項目名の後ろに"(FK)"を記載</t>
    <rPh sb="0" eb="2">
      <t>ガイブ</t>
    </rPh>
    <rPh sb="6" eb="9">
      <t>コウモクメイ</t>
    </rPh>
    <rPh sb="10" eb="11">
      <t>ウシ</t>
    </rPh>
    <rPh sb="20" eb="22">
      <t>キサイ</t>
    </rPh>
    <phoneticPr fontId="45"/>
  </si>
  <si>
    <t>主キーでないキーは項目名の後ろに"(ID:キー名称)"を記載</t>
    <rPh sb="0" eb="1">
      <t>シュ</t>
    </rPh>
    <rPh sb="9" eb="12">
      <t>コウモクメイ</t>
    </rPh>
    <rPh sb="13" eb="14">
      <t>ウシ</t>
    </rPh>
    <rPh sb="23" eb="25">
      <t>メイショウ</t>
    </rPh>
    <rPh sb="28" eb="30">
      <t>キサイ</t>
    </rPh>
    <phoneticPr fontId="45"/>
  </si>
  <si>
    <t>記号</t>
    <rPh sb="0" eb="2">
      <t>キゴウ</t>
    </rPh>
    <phoneticPr fontId="45"/>
  </si>
  <si>
    <t>説明</t>
    <rPh sb="0" eb="2">
      <t>セツメイ</t>
    </rPh>
    <phoneticPr fontId="45"/>
  </si>
  <si>
    <t>ゼロ</t>
    <phoneticPr fontId="45"/>
  </si>
  <si>
    <t>多</t>
    <rPh sb="0" eb="1">
      <t>タ</t>
    </rPh>
    <phoneticPr fontId="45"/>
  </si>
  <si>
    <t>１対０以上</t>
    <rPh sb="1" eb="2">
      <t>タイ</t>
    </rPh>
    <rPh sb="3" eb="5">
      <t>イジョウ</t>
    </rPh>
    <phoneticPr fontId="45"/>
  </si>
  <si>
    <t>１対1以上</t>
    <rPh sb="1" eb="2">
      <t>タイ</t>
    </rPh>
    <rPh sb="3" eb="5">
      <t>イジョウ</t>
    </rPh>
    <phoneticPr fontId="45"/>
  </si>
  <si>
    <t>0以上対０以上</t>
    <rPh sb="1" eb="3">
      <t>イジョウ</t>
    </rPh>
    <rPh sb="3" eb="4">
      <t>タイ</t>
    </rPh>
    <rPh sb="5" eb="7">
      <t>イジョウ</t>
    </rPh>
    <phoneticPr fontId="45"/>
  </si>
  <si>
    <t>0または1対多</t>
    <rPh sb="5" eb="6">
      <t>タイ</t>
    </rPh>
    <rPh sb="6" eb="7">
      <t>タ</t>
    </rPh>
    <phoneticPr fontId="45"/>
  </si>
  <si>
    <t>加工補修手配書ID(FK)</t>
    <rPh sb="0" eb="2">
      <t>カコウ</t>
    </rPh>
    <rPh sb="2" eb="4">
      <t>ホシュウ</t>
    </rPh>
    <rPh sb="4" eb="6">
      <t>テハイ</t>
    </rPh>
    <rPh sb="6" eb="7">
      <t>ショ</t>
    </rPh>
    <phoneticPr fontId="45"/>
  </si>
  <si>
    <t>間休コードマスタ(mm_kankyu)</t>
    <phoneticPr fontId="45"/>
  </si>
  <si>
    <t>間休コード</t>
  </si>
  <si>
    <t>内容略称(ID:idx_kankyu_ryaku)</t>
    <rPh sb="0" eb="2">
      <t>ナイヨウ</t>
    </rPh>
    <rPh sb="2" eb="4">
      <t>リャクショウ</t>
    </rPh>
    <phoneticPr fontId="45"/>
  </si>
  <si>
    <t>履歴データID</t>
    <rPh sb="0" eb="2">
      <t>リレキ</t>
    </rPh>
    <phoneticPr fontId="45"/>
  </si>
  <si>
    <t>作業手配指示データID(FK)</t>
    <rPh sb="0" eb="2">
      <t>サギョウ</t>
    </rPh>
    <rPh sb="2" eb="4">
      <t>テハイ</t>
    </rPh>
    <rPh sb="4" eb="6">
      <t>シジ</t>
    </rPh>
    <phoneticPr fontId="45"/>
  </si>
  <si>
    <t>履歴ID</t>
    <rPh sb="0" eb="2">
      <t>リレキ</t>
    </rPh>
    <phoneticPr fontId="45"/>
  </si>
  <si>
    <t>工具番号</t>
    <rPh sb="0" eb="4">
      <t>コウグバンゴウ</t>
    </rPh>
    <phoneticPr fontId="45"/>
  </si>
  <si>
    <t>作業者担当ID</t>
  </si>
  <si>
    <t>W/Cコード</t>
  </si>
  <si>
    <t>データID</t>
  </si>
  <si>
    <t>使用設備ID</t>
    <rPh sb="0" eb="2">
      <t>シヨウ</t>
    </rPh>
    <rPh sb="2" eb="4">
      <t>セツビ</t>
    </rPh>
    <phoneticPr fontId="45"/>
  </si>
  <si>
    <t>対策内容ID</t>
  </si>
  <si>
    <t>不具合内容ID</t>
  </si>
  <si>
    <t>プログラムCD</t>
  </si>
  <si>
    <t>プロジェクトコード</t>
  </si>
  <si>
    <t>プログラムコード</t>
  </si>
  <si>
    <t>登録No</t>
  </si>
  <si>
    <t>モジュール</t>
  </si>
  <si>
    <t>UKICS-K6JSS.UNIPRESDB</t>
    <phoneticPr fontId="45"/>
  </si>
  <si>
    <t>ライン</t>
    <phoneticPr fontId="45"/>
  </si>
  <si>
    <t>圧造課生産実績(JIS_SEISAN)</t>
    <rPh sb="0" eb="3">
      <t>アツゾウカ</t>
    </rPh>
    <rPh sb="3" eb="5">
      <t>セイサン</t>
    </rPh>
    <rPh sb="5" eb="7">
      <t>ジッセキ</t>
    </rPh>
    <phoneticPr fontId="45"/>
  </si>
  <si>
    <t>部品番号</t>
    <rPh sb="0" eb="4">
      <t>ブヒンバンゴウ</t>
    </rPh>
    <phoneticPr fontId="45"/>
  </si>
  <si>
    <t>汎用カット金型分類ID(FK)</t>
    <rPh sb="0" eb="2">
      <t>ハンヨウ</t>
    </rPh>
    <rPh sb="5" eb="7">
      <t>カナガタ</t>
    </rPh>
    <rPh sb="7" eb="9">
      <t>ブンルイ</t>
    </rPh>
    <phoneticPr fontId="45"/>
  </si>
  <si>
    <t>汎用カット金型分類ID</t>
  </si>
  <si>
    <t>工具番号(FK)</t>
    <rPh sb="0" eb="2">
      <t>コウグ</t>
    </rPh>
    <rPh sb="2" eb="4">
      <t>バンゴウ</t>
    </rPh>
    <phoneticPr fontId="45"/>
  </si>
  <si>
    <t>工具番号(FK)</t>
    <phoneticPr fontId="45"/>
  </si>
  <si>
    <t>生産課　情報システム</t>
    <rPh sb="0" eb="2">
      <t>セイサン</t>
    </rPh>
    <phoneticPr fontId="6"/>
  </si>
  <si>
    <t>更新履歴</t>
    <rPh sb="0" eb="2">
      <t>コウシン</t>
    </rPh>
    <rPh sb="2" eb="4">
      <t>リレキ</t>
    </rPh>
    <phoneticPr fontId="46"/>
  </si>
  <si>
    <t>更新</t>
    <phoneticPr fontId="30"/>
  </si>
  <si>
    <t>85032JG00A</t>
  </si>
  <si>
    <t>2001</t>
  </si>
  <si>
    <t>57131B5020</t>
  </si>
  <si>
    <t>57132B5020</t>
  </si>
  <si>
    <t>61161B5030</t>
  </si>
  <si>
    <t>61162B5010</t>
  </si>
  <si>
    <t>61162B5030</t>
  </si>
  <si>
    <t>732425TA0A</t>
  </si>
  <si>
    <t>745P41LA0B</t>
  </si>
  <si>
    <t>17216CY00A</t>
  </si>
  <si>
    <t>17217CY00A</t>
  </si>
  <si>
    <t>5220AN290000</t>
  </si>
  <si>
    <t>5220AN300000</t>
  </si>
  <si>
    <t>11331VK30001</t>
  </si>
  <si>
    <t>82148JM00A</t>
  </si>
  <si>
    <t>82149JM00A</t>
  </si>
  <si>
    <t>801434M400</t>
  </si>
  <si>
    <t>821984M400</t>
  </si>
  <si>
    <t>82142JM00A</t>
  </si>
  <si>
    <t>732725TA0A</t>
  </si>
  <si>
    <t>2000</t>
  </si>
  <si>
    <t>30</t>
  </si>
  <si>
    <t>2065</t>
  </si>
  <si>
    <t>2012</t>
  </si>
  <si>
    <t>2040</t>
  </si>
  <si>
    <t>2002</t>
  </si>
  <si>
    <t>2029</t>
  </si>
  <si>
    <t>1500</t>
  </si>
  <si>
    <t>2010</t>
  </si>
  <si>
    <t>2020</t>
  </si>
  <si>
    <t>2003</t>
  </si>
  <si>
    <t>Z</t>
  </si>
  <si>
    <t>2064</t>
  </si>
  <si>
    <t>2006</t>
  </si>
  <si>
    <t>2007</t>
  </si>
  <si>
    <t>2009</t>
  </si>
  <si>
    <t>2024</t>
  </si>
  <si>
    <t>2026</t>
  </si>
  <si>
    <t>2014</t>
  </si>
  <si>
    <t>2018</t>
  </si>
  <si>
    <t>2019</t>
  </si>
  <si>
    <t>2022</t>
  </si>
  <si>
    <t>2028</t>
  </si>
  <si>
    <t>2030</t>
  </si>
  <si>
    <t>2036</t>
  </si>
  <si>
    <t>2043</t>
  </si>
  <si>
    <t>2044</t>
  </si>
  <si>
    <t>2033</t>
  </si>
  <si>
    <t>2004</t>
  </si>
  <si>
    <t>2005</t>
  </si>
  <si>
    <t>2008</t>
  </si>
  <si>
    <t>2013</t>
  </si>
  <si>
    <t>2015</t>
  </si>
  <si>
    <t>2034</t>
  </si>
  <si>
    <t>2047</t>
  </si>
  <si>
    <t>2052</t>
  </si>
  <si>
    <t>2053</t>
  </si>
  <si>
    <t>2055</t>
  </si>
  <si>
    <t>2056</t>
  </si>
  <si>
    <t>2057</t>
  </si>
  <si>
    <t>2058</t>
  </si>
  <si>
    <t>P</t>
  </si>
  <si>
    <t>T</t>
  </si>
  <si>
    <t>部品番号</t>
    <rPh sb="0" eb="2">
      <t>ブヒン</t>
    </rPh>
    <rPh sb="2" eb="4">
      <t>バンゴウ</t>
    </rPh>
    <phoneticPr fontId="45"/>
  </si>
  <si>
    <t>buhin_no</t>
    <phoneticPr fontId="45"/>
  </si>
  <si>
    <t>生産課　情報システム</t>
    <rPh sb="0" eb="2">
      <t>セイサン</t>
    </rPh>
    <rPh sb="2" eb="3">
      <t>カ</t>
    </rPh>
    <phoneticPr fontId="6"/>
  </si>
  <si>
    <t>采野</t>
    <rPh sb="0" eb="2">
      <t>ウ</t>
    </rPh>
    <phoneticPr fontId="30"/>
  </si>
  <si>
    <t>部品番号マスタ</t>
    <rPh sb="0" eb="2">
      <t>ブヒン</t>
    </rPh>
    <rPh sb="2" eb="4">
      <t>バンゴウ</t>
    </rPh>
    <phoneticPr fontId="6"/>
  </si>
  <si>
    <t>mm_buhin_no</t>
  </si>
  <si>
    <t>mm_buhin_no</t>
    <phoneticPr fontId="6"/>
  </si>
  <si>
    <t>圧造課用部品番号マスタ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6"/>
  </si>
  <si>
    <t>正式な部品番号マスタ</t>
    <rPh sb="0" eb="2">
      <t>セイシキ</t>
    </rPh>
    <rPh sb="3" eb="5">
      <t>ブヒン</t>
    </rPh>
    <rPh sb="5" eb="7">
      <t>バンゴウ</t>
    </rPh>
    <phoneticPr fontId="6"/>
  </si>
  <si>
    <t>圧造課で使用している部品番号マスタ（左右部品等の統合表現）</t>
    <rPh sb="0" eb="2">
      <t>アツゾウ</t>
    </rPh>
    <rPh sb="2" eb="3">
      <t>カ</t>
    </rPh>
    <rPh sb="4" eb="6">
      <t>シヨウ</t>
    </rPh>
    <rPh sb="10" eb="12">
      <t>ブヒン</t>
    </rPh>
    <rPh sb="12" eb="14">
      <t>バンゴウ</t>
    </rPh>
    <rPh sb="18" eb="20">
      <t>サユウ</t>
    </rPh>
    <rPh sb="20" eb="22">
      <t>ブヒン</t>
    </rPh>
    <rPh sb="22" eb="23">
      <t>トウ</t>
    </rPh>
    <rPh sb="24" eb="26">
      <t>トウゴウ</t>
    </rPh>
    <rPh sb="26" eb="28">
      <t>ヒョウゲン</t>
    </rPh>
    <phoneticPr fontId="6"/>
  </si>
  <si>
    <t>k60_press_buno_link</t>
  </si>
  <si>
    <t>k60_press_buno_link</t>
    <phoneticPr fontId="6"/>
  </si>
  <si>
    <t>圧造課部番と正式部番のリンク情報</t>
    <rPh sb="0" eb="2">
      <t>アツゾウ</t>
    </rPh>
    <rPh sb="2" eb="3">
      <t>カ</t>
    </rPh>
    <rPh sb="3" eb="5">
      <t>ブバン</t>
    </rPh>
    <rPh sb="6" eb="8">
      <t>セイシキ</t>
    </rPh>
    <rPh sb="8" eb="10">
      <t>ブバン</t>
    </rPh>
    <rPh sb="14" eb="16">
      <t>ジョウホウ</t>
    </rPh>
    <phoneticPr fontId="6"/>
  </si>
  <si>
    <t>部品番号リンク情報リスト</t>
    <rPh sb="0" eb="2">
      <t>ブヒン</t>
    </rPh>
    <rPh sb="2" eb="4">
      <t>バンゴウ</t>
    </rPh>
    <rPh sb="7" eb="9">
      <t>ジョウホウ</t>
    </rPh>
    <phoneticPr fontId="45"/>
  </si>
  <si>
    <t>部品番号リスト情報表</t>
    <rPh sb="0" eb="2">
      <t>ブヒン</t>
    </rPh>
    <rPh sb="2" eb="4">
      <t>バンゴウ</t>
    </rPh>
    <rPh sb="7" eb="9">
      <t>ジョウホウ</t>
    </rPh>
    <rPh sb="9" eb="10">
      <t>ヒョウ</t>
    </rPh>
    <phoneticPr fontId="45"/>
  </si>
  <si>
    <t>v_k60_press_buno_list</t>
  </si>
  <si>
    <t>v_k60_press_buno_spread</t>
  </si>
  <si>
    <t>圧造課部番と正式部番のリンク情報の縦並び（圧造課部番重複有）</t>
    <rPh sb="0" eb="2">
      <t>アツゾウ</t>
    </rPh>
    <rPh sb="2" eb="3">
      <t>カ</t>
    </rPh>
    <rPh sb="3" eb="5">
      <t>ブバン</t>
    </rPh>
    <rPh sb="6" eb="8">
      <t>セイシキ</t>
    </rPh>
    <rPh sb="8" eb="10">
      <t>ブバン</t>
    </rPh>
    <rPh sb="14" eb="16">
      <t>ジョウホウ</t>
    </rPh>
    <rPh sb="17" eb="18">
      <t>タテ</t>
    </rPh>
    <rPh sb="18" eb="19">
      <t>ナラ</t>
    </rPh>
    <rPh sb="21" eb="23">
      <t>アツゾウ</t>
    </rPh>
    <rPh sb="23" eb="24">
      <t>カ</t>
    </rPh>
    <rPh sb="24" eb="26">
      <t>ブバン</t>
    </rPh>
    <rPh sb="26" eb="28">
      <t>ジュウフク</t>
    </rPh>
    <rPh sb="28" eb="29">
      <t>アリ</t>
    </rPh>
    <phoneticPr fontId="6"/>
  </si>
  <si>
    <t>圧造課部番と正式部番のリンク情報の横並び（圧造課部番重複無）</t>
    <rPh sb="0" eb="2">
      <t>アツゾウ</t>
    </rPh>
    <rPh sb="2" eb="3">
      <t>カ</t>
    </rPh>
    <rPh sb="3" eb="5">
      <t>ブバン</t>
    </rPh>
    <rPh sb="6" eb="8">
      <t>セイシキ</t>
    </rPh>
    <rPh sb="8" eb="10">
      <t>ブバン</t>
    </rPh>
    <rPh sb="14" eb="16">
      <t>ジョウホウ</t>
    </rPh>
    <rPh sb="17" eb="18">
      <t>ヨコ</t>
    </rPh>
    <rPh sb="18" eb="19">
      <t>ナラ</t>
    </rPh>
    <rPh sb="21" eb="23">
      <t>アツゾウ</t>
    </rPh>
    <rPh sb="23" eb="24">
      <t>カ</t>
    </rPh>
    <rPh sb="24" eb="26">
      <t>ブバン</t>
    </rPh>
    <rPh sb="26" eb="28">
      <t>ジュウフク</t>
    </rPh>
    <rPh sb="28" eb="29">
      <t>ナシ</t>
    </rPh>
    <phoneticPr fontId="6"/>
  </si>
  <si>
    <t>データID</t>
    <phoneticPr fontId="45"/>
  </si>
  <si>
    <t>data_id</t>
    <phoneticPr fontId="45"/>
  </si>
  <si>
    <t>int</t>
    <phoneticPr fontId="45"/>
  </si>
  <si>
    <t>15</t>
    <phoneticPr fontId="45"/>
  </si>
  <si>
    <r>
      <t>U</t>
    </r>
    <r>
      <rPr>
        <sz val="9"/>
        <rFont val="メイリオ"/>
        <family val="3"/>
        <charset val="128"/>
      </rPr>
      <t>K</t>
    </r>
    <phoneticPr fontId="6"/>
  </si>
  <si>
    <r>
      <t>d</t>
    </r>
    <r>
      <rPr>
        <sz val="9"/>
        <rFont val="メイリオ"/>
        <family val="3"/>
        <charset val="128"/>
      </rPr>
      <t>ata_id</t>
    </r>
    <phoneticPr fontId="45"/>
  </si>
  <si>
    <r>
      <t>b</t>
    </r>
    <r>
      <rPr>
        <sz val="9"/>
        <rFont val="メイリオ"/>
        <family val="3"/>
        <charset val="128"/>
      </rPr>
      <t>uhin_no</t>
    </r>
    <phoneticPr fontId="45"/>
  </si>
  <si>
    <t>●</t>
  </si>
  <si>
    <t>●</t>
    <phoneticPr fontId="45"/>
  </si>
  <si>
    <r>
      <t>A</t>
    </r>
    <r>
      <rPr>
        <sz val="9"/>
        <rFont val="メイリオ"/>
        <family val="3"/>
        <charset val="128"/>
      </rPr>
      <t>SC</t>
    </r>
    <phoneticPr fontId="45"/>
  </si>
  <si>
    <r>
      <t>idx_</t>
    </r>
    <r>
      <rPr>
        <sz val="9"/>
        <rFont val="メイリオ"/>
        <family val="3"/>
        <charset val="128"/>
      </rPr>
      <t>buhin_no</t>
    </r>
    <phoneticPr fontId="45"/>
  </si>
  <si>
    <t xml:space="preserve"> PRIMARY KEY CLUSTERED (</t>
  </si>
  <si>
    <t>);</t>
  </si>
  <si>
    <t>レコード削除日</t>
    <rPh sb="4" eb="6">
      <t>サクジョ</t>
    </rPh>
    <rPh sb="6" eb="7">
      <t>ビ</t>
    </rPh>
    <phoneticPr fontId="6"/>
  </si>
  <si>
    <r>
      <t>d</t>
    </r>
    <r>
      <rPr>
        <sz val="9"/>
        <rFont val="メイリオ"/>
        <family val="3"/>
        <charset val="128"/>
      </rPr>
      <t>elete</t>
    </r>
    <r>
      <rPr>
        <sz val="9"/>
        <rFont val="メイリオ"/>
        <family val="3"/>
        <charset val="128"/>
      </rPr>
      <t>_date</t>
    </r>
    <phoneticPr fontId="6"/>
  </si>
  <si>
    <t>データ削除日</t>
    <rPh sb="3" eb="5">
      <t>サクジョ</t>
    </rPh>
    <rPh sb="5" eb="6">
      <t>ビ</t>
    </rPh>
    <phoneticPr fontId="6"/>
  </si>
  <si>
    <t>レコード削除者ID</t>
    <rPh sb="4" eb="6">
      <t>サクジョ</t>
    </rPh>
    <rPh sb="6" eb="7">
      <t>シャ</t>
    </rPh>
    <phoneticPr fontId="6"/>
  </si>
  <si>
    <t>delete_tantou_id</t>
    <phoneticPr fontId="6"/>
  </si>
  <si>
    <t>smallint</t>
    <phoneticPr fontId="6"/>
  </si>
  <si>
    <t>データ削除実施担当ID</t>
    <rPh sb="3" eb="5">
      <t>サクジョ</t>
    </rPh>
    <rPh sb="5" eb="7">
      <t>ジッシ</t>
    </rPh>
    <rPh sb="7" eb="9">
      <t>タントウ</t>
    </rPh>
    <phoneticPr fontId="6"/>
  </si>
  <si>
    <t>レコード作成日</t>
    <rPh sb="4" eb="6">
      <t>サクセイ</t>
    </rPh>
    <rPh sb="6" eb="7">
      <t>ビ</t>
    </rPh>
    <phoneticPr fontId="6"/>
  </si>
  <si>
    <t>×</t>
    <phoneticPr fontId="6"/>
  </si>
  <si>
    <t>データ新規登録日</t>
    <rPh sb="3" eb="5">
      <t>シンキ</t>
    </rPh>
    <rPh sb="5" eb="7">
      <t>トウロク</t>
    </rPh>
    <rPh sb="7" eb="8">
      <t>ビ</t>
    </rPh>
    <phoneticPr fontId="6"/>
  </si>
  <si>
    <r>
      <t>レコード作成者I</t>
    </r>
    <r>
      <rPr>
        <sz val="9"/>
        <rFont val="メイリオ"/>
        <family val="3"/>
        <charset val="128"/>
      </rPr>
      <t>D</t>
    </r>
    <rPh sb="4" eb="6">
      <t>サクセイ</t>
    </rPh>
    <rPh sb="6" eb="7">
      <t>シャ</t>
    </rPh>
    <phoneticPr fontId="6"/>
  </si>
  <si>
    <r>
      <t>データ新規登録実施担当I</t>
    </r>
    <r>
      <rPr>
        <sz val="9"/>
        <rFont val="メイリオ"/>
        <family val="3"/>
        <charset val="128"/>
      </rPr>
      <t>D</t>
    </r>
    <rPh sb="3" eb="5">
      <t>シンキ</t>
    </rPh>
    <rPh sb="5" eb="7">
      <t>トウロク</t>
    </rPh>
    <rPh sb="7" eb="9">
      <t>ジッシ</t>
    </rPh>
    <rPh sb="9" eb="11">
      <t>タントウ</t>
    </rPh>
    <phoneticPr fontId="6"/>
  </si>
  <si>
    <t>レコード編集日</t>
    <rPh sb="4" eb="6">
      <t>ヘンシュウ</t>
    </rPh>
    <rPh sb="6" eb="7">
      <t>ビ</t>
    </rPh>
    <phoneticPr fontId="6"/>
  </si>
  <si>
    <t>データ更新日</t>
    <rPh sb="3" eb="5">
      <t>コウシン</t>
    </rPh>
    <rPh sb="5" eb="6">
      <t>ビ</t>
    </rPh>
    <phoneticPr fontId="6"/>
  </si>
  <si>
    <r>
      <t>レコード編集者I</t>
    </r>
    <r>
      <rPr>
        <sz val="9"/>
        <rFont val="メイリオ"/>
        <family val="3"/>
        <charset val="128"/>
      </rPr>
      <t>D</t>
    </r>
    <rPh sb="4" eb="6">
      <t>ヘンシュウ</t>
    </rPh>
    <rPh sb="6" eb="7">
      <t>シャ</t>
    </rPh>
    <phoneticPr fontId="6"/>
  </si>
  <si>
    <r>
      <t>データ更新実施担当I</t>
    </r>
    <r>
      <rPr>
        <sz val="9"/>
        <rFont val="メイリオ"/>
        <family val="3"/>
        <charset val="128"/>
      </rPr>
      <t>D</t>
    </r>
    <rPh sb="3" eb="5">
      <t>コウシン</t>
    </rPh>
    <rPh sb="5" eb="7">
      <t>ジッシ</t>
    </rPh>
    <rPh sb="7" eb="9">
      <t>タントウ</t>
    </rPh>
    <phoneticPr fontId="6"/>
  </si>
  <si>
    <t>正式部品番号</t>
    <rPh sb="0" eb="2">
      <t>セイシキ</t>
    </rPh>
    <rPh sb="2" eb="4">
      <t>ブヒン</t>
    </rPh>
    <rPh sb="4" eb="6">
      <t>バンゴウ</t>
    </rPh>
    <phoneticPr fontId="45"/>
  </si>
  <si>
    <t>データID</t>
    <phoneticPr fontId="45"/>
  </si>
  <si>
    <t>当社で取り扱う部品の正式な部品番号を管理する。</t>
    <rPh sb="0" eb="2">
      <t>トウシャ</t>
    </rPh>
    <rPh sb="3" eb="4">
      <t>ト</t>
    </rPh>
    <rPh sb="5" eb="6">
      <t>アツカ</t>
    </rPh>
    <rPh sb="7" eb="9">
      <t>ブヒン</t>
    </rPh>
    <rPh sb="10" eb="12">
      <t>セイシキ</t>
    </rPh>
    <rPh sb="13" eb="15">
      <t>ブヒン</t>
    </rPh>
    <rPh sb="15" eb="17">
      <t>バンゴウ</t>
    </rPh>
    <rPh sb="18" eb="20">
      <t>カンリ</t>
    </rPh>
    <phoneticPr fontId="45"/>
  </si>
  <si>
    <t>スキーマ名</t>
    <rPh sb="4" eb="5">
      <t>メイ</t>
    </rPh>
    <phoneticPr fontId="6"/>
  </si>
  <si>
    <t>UPK.main_masters</t>
    <phoneticPr fontId="6"/>
  </si>
  <si>
    <t>部品番号マスタ情報取得</t>
    <rPh sb="0" eb="2">
      <t>ブヒン</t>
    </rPh>
    <rPh sb="2" eb="4">
      <t>バンゴウ</t>
    </rPh>
    <rPh sb="7" eb="9">
      <t>ジョウホウ</t>
    </rPh>
    <rPh sb="9" eb="11">
      <t>シュトク</t>
    </rPh>
    <phoneticPr fontId="45"/>
  </si>
  <si>
    <t>v_mm_buhin_no</t>
    <phoneticPr fontId="45"/>
  </si>
  <si>
    <t>圧造課用部品番号マスタ情報取得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rPh sb="11" eb="15">
      <t>ジョウホウシュトク</t>
    </rPh>
    <phoneticPr fontId="6"/>
  </si>
  <si>
    <t>圧造課用部品番号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45"/>
  </si>
  <si>
    <t>大日程部品番号データ</t>
    <rPh sb="0" eb="1">
      <t>ダイ</t>
    </rPh>
    <rPh sb="1" eb="3">
      <t>ニッテイ</t>
    </rPh>
    <rPh sb="3" eb="5">
      <t>ブヒン</t>
    </rPh>
    <rPh sb="5" eb="7">
      <t>バンゴウ</t>
    </rPh>
    <phoneticPr fontId="45"/>
  </si>
  <si>
    <t>os_buhin_no</t>
  </si>
  <si>
    <t>os_buhin_no</t>
    <phoneticPr fontId="6"/>
  </si>
  <si>
    <t>30</t>
    <phoneticPr fontId="45"/>
  </si>
  <si>
    <t>大日程に記載している部品番号データ</t>
    <rPh sb="0" eb="1">
      <t>ダイ</t>
    </rPh>
    <rPh sb="1" eb="3">
      <t>ニッテイ</t>
    </rPh>
    <rPh sb="4" eb="6">
      <t>キサイ</t>
    </rPh>
    <rPh sb="10" eb="12">
      <t>ブヒン</t>
    </rPh>
    <rPh sb="12" eb="14">
      <t>バンゴウ</t>
    </rPh>
    <phoneticPr fontId="6"/>
  </si>
  <si>
    <t>ui_mm_buhin_no</t>
    <phoneticPr fontId="45"/>
  </si>
  <si>
    <t>m_k60_buhin_no</t>
  </si>
  <si>
    <t>m_k60_buhin_no</t>
    <phoneticPr fontId="6"/>
  </si>
  <si>
    <t>項目名</t>
    <rPh sb="0" eb="2">
      <t>コウモク</t>
    </rPh>
    <rPh sb="2" eb="3">
      <t>メイ</t>
    </rPh>
    <phoneticPr fontId="30"/>
  </si>
  <si>
    <t>初期値</t>
    <rPh sb="0" eb="3">
      <t>ショキチ</t>
    </rPh>
    <phoneticPr fontId="30"/>
  </si>
  <si>
    <r>
      <t>g</t>
    </r>
    <r>
      <rPr>
        <sz val="9"/>
        <rFont val="メイリオ"/>
        <family val="3"/>
        <charset val="128"/>
      </rPr>
      <t>etdate()</t>
    </r>
    <phoneticPr fontId="45"/>
  </si>
  <si>
    <r>
      <t>d</t>
    </r>
    <r>
      <rPr>
        <sz val="9"/>
        <rFont val="メイリオ"/>
        <family val="3"/>
        <charset val="128"/>
      </rPr>
      <t>ata_id</t>
    </r>
    <phoneticPr fontId="6"/>
  </si>
  <si>
    <t>大日程に記載されている部番に不要な情報が含まれている為、その大日程記載部番と圧造課が使用する部番（左右部品統合部品番号）を紐づけする情報を</t>
    <rPh sb="0" eb="1">
      <t>ダイ</t>
    </rPh>
    <rPh sb="1" eb="3">
      <t>ニッテイ</t>
    </rPh>
    <rPh sb="4" eb="6">
      <t>キサイ</t>
    </rPh>
    <rPh sb="11" eb="13">
      <t>ブバン</t>
    </rPh>
    <rPh sb="14" eb="16">
      <t>フヨウ</t>
    </rPh>
    <rPh sb="17" eb="19">
      <t>ジョウホウ</t>
    </rPh>
    <rPh sb="20" eb="21">
      <t>フク</t>
    </rPh>
    <rPh sb="26" eb="27">
      <t>タメ</t>
    </rPh>
    <rPh sb="30" eb="31">
      <t>ダイ</t>
    </rPh>
    <rPh sb="31" eb="33">
      <t>ニッテイ</t>
    </rPh>
    <rPh sb="33" eb="35">
      <t>キサイ</t>
    </rPh>
    <rPh sb="35" eb="37">
      <t>ブバン</t>
    </rPh>
    <rPh sb="38" eb="40">
      <t>アツゾウ</t>
    </rPh>
    <rPh sb="40" eb="41">
      <t>カ</t>
    </rPh>
    <rPh sb="42" eb="44">
      <t>シヨウ</t>
    </rPh>
    <rPh sb="46" eb="48">
      <t>ブバン</t>
    </rPh>
    <rPh sb="49" eb="51">
      <t>サユウ</t>
    </rPh>
    <rPh sb="51" eb="53">
      <t>ブヒン</t>
    </rPh>
    <rPh sb="53" eb="55">
      <t>トウゴウ</t>
    </rPh>
    <rPh sb="55" eb="57">
      <t>ブヒン</t>
    </rPh>
    <rPh sb="57" eb="59">
      <t>バンゴウ</t>
    </rPh>
    <rPh sb="61" eb="62">
      <t>ヒモ</t>
    </rPh>
    <rPh sb="66" eb="68">
      <t>ジョウホウ</t>
    </rPh>
    <phoneticPr fontId="6"/>
  </si>
  <si>
    <t>管理する。</t>
    <rPh sb="0" eb="2">
      <t>カンリ</t>
    </rPh>
    <phoneticPr fontId="6"/>
  </si>
  <si>
    <t>k60_so_buno_link</t>
  </si>
  <si>
    <t>大日程記載部番と圧造課部番のリンク情報</t>
    <rPh sb="0" eb="1">
      <t>ダイ</t>
    </rPh>
    <rPh sb="1" eb="3">
      <t>ニッテイ</t>
    </rPh>
    <rPh sb="3" eb="5">
      <t>キサイ</t>
    </rPh>
    <rPh sb="5" eb="7">
      <t>ブバン</t>
    </rPh>
    <rPh sb="8" eb="10">
      <t>アツゾウ</t>
    </rPh>
    <rPh sb="10" eb="11">
      <t>カ</t>
    </rPh>
    <rPh sb="11" eb="13">
      <t>ブバン</t>
    </rPh>
    <rPh sb="17" eb="19">
      <t>ジョウホウ</t>
    </rPh>
    <phoneticPr fontId="6"/>
  </si>
  <si>
    <t>圧造課が使用する部番（左右部品が統合されて表現される部品番号）を管理する。</t>
    <rPh sb="0" eb="2">
      <t>アツゾウ</t>
    </rPh>
    <rPh sb="2" eb="3">
      <t>カ</t>
    </rPh>
    <rPh sb="4" eb="6">
      <t>シヨウ</t>
    </rPh>
    <rPh sb="8" eb="10">
      <t>ブバン</t>
    </rPh>
    <rPh sb="11" eb="13">
      <t>サユウ</t>
    </rPh>
    <rPh sb="13" eb="15">
      <t>ブヒン</t>
    </rPh>
    <rPh sb="16" eb="18">
      <t>トウゴウ</t>
    </rPh>
    <rPh sb="21" eb="23">
      <t>ヒョウゲン</t>
    </rPh>
    <rPh sb="26" eb="28">
      <t>ブヒン</t>
    </rPh>
    <rPh sb="28" eb="30">
      <t>バンゴウ</t>
    </rPh>
    <rPh sb="32" eb="34">
      <t>カンリ</t>
    </rPh>
    <phoneticPr fontId="6"/>
  </si>
  <si>
    <t>圧造課用部品番号ID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45"/>
  </si>
  <si>
    <t>k60_buno_id</t>
  </si>
  <si>
    <t>k60_buno_id</t>
    <phoneticPr fontId="45"/>
  </si>
  <si>
    <t>int</t>
    <phoneticPr fontId="6"/>
  </si>
  <si>
    <t>k60_buno_id</t>
    <phoneticPr fontId="6"/>
  </si>
  <si>
    <r>
      <t>i</t>
    </r>
    <r>
      <rPr>
        <sz val="9"/>
        <rFont val="メイリオ"/>
        <family val="3"/>
        <charset val="128"/>
      </rPr>
      <t>dx_buno_key</t>
    </r>
    <phoneticPr fontId="6"/>
  </si>
  <si>
    <t>圧造課用部品番号データID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45"/>
  </si>
  <si>
    <t>部品番号ID</t>
    <rPh sb="0" eb="2">
      <t>ブヒン</t>
    </rPh>
    <rPh sb="2" eb="4">
      <t>バンゴウ</t>
    </rPh>
    <phoneticPr fontId="45"/>
  </si>
  <si>
    <t>buno_id</t>
  </si>
  <si>
    <t>圧造課部品番号データID</t>
    <rPh sb="0" eb="2">
      <t>アツゾウ</t>
    </rPh>
    <rPh sb="2" eb="3">
      <t>カ</t>
    </rPh>
    <rPh sb="3" eb="5">
      <t>ブヒン</t>
    </rPh>
    <rPh sb="5" eb="7">
      <t>バンゴウ</t>
    </rPh>
    <phoneticPr fontId="6"/>
  </si>
  <si>
    <t>正式部品番号ID</t>
    <rPh sb="0" eb="2">
      <t>セイシキ</t>
    </rPh>
    <rPh sb="2" eb="4">
      <t>ブヒン</t>
    </rPh>
    <rPh sb="4" eb="6">
      <t>バンゴウ</t>
    </rPh>
    <phoneticPr fontId="45"/>
  </si>
  <si>
    <t>64142 3TU0A</t>
    <phoneticPr fontId="46"/>
  </si>
  <si>
    <t>64143 JN20A-E</t>
    <phoneticPr fontId="46"/>
  </si>
  <si>
    <t>64143 JN20A</t>
    <phoneticPr fontId="46"/>
  </si>
  <si>
    <t>451631-1017P</t>
    <phoneticPr fontId="46"/>
  </si>
  <si>
    <t>451632-1005P</t>
    <phoneticPr fontId="46"/>
  </si>
  <si>
    <t>451621-1052P</t>
    <phoneticPr fontId="46"/>
  </si>
  <si>
    <t>451622-1028P</t>
    <phoneticPr fontId="46"/>
  </si>
  <si>
    <t>67338 1AE0A</t>
    <phoneticPr fontId="46"/>
  </si>
  <si>
    <t>67339 1AA0A</t>
    <phoneticPr fontId="46"/>
  </si>
  <si>
    <t>451633-1017P</t>
    <phoneticPr fontId="46"/>
  </si>
  <si>
    <t>451634-1016P</t>
    <phoneticPr fontId="46"/>
  </si>
  <si>
    <t>451671-1026P</t>
    <phoneticPr fontId="46"/>
  </si>
  <si>
    <t>451672-1025P</t>
    <phoneticPr fontId="46"/>
  </si>
  <si>
    <t>451631-1047P</t>
    <phoneticPr fontId="46"/>
  </si>
  <si>
    <t>451632-1029P</t>
    <phoneticPr fontId="46"/>
  </si>
  <si>
    <t>75522 5M500</t>
    <phoneticPr fontId="46"/>
  </si>
  <si>
    <t>75523 5M000</t>
    <phoneticPr fontId="46"/>
  </si>
  <si>
    <t>61212 3XA0A</t>
    <phoneticPr fontId="46"/>
  </si>
  <si>
    <t>61213 3XE0A</t>
    <phoneticPr fontId="46"/>
  </si>
  <si>
    <t>61212 3XE2A</t>
    <phoneticPr fontId="46"/>
  </si>
  <si>
    <t>61213 3XA2A</t>
    <phoneticPr fontId="46"/>
  </si>
  <si>
    <t>76242 4M408</t>
    <phoneticPr fontId="46"/>
  </si>
  <si>
    <t>76243 4M400</t>
    <phoneticPr fontId="46"/>
  </si>
  <si>
    <t>54294 5YJ0A</t>
    <phoneticPr fontId="46"/>
  </si>
  <si>
    <t>54295 3XA0A</t>
    <phoneticPr fontId="46"/>
  </si>
  <si>
    <t>17285 1AA1A</t>
  </si>
  <si>
    <t>17285 1AA2A</t>
    <phoneticPr fontId="46"/>
  </si>
  <si>
    <t>79112 3MA0A</t>
  </si>
  <si>
    <t>79112 6N600</t>
  </si>
  <si>
    <t>79112 6N610</t>
  </si>
  <si>
    <t>79422 4M500</t>
  </si>
  <si>
    <t>74516 8H310</t>
  </si>
  <si>
    <t>74516 EQ000</t>
  </si>
  <si>
    <t>74516 EQ500</t>
  </si>
  <si>
    <t>76426 8H300</t>
  </si>
  <si>
    <t>76427 8H300</t>
  </si>
  <si>
    <t>66312 EN000</t>
  </si>
  <si>
    <t>61137 B5010</t>
  </si>
  <si>
    <t>61138 B5010</t>
  </si>
  <si>
    <t>75632 JG00A</t>
  </si>
  <si>
    <t>75632 JH00A</t>
  </si>
  <si>
    <t>75632 1YA0A</t>
  </si>
  <si>
    <t>76242 JG00A</t>
  </si>
  <si>
    <t>76242 JG40A</t>
  </si>
  <si>
    <t>76242 JG40A-E</t>
  </si>
  <si>
    <t>76243 JG00A</t>
  </si>
  <si>
    <t>76243 JG40A</t>
  </si>
  <si>
    <t>76243 JG40A-E</t>
  </si>
  <si>
    <t>75632 JM00A</t>
  </si>
  <si>
    <t>76232 JM00A</t>
  </si>
  <si>
    <t>76233 JM00A</t>
  </si>
  <si>
    <t>76272 JM00A</t>
  </si>
  <si>
    <t>76273 JM00A</t>
  </si>
  <si>
    <t>76516 JM00A</t>
  </si>
  <si>
    <t>76517 JM00A</t>
  </si>
  <si>
    <t>67112 1AE0A</t>
  </si>
  <si>
    <t>67412 1AE0A</t>
  </si>
  <si>
    <t>67413 1AA0A</t>
  </si>
  <si>
    <t>751J2 1AA0A</t>
  </si>
  <si>
    <t>751J3 1AA0A</t>
  </si>
  <si>
    <t>751J3 1AA0A-E</t>
  </si>
  <si>
    <t>75172 1AA0A</t>
  </si>
  <si>
    <t>75172 1AA0A-E</t>
  </si>
  <si>
    <t>75172 1AE0A</t>
  </si>
  <si>
    <t>75173 1AA0A</t>
  </si>
  <si>
    <t>75173 1AA0A-E</t>
  </si>
  <si>
    <t>75197 1AA0A</t>
  </si>
  <si>
    <t>745G3 1GR0A</t>
  </si>
  <si>
    <t>76488 1GR0A</t>
  </si>
  <si>
    <t>76489 1GR0A</t>
  </si>
  <si>
    <t>67413 JN20A</t>
  </si>
  <si>
    <t>67413 JN20A-G</t>
  </si>
  <si>
    <t>67413 1VA0A</t>
  </si>
  <si>
    <t>67412 JN90A-E</t>
  </si>
  <si>
    <t>67412 JN90A</t>
  </si>
  <si>
    <t>75134 JN20A</t>
  </si>
  <si>
    <t>75134 JN20A-E</t>
  </si>
  <si>
    <t>75135 JN20A</t>
  </si>
  <si>
    <t>75135 JN20A-E</t>
  </si>
  <si>
    <t>76232 JN20A</t>
  </si>
  <si>
    <t>76233 JN20A</t>
  </si>
  <si>
    <t>76753 JN20A</t>
  </si>
  <si>
    <t>79422 JN20A</t>
  </si>
  <si>
    <t>79422 JN20B</t>
  </si>
  <si>
    <t>17285 1LA1A01</t>
  </si>
  <si>
    <t>64132 1LA0A</t>
  </si>
  <si>
    <t>64132 1LA0A-G</t>
  </si>
  <si>
    <t>64133 1LA0A</t>
  </si>
  <si>
    <t>75432 1LA0A</t>
  </si>
  <si>
    <t>76262 1LA0A</t>
  </si>
  <si>
    <t>76263 1LA0A</t>
  </si>
  <si>
    <t>64112 1JA0A-C</t>
  </si>
  <si>
    <t>64113 1JA0A</t>
  </si>
  <si>
    <t>75176 1JB0A</t>
  </si>
  <si>
    <t>75177 1JA0A</t>
  </si>
  <si>
    <t>76548 6AX0A</t>
  </si>
  <si>
    <t>76549 6AX0A</t>
  </si>
  <si>
    <t>74283 3XA0A</t>
  </si>
  <si>
    <t>74283 3XA0B</t>
  </si>
  <si>
    <t>74322 5YJ0A</t>
  </si>
  <si>
    <t>75112 3XA0A</t>
  </si>
  <si>
    <t>75113 3XA0A</t>
  </si>
  <si>
    <t>75112 3XE0A</t>
  </si>
  <si>
    <t>75113 3XE0A</t>
  </si>
  <si>
    <t>75422 5YJ0A</t>
  </si>
  <si>
    <t>75422 5YJ2A</t>
  </si>
  <si>
    <t>17285 5YJ0A01</t>
  </si>
  <si>
    <t>765M2 3XA0A</t>
  </si>
  <si>
    <t>765M3 3XA0A</t>
  </si>
  <si>
    <t>765M2 3XC0A</t>
  </si>
  <si>
    <t>765M3 3XC0A</t>
  </si>
  <si>
    <t>77532 3XA2CUF</t>
  </si>
  <si>
    <t>77533 3YF2BUF</t>
  </si>
  <si>
    <t>77552 3YF2AUF</t>
  </si>
  <si>
    <t>77553 3YE2AUF</t>
  </si>
  <si>
    <t>77574 3XA0A</t>
  </si>
  <si>
    <t>77575 3XA0A</t>
  </si>
  <si>
    <t>76232 3XA0A</t>
  </si>
  <si>
    <t>76232 3XJ0A</t>
  </si>
  <si>
    <t>76233 3XA0A</t>
  </si>
  <si>
    <t>76233 3XJ0A</t>
  </si>
  <si>
    <t>76272 3VA0A</t>
  </si>
  <si>
    <t>76273 3VA0A</t>
  </si>
  <si>
    <t>66312 3VA1C</t>
  </si>
  <si>
    <t>66312 5WK1C</t>
  </si>
  <si>
    <t>75632 3VA0A</t>
  </si>
  <si>
    <t>75652 3VA0A</t>
  </si>
  <si>
    <t>66312 4CB0A</t>
  </si>
  <si>
    <t>76242 4CB0A</t>
  </si>
  <si>
    <t>76243 4CB0A</t>
  </si>
  <si>
    <t>76272 4CC0A</t>
  </si>
  <si>
    <t>76273 4CC0A</t>
  </si>
  <si>
    <t>76426 4CC0A</t>
  </si>
  <si>
    <t>76427 4CC0A</t>
  </si>
  <si>
    <t>67413 5TA0A</t>
  </si>
  <si>
    <t>76483 6MA0A</t>
  </si>
  <si>
    <t>66319 6RA0A</t>
  </si>
  <si>
    <t>66362 6RA0A</t>
  </si>
  <si>
    <t>74516 6RA0A</t>
  </si>
  <si>
    <t>5253B Y6400</t>
  </si>
  <si>
    <t>75632 6RA0A</t>
  </si>
  <si>
    <t>5253B M5600</t>
  </si>
  <si>
    <t>75632 6RA3A</t>
  </si>
  <si>
    <t>5253C C9700</t>
  </si>
  <si>
    <t>9450C 02200</t>
  </si>
  <si>
    <t>5253C D4300</t>
  </si>
  <si>
    <t>5253C D5600</t>
  </si>
  <si>
    <t>5253C G9700</t>
  </si>
  <si>
    <t>5253C Q4100</t>
  </si>
  <si>
    <t>5253C Q4200</t>
  </si>
  <si>
    <t>5253C Q4300</t>
  </si>
  <si>
    <t>74346 4M400</t>
  </si>
  <si>
    <t>74346 4M400-G</t>
  </si>
  <si>
    <t>76262 4M400</t>
  </si>
  <si>
    <t>76262 4M710</t>
  </si>
  <si>
    <t>76263 4M400</t>
  </si>
  <si>
    <t>76263 4M710</t>
  </si>
  <si>
    <t>76272 4M400</t>
  </si>
  <si>
    <t>76272 4M500</t>
  </si>
  <si>
    <t>76273 4M400</t>
  </si>
  <si>
    <t>76273 4M500</t>
  </si>
  <si>
    <t>76632 4M400-1</t>
  </si>
  <si>
    <t>76633 4M400-1</t>
  </si>
  <si>
    <t>67123 8H30001</t>
  </si>
  <si>
    <t>67123 8H70001</t>
  </si>
  <si>
    <t>67123 8H90001</t>
  </si>
  <si>
    <t>74333 8H70001</t>
  </si>
  <si>
    <t>74346 8H300</t>
  </si>
  <si>
    <t>74356 8H300</t>
  </si>
  <si>
    <t>74356 AW000</t>
  </si>
  <si>
    <t>76428 8H300</t>
  </si>
  <si>
    <t>76429 8H300</t>
  </si>
  <si>
    <t>64124 EN000</t>
  </si>
  <si>
    <t>64125 EN000</t>
  </si>
  <si>
    <t>76742 EN000</t>
  </si>
  <si>
    <t>76743 EN000</t>
  </si>
  <si>
    <t>53216 B217101</t>
  </si>
  <si>
    <t>451631-1017P</t>
  </si>
  <si>
    <t>451632-1005P</t>
  </si>
  <si>
    <t>451633-1004P</t>
  </si>
  <si>
    <t>451634-1004P</t>
  </si>
  <si>
    <t>451621-1052P</t>
  </si>
  <si>
    <t>451622-1028P</t>
  </si>
  <si>
    <t>451673-1019P</t>
  </si>
  <si>
    <t>451674-1019P</t>
  </si>
  <si>
    <t>64285 5301001</t>
  </si>
  <si>
    <t>65426 5301001</t>
  </si>
  <si>
    <t>65437 5301001</t>
  </si>
  <si>
    <t>66312 JG00A</t>
  </si>
  <si>
    <t>67416 JG01A</t>
  </si>
  <si>
    <t>67416 JG01A-G</t>
  </si>
  <si>
    <t>74356 JG00A</t>
  </si>
  <si>
    <t>74356 JG00A-B</t>
  </si>
  <si>
    <t>74366 JG00A</t>
  </si>
  <si>
    <t>75128 JG00A</t>
  </si>
  <si>
    <t>75128 JG00A-K</t>
  </si>
  <si>
    <t>75128 JG00A-E</t>
  </si>
  <si>
    <t>76246 JG00A</t>
  </si>
  <si>
    <t>76247 JG00A</t>
  </si>
  <si>
    <t>74332 01G00</t>
  </si>
  <si>
    <t>74333 01G00</t>
  </si>
  <si>
    <t>65616 JM00A</t>
  </si>
  <si>
    <t>73141 JM010</t>
  </si>
  <si>
    <t>73211 JM000</t>
  </si>
  <si>
    <t>73232 JM000</t>
  </si>
  <si>
    <t>73237 JM000</t>
  </si>
  <si>
    <t>73252 JM000</t>
  </si>
  <si>
    <t>74366 JM00A</t>
  </si>
  <si>
    <t>743F3 JM00A</t>
  </si>
  <si>
    <t>74542 JM00A</t>
  </si>
  <si>
    <t>80154 JM00A</t>
  </si>
  <si>
    <t>80155 JM00A</t>
  </si>
  <si>
    <t>64124 1AA0A</t>
  </si>
  <si>
    <t>64124 1AA0A-K</t>
  </si>
  <si>
    <t>64125 1AA0A</t>
  </si>
  <si>
    <t>64125 1AA0A-K</t>
  </si>
  <si>
    <t>67412 1AE0B</t>
  </si>
  <si>
    <t>67413 1AA0B</t>
  </si>
  <si>
    <t>67870 1AE0A03</t>
  </si>
  <si>
    <t>67870 1AE0A04</t>
  </si>
  <si>
    <t>67870 1AE0A05</t>
  </si>
  <si>
    <t>74317 1AA0A</t>
  </si>
  <si>
    <t>74356 1AA0A</t>
  </si>
  <si>
    <t>751A3 1AN0A</t>
  </si>
  <si>
    <t>751A3 1AN0A-E</t>
  </si>
  <si>
    <t>751B1 1AA0A</t>
  </si>
  <si>
    <t>75422 1AA0A</t>
  </si>
  <si>
    <t>75636 1AA0A</t>
  </si>
  <si>
    <t>75636 1AA0A-E</t>
  </si>
  <si>
    <t>75637 1AA0A</t>
  </si>
  <si>
    <t>75637 1AA0A-E</t>
  </si>
  <si>
    <t>66316 JN20A</t>
  </si>
  <si>
    <t>67338 JN20A</t>
  </si>
  <si>
    <t>67419 JN20A</t>
  </si>
  <si>
    <t>67419 JN90A</t>
  </si>
  <si>
    <t>67870 JN20A03</t>
  </si>
  <si>
    <t>67870 JN20A04</t>
  </si>
  <si>
    <t>67870 JN20A05</t>
  </si>
  <si>
    <t>75126 JN20A</t>
  </si>
  <si>
    <t>75126 JN20A-E</t>
  </si>
  <si>
    <t>75182 JN20A</t>
  </si>
  <si>
    <t>75352 JN20A</t>
  </si>
  <si>
    <t>75353 JN20A</t>
  </si>
  <si>
    <t>75422 JN20A</t>
  </si>
  <si>
    <t>75692 JN20A</t>
  </si>
  <si>
    <t>75692 JN20A-E</t>
  </si>
  <si>
    <t>75693 JN20A</t>
  </si>
  <si>
    <t>75693 JN20A-E</t>
  </si>
  <si>
    <t>79424 JN20A</t>
  </si>
  <si>
    <t>62522 1LA5A</t>
  </si>
  <si>
    <t>67332 1LA0B</t>
  </si>
  <si>
    <t>67336 1LA0A</t>
  </si>
  <si>
    <t>74332 1LA0A</t>
  </si>
  <si>
    <t>74333 1LA0A</t>
  </si>
  <si>
    <t>74522 1LA0A</t>
  </si>
  <si>
    <t>74526 1LA0A</t>
  </si>
  <si>
    <t>74532 1LA0A</t>
  </si>
  <si>
    <t>74548 1LA0A</t>
  </si>
  <si>
    <t>75412 1LA0A</t>
  </si>
  <si>
    <t>67503 1JA0ACE</t>
  </si>
  <si>
    <t>67870 1JA0A03</t>
  </si>
  <si>
    <t>67870 1JA0A04</t>
  </si>
  <si>
    <t>67870 1JA0A06</t>
  </si>
  <si>
    <t>67870 1JB0A03</t>
  </si>
  <si>
    <t>67870 1JB0A04</t>
  </si>
  <si>
    <t>67870 1JB0A06</t>
  </si>
  <si>
    <t>74623 1JB0A01</t>
  </si>
  <si>
    <t>751J2 1JA0A</t>
  </si>
  <si>
    <t>751J3 1JA0A</t>
  </si>
  <si>
    <t>75476 1JA0A</t>
  </si>
  <si>
    <t>75926 1JA0A</t>
  </si>
  <si>
    <t>75927 1JA0A</t>
  </si>
  <si>
    <t>62522 1VA0A</t>
  </si>
  <si>
    <t>62523 1VA0A</t>
  </si>
  <si>
    <t>67870 1VA0A06</t>
  </si>
  <si>
    <t>17285 3XP0A01</t>
  </si>
  <si>
    <t>73233 3XC0A</t>
  </si>
  <si>
    <t>73233 3XC0B</t>
  </si>
  <si>
    <t>73233 3XC0C</t>
  </si>
  <si>
    <t>73233 3XE0A</t>
  </si>
  <si>
    <t>73233 3XE0B</t>
  </si>
  <si>
    <t>73233 3XE0C</t>
  </si>
  <si>
    <t>74223 3XA0A</t>
  </si>
  <si>
    <t>742D1 3XA0A</t>
  </si>
  <si>
    <t>74323 3XA0A</t>
  </si>
  <si>
    <t>74326 3XA0A</t>
  </si>
  <si>
    <t>74327 3XA0A</t>
  </si>
  <si>
    <t>74384 3XA0A</t>
  </si>
  <si>
    <t>743F6 3XA0A</t>
  </si>
  <si>
    <t>743F7 3XA0A</t>
  </si>
  <si>
    <t>743R2 3XA0A</t>
  </si>
  <si>
    <t>743R3 3XA0A</t>
  </si>
  <si>
    <t>743R4 3XA0A</t>
  </si>
  <si>
    <t>75234 3XY0A</t>
  </si>
  <si>
    <t>756S8 3XE0A</t>
  </si>
  <si>
    <t>76396 3XD0A</t>
  </si>
  <si>
    <t>76397 3XD0A</t>
  </si>
  <si>
    <t>76397 3YF0A-B</t>
  </si>
  <si>
    <t>76397 3XC9A</t>
  </si>
  <si>
    <t>62516 4CB0A</t>
  </si>
  <si>
    <t>62516 6MA0A</t>
  </si>
  <si>
    <t>75176 3VA0A</t>
  </si>
  <si>
    <t>75422 3VA0A</t>
  </si>
  <si>
    <t>77648 3VA0A</t>
  </si>
  <si>
    <t>77649 3VA0A</t>
  </si>
  <si>
    <t>73211 3VA0A</t>
  </si>
  <si>
    <t>73233 3VA0A</t>
  </si>
  <si>
    <t>64124 4CB0A</t>
  </si>
  <si>
    <t>64124 4CB0A-G</t>
  </si>
  <si>
    <t>64125 4CB0A</t>
  </si>
  <si>
    <t>64125 4CB0A-G</t>
  </si>
  <si>
    <t>67418 4CB0A</t>
  </si>
  <si>
    <t>74356 4CB0A</t>
  </si>
  <si>
    <t>74356 4CB0A-G</t>
  </si>
  <si>
    <t>74356 4CE0A-B</t>
  </si>
  <si>
    <t>74356 4CE0A</t>
  </si>
  <si>
    <t>74356 4CE0A-E</t>
  </si>
  <si>
    <t>74366 4CB0A</t>
  </si>
  <si>
    <t>75118 4CB0A</t>
  </si>
  <si>
    <t>751C5 6FK0A</t>
  </si>
  <si>
    <t>751T7 6FK0B</t>
  </si>
  <si>
    <t>73211 4CC1A</t>
  </si>
  <si>
    <t>65616 5TA0A</t>
  </si>
  <si>
    <t>67632 5TA0A</t>
  </si>
  <si>
    <t>73211 5TA0A</t>
  </si>
  <si>
    <t>75118 5TA0A</t>
  </si>
  <si>
    <t>75442 5TA0A</t>
  </si>
  <si>
    <t>76458 5TA0A</t>
  </si>
  <si>
    <t>76459 5TA0A</t>
  </si>
  <si>
    <t>79122 5TA0A</t>
  </si>
  <si>
    <t>90136 5TA0A</t>
  </si>
  <si>
    <t>90137 5TA0A</t>
  </si>
  <si>
    <t>75118 5TL0A</t>
  </si>
  <si>
    <t>75262 6RA1A</t>
  </si>
  <si>
    <t>5220A M8000</t>
  </si>
  <si>
    <t>75263 6RA1A</t>
  </si>
  <si>
    <t>5220A M7900</t>
  </si>
  <si>
    <t>75652 6RA0A-J</t>
  </si>
  <si>
    <t>75652 6RA0A</t>
  </si>
  <si>
    <t>9450C 04900</t>
  </si>
  <si>
    <t>9450C 05000</t>
  </si>
  <si>
    <t>17420 11G09</t>
  </si>
  <si>
    <t>93742 01G00</t>
  </si>
  <si>
    <t>93752 12G00</t>
  </si>
  <si>
    <t>93772 01G00</t>
  </si>
  <si>
    <t>62532 VG200</t>
  </si>
  <si>
    <t>62532 VE000</t>
  </si>
  <si>
    <t>62532 WL00001</t>
  </si>
  <si>
    <t>62532 0W700-1</t>
  </si>
  <si>
    <t>62532 1W200-1</t>
  </si>
  <si>
    <t>17216 8N001</t>
  </si>
  <si>
    <t>17216 8N00001</t>
  </si>
  <si>
    <t>17216 8N00002</t>
  </si>
  <si>
    <t>73242 4M700</t>
  </si>
  <si>
    <t>73262 4M500</t>
  </si>
  <si>
    <t>62533 4M41001</t>
  </si>
  <si>
    <t>62512 3VA3A</t>
  </si>
  <si>
    <t>62512 5WK0A</t>
  </si>
  <si>
    <t>66355 JN20A</t>
  </si>
  <si>
    <t>751T7 6FK0C</t>
  </si>
  <si>
    <t>62541 4CB0A</t>
  </si>
  <si>
    <t>74539 3XA0A</t>
  </si>
  <si>
    <t>75495 5YJ2A</t>
  </si>
  <si>
    <t>77536 3XA0A</t>
  </si>
  <si>
    <t>77537 3XA0A</t>
  </si>
  <si>
    <t>76486 3VA0B</t>
  </si>
  <si>
    <t>764B0 3VA0A</t>
  </si>
  <si>
    <t>75628 3VA0A</t>
  </si>
  <si>
    <t>451671-1006P</t>
  </si>
  <si>
    <t>451672-1006P</t>
  </si>
  <si>
    <t>451673-1006P</t>
  </si>
  <si>
    <t>451674-1006P</t>
  </si>
  <si>
    <t>451671-1011P</t>
  </si>
  <si>
    <t>451672-1011P</t>
  </si>
  <si>
    <t>451673-1011P</t>
  </si>
  <si>
    <t>451674-1011P</t>
  </si>
  <si>
    <t>451633-1017P</t>
  </si>
  <si>
    <t>451634-1016P</t>
  </si>
  <si>
    <t>451151-1026P</t>
  </si>
  <si>
    <t>451152-1025P</t>
  </si>
  <si>
    <t>451155-1020P</t>
  </si>
  <si>
    <t>451156-1020P</t>
  </si>
  <si>
    <t>451671-1026P</t>
  </si>
  <si>
    <t>451672-1025P</t>
  </si>
  <si>
    <t>451673-1053P</t>
  </si>
  <si>
    <t>451674-1053P</t>
  </si>
  <si>
    <t>73242 5TA0A</t>
  </si>
  <si>
    <t>73262 5TA0A</t>
  </si>
  <si>
    <t>73272 5TA0A</t>
  </si>
  <si>
    <t>74568 5TA0A</t>
  </si>
  <si>
    <t>75182 5TA0A</t>
  </si>
  <si>
    <t>80162 5TA0A</t>
  </si>
  <si>
    <t>80163 5TA0A</t>
  </si>
  <si>
    <t>80162 5TA1A</t>
  </si>
  <si>
    <t>80163 5TA1A</t>
  </si>
  <si>
    <t>82154 5TA0A</t>
  </si>
  <si>
    <t>82155 5TA0A</t>
  </si>
  <si>
    <t>82155 5TA1A</t>
  </si>
  <si>
    <t>62541 6MA0A</t>
  </si>
  <si>
    <t>62590 6MA0A</t>
  </si>
  <si>
    <t>73211 3XA0A</t>
  </si>
  <si>
    <t>9450C 02900</t>
  </si>
  <si>
    <t>9450C 03000</t>
  </si>
  <si>
    <t>67413 6RA0ABL</t>
  </si>
  <si>
    <t>75512 6RA0ABL</t>
  </si>
  <si>
    <t>75513 6RA0ABL</t>
  </si>
  <si>
    <t>75426 6RL1ABL</t>
  </si>
  <si>
    <t>75426 6RL1BBL</t>
  </si>
  <si>
    <t>75466 6RL1ABL</t>
  </si>
  <si>
    <t>75466 6RL1BBL</t>
  </si>
  <si>
    <t>76572 4CC0AT1</t>
  </si>
  <si>
    <t>76573 4CC0AT1</t>
  </si>
  <si>
    <t>75112 JG00A02</t>
  </si>
  <si>
    <t>75113 JG00A02</t>
  </si>
  <si>
    <t>75134 JG00A02</t>
  </si>
  <si>
    <t>75135 JG00A02</t>
  </si>
  <si>
    <t>75112 5TA0AT2</t>
  </si>
  <si>
    <t>75113 5TA0AT2</t>
  </si>
  <si>
    <t>75134 5TA0AT2</t>
  </si>
  <si>
    <t>75135 5TA0AT2</t>
  </si>
  <si>
    <t>76516 JN20AT1</t>
  </si>
  <si>
    <t>76517 JN20AT1</t>
  </si>
  <si>
    <t>75112 1JA0AT2</t>
  </si>
  <si>
    <t>75113 1JA0AT2</t>
  </si>
  <si>
    <t>75134 1JA0AT2</t>
  </si>
  <si>
    <t>75135 1JA0AT2</t>
  </si>
  <si>
    <t>67612 1GR0AT1</t>
  </si>
  <si>
    <t>67612 1GR0AT2</t>
  </si>
  <si>
    <t>67613 1GR0AT1</t>
  </si>
  <si>
    <t>67613 1GR0AT2</t>
  </si>
  <si>
    <t>75127 1GR0AT1</t>
  </si>
  <si>
    <t>75127 1GR0AT2</t>
  </si>
  <si>
    <t>75112 3VA0AT2</t>
  </si>
  <si>
    <t>75113 3VA0AT2</t>
  </si>
  <si>
    <t>61161 B5010</t>
  </si>
  <si>
    <t>61161 B5030</t>
  </si>
  <si>
    <t>61162 B5010</t>
  </si>
  <si>
    <t>61162 B5030</t>
  </si>
  <si>
    <t>61175 B5010</t>
  </si>
  <si>
    <t>61176 B5010</t>
  </si>
  <si>
    <t>451631-1047P</t>
  </si>
  <si>
    <t>451632-1029P</t>
  </si>
  <si>
    <t>62516 3VA3A</t>
  </si>
  <si>
    <t>62532 3VA1A</t>
  </si>
  <si>
    <t>76218 3VA0A</t>
  </si>
  <si>
    <t>76219 3VA0A</t>
  </si>
  <si>
    <t>751B2 5TA0A</t>
  </si>
  <si>
    <t>75412 JG00A</t>
  </si>
  <si>
    <t>74317 4BD0A</t>
  </si>
  <si>
    <t>74317 4CB0A</t>
  </si>
  <si>
    <t>76483 4CB0A</t>
  </si>
  <si>
    <t>9450B 86300</t>
  </si>
  <si>
    <t>9450C 01700</t>
  </si>
  <si>
    <t>9450C 01800</t>
  </si>
  <si>
    <t>9450C 01900</t>
  </si>
  <si>
    <t>9450C 02000</t>
  </si>
  <si>
    <t>9450C 03600</t>
  </si>
  <si>
    <t>64124 6RA0A</t>
  </si>
  <si>
    <t>5220A M9400</t>
  </si>
  <si>
    <t>64125 6RA0A</t>
  </si>
  <si>
    <t>5220A M9300</t>
  </si>
  <si>
    <t>75312 6RA1A</t>
  </si>
  <si>
    <t>5253C J1800</t>
  </si>
  <si>
    <t>75313 6RA1A</t>
  </si>
  <si>
    <t>5253C J1700</t>
  </si>
  <si>
    <t>75692 6RA0A</t>
  </si>
  <si>
    <t>5253C B3200</t>
  </si>
  <si>
    <t>75693 6RA0A</t>
  </si>
  <si>
    <t>5253C B3100</t>
  </si>
  <si>
    <t>17285 1LA0A01</t>
  </si>
  <si>
    <t>67309 1LA0A</t>
  </si>
  <si>
    <t>67332 1LA0A</t>
  </si>
  <si>
    <t>67332 1LA0C</t>
  </si>
  <si>
    <t>74548 1LA0B</t>
  </si>
  <si>
    <t>74548 1LS0B</t>
  </si>
  <si>
    <t>745P4 1LA0B</t>
  </si>
  <si>
    <t>671C1 1JB0A</t>
  </si>
  <si>
    <t>75472 1JB0A</t>
  </si>
  <si>
    <t>762A2 1JA0A</t>
  </si>
  <si>
    <t>762A3 1JA0A</t>
  </si>
  <si>
    <t>742D1 3XA0B</t>
  </si>
  <si>
    <t>74328 3XA0A</t>
  </si>
  <si>
    <t>76546 5YM0B</t>
  </si>
  <si>
    <t>76547 5YM0B</t>
  </si>
  <si>
    <t>77532 3YB0CUF</t>
  </si>
  <si>
    <t>77532 3YF2AUF</t>
  </si>
  <si>
    <t>77533 3YB0AUF</t>
  </si>
  <si>
    <t>77533 3YE2AUF</t>
  </si>
  <si>
    <t>11330 80G09</t>
  </si>
  <si>
    <t>11331 2S60001</t>
  </si>
  <si>
    <t>11331 33G00-1</t>
  </si>
  <si>
    <t>11331 35G00-1</t>
  </si>
  <si>
    <t>11331 37G00-1</t>
  </si>
  <si>
    <t>11331 86G09</t>
  </si>
  <si>
    <t>11331 VK30001</t>
  </si>
  <si>
    <t>17420 11G08</t>
  </si>
  <si>
    <t>17426 01G09</t>
  </si>
  <si>
    <t>67331 15G11</t>
  </si>
  <si>
    <t>62512 4U000</t>
  </si>
  <si>
    <t>54724 0W00001</t>
  </si>
  <si>
    <t>54734 0W00001</t>
  </si>
  <si>
    <t>9632 14190-P</t>
  </si>
  <si>
    <t>62240 0M010</t>
  </si>
  <si>
    <t>75212 2N300</t>
  </si>
  <si>
    <t>62512 65F00</t>
  </si>
  <si>
    <t>62532 65F00</t>
  </si>
  <si>
    <t>62532 70F00</t>
  </si>
  <si>
    <t>62512 85F00</t>
  </si>
  <si>
    <t>66312 5M410</t>
  </si>
  <si>
    <t>67123 4M400</t>
  </si>
  <si>
    <t>67332 4M400</t>
  </si>
  <si>
    <t>78132 4M500</t>
  </si>
  <si>
    <t>78133 4M500</t>
  </si>
  <si>
    <t>80142 6N000</t>
  </si>
  <si>
    <t>17286 8H300</t>
  </si>
  <si>
    <t>17286 8H30001</t>
  </si>
  <si>
    <t>17286 8H30002</t>
  </si>
  <si>
    <t>62030 EQ30001</t>
  </si>
  <si>
    <t>79146 8H300</t>
  </si>
  <si>
    <t>74754 CA000</t>
  </si>
  <si>
    <t>74754 CA000-E</t>
  </si>
  <si>
    <t>74772 9Y300</t>
  </si>
  <si>
    <t>74772 9Y300-E</t>
  </si>
  <si>
    <t>17285 EN00001</t>
  </si>
  <si>
    <t>67332 EN000</t>
  </si>
  <si>
    <t>74753 EN00A</t>
  </si>
  <si>
    <t>74758 EN100</t>
  </si>
  <si>
    <t>74763 EN000</t>
  </si>
  <si>
    <t>74772 EN100</t>
  </si>
  <si>
    <t>75422 EN100UF</t>
  </si>
  <si>
    <t>17285 1AA0A0B</t>
  </si>
  <si>
    <t>67339 1AT0A</t>
  </si>
  <si>
    <t>67339 1AT0B</t>
  </si>
  <si>
    <t>67419 1AT0A</t>
  </si>
  <si>
    <t>74366 1GR0A</t>
  </si>
  <si>
    <t>74367 1GR0A</t>
  </si>
  <si>
    <t>74366 1GR0B</t>
  </si>
  <si>
    <t>74367 1GR0B</t>
  </si>
  <si>
    <t>74516 1GR0A</t>
  </si>
  <si>
    <t>65616 JN20A</t>
  </si>
  <si>
    <t>67466 JN20A</t>
  </si>
  <si>
    <t>73211 JN22A</t>
  </si>
  <si>
    <t>73231 JN22A</t>
  </si>
  <si>
    <t>755D6 3NU0A</t>
  </si>
  <si>
    <t>755D7 3NU0A</t>
  </si>
  <si>
    <t>75529 1LA0A</t>
  </si>
  <si>
    <t>67332 1ZR0A</t>
  </si>
  <si>
    <t>67332 1ZR0B</t>
  </si>
  <si>
    <t>67870 1ZR0A03</t>
  </si>
  <si>
    <t>67870 1ZR0A04</t>
  </si>
  <si>
    <t>76246 1JA0A</t>
  </si>
  <si>
    <t>76247 1JA0A</t>
  </si>
  <si>
    <t>73211 3XE0A</t>
  </si>
  <si>
    <t>75234 3XA0A</t>
  </si>
  <si>
    <t>76458 3XA0A</t>
  </si>
  <si>
    <t>76459 3XA0A</t>
  </si>
  <si>
    <t>73212 3XC0A</t>
  </si>
  <si>
    <t>73232 3XC0A</t>
  </si>
  <si>
    <t>74329 3XN0A</t>
  </si>
  <si>
    <t>77598 3XC8A</t>
  </si>
  <si>
    <t>76218 3XJ0A</t>
  </si>
  <si>
    <t>76219 3XJ0A</t>
  </si>
  <si>
    <t>76373 3YF3A</t>
  </si>
  <si>
    <t>76397 3YF0A</t>
  </si>
  <si>
    <t>17216 CY00A</t>
  </si>
  <si>
    <t>17217 CY00A</t>
  </si>
  <si>
    <t>75454 1VN0A</t>
  </si>
  <si>
    <t>51162 3VA4A</t>
  </si>
  <si>
    <t>75176 5WK0A</t>
  </si>
  <si>
    <t>67466 4CB0A</t>
  </si>
  <si>
    <t>67466 4CB0A-E</t>
  </si>
  <si>
    <t>76482 4CB0A</t>
  </si>
  <si>
    <t>76482 4CB0A-E</t>
  </si>
  <si>
    <t>78118 6MA0A</t>
  </si>
  <si>
    <t>78119 6MA0A</t>
  </si>
  <si>
    <t>78152 CN000</t>
  </si>
  <si>
    <t>62240 4M500</t>
  </si>
  <si>
    <t>64828 D0109</t>
  </si>
  <si>
    <t>64828 D0109-G</t>
  </si>
  <si>
    <t>74811 01G0A</t>
  </si>
  <si>
    <t>74811 08G00</t>
  </si>
  <si>
    <t>74811 31G0A</t>
  </si>
  <si>
    <t>74811 3S800</t>
  </si>
  <si>
    <t>74811 3S810</t>
  </si>
  <si>
    <t>74811 VJ30A</t>
  </si>
  <si>
    <t>74811 VJ40A</t>
  </si>
  <si>
    <t>62592 VG200-01</t>
  </si>
  <si>
    <t>62593 VG200-01</t>
  </si>
  <si>
    <t>93872 92G00</t>
  </si>
  <si>
    <t>74755 73R0001</t>
  </si>
  <si>
    <t>74532 CA000</t>
  </si>
  <si>
    <t>75422 EN100</t>
  </si>
  <si>
    <t>66312 4M410</t>
  </si>
  <si>
    <t>66312 6M000</t>
  </si>
  <si>
    <t>67122 4M409</t>
  </si>
  <si>
    <t>67122 5M019</t>
  </si>
  <si>
    <t>67332 5M000</t>
  </si>
  <si>
    <t>75172 4M412</t>
  </si>
  <si>
    <t>75173 4M412</t>
  </si>
  <si>
    <t>79412 4M500</t>
  </si>
  <si>
    <t>62532 4M410001</t>
  </si>
  <si>
    <t>62532 AU00001</t>
  </si>
  <si>
    <t>75172 AU000</t>
  </si>
  <si>
    <t>75173 AU000</t>
  </si>
  <si>
    <t>75513 CN000</t>
  </si>
  <si>
    <t>67122 8H30001</t>
  </si>
  <si>
    <t>67122 8H70001</t>
  </si>
  <si>
    <t>67122 8H90001</t>
  </si>
  <si>
    <t>76232 8H30001</t>
  </si>
  <si>
    <t>76233 8H30001</t>
  </si>
  <si>
    <t>75113 CA00001</t>
  </si>
  <si>
    <t>75182 CA000</t>
  </si>
  <si>
    <t>75182 CB000</t>
  </si>
  <si>
    <t>66319 EN000</t>
  </si>
  <si>
    <t>74516 EN000</t>
  </si>
  <si>
    <t>74516 EN100</t>
  </si>
  <si>
    <t>75112 EN000</t>
  </si>
  <si>
    <t>75113 EN000</t>
  </si>
  <si>
    <t>75134 EN000</t>
  </si>
  <si>
    <t>75135 EN000</t>
  </si>
  <si>
    <t>75512 EN000</t>
  </si>
  <si>
    <t>75512 EN100</t>
  </si>
  <si>
    <t>75513 EN000</t>
  </si>
  <si>
    <t>75513 EN100</t>
  </si>
  <si>
    <t>75632 EN000</t>
  </si>
  <si>
    <t>75632 EN100</t>
  </si>
  <si>
    <t>76242 EN000</t>
  </si>
  <si>
    <t>76243 EN000</t>
  </si>
  <si>
    <t>74372 EN000</t>
  </si>
  <si>
    <t>74372 EN100</t>
  </si>
  <si>
    <t>76452 EN000</t>
  </si>
  <si>
    <t>76453 EN000</t>
  </si>
  <si>
    <t>75112 CA00001</t>
  </si>
  <si>
    <t>66319 CA00001</t>
  </si>
  <si>
    <t>74332 CA000</t>
  </si>
  <si>
    <t>75173 CA000</t>
  </si>
  <si>
    <t>75513 CA00001</t>
  </si>
  <si>
    <t>76452 CA000</t>
  </si>
  <si>
    <t>76453 CA000</t>
  </si>
  <si>
    <t>75312 CA000</t>
  </si>
  <si>
    <t>75313 CA000</t>
  </si>
  <si>
    <t>75513 9Y000</t>
  </si>
  <si>
    <t>57131 B5011</t>
  </si>
  <si>
    <t>57132 B5011</t>
  </si>
  <si>
    <t>57131 B5020</t>
  </si>
  <si>
    <t>57132 B5020</t>
  </si>
  <si>
    <t>64184 JG00A</t>
  </si>
  <si>
    <t>64185 JG00A</t>
  </si>
  <si>
    <t>74798 JM00ACE</t>
  </si>
  <si>
    <t>76572 JM00A</t>
  </si>
  <si>
    <t>76573 JM00A</t>
  </si>
  <si>
    <t>76532 JM00B</t>
  </si>
  <si>
    <t>76533 JM00B</t>
  </si>
  <si>
    <t>75512 JG00A</t>
  </si>
  <si>
    <t>75512 6MA0A</t>
  </si>
  <si>
    <t>75512 JM00A</t>
  </si>
  <si>
    <t>75513 JG00A</t>
  </si>
  <si>
    <t>75513 6MA0A</t>
  </si>
  <si>
    <t>75513 JM00A</t>
  </si>
  <si>
    <t>75112 JG00A-K</t>
  </si>
  <si>
    <t>75113 JG00A-K</t>
  </si>
  <si>
    <t>75113 6FK0A</t>
  </si>
  <si>
    <t>75134 JG00A</t>
  </si>
  <si>
    <t>75134 JG40A</t>
  </si>
  <si>
    <t>75134 6FK1A</t>
  </si>
  <si>
    <t>75135 JG00A</t>
  </si>
  <si>
    <t>75135 JG40A</t>
  </si>
  <si>
    <t>75135 6FK1A</t>
  </si>
  <si>
    <t>75174 JG00A-W</t>
  </si>
  <si>
    <t>67413 1AE0A</t>
  </si>
  <si>
    <t>74332 1AA0A</t>
  </si>
  <si>
    <t>74333 1AA0A</t>
  </si>
  <si>
    <t>75112 1AA0A</t>
  </si>
  <si>
    <t>75113 1AA0A</t>
  </si>
  <si>
    <t>75134 1AA0A</t>
  </si>
  <si>
    <t>75135 1AA0A</t>
  </si>
  <si>
    <t>75512 1AC0A</t>
  </si>
  <si>
    <t>75513 1AC0A</t>
  </si>
  <si>
    <t>67412 JN20A</t>
  </si>
  <si>
    <t>67412 JN20A-G</t>
  </si>
  <si>
    <t>67413 JN90A</t>
  </si>
  <si>
    <t>67413 JN90A-E</t>
  </si>
  <si>
    <t>75112 3NU0A</t>
  </si>
  <si>
    <t>75113 3NU0A</t>
  </si>
  <si>
    <t>75142 JN20A</t>
  </si>
  <si>
    <t>75143 JN20A</t>
  </si>
  <si>
    <t>75313 3NU0A</t>
  </si>
  <si>
    <t>76316 JN20A</t>
  </si>
  <si>
    <t>76317 JN20A</t>
  </si>
  <si>
    <t>76426 JN20A</t>
  </si>
  <si>
    <t>76427 JN20A</t>
  </si>
  <si>
    <t>76516 JN20A</t>
  </si>
  <si>
    <t>76517 JN20A</t>
  </si>
  <si>
    <t>17285 1LA0A02</t>
  </si>
  <si>
    <t>74366 1LA0B</t>
  </si>
  <si>
    <t>74542 1LA0A</t>
  </si>
  <si>
    <t>75442 1LA0A</t>
  </si>
  <si>
    <t>75617 1LA0A</t>
  </si>
  <si>
    <t>75112 1JA0A</t>
  </si>
  <si>
    <t>75113 1JA0A</t>
  </si>
  <si>
    <t>75134 1JA0A</t>
  </si>
  <si>
    <t>75135 1JA0A</t>
  </si>
  <si>
    <t>75126 1JB0A</t>
  </si>
  <si>
    <t>75127 1GR0A</t>
  </si>
  <si>
    <t>75512 1JA0A</t>
  </si>
  <si>
    <t>75513 1JA0A</t>
  </si>
  <si>
    <t>76586 1JA0A</t>
  </si>
  <si>
    <t>76587 1JA0A</t>
  </si>
  <si>
    <t>76542 6AX0A</t>
  </si>
  <si>
    <t>76543 6AX0A</t>
  </si>
  <si>
    <t>75126 5YJ0A</t>
  </si>
  <si>
    <t>75126 3XE0A</t>
  </si>
  <si>
    <t>75126 3XF0A</t>
  </si>
  <si>
    <t>75126 3XY0A</t>
  </si>
  <si>
    <t>75127 5YJ0A</t>
  </si>
  <si>
    <t>75127 3XE0A</t>
  </si>
  <si>
    <t>75127 3XF0A</t>
  </si>
  <si>
    <t>75127 3XY0A</t>
  </si>
  <si>
    <t>75134 3XA0A</t>
  </si>
  <si>
    <t>75135 3XA0A</t>
  </si>
  <si>
    <t>75134 3XE0A</t>
  </si>
  <si>
    <t>75135 3XE0A</t>
  </si>
  <si>
    <t>751L7 3XA0A</t>
  </si>
  <si>
    <t>751L7 3XA0A-K</t>
  </si>
  <si>
    <t>751L7 3XE0A</t>
  </si>
  <si>
    <t>76372 3XB0AUF</t>
  </si>
  <si>
    <t>76373 3XB0AUF</t>
  </si>
  <si>
    <t>76372 3XD3A</t>
  </si>
  <si>
    <t>76373 3XD3A</t>
  </si>
  <si>
    <t>76373 3YF3A-B</t>
  </si>
  <si>
    <t>77532 3XA0AUF</t>
  </si>
  <si>
    <t>77533 3YD0BUF</t>
  </si>
  <si>
    <t>75112 3VA0A</t>
  </si>
  <si>
    <t>75113 3VA0A</t>
  </si>
  <si>
    <t>76242 3VA0A</t>
  </si>
  <si>
    <t>76243 3VA0A</t>
  </si>
  <si>
    <t>76452 3VA0A</t>
  </si>
  <si>
    <t>76453 3VA0A</t>
  </si>
  <si>
    <t>76232 1VA0A</t>
  </si>
  <si>
    <t>76232 1VA0B</t>
  </si>
  <si>
    <t>76233 1VA0A</t>
  </si>
  <si>
    <t>76233 1VA0B</t>
  </si>
  <si>
    <t>75112 5TA0A</t>
  </si>
  <si>
    <t>75113 5TA0A</t>
  </si>
  <si>
    <t>75134 5TA0A</t>
  </si>
  <si>
    <t>75135 5TA0A</t>
  </si>
  <si>
    <t>76452 5TA0A</t>
  </si>
  <si>
    <t>76453 5TA0A</t>
  </si>
  <si>
    <t>67467 4CC0A</t>
  </si>
  <si>
    <t>67467 4CC0A-E</t>
  </si>
  <si>
    <t>74372 4CB0A</t>
  </si>
  <si>
    <t>76452 4CE0A</t>
  </si>
  <si>
    <t>76452 4CE0A-E</t>
  </si>
  <si>
    <t>76452 4BC1A</t>
  </si>
  <si>
    <t>76453 4CE0A</t>
  </si>
  <si>
    <t>76453 4CE0A-E</t>
  </si>
  <si>
    <t>76453 4BC1A</t>
  </si>
  <si>
    <t>76532 4CC0A</t>
  </si>
  <si>
    <t>76533 4CC0A</t>
  </si>
  <si>
    <t>76572 4CC0A</t>
  </si>
  <si>
    <t>76573 4CC0A</t>
  </si>
  <si>
    <t>75556 4BC1B</t>
  </si>
  <si>
    <t>75557 4BC1B</t>
  </si>
  <si>
    <t>76452 6MA0A</t>
  </si>
  <si>
    <t>76452 6MT0A</t>
  </si>
  <si>
    <t>76453 6MT0A</t>
  </si>
  <si>
    <t>75112 6RA0A</t>
  </si>
  <si>
    <t>75113 6RA0A</t>
  </si>
  <si>
    <t>76452 6RA0A</t>
  </si>
  <si>
    <t>76453 6RA0A</t>
  </si>
  <si>
    <t>76764 6RA0A</t>
  </si>
  <si>
    <t>5228A 52200</t>
  </si>
  <si>
    <t>76765 6RA0A</t>
  </si>
  <si>
    <t>5228A 52100</t>
  </si>
  <si>
    <t>5253C D6100</t>
  </si>
  <si>
    <t>9450B 39500</t>
  </si>
  <si>
    <t>9450B 39400</t>
  </si>
  <si>
    <t>67112 JG00A</t>
  </si>
  <si>
    <t>67112 JG40A</t>
  </si>
  <si>
    <t>67112 JM00A</t>
  </si>
  <si>
    <t>76632 JM00A</t>
  </si>
  <si>
    <t>76633 JM00A</t>
  </si>
  <si>
    <t>75174 JG00A</t>
  </si>
  <si>
    <t>75174 JG00A-K</t>
  </si>
  <si>
    <t>75636 1VX0A</t>
  </si>
  <si>
    <t>75636 1VX0A-G</t>
  </si>
  <si>
    <t>75636 6MA0B</t>
  </si>
  <si>
    <t>75196 JN20A</t>
  </si>
  <si>
    <t>75172 JN20A</t>
  </si>
  <si>
    <t>75173 JN20A</t>
  </si>
  <si>
    <t>75312 3NU0A</t>
  </si>
  <si>
    <t>75512 JN20A</t>
  </si>
  <si>
    <t>75512 3NU0A</t>
  </si>
  <si>
    <t>75513 JN20A</t>
  </si>
  <si>
    <t>75513 3NU0A</t>
  </si>
  <si>
    <t>76532 JN20A</t>
  </si>
  <si>
    <t>76533 JN20A</t>
  </si>
  <si>
    <t>76752 JN20A</t>
  </si>
  <si>
    <t>79112 JN20A</t>
  </si>
  <si>
    <t>79112 JN90A</t>
  </si>
  <si>
    <t>79113 JN20A</t>
  </si>
  <si>
    <t>74542 1LA0B</t>
  </si>
  <si>
    <t>76426 1LA0A</t>
  </si>
  <si>
    <t>76427 1LA0A</t>
  </si>
  <si>
    <t>76452 1LA0A</t>
  </si>
  <si>
    <t>76453 1LA0A</t>
  </si>
  <si>
    <t>74516 1JA0A</t>
  </si>
  <si>
    <t>74516 1JB0A</t>
  </si>
  <si>
    <t>74517 1JA0A</t>
  </si>
  <si>
    <t>74517 1JB0A</t>
  </si>
  <si>
    <t>75182 1JB0A</t>
  </si>
  <si>
    <t>75183 1JB0A</t>
  </si>
  <si>
    <t>764B8 1JB0A</t>
  </si>
  <si>
    <t>764B9 1JB0A</t>
  </si>
  <si>
    <t>75632 1AA0A01</t>
  </si>
  <si>
    <t>76452 1GR0A</t>
  </si>
  <si>
    <t>76453 1GR0A</t>
  </si>
  <si>
    <t>17205 1VA0A</t>
  </si>
  <si>
    <t>17205 5TA0A</t>
  </si>
  <si>
    <t>17206 CY00A</t>
  </si>
  <si>
    <t>17205 1VB0A</t>
  </si>
  <si>
    <t>17206 CY10A</t>
  </si>
  <si>
    <t>76516 1VA0A</t>
  </si>
  <si>
    <t>76517 1VA0A</t>
  </si>
  <si>
    <t>74558 5TA0A</t>
  </si>
  <si>
    <t>74559 5TA0A</t>
  </si>
  <si>
    <t>75112 5YJ0A</t>
  </si>
  <si>
    <t>75113 5YJ0A</t>
  </si>
  <si>
    <t>74554 3XA0A</t>
  </si>
  <si>
    <t>74554 3XA0B</t>
  </si>
  <si>
    <t>74554 3XR0A</t>
  </si>
  <si>
    <t>74282 3XA0AUF</t>
  </si>
  <si>
    <t>74282 3XE0AUF</t>
  </si>
  <si>
    <t>74282 5YJ0A</t>
  </si>
  <si>
    <t>74282 5YJ0B</t>
  </si>
  <si>
    <t>74282 5YJ0D</t>
  </si>
  <si>
    <t>76232 3VA0A</t>
  </si>
  <si>
    <t>76233 3VA0A</t>
  </si>
  <si>
    <t>76572 3VA0A</t>
  </si>
  <si>
    <t>76573 3VA0A</t>
  </si>
  <si>
    <t>79142 3VA0A</t>
  </si>
  <si>
    <t>67112 4CB0A</t>
  </si>
  <si>
    <t>67112 4CC0A</t>
  </si>
  <si>
    <t>75632 4CE0A</t>
  </si>
  <si>
    <t>75632 6MA0A</t>
  </si>
  <si>
    <t>74372 6RA0A</t>
  </si>
  <si>
    <t>5253B X2700</t>
  </si>
  <si>
    <t>76714 6RA0A</t>
  </si>
  <si>
    <t>76715 6RA0A</t>
  </si>
  <si>
    <t>5253C D4100</t>
  </si>
  <si>
    <t>5253C D5500</t>
  </si>
  <si>
    <t>5240C 66500</t>
  </si>
  <si>
    <t>67413 6US0B</t>
  </si>
  <si>
    <t>67413 6RL0B</t>
  </si>
  <si>
    <t>5253C S6800</t>
  </si>
  <si>
    <t>5253C D7100</t>
  </si>
  <si>
    <t>5253C D7200</t>
  </si>
  <si>
    <t>67331 21G00</t>
  </si>
  <si>
    <t>67331 21G00-E</t>
  </si>
  <si>
    <t>67331 21G00-B</t>
  </si>
  <si>
    <t>74755 65Y0001</t>
  </si>
  <si>
    <t>93634 01G00-G</t>
  </si>
  <si>
    <t>79146 0N800</t>
  </si>
  <si>
    <t>66812 92G00</t>
  </si>
  <si>
    <t>66812 92G10</t>
  </si>
  <si>
    <t>96112 0W700</t>
  </si>
  <si>
    <t>96113 0W700</t>
  </si>
  <si>
    <t>62032 6N000-B</t>
  </si>
  <si>
    <t>73256 4M500</t>
  </si>
  <si>
    <t>78142 6N600</t>
  </si>
  <si>
    <t>78143 6N600</t>
  </si>
  <si>
    <t>79113 6N600</t>
  </si>
  <si>
    <t>79112 4M400</t>
  </si>
  <si>
    <t>79113 4M400</t>
  </si>
  <si>
    <t>79113 4M500</t>
  </si>
  <si>
    <t>79112 85F00</t>
  </si>
  <si>
    <t>76632 8H300</t>
  </si>
  <si>
    <t>76633 8H300</t>
  </si>
  <si>
    <t>62036 8H700</t>
  </si>
  <si>
    <t>62038 8H710</t>
  </si>
  <si>
    <t>79142 8H300</t>
  </si>
  <si>
    <t>62512 AU00001</t>
  </si>
  <si>
    <t>74762 CA01A</t>
  </si>
  <si>
    <t>78142 9Y00001</t>
  </si>
  <si>
    <t>78143 9Y00001</t>
  </si>
  <si>
    <t>17285 EN10001</t>
  </si>
  <si>
    <t>85032 EN000</t>
  </si>
  <si>
    <t>74317 JG00A</t>
  </si>
  <si>
    <t>74317 JG00A-K</t>
  </si>
  <si>
    <t>85032 JG00A</t>
  </si>
  <si>
    <t>85032 JG00ACE</t>
  </si>
  <si>
    <t>17285 JM00A</t>
  </si>
  <si>
    <t>73236 JM000</t>
  </si>
  <si>
    <t>79142 JM00A</t>
  </si>
  <si>
    <t>67408 1AA0A</t>
  </si>
  <si>
    <t>67409 1AA0A</t>
  </si>
  <si>
    <t>76742 1AA0A</t>
  </si>
  <si>
    <t>76743 1AA0A</t>
  </si>
  <si>
    <t>64124 JN20A</t>
  </si>
  <si>
    <t>64125 JN20A</t>
  </si>
  <si>
    <t>67418 JN20A</t>
  </si>
  <si>
    <t>76731 JN21A</t>
  </si>
  <si>
    <t>78136 JN20A</t>
  </si>
  <si>
    <t>78137 JN20A</t>
  </si>
  <si>
    <t>17422 1LB0C01</t>
  </si>
  <si>
    <t>17423 1LB0C01</t>
  </si>
  <si>
    <t>80633 1LC0A</t>
  </si>
  <si>
    <t>67332 1ZR0C</t>
  </si>
  <si>
    <t>62518 1JA0A</t>
  </si>
  <si>
    <t>62518 1JB0A</t>
  </si>
  <si>
    <t>62519 1JA0A</t>
  </si>
  <si>
    <t>62519 1JB0A</t>
  </si>
  <si>
    <t>77614 3VA0A</t>
  </si>
  <si>
    <t>77615 3VA0A</t>
  </si>
  <si>
    <t>751T7 6FK0A</t>
  </si>
  <si>
    <t>BRQP33552-1</t>
  </si>
  <si>
    <t>BRQP33553-1</t>
  </si>
  <si>
    <t>BRQP33554-1</t>
  </si>
  <si>
    <t>79112 AU100</t>
  </si>
  <si>
    <t>正式部品番号</t>
    <rPh sb="0" eb="2">
      <t>セイシキ</t>
    </rPh>
    <rPh sb="2" eb="4">
      <t>ブヒン</t>
    </rPh>
    <rPh sb="4" eb="6">
      <t>バンゴウ</t>
    </rPh>
    <phoneticPr fontId="45"/>
  </si>
  <si>
    <t>DB登録照合</t>
    <rPh sb="2" eb="4">
      <t>トウロク</t>
    </rPh>
    <rPh sb="4" eb="6">
      <t>ショウゴウ</t>
    </rPh>
    <phoneticPr fontId="45"/>
  </si>
  <si>
    <t>1133137G00-1</t>
  </si>
  <si>
    <t>1133186G09</t>
  </si>
  <si>
    <t>172051VA0A</t>
  </si>
  <si>
    <t>172051VB0A</t>
  </si>
  <si>
    <t>172055TA0A</t>
  </si>
  <si>
    <t>172055TA0A-T</t>
  </si>
  <si>
    <t>17206CY00A</t>
  </si>
  <si>
    <t>17206CY00A-T</t>
  </si>
  <si>
    <t>17206CY10A</t>
  </si>
  <si>
    <t>172167DC0A</t>
  </si>
  <si>
    <t>172177DC0A</t>
  </si>
  <si>
    <t>172851AA0A0B</t>
  </si>
  <si>
    <t>172851AA1A</t>
  </si>
  <si>
    <t>172851AA2A</t>
  </si>
  <si>
    <t>172851LA0A01</t>
  </si>
  <si>
    <t>172851LA0A02</t>
  </si>
  <si>
    <t>172851LA1A01</t>
  </si>
  <si>
    <t>172853XN0A01</t>
  </si>
  <si>
    <t>172853XP0A01</t>
  </si>
  <si>
    <t>172855YJ0A01</t>
  </si>
  <si>
    <t>174221LB0C01</t>
  </si>
  <si>
    <t>174231LB0C01</t>
  </si>
  <si>
    <t>1742601G09</t>
  </si>
  <si>
    <t>451633-1075P</t>
  </si>
  <si>
    <t>451634-1062P</t>
  </si>
  <si>
    <t>511623VA4A</t>
  </si>
  <si>
    <t>5220AM7300</t>
  </si>
  <si>
    <t>5220AM7400</t>
  </si>
  <si>
    <t>5220AM7900</t>
  </si>
  <si>
    <t>5220AM8000</t>
  </si>
  <si>
    <t>5220AM8300</t>
  </si>
  <si>
    <t>5220AM8400</t>
  </si>
  <si>
    <t>5220AM9100</t>
  </si>
  <si>
    <t>5220AM9200</t>
  </si>
  <si>
    <t>5220AM9300</t>
  </si>
  <si>
    <t>5220AM9400</t>
  </si>
  <si>
    <t>5220AN0100</t>
  </si>
  <si>
    <t>5220AN0200</t>
  </si>
  <si>
    <t>5220AN1100</t>
  </si>
  <si>
    <t>5220AN1200</t>
  </si>
  <si>
    <t>5220AN2900</t>
  </si>
  <si>
    <t>5220AN3000</t>
  </si>
  <si>
    <t>5220AN4100</t>
  </si>
  <si>
    <t>5220AN4200</t>
  </si>
  <si>
    <t>5220AN8700BL</t>
  </si>
  <si>
    <t>5220AN8700LM</t>
  </si>
  <si>
    <t>5220AN8800BL</t>
  </si>
  <si>
    <t>5220AN8800LM</t>
  </si>
  <si>
    <t>5220AT9100</t>
  </si>
  <si>
    <t>5220AT9200</t>
  </si>
  <si>
    <t>5228A52100</t>
  </si>
  <si>
    <t>5228A52200</t>
  </si>
  <si>
    <t>5240B86300BL</t>
  </si>
  <si>
    <t>5240B86300LM</t>
  </si>
  <si>
    <t>5240C66500</t>
  </si>
  <si>
    <t>5253BM5600</t>
  </si>
  <si>
    <t>5253BX2100</t>
  </si>
  <si>
    <t>5253BX2700</t>
  </si>
  <si>
    <t>5253BX3400</t>
  </si>
  <si>
    <t>5253BX3600</t>
  </si>
  <si>
    <t>5253BY6400</t>
  </si>
  <si>
    <t>5253BY9300</t>
  </si>
  <si>
    <t>5253CA0700</t>
  </si>
  <si>
    <t>5253CA0800</t>
  </si>
  <si>
    <t>5253CA2700BL</t>
  </si>
  <si>
    <t>5253CA2700LM</t>
  </si>
  <si>
    <t>5253CA2800BL</t>
  </si>
  <si>
    <t>5253CA2800LM</t>
  </si>
  <si>
    <t>5253CA4500</t>
  </si>
  <si>
    <t>5253CA4600</t>
  </si>
  <si>
    <t>5253CA5700</t>
  </si>
  <si>
    <t>5253CA5800</t>
  </si>
  <si>
    <t>5253CA6500</t>
  </si>
  <si>
    <t>5253CA6600</t>
  </si>
  <si>
    <t>5253CA7300</t>
  </si>
  <si>
    <t>5253CA7400</t>
  </si>
  <si>
    <t>5253CA9500</t>
  </si>
  <si>
    <t>5253CA9600</t>
  </si>
  <si>
    <t>5253CB3100</t>
  </si>
  <si>
    <t>5253CB3200</t>
  </si>
  <si>
    <t>5253CB4700</t>
  </si>
  <si>
    <t>5253CB4800</t>
  </si>
  <si>
    <t>5253CC9700</t>
  </si>
  <si>
    <t>5253CD4100</t>
  </si>
  <si>
    <t>5253CD4300</t>
  </si>
  <si>
    <t>5253CD5500</t>
  </si>
  <si>
    <t>5253CD5600</t>
  </si>
  <si>
    <t>5253CD6100</t>
  </si>
  <si>
    <t>5253CD6300</t>
  </si>
  <si>
    <t>5253CD7100</t>
  </si>
  <si>
    <t>5253CD7200</t>
  </si>
  <si>
    <t>5253CF0200BL</t>
  </si>
  <si>
    <t>5253CF0200LM</t>
  </si>
  <si>
    <t>5253CG9700</t>
  </si>
  <si>
    <t>5253CG9800</t>
  </si>
  <si>
    <t>5253CH8300</t>
  </si>
  <si>
    <t>5253CH8400</t>
  </si>
  <si>
    <t>5253CJ1700</t>
  </si>
  <si>
    <t>5253CJ1800</t>
  </si>
  <si>
    <t>5253CJ2100</t>
  </si>
  <si>
    <t>5253CJ2200</t>
  </si>
  <si>
    <t>5253CJ9700</t>
  </si>
  <si>
    <t>5253CJ9800</t>
  </si>
  <si>
    <t>5253CK0700</t>
  </si>
  <si>
    <t>5253CK0800</t>
  </si>
  <si>
    <t>5253CK0900</t>
  </si>
  <si>
    <t>5253CK1000</t>
  </si>
  <si>
    <t>5253CK2900</t>
  </si>
  <si>
    <t>5253CK3000</t>
  </si>
  <si>
    <t>5253CQ4100</t>
  </si>
  <si>
    <t>5253CQ4200</t>
  </si>
  <si>
    <t>5253CQ4300</t>
  </si>
  <si>
    <t>5253CS6800</t>
  </si>
  <si>
    <t>542723XA0A</t>
  </si>
  <si>
    <t>542733XA0A</t>
  </si>
  <si>
    <t>542923XA0A</t>
  </si>
  <si>
    <t>542933XA0A</t>
  </si>
  <si>
    <t>542943XA0A</t>
  </si>
  <si>
    <t>542945YJ0A</t>
  </si>
  <si>
    <t>542953XA0A</t>
  </si>
  <si>
    <t>547240W00001</t>
  </si>
  <si>
    <t>547340W00001</t>
  </si>
  <si>
    <t>61137B5010</t>
  </si>
  <si>
    <t>61138B5010</t>
  </si>
  <si>
    <t>61161B5010</t>
  </si>
  <si>
    <t>61161B5040</t>
  </si>
  <si>
    <t>61162B5040</t>
  </si>
  <si>
    <t>61175B5010</t>
  </si>
  <si>
    <t>61176B5010</t>
  </si>
  <si>
    <t>612123XA0A</t>
  </si>
  <si>
    <t>612123XA2A</t>
  </si>
  <si>
    <t>612123XE2A</t>
  </si>
  <si>
    <t>612133XA0A</t>
  </si>
  <si>
    <t>612133XA2A</t>
  </si>
  <si>
    <t>612133XE0A</t>
  </si>
  <si>
    <t>612133XE2A</t>
  </si>
  <si>
    <t>61231B5010</t>
  </si>
  <si>
    <t>61231B5020</t>
  </si>
  <si>
    <t>61231B5020-B</t>
  </si>
  <si>
    <t>61231B5030</t>
  </si>
  <si>
    <t>61232B5010</t>
  </si>
  <si>
    <t>61232B5020</t>
  </si>
  <si>
    <t>61232B5020-B</t>
  </si>
  <si>
    <t>61232B5030</t>
  </si>
  <si>
    <t>61343B5010</t>
  </si>
  <si>
    <t>61343B5020</t>
  </si>
  <si>
    <t>61343B5040</t>
  </si>
  <si>
    <t>61343B5060</t>
  </si>
  <si>
    <t>61343B5070</t>
  </si>
  <si>
    <t>61344B5011</t>
  </si>
  <si>
    <t>61344B5021</t>
  </si>
  <si>
    <t>61344B5031</t>
  </si>
  <si>
    <t>61344B5052</t>
  </si>
  <si>
    <t>61413B5010</t>
  </si>
  <si>
    <t>61414B5010</t>
  </si>
  <si>
    <t>61427B5010</t>
  </si>
  <si>
    <t>61428B5010</t>
  </si>
  <si>
    <t>622404M500</t>
  </si>
  <si>
    <t>622406N600</t>
  </si>
  <si>
    <t>622421LA0A</t>
  </si>
  <si>
    <t>625123VA3A</t>
  </si>
  <si>
    <t>625125WK0A</t>
  </si>
  <si>
    <t>6251265F00</t>
  </si>
  <si>
    <t>6251285F00</t>
  </si>
  <si>
    <t>625161VA0A</t>
  </si>
  <si>
    <t>625163VA3A</t>
  </si>
  <si>
    <t>625164CB0A</t>
  </si>
  <si>
    <t>625166MA0A</t>
  </si>
  <si>
    <t>625166MR0A</t>
  </si>
  <si>
    <t>625168H30001</t>
  </si>
  <si>
    <t>625181JA0A</t>
  </si>
  <si>
    <t>625181JB0A</t>
  </si>
  <si>
    <t>625181LA0A</t>
  </si>
  <si>
    <t>625181LB0A</t>
  </si>
  <si>
    <t>625186RA0A</t>
  </si>
  <si>
    <t>625186RA0A-T</t>
  </si>
  <si>
    <t>625191JA0A</t>
  </si>
  <si>
    <t>625191JB0A</t>
  </si>
  <si>
    <t>625191LA0A</t>
  </si>
  <si>
    <t>625191LB0A</t>
  </si>
  <si>
    <t>625196RA0A</t>
  </si>
  <si>
    <t>625196RA0A-T</t>
  </si>
  <si>
    <t>625221LA0A</t>
  </si>
  <si>
    <t>625221LA5A</t>
  </si>
  <si>
    <t>625221VA0A</t>
  </si>
  <si>
    <t>625224CB0A</t>
  </si>
  <si>
    <t>625224CB0AYM</t>
  </si>
  <si>
    <t>625225TA0A</t>
  </si>
  <si>
    <t>625226MA0A</t>
  </si>
  <si>
    <t>625227DA0A</t>
  </si>
  <si>
    <t>6252280F00</t>
  </si>
  <si>
    <t>6252285F00</t>
  </si>
  <si>
    <t>62522JN20A</t>
  </si>
  <si>
    <t>625231LA0A</t>
  </si>
  <si>
    <t>625231VA0A</t>
  </si>
  <si>
    <t>625234CB0A</t>
  </si>
  <si>
    <t>625234CB0AYM</t>
  </si>
  <si>
    <t>625235TA0A</t>
  </si>
  <si>
    <t>625236MA0A</t>
  </si>
  <si>
    <t>625237DA0A</t>
  </si>
  <si>
    <t>6252380F00</t>
  </si>
  <si>
    <t>6252385F00</t>
  </si>
  <si>
    <t>62523JN20A</t>
  </si>
  <si>
    <t>625321LA0A</t>
  </si>
  <si>
    <t>625321VA0A</t>
  </si>
  <si>
    <t>625323VA1A</t>
  </si>
  <si>
    <t>625324CB0A</t>
  </si>
  <si>
    <t>6253265F00</t>
  </si>
  <si>
    <t>625326FM0A</t>
  </si>
  <si>
    <t>625326MA0A</t>
  </si>
  <si>
    <t>6253270F00</t>
  </si>
  <si>
    <t>625331LA0A</t>
  </si>
  <si>
    <t>6253365F00</t>
  </si>
  <si>
    <t>6253370F00</t>
  </si>
  <si>
    <t>625414CB0A</t>
  </si>
  <si>
    <t>625416MA0A</t>
  </si>
  <si>
    <t>625906MA0A</t>
  </si>
  <si>
    <t>631226GW0A</t>
  </si>
  <si>
    <t>631236GW0A</t>
  </si>
  <si>
    <t>631321LA0A</t>
  </si>
  <si>
    <t>631324M400</t>
  </si>
  <si>
    <t>63132JM00A</t>
  </si>
  <si>
    <t>631331LA0A</t>
  </si>
  <si>
    <t>631334M400</t>
  </si>
  <si>
    <t>63133JM00A</t>
  </si>
  <si>
    <t>631422W100</t>
  </si>
  <si>
    <t>631432W100</t>
  </si>
  <si>
    <t>641121JA0A</t>
  </si>
  <si>
    <t>641121JA0A-B</t>
  </si>
  <si>
    <t>641121JA0A-C</t>
  </si>
  <si>
    <t>641125TA0A</t>
  </si>
  <si>
    <t>641126RA0A</t>
  </si>
  <si>
    <t>6411270F00</t>
  </si>
  <si>
    <t>641131JA0A</t>
  </si>
  <si>
    <t>641131JA0A-B</t>
  </si>
  <si>
    <t>641135TA0A</t>
  </si>
  <si>
    <t>641136RA0A</t>
  </si>
  <si>
    <t>6411370F00</t>
  </si>
  <si>
    <t>641224CB0A</t>
  </si>
  <si>
    <t>641226RA0A</t>
  </si>
  <si>
    <t>641227DA0A</t>
  </si>
  <si>
    <t>641234CB0A</t>
  </si>
  <si>
    <t>641236RA0A</t>
  </si>
  <si>
    <t>641237DA0A</t>
  </si>
  <si>
    <t>641241AA0A</t>
  </si>
  <si>
    <t>641241AA0A-K</t>
  </si>
  <si>
    <t>641244CB0A</t>
  </si>
  <si>
    <t>641244CB0A-G</t>
  </si>
  <si>
    <t>641246RA0A</t>
  </si>
  <si>
    <t>641247DA0A</t>
  </si>
  <si>
    <t>64124JN20A</t>
  </si>
  <si>
    <t>641251AA0A</t>
  </si>
  <si>
    <t>641251AA0A-K</t>
  </si>
  <si>
    <t>641254CB0A</t>
  </si>
  <si>
    <t>641254CB0A-G</t>
  </si>
  <si>
    <t>641256RA0A</t>
  </si>
  <si>
    <t>641257DA0A</t>
  </si>
  <si>
    <t>64125JN20A</t>
  </si>
  <si>
    <t>641321AA0A</t>
  </si>
  <si>
    <t>641321JA0A</t>
  </si>
  <si>
    <t>641321LA0A</t>
  </si>
  <si>
    <t>641321LA0A-G</t>
  </si>
  <si>
    <t>641326RA0A</t>
  </si>
  <si>
    <t>641331AA0A</t>
  </si>
  <si>
    <t>641331JA0A</t>
  </si>
  <si>
    <t>641331LA0A</t>
  </si>
  <si>
    <t>641336RA0A</t>
  </si>
  <si>
    <t>641421AA0A</t>
  </si>
  <si>
    <t>641421AA0A-K</t>
  </si>
  <si>
    <t>641421JA0A</t>
  </si>
  <si>
    <t>64142JN20A</t>
  </si>
  <si>
    <t>641431AA0A</t>
  </si>
  <si>
    <t>641431AA0A-K</t>
  </si>
  <si>
    <t>641431JA0A</t>
  </si>
  <si>
    <t>64143JN20A</t>
  </si>
  <si>
    <t>641786RA0A</t>
  </si>
  <si>
    <t>641796RA0A</t>
  </si>
  <si>
    <t>641821LA0A</t>
  </si>
  <si>
    <t>641824CB0A</t>
  </si>
  <si>
    <t>641826MA0A</t>
  </si>
  <si>
    <t>641826RA0A</t>
  </si>
  <si>
    <t>641826RA1A</t>
  </si>
  <si>
    <t>641826RA1A-T</t>
  </si>
  <si>
    <t>641828H90001</t>
  </si>
  <si>
    <t>641831LA0A</t>
  </si>
  <si>
    <t>641834CB0A</t>
  </si>
  <si>
    <t>641836MA0A</t>
  </si>
  <si>
    <t>641836RA0A</t>
  </si>
  <si>
    <t>641836RA1A</t>
  </si>
  <si>
    <t>641836RA1A-T</t>
  </si>
  <si>
    <t>641838H90001</t>
  </si>
  <si>
    <t>641846MA0A</t>
  </si>
  <si>
    <t>641856MA0A</t>
  </si>
  <si>
    <t>641946RA0A</t>
  </si>
  <si>
    <t>641956RA0A</t>
  </si>
  <si>
    <t>641C2JG00A</t>
  </si>
  <si>
    <t>641C3JG00A</t>
  </si>
  <si>
    <t>641G06RA0A</t>
  </si>
  <si>
    <t>641G16RA0A</t>
  </si>
  <si>
    <t>656165TA0A</t>
  </si>
  <si>
    <t>656165TA0A-T</t>
  </si>
  <si>
    <t>65616JM00A</t>
  </si>
  <si>
    <t>65616JN20A</t>
  </si>
  <si>
    <t>663124CB0A</t>
  </si>
  <si>
    <t>663126RA0A</t>
  </si>
  <si>
    <t>663126RL1A</t>
  </si>
  <si>
    <t>663163VA2H</t>
  </si>
  <si>
    <t>663196RA0A</t>
  </si>
  <si>
    <t>663196RL1A</t>
  </si>
  <si>
    <t>663226RA0A</t>
  </si>
  <si>
    <t>663236RA0A</t>
  </si>
  <si>
    <t>663626RA0A</t>
  </si>
  <si>
    <t>6681292G00</t>
  </si>
  <si>
    <t>6681292G10</t>
  </si>
  <si>
    <t>671126RA0A</t>
  </si>
  <si>
    <t>671126RL1A</t>
  </si>
  <si>
    <t>671C11JB0A</t>
  </si>
  <si>
    <t>673091LA0A</t>
  </si>
  <si>
    <t>673321LA0A</t>
  </si>
  <si>
    <t>673321LA0B</t>
  </si>
  <si>
    <t>673321LA0C</t>
  </si>
  <si>
    <t>673321ZR0A</t>
  </si>
  <si>
    <t>673321ZR0B</t>
  </si>
  <si>
    <t>673321ZR0C</t>
  </si>
  <si>
    <t>673361LA0A</t>
  </si>
  <si>
    <t>674081JA0A</t>
  </si>
  <si>
    <t>674081JB0A</t>
  </si>
  <si>
    <t>674086RA0A</t>
  </si>
  <si>
    <t>67408JN20A</t>
  </si>
  <si>
    <t>674091JA0A</t>
  </si>
  <si>
    <t>674091JB0A</t>
  </si>
  <si>
    <t>674096RA0A</t>
  </si>
  <si>
    <t>674097DA0ALM</t>
  </si>
  <si>
    <t>67409JN20A</t>
  </si>
  <si>
    <t>67412JN20A</t>
  </si>
  <si>
    <t>67412JN20A-G</t>
  </si>
  <si>
    <t>674135TA0A</t>
  </si>
  <si>
    <t>674136RA0ABL</t>
  </si>
  <si>
    <t>674136RA0ALM</t>
  </si>
  <si>
    <t>674136RA0ALM-2</t>
  </si>
  <si>
    <t>674136RL0B</t>
  </si>
  <si>
    <t>674136US0B</t>
  </si>
  <si>
    <t>674137DA0A</t>
  </si>
  <si>
    <t>67413JN20A</t>
  </si>
  <si>
    <t>67413JN20A-G</t>
  </si>
  <si>
    <t>674166RL0A</t>
  </si>
  <si>
    <t>674184CB0A</t>
  </si>
  <si>
    <t>674186RL0A</t>
  </si>
  <si>
    <t>674196RL0A</t>
  </si>
  <si>
    <t>674664CB0A</t>
  </si>
  <si>
    <t>674664CB0A-E</t>
  </si>
  <si>
    <t>674666RA0A</t>
  </si>
  <si>
    <t>674674CC0A</t>
  </si>
  <si>
    <t>674674CC0A-E</t>
  </si>
  <si>
    <t>674676RA0A</t>
  </si>
  <si>
    <t>675031JA0ACE</t>
  </si>
  <si>
    <t>676325TA0A</t>
  </si>
  <si>
    <t>676327DA0A</t>
  </si>
  <si>
    <t>678701JA0A03</t>
  </si>
  <si>
    <t>678701JA0A04</t>
  </si>
  <si>
    <t>678701JA0A05</t>
  </si>
  <si>
    <t>678701JA0A06</t>
  </si>
  <si>
    <t>678701JB0A03</t>
  </si>
  <si>
    <t>678701JB0A04</t>
  </si>
  <si>
    <t>678701JB0A05</t>
  </si>
  <si>
    <t>678701JB0A06</t>
  </si>
  <si>
    <t>678701LA0A03</t>
  </si>
  <si>
    <t>678701LA0A04</t>
  </si>
  <si>
    <t>678701VA0A06</t>
  </si>
  <si>
    <t>678701ZR0A03</t>
  </si>
  <si>
    <t>678701ZR0A04</t>
  </si>
  <si>
    <t>732113XA0A</t>
  </si>
  <si>
    <t>732113XE0A</t>
  </si>
  <si>
    <t>732114CC1A</t>
  </si>
  <si>
    <t>732115TA0A</t>
  </si>
  <si>
    <t>732123XC0A</t>
  </si>
  <si>
    <t>732323XA0A</t>
  </si>
  <si>
    <t>732323XC0A</t>
  </si>
  <si>
    <t>732323XE0A</t>
  </si>
  <si>
    <t>732333XA0A</t>
  </si>
  <si>
    <t>732333XA0B</t>
  </si>
  <si>
    <t>732333XA0C</t>
  </si>
  <si>
    <t>732333XC0A</t>
  </si>
  <si>
    <t>732333XC0B</t>
  </si>
  <si>
    <t>732333XC0C</t>
  </si>
  <si>
    <t>732333XE0A</t>
  </si>
  <si>
    <t>732333XE0B</t>
  </si>
  <si>
    <t>732333XE0C</t>
  </si>
  <si>
    <t>732525TA0A</t>
  </si>
  <si>
    <t>742233XA0A</t>
  </si>
  <si>
    <t>742823XA0A</t>
  </si>
  <si>
    <t>742823XA0AUF</t>
  </si>
  <si>
    <t>742823XE0A</t>
  </si>
  <si>
    <t>742823XE0AUF</t>
  </si>
  <si>
    <t>742825YJ0A</t>
  </si>
  <si>
    <t>742825YJ0B</t>
  </si>
  <si>
    <t>742825YJ0D</t>
  </si>
  <si>
    <t>742833XA0A</t>
  </si>
  <si>
    <t>742833XA0B</t>
  </si>
  <si>
    <t>742945YJ0A</t>
  </si>
  <si>
    <t>742D13XA0A</t>
  </si>
  <si>
    <t>742D13XA0B</t>
  </si>
  <si>
    <t>742D15YJ0A</t>
  </si>
  <si>
    <t>743174BD0A</t>
  </si>
  <si>
    <t>743174CB0A</t>
  </si>
  <si>
    <t>743176RA0A</t>
  </si>
  <si>
    <t>743176RA1A</t>
  </si>
  <si>
    <t>743221LA0A</t>
  </si>
  <si>
    <t>743223XA0A</t>
  </si>
  <si>
    <t>743225YJ0A</t>
  </si>
  <si>
    <t>743231LA0A</t>
  </si>
  <si>
    <t>743233XA0A</t>
  </si>
  <si>
    <t>743233XA1A</t>
  </si>
  <si>
    <t>743263XA0A</t>
  </si>
  <si>
    <t>743273XA0A</t>
  </si>
  <si>
    <t>743283XA0A</t>
  </si>
  <si>
    <t>743293XN0A</t>
  </si>
  <si>
    <t>743321LA0A</t>
  </si>
  <si>
    <t>743324CB0A</t>
  </si>
  <si>
    <t>743326RA0A</t>
  </si>
  <si>
    <t>743326RA0A-T</t>
  </si>
  <si>
    <t>743326RL0A</t>
  </si>
  <si>
    <t>743326RP0A</t>
  </si>
  <si>
    <t>743331LA0A</t>
  </si>
  <si>
    <t>743334CB0A</t>
  </si>
  <si>
    <t>743336RA0A</t>
  </si>
  <si>
    <t>743336RA0A-T</t>
  </si>
  <si>
    <t>743336RP0A</t>
  </si>
  <si>
    <t>743346RL0A</t>
  </si>
  <si>
    <t>743356RL0A</t>
  </si>
  <si>
    <t>743521LA0A</t>
  </si>
  <si>
    <t>743526RL0A</t>
  </si>
  <si>
    <t>743531LA0A</t>
  </si>
  <si>
    <t>743536RL0A</t>
  </si>
  <si>
    <t>74356JN20A</t>
  </si>
  <si>
    <t>743621LA0A</t>
  </si>
  <si>
    <t>743631LA0A</t>
  </si>
  <si>
    <t>743664CB0A</t>
  </si>
  <si>
    <t>743666RA0A</t>
  </si>
  <si>
    <t>743724CB0A</t>
  </si>
  <si>
    <t>743726RA0A</t>
  </si>
  <si>
    <t>74372JN20A</t>
  </si>
  <si>
    <t>743823XA0A</t>
  </si>
  <si>
    <t>743833XA0A</t>
  </si>
  <si>
    <t>743833XA0B</t>
  </si>
  <si>
    <t>743833XA1A</t>
  </si>
  <si>
    <t>743833XA1B</t>
  </si>
  <si>
    <t>743843XA0A</t>
  </si>
  <si>
    <t>743845YJ0A</t>
  </si>
  <si>
    <t>743F63XA0A</t>
  </si>
  <si>
    <t>743F73XA0A</t>
  </si>
  <si>
    <t>743R23XA0A</t>
  </si>
  <si>
    <t>743R33XA0A</t>
  </si>
  <si>
    <t>743R43XA0A</t>
  </si>
  <si>
    <t>743R53XA0A</t>
  </si>
  <si>
    <t>744156RA0A</t>
  </si>
  <si>
    <t>744156RA0A-T</t>
  </si>
  <si>
    <t>744166RA0A</t>
  </si>
  <si>
    <t>744176RA0A</t>
  </si>
  <si>
    <t>744J06RA0A</t>
  </si>
  <si>
    <t>745161JA0A</t>
  </si>
  <si>
    <t>745161JB0A</t>
  </si>
  <si>
    <t>745164CE0A</t>
  </si>
  <si>
    <t>745164CE0A-E</t>
  </si>
  <si>
    <t>745164CE1A</t>
  </si>
  <si>
    <t>745166FM0A</t>
  </si>
  <si>
    <t>745166MA0A</t>
  </si>
  <si>
    <t>745166RA0A</t>
  </si>
  <si>
    <t>745171JA0A</t>
  </si>
  <si>
    <t>745171JB0A</t>
  </si>
  <si>
    <t>745174CE0A</t>
  </si>
  <si>
    <t>745174CE0A-E</t>
  </si>
  <si>
    <t>745174CE1A</t>
  </si>
  <si>
    <t>745176FM0A</t>
  </si>
  <si>
    <t>745176MA0A</t>
  </si>
  <si>
    <t>7451776FM0A</t>
  </si>
  <si>
    <t>745221LA0A</t>
  </si>
  <si>
    <t>745261LA0A</t>
  </si>
  <si>
    <t>745321JA1A</t>
  </si>
  <si>
    <t>745321LA0A</t>
  </si>
  <si>
    <t>745321LA0A-G</t>
  </si>
  <si>
    <t>745331JA1A</t>
  </si>
  <si>
    <t>745331LA0A</t>
  </si>
  <si>
    <t>745331LA0A-G</t>
  </si>
  <si>
    <t>745393XA0A</t>
  </si>
  <si>
    <t>745421LA0A</t>
  </si>
  <si>
    <t>745421LA0A-G</t>
  </si>
  <si>
    <t>745421LA0B</t>
  </si>
  <si>
    <t>745426MR0A</t>
  </si>
  <si>
    <t>745436MR0A</t>
  </si>
  <si>
    <t>745461LA0A</t>
  </si>
  <si>
    <t>745461LA0A-G</t>
  </si>
  <si>
    <t>745471LA0A</t>
  </si>
  <si>
    <t>745471LA0A-G</t>
  </si>
  <si>
    <t>745481LA0A</t>
  </si>
  <si>
    <t>745481LA0B</t>
  </si>
  <si>
    <t>745481LA0B-G</t>
  </si>
  <si>
    <t>745481LS0B</t>
  </si>
  <si>
    <t>745481LS0B-G</t>
  </si>
  <si>
    <t>745543XA0A</t>
  </si>
  <si>
    <t>745543XA0B</t>
  </si>
  <si>
    <t>745543XR0A</t>
  </si>
  <si>
    <t>745567DA0A</t>
  </si>
  <si>
    <t>745577DA0A</t>
  </si>
  <si>
    <t>745581LA0A</t>
  </si>
  <si>
    <t>745581LA0A-B</t>
  </si>
  <si>
    <t>745585TA0A</t>
  </si>
  <si>
    <t>745591LA0A</t>
  </si>
  <si>
    <t>745591LA0A-B</t>
  </si>
  <si>
    <t>745595TA0A</t>
  </si>
  <si>
    <t>745641JA0A</t>
  </si>
  <si>
    <t>745651JA0A</t>
  </si>
  <si>
    <t>745786RL0A</t>
  </si>
  <si>
    <t>745786RL1A</t>
  </si>
  <si>
    <t>745861LA0A</t>
  </si>
  <si>
    <t>745861LA0A-G</t>
  </si>
  <si>
    <t>745861LA0A-T</t>
  </si>
  <si>
    <t>745871LA0A</t>
  </si>
  <si>
    <t>745871LA0A-G</t>
  </si>
  <si>
    <t>745871LA0A-T</t>
  </si>
  <si>
    <t>745B61LA0A</t>
  </si>
  <si>
    <t>745B61LA0A-G</t>
  </si>
  <si>
    <t>745B71LA0A</t>
  </si>
  <si>
    <t>745B71LA0A-G</t>
  </si>
  <si>
    <t>745C56RL0A</t>
  </si>
  <si>
    <t>745Q21JA0A</t>
  </si>
  <si>
    <t>745Q31JA0A</t>
  </si>
  <si>
    <t>746231JB0A01</t>
  </si>
  <si>
    <t>746291JA0A01</t>
  </si>
  <si>
    <t>751063XA0A</t>
  </si>
  <si>
    <t>751063XA0A-T</t>
  </si>
  <si>
    <t>751073XA0A</t>
  </si>
  <si>
    <t>751073XA0A-T</t>
  </si>
  <si>
    <t>751121AA0AT1</t>
  </si>
  <si>
    <t>751121AA0AT2</t>
  </si>
  <si>
    <t>751121JA0A</t>
  </si>
  <si>
    <t>751121JA0A-T</t>
  </si>
  <si>
    <t>751121JA0AT1</t>
  </si>
  <si>
    <t>751121JA0AT2</t>
  </si>
  <si>
    <t>751123XA0A</t>
  </si>
  <si>
    <t>751123XE0A</t>
  </si>
  <si>
    <t>751125TA0A</t>
  </si>
  <si>
    <t>751125TA0AT1</t>
  </si>
  <si>
    <t>751125TA0AT2</t>
  </si>
  <si>
    <t>751125YJ0A</t>
  </si>
  <si>
    <t>751126RA0A</t>
  </si>
  <si>
    <t>751126RA0A-T</t>
  </si>
  <si>
    <t>751126RL1A</t>
  </si>
  <si>
    <t>751127DA0A</t>
  </si>
  <si>
    <t>75112JG00A</t>
  </si>
  <si>
    <t>75112JG00A01</t>
  </si>
  <si>
    <t>75112JG00A02</t>
  </si>
  <si>
    <t>75112JG00A-K</t>
  </si>
  <si>
    <t>75112JG00A-T</t>
  </si>
  <si>
    <t>75112JN20AT1</t>
  </si>
  <si>
    <t>75112JN20AT2</t>
  </si>
  <si>
    <t>751131AA0AT1</t>
  </si>
  <si>
    <t>751131AA0AT2</t>
  </si>
  <si>
    <t>751131JA0A</t>
  </si>
  <si>
    <t>751131JA0A-T</t>
  </si>
  <si>
    <t>751131JA0AT1</t>
  </si>
  <si>
    <t>751131JA0AT2</t>
  </si>
  <si>
    <t>751133XA0A</t>
  </si>
  <si>
    <t>751133XE0A</t>
  </si>
  <si>
    <t>751135TA0A</t>
  </si>
  <si>
    <t>751135TA0AT1</t>
  </si>
  <si>
    <t>751135TA0AT2</t>
  </si>
  <si>
    <t>751135YJ0A</t>
  </si>
  <si>
    <t>751136FK0A</t>
  </si>
  <si>
    <t>751136FK0A-T</t>
  </si>
  <si>
    <t>751136RA0A</t>
  </si>
  <si>
    <t>751136RA0A-K</t>
  </si>
  <si>
    <t>751136RA0A-T</t>
  </si>
  <si>
    <t>751136RL0A</t>
  </si>
  <si>
    <t>751136RL1A</t>
  </si>
  <si>
    <t>751137DA0A</t>
  </si>
  <si>
    <t>75113JG00A</t>
  </si>
  <si>
    <t>75113JG00A01</t>
  </si>
  <si>
    <t>75113JG00A02</t>
  </si>
  <si>
    <t>75113JG00A-K</t>
  </si>
  <si>
    <t>75113JG00A-T</t>
  </si>
  <si>
    <t>75113JN20AT1</t>
  </si>
  <si>
    <t>75113JN20AT2</t>
  </si>
  <si>
    <t>75115YJ0A</t>
  </si>
  <si>
    <t>751184CB0A</t>
  </si>
  <si>
    <t>751185TA0A</t>
  </si>
  <si>
    <t>751185TL0A</t>
  </si>
  <si>
    <t>75123JN20A</t>
  </si>
  <si>
    <t>751261JB0A</t>
  </si>
  <si>
    <t>751261JB0A-T</t>
  </si>
  <si>
    <t>751263XA0A</t>
  </si>
  <si>
    <t>751263XE0A</t>
  </si>
  <si>
    <t>751263XF0A</t>
  </si>
  <si>
    <t>751263XY0A</t>
  </si>
  <si>
    <t>751265YJ0A</t>
  </si>
  <si>
    <t>751266RL1A</t>
  </si>
  <si>
    <t>751266RL1B</t>
  </si>
  <si>
    <t>75126JN20A</t>
  </si>
  <si>
    <t>751273XA0A</t>
  </si>
  <si>
    <t>751273XE0A</t>
  </si>
  <si>
    <t>751273XF0A</t>
  </si>
  <si>
    <t>751273XY0A</t>
  </si>
  <si>
    <t>751275YJ0A</t>
  </si>
  <si>
    <t>751276RL1A</t>
  </si>
  <si>
    <t>751277DA0A</t>
  </si>
  <si>
    <t>75128JG00A</t>
  </si>
  <si>
    <t>751341AA0AT1</t>
  </si>
  <si>
    <t>751341AA0AT2</t>
  </si>
  <si>
    <t>751341JA0A</t>
  </si>
  <si>
    <t>751341JA0A-T</t>
  </si>
  <si>
    <t>751341JA0AT1</t>
  </si>
  <si>
    <t>751341JA0AT2</t>
  </si>
  <si>
    <t>751343XA0A</t>
  </si>
  <si>
    <t>751343XE0A</t>
  </si>
  <si>
    <t>751345TA0A</t>
  </si>
  <si>
    <t>751345TA0AT1</t>
  </si>
  <si>
    <t>751345TA0AT2</t>
  </si>
  <si>
    <t>751346FK1A</t>
  </si>
  <si>
    <t>751346FK1A-T</t>
  </si>
  <si>
    <t>751346RA0A</t>
  </si>
  <si>
    <t>75134JG00A01</t>
  </si>
  <si>
    <t>75134JG00A02</t>
  </si>
  <si>
    <t>75134JG40A</t>
  </si>
  <si>
    <t>75134JG40A01</t>
  </si>
  <si>
    <t>75134JG40A-T</t>
  </si>
  <si>
    <t>75134JN20A</t>
  </si>
  <si>
    <t>751351AA0AT1</t>
  </si>
  <si>
    <t>751351AA0AT2</t>
  </si>
  <si>
    <t>751351JA0A</t>
  </si>
  <si>
    <t>751351JA0A-T</t>
  </si>
  <si>
    <t>751351JA0AT1</t>
  </si>
  <si>
    <t>751351JA0AT2</t>
  </si>
  <si>
    <t>751353XA0A</t>
  </si>
  <si>
    <t>751353XE0A</t>
  </si>
  <si>
    <t>751355TA0A</t>
  </si>
  <si>
    <t>751355TA0AT1</t>
  </si>
  <si>
    <t>751355TA0AT2</t>
  </si>
  <si>
    <t>751356FK0A</t>
  </si>
  <si>
    <t>751356FK1A</t>
  </si>
  <si>
    <t>751356FK1A-T</t>
  </si>
  <si>
    <t>751356RA0A</t>
  </si>
  <si>
    <t>75135JG00A01</t>
  </si>
  <si>
    <t>75135JG00A02</t>
  </si>
  <si>
    <t>75135JG40A</t>
  </si>
  <si>
    <t>75135JG40A01</t>
  </si>
  <si>
    <t>75135JG40A-T</t>
  </si>
  <si>
    <t>75135JN20A</t>
  </si>
  <si>
    <t>75142JN20A</t>
  </si>
  <si>
    <t>75143JN20A</t>
  </si>
  <si>
    <t>751524CB0A</t>
  </si>
  <si>
    <t>751524CB0AYM</t>
  </si>
  <si>
    <t>751534CB0A</t>
  </si>
  <si>
    <t>751534CB0AYM</t>
  </si>
  <si>
    <t>751721AE0A</t>
  </si>
  <si>
    <t>751721AE0A-T</t>
  </si>
  <si>
    <t>75172JN20A</t>
  </si>
  <si>
    <t>751731AA0A</t>
  </si>
  <si>
    <t>751731AA0A-T</t>
  </si>
  <si>
    <t>75173JN20A</t>
  </si>
  <si>
    <t>751746RA0A</t>
  </si>
  <si>
    <t>751746RA0ABL</t>
  </si>
  <si>
    <t>751746RL0ABL</t>
  </si>
  <si>
    <t>751746RL0ALM</t>
  </si>
  <si>
    <t>75174JG00A</t>
  </si>
  <si>
    <t>75174JG00A-K</t>
  </si>
  <si>
    <t>75174JG00AW</t>
  </si>
  <si>
    <t>75174JG00A-W</t>
  </si>
  <si>
    <t>75174JN20A</t>
  </si>
  <si>
    <t>751756RA0A</t>
  </si>
  <si>
    <t>751756RA0ABL</t>
  </si>
  <si>
    <t>751756RL0ABL</t>
  </si>
  <si>
    <t>751756RL0ALM</t>
  </si>
  <si>
    <t>751761JB0A</t>
  </si>
  <si>
    <t>751766RA0A</t>
  </si>
  <si>
    <t>751766RA0A-T</t>
  </si>
  <si>
    <t>751771JA0A</t>
  </si>
  <si>
    <t>751776RA0A</t>
  </si>
  <si>
    <t>751776RA0A-T</t>
  </si>
  <si>
    <t>751821JB0A</t>
  </si>
  <si>
    <t>751831JB0A</t>
  </si>
  <si>
    <t>751861AA0A</t>
  </si>
  <si>
    <t>751864CB0A</t>
  </si>
  <si>
    <t>751864CB0A-T</t>
  </si>
  <si>
    <t>751865TA0A</t>
  </si>
  <si>
    <t>751866FK0A</t>
  </si>
  <si>
    <t>751866FK0AYM</t>
  </si>
  <si>
    <t>751866MA0A</t>
  </si>
  <si>
    <t>751866RA0A</t>
  </si>
  <si>
    <t>751866RA0A-T</t>
  </si>
  <si>
    <t>751867DA0A</t>
  </si>
  <si>
    <t>751871AA0A</t>
  </si>
  <si>
    <t>751874CB0A</t>
  </si>
  <si>
    <t>751874CB0A-T</t>
  </si>
  <si>
    <t>751875TA0A</t>
  </si>
  <si>
    <t>751876FK0A</t>
  </si>
  <si>
    <t>751876FK0AYM</t>
  </si>
  <si>
    <t>751876MA0A</t>
  </si>
  <si>
    <t>751876RA0A</t>
  </si>
  <si>
    <t>751876RA0A-T</t>
  </si>
  <si>
    <t>751877DA0A</t>
  </si>
  <si>
    <t>751B06RA0A</t>
  </si>
  <si>
    <t>751B06RL0A</t>
  </si>
  <si>
    <t>751B16RA0A</t>
  </si>
  <si>
    <t>751B16RL0A</t>
  </si>
  <si>
    <t>751B25TA0A</t>
  </si>
  <si>
    <t>751C4JN20A</t>
  </si>
  <si>
    <t>751C56FK0A</t>
  </si>
  <si>
    <t>751C56FK0A-T</t>
  </si>
  <si>
    <t>751F23VA0A</t>
  </si>
  <si>
    <t>751F33VA0A</t>
  </si>
  <si>
    <t>751F63VA0A</t>
  </si>
  <si>
    <t>751F73VA0A</t>
  </si>
  <si>
    <t>751J21AA0A</t>
  </si>
  <si>
    <t>751J21JA0A</t>
  </si>
  <si>
    <t>751J21VA0A</t>
  </si>
  <si>
    <t>751J2JN20A</t>
  </si>
  <si>
    <t>751J31AA0A</t>
  </si>
  <si>
    <t>751J31JA0A</t>
  </si>
  <si>
    <t>751J31VA0A</t>
  </si>
  <si>
    <t>751J3JN20A</t>
  </si>
  <si>
    <t>751J4JN20A</t>
  </si>
  <si>
    <t>751J5JN20A</t>
  </si>
  <si>
    <t>751L66RL1A</t>
  </si>
  <si>
    <t>751L66RL1D</t>
  </si>
  <si>
    <t>751L66RL1E</t>
  </si>
  <si>
    <t>751L73XA0A</t>
  </si>
  <si>
    <t>751L73XA0A-K</t>
  </si>
  <si>
    <t>751L73XE0A</t>
  </si>
  <si>
    <t>751N86RA0ABL</t>
  </si>
  <si>
    <t>751N86RA0ALM</t>
  </si>
  <si>
    <t>751N86RA0ALM-2</t>
  </si>
  <si>
    <t>751N87DA1A</t>
  </si>
  <si>
    <t>751N96RA0ABL</t>
  </si>
  <si>
    <t>751N96RA0ALM</t>
  </si>
  <si>
    <t>751N96RA0ALM-2</t>
  </si>
  <si>
    <t>751N97DA1A</t>
  </si>
  <si>
    <t>751T76FK0A</t>
  </si>
  <si>
    <t>751T76FK0B</t>
  </si>
  <si>
    <t>751T76FK0B-T</t>
  </si>
  <si>
    <t>751T76FK0BYM</t>
  </si>
  <si>
    <t>751T76FK0C</t>
  </si>
  <si>
    <t>752343XA0A</t>
  </si>
  <si>
    <t>752343XY0A</t>
  </si>
  <si>
    <t>752343XY0A-T</t>
  </si>
  <si>
    <t>752621VA0A</t>
  </si>
  <si>
    <t>752624CB5A</t>
  </si>
  <si>
    <t>752626FK5A</t>
  </si>
  <si>
    <t>752626RA0A</t>
  </si>
  <si>
    <t>752626RA1A</t>
  </si>
  <si>
    <t>752626RA1A-T</t>
  </si>
  <si>
    <t>752626RL0A</t>
  </si>
  <si>
    <t>752631VA0A</t>
  </si>
  <si>
    <t>752634CB5A</t>
  </si>
  <si>
    <t>752636FK5A</t>
  </si>
  <si>
    <t>752636RA0A</t>
  </si>
  <si>
    <t>752636RA1A</t>
  </si>
  <si>
    <t>752636RL0A</t>
  </si>
  <si>
    <t>752933XA0A</t>
  </si>
  <si>
    <t>752A53XA0A</t>
  </si>
  <si>
    <t>752A55YJ0A</t>
  </si>
  <si>
    <t>753123NU0A</t>
  </si>
  <si>
    <t>753126RA0A</t>
  </si>
  <si>
    <t>753126RA1A</t>
  </si>
  <si>
    <t>753126RL0A</t>
  </si>
  <si>
    <t>753126RL0B</t>
  </si>
  <si>
    <t>753126RP1A</t>
  </si>
  <si>
    <t>753133NU0A</t>
  </si>
  <si>
    <t>753136RA0A</t>
  </si>
  <si>
    <t>753136RA1A</t>
  </si>
  <si>
    <t>753136RL0A</t>
  </si>
  <si>
    <t>753136RL0B</t>
  </si>
  <si>
    <t>753136RP1A</t>
  </si>
  <si>
    <t>753146RL0A</t>
  </si>
  <si>
    <t>753146RL0A-T</t>
  </si>
  <si>
    <t>753146RL0B</t>
  </si>
  <si>
    <t>753156RL0B</t>
  </si>
  <si>
    <t>753587DA0A</t>
  </si>
  <si>
    <t>754121LA0A</t>
  </si>
  <si>
    <t>75412JG00A</t>
  </si>
  <si>
    <t>754223XA0A</t>
  </si>
  <si>
    <t>754223XA2A</t>
  </si>
  <si>
    <t>754225YJ0A</t>
  </si>
  <si>
    <t>754225YJ2A</t>
  </si>
  <si>
    <t>75422JN20A</t>
  </si>
  <si>
    <t>75422JN25A</t>
  </si>
  <si>
    <t>754266RL0A</t>
  </si>
  <si>
    <t>754266RL0B</t>
  </si>
  <si>
    <t>754266RL1ABL</t>
  </si>
  <si>
    <t>754266RL1ALM</t>
  </si>
  <si>
    <t>754266RL1BBL</t>
  </si>
  <si>
    <t>754266RL1BLM</t>
  </si>
  <si>
    <t>754276RL0A</t>
  </si>
  <si>
    <t>754276RL0B</t>
  </si>
  <si>
    <t>754321LA0A</t>
  </si>
  <si>
    <t>754324CB0A</t>
  </si>
  <si>
    <t>754326RA0A</t>
  </si>
  <si>
    <t>754326RL0A</t>
  </si>
  <si>
    <t>754326RP0A</t>
  </si>
  <si>
    <t>754334CB0A</t>
  </si>
  <si>
    <t>754336RA0A</t>
  </si>
  <si>
    <t>754336RP0A</t>
  </si>
  <si>
    <t>754421LA0A</t>
  </si>
  <si>
    <t>754427DA0A</t>
  </si>
  <si>
    <t>754465TA0A</t>
  </si>
  <si>
    <t>754475TA0A</t>
  </si>
  <si>
    <t>754527DA0A</t>
  </si>
  <si>
    <t>754541VN0A</t>
  </si>
  <si>
    <t>754581LA0A</t>
  </si>
  <si>
    <t>754581LA0A-G</t>
  </si>
  <si>
    <t>754581LA0B</t>
  </si>
  <si>
    <t>754581LA0B-G</t>
  </si>
  <si>
    <t>754591LA0A</t>
  </si>
  <si>
    <t>754591LA0A-G</t>
  </si>
  <si>
    <t>754591LA0B</t>
  </si>
  <si>
    <t>754591LA0B-G</t>
  </si>
  <si>
    <t>754627DA0A</t>
  </si>
  <si>
    <t>754666RA0A</t>
  </si>
  <si>
    <t>754666RL1ABL</t>
  </si>
  <si>
    <t>754666RL1ALM</t>
  </si>
  <si>
    <t>754666RL1BBL</t>
  </si>
  <si>
    <t>754666RL1BLM</t>
  </si>
  <si>
    <t>754676RA0A</t>
  </si>
  <si>
    <t>7547216YZ0A</t>
  </si>
  <si>
    <t>754721JA0A</t>
  </si>
  <si>
    <t>754721JB0A</t>
  </si>
  <si>
    <t>754726YZ0A</t>
  </si>
  <si>
    <t>754727DA0A</t>
  </si>
  <si>
    <t>754735TA0A</t>
  </si>
  <si>
    <t>754761JA0A</t>
  </si>
  <si>
    <t>754787DA0A</t>
  </si>
  <si>
    <t>754797DA0A</t>
  </si>
  <si>
    <t>754921JB0A</t>
  </si>
  <si>
    <t>754931JB0A</t>
  </si>
  <si>
    <t>754946RA0A</t>
  </si>
  <si>
    <t>754953XA2A</t>
  </si>
  <si>
    <t>754955YJ2A</t>
  </si>
  <si>
    <t>754956RA0A</t>
  </si>
  <si>
    <t>755121JA0A</t>
  </si>
  <si>
    <t>755123NU0A</t>
  </si>
  <si>
    <t>755126MA0A</t>
  </si>
  <si>
    <t>755126RA0ABL</t>
  </si>
  <si>
    <t>755126RA0ALM</t>
  </si>
  <si>
    <t>755126RA0ALM-2</t>
  </si>
  <si>
    <t>755127DA0A</t>
  </si>
  <si>
    <t>75512JM00A</t>
  </si>
  <si>
    <t>755131JA0A</t>
  </si>
  <si>
    <t>755133NU0A</t>
  </si>
  <si>
    <t>755136MA0A</t>
  </si>
  <si>
    <t>755136RA0ABL</t>
  </si>
  <si>
    <t>755136RA0ALM</t>
  </si>
  <si>
    <t>755136RA0ALM-2</t>
  </si>
  <si>
    <t>755137DA0A</t>
  </si>
  <si>
    <t>75513JM00A</t>
  </si>
  <si>
    <t>755167DA0A</t>
  </si>
  <si>
    <t>755177DA0A</t>
  </si>
  <si>
    <t>755181JA0A</t>
  </si>
  <si>
    <t>755191JA0A</t>
  </si>
  <si>
    <t>755221JA0A</t>
  </si>
  <si>
    <t>755221LA0A</t>
  </si>
  <si>
    <t>755224BC1A</t>
  </si>
  <si>
    <t>755224CE0A</t>
  </si>
  <si>
    <t>755225TA0A</t>
  </si>
  <si>
    <t>755226MA0A</t>
  </si>
  <si>
    <t>755226RA0A</t>
  </si>
  <si>
    <t>755226RP0A</t>
  </si>
  <si>
    <t>755231JA0A</t>
  </si>
  <si>
    <t>755231LA0A</t>
  </si>
  <si>
    <t>755234BC1A</t>
  </si>
  <si>
    <t>755234CE0A</t>
  </si>
  <si>
    <t>755235TA0A</t>
  </si>
  <si>
    <t>755236MA0A</t>
  </si>
  <si>
    <t>755236RA0A</t>
  </si>
  <si>
    <t>755236RP0A</t>
  </si>
  <si>
    <t>755265TA1A</t>
  </si>
  <si>
    <t>755267DA1A</t>
  </si>
  <si>
    <t>755275TA1A</t>
  </si>
  <si>
    <t>755277DA1A</t>
  </si>
  <si>
    <t>755281JA0A</t>
  </si>
  <si>
    <t>755286MA0A</t>
  </si>
  <si>
    <t>755286RA0A</t>
  </si>
  <si>
    <t>75528JG00A</t>
  </si>
  <si>
    <t>755291JA0A</t>
  </si>
  <si>
    <t>755291LA0A</t>
  </si>
  <si>
    <t>755296MA0A</t>
  </si>
  <si>
    <t>755296RA0A</t>
  </si>
  <si>
    <t>75529JG00A</t>
  </si>
  <si>
    <t>755345TA0A</t>
  </si>
  <si>
    <t>755345TA0A-T</t>
  </si>
  <si>
    <t>755355TA0A</t>
  </si>
  <si>
    <t>755355TA0A-T</t>
  </si>
  <si>
    <t>755367DA0A</t>
  </si>
  <si>
    <t>755377DA0A</t>
  </si>
  <si>
    <t>755387DA0A</t>
  </si>
  <si>
    <t>755397DA0A</t>
  </si>
  <si>
    <t>755564BC1A</t>
  </si>
  <si>
    <t>755564BC1B</t>
  </si>
  <si>
    <t>755564BC1B-T</t>
  </si>
  <si>
    <t>755565TA0A</t>
  </si>
  <si>
    <t>755566MA0A</t>
  </si>
  <si>
    <t>755566MA0A-T</t>
  </si>
  <si>
    <t>755567DA0A</t>
  </si>
  <si>
    <t>755574BC1A</t>
  </si>
  <si>
    <t>755574BC1B</t>
  </si>
  <si>
    <t>755574BC1B-T</t>
  </si>
  <si>
    <t>755575TA0A</t>
  </si>
  <si>
    <t>755576MA0A</t>
  </si>
  <si>
    <t>755576MA0A-T</t>
  </si>
  <si>
    <t>755577DA0A</t>
  </si>
  <si>
    <t>755781JA0A</t>
  </si>
  <si>
    <t>755781JB0A</t>
  </si>
  <si>
    <t>755791JA0A</t>
  </si>
  <si>
    <t>755791JB0A</t>
  </si>
  <si>
    <t>755C46RA0A</t>
  </si>
  <si>
    <t>755C56RA0A</t>
  </si>
  <si>
    <t>755D63NU0A</t>
  </si>
  <si>
    <t>755D73NU0A</t>
  </si>
  <si>
    <t>756171LA0A</t>
  </si>
  <si>
    <t>756171LA0A-G</t>
  </si>
  <si>
    <t>756221LA0A</t>
  </si>
  <si>
    <t>756221LA0A-G</t>
  </si>
  <si>
    <t>756231LA0A</t>
  </si>
  <si>
    <t>756231LA0A-G</t>
  </si>
  <si>
    <t>756241LA0A</t>
  </si>
  <si>
    <t>756241LA0A-G</t>
  </si>
  <si>
    <t>756251LA0A</t>
  </si>
  <si>
    <t>756251LA0A-G</t>
  </si>
  <si>
    <t>756326RA0A</t>
  </si>
  <si>
    <t>756326RA3A</t>
  </si>
  <si>
    <t>756326RL0A</t>
  </si>
  <si>
    <t>756326RL1A</t>
  </si>
  <si>
    <t>756326RP0A</t>
  </si>
  <si>
    <t>756326RP3A</t>
  </si>
  <si>
    <t>756326XJ0A</t>
  </si>
  <si>
    <t>756361JA0A</t>
  </si>
  <si>
    <t>756361JB0A</t>
  </si>
  <si>
    <t>756361VX0A</t>
  </si>
  <si>
    <t>756361VX0A-G</t>
  </si>
  <si>
    <t>756361VX0A-T</t>
  </si>
  <si>
    <t>756366MA0B</t>
  </si>
  <si>
    <t>756366MA0B-T</t>
  </si>
  <si>
    <t>756366RA0A</t>
  </si>
  <si>
    <t>756366RA0A-T</t>
  </si>
  <si>
    <t>75636JN20A</t>
  </si>
  <si>
    <t>756371JA0A</t>
  </si>
  <si>
    <t>756371JB0A</t>
  </si>
  <si>
    <t>756376RA0A</t>
  </si>
  <si>
    <t>756376RA0A-T</t>
  </si>
  <si>
    <t>75637JN20A</t>
  </si>
  <si>
    <t>756521LA0A</t>
  </si>
  <si>
    <t>756521LA0A-G</t>
  </si>
  <si>
    <t>756526RA0A</t>
  </si>
  <si>
    <t>756526RA0A-J</t>
  </si>
  <si>
    <t>756526RA0A-T</t>
  </si>
  <si>
    <t>756527DA0A</t>
  </si>
  <si>
    <t>756537DA0A</t>
  </si>
  <si>
    <t>756586RA0A</t>
  </si>
  <si>
    <t>75658JG00A</t>
  </si>
  <si>
    <t>756596RA0A</t>
  </si>
  <si>
    <t>75659JG00A</t>
  </si>
  <si>
    <t>756621LA0A</t>
  </si>
  <si>
    <t>756625TL0A</t>
  </si>
  <si>
    <t>756626RA0A</t>
  </si>
  <si>
    <t>756631LA0A</t>
  </si>
  <si>
    <t>756635TL0A</t>
  </si>
  <si>
    <t>756636RA0A</t>
  </si>
  <si>
    <t>756723XA1A</t>
  </si>
  <si>
    <t>756733XA1A</t>
  </si>
  <si>
    <t>756743XA1A</t>
  </si>
  <si>
    <t>756753XA1A</t>
  </si>
  <si>
    <t>756753YK1A</t>
  </si>
  <si>
    <t>756755YJ1A</t>
  </si>
  <si>
    <t>756755YJ2C</t>
  </si>
  <si>
    <t>756763XA1A</t>
  </si>
  <si>
    <t>756764CE0A</t>
  </si>
  <si>
    <t>756764CE0A-G</t>
  </si>
  <si>
    <t>756766RL0A</t>
  </si>
  <si>
    <t>756773XA1A</t>
  </si>
  <si>
    <t>756774CE0A</t>
  </si>
  <si>
    <t>756774CE0A-G</t>
  </si>
  <si>
    <t>756775YJ1A</t>
  </si>
  <si>
    <t>756776RL0A</t>
  </si>
  <si>
    <t>756825TA0A</t>
  </si>
  <si>
    <t>756835TA0A</t>
  </si>
  <si>
    <t>756926RA0A</t>
  </si>
  <si>
    <t>756926RA1A</t>
  </si>
  <si>
    <t>75692JN20A</t>
  </si>
  <si>
    <t>756936RA0A</t>
  </si>
  <si>
    <t>756936RA1A</t>
  </si>
  <si>
    <t>75693JN20A</t>
  </si>
  <si>
    <t>756A46RL0A</t>
  </si>
  <si>
    <t>756A4JN20A</t>
  </si>
  <si>
    <t>756B45TL0A</t>
  </si>
  <si>
    <t>756B55TL0A</t>
  </si>
  <si>
    <t>756B61LA0A</t>
  </si>
  <si>
    <t>756B61LA0A-G</t>
  </si>
  <si>
    <t>756B71LA0A</t>
  </si>
  <si>
    <t>756B71LA0A-G</t>
  </si>
  <si>
    <t>756C01LA0A</t>
  </si>
  <si>
    <t>756C01LA0A-G</t>
  </si>
  <si>
    <t>756C11LA0A</t>
  </si>
  <si>
    <t>756C11LA0A-G</t>
  </si>
  <si>
    <t>756F47DC0A</t>
  </si>
  <si>
    <t>756F57DC0A</t>
  </si>
  <si>
    <t>756F87DA0A</t>
  </si>
  <si>
    <t>756F87DC0A</t>
  </si>
  <si>
    <t>756F97DA0A</t>
  </si>
  <si>
    <t>756F97DC0A</t>
  </si>
  <si>
    <t>756R2JG00A</t>
  </si>
  <si>
    <t>756R3JG00A</t>
  </si>
  <si>
    <t>756S83XE0A</t>
  </si>
  <si>
    <t>757587DA0A</t>
  </si>
  <si>
    <t>757597DA0A</t>
  </si>
  <si>
    <t>757827DA0A</t>
  </si>
  <si>
    <t>757837DA0A</t>
  </si>
  <si>
    <t>757847DA0A</t>
  </si>
  <si>
    <t>757857DA0A</t>
  </si>
  <si>
    <t>759241AA0A</t>
  </si>
  <si>
    <t>759241AA0A-T</t>
  </si>
  <si>
    <t>759251AA0A</t>
  </si>
  <si>
    <t>759251AA0A-T</t>
  </si>
  <si>
    <t>759261JA0A</t>
  </si>
  <si>
    <t>759271JA0A</t>
  </si>
  <si>
    <t>759346RA0A</t>
  </si>
  <si>
    <t>759347DA0A</t>
  </si>
  <si>
    <t>759356RA0A</t>
  </si>
  <si>
    <t>759357DA0A</t>
  </si>
  <si>
    <t>759423VA0A</t>
  </si>
  <si>
    <t>759424CB0A</t>
  </si>
  <si>
    <t>759426RA0A</t>
  </si>
  <si>
    <t>759426RA1A</t>
  </si>
  <si>
    <t>75942JN20A</t>
  </si>
  <si>
    <t>759433VA0A</t>
  </si>
  <si>
    <t>759434CB0A</t>
  </si>
  <si>
    <t>759436RA0A</t>
  </si>
  <si>
    <t>759436RA1A</t>
  </si>
  <si>
    <t>75943JN20A</t>
  </si>
  <si>
    <t>762183VA0A</t>
  </si>
  <si>
    <t>762183VA0AA</t>
  </si>
  <si>
    <t>762183XE0A</t>
  </si>
  <si>
    <t>762183XJ0A</t>
  </si>
  <si>
    <t>762184CC0A</t>
  </si>
  <si>
    <t>762193VA0A</t>
  </si>
  <si>
    <t>762193VA0AA</t>
  </si>
  <si>
    <t>762193XE0A</t>
  </si>
  <si>
    <t>762193XJ0A</t>
  </si>
  <si>
    <t>762194CC0A</t>
  </si>
  <si>
    <t>762321VA0A</t>
  </si>
  <si>
    <t>762321VA0B</t>
  </si>
  <si>
    <t>762323VA0A</t>
  </si>
  <si>
    <t>762323XA0A</t>
  </si>
  <si>
    <t>762323XJ0A</t>
  </si>
  <si>
    <t>762324CC0A</t>
  </si>
  <si>
    <t>762331VA0A</t>
  </si>
  <si>
    <t>762331VA0B</t>
  </si>
  <si>
    <t>762333VA0A</t>
  </si>
  <si>
    <t>762333XA0A</t>
  </si>
  <si>
    <t>762333XJ0A</t>
  </si>
  <si>
    <t>762334CC0A</t>
  </si>
  <si>
    <t>762424CB0A</t>
  </si>
  <si>
    <t>762425TA0A</t>
  </si>
  <si>
    <t>762425TA1A</t>
  </si>
  <si>
    <t>762426RA0A</t>
  </si>
  <si>
    <t>762434CB0A</t>
  </si>
  <si>
    <t>762435TA0A</t>
  </si>
  <si>
    <t>762435TA1A</t>
  </si>
  <si>
    <t>762436RA0A</t>
  </si>
  <si>
    <t>762461JA0A</t>
  </si>
  <si>
    <t>762463XJ0A</t>
  </si>
  <si>
    <t>762464CB0A</t>
  </si>
  <si>
    <t>762466RA0A</t>
  </si>
  <si>
    <t>762471JA0A</t>
  </si>
  <si>
    <t>762473XJ0A</t>
  </si>
  <si>
    <t>762474CC0A</t>
  </si>
  <si>
    <t>762476RA0A</t>
  </si>
  <si>
    <t>762621LA0A</t>
  </si>
  <si>
    <t>762631LA0A</t>
  </si>
  <si>
    <t>762721LA0A</t>
  </si>
  <si>
    <t>762724CC0A</t>
  </si>
  <si>
    <t>762731LA0A</t>
  </si>
  <si>
    <t>762734CC0A</t>
  </si>
  <si>
    <t>762A21JA0A</t>
  </si>
  <si>
    <t>762A31JA0A</t>
  </si>
  <si>
    <t>763124CC0A</t>
  </si>
  <si>
    <t>763134CC0A</t>
  </si>
  <si>
    <t>763201JA0A</t>
  </si>
  <si>
    <t>763203VA0B</t>
  </si>
  <si>
    <t>763203XA0A</t>
  </si>
  <si>
    <t>763204CC0A</t>
  </si>
  <si>
    <t>763211JA0A</t>
  </si>
  <si>
    <t>763213VA0A</t>
  </si>
  <si>
    <t>763213VA0B</t>
  </si>
  <si>
    <t>763213XA0A</t>
  </si>
  <si>
    <t>763214CC0A</t>
  </si>
  <si>
    <t>763323XC0A</t>
  </si>
  <si>
    <t>763324CC1A</t>
  </si>
  <si>
    <t>763325YM0A</t>
  </si>
  <si>
    <t>763325YM0B</t>
  </si>
  <si>
    <t>763333XC0A</t>
  </si>
  <si>
    <t>763334CC1A</t>
  </si>
  <si>
    <t>763335YM0A</t>
  </si>
  <si>
    <t>763335YM0B</t>
  </si>
  <si>
    <t>7635201G00</t>
  </si>
  <si>
    <t>763525TA1A</t>
  </si>
  <si>
    <t>7635301G00</t>
  </si>
  <si>
    <t>763535TA1A</t>
  </si>
  <si>
    <t>763723XB0A</t>
  </si>
  <si>
    <t>763723XB0A-T</t>
  </si>
  <si>
    <t>763723XB0AUF</t>
  </si>
  <si>
    <t>763723XD3A</t>
  </si>
  <si>
    <t>763725YJ0A</t>
  </si>
  <si>
    <t>763733XB0A</t>
  </si>
  <si>
    <t>763733XB0AUF</t>
  </si>
  <si>
    <t>763733XD3A</t>
  </si>
  <si>
    <t>763733YF3A</t>
  </si>
  <si>
    <t>763733YF3A-B</t>
  </si>
  <si>
    <t>763963XD0A</t>
  </si>
  <si>
    <t>763973FY0A</t>
  </si>
  <si>
    <t>763973XC9A</t>
  </si>
  <si>
    <t>763973XD0A</t>
  </si>
  <si>
    <t>763973YF0A</t>
  </si>
  <si>
    <t>763973YF0A-B</t>
  </si>
  <si>
    <t>764261LA0A</t>
  </si>
  <si>
    <t>764261LA0A-G</t>
  </si>
  <si>
    <t>764264CC0A</t>
  </si>
  <si>
    <t>764271LA0A</t>
  </si>
  <si>
    <t>764271LA0A-G</t>
  </si>
  <si>
    <t>764274CC0A</t>
  </si>
  <si>
    <t>764281JA0A</t>
  </si>
  <si>
    <t>764291JA0A</t>
  </si>
  <si>
    <t>764521JA0A</t>
  </si>
  <si>
    <t>764521LA0A</t>
  </si>
  <si>
    <t>764525TA0A</t>
  </si>
  <si>
    <t>764526MA0A</t>
  </si>
  <si>
    <t>764526MG0A</t>
  </si>
  <si>
    <t>764526MT0A</t>
  </si>
  <si>
    <t>764526MT0A-T</t>
  </si>
  <si>
    <t>764526RA0A</t>
  </si>
  <si>
    <t>764526RL0A</t>
  </si>
  <si>
    <t>764531JA0A</t>
  </si>
  <si>
    <t>764531LA0A</t>
  </si>
  <si>
    <t>764535TA0A</t>
  </si>
  <si>
    <t>764536MA0A</t>
  </si>
  <si>
    <t>764536MT0A</t>
  </si>
  <si>
    <t>764536MT0A-T</t>
  </si>
  <si>
    <t>764536RA0A</t>
  </si>
  <si>
    <t>764536RL0A</t>
  </si>
  <si>
    <t>764561LA0A</t>
  </si>
  <si>
    <t>764561LA0A-G</t>
  </si>
  <si>
    <t>764564CE0A</t>
  </si>
  <si>
    <t>764564CE0A-E</t>
  </si>
  <si>
    <t>764565TA0A</t>
  </si>
  <si>
    <t>764565TA1A</t>
  </si>
  <si>
    <t>764565TB0A</t>
  </si>
  <si>
    <t>764566FK0A</t>
  </si>
  <si>
    <t>764566MA0A</t>
  </si>
  <si>
    <t>764566MR0A</t>
  </si>
  <si>
    <t>764566RA0A</t>
  </si>
  <si>
    <t>764566RL0A</t>
  </si>
  <si>
    <t>764566RP0A</t>
  </si>
  <si>
    <t>764567DA0A</t>
  </si>
  <si>
    <t>764567DC0A</t>
  </si>
  <si>
    <t>764571LA0A</t>
  </si>
  <si>
    <t>764571LA0A-G</t>
  </si>
  <si>
    <t>764574CE0A</t>
  </si>
  <si>
    <t>764574CE0A-E</t>
  </si>
  <si>
    <t>764575TA0A</t>
  </si>
  <si>
    <t>764575TA1A</t>
  </si>
  <si>
    <t>764575TB0A</t>
  </si>
  <si>
    <t>764576FK0A</t>
  </si>
  <si>
    <t>764576MA0A</t>
  </si>
  <si>
    <t>764576MR0A</t>
  </si>
  <si>
    <t>764576RA0A</t>
  </si>
  <si>
    <t>764576RL0A</t>
  </si>
  <si>
    <t>764576RP0A</t>
  </si>
  <si>
    <t>764577DA0A</t>
  </si>
  <si>
    <t>764577DC0A</t>
  </si>
  <si>
    <t>764583XA0A</t>
  </si>
  <si>
    <t>764585TA0A</t>
  </si>
  <si>
    <t>764587DA0A</t>
  </si>
  <si>
    <t>764593XA0A</t>
  </si>
  <si>
    <t>764595TA0A</t>
  </si>
  <si>
    <t>764597DA0A</t>
  </si>
  <si>
    <t>764646RA0A</t>
  </si>
  <si>
    <t>764656RA0A</t>
  </si>
  <si>
    <t>764664BC1A</t>
  </si>
  <si>
    <t>764664BC1A-T</t>
  </si>
  <si>
    <t>764666FK0A</t>
  </si>
  <si>
    <t>764666FK0A-T</t>
  </si>
  <si>
    <t>764674BC1A</t>
  </si>
  <si>
    <t>764674BC1A-T</t>
  </si>
  <si>
    <t>764676FK0A</t>
  </si>
  <si>
    <t>764676FK0A-T</t>
  </si>
  <si>
    <t>764727DA0A</t>
  </si>
  <si>
    <t>764737DA0A</t>
  </si>
  <si>
    <t>764824CB0A</t>
  </si>
  <si>
    <t>764824CB0A-E</t>
  </si>
  <si>
    <t>764826RA0A</t>
  </si>
  <si>
    <t>764826RA1A</t>
  </si>
  <si>
    <t>764826RL0A</t>
  </si>
  <si>
    <t>764826RL1A</t>
  </si>
  <si>
    <t>764826RL2A</t>
  </si>
  <si>
    <t>764826RL3A</t>
  </si>
  <si>
    <t>764826RP0A</t>
  </si>
  <si>
    <t>764834CB0A</t>
  </si>
  <si>
    <t>764836MA0A</t>
  </si>
  <si>
    <t>764836RA0A</t>
  </si>
  <si>
    <t>764836RA1A</t>
  </si>
  <si>
    <t>764836RL0A</t>
  </si>
  <si>
    <t>764836RL1A</t>
  </si>
  <si>
    <t>764836RL2A</t>
  </si>
  <si>
    <t>764836RL3A</t>
  </si>
  <si>
    <t>764836RP0A</t>
  </si>
  <si>
    <t>764863VA0B</t>
  </si>
  <si>
    <t>764886RA0A</t>
  </si>
  <si>
    <t>764886RL0A</t>
  </si>
  <si>
    <t>764887DA0A</t>
  </si>
  <si>
    <t>764896RA0A</t>
  </si>
  <si>
    <t>764896RL0A</t>
  </si>
  <si>
    <t>764897DA0A</t>
  </si>
  <si>
    <t>764B03VA0A</t>
  </si>
  <si>
    <t>764B41LA0A</t>
  </si>
  <si>
    <t>764B41LA0A-G</t>
  </si>
  <si>
    <t>764B41LB0A</t>
  </si>
  <si>
    <t>764B51LA0A</t>
  </si>
  <si>
    <t>764B51LA0A-G</t>
  </si>
  <si>
    <t>764B51LB0A</t>
  </si>
  <si>
    <t>764B81JB0A</t>
  </si>
  <si>
    <t>764B81JB0A-T</t>
  </si>
  <si>
    <t>764B91JB0A</t>
  </si>
  <si>
    <t>764B91JB0A-T</t>
  </si>
  <si>
    <t>765161VA0A</t>
  </si>
  <si>
    <t>765163XA0A</t>
  </si>
  <si>
    <t>765163XA2A</t>
  </si>
  <si>
    <t>765164CC0A</t>
  </si>
  <si>
    <t>765171VA0A</t>
  </si>
  <si>
    <t>765173XA0A</t>
  </si>
  <si>
    <t>765173XA2A</t>
  </si>
  <si>
    <t>765174CC0A</t>
  </si>
  <si>
    <t>765323XA0A</t>
  </si>
  <si>
    <t>765323XC0A</t>
  </si>
  <si>
    <t>765323XG0A</t>
  </si>
  <si>
    <t>765323XU0A</t>
  </si>
  <si>
    <t>765333XA0A</t>
  </si>
  <si>
    <t>765333XC0A</t>
  </si>
  <si>
    <t>765333XG0A</t>
  </si>
  <si>
    <t>765333XU0A</t>
  </si>
  <si>
    <t>765463XC0A</t>
  </si>
  <si>
    <t>765465YM0B</t>
  </si>
  <si>
    <t>765473XC0A</t>
  </si>
  <si>
    <t>765475YM0B</t>
  </si>
  <si>
    <t>765723VA0A</t>
  </si>
  <si>
    <t>765733VA0A</t>
  </si>
  <si>
    <t>765734CC0A</t>
  </si>
  <si>
    <t>765824CF0B</t>
  </si>
  <si>
    <t>765834CF0B</t>
  </si>
  <si>
    <t>765841VA0A</t>
  </si>
  <si>
    <t>765851VA0A</t>
  </si>
  <si>
    <t>765861JA0A</t>
  </si>
  <si>
    <t>765871JA0A</t>
  </si>
  <si>
    <t>765F44CC0A</t>
  </si>
  <si>
    <t>765F54CC0A</t>
  </si>
  <si>
    <t>765F64CF0A</t>
  </si>
  <si>
    <t>765F74CF0A</t>
  </si>
  <si>
    <t>765M23XA0A</t>
  </si>
  <si>
    <t>765M23XC0A</t>
  </si>
  <si>
    <t>765M33XA0A</t>
  </si>
  <si>
    <t>765M33XC0A</t>
  </si>
  <si>
    <t>766163XC0A</t>
  </si>
  <si>
    <t>766366MR0A</t>
  </si>
  <si>
    <t>766376MR0A</t>
  </si>
  <si>
    <t>766425TA0A</t>
  </si>
  <si>
    <t>766435TA0A</t>
  </si>
  <si>
    <t>766543TU0A</t>
  </si>
  <si>
    <t>766553TU0A</t>
  </si>
  <si>
    <t>767146RA0A</t>
  </si>
  <si>
    <t>767156RA0A</t>
  </si>
  <si>
    <t>767183XA0A</t>
  </si>
  <si>
    <t>767193XA0A</t>
  </si>
  <si>
    <t>767193XA0B</t>
  </si>
  <si>
    <t>767424CE1A</t>
  </si>
  <si>
    <t>767426MA0A</t>
  </si>
  <si>
    <t>767427DA0A</t>
  </si>
  <si>
    <t>76742JN20A</t>
  </si>
  <si>
    <t>767434CE1A</t>
  </si>
  <si>
    <t>767436MA0A</t>
  </si>
  <si>
    <t>767437DA0A</t>
  </si>
  <si>
    <t>76743JN20A</t>
  </si>
  <si>
    <t>767526MA0A</t>
  </si>
  <si>
    <t>76752JN20A</t>
  </si>
  <si>
    <t>767536MA0A</t>
  </si>
  <si>
    <t>767543VA0A</t>
  </si>
  <si>
    <t>767553VA0A</t>
  </si>
  <si>
    <t>767627DA0A</t>
  </si>
  <si>
    <t>767637DA0A</t>
  </si>
  <si>
    <t>767646RA0A</t>
  </si>
  <si>
    <t>767656RA0A</t>
  </si>
  <si>
    <t>767667DA0A</t>
  </si>
  <si>
    <t>767677DA0A</t>
  </si>
  <si>
    <t>767C41LA0A</t>
  </si>
  <si>
    <t>767C51LA0A</t>
  </si>
  <si>
    <t>775323XA0A</t>
  </si>
  <si>
    <t>775323XA0AUF</t>
  </si>
  <si>
    <t>775323XA2C</t>
  </si>
  <si>
    <t>775323XA2CUF</t>
  </si>
  <si>
    <t>775323YB0C</t>
  </si>
  <si>
    <t>775323YB0CUF</t>
  </si>
  <si>
    <t>775323YF2A</t>
  </si>
  <si>
    <t>775323YF2AUF</t>
  </si>
  <si>
    <t>775333YB0A</t>
  </si>
  <si>
    <t>775333YB0AUF</t>
  </si>
  <si>
    <t>775333YD0B</t>
  </si>
  <si>
    <t>775333YD0BUF</t>
  </si>
  <si>
    <t>775333YE2A</t>
  </si>
  <si>
    <t>775333YE2AUF</t>
  </si>
  <si>
    <t>775333YF2B</t>
  </si>
  <si>
    <t>775333YF2BUF</t>
  </si>
  <si>
    <t>775363XA0A</t>
  </si>
  <si>
    <t>775373XA0A</t>
  </si>
  <si>
    <t>775523YF2A</t>
  </si>
  <si>
    <t>775523YF2AUF</t>
  </si>
  <si>
    <t>775533YE2A</t>
  </si>
  <si>
    <t>775533YE2AUF</t>
  </si>
  <si>
    <t>775743XA0A</t>
  </si>
  <si>
    <t>775753XA0A</t>
  </si>
  <si>
    <t>775883XA0A</t>
  </si>
  <si>
    <t>775883XA0B</t>
  </si>
  <si>
    <t>775883XA2A</t>
  </si>
  <si>
    <t>775893XA0A</t>
  </si>
  <si>
    <t>775893XA2A</t>
  </si>
  <si>
    <t>775983XC8A</t>
  </si>
  <si>
    <t>776143VA0A</t>
  </si>
  <si>
    <t>776153VA0A</t>
  </si>
  <si>
    <t>77648JG00A</t>
  </si>
  <si>
    <t>77649JG00A</t>
  </si>
  <si>
    <t>77652JM00A</t>
  </si>
  <si>
    <t>77653JM00A</t>
  </si>
  <si>
    <t>776626MR0A</t>
  </si>
  <si>
    <t>776636MR0A</t>
  </si>
  <si>
    <t>781183VA0A</t>
  </si>
  <si>
    <t>781186MA0A</t>
  </si>
  <si>
    <t>781186MA0AUF</t>
  </si>
  <si>
    <t>781193VA0A</t>
  </si>
  <si>
    <t>781196MA0A</t>
  </si>
  <si>
    <t>781196MA0AUF</t>
  </si>
  <si>
    <t>78136JN20A</t>
  </si>
  <si>
    <t>78137JN20A</t>
  </si>
  <si>
    <t>781426MA0A</t>
  </si>
  <si>
    <t>781436MA0A</t>
  </si>
  <si>
    <t>791124M400</t>
  </si>
  <si>
    <t>791126N600</t>
  </si>
  <si>
    <t>7911285F00</t>
  </si>
  <si>
    <t>79112AU100</t>
  </si>
  <si>
    <t>791134M400</t>
  </si>
  <si>
    <t>791134M500</t>
  </si>
  <si>
    <t>791136N600</t>
  </si>
  <si>
    <t>79113JN20A</t>
  </si>
  <si>
    <t>791428H300</t>
  </si>
  <si>
    <t>79142JM00A</t>
  </si>
  <si>
    <t>791468H300</t>
  </si>
  <si>
    <t>801184M700</t>
  </si>
  <si>
    <t>801194M700</t>
  </si>
  <si>
    <t>801424M400</t>
  </si>
  <si>
    <t>801543VA0A</t>
  </si>
  <si>
    <t>80154JM00A</t>
  </si>
  <si>
    <t>801553VA0A</t>
  </si>
  <si>
    <t>80155JM00A</t>
  </si>
  <si>
    <t>801625TA0A</t>
  </si>
  <si>
    <t>801635TA0A</t>
  </si>
  <si>
    <t>802384M400</t>
  </si>
  <si>
    <t>802394M400</t>
  </si>
  <si>
    <t>806331LC0A</t>
  </si>
  <si>
    <t>821185M000</t>
  </si>
  <si>
    <t>821195M000</t>
  </si>
  <si>
    <t>821485TA0A</t>
  </si>
  <si>
    <t>821495TA0A</t>
  </si>
  <si>
    <t>821545TA0A</t>
  </si>
  <si>
    <t>821555TA0A</t>
  </si>
  <si>
    <t>821555TA1A</t>
  </si>
  <si>
    <t>85032JG00ACE</t>
  </si>
  <si>
    <t>850341LA0A01</t>
  </si>
  <si>
    <t>850341LA0A02</t>
  </si>
  <si>
    <t>850341LB0A01</t>
  </si>
  <si>
    <t>850341LB0A02</t>
  </si>
  <si>
    <t>850351LA0A01</t>
  </si>
  <si>
    <t>850351LA0A02</t>
  </si>
  <si>
    <t>850351LB0A01</t>
  </si>
  <si>
    <t>850351LB0A02</t>
  </si>
  <si>
    <t>901265TA0A</t>
  </si>
  <si>
    <t>90126JM00A</t>
  </si>
  <si>
    <t>901275TA0A</t>
  </si>
  <si>
    <t>90127JM00A</t>
  </si>
  <si>
    <t>901320W001</t>
  </si>
  <si>
    <t>901330W001</t>
  </si>
  <si>
    <t>901365TA0A</t>
  </si>
  <si>
    <t>901375TA0A</t>
  </si>
  <si>
    <t>9450B39400</t>
  </si>
  <si>
    <t>9450B39500</t>
  </si>
  <si>
    <t>9450B86300</t>
  </si>
  <si>
    <t>9450B98900</t>
  </si>
  <si>
    <t>9450B99000</t>
  </si>
  <si>
    <t>9450C01700</t>
  </si>
  <si>
    <t>9450C01800</t>
  </si>
  <si>
    <t>9450C01900</t>
  </si>
  <si>
    <t>9450C02000</t>
  </si>
  <si>
    <t>9450C02200</t>
  </si>
  <si>
    <t>9450C02700</t>
  </si>
  <si>
    <t>9450C02800</t>
  </si>
  <si>
    <t>9450C02900</t>
  </si>
  <si>
    <t>9450C03000</t>
  </si>
  <si>
    <t>9450C03300</t>
  </si>
  <si>
    <t>9450C03400</t>
  </si>
  <si>
    <t>9450C03600</t>
  </si>
  <si>
    <t>9450C03800</t>
  </si>
  <si>
    <t>9450C04000</t>
  </si>
  <si>
    <t>9450C04300</t>
  </si>
  <si>
    <t>9450C04400</t>
  </si>
  <si>
    <t>9450C04500</t>
  </si>
  <si>
    <t>9450C04600</t>
  </si>
  <si>
    <t>9450C04900</t>
  </si>
  <si>
    <t>9450C05000</t>
  </si>
  <si>
    <t>9450C86300</t>
  </si>
  <si>
    <t>NUT-TEST-Piece2</t>
  </si>
  <si>
    <t>部 品 番 号</t>
  </si>
  <si>
    <t>合計</t>
  </si>
  <si>
    <t>R</t>
  </si>
  <si>
    <t>67408/9 4M400     K70ｻﾌﾞ2</t>
  </si>
  <si>
    <t>76742/3 4M400-1   P303</t>
  </si>
  <si>
    <t>79112   3MA0A     B309</t>
  </si>
  <si>
    <t>79112   6N600     B309</t>
  </si>
  <si>
    <t>79112   6N610     B309</t>
  </si>
  <si>
    <t>79422   4M500     B301</t>
  </si>
  <si>
    <t>64132/3 AU000     B301</t>
  </si>
  <si>
    <t>74516   8H310     B309</t>
  </si>
  <si>
    <t>74516   EQ000     B309</t>
  </si>
  <si>
    <t>74516   EQ500     B309</t>
  </si>
  <si>
    <t>76426   8H300     B301</t>
  </si>
  <si>
    <t>76427   8H300     B301</t>
  </si>
  <si>
    <t>76634/5 8H300     Bへ</t>
  </si>
  <si>
    <t>78118/9 8H300     K30</t>
  </si>
  <si>
    <t>78118/9 8H710     K30</t>
  </si>
  <si>
    <t>64122/3 EN000     K70</t>
  </si>
  <si>
    <t>66312   EN000     J70</t>
  </si>
  <si>
    <t>67408/9 EN000     J70</t>
  </si>
  <si>
    <t>75262/3 EN000     B301</t>
  </si>
  <si>
    <t>61231/2 B5010     B70</t>
  </si>
  <si>
    <t>61231/2 B5020     B70</t>
  </si>
  <si>
    <t>61231/2 B5020-B   B301</t>
  </si>
  <si>
    <t>61231/2 B5030     B70</t>
  </si>
  <si>
    <t>61137   B5010     B70</t>
  </si>
  <si>
    <t>61138   B5010     B70</t>
  </si>
  <si>
    <t>75632   JG00A     J70</t>
  </si>
  <si>
    <t>75632   JH00A     J70</t>
  </si>
  <si>
    <t>75632   1YA0A     K30</t>
  </si>
  <si>
    <t>75522/3 JG00A     J70ｻﾌﾞ</t>
  </si>
  <si>
    <t>75522/3 JG00A-E  RV8-250</t>
  </si>
  <si>
    <t>76242   JG00A     J70</t>
  </si>
  <si>
    <t>76242   JG40A     J70</t>
  </si>
  <si>
    <t>76242   JG40A-E  RV8-60</t>
  </si>
  <si>
    <t>76243   JG00A     J70</t>
  </si>
  <si>
    <t>76243   JG40A     J70</t>
  </si>
  <si>
    <t>76243   JG40A-E  RV8-60</t>
  </si>
  <si>
    <t>77652/3 JM00A     B309</t>
  </si>
  <si>
    <t>75632   JM00A     J70</t>
  </si>
  <si>
    <t>76232   JM00A     K70</t>
  </si>
  <si>
    <t>76233   JM00A     K70</t>
  </si>
  <si>
    <t>76272   JM00A     B301</t>
  </si>
  <si>
    <t>76273   JM00A     B301</t>
  </si>
  <si>
    <t>76516   JM00A     K70</t>
  </si>
  <si>
    <t>76517   JM00A     K70</t>
  </si>
  <si>
    <t>77632/3 JM00A     J70</t>
  </si>
  <si>
    <t>77646/7 JM00A     J70</t>
  </si>
  <si>
    <t>76742/3 JM00A     J70</t>
  </si>
  <si>
    <t>64142/3 1AA0A     W70</t>
  </si>
  <si>
    <t>64142/3 1AA0A-K   B302</t>
  </si>
  <si>
    <t>67112   1AE0A     W70</t>
  </si>
  <si>
    <t>67412   1AE0A     B302</t>
  </si>
  <si>
    <t>67413   1AA0A     B302</t>
  </si>
  <si>
    <t>751J2   1AA0A    B302ｻﾌﾞ3</t>
  </si>
  <si>
    <t xml:space="preserve">751J3   1AA0A     X70ｻﾌﾞ </t>
  </si>
  <si>
    <t>751J3   1AA0A-E   RV8-200</t>
  </si>
  <si>
    <t>75172   1AA0A     B302</t>
  </si>
  <si>
    <t>75172   1AA0A-E   RV8-170</t>
  </si>
  <si>
    <t>75172   1AE0A     B302</t>
  </si>
  <si>
    <t>75173   1AA0A     B302</t>
  </si>
  <si>
    <t>75173   1AA0A-E   RV8-170</t>
  </si>
  <si>
    <t>75197   1AA0A     K70Ｚへ</t>
  </si>
  <si>
    <t>75536/7 1AC0A     W70</t>
  </si>
  <si>
    <t>75536/7 1AC0A-E   RV8-100</t>
  </si>
  <si>
    <t>745G3   1GR0A     B309</t>
  </si>
  <si>
    <t>745J4/5 1GR0A     K70ｻﾌﾞ2</t>
  </si>
  <si>
    <t>748B2/3 1GR0ATE   T308</t>
  </si>
  <si>
    <t>76456/7 1GR0A     W70ｻﾌﾞ2</t>
  </si>
  <si>
    <t>76488   1GR0A     K70ｻﾌﾞ2</t>
  </si>
  <si>
    <t>76489   1GR0A     K70ｻﾌﾞ2</t>
  </si>
  <si>
    <t>67413   JN20A     B309</t>
  </si>
  <si>
    <t>67413   JN20A-G   RJG-300</t>
  </si>
  <si>
    <t>67413   1VA0A     B301</t>
  </si>
  <si>
    <t>76366/7 1VA0A     B301</t>
  </si>
  <si>
    <t>76366/7 1VA0A-E   250</t>
  </si>
  <si>
    <t>64142/3 3TU0A/JN20A-E  RV8-200</t>
  </si>
  <si>
    <t>64142/3 3TU0A/JN20A  W70</t>
  </si>
  <si>
    <t>67412   JN90A-E   RB-300</t>
  </si>
  <si>
    <t>67412   JN90A     B309</t>
  </si>
  <si>
    <t>67408/9 JN20A     B302</t>
  </si>
  <si>
    <t>67408/9 JN20A-E   RB-500</t>
  </si>
  <si>
    <t>75134   JN20A     B309</t>
  </si>
  <si>
    <t>75134   JN20A-E   RB-200</t>
  </si>
  <si>
    <t>75135   JN20A     B309</t>
  </si>
  <si>
    <t>75135   JN20A-E   RB-200</t>
  </si>
  <si>
    <t>75432/3 JN20A     B70</t>
  </si>
  <si>
    <t>76272/3 JN20A     B70</t>
  </si>
  <si>
    <t>76272/3 JN20A-E   RV8-120</t>
  </si>
  <si>
    <t>76232   JN20A     B70</t>
  </si>
  <si>
    <t>76233   JN20A     B70</t>
  </si>
  <si>
    <t>764B4/5 JN20A     RV8-100</t>
  </si>
  <si>
    <t>764B4/5 JN20A     K30</t>
  </si>
  <si>
    <t>76753   JN20A     RWB-100</t>
  </si>
  <si>
    <t>76753   JN20A     K30</t>
  </si>
  <si>
    <t>79422   JN20A     B309</t>
  </si>
  <si>
    <t>79422   JN20B     B309</t>
  </si>
  <si>
    <t>17285   1LA1A01   B301</t>
  </si>
  <si>
    <t>64132   1LA0A     B301</t>
  </si>
  <si>
    <t>64132   1LA0A-G   浜岳</t>
  </si>
  <si>
    <t>64133   1LA0A     B301</t>
  </si>
  <si>
    <t>64182/3 1LA0A     B309</t>
  </si>
  <si>
    <t>745B6/7 1LA0A     K70</t>
  </si>
  <si>
    <t>745B6/7 1LA0A-G   浜岳</t>
  </si>
  <si>
    <t>76456/7 1LA0A     K70</t>
  </si>
  <si>
    <t>76456/7 1LA0A-G   浜岳</t>
  </si>
  <si>
    <t>75432   1LA0A     K70</t>
  </si>
  <si>
    <t>756C0/1 1LA0A     Bへｻﾌﾞ</t>
  </si>
  <si>
    <t>756C0/1 1LA0A-G   Bへ浜岳</t>
  </si>
  <si>
    <t>76262   1LA0A     K70</t>
  </si>
  <si>
    <t>76263   1LA0A     K70</t>
  </si>
  <si>
    <t>76272/3 1LA0A     K70</t>
  </si>
  <si>
    <t>64112/3 1JA0A-B   B302</t>
  </si>
  <si>
    <t>64112   1JA0A-C   B302</t>
  </si>
  <si>
    <t>64113   1JA0A     K30</t>
  </si>
  <si>
    <t>64142/3 1JA0A     B302</t>
  </si>
  <si>
    <t>75176   1JB0A     K70ｻﾌﾞ2</t>
  </si>
  <si>
    <t>75177   1JA0A     K70ｻﾌﾞ2</t>
  </si>
  <si>
    <t xml:space="preserve">76548   6AX0A     K70     </t>
  </si>
  <si>
    <t xml:space="preserve">76549   6AX0A     K70     </t>
  </si>
  <si>
    <t>74283   3XA0A     K70ｼﾝｸﾛ</t>
  </si>
  <si>
    <t>74283   3XA0B     K70ｼﾝｸﾛ</t>
  </si>
  <si>
    <t>74322   5YJ0A     ﾃｸﾉｼﾝｸﾛ</t>
  </si>
  <si>
    <t>75112   3XA0A     K30　Zへ</t>
  </si>
  <si>
    <t>75113   3XA0A     K30　Zへ</t>
  </si>
  <si>
    <t>75112   3XE0A     K30　Zへ</t>
  </si>
  <si>
    <t>75113   3XE0A     K30　Zへ</t>
  </si>
  <si>
    <t>75422   5YJ0A     K70ｼﾝｸﾛ</t>
  </si>
  <si>
    <t>75422   5YJ2A     K70ｼﾝｸﾛ</t>
  </si>
  <si>
    <t>17285   5YJ0A01   K70</t>
  </si>
  <si>
    <t>765M2   3XA0A     K30</t>
  </si>
  <si>
    <t>765M3   3XA0A     K30</t>
  </si>
  <si>
    <t>765M2   3XC0A     B301</t>
  </si>
  <si>
    <t>765M3   3XC0A     B301</t>
  </si>
  <si>
    <t>77532   3XA2CUF   K70ｼﾝｸﾛ</t>
  </si>
  <si>
    <t>77533   3YF2BUF   K70ｼﾝｸﾛ</t>
  </si>
  <si>
    <t>77552   3YF2AUF   K70ｼﾝｸﾛ</t>
  </si>
  <si>
    <t>77553   3YE2AUF   K70ｼﾝｸﾛ</t>
  </si>
  <si>
    <t>77574   3XA0A     B301</t>
  </si>
  <si>
    <t>77575   3XA0A     B301</t>
  </si>
  <si>
    <t>76232   3XA0A     K70ｼﾝｸﾛ</t>
  </si>
  <si>
    <t>76232   3XJ0A     K70ｼﾝｸﾛ</t>
  </si>
  <si>
    <t>76233   3XA0A     K70ｼﾝｸﾛ</t>
  </si>
  <si>
    <t>76233   3XJ0A     K70ｼﾝｸﾛ</t>
  </si>
  <si>
    <t>76272   3VA0A     逆送</t>
  </si>
  <si>
    <t>76273   3VA0A   　逆送</t>
  </si>
  <si>
    <t>76332/3 3VA0A     逆送</t>
  </si>
  <si>
    <t>66312   3VA1C     ﾃｸﾉ</t>
  </si>
  <si>
    <t>66312   5WK1C     ﾃｸﾉ</t>
  </si>
  <si>
    <t>80118/9 3VA0A     外転</t>
  </si>
  <si>
    <t>76316/7 3VA0A     外転</t>
  </si>
  <si>
    <t>75632   3VA0A     逆送</t>
  </si>
  <si>
    <t>75652   3VA0A     外転</t>
  </si>
  <si>
    <t>755C4/5 3VA0A     外転</t>
  </si>
  <si>
    <t>64122/3 4CB0A     J70</t>
  </si>
  <si>
    <t>64122/3 4CB0A-E　(仮）</t>
  </si>
  <si>
    <t>64184/5 4CB0A     外転</t>
  </si>
  <si>
    <t>66312   4CB0A     完成品</t>
  </si>
  <si>
    <t>74516/7 4CE0A     完成品</t>
  </si>
  <si>
    <t>74516/7 4CE0A-E   RV8-350</t>
  </si>
  <si>
    <t>74516/7 4CE1A     K70</t>
  </si>
  <si>
    <t>76218/9 4CC0A     J70</t>
  </si>
  <si>
    <t>76232/3 4CC0A     K70</t>
  </si>
  <si>
    <t>76242   4CB0A     J70</t>
  </si>
  <si>
    <t>76243   4CB0A     J70</t>
  </si>
  <si>
    <t>76272   4CC0A     Zへ</t>
  </si>
  <si>
    <t>76273   4CC0A     Zへ</t>
  </si>
  <si>
    <t>76426   4CC0A     Zへ</t>
  </si>
  <si>
    <t>76427   4CC0A     Zへ</t>
  </si>
  <si>
    <t>64112/3  5TA0A    W70</t>
  </si>
  <si>
    <t>67413    5TA0A　　B301</t>
  </si>
  <si>
    <t>75534/5  5TA0A   Z100へ</t>
  </si>
  <si>
    <t>75682/3  5TA0A   Z100へ</t>
  </si>
  <si>
    <t>76242/3  5TA0A    W70</t>
  </si>
  <si>
    <t>76242/3  5TA1A    W70</t>
  </si>
  <si>
    <t>64184/5  6MA0A    K70</t>
  </si>
  <si>
    <t>74516/7  6FM0A    K70</t>
  </si>
  <si>
    <t>74516/7  6MA0A    K30</t>
  </si>
  <si>
    <t>75528/9  6MA0A    W70</t>
  </si>
  <si>
    <t>76456/7  6MA0A    W70</t>
  </si>
  <si>
    <t>76483    6MA0A    K70</t>
  </si>
  <si>
    <t>76742/3  6MA0A    W70</t>
  </si>
  <si>
    <t>76332/3  4CC1A    K70</t>
  </si>
  <si>
    <t>75662/3  5TL0A    B301</t>
  </si>
  <si>
    <t>76456/7  6MR0A    W70</t>
  </si>
  <si>
    <t>78118/9  6MA0AUF  Bライン</t>
  </si>
  <si>
    <t>64112/3  6RA0A    W70</t>
  </si>
  <si>
    <t>64122/3  6RA0A    W70</t>
  </si>
  <si>
    <t>5220A M7400/M7300  メタル</t>
  </si>
  <si>
    <t>64182/3  6RA0A    K70</t>
  </si>
  <si>
    <t>66319    6RA0A    W70</t>
  </si>
  <si>
    <t>66362    6RA0A    W70</t>
  </si>
  <si>
    <t>67466/7  6RA0A    B309</t>
  </si>
  <si>
    <t>74516    6RA0A    W70</t>
  </si>
  <si>
    <t>5253B    Y6400    メタル</t>
  </si>
  <si>
    <t>75186/7  6RA0A    K70サブ</t>
  </si>
  <si>
    <t>751B0/1  6RA0A    W70</t>
  </si>
  <si>
    <t>5253 CG9800/BY9300 メタル</t>
  </si>
  <si>
    <t>75262/3  6RA0A    B301</t>
  </si>
  <si>
    <t>5220A M8400/M8300  メタル</t>
  </si>
  <si>
    <t>75494/5  6RA0A    W70サブ</t>
  </si>
  <si>
    <t>5253C A5800/A5700 メタル</t>
  </si>
  <si>
    <t>75522/3  6RA0A    K70サブ</t>
  </si>
  <si>
    <t>5253C A9600/A9500 メタル</t>
  </si>
  <si>
    <t>75632    6RA0A    W70</t>
  </si>
  <si>
    <t xml:space="preserve">5253B    M5600    メタル </t>
  </si>
  <si>
    <t>75632    6RA3A    W70</t>
  </si>
  <si>
    <t>5253C    C9700    メタル</t>
  </si>
  <si>
    <t>75942/3  6RA1A    B301</t>
  </si>
  <si>
    <t>5220A N0200/N0100 メタル</t>
  </si>
  <si>
    <t>76242/3  6RA0A    W70</t>
  </si>
  <si>
    <t>9450C   02200    K70</t>
  </si>
  <si>
    <t>5253C   D4300    メタル</t>
  </si>
  <si>
    <t>5253C   D5600    メタル</t>
  </si>
  <si>
    <t>5253C   G9700    メタル</t>
  </si>
  <si>
    <t>5253C   Q4100    メタル</t>
  </si>
  <si>
    <t>5253C   Q4200    メタル</t>
  </si>
  <si>
    <t>5253C   Q4300    メタル</t>
  </si>
  <si>
    <t>Ｓ</t>
  </si>
  <si>
    <t>64182/3 4M41001</t>
  </si>
  <si>
    <t>(B301)</t>
  </si>
  <si>
    <t>64182/3 4M410-G</t>
  </si>
  <si>
    <t>(逆)</t>
  </si>
  <si>
    <t>64182/3 5M01001</t>
  </si>
  <si>
    <t>74346   4M400</t>
  </si>
  <si>
    <t>(B309)</t>
  </si>
  <si>
    <t>74346   4M400-G</t>
  </si>
  <si>
    <t>76262   4M400</t>
  </si>
  <si>
    <t>(ﾃｸﾉ)</t>
  </si>
  <si>
    <t>76262   4M710</t>
  </si>
  <si>
    <t>76263   4M400</t>
  </si>
  <si>
    <t>76263   4M710</t>
  </si>
  <si>
    <t>76272   4M400</t>
  </si>
  <si>
    <t>76272   4M500</t>
  </si>
  <si>
    <t>76273   4M400</t>
  </si>
  <si>
    <t>76273   4M500</t>
  </si>
  <si>
    <t>76316/7 4M500</t>
  </si>
  <si>
    <t>(K70)</t>
  </si>
  <si>
    <t>76316/7 4M500-B</t>
  </si>
  <si>
    <t>76320/1 4M510</t>
  </si>
  <si>
    <t>(完成品)</t>
  </si>
  <si>
    <t>76632   4M400-1</t>
  </si>
  <si>
    <t>76633   4M400-1</t>
  </si>
  <si>
    <t>76634/5 4M400</t>
  </si>
  <si>
    <t>76634/5 4M500</t>
  </si>
  <si>
    <t>78142/3 4M500</t>
  </si>
  <si>
    <t>82198/9 4M400</t>
  </si>
  <si>
    <t>66322/3 8H300</t>
  </si>
  <si>
    <t>66322/3 8H900</t>
  </si>
  <si>
    <t>67123   8H30001</t>
  </si>
  <si>
    <t>67123   8H70001</t>
  </si>
  <si>
    <t>67123   8H90001</t>
  </si>
  <si>
    <t>74333   8H70001</t>
  </si>
  <si>
    <t>(Uへ)</t>
  </si>
  <si>
    <t>74346   8H300</t>
  </si>
  <si>
    <t>74356   8H300</t>
  </si>
  <si>
    <t>74356   AW000</t>
  </si>
  <si>
    <t>75138/9 8H90001</t>
  </si>
  <si>
    <t>76226/7 8H300</t>
  </si>
  <si>
    <t>(P303)</t>
  </si>
  <si>
    <t>76226/7 8H700</t>
  </si>
  <si>
    <t>76298/9 8H300</t>
  </si>
  <si>
    <t>76428   8H300</t>
  </si>
  <si>
    <t>76429   8H300</t>
  </si>
  <si>
    <t>76644/5 8H300</t>
  </si>
  <si>
    <t>76646/7 8H300</t>
  </si>
  <si>
    <t>76646/7 EQ500</t>
  </si>
  <si>
    <t>77648/9 8H300</t>
  </si>
  <si>
    <t>64124   EN000</t>
  </si>
  <si>
    <t>64125   EN000</t>
  </si>
  <si>
    <t>64182/3 EN000</t>
  </si>
  <si>
    <t>74352/3 EN012</t>
  </si>
  <si>
    <t>(J70)ｻﾌﾞ</t>
  </si>
  <si>
    <t>75522/3 EN000</t>
  </si>
  <si>
    <t>75532/3 EN000</t>
  </si>
  <si>
    <t>(J70)</t>
  </si>
  <si>
    <t>75532/3 EN100</t>
  </si>
  <si>
    <t>76742   EN000</t>
  </si>
  <si>
    <t>76743   EN000</t>
  </si>
  <si>
    <t>53216   B217101</t>
  </si>
  <si>
    <t>451631/2-1017P/05P</t>
  </si>
  <si>
    <t>(アイシン)</t>
  </si>
  <si>
    <t>451633/4-1004P</t>
  </si>
  <si>
    <t>451621/2-1052P/28P</t>
  </si>
  <si>
    <t>451673/4-1019P</t>
  </si>
  <si>
    <t>64285   5301001</t>
  </si>
  <si>
    <t>65426   5301001</t>
  </si>
  <si>
    <t>65437   5301001</t>
  </si>
  <si>
    <t>64182/3 JG00A</t>
  </si>
  <si>
    <t>外転</t>
  </si>
  <si>
    <t>66312   JG00A</t>
  </si>
  <si>
    <t>67416   JG01A</t>
  </si>
  <si>
    <t>67416   JG01A-G</t>
  </si>
  <si>
    <t>(UPG)</t>
  </si>
  <si>
    <t>74356   JG00A</t>
  </si>
  <si>
    <t>74356   JG00A-B</t>
  </si>
  <si>
    <t>74366   JG00A</t>
  </si>
  <si>
    <t>75128   JG00A</t>
  </si>
  <si>
    <t>75128   JG00A-K</t>
  </si>
  <si>
    <t>(KD)</t>
  </si>
  <si>
    <t>75128   JG00A-E</t>
  </si>
  <si>
    <t>(ﾛｼｱ梱包)</t>
  </si>
  <si>
    <t>75262/3 JG00A</t>
  </si>
  <si>
    <t>75262/3 JG01A</t>
  </si>
  <si>
    <t>75262/3 JG01A-E</t>
  </si>
  <si>
    <t>(RWB-500)</t>
  </si>
  <si>
    <t>75636/7 JG00A</t>
  </si>
  <si>
    <t>75676/7 JG00A</t>
  </si>
  <si>
    <t>75676/7 JG00A-E</t>
  </si>
  <si>
    <t>(RV8-800)</t>
  </si>
  <si>
    <t>756C0/1 JG00A</t>
  </si>
  <si>
    <t>76246   JG00A</t>
  </si>
  <si>
    <t>76247   JG00A</t>
  </si>
  <si>
    <t>767C2/3 JG00A</t>
  </si>
  <si>
    <t>64112/3 JGA00-E</t>
  </si>
  <si>
    <t>(RV8-200)</t>
  </si>
  <si>
    <t>64112/3 JG00A</t>
  </si>
  <si>
    <t>(K70)ｻﾌﾞUより</t>
  </si>
  <si>
    <t>64112/3 JH00A</t>
  </si>
  <si>
    <t>74332   01G00</t>
  </si>
  <si>
    <t>(B302)</t>
  </si>
  <si>
    <t>74333   01G00</t>
  </si>
  <si>
    <t>65616   JM00A</t>
  </si>
  <si>
    <t>67632/3 JM00A</t>
  </si>
  <si>
    <t>73141   JM010</t>
  </si>
  <si>
    <t>73152/3 JM010</t>
  </si>
  <si>
    <t>73211   JM000</t>
  </si>
  <si>
    <t>73232   JM000</t>
  </si>
  <si>
    <t>73237   JM000</t>
  </si>
  <si>
    <t>73252   JM000</t>
  </si>
  <si>
    <t>74366   JM00A</t>
  </si>
  <si>
    <t>743F3   JM00A</t>
  </si>
  <si>
    <t>74542   JM00A</t>
  </si>
  <si>
    <t>75426/7 JM00A</t>
  </si>
  <si>
    <t>75426/7 JM00A-E</t>
  </si>
  <si>
    <t>(RV8-500)</t>
  </si>
  <si>
    <t>75466/7 JM00A</t>
  </si>
  <si>
    <t>76320/1 JM00A</t>
  </si>
  <si>
    <t>76532/3 JM00A</t>
  </si>
  <si>
    <t>76682/3 JM00A</t>
  </si>
  <si>
    <t>767C2/3 JM00A</t>
  </si>
  <si>
    <t>80142/3 JM00A</t>
  </si>
  <si>
    <t>80148/9 JM00A</t>
  </si>
  <si>
    <t>80154   JM00A</t>
  </si>
  <si>
    <t>80155   JM00A</t>
  </si>
  <si>
    <t>82142/3 JM00A</t>
  </si>
  <si>
    <t>82148/9 JM00A</t>
  </si>
  <si>
    <t>90126/7 JM00A</t>
  </si>
  <si>
    <t>64124   1AA0A</t>
  </si>
  <si>
    <t>(W70)</t>
  </si>
  <si>
    <t>64124   1AA0A-K</t>
  </si>
  <si>
    <t>64125   1AA0A</t>
  </si>
  <si>
    <t>64125   1AA0A-K</t>
  </si>
  <si>
    <t>66324/5 1AA0A01</t>
  </si>
  <si>
    <t>66324/5 1AE0A01</t>
  </si>
  <si>
    <t>67338/9 1AE0A/1AA0A</t>
  </si>
  <si>
    <t>(完成品/K70)</t>
  </si>
  <si>
    <t>67412   1AE0B</t>
  </si>
  <si>
    <t>67413   1AA0B</t>
  </si>
  <si>
    <t>67870   1AE0A03</t>
  </si>
  <si>
    <t>(ﾃｸﾉ)ｻﾌﾞ</t>
  </si>
  <si>
    <t>67870   1AE0A04</t>
  </si>
  <si>
    <t>67870   1AE0A05</t>
  </si>
  <si>
    <t>74317   1AA0A</t>
  </si>
  <si>
    <t>74356   1AA0A</t>
  </si>
  <si>
    <t>75186/7 1AA0A</t>
  </si>
  <si>
    <t>(W3)ｻﾌﾞ2</t>
  </si>
  <si>
    <t>751A3   1AN0A</t>
  </si>
  <si>
    <t>751A3   1AN0A-E</t>
  </si>
  <si>
    <t>(RV8-600)</t>
  </si>
  <si>
    <t>751B1   1AA0A</t>
  </si>
  <si>
    <t>75422   1AA0A</t>
  </si>
  <si>
    <t>75636   1AA0A</t>
  </si>
  <si>
    <t>(W70)ｻﾌﾞ</t>
  </si>
  <si>
    <t>75636   1AA0A-E</t>
  </si>
  <si>
    <t>75637   1AA0A</t>
  </si>
  <si>
    <t>75637   1AA0A-E</t>
  </si>
  <si>
    <t>76486/7 1AA0A</t>
  </si>
  <si>
    <t>76486/7 1AA0A-E</t>
  </si>
  <si>
    <t>(RV8-400)</t>
  </si>
  <si>
    <t>64184/5 JN20A</t>
  </si>
  <si>
    <t>64184/5 JN20A-E</t>
  </si>
  <si>
    <t>(RV8-1200)</t>
  </si>
  <si>
    <t>66316   JN20A</t>
  </si>
  <si>
    <t>67338   JN20A</t>
  </si>
  <si>
    <t>(完成品）</t>
  </si>
  <si>
    <t>67419   JN20A</t>
  </si>
  <si>
    <t>67419   JN90A</t>
  </si>
  <si>
    <t>67870   JN20A03</t>
  </si>
  <si>
    <t>67870   JN20A04</t>
  </si>
  <si>
    <t>67870   JN20A05</t>
  </si>
  <si>
    <t>75126   JN20A</t>
  </si>
  <si>
    <t>75126   JN20A-E</t>
  </si>
  <si>
    <t>(RB-300)</t>
  </si>
  <si>
    <t>75182   JN20A</t>
  </si>
  <si>
    <t>75352   JN20A</t>
  </si>
  <si>
    <t>75353   JN20A</t>
  </si>
  <si>
    <t>75422   JN20A</t>
  </si>
  <si>
    <t>75692   JN20A</t>
  </si>
  <si>
    <t>75692   JN20A-E</t>
  </si>
  <si>
    <t>75693   JN20A</t>
  </si>
  <si>
    <t>75693   JN20A-E</t>
  </si>
  <si>
    <t>76428/9 JN20A</t>
  </si>
  <si>
    <t>76486/7 JN20A</t>
  </si>
  <si>
    <t>76776/7 JN20A</t>
  </si>
  <si>
    <t>79424   JN20A</t>
  </si>
  <si>
    <t>62522   1LA5A</t>
  </si>
  <si>
    <t>62522/3 1LA0A</t>
  </si>
  <si>
    <t>62532/3 1LA0A</t>
  </si>
  <si>
    <t>67332   1LA0B</t>
  </si>
  <si>
    <t>67336   1LA0A</t>
  </si>
  <si>
    <t>74332   1LA0A</t>
  </si>
  <si>
    <t>74333   1LA0A</t>
  </si>
  <si>
    <t>74362/3 1LA0A</t>
  </si>
  <si>
    <t>74522   1LA0A</t>
  </si>
  <si>
    <t>74526   1LA0A</t>
  </si>
  <si>
    <t>74532   1LA0A</t>
  </si>
  <si>
    <t>74548   1LA0A</t>
  </si>
  <si>
    <t>74586/7 1LA0A</t>
  </si>
  <si>
    <t>(K70)ｻﾌﾞ</t>
  </si>
  <si>
    <t>74586/7 1LA0A-G</t>
  </si>
  <si>
    <t>浜岳</t>
  </si>
  <si>
    <t>75412   1LA0A</t>
  </si>
  <si>
    <t>75458/9 1LA0B</t>
  </si>
  <si>
    <t>75458/9 1LA0B-G</t>
  </si>
  <si>
    <t>75622/3 1LA0A</t>
  </si>
  <si>
    <t>75622/3 1LA0A-G</t>
  </si>
  <si>
    <t>75624/5 1LA0A</t>
  </si>
  <si>
    <t>75624/5 1LA0A-G</t>
  </si>
  <si>
    <t>756B6/7 1LA0A</t>
  </si>
  <si>
    <t>756B6/7 1LA0A-G</t>
  </si>
  <si>
    <t>767C4/5 1LA0A</t>
  </si>
  <si>
    <t>67503   1JA0ACE</t>
  </si>
  <si>
    <t>(T308)</t>
  </si>
  <si>
    <t>67870   1JA0A03</t>
  </si>
  <si>
    <t>67870   1JA0A04</t>
  </si>
  <si>
    <t>67870   1JA0A06</t>
  </si>
  <si>
    <t>67870   1JB0A03</t>
  </si>
  <si>
    <t>67870   1JB0A04</t>
  </si>
  <si>
    <t>67870   1JB0A06</t>
  </si>
  <si>
    <t>745Q2/3 1JA0A</t>
  </si>
  <si>
    <t>74623   1JB0A01</t>
  </si>
  <si>
    <t>751J2   1JA0A</t>
  </si>
  <si>
    <t>(Ｗ3)ｻﾌﾞ</t>
  </si>
  <si>
    <t>751J3   1JA0A</t>
  </si>
  <si>
    <t>75476   1JA0A</t>
  </si>
  <si>
    <t>(Ｂ309)</t>
  </si>
  <si>
    <t>75578/9 1JA0A</t>
  </si>
  <si>
    <t>75578/9 1JB0A</t>
  </si>
  <si>
    <t>75926   1JA0A</t>
  </si>
  <si>
    <t>75927   1JA0A</t>
  </si>
  <si>
    <t>76452/3 1JA0A</t>
  </si>
  <si>
    <t>62522   1VA0A</t>
  </si>
  <si>
    <t>62523   1VA0A</t>
  </si>
  <si>
    <t>67870   1VA0A06</t>
  </si>
  <si>
    <t>751J2/3 1VA0A</t>
  </si>
  <si>
    <t>743F2/3 1GR0A</t>
  </si>
  <si>
    <t>17285   3XP0A01</t>
  </si>
  <si>
    <t>54272/3 3XA0A</t>
  </si>
  <si>
    <t>(K70)ｼﾝｸﾛ</t>
  </si>
  <si>
    <t>73233   3XC0A</t>
  </si>
  <si>
    <t>73233   3XC0B</t>
  </si>
  <si>
    <t>73233   3XC0C</t>
  </si>
  <si>
    <t>73233   3XE0A</t>
  </si>
  <si>
    <t>73233   3XE0B</t>
  </si>
  <si>
    <t>73233   3XE0C</t>
  </si>
  <si>
    <t>74223   3XA0A</t>
  </si>
  <si>
    <t>742D1   3XA0A</t>
  </si>
  <si>
    <t>(B309)ｼﾝｸﾛ</t>
  </si>
  <si>
    <t>74323   3XA0A</t>
  </si>
  <si>
    <t>(ﾃｸﾉ ｼﾝｸﾛ)</t>
  </si>
  <si>
    <t>74326   3XA0A</t>
  </si>
  <si>
    <t>74327   3XA0A</t>
  </si>
  <si>
    <t>74384   3XA0A</t>
  </si>
  <si>
    <t>743F6   3XA0A</t>
  </si>
  <si>
    <t>743F7   3XA0A</t>
  </si>
  <si>
    <t>743R2   3XA0A</t>
  </si>
  <si>
    <t>743R3   3XA0A</t>
  </si>
  <si>
    <t>743R4   3XA0A</t>
  </si>
  <si>
    <t>75234   3XY0A</t>
  </si>
  <si>
    <t>756S8   3XE0A</t>
  </si>
  <si>
    <t>(完成品)100</t>
  </si>
  <si>
    <t>76218/9 3XE0A</t>
  </si>
  <si>
    <t>76320/1 3XA0A</t>
  </si>
  <si>
    <t>76396   3XD0A</t>
  </si>
  <si>
    <t>76397   3XD0A</t>
  </si>
  <si>
    <t>76397   3YF0A-B</t>
  </si>
  <si>
    <t>Bライン</t>
  </si>
  <si>
    <t>76397   3XC9A</t>
  </si>
  <si>
    <t>76516/7 3XA0A</t>
  </si>
  <si>
    <t>76516/7 3XA2A</t>
  </si>
  <si>
    <t>62516   4CB0A</t>
  </si>
  <si>
    <t>62516   6MA0A</t>
  </si>
  <si>
    <t>64112/3 3VA0A</t>
  </si>
  <si>
    <t>(逆送)</t>
  </si>
  <si>
    <t>74342/3 3VA0A</t>
  </si>
  <si>
    <t>75176   3VA0A</t>
  </si>
  <si>
    <t>75422   3VA0A</t>
  </si>
  <si>
    <t>(外転)</t>
  </si>
  <si>
    <t>76586/7 3VA0A</t>
  </si>
  <si>
    <t>77648   3VA0A</t>
  </si>
  <si>
    <t>77649   3VA0A</t>
  </si>
  <si>
    <t>73211   3VA0A</t>
  </si>
  <si>
    <t>73233   3VA0A</t>
  </si>
  <si>
    <t>75432/3 3VA0A</t>
  </si>
  <si>
    <t>76722/3 3VA0A</t>
  </si>
  <si>
    <t>75262/3 3VA0A</t>
  </si>
  <si>
    <t>755C2/3 3VA0A</t>
  </si>
  <si>
    <t>75784/5 3VA0A</t>
  </si>
  <si>
    <t>64124   4CB0A</t>
  </si>
  <si>
    <t>64124   4CB0A-G</t>
  </si>
  <si>
    <t>64125   4CB0A</t>
  </si>
  <si>
    <t>64125   4CB0A-G</t>
  </si>
  <si>
    <t>64182/3 4CB0A</t>
  </si>
  <si>
    <t>67418   4CB0A</t>
  </si>
  <si>
    <t>74356   4CB0A</t>
  </si>
  <si>
    <t>74356   4CB0A-G</t>
  </si>
  <si>
    <t>74356   4CE0A-B</t>
  </si>
  <si>
    <t>74356   4CE0A</t>
  </si>
  <si>
    <t>74356   4CE0A-E</t>
  </si>
  <si>
    <t>74366   4CB0A</t>
  </si>
  <si>
    <t>75118   4CB0A</t>
  </si>
  <si>
    <t>75676/7 4CE0A</t>
  </si>
  <si>
    <t>75676/7 4CE0A-G</t>
  </si>
  <si>
    <t>765F4/5 4CC0A</t>
  </si>
  <si>
    <t>76466/7 4BC1A</t>
  </si>
  <si>
    <t>76466/7 6FK0A</t>
  </si>
  <si>
    <t>75186/7 6FK0A</t>
  </si>
  <si>
    <t>75186/7 6FK0A YM</t>
  </si>
  <si>
    <t>(UPA)</t>
  </si>
  <si>
    <t>751C5   6FK0A</t>
  </si>
  <si>
    <t>751T7   6FK0B</t>
  </si>
  <si>
    <t>751T7   6FK0B YM</t>
  </si>
  <si>
    <t>73211   4CC1A</t>
  </si>
  <si>
    <t>62522/3  5TA0A</t>
  </si>
  <si>
    <t>65616    5TA0A</t>
  </si>
  <si>
    <t>67632    5TA0A</t>
  </si>
  <si>
    <t>73211    5TA0A</t>
  </si>
  <si>
    <t>P323外転</t>
  </si>
  <si>
    <t>75118    5TA0A</t>
  </si>
  <si>
    <t>75442    5TA0A</t>
  </si>
  <si>
    <t>P320外転</t>
  </si>
  <si>
    <t>75556/7  5TA0A</t>
  </si>
  <si>
    <t>76352/3  5TA1A</t>
  </si>
  <si>
    <t>76458    5TA0A</t>
  </si>
  <si>
    <t>76459    5TA0A</t>
  </si>
  <si>
    <t>76642/3  5TA0A</t>
  </si>
  <si>
    <t>79122    5TA0A</t>
  </si>
  <si>
    <t>79126/7   5TA0A</t>
  </si>
  <si>
    <t>80142/3  5TA0A</t>
  </si>
  <si>
    <t>80148/9  5TA0A</t>
  </si>
  <si>
    <t>90136    5TA0A</t>
  </si>
  <si>
    <t>90137    5TA0A</t>
  </si>
  <si>
    <t>64182/3  6MA0A</t>
  </si>
  <si>
    <t>75186/7  6MA0A</t>
  </si>
  <si>
    <t>74542/3  6MR0A</t>
  </si>
  <si>
    <t xml:space="preserve">75118    5TL0A  </t>
  </si>
  <si>
    <t>63122/3  6GW0A</t>
  </si>
  <si>
    <t>64178/9  6RA0A</t>
  </si>
  <si>
    <t>641G0/1  6RA0A</t>
  </si>
  <si>
    <t>5220A N1200/N1100</t>
  </si>
  <si>
    <t>メタル</t>
  </si>
  <si>
    <t>75176/7  6RA0A</t>
  </si>
  <si>
    <t>(K70）サブ</t>
  </si>
  <si>
    <t>5220A N4200/N4100</t>
  </si>
  <si>
    <t>75262    6RA1A</t>
  </si>
  <si>
    <t>5220A    M8000</t>
  </si>
  <si>
    <t>75263    6RA1A</t>
  </si>
  <si>
    <t>5220A    M7900</t>
  </si>
  <si>
    <t>75652    6RA0A-J</t>
  </si>
  <si>
    <t>75652    6RA0A</t>
  </si>
  <si>
    <t>75658/9  6RA0A</t>
  </si>
  <si>
    <t>(W70)サブ</t>
  </si>
  <si>
    <t>75662/3  6RA0A</t>
  </si>
  <si>
    <t>5220A T9200/T9100</t>
  </si>
  <si>
    <t>75934/5  6RA0A</t>
  </si>
  <si>
    <t>(5016)サブ</t>
  </si>
  <si>
    <t>75942/3  6RA0A</t>
  </si>
  <si>
    <t>5220A M9200/M9100</t>
  </si>
  <si>
    <t>76464/5  6RA0A</t>
  </si>
  <si>
    <t>(K70）</t>
  </si>
  <si>
    <t xml:space="preserve">9450C 04300/04500 </t>
  </si>
  <si>
    <t>9450C 04400/04600</t>
  </si>
  <si>
    <t>N</t>
  </si>
  <si>
    <t>17420   11G09     B309</t>
  </si>
  <si>
    <t>93742   01G00     逆送</t>
  </si>
  <si>
    <t>93752   12G00     逆送　　　　　</t>
  </si>
  <si>
    <t>93772   01G00     逆送</t>
  </si>
  <si>
    <t>62532   VG200     Aへ</t>
  </si>
  <si>
    <t>62532   VE000     逆送</t>
  </si>
  <si>
    <t>62532   WL00001   Aへ</t>
  </si>
  <si>
    <t>62532   0W700-1   M70</t>
  </si>
  <si>
    <t>62532   1W200-1   M70</t>
  </si>
  <si>
    <t>17216   8N001     K30</t>
  </si>
  <si>
    <t>17216   8N00001   B302</t>
  </si>
  <si>
    <t>17216   8N00002   B302</t>
  </si>
  <si>
    <t>73242   4M700     K30</t>
  </si>
  <si>
    <t>73262   4M500     K30</t>
  </si>
  <si>
    <t>62533   4M41001   K70</t>
  </si>
  <si>
    <t>764B0/1 4M400     B309</t>
  </si>
  <si>
    <t xml:space="preserve">76546/7 4M400     K70   </t>
  </si>
  <si>
    <t>76316/7 4M400     B302</t>
  </si>
  <si>
    <t>62512   3VA3A     K70</t>
  </si>
  <si>
    <t>62512   5WK0A     K70</t>
  </si>
  <si>
    <t>66355   JN20A     B309</t>
  </si>
  <si>
    <t>751T7   6FK0C     K70</t>
  </si>
  <si>
    <t>62541   4CB0A     B309</t>
  </si>
  <si>
    <t>74539   3XA0A     X70</t>
  </si>
  <si>
    <t>75495   5YJ2A     K70</t>
  </si>
  <si>
    <t>75672/3 3XA1A     B301</t>
  </si>
  <si>
    <t>77536   3XA0A     K70</t>
  </si>
  <si>
    <t>77537   3XA0A     K70</t>
  </si>
  <si>
    <t>73234/5 3VA0A     外転</t>
  </si>
  <si>
    <t>76320/1 3VA0B     逆送</t>
  </si>
  <si>
    <t>76486   3VA0B     逆送</t>
  </si>
  <si>
    <t>764B0   3VA0A     逆送</t>
  </si>
  <si>
    <t>62522/3 3VA0A     外転</t>
  </si>
  <si>
    <t>751F2/3 3VA0A     逆送</t>
  </si>
  <si>
    <t>751F6/7 3VA0A     逆送</t>
  </si>
  <si>
    <t>75628   3VA0A     外転</t>
  </si>
  <si>
    <t>451671/2-1006P    T308</t>
  </si>
  <si>
    <t>451673/4-1006P    T308</t>
  </si>
  <si>
    <t>451671/2-1011P    T308</t>
  </si>
  <si>
    <t>451673/4-1011P    T308</t>
  </si>
  <si>
    <t>451633/4-1017P/1016P T308</t>
  </si>
  <si>
    <t>451151-1026P      B302</t>
  </si>
  <si>
    <t>451152-1025P      B302</t>
  </si>
  <si>
    <t>451155-1020P      B302</t>
  </si>
  <si>
    <t>451156-1020P      B302</t>
  </si>
  <si>
    <t>451671/2-1026P/1025  T308</t>
  </si>
  <si>
    <t>451673/4-1053P    T308</t>
  </si>
  <si>
    <t>73242   5TA0A  完成品(400)</t>
  </si>
  <si>
    <t>73262   5TA0A     外転</t>
  </si>
  <si>
    <t>73272   5TA0A  完成品(400)</t>
  </si>
  <si>
    <t>74568   5TA0A     外転</t>
  </si>
  <si>
    <t>75182   5TA0A     外転</t>
  </si>
  <si>
    <t>80162   5TA0A  完成品(1200)</t>
  </si>
  <si>
    <t>80163   5TA0A  完成品(1200)</t>
  </si>
  <si>
    <t>80162   5TA1A     外転</t>
  </si>
  <si>
    <t>80163   5TA1A     外転</t>
  </si>
  <si>
    <t>82154   5TA0A  完成品(1200)</t>
  </si>
  <si>
    <t>82155   5TA0A  完成品(1200)</t>
  </si>
  <si>
    <t>82155   5TA1A  完成品(1200)</t>
  </si>
  <si>
    <t>62541   6MA0A    B309</t>
  </si>
  <si>
    <t>62590   6MA0A    B309</t>
  </si>
  <si>
    <t>767C2/3 6MA0A     外転</t>
  </si>
  <si>
    <t>756B4/5 5TL0A    B301</t>
  </si>
  <si>
    <t>73211   3XA0A    B301</t>
  </si>
  <si>
    <t>9450B   99000/98900 K70</t>
  </si>
  <si>
    <t>9450C   03300/02700 K70</t>
  </si>
  <si>
    <t>9450C   03400/02800 K70</t>
  </si>
  <si>
    <t>9450C   02900       K70</t>
  </si>
  <si>
    <t>9450C   03000       K70</t>
  </si>
  <si>
    <t>L</t>
  </si>
  <si>
    <t>751N8/9  6RA0ABL</t>
  </si>
  <si>
    <t>67413    6RA0ABL</t>
  </si>
  <si>
    <t>75512    6RA0ABL</t>
  </si>
  <si>
    <t>75513    6RA0ABL</t>
  </si>
  <si>
    <t>75174/5  6RA0ABL</t>
  </si>
  <si>
    <t>5253C    F0200/0100BL</t>
  </si>
  <si>
    <t>75174/5  6RL0ABL</t>
  </si>
  <si>
    <t>75426    6RL1ABL</t>
  </si>
  <si>
    <t>75426    6RL1BBL</t>
  </si>
  <si>
    <t>75466    6RL1ABL</t>
  </si>
  <si>
    <t>75466    6RL1BBL</t>
  </si>
  <si>
    <t>TB</t>
  </si>
  <si>
    <t>76532/3  4CC0AT1</t>
  </si>
  <si>
    <t>76532/3  4CC0AT2</t>
  </si>
  <si>
    <t>76572    4CC0AT1</t>
  </si>
  <si>
    <t>76573    4CC0AT1</t>
  </si>
  <si>
    <t>76572/3  4CC0AT2</t>
  </si>
  <si>
    <t>75112/3  JG00A01</t>
  </si>
  <si>
    <t>75112    JG00A02</t>
  </si>
  <si>
    <t>75113    JG00A02</t>
  </si>
  <si>
    <t>75134    JG00A02</t>
  </si>
  <si>
    <t>75135    JG00A02</t>
  </si>
  <si>
    <t>75134/5  JG40A01</t>
  </si>
  <si>
    <t>76532/3  JM00B01</t>
  </si>
  <si>
    <t>76532/3  JM00B02</t>
  </si>
  <si>
    <t>75112/3  5TA0AT1</t>
  </si>
  <si>
    <t>75112    5TA0AT2</t>
    <phoneticPr fontId="46"/>
  </si>
  <si>
    <t>75113    5TA0AT2</t>
  </si>
  <si>
    <t>75134/5  5TA0AT1</t>
  </si>
  <si>
    <t>75134    5TA0AT2</t>
  </si>
  <si>
    <t>75135    5TA0AT2</t>
  </si>
  <si>
    <t>75112/3 JN20AT1</t>
  </si>
  <si>
    <t>75112/3 JN20AT2</t>
  </si>
  <si>
    <t>76516   JN20AT1</t>
  </si>
  <si>
    <t>76517   JN20AT1</t>
  </si>
  <si>
    <t>76516/7 JN20AT2</t>
  </si>
  <si>
    <t>75112/3 1JA0AT1</t>
  </si>
  <si>
    <t>75112   1JA0AT2</t>
  </si>
  <si>
    <t>75113   1JA0AT2</t>
  </si>
  <si>
    <t>75134/5 1JA0AT1</t>
  </si>
  <si>
    <t>75134   1JA0AT2</t>
  </si>
  <si>
    <t>75135   1JA0AT2</t>
  </si>
  <si>
    <t>67612   1GR0AT1</t>
  </si>
  <si>
    <t>67612   1GR0AT2</t>
  </si>
  <si>
    <t>67613   1GR0AT1</t>
  </si>
  <si>
    <t>67613   1GR0AT2</t>
  </si>
  <si>
    <t>75127   1GR0AT1</t>
  </si>
  <si>
    <t>75127   1GR0AT2</t>
  </si>
  <si>
    <t>75112/3 3VA0AT1</t>
  </si>
  <si>
    <t>75112   3VA0AT2</t>
  </si>
  <si>
    <t>75113   3VA0AT2</t>
  </si>
  <si>
    <t>62522/3 80F00     K70</t>
  </si>
  <si>
    <t>75134/5  JG00A01</t>
  </si>
  <si>
    <t>75112/3  1AA0AT1</t>
  </si>
  <si>
    <t>61161   B5010</t>
  </si>
  <si>
    <t>61161   B5030</t>
  </si>
  <si>
    <t>61162   B5010</t>
  </si>
  <si>
    <t>61162   B5030</t>
  </si>
  <si>
    <t>61175   B5010</t>
  </si>
  <si>
    <t>61176   B5010</t>
  </si>
  <si>
    <t>451631/2-1047P/1029P</t>
  </si>
  <si>
    <t>62516   3VA3A</t>
  </si>
  <si>
    <t>62532   3VA1A</t>
  </si>
  <si>
    <t>76218   3VA0A</t>
  </si>
  <si>
    <t>(RV8)</t>
  </si>
  <si>
    <t>76219   3VA0A</t>
  </si>
  <si>
    <t>75186/7 5TA0A</t>
  </si>
  <si>
    <t>751B2   5TA0A</t>
  </si>
  <si>
    <t>90126/7 5TA0A</t>
  </si>
  <si>
    <t>641C2/3 JG00A</t>
  </si>
  <si>
    <t>75412   JG00A</t>
  </si>
  <si>
    <t>75528/9 JG00A</t>
  </si>
  <si>
    <t>75522/3 6MA0A</t>
  </si>
  <si>
    <t>75556/7 6MA0A</t>
  </si>
  <si>
    <t>74317   4BD0A</t>
  </si>
  <si>
    <t>(R8H)</t>
  </si>
  <si>
    <t>74317   4CB0A</t>
  </si>
  <si>
    <t>74332/3 4CB0A</t>
  </si>
  <si>
    <t>75152/3 4CB0A</t>
  </si>
  <si>
    <t>75432/3 4CB0A</t>
  </si>
  <si>
    <t>75522/3 4BC1A</t>
  </si>
  <si>
    <t>75522/3 4CE0A</t>
  </si>
  <si>
    <t>75942/3 4CB0A</t>
  </si>
  <si>
    <t>76483   4CB0A</t>
  </si>
  <si>
    <t>765F6/7 4CF0A</t>
  </si>
  <si>
    <t>76742/3 4CE1A</t>
  </si>
  <si>
    <t>9450B   86300</t>
  </si>
  <si>
    <t>9450C   01700</t>
  </si>
  <si>
    <t>9450C   01800</t>
  </si>
  <si>
    <t>9450C   01900</t>
  </si>
  <si>
    <t>9450C   02000</t>
  </si>
  <si>
    <t>9450C   03600</t>
  </si>
  <si>
    <t>9450C   04000/03800</t>
  </si>
  <si>
    <t>64124   6RA0A</t>
  </si>
  <si>
    <t>5220A   M9400</t>
  </si>
  <si>
    <t>64125   6RA0A</t>
  </si>
  <si>
    <t>5220A   M9300</t>
  </si>
  <si>
    <t>75312/3 6RA0A</t>
  </si>
  <si>
    <t>5253C   J2200/J2100</t>
  </si>
  <si>
    <t>75312   6RA1A</t>
  </si>
  <si>
    <t>5253C   J1800</t>
  </si>
  <si>
    <t>75313   6RA1A</t>
  </si>
  <si>
    <t>5253C   J1700</t>
  </si>
  <si>
    <t>75466/7 6RA0A</t>
  </si>
  <si>
    <t>5253C   K1000/K0900</t>
  </si>
  <si>
    <t>75636/7 6RA0A</t>
  </si>
  <si>
    <t>5253C   K3000/K2900</t>
  </si>
  <si>
    <t>75692   6RA0A</t>
  </si>
  <si>
    <t>5253C   B3200</t>
  </si>
  <si>
    <t>75693   6RA0A</t>
  </si>
  <si>
    <t>5253C   B3100</t>
  </si>
  <si>
    <t>76488/9 6RA0A</t>
  </si>
  <si>
    <t>5253C   A4600/A4500</t>
  </si>
  <si>
    <t>17285   1LA0A01</t>
  </si>
  <si>
    <t>67309   1LA0A</t>
  </si>
  <si>
    <t>67332   1LA0A</t>
  </si>
  <si>
    <t>67332   1LA0C</t>
  </si>
  <si>
    <t>74548   1LA0B</t>
  </si>
  <si>
    <t>74548   1LS0B</t>
  </si>
  <si>
    <t>745P4   1LA0B</t>
  </si>
  <si>
    <t>64132/3 1AA0A</t>
  </si>
  <si>
    <t>671C1   1JB0A</t>
  </si>
  <si>
    <t>75472   1JB0A</t>
  </si>
  <si>
    <t>762A2   1JA0A</t>
  </si>
  <si>
    <t>762A3   1JA0A</t>
  </si>
  <si>
    <t>76320/1 1JA0A</t>
  </si>
  <si>
    <t>742D1   3XA0B</t>
  </si>
  <si>
    <t>74328   3XA0A</t>
  </si>
  <si>
    <t>76546   5YM0B</t>
  </si>
  <si>
    <t>76547   5YM0B</t>
  </si>
  <si>
    <t>77532   3YB0CUF</t>
  </si>
  <si>
    <t>77532   3YF2AUF</t>
  </si>
  <si>
    <t>77533   3YB0AUF</t>
  </si>
  <si>
    <t>77533   3YE2AUF</t>
  </si>
  <si>
    <t>B</t>
    <phoneticPr fontId="46"/>
  </si>
  <si>
    <t>11330   80G09     B309</t>
  </si>
  <si>
    <t>11331   2S60001   B309</t>
  </si>
  <si>
    <t>11331   33G00-1   B309</t>
  </si>
  <si>
    <t>11331   35G00-1   B309</t>
  </si>
  <si>
    <t>11331   37G00-1   B309</t>
  </si>
  <si>
    <t>11331   86G09     T308</t>
  </si>
  <si>
    <t>11331   VK30001   逆送</t>
  </si>
  <si>
    <t>17420   11G08     B309</t>
  </si>
  <si>
    <t>17426   01G09     B309</t>
  </si>
  <si>
    <t>67331   15G11     日車</t>
  </si>
  <si>
    <t>62512   4U000 K70⇒M70</t>
  </si>
  <si>
    <t>54724   0W00001   B309</t>
  </si>
  <si>
    <t>54734   0W00001   B309</t>
  </si>
  <si>
    <t>76806/7 0W001     B302</t>
  </si>
  <si>
    <t>9606/7  14193     B309</t>
  </si>
  <si>
    <t>9608/9  14193     B309</t>
  </si>
  <si>
    <t>9632   14190-P    B309</t>
  </si>
  <si>
    <t>78118/9 0N000     B302</t>
  </si>
  <si>
    <t>62240    0M010    B301</t>
  </si>
  <si>
    <t>75212   2N300     T308</t>
  </si>
  <si>
    <t>62512   65F00     M70</t>
  </si>
  <si>
    <t>62532   65F00   K70⇒M70</t>
  </si>
  <si>
    <t>62532   70F00   K70⇒M70</t>
  </si>
  <si>
    <t>62512   85F00   K70⇒M70</t>
  </si>
  <si>
    <t xml:space="preserve">85212/3  40F29    B309 </t>
  </si>
  <si>
    <t>66312   5M410     B302</t>
  </si>
  <si>
    <t>67123   4M400    完成品</t>
  </si>
  <si>
    <t>67332   4M400     B302</t>
  </si>
  <si>
    <t>75522/3 4M400     B309</t>
  </si>
  <si>
    <t>75522/3 5M500/5M000  B309</t>
  </si>
  <si>
    <t>76452/3 4M400     B309</t>
  </si>
  <si>
    <t>76456/7 4M400     B309</t>
  </si>
  <si>
    <t>78132   4M500    完成品</t>
  </si>
  <si>
    <t>78133   4M500    完成品</t>
  </si>
  <si>
    <t>80118/9 4M700   完成品</t>
  </si>
  <si>
    <t>80126/7 4M400    完成品</t>
  </si>
  <si>
    <t>80142   6N000    完成品</t>
  </si>
  <si>
    <t>80238/9 4M400     B309</t>
  </si>
  <si>
    <t>82118/9 4M400    完成品</t>
  </si>
  <si>
    <t>82126/7 4M400    完成品</t>
  </si>
  <si>
    <t>82126/7 4M700    完成品</t>
  </si>
  <si>
    <t>82126/7 5M400    完成品</t>
  </si>
  <si>
    <t>17286   8H300     B301</t>
  </si>
  <si>
    <t>17286   8H30001   Bへ</t>
  </si>
  <si>
    <t>17286   8H30002   Bへ</t>
  </si>
  <si>
    <t>62030   EQ30001   ﾃｸﾉ</t>
  </si>
  <si>
    <t>76234/5 8H700     B301</t>
  </si>
  <si>
    <t>76274/5 8H300     B301</t>
  </si>
  <si>
    <t>76634/5 8H300     Rより</t>
  </si>
  <si>
    <t>79146   8H300   　B309</t>
  </si>
  <si>
    <t>74754   CA000     完成品</t>
  </si>
  <si>
    <t>74754   CA000-E (R8H 600)</t>
  </si>
  <si>
    <t>74772   9Y300     完成品</t>
  </si>
  <si>
    <t>74772   9Y300-E(R8H 1000)</t>
  </si>
  <si>
    <t>17285   EN00001   B301</t>
  </si>
  <si>
    <t>17285   EN00002/3  B301</t>
  </si>
  <si>
    <t>67332   EN000     ﾃｸﾉ</t>
  </si>
  <si>
    <t>74753   EN00A     B301</t>
  </si>
  <si>
    <t>74758   EN100     完成品</t>
  </si>
  <si>
    <t>74763   EN000     完成品</t>
  </si>
  <si>
    <t>74772   EN100     完成品</t>
  </si>
  <si>
    <t>75422   EN100UF   Pﾌﾟﾚｽ</t>
  </si>
  <si>
    <t>85064/5 1DA0A     K70</t>
  </si>
  <si>
    <t>17285   1AA0A0B   Aより</t>
  </si>
  <si>
    <t>67339   1AT0A     K70</t>
  </si>
  <si>
    <t>67339   1AT0B     K70</t>
  </si>
  <si>
    <t>67419   1AT0A     B302</t>
  </si>
  <si>
    <t>66362/3 1GR0A     B309</t>
  </si>
  <si>
    <t>743F2/3 1GR0C     B302</t>
  </si>
  <si>
    <t>743F2/3 1GR0D     B302</t>
  </si>
  <si>
    <t>743F2/3 1GR0E     B302</t>
  </si>
  <si>
    <t>74366   1GR0A     B309</t>
  </si>
  <si>
    <t>74367   1GR0A     B309</t>
  </si>
  <si>
    <t>74366   1GR0B     B309</t>
  </si>
  <si>
    <t>74367   1GR0B     B309</t>
  </si>
  <si>
    <t>74516   1GR0A     Zより</t>
  </si>
  <si>
    <t>76486/7 1GR0A　　 W70</t>
  </si>
  <si>
    <t>65616   JN20A     5016</t>
  </si>
  <si>
    <t>67466   JN20A     K70</t>
  </si>
  <si>
    <t>73211   JN22A     K70</t>
  </si>
  <si>
    <t>73211   JN22A     梱包</t>
  </si>
  <si>
    <t>73231   JN22A     完成品</t>
  </si>
  <si>
    <t>73231   JN22A     梱包</t>
  </si>
  <si>
    <t>76654/5 3TU0A     Zより</t>
  </si>
  <si>
    <t>755D6   3NU0A      W70</t>
  </si>
  <si>
    <t>755D7   3NU0A      W70</t>
  </si>
  <si>
    <t>74558/9 1LA0A-B   K70</t>
  </si>
  <si>
    <t>74558/9 1LA0A     K70</t>
  </si>
  <si>
    <t>75529   1LA0A     K70</t>
  </si>
  <si>
    <t>756C0/1 1LA0A     Rより</t>
  </si>
  <si>
    <t>67332   1ZR0A     B302</t>
  </si>
  <si>
    <t>67332   1ZR0B     K70</t>
  </si>
  <si>
    <t>67870   1ZR0A03   B70</t>
  </si>
  <si>
    <t>67870   1ZR0A04   B70</t>
  </si>
  <si>
    <t>75492/3 1JB0A     B302</t>
  </si>
  <si>
    <t>76246   1JA0A     B70</t>
  </si>
  <si>
    <t>76247   1JA0A     B70</t>
  </si>
  <si>
    <t>61212/3 3XA0A    Zより</t>
  </si>
  <si>
    <t>61212/3 3XA0A/3XE0A Zより</t>
  </si>
  <si>
    <t>61212/3 3XA2A    Zより</t>
  </si>
  <si>
    <t>61212/3 3XE2A/3XA2A Zより</t>
  </si>
  <si>
    <t xml:space="preserve">73211   3XE0A     B301  </t>
  </si>
  <si>
    <t>75234   3XA0A     B309</t>
  </si>
  <si>
    <t>76458   3XA0A     B309</t>
  </si>
  <si>
    <t>76459   3XA0A     B309</t>
  </si>
  <si>
    <t>73212   3XC0A     B301</t>
  </si>
  <si>
    <t>73232   3XC0A K70シンクロ</t>
  </si>
  <si>
    <t>74329   3XN0A    Wより</t>
  </si>
  <si>
    <t>76332/3 3XC0A      K70</t>
  </si>
  <si>
    <t xml:space="preserve">77598   3XC8A   K70⇒B309 </t>
  </si>
  <si>
    <t>76516/7 3XA2A  Sより B301</t>
  </si>
  <si>
    <t xml:space="preserve">76218   3XJ0A      K70  </t>
  </si>
  <si>
    <t>76219   3XJ0A      K70</t>
  </si>
  <si>
    <t>76246/7 3XJ0A      K70</t>
  </si>
  <si>
    <t>76373   3YF3A  Wより　K70</t>
  </si>
  <si>
    <t>76397   3YF0A  Sより　K70</t>
  </si>
  <si>
    <t>17216   CY00A      K30</t>
  </si>
  <si>
    <t>17217   CY00A      K30</t>
  </si>
  <si>
    <t>75454   1VN0A      W70</t>
  </si>
  <si>
    <t>75118   5TA0A  Sより W70</t>
  </si>
  <si>
    <t>75118   5TL0A  Sより K70</t>
  </si>
  <si>
    <t>51162   3VA4A      K70</t>
  </si>
  <si>
    <t>75176   5WK0A　移管逆送</t>
  </si>
  <si>
    <t>67466   4CB0A      K30</t>
  </si>
  <si>
    <t xml:space="preserve">67466   4CB0A-E </t>
  </si>
  <si>
    <t>76482   4CB0A      K70</t>
  </si>
  <si>
    <t>76482   4CB0A-E  韓国向け</t>
  </si>
  <si>
    <t>78118　6MA0A　Rより B309</t>
  </si>
  <si>
    <t>78119　6MA0A　Rより B309</t>
  </si>
  <si>
    <t>76352/3 01G00   B302</t>
  </si>
  <si>
    <t>78152   CN000   B309</t>
  </si>
  <si>
    <t>80142/3  4M400  K30</t>
  </si>
  <si>
    <t>79146   8H300   B309</t>
  </si>
  <si>
    <t>62240   4M500   B302</t>
  </si>
  <si>
    <t>82118/9 5M000   高田</t>
  </si>
  <si>
    <t>77652/3 JM00A 　B309 Rより</t>
  </si>
  <si>
    <t>62522   1LA5A   SへK70</t>
  </si>
  <si>
    <t>67332   1LA0B   SへK70</t>
  </si>
  <si>
    <t>67336   1LA0A   SへB301</t>
  </si>
  <si>
    <t>74548   1LA0A   SへK70</t>
  </si>
  <si>
    <t>76458   5TA0A   SへW70</t>
  </si>
  <si>
    <t>76459   5TA0A   SへW70</t>
  </si>
  <si>
    <t>73211   4CC1A   SへB301</t>
  </si>
  <si>
    <t>64182/3 6MA0A   SへK70</t>
  </si>
  <si>
    <t>64828   D0109     B309</t>
  </si>
  <si>
    <t>64828   D0109-G   逆送</t>
  </si>
  <si>
    <t>74811   01G0A     Mより</t>
  </si>
  <si>
    <t>74811   08G00　　 Mより</t>
  </si>
  <si>
    <t>74811   31G0A　　 Mより</t>
  </si>
  <si>
    <t>74811   3S800 　　Mより</t>
  </si>
  <si>
    <t>74811   3S810　　 Mより</t>
  </si>
  <si>
    <t>74811   VJ30A　　 Mより</t>
  </si>
  <si>
    <t>74811   VJ40A     Mより</t>
  </si>
  <si>
    <t>62592   VG200-01　Mより</t>
  </si>
  <si>
    <t>62593   VG200-01　Mより</t>
  </si>
  <si>
    <t>93872  92G00      B301</t>
  </si>
  <si>
    <t>91314/5 0W000-P   B309</t>
  </si>
  <si>
    <t>91318/9 0W000-P   B309</t>
  </si>
  <si>
    <t>9640/1  14220     B309</t>
  </si>
  <si>
    <t>74755   73R0001   Bより</t>
  </si>
  <si>
    <t>62512   85F00　　 Bより</t>
  </si>
  <si>
    <t>74532   CA000　　 Uより</t>
  </si>
  <si>
    <t>78118/9 8H710　　 Rより</t>
  </si>
  <si>
    <t>75422   EN100　　 Bより</t>
  </si>
  <si>
    <t>W</t>
  </si>
  <si>
    <t>66312   4M410     K70</t>
  </si>
  <si>
    <t>66312   6M000     K70</t>
  </si>
  <si>
    <t>67122   4M409 爪無し K70</t>
  </si>
  <si>
    <t>67122   5M019 爪無し K70</t>
  </si>
  <si>
    <t>67332   5M000 爪無し B302</t>
  </si>
  <si>
    <t>74332/3 4M400     B309</t>
  </si>
  <si>
    <t>75172   4M412 爪無し B302</t>
  </si>
  <si>
    <t>75173   4M412 爪無し B302</t>
  </si>
  <si>
    <t>76242/3 4M408/400 爪無しB302</t>
  </si>
  <si>
    <t>79412   4M500     B301</t>
  </si>
  <si>
    <t>62532   4M410001  K70⇒M70</t>
  </si>
  <si>
    <t>62532   AU00001   K70⇒M70</t>
  </si>
  <si>
    <t>75172   AU000 爪無し B302</t>
  </si>
  <si>
    <t>75173   AU000 爪無し B302</t>
  </si>
  <si>
    <t xml:space="preserve">75513   CN000 爪無し K70 </t>
  </si>
  <si>
    <t>76752/3 CN00001 爪無し K70</t>
  </si>
  <si>
    <t>67122   8H30001 爪無し B309</t>
  </si>
  <si>
    <t>67122   8H70001   B309</t>
  </si>
  <si>
    <t>67122   8H90001   B309</t>
  </si>
  <si>
    <t>76232   8H30001 爪無し B302</t>
  </si>
  <si>
    <t>76233   8H30001 爪無し B302</t>
  </si>
  <si>
    <t xml:space="preserve">75113   CA00001 爪無し W70 </t>
  </si>
  <si>
    <t>75182   CA000 爪無し W70</t>
  </si>
  <si>
    <t>75182   CB000 爪無し W70</t>
  </si>
  <si>
    <t>66319   EN000 爪無し J70</t>
  </si>
  <si>
    <t>74516   EN000 爪無し J70</t>
  </si>
  <si>
    <t>74516   EN100 爪無し J70</t>
  </si>
  <si>
    <t>75112   EN000 爪無し J70</t>
  </si>
  <si>
    <t>75113   EN000 爪無し J70</t>
  </si>
  <si>
    <t>75152/3 EN000 爪無し J70</t>
  </si>
  <si>
    <t>75134   EN000 爪無し J70</t>
  </si>
  <si>
    <t>75135   EN000 爪無し J70</t>
  </si>
  <si>
    <t>75512   EN000 爪無し J70</t>
  </si>
  <si>
    <t>75512   EN100 爪無し J70</t>
  </si>
  <si>
    <t>75513   EN000 爪無し J70</t>
  </si>
  <si>
    <t>75513   EN100 爪無し J70</t>
  </si>
  <si>
    <t>76456/7 EN000 爪無し J70</t>
  </si>
  <si>
    <t>76456/7 EN100 爪無し J70</t>
  </si>
  <si>
    <t>75632   EN000 爪無し J70</t>
  </si>
  <si>
    <t>75632   EN100 爪無し J70</t>
  </si>
  <si>
    <t>76242   EN000 爪無し J70</t>
  </si>
  <si>
    <t>76243   EN000 爪無し J70</t>
  </si>
  <si>
    <t>76752/3 EN000 爪無し J70</t>
  </si>
  <si>
    <t>74372   EN000 爪無し K70</t>
  </si>
  <si>
    <t>74372   EN100 爪無し K70</t>
  </si>
  <si>
    <t>76452   EN000 爪無し B70</t>
  </si>
  <si>
    <t>76453   EN000 爪無し B70</t>
  </si>
  <si>
    <t>75112   CA00001 W70爪無し</t>
  </si>
  <si>
    <t>66319   CA00001 B302爪無し</t>
  </si>
  <si>
    <t>74332   CA000 B302爪無し</t>
  </si>
  <si>
    <t>75173   CA000 W70爪無し</t>
  </si>
  <si>
    <t xml:space="preserve">75513   CA00001 T308爪無し    </t>
  </si>
  <si>
    <t>76456/7 CA000 T308爪無し</t>
  </si>
  <si>
    <t>76452   CA000 T308爪無し</t>
  </si>
  <si>
    <t>76453   CA000 T308爪無し</t>
  </si>
  <si>
    <t>76752/3 CA000 T308爪無し</t>
  </si>
  <si>
    <t>75312   CA000 T308爪無し</t>
  </si>
  <si>
    <t>75313   CA000 T308爪無し</t>
  </si>
  <si>
    <t>67408/9 9Y000 型廃却 爪無し</t>
  </si>
  <si>
    <t>75513   9Y000 K70爪無し</t>
  </si>
  <si>
    <t>57131   B5011     葵</t>
  </si>
  <si>
    <t>57132   B5011     葵</t>
  </si>
  <si>
    <t>W/Z</t>
  </si>
  <si>
    <t>57131   B5020     葵</t>
  </si>
  <si>
    <t>57132   B5020     葵</t>
  </si>
  <si>
    <t>64184   JG00A 爪廃却 B301</t>
  </si>
  <si>
    <t>64185   JG00A 爪廃却 B301</t>
  </si>
  <si>
    <t>75632   JG00A     P323へ</t>
  </si>
  <si>
    <t>75632   JH00A     P323へ</t>
  </si>
  <si>
    <t>75632   1YA0A     P323へ</t>
  </si>
  <si>
    <t>75632   JM00A     P323へ</t>
  </si>
  <si>
    <t>76752/3 JG00A 爪廃却 J70</t>
  </si>
  <si>
    <t>76752/3 JG40A 爪廃却 J70</t>
  </si>
  <si>
    <t>77646/7 JM00A    RへJ70</t>
  </si>
  <si>
    <t>74798   JM00ACE   T308</t>
  </si>
  <si>
    <t>76572   JM00A 爪廃却 ZへK70</t>
  </si>
  <si>
    <t>76573   JM00A 爪廃却 ZへK70</t>
  </si>
  <si>
    <t>76532   JM00B 爪無しJ70</t>
  </si>
  <si>
    <t>76533   JM00B 爪無しJ70</t>
  </si>
  <si>
    <t>76516   JM00A  K70 Rへ</t>
  </si>
  <si>
    <t>76517   JM00A  K70 Rへ</t>
  </si>
  <si>
    <t>75512   JG00A   ZへJ70/W70</t>
  </si>
  <si>
    <t>75512   6MA0A   ZへW70</t>
  </si>
  <si>
    <t>75512   JM00A   ZへJ70/W70</t>
  </si>
  <si>
    <t>75513   JG00A   ZへJ70/W70</t>
  </si>
  <si>
    <t>75513   6MA0A   ZへW70</t>
  </si>
  <si>
    <t>75513   JM00A   ZへJ70/W70</t>
  </si>
  <si>
    <t>75112   JG00A-K  W70/J70</t>
  </si>
  <si>
    <t>75113   JG00A-K  W70/J70</t>
  </si>
  <si>
    <t>75113   6FK0A    W70/J70</t>
  </si>
  <si>
    <t xml:space="preserve">75134   JG00A    J70 </t>
  </si>
  <si>
    <t>75134   JG40A    K70/J70</t>
  </si>
  <si>
    <t>75134   6FK1A    K70/J70</t>
  </si>
  <si>
    <t>75135   JG00A    J70</t>
  </si>
  <si>
    <t>75135   JG40A    K70/J70</t>
  </si>
  <si>
    <t>75135   6FK1A    K70/J70</t>
  </si>
  <si>
    <t>75174   JG00A-W   K30</t>
  </si>
  <si>
    <t>67408/9 1GR0A 爪無し W70</t>
  </si>
  <si>
    <t>67413   1AE0A 爪無し B302</t>
  </si>
  <si>
    <t>74332   1AA0A 爪廃却 W70</t>
  </si>
  <si>
    <t>74333   1AA0A 爪廃却 W70</t>
  </si>
  <si>
    <t>75112   1AA0A     B309</t>
  </si>
  <si>
    <t>75113   1AA0A    B309</t>
  </si>
  <si>
    <t>75134   1AA0A    B309</t>
  </si>
  <si>
    <t>75135   1AA0A     B309</t>
  </si>
  <si>
    <t xml:space="preserve">75512   1AC0A 爪廃却 W70 </t>
  </si>
  <si>
    <t>75513   1AC0A 爪廃却 W70</t>
  </si>
  <si>
    <t>75528/9 1AA0A 爪無し W70</t>
  </si>
  <si>
    <t>76752/3 1AC0A 爪廃却 W70</t>
  </si>
  <si>
    <t>67412   JN20A     B309</t>
  </si>
  <si>
    <t>67412   JN20A-G   RJG(300)</t>
  </si>
  <si>
    <t>67413   JN90A     B309</t>
  </si>
  <si>
    <t>67413   JN90A-E   RB(300)</t>
  </si>
  <si>
    <t>75112   3NU0A     B309</t>
  </si>
  <si>
    <t>75113   3NU0A     B309</t>
  </si>
  <si>
    <t>75142   JN20A     B302</t>
  </si>
  <si>
    <t>75143   JN20A     B302</t>
  </si>
  <si>
    <t>75313   3NU0A     K70</t>
  </si>
  <si>
    <t>75528/9 JN20A     W70</t>
  </si>
  <si>
    <t>76316   JN20A     B301</t>
  </si>
  <si>
    <t>76317   JN20A     B301</t>
  </si>
  <si>
    <t>76426   JN20A     B309</t>
  </si>
  <si>
    <t>76427   JN20A     B309</t>
  </si>
  <si>
    <t>76516   JN20A     B309</t>
  </si>
  <si>
    <t>76517   JN20A     B309</t>
  </si>
  <si>
    <t>17285 1LA0A02 ZよりK70</t>
  </si>
  <si>
    <t>75662/3 1LA0A   B309</t>
  </si>
  <si>
    <t>74366   1LA0B  P321外転 B309</t>
  </si>
  <si>
    <t>74542   1LA0A     K70</t>
  </si>
  <si>
    <t>75442   1LA0A     B309</t>
  </si>
  <si>
    <t>75522/3 1LA0A     K70</t>
  </si>
  <si>
    <t>75617   1LA0A     K70</t>
  </si>
  <si>
    <t>85034/5 1LB0A01   B309</t>
  </si>
  <si>
    <t>85034/5 1LB0A02   B309</t>
  </si>
  <si>
    <t>745B6/7 1LA0A Rより K70</t>
  </si>
  <si>
    <t>75112   1JA0A     K70</t>
  </si>
  <si>
    <t>75113   1JA0A     K70</t>
  </si>
  <si>
    <t>75134   1JA0A     X70</t>
  </si>
  <si>
    <t>75135   1JA0A     X70</t>
  </si>
  <si>
    <t>75126   1JB0A     B309</t>
  </si>
  <si>
    <t>75127   1GR0A     B309</t>
  </si>
  <si>
    <t>75512   1JA0A     X70</t>
  </si>
  <si>
    <t>75513   1JA0A     X70</t>
  </si>
  <si>
    <t>75522/3 1JA0A     K70</t>
  </si>
  <si>
    <t>76428/9 1JA0A     B301</t>
  </si>
  <si>
    <t>76586   1JA0A     K70</t>
  </si>
  <si>
    <t>76587   1JA0A     K70</t>
  </si>
  <si>
    <t>76542   6AX0A     K70</t>
  </si>
  <si>
    <t>76543   6AX0A     K70</t>
  </si>
  <si>
    <t>74283 3XA0A Rより K70シン</t>
  </si>
  <si>
    <t>74283 3XA0B Rより K70シン</t>
  </si>
  <si>
    <t>61212/3 3XA0A    W⇒Z Bへ</t>
  </si>
  <si>
    <t>61212/3 3XA0A/3XE0A  W⇒Z Bへ</t>
  </si>
  <si>
    <t>61212/3 3XA2A    W⇒Z Bへ</t>
  </si>
  <si>
    <t>61212/3 3XE2A/3XA2A  W⇒Z Bへ</t>
  </si>
  <si>
    <t>54292/3 3XA0A   ZよりK70シン</t>
  </si>
  <si>
    <t>54294/5 5YJ0A/3XA0A  K70シン</t>
  </si>
  <si>
    <t>74329   3XN0A  　 Bへ</t>
  </si>
  <si>
    <t>75126   5YJ0A    K70</t>
  </si>
  <si>
    <t>75126   3XE0A    K70</t>
  </si>
  <si>
    <t>75126   3XF0A    K70</t>
  </si>
  <si>
    <t>75126   3XY0A    K70</t>
  </si>
  <si>
    <t>75127   5YJ0A    K70</t>
  </si>
  <si>
    <t>75127   3XE0A    K70</t>
  </si>
  <si>
    <t>75127   3XF0A    K70</t>
  </si>
  <si>
    <t>75127   3XY0A    K70</t>
  </si>
  <si>
    <t>75134   3XA0A    K70</t>
  </si>
  <si>
    <t>75135   3XA0A    K70</t>
  </si>
  <si>
    <t>75134   3XE0A    K70</t>
  </si>
  <si>
    <t>75135   3XE0A    K70</t>
  </si>
  <si>
    <t>751L7   3XA0A    K30</t>
  </si>
  <si>
    <t>751L7   3XA0A-K  B302</t>
  </si>
  <si>
    <t>751L7   3XE0A    B302</t>
  </si>
  <si>
    <t>76372   3XB0AUF  B309シン</t>
  </si>
  <si>
    <t>76373   3XB0AUF  B309シン</t>
  </si>
  <si>
    <t>76372   3XD3A    B309シン</t>
  </si>
  <si>
    <t>76373   3XD3A    B309シン</t>
  </si>
  <si>
    <t>76373   3YF3A-B  Bへ B309</t>
  </si>
  <si>
    <t>77532   3XA0AUF  K70シン</t>
  </si>
  <si>
    <t>77533   3YD0BUF  K70シン</t>
  </si>
  <si>
    <t>75112   3VA0A    栃木移管</t>
  </si>
  <si>
    <t>75113   3VA0A    栃木移管</t>
  </si>
  <si>
    <t>76242   3VA0A    栃木移管</t>
  </si>
  <si>
    <t>76243   3VA0A    栃木移管</t>
  </si>
  <si>
    <t>76452   3VA0A    P321外転</t>
  </si>
  <si>
    <t>76453   3VA0A    P321外転</t>
  </si>
  <si>
    <t>76232   1VA0A     Zへ</t>
  </si>
  <si>
    <t>76232   1VA0B     Zへ</t>
  </si>
  <si>
    <t>76233   1VA0A     K70</t>
  </si>
  <si>
    <t>76233   1VA0B     K70</t>
  </si>
  <si>
    <t>76332/3 1VA0A     K70</t>
  </si>
  <si>
    <t>76332/3 1VA0B     K70</t>
  </si>
  <si>
    <t>75112   5TA0A     Zへ W70</t>
  </si>
  <si>
    <t>75113   5TA0A     Zへ W70</t>
  </si>
  <si>
    <t>75134   5TA0A     W70</t>
  </si>
  <si>
    <t>75135   5TA0A     W70</t>
  </si>
  <si>
    <t>75262/3 1VA0A     B309</t>
  </si>
  <si>
    <t>75534/5 5TA0A     W70 Zより</t>
  </si>
  <si>
    <t>76452   5TA0A    W70⇒K70</t>
  </si>
  <si>
    <t>76453   5TA0A    W70⇒K70</t>
  </si>
  <si>
    <t xml:space="preserve">67467   4CC0A     K30  </t>
  </si>
  <si>
    <t xml:space="preserve">67467   4CC0A-E </t>
  </si>
  <si>
    <t>W限</t>
  </si>
  <si>
    <t>74372   4CB0A 　サンテック外転 B309</t>
  </si>
  <si>
    <t>76312/3 4CC0A    J70⇒K70</t>
  </si>
  <si>
    <t>76452   4CE0A    P323外転</t>
  </si>
  <si>
    <t>76452   4CE0A-E  P323外転</t>
  </si>
  <si>
    <t>76452   4BC1A    P323外転</t>
  </si>
  <si>
    <t>76453   4CE0A    P323外転</t>
  </si>
  <si>
    <t>76453   4CE0A-E  P323外転</t>
  </si>
  <si>
    <t>76453   4BC1A    P323外転</t>
  </si>
  <si>
    <t>76532   4CC0A    P323外転</t>
  </si>
  <si>
    <t>76533   4CC0A    P323外転</t>
  </si>
  <si>
    <t>76572   4CC0A    P323外転</t>
  </si>
  <si>
    <t>76573   4CC0A    P323外転</t>
  </si>
  <si>
    <t>75556   4BC1B    K70</t>
  </si>
  <si>
    <t>75557   4BC1B    K70</t>
  </si>
  <si>
    <t>76456/7 4CE0A  ZよりJ70</t>
  </si>
  <si>
    <t>76456/7 4CE0A-E  ZよりJ70</t>
  </si>
  <si>
    <t>76456/7 6FK0A  ZよりJ70</t>
  </si>
  <si>
    <t>76218/9 4CC0A   J70 Rへ</t>
  </si>
  <si>
    <t>76332/3 4CC1A   K70 Rへ</t>
  </si>
  <si>
    <t xml:space="preserve">76452   6MA0A     K70 </t>
  </si>
  <si>
    <t>76452   6MT0A     K70</t>
  </si>
  <si>
    <t>76453   6MT0A     K70</t>
  </si>
  <si>
    <t>77662/3 6MR0A     B309</t>
  </si>
  <si>
    <t>78142/3 6MA0A     B309</t>
  </si>
  <si>
    <t>76483   6MA0A   K70  Rへ</t>
  </si>
  <si>
    <t>76742/3 6MA0A   W70  Rへ</t>
  </si>
  <si>
    <t>64182/3 6RA1A  K70</t>
  </si>
  <si>
    <t>66322/3 6RA0A  J70</t>
  </si>
  <si>
    <t>75112   6RA0A  J70</t>
  </si>
  <si>
    <t>75113   6RA0A  J70</t>
  </si>
  <si>
    <t>75312   6RA1A  TへK70</t>
  </si>
  <si>
    <t>5253C   J1800  TへDGメタル</t>
  </si>
  <si>
    <t>75313   6RA1A  TへK70</t>
  </si>
  <si>
    <t>5253C   J1700  TへDGメタル</t>
  </si>
  <si>
    <t>75692/3 6RA1A  J70</t>
  </si>
  <si>
    <t>5253C B4800/B4700 DGメタル</t>
  </si>
  <si>
    <t>76452   6RA0A  K70</t>
  </si>
  <si>
    <t>76453   6RA0A  K70</t>
  </si>
  <si>
    <t>76482/3 6RA0A  K70</t>
  </si>
  <si>
    <t>76482/3 6RA1A  K70</t>
  </si>
  <si>
    <t>5253C A0800/A0700 DGメタル</t>
  </si>
  <si>
    <t>76764   6RA0A    K70</t>
  </si>
  <si>
    <t>5228A   52200  DG/DGEメタル</t>
  </si>
  <si>
    <t>76765   6RA0A    K70</t>
  </si>
  <si>
    <t>5228A   52100  DG/DGEメタル</t>
  </si>
  <si>
    <t>61137   B5010   5016 Rより</t>
  </si>
  <si>
    <t>61138   B5010   5016 Rより</t>
  </si>
  <si>
    <t>5253C  D6100 DG-Eメタル</t>
  </si>
  <si>
    <t>9450B  39500 DG-E K70</t>
  </si>
  <si>
    <t>9450B  39400 DG-E K70</t>
  </si>
  <si>
    <t>64184   JG00A 爪廃却 WへB301</t>
  </si>
  <si>
    <t>64185   JG00A 爪廃却 WへB301</t>
  </si>
  <si>
    <t>67112   JG00A 爪無しJ70</t>
  </si>
  <si>
    <t>67112   JG40A 爪無しJ70</t>
  </si>
  <si>
    <t>67112   JM00A    P323外転 J70</t>
  </si>
  <si>
    <t>756R2/3 JG00A    J70</t>
  </si>
  <si>
    <t>75632   JG00A  J70 P323外転</t>
  </si>
  <si>
    <t>75632   JH00A  J70 P323外転</t>
  </si>
  <si>
    <t>75632   1YA0A  J70 P323外転</t>
  </si>
  <si>
    <t>75632   JM00A  J70 P323外転</t>
  </si>
  <si>
    <t>76572   JM00A 爪廃却 K70</t>
  </si>
  <si>
    <t>76573   JM00A 爪廃却 K70</t>
  </si>
  <si>
    <t>74798   JM00ACE 爪無し T308</t>
  </si>
  <si>
    <t>76632   JM00A 爪廃却 J70</t>
  </si>
  <si>
    <t>76633   JM00A 爪廃却 J70</t>
  </si>
  <si>
    <t>Z/W</t>
  </si>
  <si>
    <t>76532   JM00B    Wへ J70</t>
  </si>
  <si>
    <t>76533   JM00B    Wへ J70</t>
  </si>
  <si>
    <t>76232   JM00A  爪廃却 K70</t>
  </si>
  <si>
    <t>76233   JM00A  爪廃却 K70</t>
  </si>
  <si>
    <t>75174   JG00A    K30</t>
  </si>
  <si>
    <t>75174   JG00A-K  K70</t>
  </si>
  <si>
    <t>75152/3 JG00A-K 爪廃却  5016</t>
  </si>
  <si>
    <t>75512   JG00A  WよりJ70/W70</t>
  </si>
  <si>
    <t>75512   6MA0A  WよりW70</t>
  </si>
  <si>
    <t>75512   JM00A  WよりJ70/W70</t>
  </si>
  <si>
    <t>75513   JG00A  WよりJ70/W70</t>
  </si>
  <si>
    <t>75513   6MA0A  WよりW70</t>
  </si>
  <si>
    <t>75513   JM00A  WよりJ70/W70</t>
  </si>
  <si>
    <t>75636   1VX0A    J70/W70</t>
  </si>
  <si>
    <t>75636   1VX0A-G  UPZ</t>
  </si>
  <si>
    <t>75636   6MA0B  B301</t>
  </si>
  <si>
    <t>75658/9   JG00A   K70⇒B301</t>
  </si>
  <si>
    <t>75196   JN20A    W70</t>
  </si>
  <si>
    <t>75172   JN20A    B302</t>
  </si>
  <si>
    <t>75173   JN20A    B302</t>
  </si>
  <si>
    <t>75312   3NU0A    K70</t>
  </si>
  <si>
    <t>75512   JN20A    W70</t>
  </si>
  <si>
    <t>75512   3NU0A    W70</t>
  </si>
  <si>
    <t>75513   JN20A    W70</t>
  </si>
  <si>
    <t>75513   3NU0A    W70</t>
  </si>
  <si>
    <t>76532   JN20A    B301</t>
  </si>
  <si>
    <t>76533   JN20A    B301</t>
  </si>
  <si>
    <t>76654/5 3TU0A    BへB301</t>
  </si>
  <si>
    <t>76742/3 JN20A    B301</t>
  </si>
  <si>
    <t>76752   JN20A    K30</t>
  </si>
  <si>
    <t>76752   JN20A    RWB</t>
  </si>
  <si>
    <t>79112   JN20A    追浜逆送</t>
  </si>
  <si>
    <t>79112   JN90A    追浜逆送</t>
  </si>
  <si>
    <t>79113   JN20A    追浜逆送</t>
  </si>
  <si>
    <t>17285   1LA0A02  Wへ K70</t>
  </si>
  <si>
    <t>74542   1LA0B    K70</t>
  </si>
  <si>
    <t>75617   1LA0A   WへK70</t>
  </si>
  <si>
    <t>75662/3 1LA0A   WへB309</t>
  </si>
  <si>
    <t>76426   1LA0A    B301</t>
  </si>
  <si>
    <t>76427   1LA0A    B301</t>
  </si>
  <si>
    <t>76452   1LA0A    B301</t>
  </si>
  <si>
    <t>76453   1LA0A    B301</t>
  </si>
  <si>
    <t>764B4/5  1LA0A   B301</t>
  </si>
  <si>
    <t>764B4/5  1LB0A   B301</t>
  </si>
  <si>
    <t>85034/5 1LA0A01  B309</t>
  </si>
  <si>
    <t>85034/5 1LA0A02  B309</t>
  </si>
  <si>
    <t>74516   1JA0A    K30</t>
  </si>
  <si>
    <t>74516   1JB0A    K30</t>
  </si>
  <si>
    <t>74517   1JA0A    K30</t>
  </si>
  <si>
    <t>74517   1JB0A    K30</t>
  </si>
  <si>
    <t>74532/3 1JA1A    K30</t>
  </si>
  <si>
    <t>76532/3 6AX0A    K70</t>
  </si>
  <si>
    <t>67408/9 1JA0A    X70</t>
  </si>
  <si>
    <t>67408/9 1JB0A    X70</t>
  </si>
  <si>
    <t>75182   1JB0A    K70</t>
  </si>
  <si>
    <t>75183   1JB0A    K70</t>
  </si>
  <si>
    <t>75518/9 1JA0A    K70</t>
  </si>
  <si>
    <t>75528/9 1JA0A    X70</t>
  </si>
  <si>
    <t>764B8   1JB0A    B301</t>
  </si>
  <si>
    <t>764B9   1JB0A    B301</t>
  </si>
  <si>
    <t>64182/3 1AA0A 爪無しK70</t>
  </si>
  <si>
    <t>75197   1AA0A 爪無しK70</t>
  </si>
  <si>
    <t>75632   1AA0A01爪無しW70</t>
  </si>
  <si>
    <t>76456/7 1AC0A 爪無し W70</t>
  </si>
  <si>
    <t>74516   1GR0A 爪無し B309 Bへ</t>
  </si>
  <si>
    <t>76452   1GR0A 爪無し W70</t>
  </si>
  <si>
    <t>76453   1GR0A 爪無し W70</t>
  </si>
  <si>
    <t>17205   1VA0A    K30</t>
  </si>
  <si>
    <t>17205   5TA0A    K30</t>
  </si>
  <si>
    <t>17206   CY00A    K30</t>
  </si>
  <si>
    <t>17205   1VB0A    K30</t>
  </si>
  <si>
    <t>17206   CY10A    K30</t>
  </si>
  <si>
    <t>75112   5TA0A    W70</t>
  </si>
  <si>
    <t>75113   5TA0A    W70</t>
  </si>
  <si>
    <t>76232   1VA0A    K70</t>
  </si>
  <si>
    <t>76232   1VA0B    K70</t>
  </si>
  <si>
    <t>76584/5 1VA0A    W70</t>
  </si>
  <si>
    <t>76516   1VA0A    K70</t>
  </si>
  <si>
    <t>76517   1VA0A    K70</t>
  </si>
  <si>
    <t>74558   5TA0A    K30</t>
  </si>
  <si>
    <t>74559   5TA0A    K30</t>
  </si>
  <si>
    <t>75262/3 1VA0A   B309</t>
  </si>
  <si>
    <t>75522/3 5TA0A    W70</t>
  </si>
  <si>
    <t>76452   5TA0A   WへW70</t>
  </si>
  <si>
    <t>76453   5TA0A   WへW70</t>
  </si>
  <si>
    <t>75534/5  5TA0A   WへW70</t>
  </si>
  <si>
    <t>75682/3  5TA0A   B309 Rより</t>
  </si>
  <si>
    <t>75662/3 5TL0A    B301</t>
  </si>
  <si>
    <t>54292/3 3XA0A   WへK70</t>
  </si>
  <si>
    <t>61212/3 3XA0A    Bへ</t>
  </si>
  <si>
    <t>61212/3 3XA0A/3XE0A   Bへ</t>
  </si>
  <si>
    <t>61212/3 3XA2A    Bへ</t>
  </si>
  <si>
    <t>61212/3 3XE2A/3XA2A   Bへ</t>
  </si>
  <si>
    <t>75112   5YJ0A    K30</t>
  </si>
  <si>
    <t>75113   5YJ0A    K30</t>
  </si>
  <si>
    <t>75112   3XE0A    K30</t>
  </si>
  <si>
    <t>75113   3XE0A    K30</t>
  </si>
  <si>
    <t>74554   3XA0A    B309</t>
  </si>
  <si>
    <t>74554   3XA0B    B309</t>
  </si>
  <si>
    <t>74554   3XR0A    B309</t>
  </si>
  <si>
    <t>74282   3XA0AUF  B309シン</t>
  </si>
  <si>
    <t>74282   3XE0AUF  B309シン</t>
  </si>
  <si>
    <t>74282   5YJ0A    B309シン</t>
  </si>
  <si>
    <t>74282   5YJ0B    B309シン</t>
  </si>
  <si>
    <t>74282   5YJ0D    B309シン</t>
  </si>
  <si>
    <t>74332/3 3VA0A  小山外転</t>
  </si>
  <si>
    <t>76232   3VA0A    逆送</t>
  </si>
  <si>
    <t>76233   3VA0A    逆送</t>
  </si>
  <si>
    <t>76272   3VA0A   返却逆送</t>
  </si>
  <si>
    <t>76273   3VA0A   返却逆送</t>
  </si>
  <si>
    <t>76340/1 3VA0A   返却逆送</t>
  </si>
  <si>
    <t>76242   3VA0A    外転J70</t>
  </si>
  <si>
    <t>76243   3VA0A    外転J70</t>
  </si>
  <si>
    <t>76572   3VA0A    逆送</t>
  </si>
  <si>
    <t>76573   3VA0A    逆送</t>
  </si>
  <si>
    <t>76516/7 3VA0A    P323外転</t>
  </si>
  <si>
    <t>76634/5 3VA0A    P323外転</t>
  </si>
  <si>
    <t>79142   3VA0A    Uへ 逆送</t>
  </si>
  <si>
    <t>67112   4CB0A    P323外転</t>
  </si>
  <si>
    <t>67112   4CC0A    P323外転</t>
  </si>
  <si>
    <t>74372   4CB0A    B309</t>
  </si>
  <si>
    <t>75262/3 4CB5A    B301</t>
  </si>
  <si>
    <t>75262/3 6FK5A    B301</t>
  </si>
  <si>
    <t>75632   4CE0A J70 P323外転</t>
  </si>
  <si>
    <t>76516/7 4CC0A    K70</t>
  </si>
  <si>
    <t>76272   4CC0A    K70</t>
  </si>
  <si>
    <t>76273   4CC0A    K70</t>
  </si>
  <si>
    <t>76426   4CC0A  RへK70</t>
  </si>
  <si>
    <t>76427   4CC0A  RへK70</t>
  </si>
  <si>
    <t>76456/7 4CE0A   WへJ70</t>
  </si>
  <si>
    <t>76456/7 4CE0A-E Wへロシア向け</t>
  </si>
  <si>
    <t>76456/7 6FK0A   WへW70</t>
  </si>
  <si>
    <t>75556   4BC1B   Wへ K70</t>
  </si>
  <si>
    <t>75557   4BC1B   Wへ K70</t>
  </si>
  <si>
    <t>76582/3 4CF0B  J70⇒K70</t>
  </si>
  <si>
    <t>64122/3 4CB0A  RよりJ70</t>
  </si>
  <si>
    <t>75632   6MA0A　P323外転</t>
  </si>
  <si>
    <t>76752/3 6MA0A   W70</t>
  </si>
  <si>
    <t>76636/7 6MR0A   B309</t>
  </si>
  <si>
    <t>64184/5 6MA0A   Rより K70</t>
  </si>
  <si>
    <t>62518/9 6RA0A  K70</t>
  </si>
  <si>
    <t>64194/5 6RA0A  B309</t>
  </si>
  <si>
    <t>5220A N300000/N290000 DG/DGEメタル</t>
  </si>
  <si>
    <t>74332/3 6RA0A  J70/K70</t>
  </si>
  <si>
    <t>5253C J9800/J9700  DGメタル</t>
  </si>
  <si>
    <t>74372   6RA0A  B309</t>
  </si>
  <si>
    <t>5253B X2700   DGメタル</t>
  </si>
  <si>
    <t>75134/5 6RA0A    J70</t>
  </si>
  <si>
    <t>75528/9 6RA0A    J70</t>
  </si>
  <si>
    <t>5253C A6600/A6500 DG/DGEメタル</t>
  </si>
  <si>
    <t>755C4/5 6RA0A    J70</t>
  </si>
  <si>
    <t>5253C A7400/A7300 DG/DGEメタル</t>
  </si>
  <si>
    <t>76246/7 6RA0A    J70</t>
  </si>
  <si>
    <t>76714   6RA0A    J70</t>
  </si>
  <si>
    <t>76715   6RA0A    J70</t>
  </si>
  <si>
    <t>5253C  D4100  DG-Eメタル</t>
  </si>
  <si>
    <t>5253C  D5500  DG-Eメタル</t>
  </si>
  <si>
    <t>5240C  66500  DG-Eメタル</t>
  </si>
  <si>
    <t>67413  6US0B  完成品(日トレ)</t>
  </si>
  <si>
    <t>67413  6RL0B  J70</t>
  </si>
  <si>
    <t>5253C  S6800  DG-Eメタル</t>
  </si>
  <si>
    <t>5253C  D7100  DG-Eメタル</t>
  </si>
  <si>
    <t>5253C  D7200  DG-Eメタル</t>
  </si>
  <si>
    <t>A</t>
    <phoneticPr fontId="46"/>
  </si>
  <si>
    <t xml:space="preserve">67331   21G00     日車 </t>
  </si>
  <si>
    <t>67331   21G00-E   KD</t>
  </si>
  <si>
    <t>67331   21G00-B   B302</t>
  </si>
  <si>
    <t>74755   65Y0001   P303</t>
  </si>
  <si>
    <t xml:space="preserve">93634   01G00-G   逆送  </t>
  </si>
  <si>
    <t>79146   0N800     B309</t>
  </si>
  <si>
    <t>66812   92G00     B302</t>
  </si>
  <si>
    <t>66812   92G10     B302</t>
  </si>
  <si>
    <t>62532   WL00001 逆送N⇒A</t>
  </si>
  <si>
    <t>62522/3 80F00   K70⇒M70</t>
  </si>
  <si>
    <t>62522/3 85F00   K70⇒M70</t>
  </si>
  <si>
    <t>96112   0W700     B309</t>
  </si>
  <si>
    <t>96113   0W700     B309</t>
  </si>
  <si>
    <t>62522/3 0W000     B309</t>
  </si>
  <si>
    <t xml:space="preserve">62032   6N000-B   B309 </t>
  </si>
  <si>
    <t>73256   4M500     K30</t>
  </si>
  <si>
    <t>78136/7 4M500     B309</t>
  </si>
  <si>
    <t>78142   6N600     B309</t>
  </si>
  <si>
    <t>78143   6N600     B309</t>
  </si>
  <si>
    <t>79113   6N600     B309</t>
  </si>
  <si>
    <t>85232/3 4M400     B301</t>
  </si>
  <si>
    <t>79112   4M400     B309</t>
  </si>
  <si>
    <t>79113   4M400     B309</t>
  </si>
  <si>
    <t>79113   4M500     B309</t>
  </si>
  <si>
    <t>79112   85F00     B309</t>
  </si>
  <si>
    <t>76632   8H300     M70</t>
  </si>
  <si>
    <t>76633   8H300     M70</t>
  </si>
  <si>
    <t>62036   8H700     A526</t>
  </si>
  <si>
    <t>62038   8H710     A526</t>
  </si>
  <si>
    <t>79142   8H300     B309</t>
  </si>
  <si>
    <t>62512 　AU00001 K70⇒M70</t>
  </si>
  <si>
    <t>74762   CA01A</t>
  </si>
  <si>
    <t>78136/7  9Y000    B309</t>
  </si>
  <si>
    <t>78142    9Y00001  B309</t>
  </si>
  <si>
    <t>78143    9Y00001  B309</t>
  </si>
  <si>
    <t>62522/3  4U000  K70⇒M70</t>
  </si>
  <si>
    <t>17285    EN10001  B301</t>
  </si>
  <si>
    <t>85032    EN000    K30</t>
  </si>
  <si>
    <t>61413/4 B5010     B70</t>
  </si>
  <si>
    <t>74317   JG00A     K30</t>
  </si>
  <si>
    <t>74317   JG00A-K   K70</t>
  </si>
  <si>
    <t>85032   JG00A     K70</t>
  </si>
  <si>
    <t>85032   JG00ACE   T308</t>
  </si>
  <si>
    <t>17285   JM00A     B301</t>
  </si>
  <si>
    <t>73236   JM000     B309</t>
  </si>
  <si>
    <t>79142   JM00A     B309</t>
  </si>
  <si>
    <t>17285   1AA1A/2A  Bへ</t>
  </si>
  <si>
    <t>67408   1AA0A     B302</t>
  </si>
  <si>
    <t>67409   1AA0A     B302</t>
  </si>
  <si>
    <t>76742   1AA0A     W70</t>
  </si>
  <si>
    <t>76743   1AA0A     W70</t>
  </si>
  <si>
    <t>75636/7 1GR0A     W70</t>
  </si>
  <si>
    <t>64124   JN20A    W70※KD有り</t>
  </si>
  <si>
    <t>64125   JN20A    W70※KD有り</t>
  </si>
  <si>
    <t>67418   JN20A     B309</t>
  </si>
  <si>
    <t>75942/3 JN20A     B302</t>
  </si>
  <si>
    <t>76731   JN21A     B302</t>
  </si>
  <si>
    <t>78136   JN20A     B301</t>
  </si>
  <si>
    <t>78137   JN20A     B301</t>
  </si>
  <si>
    <t>78142/3 JN20A     B301</t>
  </si>
  <si>
    <t>17422   1LB0C01   K70</t>
  </si>
  <si>
    <t>17423   1LB0C01   K70</t>
  </si>
  <si>
    <t>80633   1LC0A     B302</t>
  </si>
  <si>
    <t>67332   1ZR0C     K70</t>
  </si>
  <si>
    <t>62518   1JA0A     B302</t>
  </si>
  <si>
    <t>62518   1JB0A     B302</t>
  </si>
  <si>
    <t>62519   1JA0A     B302</t>
  </si>
  <si>
    <t>62519   1JB0A     B302</t>
  </si>
  <si>
    <t>77614   3VA0A     逆送</t>
  </si>
  <si>
    <t>77615   3VA0A     逆送</t>
  </si>
  <si>
    <t>751T7   6FK0A     P309外転</t>
  </si>
  <si>
    <t>BRQP33552-1      タテブス</t>
  </si>
  <si>
    <t>BRQP33553-1      タテブス</t>
  </si>
  <si>
    <t>BRQP33554-1      タテブス</t>
  </si>
  <si>
    <t>79112   AU100     B302</t>
  </si>
  <si>
    <t>合計</t>
    <rPh sb="0" eb="2">
      <t>ゴウケイ</t>
    </rPh>
    <phoneticPr fontId="46"/>
  </si>
  <si>
    <t>" "×2を" "×1に変換</t>
    <rPh sb="12" eb="14">
      <t>ヘンカン</t>
    </rPh>
    <phoneticPr fontId="46"/>
  </si>
  <si>
    <t>左から" "位置2番目</t>
    <rPh sb="0" eb="1">
      <t>ヒダリ</t>
    </rPh>
    <rPh sb="6" eb="8">
      <t>イチ</t>
    </rPh>
    <rPh sb="9" eb="11">
      <t>バンメ</t>
    </rPh>
    <phoneticPr fontId="46"/>
  </si>
  <si>
    <t>左から" "位置1番目</t>
    <rPh sb="0" eb="1">
      <t>ヒダリ</t>
    </rPh>
    <rPh sb="6" eb="8">
      <t>イチ</t>
    </rPh>
    <rPh sb="9" eb="11">
      <t>バンメ</t>
    </rPh>
    <phoneticPr fontId="46"/>
  </si>
  <si>
    <t>"/"の個数</t>
    <rPh sb="4" eb="6">
      <t>コスウ</t>
    </rPh>
    <phoneticPr fontId="46"/>
  </si>
  <si>
    <t>"/"の位置</t>
    <rPh sb="4" eb="6">
      <t>イチ</t>
    </rPh>
    <phoneticPr fontId="46"/>
  </si>
  <si>
    <t>"-"の位置</t>
    <rPh sb="4" eb="6">
      <t>イチ</t>
    </rPh>
    <phoneticPr fontId="46"/>
  </si>
  <si>
    <t>"/"～" "の
文字数</t>
    <rPh sb="9" eb="12">
      <t>モジスウ</t>
    </rPh>
    <phoneticPr fontId="46"/>
  </si>
  <si>
    <t>変換１(後ろの" "除去)</t>
    <rPh sb="0" eb="2">
      <t>ヘンカン</t>
    </rPh>
    <rPh sb="4" eb="5">
      <t>ウシ</t>
    </rPh>
    <rPh sb="10" eb="12">
      <t>ジョキョ</t>
    </rPh>
    <phoneticPr fontId="46"/>
  </si>
  <si>
    <t>変換２</t>
    <rPh sb="0" eb="2">
      <t>ヘンカン</t>
    </rPh>
    <phoneticPr fontId="46"/>
  </si>
  <si>
    <t>変換３</t>
    <rPh sb="0" eb="2">
      <t>ヘンカン</t>
    </rPh>
    <phoneticPr fontId="46"/>
  </si>
  <si>
    <t>67408/9 4M400     K70ｻﾌﾞ2</t>
    <phoneticPr fontId="46"/>
  </si>
  <si>
    <t>67408/9 4M400 K70ｻﾌﾞ2</t>
    <phoneticPr fontId="46"/>
  </si>
  <si>
    <t>76742/3 4M400-1 P303</t>
    <phoneticPr fontId="46"/>
  </si>
  <si>
    <t>79112 3MA0A B309</t>
    <phoneticPr fontId="46"/>
  </si>
  <si>
    <t>79112 6N600 B309</t>
    <phoneticPr fontId="46"/>
  </si>
  <si>
    <t>79112 6N610 B309</t>
    <phoneticPr fontId="46"/>
  </si>
  <si>
    <t>79422 4M500 B301</t>
    <phoneticPr fontId="46"/>
  </si>
  <si>
    <t>64132/3 AU000 B301</t>
    <phoneticPr fontId="46"/>
  </si>
  <si>
    <t>74516 8H310 B309</t>
    <phoneticPr fontId="46"/>
  </si>
  <si>
    <t>74516 EQ000 B309</t>
    <phoneticPr fontId="46"/>
  </si>
  <si>
    <t>74516 EQ500 B309</t>
    <phoneticPr fontId="46"/>
  </si>
  <si>
    <t>76426 8H300 B301</t>
    <phoneticPr fontId="46"/>
  </si>
  <si>
    <t>76427 8H300 B301</t>
    <phoneticPr fontId="46"/>
  </si>
  <si>
    <t>76634/5 8H300 Bへ</t>
    <phoneticPr fontId="46"/>
  </si>
  <si>
    <t>78118/9 8H300 K30</t>
    <phoneticPr fontId="46"/>
  </si>
  <si>
    <t>78118/9 8H710 K30</t>
    <phoneticPr fontId="46"/>
  </si>
  <si>
    <t>64122/3 EN000 K70</t>
    <phoneticPr fontId="46"/>
  </si>
  <si>
    <t>66312 EN000 J70</t>
    <phoneticPr fontId="46"/>
  </si>
  <si>
    <t>67408/9 EN000 J70</t>
    <phoneticPr fontId="46"/>
  </si>
  <si>
    <t>75262/3 EN000 B301</t>
    <phoneticPr fontId="46"/>
  </si>
  <si>
    <t>61231/2 B5010 B70</t>
    <phoneticPr fontId="46"/>
  </si>
  <si>
    <t>61231/2 B5020 B70</t>
    <phoneticPr fontId="46"/>
  </si>
  <si>
    <t>61231/2 B5020-B B301</t>
    <phoneticPr fontId="46"/>
  </si>
  <si>
    <t>61231/2 B5030 B70</t>
    <phoneticPr fontId="46"/>
  </si>
  <si>
    <t>61137 B5010 B70</t>
    <phoneticPr fontId="46"/>
  </si>
  <si>
    <t>61138 B5010 B70</t>
    <phoneticPr fontId="46"/>
  </si>
  <si>
    <t>75632 JG00A J70</t>
    <phoneticPr fontId="46"/>
  </si>
  <si>
    <t>75632 JH00A J70</t>
    <phoneticPr fontId="46"/>
  </si>
  <si>
    <t>75632 1YA0A K30</t>
    <phoneticPr fontId="46"/>
  </si>
  <si>
    <t>75522/3 JG00A J70ｻﾌﾞ</t>
    <phoneticPr fontId="46"/>
  </si>
  <si>
    <t>75522/3 JG00A-E RV8-250</t>
    <phoneticPr fontId="46"/>
  </si>
  <si>
    <t>76242 JG00A J70</t>
    <phoneticPr fontId="46"/>
  </si>
  <si>
    <t>76242 JG40A J70</t>
    <phoneticPr fontId="46"/>
  </si>
  <si>
    <t>76242 JG40A-E RV8-60</t>
    <phoneticPr fontId="46"/>
  </si>
  <si>
    <t>76243 JG00A J70</t>
    <phoneticPr fontId="46"/>
  </si>
  <si>
    <t>76243 JG40A J70</t>
    <phoneticPr fontId="46"/>
  </si>
  <si>
    <t>76243 JG40A-E RV8-60</t>
    <phoneticPr fontId="46"/>
  </si>
  <si>
    <t>77652/3 JM00A B309</t>
    <phoneticPr fontId="46"/>
  </si>
  <si>
    <t>75632 JM00A J70</t>
    <phoneticPr fontId="46"/>
  </si>
  <si>
    <t>76232 JM00A K70</t>
    <phoneticPr fontId="46"/>
  </si>
  <si>
    <t>76233 JM00A K70</t>
    <phoneticPr fontId="46"/>
  </si>
  <si>
    <t>76272 JM00A B301</t>
    <phoneticPr fontId="46"/>
  </si>
  <si>
    <t>76273 JM00A B301</t>
    <phoneticPr fontId="46"/>
  </si>
  <si>
    <t>76516 JM00A K70</t>
    <phoneticPr fontId="46"/>
  </si>
  <si>
    <t>76517 JM00A K70</t>
    <phoneticPr fontId="46"/>
  </si>
  <si>
    <t>77632/3 JM00A J70</t>
    <phoneticPr fontId="46"/>
  </si>
  <si>
    <t>77646/7 JM00A J70</t>
    <phoneticPr fontId="46"/>
  </si>
  <si>
    <t>76742/3 JM00A J70</t>
    <phoneticPr fontId="46"/>
  </si>
  <si>
    <t>64142/3 1AA0A W70</t>
    <phoneticPr fontId="46"/>
  </si>
  <si>
    <t>64142/3 1AA0A-K B302</t>
    <phoneticPr fontId="46"/>
  </si>
  <si>
    <t>67112 1AE0A W70</t>
    <phoneticPr fontId="46"/>
  </si>
  <si>
    <t>67412 1AE0A B302</t>
    <phoneticPr fontId="46"/>
  </si>
  <si>
    <t>67413 1AA0A B302</t>
    <phoneticPr fontId="46"/>
  </si>
  <si>
    <t>751J2 1AA0A B302ｻﾌﾞ3</t>
    <phoneticPr fontId="46"/>
  </si>
  <si>
    <t>751J3 1AA0A X70ｻﾌﾞ</t>
    <phoneticPr fontId="46"/>
  </si>
  <si>
    <t>751J3 1AA0A-E RV8-200</t>
    <phoneticPr fontId="46"/>
  </si>
  <si>
    <t>75172 1AA0A B302</t>
    <phoneticPr fontId="46"/>
  </si>
  <si>
    <t>75172 1AA0A-E RV8-170</t>
    <phoneticPr fontId="46"/>
  </si>
  <si>
    <t>75172 1AE0A B302</t>
    <phoneticPr fontId="46"/>
  </si>
  <si>
    <t>75173 1AA0A B302</t>
    <phoneticPr fontId="46"/>
  </si>
  <si>
    <t>75173 1AA0A-E RV8-170</t>
    <phoneticPr fontId="46"/>
  </si>
  <si>
    <t>75197 1AA0A K70Ｚへ</t>
    <phoneticPr fontId="46"/>
  </si>
  <si>
    <t>75536/7 1AC0A W70</t>
    <phoneticPr fontId="46"/>
  </si>
  <si>
    <t>75536/7 1AC0A-E RV8-100</t>
    <phoneticPr fontId="46"/>
  </si>
  <si>
    <t>745G3 1GR0A B309</t>
    <phoneticPr fontId="46"/>
  </si>
  <si>
    <t>745J4/5 1GR0A K70ｻﾌﾞ2</t>
    <phoneticPr fontId="46"/>
  </si>
  <si>
    <t>748B2/3 1GR0ATE T308</t>
    <phoneticPr fontId="46"/>
  </si>
  <si>
    <t>76456/7 1GR0A W70ｻﾌﾞ2</t>
    <phoneticPr fontId="46"/>
  </si>
  <si>
    <t>76488 1GR0A K70ｻﾌﾞ2</t>
    <phoneticPr fontId="46"/>
  </si>
  <si>
    <t>76489 1GR0A K70ｻﾌﾞ2</t>
    <phoneticPr fontId="46"/>
  </si>
  <si>
    <t>67413 JN20A B309</t>
    <phoneticPr fontId="46"/>
  </si>
  <si>
    <t>67413 JN20A-G RJG-300</t>
    <phoneticPr fontId="46"/>
  </si>
  <si>
    <t>67413 1VA0A B301</t>
    <phoneticPr fontId="46"/>
  </si>
  <si>
    <t>76366/7 1VA0A B301</t>
    <phoneticPr fontId="46"/>
  </si>
  <si>
    <t>76366/7 1VA0A-E 250</t>
    <phoneticPr fontId="46"/>
  </si>
  <si>
    <t>64142/3 3TU0A/JN20A-E RV8-200</t>
    <phoneticPr fontId="46"/>
  </si>
  <si>
    <t>64142/3 3TU0A/JN20A W70</t>
    <phoneticPr fontId="46"/>
  </si>
  <si>
    <t>67412 JN90A-E RB-300</t>
    <phoneticPr fontId="46"/>
  </si>
  <si>
    <t>67412 JN90A B309</t>
    <phoneticPr fontId="46"/>
  </si>
  <si>
    <t>67408/9 JN20A B302</t>
    <phoneticPr fontId="46"/>
  </si>
  <si>
    <t>67408/9 JN20A-E RB-500</t>
    <phoneticPr fontId="46"/>
  </si>
  <si>
    <t>75134 JN20A B309</t>
    <phoneticPr fontId="46"/>
  </si>
  <si>
    <t>75134 JN20A-E RB-200</t>
    <phoneticPr fontId="46"/>
  </si>
  <si>
    <t>75135 JN20A B309</t>
    <phoneticPr fontId="46"/>
  </si>
  <si>
    <t>75135 JN20A-E RB-200</t>
    <phoneticPr fontId="46"/>
  </si>
  <si>
    <t>75432/3 JN20A B70</t>
    <phoneticPr fontId="46"/>
  </si>
  <si>
    <t>76272/3 JN20A B70</t>
    <phoneticPr fontId="46"/>
  </si>
  <si>
    <t>76272/3 JN20A-E RV8-120</t>
    <phoneticPr fontId="46"/>
  </si>
  <si>
    <t>76232 JN20A B70</t>
    <phoneticPr fontId="46"/>
  </si>
  <si>
    <t>76233 JN20A B70</t>
    <phoneticPr fontId="46"/>
  </si>
  <si>
    <t>764B4/5 JN20A RV8-100</t>
    <phoneticPr fontId="46"/>
  </si>
  <si>
    <t>764B4/5 JN20A K30</t>
    <phoneticPr fontId="46"/>
  </si>
  <si>
    <t>76753 JN20A RWB-100</t>
    <phoneticPr fontId="46"/>
  </si>
  <si>
    <t>76753 JN20A K30</t>
    <phoneticPr fontId="46"/>
  </si>
  <si>
    <t>79422 JN20A B309</t>
    <phoneticPr fontId="46"/>
  </si>
  <si>
    <t>79422 JN20B B309</t>
    <phoneticPr fontId="46"/>
  </si>
  <si>
    <t>17285 1LA1A01 B301</t>
    <phoneticPr fontId="46"/>
  </si>
  <si>
    <t>64132 1LA0A B301</t>
    <phoneticPr fontId="46"/>
  </si>
  <si>
    <t>64132 1LA0A-G 浜岳</t>
    <phoneticPr fontId="46"/>
  </si>
  <si>
    <t>64133 1LA0A B301</t>
    <phoneticPr fontId="46"/>
  </si>
  <si>
    <t>64182/3 1LA0A B309</t>
    <phoneticPr fontId="46"/>
  </si>
  <si>
    <t>745B6/7 1LA0A K70</t>
    <phoneticPr fontId="46"/>
  </si>
  <si>
    <t>745B6/7 1LA0A-G 浜岳</t>
    <phoneticPr fontId="46"/>
  </si>
  <si>
    <t>76456/7 1LA0A K70</t>
    <phoneticPr fontId="46"/>
  </si>
  <si>
    <t>76456/7 1LA0A-G 浜岳</t>
    <phoneticPr fontId="46"/>
  </si>
  <si>
    <t>75432 1LA0A K70</t>
    <phoneticPr fontId="46"/>
  </si>
  <si>
    <t>756C0/1 1LA0A Bへｻﾌﾞ</t>
    <phoneticPr fontId="46"/>
  </si>
  <si>
    <t>756C0/1 1LA0A-G Bへ浜岳</t>
    <phoneticPr fontId="46"/>
  </si>
  <si>
    <t>76262 1LA0A K70</t>
    <phoneticPr fontId="46"/>
  </si>
  <si>
    <t>76263 1LA0A K70</t>
    <phoneticPr fontId="46"/>
  </si>
  <si>
    <t>76272/3 1LA0A K70</t>
    <phoneticPr fontId="46"/>
  </si>
  <si>
    <t>64112/3 1JA0A-B B302</t>
    <phoneticPr fontId="46"/>
  </si>
  <si>
    <t>64112 1JA0A-C B302</t>
    <phoneticPr fontId="46"/>
  </si>
  <si>
    <t>64113 1JA0A K30</t>
    <phoneticPr fontId="46"/>
  </si>
  <si>
    <t>64142/3 1JA0A B302</t>
    <phoneticPr fontId="46"/>
  </si>
  <si>
    <t>75176 1JB0A K70ｻﾌﾞ2</t>
    <phoneticPr fontId="46"/>
  </si>
  <si>
    <t>75177 1JA0A K70ｻﾌﾞ2</t>
    <phoneticPr fontId="46"/>
  </si>
  <si>
    <t>76548 6AX0A K70</t>
    <phoneticPr fontId="46"/>
  </si>
  <si>
    <t>76549 6AX0A K70</t>
    <phoneticPr fontId="46"/>
  </si>
  <si>
    <t>74283 3XA0A K70ｼﾝｸﾛ</t>
    <phoneticPr fontId="46"/>
  </si>
  <si>
    <t>74283 3XA0B K70ｼﾝｸﾛ</t>
    <phoneticPr fontId="46"/>
  </si>
  <si>
    <t>74322 5YJ0A ﾃｸﾉｼﾝｸﾛ</t>
    <phoneticPr fontId="46"/>
  </si>
  <si>
    <t>75422 5YJ0A K70ｼﾝｸﾛ</t>
    <phoneticPr fontId="46"/>
  </si>
  <si>
    <t>75422 5YJ2A K70ｼﾝｸﾛ</t>
    <phoneticPr fontId="46"/>
  </si>
  <si>
    <t>17285 5YJ0A01 K70</t>
    <phoneticPr fontId="46"/>
  </si>
  <si>
    <t>765M2 3XA0A K30</t>
    <phoneticPr fontId="46"/>
  </si>
  <si>
    <t>765M3 3XA0A K30</t>
    <phoneticPr fontId="46"/>
  </si>
  <si>
    <t>765M2 3XC0A B301</t>
    <phoneticPr fontId="46"/>
  </si>
  <si>
    <t>765M3 3XC0A B301</t>
    <phoneticPr fontId="46"/>
  </si>
  <si>
    <t>77532 3XA2CUF K70ｼﾝｸﾛ</t>
    <phoneticPr fontId="46"/>
  </si>
  <si>
    <t>77533 3YF2BUF K70ｼﾝｸﾛ</t>
    <phoneticPr fontId="46"/>
  </si>
  <si>
    <t>77552 3YF2AUF K70ｼﾝｸﾛ</t>
    <phoneticPr fontId="46"/>
  </si>
  <si>
    <t>77553 3YE2AUF K70ｼﾝｸﾛ</t>
    <phoneticPr fontId="46"/>
  </si>
  <si>
    <t>77574 3XA0A B301</t>
    <phoneticPr fontId="46"/>
  </si>
  <si>
    <t>77575 3XA0A B301</t>
    <phoneticPr fontId="46"/>
  </si>
  <si>
    <t>76232 3XA0A K70ｼﾝｸﾛ</t>
    <phoneticPr fontId="46"/>
  </si>
  <si>
    <t>76232 3XJ0A K70ｼﾝｸﾛ</t>
    <phoneticPr fontId="46"/>
  </si>
  <si>
    <t>76233 3XA0A K70ｼﾝｸﾛ</t>
    <phoneticPr fontId="46"/>
  </si>
  <si>
    <t>76233 3XJ0A K70ｼﾝｸﾛ</t>
    <phoneticPr fontId="46"/>
  </si>
  <si>
    <t>76272 3VA0A 逆送</t>
    <phoneticPr fontId="46"/>
  </si>
  <si>
    <t>76273 3VA0A 　逆送</t>
    <phoneticPr fontId="46"/>
  </si>
  <si>
    <t>76332/3 3VA0A 逆送</t>
    <phoneticPr fontId="46"/>
  </si>
  <si>
    <t>66312 3VA1C ﾃｸﾉ</t>
    <phoneticPr fontId="46"/>
  </si>
  <si>
    <t>66312 5WK1C ﾃｸﾉ</t>
    <phoneticPr fontId="46"/>
  </si>
  <si>
    <t>80118/9 3VA0A 外転</t>
    <phoneticPr fontId="46"/>
  </si>
  <si>
    <t>76316/7 3VA0A 外転</t>
    <phoneticPr fontId="46"/>
  </si>
  <si>
    <t>75632 3VA0A 逆送</t>
    <phoneticPr fontId="46"/>
  </si>
  <si>
    <t>75652 3VA0A 外転</t>
    <phoneticPr fontId="46"/>
  </si>
  <si>
    <t>755C4/5 3VA0A 外転</t>
    <phoneticPr fontId="46"/>
  </si>
  <si>
    <t>64122/3 4CB0A J70</t>
    <phoneticPr fontId="46"/>
  </si>
  <si>
    <t>64122/3 4CB0A-E　(仮）</t>
    <phoneticPr fontId="46"/>
  </si>
  <si>
    <t>64184/5 4CB0A 外転</t>
    <phoneticPr fontId="46"/>
  </si>
  <si>
    <t>66312 4CB0A 完成品</t>
    <phoneticPr fontId="46"/>
  </si>
  <si>
    <t>74516/7 4CE0A 完成品</t>
    <phoneticPr fontId="46"/>
  </si>
  <si>
    <t>74516/7 4CE0A-E RV8-350</t>
    <phoneticPr fontId="46"/>
  </si>
  <si>
    <t>74516/7 4CE1A K70</t>
    <phoneticPr fontId="46"/>
  </si>
  <si>
    <t>76218/9 4CC0A J70</t>
    <phoneticPr fontId="46"/>
  </si>
  <si>
    <t>76232/3 4CC0A K70</t>
    <phoneticPr fontId="46"/>
  </si>
  <si>
    <t>76242 4CB0A J70</t>
    <phoneticPr fontId="46"/>
  </si>
  <si>
    <t>76243 4CB0A J70</t>
    <phoneticPr fontId="46"/>
  </si>
  <si>
    <t>76272 4CC0A Zへ</t>
    <phoneticPr fontId="46"/>
  </si>
  <si>
    <t>76273 4CC0A Zへ</t>
    <phoneticPr fontId="46"/>
  </si>
  <si>
    <t>76426 4CC0A Zへ</t>
    <phoneticPr fontId="46"/>
  </si>
  <si>
    <t>76427 4CC0A Zへ</t>
    <phoneticPr fontId="46"/>
  </si>
  <si>
    <t>64112/3 5TA0A W70</t>
    <phoneticPr fontId="46"/>
  </si>
  <si>
    <t>67413 5TA0A B301</t>
    <phoneticPr fontId="46"/>
  </si>
  <si>
    <t>75534/5 5TA0A Z100へ</t>
    <phoneticPr fontId="46"/>
  </si>
  <si>
    <t>75682/3 5TA0A Z100へ</t>
    <phoneticPr fontId="46"/>
  </si>
  <si>
    <t>76242/3 5TA0A W70</t>
    <phoneticPr fontId="46"/>
  </si>
  <si>
    <t>76242/3 5TA1A W70</t>
    <phoneticPr fontId="46"/>
  </si>
  <si>
    <t>64184/5 6MA0A K70</t>
    <phoneticPr fontId="46"/>
  </si>
  <si>
    <t>74516/7 6FM0A K70</t>
    <phoneticPr fontId="46"/>
  </si>
  <si>
    <t>74516/7 6MA0A K30</t>
    <phoneticPr fontId="46"/>
  </si>
  <si>
    <t>75528/9 6MA0A W70</t>
    <phoneticPr fontId="46"/>
  </si>
  <si>
    <t>76456/7 6MA0A W70</t>
    <phoneticPr fontId="46"/>
  </si>
  <si>
    <t>76483 6MA0A K70</t>
    <phoneticPr fontId="46"/>
  </si>
  <si>
    <t>76742/3 6MA0A W70</t>
    <phoneticPr fontId="46"/>
  </si>
  <si>
    <t>76332/3 4CC1A K70</t>
    <phoneticPr fontId="46"/>
  </si>
  <si>
    <t>75662/3 5TL0A B301</t>
    <phoneticPr fontId="46"/>
  </si>
  <si>
    <t>76456/7 6MR0A W70</t>
    <phoneticPr fontId="46"/>
  </si>
  <si>
    <t>78118/9 6MA0AUF Bライン</t>
    <phoneticPr fontId="46"/>
  </si>
  <si>
    <t>64112/3 6RA0A W70</t>
    <phoneticPr fontId="46"/>
  </si>
  <si>
    <t>64122/3 6RA0A W70</t>
    <phoneticPr fontId="46"/>
  </si>
  <si>
    <t>5220A M7400/M7300 メタル</t>
    <phoneticPr fontId="46"/>
  </si>
  <si>
    <t>64182/3 6RA0A K70</t>
    <phoneticPr fontId="46"/>
  </si>
  <si>
    <t>66319 6RA0A W70</t>
    <phoneticPr fontId="46"/>
  </si>
  <si>
    <t>66362 6RA0A W70</t>
    <phoneticPr fontId="46"/>
  </si>
  <si>
    <t>67466/7 6RA0A B309</t>
    <phoneticPr fontId="46"/>
  </si>
  <si>
    <t>74516 6RA0A W70</t>
    <phoneticPr fontId="46"/>
  </si>
  <si>
    <t>5253B Y6400 メタル</t>
    <phoneticPr fontId="46"/>
  </si>
  <si>
    <t>75186/7 6RA0A K70サブ</t>
    <phoneticPr fontId="46"/>
  </si>
  <si>
    <t>751B0/1 6RA0A W70</t>
    <phoneticPr fontId="46"/>
  </si>
  <si>
    <t>5253 CG9800/BY9300 メタル</t>
    <phoneticPr fontId="46"/>
  </si>
  <si>
    <t>75262/3 6RA0A B301</t>
    <phoneticPr fontId="46"/>
  </si>
  <si>
    <t>5220A M8400/M8300 メタル</t>
    <phoneticPr fontId="46"/>
  </si>
  <si>
    <t>75494/5 6RA0A W70サブ</t>
    <phoneticPr fontId="46"/>
  </si>
  <si>
    <t>5253C A5800/A5700 メタル</t>
    <phoneticPr fontId="46"/>
  </si>
  <si>
    <t>75522/3 6RA0A K70サブ</t>
    <phoneticPr fontId="46"/>
  </si>
  <si>
    <t>5253C A9600/A9500 メタル</t>
    <phoneticPr fontId="46"/>
  </si>
  <si>
    <t>75632 6RA0A W70</t>
    <phoneticPr fontId="46"/>
  </si>
  <si>
    <t>5253B M5600 メタル</t>
    <phoneticPr fontId="46"/>
  </si>
  <si>
    <t>75632 6RA3A W70</t>
    <phoneticPr fontId="46"/>
  </si>
  <si>
    <t>5253C C9700 メタル</t>
    <phoneticPr fontId="46"/>
  </si>
  <si>
    <t>75942/3 6RA1A B301</t>
    <phoneticPr fontId="46"/>
  </si>
  <si>
    <t>5220A N0200/N0100 メタル</t>
    <phoneticPr fontId="46"/>
  </si>
  <si>
    <t>76242/3 6RA0A W70</t>
    <phoneticPr fontId="46"/>
  </si>
  <si>
    <t>9450C 02200 K70</t>
    <phoneticPr fontId="46"/>
  </si>
  <si>
    <t>5253C D4300 メタル</t>
    <phoneticPr fontId="46"/>
  </si>
  <si>
    <t>5253C D5600 メタル</t>
    <phoneticPr fontId="46"/>
  </si>
  <si>
    <t>5253C G9700 メタル</t>
    <phoneticPr fontId="46"/>
  </si>
  <si>
    <t>5253C Q4100 メタル</t>
    <phoneticPr fontId="46"/>
  </si>
  <si>
    <t>5253C Q4200 メタル</t>
    <phoneticPr fontId="46"/>
  </si>
  <si>
    <t>5253C Q4300 メタル</t>
    <phoneticPr fontId="46"/>
  </si>
  <si>
    <t>64182/3 4M41001</t>
    <phoneticPr fontId="46"/>
  </si>
  <si>
    <t>64182/3 4M410-G</t>
    <phoneticPr fontId="46"/>
  </si>
  <si>
    <t>64182/3 5M01001</t>
    <phoneticPr fontId="46"/>
  </si>
  <si>
    <t>74346 4M400</t>
    <phoneticPr fontId="46"/>
  </si>
  <si>
    <t>74346 4M400-G</t>
    <phoneticPr fontId="46"/>
  </si>
  <si>
    <t>76262 4M400</t>
    <phoneticPr fontId="46"/>
  </si>
  <si>
    <t>76262 4M710</t>
    <phoneticPr fontId="46"/>
  </si>
  <si>
    <t>76263 4M400</t>
    <phoneticPr fontId="46"/>
  </si>
  <si>
    <t>76263 4M710</t>
    <phoneticPr fontId="46"/>
  </si>
  <si>
    <t>76272 4M400</t>
    <phoneticPr fontId="46"/>
  </si>
  <si>
    <t>76272 4M500</t>
    <phoneticPr fontId="46"/>
  </si>
  <si>
    <t>76273 4M400</t>
    <phoneticPr fontId="46"/>
  </si>
  <si>
    <t>76273 4M500</t>
    <phoneticPr fontId="46"/>
  </si>
  <si>
    <t>76316/7 4M500</t>
    <phoneticPr fontId="46"/>
  </si>
  <si>
    <t>76316/7 4M500-B</t>
    <phoneticPr fontId="46"/>
  </si>
  <si>
    <t>76320/1 4M510</t>
    <phoneticPr fontId="46"/>
  </si>
  <si>
    <t>76632 4M400-1</t>
    <phoneticPr fontId="46"/>
  </si>
  <si>
    <t>76633 4M400-1</t>
    <phoneticPr fontId="46"/>
  </si>
  <si>
    <t>76634/5 4M400</t>
    <phoneticPr fontId="46"/>
  </si>
  <si>
    <t>76634/5 4M500</t>
    <phoneticPr fontId="46"/>
  </si>
  <si>
    <t>78142/3 4M500</t>
    <phoneticPr fontId="46"/>
  </si>
  <si>
    <t>82198/9 4M400</t>
    <phoneticPr fontId="46"/>
  </si>
  <si>
    <t>66322/3 8H300</t>
    <phoneticPr fontId="46"/>
  </si>
  <si>
    <t>66322/3 8H900</t>
    <phoneticPr fontId="46"/>
  </si>
  <si>
    <t>67123 8H30001</t>
    <phoneticPr fontId="46"/>
  </si>
  <si>
    <t>67123 8H70001</t>
    <phoneticPr fontId="46"/>
  </si>
  <si>
    <t>67123 8H90001</t>
    <phoneticPr fontId="46"/>
  </si>
  <si>
    <t>74333 8H70001</t>
    <phoneticPr fontId="46"/>
  </si>
  <si>
    <t>74346 8H300</t>
    <phoneticPr fontId="46"/>
  </si>
  <si>
    <t>74356 8H300</t>
    <phoneticPr fontId="46"/>
  </si>
  <si>
    <t>74356 AW000</t>
    <phoneticPr fontId="46"/>
  </si>
  <si>
    <t>75138/9 8H90001</t>
    <phoneticPr fontId="46"/>
  </si>
  <si>
    <t>76226/7 8H300</t>
    <phoneticPr fontId="46"/>
  </si>
  <si>
    <t>76226/7 8H700</t>
    <phoneticPr fontId="46"/>
  </si>
  <si>
    <t>76298/9 8H300</t>
    <phoneticPr fontId="46"/>
  </si>
  <si>
    <t>76428 8H300</t>
    <phoneticPr fontId="46"/>
  </si>
  <si>
    <t>76429 8H300</t>
    <phoneticPr fontId="46"/>
  </si>
  <si>
    <t>76644/5 8H300</t>
    <phoneticPr fontId="46"/>
  </si>
  <si>
    <t>76646/7 8H300</t>
    <phoneticPr fontId="46"/>
  </si>
  <si>
    <t>76646/7 EQ500</t>
    <phoneticPr fontId="46"/>
  </si>
  <si>
    <t>77648/9 8H300</t>
    <phoneticPr fontId="46"/>
  </si>
  <si>
    <t>64124 EN000</t>
    <phoneticPr fontId="46"/>
  </si>
  <si>
    <t>64125 EN000</t>
    <phoneticPr fontId="46"/>
  </si>
  <si>
    <t>64182/3 EN000</t>
    <phoneticPr fontId="46"/>
  </si>
  <si>
    <t>74352/3 EN012</t>
    <phoneticPr fontId="46"/>
  </si>
  <si>
    <t>75522/3 EN000</t>
    <phoneticPr fontId="46"/>
  </si>
  <si>
    <t>75532/3 EN000</t>
    <phoneticPr fontId="46"/>
  </si>
  <si>
    <t>75532/3 EN100</t>
    <phoneticPr fontId="46"/>
  </si>
  <si>
    <t>76742 EN000</t>
    <phoneticPr fontId="46"/>
  </si>
  <si>
    <t>76743 EN000</t>
    <phoneticPr fontId="46"/>
  </si>
  <si>
    <t>53216 B217101</t>
    <phoneticPr fontId="46"/>
  </si>
  <si>
    <t>451631/2-1017P/05P</t>
    <phoneticPr fontId="46"/>
  </si>
  <si>
    <t>451633/4-1004P</t>
    <phoneticPr fontId="46"/>
  </si>
  <si>
    <t>451621/2-1052P/28P</t>
    <phoneticPr fontId="46"/>
  </si>
  <si>
    <t>451673/4-1019P</t>
    <phoneticPr fontId="46"/>
  </si>
  <si>
    <t>64285 5301001</t>
    <phoneticPr fontId="46"/>
  </si>
  <si>
    <t>65426 5301001</t>
    <phoneticPr fontId="46"/>
  </si>
  <si>
    <t>65437 5301001</t>
    <phoneticPr fontId="46"/>
  </si>
  <si>
    <t>64182/3 JG00A</t>
    <phoneticPr fontId="46"/>
  </si>
  <si>
    <t>66312 JG00A</t>
    <phoneticPr fontId="46"/>
  </si>
  <si>
    <t>67416 JG01A</t>
    <phoneticPr fontId="46"/>
  </si>
  <si>
    <t>67416 JG01A-G</t>
    <phoneticPr fontId="46"/>
  </si>
  <si>
    <t>74356 JG00A</t>
    <phoneticPr fontId="46"/>
  </si>
  <si>
    <t>74356 JG00A-B</t>
    <phoneticPr fontId="46"/>
  </si>
  <si>
    <t>74366 JG00A</t>
    <phoneticPr fontId="46"/>
  </si>
  <si>
    <t>75128 JG00A</t>
    <phoneticPr fontId="46"/>
  </si>
  <si>
    <t>75128 JG00A-K</t>
    <phoneticPr fontId="46"/>
  </si>
  <si>
    <t>75128 JG00A-E</t>
    <phoneticPr fontId="46"/>
  </si>
  <si>
    <t>75262/3 JG00A</t>
    <phoneticPr fontId="46"/>
  </si>
  <si>
    <t>75262/3 JG01A</t>
    <phoneticPr fontId="46"/>
  </si>
  <si>
    <t>75262/3 JG01A-E</t>
    <phoneticPr fontId="46"/>
  </si>
  <si>
    <t>75636/7 JG00A</t>
    <phoneticPr fontId="46"/>
  </si>
  <si>
    <t>75676/7 JG00A</t>
    <phoneticPr fontId="46"/>
  </si>
  <si>
    <t>75676/7 JG00A-E</t>
    <phoneticPr fontId="46"/>
  </si>
  <si>
    <t>756C0/1 JG00A</t>
    <phoneticPr fontId="46"/>
  </si>
  <si>
    <t>76246 JG00A</t>
    <phoneticPr fontId="46"/>
  </si>
  <si>
    <t>76247 JG00A</t>
    <phoneticPr fontId="46"/>
  </si>
  <si>
    <t>767C2/3 JG00A</t>
    <phoneticPr fontId="46"/>
  </si>
  <si>
    <t>64112/3 JGA00-E</t>
    <phoneticPr fontId="46"/>
  </si>
  <si>
    <t>64112/3 JG00A</t>
    <phoneticPr fontId="46"/>
  </si>
  <si>
    <t>64112/3 JH00A</t>
    <phoneticPr fontId="46"/>
  </si>
  <si>
    <t>74332 01G00</t>
    <phoneticPr fontId="46"/>
  </si>
  <si>
    <t>74333 01G00</t>
    <phoneticPr fontId="46"/>
  </si>
  <si>
    <t>65616 JM00A</t>
    <phoneticPr fontId="46"/>
  </si>
  <si>
    <t>67632/3 JM00A</t>
    <phoneticPr fontId="46"/>
  </si>
  <si>
    <t>73141 JM010</t>
    <phoneticPr fontId="46"/>
  </si>
  <si>
    <t>73152/3 JM010</t>
    <phoneticPr fontId="46"/>
  </si>
  <si>
    <t>73211 JM000</t>
    <phoneticPr fontId="46"/>
  </si>
  <si>
    <t>73232 JM000</t>
    <phoneticPr fontId="46"/>
  </si>
  <si>
    <t>73237 JM000</t>
    <phoneticPr fontId="46"/>
  </si>
  <si>
    <t>73252 JM000</t>
    <phoneticPr fontId="46"/>
  </si>
  <si>
    <t>74366 JM00A</t>
    <phoneticPr fontId="46"/>
  </si>
  <si>
    <t>743F3 JM00A</t>
    <phoneticPr fontId="46"/>
  </si>
  <si>
    <t>74542 JM00A</t>
    <phoneticPr fontId="46"/>
  </si>
  <si>
    <t>75426/7 JM00A</t>
    <phoneticPr fontId="46"/>
  </si>
  <si>
    <t>75426/7 JM00A-E</t>
    <phoneticPr fontId="46"/>
  </si>
  <si>
    <t>75466/7 JM00A</t>
    <phoneticPr fontId="46"/>
  </si>
  <si>
    <t>76320/1 JM00A</t>
    <phoneticPr fontId="46"/>
  </si>
  <si>
    <t>76532/3 JM00A</t>
    <phoneticPr fontId="46"/>
  </si>
  <si>
    <t>76682/3 JM00A</t>
    <phoneticPr fontId="46"/>
  </si>
  <si>
    <t>767C2/3 JM00A</t>
    <phoneticPr fontId="46"/>
  </si>
  <si>
    <t>80142/3 JM00A</t>
    <phoneticPr fontId="46"/>
  </si>
  <si>
    <t>80148/9 JM00A</t>
    <phoneticPr fontId="46"/>
  </si>
  <si>
    <t>80154 JM00A</t>
    <phoneticPr fontId="46"/>
  </si>
  <si>
    <t>80155 JM00A</t>
    <phoneticPr fontId="46"/>
  </si>
  <si>
    <t>82142/3 JM00A</t>
    <phoneticPr fontId="46"/>
  </si>
  <si>
    <t>82148/9 JM00A</t>
    <phoneticPr fontId="46"/>
  </si>
  <si>
    <t>90126/7 JM00A</t>
    <phoneticPr fontId="46"/>
  </si>
  <si>
    <t>64124 1AA0A</t>
    <phoneticPr fontId="46"/>
  </si>
  <si>
    <t>64124 1AA0A-K</t>
    <phoneticPr fontId="46"/>
  </si>
  <si>
    <t>64125 1AA0A</t>
    <phoneticPr fontId="46"/>
  </si>
  <si>
    <t>64125 1AA0A-K</t>
    <phoneticPr fontId="46"/>
  </si>
  <si>
    <t>66324/5 1AA0A01</t>
    <phoneticPr fontId="46"/>
  </si>
  <si>
    <t>66324/5 1AE0A01</t>
    <phoneticPr fontId="46"/>
  </si>
  <si>
    <t>67338/9 1AE0A/1AA0A</t>
    <phoneticPr fontId="46"/>
  </si>
  <si>
    <t>67412 1AE0B</t>
    <phoneticPr fontId="46"/>
  </si>
  <si>
    <t>67413 1AA0B</t>
    <phoneticPr fontId="46"/>
  </si>
  <si>
    <t>67870 1AE0A03</t>
    <phoneticPr fontId="46"/>
  </si>
  <si>
    <t>67870 1AE0A04</t>
    <phoneticPr fontId="46"/>
  </si>
  <si>
    <t>67870 1AE0A05</t>
    <phoneticPr fontId="46"/>
  </si>
  <si>
    <t>74317 1AA0A</t>
    <phoneticPr fontId="46"/>
  </si>
  <si>
    <t>74356 1AA0A</t>
    <phoneticPr fontId="46"/>
  </si>
  <si>
    <t>75186/7 1AA0A</t>
    <phoneticPr fontId="46"/>
  </si>
  <si>
    <t>751A3 1AN0A</t>
    <phoneticPr fontId="46"/>
  </si>
  <si>
    <t>751A3 1AN0A-E</t>
    <phoneticPr fontId="46"/>
  </si>
  <si>
    <t>751B1 1AA0A</t>
    <phoneticPr fontId="46"/>
  </si>
  <si>
    <t>75422 1AA0A</t>
    <phoneticPr fontId="46"/>
  </si>
  <si>
    <t>75636 1AA0A</t>
    <phoneticPr fontId="46"/>
  </si>
  <si>
    <t>75636 1AA0A-E</t>
    <phoneticPr fontId="46"/>
  </si>
  <si>
    <t>75637 1AA0A</t>
    <phoneticPr fontId="46"/>
  </si>
  <si>
    <t>75637 1AA0A-E</t>
    <phoneticPr fontId="46"/>
  </si>
  <si>
    <t>76486/7 1AA0A</t>
    <phoneticPr fontId="46"/>
  </si>
  <si>
    <t>76486/7 1AA0A-E</t>
    <phoneticPr fontId="46"/>
  </si>
  <si>
    <t>64184/5 JN20A</t>
    <phoneticPr fontId="46"/>
  </si>
  <si>
    <t>64184/5 JN20A-E</t>
    <phoneticPr fontId="46"/>
  </si>
  <si>
    <t>66316 JN20A</t>
    <phoneticPr fontId="46"/>
  </si>
  <si>
    <t>67338 JN20A</t>
    <phoneticPr fontId="46"/>
  </si>
  <si>
    <t>67419 JN20A</t>
    <phoneticPr fontId="46"/>
  </si>
  <si>
    <t>67419 JN90A</t>
    <phoneticPr fontId="46"/>
  </si>
  <si>
    <t>67870 JN20A03</t>
    <phoneticPr fontId="46"/>
  </si>
  <si>
    <t>67870 JN20A04</t>
    <phoneticPr fontId="46"/>
  </si>
  <si>
    <t>67870 JN20A05</t>
    <phoneticPr fontId="46"/>
  </si>
  <si>
    <t>75126 JN20A</t>
    <phoneticPr fontId="46"/>
  </si>
  <si>
    <t>75126 JN20A-E</t>
    <phoneticPr fontId="46"/>
  </si>
  <si>
    <t>75182 JN20A</t>
    <phoneticPr fontId="46"/>
  </si>
  <si>
    <t>75352 JN20A</t>
    <phoneticPr fontId="46"/>
  </si>
  <si>
    <t>75353 JN20A</t>
    <phoneticPr fontId="46"/>
  </si>
  <si>
    <t>75422 JN20A</t>
    <phoneticPr fontId="46"/>
  </si>
  <si>
    <t>75692 JN20A</t>
    <phoneticPr fontId="46"/>
  </si>
  <si>
    <t>75692 JN20A-E</t>
    <phoneticPr fontId="46"/>
  </si>
  <si>
    <t>75693 JN20A</t>
    <phoneticPr fontId="46"/>
  </si>
  <si>
    <t>75693 JN20A-E</t>
    <phoneticPr fontId="46"/>
  </si>
  <si>
    <t>76428/9 JN20A</t>
    <phoneticPr fontId="46"/>
  </si>
  <si>
    <t>76486/7 JN20A</t>
    <phoneticPr fontId="46"/>
  </si>
  <si>
    <t>76776/7 JN20A</t>
    <phoneticPr fontId="46"/>
  </si>
  <si>
    <t>79424 JN20A</t>
    <phoneticPr fontId="46"/>
  </si>
  <si>
    <t>62522 1LA5A</t>
    <phoneticPr fontId="46"/>
  </si>
  <si>
    <t>62522/3 1LA0A</t>
    <phoneticPr fontId="46"/>
  </si>
  <si>
    <t>62532/3 1LA0A</t>
    <phoneticPr fontId="46"/>
  </si>
  <si>
    <t>67332 1LA0B</t>
    <phoneticPr fontId="46"/>
  </si>
  <si>
    <t>67336 1LA0A</t>
    <phoneticPr fontId="46"/>
  </si>
  <si>
    <t>74332 1LA0A</t>
    <phoneticPr fontId="46"/>
  </si>
  <si>
    <t>74333 1LA0A</t>
    <phoneticPr fontId="46"/>
  </si>
  <si>
    <t>74362/3 1LA0A</t>
    <phoneticPr fontId="46"/>
  </si>
  <si>
    <t>74522 1LA0A</t>
    <phoneticPr fontId="46"/>
  </si>
  <si>
    <t>74526 1LA0A</t>
    <phoneticPr fontId="46"/>
  </si>
  <si>
    <t>74532 1LA0A</t>
    <phoneticPr fontId="46"/>
  </si>
  <si>
    <t>74548 1LA0A</t>
    <phoneticPr fontId="46"/>
  </si>
  <si>
    <t>74586/7 1LA0A</t>
    <phoneticPr fontId="46"/>
  </si>
  <si>
    <t>74586/7 1LA0A-G</t>
    <phoneticPr fontId="46"/>
  </si>
  <si>
    <t>75412 1LA0A</t>
    <phoneticPr fontId="46"/>
  </si>
  <si>
    <t>75458/9 1LA0B</t>
    <phoneticPr fontId="46"/>
  </si>
  <si>
    <t>75458/9 1LA0B-G</t>
    <phoneticPr fontId="46"/>
  </si>
  <si>
    <t>75622/3 1LA0A</t>
    <phoneticPr fontId="46"/>
  </si>
  <si>
    <t>75622/3 1LA0A-G</t>
    <phoneticPr fontId="46"/>
  </si>
  <si>
    <t>75624/5 1LA0A</t>
    <phoneticPr fontId="46"/>
  </si>
  <si>
    <t>75624/5 1LA0A-G</t>
    <phoneticPr fontId="46"/>
  </si>
  <si>
    <t>756B6/7 1LA0A</t>
    <phoneticPr fontId="46"/>
  </si>
  <si>
    <t>756B6/7 1LA0A-G</t>
    <phoneticPr fontId="46"/>
  </si>
  <si>
    <t>767C4/5 1LA0A</t>
    <phoneticPr fontId="46"/>
  </si>
  <si>
    <t>67503 1JA0ACE</t>
    <phoneticPr fontId="46"/>
  </si>
  <si>
    <t>67870 1JA0A03</t>
    <phoneticPr fontId="46"/>
  </si>
  <si>
    <t>67870 1JA0A04</t>
    <phoneticPr fontId="46"/>
  </si>
  <si>
    <t>67870 1JA0A06</t>
    <phoneticPr fontId="46"/>
  </si>
  <si>
    <t>67870 1JB0A03</t>
    <phoneticPr fontId="46"/>
  </si>
  <si>
    <t>67870 1JB0A04</t>
    <phoneticPr fontId="46"/>
  </si>
  <si>
    <t>67870 1JB0A06</t>
    <phoneticPr fontId="46"/>
  </si>
  <si>
    <t>745Q2/3 1JA0A</t>
    <phoneticPr fontId="46"/>
  </si>
  <si>
    <t>74623 1JB0A01</t>
    <phoneticPr fontId="46"/>
  </si>
  <si>
    <t>751J2 1JA0A</t>
    <phoneticPr fontId="46"/>
  </si>
  <si>
    <t>751J3 1JA0A</t>
    <phoneticPr fontId="46"/>
  </si>
  <si>
    <t>75476 1JA0A</t>
    <phoneticPr fontId="46"/>
  </si>
  <si>
    <t>75578/9 1JA0A</t>
    <phoneticPr fontId="46"/>
  </si>
  <si>
    <t>75578/9 1JB0A</t>
    <phoneticPr fontId="46"/>
  </si>
  <si>
    <t>75926 1JA0A</t>
    <phoneticPr fontId="46"/>
  </si>
  <si>
    <t>75927 1JA0A</t>
    <phoneticPr fontId="46"/>
  </si>
  <si>
    <t>76452/3 1JA0A</t>
    <phoneticPr fontId="46"/>
  </si>
  <si>
    <t>62522 1VA0A</t>
    <phoneticPr fontId="46"/>
  </si>
  <si>
    <t>62523 1VA0A</t>
    <phoneticPr fontId="46"/>
  </si>
  <si>
    <t>67870 1VA0A06</t>
    <phoneticPr fontId="46"/>
  </si>
  <si>
    <t>751J2/3 1VA0A</t>
    <phoneticPr fontId="46"/>
  </si>
  <si>
    <t>743F2/3 1GR0A</t>
    <phoneticPr fontId="46"/>
  </si>
  <si>
    <t>17285 3XP0A01</t>
    <phoneticPr fontId="46"/>
  </si>
  <si>
    <t>54272/3 3XA0A</t>
    <phoneticPr fontId="46"/>
  </si>
  <si>
    <t>73233 3XC0A</t>
    <phoneticPr fontId="46"/>
  </si>
  <si>
    <t>73233 3XC0B</t>
    <phoneticPr fontId="46"/>
  </si>
  <si>
    <t>73233 3XC0C</t>
    <phoneticPr fontId="46"/>
  </si>
  <si>
    <t>73233 3XE0A</t>
    <phoneticPr fontId="46"/>
  </si>
  <si>
    <t>73233 3XE0B</t>
    <phoneticPr fontId="46"/>
  </si>
  <si>
    <t>73233 3XE0C</t>
    <phoneticPr fontId="46"/>
  </si>
  <si>
    <t>74223 3XA0A</t>
    <phoneticPr fontId="46"/>
  </si>
  <si>
    <t>742D1 3XA0A</t>
    <phoneticPr fontId="46"/>
  </si>
  <si>
    <t>74323 3XA0A</t>
    <phoneticPr fontId="46"/>
  </si>
  <si>
    <t>74326 3XA0A</t>
    <phoneticPr fontId="46"/>
  </si>
  <si>
    <t>74327 3XA0A</t>
    <phoneticPr fontId="46"/>
  </si>
  <si>
    <t>74384 3XA0A</t>
    <phoneticPr fontId="46"/>
  </si>
  <si>
    <t>743F6 3XA0A</t>
    <phoneticPr fontId="46"/>
  </si>
  <si>
    <t>743F7 3XA0A</t>
    <phoneticPr fontId="46"/>
  </si>
  <si>
    <t>743R2 3XA0A</t>
    <phoneticPr fontId="46"/>
  </si>
  <si>
    <t>743R3 3XA0A</t>
    <phoneticPr fontId="46"/>
  </si>
  <si>
    <t>743R4 3XA0A</t>
    <phoneticPr fontId="46"/>
  </si>
  <si>
    <t>75234 3XY0A</t>
    <phoneticPr fontId="46"/>
  </si>
  <si>
    <t>756S8 3XE0A</t>
    <phoneticPr fontId="46"/>
  </si>
  <si>
    <t>76218/9 3XE0A</t>
    <phoneticPr fontId="46"/>
  </si>
  <si>
    <t>76320/1 3XA0A</t>
    <phoneticPr fontId="46"/>
  </si>
  <si>
    <t>76396 3XD0A</t>
    <phoneticPr fontId="46"/>
  </si>
  <si>
    <t>76397 3XD0A</t>
    <phoneticPr fontId="46"/>
  </si>
  <si>
    <t>76397 3YF0A-B</t>
    <phoneticPr fontId="46"/>
  </si>
  <si>
    <t>76397 3XC9A</t>
    <phoneticPr fontId="46"/>
  </si>
  <si>
    <t>76516/7 3XA0A</t>
    <phoneticPr fontId="46"/>
  </si>
  <si>
    <t>76516/7 3XA2A</t>
    <phoneticPr fontId="46"/>
  </si>
  <si>
    <t>62516 4CB0A</t>
    <phoneticPr fontId="46"/>
  </si>
  <si>
    <t>62516 6MA0A</t>
    <phoneticPr fontId="46"/>
  </si>
  <si>
    <t>64112/3 3VA0A</t>
    <phoneticPr fontId="46"/>
  </si>
  <si>
    <t>74342/3 3VA0A</t>
    <phoneticPr fontId="46"/>
  </si>
  <si>
    <t>75176 3VA0A</t>
    <phoneticPr fontId="46"/>
  </si>
  <si>
    <t>75422 3VA0A</t>
    <phoneticPr fontId="46"/>
  </si>
  <si>
    <t>76586/7 3VA0A</t>
    <phoneticPr fontId="46"/>
  </si>
  <si>
    <t>77648 3VA0A</t>
    <phoneticPr fontId="46"/>
  </si>
  <si>
    <t>77649 3VA0A</t>
    <phoneticPr fontId="46"/>
  </si>
  <si>
    <t>73211 3VA0A</t>
    <phoneticPr fontId="46"/>
  </si>
  <si>
    <t>73233 3VA0A</t>
    <phoneticPr fontId="46"/>
  </si>
  <si>
    <t>75432/3 3VA0A</t>
    <phoneticPr fontId="46"/>
  </si>
  <si>
    <t>76722/3 3VA0A</t>
    <phoneticPr fontId="46"/>
  </si>
  <si>
    <t>75262/3 3VA0A</t>
    <phoneticPr fontId="46"/>
  </si>
  <si>
    <t>755C2/3 3VA0A</t>
    <phoneticPr fontId="46"/>
  </si>
  <si>
    <t>75784/5 3VA0A</t>
    <phoneticPr fontId="46"/>
  </si>
  <si>
    <t>64124 4CB0A</t>
    <phoneticPr fontId="46"/>
  </si>
  <si>
    <t>64124 4CB0A-G</t>
    <phoneticPr fontId="46"/>
  </si>
  <si>
    <t>64125 4CB0A</t>
    <phoneticPr fontId="46"/>
  </si>
  <si>
    <t>64125 4CB0A-G</t>
    <phoneticPr fontId="46"/>
  </si>
  <si>
    <t>64182/3 4CB0A</t>
    <phoneticPr fontId="46"/>
  </si>
  <si>
    <t>67418 4CB0A</t>
    <phoneticPr fontId="46"/>
  </si>
  <si>
    <t>74356 4CB0A</t>
    <phoneticPr fontId="46"/>
  </si>
  <si>
    <t>74356 4CB0A-G</t>
    <phoneticPr fontId="46"/>
  </si>
  <si>
    <t>74356 4CE0A-B</t>
    <phoneticPr fontId="46"/>
  </si>
  <si>
    <t>74356 4CE0A</t>
    <phoneticPr fontId="46"/>
  </si>
  <si>
    <t>74356 4CE0A-E</t>
    <phoneticPr fontId="46"/>
  </si>
  <si>
    <t>74366 4CB0A</t>
    <phoneticPr fontId="46"/>
  </si>
  <si>
    <t>75118 4CB0A</t>
    <phoneticPr fontId="46"/>
  </si>
  <si>
    <t>75676/7 4CE0A</t>
    <phoneticPr fontId="46"/>
  </si>
  <si>
    <t>75676/7 4CE0A-G</t>
    <phoneticPr fontId="46"/>
  </si>
  <si>
    <t>765F4/5 4CC0A</t>
    <phoneticPr fontId="46"/>
  </si>
  <si>
    <t>76466/7 4BC1A</t>
    <phoneticPr fontId="46"/>
  </si>
  <si>
    <t>76466/7 6FK0A</t>
    <phoneticPr fontId="46"/>
  </si>
  <si>
    <t>75186/7 6FK0A</t>
    <phoneticPr fontId="46"/>
  </si>
  <si>
    <t>75186/7 6FK0A YM</t>
    <phoneticPr fontId="46"/>
  </si>
  <si>
    <t>751C5 6FK0A</t>
    <phoneticPr fontId="46"/>
  </si>
  <si>
    <t>751T7 6FK0B</t>
    <phoneticPr fontId="46"/>
  </si>
  <si>
    <t>751T7 6FK0B YM</t>
    <phoneticPr fontId="46"/>
  </si>
  <si>
    <t>73211 4CC1A</t>
    <phoneticPr fontId="46"/>
  </si>
  <si>
    <t>62522/3 5TA0A</t>
    <phoneticPr fontId="46"/>
  </si>
  <si>
    <t>65616 5TA0A</t>
    <phoneticPr fontId="46"/>
  </si>
  <si>
    <t>67632 5TA0A</t>
    <phoneticPr fontId="46"/>
  </si>
  <si>
    <t>73211 5TA0A</t>
    <phoneticPr fontId="46"/>
  </si>
  <si>
    <t>75118 5TA0A</t>
    <phoneticPr fontId="46"/>
  </si>
  <si>
    <t>75442 5TA0A</t>
    <phoneticPr fontId="46"/>
  </si>
  <si>
    <t>75556/7 5TA0A</t>
    <phoneticPr fontId="46"/>
  </si>
  <si>
    <t>76352/3 5TA1A</t>
    <phoneticPr fontId="46"/>
  </si>
  <si>
    <t>76458 5TA0A</t>
    <phoneticPr fontId="46"/>
  </si>
  <si>
    <t>76459 5TA0A</t>
    <phoneticPr fontId="46"/>
  </si>
  <si>
    <t>76642/3 5TA0A</t>
    <phoneticPr fontId="46"/>
  </si>
  <si>
    <t>79122 5TA0A</t>
    <phoneticPr fontId="46"/>
  </si>
  <si>
    <t>79126/7 5TA0A</t>
    <phoneticPr fontId="46"/>
  </si>
  <si>
    <t>80142/3 5TA0A</t>
    <phoneticPr fontId="46"/>
  </si>
  <si>
    <t>80148/9 5TA0A</t>
    <phoneticPr fontId="46"/>
  </si>
  <si>
    <t>90136 5TA0A</t>
    <phoneticPr fontId="46"/>
  </si>
  <si>
    <t>90137 5TA0A</t>
    <phoneticPr fontId="46"/>
  </si>
  <si>
    <t>64182/3 6MA0A</t>
    <phoneticPr fontId="46"/>
  </si>
  <si>
    <t>75186/7 6MA0A</t>
    <phoneticPr fontId="46"/>
  </si>
  <si>
    <t>74542/3 6MR0A</t>
    <phoneticPr fontId="46"/>
  </si>
  <si>
    <t>75118 5TL0A</t>
    <phoneticPr fontId="46"/>
  </si>
  <si>
    <t>63122/3 6GW0A</t>
    <phoneticPr fontId="46"/>
  </si>
  <si>
    <t>64178/9 6RA0A</t>
    <phoneticPr fontId="46"/>
  </si>
  <si>
    <t>641G0/1 6RA0A</t>
    <phoneticPr fontId="46"/>
  </si>
  <si>
    <t>5220A N1200/N1100</t>
    <phoneticPr fontId="46"/>
  </si>
  <si>
    <t>75176/7 6RA0A</t>
    <phoneticPr fontId="46"/>
  </si>
  <si>
    <t>5220A N4200/N4100</t>
    <phoneticPr fontId="46"/>
  </si>
  <si>
    <t>75262 6RA1A</t>
    <phoneticPr fontId="46"/>
  </si>
  <si>
    <t>5220A M8000</t>
    <phoneticPr fontId="46"/>
  </si>
  <si>
    <t>75263 6RA1A</t>
    <phoneticPr fontId="46"/>
  </si>
  <si>
    <t>5220A M7900</t>
    <phoneticPr fontId="46"/>
  </si>
  <si>
    <t>75652 6RA0A-J</t>
    <phoneticPr fontId="46"/>
  </si>
  <si>
    <t>75652 6RA0A</t>
    <phoneticPr fontId="46"/>
  </si>
  <si>
    <t>75658/9 6RA0A</t>
    <phoneticPr fontId="46"/>
  </si>
  <si>
    <t>75662/3 6RA0A</t>
    <phoneticPr fontId="46"/>
  </si>
  <si>
    <t>5220A T9200/T9100</t>
    <phoneticPr fontId="46"/>
  </si>
  <si>
    <t>75934/5 6RA0A</t>
    <phoneticPr fontId="46"/>
  </si>
  <si>
    <t>75942/3 6RA0A</t>
    <phoneticPr fontId="46"/>
  </si>
  <si>
    <t>5220A M9200/M9100</t>
    <phoneticPr fontId="46"/>
  </si>
  <si>
    <t>76464/5 6RA0A</t>
    <phoneticPr fontId="46"/>
  </si>
  <si>
    <t>9450C 04300/04500</t>
    <phoneticPr fontId="46"/>
  </si>
  <si>
    <t>9450C 04400/04600</t>
    <phoneticPr fontId="46"/>
  </si>
  <si>
    <t>9450C 04900</t>
    <phoneticPr fontId="46"/>
  </si>
  <si>
    <t>9450C 05000</t>
    <phoneticPr fontId="46"/>
  </si>
  <si>
    <t>17420 11G09 B309</t>
    <phoneticPr fontId="46"/>
  </si>
  <si>
    <t>93742 01G00 逆送</t>
    <phoneticPr fontId="46"/>
  </si>
  <si>
    <t>93752 12G00 逆送</t>
    <phoneticPr fontId="46"/>
  </si>
  <si>
    <t>93772 01G00 逆送</t>
    <phoneticPr fontId="46"/>
  </si>
  <si>
    <t>62532 VG200 Aへ</t>
    <phoneticPr fontId="46"/>
  </si>
  <si>
    <t>62532 VE000 逆送</t>
    <phoneticPr fontId="46"/>
  </si>
  <si>
    <t>62532 WL00001 Aへ</t>
    <phoneticPr fontId="46"/>
  </si>
  <si>
    <t>62532 0W700-1 M70</t>
    <phoneticPr fontId="46"/>
  </si>
  <si>
    <t>62532 1W200-1 M70</t>
    <phoneticPr fontId="46"/>
  </si>
  <si>
    <t>17216 8N001 K30</t>
    <phoneticPr fontId="46"/>
  </si>
  <si>
    <t>17216 8N00001 B302</t>
    <phoneticPr fontId="46"/>
  </si>
  <si>
    <t>17216 8N00002 B302</t>
    <phoneticPr fontId="46"/>
  </si>
  <si>
    <t>73242 4M700 K30</t>
    <phoneticPr fontId="46"/>
  </si>
  <si>
    <t>73262 4M500 K30</t>
    <phoneticPr fontId="46"/>
  </si>
  <si>
    <t>62533 4M41001 K70</t>
    <phoneticPr fontId="46"/>
  </si>
  <si>
    <t>764B0/1 4M400 B309</t>
    <phoneticPr fontId="46"/>
  </si>
  <si>
    <t>76546/7 4M400 K70</t>
    <phoneticPr fontId="46"/>
  </si>
  <si>
    <t>76316/7 4M400 B302</t>
    <phoneticPr fontId="46"/>
  </si>
  <si>
    <t>62512 3VA3A K70</t>
    <phoneticPr fontId="46"/>
  </si>
  <si>
    <t>62512 5WK0A K70</t>
    <phoneticPr fontId="46"/>
  </si>
  <si>
    <t>66355 JN20A B309</t>
    <phoneticPr fontId="46"/>
  </si>
  <si>
    <t>751T7 6FK0C K70</t>
    <phoneticPr fontId="46"/>
  </si>
  <si>
    <t>62541 4CB0A B309</t>
    <phoneticPr fontId="46"/>
  </si>
  <si>
    <t>74539 3XA0A X70</t>
    <phoneticPr fontId="46"/>
  </si>
  <si>
    <t>75495 5YJ2A K70</t>
    <phoneticPr fontId="46"/>
  </si>
  <si>
    <t>75672/3 3XA1A B301</t>
    <phoneticPr fontId="46"/>
  </si>
  <si>
    <t>77536 3XA0A K70</t>
    <phoneticPr fontId="46"/>
  </si>
  <si>
    <t>77537 3XA0A K70</t>
    <phoneticPr fontId="46"/>
  </si>
  <si>
    <t>73234/5 3VA0A 外転</t>
    <phoneticPr fontId="46"/>
  </si>
  <si>
    <t>76320/1 3VA0B 逆送</t>
    <phoneticPr fontId="46"/>
  </si>
  <si>
    <t>76486 3VA0B 逆送</t>
    <phoneticPr fontId="46"/>
  </si>
  <si>
    <t>764B0 3VA0A 逆送</t>
    <phoneticPr fontId="46"/>
  </si>
  <si>
    <t>62522/3 3VA0A 外転</t>
    <phoneticPr fontId="46"/>
  </si>
  <si>
    <t>751F2/3 3VA0A 逆送</t>
    <phoneticPr fontId="46"/>
  </si>
  <si>
    <t>751F6/7 3VA0A 逆送</t>
    <phoneticPr fontId="46"/>
  </si>
  <si>
    <t>75628 3VA0A 外転</t>
    <phoneticPr fontId="46"/>
  </si>
  <si>
    <t>451671/2-1006P</t>
  </si>
  <si>
    <t>451673/4-1006P</t>
  </si>
  <si>
    <t>451671/2-1011P</t>
  </si>
  <si>
    <t>451673/4-1011P</t>
  </si>
  <si>
    <t>451633/4-1017P/1016P</t>
  </si>
  <si>
    <t>451151-1026P</t>
    <phoneticPr fontId="46"/>
  </si>
  <si>
    <t>451152-1025P</t>
    <phoneticPr fontId="46"/>
  </si>
  <si>
    <t>451155-1020P</t>
    <phoneticPr fontId="46"/>
  </si>
  <si>
    <t>451156-1020P</t>
    <phoneticPr fontId="46"/>
  </si>
  <si>
    <t>451671/2-1026P/1025</t>
  </si>
  <si>
    <t>451673/4-1053P</t>
  </si>
  <si>
    <t>73242 5TA0A 完成品(400)</t>
    <phoneticPr fontId="46"/>
  </si>
  <si>
    <t>73262 5TA0A 外転</t>
    <phoneticPr fontId="46"/>
  </si>
  <si>
    <t>73272 5TA0A 完成品(400)</t>
    <phoneticPr fontId="46"/>
  </si>
  <si>
    <t>74568 5TA0A 外転</t>
    <phoneticPr fontId="46"/>
  </si>
  <si>
    <t>75182 5TA0A 外転</t>
    <phoneticPr fontId="46"/>
  </si>
  <si>
    <t>80162 5TA0A 完成品(1200)</t>
    <phoneticPr fontId="46"/>
  </si>
  <si>
    <t>80163 5TA0A 完成品(1200)</t>
    <phoneticPr fontId="46"/>
  </si>
  <si>
    <t>80162 5TA1A 外転</t>
    <phoneticPr fontId="46"/>
  </si>
  <si>
    <t>80163 5TA1A 外転</t>
    <phoneticPr fontId="46"/>
  </si>
  <si>
    <t>82154 5TA0A 完成品(1200)</t>
    <phoneticPr fontId="46"/>
  </si>
  <si>
    <t>82155 5TA0A 完成品(1200)</t>
    <phoneticPr fontId="46"/>
  </si>
  <si>
    <t>82155 5TA1A 完成品(1200)</t>
    <phoneticPr fontId="46"/>
  </si>
  <si>
    <t>62541 6MA0A B309</t>
    <phoneticPr fontId="46"/>
  </si>
  <si>
    <t>62590 6MA0A B309</t>
    <phoneticPr fontId="46"/>
  </si>
  <si>
    <t>767C2/3 6MA0A 外転</t>
    <phoneticPr fontId="46"/>
  </si>
  <si>
    <t>756B4/5 5TL0A B301</t>
    <phoneticPr fontId="46"/>
  </si>
  <si>
    <t>73211 3XA0A B301</t>
    <phoneticPr fontId="46"/>
  </si>
  <si>
    <t>9450B 99000/98900 K70</t>
    <phoneticPr fontId="46"/>
  </si>
  <si>
    <t>9450C 03300/02700 K70</t>
    <phoneticPr fontId="46"/>
  </si>
  <si>
    <t>9450C 03400/02800 K70</t>
    <phoneticPr fontId="46"/>
  </si>
  <si>
    <t>9450C 02900 K70</t>
    <phoneticPr fontId="46"/>
  </si>
  <si>
    <t>9450C 03000 K70</t>
    <phoneticPr fontId="46"/>
  </si>
  <si>
    <t>751N8/9 6RA0ABL</t>
    <phoneticPr fontId="46"/>
  </si>
  <si>
    <t>67413 6RA0ABL</t>
    <phoneticPr fontId="46"/>
  </si>
  <si>
    <t>75512 6RA0ABL</t>
    <phoneticPr fontId="46"/>
  </si>
  <si>
    <t>75513 6RA0ABL</t>
    <phoneticPr fontId="46"/>
  </si>
  <si>
    <t>75174/5 6RA0ABL</t>
    <phoneticPr fontId="46"/>
  </si>
  <si>
    <t>5253C F0200/0100BL</t>
    <phoneticPr fontId="46"/>
  </si>
  <si>
    <t>75174/5 6RL0ABL</t>
    <phoneticPr fontId="46"/>
  </si>
  <si>
    <t>75426 6RL1ABL</t>
    <phoneticPr fontId="46"/>
  </si>
  <si>
    <t>75426 6RL1BBL</t>
    <phoneticPr fontId="46"/>
  </si>
  <si>
    <t>75466 6RL1ABL</t>
    <phoneticPr fontId="46"/>
  </si>
  <si>
    <t>75466 6RL1BBL</t>
    <phoneticPr fontId="46"/>
  </si>
  <si>
    <t>76532/3 4CC0AT1</t>
    <phoneticPr fontId="46"/>
  </si>
  <si>
    <t>76532/3 4CC0AT2</t>
    <phoneticPr fontId="46"/>
  </si>
  <si>
    <t>76572 4CC0AT1</t>
    <phoneticPr fontId="46"/>
  </si>
  <si>
    <t>76573 4CC0AT1</t>
    <phoneticPr fontId="46"/>
  </si>
  <si>
    <t>76572/3 4CC0AT2</t>
    <phoneticPr fontId="46"/>
  </si>
  <si>
    <t>75112/3 JG00A01</t>
    <phoneticPr fontId="46"/>
  </si>
  <si>
    <t>75112 JG00A02</t>
    <phoneticPr fontId="46"/>
  </si>
  <si>
    <t>75113 JG00A02</t>
    <phoneticPr fontId="46"/>
  </si>
  <si>
    <t>75134 JG00A02</t>
    <phoneticPr fontId="46"/>
  </si>
  <si>
    <t>75135 JG00A02</t>
    <phoneticPr fontId="46"/>
  </si>
  <si>
    <t>75134/5 JG40A01</t>
    <phoneticPr fontId="46"/>
  </si>
  <si>
    <t>76532/3 JM00B01</t>
    <phoneticPr fontId="46"/>
  </si>
  <si>
    <t>76532/3 JM00B02</t>
    <phoneticPr fontId="46"/>
  </si>
  <si>
    <t>75112/3 5TA0AT1</t>
    <phoneticPr fontId="46"/>
  </si>
  <si>
    <t>75112 5TA0AT2</t>
    <phoneticPr fontId="46"/>
  </si>
  <si>
    <t>75113 5TA0AT2</t>
    <phoneticPr fontId="46"/>
  </si>
  <si>
    <t>75134/5 5TA0AT1</t>
    <phoneticPr fontId="46"/>
  </si>
  <si>
    <t>75134 5TA0AT2</t>
    <phoneticPr fontId="46"/>
  </si>
  <si>
    <t>75135 5TA0AT2</t>
    <phoneticPr fontId="46"/>
  </si>
  <si>
    <t>75112/3 JN20AT1</t>
    <phoneticPr fontId="46"/>
  </si>
  <si>
    <t>75112/3 JN20AT2</t>
    <phoneticPr fontId="46"/>
  </si>
  <si>
    <t>76516 JN20AT1</t>
    <phoneticPr fontId="46"/>
  </si>
  <si>
    <t>76517 JN20AT1</t>
    <phoneticPr fontId="46"/>
  </si>
  <si>
    <t>76516/7 JN20AT2</t>
    <phoneticPr fontId="46"/>
  </si>
  <si>
    <t>75112/3 1JA0AT1</t>
    <phoneticPr fontId="46"/>
  </si>
  <si>
    <t>75112 1JA0AT2</t>
    <phoneticPr fontId="46"/>
  </si>
  <si>
    <t>75113 1JA0AT2</t>
    <phoneticPr fontId="46"/>
  </si>
  <si>
    <t>75134/5 1JA0AT1</t>
    <phoneticPr fontId="46"/>
  </si>
  <si>
    <t>75134 1JA0AT2</t>
    <phoneticPr fontId="46"/>
  </si>
  <si>
    <t>75135 1JA0AT2</t>
    <phoneticPr fontId="46"/>
  </si>
  <si>
    <t>67612 1GR0AT1</t>
    <phoneticPr fontId="46"/>
  </si>
  <si>
    <t>67612 1GR0AT2</t>
    <phoneticPr fontId="46"/>
  </si>
  <si>
    <t>67613 1GR0AT1</t>
    <phoneticPr fontId="46"/>
  </si>
  <si>
    <t>67613 1GR0AT2</t>
    <phoneticPr fontId="46"/>
  </si>
  <si>
    <t>75127 1GR0AT1</t>
    <phoneticPr fontId="46"/>
  </si>
  <si>
    <t>75127 1GR0AT2</t>
    <phoneticPr fontId="46"/>
  </si>
  <si>
    <t>75112/3 3VA0AT1</t>
    <phoneticPr fontId="46"/>
  </si>
  <si>
    <t>75112 3VA0AT2</t>
    <phoneticPr fontId="46"/>
  </si>
  <si>
    <t>75113 3VA0AT2</t>
    <phoneticPr fontId="46"/>
  </si>
  <si>
    <t>62522/3 80F00 K70</t>
    <phoneticPr fontId="46"/>
  </si>
  <si>
    <t>75134/5 JG00A01</t>
    <phoneticPr fontId="46"/>
  </si>
  <si>
    <t>75112/3 1AA0AT1</t>
    <phoneticPr fontId="46"/>
  </si>
  <si>
    <t>61161 B5010</t>
    <phoneticPr fontId="46"/>
  </si>
  <si>
    <t>61161 B5030</t>
    <phoneticPr fontId="46"/>
  </si>
  <si>
    <t>61162 B5010</t>
    <phoneticPr fontId="46"/>
  </si>
  <si>
    <t>61162 B5030</t>
    <phoneticPr fontId="46"/>
  </si>
  <si>
    <t>61175 B5010</t>
    <phoneticPr fontId="46"/>
  </si>
  <si>
    <t>61176 B5010</t>
    <phoneticPr fontId="46"/>
  </si>
  <si>
    <t>451631/2-1047P/1029P</t>
    <phoneticPr fontId="46"/>
  </si>
  <si>
    <t>62516 3VA3A</t>
    <phoneticPr fontId="46"/>
  </si>
  <si>
    <t>62532 3VA1A</t>
    <phoneticPr fontId="46"/>
  </si>
  <si>
    <t>76218 3VA0A</t>
    <phoneticPr fontId="46"/>
  </si>
  <si>
    <t>76219 3VA0A</t>
    <phoneticPr fontId="46"/>
  </si>
  <si>
    <t>75186/7 5TA0A</t>
    <phoneticPr fontId="46"/>
  </si>
  <si>
    <t>751B2 5TA0A</t>
    <phoneticPr fontId="46"/>
  </si>
  <si>
    <t>90126/7 5TA0A</t>
    <phoneticPr fontId="46"/>
  </si>
  <si>
    <t>641C2/3 JG00A</t>
    <phoneticPr fontId="46"/>
  </si>
  <si>
    <t>75412 JG00A</t>
    <phoneticPr fontId="46"/>
  </si>
  <si>
    <t>75528/9 JG00A</t>
    <phoneticPr fontId="46"/>
  </si>
  <si>
    <t>75522/3 6MA0A</t>
    <phoneticPr fontId="46"/>
  </si>
  <si>
    <t>75556/7 6MA0A</t>
    <phoneticPr fontId="46"/>
  </si>
  <si>
    <t>74317 4BD0A</t>
    <phoneticPr fontId="46"/>
  </si>
  <si>
    <t>74317 4CB0A</t>
    <phoneticPr fontId="46"/>
  </si>
  <si>
    <t>74332/3 4CB0A</t>
    <phoneticPr fontId="46"/>
  </si>
  <si>
    <t>75152/3 4CB0A</t>
    <phoneticPr fontId="46"/>
  </si>
  <si>
    <t>75432/3 4CB0A</t>
    <phoneticPr fontId="46"/>
  </si>
  <si>
    <t>75522/3 4BC1A</t>
    <phoneticPr fontId="46"/>
  </si>
  <si>
    <t>75522/3 4CE0A</t>
    <phoneticPr fontId="46"/>
  </si>
  <si>
    <t>75942/3 4CB0A</t>
    <phoneticPr fontId="46"/>
  </si>
  <si>
    <t>76483 4CB0A</t>
    <phoneticPr fontId="46"/>
  </si>
  <si>
    <t>765F6/7 4CF0A</t>
    <phoneticPr fontId="46"/>
  </si>
  <si>
    <t>76742/3 4CE1A</t>
    <phoneticPr fontId="46"/>
  </si>
  <si>
    <t>9450B 86300</t>
    <phoneticPr fontId="46"/>
  </si>
  <si>
    <t>9450C 01700</t>
    <phoneticPr fontId="46"/>
  </si>
  <si>
    <t>9450C 01800</t>
    <phoneticPr fontId="46"/>
  </si>
  <si>
    <t>9450C 01900</t>
    <phoneticPr fontId="46"/>
  </si>
  <si>
    <t>9450C 02000</t>
    <phoneticPr fontId="46"/>
  </si>
  <si>
    <t>9450C 03600</t>
    <phoneticPr fontId="46"/>
  </si>
  <si>
    <t>9450C 04000/03800</t>
    <phoneticPr fontId="46"/>
  </si>
  <si>
    <t>64124 6RA0A</t>
    <phoneticPr fontId="46"/>
  </si>
  <si>
    <t>5220A M9400</t>
    <phoneticPr fontId="46"/>
  </si>
  <si>
    <t>64125 6RA0A</t>
    <phoneticPr fontId="46"/>
  </si>
  <si>
    <t>5220A M9300</t>
    <phoneticPr fontId="46"/>
  </si>
  <si>
    <t>75312/3 6RA0A</t>
    <phoneticPr fontId="46"/>
  </si>
  <si>
    <t>5253C J2200/J2100</t>
    <phoneticPr fontId="46"/>
  </si>
  <si>
    <t>75312 6RA1A</t>
    <phoneticPr fontId="46"/>
  </si>
  <si>
    <t>5253C J1800</t>
    <phoneticPr fontId="46"/>
  </si>
  <si>
    <t>75313 6RA1A</t>
    <phoneticPr fontId="46"/>
  </si>
  <si>
    <t>5253C J1700</t>
    <phoneticPr fontId="46"/>
  </si>
  <si>
    <t>75466/7 6RA0A</t>
    <phoneticPr fontId="46"/>
  </si>
  <si>
    <t>5253C K1000/K0900</t>
    <phoneticPr fontId="46"/>
  </si>
  <si>
    <t>75636/7 6RA0A</t>
    <phoneticPr fontId="46"/>
  </si>
  <si>
    <t>5253C K3000/K2900</t>
    <phoneticPr fontId="46"/>
  </si>
  <si>
    <t>75692 6RA0A</t>
    <phoneticPr fontId="46"/>
  </si>
  <si>
    <t>5253C B3200</t>
    <phoneticPr fontId="46"/>
  </si>
  <si>
    <t>75693 6RA0A</t>
    <phoneticPr fontId="46"/>
  </si>
  <si>
    <t>5253C B3100</t>
    <phoneticPr fontId="46"/>
  </si>
  <si>
    <t>76488/9 6RA0A</t>
    <phoneticPr fontId="46"/>
  </si>
  <si>
    <t>5253C A4600/A4500</t>
    <phoneticPr fontId="46"/>
  </si>
  <si>
    <t>17285 1LA0A01</t>
    <phoneticPr fontId="46"/>
  </si>
  <si>
    <t>67309 1LA0A</t>
    <phoneticPr fontId="46"/>
  </si>
  <si>
    <t>67332 1LA0A</t>
    <phoneticPr fontId="46"/>
  </si>
  <si>
    <t>67332 1LA0C</t>
    <phoneticPr fontId="46"/>
  </si>
  <si>
    <t>74548 1LA0B</t>
    <phoneticPr fontId="46"/>
  </si>
  <si>
    <t>74548 1LS0B</t>
    <phoneticPr fontId="46"/>
  </si>
  <si>
    <t>745P4 1LA0B</t>
    <phoneticPr fontId="46"/>
  </si>
  <si>
    <t>64132/3 1AA0A</t>
    <phoneticPr fontId="46"/>
  </si>
  <si>
    <t>671C1 1JB0A</t>
    <phoneticPr fontId="46"/>
  </si>
  <si>
    <t>75472 1JB0A</t>
    <phoneticPr fontId="46"/>
  </si>
  <si>
    <t>762A2 1JA0A</t>
    <phoneticPr fontId="46"/>
  </si>
  <si>
    <t>762A3 1JA0A</t>
    <phoneticPr fontId="46"/>
  </si>
  <si>
    <t>76320/1 1JA0A</t>
    <phoneticPr fontId="46"/>
  </si>
  <si>
    <t>742D1 3XA0B</t>
    <phoneticPr fontId="46"/>
  </si>
  <si>
    <t>74328 3XA0A</t>
    <phoneticPr fontId="46"/>
  </si>
  <si>
    <t>76546 5YM0B</t>
    <phoneticPr fontId="46"/>
  </si>
  <si>
    <t>76547 5YM0B</t>
    <phoneticPr fontId="46"/>
  </si>
  <si>
    <t>77532 3YB0CUF</t>
    <phoneticPr fontId="46"/>
  </si>
  <si>
    <t>77532 3YF2AUF</t>
    <phoneticPr fontId="46"/>
  </si>
  <si>
    <t>77533 3YB0AUF</t>
    <phoneticPr fontId="46"/>
  </si>
  <si>
    <t>77533 3YE2AUF</t>
    <phoneticPr fontId="46"/>
  </si>
  <si>
    <t>11330 80G09 B309</t>
  </si>
  <si>
    <t>11331 2S60001 B309</t>
  </si>
  <si>
    <t>11331 33G00-1 B309</t>
  </si>
  <si>
    <t>11331 35G00-1 B309</t>
  </si>
  <si>
    <t>11331 37G00-1 B309</t>
  </si>
  <si>
    <t>11331 86G09 T308</t>
  </si>
  <si>
    <t>11331 VK30001 逆送</t>
  </si>
  <si>
    <t>17420 11G08 B309</t>
  </si>
  <si>
    <t>17426 01G09 B309</t>
  </si>
  <si>
    <t>67331 15G11 日車</t>
  </si>
  <si>
    <t>62512 4U000 K70⇒M70</t>
  </si>
  <si>
    <t>54724 0W00001 B309</t>
  </si>
  <si>
    <t>54734 0W00001 B309</t>
  </si>
  <si>
    <t>76806/7 0W001 B302</t>
  </si>
  <si>
    <t>9606/7 14193 B309</t>
  </si>
  <si>
    <t>9608/9 14193 B309</t>
  </si>
  <si>
    <t>9632 14190-P B309</t>
  </si>
  <si>
    <t>78118/9 0N000 B302</t>
  </si>
  <si>
    <t>62240 0M010 B301</t>
  </si>
  <si>
    <t>75212 2N300 T308</t>
  </si>
  <si>
    <t>62512 65F00 M70</t>
  </si>
  <si>
    <t>62532 65F00 K70⇒M70</t>
  </si>
  <si>
    <t>62532 70F00 K70⇒M70</t>
  </si>
  <si>
    <t>62512 85F00 K70⇒M70</t>
  </si>
  <si>
    <t>85212/3 40F29 B309</t>
  </si>
  <si>
    <t>66312 5M410 B302</t>
  </si>
  <si>
    <t>67123 4M400 完成品</t>
  </si>
  <si>
    <t>67332 4M400 B302</t>
  </si>
  <si>
    <t>75522/3 4M400 B309</t>
  </si>
  <si>
    <t>75522/3 5M500/5M000 B309</t>
  </si>
  <si>
    <t>76452/3 4M400 B309</t>
  </si>
  <si>
    <t>76456/7 4M400 B309</t>
  </si>
  <si>
    <t>78132 4M500 完成品</t>
  </si>
  <si>
    <t>78133 4M500 完成品</t>
  </si>
  <si>
    <t>80118/9 4M700 完成品</t>
  </si>
  <si>
    <t>80126/7 4M400 完成品</t>
  </si>
  <si>
    <t>80142 6N000 完成品</t>
  </si>
  <si>
    <t>80238/9 4M400 B309</t>
  </si>
  <si>
    <t>82118/9 4M400 完成品</t>
  </si>
  <si>
    <t>82126/7 4M400 完成品</t>
  </si>
  <si>
    <t>82126/7 4M700 完成品</t>
  </si>
  <si>
    <t>82126/7 5M400 完成品</t>
  </si>
  <si>
    <t>17286 8H300 B301</t>
  </si>
  <si>
    <t>17286 8H30001 Bへ</t>
  </si>
  <si>
    <t>17286 8H30002 Bへ</t>
  </si>
  <si>
    <t>62030 EQ30001 ﾃｸﾉ</t>
  </si>
  <si>
    <t>76234/5 8H700 B301</t>
  </si>
  <si>
    <t>76274/5 8H300 B301</t>
  </si>
  <si>
    <t>76634/5 8H300 Rより</t>
  </si>
  <si>
    <t>79146 8H300 B309</t>
  </si>
  <si>
    <t>74754 CA000 完成品</t>
  </si>
  <si>
    <t>74754 CA000-E (R8H 600)</t>
  </si>
  <si>
    <t>74772 9Y300 完成品</t>
  </si>
  <si>
    <t>74772 9Y300-E</t>
    <phoneticPr fontId="46"/>
  </si>
  <si>
    <t>17285 EN00001 B301</t>
  </si>
  <si>
    <t>17285 EN00002/3 B301</t>
  </si>
  <si>
    <t>67332 EN000 ﾃｸﾉ</t>
  </si>
  <si>
    <t>74753 EN00A B301</t>
  </si>
  <si>
    <t>74758 EN100 完成品</t>
  </si>
  <si>
    <t>74763 EN000 完成品</t>
  </si>
  <si>
    <t>74772 EN100 完成品</t>
  </si>
  <si>
    <t>75422 EN100UF Pﾌﾟﾚｽ</t>
  </si>
  <si>
    <t>85064/5 1DA0A K70</t>
  </si>
  <si>
    <t>17285 1AA0A0B Aより</t>
  </si>
  <si>
    <t>67339 1AT0A K70</t>
  </si>
  <si>
    <t>67339 1AT0B K70</t>
  </si>
  <si>
    <t>67419 1AT0A B302</t>
  </si>
  <si>
    <t>66362/3 1GR0A B309</t>
  </si>
  <si>
    <t>743F2/3 1GR0C B302</t>
  </si>
  <si>
    <t>743F2/3 1GR0D B302</t>
  </si>
  <si>
    <t>743F2/3 1GR0E B302</t>
  </si>
  <si>
    <t>74366 1GR0A B309</t>
  </si>
  <si>
    <t>74367 1GR0A B309</t>
  </si>
  <si>
    <t>74366 1GR0B B309</t>
  </si>
  <si>
    <t>74367 1GR0B B309</t>
  </si>
  <si>
    <t>74516 1GR0A Zより</t>
  </si>
  <si>
    <t>76486/7 1GR0A W70</t>
  </si>
  <si>
    <t>65616 JN20A 5016</t>
  </si>
  <si>
    <t>67466 JN20A K70</t>
  </si>
  <si>
    <t>73211 JN22A K70</t>
  </si>
  <si>
    <t>73211 JN22A 梱包</t>
  </si>
  <si>
    <t>73231 JN22A 完成品</t>
  </si>
  <si>
    <t>73231 JN22A 梱包</t>
  </si>
  <si>
    <t>76654/5 3TU0A Zより</t>
  </si>
  <si>
    <t>755D6 3NU0A W70</t>
  </si>
  <si>
    <t>755D7 3NU0A W70</t>
  </si>
  <si>
    <t>74558/9 1LA0A-B K70</t>
  </si>
  <si>
    <t>74558/9 1LA0A K70</t>
  </si>
  <si>
    <t>75529 1LA0A K70</t>
  </si>
  <si>
    <t>756C0/1 1LA0A Rより</t>
  </si>
  <si>
    <t>67332 1ZR0A B302</t>
  </si>
  <si>
    <t>67332 1ZR0B K70</t>
  </si>
  <si>
    <t>67870 1ZR0A03 B70</t>
  </si>
  <si>
    <t>67870 1ZR0A04 B70</t>
  </si>
  <si>
    <t>75492/3 1JB0A B302</t>
  </si>
  <si>
    <t>76246 1JA0A B70</t>
  </si>
  <si>
    <t>76247 1JA0A B70</t>
  </si>
  <si>
    <t>61212/3 3XA0A Zより</t>
  </si>
  <si>
    <t>61212/3 3XA2A Zより</t>
  </si>
  <si>
    <t>73211 3XE0A B301</t>
  </si>
  <si>
    <t>75234 3XA0A B309</t>
  </si>
  <si>
    <t>76458 3XA0A B309</t>
  </si>
  <si>
    <t>76459 3XA0A B309</t>
  </si>
  <si>
    <t>73212 3XC0A B301</t>
  </si>
  <si>
    <t>73232 3XC0A K70シンクロ</t>
  </si>
  <si>
    <t>74329 3XN0A Wより</t>
  </si>
  <si>
    <t>76332/3 3XC0A K70</t>
  </si>
  <si>
    <t>77598 3XC8A K70⇒B309</t>
  </si>
  <si>
    <t>76516/7 3XA2A Sより B301</t>
  </si>
  <si>
    <t>76218 3XJ0A K70</t>
  </si>
  <si>
    <t>76219 3XJ0A K70</t>
  </si>
  <si>
    <t>76246/7 3XJ0A K70</t>
  </si>
  <si>
    <t>76373 3YF3A Wより K70</t>
  </si>
  <si>
    <t>76397 3YF0A Sより K70</t>
  </si>
  <si>
    <t>17216 CY00A K30</t>
  </si>
  <si>
    <t>17217 CY00A K30</t>
  </si>
  <si>
    <t>75454 1VN0A W70</t>
  </si>
  <si>
    <t>75118 5TA0A Sより W70</t>
  </si>
  <si>
    <t>75118 5TL0A Sより K70</t>
  </si>
  <si>
    <t>51162 3VA4A K70</t>
  </si>
  <si>
    <t>75176 5WK0A 移管逆送</t>
  </si>
  <si>
    <t>67466 4CB0A K30</t>
  </si>
  <si>
    <t>76482 4CB0A K70</t>
  </si>
  <si>
    <t>76482 4CB0A-E 韓国向け</t>
  </si>
  <si>
    <t>78118 6MA0A Rより B309</t>
  </si>
  <si>
    <t>78119 6MA0A Rより B309</t>
  </si>
  <si>
    <t>76352/3 01G00 B302</t>
  </si>
  <si>
    <t>78152 CN000 B309</t>
  </si>
  <si>
    <t>80142/3 4M400 K30</t>
  </si>
  <si>
    <t>62240 4M500 B302</t>
  </si>
  <si>
    <t>82118/9 5M000 高田</t>
  </si>
  <si>
    <t>77652/3 JM00A B309 Rより</t>
  </si>
  <si>
    <t>62522 1LA5A SへK70</t>
  </si>
  <si>
    <t>67332 1LA0B SへK70</t>
  </si>
  <si>
    <t>67336 1LA0A SへB301</t>
  </si>
  <si>
    <t>74548 1LA0A SへK70</t>
  </si>
  <si>
    <t>76458 5TA0A SへW70</t>
  </si>
  <si>
    <t>76459 5TA0A SへW70</t>
  </si>
  <si>
    <t>73211 4CC1A SへB301</t>
  </si>
  <si>
    <t>64182/3 6MA0A SへK70</t>
  </si>
  <si>
    <t>64828 D0109 B309</t>
  </si>
  <si>
    <t>64828 D0109-G 逆送</t>
  </si>
  <si>
    <t>74811 01G0A Mより</t>
  </si>
  <si>
    <t>74811 08G00 Mより</t>
  </si>
  <si>
    <t>74811 31G0A Mより</t>
  </si>
  <si>
    <t>74811 3S800 Mより</t>
  </si>
  <si>
    <t>74811 3S810 Mより</t>
  </si>
  <si>
    <t>74811 VJ30A Mより</t>
  </si>
  <si>
    <t>74811 VJ40A Mより</t>
  </si>
  <si>
    <t>62592 VG200-01 Mより</t>
  </si>
  <si>
    <t>62593 VG200-01 Mより</t>
  </si>
  <si>
    <t>93872 92G00 B301</t>
  </si>
  <si>
    <t>91314/5 0W000-P B309</t>
  </si>
  <si>
    <t>91318/9 0W000-P B309</t>
  </si>
  <si>
    <t>9640/1 14220 B309</t>
  </si>
  <si>
    <t>74755 73R0001 Bより</t>
  </si>
  <si>
    <t>62512 85F00 Bより</t>
  </si>
  <si>
    <t>74532 CA000 Uより</t>
  </si>
  <si>
    <t>78118/9 8H710 Rより</t>
  </si>
  <si>
    <t>75422 EN100 Bより</t>
  </si>
  <si>
    <t>66312 4M410 K70</t>
  </si>
  <si>
    <t>66312 6M000 K70</t>
  </si>
  <si>
    <t>67122 4M409 爪無し K70</t>
  </si>
  <si>
    <t>67122 5M019 爪無し K70</t>
  </si>
  <si>
    <t>67332 5M000 爪無し B302</t>
  </si>
  <si>
    <t>74332/3 4M400 B309</t>
  </si>
  <si>
    <t>75172 4M412 爪無し B302</t>
  </si>
  <si>
    <t>75173 4M412 爪無し B302</t>
  </si>
  <si>
    <t>79412 4M500 B301</t>
  </si>
  <si>
    <t>62532 4M410001 K70⇒M70</t>
  </si>
  <si>
    <t>62532 AU00001 K70⇒M70</t>
  </si>
  <si>
    <t>75172 AU000 爪無し B302</t>
  </si>
  <si>
    <t>75173 AU000 爪無し B302</t>
  </si>
  <si>
    <t>75513 CN000 爪無し K70</t>
  </si>
  <si>
    <t>67122 8H30001 爪無し B309</t>
  </si>
  <si>
    <t>67122 8H70001 B309</t>
  </si>
  <si>
    <t>67122 8H90001 B309</t>
  </si>
  <si>
    <t>76232 8H30001 爪無し B302</t>
  </si>
  <si>
    <t>76233 8H30001 爪無し B302</t>
  </si>
  <si>
    <t>75113 CA00001 爪無し W70</t>
  </si>
  <si>
    <t>75182 CA000 爪無し W70</t>
  </si>
  <si>
    <t>75182 CB000 爪無し W70</t>
  </si>
  <si>
    <t>66319 EN000 爪無し J70</t>
  </si>
  <si>
    <t>74516 EN000 爪無し J70</t>
  </si>
  <si>
    <t>74516 EN100 爪無し J70</t>
  </si>
  <si>
    <t>75112 EN000 爪無し J70</t>
  </si>
  <si>
    <t>75113 EN000 爪無し J70</t>
  </si>
  <si>
    <t>75134 EN000 爪無し J70</t>
  </si>
  <si>
    <t>75135 EN000 爪無し J70</t>
  </si>
  <si>
    <t>75512 EN000 爪無し J70</t>
  </si>
  <si>
    <t>75512 EN100 爪無し J70</t>
  </si>
  <si>
    <t>75513 EN000 爪無し J70</t>
  </si>
  <si>
    <t>75513 EN100 爪無し J70</t>
  </si>
  <si>
    <t>75632 EN000 爪無し J70</t>
  </si>
  <si>
    <t>75632 EN100 爪無し J70</t>
  </si>
  <si>
    <t>76242 EN000 爪無し J70</t>
  </si>
  <si>
    <t>76243 EN000 爪無し J70</t>
  </si>
  <si>
    <t>74372 EN000 爪無し K70</t>
  </si>
  <si>
    <t>74372 EN100 爪無し K70</t>
  </si>
  <si>
    <t>76452 EN000 爪無し B70</t>
  </si>
  <si>
    <t>76453 EN000 爪無し B70</t>
  </si>
  <si>
    <t>75112 CA00001 W70爪無し</t>
  </si>
  <si>
    <t>66319 CA00001 B302爪無し</t>
  </si>
  <si>
    <t>74332 CA000 B302爪無し</t>
  </si>
  <si>
    <t>75173 CA000 W70爪無し</t>
  </si>
  <si>
    <t>75513 CA00001 T308爪無し</t>
  </si>
  <si>
    <t>76452 CA000 T308爪無し</t>
  </si>
  <si>
    <t>76453 CA000 T308爪無し</t>
  </si>
  <si>
    <t>75312 CA000 T308爪無し</t>
  </si>
  <si>
    <t>75313 CA000 T308爪無し</t>
  </si>
  <si>
    <t>75513 9Y000 K70爪無し</t>
  </si>
  <si>
    <t>57131 B5011 葵</t>
  </si>
  <si>
    <t>57132 B5011 葵</t>
  </si>
  <si>
    <t>57131 B5020 葵</t>
  </si>
  <si>
    <t>57132 B5020 葵</t>
  </si>
  <si>
    <t>64184 JG00A 爪廃却 B301</t>
  </si>
  <si>
    <t>64185 JG00A 爪廃却 B301</t>
  </si>
  <si>
    <t>75632 JG00A P323へ</t>
  </si>
  <si>
    <t>75632 JH00A P323へ</t>
  </si>
  <si>
    <t>75632 1YA0A P323へ</t>
  </si>
  <si>
    <t>75632 JM00A P323へ</t>
  </si>
  <si>
    <t>77646/7 JM00A RへJ70</t>
  </si>
  <si>
    <t>74798 JM00ACE T308</t>
  </si>
  <si>
    <t>76572 JM00A 爪廃却 ZへK70</t>
  </si>
  <si>
    <t>76573 JM00A 爪廃却 ZへK70</t>
  </si>
  <si>
    <t>76532 JM00B 爪無しJ70</t>
  </si>
  <si>
    <t>76533 JM00B 爪無しJ70</t>
  </si>
  <si>
    <t>76516 JM00A K70 Rへ</t>
  </si>
  <si>
    <t>76517 JM00A K70 Rへ</t>
  </si>
  <si>
    <t>75512 6MA0A ZへW70</t>
  </si>
  <si>
    <t>75513 6MA0A ZへW70</t>
  </si>
  <si>
    <t>75134 JG00A J70</t>
  </si>
  <si>
    <t>75135 JG00A J70</t>
  </si>
  <si>
    <t>75174 JG00A-W K30</t>
  </si>
  <si>
    <t>67413 1AE0A 爪無し B302</t>
  </si>
  <si>
    <t>74332 1AA0A 爪廃却 W70</t>
  </si>
  <si>
    <t>74333 1AA0A 爪廃却 W70</t>
  </si>
  <si>
    <t>75112 1AA0A B309</t>
  </si>
  <si>
    <t>75113 1AA0A B309</t>
  </si>
  <si>
    <t>75134 1AA0A B309</t>
  </si>
  <si>
    <t>75135 1AA0A B309</t>
  </si>
  <si>
    <t>75512 1AC0A 爪廃却 W70</t>
  </si>
  <si>
    <t>75513 1AC0A 爪廃却 W70</t>
  </si>
  <si>
    <t>67412 JN20A B309</t>
  </si>
  <si>
    <t>67412 JN20A-G RJG(300)</t>
  </si>
  <si>
    <t>67413 JN90A B309</t>
  </si>
  <si>
    <t>67413 JN90A-E RB(300)</t>
  </si>
  <si>
    <t>75112 3NU0A B309</t>
  </si>
  <si>
    <t>75113 3NU0A B309</t>
  </si>
  <si>
    <t>75142 JN20A B302</t>
  </si>
  <si>
    <t>75143 JN20A B302</t>
  </si>
  <si>
    <t>75313 3NU0A K70</t>
  </si>
  <si>
    <t>75528/9 JN20A W70</t>
  </si>
  <si>
    <t>76316 JN20A B301</t>
  </si>
  <si>
    <t>76317 JN20A B301</t>
  </si>
  <si>
    <t>76426 JN20A B309</t>
  </si>
  <si>
    <t>76427 JN20A B309</t>
  </si>
  <si>
    <t>76516 JN20A B309</t>
  </si>
  <si>
    <t>76517 JN20A B309</t>
  </si>
  <si>
    <t>75662/3 1LA0A B309</t>
  </si>
  <si>
    <t>74366 1LA0B P321外転 B309</t>
  </si>
  <si>
    <t>74542 1LA0A K70</t>
  </si>
  <si>
    <t>75442 1LA0A B309</t>
  </si>
  <si>
    <t>75522/3 1LA0A K70</t>
  </si>
  <si>
    <t>75617 1LA0A K70</t>
  </si>
  <si>
    <t>85034/5 1LB0A01 B309</t>
  </si>
  <si>
    <t>85034/5 1LB0A02 B309</t>
  </si>
  <si>
    <t>75112 1JA0A K70</t>
  </si>
  <si>
    <t>75113 1JA0A K70</t>
  </si>
  <si>
    <t>75134 1JA0A X70</t>
  </si>
  <si>
    <t>75135 1JA0A X70</t>
  </si>
  <si>
    <t>75126 1JB0A B309</t>
  </si>
  <si>
    <t>75127 1GR0A B309</t>
  </si>
  <si>
    <t>75512 1JA0A X70</t>
  </si>
  <si>
    <t>75513 1JA0A X70</t>
  </si>
  <si>
    <t>75522/3 1JA0A K70</t>
  </si>
  <si>
    <t>76428/9 1JA0A B301</t>
  </si>
  <si>
    <t>76586 1JA0A K70</t>
  </si>
  <si>
    <t>76587 1JA0A K70</t>
  </si>
  <si>
    <t>76542 6AX0A K70</t>
  </si>
  <si>
    <t>76543 6AX0A K70</t>
  </si>
  <si>
    <t>61212/3 3XA0A W⇒Z Bへ</t>
  </si>
  <si>
    <t>61212/3 3XA0A/3XE0A W⇒Z Bへ</t>
  </si>
  <si>
    <t>61212/3 3XA2A W⇒Z Bへ</t>
  </si>
  <si>
    <t>61212/3 3XE2A/3XA2A W⇒Z Bへ</t>
  </si>
  <si>
    <t>54292/3 3XA0A ZよりK70シン</t>
  </si>
  <si>
    <t>54294/5 5YJ0A/3XA0A K70シン</t>
  </si>
  <si>
    <t>74329 3XN0A Bへ</t>
  </si>
  <si>
    <t>75126 5YJ0A K70</t>
  </si>
  <si>
    <t>75126 3XE0A K70</t>
  </si>
  <si>
    <t>75126 3XF0A K70</t>
  </si>
  <si>
    <t>75126 3XY0A K70</t>
  </si>
  <si>
    <t>75127 5YJ0A K70</t>
  </si>
  <si>
    <t>75127 3XE0A K70</t>
  </si>
  <si>
    <t>75127 3XF0A K70</t>
  </si>
  <si>
    <t>75127 3XY0A K70</t>
  </si>
  <si>
    <t>75134 3XA0A K70</t>
  </si>
  <si>
    <t>75135 3XA0A K70</t>
  </si>
  <si>
    <t>75134 3XE0A K70</t>
  </si>
  <si>
    <t>75135 3XE0A K70</t>
  </si>
  <si>
    <t>751L7 3XA0A K30</t>
  </si>
  <si>
    <t>751L7 3XA0A-K B302</t>
  </si>
  <si>
    <t>751L7 3XE0A B302</t>
  </si>
  <si>
    <t>76372 3XB0AUF B309シン</t>
  </si>
  <si>
    <t>76373 3XB0AUF B309シン</t>
  </si>
  <si>
    <t>76372 3XD3A B309シン</t>
  </si>
  <si>
    <t>76373 3XD3A B309シン</t>
  </si>
  <si>
    <t>76373 3YF3A-B Bへ B309</t>
  </si>
  <si>
    <t>77532 3XA0AUF K70シン</t>
  </si>
  <si>
    <t>77533 3YD0BUF K70シン</t>
  </si>
  <si>
    <t>75112 3VA0A 栃木移管</t>
  </si>
  <si>
    <t>75113 3VA0A 栃木移管</t>
  </si>
  <si>
    <t>76242 3VA0A 栃木移管</t>
  </si>
  <si>
    <t>76243 3VA0A 栃木移管</t>
  </si>
  <si>
    <t>76452 3VA0A P321外転</t>
  </si>
  <si>
    <t>76453 3VA0A P321外転</t>
  </si>
  <si>
    <t>76232 1VA0A Zへ</t>
  </si>
  <si>
    <t>76232 1VA0B Zへ</t>
  </si>
  <si>
    <t>76233 1VA0A K70</t>
  </si>
  <si>
    <t>76233 1VA0B K70</t>
  </si>
  <si>
    <t>76332/3 1VA0A K70</t>
  </si>
  <si>
    <t>76332/3 1VA0B K70</t>
  </si>
  <si>
    <t>75112 5TA0A Zへ W70</t>
  </si>
  <si>
    <t>75113 5TA0A Zへ W70</t>
  </si>
  <si>
    <t>75134 5TA0A W70</t>
  </si>
  <si>
    <t>75135 5TA0A W70</t>
  </si>
  <si>
    <t>75262/3 1VA0A B309</t>
  </si>
  <si>
    <t>75534/5 5TA0A W70 Zより</t>
  </si>
  <si>
    <t>76452 5TA0A W70⇒K70</t>
  </si>
  <si>
    <t>76453 5TA0A W70⇒K70</t>
  </si>
  <si>
    <t>67467 4CC0A K30</t>
  </si>
  <si>
    <t>74372 4CB0A サンテック外転 B309</t>
  </si>
  <si>
    <t>76312/3 4CC0A J70⇒K70</t>
  </si>
  <si>
    <t>76452 4CE0A P323外転</t>
  </si>
  <si>
    <t>76452 4CE0A-E P323外転</t>
  </si>
  <si>
    <t>76452 4BC1A P323外転</t>
  </si>
  <si>
    <t>76453 4CE0A P323外転</t>
  </si>
  <si>
    <t>76453 4CE0A-E P323外転</t>
  </si>
  <si>
    <t>76453 4BC1A P323外転</t>
  </si>
  <si>
    <t>76532 4CC0A P323外転</t>
  </si>
  <si>
    <t>76533 4CC0A P323外転</t>
  </si>
  <si>
    <t>76572 4CC0A P323外転</t>
  </si>
  <si>
    <t>76573 4CC0A P323外転</t>
  </si>
  <si>
    <t>75556 4BC1B K70</t>
  </si>
  <si>
    <t>75557 4BC1B K70</t>
  </si>
  <si>
    <t>76456/7 4CE0A ZよりJ70</t>
  </si>
  <si>
    <t>76456/7 4CE0A-E ZよりJ70</t>
  </si>
  <si>
    <t>76456/7 6FK0A ZよりJ70</t>
  </si>
  <si>
    <t>76218/9 4CC0A J70 Rへ</t>
  </si>
  <si>
    <t>76332/3 4CC1A K70 Rへ</t>
  </si>
  <si>
    <t>76452 6MA0A K70</t>
  </si>
  <si>
    <t>76452 6MT0A K70</t>
  </si>
  <si>
    <t>76453 6MT0A K70</t>
  </si>
  <si>
    <t>77662/3 6MR0A B309</t>
  </si>
  <si>
    <t>78142/3 6MA0A B309</t>
  </si>
  <si>
    <t>76483 6MA0A K70 Rへ</t>
  </si>
  <si>
    <t>76742/3 6MA0A W70 Rへ</t>
  </si>
  <si>
    <t>64182/3 6RA1A K70</t>
  </si>
  <si>
    <t>66322/3 6RA0A J70</t>
  </si>
  <si>
    <t>75112 6RA0A J70</t>
  </si>
  <si>
    <t>75113 6RA0A J70</t>
  </si>
  <si>
    <t>75312 6RA1A TへK70</t>
  </si>
  <si>
    <t>5253C J1800 TへDGメタル</t>
  </si>
  <si>
    <t>75313 6RA1A TへK70</t>
  </si>
  <si>
    <t>5253C J1700 TへDGメタル</t>
  </si>
  <si>
    <t>75692/3 6RA1A J70</t>
  </si>
  <si>
    <t>76452 6RA0A K70</t>
  </si>
  <si>
    <t>76453 6RA0A K70</t>
  </si>
  <si>
    <t>76482/3 6RA0A K70</t>
  </si>
  <si>
    <t>76482/3 6RA1A K70</t>
  </si>
  <si>
    <t>76764 6RA0A K70</t>
  </si>
  <si>
    <t>76765 6RA0A K70</t>
  </si>
  <si>
    <t>61137 B5010 5016 Rより</t>
  </si>
  <si>
    <t>61138 B5010 5016 Rより</t>
  </si>
  <si>
    <t>5253C D6100 DG-Eメタル</t>
  </si>
  <si>
    <t>9450B 39500 DG-E K70</t>
  </si>
  <si>
    <t>9450B 39400 DG-E K70</t>
  </si>
  <si>
    <t>64184 JG00A 爪廃却 WへB301</t>
  </si>
  <si>
    <t>64185 JG00A 爪廃却 WへB301</t>
  </si>
  <si>
    <t>67112 JG00A 爪無しJ70</t>
  </si>
  <si>
    <t>67112 JG40A 爪無しJ70</t>
  </si>
  <si>
    <t>67112 JM00A P323外転 J70</t>
  </si>
  <si>
    <t>756R2/3 JG00A J70</t>
  </si>
  <si>
    <t>75632 JG00A J70 P323外転</t>
  </si>
  <si>
    <t>75632 JH00A J70 P323外転</t>
  </si>
  <si>
    <t>75632 1YA0A J70 P323外転</t>
  </si>
  <si>
    <t>75632 JM00A J70 P323外転</t>
  </si>
  <si>
    <t>76572 JM00A 爪廃却 K70</t>
  </si>
  <si>
    <t>76573 JM00A 爪廃却 K70</t>
  </si>
  <si>
    <t>74798 JM00ACE 爪無し T308</t>
  </si>
  <si>
    <t>76632 JM00A 爪廃却 J70</t>
  </si>
  <si>
    <t>76633 JM00A 爪廃却 J70</t>
  </si>
  <si>
    <t>76532 JM00B Wへ J70</t>
  </si>
  <si>
    <t>76533 JM00B Wへ J70</t>
  </si>
  <si>
    <t>76232 JM00A 爪廃却 K70</t>
  </si>
  <si>
    <t>76233 JM00A 爪廃却 K70</t>
  </si>
  <si>
    <t>75174 JG00A K30</t>
  </si>
  <si>
    <t>75174 JG00A-K K70</t>
  </si>
  <si>
    <t>75152/3 JG00A-K 爪廃却 5016</t>
  </si>
  <si>
    <t>75512 6MA0A WよりW70</t>
  </si>
  <si>
    <t>75513 6MA0A WよりW70</t>
  </si>
  <si>
    <t>75636 1VX0A-G UPZ</t>
  </si>
  <si>
    <t>75636 6MA0B B301</t>
  </si>
  <si>
    <t>75658/9 JG00A K70⇒B301</t>
  </si>
  <si>
    <t>75196 JN20A W70</t>
  </si>
  <si>
    <t>75172 JN20A B302</t>
  </si>
  <si>
    <t>75173 JN20A B302</t>
  </si>
  <si>
    <t>75312 3NU0A K70</t>
  </si>
  <si>
    <t>75512 JN20A W70</t>
  </si>
  <si>
    <t>75512 3NU0A W70</t>
  </si>
  <si>
    <t>75513 JN20A W70</t>
  </si>
  <si>
    <t>75513 3NU0A W70</t>
  </si>
  <si>
    <t>76532 JN20A B301</t>
  </si>
  <si>
    <t>76533 JN20A B301</t>
  </si>
  <si>
    <t>76654/5 3TU0A BへB301</t>
  </si>
  <si>
    <t>76742/3 JN20A B301</t>
  </si>
  <si>
    <t>76752 JN20A K30</t>
  </si>
  <si>
    <t>76752 JN20A RWB</t>
  </si>
  <si>
    <t>79112 JN20A 追浜逆送</t>
  </si>
  <si>
    <t>79112 JN90A 追浜逆送</t>
  </si>
  <si>
    <t>79113 JN20A 追浜逆送</t>
  </si>
  <si>
    <t>17285 1LA0A02 Wへ K70</t>
  </si>
  <si>
    <t>74542 1LA0B K70</t>
  </si>
  <si>
    <t>75617 1LA0A WへK70</t>
  </si>
  <si>
    <t>75662/3 1LA0A WへB309</t>
  </si>
  <si>
    <t>76426 1LA0A B301</t>
  </si>
  <si>
    <t>76427 1LA0A B301</t>
  </si>
  <si>
    <t>76452 1LA0A B301</t>
  </si>
  <si>
    <t>76453 1LA0A B301</t>
  </si>
  <si>
    <t>764B4/5 1LA0A B301</t>
  </si>
  <si>
    <t>764B4/5 1LB0A B301</t>
  </si>
  <si>
    <t>85034/5 1LA0A01 B309</t>
  </si>
  <si>
    <t>85034/5 1LA0A02 B309</t>
  </si>
  <si>
    <t>74516 1JA0A K30</t>
  </si>
  <si>
    <t>74516 1JB0A K30</t>
  </si>
  <si>
    <t>74517 1JA0A K30</t>
  </si>
  <si>
    <t>74517 1JB0A K30</t>
  </si>
  <si>
    <t>74532/3 1JA1A K30</t>
  </si>
  <si>
    <t>76532/3 6AX0A K70</t>
  </si>
  <si>
    <t>67408/9 1JA0A X70</t>
  </si>
  <si>
    <t>67408/9 1JB0A X70</t>
  </si>
  <si>
    <t>75182 1JB0A K70</t>
  </si>
  <si>
    <t>75183 1JB0A K70</t>
  </si>
  <si>
    <t>75518/9 1JA0A K70</t>
  </si>
  <si>
    <t>75528/9 1JA0A X70</t>
  </si>
  <si>
    <t>764B8 1JB0A B301</t>
  </si>
  <si>
    <t>764B9 1JB0A B301</t>
  </si>
  <si>
    <t>75197 1AA0A 爪無しK70</t>
  </si>
  <si>
    <t>75632 1AA0A01</t>
    <phoneticPr fontId="46"/>
  </si>
  <si>
    <t>74516 1GR0A 爪無し B309 Bへ</t>
  </si>
  <si>
    <t>76452 1GR0A 爪無し W70</t>
  </si>
  <si>
    <t>76453 1GR0A 爪無し W70</t>
  </si>
  <si>
    <t>17205 1VA0A K30</t>
  </si>
  <si>
    <t>17205 5TA0A K30</t>
  </si>
  <si>
    <t>17206 CY00A K30</t>
  </si>
  <si>
    <t>17205 1VB0A K30</t>
  </si>
  <si>
    <t>17206 CY10A K30</t>
  </si>
  <si>
    <t>75112 5TA0A W70</t>
  </si>
  <si>
    <t>75113 5TA0A W70</t>
  </si>
  <si>
    <t>76232 1VA0A K70</t>
  </si>
  <si>
    <t>76232 1VA0B K70</t>
  </si>
  <si>
    <t>76584/5 1VA0A W70</t>
  </si>
  <si>
    <t>76516 1VA0A K70</t>
  </si>
  <si>
    <t>76517 1VA0A K70</t>
  </si>
  <si>
    <t>74558 5TA0A K30</t>
  </si>
  <si>
    <t>74559 5TA0A K30</t>
  </si>
  <si>
    <t>75522/3 5TA0A W70</t>
  </si>
  <si>
    <t>76452 5TA0A WへW70</t>
  </si>
  <si>
    <t>76453 5TA0A WへW70</t>
  </si>
  <si>
    <t>75534/5 5TA0A WへW70</t>
  </si>
  <si>
    <t>75682/3 5TA0A B309 Rより</t>
  </si>
  <si>
    <t>75662/3 5TL0A B301</t>
  </si>
  <si>
    <t>54292/3 3XA0A WへK70</t>
  </si>
  <si>
    <t>61212/3 3XA0A Bへ</t>
  </si>
  <si>
    <t>61212/3 3XA0A/3XE0A Bへ</t>
  </si>
  <si>
    <t>61212/3 3XA2A Bへ</t>
  </si>
  <si>
    <t>61212/3 3XE2A/3XA2A Bへ</t>
  </si>
  <si>
    <t>75112 5YJ0A K30</t>
  </si>
  <si>
    <t>75113 5YJ0A K30</t>
  </si>
  <si>
    <t>75112 3XE0A K30</t>
  </si>
  <si>
    <t>75113 3XE0A K30</t>
  </si>
  <si>
    <t>74554 3XA0A B309</t>
  </si>
  <si>
    <t>74554 3XA0B B309</t>
  </si>
  <si>
    <t>74554 3XR0A B309</t>
  </si>
  <si>
    <t>74282 3XA0AUF B309シン</t>
  </si>
  <si>
    <t>74282 3XE0AUF B309シン</t>
  </si>
  <si>
    <t>74282 5YJ0A B309シン</t>
  </si>
  <si>
    <t>74282 5YJ0B B309シン</t>
  </si>
  <si>
    <t>74282 5YJ0D B309シン</t>
  </si>
  <si>
    <t>74332/3 3VA0A 小山外転</t>
  </si>
  <si>
    <t>76232 3VA0A 逆送</t>
  </si>
  <si>
    <t>76233 3VA0A 逆送</t>
  </si>
  <si>
    <t>76272 3VA0A 返却逆送</t>
  </si>
  <si>
    <t>76273 3VA0A 返却逆送</t>
  </si>
  <si>
    <t>76340/1 3VA0A 返却逆送</t>
  </si>
  <si>
    <t>76242 3VA0A 外転J70</t>
  </si>
  <si>
    <t>76243 3VA0A 外転J70</t>
  </si>
  <si>
    <t>76572 3VA0A 逆送</t>
  </si>
  <si>
    <t>76573 3VA0A 逆送</t>
  </si>
  <si>
    <t>76516/7 3VA0A P323外転</t>
  </si>
  <si>
    <t>76634/5 3VA0A P323外転</t>
  </si>
  <si>
    <t>79142 3VA0A Uへ 逆送</t>
  </si>
  <si>
    <t>67112 4CB0A P323外転</t>
  </si>
  <si>
    <t>67112 4CC0A P323外転</t>
  </si>
  <si>
    <t>74372 4CB0A B309</t>
  </si>
  <si>
    <t>75262/3 4CB5A B301</t>
  </si>
  <si>
    <t>75262/3 6FK5A B301</t>
  </si>
  <si>
    <t>75632 4CE0A J70 P323外転</t>
  </si>
  <si>
    <t>76516/7 4CC0A K70</t>
  </si>
  <si>
    <t>76272 4CC0A K70</t>
  </si>
  <si>
    <t>76273 4CC0A K70</t>
  </si>
  <si>
    <t>76426 4CC0A RへK70</t>
  </si>
  <si>
    <t>76427 4CC0A RへK70</t>
  </si>
  <si>
    <t>76456/7 4CE0A WへJ70</t>
  </si>
  <si>
    <t>76456/7 6FK0A WへW70</t>
  </si>
  <si>
    <t>75556 4BC1B Wへ K70</t>
  </si>
  <si>
    <t>75557 4BC1B Wへ K70</t>
  </si>
  <si>
    <t>76582/3 4CF0B J70⇒K70</t>
  </si>
  <si>
    <t>64122/3 4CB0A RよりJ70</t>
  </si>
  <si>
    <t>75632 6MA0A P323外転</t>
  </si>
  <si>
    <t>76752/3 6MA0A W70</t>
  </si>
  <si>
    <t>76636/7 6MR0A B309</t>
  </si>
  <si>
    <t>64184/5 6MA0A Rより K70</t>
  </si>
  <si>
    <t>62518/9 6RA0A K70</t>
  </si>
  <si>
    <t>64194/5 6RA0A B309</t>
  </si>
  <si>
    <t>74332/3 6RA0A</t>
    <phoneticPr fontId="46"/>
  </si>
  <si>
    <t>5253C J9800/J9700 DGメタル</t>
  </si>
  <si>
    <t>74372 6RA0A B309</t>
  </si>
  <si>
    <t>5253B X2700 DGメタル</t>
  </si>
  <si>
    <t>75134/5 6RA0A J70</t>
  </si>
  <si>
    <t>75528/9 6RA0A J70</t>
  </si>
  <si>
    <t>755C4/5 6RA0A J70</t>
  </si>
  <si>
    <t>76246/7 6RA0A J70</t>
  </si>
  <si>
    <t>76714 6RA0A J70</t>
  </si>
  <si>
    <t>76715 6RA0A J70</t>
  </si>
  <si>
    <t>5253C D4100 DG-Eメタル</t>
  </si>
  <si>
    <t>5253C D5500 DG-Eメタル</t>
  </si>
  <si>
    <t>5240C 66500 DG-Eメタル</t>
  </si>
  <si>
    <t>67413 6US0B 完成品(日トレ)</t>
  </si>
  <si>
    <t>67413 6RL0B J70</t>
  </si>
  <si>
    <t>5253C S6800 DG-Eメタル</t>
  </si>
  <si>
    <t>5253C D7100 DG-Eメタル</t>
  </si>
  <si>
    <t>5253C D7200 DG-Eメタル</t>
  </si>
  <si>
    <t>67331 21G00 日車</t>
  </si>
  <si>
    <t>67331 21G00-E KD</t>
  </si>
  <si>
    <t>67331 21G00-B B302</t>
  </si>
  <si>
    <t>74755 65Y0001 P303</t>
  </si>
  <si>
    <t>93634 01G00-G 逆送</t>
  </si>
  <si>
    <t>79146 0N800 B309</t>
  </si>
  <si>
    <t>66812 92G00 B302</t>
  </si>
  <si>
    <t>66812 92G10 B302</t>
  </si>
  <si>
    <t>62532 WL00001 逆送N⇒A</t>
  </si>
  <si>
    <t>62522/3 80F00 K70⇒M70</t>
  </si>
  <si>
    <t>62522/3 85F00 K70⇒M70</t>
  </si>
  <si>
    <t>96112 0W700 B309</t>
  </si>
  <si>
    <t>96113 0W700 B309</t>
  </si>
  <si>
    <t>62522/3 0W000 B309</t>
  </si>
  <si>
    <t>62032 6N000-B B309</t>
  </si>
  <si>
    <t>73256 4M500 K30</t>
  </si>
  <si>
    <t>78136/7 4M500 B309</t>
  </si>
  <si>
    <t>78142 6N600 B309</t>
  </si>
  <si>
    <t>78143 6N600 B309</t>
  </si>
  <si>
    <t>79113 6N600 B309</t>
  </si>
  <si>
    <t>85232/3 4M400 B301</t>
  </si>
  <si>
    <t>79112 4M400 B309</t>
  </si>
  <si>
    <t>79113 4M400 B309</t>
  </si>
  <si>
    <t>79113 4M500 B309</t>
  </si>
  <si>
    <t>79112 85F00 B309</t>
  </si>
  <si>
    <t>76632 8H300 M70</t>
  </si>
  <si>
    <t>76633 8H300 M70</t>
  </si>
  <si>
    <t>62036 8H700 A526</t>
  </si>
  <si>
    <t>62038 8H710 A526</t>
  </si>
  <si>
    <t>79142 8H300 B309</t>
  </si>
  <si>
    <t>62512 AU00001 K70⇒M70</t>
  </si>
  <si>
    <t>78136/7 9Y000 B309</t>
  </si>
  <si>
    <t>78142 9Y00001 B309</t>
  </si>
  <si>
    <t>78143 9Y00001 B309</t>
  </si>
  <si>
    <t>62522/3 4U000 K70⇒M70</t>
  </si>
  <si>
    <t>17285 EN10001 B301</t>
  </si>
  <si>
    <t>85032 EN000 K30</t>
  </si>
  <si>
    <t>61413/4 B5010 B70</t>
  </si>
  <si>
    <t>74317 JG00A K30</t>
  </si>
  <si>
    <t>74317 JG00A-K K70</t>
  </si>
  <si>
    <t>85032 JG00A K70</t>
  </si>
  <si>
    <t>85032 JG00ACE T308</t>
  </si>
  <si>
    <t>17285 JM00A B301</t>
  </si>
  <si>
    <t>73236 JM000 B309</t>
  </si>
  <si>
    <t>79142 JM00A B309</t>
  </si>
  <si>
    <t>77652/3 JM00A B309</t>
  </si>
  <si>
    <t>17285 1AA1A/2A</t>
    <phoneticPr fontId="46"/>
  </si>
  <si>
    <t>67408 1AA0A B302</t>
  </si>
  <si>
    <t>67409 1AA0A B302</t>
  </si>
  <si>
    <t>76742 1AA0A W70</t>
  </si>
  <si>
    <t>76743 1AA0A W70</t>
  </si>
  <si>
    <t>75636/7 1GR0A W70</t>
  </si>
  <si>
    <t>64124 JN20A W70※KD有り</t>
  </si>
  <si>
    <t>64125 JN20A W70※KD有り</t>
  </si>
  <si>
    <t>67418 JN20A B309</t>
  </si>
  <si>
    <t>75942/3 JN20A B302</t>
  </si>
  <si>
    <t>76731 JN21A B302</t>
  </si>
  <si>
    <t>78136 JN20A B301</t>
  </si>
  <si>
    <t>78137 JN20A B301</t>
  </si>
  <si>
    <t>78142/3 JN20A B301</t>
  </si>
  <si>
    <t>17422 1LB0C01 K70</t>
  </si>
  <si>
    <t>17423 1LB0C01 K70</t>
  </si>
  <si>
    <t>80633 1LC0A B302</t>
  </si>
  <si>
    <t>67332 1ZR0C K70</t>
  </si>
  <si>
    <t>62518 1JA0A B302</t>
  </si>
  <si>
    <t>62518 1JB0A B302</t>
  </si>
  <si>
    <t>62519 1JA0A B302</t>
  </si>
  <si>
    <t>62519 1JB0A B302</t>
  </si>
  <si>
    <t>77614 3VA0A 逆送</t>
  </si>
  <si>
    <t>77615 3VA0A 逆送</t>
  </si>
  <si>
    <t>751T7 6FK0A P309外転</t>
  </si>
  <si>
    <t>BRQP33552-1</t>
    <phoneticPr fontId="46"/>
  </si>
  <si>
    <t>BRQP33553-1</t>
    <phoneticPr fontId="46"/>
  </si>
  <si>
    <t>BRQP33554-1</t>
    <phoneticPr fontId="46"/>
  </si>
  <si>
    <t>79112 AU100 B302</t>
  </si>
  <si>
    <t>UPK_TEST.main_masters</t>
    <phoneticPr fontId="45"/>
  </si>
  <si>
    <t>67408/9 4M400</t>
  </si>
  <si>
    <t>76742/3 4M400-1</t>
  </si>
  <si>
    <t>64132/3 AU000</t>
  </si>
  <si>
    <t>76634/5 8H300</t>
  </si>
  <si>
    <t>78118/9 8H300</t>
  </si>
  <si>
    <t>78118/9 8H710</t>
  </si>
  <si>
    <t>64122/3 EN000</t>
  </si>
  <si>
    <t>67408/9 EN000</t>
  </si>
  <si>
    <t>75262/3 EN000</t>
  </si>
  <si>
    <t>61231/2 B5010</t>
  </si>
  <si>
    <t>61231/2 B5020</t>
  </si>
  <si>
    <t>61231/2 B5020-B</t>
  </si>
  <si>
    <t>61231/2 B5030</t>
  </si>
  <si>
    <t>75522/3 JG00A</t>
  </si>
  <si>
    <t>75522/3 JG00A-E</t>
  </si>
  <si>
    <t>77652/3 JM00A</t>
  </si>
  <si>
    <t>77632/3 JM00A</t>
  </si>
  <si>
    <t>77646/7 JM00A</t>
  </si>
  <si>
    <t>76742/3 JM00A</t>
  </si>
  <si>
    <t>64142/3 1AA0A</t>
  </si>
  <si>
    <t>64142/3 1AA0A-K</t>
  </si>
  <si>
    <t>75536/7 1AC0A</t>
  </si>
  <si>
    <t>75536/7 1AC0A-E</t>
  </si>
  <si>
    <t>745J4/5 1GR0A</t>
  </si>
  <si>
    <t>748B2/3 1GR0ATE</t>
  </si>
  <si>
    <t>76456/7 1GR0A</t>
  </si>
  <si>
    <t>76366/7 1VA0A</t>
  </si>
  <si>
    <t>76366/7 1VA0A-E</t>
  </si>
  <si>
    <t>64142/3 3TU0A/JN20A-E</t>
  </si>
  <si>
    <t>64142/3 3TU0A/JN20A</t>
  </si>
  <si>
    <t>67408/9 JN20A</t>
  </si>
  <si>
    <t>67408/9 JN20A-E</t>
  </si>
  <si>
    <t>75432/3 JN20A</t>
  </si>
  <si>
    <t>76272/3 JN20A</t>
  </si>
  <si>
    <t>76272/3 JN20A-E</t>
  </si>
  <si>
    <t>764B4/5 JN20A</t>
  </si>
  <si>
    <t>64182/3 1LA0A</t>
  </si>
  <si>
    <t>745B6/7 1LA0A</t>
  </si>
  <si>
    <t>745B6/7 1LA0A-G</t>
  </si>
  <si>
    <t>76456/7 1LA0A</t>
  </si>
  <si>
    <t>76456/7 1LA0A-G</t>
  </si>
  <si>
    <t>756C0/1 1LA0A</t>
  </si>
  <si>
    <t>756C0/1 1LA0A-G</t>
  </si>
  <si>
    <t>76272/3 1LA0A</t>
  </si>
  <si>
    <t>64112/3 1JA0A-B</t>
  </si>
  <si>
    <t>64142/3 1JA0A</t>
  </si>
  <si>
    <t>76332/3 3VA0A</t>
  </si>
  <si>
    <t>80118/9 3VA0A</t>
  </si>
  <si>
    <t>76316/7 3VA0A</t>
  </si>
  <si>
    <t>755C4/5 3VA0A</t>
  </si>
  <si>
    <t>64122/3 4CB0A</t>
  </si>
  <si>
    <t>64122/3 4CB0A-E</t>
  </si>
  <si>
    <t>64184/5 4CB0A</t>
  </si>
  <si>
    <t>74516/7 4CE0A</t>
  </si>
  <si>
    <t>74516/7 4CE0A-E</t>
  </si>
  <si>
    <t>74516/7 4CE1A</t>
  </si>
  <si>
    <t>76218/9 4CC0A</t>
  </si>
  <si>
    <t>76232/3 4CC0A</t>
  </si>
  <si>
    <t>64112/3 5TA0A</t>
  </si>
  <si>
    <t>75534/5 5TA0A</t>
  </si>
  <si>
    <t>75682/3 5TA0A</t>
  </si>
  <si>
    <t>76242/3 5TA0A</t>
  </si>
  <si>
    <t>76242/3 5TA1A</t>
  </si>
  <si>
    <t>64184/5 6MA0A</t>
  </si>
  <si>
    <t>74516/7 6FM0A</t>
  </si>
  <si>
    <t>74516/7 6MA0A</t>
  </si>
  <si>
    <t>75528/9 6MA0A</t>
  </si>
  <si>
    <t>76456/7 6MA0A</t>
  </si>
  <si>
    <t>76742/3 6MA0A</t>
  </si>
  <si>
    <t>76332/3 4CC1A</t>
  </si>
  <si>
    <t>75662/3 5TL0A</t>
  </si>
  <si>
    <t>76456/7 6MR0A</t>
  </si>
  <si>
    <t>78118/9 6MA0AUF</t>
  </si>
  <si>
    <t>64112/3 6RA0A</t>
  </si>
  <si>
    <t>64122/3 6RA0A</t>
  </si>
  <si>
    <t>5220A M7400/M7300</t>
  </si>
  <si>
    <t>64182/3 6RA0A</t>
  </si>
  <si>
    <t>67466/7 6RA0A</t>
  </si>
  <si>
    <t>75186/7 6RA0A</t>
  </si>
  <si>
    <t>751B0/1 6RA0A</t>
  </si>
  <si>
    <t>5253 CG9800/BY9300</t>
  </si>
  <si>
    <t>75262/3 6RA0A</t>
  </si>
  <si>
    <t>5220A M8400/M8300</t>
  </si>
  <si>
    <t>75494/5 6RA0A</t>
  </si>
  <si>
    <t>5253C A5800/A5700</t>
  </si>
  <si>
    <t>75522/3 6RA0A</t>
  </si>
  <si>
    <t>5253C A9600/A9500</t>
  </si>
  <si>
    <t>75942/3 6RA1A</t>
  </si>
  <si>
    <t>5220A N0200/N0100</t>
  </si>
  <si>
    <t>76242/3 6RA0A</t>
  </si>
  <si>
    <t>62522/3 5TA0A</t>
  </si>
  <si>
    <t>75556/7 5TA0A</t>
  </si>
  <si>
    <t>76352/3 5TA1A</t>
  </si>
  <si>
    <t>76642/3 5TA0A</t>
  </si>
  <si>
    <t>79126/7 5TA0A</t>
  </si>
  <si>
    <t>80142/3 5TA0A</t>
  </si>
  <si>
    <t>80148/9 5TA0A</t>
  </si>
  <si>
    <t>64182/3 6MA0A</t>
  </si>
  <si>
    <t>75186/7 6MA0A</t>
  </si>
  <si>
    <t>74542/3 6MR0A</t>
  </si>
  <si>
    <t>63122/3 6GW0A</t>
  </si>
  <si>
    <t>64178/9 6RA0A</t>
  </si>
  <si>
    <t>641G0/1 6RA0A</t>
  </si>
  <si>
    <t>75176/7 6RA0A</t>
  </si>
  <si>
    <t>75658/9 6RA0A</t>
  </si>
  <si>
    <t>75662/3 6RA0A</t>
  </si>
  <si>
    <t>75934/5 6RA0A</t>
  </si>
  <si>
    <t>75942/3 6RA0A</t>
  </si>
  <si>
    <t>76464/5 6RA0A</t>
  </si>
  <si>
    <t>9450C 04300/04500</t>
  </si>
  <si>
    <t>764B0/1 4M400</t>
  </si>
  <si>
    <t>76546/7 4M400</t>
  </si>
  <si>
    <t>76316/7 4M400</t>
  </si>
  <si>
    <t>75672/3 3XA1A</t>
  </si>
  <si>
    <t>73234/5 3VA0A</t>
  </si>
  <si>
    <t>76320/1 3VA0B</t>
  </si>
  <si>
    <t>62522/3 3VA0A</t>
  </si>
  <si>
    <t>751F2/3 3VA0A</t>
  </si>
  <si>
    <t>751F6/7 3VA0A</t>
  </si>
  <si>
    <t>767C2/3 6MA0A</t>
  </si>
  <si>
    <t>756B4/5 5TL0A</t>
  </si>
  <si>
    <t>9450B 99000/98900</t>
  </si>
  <si>
    <t>9450C 03300/02700</t>
  </si>
  <si>
    <t>9450C 03400/02800</t>
  </si>
  <si>
    <t>751N8/9 6RA0ABL</t>
  </si>
  <si>
    <t>75174/5 6RA0ABL</t>
  </si>
  <si>
    <t>5253C F0200/0100BL</t>
  </si>
  <si>
    <t>75174/5 6RL0ABL</t>
  </si>
  <si>
    <t>76532/3 4CC0AT1</t>
  </si>
  <si>
    <t>76532/3 4CC0AT2</t>
  </si>
  <si>
    <t>76572/3 4CC0AT2</t>
  </si>
  <si>
    <t>75112/3 JG00A01</t>
  </si>
  <si>
    <t>75134/5 JG40A01</t>
  </si>
  <si>
    <t>76532/3 JM00B01</t>
  </si>
  <si>
    <t>76532/3 JM00B02</t>
  </si>
  <si>
    <t>75112/3 5TA0AT1</t>
  </si>
  <si>
    <t>75134/5 5TA0AT1</t>
  </si>
  <si>
    <t>62522/3 80F00</t>
  </si>
  <si>
    <t>75134/5 JG00A01</t>
  </si>
  <si>
    <t>75112/3 1AA0AT1</t>
  </si>
  <si>
    <t>9450C 04000/03800</t>
  </si>
  <si>
    <t>5253C J2200/J2100</t>
  </si>
  <si>
    <t>5253C K1000/K0900</t>
  </si>
  <si>
    <t>5253C K3000/K2900</t>
  </si>
  <si>
    <t>5253C A4600/A4500</t>
  </si>
  <si>
    <t>76806/7 0W001</t>
  </si>
  <si>
    <t>9606/7 14193</t>
  </si>
  <si>
    <t>9608/9 14193</t>
  </si>
  <si>
    <t>78118/9 0N000</t>
  </si>
  <si>
    <t>85212/3 40F29</t>
  </si>
  <si>
    <t>75522/3 4M400</t>
  </si>
  <si>
    <t>75522/3 5M500/5M000</t>
  </si>
  <si>
    <t>76452/3 4M400</t>
  </si>
  <si>
    <t>76456/7 4M400</t>
  </si>
  <si>
    <t>80118/9 4M700</t>
  </si>
  <si>
    <t>80126/7 4M400</t>
  </si>
  <si>
    <t>80238/9 4M400</t>
  </si>
  <si>
    <t>82118/9 4M400</t>
  </si>
  <si>
    <t>82126/7 4M400</t>
  </si>
  <si>
    <t>82126/7 4M700</t>
  </si>
  <si>
    <t>82126/7 5M400</t>
  </si>
  <si>
    <t>76234/5 8H700</t>
  </si>
  <si>
    <t>76274/5 8H300</t>
  </si>
  <si>
    <t>17285 EN00002/3</t>
  </si>
  <si>
    <t>85064/5 1DA0A</t>
  </si>
  <si>
    <t>66362/3 1GR0A</t>
  </si>
  <si>
    <t>743F2/3 1GR0C</t>
  </si>
  <si>
    <t>743F2/3 1GR0D</t>
  </si>
  <si>
    <t>743F2/3 1GR0E</t>
  </si>
  <si>
    <t>76486/7 1GR0A</t>
  </si>
  <si>
    <t>76654/5 3TU0A</t>
  </si>
  <si>
    <t>74558/9 1LA0A-B</t>
  </si>
  <si>
    <t>74558/9 1LA0A</t>
  </si>
  <si>
    <t>75492/3 1JB0A</t>
  </si>
  <si>
    <t>61212/3 3XA0A</t>
  </si>
  <si>
    <t>61212/3 3XA0A/3XE0A</t>
  </si>
  <si>
    <t>61212/3 3XA2A</t>
  </si>
  <si>
    <t>61212/3 3XE2A/3XA2A</t>
  </si>
  <si>
    <t>76332/3 3XC0A</t>
  </si>
  <si>
    <t>76246/7 3XJ0A</t>
  </si>
  <si>
    <t>76352/3 01G00</t>
  </si>
  <si>
    <t>80142/3 4M400</t>
  </si>
  <si>
    <t>82118/9 5M000</t>
  </si>
  <si>
    <t>91314/5 0W000-P</t>
  </si>
  <si>
    <t>91318/9 0W000-P</t>
  </si>
  <si>
    <t>9640/1 14220</t>
  </si>
  <si>
    <t>74332/3 4M400</t>
  </si>
  <si>
    <t>76242/3 4M408/400</t>
  </si>
  <si>
    <t>76752/3 CN00001</t>
  </si>
  <si>
    <t>75152/3 EN000</t>
  </si>
  <si>
    <t>76456/7 EN000</t>
  </si>
  <si>
    <t>76456/7 EN100</t>
  </si>
  <si>
    <t>76752/3 EN000</t>
  </si>
  <si>
    <t>76456/7 CA000</t>
  </si>
  <si>
    <t>76752/3 CA000</t>
  </si>
  <si>
    <t>67408/9 9Y000</t>
  </si>
  <si>
    <t>76752/3 JG00A</t>
  </si>
  <si>
    <t>76752/3 JG40A</t>
  </si>
  <si>
    <t>67408/9 1GR0A</t>
  </si>
  <si>
    <t>75528/9 1AA0A</t>
  </si>
  <si>
    <t>76752/3 1AC0A</t>
  </si>
  <si>
    <t>75528/9 JN20A</t>
  </si>
  <si>
    <t>75662/3 1LA0A</t>
  </si>
  <si>
    <t>75522/3 1LA0A</t>
  </si>
  <si>
    <t>85034/5 1LB0A01</t>
  </si>
  <si>
    <t>85034/5 1LB0A02</t>
  </si>
  <si>
    <t>75522/3 1JA0A</t>
  </si>
  <si>
    <t>76428/9 1JA0A</t>
  </si>
  <si>
    <t>54292/3 3XA0A</t>
  </si>
  <si>
    <t>54294/5 5YJ0A/3XA0A</t>
  </si>
  <si>
    <t>76332/3 1VA0A</t>
  </si>
  <si>
    <t>76332/3 1VA0B</t>
  </si>
  <si>
    <t>75262/3 1VA0A</t>
  </si>
  <si>
    <t>76312/3 4CC0A</t>
  </si>
  <si>
    <t>76456/7 4CE0A</t>
  </si>
  <si>
    <t>76456/7 4CE0A-E</t>
  </si>
  <si>
    <t>76456/7 6FK0A</t>
  </si>
  <si>
    <t>77662/3 6MR0A</t>
  </si>
  <si>
    <t>78142/3 6MA0A</t>
  </si>
  <si>
    <t>64182/3 6RA1A</t>
  </si>
  <si>
    <t>66322/3 6RA0A</t>
  </si>
  <si>
    <t>75692/3 6RA1A</t>
  </si>
  <si>
    <t>5253C B4800/B4700</t>
  </si>
  <si>
    <t>76482/3 6RA0A</t>
  </si>
  <si>
    <t>76482/3 6RA1A</t>
  </si>
  <si>
    <t>5253C A0800/A0700</t>
  </si>
  <si>
    <t>756R2/3 JG00A</t>
  </si>
  <si>
    <t>75152/3 JG00A-K</t>
  </si>
  <si>
    <t>75658/9 JG00A</t>
  </si>
  <si>
    <t>76742/3 JN20A</t>
  </si>
  <si>
    <t>764B4/5 1LA0A</t>
  </si>
  <si>
    <t>764B4/5 1LB0A</t>
  </si>
  <si>
    <t>85034/5 1LA0A01</t>
  </si>
  <si>
    <t>85034/5 1LA0A02</t>
  </si>
  <si>
    <t>74532/3 1JA1A</t>
  </si>
  <si>
    <t>76532/3 6AX0A</t>
  </si>
  <si>
    <t>67408/9 1JA0A</t>
  </si>
  <si>
    <t>67408/9 1JB0A</t>
  </si>
  <si>
    <t>75518/9 1JA0A</t>
  </si>
  <si>
    <t>75528/9 1JA0A</t>
  </si>
  <si>
    <t>64182/3 1AA0A</t>
  </si>
  <si>
    <t>76456/7 1AC0A</t>
  </si>
  <si>
    <t>76584/5 1VA0A</t>
  </si>
  <si>
    <t>75522/3 5TA0A</t>
  </si>
  <si>
    <t>74332/3 3VA0A</t>
  </si>
  <si>
    <t>76340/1 3VA0A</t>
  </si>
  <si>
    <t>76516/7 3VA0A</t>
  </si>
  <si>
    <t>76634/5 3VA0A</t>
  </si>
  <si>
    <t>75262/3 4CB5A</t>
  </si>
  <si>
    <t>75262/3 6FK5A</t>
  </si>
  <si>
    <t>76516/7 4CC0A</t>
  </si>
  <si>
    <t>76582/3 4CF0B</t>
  </si>
  <si>
    <t>76752/3 6MA0A</t>
  </si>
  <si>
    <t>76636/7 6MR0A</t>
  </si>
  <si>
    <t>62518/9 6RA0A</t>
  </si>
  <si>
    <t>64194/5 6RA0A</t>
  </si>
  <si>
    <t>5220A N300000/N290000</t>
  </si>
  <si>
    <t>74332/3 6RA0A</t>
  </si>
  <si>
    <t>5253C J9800/J9700</t>
  </si>
  <si>
    <t>75134/5 6RA0A</t>
  </si>
  <si>
    <t>75528/9 6RA0A</t>
  </si>
  <si>
    <t>5253C A6600/A6500</t>
  </si>
  <si>
    <t>755C4/5 6RA0A</t>
  </si>
  <si>
    <t>5253C A7400/A7300</t>
  </si>
  <si>
    <t>76246/7 6RA0A</t>
  </si>
  <si>
    <t>62522/3 85F00</t>
  </si>
  <si>
    <t>62522/3 0W000</t>
  </si>
  <si>
    <t>78136/7 4M500</t>
  </si>
  <si>
    <t>85232/3 4M400</t>
  </si>
  <si>
    <t>78136/7 9Y000</t>
  </si>
  <si>
    <t>62522/3 4U000</t>
  </si>
  <si>
    <t>61413/4 B5010</t>
  </si>
  <si>
    <t>17285 1AA1A/2A</t>
  </si>
  <si>
    <t>75636/7 1GR0A</t>
  </si>
  <si>
    <t>75942/3 JN20A</t>
  </si>
  <si>
    <t>78142/3 JN20A</t>
  </si>
  <si>
    <t>圧造課用部品番号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46"/>
  </si>
  <si>
    <t>UPK_TEST.upk_k60</t>
    <phoneticPr fontId="45"/>
  </si>
  <si>
    <t>大日程部番</t>
    <rPh sb="0" eb="1">
      <t>ダイ</t>
    </rPh>
    <rPh sb="1" eb="3">
      <t>ニッテイ</t>
    </rPh>
    <rPh sb="3" eb="5">
      <t>ブバン</t>
    </rPh>
    <phoneticPr fontId="45"/>
  </si>
  <si>
    <t>圧造課用部番</t>
    <rPh sb="0" eb="2">
      <t>アツゾウ</t>
    </rPh>
    <rPh sb="2" eb="3">
      <t>カ</t>
    </rPh>
    <rPh sb="3" eb="4">
      <t>ヨウ</t>
    </rPh>
    <rPh sb="4" eb="6">
      <t>ブバン</t>
    </rPh>
    <phoneticPr fontId="46"/>
  </si>
  <si>
    <t>圧造課用部番
データID</t>
    <rPh sb="0" eb="2">
      <t>アツゾウ</t>
    </rPh>
    <rPh sb="2" eb="3">
      <t>カ</t>
    </rPh>
    <rPh sb="3" eb="4">
      <t>ヨウ</t>
    </rPh>
    <rPh sb="4" eb="6">
      <t>ブバン</t>
    </rPh>
    <phoneticPr fontId="46"/>
  </si>
  <si>
    <t>50</t>
    <phoneticPr fontId="45"/>
  </si>
  <si>
    <t>64142/3 3TU0A/JN20A-E</t>
    <phoneticPr fontId="45"/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</si>
  <si>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</si>
  <si>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</si>
  <si>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</si>
  <si>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</si>
  <si>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</si>
  <si>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</si>
  <si>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</si>
  <si>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</si>
  <si>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</si>
  <si>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</si>
  <si>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</si>
  <si>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</si>
  <si>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</si>
  <si>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</si>
  <si>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</si>
  <si>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</si>
  <si>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</si>
  <si>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</si>
  <si>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</si>
  <si>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</si>
  <si>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</si>
  <si>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</si>
  <si>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</si>
  <si>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</si>
  <si>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</si>
  <si>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</si>
  <si>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</si>
  <si>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</si>
  <si>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</si>
  <si>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</si>
  <si>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</si>
  <si>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</si>
  <si>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</si>
  <si>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</si>
  <si>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</si>
  <si>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</si>
  <si>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</si>
  <si>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</si>
  <si>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</si>
  <si>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</si>
  <si>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</si>
  <si>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</si>
  <si>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</si>
  <si>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</si>
  <si>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</si>
  <si>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</si>
  <si>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</si>
  <si>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</si>
  <si>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</si>
  <si>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</si>
  <si>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</si>
  <si>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</si>
  <si>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</si>
  <si>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</si>
  <si>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</si>
  <si>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</si>
  <si>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</si>
  <si>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</si>
  <si>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</si>
  <si>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</si>
  <si>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</si>
  <si>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</si>
  <si>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</si>
  <si>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</si>
  <si>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</si>
  <si>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</si>
  <si>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</si>
  <si>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</si>
  <si>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</si>
  <si>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</si>
  <si>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</si>
  <si>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</si>
  <si>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</si>
  <si>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</si>
  <si>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</si>
  <si>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</si>
  <si>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</si>
  <si>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</si>
  <si>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</si>
  <si>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</si>
  <si>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</si>
  <si>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</si>
  <si>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</si>
  <si>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</si>
  <si>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</si>
  <si>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</si>
  <si>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</si>
  <si>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</si>
  <si>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</si>
  <si>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</si>
  <si>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</si>
  <si>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</si>
  <si>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</si>
  <si>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</si>
  <si>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</si>
  <si>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</si>
  <si>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</si>
  <si>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</si>
  <si>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</si>
  <si>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</si>
  <si>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</si>
  <si>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</si>
  <si>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</si>
  <si>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</si>
  <si>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</si>
  <si>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</si>
  <si>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</si>
  <si>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</si>
  <si>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</si>
  <si>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</si>
  <si>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</si>
  <si>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</si>
  <si>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</si>
  <si>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</si>
  <si>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</si>
  <si>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</si>
  <si>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</si>
  <si>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</si>
  <si>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</si>
  <si>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</si>
  <si>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</si>
  <si>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</si>
  <si>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</si>
  <si>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</si>
  <si>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</si>
  <si>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</si>
  <si>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</si>
  <si>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</si>
  <si>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</si>
  <si>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</si>
  <si>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</si>
  <si>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</si>
  <si>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</si>
  <si>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</si>
  <si>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</si>
  <si>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</si>
  <si>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</si>
  <si>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</si>
  <si>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</si>
  <si>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</si>
  <si>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</si>
  <si>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</si>
  <si>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</si>
  <si>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</si>
  <si>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</si>
  <si>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</si>
  <si>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</si>
  <si>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</si>
  <si>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</si>
  <si>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</si>
  <si>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</si>
  <si>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</si>
  <si>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</si>
  <si>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</si>
  <si>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</si>
  <si>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</si>
  <si>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</si>
  <si>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</si>
  <si>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</si>
  <si>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</si>
  <si>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</si>
  <si>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</si>
  <si>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</si>
  <si>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</si>
  <si>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</si>
  <si>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</si>
  <si>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</si>
  <si>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</si>
  <si>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</si>
  <si>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</si>
  <si>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</si>
  <si>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</si>
  <si>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</si>
  <si>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</si>
  <si>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</si>
  <si>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</si>
  <si>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</si>
  <si>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</si>
  <si>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</si>
  <si>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</si>
  <si>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</si>
  <si>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</si>
  <si>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</si>
  <si>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</si>
  <si>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</si>
  <si>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</si>
  <si>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</si>
  <si>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</si>
  <si>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</si>
  <si>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</si>
  <si>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</si>
  <si>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</si>
  <si>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</si>
  <si>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</si>
  <si>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</si>
  <si>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</si>
  <si>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</si>
  <si>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</si>
  <si>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</si>
  <si>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</si>
  <si>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</si>
  <si>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</si>
  <si>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</si>
  <si>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</si>
  <si>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</si>
  <si>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</si>
  <si>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</si>
  <si>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</si>
  <si>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</si>
  <si>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</si>
  <si>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</si>
  <si>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</si>
  <si>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</si>
  <si>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</si>
  <si>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</si>
  <si>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</si>
  <si>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</si>
  <si>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</si>
  <si>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</si>
  <si>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</si>
  <si>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</si>
  <si>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</si>
  <si>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</si>
  <si>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</si>
  <si>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</si>
  <si>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</si>
  <si>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</si>
  <si>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</si>
  <si>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</si>
  <si>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</si>
  <si>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</si>
  <si>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</si>
  <si>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</si>
  <si>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</si>
  <si>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</si>
  <si>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</si>
  <si>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</si>
  <si>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</si>
  <si>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</si>
  <si>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</si>
  <si>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</si>
  <si>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</si>
  <si>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</si>
  <si>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</si>
  <si>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</si>
  <si>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</si>
  <si>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</si>
  <si>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</si>
  <si>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</si>
  <si>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</si>
  <si>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</si>
  <si>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</si>
  <si>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</si>
  <si>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</si>
  <si>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</si>
  <si>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</si>
  <si>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</si>
  <si>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</si>
  <si>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</si>
  <si>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</si>
  <si>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</si>
  <si>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</si>
  <si>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</si>
  <si>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</si>
  <si>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</si>
  <si>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</si>
  <si>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</si>
  <si>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</si>
  <si>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</si>
  <si>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</si>
  <si>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</si>
  <si>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</si>
  <si>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</si>
  <si>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</si>
  <si>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</si>
  <si>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</si>
  <si>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</si>
  <si>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</si>
  <si>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</si>
  <si>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</si>
  <si>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</si>
  <si>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</si>
  <si>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</si>
  <si>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</si>
  <si>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</si>
  <si>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</si>
  <si>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</si>
  <si>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</si>
  <si>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</si>
  <si>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</si>
  <si>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</si>
  <si>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</si>
  <si>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</si>
  <si>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</si>
  <si>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</si>
  <si>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</si>
  <si>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</si>
  <si>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</si>
  <si>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</si>
  <si>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</si>
  <si>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</si>
  <si>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</si>
  <si>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</si>
  <si>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</si>
  <si>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</si>
  <si>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</si>
  <si>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</si>
  <si>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</si>
  <si>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</si>
  <si>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</si>
  <si>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</si>
  <si>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</si>
  <si>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</si>
  <si>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</si>
  <si>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</si>
  <si>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</si>
  <si>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</si>
  <si>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</si>
  <si>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</si>
  <si>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</si>
  <si>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</si>
  <si>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</si>
  <si>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</si>
  <si>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</si>
  <si>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</si>
  <si>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</si>
  <si>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</si>
  <si>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</si>
  <si>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</si>
  <si>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</si>
  <si>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</si>
  <si>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</si>
  <si>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</si>
  <si>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</si>
  <si>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</si>
  <si>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</si>
  <si>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</si>
  <si>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</si>
  <si>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</si>
  <si>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</si>
  <si>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</si>
  <si>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</si>
  <si>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</si>
  <si>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</si>
  <si>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</si>
  <si>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</si>
  <si>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</si>
  <si>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</si>
  <si>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</si>
  <si>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</si>
  <si>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</si>
  <si>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</si>
  <si>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</si>
  <si>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</si>
  <si>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</si>
  <si>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</si>
  <si>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</si>
  <si>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</si>
  <si>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</si>
  <si>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</si>
  <si>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</si>
  <si>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</si>
  <si>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</si>
  <si>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</si>
  <si>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</si>
  <si>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</si>
  <si>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</si>
  <si>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</si>
  <si>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</si>
  <si>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</si>
  <si>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</si>
  <si>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</si>
  <si>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</si>
  <si>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</si>
  <si>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</si>
  <si>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</si>
  <si>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</si>
  <si>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</si>
  <si>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</si>
  <si>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</si>
  <si>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</si>
  <si>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</si>
  <si>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</si>
  <si>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</si>
  <si>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</si>
  <si>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</si>
  <si>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</si>
  <si>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</si>
  <si>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</si>
  <si>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</si>
  <si>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</si>
  <si>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</si>
  <si>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</si>
  <si>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</si>
  <si>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</si>
  <si>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</si>
  <si>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</si>
  <si>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</si>
  <si>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</si>
  <si>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</si>
  <si>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</si>
  <si>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</si>
  <si>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</si>
  <si>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</si>
  <si>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</si>
  <si>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</si>
  <si>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</si>
  <si>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</si>
  <si>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</si>
  <si>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</si>
  <si>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</si>
  <si>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</si>
  <si>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</si>
  <si>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</si>
  <si>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</si>
  <si>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</si>
  <si>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</si>
  <si>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</si>
  <si>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</si>
  <si>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</si>
  <si>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</si>
  <si>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</si>
  <si>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</si>
  <si>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</si>
  <si>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</si>
  <si>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</si>
  <si>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</si>
  <si>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</si>
  <si>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</si>
  <si>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</si>
  <si>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</si>
  <si>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</si>
  <si>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</si>
  <si>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</si>
  <si>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</si>
  <si>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</si>
  <si>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</si>
  <si>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</si>
  <si>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</si>
  <si>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</si>
  <si>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</si>
  <si>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</si>
  <si>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</si>
  <si>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</si>
  <si>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</si>
  <si>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</si>
  <si>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</si>
  <si>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</si>
  <si>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</si>
  <si>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</si>
  <si>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</si>
  <si>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</si>
  <si>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</si>
  <si>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</si>
  <si>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</si>
  <si>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</si>
  <si>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</si>
  <si>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</si>
  <si>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</si>
  <si>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</si>
  <si>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</si>
  <si>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</si>
  <si>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</si>
  <si>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</si>
  <si>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</si>
  <si>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</si>
  <si>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</si>
  <si>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</si>
  <si>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</si>
  <si>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</si>
  <si>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</si>
  <si>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</si>
  <si>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</si>
  <si>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</si>
  <si>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</si>
  <si>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</si>
  <si>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</si>
  <si>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</si>
  <si>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</si>
  <si>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</si>
  <si>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</si>
  <si>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</si>
  <si>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</si>
  <si>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</si>
  <si>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</si>
  <si>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</si>
  <si>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</si>
  <si>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</si>
  <si>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</si>
  <si>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</si>
  <si>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</si>
  <si>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</si>
  <si>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</si>
  <si>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</si>
  <si>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</si>
  <si>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</si>
  <si>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</si>
  <si>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</si>
  <si>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</si>
  <si>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</si>
  <si>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</si>
  <si>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</si>
  <si>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</si>
  <si>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</si>
  <si>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</si>
  <si>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</si>
  <si>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</si>
  <si>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</si>
  <si>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</si>
  <si>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</si>
  <si>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</si>
  <si>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</si>
  <si>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</si>
  <si>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</si>
  <si>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</si>
  <si>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</si>
  <si>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</si>
  <si>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</si>
  <si>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</si>
  <si>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</si>
  <si>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</si>
  <si>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</si>
  <si>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</si>
  <si>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</si>
  <si>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</si>
  <si>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</si>
  <si>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</si>
  <si>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</si>
  <si>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</si>
  <si>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</si>
  <si>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</si>
  <si>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</si>
  <si>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</si>
  <si>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</si>
  <si>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</si>
  <si>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</si>
  <si>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</si>
  <si>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</si>
  <si>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</si>
  <si>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</si>
  <si>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</si>
  <si>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</si>
  <si>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</si>
  <si>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</si>
  <si>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</si>
  <si>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</si>
  <si>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</si>
  <si>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</si>
  <si>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</si>
  <si>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</si>
  <si>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</si>
  <si>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</si>
  <si>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</si>
  <si>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</si>
  <si>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</si>
  <si>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</si>
  <si>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</si>
  <si>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</si>
  <si>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</si>
  <si>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</si>
  <si>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</si>
  <si>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</si>
  <si>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</si>
  <si>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</si>
  <si>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</si>
  <si>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</si>
  <si>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</si>
  <si>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</si>
  <si>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</si>
  <si>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</si>
  <si>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</si>
  <si>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</si>
  <si>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</si>
  <si>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</si>
  <si>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</si>
  <si>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</si>
  <si>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</si>
  <si>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</si>
  <si>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</si>
  <si>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</si>
  <si>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</si>
  <si>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</si>
  <si>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</si>
  <si>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</si>
  <si>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</si>
  <si>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</si>
  <si>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</si>
  <si>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</si>
  <si>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</si>
  <si>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</si>
  <si>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</si>
  <si>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</si>
  <si>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</si>
  <si>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</si>
  <si>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</si>
  <si>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</si>
  <si>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</si>
  <si>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</si>
  <si>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</si>
  <si>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</si>
  <si>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</si>
  <si>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</si>
  <si>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</si>
  <si>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</si>
  <si>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</si>
  <si>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</si>
  <si>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</si>
  <si>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</si>
  <si>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</si>
  <si>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</si>
  <si>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</si>
  <si>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</si>
  <si>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</si>
  <si>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</si>
  <si>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</si>
  <si>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</si>
  <si>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</si>
  <si>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</si>
  <si>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</si>
  <si>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</si>
  <si>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</si>
  <si>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</si>
  <si>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</si>
  <si>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</si>
  <si>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</si>
  <si>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</si>
  <si>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</si>
  <si>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</si>
  <si>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</si>
  <si>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</si>
  <si>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</si>
  <si>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</si>
  <si>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</si>
  <si>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</si>
  <si>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</si>
  <si>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</si>
  <si>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</si>
  <si>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</si>
  <si>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</si>
  <si>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</si>
  <si>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</si>
  <si>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</si>
  <si>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</si>
  <si>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</si>
  <si>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</si>
  <si>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</si>
  <si>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</si>
  <si>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</si>
  <si>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</si>
  <si>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</si>
  <si>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</si>
  <si>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</si>
  <si>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</si>
  <si>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</si>
  <si>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</si>
  <si>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</si>
  <si>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</si>
  <si>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</si>
  <si>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</si>
  <si>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</si>
  <si>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</si>
  <si>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</si>
  <si>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</si>
  <si>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</si>
  <si>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</si>
  <si>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</si>
  <si>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</si>
  <si>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</si>
  <si>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</si>
  <si>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</si>
  <si>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</si>
  <si>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</si>
  <si>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</si>
  <si>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</si>
  <si>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</si>
  <si>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</si>
  <si>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</si>
  <si>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</si>
  <si>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</si>
  <si>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</si>
  <si>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</si>
  <si>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</si>
  <si>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</si>
  <si>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</si>
  <si>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</si>
  <si>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</si>
  <si>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</si>
  <si>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</si>
  <si>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</si>
  <si>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</si>
  <si>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</si>
  <si>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</si>
  <si>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</si>
  <si>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</si>
  <si>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</si>
  <si>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</si>
  <si>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</si>
  <si>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</si>
  <si>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</si>
  <si>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</si>
  <si>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</si>
  <si>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</si>
  <si>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</si>
  <si>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</si>
  <si>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</si>
  <si>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</si>
  <si>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</si>
  <si>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</si>
  <si>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2011</t>
  </si>
  <si>
    <t>2016</t>
  </si>
  <si>
    <t>2017</t>
  </si>
  <si>
    <t>2021</t>
  </si>
  <si>
    <t>2023</t>
  </si>
  <si>
    <t>2025</t>
  </si>
  <si>
    <t>2027</t>
  </si>
  <si>
    <t>2031</t>
  </si>
  <si>
    <t>2032</t>
  </si>
  <si>
    <t>2035</t>
  </si>
  <si>
    <t>2037</t>
  </si>
  <si>
    <t>2038</t>
  </si>
  <si>
    <t>2039</t>
  </si>
  <si>
    <t>2041</t>
  </si>
  <si>
    <t>2042</t>
  </si>
  <si>
    <t>2045</t>
  </si>
  <si>
    <t>2046</t>
  </si>
  <si>
    <t>2048</t>
  </si>
  <si>
    <t>2049</t>
  </si>
  <si>
    <t>2050</t>
  </si>
  <si>
    <t>2051</t>
  </si>
  <si>
    <t>2054</t>
  </si>
  <si>
    <t>2059</t>
  </si>
  <si>
    <t>2060</t>
  </si>
  <si>
    <t>2061</t>
  </si>
  <si>
    <t>2062</t>
  </si>
  <si>
    <t>2063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</si>
  <si>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</si>
  <si>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</si>
  <si>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</si>
  <si>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</si>
  <si>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</si>
  <si>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</si>
  <si>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</si>
  <si>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</si>
  <si>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</si>
  <si>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</si>
  <si>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</si>
  <si>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</si>
  <si>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</si>
  <si>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</si>
  <si>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</si>
  <si>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</si>
  <si>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</si>
  <si>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</si>
  <si>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</si>
  <si>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</si>
  <si>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</si>
  <si>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</si>
  <si>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</si>
  <si>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</si>
  <si>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</si>
  <si>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</si>
  <si>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</si>
  <si>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</si>
  <si>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</si>
  <si>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</si>
  <si>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</si>
  <si>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</si>
  <si>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</si>
  <si>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</si>
  <si>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</si>
  <si>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</si>
  <si>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</si>
  <si>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</si>
  <si>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</si>
  <si>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</si>
  <si>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</si>
  <si>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</si>
  <si>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</si>
  <si>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</si>
  <si>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</si>
  <si>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</si>
  <si>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</si>
  <si>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</si>
  <si>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</si>
  <si>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</si>
  <si>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</si>
  <si>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</si>
  <si>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</si>
  <si>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</si>
  <si>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</si>
  <si>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</si>
  <si>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</si>
  <si>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</si>
  <si>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</si>
  <si>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</si>
  <si>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</si>
  <si>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</si>
  <si>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</si>
  <si>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</si>
  <si>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</si>
  <si>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</si>
  <si>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</si>
  <si>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</si>
  <si>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</si>
  <si>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</si>
  <si>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</si>
  <si>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</si>
  <si>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</si>
  <si>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</si>
  <si>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</si>
  <si>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</si>
  <si>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</si>
  <si>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</si>
  <si>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</si>
  <si>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</si>
  <si>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</si>
  <si>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</si>
  <si>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</si>
  <si>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</si>
  <si>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</si>
  <si>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</si>
  <si>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</si>
  <si>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</si>
  <si>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</si>
  <si>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</si>
  <si>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</si>
  <si>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</si>
  <si>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</si>
  <si>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</si>
  <si>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</si>
  <si>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</si>
  <si>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</si>
  <si>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</si>
  <si>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</si>
  <si>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</si>
  <si>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</si>
  <si>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</si>
  <si>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</si>
  <si>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</si>
  <si>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</si>
  <si>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</si>
  <si>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</si>
  <si>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</si>
  <si>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</si>
  <si>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</si>
  <si>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</si>
  <si>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</si>
  <si>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</si>
  <si>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</si>
  <si>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</si>
  <si>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</si>
  <si>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</si>
  <si>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</si>
  <si>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</si>
  <si>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</si>
  <si>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</si>
  <si>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</si>
  <si>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</si>
  <si>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</si>
  <si>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</si>
  <si>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</si>
  <si>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</si>
  <si>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</si>
  <si>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</si>
  <si>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</si>
  <si>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</si>
  <si>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</si>
  <si>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</si>
  <si>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</si>
  <si>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</si>
  <si>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</si>
  <si>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</si>
  <si>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</si>
  <si>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</si>
  <si>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</si>
  <si>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</si>
  <si>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</si>
  <si>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</si>
  <si>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</si>
  <si>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</si>
  <si>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</si>
  <si>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</si>
  <si>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</si>
  <si>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</si>
  <si>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</si>
  <si>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</si>
  <si>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</si>
  <si>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</si>
  <si>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</si>
  <si>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</si>
  <si>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</si>
  <si>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</si>
  <si>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</si>
  <si>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</si>
  <si>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</si>
  <si>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</si>
  <si>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</si>
  <si>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</si>
  <si>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</si>
  <si>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</si>
  <si>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</si>
  <si>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</si>
  <si>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</si>
  <si>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</si>
  <si>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</si>
  <si>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</si>
  <si>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</si>
  <si>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</si>
  <si>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</si>
  <si>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</si>
  <si>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</si>
  <si>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</si>
  <si>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</si>
  <si>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</si>
  <si>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</si>
  <si>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</si>
  <si>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</si>
  <si>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</si>
  <si>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</si>
  <si>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</si>
  <si>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</si>
  <si>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</si>
  <si>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</si>
  <si>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</si>
  <si>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</si>
  <si>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</si>
  <si>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</si>
  <si>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</si>
  <si>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</si>
  <si>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</si>
  <si>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</si>
  <si>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</si>
  <si>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</si>
  <si>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</si>
  <si>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</si>
  <si>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</si>
  <si>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</si>
  <si>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</si>
  <si>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</si>
  <si>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</si>
  <si>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</si>
  <si>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</si>
  <si>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</si>
  <si>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</si>
  <si>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</si>
  <si>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</si>
  <si>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</si>
  <si>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</si>
  <si>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</si>
  <si>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</si>
  <si>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</si>
  <si>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</si>
  <si>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</si>
  <si>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</si>
  <si>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</si>
  <si>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</si>
  <si>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</si>
  <si>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</si>
  <si>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</si>
  <si>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</si>
  <si>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</si>
  <si>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</si>
  <si>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</si>
  <si>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</si>
  <si>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</si>
  <si>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</si>
  <si>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</si>
  <si>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</si>
  <si>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</si>
  <si>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</si>
  <si>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</si>
  <si>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</si>
  <si>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</si>
  <si>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</si>
  <si>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</si>
  <si>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</si>
  <si>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</si>
  <si>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</si>
  <si>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</si>
  <si>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</si>
  <si>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</si>
  <si>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</si>
  <si>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</si>
  <si>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</si>
  <si>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</si>
  <si>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</si>
  <si>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</si>
  <si>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</si>
  <si>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</si>
  <si>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</si>
  <si>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</si>
  <si>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</si>
  <si>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</si>
  <si>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</si>
  <si>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</si>
  <si>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</si>
  <si>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</si>
  <si>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</si>
  <si>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</si>
  <si>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</si>
  <si>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</si>
  <si>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</si>
  <si>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</si>
  <si>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</si>
  <si>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</si>
  <si>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</si>
  <si>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</si>
  <si>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</si>
  <si>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</si>
  <si>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</si>
  <si>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</si>
  <si>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</si>
  <si>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</si>
  <si>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</si>
  <si>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</si>
  <si>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</si>
  <si>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</si>
  <si>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</si>
  <si>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</si>
  <si>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</si>
  <si>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</si>
  <si>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</si>
  <si>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</si>
  <si>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</si>
  <si>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</si>
  <si>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</si>
  <si>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</si>
  <si>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</si>
  <si>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</si>
  <si>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</si>
  <si>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</si>
  <si>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</si>
  <si>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</si>
  <si>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</si>
  <si>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</si>
  <si>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</si>
  <si>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</si>
  <si>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</si>
  <si>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</si>
  <si>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</si>
  <si>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</si>
  <si>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</si>
  <si>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</si>
  <si>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</si>
  <si>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</si>
  <si>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</si>
  <si>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</si>
  <si>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</si>
  <si>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</si>
  <si>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</si>
  <si>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</si>
  <si>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</si>
  <si>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</si>
  <si>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</si>
  <si>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</si>
  <si>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</si>
  <si>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</si>
  <si>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</si>
  <si>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</si>
  <si>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</si>
  <si>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</si>
  <si>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</si>
  <si>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</si>
  <si>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</si>
  <si>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</si>
  <si>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</si>
  <si>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</si>
  <si>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</si>
  <si>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</si>
  <si>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</si>
  <si>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</si>
  <si>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</si>
  <si>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</si>
  <si>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</si>
  <si>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</si>
  <si>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</si>
  <si>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</si>
  <si>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</si>
  <si>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</si>
  <si>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</si>
  <si>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</si>
  <si>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</si>
  <si>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</si>
  <si>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</si>
  <si>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</si>
  <si>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</si>
  <si>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</si>
  <si>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</si>
  <si>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</si>
  <si>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</si>
  <si>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</si>
  <si>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</si>
  <si>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</si>
  <si>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</si>
  <si>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</si>
  <si>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</si>
  <si>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</si>
  <si>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</si>
  <si>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</si>
  <si>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</si>
  <si>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</si>
  <si>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</si>
  <si>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</si>
  <si>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</si>
  <si>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</si>
  <si>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</si>
  <si>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</si>
  <si>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</si>
  <si>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</si>
  <si>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</si>
  <si>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</si>
  <si>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</si>
  <si>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</si>
  <si>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</si>
  <si>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</si>
  <si>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</si>
  <si>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</si>
  <si>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</si>
  <si>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</si>
  <si>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</si>
  <si>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</si>
  <si>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</si>
  <si>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</si>
  <si>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</si>
  <si>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</si>
  <si>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</si>
  <si>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</si>
  <si>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</si>
  <si>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</si>
  <si>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</si>
  <si>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</si>
  <si>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</si>
  <si>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</si>
  <si>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</si>
  <si>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</si>
  <si>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</si>
  <si>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</si>
  <si>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</si>
  <si>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</si>
  <si>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</si>
  <si>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</si>
  <si>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</si>
  <si>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</si>
  <si>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</si>
  <si>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</si>
  <si>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</si>
  <si>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</si>
  <si>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</si>
  <si>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</si>
  <si>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</si>
  <si>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</si>
  <si>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</si>
  <si>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</si>
  <si>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</si>
  <si>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</si>
  <si>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</si>
  <si>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</si>
  <si>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</si>
  <si>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</si>
  <si>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</si>
  <si>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</si>
  <si>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</si>
  <si>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</si>
  <si>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</si>
  <si>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</si>
  <si>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</si>
  <si>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</si>
  <si>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</si>
  <si>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</si>
  <si>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</si>
  <si>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</si>
  <si>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</si>
  <si>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</si>
  <si>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</si>
  <si>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</si>
  <si>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</si>
  <si>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</si>
  <si>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</si>
  <si>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</si>
  <si>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</si>
  <si>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</si>
  <si>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</si>
  <si>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</si>
  <si>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</si>
  <si>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</si>
  <si>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</si>
  <si>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</si>
  <si>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</si>
  <si>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</si>
  <si>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</si>
  <si>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</si>
  <si>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</si>
  <si>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</si>
  <si>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</si>
  <si>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</si>
  <si>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</si>
  <si>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</si>
  <si>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</si>
  <si>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</si>
  <si>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</si>
  <si>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</si>
  <si>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</si>
  <si>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</si>
  <si>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</si>
  <si>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</si>
  <si>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</si>
  <si>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</si>
  <si>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</si>
  <si>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</si>
  <si>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</si>
  <si>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17285 EN00003</t>
    <phoneticPr fontId="45"/>
  </si>
  <si>
    <t>圧造課部品番号</t>
    <rPh sb="0" eb="7">
      <t>アツゾウカブヒンバンゴウ</t>
    </rPh>
    <phoneticPr fontId="46"/>
  </si>
  <si>
    <t>正式図番</t>
    <rPh sb="0" eb="2">
      <t>セイシキ</t>
    </rPh>
    <rPh sb="2" eb="4">
      <t>ズバン</t>
    </rPh>
    <phoneticPr fontId="46"/>
  </si>
  <si>
    <t>1133080G09</t>
  </si>
  <si>
    <t>113312S60001</t>
  </si>
  <si>
    <t>1133133G00-1</t>
  </si>
  <si>
    <t>1133135G00-1</t>
  </si>
  <si>
    <t>172168N00001</t>
  </si>
  <si>
    <t>172168N00002</t>
  </si>
  <si>
    <t>172168N001</t>
  </si>
  <si>
    <t>17285EN00001</t>
  </si>
  <si>
    <t>17285EN00002</t>
  </si>
  <si>
    <t>17285EN00003</t>
  </si>
  <si>
    <t>17285EN10001</t>
  </si>
  <si>
    <t>17285JM00A</t>
  </si>
  <si>
    <t>172868H300</t>
  </si>
  <si>
    <t>172868H30001</t>
  </si>
  <si>
    <t>172868H30002</t>
  </si>
  <si>
    <t>1742011G08</t>
  </si>
  <si>
    <t>1742011G09</t>
  </si>
  <si>
    <t>5253C0100BL</t>
  </si>
  <si>
    <t>5253CF0200</t>
  </si>
  <si>
    <t>53216B217101</t>
  </si>
  <si>
    <t>57131B5011</t>
  </si>
  <si>
    <t>57132B5011</t>
  </si>
  <si>
    <t>62030EQ30001</t>
  </si>
  <si>
    <t>620326N000-B</t>
  </si>
  <si>
    <t>620368H700</t>
  </si>
  <si>
    <t>620388H710</t>
  </si>
  <si>
    <t>622400M010</t>
  </si>
  <si>
    <t>625124U000</t>
  </si>
  <si>
    <t>62512AU00001</t>
  </si>
  <si>
    <t>625220W000</t>
  </si>
  <si>
    <t>625230W000</t>
  </si>
  <si>
    <t>625223VA0A</t>
  </si>
  <si>
    <t>625233VA0A</t>
  </si>
  <si>
    <t>625224U000</t>
  </si>
  <si>
    <t>625234U000</t>
  </si>
  <si>
    <t>625320W700-1</t>
  </si>
  <si>
    <t>625321W200-1</t>
  </si>
  <si>
    <t>625324M410001</t>
  </si>
  <si>
    <t>62532AU00001</t>
  </si>
  <si>
    <t>62532VE000</t>
  </si>
  <si>
    <t>62532VG200</t>
  </si>
  <si>
    <t>62532WL00001</t>
  </si>
  <si>
    <t>625334M41001</t>
  </si>
  <si>
    <t>62592VG200-01</t>
  </si>
  <si>
    <t>62593VG200-01</t>
  </si>
  <si>
    <t>641123VA0A</t>
  </si>
  <si>
    <t>641133VA0A</t>
  </si>
  <si>
    <t>64112JG00A</t>
  </si>
  <si>
    <t>64113JG00A</t>
  </si>
  <si>
    <t>64112JGA00-E</t>
  </si>
  <si>
    <t>64113JGA00-E</t>
  </si>
  <si>
    <t>64112JH00A</t>
  </si>
  <si>
    <t>64113JH00A</t>
  </si>
  <si>
    <t>641224CB0A-E</t>
  </si>
  <si>
    <t>641234CB0A-E</t>
  </si>
  <si>
    <t>64122EN000</t>
  </si>
  <si>
    <t>64123EN000</t>
  </si>
  <si>
    <t>64124EN000</t>
  </si>
  <si>
    <t>64125EN000</t>
  </si>
  <si>
    <t>64132AU000</t>
  </si>
  <si>
    <t>64133AU000</t>
  </si>
  <si>
    <t>641423TU0A</t>
  </si>
  <si>
    <t>64143JN20A-E</t>
  </si>
  <si>
    <t>641821AA0A</t>
  </si>
  <si>
    <t>641831AA0A</t>
  </si>
  <si>
    <t>641824M41001</t>
  </si>
  <si>
    <t>641834M41001</t>
  </si>
  <si>
    <t>641824M410-G</t>
  </si>
  <si>
    <t>641834M410-G</t>
  </si>
  <si>
    <t>641825M01001</t>
  </si>
  <si>
    <t>641835M01001</t>
  </si>
  <si>
    <t>64182EN000</t>
  </si>
  <si>
    <t>64183EN000</t>
  </si>
  <si>
    <t>64182JG00A</t>
  </si>
  <si>
    <t>64183JG00A</t>
  </si>
  <si>
    <t>64184JG00A</t>
  </si>
  <si>
    <t>641844CB0A</t>
  </si>
  <si>
    <t>641854CB0A</t>
  </si>
  <si>
    <t>64184JN20A</t>
  </si>
  <si>
    <t>64185JN20A</t>
  </si>
  <si>
    <t>64184JN20A-E</t>
  </si>
  <si>
    <t>64185JN20A-E</t>
  </si>
  <si>
    <t>64185JG00A</t>
  </si>
  <si>
    <t>642855301001</t>
  </si>
  <si>
    <t>64828D0109</t>
  </si>
  <si>
    <t>64828D0109-G</t>
  </si>
  <si>
    <t>654265301001</t>
  </si>
  <si>
    <t>654375301001</t>
  </si>
  <si>
    <t>663123VA1C</t>
  </si>
  <si>
    <t>663124M410</t>
  </si>
  <si>
    <t>663125M410</t>
  </si>
  <si>
    <t>663125WK1C</t>
  </si>
  <si>
    <t>663126M000</t>
  </si>
  <si>
    <t>66312EN000</t>
  </si>
  <si>
    <t>66312JG00A</t>
  </si>
  <si>
    <t>66316JN20A</t>
  </si>
  <si>
    <t>66319CA00001</t>
  </si>
  <si>
    <t>66319EN000</t>
  </si>
  <si>
    <t>663228H300</t>
  </si>
  <si>
    <t>663238H300</t>
  </si>
  <si>
    <t>663228H900</t>
  </si>
  <si>
    <t>663238H900</t>
  </si>
  <si>
    <t>663241AA0A01</t>
  </si>
  <si>
    <t>663251AA0A01</t>
  </si>
  <si>
    <t>663241AE0A01</t>
  </si>
  <si>
    <t>663251AE0A01</t>
  </si>
  <si>
    <t>66355JN20A</t>
  </si>
  <si>
    <t>663621GR0A</t>
  </si>
  <si>
    <t>663631GR0A</t>
  </si>
  <si>
    <t>671121AE0A</t>
  </si>
  <si>
    <t>671124CB0A</t>
  </si>
  <si>
    <t>671124CC0A</t>
  </si>
  <si>
    <t>67112JG00A</t>
  </si>
  <si>
    <t>67112JG40A</t>
  </si>
  <si>
    <t>67112JM00A</t>
  </si>
  <si>
    <t>671224M409</t>
  </si>
  <si>
    <t>671225M019</t>
  </si>
  <si>
    <t>671228H30001</t>
  </si>
  <si>
    <t>671228H70001</t>
  </si>
  <si>
    <t>671228H90001</t>
  </si>
  <si>
    <t>671234M400</t>
  </si>
  <si>
    <t>671238H30001</t>
  </si>
  <si>
    <t>671238H70001</t>
  </si>
  <si>
    <t>671238H90001</t>
  </si>
  <si>
    <t>6733115G11</t>
  </si>
  <si>
    <t>6733121G00</t>
  </si>
  <si>
    <t>6733121G00-B</t>
  </si>
  <si>
    <t>6733121G00-E</t>
  </si>
  <si>
    <t>673324M400</t>
  </si>
  <si>
    <t>673325M000</t>
  </si>
  <si>
    <t>67332EN000</t>
  </si>
  <si>
    <t>67338JN20A</t>
  </si>
  <si>
    <t>673381AE0A</t>
  </si>
  <si>
    <t>673391AA0A</t>
  </si>
  <si>
    <t>673391AT0A</t>
  </si>
  <si>
    <t>673391AT0B</t>
  </si>
  <si>
    <t>674081AA0A</t>
  </si>
  <si>
    <t>674081GR0A</t>
  </si>
  <si>
    <t>674091GR0A</t>
  </si>
  <si>
    <t>674084M400</t>
  </si>
  <si>
    <t>674094M400</t>
  </si>
  <si>
    <t>674089Y000</t>
  </si>
  <si>
    <t>674099Y000</t>
  </si>
  <si>
    <t>67408EN000</t>
  </si>
  <si>
    <t>67409EN000</t>
  </si>
  <si>
    <t>67408JN20A-E</t>
  </si>
  <si>
    <t>67409JN20A-E</t>
  </si>
  <si>
    <t>674091AA0A</t>
  </si>
  <si>
    <t>674121AE0A</t>
  </si>
  <si>
    <t>674121AE0B</t>
  </si>
  <si>
    <t>67412JN90A</t>
  </si>
  <si>
    <t>67412JN90A-E</t>
  </si>
  <si>
    <t>674131AA0A</t>
  </si>
  <si>
    <t>674131AA0B</t>
  </si>
  <si>
    <t>674131AE0A</t>
  </si>
  <si>
    <t>674131VA0A</t>
  </si>
  <si>
    <t>67413JN90A</t>
  </si>
  <si>
    <t>67413JN90A-E</t>
  </si>
  <si>
    <t>67416JG01A</t>
  </si>
  <si>
    <t>67416JG01A-G</t>
  </si>
  <si>
    <t>67418JN20A</t>
  </si>
  <si>
    <t>674191AT0A</t>
  </si>
  <si>
    <t>67419JN20A</t>
  </si>
  <si>
    <t>67419JN90A</t>
  </si>
  <si>
    <t>67466JN20A</t>
  </si>
  <si>
    <t>676121GR0AT1</t>
  </si>
  <si>
    <t>676121GR0AT2</t>
  </si>
  <si>
    <t>676131GR0AT1</t>
  </si>
  <si>
    <t>676131GR0AT2</t>
  </si>
  <si>
    <t>67632JM00A</t>
  </si>
  <si>
    <t>67633JM00A</t>
  </si>
  <si>
    <t>678701AE0A03</t>
  </si>
  <si>
    <t>678701AE0A04</t>
  </si>
  <si>
    <t>678701AE0A05</t>
  </si>
  <si>
    <t>67870JN20A03</t>
  </si>
  <si>
    <t>67870JN20A04</t>
  </si>
  <si>
    <t>67870JN20A05</t>
  </si>
  <si>
    <t>73141JM010</t>
  </si>
  <si>
    <t>73152JM010</t>
  </si>
  <si>
    <t>73153JM010</t>
  </si>
  <si>
    <t>732113VA0A</t>
  </si>
  <si>
    <t>73211JM000</t>
  </si>
  <si>
    <t>73211JN22A</t>
  </si>
  <si>
    <t>73231JN22A</t>
  </si>
  <si>
    <t>73232JM000</t>
  </si>
  <si>
    <t>732333VA0A</t>
  </si>
  <si>
    <t>732343VA0A</t>
  </si>
  <si>
    <t>732353VA0A</t>
  </si>
  <si>
    <t>73236JM000</t>
  </si>
  <si>
    <t>73237JM000</t>
  </si>
  <si>
    <t>732424M700</t>
  </si>
  <si>
    <t>73252JM000</t>
  </si>
  <si>
    <t>732564M500</t>
  </si>
  <si>
    <t>732624M500</t>
  </si>
  <si>
    <t>732625TA0A</t>
  </si>
  <si>
    <t>743171AA0A</t>
  </si>
  <si>
    <t>74317JG00A</t>
  </si>
  <si>
    <t>74317JG00A-K</t>
  </si>
  <si>
    <t>7433201G00</t>
  </si>
  <si>
    <t>743321AA0A</t>
  </si>
  <si>
    <t>74332CA000</t>
  </si>
  <si>
    <t>743323VA0A</t>
  </si>
  <si>
    <t>743333VA0A</t>
  </si>
  <si>
    <t>743324M400</t>
  </si>
  <si>
    <t>743334M400</t>
  </si>
  <si>
    <t>7433301G00</t>
  </si>
  <si>
    <t>743331AA0A</t>
  </si>
  <si>
    <t>743338H70001</t>
  </si>
  <si>
    <t>743423VA0A</t>
  </si>
  <si>
    <t>743433VA0A</t>
  </si>
  <si>
    <t>743464M400</t>
  </si>
  <si>
    <t>743464M400-G</t>
  </si>
  <si>
    <t>743468H300</t>
  </si>
  <si>
    <t>74352EN012</t>
  </si>
  <si>
    <t>74353EN012</t>
  </si>
  <si>
    <t>743561AA0A</t>
  </si>
  <si>
    <t>743564CB0A</t>
  </si>
  <si>
    <t>743564CB0A-G</t>
  </si>
  <si>
    <t>743564CE0A</t>
  </si>
  <si>
    <t>743564CE0A-B</t>
  </si>
  <si>
    <t>743564CE0A-E</t>
  </si>
  <si>
    <t>743568H300</t>
  </si>
  <si>
    <t>74356AW000</t>
  </si>
  <si>
    <t>74356JG00A</t>
  </si>
  <si>
    <t>74356JG00A-B</t>
  </si>
  <si>
    <t>743661GR0A</t>
  </si>
  <si>
    <t>743661GR0B</t>
  </si>
  <si>
    <t>743661LA0B</t>
  </si>
  <si>
    <t>74366JG00A</t>
  </si>
  <si>
    <t>74366JM00A</t>
  </si>
  <si>
    <t>743671GR0A</t>
  </si>
  <si>
    <t>743671GR0B</t>
  </si>
  <si>
    <t>74372EN000</t>
  </si>
  <si>
    <t>74372EN100</t>
  </si>
  <si>
    <t>743F21GR0A</t>
  </si>
  <si>
    <t>743F31GR0A</t>
  </si>
  <si>
    <t>743F21GR0C</t>
  </si>
  <si>
    <t>743F31GR0C</t>
  </si>
  <si>
    <t>743F21GR0D</t>
  </si>
  <si>
    <t>743F31GR0D</t>
  </si>
  <si>
    <t>743F21GR0E</t>
  </si>
  <si>
    <t>743F31GR0E</t>
  </si>
  <si>
    <t>743F3JM00A</t>
  </si>
  <si>
    <t>745161GR0A</t>
  </si>
  <si>
    <t>745168H310</t>
  </si>
  <si>
    <t>74516EN000</t>
  </si>
  <si>
    <t>74516EN100</t>
  </si>
  <si>
    <t>74516EQ000</t>
  </si>
  <si>
    <t>74516EQ500</t>
  </si>
  <si>
    <t>74532CA000</t>
  </si>
  <si>
    <t>74542JM00A</t>
  </si>
  <si>
    <t>745685TA0A</t>
  </si>
  <si>
    <t>745G31GR0A</t>
  </si>
  <si>
    <t>745J41GR0A</t>
  </si>
  <si>
    <t>745J51GR0A</t>
  </si>
  <si>
    <t>74753EN00A</t>
  </si>
  <si>
    <t>74754CA000</t>
  </si>
  <si>
    <t>74754CA000-E</t>
  </si>
  <si>
    <t>7475565Y0001</t>
  </si>
  <si>
    <t>7475573R0001</t>
  </si>
  <si>
    <t>74758EN100</t>
  </si>
  <si>
    <t>74762CA01A</t>
  </si>
  <si>
    <t>74763EN000</t>
  </si>
  <si>
    <t>747729Y300</t>
  </si>
  <si>
    <t>747729Y300-E</t>
  </si>
  <si>
    <t>74772EN100</t>
  </si>
  <si>
    <t>74798JM00ACE</t>
  </si>
  <si>
    <t>7481101G0A</t>
  </si>
  <si>
    <t>7481108G00</t>
  </si>
  <si>
    <t>7481131G0A</t>
  </si>
  <si>
    <t>748113S800</t>
  </si>
  <si>
    <t>748113S810</t>
  </si>
  <si>
    <t>74811VJ30A</t>
  </si>
  <si>
    <t>74811VJ40A</t>
  </si>
  <si>
    <t>748B21GR0ATE</t>
  </si>
  <si>
    <t>748B31GR0ATE</t>
  </si>
  <si>
    <t>751121AA0A</t>
  </si>
  <si>
    <t>751123NU0A</t>
  </si>
  <si>
    <t>751123VA0A</t>
  </si>
  <si>
    <t>751123VA0AT2</t>
  </si>
  <si>
    <t>75112CA00001</t>
  </si>
  <si>
    <t>75112EN000</t>
  </si>
  <si>
    <t>751123VA0AT1</t>
  </si>
  <si>
    <t>751133VA0AT1</t>
  </si>
  <si>
    <t>751131AA0A</t>
  </si>
  <si>
    <t>751133NU0A</t>
  </si>
  <si>
    <t>751133VA0A</t>
  </si>
  <si>
    <t>751133VA0AT2</t>
  </si>
  <si>
    <t>75113CA00001</t>
  </si>
  <si>
    <t>75113EN000</t>
  </si>
  <si>
    <t>75126JN20A-E</t>
  </si>
  <si>
    <t>751271GR0A</t>
  </si>
  <si>
    <t>751271GR0AT1</t>
  </si>
  <si>
    <t>751271GR0AT2</t>
  </si>
  <si>
    <t>75128JG00A-E</t>
  </si>
  <si>
    <t>75128JG00A-K</t>
  </si>
  <si>
    <t>751341AA0A</t>
  </si>
  <si>
    <t>75134EN000</t>
  </si>
  <si>
    <t>75134JG00A</t>
  </si>
  <si>
    <t>75134JN20A-E</t>
  </si>
  <si>
    <t>751351AA0A</t>
  </si>
  <si>
    <t>75135EN000</t>
  </si>
  <si>
    <t>75135JG00A</t>
  </si>
  <si>
    <t>75135JN20A-E</t>
  </si>
  <si>
    <t>751388H90001</t>
  </si>
  <si>
    <t>751398H90001</t>
  </si>
  <si>
    <t>75152EN000</t>
  </si>
  <si>
    <t>75153EN000</t>
  </si>
  <si>
    <t>75152JG00A-K</t>
  </si>
  <si>
    <t>75153JG00A-K</t>
  </si>
  <si>
    <t>751721AA0A</t>
  </si>
  <si>
    <t>751721AA0A-E</t>
  </si>
  <si>
    <t>751724M412</t>
  </si>
  <si>
    <t>75172AU000</t>
  </si>
  <si>
    <t>751731AA0A-E</t>
  </si>
  <si>
    <t>751734M412</t>
  </si>
  <si>
    <t>75173AU000</t>
  </si>
  <si>
    <t>75173CA000</t>
  </si>
  <si>
    <t>751763VA0A</t>
  </si>
  <si>
    <t>751765WK0A</t>
  </si>
  <si>
    <t>751825TA0A</t>
  </si>
  <si>
    <t>75182CA000</t>
  </si>
  <si>
    <t>75182CB000</t>
  </si>
  <si>
    <t>75182JN20A</t>
  </si>
  <si>
    <t>75196JN20A</t>
  </si>
  <si>
    <t>751971AA0A</t>
  </si>
  <si>
    <t>751A31AN0A</t>
  </si>
  <si>
    <t>751A31AN0A-E</t>
  </si>
  <si>
    <t>751B11AA0A</t>
  </si>
  <si>
    <t>751J31AA0A-E</t>
  </si>
  <si>
    <t>752122N300</t>
  </si>
  <si>
    <t>752623VA0A</t>
  </si>
  <si>
    <t>752633VA0A</t>
  </si>
  <si>
    <t>75262EN000</t>
  </si>
  <si>
    <t>75263EN000</t>
  </si>
  <si>
    <t>75262JG00A</t>
  </si>
  <si>
    <t>75263JG00A</t>
  </si>
  <si>
    <t>75262JG01A</t>
  </si>
  <si>
    <t>75263JG01A</t>
  </si>
  <si>
    <t>75262JG01A-E</t>
  </si>
  <si>
    <t>75263JG01A-E</t>
  </si>
  <si>
    <t>75312CA000</t>
  </si>
  <si>
    <t>75313CA000</t>
  </si>
  <si>
    <t>75352JN20A</t>
  </si>
  <si>
    <t>75353JN20A</t>
  </si>
  <si>
    <t>754221AA0A</t>
  </si>
  <si>
    <t>754223VA0A</t>
  </si>
  <si>
    <t>75422EN100</t>
  </si>
  <si>
    <t>75422EN100UF</t>
  </si>
  <si>
    <t>75426JM00A</t>
  </si>
  <si>
    <t>75427JM00A</t>
  </si>
  <si>
    <t>75426JM00A-E</t>
  </si>
  <si>
    <t>75427JM00A-E</t>
  </si>
  <si>
    <t>754323VA0A</t>
  </si>
  <si>
    <t>754333VA0A</t>
  </si>
  <si>
    <t>75432JN20A</t>
  </si>
  <si>
    <t>75433JN20A</t>
  </si>
  <si>
    <t>754425TA0A</t>
  </si>
  <si>
    <t>75466JM00A</t>
  </si>
  <si>
    <t>75467JM00A</t>
  </si>
  <si>
    <t>755121AC0A</t>
  </si>
  <si>
    <t>75512EN000</t>
  </si>
  <si>
    <t>75512EN100</t>
  </si>
  <si>
    <t>75512JG00A</t>
  </si>
  <si>
    <t>75512JN20A</t>
  </si>
  <si>
    <t>755131AC0A</t>
  </si>
  <si>
    <t>755139Y000</t>
  </si>
  <si>
    <t>75513CA00001</t>
  </si>
  <si>
    <t>75513CN000</t>
  </si>
  <si>
    <t>75513EN000</t>
  </si>
  <si>
    <t>75513EN100</t>
  </si>
  <si>
    <t>75513JG00A</t>
  </si>
  <si>
    <t>75513JN20A</t>
  </si>
  <si>
    <t>755224M400</t>
  </si>
  <si>
    <t>755234M400</t>
  </si>
  <si>
    <t>755225M500</t>
  </si>
  <si>
    <t>755235M000</t>
  </si>
  <si>
    <t>75522EN000</t>
  </si>
  <si>
    <t>75523EN000</t>
  </si>
  <si>
    <t>75522JG00A</t>
  </si>
  <si>
    <t>75523JG00A</t>
  </si>
  <si>
    <t>75522JG00A-E</t>
  </si>
  <si>
    <t>75523JG00A-E</t>
  </si>
  <si>
    <t>755281AA0A</t>
  </si>
  <si>
    <t>755291AA0A</t>
  </si>
  <si>
    <t>75528JN20A</t>
  </si>
  <si>
    <t>75529JN20A</t>
  </si>
  <si>
    <t>75532EN000</t>
  </si>
  <si>
    <t>75533EN000</t>
  </si>
  <si>
    <t>75532EN100</t>
  </si>
  <si>
    <t>75533EN100</t>
  </si>
  <si>
    <t>755361AC0A</t>
  </si>
  <si>
    <t>755371AC0A</t>
  </si>
  <si>
    <t>755361AC0A-E</t>
  </si>
  <si>
    <t>755371AC0A-E</t>
  </si>
  <si>
    <t>755C23VA0A</t>
  </si>
  <si>
    <t>755C33VA0A</t>
  </si>
  <si>
    <t>755C43VA0A</t>
  </si>
  <si>
    <t>755C53VA0A</t>
  </si>
  <si>
    <t>756283VA0A</t>
  </si>
  <si>
    <t>756321AA0A01</t>
  </si>
  <si>
    <t>756321YA0A</t>
  </si>
  <si>
    <t>756323VA0A</t>
  </si>
  <si>
    <t>756324CE0A</t>
  </si>
  <si>
    <t>756326MA0A</t>
  </si>
  <si>
    <t>75632EN000</t>
  </si>
  <si>
    <t>75632EN100</t>
  </si>
  <si>
    <t>75632JG00A</t>
  </si>
  <si>
    <t>75632JH00A</t>
  </si>
  <si>
    <t>75632JM00A</t>
  </si>
  <si>
    <t>756361AA0A</t>
  </si>
  <si>
    <t>756361AA0A-E</t>
  </si>
  <si>
    <t>756361GR0A</t>
  </si>
  <si>
    <t>756371GR0A</t>
  </si>
  <si>
    <t>75636JG00A</t>
  </si>
  <si>
    <t>75637JG00A</t>
  </si>
  <si>
    <t>756371AA0A</t>
  </si>
  <si>
    <t>756371AA0A-E</t>
  </si>
  <si>
    <t>756523VA0A</t>
  </si>
  <si>
    <t>75676JG00A</t>
  </si>
  <si>
    <t>75677JG00A</t>
  </si>
  <si>
    <t>75676JG00A-E</t>
  </si>
  <si>
    <t>75677JG00A-E</t>
  </si>
  <si>
    <t>75692JN20A-E</t>
  </si>
  <si>
    <t>75693JN20A-E</t>
  </si>
  <si>
    <t>756C0JG00A</t>
  </si>
  <si>
    <t>756C1JG00A</t>
  </si>
  <si>
    <t>757843VA0A</t>
  </si>
  <si>
    <t>757853VA0A</t>
  </si>
  <si>
    <t>762268H300</t>
  </si>
  <si>
    <t>762278H300</t>
  </si>
  <si>
    <t>762268H700</t>
  </si>
  <si>
    <t>762278H700</t>
  </si>
  <si>
    <t>762328H30001</t>
  </si>
  <si>
    <t>76232JM00A</t>
  </si>
  <si>
    <t>76232JN20A</t>
  </si>
  <si>
    <t>762338H30001</t>
  </si>
  <si>
    <t>76233JM00A</t>
  </si>
  <si>
    <t>76233JN20A</t>
  </si>
  <si>
    <t>762348H700</t>
  </si>
  <si>
    <t>762358H700</t>
  </si>
  <si>
    <t>762423VA0A</t>
  </si>
  <si>
    <t>76242EN000</t>
  </si>
  <si>
    <t>76242JG00A</t>
  </si>
  <si>
    <t>76242JG40A</t>
  </si>
  <si>
    <t>76242JG40A-E</t>
  </si>
  <si>
    <t>762424M408</t>
  </si>
  <si>
    <t>762434M400</t>
  </si>
  <si>
    <t>762433VA0A</t>
  </si>
  <si>
    <t>76243EN000</t>
  </si>
  <si>
    <t>76243JG00A</t>
  </si>
  <si>
    <t>76243JG40A</t>
  </si>
  <si>
    <t>76243JG40A-E</t>
  </si>
  <si>
    <t>76246JG00A</t>
  </si>
  <si>
    <t>76247JG00A</t>
  </si>
  <si>
    <t>762624M400</t>
  </si>
  <si>
    <t>762624M710</t>
  </si>
  <si>
    <t>762634M400</t>
  </si>
  <si>
    <t>762634M710</t>
  </si>
  <si>
    <t>762723VA0A</t>
  </si>
  <si>
    <t>762724M400</t>
  </si>
  <si>
    <t>762724M500</t>
  </si>
  <si>
    <t>76272JM00A</t>
  </si>
  <si>
    <t>76272JN20A</t>
  </si>
  <si>
    <t>76273JN20A</t>
  </si>
  <si>
    <t>76272JN20A-E</t>
  </si>
  <si>
    <t>76273JN20A-E</t>
  </si>
  <si>
    <t>762733VA0A</t>
  </si>
  <si>
    <t>762734M400</t>
  </si>
  <si>
    <t>762734M500</t>
  </si>
  <si>
    <t>76273JM00A</t>
  </si>
  <si>
    <t>762748H300</t>
  </si>
  <si>
    <t>762758H300</t>
  </si>
  <si>
    <t>762988H300</t>
  </si>
  <si>
    <t>762998H300</t>
  </si>
  <si>
    <t>76316JN20A</t>
  </si>
  <si>
    <t>763163VA0A</t>
  </si>
  <si>
    <t>763173VA0A</t>
  </si>
  <si>
    <t>763164M400</t>
  </si>
  <si>
    <t>763174M400</t>
  </si>
  <si>
    <t>763164M500</t>
  </si>
  <si>
    <t>763174M500</t>
  </si>
  <si>
    <t>763164M500-B</t>
  </si>
  <si>
    <t>763174M500-B</t>
  </si>
  <si>
    <t>76317JN20A</t>
  </si>
  <si>
    <t>763204M510</t>
  </si>
  <si>
    <t>763214M510</t>
  </si>
  <si>
    <t>76320JM00A</t>
  </si>
  <si>
    <t>76321JM00A</t>
  </si>
  <si>
    <t>763321VA0A</t>
  </si>
  <si>
    <t>763331VA0A</t>
  </si>
  <si>
    <t>763321VA0B</t>
  </si>
  <si>
    <t>763331VA0B</t>
  </si>
  <si>
    <t>763323VA0A</t>
  </si>
  <si>
    <t>763333VA0A</t>
  </si>
  <si>
    <t>763403VA0A</t>
  </si>
  <si>
    <t>763413VA0A</t>
  </si>
  <si>
    <t>763661VA0A</t>
  </si>
  <si>
    <t>763671VA0A</t>
  </si>
  <si>
    <t>763661VA0A-E</t>
  </si>
  <si>
    <t>763671VA0A-E</t>
  </si>
  <si>
    <t>764268H300</t>
  </si>
  <si>
    <t>76426JN20A</t>
  </si>
  <si>
    <t>764278H300</t>
  </si>
  <si>
    <t>76427JN20A</t>
  </si>
  <si>
    <t>764288H300</t>
  </si>
  <si>
    <t>76428JN20A</t>
  </si>
  <si>
    <t>76429JN20A</t>
  </si>
  <si>
    <t>764298H300</t>
  </si>
  <si>
    <t>764521GR0A</t>
  </si>
  <si>
    <t>764523VA0A</t>
  </si>
  <si>
    <t>764524BC1A</t>
  </si>
  <si>
    <t>764524CE0A</t>
  </si>
  <si>
    <t>764524CE0A-E</t>
  </si>
  <si>
    <t>76452CA000</t>
  </si>
  <si>
    <t>76452EN000</t>
  </si>
  <si>
    <t>764524M400</t>
  </si>
  <si>
    <t>764534M400</t>
  </si>
  <si>
    <t>764531GR0A</t>
  </si>
  <si>
    <t>764533VA0A</t>
  </si>
  <si>
    <t>764534BC1A</t>
  </si>
  <si>
    <t>764534CE0A</t>
  </si>
  <si>
    <t>764534CE0A-E</t>
  </si>
  <si>
    <t>76453CA000</t>
  </si>
  <si>
    <t>76453EN000</t>
  </si>
  <si>
    <t>764561AC0A</t>
  </si>
  <si>
    <t>764571AC0A</t>
  </si>
  <si>
    <t>764561GR0A</t>
  </si>
  <si>
    <t>764571GR0A</t>
  </si>
  <si>
    <t>764564M400</t>
  </si>
  <si>
    <t>764574M400</t>
  </si>
  <si>
    <t>76456CA000</t>
  </si>
  <si>
    <t>76457CA000</t>
  </si>
  <si>
    <t>76456EN000</t>
  </si>
  <si>
    <t>76457EN000</t>
  </si>
  <si>
    <t>76456EN100</t>
  </si>
  <si>
    <t>76457EN100</t>
  </si>
  <si>
    <t>764861AA0A</t>
  </si>
  <si>
    <t>764871AA0A</t>
  </si>
  <si>
    <t>764861AA0A-E</t>
  </si>
  <si>
    <t>764871AA0A-E</t>
  </si>
  <si>
    <t>764861GR0A</t>
  </si>
  <si>
    <t>764871GR0A</t>
  </si>
  <si>
    <t>76486JN20A</t>
  </si>
  <si>
    <t>76487JN20A</t>
  </si>
  <si>
    <t>764881GR0A</t>
  </si>
  <si>
    <t>764891GR0A</t>
  </si>
  <si>
    <t>764B04M400</t>
  </si>
  <si>
    <t>764B14M400</t>
  </si>
  <si>
    <t>764B4JN20A</t>
  </si>
  <si>
    <t>764B5JN20A</t>
  </si>
  <si>
    <t>76516JM00A</t>
  </si>
  <si>
    <t>76516JN20A</t>
  </si>
  <si>
    <t>76516JN20AT1</t>
  </si>
  <si>
    <t>765163VA0A</t>
  </si>
  <si>
    <t>765173VA0A</t>
  </si>
  <si>
    <t>76516JN20AT2</t>
  </si>
  <si>
    <t>76517JN20AT2</t>
  </si>
  <si>
    <t>76517JM00A</t>
  </si>
  <si>
    <t>76517JN20A</t>
  </si>
  <si>
    <t>76517JN20AT1</t>
  </si>
  <si>
    <t>765324CC0A</t>
  </si>
  <si>
    <t>76532JM00B</t>
  </si>
  <si>
    <t>76532JN20A</t>
  </si>
  <si>
    <t>765324CC0AT1</t>
  </si>
  <si>
    <t>765334CC0AT1</t>
  </si>
  <si>
    <t>765324CC0AT2</t>
  </si>
  <si>
    <t>765334CC0AT2</t>
  </si>
  <si>
    <t>765326AX0A</t>
  </si>
  <si>
    <t>765336AX0A</t>
  </si>
  <si>
    <t>76532JM00A</t>
  </si>
  <si>
    <t>76533JM00A</t>
  </si>
  <si>
    <t>76532JM00B01</t>
  </si>
  <si>
    <t>76533JM00B01</t>
  </si>
  <si>
    <t>76532JM00B02</t>
  </si>
  <si>
    <t>76533JM00B02</t>
  </si>
  <si>
    <t>765334CC0A</t>
  </si>
  <si>
    <t>76533JM00B</t>
  </si>
  <si>
    <t>76533JN20A</t>
  </si>
  <si>
    <t>765426AX0A</t>
  </si>
  <si>
    <t>765436AX0A</t>
  </si>
  <si>
    <t>765464M400</t>
  </si>
  <si>
    <t>765474M400</t>
  </si>
  <si>
    <t>765486AX0A</t>
  </si>
  <si>
    <t>765496AX0A</t>
  </si>
  <si>
    <t>765724CC0A</t>
  </si>
  <si>
    <t>765724CC0AT1</t>
  </si>
  <si>
    <t>76572JM00A</t>
  </si>
  <si>
    <t>765724CC0AT2</t>
  </si>
  <si>
    <t>765734CC0AT2</t>
  </si>
  <si>
    <t>765734CC0AT1</t>
  </si>
  <si>
    <t>76573JM00A</t>
  </si>
  <si>
    <t>765863VA0A</t>
  </si>
  <si>
    <t>765873VA0A</t>
  </si>
  <si>
    <t>766324M400-1</t>
  </si>
  <si>
    <t>766328H300</t>
  </si>
  <si>
    <t>76632JM00A</t>
  </si>
  <si>
    <t>766334M400-1</t>
  </si>
  <si>
    <t>766338H300</t>
  </si>
  <si>
    <t>76633JM00A</t>
  </si>
  <si>
    <t>766343VA0A</t>
  </si>
  <si>
    <t>766353VA0A</t>
  </si>
  <si>
    <t>766344M400</t>
  </si>
  <si>
    <t>766354M400</t>
  </si>
  <si>
    <t>766344M500</t>
  </si>
  <si>
    <t>766354M500</t>
  </si>
  <si>
    <t>766348H300</t>
  </si>
  <si>
    <t>766358H300</t>
  </si>
  <si>
    <t>766448H300</t>
  </si>
  <si>
    <t>766458H300</t>
  </si>
  <si>
    <t>766468H300</t>
  </si>
  <si>
    <t>766478H300</t>
  </si>
  <si>
    <t>76646EQ500</t>
  </si>
  <si>
    <t>76647EQ500</t>
  </si>
  <si>
    <t>76682JM00A</t>
  </si>
  <si>
    <t>76683JM00A</t>
  </si>
  <si>
    <t>767223VA0A</t>
  </si>
  <si>
    <t>767233VA0A</t>
  </si>
  <si>
    <t>76731JN21A</t>
  </si>
  <si>
    <t>767421AA0A</t>
  </si>
  <si>
    <t>76742EN000</t>
  </si>
  <si>
    <t>767424M400-1</t>
  </si>
  <si>
    <t>767434M400-1</t>
  </si>
  <si>
    <t>76742JM00A</t>
  </si>
  <si>
    <t>76743JM00A</t>
  </si>
  <si>
    <t>767431AA0A</t>
  </si>
  <si>
    <t>76743EN000</t>
  </si>
  <si>
    <t>767521AC0A</t>
  </si>
  <si>
    <t>767531AC0A</t>
  </si>
  <si>
    <t>76752CA000</t>
  </si>
  <si>
    <t>76753CA000</t>
  </si>
  <si>
    <t>76752CN00001</t>
  </si>
  <si>
    <t>76753CN00001</t>
  </si>
  <si>
    <t>76752EN000</t>
  </si>
  <si>
    <t>76753EN000</t>
  </si>
  <si>
    <t>76752JG00A</t>
  </si>
  <si>
    <t>76753JG00A</t>
  </si>
  <si>
    <t>76752JG40A</t>
  </si>
  <si>
    <t>76753JG40A</t>
  </si>
  <si>
    <t>76753JN20A</t>
  </si>
  <si>
    <t>76776JN20A</t>
  </si>
  <si>
    <t>76777JN20A</t>
  </si>
  <si>
    <t>767C26MA0A</t>
  </si>
  <si>
    <t>767C36MA0A</t>
  </si>
  <si>
    <t>767C2JG00A</t>
  </si>
  <si>
    <t>767C3JG00A</t>
  </si>
  <si>
    <t>767C2JM00A</t>
  </si>
  <si>
    <t>767C3JM00A</t>
  </si>
  <si>
    <t>768060W001</t>
  </si>
  <si>
    <t>768070W001</t>
  </si>
  <si>
    <t>77632JM00A</t>
  </si>
  <si>
    <t>77633JM00A</t>
  </si>
  <si>
    <t>77646JM00A</t>
  </si>
  <si>
    <t>77647JM00A</t>
  </si>
  <si>
    <t>776483VA0A</t>
  </si>
  <si>
    <t>776488H300</t>
  </si>
  <si>
    <t>776498H300</t>
  </si>
  <si>
    <t>776493VA0A</t>
  </si>
  <si>
    <t>781180N000</t>
  </si>
  <si>
    <t>781190N000</t>
  </si>
  <si>
    <t>781188H300</t>
  </si>
  <si>
    <t>781198H300</t>
  </si>
  <si>
    <t>781188H710</t>
  </si>
  <si>
    <t>781198H710</t>
  </si>
  <si>
    <t>781324M500</t>
  </si>
  <si>
    <t>781334M500</t>
  </si>
  <si>
    <t>781364M500</t>
  </si>
  <si>
    <t>781374M500</t>
  </si>
  <si>
    <t>781369Y000</t>
  </si>
  <si>
    <t>781379Y000</t>
  </si>
  <si>
    <t>781426N600</t>
  </si>
  <si>
    <t>781429Y00001</t>
  </si>
  <si>
    <t>781424M500</t>
  </si>
  <si>
    <t>781434M500</t>
  </si>
  <si>
    <t>78142JN20A</t>
  </si>
  <si>
    <t>78143JN20A</t>
  </si>
  <si>
    <t>781436N600</t>
  </si>
  <si>
    <t>781439Y00001</t>
  </si>
  <si>
    <t>78152CN000</t>
  </si>
  <si>
    <t>791123MA0A</t>
  </si>
  <si>
    <t>791126N610</t>
  </si>
  <si>
    <t>79112JN20A</t>
  </si>
  <si>
    <t>79112JN90A</t>
  </si>
  <si>
    <t>791225TA0A</t>
  </si>
  <si>
    <t>791265TA0A</t>
  </si>
  <si>
    <t>791275TA0A</t>
  </si>
  <si>
    <t>791423VA0A</t>
  </si>
  <si>
    <t>791460N800</t>
  </si>
  <si>
    <t>794124M500</t>
  </si>
  <si>
    <t>794224M500</t>
  </si>
  <si>
    <t>79422JN20A</t>
  </si>
  <si>
    <t>79422JN20B</t>
  </si>
  <si>
    <t>79424JN20A</t>
  </si>
  <si>
    <t>801183VA0A</t>
  </si>
  <si>
    <t>801193VA0A</t>
  </si>
  <si>
    <t>801264M400</t>
  </si>
  <si>
    <t>801274M400</t>
  </si>
  <si>
    <t>801426N000</t>
  </si>
  <si>
    <t>801425TA0A</t>
  </si>
  <si>
    <t>801435TA0A</t>
  </si>
  <si>
    <t>80142JM00A</t>
  </si>
  <si>
    <t>80143JM00A</t>
  </si>
  <si>
    <t>801485TA0A</t>
  </si>
  <si>
    <t>801495TA0A</t>
  </si>
  <si>
    <t>80148JM00A</t>
  </si>
  <si>
    <t>80149JM00A</t>
  </si>
  <si>
    <t>801625TA1A</t>
  </si>
  <si>
    <t>801635TA1A</t>
  </si>
  <si>
    <t>821184M400</t>
  </si>
  <si>
    <t>821194M400</t>
  </si>
  <si>
    <t>821264M400</t>
  </si>
  <si>
    <t>821274M400</t>
  </si>
  <si>
    <t>821264M700</t>
  </si>
  <si>
    <t>821274M700</t>
  </si>
  <si>
    <t>821265M400</t>
  </si>
  <si>
    <t>821275M400</t>
  </si>
  <si>
    <t>82143JM00A</t>
  </si>
  <si>
    <t>821994M400</t>
  </si>
  <si>
    <t>85032EN000</t>
  </si>
  <si>
    <t>850641DA0A</t>
  </si>
  <si>
    <t>850651DA0A</t>
  </si>
  <si>
    <t>8521240F29</t>
  </si>
  <si>
    <t>8521340F29</t>
  </si>
  <si>
    <t>852324M400</t>
  </si>
  <si>
    <t>852334M400</t>
  </si>
  <si>
    <t>913140W000-P</t>
  </si>
  <si>
    <t>913150W000-P</t>
  </si>
  <si>
    <t>913180W000-P</t>
  </si>
  <si>
    <t>913190W000-P</t>
  </si>
  <si>
    <t>9363401G00-G</t>
  </si>
  <si>
    <t>9374201G00</t>
  </si>
  <si>
    <t>9375212G00</t>
  </si>
  <si>
    <t>9377201G00</t>
  </si>
  <si>
    <t>9387292G00</t>
  </si>
  <si>
    <t>960614193</t>
  </si>
  <si>
    <t>960714193</t>
  </si>
  <si>
    <t>960814193</t>
  </si>
  <si>
    <t>960914193</t>
  </si>
  <si>
    <t>961120W700</t>
  </si>
  <si>
    <t>961130W700</t>
  </si>
  <si>
    <t>963214190-P</t>
  </si>
  <si>
    <t>964014220</t>
  </si>
  <si>
    <t>964114220</t>
  </si>
  <si>
    <t>圧造課部品番号登録データ</t>
    <rPh sb="0" eb="2">
      <t>アツゾウ</t>
    </rPh>
    <rPh sb="2" eb="3">
      <t>カ</t>
    </rPh>
    <rPh sb="3" eb="5">
      <t>ブヒン</t>
    </rPh>
    <rPh sb="5" eb="7">
      <t>バンゴウ</t>
    </rPh>
    <rPh sb="7" eb="9">
      <t>トウロク</t>
    </rPh>
    <phoneticPr fontId="45"/>
  </si>
  <si>
    <t>正式図番登録データ</t>
    <rPh sb="0" eb="2">
      <t>セイシキ</t>
    </rPh>
    <rPh sb="2" eb="4">
      <t>ズバン</t>
    </rPh>
    <rPh sb="4" eb="6">
      <t>トウロク</t>
    </rPh>
    <phoneticPr fontId="45"/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</si>
  <si>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</si>
  <si>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</si>
  <si>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</si>
  <si>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</si>
  <si>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</si>
  <si>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</si>
  <si>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</si>
  <si>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</si>
  <si>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</si>
  <si>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</si>
  <si>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</si>
  <si>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</si>
  <si>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</si>
  <si>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</si>
  <si>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</si>
  <si>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</si>
  <si>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</si>
  <si>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</si>
  <si>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</si>
  <si>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</si>
  <si>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</si>
  <si>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</si>
  <si>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</si>
  <si>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</si>
  <si>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</si>
  <si>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</si>
  <si>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</si>
  <si>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</si>
  <si>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</si>
  <si>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</si>
  <si>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</si>
  <si>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</si>
  <si>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</si>
  <si>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</si>
  <si>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</si>
  <si>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</si>
  <si>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</si>
  <si>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</si>
  <si>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</si>
  <si>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</si>
  <si>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</si>
  <si>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</si>
  <si>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</si>
  <si>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</si>
  <si>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</si>
  <si>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</si>
  <si>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</si>
  <si>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</si>
  <si>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</si>
  <si>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</si>
  <si>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</si>
  <si>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</si>
  <si>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</si>
  <si>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</si>
  <si>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</si>
  <si>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</si>
  <si>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</si>
  <si>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</si>
  <si>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</si>
  <si>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</si>
  <si>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</si>
  <si>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</si>
  <si>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</si>
  <si>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</si>
  <si>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</si>
  <si>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</si>
  <si>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</si>
  <si>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</si>
  <si>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</si>
  <si>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</si>
  <si>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</si>
  <si>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</si>
  <si>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</si>
  <si>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</si>
  <si>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</si>
  <si>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</si>
  <si>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</si>
  <si>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</si>
  <si>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</si>
  <si>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</si>
  <si>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</si>
  <si>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</si>
  <si>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</si>
  <si>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</si>
  <si>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</si>
  <si>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</si>
  <si>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</si>
  <si>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</si>
  <si>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</si>
  <si>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</si>
  <si>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</si>
  <si>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</si>
  <si>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</si>
  <si>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</si>
  <si>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</si>
  <si>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</si>
  <si>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</si>
  <si>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</si>
  <si>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</si>
  <si>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</si>
  <si>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</si>
  <si>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</si>
  <si>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</si>
  <si>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</si>
  <si>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</si>
  <si>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</si>
  <si>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</si>
  <si>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</si>
  <si>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</si>
  <si>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</si>
  <si>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</si>
  <si>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</si>
  <si>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</si>
  <si>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</si>
  <si>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</si>
  <si>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</si>
  <si>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</si>
  <si>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</si>
  <si>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</si>
  <si>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</si>
  <si>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</si>
  <si>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</si>
  <si>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</si>
  <si>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</si>
  <si>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</si>
  <si>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</si>
  <si>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</si>
  <si>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</si>
  <si>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</si>
  <si>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</si>
  <si>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</si>
  <si>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</si>
  <si>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</si>
  <si>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</si>
  <si>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</si>
  <si>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</si>
  <si>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</si>
  <si>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</si>
  <si>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</si>
  <si>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</si>
  <si>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</si>
  <si>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</si>
  <si>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</si>
  <si>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</si>
  <si>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</si>
  <si>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</si>
  <si>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</si>
  <si>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</si>
  <si>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</si>
  <si>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</si>
  <si>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</si>
  <si>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</si>
  <si>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</si>
  <si>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</si>
  <si>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</si>
  <si>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</si>
  <si>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</si>
  <si>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</si>
  <si>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</si>
  <si>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</si>
  <si>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</si>
  <si>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</si>
  <si>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</si>
  <si>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</si>
  <si>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</si>
  <si>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</si>
  <si>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</si>
  <si>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</si>
  <si>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</si>
  <si>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</si>
  <si>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</si>
  <si>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</si>
  <si>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</si>
  <si>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</si>
  <si>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</si>
  <si>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</si>
  <si>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</si>
  <si>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</si>
  <si>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</si>
  <si>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</si>
  <si>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</si>
  <si>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</si>
  <si>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</si>
  <si>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</si>
  <si>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</si>
  <si>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</si>
  <si>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</si>
  <si>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</si>
  <si>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</si>
  <si>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</si>
  <si>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</si>
  <si>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</si>
  <si>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</si>
  <si>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</si>
  <si>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</si>
  <si>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</si>
  <si>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</si>
  <si>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</si>
  <si>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</si>
  <si>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</si>
  <si>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</si>
  <si>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</si>
  <si>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</si>
  <si>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</si>
  <si>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</si>
  <si>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</si>
  <si>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</si>
  <si>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</si>
  <si>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</si>
  <si>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</si>
  <si>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</si>
  <si>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</si>
  <si>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</si>
  <si>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</si>
  <si>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</si>
  <si>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</si>
  <si>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</si>
  <si>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</si>
  <si>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</si>
  <si>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</si>
  <si>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</si>
  <si>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</si>
  <si>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</si>
  <si>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</si>
  <si>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</si>
  <si>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</si>
  <si>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</si>
  <si>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</si>
  <si>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</si>
  <si>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</si>
  <si>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</si>
  <si>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</si>
  <si>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</si>
  <si>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</si>
  <si>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</si>
  <si>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</si>
  <si>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</si>
  <si>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</si>
  <si>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</si>
  <si>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</si>
  <si>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</si>
  <si>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</si>
  <si>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</si>
  <si>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</si>
  <si>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</si>
  <si>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</si>
  <si>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</si>
  <si>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</si>
  <si>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</si>
  <si>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</si>
  <si>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</si>
  <si>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</si>
  <si>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</si>
  <si>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</si>
  <si>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</si>
  <si>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</si>
  <si>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</si>
  <si>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</si>
  <si>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</si>
  <si>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</si>
  <si>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</si>
  <si>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</si>
  <si>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</si>
  <si>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</si>
  <si>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</si>
  <si>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</si>
  <si>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</si>
  <si>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</si>
  <si>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</si>
  <si>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</si>
  <si>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</si>
  <si>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</si>
  <si>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</si>
  <si>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</si>
  <si>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</si>
  <si>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</si>
  <si>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</si>
  <si>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</si>
  <si>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</si>
  <si>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</si>
  <si>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</si>
  <si>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</si>
  <si>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</si>
  <si>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</si>
  <si>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</si>
  <si>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</si>
  <si>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</si>
  <si>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</si>
  <si>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</si>
  <si>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</si>
  <si>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</si>
  <si>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</si>
  <si>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</si>
  <si>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</si>
  <si>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</si>
  <si>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</si>
  <si>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</si>
  <si>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</si>
  <si>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</si>
  <si>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</si>
  <si>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</si>
  <si>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</si>
  <si>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</si>
  <si>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</si>
  <si>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</si>
  <si>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</si>
  <si>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</si>
  <si>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</si>
  <si>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</si>
  <si>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</si>
  <si>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</si>
  <si>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</si>
  <si>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</si>
  <si>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</si>
  <si>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</si>
  <si>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</si>
  <si>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</si>
  <si>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</si>
  <si>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</si>
  <si>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</si>
  <si>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</si>
  <si>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</si>
  <si>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</si>
  <si>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</si>
  <si>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</si>
  <si>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</si>
  <si>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</si>
  <si>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</si>
  <si>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</si>
  <si>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</si>
  <si>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</si>
  <si>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</si>
  <si>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</si>
  <si>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</si>
  <si>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</si>
  <si>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</si>
  <si>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</si>
  <si>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</si>
  <si>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</si>
  <si>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</si>
  <si>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</si>
  <si>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</si>
  <si>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</si>
  <si>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</si>
  <si>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</si>
  <si>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</si>
  <si>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</si>
  <si>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</si>
  <si>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</si>
  <si>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</si>
  <si>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</si>
  <si>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</si>
  <si>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</si>
  <si>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</si>
  <si>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</si>
  <si>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</si>
  <si>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</si>
  <si>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</si>
  <si>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</si>
  <si>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</si>
  <si>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</si>
  <si>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</si>
  <si>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</si>
  <si>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</si>
  <si>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</si>
  <si>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</si>
  <si>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</si>
  <si>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</si>
  <si>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</si>
  <si>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</si>
  <si>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</si>
  <si>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</si>
  <si>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</si>
  <si>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</si>
  <si>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</si>
  <si>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</si>
  <si>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</si>
  <si>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</si>
  <si>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</si>
  <si>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</si>
  <si>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</si>
  <si>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</si>
  <si>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</si>
  <si>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</si>
  <si>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</si>
  <si>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</si>
  <si>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</si>
  <si>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</si>
  <si>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</si>
  <si>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</si>
  <si>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</si>
  <si>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</si>
  <si>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</si>
  <si>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</si>
  <si>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</si>
  <si>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</si>
  <si>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</si>
  <si>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</si>
  <si>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</si>
  <si>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</si>
  <si>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</si>
  <si>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</si>
  <si>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</si>
  <si>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</si>
  <si>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</si>
  <si>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</si>
  <si>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</si>
  <si>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</si>
  <si>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</si>
  <si>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</si>
  <si>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</si>
  <si>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</si>
  <si>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</si>
  <si>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</si>
  <si>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</si>
  <si>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</si>
  <si>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</si>
  <si>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</si>
  <si>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</si>
  <si>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</si>
  <si>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</si>
  <si>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</si>
  <si>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</si>
  <si>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</si>
  <si>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</si>
  <si>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</si>
  <si>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</si>
  <si>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</si>
  <si>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</si>
  <si>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</si>
  <si>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</si>
  <si>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</si>
  <si>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</si>
  <si>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</si>
  <si>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</si>
  <si>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</si>
  <si>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</si>
  <si>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</si>
  <si>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</si>
  <si>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</si>
  <si>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</si>
  <si>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</si>
  <si>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</si>
  <si>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</si>
  <si>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</si>
  <si>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</si>
  <si>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</si>
  <si>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</si>
  <si>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</si>
  <si>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</si>
  <si>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</si>
  <si>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</si>
  <si>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</si>
  <si>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</si>
  <si>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</si>
  <si>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</si>
  <si>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</si>
  <si>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</si>
  <si>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</si>
  <si>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</si>
  <si>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</si>
  <si>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</si>
  <si>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</si>
  <si>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</si>
  <si>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</si>
  <si>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</si>
  <si>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</si>
  <si>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</si>
  <si>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</si>
  <si>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</si>
  <si>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</si>
  <si>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</si>
  <si>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</si>
  <si>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</si>
  <si>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</si>
  <si>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</si>
  <si>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</si>
  <si>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</si>
  <si>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</si>
  <si>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</si>
  <si>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</si>
  <si>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</si>
  <si>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</si>
  <si>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</si>
  <si>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</si>
  <si>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</si>
  <si>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</si>
  <si>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</si>
  <si>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</si>
  <si>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</si>
  <si>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</si>
  <si>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</si>
  <si>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</si>
  <si>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</si>
  <si>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</si>
  <si>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</si>
  <si>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</si>
  <si>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</si>
  <si>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</si>
  <si>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</si>
  <si>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</si>
  <si>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</si>
  <si>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</si>
  <si>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</si>
  <si>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</si>
  <si>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</si>
  <si>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</si>
  <si>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</si>
  <si>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</si>
  <si>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</si>
  <si>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</si>
  <si>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</si>
  <si>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</si>
  <si>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</si>
  <si>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</si>
  <si>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</si>
  <si>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</si>
  <si>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</si>
  <si>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</si>
  <si>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</si>
  <si>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</si>
  <si>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</si>
  <si>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</si>
  <si>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</si>
  <si>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</si>
  <si>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</si>
  <si>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</si>
  <si>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</si>
  <si>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</si>
  <si>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</si>
  <si>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</si>
  <si>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</si>
  <si>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</si>
  <si>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</si>
  <si>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</si>
  <si>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</si>
  <si>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</si>
  <si>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</si>
  <si>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</si>
  <si>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</si>
  <si>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</si>
  <si>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</si>
  <si>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</si>
  <si>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</si>
  <si>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</si>
  <si>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</si>
  <si>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</si>
  <si>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</si>
  <si>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</si>
  <si>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</si>
  <si>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</si>
  <si>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</si>
  <si>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</si>
  <si>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</si>
  <si>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</si>
  <si>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</si>
  <si>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</si>
  <si>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</si>
  <si>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</si>
  <si>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</si>
  <si>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</si>
  <si>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</si>
  <si>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</si>
  <si>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</si>
  <si>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</si>
  <si>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</si>
  <si>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</si>
  <si>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</si>
  <si>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</si>
  <si>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</si>
  <si>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</si>
  <si>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</si>
  <si>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</si>
  <si>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</si>
  <si>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</si>
  <si>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</si>
  <si>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</si>
  <si>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</si>
  <si>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</si>
  <si>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</si>
  <si>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</si>
  <si>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</si>
  <si>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</si>
  <si>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</si>
  <si>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</si>
  <si>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</si>
  <si>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</si>
  <si>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</si>
  <si>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</si>
  <si>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</si>
  <si>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</si>
  <si>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</si>
  <si>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</si>
  <si>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</si>
  <si>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</si>
  <si>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</si>
  <si>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</si>
  <si>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</si>
  <si>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</si>
  <si>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</si>
  <si>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</si>
  <si>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</si>
  <si>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</si>
  <si>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</si>
  <si>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</si>
  <si>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</si>
  <si>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</si>
  <si>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</si>
  <si>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</si>
  <si>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</si>
  <si>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</si>
  <si>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</si>
  <si>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</si>
  <si>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</si>
  <si>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</si>
  <si>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</si>
  <si>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</si>
  <si>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</si>
  <si>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</si>
  <si>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</si>
  <si>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</si>
  <si>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</si>
  <si>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</si>
  <si>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</si>
  <si>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</si>
  <si>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</si>
  <si>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</si>
  <si>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</si>
  <si>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</si>
  <si>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</si>
  <si>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</si>
  <si>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</si>
  <si>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</si>
  <si>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</si>
  <si>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</si>
  <si>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</si>
  <si>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</si>
  <si>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</si>
  <si>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</si>
  <si>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</si>
  <si>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</si>
  <si>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</si>
  <si>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</si>
  <si>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</si>
  <si>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</si>
  <si>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</si>
  <si>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</si>
  <si>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</si>
  <si>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</si>
  <si>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</si>
  <si>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</si>
  <si>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</si>
  <si>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</si>
  <si>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</si>
  <si>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</si>
  <si>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</si>
  <si>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</si>
  <si>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</si>
  <si>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</si>
  <si>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</si>
  <si>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</si>
  <si>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</si>
  <si>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</si>
  <si>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</si>
  <si>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</si>
  <si>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</si>
  <si>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</si>
  <si>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</si>
  <si>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</si>
  <si>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</si>
  <si>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</si>
  <si>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</si>
  <si>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</si>
  <si>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</si>
  <si>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</si>
  <si>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</si>
  <si>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</si>
  <si>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</si>
  <si>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</si>
  <si>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</si>
  <si>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</si>
  <si>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</si>
  <si>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</si>
  <si>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</si>
  <si>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</si>
  <si>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</si>
  <si>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</si>
  <si>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</si>
  <si>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</si>
  <si>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</si>
  <si>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</si>
  <si>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</si>
  <si>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</si>
  <si>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</si>
  <si>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</si>
  <si>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</si>
  <si>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</si>
  <si>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</si>
  <si>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</si>
  <si>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</si>
  <si>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</si>
  <si>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</si>
  <si>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</si>
  <si>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</si>
  <si>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</si>
  <si>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</si>
  <si>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</si>
  <si>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</si>
  <si>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</si>
  <si>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</si>
  <si>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</si>
  <si>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</si>
  <si>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</si>
  <si>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</si>
  <si>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</si>
  <si>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</si>
  <si>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</si>
  <si>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</si>
  <si>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</si>
  <si>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</si>
  <si>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</si>
  <si>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</si>
  <si>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</si>
  <si>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</si>
  <si>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</si>
  <si>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</si>
  <si>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</si>
  <si>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</si>
  <si>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</si>
  <si>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</si>
  <si>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</si>
  <si>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</si>
  <si>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</si>
  <si>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</si>
  <si>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</si>
  <si>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</si>
  <si>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</si>
  <si>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</si>
  <si>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</si>
  <si>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</si>
  <si>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</si>
  <si>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</si>
  <si>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</si>
  <si>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</si>
  <si>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</si>
  <si>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</si>
  <si>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</si>
  <si>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</si>
  <si>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</si>
  <si>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</si>
  <si>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</si>
  <si>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</si>
  <si>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</si>
  <si>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</si>
  <si>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</si>
  <si>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</si>
  <si>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</si>
  <si>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</si>
  <si>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</si>
  <si>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</si>
  <si>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</si>
  <si>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</si>
  <si>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</si>
  <si>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</si>
  <si>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</si>
  <si>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</si>
  <si>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</si>
  <si>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</si>
  <si>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</si>
  <si>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</si>
  <si>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</si>
  <si>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</si>
  <si>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</si>
  <si>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</si>
  <si>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</si>
  <si>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</si>
  <si>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</si>
  <si>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</si>
  <si>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</si>
  <si>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</si>
  <si>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</si>
  <si>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</si>
  <si>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</si>
  <si>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</si>
  <si>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</si>
  <si>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</si>
  <si>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</si>
  <si>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</si>
  <si>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</si>
  <si>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</si>
  <si>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</si>
  <si>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</si>
  <si>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</si>
  <si>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</si>
  <si>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</si>
  <si>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</si>
  <si>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</si>
  <si>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</si>
  <si>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</si>
  <si>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</si>
  <si>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</si>
  <si>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</si>
  <si>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</si>
  <si>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</si>
  <si>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</si>
  <si>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</si>
  <si>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</si>
  <si>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</si>
  <si>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</si>
  <si>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</si>
  <si>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</si>
  <si>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</si>
  <si>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</si>
  <si>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</si>
  <si>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</si>
  <si>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</si>
  <si>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</si>
  <si>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</si>
  <si>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</si>
  <si>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</si>
  <si>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</si>
  <si>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</si>
  <si>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</si>
  <si>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</si>
  <si>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</si>
  <si>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</si>
  <si>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</si>
  <si>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</si>
  <si>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</si>
  <si>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</si>
  <si>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</si>
  <si>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</si>
  <si>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</si>
  <si>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</si>
  <si>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</si>
  <si>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</si>
  <si>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</si>
  <si>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</si>
  <si>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</si>
  <si>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</si>
  <si>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</si>
  <si>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</si>
  <si>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</si>
  <si>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</si>
  <si>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</si>
  <si>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</si>
  <si>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</si>
  <si>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</si>
  <si>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</si>
  <si>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</si>
  <si>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</si>
  <si>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</si>
  <si>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</si>
  <si>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</si>
  <si>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</si>
  <si>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</si>
  <si>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</si>
  <si>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</si>
  <si>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</si>
  <si>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</si>
  <si>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</si>
  <si>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</si>
  <si>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</si>
  <si>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</si>
  <si>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</si>
  <si>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</si>
  <si>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</si>
  <si>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</si>
  <si>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</si>
  <si>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</si>
  <si>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</si>
  <si>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</si>
  <si>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</si>
  <si>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</si>
  <si>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</si>
  <si>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</si>
  <si>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</si>
  <si>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</si>
  <si>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(列名なし)</t>
  </si>
  <si>
    <t>SELECT      k60_buno_id, k60_buhin_no,</t>
  </si>
  <si>
    <t xml:space="preserve">            MAX(CASE seq_no WHEN 1 THEN buno_id ELSE null END) AS buhin_id1,</t>
  </si>
  <si>
    <t xml:space="preserve">            MAX(CASE seq_no WHEN 1 THEN buhin_no ELSE null END) AS buhin_no1,</t>
  </si>
  <si>
    <t xml:space="preserve">            MAX(CASE seq_no WHEN 2 THEN buno_id ELSE null END) AS buhin_id2,</t>
  </si>
  <si>
    <t xml:space="preserve">            MAX(CASE seq_no WHEN 2 THEN buhin_no ELSE null END) AS buhin_no2</t>
  </si>
  <si>
    <t>FROM        (   SELECT      TBL_A.k60_buno_id, TBL_B.buhin_no AS k60_buhin_no, TBL_A.buno_id, TBL_C.buhin_no,</t>
  </si>
  <si>
    <t xml:space="preserve">                            ROW_NUMBER() OVER (PARTITION BY TBL_A.k60_buno_id ORDER BY TBL_A.k60_buno_id) AS seq_no</t>
  </si>
  <si>
    <t xml:space="preserve">                                ON      TBL_A.k60_buno_id = TBL_B.data_id</t>
  </si>
  <si>
    <t xml:space="preserve">                                ON      TBL_A.buno_id = TBL_C.data_id</t>
  </si>
  <si>
    <t xml:space="preserve">            ) TBL</t>
  </si>
  <si>
    <t>GROUP BY    k60_buno_id, k60_buhin_no</t>
  </si>
  <si>
    <t>参照先</t>
    <rPh sb="0" eb="2">
      <t>サンショウ</t>
    </rPh>
    <rPh sb="2" eb="3">
      <t>サキ</t>
    </rPh>
    <phoneticPr fontId="45"/>
  </si>
  <si>
    <r>
      <t>T</t>
    </r>
    <r>
      <rPr>
        <sz val="9"/>
        <rFont val="メイリオ"/>
        <family val="3"/>
        <charset val="128"/>
      </rPr>
      <t>BL_A</t>
    </r>
    <r>
      <rPr>
        <sz val="9"/>
        <rFont val="メイリオ"/>
        <family val="3"/>
        <charset val="128"/>
      </rPr>
      <t>.data_id</t>
    </r>
    <phoneticPr fontId="45"/>
  </si>
  <si>
    <t>TBL_A.buhin_no</t>
    <phoneticPr fontId="45"/>
  </si>
  <si>
    <t>TBL_A.data_id</t>
    <phoneticPr fontId="45"/>
  </si>
  <si>
    <r>
      <t>mm_buhin_no</t>
    </r>
    <r>
      <rPr>
        <sz val="9"/>
        <rFont val="メイリオ"/>
        <family val="3"/>
        <charset val="128"/>
      </rPr>
      <t xml:space="preserve"> AS TBL_A</t>
    </r>
    <phoneticPr fontId="45"/>
  </si>
  <si>
    <r>
      <t>k</t>
    </r>
    <r>
      <rPr>
        <sz val="9"/>
        <rFont val="メイリオ"/>
        <family val="3"/>
        <charset val="128"/>
      </rPr>
      <t>60_m_buhin_no AS TBL_A</t>
    </r>
    <phoneticPr fontId="45"/>
  </si>
  <si>
    <t>TBL_A.delete_date IS NULL</t>
    <phoneticPr fontId="45"/>
  </si>
  <si>
    <t>部品番号マスタ AS 部品番号</t>
    <rPh sb="11" eb="13">
      <t>ブヒン</t>
    </rPh>
    <rPh sb="13" eb="15">
      <t>バンゴウ</t>
    </rPh>
    <phoneticPr fontId="45"/>
  </si>
  <si>
    <t>部品番号.データID</t>
    <phoneticPr fontId="45"/>
  </si>
  <si>
    <t>部品番号.部品番号</t>
    <phoneticPr fontId="45"/>
  </si>
  <si>
    <t>部品番号.レコード削除日 IS NULL</t>
    <rPh sb="9" eb="11">
      <t>サクジョ</t>
    </rPh>
    <rPh sb="11" eb="12">
      <t>ビ</t>
    </rPh>
    <phoneticPr fontId="45"/>
  </si>
  <si>
    <t>圧造課用.データID</t>
    <phoneticPr fontId="45"/>
  </si>
  <si>
    <t>圧造課用.部品番号</t>
    <phoneticPr fontId="45"/>
  </si>
  <si>
    <t>圧造課用部品番号マスタ AS 圧造課用</t>
    <rPh sb="15" eb="17">
      <t>アツゾウ</t>
    </rPh>
    <rPh sb="17" eb="18">
      <t>カ</t>
    </rPh>
    <rPh sb="18" eb="19">
      <t>ヨウ</t>
    </rPh>
    <phoneticPr fontId="45"/>
  </si>
  <si>
    <t>圧造課用.レコード削除日 IS NULL</t>
    <rPh sb="9" eb="11">
      <t>サクジョ</t>
    </rPh>
    <rPh sb="11" eb="12">
      <t>ビ</t>
    </rPh>
    <phoneticPr fontId="45"/>
  </si>
  <si>
    <t>圧造課用.部品番号 AS 圧造課部番</t>
    <rPh sb="13" eb="15">
      <t>アツゾウ</t>
    </rPh>
    <rPh sb="15" eb="16">
      <t>カ</t>
    </rPh>
    <rPh sb="16" eb="18">
      <t>ブバン</t>
    </rPh>
    <phoneticPr fontId="45"/>
  </si>
  <si>
    <t>部品番号.部品番号 AS 部番</t>
    <rPh sb="0" eb="2">
      <t>ブヒン</t>
    </rPh>
    <rPh sb="2" eb="4">
      <t>バンゴウ</t>
    </rPh>
    <rPh sb="5" eb="7">
      <t>ブヒン</t>
    </rPh>
    <rPh sb="7" eb="9">
      <t>バンゴウ</t>
    </rPh>
    <rPh sb="13" eb="15">
      <t>ブバン</t>
    </rPh>
    <phoneticPr fontId="45"/>
  </si>
  <si>
    <t>部品番号リンク情報取得</t>
    <rPh sb="0" eb="2">
      <t>ブヒン</t>
    </rPh>
    <rPh sb="2" eb="4">
      <t>バンゴウ</t>
    </rPh>
    <rPh sb="7" eb="9">
      <t>ジョウホウ</t>
    </rPh>
    <rPh sb="9" eb="11">
      <t>シュトク</t>
    </rPh>
    <phoneticPr fontId="45"/>
  </si>
  <si>
    <t>v_k60_press_buno_link</t>
    <phoneticPr fontId="45"/>
  </si>
  <si>
    <t>部品番号リンク情報取得 AS 部番リンク</t>
    <rPh sb="0" eb="2">
      <t>ブヒン</t>
    </rPh>
    <rPh sb="2" eb="4">
      <t>バンゴウ</t>
    </rPh>
    <rPh sb="7" eb="9">
      <t>ジョウホウ</t>
    </rPh>
    <rPh sb="9" eb="11">
      <t>シュトク</t>
    </rPh>
    <rPh sb="15" eb="17">
      <t>ブバン</t>
    </rPh>
    <phoneticPr fontId="45"/>
  </si>
  <si>
    <t>k60_press_buno_link AS TBL_A</t>
    <phoneticPr fontId="45"/>
  </si>
  <si>
    <t>部番リンク</t>
    <rPh sb="0" eb="2">
      <t>ブバン</t>
    </rPh>
    <phoneticPr fontId="45"/>
  </si>
  <si>
    <t>LEFT JOIN 圧造課用部品番号マスタ情報取得 AS 圧造課用</t>
    <rPh sb="10" eb="12">
      <t>アツゾウ</t>
    </rPh>
    <rPh sb="12" eb="13">
      <t>カ</t>
    </rPh>
    <rPh sb="13" eb="14">
      <t>ヨウ</t>
    </rPh>
    <rPh sb="14" eb="16">
      <t>ブヒン</t>
    </rPh>
    <rPh sb="16" eb="18">
      <t>バンゴウ</t>
    </rPh>
    <rPh sb="21" eb="23">
      <t>ジョウホウ</t>
    </rPh>
    <rPh sb="23" eb="25">
      <t>シュトク</t>
    </rPh>
    <rPh sb="29" eb="31">
      <t>アツゾウ</t>
    </rPh>
    <rPh sb="31" eb="32">
      <t>カ</t>
    </rPh>
    <rPh sb="32" eb="33">
      <t>ヨウ</t>
    </rPh>
    <phoneticPr fontId="45"/>
  </si>
  <si>
    <r>
      <t>v_k60</t>
    </r>
    <r>
      <rPr>
        <sz val="9"/>
        <rFont val="メイリオ"/>
        <family val="3"/>
        <charset val="128"/>
      </rPr>
      <t>_m_buhin_no AS TBL_B</t>
    </r>
    <phoneticPr fontId="45"/>
  </si>
  <si>
    <r>
      <t>O</t>
    </r>
    <r>
      <rPr>
        <sz val="9"/>
        <rFont val="メイリオ"/>
        <family val="3"/>
        <charset val="128"/>
      </rPr>
      <t>N</t>
    </r>
    <phoneticPr fontId="45"/>
  </si>
  <si>
    <t>LEFT JOIN 部品番号マスタ情報取得 AS 部品番号</t>
    <rPh sb="10" eb="12">
      <t>ブヒン</t>
    </rPh>
    <rPh sb="12" eb="14">
      <t>バンゴウ</t>
    </rPh>
    <rPh sb="17" eb="19">
      <t>ジョウホウ</t>
    </rPh>
    <rPh sb="19" eb="21">
      <t>シュトク</t>
    </rPh>
    <rPh sb="25" eb="27">
      <t>ブヒン</t>
    </rPh>
    <rPh sb="27" eb="29">
      <t>バンゴウ</t>
    </rPh>
    <phoneticPr fontId="45"/>
  </si>
  <si>
    <t>v_mm_buhin_no AS TBL_C</t>
    <phoneticPr fontId="45"/>
  </si>
  <si>
    <t>ON</t>
    <phoneticPr fontId="45"/>
  </si>
  <si>
    <t>部番リンク.圧造課用部品番号データID = 圧造課用.データID</t>
    <rPh sb="0" eb="2">
      <t>ブバン</t>
    </rPh>
    <rPh sb="6" eb="8">
      <t>アツゾウ</t>
    </rPh>
    <rPh sb="8" eb="9">
      <t>カ</t>
    </rPh>
    <rPh sb="9" eb="10">
      <t>ヨウ</t>
    </rPh>
    <rPh sb="10" eb="12">
      <t>ブヒン</t>
    </rPh>
    <rPh sb="12" eb="14">
      <t>バンゴウ</t>
    </rPh>
    <rPh sb="22" eb="24">
      <t>アツゾウ</t>
    </rPh>
    <rPh sb="24" eb="25">
      <t>カ</t>
    </rPh>
    <rPh sb="25" eb="26">
      <t>ヨウ</t>
    </rPh>
    <phoneticPr fontId="45"/>
  </si>
  <si>
    <t>部番リンク.部品番号ID = 部品番号.データID</t>
    <rPh sb="0" eb="2">
      <t>ブバン</t>
    </rPh>
    <rPh sb="6" eb="8">
      <t>ブヒン</t>
    </rPh>
    <rPh sb="8" eb="10">
      <t>バンゴウ</t>
    </rPh>
    <rPh sb="15" eb="17">
      <t>ブヒン</t>
    </rPh>
    <rPh sb="17" eb="19">
      <t>バンゴウ</t>
    </rPh>
    <phoneticPr fontId="45"/>
  </si>
  <si>
    <t>部番リンク.圧造課用部品番号データID AS 圧造課部番ID</t>
    <rPh sb="0" eb="2">
      <t>ブバン</t>
    </rPh>
    <rPh sb="6" eb="8">
      <t>アツゾウ</t>
    </rPh>
    <rPh sb="8" eb="9">
      <t>カ</t>
    </rPh>
    <rPh sb="9" eb="10">
      <t>ヨウ</t>
    </rPh>
    <rPh sb="10" eb="12">
      <t>ブヒン</t>
    </rPh>
    <rPh sb="12" eb="14">
      <t>バンゴウ</t>
    </rPh>
    <rPh sb="23" eb="25">
      <t>アツゾウ</t>
    </rPh>
    <rPh sb="25" eb="26">
      <t>カ</t>
    </rPh>
    <rPh sb="26" eb="28">
      <t>ブバン</t>
    </rPh>
    <phoneticPr fontId="45"/>
  </si>
  <si>
    <t>部番リンク.部品番号ID AS 部番ID</t>
    <rPh sb="6" eb="8">
      <t>ブヒン</t>
    </rPh>
    <rPh sb="8" eb="10">
      <t>バンゴウ</t>
    </rPh>
    <rPh sb="16" eb="18">
      <t>ブバン</t>
    </rPh>
    <phoneticPr fontId="45"/>
  </si>
  <si>
    <t xml:space="preserve">                ON      TBL_A.k60_buno_id = TBL_B.data_id</t>
    <phoneticPr fontId="45"/>
  </si>
  <si>
    <t>TBL_A.k60_buno_id = TBL_B.data_id</t>
    <phoneticPr fontId="45"/>
  </si>
  <si>
    <t xml:space="preserve">                ON      TBL_A.buno_id = TBL_C.data_id</t>
    <phoneticPr fontId="45"/>
  </si>
  <si>
    <t>TBL_A.buno_id = TBL_C.data_id</t>
    <phoneticPr fontId="45"/>
  </si>
  <si>
    <t>無</t>
    <rPh sb="0" eb="1">
      <t>ナシ</t>
    </rPh>
    <phoneticPr fontId="45"/>
  </si>
  <si>
    <t>部品番号リンク情報 AS 部番リンク</t>
    <rPh sb="0" eb="2">
      <t>ブヒン</t>
    </rPh>
    <rPh sb="2" eb="4">
      <t>バンゴウ</t>
    </rPh>
    <rPh sb="7" eb="9">
      <t>ジョウホウ</t>
    </rPh>
    <rPh sb="13" eb="15">
      <t>ブバン</t>
    </rPh>
    <phoneticPr fontId="45"/>
  </si>
  <si>
    <t>部番リンク.部品番号ID</t>
  </si>
  <si>
    <t>部番リンク.圧造課用部品番号データID</t>
  </si>
  <si>
    <t>TBL_A.data_id</t>
  </si>
  <si>
    <t>TBL_A.buno_id</t>
  </si>
  <si>
    <t>TBL_A.k60_buno_id</t>
  </si>
  <si>
    <t>部番リンク.レコード削除日 IS NULL</t>
    <rPh sb="10" eb="12">
      <t>サクジョ</t>
    </rPh>
    <rPh sb="12" eb="13">
      <t>ビ</t>
    </rPh>
    <phoneticPr fontId="45"/>
  </si>
  <si>
    <t>TBL_A.delete_date IS NULL</t>
  </si>
  <si>
    <t>大日程部品番号リンク情報取得</t>
    <rPh sb="12" eb="14">
      <t>シュトク</t>
    </rPh>
    <phoneticPr fontId="45"/>
  </si>
  <si>
    <t>大日程部番リンク.データID</t>
  </si>
  <si>
    <t>大日程部番リンク.圧造課用部品番号データID</t>
  </si>
  <si>
    <t>大日程部番リンク.レコード削除日 IS NULL</t>
    <rPh sb="13" eb="15">
      <t>サクジョ</t>
    </rPh>
    <rPh sb="15" eb="16">
      <t>ビ</t>
    </rPh>
    <phoneticPr fontId="45"/>
  </si>
  <si>
    <t>k60_so_buno_link AS TBL_A</t>
    <phoneticPr fontId="45"/>
  </si>
  <si>
    <t>大日程部番リンク.大日程部品番号データ</t>
    <rPh sb="9" eb="10">
      <t>ダイ</t>
    </rPh>
    <rPh sb="10" eb="12">
      <t>ニッテイ</t>
    </rPh>
    <phoneticPr fontId="45"/>
  </si>
  <si>
    <t>TBL_A.os_buhin_no</t>
    <phoneticPr fontId="45"/>
  </si>
  <si>
    <t>圧造部番リンク</t>
    <rPh sb="0" eb="2">
      <t>アツゾウ</t>
    </rPh>
    <rPh sb="2" eb="4">
      <t>ブバン</t>
    </rPh>
    <phoneticPr fontId="45"/>
  </si>
  <si>
    <r>
      <t>O</t>
    </r>
    <r>
      <rPr>
        <sz val="9"/>
        <rFont val="メイリオ"/>
        <family val="3"/>
        <charset val="128"/>
      </rPr>
      <t>N</t>
    </r>
    <phoneticPr fontId="45"/>
  </si>
  <si>
    <t>正圧リンク.圧造課用部品番号データID = 圧部番.データID</t>
    <rPh sb="0" eb="1">
      <t>セイ</t>
    </rPh>
    <rPh sb="1" eb="2">
      <t>アツ</t>
    </rPh>
    <rPh sb="22" eb="23">
      <t>アツ</t>
    </rPh>
    <rPh sb="23" eb="25">
      <t>ブバン</t>
    </rPh>
    <phoneticPr fontId="45"/>
  </si>
  <si>
    <t>正圧リンク.部品番号ID = 正部番.データID</t>
    <rPh sb="0" eb="1">
      <t>セイ</t>
    </rPh>
    <rPh sb="1" eb="2">
      <t>アツ</t>
    </rPh>
    <rPh sb="15" eb="16">
      <t>セイ</t>
    </rPh>
    <rPh sb="16" eb="18">
      <t>ブバン</t>
    </rPh>
    <phoneticPr fontId="45"/>
  </si>
  <si>
    <t>正圧リンク.圧造課用部品番号データID</t>
  </si>
  <si>
    <t>正圧リンク.圧造課用部品番号データID</t>
    <rPh sb="0" eb="1">
      <t>セイ</t>
    </rPh>
    <rPh sb="1" eb="2">
      <t>アツ</t>
    </rPh>
    <rPh sb="6" eb="8">
      <t>アツゾウ</t>
    </rPh>
    <rPh sb="8" eb="9">
      <t>カ</t>
    </rPh>
    <rPh sb="9" eb="10">
      <t>ヨウ</t>
    </rPh>
    <rPh sb="10" eb="12">
      <t>ブヒン</t>
    </rPh>
    <rPh sb="12" eb="14">
      <t>バンゴウ</t>
    </rPh>
    <phoneticPr fontId="45"/>
  </si>
  <si>
    <t>圧部番.部品番号 AS 圧部番</t>
    <rPh sb="0" eb="1">
      <t>アツ</t>
    </rPh>
    <rPh sb="1" eb="3">
      <t>ブバン</t>
    </rPh>
    <rPh sb="4" eb="6">
      <t>ブヒン</t>
    </rPh>
    <rPh sb="6" eb="8">
      <t>バンゴウ</t>
    </rPh>
    <rPh sb="12" eb="13">
      <t>アツ</t>
    </rPh>
    <rPh sb="13" eb="15">
      <t>ブバン</t>
    </rPh>
    <phoneticPr fontId="45"/>
  </si>
  <si>
    <t>正部番.部品番号 AS 正部番</t>
    <rPh sb="0" eb="1">
      <t>セイ</t>
    </rPh>
    <rPh sb="1" eb="3">
      <t>ブバン</t>
    </rPh>
    <rPh sb="4" eb="6">
      <t>ブヒン</t>
    </rPh>
    <rPh sb="6" eb="8">
      <t>バンゴウ</t>
    </rPh>
    <rPh sb="12" eb="13">
      <t>セイ</t>
    </rPh>
    <rPh sb="13" eb="15">
      <t>ブバン</t>
    </rPh>
    <phoneticPr fontId="45"/>
  </si>
  <si>
    <t>正圧リンク.部品番号ID</t>
    <rPh sb="0" eb="1">
      <t>セイ</t>
    </rPh>
    <rPh sb="1" eb="2">
      <t>アツ</t>
    </rPh>
    <rPh sb="6" eb="8">
      <t>ブヒン</t>
    </rPh>
    <rPh sb="8" eb="10">
      <t>バンゴウ</t>
    </rPh>
    <phoneticPr fontId="45"/>
  </si>
  <si>
    <t>TBL_A.k60_buno_id</t>
    <phoneticPr fontId="45"/>
  </si>
  <si>
    <r>
      <t>TBL_B.buhin_no AS k60_buhin_no</t>
    </r>
    <r>
      <rPr>
        <sz val="9"/>
        <rFont val="メイリオ"/>
        <family val="3"/>
        <charset val="128"/>
      </rPr>
      <t/>
    </r>
    <phoneticPr fontId="45"/>
  </si>
  <si>
    <t>TBL_A.buno_id</t>
    <phoneticPr fontId="45"/>
  </si>
  <si>
    <t>TBL_C.buhin_no</t>
    <phoneticPr fontId="45"/>
  </si>
  <si>
    <r>
      <t>R</t>
    </r>
    <r>
      <rPr>
        <sz val="9"/>
        <rFont val="メイリオ"/>
        <family val="3"/>
        <charset val="128"/>
      </rPr>
      <t>OW_NUMBER() OVER (</t>
    </r>
    <phoneticPr fontId="45"/>
  </si>
  <si>
    <t>) AS シーク番号</t>
    <phoneticPr fontId="45"/>
  </si>
  <si>
    <t>PARTITION BY</t>
    <phoneticPr fontId="45"/>
  </si>
  <si>
    <t>ORDER BY</t>
    <phoneticPr fontId="45"/>
  </si>
  <si>
    <t>PARTITION BY TBL_A.k60_buno_id</t>
    <phoneticPr fontId="45"/>
  </si>
  <si>
    <t>ORDER BY TBL_A.k60_buno_id</t>
    <phoneticPr fontId="45"/>
  </si>
  <si>
    <r>
      <t>A</t>
    </r>
    <r>
      <rPr>
        <sz val="9"/>
        <rFont val="メイリオ"/>
        <family val="3"/>
        <charset val="128"/>
      </rPr>
      <t>S seq_no</t>
    </r>
    <phoneticPr fontId="45"/>
  </si>
  <si>
    <r>
      <t>T</t>
    </r>
    <r>
      <rPr>
        <sz val="9"/>
        <rFont val="メイリオ"/>
        <family val="3"/>
        <charset val="128"/>
      </rPr>
      <t>BL</t>
    </r>
    <phoneticPr fontId="45"/>
  </si>
  <si>
    <t>部品番号リンク情報取得 AS 正圧リンク</t>
    <rPh sb="0" eb="2">
      <t>ブヒン</t>
    </rPh>
    <rPh sb="2" eb="4">
      <t>バンゴウ</t>
    </rPh>
    <rPh sb="7" eb="9">
      <t>ジョウホウ</t>
    </rPh>
    <rPh sb="9" eb="11">
      <t>シュトク</t>
    </rPh>
    <rPh sb="15" eb="16">
      <t>セイ</t>
    </rPh>
    <rPh sb="16" eb="17">
      <t>アツ</t>
    </rPh>
    <phoneticPr fontId="45"/>
  </si>
  <si>
    <t>LEFT JOIN 圧造課用部品番号マスタ情報取得 AS 圧部番</t>
    <rPh sb="10" eb="12">
      <t>アツゾウ</t>
    </rPh>
    <rPh sb="12" eb="13">
      <t>カ</t>
    </rPh>
    <rPh sb="13" eb="14">
      <t>ヨウ</t>
    </rPh>
    <rPh sb="14" eb="16">
      <t>ブヒン</t>
    </rPh>
    <rPh sb="16" eb="18">
      <t>バンゴウ</t>
    </rPh>
    <rPh sb="21" eb="23">
      <t>ジョウホウ</t>
    </rPh>
    <rPh sb="23" eb="25">
      <t>シュトク</t>
    </rPh>
    <rPh sb="29" eb="30">
      <t>アツ</t>
    </rPh>
    <rPh sb="30" eb="32">
      <t>ブバン</t>
    </rPh>
    <phoneticPr fontId="45"/>
  </si>
  <si>
    <t>LEFT JOIN 部品番号マスタ情報取得 AS 正部番</t>
    <rPh sb="10" eb="12">
      <t>ブヒン</t>
    </rPh>
    <rPh sb="12" eb="14">
      <t>バンゴウ</t>
    </rPh>
    <rPh sb="17" eb="19">
      <t>ジョウホウ</t>
    </rPh>
    <rPh sb="19" eb="21">
      <t>シュトク</t>
    </rPh>
    <rPh sb="25" eb="26">
      <t>セイ</t>
    </rPh>
    <rPh sb="26" eb="28">
      <t>ブバン</t>
    </rPh>
    <phoneticPr fontId="45"/>
  </si>
  <si>
    <t>v_k60_press_buno_link AS TBL_A</t>
    <phoneticPr fontId="45"/>
  </si>
  <si>
    <r>
      <t>v</t>
    </r>
    <r>
      <rPr>
        <sz val="9"/>
        <rFont val="メイリオ"/>
        <family val="3"/>
        <charset val="128"/>
      </rPr>
      <t>_m_k60_buhin_no as TBL_B</t>
    </r>
    <phoneticPr fontId="45"/>
  </si>
  <si>
    <t>v_mm_buhin_no AS TBL_C</t>
    <phoneticPr fontId="45"/>
  </si>
  <si>
    <t>圧造部番リンク.圧造課用部品番号データID</t>
    <rPh sb="0" eb="2">
      <t>アツゾウ</t>
    </rPh>
    <rPh sb="2" eb="4">
      <t>ブバン</t>
    </rPh>
    <rPh sb="8" eb="10">
      <t>アツゾウ</t>
    </rPh>
    <rPh sb="10" eb="11">
      <t>カ</t>
    </rPh>
    <rPh sb="11" eb="12">
      <t>ヨウ</t>
    </rPh>
    <rPh sb="12" eb="14">
      <t>ブヒン</t>
    </rPh>
    <rPh sb="14" eb="16">
      <t>バンゴウ</t>
    </rPh>
    <phoneticPr fontId="45"/>
  </si>
  <si>
    <t>圧造部番リンク.圧部番</t>
    <rPh sb="0" eb="2">
      <t>アツゾウ</t>
    </rPh>
    <rPh sb="2" eb="4">
      <t>ブバン</t>
    </rPh>
    <rPh sb="8" eb="9">
      <t>アツ</t>
    </rPh>
    <rPh sb="9" eb="11">
      <t>ブバン</t>
    </rPh>
    <phoneticPr fontId="45"/>
  </si>
  <si>
    <t>MAX(CASE 圧造部番リンク.シーク番号 WHEN 1 THEN 部品番号ID ELSE NULL END) AS 部番ID1</t>
    <phoneticPr fontId="45"/>
  </si>
  <si>
    <t>MAX(CASE 圧造部番リンク.シーク番号 WHEN 1 THEN 正部番 ELSE NULL END) AS 部番1</t>
    <rPh sb="35" eb="36">
      <t>セイ</t>
    </rPh>
    <rPh sb="36" eb="38">
      <t>ブバン</t>
    </rPh>
    <phoneticPr fontId="45"/>
  </si>
  <si>
    <t>MAX(CASE 圧造部番リンク.シーク番号 WHEN 2 THEN 部品番号ID ELSE NULL END) AS 部番ID2</t>
    <phoneticPr fontId="45"/>
  </si>
  <si>
    <t>MAX(CASE 圧造部番リンク.シーク番号 WHEN 2 THEN 正部番 ELSE NULL END) AS 部番2</t>
    <rPh sb="35" eb="36">
      <t>セイ</t>
    </rPh>
    <rPh sb="36" eb="38">
      <t>ブバン</t>
    </rPh>
    <phoneticPr fontId="45"/>
  </si>
  <si>
    <t>TBL.k60_buno_id</t>
    <phoneticPr fontId="45"/>
  </si>
  <si>
    <t>TBL.k60_buno_no</t>
    <phoneticPr fontId="45"/>
  </si>
  <si>
    <t>seq_no</t>
  </si>
  <si>
    <t>seq_no</t>
    <phoneticPr fontId="45"/>
  </si>
  <si>
    <t>buno_id</t>
    <phoneticPr fontId="45"/>
  </si>
  <si>
    <r>
      <t>A</t>
    </r>
    <r>
      <rPr>
        <sz val="9"/>
        <rFont val="メイリオ"/>
        <family val="3"/>
        <charset val="128"/>
      </rPr>
      <t>S buhin_id1</t>
    </r>
    <phoneticPr fontId="45"/>
  </si>
  <si>
    <t>buhin_no</t>
    <phoneticPr fontId="45"/>
  </si>
  <si>
    <t>AS buhin_no1</t>
    <phoneticPr fontId="45"/>
  </si>
  <si>
    <t>AS buhin_id2</t>
    <phoneticPr fontId="45"/>
  </si>
  <si>
    <r>
      <t>AS buhin_</t>
    </r>
    <r>
      <rPr>
        <sz val="9"/>
        <rFont val="メイリオ"/>
        <family val="3"/>
        <charset val="128"/>
      </rPr>
      <t>no2</t>
    </r>
    <phoneticPr fontId="45"/>
  </si>
  <si>
    <t>SELECT</t>
  </si>
  <si>
    <t>SELECT</t>
    <phoneticPr fontId="45"/>
  </si>
  <si>
    <t>UPK.main_masters</t>
    <phoneticPr fontId="45"/>
  </si>
  <si>
    <t>FROM UPK.main_masters.mm_buhin_no AS TBL_A</t>
    <phoneticPr fontId="45"/>
  </si>
  <si>
    <t>v_m_k60_buhin_no</t>
    <phoneticPr fontId="45"/>
  </si>
  <si>
    <t>FROM UPK.upk_k60.m_k60_buhin_no AS TBL_A</t>
    <phoneticPr fontId="45"/>
  </si>
  <si>
    <t>FROM        UPK.upk_k60.k60_press_buno_link AS TBL_A</t>
  </si>
  <si>
    <t xml:space="preserve">            LEFT JOIN UPK.upk_k60.m_k60_buhin_no AS TBL_B</t>
  </si>
  <si>
    <t xml:space="preserve">            LEFT JOIN UPK.main_masters.mm_buhin_no AS TBL_C</t>
  </si>
  <si>
    <t xml:space="preserve">                FROM        UPK.upk_k60.k60_press_buno_link AS TBL_A</t>
  </si>
  <si>
    <t xml:space="preserve">                            LEFT JOIN UPK.upk_k60.m_k60_buhin_no AS TBL_B</t>
  </si>
  <si>
    <t xml:space="preserve">                            LEFT JOIN UPK.main_masters.mm_buhin_no AS TBL_C</t>
  </si>
  <si>
    <t>生産台数推移データ</t>
    <rPh sb="0" eb="2">
      <t>セイサン</t>
    </rPh>
    <rPh sb="2" eb="4">
      <t>ダイスウ</t>
    </rPh>
    <rPh sb="4" eb="6">
      <t>スイイ</t>
    </rPh>
    <phoneticPr fontId="6"/>
  </si>
  <si>
    <t>大日程データ</t>
    <rPh sb="0" eb="1">
      <t>ダイ</t>
    </rPh>
    <rPh sb="1" eb="3">
      <t>ニッテイ</t>
    </rPh>
    <phoneticPr fontId="6"/>
  </si>
  <si>
    <t>金型保守情報</t>
    <rPh sb="0" eb="2">
      <t>カナガタ</t>
    </rPh>
    <rPh sb="2" eb="4">
      <t>ホシュ</t>
    </rPh>
    <rPh sb="4" eb="6">
      <t>ジョウホウ</t>
    </rPh>
    <phoneticPr fontId="6"/>
  </si>
  <si>
    <t>生産台数推移更新履歴</t>
    <rPh sb="0" eb="2">
      <t>セイサン</t>
    </rPh>
    <rPh sb="2" eb="4">
      <t>ダイスウ</t>
    </rPh>
    <rPh sb="4" eb="6">
      <t>スイイ</t>
    </rPh>
    <rPh sb="6" eb="8">
      <t>コウシン</t>
    </rPh>
    <rPh sb="8" eb="10">
      <t>リレキ</t>
    </rPh>
    <phoneticPr fontId="6"/>
  </si>
  <si>
    <t>pv:production volume</t>
    <phoneticPr fontId="6"/>
  </si>
  <si>
    <t>k60_os_data</t>
    <phoneticPr fontId="6"/>
  </si>
  <si>
    <t>os:overall schedule</t>
    <phoneticPr fontId="6"/>
  </si>
  <si>
    <t>大日程更新履歴</t>
    <rPh sb="0" eb="1">
      <t>ダイ</t>
    </rPh>
    <rPh sb="1" eb="3">
      <t>ニッテイ</t>
    </rPh>
    <rPh sb="3" eb="5">
      <t>コウシン</t>
    </rPh>
    <rPh sb="5" eb="7">
      <t>リレキ</t>
    </rPh>
    <phoneticPr fontId="6"/>
  </si>
  <si>
    <t>k60_os_history</t>
    <phoneticPr fontId="6"/>
  </si>
  <si>
    <t>車種記号対照表</t>
    <rPh sb="0" eb="2">
      <t>シャシュ</t>
    </rPh>
    <rPh sb="2" eb="4">
      <t>キゴウ</t>
    </rPh>
    <rPh sb="4" eb="7">
      <t>タイショウヒョウ</t>
    </rPh>
    <phoneticPr fontId="6"/>
  </si>
  <si>
    <t>cmc:Car model code</t>
    <phoneticPr fontId="6"/>
  </si>
  <si>
    <t>量産車種記号と金型Gで使用されている車種記号の対照表</t>
    <rPh sb="0" eb="2">
      <t>リョウサン</t>
    </rPh>
    <rPh sb="2" eb="4">
      <t>シャシュ</t>
    </rPh>
    <rPh sb="4" eb="6">
      <t>キゴウ</t>
    </rPh>
    <rPh sb="7" eb="9">
      <t>カナガタ</t>
    </rPh>
    <rPh sb="11" eb="13">
      <t>シヨウ</t>
    </rPh>
    <rPh sb="18" eb="20">
      <t>シャシュ</t>
    </rPh>
    <rPh sb="20" eb="22">
      <t>キゴウ</t>
    </rPh>
    <rPh sb="23" eb="26">
      <t>タイショウヒョウ</t>
    </rPh>
    <phoneticPr fontId="6"/>
  </si>
  <si>
    <t>量産車種記号</t>
    <rPh sb="0" eb="2">
      <t>リョウサン</t>
    </rPh>
    <rPh sb="2" eb="4">
      <t>シャシュ</t>
    </rPh>
    <rPh sb="4" eb="6">
      <t>キゴウ</t>
    </rPh>
    <phoneticPr fontId="45"/>
  </si>
  <si>
    <t>金型G車種記号</t>
    <rPh sb="0" eb="2">
      <t>カナガタ</t>
    </rPh>
    <rPh sb="3" eb="7">
      <t>シャシュキゴウ</t>
    </rPh>
    <phoneticPr fontId="45"/>
  </si>
  <si>
    <r>
      <rPr>
        <sz val="9"/>
        <rFont val="メイリオ"/>
        <family val="3"/>
        <charset val="128"/>
      </rPr>
      <t>6</t>
    </r>
    <r>
      <rPr>
        <sz val="9"/>
        <rFont val="メイリオ"/>
        <family val="3"/>
        <charset val="128"/>
      </rPr>
      <t>0</t>
    </r>
    <phoneticPr fontId="45"/>
  </si>
  <si>
    <t>ms_cm</t>
    <phoneticPr fontId="6"/>
  </si>
  <si>
    <t>ms:mass production</t>
    <phoneticPr fontId="45"/>
  </si>
  <si>
    <t>bikou</t>
    <phoneticPr fontId="6"/>
  </si>
  <si>
    <t>idx_cmc_key</t>
    <phoneticPr fontId="6"/>
  </si>
  <si>
    <t>日付</t>
    <rPh sb="0" eb="2">
      <t>ヒヅケ</t>
    </rPh>
    <phoneticPr fontId="45"/>
  </si>
  <si>
    <t>車種</t>
    <rPh sb="0" eb="2">
      <t>シャシュ</t>
    </rPh>
    <phoneticPr fontId="45"/>
  </si>
  <si>
    <t>３発</t>
    <rPh sb="1" eb="2">
      <t>パツ</t>
    </rPh>
    <phoneticPr fontId="6"/>
  </si>
  <si>
    <t>正規案</t>
    <rPh sb="0" eb="2">
      <t>セイキ</t>
    </rPh>
    <rPh sb="2" eb="3">
      <t>アン</t>
    </rPh>
    <phoneticPr fontId="6"/>
  </si>
  <si>
    <t>ユニプレス案</t>
    <rPh sb="5" eb="6">
      <t>アン</t>
    </rPh>
    <phoneticPr fontId="6"/>
  </si>
  <si>
    <t>inf_date</t>
  </si>
  <si>
    <t>inf_date</t>
    <phoneticPr fontId="6"/>
  </si>
  <si>
    <t>car_model</t>
    <phoneticPr fontId="45"/>
  </si>
  <si>
    <t>regular</t>
    <phoneticPr fontId="6"/>
  </si>
  <si>
    <t>unipres</t>
    <phoneticPr fontId="6"/>
  </si>
  <si>
    <r>
      <t>i</t>
    </r>
    <r>
      <rPr>
        <sz val="9"/>
        <rFont val="メイリオ"/>
        <family val="3"/>
        <charset val="128"/>
      </rPr>
      <t>nt</t>
    </r>
    <phoneticPr fontId="6"/>
  </si>
  <si>
    <t>idx_pv_history_key</t>
    <phoneticPr fontId="6"/>
  </si>
  <si>
    <t>idx_pv_data_key</t>
    <phoneticPr fontId="6"/>
  </si>
  <si>
    <t>生産台数</t>
    <rPh sb="0" eb="2">
      <t>セイサン</t>
    </rPh>
    <rPh sb="2" eb="4">
      <t>ダイスウ</t>
    </rPh>
    <phoneticPr fontId="6"/>
  </si>
  <si>
    <t>volume</t>
    <phoneticPr fontId="6"/>
  </si>
  <si>
    <t>大日程計画データを管理する。</t>
    <rPh sb="0" eb="1">
      <t>ダイ</t>
    </rPh>
    <rPh sb="1" eb="3">
      <t>ニッテイ</t>
    </rPh>
    <rPh sb="3" eb="5">
      <t>ケイカク</t>
    </rPh>
    <rPh sb="9" eb="11">
      <t>カンリ</t>
    </rPh>
    <phoneticPr fontId="6"/>
  </si>
  <si>
    <t>生産台数推移データの変更履歴を管理する。</t>
    <rPh sb="0" eb="2">
      <t>セイサン</t>
    </rPh>
    <rPh sb="2" eb="4">
      <t>ダイスウ</t>
    </rPh>
    <rPh sb="4" eb="6">
      <t>スイイ</t>
    </rPh>
    <rPh sb="10" eb="12">
      <t>ヘンコウ</t>
    </rPh>
    <rPh sb="12" eb="14">
      <t>リレキ</t>
    </rPh>
    <rPh sb="15" eb="17">
      <t>カンリ</t>
    </rPh>
    <phoneticPr fontId="6"/>
  </si>
  <si>
    <t>生産台数推移データを管理する。</t>
    <rPh sb="0" eb="2">
      <t>セイサン</t>
    </rPh>
    <rPh sb="2" eb="4">
      <t>ダイスウ</t>
    </rPh>
    <rPh sb="4" eb="6">
      <t>スイイ</t>
    </rPh>
    <rPh sb="10" eb="12">
      <t>カンリ</t>
    </rPh>
    <phoneticPr fontId="6"/>
  </si>
  <si>
    <t>idx_os_history_key</t>
    <phoneticPr fontId="6"/>
  </si>
  <si>
    <t>idx_os_data_key</t>
    <phoneticPr fontId="6"/>
  </si>
  <si>
    <t>金型保守情報履歴</t>
    <rPh sb="0" eb="2">
      <t>カナガタ</t>
    </rPh>
    <rPh sb="2" eb="4">
      <t>ホシュ</t>
    </rPh>
    <rPh sb="4" eb="6">
      <t>ジョウホウ</t>
    </rPh>
    <rPh sb="6" eb="8">
      <t>リレキ</t>
    </rPh>
    <phoneticPr fontId="6"/>
  </si>
  <si>
    <r>
      <t>m</t>
    </r>
    <r>
      <rPr>
        <sz val="9"/>
        <rFont val="メイリオ"/>
        <family val="3"/>
        <charset val="128"/>
      </rPr>
      <t>m:mold_mente</t>
    </r>
    <phoneticPr fontId="6"/>
  </si>
  <si>
    <t>工具番号</t>
    <rPh sb="0" eb="2">
      <t>コウグ</t>
    </rPh>
    <rPh sb="2" eb="4">
      <t>バンゴウ</t>
    </rPh>
    <phoneticPr fontId="45"/>
  </si>
  <si>
    <t>kougu_no</t>
  </si>
  <si>
    <t>10</t>
  </si>
  <si>
    <t>stage_no</t>
  </si>
  <si>
    <t>tinyint</t>
  </si>
  <si>
    <t>1</t>
  </si>
  <si>
    <t>起点日付</t>
    <rPh sb="0" eb="2">
      <t>キテン</t>
    </rPh>
    <rPh sb="2" eb="4">
      <t>ヒヅケ</t>
    </rPh>
    <phoneticPr fontId="45"/>
  </si>
  <si>
    <t>起点ストローク</t>
    <rPh sb="0" eb="2">
      <t>キテン</t>
    </rPh>
    <phoneticPr fontId="45"/>
  </si>
  <si>
    <t>sp:start point（起点）</t>
    <rPh sb="15" eb="17">
      <t>キテン</t>
    </rPh>
    <phoneticPr fontId="45"/>
  </si>
  <si>
    <t>sp_stroke</t>
    <phoneticPr fontId="45"/>
  </si>
  <si>
    <t>sp_date</t>
    <phoneticPr fontId="6"/>
  </si>
  <si>
    <r>
      <t>i</t>
    </r>
    <r>
      <rPr>
        <sz val="9"/>
        <rFont val="メイリオ"/>
        <family val="3"/>
        <charset val="128"/>
      </rPr>
      <t>nt</t>
    </r>
    <phoneticPr fontId="45"/>
  </si>
  <si>
    <t>生産予定台数</t>
    <rPh sb="0" eb="2">
      <t>セイサン</t>
    </rPh>
    <rPh sb="2" eb="4">
      <t>ヨテイ</t>
    </rPh>
    <rPh sb="4" eb="6">
      <t>ダイスウ</t>
    </rPh>
    <phoneticPr fontId="45"/>
  </si>
  <si>
    <t>生産実績台数</t>
    <rPh sb="0" eb="2">
      <t>セイサン</t>
    </rPh>
    <rPh sb="2" eb="4">
      <t>ジッセキ</t>
    </rPh>
    <rPh sb="4" eb="6">
      <t>ダイスウ</t>
    </rPh>
    <phoneticPr fontId="45"/>
  </si>
  <si>
    <t>当月ストローク数</t>
    <rPh sb="0" eb="2">
      <t>トウゲツ</t>
    </rPh>
    <rPh sb="7" eb="8">
      <t>スウ</t>
    </rPh>
    <phoneticPr fontId="45"/>
  </si>
  <si>
    <t>15</t>
  </si>
  <si>
    <t>金型保守情報を管理する。</t>
    <rPh sb="0" eb="2">
      <t>カナガタ</t>
    </rPh>
    <rPh sb="2" eb="4">
      <t>ホシュ</t>
    </rPh>
    <rPh sb="4" eb="6">
      <t>ジョウホウ</t>
    </rPh>
    <rPh sb="7" eb="9">
      <t>カンリ</t>
    </rPh>
    <phoneticPr fontId="6"/>
  </si>
  <si>
    <t>金型保守情報の履歴を管理する。</t>
    <rPh sb="0" eb="2">
      <t>カナガタ</t>
    </rPh>
    <rPh sb="2" eb="4">
      <t>ホシュ</t>
    </rPh>
    <rPh sb="4" eb="6">
      <t>ジョウホウ</t>
    </rPh>
    <rPh sb="7" eb="9">
      <t>リレキ</t>
    </rPh>
    <rPh sb="10" eb="12">
      <t>カンリ</t>
    </rPh>
    <phoneticPr fontId="6"/>
  </si>
  <si>
    <t>車種記号対照表取得</t>
    <rPh sb="0" eb="2">
      <t>シャシュ</t>
    </rPh>
    <rPh sb="2" eb="4">
      <t>キゴウ</t>
    </rPh>
    <rPh sb="4" eb="7">
      <t>タイショウヒョウ</t>
    </rPh>
    <rPh sb="7" eb="9">
      <t>シュトク</t>
    </rPh>
    <phoneticPr fontId="6"/>
  </si>
  <si>
    <t>倫理削除データを除いたデータ</t>
    <rPh sb="0" eb="2">
      <t>リンリ</t>
    </rPh>
    <rPh sb="2" eb="4">
      <t>サクジョ</t>
    </rPh>
    <rPh sb="8" eb="9">
      <t>ノゾ</t>
    </rPh>
    <phoneticPr fontId="6"/>
  </si>
  <si>
    <t>×</t>
  </si>
  <si>
    <t>車種記号対照表 AS 対照表</t>
    <rPh sb="11" eb="14">
      <t>タイショウヒョウ</t>
    </rPh>
    <phoneticPr fontId="45"/>
  </si>
  <si>
    <t>対照表.データID</t>
  </si>
  <si>
    <t>対照表.量産車種記号</t>
  </si>
  <si>
    <t>対照表.金型G車種記号</t>
  </si>
  <si>
    <t>対照表.備考</t>
  </si>
  <si>
    <t>TBL.data_id</t>
  </si>
  <si>
    <t>TBL.ms_cm</t>
  </si>
  <si>
    <t>TBL.bikou</t>
  </si>
  <si>
    <t>対照表.レコード削除日 IS NULL</t>
    <rPh sb="0" eb="3">
      <t>タイショウヒョウ</t>
    </rPh>
    <rPh sb="8" eb="10">
      <t>サクジョ</t>
    </rPh>
    <rPh sb="10" eb="11">
      <t>ビ</t>
    </rPh>
    <phoneticPr fontId="45"/>
  </si>
  <si>
    <t>TBL.delete_date IS NULL</t>
    <phoneticPr fontId="45"/>
  </si>
  <si>
    <t>three_months</t>
    <phoneticPr fontId="6"/>
  </si>
  <si>
    <t>製造係数</t>
    <rPh sb="0" eb="2">
      <t>セイゾウ</t>
    </rPh>
    <rPh sb="2" eb="4">
      <t>ケイスウ</t>
    </rPh>
    <phoneticPr fontId="6"/>
  </si>
  <si>
    <t>coefficient</t>
    <phoneticPr fontId="6"/>
  </si>
  <si>
    <t>TBL_A.coefficient</t>
    <phoneticPr fontId="45"/>
  </si>
  <si>
    <t>圧造課が使用する部番（左右部品統合部品番号）と正式な部品番号を紐づけする情報を管理する。</t>
    <rPh sb="0" eb="2">
      <t>アツゾウ</t>
    </rPh>
    <rPh sb="2" eb="3">
      <t>カ</t>
    </rPh>
    <rPh sb="4" eb="6">
      <t>シヨウ</t>
    </rPh>
    <rPh sb="8" eb="10">
      <t>ブバン</t>
    </rPh>
    <rPh sb="11" eb="13">
      <t>サユウ</t>
    </rPh>
    <rPh sb="13" eb="15">
      <t>ブヒン</t>
    </rPh>
    <rPh sb="15" eb="17">
      <t>トウゴウ</t>
    </rPh>
    <rPh sb="17" eb="19">
      <t>ブヒン</t>
    </rPh>
    <rPh sb="19" eb="21">
      <t>バンゴウ</t>
    </rPh>
    <rPh sb="23" eb="25">
      <t>セイシキ</t>
    </rPh>
    <rPh sb="26" eb="28">
      <t>ブヒン</t>
    </rPh>
    <rPh sb="28" eb="30">
      <t>バンゴウ</t>
    </rPh>
    <rPh sb="31" eb="32">
      <t>ヒモ</t>
    </rPh>
    <rPh sb="36" eb="38">
      <t>ジョウホウ</t>
    </rPh>
    <rPh sb="39" eb="41">
      <t>カンリ</t>
    </rPh>
    <phoneticPr fontId="6"/>
  </si>
  <si>
    <t>大日程部品番号リンク</t>
    <rPh sb="0" eb="1">
      <t>ダイ</t>
    </rPh>
    <rPh sb="1" eb="3">
      <t>ニッテイ</t>
    </rPh>
    <rPh sb="3" eb="5">
      <t>ブヒン</t>
    </rPh>
    <rPh sb="5" eb="7">
      <t>バンゴウ</t>
    </rPh>
    <phoneticPr fontId="6"/>
  </si>
  <si>
    <t>部品番号リンク</t>
    <rPh sb="0" eb="2">
      <t>ブヒン</t>
    </rPh>
    <rPh sb="2" eb="4">
      <t>バンゴウ</t>
    </rPh>
    <phoneticPr fontId="6"/>
  </si>
  <si>
    <t>量産車種記号データ取得</t>
    <rPh sb="0" eb="2">
      <t>リョウサン</t>
    </rPh>
    <rPh sb="2" eb="4">
      <t>シャシュ</t>
    </rPh>
    <rPh sb="4" eb="6">
      <t>キゴウ</t>
    </rPh>
    <rPh sb="9" eb="11">
      <t>シュトク</t>
    </rPh>
    <phoneticPr fontId="45"/>
  </si>
  <si>
    <t>金型車種記号データ取得</t>
    <rPh sb="0" eb="2">
      <t>カナガタ</t>
    </rPh>
    <rPh sb="2" eb="4">
      <t>シャシュ</t>
    </rPh>
    <rPh sb="4" eb="6">
      <t>キゴウ</t>
    </rPh>
    <rPh sb="9" eb="11">
      <t>シュトク</t>
    </rPh>
    <phoneticPr fontId="45"/>
  </si>
  <si>
    <t>登録されている量産車種記号データを取得</t>
    <rPh sb="0" eb="2">
      <t>トウロク</t>
    </rPh>
    <rPh sb="7" eb="9">
      <t>リョウサン</t>
    </rPh>
    <rPh sb="9" eb="11">
      <t>シャシュ</t>
    </rPh>
    <rPh sb="11" eb="13">
      <t>キゴウ</t>
    </rPh>
    <rPh sb="17" eb="19">
      <t>シュトク</t>
    </rPh>
    <phoneticPr fontId="45"/>
  </si>
  <si>
    <t>登録されている金型G車種記号データを取得</t>
    <rPh sb="0" eb="2">
      <t>トウロク</t>
    </rPh>
    <rPh sb="7" eb="9">
      <t>カナガタ</t>
    </rPh>
    <rPh sb="10" eb="12">
      <t>シャシュ</t>
    </rPh>
    <rPh sb="12" eb="14">
      <t>キゴウ</t>
    </rPh>
    <rPh sb="18" eb="20">
      <t>シュトク</t>
    </rPh>
    <phoneticPr fontId="45"/>
  </si>
  <si>
    <t>対照表.金型G車種記号</t>
    <phoneticPr fontId="45"/>
  </si>
  <si>
    <t>TBL.k60_cm</t>
    <phoneticPr fontId="45"/>
  </si>
  <si>
    <t>保守年度</t>
    <rPh sb="0" eb="2">
      <t>ホシュ</t>
    </rPh>
    <rPh sb="2" eb="4">
      <t>ネンド</t>
    </rPh>
    <phoneticPr fontId="45"/>
  </si>
  <si>
    <r>
      <t>s</t>
    </r>
    <r>
      <rPr>
        <sz val="9"/>
        <rFont val="メイリオ"/>
        <family val="3"/>
        <charset val="128"/>
      </rPr>
      <t>malldatetime</t>
    </r>
    <phoneticPr fontId="6"/>
  </si>
  <si>
    <t>計画作成日</t>
    <rPh sb="0" eb="2">
      <t>ケイカク</t>
    </rPh>
    <rPh sb="2" eb="4">
      <t>サクセイ</t>
    </rPh>
    <rPh sb="4" eb="5">
      <t>ビ</t>
    </rPh>
    <phoneticPr fontId="45"/>
  </si>
  <si>
    <t>nendo</t>
  </si>
  <si>
    <t>nendo</t>
    <phoneticPr fontId="6"/>
  </si>
  <si>
    <t>make_day</t>
  </si>
  <si>
    <t>make_day</t>
    <phoneticPr fontId="6"/>
  </si>
  <si>
    <t>idx_mm_data_key</t>
    <phoneticPr fontId="6"/>
  </si>
  <si>
    <t>idx_mm_data_nendo</t>
    <phoneticPr fontId="6"/>
  </si>
  <si>
    <t>idx_mm_data_make_day</t>
    <phoneticPr fontId="6"/>
  </si>
  <si>
    <t>圧造課用部品番号マスタテーブルの論理削除データを除く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rPh sb="16" eb="18">
      <t>ロンリ</t>
    </rPh>
    <rPh sb="18" eb="20">
      <t>サクジョ</t>
    </rPh>
    <rPh sb="24" eb="25">
      <t>ノゾ</t>
    </rPh>
    <phoneticPr fontId="6"/>
  </si>
  <si>
    <t>部品番号マスタテーブルの論理削除データを除く</t>
    <rPh sb="0" eb="2">
      <t>ブヒン</t>
    </rPh>
    <rPh sb="2" eb="4">
      <t>バンゴウ</t>
    </rPh>
    <rPh sb="12" eb="14">
      <t>ロンリ</t>
    </rPh>
    <rPh sb="14" eb="16">
      <t>サクジョ</t>
    </rPh>
    <rPh sb="20" eb="21">
      <t>ノゾ</t>
    </rPh>
    <phoneticPr fontId="6"/>
  </si>
  <si>
    <t>部品番号リンク情報テーブルの論理削除データを除く</t>
    <rPh sb="0" eb="2">
      <t>ブヒン</t>
    </rPh>
    <rPh sb="2" eb="4">
      <t>バンゴウ</t>
    </rPh>
    <rPh sb="7" eb="9">
      <t>ジョウホウ</t>
    </rPh>
    <rPh sb="14" eb="16">
      <t>ロンリ</t>
    </rPh>
    <rPh sb="16" eb="18">
      <t>サクジョ</t>
    </rPh>
    <rPh sb="22" eb="23">
      <t>ノゾ</t>
    </rPh>
    <phoneticPr fontId="6"/>
  </si>
  <si>
    <t>大日程部品番号リンク情報テーブルの論理削除データを除く</t>
    <rPh sb="0" eb="1">
      <t>ダイ</t>
    </rPh>
    <rPh sb="1" eb="3">
      <t>ニッテイ</t>
    </rPh>
    <rPh sb="3" eb="5">
      <t>ブヒン</t>
    </rPh>
    <rPh sb="5" eb="7">
      <t>バンゴウ</t>
    </rPh>
    <rPh sb="10" eb="12">
      <t>ジョウホウ</t>
    </rPh>
    <rPh sb="17" eb="19">
      <t>ロンリ</t>
    </rPh>
    <rPh sb="19" eb="21">
      <t>サクジョ</t>
    </rPh>
    <phoneticPr fontId="6"/>
  </si>
  <si>
    <t>金型保守計画表</t>
    <rPh sb="0" eb="2">
      <t>カナガタ</t>
    </rPh>
    <rPh sb="2" eb="4">
      <t>ホシュ</t>
    </rPh>
    <rPh sb="4" eb="6">
      <t>ケイカク</t>
    </rPh>
    <rPh sb="6" eb="7">
      <t>ヒョウ</t>
    </rPh>
    <phoneticPr fontId="45"/>
  </si>
  <si>
    <t>2022年2月現在</t>
    <rPh sb="4" eb="5">
      <t>ネン</t>
    </rPh>
    <rPh sb="6" eb="7">
      <t>ガツ</t>
    </rPh>
    <rPh sb="7" eb="9">
      <t>ゲンザイ</t>
    </rPh>
    <phoneticPr fontId="45"/>
  </si>
  <si>
    <t>車種・部品番号</t>
    <rPh sb="0" eb="2">
      <t>シャシュ</t>
    </rPh>
    <rPh sb="3" eb="5">
      <t>ブヒン</t>
    </rPh>
    <rPh sb="5" eb="7">
      <t>バンゴウ</t>
    </rPh>
    <phoneticPr fontId="45"/>
  </si>
  <si>
    <t>工程名称</t>
    <rPh sb="0" eb="2">
      <t>コウテイ</t>
    </rPh>
    <rPh sb="2" eb="4">
      <t>メイショウ</t>
    </rPh>
    <phoneticPr fontId="45"/>
  </si>
  <si>
    <t>保守情報・起点ストローク</t>
    <rPh sb="0" eb="2">
      <t>ホシュ</t>
    </rPh>
    <rPh sb="2" eb="4">
      <t>ジョウホウ</t>
    </rPh>
    <rPh sb="5" eb="7">
      <t>キテン</t>
    </rPh>
    <phoneticPr fontId="45"/>
  </si>
  <si>
    <t>年間台数</t>
    <rPh sb="0" eb="2">
      <t>ネンカン</t>
    </rPh>
    <rPh sb="2" eb="4">
      <t>ダイスウ</t>
    </rPh>
    <phoneticPr fontId="45"/>
  </si>
  <si>
    <t>年月</t>
    <rPh sb="0" eb="2">
      <t>ネンゲツ</t>
    </rPh>
    <phoneticPr fontId="45"/>
  </si>
  <si>
    <t>koutei_name</t>
  </si>
  <si>
    <t>syasyu</t>
  </si>
  <si>
    <t>maintenance1</t>
  </si>
  <si>
    <t>maintenance2</t>
  </si>
  <si>
    <t>stroke</t>
  </si>
  <si>
    <t>起点ST</t>
    <rPh sb="0" eb="2">
      <t>キテン</t>
    </rPh>
    <phoneticPr fontId="45"/>
  </si>
  <si>
    <t>予定台数</t>
    <rPh sb="0" eb="2">
      <t>ヨテイ</t>
    </rPh>
    <rPh sb="2" eb="4">
      <t>ダイスウ</t>
    </rPh>
    <phoneticPr fontId="45"/>
  </si>
  <si>
    <t>RCUT</t>
  </si>
  <si>
    <t>D11D2621</t>
  </si>
  <si>
    <t>008A</t>
  </si>
  <si>
    <t>保守間近</t>
    <rPh sb="0" eb="2">
      <t>ホシュ</t>
    </rPh>
    <phoneticPr fontId="45"/>
  </si>
  <si>
    <t/>
  </si>
  <si>
    <t>実績台数</t>
    <rPh sb="0" eb="2">
      <t>ジッセキ</t>
    </rPh>
    <rPh sb="2" eb="4">
      <t>ダイスウ</t>
    </rPh>
    <phoneticPr fontId="45"/>
  </si>
  <si>
    <t>保守切れ</t>
    <rPh sb="0" eb="2">
      <t>ホシュ</t>
    </rPh>
    <phoneticPr fontId="45"/>
  </si>
  <si>
    <t>保守計画</t>
    <rPh sb="0" eb="2">
      <t>ホシュ</t>
    </rPh>
    <rPh sb="2" eb="4">
      <t>ケイカク</t>
    </rPh>
    <phoneticPr fontId="45"/>
  </si>
  <si>
    <t>DR</t>
  </si>
  <si>
    <t>D15D4861</t>
  </si>
  <si>
    <t>ID</t>
  </si>
  <si>
    <t>TR</t>
  </si>
  <si>
    <t>D15D4871</t>
  </si>
  <si>
    <t>RST</t>
  </si>
  <si>
    <t>D15D4881</t>
  </si>
  <si>
    <t>PI-CPI</t>
  </si>
  <si>
    <t>D15D4891</t>
  </si>
  <si>
    <t>'22/05</t>
  </si>
  <si>
    <t>'23/03</t>
  </si>
  <si>
    <t>'22/09</t>
  </si>
  <si>
    <t>'22/06</t>
  </si>
  <si>
    <t>BL-PI</t>
  </si>
  <si>
    <t>D15D3034</t>
  </si>
  <si>
    <t>'22/04</t>
  </si>
  <si>
    <t>1FO</t>
  </si>
  <si>
    <t>D15D3044</t>
  </si>
  <si>
    <t>2FO</t>
  </si>
  <si>
    <t>D15D3054</t>
  </si>
  <si>
    <t>CRST</t>
  </si>
  <si>
    <t>D15D3064</t>
  </si>
  <si>
    <t>PI</t>
  </si>
  <si>
    <t>D17D0874</t>
  </si>
  <si>
    <t>22/04</t>
  </si>
  <si>
    <t>2022年8月現在</t>
    <rPh sb="4" eb="5">
      <t>ネン</t>
    </rPh>
    <rPh sb="6" eb="7">
      <t>ガツ</t>
    </rPh>
    <rPh sb="7" eb="9">
      <t>ゲンザイ</t>
    </rPh>
    <phoneticPr fontId="45"/>
  </si>
  <si>
    <t>生産予定</t>
    <rPh sb="0" eb="2">
      <t>セイサン</t>
    </rPh>
    <phoneticPr fontId="45"/>
  </si>
  <si>
    <t>SEP-PI-CPI-CFL</t>
  </si>
  <si>
    <t>D15D0374</t>
  </si>
  <si>
    <t>D16D2034</t>
  </si>
  <si>
    <t>FO</t>
  </si>
  <si>
    <t>D16D2044</t>
  </si>
  <si>
    <t>D16D2054</t>
  </si>
  <si>
    <t>D16D2064</t>
  </si>
  <si>
    <t>D16D2074</t>
  </si>
  <si>
    <t>汎用CUT(K厚)</t>
  </si>
  <si>
    <t>D85G6421</t>
  </si>
  <si>
    <t>D15F5011</t>
  </si>
  <si>
    <t>TR-PI</t>
  </si>
  <si>
    <t>D15F5021</t>
  </si>
  <si>
    <t>RST-FL</t>
  </si>
  <si>
    <t>D15F5031</t>
  </si>
  <si>
    <t>CUT-PI</t>
  </si>
  <si>
    <t>D15F5041</t>
  </si>
  <si>
    <t>D15D3871</t>
  </si>
  <si>
    <t>D15D3881</t>
  </si>
  <si>
    <t>D15D3891</t>
  </si>
  <si>
    <t>D15D3901</t>
  </si>
  <si>
    <t>1PI-CPI-CUT</t>
  </si>
  <si>
    <t>D15D3911</t>
  </si>
  <si>
    <t>2PI-CPI-CCUT</t>
  </si>
  <si>
    <t>D15D3921</t>
  </si>
  <si>
    <t>D15D5122</t>
  </si>
  <si>
    <t>2BL</t>
  </si>
  <si>
    <t>D15D5132</t>
  </si>
  <si>
    <t>D15D5142</t>
  </si>
  <si>
    <t>D15D5152</t>
  </si>
  <si>
    <t>PI-CCUT</t>
  </si>
  <si>
    <t>D15D5162</t>
  </si>
  <si>
    <t>汎用CUT(K薄)</t>
  </si>
  <si>
    <t>D91O2001</t>
  </si>
  <si>
    <t>D15F3831</t>
  </si>
  <si>
    <t>RE-PI</t>
  </si>
  <si>
    <t>D15F3841</t>
  </si>
  <si>
    <t>D15F3851</t>
  </si>
  <si>
    <t>CUT-PI-CCUT</t>
  </si>
  <si>
    <t>D15F3861</t>
  </si>
  <si>
    <t>PRG</t>
  </si>
  <si>
    <t>D15F3311</t>
  </si>
  <si>
    <t>D16F0691</t>
  </si>
  <si>
    <t>D16F0701</t>
  </si>
  <si>
    <t>CUT</t>
  </si>
  <si>
    <t>D16F0711</t>
  </si>
  <si>
    <t>D15F5531</t>
  </si>
  <si>
    <t>D16D0554</t>
  </si>
  <si>
    <t>D16D1522</t>
  </si>
  <si>
    <t>D16D1532</t>
  </si>
  <si>
    <t>D16D1542</t>
  </si>
  <si>
    <t>PI-CPI-CCUT</t>
  </si>
  <si>
    <t>D16D1552</t>
  </si>
  <si>
    <t>FL</t>
  </si>
  <si>
    <t>D16D1562</t>
  </si>
  <si>
    <t>D16D1573</t>
  </si>
  <si>
    <t>D16D1583</t>
  </si>
  <si>
    <t>D16D1593</t>
  </si>
  <si>
    <t>D16D1603</t>
  </si>
  <si>
    <t>D16D1613</t>
  </si>
  <si>
    <t>D16D0922</t>
  </si>
  <si>
    <t>1RST-FL</t>
  </si>
  <si>
    <t>D16D0932</t>
  </si>
  <si>
    <t>2RST-FL</t>
  </si>
  <si>
    <t>D16D0942</t>
  </si>
  <si>
    <t>D16D0952</t>
  </si>
  <si>
    <t>CUT-CPI-CCUT</t>
  </si>
  <si>
    <t>D16D0962</t>
  </si>
  <si>
    <t>D16D0972</t>
  </si>
  <si>
    <t>D16D0564</t>
  </si>
  <si>
    <t>D16D0572</t>
  </si>
  <si>
    <t>D16D1163</t>
  </si>
  <si>
    <t>D16D1173</t>
  </si>
  <si>
    <t>D16D1183</t>
  </si>
  <si>
    <t>D16D1193</t>
  </si>
  <si>
    <t>1PI-CPI-CCUT</t>
  </si>
  <si>
    <t>D16D1203</t>
  </si>
  <si>
    <t>D16D1213</t>
  </si>
  <si>
    <t>D16D0583</t>
  </si>
  <si>
    <t>D15D5632</t>
  </si>
  <si>
    <t>D15D5642</t>
  </si>
  <si>
    <t>D15D5652</t>
  </si>
  <si>
    <t>D15D5662</t>
  </si>
  <si>
    <t>D15D5672</t>
  </si>
  <si>
    <t>BE</t>
  </si>
  <si>
    <t>D15D5682</t>
  </si>
  <si>
    <t>D15D5692</t>
  </si>
  <si>
    <t>D17D0771</t>
  </si>
  <si>
    <t>D17D0781</t>
  </si>
  <si>
    <t>D17D0791</t>
  </si>
  <si>
    <t>D17D0801</t>
  </si>
  <si>
    <t>PI-FL</t>
  </si>
  <si>
    <t>D17D0811</t>
  </si>
  <si>
    <t>BE-PI</t>
  </si>
  <si>
    <t>D17D0821</t>
  </si>
  <si>
    <t>D17D0831</t>
  </si>
  <si>
    <t>D15D5352</t>
  </si>
  <si>
    <t>D15D5362</t>
  </si>
  <si>
    <t>D15D5372</t>
  </si>
  <si>
    <t>CPI-CCUT</t>
  </si>
  <si>
    <t>D15D5382</t>
  </si>
  <si>
    <t>D15D5174</t>
  </si>
  <si>
    <t>D15D5342</t>
  </si>
  <si>
    <t>D15D5193</t>
  </si>
  <si>
    <t>D15D5203</t>
  </si>
  <si>
    <t>D15D5213</t>
  </si>
  <si>
    <t>D15D5223</t>
  </si>
  <si>
    <t>D15D5183</t>
  </si>
  <si>
    <t>D15D3784</t>
  </si>
  <si>
    <t>D15D3794</t>
  </si>
  <si>
    <t>D15D3804</t>
  </si>
  <si>
    <t>CTR-CPI</t>
  </si>
  <si>
    <t>D15D3814</t>
  </si>
  <si>
    <t>SEP-PI-CUT</t>
  </si>
  <si>
    <t>D15D3824</t>
  </si>
  <si>
    <t>D17D0731</t>
  </si>
  <si>
    <t>D17D0741</t>
  </si>
  <si>
    <t>D17D0751</t>
  </si>
  <si>
    <t>D17D0761</t>
  </si>
  <si>
    <t>D16D0874</t>
  </si>
  <si>
    <t>D16D0884</t>
  </si>
  <si>
    <t>CFO</t>
  </si>
  <si>
    <t>D16D0894</t>
  </si>
  <si>
    <t>CFL</t>
  </si>
  <si>
    <t>D16D0904</t>
  </si>
  <si>
    <t>SEP-PI</t>
  </si>
  <si>
    <t>D16D0914</t>
  </si>
  <si>
    <t>D15D4981</t>
  </si>
  <si>
    <t>D15D4991</t>
  </si>
  <si>
    <t>PI-CUT</t>
  </si>
  <si>
    <t>D15D5001</t>
  </si>
  <si>
    <t>D16D1964</t>
  </si>
  <si>
    <t>D16D1974</t>
  </si>
  <si>
    <t>D16D1984</t>
  </si>
  <si>
    <t>D16D1994</t>
  </si>
  <si>
    <t>D16D2004</t>
  </si>
  <si>
    <t>CFL-CCUT</t>
  </si>
  <si>
    <t>D16D2014</t>
  </si>
  <si>
    <t>CSEP-CPI-CUT</t>
  </si>
  <si>
    <t>D16D2024</t>
  </si>
  <si>
    <t>D16D1064</t>
  </si>
  <si>
    <t>D16D1074</t>
  </si>
  <si>
    <t>D16D1084</t>
  </si>
  <si>
    <t>CCUT</t>
  </si>
  <si>
    <t>D16D1094</t>
  </si>
  <si>
    <t>SEP-PI-CPI</t>
  </si>
  <si>
    <t>D16D1104</t>
  </si>
  <si>
    <t>D16D1464</t>
  </si>
  <si>
    <t>D16D1304</t>
  </si>
  <si>
    <t>D16D1314</t>
  </si>
  <si>
    <t>D16D1324</t>
  </si>
  <si>
    <t>SEP-CPI-CTR</t>
  </si>
  <si>
    <t>D16D1334</t>
  </si>
  <si>
    <t>D16D0984</t>
  </si>
  <si>
    <t>EMB</t>
  </si>
  <si>
    <t>D16D0994</t>
  </si>
  <si>
    <t>CRST-FL</t>
  </si>
  <si>
    <t>D16D1004</t>
  </si>
  <si>
    <t>D16D1014</t>
  </si>
  <si>
    <t>D16D1024</t>
  </si>
  <si>
    <t>D17D0534</t>
  </si>
  <si>
    <t>D17D0544</t>
  </si>
  <si>
    <t>1BEND</t>
  </si>
  <si>
    <t>D17D0554</t>
  </si>
  <si>
    <t>2BEND</t>
  </si>
  <si>
    <t>D17D0564</t>
  </si>
  <si>
    <t>D17D0574</t>
  </si>
  <si>
    <t>D17D0584</t>
  </si>
  <si>
    <t>D16D1894</t>
  </si>
  <si>
    <t>D16D1904</t>
  </si>
  <si>
    <t>D16D1914</t>
  </si>
  <si>
    <t>D16D1924</t>
  </si>
  <si>
    <t>BEND</t>
  </si>
  <si>
    <t>D16D1934</t>
  </si>
  <si>
    <t>D16D1944</t>
  </si>
  <si>
    <t>SEP-CFLAT</t>
  </si>
  <si>
    <t>D16D1954</t>
  </si>
  <si>
    <t>D17D0524</t>
  </si>
  <si>
    <t>D16D0634</t>
  </si>
  <si>
    <t>D16D0644</t>
  </si>
  <si>
    <t>D16D0654</t>
  </si>
  <si>
    <t>D16D0664</t>
  </si>
  <si>
    <t>D16D0674</t>
  </si>
  <si>
    <t>SEP-PI-CCUT</t>
  </si>
  <si>
    <t>D16D0684</t>
  </si>
  <si>
    <t>D16D1844</t>
  </si>
  <si>
    <t>D16D1854</t>
  </si>
  <si>
    <t>D16D1864</t>
  </si>
  <si>
    <t>RST-FL-CFL-BUR</t>
  </si>
  <si>
    <t>D16D1874</t>
  </si>
  <si>
    <t>SEP-PI-BUR</t>
  </si>
  <si>
    <t>D16D1884</t>
  </si>
  <si>
    <t>D16F1114</t>
  </si>
  <si>
    <t>D16F1124</t>
  </si>
  <si>
    <t>D16F1134</t>
  </si>
  <si>
    <t>D16F1144</t>
  </si>
  <si>
    <t>D16F1044</t>
  </si>
  <si>
    <t>SEP-CCUT</t>
  </si>
  <si>
    <t>D16F1154</t>
  </si>
  <si>
    <t>D15D5752</t>
  </si>
  <si>
    <t>D15D5762</t>
  </si>
  <si>
    <t>D15D5772</t>
  </si>
  <si>
    <t>D15D5782</t>
  </si>
  <si>
    <t>D15D5792</t>
  </si>
  <si>
    <t>2PI-CPI-CUT</t>
  </si>
  <si>
    <t>D15D5802</t>
  </si>
  <si>
    <t>D15D5813</t>
  </si>
  <si>
    <t>D15D5823</t>
  </si>
  <si>
    <t>D15D5833</t>
  </si>
  <si>
    <t>D15D5843</t>
  </si>
  <si>
    <t>D15D5853</t>
  </si>
  <si>
    <t>D15D5863</t>
  </si>
  <si>
    <t>D15D4254</t>
  </si>
  <si>
    <t>D15D4264</t>
  </si>
  <si>
    <t>D15D4274</t>
  </si>
  <si>
    <t>D15D4284</t>
  </si>
  <si>
    <t>SEP-CPI-CCUT</t>
  </si>
  <si>
    <t>D15D4294</t>
  </si>
  <si>
    <t>D15D4204</t>
  </si>
  <si>
    <t>D15D4214</t>
  </si>
  <si>
    <t>D15D4224</t>
  </si>
  <si>
    <t>D15D4234</t>
  </si>
  <si>
    <t>SEP-CUT-CPI</t>
  </si>
  <si>
    <t>D15D4244</t>
  </si>
  <si>
    <t>D15D6124</t>
  </si>
  <si>
    <t>D16D1264</t>
  </si>
  <si>
    <t>D16D1274</t>
  </si>
  <si>
    <t>D16D1284</t>
  </si>
  <si>
    <t>D16D1294</t>
  </si>
  <si>
    <t>D15D4094</t>
  </si>
  <si>
    <t>D15D4102</t>
  </si>
  <si>
    <t>D15D4112</t>
  </si>
  <si>
    <t>D15D4123</t>
  </si>
  <si>
    <t>D15D4133</t>
  </si>
  <si>
    <t>D15F3974</t>
  </si>
  <si>
    <t>D15F3984</t>
  </si>
  <si>
    <t>D15F3994</t>
  </si>
  <si>
    <t>D15F4004</t>
  </si>
  <si>
    <t>CPI</t>
  </si>
  <si>
    <t>D15F4014</t>
  </si>
  <si>
    <t>CUT-PI-CSEP-CUT</t>
  </si>
  <si>
    <t>D15F4024</t>
  </si>
  <si>
    <t>D16F0182</t>
  </si>
  <si>
    <t>D16F0193</t>
  </si>
  <si>
    <t>D15F4314</t>
  </si>
  <si>
    <t>D15F4324</t>
  </si>
  <si>
    <t>D15F4334</t>
  </si>
  <si>
    <t>SEP-CUT-PI</t>
  </si>
  <si>
    <t>D15F4344</t>
  </si>
  <si>
    <t>D16F0532</t>
  </si>
  <si>
    <t>D16F0543</t>
  </si>
  <si>
    <t>D15F4193</t>
  </si>
  <si>
    <t>D15F5064</t>
  </si>
  <si>
    <t>D15F5074</t>
  </si>
  <si>
    <t>D15F5084</t>
  </si>
  <si>
    <t>D15F5094</t>
  </si>
  <si>
    <t>D15F5104</t>
  </si>
  <si>
    <t>D15F4914</t>
  </si>
  <si>
    <t>D15F4352</t>
  </si>
  <si>
    <t>D15F4362</t>
  </si>
  <si>
    <t>CUT-CCUT</t>
  </si>
  <si>
    <t>D15F4372</t>
  </si>
  <si>
    <t>D15F4382</t>
  </si>
  <si>
    <t>D15F4392</t>
  </si>
  <si>
    <t>D15F4923</t>
  </si>
  <si>
    <t>D15F4933</t>
  </si>
  <si>
    <t>D15F4943</t>
  </si>
  <si>
    <t>D15F4953</t>
  </si>
  <si>
    <t>D15F4963</t>
  </si>
  <si>
    <t>smalldatetime</t>
  </si>
  <si>
    <t>sp_date</t>
  </si>
  <si>
    <t>sp_stroke</t>
  </si>
  <si>
    <t>plan_volume</t>
  </si>
  <si>
    <t>actual_volume</t>
  </si>
  <si>
    <t xml:space="preserve">        IF( OR(AND(RC4&lt;&gt;"", R[1]C4&lt;&gt;""), AND(RC4&lt;&gt;"", R[1]C4="", R[1]C15="")),</t>
  </si>
  <si>
    <t xml:space="preserve">            R5C54 &amp; RC4 &amp; R5C74 &amp; RC15 &amp; R5C86,</t>
  </si>
  <si>
    <t xml:space="preserve">        IF( AND(RC4&lt;&gt;"", R[1]C4="", R[1]C15&lt;&gt;""),</t>
  </si>
  <si>
    <t xml:space="preserve">            R5C54 &amp; RC4 &amp; R5C74 &amp; RC15,</t>
  </si>
  <si>
    <t xml:space="preserve">            IF( AND(RC4="", RC15&lt;&gt;"", OR(AND(R[1]C4="", R[1]C15=""), R[1]C4&lt;&gt;"")),</t>
  </si>
  <si>
    <t xml:space="preserve">                R[-1]C54 &amp; ", " &amp; RC15 &amp; R5C86,</t>
  </si>
  <si>
    <t xml:space="preserve">                IF( AND(RC4="", RC15&lt;&gt;""),</t>
  </si>
  <si>
    <t xml:space="preserve">                    R[-1]C54 &amp; ", " &amp; RC15,</t>
  </si>
  <si>
    <t xml:space="preserve">                    ""</t>
  </si>
  <si>
    <t xml:space="preserve">                    )</t>
  </si>
  <si>
    <t xml:space="preserve">                )</t>
  </si>
  <si>
    <t xml:space="preserve">            )</t>
  </si>
  <si>
    <t xml:space="preserve">        )</t>
  </si>
  <si>
    <t xml:space="preserve">    )</t>
  </si>
  <si>
    <t>=IF(    RC22="●",</t>
  </si>
  <si>
    <t>主（C22）に●があるか？</t>
    <rPh sb="0" eb="1">
      <t>シュ</t>
    </rPh>
    <phoneticPr fontId="45"/>
  </si>
  <si>
    <t>上記条件がTrue</t>
    <rPh sb="0" eb="2">
      <t>ジョウキ</t>
    </rPh>
    <rPh sb="2" eb="4">
      <t>ジョウケン</t>
    </rPh>
    <phoneticPr fontId="45"/>
  </si>
  <si>
    <t>（該当行のインデックス名：有 AND 1行下のインデックス名：有）OR（該当行のインデックス名：有 AND 1行下のインデックス名：無 AND 1行下のカラム名：無）</t>
    <rPh sb="1" eb="3">
      <t>ガイトウ</t>
    </rPh>
    <rPh sb="3" eb="4">
      <t>ギョウ</t>
    </rPh>
    <rPh sb="11" eb="12">
      <t>メイ</t>
    </rPh>
    <rPh sb="13" eb="14">
      <t>アリ</t>
    </rPh>
    <rPh sb="20" eb="21">
      <t>ギョウ</t>
    </rPh>
    <rPh sb="21" eb="22">
      <t>シタ</t>
    </rPh>
    <rPh sb="29" eb="30">
      <t>メイ</t>
    </rPh>
    <rPh sb="31" eb="32">
      <t>アリ</t>
    </rPh>
    <rPh sb="66" eb="67">
      <t>ナ</t>
    </rPh>
    <phoneticPr fontId="45"/>
  </si>
  <si>
    <t>CREATE INDEX &lt;インデックス名&gt; ON &lt;テーブル名&gt; ( &lt;カラム&gt; );</t>
  </si>
  <si>
    <t xml:space="preserve">        R4C54 &amp; RC4 &amp; R4C74 &amp; RC15 &amp; IF(R[1]C22&lt;&gt;"●", R4C86, ","),</t>
    <phoneticPr fontId="45"/>
  </si>
  <si>
    <t>（該当行のインデックス名：有 AND 1行下のインデックス名：無 AND 1行下のカラム名：有）</t>
    <rPh sb="1" eb="3">
      <t>ガイトウ</t>
    </rPh>
    <rPh sb="3" eb="4">
      <t>ギョウ</t>
    </rPh>
    <rPh sb="11" eb="12">
      <t>メイ</t>
    </rPh>
    <rPh sb="13" eb="14">
      <t>アリ</t>
    </rPh>
    <rPh sb="20" eb="21">
      <t>ギョウ</t>
    </rPh>
    <rPh sb="21" eb="22">
      <t>シタ</t>
    </rPh>
    <rPh sb="29" eb="30">
      <t>メイ</t>
    </rPh>
    <rPh sb="31" eb="32">
      <t>ナシ</t>
    </rPh>
    <rPh sb="46" eb="47">
      <t>アリ</t>
    </rPh>
    <phoneticPr fontId="45"/>
  </si>
  <si>
    <t xml:space="preserve">CREATE INDEX &lt;インデックス名&gt; ON &lt;テーブル名&gt; ( &lt;カラム&gt; </t>
    <phoneticPr fontId="45"/>
  </si>
  <si>
    <t>（インデックス名：無 AND カラム名：有 AND （（1行下のインデックス名：無 AND 1行下のカラム名：無）OR（1行下のインデックス名：有）））</t>
    <rPh sb="7" eb="8">
      <t>メイ</t>
    </rPh>
    <rPh sb="9" eb="10">
      <t>ナシ</t>
    </rPh>
    <rPh sb="18" eb="19">
      <t>メイ</t>
    </rPh>
    <rPh sb="20" eb="21">
      <t>アリ</t>
    </rPh>
    <rPh sb="29" eb="30">
      <t>ギョウ</t>
    </rPh>
    <rPh sb="30" eb="31">
      <t>シタ</t>
    </rPh>
    <rPh sb="38" eb="39">
      <t>メイ</t>
    </rPh>
    <rPh sb="40" eb="41">
      <t>ナシ</t>
    </rPh>
    <rPh sb="55" eb="56">
      <t>ナシ</t>
    </rPh>
    <rPh sb="72" eb="73">
      <t>アリ</t>
    </rPh>
    <phoneticPr fontId="45"/>
  </si>
  <si>
    <t>1行上の文＋&lt;カラム名&gt;＋ );</t>
    <rPh sb="1" eb="2">
      <t>ギョウ</t>
    </rPh>
    <rPh sb="2" eb="3">
      <t>ウエ</t>
    </rPh>
    <rPh sb="4" eb="5">
      <t>ブン</t>
    </rPh>
    <phoneticPr fontId="45"/>
  </si>
  <si>
    <t>（インデックス名：無 AND カラム名：有）</t>
    <rPh sb="7" eb="8">
      <t>メイ</t>
    </rPh>
    <rPh sb="9" eb="10">
      <t>ナシ</t>
    </rPh>
    <rPh sb="18" eb="19">
      <t>メイ</t>
    </rPh>
    <rPh sb="20" eb="21">
      <t>アリ</t>
    </rPh>
    <phoneticPr fontId="45"/>
  </si>
  <si>
    <t>1行上の文＋&lt;カラム名&gt;</t>
    <rPh sb="1" eb="2">
      <t>ギョウ</t>
    </rPh>
    <rPh sb="2" eb="3">
      <t>ウエ</t>
    </rPh>
    <rPh sb="4" eb="5">
      <t>ブン</t>
    </rPh>
    <phoneticPr fontId="45"/>
  </si>
  <si>
    <t>その他</t>
    <rPh sb="2" eb="3">
      <t>タ</t>
    </rPh>
    <phoneticPr fontId="45"/>
  </si>
  <si>
    <t>""</t>
    <phoneticPr fontId="45"/>
  </si>
  <si>
    <t>金型保守情報取得</t>
    <rPh sb="0" eb="2">
      <t>カナガタ</t>
    </rPh>
    <rPh sb="2" eb="4">
      <t>ホシュ</t>
    </rPh>
    <rPh sb="4" eb="6">
      <t>ジョウホウ</t>
    </rPh>
    <rPh sb="6" eb="8">
      <t>シュトク</t>
    </rPh>
    <phoneticPr fontId="45"/>
  </si>
  <si>
    <t>金型保守情報を表示形式にしたデータを取得</t>
    <rPh sb="0" eb="6">
      <t>カナガタホシュジョウホウ</t>
    </rPh>
    <rPh sb="7" eb="9">
      <t>ヒョウジ</t>
    </rPh>
    <rPh sb="9" eb="11">
      <t>ケイシキ</t>
    </rPh>
    <rPh sb="18" eb="20">
      <t>シュトク</t>
    </rPh>
    <phoneticPr fontId="45"/>
  </si>
  <si>
    <r>
      <t>O</t>
    </r>
    <r>
      <rPr>
        <sz val="9"/>
        <rFont val="メイリオ"/>
        <family val="3"/>
        <charset val="128"/>
      </rPr>
      <t>N</t>
    </r>
    <phoneticPr fontId="45"/>
  </si>
  <si>
    <t>金型保守情報 AS 金型保守</t>
    <rPh sb="0" eb="2">
      <t>カナガタ</t>
    </rPh>
    <rPh sb="2" eb="4">
      <t>ホシュ</t>
    </rPh>
    <rPh sb="4" eb="6">
      <t>ジョウホウ</t>
    </rPh>
    <rPh sb="10" eb="12">
      <t>カナガタ</t>
    </rPh>
    <rPh sb="12" eb="14">
      <t>ホシュ</t>
    </rPh>
    <phoneticPr fontId="45"/>
  </si>
  <si>
    <r>
      <t>金型保守.部品番号</t>
    </r>
    <r>
      <rPr>
        <sz val="9"/>
        <rFont val="メイリオ"/>
        <family val="3"/>
        <charset val="128"/>
      </rPr>
      <t xml:space="preserve"> = リンク情報.部品番号</t>
    </r>
    <rPh sb="0" eb="2">
      <t>カナガタ</t>
    </rPh>
    <rPh sb="2" eb="4">
      <t>ホシュ</t>
    </rPh>
    <rPh sb="5" eb="7">
      <t>ブヒン</t>
    </rPh>
    <rPh sb="7" eb="9">
      <t>バンゴウ</t>
    </rPh>
    <rPh sb="15" eb="17">
      <t>ジョウホウ</t>
    </rPh>
    <rPh sb="18" eb="20">
      <t>ブヒン</t>
    </rPh>
    <rPh sb="20" eb="22">
      <t>バンゴウ</t>
    </rPh>
    <phoneticPr fontId="45"/>
  </si>
  <si>
    <r>
      <t>A</t>
    </r>
    <r>
      <rPr>
        <sz val="9"/>
        <rFont val="メイリオ"/>
        <family val="3"/>
        <charset val="128"/>
      </rPr>
      <t>ND</t>
    </r>
    <phoneticPr fontId="45"/>
  </si>
  <si>
    <t>金型保守.ステージNo = リンク情報.ステージNo</t>
    <rPh sb="0" eb="2">
      <t>カナガタ</t>
    </rPh>
    <rPh sb="2" eb="4">
      <t>ホシュ</t>
    </rPh>
    <rPh sb="17" eb="19">
      <t>ジョウホウ</t>
    </rPh>
    <phoneticPr fontId="45"/>
  </si>
  <si>
    <t>LEFT JOIN upk_k42.工具番号リンク情報取得 AS リンク情報</t>
    <rPh sb="27" eb="29">
      <t>シュトク</t>
    </rPh>
    <phoneticPr fontId="45"/>
  </si>
  <si>
    <t>LEFT JOIN upk_k42.工具番号情報取得 AS 工具情報</t>
    <rPh sb="18" eb="20">
      <t>コウグ</t>
    </rPh>
    <rPh sb="20" eb="22">
      <t>バンゴウ</t>
    </rPh>
    <rPh sb="22" eb="24">
      <t>ジョウホウ</t>
    </rPh>
    <rPh sb="24" eb="26">
      <t>シュトク</t>
    </rPh>
    <rPh sb="30" eb="32">
      <t>コウグ</t>
    </rPh>
    <rPh sb="32" eb="34">
      <t>ジョウホウ</t>
    </rPh>
    <phoneticPr fontId="45"/>
  </si>
  <si>
    <r>
      <t>金型保守.工具番号</t>
    </r>
    <r>
      <rPr>
        <sz val="9"/>
        <rFont val="メイリオ"/>
        <family val="3"/>
        <charset val="128"/>
      </rPr>
      <t xml:space="preserve"> = 工具情報.工具番号</t>
    </r>
    <rPh sb="0" eb="2">
      <t>カナガタ</t>
    </rPh>
    <rPh sb="2" eb="4">
      <t>ホシュ</t>
    </rPh>
    <rPh sb="5" eb="7">
      <t>コウグ</t>
    </rPh>
    <rPh sb="7" eb="9">
      <t>バンゴウ</t>
    </rPh>
    <rPh sb="12" eb="14">
      <t>コウグ</t>
    </rPh>
    <rPh sb="14" eb="16">
      <t>ジョウホウ</t>
    </rPh>
    <rPh sb="17" eb="19">
      <t>コウグ</t>
    </rPh>
    <rPh sb="19" eb="21">
      <t>バンゴウ</t>
    </rPh>
    <phoneticPr fontId="45"/>
  </si>
  <si>
    <t xml:space="preserve">            CONVERT(VARCHAR, TBL_A.make_day, 111) AS make_day, </t>
  </si>
  <si>
    <t xml:space="preserve">            TBL_A.buhin_no, </t>
  </si>
  <si>
    <t xml:space="preserve">            TBL_A.kougu_no, </t>
  </si>
  <si>
    <t xml:space="preserve">            TBL_A.stage_no, </t>
  </si>
  <si>
    <t xml:space="preserve">            TBL_B.koutei_name, </t>
  </si>
  <si>
    <t xml:space="preserve">            TBL_C.maintenance1, </t>
  </si>
  <si>
    <t xml:space="preserve">            TBL_C.maintenance2,</t>
  </si>
  <si>
    <t xml:space="preserve">            LEFT(CONVERT(varchar, TBL_A.sp_date, 111), 7) AS sp_date, </t>
  </si>
  <si>
    <t xml:space="preserve">            sp_stroke, </t>
  </si>
  <si>
    <t xml:space="preserve">            LEFT JOIN   UPK_TEST.upk_k42.v_k42_k_b_link TBL_B</t>
  </si>
  <si>
    <t xml:space="preserve">                ON      TBL_A.buhin_no = TBL_B.buhin_no</t>
  </si>
  <si>
    <t xml:space="preserve">                    AND TBL_A.stage_no = TBL_B.stage_no</t>
  </si>
  <si>
    <t xml:space="preserve">            LEFT JOIN   UPK_TEST.upk_k42.k42_kougu_information TBL_C</t>
  </si>
  <si>
    <t xml:space="preserve">                ON      TBL_A.kougu_no = TBL_C.kougu_no</t>
  </si>
  <si>
    <t>金型保守.データID</t>
    <rPh sb="0" eb="2">
      <t>カナガタ</t>
    </rPh>
    <rPh sb="2" eb="4">
      <t>ホシュ</t>
    </rPh>
    <phoneticPr fontId="45"/>
  </si>
  <si>
    <t>LEFT(CONVERT(varchar, 金型保守.保守年度, 111), 4) as 保守年度</t>
    <rPh sb="22" eb="24">
      <t>カナガタ</t>
    </rPh>
    <rPh sb="24" eb="26">
      <t>ホシュ</t>
    </rPh>
    <rPh sb="45" eb="47">
      <t>ホシュ</t>
    </rPh>
    <rPh sb="47" eb="49">
      <t>ネンド</t>
    </rPh>
    <phoneticPr fontId="45"/>
  </si>
  <si>
    <t>CONVERT(VARCHAR, 金型保守.計画作成日, 111) AS 計画作成日</t>
    <rPh sb="17" eb="21">
      <t>カナガタホシュ</t>
    </rPh>
    <phoneticPr fontId="45"/>
  </si>
  <si>
    <t>LEFT(CONVERT(varchar, 金型保守.起点日付, 111), 7) AS 起点日付</t>
    <rPh sb="22" eb="26">
      <t>カナガタホシュ</t>
    </rPh>
    <phoneticPr fontId="45"/>
  </si>
  <si>
    <t>金型保守.部品番号</t>
  </si>
  <si>
    <t>金型保守.工具番号</t>
  </si>
  <si>
    <t>金型保守.ステージNo</t>
  </si>
  <si>
    <t>リンク情報.工程名称</t>
    <rPh sb="3" eb="5">
      <t>ジョウホウ</t>
    </rPh>
    <rPh sb="6" eb="8">
      <t>コウテイ</t>
    </rPh>
    <rPh sb="8" eb="10">
      <t>メイショウ</t>
    </rPh>
    <phoneticPr fontId="45"/>
  </si>
  <si>
    <t>工具情報.保守タイミング1</t>
    <rPh sb="0" eb="2">
      <t>コウグ</t>
    </rPh>
    <rPh sb="2" eb="4">
      <t>ジョウホウ</t>
    </rPh>
    <rPh sb="5" eb="7">
      <t>ホシュ</t>
    </rPh>
    <phoneticPr fontId="45"/>
  </si>
  <si>
    <t>工具情報.保守タイミング2</t>
    <rPh sb="0" eb="2">
      <t>コウグ</t>
    </rPh>
    <rPh sb="2" eb="4">
      <t>ジョウホウ</t>
    </rPh>
    <rPh sb="5" eb="7">
      <t>ホシュ</t>
    </rPh>
    <phoneticPr fontId="45"/>
  </si>
  <si>
    <t>TBL_A.nendo</t>
  </si>
  <si>
    <t>TBL_A.make_day</t>
  </si>
  <si>
    <t>TBL_A.buhin_no</t>
  </si>
  <si>
    <t>TBL_A.kougu_no</t>
  </si>
  <si>
    <t>TBL_A.stage_no</t>
  </si>
  <si>
    <t>TBL_A.sp_date</t>
  </si>
  <si>
    <t>upk_k42.v_k42_k_b_link AS TBL_B</t>
    <phoneticPr fontId="45"/>
  </si>
  <si>
    <t>upk_k42.v_k42_kougu_information AS TBL_C</t>
    <phoneticPr fontId="45"/>
  </si>
  <si>
    <t>TBL_B.koutei_name</t>
    <phoneticPr fontId="45"/>
  </si>
  <si>
    <t>TBL_C.maintenance1</t>
    <phoneticPr fontId="45"/>
  </si>
  <si>
    <t>TBL_C.maintenance2</t>
    <phoneticPr fontId="45"/>
  </si>
  <si>
    <r>
      <t>y</t>
    </r>
    <r>
      <rPr>
        <sz val="9"/>
        <rFont val="メイリオ"/>
        <family val="3"/>
        <charset val="128"/>
      </rPr>
      <t>yy</t>
    </r>
    <phoneticPr fontId="45"/>
  </si>
  <si>
    <r>
      <t>y</t>
    </r>
    <r>
      <rPr>
        <sz val="9"/>
        <rFont val="メイリオ"/>
        <family val="3"/>
        <charset val="128"/>
      </rPr>
      <t>yyy/mm/dd</t>
    </r>
    <phoneticPr fontId="45"/>
  </si>
  <si>
    <t>yyyy/mm</t>
    <phoneticPr fontId="45"/>
  </si>
  <si>
    <t>リンク情報.車種</t>
    <rPh sb="3" eb="5">
      <t>ジョウホウ</t>
    </rPh>
    <rPh sb="6" eb="8">
      <t>シャシュ</t>
    </rPh>
    <phoneticPr fontId="45"/>
  </si>
  <si>
    <t>TBL_B.syasyu</t>
    <phoneticPr fontId="45"/>
  </si>
  <si>
    <t xml:space="preserve">            TBL_B.syasyu, </t>
    <phoneticPr fontId="45"/>
  </si>
  <si>
    <t>保守間近年月</t>
    <rPh sb="0" eb="2">
      <t>ホシュ</t>
    </rPh>
    <rPh sb="2" eb="4">
      <t>マヂカ</t>
    </rPh>
    <rPh sb="4" eb="6">
      <t>ネンゲツ</t>
    </rPh>
    <phoneticPr fontId="45"/>
  </si>
  <si>
    <t>保守切れ年月</t>
    <rPh sb="0" eb="2">
      <t>ホシュ</t>
    </rPh>
    <rPh sb="2" eb="3">
      <t>ギ</t>
    </rPh>
    <rPh sb="4" eb="6">
      <t>ネンゲツ</t>
    </rPh>
    <phoneticPr fontId="45"/>
  </si>
  <si>
    <t>up_close</t>
  </si>
  <si>
    <t>up_close</t>
    <phoneticPr fontId="45"/>
  </si>
  <si>
    <t>out_mainte</t>
  </si>
  <si>
    <t>out_mainte</t>
    <phoneticPr fontId="45"/>
  </si>
  <si>
    <t>金型保守.起点ストローク</t>
    <phoneticPr fontId="45"/>
  </si>
  <si>
    <t>TBL_A.sp_stroke</t>
    <phoneticPr fontId="45"/>
  </si>
  <si>
    <t>TBL_A.up_close</t>
    <phoneticPr fontId="45"/>
  </si>
  <si>
    <t>TBL_A.out_mainte</t>
    <phoneticPr fontId="45"/>
  </si>
  <si>
    <t xml:space="preserve">            LEFT(CONVERT(varchar, TBL_A.up_close, 11), 5) AS up_close, </t>
    <phoneticPr fontId="45"/>
  </si>
  <si>
    <t xml:space="preserve">            LEFT(CONVERT(varchar, TBL_A.out_mainte, 11), 5) AS out_mainte, </t>
    <phoneticPr fontId="45"/>
  </si>
  <si>
    <t>LEFT(CONVERT(varchar, 金型保守.保守間近年月, 11), 5) AS 保守間近年月</t>
    <rPh sb="22" eb="26">
      <t>カナガタホシュ</t>
    </rPh>
    <rPh sb="27" eb="29">
      <t>ホシュ</t>
    </rPh>
    <rPh sb="29" eb="31">
      <t>マヂカ</t>
    </rPh>
    <rPh sb="31" eb="33">
      <t>ネンゲツ</t>
    </rPh>
    <rPh sb="46" eb="48">
      <t>ホシュ</t>
    </rPh>
    <rPh sb="48" eb="50">
      <t>マヂカ</t>
    </rPh>
    <rPh sb="50" eb="52">
      <t>ネンゲツ</t>
    </rPh>
    <phoneticPr fontId="45"/>
  </si>
  <si>
    <t>LEFT(CONVERT(varchar, 金型保守.保守切れ年月, 11), 5) AS 保守切れ年月</t>
    <rPh sb="22" eb="26">
      <t>カナガタホシュ</t>
    </rPh>
    <rPh sb="27" eb="29">
      <t>ホシュ</t>
    </rPh>
    <rPh sb="29" eb="30">
      <t>キ</t>
    </rPh>
    <rPh sb="31" eb="33">
      <t>ネンゲツ</t>
    </rPh>
    <rPh sb="46" eb="48">
      <t>ホシュ</t>
    </rPh>
    <rPh sb="50" eb="52">
      <t>ネンゲツ</t>
    </rPh>
    <phoneticPr fontId="45"/>
  </si>
  <si>
    <t>金型稼働情報取得</t>
    <rPh sb="0" eb="2">
      <t>カナガタ</t>
    </rPh>
    <rPh sb="2" eb="4">
      <t>カドウ</t>
    </rPh>
    <rPh sb="4" eb="6">
      <t>ジョウホウ</t>
    </rPh>
    <rPh sb="6" eb="8">
      <t>シュトク</t>
    </rPh>
    <phoneticPr fontId="45"/>
  </si>
  <si>
    <t>v_k42_mold_work_inf</t>
    <phoneticPr fontId="45"/>
  </si>
  <si>
    <t>金型の稼働履歴情報を実績データ集計処理履歴より取得</t>
    <rPh sb="0" eb="2">
      <t>カナガタ</t>
    </rPh>
    <rPh sb="3" eb="5">
      <t>カドウ</t>
    </rPh>
    <rPh sb="5" eb="7">
      <t>リレキ</t>
    </rPh>
    <rPh sb="7" eb="9">
      <t>ジョウホウ</t>
    </rPh>
    <rPh sb="10" eb="12">
      <t>ジッセキ</t>
    </rPh>
    <rPh sb="15" eb="17">
      <t>シュウケイ</t>
    </rPh>
    <rPh sb="17" eb="19">
      <t>ショリ</t>
    </rPh>
    <rPh sb="19" eb="21">
      <t>リレキ</t>
    </rPh>
    <rPh sb="23" eb="25">
      <t>シュトク</t>
    </rPh>
    <phoneticPr fontId="45"/>
  </si>
  <si>
    <t>CASE</t>
  </si>
  <si>
    <t>AND</t>
  </si>
  <si>
    <t>ELSE</t>
  </si>
  <si>
    <t>集計履歴.工具番号</t>
    <rPh sb="5" eb="7">
      <t>コウグ</t>
    </rPh>
    <rPh sb="7" eb="9">
      <t>バンゴウ</t>
    </rPh>
    <phoneticPr fontId="45"/>
  </si>
  <si>
    <t>集計履歴.処理開始データID</t>
    <rPh sb="5" eb="7">
      <t>ショリ</t>
    </rPh>
    <rPh sb="7" eb="9">
      <t>カイシ</t>
    </rPh>
    <phoneticPr fontId="45"/>
  </si>
  <si>
    <t>集計履歴.処理前ストローク数</t>
    <rPh sb="5" eb="7">
      <t>ショリ</t>
    </rPh>
    <rPh sb="7" eb="8">
      <t>マエ</t>
    </rPh>
    <rPh sb="13" eb="14">
      <t>スウ</t>
    </rPh>
    <phoneticPr fontId="45"/>
  </si>
  <si>
    <t>SUBSTRING(集計履歴.処理開始データID, 5, 2) &gt;= '01'</t>
    <rPh sb="15" eb="17">
      <t>ショリ</t>
    </rPh>
    <rPh sb="17" eb="19">
      <t>カイシ</t>
    </rPh>
    <phoneticPr fontId="45"/>
  </si>
  <si>
    <t>SUBSTRING(集計履歴.処理開始データID, 5, 2) &lt;= '03'</t>
  </si>
  <si>
    <t>CONVERT(INT, SUBSTRING(集計履歴.処理開始データID, 1, 4)) -1</t>
    <rPh sb="28" eb="32">
      <t>ショリカイシ</t>
    </rPh>
    <phoneticPr fontId="45"/>
  </si>
  <si>
    <t>CONVERT(INT, SUBSTRING(集計履歴.処理開始データID, 1, 4))</t>
  </si>
  <si>
    <t>AS 年度</t>
    <rPh sb="3" eb="5">
      <t>ネンド</t>
    </rPh>
    <phoneticPr fontId="45"/>
  </si>
  <si>
    <t>WHEN</t>
  </si>
  <si>
    <t>THEN</t>
  </si>
  <si>
    <t>END</t>
  </si>
  <si>
    <t>実績データ集計処理履歴 AS 集計履歴</t>
    <rPh sb="15" eb="17">
      <t>シュウケイ</t>
    </rPh>
    <rPh sb="17" eb="19">
      <t>リレキ</t>
    </rPh>
    <phoneticPr fontId="45"/>
  </si>
  <si>
    <t>集計履歴.部品番号</t>
    <rPh sb="5" eb="9">
      <t>ブヒンバンゴウ</t>
    </rPh>
    <phoneticPr fontId="45"/>
  </si>
  <si>
    <t>SUBSTRING(集計履歴.処理開始データID, 1, 4) AS 年</t>
    <rPh sb="15" eb="17">
      <t>ショリ</t>
    </rPh>
    <rPh sb="17" eb="19">
      <t>カイシ</t>
    </rPh>
    <rPh sb="35" eb="36">
      <t>ネン</t>
    </rPh>
    <phoneticPr fontId="45"/>
  </si>
  <si>
    <t>SUBSTRING(集計履歴.処理開始データID, 5, 2) AS 月</t>
    <rPh sb="15" eb="17">
      <t>ショリ</t>
    </rPh>
    <rPh sb="17" eb="19">
      <t>カイシ</t>
    </rPh>
    <rPh sb="35" eb="36">
      <t>ゲツ</t>
    </rPh>
    <phoneticPr fontId="45"/>
  </si>
  <si>
    <t>SUBSTRING(集計履歴.処理開始データID, 1, 4)</t>
    <rPh sb="15" eb="17">
      <t>ショリ</t>
    </rPh>
    <rPh sb="17" eb="19">
      <t>カイシ</t>
    </rPh>
    <phoneticPr fontId="45"/>
  </si>
  <si>
    <t>+ "/" + SUBSTRING(集計履歴.処理開始データID, 5, 2) AS 年月</t>
  </si>
  <si>
    <t>+ "/" + SUBSTRING(集計履歴.処理開始データID, 5, 2)</t>
  </si>
  <si>
    <t>+ "/" + SUBSTRING(集計履歴.処理開始データID, 7, 2)</t>
  </si>
  <si>
    <t>+ " " + SUBSTRING(集計履歴.処理開始データID, 9, 2)</t>
  </si>
  <si>
    <t>+ ":" + SUBSTRING(集計履歴.処理開始データID, 11, 2)</t>
  </si>
  <si>
    <t>+ ":" + SUBSTRING(集計履歴.処理開始データID, 13, 2) AS 稼働日時</t>
    <rPh sb="43" eb="45">
      <t>カドウ</t>
    </rPh>
    <rPh sb="45" eb="47">
      <t>ニチジ</t>
    </rPh>
    <phoneticPr fontId="45"/>
  </si>
  <si>
    <t>k42_jis_totalization_history AS TB_A</t>
    <phoneticPr fontId="45"/>
  </si>
  <si>
    <t>buhin_no</t>
    <phoneticPr fontId="45"/>
  </si>
  <si>
    <t>kougu_no</t>
    <phoneticPr fontId="45"/>
  </si>
  <si>
    <t>jisseki_start_no</t>
    <phoneticPr fontId="45"/>
  </si>
  <si>
    <t>stroke_bef</t>
    <phoneticPr fontId="45"/>
  </si>
  <si>
    <t>SELECT      buhin_no, kougu_no, jisseki_start_no, stroke_bef,</t>
  </si>
  <si>
    <t xml:space="preserve">            SUBSTRING(jisseki_start_no, 1, 4) AS nen, SUBSTRING(jisseki_start_no, 5, 2) AS getu,</t>
  </si>
  <si>
    <t xml:space="preserve">            CASE </t>
  </si>
  <si>
    <t xml:space="preserve">                WHEN    SUBSTRING(jisseki_start_no, 5, 2) &gt;= '01' AND</t>
  </si>
  <si>
    <t xml:space="preserve">                        SUBSTRING(jisseki_start_no, 5, 2) &lt;= '03'       </t>
  </si>
  <si>
    <t xml:space="preserve">                            THEN    CONVERT(INT, SUBSTRING(jisseki_start_no, 1, 4)) -1</t>
  </si>
  <si>
    <t xml:space="preserve">                ELSE    CONVERT(INT, SUBSTRING(jisseki_start_no, 1, 4))</t>
  </si>
  <si>
    <t xml:space="preserve">                END AS nendo,</t>
  </si>
  <si>
    <t xml:space="preserve">            SUBSTRING(jisseki_start_no, 1, 4) + '/' + SUBSTRING(jisseki_start_no, 5, 2) AS nengetu,</t>
  </si>
  <si>
    <t xml:space="preserve">            SUBSTRING(jisseki_start_no, 1, 4) + '/' + SUBSTRING(jisseki_start_no, 5, 2) + '/' + SUBSTRING(jisseki_start_no, 7, 2)</t>
  </si>
  <si>
    <t xml:space="preserve">            + ' ' + SUBSTRING(jisseki_start_no, 9, 2) + ':' + SUBSTRING(jisseki_start_no, 11, 2) + ':' + SUBSTRING(jisseki_start_no, 13, 2)</t>
  </si>
  <si>
    <t>FROM        UPK.upk_k42.k42_jis_totalization_history</t>
  </si>
  <si>
    <t xml:space="preserve">集計履歴.工具番号, </t>
    <phoneticPr fontId="45"/>
  </si>
  <si>
    <t xml:space="preserve">SUBSTRING(集計履歴.処理開始データID, 1, 4) + '/' + </t>
    <phoneticPr fontId="45"/>
  </si>
  <si>
    <t>SUBSTRING(集計履歴.処理開始データID, 5, 2)</t>
  </si>
  <si>
    <t xml:space="preserve">ROW_NUMBER() OVER ( </t>
    <phoneticPr fontId="45"/>
  </si>
  <si>
    <t xml:space="preserve">PARTITION BY </t>
  </si>
  <si>
    <r>
      <t>ORDER BY</t>
    </r>
    <r>
      <rPr>
        <sz val="9"/>
        <rFont val="メイリオ"/>
        <family val="3"/>
        <charset val="128"/>
      </rPr>
      <t/>
    </r>
    <phoneticPr fontId="45"/>
  </si>
  <si>
    <t>集計履歴.処理開始データID) AS シーク番号</t>
    <phoneticPr fontId="45"/>
  </si>
  <si>
    <t xml:space="preserve">            AS daytime,</t>
  </si>
  <si>
    <t xml:space="preserve">            ROW_NUMBER() OVER ( PARTITION BY kougu_no, SUBSTRING(jisseki_start_no, 1, 4) + '/' + SUBSTRING(jisseki_start_no, 5, 2)</t>
  </si>
  <si>
    <t xml:space="preserve">                                ORDER BY        jisseki_start_no) AS seq_no</t>
  </si>
  <si>
    <t>データ元ファイル</t>
    <rPh sb="3" eb="4">
      <t>モト</t>
    </rPh>
    <phoneticPr fontId="45"/>
  </si>
  <si>
    <t>input_file</t>
    <phoneticPr fontId="45"/>
  </si>
  <si>
    <r>
      <t>c</t>
    </r>
    <r>
      <rPr>
        <sz val="9"/>
        <rFont val="メイリオ"/>
        <family val="3"/>
        <charset val="128"/>
      </rPr>
      <t>har</t>
    </r>
    <phoneticPr fontId="45"/>
  </si>
  <si>
    <r>
      <rPr>
        <sz val="9"/>
        <rFont val="メイリオ"/>
        <family val="3"/>
        <charset val="128"/>
      </rPr>
      <t>255</t>
    </r>
    <phoneticPr fontId="45"/>
  </si>
  <si>
    <t>該当年度</t>
    <rPh sb="0" eb="2">
      <t>ガイトウ</t>
    </rPh>
    <rPh sb="2" eb="4">
      <t>ネンド</t>
    </rPh>
    <phoneticPr fontId="45"/>
  </si>
  <si>
    <t>nendo</t>
    <phoneticPr fontId="45"/>
  </si>
  <si>
    <t>データ元のファイル名（フルパス）</t>
    <rPh sb="3" eb="4">
      <t>モト</t>
    </rPh>
    <rPh sb="9" eb="10">
      <t>メイ</t>
    </rPh>
    <phoneticPr fontId="45"/>
  </si>
  <si>
    <t>k60_pv_data</t>
  </si>
  <si>
    <t>生産台数推移データテーブル再考</t>
    <rPh sb="0" eb="6">
      <t>セイサンダイスウスイイ</t>
    </rPh>
    <rPh sb="13" eb="15">
      <t>サイコウ</t>
    </rPh>
    <phoneticPr fontId="6"/>
  </si>
  <si>
    <t>データ元ファイルの更新日時</t>
    <rPh sb="3" eb="4">
      <t>モト</t>
    </rPh>
    <rPh sb="9" eb="11">
      <t>コウシン</t>
    </rPh>
    <rPh sb="11" eb="13">
      <t>ニチジ</t>
    </rPh>
    <phoneticPr fontId="45"/>
  </si>
  <si>
    <t>データ元ファイル更新日時</t>
    <rPh sb="3" eb="4">
      <t>モト</t>
    </rPh>
    <rPh sb="8" eb="10">
      <t>コウシン</t>
    </rPh>
    <rPh sb="10" eb="12">
      <t>ニチジ</t>
    </rPh>
    <phoneticPr fontId="45"/>
  </si>
  <si>
    <t>file_update</t>
    <phoneticPr fontId="45"/>
  </si>
  <si>
    <t>該当年月</t>
    <rPh sb="0" eb="2">
      <t>ガイトウ</t>
    </rPh>
    <rPh sb="2" eb="4">
      <t>ネンゲツ</t>
    </rPh>
    <phoneticPr fontId="45"/>
  </si>
  <si>
    <t>データ更新フラグ</t>
    <rPh sb="3" eb="5">
      <t>コウシン</t>
    </rPh>
    <phoneticPr fontId="45"/>
  </si>
  <si>
    <t>データ更新:1</t>
    <rPh sb="3" eb="5">
      <t>コウシン</t>
    </rPh>
    <phoneticPr fontId="45"/>
  </si>
  <si>
    <t>data_update</t>
    <phoneticPr fontId="45"/>
  </si>
  <si>
    <t>do_plan</t>
    <phoneticPr fontId="45"/>
  </si>
  <si>
    <t>保守計画実施フラグ</t>
    <rPh sb="0" eb="2">
      <t>ホシュ</t>
    </rPh>
    <rPh sb="2" eb="4">
      <t>ケイカク</t>
    </rPh>
    <rPh sb="4" eb="6">
      <t>ジッシ</t>
    </rPh>
    <phoneticPr fontId="6"/>
  </si>
  <si>
    <r>
      <t>d</t>
    </r>
    <r>
      <rPr>
        <sz val="9"/>
        <rFont val="メイリオ"/>
        <family val="3"/>
        <charset val="128"/>
      </rPr>
      <t>ata_update</t>
    </r>
    <phoneticPr fontId="45"/>
  </si>
  <si>
    <r>
      <t>s</t>
    </r>
    <r>
      <rPr>
        <sz val="9"/>
        <rFont val="メイリオ"/>
        <family val="3"/>
        <charset val="128"/>
      </rPr>
      <t>mallint</t>
    </r>
    <phoneticPr fontId="6"/>
  </si>
  <si>
    <t>1:保守計画実施</t>
    <rPh sb="2" eb="4">
      <t>ホシュ</t>
    </rPh>
    <rPh sb="4" eb="6">
      <t>ケイカク</t>
    </rPh>
    <rPh sb="6" eb="8">
      <t>ジッシ</t>
    </rPh>
    <phoneticPr fontId="6"/>
  </si>
  <si>
    <t>1:データ更新</t>
    <rPh sb="5" eb="7">
      <t>コウシン</t>
    </rPh>
    <phoneticPr fontId="6"/>
  </si>
  <si>
    <t>float(2,2)</t>
    <phoneticPr fontId="6"/>
  </si>
  <si>
    <t>■画面別操作権限</t>
    <phoneticPr fontId="45"/>
  </si>
  <si>
    <t>project_code</t>
  </si>
  <si>
    <t>program_code</t>
  </si>
  <si>
    <t>authority_id</t>
  </si>
  <si>
    <t>operation_id</t>
  </si>
  <si>
    <t>permission</t>
  </si>
  <si>
    <t>NULL</t>
  </si>
  <si>
    <t>■画面マスタ</t>
    <rPh sb="1" eb="3">
      <t>ガメン</t>
    </rPh>
    <phoneticPr fontId="45"/>
  </si>
  <si>
    <t>システムにて登録</t>
    <rPh sb="6" eb="8">
      <t>トウロク</t>
    </rPh>
    <phoneticPr fontId="45"/>
  </si>
  <si>
    <t>18K1001001</t>
  </si>
  <si>
    <t>18K1001001</t>
    <phoneticPr fontId="45"/>
  </si>
  <si>
    <t>upk01020</t>
    <phoneticPr fontId="45"/>
  </si>
  <si>
    <t>部品番号マスタ</t>
    <rPh sb="0" eb="2">
      <t>ブヒン</t>
    </rPh>
    <rPh sb="2" eb="4">
      <t>バンゴウ</t>
    </rPh>
    <phoneticPr fontId="45"/>
  </si>
  <si>
    <t>0:管理者権限（以降括弧内はK6の内容）, 8:一般ユーザー, 9:システム管理者権限</t>
    <phoneticPr fontId="45"/>
  </si>
  <si>
    <t>1:更新 2:追加 3:削除 4:参照</t>
    <rPh sb="2" eb="4">
      <t>コウシン</t>
    </rPh>
    <rPh sb="7" eb="9">
      <t>ツイカ</t>
    </rPh>
    <rPh sb="12" eb="14">
      <t>サクジョ</t>
    </rPh>
    <rPh sb="17" eb="19">
      <t>サンショウ</t>
    </rPh>
    <phoneticPr fontId="45"/>
  </si>
  <si>
    <t>データ追加SQL</t>
    <rPh sb="3" eb="5">
      <t>ツイカ</t>
    </rPh>
    <phoneticPr fontId="45"/>
  </si>
  <si>
    <t>2019/9/2411:45:07</t>
  </si>
  <si>
    <t>■upk_common.Common.PgId</t>
    <phoneticPr fontId="45"/>
  </si>
  <si>
    <t>21K4002001</t>
  </si>
  <si>
    <t>21K4002001</t>
    <phoneticPr fontId="45"/>
  </si>
  <si>
    <t>k4001001</t>
    <phoneticPr fontId="45"/>
  </si>
  <si>
    <t>k4001001</t>
    <phoneticPr fontId="45"/>
  </si>
  <si>
    <t>圧造課用部品番号マスタ</t>
    <phoneticPr fontId="45"/>
  </si>
  <si>
    <t>■担当者別権限</t>
    <rPh sb="1" eb="4">
      <t>タントウシャ</t>
    </rPh>
    <rPh sb="4" eb="5">
      <t>ベツ</t>
    </rPh>
    <rPh sb="5" eb="7">
      <t>ケンゲン</t>
    </rPh>
    <phoneticPr fontId="45"/>
  </si>
  <si>
    <t>プロジェクトコードが違う為、各担当者の情報を追加する必要がある。</t>
    <rPh sb="10" eb="11">
      <t>チガ</t>
    </rPh>
    <rPh sb="12" eb="13">
      <t>タメ</t>
    </rPh>
    <rPh sb="14" eb="15">
      <t>カク</t>
    </rPh>
    <rPh sb="15" eb="18">
      <t>タントウシャ</t>
    </rPh>
    <rPh sb="19" eb="21">
      <t>ジョウホウ</t>
    </rPh>
    <rPh sb="22" eb="24">
      <t>ツイカ</t>
    </rPh>
    <rPh sb="26" eb="28">
      <t>ヒツヨウ</t>
    </rPh>
    <phoneticPr fontId="45"/>
  </si>
  <si>
    <t>圧造課用部品番号マスタ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phoneticPr fontId="45"/>
  </si>
  <si>
    <t>k4001002</t>
    <phoneticPr fontId="45"/>
  </si>
  <si>
    <t>部品番号リンク情報</t>
    <rPh sb="0" eb="2">
      <t>ブヒン</t>
    </rPh>
    <rPh sb="2" eb="4">
      <t>バンゴウ</t>
    </rPh>
    <rPh sb="7" eb="9">
      <t>ジョウホウ</t>
    </rPh>
    <phoneticPr fontId="45"/>
  </si>
  <si>
    <t>部品番号リンク情報</t>
    <rPh sb="0" eb="4">
      <t>ブヒンバンゴウ</t>
    </rPh>
    <rPh sb="7" eb="9">
      <t>ジョウホウ</t>
    </rPh>
    <phoneticPr fontId="45"/>
  </si>
  <si>
    <t>k4001002</t>
    <phoneticPr fontId="45"/>
  </si>
  <si>
    <t>TBL_A.k60_buno_id AS k60_buno_id</t>
  </si>
  <si>
    <t>部品番号リンクテーブル再考</t>
    <rPh sb="0" eb="4">
      <t>ブヒンバンゴウ</t>
    </rPh>
    <rPh sb="11" eb="13">
      <t>サイコウ</t>
    </rPh>
    <phoneticPr fontId="6"/>
  </si>
  <si>
    <t>k60_press_buno_link</t>
    <phoneticPr fontId="6"/>
  </si>
  <si>
    <t>TBL_B.buhin_no AS k60_buhin_no</t>
  </si>
  <si>
    <t>TBL_A.buno_id AS buno_id</t>
  </si>
  <si>
    <t>ビュー定義</t>
    <phoneticPr fontId="6"/>
  </si>
  <si>
    <t>TBL_C.buhin_no AS buno</t>
    <phoneticPr fontId="45"/>
  </si>
  <si>
    <t>大日程部品番号リンク情報 AS 大日程部番リンク</t>
    <rPh sb="0" eb="1">
      <t>ダイ</t>
    </rPh>
    <rPh sb="1" eb="3">
      <t>ニッテイ</t>
    </rPh>
    <rPh sb="3" eb="5">
      <t>ブヒン</t>
    </rPh>
    <rPh sb="5" eb="7">
      <t>バンゴウ</t>
    </rPh>
    <rPh sb="10" eb="12">
      <t>ジョウホウ</t>
    </rPh>
    <rPh sb="16" eb="17">
      <t>ダイ</t>
    </rPh>
    <rPh sb="17" eb="19">
      <t>ニッテイ</t>
    </rPh>
    <rPh sb="19" eb="21">
      <t>ブバン</t>
    </rPh>
    <phoneticPr fontId="45"/>
  </si>
  <si>
    <t>大日程部番リンク.圧造課用部品番号データID = 圧造課用.データID</t>
    <rPh sb="0" eb="1">
      <t>ダイ</t>
    </rPh>
    <rPh sb="1" eb="3">
      <t>ニッテイ</t>
    </rPh>
    <rPh sb="3" eb="5">
      <t>ブバン</t>
    </rPh>
    <rPh sb="9" eb="11">
      <t>アツゾウ</t>
    </rPh>
    <rPh sb="11" eb="12">
      <t>カ</t>
    </rPh>
    <rPh sb="12" eb="13">
      <t>ヨウ</t>
    </rPh>
    <rPh sb="13" eb="15">
      <t>ブヒン</t>
    </rPh>
    <rPh sb="15" eb="17">
      <t>バンゴウ</t>
    </rPh>
    <rPh sb="25" eb="27">
      <t>アツゾウ</t>
    </rPh>
    <rPh sb="27" eb="28">
      <t>カ</t>
    </rPh>
    <rPh sb="28" eb="29">
      <t>ヨウ</t>
    </rPh>
    <phoneticPr fontId="45"/>
  </si>
  <si>
    <t>圧造課用.部品番号 AS 圧造用部番</t>
    <rPh sb="0" eb="2">
      <t>アツゾウ</t>
    </rPh>
    <rPh sb="2" eb="3">
      <t>カ</t>
    </rPh>
    <rPh sb="3" eb="4">
      <t>ヨウ</t>
    </rPh>
    <rPh sb="5" eb="7">
      <t>ブヒン</t>
    </rPh>
    <rPh sb="7" eb="9">
      <t>バンゴウ</t>
    </rPh>
    <rPh sb="13" eb="15">
      <t>アツゾウ</t>
    </rPh>
    <rPh sb="15" eb="16">
      <t>ヨウ</t>
    </rPh>
    <rPh sb="16" eb="18">
      <t>ブバン</t>
    </rPh>
    <phoneticPr fontId="45"/>
  </si>
  <si>
    <t>v_m_k60_buhin_no AS TBL_B</t>
    <phoneticPr fontId="45"/>
  </si>
  <si>
    <t>TBL_B.buhin_no AS k60_buno</t>
    <phoneticPr fontId="45"/>
  </si>
  <si>
    <t xml:space="preserve">            LEFT JOIN UPK.upk_k60.v_m_k60_buhin_no AS TBL_B</t>
    <phoneticPr fontId="45"/>
  </si>
  <si>
    <t>k60_os_buno_link</t>
    <phoneticPr fontId="6"/>
  </si>
  <si>
    <t>大日程部品番号リンク情報</t>
    <rPh sb="0" eb="1">
      <t>ダイ</t>
    </rPh>
    <rPh sb="1" eb="3">
      <t>ニッテイ</t>
    </rPh>
    <rPh sb="3" eb="7">
      <t>ブヒンバンゴウ</t>
    </rPh>
    <rPh sb="10" eb="12">
      <t>ジョウホウ</t>
    </rPh>
    <phoneticPr fontId="45"/>
  </si>
  <si>
    <t>k4001003</t>
    <phoneticPr fontId="45"/>
  </si>
  <si>
    <t>無し</t>
    <rPh sb="0" eb="1">
      <t>ナ</t>
    </rPh>
    <phoneticPr fontId="45"/>
  </si>
  <si>
    <t>セレナ</t>
  </si>
  <si>
    <t>C27</t>
  </si>
  <si>
    <t>050</t>
  </si>
  <si>
    <t>シルビア</t>
  </si>
  <si>
    <t>S14</t>
  </si>
  <si>
    <t>123</t>
  </si>
  <si>
    <t>テラノ</t>
  </si>
  <si>
    <t>R50</t>
  </si>
  <si>
    <t>124</t>
  </si>
  <si>
    <t>サニー</t>
  </si>
  <si>
    <t>B15</t>
  </si>
  <si>
    <t>126</t>
  </si>
  <si>
    <t>パルサー</t>
  </si>
  <si>
    <t>N16</t>
  </si>
  <si>
    <t>131</t>
  </si>
  <si>
    <t>S15</t>
  </si>
  <si>
    <t>ローグ</t>
  </si>
  <si>
    <t>145DE</t>
  </si>
  <si>
    <t>エクストレイル</t>
  </si>
  <si>
    <t>T33</t>
  </si>
  <si>
    <t>145DP</t>
  </si>
  <si>
    <t>182</t>
  </si>
  <si>
    <t>プリメーラ</t>
  </si>
  <si>
    <t>P12</t>
  </si>
  <si>
    <t>186</t>
  </si>
  <si>
    <t>T30</t>
  </si>
  <si>
    <t>259B</t>
  </si>
  <si>
    <t>キャラバン</t>
  </si>
  <si>
    <t>E26</t>
  </si>
  <si>
    <t>359</t>
  </si>
  <si>
    <t>360</t>
  </si>
  <si>
    <t>シルフィー</t>
  </si>
  <si>
    <t>G10</t>
  </si>
  <si>
    <t>420</t>
  </si>
  <si>
    <t>T31</t>
  </si>
  <si>
    <t>423</t>
  </si>
  <si>
    <t>S35</t>
  </si>
  <si>
    <t>457</t>
  </si>
  <si>
    <t>ムラーノ</t>
  </si>
  <si>
    <t>Z51</t>
  </si>
  <si>
    <t>474</t>
  </si>
  <si>
    <t>ティアナ</t>
  </si>
  <si>
    <t>J32</t>
  </si>
  <si>
    <t>480</t>
  </si>
  <si>
    <t>セドリックタクシ－</t>
  </si>
  <si>
    <t>720</t>
  </si>
  <si>
    <t>518</t>
  </si>
  <si>
    <t>クエスト</t>
  </si>
  <si>
    <t>RE52</t>
  </si>
  <si>
    <t>519</t>
  </si>
  <si>
    <t>サファリ</t>
  </si>
  <si>
    <t>Y62</t>
  </si>
  <si>
    <t>620</t>
  </si>
  <si>
    <t>６２０</t>
  </si>
  <si>
    <t>850</t>
  </si>
  <si>
    <t>ダットラ</t>
  </si>
  <si>
    <t>D21</t>
  </si>
  <si>
    <t>862B</t>
  </si>
  <si>
    <t>ノート</t>
  </si>
  <si>
    <t>E12</t>
  </si>
  <si>
    <t>883A</t>
  </si>
  <si>
    <t>920A</t>
  </si>
  <si>
    <t>T32</t>
  </si>
  <si>
    <t>920AJ</t>
  </si>
  <si>
    <t>950C</t>
  </si>
  <si>
    <t>キャシュカイ</t>
  </si>
  <si>
    <t>J11</t>
  </si>
  <si>
    <t>951</t>
  </si>
  <si>
    <t>WD21</t>
  </si>
  <si>
    <t>973</t>
  </si>
  <si>
    <t>ＲＧ</t>
  </si>
  <si>
    <t>D21A</t>
  </si>
  <si>
    <t>ハイゼット　カーゴ</t>
  </si>
  <si>
    <t>ms_cm</t>
  </si>
  <si>
    <t>k60_cm</t>
  </si>
  <si>
    <t>bikou</t>
  </si>
  <si>
    <t>60</t>
  </si>
  <si>
    <t>■登録データ</t>
    <rPh sb="1" eb="3">
      <t>トウロク</t>
    </rPh>
    <phoneticPr fontId="45"/>
  </si>
  <si>
    <t>■登録SQL</t>
    <rPh sb="1" eb="3">
      <t>トウロク</t>
    </rPh>
    <phoneticPr fontId="45"/>
  </si>
  <si>
    <t>k40_cmc_convert</t>
    <phoneticPr fontId="6"/>
  </si>
  <si>
    <t>k40_mm_data</t>
    <phoneticPr fontId="6"/>
  </si>
  <si>
    <t>k40_mm_history</t>
    <phoneticPr fontId="6"/>
  </si>
  <si>
    <t>UPK_TEST.upk_k40</t>
    <phoneticPr fontId="45"/>
  </si>
  <si>
    <t>v_k60_os_buno_link</t>
    <phoneticPr fontId="45"/>
  </si>
  <si>
    <t>k40_cmc_convert AS TBL</t>
    <phoneticPr fontId="45"/>
  </si>
  <si>
    <t>v_k40_cmc_convert AS TBL</t>
    <phoneticPr fontId="45"/>
  </si>
  <si>
    <t>v_k40_cmc_convert</t>
    <phoneticPr fontId="45"/>
  </si>
  <si>
    <t>v_k40_cmc_ryousan</t>
    <phoneticPr fontId="45"/>
  </si>
  <si>
    <t>v_k40_cmc_kanagata</t>
    <phoneticPr fontId="45"/>
  </si>
  <si>
    <t>v_k40_mm_data</t>
    <phoneticPr fontId="45"/>
  </si>
  <si>
    <t>TBL.k40_cm</t>
    <phoneticPr fontId="45"/>
  </si>
  <si>
    <t>TBL.k40_cm</t>
    <phoneticPr fontId="45"/>
  </si>
  <si>
    <t>k40_cm</t>
    <phoneticPr fontId="45"/>
  </si>
  <si>
    <t>k40_mm_data AS TBL_A</t>
    <phoneticPr fontId="45"/>
  </si>
  <si>
    <t>FROM        UPK_TEST.upk_k40.k40_mm_data AS TBL_A</t>
    <phoneticPr fontId="45"/>
  </si>
  <si>
    <t>車種記号対照表</t>
    <rPh sb="0" eb="2">
      <t>シャシュ</t>
    </rPh>
    <rPh sb="2" eb="7">
      <t>キゴウタイショウヒョウ</t>
    </rPh>
    <phoneticPr fontId="45"/>
  </si>
  <si>
    <t>k4001004</t>
    <phoneticPr fontId="45"/>
  </si>
  <si>
    <t>車種記号対照表情報</t>
    <rPh sb="0" eb="7">
      <t>シャシュキゴウタイショウヒョウ</t>
    </rPh>
    <rPh sb="7" eb="9">
      <t>ジョウホウ</t>
    </rPh>
    <phoneticPr fontId="45"/>
  </si>
  <si>
    <t>SELECT</t>
    <phoneticPr fontId="45"/>
  </si>
  <si>
    <t xml:space="preserve">            LEFT(CONVERT(varchar, TBL_A.nendo, 111), 4) as nendo, </t>
    <phoneticPr fontId="45"/>
  </si>
  <si>
    <t xml:space="preserve">            TBL_A.data_id, </t>
    <phoneticPr fontId="45"/>
  </si>
  <si>
    <t xml:space="preserve">            TBL_A.data_update,</t>
    <phoneticPr fontId="45"/>
  </si>
  <si>
    <t xml:space="preserve">            TBL_A.do_plan,</t>
    <phoneticPr fontId="45"/>
  </si>
  <si>
    <t>金型保守.データ更新フラグ</t>
    <rPh sb="8" eb="10">
      <t>コウシン</t>
    </rPh>
    <phoneticPr fontId="45"/>
  </si>
  <si>
    <t>金型保守.保守計画実施フラグ</t>
    <rPh sb="5" eb="7">
      <t>ホシュ</t>
    </rPh>
    <rPh sb="7" eb="9">
      <t>ケイカク</t>
    </rPh>
    <rPh sb="9" eb="11">
      <t>ジッシ</t>
    </rPh>
    <phoneticPr fontId="45"/>
  </si>
  <si>
    <t>TBL_A.data_update</t>
    <phoneticPr fontId="45"/>
  </si>
  <si>
    <t>TBL_A.do_plan</t>
    <phoneticPr fontId="45"/>
  </si>
  <si>
    <t>生産予定台数1</t>
    <rPh sb="0" eb="2">
      <t>セイサン</t>
    </rPh>
    <rPh sb="2" eb="4">
      <t>ヨテイ</t>
    </rPh>
    <rPh sb="4" eb="6">
      <t>ダイスウ</t>
    </rPh>
    <phoneticPr fontId="45"/>
  </si>
  <si>
    <t>生産実績台数1</t>
    <rPh sb="0" eb="2">
      <t>セイサン</t>
    </rPh>
    <rPh sb="2" eb="4">
      <t>ジッセキ</t>
    </rPh>
    <rPh sb="4" eb="6">
      <t>ダイスウ</t>
    </rPh>
    <phoneticPr fontId="45"/>
  </si>
  <si>
    <t>plan_vol1</t>
    <phoneticPr fontId="45"/>
  </si>
  <si>
    <t>stroke1</t>
    <phoneticPr fontId="45"/>
  </si>
  <si>
    <t>actual_vol1</t>
    <phoneticPr fontId="45"/>
  </si>
  <si>
    <t>当月ストローク数1</t>
    <rPh sb="0" eb="2">
      <t>トウゲツ</t>
    </rPh>
    <rPh sb="7" eb="8">
      <t>スウ</t>
    </rPh>
    <phoneticPr fontId="45"/>
  </si>
  <si>
    <t>up:up close（間近）</t>
    <rPh sb="12" eb="14">
      <t>マヂカ</t>
    </rPh>
    <phoneticPr fontId="45"/>
  </si>
  <si>
    <t>out:Out of maintenance（保守切れ）</t>
    <rPh sb="23" eb="25">
      <t>ホシュ</t>
    </rPh>
    <rPh sb="25" eb="26">
      <t>ギ</t>
    </rPh>
    <phoneticPr fontId="45"/>
  </si>
  <si>
    <t xml:space="preserve">        public int plan_volume { get; set; }                                                                            // 生産予定台数</t>
    <phoneticPr fontId="45"/>
  </si>
  <si>
    <t>金型保守情報</t>
    <rPh sb="0" eb="6">
      <t>カナガタホシュジョウホウ</t>
    </rPh>
    <phoneticPr fontId="45"/>
  </si>
  <si>
    <t>k4002001</t>
    <phoneticPr fontId="45"/>
  </si>
  <si>
    <t>do_plan</t>
  </si>
  <si>
    <t>データ更新項目</t>
    <rPh sb="3" eb="5">
      <t>コウシン</t>
    </rPh>
    <rPh sb="5" eb="7">
      <t>コウモク</t>
    </rPh>
    <phoneticPr fontId="45"/>
  </si>
  <si>
    <r>
      <t>c</t>
    </r>
    <r>
      <rPr>
        <sz val="9"/>
        <rFont val="メイリオ"/>
        <family val="3"/>
        <charset val="128"/>
      </rPr>
      <t>har</t>
    </r>
    <phoneticPr fontId="6"/>
  </si>
  <si>
    <t>12</t>
    <phoneticPr fontId="45"/>
  </si>
  <si>
    <t>1～12桁=1～12月, 各桁が1=予定, 2=実績</t>
    <rPh sb="4" eb="5">
      <t>ケタ</t>
    </rPh>
    <rPh sb="10" eb="11">
      <t>ガツ</t>
    </rPh>
    <rPh sb="13" eb="14">
      <t>カク</t>
    </rPh>
    <rPh sb="14" eb="15">
      <t>ケタ</t>
    </rPh>
    <rPh sb="18" eb="20">
      <t>ヨテイ</t>
    </rPh>
    <rPh sb="24" eb="26">
      <t>ジッセキ</t>
    </rPh>
    <phoneticPr fontId="45"/>
  </si>
  <si>
    <t>金型保守.データ更新項目</t>
    <rPh sb="8" eb="10">
      <t>コウシン</t>
    </rPh>
    <rPh sb="10" eb="12">
      <t>コウモク</t>
    </rPh>
    <phoneticPr fontId="45"/>
  </si>
  <si>
    <t>update_flg</t>
    <phoneticPr fontId="45"/>
  </si>
  <si>
    <t>TBL_A.update_flg</t>
    <phoneticPr fontId="45"/>
  </si>
  <si>
    <t xml:space="preserve">            TBL_A.update_flg,</t>
    <phoneticPr fontId="45"/>
  </si>
  <si>
    <t>金型保守.生産予定台数1</t>
  </si>
  <si>
    <t>金型保守.生産実績台数1</t>
  </si>
  <si>
    <t>金型保守.当月ストローク数1</t>
  </si>
  <si>
    <t>金型保守.生産予定台数2</t>
  </si>
  <si>
    <t>金型保守.生産実績台数2</t>
  </si>
  <si>
    <t>金型保守.当月ストローク数2</t>
  </si>
  <si>
    <t>金型保守.生産予定台数3</t>
  </si>
  <si>
    <t>金型保守.生産実績台数3</t>
  </si>
  <si>
    <t>金型保守.当月ストローク数3</t>
  </si>
  <si>
    <t>金型保守.生産予定台数4</t>
  </si>
  <si>
    <t>金型保守.生産実績台数4</t>
  </si>
  <si>
    <t>金型保守.当月ストローク数4</t>
  </si>
  <si>
    <t>金型保守.生産予定台数5</t>
  </si>
  <si>
    <t>金型保守.生産実績台数5</t>
  </si>
  <si>
    <t>金型保守.当月ストローク数5</t>
  </si>
  <si>
    <t>金型保守.生産予定台数6</t>
  </si>
  <si>
    <t>金型保守.生産実績台数6</t>
  </si>
  <si>
    <t>金型保守.当月ストローク数6</t>
  </si>
  <si>
    <t>金型保守.生産予定台数7</t>
  </si>
  <si>
    <t>金型保守.生産実績台数7</t>
  </si>
  <si>
    <t>金型保守.当月ストローク数7</t>
  </si>
  <si>
    <t>金型保守.生産予定台数8</t>
  </si>
  <si>
    <t>金型保守.生産実績台数8</t>
  </si>
  <si>
    <t>金型保守.当月ストローク数8</t>
  </si>
  <si>
    <t>金型保守.生産予定台数9</t>
  </si>
  <si>
    <t>金型保守.生産実績台数9</t>
  </si>
  <si>
    <t>金型保守.当月ストローク数9</t>
  </si>
  <si>
    <t>金型保守.生産予定台数10</t>
  </si>
  <si>
    <t>金型保守.生産実績台数10</t>
  </si>
  <si>
    <t>金型保守.当月ストローク数10</t>
  </si>
  <si>
    <t>金型保守.生産予定台数11</t>
  </si>
  <si>
    <t>金型保守.生産実績台数11</t>
  </si>
  <si>
    <t>金型保守.当月ストローク数11</t>
  </si>
  <si>
    <t>金型保守.生産予定台数12</t>
  </si>
  <si>
    <t>金型保守.生産実績台数12</t>
  </si>
  <si>
    <t>金型保守.当月ストローク数12</t>
  </si>
  <si>
    <t>TBL_A.plan_volume1</t>
  </si>
  <si>
    <t>TBL_A.actual_volume1</t>
  </si>
  <si>
    <t>TBL_A.stroke1</t>
  </si>
  <si>
    <t>TBL_A.plan_volume2</t>
  </si>
  <si>
    <t>TBL_A.actual_volume2</t>
  </si>
  <si>
    <t>TBL_A.stroke2</t>
  </si>
  <si>
    <t>TBL_A.plan_volume3</t>
  </si>
  <si>
    <t>TBL_A.actual_volume3</t>
  </si>
  <si>
    <t>TBL_A.stroke3</t>
  </si>
  <si>
    <t>TBL_A.plan_volume4</t>
  </si>
  <si>
    <t>TBL_A.actual_volume4</t>
  </si>
  <si>
    <t>TBL_A.stroke4</t>
  </si>
  <si>
    <t>TBL_A.plan_volume5</t>
  </si>
  <si>
    <t>TBL_A.actual_volume5</t>
  </si>
  <si>
    <t>TBL_A.stroke5</t>
  </si>
  <si>
    <t>TBL_A.plan_volume6</t>
  </si>
  <si>
    <t>TBL_A.actual_volume6</t>
  </si>
  <si>
    <t>TBL_A.stroke6</t>
  </si>
  <si>
    <t>TBL_A.plan_volume7</t>
  </si>
  <si>
    <t>TBL_A.actual_volume7</t>
  </si>
  <si>
    <t>TBL_A.stroke7</t>
  </si>
  <si>
    <t>TBL_A.plan_volume8</t>
  </si>
  <si>
    <t>TBL_A.actual_volume8</t>
  </si>
  <si>
    <t>TBL_A.stroke8</t>
  </si>
  <si>
    <t>TBL_A.plan_volume9</t>
  </si>
  <si>
    <t>TBL_A.actual_volume9</t>
  </si>
  <si>
    <t>TBL_A.stroke9</t>
  </si>
  <si>
    <t>TBL_A.plan_volume10</t>
  </si>
  <si>
    <t>TBL_A.actual_volume10</t>
  </si>
  <si>
    <t>TBL_A.stroke10</t>
  </si>
  <si>
    <t>TBL_A.plan_volume11</t>
  </si>
  <si>
    <t>TBL_A.actual_volume11</t>
  </si>
  <si>
    <t>TBL_A.stroke11</t>
  </si>
  <si>
    <t>TBL_A.plan_volume12</t>
  </si>
  <si>
    <t>TBL_A.actual_volume12</t>
  </si>
  <si>
    <t>TBL_A.stroke12</t>
  </si>
  <si>
    <t xml:space="preserve">            TBL_A.plan_volume1, </t>
  </si>
  <si>
    <t xml:space="preserve">            TBL_A.actual_volume1, </t>
  </si>
  <si>
    <t xml:space="preserve">            TBL_A.stroke1, </t>
  </si>
  <si>
    <t xml:space="preserve">            TBL_A.plan_volume2, </t>
  </si>
  <si>
    <t xml:space="preserve">            TBL_A.actual_volume2, </t>
  </si>
  <si>
    <t xml:space="preserve">            TBL_A.stroke2, </t>
  </si>
  <si>
    <t xml:space="preserve">            TBL_A.plan_volume3, </t>
  </si>
  <si>
    <t xml:space="preserve">            TBL_A.actual_volume3, </t>
  </si>
  <si>
    <t xml:space="preserve">            TBL_A.stroke3, </t>
  </si>
  <si>
    <t xml:space="preserve">            TBL_A.plan_volume4, </t>
  </si>
  <si>
    <t xml:space="preserve">            TBL_A.actual_volume4, </t>
  </si>
  <si>
    <t xml:space="preserve">            TBL_A.stroke4, </t>
  </si>
  <si>
    <t xml:space="preserve">            TBL_A.plan_volume5, </t>
  </si>
  <si>
    <t xml:space="preserve">            TBL_A.actual_volume5, </t>
  </si>
  <si>
    <t xml:space="preserve">            TBL_A.stroke5, </t>
  </si>
  <si>
    <t xml:space="preserve">            TBL_A.plan_volume6, </t>
  </si>
  <si>
    <t xml:space="preserve">            TBL_A.actual_volume6, </t>
  </si>
  <si>
    <t xml:space="preserve">            TBL_A.stroke6, </t>
  </si>
  <si>
    <t xml:space="preserve">            TBL_A.plan_volume7, </t>
  </si>
  <si>
    <t xml:space="preserve">            TBL_A.actual_volume7, </t>
  </si>
  <si>
    <t xml:space="preserve">            TBL_A.stroke7, </t>
  </si>
  <si>
    <t xml:space="preserve">            TBL_A.plan_volume8, </t>
  </si>
  <si>
    <t xml:space="preserve">            TBL_A.actual_volume8, </t>
  </si>
  <si>
    <t xml:space="preserve">            TBL_A.stroke8, </t>
  </si>
  <si>
    <t xml:space="preserve">            TBL_A.plan_volume9, </t>
  </si>
  <si>
    <t xml:space="preserve">            TBL_A.actual_volume9, </t>
  </si>
  <si>
    <t xml:space="preserve">            TBL_A.stroke9, </t>
  </si>
  <si>
    <t xml:space="preserve">            TBL_A.plan_volume10, </t>
  </si>
  <si>
    <t xml:space="preserve">            TBL_A.actual_volume10, </t>
  </si>
  <si>
    <t xml:space="preserve">            TBL_A.stroke10, </t>
  </si>
  <si>
    <t xml:space="preserve">            TBL_A.plan_volume11, </t>
  </si>
  <si>
    <t xml:space="preserve">            TBL_A.actual_volume11, </t>
  </si>
  <si>
    <t xml:space="preserve">            TBL_A.stroke11, </t>
  </si>
  <si>
    <t xml:space="preserve">            TBL_A.plan_volume12, </t>
  </si>
  <si>
    <t xml:space="preserve">            TBL_A.actual_volume12, </t>
  </si>
  <si>
    <t xml:space="preserve">            TBL_A.stroke12, </t>
  </si>
  <si>
    <t>settei_name</t>
  </si>
  <si>
    <t>settei_information</t>
  </si>
  <si>
    <t>■システム設定情報</t>
    <rPh sb="5" eb="7">
      <t>セッテイ</t>
    </rPh>
    <rPh sb="7" eb="9">
      <t>ジョウホウ</t>
    </rPh>
    <phoneticPr fontId="45"/>
  </si>
  <si>
    <t>21K4002001</t>
    <phoneticPr fontId="45"/>
  </si>
  <si>
    <t xml:space="preserve">k4003001  </t>
  </si>
  <si>
    <t xml:space="preserve">k4003001  </t>
    <phoneticPr fontId="45"/>
  </si>
  <si>
    <t>金型保守計画バッチ処理</t>
    <rPh sb="0" eb="2">
      <t>カナガタ</t>
    </rPh>
    <rPh sb="2" eb="4">
      <t>ホシュ</t>
    </rPh>
    <rPh sb="4" eb="6">
      <t>ケイカク</t>
    </rPh>
    <rPh sb="9" eb="11">
      <t>ショリ</t>
    </rPh>
    <phoneticPr fontId="45"/>
  </si>
  <si>
    <t>UPK_TEST.main_masters.system_information</t>
    <phoneticPr fontId="45"/>
  </si>
  <si>
    <t>\\upk-dtss\upkroot\K20_生産課\公開参照\生産台数推移</t>
    <phoneticPr fontId="45"/>
  </si>
  <si>
    <t>生産台数推移データ</t>
    <phoneticPr fontId="45"/>
  </si>
  <si>
    <r>
      <rPr>
        <sz val="9"/>
        <rFont val="メイリオ"/>
        <family val="3"/>
        <charset val="128"/>
      </rPr>
      <t>2</t>
    </r>
    <r>
      <rPr>
        <sz val="9"/>
        <rFont val="メイリオ"/>
        <family val="3"/>
        <charset val="128"/>
      </rPr>
      <t>55</t>
    </r>
    <phoneticPr fontId="45"/>
  </si>
  <si>
    <t>car_model</t>
  </si>
  <si>
    <t>three_months</t>
  </si>
  <si>
    <t>regular</t>
  </si>
  <si>
    <t>unipres</t>
  </si>
  <si>
    <t>input_file</t>
  </si>
  <si>
    <t>255</t>
  </si>
  <si>
    <t>file_update</t>
  </si>
  <si>
    <t>data_update</t>
  </si>
  <si>
    <t>k40_pv_data</t>
    <phoneticPr fontId="45"/>
  </si>
  <si>
    <t>C27,ｾﾚﾅ,(e-power以外)</t>
  </si>
  <si>
    <t>C27,ｾﾚﾅ,(e-power)</t>
  </si>
  <si>
    <t>T32,ｴｸｽﾄﾚｲﾙ(1L)</t>
  </si>
  <si>
    <t>J11,ﾛｰｸﾞ(1L)</t>
  </si>
  <si>
    <t>T32,ｴｸｽﾄﾚｲﾙ(2L)</t>
  </si>
  <si>
    <t>J11,ﾛｰｸﾞ(2L)</t>
  </si>
  <si>
    <t>T33,(新)ｴｸｽﾄﾚｲﾙ,(e-power以外)</t>
  </si>
  <si>
    <t>T33,(新)ｴｸｽﾄﾚｲﾙ,(e-power)</t>
  </si>
  <si>
    <t>\\upk-dtss\upkroot\K20_生産課\公開参照\生産台数推移\☆2021年度\21年度 生産台数推移(ﾏﾝｽﾘｰ).xls</t>
    <phoneticPr fontId="45"/>
  </si>
  <si>
    <t>■SQL</t>
    <phoneticPr fontId="45"/>
  </si>
  <si>
    <t>C27-e</t>
  </si>
  <si>
    <t>C27-e</t>
    <phoneticPr fontId="45"/>
  </si>
  <si>
    <t>J11-1L</t>
  </si>
  <si>
    <t>J11-1L</t>
    <phoneticPr fontId="45"/>
  </si>
  <si>
    <t>J11-2L</t>
  </si>
  <si>
    <t>J11-2L</t>
    <phoneticPr fontId="45"/>
  </si>
  <si>
    <t>T32-1L</t>
  </si>
  <si>
    <t>T32-1L</t>
    <phoneticPr fontId="45"/>
  </si>
  <si>
    <t>T32-2L</t>
  </si>
  <si>
    <t>T32-2L</t>
    <phoneticPr fontId="45"/>
  </si>
  <si>
    <t>T33-e</t>
  </si>
  <si>
    <t>T33-e</t>
    <phoneticPr fontId="45"/>
  </si>
  <si>
    <t>k40_cm</t>
  </si>
  <si>
    <t xml:space="preserve">S14            </t>
  </si>
  <si>
    <t xml:space="preserve">T33            </t>
  </si>
  <si>
    <t xml:space="preserve">145DE          </t>
  </si>
  <si>
    <t xml:space="preserve">エクストレイル                                              </t>
  </si>
  <si>
    <t xml:space="preserve">145DP          </t>
  </si>
  <si>
    <t xml:space="preserve">T30            </t>
  </si>
  <si>
    <t xml:space="preserve">T31            </t>
  </si>
  <si>
    <t xml:space="preserve">T32            </t>
  </si>
  <si>
    <t xml:space="preserve">920A           </t>
  </si>
  <si>
    <t xml:space="preserve">920AJ          </t>
  </si>
  <si>
    <t xml:space="preserve">J11            </t>
  </si>
  <si>
    <t xml:space="preserve">950C           </t>
  </si>
  <si>
    <t xml:space="preserve">E26            </t>
  </si>
  <si>
    <t xml:space="preserve">259B           </t>
  </si>
  <si>
    <t xml:space="preserve">883A           </t>
  </si>
  <si>
    <t xml:space="preserve">RE52           </t>
  </si>
  <si>
    <t xml:space="preserve">B15            </t>
  </si>
  <si>
    <t xml:space="preserve">サニー                                                      </t>
  </si>
  <si>
    <t xml:space="preserve">Y62            </t>
  </si>
  <si>
    <t xml:space="preserve">シルビア                                                    </t>
  </si>
  <si>
    <t xml:space="preserve">S15            </t>
  </si>
  <si>
    <t xml:space="preserve">G10            </t>
  </si>
  <si>
    <t xml:space="preserve">シルフィー                                                  </t>
  </si>
  <si>
    <t xml:space="preserve">セドリックタクシ－                                          </t>
  </si>
  <si>
    <t xml:space="preserve">C27            </t>
  </si>
  <si>
    <t xml:space="preserve">008A           </t>
  </si>
  <si>
    <t xml:space="preserve">D21            </t>
  </si>
  <si>
    <t xml:space="preserve">ダットラ                                                    </t>
  </si>
  <si>
    <t xml:space="preserve">J32            </t>
  </si>
  <si>
    <t xml:space="preserve">ティアナ                                                    </t>
  </si>
  <si>
    <t xml:space="preserve">R50            </t>
  </si>
  <si>
    <t xml:space="preserve">テラノ                                                      </t>
  </si>
  <si>
    <t xml:space="preserve">WD21           </t>
  </si>
  <si>
    <t xml:space="preserve">E12            </t>
  </si>
  <si>
    <t xml:space="preserve">862B           </t>
  </si>
  <si>
    <t xml:space="preserve">ノート                                                      </t>
  </si>
  <si>
    <t xml:space="preserve">D21A           </t>
  </si>
  <si>
    <t xml:space="preserve">ハイゼット　カーゴ                                          </t>
  </si>
  <si>
    <t xml:space="preserve">N16            </t>
  </si>
  <si>
    <t xml:space="preserve">パルサー                                                    </t>
  </si>
  <si>
    <t xml:space="preserve">P12            </t>
  </si>
  <si>
    <t xml:space="preserve">プリメーラ                                                  </t>
  </si>
  <si>
    <t xml:space="preserve">Z51            </t>
  </si>
  <si>
    <t xml:space="preserve">ムラーノ                                                    </t>
  </si>
  <si>
    <t xml:space="preserve">S35            </t>
  </si>
  <si>
    <t xml:space="preserve">ローグ                                                      </t>
  </si>
  <si>
    <t xml:space="preserve">620            </t>
  </si>
  <si>
    <t>2022-02-21 10:03:39.890</t>
  </si>
  <si>
    <t>999</t>
  </si>
  <si>
    <t xml:space="preserve">973            </t>
  </si>
  <si>
    <t>3</t>
  </si>
  <si>
    <t>5</t>
  </si>
  <si>
    <t xml:space="preserve">186            </t>
  </si>
  <si>
    <t>6</t>
  </si>
  <si>
    <t xml:space="preserve">359            </t>
  </si>
  <si>
    <t>7</t>
  </si>
  <si>
    <t xml:space="preserve">420            </t>
  </si>
  <si>
    <t>9</t>
  </si>
  <si>
    <t>11</t>
  </si>
  <si>
    <t>12</t>
  </si>
  <si>
    <t>13</t>
  </si>
  <si>
    <t xml:space="preserve">518            </t>
  </si>
  <si>
    <t>14</t>
  </si>
  <si>
    <t xml:space="preserve">124            </t>
  </si>
  <si>
    <t xml:space="preserve">519            </t>
  </si>
  <si>
    <t>16</t>
  </si>
  <si>
    <t xml:space="preserve">050            </t>
  </si>
  <si>
    <t>17</t>
  </si>
  <si>
    <t xml:space="preserve">131            </t>
  </si>
  <si>
    <t>18</t>
  </si>
  <si>
    <t xml:space="preserve">360            </t>
  </si>
  <si>
    <t>19</t>
  </si>
  <si>
    <t xml:space="preserve">720            </t>
  </si>
  <si>
    <t xml:space="preserve">480            </t>
  </si>
  <si>
    <t>20</t>
  </si>
  <si>
    <t>21</t>
  </si>
  <si>
    <t xml:space="preserve">850            </t>
  </si>
  <si>
    <t>22</t>
  </si>
  <si>
    <t xml:space="preserve">474            </t>
  </si>
  <si>
    <t>23</t>
  </si>
  <si>
    <t xml:space="preserve">123            </t>
  </si>
  <si>
    <t>24</t>
  </si>
  <si>
    <t xml:space="preserve">951            </t>
  </si>
  <si>
    <t>25</t>
  </si>
  <si>
    <t>26</t>
  </si>
  <si>
    <t>27</t>
  </si>
  <si>
    <t xml:space="preserve">126            </t>
  </si>
  <si>
    <t>28</t>
  </si>
  <si>
    <t xml:space="preserve">182            </t>
  </si>
  <si>
    <t>29</t>
  </si>
  <si>
    <t xml:space="preserve">457            </t>
  </si>
  <si>
    <t xml:space="preserve">423            </t>
  </si>
  <si>
    <t>ハイゼットカーゴ</t>
  </si>
  <si>
    <t>量産</t>
    <rPh sb="0" eb="2">
      <t>リョウサン</t>
    </rPh>
    <phoneticPr fontId="1"/>
  </si>
  <si>
    <t>145D</t>
  </si>
  <si>
    <t>331B</t>
  </si>
  <si>
    <t>C28</t>
  </si>
  <si>
    <t>5A45V</t>
  </si>
  <si>
    <t>DG-E</t>
  </si>
  <si>
    <t>X-TRAIL e-power</t>
    <phoneticPr fontId="45"/>
  </si>
  <si>
    <t>X-TRAIL</t>
    <phoneticPr fontId="45"/>
  </si>
  <si>
    <t>Qashqai</t>
    <phoneticPr fontId="45"/>
  </si>
  <si>
    <t>Caravan</t>
    <phoneticPr fontId="45"/>
  </si>
  <si>
    <t>Quest</t>
    <phoneticPr fontId="45"/>
  </si>
  <si>
    <t>Safari</t>
    <phoneticPr fontId="45"/>
  </si>
  <si>
    <t>Serena</t>
    <phoneticPr fontId="45"/>
  </si>
  <si>
    <t>OUTLANDER PHEV</t>
    <phoneticPr fontId="45"/>
  </si>
  <si>
    <t>量産記号</t>
    <rPh sb="0" eb="2">
      <t>リョウサン</t>
    </rPh>
    <rPh sb="2" eb="4">
      <t>キゴウ</t>
    </rPh>
    <phoneticPr fontId="45"/>
  </si>
  <si>
    <t>試作記号</t>
    <rPh sb="0" eb="2">
      <t>シサク</t>
    </rPh>
    <rPh sb="2" eb="4">
      <t>キゴウ</t>
    </rPh>
    <phoneticPr fontId="45"/>
  </si>
  <si>
    <t>k40_cmc_convert</t>
  </si>
  <si>
    <t>更新SQL</t>
    <rPh sb="0" eb="2">
      <t>コウシン</t>
    </rPh>
    <phoneticPr fontId="45"/>
  </si>
  <si>
    <t>更新後データ</t>
    <rPh sb="0" eb="2">
      <t>コウシン</t>
    </rPh>
    <rPh sb="2" eb="3">
      <t>ゴ</t>
    </rPh>
    <phoneticPr fontId="45"/>
  </si>
  <si>
    <t xml:space="preserve">C28            </t>
  </si>
  <si>
    <t xml:space="preserve">331B           </t>
  </si>
  <si>
    <t xml:space="preserve">Serena                                                      </t>
  </si>
  <si>
    <t xml:space="preserve">DG-E           </t>
  </si>
  <si>
    <t xml:space="preserve">5A45V          </t>
  </si>
  <si>
    <t xml:space="preserve">OUTLANDER PHEV                                              </t>
  </si>
  <si>
    <t xml:space="preserve">X-TRAIL                                                     </t>
  </si>
  <si>
    <t xml:space="preserve">X-TRAIL e-power                                             </t>
  </si>
  <si>
    <t xml:space="preserve">Qashqai                                                     </t>
  </si>
  <si>
    <t xml:space="preserve">Caravan                                                     </t>
  </si>
  <si>
    <t xml:space="preserve">Quest                                                       </t>
  </si>
  <si>
    <t xml:space="preserve">Safari                                                      </t>
  </si>
  <si>
    <t>2022-02-28 14:40:21.523</t>
  </si>
  <si>
    <t>k40_pv_data</t>
    <phoneticPr fontId="6"/>
  </si>
  <si>
    <t>k40_pv_history</t>
    <phoneticPr fontId="6"/>
  </si>
  <si>
    <t>20</t>
    <phoneticPr fontId="45"/>
  </si>
  <si>
    <t>k4003001</t>
  </si>
  <si>
    <t>大日程フォルダ1</t>
    <rPh sb="0" eb="1">
      <t>ダイ</t>
    </rPh>
    <rPh sb="1" eb="3">
      <t>ニッテイ</t>
    </rPh>
    <phoneticPr fontId="4"/>
  </si>
  <si>
    <t>\\upk-dtss\upkroot\K60_圧造課\部署書込\圧造課共有\00. 個人用\鐘ヶ江\大日程\</t>
  </si>
  <si>
    <t>大日程フォルダ2</t>
    <rPh sb="0" eb="1">
      <t>ダイ</t>
    </rPh>
    <rPh sb="1" eb="3">
      <t>ニッテイ</t>
    </rPh>
    <phoneticPr fontId="4"/>
  </si>
  <si>
    <t>\\upk-dtss\upkroot\K60_圧造課\部署書込\圧造課共有\00. 個人用\鐘ヶ江\大日程(鐘）</t>
  </si>
  <si>
    <t>データファイル名</t>
    <rPh sb="7" eb="8">
      <t>メイ</t>
    </rPh>
    <phoneticPr fontId="45"/>
  </si>
  <si>
    <t>file_name</t>
  </si>
  <si>
    <t>file_name</t>
    <phoneticPr fontId="45"/>
  </si>
  <si>
    <t>ファイル名（ファイル名のみ）</t>
    <rPh sb="4" eb="5">
      <t>メイ</t>
    </rPh>
    <rPh sb="10" eb="11">
      <t>メイ</t>
    </rPh>
    <phoneticPr fontId="45"/>
  </si>
  <si>
    <t>大日程データの変更履歴を管理する。</t>
    <rPh sb="0" eb="1">
      <t>ダイ</t>
    </rPh>
    <rPh sb="1" eb="3">
      <t>ニッテイ</t>
    </rPh>
    <rPh sb="7" eb="9">
      <t>ヘンコウ</t>
    </rPh>
    <rPh sb="9" eb="11">
      <t>リレキ</t>
    </rPh>
    <rPh sb="12" eb="14">
      <t>カンリ</t>
    </rPh>
    <phoneticPr fontId="6"/>
  </si>
  <si>
    <t>UPK.upk_k40</t>
    <phoneticPr fontId="6"/>
  </si>
  <si>
    <t>k60_os_data</t>
    <phoneticPr fontId="45"/>
  </si>
  <si>
    <t>検証データ</t>
    <rPh sb="0" eb="2">
      <t>ケンショウ</t>
    </rPh>
    <phoneticPr fontId="45"/>
  </si>
  <si>
    <t>volume</t>
  </si>
  <si>
    <t>SQL</t>
    <phoneticPr fontId="45"/>
  </si>
  <si>
    <t>50</t>
    <phoneticPr fontId="45"/>
  </si>
  <si>
    <t>生産推移データ情報取得</t>
    <rPh sb="0" eb="2">
      <t>セイサン</t>
    </rPh>
    <rPh sb="2" eb="4">
      <t>スイイ</t>
    </rPh>
    <rPh sb="7" eb="9">
      <t>ジョウホウ</t>
    </rPh>
    <rPh sb="9" eb="11">
      <t>シュトク</t>
    </rPh>
    <phoneticPr fontId="45"/>
  </si>
  <si>
    <t>v_k40_pv_data_batch</t>
    <phoneticPr fontId="45"/>
  </si>
  <si>
    <t>生産推移データより金型保守情報に必要な情報をリンクした情報を取得</t>
    <rPh sb="0" eb="2">
      <t>セイサン</t>
    </rPh>
    <rPh sb="2" eb="4">
      <t>スイイ</t>
    </rPh>
    <rPh sb="9" eb="11">
      <t>カナガタ</t>
    </rPh>
    <rPh sb="11" eb="13">
      <t>ホシュ</t>
    </rPh>
    <rPh sb="13" eb="15">
      <t>ジョウホウ</t>
    </rPh>
    <rPh sb="16" eb="18">
      <t>ヒツヨウ</t>
    </rPh>
    <rPh sb="19" eb="21">
      <t>ジョウホウ</t>
    </rPh>
    <rPh sb="27" eb="29">
      <t>ジョウホウ</t>
    </rPh>
    <rPh sb="30" eb="32">
      <t>シュトク</t>
    </rPh>
    <phoneticPr fontId="45"/>
  </si>
  <si>
    <t xml:space="preserve">            TBL_A.ms_cm, TBL_A.k40_cm, TBL_A.bikou, </t>
  </si>
  <si>
    <t xml:space="preserve">            TBL_B.syasyu, TBL_B.buhin_no, TBL_B.kougu_no, TBL_B.stage_no, TBL_B.koutei_name,</t>
  </si>
  <si>
    <t xml:space="preserve">            TBL_C.maintenance1, TBL_C.maintenance2, TBL_C.stroke_date, TBL_C.stroke</t>
  </si>
  <si>
    <t>FROM        UPK_TEST.upk_k40.k40_pv_data TBL</t>
  </si>
  <si>
    <t xml:space="preserve">            LEFT JOIN   UPK_TEST.upk_k40.k40_cmc_convert TBL_A</t>
  </si>
  <si>
    <t xml:space="preserve">                ON      TBL.car_model = TBL_A.ms_cm</t>
  </si>
  <si>
    <t xml:space="preserve">                ON      TBL_A.k40_cm = TBL_B.syasyu</t>
  </si>
  <si>
    <t xml:space="preserve">            LEFT JOIN   UPK_TEST.upk_k42.v_k42_kougu_information TBL_C</t>
  </si>
  <si>
    <t xml:space="preserve">                ON      TBL_B.kougu_no = TBL_C.kougu_no</t>
  </si>
  <si>
    <t xml:space="preserve">                    AND TBL_A.k40_cm = TBL_C.syasyu</t>
  </si>
  <si>
    <t xml:space="preserve">        AND TBL_B.kougu_no IS NOT NULL</t>
  </si>
  <si>
    <t>WHERE       TBL_B.syasyu IS NOT NULL</t>
    <phoneticPr fontId="45"/>
  </si>
  <si>
    <t>SELECT      TBL.data_id, TBL.inf_date, TBL.car_model, TBL.three_months, TBL.regular, TBL.unipres, TBL.data_update,</t>
    <phoneticPr fontId="45"/>
  </si>
  <si>
    <t>【原紙】大日程12(R).xls</t>
    <phoneticPr fontId="45"/>
  </si>
  <si>
    <t>\\upk-dtss\upkroot\K60_圧造課\部署書込\圧造課共有\00. 個人用\鐘ヶ江\大日程\2021\12月度\【原紙】大日程12(R).xls</t>
    <phoneticPr fontId="45"/>
  </si>
  <si>
    <t>plan_vol1</t>
  </si>
  <si>
    <t>actual_vol1</t>
  </si>
  <si>
    <t>stroke1</t>
  </si>
  <si>
    <t>生産予定台数2</t>
  </si>
  <si>
    <t>plan_vol2</t>
  </si>
  <si>
    <t>生産実績台数2</t>
  </si>
  <si>
    <t>actual_vol2</t>
  </si>
  <si>
    <t>当月ストローク数2</t>
  </si>
  <si>
    <t>stroke2</t>
  </si>
  <si>
    <t>生産予定台数3</t>
  </si>
  <si>
    <t>plan_vol3</t>
  </si>
  <si>
    <t>生産実績台数3</t>
  </si>
  <si>
    <t>actual_vol3</t>
  </si>
  <si>
    <t>当月ストローク数3</t>
  </si>
  <si>
    <t>stroke3</t>
  </si>
  <si>
    <t>生産予定台数4</t>
  </si>
  <si>
    <t>plan_vol4</t>
  </si>
  <si>
    <t>生産実績台数4</t>
  </si>
  <si>
    <t>actual_vol4</t>
  </si>
  <si>
    <t>当月ストローク数4</t>
  </si>
  <si>
    <t>stroke4</t>
  </si>
  <si>
    <t>生産予定台数5</t>
  </si>
  <si>
    <t>plan_vol5</t>
  </si>
  <si>
    <t>生産実績台数5</t>
  </si>
  <si>
    <t>actual_vol5</t>
  </si>
  <si>
    <t>当月ストローク数5</t>
  </si>
  <si>
    <t>stroke5</t>
  </si>
  <si>
    <t>生産予定台数6</t>
  </si>
  <si>
    <t>plan_vol6</t>
  </si>
  <si>
    <t>生産実績台数6</t>
  </si>
  <si>
    <t>actual_vol6</t>
  </si>
  <si>
    <t>当月ストローク数6</t>
  </si>
  <si>
    <t>stroke6</t>
  </si>
  <si>
    <t>生産予定台数7</t>
  </si>
  <si>
    <t>plan_vol7</t>
  </si>
  <si>
    <t>生産実績台数7</t>
  </si>
  <si>
    <t>actual_vol7</t>
  </si>
  <si>
    <t>当月ストローク数7</t>
  </si>
  <si>
    <t>stroke7</t>
  </si>
  <si>
    <t>生産予定台数8</t>
  </si>
  <si>
    <t>plan_vol8</t>
  </si>
  <si>
    <t>生産実績台数8</t>
  </si>
  <si>
    <t>actual_vol8</t>
  </si>
  <si>
    <t>当月ストローク数8</t>
  </si>
  <si>
    <t>stroke8</t>
  </si>
  <si>
    <t>生産予定台数9</t>
  </si>
  <si>
    <t>plan_vol9</t>
  </si>
  <si>
    <t>生産実績台数9</t>
  </si>
  <si>
    <t>actual_vol9</t>
  </si>
  <si>
    <t>当月ストローク数9</t>
  </si>
  <si>
    <t>stroke9</t>
  </si>
  <si>
    <t>生産予定台数10</t>
  </si>
  <si>
    <t>plan_vol10</t>
  </si>
  <si>
    <t>生産実績台数10</t>
  </si>
  <si>
    <t>actual_vol10</t>
  </si>
  <si>
    <t>当月ストローク数10</t>
  </si>
  <si>
    <t>stroke10</t>
  </si>
  <si>
    <t>生産予定台数11</t>
  </si>
  <si>
    <t>plan_vol11</t>
  </si>
  <si>
    <t>生産実績台数11</t>
  </si>
  <si>
    <t>actual_vol11</t>
  </si>
  <si>
    <t>当月ストローク数11</t>
  </si>
  <si>
    <t>stroke11</t>
  </si>
  <si>
    <t>生産予定台数12</t>
  </si>
  <si>
    <t>plan_vol12</t>
  </si>
  <si>
    <t>生産実績台数12</t>
  </si>
  <si>
    <t>actual_vol12</t>
  </si>
  <si>
    <t>当月ストローク数12</t>
  </si>
  <si>
    <t>stroke12</t>
  </si>
  <si>
    <t>update_flg</t>
  </si>
  <si>
    <t>k40_mm_data</t>
  </si>
  <si>
    <t>getdate()</t>
  </si>
  <si>
    <t>getdate()</t>
    <phoneticPr fontId="45"/>
  </si>
  <si>
    <t>2022/01/01</t>
  </si>
  <si>
    <t>000000000000</t>
  </si>
  <si>
    <t>2022/05/01</t>
  </si>
  <si>
    <t>2022/11/01</t>
  </si>
  <si>
    <t>2022/04/01</t>
  </si>
  <si>
    <t>2022/08/01</t>
  </si>
  <si>
    <t>2023/03/01</t>
  </si>
  <si>
    <t>2022/09/01</t>
  </si>
  <si>
    <t>2022/06/01</t>
  </si>
  <si>
    <t>2022/04/22</t>
  </si>
  <si>
    <t>データ挿入SQL</t>
    <rPh sb="3" eb="5">
      <t>ソウニュウ</t>
    </rPh>
    <phoneticPr fontId="6"/>
  </si>
  <si>
    <t>工具番号月末ストローク情報取得</t>
    <rPh sb="0" eb="2">
      <t>コウグ</t>
    </rPh>
    <rPh sb="2" eb="4">
      <t>バンゴウ</t>
    </rPh>
    <rPh sb="4" eb="6">
      <t>ゲツマツ</t>
    </rPh>
    <rPh sb="11" eb="13">
      <t>ジョウホウ</t>
    </rPh>
    <rPh sb="13" eb="15">
      <t>シュトク</t>
    </rPh>
    <phoneticPr fontId="45"/>
  </si>
  <si>
    <r>
      <t>v</t>
    </r>
    <r>
      <rPr>
        <sz val="9"/>
        <rFont val="メイリオ"/>
        <family val="3"/>
        <charset val="128"/>
      </rPr>
      <t>_k40_mold_month_stroke</t>
    </r>
    <phoneticPr fontId="45"/>
  </si>
  <si>
    <t>実績データ集計処理履歴のデータより各工具番号の各月末ストローク情報を取得</t>
    <rPh sb="0" eb="2">
      <t>ジッセキ</t>
    </rPh>
    <rPh sb="5" eb="7">
      <t>シュウケイ</t>
    </rPh>
    <rPh sb="7" eb="9">
      <t>ショリ</t>
    </rPh>
    <rPh sb="9" eb="11">
      <t>リレキ</t>
    </rPh>
    <rPh sb="17" eb="18">
      <t>カク</t>
    </rPh>
    <rPh sb="18" eb="20">
      <t>コウグ</t>
    </rPh>
    <rPh sb="20" eb="22">
      <t>バンゴウ</t>
    </rPh>
    <rPh sb="23" eb="26">
      <t>カクゲツマツ</t>
    </rPh>
    <rPh sb="31" eb="33">
      <t>ジョウホウ</t>
    </rPh>
    <rPh sb="34" eb="36">
      <t>シュトク</t>
    </rPh>
    <phoneticPr fontId="45"/>
  </si>
  <si>
    <t>SELECT      rireki_id, kougu_no, LEFT(CONVERT(varchar, proces_date, 111), 7) month_group, stroke</t>
  </si>
  <si>
    <t>FROM        UPK.upk_k42.k42_jis_totalization_history TBL</t>
  </si>
  <si>
    <t>WHERE       EXISTS( SELECT  *</t>
  </si>
  <si>
    <t xml:space="preserve">                    FROM    ( --工具番号別、各月最終日データの最終データIDを取得</t>
  </si>
  <si>
    <t xml:space="preserve">                                SELECT      kougu_no, proces_date, MAX(TBL.rireki_id) AS target_id</t>
  </si>
  <si>
    <t xml:space="preserve">                                FROM        (   --工具番号別に各月最終日の情報を取得（同日のデータ有り）</t>
  </si>
  <si>
    <t xml:space="preserve">                                                SELECT      rireki_id, TBL_A.kougu_no, LEFT(CONVERT(varchar, proces_date, 111), 7) month_group, proces_date</t>
  </si>
  <si>
    <t xml:space="preserve">                                                FROM        UPK.upk_k42.k42_jis_totalization_history TBL_A</t>
  </si>
  <si>
    <t xml:space="preserve">                                                            LEFT OUTER JOIN (   --工具番号別に各月の最終日を取得</t>
  </si>
  <si>
    <t xml:space="preserve">                                                                                SELECT      kougu_no, LEFT(CONVERT(varchar, proces_date, 111), 7) month_group, MAX(proces_date) last_day</t>
  </si>
  <si>
    <t xml:space="preserve">                                                                                FROM        UPK.upk_k42.k42_jis_totalization_history</t>
  </si>
  <si>
    <t xml:space="preserve">                                                                                GROUP BY    kougu_no, LEFT(CONVERT(varchar, proces_date, 111), 7)</t>
  </si>
  <si>
    <t xml:space="preserve">                                                                        ) TBL_B</t>
  </si>
  <si>
    <t xml:space="preserve">                                                                ON      TBL_A.kougu_no = TBL_B.kougu_no</t>
  </si>
  <si>
    <t xml:space="preserve">                                                                    AND TBL_A.proces_date = TBL_B.last_day</t>
  </si>
  <si>
    <t xml:space="preserve">                                                WHERE       TBL_A.kougu_no &lt;&gt; 'NULL' AND TBL_B.last_day IS NOT NULL</t>
  </si>
  <si>
    <t xml:space="preserve">                                            ) TBL</t>
  </si>
  <si>
    <t xml:space="preserve">                                GROUP BY    kougu_no, proces_date</t>
  </si>
  <si>
    <t xml:space="preserve">                            ) TBL_A</t>
  </si>
  <si>
    <t xml:space="preserve">                    WHERE   TBL.rireki_id = TBL_A.target_id</t>
  </si>
  <si>
    <t>特記事項1</t>
    <rPh sb="0" eb="2">
      <t>トッキ</t>
    </rPh>
    <rPh sb="2" eb="4">
      <t>ジコウ</t>
    </rPh>
    <phoneticPr fontId="6"/>
  </si>
  <si>
    <t>特記事項2</t>
    <rPh sb="0" eb="2">
      <t>トッキ</t>
    </rPh>
    <rPh sb="2" eb="4">
      <t>ジコウ</t>
    </rPh>
    <phoneticPr fontId="6"/>
  </si>
  <si>
    <t>memo1</t>
    <phoneticPr fontId="6"/>
  </si>
  <si>
    <t>memo2</t>
    <phoneticPr fontId="6"/>
  </si>
  <si>
    <t>SELECT      nendo, TBL.kougu_no, maintenance1, maintenance2, stroke_date, stroke, inf_date, three_months, regular, unipres</t>
  </si>
  <si>
    <t xml:space="preserve">FROM        (   SELECT      TBL_F.nendo, TBL_C.kougu_no, TBL_F.inf_date, </t>
  </si>
  <si>
    <t xml:space="preserve">                            SUM(three_months) AS three_months, SUM(regular) AS regular, SUM(unipres) AS unipres</t>
  </si>
  <si>
    <t xml:space="preserve">                FROM        (   --工具番号情報の車種コードから量産型車種コードを取得した情報</t>
  </si>
  <si>
    <t xml:space="preserve">                                SELECT      TBL_A.kougu_no, TBL_B.k40_cm, TBL_B.ms_cm</t>
  </si>
  <si>
    <t xml:space="preserve">                                FROM        (   --工具番号リンク情報から工具番号を車種別にリスト化（同じ金型が別の車種で使用されている為工具番号の重複有）</t>
  </si>
  <si>
    <t xml:space="preserve">                                                SELECT      kougu_no, syasyu</t>
  </si>
  <si>
    <t xml:space="preserve">                                                FROM        upk_k42.v_k42_k_b_link </t>
  </si>
  <si>
    <t xml:space="preserve">                                                WHERE       kougu_no IS NOT NULL</t>
  </si>
  <si>
    <t xml:space="preserve">                                                GROUP BY    kougu_no, syasyu</t>
  </si>
  <si>
    <t xml:space="preserve">                                            ) AS TBL_A</t>
  </si>
  <si>
    <t xml:space="preserve">                                            LEFT JOIN upk_k40.v_k40_cmc_convert AS TBL_B </t>
  </si>
  <si>
    <t xml:space="preserve">                                                ON      TBL_A.syasyu = TBL_B.k40_cm</t>
  </si>
  <si>
    <t xml:space="preserve">                                WHERE       TBL_B.k40_cm IS NOT NULL    --車種コードリンク情報に登録されていない工具番号情報は除去</t>
  </si>
  <si>
    <t xml:space="preserve">                            ) AS TBL_C</t>
  </si>
  <si>
    <t xml:space="preserve">                            LEFT JOIN   (   --生産推移データより車種と月別に生産数合計値を取得</t>
  </si>
  <si>
    <t xml:space="preserve">                                            SELECT      nendo, car_model, inf_date, </t>
  </si>
  <si>
    <t xml:space="preserve">                                                        SUM(three_months) AS three_months, SUM(regular) AS regular, SUM(unipres) AS unipres</t>
  </si>
  <si>
    <t xml:space="preserve">                                            FROM        upk_k40.k40_pv_data</t>
  </si>
  <si>
    <t xml:space="preserve">                                            GROUP BY    nendo, car_model, inf_date</t>
  </si>
  <si>
    <t xml:space="preserve">                                        ) AS TBL_F</t>
  </si>
  <si>
    <t xml:space="preserve">                                ON TBL_C.ms_cm = TBL_F.car_model</t>
  </si>
  <si>
    <t xml:space="preserve">                WHERE       TBL_F.nendo IS NOT NULL</t>
  </si>
  <si>
    <t xml:space="preserve">                GROUP BY    TBL_F.nendo, TBL_C.kougu_no, TBL_F.inf_date</t>
  </si>
  <si>
    <t xml:space="preserve">            LEFT JOIN   (   --工具番号情報から削除された情報を除去したリスト</t>
  </si>
  <si>
    <t xml:space="preserve">                            SELECT      kougu_no, maintenance1, maintenance2, stroke, stroke_date</t>
  </si>
  <si>
    <t xml:space="preserve">                            FROM        upk_k42.k42_kougu_information</t>
  </si>
  <si>
    <t xml:space="preserve">                            WHERE       (delete_date IS NULL)</t>
  </si>
  <si>
    <t xml:space="preserve">                        ) AS TBL_D</t>
  </si>
  <si>
    <t xml:space="preserve">                ON      TBL.kougu_no = TBL_D.kougu_no</t>
  </si>
  <si>
    <t>※右ＳＱＬを参照</t>
    <rPh sb="1" eb="2">
      <t>ミギ</t>
    </rPh>
    <rPh sb="6" eb="8">
      <t>サンショウ</t>
    </rPh>
    <phoneticPr fontId="45"/>
  </si>
  <si>
    <t>車種</t>
    <rPh sb="0" eb="2">
      <t>シャシュ</t>
    </rPh>
    <phoneticPr fontId="45"/>
  </si>
  <si>
    <r>
      <t>s</t>
    </r>
    <r>
      <rPr>
        <sz val="9"/>
        <rFont val="メイリオ"/>
        <family val="3"/>
        <charset val="128"/>
      </rPr>
      <t>yasyu</t>
    </r>
    <phoneticPr fontId="45"/>
  </si>
  <si>
    <r>
      <t>c</t>
    </r>
    <r>
      <rPr>
        <sz val="9"/>
        <rFont val="メイリオ"/>
        <family val="3"/>
        <charset val="128"/>
      </rPr>
      <t>har</t>
    </r>
    <phoneticPr fontId="45"/>
  </si>
  <si>
    <r>
      <rPr>
        <sz val="9"/>
        <rFont val="メイリオ"/>
        <family val="3"/>
        <charset val="128"/>
      </rPr>
      <t>15</t>
    </r>
    <phoneticPr fontId="45"/>
  </si>
  <si>
    <t>該当月インデックスNo = 1:4月, 2:5月, 3:6月～12:翌年3月</t>
    <rPh sb="17" eb="18">
      <t>ガツ</t>
    </rPh>
    <rPh sb="23" eb="24">
      <t>ガツ</t>
    </rPh>
    <rPh sb="29" eb="30">
      <t>ガツ</t>
    </rPh>
    <rPh sb="34" eb="35">
      <t>ヨク</t>
    </rPh>
    <rPh sb="35" eb="36">
      <t>ネン</t>
    </rPh>
    <rPh sb="37" eb="38">
      <t>ガツ</t>
    </rPh>
    <phoneticPr fontId="45"/>
  </si>
  <si>
    <t>DB環境整備</t>
    <rPh sb="2" eb="4">
      <t>カンキョウ</t>
    </rPh>
    <rPh sb="4" eb="6">
      <t>セイビ</t>
    </rPh>
    <phoneticPr fontId="45"/>
  </si>
  <si>
    <t>作成テーブル</t>
    <rPh sb="0" eb="2">
      <t>サクセイ</t>
    </rPh>
    <phoneticPr fontId="45"/>
  </si>
  <si>
    <t>UPK.main_masters</t>
  </si>
  <si>
    <t>UPK.upk_k40</t>
  </si>
  <si>
    <t>k60_os_buno_link</t>
  </si>
  <si>
    <t>k40_pv_data</t>
  </si>
  <si>
    <t>k40_pv_history</t>
  </si>
  <si>
    <t>k60_os_data</t>
  </si>
  <si>
    <t>k60_os_history</t>
  </si>
  <si>
    <t>k40_mm_history</t>
  </si>
  <si>
    <t>作成ビュー</t>
    <rPh sb="0" eb="2">
      <t>サクセイ</t>
    </rPh>
    <phoneticPr fontId="45"/>
  </si>
  <si>
    <t>v_mm_buhin_no</t>
  </si>
  <si>
    <t>UPK_TEST.upk_k40</t>
  </si>
  <si>
    <t>v_m_k60_buhin_no</t>
  </si>
  <si>
    <t>v_k60_press_buno_link</t>
  </si>
  <si>
    <t>v_k60_os_buno_link</t>
  </si>
  <si>
    <t>v_k40_cmc_convert</t>
  </si>
  <si>
    <t>v_k40_cmc_ryousan</t>
  </si>
  <si>
    <t>v_k40_cmc_kanagata</t>
  </si>
  <si>
    <t>v_k40_mm_data</t>
  </si>
  <si>
    <t>v_k42_mold_work_inf</t>
  </si>
  <si>
    <t>v_k40_pv_data_batch</t>
  </si>
  <si>
    <t>v_k40_mold_month_stroke</t>
  </si>
  <si>
    <t>テーブル作成作業</t>
    <rPh sb="4" eb="6">
      <t>サクセイ</t>
    </rPh>
    <rPh sb="6" eb="8">
      <t>サギョウ</t>
    </rPh>
    <phoneticPr fontId="45"/>
  </si>
  <si>
    <t>data_id int NOT NULL IDENTITY(1, 1) ,</t>
  </si>
  <si>
    <t>buhin_no char(20) NOT NULL,</t>
  </si>
  <si>
    <t>delete_date datetime NULL,</t>
  </si>
  <si>
    <t>delete_tantou_id smallint NULL,</t>
  </si>
  <si>
    <t>created_date datetime NOT NULL DEFAULT getdate(),</t>
  </si>
  <si>
    <t>created_tantou_id smallint NOT NULL,</t>
  </si>
  <si>
    <t>updated_date datetime NULL,</t>
  </si>
  <si>
    <t>updated_tantou_id smallint NULL</t>
  </si>
  <si>
    <t>coefficient float NULL,</t>
    <phoneticPr fontId="45"/>
  </si>
  <si>
    <t>buhin_no char(30) NOT NULL,</t>
  </si>
  <si>
    <t>スキーマ作成</t>
    <rPh sb="4" eb="6">
      <t>サクセイ</t>
    </rPh>
    <phoneticPr fontId="45"/>
  </si>
  <si>
    <t>CREATE SCHEMA [upk_k40]</t>
  </si>
  <si>
    <t>k60_buno_id int NOT NULL,</t>
  </si>
  <si>
    <t>buno_id int NOT NULL,</t>
  </si>
  <si>
    <t>os_buhin_no char(50) NOT NULL,</t>
  </si>
  <si>
    <t>ms_cm char(15) NOT NULL,</t>
  </si>
  <si>
    <t>k40_cm char(15) NOT NULL,</t>
  </si>
  <si>
    <t>bikou char(60) NULL,</t>
  </si>
  <si>
    <t>inf_date smallint NOT NULL,</t>
  </si>
  <si>
    <t>car_model char(15) NOT NULL,</t>
  </si>
  <si>
    <t>memo1 char(20) NULL,</t>
  </si>
  <si>
    <t>memo2 char(20) NULL,</t>
  </si>
  <si>
    <t>three_months int NULL,</t>
  </si>
  <si>
    <t>regular int NULL,</t>
  </si>
  <si>
    <t>unipres int NULL,</t>
  </si>
  <si>
    <t>input_file char(255) NOT NULL,</t>
  </si>
  <si>
    <t>nendo smallint NOT NULL,</t>
  </si>
  <si>
    <t>file_update datetime NULL,</t>
  </si>
  <si>
    <t>data_update smallint NULL,</t>
  </si>
  <si>
    <t>file_update datetime NOT NULL,</t>
  </si>
  <si>
    <t>data_update smallint NOT NULL,</t>
  </si>
  <si>
    <t>created_tantou_id smallint NOT NULL</t>
  </si>
  <si>
    <t>buhin_no char(50) NOT NULL,</t>
  </si>
  <si>
    <t>volume int NULL,</t>
  </si>
  <si>
    <t>file_name char(255) NOT NULL,</t>
  </si>
  <si>
    <t>nendo smalldatetime NOT NULL,</t>
  </si>
  <si>
    <t>make_day smalldatetime NOT NULL,</t>
  </si>
  <si>
    <t>kougu_no char(10) NOT NULL,</t>
  </si>
  <si>
    <t>syasyu char(15) NULL,</t>
  </si>
  <si>
    <t>stage_no tinyint NULL,</t>
  </si>
  <si>
    <t>sp_date datetime NULL,</t>
  </si>
  <si>
    <t>sp_stroke int NULL,</t>
  </si>
  <si>
    <t>up_close smalldatetime NULL,</t>
  </si>
  <si>
    <t>out_mainte smalldatetime NULL,</t>
  </si>
  <si>
    <t>plan_vol1 int NULL,</t>
  </si>
  <si>
    <t>actual_vol1 int NULL,</t>
  </si>
  <si>
    <t>stroke1 int NULL,</t>
  </si>
  <si>
    <t>plan_vol2 int NULL,</t>
  </si>
  <si>
    <t>actual_vol2 int NULL,</t>
  </si>
  <si>
    <t>stroke2 int NULL,</t>
  </si>
  <si>
    <t>plan_vol3 int NULL,</t>
  </si>
  <si>
    <t>actual_vol3 int NULL,</t>
  </si>
  <si>
    <t>stroke3 int NULL,</t>
  </si>
  <si>
    <t>plan_vol4 int NULL,</t>
  </si>
  <si>
    <t>actual_vol4 int NULL,</t>
  </si>
  <si>
    <t>stroke4 int NULL,</t>
  </si>
  <si>
    <t>plan_vol5 int NULL,</t>
  </si>
  <si>
    <t>actual_vol5 int NULL,</t>
  </si>
  <si>
    <t>stroke5 int NULL,</t>
  </si>
  <si>
    <t>plan_vol6 int NULL,</t>
  </si>
  <si>
    <t>actual_vol6 int NULL,</t>
  </si>
  <si>
    <t>stroke6 int NULL,</t>
  </si>
  <si>
    <t>plan_vol7 int NULL,</t>
  </si>
  <si>
    <t>actual_vol7 int NULL,</t>
  </si>
  <si>
    <t>stroke7 int NULL,</t>
  </si>
  <si>
    <t>plan_vol8 int NULL,</t>
  </si>
  <si>
    <t>actual_vol8 int NULL,</t>
  </si>
  <si>
    <t>stroke8 int NULL,</t>
  </si>
  <si>
    <t>plan_vol9 int NULL,</t>
  </si>
  <si>
    <t>actual_vol9 int NULL,</t>
  </si>
  <si>
    <t>stroke9 int NULL,</t>
  </si>
  <si>
    <t>plan_vol10 int NULL,</t>
  </si>
  <si>
    <t>actual_vol10 int NULL,</t>
  </si>
  <si>
    <t>stroke10 int NULL,</t>
  </si>
  <si>
    <t>plan_vol11 int NULL,</t>
  </si>
  <si>
    <t>actual_vol11 int NULL,</t>
  </si>
  <si>
    <t>stroke11 int NULL,</t>
  </si>
  <si>
    <t>plan_vol12 int NULL,</t>
  </si>
  <si>
    <t>actual_vol12 int NULL,</t>
  </si>
  <si>
    <t>stroke12 int NULL,</t>
  </si>
  <si>
    <t>do_plan smallint NULL,</t>
  </si>
  <si>
    <t>updated_date datetime NULL</t>
  </si>
  <si>
    <t>update_flg char(12) NULL,</t>
  </si>
  <si>
    <t>stage_no tinyint NOT NULL,</t>
  </si>
  <si>
    <t>do_plan smallint NOT NULL,</t>
  </si>
  <si>
    <t>ビュー作成作業</t>
    <rPh sb="3" eb="5">
      <t>サクセイ</t>
    </rPh>
    <rPh sb="5" eb="7">
      <t>サギョウ</t>
    </rPh>
    <phoneticPr fontId="45"/>
  </si>
  <si>
    <t>SELECT data_id, buhin_no, coefficient</t>
  </si>
  <si>
    <t>FROM  main_masters.mm_buhin_no AS TBL_A</t>
  </si>
  <si>
    <t>SELECT data_id, buhin_no</t>
  </si>
  <si>
    <t>FROM  upk_k40.m_k60_buhin_no AS TBL_A</t>
  </si>
  <si>
    <t>WHERE (delete_date IS NULL);</t>
    <phoneticPr fontId="45"/>
  </si>
  <si>
    <t>SELECT buno_id, k60_buno_id</t>
  </si>
  <si>
    <t>FROM  upk_k40.k60_press_buno_link AS TBL_A</t>
  </si>
  <si>
    <t>SELECT TBL_A.data_id, TBL_A.os_buhin_no, TBL_A.k60_buno_id, TBL_B.buhin_no AS k60_buno</t>
  </si>
  <si>
    <t>FROM  upk_k40.k60_os_buno_link AS TBL_A LEFT OUTER JOIN</t>
  </si>
  <si>
    <t xml:space="preserve">         upk_k40.v_m_k60_buhin_no AS TBL_B ON TBL_A.k60_buno_id = TBL_B.data_id</t>
  </si>
  <si>
    <t>WHERE (TBL_A.delete_date IS NULL);</t>
    <phoneticPr fontId="45"/>
  </si>
  <si>
    <t>SELECT TBL_A.k60_buno_id, TBL_A.buno_id, TBL_B.buhin_no AS k60_buhin_no, TBL_C.buhin_no AS buno</t>
  </si>
  <si>
    <t>FROM  upk_k40.v_k60_press_buno_link AS TBL_A LEFT OUTER JOIN</t>
  </si>
  <si>
    <t xml:space="preserve">         upk_k40.m_k60_buhin_no AS TBL_B ON TBL_A.k60_buno_id = TBL_B.data_id LEFT OUTER JOIN</t>
  </si>
  <si>
    <t xml:space="preserve">         main_masters.mm_buhin_no AS TBL_C ON TBL_A.buno_id = TBL_C.data_id;</t>
    <phoneticPr fontId="45"/>
  </si>
  <si>
    <t xml:space="preserve">SELECT k60_buno_id, k60_buhin_no, MAX(CASE seq_no WHEN 1 THEN buno_id ELSE NULL END) AS buhin_id1, MAX(CASE seq_no WHEN 1 THEN buhin_no ELSE NULL END) </t>
  </si>
  <si>
    <t xml:space="preserve">         AS buhin_no1, MAX(CASE seq_no WHEN 2 THEN buno_id ELSE NULL END) AS buhin_id2, MAX(CASE seq_no WHEN 2 THEN buhin_no ELSE NULL END) </t>
  </si>
  <si>
    <t xml:space="preserve">         AS buhin_no2</t>
  </si>
  <si>
    <t>FROM  (SELECT TBL_A.k60_buno_id, TBL_B.buhin_no AS k60_buhin_no, TBL_A.buno_id, TBL_C.buhin_no, ROW_NUMBER() OVER (PARTITION BY TBL_A.k60_buno_id</t>
  </si>
  <si>
    <t xml:space="preserve">         ORDER BY TBL_A.k60_buno_id) AS seq_no</t>
  </si>
  <si>
    <t>GROUP BY k60_buno_id, k60_buhin_no;</t>
    <phoneticPr fontId="45"/>
  </si>
  <si>
    <t>SELECT data_id, ms_cm, k40_cm, bikou</t>
  </si>
  <si>
    <t>FROM  upk_k40.k40_cmc_convert AS TBL</t>
  </si>
  <si>
    <t>SELECT ms_cm</t>
  </si>
  <si>
    <t>FROM  upk_k40.v_k40_cmc_convert AS TBL</t>
  </si>
  <si>
    <t>GROUP BY ms_cm;</t>
    <phoneticPr fontId="45"/>
  </si>
  <si>
    <t>SELECT k40_cm</t>
  </si>
  <si>
    <t>GROUP BY k40_cm;</t>
    <phoneticPr fontId="45"/>
  </si>
  <si>
    <t xml:space="preserve">SELECT TBL_A.data_id, LEFT(CONVERT(varchar, TBL_A.nendo, 111), 4) AS nendo, CONVERT(VARCHAR, TBL_A.make_day, 111) AS make_day, TBL_A.syasyu, TBL_A.buhin_no, </t>
  </si>
  <si>
    <t xml:space="preserve">         TBL_A.kougu_no, TBL_A.stage_no, TBL_C.maintenance1, TBL_C.maintenance2, IIF(ISNULL(TBL_A.sp_date, '') = '', '', LEFT(CONVERT(varchar, TBL_A.sp_date, 11), </t>
  </si>
  <si>
    <t xml:space="preserve">         5)) AS sp_date, TBL_A.sp_stroke, IIF(ISNULL(TBL_A.up_close, '') = '', '', LEFT(CONVERT(varchar, TBL_A.up_close, 11), 5)) AS up_close, </t>
  </si>
  <si>
    <t xml:space="preserve">         IIF(ISNULL(TBL_A.out_mainte, '') = '', '', LEFT(CONVERT(varchar, TBL_A.out_mainte, 11), 5)) AS out_mainte, TBL_A.plan_vol1, TBL_A.actual_vol1, TBL_A.stroke1, </t>
  </si>
  <si>
    <t xml:space="preserve">         TBL_A.plan_vol2, TBL_A.actual_vol2, TBL_A.stroke2, TBL_A.plan_vol3, TBL_A.actual_vol3, TBL_A.stroke3, TBL_A.plan_vol4, TBL_A.actual_vol4, TBL_A.stroke4, </t>
  </si>
  <si>
    <t xml:space="preserve">         TBL_A.plan_vol5, TBL_A.actual_vol5, TBL_A.stroke5, TBL_A.plan_vol6, TBL_A.actual_vol6, TBL_A.stroke6, TBL_A.plan_vol7, TBL_A.actual_vol7, TBL_A.stroke7, </t>
  </si>
  <si>
    <t xml:space="preserve">         TBL_A.plan_vol8, TBL_A.actual_vol8, TBL_A.stroke8, TBL_A.plan_vol9, TBL_A.actual_vol9, TBL_A.stroke9, TBL_A.plan_vol10, TBL_A.actual_vol10, TBL_A.stroke10, </t>
  </si>
  <si>
    <t xml:space="preserve">         TBL_A.plan_vol11, TBL_A.actual_vol11, TBL_A.stroke11, TBL_A.plan_vol12, TBL_A.actual_vol12, TBL_A.stroke12, TBL_A.data_update, TBL_A.update_flg, </t>
  </si>
  <si>
    <t xml:space="preserve">         TBL_A.do_plan</t>
  </si>
  <si>
    <t>FROM  upk_k40.k40_mm_data AS TBL_A LEFT OUTER JOIN</t>
  </si>
  <si>
    <t xml:space="preserve">         upk_k42.k42_kougu_information AS TBL_C ON TBL_A.kougu_no = TBL_C.kougu_no;</t>
    <phoneticPr fontId="45"/>
  </si>
  <si>
    <t xml:space="preserve">SELECT buhin_no, kougu_no, jisseki_start_no, stroke_bef, SUBSTRING(jisseki_start_no, 1, 4) AS nen, SUBSTRING(jisseki_start_no, 5, 2) AS getu, </t>
  </si>
  <si>
    <t xml:space="preserve">         CASE WHEN SUBSTRING(jisseki_start_no, 5, 2) &gt;= '01' AND SUBSTRING(jisseki_start_no, 5, 2) &lt;= '03' THEN CONVERT(INT, SUBSTRING(jisseki_start_no, 1, 4)) </t>
  </si>
  <si>
    <t xml:space="preserve">         - 1 ELSE CONVERT(INT, SUBSTRING(jisseki_start_no, 1, 4)) END AS nendo, SUBSTRING(jisseki_start_no, 1, 4) + '/' + SUBSTRING(jisseki_start_no, 5, 2) </t>
  </si>
  <si>
    <t xml:space="preserve">         AS nengetu, SUBSTRING(jisseki_start_no, 1, 4) + '/' + SUBSTRING(jisseki_start_no, 5, 2) + '/' + SUBSTRING(jisseki_start_no, 7, 2) </t>
  </si>
  <si>
    <t xml:space="preserve">         + ' ' + SUBSTRING(jisseki_start_no, 9, 2) + ':' + SUBSTRING(jisseki_start_no, 11, 2) + ':' + SUBSTRING(jisseki_start_no, 13, 2) AS daytime, ROW_NUMBER() </t>
  </si>
  <si>
    <t xml:space="preserve">         OVER (PARTITION BY kougu_no, SUBSTRING(jisseki_start_no, 1, 4) + '/' + SUBSTRING(jisseki_start_no, 5, 2)</t>
  </si>
  <si>
    <t>ORDER BY jisseki_start_no) AS seq_no</t>
  </si>
  <si>
    <t xml:space="preserve">SELECT TBL.nendo, TBL.kougu_no, TBL.buhin_no, TBL.inf_date, TBL.k40_cm, TBL_D.maintenance1, TBL_D.maintenance2, TBL_D.stroke_date, TBL_D.stroke, TBL.three_months, </t>
  </si>
  <si>
    <t xml:space="preserve">         TBL.regular, TBL.unipres</t>
  </si>
  <si>
    <t xml:space="preserve">FROM  (SELECT TBL_F.nendo, TBL_C.kougu_no, TBL_C.buhin_no, TBL_F.inf_date, TBL_C.k40_cm, SUM(TBL_F.three_months) AS three_months, SUM(TBL_F.regular) </t>
  </si>
  <si>
    <t xml:space="preserve">                  AS regular, SUM(TBL_F.unipres) AS unipres</t>
  </si>
  <si>
    <t xml:space="preserve">         FROM   (SELECT TBL_A.kougu_no, TBL_A.buhin_no, TBL_B.k40_cm, TBL_B.ms_cm</t>
  </si>
  <si>
    <t xml:space="preserve">                   FROM   (SELECT kougu_no, buhin_no, syasyu</t>
  </si>
  <si>
    <t xml:space="preserve">                             FROM   upk_k42.v_k42_k_b_link</t>
  </si>
  <si>
    <t xml:space="preserve">                             WHERE  (kougu_no IS NOT NULL) AND (kougu_no &lt;&gt; '') AND (kougu_no &lt;&gt; 'NULL') AND (kougu_no &lt;&gt; '-')</t>
  </si>
  <si>
    <t xml:space="preserve">                             GROUP BY kougu_no, buhin_no, syasyu) AS TBL_A LEFT OUTER JOIN</t>
  </si>
  <si>
    <t xml:space="preserve">                            upk_k40.v_k40_cmc_convert AS TBL_B ON TBL_A.syasyu = TBL_B.k40_cm</t>
  </si>
  <si>
    <t xml:space="preserve">                   WHERE  (TBL_B.k40_cm IS NOT NULL)) AS TBL_C LEFT OUTER JOIN</t>
  </si>
  <si>
    <t xml:space="preserve">                      (SELECT nendo, car_model, inf_date, SUM(three_months) AS three_months, SUM(regular) AS regular, SUM(unipres) AS unipres</t>
  </si>
  <si>
    <t xml:space="preserve">                       FROM  upk_k40.k40_pv_data</t>
  </si>
  <si>
    <t xml:space="preserve">                       GROUP BY nendo, car_model, inf_date) AS TBL_F ON TBL_C.ms_cm = TBL_F.car_model</t>
  </si>
  <si>
    <t xml:space="preserve">         WHERE  (TBL_F.nendo IS NOT NULL)</t>
  </si>
  <si>
    <t xml:space="preserve">         GROUP BY TBL_F.nendo, TBL_C.kougu_no, TBL_C.buhin_no, TBL_F.inf_date, TBL_C.k40_cm) AS TBL LEFT OUTER JOIN</t>
  </si>
  <si>
    <t xml:space="preserve">             (SELECT kougu_no, maintenance1, maintenance2, stroke, stroke_date</t>
  </si>
  <si>
    <t xml:space="preserve">              FROM  upk_k42.k42_kougu_information</t>
  </si>
  <si>
    <t xml:space="preserve">              WHERE (delete_date IS NULL)) AS TBL_D ON TBL.kougu_no = TBL_D.kougu_no;</t>
    <phoneticPr fontId="45"/>
  </si>
  <si>
    <t>SELECT rireki_id, kougu_no, LEFT(CONVERT(varchar, proces_date, 11), 5) AS month_group, stroke</t>
  </si>
  <si>
    <t>FROM  upk_k42.k42_jis_totalization_history AS TBL</t>
  </si>
  <si>
    <t>WHERE EXISTS</t>
  </si>
  <si>
    <t xml:space="preserve">             (SELECT kougu_no, proces_date, target_id</t>
  </si>
  <si>
    <t xml:space="preserve">              FROM  (SELECT kougu_no, proces_date, MAX(rireki_id) AS target_id</t>
  </si>
  <si>
    <t xml:space="preserve">                       FROM   (SELECT TBL_A.rireki_id, TBL_A.kougu_no, LEFT(CONVERT(varchar, TBL_A.proces_date, 111), 7) AS month_group, TBL_A.proces_date</t>
  </si>
  <si>
    <t xml:space="preserve">                                 FROM   upk_k42.k42_jis_totalization_history AS TBL_A LEFT OUTER JOIN</t>
  </si>
  <si>
    <t xml:space="preserve">                                              (SELECT kougu_no, LEFT(CONVERT(varchar, proces_date, 111), 7) AS month_group, MAX(proces_date) AS last_day</t>
  </si>
  <si>
    <t xml:space="preserve">                                               FROM  upk_k42.k42_jis_totalization_history</t>
  </si>
  <si>
    <t xml:space="preserve">                                               GROUP BY kougu_no, LEFT(CONVERT(varchar, proces_date, 111), 7)) AS TBL_B ON TBL_A.kougu_no = TBL_B.kougu_no AND </t>
  </si>
  <si>
    <t xml:space="preserve">                                          TBL_A.proces_date = TBL_B.last_day</t>
  </si>
  <si>
    <t xml:space="preserve">                                 WHERE  (TBL_A.kougu_no &lt;&gt; 'NULL') AND (TBL_B.last_day IS NOT NULL)) AS TBL_1</t>
  </si>
  <si>
    <t xml:space="preserve">                       GROUP BY kougu_no, proces_date) AS TBL_A_1</t>
  </si>
  <si>
    <t xml:space="preserve">              WHERE (TBL.rireki_id = target_id));</t>
    <phoneticPr fontId="45"/>
  </si>
  <si>
    <t xml:space="preserve">CREATE VIEW main_masters.v_mm_buhin_no AS </t>
  </si>
  <si>
    <t xml:space="preserve">CREATE VIEW upk_k40.v_m_k60_buhin_no AS </t>
  </si>
  <si>
    <t xml:space="preserve">CREATE VIEW upk_k40.v_k60_press_buno_link AS </t>
  </si>
  <si>
    <t xml:space="preserve">CREATE VIEW upk_k40.v_k60_os_buno_link AS </t>
  </si>
  <si>
    <t xml:space="preserve">CREATE VIEW upk_k40.v_k60_press_buno_list AS </t>
  </si>
  <si>
    <t xml:space="preserve">CREATE VIEW upk_k40.v_k60_press_buno_spread AS </t>
  </si>
  <si>
    <t>FROM  upk_k40.k60_press_buno_link AS TBL_A LEFT JOIN</t>
  </si>
  <si>
    <t xml:space="preserve">         upk_k40.m_k60_buhin_no AS TBL_B ON TBL_A.k60_buno_id = TBL_B.data_id LEFT JOIN</t>
  </si>
  <si>
    <t xml:space="preserve">         main_masters.mm_buhin_no AS TBL_C ON TBL_A.buno_id = TBL_C.data_id) TBL</t>
  </si>
  <si>
    <t xml:space="preserve">CREATE VIEW upk_k40.v_k40_cmc_convert AS </t>
  </si>
  <si>
    <t xml:space="preserve">CREATE VIEW upk_k40.v_k40_cmc_ryousan AS </t>
  </si>
  <si>
    <t xml:space="preserve">CREATE VIEW upk_k40.v_k40_cmc_kanagata AS </t>
  </si>
  <si>
    <t xml:space="preserve">CREATE VIEW upk_k40.v_k40_mm_data AS </t>
  </si>
  <si>
    <t xml:space="preserve">CREATE VIEW upk_k40.v_k42_mold_work_inf AS </t>
  </si>
  <si>
    <t>FROM  upk_k42.k42_jis_totalization_history;</t>
  </si>
  <si>
    <t xml:space="preserve">CREATE VIEW upk_k40.v_k40_pv_data_batch AS </t>
  </si>
  <si>
    <t>事前データ登録</t>
    <rPh sb="0" eb="2">
      <t>ジゼン</t>
    </rPh>
    <rPh sb="5" eb="7">
      <t>トウロク</t>
    </rPh>
    <phoneticPr fontId="45"/>
  </si>
  <si>
    <t>※ＳＭＳの使用できるデータベースを変更して作業する事</t>
    <rPh sb="5" eb="7">
      <t>シヨウ</t>
    </rPh>
    <rPh sb="17" eb="19">
      <t>ヘンコウ</t>
    </rPh>
    <rPh sb="21" eb="23">
      <t>サギョウ</t>
    </rPh>
    <rPh sb="25" eb="26">
      <t>コト</t>
    </rPh>
    <phoneticPr fontId="45"/>
  </si>
  <si>
    <t>対象のデータベース</t>
    <rPh sb="0" eb="2">
      <t>タイショウ</t>
    </rPh>
    <phoneticPr fontId="45"/>
  </si>
  <si>
    <t>UPK_IKOU</t>
    <phoneticPr fontId="45"/>
  </si>
  <si>
    <t>画面別操作権限</t>
    <phoneticPr fontId="45"/>
  </si>
  <si>
    <t>部品番号マスタ画面操作権限</t>
    <rPh sb="0" eb="2">
      <t>ブヒン</t>
    </rPh>
    <rPh sb="2" eb="4">
      <t>バンゴウ</t>
    </rPh>
    <rPh sb="7" eb="9">
      <t>ガメン</t>
    </rPh>
    <rPh sb="9" eb="11">
      <t>ソウサ</t>
    </rPh>
    <rPh sb="11" eb="13">
      <t>ケンゲン</t>
    </rPh>
    <phoneticPr fontId="45"/>
  </si>
  <si>
    <t>圧造課用部品番号マスタ操作権限</t>
    <rPh sb="0" eb="2">
      <t>アツゾウ</t>
    </rPh>
    <rPh sb="2" eb="3">
      <t>カ</t>
    </rPh>
    <rPh sb="3" eb="4">
      <t>ヨウ</t>
    </rPh>
    <rPh sb="4" eb="6">
      <t>ブヒン</t>
    </rPh>
    <rPh sb="6" eb="8">
      <t>バンゴウ</t>
    </rPh>
    <rPh sb="11" eb="13">
      <t>ソウサ</t>
    </rPh>
    <rPh sb="13" eb="15">
      <t>ケンゲン</t>
    </rPh>
    <phoneticPr fontId="45"/>
  </si>
  <si>
    <t>部品番号リンク情報操作権限</t>
    <rPh sb="0" eb="4">
      <t>ブヒンバンゴウ</t>
    </rPh>
    <rPh sb="7" eb="9">
      <t>ジョウホウ</t>
    </rPh>
    <rPh sb="9" eb="11">
      <t>ソウサ</t>
    </rPh>
    <rPh sb="11" eb="13">
      <t>ケンゲン</t>
    </rPh>
    <phoneticPr fontId="45"/>
  </si>
  <si>
    <t>画面マスタ</t>
    <rPh sb="0" eb="2">
      <t>ガメン</t>
    </rPh>
    <phoneticPr fontId="45"/>
  </si>
  <si>
    <t>システムを利用して登録</t>
    <rPh sb="5" eb="7">
      <t>リヨウ</t>
    </rPh>
    <rPh sb="9" eb="11">
      <t>トウロク</t>
    </rPh>
    <phoneticPr fontId="45"/>
  </si>
  <si>
    <t>正式な部品番号のマスタ</t>
  </si>
  <si>
    <t>システムマスタ</t>
    <phoneticPr fontId="45"/>
  </si>
  <si>
    <t>21K4002001</t>
    <phoneticPr fontId="45"/>
  </si>
  <si>
    <t>金型保守計画システム</t>
    <phoneticPr fontId="45"/>
  </si>
  <si>
    <t>システム設定情報</t>
    <rPh sb="4" eb="6">
      <t>セッテイ</t>
    </rPh>
    <rPh sb="6" eb="8">
      <t>ジョウホウ</t>
    </rPh>
    <phoneticPr fontId="45"/>
  </si>
  <si>
    <t>本番環境用</t>
    <rPh sb="0" eb="2">
      <t>ホンバン</t>
    </rPh>
    <rPh sb="2" eb="4">
      <t>カンキョウ</t>
    </rPh>
    <rPh sb="4" eb="5">
      <t>ヨウ</t>
    </rPh>
    <phoneticPr fontId="45"/>
  </si>
  <si>
    <t>本番移行環境用</t>
    <rPh sb="0" eb="2">
      <t>ホンバン</t>
    </rPh>
    <rPh sb="2" eb="4">
      <t>イコウ</t>
    </rPh>
    <rPh sb="4" eb="6">
      <t>カンキョウ</t>
    </rPh>
    <rPh sb="6" eb="7">
      <t>ヨウ</t>
    </rPh>
    <phoneticPr fontId="45"/>
  </si>
  <si>
    <t>\\upk-dtss\upkroot\IFS_電算室\部署書込\采野　業務\94 本番移行テスト環境\生産台数推移</t>
    <phoneticPr fontId="45"/>
  </si>
  <si>
    <t>\\upk-dtss\upkroot\IFS_電算室\部署書込\采野　業務\94 本番移行テスト環境\大日程</t>
    <phoneticPr fontId="45"/>
  </si>
  <si>
    <t>\\upk-dtss\upkroot\IFS_電算室\部署書込\采野　業務\94 本番移行テスト環境\大日程(鐘）</t>
  </si>
  <si>
    <t>tantou_id</t>
  </si>
  <si>
    <t>authority</t>
  </si>
  <si>
    <t>担当者別システム権限</t>
    <rPh sb="0" eb="3">
      <t>タントウシャ</t>
    </rPh>
    <rPh sb="3" eb="4">
      <t>ベツ</t>
    </rPh>
    <rPh sb="8" eb="10">
      <t>ケンゲン</t>
    </rPh>
    <phoneticPr fontId="45"/>
  </si>
  <si>
    <t>2022/2/1611:32:57</t>
  </si>
  <si>
    <t>采野</t>
    <rPh sb="0" eb="2">
      <t>ウ</t>
    </rPh>
    <phoneticPr fontId="45"/>
  </si>
  <si>
    <t>生産台数推移フォルダ</t>
    <phoneticPr fontId="45"/>
  </si>
  <si>
    <t xml:space="preserve">CREATE VIEW upk_k40.v_k40_mold_month_stroke AS </t>
    <phoneticPr fontId="45"/>
  </si>
  <si>
    <t>正式部品番号</t>
    <rPh sb="0" eb="2">
      <t>セイシキ</t>
    </rPh>
    <rPh sb="2" eb="4">
      <t>ブヒン</t>
    </rPh>
    <rPh sb="4" eb="6">
      <t>バンゴウ</t>
    </rPh>
    <phoneticPr fontId="45"/>
  </si>
  <si>
    <t>m_k60_buhin_no</t>
    <phoneticPr fontId="45"/>
  </si>
  <si>
    <t>登録データ</t>
    <rPh sb="0" eb="2">
      <t>トウロク</t>
    </rPh>
    <phoneticPr fontId="45"/>
  </si>
  <si>
    <t>75112    5TA0AT2</t>
  </si>
  <si>
    <t>k40_cmc_convert</t>
    <phoneticPr fontId="45"/>
  </si>
  <si>
    <t>k40_cm</t>
    <phoneticPr fontId="45"/>
  </si>
  <si>
    <t>UPK_TEST.upk_k40.v_k60_press_buno_list</t>
  </si>
  <si>
    <t xml:space="preserve">67408/9 4M400                 </t>
  </si>
  <si>
    <t xml:space="preserve">76742/3 4M400-1               </t>
  </si>
  <si>
    <t xml:space="preserve">79112 3MA0A                   </t>
  </si>
  <si>
    <t xml:space="preserve">79112 6N600                   </t>
  </si>
  <si>
    <t xml:space="preserve">79112 6N610                   </t>
  </si>
  <si>
    <t xml:space="preserve">79422 4M500                   </t>
  </si>
  <si>
    <t xml:space="preserve">64132/3 AU000                 </t>
  </si>
  <si>
    <t xml:space="preserve">74516 8H310                   </t>
  </si>
  <si>
    <t xml:space="preserve">74516 EQ000                   </t>
  </si>
  <si>
    <t xml:space="preserve">74516 EQ500                   </t>
  </si>
  <si>
    <t xml:space="preserve">76426 8H300                   </t>
  </si>
  <si>
    <t xml:space="preserve">76427 8H300                   </t>
  </si>
  <si>
    <t xml:space="preserve">76634/5 8H300                 </t>
  </si>
  <si>
    <t xml:space="preserve">78118/9 8H300                 </t>
  </si>
  <si>
    <t xml:space="preserve">78118/9 8H710                 </t>
  </si>
  <si>
    <t xml:space="preserve">64122/3 EN000                 </t>
  </si>
  <si>
    <t xml:space="preserve">66312 EN000                   </t>
  </si>
  <si>
    <t xml:space="preserve">67408/9 EN000                 </t>
  </si>
  <si>
    <t xml:space="preserve">75262/3 EN000                 </t>
  </si>
  <si>
    <t xml:space="preserve">61231/2 B5010                 </t>
  </si>
  <si>
    <t xml:space="preserve">61231/2 B5020                 </t>
  </si>
  <si>
    <t xml:space="preserve">61231/2 B5020-B               </t>
  </si>
  <si>
    <t xml:space="preserve">61231/2 B5030                 </t>
  </si>
  <si>
    <t xml:space="preserve">61137 B5010                   </t>
  </si>
  <si>
    <t xml:space="preserve">61138 B5010                   </t>
  </si>
  <si>
    <t xml:space="preserve">75632 JG00A                   </t>
  </si>
  <si>
    <t xml:space="preserve">75632 JH00A                   </t>
  </si>
  <si>
    <t xml:space="preserve">75632 1YA0A                   </t>
  </si>
  <si>
    <t xml:space="preserve">75522/3 JG00A                 </t>
  </si>
  <si>
    <t xml:space="preserve">75522/3 JG00A-E               </t>
  </si>
  <si>
    <t xml:space="preserve">76242 JG00A                   </t>
  </si>
  <si>
    <t xml:space="preserve">76242 JG40A                   </t>
  </si>
  <si>
    <t xml:space="preserve">76242 JG40A-E                 </t>
  </si>
  <si>
    <t xml:space="preserve">76243 JG00A                   </t>
  </si>
  <si>
    <t xml:space="preserve">76243 JG40A                   </t>
  </si>
  <si>
    <t xml:space="preserve">76243 JG40A-E                 </t>
  </si>
  <si>
    <t xml:space="preserve">77652/3 JM00A                 </t>
  </si>
  <si>
    <t xml:space="preserve">75632 JM00A                   </t>
  </si>
  <si>
    <t xml:space="preserve">76232 JM00A                   </t>
  </si>
  <si>
    <t xml:space="preserve">76233 JM00A                   </t>
  </si>
  <si>
    <t xml:space="preserve">76272 JM00A                   </t>
  </si>
  <si>
    <t xml:space="preserve">76273 JM00A                   </t>
  </si>
  <si>
    <t xml:space="preserve">76516 JM00A                   </t>
  </si>
  <si>
    <t xml:space="preserve">76517 JM00A                   </t>
  </si>
  <si>
    <t xml:space="preserve">77632/3 JM00A                 </t>
  </si>
  <si>
    <t xml:space="preserve">77646/7 JM00A                 </t>
  </si>
  <si>
    <t xml:space="preserve">76742/3 JM00A                 </t>
  </si>
  <si>
    <t xml:space="preserve">64142/3 1AA0A                 </t>
  </si>
  <si>
    <t xml:space="preserve">64142/3 1AA0A-K               </t>
  </si>
  <si>
    <t xml:space="preserve">67112 1AE0A                   </t>
  </si>
  <si>
    <t xml:space="preserve">67412 1AE0A                   </t>
  </si>
  <si>
    <t xml:space="preserve">67413 1AA0A                   </t>
  </si>
  <si>
    <t xml:space="preserve">751J2 1AA0A                   </t>
  </si>
  <si>
    <t xml:space="preserve">751J3 1AA0A                   </t>
  </si>
  <si>
    <t xml:space="preserve">751J3 1AA0A-E                 </t>
  </si>
  <si>
    <t xml:space="preserve">75172 1AA0A                   </t>
  </si>
  <si>
    <t xml:space="preserve">75172 1AA0A-E                 </t>
  </si>
  <si>
    <t xml:space="preserve">75172 1AE0A                   </t>
  </si>
  <si>
    <t xml:space="preserve">75173 1AA0A                   </t>
  </si>
  <si>
    <t xml:space="preserve">75173 1AA0A-E                 </t>
  </si>
  <si>
    <t xml:space="preserve">75197 1AA0A                   </t>
  </si>
  <si>
    <t xml:space="preserve">75536/7 1AC0A                 </t>
  </si>
  <si>
    <t xml:space="preserve">75536/7 1AC0A-E               </t>
  </si>
  <si>
    <t xml:space="preserve">745G3 1GR0A                   </t>
  </si>
  <si>
    <t xml:space="preserve">745J4/5 1GR0A                 </t>
  </si>
  <si>
    <t xml:space="preserve">748B2/3 1GR0ATE               </t>
  </si>
  <si>
    <t xml:space="preserve">76456/7 1GR0A                 </t>
  </si>
  <si>
    <t xml:space="preserve">76488 1GR0A                   </t>
  </si>
  <si>
    <t xml:space="preserve">76489 1GR0A                   </t>
  </si>
  <si>
    <t xml:space="preserve">67413 JN20A                   </t>
  </si>
  <si>
    <t xml:space="preserve">67413 JN20A-G                 </t>
  </si>
  <si>
    <t xml:space="preserve">67413 1VA0A                   </t>
  </si>
  <si>
    <t xml:space="preserve">76366/7 1VA0A                 </t>
  </si>
  <si>
    <t xml:space="preserve">76366/7 1VA0A-E               </t>
  </si>
  <si>
    <t xml:space="preserve">64142/3 3TU0A/JN20A-E         </t>
  </si>
  <si>
    <t xml:space="preserve">64142/3 3TU0A/JN20A           </t>
  </si>
  <si>
    <t xml:space="preserve">67412 JN90A-E                 </t>
  </si>
  <si>
    <t xml:space="preserve">67412 JN90A                   </t>
  </si>
  <si>
    <t xml:space="preserve">67408/9 JN20A                 </t>
  </si>
  <si>
    <t xml:space="preserve">67408/9 JN20A-E               </t>
  </si>
  <si>
    <t xml:space="preserve">75134 JN20A                   </t>
  </si>
  <si>
    <t xml:space="preserve">75134 JN20A-E                 </t>
  </si>
  <si>
    <t xml:space="preserve">75135 JN20A                   </t>
  </si>
  <si>
    <t xml:space="preserve">75135 JN20A-E                 </t>
  </si>
  <si>
    <t xml:space="preserve">75432/3 JN20A                 </t>
  </si>
  <si>
    <t xml:space="preserve">76272/3 JN20A                 </t>
  </si>
  <si>
    <t xml:space="preserve">76272/3 JN20A-E               </t>
  </si>
  <si>
    <t xml:space="preserve">76232 JN20A                   </t>
  </si>
  <si>
    <t xml:space="preserve">76233 JN20A                   </t>
  </si>
  <si>
    <t xml:space="preserve">764B4/5 JN20A                 </t>
  </si>
  <si>
    <t xml:space="preserve">76753 JN20A                   </t>
  </si>
  <si>
    <t xml:space="preserve">79422 JN20A                   </t>
  </si>
  <si>
    <t xml:space="preserve">79422 JN20B                   </t>
  </si>
  <si>
    <t xml:space="preserve">17285 1LA1A01                 </t>
  </si>
  <si>
    <t xml:space="preserve">64132 1LA0A                   </t>
  </si>
  <si>
    <t xml:space="preserve">64132 1LA0A-G                 </t>
  </si>
  <si>
    <t xml:space="preserve">64133 1LA0A                   </t>
  </si>
  <si>
    <t xml:space="preserve">64182/3 1LA0A                 </t>
  </si>
  <si>
    <t xml:space="preserve">745B6/7 1LA0A                 </t>
  </si>
  <si>
    <t xml:space="preserve">745B6/7 1LA0A-G               </t>
  </si>
  <si>
    <t xml:space="preserve">76456/7 1LA0A                 </t>
  </si>
  <si>
    <t xml:space="preserve">76456/7 1LA0A-G               </t>
  </si>
  <si>
    <t xml:space="preserve">75432 1LA0A                   </t>
  </si>
  <si>
    <t xml:space="preserve">756C0/1 1LA0A                 </t>
  </si>
  <si>
    <t xml:space="preserve">756C0/1 1LA0A-G               </t>
  </si>
  <si>
    <t xml:space="preserve">76262 1LA0A                   </t>
  </si>
  <si>
    <t xml:space="preserve">76263 1LA0A                   </t>
  </si>
  <si>
    <t xml:space="preserve">76272/3 1LA0A                 </t>
  </si>
  <si>
    <t xml:space="preserve">64112/3 1JA0A-B               </t>
  </si>
  <si>
    <t xml:space="preserve">64112 1JA0A-C                 </t>
  </si>
  <si>
    <t xml:space="preserve">64113 1JA0A                   </t>
  </si>
  <si>
    <t xml:space="preserve">64142/3 1JA0A                 </t>
  </si>
  <si>
    <t xml:space="preserve">75176 1JB0A                   </t>
  </si>
  <si>
    <t xml:space="preserve">75177 1JA0A                   </t>
  </si>
  <si>
    <t xml:space="preserve">76548 6AX0A                   </t>
  </si>
  <si>
    <t xml:space="preserve">76549 6AX0A                   </t>
  </si>
  <si>
    <t xml:space="preserve">74283 3XA0A                   </t>
  </si>
  <si>
    <t xml:space="preserve">74283 3XA0B                   </t>
  </si>
  <si>
    <t xml:space="preserve">74322 5YJ0A                   </t>
  </si>
  <si>
    <t xml:space="preserve">75112 3XA0A                   </t>
  </si>
  <si>
    <t xml:space="preserve">75113 3XA0A                   </t>
  </si>
  <si>
    <t xml:space="preserve">75112 3XE0A                   </t>
  </si>
  <si>
    <t xml:space="preserve">75113 3XE0A                   </t>
  </si>
  <si>
    <t xml:space="preserve">75422 5YJ0A                   </t>
  </si>
  <si>
    <t xml:space="preserve">75422 5YJ2A                   </t>
  </si>
  <si>
    <t xml:space="preserve">17285 5YJ0A01                 </t>
  </si>
  <si>
    <t xml:space="preserve">765M2 3XA0A                   </t>
  </si>
  <si>
    <t xml:space="preserve">765M3 3XA0A                   </t>
  </si>
  <si>
    <t xml:space="preserve">765M2 3XC0A                   </t>
  </si>
  <si>
    <t xml:space="preserve">765M3 3XC0A                   </t>
  </si>
  <si>
    <t xml:space="preserve">77532 3XA2CUF                 </t>
  </si>
  <si>
    <t xml:space="preserve">77533 3YF2BUF                 </t>
  </si>
  <si>
    <t xml:space="preserve">77552 3YF2AUF                 </t>
  </si>
  <si>
    <t xml:space="preserve">77553 3YE2AUF                 </t>
  </si>
  <si>
    <t xml:space="preserve">77574 3XA0A                   </t>
  </si>
  <si>
    <t xml:space="preserve">77575 3XA0A                   </t>
  </si>
  <si>
    <t xml:space="preserve">76232 3XA0A                   </t>
  </si>
  <si>
    <t xml:space="preserve">76232 3XJ0A                   </t>
  </si>
  <si>
    <t xml:space="preserve">76233 3XA0A                   </t>
  </si>
  <si>
    <t xml:space="preserve">76233 3XJ0A                   </t>
  </si>
  <si>
    <t xml:space="preserve">76272 3VA0A                   </t>
  </si>
  <si>
    <t xml:space="preserve">76273 3VA0A                   </t>
  </si>
  <si>
    <t xml:space="preserve">76332/3 3VA0A                 </t>
  </si>
  <si>
    <t xml:space="preserve">66312 3VA1C                   </t>
  </si>
  <si>
    <t xml:space="preserve">66312 5WK1C                   </t>
  </si>
  <si>
    <t xml:space="preserve">80118/9 3VA0A                 </t>
  </si>
  <si>
    <t xml:space="preserve">76316/7 3VA0A                 </t>
  </si>
  <si>
    <t xml:space="preserve">75632 3VA0A                   </t>
  </si>
  <si>
    <t xml:space="preserve">75652 3VA0A                   </t>
  </si>
  <si>
    <t xml:space="preserve">755C4/5 3VA0A                 </t>
  </si>
  <si>
    <t xml:space="preserve">64122/3 4CB0A                 </t>
  </si>
  <si>
    <t xml:space="preserve">64122/3 4CB0A-E               </t>
  </si>
  <si>
    <t xml:space="preserve">64184/5 4CB0A                 </t>
  </si>
  <si>
    <t xml:space="preserve">66312 4CB0A                   </t>
  </si>
  <si>
    <t xml:space="preserve">74516/7 4CE0A                 </t>
  </si>
  <si>
    <t xml:space="preserve">74516/7 4CE0A-E               </t>
  </si>
  <si>
    <t xml:space="preserve">74516/7 4CE1A                 </t>
  </si>
  <si>
    <t xml:space="preserve">76218/9 4CC0A                 </t>
  </si>
  <si>
    <t xml:space="preserve">76232/3 4CC0A                 </t>
  </si>
  <si>
    <t xml:space="preserve">76242 4CB0A                   </t>
  </si>
  <si>
    <t xml:space="preserve">76243 4CB0A                   </t>
  </si>
  <si>
    <t xml:space="preserve">76272 4CC0A                   </t>
  </si>
  <si>
    <t xml:space="preserve">76273 4CC0A                   </t>
  </si>
  <si>
    <t xml:space="preserve">76426 4CC0A                   </t>
  </si>
  <si>
    <t xml:space="preserve">76427 4CC0A                   </t>
  </si>
  <si>
    <t xml:space="preserve">64112/3 5TA0A                 </t>
  </si>
  <si>
    <t xml:space="preserve">67413 5TA0A                   </t>
  </si>
  <si>
    <t xml:space="preserve">75534/5 5TA0A                 </t>
  </si>
  <si>
    <t xml:space="preserve">75682/3 5TA0A                 </t>
  </si>
  <si>
    <t xml:space="preserve">76242/3 5TA0A                 </t>
  </si>
  <si>
    <t xml:space="preserve">76242/3 5TA1A                 </t>
  </si>
  <si>
    <t xml:space="preserve">64184/5 6MA0A                 </t>
  </si>
  <si>
    <t xml:space="preserve">74516/7 6FM0A                 </t>
  </si>
  <si>
    <t xml:space="preserve">74516/7 6MA0A                 </t>
  </si>
  <si>
    <t xml:space="preserve">75528/9 6MA0A                 </t>
  </si>
  <si>
    <t xml:space="preserve">76456/7 6MA0A                 </t>
  </si>
  <si>
    <t xml:space="preserve">76483 6MA0A                   </t>
  </si>
  <si>
    <t xml:space="preserve">76742/3 6MA0A                 </t>
  </si>
  <si>
    <t xml:space="preserve">76332/3 4CC1A                 </t>
  </si>
  <si>
    <t xml:space="preserve">75662/3 5TL0A                 </t>
  </si>
  <si>
    <t xml:space="preserve">76456/7 6MR0A                 </t>
  </si>
  <si>
    <t xml:space="preserve">78118/9 6MA0AUF               </t>
  </si>
  <si>
    <t xml:space="preserve">64112/3 6RA0A                 </t>
  </si>
  <si>
    <t xml:space="preserve">64122/3 6RA0A                 </t>
  </si>
  <si>
    <t xml:space="preserve">5220A M7400/M7300             </t>
  </si>
  <si>
    <t xml:space="preserve">64182/3 6RA0A                 </t>
  </si>
  <si>
    <t xml:space="preserve">66319 6RA0A                   </t>
  </si>
  <si>
    <t xml:space="preserve">66362 6RA0A                   </t>
  </si>
  <si>
    <t xml:space="preserve">67466/7 6RA0A                 </t>
  </si>
  <si>
    <t xml:space="preserve">74516 6RA0A                   </t>
  </si>
  <si>
    <t xml:space="preserve">5253B Y6400                   </t>
  </si>
  <si>
    <t xml:space="preserve">75186/7 6RA0A                 </t>
  </si>
  <si>
    <t xml:space="preserve">751B0/1 6RA0A                 </t>
  </si>
  <si>
    <t xml:space="preserve">5253 CG9800/BY9300            </t>
  </si>
  <si>
    <t xml:space="preserve">75262/3 6RA0A                 </t>
  </si>
  <si>
    <t xml:space="preserve">5220A M8400/M8300             </t>
  </si>
  <si>
    <t xml:space="preserve">75494/5 6RA0A                 </t>
  </si>
  <si>
    <t xml:space="preserve">5253C A5800/A5700             </t>
  </si>
  <si>
    <t xml:space="preserve">75522/3 6RA0A                 </t>
  </si>
  <si>
    <t xml:space="preserve">5253C A9600/A9500             </t>
  </si>
  <si>
    <t xml:space="preserve">75632 6RA0A                   </t>
  </si>
  <si>
    <t xml:space="preserve">5253B M5600                   </t>
  </si>
  <si>
    <t xml:space="preserve">75632 6RA3A                   </t>
  </si>
  <si>
    <t xml:space="preserve">5253C C9700                   </t>
  </si>
  <si>
    <t xml:space="preserve">75942/3 6RA1A                 </t>
  </si>
  <si>
    <t xml:space="preserve">5220A N0200/N0100             </t>
  </si>
  <si>
    <t xml:space="preserve">76242/3 6RA0A                 </t>
  </si>
  <si>
    <t xml:space="preserve">9450C 02200                   </t>
  </si>
  <si>
    <t xml:space="preserve">5253C D4300                   </t>
  </si>
  <si>
    <t xml:space="preserve">5253C D5600                   </t>
  </si>
  <si>
    <t xml:space="preserve">5253C G9700                   </t>
  </si>
  <si>
    <t xml:space="preserve">5253C Q4100                   </t>
  </si>
  <si>
    <t xml:space="preserve">5253C Q4200                   </t>
  </si>
  <si>
    <t xml:space="preserve">5253C Q4300                   </t>
  </si>
  <si>
    <t xml:space="preserve">64182/3 4M41001               </t>
  </si>
  <si>
    <t xml:space="preserve">64182/3 4M410-G               </t>
  </si>
  <si>
    <t xml:space="preserve">64182/3 5M01001               </t>
  </si>
  <si>
    <t xml:space="preserve">74346 4M400                   </t>
  </si>
  <si>
    <t xml:space="preserve">74346 4M400-G                 </t>
  </si>
  <si>
    <t xml:space="preserve">76262 4M400                   </t>
  </si>
  <si>
    <t xml:space="preserve">76262 4M710                   </t>
  </si>
  <si>
    <t xml:space="preserve">76263 4M400                   </t>
  </si>
  <si>
    <t xml:space="preserve">76263 4M710                   </t>
  </si>
  <si>
    <t xml:space="preserve">76272 4M400                   </t>
  </si>
  <si>
    <t xml:space="preserve">76272 4M500                   </t>
  </si>
  <si>
    <t xml:space="preserve">76273 4M400                   </t>
  </si>
  <si>
    <t xml:space="preserve">76273 4M500                   </t>
  </si>
  <si>
    <t xml:space="preserve">76316/7 4M500                 </t>
  </si>
  <si>
    <t xml:space="preserve">76316/7 4M500-B               </t>
  </si>
  <si>
    <t xml:space="preserve">76320/1 4M510                 </t>
  </si>
  <si>
    <t xml:space="preserve">76632 4M400-1                 </t>
  </si>
  <si>
    <t xml:space="preserve">76633 4M400-1                 </t>
  </si>
  <si>
    <t xml:space="preserve">76634/5 4M400                 </t>
  </si>
  <si>
    <t xml:space="preserve">76634/5 4M500                 </t>
  </si>
  <si>
    <t xml:space="preserve">78142/3 4M500                 </t>
  </si>
  <si>
    <t xml:space="preserve">82198/9 4M400                 </t>
  </si>
  <si>
    <t xml:space="preserve">66322/3 8H300                 </t>
  </si>
  <si>
    <t xml:space="preserve">66322/3 8H900                 </t>
  </si>
  <si>
    <t xml:space="preserve">67123 8H30001                 </t>
  </si>
  <si>
    <t xml:space="preserve">67123 8H70001                 </t>
  </si>
  <si>
    <t xml:space="preserve">67123 8H90001                 </t>
  </si>
  <si>
    <t xml:space="preserve">74333 8H70001                 </t>
  </si>
  <si>
    <t xml:space="preserve">74346 8H300                   </t>
  </si>
  <si>
    <t xml:space="preserve">74356 8H300                   </t>
  </si>
  <si>
    <t xml:space="preserve">74356 AW000                   </t>
  </si>
  <si>
    <t xml:space="preserve">75138/9 8H90001               </t>
  </si>
  <si>
    <t xml:space="preserve">76226/7 8H300                 </t>
  </si>
  <si>
    <t xml:space="preserve">76226/7 8H700                 </t>
  </si>
  <si>
    <t xml:space="preserve">76298/9 8H300                 </t>
  </si>
  <si>
    <t xml:space="preserve">76428 8H300                   </t>
  </si>
  <si>
    <t xml:space="preserve">76429 8H300                   </t>
  </si>
  <si>
    <t xml:space="preserve">76644/5 8H300                 </t>
  </si>
  <si>
    <t xml:space="preserve">76646/7 8H300                 </t>
  </si>
  <si>
    <t xml:space="preserve">76646/7 EQ500                 </t>
  </si>
  <si>
    <t xml:space="preserve">77648/9 8H300                 </t>
  </si>
  <si>
    <t xml:space="preserve">64124 EN000                   </t>
  </si>
  <si>
    <t xml:space="preserve">64125 EN000                   </t>
  </si>
  <si>
    <t xml:space="preserve">64182/3 EN000                 </t>
  </si>
  <si>
    <t xml:space="preserve">74352/3 EN012                 </t>
  </si>
  <si>
    <t xml:space="preserve">75522/3 EN000                 </t>
  </si>
  <si>
    <t xml:space="preserve">75532/3 EN000                 </t>
  </si>
  <si>
    <t xml:space="preserve">75532/3 EN100                 </t>
  </si>
  <si>
    <t xml:space="preserve">76742 EN000                   </t>
  </si>
  <si>
    <t xml:space="preserve">76743 EN000                   </t>
  </si>
  <si>
    <t xml:space="preserve">53216 B217101                 </t>
  </si>
  <si>
    <t xml:space="preserve">451631/2-1017P/05P            </t>
  </si>
  <si>
    <t xml:space="preserve">451633/4-1004P                </t>
  </si>
  <si>
    <t xml:space="preserve">451621/2-1052P/28P            </t>
  </si>
  <si>
    <t xml:space="preserve">451673/4-1019P                </t>
  </si>
  <si>
    <t xml:space="preserve">64285 5301001                 </t>
  </si>
  <si>
    <t xml:space="preserve">65426 5301001                 </t>
  </si>
  <si>
    <t xml:space="preserve">65437 5301001                 </t>
  </si>
  <si>
    <t xml:space="preserve">64182/3 JG00A                 </t>
  </si>
  <si>
    <t xml:space="preserve">66312 JG00A                   </t>
  </si>
  <si>
    <t xml:space="preserve">67416 JG01A                   </t>
  </si>
  <si>
    <t xml:space="preserve">67416 JG01A-G                 </t>
  </si>
  <si>
    <t xml:space="preserve">74356 JG00A                   </t>
  </si>
  <si>
    <t xml:space="preserve">74356 JG00A-B                 </t>
  </si>
  <si>
    <t xml:space="preserve">74366 JG00A                   </t>
  </si>
  <si>
    <t xml:space="preserve">75128 JG00A                   </t>
  </si>
  <si>
    <t xml:space="preserve">75128 JG00A-K                 </t>
  </si>
  <si>
    <t xml:space="preserve">75128 JG00A-E                 </t>
  </si>
  <si>
    <t xml:space="preserve">75262/3 JG00A                 </t>
  </si>
  <si>
    <t xml:space="preserve">75262/3 JG01A                 </t>
  </si>
  <si>
    <t xml:space="preserve">75262/3 JG01A-E               </t>
  </si>
  <si>
    <t xml:space="preserve">75636/7 JG00A                 </t>
  </si>
  <si>
    <t xml:space="preserve">75676/7 JG00A                 </t>
  </si>
  <si>
    <t xml:space="preserve">75676/7 JG00A-E               </t>
  </si>
  <si>
    <t xml:space="preserve">756C0/1 JG00A                 </t>
  </si>
  <si>
    <t xml:space="preserve">76246 JG00A                   </t>
  </si>
  <si>
    <t xml:space="preserve">76247 JG00A                   </t>
  </si>
  <si>
    <t xml:space="preserve">767C2/3 JG00A                 </t>
  </si>
  <si>
    <t xml:space="preserve">64112/3 JGA00-E               </t>
  </si>
  <si>
    <t xml:space="preserve">64112/3 JG00A                 </t>
  </si>
  <si>
    <t xml:space="preserve">64112/3 JH00A                 </t>
  </si>
  <si>
    <t xml:space="preserve">74332 01G00                   </t>
  </si>
  <si>
    <t xml:space="preserve">74333 01G00                   </t>
  </si>
  <si>
    <t xml:space="preserve">65616 JM00A                   </t>
  </si>
  <si>
    <t xml:space="preserve">67632/3 JM00A                 </t>
  </si>
  <si>
    <t xml:space="preserve">73141 JM010                   </t>
  </si>
  <si>
    <t xml:space="preserve">73152/3 JM010                 </t>
  </si>
  <si>
    <t xml:space="preserve">73211 JM000                   </t>
  </si>
  <si>
    <t xml:space="preserve">73232 JM000                   </t>
  </si>
  <si>
    <t xml:space="preserve">73237 JM000                   </t>
  </si>
  <si>
    <t xml:space="preserve">73252 JM000                   </t>
  </si>
  <si>
    <t xml:space="preserve">74366 JM00A                   </t>
  </si>
  <si>
    <t xml:space="preserve">743F3 JM00A                   </t>
  </si>
  <si>
    <t xml:space="preserve">74542 JM00A                   </t>
  </si>
  <si>
    <t xml:space="preserve">75426/7 JM00A                 </t>
  </si>
  <si>
    <t xml:space="preserve">75426/7 JM00A-E               </t>
  </si>
  <si>
    <t xml:space="preserve">75466/7 JM00A                 </t>
  </si>
  <si>
    <t xml:space="preserve">76320/1 JM00A                 </t>
  </si>
  <si>
    <t xml:space="preserve">76532/3 JM00A                 </t>
  </si>
  <si>
    <t xml:space="preserve">76682/3 JM00A                 </t>
  </si>
  <si>
    <t xml:space="preserve">767C2/3 JM00A                 </t>
  </si>
  <si>
    <t xml:space="preserve">80142/3 JM00A                 </t>
  </si>
  <si>
    <t xml:space="preserve">80148/9 JM00A                 </t>
  </si>
  <si>
    <t xml:space="preserve">80154 JM00A                   </t>
  </si>
  <si>
    <t xml:space="preserve">80155 JM00A                   </t>
  </si>
  <si>
    <t xml:space="preserve">82142/3 JM00A                 </t>
  </si>
  <si>
    <t xml:space="preserve">82148/9 JM00A                 </t>
  </si>
  <si>
    <t xml:space="preserve">90126/7 JM00A                 </t>
  </si>
  <si>
    <t xml:space="preserve">64124 1AA0A                   </t>
  </si>
  <si>
    <t xml:space="preserve">64124 1AA0A-K                 </t>
  </si>
  <si>
    <t xml:space="preserve">64125 1AA0A                   </t>
  </si>
  <si>
    <t xml:space="preserve">64125 1AA0A-K                 </t>
  </si>
  <si>
    <t xml:space="preserve">66324/5 1AA0A01               </t>
  </si>
  <si>
    <t xml:space="preserve">66324/5 1AE0A01               </t>
  </si>
  <si>
    <t xml:space="preserve">67338/9 1AE0A/1AA0A           </t>
  </si>
  <si>
    <t xml:space="preserve">67412 1AE0B                   </t>
  </si>
  <si>
    <t xml:space="preserve">67413 1AA0B                   </t>
  </si>
  <si>
    <t xml:space="preserve">67870 1AE0A03                 </t>
  </si>
  <si>
    <t xml:space="preserve">67870 1AE0A04                 </t>
  </si>
  <si>
    <t xml:space="preserve">67870 1AE0A05                 </t>
  </si>
  <si>
    <t xml:space="preserve">74317 1AA0A                   </t>
  </si>
  <si>
    <t xml:space="preserve">74356 1AA0A                   </t>
  </si>
  <si>
    <t xml:space="preserve">75186/7 1AA0A                 </t>
  </si>
  <si>
    <t xml:space="preserve">751A3 1AN0A                   </t>
  </si>
  <si>
    <t xml:space="preserve">751A3 1AN0A-E                 </t>
  </si>
  <si>
    <t xml:space="preserve">751B1 1AA0A                   </t>
  </si>
  <si>
    <t xml:space="preserve">75422 1AA0A                   </t>
  </si>
  <si>
    <t xml:space="preserve">75636 1AA0A                   </t>
  </si>
  <si>
    <t xml:space="preserve">75636 1AA0A-E                 </t>
  </si>
  <si>
    <t xml:space="preserve">75637 1AA0A                   </t>
  </si>
  <si>
    <t xml:space="preserve">75637 1AA0A-E                 </t>
  </si>
  <si>
    <t xml:space="preserve">76486/7 1AA0A                 </t>
  </si>
  <si>
    <t xml:space="preserve">76486/7 1AA0A-E               </t>
  </si>
  <si>
    <t xml:space="preserve">64184/5 JN20A                 </t>
  </si>
  <si>
    <t xml:space="preserve">64184/5 JN20A-E               </t>
  </si>
  <si>
    <t xml:space="preserve">66316 JN20A                   </t>
  </si>
  <si>
    <t xml:space="preserve">67338 JN20A                   </t>
  </si>
  <si>
    <t xml:space="preserve">67419 JN20A                   </t>
  </si>
  <si>
    <t xml:space="preserve">67419 JN90A                   </t>
  </si>
  <si>
    <t xml:space="preserve">67870 JN20A03                 </t>
  </si>
  <si>
    <t xml:space="preserve">67870 JN20A04                 </t>
  </si>
  <si>
    <t xml:space="preserve">67870 JN20A05                 </t>
  </si>
  <si>
    <t xml:space="preserve">75126 JN20A                   </t>
  </si>
  <si>
    <t xml:space="preserve">75126 JN20A-E                 </t>
  </si>
  <si>
    <t xml:space="preserve">75182 JN20A                   </t>
  </si>
  <si>
    <t xml:space="preserve">75352 JN20A                   </t>
  </si>
  <si>
    <t xml:space="preserve">75353 JN20A                   </t>
  </si>
  <si>
    <t xml:space="preserve">75422 JN20A                   </t>
  </si>
  <si>
    <t xml:space="preserve">75692 JN20A                   </t>
  </si>
  <si>
    <t xml:space="preserve">75692 JN20A-E                 </t>
  </si>
  <si>
    <t xml:space="preserve">75693 JN20A                   </t>
  </si>
  <si>
    <t xml:space="preserve">75693 JN20A-E                 </t>
  </si>
  <si>
    <t xml:space="preserve">76428/9 JN20A                 </t>
  </si>
  <si>
    <t xml:space="preserve">76486/7 JN20A                 </t>
  </si>
  <si>
    <t xml:space="preserve">76776/7 JN20A                 </t>
  </si>
  <si>
    <t xml:space="preserve">79424 JN20A                   </t>
  </si>
  <si>
    <t xml:space="preserve">62522 1LA5A                   </t>
  </si>
  <si>
    <t xml:space="preserve">62522/3 1LA0A                 </t>
  </si>
  <si>
    <t xml:space="preserve">62532/3 1LA0A                 </t>
  </si>
  <si>
    <t xml:space="preserve">67332 1LA0B                   </t>
  </si>
  <si>
    <t xml:space="preserve">67336 1LA0A                   </t>
  </si>
  <si>
    <t xml:space="preserve">74332 1LA0A                   </t>
  </si>
  <si>
    <t xml:space="preserve">74333 1LA0A                   </t>
  </si>
  <si>
    <t xml:space="preserve">74362/3 1LA0A                 </t>
  </si>
  <si>
    <t xml:space="preserve">74522 1LA0A                   </t>
  </si>
  <si>
    <t xml:space="preserve">74526 1LA0A                   </t>
  </si>
  <si>
    <t xml:space="preserve">74532 1LA0A                   </t>
  </si>
  <si>
    <t xml:space="preserve">74548 1LA0A                   </t>
  </si>
  <si>
    <t xml:space="preserve">74586/7 1LA0A                 </t>
  </si>
  <si>
    <t xml:space="preserve">74586/7 1LA0A-G               </t>
  </si>
  <si>
    <t xml:space="preserve">75412 1LA0A                   </t>
  </si>
  <si>
    <t xml:space="preserve">75458/9 1LA0B                 </t>
  </si>
  <si>
    <t xml:space="preserve">75458/9 1LA0B-G               </t>
  </si>
  <si>
    <t xml:space="preserve">75622/3 1LA0A                 </t>
  </si>
  <si>
    <t xml:space="preserve">75622/3 1LA0A-G               </t>
  </si>
  <si>
    <t xml:space="preserve">75624/5 1LA0A                 </t>
  </si>
  <si>
    <t xml:space="preserve">75624/5 1LA0A-G               </t>
  </si>
  <si>
    <t xml:space="preserve">756B6/7 1LA0A                 </t>
  </si>
  <si>
    <t xml:space="preserve">756B6/7 1LA0A-G               </t>
  </si>
  <si>
    <t xml:space="preserve">767C4/5 1LA0A                 </t>
  </si>
  <si>
    <t xml:space="preserve">67503 1JA0ACE                 </t>
  </si>
  <si>
    <t xml:space="preserve">67870 1JA0A03                 </t>
  </si>
  <si>
    <t xml:space="preserve">67870 1JA0A04                 </t>
  </si>
  <si>
    <t xml:space="preserve">67870 1JA0A06                 </t>
  </si>
  <si>
    <t xml:space="preserve">67870 1JB0A03                 </t>
  </si>
  <si>
    <t xml:space="preserve">67870 1JB0A04                 </t>
  </si>
  <si>
    <t xml:space="preserve">67870 1JB0A06                 </t>
  </si>
  <si>
    <t xml:space="preserve">745Q2/3 1JA0A                 </t>
  </si>
  <si>
    <t xml:space="preserve">74623 1JB0A01                 </t>
  </si>
  <si>
    <t xml:space="preserve">751J2 1JA0A                   </t>
  </si>
  <si>
    <t xml:space="preserve">751J3 1JA0A                   </t>
  </si>
  <si>
    <t xml:space="preserve">75476 1JA0A                   </t>
  </si>
  <si>
    <t xml:space="preserve">75578/9 1JA0A                 </t>
  </si>
  <si>
    <t xml:space="preserve">75578/9 1JB0A                 </t>
  </si>
  <si>
    <t xml:space="preserve">75926 1JA0A                   </t>
  </si>
  <si>
    <t xml:space="preserve">75927 1JA0A                   </t>
  </si>
  <si>
    <t xml:space="preserve">76452/3 1JA0A                 </t>
  </si>
  <si>
    <t xml:space="preserve">62522 1VA0A                   </t>
  </si>
  <si>
    <t xml:space="preserve">62523 1VA0A                   </t>
  </si>
  <si>
    <t xml:space="preserve">67870 1VA0A06                 </t>
  </si>
  <si>
    <t xml:space="preserve">751J2/3 1VA0A                 </t>
  </si>
  <si>
    <t xml:space="preserve">743F2/3 1GR0A                 </t>
  </si>
  <si>
    <t xml:space="preserve">17285 3XP0A01                 </t>
  </si>
  <si>
    <t xml:space="preserve">54272/3 3XA0A                 </t>
  </si>
  <si>
    <t xml:space="preserve">73233 3XC0A                   </t>
  </si>
  <si>
    <t xml:space="preserve">73233 3XC0B                   </t>
  </si>
  <si>
    <t xml:space="preserve">73233 3XC0C                   </t>
  </si>
  <si>
    <t xml:space="preserve">73233 3XE0A                   </t>
  </si>
  <si>
    <t xml:space="preserve">73233 3XE0B                   </t>
  </si>
  <si>
    <t xml:space="preserve">73233 3XE0C                   </t>
  </si>
  <si>
    <t xml:space="preserve">74223 3XA0A                   </t>
  </si>
  <si>
    <t xml:space="preserve">742D1 3XA0A                   </t>
  </si>
  <si>
    <t xml:space="preserve">74323 3XA0A                   </t>
  </si>
  <si>
    <t xml:space="preserve">74326 3XA0A                   </t>
  </si>
  <si>
    <t xml:space="preserve">74327 3XA0A                   </t>
  </si>
  <si>
    <t xml:space="preserve">74384 3XA0A                   </t>
  </si>
  <si>
    <t xml:space="preserve">743F6 3XA0A                   </t>
  </si>
  <si>
    <t xml:space="preserve">743F7 3XA0A                   </t>
  </si>
  <si>
    <t xml:space="preserve">743R2 3XA0A                   </t>
  </si>
  <si>
    <t xml:space="preserve">743R3 3XA0A                   </t>
  </si>
  <si>
    <t xml:space="preserve">743R4 3XA0A                   </t>
  </si>
  <si>
    <t xml:space="preserve">75234 3XY0A                   </t>
  </si>
  <si>
    <t xml:space="preserve">756S8 3XE0A                   </t>
  </si>
  <si>
    <t xml:space="preserve">76218/9 3XE0A                 </t>
  </si>
  <si>
    <t xml:space="preserve">76320/1 3XA0A                 </t>
  </si>
  <si>
    <t xml:space="preserve">76396 3XD0A                   </t>
  </si>
  <si>
    <t xml:space="preserve">76397 3XD0A                   </t>
  </si>
  <si>
    <t xml:space="preserve">76397 3YF0A-B                 </t>
  </si>
  <si>
    <t xml:space="preserve">76397 3XC9A                   </t>
  </si>
  <si>
    <t xml:space="preserve">76516/7 3XA0A                 </t>
  </si>
  <si>
    <t xml:space="preserve">76516/7 3XA2A                 </t>
  </si>
  <si>
    <t xml:space="preserve">62516 4CB0A                   </t>
  </si>
  <si>
    <t xml:space="preserve">62516 6MA0A                   </t>
  </si>
  <si>
    <t xml:space="preserve">64112/3 3VA0A                 </t>
  </si>
  <si>
    <t xml:space="preserve">74342/3 3VA0A                 </t>
  </si>
  <si>
    <t xml:space="preserve">75176 3VA0A                   </t>
  </si>
  <si>
    <t xml:space="preserve">75422 3VA0A                   </t>
  </si>
  <si>
    <t xml:space="preserve">76586/7 3VA0A                 </t>
  </si>
  <si>
    <t xml:space="preserve">77648 3VA0A                   </t>
  </si>
  <si>
    <t xml:space="preserve">77649 3VA0A                   </t>
  </si>
  <si>
    <t xml:space="preserve">73211 3VA0A                   </t>
  </si>
  <si>
    <t xml:space="preserve">73233 3VA0A                   </t>
  </si>
  <si>
    <t xml:space="preserve">75432/3 3VA0A                 </t>
  </si>
  <si>
    <t xml:space="preserve">76722/3 3VA0A                 </t>
  </si>
  <si>
    <t xml:space="preserve">75262/3 3VA0A                 </t>
  </si>
  <si>
    <t xml:space="preserve">755C2/3 3VA0A                 </t>
  </si>
  <si>
    <t xml:space="preserve">75784/5 3VA0A                 </t>
  </si>
  <si>
    <t xml:space="preserve">64124 4CB0A                   </t>
  </si>
  <si>
    <t xml:space="preserve">64124 4CB0A-G                 </t>
  </si>
  <si>
    <t xml:space="preserve">64125 4CB0A                   </t>
  </si>
  <si>
    <t xml:space="preserve">64125 4CB0A-G                 </t>
  </si>
  <si>
    <t xml:space="preserve">64182/3 4CB0A                 </t>
  </si>
  <si>
    <t xml:space="preserve">67418 4CB0A                   </t>
  </si>
  <si>
    <t xml:space="preserve">74356 4CB0A                   </t>
  </si>
  <si>
    <t xml:space="preserve">74356 4CB0A-G                 </t>
  </si>
  <si>
    <t xml:space="preserve">74356 4CE0A-B                 </t>
  </si>
  <si>
    <t xml:space="preserve">74356 4CE0A                   </t>
  </si>
  <si>
    <t xml:space="preserve">74356 4CE0A-E                 </t>
  </si>
  <si>
    <t xml:space="preserve">74366 4CB0A                   </t>
  </si>
  <si>
    <t xml:space="preserve">75118 4CB0A                   </t>
  </si>
  <si>
    <t xml:space="preserve">75676/7 4CE0A                 </t>
  </si>
  <si>
    <t xml:space="preserve">75676/7 4CE0A-G               </t>
  </si>
  <si>
    <t xml:space="preserve">765F4/5 4CC0A                 </t>
  </si>
  <si>
    <t xml:space="preserve">76466/7 4BC1A                 </t>
  </si>
  <si>
    <t xml:space="preserve">76466/7 6FK0A                 </t>
  </si>
  <si>
    <t xml:space="preserve">75186/7 6FK0A                 </t>
  </si>
  <si>
    <t xml:space="preserve">751C5 6FK0A                   </t>
  </si>
  <si>
    <t xml:space="preserve">751T7 6FK0B                   </t>
  </si>
  <si>
    <t xml:space="preserve">73211 4CC1A                   </t>
  </si>
  <si>
    <t xml:space="preserve">62522/3 5TA0A                 </t>
  </si>
  <si>
    <t xml:space="preserve">65616 5TA0A                   </t>
  </si>
  <si>
    <t xml:space="preserve">67632 5TA0A                   </t>
  </si>
  <si>
    <t xml:space="preserve">73211 5TA0A                   </t>
  </si>
  <si>
    <t xml:space="preserve">75118 5TA0A                   </t>
  </si>
  <si>
    <t xml:space="preserve">75442 5TA0A                   </t>
  </si>
  <si>
    <t xml:space="preserve">75556/7 5TA0A                 </t>
  </si>
  <si>
    <t xml:space="preserve">76352/3 5TA1A                 </t>
  </si>
  <si>
    <t xml:space="preserve">76458 5TA0A                   </t>
  </si>
  <si>
    <t xml:space="preserve">76459 5TA0A                   </t>
  </si>
  <si>
    <t xml:space="preserve">76642/3 5TA0A                 </t>
  </si>
  <si>
    <t xml:space="preserve">79122 5TA0A                   </t>
  </si>
  <si>
    <t xml:space="preserve">79126/7 5TA0A                 </t>
  </si>
  <si>
    <t xml:space="preserve">80142/3 5TA0A                 </t>
  </si>
  <si>
    <t xml:space="preserve">80148/9 5TA0A                 </t>
  </si>
  <si>
    <t xml:space="preserve">90136 5TA0A                   </t>
  </si>
  <si>
    <t xml:space="preserve">90137 5TA0A                   </t>
  </si>
  <si>
    <t xml:space="preserve">64182/3 6MA0A                 </t>
  </si>
  <si>
    <t xml:space="preserve">75186/7 6MA0A                 </t>
  </si>
  <si>
    <t xml:space="preserve">74542/3 6MR0A                 </t>
  </si>
  <si>
    <t xml:space="preserve">75118 5TL0A                   </t>
  </si>
  <si>
    <t xml:space="preserve">63122/3 6GW0A                 </t>
  </si>
  <si>
    <t xml:space="preserve">64178/9 6RA0A                 </t>
  </si>
  <si>
    <t xml:space="preserve">641G0/1 6RA0A                 </t>
  </si>
  <si>
    <t xml:space="preserve">5220A N1200/N1100             </t>
  </si>
  <si>
    <t xml:space="preserve">75176/7 6RA0A                 </t>
  </si>
  <si>
    <t xml:space="preserve">5220A N4200/N4100             </t>
  </si>
  <si>
    <t xml:space="preserve">75262 6RA1A                   </t>
  </si>
  <si>
    <t xml:space="preserve">5220A M8000                   </t>
  </si>
  <si>
    <t xml:space="preserve">75263 6RA1A                   </t>
  </si>
  <si>
    <t xml:space="preserve">5220A M7900                   </t>
  </si>
  <si>
    <t xml:space="preserve">75652 6RA0A-J                 </t>
  </si>
  <si>
    <t xml:space="preserve">75652 6RA0A                   </t>
  </si>
  <si>
    <t xml:space="preserve">75658/9 6RA0A                 </t>
  </si>
  <si>
    <t xml:space="preserve">75662/3 6RA0A                 </t>
  </si>
  <si>
    <t xml:space="preserve">5220A T9200/T9100             </t>
  </si>
  <si>
    <t xml:space="preserve">75934/5 6RA0A                 </t>
  </si>
  <si>
    <t xml:space="preserve">75942/3 6RA0A                 </t>
  </si>
  <si>
    <t xml:space="preserve">5220A M9200/M9100             </t>
  </si>
  <si>
    <t xml:space="preserve">76464/5 6RA0A                 </t>
  </si>
  <si>
    <t xml:space="preserve">9450C 04300/04500             </t>
  </si>
  <si>
    <t xml:space="preserve">9450C 04400/04600             </t>
  </si>
  <si>
    <t xml:space="preserve">9450C 04900                   </t>
  </si>
  <si>
    <t xml:space="preserve">9450C 05000                   </t>
  </si>
  <si>
    <t xml:space="preserve">17420 11G09                   </t>
  </si>
  <si>
    <t xml:space="preserve">93742 01G00                   </t>
  </si>
  <si>
    <t xml:space="preserve">93752 12G00                   </t>
  </si>
  <si>
    <t xml:space="preserve">93772 01G00                   </t>
  </si>
  <si>
    <t xml:space="preserve">62532 VG200                   </t>
  </si>
  <si>
    <t xml:space="preserve">62532 VE000                   </t>
  </si>
  <si>
    <t xml:space="preserve">62532 WL00001                 </t>
  </si>
  <si>
    <t xml:space="preserve">62532 0W700-1                 </t>
  </si>
  <si>
    <t xml:space="preserve">62532 1W200-1                 </t>
  </si>
  <si>
    <t xml:space="preserve">17216 8N001                   </t>
  </si>
  <si>
    <t xml:space="preserve">17216 8N00001                 </t>
  </si>
  <si>
    <t xml:space="preserve">17216 8N00002                 </t>
  </si>
  <si>
    <t xml:space="preserve">73242 4M700                   </t>
  </si>
  <si>
    <t xml:space="preserve">73262 4M500                   </t>
  </si>
  <si>
    <t xml:space="preserve">62533 4M41001                 </t>
  </si>
  <si>
    <t xml:space="preserve">764B0/1 4M400                 </t>
  </si>
  <si>
    <t xml:space="preserve">76546/7 4M400                 </t>
  </si>
  <si>
    <t xml:space="preserve">76316/7 4M400                 </t>
  </si>
  <si>
    <t xml:space="preserve">62512 3VA3A                   </t>
  </si>
  <si>
    <t xml:space="preserve">62512 5WK0A                   </t>
  </si>
  <si>
    <t xml:space="preserve">66355 JN20A                   </t>
  </si>
  <si>
    <t xml:space="preserve">751T7 6FK0C                   </t>
  </si>
  <si>
    <t xml:space="preserve">62541 4CB0A                   </t>
  </si>
  <si>
    <t xml:space="preserve">74539 3XA0A                   </t>
  </si>
  <si>
    <t xml:space="preserve">75495 5YJ2A                   </t>
  </si>
  <si>
    <t xml:space="preserve">75672/3 3XA1A                 </t>
  </si>
  <si>
    <t xml:space="preserve">77536 3XA0A                   </t>
  </si>
  <si>
    <t xml:space="preserve">77537 3XA0A                   </t>
  </si>
  <si>
    <t xml:space="preserve">73234/5 3VA0A                 </t>
  </si>
  <si>
    <t xml:space="preserve">76320/1 3VA0B                 </t>
  </si>
  <si>
    <t xml:space="preserve">76486 3VA0B                   </t>
  </si>
  <si>
    <t xml:space="preserve">764B0 3VA0A                   </t>
  </si>
  <si>
    <t xml:space="preserve">62522/3 3VA0A                 </t>
  </si>
  <si>
    <t xml:space="preserve">751F2/3 3VA0A                 </t>
  </si>
  <si>
    <t xml:space="preserve">751F6/7 3VA0A                 </t>
  </si>
  <si>
    <t xml:space="preserve">75628 3VA0A                   </t>
  </si>
  <si>
    <t xml:space="preserve">451671/2-1006P                </t>
  </si>
  <si>
    <t xml:space="preserve">451673/4-1006P                </t>
  </si>
  <si>
    <t xml:space="preserve">451671/2-1011P                </t>
  </si>
  <si>
    <t xml:space="preserve">451673/4-1011P                </t>
  </si>
  <si>
    <t xml:space="preserve">451633/4-1017P/1016P          </t>
  </si>
  <si>
    <t xml:space="preserve">451151-1026P                  </t>
  </si>
  <si>
    <t xml:space="preserve">451152-1025P                  </t>
  </si>
  <si>
    <t xml:space="preserve">451155-1020P                  </t>
  </si>
  <si>
    <t xml:space="preserve">451156-1020P                  </t>
  </si>
  <si>
    <t xml:space="preserve">451671/2-1026P/1025           </t>
  </si>
  <si>
    <t xml:space="preserve">451673/4-1053P                </t>
  </si>
  <si>
    <t xml:space="preserve">73242 5TA0A                   </t>
  </si>
  <si>
    <t xml:space="preserve">73262 5TA0A                   </t>
  </si>
  <si>
    <t xml:space="preserve">73272 5TA0A                   </t>
  </si>
  <si>
    <t xml:space="preserve">74568 5TA0A                   </t>
  </si>
  <si>
    <t xml:space="preserve">75182 5TA0A                   </t>
  </si>
  <si>
    <t xml:space="preserve">80162 5TA0A                   </t>
  </si>
  <si>
    <t xml:space="preserve">80163 5TA0A                   </t>
  </si>
  <si>
    <t xml:space="preserve">80162 5TA1A                   </t>
  </si>
  <si>
    <t xml:space="preserve">80163 5TA1A                   </t>
  </si>
  <si>
    <t xml:space="preserve">82154 5TA0A                   </t>
  </si>
  <si>
    <t xml:space="preserve">82155 5TA0A                   </t>
  </si>
  <si>
    <t xml:space="preserve">82155 5TA1A                   </t>
  </si>
  <si>
    <t xml:space="preserve">62541 6MA0A                   </t>
  </si>
  <si>
    <t xml:space="preserve">62590 6MA0A                   </t>
  </si>
  <si>
    <t xml:space="preserve">767C2/3 6MA0A                 </t>
  </si>
  <si>
    <t xml:space="preserve">756B4/5 5TL0A                 </t>
  </si>
  <si>
    <t xml:space="preserve">73211 3XA0A                   </t>
  </si>
  <si>
    <t xml:space="preserve">9450B 99000/98900             </t>
  </si>
  <si>
    <t xml:space="preserve">9450C 03300/02700             </t>
  </si>
  <si>
    <t xml:space="preserve">9450C 03400/02800             </t>
  </si>
  <si>
    <t xml:space="preserve">9450C 02900                   </t>
  </si>
  <si>
    <t xml:space="preserve">9450C 03000                   </t>
  </si>
  <si>
    <t xml:space="preserve">751N8/9 6RA0ABL               </t>
  </si>
  <si>
    <t xml:space="preserve">67413 6RA0ABL                 </t>
  </si>
  <si>
    <t xml:space="preserve">75512 6RA0ABL                 </t>
  </si>
  <si>
    <t xml:space="preserve">75513 6RA0ABL                 </t>
  </si>
  <si>
    <t xml:space="preserve">75174/5 6RA0ABL               </t>
  </si>
  <si>
    <t xml:space="preserve">5253C F0200/0100BL            </t>
  </si>
  <si>
    <t xml:space="preserve">75174/5 6RL0ABL               </t>
  </si>
  <si>
    <t xml:space="preserve">75426 6RL1ABL                 </t>
  </si>
  <si>
    <t xml:space="preserve">75426 6RL1BBL                 </t>
  </si>
  <si>
    <t xml:space="preserve">75466 6RL1ABL                 </t>
  </si>
  <si>
    <t xml:space="preserve">75466 6RL1BBL                 </t>
  </si>
  <si>
    <t xml:space="preserve">76532/3 4CC0AT1               </t>
  </si>
  <si>
    <t xml:space="preserve">76532/3 4CC0AT2               </t>
  </si>
  <si>
    <t xml:space="preserve">76572 4CC0AT1                 </t>
  </si>
  <si>
    <t xml:space="preserve">76573 4CC0AT1                 </t>
  </si>
  <si>
    <t xml:space="preserve">76572/3 4CC0AT2               </t>
  </si>
  <si>
    <t xml:space="preserve">75112/3 JG00A01               </t>
  </si>
  <si>
    <t xml:space="preserve">75112 JG00A02                 </t>
  </si>
  <si>
    <t xml:space="preserve">75113 JG00A02                 </t>
  </si>
  <si>
    <t xml:space="preserve">75134 JG00A02                 </t>
  </si>
  <si>
    <t xml:space="preserve">75135 JG00A02                 </t>
  </si>
  <si>
    <t xml:space="preserve">75134/5 JG40A01               </t>
  </si>
  <si>
    <t xml:space="preserve">76532/3 JM00B01               </t>
  </si>
  <si>
    <t xml:space="preserve">76532/3 JM00B02               </t>
  </si>
  <si>
    <t xml:space="preserve">75112/3 5TA0AT1               </t>
  </si>
  <si>
    <t xml:space="preserve">75112 5TA0AT2                 </t>
  </si>
  <si>
    <t xml:space="preserve">75113 5TA0AT2                 </t>
  </si>
  <si>
    <t xml:space="preserve">75134/5 5TA0AT1               </t>
  </si>
  <si>
    <t xml:space="preserve">75134 5TA0AT2                 </t>
  </si>
  <si>
    <t xml:space="preserve">75135 5TA0AT2                 </t>
  </si>
  <si>
    <t xml:space="preserve">75112/3 JN20AT1               </t>
  </si>
  <si>
    <t xml:space="preserve">75112/3 JN20AT2               </t>
  </si>
  <si>
    <t xml:space="preserve">76516 JN20AT1                 </t>
  </si>
  <si>
    <t xml:space="preserve">76517 JN20AT1                 </t>
  </si>
  <si>
    <t xml:space="preserve">76516/7 JN20AT2               </t>
  </si>
  <si>
    <t xml:space="preserve">75112/3 1JA0AT1               </t>
  </si>
  <si>
    <t xml:space="preserve">75112 1JA0AT2                 </t>
  </si>
  <si>
    <t xml:space="preserve">75113 1JA0AT2                 </t>
  </si>
  <si>
    <t xml:space="preserve">75134/5 1JA0AT1               </t>
  </si>
  <si>
    <t xml:space="preserve">75134 1JA0AT2                 </t>
  </si>
  <si>
    <t xml:space="preserve">75135 1JA0AT2                 </t>
  </si>
  <si>
    <t xml:space="preserve">67612 1GR0AT1                 </t>
  </si>
  <si>
    <t xml:space="preserve">67612 1GR0AT2                 </t>
  </si>
  <si>
    <t xml:space="preserve">67613 1GR0AT1                 </t>
  </si>
  <si>
    <t xml:space="preserve">67613 1GR0AT2                 </t>
  </si>
  <si>
    <t xml:space="preserve">75127 1GR0AT1                 </t>
  </si>
  <si>
    <t xml:space="preserve">75127 1GR0AT2                 </t>
  </si>
  <si>
    <t xml:space="preserve">75112/3 3VA0AT1               </t>
  </si>
  <si>
    <t xml:space="preserve">75112 3VA0AT2                 </t>
  </si>
  <si>
    <t xml:space="preserve">75113 3VA0AT2                 </t>
  </si>
  <si>
    <t xml:space="preserve">62522/3 80F00                 </t>
  </si>
  <si>
    <t xml:space="preserve">75134/5 JG00A01               </t>
  </si>
  <si>
    <t xml:space="preserve">75112/3 1AA0AT1               </t>
  </si>
  <si>
    <t xml:space="preserve">61161 B5010                   </t>
  </si>
  <si>
    <t xml:space="preserve">61161 B5030                   </t>
  </si>
  <si>
    <t xml:space="preserve">61162 B5010                   </t>
  </si>
  <si>
    <t xml:space="preserve">61162 B5030                   </t>
  </si>
  <si>
    <t xml:space="preserve">61175 B5010                   </t>
  </si>
  <si>
    <t xml:space="preserve">61176 B5010                   </t>
  </si>
  <si>
    <t xml:space="preserve">451631/2-1047P/1029P          </t>
  </si>
  <si>
    <t xml:space="preserve">62516 3VA3A                   </t>
  </si>
  <si>
    <t xml:space="preserve">62532 3VA1A                   </t>
  </si>
  <si>
    <t xml:space="preserve">76218 3VA0A                   </t>
  </si>
  <si>
    <t xml:space="preserve">76219 3VA0A                   </t>
  </si>
  <si>
    <t xml:space="preserve">75186/7 5TA0A                 </t>
  </si>
  <si>
    <t xml:space="preserve">751B2 5TA0A                   </t>
  </si>
  <si>
    <t xml:space="preserve">90126/7 5TA0A                 </t>
  </si>
  <si>
    <t xml:space="preserve">641C2/3 JG00A                 </t>
  </si>
  <si>
    <t xml:space="preserve">75412 JG00A                   </t>
  </si>
  <si>
    <t xml:space="preserve">75528/9 JG00A                 </t>
  </si>
  <si>
    <t xml:space="preserve">75522/3 6MA0A                 </t>
  </si>
  <si>
    <t xml:space="preserve">75556/7 6MA0A                 </t>
  </si>
  <si>
    <t xml:space="preserve">74317 4BD0A                   </t>
  </si>
  <si>
    <t xml:space="preserve">74317 4CB0A                   </t>
  </si>
  <si>
    <t xml:space="preserve">74332/3 4CB0A                 </t>
  </si>
  <si>
    <t xml:space="preserve">75152/3 4CB0A                 </t>
  </si>
  <si>
    <t xml:space="preserve">75432/3 4CB0A                 </t>
  </si>
  <si>
    <t xml:space="preserve">75522/3 4BC1A                 </t>
  </si>
  <si>
    <t xml:space="preserve">75522/3 4CE0A                 </t>
  </si>
  <si>
    <t xml:space="preserve">75942/3 4CB0A                 </t>
  </si>
  <si>
    <t xml:space="preserve">76483 4CB0A                   </t>
  </si>
  <si>
    <t xml:space="preserve">765F6/7 4CF0A                 </t>
  </si>
  <si>
    <t xml:space="preserve">76742/3 4CE1A                 </t>
  </si>
  <si>
    <t xml:space="preserve">9450B 86300                   </t>
  </si>
  <si>
    <t xml:space="preserve">9450C 01700                   </t>
  </si>
  <si>
    <t xml:space="preserve">9450C 01800                   </t>
  </si>
  <si>
    <t xml:space="preserve">9450C 01900                   </t>
  </si>
  <si>
    <t xml:space="preserve">9450C 02000                   </t>
  </si>
  <si>
    <t xml:space="preserve">9450C 03600                   </t>
  </si>
  <si>
    <t xml:space="preserve">9450C 04000/03800             </t>
  </si>
  <si>
    <t xml:space="preserve">64124 6RA0A                   </t>
  </si>
  <si>
    <t xml:space="preserve">5220A M9400                   </t>
  </si>
  <si>
    <t xml:space="preserve">64125 6RA0A                   </t>
  </si>
  <si>
    <t xml:space="preserve">5220A M9300                   </t>
  </si>
  <si>
    <t xml:space="preserve">75312/3 6RA0A                 </t>
  </si>
  <si>
    <t xml:space="preserve">5253C J2200/J2100             </t>
  </si>
  <si>
    <t xml:space="preserve">75312 6RA1A                   </t>
  </si>
  <si>
    <t xml:space="preserve">5253C J1800                   </t>
  </si>
  <si>
    <t xml:space="preserve">75313 6RA1A                   </t>
  </si>
  <si>
    <t xml:space="preserve">5253C J1700                   </t>
  </si>
  <si>
    <t xml:space="preserve">75466/7 6RA0A                 </t>
  </si>
  <si>
    <t xml:space="preserve">5253C K1000/K0900             </t>
  </si>
  <si>
    <t xml:space="preserve">75636/7 6RA0A                 </t>
  </si>
  <si>
    <t xml:space="preserve">5253C K3000/K2900             </t>
  </si>
  <si>
    <t xml:space="preserve">75692 6RA0A                   </t>
  </si>
  <si>
    <t xml:space="preserve">5253C B3200                   </t>
  </si>
  <si>
    <t xml:space="preserve">75693 6RA0A                   </t>
  </si>
  <si>
    <t xml:space="preserve">5253C B3100                   </t>
  </si>
  <si>
    <t xml:space="preserve">76488/9 6RA0A                 </t>
  </si>
  <si>
    <t xml:space="preserve">5253C A4600/A4500             </t>
  </si>
  <si>
    <t xml:space="preserve">17285 1LA0A01                 </t>
  </si>
  <si>
    <t xml:space="preserve">67309 1LA0A                   </t>
  </si>
  <si>
    <t xml:space="preserve">67332 1LA0A                   </t>
  </si>
  <si>
    <t xml:space="preserve">67332 1LA0C                   </t>
  </si>
  <si>
    <t xml:space="preserve">74548 1LA0B                   </t>
  </si>
  <si>
    <t xml:space="preserve">74548 1LS0B                   </t>
  </si>
  <si>
    <t xml:space="preserve">745P4 1LA0B                   </t>
  </si>
  <si>
    <t xml:space="preserve">64132/3 1AA0A                 </t>
  </si>
  <si>
    <t xml:space="preserve">671C1 1JB0A                   </t>
  </si>
  <si>
    <t xml:space="preserve">75472 1JB0A                   </t>
  </si>
  <si>
    <t xml:space="preserve">762A2 1JA0A                   </t>
  </si>
  <si>
    <t xml:space="preserve">762A3 1JA0A                   </t>
  </si>
  <si>
    <t xml:space="preserve">76320/1 1JA0A                 </t>
  </si>
  <si>
    <t xml:space="preserve">742D1 3XA0B                   </t>
  </si>
  <si>
    <t xml:space="preserve">74328 3XA0A                   </t>
  </si>
  <si>
    <t xml:space="preserve">76546 5YM0B                   </t>
  </si>
  <si>
    <t xml:space="preserve">76547 5YM0B                   </t>
  </si>
  <si>
    <t xml:space="preserve">77532 3YB0CUF                 </t>
  </si>
  <si>
    <t xml:space="preserve">77532 3YF2AUF                 </t>
  </si>
  <si>
    <t xml:space="preserve">77533 3YB0AUF                 </t>
  </si>
  <si>
    <t xml:space="preserve">77533 3YE2AUF                 </t>
  </si>
  <si>
    <t xml:space="preserve">11330 80G09                   </t>
  </si>
  <si>
    <t xml:space="preserve">11331 2S60001                 </t>
  </si>
  <si>
    <t xml:space="preserve">11331 33G00-1                 </t>
  </si>
  <si>
    <t xml:space="preserve">11331 35G00-1                 </t>
  </si>
  <si>
    <t xml:space="preserve">11331 37G00-1                 </t>
  </si>
  <si>
    <t xml:space="preserve">11331 86G09                   </t>
  </si>
  <si>
    <t xml:space="preserve">11331 VK30001                 </t>
  </si>
  <si>
    <t xml:space="preserve">17420 11G08                   </t>
  </si>
  <si>
    <t xml:space="preserve">17426 01G09                   </t>
  </si>
  <si>
    <t xml:space="preserve">67331 15G11                   </t>
  </si>
  <si>
    <t xml:space="preserve">62512 4U000                   </t>
  </si>
  <si>
    <t xml:space="preserve">54724 0W00001                 </t>
  </si>
  <si>
    <t xml:space="preserve">54734 0W00001                 </t>
  </si>
  <si>
    <t xml:space="preserve">76806/7 0W001                 </t>
  </si>
  <si>
    <t xml:space="preserve">9606/7 14193                  </t>
  </si>
  <si>
    <t xml:space="preserve">9608/9 14193                  </t>
  </si>
  <si>
    <t xml:space="preserve">9632 14190-P                  </t>
  </si>
  <si>
    <t xml:space="preserve">78118/9 0N000                 </t>
  </si>
  <si>
    <t xml:space="preserve">62240 0M010                   </t>
  </si>
  <si>
    <t xml:space="preserve">75212 2N300                   </t>
  </si>
  <si>
    <t xml:space="preserve">62512 65F00                   </t>
  </si>
  <si>
    <t xml:space="preserve">62532 65F00                   </t>
  </si>
  <si>
    <t xml:space="preserve">62532 70F00                   </t>
  </si>
  <si>
    <t xml:space="preserve">62512 85F00                   </t>
  </si>
  <si>
    <t xml:space="preserve">85212/3 40F29                 </t>
  </si>
  <si>
    <t xml:space="preserve">66312 5M410                   </t>
  </si>
  <si>
    <t xml:space="preserve">67123 4M400                   </t>
  </si>
  <si>
    <t xml:space="preserve">67332 4M400                   </t>
  </si>
  <si>
    <t xml:space="preserve">75522/3 4M400                 </t>
  </si>
  <si>
    <t xml:space="preserve">75522/3 5M500/5M000           </t>
  </si>
  <si>
    <t xml:space="preserve">76452/3 4M400                 </t>
  </si>
  <si>
    <t xml:space="preserve">76456/7 4M400                 </t>
  </si>
  <si>
    <t xml:space="preserve">78132 4M500                   </t>
  </si>
  <si>
    <t xml:space="preserve">78133 4M500                   </t>
  </si>
  <si>
    <t xml:space="preserve">80118/9 4M700                 </t>
  </si>
  <si>
    <t xml:space="preserve">80126/7 4M400                 </t>
  </si>
  <si>
    <t xml:space="preserve">80142 6N000                   </t>
  </si>
  <si>
    <t xml:space="preserve">80238/9 4M400                 </t>
  </si>
  <si>
    <t xml:space="preserve">82118/9 4M400                 </t>
  </si>
  <si>
    <t xml:space="preserve">82126/7 4M400                 </t>
  </si>
  <si>
    <t xml:space="preserve">82126/7 4M700                 </t>
  </si>
  <si>
    <t xml:space="preserve">82126/7 5M400                 </t>
  </si>
  <si>
    <t xml:space="preserve">17286 8H300                   </t>
  </si>
  <si>
    <t xml:space="preserve">17286 8H30001                 </t>
  </si>
  <si>
    <t xml:space="preserve">17286 8H30002                 </t>
  </si>
  <si>
    <t xml:space="preserve">62030 EQ30001                 </t>
  </si>
  <si>
    <t xml:space="preserve">76234/5 8H700                 </t>
  </si>
  <si>
    <t xml:space="preserve">76274/5 8H300                 </t>
  </si>
  <si>
    <t xml:space="preserve">79146 8H300                   </t>
  </si>
  <si>
    <t xml:space="preserve">74754 CA000                   </t>
  </si>
  <si>
    <t xml:space="preserve">74754 CA000-E                 </t>
  </si>
  <si>
    <t xml:space="preserve">74772 9Y300                   </t>
  </si>
  <si>
    <t xml:space="preserve">74772 9Y300-E                 </t>
  </si>
  <si>
    <t xml:space="preserve">17285 EN00001                 </t>
  </si>
  <si>
    <t xml:space="preserve">17285 EN00002/3               </t>
  </si>
  <si>
    <t xml:space="preserve">67332 EN000                   </t>
  </si>
  <si>
    <t xml:space="preserve">74753 EN00A                   </t>
  </si>
  <si>
    <t xml:space="preserve">74758 EN100                   </t>
  </si>
  <si>
    <t xml:space="preserve">74763 EN000                   </t>
  </si>
  <si>
    <t xml:space="preserve">74772 EN100                   </t>
  </si>
  <si>
    <t xml:space="preserve">75422 EN100UF                 </t>
  </si>
  <si>
    <t xml:space="preserve">85064/5 1DA0A                 </t>
  </si>
  <si>
    <t xml:space="preserve">17285 1AA0A0B                 </t>
  </si>
  <si>
    <t xml:space="preserve">67339 1AT0A                   </t>
  </si>
  <si>
    <t xml:space="preserve">67339 1AT0B                   </t>
  </si>
  <si>
    <t xml:space="preserve">67419 1AT0A                   </t>
  </si>
  <si>
    <t xml:space="preserve">66362/3 1GR0A                 </t>
  </si>
  <si>
    <t xml:space="preserve">743F2/3 1GR0C                 </t>
  </si>
  <si>
    <t xml:space="preserve">743F2/3 1GR0D                 </t>
  </si>
  <si>
    <t xml:space="preserve">743F2/3 1GR0E                 </t>
  </si>
  <si>
    <t xml:space="preserve">74366 1GR0A                   </t>
  </si>
  <si>
    <t xml:space="preserve">74367 1GR0A                   </t>
  </si>
  <si>
    <t xml:space="preserve">74366 1GR0B                   </t>
  </si>
  <si>
    <t xml:space="preserve">74367 1GR0B                   </t>
  </si>
  <si>
    <t xml:space="preserve">74516 1GR0A                   </t>
  </si>
  <si>
    <t xml:space="preserve">76486/7 1GR0A                 </t>
  </si>
  <si>
    <t xml:space="preserve">65616 JN20A                   </t>
  </si>
  <si>
    <t xml:space="preserve">67466 JN20A                   </t>
  </si>
  <si>
    <t xml:space="preserve">73211 JN22A                   </t>
  </si>
  <si>
    <t xml:space="preserve">73231 JN22A                   </t>
  </si>
  <si>
    <t xml:space="preserve">76654/5 3TU0A                 </t>
  </si>
  <si>
    <t xml:space="preserve">755D6 3NU0A                   </t>
  </si>
  <si>
    <t xml:space="preserve">755D7 3NU0A                   </t>
  </si>
  <si>
    <t xml:space="preserve">74558/9 1LA0A-B               </t>
  </si>
  <si>
    <t xml:space="preserve">74558/9 1LA0A                 </t>
  </si>
  <si>
    <t xml:space="preserve">75529 1LA0A                   </t>
  </si>
  <si>
    <t xml:space="preserve">67332 1ZR0A                   </t>
  </si>
  <si>
    <t xml:space="preserve">67332 1ZR0B                   </t>
  </si>
  <si>
    <t xml:space="preserve">67870 1ZR0A03                 </t>
  </si>
  <si>
    <t xml:space="preserve">67870 1ZR0A04                 </t>
  </si>
  <si>
    <t xml:space="preserve">75492/3 1JB0A                 </t>
  </si>
  <si>
    <t xml:space="preserve">76246 1JA0A                   </t>
  </si>
  <si>
    <t xml:space="preserve">76247 1JA0A                   </t>
  </si>
  <si>
    <t xml:space="preserve">61212/3 3XA0A                 </t>
  </si>
  <si>
    <t xml:space="preserve">61212/3 3XA0A/3XE0A           </t>
  </si>
  <si>
    <t xml:space="preserve">61212/3 3XA2A                 </t>
  </si>
  <si>
    <t xml:space="preserve">61212/3 3XE2A/3XA2A           </t>
  </si>
  <si>
    <t xml:space="preserve">73211 3XE0A                   </t>
  </si>
  <si>
    <t xml:space="preserve">75234 3XA0A                   </t>
  </si>
  <si>
    <t xml:space="preserve">76458 3XA0A                   </t>
  </si>
  <si>
    <t xml:space="preserve">76459 3XA0A                   </t>
  </si>
  <si>
    <t xml:space="preserve">73212 3XC0A                   </t>
  </si>
  <si>
    <t xml:space="preserve">73232 3XC0A                   </t>
  </si>
  <si>
    <t xml:space="preserve">74329 3XN0A                   </t>
  </si>
  <si>
    <t xml:space="preserve">76332/3 3XC0A                 </t>
  </si>
  <si>
    <t xml:space="preserve">77598 3XC8A                   </t>
  </si>
  <si>
    <t xml:space="preserve">76218 3XJ0A                   </t>
  </si>
  <si>
    <t xml:space="preserve">76219 3XJ0A                   </t>
  </si>
  <si>
    <t xml:space="preserve">76246/7 3XJ0A                 </t>
  </si>
  <si>
    <t xml:space="preserve">76373 3YF3A                   </t>
  </si>
  <si>
    <t xml:space="preserve">76397 3YF0A                   </t>
  </si>
  <si>
    <t xml:space="preserve">17216 CY00A                   </t>
  </si>
  <si>
    <t xml:space="preserve">17217 CY00A                   </t>
  </si>
  <si>
    <t xml:space="preserve">75454 1VN0A                   </t>
  </si>
  <si>
    <t xml:space="preserve">51162 3VA4A                   </t>
  </si>
  <si>
    <t xml:space="preserve">75176 5WK0A                   </t>
  </si>
  <si>
    <t xml:space="preserve">67466 4CB0A                   </t>
  </si>
  <si>
    <t xml:space="preserve">67466 4CB0A-E                 </t>
  </si>
  <si>
    <t xml:space="preserve">76482 4CB0A                   </t>
  </si>
  <si>
    <t xml:space="preserve">76482 4CB0A-E                 </t>
  </si>
  <si>
    <t xml:space="preserve">78118 6MA0A                   </t>
  </si>
  <si>
    <t xml:space="preserve">78119 6MA0A                   </t>
  </si>
  <si>
    <t xml:space="preserve">76352/3 01G00                 </t>
  </si>
  <si>
    <t xml:space="preserve">78152 CN000                   </t>
  </si>
  <si>
    <t xml:space="preserve">80142/3 4M400                 </t>
  </si>
  <si>
    <t xml:space="preserve">62240 4M500                   </t>
  </si>
  <si>
    <t xml:space="preserve">82118/9 5M000                 </t>
  </si>
  <si>
    <t xml:space="preserve">64828 D0109                   </t>
  </si>
  <si>
    <t xml:space="preserve">64828 D0109-G                 </t>
  </si>
  <si>
    <t xml:space="preserve">74811 01G0A                   </t>
  </si>
  <si>
    <t xml:space="preserve">74811 08G00                   </t>
  </si>
  <si>
    <t xml:space="preserve">74811 31G0A                   </t>
  </si>
  <si>
    <t xml:space="preserve">74811 3S800                   </t>
  </si>
  <si>
    <t xml:space="preserve">74811 3S810                   </t>
  </si>
  <si>
    <t xml:space="preserve">74811 VJ30A                   </t>
  </si>
  <si>
    <t xml:space="preserve">74811 VJ40A                   </t>
  </si>
  <si>
    <t xml:space="preserve">62592 VG200-01                </t>
  </si>
  <si>
    <t xml:space="preserve">62593 VG200-01                </t>
  </si>
  <si>
    <t xml:space="preserve">93872 92G00                   </t>
  </si>
  <si>
    <t xml:space="preserve">91314/5 0W000-P               </t>
  </si>
  <si>
    <t xml:space="preserve">91318/9 0W000-P               </t>
  </si>
  <si>
    <t xml:space="preserve">9640/1 14220                  </t>
  </si>
  <si>
    <t xml:space="preserve">74755 73R0001                 </t>
  </si>
  <si>
    <t xml:space="preserve">74532 CA000                   </t>
  </si>
  <si>
    <t xml:space="preserve">75422 EN100                   </t>
  </si>
  <si>
    <t xml:space="preserve">66312 4M410                   </t>
  </si>
  <si>
    <t xml:space="preserve">66312 6M000                   </t>
  </si>
  <si>
    <t xml:space="preserve">67122 4M409                   </t>
  </si>
  <si>
    <t xml:space="preserve">67122 5M019                   </t>
  </si>
  <si>
    <t xml:space="preserve">67332 5M000                   </t>
  </si>
  <si>
    <t xml:space="preserve">74332/3 4M400                 </t>
  </si>
  <si>
    <t xml:space="preserve">75172 4M412                   </t>
  </si>
  <si>
    <t xml:space="preserve">75173 4M412                   </t>
  </si>
  <si>
    <t xml:space="preserve">76242/3 4M408/400             </t>
  </si>
  <si>
    <t xml:space="preserve">79412 4M500                   </t>
  </si>
  <si>
    <t xml:space="preserve">62532 4M410001                </t>
  </si>
  <si>
    <t xml:space="preserve">62532 AU00001                 </t>
  </si>
  <si>
    <t xml:space="preserve">75172 AU000                   </t>
  </si>
  <si>
    <t xml:space="preserve">75173 AU000                   </t>
  </si>
  <si>
    <t xml:space="preserve">75513 CN000                   </t>
  </si>
  <si>
    <t xml:space="preserve">76752/3 CN00001               </t>
  </si>
  <si>
    <t xml:space="preserve">67122 8H30001                 </t>
  </si>
  <si>
    <t xml:space="preserve">67122 8H70001                 </t>
  </si>
  <si>
    <t xml:space="preserve">67122 8H90001                 </t>
  </si>
  <si>
    <t xml:space="preserve">76232 8H30001                 </t>
  </si>
  <si>
    <t xml:space="preserve">76233 8H30001                 </t>
  </si>
  <si>
    <t xml:space="preserve">75113 CA00001                 </t>
  </si>
  <si>
    <t xml:space="preserve">75182 CA000                   </t>
  </si>
  <si>
    <t xml:space="preserve">75182 CB000                   </t>
  </si>
  <si>
    <t xml:space="preserve">66319 EN000                   </t>
  </si>
  <si>
    <t xml:space="preserve">74516 EN000                   </t>
  </si>
  <si>
    <t xml:space="preserve">74516 EN100                   </t>
  </si>
  <si>
    <t xml:space="preserve">75112 EN000                   </t>
  </si>
  <si>
    <t xml:space="preserve">75113 EN000                   </t>
  </si>
  <si>
    <t xml:space="preserve">75152/3 EN000                 </t>
  </si>
  <si>
    <t xml:space="preserve">75134 EN000                   </t>
  </si>
  <si>
    <t xml:space="preserve">75135 EN000                   </t>
  </si>
  <si>
    <t xml:space="preserve">75512 EN000                   </t>
  </si>
  <si>
    <t xml:space="preserve">75512 EN100                   </t>
  </si>
  <si>
    <t xml:space="preserve">75513 EN000                   </t>
  </si>
  <si>
    <t xml:space="preserve">75513 EN100                   </t>
  </si>
  <si>
    <t xml:space="preserve">76456/7 EN000                 </t>
  </si>
  <si>
    <t xml:space="preserve">76456/7 EN100                 </t>
  </si>
  <si>
    <t xml:space="preserve">75632 EN000                   </t>
  </si>
  <si>
    <t xml:space="preserve">75632 EN100                   </t>
  </si>
  <si>
    <t xml:space="preserve">76242 EN000                   </t>
  </si>
  <si>
    <t xml:space="preserve">76243 EN000                   </t>
  </si>
  <si>
    <t xml:space="preserve">76752/3 EN000                 </t>
  </si>
  <si>
    <t xml:space="preserve">74372 EN000                   </t>
  </si>
  <si>
    <t xml:space="preserve">74372 EN100                   </t>
  </si>
  <si>
    <t xml:space="preserve">76452 EN000                   </t>
  </si>
  <si>
    <t xml:space="preserve">76453 EN000                   </t>
  </si>
  <si>
    <t xml:space="preserve">75112 CA00001                 </t>
  </si>
  <si>
    <t xml:space="preserve">66319 CA00001                 </t>
  </si>
  <si>
    <t xml:space="preserve">74332 CA000                   </t>
  </si>
  <si>
    <t xml:space="preserve">75173 CA000                   </t>
  </si>
  <si>
    <t xml:space="preserve">75513 CA00001                 </t>
  </si>
  <si>
    <t xml:space="preserve">76456/7 CA000                 </t>
  </si>
  <si>
    <t xml:space="preserve">76452 CA000                   </t>
  </si>
  <si>
    <t xml:space="preserve">76453 CA000                   </t>
  </si>
  <si>
    <t xml:space="preserve">76752/3 CA000                 </t>
  </si>
  <si>
    <t xml:space="preserve">75312 CA000                   </t>
  </si>
  <si>
    <t xml:space="preserve">75313 CA000                   </t>
  </si>
  <si>
    <t xml:space="preserve">67408/9 9Y000                 </t>
  </si>
  <si>
    <t xml:space="preserve">75513 9Y000                   </t>
  </si>
  <si>
    <t xml:space="preserve">57131 B5011                   </t>
  </si>
  <si>
    <t xml:space="preserve">57132 B5011                   </t>
  </si>
  <si>
    <t xml:space="preserve">57131 B5020                   </t>
  </si>
  <si>
    <t xml:space="preserve">57132 B5020                   </t>
  </si>
  <si>
    <t xml:space="preserve">64184 JG00A                   </t>
  </si>
  <si>
    <t xml:space="preserve">64185 JG00A                   </t>
  </si>
  <si>
    <t xml:space="preserve">76752/3 JG00A                 </t>
  </si>
  <si>
    <t xml:space="preserve">76752/3 JG40A                 </t>
  </si>
  <si>
    <t xml:space="preserve">74798 JM00ACE                 </t>
  </si>
  <si>
    <t xml:space="preserve">76572 JM00A                   </t>
  </si>
  <si>
    <t xml:space="preserve">76573 JM00A                   </t>
  </si>
  <si>
    <t xml:space="preserve">76532 JM00B                   </t>
  </si>
  <si>
    <t xml:space="preserve">76533 JM00B                   </t>
  </si>
  <si>
    <t xml:space="preserve">75512 JG00A                   </t>
  </si>
  <si>
    <t xml:space="preserve">75512 6MA0A                   </t>
  </si>
  <si>
    <t xml:space="preserve">75512 JM00A                   </t>
  </si>
  <si>
    <t xml:space="preserve">75513 JG00A                   </t>
  </si>
  <si>
    <t xml:space="preserve">75513 6MA0A                   </t>
  </si>
  <si>
    <t xml:space="preserve">75513 JM00A                   </t>
  </si>
  <si>
    <t xml:space="preserve">75112 JG00A-K                 </t>
  </si>
  <si>
    <t xml:space="preserve">75113 JG00A-K                 </t>
  </si>
  <si>
    <t xml:space="preserve">75113 6FK0A                   </t>
  </si>
  <si>
    <t xml:space="preserve">75134 JG00A                   </t>
  </si>
  <si>
    <t xml:space="preserve">75134 JG40A                   </t>
  </si>
  <si>
    <t xml:space="preserve">75134 6FK1A                   </t>
  </si>
  <si>
    <t xml:space="preserve">75135 JG00A                   </t>
  </si>
  <si>
    <t xml:space="preserve">75135 JG40A                   </t>
  </si>
  <si>
    <t xml:space="preserve">75135 6FK1A                   </t>
  </si>
  <si>
    <t xml:space="preserve">75174 JG00A-W                 </t>
  </si>
  <si>
    <t xml:space="preserve">67408/9 1GR0A                 </t>
  </si>
  <si>
    <t xml:space="preserve">67413 1AE0A                   </t>
  </si>
  <si>
    <t xml:space="preserve">74332 1AA0A                   </t>
  </si>
  <si>
    <t xml:space="preserve">74333 1AA0A                   </t>
  </si>
  <si>
    <t xml:space="preserve">75112 1AA0A                   </t>
  </si>
  <si>
    <t xml:space="preserve">75113 1AA0A                   </t>
  </si>
  <si>
    <t xml:space="preserve">75134 1AA0A                   </t>
  </si>
  <si>
    <t xml:space="preserve">75135 1AA0A                   </t>
  </si>
  <si>
    <t xml:space="preserve">75512 1AC0A                   </t>
  </si>
  <si>
    <t xml:space="preserve">75513 1AC0A                   </t>
  </si>
  <si>
    <t xml:space="preserve">75528/9 1AA0A                 </t>
  </si>
  <si>
    <t xml:space="preserve">76752/3 1AC0A                 </t>
  </si>
  <si>
    <t xml:space="preserve">67412 JN20A                   </t>
  </si>
  <si>
    <t xml:space="preserve">67412 JN20A-G                 </t>
  </si>
  <si>
    <t xml:space="preserve">67413 JN90A                   </t>
  </si>
  <si>
    <t xml:space="preserve">67413 JN90A-E                 </t>
  </si>
  <si>
    <t xml:space="preserve">75112 3NU0A                   </t>
  </si>
  <si>
    <t xml:space="preserve">75113 3NU0A                   </t>
  </si>
  <si>
    <t xml:space="preserve">75142 JN20A                   </t>
  </si>
  <si>
    <t xml:space="preserve">75143 JN20A                   </t>
  </si>
  <si>
    <t xml:space="preserve">75313 3NU0A                   </t>
  </si>
  <si>
    <t xml:space="preserve">75528/9 JN20A                 </t>
  </si>
  <si>
    <t xml:space="preserve">76316 JN20A                   </t>
  </si>
  <si>
    <t xml:space="preserve">76317 JN20A                   </t>
  </si>
  <si>
    <t xml:space="preserve">76426 JN20A                   </t>
  </si>
  <si>
    <t xml:space="preserve">76427 JN20A                   </t>
  </si>
  <si>
    <t xml:space="preserve">76516 JN20A                   </t>
  </si>
  <si>
    <t xml:space="preserve">76517 JN20A                   </t>
  </si>
  <si>
    <t xml:space="preserve">17285 1LA0A02                 </t>
  </si>
  <si>
    <t xml:space="preserve">75662/3 1LA0A                 </t>
  </si>
  <si>
    <t xml:space="preserve">74366 1LA0B                   </t>
  </si>
  <si>
    <t xml:space="preserve">74542 1LA0A                   </t>
  </si>
  <si>
    <t xml:space="preserve">75442 1LA0A                   </t>
  </si>
  <si>
    <t xml:space="preserve">75522/3 1LA0A                 </t>
  </si>
  <si>
    <t xml:space="preserve">75617 1LA0A                   </t>
  </si>
  <si>
    <t xml:space="preserve">85034/5 1LB0A01               </t>
  </si>
  <si>
    <t xml:space="preserve">85034/5 1LB0A02               </t>
  </si>
  <si>
    <t xml:space="preserve">75112 1JA0A                   </t>
  </si>
  <si>
    <t xml:space="preserve">75113 1JA0A                   </t>
  </si>
  <si>
    <t xml:space="preserve">75134 1JA0A                   </t>
  </si>
  <si>
    <t xml:space="preserve">75135 1JA0A                   </t>
  </si>
  <si>
    <t xml:space="preserve">75126 1JB0A                   </t>
  </si>
  <si>
    <t xml:space="preserve">75127 1GR0A                   </t>
  </si>
  <si>
    <t xml:space="preserve">75512 1JA0A                   </t>
  </si>
  <si>
    <t xml:space="preserve">75513 1JA0A                   </t>
  </si>
  <si>
    <t xml:space="preserve">75522/3 1JA0A                 </t>
  </si>
  <si>
    <t xml:space="preserve">76428/9 1JA0A                 </t>
  </si>
  <si>
    <t xml:space="preserve">76586 1JA0A                   </t>
  </si>
  <si>
    <t xml:space="preserve">76587 1JA0A                   </t>
  </si>
  <si>
    <t xml:space="preserve">76542 6AX0A                   </t>
  </si>
  <si>
    <t xml:space="preserve">76543 6AX0A                   </t>
  </si>
  <si>
    <t xml:space="preserve">54292/3 3XA0A                 </t>
  </si>
  <si>
    <t xml:space="preserve">54294/5 5YJ0A/3XA0A           </t>
  </si>
  <si>
    <t xml:space="preserve">75126 5YJ0A                   </t>
  </si>
  <si>
    <t xml:space="preserve">75126 3XE0A                   </t>
  </si>
  <si>
    <t xml:space="preserve">75126 3XF0A                   </t>
  </si>
  <si>
    <t xml:space="preserve">75126 3XY0A                   </t>
  </si>
  <si>
    <t xml:space="preserve">75127 5YJ0A                   </t>
  </si>
  <si>
    <t xml:space="preserve">75127 3XE0A                   </t>
  </si>
  <si>
    <t xml:space="preserve">75127 3XF0A                   </t>
  </si>
  <si>
    <t xml:space="preserve">75127 3XY0A                   </t>
  </si>
  <si>
    <t xml:space="preserve">75134 3XA0A                   </t>
  </si>
  <si>
    <t xml:space="preserve">75135 3XA0A                   </t>
  </si>
  <si>
    <t xml:space="preserve">75134 3XE0A                   </t>
  </si>
  <si>
    <t xml:space="preserve">75135 3XE0A                   </t>
  </si>
  <si>
    <t xml:space="preserve">751L7 3XA0A                   </t>
  </si>
  <si>
    <t xml:space="preserve">751L7 3XA0A-K                 </t>
  </si>
  <si>
    <t xml:space="preserve">751L7 3XE0A                   </t>
  </si>
  <si>
    <t xml:space="preserve">76372 3XB0AUF                 </t>
  </si>
  <si>
    <t xml:space="preserve">76373 3XB0AUF                 </t>
  </si>
  <si>
    <t xml:space="preserve">76372 3XD3A                   </t>
  </si>
  <si>
    <t xml:space="preserve">76373 3XD3A                   </t>
  </si>
  <si>
    <t xml:space="preserve">76373 3YF3A-B                 </t>
  </si>
  <si>
    <t xml:space="preserve">77532 3XA0AUF                 </t>
  </si>
  <si>
    <t xml:space="preserve">77533 3YD0BUF                 </t>
  </si>
  <si>
    <t xml:space="preserve">75112 3VA0A                   </t>
  </si>
  <si>
    <t xml:space="preserve">75113 3VA0A                   </t>
  </si>
  <si>
    <t xml:space="preserve">76242 3VA0A                   </t>
  </si>
  <si>
    <t xml:space="preserve">76243 3VA0A                   </t>
  </si>
  <si>
    <t xml:space="preserve">76452 3VA0A                   </t>
  </si>
  <si>
    <t xml:space="preserve">76453 3VA0A                   </t>
  </si>
  <si>
    <t xml:space="preserve">76232 1VA0A                   </t>
  </si>
  <si>
    <t xml:space="preserve">76232 1VA0B                   </t>
  </si>
  <si>
    <t xml:space="preserve">76233 1VA0A                   </t>
  </si>
  <si>
    <t xml:space="preserve">76233 1VA0B                   </t>
  </si>
  <si>
    <t xml:space="preserve">76332/3 1VA0A                 </t>
  </si>
  <si>
    <t xml:space="preserve">76332/3 1VA0B                 </t>
  </si>
  <si>
    <t xml:space="preserve">75112 5TA0A                   </t>
  </si>
  <si>
    <t xml:space="preserve">75113 5TA0A                   </t>
  </si>
  <si>
    <t xml:space="preserve">75134 5TA0A                   </t>
  </si>
  <si>
    <t xml:space="preserve">75135 5TA0A                   </t>
  </si>
  <si>
    <t xml:space="preserve">75262/3 1VA0A                 </t>
  </si>
  <si>
    <t xml:space="preserve">76452 5TA0A                   </t>
  </si>
  <si>
    <t xml:space="preserve">76453 5TA0A                   </t>
  </si>
  <si>
    <t xml:space="preserve">67467 4CC0A                   </t>
  </si>
  <si>
    <t xml:space="preserve">67467 4CC0A-E                 </t>
  </si>
  <si>
    <t xml:space="preserve">74372 4CB0A                   </t>
  </si>
  <si>
    <t xml:space="preserve">76312/3 4CC0A                 </t>
  </si>
  <si>
    <t xml:space="preserve">76452 4CE0A                   </t>
  </si>
  <si>
    <t xml:space="preserve">76452 4CE0A-E                 </t>
  </si>
  <si>
    <t xml:space="preserve">76452 4BC1A                   </t>
  </si>
  <si>
    <t xml:space="preserve">76453 4CE0A                   </t>
  </si>
  <si>
    <t xml:space="preserve">76453 4CE0A-E                 </t>
  </si>
  <si>
    <t xml:space="preserve">76453 4BC1A                   </t>
  </si>
  <si>
    <t xml:space="preserve">76532 4CC0A                   </t>
  </si>
  <si>
    <t xml:space="preserve">76533 4CC0A                   </t>
  </si>
  <si>
    <t xml:space="preserve">76572 4CC0A                   </t>
  </si>
  <si>
    <t xml:space="preserve">76573 4CC0A                   </t>
  </si>
  <si>
    <t xml:space="preserve">75556 4BC1B                   </t>
  </si>
  <si>
    <t xml:space="preserve">75557 4BC1B                   </t>
  </si>
  <si>
    <t xml:space="preserve">76456/7 4CE0A                 </t>
  </si>
  <si>
    <t xml:space="preserve">76456/7 4CE0A-E               </t>
  </si>
  <si>
    <t xml:space="preserve">76456/7 6FK0A                 </t>
  </si>
  <si>
    <t xml:space="preserve">76452 6MA0A                   </t>
  </si>
  <si>
    <t xml:space="preserve">76452 6MT0A                   </t>
  </si>
  <si>
    <t xml:space="preserve">76453 6MT0A                   </t>
  </si>
  <si>
    <t xml:space="preserve">77662/3 6MR0A                 </t>
  </si>
  <si>
    <t xml:space="preserve">78142/3 6MA0A                 </t>
  </si>
  <si>
    <t xml:space="preserve">64182/3 6RA1A                 </t>
  </si>
  <si>
    <t xml:space="preserve">66322/3 6RA0A                 </t>
  </si>
  <si>
    <t xml:space="preserve">75112 6RA0A                   </t>
  </si>
  <si>
    <t xml:space="preserve">75113 6RA0A                   </t>
  </si>
  <si>
    <t xml:space="preserve">75692/3 6RA1A                 </t>
  </si>
  <si>
    <t xml:space="preserve">5253C B4800/B4700             </t>
  </si>
  <si>
    <t xml:space="preserve">76452 6RA0A                   </t>
  </si>
  <si>
    <t xml:space="preserve">76453 6RA0A                   </t>
  </si>
  <si>
    <t xml:space="preserve">76482/3 6RA0A                 </t>
  </si>
  <si>
    <t xml:space="preserve">76482/3 6RA1A                 </t>
  </si>
  <si>
    <t xml:space="preserve">5253C A0800/A0700             </t>
  </si>
  <si>
    <t xml:space="preserve">76764 6RA0A                   </t>
  </si>
  <si>
    <t xml:space="preserve">5228A 52200                   </t>
  </si>
  <si>
    <t xml:space="preserve">76765 6RA0A                   </t>
  </si>
  <si>
    <t xml:space="preserve">5228A 52100                   </t>
  </si>
  <si>
    <t xml:space="preserve">5253C D6100                   </t>
  </si>
  <si>
    <t xml:space="preserve">9450B 39500                   </t>
  </si>
  <si>
    <t xml:space="preserve">9450B 39400                   </t>
  </si>
  <si>
    <t xml:space="preserve">67112 JG00A                   </t>
  </si>
  <si>
    <t xml:space="preserve">67112 JG40A                   </t>
  </si>
  <si>
    <t xml:space="preserve">67112 JM00A                   </t>
  </si>
  <si>
    <t xml:space="preserve">756R2/3 JG00A                 </t>
  </si>
  <si>
    <t xml:space="preserve">76632 JM00A                   </t>
  </si>
  <si>
    <t xml:space="preserve">76633 JM00A                   </t>
  </si>
  <si>
    <t xml:space="preserve">75174 JG00A                   </t>
  </si>
  <si>
    <t xml:space="preserve">75174 JG00A-K                 </t>
  </si>
  <si>
    <t xml:space="preserve">75152/3 JG00A-K               </t>
  </si>
  <si>
    <t xml:space="preserve">75636 1VX0A                   </t>
  </si>
  <si>
    <t xml:space="preserve">75636 1VX0A-G                 </t>
  </si>
  <si>
    <t xml:space="preserve">75636 6MA0B                   </t>
  </si>
  <si>
    <t xml:space="preserve">75658/9 JG00A                 </t>
  </si>
  <si>
    <t xml:space="preserve">75196 JN20A                   </t>
  </si>
  <si>
    <t xml:space="preserve">75172 JN20A                   </t>
  </si>
  <si>
    <t xml:space="preserve">75173 JN20A                   </t>
  </si>
  <si>
    <t xml:space="preserve">75312 3NU0A                   </t>
  </si>
  <si>
    <t xml:space="preserve">75512 JN20A                   </t>
  </si>
  <si>
    <t xml:space="preserve">75512 3NU0A                   </t>
  </si>
  <si>
    <t xml:space="preserve">75513 JN20A                   </t>
  </si>
  <si>
    <t xml:space="preserve">75513 3NU0A                   </t>
  </si>
  <si>
    <t xml:space="preserve">76532 JN20A                   </t>
  </si>
  <si>
    <t xml:space="preserve">76533 JN20A                   </t>
  </si>
  <si>
    <t xml:space="preserve">76742/3 JN20A                 </t>
  </si>
  <si>
    <t xml:space="preserve">76752 JN20A                   </t>
  </si>
  <si>
    <t xml:space="preserve">79112 JN20A                   </t>
  </si>
  <si>
    <t xml:space="preserve">79112 JN90A                   </t>
  </si>
  <si>
    <t xml:space="preserve">79113 JN20A                   </t>
  </si>
  <si>
    <t xml:space="preserve">74542 1LA0B                   </t>
  </si>
  <si>
    <t xml:space="preserve">76426 1LA0A                   </t>
  </si>
  <si>
    <t xml:space="preserve">76427 1LA0A                   </t>
  </si>
  <si>
    <t xml:space="preserve">76452 1LA0A                   </t>
  </si>
  <si>
    <t xml:space="preserve">76453 1LA0A                   </t>
  </si>
  <si>
    <t xml:space="preserve">764B4/5 1LA0A                 </t>
  </si>
  <si>
    <t xml:space="preserve">764B4/5 1LB0A                 </t>
  </si>
  <si>
    <t xml:space="preserve">85034/5 1LA0A01               </t>
  </si>
  <si>
    <t xml:space="preserve">85034/5 1LA0A02               </t>
  </si>
  <si>
    <t xml:space="preserve">74516 1JA0A                   </t>
  </si>
  <si>
    <t xml:space="preserve">74516 1JB0A                   </t>
  </si>
  <si>
    <t xml:space="preserve">74517 1JA0A                   </t>
  </si>
  <si>
    <t xml:space="preserve">74517 1JB0A                   </t>
  </si>
  <si>
    <t xml:space="preserve">74532/3 1JA1A                 </t>
  </si>
  <si>
    <t xml:space="preserve">76532/3 6AX0A                 </t>
  </si>
  <si>
    <t xml:space="preserve">67408/9 1JA0A                 </t>
  </si>
  <si>
    <t xml:space="preserve">67408/9 1JB0A                 </t>
  </si>
  <si>
    <t xml:space="preserve">75182 1JB0A                   </t>
  </si>
  <si>
    <t xml:space="preserve">75183 1JB0A                   </t>
  </si>
  <si>
    <t xml:space="preserve">75518/9 1JA0A                 </t>
  </si>
  <si>
    <t xml:space="preserve">75528/9 1JA0A                 </t>
  </si>
  <si>
    <t xml:space="preserve">764B8 1JB0A                   </t>
  </si>
  <si>
    <t xml:space="preserve">764B9 1JB0A                   </t>
  </si>
  <si>
    <t xml:space="preserve">64182/3 1AA0A                 </t>
  </si>
  <si>
    <t xml:space="preserve">75632 1AA0A01                 </t>
  </si>
  <si>
    <t xml:space="preserve">76456/7 1AC0A                 </t>
  </si>
  <si>
    <t xml:space="preserve">76452 1GR0A                   </t>
  </si>
  <si>
    <t xml:space="preserve">76453 1GR0A                   </t>
  </si>
  <si>
    <t xml:space="preserve">17205 1VA0A                   </t>
  </si>
  <si>
    <t xml:space="preserve">17205 5TA0A                   </t>
  </si>
  <si>
    <t xml:space="preserve">17206 CY00A                   </t>
  </si>
  <si>
    <t xml:space="preserve">17205 1VB0A                   </t>
  </si>
  <si>
    <t xml:space="preserve">17206 CY10A                   </t>
  </si>
  <si>
    <t xml:space="preserve">76584/5 1VA0A                 </t>
  </si>
  <si>
    <t xml:space="preserve">76516 1VA0A                   </t>
  </si>
  <si>
    <t xml:space="preserve">76517 1VA0A                   </t>
  </si>
  <si>
    <t xml:space="preserve">74558 5TA0A                   </t>
  </si>
  <si>
    <t xml:space="preserve">74559 5TA0A                   </t>
  </si>
  <si>
    <t xml:space="preserve">75522/3 5TA0A                 </t>
  </si>
  <si>
    <t xml:space="preserve">75112 5YJ0A                   </t>
  </si>
  <si>
    <t xml:space="preserve">75113 5YJ0A                   </t>
  </si>
  <si>
    <t xml:space="preserve">74554 3XA0A                   </t>
  </si>
  <si>
    <t xml:space="preserve">74554 3XA0B                   </t>
  </si>
  <si>
    <t xml:space="preserve">74554 3XR0A                   </t>
  </si>
  <si>
    <t xml:space="preserve">74282 3XA0AUF                 </t>
  </si>
  <si>
    <t xml:space="preserve">74282 3XE0AUF                 </t>
  </si>
  <si>
    <t xml:space="preserve">74282 5YJ0A                   </t>
  </si>
  <si>
    <t xml:space="preserve">74282 5YJ0B                   </t>
  </si>
  <si>
    <t xml:space="preserve">74282 5YJ0D                   </t>
  </si>
  <si>
    <t xml:space="preserve">74332/3 3VA0A                 </t>
  </si>
  <si>
    <t xml:space="preserve">76232 3VA0A                   </t>
  </si>
  <si>
    <t xml:space="preserve">76233 3VA0A                   </t>
  </si>
  <si>
    <t xml:space="preserve">76340/1 3VA0A                 </t>
  </si>
  <si>
    <t xml:space="preserve">76572 3VA0A                   </t>
  </si>
  <si>
    <t xml:space="preserve">76573 3VA0A                   </t>
  </si>
  <si>
    <t xml:space="preserve">76516/7 3VA0A                 </t>
  </si>
  <si>
    <t xml:space="preserve">76634/5 3VA0A                 </t>
  </si>
  <si>
    <t xml:space="preserve">79142 3VA0A                   </t>
  </si>
  <si>
    <t xml:space="preserve">67112 4CB0A                   </t>
  </si>
  <si>
    <t xml:space="preserve">67112 4CC0A                   </t>
  </si>
  <si>
    <t xml:space="preserve">75262/3 4CB5A                 </t>
  </si>
  <si>
    <t xml:space="preserve">75262/3 6FK5A                 </t>
  </si>
  <si>
    <t xml:space="preserve">75632 4CE0A                   </t>
  </si>
  <si>
    <t xml:space="preserve">76516/7 4CC0A                 </t>
  </si>
  <si>
    <t xml:space="preserve">76582/3 4CF0B                 </t>
  </si>
  <si>
    <t xml:space="preserve">75632 6MA0A                   </t>
  </si>
  <si>
    <t xml:space="preserve">76752/3 6MA0A                 </t>
  </si>
  <si>
    <t xml:space="preserve">76636/7 6MR0A                 </t>
  </si>
  <si>
    <t xml:space="preserve">62518/9 6RA0A                 </t>
  </si>
  <si>
    <t xml:space="preserve">64194/5 6RA0A                 </t>
  </si>
  <si>
    <t xml:space="preserve">5220A N300000/N290000         </t>
  </si>
  <si>
    <t xml:space="preserve">74332/3 6RA0A                 </t>
  </si>
  <si>
    <t xml:space="preserve">5253C J9800/J9700             </t>
  </si>
  <si>
    <t xml:space="preserve">74372 6RA0A                   </t>
  </si>
  <si>
    <t xml:space="preserve">5253B X2700                   </t>
  </si>
  <si>
    <t xml:space="preserve">75134/5 6RA0A                 </t>
  </si>
  <si>
    <t xml:space="preserve">75528/9 6RA0A                 </t>
  </si>
  <si>
    <t xml:space="preserve">5253C A6600/A6500             </t>
  </si>
  <si>
    <t xml:space="preserve">755C4/5 6RA0A                 </t>
  </si>
  <si>
    <t xml:space="preserve">5253C A7400/A7300             </t>
  </si>
  <si>
    <t xml:space="preserve">76246/7 6RA0A                 </t>
  </si>
  <si>
    <t xml:space="preserve">76714 6RA0A                   </t>
  </si>
  <si>
    <t xml:space="preserve">76715 6RA0A                   </t>
  </si>
  <si>
    <t xml:space="preserve">5253C D4100                   </t>
  </si>
  <si>
    <t xml:space="preserve">5253C D5500                   </t>
  </si>
  <si>
    <t xml:space="preserve">5240C 66500                   </t>
  </si>
  <si>
    <t xml:space="preserve">67413 6US0B                   </t>
  </si>
  <si>
    <t xml:space="preserve">67413 6RL0B                   </t>
  </si>
  <si>
    <t xml:space="preserve">5253C S6800                   </t>
  </si>
  <si>
    <t xml:space="preserve">5253C D7100                   </t>
  </si>
  <si>
    <t xml:space="preserve">5253C D7200                   </t>
  </si>
  <si>
    <t xml:space="preserve">67331 21G00                   </t>
  </si>
  <si>
    <t xml:space="preserve">67331 21G00-E                 </t>
  </si>
  <si>
    <t xml:space="preserve">67331 21G00-B                 </t>
  </si>
  <si>
    <t xml:space="preserve">74755 65Y0001                 </t>
  </si>
  <si>
    <t xml:space="preserve">93634 01G00-G                 </t>
  </si>
  <si>
    <t xml:space="preserve">79146 0N800                   </t>
  </si>
  <si>
    <t xml:space="preserve">66812 92G00                   </t>
  </si>
  <si>
    <t xml:space="preserve">66812 92G10                   </t>
  </si>
  <si>
    <t xml:space="preserve">62522/3 85F00                 </t>
  </si>
  <si>
    <t xml:space="preserve">96112 0W700                   </t>
  </si>
  <si>
    <t xml:space="preserve">96113 0W700                   </t>
  </si>
  <si>
    <t xml:space="preserve">62522/3 0W000                 </t>
  </si>
  <si>
    <t xml:space="preserve">62032 6N000-B                 </t>
  </si>
  <si>
    <t xml:space="preserve">73256 4M500                   </t>
  </si>
  <si>
    <t xml:space="preserve">78136/7 4M500                 </t>
  </si>
  <si>
    <t xml:space="preserve">78142 6N600                   </t>
  </si>
  <si>
    <t xml:space="preserve">78143 6N600                   </t>
  </si>
  <si>
    <t xml:space="preserve">79113 6N600                   </t>
  </si>
  <si>
    <t xml:space="preserve">85232/3 4M400                 </t>
  </si>
  <si>
    <t xml:space="preserve">79112 4M400                   </t>
  </si>
  <si>
    <t xml:space="preserve">79113 4M400                   </t>
  </si>
  <si>
    <t xml:space="preserve">79113 4M500                   </t>
  </si>
  <si>
    <t xml:space="preserve">79112 85F00                   </t>
  </si>
  <si>
    <t xml:space="preserve">76632 8H300                   </t>
  </si>
  <si>
    <t xml:space="preserve">76633 8H300                   </t>
  </si>
  <si>
    <t xml:space="preserve">62036 8H700                   </t>
  </si>
  <si>
    <t xml:space="preserve">62038 8H710                   </t>
  </si>
  <si>
    <t xml:space="preserve">79142 8H300                   </t>
  </si>
  <si>
    <t xml:space="preserve">62512 AU00001                 </t>
  </si>
  <si>
    <t xml:space="preserve">74762 CA01A                   </t>
  </si>
  <si>
    <t xml:space="preserve">78136/7 9Y000                 </t>
  </si>
  <si>
    <t xml:space="preserve">78142 9Y00001                 </t>
  </si>
  <si>
    <t xml:space="preserve">78143 9Y00001                 </t>
  </si>
  <si>
    <t xml:space="preserve">62522/3 4U000                 </t>
  </si>
  <si>
    <t xml:space="preserve">17285 EN10001                 </t>
  </si>
  <si>
    <t xml:space="preserve">85032 EN000                   </t>
  </si>
  <si>
    <t xml:space="preserve">61413/4 B5010                 </t>
  </si>
  <si>
    <t xml:space="preserve">74317 JG00A                   </t>
  </si>
  <si>
    <t xml:space="preserve">74317 JG00A-K                 </t>
  </si>
  <si>
    <t xml:space="preserve">85032 JG00A                   </t>
  </si>
  <si>
    <t xml:space="preserve">85032 JG00ACE                 </t>
  </si>
  <si>
    <t xml:space="preserve">17285 JM00A                   </t>
  </si>
  <si>
    <t xml:space="preserve">73236 JM000                   </t>
  </si>
  <si>
    <t xml:space="preserve">79142 JM00A                   </t>
  </si>
  <si>
    <t xml:space="preserve">17285 1AA1A/2A                </t>
  </si>
  <si>
    <t xml:space="preserve">67408 1AA0A                   </t>
  </si>
  <si>
    <t xml:space="preserve">67409 1AA0A                   </t>
  </si>
  <si>
    <t xml:space="preserve">76742 1AA0A                   </t>
  </si>
  <si>
    <t xml:space="preserve">76743 1AA0A                   </t>
  </si>
  <si>
    <t xml:space="preserve">75636/7 1GR0A                 </t>
  </si>
  <si>
    <t xml:space="preserve">64124 JN20A                   </t>
  </si>
  <si>
    <t xml:space="preserve">64125 JN20A                   </t>
  </si>
  <si>
    <t xml:space="preserve">67418 JN20A                   </t>
  </si>
  <si>
    <t xml:space="preserve">75942/3 JN20A                 </t>
  </si>
  <si>
    <t xml:space="preserve">76731 JN21A                   </t>
  </si>
  <si>
    <t xml:space="preserve">78136 JN20A                   </t>
  </si>
  <si>
    <t xml:space="preserve">78137 JN20A                   </t>
  </si>
  <si>
    <t xml:space="preserve">78142/3 JN20A                 </t>
  </si>
  <si>
    <t xml:space="preserve">17422 1LB0C01                 </t>
  </si>
  <si>
    <t xml:space="preserve">17423 1LB0C01                 </t>
  </si>
  <si>
    <t xml:space="preserve">80633 1LC0A                   </t>
  </si>
  <si>
    <t xml:space="preserve">67332 1ZR0C                   </t>
  </si>
  <si>
    <t xml:space="preserve">62518 1JA0A                   </t>
  </si>
  <si>
    <t xml:space="preserve">62518 1JB0A                   </t>
  </si>
  <si>
    <t xml:space="preserve">62519 1JA0A                   </t>
  </si>
  <si>
    <t xml:space="preserve">62519 1JB0A                   </t>
  </si>
  <si>
    <t xml:space="preserve">77614 3VA0A                   </t>
  </si>
  <si>
    <t xml:space="preserve">77615 3VA0A                   </t>
  </si>
  <si>
    <t xml:space="preserve">751T7 6FK0A                   </t>
  </si>
  <si>
    <t xml:space="preserve">BRQP33552-1                   </t>
  </si>
  <si>
    <t xml:space="preserve">BRQP33553-1                   </t>
  </si>
  <si>
    <t xml:space="preserve">BRQP33554-1                   </t>
  </si>
  <si>
    <t xml:space="preserve">79112 AU100                   </t>
  </si>
  <si>
    <t xml:space="preserve">1133080G09          </t>
  </si>
  <si>
    <t xml:space="preserve">113312S60001        </t>
  </si>
  <si>
    <t xml:space="preserve">1133133G00-1        </t>
  </si>
  <si>
    <t xml:space="preserve">1133135G00-1        </t>
  </si>
  <si>
    <t xml:space="preserve">1133137G00-1        </t>
  </si>
  <si>
    <t xml:space="preserve">1133186G09          </t>
  </si>
  <si>
    <t xml:space="preserve">11331VK30001        </t>
  </si>
  <si>
    <t xml:space="preserve">172051VA0A          </t>
  </si>
  <si>
    <t xml:space="preserve">172051VB0A          </t>
  </si>
  <si>
    <t xml:space="preserve">172055TA0A          </t>
  </si>
  <si>
    <t xml:space="preserve">17206CY00A          </t>
  </si>
  <si>
    <t xml:space="preserve">17206CY10A          </t>
  </si>
  <si>
    <t xml:space="preserve">172168N00001        </t>
  </si>
  <si>
    <t xml:space="preserve">172168N00002        </t>
  </si>
  <si>
    <t xml:space="preserve">172168N001          </t>
  </si>
  <si>
    <t xml:space="preserve">17216CY00A          </t>
  </si>
  <si>
    <t xml:space="preserve">17217CY00A          </t>
  </si>
  <si>
    <t xml:space="preserve">172851AA1A          </t>
  </si>
  <si>
    <t xml:space="preserve">172851AA2A          </t>
  </si>
  <si>
    <t xml:space="preserve">172851LA0A01        </t>
  </si>
  <si>
    <t xml:space="preserve">172851LA0A02        </t>
  </si>
  <si>
    <t xml:space="preserve">172851LA1A01        </t>
  </si>
  <si>
    <t xml:space="preserve">172853XP0A01        </t>
  </si>
  <si>
    <t xml:space="preserve">172855YJ0A01        </t>
  </si>
  <si>
    <t xml:space="preserve">17285EN00001        </t>
  </si>
  <si>
    <t xml:space="preserve">17285EN00002        </t>
  </si>
  <si>
    <t xml:space="preserve">17285EN00003        </t>
  </si>
  <si>
    <t xml:space="preserve">17285EN10001        </t>
  </si>
  <si>
    <t xml:space="preserve">17285JM00A          </t>
  </si>
  <si>
    <t xml:space="preserve">172868H300          </t>
  </si>
  <si>
    <t xml:space="preserve">172868H30001        </t>
  </si>
  <si>
    <t xml:space="preserve">172868H30002        </t>
  </si>
  <si>
    <t xml:space="preserve">1742011G08          </t>
  </si>
  <si>
    <t xml:space="preserve">1742011G09          </t>
  </si>
  <si>
    <t xml:space="preserve">174221LB0C01        </t>
  </si>
  <si>
    <t xml:space="preserve">174231LB0C01        </t>
  </si>
  <si>
    <t xml:space="preserve">1742601G09          </t>
  </si>
  <si>
    <t xml:space="preserve">451151-1026P        </t>
  </si>
  <si>
    <t xml:space="preserve">451152-1025P        </t>
  </si>
  <si>
    <t xml:space="preserve">451155-1020P        </t>
  </si>
  <si>
    <t xml:space="preserve">451156-1020P        </t>
  </si>
  <si>
    <t xml:space="preserve">451621-1052P        </t>
  </si>
  <si>
    <t xml:space="preserve">451622-1028P        </t>
  </si>
  <si>
    <t xml:space="preserve">451631-1017P        </t>
  </si>
  <si>
    <t xml:space="preserve">451632-1005P        </t>
  </si>
  <si>
    <t xml:space="preserve">451631-1047P        </t>
  </si>
  <si>
    <t xml:space="preserve">451632-1029P        </t>
  </si>
  <si>
    <t xml:space="preserve">451633-1004P        </t>
  </si>
  <si>
    <t xml:space="preserve">451634-1004P        </t>
  </si>
  <si>
    <t xml:space="preserve">451633-1017P        </t>
  </si>
  <si>
    <t xml:space="preserve">451634-1016P        </t>
  </si>
  <si>
    <t xml:space="preserve">451671-1006P        </t>
  </si>
  <si>
    <t xml:space="preserve">451672-1006P        </t>
  </si>
  <si>
    <t xml:space="preserve">451671-1011P        </t>
  </si>
  <si>
    <t xml:space="preserve">451672-1011P        </t>
  </si>
  <si>
    <t xml:space="preserve">451671-1026P        </t>
  </si>
  <si>
    <t xml:space="preserve">451672-1025P        </t>
  </si>
  <si>
    <t xml:space="preserve">451673-1006P        </t>
  </si>
  <si>
    <t xml:space="preserve">451674-1006P        </t>
  </si>
  <si>
    <t xml:space="preserve">451673-1011P        </t>
  </si>
  <si>
    <t xml:space="preserve">451674-1011P        </t>
  </si>
  <si>
    <t xml:space="preserve">451673-1019P        </t>
  </si>
  <si>
    <t xml:space="preserve">451674-1019P        </t>
  </si>
  <si>
    <t xml:space="preserve">451673-1053P        </t>
  </si>
  <si>
    <t xml:space="preserve">451674-1053P        </t>
  </si>
  <si>
    <t xml:space="preserve">511623VA4A          </t>
  </si>
  <si>
    <t xml:space="preserve">5220AM7300          </t>
  </si>
  <si>
    <t xml:space="preserve">5220AM7400          </t>
  </si>
  <si>
    <t xml:space="preserve">5220AM7900          </t>
  </si>
  <si>
    <t xml:space="preserve">5220AM8000          </t>
  </si>
  <si>
    <t xml:space="preserve">5220AM8300          </t>
  </si>
  <si>
    <t xml:space="preserve">5220AM8400          </t>
  </si>
  <si>
    <t xml:space="preserve">5220AM9100          </t>
  </si>
  <si>
    <t xml:space="preserve">5220AM9200          </t>
  </si>
  <si>
    <t xml:space="preserve">5220AM9300          </t>
  </si>
  <si>
    <t xml:space="preserve">5220AM9400          </t>
  </si>
  <si>
    <t xml:space="preserve">5220AN0100          </t>
  </si>
  <si>
    <t xml:space="preserve">5220AN0200          </t>
  </si>
  <si>
    <t xml:space="preserve">5220AN1100          </t>
  </si>
  <si>
    <t xml:space="preserve">5220AN1200          </t>
  </si>
  <si>
    <t xml:space="preserve">5220AN290000        </t>
  </si>
  <si>
    <t xml:space="preserve">5220AN300000        </t>
  </si>
  <si>
    <t xml:space="preserve">5220AN4100          </t>
  </si>
  <si>
    <t xml:space="preserve">5220AN4200          </t>
  </si>
  <si>
    <t xml:space="preserve">5220AT9100          </t>
  </si>
  <si>
    <t xml:space="preserve">5220AT9200          </t>
  </si>
  <si>
    <t xml:space="preserve">5228A52100          </t>
  </si>
  <si>
    <t xml:space="preserve">5228A52200          </t>
  </si>
  <si>
    <t xml:space="preserve">5240C66500          </t>
  </si>
  <si>
    <t xml:space="preserve">5253BY9300          </t>
  </si>
  <si>
    <t xml:space="preserve">5253CG9800          </t>
  </si>
  <si>
    <t xml:space="preserve">5253BM5600          </t>
  </si>
  <si>
    <t xml:space="preserve">5253BX2700          </t>
  </si>
  <si>
    <t xml:space="preserve">5253BY6400          </t>
  </si>
  <si>
    <t xml:space="preserve">5253CA0700          </t>
  </si>
  <si>
    <t xml:space="preserve">5253CA0800          </t>
  </si>
  <si>
    <t xml:space="preserve">5253CA4500          </t>
  </si>
  <si>
    <t xml:space="preserve">5253CA4600          </t>
  </si>
  <si>
    <t xml:space="preserve">5253CA5700          </t>
  </si>
  <si>
    <t xml:space="preserve">5253CA5800          </t>
  </si>
  <si>
    <t xml:space="preserve">5253CA6500          </t>
  </si>
  <si>
    <t xml:space="preserve">5253CA6600          </t>
  </si>
  <si>
    <t xml:space="preserve">5253CA7300          </t>
  </si>
  <si>
    <t xml:space="preserve">5253CA7400          </t>
  </si>
  <si>
    <t xml:space="preserve">5253CA9500          </t>
  </si>
  <si>
    <t xml:space="preserve">5253CA9600          </t>
  </si>
  <si>
    <t xml:space="preserve">5253CB3100          </t>
  </si>
  <si>
    <t xml:space="preserve">5253CB3200          </t>
  </si>
  <si>
    <t xml:space="preserve">5253CB4700          </t>
  </si>
  <si>
    <t xml:space="preserve">5253CB4800          </t>
  </si>
  <si>
    <t xml:space="preserve">5253CC9700          </t>
  </si>
  <si>
    <t xml:space="preserve">5253CD4100          </t>
  </si>
  <si>
    <t xml:space="preserve">5253CD4300          </t>
  </si>
  <si>
    <t xml:space="preserve">5253CD5500          </t>
  </si>
  <si>
    <t xml:space="preserve">5253CD5600          </t>
  </si>
  <si>
    <t xml:space="preserve">5253CD6100          </t>
  </si>
  <si>
    <t xml:space="preserve">5253CD7100          </t>
  </si>
  <si>
    <t xml:space="preserve">5253CD7200          </t>
  </si>
  <si>
    <t xml:space="preserve">5253C0100BL         </t>
  </si>
  <si>
    <t xml:space="preserve">5253CF0200          </t>
  </si>
  <si>
    <t xml:space="preserve">5253CG9700          </t>
  </si>
  <si>
    <t xml:space="preserve">5253CJ1700          </t>
  </si>
  <si>
    <t xml:space="preserve">5253CJ1800          </t>
  </si>
  <si>
    <t xml:space="preserve">5253CJ2100          </t>
  </si>
  <si>
    <t xml:space="preserve">5253CJ2200          </t>
  </si>
  <si>
    <t xml:space="preserve">5253CJ9700          </t>
  </si>
  <si>
    <t xml:space="preserve">5253CJ9800          </t>
  </si>
  <si>
    <t xml:space="preserve">5253CK0900          </t>
  </si>
  <si>
    <t xml:space="preserve">5253CK1000          </t>
  </si>
  <si>
    <t xml:space="preserve">5253CK2900          </t>
  </si>
  <si>
    <t xml:space="preserve">5253CK3000          </t>
  </si>
  <si>
    <t xml:space="preserve">5253CQ4100          </t>
  </si>
  <si>
    <t xml:space="preserve">5253CQ4200          </t>
  </si>
  <si>
    <t xml:space="preserve">5253CQ4300          </t>
  </si>
  <si>
    <t xml:space="preserve">5253CS6800          </t>
  </si>
  <si>
    <t xml:space="preserve">53216B217101        </t>
  </si>
  <si>
    <t xml:space="preserve">542723XA0A          </t>
  </si>
  <si>
    <t xml:space="preserve">542733XA0A          </t>
  </si>
  <si>
    <t xml:space="preserve">542923XA0A          </t>
  </si>
  <si>
    <t xml:space="preserve">542933XA0A          </t>
  </si>
  <si>
    <t xml:space="preserve">542945YJ0A          </t>
  </si>
  <si>
    <t xml:space="preserve">542953XA0A          </t>
  </si>
  <si>
    <t xml:space="preserve">547240W00001        </t>
  </si>
  <si>
    <t xml:space="preserve">547340W00001        </t>
  </si>
  <si>
    <t xml:space="preserve">57131B5011          </t>
  </si>
  <si>
    <t xml:space="preserve">57131B5020          </t>
  </si>
  <si>
    <t xml:space="preserve">57132B5011          </t>
  </si>
  <si>
    <t xml:space="preserve">57132B5020          </t>
  </si>
  <si>
    <t xml:space="preserve">61137B5010          </t>
  </si>
  <si>
    <t xml:space="preserve">61138B5010          </t>
  </si>
  <si>
    <t xml:space="preserve">61161B5010          </t>
  </si>
  <si>
    <t xml:space="preserve">61161B5030          </t>
  </si>
  <si>
    <t xml:space="preserve">61162B5010          </t>
  </si>
  <si>
    <t xml:space="preserve">61162B5030          </t>
  </si>
  <si>
    <t xml:space="preserve">61175B5010          </t>
  </si>
  <si>
    <t xml:space="preserve">61176B5010          </t>
  </si>
  <si>
    <t xml:space="preserve">612123XA0A          </t>
  </si>
  <si>
    <t xml:space="preserve">612133XA0A          </t>
  </si>
  <si>
    <t xml:space="preserve">612133XE0A          </t>
  </si>
  <si>
    <t xml:space="preserve">612123XA2A          </t>
  </si>
  <si>
    <t xml:space="preserve">612133XA2A          </t>
  </si>
  <si>
    <t xml:space="preserve">612123XE2A          </t>
  </si>
  <si>
    <t xml:space="preserve">61231B5010          </t>
  </si>
  <si>
    <t xml:space="preserve">61232B5010          </t>
  </si>
  <si>
    <t xml:space="preserve">61231B5020          </t>
  </si>
  <si>
    <t xml:space="preserve">61232B5020          </t>
  </si>
  <si>
    <t xml:space="preserve">61231B5020-B        </t>
  </si>
  <si>
    <t xml:space="preserve">61232B5020-B        </t>
  </si>
  <si>
    <t xml:space="preserve">61231B5030          </t>
  </si>
  <si>
    <t xml:space="preserve">61232B5030          </t>
  </si>
  <si>
    <t xml:space="preserve">61413B5010          </t>
  </si>
  <si>
    <t xml:space="preserve">61414B5010          </t>
  </si>
  <si>
    <t xml:space="preserve">62030EQ30001        </t>
  </si>
  <si>
    <t xml:space="preserve">620326N000-B        </t>
  </si>
  <si>
    <t xml:space="preserve">620368H700          </t>
  </si>
  <si>
    <t xml:space="preserve">620388H710          </t>
  </si>
  <si>
    <t xml:space="preserve">622400M010          </t>
  </si>
  <si>
    <t xml:space="preserve">622404M500          </t>
  </si>
  <si>
    <t xml:space="preserve">625123VA3A          </t>
  </si>
  <si>
    <t xml:space="preserve">625124U000          </t>
  </si>
  <si>
    <t xml:space="preserve">625125WK0A          </t>
  </si>
  <si>
    <t xml:space="preserve">6251265F00          </t>
  </si>
  <si>
    <t xml:space="preserve">6251285F00          </t>
  </si>
  <si>
    <t xml:space="preserve">62512AU00001        </t>
  </si>
  <si>
    <t xml:space="preserve">625163VA3A          </t>
  </si>
  <si>
    <t xml:space="preserve">625164CB0A          </t>
  </si>
  <si>
    <t xml:space="preserve">625166MA0A          </t>
  </si>
  <si>
    <t xml:space="preserve">625181JA0A          </t>
  </si>
  <si>
    <t xml:space="preserve">625181JB0A          </t>
  </si>
  <si>
    <t xml:space="preserve">625186RA0A          </t>
  </si>
  <si>
    <t xml:space="preserve">625196RA0A          </t>
  </si>
  <si>
    <t xml:space="preserve">625191JA0A          </t>
  </si>
  <si>
    <t xml:space="preserve">625191JB0A          </t>
  </si>
  <si>
    <t xml:space="preserve">625221LA5A          </t>
  </si>
  <si>
    <t xml:space="preserve">625221VA0A          </t>
  </si>
  <si>
    <t xml:space="preserve">625220W000          </t>
  </si>
  <si>
    <t xml:space="preserve">625230W000          </t>
  </si>
  <si>
    <t xml:space="preserve">625221LA0A          </t>
  </si>
  <si>
    <t xml:space="preserve">625231LA0A          </t>
  </si>
  <si>
    <t xml:space="preserve">625223VA0A          </t>
  </si>
  <si>
    <t xml:space="preserve">625233VA0A          </t>
  </si>
  <si>
    <t xml:space="preserve">625224U000          </t>
  </si>
  <si>
    <t xml:space="preserve">625234U000          </t>
  </si>
  <si>
    <t xml:space="preserve">625225TA0A          </t>
  </si>
  <si>
    <t xml:space="preserve">625235TA0A          </t>
  </si>
  <si>
    <t xml:space="preserve">6252280F00          </t>
  </si>
  <si>
    <t xml:space="preserve">6252380F00          </t>
  </si>
  <si>
    <t xml:space="preserve">6252285F00          </t>
  </si>
  <si>
    <t xml:space="preserve">6252385F00          </t>
  </si>
  <si>
    <t xml:space="preserve">625231VA0A          </t>
  </si>
  <si>
    <t xml:space="preserve">625320W700-1        </t>
  </si>
  <si>
    <t xml:space="preserve">625321W200-1        </t>
  </si>
  <si>
    <t xml:space="preserve">625323VA1A          </t>
  </si>
  <si>
    <t xml:space="preserve">625324M410001       </t>
  </si>
  <si>
    <t xml:space="preserve">6253265F00          </t>
  </si>
  <si>
    <t xml:space="preserve">6253270F00          </t>
  </si>
  <si>
    <t xml:space="preserve">62532AU00001        </t>
  </si>
  <si>
    <t xml:space="preserve">62532VE000          </t>
  </si>
  <si>
    <t xml:space="preserve">62532VG200          </t>
  </si>
  <si>
    <t xml:space="preserve">62532WL00001        </t>
  </si>
  <si>
    <t xml:space="preserve">625321LA0A          </t>
  </si>
  <si>
    <t xml:space="preserve">625331LA0A          </t>
  </si>
  <si>
    <t xml:space="preserve">625334M41001        </t>
  </si>
  <si>
    <t xml:space="preserve">625414CB0A          </t>
  </si>
  <si>
    <t xml:space="preserve">625416MA0A          </t>
  </si>
  <si>
    <t xml:space="preserve">625906MA0A          </t>
  </si>
  <si>
    <t xml:space="preserve">62592VG200-01       </t>
  </si>
  <si>
    <t xml:space="preserve">62593VG200-01       </t>
  </si>
  <si>
    <t xml:space="preserve">631226GW0A          </t>
  </si>
  <si>
    <t xml:space="preserve">631236GW0A          </t>
  </si>
  <si>
    <t xml:space="preserve">641121JA0A-C        </t>
  </si>
  <si>
    <t xml:space="preserve">641121JA0A-B        </t>
  </si>
  <si>
    <t xml:space="preserve">641131JA0A-B        </t>
  </si>
  <si>
    <t xml:space="preserve">641123VA0A          </t>
  </si>
  <si>
    <t xml:space="preserve">641133VA0A          </t>
  </si>
  <si>
    <t xml:space="preserve">641125TA0A          </t>
  </si>
  <si>
    <t xml:space="preserve">641135TA0A          </t>
  </si>
  <si>
    <t xml:space="preserve">641126RA0A          </t>
  </si>
  <si>
    <t xml:space="preserve">641136RA0A          </t>
  </si>
  <si>
    <t xml:space="preserve">64112JG00A          </t>
  </si>
  <si>
    <t xml:space="preserve">64113JG00A          </t>
  </si>
  <si>
    <t xml:space="preserve">64112JGA00-E        </t>
  </si>
  <si>
    <t xml:space="preserve">64113JGA00-E        </t>
  </si>
  <si>
    <t xml:space="preserve">64112JH00A          </t>
  </si>
  <si>
    <t xml:space="preserve">64113JH00A          </t>
  </si>
  <si>
    <t xml:space="preserve">641131JA0A          </t>
  </si>
  <si>
    <t xml:space="preserve">641224CB0A          </t>
  </si>
  <si>
    <t xml:space="preserve">641234CB0A          </t>
  </si>
  <si>
    <t xml:space="preserve">641224CB0A-E        </t>
  </si>
  <si>
    <t xml:space="preserve">641234CB0A-E        </t>
  </si>
  <si>
    <t xml:space="preserve">641226RA0A          </t>
  </si>
  <si>
    <t xml:space="preserve">641236RA0A          </t>
  </si>
  <si>
    <t xml:space="preserve">64122EN000          </t>
  </si>
  <si>
    <t xml:space="preserve">64123EN000          </t>
  </si>
  <si>
    <t xml:space="preserve">641241AA0A          </t>
  </si>
  <si>
    <t xml:space="preserve">641241AA0A-K        </t>
  </si>
  <si>
    <t xml:space="preserve">641244CB0A          </t>
  </si>
  <si>
    <t xml:space="preserve">641244CB0A-G        </t>
  </si>
  <si>
    <t xml:space="preserve">641246RA0A          </t>
  </si>
  <si>
    <t xml:space="preserve">64124EN000          </t>
  </si>
  <si>
    <t xml:space="preserve">64124JN20A          </t>
  </si>
  <si>
    <t xml:space="preserve">641251AA0A          </t>
  </si>
  <si>
    <t xml:space="preserve">641251AA0A-K        </t>
  </si>
  <si>
    <t xml:space="preserve">641254CB0A          </t>
  </si>
  <si>
    <t xml:space="preserve">641254CB0A-G        </t>
  </si>
  <si>
    <t xml:space="preserve">641256RA0A          </t>
  </si>
  <si>
    <t xml:space="preserve">64125EN000          </t>
  </si>
  <si>
    <t xml:space="preserve">64125JN20A          </t>
  </si>
  <si>
    <t xml:space="preserve">641321LA0A          </t>
  </si>
  <si>
    <t xml:space="preserve">641321LA0A-G        </t>
  </si>
  <si>
    <t xml:space="preserve">641321AA0A          </t>
  </si>
  <si>
    <t xml:space="preserve">641331AA0A          </t>
  </si>
  <si>
    <t xml:space="preserve">64132AU000          </t>
  </si>
  <si>
    <t xml:space="preserve">64133AU000          </t>
  </si>
  <si>
    <t xml:space="preserve">641331LA0A          </t>
  </si>
  <si>
    <t xml:space="preserve">641421AA0A          </t>
  </si>
  <si>
    <t xml:space="preserve">641431AA0A          </t>
  </si>
  <si>
    <t xml:space="preserve">641421AA0A-K        </t>
  </si>
  <si>
    <t xml:space="preserve">641431AA0A-K        </t>
  </si>
  <si>
    <t xml:space="preserve">641421JA0A          </t>
  </si>
  <si>
    <t xml:space="preserve">641431JA0A          </t>
  </si>
  <si>
    <t xml:space="preserve">641423TU0A          </t>
  </si>
  <si>
    <t xml:space="preserve">64143JN20A          </t>
  </si>
  <si>
    <t xml:space="preserve">64143JN20A-E        </t>
  </si>
  <si>
    <t xml:space="preserve">641786RA0A          </t>
  </si>
  <si>
    <t xml:space="preserve">641796RA0A          </t>
  </si>
  <si>
    <t xml:space="preserve">641821AA0A          </t>
  </si>
  <si>
    <t xml:space="preserve">641831AA0A          </t>
  </si>
  <si>
    <t xml:space="preserve">641821LA0A          </t>
  </si>
  <si>
    <t xml:space="preserve">641831LA0A          </t>
  </si>
  <si>
    <t xml:space="preserve">641824CB0A          </t>
  </si>
  <si>
    <t xml:space="preserve">641834CB0A          </t>
  </si>
  <si>
    <t xml:space="preserve">641824M41001        </t>
  </si>
  <si>
    <t xml:space="preserve">641834M41001        </t>
  </si>
  <si>
    <t xml:space="preserve">641824M410-G        </t>
  </si>
  <si>
    <t xml:space="preserve">641834M410-G        </t>
  </si>
  <si>
    <t xml:space="preserve">641825M01001        </t>
  </si>
  <si>
    <t xml:space="preserve">641835M01001        </t>
  </si>
  <si>
    <t xml:space="preserve">641826MA0A          </t>
  </si>
  <si>
    <t xml:space="preserve">641836MA0A          </t>
  </si>
  <si>
    <t xml:space="preserve">641826RA0A          </t>
  </si>
  <si>
    <t xml:space="preserve">641836RA0A          </t>
  </si>
  <si>
    <t xml:space="preserve">641826RA1A          </t>
  </si>
  <si>
    <t xml:space="preserve">641836RA1A          </t>
  </si>
  <si>
    <t xml:space="preserve">64182EN000          </t>
  </si>
  <si>
    <t xml:space="preserve">64183EN000          </t>
  </si>
  <si>
    <t xml:space="preserve">64182JG00A          </t>
  </si>
  <si>
    <t xml:space="preserve">64183JG00A          </t>
  </si>
  <si>
    <t xml:space="preserve">64184JG00A          </t>
  </si>
  <si>
    <t xml:space="preserve">641844CB0A          </t>
  </si>
  <si>
    <t xml:space="preserve">641854CB0A          </t>
  </si>
  <si>
    <t xml:space="preserve">641846MA0A          </t>
  </si>
  <si>
    <t xml:space="preserve">641856MA0A          </t>
  </si>
  <si>
    <t xml:space="preserve">64184JN20A          </t>
  </si>
  <si>
    <t xml:space="preserve">64185JN20A          </t>
  </si>
  <si>
    <t xml:space="preserve">64184JN20A-E        </t>
  </si>
  <si>
    <t xml:space="preserve">64185JN20A-E        </t>
  </si>
  <si>
    <t xml:space="preserve">64185JG00A          </t>
  </si>
  <si>
    <t xml:space="preserve">641946RA0A          </t>
  </si>
  <si>
    <t xml:space="preserve">641956RA0A          </t>
  </si>
  <si>
    <t xml:space="preserve">641C2JG00A          </t>
  </si>
  <si>
    <t xml:space="preserve">641C3JG00A          </t>
  </si>
  <si>
    <t xml:space="preserve">641G06RA0A          </t>
  </si>
  <si>
    <t xml:space="preserve">641G16RA0A          </t>
  </si>
  <si>
    <t xml:space="preserve">64828D0109          </t>
  </si>
  <si>
    <t xml:space="preserve">64828D0109-G        </t>
  </si>
  <si>
    <t xml:space="preserve">656165TA0A          </t>
  </si>
  <si>
    <t xml:space="preserve">65616JM00A          </t>
  </si>
  <si>
    <t xml:space="preserve">65616JN20A          </t>
  </si>
  <si>
    <t xml:space="preserve">663123VA1C          </t>
  </si>
  <si>
    <t xml:space="preserve">663124CB0A          </t>
  </si>
  <si>
    <t xml:space="preserve">663124M410          </t>
  </si>
  <si>
    <t xml:space="preserve">663125M410          </t>
  </si>
  <si>
    <t xml:space="preserve">663125WK1C          </t>
  </si>
  <si>
    <t xml:space="preserve">663126M000          </t>
  </si>
  <si>
    <t xml:space="preserve">66312EN000          </t>
  </si>
  <si>
    <t xml:space="preserve">66312JG00A          </t>
  </si>
  <si>
    <t xml:space="preserve">66316JN20A          </t>
  </si>
  <si>
    <t xml:space="preserve">663196RA0A          </t>
  </si>
  <si>
    <t xml:space="preserve">66319CA00001        </t>
  </si>
  <si>
    <t xml:space="preserve">66319EN000          </t>
  </si>
  <si>
    <t xml:space="preserve">663226RA0A          </t>
  </si>
  <si>
    <t xml:space="preserve">663236RA0A          </t>
  </si>
  <si>
    <t xml:space="preserve">663228H300          </t>
  </si>
  <si>
    <t xml:space="preserve">663238H300          </t>
  </si>
  <si>
    <t xml:space="preserve">663228H900          </t>
  </si>
  <si>
    <t xml:space="preserve">663238H900          </t>
  </si>
  <si>
    <t xml:space="preserve">663241AA0A01        </t>
  </si>
  <si>
    <t xml:space="preserve">663251AA0A01        </t>
  </si>
  <si>
    <t xml:space="preserve">663241AE0A01        </t>
  </si>
  <si>
    <t xml:space="preserve">663251AE0A01        </t>
  </si>
  <si>
    <t xml:space="preserve">66355JN20A          </t>
  </si>
  <si>
    <t xml:space="preserve">663626RA0A          </t>
  </si>
  <si>
    <t xml:space="preserve">663621GR0A          </t>
  </si>
  <si>
    <t xml:space="preserve">663631GR0A          </t>
  </si>
  <si>
    <t xml:space="preserve">6681292G00          </t>
  </si>
  <si>
    <t xml:space="preserve">6681292G10          </t>
  </si>
  <si>
    <t xml:space="preserve">671121AE0A          </t>
  </si>
  <si>
    <t xml:space="preserve">671124CB0A          </t>
  </si>
  <si>
    <t xml:space="preserve">671124CC0A          </t>
  </si>
  <si>
    <t xml:space="preserve">67112JG00A          </t>
  </si>
  <si>
    <t xml:space="preserve">67112JG40A          </t>
  </si>
  <si>
    <t xml:space="preserve">67112JM00A          </t>
  </si>
  <si>
    <t xml:space="preserve">671224M409          </t>
  </si>
  <si>
    <t xml:space="preserve">671225M019          </t>
  </si>
  <si>
    <t xml:space="preserve">671228H30001        </t>
  </si>
  <si>
    <t xml:space="preserve">671228H70001        </t>
  </si>
  <si>
    <t xml:space="preserve">671228H90001        </t>
  </si>
  <si>
    <t xml:space="preserve">671234M400          </t>
  </si>
  <si>
    <t xml:space="preserve">671238H30001        </t>
  </si>
  <si>
    <t xml:space="preserve">671238H70001        </t>
  </si>
  <si>
    <t xml:space="preserve">671238H90001        </t>
  </si>
  <si>
    <t xml:space="preserve">671C11JB0A          </t>
  </si>
  <si>
    <t xml:space="preserve">673091LA0A          </t>
  </si>
  <si>
    <t xml:space="preserve">6733115G11          </t>
  </si>
  <si>
    <t xml:space="preserve">6733121G00          </t>
  </si>
  <si>
    <t xml:space="preserve">6733121G00-B        </t>
  </si>
  <si>
    <t xml:space="preserve">6733121G00-E        </t>
  </si>
  <si>
    <t xml:space="preserve">673321LA0A          </t>
  </si>
  <si>
    <t xml:space="preserve">673321LA0B          </t>
  </si>
  <si>
    <t xml:space="preserve">673321LA0C          </t>
  </si>
  <si>
    <t xml:space="preserve">673321ZR0A          </t>
  </si>
  <si>
    <t xml:space="preserve">673321ZR0B          </t>
  </si>
  <si>
    <t xml:space="preserve">673321ZR0C          </t>
  </si>
  <si>
    <t xml:space="preserve">673324M400          </t>
  </si>
  <si>
    <t xml:space="preserve">673325M000          </t>
  </si>
  <si>
    <t xml:space="preserve">67332EN000          </t>
  </si>
  <si>
    <t xml:space="preserve">673361LA0A          </t>
  </si>
  <si>
    <t xml:space="preserve">67338JN20A          </t>
  </si>
  <si>
    <t xml:space="preserve">673381AE0A          </t>
  </si>
  <si>
    <t xml:space="preserve">673391AA0A          </t>
  </si>
  <si>
    <t xml:space="preserve">673391AT0A          </t>
  </si>
  <si>
    <t xml:space="preserve">673391AT0B          </t>
  </si>
  <si>
    <t xml:space="preserve">674081AA0A          </t>
  </si>
  <si>
    <t xml:space="preserve">674081GR0A          </t>
  </si>
  <si>
    <t xml:space="preserve">674091GR0A          </t>
  </si>
  <si>
    <t xml:space="preserve">674081JA0A          </t>
  </si>
  <si>
    <t xml:space="preserve">674091JA0A          </t>
  </si>
  <si>
    <t xml:space="preserve">674081JB0A          </t>
  </si>
  <si>
    <t xml:space="preserve">674091JB0A          </t>
  </si>
  <si>
    <t xml:space="preserve">674084M400          </t>
  </si>
  <si>
    <t xml:space="preserve">674094M400          </t>
  </si>
  <si>
    <t xml:space="preserve">674089Y000          </t>
  </si>
  <si>
    <t xml:space="preserve">674099Y000          </t>
  </si>
  <si>
    <t xml:space="preserve">67408EN000          </t>
  </si>
  <si>
    <t xml:space="preserve">67409EN000          </t>
  </si>
  <si>
    <t xml:space="preserve">67408JN20A          </t>
  </si>
  <si>
    <t xml:space="preserve">67409JN20A          </t>
  </si>
  <si>
    <t xml:space="preserve">67408JN20A-E        </t>
  </si>
  <si>
    <t xml:space="preserve">67409JN20A-E        </t>
  </si>
  <si>
    <t xml:space="preserve">674091AA0A          </t>
  </si>
  <si>
    <t xml:space="preserve">674121AE0A          </t>
  </si>
  <si>
    <t xml:space="preserve">674121AE0B          </t>
  </si>
  <si>
    <t xml:space="preserve">67412JN20A          </t>
  </si>
  <si>
    <t xml:space="preserve">67412JN20A-G        </t>
  </si>
  <si>
    <t xml:space="preserve">67412JN90A          </t>
  </si>
  <si>
    <t xml:space="preserve">67412JN90A-E        </t>
  </si>
  <si>
    <t xml:space="preserve">674131AA0A          </t>
  </si>
  <si>
    <t xml:space="preserve">674131AA0B          </t>
  </si>
  <si>
    <t xml:space="preserve">674131AE0A          </t>
  </si>
  <si>
    <t xml:space="preserve">674131VA0A          </t>
  </si>
  <si>
    <t xml:space="preserve">674135TA0A          </t>
  </si>
  <si>
    <t xml:space="preserve">674136RA0ABL        </t>
  </si>
  <si>
    <t xml:space="preserve">674136RL0B          </t>
  </si>
  <si>
    <t xml:space="preserve">674136US0B          </t>
  </si>
  <si>
    <t xml:space="preserve">67413JN20A          </t>
  </si>
  <si>
    <t xml:space="preserve">67413JN20A-G        </t>
  </si>
  <si>
    <t xml:space="preserve">67413JN90A          </t>
  </si>
  <si>
    <t xml:space="preserve">67413JN90A-E        </t>
  </si>
  <si>
    <t xml:space="preserve">67416JG01A          </t>
  </si>
  <si>
    <t xml:space="preserve">67416JG01A-G        </t>
  </si>
  <si>
    <t xml:space="preserve">674184CB0A          </t>
  </si>
  <si>
    <t xml:space="preserve">67418JN20A          </t>
  </si>
  <si>
    <t xml:space="preserve">674191AT0A          </t>
  </si>
  <si>
    <t xml:space="preserve">67419JN20A          </t>
  </si>
  <si>
    <t xml:space="preserve">67419JN90A          </t>
  </si>
  <si>
    <t xml:space="preserve">674664CB0A          </t>
  </si>
  <si>
    <t xml:space="preserve">674664CB0A-E        </t>
  </si>
  <si>
    <t xml:space="preserve">67466JN20A          </t>
  </si>
  <si>
    <t xml:space="preserve">674666RA0A          </t>
  </si>
  <si>
    <t xml:space="preserve">674676RA0A          </t>
  </si>
  <si>
    <t xml:space="preserve">674674CC0A          </t>
  </si>
  <si>
    <t xml:space="preserve">674674CC0A-E        </t>
  </si>
  <si>
    <t xml:space="preserve">675031JA0ACE        </t>
  </si>
  <si>
    <t xml:space="preserve">676121GR0AT1        </t>
  </si>
  <si>
    <t xml:space="preserve">676121GR0AT2        </t>
  </si>
  <si>
    <t xml:space="preserve">676131GR0AT1        </t>
  </si>
  <si>
    <t xml:space="preserve">676131GR0AT2        </t>
  </si>
  <si>
    <t xml:space="preserve">676325TA0A          </t>
  </si>
  <si>
    <t xml:space="preserve">67632JM00A          </t>
  </si>
  <si>
    <t xml:space="preserve">67633JM00A          </t>
  </si>
  <si>
    <t xml:space="preserve">678701AE0A03        </t>
  </si>
  <si>
    <t xml:space="preserve">678701AE0A04        </t>
  </si>
  <si>
    <t xml:space="preserve">678701AE0A05        </t>
  </si>
  <si>
    <t xml:space="preserve">678701JA0A03        </t>
  </si>
  <si>
    <t xml:space="preserve">678701JA0A04        </t>
  </si>
  <si>
    <t xml:space="preserve">678701JA0A06        </t>
  </si>
  <si>
    <t xml:space="preserve">678701JB0A03        </t>
  </si>
  <si>
    <t xml:space="preserve">678701JB0A04        </t>
  </si>
  <si>
    <t xml:space="preserve">678701JB0A06        </t>
  </si>
  <si>
    <t xml:space="preserve">678701VA0A06        </t>
  </si>
  <si>
    <t xml:space="preserve">678701ZR0A03        </t>
  </si>
  <si>
    <t xml:space="preserve">678701ZR0A04        </t>
  </si>
  <si>
    <t xml:space="preserve">67870JN20A03        </t>
  </si>
  <si>
    <t xml:space="preserve">67870JN20A04        </t>
  </si>
  <si>
    <t xml:space="preserve">67870JN20A05        </t>
  </si>
  <si>
    <t xml:space="preserve">73141JM010          </t>
  </si>
  <si>
    <t xml:space="preserve">73152JM010          </t>
  </si>
  <si>
    <t xml:space="preserve">73153JM010          </t>
  </si>
  <si>
    <t xml:space="preserve">732113VA0A          </t>
  </si>
  <si>
    <t xml:space="preserve">732113XA0A          </t>
  </si>
  <si>
    <t xml:space="preserve">732113XE0A          </t>
  </si>
  <si>
    <t xml:space="preserve">732114CC1A          </t>
  </si>
  <si>
    <t xml:space="preserve">732115TA0A          </t>
  </si>
  <si>
    <t xml:space="preserve">73211JM000          </t>
  </si>
  <si>
    <t xml:space="preserve">73211JN22A          </t>
  </si>
  <si>
    <t xml:space="preserve">732123XC0A          </t>
  </si>
  <si>
    <t xml:space="preserve">73231JN22A          </t>
  </si>
  <si>
    <t xml:space="preserve">732323XC0A          </t>
  </si>
  <si>
    <t xml:space="preserve">73232JM000          </t>
  </si>
  <si>
    <t xml:space="preserve">732333VA0A          </t>
  </si>
  <si>
    <t xml:space="preserve">732333XC0A          </t>
  </si>
  <si>
    <t xml:space="preserve">732333XC0B          </t>
  </si>
  <si>
    <t xml:space="preserve">732333XC0C          </t>
  </si>
  <si>
    <t xml:space="preserve">732333XE0A          </t>
  </si>
  <si>
    <t xml:space="preserve">732333XE0B          </t>
  </si>
  <si>
    <t xml:space="preserve">732333XE0C          </t>
  </si>
  <si>
    <t xml:space="preserve">732343VA0A          </t>
  </si>
  <si>
    <t xml:space="preserve">732353VA0A          </t>
  </si>
  <si>
    <t xml:space="preserve">73236JM000          </t>
  </si>
  <si>
    <t xml:space="preserve">73237JM000          </t>
  </si>
  <si>
    <t xml:space="preserve">732424M700          </t>
  </si>
  <si>
    <t xml:space="preserve">732425TA0A          </t>
  </si>
  <si>
    <t xml:space="preserve">73252JM000          </t>
  </si>
  <si>
    <t xml:space="preserve">732564M500          </t>
  </si>
  <si>
    <t xml:space="preserve">732624M500          </t>
  </si>
  <si>
    <t xml:space="preserve">732625TA0A          </t>
  </si>
  <si>
    <t xml:space="preserve">732725TA0A          </t>
  </si>
  <si>
    <t xml:space="preserve">742233XA0A          </t>
  </si>
  <si>
    <t xml:space="preserve">742823XA0AUF        </t>
  </si>
  <si>
    <t xml:space="preserve">742823XE0AUF        </t>
  </si>
  <si>
    <t xml:space="preserve">742825YJ0A          </t>
  </si>
  <si>
    <t xml:space="preserve">742825YJ0B          </t>
  </si>
  <si>
    <t xml:space="preserve">742825YJ0D          </t>
  </si>
  <si>
    <t xml:space="preserve">742833XA0A          </t>
  </si>
  <si>
    <t xml:space="preserve">742833XA0B          </t>
  </si>
  <si>
    <t xml:space="preserve">742D13XA0A          </t>
  </si>
  <si>
    <t xml:space="preserve">742D13XA0B          </t>
  </si>
  <si>
    <t xml:space="preserve">743171AA0A          </t>
  </si>
  <si>
    <t xml:space="preserve">743174BD0A          </t>
  </si>
  <si>
    <t xml:space="preserve">743174CB0A          </t>
  </si>
  <si>
    <t xml:space="preserve">74317JG00A          </t>
  </si>
  <si>
    <t xml:space="preserve">74317JG00A-K        </t>
  </si>
  <si>
    <t xml:space="preserve">743225YJ0A          </t>
  </si>
  <si>
    <t xml:space="preserve">743233XA0A          </t>
  </si>
  <si>
    <t xml:space="preserve">743263XA0A          </t>
  </si>
  <si>
    <t xml:space="preserve">743273XA0A          </t>
  </si>
  <si>
    <t xml:space="preserve">743283XA0A          </t>
  </si>
  <si>
    <t xml:space="preserve">743293XN0A          </t>
  </si>
  <si>
    <t xml:space="preserve">7433201G00          </t>
  </si>
  <si>
    <t xml:space="preserve">743321AA0A          </t>
  </si>
  <si>
    <t xml:space="preserve">743321LA0A          </t>
  </si>
  <si>
    <t xml:space="preserve">74332CA000          </t>
  </si>
  <si>
    <t xml:space="preserve">743323VA0A          </t>
  </si>
  <si>
    <t xml:space="preserve">743333VA0A          </t>
  </si>
  <si>
    <t xml:space="preserve">743324CB0A          </t>
  </si>
  <si>
    <t xml:space="preserve">743334CB0A          </t>
  </si>
  <si>
    <t xml:space="preserve">743324M400          </t>
  </si>
  <si>
    <t xml:space="preserve">743334M400          </t>
  </si>
  <si>
    <t xml:space="preserve">743326RA0A          </t>
  </si>
  <si>
    <t xml:space="preserve">743336RA0A          </t>
  </si>
  <si>
    <t xml:space="preserve">7433301G00          </t>
  </si>
  <si>
    <t xml:space="preserve">743331AA0A          </t>
  </si>
  <si>
    <t xml:space="preserve">743331LA0A          </t>
  </si>
  <si>
    <t xml:space="preserve">743338H70001        </t>
  </si>
  <si>
    <t xml:space="preserve">743423VA0A          </t>
  </si>
  <si>
    <t xml:space="preserve">743433VA0A          </t>
  </si>
  <si>
    <t xml:space="preserve">743464M400          </t>
  </si>
  <si>
    <t xml:space="preserve">743464M400-G        </t>
  </si>
  <si>
    <t xml:space="preserve">743468H300          </t>
  </si>
  <si>
    <t xml:space="preserve">74352EN012          </t>
  </si>
  <si>
    <t xml:space="preserve">74353EN012          </t>
  </si>
  <si>
    <t xml:space="preserve">743561AA0A          </t>
  </si>
  <si>
    <t xml:space="preserve">743564CB0A          </t>
  </si>
  <si>
    <t xml:space="preserve">743564CB0A-G        </t>
  </si>
  <si>
    <t xml:space="preserve">743564CE0A          </t>
  </si>
  <si>
    <t xml:space="preserve">743564CE0A-B        </t>
  </si>
  <si>
    <t xml:space="preserve">743564CE0A-E        </t>
  </si>
  <si>
    <t xml:space="preserve">743568H300          </t>
  </si>
  <si>
    <t xml:space="preserve">74356AW000          </t>
  </si>
  <si>
    <t xml:space="preserve">74356JG00A          </t>
  </si>
  <si>
    <t xml:space="preserve">74356JG00A-B        </t>
  </si>
  <si>
    <t xml:space="preserve">743621LA0A          </t>
  </si>
  <si>
    <t xml:space="preserve">743631LA0A          </t>
  </si>
  <si>
    <t xml:space="preserve">743661GR0A          </t>
  </si>
  <si>
    <t xml:space="preserve">743661GR0B          </t>
  </si>
  <si>
    <t xml:space="preserve">743661LA0B          </t>
  </si>
  <si>
    <t xml:space="preserve">743664CB0A          </t>
  </si>
  <si>
    <t xml:space="preserve">74366JG00A          </t>
  </si>
  <si>
    <t xml:space="preserve">74366JM00A          </t>
  </si>
  <si>
    <t xml:space="preserve">743671GR0A          </t>
  </si>
  <si>
    <t xml:space="preserve">743671GR0B          </t>
  </si>
  <si>
    <t xml:space="preserve">743724CB0A          </t>
  </si>
  <si>
    <t xml:space="preserve">743726RA0A          </t>
  </si>
  <si>
    <t xml:space="preserve">74372EN000          </t>
  </si>
  <si>
    <t xml:space="preserve">74372EN100          </t>
  </si>
  <si>
    <t xml:space="preserve">743843XA0A          </t>
  </si>
  <si>
    <t xml:space="preserve">743F21GR0A          </t>
  </si>
  <si>
    <t xml:space="preserve">743F31GR0A          </t>
  </si>
  <si>
    <t xml:space="preserve">743F21GR0C          </t>
  </si>
  <si>
    <t xml:space="preserve">743F31GR0C          </t>
  </si>
  <si>
    <t xml:space="preserve">743F21GR0D          </t>
  </si>
  <si>
    <t xml:space="preserve">743F31GR0D          </t>
  </si>
  <si>
    <t xml:space="preserve">743F21GR0E          </t>
  </si>
  <si>
    <t xml:space="preserve">743F31GR0E          </t>
  </si>
  <si>
    <t xml:space="preserve">743F3JM00A          </t>
  </si>
  <si>
    <t xml:space="preserve">743F63XA0A          </t>
  </si>
  <si>
    <t xml:space="preserve">743F73XA0A          </t>
  </si>
  <si>
    <t xml:space="preserve">743R23XA0A          </t>
  </si>
  <si>
    <t xml:space="preserve">743R33XA0A          </t>
  </si>
  <si>
    <t xml:space="preserve">743R43XA0A          </t>
  </si>
  <si>
    <t xml:space="preserve">745161GR0A          </t>
  </si>
  <si>
    <t xml:space="preserve">745161JA0A          </t>
  </si>
  <si>
    <t xml:space="preserve">745161JB0A          </t>
  </si>
  <si>
    <t xml:space="preserve">745166RA0A          </t>
  </si>
  <si>
    <t xml:space="preserve">745168H310          </t>
  </si>
  <si>
    <t xml:space="preserve">74516EN000          </t>
  </si>
  <si>
    <t xml:space="preserve">74516EN100          </t>
  </si>
  <si>
    <t xml:space="preserve">74516EQ000          </t>
  </si>
  <si>
    <t xml:space="preserve">74516EQ500          </t>
  </si>
  <si>
    <t xml:space="preserve">745164CE0A          </t>
  </si>
  <si>
    <t xml:space="preserve">745174CE0A          </t>
  </si>
  <si>
    <t xml:space="preserve">745164CE0A-E        </t>
  </si>
  <si>
    <t xml:space="preserve">745174CE0A-E        </t>
  </si>
  <si>
    <t xml:space="preserve">745164CE1A          </t>
  </si>
  <si>
    <t xml:space="preserve">745174CE1A          </t>
  </si>
  <si>
    <t xml:space="preserve">745166FM0A          </t>
  </si>
  <si>
    <t xml:space="preserve">745176FM0A          </t>
  </si>
  <si>
    <t xml:space="preserve">745166MA0A          </t>
  </si>
  <si>
    <t xml:space="preserve">745176MA0A          </t>
  </si>
  <si>
    <t xml:space="preserve">745171JA0A          </t>
  </si>
  <si>
    <t xml:space="preserve">745171JB0A          </t>
  </si>
  <si>
    <t xml:space="preserve">745221LA0A          </t>
  </si>
  <si>
    <t xml:space="preserve">745261LA0A          </t>
  </si>
  <si>
    <t xml:space="preserve">745321LA0A          </t>
  </si>
  <si>
    <t xml:space="preserve">74532CA000          </t>
  </si>
  <si>
    <t xml:space="preserve">745321JA1A          </t>
  </si>
  <si>
    <t xml:space="preserve">745331JA1A          </t>
  </si>
  <si>
    <t xml:space="preserve">745393XA0A          </t>
  </si>
  <si>
    <t xml:space="preserve">745421LA0A          </t>
  </si>
  <si>
    <t xml:space="preserve">745421LA0B          </t>
  </si>
  <si>
    <t xml:space="preserve">74542JM00A          </t>
  </si>
  <si>
    <t xml:space="preserve">745426MR0A          </t>
  </si>
  <si>
    <t xml:space="preserve">745436MR0A          </t>
  </si>
  <si>
    <t xml:space="preserve">745481LA0A          </t>
  </si>
  <si>
    <t xml:space="preserve">745481LA0B          </t>
  </si>
  <si>
    <t xml:space="preserve">745481LS0B          </t>
  </si>
  <si>
    <t xml:space="preserve">745543XA0A          </t>
  </si>
  <si>
    <t xml:space="preserve">745543XA0B          </t>
  </si>
  <si>
    <t xml:space="preserve">745543XR0A          </t>
  </si>
  <si>
    <t xml:space="preserve">745585TA0A          </t>
  </si>
  <si>
    <t xml:space="preserve">745581LA0A          </t>
  </si>
  <si>
    <t xml:space="preserve">745591LA0A          </t>
  </si>
  <si>
    <t xml:space="preserve">745581LA0A-B        </t>
  </si>
  <si>
    <t xml:space="preserve">745591LA0A-B        </t>
  </si>
  <si>
    <t xml:space="preserve">745595TA0A          </t>
  </si>
  <si>
    <t xml:space="preserve">745685TA0A          </t>
  </si>
  <si>
    <t xml:space="preserve">745861LA0A          </t>
  </si>
  <si>
    <t xml:space="preserve">745871LA0A          </t>
  </si>
  <si>
    <t xml:space="preserve">745861LA0A-G        </t>
  </si>
  <si>
    <t xml:space="preserve">745871LA0A-G        </t>
  </si>
  <si>
    <t xml:space="preserve">745B61LA0A          </t>
  </si>
  <si>
    <t xml:space="preserve">745B71LA0A          </t>
  </si>
  <si>
    <t xml:space="preserve">745B61LA0A-G        </t>
  </si>
  <si>
    <t xml:space="preserve">745B71LA0A-G        </t>
  </si>
  <si>
    <t xml:space="preserve">745G31GR0A          </t>
  </si>
  <si>
    <t xml:space="preserve">745J41GR0A          </t>
  </si>
  <si>
    <t xml:space="preserve">745J51GR0A          </t>
  </si>
  <si>
    <t xml:space="preserve">745P41LA0B          </t>
  </si>
  <si>
    <t xml:space="preserve">745Q21JA0A          </t>
  </si>
  <si>
    <t xml:space="preserve">745Q31JA0A          </t>
  </si>
  <si>
    <t xml:space="preserve">746231JB0A01        </t>
  </si>
  <si>
    <t xml:space="preserve">74753EN00A          </t>
  </si>
  <si>
    <t xml:space="preserve">74754CA000          </t>
  </si>
  <si>
    <t xml:space="preserve">74754CA000-E        </t>
  </si>
  <si>
    <t xml:space="preserve">7475565Y0001        </t>
  </si>
  <si>
    <t xml:space="preserve">7475573R0001        </t>
  </si>
  <si>
    <t xml:space="preserve">74758EN100          </t>
  </si>
  <si>
    <t xml:space="preserve">74762CA01A          </t>
  </si>
  <si>
    <t xml:space="preserve">74763EN000          </t>
  </si>
  <si>
    <t xml:space="preserve">747729Y300          </t>
  </si>
  <si>
    <t xml:space="preserve">747729Y300-E        </t>
  </si>
  <si>
    <t xml:space="preserve">74772EN100          </t>
  </si>
  <si>
    <t xml:space="preserve">74798JM00ACE        </t>
  </si>
  <si>
    <t xml:space="preserve">7481101G0A          </t>
  </si>
  <si>
    <t xml:space="preserve">7481108G00          </t>
  </si>
  <si>
    <t xml:space="preserve">7481131G0A          </t>
  </si>
  <si>
    <t xml:space="preserve">748113S800          </t>
  </si>
  <si>
    <t xml:space="preserve">748113S810          </t>
  </si>
  <si>
    <t xml:space="preserve">74811VJ30A          </t>
  </si>
  <si>
    <t xml:space="preserve">74811VJ40A          </t>
  </si>
  <si>
    <t xml:space="preserve">748B21GR0ATE        </t>
  </si>
  <si>
    <t xml:space="preserve">748B31GR0ATE        </t>
  </si>
  <si>
    <t xml:space="preserve">751121AA0A          </t>
  </si>
  <si>
    <t xml:space="preserve">751121JA0A          </t>
  </si>
  <si>
    <t xml:space="preserve">751121JA0AT2        </t>
  </si>
  <si>
    <t xml:space="preserve">751123NU0A          </t>
  </si>
  <si>
    <t xml:space="preserve">751123VA0A          </t>
  </si>
  <si>
    <t xml:space="preserve">751123VA0AT2        </t>
  </si>
  <si>
    <t xml:space="preserve">751123XA0A          </t>
  </si>
  <si>
    <t xml:space="preserve">751123XE0A          </t>
  </si>
  <si>
    <t xml:space="preserve">751125TA0A          </t>
  </si>
  <si>
    <t xml:space="preserve">751125TA0AT2        </t>
  </si>
  <si>
    <t xml:space="preserve">751125YJ0A          </t>
  </si>
  <si>
    <t xml:space="preserve">751126RA0A          </t>
  </si>
  <si>
    <t xml:space="preserve">75112CA00001        </t>
  </si>
  <si>
    <t xml:space="preserve">75112EN000          </t>
  </si>
  <si>
    <t xml:space="preserve">75112JG00A02        </t>
  </si>
  <si>
    <t xml:space="preserve">75112JG00A-K        </t>
  </si>
  <si>
    <t xml:space="preserve">751121AA0AT1        </t>
  </si>
  <si>
    <t xml:space="preserve">751131AA0AT1        </t>
  </si>
  <si>
    <t xml:space="preserve">751121JA0AT1        </t>
  </si>
  <si>
    <t xml:space="preserve">751131JA0AT1        </t>
  </si>
  <si>
    <t xml:space="preserve">751123VA0AT1        </t>
  </si>
  <si>
    <t xml:space="preserve">751133VA0AT1        </t>
  </si>
  <si>
    <t xml:space="preserve">751125TA0AT1        </t>
  </si>
  <si>
    <t xml:space="preserve">751135TA0AT1        </t>
  </si>
  <si>
    <t xml:space="preserve">75112JG00A01        </t>
  </si>
  <si>
    <t xml:space="preserve">75113JG00A01        </t>
  </si>
  <si>
    <t xml:space="preserve">75112JN20AT1        </t>
  </si>
  <si>
    <t xml:space="preserve">75113JN20AT1        </t>
  </si>
  <si>
    <t xml:space="preserve">75112JN20AT2        </t>
  </si>
  <si>
    <t xml:space="preserve">75113JN20AT2        </t>
  </si>
  <si>
    <t xml:space="preserve">751131AA0A          </t>
  </si>
  <si>
    <t xml:space="preserve">751131JA0A          </t>
  </si>
  <si>
    <t xml:space="preserve">751131JA0AT2        </t>
  </si>
  <si>
    <t xml:space="preserve">751133NU0A          </t>
  </si>
  <si>
    <t xml:space="preserve">751133VA0A          </t>
  </si>
  <si>
    <t xml:space="preserve">751133VA0AT2        </t>
  </si>
  <si>
    <t xml:space="preserve">751133XA0A          </t>
  </si>
  <si>
    <t xml:space="preserve">751133XE0A          </t>
  </si>
  <si>
    <t xml:space="preserve">751135TA0A          </t>
  </si>
  <si>
    <t xml:space="preserve">751135TA0AT2        </t>
  </si>
  <si>
    <t xml:space="preserve">751135YJ0A          </t>
  </si>
  <si>
    <t xml:space="preserve">751136FK0A          </t>
  </si>
  <si>
    <t xml:space="preserve">751136RA0A          </t>
  </si>
  <si>
    <t xml:space="preserve">75113CA00001        </t>
  </si>
  <si>
    <t xml:space="preserve">75113EN000          </t>
  </si>
  <si>
    <t xml:space="preserve">75113JG00A02        </t>
  </si>
  <si>
    <t xml:space="preserve">75113JG00A-K        </t>
  </si>
  <si>
    <t xml:space="preserve">751184CB0A          </t>
  </si>
  <si>
    <t xml:space="preserve">751185TA0A          </t>
  </si>
  <si>
    <t xml:space="preserve">751185TL0A          </t>
  </si>
  <si>
    <t xml:space="preserve">751261JB0A          </t>
  </si>
  <si>
    <t xml:space="preserve">751263XE0A          </t>
  </si>
  <si>
    <t xml:space="preserve">751263XF0A          </t>
  </si>
  <si>
    <t xml:space="preserve">751263XY0A          </t>
  </si>
  <si>
    <t xml:space="preserve">751265YJ0A          </t>
  </si>
  <si>
    <t xml:space="preserve">75126JN20A          </t>
  </si>
  <si>
    <t xml:space="preserve">75126JN20A-E        </t>
  </si>
  <si>
    <t xml:space="preserve">751271GR0A          </t>
  </si>
  <si>
    <t xml:space="preserve">751271GR0AT1        </t>
  </si>
  <si>
    <t xml:space="preserve">751271GR0AT2        </t>
  </si>
  <si>
    <t xml:space="preserve">751273XE0A          </t>
  </si>
  <si>
    <t xml:space="preserve">751273XF0A          </t>
  </si>
  <si>
    <t xml:space="preserve">751273XY0A          </t>
  </si>
  <si>
    <t xml:space="preserve">751275YJ0A          </t>
  </si>
  <si>
    <t xml:space="preserve">75128JG00A          </t>
  </si>
  <si>
    <t xml:space="preserve">75128JG00A-E        </t>
  </si>
  <si>
    <t xml:space="preserve">75128JG00A-K        </t>
  </si>
  <si>
    <t xml:space="preserve">751341AA0A          </t>
  </si>
  <si>
    <t xml:space="preserve">751341JA0A          </t>
  </si>
  <si>
    <t xml:space="preserve">751341JA0AT2        </t>
  </si>
  <si>
    <t xml:space="preserve">751343XA0A          </t>
  </si>
  <si>
    <t xml:space="preserve">751343XE0A          </t>
  </si>
  <si>
    <t xml:space="preserve">751345TA0A          </t>
  </si>
  <si>
    <t xml:space="preserve">751345TA0AT2        </t>
  </si>
  <si>
    <t xml:space="preserve">751346FK1A          </t>
  </si>
  <si>
    <t xml:space="preserve">75134EN000          </t>
  </si>
  <si>
    <t xml:space="preserve">75134JG00A          </t>
  </si>
  <si>
    <t xml:space="preserve">75134JG00A02        </t>
  </si>
  <si>
    <t xml:space="preserve">75134JG40A          </t>
  </si>
  <si>
    <t xml:space="preserve">75134JN20A          </t>
  </si>
  <si>
    <t xml:space="preserve">75134JN20A-E        </t>
  </si>
  <si>
    <t xml:space="preserve">751341JA0AT1        </t>
  </si>
  <si>
    <t xml:space="preserve">751351JA0AT1        </t>
  </si>
  <si>
    <t xml:space="preserve">751345TA0AT1        </t>
  </si>
  <si>
    <t xml:space="preserve">751355TA0AT1        </t>
  </si>
  <si>
    <t xml:space="preserve">751346RA0A          </t>
  </si>
  <si>
    <t xml:space="preserve">751356RA0A          </t>
  </si>
  <si>
    <t xml:space="preserve">75134JG00A01        </t>
  </si>
  <si>
    <t xml:space="preserve">75135JG00A01        </t>
  </si>
  <si>
    <t xml:space="preserve">75134JG40A01        </t>
  </si>
  <si>
    <t xml:space="preserve">75135JG40A01        </t>
  </si>
  <si>
    <t xml:space="preserve">751351AA0A          </t>
  </si>
  <si>
    <t xml:space="preserve">751351JA0A          </t>
  </si>
  <si>
    <t xml:space="preserve">751351JA0AT2        </t>
  </si>
  <si>
    <t xml:space="preserve">751353XA0A          </t>
  </si>
  <si>
    <t xml:space="preserve">751353XE0A          </t>
  </si>
  <si>
    <t xml:space="preserve">751355TA0A          </t>
  </si>
  <si>
    <t xml:space="preserve">751355TA0AT2        </t>
  </si>
  <si>
    <t xml:space="preserve">751356FK1A          </t>
  </si>
  <si>
    <t xml:space="preserve">75135EN000          </t>
  </si>
  <si>
    <t xml:space="preserve">75135JG00A          </t>
  </si>
  <si>
    <t xml:space="preserve">75135JG00A02        </t>
  </si>
  <si>
    <t xml:space="preserve">75135JG40A          </t>
  </si>
  <si>
    <t xml:space="preserve">75135JN20A          </t>
  </si>
  <si>
    <t xml:space="preserve">75135JN20A-E        </t>
  </si>
  <si>
    <t xml:space="preserve">751388H90001        </t>
  </si>
  <si>
    <t xml:space="preserve">751398H90001        </t>
  </si>
  <si>
    <t xml:space="preserve">75142JN20A          </t>
  </si>
  <si>
    <t xml:space="preserve">75143JN20A          </t>
  </si>
  <si>
    <t xml:space="preserve">751524CB0A          </t>
  </si>
  <si>
    <t xml:space="preserve">751534CB0A          </t>
  </si>
  <si>
    <t xml:space="preserve">75152EN000          </t>
  </si>
  <si>
    <t xml:space="preserve">75153EN000          </t>
  </si>
  <si>
    <t xml:space="preserve">75152JG00A-K        </t>
  </si>
  <si>
    <t xml:space="preserve">75153JG00A-K        </t>
  </si>
  <si>
    <t xml:space="preserve">751721AA0A          </t>
  </si>
  <si>
    <t xml:space="preserve">751721AA0A-E        </t>
  </si>
  <si>
    <t xml:space="preserve">751721AE0A          </t>
  </si>
  <si>
    <t xml:space="preserve">751724M412          </t>
  </si>
  <si>
    <t xml:space="preserve">75172AU000          </t>
  </si>
  <si>
    <t xml:space="preserve">75172JN20A          </t>
  </si>
  <si>
    <t xml:space="preserve">751731AA0A          </t>
  </si>
  <si>
    <t xml:space="preserve">751731AA0A-E        </t>
  </si>
  <si>
    <t xml:space="preserve">751734M412          </t>
  </si>
  <si>
    <t xml:space="preserve">75173AU000          </t>
  </si>
  <si>
    <t xml:space="preserve">75173CA000          </t>
  </si>
  <si>
    <t xml:space="preserve">75173JN20A          </t>
  </si>
  <si>
    <t xml:space="preserve">75174JG00A          </t>
  </si>
  <si>
    <t xml:space="preserve">75174JG00A-K        </t>
  </si>
  <si>
    <t xml:space="preserve">75174JG00A-W        </t>
  </si>
  <si>
    <t xml:space="preserve">751746RA0ABL        </t>
  </si>
  <si>
    <t xml:space="preserve">751756RA0ABL        </t>
  </si>
  <si>
    <t xml:space="preserve">751746RL0ABL        </t>
  </si>
  <si>
    <t xml:space="preserve">751756RL0ABL        </t>
  </si>
  <si>
    <t xml:space="preserve">751761JB0A          </t>
  </si>
  <si>
    <t xml:space="preserve">751763VA0A          </t>
  </si>
  <si>
    <t xml:space="preserve">751765WK0A          </t>
  </si>
  <si>
    <t xml:space="preserve">751766RA0A          </t>
  </si>
  <si>
    <t xml:space="preserve">751776RA0A          </t>
  </si>
  <si>
    <t xml:space="preserve">751771JA0A          </t>
  </si>
  <si>
    <t xml:space="preserve">751821JB0A          </t>
  </si>
  <si>
    <t xml:space="preserve">751825TA0A          </t>
  </si>
  <si>
    <t xml:space="preserve">75182CA000          </t>
  </si>
  <si>
    <t xml:space="preserve">75182CB000          </t>
  </si>
  <si>
    <t xml:space="preserve">75182JN20A          </t>
  </si>
  <si>
    <t xml:space="preserve">751831JB0A          </t>
  </si>
  <si>
    <t xml:space="preserve">751861AA0A          </t>
  </si>
  <si>
    <t xml:space="preserve">751871AA0A          </t>
  </si>
  <si>
    <t xml:space="preserve">751865TA0A          </t>
  </si>
  <si>
    <t xml:space="preserve">751875TA0A          </t>
  </si>
  <si>
    <t xml:space="preserve">751866FK0A          </t>
  </si>
  <si>
    <t xml:space="preserve">751876FK0A          </t>
  </si>
  <si>
    <t xml:space="preserve">751866MA0A          </t>
  </si>
  <si>
    <t xml:space="preserve">751876MA0A          </t>
  </si>
  <si>
    <t xml:space="preserve">751866RA0A          </t>
  </si>
  <si>
    <t xml:space="preserve">751876RA0A          </t>
  </si>
  <si>
    <t xml:space="preserve">75196JN20A          </t>
  </si>
  <si>
    <t xml:space="preserve">751971AA0A          </t>
  </si>
  <si>
    <t xml:space="preserve">751A31AN0A          </t>
  </si>
  <si>
    <t xml:space="preserve">751A31AN0A-E        </t>
  </si>
  <si>
    <t xml:space="preserve">751B06RA0A          </t>
  </si>
  <si>
    <t xml:space="preserve">751B16RA0A          </t>
  </si>
  <si>
    <t xml:space="preserve">751B11AA0A          </t>
  </si>
  <si>
    <t xml:space="preserve">751B25TA0A          </t>
  </si>
  <si>
    <t xml:space="preserve">751C56FK0A          </t>
  </si>
  <si>
    <t xml:space="preserve">751F23VA0A          </t>
  </si>
  <si>
    <t xml:space="preserve">751F33VA0A          </t>
  </si>
  <si>
    <t xml:space="preserve">751F63VA0A          </t>
  </si>
  <si>
    <t xml:space="preserve">751F73VA0A          </t>
  </si>
  <si>
    <t xml:space="preserve">751J21AA0A          </t>
  </si>
  <si>
    <t xml:space="preserve">751J21JA0A          </t>
  </si>
  <si>
    <t xml:space="preserve">751J21VA0A          </t>
  </si>
  <si>
    <t xml:space="preserve">751J31VA0A          </t>
  </si>
  <si>
    <t xml:space="preserve">751J31AA0A          </t>
  </si>
  <si>
    <t xml:space="preserve">751J31AA0A-E        </t>
  </si>
  <si>
    <t xml:space="preserve">751J31JA0A          </t>
  </si>
  <si>
    <t xml:space="preserve">751L73XA0A          </t>
  </si>
  <si>
    <t xml:space="preserve">751L73XA0A-K        </t>
  </si>
  <si>
    <t xml:space="preserve">751L73XE0A          </t>
  </si>
  <si>
    <t xml:space="preserve">751N86RA0ABL        </t>
  </si>
  <si>
    <t xml:space="preserve">751N96RA0ABL        </t>
  </si>
  <si>
    <t xml:space="preserve">751T76FK0A          </t>
  </si>
  <si>
    <t xml:space="preserve">751T76FK0B          </t>
  </si>
  <si>
    <t xml:space="preserve">751T76FK0C          </t>
  </si>
  <si>
    <t xml:space="preserve">752122N300          </t>
  </si>
  <si>
    <t xml:space="preserve">752343XA0A          </t>
  </si>
  <si>
    <t xml:space="preserve">752343XY0A          </t>
  </si>
  <si>
    <t xml:space="preserve">752626RA1A          </t>
  </si>
  <si>
    <t xml:space="preserve">752621VA0A          </t>
  </si>
  <si>
    <t xml:space="preserve">752631VA0A          </t>
  </si>
  <si>
    <t xml:space="preserve">752623VA0A          </t>
  </si>
  <si>
    <t xml:space="preserve">752633VA0A          </t>
  </si>
  <si>
    <t xml:space="preserve">752624CB5A          </t>
  </si>
  <si>
    <t xml:space="preserve">752634CB5A          </t>
  </si>
  <si>
    <t xml:space="preserve">752626FK5A          </t>
  </si>
  <si>
    <t xml:space="preserve">752636FK5A          </t>
  </si>
  <si>
    <t xml:space="preserve">752626RA0A          </t>
  </si>
  <si>
    <t xml:space="preserve">752636RA0A          </t>
  </si>
  <si>
    <t xml:space="preserve">75262EN000          </t>
  </si>
  <si>
    <t xml:space="preserve">75263EN000          </t>
  </si>
  <si>
    <t xml:space="preserve">75262JG00A          </t>
  </si>
  <si>
    <t xml:space="preserve">75263JG00A          </t>
  </si>
  <si>
    <t xml:space="preserve">75262JG01A          </t>
  </si>
  <si>
    <t xml:space="preserve">75263JG01A          </t>
  </si>
  <si>
    <t xml:space="preserve">75262JG01A-E        </t>
  </si>
  <si>
    <t xml:space="preserve">75263JG01A-E        </t>
  </si>
  <si>
    <t xml:space="preserve">752636RA1A          </t>
  </si>
  <si>
    <t xml:space="preserve">753123NU0A          </t>
  </si>
  <si>
    <t xml:space="preserve">753126RA1A          </t>
  </si>
  <si>
    <t xml:space="preserve">75312CA000          </t>
  </si>
  <si>
    <t xml:space="preserve">753126RA0A          </t>
  </si>
  <si>
    <t xml:space="preserve">753136RA0A          </t>
  </si>
  <si>
    <t xml:space="preserve">753133NU0A          </t>
  </si>
  <si>
    <t xml:space="preserve">753136RA1A          </t>
  </si>
  <si>
    <t xml:space="preserve">75313CA000          </t>
  </si>
  <si>
    <t xml:space="preserve">75352JN20A          </t>
  </si>
  <si>
    <t xml:space="preserve">75353JN20A          </t>
  </si>
  <si>
    <t xml:space="preserve">754121LA0A          </t>
  </si>
  <si>
    <t xml:space="preserve">75412JG00A          </t>
  </si>
  <si>
    <t xml:space="preserve">754221AA0A          </t>
  </si>
  <si>
    <t xml:space="preserve">754223VA0A          </t>
  </si>
  <si>
    <t xml:space="preserve">754225YJ0A          </t>
  </si>
  <si>
    <t xml:space="preserve">754225YJ2A          </t>
  </si>
  <si>
    <t xml:space="preserve">75422EN100          </t>
  </si>
  <si>
    <t xml:space="preserve">75422EN100UF        </t>
  </si>
  <si>
    <t xml:space="preserve">75422JN20A          </t>
  </si>
  <si>
    <t xml:space="preserve">754266RL1ABL        </t>
  </si>
  <si>
    <t xml:space="preserve">754266RL1BBL        </t>
  </si>
  <si>
    <t xml:space="preserve">75426JM00A          </t>
  </si>
  <si>
    <t xml:space="preserve">75427JM00A          </t>
  </si>
  <si>
    <t xml:space="preserve">75426JM00A-E        </t>
  </si>
  <si>
    <t xml:space="preserve">75427JM00A-E        </t>
  </si>
  <si>
    <t xml:space="preserve">754321LA0A          </t>
  </si>
  <si>
    <t xml:space="preserve">754323VA0A          </t>
  </si>
  <si>
    <t xml:space="preserve">754333VA0A          </t>
  </si>
  <si>
    <t xml:space="preserve">754324CB0A          </t>
  </si>
  <si>
    <t xml:space="preserve">754334CB0A          </t>
  </si>
  <si>
    <t xml:space="preserve">75432JN20A          </t>
  </si>
  <si>
    <t xml:space="preserve">75433JN20A          </t>
  </si>
  <si>
    <t xml:space="preserve">754421LA0A          </t>
  </si>
  <si>
    <t xml:space="preserve">754425TA0A          </t>
  </si>
  <si>
    <t xml:space="preserve">754541VN0A          </t>
  </si>
  <si>
    <t xml:space="preserve">754581LA0B          </t>
  </si>
  <si>
    <t xml:space="preserve">754591LA0B          </t>
  </si>
  <si>
    <t xml:space="preserve">754581LA0B-G        </t>
  </si>
  <si>
    <t xml:space="preserve">754591LA0B-G        </t>
  </si>
  <si>
    <t xml:space="preserve">754666RL1ABL        </t>
  </si>
  <si>
    <t xml:space="preserve">754666RL1BBL        </t>
  </si>
  <si>
    <t xml:space="preserve">754666RA0A          </t>
  </si>
  <si>
    <t xml:space="preserve">754676RA0A          </t>
  </si>
  <si>
    <t xml:space="preserve">75466JM00A          </t>
  </si>
  <si>
    <t xml:space="preserve">75467JM00A          </t>
  </si>
  <si>
    <t xml:space="preserve">754721JB0A          </t>
  </si>
  <si>
    <t xml:space="preserve">754761JA0A          </t>
  </si>
  <si>
    <t xml:space="preserve">754921JB0A          </t>
  </si>
  <si>
    <t xml:space="preserve">754931JB0A          </t>
  </si>
  <si>
    <t xml:space="preserve">754946RA0A          </t>
  </si>
  <si>
    <t xml:space="preserve">754956RA0A          </t>
  </si>
  <si>
    <t xml:space="preserve">754955YJ2A          </t>
  </si>
  <si>
    <t xml:space="preserve">755121AC0A          </t>
  </si>
  <si>
    <t xml:space="preserve">755121JA0A          </t>
  </si>
  <si>
    <t xml:space="preserve">755123NU0A          </t>
  </si>
  <si>
    <t xml:space="preserve">755126MA0A          </t>
  </si>
  <si>
    <t xml:space="preserve">755126RA0ABL        </t>
  </si>
  <si>
    <t xml:space="preserve">75512EN000          </t>
  </si>
  <si>
    <t xml:space="preserve">75512EN100          </t>
  </si>
  <si>
    <t xml:space="preserve">75512JG00A          </t>
  </si>
  <si>
    <t xml:space="preserve">75512JM00A          </t>
  </si>
  <si>
    <t xml:space="preserve">75512JN20A          </t>
  </si>
  <si>
    <t xml:space="preserve">755131AC0A          </t>
  </si>
  <si>
    <t xml:space="preserve">755131JA0A          </t>
  </si>
  <si>
    <t xml:space="preserve">755133NU0A          </t>
  </si>
  <si>
    <t xml:space="preserve">755136MA0A          </t>
  </si>
  <si>
    <t xml:space="preserve">755136RA0ABL        </t>
  </si>
  <si>
    <t xml:space="preserve">755139Y000          </t>
  </si>
  <si>
    <t xml:space="preserve">75513CA00001        </t>
  </si>
  <si>
    <t xml:space="preserve">75513CN000          </t>
  </si>
  <si>
    <t xml:space="preserve">75513EN000          </t>
  </si>
  <si>
    <t xml:space="preserve">75513EN100          </t>
  </si>
  <si>
    <t xml:space="preserve">75513JG00A          </t>
  </si>
  <si>
    <t xml:space="preserve">75513JM00A          </t>
  </si>
  <si>
    <t xml:space="preserve">75513JN20A          </t>
  </si>
  <si>
    <t xml:space="preserve">755181JA0A          </t>
  </si>
  <si>
    <t xml:space="preserve">755191JA0A          </t>
  </si>
  <si>
    <t xml:space="preserve">755221JA0A          </t>
  </si>
  <si>
    <t xml:space="preserve">755231JA0A          </t>
  </si>
  <si>
    <t xml:space="preserve">755221LA0A          </t>
  </si>
  <si>
    <t xml:space="preserve">755231LA0A          </t>
  </si>
  <si>
    <t xml:space="preserve">755224BC1A          </t>
  </si>
  <si>
    <t xml:space="preserve">755234BC1A          </t>
  </si>
  <si>
    <t xml:space="preserve">755224CE0A          </t>
  </si>
  <si>
    <t xml:space="preserve">755234CE0A          </t>
  </si>
  <si>
    <t xml:space="preserve">755224M400          </t>
  </si>
  <si>
    <t xml:space="preserve">755234M400          </t>
  </si>
  <si>
    <t xml:space="preserve">755225M500          </t>
  </si>
  <si>
    <t xml:space="preserve">755235M000          </t>
  </si>
  <si>
    <t xml:space="preserve">755225TA0A          </t>
  </si>
  <si>
    <t xml:space="preserve">755235TA0A          </t>
  </si>
  <si>
    <t xml:space="preserve">755226MA0A          </t>
  </si>
  <si>
    <t xml:space="preserve">755236MA0A          </t>
  </si>
  <si>
    <t xml:space="preserve">755226RA0A          </t>
  </si>
  <si>
    <t xml:space="preserve">755236RA0A          </t>
  </si>
  <si>
    <t xml:space="preserve">75522EN000          </t>
  </si>
  <si>
    <t xml:space="preserve">75523EN000          </t>
  </si>
  <si>
    <t xml:space="preserve">75522JG00A          </t>
  </si>
  <si>
    <t xml:space="preserve">75523JG00A          </t>
  </si>
  <si>
    <t xml:space="preserve">75522JG00A-E        </t>
  </si>
  <si>
    <t xml:space="preserve">75523JG00A-E        </t>
  </si>
  <si>
    <t xml:space="preserve">755281AA0A          </t>
  </si>
  <si>
    <t xml:space="preserve">755291AA0A          </t>
  </si>
  <si>
    <t xml:space="preserve">755281JA0A          </t>
  </si>
  <si>
    <t xml:space="preserve">755291JA0A          </t>
  </si>
  <si>
    <t xml:space="preserve">755286MA0A          </t>
  </si>
  <si>
    <t xml:space="preserve">755296MA0A          </t>
  </si>
  <si>
    <t xml:space="preserve">755286RA0A          </t>
  </si>
  <si>
    <t xml:space="preserve">755296RA0A          </t>
  </si>
  <si>
    <t xml:space="preserve">75528JG00A          </t>
  </si>
  <si>
    <t xml:space="preserve">75529JG00A          </t>
  </si>
  <si>
    <t xml:space="preserve">75528JN20A          </t>
  </si>
  <si>
    <t xml:space="preserve">75529JN20A          </t>
  </si>
  <si>
    <t xml:space="preserve">755291LA0A          </t>
  </si>
  <si>
    <t xml:space="preserve">75532EN000          </t>
  </si>
  <si>
    <t xml:space="preserve">75533EN000          </t>
  </si>
  <si>
    <t xml:space="preserve">75532EN100          </t>
  </si>
  <si>
    <t xml:space="preserve">75533EN100          </t>
  </si>
  <si>
    <t xml:space="preserve">755345TA0A          </t>
  </si>
  <si>
    <t xml:space="preserve">755355TA0A          </t>
  </si>
  <si>
    <t xml:space="preserve">755361AC0A          </t>
  </si>
  <si>
    <t xml:space="preserve">755371AC0A          </t>
  </si>
  <si>
    <t xml:space="preserve">755361AC0A-E        </t>
  </si>
  <si>
    <t xml:space="preserve">755371AC0A-E        </t>
  </si>
  <si>
    <t xml:space="preserve">755564BC1B          </t>
  </si>
  <si>
    <t xml:space="preserve">755565TA0A          </t>
  </si>
  <si>
    <t xml:space="preserve">755575TA0A          </t>
  </si>
  <si>
    <t xml:space="preserve">755566MA0A          </t>
  </si>
  <si>
    <t xml:space="preserve">755576MA0A          </t>
  </si>
  <si>
    <t xml:space="preserve">755574BC1B          </t>
  </si>
  <si>
    <t xml:space="preserve">755781JA0A          </t>
  </si>
  <si>
    <t xml:space="preserve">755791JA0A          </t>
  </si>
  <si>
    <t xml:space="preserve">755781JB0A          </t>
  </si>
  <si>
    <t xml:space="preserve">755791JB0A          </t>
  </si>
  <si>
    <t xml:space="preserve">755C23VA0A          </t>
  </si>
  <si>
    <t xml:space="preserve">755C33VA0A          </t>
  </si>
  <si>
    <t xml:space="preserve">755C43VA0A          </t>
  </si>
  <si>
    <t xml:space="preserve">755C53VA0A          </t>
  </si>
  <si>
    <t xml:space="preserve">755C46RA0A          </t>
  </si>
  <si>
    <t xml:space="preserve">755C56RA0A          </t>
  </si>
  <si>
    <t xml:space="preserve">755D63NU0A          </t>
  </si>
  <si>
    <t xml:space="preserve">755D73NU0A          </t>
  </si>
  <si>
    <t xml:space="preserve">756171LA0A          </t>
  </si>
  <si>
    <t xml:space="preserve">756221LA0A          </t>
  </si>
  <si>
    <t xml:space="preserve">756231LA0A          </t>
  </si>
  <si>
    <t xml:space="preserve">756221LA0A-G        </t>
  </si>
  <si>
    <t xml:space="preserve">756231LA0A-G        </t>
  </si>
  <si>
    <t xml:space="preserve">756241LA0A          </t>
  </si>
  <si>
    <t xml:space="preserve">756251LA0A          </t>
  </si>
  <si>
    <t xml:space="preserve">756241LA0A-G        </t>
  </si>
  <si>
    <t xml:space="preserve">756251LA0A-G        </t>
  </si>
  <si>
    <t xml:space="preserve">756283VA0A          </t>
  </si>
  <si>
    <t xml:space="preserve">756321AA0A01        </t>
  </si>
  <si>
    <t xml:space="preserve">756321YA0A          </t>
  </si>
  <si>
    <t xml:space="preserve">756323VA0A          </t>
  </si>
  <si>
    <t xml:space="preserve">756324CE0A          </t>
  </si>
  <si>
    <t xml:space="preserve">756326MA0A          </t>
  </si>
  <si>
    <t xml:space="preserve">756326RA0A          </t>
  </si>
  <si>
    <t xml:space="preserve">756326RA3A          </t>
  </si>
  <si>
    <t xml:space="preserve">75632EN000          </t>
  </si>
  <si>
    <t xml:space="preserve">75632EN100          </t>
  </si>
  <si>
    <t xml:space="preserve">75632JG00A          </t>
  </si>
  <si>
    <t xml:space="preserve">75632JH00A          </t>
  </si>
  <si>
    <t xml:space="preserve">75632JM00A          </t>
  </si>
  <si>
    <t xml:space="preserve">756361AA0A          </t>
  </si>
  <si>
    <t xml:space="preserve">756361AA0A-E        </t>
  </si>
  <si>
    <t xml:space="preserve">756361VX0A          </t>
  </si>
  <si>
    <t xml:space="preserve">756361VX0A-G        </t>
  </si>
  <si>
    <t xml:space="preserve">756366MA0B          </t>
  </si>
  <si>
    <t xml:space="preserve">756361GR0A          </t>
  </si>
  <si>
    <t xml:space="preserve">756371GR0A          </t>
  </si>
  <si>
    <t xml:space="preserve">756366RA0A          </t>
  </si>
  <si>
    <t xml:space="preserve">756376RA0A          </t>
  </si>
  <si>
    <t xml:space="preserve">75636JG00A          </t>
  </si>
  <si>
    <t xml:space="preserve">75637JG00A          </t>
  </si>
  <si>
    <t xml:space="preserve">756371AA0A          </t>
  </si>
  <si>
    <t xml:space="preserve">756371AA0A-E        </t>
  </si>
  <si>
    <t xml:space="preserve">756523VA0A          </t>
  </si>
  <si>
    <t xml:space="preserve">756526RA0A          </t>
  </si>
  <si>
    <t xml:space="preserve">756526RA0A-J        </t>
  </si>
  <si>
    <t xml:space="preserve">756586RA0A          </t>
  </si>
  <si>
    <t xml:space="preserve">756596RA0A          </t>
  </si>
  <si>
    <t xml:space="preserve">75658JG00A          </t>
  </si>
  <si>
    <t xml:space="preserve">75659JG00A          </t>
  </si>
  <si>
    <t xml:space="preserve">756621LA0A          </t>
  </si>
  <si>
    <t xml:space="preserve">756631LA0A          </t>
  </si>
  <si>
    <t xml:space="preserve">756625TL0A          </t>
  </si>
  <si>
    <t xml:space="preserve">756635TL0A          </t>
  </si>
  <si>
    <t xml:space="preserve">756626RA0A          </t>
  </si>
  <si>
    <t xml:space="preserve">756636RA0A          </t>
  </si>
  <si>
    <t xml:space="preserve">756723XA1A          </t>
  </si>
  <si>
    <t xml:space="preserve">756733XA1A          </t>
  </si>
  <si>
    <t xml:space="preserve">756764CE0A          </t>
  </si>
  <si>
    <t xml:space="preserve">756774CE0A          </t>
  </si>
  <si>
    <t xml:space="preserve">756764CE0A-G        </t>
  </si>
  <si>
    <t xml:space="preserve">756774CE0A-G        </t>
  </si>
  <si>
    <t xml:space="preserve">75676JG00A          </t>
  </si>
  <si>
    <t xml:space="preserve">75677JG00A          </t>
  </si>
  <si>
    <t xml:space="preserve">75676JG00A-E        </t>
  </si>
  <si>
    <t xml:space="preserve">75677JG00A-E        </t>
  </si>
  <si>
    <t xml:space="preserve">756825TA0A          </t>
  </si>
  <si>
    <t xml:space="preserve">756835TA0A          </t>
  </si>
  <si>
    <t xml:space="preserve">756926RA0A          </t>
  </si>
  <si>
    <t xml:space="preserve">75692JN20A          </t>
  </si>
  <si>
    <t xml:space="preserve">75692JN20A-E        </t>
  </si>
  <si>
    <t xml:space="preserve">756926RA1A          </t>
  </si>
  <si>
    <t xml:space="preserve">756936RA1A          </t>
  </si>
  <si>
    <t xml:space="preserve">756936RA0A          </t>
  </si>
  <si>
    <t xml:space="preserve">75693JN20A          </t>
  </si>
  <si>
    <t xml:space="preserve">75693JN20A-E        </t>
  </si>
  <si>
    <t xml:space="preserve">756B45TL0A          </t>
  </si>
  <si>
    <t xml:space="preserve">756B55TL0A          </t>
  </si>
  <si>
    <t xml:space="preserve">756B61LA0A          </t>
  </si>
  <si>
    <t xml:space="preserve">756B71LA0A          </t>
  </si>
  <si>
    <t xml:space="preserve">756B61LA0A-G        </t>
  </si>
  <si>
    <t xml:space="preserve">756B71LA0A-G        </t>
  </si>
  <si>
    <t xml:space="preserve">756C01LA0A          </t>
  </si>
  <si>
    <t xml:space="preserve">756C11LA0A          </t>
  </si>
  <si>
    <t xml:space="preserve">756C01LA0A-G        </t>
  </si>
  <si>
    <t xml:space="preserve">756C11LA0A-G        </t>
  </si>
  <si>
    <t xml:space="preserve">756C0JG00A          </t>
  </si>
  <si>
    <t xml:space="preserve">756C1JG00A          </t>
  </si>
  <si>
    <t xml:space="preserve">756R2JG00A          </t>
  </si>
  <si>
    <t xml:space="preserve">756R3JG00A          </t>
  </si>
  <si>
    <t xml:space="preserve">756S83XE0A          </t>
  </si>
  <si>
    <t xml:space="preserve">757843VA0A          </t>
  </si>
  <si>
    <t xml:space="preserve">757853VA0A          </t>
  </si>
  <si>
    <t xml:space="preserve">759261JA0A          </t>
  </si>
  <si>
    <t xml:space="preserve">759271JA0A          </t>
  </si>
  <si>
    <t xml:space="preserve">759346RA0A          </t>
  </si>
  <si>
    <t xml:space="preserve">759356RA0A          </t>
  </si>
  <si>
    <t xml:space="preserve">759424CB0A          </t>
  </si>
  <si>
    <t xml:space="preserve">759434CB0A          </t>
  </si>
  <si>
    <t xml:space="preserve">759426RA0A          </t>
  </si>
  <si>
    <t xml:space="preserve">759436RA0A          </t>
  </si>
  <si>
    <t xml:space="preserve">759426RA1A          </t>
  </si>
  <si>
    <t xml:space="preserve">759436RA1A          </t>
  </si>
  <si>
    <t xml:space="preserve">75942JN20A          </t>
  </si>
  <si>
    <t xml:space="preserve">75943JN20A          </t>
  </si>
  <si>
    <t xml:space="preserve">762183VA0A          </t>
  </si>
  <si>
    <t xml:space="preserve">762183XJ0A          </t>
  </si>
  <si>
    <t xml:space="preserve">762183XE0A          </t>
  </si>
  <si>
    <t xml:space="preserve">762193XE0A          </t>
  </si>
  <si>
    <t xml:space="preserve">762184CC0A          </t>
  </si>
  <si>
    <t xml:space="preserve">762194CC0A          </t>
  </si>
  <si>
    <t xml:space="preserve">762193VA0A          </t>
  </si>
  <si>
    <t xml:space="preserve">762193XJ0A          </t>
  </si>
  <si>
    <t xml:space="preserve">762268H300          </t>
  </si>
  <si>
    <t xml:space="preserve">762278H300          </t>
  </si>
  <si>
    <t xml:space="preserve">762268H700          </t>
  </si>
  <si>
    <t xml:space="preserve">762278H700          </t>
  </si>
  <si>
    <t xml:space="preserve">762321VA0A          </t>
  </si>
  <si>
    <t xml:space="preserve">762321VA0B          </t>
  </si>
  <si>
    <t xml:space="preserve">762323VA0A          </t>
  </si>
  <si>
    <t xml:space="preserve">762323XA0A          </t>
  </si>
  <si>
    <t xml:space="preserve">762323XJ0A          </t>
  </si>
  <si>
    <t xml:space="preserve">762328H30001        </t>
  </si>
  <si>
    <t xml:space="preserve">76232JM00A          </t>
  </si>
  <si>
    <t xml:space="preserve">76232JN20A          </t>
  </si>
  <si>
    <t xml:space="preserve">762324CC0A          </t>
  </si>
  <si>
    <t xml:space="preserve">762334CC0A          </t>
  </si>
  <si>
    <t xml:space="preserve">762331VA0A          </t>
  </si>
  <si>
    <t xml:space="preserve">762331VA0B          </t>
  </si>
  <si>
    <t xml:space="preserve">762333VA0A          </t>
  </si>
  <si>
    <t xml:space="preserve">762333XA0A          </t>
  </si>
  <si>
    <t xml:space="preserve">762333XJ0A          </t>
  </si>
  <si>
    <t xml:space="preserve">762338H30001        </t>
  </si>
  <si>
    <t xml:space="preserve">76233JM00A          </t>
  </si>
  <si>
    <t xml:space="preserve">76233JN20A          </t>
  </si>
  <si>
    <t xml:space="preserve">762348H700          </t>
  </si>
  <si>
    <t xml:space="preserve">762358H700          </t>
  </si>
  <si>
    <t xml:space="preserve">762423VA0A          </t>
  </si>
  <si>
    <t xml:space="preserve">762424CB0A          </t>
  </si>
  <si>
    <t xml:space="preserve">76242EN000          </t>
  </si>
  <si>
    <t xml:space="preserve">76242JG00A          </t>
  </si>
  <si>
    <t xml:space="preserve">76242JG40A          </t>
  </si>
  <si>
    <t xml:space="preserve">76242JG40A-E        </t>
  </si>
  <si>
    <t xml:space="preserve">762424M408          </t>
  </si>
  <si>
    <t xml:space="preserve">762434M400          </t>
  </si>
  <si>
    <t xml:space="preserve">762425TA0A          </t>
  </si>
  <si>
    <t xml:space="preserve">762435TA0A          </t>
  </si>
  <si>
    <t xml:space="preserve">762425TA1A          </t>
  </si>
  <si>
    <t xml:space="preserve">762435TA1A          </t>
  </si>
  <si>
    <t xml:space="preserve">762426RA0A          </t>
  </si>
  <si>
    <t xml:space="preserve">762436RA0A          </t>
  </si>
  <si>
    <t xml:space="preserve">762433VA0A          </t>
  </si>
  <si>
    <t xml:space="preserve">762434CB0A          </t>
  </si>
  <si>
    <t xml:space="preserve">76243EN000          </t>
  </si>
  <si>
    <t xml:space="preserve">76243JG00A          </t>
  </si>
  <si>
    <t xml:space="preserve">76243JG40A          </t>
  </si>
  <si>
    <t xml:space="preserve">76243JG40A-E        </t>
  </si>
  <si>
    <t xml:space="preserve">762461JA0A          </t>
  </si>
  <si>
    <t xml:space="preserve">76246JG00A          </t>
  </si>
  <si>
    <t xml:space="preserve">762463XJ0A          </t>
  </si>
  <si>
    <t xml:space="preserve">762473XJ0A          </t>
  </si>
  <si>
    <t xml:space="preserve">762466RA0A          </t>
  </si>
  <si>
    <t xml:space="preserve">762476RA0A          </t>
  </si>
  <si>
    <t xml:space="preserve">762471JA0A          </t>
  </si>
  <si>
    <t xml:space="preserve">76247JG00A          </t>
  </si>
  <si>
    <t xml:space="preserve">762621LA0A          </t>
  </si>
  <si>
    <t xml:space="preserve">762624M400          </t>
  </si>
  <si>
    <t xml:space="preserve">762624M710          </t>
  </si>
  <si>
    <t xml:space="preserve">762631LA0A          </t>
  </si>
  <si>
    <t xml:space="preserve">762634M400          </t>
  </si>
  <si>
    <t xml:space="preserve">762634M710          </t>
  </si>
  <si>
    <t xml:space="preserve">762723VA0A          </t>
  </si>
  <si>
    <t xml:space="preserve">762724CC0A          </t>
  </si>
  <si>
    <t xml:space="preserve">762724M400          </t>
  </si>
  <si>
    <t xml:space="preserve">762724M500          </t>
  </si>
  <si>
    <t xml:space="preserve">76272JM00A          </t>
  </si>
  <si>
    <t xml:space="preserve">762721LA0A          </t>
  </si>
  <si>
    <t xml:space="preserve">762731LA0A          </t>
  </si>
  <si>
    <t xml:space="preserve">76272JN20A          </t>
  </si>
  <si>
    <t xml:space="preserve">76273JN20A          </t>
  </si>
  <si>
    <t xml:space="preserve">76272JN20A-E        </t>
  </si>
  <si>
    <t xml:space="preserve">76273JN20A-E        </t>
  </si>
  <si>
    <t xml:space="preserve">762733VA0A          </t>
  </si>
  <si>
    <t xml:space="preserve">762734CC0A          </t>
  </si>
  <si>
    <t xml:space="preserve">762734M400          </t>
  </si>
  <si>
    <t xml:space="preserve">762734M500          </t>
  </si>
  <si>
    <t xml:space="preserve">76273JM00A          </t>
  </si>
  <si>
    <t xml:space="preserve">762748H300          </t>
  </si>
  <si>
    <t xml:space="preserve">762758H300          </t>
  </si>
  <si>
    <t xml:space="preserve">762988H300          </t>
  </si>
  <si>
    <t xml:space="preserve">762998H300          </t>
  </si>
  <si>
    <t xml:space="preserve">762A21JA0A          </t>
  </si>
  <si>
    <t xml:space="preserve">762A31JA0A          </t>
  </si>
  <si>
    <t xml:space="preserve">763124CC0A          </t>
  </si>
  <si>
    <t xml:space="preserve">763134CC0A          </t>
  </si>
  <si>
    <t xml:space="preserve">76316JN20A          </t>
  </si>
  <si>
    <t xml:space="preserve">763163VA0A          </t>
  </si>
  <si>
    <t xml:space="preserve">763173VA0A          </t>
  </si>
  <si>
    <t xml:space="preserve">763164M400          </t>
  </si>
  <si>
    <t xml:space="preserve">763174M400          </t>
  </si>
  <si>
    <t xml:space="preserve">763164M500          </t>
  </si>
  <si>
    <t xml:space="preserve">763174M500          </t>
  </si>
  <si>
    <t xml:space="preserve">763164M500-B        </t>
  </si>
  <si>
    <t xml:space="preserve">763174M500-B        </t>
  </si>
  <si>
    <t xml:space="preserve">76317JN20A          </t>
  </si>
  <si>
    <t xml:space="preserve">763201JA0A          </t>
  </si>
  <si>
    <t xml:space="preserve">763211JA0A          </t>
  </si>
  <si>
    <t xml:space="preserve">763203VA0B          </t>
  </si>
  <si>
    <t xml:space="preserve">763213VA0B          </t>
  </si>
  <si>
    <t xml:space="preserve">763203XA0A          </t>
  </si>
  <si>
    <t xml:space="preserve">763213XA0A          </t>
  </si>
  <si>
    <t xml:space="preserve">763204M510          </t>
  </si>
  <si>
    <t xml:space="preserve">763214M510          </t>
  </si>
  <si>
    <t xml:space="preserve">76320JM00A          </t>
  </si>
  <si>
    <t xml:space="preserve">76321JM00A          </t>
  </si>
  <si>
    <t xml:space="preserve">763321VA0A          </t>
  </si>
  <si>
    <t xml:space="preserve">763331VA0A          </t>
  </si>
  <si>
    <t xml:space="preserve">763321VA0B          </t>
  </si>
  <si>
    <t xml:space="preserve">763331VA0B          </t>
  </si>
  <si>
    <t xml:space="preserve">763323VA0A          </t>
  </si>
  <si>
    <t xml:space="preserve">763333VA0A          </t>
  </si>
  <si>
    <t xml:space="preserve">763323XC0A          </t>
  </si>
  <si>
    <t xml:space="preserve">763333XC0A          </t>
  </si>
  <si>
    <t xml:space="preserve">763324CC1A          </t>
  </si>
  <si>
    <t xml:space="preserve">763334CC1A          </t>
  </si>
  <si>
    <t xml:space="preserve">763403VA0A          </t>
  </si>
  <si>
    <t xml:space="preserve">763413VA0A          </t>
  </si>
  <si>
    <t xml:space="preserve">7635201G00          </t>
  </si>
  <si>
    <t xml:space="preserve">7635301G00          </t>
  </si>
  <si>
    <t xml:space="preserve">763525TA1A          </t>
  </si>
  <si>
    <t xml:space="preserve">763535TA1A          </t>
  </si>
  <si>
    <t xml:space="preserve">763661VA0A          </t>
  </si>
  <si>
    <t xml:space="preserve">763671VA0A          </t>
  </si>
  <si>
    <t xml:space="preserve">763661VA0A-E        </t>
  </si>
  <si>
    <t xml:space="preserve">763671VA0A-E        </t>
  </si>
  <si>
    <t xml:space="preserve">763723XB0AUF        </t>
  </si>
  <si>
    <t xml:space="preserve">763723XD3A          </t>
  </si>
  <si>
    <t xml:space="preserve">763733XB0AUF        </t>
  </si>
  <si>
    <t xml:space="preserve">763733XD3A          </t>
  </si>
  <si>
    <t xml:space="preserve">763733YF3A          </t>
  </si>
  <si>
    <t xml:space="preserve">763733YF3A-B        </t>
  </si>
  <si>
    <t xml:space="preserve">763963XD0A          </t>
  </si>
  <si>
    <t xml:space="preserve">763973XC9A          </t>
  </si>
  <si>
    <t xml:space="preserve">763973XD0A          </t>
  </si>
  <si>
    <t xml:space="preserve">763973YF0A          </t>
  </si>
  <si>
    <t xml:space="preserve">763973YF0A-B        </t>
  </si>
  <si>
    <t xml:space="preserve">764261LA0A          </t>
  </si>
  <si>
    <t xml:space="preserve">764264CC0A          </t>
  </si>
  <si>
    <t xml:space="preserve">764268H300          </t>
  </si>
  <si>
    <t xml:space="preserve">76426JN20A          </t>
  </si>
  <si>
    <t xml:space="preserve">764271LA0A          </t>
  </si>
  <si>
    <t xml:space="preserve">764274CC0A          </t>
  </si>
  <si>
    <t xml:space="preserve">764278H300          </t>
  </si>
  <si>
    <t xml:space="preserve">76427JN20A          </t>
  </si>
  <si>
    <t xml:space="preserve">764288H300          </t>
  </si>
  <si>
    <t xml:space="preserve">764281JA0A          </t>
  </si>
  <si>
    <t xml:space="preserve">764291JA0A          </t>
  </si>
  <si>
    <t xml:space="preserve">76428JN20A          </t>
  </si>
  <si>
    <t xml:space="preserve">76429JN20A          </t>
  </si>
  <si>
    <t xml:space="preserve">764298H300          </t>
  </si>
  <si>
    <t xml:space="preserve">764521GR0A          </t>
  </si>
  <si>
    <t xml:space="preserve">764521LA0A          </t>
  </si>
  <si>
    <t xml:space="preserve">764523VA0A          </t>
  </si>
  <si>
    <t xml:space="preserve">764524BC1A          </t>
  </si>
  <si>
    <t xml:space="preserve">764524CE0A          </t>
  </si>
  <si>
    <t xml:space="preserve">764524CE0A-E        </t>
  </si>
  <si>
    <t xml:space="preserve">764525TA0A          </t>
  </si>
  <si>
    <t xml:space="preserve">764526MA0A          </t>
  </si>
  <si>
    <t xml:space="preserve">764526MT0A          </t>
  </si>
  <si>
    <t xml:space="preserve">764526RA0A          </t>
  </si>
  <si>
    <t xml:space="preserve">76452CA000          </t>
  </si>
  <si>
    <t xml:space="preserve">76452EN000          </t>
  </si>
  <si>
    <t xml:space="preserve">764521JA0A          </t>
  </si>
  <si>
    <t xml:space="preserve">764531JA0A          </t>
  </si>
  <si>
    <t xml:space="preserve">764524M400          </t>
  </si>
  <si>
    <t xml:space="preserve">764534M400          </t>
  </si>
  <si>
    <t xml:space="preserve">764531GR0A          </t>
  </si>
  <si>
    <t xml:space="preserve">764531LA0A          </t>
  </si>
  <si>
    <t xml:space="preserve">764533VA0A          </t>
  </si>
  <si>
    <t xml:space="preserve">764534BC1A          </t>
  </si>
  <si>
    <t xml:space="preserve">764534CE0A          </t>
  </si>
  <si>
    <t xml:space="preserve">764534CE0A-E        </t>
  </si>
  <si>
    <t xml:space="preserve">764535TA0A          </t>
  </si>
  <si>
    <t xml:space="preserve">764536MT0A          </t>
  </si>
  <si>
    <t xml:space="preserve">764536RA0A          </t>
  </si>
  <si>
    <t xml:space="preserve">76453CA000          </t>
  </si>
  <si>
    <t xml:space="preserve">76453EN000          </t>
  </si>
  <si>
    <t xml:space="preserve">764561AC0A          </t>
  </si>
  <si>
    <t xml:space="preserve">764571AC0A          </t>
  </si>
  <si>
    <t xml:space="preserve">764561GR0A          </t>
  </si>
  <si>
    <t xml:space="preserve">764571GR0A          </t>
  </si>
  <si>
    <t xml:space="preserve">764561LA0A          </t>
  </si>
  <si>
    <t xml:space="preserve">764571LA0A          </t>
  </si>
  <si>
    <t xml:space="preserve">764561LA0A-G        </t>
  </si>
  <si>
    <t xml:space="preserve">764571LA0A-G        </t>
  </si>
  <si>
    <t xml:space="preserve">764564CE0A          </t>
  </si>
  <si>
    <t xml:space="preserve">764574CE0A          </t>
  </si>
  <si>
    <t xml:space="preserve">764564CE0A-E        </t>
  </si>
  <si>
    <t xml:space="preserve">764574CE0A-E        </t>
  </si>
  <si>
    <t xml:space="preserve">764564M400          </t>
  </si>
  <si>
    <t xml:space="preserve">764574M400          </t>
  </si>
  <si>
    <t xml:space="preserve">764566FK0A          </t>
  </si>
  <si>
    <t xml:space="preserve">764576FK0A          </t>
  </si>
  <si>
    <t xml:space="preserve">764566MA0A          </t>
  </si>
  <si>
    <t xml:space="preserve">764576MA0A          </t>
  </si>
  <si>
    <t xml:space="preserve">764566MR0A          </t>
  </si>
  <si>
    <t xml:space="preserve">764576MR0A          </t>
  </si>
  <si>
    <t xml:space="preserve">76456CA000          </t>
  </si>
  <si>
    <t xml:space="preserve">76457CA000          </t>
  </si>
  <si>
    <t xml:space="preserve">76456EN000          </t>
  </si>
  <si>
    <t xml:space="preserve">76457EN000          </t>
  </si>
  <si>
    <t xml:space="preserve">76456EN100          </t>
  </si>
  <si>
    <t xml:space="preserve">76457EN100          </t>
  </si>
  <si>
    <t xml:space="preserve">764583XA0A          </t>
  </si>
  <si>
    <t xml:space="preserve">764585TA0A          </t>
  </si>
  <si>
    <t xml:space="preserve">764593XA0A          </t>
  </si>
  <si>
    <t xml:space="preserve">764595TA0A          </t>
  </si>
  <si>
    <t xml:space="preserve">764646RA0A          </t>
  </si>
  <si>
    <t xml:space="preserve">764656RA0A          </t>
  </si>
  <si>
    <t xml:space="preserve">764664BC1A          </t>
  </si>
  <si>
    <t xml:space="preserve">764674BC1A          </t>
  </si>
  <si>
    <t xml:space="preserve">764666FK0A          </t>
  </si>
  <si>
    <t xml:space="preserve">764676FK0A          </t>
  </si>
  <si>
    <t xml:space="preserve">764824CB0A          </t>
  </si>
  <si>
    <t xml:space="preserve">764824CB0A-E        </t>
  </si>
  <si>
    <t xml:space="preserve">764826RA0A          </t>
  </si>
  <si>
    <t xml:space="preserve">764836RA0A          </t>
  </si>
  <si>
    <t xml:space="preserve">764826RA1A          </t>
  </si>
  <si>
    <t xml:space="preserve">764836RA1A          </t>
  </si>
  <si>
    <t xml:space="preserve">764834CB0A          </t>
  </si>
  <si>
    <t xml:space="preserve">764836MA0A          </t>
  </si>
  <si>
    <t xml:space="preserve">764863VA0B          </t>
  </si>
  <si>
    <t xml:space="preserve">764861AA0A          </t>
  </si>
  <si>
    <t xml:space="preserve">764871AA0A          </t>
  </si>
  <si>
    <t xml:space="preserve">764861AA0A-E        </t>
  </si>
  <si>
    <t xml:space="preserve">764871AA0A-E        </t>
  </si>
  <si>
    <t xml:space="preserve">764861GR0A          </t>
  </si>
  <si>
    <t xml:space="preserve">764871GR0A          </t>
  </si>
  <si>
    <t xml:space="preserve">76486JN20A          </t>
  </si>
  <si>
    <t xml:space="preserve">76487JN20A          </t>
  </si>
  <si>
    <t xml:space="preserve">764881GR0A          </t>
  </si>
  <si>
    <t xml:space="preserve">764886RA0A          </t>
  </si>
  <si>
    <t xml:space="preserve">764896RA0A          </t>
  </si>
  <si>
    <t xml:space="preserve">764891GR0A          </t>
  </si>
  <si>
    <t xml:space="preserve">764B03VA0A          </t>
  </si>
  <si>
    <t xml:space="preserve">764B04M400          </t>
  </si>
  <si>
    <t xml:space="preserve">764B14M400          </t>
  </si>
  <si>
    <t xml:space="preserve">764B41LA0A          </t>
  </si>
  <si>
    <t xml:space="preserve">764B51LA0A          </t>
  </si>
  <si>
    <t xml:space="preserve">764B41LB0A          </t>
  </si>
  <si>
    <t xml:space="preserve">764B51LB0A          </t>
  </si>
  <si>
    <t xml:space="preserve">764B4JN20A          </t>
  </si>
  <si>
    <t xml:space="preserve">764B5JN20A          </t>
  </si>
  <si>
    <t xml:space="preserve">764B81JB0A          </t>
  </si>
  <si>
    <t xml:space="preserve">764B91JB0A          </t>
  </si>
  <si>
    <t xml:space="preserve">765161VA0A          </t>
  </si>
  <si>
    <t xml:space="preserve">76516JM00A          </t>
  </si>
  <si>
    <t xml:space="preserve">76516JN20A          </t>
  </si>
  <si>
    <t xml:space="preserve">76516JN20AT1        </t>
  </si>
  <si>
    <t xml:space="preserve">765163VA0A          </t>
  </si>
  <si>
    <t xml:space="preserve">765173VA0A          </t>
  </si>
  <si>
    <t xml:space="preserve">765163XA0A          </t>
  </si>
  <si>
    <t xml:space="preserve">765173XA0A          </t>
  </si>
  <si>
    <t xml:space="preserve">765163XA2A          </t>
  </si>
  <si>
    <t xml:space="preserve">765173XA2A          </t>
  </si>
  <si>
    <t xml:space="preserve">765164CC0A          </t>
  </si>
  <si>
    <t xml:space="preserve">765174CC0A          </t>
  </si>
  <si>
    <t xml:space="preserve">76516JN20AT2        </t>
  </si>
  <si>
    <t xml:space="preserve">76517JN20AT2        </t>
  </si>
  <si>
    <t xml:space="preserve">765171VA0A          </t>
  </si>
  <si>
    <t xml:space="preserve">76517JM00A          </t>
  </si>
  <si>
    <t xml:space="preserve">76517JN20A          </t>
  </si>
  <si>
    <t xml:space="preserve">76517JN20AT1        </t>
  </si>
  <si>
    <t xml:space="preserve">765324CC0A          </t>
  </si>
  <si>
    <t xml:space="preserve">76532JM00B          </t>
  </si>
  <si>
    <t xml:space="preserve">76532JN20A          </t>
  </si>
  <si>
    <t xml:space="preserve">765324CC0AT1        </t>
  </si>
  <si>
    <t xml:space="preserve">765334CC0AT1        </t>
  </si>
  <si>
    <t xml:space="preserve">765324CC0AT2        </t>
  </si>
  <si>
    <t xml:space="preserve">765334CC0AT2        </t>
  </si>
  <si>
    <t xml:space="preserve">765326AX0A          </t>
  </si>
  <si>
    <t xml:space="preserve">765336AX0A          </t>
  </si>
  <si>
    <t xml:space="preserve">76532JM00A          </t>
  </si>
  <si>
    <t xml:space="preserve">76533JM00A          </t>
  </si>
  <si>
    <t xml:space="preserve">76532JM00B01        </t>
  </si>
  <si>
    <t xml:space="preserve">76533JM00B01        </t>
  </si>
  <si>
    <t xml:space="preserve">76532JM00B02        </t>
  </si>
  <si>
    <t xml:space="preserve">76533JM00B02        </t>
  </si>
  <si>
    <t xml:space="preserve">765334CC0A          </t>
  </si>
  <si>
    <t xml:space="preserve">76533JM00B          </t>
  </si>
  <si>
    <t xml:space="preserve">76533JN20A          </t>
  </si>
  <si>
    <t xml:space="preserve">765426AX0A          </t>
  </si>
  <si>
    <t xml:space="preserve">765436AX0A          </t>
  </si>
  <si>
    <t xml:space="preserve">765465YM0B          </t>
  </si>
  <si>
    <t xml:space="preserve">765464M400          </t>
  </si>
  <si>
    <t xml:space="preserve">765474M400          </t>
  </si>
  <si>
    <t xml:space="preserve">765475YM0B          </t>
  </si>
  <si>
    <t xml:space="preserve">765486AX0A          </t>
  </si>
  <si>
    <t xml:space="preserve">765496AX0A          </t>
  </si>
  <si>
    <t xml:space="preserve">765723VA0A          </t>
  </si>
  <si>
    <t xml:space="preserve">765724CC0A          </t>
  </si>
  <si>
    <t xml:space="preserve">765724CC0AT1        </t>
  </si>
  <si>
    <t xml:space="preserve">76572JM00A          </t>
  </si>
  <si>
    <t xml:space="preserve">765724CC0AT2        </t>
  </si>
  <si>
    <t xml:space="preserve">765734CC0AT2        </t>
  </si>
  <si>
    <t xml:space="preserve">765733VA0A          </t>
  </si>
  <si>
    <t xml:space="preserve">765734CC0A          </t>
  </si>
  <si>
    <t xml:space="preserve">765734CC0AT1        </t>
  </si>
  <si>
    <t xml:space="preserve">76573JM00A          </t>
  </si>
  <si>
    <t xml:space="preserve">765824CF0B          </t>
  </si>
  <si>
    <t xml:space="preserve">765834CF0B          </t>
  </si>
  <si>
    <t xml:space="preserve">765841VA0A          </t>
  </si>
  <si>
    <t xml:space="preserve">765851VA0A          </t>
  </si>
  <si>
    <t xml:space="preserve">765861JA0A          </t>
  </si>
  <si>
    <t xml:space="preserve">765863VA0A          </t>
  </si>
  <si>
    <t xml:space="preserve">765873VA0A          </t>
  </si>
  <si>
    <t xml:space="preserve">765871JA0A          </t>
  </si>
  <si>
    <t xml:space="preserve">765F44CC0A          </t>
  </si>
  <si>
    <t xml:space="preserve">765F54CC0A          </t>
  </si>
  <si>
    <t xml:space="preserve">765F64CF0A          </t>
  </si>
  <si>
    <t xml:space="preserve">765F74CF0A          </t>
  </si>
  <si>
    <t xml:space="preserve">765M23XA0A          </t>
  </si>
  <si>
    <t xml:space="preserve">765M23XC0A          </t>
  </si>
  <si>
    <t xml:space="preserve">765M33XA0A          </t>
  </si>
  <si>
    <t xml:space="preserve">765M33XC0A          </t>
  </si>
  <si>
    <t xml:space="preserve">766324M400-1        </t>
  </si>
  <si>
    <t xml:space="preserve">766328H300          </t>
  </si>
  <si>
    <t xml:space="preserve">76632JM00A          </t>
  </si>
  <si>
    <t xml:space="preserve">766334M400-1        </t>
  </si>
  <si>
    <t xml:space="preserve">766338H300          </t>
  </si>
  <si>
    <t xml:space="preserve">76633JM00A          </t>
  </si>
  <si>
    <t xml:space="preserve">766343VA0A          </t>
  </si>
  <si>
    <t xml:space="preserve">766353VA0A          </t>
  </si>
  <si>
    <t xml:space="preserve">766344M400          </t>
  </si>
  <si>
    <t xml:space="preserve">766354M400          </t>
  </si>
  <si>
    <t xml:space="preserve">766344M500          </t>
  </si>
  <si>
    <t xml:space="preserve">766354M500          </t>
  </si>
  <si>
    <t xml:space="preserve">766348H300          </t>
  </si>
  <si>
    <t xml:space="preserve">766358H300          </t>
  </si>
  <si>
    <t xml:space="preserve">766366MR0A          </t>
  </si>
  <si>
    <t xml:space="preserve">766376MR0A          </t>
  </si>
  <si>
    <t xml:space="preserve">766425TA0A          </t>
  </si>
  <si>
    <t xml:space="preserve">766435TA0A          </t>
  </si>
  <si>
    <t xml:space="preserve">766448H300          </t>
  </si>
  <si>
    <t xml:space="preserve">766458H300          </t>
  </si>
  <si>
    <t xml:space="preserve">766468H300          </t>
  </si>
  <si>
    <t xml:space="preserve">766478H300          </t>
  </si>
  <si>
    <t xml:space="preserve">76646EQ500          </t>
  </si>
  <si>
    <t xml:space="preserve">76647EQ500          </t>
  </si>
  <si>
    <t xml:space="preserve">766543TU0A          </t>
  </si>
  <si>
    <t xml:space="preserve">766553TU0A          </t>
  </si>
  <si>
    <t xml:space="preserve">76682JM00A          </t>
  </si>
  <si>
    <t xml:space="preserve">76683JM00A          </t>
  </si>
  <si>
    <t xml:space="preserve">767146RA0A          </t>
  </si>
  <si>
    <t xml:space="preserve">767156RA0A          </t>
  </si>
  <si>
    <t xml:space="preserve">767223VA0A          </t>
  </si>
  <si>
    <t xml:space="preserve">767233VA0A          </t>
  </si>
  <si>
    <t xml:space="preserve">76731JN21A          </t>
  </si>
  <si>
    <t xml:space="preserve">767421AA0A          </t>
  </si>
  <si>
    <t xml:space="preserve">76742EN000          </t>
  </si>
  <si>
    <t xml:space="preserve">767424CE1A          </t>
  </si>
  <si>
    <t xml:space="preserve">767434CE1A          </t>
  </si>
  <si>
    <t xml:space="preserve">767424M400-1        </t>
  </si>
  <si>
    <t xml:space="preserve">767434M400-1        </t>
  </si>
  <si>
    <t xml:space="preserve">767426MA0A          </t>
  </si>
  <si>
    <t xml:space="preserve">767436MA0A          </t>
  </si>
  <si>
    <t xml:space="preserve">76742JM00A          </t>
  </si>
  <si>
    <t xml:space="preserve">76743JM00A          </t>
  </si>
  <si>
    <t xml:space="preserve">76742JN20A          </t>
  </si>
  <si>
    <t xml:space="preserve">76743JN20A          </t>
  </si>
  <si>
    <t xml:space="preserve">767431AA0A          </t>
  </si>
  <si>
    <t xml:space="preserve">76743EN000          </t>
  </si>
  <si>
    <t xml:space="preserve">76752JN20A          </t>
  </si>
  <si>
    <t xml:space="preserve">767521AC0A          </t>
  </si>
  <si>
    <t xml:space="preserve">767531AC0A          </t>
  </si>
  <si>
    <t xml:space="preserve">767526MA0A          </t>
  </si>
  <si>
    <t xml:space="preserve">767536MA0A          </t>
  </si>
  <si>
    <t xml:space="preserve">76752CA000          </t>
  </si>
  <si>
    <t xml:space="preserve">76753CA000          </t>
  </si>
  <si>
    <t xml:space="preserve">76752CN00001        </t>
  </si>
  <si>
    <t xml:space="preserve">76753CN00001        </t>
  </si>
  <si>
    <t xml:space="preserve">76752EN000          </t>
  </si>
  <si>
    <t xml:space="preserve">76753EN000          </t>
  </si>
  <si>
    <t xml:space="preserve">76752JG00A          </t>
  </si>
  <si>
    <t xml:space="preserve">76753JG00A          </t>
  </si>
  <si>
    <t xml:space="preserve">76752JG40A          </t>
  </si>
  <si>
    <t xml:space="preserve">76753JG40A          </t>
  </si>
  <si>
    <t xml:space="preserve">76753JN20A          </t>
  </si>
  <si>
    <t xml:space="preserve">767646RA0A          </t>
  </si>
  <si>
    <t xml:space="preserve">767656RA0A          </t>
  </si>
  <si>
    <t xml:space="preserve">76776JN20A          </t>
  </si>
  <si>
    <t xml:space="preserve">76777JN20A          </t>
  </si>
  <si>
    <t xml:space="preserve">767C26MA0A          </t>
  </si>
  <si>
    <t xml:space="preserve">767C36MA0A          </t>
  </si>
  <si>
    <t xml:space="preserve">767C2JG00A          </t>
  </si>
  <si>
    <t xml:space="preserve">767C3JG00A          </t>
  </si>
  <si>
    <t xml:space="preserve">767C2JM00A          </t>
  </si>
  <si>
    <t xml:space="preserve">767C3JM00A          </t>
  </si>
  <si>
    <t xml:space="preserve">767C41LA0A          </t>
  </si>
  <si>
    <t xml:space="preserve">767C51LA0A          </t>
  </si>
  <si>
    <t xml:space="preserve">768060W001          </t>
  </si>
  <si>
    <t xml:space="preserve">768070W001          </t>
  </si>
  <si>
    <t xml:space="preserve">775323XA0AUF        </t>
  </si>
  <si>
    <t xml:space="preserve">775323XA2CUF        </t>
  </si>
  <si>
    <t xml:space="preserve">775323YB0CUF        </t>
  </si>
  <si>
    <t xml:space="preserve">775323YF2AUF        </t>
  </si>
  <si>
    <t xml:space="preserve">775333YB0AUF        </t>
  </si>
  <si>
    <t xml:space="preserve">775333YD0BUF        </t>
  </si>
  <si>
    <t xml:space="preserve">775333YE2AUF        </t>
  </si>
  <si>
    <t xml:space="preserve">775333YF2BUF        </t>
  </si>
  <si>
    <t xml:space="preserve">775363XA0A          </t>
  </si>
  <si>
    <t xml:space="preserve">775373XA0A          </t>
  </si>
  <si>
    <t xml:space="preserve">775523YF2AUF        </t>
  </si>
  <si>
    <t xml:space="preserve">775533YE2AUF        </t>
  </si>
  <si>
    <t xml:space="preserve">775743XA0A          </t>
  </si>
  <si>
    <t xml:space="preserve">775753XA0A          </t>
  </si>
  <si>
    <t xml:space="preserve">775983XC8A          </t>
  </si>
  <si>
    <t xml:space="preserve">776143VA0A          </t>
  </si>
  <si>
    <t xml:space="preserve">776153VA0A          </t>
  </si>
  <si>
    <t xml:space="preserve">77632JM00A          </t>
  </si>
  <si>
    <t xml:space="preserve">77633JM00A          </t>
  </si>
  <si>
    <t xml:space="preserve">77646JM00A          </t>
  </si>
  <si>
    <t xml:space="preserve">77647JM00A          </t>
  </si>
  <si>
    <t xml:space="preserve">776483VA0A          </t>
  </si>
  <si>
    <t xml:space="preserve">776488H300          </t>
  </si>
  <si>
    <t xml:space="preserve">776498H300          </t>
  </si>
  <si>
    <t xml:space="preserve">776493VA0A          </t>
  </si>
  <si>
    <t xml:space="preserve">77652JM00A          </t>
  </si>
  <si>
    <t xml:space="preserve">77653JM00A          </t>
  </si>
  <si>
    <t xml:space="preserve">776626MR0A          </t>
  </si>
  <si>
    <t xml:space="preserve">776636MR0A          </t>
  </si>
  <si>
    <t xml:space="preserve">781186MA0A          </t>
  </si>
  <si>
    <t xml:space="preserve">781180N000          </t>
  </si>
  <si>
    <t xml:space="preserve">781190N000          </t>
  </si>
  <si>
    <t xml:space="preserve">781186MA0AUF        </t>
  </si>
  <si>
    <t xml:space="preserve">781196MA0AUF        </t>
  </si>
  <si>
    <t xml:space="preserve">781188H300          </t>
  </si>
  <si>
    <t xml:space="preserve">781198H300          </t>
  </si>
  <si>
    <t xml:space="preserve">781188H710          </t>
  </si>
  <si>
    <t xml:space="preserve">781198H710          </t>
  </si>
  <si>
    <t xml:space="preserve">781196MA0A          </t>
  </si>
  <si>
    <t xml:space="preserve">781324M500          </t>
  </si>
  <si>
    <t xml:space="preserve">781334M500          </t>
  </si>
  <si>
    <t xml:space="preserve">78136JN20A          </t>
  </si>
  <si>
    <t xml:space="preserve">781364M500          </t>
  </si>
  <si>
    <t xml:space="preserve">781374M500          </t>
  </si>
  <si>
    <t xml:space="preserve">781369Y000          </t>
  </si>
  <si>
    <t xml:space="preserve">781379Y000          </t>
  </si>
  <si>
    <t xml:space="preserve">78137JN20A          </t>
  </si>
  <si>
    <t xml:space="preserve">781426N600          </t>
  </si>
  <si>
    <t xml:space="preserve">781429Y00001        </t>
  </si>
  <si>
    <t xml:space="preserve">781424M500          </t>
  </si>
  <si>
    <t xml:space="preserve">781434M500          </t>
  </si>
  <si>
    <t xml:space="preserve">781426MA0A          </t>
  </si>
  <si>
    <t xml:space="preserve">781436MA0A          </t>
  </si>
  <si>
    <t xml:space="preserve">78142JN20A          </t>
  </si>
  <si>
    <t xml:space="preserve">78143JN20A          </t>
  </si>
  <si>
    <t xml:space="preserve">781436N600          </t>
  </si>
  <si>
    <t xml:space="preserve">781439Y00001        </t>
  </si>
  <si>
    <t xml:space="preserve">78152CN000          </t>
  </si>
  <si>
    <t xml:space="preserve">791123MA0A          </t>
  </si>
  <si>
    <t xml:space="preserve">791124M400          </t>
  </si>
  <si>
    <t xml:space="preserve">791126N600          </t>
  </si>
  <si>
    <t xml:space="preserve">791126N610          </t>
  </si>
  <si>
    <t xml:space="preserve">7911285F00          </t>
  </si>
  <si>
    <t xml:space="preserve">79112AU100          </t>
  </si>
  <si>
    <t xml:space="preserve">79112JN20A          </t>
  </si>
  <si>
    <t xml:space="preserve">79112JN90A          </t>
  </si>
  <si>
    <t xml:space="preserve">791134M400          </t>
  </si>
  <si>
    <t xml:space="preserve">791134M500          </t>
  </si>
  <si>
    <t xml:space="preserve">791136N600          </t>
  </si>
  <si>
    <t xml:space="preserve">79113JN20A          </t>
  </si>
  <si>
    <t xml:space="preserve">791225TA0A          </t>
  </si>
  <si>
    <t xml:space="preserve">791265TA0A          </t>
  </si>
  <si>
    <t xml:space="preserve">791275TA0A          </t>
  </si>
  <si>
    <t xml:space="preserve">791423VA0A          </t>
  </si>
  <si>
    <t xml:space="preserve">791428H300          </t>
  </si>
  <si>
    <t xml:space="preserve">79142JM00A          </t>
  </si>
  <si>
    <t xml:space="preserve">791460N800          </t>
  </si>
  <si>
    <t xml:space="preserve">791468H300          </t>
  </si>
  <si>
    <t xml:space="preserve">794124M500          </t>
  </si>
  <si>
    <t xml:space="preserve">794224M500          </t>
  </si>
  <si>
    <t xml:space="preserve">79422JN20A          </t>
  </si>
  <si>
    <t xml:space="preserve">79422JN20B          </t>
  </si>
  <si>
    <t xml:space="preserve">79424JN20A          </t>
  </si>
  <si>
    <t xml:space="preserve">801183VA0A          </t>
  </si>
  <si>
    <t xml:space="preserve">801193VA0A          </t>
  </si>
  <si>
    <t xml:space="preserve">801184M700          </t>
  </si>
  <si>
    <t xml:space="preserve">801194M700          </t>
  </si>
  <si>
    <t xml:space="preserve">801264M400          </t>
  </si>
  <si>
    <t xml:space="preserve">801274M400          </t>
  </si>
  <si>
    <t xml:space="preserve">801426N000          </t>
  </si>
  <si>
    <t xml:space="preserve">801424M400          </t>
  </si>
  <si>
    <t xml:space="preserve">801434M400          </t>
  </si>
  <si>
    <t xml:space="preserve">801425TA0A          </t>
  </si>
  <si>
    <t xml:space="preserve">801435TA0A          </t>
  </si>
  <si>
    <t xml:space="preserve">80142JM00A          </t>
  </si>
  <si>
    <t xml:space="preserve">80143JM00A          </t>
  </si>
  <si>
    <t xml:space="preserve">801485TA0A          </t>
  </si>
  <si>
    <t xml:space="preserve">801495TA0A          </t>
  </si>
  <si>
    <t xml:space="preserve">80148JM00A          </t>
  </si>
  <si>
    <t xml:space="preserve">80149JM00A          </t>
  </si>
  <si>
    <t xml:space="preserve">80154JM00A          </t>
  </si>
  <si>
    <t xml:space="preserve">80155JM00A          </t>
  </si>
  <si>
    <t xml:space="preserve">801625TA0A          </t>
  </si>
  <si>
    <t xml:space="preserve">801625TA1A          </t>
  </si>
  <si>
    <t xml:space="preserve">801635TA0A          </t>
  </si>
  <si>
    <t xml:space="preserve">801635TA1A          </t>
  </si>
  <si>
    <t xml:space="preserve">802384M400          </t>
  </si>
  <si>
    <t xml:space="preserve">802394M400          </t>
  </si>
  <si>
    <t xml:space="preserve">806331LC0A          </t>
  </si>
  <si>
    <t xml:space="preserve">821184M400          </t>
  </si>
  <si>
    <t xml:space="preserve">821194M400          </t>
  </si>
  <si>
    <t xml:space="preserve">821185M000          </t>
  </si>
  <si>
    <t xml:space="preserve">821195M000          </t>
  </si>
  <si>
    <t xml:space="preserve">821264M400          </t>
  </si>
  <si>
    <t xml:space="preserve">821274M400          </t>
  </si>
  <si>
    <t xml:space="preserve">821264M700          </t>
  </si>
  <si>
    <t xml:space="preserve">821274M700          </t>
  </si>
  <si>
    <t xml:space="preserve">821265M400          </t>
  </si>
  <si>
    <t xml:space="preserve">821275M400          </t>
  </si>
  <si>
    <t xml:space="preserve">82142JM00A          </t>
  </si>
  <si>
    <t xml:space="preserve">82143JM00A          </t>
  </si>
  <si>
    <t xml:space="preserve">82148JM00A          </t>
  </si>
  <si>
    <t xml:space="preserve">82149JM00A          </t>
  </si>
  <si>
    <t xml:space="preserve">821545TA0A          </t>
  </si>
  <si>
    <t xml:space="preserve">821555TA0A          </t>
  </si>
  <si>
    <t xml:space="preserve">821555TA1A          </t>
  </si>
  <si>
    <t xml:space="preserve">821984M400          </t>
  </si>
  <si>
    <t xml:space="preserve">821994M400          </t>
  </si>
  <si>
    <t xml:space="preserve">85032EN000          </t>
  </si>
  <si>
    <t xml:space="preserve">85032JG00A          </t>
  </si>
  <si>
    <t xml:space="preserve">85032JG00ACE        </t>
  </si>
  <si>
    <t xml:space="preserve">850341LA0A01        </t>
  </si>
  <si>
    <t xml:space="preserve">850351LA0A01        </t>
  </si>
  <si>
    <t xml:space="preserve">850341LA0A02        </t>
  </si>
  <si>
    <t xml:space="preserve">850351LA0A02        </t>
  </si>
  <si>
    <t xml:space="preserve">850341LB0A01        </t>
  </si>
  <si>
    <t xml:space="preserve">850351LB0A01        </t>
  </si>
  <si>
    <t xml:space="preserve">850341LB0A02        </t>
  </si>
  <si>
    <t xml:space="preserve">850351LB0A02        </t>
  </si>
  <si>
    <t xml:space="preserve">850641DA0A          </t>
  </si>
  <si>
    <t xml:space="preserve">850651DA0A          </t>
  </si>
  <si>
    <t xml:space="preserve">8521240F29          </t>
  </si>
  <si>
    <t xml:space="preserve">8521340F29          </t>
  </si>
  <si>
    <t xml:space="preserve">852324M400          </t>
  </si>
  <si>
    <t xml:space="preserve">852334M400          </t>
  </si>
  <si>
    <t xml:space="preserve">901265TA0A          </t>
  </si>
  <si>
    <t xml:space="preserve">901275TA0A          </t>
  </si>
  <si>
    <t xml:space="preserve">90126JM00A          </t>
  </si>
  <si>
    <t xml:space="preserve">90127JM00A          </t>
  </si>
  <si>
    <t xml:space="preserve">901365TA0A          </t>
  </si>
  <si>
    <t xml:space="preserve">901375TA0A          </t>
  </si>
  <si>
    <t xml:space="preserve">913140W000-P        </t>
  </si>
  <si>
    <t xml:space="preserve">913150W000-P        </t>
  </si>
  <si>
    <t xml:space="preserve">913180W000-P        </t>
  </si>
  <si>
    <t xml:space="preserve">913190W000-P        </t>
  </si>
  <si>
    <t xml:space="preserve">9363401G00-G        </t>
  </si>
  <si>
    <t xml:space="preserve">9374201G00          </t>
  </si>
  <si>
    <t xml:space="preserve">9375212G00          </t>
  </si>
  <si>
    <t xml:space="preserve">9377201G00          </t>
  </si>
  <si>
    <t xml:space="preserve">9387292G00          </t>
  </si>
  <si>
    <t xml:space="preserve">9450B39400          </t>
  </si>
  <si>
    <t xml:space="preserve">9450B39500          </t>
  </si>
  <si>
    <t xml:space="preserve">9450B86300          </t>
  </si>
  <si>
    <t xml:space="preserve">9450B98900          </t>
  </si>
  <si>
    <t xml:space="preserve">9450B99000          </t>
  </si>
  <si>
    <t xml:space="preserve">9450C01700          </t>
  </si>
  <si>
    <t xml:space="preserve">9450C01800          </t>
  </si>
  <si>
    <t xml:space="preserve">9450C01900          </t>
  </si>
  <si>
    <t xml:space="preserve">9450C02000          </t>
  </si>
  <si>
    <t xml:space="preserve">9450C02200          </t>
  </si>
  <si>
    <t xml:space="preserve">9450C02900          </t>
  </si>
  <si>
    <t xml:space="preserve">9450C03000          </t>
  </si>
  <si>
    <t xml:space="preserve">9450C02700          </t>
  </si>
  <si>
    <t xml:space="preserve">9450C03300          </t>
  </si>
  <si>
    <t xml:space="preserve">9450C02800          </t>
  </si>
  <si>
    <t xml:space="preserve">9450C03400          </t>
  </si>
  <si>
    <t xml:space="preserve">9450C03600          </t>
  </si>
  <si>
    <t xml:space="preserve">9450C03800          </t>
  </si>
  <si>
    <t xml:space="preserve">9450C04000          </t>
  </si>
  <si>
    <t xml:space="preserve">9450C04300          </t>
  </si>
  <si>
    <t xml:space="preserve">9450C04500          </t>
  </si>
  <si>
    <t xml:space="preserve">9450C04400          </t>
  </si>
  <si>
    <t xml:space="preserve">9450C04600          </t>
  </si>
  <si>
    <t xml:space="preserve">9450C04900          </t>
  </si>
  <si>
    <t xml:space="preserve">9450C05000          </t>
  </si>
  <si>
    <t xml:space="preserve">961120W700          </t>
  </si>
  <si>
    <t xml:space="preserve">961130W700          </t>
  </si>
  <si>
    <t xml:space="preserve">963214190-P         </t>
  </si>
  <si>
    <t xml:space="preserve">BRQP33552-1         </t>
  </si>
  <si>
    <t xml:space="preserve">BRQP33553-1         </t>
  </si>
  <si>
    <t xml:space="preserve">BRQP33554-1         </t>
  </si>
  <si>
    <t xml:space="preserve">642855301001        </t>
  </si>
  <si>
    <t xml:space="preserve">654265301001        </t>
  </si>
  <si>
    <t xml:space="preserve">654375301001        </t>
  </si>
  <si>
    <t xml:space="preserve">960614193           </t>
  </si>
  <si>
    <t xml:space="preserve">960714193           </t>
  </si>
  <si>
    <t xml:space="preserve">960814193           </t>
  </si>
  <si>
    <t xml:space="preserve">960914193           </t>
  </si>
  <si>
    <t xml:space="preserve">964014220           </t>
  </si>
  <si>
    <t xml:space="preserve">964114220           </t>
  </si>
  <si>
    <t>3419</t>
  </si>
  <si>
    <t xml:space="preserve">0test               </t>
  </si>
  <si>
    <t>3420</t>
  </si>
  <si>
    <t xml:space="preserve">172851AA0A          </t>
  </si>
  <si>
    <t>1.01</t>
  </si>
  <si>
    <t>3421</t>
  </si>
  <si>
    <t xml:space="preserve">172851AA0A0B        </t>
  </si>
  <si>
    <t>3422</t>
  </si>
  <si>
    <t xml:space="preserve">1test               </t>
  </si>
  <si>
    <t>3423</t>
  </si>
  <si>
    <t xml:space="preserve">2test               </t>
  </si>
  <si>
    <t>1.02</t>
  </si>
  <si>
    <t>3424</t>
  </si>
  <si>
    <t xml:space="preserve">01test              </t>
  </si>
  <si>
    <t>3425</t>
  </si>
  <si>
    <t xml:space="preserve">02test              </t>
  </si>
  <si>
    <t>3426</t>
  </si>
  <si>
    <t xml:space="preserve">03test              </t>
  </si>
  <si>
    <t>3427</t>
  </si>
  <si>
    <t xml:space="preserve">04test              </t>
  </si>
  <si>
    <t>3428</t>
  </si>
  <si>
    <t xml:space="preserve">172055TA0A-T        </t>
  </si>
  <si>
    <t>coefficient</t>
  </si>
  <si>
    <t>※</t>
    <phoneticPr fontId="45"/>
  </si>
  <si>
    <t>data_idも取り込む必要あり。</t>
    <rPh sb="8" eb="9">
      <t>ト</t>
    </rPh>
    <rPh sb="10" eb="11">
      <t>コ</t>
    </rPh>
    <rPh sb="12" eb="14">
      <t>ヒツヨウ</t>
    </rPh>
    <phoneticPr fontId="45"/>
  </si>
  <si>
    <t>キーの削除及びdata_idのIDENTITYをいったん外して取込み、</t>
    <rPh sb="3" eb="5">
      <t>サクジョ</t>
    </rPh>
    <rPh sb="5" eb="6">
      <t>オヨ</t>
    </rPh>
    <rPh sb="28" eb="29">
      <t>ハズ</t>
    </rPh>
    <rPh sb="31" eb="33">
      <t>トリコ</t>
    </rPh>
    <phoneticPr fontId="45"/>
  </si>
  <si>
    <t>データINSERT後、主キーの設定とdata_idのIDENTITYをONにする。</t>
    <rPh sb="9" eb="10">
      <t>ゴ</t>
    </rPh>
    <rPh sb="11" eb="12">
      <t>シュ</t>
    </rPh>
    <rPh sb="15" eb="17">
      <t>セッテイ</t>
    </rPh>
    <phoneticPr fontId="45"/>
  </si>
  <si>
    <t>UPK</t>
    <phoneticPr fontId="45"/>
  </si>
  <si>
    <t>updated_date datetime NULL,</t>
    <phoneticPr fontId="45"/>
  </si>
  <si>
    <t>ui_m_k60_buhin_no</t>
    <phoneticPr fontId="45"/>
  </si>
  <si>
    <t>大日程部品番号</t>
    <rPh sb="0" eb="7">
      <t>ダイニッテイブヒンバンゴウ</t>
    </rPh>
    <phoneticPr fontId="45"/>
  </si>
  <si>
    <t>圧造課部品番号ID</t>
    <rPh sb="0" eb="7">
      <t>アツゾウカブヒンバンゴウ</t>
    </rPh>
    <phoneticPr fontId="45"/>
  </si>
  <si>
    <t>正式部品番号ID</t>
    <rPh sb="0" eb="6">
      <t>セイシキブヒンバンゴウ</t>
    </rPh>
    <phoneticPr fontId="45"/>
  </si>
  <si>
    <t>生産推移データ更新情報取得</t>
    <rPh sb="0" eb="2">
      <t>セイサン</t>
    </rPh>
    <rPh sb="2" eb="4">
      <t>スイイ</t>
    </rPh>
    <rPh sb="7" eb="9">
      <t>コウシン</t>
    </rPh>
    <rPh sb="9" eb="11">
      <t>ジョウホウ</t>
    </rPh>
    <rPh sb="11" eb="13">
      <t>シュトク</t>
    </rPh>
    <phoneticPr fontId="45"/>
  </si>
  <si>
    <t>v_k40_pv_update_data</t>
    <phoneticPr fontId="45"/>
  </si>
  <si>
    <t>生産推移データとの照合により更新されたデータのみを取得</t>
    <rPh sb="0" eb="2">
      <t>セイサン</t>
    </rPh>
    <rPh sb="2" eb="4">
      <t>スイイ</t>
    </rPh>
    <rPh sb="9" eb="11">
      <t>ショウゴウ</t>
    </rPh>
    <rPh sb="14" eb="16">
      <t>コウシン</t>
    </rPh>
    <rPh sb="25" eb="27">
      <t>シュトク</t>
    </rPh>
    <phoneticPr fontId="45"/>
  </si>
  <si>
    <t>FROM    (   SELECT      nendo, car_model, inf_date</t>
  </si>
  <si>
    <t xml:space="preserve">            FROM        upk_k40.k40_pv_data</t>
  </si>
  <si>
    <t xml:space="preserve">            WHERE       (data_update = 1)</t>
  </si>
  <si>
    <t xml:space="preserve">            GROUP BY    nendo, car_model, inf_date</t>
  </si>
  <si>
    <t xml:space="preserve">        ) AS TBL_A </t>
  </si>
  <si>
    <t xml:space="preserve">        LEFT OUTER JOIN upk_k40.v_k40_cmc_convert AS TBL_B </t>
  </si>
  <si>
    <t xml:space="preserve">            ON  TBL_A.car_model = TBL_B.ms_cm </t>
  </si>
  <si>
    <t xml:space="preserve">                            FROM        upk_k40.k40_pv_data AS k40_pv_data_1</t>
  </si>
  <si>
    <t xml:space="preserve">                            GROUP BY    nendo, car_model, inf_date</t>
  </si>
  <si>
    <t xml:space="preserve">                        ) AS TBL_C </t>
  </si>
  <si>
    <t xml:space="preserve">            ON      TBL_A.nendo = TBL_C.nendo </t>
  </si>
  <si>
    <t xml:space="preserve">                AND TBL_A.car_model = TBL_C.car_model </t>
  </si>
  <si>
    <t xml:space="preserve">                AND TBL_A.inf_date = TBL_C.inf_date</t>
  </si>
  <si>
    <t xml:space="preserve">SELECT  TBL_A.nendo, TBL_A.car_model, TBL_A.inf_date, TBL_B.k40_cm, </t>
  </si>
  <si>
    <t xml:space="preserve">        TBL_C.three_months, TBL_C.regular, TBL_C.unipres</t>
  </si>
  <si>
    <t xml:space="preserve">        LEFT OUTER JOIN (   SELECT      nendo, car_model, inf_date, </t>
  </si>
  <si>
    <t xml:space="preserve">                                        SUM(three_months) AS three_months, </t>
  </si>
  <si>
    <t xml:space="preserve">                                        SUM(regular) AS regular, </t>
  </si>
  <si>
    <t xml:space="preserve">                                        SUM(unipres) AS unipres</t>
  </si>
  <si>
    <t>金型保守計画（改業務情報管理システム）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</si>
</sst>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41" formatCode="_ * #,##0_ ;_ * \-#,##0_ ;_ * &quot;-&quot;_ ;_ @_ "/>
    <numFmt numFmtId="43" formatCode="_ * #,##0.00_ ;_ * \-#,##0.00_ ;_ * &quot;-&quot;??_ ;_ @_ "/>
    <numFmt numFmtId="176" formatCode="yyyy/mm/dd"/>
    <numFmt numFmtId="177" formatCode="#,##0;\-#,##0;&quot;-&quot;"/>
    <numFmt numFmtId="178" formatCode="&quot;¥&quot;#,##0.00;[Red]&quot;¥&quot;&quot;¥&quot;&quot;¥&quot;&quot;¥&quot;\-#,##0.00"/>
    <numFmt numFmtId="179" formatCode="&quot;¥&quot;#,##0;[Red]&quot;¥&quot;&quot;¥&quot;&quot;¥&quot;&quot;¥&quot;\-#,##0"/>
    <numFmt numFmtId="180" formatCode="&quot;'&quot;yy&quot;/&quot;mm"/>
    <numFmt numFmtId="181" formatCode="mm&quot;月&quot;"/>
    <numFmt numFmtId="182" formatCode="yy/mm"/>
    <numFmt numFmtId="183" formatCode="#,##0_);[Red]\(#,##0\)"/>
    <numFmt numFmtId="184" formatCode="yyyy/m/d\ h:mm;@"/>
    <numFmt numFmtId="185" formatCode="0_);[Red]\(0\)"/>
    <numFmt numFmtId="186" formatCode="yyyy/mm/dd\ hh:mm:ss"/>
    <numFmt numFmtId="187" formatCode="#"/>
  </numFmts>
  <fonts count="62">
    <font>
      <sz val="9"/>
      <name val="メイリオ"/>
      <family val="3"/>
      <charset val="128"/>
    </font>
    <font>
      <sz val="9"/>
      <color theme="1"/>
      <name val="メイリオ"/>
      <family val="2"/>
      <charset val="128"/>
    </font>
    <font>
      <sz val="9"/>
      <color theme="1"/>
      <name val="メイリオ"/>
      <family val="2"/>
      <charset val="128"/>
    </font>
    <font>
      <sz val="9"/>
      <color theme="1"/>
      <name val="メイリオ"/>
      <family val="2"/>
      <charset val="128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・団"/>
      <family val="1"/>
      <charset val="128"/>
    </font>
    <font>
      <u/>
      <sz val="11"/>
      <color indexed="36"/>
      <name val="ＭＳ Ｐ・団"/>
      <family val="1"/>
      <charset val="128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9"/>
      <color theme="1"/>
      <name val="メイリオ"/>
      <family val="3"/>
      <charset val="128"/>
    </font>
    <font>
      <sz val="26"/>
      <color theme="1"/>
      <name val="メイリオ"/>
      <family val="3"/>
      <charset val="128"/>
    </font>
    <font>
      <sz val="18"/>
      <color theme="1"/>
      <name val="メイリオ"/>
      <family val="3"/>
      <charset val="128"/>
    </font>
    <font>
      <sz val="20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sz val="12"/>
      <color theme="1"/>
      <name val="メイリオ"/>
      <family val="3"/>
      <charset val="128"/>
    </font>
    <font>
      <sz val="12"/>
      <color theme="1"/>
      <name val="ＭＳ Ｐゴシック"/>
      <family val="2"/>
      <charset val="128"/>
      <scheme val="minor"/>
    </font>
    <font>
      <sz val="10"/>
      <name val="ＭＳ Ｐゴシック"/>
      <family val="3"/>
      <charset val="128"/>
    </font>
    <font>
      <sz val="14"/>
      <name val="メイリオ"/>
      <family val="3"/>
      <charset val="128"/>
    </font>
    <font>
      <sz val="10"/>
      <name val="メイリオ"/>
      <family val="3"/>
      <charset val="128"/>
    </font>
    <font>
      <sz val="9"/>
      <name val="メイリオ"/>
      <family val="3"/>
      <charset val="128"/>
    </font>
    <font>
      <sz val="9"/>
      <name val="ＭＳ Ｐゴシック"/>
      <family val="3"/>
      <charset val="128"/>
    </font>
    <font>
      <sz val="9"/>
      <color rgb="FF000000"/>
      <name val="メイリオ"/>
      <family val="3"/>
      <charset val="128"/>
    </font>
    <font>
      <sz val="6"/>
      <name val="メイリオ"/>
      <family val="3"/>
      <charset val="128"/>
    </font>
    <font>
      <sz val="6"/>
      <name val="メイリオ"/>
      <family val="2"/>
      <charset val="128"/>
    </font>
    <font>
      <sz val="9"/>
      <name val="ＭＳ ゴシック"/>
      <family val="3"/>
      <charset val="128"/>
    </font>
    <font>
      <sz val="11"/>
      <name val="メイリオ"/>
      <family val="3"/>
      <charset val="128"/>
    </font>
    <font>
      <sz val="9"/>
      <color rgb="FFFF0000"/>
      <name val="メイリオ"/>
      <family val="2"/>
      <charset val="128"/>
    </font>
    <font>
      <sz val="9"/>
      <color rgb="FFFF0000"/>
      <name val="メイリオ"/>
      <family val="3"/>
      <charset val="128"/>
    </font>
    <font>
      <sz val="9"/>
      <name val="メイリオ"/>
      <family val="2"/>
      <charset val="128"/>
    </font>
    <font>
      <sz val="9"/>
      <color rgb="FFFF0000"/>
      <name val="ＭＳ ゴシック"/>
      <family val="3"/>
      <charset val="128"/>
    </font>
    <font>
      <sz val="9"/>
      <color rgb="FFFF0000"/>
      <name val="ＭＳ Ｐゴシック"/>
      <family val="3"/>
      <charset val="128"/>
    </font>
    <font>
      <b/>
      <sz val="14"/>
      <color theme="1"/>
      <name val="メイリオ"/>
      <family val="3"/>
      <charset val="128"/>
    </font>
    <font>
      <b/>
      <sz val="9"/>
      <color theme="1"/>
      <name val="メイリオ"/>
      <family val="3"/>
      <charset val="128"/>
    </font>
    <font>
      <b/>
      <sz val="9"/>
      <color theme="0"/>
      <name val="メイリオ"/>
      <family val="3"/>
      <charset val="128"/>
    </font>
    <font>
      <b/>
      <sz val="9"/>
      <name val="メイリオ"/>
      <family val="3"/>
      <charset val="128"/>
    </font>
    <font>
      <sz val="11"/>
      <name val="ＭＳ Ｐ明朝"/>
      <family val="1"/>
      <charset val="128"/>
    </font>
    <font>
      <u/>
      <sz val="9"/>
      <color theme="10"/>
      <name val="メイリオ"/>
      <family val="3"/>
      <charset val="128"/>
    </font>
    <font>
      <b/>
      <sz val="9"/>
      <color rgb="FFFF0000"/>
      <name val="メイリオ"/>
      <family val="3"/>
      <charset val="128"/>
    </font>
    <font>
      <b/>
      <sz val="9"/>
      <color rgb="FF0070C0"/>
      <name val="メイリオ"/>
      <family val="3"/>
      <charset val="128"/>
    </font>
  </fonts>
  <fills count="4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EE395"/>
        <bgColor indexed="64"/>
      </patternFill>
    </fill>
    <fill>
      <patternFill patternType="solid">
        <fgColor theme="0" tint="-0.34998626667073579"/>
        <bgColor indexed="64"/>
      </patternFill>
    </fill>
  </fills>
  <borders count="19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/>
      <right style="thin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thin">
        <color auto="1"/>
      </top>
      <bottom style="thin">
        <color indexed="64"/>
      </bottom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 style="medium">
        <color auto="1"/>
      </top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hair">
        <color auto="1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hair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double">
        <color rgb="FFFF0000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auto="1"/>
      </right>
      <top/>
      <bottom style="thin">
        <color auto="1"/>
      </bottom>
      <diagonal/>
    </border>
    <border>
      <left/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thick">
        <color rgb="FFFF6600"/>
      </left>
      <right style="thick">
        <color rgb="FFFF6600"/>
      </right>
      <top style="thick">
        <color rgb="FFFF6600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ck">
        <color rgb="FFFF6600"/>
      </left>
      <right style="thick">
        <color rgb="FFFF6600"/>
      </right>
      <top/>
      <bottom/>
      <diagonal/>
    </border>
    <border>
      <left style="thick">
        <color rgb="FFFF6600"/>
      </left>
      <right style="thick">
        <color rgb="FFFF6600"/>
      </right>
      <top/>
      <bottom style="thin">
        <color auto="1"/>
      </bottom>
      <diagonal/>
    </border>
    <border>
      <left style="thick">
        <color rgb="FFFF6600"/>
      </left>
      <right style="thick">
        <color rgb="FFFF6600"/>
      </right>
      <top style="thin">
        <color auto="1"/>
      </top>
      <bottom/>
      <diagonal/>
    </border>
    <border>
      <left style="thick">
        <color rgb="FFFF6600"/>
      </left>
      <right style="thick">
        <color rgb="FFFF6600"/>
      </right>
      <top/>
      <bottom style="thick">
        <color rgb="FFFF6600"/>
      </bottom>
      <diagonal/>
    </border>
  </borders>
  <cellStyleXfs count="137">
    <xf numFmtId="0" fontId="0" fillId="0" borderId="0">
      <alignment vertical="center"/>
    </xf>
    <xf numFmtId="0" fontId="8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177" fontId="10" fillId="0" borderId="0" applyFill="0" applyBorder="0" applyAlignment="0"/>
    <xf numFmtId="0" fontId="11" fillId="0" borderId="1" applyNumberFormat="0" applyAlignment="0" applyProtection="0">
      <alignment horizontal="left" vertical="center"/>
    </xf>
    <xf numFmtId="0" fontId="11" fillId="0" borderId="2">
      <alignment horizontal="left" vertical="center"/>
    </xf>
    <xf numFmtId="0" fontId="7" fillId="0" borderId="0" applyBorder="0"/>
    <xf numFmtId="0" fontId="7" fillId="0" borderId="0"/>
    <xf numFmtId="0" fontId="12" fillId="0" borderId="0"/>
    <xf numFmtId="0" fontId="9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20" borderId="3" applyNumberFormat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5" fillId="22" borderId="4" applyNumberFormat="0" applyFon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5" fillId="0" borderId="6" applyFont="0" applyBorder="0" applyAlignment="0"/>
    <xf numFmtId="0" fontId="18" fillId="23" borderId="7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4" fillId="23" borderId="12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7" borderId="7" applyNumberFormat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" fillId="0" borderId="0">
      <alignment vertical="center"/>
    </xf>
    <xf numFmtId="0" fontId="8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20" borderId="3" applyNumberFormat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4" fillId="22" borderId="4" applyNumberFormat="0" applyFon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4" fillId="23" borderId="12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6" fillId="7" borderId="7" applyNumberFormat="0" applyAlignment="0" applyProtection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" fillId="0" borderId="0" applyNumberFormat="0" applyFill="0" applyBorder="0" applyAlignment="0" applyProtection="0">
      <alignment vertical="top"/>
      <protection locked="0"/>
    </xf>
    <xf numFmtId="0" fontId="27" fillId="4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0" borderId="6" applyFont="0" applyBorder="0" applyAlignment="0"/>
    <xf numFmtId="0" fontId="4" fillId="0" borderId="6" applyFont="0" applyBorder="0" applyAlignment="0"/>
    <xf numFmtId="0" fontId="8" fillId="0" borderId="0">
      <alignment vertical="center"/>
    </xf>
    <xf numFmtId="0" fontId="31" fillId="0" borderId="0">
      <alignment vertical="center"/>
    </xf>
    <xf numFmtId="0" fontId="39" fillId="0" borderId="0"/>
    <xf numFmtId="0" fontId="39" fillId="0" borderId="0"/>
    <xf numFmtId="0" fontId="4" fillId="0" borderId="0"/>
    <xf numFmtId="0" fontId="39" fillId="0" borderId="0"/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32" fillId="0" borderId="0">
      <alignment vertical="center"/>
    </xf>
    <xf numFmtId="0" fontId="58" fillId="0" borderId="0"/>
    <xf numFmtId="0" fontId="59" fillId="0" borderId="0" applyNumberFormat="0" applyFill="0" applyBorder="0" applyAlignment="0" applyProtection="0">
      <alignment vertical="center"/>
    </xf>
  </cellStyleXfs>
  <cellXfs count="1085">
    <xf numFmtId="0" fontId="0" fillId="0" borderId="0" xfId="0">
      <alignment vertical="center"/>
    </xf>
    <xf numFmtId="0" fontId="32" fillId="0" borderId="38" xfId="126" applyFont="1" applyBorder="1">
      <alignment vertical="center"/>
    </xf>
    <xf numFmtId="0" fontId="32" fillId="0" borderId="39" xfId="126" applyFont="1" applyBorder="1">
      <alignment vertical="center"/>
    </xf>
    <xf numFmtId="0" fontId="32" fillId="0" borderId="40" xfId="126" applyFont="1" applyBorder="1">
      <alignment vertical="center"/>
    </xf>
    <xf numFmtId="0" fontId="32" fillId="0" borderId="0" xfId="126" applyFont="1">
      <alignment vertical="center"/>
    </xf>
    <xf numFmtId="0" fontId="32" fillId="0" borderId="41" xfId="126" applyFont="1" applyBorder="1">
      <alignment vertical="center"/>
    </xf>
    <xf numFmtId="0" fontId="32" fillId="0" borderId="0" xfId="126" applyFont="1" applyBorder="1">
      <alignment vertical="center"/>
    </xf>
    <xf numFmtId="0" fontId="32" fillId="0" borderId="43" xfId="126" applyFont="1" applyBorder="1" applyAlignment="1">
      <alignment horizontal="center" vertical="center"/>
    </xf>
    <xf numFmtId="0" fontId="32" fillId="0" borderId="45" xfId="126" applyFont="1" applyBorder="1">
      <alignment vertical="center"/>
    </xf>
    <xf numFmtId="0" fontId="34" fillId="0" borderId="0" xfId="126" applyFont="1" applyBorder="1" applyAlignment="1">
      <alignment vertical="center"/>
    </xf>
    <xf numFmtId="0" fontId="34" fillId="0" borderId="45" xfId="126" applyFont="1" applyBorder="1" applyAlignment="1">
      <alignment vertical="center"/>
    </xf>
    <xf numFmtId="0" fontId="36" fillId="0" borderId="0" xfId="126" applyFont="1" applyBorder="1" applyAlignment="1">
      <alignment vertical="center"/>
    </xf>
    <xf numFmtId="0" fontId="36" fillId="0" borderId="48" xfId="126" applyFont="1" applyBorder="1" applyAlignment="1">
      <alignment vertical="center"/>
    </xf>
    <xf numFmtId="0" fontId="32" fillId="0" borderId="48" xfId="126" applyFont="1" applyBorder="1">
      <alignment vertical="center"/>
    </xf>
    <xf numFmtId="0" fontId="32" fillId="0" borderId="13" xfId="126" applyFont="1" applyBorder="1">
      <alignment vertical="center"/>
    </xf>
    <xf numFmtId="0" fontId="32" fillId="0" borderId="14" xfId="126" applyFont="1" applyBorder="1">
      <alignment vertical="center"/>
    </xf>
    <xf numFmtId="0" fontId="32" fillId="0" borderId="52" xfId="126" applyFont="1" applyBorder="1">
      <alignment vertical="center"/>
    </xf>
    <xf numFmtId="0" fontId="32" fillId="0" borderId="15" xfId="126" applyFont="1" applyBorder="1">
      <alignment vertical="center"/>
    </xf>
    <xf numFmtId="0" fontId="32" fillId="0" borderId="27" xfId="126" applyFont="1" applyBorder="1">
      <alignment vertical="center"/>
    </xf>
    <xf numFmtId="0" fontId="32" fillId="0" borderId="28" xfId="126" applyFont="1" applyBorder="1">
      <alignment vertical="center"/>
    </xf>
    <xf numFmtId="0" fontId="32" fillId="0" borderId="29" xfId="126" applyFont="1" applyBorder="1">
      <alignment vertical="center"/>
    </xf>
    <xf numFmtId="0" fontId="32" fillId="0" borderId="57" xfId="126" applyFont="1" applyBorder="1">
      <alignment vertical="center"/>
    </xf>
    <xf numFmtId="0" fontId="32" fillId="0" borderId="30" xfId="126" applyFont="1" applyBorder="1">
      <alignment vertical="center"/>
    </xf>
    <xf numFmtId="0" fontId="32" fillId="0" borderId="20" xfId="126" applyFont="1" applyBorder="1">
      <alignment vertical="center"/>
    </xf>
    <xf numFmtId="0" fontId="32" fillId="0" borderId="62" xfId="126" applyFont="1" applyBorder="1">
      <alignment vertical="center"/>
    </xf>
    <xf numFmtId="0" fontId="32" fillId="0" borderId="63" xfId="126" applyFont="1" applyBorder="1">
      <alignment vertical="center"/>
    </xf>
    <xf numFmtId="0" fontId="39" fillId="0" borderId="0" xfId="127"/>
    <xf numFmtId="0" fontId="42" fillId="0" borderId="0" xfId="129" applyFont="1"/>
    <xf numFmtId="0" fontId="42" fillId="0" borderId="79" xfId="129" applyFont="1" applyBorder="1" applyAlignment="1">
      <alignment vertical="center"/>
    </xf>
    <xf numFmtId="0" fontId="32" fillId="0" borderId="46" xfId="126" applyFont="1" applyBorder="1" applyAlignment="1">
      <alignment vertical="center"/>
    </xf>
    <xf numFmtId="0" fontId="32" fillId="0" borderId="78" xfId="126" applyFont="1" applyBorder="1" applyAlignment="1">
      <alignment vertical="center"/>
    </xf>
    <xf numFmtId="0" fontId="32" fillId="0" borderId="80" xfId="126" applyFont="1" applyBorder="1" applyAlignment="1">
      <alignment vertical="center"/>
    </xf>
    <xf numFmtId="0" fontId="32" fillId="0" borderId="85" xfId="126" applyFont="1" applyBorder="1" applyAlignment="1">
      <alignment vertical="center"/>
    </xf>
    <xf numFmtId="0" fontId="32" fillId="0" borderId="0" xfId="126" applyFont="1" applyBorder="1" applyAlignment="1">
      <alignment vertical="center"/>
    </xf>
    <xf numFmtId="0" fontId="32" fillId="0" borderId="45" xfId="126" applyFont="1" applyBorder="1" applyAlignment="1">
      <alignment vertical="center"/>
    </xf>
    <xf numFmtId="0" fontId="42" fillId="0" borderId="0" xfId="129" applyFont="1" applyAlignment="1">
      <alignment horizontal="center"/>
    </xf>
    <xf numFmtId="0" fontId="42" fillId="0" borderId="0" xfId="129" applyFont="1" applyAlignment="1">
      <alignment horizontal="left"/>
    </xf>
    <xf numFmtId="0" fontId="43" fillId="0" borderId="0" xfId="127" applyFont="1"/>
    <xf numFmtId="0" fontId="42" fillId="0" borderId="38" xfId="130" applyFont="1" applyBorder="1"/>
    <xf numFmtId="0" fontId="42" fillId="0" borderId="39" xfId="130" applyFont="1" applyBorder="1" applyAlignment="1">
      <alignment vertical="center"/>
    </xf>
    <xf numFmtId="0" fontId="42" fillId="0" borderId="39" xfId="130" applyFont="1" applyBorder="1" applyAlignment="1"/>
    <xf numFmtId="0" fontId="42" fillId="0" borderId="39" xfId="130" applyFont="1" applyBorder="1"/>
    <xf numFmtId="0" fontId="42" fillId="0" borderId="40" xfId="130" applyFont="1" applyBorder="1"/>
    <xf numFmtId="0" fontId="43" fillId="0" borderId="0" xfId="130" applyFont="1"/>
    <xf numFmtId="0" fontId="42" fillId="0" borderId="41" xfId="130" applyFont="1" applyBorder="1"/>
    <xf numFmtId="0" fontId="42" fillId="0" borderId="0" xfId="130" applyFont="1" applyBorder="1"/>
    <xf numFmtId="0" fontId="42" fillId="0" borderId="45" xfId="130" applyFont="1" applyBorder="1"/>
    <xf numFmtId="0" fontId="42" fillId="0" borderId="62" xfId="130" applyFont="1" applyBorder="1"/>
    <xf numFmtId="0" fontId="42" fillId="0" borderId="63" xfId="130" applyFont="1" applyFill="1" applyBorder="1"/>
    <xf numFmtId="0" fontId="43" fillId="0" borderId="45" xfId="130" applyFont="1" applyBorder="1"/>
    <xf numFmtId="0" fontId="43" fillId="0" borderId="41" xfId="130" applyFont="1" applyBorder="1"/>
    <xf numFmtId="0" fontId="42" fillId="0" borderId="87" xfId="130" applyFont="1" applyBorder="1" applyAlignment="1">
      <alignment vertical="top"/>
    </xf>
    <xf numFmtId="0" fontId="42" fillId="0" borderId="88" xfId="130" applyFont="1" applyBorder="1" applyAlignment="1">
      <alignment vertical="top"/>
    </xf>
    <xf numFmtId="0" fontId="42" fillId="0" borderId="36" xfId="130" applyFont="1" applyBorder="1" applyAlignment="1">
      <alignment vertical="top"/>
    </xf>
    <xf numFmtId="0" fontId="42" fillId="0" borderId="91" xfId="130" applyFont="1" applyBorder="1" applyAlignment="1">
      <alignment vertical="top"/>
    </xf>
    <xf numFmtId="0" fontId="42" fillId="0" borderId="92" xfId="130" applyFont="1" applyBorder="1" applyAlignment="1">
      <alignment vertical="top"/>
    </xf>
    <xf numFmtId="0" fontId="42" fillId="0" borderId="93" xfId="130" applyFont="1" applyBorder="1" applyAlignment="1">
      <alignment vertical="top"/>
    </xf>
    <xf numFmtId="0" fontId="42" fillId="0" borderId="89" xfId="130" applyFont="1" applyBorder="1" applyAlignment="1">
      <alignment vertical="top"/>
    </xf>
    <xf numFmtId="0" fontId="42" fillId="0" borderId="90" xfId="130" applyFont="1" applyBorder="1" applyAlignment="1">
      <alignment vertical="top"/>
    </xf>
    <xf numFmtId="0" fontId="42" fillId="0" borderId="100" xfId="130" applyFont="1" applyBorder="1" applyAlignment="1">
      <alignment vertical="top"/>
    </xf>
    <xf numFmtId="0" fontId="42" fillId="0" borderId="102" xfId="130" applyFont="1" applyBorder="1" applyAlignment="1">
      <alignment vertical="top"/>
    </xf>
    <xf numFmtId="0" fontId="42" fillId="0" borderId="24" xfId="130" applyFont="1" applyBorder="1" applyAlignment="1">
      <alignment vertical="top"/>
    </xf>
    <xf numFmtId="0" fontId="42" fillId="0" borderId="25" xfId="130" applyFont="1" applyBorder="1" applyAlignment="1">
      <alignment vertical="top"/>
    </xf>
    <xf numFmtId="0" fontId="42" fillId="0" borderId="32" xfId="130" applyFont="1" applyBorder="1" applyAlignment="1">
      <alignment vertical="top"/>
    </xf>
    <xf numFmtId="0" fontId="42" fillId="0" borderId="33" xfId="130" applyFont="1" applyBorder="1" applyAlignment="1">
      <alignment vertical="top"/>
    </xf>
    <xf numFmtId="0" fontId="42" fillId="0" borderId="51" xfId="130" applyFont="1" applyBorder="1" applyAlignment="1">
      <alignment vertical="top"/>
    </xf>
    <xf numFmtId="0" fontId="42" fillId="0" borderId="99" xfId="130" applyFont="1" applyBorder="1" applyAlignment="1">
      <alignment vertical="top"/>
    </xf>
    <xf numFmtId="0" fontId="42" fillId="0" borderId="23" xfId="130" applyFont="1" applyBorder="1" applyAlignment="1">
      <alignment vertical="top"/>
    </xf>
    <xf numFmtId="0" fontId="42" fillId="0" borderId="55" xfId="130" applyFont="1" applyBorder="1" applyAlignment="1">
      <alignment vertical="top"/>
    </xf>
    <xf numFmtId="0" fontId="42" fillId="0" borderId="54" xfId="130" applyFont="1" applyBorder="1" applyAlignment="1">
      <alignment vertical="top"/>
    </xf>
    <xf numFmtId="0" fontId="42" fillId="0" borderId="34" xfId="130" applyFont="1" applyBorder="1" applyAlignment="1">
      <alignment vertical="top"/>
    </xf>
    <xf numFmtId="0" fontId="42" fillId="0" borderId="60" xfId="130" applyFont="1" applyBorder="1" applyAlignment="1">
      <alignment vertical="top"/>
    </xf>
    <xf numFmtId="0" fontId="42" fillId="0" borderId="59" xfId="130" applyFont="1" applyBorder="1" applyAlignment="1">
      <alignment vertical="top"/>
    </xf>
    <xf numFmtId="0" fontId="42" fillId="0" borderId="54" xfId="130" quotePrefix="1" applyFont="1" applyBorder="1" applyAlignment="1">
      <alignment vertical="top"/>
    </xf>
    <xf numFmtId="0" fontId="42" fillId="0" borderId="100" xfId="130" applyNumberFormat="1" applyFont="1" applyFill="1" applyBorder="1" applyAlignment="1">
      <alignment vertical="top"/>
    </xf>
    <xf numFmtId="0" fontId="42" fillId="0" borderId="51" xfId="130" applyNumberFormat="1" applyFont="1" applyFill="1" applyBorder="1" applyAlignment="1">
      <alignment vertical="top"/>
    </xf>
    <xf numFmtId="49" fontId="42" fillId="0" borderId="54" xfId="130" applyNumberFormat="1" applyFont="1" applyFill="1" applyBorder="1" applyAlignment="1">
      <alignment vertical="top"/>
    </xf>
    <xf numFmtId="0" fontId="42" fillId="0" borderId="24" xfId="130" applyNumberFormat="1" applyFont="1" applyFill="1" applyBorder="1" applyAlignment="1">
      <alignment vertical="top"/>
    </xf>
    <xf numFmtId="0" fontId="42" fillId="0" borderId="55" xfId="130" applyNumberFormat="1" applyFont="1" applyFill="1" applyBorder="1" applyAlignment="1">
      <alignment vertical="top"/>
    </xf>
    <xf numFmtId="49" fontId="42" fillId="0" borderId="59" xfId="130" applyNumberFormat="1" applyFont="1" applyFill="1" applyBorder="1" applyAlignment="1">
      <alignment vertical="top"/>
    </xf>
    <xf numFmtId="0" fontId="42" fillId="0" borderId="32" xfId="130" applyNumberFormat="1" applyFont="1" applyFill="1" applyBorder="1" applyAlignment="1">
      <alignment vertical="top"/>
    </xf>
    <xf numFmtId="0" fontId="42" fillId="0" borderId="60" xfId="130" applyNumberFormat="1" applyFont="1" applyFill="1" applyBorder="1" applyAlignment="1">
      <alignment vertical="top"/>
    </xf>
    <xf numFmtId="49" fontId="42" fillId="0" borderId="100" xfId="130" applyNumberFormat="1" applyFont="1" applyFill="1" applyBorder="1" applyAlignment="1">
      <alignment vertical="top"/>
    </xf>
    <xf numFmtId="49" fontId="42" fillId="0" borderId="24" xfId="130" applyNumberFormat="1" applyFont="1" applyFill="1" applyBorder="1" applyAlignment="1">
      <alignment vertical="top"/>
    </xf>
    <xf numFmtId="49" fontId="42" fillId="0" borderId="32" xfId="130" applyNumberFormat="1" applyFont="1" applyFill="1" applyBorder="1" applyAlignment="1">
      <alignment vertical="top"/>
    </xf>
    <xf numFmtId="0" fontId="42" fillId="0" borderId="99" xfId="130" applyNumberFormat="1" applyFont="1" applyFill="1" applyBorder="1" applyAlignment="1">
      <alignment vertical="top"/>
    </xf>
    <xf numFmtId="0" fontId="42" fillId="0" borderId="54" xfId="130" applyNumberFormat="1" applyFont="1" applyFill="1" applyBorder="1" applyAlignment="1">
      <alignment vertical="top"/>
    </xf>
    <xf numFmtId="0" fontId="42" fillId="0" borderId="102" xfId="130" applyNumberFormat="1" applyFont="1" applyFill="1" applyBorder="1" applyAlignment="1">
      <alignment vertical="top"/>
    </xf>
    <xf numFmtId="0" fontId="42" fillId="0" borderId="25" xfId="130" applyNumberFormat="1" applyFont="1" applyFill="1" applyBorder="1" applyAlignment="1">
      <alignment vertical="top"/>
    </xf>
    <xf numFmtId="0" fontId="42" fillId="0" borderId="33" xfId="130" applyNumberFormat="1" applyFont="1" applyFill="1" applyBorder="1" applyAlignment="1">
      <alignment vertical="top"/>
    </xf>
    <xf numFmtId="0" fontId="43" fillId="0" borderId="0" xfId="130" applyFont="1" applyBorder="1"/>
    <xf numFmtId="0" fontId="42" fillId="0" borderId="100" xfId="130" applyFont="1" applyBorder="1" applyAlignment="1"/>
    <xf numFmtId="0" fontId="42" fillId="0" borderId="102" xfId="130" applyFont="1" applyBorder="1" applyAlignment="1"/>
    <xf numFmtId="0" fontId="42" fillId="0" borderId="54" xfId="130" applyFont="1" applyBorder="1" applyAlignment="1"/>
    <xf numFmtId="0" fontId="42" fillId="0" borderId="24" xfId="130" applyFont="1" applyBorder="1" applyAlignment="1"/>
    <xf numFmtId="0" fontId="42" fillId="0" borderId="25" xfId="130" applyFont="1" applyBorder="1" applyAlignment="1"/>
    <xf numFmtId="0" fontId="42" fillId="0" borderId="59" xfId="130" applyFont="1" applyBorder="1" applyAlignment="1"/>
    <xf numFmtId="0" fontId="42" fillId="0" borderId="32" xfId="130" applyFont="1" applyBorder="1" applyAlignment="1"/>
    <xf numFmtId="0" fontId="42" fillId="0" borderId="33" xfId="130" applyFont="1" applyBorder="1" applyAlignment="1"/>
    <xf numFmtId="0" fontId="42" fillId="0" borderId="0" xfId="130" applyFont="1" applyBorder="1" applyAlignment="1">
      <alignment vertical="center"/>
    </xf>
    <xf numFmtId="0" fontId="42" fillId="0" borderId="0" xfId="130" applyFont="1" applyBorder="1" applyAlignment="1"/>
    <xf numFmtId="0" fontId="42" fillId="0" borderId="112" xfId="130" applyFont="1" applyBorder="1"/>
    <xf numFmtId="0" fontId="42" fillId="0" borderId="112" xfId="130" applyFont="1" applyFill="1" applyBorder="1"/>
    <xf numFmtId="0" fontId="42" fillId="0" borderId="112" xfId="130" quotePrefix="1" applyFont="1" applyFill="1" applyBorder="1"/>
    <xf numFmtId="0" fontId="43" fillId="0" borderId="112" xfId="130" applyFont="1" applyBorder="1"/>
    <xf numFmtId="0" fontId="42" fillId="0" borderId="23" xfId="130" applyFont="1" applyBorder="1" applyAlignment="1"/>
    <xf numFmtId="0" fontId="42" fillId="0" borderId="34" xfId="130" applyFont="1" applyBorder="1" applyAlignment="1"/>
    <xf numFmtId="0" fontId="43" fillId="0" borderId="100" xfId="130" applyFont="1" applyBorder="1"/>
    <xf numFmtId="0" fontId="43" fillId="0" borderId="24" xfId="130" applyFont="1" applyBorder="1"/>
    <xf numFmtId="0" fontId="43" fillId="0" borderId="32" xfId="130" applyFont="1" applyBorder="1"/>
    <xf numFmtId="0" fontId="42" fillId="0" borderId="118" xfId="130" applyFont="1" applyBorder="1"/>
    <xf numFmtId="0" fontId="43" fillId="0" borderId="119" xfId="130" applyFont="1" applyBorder="1"/>
    <xf numFmtId="0" fontId="43" fillId="0" borderId="118" xfId="130" applyFont="1" applyBorder="1"/>
    <xf numFmtId="0" fontId="43" fillId="0" borderId="48" xfId="130" applyFont="1" applyBorder="1"/>
    <xf numFmtId="0" fontId="42" fillId="0" borderId="82" xfId="130" applyFont="1" applyBorder="1" applyAlignment="1">
      <alignment vertical="center"/>
    </xf>
    <xf numFmtId="0" fontId="42" fillId="0" borderId="82" xfId="130" applyFont="1" applyBorder="1" applyAlignment="1"/>
    <xf numFmtId="0" fontId="42" fillId="0" borderId="82" xfId="130" applyFont="1" applyBorder="1"/>
    <xf numFmtId="0" fontId="42" fillId="0" borderId="83" xfId="130" applyFont="1" applyBorder="1"/>
    <xf numFmtId="0" fontId="42" fillId="0" borderId="17" xfId="130" applyFont="1" applyBorder="1" applyAlignment="1">
      <alignment vertical="center"/>
    </xf>
    <xf numFmtId="0" fontId="42" fillId="0" borderId="18" xfId="130" applyFont="1" applyBorder="1" applyAlignment="1">
      <alignment vertical="center"/>
    </xf>
    <xf numFmtId="0" fontId="42" fillId="0" borderId="18" xfId="130" applyFont="1" applyBorder="1" applyAlignment="1"/>
    <xf numFmtId="0" fontId="42" fillId="0" borderId="18" xfId="130" applyFont="1" applyBorder="1"/>
    <xf numFmtId="0" fontId="42" fillId="0" borderId="20" xfId="130" applyFont="1" applyBorder="1"/>
    <xf numFmtId="0" fontId="0" fillId="0" borderId="82" xfId="130" applyFont="1" applyBorder="1" applyAlignment="1">
      <alignment vertical="center"/>
    </xf>
    <xf numFmtId="0" fontId="0" fillId="0" borderId="23" xfId="130" applyFont="1" applyBorder="1" applyAlignment="1"/>
    <xf numFmtId="0" fontId="0" fillId="0" borderId="54" xfId="130" applyFont="1" applyBorder="1" applyAlignment="1"/>
    <xf numFmtId="0" fontId="0" fillId="0" borderId="54" xfId="130" applyFont="1" applyBorder="1" applyAlignment="1">
      <alignment vertical="top"/>
    </xf>
    <xf numFmtId="0" fontId="0" fillId="0" borderId="23" xfId="130" applyFont="1" applyBorder="1" applyAlignment="1">
      <alignment vertical="top"/>
    </xf>
    <xf numFmtId="0" fontId="0" fillId="0" borderId="99" xfId="130" applyFont="1" applyBorder="1" applyAlignment="1"/>
    <xf numFmtId="0" fontId="0" fillId="0" borderId="24" xfId="130" applyFont="1" applyBorder="1" applyAlignment="1"/>
    <xf numFmtId="0" fontId="0" fillId="0" borderId="103" xfId="130" applyFont="1" applyBorder="1" applyAlignment="1"/>
    <xf numFmtId="0" fontId="0" fillId="0" borderId="103" xfId="130" applyFont="1" applyBorder="1" applyAlignment="1">
      <alignment vertical="top"/>
    </xf>
    <xf numFmtId="0" fontId="0" fillId="0" borderId="99" xfId="130" applyFont="1" applyBorder="1" applyAlignment="1">
      <alignment vertical="top"/>
    </xf>
    <xf numFmtId="0" fontId="0" fillId="0" borderId="100" xfId="130" applyFont="1" applyBorder="1" applyAlignment="1">
      <alignment vertical="top"/>
    </xf>
    <xf numFmtId="0" fontId="0" fillId="0" borderId="54" xfId="130" quotePrefix="1" applyFont="1" applyBorder="1" applyAlignment="1">
      <alignment vertical="top"/>
    </xf>
    <xf numFmtId="0" fontId="0" fillId="0" borderId="24" xfId="130" applyFont="1" applyBorder="1" applyAlignment="1">
      <alignment vertical="top"/>
    </xf>
    <xf numFmtId="0" fontId="0" fillId="0" borderId="79" xfId="129" applyFont="1" applyBorder="1" applyAlignment="1">
      <alignment vertical="center"/>
    </xf>
    <xf numFmtId="49" fontId="0" fillId="0" borderId="54" xfId="130" applyNumberFormat="1" applyFont="1" applyFill="1" applyBorder="1" applyAlignment="1">
      <alignment vertical="top"/>
    </xf>
    <xf numFmtId="0" fontId="0" fillId="0" borderId="54" xfId="130" applyNumberFormat="1" applyFont="1" applyFill="1" applyBorder="1" applyAlignment="1">
      <alignment vertical="top"/>
    </xf>
    <xf numFmtId="49" fontId="0" fillId="0" borderId="56" xfId="130" applyNumberFormat="1" applyFont="1" applyFill="1" applyBorder="1" applyAlignment="1">
      <alignment vertical="top"/>
    </xf>
    <xf numFmtId="0" fontId="42" fillId="0" borderId="26" xfId="130" applyNumberFormat="1" applyFont="1" applyFill="1" applyBorder="1" applyAlignment="1">
      <alignment vertical="top"/>
    </xf>
    <xf numFmtId="0" fontId="42" fillId="0" borderId="122" xfId="130" applyNumberFormat="1" applyFont="1" applyFill="1" applyBorder="1" applyAlignment="1">
      <alignment vertical="top"/>
    </xf>
    <xf numFmtId="0" fontId="32" fillId="0" borderId="112" xfId="126" applyFont="1" applyBorder="1">
      <alignment vertical="center"/>
    </xf>
    <xf numFmtId="0" fontId="32" fillId="26" borderId="42" xfId="126" applyFont="1" applyFill="1" applyBorder="1" applyAlignment="1" applyProtection="1">
      <alignment horizontal="center" vertical="center"/>
      <protection locked="0"/>
    </xf>
    <xf numFmtId="0" fontId="32" fillId="26" borderId="43" xfId="126" applyFont="1" applyFill="1" applyBorder="1" applyAlignment="1" applyProtection="1">
      <alignment horizontal="center" vertical="center"/>
      <protection locked="0"/>
    </xf>
    <xf numFmtId="0" fontId="32" fillId="26" borderId="44" xfId="126" applyFont="1" applyFill="1" applyBorder="1" applyAlignment="1" applyProtection="1">
      <alignment horizontal="center" vertical="center"/>
      <protection locked="0"/>
    </xf>
    <xf numFmtId="0" fontId="42" fillId="0" borderId="0" xfId="130" applyFont="1" applyFill="1" applyBorder="1"/>
    <xf numFmtId="0" fontId="42" fillId="0" borderId="0" xfId="130" quotePrefix="1" applyFont="1" applyFill="1" applyBorder="1"/>
    <xf numFmtId="0" fontId="42" fillId="0" borderId="45" xfId="130" applyFont="1" applyFill="1" applyBorder="1"/>
    <xf numFmtId="0" fontId="0" fillId="0" borderId="34" xfId="130" applyFont="1" applyBorder="1" applyAlignment="1">
      <alignment vertical="top"/>
    </xf>
    <xf numFmtId="0" fontId="0" fillId="0" borderId="59" xfId="130" applyFont="1" applyBorder="1" applyAlignment="1">
      <alignment vertical="top"/>
    </xf>
    <xf numFmtId="0" fontId="42" fillId="0" borderId="59" xfId="130" quotePrefix="1" applyFont="1" applyBorder="1" applyAlignment="1">
      <alignment vertical="top"/>
    </xf>
    <xf numFmtId="0" fontId="42" fillId="0" borderId="119" xfId="130" applyFont="1" applyFill="1" applyBorder="1"/>
    <xf numFmtId="0" fontId="42" fillId="0" borderId="41" xfId="130" applyFont="1" applyFill="1" applyBorder="1"/>
    <xf numFmtId="0" fontId="42" fillId="0" borderId="16" xfId="130" applyFont="1" applyFill="1" applyBorder="1"/>
    <xf numFmtId="0" fontId="42" fillId="0" borderId="19" xfId="130" applyFont="1" applyFill="1" applyBorder="1"/>
    <xf numFmtId="0" fontId="42" fillId="0" borderId="26" xfId="130" applyFont="1" applyFill="1" applyBorder="1" applyAlignment="1"/>
    <xf numFmtId="0" fontId="43" fillId="0" borderId="26" xfId="130" applyFont="1" applyFill="1" applyBorder="1"/>
    <xf numFmtId="0" fontId="42" fillId="0" borderId="27" xfId="130" applyFont="1" applyFill="1" applyBorder="1" applyAlignment="1"/>
    <xf numFmtId="0" fontId="43" fillId="0" borderId="0" xfId="130" applyFont="1" applyFill="1"/>
    <xf numFmtId="0" fontId="42" fillId="0" borderId="2" xfId="130" applyFont="1" applyFill="1" applyBorder="1"/>
    <xf numFmtId="0" fontId="42" fillId="0" borderId="2" xfId="130" applyFont="1" applyFill="1" applyBorder="1" applyAlignment="1"/>
    <xf numFmtId="0" fontId="43" fillId="0" borderId="2" xfId="130" applyFont="1" applyFill="1" applyBorder="1"/>
    <xf numFmtId="0" fontId="42" fillId="0" borderId="126" xfId="130" applyFont="1" applyFill="1" applyBorder="1"/>
    <xf numFmtId="0" fontId="43" fillId="0" borderId="100" xfId="130" applyFont="1" applyFill="1" applyBorder="1"/>
    <xf numFmtId="0" fontId="43" fillId="0" borderId="24" xfId="130" applyFont="1" applyFill="1" applyBorder="1"/>
    <xf numFmtId="0" fontId="43" fillId="0" borderId="32" xfId="130" applyFont="1" applyFill="1" applyBorder="1"/>
    <xf numFmtId="0" fontId="43" fillId="0" borderId="29" xfId="130" applyFont="1" applyFill="1" applyBorder="1"/>
    <xf numFmtId="0" fontId="43" fillId="0" borderId="126" xfId="130" applyFont="1" applyFill="1" applyBorder="1"/>
    <xf numFmtId="49" fontId="42" fillId="0" borderId="99" xfId="130" applyNumberFormat="1" applyFont="1" applyFill="1" applyBorder="1" applyAlignment="1">
      <alignment vertical="top"/>
    </xf>
    <xf numFmtId="0" fontId="42" fillId="0" borderId="0" xfId="130" applyFont="1" applyFill="1" applyBorder="1" applyAlignment="1"/>
    <xf numFmtId="0" fontId="42" fillId="0" borderId="100" xfId="130" applyFont="1" applyFill="1" applyBorder="1" applyAlignment="1"/>
    <xf numFmtId="0" fontId="42" fillId="0" borderId="102" xfId="130" applyFont="1" applyFill="1" applyBorder="1" applyAlignment="1"/>
    <xf numFmtId="0" fontId="0" fillId="0" borderId="23" xfId="130" applyFont="1" applyFill="1" applyBorder="1" applyAlignment="1"/>
    <xf numFmtId="0" fontId="42" fillId="0" borderId="24" xfId="130" applyFont="1" applyFill="1" applyBorder="1" applyAlignment="1"/>
    <xf numFmtId="0" fontId="42" fillId="0" borderId="25" xfId="130" applyFont="1" applyFill="1" applyBorder="1" applyAlignment="1"/>
    <xf numFmtId="0" fontId="42" fillId="0" borderId="32" xfId="130" applyFont="1" applyFill="1" applyBorder="1" applyAlignment="1"/>
    <xf numFmtId="0" fontId="42" fillId="0" borderId="33" xfId="130" applyFont="1" applyFill="1" applyBorder="1" applyAlignment="1"/>
    <xf numFmtId="0" fontId="42" fillId="0" borderId="29" xfId="130" applyFont="1" applyFill="1" applyBorder="1" applyAlignment="1"/>
    <xf numFmtId="0" fontId="42" fillId="0" borderId="30" xfId="130" applyFont="1" applyFill="1" applyBorder="1" applyAlignment="1"/>
    <xf numFmtId="0" fontId="42" fillId="0" borderId="0" xfId="130" applyFont="1" applyBorder="1" applyAlignment="1">
      <alignment vertical="top"/>
    </xf>
    <xf numFmtId="0" fontId="0" fillId="0" borderId="0" xfId="130" applyFont="1" applyBorder="1" applyAlignment="1">
      <alignment vertical="center"/>
    </xf>
    <xf numFmtId="0" fontId="0" fillId="0" borderId="0" xfId="0" applyBorder="1">
      <alignment vertical="center"/>
    </xf>
    <xf numFmtId="0" fontId="0" fillId="0" borderId="84" xfId="129" applyFont="1" applyBorder="1" applyAlignment="1">
      <alignment vertical="center"/>
    </xf>
    <xf numFmtId="0" fontId="0" fillId="0" borderId="16" xfId="129" applyFont="1" applyBorder="1" applyAlignment="1">
      <alignment vertical="center"/>
    </xf>
    <xf numFmtId="0" fontId="32" fillId="0" borderId="126" xfId="126" applyFont="1" applyBorder="1" applyAlignment="1">
      <alignment vertical="center"/>
    </xf>
    <xf numFmtId="0" fontId="42" fillId="0" borderId="0" xfId="130" applyFont="1"/>
    <xf numFmtId="0" fontId="42" fillId="0" borderId="0" xfId="127" applyFont="1"/>
    <xf numFmtId="0" fontId="42" fillId="0" borderId="23" xfId="130" applyFont="1" applyFill="1" applyBorder="1" applyAlignment="1"/>
    <xf numFmtId="0" fontId="41" fillId="24" borderId="149" xfId="127" applyNumberFormat="1" applyFont="1" applyFill="1" applyBorder="1" applyAlignment="1">
      <alignment vertical="center"/>
    </xf>
    <xf numFmtId="0" fontId="0" fillId="24" borderId="142" xfId="0" applyNumberFormat="1" applyFill="1" applyBorder="1" applyAlignment="1">
      <alignment vertical="center"/>
    </xf>
    <xf numFmtId="0" fontId="0" fillId="24" borderId="145" xfId="0" applyNumberFormat="1" applyFill="1" applyBorder="1" applyAlignment="1">
      <alignment vertical="center"/>
    </xf>
    <xf numFmtId="0" fontId="0" fillId="27" borderId="0" xfId="130" applyFont="1" applyFill="1"/>
    <xf numFmtId="0" fontId="42" fillId="0" borderId="0" xfId="130" applyFont="1" applyFill="1"/>
    <xf numFmtId="0" fontId="42" fillId="0" borderId="2" xfId="130" applyFont="1" applyFill="1" applyBorder="1" applyAlignment="1">
      <alignment horizontal="center"/>
    </xf>
    <xf numFmtId="0" fontId="42" fillId="0" borderId="19" xfId="130" applyFont="1" applyFill="1" applyBorder="1" applyAlignment="1"/>
    <xf numFmtId="0" fontId="42" fillId="0" borderId="100" xfId="130" applyFont="1" applyFill="1" applyBorder="1"/>
    <xf numFmtId="0" fontId="42" fillId="0" borderId="26" xfId="130" applyFont="1" applyFill="1" applyBorder="1"/>
    <xf numFmtId="0" fontId="42" fillId="0" borderId="83" xfId="130" applyFont="1" applyBorder="1"/>
    <xf numFmtId="0" fontId="42" fillId="24" borderId="142" xfId="0" applyNumberFormat="1" applyFont="1" applyFill="1" applyBorder="1" applyAlignment="1">
      <alignment vertical="center"/>
    </xf>
    <xf numFmtId="0" fontId="42" fillId="24" borderId="145" xfId="0" applyNumberFormat="1" applyFont="1" applyFill="1" applyBorder="1" applyAlignment="1">
      <alignment vertical="center"/>
    </xf>
    <xf numFmtId="0" fontId="42" fillId="0" borderId="18" xfId="130" applyFont="1" applyFill="1" applyBorder="1" applyAlignment="1"/>
    <xf numFmtId="0" fontId="43" fillId="0" borderId="18" xfId="130" applyFont="1" applyFill="1" applyBorder="1"/>
    <xf numFmtId="0" fontId="42" fillId="0" borderId="20" xfId="130" applyFont="1" applyFill="1" applyBorder="1" applyAlignment="1"/>
    <xf numFmtId="0" fontId="0" fillId="0" borderId="34" xfId="130" applyFont="1" applyBorder="1" applyAlignment="1"/>
    <xf numFmtId="0" fontId="0" fillId="0" borderId="59" xfId="130" applyFont="1" applyBorder="1" applyAlignment="1"/>
    <xf numFmtId="0" fontId="42" fillId="0" borderId="29" xfId="130" applyFont="1" applyBorder="1" applyAlignment="1"/>
    <xf numFmtId="0" fontId="42" fillId="0" borderId="30" xfId="130" applyFont="1" applyBorder="1" applyAlignment="1"/>
    <xf numFmtId="0" fontId="47" fillId="0" borderId="0" xfId="130" applyFont="1"/>
    <xf numFmtId="0" fontId="0" fillId="0" borderId="24" xfId="130" applyFont="1" applyFill="1" applyBorder="1" applyAlignment="1"/>
    <xf numFmtId="0" fontId="42" fillId="0" borderId="0" xfId="0" applyFont="1">
      <alignment vertical="center"/>
    </xf>
    <xf numFmtId="0" fontId="0" fillId="0" borderId="34" xfId="130" applyFont="1" applyFill="1" applyBorder="1" applyAlignment="1"/>
    <xf numFmtId="0" fontId="0" fillId="0" borderId="22" xfId="130" applyFont="1" applyFill="1" applyBorder="1" applyAlignment="1"/>
    <xf numFmtId="0" fontId="42" fillId="0" borderId="56" xfId="130" applyFont="1" applyFill="1" applyBorder="1"/>
    <xf numFmtId="0" fontId="0" fillId="0" borderId="28" xfId="130" applyFont="1" applyFill="1" applyBorder="1" applyAlignment="1"/>
    <xf numFmtId="0" fontId="0" fillId="0" borderId="26" xfId="130" applyFont="1" applyFill="1" applyBorder="1" applyAlignment="1"/>
    <xf numFmtId="0" fontId="0" fillId="0" borderId="54" xfId="130" applyFont="1" applyFill="1" applyBorder="1"/>
    <xf numFmtId="0" fontId="0" fillId="0" borderId="56" xfId="130" applyFont="1" applyFill="1" applyBorder="1"/>
    <xf numFmtId="0" fontId="0" fillId="0" borderId="103" xfId="130" applyFont="1" applyFill="1" applyBorder="1" applyAlignment="1"/>
    <xf numFmtId="0" fontId="0" fillId="0" borderId="32" xfId="130" applyFont="1" applyFill="1" applyBorder="1" applyAlignment="1"/>
    <xf numFmtId="0" fontId="0" fillId="0" borderId="99" xfId="130" applyFont="1" applyFill="1" applyBorder="1"/>
    <xf numFmtId="0" fontId="0" fillId="0" borderId="61" xfId="130" applyFont="1" applyFill="1" applyBorder="1"/>
    <xf numFmtId="0" fontId="43" fillId="0" borderId="54" xfId="130" applyFont="1" applyFill="1" applyBorder="1"/>
    <xf numFmtId="0" fontId="42" fillId="0" borderId="126" xfId="130" applyFont="1" applyFill="1" applyBorder="1" applyAlignment="1"/>
    <xf numFmtId="0" fontId="47" fillId="0" borderId="0" xfId="127" applyFont="1"/>
    <xf numFmtId="0" fontId="0" fillId="0" borderId="39" xfId="0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112" xfId="0" applyBorder="1">
      <alignment vertical="center"/>
    </xf>
    <xf numFmtId="0" fontId="0" fillId="0" borderId="38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0" fillId="0" borderId="45" xfId="0" applyBorder="1">
      <alignment vertical="center"/>
    </xf>
    <xf numFmtId="0" fontId="0" fillId="0" borderId="118" xfId="0" applyBorder="1">
      <alignment vertical="center"/>
    </xf>
    <xf numFmtId="0" fontId="0" fillId="0" borderId="119" xfId="0" applyBorder="1">
      <alignment vertical="center"/>
    </xf>
    <xf numFmtId="0" fontId="0" fillId="0" borderId="0" xfId="0" applyFill="1" applyBorder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>
      <alignment vertical="center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43" fillId="0" borderId="56" xfId="130" applyFont="1" applyFill="1" applyBorder="1"/>
    <xf numFmtId="0" fontId="43" fillId="0" borderId="99" xfId="130" applyFont="1" applyFill="1" applyBorder="1"/>
    <xf numFmtId="0" fontId="43" fillId="0" borderId="59" xfId="130" applyFont="1" applyFill="1" applyBorder="1"/>
    <xf numFmtId="0" fontId="42" fillId="0" borderId="152" xfId="130" applyFont="1" applyFill="1" applyBorder="1"/>
    <xf numFmtId="0" fontId="42" fillId="0" borderId="53" xfId="130" applyFont="1" applyFill="1" applyBorder="1" applyAlignment="1"/>
    <xf numFmtId="0" fontId="42" fillId="0" borderId="54" xfId="130" applyFont="1" applyFill="1" applyBorder="1" applyAlignment="1"/>
    <xf numFmtId="0" fontId="0" fillId="0" borderId="54" xfId="130" applyFont="1" applyFill="1" applyBorder="1" applyAlignment="1"/>
    <xf numFmtId="0" fontId="43" fillId="0" borderId="25" xfId="130" applyFont="1" applyFill="1" applyBorder="1"/>
    <xf numFmtId="0" fontId="42" fillId="0" borderId="55" xfId="130" applyFont="1" applyFill="1" applyBorder="1" applyAlignment="1"/>
    <xf numFmtId="0" fontId="0" fillId="0" borderId="24" xfId="130" applyFont="1" applyFill="1" applyBorder="1"/>
    <xf numFmtId="0" fontId="0" fillId="0" borderId="99" xfId="130" applyFont="1" applyFill="1" applyBorder="1" applyAlignment="1"/>
    <xf numFmtId="0" fontId="0" fillId="0" borderId="57" xfId="130" applyFont="1" applyFill="1" applyBorder="1" applyAlignment="1"/>
    <xf numFmtId="0" fontId="47" fillId="0" borderId="128" xfId="127" applyFont="1" applyBorder="1"/>
    <xf numFmtId="0" fontId="47" fillId="0" borderId="128" xfId="130" applyFont="1" applyBorder="1"/>
    <xf numFmtId="0" fontId="47" fillId="0" borderId="128" xfId="130" applyFont="1" applyFill="1" applyBorder="1"/>
    <xf numFmtId="0" fontId="43" fillId="0" borderId="128" xfId="130" applyFont="1" applyFill="1" applyBorder="1"/>
    <xf numFmtId="0" fontId="42" fillId="0" borderId="16" xfId="129" applyFont="1" applyBorder="1" applyAlignment="1">
      <alignment vertical="center"/>
    </xf>
    <xf numFmtId="0" fontId="32" fillId="0" borderId="19" xfId="126" applyFont="1" applyBorder="1" applyAlignment="1">
      <alignment vertical="center"/>
    </xf>
    <xf numFmtId="0" fontId="42" fillId="0" borderId="84" xfId="129" applyFont="1" applyBorder="1" applyAlignment="1">
      <alignment vertical="center"/>
    </xf>
    <xf numFmtId="0" fontId="32" fillId="0" borderId="83" xfId="126" applyFont="1" applyBorder="1" applyAlignment="1">
      <alignment vertical="center"/>
    </xf>
    <xf numFmtId="0" fontId="42" fillId="24" borderId="89" xfId="130" applyFont="1" applyFill="1" applyBorder="1" applyAlignment="1">
      <alignment horizontal="center" vertical="center"/>
    </xf>
    <xf numFmtId="0" fontId="42" fillId="24" borderId="90" xfId="130" applyFont="1" applyFill="1" applyBorder="1" applyAlignment="1">
      <alignment horizontal="center" vertical="center"/>
    </xf>
    <xf numFmtId="0" fontId="42" fillId="24" borderId="17" xfId="130" applyFont="1" applyFill="1" applyBorder="1" applyAlignment="1">
      <alignment horizontal="center"/>
    </xf>
    <xf numFmtId="0" fontId="42" fillId="24" borderId="18" xfId="130" applyFont="1" applyFill="1" applyBorder="1" applyAlignment="1">
      <alignment horizontal="center"/>
    </xf>
    <xf numFmtId="0" fontId="42" fillId="24" borderId="20" xfId="130" applyFont="1" applyFill="1" applyBorder="1" applyAlignment="1">
      <alignment horizontal="center"/>
    </xf>
    <xf numFmtId="0" fontId="42" fillId="0" borderId="0" xfId="129" applyFont="1" applyBorder="1"/>
    <xf numFmtId="0" fontId="0" fillId="0" borderId="0" xfId="130" applyFont="1" applyBorder="1" applyAlignment="1"/>
    <xf numFmtId="0" fontId="42" fillId="0" borderId="115" xfId="129" applyFont="1" applyBorder="1" applyAlignment="1">
      <alignment vertical="center"/>
    </xf>
    <xf numFmtId="0" fontId="32" fillId="0" borderId="112" xfId="126" applyFont="1" applyBorder="1" applyAlignment="1">
      <alignment vertical="center"/>
    </xf>
    <xf numFmtId="0" fontId="32" fillId="0" borderId="117" xfId="126" applyFont="1" applyBorder="1" applyAlignment="1">
      <alignment vertical="center"/>
    </xf>
    <xf numFmtId="0" fontId="32" fillId="0" borderId="119" xfId="126" applyFont="1" applyBorder="1" applyAlignment="1">
      <alignment vertical="center"/>
    </xf>
    <xf numFmtId="0" fontId="0" fillId="0" borderId="59" xfId="130" applyFont="1" applyFill="1" applyBorder="1"/>
    <xf numFmtId="0" fontId="0" fillId="0" borderId="32" xfId="130" applyFont="1" applyFill="1" applyBorder="1"/>
    <xf numFmtId="0" fontId="42" fillId="0" borderId="126" xfId="130" applyFont="1" applyFill="1" applyBorder="1" applyAlignment="1">
      <alignment horizontal="center"/>
    </xf>
    <xf numFmtId="0" fontId="43" fillId="0" borderId="102" xfId="130" applyFont="1" applyBorder="1"/>
    <xf numFmtId="0" fontId="43" fillId="0" borderId="25" xfId="130" applyFont="1" applyBorder="1"/>
    <xf numFmtId="0" fontId="43" fillId="0" borderId="33" xfId="130" applyFont="1" applyBorder="1"/>
    <xf numFmtId="49" fontId="0" fillId="0" borderId="99" xfId="130" applyNumberFormat="1" applyFont="1" applyFill="1" applyBorder="1" applyAlignment="1">
      <alignment vertical="top"/>
    </xf>
    <xf numFmtId="0" fontId="0" fillId="0" borderId="36" xfId="130" applyFont="1" applyBorder="1" applyAlignment="1">
      <alignment vertical="top"/>
    </xf>
    <xf numFmtId="0" fontId="42" fillId="24" borderId="89" xfId="130" applyFont="1" applyFill="1" applyBorder="1" applyAlignment="1">
      <alignment horizontal="center" vertical="center"/>
    </xf>
    <xf numFmtId="0" fontId="42" fillId="24" borderId="90" xfId="130" applyFont="1" applyFill="1" applyBorder="1" applyAlignment="1">
      <alignment horizontal="center" vertical="center"/>
    </xf>
    <xf numFmtId="0" fontId="42" fillId="0" borderId="83" xfId="130" applyFont="1" applyBorder="1"/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42" fillId="24" borderId="110" xfId="130" applyFont="1" applyFill="1" applyBorder="1" applyAlignment="1">
      <alignment horizontal="center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42" fillId="24" borderId="110" xfId="130" applyFont="1" applyFill="1" applyBorder="1" applyAlignment="1">
      <alignment horizontal="left"/>
    </xf>
    <xf numFmtId="0" fontId="42" fillId="24" borderId="2" xfId="130" applyFont="1" applyFill="1" applyBorder="1" applyAlignment="1">
      <alignment horizontal="left"/>
    </xf>
    <xf numFmtId="0" fontId="42" fillId="24" borderId="35" xfId="130" applyFont="1" applyFill="1" applyBorder="1" applyAlignment="1">
      <alignment horizontal="left"/>
    </xf>
    <xf numFmtId="0" fontId="0" fillId="0" borderId="100" xfId="130" applyFont="1" applyBorder="1" applyAlignment="1"/>
    <xf numFmtId="0" fontId="42" fillId="24" borderId="60" xfId="130" applyFont="1" applyFill="1" applyBorder="1" applyAlignment="1">
      <alignment horizontal="center" vertical="center"/>
    </xf>
    <xf numFmtId="0" fontId="0" fillId="0" borderId="99" xfId="130" applyNumberFormat="1" applyFont="1" applyFill="1" applyBorder="1" applyAlignment="1">
      <alignment vertical="top"/>
    </xf>
    <xf numFmtId="0" fontId="0" fillId="0" borderId="0" xfId="130" applyFont="1" applyFill="1"/>
    <xf numFmtId="0" fontId="0" fillId="0" borderId="0" xfId="130" applyNumberFormat="1" applyFont="1"/>
    <xf numFmtId="0" fontId="0" fillId="0" borderId="104" xfId="130" applyFont="1" applyBorder="1" applyAlignment="1">
      <alignment vertical="top"/>
    </xf>
    <xf numFmtId="0" fontId="0" fillId="0" borderId="51" xfId="130" applyFont="1" applyBorder="1" applyAlignment="1">
      <alignment vertical="top"/>
    </xf>
    <xf numFmtId="49" fontId="42" fillId="0" borderId="56" xfId="130" applyNumberFormat="1" applyFont="1" applyFill="1" applyBorder="1" applyAlignment="1">
      <alignment vertical="top"/>
    </xf>
    <xf numFmtId="49" fontId="0" fillId="0" borderId="57" xfId="130" applyNumberFormat="1" applyFont="1" applyFill="1" applyBorder="1" applyAlignment="1">
      <alignment vertical="top"/>
    </xf>
    <xf numFmtId="0" fontId="42" fillId="0" borderId="29" xfId="130" applyNumberFormat="1" applyFont="1" applyFill="1" applyBorder="1" applyAlignment="1">
      <alignment vertical="top"/>
    </xf>
    <xf numFmtId="0" fontId="42" fillId="0" borderId="140" xfId="130" applyNumberFormat="1" applyFont="1" applyFill="1" applyBorder="1" applyAlignment="1">
      <alignment vertical="top"/>
    </xf>
    <xf numFmtId="0" fontId="42" fillId="0" borderId="30" xfId="130" applyNumberFormat="1" applyFont="1" applyFill="1" applyBorder="1" applyAlignment="1">
      <alignment vertical="top"/>
    </xf>
    <xf numFmtId="0" fontId="0" fillId="0" borderId="17" xfId="130" applyFont="1" applyBorder="1" applyAlignment="1">
      <alignment vertical="center"/>
    </xf>
    <xf numFmtId="0" fontId="0" fillId="32" borderId="0" xfId="0" applyFill="1" applyAlignment="1">
      <alignment vertical="center"/>
    </xf>
    <xf numFmtId="0" fontId="50" fillId="0" borderId="0" xfId="0" applyFont="1">
      <alignment vertical="center"/>
    </xf>
    <xf numFmtId="0" fontId="1" fillId="0" borderId="0" xfId="133">
      <alignment vertical="center"/>
    </xf>
    <xf numFmtId="0" fontId="1" fillId="0" borderId="0" xfId="133" applyAlignment="1">
      <alignment vertical="center" wrapText="1"/>
    </xf>
    <xf numFmtId="0" fontId="1" fillId="33" borderId="0" xfId="133" applyFill="1">
      <alignment vertical="center"/>
    </xf>
    <xf numFmtId="0" fontId="51" fillId="0" borderId="0" xfId="133" applyFont="1">
      <alignment vertical="center"/>
    </xf>
    <xf numFmtId="0" fontId="1" fillId="27" borderId="0" xfId="133" applyFill="1">
      <alignment vertical="center"/>
    </xf>
    <xf numFmtId="0" fontId="49" fillId="27" borderId="0" xfId="133" applyFont="1" applyFill="1">
      <alignment vertical="center"/>
    </xf>
    <xf numFmtId="0" fontId="50" fillId="0" borderId="0" xfId="133" applyFont="1">
      <alignment vertical="center"/>
    </xf>
    <xf numFmtId="0" fontId="1" fillId="0" borderId="0" xfId="133" applyFill="1">
      <alignment vertical="center"/>
    </xf>
    <xf numFmtId="0" fontId="49" fillId="0" borderId="0" xfId="133" applyFont="1">
      <alignment vertical="center"/>
    </xf>
    <xf numFmtId="0" fontId="50" fillId="27" borderId="0" xfId="133" applyFont="1" applyFill="1">
      <alignment vertical="center"/>
    </xf>
    <xf numFmtId="0" fontId="1" fillId="0" borderId="155" xfId="133" applyBorder="1">
      <alignment vertical="center"/>
    </xf>
    <xf numFmtId="0" fontId="49" fillId="0" borderId="0" xfId="133" applyFont="1" applyFill="1">
      <alignment vertical="center"/>
    </xf>
    <xf numFmtId="0" fontId="1" fillId="0" borderId="0" xfId="133" applyBorder="1">
      <alignment vertical="center"/>
    </xf>
    <xf numFmtId="0" fontId="0" fillId="0" borderId="0" xfId="130" applyFont="1" applyBorder="1" applyAlignment="1">
      <alignment vertical="top"/>
    </xf>
    <xf numFmtId="0" fontId="0" fillId="0" borderId="0" xfId="130" quotePrefix="1" applyFont="1" applyBorder="1" applyAlignment="1">
      <alignment vertical="top"/>
    </xf>
    <xf numFmtId="0" fontId="42" fillId="0" borderId="0" xfId="130" quotePrefix="1" applyFont="1" applyBorder="1" applyAlignment="1">
      <alignment vertical="top"/>
    </xf>
    <xf numFmtId="0" fontId="0" fillId="0" borderId="0" xfId="130" applyFont="1" applyFill="1" applyBorder="1" applyAlignment="1">
      <alignment vertical="top"/>
    </xf>
    <xf numFmtId="49" fontId="1" fillId="0" borderId="0" xfId="133" applyNumberFormat="1">
      <alignment vertical="center"/>
    </xf>
    <xf numFmtId="0" fontId="42" fillId="0" borderId="24" xfId="130" applyFont="1" applyFill="1" applyBorder="1"/>
    <xf numFmtId="0" fontId="42" fillId="0" borderId="32" xfId="130" applyFont="1" applyFill="1" applyBorder="1"/>
    <xf numFmtId="0" fontId="42" fillId="0" borderId="29" xfId="130" applyFont="1" applyFill="1" applyBorder="1"/>
    <xf numFmtId="0" fontId="43" fillId="0" borderId="0" xfId="130" applyFont="1" applyFill="1" applyBorder="1"/>
    <xf numFmtId="0" fontId="0" fillId="0" borderId="128" xfId="130" applyFont="1" applyFill="1" applyBorder="1"/>
    <xf numFmtId="0" fontId="42" fillId="0" borderId="0" xfId="130" applyFont="1" applyFill="1" applyBorder="1" applyAlignment="1">
      <alignment horizontal="center"/>
    </xf>
    <xf numFmtId="0" fontId="0" fillId="0" borderId="18" xfId="130" applyFont="1" applyFill="1" applyBorder="1" applyAlignment="1"/>
    <xf numFmtId="0" fontId="0" fillId="0" borderId="56" xfId="130" applyFont="1" applyFill="1" applyBorder="1" applyAlignment="1"/>
    <xf numFmtId="0" fontId="43" fillId="0" borderId="24" xfId="130" applyFont="1" applyFill="1" applyBorder="1" applyAlignment="1"/>
    <xf numFmtId="0" fontId="0" fillId="0" borderId="128" xfId="130" applyFont="1" applyFill="1" applyBorder="1" applyAlignment="1"/>
    <xf numFmtId="0" fontId="42" fillId="0" borderId="17" xfId="130" applyFont="1" applyFill="1" applyBorder="1"/>
    <xf numFmtId="0" fontId="42" fillId="0" borderId="20" xfId="130" applyFont="1" applyFill="1" applyBorder="1"/>
    <xf numFmtId="0" fontId="0" fillId="0" borderId="29" xfId="130" applyFont="1" applyFill="1" applyBorder="1" applyAlignment="1"/>
    <xf numFmtId="0" fontId="42" fillId="0" borderId="23" xfId="130" applyNumberFormat="1" applyFont="1" applyFill="1" applyBorder="1" applyAlignment="1">
      <alignment vertical="center"/>
    </xf>
    <xf numFmtId="0" fontId="42" fillId="0" borderId="24" xfId="130" applyNumberFormat="1" applyFont="1" applyFill="1" applyBorder="1" applyAlignment="1">
      <alignment vertical="center"/>
    </xf>
    <xf numFmtId="0" fontId="42" fillId="0" borderId="25" xfId="130" applyNumberFormat="1" applyFont="1" applyFill="1" applyBorder="1" applyAlignment="1">
      <alignment vertical="center"/>
    </xf>
    <xf numFmtId="0" fontId="0" fillId="0" borderId="24" xfId="130" applyNumberFormat="1" applyFont="1" applyFill="1" applyBorder="1" applyAlignment="1">
      <alignment vertical="center"/>
    </xf>
    <xf numFmtId="0" fontId="42" fillId="0" borderId="34" xfId="130" applyNumberFormat="1" applyFont="1" applyFill="1" applyBorder="1" applyAlignment="1">
      <alignment vertical="center"/>
    </xf>
    <xf numFmtId="0" fontId="0" fillId="0" borderId="32" xfId="130" applyNumberFormat="1" applyFont="1" applyFill="1" applyBorder="1" applyAlignment="1">
      <alignment vertical="center"/>
    </xf>
    <xf numFmtId="0" fontId="42" fillId="0" borderId="32" xfId="130" applyNumberFormat="1" applyFont="1" applyFill="1" applyBorder="1" applyAlignment="1">
      <alignment vertical="center"/>
    </xf>
    <xf numFmtId="0" fontId="42" fillId="0" borderId="33" xfId="130" applyNumberFormat="1" applyFont="1" applyFill="1" applyBorder="1" applyAlignment="1">
      <alignment vertical="center"/>
    </xf>
    <xf numFmtId="0" fontId="43" fillId="30" borderId="0" xfId="130" applyFont="1" applyFill="1"/>
    <xf numFmtId="0" fontId="52" fillId="30" borderId="128" xfId="130" applyFont="1" applyFill="1" applyBorder="1"/>
    <xf numFmtId="0" fontId="52" fillId="0" borderId="128" xfId="130" applyFont="1" applyBorder="1"/>
    <xf numFmtId="0" fontId="52" fillId="0" borderId="128" xfId="130" applyFont="1" applyFill="1" applyBorder="1"/>
    <xf numFmtId="0" fontId="42" fillId="24" borderId="89" xfId="130" applyFont="1" applyFill="1" applyBorder="1" applyAlignment="1">
      <alignment horizontal="center" vertical="center"/>
    </xf>
    <xf numFmtId="0" fontId="42" fillId="24" borderId="90" xfId="130" applyFont="1" applyFill="1" applyBorder="1" applyAlignment="1">
      <alignment horizontal="center" vertical="center"/>
    </xf>
    <xf numFmtId="0" fontId="42" fillId="0" borderId="83" xfId="130" applyFont="1" applyBorder="1"/>
    <xf numFmtId="0" fontId="42" fillId="24" borderId="110" xfId="130" applyFont="1" applyFill="1" applyBorder="1" applyAlignment="1">
      <alignment horizontal="center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42" fillId="0" borderId="83" xfId="130" applyFont="1" applyBorder="1"/>
    <xf numFmtId="0" fontId="32" fillId="0" borderId="0" xfId="134">
      <alignment vertical="center"/>
    </xf>
    <xf numFmtId="49" fontId="32" fillId="0" borderId="0" xfId="134" applyNumberFormat="1">
      <alignment vertical="center"/>
    </xf>
    <xf numFmtId="0" fontId="0" fillId="0" borderId="32" xfId="130" applyFont="1" applyBorder="1" applyAlignment="1">
      <alignment vertical="top"/>
    </xf>
    <xf numFmtId="49" fontId="0" fillId="0" borderId="54" xfId="130" applyNumberFormat="1" applyFont="1" applyBorder="1" applyAlignment="1">
      <alignment vertical="top"/>
    </xf>
    <xf numFmtId="0" fontId="0" fillId="0" borderId="28" xfId="130" applyFont="1" applyBorder="1" applyAlignment="1">
      <alignment vertical="top"/>
    </xf>
    <xf numFmtId="0" fontId="42" fillId="0" borderId="29" xfId="130" applyFont="1" applyBorder="1" applyAlignment="1">
      <alignment vertical="top"/>
    </xf>
    <xf numFmtId="0" fontId="42" fillId="0" borderId="140" xfId="130" applyFont="1" applyBorder="1" applyAlignment="1">
      <alignment vertical="top"/>
    </xf>
    <xf numFmtId="0" fontId="0" fillId="0" borderId="57" xfId="130" applyFont="1" applyBorder="1" applyAlignment="1">
      <alignment vertical="top"/>
    </xf>
    <xf numFmtId="0" fontId="42" fillId="0" borderId="30" xfId="130" applyFont="1" applyBorder="1" applyAlignment="1">
      <alignment vertical="top"/>
    </xf>
    <xf numFmtId="0" fontId="42" fillId="0" borderId="28" xfId="130" applyFont="1" applyBorder="1" applyAlignment="1">
      <alignment vertical="top"/>
    </xf>
    <xf numFmtId="0" fontId="42" fillId="0" borderId="57" xfId="130" quotePrefix="1" applyFont="1" applyBorder="1" applyAlignment="1">
      <alignment vertical="top"/>
    </xf>
    <xf numFmtId="0" fontId="42" fillId="0" borderId="57" xfId="130" applyFont="1" applyBorder="1" applyAlignment="1">
      <alignment vertical="top"/>
    </xf>
    <xf numFmtId="0" fontId="42" fillId="0" borderId="156" xfId="130" applyFont="1" applyBorder="1" applyAlignment="1">
      <alignment vertical="top"/>
    </xf>
    <xf numFmtId="0" fontId="42" fillId="0" borderId="139" xfId="130" applyFont="1" applyBorder="1" applyAlignment="1">
      <alignment vertical="top"/>
    </xf>
    <xf numFmtId="0" fontId="42" fillId="0" borderId="157" xfId="130" applyFont="1" applyBorder="1" applyAlignment="1">
      <alignment vertical="top"/>
    </xf>
    <xf numFmtId="0" fontId="0" fillId="0" borderId="29" xfId="130" applyFont="1" applyBorder="1" applyAlignment="1">
      <alignment vertical="top"/>
    </xf>
    <xf numFmtId="0" fontId="42" fillId="0" borderId="59" xfId="130" applyNumberFormat="1" applyFont="1" applyFill="1" applyBorder="1" applyAlignment="1">
      <alignment vertical="top"/>
    </xf>
    <xf numFmtId="49" fontId="42" fillId="0" borderId="128" xfId="130" applyNumberFormat="1" applyFont="1" applyFill="1" applyBorder="1" applyAlignment="1">
      <alignment vertical="top"/>
    </xf>
    <xf numFmtId="0" fontId="42" fillId="0" borderId="0" xfId="130" applyNumberFormat="1" applyFont="1" applyFill="1" applyBorder="1" applyAlignment="1">
      <alignment vertical="top"/>
    </xf>
    <xf numFmtId="0" fontId="42" fillId="0" borderId="129" xfId="130" applyNumberFormat="1" applyFont="1" applyFill="1" applyBorder="1" applyAlignment="1">
      <alignment vertical="top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49" fontId="42" fillId="0" borderId="91" xfId="130" applyNumberFormat="1" applyFont="1" applyBorder="1" applyAlignment="1">
      <alignment vertical="top"/>
    </xf>
    <xf numFmtId="0" fontId="53" fillId="0" borderId="0" xfId="130" applyFont="1" applyFill="1"/>
    <xf numFmtId="49" fontId="42" fillId="0" borderId="26" xfId="130" applyNumberFormat="1" applyFont="1" applyFill="1" applyBorder="1" applyAlignment="1"/>
    <xf numFmtId="49" fontId="43" fillId="30" borderId="0" xfId="130" applyNumberFormat="1" applyFont="1" applyFill="1"/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54" fillId="0" borderId="0" xfId="134" applyFont="1" applyBorder="1">
      <alignment vertical="center"/>
    </xf>
    <xf numFmtId="0" fontId="37" fillId="0" borderId="0" xfId="134" applyFont="1" applyAlignment="1">
      <alignment horizontal="right" vertical="center"/>
    </xf>
    <xf numFmtId="0" fontId="32" fillId="32" borderId="160" xfId="134" applyFill="1" applyBorder="1" applyAlignment="1">
      <alignment horizontal="center" vertical="center"/>
    </xf>
    <xf numFmtId="0" fontId="32" fillId="32" borderId="161" xfId="134" applyFill="1" applyBorder="1" applyAlignment="1">
      <alignment horizontal="center" vertical="center"/>
    </xf>
    <xf numFmtId="0" fontId="32" fillId="32" borderId="162" xfId="134" applyFill="1" applyBorder="1" applyAlignment="1">
      <alignment horizontal="center" vertical="center"/>
    </xf>
    <xf numFmtId="0" fontId="32" fillId="32" borderId="163" xfId="134" applyFill="1" applyBorder="1" applyAlignment="1">
      <alignment horizontal="center" vertical="center"/>
    </xf>
    <xf numFmtId="0" fontId="32" fillId="32" borderId="164" xfId="134" applyFill="1" applyBorder="1" applyAlignment="1">
      <alignment horizontal="center" vertical="center"/>
    </xf>
    <xf numFmtId="180" fontId="32" fillId="32" borderId="161" xfId="134" applyNumberFormat="1" applyFill="1" applyBorder="1" applyAlignment="1">
      <alignment horizontal="center" vertical="center"/>
    </xf>
    <xf numFmtId="181" fontId="32" fillId="32" borderId="162" xfId="134" applyNumberFormat="1" applyFill="1" applyBorder="1" applyAlignment="1">
      <alignment horizontal="center" vertical="center"/>
    </xf>
    <xf numFmtId="180" fontId="32" fillId="32" borderId="162" xfId="134" applyNumberFormat="1" applyFill="1" applyBorder="1" applyAlignment="1">
      <alignment horizontal="center" vertical="center"/>
    </xf>
    <xf numFmtId="181" fontId="32" fillId="32" borderId="165" xfId="134" applyNumberFormat="1" applyFill="1" applyBorder="1" applyAlignment="1">
      <alignment horizontal="center" vertical="center"/>
    </xf>
    <xf numFmtId="180" fontId="32" fillId="34" borderId="143" xfId="134" applyNumberFormat="1" applyFill="1" applyBorder="1" applyAlignment="1">
      <alignment horizontal="center" vertical="center"/>
    </xf>
    <xf numFmtId="181" fontId="32" fillId="34" borderId="43" xfId="134" applyNumberFormat="1" applyFill="1" applyBorder="1" applyAlignment="1">
      <alignment horizontal="center" vertical="center"/>
    </xf>
    <xf numFmtId="180" fontId="32" fillId="34" borderId="43" xfId="134" applyNumberFormat="1" applyFill="1" applyBorder="1" applyAlignment="1">
      <alignment horizontal="center" vertical="center"/>
    </xf>
    <xf numFmtId="181" fontId="32" fillId="34" borderId="44" xfId="134" applyNumberFormat="1" applyFill="1" applyBorder="1" applyAlignment="1">
      <alignment horizontal="center" vertical="center"/>
    </xf>
    <xf numFmtId="0" fontId="32" fillId="0" borderId="113" xfId="134" applyBorder="1" applyAlignment="1">
      <alignment horizontal="left" vertical="center"/>
    </xf>
    <xf numFmtId="0" fontId="32" fillId="32" borderId="150" xfId="134" applyFill="1" applyBorder="1" applyAlignment="1">
      <alignment horizontal="center" vertical="center"/>
    </xf>
    <xf numFmtId="182" fontId="32" fillId="0" borderId="6" xfId="134" applyNumberFormat="1" applyBorder="1" applyAlignment="1">
      <alignment horizontal="center" vertical="center"/>
    </xf>
    <xf numFmtId="3" fontId="32" fillId="0" borderId="168" xfId="134" applyNumberFormat="1" applyBorder="1">
      <alignment vertical="center"/>
    </xf>
    <xf numFmtId="3" fontId="32" fillId="0" borderId="39" xfId="134" applyNumberFormat="1" applyBorder="1" applyAlignment="1">
      <alignment horizontal="center" vertical="center"/>
    </xf>
    <xf numFmtId="0" fontId="32" fillId="32" borderId="169" xfId="134" applyFill="1" applyBorder="1" applyAlignment="1">
      <alignment horizontal="center" vertical="center"/>
    </xf>
    <xf numFmtId="183" fontId="32" fillId="0" borderId="130" xfId="134" applyNumberFormat="1" applyBorder="1">
      <alignment vertical="center"/>
    </xf>
    <xf numFmtId="183" fontId="32" fillId="0" borderId="131" xfId="134" applyNumberFormat="1" applyBorder="1">
      <alignment vertical="center"/>
    </xf>
    <xf numFmtId="183" fontId="32" fillId="0" borderId="170" xfId="134" applyNumberFormat="1" applyBorder="1">
      <alignment vertical="center"/>
    </xf>
    <xf numFmtId="0" fontId="32" fillId="0" borderId="129" xfId="134" applyBorder="1" applyAlignment="1">
      <alignment horizontal="left" vertical="center"/>
    </xf>
    <xf numFmtId="0" fontId="32" fillId="32" borderId="87" xfId="134" applyFill="1" applyBorder="1">
      <alignment vertical="center"/>
    </xf>
    <xf numFmtId="182" fontId="32" fillId="0" borderId="99" xfId="134" applyNumberFormat="1" applyBorder="1" applyAlignment="1">
      <alignment horizontal="center" vertical="center"/>
    </xf>
    <xf numFmtId="3" fontId="32" fillId="0" borderId="88" xfId="134" applyNumberFormat="1" applyBorder="1" applyAlignment="1">
      <alignment vertical="center"/>
    </xf>
    <xf numFmtId="3" fontId="32" fillId="0" borderId="0" xfId="134" applyNumberFormat="1" applyBorder="1" applyAlignment="1">
      <alignment horizontal="center" vertical="center"/>
    </xf>
    <xf numFmtId="0" fontId="32" fillId="32" borderId="36" xfId="134" applyFill="1" applyBorder="1" applyAlignment="1">
      <alignment horizontal="center" vertical="center"/>
    </xf>
    <xf numFmtId="183" fontId="32" fillId="0" borderId="158" xfId="134" applyNumberFormat="1" applyBorder="1">
      <alignment vertical="center"/>
    </xf>
    <xf numFmtId="183" fontId="32" fillId="0" borderId="159" xfId="134" applyNumberFormat="1" applyBorder="1">
      <alignment vertical="center"/>
    </xf>
    <xf numFmtId="183" fontId="32" fillId="0" borderId="173" xfId="134" applyNumberFormat="1" applyBorder="1">
      <alignment vertical="center"/>
    </xf>
    <xf numFmtId="3" fontId="32" fillId="0" borderId="0" xfId="134" applyNumberFormat="1">
      <alignment vertical="center"/>
    </xf>
    <xf numFmtId="0" fontId="32" fillId="0" borderId="175" xfId="134" applyBorder="1" applyAlignment="1">
      <alignment horizontal="left" vertical="center"/>
    </xf>
    <xf numFmtId="0" fontId="32" fillId="32" borderId="89" xfId="134" applyFill="1" applyBorder="1">
      <alignment vertical="center"/>
    </xf>
    <xf numFmtId="182" fontId="32" fillId="0" borderId="59" xfId="134" applyNumberFormat="1" applyBorder="1" applyAlignment="1">
      <alignment horizontal="center" vertical="center"/>
    </xf>
    <xf numFmtId="3" fontId="32" fillId="0" borderId="90" xfId="134" applyNumberFormat="1" applyBorder="1" applyAlignment="1">
      <alignment vertical="center"/>
    </xf>
    <xf numFmtId="3" fontId="32" fillId="0" borderId="18" xfId="134" applyNumberFormat="1" applyBorder="1" applyAlignment="1">
      <alignment horizontal="center" vertical="center"/>
    </xf>
    <xf numFmtId="0" fontId="32" fillId="32" borderId="93" xfId="134" applyFill="1" applyBorder="1" applyAlignment="1">
      <alignment horizontal="center" vertical="center"/>
    </xf>
    <xf numFmtId="183" fontId="32" fillId="0" borderId="178" xfId="134" applyNumberFormat="1" applyBorder="1">
      <alignment vertical="center"/>
    </xf>
    <xf numFmtId="183" fontId="32" fillId="0" borderId="176" xfId="134" applyNumberFormat="1" applyBorder="1">
      <alignment vertical="center"/>
    </xf>
    <xf numFmtId="183" fontId="32" fillId="0" borderId="179" xfId="134" applyNumberFormat="1" applyBorder="1">
      <alignment vertical="center"/>
    </xf>
    <xf numFmtId="0" fontId="32" fillId="0" borderId="127" xfId="134" applyBorder="1" applyAlignment="1">
      <alignment horizontal="left" vertical="center"/>
    </xf>
    <xf numFmtId="0" fontId="32" fillId="32" borderId="21" xfId="134" applyFill="1" applyBorder="1" applyAlignment="1">
      <alignment horizontal="center" vertical="center"/>
    </xf>
    <xf numFmtId="182" fontId="32" fillId="0" borderId="2" xfId="134" applyNumberFormat="1" applyBorder="1" applyAlignment="1">
      <alignment horizontal="center" vertical="center"/>
    </xf>
    <xf numFmtId="3" fontId="32" fillId="0" borderId="44" xfId="134" applyNumberFormat="1" applyBorder="1">
      <alignment vertical="center"/>
    </xf>
    <xf numFmtId="3" fontId="32" fillId="0" borderId="126" xfId="134" applyNumberFormat="1" applyBorder="1" applyAlignment="1">
      <alignment horizontal="center" vertical="center"/>
    </xf>
    <xf numFmtId="0" fontId="32" fillId="32" borderId="104" xfId="134" applyFill="1" applyBorder="1" applyAlignment="1">
      <alignment horizontal="center" vertical="center"/>
    </xf>
    <xf numFmtId="183" fontId="32" fillId="0" borderId="123" xfId="134" applyNumberFormat="1" applyBorder="1">
      <alignment vertical="center"/>
    </xf>
    <xf numFmtId="183" fontId="32" fillId="0" borderId="124" xfId="134" applyNumberFormat="1" applyBorder="1">
      <alignment vertical="center"/>
    </xf>
    <xf numFmtId="183" fontId="32" fillId="0" borderId="181" xfId="134" applyNumberFormat="1" applyBorder="1">
      <alignment vertical="center"/>
    </xf>
    <xf numFmtId="183" fontId="55" fillId="27" borderId="176" xfId="134" applyNumberFormat="1" applyFont="1" applyFill="1" applyBorder="1">
      <alignment vertical="center"/>
    </xf>
    <xf numFmtId="183" fontId="32" fillId="0" borderId="176" xfId="134" applyNumberFormat="1" applyFont="1" applyFill="1" applyBorder="1">
      <alignment vertical="center"/>
    </xf>
    <xf numFmtId="183" fontId="56" fillId="35" borderId="176" xfId="134" applyNumberFormat="1" applyFont="1" applyFill="1" applyBorder="1">
      <alignment vertical="center"/>
    </xf>
    <xf numFmtId="38" fontId="32" fillId="0" borderId="0" xfId="134" applyNumberFormat="1">
      <alignment vertical="center"/>
    </xf>
    <xf numFmtId="183" fontId="55" fillId="27" borderId="178" xfId="134" applyNumberFormat="1" applyFont="1" applyFill="1" applyBorder="1">
      <alignment vertical="center"/>
    </xf>
    <xf numFmtId="183" fontId="32" fillId="0" borderId="176" xfId="134" applyNumberFormat="1" applyFill="1" applyBorder="1">
      <alignment vertical="center"/>
    </xf>
    <xf numFmtId="183" fontId="56" fillId="35" borderId="179" xfId="134" applyNumberFormat="1" applyFont="1" applyFill="1" applyBorder="1">
      <alignment vertical="center"/>
    </xf>
    <xf numFmtId="183" fontId="56" fillId="35" borderId="178" xfId="134" applyNumberFormat="1" applyFont="1" applyFill="1" applyBorder="1">
      <alignment vertical="center"/>
    </xf>
    <xf numFmtId="183" fontId="57" fillId="27" borderId="178" xfId="134" applyNumberFormat="1" applyFont="1" applyFill="1" applyBorder="1">
      <alignment vertical="center"/>
    </xf>
    <xf numFmtId="0" fontId="32" fillId="0" borderId="116" xfId="134" applyBorder="1" applyAlignment="1">
      <alignment horizontal="left" vertical="center"/>
    </xf>
    <xf numFmtId="0" fontId="32" fillId="32" borderId="97" xfId="134" applyFill="1" applyBorder="1">
      <alignment vertical="center"/>
    </xf>
    <xf numFmtId="182" fontId="32" fillId="0" borderId="98" xfId="134" applyNumberFormat="1" applyBorder="1" applyAlignment="1">
      <alignment horizontal="center" vertical="center"/>
    </xf>
    <xf numFmtId="3" fontId="32" fillId="0" borderId="184" xfId="134" applyNumberFormat="1" applyBorder="1" applyAlignment="1">
      <alignment vertical="center"/>
    </xf>
    <xf numFmtId="3" fontId="32" fillId="0" borderId="48" xfId="134" applyNumberFormat="1" applyBorder="1" applyAlignment="1">
      <alignment horizontal="center" vertical="center"/>
    </xf>
    <xf numFmtId="0" fontId="32" fillId="32" borderId="185" xfId="134" applyFill="1" applyBorder="1" applyAlignment="1">
      <alignment horizontal="center" vertical="center"/>
    </xf>
    <xf numFmtId="183" fontId="56" fillId="35" borderId="134" xfId="134" applyNumberFormat="1" applyFont="1" applyFill="1" applyBorder="1">
      <alignment vertical="center"/>
    </xf>
    <xf numFmtId="183" fontId="32" fillId="0" borderId="135" xfId="134" applyNumberFormat="1" applyBorder="1">
      <alignment vertical="center"/>
    </xf>
    <xf numFmtId="183" fontId="32" fillId="0" borderId="186" xfId="134" applyNumberFormat="1" applyBorder="1">
      <alignment vertical="center"/>
    </xf>
    <xf numFmtId="181" fontId="32" fillId="32" borderId="163" xfId="134" applyNumberFormat="1" applyFill="1" applyBorder="1" applyAlignment="1">
      <alignment horizontal="center" vertical="center"/>
    </xf>
    <xf numFmtId="181" fontId="32" fillId="32" borderId="187" xfId="134" applyNumberFormat="1" applyFill="1" applyBorder="1" applyAlignment="1">
      <alignment horizontal="center" vertical="center"/>
    </xf>
    <xf numFmtId="181" fontId="32" fillId="32" borderId="161" xfId="134" applyNumberFormat="1" applyFill="1" applyBorder="1" applyAlignment="1">
      <alignment horizontal="center" vertical="center"/>
    </xf>
    <xf numFmtId="0" fontId="32" fillId="32" borderId="17" xfId="134" applyFill="1" applyBorder="1" applyAlignment="1">
      <alignment horizontal="center" vertical="center"/>
    </xf>
    <xf numFmtId="0" fontId="32" fillId="32" borderId="188" xfId="134" applyFill="1" applyBorder="1" applyAlignment="1">
      <alignment horizontal="center" vertical="center"/>
    </xf>
    <xf numFmtId="183" fontId="32" fillId="0" borderId="128" xfId="134" applyNumberFormat="1" applyBorder="1">
      <alignment vertical="center"/>
    </xf>
    <xf numFmtId="183" fontId="32" fillId="0" borderId="189" xfId="134" applyNumberFormat="1" applyBorder="1">
      <alignment vertical="center"/>
    </xf>
    <xf numFmtId="183" fontId="32" fillId="0" borderId="129" xfId="134" applyNumberFormat="1" applyBorder="1">
      <alignment vertical="center"/>
    </xf>
    <xf numFmtId="183" fontId="32" fillId="0" borderId="61" xfId="134" applyNumberFormat="1" applyBorder="1">
      <alignment vertical="center"/>
    </xf>
    <xf numFmtId="183" fontId="32" fillId="0" borderId="190" xfId="134" applyNumberFormat="1" applyBorder="1">
      <alignment vertical="center"/>
    </xf>
    <xf numFmtId="183" fontId="32" fillId="0" borderId="175" xfId="134" applyNumberFormat="1" applyBorder="1">
      <alignment vertical="center"/>
    </xf>
    <xf numFmtId="183" fontId="32" fillId="0" borderId="125" xfId="134" applyNumberFormat="1" applyBorder="1">
      <alignment vertical="center"/>
    </xf>
    <xf numFmtId="183" fontId="32" fillId="0" borderId="191" xfId="134" applyNumberFormat="1" applyBorder="1">
      <alignment vertical="center"/>
    </xf>
    <xf numFmtId="183" fontId="32" fillId="0" borderId="127" xfId="134" applyNumberFormat="1" applyBorder="1">
      <alignment vertical="center"/>
    </xf>
    <xf numFmtId="183" fontId="56" fillId="36" borderId="176" xfId="134" applyNumberFormat="1" applyFont="1" applyFill="1" applyBorder="1">
      <alignment vertical="center"/>
    </xf>
    <xf numFmtId="183" fontId="32" fillId="0" borderId="61" xfId="134" applyNumberFormat="1" applyFill="1" applyBorder="1">
      <alignment vertical="center"/>
    </xf>
    <xf numFmtId="183" fontId="56" fillId="36" borderId="190" xfId="134" applyNumberFormat="1" applyFont="1" applyFill="1" applyBorder="1">
      <alignment vertical="center"/>
    </xf>
    <xf numFmtId="183" fontId="56" fillId="37" borderId="61" xfId="134" applyNumberFormat="1" applyFont="1" applyFill="1" applyBorder="1">
      <alignment vertical="center"/>
    </xf>
    <xf numFmtId="183" fontId="56" fillId="36" borderId="179" xfId="134" applyNumberFormat="1" applyFont="1" applyFill="1" applyBorder="1">
      <alignment vertical="center"/>
    </xf>
    <xf numFmtId="183" fontId="56" fillId="36" borderId="175" xfId="134" applyNumberFormat="1" applyFont="1" applyFill="1" applyBorder="1">
      <alignment vertical="center"/>
    </xf>
    <xf numFmtId="183" fontId="55" fillId="27" borderId="175" xfId="134" applyNumberFormat="1" applyFont="1" applyFill="1" applyBorder="1">
      <alignment vertical="center"/>
    </xf>
    <xf numFmtId="183" fontId="55" fillId="27" borderId="61" xfId="134" applyNumberFormat="1" applyFont="1" applyFill="1" applyBorder="1">
      <alignment vertical="center"/>
    </xf>
    <xf numFmtId="183" fontId="56" fillId="37" borderId="176" xfId="134" applyNumberFormat="1" applyFont="1" applyFill="1" applyBorder="1">
      <alignment vertical="center"/>
    </xf>
    <xf numFmtId="183" fontId="56" fillId="35" borderId="190" xfId="134" applyNumberFormat="1" applyFont="1" applyFill="1" applyBorder="1">
      <alignment vertical="center"/>
    </xf>
    <xf numFmtId="183" fontId="56" fillId="37" borderId="134" xfId="134" applyNumberFormat="1" applyFont="1" applyFill="1" applyBorder="1">
      <alignment vertical="center"/>
    </xf>
    <xf numFmtId="183" fontId="32" fillId="0" borderId="137" xfId="134" applyNumberFormat="1" applyBorder="1">
      <alignment vertical="center"/>
    </xf>
    <xf numFmtId="183" fontId="32" fillId="0" borderId="192" xfId="134" applyNumberFormat="1" applyBorder="1">
      <alignment vertical="center"/>
    </xf>
    <xf numFmtId="183" fontId="32" fillId="0" borderId="116" xfId="134" applyNumberFormat="1" applyBorder="1">
      <alignment vertical="center"/>
    </xf>
    <xf numFmtId="0" fontId="32" fillId="32" borderId="139" xfId="134" applyFill="1" applyBorder="1">
      <alignment vertical="center"/>
    </xf>
    <xf numFmtId="182" fontId="32" fillId="0" borderId="57" xfId="134" applyNumberFormat="1" applyBorder="1" applyAlignment="1">
      <alignment horizontal="center" vertical="center"/>
    </xf>
    <xf numFmtId="3" fontId="32" fillId="0" borderId="157" xfId="134" applyNumberFormat="1" applyBorder="1" applyAlignment="1">
      <alignment vertical="center"/>
    </xf>
    <xf numFmtId="0" fontId="32" fillId="32" borderId="156" xfId="134" applyFill="1" applyBorder="1" applyAlignment="1">
      <alignment horizontal="center" vertical="center"/>
    </xf>
    <xf numFmtId="0" fontId="32" fillId="38" borderId="0" xfId="134" applyFill="1">
      <alignment vertical="center"/>
    </xf>
    <xf numFmtId="49" fontId="47" fillId="0" borderId="0" xfId="130" applyNumberFormat="1" applyFont="1"/>
    <xf numFmtId="0" fontId="0" fillId="0" borderId="0" xfId="130" applyFont="1"/>
    <xf numFmtId="0" fontId="0" fillId="30" borderId="0" xfId="130" applyFont="1" applyFill="1"/>
    <xf numFmtId="0" fontId="0" fillId="24" borderId="16" xfId="130" applyFont="1" applyFill="1" applyBorder="1" applyAlignment="1">
      <alignment horizontal="center"/>
    </xf>
    <xf numFmtId="0" fontId="0" fillId="24" borderId="0" xfId="130" applyFont="1" applyFill="1" applyBorder="1" applyAlignment="1">
      <alignment horizontal="center"/>
    </xf>
    <xf numFmtId="0" fontId="0" fillId="24" borderId="19" xfId="130" applyFont="1" applyFill="1" applyBorder="1" applyAlignment="1">
      <alignment horizontal="center"/>
    </xf>
    <xf numFmtId="0" fontId="42" fillId="0" borderId="18" xfId="130" applyFont="1" applyFill="1" applyBorder="1"/>
    <xf numFmtId="49" fontId="42" fillId="0" borderId="24" xfId="130" applyNumberFormat="1" applyFont="1" applyFill="1" applyBorder="1" applyAlignment="1"/>
    <xf numFmtId="49" fontId="0" fillId="0" borderId="24" xfId="130" applyNumberFormat="1" applyFont="1" applyFill="1" applyBorder="1" applyAlignment="1"/>
    <xf numFmtId="0" fontId="47" fillId="0" borderId="0" xfId="130" applyFont="1" applyFill="1"/>
    <xf numFmtId="49" fontId="42" fillId="0" borderId="0" xfId="130" applyNumberFormat="1" applyFont="1" applyFill="1"/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0" fillId="0" borderId="103" xfId="130" applyNumberFormat="1" applyFont="1" applyFill="1" applyBorder="1" applyAlignment="1">
      <alignment vertical="center"/>
    </xf>
    <xf numFmtId="0" fontId="42" fillId="0" borderId="100" xfId="130" applyNumberFormat="1" applyFont="1" applyFill="1" applyBorder="1" applyAlignment="1">
      <alignment vertical="center"/>
    </xf>
    <xf numFmtId="0" fontId="43" fillId="0" borderId="100" xfId="130" applyNumberFormat="1" applyFont="1" applyFill="1" applyBorder="1" applyAlignment="1">
      <alignment vertical="center"/>
    </xf>
    <xf numFmtId="0" fontId="42" fillId="0" borderId="51" xfId="130" applyNumberFormat="1" applyFont="1" applyFill="1" applyBorder="1" applyAlignment="1">
      <alignment vertical="center"/>
    </xf>
    <xf numFmtId="0" fontId="0" fillId="0" borderId="23" xfId="130" applyNumberFormat="1" applyFont="1" applyFill="1" applyBorder="1" applyAlignment="1">
      <alignment vertical="center"/>
    </xf>
    <xf numFmtId="0" fontId="43" fillId="0" borderId="24" xfId="130" applyNumberFormat="1" applyFont="1" applyFill="1" applyBorder="1" applyAlignment="1">
      <alignment vertical="center"/>
    </xf>
    <xf numFmtId="0" fontId="42" fillId="0" borderId="55" xfId="130" applyNumberFormat="1" applyFont="1" applyFill="1" applyBorder="1" applyAlignment="1">
      <alignment vertical="center"/>
    </xf>
    <xf numFmtId="0" fontId="0" fillId="0" borderId="24" xfId="130" quotePrefix="1" applyNumberFormat="1" applyFont="1" applyFill="1" applyBorder="1" applyAlignment="1">
      <alignment vertical="center"/>
    </xf>
    <xf numFmtId="0" fontId="0" fillId="0" borderId="100" xfId="130" applyNumberFormat="1" applyFont="1" applyFill="1" applyBorder="1" applyAlignment="1">
      <alignment vertical="center"/>
    </xf>
    <xf numFmtId="0" fontId="0" fillId="0" borderId="26" xfId="130" quotePrefix="1" applyNumberFormat="1" applyFont="1" applyFill="1" applyBorder="1" applyAlignment="1">
      <alignment vertical="center"/>
    </xf>
    <xf numFmtId="0" fontId="42" fillId="0" borderId="26" xfId="130" applyNumberFormat="1" applyFont="1" applyFill="1" applyBorder="1" applyAlignment="1">
      <alignment vertical="center"/>
    </xf>
    <xf numFmtId="0" fontId="0" fillId="0" borderId="26" xfId="130" applyNumberFormat="1" applyFont="1" applyFill="1" applyBorder="1" applyAlignment="1">
      <alignment vertical="center"/>
    </xf>
    <xf numFmtId="0" fontId="43" fillId="0" borderId="26" xfId="130" applyNumberFormat="1" applyFont="1" applyFill="1" applyBorder="1" applyAlignment="1">
      <alignment vertical="center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42" fillId="24" borderId="89" xfId="130" applyFont="1" applyFill="1" applyBorder="1" applyAlignment="1">
      <alignment horizontal="center" vertical="center"/>
    </xf>
    <xf numFmtId="0" fontId="42" fillId="24" borderId="90" xfId="130" applyFont="1" applyFill="1" applyBorder="1" applyAlignment="1">
      <alignment horizontal="center" vertical="center"/>
    </xf>
    <xf numFmtId="0" fontId="42" fillId="24" borderId="110" xfId="130" applyFont="1" applyFill="1" applyBorder="1" applyAlignment="1">
      <alignment horizontal="center"/>
    </xf>
    <xf numFmtId="49" fontId="42" fillId="0" borderId="57" xfId="130" applyNumberFormat="1" applyFont="1" applyFill="1" applyBorder="1" applyAlignment="1">
      <alignment vertical="top"/>
    </xf>
    <xf numFmtId="0" fontId="0" fillId="0" borderId="57" xfId="130" applyNumberFormat="1" applyFont="1" applyFill="1" applyBorder="1" applyAlignment="1">
      <alignment vertical="top"/>
    </xf>
    <xf numFmtId="0" fontId="0" fillId="0" borderId="0" xfId="0">
      <alignment vertical="center"/>
    </xf>
    <xf numFmtId="0" fontId="42" fillId="0" borderId="84" xfId="129" applyFont="1" applyBorder="1" applyAlignment="1">
      <alignment vertical="center"/>
    </xf>
    <xf numFmtId="0" fontId="32" fillId="0" borderId="83" xfId="126" applyFont="1" applyBorder="1" applyAlignment="1">
      <alignment vertical="center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0" fillId="0" borderId="0" xfId="0">
      <alignment vertical="center"/>
    </xf>
    <xf numFmtId="47" fontId="0" fillId="0" borderId="0" xfId="0" applyNumberFormat="1">
      <alignment vertical="center"/>
    </xf>
    <xf numFmtId="0" fontId="42" fillId="0" borderId="125" xfId="130" applyNumberFormat="1" applyFont="1" applyFill="1" applyBorder="1" applyAlignment="1">
      <alignment vertical="top"/>
    </xf>
    <xf numFmtId="0" fontId="42" fillId="0" borderId="126" xfId="130" applyNumberFormat="1" applyFont="1" applyFill="1" applyBorder="1" applyAlignment="1">
      <alignment vertical="top"/>
    </xf>
    <xf numFmtId="0" fontId="42" fillId="0" borderId="127" xfId="130" applyNumberFormat="1" applyFont="1" applyFill="1" applyBorder="1" applyAlignment="1">
      <alignment vertical="top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0" fillId="0" borderId="0" xfId="0">
      <alignment vertical="center"/>
    </xf>
    <xf numFmtId="0" fontId="0" fillId="0" borderId="0" xfId="0">
      <alignment vertical="center"/>
    </xf>
    <xf numFmtId="0" fontId="42" fillId="24" borderId="89" xfId="130" applyFont="1" applyFill="1" applyBorder="1" applyAlignment="1">
      <alignment horizontal="center" vertical="center"/>
    </xf>
    <xf numFmtId="0" fontId="42" fillId="24" borderId="90" xfId="130" applyFont="1" applyFill="1" applyBorder="1" applyAlignment="1">
      <alignment horizontal="center" vertical="center"/>
    </xf>
    <xf numFmtId="0" fontId="42" fillId="24" borderId="110" xfId="130" applyFont="1" applyFill="1" applyBorder="1" applyAlignment="1">
      <alignment horizontal="center"/>
    </xf>
    <xf numFmtId="0" fontId="0" fillId="0" borderId="55" xfId="130" applyFont="1" applyBorder="1" applyAlignment="1">
      <alignment vertical="top"/>
    </xf>
    <xf numFmtId="0" fontId="42" fillId="0" borderId="103" xfId="130" applyFont="1" applyBorder="1" applyAlignment="1">
      <alignment vertical="top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0" fillId="0" borderId="0" xfId="0">
      <alignment vertical="center"/>
    </xf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>
      <alignment vertical="center"/>
    </xf>
    <xf numFmtId="184" fontId="0" fillId="0" borderId="0" xfId="0" applyNumberFormat="1">
      <alignment vertical="center"/>
    </xf>
    <xf numFmtId="185" fontId="0" fillId="0" borderId="0" xfId="0" applyNumberFormat="1">
      <alignment vertical="center"/>
    </xf>
    <xf numFmtId="49" fontId="50" fillId="0" borderId="0" xfId="0" applyNumberFormat="1" applyFont="1">
      <alignment vertical="center"/>
    </xf>
    <xf numFmtId="0" fontId="0" fillId="39" borderId="86" xfId="0" applyFill="1" applyBorder="1">
      <alignment vertical="center"/>
    </xf>
    <xf numFmtId="0" fontId="0" fillId="39" borderId="87" xfId="0" applyFill="1" applyBorder="1">
      <alignment vertical="center"/>
    </xf>
    <xf numFmtId="0" fontId="0" fillId="39" borderId="88" xfId="0" applyFill="1" applyBorder="1">
      <alignment vertical="center"/>
    </xf>
    <xf numFmtId="0" fontId="0" fillId="39" borderId="53" xfId="0" applyFill="1" applyBorder="1">
      <alignment vertical="center"/>
    </xf>
    <xf numFmtId="0" fontId="0" fillId="39" borderId="91" xfId="0" applyFill="1" applyBorder="1">
      <alignment vertical="center"/>
    </xf>
    <xf numFmtId="0" fontId="0" fillId="39" borderId="92" xfId="0" applyFill="1" applyBorder="1">
      <alignment vertical="center"/>
    </xf>
    <xf numFmtId="0" fontId="0" fillId="39" borderId="58" xfId="0" applyFill="1" applyBorder="1">
      <alignment vertical="center"/>
    </xf>
    <xf numFmtId="0" fontId="0" fillId="39" borderId="89" xfId="0" applyFill="1" applyBorder="1">
      <alignment vertical="center"/>
    </xf>
    <xf numFmtId="0" fontId="0" fillId="39" borderId="90" xfId="0" applyFill="1" applyBorder="1">
      <alignment vertical="center"/>
    </xf>
    <xf numFmtId="49" fontId="0" fillId="40" borderId="0" xfId="0" applyNumberFormat="1" applyFill="1">
      <alignment vertical="center"/>
    </xf>
    <xf numFmtId="0" fontId="0" fillId="40" borderId="0" xfId="0" applyFill="1">
      <alignment vertical="center"/>
    </xf>
    <xf numFmtId="0" fontId="0" fillId="0" borderId="0" xfId="0">
      <alignment vertical="center"/>
    </xf>
    <xf numFmtId="0" fontId="42" fillId="24" borderId="110" xfId="130" applyFont="1" applyFill="1" applyBorder="1" applyAlignment="1">
      <alignment horizontal="center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0" fillId="32" borderId="86" xfId="0" applyFill="1" applyBorder="1">
      <alignment vertical="center"/>
    </xf>
    <xf numFmtId="0" fontId="0" fillId="32" borderId="87" xfId="0" applyFill="1" applyBorder="1">
      <alignment vertical="center"/>
    </xf>
    <xf numFmtId="0" fontId="0" fillId="32" borderId="88" xfId="0" applyFill="1" applyBorder="1">
      <alignment vertical="center"/>
    </xf>
    <xf numFmtId="0" fontId="0" fillId="32" borderId="53" xfId="0" applyFill="1" applyBorder="1">
      <alignment vertical="center"/>
    </xf>
    <xf numFmtId="0" fontId="0" fillId="32" borderId="91" xfId="0" applyFill="1" applyBorder="1">
      <alignment vertical="center"/>
    </xf>
    <xf numFmtId="0" fontId="0" fillId="32" borderId="92" xfId="0" applyFill="1" applyBorder="1">
      <alignment vertical="center"/>
    </xf>
    <xf numFmtId="0" fontId="0" fillId="32" borderId="58" xfId="0" applyFill="1" applyBorder="1">
      <alignment vertical="center"/>
    </xf>
    <xf numFmtId="0" fontId="0" fillId="32" borderId="89" xfId="0" applyFill="1" applyBorder="1">
      <alignment vertical="center"/>
    </xf>
    <xf numFmtId="0" fontId="0" fillId="32" borderId="90" xfId="0" applyFill="1" applyBorder="1">
      <alignment vertical="center"/>
    </xf>
    <xf numFmtId="186" fontId="0" fillId="0" borderId="0" xfId="0" applyNumberFormat="1">
      <alignment vertical="center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42" fillId="0" borderId="18" xfId="130" applyFont="1" applyFill="1" applyBorder="1" applyAlignment="1">
      <alignment horizontal="center"/>
    </xf>
    <xf numFmtId="0" fontId="47" fillId="0" borderId="24" xfId="130" applyFont="1" applyFill="1" applyBorder="1"/>
    <xf numFmtId="0" fontId="0" fillId="0" borderId="0" xfId="0">
      <alignment vertical="center"/>
    </xf>
    <xf numFmtId="0" fontId="0" fillId="0" borderId="0" xfId="0">
      <alignment vertical="center"/>
    </xf>
    <xf numFmtId="0" fontId="42" fillId="0" borderId="0" xfId="135" applyFont="1" applyFill="1"/>
    <xf numFmtId="187" fontId="42" fillId="0" borderId="0" xfId="135" applyNumberFormat="1" applyFont="1" applyFill="1"/>
    <xf numFmtId="187" fontId="42" fillId="0" borderId="0" xfId="135" applyNumberFormat="1" applyFont="1" applyFill="1" applyBorder="1"/>
    <xf numFmtId="0" fontId="42" fillId="0" borderId="0" xfId="135" applyFont="1" applyFill="1" applyBorder="1"/>
    <xf numFmtId="0" fontId="0" fillId="0" borderId="0" xfId="135" applyFont="1" applyFill="1" applyBorder="1"/>
    <xf numFmtId="186" fontId="0" fillId="0" borderId="0" xfId="135" applyNumberFormat="1" applyFont="1" applyFill="1" applyBorder="1"/>
    <xf numFmtId="0" fontId="42" fillId="0" borderId="54" xfId="130" applyFont="1" applyFill="1" applyBorder="1"/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182" fontId="32" fillId="0" borderId="0" xfId="134" applyNumberFormat="1">
      <alignment vertical="center"/>
    </xf>
    <xf numFmtId="0" fontId="32" fillId="0" borderId="0" xfId="134" applyNumberFormat="1">
      <alignment vertical="center"/>
    </xf>
    <xf numFmtId="183" fontId="32" fillId="0" borderId="0" xfId="134" applyNumberFormat="1">
      <alignment vertical="center"/>
    </xf>
    <xf numFmtId="14" fontId="32" fillId="0" borderId="0" xfId="134" applyNumberFormat="1">
      <alignment vertical="center"/>
    </xf>
    <xf numFmtId="0" fontId="42" fillId="24" borderId="110" xfId="130" applyFont="1" applyFill="1" applyBorder="1" applyAlignment="1">
      <alignment horizontal="center"/>
    </xf>
    <xf numFmtId="0" fontId="59" fillId="0" borderId="0" xfId="136">
      <alignment vertical="center"/>
    </xf>
    <xf numFmtId="0" fontId="42" fillId="0" borderId="22" xfId="130" applyFont="1" applyBorder="1" applyAlignment="1">
      <alignment vertical="top"/>
    </xf>
    <xf numFmtId="0" fontId="42" fillId="0" borderId="26" xfId="130" applyFont="1" applyBorder="1" applyAlignment="1">
      <alignment vertical="top"/>
    </xf>
    <xf numFmtId="0" fontId="42" fillId="0" borderId="122" xfId="130" applyFont="1" applyBorder="1" applyAlignment="1">
      <alignment vertical="top"/>
    </xf>
    <xf numFmtId="0" fontId="0" fillId="0" borderId="56" xfId="130" applyFont="1" applyBorder="1" applyAlignment="1">
      <alignment vertical="top"/>
    </xf>
    <xf numFmtId="0" fontId="42" fillId="0" borderId="27" xfId="130" applyFont="1" applyBorder="1" applyAlignment="1">
      <alignment vertical="top"/>
    </xf>
    <xf numFmtId="0" fontId="0" fillId="0" borderId="22" xfId="130" applyFont="1" applyBorder="1" applyAlignment="1">
      <alignment vertical="top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60" fillId="0" borderId="0" xfId="0" applyFont="1">
      <alignment vertical="center"/>
    </xf>
    <xf numFmtId="0" fontId="61" fillId="0" borderId="0" xfId="0" applyFont="1">
      <alignment vertical="center"/>
    </xf>
    <xf numFmtId="0" fontId="0" fillId="0" borderId="0" xfId="0">
      <alignment vertical="center"/>
    </xf>
    <xf numFmtId="0" fontId="50" fillId="27" borderId="0" xfId="0" applyFont="1" applyFill="1">
      <alignment vertical="center"/>
    </xf>
    <xf numFmtId="49" fontId="0" fillId="0" borderId="0" xfId="0" applyNumberFormat="1">
      <alignment vertical="center"/>
    </xf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>
      <alignment vertical="center"/>
    </xf>
    <xf numFmtId="0" fontId="32" fillId="0" borderId="0" xfId="0" applyFont="1" applyFill="1">
      <alignment vertical="center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42" fillId="0" borderId="34" xfId="130" applyFont="1" applyFill="1" applyBorder="1" applyAlignment="1"/>
    <xf numFmtId="0" fontId="36" fillId="25" borderId="0" xfId="126" applyFont="1" applyFill="1" applyBorder="1" applyAlignment="1">
      <alignment horizontal="center" vertical="center"/>
    </xf>
    <xf numFmtId="0" fontId="36" fillId="25" borderId="48" xfId="126" applyFont="1" applyFill="1" applyBorder="1" applyAlignment="1">
      <alignment horizontal="center" vertical="center"/>
    </xf>
    <xf numFmtId="0" fontId="36" fillId="25" borderId="112" xfId="126" applyFont="1" applyFill="1" applyBorder="1" applyAlignment="1">
      <alignment horizontal="center" vertical="center"/>
    </xf>
    <xf numFmtId="0" fontId="36" fillId="0" borderId="0" xfId="126" applyFont="1" applyFill="1" applyBorder="1" applyAlignment="1">
      <alignment horizontal="left" vertical="center"/>
    </xf>
    <xf numFmtId="0" fontId="36" fillId="0" borderId="112" xfId="126" applyFont="1" applyFill="1" applyBorder="1" applyAlignment="1">
      <alignment horizontal="left" vertical="center"/>
    </xf>
    <xf numFmtId="0" fontId="32" fillId="25" borderId="21" xfId="126" applyFont="1" applyFill="1" applyBorder="1" applyAlignment="1">
      <alignment horizontal="right" vertical="center"/>
    </xf>
    <xf numFmtId="0" fontId="32" fillId="25" borderId="2" xfId="126" applyFont="1" applyFill="1" applyBorder="1" applyAlignment="1">
      <alignment horizontal="right" vertical="center"/>
    </xf>
    <xf numFmtId="0" fontId="32" fillId="25" borderId="35" xfId="126" applyFont="1" applyFill="1" applyBorder="1" applyAlignment="1">
      <alignment horizontal="right" vertical="center"/>
    </xf>
    <xf numFmtId="0" fontId="33" fillId="25" borderId="46" xfId="126" applyFont="1" applyFill="1" applyBorder="1" applyAlignment="1">
      <alignment horizontal="center" vertical="center"/>
    </xf>
    <xf numFmtId="0" fontId="33" fillId="25" borderId="0" xfId="126" applyFont="1" applyFill="1" applyBorder="1" applyAlignment="1">
      <alignment horizontal="center" vertical="center"/>
    </xf>
    <xf numFmtId="0" fontId="33" fillId="25" borderId="47" xfId="126" applyFont="1" applyFill="1" applyBorder="1" applyAlignment="1">
      <alignment horizontal="center" vertical="center"/>
    </xf>
    <xf numFmtId="0" fontId="35" fillId="25" borderId="13" xfId="126" applyFont="1" applyFill="1" applyBorder="1" applyAlignment="1">
      <alignment horizontal="center" vertical="center"/>
    </xf>
    <xf numFmtId="0" fontId="35" fillId="25" borderId="14" xfId="126" applyFont="1" applyFill="1" applyBorder="1" applyAlignment="1">
      <alignment horizontal="center" vertical="center"/>
    </xf>
    <xf numFmtId="0" fontId="35" fillId="25" borderId="126" xfId="126" applyFont="1" applyFill="1" applyBorder="1" applyAlignment="1">
      <alignment horizontal="center" vertical="center"/>
    </xf>
    <xf numFmtId="0" fontId="35" fillId="25" borderId="15" xfId="126" applyFont="1" applyFill="1" applyBorder="1" applyAlignment="1">
      <alignment horizontal="center" vertical="center"/>
    </xf>
    <xf numFmtId="0" fontId="35" fillId="25" borderId="17" xfId="126" applyFont="1" applyFill="1" applyBorder="1" applyAlignment="1">
      <alignment horizontal="center" vertical="center"/>
    </xf>
    <xf numFmtId="0" fontId="35" fillId="25" borderId="18" xfId="126" applyFont="1" applyFill="1" applyBorder="1" applyAlignment="1">
      <alignment horizontal="center" vertical="center"/>
    </xf>
    <xf numFmtId="0" fontId="35" fillId="25" borderId="20" xfId="126" applyFont="1" applyFill="1" applyBorder="1" applyAlignment="1">
      <alignment horizontal="center" vertical="center"/>
    </xf>
    <xf numFmtId="0" fontId="36" fillId="26" borderId="0" xfId="126" applyFont="1" applyFill="1" applyBorder="1" applyAlignment="1" applyProtection="1">
      <alignment horizontal="left" vertical="center"/>
      <protection locked="0"/>
    </xf>
    <xf numFmtId="0" fontId="36" fillId="26" borderId="48" xfId="126" applyFont="1" applyFill="1" applyBorder="1" applyAlignment="1" applyProtection="1">
      <alignment horizontal="left" vertical="center"/>
      <protection locked="0"/>
    </xf>
    <xf numFmtId="0" fontId="36" fillId="26" borderId="112" xfId="126" applyFont="1" applyFill="1" applyBorder="1" applyAlignment="1" applyProtection="1">
      <alignment horizontal="left" vertical="center"/>
      <protection locked="0"/>
    </xf>
    <xf numFmtId="0" fontId="32" fillId="25" borderId="48" xfId="126" applyFont="1" applyFill="1" applyBorder="1" applyAlignment="1">
      <alignment horizontal="center" vertical="center"/>
    </xf>
    <xf numFmtId="0" fontId="32" fillId="25" borderId="112" xfId="126" applyFont="1" applyFill="1" applyBorder="1" applyAlignment="1">
      <alignment horizontal="center" vertical="center"/>
    </xf>
    <xf numFmtId="0" fontId="32" fillId="26" borderId="48" xfId="126" applyFont="1" applyFill="1" applyBorder="1" applyProtection="1">
      <alignment vertical="center"/>
      <protection locked="0"/>
    </xf>
    <xf numFmtId="0" fontId="32" fillId="26" borderId="112" xfId="126" applyFont="1" applyFill="1" applyBorder="1" applyProtection="1">
      <alignment vertical="center"/>
      <protection locked="0"/>
    </xf>
    <xf numFmtId="0" fontId="32" fillId="25" borderId="49" xfId="126" applyFont="1" applyFill="1" applyBorder="1" applyAlignment="1">
      <alignment horizontal="center" vertical="center"/>
    </xf>
    <xf numFmtId="0" fontId="32" fillId="25" borderId="50" xfId="126" applyFont="1" applyFill="1" applyBorder="1" applyAlignment="1">
      <alignment horizontal="center" vertical="center"/>
    </xf>
    <xf numFmtId="0" fontId="32" fillId="25" borderId="53" xfId="126" applyFont="1" applyFill="1" applyBorder="1" applyAlignment="1">
      <alignment horizontal="center" vertical="center"/>
    </xf>
    <xf numFmtId="0" fontId="32" fillId="25" borderId="54" xfId="126" applyFont="1" applyFill="1" applyBorder="1" applyAlignment="1">
      <alignment horizontal="center" vertical="center"/>
    </xf>
    <xf numFmtId="0" fontId="37" fillId="26" borderId="31" xfId="126" applyFont="1" applyFill="1" applyBorder="1" applyAlignment="1" applyProtection="1">
      <alignment horizontal="left" vertical="center"/>
      <protection locked="0"/>
    </xf>
    <xf numFmtId="0" fontId="37" fillId="26" borderId="100" xfId="126" applyFont="1" applyFill="1" applyBorder="1" applyAlignment="1" applyProtection="1">
      <alignment horizontal="left" vertical="center"/>
      <protection locked="0"/>
    </xf>
    <xf numFmtId="0" fontId="37" fillId="26" borderId="51" xfId="126" applyFont="1" applyFill="1" applyBorder="1" applyAlignment="1" applyProtection="1">
      <alignment horizontal="left" vertical="center"/>
      <protection locked="0"/>
    </xf>
    <xf numFmtId="0" fontId="37" fillId="26" borderId="24" xfId="126" applyFont="1" applyFill="1" applyBorder="1" applyAlignment="1" applyProtection="1">
      <alignment horizontal="left" vertical="center"/>
      <protection locked="0"/>
    </xf>
    <xf numFmtId="0" fontId="37" fillId="26" borderId="55" xfId="126" applyFont="1" applyFill="1" applyBorder="1" applyAlignment="1" applyProtection="1">
      <alignment horizontal="left" vertical="center"/>
      <protection locked="0"/>
    </xf>
    <xf numFmtId="0" fontId="38" fillId="26" borderId="31" xfId="126" applyFont="1" applyFill="1" applyBorder="1" applyAlignment="1" applyProtection="1">
      <alignment vertical="center"/>
      <protection locked="0"/>
    </xf>
    <xf numFmtId="0" fontId="38" fillId="26" borderId="24" xfId="126" applyFont="1" applyFill="1" applyBorder="1" applyAlignment="1" applyProtection="1">
      <alignment vertical="center"/>
      <protection locked="0"/>
    </xf>
    <xf numFmtId="0" fontId="32" fillId="25" borderId="14" xfId="126" applyFont="1" applyFill="1" applyBorder="1" applyAlignment="1">
      <alignment horizontal="center" vertical="center"/>
    </xf>
    <xf numFmtId="0" fontId="32" fillId="25" borderId="26" xfId="126" applyFont="1" applyFill="1" applyBorder="1" applyAlignment="1">
      <alignment horizontal="center" vertical="center"/>
    </xf>
    <xf numFmtId="0" fontId="32" fillId="25" borderId="22" xfId="126" applyFont="1" applyFill="1" applyBorder="1" applyAlignment="1">
      <alignment horizontal="center" vertical="center"/>
    </xf>
    <xf numFmtId="0" fontId="32" fillId="25" borderId="56" xfId="126" applyFont="1" applyFill="1" applyBorder="1" applyAlignment="1">
      <alignment horizontal="center" vertical="center"/>
    </xf>
    <xf numFmtId="0" fontId="32" fillId="25" borderId="29" xfId="126" applyFont="1" applyFill="1" applyBorder="1" applyAlignment="1">
      <alignment horizontal="center" vertical="center"/>
    </xf>
    <xf numFmtId="0" fontId="32" fillId="25" borderId="58" xfId="126" applyFont="1" applyFill="1" applyBorder="1" applyAlignment="1">
      <alignment horizontal="center" vertical="center"/>
    </xf>
    <xf numFmtId="0" fontId="32" fillId="25" borderId="59" xfId="126" applyFont="1" applyFill="1" applyBorder="1" applyAlignment="1">
      <alignment horizontal="center" vertical="center"/>
    </xf>
    <xf numFmtId="0" fontId="37" fillId="26" borderId="32" xfId="126" applyFont="1" applyFill="1" applyBorder="1" applyAlignment="1" applyProtection="1">
      <alignment horizontal="left" vertical="center"/>
      <protection locked="0"/>
    </xf>
    <xf numFmtId="0" fontId="37" fillId="26" borderId="60" xfId="126" applyFont="1" applyFill="1" applyBorder="1" applyAlignment="1" applyProtection="1">
      <alignment horizontal="left" vertical="center"/>
      <protection locked="0"/>
    </xf>
    <xf numFmtId="0" fontId="38" fillId="26" borderId="32" xfId="126" applyFont="1" applyFill="1" applyBorder="1" applyAlignment="1" applyProtection="1">
      <alignment vertical="center"/>
      <protection locked="0"/>
    </xf>
    <xf numFmtId="0" fontId="32" fillId="25" borderId="18" xfId="126" applyFont="1" applyFill="1" applyBorder="1" applyAlignment="1">
      <alignment horizontal="center" vertical="center"/>
    </xf>
    <xf numFmtId="0" fontId="32" fillId="25" borderId="17" xfId="126" applyFont="1" applyFill="1" applyBorder="1" applyAlignment="1">
      <alignment horizontal="center" vertical="center"/>
    </xf>
    <xf numFmtId="0" fontId="32" fillId="25" borderId="61" xfId="126" applyFont="1" applyFill="1" applyBorder="1" applyAlignment="1">
      <alignment horizontal="center" vertical="center"/>
    </xf>
    <xf numFmtId="49" fontId="41" fillId="25" borderId="38" xfId="126" applyNumberFormat="1" applyFont="1" applyFill="1" applyBorder="1" applyAlignment="1">
      <alignment horizontal="center" vertical="center" shrinkToFit="1"/>
    </xf>
    <xf numFmtId="49" fontId="41" fillId="25" borderId="39" xfId="126" applyNumberFormat="1" applyFont="1" applyFill="1" applyBorder="1" applyAlignment="1">
      <alignment horizontal="center" vertical="center" shrinkToFit="1"/>
    </xf>
    <xf numFmtId="49" fontId="41" fillId="25" borderId="65" xfId="126" applyNumberFormat="1" applyFont="1" applyFill="1" applyBorder="1" applyAlignment="1">
      <alignment horizontal="center" vertical="center" shrinkToFit="1"/>
    </xf>
    <xf numFmtId="49" fontId="41" fillId="25" borderId="118" xfId="126" applyNumberFormat="1" applyFont="1" applyFill="1" applyBorder="1" applyAlignment="1">
      <alignment horizontal="center" vertical="center" shrinkToFit="1"/>
    </xf>
    <xf numFmtId="49" fontId="41" fillId="25" borderId="112" xfId="126" applyNumberFormat="1" applyFont="1" applyFill="1" applyBorder="1" applyAlignment="1">
      <alignment horizontal="center" vertical="center" shrinkToFit="1"/>
    </xf>
    <xf numFmtId="49" fontId="41" fillId="25" borderId="117" xfId="126" applyNumberFormat="1" applyFont="1" applyFill="1" applyBorder="1" applyAlignment="1">
      <alignment horizontal="center" vertical="center" shrinkToFit="1"/>
    </xf>
    <xf numFmtId="176" fontId="42" fillId="24" borderId="6" xfId="126" applyNumberFormat="1" applyFont="1" applyFill="1" applyBorder="1" applyAlignment="1"/>
    <xf numFmtId="176" fontId="42" fillId="24" borderId="133" xfId="126" applyNumberFormat="1" applyFont="1" applyFill="1" applyBorder="1" applyAlignment="1"/>
    <xf numFmtId="176" fontId="42" fillId="24" borderId="112" xfId="126" applyNumberFormat="1" applyFont="1" applyFill="1" applyBorder="1" applyAlignment="1"/>
    <xf numFmtId="176" fontId="42" fillId="24" borderId="119" xfId="126" applyNumberFormat="1" applyFont="1" applyFill="1" applyBorder="1" applyAlignment="1"/>
    <xf numFmtId="0" fontId="48" fillId="24" borderId="64" xfId="126" applyFont="1" applyFill="1" applyBorder="1" applyAlignment="1">
      <alignment vertical="center" shrinkToFit="1"/>
    </xf>
    <xf numFmtId="0" fontId="48" fillId="24" borderId="39" xfId="126" applyFont="1" applyFill="1" applyBorder="1" applyAlignment="1">
      <alignment vertical="center" shrinkToFit="1"/>
    </xf>
    <xf numFmtId="0" fontId="48" fillId="24" borderId="65" xfId="126" applyFont="1" applyFill="1" applyBorder="1" applyAlignment="1">
      <alignment vertical="center" shrinkToFit="1"/>
    </xf>
    <xf numFmtId="0" fontId="48" fillId="24" borderId="115" xfId="126" applyFont="1" applyFill="1" applyBorder="1" applyAlignment="1">
      <alignment vertical="center" shrinkToFit="1"/>
    </xf>
    <xf numFmtId="0" fontId="48" fillId="24" borderId="112" xfId="126" applyFont="1" applyFill="1" applyBorder="1" applyAlignment="1">
      <alignment vertical="center" shrinkToFit="1"/>
    </xf>
    <xf numFmtId="0" fontId="48" fillId="24" borderId="117" xfId="126" applyFont="1" applyFill="1" applyBorder="1" applyAlignment="1">
      <alignment vertical="center" shrinkToFit="1"/>
    </xf>
    <xf numFmtId="49" fontId="41" fillId="25" borderId="130" xfId="126" applyNumberFormat="1" applyFont="1" applyFill="1" applyBorder="1" applyAlignment="1">
      <alignment horizontal="center" vertical="center" shrinkToFit="1"/>
    </xf>
    <xf numFmtId="49" fontId="41" fillId="25" borderId="131" xfId="126" applyNumberFormat="1" applyFont="1" applyFill="1" applyBorder="1" applyAlignment="1">
      <alignment horizontal="center" vertical="center" shrinkToFit="1"/>
    </xf>
    <xf numFmtId="49" fontId="41" fillId="25" borderId="134" xfId="126" applyNumberFormat="1" applyFont="1" applyFill="1" applyBorder="1" applyAlignment="1">
      <alignment horizontal="center" vertical="center" shrinkToFit="1"/>
    </xf>
    <xf numFmtId="49" fontId="41" fillId="25" borderId="135" xfId="126" applyNumberFormat="1" applyFont="1" applyFill="1" applyBorder="1" applyAlignment="1">
      <alignment horizontal="center" vertical="center" shrinkToFit="1"/>
    </xf>
    <xf numFmtId="0" fontId="42" fillId="24" borderId="136" xfId="126" applyFont="1" applyFill="1" applyBorder="1" applyAlignment="1">
      <alignment vertical="center"/>
    </xf>
    <xf numFmtId="0" fontId="42" fillId="24" borderId="39" xfId="126" applyFont="1" applyFill="1" applyBorder="1" applyAlignment="1">
      <alignment vertical="center"/>
    </xf>
    <xf numFmtId="0" fontId="42" fillId="24" borderId="65" xfId="126" applyFont="1" applyFill="1" applyBorder="1" applyAlignment="1">
      <alignment vertical="center"/>
    </xf>
    <xf numFmtId="0" fontId="42" fillId="24" borderId="137" xfId="126" applyFont="1" applyFill="1" applyBorder="1" applyAlignment="1">
      <alignment vertical="center"/>
    </xf>
    <xf numFmtId="0" fontId="42" fillId="24" borderId="112" xfId="126" applyFont="1" applyFill="1" applyBorder="1" applyAlignment="1">
      <alignment vertical="center"/>
    </xf>
    <xf numFmtId="0" fontId="42" fillId="24" borderId="117" xfId="126" applyFont="1" applyFill="1" applyBorder="1" applyAlignment="1">
      <alignment vertical="center"/>
    </xf>
    <xf numFmtId="49" fontId="41" fillId="25" borderId="150" xfId="127" applyNumberFormat="1" applyFont="1" applyFill="1" applyBorder="1" applyAlignment="1">
      <alignment horizontal="center" vertical="center" wrapText="1" shrinkToFit="1"/>
    </xf>
    <xf numFmtId="49" fontId="41" fillId="25" borderId="132" xfId="127" applyNumberFormat="1" applyFont="1" applyFill="1" applyBorder="1" applyAlignment="1">
      <alignment horizontal="center" vertical="center" wrapText="1" shrinkToFit="1"/>
    </xf>
    <xf numFmtId="0" fontId="42" fillId="24" borderId="153" xfId="126" applyFont="1" applyFill="1" applyBorder="1" applyAlignment="1">
      <alignment vertical="center"/>
    </xf>
    <xf numFmtId="0" fontId="42" fillId="24" borderId="6" xfId="126" applyFont="1" applyFill="1" applyBorder="1" applyAlignment="1">
      <alignment vertical="center"/>
    </xf>
    <xf numFmtId="0" fontId="42" fillId="24" borderId="154" xfId="126" applyFont="1" applyFill="1" applyBorder="1" applyAlignment="1">
      <alignment vertical="center"/>
    </xf>
    <xf numFmtId="49" fontId="41" fillId="25" borderId="6" xfId="126" applyNumberFormat="1" applyFont="1" applyFill="1" applyBorder="1" applyAlignment="1">
      <alignment horizontal="center"/>
    </xf>
    <xf numFmtId="49" fontId="41" fillId="25" borderId="132" xfId="126" applyNumberFormat="1" applyFont="1" applyFill="1" applyBorder="1" applyAlignment="1">
      <alignment horizontal="center"/>
    </xf>
    <xf numFmtId="49" fontId="41" fillId="25" borderId="146" xfId="127" applyNumberFormat="1" applyFont="1" applyFill="1" applyBorder="1" applyAlignment="1">
      <alignment horizontal="center" vertical="center" wrapText="1" shrinkToFit="1"/>
    </xf>
    <xf numFmtId="49" fontId="41" fillId="25" borderId="151" xfId="127" applyNumberFormat="1" applyFont="1" applyFill="1" applyBorder="1" applyAlignment="1">
      <alignment horizontal="center" vertical="center" wrapText="1" shrinkToFit="1"/>
    </xf>
    <xf numFmtId="0" fontId="42" fillId="24" borderId="149" xfId="126" applyFont="1" applyFill="1" applyBorder="1" applyAlignment="1">
      <alignment vertical="center"/>
    </xf>
    <xf numFmtId="0" fontId="42" fillId="24" borderId="142" xfId="126" applyFont="1" applyFill="1" applyBorder="1" applyAlignment="1">
      <alignment vertical="center"/>
    </xf>
    <xf numFmtId="0" fontId="42" fillId="24" borderId="145" xfId="126" applyFont="1" applyFill="1" applyBorder="1" applyAlignment="1">
      <alignment vertical="center"/>
    </xf>
    <xf numFmtId="49" fontId="41" fillId="25" borderId="112" xfId="126" applyNumberFormat="1" applyFont="1" applyFill="1" applyBorder="1" applyAlignment="1">
      <alignment horizontal="center"/>
    </xf>
    <xf numFmtId="49" fontId="41" fillId="25" borderId="116" xfId="126" applyNumberFormat="1" applyFont="1" applyFill="1" applyBorder="1" applyAlignment="1">
      <alignment horizontal="center"/>
    </xf>
    <xf numFmtId="0" fontId="42" fillId="25" borderId="75" xfId="129" applyFont="1" applyFill="1" applyBorder="1" applyAlignment="1">
      <alignment horizontal="center" vertical="center"/>
    </xf>
    <xf numFmtId="0" fontId="42" fillId="25" borderId="73" xfId="129" applyFont="1" applyFill="1" applyBorder="1" applyAlignment="1">
      <alignment horizontal="center" vertical="center"/>
    </xf>
    <xf numFmtId="0" fontId="42" fillId="25" borderId="76" xfId="129" applyFont="1" applyFill="1" applyBorder="1" applyAlignment="1">
      <alignment horizontal="center" vertical="center"/>
    </xf>
    <xf numFmtId="176" fontId="42" fillId="0" borderId="77" xfId="129" applyNumberFormat="1" applyFont="1" applyBorder="1" applyAlignment="1">
      <alignment vertical="center"/>
    </xf>
    <xf numFmtId="176" fontId="32" fillId="0" borderId="46" xfId="126" applyNumberFormat="1" applyFont="1" applyBorder="1" applyAlignment="1">
      <alignment vertical="center"/>
    </xf>
    <xf numFmtId="176" fontId="32" fillId="0" borderId="78" xfId="126" applyNumberFormat="1" applyFont="1" applyBorder="1" applyAlignment="1">
      <alignment vertical="center"/>
    </xf>
    <xf numFmtId="0" fontId="42" fillId="0" borderId="79" xfId="129" applyFont="1" applyBorder="1" applyAlignment="1">
      <alignment horizontal="left" vertical="center"/>
    </xf>
    <xf numFmtId="0" fontId="42" fillId="0" borderId="78" xfId="129" applyFont="1" applyBorder="1" applyAlignment="1">
      <alignment horizontal="left" vertical="center"/>
    </xf>
    <xf numFmtId="176" fontId="42" fillId="0" borderId="81" xfId="129" quotePrefix="1" applyNumberFormat="1" applyFont="1" applyBorder="1" applyAlignment="1">
      <alignment vertical="center"/>
    </xf>
    <xf numFmtId="176" fontId="32" fillId="0" borderId="126" xfId="126" applyNumberFormat="1" applyFont="1" applyBorder="1" applyAlignment="1">
      <alignment vertical="center"/>
    </xf>
    <xf numFmtId="176" fontId="32" fillId="0" borderId="83" xfId="126" applyNumberFormat="1" applyFont="1" applyBorder="1" applyAlignment="1">
      <alignment vertical="center"/>
    </xf>
    <xf numFmtId="0" fontId="42" fillId="0" borderId="84" xfId="129" applyFont="1" applyBorder="1" applyAlignment="1">
      <alignment vertical="center"/>
    </xf>
    <xf numFmtId="0" fontId="32" fillId="0" borderId="83" xfId="126" applyFont="1" applyBorder="1" applyAlignment="1">
      <alignment vertical="center"/>
    </xf>
    <xf numFmtId="0" fontId="42" fillId="25" borderId="74" xfId="129" applyFont="1" applyFill="1" applyBorder="1" applyAlignment="1">
      <alignment horizontal="center" vertical="center"/>
    </xf>
    <xf numFmtId="0" fontId="42" fillId="25" borderId="75" xfId="127" applyFont="1" applyFill="1" applyBorder="1" applyAlignment="1">
      <alignment horizontal="center" vertical="center"/>
    </xf>
    <xf numFmtId="0" fontId="42" fillId="25" borderId="73" xfId="127" applyFont="1" applyFill="1" applyBorder="1" applyAlignment="1">
      <alignment horizontal="center" vertical="center"/>
    </xf>
    <xf numFmtId="0" fontId="42" fillId="25" borderId="74" xfId="127" applyFont="1" applyFill="1" applyBorder="1" applyAlignment="1">
      <alignment horizontal="center" vertical="center"/>
    </xf>
    <xf numFmtId="0" fontId="42" fillId="25" borderId="72" xfId="129" applyFont="1" applyFill="1" applyBorder="1" applyAlignment="1">
      <alignment horizontal="center" vertical="center"/>
    </xf>
    <xf numFmtId="176" fontId="42" fillId="0" borderId="41" xfId="129" quotePrefix="1" applyNumberFormat="1" applyFont="1" applyBorder="1" applyAlignment="1">
      <alignment vertical="center"/>
    </xf>
    <xf numFmtId="176" fontId="32" fillId="0" borderId="0" xfId="126" applyNumberFormat="1" applyFont="1" applyBorder="1" applyAlignment="1">
      <alignment vertical="center"/>
    </xf>
    <xf numFmtId="176" fontId="32" fillId="0" borderId="19" xfId="126" applyNumberFormat="1" applyFont="1" applyBorder="1" applyAlignment="1">
      <alignment vertical="center"/>
    </xf>
    <xf numFmtId="0" fontId="42" fillId="0" borderId="16" xfId="129" applyFont="1" applyBorder="1" applyAlignment="1">
      <alignment vertical="center"/>
    </xf>
    <xf numFmtId="0" fontId="32" fillId="0" borderId="19" xfId="126" applyFont="1" applyBorder="1" applyAlignment="1">
      <alignment vertical="center"/>
    </xf>
    <xf numFmtId="176" fontId="42" fillId="0" borderId="118" xfId="129" quotePrefix="1" applyNumberFormat="1" applyFont="1" applyBorder="1" applyAlignment="1">
      <alignment vertical="center"/>
    </xf>
    <xf numFmtId="176" fontId="42" fillId="0" borderId="112" xfId="129" quotePrefix="1" applyNumberFormat="1" applyFont="1" applyBorder="1" applyAlignment="1">
      <alignment vertical="center"/>
    </xf>
    <xf numFmtId="176" fontId="42" fillId="0" borderId="117" xfId="129" quotePrefix="1" applyNumberFormat="1" applyFont="1" applyBorder="1" applyAlignment="1">
      <alignment vertical="center"/>
    </xf>
    <xf numFmtId="0" fontId="42" fillId="0" borderId="115" xfId="129" applyFont="1" applyBorder="1" applyAlignment="1">
      <alignment vertical="center"/>
    </xf>
    <xf numFmtId="0" fontId="42" fillId="0" borderId="117" xfId="129" applyFont="1" applyBorder="1" applyAlignment="1">
      <alignment vertical="center"/>
    </xf>
    <xf numFmtId="0" fontId="42" fillId="0" borderId="58" xfId="130" applyFont="1" applyBorder="1"/>
    <xf numFmtId="0" fontId="42" fillId="0" borderId="59" xfId="130" applyFont="1" applyBorder="1"/>
    <xf numFmtId="0" fontId="42" fillId="0" borderId="53" xfId="130" applyFont="1" applyBorder="1"/>
    <xf numFmtId="0" fontId="42" fillId="0" borderId="54" xfId="130" applyFont="1" applyBorder="1"/>
    <xf numFmtId="0" fontId="42" fillId="0" borderId="86" xfId="130" applyFont="1" applyBorder="1"/>
    <xf numFmtId="0" fontId="42" fillId="0" borderId="99" xfId="130" applyFont="1" applyBorder="1"/>
    <xf numFmtId="0" fontId="42" fillId="24" borderId="84" xfId="130" applyFont="1" applyFill="1" applyBorder="1" applyAlignment="1">
      <alignment horizontal="center" vertical="center"/>
    </xf>
    <xf numFmtId="0" fontId="42" fillId="24" borderId="126" xfId="130" applyFont="1" applyFill="1" applyBorder="1" applyAlignment="1">
      <alignment horizontal="center" vertical="center"/>
    </xf>
    <xf numFmtId="0" fontId="42" fillId="24" borderId="83" xfId="130" applyFont="1" applyFill="1" applyBorder="1" applyAlignment="1">
      <alignment horizontal="center" vertical="center"/>
    </xf>
    <xf numFmtId="0" fontId="42" fillId="24" borderId="17" xfId="130" applyFont="1" applyFill="1" applyBorder="1" applyAlignment="1">
      <alignment horizontal="center" vertical="center"/>
    </xf>
    <xf numFmtId="0" fontId="42" fillId="24" borderId="18" xfId="130" applyFont="1" applyFill="1" applyBorder="1" applyAlignment="1">
      <alignment horizontal="center" vertical="center"/>
    </xf>
    <xf numFmtId="0" fontId="42" fillId="24" borderId="20" xfId="130" applyFont="1" applyFill="1" applyBorder="1" applyAlignment="1">
      <alignment horizontal="center" vertical="center"/>
    </xf>
    <xf numFmtId="0" fontId="42" fillId="24" borderId="86" xfId="130" applyFont="1" applyFill="1" applyBorder="1" applyAlignment="1">
      <alignment horizontal="center" vertical="center"/>
    </xf>
    <xf numFmtId="0" fontId="42" fillId="24" borderId="99" xfId="130" applyFont="1" applyFill="1" applyBorder="1" applyAlignment="1">
      <alignment horizontal="center" vertical="center"/>
    </xf>
    <xf numFmtId="0" fontId="42" fillId="24" borderId="58" xfId="130" applyFont="1" applyFill="1" applyBorder="1" applyAlignment="1">
      <alignment horizontal="center" vertical="center"/>
    </xf>
    <xf numFmtId="0" fontId="42" fillId="24" borderId="59" xfId="130" applyFont="1" applyFill="1" applyBorder="1" applyAlignment="1">
      <alignment horizontal="center" vertical="center"/>
    </xf>
    <xf numFmtId="0" fontId="0" fillId="24" borderId="86" xfId="130" applyFont="1" applyFill="1" applyBorder="1" applyAlignment="1">
      <alignment horizontal="center" vertical="center"/>
    </xf>
    <xf numFmtId="0" fontId="42" fillId="24" borderId="87" xfId="130" applyFont="1" applyFill="1" applyBorder="1" applyAlignment="1">
      <alignment horizontal="center" vertical="center"/>
    </xf>
    <xf numFmtId="0" fontId="42" fillId="24" borderId="88" xfId="130" applyFont="1" applyFill="1" applyBorder="1" applyAlignment="1">
      <alignment horizontal="center" vertical="center"/>
    </xf>
    <xf numFmtId="0" fontId="42" fillId="24" borderId="89" xfId="130" applyFont="1" applyFill="1" applyBorder="1" applyAlignment="1">
      <alignment horizontal="center" vertical="center"/>
    </xf>
    <xf numFmtId="0" fontId="42" fillId="24" borderId="90" xfId="130" applyFont="1" applyFill="1" applyBorder="1" applyAlignment="1">
      <alignment horizontal="center" vertical="center"/>
    </xf>
    <xf numFmtId="0" fontId="42" fillId="24" borderId="103" xfId="130" applyFont="1" applyFill="1" applyBorder="1" applyAlignment="1">
      <alignment horizontal="center" vertical="center"/>
    </xf>
    <xf numFmtId="0" fontId="42" fillId="24" borderId="100" xfId="130" applyFont="1" applyFill="1" applyBorder="1" applyAlignment="1">
      <alignment horizontal="center" vertical="center"/>
    </xf>
    <xf numFmtId="0" fontId="42" fillId="24" borderId="102" xfId="130" applyFont="1" applyFill="1" applyBorder="1" applyAlignment="1">
      <alignment horizontal="center" vertical="center"/>
    </xf>
    <xf numFmtId="0" fontId="42" fillId="0" borderId="53" xfId="130" applyFont="1" applyFill="1" applyBorder="1"/>
    <xf numFmtId="0" fontId="42" fillId="0" borderId="54" xfId="130" applyFont="1" applyFill="1" applyBorder="1"/>
    <xf numFmtId="49" fontId="41" fillId="25" borderId="6" xfId="127" applyNumberFormat="1" applyFont="1" applyFill="1" applyBorder="1" applyAlignment="1">
      <alignment horizontal="center" vertical="center"/>
    </xf>
    <xf numFmtId="49" fontId="41" fillId="25" borderId="132" xfId="127" applyNumberFormat="1" applyFont="1" applyFill="1" applyBorder="1" applyAlignment="1">
      <alignment horizontal="center" vertical="center"/>
    </xf>
    <xf numFmtId="176" fontId="42" fillId="0" borderId="6" xfId="127" applyNumberFormat="1" applyFont="1" applyFill="1" applyBorder="1" applyAlignment="1">
      <alignment vertical="center"/>
    </xf>
    <xf numFmtId="176" fontId="42" fillId="0" borderId="133" xfId="127" applyNumberFormat="1" applyFont="1" applyFill="1" applyBorder="1" applyAlignment="1">
      <alignment vertical="center"/>
    </xf>
    <xf numFmtId="49" fontId="41" fillId="25" borderId="112" xfId="127" applyNumberFormat="1" applyFont="1" applyFill="1" applyBorder="1" applyAlignment="1">
      <alignment horizontal="center" vertical="center"/>
    </xf>
    <xf numFmtId="49" fontId="41" fillId="25" borderId="116" xfId="127" applyNumberFormat="1" applyFont="1" applyFill="1" applyBorder="1" applyAlignment="1">
      <alignment horizontal="center" vertical="center"/>
    </xf>
    <xf numFmtId="176" fontId="42" fillId="0" borderId="112" xfId="127" applyNumberFormat="1" applyFont="1" applyFill="1" applyBorder="1" applyAlignment="1">
      <alignment vertical="center"/>
    </xf>
    <xf numFmtId="176" fontId="42" fillId="0" borderId="119" xfId="127" applyNumberFormat="1" applyFont="1" applyFill="1" applyBorder="1" applyAlignment="1">
      <alignment vertical="center"/>
    </xf>
    <xf numFmtId="49" fontId="41" fillId="25" borderId="130" xfId="127" applyNumberFormat="1" applyFont="1" applyFill="1" applyBorder="1" applyAlignment="1">
      <alignment horizontal="center" vertical="center" shrinkToFit="1"/>
    </xf>
    <xf numFmtId="49" fontId="41" fillId="25" borderId="131" xfId="127" applyNumberFormat="1" applyFont="1" applyFill="1" applyBorder="1" applyAlignment="1">
      <alignment horizontal="center" vertical="center" shrinkToFit="1"/>
    </xf>
    <xf numFmtId="49" fontId="41" fillId="25" borderId="134" xfId="127" applyNumberFormat="1" applyFont="1" applyFill="1" applyBorder="1" applyAlignment="1">
      <alignment horizontal="center" vertical="center" shrinkToFit="1"/>
    </xf>
    <xf numFmtId="49" fontId="41" fillId="25" borderId="135" xfId="127" applyNumberFormat="1" applyFont="1" applyFill="1" applyBorder="1" applyAlignment="1">
      <alignment horizontal="center" vertical="center" shrinkToFit="1"/>
    </xf>
    <xf numFmtId="0" fontId="42" fillId="0" borderId="153" xfId="127" applyFont="1" applyFill="1" applyBorder="1" applyAlignment="1">
      <alignment vertical="center"/>
    </xf>
    <xf numFmtId="0" fontId="42" fillId="0" borderId="6" xfId="127" applyFont="1" applyFill="1" applyBorder="1" applyAlignment="1">
      <alignment vertical="center"/>
    </xf>
    <xf numFmtId="0" fontId="42" fillId="0" borderId="154" xfId="127" applyFont="1" applyFill="1" applyBorder="1" applyAlignment="1">
      <alignment vertical="center"/>
    </xf>
    <xf numFmtId="0" fontId="42" fillId="0" borderId="137" xfId="127" applyFont="1" applyFill="1" applyBorder="1" applyAlignment="1">
      <alignment vertical="center"/>
    </xf>
    <xf numFmtId="0" fontId="42" fillId="0" borderId="112" xfId="127" applyFont="1" applyFill="1" applyBorder="1" applyAlignment="1">
      <alignment vertical="center"/>
    </xf>
    <xf numFmtId="0" fontId="42" fillId="0" borderId="117" xfId="127" applyFont="1" applyFill="1" applyBorder="1" applyAlignment="1">
      <alignment vertical="center"/>
    </xf>
    <xf numFmtId="0" fontId="42" fillId="0" borderId="86" xfId="130" applyFont="1" applyFill="1" applyBorder="1"/>
    <xf numFmtId="0" fontId="42" fillId="0" borderId="99" xfId="130" applyFont="1" applyFill="1" applyBorder="1"/>
    <xf numFmtId="0" fontId="0" fillId="24" borderId="84" xfId="130" applyFont="1" applyFill="1" applyBorder="1" applyAlignment="1">
      <alignment horizontal="center" vertical="center"/>
    </xf>
    <xf numFmtId="0" fontId="41" fillId="24" borderId="69" xfId="127" applyFont="1" applyFill="1" applyBorder="1" applyAlignment="1">
      <alignment horizontal="left" vertical="center" shrinkToFit="1"/>
    </xf>
    <xf numFmtId="0" fontId="41" fillId="24" borderId="70" xfId="127" applyFont="1" applyFill="1" applyBorder="1" applyAlignment="1">
      <alignment horizontal="left" vertical="center" shrinkToFit="1"/>
    </xf>
    <xf numFmtId="0" fontId="41" fillId="24" borderId="71" xfId="127" applyFont="1" applyFill="1" applyBorder="1" applyAlignment="1">
      <alignment horizontal="left" vertical="center" shrinkToFit="1"/>
    </xf>
    <xf numFmtId="0" fontId="41" fillId="24" borderId="66" xfId="127" applyFont="1" applyFill="1" applyBorder="1" applyAlignment="1">
      <alignment horizontal="left" vertical="center" shrinkToFit="1"/>
    </xf>
    <xf numFmtId="0" fontId="41" fillId="24" borderId="67" xfId="127" applyFont="1" applyFill="1" applyBorder="1" applyAlignment="1">
      <alignment horizontal="left" vertical="center" shrinkToFit="1"/>
    </xf>
    <xf numFmtId="0" fontId="41" fillId="24" borderId="68" xfId="127" applyFont="1" applyFill="1" applyBorder="1" applyAlignment="1">
      <alignment horizontal="left" vertical="center" shrinkToFit="1"/>
    </xf>
    <xf numFmtId="49" fontId="40" fillId="25" borderId="108" xfId="127" applyNumberFormat="1" applyFont="1" applyFill="1" applyBorder="1" applyAlignment="1">
      <alignment horizontal="center" vertical="center" shrinkToFit="1"/>
    </xf>
    <xf numFmtId="49" fontId="40" fillId="25" borderId="67" xfId="127" applyNumberFormat="1" applyFont="1" applyFill="1" applyBorder="1" applyAlignment="1">
      <alignment horizontal="center" vertical="center" shrinkToFit="1"/>
    </xf>
    <xf numFmtId="49" fontId="40" fillId="25" borderId="68" xfId="127" applyNumberFormat="1" applyFont="1" applyFill="1" applyBorder="1" applyAlignment="1">
      <alignment horizontal="center" vertical="center" shrinkToFit="1"/>
    </xf>
    <xf numFmtId="49" fontId="41" fillId="25" borderId="109" xfId="127" applyNumberFormat="1" applyFont="1" applyFill="1" applyBorder="1" applyAlignment="1">
      <alignment horizontal="center" vertical="center" shrinkToFit="1"/>
    </xf>
    <xf numFmtId="49" fontId="41" fillId="25" borderId="70" xfId="127" applyNumberFormat="1" applyFont="1" applyFill="1" applyBorder="1" applyAlignment="1">
      <alignment horizontal="center" vertical="center" shrinkToFit="1"/>
    </xf>
    <xf numFmtId="49" fontId="41" fillId="25" borderId="71" xfId="127" applyNumberFormat="1" applyFont="1" applyFill="1" applyBorder="1" applyAlignment="1">
      <alignment horizontal="center" vertical="center" shrinkToFit="1"/>
    </xf>
    <xf numFmtId="49" fontId="41" fillId="25" borderId="115" xfId="127" applyNumberFormat="1" applyFont="1" applyFill="1" applyBorder="1" applyAlignment="1">
      <alignment horizontal="center" vertical="center" wrapText="1" shrinkToFit="1"/>
    </xf>
    <xf numFmtId="49" fontId="41" fillId="25" borderId="116" xfId="127" applyNumberFormat="1" applyFont="1" applyFill="1" applyBorder="1" applyAlignment="1">
      <alignment horizontal="center" vertical="center" wrapText="1" shrinkToFit="1"/>
    </xf>
    <xf numFmtId="0" fontId="0" fillId="24" borderId="136" xfId="127" applyFont="1" applyFill="1" applyBorder="1" applyAlignment="1">
      <alignment vertical="center"/>
    </xf>
    <xf numFmtId="0" fontId="0" fillId="24" borderId="39" xfId="127" applyFont="1" applyFill="1" applyBorder="1" applyAlignment="1">
      <alignment vertical="center"/>
    </xf>
    <xf numFmtId="0" fontId="0" fillId="24" borderId="65" xfId="127" applyFont="1" applyFill="1" applyBorder="1" applyAlignment="1">
      <alignment vertical="center"/>
    </xf>
    <xf numFmtId="0" fontId="0" fillId="24" borderId="137" xfId="127" applyFont="1" applyFill="1" applyBorder="1" applyAlignment="1">
      <alignment vertical="center"/>
    </xf>
    <xf numFmtId="0" fontId="0" fillId="24" borderId="112" xfId="127" applyFont="1" applyFill="1" applyBorder="1" applyAlignment="1">
      <alignment vertical="center"/>
    </xf>
    <xf numFmtId="0" fontId="0" fillId="24" borderId="117" xfId="127" applyFont="1" applyFill="1" applyBorder="1" applyAlignment="1">
      <alignment vertical="center"/>
    </xf>
    <xf numFmtId="0" fontId="42" fillId="0" borderId="138" xfId="130" applyFont="1" applyBorder="1"/>
    <xf numFmtId="0" fontId="42" fillId="0" borderId="57" xfId="130" applyFont="1" applyBorder="1"/>
    <xf numFmtId="0" fontId="0" fillId="24" borderId="87" xfId="130" applyFont="1" applyFill="1" applyBorder="1" applyAlignment="1">
      <alignment horizontal="center" vertical="center"/>
    </xf>
    <xf numFmtId="0" fontId="0" fillId="24" borderId="99" xfId="130" applyFont="1" applyFill="1" applyBorder="1" applyAlignment="1">
      <alignment horizontal="center" vertical="center"/>
    </xf>
    <xf numFmtId="0" fontId="42" fillId="24" borderId="103" xfId="130" applyFont="1" applyFill="1" applyBorder="1" applyAlignment="1">
      <alignment horizontal="center"/>
    </xf>
    <xf numFmtId="0" fontId="42" fillId="24" borderId="100" xfId="130" applyFont="1" applyFill="1" applyBorder="1" applyAlignment="1">
      <alignment horizontal="center"/>
    </xf>
    <xf numFmtId="0" fontId="42" fillId="24" borderId="102" xfId="130" applyFont="1" applyFill="1" applyBorder="1" applyAlignment="1">
      <alignment horizontal="center"/>
    </xf>
    <xf numFmtId="0" fontId="42" fillId="24" borderId="16" xfId="130" applyFont="1" applyFill="1" applyBorder="1" applyAlignment="1">
      <alignment horizontal="center"/>
    </xf>
    <xf numFmtId="0" fontId="42" fillId="24" borderId="0" xfId="130" applyFont="1" applyFill="1" applyBorder="1" applyAlignment="1">
      <alignment horizontal="center"/>
    </xf>
    <xf numFmtId="0" fontId="42" fillId="24" borderId="19" xfId="130" applyFont="1" applyFill="1" applyBorder="1" applyAlignment="1">
      <alignment horizontal="center"/>
    </xf>
    <xf numFmtId="0" fontId="42" fillId="24" borderId="28" xfId="130" applyFont="1" applyFill="1" applyBorder="1" applyAlignment="1">
      <alignment horizontal="center"/>
    </xf>
    <xf numFmtId="0" fontId="42" fillId="24" borderId="29" xfId="130" applyFont="1" applyFill="1" applyBorder="1" applyAlignment="1">
      <alignment horizontal="center"/>
    </xf>
    <xf numFmtId="0" fontId="42" fillId="24" borderId="30" xfId="130" applyFont="1" applyFill="1" applyBorder="1" applyAlignment="1">
      <alignment horizontal="center"/>
    </xf>
    <xf numFmtId="0" fontId="42" fillId="24" borderId="34" xfId="130" applyFont="1" applyFill="1" applyBorder="1" applyAlignment="1">
      <alignment horizontal="center"/>
    </xf>
    <xf numFmtId="0" fontId="42" fillId="24" borderId="32" xfId="130" applyFont="1" applyFill="1" applyBorder="1" applyAlignment="1">
      <alignment horizontal="center"/>
    </xf>
    <xf numFmtId="0" fontId="42" fillId="24" borderId="33" xfId="130" applyFont="1" applyFill="1" applyBorder="1" applyAlignment="1">
      <alignment horizontal="center"/>
    </xf>
    <xf numFmtId="0" fontId="42" fillId="24" borderId="23" xfId="130" applyFont="1" applyFill="1" applyBorder="1" applyAlignment="1">
      <alignment horizontal="center"/>
    </xf>
    <xf numFmtId="0" fontId="42" fillId="24" borderId="24" xfId="130" applyFont="1" applyFill="1" applyBorder="1" applyAlignment="1">
      <alignment horizontal="center"/>
    </xf>
    <xf numFmtId="0" fontId="42" fillId="24" borderId="25" xfId="130" applyFont="1" applyFill="1" applyBorder="1" applyAlignment="1">
      <alignment horizontal="center"/>
    </xf>
    <xf numFmtId="0" fontId="42" fillId="0" borderId="84" xfId="130" applyFont="1" applyBorder="1"/>
    <xf numFmtId="0" fontId="42" fillId="0" borderId="83" xfId="130" applyFont="1" applyBorder="1"/>
    <xf numFmtId="0" fontId="42" fillId="24" borderId="21" xfId="130" applyFont="1" applyFill="1" applyBorder="1" applyAlignment="1"/>
    <xf numFmtId="0" fontId="42" fillId="24" borderId="2" xfId="130" applyFont="1" applyFill="1" applyBorder="1" applyAlignment="1"/>
    <xf numFmtId="0" fontId="42" fillId="24" borderId="143" xfId="130" applyFont="1" applyFill="1" applyBorder="1" applyAlignment="1"/>
    <xf numFmtId="0" fontId="42" fillId="24" borderId="21" xfId="130" applyFont="1" applyFill="1" applyBorder="1" applyAlignment="1">
      <alignment shrinkToFit="1"/>
    </xf>
    <xf numFmtId="0" fontId="42" fillId="24" borderId="2" xfId="130" applyFont="1" applyFill="1" applyBorder="1" applyAlignment="1">
      <alignment shrinkToFit="1"/>
    </xf>
    <xf numFmtId="0" fontId="42" fillId="24" borderId="35" xfId="130" applyFont="1" applyFill="1" applyBorder="1" applyAlignment="1">
      <alignment shrinkToFit="1"/>
    </xf>
    <xf numFmtId="0" fontId="42" fillId="24" borderId="84" xfId="130" applyFont="1" applyFill="1" applyBorder="1" applyAlignment="1">
      <alignment horizontal="center"/>
    </xf>
    <xf numFmtId="0" fontId="42" fillId="24" borderId="126" xfId="130" applyFont="1" applyFill="1" applyBorder="1" applyAlignment="1">
      <alignment horizontal="center"/>
    </xf>
    <xf numFmtId="0" fontId="42" fillId="24" borderId="83" xfId="130" applyFont="1" applyFill="1" applyBorder="1" applyAlignment="1">
      <alignment horizontal="center"/>
    </xf>
    <xf numFmtId="0" fontId="0" fillId="24" borderId="21" xfId="130" applyFont="1" applyFill="1" applyBorder="1" applyAlignment="1">
      <alignment horizontal="center" vertical="center"/>
    </xf>
    <xf numFmtId="0" fontId="0" fillId="24" borderId="2" xfId="130" applyFont="1" applyFill="1" applyBorder="1" applyAlignment="1">
      <alignment horizontal="center" vertical="center"/>
    </xf>
    <xf numFmtId="0" fontId="0" fillId="24" borderId="143" xfId="130" applyFont="1" applyFill="1" applyBorder="1" applyAlignment="1">
      <alignment horizontal="center" vertical="center"/>
    </xf>
    <xf numFmtId="0" fontId="0" fillId="24" borderId="110" xfId="130" applyFont="1" applyFill="1" applyBorder="1" applyAlignment="1">
      <alignment horizontal="center" vertical="center"/>
    </xf>
    <xf numFmtId="0" fontId="0" fillId="24" borderId="35" xfId="130" applyFont="1" applyFill="1" applyBorder="1" applyAlignment="1">
      <alignment horizontal="center" vertical="center"/>
    </xf>
    <xf numFmtId="0" fontId="0" fillId="24" borderId="28" xfId="130" applyFont="1" applyFill="1" applyBorder="1" applyAlignment="1">
      <alignment horizontal="center"/>
    </xf>
    <xf numFmtId="0" fontId="0" fillId="24" borderId="29" xfId="130" applyFont="1" applyFill="1" applyBorder="1" applyAlignment="1">
      <alignment horizontal="center"/>
    </xf>
    <xf numFmtId="0" fontId="0" fillId="24" borderId="30" xfId="130" applyFont="1" applyFill="1" applyBorder="1" applyAlignment="1">
      <alignment horizontal="center"/>
    </xf>
    <xf numFmtId="0" fontId="42" fillId="0" borderId="123" xfId="130" applyFont="1" applyBorder="1"/>
    <xf numFmtId="0" fontId="42" fillId="0" borderId="141" xfId="130" applyFont="1" applyBorder="1"/>
    <xf numFmtId="0" fontId="42" fillId="24" borderId="32" xfId="130" applyFont="1" applyFill="1" applyBorder="1" applyAlignment="1">
      <alignment horizontal="center" vertical="center"/>
    </xf>
    <xf numFmtId="0" fontId="42" fillId="24" borderId="33" xfId="130" applyFont="1" applyFill="1" applyBorder="1" applyAlignment="1">
      <alignment horizontal="center" vertical="center"/>
    </xf>
    <xf numFmtId="0" fontId="0" fillId="24" borderId="23" xfId="130" applyFont="1" applyFill="1" applyBorder="1" applyAlignment="1">
      <alignment horizontal="center"/>
    </xf>
    <xf numFmtId="0" fontId="0" fillId="24" borderId="24" xfId="130" applyFont="1" applyFill="1" applyBorder="1" applyAlignment="1">
      <alignment horizontal="center"/>
    </xf>
    <xf numFmtId="0" fontId="0" fillId="24" borderId="25" xfId="130" applyFont="1" applyFill="1" applyBorder="1" applyAlignment="1">
      <alignment horizontal="center"/>
    </xf>
    <xf numFmtId="0" fontId="0" fillId="0" borderId="137" xfId="127" applyFont="1" applyFill="1" applyBorder="1" applyAlignment="1">
      <alignment vertical="center"/>
    </xf>
    <xf numFmtId="0" fontId="42" fillId="24" borderId="136" xfId="127" applyFont="1" applyFill="1" applyBorder="1" applyAlignment="1">
      <alignment vertical="center"/>
    </xf>
    <xf numFmtId="0" fontId="42" fillId="24" borderId="39" xfId="127" applyFont="1" applyFill="1" applyBorder="1" applyAlignment="1">
      <alignment vertical="center"/>
    </xf>
    <xf numFmtId="0" fontId="42" fillId="24" borderId="65" xfId="127" applyFont="1" applyFill="1" applyBorder="1" applyAlignment="1">
      <alignment vertical="center"/>
    </xf>
    <xf numFmtId="0" fontId="42" fillId="24" borderId="137" xfId="127" applyFont="1" applyFill="1" applyBorder="1" applyAlignment="1">
      <alignment vertical="center"/>
    </xf>
    <xf numFmtId="0" fontId="42" fillId="24" borderId="112" xfId="127" applyFont="1" applyFill="1" applyBorder="1" applyAlignment="1">
      <alignment vertical="center"/>
    </xf>
    <xf numFmtId="0" fontId="42" fillId="24" borderId="117" xfId="127" applyFont="1" applyFill="1" applyBorder="1" applyAlignment="1">
      <alignment vertical="center"/>
    </xf>
    <xf numFmtId="0" fontId="0" fillId="0" borderId="153" xfId="127" applyFont="1" applyFill="1" applyBorder="1" applyAlignment="1">
      <alignment vertical="center"/>
    </xf>
    <xf numFmtId="0" fontId="42" fillId="24" borderId="22" xfId="130" applyFont="1" applyFill="1" applyBorder="1" applyAlignment="1">
      <alignment horizontal="center"/>
    </xf>
    <xf numFmtId="0" fontId="42" fillId="24" borderId="26" xfId="130" applyFont="1" applyFill="1" applyBorder="1" applyAlignment="1">
      <alignment horizontal="center"/>
    </xf>
    <xf numFmtId="0" fontId="42" fillId="24" borderId="27" xfId="130" applyFont="1" applyFill="1" applyBorder="1" applyAlignment="1">
      <alignment horizontal="center"/>
    </xf>
    <xf numFmtId="0" fontId="0" fillId="0" borderId="0" xfId="0">
      <alignment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29" xfId="0" applyBorder="1">
      <alignment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9" borderId="0" xfId="0" applyFill="1" applyBorder="1" applyAlignment="1">
      <alignment vertical="center"/>
    </xf>
    <xf numFmtId="0" fontId="0" fillId="28" borderId="128" xfId="0" applyFill="1" applyBorder="1" applyAlignment="1">
      <alignment vertical="center"/>
    </xf>
    <xf numFmtId="0" fontId="0" fillId="28" borderId="0" xfId="0" applyFill="1" applyBorder="1" applyAlignment="1">
      <alignment vertical="center"/>
    </xf>
    <xf numFmtId="0" fontId="0" fillId="30" borderId="128" xfId="0" applyFill="1" applyBorder="1" applyAlignment="1">
      <alignment vertical="center"/>
    </xf>
    <xf numFmtId="0" fontId="0" fillId="30" borderId="0" xfId="0" applyFill="1" applyBorder="1" applyAlignment="1">
      <alignment vertical="center"/>
    </xf>
    <xf numFmtId="0" fontId="0" fillId="31" borderId="128" xfId="0" applyFill="1" applyBorder="1" applyAlignment="1">
      <alignment vertical="center"/>
    </xf>
    <xf numFmtId="0" fontId="0" fillId="31" borderId="0" xfId="0" applyFill="1" applyBorder="1" applyAlignment="1">
      <alignment vertical="center"/>
    </xf>
    <xf numFmtId="0" fontId="0" fillId="28" borderId="84" xfId="0" applyFill="1" applyBorder="1" applyAlignment="1">
      <alignment horizontal="center" vertical="center"/>
    </xf>
    <xf numFmtId="0" fontId="0" fillId="28" borderId="83" xfId="0" applyFill="1" applyBorder="1" applyAlignment="1">
      <alignment horizontal="center" vertical="center"/>
    </xf>
    <xf numFmtId="0" fontId="0" fillId="28" borderId="22" xfId="0" applyFill="1" applyBorder="1" applyAlignment="1">
      <alignment horizontal="center" vertical="center"/>
    </xf>
    <xf numFmtId="0" fontId="0" fillId="28" borderId="27" xfId="0" applyFill="1" applyBorder="1" applyAlignment="1">
      <alignment horizontal="center" vertical="center"/>
    </xf>
    <xf numFmtId="0" fontId="0" fillId="30" borderId="84" xfId="0" applyFill="1" applyBorder="1" applyAlignment="1">
      <alignment horizontal="center" vertical="center"/>
    </xf>
    <xf numFmtId="0" fontId="0" fillId="30" borderId="83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0" borderId="27" xfId="0" applyFill="1" applyBorder="1" applyAlignment="1">
      <alignment horizontal="center" vertical="center"/>
    </xf>
    <xf numFmtId="0" fontId="0" fillId="30" borderId="127" xfId="0" applyFill="1" applyBorder="1" applyAlignment="1">
      <alignment horizontal="center" vertical="center"/>
    </xf>
    <xf numFmtId="0" fontId="0" fillId="30" borderId="122" xfId="0" applyFill="1" applyBorder="1" applyAlignment="1">
      <alignment horizontal="center" vertical="center"/>
    </xf>
    <xf numFmtId="0" fontId="0" fillId="30" borderId="125" xfId="0" applyFill="1" applyBorder="1" applyAlignment="1">
      <alignment vertical="center"/>
    </xf>
    <xf numFmtId="0" fontId="0" fillId="30" borderId="126" xfId="0" applyFill="1" applyBorder="1" applyAlignment="1">
      <alignment vertical="center"/>
    </xf>
    <xf numFmtId="0" fontId="0" fillId="30" borderId="83" xfId="0" applyFill="1" applyBorder="1" applyAlignment="1">
      <alignment vertical="center"/>
    </xf>
    <xf numFmtId="0" fontId="0" fillId="30" borderId="56" xfId="0" applyFill="1" applyBorder="1" applyAlignment="1">
      <alignment vertical="center"/>
    </xf>
    <xf numFmtId="0" fontId="0" fillId="30" borderId="26" xfId="0" applyFill="1" applyBorder="1" applyAlignment="1">
      <alignment vertical="center"/>
    </xf>
    <xf numFmtId="0" fontId="0" fillId="30" borderId="27" xfId="0" applyFill="1" applyBorder="1" applyAlignment="1">
      <alignment vertical="center"/>
    </xf>
    <xf numFmtId="0" fontId="0" fillId="0" borderId="29" xfId="0" applyBorder="1" applyAlignment="1">
      <alignment vertical="center" shrinkToFit="1"/>
    </xf>
    <xf numFmtId="0" fontId="0" fillId="0" borderId="30" xfId="0" applyBorder="1" applyAlignment="1">
      <alignment vertical="center" shrinkToFit="1"/>
    </xf>
    <xf numFmtId="0" fontId="0" fillId="0" borderId="18" xfId="0" applyBorder="1" applyAlignment="1">
      <alignment vertical="center" shrinkToFit="1"/>
    </xf>
    <xf numFmtId="0" fontId="0" fillId="0" borderId="20" xfId="0" applyBorder="1" applyAlignment="1">
      <alignment vertical="center" shrinkToFit="1"/>
    </xf>
    <xf numFmtId="0" fontId="0" fillId="29" borderId="103" xfId="0" applyFill="1" applyBorder="1" applyAlignment="1">
      <alignment vertical="center"/>
    </xf>
    <xf numFmtId="0" fontId="0" fillId="29" borderId="100" xfId="0" applyFill="1" applyBorder="1" applyAlignment="1">
      <alignment vertical="center"/>
    </xf>
    <xf numFmtId="0" fontId="0" fillId="29" borderId="102" xfId="0" applyFill="1" applyBorder="1" applyAlignment="1">
      <alignment vertical="center"/>
    </xf>
    <xf numFmtId="0" fontId="0" fillId="29" borderId="23" xfId="0" applyFill="1" applyBorder="1" applyAlignment="1">
      <alignment vertical="center"/>
    </xf>
    <xf numFmtId="0" fontId="0" fillId="29" borderId="24" xfId="0" applyFill="1" applyBorder="1" applyAlignment="1">
      <alignment vertical="center"/>
    </xf>
    <xf numFmtId="0" fontId="0" fillId="29" borderId="25" xfId="0" applyFill="1" applyBorder="1" applyAlignment="1">
      <alignment vertical="center"/>
    </xf>
    <xf numFmtId="0" fontId="0" fillId="29" borderId="34" xfId="0" applyFill="1" applyBorder="1" applyAlignment="1">
      <alignment vertical="center"/>
    </xf>
    <xf numFmtId="0" fontId="0" fillId="29" borderId="32" xfId="0" applyFill="1" applyBorder="1" applyAlignment="1">
      <alignment vertical="center"/>
    </xf>
    <xf numFmtId="0" fontId="0" fillId="29" borderId="33" xfId="0" applyFill="1" applyBorder="1" applyAlignment="1">
      <alignment vertical="center"/>
    </xf>
    <xf numFmtId="0" fontId="0" fillId="31" borderId="84" xfId="0" applyFill="1" applyBorder="1" applyAlignment="1">
      <alignment horizontal="center" vertical="center"/>
    </xf>
    <xf numFmtId="0" fontId="0" fillId="31" borderId="83" xfId="0" applyFill="1" applyBorder="1" applyAlignment="1">
      <alignment horizontal="center" vertical="center"/>
    </xf>
    <xf numFmtId="0" fontId="0" fillId="31" borderId="22" xfId="0" applyFill="1" applyBorder="1" applyAlignment="1">
      <alignment horizontal="center" vertical="center"/>
    </xf>
    <xf numFmtId="0" fontId="0" fillId="31" borderId="27" xfId="0" applyFill="1" applyBorder="1" applyAlignment="1">
      <alignment horizontal="center" vertical="center"/>
    </xf>
    <xf numFmtId="0" fontId="0" fillId="28" borderId="127" xfId="0" applyFill="1" applyBorder="1" applyAlignment="1">
      <alignment horizontal="center" vertical="center"/>
    </xf>
    <xf numFmtId="0" fontId="0" fillId="28" borderId="122" xfId="0" applyFill="1" applyBorder="1" applyAlignment="1">
      <alignment horizontal="center" vertical="center"/>
    </xf>
    <xf numFmtId="0" fontId="0" fillId="28" borderId="125" xfId="0" applyFill="1" applyBorder="1" applyAlignment="1">
      <alignment vertical="center"/>
    </xf>
    <xf numFmtId="0" fontId="0" fillId="28" borderId="126" xfId="0" applyFill="1" applyBorder="1" applyAlignment="1">
      <alignment vertical="center"/>
    </xf>
    <xf numFmtId="0" fontId="0" fillId="28" borderId="83" xfId="0" applyFill="1" applyBorder="1" applyAlignment="1">
      <alignment vertical="center"/>
    </xf>
    <xf numFmtId="0" fontId="0" fillId="28" borderId="56" xfId="0" applyFill="1" applyBorder="1" applyAlignment="1">
      <alignment vertical="center"/>
    </xf>
    <xf numFmtId="0" fontId="0" fillId="28" borderId="26" xfId="0" applyFill="1" applyBorder="1" applyAlignment="1">
      <alignment vertical="center"/>
    </xf>
    <xf numFmtId="0" fontId="0" fillId="28" borderId="27" xfId="0" applyFill="1" applyBorder="1" applyAlignment="1">
      <alignment vertical="center"/>
    </xf>
    <xf numFmtId="0" fontId="0" fillId="29" borderId="84" xfId="0" applyFill="1" applyBorder="1" applyAlignment="1">
      <alignment vertical="center"/>
    </xf>
    <xf numFmtId="0" fontId="0" fillId="29" borderId="126" xfId="0" applyFill="1" applyBorder="1" applyAlignment="1">
      <alignment vertical="center"/>
    </xf>
    <xf numFmtId="0" fontId="0" fillId="29" borderId="83" xfId="0" applyFill="1" applyBorder="1" applyAlignment="1">
      <alignment vertical="center"/>
    </xf>
    <xf numFmtId="0" fontId="0" fillId="29" borderId="22" xfId="0" applyFill="1" applyBorder="1" applyAlignment="1">
      <alignment vertical="center"/>
    </xf>
    <xf numFmtId="0" fontId="0" fillId="29" borderId="26" xfId="0" applyFill="1" applyBorder="1" applyAlignment="1">
      <alignment vertical="center"/>
    </xf>
    <xf numFmtId="0" fontId="0" fillId="29" borderId="27" xfId="0" applyFill="1" applyBorder="1" applyAlignment="1">
      <alignment vertical="center"/>
    </xf>
    <xf numFmtId="0" fontId="0" fillId="0" borderId="103" xfId="0" applyBorder="1" applyAlignment="1">
      <alignment vertical="center"/>
    </xf>
    <xf numFmtId="0" fontId="0" fillId="0" borderId="100" xfId="0" applyBorder="1" applyAlignment="1">
      <alignment vertical="center"/>
    </xf>
    <xf numFmtId="0" fontId="0" fillId="0" borderId="102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84" xfId="0" applyBorder="1" applyAlignment="1">
      <alignment vertical="center"/>
    </xf>
    <xf numFmtId="0" fontId="0" fillId="0" borderId="126" xfId="0" applyBorder="1" applyAlignment="1">
      <alignment vertical="center"/>
    </xf>
    <xf numFmtId="0" fontId="0" fillId="0" borderId="83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0" borderId="30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31" borderId="127" xfId="0" applyFill="1" applyBorder="1" applyAlignment="1">
      <alignment horizontal="center" vertical="center"/>
    </xf>
    <xf numFmtId="0" fontId="0" fillId="31" borderId="122" xfId="0" applyFill="1" applyBorder="1" applyAlignment="1">
      <alignment horizontal="center" vertical="center"/>
    </xf>
    <xf numFmtId="0" fontId="0" fillId="31" borderId="125" xfId="0" applyFill="1" applyBorder="1" applyAlignment="1">
      <alignment vertical="center"/>
    </xf>
    <xf numFmtId="0" fontId="0" fillId="31" borderId="126" xfId="0" applyFill="1" applyBorder="1" applyAlignment="1">
      <alignment vertical="center"/>
    </xf>
    <xf numFmtId="0" fontId="0" fillId="31" borderId="83" xfId="0" applyFill="1" applyBorder="1" applyAlignment="1">
      <alignment vertical="center"/>
    </xf>
    <xf numFmtId="0" fontId="0" fillId="31" borderId="56" xfId="0" applyFill="1" applyBorder="1" applyAlignment="1">
      <alignment vertical="center"/>
    </xf>
    <xf numFmtId="0" fontId="0" fillId="31" borderId="26" xfId="0" applyFill="1" applyBorder="1" applyAlignment="1">
      <alignment vertical="center"/>
    </xf>
    <xf numFmtId="0" fontId="0" fillId="31" borderId="27" xfId="0" applyFill="1" applyBorder="1" applyAlignment="1">
      <alignment vertical="center"/>
    </xf>
    <xf numFmtId="0" fontId="0" fillId="24" borderId="100" xfId="130" applyFont="1" applyFill="1" applyBorder="1" applyAlignment="1">
      <alignment horizontal="center" vertical="center"/>
    </xf>
    <xf numFmtId="0" fontId="0" fillId="24" borderId="102" xfId="130" applyFont="1" applyFill="1" applyBorder="1" applyAlignment="1">
      <alignment horizontal="center" vertical="center"/>
    </xf>
    <xf numFmtId="0" fontId="0" fillId="24" borderId="107" xfId="130" applyFont="1" applyFill="1" applyBorder="1" applyAlignment="1">
      <alignment horizontal="center" vertical="center" textRotation="255"/>
    </xf>
    <xf numFmtId="0" fontId="42" fillId="24" borderId="37" xfId="130" applyFont="1" applyFill="1" applyBorder="1" applyAlignment="1">
      <alignment horizontal="center" vertical="center" textRotation="255"/>
    </xf>
    <xf numFmtId="0" fontId="42" fillId="24" borderId="101" xfId="130" applyFont="1" applyFill="1" applyBorder="1" applyAlignment="1">
      <alignment horizontal="center"/>
    </xf>
    <xf numFmtId="0" fontId="42" fillId="24" borderId="82" xfId="130" applyFont="1" applyFill="1" applyBorder="1" applyAlignment="1">
      <alignment horizontal="center"/>
    </xf>
    <xf numFmtId="0" fontId="42" fillId="24" borderId="111" xfId="130" applyFont="1" applyFill="1" applyBorder="1" applyAlignment="1">
      <alignment horizontal="center"/>
    </xf>
    <xf numFmtId="0" fontId="42" fillId="24" borderId="110" xfId="130" applyFont="1" applyFill="1" applyBorder="1" applyAlignment="1">
      <alignment horizontal="center"/>
    </xf>
    <xf numFmtId="0" fontId="42" fillId="24" borderId="2" xfId="130" applyFont="1" applyFill="1" applyBorder="1" applyAlignment="1">
      <alignment horizontal="center"/>
    </xf>
    <xf numFmtId="0" fontId="42" fillId="24" borderId="35" xfId="130" applyFont="1" applyFill="1" applyBorder="1" applyAlignment="1">
      <alignment horizontal="center"/>
    </xf>
    <xf numFmtId="0" fontId="0" fillId="24" borderId="110" xfId="130" applyFont="1" applyFill="1" applyBorder="1" applyAlignment="1">
      <alignment horizontal="center"/>
    </xf>
    <xf numFmtId="0" fontId="42" fillId="24" borderId="143" xfId="130" applyFont="1" applyFill="1" applyBorder="1" applyAlignment="1">
      <alignment horizontal="center"/>
    </xf>
    <xf numFmtId="0" fontId="42" fillId="24" borderId="103" xfId="130" applyFont="1" applyFill="1" applyBorder="1" applyAlignment="1">
      <alignment horizontal="center" vertical="center" shrinkToFit="1"/>
    </xf>
    <xf numFmtId="0" fontId="42" fillId="24" borderId="100" xfId="130" applyFont="1" applyFill="1" applyBorder="1" applyAlignment="1">
      <alignment horizontal="center" vertical="center" shrinkToFit="1"/>
    </xf>
    <xf numFmtId="0" fontId="42" fillId="24" borderId="102" xfId="130" applyFont="1" applyFill="1" applyBorder="1" applyAlignment="1">
      <alignment horizontal="center" vertical="center" shrinkToFit="1"/>
    </xf>
    <xf numFmtId="0" fontId="42" fillId="24" borderId="84" xfId="130" applyFont="1" applyFill="1" applyBorder="1" applyAlignment="1">
      <alignment horizontal="center" vertical="center" textRotation="180"/>
    </xf>
    <xf numFmtId="0" fontId="42" fillId="24" borderId="17" xfId="130" applyFont="1" applyFill="1" applyBorder="1" applyAlignment="1">
      <alignment horizontal="center" vertical="center" textRotation="180"/>
    </xf>
    <xf numFmtId="0" fontId="0" fillId="25" borderId="21" xfId="130" applyFont="1" applyFill="1" applyBorder="1" applyAlignment="1">
      <alignment horizontal="center" vertical="center" shrinkToFit="1"/>
    </xf>
    <xf numFmtId="0" fontId="0" fillId="25" borderId="2" xfId="130" applyFont="1" applyFill="1" applyBorder="1" applyAlignment="1">
      <alignment horizontal="center" vertical="center" shrinkToFit="1"/>
    </xf>
    <xf numFmtId="0" fontId="0" fillId="25" borderId="35" xfId="130" applyFont="1" applyFill="1" applyBorder="1" applyAlignment="1">
      <alignment horizontal="center" vertical="center" shrinkToFit="1"/>
    </xf>
    <xf numFmtId="0" fontId="42" fillId="24" borderId="59" xfId="130" applyFont="1" applyFill="1" applyBorder="1" applyAlignment="1">
      <alignment horizontal="center" vertical="center" shrinkToFit="1"/>
    </xf>
    <xf numFmtId="0" fontId="42" fillId="24" borderId="33" xfId="130" applyFont="1" applyFill="1" applyBorder="1" applyAlignment="1">
      <alignment horizontal="center" vertical="center" shrinkToFit="1"/>
    </xf>
    <xf numFmtId="0" fontId="42" fillId="24" borderId="34" xfId="130" applyFont="1" applyFill="1" applyBorder="1" applyAlignment="1">
      <alignment horizontal="center" vertical="center" shrinkToFit="1"/>
    </xf>
    <xf numFmtId="0" fontId="42" fillId="24" borderId="32" xfId="130" applyFont="1" applyFill="1" applyBorder="1" applyAlignment="1">
      <alignment horizontal="center" vertical="center" shrinkToFit="1"/>
    </xf>
    <xf numFmtId="0" fontId="42" fillId="24" borderId="60" xfId="130" applyFont="1" applyFill="1" applyBorder="1" applyAlignment="1">
      <alignment horizontal="center" vertical="center" shrinkToFit="1"/>
    </xf>
    <xf numFmtId="0" fontId="42" fillId="24" borderId="103" xfId="130" applyFont="1" applyFill="1" applyBorder="1" applyAlignment="1">
      <alignment vertical="top"/>
    </xf>
    <xf numFmtId="0" fontId="42" fillId="24" borderId="100" xfId="130" applyFont="1" applyFill="1" applyBorder="1" applyAlignment="1">
      <alignment vertical="top"/>
    </xf>
    <xf numFmtId="0" fontId="42" fillId="24" borderId="23" xfId="130" applyFont="1" applyFill="1" applyBorder="1" applyAlignment="1">
      <alignment vertical="top"/>
    </xf>
    <xf numFmtId="0" fontId="42" fillId="24" borderId="24" xfId="130" applyFont="1" applyFill="1" applyBorder="1" applyAlignment="1">
      <alignment vertical="top"/>
    </xf>
    <xf numFmtId="0" fontId="42" fillId="24" borderId="107" xfId="130" applyFont="1" applyFill="1" applyBorder="1" applyAlignment="1">
      <alignment horizontal="center" vertical="center" textRotation="255"/>
    </xf>
    <xf numFmtId="49" fontId="41" fillId="25" borderId="64" xfId="127" applyNumberFormat="1" applyFont="1" applyFill="1" applyBorder="1" applyAlignment="1">
      <alignment horizontal="center" vertical="center"/>
    </xf>
    <xf numFmtId="49" fontId="41" fillId="25" borderId="113" xfId="127" applyNumberFormat="1" applyFont="1" applyFill="1" applyBorder="1" applyAlignment="1">
      <alignment horizontal="center" vertical="center"/>
    </xf>
    <xf numFmtId="0" fontId="41" fillId="0" borderId="136" xfId="127" applyNumberFormat="1" applyFont="1" applyFill="1" applyBorder="1" applyAlignment="1">
      <alignment vertical="center"/>
    </xf>
    <xf numFmtId="0" fontId="41" fillId="0" borderId="65" xfId="127" applyNumberFormat="1" applyFont="1" applyFill="1" applyBorder="1" applyAlignment="1">
      <alignment vertical="center"/>
    </xf>
    <xf numFmtId="0" fontId="42" fillId="0" borderId="53" xfId="0" applyNumberFormat="1" applyFont="1" applyFill="1" applyBorder="1" applyAlignment="1">
      <alignment vertical="top"/>
    </xf>
    <xf numFmtId="0" fontId="42" fillId="0" borderId="91" xfId="0" applyNumberFormat="1" applyFont="1" applyFill="1" applyBorder="1" applyAlignment="1">
      <alignment vertical="top"/>
    </xf>
    <xf numFmtId="0" fontId="42" fillId="0" borderId="58" xfId="0" applyNumberFormat="1" applyFont="1" applyFill="1" applyBorder="1" applyAlignment="1">
      <alignment vertical="top"/>
    </xf>
    <xf numFmtId="0" fontId="42" fillId="0" borderId="89" xfId="0" applyNumberFormat="1" applyFont="1" applyFill="1" applyBorder="1" applyAlignment="1">
      <alignment vertical="top"/>
    </xf>
    <xf numFmtId="0" fontId="44" fillId="0" borderId="123" xfId="0" applyNumberFormat="1" applyFont="1" applyFill="1" applyBorder="1" applyAlignment="1">
      <alignment vertical="top"/>
    </xf>
    <xf numFmtId="0" fontId="44" fillId="0" borderId="124" xfId="0" applyNumberFormat="1" applyFont="1" applyFill="1" applyBorder="1" applyAlignment="1">
      <alignment vertical="top"/>
    </xf>
    <xf numFmtId="49" fontId="44" fillId="24" borderId="42" xfId="0" applyNumberFormat="1" applyFont="1" applyFill="1" applyBorder="1" applyAlignment="1">
      <alignment horizontal="center" vertical="center"/>
    </xf>
    <xf numFmtId="49" fontId="44" fillId="24" borderId="43" xfId="0" applyNumberFormat="1" applyFont="1" applyFill="1" applyBorder="1" applyAlignment="1">
      <alignment horizontal="center" vertical="center"/>
    </xf>
    <xf numFmtId="0" fontId="42" fillId="24" borderId="34" xfId="130" applyFont="1" applyFill="1" applyBorder="1" applyAlignment="1">
      <alignment vertical="top"/>
    </xf>
    <xf numFmtId="0" fontId="42" fillId="24" borderId="32" xfId="130" applyFont="1" applyFill="1" applyBorder="1" applyAlignment="1">
      <alignment vertical="top"/>
    </xf>
    <xf numFmtId="49" fontId="42" fillId="24" borderId="105" xfId="0" applyNumberFormat="1" applyFont="1" applyFill="1" applyBorder="1" applyAlignment="1">
      <alignment horizontal="center" vertical="center"/>
    </xf>
    <xf numFmtId="49" fontId="42" fillId="24" borderId="106" xfId="0" applyNumberFormat="1" applyFont="1" applyFill="1" applyBorder="1" applyAlignment="1">
      <alignment horizontal="center" vertical="center"/>
    </xf>
    <xf numFmtId="0" fontId="42" fillId="0" borderId="86" xfId="0" applyNumberFormat="1" applyFont="1" applyFill="1" applyBorder="1" applyAlignment="1">
      <alignment vertical="top"/>
    </xf>
    <xf numFmtId="0" fontId="42" fillId="0" borderId="87" xfId="0" applyNumberFormat="1" applyFont="1" applyFill="1" applyBorder="1" applyAlignment="1">
      <alignment vertical="top"/>
    </xf>
    <xf numFmtId="49" fontId="41" fillId="25" borderId="144" xfId="127" applyNumberFormat="1" applyFont="1" applyFill="1" applyBorder="1" applyAlignment="1">
      <alignment horizontal="center" vertical="center" shrinkToFit="1"/>
    </xf>
    <xf numFmtId="49" fontId="41" fillId="25" borderId="142" xfId="127" applyNumberFormat="1" applyFont="1" applyFill="1" applyBorder="1" applyAlignment="1">
      <alignment horizontal="center" vertical="center" shrinkToFit="1"/>
    </xf>
    <xf numFmtId="49" fontId="41" fillId="25" borderId="145" xfId="127" applyNumberFormat="1" applyFont="1" applyFill="1" applyBorder="1" applyAlignment="1">
      <alignment horizontal="center" vertical="center" shrinkToFit="1"/>
    </xf>
    <xf numFmtId="49" fontId="41" fillId="25" borderId="96" xfId="127" applyNumberFormat="1" applyFont="1" applyFill="1" applyBorder="1" applyAlignment="1">
      <alignment horizontal="center"/>
    </xf>
    <xf numFmtId="49" fontId="41" fillId="25" borderId="97" xfId="127" applyNumberFormat="1" applyFont="1" applyFill="1" applyBorder="1" applyAlignment="1">
      <alignment horizontal="center"/>
    </xf>
    <xf numFmtId="0" fontId="41" fillId="24" borderId="146" xfId="127" applyFont="1" applyFill="1" applyBorder="1" applyAlignment="1">
      <alignment vertical="center"/>
    </xf>
    <xf numFmtId="0" fontId="0" fillId="0" borderId="142" xfId="0" applyBorder="1" applyAlignment="1">
      <alignment vertical="center"/>
    </xf>
    <xf numFmtId="49" fontId="41" fillId="25" borderId="147" xfId="127" applyNumberFormat="1" applyFont="1" applyFill="1" applyBorder="1" applyAlignment="1">
      <alignment horizontal="center"/>
    </xf>
    <xf numFmtId="49" fontId="41" fillId="25" borderId="148" xfId="127" applyNumberFormat="1" applyFont="1" applyFill="1" applyBorder="1" applyAlignment="1">
      <alignment horizontal="center"/>
    </xf>
    <xf numFmtId="0" fontId="42" fillId="24" borderId="98" xfId="127" applyNumberFormat="1" applyFont="1" applyFill="1" applyBorder="1" applyAlignment="1"/>
    <xf numFmtId="0" fontId="42" fillId="24" borderId="70" xfId="127" applyNumberFormat="1" applyFont="1" applyFill="1" applyBorder="1" applyAlignment="1"/>
    <xf numFmtId="0" fontId="42" fillId="24" borderId="71" xfId="127" applyNumberFormat="1" applyFont="1" applyFill="1" applyBorder="1" applyAlignment="1"/>
    <xf numFmtId="49" fontId="40" fillId="25" borderId="38" xfId="127" applyNumberFormat="1" applyFont="1" applyFill="1" applyBorder="1" applyAlignment="1">
      <alignment horizontal="center" vertical="center" shrinkToFit="1"/>
    </xf>
    <xf numFmtId="49" fontId="40" fillId="25" borderId="39" xfId="127" applyNumberFormat="1" applyFont="1" applyFill="1" applyBorder="1" applyAlignment="1">
      <alignment horizontal="center" vertical="center" shrinkToFit="1"/>
    </xf>
    <xf numFmtId="49" fontId="40" fillId="25" borderId="65" xfId="127" applyNumberFormat="1" applyFont="1" applyFill="1" applyBorder="1" applyAlignment="1">
      <alignment horizontal="center" vertical="center" shrinkToFit="1"/>
    </xf>
    <xf numFmtId="0" fontId="41" fillId="24" borderId="64" xfId="127" applyFont="1" applyFill="1" applyBorder="1" applyAlignment="1">
      <alignment vertical="center" shrinkToFit="1"/>
    </xf>
    <xf numFmtId="0" fontId="41" fillId="24" borderId="39" xfId="127" applyFont="1" applyFill="1" applyBorder="1" applyAlignment="1">
      <alignment vertical="center" shrinkToFit="1"/>
    </xf>
    <xf numFmtId="0" fontId="41" fillId="24" borderId="65" xfId="127" applyFont="1" applyFill="1" applyBorder="1" applyAlignment="1">
      <alignment vertical="center" shrinkToFit="1"/>
    </xf>
    <xf numFmtId="0" fontId="32" fillId="24" borderId="114" xfId="128" applyNumberFormat="1" applyFont="1" applyFill="1" applyBorder="1" applyAlignment="1">
      <alignment vertical="center" shrinkToFit="1"/>
    </xf>
    <xf numFmtId="0" fontId="32" fillId="24" borderId="67" xfId="128" applyNumberFormat="1" applyFont="1" applyFill="1" applyBorder="1" applyAlignment="1">
      <alignment vertical="center" shrinkToFit="1"/>
    </xf>
    <xf numFmtId="0" fontId="32" fillId="24" borderId="68" xfId="128" applyNumberFormat="1" applyFont="1" applyFill="1" applyBorder="1" applyAlignment="1">
      <alignment vertical="center" shrinkToFit="1"/>
    </xf>
    <xf numFmtId="49" fontId="41" fillId="25" borderId="94" xfId="127" applyNumberFormat="1" applyFont="1" applyFill="1" applyBorder="1" applyAlignment="1">
      <alignment horizontal="center"/>
    </xf>
    <xf numFmtId="49" fontId="41" fillId="25" borderId="95" xfId="127" applyNumberFormat="1" applyFont="1" applyFill="1" applyBorder="1" applyAlignment="1">
      <alignment horizontal="center"/>
    </xf>
    <xf numFmtId="0" fontId="42" fillId="24" borderId="107" xfId="130" applyFont="1" applyFill="1" applyBorder="1" applyAlignment="1">
      <alignment horizontal="center" vertical="center"/>
    </xf>
    <xf numFmtId="0" fontId="42" fillId="24" borderId="37" xfId="130" applyFont="1" applyFill="1" applyBorder="1" applyAlignment="1">
      <alignment horizontal="center" vertical="center"/>
    </xf>
    <xf numFmtId="0" fontId="42" fillId="24" borderId="82" xfId="130" applyFont="1" applyFill="1" applyBorder="1" applyAlignment="1">
      <alignment horizontal="center" vertical="center"/>
    </xf>
    <xf numFmtId="0" fontId="42" fillId="25" borderId="21" xfId="130" applyFont="1" applyFill="1" applyBorder="1" applyAlignment="1">
      <alignment horizontal="center" vertical="center" shrinkToFit="1"/>
    </xf>
    <xf numFmtId="0" fontId="42" fillId="25" borderId="2" xfId="130" applyFont="1" applyFill="1" applyBorder="1" applyAlignment="1">
      <alignment horizontal="center" vertical="center" shrinkToFit="1"/>
    </xf>
    <xf numFmtId="0" fontId="42" fillId="25" borderId="35" xfId="130" applyFont="1" applyFill="1" applyBorder="1" applyAlignment="1">
      <alignment horizontal="center" vertical="center" shrinkToFit="1"/>
    </xf>
    <xf numFmtId="0" fontId="42" fillId="0" borderId="142" xfId="0" applyFont="1" applyBorder="1" applyAlignment="1">
      <alignment vertical="center"/>
    </xf>
    <xf numFmtId="0" fontId="42" fillId="0" borderId="120" xfId="0" applyNumberFormat="1" applyFont="1" applyFill="1" applyBorder="1" applyAlignment="1">
      <alignment vertical="top"/>
    </xf>
    <xf numFmtId="0" fontId="42" fillId="0" borderId="121" xfId="0" applyNumberFormat="1" applyFont="1" applyFill="1" applyBorder="1" applyAlignment="1">
      <alignment vertical="top"/>
    </xf>
    <xf numFmtId="0" fontId="42" fillId="0" borderId="123" xfId="0" applyNumberFormat="1" applyFont="1" applyFill="1" applyBorder="1" applyAlignment="1">
      <alignment vertical="top"/>
    </xf>
    <xf numFmtId="0" fontId="42" fillId="0" borderId="124" xfId="0" applyNumberFormat="1" applyFont="1" applyFill="1" applyBorder="1" applyAlignment="1">
      <alignment vertical="top"/>
    </xf>
    <xf numFmtId="0" fontId="42" fillId="0" borderId="138" xfId="0" applyNumberFormat="1" applyFont="1" applyFill="1" applyBorder="1" applyAlignment="1">
      <alignment vertical="top"/>
    </xf>
    <xf numFmtId="0" fontId="42" fillId="0" borderId="139" xfId="0" applyNumberFormat="1" applyFont="1" applyFill="1" applyBorder="1" applyAlignment="1">
      <alignment vertical="top"/>
    </xf>
    <xf numFmtId="0" fontId="42" fillId="0" borderId="158" xfId="0" applyNumberFormat="1" applyFont="1" applyFill="1" applyBorder="1" applyAlignment="1">
      <alignment vertical="top"/>
    </xf>
    <xf numFmtId="0" fontId="42" fillId="0" borderId="159" xfId="0" applyNumberFormat="1" applyFont="1" applyFill="1" applyBorder="1" applyAlignment="1">
      <alignment vertical="top"/>
    </xf>
    <xf numFmtId="49" fontId="42" fillId="24" borderId="123" xfId="0" applyNumberFormat="1" applyFont="1" applyFill="1" applyBorder="1" applyAlignment="1">
      <alignment horizontal="center" vertical="center"/>
    </xf>
    <xf numFmtId="49" fontId="42" fillId="24" borderId="124" xfId="0" applyNumberFormat="1" applyFont="1" applyFill="1" applyBorder="1" applyAlignment="1">
      <alignment horizontal="center" vertical="center"/>
    </xf>
    <xf numFmtId="0" fontId="42" fillId="24" borderId="125" xfId="130" applyFont="1" applyFill="1" applyBorder="1" applyAlignment="1">
      <alignment horizontal="center"/>
    </xf>
    <xf numFmtId="0" fontId="42" fillId="24" borderId="127" xfId="130" applyFont="1" applyFill="1" applyBorder="1" applyAlignment="1">
      <alignment horizontal="center"/>
    </xf>
    <xf numFmtId="0" fontId="42" fillId="24" borderId="25" xfId="130" applyFont="1" applyFill="1" applyBorder="1" applyAlignment="1">
      <alignment vertical="top"/>
    </xf>
    <xf numFmtId="0" fontId="1" fillId="0" borderId="0" xfId="133" applyAlignment="1">
      <alignment horizontal="center" vertical="center"/>
    </xf>
    <xf numFmtId="0" fontId="32" fillId="0" borderId="124" xfId="134" applyBorder="1">
      <alignment vertical="center"/>
    </xf>
    <xf numFmtId="0" fontId="32" fillId="0" borderId="159" xfId="134" applyBorder="1">
      <alignment vertical="center"/>
    </xf>
    <xf numFmtId="0" fontId="32" fillId="0" borderId="176" xfId="134" applyBorder="1">
      <alignment vertical="center"/>
    </xf>
    <xf numFmtId="0" fontId="32" fillId="0" borderId="124" xfId="134" applyBorder="1" applyAlignment="1">
      <alignment horizontal="left" vertical="center"/>
    </xf>
    <xf numFmtId="0" fontId="32" fillId="0" borderId="159" xfId="134" applyBorder="1" applyAlignment="1">
      <alignment horizontal="left" vertical="center"/>
    </xf>
    <xf numFmtId="0" fontId="32" fillId="0" borderId="176" xfId="134" applyBorder="1" applyAlignment="1">
      <alignment horizontal="left" vertical="center"/>
    </xf>
    <xf numFmtId="0" fontId="32" fillId="0" borderId="141" xfId="134" applyBorder="1" applyAlignment="1">
      <alignment horizontal="left" vertical="center"/>
    </xf>
    <xf numFmtId="0" fontId="32" fillId="0" borderId="172" xfId="134" applyBorder="1" applyAlignment="1">
      <alignment horizontal="left" vertical="center"/>
    </xf>
    <xf numFmtId="0" fontId="32" fillId="0" borderId="177" xfId="134" applyBorder="1" applyAlignment="1">
      <alignment horizontal="left" vertical="center"/>
    </xf>
    <xf numFmtId="0" fontId="32" fillId="32" borderId="162" xfId="134" applyFill="1" applyBorder="1" applyAlignment="1">
      <alignment horizontal="center" vertical="center"/>
    </xf>
    <xf numFmtId="0" fontId="32" fillId="0" borderId="131" xfId="134" applyBorder="1">
      <alignment vertical="center"/>
    </xf>
    <xf numFmtId="0" fontId="32" fillId="0" borderId="131" xfId="134" applyBorder="1" applyAlignment="1">
      <alignment horizontal="left" vertical="center"/>
    </xf>
    <xf numFmtId="0" fontId="32" fillId="0" borderId="167" xfId="134" applyBorder="1" applyAlignment="1">
      <alignment horizontal="left" vertical="center"/>
    </xf>
    <xf numFmtId="0" fontId="32" fillId="0" borderId="135" xfId="134" applyBorder="1">
      <alignment vertical="center"/>
    </xf>
    <xf numFmtId="0" fontId="32" fillId="0" borderId="135" xfId="134" applyBorder="1" applyAlignment="1">
      <alignment horizontal="left" vertical="center"/>
    </xf>
    <xf numFmtId="0" fontId="32" fillId="0" borderId="183" xfId="134" applyBorder="1" applyAlignment="1">
      <alignment horizontal="left" vertical="center"/>
    </xf>
    <xf numFmtId="0" fontId="32" fillId="0" borderId="166" xfId="134" applyBorder="1">
      <alignment vertical="center"/>
    </xf>
    <xf numFmtId="0" fontId="32" fillId="0" borderId="171" xfId="134" applyBorder="1">
      <alignment vertical="center"/>
    </xf>
    <xf numFmtId="0" fontId="32" fillId="0" borderId="174" xfId="134" applyBorder="1">
      <alignment vertical="center"/>
    </xf>
    <xf numFmtId="0" fontId="32" fillId="0" borderId="180" xfId="134" applyBorder="1">
      <alignment vertical="center"/>
    </xf>
    <xf numFmtId="0" fontId="54" fillId="0" borderId="0" xfId="134" applyFont="1" applyBorder="1" applyAlignment="1">
      <alignment horizontal="distributed" vertical="center"/>
    </xf>
    <xf numFmtId="0" fontId="32" fillId="0" borderId="182" xfId="134" applyBorder="1">
      <alignment vertical="center"/>
    </xf>
  </cellXfs>
  <cellStyles count="137">
    <cellStyle name="20% - アクセント 1" xfId="1" builtinId="30" customBuiltin="1"/>
    <cellStyle name="20% - アクセント 1 2" xfId="50"/>
    <cellStyle name="20% - アクセント 1 2 2" xfId="99"/>
    <cellStyle name="20% - アクセント 1 3" xfId="100"/>
    <cellStyle name="20% - アクセント 2" xfId="2" builtinId="34" customBuiltin="1"/>
    <cellStyle name="20% - アクセント 2 2" xfId="51"/>
    <cellStyle name="20% - アクセント 2 2 2" xfId="101"/>
    <cellStyle name="20% - アクセント 2 3" xfId="102"/>
    <cellStyle name="20% - アクセント 3" xfId="3" builtinId="38" customBuiltin="1"/>
    <cellStyle name="20% - アクセント 3 2" xfId="52"/>
    <cellStyle name="20% - アクセント 3 2 2" xfId="103"/>
    <cellStyle name="20% - アクセント 3 3" xfId="104"/>
    <cellStyle name="20% - アクセント 4" xfId="4" builtinId="42" customBuiltin="1"/>
    <cellStyle name="20% - アクセント 4 2" xfId="53"/>
    <cellStyle name="20% - アクセント 4 2 2" xfId="105"/>
    <cellStyle name="20% - アクセント 4 3" xfId="106"/>
    <cellStyle name="20% - アクセント 5" xfId="5" builtinId="46" customBuiltin="1"/>
    <cellStyle name="20% - アクセント 5 2" xfId="54"/>
    <cellStyle name="20% - アクセント 5 2 2" xfId="107"/>
    <cellStyle name="20% - アクセント 5 3" xfId="108"/>
    <cellStyle name="20% - アクセント 6" xfId="6" builtinId="50" customBuiltin="1"/>
    <cellStyle name="20% - アクセント 6 2" xfId="55"/>
    <cellStyle name="20% - アクセント 6 2 2" xfId="109"/>
    <cellStyle name="20% - アクセント 6 3" xfId="110"/>
    <cellStyle name="40% - アクセント 1" xfId="7" builtinId="31" customBuiltin="1"/>
    <cellStyle name="40% - アクセント 1 2" xfId="56"/>
    <cellStyle name="40% - アクセント 1 2 2" xfId="111"/>
    <cellStyle name="40% - アクセント 1 3" xfId="112"/>
    <cellStyle name="40% - アクセント 2" xfId="8" builtinId="35" customBuiltin="1"/>
    <cellStyle name="40% - アクセント 2 2" xfId="57"/>
    <cellStyle name="40% - アクセント 2 2 2" xfId="113"/>
    <cellStyle name="40% - アクセント 2 3" xfId="114"/>
    <cellStyle name="40% - アクセント 3" xfId="9" builtinId="39" customBuiltin="1"/>
    <cellStyle name="40% - アクセント 3 2" xfId="58"/>
    <cellStyle name="40% - アクセント 3 2 2" xfId="115"/>
    <cellStyle name="40% - アクセント 3 3" xfId="116"/>
    <cellStyle name="40% - アクセント 4" xfId="10" builtinId="43" customBuiltin="1"/>
    <cellStyle name="40% - アクセント 4 2" xfId="59"/>
    <cellStyle name="40% - アクセント 4 2 2" xfId="117"/>
    <cellStyle name="40% - アクセント 4 3" xfId="118"/>
    <cellStyle name="40% - アクセント 5" xfId="11" builtinId="47" customBuiltin="1"/>
    <cellStyle name="40% - アクセント 5 2" xfId="60"/>
    <cellStyle name="40% - アクセント 5 2 2" xfId="119"/>
    <cellStyle name="40% - アクセント 5 3" xfId="120"/>
    <cellStyle name="40% - アクセント 6" xfId="12" builtinId="51" customBuiltin="1"/>
    <cellStyle name="40% - アクセント 6 2" xfId="61"/>
    <cellStyle name="40% - アクセント 6 2 2" xfId="121"/>
    <cellStyle name="40% - アクセント 6 3" xfId="122"/>
    <cellStyle name="60% - アクセント 1" xfId="13" builtinId="32" customBuiltin="1"/>
    <cellStyle name="60% - アクセント 1 2" xfId="62"/>
    <cellStyle name="60% - アクセント 2" xfId="14" builtinId="36" customBuiltin="1"/>
    <cellStyle name="60% - アクセント 2 2" xfId="63"/>
    <cellStyle name="60% - アクセント 3" xfId="15" builtinId="40" customBuiltin="1"/>
    <cellStyle name="60% - アクセント 3 2" xfId="64"/>
    <cellStyle name="60% - アクセント 4" xfId="16" builtinId="44" customBuiltin="1"/>
    <cellStyle name="60% - アクセント 4 2" xfId="65"/>
    <cellStyle name="60% - アクセント 5" xfId="17" builtinId="48" customBuiltin="1"/>
    <cellStyle name="60% - アクセント 5 2" xfId="66"/>
    <cellStyle name="60% - アクセント 6" xfId="18" builtinId="52" customBuiltin="1"/>
    <cellStyle name="60% - アクセント 6 2" xfId="67"/>
    <cellStyle name="Calc Currency (0)" xfId="19"/>
    <cellStyle name="Header1" xfId="20"/>
    <cellStyle name="Header2" xfId="21"/>
    <cellStyle name="IBM(401K)" xfId="22"/>
    <cellStyle name="J401K" xfId="23"/>
    <cellStyle name="Normal_#18-Internet" xfId="24"/>
    <cellStyle name="アクセント 1" xfId="25" builtinId="29" customBuiltin="1"/>
    <cellStyle name="アクセント 1 2" xfId="68"/>
    <cellStyle name="アクセント 2" xfId="26" builtinId="33" customBuiltin="1"/>
    <cellStyle name="アクセント 2 2" xfId="69"/>
    <cellStyle name="アクセント 3" xfId="27" builtinId="37" customBuiltin="1"/>
    <cellStyle name="アクセント 3 2" xfId="70"/>
    <cellStyle name="アクセント 4" xfId="28" builtinId="41" customBuiltin="1"/>
    <cellStyle name="アクセント 4 2" xfId="71"/>
    <cellStyle name="アクセント 5" xfId="29" builtinId="45" customBuiltin="1"/>
    <cellStyle name="アクセント 5 2" xfId="72"/>
    <cellStyle name="アクセント 6" xfId="30" builtinId="49" customBuiltin="1"/>
    <cellStyle name="アクセント 6 2" xfId="73"/>
    <cellStyle name="タイトル" xfId="31" builtinId="15" customBuiltin="1"/>
    <cellStyle name="タイトル 2" xfId="74"/>
    <cellStyle name="チェック セル" xfId="32" builtinId="23" customBuiltin="1"/>
    <cellStyle name="チェック セル 2" xfId="75"/>
    <cellStyle name="どちらでもない" xfId="33" builtinId="28" customBuiltin="1"/>
    <cellStyle name="どちらでもない 2" xfId="76"/>
    <cellStyle name="ハイパーリンク" xfId="136" builtinId="8"/>
    <cellStyle name="メモ" xfId="34" builtinId="10" customBuiltin="1"/>
    <cellStyle name="メモ 2" xfId="77"/>
    <cellStyle name="リンク セル" xfId="35" builtinId="24" customBuiltin="1"/>
    <cellStyle name="リンク セル 2" xfId="78"/>
    <cellStyle name="悪い" xfId="36" builtinId="27" customBuiltin="1"/>
    <cellStyle name="悪い 2" xfId="79"/>
    <cellStyle name="会社" xfId="37"/>
    <cellStyle name="会社 2" xfId="124"/>
    <cellStyle name="会社 3" xfId="123"/>
    <cellStyle name="計算" xfId="38" builtinId="22" customBuiltin="1"/>
    <cellStyle name="計算 2" xfId="80"/>
    <cellStyle name="警告文" xfId="39" builtinId="11" customBuiltin="1"/>
    <cellStyle name="警告文 2" xfId="81"/>
    <cellStyle name="桁蟻唇Ｆ [0.00]_laroux" xfId="82"/>
    <cellStyle name="桁蟻唇Ｆ_laroux" xfId="83"/>
    <cellStyle name="見出し 1" xfId="40" builtinId="16" customBuiltin="1"/>
    <cellStyle name="見出し 1 2" xfId="84"/>
    <cellStyle name="見出し 2" xfId="41" builtinId="17" customBuiltin="1"/>
    <cellStyle name="見出し 2 2" xfId="85"/>
    <cellStyle name="見出し 3" xfId="42" builtinId="18" customBuiltin="1"/>
    <cellStyle name="見出し 3 2" xfId="86"/>
    <cellStyle name="見出し 4" xfId="43" builtinId="19" customBuiltin="1"/>
    <cellStyle name="見出し 4 2" xfId="87"/>
    <cellStyle name="集計" xfId="44" builtinId="25" customBuiltin="1"/>
    <cellStyle name="集計 2" xfId="88"/>
    <cellStyle name="出力" xfId="45" builtinId="21" customBuiltin="1"/>
    <cellStyle name="出力 2" xfId="89"/>
    <cellStyle name="説明文" xfId="46" builtinId="53" customBuiltin="1"/>
    <cellStyle name="説明文 2" xfId="90"/>
    <cellStyle name="脱浦 [0.00]_BSD-Academic" xfId="91"/>
    <cellStyle name="脱浦_BSD-Academic" xfId="92"/>
    <cellStyle name="入力" xfId="47" builtinId="20" customBuiltin="1"/>
    <cellStyle name="入力 2" xfId="93"/>
    <cellStyle name="標準" xfId="0" builtinId="0" customBuiltin="1"/>
    <cellStyle name="標準 2" xfId="49"/>
    <cellStyle name="標準 2 2" xfId="126"/>
    <cellStyle name="標準 2 2 2" xfId="127"/>
    <cellStyle name="標準 3" xfId="94"/>
    <cellStyle name="標準 3 2" xfId="95"/>
    <cellStyle name="標準 3 3" xfId="125"/>
    <cellStyle name="標準 4" xfId="96"/>
    <cellStyle name="標準 5" xfId="131"/>
    <cellStyle name="標準 6" xfId="132"/>
    <cellStyle name="標準 7" xfId="133"/>
    <cellStyle name="標準 8" xfId="134"/>
    <cellStyle name="標準 9" xfId="135"/>
    <cellStyle name="標準_システム確認書書式_サンプル" xfId="130"/>
    <cellStyle name="標準_シス確_支払管理_for業務課" xfId="128"/>
    <cellStyle name="標準_請求書店課発行禁止対応確認書" xfId="129"/>
    <cellStyle name="表旨巧・・ハイパーリンク" xfId="97"/>
    <cellStyle name="良い" xfId="48" builtinId="26" customBuiltin="1"/>
    <cellStyle name="良い 2" xfId="98"/>
  </cellStyles>
  <dxfs count="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BEE395"/>
      <color rgb="FFFFF2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142875</xdr:colOff>
      <xdr:row>3</xdr:row>
      <xdr:rowOff>219075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85725"/>
          <a:ext cx="1590675" cy="533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17</xdr:row>
      <xdr:rowOff>0</xdr:rowOff>
    </xdr:from>
    <xdr:to>
      <xdr:col>15</xdr:col>
      <xdr:colOff>0</xdr:colOff>
      <xdr:row>23</xdr:row>
      <xdr:rowOff>0</xdr:rowOff>
    </xdr:to>
    <xdr:cxnSp macro="">
      <xdr:nvCxnSpPr>
        <xdr:cNvPr id="223" name="直線コネクタ 222"/>
        <xdr:cNvCxnSpPr/>
      </xdr:nvCxnSpPr>
      <xdr:spPr>
        <a:xfrm>
          <a:off x="2747596" y="1883019"/>
          <a:ext cx="0" cy="57150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16</xdr:row>
      <xdr:rowOff>97971</xdr:rowOff>
    </xdr:from>
    <xdr:to>
      <xdr:col>15</xdr:col>
      <xdr:colOff>1</xdr:colOff>
      <xdr:row>16</xdr:row>
      <xdr:rowOff>97971</xdr:rowOff>
    </xdr:to>
    <xdr:cxnSp macro="">
      <xdr:nvCxnSpPr>
        <xdr:cNvPr id="225" name="直線コネクタ 224"/>
        <xdr:cNvCxnSpPr/>
      </xdr:nvCxnSpPr>
      <xdr:spPr>
        <a:xfrm flipH="1">
          <a:off x="2514600" y="1926771"/>
          <a:ext cx="179615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19</xdr:row>
      <xdr:rowOff>0</xdr:rowOff>
    </xdr:from>
    <xdr:to>
      <xdr:col>15</xdr:col>
      <xdr:colOff>0</xdr:colOff>
      <xdr:row>19</xdr:row>
      <xdr:rowOff>1</xdr:rowOff>
    </xdr:to>
    <xdr:cxnSp macro="">
      <xdr:nvCxnSpPr>
        <xdr:cNvPr id="228" name="直線コネクタ 227"/>
        <xdr:cNvCxnSpPr/>
      </xdr:nvCxnSpPr>
      <xdr:spPr>
        <a:xfrm>
          <a:off x="2514600" y="2122714"/>
          <a:ext cx="179614" cy="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21</xdr:row>
      <xdr:rowOff>0</xdr:rowOff>
    </xdr:from>
    <xdr:to>
      <xdr:col>15</xdr:col>
      <xdr:colOff>0</xdr:colOff>
      <xdr:row>21</xdr:row>
      <xdr:rowOff>0</xdr:rowOff>
    </xdr:to>
    <xdr:cxnSp macro="">
      <xdr:nvCxnSpPr>
        <xdr:cNvPr id="229" name="直線コネクタ 228"/>
        <xdr:cNvCxnSpPr/>
      </xdr:nvCxnSpPr>
      <xdr:spPr>
        <a:xfrm>
          <a:off x="2514600" y="2318657"/>
          <a:ext cx="17961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13</xdr:row>
      <xdr:rowOff>0</xdr:rowOff>
    </xdr:from>
    <xdr:to>
      <xdr:col>18</xdr:col>
      <xdr:colOff>0</xdr:colOff>
      <xdr:row>22</xdr:row>
      <xdr:rowOff>0</xdr:rowOff>
    </xdr:to>
    <xdr:cxnSp macro="">
      <xdr:nvCxnSpPr>
        <xdr:cNvPr id="236" name="直線コネクタ 235"/>
        <xdr:cNvCxnSpPr/>
      </xdr:nvCxnSpPr>
      <xdr:spPr>
        <a:xfrm>
          <a:off x="3297115" y="1502019"/>
          <a:ext cx="0" cy="8572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22</xdr:row>
      <xdr:rowOff>0</xdr:rowOff>
    </xdr:from>
    <xdr:to>
      <xdr:col>18</xdr:col>
      <xdr:colOff>183173</xdr:colOff>
      <xdr:row>22</xdr:row>
      <xdr:rowOff>1517</xdr:rowOff>
    </xdr:to>
    <xdr:cxnSp macro="">
      <xdr:nvCxnSpPr>
        <xdr:cNvPr id="237" name="直線コネクタ 236"/>
        <xdr:cNvCxnSpPr/>
      </xdr:nvCxnSpPr>
      <xdr:spPr>
        <a:xfrm>
          <a:off x="3297115" y="2359269"/>
          <a:ext cx="183173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183172</xdr:colOff>
      <xdr:row>8</xdr:row>
      <xdr:rowOff>0</xdr:rowOff>
    </xdr:from>
    <xdr:to>
      <xdr:col>36</xdr:col>
      <xdr:colOff>0</xdr:colOff>
      <xdr:row>10</xdr:row>
      <xdr:rowOff>0</xdr:rowOff>
    </xdr:to>
    <xdr:grpSp>
      <xdr:nvGrpSpPr>
        <xdr:cNvPr id="239" name="グループ化 238"/>
        <xdr:cNvGrpSpPr/>
      </xdr:nvGrpSpPr>
      <xdr:grpSpPr>
        <a:xfrm>
          <a:off x="6336322" y="1028700"/>
          <a:ext cx="178778" cy="190500"/>
          <a:chOff x="1393902" y="195146"/>
          <a:chExt cx="232318" cy="195147"/>
        </a:xfrm>
      </xdr:grpSpPr>
      <xdr:cxnSp macro="">
        <xdr:nvCxnSpPr>
          <xdr:cNvPr id="240" name="直線コネクタ 239"/>
          <xdr:cNvCxnSpPr/>
        </xdr:nvCxnSpPr>
        <xdr:spPr>
          <a:xfrm>
            <a:off x="1510061" y="292917"/>
            <a:ext cx="11615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直線コネクタ 240"/>
          <xdr:cNvCxnSpPr/>
        </xdr:nvCxnSpPr>
        <xdr:spPr>
          <a:xfrm>
            <a:off x="1510061" y="292917"/>
            <a:ext cx="116159" cy="9737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直線コネクタ 241"/>
          <xdr:cNvCxnSpPr/>
        </xdr:nvCxnSpPr>
        <xdr:spPr>
          <a:xfrm flipV="1">
            <a:off x="1510061" y="195146"/>
            <a:ext cx="116159" cy="9932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3" name="グループ化 242"/>
          <xdr:cNvGrpSpPr/>
        </xdr:nvGrpSpPr>
        <xdr:grpSpPr>
          <a:xfrm>
            <a:off x="1393902" y="195146"/>
            <a:ext cx="118812" cy="192824"/>
            <a:chOff x="1855883" y="195146"/>
            <a:chExt cx="118812" cy="192824"/>
          </a:xfrm>
        </xdr:grpSpPr>
        <xdr:sp macro="" textlink="">
          <xdr:nvSpPr>
            <xdr:cNvPr id="244" name="楕円 243"/>
            <xdr:cNvSpPr/>
          </xdr:nvSpPr>
          <xdr:spPr>
            <a:xfrm>
              <a:off x="1858568" y="234748"/>
              <a:ext cx="116127" cy="116850"/>
            </a:xfrm>
            <a:prstGeom prst="ellipse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5" name="正方形/長方形 244"/>
            <xdr:cNvSpPr/>
          </xdr:nvSpPr>
          <xdr:spPr>
            <a:xfrm>
              <a:off x="1855883" y="195146"/>
              <a:ext cx="116144" cy="1928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13</xdr:col>
      <xdr:colOff>0</xdr:colOff>
      <xdr:row>8</xdr:row>
      <xdr:rowOff>0</xdr:rowOff>
    </xdr:from>
    <xdr:to>
      <xdr:col>13</xdr:col>
      <xdr:colOff>180705</xdr:colOff>
      <xdr:row>10</xdr:row>
      <xdr:rowOff>4142</xdr:rowOff>
    </xdr:to>
    <xdr:grpSp>
      <xdr:nvGrpSpPr>
        <xdr:cNvPr id="260" name="グループ化 259"/>
        <xdr:cNvGrpSpPr/>
      </xdr:nvGrpSpPr>
      <xdr:grpSpPr>
        <a:xfrm>
          <a:off x="2352675" y="1028700"/>
          <a:ext cx="180705" cy="194642"/>
          <a:chOff x="926325" y="196964"/>
          <a:chExt cx="235908" cy="200601"/>
        </a:xfrm>
      </xdr:grpSpPr>
      <xdr:sp macro="" textlink="">
        <xdr:nvSpPr>
          <xdr:cNvPr id="261" name="楕円 260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62" name="直線コネクタ 261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直線コネクタ 262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正方形/長方形 263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5" name="正方形/長方形 264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178816</xdr:colOff>
      <xdr:row>9</xdr:row>
      <xdr:rowOff>0</xdr:rowOff>
    </xdr:from>
    <xdr:to>
      <xdr:col>19</xdr:col>
      <xdr:colOff>5713</xdr:colOff>
      <xdr:row>9</xdr:row>
      <xdr:rowOff>4196</xdr:rowOff>
    </xdr:to>
    <xdr:cxnSp macro="">
      <xdr:nvCxnSpPr>
        <xdr:cNvPr id="266" name="直線コネクタ 265"/>
        <xdr:cNvCxnSpPr>
          <a:stCxn id="265" idx="3"/>
        </xdr:cNvCxnSpPr>
      </xdr:nvCxnSpPr>
      <xdr:spPr>
        <a:xfrm flipV="1">
          <a:off x="2509640" y="1154206"/>
          <a:ext cx="902661" cy="419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183173</xdr:colOff>
      <xdr:row>21</xdr:row>
      <xdr:rowOff>0</xdr:rowOff>
    </xdr:from>
    <xdr:to>
      <xdr:col>20</xdr:col>
      <xdr:colOff>0</xdr:colOff>
      <xdr:row>23</xdr:row>
      <xdr:rowOff>1</xdr:rowOff>
    </xdr:to>
    <xdr:grpSp>
      <xdr:nvGrpSpPr>
        <xdr:cNvPr id="273" name="グループ化 272"/>
        <xdr:cNvGrpSpPr/>
      </xdr:nvGrpSpPr>
      <xdr:grpSpPr>
        <a:xfrm rot="10800000">
          <a:off x="3440723" y="2266950"/>
          <a:ext cx="178777" cy="190501"/>
          <a:chOff x="926325" y="196964"/>
          <a:chExt cx="235908" cy="200601"/>
        </a:xfrm>
      </xdr:grpSpPr>
      <xdr:sp macro="" textlink="">
        <xdr:nvSpPr>
          <xdr:cNvPr id="274" name="楕円 273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75" name="直線コネクタ 27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直線コネクタ 27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7" name="正方形/長方形 276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8" name="正方形/長方形 277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43</xdr:row>
      <xdr:rowOff>0</xdr:rowOff>
    </xdr:from>
    <xdr:to>
      <xdr:col>19</xdr:col>
      <xdr:colOff>0</xdr:colOff>
      <xdr:row>43</xdr:row>
      <xdr:rowOff>0</xdr:rowOff>
    </xdr:to>
    <xdr:cxnSp macro="">
      <xdr:nvCxnSpPr>
        <xdr:cNvPr id="279" name="直線コネクタ 278"/>
        <xdr:cNvCxnSpPr/>
      </xdr:nvCxnSpPr>
      <xdr:spPr>
        <a:xfrm>
          <a:off x="3279913" y="4538870"/>
          <a:ext cx="18221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2098</xdr:colOff>
      <xdr:row>9</xdr:row>
      <xdr:rowOff>95249</xdr:rowOff>
    </xdr:from>
    <xdr:to>
      <xdr:col>36</xdr:col>
      <xdr:colOff>2097</xdr:colOff>
      <xdr:row>12</xdr:row>
      <xdr:rowOff>2026</xdr:rowOff>
    </xdr:to>
    <xdr:grpSp>
      <xdr:nvGrpSpPr>
        <xdr:cNvPr id="291" name="グループ化 290"/>
        <xdr:cNvGrpSpPr/>
      </xdr:nvGrpSpPr>
      <xdr:grpSpPr>
        <a:xfrm rot="10800000">
          <a:off x="6336223" y="1219199"/>
          <a:ext cx="180974" cy="192527"/>
          <a:chOff x="926325" y="196964"/>
          <a:chExt cx="235908" cy="200601"/>
        </a:xfrm>
      </xdr:grpSpPr>
      <xdr:sp macro="" textlink="">
        <xdr:nvSpPr>
          <xdr:cNvPr id="292" name="楕円 291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93" name="直線コネクタ 292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直線コネクタ 293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5" name="正方形/長方形 294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6" name="正方形/長方形 295"/>
          <xdr:cNvSpPr/>
        </xdr:nvSpPr>
        <xdr:spPr>
          <a:xfrm>
            <a:off x="1043624" y="201107"/>
            <a:ext cx="116144" cy="1964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11</xdr:row>
      <xdr:rowOff>2</xdr:rowOff>
    </xdr:from>
    <xdr:to>
      <xdr:col>34</xdr:col>
      <xdr:colOff>0</xdr:colOff>
      <xdr:row>24</xdr:row>
      <xdr:rowOff>0</xdr:rowOff>
    </xdr:to>
    <xdr:cxnSp macro="">
      <xdr:nvCxnSpPr>
        <xdr:cNvPr id="298" name="直線コネクタ 297"/>
        <xdr:cNvCxnSpPr/>
      </xdr:nvCxnSpPr>
      <xdr:spPr>
        <a:xfrm flipV="1">
          <a:off x="6227885" y="1311521"/>
          <a:ext cx="0" cy="123824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10</xdr:row>
      <xdr:rowOff>93733</xdr:rowOff>
    </xdr:from>
    <xdr:to>
      <xdr:col>34</xdr:col>
      <xdr:colOff>183171</xdr:colOff>
      <xdr:row>11</xdr:row>
      <xdr:rowOff>0</xdr:rowOff>
    </xdr:to>
    <xdr:cxnSp macro="">
      <xdr:nvCxnSpPr>
        <xdr:cNvPr id="307" name="直線コネクタ 306"/>
        <xdr:cNvCxnSpPr/>
      </xdr:nvCxnSpPr>
      <xdr:spPr>
        <a:xfrm>
          <a:off x="6227885" y="1310002"/>
          <a:ext cx="183171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</xdr:colOff>
      <xdr:row>24</xdr:row>
      <xdr:rowOff>7327</xdr:rowOff>
    </xdr:from>
    <xdr:to>
      <xdr:col>34</xdr:col>
      <xdr:colOff>0</xdr:colOff>
      <xdr:row>24</xdr:row>
      <xdr:rowOff>8844</xdr:rowOff>
    </xdr:to>
    <xdr:cxnSp macro="">
      <xdr:nvCxnSpPr>
        <xdr:cNvPr id="308" name="直線コネクタ 307"/>
        <xdr:cNvCxnSpPr/>
      </xdr:nvCxnSpPr>
      <xdr:spPr>
        <a:xfrm>
          <a:off x="6044714" y="2557096"/>
          <a:ext cx="183171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14</xdr:row>
      <xdr:rowOff>93733</xdr:rowOff>
    </xdr:from>
    <xdr:to>
      <xdr:col>17</xdr:col>
      <xdr:colOff>0</xdr:colOff>
      <xdr:row>15</xdr:row>
      <xdr:rowOff>0</xdr:rowOff>
    </xdr:to>
    <xdr:cxnSp macro="">
      <xdr:nvCxnSpPr>
        <xdr:cNvPr id="325" name="直線コネクタ 324"/>
        <xdr:cNvCxnSpPr/>
      </xdr:nvCxnSpPr>
      <xdr:spPr>
        <a:xfrm>
          <a:off x="2564423" y="1691002"/>
          <a:ext cx="549519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15</xdr:row>
      <xdr:rowOff>0</xdr:rowOff>
    </xdr:from>
    <xdr:to>
      <xdr:col>17</xdr:col>
      <xdr:colOff>0</xdr:colOff>
      <xdr:row>35</xdr:row>
      <xdr:rowOff>0</xdr:rowOff>
    </xdr:to>
    <xdr:cxnSp macro="">
      <xdr:nvCxnSpPr>
        <xdr:cNvPr id="327" name="直線コネクタ 326"/>
        <xdr:cNvCxnSpPr/>
      </xdr:nvCxnSpPr>
      <xdr:spPr>
        <a:xfrm>
          <a:off x="3113942" y="1692519"/>
          <a:ext cx="0" cy="190500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</xdr:row>
      <xdr:rowOff>93283</xdr:rowOff>
    </xdr:from>
    <xdr:to>
      <xdr:col>19</xdr:col>
      <xdr:colOff>1915</xdr:colOff>
      <xdr:row>10</xdr:row>
      <xdr:rowOff>93733</xdr:rowOff>
    </xdr:to>
    <xdr:cxnSp macro="">
      <xdr:nvCxnSpPr>
        <xdr:cNvPr id="280" name="直線コネクタ 279"/>
        <xdr:cNvCxnSpPr>
          <a:endCxn id="288" idx="3"/>
        </xdr:cNvCxnSpPr>
      </xdr:nvCxnSpPr>
      <xdr:spPr>
        <a:xfrm flipV="1">
          <a:off x="2564423" y="1309552"/>
          <a:ext cx="917780" cy="4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183173</xdr:colOff>
      <xdr:row>9</xdr:row>
      <xdr:rowOff>95249</xdr:rowOff>
    </xdr:from>
    <xdr:to>
      <xdr:col>20</xdr:col>
      <xdr:colOff>0</xdr:colOff>
      <xdr:row>12</xdr:row>
      <xdr:rowOff>0</xdr:rowOff>
    </xdr:to>
    <xdr:grpSp>
      <xdr:nvGrpSpPr>
        <xdr:cNvPr id="283" name="グループ化 282"/>
        <xdr:cNvGrpSpPr/>
      </xdr:nvGrpSpPr>
      <xdr:grpSpPr>
        <a:xfrm rot="10800000">
          <a:off x="3440723" y="1219199"/>
          <a:ext cx="178777" cy="190501"/>
          <a:chOff x="926325" y="196964"/>
          <a:chExt cx="235908" cy="200601"/>
        </a:xfrm>
      </xdr:grpSpPr>
      <xdr:sp macro="" textlink="">
        <xdr:nvSpPr>
          <xdr:cNvPr id="284" name="楕円 283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85" name="直線コネクタ 28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直線コネクタ 28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7" name="正方形/長方形 286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8" name="正方形/長方形 287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4</xdr:row>
      <xdr:rowOff>0</xdr:rowOff>
    </xdr:from>
    <xdr:to>
      <xdr:col>19</xdr:col>
      <xdr:colOff>0</xdr:colOff>
      <xdr:row>9</xdr:row>
      <xdr:rowOff>0</xdr:rowOff>
    </xdr:to>
    <xdr:cxnSp macro="">
      <xdr:nvCxnSpPr>
        <xdr:cNvPr id="290" name="直線コネクタ 289"/>
        <xdr:cNvCxnSpPr/>
      </xdr:nvCxnSpPr>
      <xdr:spPr>
        <a:xfrm>
          <a:off x="3406588" y="649941"/>
          <a:ext cx="0" cy="50426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173855</xdr:colOff>
      <xdr:row>4</xdr:row>
      <xdr:rowOff>0</xdr:rowOff>
    </xdr:from>
    <xdr:to>
      <xdr:col>34</xdr:col>
      <xdr:colOff>0</xdr:colOff>
      <xdr:row>4</xdr:row>
      <xdr:rowOff>1966</xdr:rowOff>
    </xdr:to>
    <xdr:cxnSp macro="">
      <xdr:nvCxnSpPr>
        <xdr:cNvPr id="297" name="直線コネクタ 296"/>
        <xdr:cNvCxnSpPr/>
      </xdr:nvCxnSpPr>
      <xdr:spPr>
        <a:xfrm flipV="1">
          <a:off x="3401149" y="649941"/>
          <a:ext cx="2694851" cy="196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4</xdr:row>
      <xdr:rowOff>0</xdr:rowOff>
    </xdr:from>
    <xdr:to>
      <xdr:col>34</xdr:col>
      <xdr:colOff>7327</xdr:colOff>
      <xdr:row>9</xdr:row>
      <xdr:rowOff>0</xdr:rowOff>
    </xdr:to>
    <xdr:cxnSp macro="">
      <xdr:nvCxnSpPr>
        <xdr:cNvPr id="299" name="直線コネクタ 298"/>
        <xdr:cNvCxnSpPr/>
      </xdr:nvCxnSpPr>
      <xdr:spPr>
        <a:xfrm>
          <a:off x="6227885" y="644769"/>
          <a:ext cx="7327" cy="4762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</xdr:row>
      <xdr:rowOff>0</xdr:rowOff>
    </xdr:from>
    <xdr:to>
      <xdr:col>35</xdr:col>
      <xdr:colOff>0</xdr:colOff>
      <xdr:row>9</xdr:row>
      <xdr:rowOff>0</xdr:rowOff>
    </xdr:to>
    <xdr:cxnSp macro="">
      <xdr:nvCxnSpPr>
        <xdr:cNvPr id="300" name="直線コネクタ 299"/>
        <xdr:cNvCxnSpPr/>
      </xdr:nvCxnSpPr>
      <xdr:spPr>
        <a:xfrm>
          <a:off x="6227885" y="1121019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956</xdr:colOff>
      <xdr:row>41</xdr:row>
      <xdr:rowOff>95249</xdr:rowOff>
    </xdr:from>
    <xdr:to>
      <xdr:col>20</xdr:col>
      <xdr:colOff>0</xdr:colOff>
      <xdr:row>44</xdr:row>
      <xdr:rowOff>0</xdr:rowOff>
    </xdr:to>
    <xdr:grpSp>
      <xdr:nvGrpSpPr>
        <xdr:cNvPr id="304" name="グループ化 303"/>
        <xdr:cNvGrpSpPr/>
      </xdr:nvGrpSpPr>
      <xdr:grpSpPr>
        <a:xfrm rot="10800000">
          <a:off x="3439481" y="4267199"/>
          <a:ext cx="180019" cy="190501"/>
          <a:chOff x="926325" y="196964"/>
          <a:chExt cx="235908" cy="200601"/>
        </a:xfrm>
      </xdr:grpSpPr>
      <xdr:sp macro="" textlink="">
        <xdr:nvSpPr>
          <xdr:cNvPr id="305" name="楕円 304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06" name="直線コネクタ 305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直線コネクタ 308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2" name="正方形/長方形 321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3" name="正方形/長方形 322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2468</xdr:colOff>
      <xdr:row>31</xdr:row>
      <xdr:rowOff>0</xdr:rowOff>
    </xdr:from>
    <xdr:to>
      <xdr:col>13</xdr:col>
      <xdr:colOff>182217</xdr:colOff>
      <xdr:row>33</xdr:row>
      <xdr:rowOff>1</xdr:rowOff>
    </xdr:to>
    <xdr:grpSp>
      <xdr:nvGrpSpPr>
        <xdr:cNvPr id="324" name="グループ化 323"/>
        <xdr:cNvGrpSpPr/>
      </xdr:nvGrpSpPr>
      <xdr:grpSpPr>
        <a:xfrm>
          <a:off x="2355143" y="3219450"/>
          <a:ext cx="179749" cy="190501"/>
          <a:chOff x="926325" y="196964"/>
          <a:chExt cx="235908" cy="200601"/>
        </a:xfrm>
      </xdr:grpSpPr>
      <xdr:sp macro="" textlink="">
        <xdr:nvSpPr>
          <xdr:cNvPr id="326" name="楕円 325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28" name="直線コネクタ 327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直線コネクタ 328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0" name="正方形/長方形 329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1" name="正方形/長方形 330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20</xdr:row>
      <xdr:rowOff>0</xdr:rowOff>
    </xdr:from>
    <xdr:to>
      <xdr:col>16</xdr:col>
      <xdr:colOff>956</xdr:colOff>
      <xdr:row>20</xdr:row>
      <xdr:rowOff>1517</xdr:rowOff>
    </xdr:to>
    <xdr:cxnSp macro="">
      <xdr:nvCxnSpPr>
        <xdr:cNvPr id="332" name="直線コネクタ 331"/>
        <xdr:cNvCxnSpPr/>
      </xdr:nvCxnSpPr>
      <xdr:spPr>
        <a:xfrm>
          <a:off x="2733261" y="2252870"/>
          <a:ext cx="183173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</xdr:row>
      <xdr:rowOff>0</xdr:rowOff>
    </xdr:from>
    <xdr:to>
      <xdr:col>16</xdr:col>
      <xdr:colOff>0</xdr:colOff>
      <xdr:row>32</xdr:row>
      <xdr:rowOff>0</xdr:rowOff>
    </xdr:to>
    <xdr:cxnSp macro="">
      <xdr:nvCxnSpPr>
        <xdr:cNvPr id="333" name="直線コネクタ 332"/>
        <xdr:cNvCxnSpPr/>
      </xdr:nvCxnSpPr>
      <xdr:spPr>
        <a:xfrm>
          <a:off x="2915478" y="2252870"/>
          <a:ext cx="0" cy="119269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180338</xdr:colOff>
      <xdr:row>32</xdr:row>
      <xdr:rowOff>0</xdr:rowOff>
    </xdr:from>
    <xdr:to>
      <xdr:col>16</xdr:col>
      <xdr:colOff>0</xdr:colOff>
      <xdr:row>32</xdr:row>
      <xdr:rowOff>2053</xdr:rowOff>
    </xdr:to>
    <xdr:cxnSp macro="">
      <xdr:nvCxnSpPr>
        <xdr:cNvPr id="334" name="直線コネクタ 333"/>
        <xdr:cNvCxnSpPr>
          <a:stCxn id="331" idx="3"/>
        </xdr:cNvCxnSpPr>
      </xdr:nvCxnSpPr>
      <xdr:spPr>
        <a:xfrm flipV="1">
          <a:off x="2549164" y="3445565"/>
          <a:ext cx="366314" cy="205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0</xdr:rowOff>
    </xdr:to>
    <xdr:cxnSp macro="">
      <xdr:nvCxnSpPr>
        <xdr:cNvPr id="335" name="直線コネクタ 334"/>
        <xdr:cNvCxnSpPr/>
      </xdr:nvCxnSpPr>
      <xdr:spPr>
        <a:xfrm>
          <a:off x="2514600" y="2514600"/>
          <a:ext cx="17961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22</xdr:row>
      <xdr:rowOff>99391</xdr:rowOff>
    </xdr:from>
    <xdr:to>
      <xdr:col>32</xdr:col>
      <xdr:colOff>179749</xdr:colOff>
      <xdr:row>25</xdr:row>
      <xdr:rowOff>1</xdr:rowOff>
    </xdr:to>
    <xdr:grpSp>
      <xdr:nvGrpSpPr>
        <xdr:cNvPr id="336" name="グループ化 335"/>
        <xdr:cNvGrpSpPr/>
      </xdr:nvGrpSpPr>
      <xdr:grpSpPr>
        <a:xfrm>
          <a:off x="5791200" y="2461591"/>
          <a:ext cx="179749" cy="186360"/>
          <a:chOff x="926325" y="196964"/>
          <a:chExt cx="235908" cy="200601"/>
        </a:xfrm>
      </xdr:grpSpPr>
      <xdr:sp macro="" textlink="">
        <xdr:nvSpPr>
          <xdr:cNvPr id="337" name="楕円 336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38" name="直線コネクタ 337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9" name="直線コネクタ 338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0" name="正方形/長方形 339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1" name="正方形/長方形 340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33</xdr:row>
      <xdr:rowOff>1</xdr:rowOff>
    </xdr:from>
    <xdr:to>
      <xdr:col>14</xdr:col>
      <xdr:colOff>1</xdr:colOff>
      <xdr:row>35</xdr:row>
      <xdr:rowOff>0</xdr:rowOff>
    </xdr:to>
    <xdr:grpSp>
      <xdr:nvGrpSpPr>
        <xdr:cNvPr id="348" name="グループ化 347"/>
        <xdr:cNvGrpSpPr/>
      </xdr:nvGrpSpPr>
      <xdr:grpSpPr>
        <a:xfrm>
          <a:off x="2352675" y="3409951"/>
          <a:ext cx="180976" cy="190499"/>
          <a:chOff x="458546" y="196417"/>
          <a:chExt cx="116548" cy="191772"/>
        </a:xfrm>
      </xdr:grpSpPr>
      <xdr:grpSp>
        <xdr:nvGrpSpPr>
          <xdr:cNvPr id="349" name="グループ化 348"/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351" name="直線コネクタ 350"/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2" name="直線コネクタ 351"/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50" name="正方形/長方形 349"/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183931</xdr:colOff>
      <xdr:row>38</xdr:row>
      <xdr:rowOff>0</xdr:rowOff>
    </xdr:from>
    <xdr:to>
      <xdr:col>15</xdr:col>
      <xdr:colOff>0</xdr:colOff>
      <xdr:row>39</xdr:row>
      <xdr:rowOff>98534</xdr:rowOff>
    </xdr:to>
    <xdr:grpSp>
      <xdr:nvGrpSpPr>
        <xdr:cNvPr id="353" name="グループ化 352"/>
        <xdr:cNvGrpSpPr/>
      </xdr:nvGrpSpPr>
      <xdr:grpSpPr>
        <a:xfrm>
          <a:off x="2536606" y="3886200"/>
          <a:ext cx="178019" cy="193784"/>
          <a:chOff x="458546" y="196417"/>
          <a:chExt cx="116548" cy="191772"/>
        </a:xfrm>
      </xdr:grpSpPr>
      <xdr:grpSp>
        <xdr:nvGrpSpPr>
          <xdr:cNvPr id="354" name="グループ化 353"/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356" name="直線コネクタ 355"/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7" name="直線コネクタ 356"/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55" name="正方形/長方形 354"/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</xdr:colOff>
      <xdr:row>34</xdr:row>
      <xdr:rowOff>1</xdr:rowOff>
    </xdr:from>
    <xdr:to>
      <xdr:col>14</xdr:col>
      <xdr:colOff>2413</xdr:colOff>
      <xdr:row>38</xdr:row>
      <xdr:rowOff>98534</xdr:rowOff>
    </xdr:to>
    <xdr:cxnSp macro="">
      <xdr:nvCxnSpPr>
        <xdr:cNvPr id="358" name="直線コネクタ 357"/>
        <xdr:cNvCxnSpPr>
          <a:stCxn id="350" idx="3"/>
          <a:endCxn id="355" idx="1"/>
        </xdr:cNvCxnSpPr>
      </xdr:nvCxnSpPr>
      <xdr:spPr>
        <a:xfrm>
          <a:off x="2575035" y="3612932"/>
          <a:ext cx="2412" cy="49267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182216</xdr:colOff>
      <xdr:row>94</xdr:row>
      <xdr:rowOff>99391</xdr:rowOff>
    </xdr:from>
    <xdr:to>
      <xdr:col>19</xdr:col>
      <xdr:colOff>182217</xdr:colOff>
      <xdr:row>95</xdr:row>
      <xdr:rowOff>1</xdr:rowOff>
    </xdr:to>
    <xdr:cxnSp macro="">
      <xdr:nvCxnSpPr>
        <xdr:cNvPr id="375" name="直線コネクタ 374"/>
        <xdr:cNvCxnSpPr/>
      </xdr:nvCxnSpPr>
      <xdr:spPr>
        <a:xfrm>
          <a:off x="2551042" y="9409043"/>
          <a:ext cx="182218" cy="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182216</xdr:colOff>
      <xdr:row>97</xdr:row>
      <xdr:rowOff>0</xdr:rowOff>
    </xdr:from>
    <xdr:to>
      <xdr:col>19</xdr:col>
      <xdr:colOff>182217</xdr:colOff>
      <xdr:row>97</xdr:row>
      <xdr:rowOff>0</xdr:rowOff>
    </xdr:to>
    <xdr:cxnSp macro="">
      <xdr:nvCxnSpPr>
        <xdr:cNvPr id="376" name="直線コネクタ 375"/>
        <xdr:cNvCxnSpPr/>
      </xdr:nvCxnSpPr>
      <xdr:spPr>
        <a:xfrm>
          <a:off x="2551042" y="9607826"/>
          <a:ext cx="18221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97</xdr:row>
      <xdr:rowOff>0</xdr:rowOff>
    </xdr:from>
    <xdr:to>
      <xdr:col>21</xdr:col>
      <xdr:colOff>956</xdr:colOff>
      <xdr:row>97</xdr:row>
      <xdr:rowOff>1517</xdr:rowOff>
    </xdr:to>
    <xdr:cxnSp macro="">
      <xdr:nvCxnSpPr>
        <xdr:cNvPr id="377" name="直線コネクタ 376"/>
        <xdr:cNvCxnSpPr/>
      </xdr:nvCxnSpPr>
      <xdr:spPr>
        <a:xfrm>
          <a:off x="2733261" y="9607826"/>
          <a:ext cx="183173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182216</xdr:colOff>
      <xdr:row>98</xdr:row>
      <xdr:rowOff>99391</xdr:rowOff>
    </xdr:from>
    <xdr:to>
      <xdr:col>19</xdr:col>
      <xdr:colOff>182217</xdr:colOff>
      <xdr:row>98</xdr:row>
      <xdr:rowOff>99391</xdr:rowOff>
    </xdr:to>
    <xdr:cxnSp macro="">
      <xdr:nvCxnSpPr>
        <xdr:cNvPr id="378" name="直線コネクタ 377"/>
        <xdr:cNvCxnSpPr/>
      </xdr:nvCxnSpPr>
      <xdr:spPr>
        <a:xfrm>
          <a:off x="2551042" y="9806608"/>
          <a:ext cx="18221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95</xdr:row>
      <xdr:rowOff>1</xdr:rowOff>
    </xdr:from>
    <xdr:to>
      <xdr:col>20</xdr:col>
      <xdr:colOff>0</xdr:colOff>
      <xdr:row>99</xdr:row>
      <xdr:rowOff>0</xdr:rowOff>
    </xdr:to>
    <xdr:cxnSp macro="">
      <xdr:nvCxnSpPr>
        <xdr:cNvPr id="379" name="直線コネクタ 378"/>
        <xdr:cNvCxnSpPr/>
      </xdr:nvCxnSpPr>
      <xdr:spPr>
        <a:xfrm>
          <a:off x="2733261" y="9409044"/>
          <a:ext cx="0" cy="39756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2468</xdr:colOff>
      <xdr:row>108</xdr:row>
      <xdr:rowOff>4140</xdr:rowOff>
    </xdr:from>
    <xdr:to>
      <xdr:col>19</xdr:col>
      <xdr:colOff>1242</xdr:colOff>
      <xdr:row>110</xdr:row>
      <xdr:rowOff>0</xdr:rowOff>
    </xdr:to>
    <xdr:grpSp>
      <xdr:nvGrpSpPr>
        <xdr:cNvPr id="321" name="グループ化 320"/>
        <xdr:cNvGrpSpPr/>
      </xdr:nvGrpSpPr>
      <xdr:grpSpPr>
        <a:xfrm>
          <a:off x="3260018" y="10557840"/>
          <a:ext cx="179749" cy="186360"/>
          <a:chOff x="926325" y="196964"/>
          <a:chExt cx="235908" cy="200601"/>
        </a:xfrm>
      </xdr:grpSpPr>
      <xdr:sp macro="" textlink="">
        <xdr:nvSpPr>
          <xdr:cNvPr id="342" name="楕円 341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43" name="直線コネクタ 342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直線コネクタ 343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5" name="正方形/長方形 344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6" name="正方形/長方形 345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97</xdr:row>
      <xdr:rowOff>858</xdr:rowOff>
    </xdr:from>
    <xdr:to>
      <xdr:col>21</xdr:col>
      <xdr:colOff>0</xdr:colOff>
      <xdr:row>109</xdr:row>
      <xdr:rowOff>0</xdr:rowOff>
    </xdr:to>
    <xdr:cxnSp macro="">
      <xdr:nvCxnSpPr>
        <xdr:cNvPr id="359" name="直線コネクタ 358"/>
        <xdr:cNvCxnSpPr/>
      </xdr:nvCxnSpPr>
      <xdr:spPr>
        <a:xfrm>
          <a:off x="2915478" y="9608684"/>
          <a:ext cx="0" cy="109244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180338</xdr:colOff>
      <xdr:row>108</xdr:row>
      <xdr:rowOff>99390</xdr:rowOff>
    </xdr:from>
    <xdr:to>
      <xdr:col>21</xdr:col>
      <xdr:colOff>0</xdr:colOff>
      <xdr:row>109</xdr:row>
      <xdr:rowOff>2052</xdr:rowOff>
    </xdr:to>
    <xdr:cxnSp macro="">
      <xdr:nvCxnSpPr>
        <xdr:cNvPr id="380" name="直線コネクタ 379"/>
        <xdr:cNvCxnSpPr>
          <a:stCxn id="346" idx="3"/>
        </xdr:cNvCxnSpPr>
      </xdr:nvCxnSpPr>
      <xdr:spPr>
        <a:xfrm flipV="1">
          <a:off x="2549164" y="10701129"/>
          <a:ext cx="366314" cy="205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110</xdr:row>
      <xdr:rowOff>0</xdr:rowOff>
    </xdr:from>
    <xdr:to>
      <xdr:col>19</xdr:col>
      <xdr:colOff>1</xdr:colOff>
      <xdr:row>112</xdr:row>
      <xdr:rowOff>4140</xdr:rowOff>
    </xdr:to>
    <xdr:grpSp>
      <xdr:nvGrpSpPr>
        <xdr:cNvPr id="382" name="グループ化 381"/>
        <xdr:cNvGrpSpPr/>
      </xdr:nvGrpSpPr>
      <xdr:grpSpPr>
        <a:xfrm>
          <a:off x="3257550" y="10744200"/>
          <a:ext cx="180976" cy="194640"/>
          <a:chOff x="458546" y="196417"/>
          <a:chExt cx="116548" cy="191772"/>
        </a:xfrm>
      </xdr:grpSpPr>
      <xdr:grpSp>
        <xdr:nvGrpSpPr>
          <xdr:cNvPr id="383" name="グループ化 382"/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385" name="直線コネクタ 384"/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直線コネクタ 385"/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84" name="正方形/長方形 383"/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1714</xdr:colOff>
      <xdr:row>112</xdr:row>
      <xdr:rowOff>0</xdr:rowOff>
    </xdr:from>
    <xdr:to>
      <xdr:col>20</xdr:col>
      <xdr:colOff>2198</xdr:colOff>
      <xdr:row>113</xdr:row>
      <xdr:rowOff>94392</xdr:rowOff>
    </xdr:to>
    <xdr:grpSp>
      <xdr:nvGrpSpPr>
        <xdr:cNvPr id="387" name="グループ化 386"/>
        <xdr:cNvGrpSpPr/>
      </xdr:nvGrpSpPr>
      <xdr:grpSpPr>
        <a:xfrm>
          <a:off x="3440239" y="10934700"/>
          <a:ext cx="181459" cy="189642"/>
          <a:chOff x="458546" y="196417"/>
          <a:chExt cx="116548" cy="191772"/>
        </a:xfrm>
      </xdr:grpSpPr>
      <xdr:grpSp>
        <xdr:nvGrpSpPr>
          <xdr:cNvPr id="388" name="グループ化 387"/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390" name="直線コネクタ 389"/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1" name="直線コネクタ 390"/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89" name="正方形/長方形 388"/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</xdr:colOff>
      <xdr:row>111</xdr:row>
      <xdr:rowOff>2070</xdr:rowOff>
    </xdr:from>
    <xdr:to>
      <xdr:col>19</xdr:col>
      <xdr:colOff>4095</xdr:colOff>
      <xdr:row>112</xdr:row>
      <xdr:rowOff>94821</xdr:rowOff>
    </xdr:to>
    <xdr:cxnSp macro="">
      <xdr:nvCxnSpPr>
        <xdr:cNvPr id="392" name="直線コネクタ 391"/>
        <xdr:cNvCxnSpPr>
          <a:stCxn id="384" idx="3"/>
          <a:endCxn id="389" idx="1"/>
        </xdr:cNvCxnSpPr>
      </xdr:nvCxnSpPr>
      <xdr:spPr>
        <a:xfrm>
          <a:off x="5678366" y="10838589"/>
          <a:ext cx="4094" cy="18800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94</xdr:row>
      <xdr:rowOff>4140</xdr:rowOff>
    </xdr:from>
    <xdr:to>
      <xdr:col>18</xdr:col>
      <xdr:colOff>179749</xdr:colOff>
      <xdr:row>96</xdr:row>
      <xdr:rowOff>0</xdr:rowOff>
    </xdr:to>
    <xdr:grpSp>
      <xdr:nvGrpSpPr>
        <xdr:cNvPr id="393" name="グループ化 392"/>
        <xdr:cNvGrpSpPr/>
      </xdr:nvGrpSpPr>
      <xdr:grpSpPr>
        <a:xfrm>
          <a:off x="3257550" y="9224340"/>
          <a:ext cx="179749" cy="186360"/>
          <a:chOff x="926325" y="196964"/>
          <a:chExt cx="235908" cy="200601"/>
        </a:xfrm>
      </xdr:grpSpPr>
      <xdr:sp macro="" textlink="">
        <xdr:nvSpPr>
          <xdr:cNvPr id="394" name="楕円 393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95" name="直線コネクタ 39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直線コネクタ 39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7" name="正方形/長方形 396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8" name="正方形/長方形 397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98</xdr:row>
      <xdr:rowOff>4140</xdr:rowOff>
    </xdr:from>
    <xdr:to>
      <xdr:col>18</xdr:col>
      <xdr:colOff>179749</xdr:colOff>
      <xdr:row>100</xdr:row>
      <xdr:rowOff>0</xdr:rowOff>
    </xdr:to>
    <xdr:grpSp>
      <xdr:nvGrpSpPr>
        <xdr:cNvPr id="405" name="グループ化 404"/>
        <xdr:cNvGrpSpPr/>
      </xdr:nvGrpSpPr>
      <xdr:grpSpPr>
        <a:xfrm>
          <a:off x="3257550" y="9605340"/>
          <a:ext cx="179749" cy="186360"/>
          <a:chOff x="926325" y="196964"/>
          <a:chExt cx="235908" cy="200601"/>
        </a:xfrm>
      </xdr:grpSpPr>
      <xdr:sp macro="" textlink="">
        <xdr:nvSpPr>
          <xdr:cNvPr id="406" name="楕円 405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07" name="直線コネクタ 406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8" name="直線コネクタ 407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9" name="正方形/長方形 408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0" name="正方形/長方形 409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179749</xdr:colOff>
      <xdr:row>20</xdr:row>
      <xdr:rowOff>1</xdr:rowOff>
    </xdr:to>
    <xdr:grpSp>
      <xdr:nvGrpSpPr>
        <xdr:cNvPr id="411" name="グループ化 410"/>
        <xdr:cNvGrpSpPr/>
      </xdr:nvGrpSpPr>
      <xdr:grpSpPr>
        <a:xfrm>
          <a:off x="2352675" y="1981200"/>
          <a:ext cx="179749" cy="190501"/>
          <a:chOff x="926325" y="196964"/>
          <a:chExt cx="235908" cy="200601"/>
        </a:xfrm>
      </xdr:grpSpPr>
      <xdr:sp macro="" textlink="">
        <xdr:nvSpPr>
          <xdr:cNvPr id="412" name="楕円 411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13" name="直線コネクタ 412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4" name="直線コネクタ 413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5" name="正方形/長方形 414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6" name="正方形/長方形 415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19</xdr:row>
      <xdr:rowOff>99391</xdr:rowOff>
    </xdr:from>
    <xdr:to>
      <xdr:col>13</xdr:col>
      <xdr:colOff>179749</xdr:colOff>
      <xdr:row>22</xdr:row>
      <xdr:rowOff>1</xdr:rowOff>
    </xdr:to>
    <xdr:grpSp>
      <xdr:nvGrpSpPr>
        <xdr:cNvPr id="417" name="グループ化 416"/>
        <xdr:cNvGrpSpPr/>
      </xdr:nvGrpSpPr>
      <xdr:grpSpPr>
        <a:xfrm>
          <a:off x="2352675" y="2175841"/>
          <a:ext cx="179749" cy="186360"/>
          <a:chOff x="926325" y="196964"/>
          <a:chExt cx="235908" cy="200601"/>
        </a:xfrm>
      </xdr:grpSpPr>
      <xdr:sp macro="" textlink="">
        <xdr:nvSpPr>
          <xdr:cNvPr id="418" name="楕円 417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19" name="直線コネクタ 418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0" name="直線コネクタ 419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1" name="正方形/長方形 420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2" name="正方形/長方形 421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21</xdr:row>
      <xdr:rowOff>99390</xdr:rowOff>
    </xdr:from>
    <xdr:to>
      <xdr:col>13</xdr:col>
      <xdr:colOff>179749</xdr:colOff>
      <xdr:row>24</xdr:row>
      <xdr:rowOff>0</xdr:rowOff>
    </xdr:to>
    <xdr:grpSp>
      <xdr:nvGrpSpPr>
        <xdr:cNvPr id="423" name="グループ化 422"/>
        <xdr:cNvGrpSpPr/>
      </xdr:nvGrpSpPr>
      <xdr:grpSpPr>
        <a:xfrm>
          <a:off x="2352675" y="2366340"/>
          <a:ext cx="179749" cy="186360"/>
          <a:chOff x="926325" y="196964"/>
          <a:chExt cx="235908" cy="200601"/>
        </a:xfrm>
      </xdr:grpSpPr>
      <xdr:sp macro="" textlink="">
        <xdr:nvSpPr>
          <xdr:cNvPr id="424" name="楕円 423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25" name="直線コネクタ 42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6" name="直線コネクタ 42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7" name="正方形/長方形 426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8" name="正方形/長方形 427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179749</xdr:colOff>
      <xdr:row>18</xdr:row>
      <xdr:rowOff>1</xdr:rowOff>
    </xdr:to>
    <xdr:grpSp>
      <xdr:nvGrpSpPr>
        <xdr:cNvPr id="429" name="グループ化 428"/>
        <xdr:cNvGrpSpPr/>
      </xdr:nvGrpSpPr>
      <xdr:grpSpPr>
        <a:xfrm>
          <a:off x="2352675" y="1790700"/>
          <a:ext cx="179749" cy="190501"/>
          <a:chOff x="926325" y="196964"/>
          <a:chExt cx="235908" cy="200601"/>
        </a:xfrm>
      </xdr:grpSpPr>
      <xdr:sp macro="" textlink="">
        <xdr:nvSpPr>
          <xdr:cNvPr id="430" name="楕円 429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31" name="直線コネクタ 430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2" name="直線コネクタ 431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3" name="正方形/長方形 432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4" name="正方形/長方形 433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179749</xdr:colOff>
      <xdr:row>16</xdr:row>
      <xdr:rowOff>2</xdr:rowOff>
    </xdr:to>
    <xdr:grpSp>
      <xdr:nvGrpSpPr>
        <xdr:cNvPr id="435" name="グループ化 434"/>
        <xdr:cNvGrpSpPr/>
      </xdr:nvGrpSpPr>
      <xdr:grpSpPr>
        <a:xfrm>
          <a:off x="2352675" y="1600200"/>
          <a:ext cx="179749" cy="190502"/>
          <a:chOff x="926325" y="196964"/>
          <a:chExt cx="235908" cy="200601"/>
        </a:xfrm>
      </xdr:grpSpPr>
      <xdr:sp macro="" textlink="">
        <xdr:nvSpPr>
          <xdr:cNvPr id="436" name="楕円 435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8" name="直線コネクタ 437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9" name="正方形/長方形 438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0" name="正方形/長方形 439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179749</xdr:colOff>
      <xdr:row>14</xdr:row>
      <xdr:rowOff>1</xdr:rowOff>
    </xdr:to>
    <xdr:grpSp>
      <xdr:nvGrpSpPr>
        <xdr:cNvPr id="441" name="グループ化 440"/>
        <xdr:cNvGrpSpPr/>
      </xdr:nvGrpSpPr>
      <xdr:grpSpPr>
        <a:xfrm>
          <a:off x="2352675" y="1409700"/>
          <a:ext cx="179749" cy="190501"/>
          <a:chOff x="926325" y="196964"/>
          <a:chExt cx="235908" cy="200601"/>
        </a:xfrm>
      </xdr:grpSpPr>
      <xdr:sp macro="" textlink="">
        <xdr:nvSpPr>
          <xdr:cNvPr id="442" name="楕円 441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43" name="直線コネクタ 442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直線コネクタ 443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正方形/長方形 444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6" name="正方形/長方形 445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179749</xdr:colOff>
      <xdr:row>12</xdr:row>
      <xdr:rowOff>2</xdr:rowOff>
    </xdr:to>
    <xdr:grpSp>
      <xdr:nvGrpSpPr>
        <xdr:cNvPr id="447" name="グループ化 446"/>
        <xdr:cNvGrpSpPr/>
      </xdr:nvGrpSpPr>
      <xdr:grpSpPr>
        <a:xfrm>
          <a:off x="2352675" y="1219200"/>
          <a:ext cx="179749" cy="190502"/>
          <a:chOff x="926325" y="196964"/>
          <a:chExt cx="235908" cy="200601"/>
        </a:xfrm>
      </xdr:grpSpPr>
      <xdr:sp macro="" textlink="">
        <xdr:nvSpPr>
          <xdr:cNvPr id="448" name="楕円 447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49" name="直線コネクタ 448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直線コネクタ 449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1" name="正方形/長方形 450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2" name="正方形/長方形 451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76</xdr:row>
      <xdr:rowOff>0</xdr:rowOff>
    </xdr:from>
    <xdr:to>
      <xdr:col>37</xdr:col>
      <xdr:colOff>0</xdr:colOff>
      <xdr:row>78</xdr:row>
      <xdr:rowOff>0</xdr:rowOff>
    </xdr:to>
    <xdr:grpSp>
      <xdr:nvGrpSpPr>
        <xdr:cNvPr id="459" name="グループ化 458"/>
        <xdr:cNvGrpSpPr/>
      </xdr:nvGrpSpPr>
      <xdr:grpSpPr>
        <a:xfrm>
          <a:off x="6515100" y="7505700"/>
          <a:ext cx="180975" cy="190500"/>
          <a:chOff x="458546" y="196417"/>
          <a:chExt cx="116548" cy="191772"/>
        </a:xfrm>
      </xdr:grpSpPr>
      <xdr:grpSp>
        <xdr:nvGrpSpPr>
          <xdr:cNvPr id="460" name="グループ化 459"/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462" name="直線コネクタ 461"/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3" name="直線コネクタ 462"/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61" name="正方形/長方形 460"/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0</xdr:colOff>
      <xdr:row>67</xdr:row>
      <xdr:rowOff>0</xdr:rowOff>
    </xdr:from>
    <xdr:to>
      <xdr:col>38</xdr:col>
      <xdr:colOff>0</xdr:colOff>
      <xdr:row>69</xdr:row>
      <xdr:rowOff>0</xdr:rowOff>
    </xdr:to>
    <xdr:grpSp>
      <xdr:nvGrpSpPr>
        <xdr:cNvPr id="467" name="グループ化 466"/>
        <xdr:cNvGrpSpPr/>
      </xdr:nvGrpSpPr>
      <xdr:grpSpPr>
        <a:xfrm>
          <a:off x="6696075" y="6648450"/>
          <a:ext cx="180975" cy="190500"/>
          <a:chOff x="458546" y="196417"/>
          <a:chExt cx="116548" cy="191772"/>
        </a:xfrm>
      </xdr:grpSpPr>
      <xdr:grpSp>
        <xdr:nvGrpSpPr>
          <xdr:cNvPr id="468" name="グループ化 467"/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470" name="直線コネクタ 469"/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1" name="直線コネクタ 470"/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69" name="正方形/長方形 468"/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70</xdr:row>
      <xdr:rowOff>0</xdr:rowOff>
    </xdr:from>
    <xdr:to>
      <xdr:col>19</xdr:col>
      <xdr:colOff>1</xdr:colOff>
      <xdr:row>72</xdr:row>
      <xdr:rowOff>4140</xdr:rowOff>
    </xdr:to>
    <xdr:grpSp>
      <xdr:nvGrpSpPr>
        <xdr:cNvPr id="472" name="グループ化 471"/>
        <xdr:cNvGrpSpPr/>
      </xdr:nvGrpSpPr>
      <xdr:grpSpPr>
        <a:xfrm>
          <a:off x="3257550" y="6934200"/>
          <a:ext cx="180976" cy="194640"/>
          <a:chOff x="458546" y="196417"/>
          <a:chExt cx="116548" cy="191772"/>
        </a:xfrm>
      </xdr:grpSpPr>
      <xdr:grpSp>
        <xdr:nvGrpSpPr>
          <xdr:cNvPr id="473" name="グループ化 472"/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475" name="直線コネクタ 474"/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6" name="直線コネクタ 475"/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74" name="正方形/長方形 473"/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954</xdr:colOff>
      <xdr:row>70</xdr:row>
      <xdr:rowOff>3284</xdr:rowOff>
    </xdr:from>
    <xdr:to>
      <xdr:col>24</xdr:col>
      <xdr:colOff>0</xdr:colOff>
      <xdr:row>72</xdr:row>
      <xdr:rowOff>3284</xdr:rowOff>
    </xdr:to>
    <xdr:grpSp>
      <xdr:nvGrpSpPr>
        <xdr:cNvPr id="477" name="グループ化 476"/>
        <xdr:cNvGrpSpPr/>
      </xdr:nvGrpSpPr>
      <xdr:grpSpPr>
        <a:xfrm>
          <a:off x="4163379" y="6937484"/>
          <a:ext cx="180021" cy="190500"/>
          <a:chOff x="1393902" y="195146"/>
          <a:chExt cx="232318" cy="195147"/>
        </a:xfrm>
      </xdr:grpSpPr>
      <xdr:cxnSp macro="">
        <xdr:nvCxnSpPr>
          <xdr:cNvPr id="478" name="直線コネクタ 477"/>
          <xdr:cNvCxnSpPr/>
        </xdr:nvCxnSpPr>
        <xdr:spPr>
          <a:xfrm>
            <a:off x="1510061" y="292917"/>
            <a:ext cx="11615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直線コネクタ 478"/>
          <xdr:cNvCxnSpPr/>
        </xdr:nvCxnSpPr>
        <xdr:spPr>
          <a:xfrm>
            <a:off x="1510061" y="292917"/>
            <a:ext cx="116159" cy="9737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直線コネクタ 479"/>
          <xdr:cNvCxnSpPr/>
        </xdr:nvCxnSpPr>
        <xdr:spPr>
          <a:xfrm flipV="1">
            <a:off x="1510061" y="195146"/>
            <a:ext cx="116159" cy="9932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81" name="グループ化 480"/>
          <xdr:cNvGrpSpPr/>
        </xdr:nvGrpSpPr>
        <xdr:grpSpPr>
          <a:xfrm>
            <a:off x="1393902" y="195146"/>
            <a:ext cx="118812" cy="192824"/>
            <a:chOff x="1855883" y="195146"/>
            <a:chExt cx="118812" cy="192824"/>
          </a:xfrm>
        </xdr:grpSpPr>
        <xdr:sp macro="" textlink="">
          <xdr:nvSpPr>
            <xdr:cNvPr id="482" name="楕円 481"/>
            <xdr:cNvSpPr/>
          </xdr:nvSpPr>
          <xdr:spPr>
            <a:xfrm>
              <a:off x="1858568" y="234748"/>
              <a:ext cx="116127" cy="116850"/>
            </a:xfrm>
            <a:prstGeom prst="ellipse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83" name="正方形/長方形 482"/>
            <xdr:cNvSpPr/>
          </xdr:nvSpPr>
          <xdr:spPr>
            <a:xfrm>
              <a:off x="1855883" y="195146"/>
              <a:ext cx="116144" cy="1928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18</xdr:col>
      <xdr:colOff>0</xdr:colOff>
      <xdr:row>74</xdr:row>
      <xdr:rowOff>0</xdr:rowOff>
    </xdr:from>
    <xdr:to>
      <xdr:col>19</xdr:col>
      <xdr:colOff>2197</xdr:colOff>
      <xdr:row>76</xdr:row>
      <xdr:rowOff>0</xdr:rowOff>
    </xdr:to>
    <xdr:grpSp>
      <xdr:nvGrpSpPr>
        <xdr:cNvPr id="484" name="グループ化 483"/>
        <xdr:cNvGrpSpPr/>
      </xdr:nvGrpSpPr>
      <xdr:grpSpPr>
        <a:xfrm rot="10800000">
          <a:off x="3257550" y="7315200"/>
          <a:ext cx="183172" cy="190500"/>
          <a:chOff x="1393902" y="195146"/>
          <a:chExt cx="232318" cy="195147"/>
        </a:xfrm>
      </xdr:grpSpPr>
      <xdr:cxnSp macro="">
        <xdr:nvCxnSpPr>
          <xdr:cNvPr id="485" name="直線コネクタ 484"/>
          <xdr:cNvCxnSpPr/>
        </xdr:nvCxnSpPr>
        <xdr:spPr>
          <a:xfrm>
            <a:off x="1510061" y="292917"/>
            <a:ext cx="11615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6" name="直線コネクタ 485"/>
          <xdr:cNvCxnSpPr/>
        </xdr:nvCxnSpPr>
        <xdr:spPr>
          <a:xfrm>
            <a:off x="1510061" y="292917"/>
            <a:ext cx="116159" cy="9737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7" name="直線コネクタ 486"/>
          <xdr:cNvCxnSpPr/>
        </xdr:nvCxnSpPr>
        <xdr:spPr>
          <a:xfrm flipV="1">
            <a:off x="1510061" y="195146"/>
            <a:ext cx="116159" cy="9932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88" name="グループ化 487"/>
          <xdr:cNvGrpSpPr/>
        </xdr:nvGrpSpPr>
        <xdr:grpSpPr>
          <a:xfrm>
            <a:off x="1393902" y="195146"/>
            <a:ext cx="118812" cy="192824"/>
            <a:chOff x="1855883" y="195146"/>
            <a:chExt cx="118812" cy="192824"/>
          </a:xfrm>
        </xdr:grpSpPr>
        <xdr:sp macro="" textlink="">
          <xdr:nvSpPr>
            <xdr:cNvPr id="489" name="楕円 488"/>
            <xdr:cNvSpPr/>
          </xdr:nvSpPr>
          <xdr:spPr>
            <a:xfrm>
              <a:off x="1858568" y="234748"/>
              <a:ext cx="116127" cy="116850"/>
            </a:xfrm>
            <a:prstGeom prst="ellipse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90" name="正方形/長方形 489"/>
            <xdr:cNvSpPr/>
          </xdr:nvSpPr>
          <xdr:spPr>
            <a:xfrm>
              <a:off x="1855883" y="195146"/>
              <a:ext cx="116144" cy="1928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19</xdr:col>
      <xdr:colOff>1009</xdr:colOff>
      <xdr:row>70</xdr:row>
      <xdr:rowOff>97334</xdr:rowOff>
    </xdr:from>
    <xdr:to>
      <xdr:col>23</xdr:col>
      <xdr:colOff>954</xdr:colOff>
      <xdr:row>71</xdr:row>
      <xdr:rowOff>1</xdr:rowOff>
    </xdr:to>
    <xdr:cxnSp macro="">
      <xdr:nvCxnSpPr>
        <xdr:cNvPr id="491" name="直線コネクタ 490"/>
        <xdr:cNvCxnSpPr>
          <a:endCxn id="483" idx="1"/>
        </xdr:cNvCxnSpPr>
      </xdr:nvCxnSpPr>
      <xdr:spPr>
        <a:xfrm flipV="1">
          <a:off x="5559127" y="7403569"/>
          <a:ext cx="717121" cy="35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1242</xdr:colOff>
      <xdr:row>74</xdr:row>
      <xdr:rowOff>0</xdr:rowOff>
    </xdr:from>
    <xdr:to>
      <xdr:col>20</xdr:col>
      <xdr:colOff>0</xdr:colOff>
      <xdr:row>76</xdr:row>
      <xdr:rowOff>4140</xdr:rowOff>
    </xdr:to>
    <xdr:grpSp>
      <xdr:nvGrpSpPr>
        <xdr:cNvPr id="492" name="グループ化 491"/>
        <xdr:cNvGrpSpPr/>
      </xdr:nvGrpSpPr>
      <xdr:grpSpPr>
        <a:xfrm>
          <a:off x="3439767" y="7315200"/>
          <a:ext cx="179733" cy="194640"/>
          <a:chOff x="458546" y="196417"/>
          <a:chExt cx="116548" cy="191772"/>
        </a:xfrm>
      </xdr:grpSpPr>
      <xdr:grpSp>
        <xdr:nvGrpSpPr>
          <xdr:cNvPr id="493" name="グループ化 492"/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495" name="直線コネクタ 494"/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6" name="直線コネクタ 495"/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94" name="正方形/長方形 493"/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75</xdr:row>
      <xdr:rowOff>95248</xdr:rowOff>
    </xdr:from>
    <xdr:to>
      <xdr:col>6</xdr:col>
      <xdr:colOff>1155</xdr:colOff>
      <xdr:row>78</xdr:row>
      <xdr:rowOff>0</xdr:rowOff>
    </xdr:to>
    <xdr:grpSp>
      <xdr:nvGrpSpPr>
        <xdr:cNvPr id="497" name="グループ化 496"/>
        <xdr:cNvGrpSpPr/>
      </xdr:nvGrpSpPr>
      <xdr:grpSpPr>
        <a:xfrm rot="10800000">
          <a:off x="904875" y="7505698"/>
          <a:ext cx="182130" cy="190502"/>
          <a:chOff x="926325" y="196964"/>
          <a:chExt cx="235908" cy="200601"/>
        </a:xfrm>
      </xdr:grpSpPr>
      <xdr:sp macro="" textlink="">
        <xdr:nvSpPr>
          <xdr:cNvPr id="498" name="楕円 497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99" name="直線コネクタ 498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0" name="直線コネクタ 499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正方形/長方形 500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2" name="正方形/長方形 501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80</xdr:row>
      <xdr:rowOff>4137</xdr:rowOff>
    </xdr:from>
    <xdr:to>
      <xdr:col>6</xdr:col>
      <xdr:colOff>1155</xdr:colOff>
      <xdr:row>81</xdr:row>
      <xdr:rowOff>95248</xdr:rowOff>
    </xdr:to>
    <xdr:grpSp>
      <xdr:nvGrpSpPr>
        <xdr:cNvPr id="503" name="グループ化 502"/>
        <xdr:cNvGrpSpPr/>
      </xdr:nvGrpSpPr>
      <xdr:grpSpPr>
        <a:xfrm rot="10800000">
          <a:off x="904875" y="7890837"/>
          <a:ext cx="182130" cy="186361"/>
          <a:chOff x="926325" y="196964"/>
          <a:chExt cx="235908" cy="200601"/>
        </a:xfrm>
      </xdr:grpSpPr>
      <xdr:sp macro="" textlink="">
        <xdr:nvSpPr>
          <xdr:cNvPr id="504" name="楕円 503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05" name="直線コネクタ 50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直線コネクタ 50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7" name="正方形/長方形 506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8" name="正方形/長方形 507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2468</xdr:colOff>
      <xdr:row>82</xdr:row>
      <xdr:rowOff>4138</xdr:rowOff>
    </xdr:from>
    <xdr:to>
      <xdr:col>6</xdr:col>
      <xdr:colOff>1242</xdr:colOff>
      <xdr:row>83</xdr:row>
      <xdr:rowOff>95248</xdr:rowOff>
    </xdr:to>
    <xdr:grpSp>
      <xdr:nvGrpSpPr>
        <xdr:cNvPr id="509" name="グループ化 508"/>
        <xdr:cNvGrpSpPr/>
      </xdr:nvGrpSpPr>
      <xdr:grpSpPr>
        <a:xfrm rot="10800000">
          <a:off x="907343" y="8081338"/>
          <a:ext cx="179749" cy="186360"/>
          <a:chOff x="926325" y="196964"/>
          <a:chExt cx="235908" cy="200601"/>
        </a:xfrm>
      </xdr:grpSpPr>
      <xdr:sp macro="" textlink="">
        <xdr:nvSpPr>
          <xdr:cNvPr id="510" name="楕円 509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11" name="直線コネクタ 510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2" name="直線コネクタ 511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3" name="正方形/長方形 512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4" name="正方形/長方形 513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84</xdr:row>
      <xdr:rowOff>4138</xdr:rowOff>
    </xdr:from>
    <xdr:to>
      <xdr:col>6</xdr:col>
      <xdr:colOff>1155</xdr:colOff>
      <xdr:row>85</xdr:row>
      <xdr:rowOff>95248</xdr:rowOff>
    </xdr:to>
    <xdr:grpSp>
      <xdr:nvGrpSpPr>
        <xdr:cNvPr id="515" name="グループ化 514"/>
        <xdr:cNvGrpSpPr/>
      </xdr:nvGrpSpPr>
      <xdr:grpSpPr>
        <a:xfrm rot="10800000">
          <a:off x="904875" y="8271838"/>
          <a:ext cx="182130" cy="186360"/>
          <a:chOff x="926325" y="196964"/>
          <a:chExt cx="235908" cy="200601"/>
        </a:xfrm>
      </xdr:grpSpPr>
      <xdr:sp macro="" textlink="">
        <xdr:nvSpPr>
          <xdr:cNvPr id="516" name="楕円 515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17" name="直線コネクタ 516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8" name="直線コネクタ 517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9" name="正方形/長方形 518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0" name="正方形/長方形 519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81</xdr:row>
      <xdr:rowOff>0</xdr:rowOff>
    </xdr:from>
    <xdr:to>
      <xdr:col>5</xdr:col>
      <xdr:colOff>0</xdr:colOff>
      <xdr:row>81</xdr:row>
      <xdr:rowOff>0</xdr:rowOff>
    </xdr:to>
    <xdr:cxnSp macro="">
      <xdr:nvCxnSpPr>
        <xdr:cNvPr id="521" name="直線コネクタ 520"/>
        <xdr:cNvCxnSpPr/>
      </xdr:nvCxnSpPr>
      <xdr:spPr>
        <a:xfrm>
          <a:off x="2857500" y="7977188"/>
          <a:ext cx="17859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82</xdr:row>
      <xdr:rowOff>91110</xdr:rowOff>
    </xdr:from>
    <xdr:to>
      <xdr:col>5</xdr:col>
      <xdr:colOff>0</xdr:colOff>
      <xdr:row>83</xdr:row>
      <xdr:rowOff>0</xdr:rowOff>
    </xdr:to>
    <xdr:cxnSp macro="">
      <xdr:nvCxnSpPr>
        <xdr:cNvPr id="522" name="直線コネクタ 521"/>
        <xdr:cNvCxnSpPr/>
      </xdr:nvCxnSpPr>
      <xdr:spPr>
        <a:xfrm flipV="1">
          <a:off x="2381250" y="8165379"/>
          <a:ext cx="732692" cy="41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85</xdr:row>
      <xdr:rowOff>0</xdr:rowOff>
    </xdr:from>
    <xdr:to>
      <xdr:col>5</xdr:col>
      <xdr:colOff>0</xdr:colOff>
      <xdr:row>85</xdr:row>
      <xdr:rowOff>0</xdr:rowOff>
    </xdr:to>
    <xdr:cxnSp macro="">
      <xdr:nvCxnSpPr>
        <xdr:cNvPr id="523" name="直線コネクタ 522"/>
        <xdr:cNvCxnSpPr/>
      </xdr:nvCxnSpPr>
      <xdr:spPr>
        <a:xfrm>
          <a:off x="2857500" y="8358188"/>
          <a:ext cx="17859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77</xdr:row>
      <xdr:rowOff>0</xdr:rowOff>
    </xdr:from>
    <xdr:to>
      <xdr:col>5</xdr:col>
      <xdr:colOff>0</xdr:colOff>
      <xdr:row>77</xdr:row>
      <xdr:rowOff>0</xdr:rowOff>
    </xdr:to>
    <xdr:cxnSp macro="">
      <xdr:nvCxnSpPr>
        <xdr:cNvPr id="524" name="直線コネクタ 523"/>
        <xdr:cNvCxnSpPr/>
      </xdr:nvCxnSpPr>
      <xdr:spPr>
        <a:xfrm>
          <a:off x="2381250" y="7598019"/>
          <a:ext cx="732692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956</xdr:colOff>
      <xdr:row>81</xdr:row>
      <xdr:rowOff>1</xdr:rowOff>
    </xdr:from>
    <xdr:to>
      <xdr:col>4</xdr:col>
      <xdr:colOff>956</xdr:colOff>
      <xdr:row>85</xdr:row>
      <xdr:rowOff>0</xdr:rowOff>
    </xdr:to>
    <xdr:cxnSp macro="">
      <xdr:nvCxnSpPr>
        <xdr:cNvPr id="453" name="直線コネクタ 452"/>
        <xdr:cNvCxnSpPr/>
      </xdr:nvCxnSpPr>
      <xdr:spPr>
        <a:xfrm>
          <a:off x="2896556" y="7981951"/>
          <a:ext cx="0" cy="38099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77</xdr:row>
      <xdr:rowOff>2323</xdr:rowOff>
    </xdr:from>
    <xdr:to>
      <xdr:col>1</xdr:col>
      <xdr:colOff>0</xdr:colOff>
      <xdr:row>109</xdr:row>
      <xdr:rowOff>0</xdr:rowOff>
    </xdr:to>
    <xdr:cxnSp macro="">
      <xdr:nvCxnSpPr>
        <xdr:cNvPr id="454" name="直線コネクタ 453"/>
        <xdr:cNvCxnSpPr/>
      </xdr:nvCxnSpPr>
      <xdr:spPr>
        <a:xfrm>
          <a:off x="2381250" y="7600342"/>
          <a:ext cx="0" cy="3045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108</xdr:row>
      <xdr:rowOff>92613</xdr:rowOff>
    </xdr:from>
    <xdr:to>
      <xdr:col>4</xdr:col>
      <xdr:colOff>181207</xdr:colOff>
      <xdr:row>109</xdr:row>
      <xdr:rowOff>0</xdr:rowOff>
    </xdr:to>
    <xdr:cxnSp macro="">
      <xdr:nvCxnSpPr>
        <xdr:cNvPr id="455" name="直線コネクタ 454"/>
        <xdr:cNvCxnSpPr>
          <a:endCxn id="604" idx="6"/>
        </xdr:cNvCxnSpPr>
      </xdr:nvCxnSpPr>
      <xdr:spPr>
        <a:xfrm flipV="1">
          <a:off x="2381250" y="10643382"/>
          <a:ext cx="730726" cy="263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79</xdr:row>
      <xdr:rowOff>0</xdr:rowOff>
    </xdr:from>
    <xdr:to>
      <xdr:col>19</xdr:col>
      <xdr:colOff>183173</xdr:colOff>
      <xdr:row>79</xdr:row>
      <xdr:rowOff>0</xdr:rowOff>
    </xdr:to>
    <xdr:cxnSp macro="">
      <xdr:nvCxnSpPr>
        <xdr:cNvPr id="456" name="直線コネクタ 455"/>
        <xdr:cNvCxnSpPr/>
      </xdr:nvCxnSpPr>
      <xdr:spPr>
        <a:xfrm>
          <a:off x="5678365" y="7788519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179480</xdr:colOff>
      <xdr:row>78</xdr:row>
      <xdr:rowOff>0</xdr:rowOff>
    </xdr:from>
    <xdr:to>
      <xdr:col>19</xdr:col>
      <xdr:colOff>0</xdr:colOff>
      <xdr:row>80</xdr:row>
      <xdr:rowOff>1303</xdr:rowOff>
    </xdr:to>
    <xdr:grpSp>
      <xdr:nvGrpSpPr>
        <xdr:cNvPr id="457" name="グループ化 456"/>
        <xdr:cNvGrpSpPr/>
      </xdr:nvGrpSpPr>
      <xdr:grpSpPr>
        <a:xfrm>
          <a:off x="3256055" y="7696200"/>
          <a:ext cx="182470" cy="191803"/>
          <a:chOff x="926325" y="196964"/>
          <a:chExt cx="235908" cy="200601"/>
        </a:xfrm>
      </xdr:grpSpPr>
      <xdr:sp macro="" textlink="">
        <xdr:nvSpPr>
          <xdr:cNvPr id="458" name="楕円 457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25" name="直線コネクタ 52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6" name="直線コネクタ 52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7" name="正方形/長方形 526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8" name="正方形/長方形 527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2602</xdr:colOff>
      <xdr:row>87</xdr:row>
      <xdr:rowOff>0</xdr:rowOff>
    </xdr:from>
    <xdr:to>
      <xdr:col>23</xdr:col>
      <xdr:colOff>4275</xdr:colOff>
      <xdr:row>87</xdr:row>
      <xdr:rowOff>118</xdr:rowOff>
    </xdr:to>
    <xdr:cxnSp macro="">
      <xdr:nvCxnSpPr>
        <xdr:cNvPr id="529" name="直線コネクタ 528"/>
        <xdr:cNvCxnSpPr>
          <a:endCxn id="600" idx="1"/>
        </xdr:cNvCxnSpPr>
      </xdr:nvCxnSpPr>
      <xdr:spPr>
        <a:xfrm flipV="1">
          <a:off x="5560720" y="9020735"/>
          <a:ext cx="718849" cy="11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117</xdr:rowOff>
    </xdr:from>
    <xdr:to>
      <xdr:col>19</xdr:col>
      <xdr:colOff>135</xdr:colOff>
      <xdr:row>87</xdr:row>
      <xdr:rowOff>93948</xdr:rowOff>
    </xdr:to>
    <xdr:grpSp>
      <xdr:nvGrpSpPr>
        <xdr:cNvPr id="530" name="グループ化 529"/>
        <xdr:cNvGrpSpPr/>
      </xdr:nvGrpSpPr>
      <xdr:grpSpPr>
        <a:xfrm>
          <a:off x="3257550" y="8458317"/>
          <a:ext cx="181110" cy="189081"/>
          <a:chOff x="926325" y="196964"/>
          <a:chExt cx="235908" cy="200601"/>
        </a:xfrm>
      </xdr:grpSpPr>
      <xdr:sp macro="" textlink="">
        <xdr:nvSpPr>
          <xdr:cNvPr id="531" name="楕円 530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32" name="直線コネクタ 531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3" name="直線コネクタ 532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4" name="正方形/長方形 533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5" name="正方形/長方形 534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2602</xdr:colOff>
      <xdr:row>90</xdr:row>
      <xdr:rowOff>93948</xdr:rowOff>
    </xdr:from>
    <xdr:to>
      <xdr:col>20</xdr:col>
      <xdr:colOff>2603</xdr:colOff>
      <xdr:row>90</xdr:row>
      <xdr:rowOff>93948</xdr:rowOff>
    </xdr:to>
    <xdr:cxnSp macro="">
      <xdr:nvCxnSpPr>
        <xdr:cNvPr id="543" name="直線コネクタ 542"/>
        <xdr:cNvCxnSpPr/>
      </xdr:nvCxnSpPr>
      <xdr:spPr>
        <a:xfrm>
          <a:off x="5680967" y="8930217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89</xdr:row>
      <xdr:rowOff>93948</xdr:rowOff>
    </xdr:from>
    <xdr:to>
      <xdr:col>19</xdr:col>
      <xdr:colOff>135</xdr:colOff>
      <xdr:row>92</xdr:row>
      <xdr:rowOff>0</xdr:rowOff>
    </xdr:to>
    <xdr:grpSp>
      <xdr:nvGrpSpPr>
        <xdr:cNvPr id="544" name="グループ化 543"/>
        <xdr:cNvGrpSpPr/>
      </xdr:nvGrpSpPr>
      <xdr:grpSpPr>
        <a:xfrm>
          <a:off x="3257550" y="8837898"/>
          <a:ext cx="181110" cy="191802"/>
          <a:chOff x="926325" y="196964"/>
          <a:chExt cx="235908" cy="200601"/>
        </a:xfrm>
      </xdr:grpSpPr>
      <xdr:sp macro="" textlink="">
        <xdr:nvSpPr>
          <xdr:cNvPr id="545" name="楕円 544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46" name="直線コネクタ 545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7" name="直線コネクタ 546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8" name="正方形/長方形 547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9" name="正方形/長方形 548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102</xdr:row>
      <xdr:rowOff>0</xdr:rowOff>
    </xdr:from>
    <xdr:to>
      <xdr:col>23</xdr:col>
      <xdr:colOff>0</xdr:colOff>
      <xdr:row>104</xdr:row>
      <xdr:rowOff>0</xdr:rowOff>
    </xdr:to>
    <xdr:grpSp>
      <xdr:nvGrpSpPr>
        <xdr:cNvPr id="557" name="グループ化 556"/>
        <xdr:cNvGrpSpPr/>
      </xdr:nvGrpSpPr>
      <xdr:grpSpPr>
        <a:xfrm>
          <a:off x="3981450" y="9982200"/>
          <a:ext cx="180975" cy="190500"/>
          <a:chOff x="1393902" y="195146"/>
          <a:chExt cx="232318" cy="195147"/>
        </a:xfrm>
      </xdr:grpSpPr>
      <xdr:cxnSp macro="">
        <xdr:nvCxnSpPr>
          <xdr:cNvPr id="558" name="直線コネクタ 557"/>
          <xdr:cNvCxnSpPr/>
        </xdr:nvCxnSpPr>
        <xdr:spPr>
          <a:xfrm>
            <a:off x="1510061" y="292917"/>
            <a:ext cx="11615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9" name="直線コネクタ 558"/>
          <xdr:cNvCxnSpPr/>
        </xdr:nvCxnSpPr>
        <xdr:spPr>
          <a:xfrm>
            <a:off x="1510061" y="292917"/>
            <a:ext cx="116159" cy="9737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0" name="直線コネクタ 559"/>
          <xdr:cNvCxnSpPr/>
        </xdr:nvCxnSpPr>
        <xdr:spPr>
          <a:xfrm flipV="1">
            <a:off x="1510061" y="195146"/>
            <a:ext cx="116159" cy="9932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61" name="グループ化 560"/>
          <xdr:cNvGrpSpPr/>
        </xdr:nvGrpSpPr>
        <xdr:grpSpPr>
          <a:xfrm>
            <a:off x="1393902" y="195146"/>
            <a:ext cx="118812" cy="192824"/>
            <a:chOff x="1855883" y="195146"/>
            <a:chExt cx="118812" cy="192824"/>
          </a:xfrm>
        </xdr:grpSpPr>
        <xdr:sp macro="" textlink="">
          <xdr:nvSpPr>
            <xdr:cNvPr id="562" name="楕円 561"/>
            <xdr:cNvSpPr/>
          </xdr:nvSpPr>
          <xdr:spPr>
            <a:xfrm>
              <a:off x="1858568" y="234748"/>
              <a:ext cx="116127" cy="116850"/>
            </a:xfrm>
            <a:prstGeom prst="ellipse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3" name="正方形/長方形 562"/>
            <xdr:cNvSpPr/>
          </xdr:nvSpPr>
          <xdr:spPr>
            <a:xfrm>
              <a:off x="1855883" y="195146"/>
              <a:ext cx="116144" cy="1928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36</xdr:col>
      <xdr:colOff>2377</xdr:colOff>
      <xdr:row>92</xdr:row>
      <xdr:rowOff>1</xdr:rowOff>
    </xdr:from>
    <xdr:to>
      <xdr:col>37</xdr:col>
      <xdr:colOff>0</xdr:colOff>
      <xdr:row>94</xdr:row>
      <xdr:rowOff>1</xdr:rowOff>
    </xdr:to>
    <xdr:sp macro="" textlink="">
      <xdr:nvSpPr>
        <xdr:cNvPr id="567" name="正方形/長方形 566"/>
        <xdr:cNvSpPr/>
      </xdr:nvSpPr>
      <xdr:spPr>
        <a:xfrm>
          <a:off x="11780853" y="9139355"/>
          <a:ext cx="178830" cy="1951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1179</xdr:colOff>
      <xdr:row>90</xdr:row>
      <xdr:rowOff>0</xdr:rowOff>
    </xdr:from>
    <xdr:to>
      <xdr:col>37</xdr:col>
      <xdr:colOff>0</xdr:colOff>
      <xdr:row>92</xdr:row>
      <xdr:rowOff>4141</xdr:rowOff>
    </xdr:to>
    <xdr:grpSp>
      <xdr:nvGrpSpPr>
        <xdr:cNvPr id="570" name="グループ化 569"/>
        <xdr:cNvGrpSpPr/>
      </xdr:nvGrpSpPr>
      <xdr:grpSpPr>
        <a:xfrm>
          <a:off x="6516279" y="8839200"/>
          <a:ext cx="179796" cy="194641"/>
          <a:chOff x="926325" y="196964"/>
          <a:chExt cx="235908" cy="200601"/>
        </a:xfrm>
      </xdr:grpSpPr>
      <xdr:sp macro="" textlink="">
        <xdr:nvSpPr>
          <xdr:cNvPr id="571" name="楕円 570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72" name="直線コネクタ 571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3" name="直線コネクタ 572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4" name="正方形/長方形 573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5" name="正方形/長方形 574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1179</xdr:colOff>
      <xdr:row>94</xdr:row>
      <xdr:rowOff>0</xdr:rowOff>
    </xdr:from>
    <xdr:to>
      <xdr:col>37</xdr:col>
      <xdr:colOff>0</xdr:colOff>
      <xdr:row>96</xdr:row>
      <xdr:rowOff>4141</xdr:rowOff>
    </xdr:to>
    <xdr:grpSp>
      <xdr:nvGrpSpPr>
        <xdr:cNvPr id="576" name="グループ化 575"/>
        <xdr:cNvGrpSpPr/>
      </xdr:nvGrpSpPr>
      <xdr:grpSpPr>
        <a:xfrm>
          <a:off x="6516279" y="9220200"/>
          <a:ext cx="179796" cy="194641"/>
          <a:chOff x="926325" y="196964"/>
          <a:chExt cx="235908" cy="200601"/>
        </a:xfrm>
      </xdr:grpSpPr>
      <xdr:sp macro="" textlink="">
        <xdr:nvSpPr>
          <xdr:cNvPr id="577" name="楕円 576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78" name="直線コネクタ 577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9" name="直線コネクタ 578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0" name="正方形/長方形 579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1" name="正方形/長方形 580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181206</xdr:colOff>
      <xdr:row>90</xdr:row>
      <xdr:rowOff>97573</xdr:rowOff>
    </xdr:from>
    <xdr:to>
      <xdr:col>38</xdr:col>
      <xdr:colOff>0</xdr:colOff>
      <xdr:row>90</xdr:row>
      <xdr:rowOff>97573</xdr:rowOff>
    </xdr:to>
    <xdr:cxnSp macro="">
      <xdr:nvCxnSpPr>
        <xdr:cNvPr id="582" name="直線コネクタ 581"/>
        <xdr:cNvCxnSpPr/>
      </xdr:nvCxnSpPr>
      <xdr:spPr>
        <a:xfrm>
          <a:off x="11959682" y="9041780"/>
          <a:ext cx="18120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93</xdr:row>
      <xdr:rowOff>0</xdr:rowOff>
    </xdr:from>
    <xdr:to>
      <xdr:col>38</xdr:col>
      <xdr:colOff>0</xdr:colOff>
      <xdr:row>93</xdr:row>
      <xdr:rowOff>2071</xdr:rowOff>
    </xdr:to>
    <xdr:cxnSp macro="">
      <xdr:nvCxnSpPr>
        <xdr:cNvPr id="583" name="直線コネクタ 582"/>
        <xdr:cNvCxnSpPr>
          <a:stCxn id="587" idx="3"/>
        </xdr:cNvCxnSpPr>
      </xdr:nvCxnSpPr>
      <xdr:spPr>
        <a:xfrm flipV="1">
          <a:off x="12089423" y="9122019"/>
          <a:ext cx="183173" cy="207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95</xdr:row>
      <xdr:rowOff>0</xdr:rowOff>
    </xdr:from>
    <xdr:to>
      <xdr:col>38</xdr:col>
      <xdr:colOff>1</xdr:colOff>
      <xdr:row>95</xdr:row>
      <xdr:rowOff>0</xdr:rowOff>
    </xdr:to>
    <xdr:cxnSp macro="">
      <xdr:nvCxnSpPr>
        <xdr:cNvPr id="584" name="直線コネクタ 583"/>
        <xdr:cNvCxnSpPr/>
      </xdr:nvCxnSpPr>
      <xdr:spPr>
        <a:xfrm>
          <a:off x="12089423" y="9217269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90</xdr:row>
      <xdr:rowOff>97573</xdr:rowOff>
    </xdr:from>
    <xdr:to>
      <xdr:col>38</xdr:col>
      <xdr:colOff>1</xdr:colOff>
      <xdr:row>95</xdr:row>
      <xdr:rowOff>0</xdr:rowOff>
    </xdr:to>
    <xdr:cxnSp macro="">
      <xdr:nvCxnSpPr>
        <xdr:cNvPr id="585" name="直線コネクタ 584"/>
        <xdr:cNvCxnSpPr/>
      </xdr:nvCxnSpPr>
      <xdr:spPr>
        <a:xfrm>
          <a:off x="12140890" y="9041780"/>
          <a:ext cx="1" cy="39029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66261</xdr:colOff>
      <xdr:row>109</xdr:row>
      <xdr:rowOff>0</xdr:rowOff>
    </xdr:from>
    <xdr:to>
      <xdr:col>36</xdr:col>
      <xdr:colOff>63884</xdr:colOff>
      <xdr:row>111</xdr:row>
      <xdr:rowOff>0</xdr:rowOff>
    </xdr:to>
    <xdr:sp macro="" textlink="">
      <xdr:nvSpPr>
        <xdr:cNvPr id="586" name="正方形/長方形 585"/>
        <xdr:cNvSpPr/>
      </xdr:nvSpPr>
      <xdr:spPr>
        <a:xfrm>
          <a:off x="11910391" y="9906000"/>
          <a:ext cx="179841" cy="1987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92</xdr:row>
      <xdr:rowOff>4141</xdr:rowOff>
    </xdr:from>
    <xdr:to>
      <xdr:col>37</xdr:col>
      <xdr:colOff>0</xdr:colOff>
      <xdr:row>94</xdr:row>
      <xdr:rowOff>0</xdr:rowOff>
    </xdr:to>
    <xdr:grpSp>
      <xdr:nvGrpSpPr>
        <xdr:cNvPr id="186" name="グループ化 185"/>
        <xdr:cNvGrpSpPr/>
      </xdr:nvGrpSpPr>
      <xdr:grpSpPr>
        <a:xfrm>
          <a:off x="6515100" y="9033841"/>
          <a:ext cx="180975" cy="186359"/>
          <a:chOff x="12220755" y="9679557"/>
          <a:chExt cx="179717" cy="194094"/>
        </a:xfrm>
      </xdr:grpSpPr>
      <xdr:grpSp>
        <xdr:nvGrpSpPr>
          <xdr:cNvPr id="183" name="グループ化 182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568" name="直線コネクタ 567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9" name="直線コネクタ 568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87" name="正方形/長方形 586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0</xdr:colOff>
      <xdr:row>92</xdr:row>
      <xdr:rowOff>0</xdr:rowOff>
    </xdr:from>
    <xdr:to>
      <xdr:col>39</xdr:col>
      <xdr:colOff>1000</xdr:colOff>
      <xdr:row>94</xdr:row>
      <xdr:rowOff>0</xdr:rowOff>
    </xdr:to>
    <xdr:grpSp>
      <xdr:nvGrpSpPr>
        <xdr:cNvPr id="588" name="グループ化 587"/>
        <xdr:cNvGrpSpPr/>
      </xdr:nvGrpSpPr>
      <xdr:grpSpPr>
        <a:xfrm>
          <a:off x="6877050" y="9029700"/>
          <a:ext cx="181975" cy="190500"/>
          <a:chOff x="12220755" y="9679557"/>
          <a:chExt cx="179717" cy="194094"/>
        </a:xfrm>
      </xdr:grpSpPr>
      <xdr:grpSp>
        <xdr:nvGrpSpPr>
          <xdr:cNvPr id="589" name="グループ化 588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591" name="直線コネクタ 590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2" name="直線コネクタ 591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90" name="正方形/長方形 589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96</xdr:row>
      <xdr:rowOff>0</xdr:rowOff>
    </xdr:from>
    <xdr:to>
      <xdr:col>19</xdr:col>
      <xdr:colOff>0</xdr:colOff>
      <xdr:row>98</xdr:row>
      <xdr:rowOff>0</xdr:rowOff>
    </xdr:to>
    <xdr:grpSp>
      <xdr:nvGrpSpPr>
        <xdr:cNvPr id="593" name="グループ化 592"/>
        <xdr:cNvGrpSpPr/>
      </xdr:nvGrpSpPr>
      <xdr:grpSpPr>
        <a:xfrm>
          <a:off x="3257550" y="9410700"/>
          <a:ext cx="180975" cy="190500"/>
          <a:chOff x="12220755" y="9679557"/>
          <a:chExt cx="179717" cy="194094"/>
        </a:xfrm>
      </xdr:grpSpPr>
      <xdr:grpSp>
        <xdr:nvGrpSpPr>
          <xdr:cNvPr id="594" name="グループ化 59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596" name="直線コネクタ 59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7" name="直線コネクタ 596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95" name="正方形/長方形 59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1913</xdr:colOff>
      <xdr:row>86</xdr:row>
      <xdr:rowOff>0</xdr:rowOff>
    </xdr:from>
    <xdr:to>
      <xdr:col>24</xdr:col>
      <xdr:colOff>1233</xdr:colOff>
      <xdr:row>88</xdr:row>
      <xdr:rowOff>0</xdr:rowOff>
    </xdr:to>
    <xdr:grpSp>
      <xdr:nvGrpSpPr>
        <xdr:cNvPr id="598" name="グループ化 597"/>
        <xdr:cNvGrpSpPr/>
      </xdr:nvGrpSpPr>
      <xdr:grpSpPr>
        <a:xfrm>
          <a:off x="4164338" y="8458200"/>
          <a:ext cx="180295" cy="190500"/>
          <a:chOff x="12220755" y="9679557"/>
          <a:chExt cx="179717" cy="194094"/>
        </a:xfrm>
      </xdr:grpSpPr>
      <xdr:grpSp>
        <xdr:nvGrpSpPr>
          <xdr:cNvPr id="599" name="グループ化 598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601" name="直線コネクタ 600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2" name="直線コネクタ 601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00" name="正方形/長方形 599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232</xdr:colOff>
      <xdr:row>108</xdr:row>
      <xdr:rowOff>0</xdr:rowOff>
    </xdr:from>
    <xdr:to>
      <xdr:col>5</xdr:col>
      <xdr:colOff>179749</xdr:colOff>
      <xdr:row>110</xdr:row>
      <xdr:rowOff>1</xdr:rowOff>
    </xdr:to>
    <xdr:grpSp>
      <xdr:nvGrpSpPr>
        <xdr:cNvPr id="603" name="グループ化 602"/>
        <xdr:cNvGrpSpPr/>
      </xdr:nvGrpSpPr>
      <xdr:grpSpPr>
        <a:xfrm rot="10800000">
          <a:off x="905107" y="10553700"/>
          <a:ext cx="179517" cy="190501"/>
          <a:chOff x="926325" y="196964"/>
          <a:chExt cx="235908" cy="200601"/>
        </a:xfrm>
      </xdr:grpSpPr>
      <xdr:sp macro="" textlink="">
        <xdr:nvSpPr>
          <xdr:cNvPr id="604" name="楕円 603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05" name="直線コネクタ 60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6" name="直線コネクタ 60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7" name="正方形/長方形 606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8" name="正方形/長方形 607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88</xdr:row>
      <xdr:rowOff>0</xdr:rowOff>
    </xdr:from>
    <xdr:to>
      <xdr:col>6</xdr:col>
      <xdr:colOff>1155</xdr:colOff>
      <xdr:row>89</xdr:row>
      <xdr:rowOff>91110</xdr:rowOff>
    </xdr:to>
    <xdr:grpSp>
      <xdr:nvGrpSpPr>
        <xdr:cNvPr id="609" name="グループ化 608"/>
        <xdr:cNvGrpSpPr/>
      </xdr:nvGrpSpPr>
      <xdr:grpSpPr>
        <a:xfrm rot="10800000">
          <a:off x="904875" y="8648700"/>
          <a:ext cx="182130" cy="186360"/>
          <a:chOff x="926325" y="196964"/>
          <a:chExt cx="235908" cy="200601"/>
        </a:xfrm>
      </xdr:grpSpPr>
      <xdr:sp macro="" textlink="">
        <xdr:nvSpPr>
          <xdr:cNvPr id="610" name="楕円 609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11" name="直線コネクタ 610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2" name="直線コネクタ 611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3" name="正方形/長方形 612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4" name="正方形/長方形 613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232</xdr:colOff>
      <xdr:row>92</xdr:row>
      <xdr:rowOff>6463</xdr:rowOff>
    </xdr:from>
    <xdr:to>
      <xdr:col>6</xdr:col>
      <xdr:colOff>1155</xdr:colOff>
      <xdr:row>94</xdr:row>
      <xdr:rowOff>0</xdr:rowOff>
    </xdr:to>
    <xdr:grpSp>
      <xdr:nvGrpSpPr>
        <xdr:cNvPr id="616" name="グループ化 615"/>
        <xdr:cNvGrpSpPr/>
      </xdr:nvGrpSpPr>
      <xdr:grpSpPr>
        <a:xfrm rot="10800000">
          <a:off x="905107" y="9036163"/>
          <a:ext cx="181898" cy="184037"/>
          <a:chOff x="926325" y="196964"/>
          <a:chExt cx="235908" cy="200601"/>
        </a:xfrm>
      </xdr:grpSpPr>
      <xdr:sp macro="" textlink="">
        <xdr:nvSpPr>
          <xdr:cNvPr id="617" name="楕円 616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18" name="直線コネクタ 617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9" name="直線コネクタ 618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0" name="正方形/長方形 619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1" name="正方形/長方形 620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181207</xdr:colOff>
      <xdr:row>93</xdr:row>
      <xdr:rowOff>0</xdr:rowOff>
    </xdr:to>
    <xdr:cxnSp macro="">
      <xdr:nvCxnSpPr>
        <xdr:cNvPr id="622" name="直線コネクタ 621"/>
        <xdr:cNvCxnSpPr/>
      </xdr:nvCxnSpPr>
      <xdr:spPr>
        <a:xfrm>
          <a:off x="2899317" y="9334500"/>
          <a:ext cx="18120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116</xdr:row>
      <xdr:rowOff>0</xdr:rowOff>
    </xdr:from>
    <xdr:to>
      <xdr:col>36</xdr:col>
      <xdr:colOff>2700</xdr:colOff>
      <xdr:row>118</xdr:row>
      <xdr:rowOff>4141</xdr:rowOff>
    </xdr:to>
    <xdr:grpSp>
      <xdr:nvGrpSpPr>
        <xdr:cNvPr id="635" name="グループ化 634"/>
        <xdr:cNvGrpSpPr/>
      </xdr:nvGrpSpPr>
      <xdr:grpSpPr>
        <a:xfrm>
          <a:off x="6334125" y="11315700"/>
          <a:ext cx="183675" cy="194641"/>
          <a:chOff x="926325" y="196964"/>
          <a:chExt cx="235908" cy="200601"/>
        </a:xfrm>
      </xdr:grpSpPr>
      <xdr:sp macro="" textlink="">
        <xdr:nvSpPr>
          <xdr:cNvPr id="636" name="楕円 635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37" name="直線コネクタ 636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8" name="直線コネクタ 637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9" name="正方形/長方形 638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0" name="正方形/長方形 639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119</xdr:row>
      <xdr:rowOff>91109</xdr:rowOff>
    </xdr:from>
    <xdr:to>
      <xdr:col>36</xdr:col>
      <xdr:colOff>2700</xdr:colOff>
      <xdr:row>122</xdr:row>
      <xdr:rowOff>0</xdr:rowOff>
    </xdr:to>
    <xdr:grpSp>
      <xdr:nvGrpSpPr>
        <xdr:cNvPr id="647" name="グループ化 646"/>
        <xdr:cNvGrpSpPr/>
      </xdr:nvGrpSpPr>
      <xdr:grpSpPr>
        <a:xfrm>
          <a:off x="6334125" y="11692559"/>
          <a:ext cx="183675" cy="194641"/>
          <a:chOff x="926325" y="196964"/>
          <a:chExt cx="235908" cy="200601"/>
        </a:xfrm>
      </xdr:grpSpPr>
      <xdr:sp macro="" textlink="">
        <xdr:nvSpPr>
          <xdr:cNvPr id="648" name="楕円 647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49" name="直線コネクタ 648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直線コネクタ 649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1" name="正方形/長方形 650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2" name="正方形/長方形 651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118</xdr:row>
      <xdr:rowOff>4141</xdr:rowOff>
    </xdr:from>
    <xdr:to>
      <xdr:col>36</xdr:col>
      <xdr:colOff>0</xdr:colOff>
      <xdr:row>120</xdr:row>
      <xdr:rowOff>0</xdr:rowOff>
    </xdr:to>
    <xdr:grpSp>
      <xdr:nvGrpSpPr>
        <xdr:cNvPr id="659" name="グループ化 658"/>
        <xdr:cNvGrpSpPr/>
      </xdr:nvGrpSpPr>
      <xdr:grpSpPr>
        <a:xfrm>
          <a:off x="6334125" y="11510341"/>
          <a:ext cx="180975" cy="186359"/>
          <a:chOff x="12220755" y="9679557"/>
          <a:chExt cx="179717" cy="194094"/>
        </a:xfrm>
      </xdr:grpSpPr>
      <xdr:grpSp>
        <xdr:nvGrpSpPr>
          <xdr:cNvPr id="660" name="グループ化 659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662" name="直線コネクタ 661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3" name="直線コネクタ 662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61" name="正方形/長方形 660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117</xdr:row>
      <xdr:rowOff>0</xdr:rowOff>
    </xdr:from>
    <xdr:to>
      <xdr:col>37</xdr:col>
      <xdr:colOff>1967</xdr:colOff>
      <xdr:row>117</xdr:row>
      <xdr:rowOff>0</xdr:rowOff>
    </xdr:to>
    <xdr:cxnSp macro="">
      <xdr:nvCxnSpPr>
        <xdr:cNvPr id="664" name="直線コネクタ 663"/>
        <xdr:cNvCxnSpPr/>
      </xdr:nvCxnSpPr>
      <xdr:spPr>
        <a:xfrm>
          <a:off x="12089423" y="10265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1967</xdr:colOff>
      <xdr:row>118</xdr:row>
      <xdr:rowOff>92927</xdr:rowOff>
    </xdr:from>
    <xdr:to>
      <xdr:col>37</xdr:col>
      <xdr:colOff>1967</xdr:colOff>
      <xdr:row>118</xdr:row>
      <xdr:rowOff>94998</xdr:rowOff>
    </xdr:to>
    <xdr:cxnSp macro="">
      <xdr:nvCxnSpPr>
        <xdr:cNvPr id="665" name="直線コネクタ 664"/>
        <xdr:cNvCxnSpPr/>
      </xdr:nvCxnSpPr>
      <xdr:spPr>
        <a:xfrm flipV="1">
          <a:off x="12091390" y="10453196"/>
          <a:ext cx="183173" cy="207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1967</xdr:colOff>
      <xdr:row>120</xdr:row>
      <xdr:rowOff>92927</xdr:rowOff>
    </xdr:from>
    <xdr:to>
      <xdr:col>37</xdr:col>
      <xdr:colOff>1968</xdr:colOff>
      <xdr:row>120</xdr:row>
      <xdr:rowOff>92927</xdr:rowOff>
    </xdr:to>
    <xdr:cxnSp macro="">
      <xdr:nvCxnSpPr>
        <xdr:cNvPr id="666" name="直線コネクタ 665"/>
        <xdr:cNvCxnSpPr/>
      </xdr:nvCxnSpPr>
      <xdr:spPr>
        <a:xfrm>
          <a:off x="12091390" y="10643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1967</xdr:colOff>
      <xdr:row>117</xdr:row>
      <xdr:rowOff>0</xdr:rowOff>
    </xdr:from>
    <xdr:to>
      <xdr:col>37</xdr:col>
      <xdr:colOff>1968</xdr:colOff>
      <xdr:row>120</xdr:row>
      <xdr:rowOff>92927</xdr:rowOff>
    </xdr:to>
    <xdr:cxnSp macro="">
      <xdr:nvCxnSpPr>
        <xdr:cNvPr id="667" name="直線コネクタ 666"/>
        <xdr:cNvCxnSpPr/>
      </xdr:nvCxnSpPr>
      <xdr:spPr>
        <a:xfrm>
          <a:off x="12274563" y="10265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1967</xdr:colOff>
      <xdr:row>117</xdr:row>
      <xdr:rowOff>92927</xdr:rowOff>
    </xdr:from>
    <xdr:to>
      <xdr:col>38</xdr:col>
      <xdr:colOff>1286</xdr:colOff>
      <xdr:row>119</xdr:row>
      <xdr:rowOff>92927</xdr:rowOff>
    </xdr:to>
    <xdr:grpSp>
      <xdr:nvGrpSpPr>
        <xdr:cNvPr id="668" name="グループ化 667"/>
        <xdr:cNvGrpSpPr/>
      </xdr:nvGrpSpPr>
      <xdr:grpSpPr>
        <a:xfrm>
          <a:off x="6698042" y="11503877"/>
          <a:ext cx="180294" cy="190500"/>
          <a:chOff x="12220755" y="9679557"/>
          <a:chExt cx="179717" cy="194094"/>
        </a:xfrm>
      </xdr:grpSpPr>
      <xdr:grpSp>
        <xdr:nvGrpSpPr>
          <xdr:cNvPr id="669" name="グループ化 668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671" name="直線コネクタ 670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2" name="直線コネクタ 671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70" name="正方形/長方形 669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680</xdr:colOff>
      <xdr:row>114</xdr:row>
      <xdr:rowOff>0</xdr:rowOff>
    </xdr:from>
    <xdr:to>
      <xdr:col>23</xdr:col>
      <xdr:colOff>0</xdr:colOff>
      <xdr:row>116</xdr:row>
      <xdr:rowOff>0</xdr:rowOff>
    </xdr:to>
    <xdr:grpSp>
      <xdr:nvGrpSpPr>
        <xdr:cNvPr id="673" name="グループ化 672"/>
        <xdr:cNvGrpSpPr/>
      </xdr:nvGrpSpPr>
      <xdr:grpSpPr>
        <a:xfrm>
          <a:off x="3982130" y="11125200"/>
          <a:ext cx="180295" cy="190500"/>
          <a:chOff x="12220755" y="9679557"/>
          <a:chExt cx="179717" cy="194094"/>
        </a:xfrm>
      </xdr:grpSpPr>
      <xdr:grpSp>
        <xdr:nvGrpSpPr>
          <xdr:cNvPr id="674" name="グループ化 67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676" name="直線コネクタ 67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7" name="直線コネクタ 676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75" name="正方形/長方形 67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88</xdr:row>
      <xdr:rowOff>97573</xdr:rowOff>
    </xdr:from>
    <xdr:to>
      <xdr:col>4</xdr:col>
      <xdr:colOff>181207</xdr:colOff>
      <xdr:row>88</xdr:row>
      <xdr:rowOff>97573</xdr:rowOff>
    </xdr:to>
    <xdr:cxnSp macro="">
      <xdr:nvCxnSpPr>
        <xdr:cNvPr id="678" name="直線コネクタ 677"/>
        <xdr:cNvCxnSpPr/>
      </xdr:nvCxnSpPr>
      <xdr:spPr>
        <a:xfrm>
          <a:off x="2899317" y="8944207"/>
          <a:ext cx="18120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66261</xdr:colOff>
      <xdr:row>127</xdr:row>
      <xdr:rowOff>0</xdr:rowOff>
    </xdr:from>
    <xdr:to>
      <xdr:col>15</xdr:col>
      <xdr:colOff>63884</xdr:colOff>
      <xdr:row>129</xdr:row>
      <xdr:rowOff>0</xdr:rowOff>
    </xdr:to>
    <xdr:sp macro="" textlink="">
      <xdr:nvSpPr>
        <xdr:cNvPr id="679" name="正方形/長方形 678"/>
        <xdr:cNvSpPr/>
      </xdr:nvSpPr>
      <xdr:spPr>
        <a:xfrm>
          <a:off x="6581361" y="9410700"/>
          <a:ext cx="17859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134</xdr:row>
      <xdr:rowOff>0</xdr:rowOff>
    </xdr:from>
    <xdr:to>
      <xdr:col>15</xdr:col>
      <xdr:colOff>2700</xdr:colOff>
      <xdr:row>136</xdr:row>
      <xdr:rowOff>4141</xdr:rowOff>
    </xdr:to>
    <xdr:grpSp>
      <xdr:nvGrpSpPr>
        <xdr:cNvPr id="680" name="グループ化 679"/>
        <xdr:cNvGrpSpPr/>
      </xdr:nvGrpSpPr>
      <xdr:grpSpPr>
        <a:xfrm>
          <a:off x="2533650" y="13030200"/>
          <a:ext cx="183675" cy="194641"/>
          <a:chOff x="926325" y="196964"/>
          <a:chExt cx="235908" cy="200601"/>
        </a:xfrm>
      </xdr:grpSpPr>
      <xdr:sp macro="" textlink="">
        <xdr:nvSpPr>
          <xdr:cNvPr id="681" name="楕円 680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82" name="直線コネクタ 681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3" name="直線コネクタ 682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84" name="正方形/長方形 683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5" name="正方形/長方形 684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137</xdr:row>
      <xdr:rowOff>91109</xdr:rowOff>
    </xdr:from>
    <xdr:to>
      <xdr:col>15</xdr:col>
      <xdr:colOff>2700</xdr:colOff>
      <xdr:row>140</xdr:row>
      <xdr:rowOff>0</xdr:rowOff>
    </xdr:to>
    <xdr:grpSp>
      <xdr:nvGrpSpPr>
        <xdr:cNvPr id="686" name="グループ化 685"/>
        <xdr:cNvGrpSpPr/>
      </xdr:nvGrpSpPr>
      <xdr:grpSpPr>
        <a:xfrm>
          <a:off x="2533650" y="13407059"/>
          <a:ext cx="183675" cy="194641"/>
          <a:chOff x="926325" y="196964"/>
          <a:chExt cx="235908" cy="200601"/>
        </a:xfrm>
      </xdr:grpSpPr>
      <xdr:sp macro="" textlink="">
        <xdr:nvSpPr>
          <xdr:cNvPr id="687" name="楕円 686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88" name="直線コネクタ 687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9" name="直線コネクタ 688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90" name="正方形/長方形 689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1" name="正方形/長方形 690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135</xdr:row>
      <xdr:rowOff>0</xdr:rowOff>
    </xdr:from>
    <xdr:to>
      <xdr:col>16</xdr:col>
      <xdr:colOff>1967</xdr:colOff>
      <xdr:row>135</xdr:row>
      <xdr:rowOff>0</xdr:rowOff>
    </xdr:to>
    <xdr:cxnSp macro="">
      <xdr:nvCxnSpPr>
        <xdr:cNvPr id="697" name="直線コネクタ 696"/>
        <xdr:cNvCxnSpPr/>
      </xdr:nvCxnSpPr>
      <xdr:spPr>
        <a:xfrm>
          <a:off x="6696075" y="10172700"/>
          <a:ext cx="182942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3495</xdr:colOff>
      <xdr:row>136</xdr:row>
      <xdr:rowOff>92927</xdr:rowOff>
    </xdr:from>
    <xdr:to>
      <xdr:col>16</xdr:col>
      <xdr:colOff>3495</xdr:colOff>
      <xdr:row>136</xdr:row>
      <xdr:rowOff>92927</xdr:rowOff>
    </xdr:to>
    <xdr:cxnSp macro="">
      <xdr:nvCxnSpPr>
        <xdr:cNvPr id="698" name="直線コネクタ 697"/>
        <xdr:cNvCxnSpPr/>
      </xdr:nvCxnSpPr>
      <xdr:spPr>
        <a:xfrm>
          <a:off x="2721605" y="13623073"/>
          <a:ext cx="18120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138</xdr:row>
      <xdr:rowOff>92927</xdr:rowOff>
    </xdr:from>
    <xdr:to>
      <xdr:col>16</xdr:col>
      <xdr:colOff>1968</xdr:colOff>
      <xdr:row>138</xdr:row>
      <xdr:rowOff>92927</xdr:rowOff>
    </xdr:to>
    <xdr:cxnSp macro="">
      <xdr:nvCxnSpPr>
        <xdr:cNvPr id="699" name="直線コネクタ 698"/>
        <xdr:cNvCxnSpPr/>
      </xdr:nvCxnSpPr>
      <xdr:spPr>
        <a:xfrm>
          <a:off x="6698042" y="10551377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1967</xdr:colOff>
      <xdr:row>135</xdr:row>
      <xdr:rowOff>0</xdr:rowOff>
    </xdr:from>
    <xdr:to>
      <xdr:col>16</xdr:col>
      <xdr:colOff>1968</xdr:colOff>
      <xdr:row>138</xdr:row>
      <xdr:rowOff>92927</xdr:rowOff>
    </xdr:to>
    <xdr:cxnSp macro="">
      <xdr:nvCxnSpPr>
        <xdr:cNvPr id="700" name="直線コネクタ 699"/>
        <xdr:cNvCxnSpPr/>
      </xdr:nvCxnSpPr>
      <xdr:spPr>
        <a:xfrm>
          <a:off x="6879017" y="10172700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680</xdr:colOff>
      <xdr:row>132</xdr:row>
      <xdr:rowOff>0</xdr:rowOff>
    </xdr:from>
    <xdr:to>
      <xdr:col>2</xdr:col>
      <xdr:colOff>0</xdr:colOff>
      <xdr:row>134</xdr:row>
      <xdr:rowOff>0</xdr:rowOff>
    </xdr:to>
    <xdr:grpSp>
      <xdr:nvGrpSpPr>
        <xdr:cNvPr id="706" name="グループ化 705"/>
        <xdr:cNvGrpSpPr/>
      </xdr:nvGrpSpPr>
      <xdr:grpSpPr>
        <a:xfrm>
          <a:off x="181655" y="12839700"/>
          <a:ext cx="180295" cy="190500"/>
          <a:chOff x="12220755" y="9679557"/>
          <a:chExt cx="179717" cy="194094"/>
        </a:xfrm>
      </xdr:grpSpPr>
      <xdr:grpSp>
        <xdr:nvGrpSpPr>
          <xdr:cNvPr id="707" name="グループ化 706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709" name="直線コネクタ 708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0" name="直線コネクタ 709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08" name="正方形/長方形 707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66261</xdr:colOff>
      <xdr:row>127</xdr:row>
      <xdr:rowOff>0</xdr:rowOff>
    </xdr:from>
    <xdr:to>
      <xdr:col>34</xdr:col>
      <xdr:colOff>63884</xdr:colOff>
      <xdr:row>129</xdr:row>
      <xdr:rowOff>0</xdr:rowOff>
    </xdr:to>
    <xdr:sp macro="" textlink="">
      <xdr:nvSpPr>
        <xdr:cNvPr id="711" name="正方形/長方形 710"/>
        <xdr:cNvSpPr/>
      </xdr:nvSpPr>
      <xdr:spPr>
        <a:xfrm>
          <a:off x="6581361" y="10744200"/>
          <a:ext cx="17859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134</xdr:row>
      <xdr:rowOff>0</xdr:rowOff>
    </xdr:from>
    <xdr:to>
      <xdr:col>34</xdr:col>
      <xdr:colOff>2700</xdr:colOff>
      <xdr:row>136</xdr:row>
      <xdr:rowOff>4141</xdr:rowOff>
    </xdr:to>
    <xdr:grpSp>
      <xdr:nvGrpSpPr>
        <xdr:cNvPr id="712" name="グループ化 711"/>
        <xdr:cNvGrpSpPr/>
      </xdr:nvGrpSpPr>
      <xdr:grpSpPr>
        <a:xfrm>
          <a:off x="5972175" y="13030200"/>
          <a:ext cx="183675" cy="194641"/>
          <a:chOff x="926325" y="196964"/>
          <a:chExt cx="235908" cy="200601"/>
        </a:xfrm>
      </xdr:grpSpPr>
      <xdr:sp macro="" textlink="">
        <xdr:nvSpPr>
          <xdr:cNvPr id="713" name="楕円 712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14" name="直線コネクタ 713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5" name="直線コネクタ 714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16" name="正方形/長方形 715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7" name="正方形/長方形 716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137</xdr:row>
      <xdr:rowOff>91109</xdr:rowOff>
    </xdr:from>
    <xdr:to>
      <xdr:col>34</xdr:col>
      <xdr:colOff>2700</xdr:colOff>
      <xdr:row>140</xdr:row>
      <xdr:rowOff>0</xdr:rowOff>
    </xdr:to>
    <xdr:grpSp>
      <xdr:nvGrpSpPr>
        <xdr:cNvPr id="718" name="グループ化 717"/>
        <xdr:cNvGrpSpPr/>
      </xdr:nvGrpSpPr>
      <xdr:grpSpPr>
        <a:xfrm>
          <a:off x="5972175" y="13407059"/>
          <a:ext cx="183675" cy="194641"/>
          <a:chOff x="926325" y="196964"/>
          <a:chExt cx="235908" cy="200601"/>
        </a:xfrm>
      </xdr:grpSpPr>
      <xdr:sp macro="" textlink="">
        <xdr:nvSpPr>
          <xdr:cNvPr id="719" name="楕円 718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20" name="直線コネクタ 719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1" name="直線コネクタ 720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2" name="正方形/長方形 721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3" name="正方形/長方形 722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136</xdr:row>
      <xdr:rowOff>4141</xdr:rowOff>
    </xdr:from>
    <xdr:to>
      <xdr:col>34</xdr:col>
      <xdr:colOff>0</xdr:colOff>
      <xdr:row>138</xdr:row>
      <xdr:rowOff>0</xdr:rowOff>
    </xdr:to>
    <xdr:grpSp>
      <xdr:nvGrpSpPr>
        <xdr:cNvPr id="724" name="グループ化 723"/>
        <xdr:cNvGrpSpPr/>
      </xdr:nvGrpSpPr>
      <xdr:grpSpPr>
        <a:xfrm>
          <a:off x="5972175" y="13224841"/>
          <a:ext cx="180975" cy="186359"/>
          <a:chOff x="12220755" y="9679557"/>
          <a:chExt cx="179717" cy="194094"/>
        </a:xfrm>
      </xdr:grpSpPr>
      <xdr:grpSp>
        <xdr:nvGrpSpPr>
          <xdr:cNvPr id="725" name="グループ化 724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727" name="直線コネクタ 726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8" name="直線コネクタ 727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26" name="正方形/長方形 725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135</xdr:row>
      <xdr:rowOff>0</xdr:rowOff>
    </xdr:from>
    <xdr:to>
      <xdr:col>35</xdr:col>
      <xdr:colOff>1967</xdr:colOff>
      <xdr:row>135</xdr:row>
      <xdr:rowOff>0</xdr:rowOff>
    </xdr:to>
    <xdr:cxnSp macro="">
      <xdr:nvCxnSpPr>
        <xdr:cNvPr id="729" name="直線コネクタ 728"/>
        <xdr:cNvCxnSpPr/>
      </xdr:nvCxnSpPr>
      <xdr:spPr>
        <a:xfrm>
          <a:off x="6696075" y="11506200"/>
          <a:ext cx="182942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1967</xdr:colOff>
      <xdr:row>137</xdr:row>
      <xdr:rowOff>0</xdr:rowOff>
    </xdr:from>
    <xdr:to>
      <xdr:col>35</xdr:col>
      <xdr:colOff>1967</xdr:colOff>
      <xdr:row>137</xdr:row>
      <xdr:rowOff>0</xdr:rowOff>
    </xdr:to>
    <xdr:cxnSp macro="">
      <xdr:nvCxnSpPr>
        <xdr:cNvPr id="730" name="直線コネクタ 729"/>
        <xdr:cNvCxnSpPr/>
      </xdr:nvCxnSpPr>
      <xdr:spPr>
        <a:xfrm flipV="1">
          <a:off x="6163016" y="13627720"/>
          <a:ext cx="18120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1967</xdr:colOff>
      <xdr:row>138</xdr:row>
      <xdr:rowOff>92927</xdr:rowOff>
    </xdr:from>
    <xdr:to>
      <xdr:col>35</xdr:col>
      <xdr:colOff>1968</xdr:colOff>
      <xdr:row>138</xdr:row>
      <xdr:rowOff>92927</xdr:rowOff>
    </xdr:to>
    <xdr:cxnSp macro="">
      <xdr:nvCxnSpPr>
        <xdr:cNvPr id="731" name="直線コネクタ 730"/>
        <xdr:cNvCxnSpPr/>
      </xdr:nvCxnSpPr>
      <xdr:spPr>
        <a:xfrm>
          <a:off x="6698042" y="11884877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1967</xdr:colOff>
      <xdr:row>135</xdr:row>
      <xdr:rowOff>0</xdr:rowOff>
    </xdr:from>
    <xdr:to>
      <xdr:col>35</xdr:col>
      <xdr:colOff>1968</xdr:colOff>
      <xdr:row>138</xdr:row>
      <xdr:rowOff>92927</xdr:rowOff>
    </xdr:to>
    <xdr:cxnSp macro="">
      <xdr:nvCxnSpPr>
        <xdr:cNvPr id="732" name="直線コネクタ 731"/>
        <xdr:cNvCxnSpPr/>
      </xdr:nvCxnSpPr>
      <xdr:spPr>
        <a:xfrm>
          <a:off x="6879017" y="11506200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1967</xdr:colOff>
      <xdr:row>135</xdr:row>
      <xdr:rowOff>92927</xdr:rowOff>
    </xdr:from>
    <xdr:to>
      <xdr:col>36</xdr:col>
      <xdr:colOff>1286</xdr:colOff>
      <xdr:row>137</xdr:row>
      <xdr:rowOff>92927</xdr:rowOff>
    </xdr:to>
    <xdr:grpSp>
      <xdr:nvGrpSpPr>
        <xdr:cNvPr id="733" name="グループ化 732"/>
        <xdr:cNvGrpSpPr/>
      </xdr:nvGrpSpPr>
      <xdr:grpSpPr>
        <a:xfrm>
          <a:off x="6336092" y="13218377"/>
          <a:ext cx="180294" cy="190500"/>
          <a:chOff x="12220755" y="9679557"/>
          <a:chExt cx="179717" cy="194094"/>
        </a:xfrm>
      </xdr:grpSpPr>
      <xdr:grpSp>
        <xdr:nvGrpSpPr>
          <xdr:cNvPr id="734" name="グループ化 73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736" name="直線コネクタ 73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7" name="直線コネクタ 736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正方形/長方形 73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680</xdr:colOff>
      <xdr:row>132</xdr:row>
      <xdr:rowOff>0</xdr:rowOff>
    </xdr:from>
    <xdr:to>
      <xdr:col>21</xdr:col>
      <xdr:colOff>0</xdr:colOff>
      <xdr:row>134</xdr:row>
      <xdr:rowOff>0</xdr:rowOff>
    </xdr:to>
    <xdr:grpSp>
      <xdr:nvGrpSpPr>
        <xdr:cNvPr id="738" name="グループ化 737"/>
        <xdr:cNvGrpSpPr/>
      </xdr:nvGrpSpPr>
      <xdr:grpSpPr>
        <a:xfrm>
          <a:off x="3620180" y="12839700"/>
          <a:ext cx="180295" cy="190500"/>
          <a:chOff x="12220755" y="9679557"/>
          <a:chExt cx="179717" cy="194094"/>
        </a:xfrm>
      </xdr:grpSpPr>
      <xdr:grpSp>
        <xdr:nvGrpSpPr>
          <xdr:cNvPr id="739" name="グループ化 738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741" name="直線コネクタ 740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42" name="直線コネクタ 741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40" name="正方形/長方形 739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179480</xdr:colOff>
      <xdr:row>169</xdr:row>
      <xdr:rowOff>93947</xdr:rowOff>
    </xdr:from>
    <xdr:to>
      <xdr:col>19</xdr:col>
      <xdr:colOff>0</xdr:colOff>
      <xdr:row>172</xdr:row>
      <xdr:rowOff>0</xdr:rowOff>
    </xdr:to>
    <xdr:grpSp>
      <xdr:nvGrpSpPr>
        <xdr:cNvPr id="767" name="グループ化 766"/>
        <xdr:cNvGrpSpPr/>
      </xdr:nvGrpSpPr>
      <xdr:grpSpPr>
        <a:xfrm>
          <a:off x="3256055" y="16457897"/>
          <a:ext cx="182470" cy="191803"/>
          <a:chOff x="926325" y="196964"/>
          <a:chExt cx="235908" cy="200601"/>
        </a:xfrm>
      </xdr:grpSpPr>
      <xdr:sp macro="" textlink="">
        <xdr:nvSpPr>
          <xdr:cNvPr id="768" name="楕円 767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69" name="直線コネクタ 768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0" name="直線コネクタ 769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1" name="正方形/長方形 770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2" name="正方形/長方形 771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1241</xdr:colOff>
      <xdr:row>175</xdr:row>
      <xdr:rowOff>1</xdr:rowOff>
    </xdr:from>
    <xdr:to>
      <xdr:col>20</xdr:col>
      <xdr:colOff>1242</xdr:colOff>
      <xdr:row>175</xdr:row>
      <xdr:rowOff>1</xdr:rowOff>
    </xdr:to>
    <xdr:cxnSp macro="">
      <xdr:nvCxnSpPr>
        <xdr:cNvPr id="797" name="直線コネクタ 796"/>
        <xdr:cNvCxnSpPr/>
      </xdr:nvCxnSpPr>
      <xdr:spPr>
        <a:xfrm>
          <a:off x="3439766" y="15411451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1241</xdr:colOff>
      <xdr:row>176</xdr:row>
      <xdr:rowOff>91110</xdr:rowOff>
    </xdr:from>
    <xdr:to>
      <xdr:col>20</xdr:col>
      <xdr:colOff>1242</xdr:colOff>
      <xdr:row>176</xdr:row>
      <xdr:rowOff>91110</xdr:rowOff>
    </xdr:to>
    <xdr:cxnSp macro="">
      <xdr:nvCxnSpPr>
        <xdr:cNvPr id="798" name="直線コネクタ 797"/>
        <xdr:cNvCxnSpPr/>
      </xdr:nvCxnSpPr>
      <xdr:spPr>
        <a:xfrm>
          <a:off x="3439766" y="15597810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1241</xdr:colOff>
      <xdr:row>179</xdr:row>
      <xdr:rowOff>1</xdr:rowOff>
    </xdr:from>
    <xdr:to>
      <xdr:col>20</xdr:col>
      <xdr:colOff>1242</xdr:colOff>
      <xdr:row>179</xdr:row>
      <xdr:rowOff>1</xdr:rowOff>
    </xdr:to>
    <xdr:cxnSp macro="">
      <xdr:nvCxnSpPr>
        <xdr:cNvPr id="799" name="直線コネクタ 798"/>
        <xdr:cNvCxnSpPr/>
      </xdr:nvCxnSpPr>
      <xdr:spPr>
        <a:xfrm>
          <a:off x="3439766" y="15792451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174</xdr:row>
      <xdr:rowOff>91111</xdr:rowOff>
    </xdr:from>
    <xdr:to>
      <xdr:col>20</xdr:col>
      <xdr:colOff>0</xdr:colOff>
      <xdr:row>178</xdr:row>
      <xdr:rowOff>91110</xdr:rowOff>
    </xdr:to>
    <xdr:cxnSp macro="">
      <xdr:nvCxnSpPr>
        <xdr:cNvPr id="800" name="直線コネクタ 799"/>
        <xdr:cNvCxnSpPr/>
      </xdr:nvCxnSpPr>
      <xdr:spPr>
        <a:xfrm>
          <a:off x="3619500" y="15407311"/>
          <a:ext cx="0" cy="38099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175</xdr:row>
      <xdr:rowOff>91110</xdr:rowOff>
    </xdr:from>
    <xdr:to>
      <xdr:col>19</xdr:col>
      <xdr:colOff>0</xdr:colOff>
      <xdr:row>177</xdr:row>
      <xdr:rowOff>91110</xdr:rowOff>
    </xdr:to>
    <xdr:grpSp>
      <xdr:nvGrpSpPr>
        <xdr:cNvPr id="807" name="グループ化 806"/>
        <xdr:cNvGrpSpPr/>
      </xdr:nvGrpSpPr>
      <xdr:grpSpPr>
        <a:xfrm>
          <a:off x="3257550" y="17026560"/>
          <a:ext cx="180975" cy="190500"/>
          <a:chOff x="12220755" y="9679557"/>
          <a:chExt cx="179717" cy="194094"/>
        </a:xfrm>
      </xdr:grpSpPr>
      <xdr:grpSp>
        <xdr:nvGrpSpPr>
          <xdr:cNvPr id="808" name="グループ化 807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810" name="直線コネクタ 809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1" name="直線コネクタ 810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09" name="正方形/長方形 808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178</xdr:row>
      <xdr:rowOff>0</xdr:rowOff>
    </xdr:from>
    <xdr:to>
      <xdr:col>18</xdr:col>
      <xdr:colOff>179749</xdr:colOff>
      <xdr:row>179</xdr:row>
      <xdr:rowOff>91110</xdr:rowOff>
    </xdr:to>
    <xdr:grpSp>
      <xdr:nvGrpSpPr>
        <xdr:cNvPr id="812" name="グループ化 811"/>
        <xdr:cNvGrpSpPr/>
      </xdr:nvGrpSpPr>
      <xdr:grpSpPr>
        <a:xfrm>
          <a:off x="3257550" y="17221200"/>
          <a:ext cx="179749" cy="186360"/>
          <a:chOff x="926325" y="196964"/>
          <a:chExt cx="235908" cy="200601"/>
        </a:xfrm>
      </xdr:grpSpPr>
      <xdr:sp macro="" textlink="">
        <xdr:nvSpPr>
          <xdr:cNvPr id="813" name="楕円 812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14" name="直線コネクタ 813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5" name="直線コネクタ 814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6" name="正方形/長方形 815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7" name="正方形/長方形 816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1714</xdr:colOff>
      <xdr:row>176</xdr:row>
      <xdr:rowOff>0</xdr:rowOff>
    </xdr:from>
    <xdr:to>
      <xdr:col>21</xdr:col>
      <xdr:colOff>2198</xdr:colOff>
      <xdr:row>177</xdr:row>
      <xdr:rowOff>94392</xdr:rowOff>
    </xdr:to>
    <xdr:grpSp>
      <xdr:nvGrpSpPr>
        <xdr:cNvPr id="845" name="グループ化 844"/>
        <xdr:cNvGrpSpPr/>
      </xdr:nvGrpSpPr>
      <xdr:grpSpPr>
        <a:xfrm>
          <a:off x="3621214" y="17030700"/>
          <a:ext cx="181459" cy="189642"/>
          <a:chOff x="458546" y="196417"/>
          <a:chExt cx="116548" cy="191772"/>
        </a:xfrm>
      </xdr:grpSpPr>
      <xdr:grpSp>
        <xdr:nvGrpSpPr>
          <xdr:cNvPr id="846" name="グループ化 845"/>
          <xdr:cNvGrpSpPr/>
        </xdr:nvGrpSpPr>
        <xdr:grpSpPr>
          <a:xfrm>
            <a:off x="458546" y="196417"/>
            <a:ext cx="113041" cy="191772"/>
            <a:chOff x="453957" y="196100"/>
            <a:chExt cx="111512" cy="191599"/>
          </a:xfrm>
        </xdr:grpSpPr>
        <xdr:cxnSp macro="">
          <xdr:nvCxnSpPr>
            <xdr:cNvPr id="848" name="直線コネクタ 847"/>
            <xdr:cNvCxnSpPr/>
          </xdr:nvCxnSpPr>
          <xdr:spPr>
            <a:xfrm>
              <a:off x="453957" y="292755"/>
              <a:ext cx="111512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49" name="直線コネクタ 848"/>
            <xdr:cNvCxnSpPr/>
          </xdr:nvCxnSpPr>
          <xdr:spPr>
            <a:xfrm>
              <a:off x="509716" y="196100"/>
              <a:ext cx="0" cy="191599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7" name="正方形/長方形 846"/>
          <xdr:cNvSpPr/>
        </xdr:nvSpPr>
        <xdr:spPr>
          <a:xfrm>
            <a:off x="460075" y="196417"/>
            <a:ext cx="115019" cy="1917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66261</xdr:colOff>
      <xdr:row>141</xdr:row>
      <xdr:rowOff>0</xdr:rowOff>
    </xdr:from>
    <xdr:to>
      <xdr:col>40</xdr:col>
      <xdr:colOff>63884</xdr:colOff>
      <xdr:row>159</xdr:row>
      <xdr:rowOff>0</xdr:rowOff>
    </xdr:to>
    <xdr:sp macro="" textlink="">
      <xdr:nvSpPr>
        <xdr:cNvPr id="851" name="正方形/長方形 850"/>
        <xdr:cNvSpPr/>
      </xdr:nvSpPr>
      <xdr:spPr>
        <a:xfrm>
          <a:off x="6038436" y="12363450"/>
          <a:ext cx="17859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164</xdr:row>
      <xdr:rowOff>0</xdr:rowOff>
    </xdr:from>
    <xdr:to>
      <xdr:col>40</xdr:col>
      <xdr:colOff>2700</xdr:colOff>
      <xdr:row>166</xdr:row>
      <xdr:rowOff>4141</xdr:rowOff>
    </xdr:to>
    <xdr:grpSp>
      <xdr:nvGrpSpPr>
        <xdr:cNvPr id="852" name="グループ化 851"/>
        <xdr:cNvGrpSpPr/>
      </xdr:nvGrpSpPr>
      <xdr:grpSpPr>
        <a:xfrm>
          <a:off x="7058025" y="15887700"/>
          <a:ext cx="183675" cy="194641"/>
          <a:chOff x="926325" y="196964"/>
          <a:chExt cx="235908" cy="200601"/>
        </a:xfrm>
      </xdr:grpSpPr>
      <xdr:sp macro="" textlink="">
        <xdr:nvSpPr>
          <xdr:cNvPr id="853" name="楕円 852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54" name="直線コネクタ 853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5" name="直線コネクタ 854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56" name="正方形/長方形 855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7" name="正方形/長方形 856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0</xdr:colOff>
      <xdr:row>167</xdr:row>
      <xdr:rowOff>91109</xdr:rowOff>
    </xdr:from>
    <xdr:to>
      <xdr:col>40</xdr:col>
      <xdr:colOff>2700</xdr:colOff>
      <xdr:row>170</xdr:row>
      <xdr:rowOff>0</xdr:rowOff>
    </xdr:to>
    <xdr:grpSp>
      <xdr:nvGrpSpPr>
        <xdr:cNvPr id="858" name="グループ化 857"/>
        <xdr:cNvGrpSpPr/>
      </xdr:nvGrpSpPr>
      <xdr:grpSpPr>
        <a:xfrm>
          <a:off x="7058025" y="16264559"/>
          <a:ext cx="183675" cy="194641"/>
          <a:chOff x="926325" y="196964"/>
          <a:chExt cx="235908" cy="200601"/>
        </a:xfrm>
      </xdr:grpSpPr>
      <xdr:sp macro="" textlink="">
        <xdr:nvSpPr>
          <xdr:cNvPr id="859" name="楕円 858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60" name="直線コネクタ 859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1" name="直線コネクタ 860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62" name="正方形/長方形 861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3" name="正方形/長方形 862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0</xdr:colOff>
      <xdr:row>166</xdr:row>
      <xdr:rowOff>4141</xdr:rowOff>
    </xdr:from>
    <xdr:to>
      <xdr:col>40</xdr:col>
      <xdr:colOff>0</xdr:colOff>
      <xdr:row>168</xdr:row>
      <xdr:rowOff>0</xdr:rowOff>
    </xdr:to>
    <xdr:grpSp>
      <xdr:nvGrpSpPr>
        <xdr:cNvPr id="864" name="グループ化 863"/>
        <xdr:cNvGrpSpPr/>
      </xdr:nvGrpSpPr>
      <xdr:grpSpPr>
        <a:xfrm>
          <a:off x="7058025" y="16082341"/>
          <a:ext cx="180975" cy="186359"/>
          <a:chOff x="12220755" y="9679557"/>
          <a:chExt cx="179717" cy="194094"/>
        </a:xfrm>
      </xdr:grpSpPr>
      <xdr:grpSp>
        <xdr:nvGrpSpPr>
          <xdr:cNvPr id="865" name="グループ化 864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867" name="直線コネクタ 866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68" name="直線コネクタ 867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66" name="正方形/長方形 865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0</xdr:colOff>
      <xdr:row>165</xdr:row>
      <xdr:rowOff>0</xdr:rowOff>
    </xdr:from>
    <xdr:to>
      <xdr:col>41</xdr:col>
      <xdr:colOff>1967</xdr:colOff>
      <xdr:row>165</xdr:row>
      <xdr:rowOff>0</xdr:rowOff>
    </xdr:to>
    <xdr:cxnSp macro="">
      <xdr:nvCxnSpPr>
        <xdr:cNvPr id="869" name="直線コネクタ 868"/>
        <xdr:cNvCxnSpPr/>
      </xdr:nvCxnSpPr>
      <xdr:spPr>
        <a:xfrm>
          <a:off x="6153150" y="13125450"/>
          <a:ext cx="182942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1967</xdr:colOff>
      <xdr:row>166</xdr:row>
      <xdr:rowOff>92927</xdr:rowOff>
    </xdr:from>
    <xdr:to>
      <xdr:col>41</xdr:col>
      <xdr:colOff>1967</xdr:colOff>
      <xdr:row>166</xdr:row>
      <xdr:rowOff>94998</xdr:rowOff>
    </xdr:to>
    <xdr:cxnSp macro="">
      <xdr:nvCxnSpPr>
        <xdr:cNvPr id="870" name="直線コネクタ 869"/>
        <xdr:cNvCxnSpPr/>
      </xdr:nvCxnSpPr>
      <xdr:spPr>
        <a:xfrm flipV="1">
          <a:off x="6155117" y="13313627"/>
          <a:ext cx="180975" cy="207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1967</xdr:colOff>
      <xdr:row>168</xdr:row>
      <xdr:rowOff>92927</xdr:rowOff>
    </xdr:from>
    <xdr:to>
      <xdr:col>41</xdr:col>
      <xdr:colOff>1968</xdr:colOff>
      <xdr:row>168</xdr:row>
      <xdr:rowOff>92927</xdr:rowOff>
    </xdr:to>
    <xdr:cxnSp macro="">
      <xdr:nvCxnSpPr>
        <xdr:cNvPr id="871" name="直線コネクタ 870"/>
        <xdr:cNvCxnSpPr/>
      </xdr:nvCxnSpPr>
      <xdr:spPr>
        <a:xfrm>
          <a:off x="6155117" y="13504127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1967</xdr:colOff>
      <xdr:row>165</xdr:row>
      <xdr:rowOff>0</xdr:rowOff>
    </xdr:from>
    <xdr:to>
      <xdr:col>41</xdr:col>
      <xdr:colOff>1968</xdr:colOff>
      <xdr:row>168</xdr:row>
      <xdr:rowOff>92927</xdr:rowOff>
    </xdr:to>
    <xdr:cxnSp macro="">
      <xdr:nvCxnSpPr>
        <xdr:cNvPr id="872" name="直線コネクタ 871"/>
        <xdr:cNvCxnSpPr/>
      </xdr:nvCxnSpPr>
      <xdr:spPr>
        <a:xfrm>
          <a:off x="6336092" y="13125450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1967</xdr:colOff>
      <xdr:row>165</xdr:row>
      <xdr:rowOff>92927</xdr:rowOff>
    </xdr:from>
    <xdr:to>
      <xdr:col>42</xdr:col>
      <xdr:colOff>1286</xdr:colOff>
      <xdr:row>167</xdr:row>
      <xdr:rowOff>92927</xdr:rowOff>
    </xdr:to>
    <xdr:grpSp>
      <xdr:nvGrpSpPr>
        <xdr:cNvPr id="873" name="グループ化 872"/>
        <xdr:cNvGrpSpPr/>
      </xdr:nvGrpSpPr>
      <xdr:grpSpPr>
        <a:xfrm>
          <a:off x="7421942" y="16075877"/>
          <a:ext cx="180294" cy="190500"/>
          <a:chOff x="12220755" y="9679557"/>
          <a:chExt cx="179717" cy="194094"/>
        </a:xfrm>
      </xdr:grpSpPr>
      <xdr:grpSp>
        <xdr:nvGrpSpPr>
          <xdr:cNvPr id="874" name="グループ化 87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876" name="直線コネクタ 87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7" name="直線コネクタ 876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75" name="正方形/長方形 87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681</xdr:colOff>
      <xdr:row>162</xdr:row>
      <xdr:rowOff>0</xdr:rowOff>
    </xdr:from>
    <xdr:to>
      <xdr:col>27</xdr:col>
      <xdr:colOff>0</xdr:colOff>
      <xdr:row>164</xdr:row>
      <xdr:rowOff>0</xdr:rowOff>
    </xdr:to>
    <xdr:grpSp>
      <xdr:nvGrpSpPr>
        <xdr:cNvPr id="743" name="グループ化 742"/>
        <xdr:cNvGrpSpPr/>
      </xdr:nvGrpSpPr>
      <xdr:grpSpPr>
        <a:xfrm>
          <a:off x="4706031" y="15697200"/>
          <a:ext cx="180294" cy="190500"/>
          <a:chOff x="12220755" y="9679557"/>
          <a:chExt cx="179717" cy="194094"/>
        </a:xfrm>
      </xdr:grpSpPr>
      <xdr:grpSp>
        <xdr:nvGrpSpPr>
          <xdr:cNvPr id="744" name="グループ化 74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746" name="直線コネクタ 74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47" name="直線コネクタ 746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45" name="正方形/長方形 74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54</xdr:col>
      <xdr:colOff>138180</xdr:colOff>
      <xdr:row>29</xdr:row>
      <xdr:rowOff>93785</xdr:rowOff>
    </xdr:from>
    <xdr:to>
      <xdr:col>55</xdr:col>
      <xdr:colOff>46590</xdr:colOff>
      <xdr:row>32</xdr:row>
      <xdr:rowOff>8564</xdr:rowOff>
    </xdr:to>
    <xdr:grpSp>
      <xdr:nvGrpSpPr>
        <xdr:cNvPr id="755" name="グループ化 754"/>
        <xdr:cNvGrpSpPr/>
      </xdr:nvGrpSpPr>
      <xdr:grpSpPr>
        <a:xfrm>
          <a:off x="9910830" y="3122735"/>
          <a:ext cx="89385" cy="200529"/>
          <a:chOff x="1043623" y="201106"/>
          <a:chExt cx="118610" cy="196459"/>
        </a:xfrm>
      </xdr:grpSpPr>
      <xdr:sp macro="" textlink="">
        <xdr:nvSpPr>
          <xdr:cNvPr id="756" name="楕円 755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0" name="正方形/長方形 759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54</xdr:col>
      <xdr:colOff>181282</xdr:colOff>
      <xdr:row>32</xdr:row>
      <xdr:rowOff>0</xdr:rowOff>
    </xdr:from>
    <xdr:to>
      <xdr:col>54</xdr:col>
      <xdr:colOff>181282</xdr:colOff>
      <xdr:row>34</xdr:row>
      <xdr:rowOff>3933</xdr:rowOff>
    </xdr:to>
    <xdr:cxnSp macro="">
      <xdr:nvCxnSpPr>
        <xdr:cNvPr id="765" name="直線コネクタ 764"/>
        <xdr:cNvCxnSpPr/>
      </xdr:nvCxnSpPr>
      <xdr:spPr>
        <a:xfrm>
          <a:off x="9970524" y="3026492"/>
          <a:ext cx="0" cy="194433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136735</xdr:colOff>
      <xdr:row>34</xdr:row>
      <xdr:rowOff>3933</xdr:rowOff>
    </xdr:from>
    <xdr:to>
      <xdr:col>55</xdr:col>
      <xdr:colOff>46095</xdr:colOff>
      <xdr:row>35</xdr:row>
      <xdr:rowOff>91317</xdr:rowOff>
    </xdr:to>
    <xdr:grpSp>
      <xdr:nvGrpSpPr>
        <xdr:cNvPr id="766" name="グループ化 765"/>
        <xdr:cNvGrpSpPr/>
      </xdr:nvGrpSpPr>
      <xdr:grpSpPr>
        <a:xfrm>
          <a:off x="9909385" y="3509133"/>
          <a:ext cx="90335" cy="182634"/>
          <a:chOff x="1510061" y="195146"/>
          <a:chExt cx="116159" cy="195147"/>
        </a:xfrm>
      </xdr:grpSpPr>
      <xdr:cxnSp macro="">
        <xdr:nvCxnSpPr>
          <xdr:cNvPr id="773" name="直線コネクタ 772"/>
          <xdr:cNvCxnSpPr/>
        </xdr:nvCxnSpPr>
        <xdr:spPr>
          <a:xfrm>
            <a:off x="1510061" y="292917"/>
            <a:ext cx="11615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4" name="直線コネクタ 773"/>
          <xdr:cNvCxnSpPr/>
        </xdr:nvCxnSpPr>
        <xdr:spPr>
          <a:xfrm>
            <a:off x="1510061" y="292917"/>
            <a:ext cx="116159" cy="9737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5" name="直線コネクタ 774"/>
          <xdr:cNvCxnSpPr/>
        </xdr:nvCxnSpPr>
        <xdr:spPr>
          <a:xfrm flipV="1">
            <a:off x="1510061" y="195146"/>
            <a:ext cx="116159" cy="9932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67</xdr:col>
      <xdr:colOff>1</xdr:colOff>
      <xdr:row>28</xdr:row>
      <xdr:rowOff>95074</xdr:rowOff>
    </xdr:from>
    <xdr:to>
      <xdr:col>68</xdr:col>
      <xdr:colOff>603</xdr:colOff>
      <xdr:row>28</xdr:row>
      <xdr:rowOff>96591</xdr:rowOff>
    </xdr:to>
    <xdr:cxnSp macro="">
      <xdr:nvCxnSpPr>
        <xdr:cNvPr id="784" name="直線コネクタ 783"/>
        <xdr:cNvCxnSpPr/>
      </xdr:nvCxnSpPr>
      <xdr:spPr>
        <a:xfrm>
          <a:off x="12044431" y="2869398"/>
          <a:ext cx="180369" cy="151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178907</xdr:colOff>
      <xdr:row>28</xdr:row>
      <xdr:rowOff>3714</xdr:rowOff>
    </xdr:from>
    <xdr:to>
      <xdr:col>69</xdr:col>
      <xdr:colOff>0</xdr:colOff>
      <xdr:row>30</xdr:row>
      <xdr:rowOff>2982</xdr:rowOff>
    </xdr:to>
    <xdr:grpSp>
      <xdr:nvGrpSpPr>
        <xdr:cNvPr id="187" name="グループ化 186"/>
        <xdr:cNvGrpSpPr/>
      </xdr:nvGrpSpPr>
      <xdr:grpSpPr>
        <a:xfrm>
          <a:off x="12304232" y="2937414"/>
          <a:ext cx="183043" cy="189768"/>
          <a:chOff x="11016837" y="3735780"/>
          <a:chExt cx="182301" cy="192242"/>
        </a:xfrm>
      </xdr:grpSpPr>
      <xdr:sp macro="" textlink="">
        <xdr:nvSpPr>
          <xdr:cNvPr id="790" name="楕円 789"/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5" name="正方形/長方形 794"/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796" name="グループ化 795"/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834" name="直線コネクタ 833"/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5" name="直線コネクタ 834"/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6" name="直線コネクタ 835"/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65</xdr:col>
      <xdr:colOff>180604</xdr:colOff>
      <xdr:row>29</xdr:row>
      <xdr:rowOff>96259</xdr:rowOff>
    </xdr:from>
    <xdr:to>
      <xdr:col>66</xdr:col>
      <xdr:colOff>176536</xdr:colOff>
      <xdr:row>31</xdr:row>
      <xdr:rowOff>96487</xdr:rowOff>
    </xdr:to>
    <xdr:grpSp>
      <xdr:nvGrpSpPr>
        <xdr:cNvPr id="841" name="グループ化 840"/>
        <xdr:cNvGrpSpPr/>
      </xdr:nvGrpSpPr>
      <xdr:grpSpPr>
        <a:xfrm>
          <a:off x="11943979" y="3125209"/>
          <a:ext cx="176907" cy="190728"/>
          <a:chOff x="11057714" y="2992244"/>
          <a:chExt cx="177140" cy="194288"/>
        </a:xfrm>
      </xdr:grpSpPr>
      <xdr:cxnSp macro="">
        <xdr:nvCxnSpPr>
          <xdr:cNvPr id="842" name="直線コネクタ 841"/>
          <xdr:cNvCxnSpPr>
            <a:stCxn id="844" idx="1"/>
            <a:endCxn id="844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3" name="直線コネクタ 842"/>
          <xdr:cNvCxnSpPr>
            <a:stCxn id="844" idx="0"/>
            <a:endCxn id="844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44" name="正方形/長方形 843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66</xdr:col>
      <xdr:colOff>179008</xdr:colOff>
      <xdr:row>31</xdr:row>
      <xdr:rowOff>1123</xdr:rowOff>
    </xdr:from>
    <xdr:to>
      <xdr:col>68</xdr:col>
      <xdr:colOff>603</xdr:colOff>
      <xdr:row>31</xdr:row>
      <xdr:rowOff>1403</xdr:rowOff>
    </xdr:to>
    <xdr:cxnSp macro="">
      <xdr:nvCxnSpPr>
        <xdr:cNvPr id="850" name="直線コネクタ 849"/>
        <xdr:cNvCxnSpPr/>
      </xdr:nvCxnSpPr>
      <xdr:spPr>
        <a:xfrm>
          <a:off x="12143637" y="3027615"/>
          <a:ext cx="184160" cy="2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27</xdr:row>
      <xdr:rowOff>95022</xdr:rowOff>
    </xdr:from>
    <xdr:to>
      <xdr:col>66</xdr:col>
      <xdr:colOff>178812</xdr:colOff>
      <xdr:row>30</xdr:row>
      <xdr:rowOff>0</xdr:rowOff>
    </xdr:to>
    <xdr:grpSp>
      <xdr:nvGrpSpPr>
        <xdr:cNvPr id="878" name="グループ化 877"/>
        <xdr:cNvGrpSpPr/>
      </xdr:nvGrpSpPr>
      <xdr:grpSpPr>
        <a:xfrm>
          <a:off x="11944350" y="2933472"/>
          <a:ext cx="178812" cy="190728"/>
          <a:chOff x="11057714" y="2992244"/>
          <a:chExt cx="177140" cy="194288"/>
        </a:xfrm>
      </xdr:grpSpPr>
      <xdr:cxnSp macro="">
        <xdr:nvCxnSpPr>
          <xdr:cNvPr id="879" name="直線コネクタ 878"/>
          <xdr:cNvCxnSpPr>
            <a:stCxn id="881" idx="1"/>
            <a:endCxn id="881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0" name="直線コネクタ 879"/>
          <xdr:cNvCxnSpPr>
            <a:stCxn id="881" idx="0"/>
            <a:endCxn id="881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81" name="正方形/長方形 880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68</xdr:col>
      <xdr:colOff>603</xdr:colOff>
      <xdr:row>29</xdr:row>
      <xdr:rowOff>91258</xdr:rowOff>
    </xdr:from>
    <xdr:to>
      <xdr:col>69</xdr:col>
      <xdr:colOff>2979</xdr:colOff>
      <xdr:row>31</xdr:row>
      <xdr:rowOff>95191</xdr:rowOff>
    </xdr:to>
    <xdr:grpSp>
      <xdr:nvGrpSpPr>
        <xdr:cNvPr id="189" name="グループ化 188"/>
        <xdr:cNvGrpSpPr/>
      </xdr:nvGrpSpPr>
      <xdr:grpSpPr>
        <a:xfrm>
          <a:off x="12306903" y="3120208"/>
          <a:ext cx="183351" cy="194433"/>
          <a:chOff x="11602065" y="3312242"/>
          <a:chExt cx="183658" cy="194433"/>
        </a:xfrm>
      </xdr:grpSpPr>
      <xdr:sp macro="" textlink="">
        <xdr:nvSpPr>
          <xdr:cNvPr id="884" name="正方形/長方形 883"/>
          <xdr:cNvSpPr/>
        </xdr:nvSpPr>
        <xdr:spPr>
          <a:xfrm>
            <a:off x="11602065" y="3316175"/>
            <a:ext cx="181949" cy="189768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885" name="グループ化 884"/>
          <xdr:cNvGrpSpPr/>
        </xdr:nvGrpSpPr>
        <xdr:grpSpPr>
          <a:xfrm>
            <a:off x="11602065" y="3319570"/>
            <a:ext cx="183658" cy="181505"/>
            <a:chOff x="1390839" y="195146"/>
            <a:chExt cx="235381" cy="195147"/>
          </a:xfrm>
        </xdr:grpSpPr>
        <xdr:cxnSp macro="">
          <xdr:nvCxnSpPr>
            <xdr:cNvPr id="886" name="直線コネクタ 885"/>
            <xdr:cNvCxnSpPr>
              <a:stCxn id="884" idx="1"/>
            </xdr:cNvCxnSpPr>
          </xdr:nvCxnSpPr>
          <xdr:spPr>
            <a:xfrm flipV="1">
              <a:off x="1390839" y="292917"/>
              <a:ext cx="235381" cy="595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87" name="直線コネクタ 886"/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88" name="直線コネクタ 887"/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89" name="直線コネクタ 888"/>
          <xdr:cNvCxnSpPr/>
        </xdr:nvCxnSpPr>
        <xdr:spPr>
          <a:xfrm>
            <a:off x="11693541" y="3312242"/>
            <a:ext cx="0" cy="19443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68</xdr:col>
      <xdr:colOff>0</xdr:colOff>
      <xdr:row>32</xdr:row>
      <xdr:rowOff>0</xdr:rowOff>
    </xdr:from>
    <xdr:to>
      <xdr:col>69</xdr:col>
      <xdr:colOff>2376</xdr:colOff>
      <xdr:row>33</xdr:row>
      <xdr:rowOff>94518</xdr:rowOff>
    </xdr:to>
    <xdr:grpSp>
      <xdr:nvGrpSpPr>
        <xdr:cNvPr id="890" name="グループ化 889"/>
        <xdr:cNvGrpSpPr/>
      </xdr:nvGrpSpPr>
      <xdr:grpSpPr>
        <a:xfrm>
          <a:off x="12306300" y="3314700"/>
          <a:ext cx="183351" cy="189768"/>
          <a:chOff x="11016837" y="3735780"/>
          <a:chExt cx="182301" cy="192242"/>
        </a:xfrm>
      </xdr:grpSpPr>
      <xdr:sp macro="" textlink="">
        <xdr:nvSpPr>
          <xdr:cNvPr id="891" name="楕円 890"/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2" name="正方形/長方形 891"/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893" name="グループ化 892"/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894" name="直線コネクタ 893"/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95" name="直線コネクタ 894"/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96" name="直線コネクタ 895"/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66</xdr:col>
      <xdr:colOff>697</xdr:colOff>
      <xdr:row>32</xdr:row>
      <xdr:rowOff>3074</xdr:rowOff>
    </xdr:from>
    <xdr:to>
      <xdr:col>67</xdr:col>
      <xdr:colOff>3073</xdr:colOff>
      <xdr:row>34</xdr:row>
      <xdr:rowOff>2342</xdr:rowOff>
    </xdr:to>
    <xdr:grpSp>
      <xdr:nvGrpSpPr>
        <xdr:cNvPr id="897" name="グループ化 896"/>
        <xdr:cNvGrpSpPr/>
      </xdr:nvGrpSpPr>
      <xdr:grpSpPr>
        <a:xfrm rot="10800000">
          <a:off x="11945047" y="3317774"/>
          <a:ext cx="183351" cy="189768"/>
          <a:chOff x="11016837" y="3735780"/>
          <a:chExt cx="182301" cy="192242"/>
        </a:xfrm>
      </xdr:grpSpPr>
      <xdr:sp macro="" textlink="">
        <xdr:nvSpPr>
          <xdr:cNvPr id="898" name="楕円 897"/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9" name="正方形/長方形 898"/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00" name="グループ化 899"/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901" name="直線コネクタ 900"/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2" name="直線コネクタ 901"/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3" name="直線コネクタ 902"/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67</xdr:col>
      <xdr:colOff>1</xdr:colOff>
      <xdr:row>33</xdr:row>
      <xdr:rowOff>3933</xdr:rowOff>
    </xdr:from>
    <xdr:to>
      <xdr:col>68</xdr:col>
      <xdr:colOff>2878</xdr:colOff>
      <xdr:row>33</xdr:row>
      <xdr:rowOff>4213</xdr:rowOff>
    </xdr:to>
    <xdr:cxnSp macro="">
      <xdr:nvCxnSpPr>
        <xdr:cNvPr id="904" name="直線コネクタ 903"/>
        <xdr:cNvCxnSpPr/>
      </xdr:nvCxnSpPr>
      <xdr:spPr>
        <a:xfrm>
          <a:off x="12145912" y="3220925"/>
          <a:ext cx="184160" cy="2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33</xdr:row>
      <xdr:rowOff>93344</xdr:rowOff>
    </xdr:from>
    <xdr:to>
      <xdr:col>67</xdr:col>
      <xdr:colOff>657</xdr:colOff>
      <xdr:row>36</xdr:row>
      <xdr:rowOff>0</xdr:rowOff>
    </xdr:to>
    <xdr:grpSp>
      <xdr:nvGrpSpPr>
        <xdr:cNvPr id="194" name="グループ化 193"/>
        <xdr:cNvGrpSpPr/>
      </xdr:nvGrpSpPr>
      <xdr:grpSpPr>
        <a:xfrm>
          <a:off x="11944350" y="3503294"/>
          <a:ext cx="181632" cy="192406"/>
          <a:chOff x="11944350" y="3312794"/>
          <a:chExt cx="181632" cy="192406"/>
        </a:xfrm>
      </xdr:grpSpPr>
      <xdr:sp macro="" textlink="">
        <xdr:nvSpPr>
          <xdr:cNvPr id="906" name="楕円 905"/>
          <xdr:cNvSpPr/>
        </xdr:nvSpPr>
        <xdr:spPr>
          <a:xfrm rot="10800000">
            <a:off x="12026320" y="3351892"/>
            <a:ext cx="93569" cy="114673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7" name="正方形/長方形 906"/>
          <xdr:cNvSpPr/>
        </xdr:nvSpPr>
        <xdr:spPr>
          <a:xfrm rot="10800000">
            <a:off x="11944350" y="3314701"/>
            <a:ext cx="181632" cy="189767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12" name="直線コネクタ 911"/>
          <xdr:cNvCxnSpPr/>
        </xdr:nvCxnSpPr>
        <xdr:spPr>
          <a:xfrm>
            <a:off x="11983344" y="3312794"/>
            <a:ext cx="0" cy="19240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3" name="直線コネクタ 912"/>
          <xdr:cNvCxnSpPr>
            <a:stCxn id="907" idx="3"/>
            <a:endCxn id="906" idx="6"/>
          </xdr:cNvCxnSpPr>
        </xdr:nvCxnSpPr>
        <xdr:spPr>
          <a:xfrm flipV="1">
            <a:off x="11944350" y="3409228"/>
            <a:ext cx="81970" cy="356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67</xdr:col>
      <xdr:colOff>178599</xdr:colOff>
      <xdr:row>34</xdr:row>
      <xdr:rowOff>0</xdr:rowOff>
    </xdr:from>
    <xdr:to>
      <xdr:col>69</xdr:col>
      <xdr:colOff>0</xdr:colOff>
      <xdr:row>35</xdr:row>
      <xdr:rowOff>94518</xdr:rowOff>
    </xdr:to>
    <xdr:grpSp>
      <xdr:nvGrpSpPr>
        <xdr:cNvPr id="914" name="グループ化 913"/>
        <xdr:cNvGrpSpPr/>
      </xdr:nvGrpSpPr>
      <xdr:grpSpPr>
        <a:xfrm>
          <a:off x="12303924" y="3505200"/>
          <a:ext cx="183351" cy="189768"/>
          <a:chOff x="11016837" y="3735780"/>
          <a:chExt cx="182301" cy="192242"/>
        </a:xfrm>
      </xdr:grpSpPr>
      <xdr:sp macro="" textlink="">
        <xdr:nvSpPr>
          <xdr:cNvPr id="915" name="楕円 914"/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6" name="正方形/長方形 915"/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17" name="グループ化 916"/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918" name="直線コネクタ 917"/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9" name="直線コネクタ 918"/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0" name="直線コネクタ 919"/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67</xdr:col>
      <xdr:colOff>0</xdr:colOff>
      <xdr:row>34</xdr:row>
      <xdr:rowOff>94970</xdr:rowOff>
    </xdr:from>
    <xdr:to>
      <xdr:col>68</xdr:col>
      <xdr:colOff>2877</xdr:colOff>
      <xdr:row>35</xdr:row>
      <xdr:rowOff>0</xdr:rowOff>
    </xdr:to>
    <xdr:cxnSp macro="">
      <xdr:nvCxnSpPr>
        <xdr:cNvPr id="921" name="直線コネクタ 920"/>
        <xdr:cNvCxnSpPr/>
      </xdr:nvCxnSpPr>
      <xdr:spPr>
        <a:xfrm>
          <a:off x="12125325" y="3409670"/>
          <a:ext cx="183852" cy="2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66261</xdr:colOff>
      <xdr:row>171</xdr:row>
      <xdr:rowOff>0</xdr:rowOff>
    </xdr:from>
    <xdr:to>
      <xdr:col>40</xdr:col>
      <xdr:colOff>63884</xdr:colOff>
      <xdr:row>173</xdr:row>
      <xdr:rowOff>0</xdr:rowOff>
    </xdr:to>
    <xdr:sp macro="" textlink="">
      <xdr:nvSpPr>
        <xdr:cNvPr id="927" name="正方形/長方形 926"/>
        <xdr:cNvSpPr/>
      </xdr:nvSpPr>
      <xdr:spPr>
        <a:xfrm>
          <a:off x="6762336" y="13696950"/>
          <a:ext cx="17859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180</xdr:row>
      <xdr:rowOff>0</xdr:rowOff>
    </xdr:from>
    <xdr:to>
      <xdr:col>40</xdr:col>
      <xdr:colOff>2700</xdr:colOff>
      <xdr:row>182</xdr:row>
      <xdr:rowOff>4141</xdr:rowOff>
    </xdr:to>
    <xdr:grpSp>
      <xdr:nvGrpSpPr>
        <xdr:cNvPr id="928" name="グループ化 927"/>
        <xdr:cNvGrpSpPr/>
      </xdr:nvGrpSpPr>
      <xdr:grpSpPr>
        <a:xfrm>
          <a:off x="7058025" y="17411700"/>
          <a:ext cx="183675" cy="194641"/>
          <a:chOff x="926325" y="196964"/>
          <a:chExt cx="235908" cy="200601"/>
        </a:xfrm>
      </xdr:grpSpPr>
      <xdr:sp macro="" textlink="">
        <xdr:nvSpPr>
          <xdr:cNvPr id="929" name="楕円 928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30" name="直線コネクタ 929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1" name="直線コネクタ 930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2" name="正方形/長方形 931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3" name="正方形/長方形 932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0</xdr:colOff>
      <xdr:row>183</xdr:row>
      <xdr:rowOff>91109</xdr:rowOff>
    </xdr:from>
    <xdr:to>
      <xdr:col>40</xdr:col>
      <xdr:colOff>2700</xdr:colOff>
      <xdr:row>186</xdr:row>
      <xdr:rowOff>0</xdr:rowOff>
    </xdr:to>
    <xdr:grpSp>
      <xdr:nvGrpSpPr>
        <xdr:cNvPr id="934" name="グループ化 933"/>
        <xdr:cNvGrpSpPr/>
      </xdr:nvGrpSpPr>
      <xdr:grpSpPr>
        <a:xfrm>
          <a:off x="7058025" y="17788559"/>
          <a:ext cx="183675" cy="194641"/>
          <a:chOff x="926325" y="196964"/>
          <a:chExt cx="235908" cy="200601"/>
        </a:xfrm>
      </xdr:grpSpPr>
      <xdr:sp macro="" textlink="">
        <xdr:nvSpPr>
          <xdr:cNvPr id="935" name="楕円 934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36" name="直線コネクタ 935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7" name="直線コネクタ 936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8" name="正方形/長方形 937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9" name="正方形/長方形 938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0</xdr:colOff>
      <xdr:row>182</xdr:row>
      <xdr:rowOff>4141</xdr:rowOff>
    </xdr:from>
    <xdr:to>
      <xdr:col>40</xdr:col>
      <xdr:colOff>0</xdr:colOff>
      <xdr:row>184</xdr:row>
      <xdr:rowOff>0</xdr:rowOff>
    </xdr:to>
    <xdr:grpSp>
      <xdr:nvGrpSpPr>
        <xdr:cNvPr id="940" name="グループ化 939"/>
        <xdr:cNvGrpSpPr/>
      </xdr:nvGrpSpPr>
      <xdr:grpSpPr>
        <a:xfrm>
          <a:off x="7058025" y="17606341"/>
          <a:ext cx="180975" cy="186359"/>
          <a:chOff x="12220755" y="9679557"/>
          <a:chExt cx="179717" cy="194094"/>
        </a:xfrm>
      </xdr:grpSpPr>
      <xdr:grpSp>
        <xdr:nvGrpSpPr>
          <xdr:cNvPr id="941" name="グループ化 940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43" name="直線コネクタ 942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4" name="直線コネクタ 943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42" name="正方形/長方形 941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0</xdr:colOff>
      <xdr:row>181</xdr:row>
      <xdr:rowOff>0</xdr:rowOff>
    </xdr:from>
    <xdr:to>
      <xdr:col>41</xdr:col>
      <xdr:colOff>1967</xdr:colOff>
      <xdr:row>181</xdr:row>
      <xdr:rowOff>0</xdr:rowOff>
    </xdr:to>
    <xdr:cxnSp macro="">
      <xdr:nvCxnSpPr>
        <xdr:cNvPr id="945" name="直線コネクタ 944"/>
        <xdr:cNvCxnSpPr/>
      </xdr:nvCxnSpPr>
      <xdr:spPr>
        <a:xfrm>
          <a:off x="6877050" y="14458950"/>
          <a:ext cx="182942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1967</xdr:colOff>
      <xdr:row>182</xdr:row>
      <xdr:rowOff>92927</xdr:rowOff>
    </xdr:from>
    <xdr:to>
      <xdr:col>41</xdr:col>
      <xdr:colOff>1967</xdr:colOff>
      <xdr:row>182</xdr:row>
      <xdr:rowOff>92927</xdr:rowOff>
    </xdr:to>
    <xdr:cxnSp macro="">
      <xdr:nvCxnSpPr>
        <xdr:cNvPr id="946" name="直線コネクタ 945"/>
        <xdr:cNvCxnSpPr/>
      </xdr:nvCxnSpPr>
      <xdr:spPr>
        <a:xfrm flipV="1">
          <a:off x="7328890" y="17692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1967</xdr:colOff>
      <xdr:row>184</xdr:row>
      <xdr:rowOff>92927</xdr:rowOff>
    </xdr:from>
    <xdr:to>
      <xdr:col>41</xdr:col>
      <xdr:colOff>1968</xdr:colOff>
      <xdr:row>184</xdr:row>
      <xdr:rowOff>92927</xdr:rowOff>
    </xdr:to>
    <xdr:cxnSp macro="">
      <xdr:nvCxnSpPr>
        <xdr:cNvPr id="947" name="直線コネクタ 946"/>
        <xdr:cNvCxnSpPr/>
      </xdr:nvCxnSpPr>
      <xdr:spPr>
        <a:xfrm>
          <a:off x="6879017" y="14837627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1967</xdr:colOff>
      <xdr:row>181</xdr:row>
      <xdr:rowOff>0</xdr:rowOff>
    </xdr:from>
    <xdr:to>
      <xdr:col>41</xdr:col>
      <xdr:colOff>1968</xdr:colOff>
      <xdr:row>184</xdr:row>
      <xdr:rowOff>92927</xdr:rowOff>
    </xdr:to>
    <xdr:cxnSp macro="">
      <xdr:nvCxnSpPr>
        <xdr:cNvPr id="948" name="直線コネクタ 947"/>
        <xdr:cNvCxnSpPr/>
      </xdr:nvCxnSpPr>
      <xdr:spPr>
        <a:xfrm>
          <a:off x="7059992" y="14458950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1967</xdr:colOff>
      <xdr:row>181</xdr:row>
      <xdr:rowOff>92927</xdr:rowOff>
    </xdr:from>
    <xdr:to>
      <xdr:col>42</xdr:col>
      <xdr:colOff>1286</xdr:colOff>
      <xdr:row>183</xdr:row>
      <xdr:rowOff>92927</xdr:rowOff>
    </xdr:to>
    <xdr:grpSp>
      <xdr:nvGrpSpPr>
        <xdr:cNvPr id="949" name="グループ化 948"/>
        <xdr:cNvGrpSpPr/>
      </xdr:nvGrpSpPr>
      <xdr:grpSpPr>
        <a:xfrm>
          <a:off x="7421942" y="17599877"/>
          <a:ext cx="180294" cy="190500"/>
          <a:chOff x="12220755" y="9679557"/>
          <a:chExt cx="179717" cy="194094"/>
        </a:xfrm>
      </xdr:grpSpPr>
      <xdr:grpSp>
        <xdr:nvGrpSpPr>
          <xdr:cNvPr id="950" name="グループ化 949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52" name="直線コネクタ 951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3" name="直線コネクタ 952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51" name="正方形/長方形 950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681</xdr:colOff>
      <xdr:row>176</xdr:row>
      <xdr:rowOff>0</xdr:rowOff>
    </xdr:from>
    <xdr:to>
      <xdr:col>27</xdr:col>
      <xdr:colOff>0</xdr:colOff>
      <xdr:row>178</xdr:row>
      <xdr:rowOff>0</xdr:rowOff>
    </xdr:to>
    <xdr:grpSp>
      <xdr:nvGrpSpPr>
        <xdr:cNvPr id="954" name="グループ化 953"/>
        <xdr:cNvGrpSpPr/>
      </xdr:nvGrpSpPr>
      <xdr:grpSpPr>
        <a:xfrm>
          <a:off x="4706031" y="17030700"/>
          <a:ext cx="180294" cy="190500"/>
          <a:chOff x="12220755" y="9679557"/>
          <a:chExt cx="179717" cy="194094"/>
        </a:xfrm>
      </xdr:grpSpPr>
      <xdr:grpSp>
        <xdr:nvGrpSpPr>
          <xdr:cNvPr id="955" name="グループ化 954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57" name="直線コネクタ 956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8" name="直線コネクタ 957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56" name="正方形/長方形 955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179068</xdr:colOff>
      <xdr:row>171</xdr:row>
      <xdr:rowOff>0</xdr:rowOff>
    </xdr:from>
    <xdr:to>
      <xdr:col>26</xdr:col>
      <xdr:colOff>3066</xdr:colOff>
      <xdr:row>171</xdr:row>
      <xdr:rowOff>1329</xdr:rowOff>
    </xdr:to>
    <xdr:cxnSp macro="">
      <xdr:nvCxnSpPr>
        <xdr:cNvPr id="961" name="直線コネクタ 960"/>
        <xdr:cNvCxnSpPr>
          <a:stCxn id="772" idx="3"/>
        </xdr:cNvCxnSpPr>
      </xdr:nvCxnSpPr>
      <xdr:spPr>
        <a:xfrm flipV="1">
          <a:off x="3436618" y="15030450"/>
          <a:ext cx="1271798" cy="132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4107</xdr:colOff>
      <xdr:row>167</xdr:row>
      <xdr:rowOff>0</xdr:rowOff>
    </xdr:from>
    <xdr:to>
      <xdr:col>22</xdr:col>
      <xdr:colOff>5832</xdr:colOff>
      <xdr:row>167</xdr:row>
      <xdr:rowOff>0</xdr:rowOff>
    </xdr:to>
    <xdr:cxnSp macro="">
      <xdr:nvCxnSpPr>
        <xdr:cNvPr id="967" name="直線コネクタ 966"/>
        <xdr:cNvCxnSpPr/>
      </xdr:nvCxnSpPr>
      <xdr:spPr>
        <a:xfrm flipH="1">
          <a:off x="3459084" y="14651182"/>
          <a:ext cx="54724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163</xdr:row>
      <xdr:rowOff>2071</xdr:rowOff>
    </xdr:from>
    <xdr:to>
      <xdr:col>26</xdr:col>
      <xdr:colOff>3066</xdr:colOff>
      <xdr:row>171</xdr:row>
      <xdr:rowOff>1329</xdr:rowOff>
    </xdr:to>
    <xdr:cxnSp macro="">
      <xdr:nvCxnSpPr>
        <xdr:cNvPr id="968" name="直線コネクタ 967"/>
        <xdr:cNvCxnSpPr/>
      </xdr:nvCxnSpPr>
      <xdr:spPr>
        <a:xfrm flipH="1">
          <a:off x="4343400" y="14270521"/>
          <a:ext cx="3066" cy="76125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172</xdr:row>
      <xdr:rowOff>0</xdr:rowOff>
    </xdr:from>
    <xdr:to>
      <xdr:col>19</xdr:col>
      <xdr:colOff>657</xdr:colOff>
      <xdr:row>174</xdr:row>
      <xdr:rowOff>1906</xdr:rowOff>
    </xdr:to>
    <xdr:grpSp>
      <xdr:nvGrpSpPr>
        <xdr:cNvPr id="969" name="グループ化 968"/>
        <xdr:cNvGrpSpPr/>
      </xdr:nvGrpSpPr>
      <xdr:grpSpPr>
        <a:xfrm>
          <a:off x="3257550" y="16649700"/>
          <a:ext cx="181632" cy="192406"/>
          <a:chOff x="11944350" y="3312794"/>
          <a:chExt cx="181632" cy="192406"/>
        </a:xfrm>
      </xdr:grpSpPr>
      <xdr:sp macro="" textlink="">
        <xdr:nvSpPr>
          <xdr:cNvPr id="970" name="楕円 969"/>
          <xdr:cNvSpPr/>
        </xdr:nvSpPr>
        <xdr:spPr>
          <a:xfrm rot="10800000">
            <a:off x="12026320" y="3351892"/>
            <a:ext cx="93569" cy="114673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1" name="正方形/長方形 970"/>
          <xdr:cNvSpPr/>
        </xdr:nvSpPr>
        <xdr:spPr>
          <a:xfrm rot="10800000">
            <a:off x="11944350" y="3314701"/>
            <a:ext cx="181632" cy="189767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72" name="直線コネクタ 971"/>
          <xdr:cNvCxnSpPr/>
        </xdr:nvCxnSpPr>
        <xdr:spPr>
          <a:xfrm>
            <a:off x="11983344" y="3312794"/>
            <a:ext cx="0" cy="19240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3" name="直線コネクタ 972"/>
          <xdr:cNvCxnSpPr>
            <a:stCxn id="971" idx="3"/>
            <a:endCxn id="970" idx="6"/>
          </xdr:cNvCxnSpPr>
        </xdr:nvCxnSpPr>
        <xdr:spPr>
          <a:xfrm flipV="1">
            <a:off x="11944350" y="3409228"/>
            <a:ext cx="81970" cy="356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657</xdr:colOff>
      <xdr:row>172</xdr:row>
      <xdr:rowOff>97971</xdr:rowOff>
    </xdr:from>
    <xdr:to>
      <xdr:col>26</xdr:col>
      <xdr:colOff>3066</xdr:colOff>
      <xdr:row>173</xdr:row>
      <xdr:rowOff>1557</xdr:rowOff>
    </xdr:to>
    <xdr:cxnSp macro="">
      <xdr:nvCxnSpPr>
        <xdr:cNvPr id="974" name="直線コネクタ 973"/>
        <xdr:cNvCxnSpPr>
          <a:stCxn id="971" idx="1"/>
        </xdr:cNvCxnSpPr>
      </xdr:nvCxnSpPr>
      <xdr:spPr>
        <a:xfrm flipV="1">
          <a:off x="3413328" y="15642771"/>
          <a:ext cx="1259709" cy="155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3048</xdr:colOff>
      <xdr:row>172</xdr:row>
      <xdr:rowOff>97971</xdr:rowOff>
    </xdr:from>
    <xdr:to>
      <xdr:col>26</xdr:col>
      <xdr:colOff>3066</xdr:colOff>
      <xdr:row>177</xdr:row>
      <xdr:rowOff>1</xdr:rowOff>
    </xdr:to>
    <xdr:cxnSp macro="">
      <xdr:nvCxnSpPr>
        <xdr:cNvPr id="975" name="直線コネクタ 974"/>
        <xdr:cNvCxnSpPr>
          <a:endCxn id="956" idx="1"/>
        </xdr:cNvCxnSpPr>
      </xdr:nvCxnSpPr>
      <xdr:spPr>
        <a:xfrm flipH="1">
          <a:off x="4673019" y="15642771"/>
          <a:ext cx="18" cy="39188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165</xdr:row>
      <xdr:rowOff>97971</xdr:rowOff>
    </xdr:from>
    <xdr:to>
      <xdr:col>18</xdr:col>
      <xdr:colOff>178150</xdr:colOff>
      <xdr:row>168</xdr:row>
      <xdr:rowOff>227</xdr:rowOff>
    </xdr:to>
    <xdr:grpSp>
      <xdr:nvGrpSpPr>
        <xdr:cNvPr id="976" name="グループ化 975"/>
        <xdr:cNvGrpSpPr/>
      </xdr:nvGrpSpPr>
      <xdr:grpSpPr>
        <a:xfrm>
          <a:off x="3257550" y="16080921"/>
          <a:ext cx="178150" cy="188006"/>
          <a:chOff x="11057714" y="2992244"/>
          <a:chExt cx="177140" cy="194288"/>
        </a:xfrm>
      </xdr:grpSpPr>
      <xdr:cxnSp macro="">
        <xdr:nvCxnSpPr>
          <xdr:cNvPr id="977" name="直線コネクタ 976"/>
          <xdr:cNvCxnSpPr>
            <a:stCxn id="979" idx="1"/>
            <a:endCxn id="979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8" name="直線コネクタ 977"/>
          <xdr:cNvCxnSpPr>
            <a:stCxn id="979" idx="0"/>
            <a:endCxn id="979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79" name="正方形/長方形 978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1465</xdr:colOff>
      <xdr:row>165</xdr:row>
      <xdr:rowOff>97971</xdr:rowOff>
    </xdr:from>
    <xdr:to>
      <xdr:col>23</xdr:col>
      <xdr:colOff>0</xdr:colOff>
      <xdr:row>168</xdr:row>
      <xdr:rowOff>227</xdr:rowOff>
    </xdr:to>
    <xdr:grpSp>
      <xdr:nvGrpSpPr>
        <xdr:cNvPr id="980" name="グループ化 979"/>
        <xdr:cNvGrpSpPr/>
      </xdr:nvGrpSpPr>
      <xdr:grpSpPr>
        <a:xfrm>
          <a:off x="3982915" y="16080921"/>
          <a:ext cx="179510" cy="188006"/>
          <a:chOff x="11057714" y="2992244"/>
          <a:chExt cx="177140" cy="194288"/>
        </a:xfrm>
      </xdr:grpSpPr>
      <xdr:cxnSp macro="">
        <xdr:nvCxnSpPr>
          <xdr:cNvPr id="981" name="直線コネクタ 980"/>
          <xdr:cNvCxnSpPr>
            <a:stCxn id="983" idx="1"/>
            <a:endCxn id="983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2" name="直線コネクタ 981"/>
          <xdr:cNvCxnSpPr>
            <a:stCxn id="983" idx="0"/>
            <a:endCxn id="983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83" name="正方形/長方形 982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164</xdr:row>
      <xdr:rowOff>0</xdr:rowOff>
    </xdr:from>
    <xdr:to>
      <xdr:col>18</xdr:col>
      <xdr:colOff>178150</xdr:colOff>
      <xdr:row>166</xdr:row>
      <xdr:rowOff>228</xdr:rowOff>
    </xdr:to>
    <xdr:grpSp>
      <xdr:nvGrpSpPr>
        <xdr:cNvPr id="984" name="グループ化 983"/>
        <xdr:cNvGrpSpPr/>
      </xdr:nvGrpSpPr>
      <xdr:grpSpPr>
        <a:xfrm>
          <a:off x="3257550" y="15887700"/>
          <a:ext cx="178150" cy="190728"/>
          <a:chOff x="11057714" y="2992244"/>
          <a:chExt cx="177140" cy="194288"/>
        </a:xfrm>
      </xdr:grpSpPr>
      <xdr:cxnSp macro="">
        <xdr:nvCxnSpPr>
          <xdr:cNvPr id="985" name="直線コネクタ 984"/>
          <xdr:cNvCxnSpPr>
            <a:stCxn id="987" idx="1"/>
            <a:endCxn id="987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6" name="直線コネクタ 985"/>
          <xdr:cNvCxnSpPr>
            <a:stCxn id="987" idx="0"/>
            <a:endCxn id="987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87" name="正方形/長方形 986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1465</xdr:colOff>
      <xdr:row>162</xdr:row>
      <xdr:rowOff>0</xdr:rowOff>
    </xdr:from>
    <xdr:to>
      <xdr:col>20</xdr:col>
      <xdr:colOff>0</xdr:colOff>
      <xdr:row>164</xdr:row>
      <xdr:rowOff>227</xdr:rowOff>
    </xdr:to>
    <xdr:grpSp>
      <xdr:nvGrpSpPr>
        <xdr:cNvPr id="988" name="グループ化 987"/>
        <xdr:cNvGrpSpPr/>
      </xdr:nvGrpSpPr>
      <xdr:grpSpPr>
        <a:xfrm>
          <a:off x="3439990" y="15697200"/>
          <a:ext cx="179510" cy="190727"/>
          <a:chOff x="11057714" y="2992244"/>
          <a:chExt cx="177140" cy="194288"/>
        </a:xfrm>
      </xdr:grpSpPr>
      <xdr:cxnSp macro="">
        <xdr:nvCxnSpPr>
          <xdr:cNvPr id="989" name="直線コネクタ 988"/>
          <xdr:cNvCxnSpPr>
            <a:stCxn id="991" idx="1"/>
            <a:endCxn id="991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0" name="直線コネクタ 989"/>
          <xdr:cNvCxnSpPr>
            <a:stCxn id="991" idx="0"/>
            <a:endCxn id="991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1" name="正方形/長方形 990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178150</xdr:colOff>
      <xdr:row>163</xdr:row>
      <xdr:rowOff>114</xdr:rowOff>
    </xdr:from>
    <xdr:to>
      <xdr:col>19</xdr:col>
      <xdr:colOff>1465</xdr:colOff>
      <xdr:row>165</xdr:row>
      <xdr:rowOff>114</xdr:rowOff>
    </xdr:to>
    <xdr:cxnSp macro="">
      <xdr:nvCxnSpPr>
        <xdr:cNvPr id="992" name="直線コネクタ 991"/>
        <xdr:cNvCxnSpPr>
          <a:stCxn id="991" idx="1"/>
          <a:endCxn id="987" idx="3"/>
        </xdr:cNvCxnSpPr>
      </xdr:nvCxnSpPr>
      <xdr:spPr>
        <a:xfrm flipH="1">
          <a:off x="3411207" y="14663171"/>
          <a:ext cx="2929" cy="19594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173</xdr:row>
      <xdr:rowOff>96066</xdr:rowOff>
    </xdr:from>
    <xdr:to>
      <xdr:col>19</xdr:col>
      <xdr:colOff>657</xdr:colOff>
      <xdr:row>176</xdr:row>
      <xdr:rowOff>0</xdr:rowOff>
    </xdr:to>
    <xdr:grpSp>
      <xdr:nvGrpSpPr>
        <xdr:cNvPr id="993" name="グループ化 992"/>
        <xdr:cNvGrpSpPr/>
      </xdr:nvGrpSpPr>
      <xdr:grpSpPr>
        <a:xfrm>
          <a:off x="3257550" y="16841016"/>
          <a:ext cx="181632" cy="189684"/>
          <a:chOff x="11944350" y="3312794"/>
          <a:chExt cx="181632" cy="192406"/>
        </a:xfrm>
      </xdr:grpSpPr>
      <xdr:sp macro="" textlink="">
        <xdr:nvSpPr>
          <xdr:cNvPr id="994" name="楕円 993"/>
          <xdr:cNvSpPr/>
        </xdr:nvSpPr>
        <xdr:spPr>
          <a:xfrm rot="10800000">
            <a:off x="12026320" y="3351892"/>
            <a:ext cx="93569" cy="114673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95" name="正方形/長方形 994"/>
          <xdr:cNvSpPr/>
        </xdr:nvSpPr>
        <xdr:spPr>
          <a:xfrm rot="10800000">
            <a:off x="11944350" y="3314701"/>
            <a:ext cx="181632" cy="189767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96" name="直線コネクタ 995"/>
          <xdr:cNvCxnSpPr/>
        </xdr:nvCxnSpPr>
        <xdr:spPr>
          <a:xfrm>
            <a:off x="11983344" y="3312794"/>
            <a:ext cx="0" cy="19240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7" name="直線コネクタ 996"/>
          <xdr:cNvCxnSpPr>
            <a:stCxn id="995" idx="3"/>
            <a:endCxn id="994" idx="6"/>
          </xdr:cNvCxnSpPr>
        </xdr:nvCxnSpPr>
        <xdr:spPr>
          <a:xfrm flipV="1">
            <a:off x="11944350" y="3409228"/>
            <a:ext cx="81970" cy="356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0</xdr:colOff>
      <xdr:row>104</xdr:row>
      <xdr:rowOff>0</xdr:rowOff>
    </xdr:from>
    <xdr:to>
      <xdr:col>38</xdr:col>
      <xdr:colOff>2376</xdr:colOff>
      <xdr:row>105</xdr:row>
      <xdr:rowOff>94518</xdr:rowOff>
    </xdr:to>
    <xdr:grpSp>
      <xdr:nvGrpSpPr>
        <xdr:cNvPr id="1008" name="グループ化 1007"/>
        <xdr:cNvGrpSpPr/>
      </xdr:nvGrpSpPr>
      <xdr:grpSpPr>
        <a:xfrm>
          <a:off x="6696075" y="10172700"/>
          <a:ext cx="183351" cy="189768"/>
          <a:chOff x="11016837" y="3735780"/>
          <a:chExt cx="182301" cy="192242"/>
        </a:xfrm>
      </xdr:grpSpPr>
      <xdr:sp macro="" textlink="">
        <xdr:nvSpPr>
          <xdr:cNvPr id="1009" name="楕円 1008"/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0" name="正方形/長方形 1009"/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011" name="グループ化 1010"/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1012" name="直線コネクタ 1011"/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13" name="直線コネクタ 1012"/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14" name="直線コネクタ 1013"/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19</xdr:col>
      <xdr:colOff>2602</xdr:colOff>
      <xdr:row>67</xdr:row>
      <xdr:rowOff>93948</xdr:rowOff>
    </xdr:from>
    <xdr:to>
      <xdr:col>20</xdr:col>
      <xdr:colOff>2603</xdr:colOff>
      <xdr:row>67</xdr:row>
      <xdr:rowOff>93948</xdr:rowOff>
    </xdr:to>
    <xdr:cxnSp macro="">
      <xdr:nvCxnSpPr>
        <xdr:cNvPr id="1015" name="直線コネクタ 1014"/>
        <xdr:cNvCxnSpPr/>
      </xdr:nvCxnSpPr>
      <xdr:spPr>
        <a:xfrm>
          <a:off x="3441127" y="8933148"/>
          <a:ext cx="18097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68</xdr:row>
      <xdr:rowOff>0</xdr:rowOff>
    </xdr:from>
    <xdr:to>
      <xdr:col>19</xdr:col>
      <xdr:colOff>1</xdr:colOff>
      <xdr:row>71</xdr:row>
      <xdr:rowOff>2070</xdr:rowOff>
    </xdr:to>
    <xdr:cxnSp macro="">
      <xdr:nvCxnSpPr>
        <xdr:cNvPr id="1016" name="直線コネクタ 1015"/>
        <xdr:cNvCxnSpPr>
          <a:endCxn id="474" idx="3"/>
        </xdr:cNvCxnSpPr>
      </xdr:nvCxnSpPr>
      <xdr:spPr>
        <a:xfrm>
          <a:off x="3438525" y="6743700"/>
          <a:ext cx="1" cy="28782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14</xdr:row>
      <xdr:rowOff>0</xdr:rowOff>
    </xdr:from>
    <xdr:to>
      <xdr:col>35</xdr:col>
      <xdr:colOff>175226</xdr:colOff>
      <xdr:row>16</xdr:row>
      <xdr:rowOff>9754</xdr:rowOff>
    </xdr:to>
    <xdr:grpSp>
      <xdr:nvGrpSpPr>
        <xdr:cNvPr id="1017" name="グループ化 1016"/>
        <xdr:cNvGrpSpPr/>
      </xdr:nvGrpSpPr>
      <xdr:grpSpPr>
        <a:xfrm>
          <a:off x="6334125" y="1600200"/>
          <a:ext cx="175226" cy="200254"/>
          <a:chOff x="11057714" y="2992244"/>
          <a:chExt cx="177140" cy="194288"/>
        </a:xfrm>
      </xdr:grpSpPr>
      <xdr:cxnSp macro="">
        <xdr:nvCxnSpPr>
          <xdr:cNvPr id="1018" name="直線コネクタ 1017"/>
          <xdr:cNvCxnSpPr>
            <a:stCxn id="1020" idx="1"/>
            <a:endCxn id="1020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9" name="直線コネクタ 1018"/>
          <xdr:cNvCxnSpPr>
            <a:stCxn id="1020" idx="0"/>
            <a:endCxn id="1020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0" name="正方形/長方形 1019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167885</xdr:colOff>
      <xdr:row>13</xdr:row>
      <xdr:rowOff>450</xdr:rowOff>
    </xdr:from>
    <xdr:to>
      <xdr:col>18</xdr:col>
      <xdr:colOff>3481</xdr:colOff>
      <xdr:row>13</xdr:row>
      <xdr:rowOff>450</xdr:rowOff>
    </xdr:to>
    <xdr:cxnSp macro="">
      <xdr:nvCxnSpPr>
        <xdr:cNvPr id="1021" name="直線コネクタ 1020"/>
        <xdr:cNvCxnSpPr/>
      </xdr:nvCxnSpPr>
      <xdr:spPr>
        <a:xfrm>
          <a:off x="2498709" y="1558068"/>
          <a:ext cx="73206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15</xdr:row>
      <xdr:rowOff>4877</xdr:rowOff>
    </xdr:from>
    <xdr:to>
      <xdr:col>35</xdr:col>
      <xdr:colOff>0</xdr:colOff>
      <xdr:row>22</xdr:row>
      <xdr:rowOff>94818</xdr:rowOff>
    </xdr:to>
    <xdr:cxnSp macro="">
      <xdr:nvCxnSpPr>
        <xdr:cNvPr id="1022" name="直線コネクタ 1021"/>
        <xdr:cNvCxnSpPr>
          <a:stCxn id="1020" idx="1"/>
          <a:endCxn id="1026" idx="1"/>
        </xdr:cNvCxnSpPr>
      </xdr:nvCxnSpPr>
      <xdr:spPr>
        <a:xfrm>
          <a:off x="6437586" y="1745653"/>
          <a:ext cx="0" cy="77968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21</xdr:row>
      <xdr:rowOff>91100</xdr:rowOff>
    </xdr:from>
    <xdr:to>
      <xdr:col>35</xdr:col>
      <xdr:colOff>175226</xdr:colOff>
      <xdr:row>24</xdr:row>
      <xdr:rowOff>0</xdr:rowOff>
    </xdr:to>
    <xdr:grpSp>
      <xdr:nvGrpSpPr>
        <xdr:cNvPr id="1023" name="グループ化 1022"/>
        <xdr:cNvGrpSpPr/>
      </xdr:nvGrpSpPr>
      <xdr:grpSpPr>
        <a:xfrm>
          <a:off x="6334125" y="2358050"/>
          <a:ext cx="175226" cy="194650"/>
          <a:chOff x="11057714" y="2992244"/>
          <a:chExt cx="177140" cy="194288"/>
        </a:xfrm>
      </xdr:grpSpPr>
      <xdr:cxnSp macro="">
        <xdr:nvCxnSpPr>
          <xdr:cNvPr id="1024" name="直線コネクタ 1023"/>
          <xdr:cNvCxnSpPr>
            <a:stCxn id="1026" idx="1"/>
            <a:endCxn id="1026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5" name="直線コネクタ 1024"/>
          <xdr:cNvCxnSpPr>
            <a:stCxn id="1026" idx="0"/>
            <a:endCxn id="1026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6" name="正方形/長方形 1025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0</xdr:colOff>
      <xdr:row>68</xdr:row>
      <xdr:rowOff>0</xdr:rowOff>
    </xdr:from>
    <xdr:to>
      <xdr:col>37</xdr:col>
      <xdr:colOff>0</xdr:colOff>
      <xdr:row>77</xdr:row>
      <xdr:rowOff>0</xdr:rowOff>
    </xdr:to>
    <xdr:cxnSp macro="">
      <xdr:nvCxnSpPr>
        <xdr:cNvPr id="1027" name="直線コネクタ 1026"/>
        <xdr:cNvCxnSpPr/>
      </xdr:nvCxnSpPr>
      <xdr:spPr>
        <a:xfrm>
          <a:off x="6777404" y="6740769"/>
          <a:ext cx="0" cy="8572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148</xdr:row>
      <xdr:rowOff>0</xdr:rowOff>
    </xdr:from>
    <xdr:to>
      <xdr:col>2</xdr:col>
      <xdr:colOff>3618</xdr:colOff>
      <xdr:row>149</xdr:row>
      <xdr:rowOff>94519</xdr:rowOff>
    </xdr:to>
    <xdr:grpSp>
      <xdr:nvGrpSpPr>
        <xdr:cNvPr id="1035" name="グループ化 1034"/>
        <xdr:cNvGrpSpPr/>
      </xdr:nvGrpSpPr>
      <xdr:grpSpPr>
        <a:xfrm>
          <a:off x="180975" y="14363700"/>
          <a:ext cx="184593" cy="189769"/>
          <a:chOff x="11016837" y="3735780"/>
          <a:chExt cx="182301" cy="192242"/>
        </a:xfrm>
      </xdr:grpSpPr>
      <xdr:sp macro="" textlink="">
        <xdr:nvSpPr>
          <xdr:cNvPr id="1036" name="楕円 1035"/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7" name="正方形/長方形 1036"/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038" name="グループ化 1037"/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1039" name="直線コネクタ 1038"/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40" name="直線コネクタ 1039"/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41" name="直線コネクタ 1040"/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13</xdr:col>
      <xdr:colOff>182217</xdr:colOff>
      <xdr:row>150</xdr:row>
      <xdr:rowOff>0</xdr:rowOff>
    </xdr:from>
    <xdr:to>
      <xdr:col>14</xdr:col>
      <xdr:colOff>178150</xdr:colOff>
      <xdr:row>152</xdr:row>
      <xdr:rowOff>227</xdr:rowOff>
    </xdr:to>
    <xdr:grpSp>
      <xdr:nvGrpSpPr>
        <xdr:cNvPr id="1047" name="グループ化 1046"/>
        <xdr:cNvGrpSpPr/>
      </xdr:nvGrpSpPr>
      <xdr:grpSpPr>
        <a:xfrm>
          <a:off x="2534892" y="14554200"/>
          <a:ext cx="176908" cy="190727"/>
          <a:chOff x="11057714" y="2992244"/>
          <a:chExt cx="177140" cy="194288"/>
        </a:xfrm>
      </xdr:grpSpPr>
      <xdr:cxnSp macro="">
        <xdr:nvCxnSpPr>
          <xdr:cNvPr id="1048" name="直線コネクタ 1047"/>
          <xdr:cNvCxnSpPr>
            <a:stCxn id="1050" idx="1"/>
            <a:endCxn id="1050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9" name="直線コネクタ 1048"/>
          <xdr:cNvCxnSpPr>
            <a:stCxn id="1050" idx="0"/>
            <a:endCxn id="1050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0" name="正方形/長方形 1049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149</xdr:row>
      <xdr:rowOff>99164</xdr:rowOff>
    </xdr:from>
    <xdr:to>
      <xdr:col>15</xdr:col>
      <xdr:colOff>178150</xdr:colOff>
      <xdr:row>152</xdr:row>
      <xdr:rowOff>0</xdr:rowOff>
    </xdr:to>
    <xdr:grpSp>
      <xdr:nvGrpSpPr>
        <xdr:cNvPr id="1061" name="グループ化 1060"/>
        <xdr:cNvGrpSpPr/>
      </xdr:nvGrpSpPr>
      <xdr:grpSpPr>
        <a:xfrm>
          <a:off x="2714625" y="14558114"/>
          <a:ext cx="178150" cy="186586"/>
          <a:chOff x="11057714" y="2992244"/>
          <a:chExt cx="177140" cy="194288"/>
        </a:xfrm>
      </xdr:grpSpPr>
      <xdr:cxnSp macro="">
        <xdr:nvCxnSpPr>
          <xdr:cNvPr id="1062" name="直線コネクタ 1061"/>
          <xdr:cNvCxnSpPr>
            <a:stCxn id="1064" idx="1"/>
            <a:endCxn id="1064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3" name="直線コネクタ 1062"/>
          <xdr:cNvCxnSpPr>
            <a:stCxn id="1064" idx="0"/>
            <a:endCxn id="1064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4" name="正方形/長方形 1063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86</xdr:row>
      <xdr:rowOff>0</xdr:rowOff>
    </xdr:from>
    <xdr:to>
      <xdr:col>36</xdr:col>
      <xdr:colOff>178150</xdr:colOff>
      <xdr:row>88</xdr:row>
      <xdr:rowOff>228</xdr:rowOff>
    </xdr:to>
    <xdr:grpSp>
      <xdr:nvGrpSpPr>
        <xdr:cNvPr id="1065" name="グループ化 1064"/>
        <xdr:cNvGrpSpPr/>
      </xdr:nvGrpSpPr>
      <xdr:grpSpPr>
        <a:xfrm>
          <a:off x="6515100" y="8458200"/>
          <a:ext cx="178150" cy="190728"/>
          <a:chOff x="11057714" y="2992244"/>
          <a:chExt cx="177140" cy="194288"/>
        </a:xfrm>
      </xdr:grpSpPr>
      <xdr:cxnSp macro="">
        <xdr:nvCxnSpPr>
          <xdr:cNvPr id="1066" name="直線コネクタ 1065"/>
          <xdr:cNvCxnSpPr>
            <a:stCxn id="1068" idx="1"/>
            <a:endCxn id="1068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7" name="直線コネクタ 1066"/>
          <xdr:cNvCxnSpPr>
            <a:stCxn id="1068" idx="0"/>
            <a:endCxn id="1068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8" name="正方形/長方形 1067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0</xdr:colOff>
      <xdr:row>87</xdr:row>
      <xdr:rowOff>118</xdr:rowOff>
    </xdr:from>
    <xdr:to>
      <xdr:col>38</xdr:col>
      <xdr:colOff>1</xdr:colOff>
      <xdr:row>87</xdr:row>
      <xdr:rowOff>118</xdr:rowOff>
    </xdr:to>
    <xdr:cxnSp macro="">
      <xdr:nvCxnSpPr>
        <xdr:cNvPr id="1070" name="直線コネクタ 1069"/>
        <xdr:cNvCxnSpPr/>
      </xdr:nvCxnSpPr>
      <xdr:spPr>
        <a:xfrm>
          <a:off x="6777404" y="8550637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136</xdr:row>
      <xdr:rowOff>0</xdr:rowOff>
    </xdr:from>
    <xdr:to>
      <xdr:col>16</xdr:col>
      <xdr:colOff>178150</xdr:colOff>
      <xdr:row>137</xdr:row>
      <xdr:rowOff>91336</xdr:rowOff>
    </xdr:to>
    <xdr:grpSp>
      <xdr:nvGrpSpPr>
        <xdr:cNvPr id="1071" name="グループ化 1070"/>
        <xdr:cNvGrpSpPr/>
      </xdr:nvGrpSpPr>
      <xdr:grpSpPr>
        <a:xfrm>
          <a:off x="2895600" y="13220700"/>
          <a:ext cx="178150" cy="186586"/>
          <a:chOff x="11057714" y="2992244"/>
          <a:chExt cx="177140" cy="194288"/>
        </a:xfrm>
      </xdr:grpSpPr>
      <xdr:cxnSp macro="">
        <xdr:nvCxnSpPr>
          <xdr:cNvPr id="1072" name="直線コネクタ 1071"/>
          <xdr:cNvCxnSpPr>
            <a:stCxn id="1074" idx="1"/>
            <a:endCxn id="1074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3" name="直線コネクタ 1072"/>
          <xdr:cNvCxnSpPr>
            <a:stCxn id="1074" idx="0"/>
            <a:endCxn id="1074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74" name="正方形/長方形 1073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136</xdr:row>
      <xdr:rowOff>0</xdr:rowOff>
    </xdr:from>
    <xdr:to>
      <xdr:col>14</xdr:col>
      <xdr:colOff>178150</xdr:colOff>
      <xdr:row>137</xdr:row>
      <xdr:rowOff>91336</xdr:rowOff>
    </xdr:to>
    <xdr:grpSp>
      <xdr:nvGrpSpPr>
        <xdr:cNvPr id="1075" name="グループ化 1074"/>
        <xdr:cNvGrpSpPr/>
      </xdr:nvGrpSpPr>
      <xdr:grpSpPr>
        <a:xfrm>
          <a:off x="2533650" y="13220700"/>
          <a:ext cx="178150" cy="186586"/>
          <a:chOff x="11057714" y="2992244"/>
          <a:chExt cx="177140" cy="194288"/>
        </a:xfrm>
      </xdr:grpSpPr>
      <xdr:cxnSp macro="">
        <xdr:nvCxnSpPr>
          <xdr:cNvPr id="1076" name="直線コネクタ 1075"/>
          <xdr:cNvCxnSpPr>
            <a:stCxn id="1078" idx="1"/>
            <a:endCxn id="1078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7" name="直線コネクタ 1076"/>
          <xdr:cNvCxnSpPr>
            <a:stCxn id="1078" idx="0"/>
            <a:endCxn id="1078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78" name="正方形/長方形 1077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66261</xdr:colOff>
      <xdr:row>189</xdr:row>
      <xdr:rowOff>0</xdr:rowOff>
    </xdr:from>
    <xdr:to>
      <xdr:col>14</xdr:col>
      <xdr:colOff>63884</xdr:colOff>
      <xdr:row>191</xdr:row>
      <xdr:rowOff>0</xdr:rowOff>
    </xdr:to>
    <xdr:sp macro="" textlink="">
      <xdr:nvSpPr>
        <xdr:cNvPr id="1079" name="正方形/長方形 1078"/>
        <xdr:cNvSpPr/>
      </xdr:nvSpPr>
      <xdr:spPr>
        <a:xfrm>
          <a:off x="2542761" y="12368893"/>
          <a:ext cx="17451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66261</xdr:colOff>
      <xdr:row>189</xdr:row>
      <xdr:rowOff>0</xdr:rowOff>
    </xdr:from>
    <xdr:to>
      <xdr:col>33</xdr:col>
      <xdr:colOff>63884</xdr:colOff>
      <xdr:row>191</xdr:row>
      <xdr:rowOff>0</xdr:rowOff>
    </xdr:to>
    <xdr:sp macro="" textlink="">
      <xdr:nvSpPr>
        <xdr:cNvPr id="1101" name="正方形/長方形 1100"/>
        <xdr:cNvSpPr/>
      </xdr:nvSpPr>
      <xdr:spPr>
        <a:xfrm>
          <a:off x="5903725" y="12368893"/>
          <a:ext cx="17451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66261</xdr:colOff>
      <xdr:row>251</xdr:row>
      <xdr:rowOff>0</xdr:rowOff>
    </xdr:from>
    <xdr:to>
      <xdr:col>15</xdr:col>
      <xdr:colOff>63884</xdr:colOff>
      <xdr:row>253</xdr:row>
      <xdr:rowOff>0</xdr:rowOff>
    </xdr:to>
    <xdr:sp macro="" textlink="">
      <xdr:nvSpPr>
        <xdr:cNvPr id="1278" name="正方形/長方形 1277"/>
        <xdr:cNvSpPr/>
      </xdr:nvSpPr>
      <xdr:spPr>
        <a:xfrm>
          <a:off x="2542761" y="18274393"/>
          <a:ext cx="17451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66261</xdr:colOff>
      <xdr:row>251</xdr:row>
      <xdr:rowOff>0</xdr:rowOff>
    </xdr:from>
    <xdr:to>
      <xdr:col>34</xdr:col>
      <xdr:colOff>63884</xdr:colOff>
      <xdr:row>253</xdr:row>
      <xdr:rowOff>0</xdr:rowOff>
    </xdr:to>
    <xdr:sp macro="" textlink="">
      <xdr:nvSpPr>
        <xdr:cNvPr id="1279" name="正方形/長方形 1278"/>
        <xdr:cNvSpPr/>
      </xdr:nvSpPr>
      <xdr:spPr>
        <a:xfrm>
          <a:off x="5903725" y="18274393"/>
          <a:ext cx="17451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3623</xdr:colOff>
      <xdr:row>198</xdr:row>
      <xdr:rowOff>0</xdr:rowOff>
    </xdr:from>
    <xdr:to>
      <xdr:col>14</xdr:col>
      <xdr:colOff>2375</xdr:colOff>
      <xdr:row>200</xdr:row>
      <xdr:rowOff>3933</xdr:rowOff>
    </xdr:to>
    <xdr:grpSp>
      <xdr:nvGrpSpPr>
        <xdr:cNvPr id="1280" name="グループ化 1279"/>
        <xdr:cNvGrpSpPr/>
      </xdr:nvGrpSpPr>
      <xdr:grpSpPr>
        <a:xfrm rot="10800000">
          <a:off x="2356298" y="19126200"/>
          <a:ext cx="179727" cy="194433"/>
          <a:chOff x="11602065" y="3312242"/>
          <a:chExt cx="183658" cy="194433"/>
        </a:xfrm>
      </xdr:grpSpPr>
      <xdr:sp macro="" textlink="">
        <xdr:nvSpPr>
          <xdr:cNvPr id="1281" name="正方形/長方形 1280"/>
          <xdr:cNvSpPr/>
        </xdr:nvSpPr>
        <xdr:spPr>
          <a:xfrm>
            <a:off x="11602065" y="3316175"/>
            <a:ext cx="181949" cy="189768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282" name="グループ化 1281"/>
          <xdr:cNvGrpSpPr/>
        </xdr:nvGrpSpPr>
        <xdr:grpSpPr>
          <a:xfrm>
            <a:off x="11602065" y="3319570"/>
            <a:ext cx="183658" cy="181505"/>
            <a:chOff x="1390839" y="195146"/>
            <a:chExt cx="235381" cy="195147"/>
          </a:xfrm>
        </xdr:grpSpPr>
        <xdr:cxnSp macro="">
          <xdr:nvCxnSpPr>
            <xdr:cNvPr id="1284" name="直線コネクタ 1283"/>
            <xdr:cNvCxnSpPr>
              <a:stCxn id="1281" idx="1"/>
            </xdr:cNvCxnSpPr>
          </xdr:nvCxnSpPr>
          <xdr:spPr>
            <a:xfrm flipV="1">
              <a:off x="1390839" y="292917"/>
              <a:ext cx="235381" cy="595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85" name="直線コネクタ 1284"/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86" name="直線コネクタ 1285"/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283" name="直線コネクタ 1282"/>
          <xdr:cNvCxnSpPr/>
        </xdr:nvCxnSpPr>
        <xdr:spPr>
          <a:xfrm>
            <a:off x="11693541" y="3312242"/>
            <a:ext cx="0" cy="19443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444</xdr:colOff>
      <xdr:row>197</xdr:row>
      <xdr:rowOff>95022</xdr:rowOff>
    </xdr:from>
    <xdr:to>
      <xdr:col>15</xdr:col>
      <xdr:colOff>0</xdr:colOff>
      <xdr:row>199</xdr:row>
      <xdr:rowOff>99391</xdr:rowOff>
    </xdr:to>
    <xdr:grpSp>
      <xdr:nvGrpSpPr>
        <xdr:cNvPr id="1287" name="グループ化 1286"/>
        <xdr:cNvGrpSpPr/>
      </xdr:nvGrpSpPr>
      <xdr:grpSpPr>
        <a:xfrm>
          <a:off x="2534094" y="19125972"/>
          <a:ext cx="180531" cy="194869"/>
          <a:chOff x="11057714" y="2992244"/>
          <a:chExt cx="177140" cy="194288"/>
        </a:xfrm>
      </xdr:grpSpPr>
      <xdr:cxnSp macro="">
        <xdr:nvCxnSpPr>
          <xdr:cNvPr id="1288" name="直線コネクタ 1287"/>
          <xdr:cNvCxnSpPr>
            <a:stCxn id="1290" idx="1"/>
            <a:endCxn id="1290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9" name="直線コネクタ 1288"/>
          <xdr:cNvCxnSpPr>
            <a:stCxn id="1290" idx="0"/>
            <a:endCxn id="1290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0" name="正方形/長方形 1289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210</xdr:row>
      <xdr:rowOff>0</xdr:rowOff>
    </xdr:from>
    <xdr:to>
      <xdr:col>14</xdr:col>
      <xdr:colOff>2700</xdr:colOff>
      <xdr:row>212</xdr:row>
      <xdr:rowOff>4141</xdr:rowOff>
    </xdr:to>
    <xdr:grpSp>
      <xdr:nvGrpSpPr>
        <xdr:cNvPr id="1292" name="グループ化 1291"/>
        <xdr:cNvGrpSpPr/>
      </xdr:nvGrpSpPr>
      <xdr:grpSpPr>
        <a:xfrm>
          <a:off x="2352675" y="20269200"/>
          <a:ext cx="183675" cy="194641"/>
          <a:chOff x="926325" y="196964"/>
          <a:chExt cx="235908" cy="200601"/>
        </a:xfrm>
      </xdr:grpSpPr>
      <xdr:sp macro="" textlink="">
        <xdr:nvSpPr>
          <xdr:cNvPr id="1293" name="楕円 1292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294" name="直線コネクタ 1293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5" name="直線コネクタ 1294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6" name="正方形/長方形 1295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7" name="正方形/長方形 1296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213</xdr:row>
      <xdr:rowOff>91109</xdr:rowOff>
    </xdr:from>
    <xdr:to>
      <xdr:col>14</xdr:col>
      <xdr:colOff>2700</xdr:colOff>
      <xdr:row>216</xdr:row>
      <xdr:rowOff>0</xdr:rowOff>
    </xdr:to>
    <xdr:grpSp>
      <xdr:nvGrpSpPr>
        <xdr:cNvPr id="1298" name="グループ化 1297"/>
        <xdr:cNvGrpSpPr/>
      </xdr:nvGrpSpPr>
      <xdr:grpSpPr>
        <a:xfrm>
          <a:off x="2352675" y="20646059"/>
          <a:ext cx="183675" cy="194641"/>
          <a:chOff x="926325" y="196964"/>
          <a:chExt cx="235908" cy="200601"/>
        </a:xfrm>
      </xdr:grpSpPr>
      <xdr:sp macro="" textlink="">
        <xdr:nvSpPr>
          <xdr:cNvPr id="1299" name="楕円 1298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00" name="直線コネクタ 1299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1" name="直線コネクタ 1300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02" name="正方形/長方形 1301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03" name="正方形/長方形 1302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212</xdr:row>
      <xdr:rowOff>4141</xdr:rowOff>
    </xdr:from>
    <xdr:to>
      <xdr:col>14</xdr:col>
      <xdr:colOff>0</xdr:colOff>
      <xdr:row>214</xdr:row>
      <xdr:rowOff>0</xdr:rowOff>
    </xdr:to>
    <xdr:grpSp>
      <xdr:nvGrpSpPr>
        <xdr:cNvPr id="1304" name="グループ化 1303"/>
        <xdr:cNvGrpSpPr/>
      </xdr:nvGrpSpPr>
      <xdr:grpSpPr>
        <a:xfrm>
          <a:off x="2352675" y="20463841"/>
          <a:ext cx="180975" cy="186359"/>
          <a:chOff x="12220755" y="9679557"/>
          <a:chExt cx="179717" cy="194094"/>
        </a:xfrm>
      </xdr:grpSpPr>
      <xdr:grpSp>
        <xdr:nvGrpSpPr>
          <xdr:cNvPr id="1305" name="グループ化 1304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07" name="直線コネクタ 1306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08" name="直線コネクタ 1307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06" name="正方形/長方形 1305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211</xdr:row>
      <xdr:rowOff>0</xdr:rowOff>
    </xdr:from>
    <xdr:to>
      <xdr:col>15</xdr:col>
      <xdr:colOff>1967</xdr:colOff>
      <xdr:row>211</xdr:row>
      <xdr:rowOff>0</xdr:rowOff>
    </xdr:to>
    <xdr:cxnSp macro="">
      <xdr:nvCxnSpPr>
        <xdr:cNvPr id="1309" name="直線コネクタ 1308"/>
        <xdr:cNvCxnSpPr/>
      </xdr:nvCxnSpPr>
      <xdr:spPr>
        <a:xfrm>
          <a:off x="7326923" y="17504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212</xdr:row>
      <xdr:rowOff>92927</xdr:rowOff>
    </xdr:from>
    <xdr:to>
      <xdr:col>15</xdr:col>
      <xdr:colOff>1967</xdr:colOff>
      <xdr:row>212</xdr:row>
      <xdr:rowOff>92927</xdr:rowOff>
    </xdr:to>
    <xdr:cxnSp macro="">
      <xdr:nvCxnSpPr>
        <xdr:cNvPr id="1310" name="直線コネクタ 1309"/>
        <xdr:cNvCxnSpPr/>
      </xdr:nvCxnSpPr>
      <xdr:spPr>
        <a:xfrm flipV="1">
          <a:off x="2749563" y="20359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214</xdr:row>
      <xdr:rowOff>92927</xdr:rowOff>
    </xdr:from>
    <xdr:to>
      <xdr:col>15</xdr:col>
      <xdr:colOff>1968</xdr:colOff>
      <xdr:row>214</xdr:row>
      <xdr:rowOff>92927</xdr:rowOff>
    </xdr:to>
    <xdr:cxnSp macro="">
      <xdr:nvCxnSpPr>
        <xdr:cNvPr id="1311" name="直線コネクタ 1310"/>
        <xdr:cNvCxnSpPr/>
      </xdr:nvCxnSpPr>
      <xdr:spPr>
        <a:xfrm>
          <a:off x="7328890" y="17882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211</xdr:row>
      <xdr:rowOff>0</xdr:rowOff>
    </xdr:from>
    <xdr:to>
      <xdr:col>15</xdr:col>
      <xdr:colOff>1968</xdr:colOff>
      <xdr:row>214</xdr:row>
      <xdr:rowOff>92927</xdr:rowOff>
    </xdr:to>
    <xdr:cxnSp macro="">
      <xdr:nvCxnSpPr>
        <xdr:cNvPr id="1312" name="直線コネクタ 1311"/>
        <xdr:cNvCxnSpPr/>
      </xdr:nvCxnSpPr>
      <xdr:spPr>
        <a:xfrm>
          <a:off x="7512063" y="17504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212</xdr:row>
      <xdr:rowOff>0</xdr:rowOff>
    </xdr:from>
    <xdr:to>
      <xdr:col>16</xdr:col>
      <xdr:colOff>1286</xdr:colOff>
      <xdr:row>214</xdr:row>
      <xdr:rowOff>0</xdr:rowOff>
    </xdr:to>
    <xdr:grpSp>
      <xdr:nvGrpSpPr>
        <xdr:cNvPr id="1313" name="グループ化 1312"/>
        <xdr:cNvGrpSpPr/>
      </xdr:nvGrpSpPr>
      <xdr:grpSpPr>
        <a:xfrm>
          <a:off x="2716592" y="20459700"/>
          <a:ext cx="180294" cy="190500"/>
          <a:chOff x="12220755" y="9679557"/>
          <a:chExt cx="179717" cy="194094"/>
        </a:xfrm>
      </xdr:grpSpPr>
      <xdr:grpSp>
        <xdr:nvGrpSpPr>
          <xdr:cNvPr id="1314" name="グループ化 131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16" name="直線コネクタ 131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17" name="直線コネクタ 1316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15" name="正方形/長方形 131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196</xdr:row>
      <xdr:rowOff>0</xdr:rowOff>
    </xdr:from>
    <xdr:to>
      <xdr:col>32</xdr:col>
      <xdr:colOff>2700</xdr:colOff>
      <xdr:row>198</xdr:row>
      <xdr:rowOff>4141</xdr:rowOff>
    </xdr:to>
    <xdr:grpSp>
      <xdr:nvGrpSpPr>
        <xdr:cNvPr id="1344" name="グループ化 1343"/>
        <xdr:cNvGrpSpPr/>
      </xdr:nvGrpSpPr>
      <xdr:grpSpPr>
        <a:xfrm>
          <a:off x="5610225" y="18935700"/>
          <a:ext cx="183675" cy="194641"/>
          <a:chOff x="926325" y="196964"/>
          <a:chExt cx="235908" cy="200601"/>
        </a:xfrm>
      </xdr:grpSpPr>
      <xdr:sp macro="" textlink="">
        <xdr:nvSpPr>
          <xdr:cNvPr id="1345" name="楕円 1344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46" name="直線コネクタ 1345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7" name="直線コネクタ 1346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48" name="正方形/長方形 1347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9" name="正方形/長方形 1348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199</xdr:row>
      <xdr:rowOff>91109</xdr:rowOff>
    </xdr:from>
    <xdr:to>
      <xdr:col>32</xdr:col>
      <xdr:colOff>2700</xdr:colOff>
      <xdr:row>202</xdr:row>
      <xdr:rowOff>0</xdr:rowOff>
    </xdr:to>
    <xdr:grpSp>
      <xdr:nvGrpSpPr>
        <xdr:cNvPr id="1350" name="グループ化 1349"/>
        <xdr:cNvGrpSpPr/>
      </xdr:nvGrpSpPr>
      <xdr:grpSpPr>
        <a:xfrm>
          <a:off x="5610225" y="19312559"/>
          <a:ext cx="183675" cy="194641"/>
          <a:chOff x="926325" y="196964"/>
          <a:chExt cx="235908" cy="200601"/>
        </a:xfrm>
      </xdr:grpSpPr>
      <xdr:sp macro="" textlink="">
        <xdr:nvSpPr>
          <xdr:cNvPr id="1351" name="楕円 1350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52" name="直線コネクタ 1351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3" name="直線コネクタ 1352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54" name="正方形/長方形 1353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55" name="正方形/長方形 1354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198</xdr:row>
      <xdr:rowOff>4141</xdr:rowOff>
    </xdr:from>
    <xdr:to>
      <xdr:col>31</xdr:col>
      <xdr:colOff>183173</xdr:colOff>
      <xdr:row>200</xdr:row>
      <xdr:rowOff>0</xdr:rowOff>
    </xdr:to>
    <xdr:grpSp>
      <xdr:nvGrpSpPr>
        <xdr:cNvPr id="1356" name="グループ化 1355"/>
        <xdr:cNvGrpSpPr/>
      </xdr:nvGrpSpPr>
      <xdr:grpSpPr>
        <a:xfrm>
          <a:off x="5610225" y="19130341"/>
          <a:ext cx="183173" cy="186359"/>
          <a:chOff x="12220755" y="9679557"/>
          <a:chExt cx="179717" cy="194094"/>
        </a:xfrm>
      </xdr:grpSpPr>
      <xdr:grpSp>
        <xdr:nvGrpSpPr>
          <xdr:cNvPr id="1357" name="グループ化 1356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59" name="直線コネクタ 1358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60" name="直線コネクタ 1359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58" name="正方形/長方形 1357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197</xdr:row>
      <xdr:rowOff>0</xdr:rowOff>
    </xdr:from>
    <xdr:to>
      <xdr:col>33</xdr:col>
      <xdr:colOff>1967</xdr:colOff>
      <xdr:row>197</xdr:row>
      <xdr:rowOff>0</xdr:rowOff>
    </xdr:to>
    <xdr:cxnSp macro="">
      <xdr:nvCxnSpPr>
        <xdr:cNvPr id="1361" name="直線コネクタ 1360"/>
        <xdr:cNvCxnSpPr/>
      </xdr:nvCxnSpPr>
      <xdr:spPr>
        <a:xfrm>
          <a:off x="2747596" y="20171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198</xdr:row>
      <xdr:rowOff>92927</xdr:rowOff>
    </xdr:from>
    <xdr:to>
      <xdr:col>33</xdr:col>
      <xdr:colOff>1967</xdr:colOff>
      <xdr:row>198</xdr:row>
      <xdr:rowOff>92927</xdr:rowOff>
    </xdr:to>
    <xdr:cxnSp macro="">
      <xdr:nvCxnSpPr>
        <xdr:cNvPr id="1362" name="直線コネクタ 1361"/>
        <xdr:cNvCxnSpPr/>
      </xdr:nvCxnSpPr>
      <xdr:spPr>
        <a:xfrm flipV="1">
          <a:off x="2749563" y="20359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200</xdr:row>
      <xdr:rowOff>92927</xdr:rowOff>
    </xdr:from>
    <xdr:to>
      <xdr:col>33</xdr:col>
      <xdr:colOff>1968</xdr:colOff>
      <xdr:row>200</xdr:row>
      <xdr:rowOff>92927</xdr:rowOff>
    </xdr:to>
    <xdr:cxnSp macro="">
      <xdr:nvCxnSpPr>
        <xdr:cNvPr id="1363" name="直線コネクタ 1362"/>
        <xdr:cNvCxnSpPr/>
      </xdr:nvCxnSpPr>
      <xdr:spPr>
        <a:xfrm>
          <a:off x="2749563" y="20549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197</xdr:row>
      <xdr:rowOff>0</xdr:rowOff>
    </xdr:from>
    <xdr:to>
      <xdr:col>33</xdr:col>
      <xdr:colOff>1968</xdr:colOff>
      <xdr:row>200</xdr:row>
      <xdr:rowOff>92927</xdr:rowOff>
    </xdr:to>
    <xdr:cxnSp macro="">
      <xdr:nvCxnSpPr>
        <xdr:cNvPr id="1364" name="直線コネクタ 1363"/>
        <xdr:cNvCxnSpPr/>
      </xdr:nvCxnSpPr>
      <xdr:spPr>
        <a:xfrm>
          <a:off x="2932736" y="20171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198</xdr:row>
      <xdr:rowOff>0</xdr:rowOff>
    </xdr:from>
    <xdr:to>
      <xdr:col>34</xdr:col>
      <xdr:colOff>1286</xdr:colOff>
      <xdr:row>200</xdr:row>
      <xdr:rowOff>0</xdr:rowOff>
    </xdr:to>
    <xdr:grpSp>
      <xdr:nvGrpSpPr>
        <xdr:cNvPr id="1365" name="グループ化 1364"/>
        <xdr:cNvGrpSpPr/>
      </xdr:nvGrpSpPr>
      <xdr:grpSpPr>
        <a:xfrm>
          <a:off x="5974142" y="19126200"/>
          <a:ext cx="180294" cy="190500"/>
          <a:chOff x="12220755" y="9679557"/>
          <a:chExt cx="179717" cy="194094"/>
        </a:xfrm>
      </xdr:grpSpPr>
      <xdr:grpSp>
        <xdr:nvGrpSpPr>
          <xdr:cNvPr id="1366" name="グループ化 1365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68" name="直線コネクタ 1367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69" name="直線コネクタ 1368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67" name="正方形/長方形 1366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210</xdr:row>
      <xdr:rowOff>4141</xdr:rowOff>
    </xdr:from>
    <xdr:to>
      <xdr:col>31</xdr:col>
      <xdr:colOff>183173</xdr:colOff>
      <xdr:row>212</xdr:row>
      <xdr:rowOff>0</xdr:rowOff>
    </xdr:to>
    <xdr:grpSp>
      <xdr:nvGrpSpPr>
        <xdr:cNvPr id="1370" name="グループ化 1369"/>
        <xdr:cNvGrpSpPr/>
      </xdr:nvGrpSpPr>
      <xdr:grpSpPr>
        <a:xfrm>
          <a:off x="5610225" y="20273341"/>
          <a:ext cx="183173" cy="186359"/>
          <a:chOff x="12220755" y="9679557"/>
          <a:chExt cx="179717" cy="194094"/>
        </a:xfrm>
      </xdr:grpSpPr>
      <xdr:grpSp>
        <xdr:nvGrpSpPr>
          <xdr:cNvPr id="1371" name="グループ化 1370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73" name="直線コネクタ 1372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74" name="直線コネクタ 1373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72" name="正方形/長方形 1371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1967</xdr:colOff>
      <xdr:row>210</xdr:row>
      <xdr:rowOff>0</xdr:rowOff>
    </xdr:from>
    <xdr:to>
      <xdr:col>33</xdr:col>
      <xdr:colOff>1286</xdr:colOff>
      <xdr:row>212</xdr:row>
      <xdr:rowOff>0</xdr:rowOff>
    </xdr:to>
    <xdr:grpSp>
      <xdr:nvGrpSpPr>
        <xdr:cNvPr id="1378" name="グループ化 1377"/>
        <xdr:cNvGrpSpPr/>
      </xdr:nvGrpSpPr>
      <xdr:grpSpPr>
        <a:xfrm>
          <a:off x="5793167" y="20269200"/>
          <a:ext cx="180294" cy="190500"/>
          <a:chOff x="12220755" y="9679557"/>
          <a:chExt cx="179717" cy="194094"/>
        </a:xfrm>
      </xdr:grpSpPr>
      <xdr:grpSp>
        <xdr:nvGrpSpPr>
          <xdr:cNvPr id="1379" name="グループ化 1378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81" name="直線コネクタ 1380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82" name="直線コネクタ 1381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80" name="正方形/長方形 1379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224</xdr:row>
      <xdr:rowOff>0</xdr:rowOff>
    </xdr:from>
    <xdr:to>
      <xdr:col>14</xdr:col>
      <xdr:colOff>2700</xdr:colOff>
      <xdr:row>226</xdr:row>
      <xdr:rowOff>4141</xdr:rowOff>
    </xdr:to>
    <xdr:grpSp>
      <xdr:nvGrpSpPr>
        <xdr:cNvPr id="1383" name="グループ化 1382"/>
        <xdr:cNvGrpSpPr/>
      </xdr:nvGrpSpPr>
      <xdr:grpSpPr>
        <a:xfrm>
          <a:off x="2352675" y="21602700"/>
          <a:ext cx="183675" cy="194641"/>
          <a:chOff x="926325" y="196964"/>
          <a:chExt cx="235908" cy="200601"/>
        </a:xfrm>
      </xdr:grpSpPr>
      <xdr:sp macro="" textlink="">
        <xdr:nvSpPr>
          <xdr:cNvPr id="1384" name="楕円 1383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85" name="直線コネクタ 138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6" name="直線コネクタ 138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87" name="正方形/長方形 1386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8" name="正方形/長方形 1387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227</xdr:row>
      <xdr:rowOff>91109</xdr:rowOff>
    </xdr:from>
    <xdr:to>
      <xdr:col>14</xdr:col>
      <xdr:colOff>2700</xdr:colOff>
      <xdr:row>230</xdr:row>
      <xdr:rowOff>0</xdr:rowOff>
    </xdr:to>
    <xdr:grpSp>
      <xdr:nvGrpSpPr>
        <xdr:cNvPr id="1389" name="グループ化 1388"/>
        <xdr:cNvGrpSpPr/>
      </xdr:nvGrpSpPr>
      <xdr:grpSpPr>
        <a:xfrm>
          <a:off x="2352675" y="21979559"/>
          <a:ext cx="183675" cy="194641"/>
          <a:chOff x="926325" y="196964"/>
          <a:chExt cx="235908" cy="200601"/>
        </a:xfrm>
      </xdr:grpSpPr>
      <xdr:sp macro="" textlink="">
        <xdr:nvSpPr>
          <xdr:cNvPr id="1390" name="楕円 1389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91" name="直線コネクタ 1390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2" name="直線コネクタ 1391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93" name="正方形/長方形 1392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94" name="正方形/長方形 1393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226</xdr:row>
      <xdr:rowOff>4141</xdr:rowOff>
    </xdr:from>
    <xdr:to>
      <xdr:col>14</xdr:col>
      <xdr:colOff>0</xdr:colOff>
      <xdr:row>228</xdr:row>
      <xdr:rowOff>0</xdr:rowOff>
    </xdr:to>
    <xdr:grpSp>
      <xdr:nvGrpSpPr>
        <xdr:cNvPr id="1395" name="グループ化 1394"/>
        <xdr:cNvGrpSpPr/>
      </xdr:nvGrpSpPr>
      <xdr:grpSpPr>
        <a:xfrm>
          <a:off x="2352675" y="21797341"/>
          <a:ext cx="180975" cy="186359"/>
          <a:chOff x="12220755" y="9679557"/>
          <a:chExt cx="179717" cy="194094"/>
        </a:xfrm>
      </xdr:grpSpPr>
      <xdr:grpSp>
        <xdr:nvGrpSpPr>
          <xdr:cNvPr id="1396" name="グループ化 1395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398" name="直線コネクタ 1397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99" name="直線コネクタ 1398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97" name="正方形/長方形 1396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225</xdr:row>
      <xdr:rowOff>0</xdr:rowOff>
    </xdr:from>
    <xdr:to>
      <xdr:col>15</xdr:col>
      <xdr:colOff>1967</xdr:colOff>
      <xdr:row>225</xdr:row>
      <xdr:rowOff>0</xdr:rowOff>
    </xdr:to>
    <xdr:cxnSp macro="">
      <xdr:nvCxnSpPr>
        <xdr:cNvPr id="1400" name="直線コネクタ 1399"/>
        <xdr:cNvCxnSpPr/>
      </xdr:nvCxnSpPr>
      <xdr:spPr>
        <a:xfrm>
          <a:off x="2564423" y="203615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226</xdr:row>
      <xdr:rowOff>92927</xdr:rowOff>
    </xdr:from>
    <xdr:to>
      <xdr:col>15</xdr:col>
      <xdr:colOff>1967</xdr:colOff>
      <xdr:row>226</xdr:row>
      <xdr:rowOff>92927</xdr:rowOff>
    </xdr:to>
    <xdr:cxnSp macro="">
      <xdr:nvCxnSpPr>
        <xdr:cNvPr id="1401" name="直線コネクタ 1400"/>
        <xdr:cNvCxnSpPr/>
      </xdr:nvCxnSpPr>
      <xdr:spPr>
        <a:xfrm flipV="1">
          <a:off x="2566390" y="205496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228</xdr:row>
      <xdr:rowOff>92927</xdr:rowOff>
    </xdr:from>
    <xdr:to>
      <xdr:col>15</xdr:col>
      <xdr:colOff>1968</xdr:colOff>
      <xdr:row>228</xdr:row>
      <xdr:rowOff>92927</xdr:rowOff>
    </xdr:to>
    <xdr:cxnSp macro="">
      <xdr:nvCxnSpPr>
        <xdr:cNvPr id="1402" name="直線コネクタ 1401"/>
        <xdr:cNvCxnSpPr/>
      </xdr:nvCxnSpPr>
      <xdr:spPr>
        <a:xfrm>
          <a:off x="2566390" y="207401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225</xdr:row>
      <xdr:rowOff>0</xdr:rowOff>
    </xdr:from>
    <xdr:to>
      <xdr:col>15</xdr:col>
      <xdr:colOff>1968</xdr:colOff>
      <xdr:row>228</xdr:row>
      <xdr:rowOff>92927</xdr:rowOff>
    </xdr:to>
    <xdr:cxnSp macro="">
      <xdr:nvCxnSpPr>
        <xdr:cNvPr id="1403" name="直線コネクタ 1402"/>
        <xdr:cNvCxnSpPr/>
      </xdr:nvCxnSpPr>
      <xdr:spPr>
        <a:xfrm>
          <a:off x="2749563" y="203615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226</xdr:row>
      <xdr:rowOff>0</xdr:rowOff>
    </xdr:from>
    <xdr:to>
      <xdr:col>16</xdr:col>
      <xdr:colOff>1286</xdr:colOff>
      <xdr:row>228</xdr:row>
      <xdr:rowOff>0</xdr:rowOff>
    </xdr:to>
    <xdr:grpSp>
      <xdr:nvGrpSpPr>
        <xdr:cNvPr id="1404" name="グループ化 1403"/>
        <xdr:cNvGrpSpPr/>
      </xdr:nvGrpSpPr>
      <xdr:grpSpPr>
        <a:xfrm>
          <a:off x="2716592" y="21793200"/>
          <a:ext cx="180294" cy="190500"/>
          <a:chOff x="12220755" y="9679557"/>
          <a:chExt cx="179717" cy="194094"/>
        </a:xfrm>
      </xdr:grpSpPr>
      <xdr:grpSp>
        <xdr:nvGrpSpPr>
          <xdr:cNvPr id="1405" name="グループ化 1404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07" name="直線コネクタ 1406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08" name="直線コネクタ 1407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06" name="正方形/長方形 1405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224</xdr:row>
      <xdr:rowOff>0</xdr:rowOff>
    </xdr:from>
    <xdr:to>
      <xdr:col>32</xdr:col>
      <xdr:colOff>2700</xdr:colOff>
      <xdr:row>226</xdr:row>
      <xdr:rowOff>4141</xdr:rowOff>
    </xdr:to>
    <xdr:grpSp>
      <xdr:nvGrpSpPr>
        <xdr:cNvPr id="1409" name="グループ化 1408"/>
        <xdr:cNvGrpSpPr/>
      </xdr:nvGrpSpPr>
      <xdr:grpSpPr>
        <a:xfrm>
          <a:off x="5610225" y="21602700"/>
          <a:ext cx="183675" cy="194641"/>
          <a:chOff x="926325" y="196964"/>
          <a:chExt cx="235908" cy="200601"/>
        </a:xfrm>
      </xdr:grpSpPr>
      <xdr:sp macro="" textlink="">
        <xdr:nvSpPr>
          <xdr:cNvPr id="1410" name="楕円 1409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11" name="直線コネクタ 1410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2" name="直線コネクタ 1411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3" name="正方形/長方形 1412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14" name="正方形/長方形 1413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227</xdr:row>
      <xdr:rowOff>91109</xdr:rowOff>
    </xdr:from>
    <xdr:to>
      <xdr:col>32</xdr:col>
      <xdr:colOff>2700</xdr:colOff>
      <xdr:row>230</xdr:row>
      <xdr:rowOff>0</xdr:rowOff>
    </xdr:to>
    <xdr:grpSp>
      <xdr:nvGrpSpPr>
        <xdr:cNvPr id="1415" name="グループ化 1414"/>
        <xdr:cNvGrpSpPr/>
      </xdr:nvGrpSpPr>
      <xdr:grpSpPr>
        <a:xfrm>
          <a:off x="5610225" y="21979559"/>
          <a:ext cx="183675" cy="194641"/>
          <a:chOff x="926325" y="196964"/>
          <a:chExt cx="235908" cy="200601"/>
        </a:xfrm>
      </xdr:grpSpPr>
      <xdr:sp macro="" textlink="">
        <xdr:nvSpPr>
          <xdr:cNvPr id="1416" name="楕円 1415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17" name="直線コネクタ 1416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8" name="直線コネクタ 1417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9" name="正方形/長方形 1418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20" name="正方形/長方形 1419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226</xdr:row>
      <xdr:rowOff>4141</xdr:rowOff>
    </xdr:from>
    <xdr:to>
      <xdr:col>31</xdr:col>
      <xdr:colOff>183173</xdr:colOff>
      <xdr:row>228</xdr:row>
      <xdr:rowOff>0</xdr:rowOff>
    </xdr:to>
    <xdr:grpSp>
      <xdr:nvGrpSpPr>
        <xdr:cNvPr id="1421" name="グループ化 1420"/>
        <xdr:cNvGrpSpPr/>
      </xdr:nvGrpSpPr>
      <xdr:grpSpPr>
        <a:xfrm>
          <a:off x="5610225" y="21797341"/>
          <a:ext cx="183173" cy="186359"/>
          <a:chOff x="12220755" y="9679557"/>
          <a:chExt cx="179717" cy="194094"/>
        </a:xfrm>
      </xdr:grpSpPr>
      <xdr:grpSp>
        <xdr:nvGrpSpPr>
          <xdr:cNvPr id="1422" name="グループ化 1421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24" name="直線コネクタ 1423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25" name="直線コネクタ 1424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23" name="正方形/長方形 1422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225</xdr:row>
      <xdr:rowOff>0</xdr:rowOff>
    </xdr:from>
    <xdr:to>
      <xdr:col>33</xdr:col>
      <xdr:colOff>1967</xdr:colOff>
      <xdr:row>225</xdr:row>
      <xdr:rowOff>0</xdr:rowOff>
    </xdr:to>
    <xdr:cxnSp macro="">
      <xdr:nvCxnSpPr>
        <xdr:cNvPr id="1426" name="直線コネクタ 1425"/>
        <xdr:cNvCxnSpPr/>
      </xdr:nvCxnSpPr>
      <xdr:spPr>
        <a:xfrm>
          <a:off x="2564423" y="21695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226</xdr:row>
      <xdr:rowOff>92927</xdr:rowOff>
    </xdr:from>
    <xdr:to>
      <xdr:col>33</xdr:col>
      <xdr:colOff>1967</xdr:colOff>
      <xdr:row>226</xdr:row>
      <xdr:rowOff>92927</xdr:rowOff>
    </xdr:to>
    <xdr:cxnSp macro="">
      <xdr:nvCxnSpPr>
        <xdr:cNvPr id="1427" name="直線コネクタ 1426"/>
        <xdr:cNvCxnSpPr/>
      </xdr:nvCxnSpPr>
      <xdr:spPr>
        <a:xfrm flipV="1">
          <a:off x="2566390" y="21883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228</xdr:row>
      <xdr:rowOff>92927</xdr:rowOff>
    </xdr:from>
    <xdr:to>
      <xdr:col>33</xdr:col>
      <xdr:colOff>1968</xdr:colOff>
      <xdr:row>228</xdr:row>
      <xdr:rowOff>92927</xdr:rowOff>
    </xdr:to>
    <xdr:cxnSp macro="">
      <xdr:nvCxnSpPr>
        <xdr:cNvPr id="1428" name="直線コネクタ 1427"/>
        <xdr:cNvCxnSpPr/>
      </xdr:nvCxnSpPr>
      <xdr:spPr>
        <a:xfrm>
          <a:off x="2566390" y="22073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225</xdr:row>
      <xdr:rowOff>0</xdr:rowOff>
    </xdr:from>
    <xdr:to>
      <xdr:col>33</xdr:col>
      <xdr:colOff>1968</xdr:colOff>
      <xdr:row>228</xdr:row>
      <xdr:rowOff>92927</xdr:rowOff>
    </xdr:to>
    <xdr:cxnSp macro="">
      <xdr:nvCxnSpPr>
        <xdr:cNvPr id="1429" name="直線コネクタ 1428"/>
        <xdr:cNvCxnSpPr/>
      </xdr:nvCxnSpPr>
      <xdr:spPr>
        <a:xfrm>
          <a:off x="2749563" y="21695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226</xdr:row>
      <xdr:rowOff>0</xdr:rowOff>
    </xdr:from>
    <xdr:to>
      <xdr:col>34</xdr:col>
      <xdr:colOff>1286</xdr:colOff>
      <xdr:row>228</xdr:row>
      <xdr:rowOff>0</xdr:rowOff>
    </xdr:to>
    <xdr:grpSp>
      <xdr:nvGrpSpPr>
        <xdr:cNvPr id="1430" name="グループ化 1429"/>
        <xdr:cNvGrpSpPr/>
      </xdr:nvGrpSpPr>
      <xdr:grpSpPr>
        <a:xfrm>
          <a:off x="5974142" y="21793200"/>
          <a:ext cx="180294" cy="190500"/>
          <a:chOff x="12220755" y="9679557"/>
          <a:chExt cx="179717" cy="194094"/>
        </a:xfrm>
      </xdr:grpSpPr>
      <xdr:grpSp>
        <xdr:nvGrpSpPr>
          <xdr:cNvPr id="1431" name="グループ化 1430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33" name="直線コネクタ 1432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34" name="直線コネクタ 1433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32" name="正方形/長方形 1431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240</xdr:row>
      <xdr:rowOff>0</xdr:rowOff>
    </xdr:from>
    <xdr:to>
      <xdr:col>14</xdr:col>
      <xdr:colOff>2700</xdr:colOff>
      <xdr:row>242</xdr:row>
      <xdr:rowOff>4141</xdr:rowOff>
    </xdr:to>
    <xdr:grpSp>
      <xdr:nvGrpSpPr>
        <xdr:cNvPr id="1435" name="グループ化 1434"/>
        <xdr:cNvGrpSpPr/>
      </xdr:nvGrpSpPr>
      <xdr:grpSpPr>
        <a:xfrm>
          <a:off x="2352675" y="23126700"/>
          <a:ext cx="183675" cy="194641"/>
          <a:chOff x="926325" y="196964"/>
          <a:chExt cx="235908" cy="200601"/>
        </a:xfrm>
      </xdr:grpSpPr>
      <xdr:sp macro="" textlink="">
        <xdr:nvSpPr>
          <xdr:cNvPr id="1436" name="楕円 1435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37" name="直線コネクタ 1436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8" name="直線コネクタ 1437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9" name="正方形/長方形 1438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40" name="正方形/長方形 1439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243</xdr:row>
      <xdr:rowOff>91109</xdr:rowOff>
    </xdr:from>
    <xdr:to>
      <xdr:col>14</xdr:col>
      <xdr:colOff>2700</xdr:colOff>
      <xdr:row>246</xdr:row>
      <xdr:rowOff>0</xdr:rowOff>
    </xdr:to>
    <xdr:grpSp>
      <xdr:nvGrpSpPr>
        <xdr:cNvPr id="1441" name="グループ化 1440"/>
        <xdr:cNvGrpSpPr/>
      </xdr:nvGrpSpPr>
      <xdr:grpSpPr>
        <a:xfrm>
          <a:off x="2352675" y="23503559"/>
          <a:ext cx="183675" cy="194641"/>
          <a:chOff x="926325" y="196964"/>
          <a:chExt cx="235908" cy="200601"/>
        </a:xfrm>
      </xdr:grpSpPr>
      <xdr:sp macro="" textlink="">
        <xdr:nvSpPr>
          <xdr:cNvPr id="1442" name="楕円 1441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43" name="直線コネクタ 1442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4" name="直線コネクタ 1443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45" name="正方形/長方形 1444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46" name="正方形/長方形 1445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242</xdr:row>
      <xdr:rowOff>4141</xdr:rowOff>
    </xdr:from>
    <xdr:to>
      <xdr:col>14</xdr:col>
      <xdr:colOff>0</xdr:colOff>
      <xdr:row>244</xdr:row>
      <xdr:rowOff>0</xdr:rowOff>
    </xdr:to>
    <xdr:grpSp>
      <xdr:nvGrpSpPr>
        <xdr:cNvPr id="1447" name="グループ化 1446"/>
        <xdr:cNvGrpSpPr/>
      </xdr:nvGrpSpPr>
      <xdr:grpSpPr>
        <a:xfrm>
          <a:off x="2352675" y="23321341"/>
          <a:ext cx="180975" cy="186359"/>
          <a:chOff x="12220755" y="9679557"/>
          <a:chExt cx="179717" cy="194094"/>
        </a:xfrm>
      </xdr:grpSpPr>
      <xdr:grpSp>
        <xdr:nvGrpSpPr>
          <xdr:cNvPr id="1448" name="グループ化 1447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50" name="直線コネクタ 1449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51" name="直線コネクタ 1450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49" name="正方形/長方形 1448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241</xdr:row>
      <xdr:rowOff>0</xdr:rowOff>
    </xdr:from>
    <xdr:to>
      <xdr:col>15</xdr:col>
      <xdr:colOff>1967</xdr:colOff>
      <xdr:row>241</xdr:row>
      <xdr:rowOff>0</xdr:rowOff>
    </xdr:to>
    <xdr:cxnSp macro="">
      <xdr:nvCxnSpPr>
        <xdr:cNvPr id="1452" name="直線コネクタ 1451"/>
        <xdr:cNvCxnSpPr/>
      </xdr:nvCxnSpPr>
      <xdr:spPr>
        <a:xfrm>
          <a:off x="2564423" y="21695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242</xdr:row>
      <xdr:rowOff>92927</xdr:rowOff>
    </xdr:from>
    <xdr:to>
      <xdr:col>15</xdr:col>
      <xdr:colOff>1967</xdr:colOff>
      <xdr:row>242</xdr:row>
      <xdr:rowOff>92927</xdr:rowOff>
    </xdr:to>
    <xdr:cxnSp macro="">
      <xdr:nvCxnSpPr>
        <xdr:cNvPr id="1453" name="直線コネクタ 1452"/>
        <xdr:cNvCxnSpPr/>
      </xdr:nvCxnSpPr>
      <xdr:spPr>
        <a:xfrm flipV="1">
          <a:off x="2566390" y="21883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244</xdr:row>
      <xdr:rowOff>92927</xdr:rowOff>
    </xdr:from>
    <xdr:to>
      <xdr:col>15</xdr:col>
      <xdr:colOff>1968</xdr:colOff>
      <xdr:row>244</xdr:row>
      <xdr:rowOff>92927</xdr:rowOff>
    </xdr:to>
    <xdr:cxnSp macro="">
      <xdr:nvCxnSpPr>
        <xdr:cNvPr id="1454" name="直線コネクタ 1453"/>
        <xdr:cNvCxnSpPr/>
      </xdr:nvCxnSpPr>
      <xdr:spPr>
        <a:xfrm>
          <a:off x="2566390" y="22073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241</xdr:row>
      <xdr:rowOff>0</xdr:rowOff>
    </xdr:from>
    <xdr:to>
      <xdr:col>15</xdr:col>
      <xdr:colOff>1968</xdr:colOff>
      <xdr:row>244</xdr:row>
      <xdr:rowOff>92927</xdr:rowOff>
    </xdr:to>
    <xdr:cxnSp macro="">
      <xdr:nvCxnSpPr>
        <xdr:cNvPr id="1455" name="直線コネクタ 1454"/>
        <xdr:cNvCxnSpPr/>
      </xdr:nvCxnSpPr>
      <xdr:spPr>
        <a:xfrm>
          <a:off x="2749563" y="21695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242</xdr:row>
      <xdr:rowOff>0</xdr:rowOff>
    </xdr:from>
    <xdr:to>
      <xdr:col>16</xdr:col>
      <xdr:colOff>1286</xdr:colOff>
      <xdr:row>244</xdr:row>
      <xdr:rowOff>0</xdr:rowOff>
    </xdr:to>
    <xdr:grpSp>
      <xdr:nvGrpSpPr>
        <xdr:cNvPr id="1456" name="グループ化 1455"/>
        <xdr:cNvGrpSpPr/>
      </xdr:nvGrpSpPr>
      <xdr:grpSpPr>
        <a:xfrm>
          <a:off x="2716592" y="23317200"/>
          <a:ext cx="180294" cy="190500"/>
          <a:chOff x="12220755" y="9679557"/>
          <a:chExt cx="179717" cy="194094"/>
        </a:xfrm>
      </xdr:grpSpPr>
      <xdr:grpSp>
        <xdr:nvGrpSpPr>
          <xdr:cNvPr id="1457" name="グループ化 1456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59" name="直線コネクタ 1458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60" name="直線コネクタ 1459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58" name="正方形/長方形 1457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238</xdr:row>
      <xdr:rowOff>0</xdr:rowOff>
    </xdr:from>
    <xdr:to>
      <xdr:col>14</xdr:col>
      <xdr:colOff>2700</xdr:colOff>
      <xdr:row>240</xdr:row>
      <xdr:rowOff>4141</xdr:rowOff>
    </xdr:to>
    <xdr:grpSp>
      <xdr:nvGrpSpPr>
        <xdr:cNvPr id="1461" name="グループ化 1460"/>
        <xdr:cNvGrpSpPr/>
      </xdr:nvGrpSpPr>
      <xdr:grpSpPr>
        <a:xfrm>
          <a:off x="2352675" y="22936200"/>
          <a:ext cx="183675" cy="194641"/>
          <a:chOff x="926325" y="196964"/>
          <a:chExt cx="235908" cy="200601"/>
        </a:xfrm>
      </xdr:grpSpPr>
      <xdr:sp macro="" textlink="">
        <xdr:nvSpPr>
          <xdr:cNvPr id="1462" name="楕円 1461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63" name="直線コネクタ 1462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4" name="直線コネクタ 1463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65" name="正方形/長方形 1464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66" name="正方形/長方形 1465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240</xdr:row>
      <xdr:rowOff>0</xdr:rowOff>
    </xdr:from>
    <xdr:to>
      <xdr:col>32</xdr:col>
      <xdr:colOff>2700</xdr:colOff>
      <xdr:row>242</xdr:row>
      <xdr:rowOff>4141</xdr:rowOff>
    </xdr:to>
    <xdr:grpSp>
      <xdr:nvGrpSpPr>
        <xdr:cNvPr id="1467" name="グループ化 1466"/>
        <xdr:cNvGrpSpPr/>
      </xdr:nvGrpSpPr>
      <xdr:grpSpPr>
        <a:xfrm>
          <a:off x="5610225" y="23126700"/>
          <a:ext cx="183675" cy="194641"/>
          <a:chOff x="926325" y="196964"/>
          <a:chExt cx="235908" cy="200601"/>
        </a:xfrm>
      </xdr:grpSpPr>
      <xdr:sp macro="" textlink="">
        <xdr:nvSpPr>
          <xdr:cNvPr id="1468" name="楕円 1467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69" name="直線コネクタ 1468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0" name="直線コネクタ 1469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1" name="正方形/長方形 1470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72" name="正方形/長方形 1471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243</xdr:row>
      <xdr:rowOff>91109</xdr:rowOff>
    </xdr:from>
    <xdr:to>
      <xdr:col>32</xdr:col>
      <xdr:colOff>2700</xdr:colOff>
      <xdr:row>246</xdr:row>
      <xdr:rowOff>0</xdr:rowOff>
    </xdr:to>
    <xdr:grpSp>
      <xdr:nvGrpSpPr>
        <xdr:cNvPr id="1473" name="グループ化 1472"/>
        <xdr:cNvGrpSpPr/>
      </xdr:nvGrpSpPr>
      <xdr:grpSpPr>
        <a:xfrm>
          <a:off x="5610225" y="23503559"/>
          <a:ext cx="183675" cy="194641"/>
          <a:chOff x="926325" y="196964"/>
          <a:chExt cx="235908" cy="200601"/>
        </a:xfrm>
      </xdr:grpSpPr>
      <xdr:sp macro="" textlink="">
        <xdr:nvSpPr>
          <xdr:cNvPr id="1474" name="楕円 1473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75" name="直線コネクタ 147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6" name="直線コネクタ 147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7" name="正方形/長方形 1476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78" name="正方形/長方形 1477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242</xdr:row>
      <xdr:rowOff>4141</xdr:rowOff>
    </xdr:from>
    <xdr:to>
      <xdr:col>31</xdr:col>
      <xdr:colOff>183173</xdr:colOff>
      <xdr:row>244</xdr:row>
      <xdr:rowOff>0</xdr:rowOff>
    </xdr:to>
    <xdr:grpSp>
      <xdr:nvGrpSpPr>
        <xdr:cNvPr id="1479" name="グループ化 1478"/>
        <xdr:cNvGrpSpPr/>
      </xdr:nvGrpSpPr>
      <xdr:grpSpPr>
        <a:xfrm>
          <a:off x="5610225" y="23321341"/>
          <a:ext cx="183173" cy="186359"/>
          <a:chOff x="12220755" y="9679557"/>
          <a:chExt cx="179717" cy="194094"/>
        </a:xfrm>
      </xdr:grpSpPr>
      <xdr:grpSp>
        <xdr:nvGrpSpPr>
          <xdr:cNvPr id="1480" name="グループ化 1479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82" name="直線コネクタ 1481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3" name="直線コネクタ 1482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81" name="正方形/長方形 1480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241</xdr:row>
      <xdr:rowOff>0</xdr:rowOff>
    </xdr:from>
    <xdr:to>
      <xdr:col>33</xdr:col>
      <xdr:colOff>1967</xdr:colOff>
      <xdr:row>241</xdr:row>
      <xdr:rowOff>0</xdr:rowOff>
    </xdr:to>
    <xdr:cxnSp macro="">
      <xdr:nvCxnSpPr>
        <xdr:cNvPr id="1484" name="直線コネクタ 1483"/>
        <xdr:cNvCxnSpPr/>
      </xdr:nvCxnSpPr>
      <xdr:spPr>
        <a:xfrm>
          <a:off x="2564423" y="23219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242</xdr:row>
      <xdr:rowOff>92927</xdr:rowOff>
    </xdr:from>
    <xdr:to>
      <xdr:col>33</xdr:col>
      <xdr:colOff>1967</xdr:colOff>
      <xdr:row>242</xdr:row>
      <xdr:rowOff>92927</xdr:rowOff>
    </xdr:to>
    <xdr:cxnSp macro="">
      <xdr:nvCxnSpPr>
        <xdr:cNvPr id="1485" name="直線コネクタ 1484"/>
        <xdr:cNvCxnSpPr/>
      </xdr:nvCxnSpPr>
      <xdr:spPr>
        <a:xfrm flipV="1">
          <a:off x="2566390" y="23407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244</xdr:row>
      <xdr:rowOff>92927</xdr:rowOff>
    </xdr:from>
    <xdr:to>
      <xdr:col>33</xdr:col>
      <xdr:colOff>1968</xdr:colOff>
      <xdr:row>244</xdr:row>
      <xdr:rowOff>92927</xdr:rowOff>
    </xdr:to>
    <xdr:cxnSp macro="">
      <xdr:nvCxnSpPr>
        <xdr:cNvPr id="1486" name="直線コネクタ 1485"/>
        <xdr:cNvCxnSpPr/>
      </xdr:nvCxnSpPr>
      <xdr:spPr>
        <a:xfrm>
          <a:off x="2566390" y="23597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241</xdr:row>
      <xdr:rowOff>0</xdr:rowOff>
    </xdr:from>
    <xdr:to>
      <xdr:col>33</xdr:col>
      <xdr:colOff>1968</xdr:colOff>
      <xdr:row>244</xdr:row>
      <xdr:rowOff>92927</xdr:rowOff>
    </xdr:to>
    <xdr:cxnSp macro="">
      <xdr:nvCxnSpPr>
        <xdr:cNvPr id="1487" name="直線コネクタ 1486"/>
        <xdr:cNvCxnSpPr/>
      </xdr:nvCxnSpPr>
      <xdr:spPr>
        <a:xfrm>
          <a:off x="2749563" y="23219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242</xdr:row>
      <xdr:rowOff>0</xdr:rowOff>
    </xdr:from>
    <xdr:to>
      <xdr:col>34</xdr:col>
      <xdr:colOff>1286</xdr:colOff>
      <xdr:row>244</xdr:row>
      <xdr:rowOff>0</xdr:rowOff>
    </xdr:to>
    <xdr:grpSp>
      <xdr:nvGrpSpPr>
        <xdr:cNvPr id="1488" name="グループ化 1487"/>
        <xdr:cNvGrpSpPr/>
      </xdr:nvGrpSpPr>
      <xdr:grpSpPr>
        <a:xfrm>
          <a:off x="5974142" y="23317200"/>
          <a:ext cx="180294" cy="190500"/>
          <a:chOff x="12220755" y="9679557"/>
          <a:chExt cx="179717" cy="194094"/>
        </a:xfrm>
      </xdr:grpSpPr>
      <xdr:grpSp>
        <xdr:nvGrpSpPr>
          <xdr:cNvPr id="1489" name="グループ化 1488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91" name="直線コネクタ 1490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2" name="直線コネクタ 1491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90" name="正方形/長方形 1489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238</xdr:row>
      <xdr:rowOff>0</xdr:rowOff>
    </xdr:from>
    <xdr:to>
      <xdr:col>18</xdr:col>
      <xdr:colOff>182492</xdr:colOff>
      <xdr:row>240</xdr:row>
      <xdr:rowOff>0</xdr:rowOff>
    </xdr:to>
    <xdr:grpSp>
      <xdr:nvGrpSpPr>
        <xdr:cNvPr id="1493" name="グループ化 1492"/>
        <xdr:cNvGrpSpPr/>
      </xdr:nvGrpSpPr>
      <xdr:grpSpPr>
        <a:xfrm>
          <a:off x="3257550" y="22936200"/>
          <a:ext cx="182492" cy="190500"/>
          <a:chOff x="12220755" y="9679557"/>
          <a:chExt cx="179717" cy="194094"/>
        </a:xfrm>
      </xdr:grpSpPr>
      <xdr:grpSp>
        <xdr:nvGrpSpPr>
          <xdr:cNvPr id="1494" name="グループ化 149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496" name="直線コネクタ 149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7" name="直線コネクタ 1496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95" name="正方形/長方形 149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4380</xdr:colOff>
      <xdr:row>239</xdr:row>
      <xdr:rowOff>0</xdr:rowOff>
    </xdr:from>
    <xdr:to>
      <xdr:col>18</xdr:col>
      <xdr:colOff>2414</xdr:colOff>
      <xdr:row>239</xdr:row>
      <xdr:rowOff>0</xdr:rowOff>
    </xdr:to>
    <xdr:cxnSp macro="">
      <xdr:nvCxnSpPr>
        <xdr:cNvPr id="1498" name="直線コネクタ 1497"/>
        <xdr:cNvCxnSpPr>
          <a:endCxn id="1495" idx="1"/>
        </xdr:cNvCxnSpPr>
      </xdr:nvCxnSpPr>
      <xdr:spPr>
        <a:xfrm>
          <a:off x="2568803" y="23028519"/>
          <a:ext cx="730726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66261</xdr:colOff>
      <xdr:row>313</xdr:row>
      <xdr:rowOff>0</xdr:rowOff>
    </xdr:from>
    <xdr:to>
      <xdr:col>15</xdr:col>
      <xdr:colOff>63884</xdr:colOff>
      <xdr:row>315</xdr:row>
      <xdr:rowOff>0</xdr:rowOff>
    </xdr:to>
    <xdr:sp macro="" textlink="">
      <xdr:nvSpPr>
        <xdr:cNvPr id="1499" name="正方形/長方形 1498"/>
        <xdr:cNvSpPr/>
      </xdr:nvSpPr>
      <xdr:spPr>
        <a:xfrm>
          <a:off x="2630684" y="24171519"/>
          <a:ext cx="18079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66261</xdr:colOff>
      <xdr:row>313</xdr:row>
      <xdr:rowOff>0</xdr:rowOff>
    </xdr:from>
    <xdr:to>
      <xdr:col>34</xdr:col>
      <xdr:colOff>63884</xdr:colOff>
      <xdr:row>315</xdr:row>
      <xdr:rowOff>0</xdr:rowOff>
    </xdr:to>
    <xdr:sp macro="" textlink="">
      <xdr:nvSpPr>
        <xdr:cNvPr id="1500" name="正方形/長方形 1499"/>
        <xdr:cNvSpPr/>
      </xdr:nvSpPr>
      <xdr:spPr>
        <a:xfrm>
          <a:off x="6110973" y="24171519"/>
          <a:ext cx="180796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258</xdr:row>
      <xdr:rowOff>0</xdr:rowOff>
    </xdr:from>
    <xdr:to>
      <xdr:col>14</xdr:col>
      <xdr:colOff>2700</xdr:colOff>
      <xdr:row>260</xdr:row>
      <xdr:rowOff>4141</xdr:rowOff>
    </xdr:to>
    <xdr:grpSp>
      <xdr:nvGrpSpPr>
        <xdr:cNvPr id="1501" name="グループ化 1500"/>
        <xdr:cNvGrpSpPr/>
      </xdr:nvGrpSpPr>
      <xdr:grpSpPr>
        <a:xfrm>
          <a:off x="2352675" y="24841200"/>
          <a:ext cx="183675" cy="194641"/>
          <a:chOff x="926325" y="196964"/>
          <a:chExt cx="235908" cy="200601"/>
        </a:xfrm>
      </xdr:grpSpPr>
      <xdr:sp macro="" textlink="">
        <xdr:nvSpPr>
          <xdr:cNvPr id="1502" name="楕円 1501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503" name="直線コネクタ 1502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4" name="直線コネクタ 1503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5" name="正方形/長方形 1504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06" name="正方形/長方形 1505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261</xdr:row>
      <xdr:rowOff>91109</xdr:rowOff>
    </xdr:from>
    <xdr:to>
      <xdr:col>14</xdr:col>
      <xdr:colOff>2700</xdr:colOff>
      <xdr:row>264</xdr:row>
      <xdr:rowOff>0</xdr:rowOff>
    </xdr:to>
    <xdr:grpSp>
      <xdr:nvGrpSpPr>
        <xdr:cNvPr id="1507" name="グループ化 1506"/>
        <xdr:cNvGrpSpPr/>
      </xdr:nvGrpSpPr>
      <xdr:grpSpPr>
        <a:xfrm>
          <a:off x="2352675" y="25218059"/>
          <a:ext cx="183675" cy="194641"/>
          <a:chOff x="926325" y="196964"/>
          <a:chExt cx="235908" cy="200601"/>
        </a:xfrm>
      </xdr:grpSpPr>
      <xdr:sp macro="" textlink="">
        <xdr:nvSpPr>
          <xdr:cNvPr id="1508" name="楕円 1507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509" name="直線コネクタ 1508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0" name="直線コネクタ 1509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1" name="正方形/長方形 1510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12" name="正方形/長方形 1511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260</xdr:row>
      <xdr:rowOff>4141</xdr:rowOff>
    </xdr:from>
    <xdr:to>
      <xdr:col>14</xdr:col>
      <xdr:colOff>0</xdr:colOff>
      <xdr:row>262</xdr:row>
      <xdr:rowOff>0</xdr:rowOff>
    </xdr:to>
    <xdr:grpSp>
      <xdr:nvGrpSpPr>
        <xdr:cNvPr id="1513" name="グループ化 1512"/>
        <xdr:cNvGrpSpPr/>
      </xdr:nvGrpSpPr>
      <xdr:grpSpPr>
        <a:xfrm>
          <a:off x="2352675" y="25035841"/>
          <a:ext cx="180975" cy="186359"/>
          <a:chOff x="12220755" y="9679557"/>
          <a:chExt cx="179717" cy="194094"/>
        </a:xfrm>
      </xdr:grpSpPr>
      <xdr:grpSp>
        <xdr:nvGrpSpPr>
          <xdr:cNvPr id="1514" name="グループ化 151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16" name="直線コネクタ 151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7" name="直線コネクタ 1516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15" name="正方形/長方形 151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259</xdr:row>
      <xdr:rowOff>0</xdr:rowOff>
    </xdr:from>
    <xdr:to>
      <xdr:col>15</xdr:col>
      <xdr:colOff>1967</xdr:colOff>
      <xdr:row>259</xdr:row>
      <xdr:rowOff>0</xdr:rowOff>
    </xdr:to>
    <xdr:cxnSp macro="">
      <xdr:nvCxnSpPr>
        <xdr:cNvPr id="1518" name="直線コネクタ 1517"/>
        <xdr:cNvCxnSpPr/>
      </xdr:nvCxnSpPr>
      <xdr:spPr>
        <a:xfrm>
          <a:off x="2564423" y="23219019"/>
          <a:ext cx="1851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260</xdr:row>
      <xdr:rowOff>92927</xdr:rowOff>
    </xdr:from>
    <xdr:to>
      <xdr:col>15</xdr:col>
      <xdr:colOff>1967</xdr:colOff>
      <xdr:row>260</xdr:row>
      <xdr:rowOff>92927</xdr:rowOff>
    </xdr:to>
    <xdr:cxnSp macro="">
      <xdr:nvCxnSpPr>
        <xdr:cNvPr id="1519" name="直線コネクタ 1518"/>
        <xdr:cNvCxnSpPr/>
      </xdr:nvCxnSpPr>
      <xdr:spPr>
        <a:xfrm flipV="1">
          <a:off x="2566390" y="23407196"/>
          <a:ext cx="18317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262</xdr:row>
      <xdr:rowOff>92927</xdr:rowOff>
    </xdr:from>
    <xdr:to>
      <xdr:col>15</xdr:col>
      <xdr:colOff>1968</xdr:colOff>
      <xdr:row>262</xdr:row>
      <xdr:rowOff>92927</xdr:rowOff>
    </xdr:to>
    <xdr:cxnSp macro="">
      <xdr:nvCxnSpPr>
        <xdr:cNvPr id="1520" name="直線コネクタ 1519"/>
        <xdr:cNvCxnSpPr/>
      </xdr:nvCxnSpPr>
      <xdr:spPr>
        <a:xfrm>
          <a:off x="2566390" y="23597696"/>
          <a:ext cx="18317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259</xdr:row>
      <xdr:rowOff>0</xdr:rowOff>
    </xdr:from>
    <xdr:to>
      <xdr:col>15</xdr:col>
      <xdr:colOff>1968</xdr:colOff>
      <xdr:row>262</xdr:row>
      <xdr:rowOff>92927</xdr:rowOff>
    </xdr:to>
    <xdr:cxnSp macro="">
      <xdr:nvCxnSpPr>
        <xdr:cNvPr id="1521" name="直線コネクタ 1520"/>
        <xdr:cNvCxnSpPr/>
      </xdr:nvCxnSpPr>
      <xdr:spPr>
        <a:xfrm>
          <a:off x="2749563" y="23219019"/>
          <a:ext cx="1" cy="3786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260</xdr:row>
      <xdr:rowOff>0</xdr:rowOff>
    </xdr:from>
    <xdr:to>
      <xdr:col>16</xdr:col>
      <xdr:colOff>1286</xdr:colOff>
      <xdr:row>262</xdr:row>
      <xdr:rowOff>0</xdr:rowOff>
    </xdr:to>
    <xdr:grpSp>
      <xdr:nvGrpSpPr>
        <xdr:cNvPr id="1522" name="グループ化 1521"/>
        <xdr:cNvGrpSpPr/>
      </xdr:nvGrpSpPr>
      <xdr:grpSpPr>
        <a:xfrm>
          <a:off x="2716592" y="25031700"/>
          <a:ext cx="180294" cy="190500"/>
          <a:chOff x="12220755" y="9679557"/>
          <a:chExt cx="179717" cy="194094"/>
        </a:xfrm>
      </xdr:grpSpPr>
      <xdr:grpSp>
        <xdr:nvGrpSpPr>
          <xdr:cNvPr id="1523" name="グループ化 1522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25" name="直線コネクタ 1524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6" name="直線コネクタ 1525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24" name="正方形/長方形 1523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260</xdr:row>
      <xdr:rowOff>4140</xdr:rowOff>
    </xdr:from>
    <xdr:to>
      <xdr:col>32</xdr:col>
      <xdr:colOff>955</xdr:colOff>
      <xdr:row>262</xdr:row>
      <xdr:rowOff>0</xdr:rowOff>
    </xdr:to>
    <xdr:grpSp>
      <xdr:nvGrpSpPr>
        <xdr:cNvPr id="1527" name="グループ化 1526"/>
        <xdr:cNvGrpSpPr/>
      </xdr:nvGrpSpPr>
      <xdr:grpSpPr>
        <a:xfrm>
          <a:off x="5610225" y="25035840"/>
          <a:ext cx="181930" cy="186360"/>
          <a:chOff x="12220755" y="9679557"/>
          <a:chExt cx="179717" cy="194094"/>
        </a:xfrm>
      </xdr:grpSpPr>
      <xdr:grpSp>
        <xdr:nvGrpSpPr>
          <xdr:cNvPr id="1528" name="グループ化 1527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30" name="直線コネクタ 1529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1" name="直線コネクタ 1530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29" name="正方形/長方形 1528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1967</xdr:colOff>
      <xdr:row>262</xdr:row>
      <xdr:rowOff>0</xdr:rowOff>
    </xdr:from>
    <xdr:to>
      <xdr:col>33</xdr:col>
      <xdr:colOff>1286</xdr:colOff>
      <xdr:row>264</xdr:row>
      <xdr:rowOff>0</xdr:rowOff>
    </xdr:to>
    <xdr:grpSp>
      <xdr:nvGrpSpPr>
        <xdr:cNvPr id="1532" name="グループ化 1531"/>
        <xdr:cNvGrpSpPr/>
      </xdr:nvGrpSpPr>
      <xdr:grpSpPr>
        <a:xfrm>
          <a:off x="5793167" y="25222200"/>
          <a:ext cx="180294" cy="190500"/>
          <a:chOff x="12220755" y="9679557"/>
          <a:chExt cx="179717" cy="194094"/>
        </a:xfrm>
      </xdr:grpSpPr>
      <xdr:grpSp>
        <xdr:nvGrpSpPr>
          <xdr:cNvPr id="1533" name="グループ化 1532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35" name="直線コネクタ 1534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6" name="直線コネクタ 1535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34" name="正方形/長方形 1533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256</xdr:row>
      <xdr:rowOff>0</xdr:rowOff>
    </xdr:from>
    <xdr:to>
      <xdr:col>31</xdr:col>
      <xdr:colOff>183173</xdr:colOff>
      <xdr:row>257</xdr:row>
      <xdr:rowOff>91109</xdr:rowOff>
    </xdr:to>
    <xdr:grpSp>
      <xdr:nvGrpSpPr>
        <xdr:cNvPr id="1537" name="グループ化 1536"/>
        <xdr:cNvGrpSpPr/>
      </xdr:nvGrpSpPr>
      <xdr:grpSpPr>
        <a:xfrm>
          <a:off x="5610225" y="24650700"/>
          <a:ext cx="183173" cy="186359"/>
          <a:chOff x="12220755" y="9679557"/>
          <a:chExt cx="179717" cy="194094"/>
        </a:xfrm>
      </xdr:grpSpPr>
      <xdr:grpSp>
        <xdr:nvGrpSpPr>
          <xdr:cNvPr id="1538" name="グループ化 1537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40" name="直線コネクタ 1539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41" name="直線コネクタ 1540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39" name="正方形/長方形 1538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258</xdr:row>
      <xdr:rowOff>0</xdr:rowOff>
    </xdr:from>
    <xdr:to>
      <xdr:col>32</xdr:col>
      <xdr:colOff>955</xdr:colOff>
      <xdr:row>259</xdr:row>
      <xdr:rowOff>91109</xdr:rowOff>
    </xdr:to>
    <xdr:grpSp>
      <xdr:nvGrpSpPr>
        <xdr:cNvPr id="1542" name="グループ化 1541"/>
        <xdr:cNvGrpSpPr/>
      </xdr:nvGrpSpPr>
      <xdr:grpSpPr>
        <a:xfrm>
          <a:off x="5610225" y="24841200"/>
          <a:ext cx="181930" cy="186359"/>
          <a:chOff x="12220755" y="9679557"/>
          <a:chExt cx="179717" cy="194094"/>
        </a:xfrm>
      </xdr:grpSpPr>
      <xdr:grpSp>
        <xdr:nvGrpSpPr>
          <xdr:cNvPr id="1543" name="グループ化 1542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45" name="直線コネクタ 1544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46" name="直線コネクタ 1545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44" name="正方形/長方形 1543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261</xdr:row>
      <xdr:rowOff>0</xdr:rowOff>
    </xdr:from>
    <xdr:to>
      <xdr:col>32</xdr:col>
      <xdr:colOff>0</xdr:colOff>
      <xdr:row>263</xdr:row>
      <xdr:rowOff>0</xdr:rowOff>
    </xdr:to>
    <xdr:cxnSp macro="">
      <xdr:nvCxnSpPr>
        <xdr:cNvPr id="1548" name="直線コネクタ 1547"/>
        <xdr:cNvCxnSpPr/>
      </xdr:nvCxnSpPr>
      <xdr:spPr>
        <a:xfrm>
          <a:off x="5830957" y="26206174"/>
          <a:ext cx="0" cy="19878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955</xdr:colOff>
      <xdr:row>257</xdr:row>
      <xdr:rowOff>0</xdr:rowOff>
    </xdr:from>
    <xdr:to>
      <xdr:col>37</xdr:col>
      <xdr:colOff>2423</xdr:colOff>
      <xdr:row>257</xdr:row>
      <xdr:rowOff>0</xdr:rowOff>
    </xdr:to>
    <xdr:cxnSp macro="">
      <xdr:nvCxnSpPr>
        <xdr:cNvPr id="1549" name="直線コネクタ 1548"/>
        <xdr:cNvCxnSpPr/>
      </xdr:nvCxnSpPr>
      <xdr:spPr>
        <a:xfrm>
          <a:off x="5831912" y="25808609"/>
          <a:ext cx="91255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955</xdr:colOff>
      <xdr:row>258</xdr:row>
      <xdr:rowOff>95250</xdr:rowOff>
    </xdr:from>
    <xdr:to>
      <xdr:col>37</xdr:col>
      <xdr:colOff>2410</xdr:colOff>
      <xdr:row>258</xdr:row>
      <xdr:rowOff>95250</xdr:rowOff>
    </xdr:to>
    <xdr:cxnSp macro="">
      <xdr:nvCxnSpPr>
        <xdr:cNvPr id="1550" name="直線コネクタ 1549"/>
        <xdr:cNvCxnSpPr>
          <a:stCxn id="1544" idx="3"/>
          <a:endCxn id="1558" idx="1"/>
        </xdr:cNvCxnSpPr>
      </xdr:nvCxnSpPr>
      <xdr:spPr>
        <a:xfrm>
          <a:off x="5831912" y="26003250"/>
          <a:ext cx="912541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256</xdr:row>
      <xdr:rowOff>0</xdr:rowOff>
    </xdr:from>
    <xdr:to>
      <xdr:col>38</xdr:col>
      <xdr:colOff>0</xdr:colOff>
      <xdr:row>257</xdr:row>
      <xdr:rowOff>91109</xdr:rowOff>
    </xdr:to>
    <xdr:grpSp>
      <xdr:nvGrpSpPr>
        <xdr:cNvPr id="1551" name="グループ化 1550"/>
        <xdr:cNvGrpSpPr/>
      </xdr:nvGrpSpPr>
      <xdr:grpSpPr>
        <a:xfrm>
          <a:off x="6696075" y="24650700"/>
          <a:ext cx="180975" cy="186359"/>
          <a:chOff x="12220755" y="9679557"/>
          <a:chExt cx="179717" cy="194094"/>
        </a:xfrm>
      </xdr:grpSpPr>
      <xdr:grpSp>
        <xdr:nvGrpSpPr>
          <xdr:cNvPr id="1552" name="グループ化 1551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54" name="直線コネクタ 1553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55" name="直線コネクタ 1554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53" name="正方形/長方形 1552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0</xdr:colOff>
      <xdr:row>258</xdr:row>
      <xdr:rowOff>0</xdr:rowOff>
    </xdr:from>
    <xdr:to>
      <xdr:col>38</xdr:col>
      <xdr:colOff>0</xdr:colOff>
      <xdr:row>259</xdr:row>
      <xdr:rowOff>91109</xdr:rowOff>
    </xdr:to>
    <xdr:grpSp>
      <xdr:nvGrpSpPr>
        <xdr:cNvPr id="1556" name="グループ化 1555"/>
        <xdr:cNvGrpSpPr/>
      </xdr:nvGrpSpPr>
      <xdr:grpSpPr>
        <a:xfrm>
          <a:off x="6696075" y="24841200"/>
          <a:ext cx="180975" cy="186359"/>
          <a:chOff x="12220755" y="9679557"/>
          <a:chExt cx="179717" cy="194094"/>
        </a:xfrm>
      </xdr:grpSpPr>
      <xdr:grpSp>
        <xdr:nvGrpSpPr>
          <xdr:cNvPr id="1557" name="グループ化 1556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559" name="直線コネクタ 1558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60" name="直線コネクタ 1559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58" name="正方形/長方形 1557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66261</xdr:colOff>
      <xdr:row>263</xdr:row>
      <xdr:rowOff>0</xdr:rowOff>
    </xdr:from>
    <xdr:to>
      <xdr:col>34</xdr:col>
      <xdr:colOff>63884</xdr:colOff>
      <xdr:row>265</xdr:row>
      <xdr:rowOff>0</xdr:rowOff>
    </xdr:to>
    <xdr:sp macro="" textlink="">
      <xdr:nvSpPr>
        <xdr:cNvPr id="905" name="正方形/長方形 904"/>
        <xdr:cNvSpPr/>
      </xdr:nvSpPr>
      <xdr:spPr>
        <a:xfrm>
          <a:off x="6079435" y="25212261"/>
          <a:ext cx="179840" cy="1987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272</xdr:row>
      <xdr:rowOff>4140</xdr:rowOff>
    </xdr:from>
    <xdr:to>
      <xdr:col>32</xdr:col>
      <xdr:colOff>955</xdr:colOff>
      <xdr:row>274</xdr:row>
      <xdr:rowOff>0</xdr:rowOff>
    </xdr:to>
    <xdr:grpSp>
      <xdr:nvGrpSpPr>
        <xdr:cNvPr id="908" name="グループ化 907"/>
        <xdr:cNvGrpSpPr/>
      </xdr:nvGrpSpPr>
      <xdr:grpSpPr>
        <a:xfrm>
          <a:off x="5610225" y="26178840"/>
          <a:ext cx="181930" cy="186360"/>
          <a:chOff x="12220755" y="9679557"/>
          <a:chExt cx="179717" cy="194094"/>
        </a:xfrm>
      </xdr:grpSpPr>
      <xdr:grpSp>
        <xdr:nvGrpSpPr>
          <xdr:cNvPr id="909" name="グループ化 908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11" name="直線コネクタ 910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2" name="直線コネクタ 921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10" name="正方形/長方形 909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1967</xdr:colOff>
      <xdr:row>272</xdr:row>
      <xdr:rowOff>0</xdr:rowOff>
    </xdr:from>
    <xdr:to>
      <xdr:col>33</xdr:col>
      <xdr:colOff>1286</xdr:colOff>
      <xdr:row>274</xdr:row>
      <xdr:rowOff>0</xdr:rowOff>
    </xdr:to>
    <xdr:grpSp>
      <xdr:nvGrpSpPr>
        <xdr:cNvPr id="923" name="グループ化 922"/>
        <xdr:cNvGrpSpPr/>
      </xdr:nvGrpSpPr>
      <xdr:grpSpPr>
        <a:xfrm>
          <a:off x="5793167" y="26174700"/>
          <a:ext cx="180294" cy="190500"/>
          <a:chOff x="12220755" y="9679557"/>
          <a:chExt cx="179717" cy="194094"/>
        </a:xfrm>
      </xdr:grpSpPr>
      <xdr:grpSp>
        <xdr:nvGrpSpPr>
          <xdr:cNvPr id="924" name="グループ化 92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26" name="直線コネクタ 92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9" name="直線コネクタ 958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25" name="正方形/長方形 92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268</xdr:row>
      <xdr:rowOff>8283</xdr:rowOff>
    </xdr:from>
    <xdr:to>
      <xdr:col>32</xdr:col>
      <xdr:colOff>955</xdr:colOff>
      <xdr:row>270</xdr:row>
      <xdr:rowOff>0</xdr:rowOff>
    </xdr:to>
    <xdr:grpSp>
      <xdr:nvGrpSpPr>
        <xdr:cNvPr id="960" name="グループ化 959"/>
        <xdr:cNvGrpSpPr/>
      </xdr:nvGrpSpPr>
      <xdr:grpSpPr>
        <a:xfrm>
          <a:off x="5610225" y="25801983"/>
          <a:ext cx="181930" cy="182217"/>
          <a:chOff x="12220755" y="9679557"/>
          <a:chExt cx="179717" cy="194094"/>
        </a:xfrm>
      </xdr:grpSpPr>
      <xdr:grpSp>
        <xdr:nvGrpSpPr>
          <xdr:cNvPr id="962" name="グループ化 961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964" name="直線コネクタ 963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65" name="直線コネクタ 964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63" name="正方形/長方形 962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270</xdr:row>
      <xdr:rowOff>0</xdr:rowOff>
    </xdr:from>
    <xdr:to>
      <xdr:col>32</xdr:col>
      <xdr:colOff>955</xdr:colOff>
      <xdr:row>271</xdr:row>
      <xdr:rowOff>91109</xdr:rowOff>
    </xdr:to>
    <xdr:grpSp>
      <xdr:nvGrpSpPr>
        <xdr:cNvPr id="966" name="グループ化 965"/>
        <xdr:cNvGrpSpPr/>
      </xdr:nvGrpSpPr>
      <xdr:grpSpPr>
        <a:xfrm>
          <a:off x="5610225" y="25984200"/>
          <a:ext cx="181930" cy="186359"/>
          <a:chOff x="12220755" y="9679557"/>
          <a:chExt cx="179717" cy="194094"/>
        </a:xfrm>
      </xdr:grpSpPr>
      <xdr:grpSp>
        <xdr:nvGrpSpPr>
          <xdr:cNvPr id="998" name="グループ化 997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00" name="直線コネクタ 999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1" name="直線コネクタ 1000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99" name="正方形/長方形 998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268</xdr:row>
      <xdr:rowOff>0</xdr:rowOff>
    </xdr:from>
    <xdr:to>
      <xdr:col>32</xdr:col>
      <xdr:colOff>181536</xdr:colOff>
      <xdr:row>270</xdr:row>
      <xdr:rowOff>0</xdr:rowOff>
    </xdr:to>
    <xdr:grpSp>
      <xdr:nvGrpSpPr>
        <xdr:cNvPr id="1029" name="グループ化 1028"/>
        <xdr:cNvGrpSpPr/>
      </xdr:nvGrpSpPr>
      <xdr:grpSpPr>
        <a:xfrm>
          <a:off x="5791200" y="25793700"/>
          <a:ext cx="181536" cy="190500"/>
          <a:chOff x="12220755" y="9679557"/>
          <a:chExt cx="179717" cy="194094"/>
        </a:xfrm>
      </xdr:grpSpPr>
      <xdr:grpSp>
        <xdr:nvGrpSpPr>
          <xdr:cNvPr id="1030" name="グループ化 1029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32" name="直線コネクタ 1031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33" name="直線コネクタ 1032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1" name="正方形/長方形 1030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269</xdr:row>
      <xdr:rowOff>0</xdr:rowOff>
    </xdr:from>
    <xdr:to>
      <xdr:col>32</xdr:col>
      <xdr:colOff>0</xdr:colOff>
      <xdr:row>271</xdr:row>
      <xdr:rowOff>0</xdr:rowOff>
    </xdr:to>
    <xdr:cxnSp macro="">
      <xdr:nvCxnSpPr>
        <xdr:cNvPr id="1042" name="直線コネクタ 1041"/>
        <xdr:cNvCxnSpPr/>
      </xdr:nvCxnSpPr>
      <xdr:spPr>
        <a:xfrm>
          <a:off x="5830957" y="27001304"/>
          <a:ext cx="0" cy="19878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282</xdr:row>
      <xdr:rowOff>0</xdr:rowOff>
    </xdr:from>
    <xdr:to>
      <xdr:col>14</xdr:col>
      <xdr:colOff>2700</xdr:colOff>
      <xdr:row>284</xdr:row>
      <xdr:rowOff>4141</xdr:rowOff>
    </xdr:to>
    <xdr:grpSp>
      <xdr:nvGrpSpPr>
        <xdr:cNvPr id="1043" name="グループ化 1042"/>
        <xdr:cNvGrpSpPr/>
      </xdr:nvGrpSpPr>
      <xdr:grpSpPr>
        <a:xfrm>
          <a:off x="2352675" y="27127200"/>
          <a:ext cx="183675" cy="194641"/>
          <a:chOff x="926325" y="196964"/>
          <a:chExt cx="235908" cy="200601"/>
        </a:xfrm>
      </xdr:grpSpPr>
      <xdr:sp macro="" textlink="">
        <xdr:nvSpPr>
          <xdr:cNvPr id="1044" name="楕円 1043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45" name="直線コネクタ 104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6" name="直線コネクタ 104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1" name="正方形/長方形 1050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2" name="正方形/長方形 1051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285</xdr:row>
      <xdr:rowOff>91109</xdr:rowOff>
    </xdr:from>
    <xdr:to>
      <xdr:col>14</xdr:col>
      <xdr:colOff>2700</xdr:colOff>
      <xdr:row>288</xdr:row>
      <xdr:rowOff>0</xdr:rowOff>
    </xdr:to>
    <xdr:grpSp>
      <xdr:nvGrpSpPr>
        <xdr:cNvPr id="1053" name="グループ化 1052"/>
        <xdr:cNvGrpSpPr/>
      </xdr:nvGrpSpPr>
      <xdr:grpSpPr>
        <a:xfrm>
          <a:off x="2352675" y="27504059"/>
          <a:ext cx="183675" cy="194641"/>
          <a:chOff x="926325" y="196964"/>
          <a:chExt cx="235908" cy="200601"/>
        </a:xfrm>
      </xdr:grpSpPr>
      <xdr:sp macro="" textlink="">
        <xdr:nvSpPr>
          <xdr:cNvPr id="1054" name="楕円 1053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55" name="直線コネクタ 1054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6" name="直線コネクタ 1055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7" name="正方形/長方形 1056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8" name="正方形/長方形 1057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284</xdr:row>
      <xdr:rowOff>4141</xdr:rowOff>
    </xdr:from>
    <xdr:to>
      <xdr:col>13</xdr:col>
      <xdr:colOff>182217</xdr:colOff>
      <xdr:row>286</xdr:row>
      <xdr:rowOff>0</xdr:rowOff>
    </xdr:to>
    <xdr:grpSp>
      <xdr:nvGrpSpPr>
        <xdr:cNvPr id="1059" name="グループ化 1058"/>
        <xdr:cNvGrpSpPr/>
      </xdr:nvGrpSpPr>
      <xdr:grpSpPr>
        <a:xfrm>
          <a:off x="2352675" y="27321841"/>
          <a:ext cx="182217" cy="186359"/>
          <a:chOff x="12220755" y="9679557"/>
          <a:chExt cx="179717" cy="194094"/>
        </a:xfrm>
      </xdr:grpSpPr>
      <xdr:grpSp>
        <xdr:nvGrpSpPr>
          <xdr:cNvPr id="1060" name="グループ化 1059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80" name="直線コネクタ 1079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81" name="直線コネクタ 1080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69" name="正方形/長方形 1068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283</xdr:row>
      <xdr:rowOff>0</xdr:rowOff>
    </xdr:from>
    <xdr:to>
      <xdr:col>15</xdr:col>
      <xdr:colOff>1967</xdr:colOff>
      <xdr:row>283</xdr:row>
      <xdr:rowOff>0</xdr:rowOff>
    </xdr:to>
    <xdr:cxnSp macro="">
      <xdr:nvCxnSpPr>
        <xdr:cNvPr id="1082" name="直線コネクタ 1081"/>
        <xdr:cNvCxnSpPr/>
      </xdr:nvCxnSpPr>
      <xdr:spPr>
        <a:xfrm>
          <a:off x="2551043" y="26007391"/>
          <a:ext cx="184185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284</xdr:row>
      <xdr:rowOff>92927</xdr:rowOff>
    </xdr:from>
    <xdr:to>
      <xdr:col>15</xdr:col>
      <xdr:colOff>1967</xdr:colOff>
      <xdr:row>284</xdr:row>
      <xdr:rowOff>92927</xdr:rowOff>
    </xdr:to>
    <xdr:cxnSp macro="">
      <xdr:nvCxnSpPr>
        <xdr:cNvPr id="1083" name="直線コネクタ 1082"/>
        <xdr:cNvCxnSpPr/>
      </xdr:nvCxnSpPr>
      <xdr:spPr>
        <a:xfrm flipV="1">
          <a:off x="2553010" y="26199710"/>
          <a:ext cx="18221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1967</xdr:colOff>
      <xdr:row>286</xdr:row>
      <xdr:rowOff>92927</xdr:rowOff>
    </xdr:from>
    <xdr:to>
      <xdr:col>15</xdr:col>
      <xdr:colOff>1968</xdr:colOff>
      <xdr:row>286</xdr:row>
      <xdr:rowOff>92927</xdr:rowOff>
    </xdr:to>
    <xdr:cxnSp macro="">
      <xdr:nvCxnSpPr>
        <xdr:cNvPr id="1084" name="直線コネクタ 1083"/>
        <xdr:cNvCxnSpPr/>
      </xdr:nvCxnSpPr>
      <xdr:spPr>
        <a:xfrm>
          <a:off x="2553010" y="26398492"/>
          <a:ext cx="182219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283</xdr:row>
      <xdr:rowOff>0</xdr:rowOff>
    </xdr:from>
    <xdr:to>
      <xdr:col>15</xdr:col>
      <xdr:colOff>1968</xdr:colOff>
      <xdr:row>286</xdr:row>
      <xdr:rowOff>92927</xdr:rowOff>
    </xdr:to>
    <xdr:cxnSp macro="">
      <xdr:nvCxnSpPr>
        <xdr:cNvPr id="1085" name="直線コネクタ 1084"/>
        <xdr:cNvCxnSpPr/>
      </xdr:nvCxnSpPr>
      <xdr:spPr>
        <a:xfrm>
          <a:off x="2735228" y="26007391"/>
          <a:ext cx="1" cy="39110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1967</xdr:colOff>
      <xdr:row>284</xdr:row>
      <xdr:rowOff>0</xdr:rowOff>
    </xdr:from>
    <xdr:to>
      <xdr:col>16</xdr:col>
      <xdr:colOff>1286</xdr:colOff>
      <xdr:row>286</xdr:row>
      <xdr:rowOff>0</xdr:rowOff>
    </xdr:to>
    <xdr:grpSp>
      <xdr:nvGrpSpPr>
        <xdr:cNvPr id="1086" name="グループ化 1085"/>
        <xdr:cNvGrpSpPr/>
      </xdr:nvGrpSpPr>
      <xdr:grpSpPr>
        <a:xfrm>
          <a:off x="2716592" y="27317700"/>
          <a:ext cx="180294" cy="190500"/>
          <a:chOff x="12220755" y="9679557"/>
          <a:chExt cx="179717" cy="194094"/>
        </a:xfrm>
      </xdr:grpSpPr>
      <xdr:grpSp>
        <xdr:nvGrpSpPr>
          <xdr:cNvPr id="1087" name="グループ化 1086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89" name="直線コネクタ 1088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90" name="直線コネクタ 1089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88" name="正方形/長方形 1087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280</xdr:row>
      <xdr:rowOff>4140</xdr:rowOff>
    </xdr:from>
    <xdr:to>
      <xdr:col>13</xdr:col>
      <xdr:colOff>182217</xdr:colOff>
      <xdr:row>282</xdr:row>
      <xdr:rowOff>0</xdr:rowOff>
    </xdr:to>
    <xdr:grpSp>
      <xdr:nvGrpSpPr>
        <xdr:cNvPr id="1091" name="グループ化 1090"/>
        <xdr:cNvGrpSpPr/>
      </xdr:nvGrpSpPr>
      <xdr:grpSpPr>
        <a:xfrm>
          <a:off x="2352675" y="26940840"/>
          <a:ext cx="182217" cy="186360"/>
          <a:chOff x="12220755" y="9679557"/>
          <a:chExt cx="179717" cy="194094"/>
        </a:xfrm>
      </xdr:grpSpPr>
      <xdr:grpSp>
        <xdr:nvGrpSpPr>
          <xdr:cNvPr id="1092" name="グループ化 1091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94" name="直線コネクタ 1093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95" name="直線コネクタ 1094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93" name="正方形/長方形 1092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278</xdr:row>
      <xdr:rowOff>4141</xdr:rowOff>
    </xdr:from>
    <xdr:to>
      <xdr:col>13</xdr:col>
      <xdr:colOff>182217</xdr:colOff>
      <xdr:row>280</xdr:row>
      <xdr:rowOff>0</xdr:rowOff>
    </xdr:to>
    <xdr:grpSp>
      <xdr:nvGrpSpPr>
        <xdr:cNvPr id="1096" name="グループ化 1095"/>
        <xdr:cNvGrpSpPr/>
      </xdr:nvGrpSpPr>
      <xdr:grpSpPr>
        <a:xfrm>
          <a:off x="2352675" y="26750341"/>
          <a:ext cx="182217" cy="186359"/>
          <a:chOff x="12220755" y="9679557"/>
          <a:chExt cx="179717" cy="194094"/>
        </a:xfrm>
      </xdr:grpSpPr>
      <xdr:grpSp>
        <xdr:nvGrpSpPr>
          <xdr:cNvPr id="1097" name="グループ化 1096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099" name="直線コネクタ 1098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00" name="直線コネクタ 1099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98" name="正方形/長方形 1097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182216</xdr:colOff>
      <xdr:row>279</xdr:row>
      <xdr:rowOff>0</xdr:rowOff>
    </xdr:from>
    <xdr:to>
      <xdr:col>15</xdr:col>
      <xdr:colOff>0</xdr:colOff>
      <xdr:row>279</xdr:row>
      <xdr:rowOff>0</xdr:rowOff>
    </xdr:to>
    <xdr:cxnSp macro="">
      <xdr:nvCxnSpPr>
        <xdr:cNvPr id="1102" name="直線コネクタ 1101"/>
        <xdr:cNvCxnSpPr/>
      </xdr:nvCxnSpPr>
      <xdr:spPr>
        <a:xfrm>
          <a:off x="2551042" y="27995217"/>
          <a:ext cx="182219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278</xdr:row>
      <xdr:rowOff>0</xdr:rowOff>
    </xdr:from>
    <xdr:to>
      <xdr:col>16</xdr:col>
      <xdr:colOff>0</xdr:colOff>
      <xdr:row>279</xdr:row>
      <xdr:rowOff>95251</xdr:rowOff>
    </xdr:to>
    <xdr:grpSp>
      <xdr:nvGrpSpPr>
        <xdr:cNvPr id="1103" name="グループ化 1102"/>
        <xdr:cNvGrpSpPr/>
      </xdr:nvGrpSpPr>
      <xdr:grpSpPr>
        <a:xfrm>
          <a:off x="2714625" y="26746200"/>
          <a:ext cx="180975" cy="190501"/>
          <a:chOff x="12220755" y="9679557"/>
          <a:chExt cx="179717" cy="194094"/>
        </a:xfrm>
      </xdr:grpSpPr>
      <xdr:grpSp>
        <xdr:nvGrpSpPr>
          <xdr:cNvPr id="1104" name="グループ化 110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06" name="直線コネクタ 110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07" name="直線コネクタ 1106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05" name="正方形/長方形 110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284</xdr:row>
      <xdr:rowOff>0</xdr:rowOff>
    </xdr:from>
    <xdr:to>
      <xdr:col>32</xdr:col>
      <xdr:colOff>2700</xdr:colOff>
      <xdr:row>286</xdr:row>
      <xdr:rowOff>4141</xdr:rowOff>
    </xdr:to>
    <xdr:grpSp>
      <xdr:nvGrpSpPr>
        <xdr:cNvPr id="1108" name="グループ化 1107"/>
        <xdr:cNvGrpSpPr/>
      </xdr:nvGrpSpPr>
      <xdr:grpSpPr>
        <a:xfrm>
          <a:off x="5610225" y="27317700"/>
          <a:ext cx="183675" cy="194641"/>
          <a:chOff x="926325" y="196964"/>
          <a:chExt cx="235908" cy="200601"/>
        </a:xfrm>
      </xdr:grpSpPr>
      <xdr:sp macro="" textlink="">
        <xdr:nvSpPr>
          <xdr:cNvPr id="1109" name="楕円 1108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10" name="直線コネクタ 1109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1" name="直線コネクタ 1110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12" name="正方形/長方形 1111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3" name="正方形/長方形 1112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287</xdr:row>
      <xdr:rowOff>91109</xdr:rowOff>
    </xdr:from>
    <xdr:to>
      <xdr:col>32</xdr:col>
      <xdr:colOff>2700</xdr:colOff>
      <xdr:row>290</xdr:row>
      <xdr:rowOff>0</xdr:rowOff>
    </xdr:to>
    <xdr:grpSp>
      <xdr:nvGrpSpPr>
        <xdr:cNvPr id="1114" name="グループ化 1113"/>
        <xdr:cNvGrpSpPr/>
      </xdr:nvGrpSpPr>
      <xdr:grpSpPr>
        <a:xfrm>
          <a:off x="5610225" y="27694559"/>
          <a:ext cx="183675" cy="194641"/>
          <a:chOff x="926325" y="196964"/>
          <a:chExt cx="235908" cy="200601"/>
        </a:xfrm>
      </xdr:grpSpPr>
      <xdr:sp macro="" textlink="">
        <xdr:nvSpPr>
          <xdr:cNvPr id="1115" name="楕円 1114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16" name="直線コネクタ 1115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7" name="直線コネクタ 1116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18" name="正方形/長方形 1117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9" name="正方形/長方形 1118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286</xdr:row>
      <xdr:rowOff>4141</xdr:rowOff>
    </xdr:from>
    <xdr:to>
      <xdr:col>31</xdr:col>
      <xdr:colOff>182217</xdr:colOff>
      <xdr:row>288</xdr:row>
      <xdr:rowOff>0</xdr:rowOff>
    </xdr:to>
    <xdr:grpSp>
      <xdr:nvGrpSpPr>
        <xdr:cNvPr id="1120" name="グループ化 1119"/>
        <xdr:cNvGrpSpPr/>
      </xdr:nvGrpSpPr>
      <xdr:grpSpPr>
        <a:xfrm>
          <a:off x="5610225" y="27512341"/>
          <a:ext cx="182217" cy="186359"/>
          <a:chOff x="12220755" y="9679557"/>
          <a:chExt cx="179717" cy="194094"/>
        </a:xfrm>
      </xdr:grpSpPr>
      <xdr:grpSp>
        <xdr:nvGrpSpPr>
          <xdr:cNvPr id="1121" name="グループ化 1120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23" name="直線コネクタ 1122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4" name="直線コネクタ 1123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22" name="正方形/長方形 1121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285</xdr:row>
      <xdr:rowOff>0</xdr:rowOff>
    </xdr:from>
    <xdr:to>
      <xdr:col>33</xdr:col>
      <xdr:colOff>1967</xdr:colOff>
      <xdr:row>285</xdr:row>
      <xdr:rowOff>0</xdr:rowOff>
    </xdr:to>
    <xdr:cxnSp macro="">
      <xdr:nvCxnSpPr>
        <xdr:cNvPr id="1125" name="直線コネクタ 1124"/>
        <xdr:cNvCxnSpPr/>
      </xdr:nvCxnSpPr>
      <xdr:spPr>
        <a:xfrm>
          <a:off x="2551043" y="28392783"/>
          <a:ext cx="184185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286</xdr:row>
      <xdr:rowOff>92927</xdr:rowOff>
    </xdr:from>
    <xdr:to>
      <xdr:col>33</xdr:col>
      <xdr:colOff>1967</xdr:colOff>
      <xdr:row>286</xdr:row>
      <xdr:rowOff>92927</xdr:rowOff>
    </xdr:to>
    <xdr:cxnSp macro="">
      <xdr:nvCxnSpPr>
        <xdr:cNvPr id="1126" name="直線コネクタ 1125"/>
        <xdr:cNvCxnSpPr/>
      </xdr:nvCxnSpPr>
      <xdr:spPr>
        <a:xfrm flipV="1">
          <a:off x="2553010" y="28585101"/>
          <a:ext cx="18221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1967</xdr:colOff>
      <xdr:row>288</xdr:row>
      <xdr:rowOff>92927</xdr:rowOff>
    </xdr:from>
    <xdr:to>
      <xdr:col>33</xdr:col>
      <xdr:colOff>1968</xdr:colOff>
      <xdr:row>288</xdr:row>
      <xdr:rowOff>92927</xdr:rowOff>
    </xdr:to>
    <xdr:cxnSp macro="">
      <xdr:nvCxnSpPr>
        <xdr:cNvPr id="1127" name="直線コネクタ 1126"/>
        <xdr:cNvCxnSpPr/>
      </xdr:nvCxnSpPr>
      <xdr:spPr>
        <a:xfrm>
          <a:off x="2553010" y="28783884"/>
          <a:ext cx="182219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285</xdr:row>
      <xdr:rowOff>0</xdr:rowOff>
    </xdr:from>
    <xdr:to>
      <xdr:col>33</xdr:col>
      <xdr:colOff>1968</xdr:colOff>
      <xdr:row>288</xdr:row>
      <xdr:rowOff>92927</xdr:rowOff>
    </xdr:to>
    <xdr:cxnSp macro="">
      <xdr:nvCxnSpPr>
        <xdr:cNvPr id="1128" name="直線コネクタ 1127"/>
        <xdr:cNvCxnSpPr/>
      </xdr:nvCxnSpPr>
      <xdr:spPr>
        <a:xfrm>
          <a:off x="2735228" y="28392783"/>
          <a:ext cx="1" cy="39110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286</xdr:row>
      <xdr:rowOff>0</xdr:rowOff>
    </xdr:from>
    <xdr:to>
      <xdr:col>34</xdr:col>
      <xdr:colOff>1286</xdr:colOff>
      <xdr:row>288</xdr:row>
      <xdr:rowOff>0</xdr:rowOff>
    </xdr:to>
    <xdr:grpSp>
      <xdr:nvGrpSpPr>
        <xdr:cNvPr id="1129" name="グループ化 1128"/>
        <xdr:cNvGrpSpPr/>
      </xdr:nvGrpSpPr>
      <xdr:grpSpPr>
        <a:xfrm>
          <a:off x="5974142" y="27508200"/>
          <a:ext cx="180294" cy="190500"/>
          <a:chOff x="12220755" y="9679557"/>
          <a:chExt cx="179717" cy="194094"/>
        </a:xfrm>
      </xdr:grpSpPr>
      <xdr:grpSp>
        <xdr:nvGrpSpPr>
          <xdr:cNvPr id="1130" name="グループ化 1129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32" name="直線コネクタ 1131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33" name="直線コネクタ 1132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31" name="正方形/長方形 1130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280</xdr:row>
      <xdr:rowOff>4140</xdr:rowOff>
    </xdr:from>
    <xdr:to>
      <xdr:col>19</xdr:col>
      <xdr:colOff>0</xdr:colOff>
      <xdr:row>282</xdr:row>
      <xdr:rowOff>0</xdr:rowOff>
    </xdr:to>
    <xdr:grpSp>
      <xdr:nvGrpSpPr>
        <xdr:cNvPr id="1134" name="グループ化 1133"/>
        <xdr:cNvGrpSpPr/>
      </xdr:nvGrpSpPr>
      <xdr:grpSpPr>
        <a:xfrm>
          <a:off x="3257550" y="26940840"/>
          <a:ext cx="180975" cy="186360"/>
          <a:chOff x="12220755" y="9679557"/>
          <a:chExt cx="179717" cy="194094"/>
        </a:xfrm>
      </xdr:grpSpPr>
      <xdr:grpSp>
        <xdr:nvGrpSpPr>
          <xdr:cNvPr id="1135" name="グループ化 1134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37" name="直線コネクタ 1136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38" name="直線コネクタ 1137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36" name="正方形/長方形 1135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182217</xdr:colOff>
      <xdr:row>281</xdr:row>
      <xdr:rowOff>0</xdr:rowOff>
    </xdr:from>
    <xdr:to>
      <xdr:col>18</xdr:col>
      <xdr:colOff>0</xdr:colOff>
      <xdr:row>281</xdr:row>
      <xdr:rowOff>0</xdr:rowOff>
    </xdr:to>
    <xdr:cxnSp macro="">
      <xdr:nvCxnSpPr>
        <xdr:cNvPr id="1139" name="直線コネクタ 1138"/>
        <xdr:cNvCxnSpPr/>
      </xdr:nvCxnSpPr>
      <xdr:spPr>
        <a:xfrm>
          <a:off x="2551043" y="28194000"/>
          <a:ext cx="72887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35</xdr:row>
      <xdr:rowOff>0</xdr:rowOff>
    </xdr:to>
    <xdr:cxnSp macro="">
      <xdr:nvCxnSpPr>
        <xdr:cNvPr id="1140" name="直線コネクタ 1139"/>
        <xdr:cNvCxnSpPr/>
      </xdr:nvCxnSpPr>
      <xdr:spPr>
        <a:xfrm>
          <a:off x="3097696" y="3743739"/>
          <a:ext cx="182217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0</xdr:colOff>
      <xdr:row>43</xdr:row>
      <xdr:rowOff>0</xdr:rowOff>
    </xdr:to>
    <xdr:cxnSp macro="">
      <xdr:nvCxnSpPr>
        <xdr:cNvPr id="1141" name="直線コネクタ 1140"/>
        <xdr:cNvCxnSpPr/>
      </xdr:nvCxnSpPr>
      <xdr:spPr>
        <a:xfrm>
          <a:off x="3279913" y="3743739"/>
          <a:ext cx="0" cy="79513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27</xdr:row>
      <xdr:rowOff>0</xdr:rowOff>
    </xdr:from>
    <xdr:to>
      <xdr:col>33</xdr:col>
      <xdr:colOff>2700</xdr:colOff>
      <xdr:row>29</xdr:row>
      <xdr:rowOff>4141</xdr:rowOff>
    </xdr:to>
    <xdr:grpSp>
      <xdr:nvGrpSpPr>
        <xdr:cNvPr id="1142" name="グループ化 1141"/>
        <xdr:cNvGrpSpPr/>
      </xdr:nvGrpSpPr>
      <xdr:grpSpPr>
        <a:xfrm>
          <a:off x="5791200" y="2838450"/>
          <a:ext cx="183675" cy="194641"/>
          <a:chOff x="926325" y="196964"/>
          <a:chExt cx="235908" cy="200601"/>
        </a:xfrm>
      </xdr:grpSpPr>
      <xdr:sp macro="" textlink="">
        <xdr:nvSpPr>
          <xdr:cNvPr id="1143" name="楕円 1142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44" name="直線コネクタ 1143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5" name="直線コネクタ 1144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46" name="正方形/長方形 1145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7" name="正方形/長方形 1146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30</xdr:row>
      <xdr:rowOff>91109</xdr:rowOff>
    </xdr:from>
    <xdr:to>
      <xdr:col>33</xdr:col>
      <xdr:colOff>2700</xdr:colOff>
      <xdr:row>33</xdr:row>
      <xdr:rowOff>0</xdr:rowOff>
    </xdr:to>
    <xdr:grpSp>
      <xdr:nvGrpSpPr>
        <xdr:cNvPr id="1148" name="グループ化 1147"/>
        <xdr:cNvGrpSpPr/>
      </xdr:nvGrpSpPr>
      <xdr:grpSpPr>
        <a:xfrm>
          <a:off x="5791200" y="3215309"/>
          <a:ext cx="183675" cy="194641"/>
          <a:chOff x="926325" y="196964"/>
          <a:chExt cx="235908" cy="200601"/>
        </a:xfrm>
      </xdr:grpSpPr>
      <xdr:sp macro="" textlink="">
        <xdr:nvSpPr>
          <xdr:cNvPr id="1149" name="楕円 1148"/>
          <xdr:cNvSpPr/>
        </xdr:nvSpPr>
        <xdr:spPr>
          <a:xfrm>
            <a:off x="1046308" y="240708"/>
            <a:ext cx="115925" cy="118667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50" name="直線コネクタ 1149"/>
          <xdr:cNvCxnSpPr/>
        </xdr:nvCxnSpPr>
        <xdr:spPr>
          <a:xfrm>
            <a:off x="926325" y="296056"/>
            <a:ext cx="11394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1" name="直線コネクタ 1150"/>
          <xdr:cNvCxnSpPr/>
        </xdr:nvCxnSpPr>
        <xdr:spPr>
          <a:xfrm>
            <a:off x="983200" y="196964"/>
            <a:ext cx="0" cy="1964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2" name="正方形/長方形 1151"/>
          <xdr:cNvSpPr/>
        </xdr:nvSpPr>
        <xdr:spPr>
          <a:xfrm>
            <a:off x="927667" y="196964"/>
            <a:ext cx="115942" cy="1964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53" name="正方形/長方形 1152"/>
          <xdr:cNvSpPr/>
        </xdr:nvSpPr>
        <xdr:spPr>
          <a:xfrm>
            <a:off x="1043623" y="201106"/>
            <a:ext cx="116144" cy="1964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29</xdr:row>
      <xdr:rowOff>4141</xdr:rowOff>
    </xdr:from>
    <xdr:to>
      <xdr:col>33</xdr:col>
      <xdr:colOff>0</xdr:colOff>
      <xdr:row>31</xdr:row>
      <xdr:rowOff>0</xdr:rowOff>
    </xdr:to>
    <xdr:grpSp>
      <xdr:nvGrpSpPr>
        <xdr:cNvPr id="1154" name="グループ化 1153"/>
        <xdr:cNvGrpSpPr/>
      </xdr:nvGrpSpPr>
      <xdr:grpSpPr>
        <a:xfrm>
          <a:off x="5791200" y="3033091"/>
          <a:ext cx="180975" cy="186359"/>
          <a:chOff x="12220755" y="9679557"/>
          <a:chExt cx="179717" cy="194094"/>
        </a:xfrm>
      </xdr:grpSpPr>
      <xdr:grpSp>
        <xdr:nvGrpSpPr>
          <xdr:cNvPr id="1155" name="グループ化 1154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57" name="直線コネクタ 1156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58" name="直線コネクタ 1157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6" name="正方形/長方形 1155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28</xdr:row>
      <xdr:rowOff>0</xdr:rowOff>
    </xdr:from>
    <xdr:to>
      <xdr:col>34</xdr:col>
      <xdr:colOff>1967</xdr:colOff>
      <xdr:row>28</xdr:row>
      <xdr:rowOff>0</xdr:rowOff>
    </xdr:to>
    <xdr:cxnSp macro="">
      <xdr:nvCxnSpPr>
        <xdr:cNvPr id="1159" name="直線コネクタ 1158"/>
        <xdr:cNvCxnSpPr/>
      </xdr:nvCxnSpPr>
      <xdr:spPr>
        <a:xfrm>
          <a:off x="2551043" y="28392783"/>
          <a:ext cx="184185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29</xdr:row>
      <xdr:rowOff>92927</xdr:rowOff>
    </xdr:from>
    <xdr:to>
      <xdr:col>34</xdr:col>
      <xdr:colOff>1967</xdr:colOff>
      <xdr:row>29</xdr:row>
      <xdr:rowOff>92927</xdr:rowOff>
    </xdr:to>
    <xdr:cxnSp macro="">
      <xdr:nvCxnSpPr>
        <xdr:cNvPr id="1160" name="直線コネクタ 1159"/>
        <xdr:cNvCxnSpPr/>
      </xdr:nvCxnSpPr>
      <xdr:spPr>
        <a:xfrm flipV="1">
          <a:off x="2553010" y="28585101"/>
          <a:ext cx="182218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1967</xdr:colOff>
      <xdr:row>31</xdr:row>
      <xdr:rowOff>92927</xdr:rowOff>
    </xdr:from>
    <xdr:to>
      <xdr:col>34</xdr:col>
      <xdr:colOff>1968</xdr:colOff>
      <xdr:row>31</xdr:row>
      <xdr:rowOff>92927</xdr:rowOff>
    </xdr:to>
    <xdr:cxnSp macro="">
      <xdr:nvCxnSpPr>
        <xdr:cNvPr id="1161" name="直線コネクタ 1160"/>
        <xdr:cNvCxnSpPr/>
      </xdr:nvCxnSpPr>
      <xdr:spPr>
        <a:xfrm>
          <a:off x="2553010" y="28783884"/>
          <a:ext cx="182219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1967</xdr:colOff>
      <xdr:row>28</xdr:row>
      <xdr:rowOff>0</xdr:rowOff>
    </xdr:from>
    <xdr:to>
      <xdr:col>34</xdr:col>
      <xdr:colOff>1968</xdr:colOff>
      <xdr:row>31</xdr:row>
      <xdr:rowOff>92927</xdr:rowOff>
    </xdr:to>
    <xdr:cxnSp macro="">
      <xdr:nvCxnSpPr>
        <xdr:cNvPr id="1162" name="直線コネクタ 1161"/>
        <xdr:cNvCxnSpPr/>
      </xdr:nvCxnSpPr>
      <xdr:spPr>
        <a:xfrm>
          <a:off x="2735228" y="28392783"/>
          <a:ext cx="1" cy="39110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1967</xdr:colOff>
      <xdr:row>29</xdr:row>
      <xdr:rowOff>0</xdr:rowOff>
    </xdr:from>
    <xdr:to>
      <xdr:col>35</xdr:col>
      <xdr:colOff>1286</xdr:colOff>
      <xdr:row>31</xdr:row>
      <xdr:rowOff>0</xdr:rowOff>
    </xdr:to>
    <xdr:grpSp>
      <xdr:nvGrpSpPr>
        <xdr:cNvPr id="1163" name="グループ化 1162"/>
        <xdr:cNvGrpSpPr/>
      </xdr:nvGrpSpPr>
      <xdr:grpSpPr>
        <a:xfrm>
          <a:off x="6155117" y="3028950"/>
          <a:ext cx="180294" cy="190500"/>
          <a:chOff x="12220755" y="9679557"/>
          <a:chExt cx="179717" cy="194094"/>
        </a:xfrm>
      </xdr:grpSpPr>
      <xdr:grpSp>
        <xdr:nvGrpSpPr>
          <xdr:cNvPr id="1164" name="グループ化 1163"/>
          <xdr:cNvGrpSpPr/>
        </xdr:nvGrpSpPr>
        <xdr:grpSpPr>
          <a:xfrm>
            <a:off x="12220755" y="9679557"/>
            <a:ext cx="174265" cy="194094"/>
            <a:chOff x="11137280" y="9919939"/>
            <a:chExt cx="175754" cy="195146"/>
          </a:xfrm>
        </xdr:grpSpPr>
        <xdr:cxnSp macro="">
          <xdr:nvCxnSpPr>
            <xdr:cNvPr id="1166" name="直線コネクタ 1165"/>
            <xdr:cNvCxnSpPr/>
          </xdr:nvCxnSpPr>
          <xdr:spPr>
            <a:xfrm>
              <a:off x="11137280" y="10017512"/>
              <a:ext cx="175754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67" name="直線コネクタ 1166"/>
            <xdr:cNvCxnSpPr/>
          </xdr:nvCxnSpPr>
          <xdr:spPr>
            <a:xfrm>
              <a:off x="11234455" y="9919939"/>
              <a:ext cx="0" cy="19514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65" name="正方形/長方形 1164"/>
          <xdr:cNvSpPr/>
        </xdr:nvSpPr>
        <xdr:spPr>
          <a:xfrm>
            <a:off x="12223132" y="9679557"/>
            <a:ext cx="177340" cy="1940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2</xdr:colOff>
      <xdr:row>26</xdr:row>
      <xdr:rowOff>0</xdr:rowOff>
    </xdr:from>
    <xdr:to>
      <xdr:col>38</xdr:col>
      <xdr:colOff>0</xdr:colOff>
      <xdr:row>26</xdr:row>
      <xdr:rowOff>0</xdr:rowOff>
    </xdr:to>
    <xdr:cxnSp macro="">
      <xdr:nvCxnSpPr>
        <xdr:cNvPr id="1179" name="直線コネクタ 1178"/>
        <xdr:cNvCxnSpPr/>
      </xdr:nvCxnSpPr>
      <xdr:spPr>
        <a:xfrm>
          <a:off x="6000752" y="2744932"/>
          <a:ext cx="909203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25</xdr:row>
      <xdr:rowOff>6686</xdr:rowOff>
    </xdr:from>
    <xdr:to>
      <xdr:col>33</xdr:col>
      <xdr:colOff>2375</xdr:colOff>
      <xdr:row>27</xdr:row>
      <xdr:rowOff>5954</xdr:rowOff>
    </xdr:to>
    <xdr:grpSp>
      <xdr:nvGrpSpPr>
        <xdr:cNvPr id="1180" name="グループ化 1179"/>
        <xdr:cNvGrpSpPr/>
      </xdr:nvGrpSpPr>
      <xdr:grpSpPr>
        <a:xfrm rot="10800000">
          <a:off x="5791200" y="2654636"/>
          <a:ext cx="183350" cy="189768"/>
          <a:chOff x="11016837" y="3735780"/>
          <a:chExt cx="182301" cy="192242"/>
        </a:xfrm>
      </xdr:grpSpPr>
      <xdr:sp macro="" textlink="">
        <xdr:nvSpPr>
          <xdr:cNvPr id="1181" name="楕円 1180"/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2" name="正方形/長方形 1181"/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183" name="グループ化 1182"/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1184" name="直線コネクタ 1183"/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5" name="直線コネクタ 1184"/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6" name="直線コネクタ 1185"/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38</xdr:col>
      <xdr:colOff>0</xdr:colOff>
      <xdr:row>25</xdr:row>
      <xdr:rowOff>0</xdr:rowOff>
    </xdr:from>
    <xdr:to>
      <xdr:col>38</xdr:col>
      <xdr:colOff>178812</xdr:colOff>
      <xdr:row>27</xdr:row>
      <xdr:rowOff>228</xdr:rowOff>
    </xdr:to>
    <xdr:grpSp>
      <xdr:nvGrpSpPr>
        <xdr:cNvPr id="1187" name="グループ化 1186"/>
        <xdr:cNvGrpSpPr/>
      </xdr:nvGrpSpPr>
      <xdr:grpSpPr>
        <a:xfrm>
          <a:off x="6877050" y="2647950"/>
          <a:ext cx="178812" cy="190728"/>
          <a:chOff x="11057714" y="2992244"/>
          <a:chExt cx="177140" cy="194288"/>
        </a:xfrm>
      </xdr:grpSpPr>
      <xdr:cxnSp macro="">
        <xdr:nvCxnSpPr>
          <xdr:cNvPr id="1188" name="直線コネクタ 1187"/>
          <xdr:cNvCxnSpPr>
            <a:stCxn id="1190" idx="1"/>
            <a:endCxn id="1190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9" name="直線コネクタ 1188"/>
          <xdr:cNvCxnSpPr>
            <a:stCxn id="1190" idx="0"/>
            <a:endCxn id="1190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0" name="正方形/長方形 1189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282</xdr:row>
      <xdr:rowOff>0</xdr:rowOff>
    </xdr:from>
    <xdr:to>
      <xdr:col>33</xdr:col>
      <xdr:colOff>178812</xdr:colOff>
      <xdr:row>284</xdr:row>
      <xdr:rowOff>228</xdr:rowOff>
    </xdr:to>
    <xdr:grpSp>
      <xdr:nvGrpSpPr>
        <xdr:cNvPr id="1195" name="グループ化 1194"/>
        <xdr:cNvGrpSpPr/>
      </xdr:nvGrpSpPr>
      <xdr:grpSpPr>
        <a:xfrm>
          <a:off x="5972175" y="27127200"/>
          <a:ext cx="178812" cy="190728"/>
          <a:chOff x="11057714" y="2992244"/>
          <a:chExt cx="177140" cy="194288"/>
        </a:xfrm>
      </xdr:grpSpPr>
      <xdr:cxnSp macro="">
        <xdr:nvCxnSpPr>
          <xdr:cNvPr id="1196" name="直線コネクタ 1195"/>
          <xdr:cNvCxnSpPr>
            <a:stCxn id="1198" idx="1"/>
            <a:endCxn id="1198" idx="3"/>
          </xdr:cNvCxnSpPr>
        </xdr:nvCxnSpPr>
        <xdr:spPr>
          <a:xfrm>
            <a:off x="11057714" y="3089388"/>
            <a:ext cx="177140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7" name="直線コネクタ 1196"/>
          <xdr:cNvCxnSpPr>
            <a:stCxn id="1198" idx="0"/>
            <a:endCxn id="1198" idx="2"/>
          </xdr:cNvCxnSpPr>
        </xdr:nvCxnSpPr>
        <xdr:spPr>
          <a:xfrm>
            <a:off x="11146284" y="2992244"/>
            <a:ext cx="0" cy="1942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8" name="正方形/長方形 1197"/>
          <xdr:cNvSpPr/>
        </xdr:nvSpPr>
        <xdr:spPr>
          <a:xfrm>
            <a:off x="11057714" y="2992244"/>
            <a:ext cx="177140" cy="1942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282</xdr:row>
      <xdr:rowOff>0</xdr:rowOff>
    </xdr:from>
    <xdr:to>
      <xdr:col>32</xdr:col>
      <xdr:colOff>2376</xdr:colOff>
      <xdr:row>283</xdr:row>
      <xdr:rowOff>94518</xdr:rowOff>
    </xdr:to>
    <xdr:grpSp>
      <xdr:nvGrpSpPr>
        <xdr:cNvPr id="1205" name="グループ化 1204"/>
        <xdr:cNvGrpSpPr/>
      </xdr:nvGrpSpPr>
      <xdr:grpSpPr>
        <a:xfrm rot="10800000">
          <a:off x="5610225" y="27127200"/>
          <a:ext cx="183351" cy="189768"/>
          <a:chOff x="11016837" y="3735780"/>
          <a:chExt cx="182301" cy="192242"/>
        </a:xfrm>
      </xdr:grpSpPr>
      <xdr:sp macro="" textlink="">
        <xdr:nvSpPr>
          <xdr:cNvPr id="1206" name="楕円 1205"/>
          <xdr:cNvSpPr/>
        </xdr:nvSpPr>
        <xdr:spPr>
          <a:xfrm>
            <a:off x="11028328" y="3776923"/>
            <a:ext cx="92319" cy="115749"/>
          </a:xfrm>
          <a:prstGeom prst="ellipse">
            <a:avLst/>
          </a:prstGeom>
          <a:no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7" name="正方形/長方形 1206"/>
          <xdr:cNvSpPr/>
        </xdr:nvSpPr>
        <xdr:spPr>
          <a:xfrm>
            <a:off x="11016837" y="3735780"/>
            <a:ext cx="180605" cy="192242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208" name="グループ化 1207"/>
          <xdr:cNvGrpSpPr/>
        </xdr:nvGrpSpPr>
        <xdr:grpSpPr>
          <a:xfrm>
            <a:off x="11109174" y="3739219"/>
            <a:ext cx="89964" cy="183871"/>
            <a:chOff x="1510061" y="195146"/>
            <a:chExt cx="116159" cy="195147"/>
          </a:xfrm>
        </xdr:grpSpPr>
        <xdr:cxnSp macro="">
          <xdr:nvCxnSpPr>
            <xdr:cNvPr id="1209" name="直線コネクタ 1208"/>
            <xdr:cNvCxnSpPr/>
          </xdr:nvCxnSpPr>
          <xdr:spPr>
            <a:xfrm>
              <a:off x="1510061" y="292917"/>
              <a:ext cx="11615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10" name="直線コネクタ 1209"/>
            <xdr:cNvCxnSpPr/>
          </xdr:nvCxnSpPr>
          <xdr:spPr>
            <a:xfrm>
              <a:off x="1510061" y="292917"/>
              <a:ext cx="116159" cy="973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11" name="直線コネクタ 1210"/>
            <xdr:cNvCxnSpPr/>
          </xdr:nvCxnSpPr>
          <xdr:spPr>
            <a:xfrm flipV="1">
              <a:off x="1510061" y="195146"/>
              <a:ext cx="116159" cy="99323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31</xdr:col>
      <xdr:colOff>181206</xdr:colOff>
      <xdr:row>283</xdr:row>
      <xdr:rowOff>0</xdr:rowOff>
    </xdr:from>
    <xdr:to>
      <xdr:col>33</xdr:col>
      <xdr:colOff>0</xdr:colOff>
      <xdr:row>283</xdr:row>
      <xdr:rowOff>0</xdr:rowOff>
    </xdr:to>
    <xdr:cxnSp macro="">
      <xdr:nvCxnSpPr>
        <xdr:cNvPr id="1212" name="直線コネクタ 1211"/>
        <xdr:cNvCxnSpPr/>
      </xdr:nvCxnSpPr>
      <xdr:spPr>
        <a:xfrm>
          <a:off x="5859571" y="27219519"/>
          <a:ext cx="185141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</xdr:row>
      <xdr:rowOff>0</xdr:rowOff>
    </xdr:from>
    <xdr:to>
      <xdr:col>50</xdr:col>
      <xdr:colOff>0</xdr:colOff>
      <xdr:row>63</xdr:row>
      <xdr:rowOff>0</xdr:rowOff>
    </xdr:to>
    <xdr:sp macro="" textlink="">
      <xdr:nvSpPr>
        <xdr:cNvPr id="2" name="正方形/長方形 1"/>
        <xdr:cNvSpPr/>
      </xdr:nvSpPr>
      <xdr:spPr>
        <a:xfrm>
          <a:off x="180975" y="552450"/>
          <a:ext cx="8867775" cy="5715000"/>
        </a:xfrm>
        <a:prstGeom prst="rect">
          <a:avLst/>
        </a:prstGeom>
        <a:solidFill>
          <a:schemeClr val="accent1"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50</xdr:col>
      <xdr:colOff>0</xdr:colOff>
      <xdr:row>125</xdr:row>
      <xdr:rowOff>0</xdr:rowOff>
    </xdr:to>
    <xdr:sp macro="" textlink="">
      <xdr:nvSpPr>
        <xdr:cNvPr id="1168" name="正方形/長方形 1167"/>
        <xdr:cNvSpPr/>
      </xdr:nvSpPr>
      <xdr:spPr>
        <a:xfrm>
          <a:off x="180975" y="6457950"/>
          <a:ext cx="8867775" cy="5715000"/>
        </a:xfrm>
        <a:prstGeom prst="rect">
          <a:avLst/>
        </a:prstGeom>
        <a:solidFill>
          <a:schemeClr val="accent1"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50</xdr:col>
      <xdr:colOff>0</xdr:colOff>
      <xdr:row>187</xdr:row>
      <xdr:rowOff>0</xdr:rowOff>
    </xdr:to>
    <xdr:sp macro="" textlink="">
      <xdr:nvSpPr>
        <xdr:cNvPr id="1169" name="正方形/長方形 1168"/>
        <xdr:cNvSpPr/>
      </xdr:nvSpPr>
      <xdr:spPr>
        <a:xfrm>
          <a:off x="180975" y="12363450"/>
          <a:ext cx="8867775" cy="5715000"/>
        </a:xfrm>
        <a:prstGeom prst="rect">
          <a:avLst/>
        </a:prstGeom>
        <a:solidFill>
          <a:schemeClr val="accent1"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189</xdr:row>
      <xdr:rowOff>0</xdr:rowOff>
    </xdr:from>
    <xdr:to>
      <xdr:col>50</xdr:col>
      <xdr:colOff>0</xdr:colOff>
      <xdr:row>249</xdr:row>
      <xdr:rowOff>0</xdr:rowOff>
    </xdr:to>
    <xdr:sp macro="" textlink="">
      <xdr:nvSpPr>
        <xdr:cNvPr id="1170" name="正方形/長方形 1169"/>
        <xdr:cNvSpPr/>
      </xdr:nvSpPr>
      <xdr:spPr>
        <a:xfrm>
          <a:off x="180975" y="18268950"/>
          <a:ext cx="8867775" cy="5715000"/>
        </a:xfrm>
        <a:prstGeom prst="rect">
          <a:avLst/>
        </a:prstGeom>
        <a:solidFill>
          <a:schemeClr val="accent1"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251</xdr:row>
      <xdr:rowOff>0</xdr:rowOff>
    </xdr:from>
    <xdr:to>
      <xdr:col>50</xdr:col>
      <xdr:colOff>0</xdr:colOff>
      <xdr:row>311</xdr:row>
      <xdr:rowOff>0</xdr:rowOff>
    </xdr:to>
    <xdr:sp macro="" textlink="">
      <xdr:nvSpPr>
        <xdr:cNvPr id="1171" name="正方形/長方形 1170"/>
        <xdr:cNvSpPr/>
      </xdr:nvSpPr>
      <xdr:spPr>
        <a:xfrm>
          <a:off x="180975" y="24174450"/>
          <a:ext cx="8867775" cy="5715000"/>
        </a:xfrm>
        <a:prstGeom prst="rect">
          <a:avLst/>
        </a:prstGeom>
        <a:solidFill>
          <a:schemeClr val="accent1"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IFS_&#38651;&#31639;&#23460;\&#37096;&#32626;&#26360;&#36796;\00%20&#38283;&#30330;&#26696;&#20214;&#65288;&#37319;&#37326;&#31649;&#29702;&#65289;\01%20&#12503;&#12525;&#12472;&#12455;&#12463;&#12488;&#21029;%20&#35373;&#35336;&#26360;\21K20-01-001%20&#12513;&#12479;&#12523;&#12486;&#12483;&#12463;&#21521;&#12369;&#20986;&#33655;&#12481;&#12455;&#12483;&#12463;&#12484;&#12540;&#12523;\21K20_01_001%2000%20&#27010;&#35201;&#35373;&#35336;&#2636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IFS_&#38651;&#31639;&#23460;\&#37096;&#32626;&#26360;&#36796;\00%20&#38283;&#30330;&#26696;&#20214;&#65288;&#37319;&#37326;&#31649;&#29702;&#65289;\99%20&#26360;&#39006;&#12501;&#12457;&#12540;&#12510;&#12483;&#12488;\01%20&#35373;&#35336;&#26360;&#12510;&#12473;&#1247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更新履歴"/>
      <sheetName val="要件定義"/>
      <sheetName val="機能概略図"/>
      <sheetName val="ネットワーク関連図"/>
      <sheetName val="画面遷移図"/>
      <sheetName val="タイムスケジュール"/>
      <sheetName val="操作手順"/>
      <sheetName val="共通仕様"/>
      <sheetName val="仕様概要"/>
      <sheetName val="画面一覧"/>
    </sheetNames>
    <sheetDataSet>
      <sheetData sheetId="0">
        <row r="16">
          <cell r="N16" t="str">
            <v>メタルテック向け出荷チェックツール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QL Server フィールド型種類"/>
      <sheetName val="SQL Server To .NET"/>
    </sheetNames>
    <sheetDataSet>
      <sheetData sheetId="0">
        <row r="2">
          <cell r="B2" t="str">
            <v>bigint</v>
          </cell>
          <cell r="C2"/>
          <cell r="D2" t="str">
            <v>-2^63 (-9,223,372,036,854,775,808) ～ 2^63-1 (9,223,372,036,854,775,807)の範囲の整数型</v>
          </cell>
          <cell r="E2">
            <v>8</v>
          </cell>
        </row>
        <row r="3">
          <cell r="B3" t="str">
            <v>int</v>
          </cell>
          <cell r="C3"/>
          <cell r="D3" t="str">
            <v>-2^31 (-2,147,483,648) ～ 2^31-1 (2,147,483,647)の範囲の整数型</v>
          </cell>
          <cell r="E3">
            <v>4</v>
          </cell>
        </row>
        <row r="4">
          <cell r="B4" t="str">
            <v>smallint</v>
          </cell>
          <cell r="C4"/>
          <cell r="D4" t="str">
            <v>-2^15 (-32,768) ～ 2^15-1 (32,767)の範囲の整数型</v>
          </cell>
          <cell r="E4">
            <v>2</v>
          </cell>
        </row>
        <row r="5">
          <cell r="B5" t="str">
            <v>tinyint</v>
          </cell>
          <cell r="C5"/>
          <cell r="D5" t="str">
            <v>0 ～ 255の範囲の整数型</v>
          </cell>
          <cell r="E5">
            <v>1</v>
          </cell>
        </row>
        <row r="6">
          <cell r="B6" t="str">
            <v>bit</v>
          </cell>
          <cell r="C6"/>
          <cell r="D6" t="str">
            <v>1、または0の範囲の整数型</v>
          </cell>
          <cell r="E6"/>
        </row>
        <row r="7">
          <cell r="B7" t="str">
            <v>decimal</v>
          </cell>
          <cell r="C7" t="str">
            <v>[(p[ ,s])]</v>
          </cell>
          <cell r="D7" t="str">
            <v>固定長の有効桁数と小数点以下桁数を持つ数値</v>
          </cell>
        </row>
        <row r="8">
          <cell r="B8"/>
          <cell r="C8"/>
          <cell r="D8" t="str">
            <v>-10^38 +1 から 10^38 ?1 の範囲の固定長の有効桁数と小数点部桁数の数値データを格納するデータ型p (precision)：有効桁数。整数、小数部を合せた数値桁数。1 ～ 38 (初期値18)
s (scale)：小数部桁数 (初期値0)</v>
          </cell>
          <cell r="E8"/>
        </row>
        <row r="9">
          <cell r="B9" t="str">
            <v>numeric</v>
          </cell>
          <cell r="C9" t="str">
            <v>[(p[ ,s])]</v>
          </cell>
          <cell r="D9"/>
          <cell r="E9"/>
        </row>
        <row r="10">
          <cell r="B10" t="str">
            <v>float</v>
          </cell>
          <cell r="C10" t="str">
            <v>[(n)]</v>
          </cell>
          <cell r="D10" t="str">
            <v>– 1.79E+308 ～ -2.23E-308、0、および 2.23E-308 ～ 1.79E+308の範囲の浮動小数点型n：有効桁数。1～53 (規定値53)</v>
          </cell>
        </row>
        <row r="11">
          <cell r="B11"/>
          <cell r="C11"/>
          <cell r="D11"/>
          <cell r="E11"/>
        </row>
        <row r="12">
          <cell r="B12" t="str">
            <v>real</v>
          </cell>
          <cell r="C12"/>
          <cell r="D12" t="str">
            <v>– 3.40E+38 ～ -1.18E-38、0、および 1.18E-38 ～ 3.40E+38の範囲の浮動小数点型</v>
          </cell>
          <cell r="E12">
            <v>4</v>
          </cell>
        </row>
        <row r="13">
          <cell r="B13" t="str">
            <v>money</v>
          </cell>
          <cell r="C13"/>
          <cell r="D13" t="str">
            <v>-922,337,203,685,477.5808 ～ 922,337,203,685,477.5807の範囲の通貨型表している通貨単位の 10,000 分の 1 までの精度を持ちます。</v>
          </cell>
          <cell r="E13">
            <v>8</v>
          </cell>
        </row>
        <row r="14">
          <cell r="B14" t="str">
            <v>smallmoney</v>
          </cell>
          <cell r="C14"/>
          <cell r="D14" t="str">
            <v>– 214,748.3648 ～ 214,748.3647の範囲の通貨型表している通貨単位の 10,000 分の 1 までの精度を持ちます。</v>
          </cell>
          <cell r="E14">
            <v>4</v>
          </cell>
        </row>
        <row r="15">
          <cell r="B15" t="str">
            <v>date</v>
          </cell>
          <cell r="C15"/>
          <cell r="D15" t="str">
            <v>0001-01-01～9999-12-31の範囲の日付型</v>
          </cell>
          <cell r="E15">
            <v>3</v>
          </cell>
        </row>
        <row r="16">
          <cell r="B16" t="str">
            <v>time</v>
          </cell>
          <cell r="C16" t="str">
            <v>[(p)]</v>
          </cell>
          <cell r="D16" t="str">
            <v>00:00:00.0000000 ～ 23:59:59.9999999の範囲の時間型p：秒の小数点以下の有効桁数。0～7 (規定値7)</v>
          </cell>
        </row>
        <row r="17">
          <cell r="B17" t="str">
            <v>datetime</v>
          </cell>
          <cell r="C17"/>
          <cell r="D17" t="str">
            <v>日付が 1753年1月1日～9999年12月31日、時刻が00:00:00～23:59:59.997の範囲の日付型</v>
          </cell>
          <cell r="E17">
            <v>8</v>
          </cell>
        </row>
        <row r="18">
          <cell r="B18" t="str">
            <v>datetime2</v>
          </cell>
          <cell r="C18" t="str">
            <v>[(p)]</v>
          </cell>
          <cell r="D18" t="str">
            <v>日付が 0001-01-01 ～ 9999-12-31、時刻が00:00:00 ～ 23:59:59.9999999の範囲の日付型p：秒の小数点以下の有効桁数。0～7 (規定値7)</v>
          </cell>
        </row>
        <row r="19">
          <cell r="B19" t="str">
            <v>smalldatetime</v>
          </cell>
          <cell r="C19"/>
          <cell r="D19" t="str">
            <v>日付が 1900-01-01 ～ 2079-06-06、時刻が00:00:00 ～ 23:59:59の範囲の日付型秒数は常にゼロ (:00) で、1 秒未満の秒を持ちません。</v>
          </cell>
          <cell r="E19">
            <v>4</v>
          </cell>
        </row>
        <row r="20">
          <cell r="B20" t="str">
            <v>datetimeoffset</v>
          </cell>
          <cell r="C20" t="str">
            <v>[(p)]</v>
          </cell>
          <cell r="D20" t="str">
            <v>日付が 0001-01-01 ～ 9999-12-31、時刻が00:00:00 ～ 23:59:59.9999999の範囲のタイム ゾーンを認識する日付型タイムゾーンの範囲は-14:00 ～ +14:00。</v>
          </cell>
        </row>
        <row r="21">
          <cell r="B21"/>
          <cell r="C21"/>
          <cell r="D21" t="str">
            <v>p：秒の小数点以下の有効桁数。0～7 (規定値7)</v>
          </cell>
          <cell r="E21"/>
        </row>
        <row r="22">
          <cell r="B22" t="str">
            <v>char</v>
          </cell>
          <cell r="C22" t="str">
            <v>[(n)]</v>
          </cell>
          <cell r="D22" t="str">
            <v>Unicode ではない固定長の文字列型n：桁数。1 ～ 8,000</v>
          </cell>
        </row>
        <row r="23">
          <cell r="B23" t="str">
            <v>varchar</v>
          </cell>
          <cell r="C23" t="str">
            <v>[(n | max)]</v>
          </cell>
          <cell r="D23" t="str">
            <v>Unicode ではない可変長の文字列型n：桁数。1 ～ 8,000
max：最大値。2^31-1 バイト (2 GB)</v>
          </cell>
        </row>
        <row r="24">
          <cell r="B24"/>
          <cell r="C24"/>
          <cell r="D24"/>
        </row>
        <row r="25">
          <cell r="B25" t="str">
            <v>text</v>
          </cell>
          <cell r="C25"/>
          <cell r="D25" t="str">
            <v>Unicode ではない可変長の文字列型
文字列の最大長は 2^31-1 (2,147,483,647)</v>
          </cell>
          <cell r="E25"/>
        </row>
        <row r="26">
          <cell r="B26" t="str">
            <v>nchar</v>
          </cell>
          <cell r="C26" t="str">
            <v>[(n)]</v>
          </cell>
          <cell r="D26" t="str">
            <v>Unicode の固定長の文字列型n：桁数。1 ～ 4,000</v>
          </cell>
          <cell r="E26"/>
        </row>
        <row r="27">
          <cell r="B27" t="str">
            <v>nvarchar</v>
          </cell>
          <cell r="C27" t="str">
            <v>[(n | max)]</v>
          </cell>
          <cell r="D27" t="str">
            <v>Unicode の可変長の文字列型n：桁数。1 ～ 4,000
max：最大値。2^31-1 バイト (2 GB)</v>
          </cell>
          <cell r="E27"/>
        </row>
        <row r="28">
          <cell r="B28"/>
          <cell r="C28"/>
          <cell r="D28"/>
          <cell r="E28"/>
        </row>
        <row r="29">
          <cell r="B29" t="str">
            <v>ntext</v>
          </cell>
          <cell r="C29"/>
          <cell r="D29" t="str">
            <v>2^30 – 1 (1,073,741,823) 文字以内の可変長の Unicode データを格納するデータ型</v>
          </cell>
          <cell r="E29"/>
        </row>
        <row r="30">
          <cell r="B30" t="str">
            <v>binary</v>
          </cell>
          <cell r="C30" t="str">
            <v>[(n)]</v>
          </cell>
          <cell r="D30" t="str">
            <v>固定長のバイナリ データn：桁数。1 ～ 8,000</v>
          </cell>
          <cell r="E30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../../K20_&#29983;&#29987;&#35506;/&#20844;&#38283;&#21442;&#29031;/&#29983;&#29987;&#21488;&#25968;&#25512;&#31227;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Y29"/>
  <sheetViews>
    <sheetView tabSelected="1" workbookViewId="0">
      <selection sqref="A1:AY29"/>
    </sheetView>
  </sheetViews>
  <sheetFormatPr defaultColWidth="2.7109375" defaultRowHeight="18" customHeight="1"/>
  <cols>
    <col min="1" max="16384" width="2.7109375" style="4"/>
  </cols>
  <sheetData>
    <row r="1" spans="1:51" ht="6.9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3"/>
    </row>
    <row r="2" spans="1:51" ht="6.95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8"/>
    </row>
    <row r="3" spans="1:51" ht="18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G3" s="642" t="s">
        <v>10</v>
      </c>
      <c r="AH3" s="643"/>
      <c r="AI3" s="643"/>
      <c r="AJ3" s="643"/>
      <c r="AK3" s="643"/>
      <c r="AL3" s="644"/>
      <c r="AM3" s="143">
        <v>2</v>
      </c>
      <c r="AN3" s="144">
        <v>1</v>
      </c>
      <c r="AO3" s="144" t="s">
        <v>44</v>
      </c>
      <c r="AP3" s="144">
        <v>4</v>
      </c>
      <c r="AQ3" s="144">
        <v>0</v>
      </c>
      <c r="AR3" s="7" t="s">
        <v>11</v>
      </c>
      <c r="AS3" s="144">
        <v>0</v>
      </c>
      <c r="AT3" s="144">
        <v>2</v>
      </c>
      <c r="AU3" s="7" t="s">
        <v>11</v>
      </c>
      <c r="AV3" s="144">
        <v>0</v>
      </c>
      <c r="AW3" s="144">
        <v>0</v>
      </c>
      <c r="AX3" s="145">
        <v>1</v>
      </c>
      <c r="AY3" s="8"/>
    </row>
    <row r="4" spans="1:51" ht="18" customHeight="1" thickBo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8"/>
    </row>
    <row r="5" spans="1:51" ht="18" customHeight="1" thickTop="1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45" t="s">
        <v>12</v>
      </c>
      <c r="M5" s="645"/>
      <c r="N5" s="645"/>
      <c r="O5" s="645"/>
      <c r="P5" s="645"/>
      <c r="Q5" s="645"/>
      <c r="R5" s="645"/>
      <c r="S5" s="645"/>
      <c r="T5" s="645"/>
      <c r="U5" s="645"/>
      <c r="V5" s="645"/>
      <c r="W5" s="645"/>
      <c r="X5" s="645"/>
      <c r="Y5" s="645"/>
      <c r="Z5" s="645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45"/>
      <c r="AL5" s="645"/>
      <c r="AM5" s="645"/>
      <c r="AN5" s="645"/>
      <c r="AO5" s="645"/>
      <c r="AP5" s="6"/>
      <c r="AQ5" s="6"/>
      <c r="AR5" s="6"/>
      <c r="AS5" s="6"/>
      <c r="AT5" s="6"/>
      <c r="AU5" s="6"/>
      <c r="AV5" s="6"/>
      <c r="AW5" s="6"/>
      <c r="AX5" s="6"/>
      <c r="AY5" s="8"/>
    </row>
    <row r="6" spans="1:51" ht="18" customHeight="1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46"/>
      <c r="M6" s="646"/>
      <c r="N6" s="646"/>
      <c r="O6" s="646"/>
      <c r="P6" s="646"/>
      <c r="Q6" s="646"/>
      <c r="R6" s="646"/>
      <c r="S6" s="646"/>
      <c r="T6" s="646"/>
      <c r="U6" s="646"/>
      <c r="V6" s="646"/>
      <c r="W6" s="646"/>
      <c r="X6" s="646"/>
      <c r="Y6" s="646"/>
      <c r="Z6" s="646"/>
      <c r="AA6" s="646"/>
      <c r="AB6" s="646"/>
      <c r="AC6" s="646"/>
      <c r="AD6" s="646"/>
      <c r="AE6" s="646"/>
      <c r="AF6" s="646"/>
      <c r="AG6" s="646"/>
      <c r="AH6" s="646"/>
      <c r="AI6" s="646"/>
      <c r="AJ6" s="646"/>
      <c r="AK6" s="646"/>
      <c r="AL6" s="646"/>
      <c r="AM6" s="646"/>
      <c r="AN6" s="646"/>
      <c r="AO6" s="646"/>
      <c r="AP6" s="6"/>
      <c r="AQ6" s="6"/>
      <c r="AR6" s="6"/>
      <c r="AS6" s="6"/>
      <c r="AT6" s="6"/>
      <c r="AU6" s="6"/>
      <c r="AV6" s="6"/>
      <c r="AW6" s="6"/>
      <c r="AX6" s="6"/>
      <c r="AY6" s="8"/>
    </row>
    <row r="7" spans="1:51" ht="18" customHeight="1" thickBo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47"/>
      <c r="M7" s="647"/>
      <c r="N7" s="647"/>
      <c r="O7" s="647"/>
      <c r="P7" s="647"/>
      <c r="Q7" s="647"/>
      <c r="R7" s="647"/>
      <c r="S7" s="647"/>
      <c r="T7" s="647"/>
      <c r="U7" s="647"/>
      <c r="V7" s="647"/>
      <c r="W7" s="647"/>
      <c r="X7" s="647"/>
      <c r="Y7" s="647"/>
      <c r="Z7" s="647"/>
      <c r="AA7" s="647"/>
      <c r="AB7" s="647"/>
      <c r="AC7" s="647"/>
      <c r="AD7" s="647"/>
      <c r="AE7" s="647"/>
      <c r="AF7" s="647"/>
      <c r="AG7" s="647"/>
      <c r="AH7" s="647"/>
      <c r="AI7" s="647"/>
      <c r="AJ7" s="647"/>
      <c r="AK7" s="647"/>
      <c r="AL7" s="647"/>
      <c r="AM7" s="647"/>
      <c r="AN7" s="647"/>
      <c r="AO7" s="647"/>
      <c r="AP7" s="9"/>
      <c r="AQ7" s="9"/>
      <c r="AR7" s="9"/>
      <c r="AS7" s="9"/>
      <c r="AT7" s="9"/>
      <c r="AU7" s="9"/>
      <c r="AV7" s="9"/>
      <c r="AW7" s="9"/>
      <c r="AX7" s="9"/>
      <c r="AY7" s="10"/>
    </row>
    <row r="8" spans="1:51" ht="18" customHeight="1" thickTop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9"/>
      <c r="AQ8" s="9"/>
      <c r="AR8" s="9"/>
      <c r="AS8" s="9"/>
      <c r="AT8" s="9"/>
      <c r="AU8" s="9"/>
      <c r="AV8" s="9"/>
      <c r="AW8" s="9"/>
      <c r="AX8" s="9"/>
      <c r="AY8" s="10"/>
    </row>
    <row r="9" spans="1:51" ht="18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48" t="s">
        <v>66</v>
      </c>
      <c r="M9" s="649"/>
      <c r="N9" s="649"/>
      <c r="O9" s="649"/>
      <c r="P9" s="650"/>
      <c r="Q9" s="650"/>
      <c r="R9" s="649"/>
      <c r="S9" s="649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51"/>
      <c r="AP9" s="9"/>
      <c r="AQ9" s="9"/>
      <c r="AR9" s="9"/>
      <c r="AS9" s="9"/>
      <c r="AT9" s="9"/>
      <c r="AU9" s="9"/>
      <c r="AV9" s="9"/>
      <c r="AW9" s="9"/>
      <c r="AX9" s="9"/>
      <c r="AY9" s="10"/>
    </row>
    <row r="10" spans="1:51" ht="18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52"/>
      <c r="M10" s="653"/>
      <c r="N10" s="653"/>
      <c r="O10" s="653"/>
      <c r="P10" s="653"/>
      <c r="Q10" s="653"/>
      <c r="R10" s="653"/>
      <c r="S10" s="653"/>
      <c r="T10" s="653"/>
      <c r="U10" s="653"/>
      <c r="V10" s="653"/>
      <c r="W10" s="653"/>
      <c r="X10" s="653"/>
      <c r="Y10" s="653"/>
      <c r="Z10" s="653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4"/>
      <c r="AP10" s="6"/>
      <c r="AQ10" s="6"/>
      <c r="AR10" s="6"/>
      <c r="AS10" s="6"/>
      <c r="AT10" s="6"/>
      <c r="AU10" s="6"/>
      <c r="AV10" s="6"/>
      <c r="AW10" s="6"/>
      <c r="AX10" s="6"/>
      <c r="AY10" s="8"/>
    </row>
    <row r="11" spans="1:51" ht="18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8"/>
    </row>
    <row r="12" spans="1:51" ht="18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8"/>
    </row>
    <row r="13" spans="1:51" ht="18" customHeight="1">
      <c r="A13" s="5"/>
      <c r="B13" s="6"/>
      <c r="C13" s="6"/>
      <c r="D13" s="6"/>
      <c r="E13" s="637" t="s">
        <v>13</v>
      </c>
      <c r="F13" s="637"/>
      <c r="G13" s="637"/>
      <c r="H13" s="637"/>
      <c r="I13" s="637"/>
      <c r="J13" s="637"/>
      <c r="K13" s="637"/>
      <c r="L13" s="637"/>
      <c r="M13" s="11"/>
      <c r="N13" s="655" t="s">
        <v>250</v>
      </c>
      <c r="O13" s="655"/>
      <c r="P13" s="655"/>
      <c r="Q13" s="655"/>
      <c r="R13" s="655"/>
      <c r="S13" s="655"/>
      <c r="T13" s="655"/>
      <c r="U13" s="655"/>
      <c r="V13" s="655"/>
      <c r="W13" s="655"/>
      <c r="X13" s="655"/>
      <c r="Y13" s="655"/>
      <c r="Z13" s="655"/>
      <c r="AA13" s="655"/>
      <c r="AB13" s="655"/>
      <c r="AC13" s="655"/>
      <c r="AD13" s="655"/>
      <c r="AE13" s="655"/>
      <c r="AF13" s="655"/>
      <c r="AG13" s="655"/>
      <c r="AH13" s="655"/>
      <c r="AI13" s="655"/>
      <c r="AJ13" s="655"/>
      <c r="AK13" s="655"/>
      <c r="AL13" s="655"/>
      <c r="AM13" s="655"/>
      <c r="AN13" s="655"/>
      <c r="AO13" s="655"/>
      <c r="AP13" s="655"/>
      <c r="AQ13" s="655"/>
      <c r="AR13" s="655"/>
      <c r="AS13" s="655"/>
      <c r="AT13" s="655"/>
      <c r="AU13" s="655"/>
      <c r="AV13" s="6"/>
      <c r="AW13" s="6"/>
      <c r="AX13" s="6"/>
      <c r="AY13" s="8"/>
    </row>
    <row r="14" spans="1:51" ht="18" customHeight="1" thickBot="1">
      <c r="A14" s="5"/>
      <c r="B14" s="6"/>
      <c r="C14" s="6"/>
      <c r="D14" s="6"/>
      <c r="E14" s="638"/>
      <c r="F14" s="638"/>
      <c r="G14" s="639"/>
      <c r="H14" s="638"/>
      <c r="I14" s="638"/>
      <c r="J14" s="638"/>
      <c r="K14" s="638"/>
      <c r="L14" s="638"/>
      <c r="M14" s="12"/>
      <c r="N14" s="656"/>
      <c r="O14" s="656"/>
      <c r="P14" s="657"/>
      <c r="Q14" s="657"/>
      <c r="R14" s="656"/>
      <c r="S14" s="656"/>
      <c r="T14" s="656"/>
      <c r="U14" s="656"/>
      <c r="V14" s="656"/>
      <c r="W14" s="656"/>
      <c r="X14" s="656"/>
      <c r="Y14" s="656"/>
      <c r="Z14" s="656"/>
      <c r="AA14" s="656"/>
      <c r="AB14" s="656"/>
      <c r="AC14" s="656"/>
      <c r="AD14" s="656"/>
      <c r="AE14" s="656"/>
      <c r="AF14" s="656"/>
      <c r="AG14" s="656"/>
      <c r="AH14" s="656"/>
      <c r="AI14" s="656"/>
      <c r="AJ14" s="656"/>
      <c r="AK14" s="656"/>
      <c r="AL14" s="656"/>
      <c r="AM14" s="656"/>
      <c r="AN14" s="656"/>
      <c r="AO14" s="656"/>
      <c r="AP14" s="656"/>
      <c r="AQ14" s="656"/>
      <c r="AR14" s="656"/>
      <c r="AS14" s="656"/>
      <c r="AT14" s="656"/>
      <c r="AU14" s="656"/>
      <c r="AV14" s="6"/>
      <c r="AW14" s="6"/>
      <c r="AX14" s="6"/>
      <c r="AY14" s="8"/>
    </row>
    <row r="15" spans="1:51" ht="18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8"/>
    </row>
    <row r="16" spans="1:51" ht="18" customHeight="1">
      <c r="A16" s="5"/>
      <c r="B16" s="6"/>
      <c r="C16" s="6"/>
      <c r="D16" s="6"/>
      <c r="E16" s="637" t="s">
        <v>14</v>
      </c>
      <c r="F16" s="637"/>
      <c r="G16" s="637"/>
      <c r="H16" s="637"/>
      <c r="I16" s="637"/>
      <c r="J16" s="637"/>
      <c r="K16" s="637"/>
      <c r="L16" s="637"/>
      <c r="M16" s="11"/>
      <c r="N16" s="640" t="s">
        <v>13251</v>
      </c>
      <c r="O16" s="640"/>
      <c r="P16" s="640"/>
      <c r="Q16" s="640"/>
      <c r="R16" s="640"/>
      <c r="S16" s="640"/>
      <c r="T16" s="640"/>
      <c r="U16" s="640"/>
      <c r="V16" s="640"/>
      <c r="W16" s="640"/>
      <c r="X16" s="640"/>
      <c r="Y16" s="640"/>
      <c r="Z16" s="640"/>
      <c r="AA16" s="640"/>
      <c r="AB16" s="640"/>
      <c r="AC16" s="640"/>
      <c r="AD16" s="640"/>
      <c r="AE16" s="640"/>
      <c r="AF16" s="640"/>
      <c r="AG16" s="640"/>
      <c r="AH16" s="640"/>
      <c r="AI16" s="640"/>
      <c r="AJ16" s="640"/>
      <c r="AK16" s="640"/>
      <c r="AL16" s="640"/>
      <c r="AM16" s="640"/>
      <c r="AN16" s="640"/>
      <c r="AO16" s="640"/>
      <c r="AP16" s="640"/>
      <c r="AQ16" s="640"/>
      <c r="AR16" s="640"/>
      <c r="AS16" s="640"/>
      <c r="AT16" s="640"/>
      <c r="AU16" s="640"/>
      <c r="AV16" s="6"/>
      <c r="AW16" s="6"/>
      <c r="AX16" s="6"/>
      <c r="AY16" s="8"/>
    </row>
    <row r="17" spans="1:51" ht="18" customHeight="1" thickBot="1">
      <c r="A17" s="5"/>
      <c r="B17" s="6"/>
      <c r="C17" s="6"/>
      <c r="D17" s="6"/>
      <c r="E17" s="638"/>
      <c r="F17" s="638"/>
      <c r="G17" s="639"/>
      <c r="H17" s="638"/>
      <c r="I17" s="638"/>
      <c r="J17" s="638"/>
      <c r="K17" s="638"/>
      <c r="L17" s="638"/>
      <c r="M17" s="12"/>
      <c r="N17" s="641"/>
      <c r="O17" s="641"/>
      <c r="P17" s="641"/>
      <c r="Q17" s="641"/>
      <c r="R17" s="641"/>
      <c r="S17" s="641"/>
      <c r="T17" s="641"/>
      <c r="U17" s="641"/>
      <c r="V17" s="641"/>
      <c r="W17" s="641"/>
      <c r="X17" s="641"/>
      <c r="Y17" s="641"/>
      <c r="Z17" s="641"/>
      <c r="AA17" s="641"/>
      <c r="AB17" s="641"/>
      <c r="AC17" s="641"/>
      <c r="AD17" s="641"/>
      <c r="AE17" s="641"/>
      <c r="AF17" s="641"/>
      <c r="AG17" s="641"/>
      <c r="AH17" s="641"/>
      <c r="AI17" s="641"/>
      <c r="AJ17" s="641"/>
      <c r="AK17" s="64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"/>
      <c r="AW17" s="6"/>
      <c r="AX17" s="6"/>
      <c r="AY17" s="8"/>
    </row>
    <row r="18" spans="1:51" ht="18" customHeight="1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8"/>
    </row>
    <row r="19" spans="1:51" ht="18" customHeight="1" thickBot="1">
      <c r="A19" s="5"/>
      <c r="B19" s="6"/>
      <c r="C19" s="6"/>
      <c r="D19" s="6"/>
      <c r="E19" s="658" t="s">
        <v>15</v>
      </c>
      <c r="F19" s="658"/>
      <c r="G19" s="659"/>
      <c r="H19" s="658"/>
      <c r="I19" s="658"/>
      <c r="J19" s="658"/>
      <c r="K19" s="658"/>
      <c r="L19" s="658"/>
      <c r="M19" s="13"/>
      <c r="N19" s="660"/>
      <c r="O19" s="660"/>
      <c r="P19" s="661"/>
      <c r="Q19" s="661"/>
      <c r="R19" s="660"/>
      <c r="S19" s="660"/>
      <c r="T19" s="660"/>
      <c r="U19" s="660"/>
      <c r="V19" s="660"/>
      <c r="W19" s="660"/>
      <c r="X19" s="660"/>
      <c r="Y19" s="660"/>
      <c r="Z19" s="660"/>
      <c r="AA19" s="660"/>
      <c r="AB19" s="660"/>
      <c r="AC19" s="660"/>
      <c r="AD19" s="660"/>
      <c r="AE19" s="660"/>
      <c r="AF19" s="660"/>
      <c r="AG19" s="660"/>
      <c r="AH19" s="660"/>
      <c r="AI19" s="660"/>
      <c r="AJ19" s="660"/>
      <c r="AK19" s="660"/>
      <c r="AL19" s="660"/>
      <c r="AM19" s="660"/>
      <c r="AN19" s="660"/>
      <c r="AO19" s="660"/>
      <c r="AP19" s="660"/>
      <c r="AQ19" s="660"/>
      <c r="AR19" s="660"/>
      <c r="AS19" s="660"/>
      <c r="AT19" s="660"/>
      <c r="AU19" s="660"/>
      <c r="AV19" s="6"/>
      <c r="AW19" s="6"/>
      <c r="AX19" s="6"/>
      <c r="AY19" s="8"/>
    </row>
    <row r="20" spans="1:51" ht="18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8"/>
    </row>
    <row r="21" spans="1:51" ht="18" customHeight="1">
      <c r="A21" s="5"/>
      <c r="B21" s="6"/>
      <c r="C21" s="6"/>
      <c r="D21" s="6"/>
      <c r="E21" s="6"/>
      <c r="F21" s="6"/>
      <c r="G21" s="6"/>
      <c r="H21" s="662" t="s">
        <v>16</v>
      </c>
      <c r="I21" s="663"/>
      <c r="J21" s="14"/>
      <c r="K21" s="15"/>
      <c r="L21" s="666"/>
      <c r="M21" s="666"/>
      <c r="N21" s="666"/>
      <c r="O21" s="666"/>
      <c r="P21" s="667"/>
      <c r="Q21" s="667"/>
      <c r="R21" s="666"/>
      <c r="S21" s="666"/>
      <c r="T21" s="666"/>
      <c r="U21" s="666"/>
      <c r="V21" s="666"/>
      <c r="W21" s="666"/>
      <c r="X21" s="666"/>
      <c r="Y21" s="666"/>
      <c r="Z21" s="668"/>
      <c r="AA21" s="16"/>
      <c r="AB21" s="15"/>
      <c r="AC21" s="666"/>
      <c r="AD21" s="666"/>
      <c r="AE21" s="666"/>
      <c r="AF21" s="666"/>
      <c r="AG21" s="666"/>
      <c r="AH21" s="666"/>
      <c r="AI21" s="666"/>
      <c r="AJ21" s="666"/>
      <c r="AK21" s="666"/>
      <c r="AL21" s="666"/>
      <c r="AM21" s="666"/>
      <c r="AN21" s="666"/>
      <c r="AO21" s="666"/>
      <c r="AP21" s="671"/>
      <c r="AQ21" s="673" t="s">
        <v>17</v>
      </c>
      <c r="AR21" s="673"/>
      <c r="AS21" s="17"/>
      <c r="AT21" s="6"/>
      <c r="AU21" s="6"/>
      <c r="AV21" s="6"/>
      <c r="AW21" s="6"/>
      <c r="AX21" s="6"/>
      <c r="AY21" s="8"/>
    </row>
    <row r="22" spans="1:51" ht="18" customHeight="1">
      <c r="A22" s="5"/>
      <c r="B22" s="6"/>
      <c r="C22" s="6"/>
      <c r="D22" s="6"/>
      <c r="E22" s="6"/>
      <c r="F22" s="6"/>
      <c r="G22" s="6"/>
      <c r="H22" s="664"/>
      <c r="I22" s="665"/>
      <c r="J22" s="675" t="s">
        <v>18</v>
      </c>
      <c r="K22" s="674"/>
      <c r="L22" s="669"/>
      <c r="M22" s="669"/>
      <c r="N22" s="669"/>
      <c r="O22" s="669"/>
      <c r="P22" s="669"/>
      <c r="Q22" s="669"/>
      <c r="R22" s="669"/>
      <c r="S22" s="669"/>
      <c r="T22" s="669"/>
      <c r="U22" s="669"/>
      <c r="V22" s="669"/>
      <c r="W22" s="669"/>
      <c r="X22" s="669"/>
      <c r="Y22" s="669"/>
      <c r="Z22" s="670"/>
      <c r="AA22" s="676" t="s">
        <v>19</v>
      </c>
      <c r="AB22" s="674"/>
      <c r="AC22" s="669"/>
      <c r="AD22" s="669"/>
      <c r="AE22" s="669"/>
      <c r="AF22" s="669"/>
      <c r="AG22" s="669"/>
      <c r="AH22" s="669"/>
      <c r="AI22" s="669"/>
      <c r="AJ22" s="669"/>
      <c r="AK22" s="669"/>
      <c r="AL22" s="669"/>
      <c r="AM22" s="669"/>
      <c r="AN22" s="669"/>
      <c r="AO22" s="669"/>
      <c r="AP22" s="672"/>
      <c r="AQ22" s="674"/>
      <c r="AR22" s="674"/>
      <c r="AS22" s="18"/>
      <c r="AT22" s="6"/>
      <c r="AU22" s="6"/>
      <c r="AV22" s="6"/>
      <c r="AW22" s="6"/>
      <c r="AX22" s="6"/>
      <c r="AY22" s="8"/>
    </row>
    <row r="23" spans="1:51" ht="18" customHeight="1">
      <c r="A23" s="5"/>
      <c r="B23" s="6"/>
      <c r="C23" s="6"/>
      <c r="D23" s="6"/>
      <c r="E23" s="6"/>
      <c r="F23" s="6"/>
      <c r="G23" s="6"/>
      <c r="H23" s="664" t="s">
        <v>20</v>
      </c>
      <c r="I23" s="665"/>
      <c r="J23" s="19"/>
      <c r="K23" s="20"/>
      <c r="L23" s="669"/>
      <c r="M23" s="669"/>
      <c r="N23" s="669"/>
      <c r="O23" s="669"/>
      <c r="P23" s="669"/>
      <c r="Q23" s="669"/>
      <c r="R23" s="669"/>
      <c r="S23" s="669"/>
      <c r="T23" s="669"/>
      <c r="U23" s="669"/>
      <c r="V23" s="669"/>
      <c r="W23" s="669"/>
      <c r="X23" s="669"/>
      <c r="Y23" s="669"/>
      <c r="Z23" s="670"/>
      <c r="AA23" s="21"/>
      <c r="AB23" s="20"/>
      <c r="AC23" s="669"/>
      <c r="AD23" s="669"/>
      <c r="AE23" s="669"/>
      <c r="AF23" s="669"/>
      <c r="AG23" s="669"/>
      <c r="AH23" s="669"/>
      <c r="AI23" s="669"/>
      <c r="AJ23" s="669"/>
      <c r="AK23" s="669"/>
      <c r="AL23" s="669"/>
      <c r="AM23" s="669"/>
      <c r="AN23" s="669"/>
      <c r="AO23" s="669"/>
      <c r="AP23" s="672"/>
      <c r="AQ23" s="677" t="s">
        <v>17</v>
      </c>
      <c r="AR23" s="677"/>
      <c r="AS23" s="22"/>
      <c r="AT23" s="6"/>
      <c r="AU23" s="6"/>
      <c r="AV23" s="6"/>
      <c r="AW23" s="6"/>
      <c r="AX23" s="6"/>
      <c r="AY23" s="8"/>
    </row>
    <row r="24" spans="1:51" ht="18" customHeight="1">
      <c r="A24" s="5"/>
      <c r="B24" s="6"/>
      <c r="C24" s="6"/>
      <c r="D24" s="6"/>
      <c r="E24" s="6"/>
      <c r="F24" s="6"/>
      <c r="G24" s="6"/>
      <c r="H24" s="664"/>
      <c r="I24" s="665"/>
      <c r="J24" s="675" t="s">
        <v>18</v>
      </c>
      <c r="K24" s="674"/>
      <c r="L24" s="669"/>
      <c r="M24" s="669"/>
      <c r="N24" s="669"/>
      <c r="O24" s="669"/>
      <c r="P24" s="669"/>
      <c r="Q24" s="669"/>
      <c r="R24" s="669"/>
      <c r="S24" s="669"/>
      <c r="T24" s="669"/>
      <c r="U24" s="669"/>
      <c r="V24" s="669"/>
      <c r="W24" s="669"/>
      <c r="X24" s="669"/>
      <c r="Y24" s="669"/>
      <c r="Z24" s="670"/>
      <c r="AA24" s="676" t="s">
        <v>19</v>
      </c>
      <c r="AB24" s="674"/>
      <c r="AC24" s="669"/>
      <c r="AD24" s="669"/>
      <c r="AE24" s="669"/>
      <c r="AF24" s="669"/>
      <c r="AG24" s="669"/>
      <c r="AH24" s="669"/>
      <c r="AI24" s="669"/>
      <c r="AJ24" s="669"/>
      <c r="AK24" s="669"/>
      <c r="AL24" s="669"/>
      <c r="AM24" s="669"/>
      <c r="AN24" s="669"/>
      <c r="AO24" s="669"/>
      <c r="AP24" s="672"/>
      <c r="AQ24" s="674"/>
      <c r="AR24" s="674"/>
      <c r="AS24" s="18"/>
      <c r="AT24" s="6"/>
      <c r="AU24" s="6"/>
      <c r="AV24" s="6"/>
      <c r="AW24" s="6"/>
      <c r="AX24" s="6"/>
      <c r="AY24" s="8"/>
    </row>
    <row r="25" spans="1:51" ht="18" customHeight="1">
      <c r="A25" s="5"/>
      <c r="B25" s="6"/>
      <c r="C25" s="6"/>
      <c r="D25" s="6"/>
      <c r="E25" s="6"/>
      <c r="F25" s="6"/>
      <c r="G25" s="6"/>
      <c r="H25" s="664" t="s">
        <v>21</v>
      </c>
      <c r="I25" s="665"/>
      <c r="J25" s="19"/>
      <c r="K25" s="20"/>
      <c r="L25" s="669" t="s">
        <v>182</v>
      </c>
      <c r="M25" s="669"/>
      <c r="N25" s="669"/>
      <c r="O25" s="669"/>
      <c r="P25" s="669"/>
      <c r="Q25" s="669"/>
      <c r="R25" s="669"/>
      <c r="S25" s="669"/>
      <c r="T25" s="669"/>
      <c r="U25" s="669"/>
      <c r="V25" s="669"/>
      <c r="W25" s="669"/>
      <c r="X25" s="669"/>
      <c r="Y25" s="669"/>
      <c r="Z25" s="670"/>
      <c r="AA25" s="21"/>
      <c r="AB25" s="20"/>
      <c r="AC25" s="669" t="s">
        <v>45</v>
      </c>
      <c r="AD25" s="669"/>
      <c r="AE25" s="669"/>
      <c r="AF25" s="669"/>
      <c r="AG25" s="669"/>
      <c r="AH25" s="669"/>
      <c r="AI25" s="669"/>
      <c r="AJ25" s="669"/>
      <c r="AK25" s="669"/>
      <c r="AL25" s="669"/>
      <c r="AM25" s="669"/>
      <c r="AN25" s="669"/>
      <c r="AO25" s="669"/>
      <c r="AP25" s="672"/>
      <c r="AQ25" s="677" t="s">
        <v>17</v>
      </c>
      <c r="AR25" s="677"/>
      <c r="AS25" s="22"/>
      <c r="AT25" s="6"/>
      <c r="AU25" s="6"/>
      <c r="AV25" s="6"/>
      <c r="AW25" s="6"/>
      <c r="AX25" s="6"/>
      <c r="AY25" s="8"/>
    </row>
    <row r="26" spans="1:51" ht="18" customHeight="1">
      <c r="A26" s="5"/>
      <c r="B26" s="6"/>
      <c r="C26" s="6"/>
      <c r="D26" s="6"/>
      <c r="E26" s="6"/>
      <c r="F26" s="6"/>
      <c r="G26" s="6"/>
      <c r="H26" s="678"/>
      <c r="I26" s="679"/>
      <c r="J26" s="684" t="s">
        <v>18</v>
      </c>
      <c r="K26" s="683"/>
      <c r="L26" s="680"/>
      <c r="M26" s="680"/>
      <c r="N26" s="680"/>
      <c r="O26" s="680"/>
      <c r="P26" s="680"/>
      <c r="Q26" s="680"/>
      <c r="R26" s="680"/>
      <c r="S26" s="680"/>
      <c r="T26" s="680"/>
      <c r="U26" s="680"/>
      <c r="V26" s="680"/>
      <c r="W26" s="680"/>
      <c r="X26" s="680"/>
      <c r="Y26" s="680"/>
      <c r="Z26" s="681"/>
      <c r="AA26" s="685" t="s">
        <v>19</v>
      </c>
      <c r="AB26" s="683"/>
      <c r="AC26" s="680"/>
      <c r="AD26" s="680"/>
      <c r="AE26" s="680"/>
      <c r="AF26" s="680"/>
      <c r="AG26" s="680"/>
      <c r="AH26" s="680"/>
      <c r="AI26" s="680"/>
      <c r="AJ26" s="680"/>
      <c r="AK26" s="680"/>
      <c r="AL26" s="680"/>
      <c r="AM26" s="680"/>
      <c r="AN26" s="680"/>
      <c r="AO26" s="680"/>
      <c r="AP26" s="682"/>
      <c r="AQ26" s="683"/>
      <c r="AR26" s="683"/>
      <c r="AS26" s="23"/>
      <c r="AT26" s="6"/>
      <c r="AU26" s="6"/>
      <c r="AV26" s="6"/>
      <c r="AW26" s="6"/>
      <c r="AX26" s="6"/>
      <c r="AY26" s="8"/>
    </row>
    <row r="27" spans="1:51" ht="18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8"/>
    </row>
    <row r="28" spans="1:51" ht="18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8"/>
    </row>
    <row r="29" spans="1:51" ht="18" customHeight="1" thickBot="1">
      <c r="A29" s="24"/>
      <c r="B29" s="13"/>
      <c r="C29" s="13"/>
      <c r="D29" s="13"/>
      <c r="E29" s="13"/>
      <c r="F29" s="13"/>
      <c r="G29" s="142"/>
      <c r="H29" s="13"/>
      <c r="I29" s="13"/>
      <c r="J29" s="13"/>
      <c r="K29" s="13"/>
      <c r="L29" s="13"/>
      <c r="M29" s="13"/>
      <c r="N29" s="13"/>
      <c r="O29" s="13"/>
      <c r="P29" s="142"/>
      <c r="Q29" s="142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25"/>
    </row>
  </sheetData>
  <sheetProtection selectLockedCells="1"/>
  <mergeCells count="27">
    <mergeCell ref="H25:I26"/>
    <mergeCell ref="L25:Z26"/>
    <mergeCell ref="AC25:AP26"/>
    <mergeCell ref="AQ25:AR26"/>
    <mergeCell ref="J26:K26"/>
    <mergeCell ref="AA26:AB26"/>
    <mergeCell ref="H23:I24"/>
    <mergeCell ref="L23:Z24"/>
    <mergeCell ref="AC23:AP24"/>
    <mergeCell ref="AQ23:AR24"/>
    <mergeCell ref="J24:K24"/>
    <mergeCell ref="AA24:AB24"/>
    <mergeCell ref="E19:L19"/>
    <mergeCell ref="N19:AU19"/>
    <mergeCell ref="H21:I22"/>
    <mergeCell ref="L21:Z22"/>
    <mergeCell ref="AC21:AP22"/>
    <mergeCell ref="AQ21:AR22"/>
    <mergeCell ref="J22:K22"/>
    <mergeCell ref="AA22:AB22"/>
    <mergeCell ref="E16:L17"/>
    <mergeCell ref="N16:AU17"/>
    <mergeCell ref="AG3:AL3"/>
    <mergeCell ref="L5:AO7"/>
    <mergeCell ref="L9:AO10"/>
    <mergeCell ref="E13:L14"/>
    <mergeCell ref="N13:AU14"/>
  </mergeCells>
  <phoneticPr fontId="6"/>
  <dataValidations count="1">
    <dataValidation imeMode="off" allowBlank="1" showInputMessage="1" showErrorMessage="1" sqref="AM3:AQ3 AS3:AT3 AV3:AX3"/>
  </dataValidations>
  <pageMargins left="0.39370078740157483" right="0.39370078740157483" top="0.78740157480314965" bottom="0.39370078740157483" header="0.59055118110236227" footer="0.19685039370078741"/>
  <pageSetup paperSize="9" orientation="landscape" r:id="rId1"/>
  <headerFooter scaleWithDoc="0">
    <oddHeader>&amp;L&amp;"メイリオ,ボールド"&amp;8&amp;K00-032&amp;F&amp;R&amp;"メイリオ,ボールド"&amp;9&amp;K00-048&amp;A</oddHeader>
    <oddFooter>&amp;R&amp;"メイリオ,レギュラー"&amp;9出力日：&amp;D　&amp;T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Y32"/>
  <sheetViews>
    <sheetView workbookViewId="0">
      <selection sqref="A1:E2"/>
    </sheetView>
  </sheetViews>
  <sheetFormatPr defaultColWidth="2.7109375" defaultRowHeight="15"/>
  <cols>
    <col min="1" max="4" width="2.7109375" style="35"/>
    <col min="5" max="35" width="2.7109375" style="27"/>
    <col min="36" max="48" width="2.7109375" style="36"/>
    <col min="49" max="16384" width="2.7109375" style="27"/>
  </cols>
  <sheetData>
    <row r="1" spans="1:51" s="26" customFormat="1" ht="18" customHeight="1">
      <c r="A1" s="686" t="s">
        <v>22</v>
      </c>
      <c r="B1" s="687"/>
      <c r="C1" s="687"/>
      <c r="D1" s="687"/>
      <c r="E1" s="688"/>
      <c r="F1" s="696" t="str">
        <f>IF(NOT(ISBLANK([1]表紙!N16)),[1]表紙!N16,"")</f>
        <v>メタルテック向け出荷チェックツール</v>
      </c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8"/>
      <c r="X1" s="702" t="s">
        <v>67</v>
      </c>
      <c r="Y1" s="703"/>
      <c r="Z1" s="703"/>
      <c r="AA1" s="706" t="s">
        <v>183</v>
      </c>
      <c r="AB1" s="707"/>
      <c r="AC1" s="707"/>
      <c r="AD1" s="707"/>
      <c r="AE1" s="707"/>
      <c r="AF1" s="707"/>
      <c r="AG1" s="707"/>
      <c r="AH1" s="707"/>
      <c r="AI1" s="707"/>
      <c r="AJ1" s="707"/>
      <c r="AK1" s="707"/>
      <c r="AL1" s="707"/>
      <c r="AM1" s="707"/>
      <c r="AN1" s="708"/>
      <c r="AO1" s="712" t="s">
        <v>32</v>
      </c>
      <c r="AP1" s="713"/>
      <c r="AQ1" s="714" t="str">
        <f>IF($AV1&lt;&gt;"",VLOOKUP($AV1,$A$4:$AL$200,33,FALSE),"")</f>
        <v>采野</v>
      </c>
      <c r="AR1" s="715"/>
      <c r="AS1" s="716"/>
      <c r="AT1" s="717" t="s">
        <v>32</v>
      </c>
      <c r="AU1" s="718"/>
      <c r="AV1" s="692">
        <f>IF(NOT(ISBLANK(A4)),A4,"")</f>
        <v>44573</v>
      </c>
      <c r="AW1" s="692"/>
      <c r="AX1" s="692"/>
      <c r="AY1" s="693"/>
    </row>
    <row r="2" spans="1:51" s="26" customFormat="1" ht="18" customHeight="1" thickBot="1">
      <c r="A2" s="689"/>
      <c r="B2" s="690"/>
      <c r="C2" s="690"/>
      <c r="D2" s="690"/>
      <c r="E2" s="691"/>
      <c r="F2" s="699"/>
      <c r="G2" s="700"/>
      <c r="H2" s="700"/>
      <c r="I2" s="700"/>
      <c r="J2" s="700"/>
      <c r="K2" s="700"/>
      <c r="L2" s="700"/>
      <c r="M2" s="700"/>
      <c r="N2" s="700"/>
      <c r="O2" s="700"/>
      <c r="P2" s="700"/>
      <c r="Q2" s="700"/>
      <c r="R2" s="700"/>
      <c r="S2" s="700"/>
      <c r="T2" s="700"/>
      <c r="U2" s="700"/>
      <c r="V2" s="700"/>
      <c r="W2" s="701"/>
      <c r="X2" s="704"/>
      <c r="Y2" s="705"/>
      <c r="Z2" s="705"/>
      <c r="AA2" s="709"/>
      <c r="AB2" s="710"/>
      <c r="AC2" s="710"/>
      <c r="AD2" s="710"/>
      <c r="AE2" s="710"/>
      <c r="AF2" s="710"/>
      <c r="AG2" s="710"/>
      <c r="AH2" s="710"/>
      <c r="AI2" s="710"/>
      <c r="AJ2" s="710"/>
      <c r="AK2" s="710"/>
      <c r="AL2" s="710"/>
      <c r="AM2" s="710"/>
      <c r="AN2" s="711"/>
      <c r="AO2" s="719" t="s">
        <v>184</v>
      </c>
      <c r="AP2" s="720"/>
      <c r="AQ2" s="721" t="str">
        <f>IF($AV2&lt;&gt;"",VLOOKUP($AV2,$A$4:$AL$200,33,FALSE),"")</f>
        <v>采野</v>
      </c>
      <c r="AR2" s="722"/>
      <c r="AS2" s="723"/>
      <c r="AT2" s="724" t="s">
        <v>31</v>
      </c>
      <c r="AU2" s="725"/>
      <c r="AV2" s="694">
        <f>IF(AND(NOT(ISBLANK(AV1)),AV1&lt;&gt;""),MAX(A4:D194),"")</f>
        <v>44608</v>
      </c>
      <c r="AW2" s="694"/>
      <c r="AX2" s="694"/>
      <c r="AY2" s="695"/>
    </row>
    <row r="3" spans="1:51" ht="19.5" customHeight="1" thickBot="1">
      <c r="A3" s="743" t="s">
        <v>23</v>
      </c>
      <c r="B3" s="727"/>
      <c r="C3" s="727"/>
      <c r="D3" s="739"/>
      <c r="E3" s="726" t="s">
        <v>24</v>
      </c>
      <c r="F3" s="739"/>
      <c r="G3" s="726" t="s">
        <v>25</v>
      </c>
      <c r="H3" s="727"/>
      <c r="I3" s="727"/>
      <c r="J3" s="727"/>
      <c r="K3" s="727"/>
      <c r="L3" s="727"/>
      <c r="M3" s="727"/>
      <c r="N3" s="727"/>
      <c r="O3" s="727"/>
      <c r="P3" s="727"/>
      <c r="Q3" s="727"/>
      <c r="R3" s="727"/>
      <c r="S3" s="727"/>
      <c r="T3" s="727"/>
      <c r="U3" s="727"/>
      <c r="V3" s="727"/>
      <c r="W3" s="727"/>
      <c r="X3" s="739"/>
      <c r="Y3" s="726" t="s">
        <v>26</v>
      </c>
      <c r="Z3" s="727"/>
      <c r="AA3" s="727"/>
      <c r="AB3" s="727"/>
      <c r="AC3" s="727"/>
      <c r="AD3" s="727"/>
      <c r="AE3" s="727"/>
      <c r="AF3" s="739"/>
      <c r="AG3" s="726" t="s">
        <v>27</v>
      </c>
      <c r="AH3" s="727"/>
      <c r="AI3" s="739"/>
      <c r="AJ3" s="740" t="s">
        <v>20</v>
      </c>
      <c r="AK3" s="741"/>
      <c r="AL3" s="742"/>
      <c r="AM3" s="726" t="s">
        <v>28</v>
      </c>
      <c r="AN3" s="727"/>
      <c r="AO3" s="727"/>
      <c r="AP3" s="727"/>
      <c r="AQ3" s="727"/>
      <c r="AR3" s="727"/>
      <c r="AS3" s="727"/>
      <c r="AT3" s="727"/>
      <c r="AU3" s="727"/>
      <c r="AV3" s="727"/>
      <c r="AW3" s="727"/>
      <c r="AX3" s="727"/>
      <c r="AY3" s="728"/>
    </row>
    <row r="4" spans="1:51" ht="15.75" thickTop="1">
      <c r="A4" s="729">
        <v>44573</v>
      </c>
      <c r="B4" s="730"/>
      <c r="C4" s="730"/>
      <c r="D4" s="731"/>
      <c r="E4" s="732" t="s">
        <v>46</v>
      </c>
      <c r="F4" s="733"/>
      <c r="G4" s="28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30"/>
      <c r="Y4" s="28"/>
      <c r="Z4" s="29"/>
      <c r="AA4" s="29"/>
      <c r="AB4" s="29"/>
      <c r="AC4" s="29"/>
      <c r="AD4" s="29"/>
      <c r="AE4" s="29"/>
      <c r="AF4" s="30"/>
      <c r="AG4" s="136" t="s">
        <v>56</v>
      </c>
      <c r="AH4" s="29"/>
      <c r="AI4" s="30"/>
      <c r="AJ4" s="28"/>
      <c r="AK4" s="29"/>
      <c r="AL4" s="30"/>
      <c r="AM4" s="28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31"/>
    </row>
    <row r="5" spans="1:51">
      <c r="A5" s="734">
        <v>44595</v>
      </c>
      <c r="B5" s="735"/>
      <c r="C5" s="735"/>
      <c r="D5" s="736"/>
      <c r="E5" s="737">
        <v>1</v>
      </c>
      <c r="F5" s="738"/>
      <c r="G5" s="183" t="s">
        <v>9313</v>
      </c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265"/>
      <c r="Y5" s="183" t="s">
        <v>9312</v>
      </c>
      <c r="Z5" s="185"/>
      <c r="AA5" s="185"/>
      <c r="AB5" s="185"/>
      <c r="AC5" s="185"/>
      <c r="AD5" s="185"/>
      <c r="AE5" s="185"/>
      <c r="AF5" s="265"/>
      <c r="AG5" s="183" t="s">
        <v>56</v>
      </c>
      <c r="AH5" s="185"/>
      <c r="AI5" s="265"/>
      <c r="AJ5" s="264"/>
      <c r="AK5" s="185"/>
      <c r="AL5" s="265"/>
      <c r="AM5" s="264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32"/>
    </row>
    <row r="6" spans="1:51">
      <c r="A6" s="734">
        <v>44608</v>
      </c>
      <c r="B6" s="735"/>
      <c r="C6" s="735"/>
      <c r="D6" s="736"/>
      <c r="E6" s="737">
        <v>2</v>
      </c>
      <c r="F6" s="738"/>
      <c r="G6" s="183" t="s">
        <v>9359</v>
      </c>
      <c r="H6" s="185"/>
      <c r="I6" s="185"/>
      <c r="J6" s="185"/>
      <c r="K6" s="185"/>
      <c r="L6" s="185"/>
      <c r="M6" s="185"/>
      <c r="N6" s="185"/>
      <c r="O6" s="185"/>
      <c r="P6" s="185"/>
      <c r="Q6" s="185"/>
      <c r="R6" s="185"/>
      <c r="S6" s="185"/>
      <c r="T6" s="185"/>
      <c r="U6" s="185"/>
      <c r="V6" s="185"/>
      <c r="W6" s="185"/>
      <c r="X6" s="537"/>
      <c r="Y6" s="183" t="s">
        <v>9360</v>
      </c>
      <c r="Z6" s="185"/>
      <c r="AA6" s="185"/>
      <c r="AB6" s="185"/>
      <c r="AC6" s="185"/>
      <c r="AD6" s="185"/>
      <c r="AE6" s="185"/>
      <c r="AF6" s="537"/>
      <c r="AG6" s="183" t="s">
        <v>56</v>
      </c>
      <c r="AH6" s="185"/>
      <c r="AI6" s="537"/>
      <c r="AJ6" s="536"/>
      <c r="AK6" s="185"/>
      <c r="AL6" s="537"/>
      <c r="AM6" s="536"/>
      <c r="AN6" s="185"/>
      <c r="AO6" s="185"/>
      <c r="AP6" s="185"/>
      <c r="AQ6" s="185"/>
      <c r="AR6" s="185"/>
      <c r="AS6" s="185"/>
      <c r="AT6" s="185"/>
      <c r="AU6" s="185"/>
      <c r="AV6" s="185"/>
      <c r="AW6" s="185"/>
      <c r="AX6" s="185"/>
      <c r="AY6" s="32"/>
    </row>
    <row r="7" spans="1:51">
      <c r="A7" s="744"/>
      <c r="B7" s="745"/>
      <c r="C7" s="745"/>
      <c r="D7" s="746"/>
      <c r="E7" s="747"/>
      <c r="F7" s="748"/>
      <c r="G7" s="262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263"/>
      <c r="Y7" s="184" t="s">
        <v>9363</v>
      </c>
      <c r="Z7" s="33"/>
      <c r="AA7" s="33"/>
      <c r="AB7" s="33"/>
      <c r="AC7" s="33"/>
      <c r="AD7" s="33"/>
      <c r="AE7" s="33"/>
      <c r="AF7" s="263"/>
      <c r="AG7" s="262"/>
      <c r="AH7" s="33"/>
      <c r="AI7" s="263"/>
      <c r="AJ7" s="262"/>
      <c r="AK7" s="33"/>
      <c r="AL7" s="263"/>
      <c r="AM7" s="262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4"/>
    </row>
    <row r="8" spans="1:51">
      <c r="A8" s="744"/>
      <c r="B8" s="745"/>
      <c r="C8" s="745"/>
      <c r="D8" s="746"/>
      <c r="E8" s="747"/>
      <c r="F8" s="748"/>
      <c r="G8" s="184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263"/>
      <c r="Y8" s="184"/>
      <c r="Z8" s="33"/>
      <c r="AA8" s="33"/>
      <c r="AB8" s="33"/>
      <c r="AC8" s="33"/>
      <c r="AD8" s="33"/>
      <c r="AE8" s="33"/>
      <c r="AF8" s="263"/>
      <c r="AG8" s="262"/>
      <c r="AH8" s="33"/>
      <c r="AI8" s="263"/>
      <c r="AJ8" s="262"/>
      <c r="AK8" s="33"/>
      <c r="AL8" s="263"/>
      <c r="AM8" s="262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4"/>
    </row>
    <row r="9" spans="1:51">
      <c r="A9" s="744"/>
      <c r="B9" s="745"/>
      <c r="C9" s="745"/>
      <c r="D9" s="746"/>
      <c r="E9" s="747"/>
      <c r="F9" s="748"/>
      <c r="G9" s="184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263"/>
      <c r="Y9" s="184"/>
      <c r="Z9" s="33"/>
      <c r="AA9" s="33"/>
      <c r="AB9" s="33"/>
      <c r="AC9" s="33"/>
      <c r="AD9" s="33"/>
      <c r="AE9" s="33"/>
      <c r="AF9" s="263"/>
      <c r="AG9" s="184"/>
      <c r="AH9" s="33"/>
      <c r="AI9" s="263"/>
      <c r="AJ9" s="262"/>
      <c r="AK9" s="33"/>
      <c r="AL9" s="263"/>
      <c r="AM9" s="262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4"/>
    </row>
    <row r="10" spans="1:51">
      <c r="A10" s="744"/>
      <c r="B10" s="745"/>
      <c r="C10" s="745"/>
      <c r="D10" s="746"/>
      <c r="E10" s="747"/>
      <c r="F10" s="748"/>
      <c r="G10" s="262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263"/>
      <c r="Y10" s="184"/>
      <c r="Z10" s="33"/>
      <c r="AA10" s="33"/>
      <c r="AB10" s="33"/>
      <c r="AC10" s="33"/>
      <c r="AD10" s="33"/>
      <c r="AE10" s="33"/>
      <c r="AF10" s="263"/>
      <c r="AG10" s="262"/>
      <c r="AH10" s="33"/>
      <c r="AI10" s="263"/>
      <c r="AJ10" s="262"/>
      <c r="AK10" s="33"/>
      <c r="AL10" s="263"/>
      <c r="AM10" s="262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4"/>
    </row>
    <row r="11" spans="1:51">
      <c r="A11" s="744"/>
      <c r="B11" s="745"/>
      <c r="C11" s="745"/>
      <c r="D11" s="746"/>
      <c r="E11" s="747"/>
      <c r="F11" s="748"/>
      <c r="G11" s="184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263"/>
      <c r="Y11" s="184"/>
      <c r="Z11" s="33"/>
      <c r="AA11" s="33"/>
      <c r="AB11" s="33"/>
      <c r="AC11" s="33"/>
      <c r="AD11" s="33"/>
      <c r="AE11" s="33"/>
      <c r="AF11" s="263"/>
      <c r="AG11" s="184"/>
      <c r="AH11" s="33"/>
      <c r="AI11" s="263"/>
      <c r="AJ11" s="262"/>
      <c r="AK11" s="33"/>
      <c r="AL11" s="263"/>
      <c r="AM11" s="262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4"/>
    </row>
    <row r="12" spans="1:51">
      <c r="A12" s="744"/>
      <c r="B12" s="745"/>
      <c r="C12" s="745"/>
      <c r="D12" s="746"/>
      <c r="E12" s="747"/>
      <c r="F12" s="748"/>
      <c r="G12" s="262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263"/>
      <c r="Y12" s="184"/>
      <c r="Z12" s="33"/>
      <c r="AA12" s="33"/>
      <c r="AB12" s="33"/>
      <c r="AC12" s="33"/>
      <c r="AD12" s="33"/>
      <c r="AE12" s="33"/>
      <c r="AF12" s="263"/>
      <c r="AG12" s="262"/>
      <c r="AH12" s="33"/>
      <c r="AI12" s="263"/>
      <c r="AJ12" s="262"/>
      <c r="AK12" s="33"/>
      <c r="AL12" s="263"/>
      <c r="AM12" s="262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4"/>
    </row>
    <row r="13" spans="1:51">
      <c r="A13" s="744"/>
      <c r="B13" s="745"/>
      <c r="C13" s="745"/>
      <c r="D13" s="746"/>
      <c r="E13" s="747"/>
      <c r="F13" s="748"/>
      <c r="G13" s="262"/>
      <c r="H13" s="271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263"/>
      <c r="Y13" s="184"/>
      <c r="Z13" s="33"/>
      <c r="AA13" s="33"/>
      <c r="AB13" s="33"/>
      <c r="AC13" s="33"/>
      <c r="AD13" s="33"/>
      <c r="AE13" s="33"/>
      <c r="AF13" s="263"/>
      <c r="AG13" s="262"/>
      <c r="AH13" s="33"/>
      <c r="AI13" s="263"/>
      <c r="AJ13" s="262"/>
      <c r="AK13" s="33"/>
      <c r="AL13" s="263"/>
      <c r="AM13" s="262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4"/>
    </row>
    <row r="14" spans="1:51">
      <c r="A14" s="744"/>
      <c r="B14" s="745"/>
      <c r="C14" s="745"/>
      <c r="D14" s="746"/>
      <c r="E14" s="747"/>
      <c r="F14" s="748"/>
      <c r="G14" s="262"/>
      <c r="H14" s="271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263"/>
      <c r="Y14" s="184"/>
      <c r="Z14" s="33"/>
      <c r="AA14" s="33"/>
      <c r="AB14" s="33"/>
      <c r="AC14" s="33"/>
      <c r="AD14" s="33"/>
      <c r="AE14" s="33"/>
      <c r="AF14" s="263"/>
      <c r="AG14" s="262"/>
      <c r="AH14" s="33"/>
      <c r="AI14" s="263"/>
      <c r="AJ14" s="262"/>
      <c r="AK14" s="33"/>
      <c r="AL14" s="263"/>
      <c r="AM14" s="262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4"/>
    </row>
    <row r="15" spans="1:51">
      <c r="A15" s="744"/>
      <c r="B15" s="745"/>
      <c r="C15" s="745"/>
      <c r="D15" s="746"/>
      <c r="E15" s="747"/>
      <c r="F15" s="748"/>
      <c r="G15" s="262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263"/>
      <c r="Y15" s="262"/>
      <c r="Z15" s="33"/>
      <c r="AA15" s="33"/>
      <c r="AB15" s="33"/>
      <c r="AC15" s="33"/>
      <c r="AD15" s="33"/>
      <c r="AE15" s="33"/>
      <c r="AF15" s="263"/>
      <c r="AG15" s="262"/>
      <c r="AH15" s="33"/>
      <c r="AI15" s="263"/>
      <c r="AJ15" s="262"/>
      <c r="AK15" s="33"/>
      <c r="AL15" s="263"/>
      <c r="AM15" s="262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4"/>
    </row>
    <row r="16" spans="1:51">
      <c r="A16" s="744"/>
      <c r="B16" s="745"/>
      <c r="C16" s="745"/>
      <c r="D16" s="746"/>
      <c r="E16" s="747"/>
      <c r="F16" s="748"/>
      <c r="G16" s="262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263"/>
      <c r="Y16" s="262"/>
      <c r="Z16" s="33"/>
      <c r="AA16" s="33"/>
      <c r="AB16" s="33"/>
      <c r="AC16" s="33"/>
      <c r="AD16" s="33"/>
      <c r="AE16" s="33"/>
      <c r="AF16" s="263"/>
      <c r="AG16" s="262"/>
      <c r="AH16" s="33"/>
      <c r="AI16" s="263"/>
      <c r="AJ16" s="262"/>
      <c r="AK16" s="33"/>
      <c r="AL16" s="263"/>
      <c r="AM16" s="262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4"/>
    </row>
    <row r="17" spans="1:51">
      <c r="A17" s="744"/>
      <c r="B17" s="745"/>
      <c r="C17" s="745"/>
      <c r="D17" s="746"/>
      <c r="E17" s="747"/>
      <c r="F17" s="748"/>
      <c r="G17" s="262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263"/>
      <c r="Y17" s="262"/>
      <c r="Z17" s="33"/>
      <c r="AA17" s="33"/>
      <c r="AB17" s="33"/>
      <c r="AC17" s="33"/>
      <c r="AD17" s="33"/>
      <c r="AE17" s="33"/>
      <c r="AF17" s="263"/>
      <c r="AG17" s="262"/>
      <c r="AH17" s="33"/>
      <c r="AI17" s="263"/>
      <c r="AJ17" s="262"/>
      <c r="AK17" s="33"/>
      <c r="AL17" s="263"/>
      <c r="AM17" s="262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4"/>
    </row>
    <row r="18" spans="1:51">
      <c r="A18" s="744"/>
      <c r="B18" s="745"/>
      <c r="C18" s="745"/>
      <c r="D18" s="746"/>
      <c r="E18" s="747"/>
      <c r="F18" s="748"/>
      <c r="G18" s="262"/>
      <c r="H18" s="33"/>
      <c r="I18" s="33"/>
      <c r="J18" s="272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263"/>
      <c r="Y18" s="262"/>
      <c r="Z18" s="33"/>
      <c r="AA18" s="33"/>
      <c r="AB18" s="33"/>
      <c r="AC18" s="33"/>
      <c r="AD18" s="33"/>
      <c r="AE18" s="33"/>
      <c r="AF18" s="263"/>
      <c r="AG18" s="262"/>
      <c r="AH18" s="33"/>
      <c r="AI18" s="263"/>
      <c r="AJ18" s="262"/>
      <c r="AK18" s="33"/>
      <c r="AL18" s="263"/>
      <c r="AM18" s="262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4"/>
    </row>
    <row r="19" spans="1:51">
      <c r="A19" s="744"/>
      <c r="B19" s="745"/>
      <c r="C19" s="745"/>
      <c r="D19" s="746"/>
      <c r="E19" s="747"/>
      <c r="F19" s="748"/>
      <c r="G19" s="184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263"/>
      <c r="Y19" s="262"/>
      <c r="Z19" s="33"/>
      <c r="AA19" s="33"/>
      <c r="AB19" s="33"/>
      <c r="AC19" s="33"/>
      <c r="AD19" s="33"/>
      <c r="AE19" s="33"/>
      <c r="AF19" s="263"/>
      <c r="AG19" s="184"/>
      <c r="AH19" s="33"/>
      <c r="AI19" s="263"/>
      <c r="AJ19" s="262"/>
      <c r="AK19" s="33"/>
      <c r="AL19" s="263"/>
      <c r="AM19" s="262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4"/>
    </row>
    <row r="20" spans="1:51">
      <c r="A20" s="744"/>
      <c r="B20" s="745"/>
      <c r="C20" s="745"/>
      <c r="D20" s="746"/>
      <c r="E20" s="747"/>
      <c r="F20" s="748"/>
      <c r="G20" s="262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263"/>
      <c r="Y20" s="262"/>
      <c r="Z20" s="33"/>
      <c r="AA20" s="33"/>
      <c r="AB20" s="33"/>
      <c r="AC20" s="33"/>
      <c r="AD20" s="33"/>
      <c r="AE20" s="33"/>
      <c r="AF20" s="263"/>
      <c r="AG20" s="262"/>
      <c r="AH20" s="33"/>
      <c r="AI20" s="263"/>
      <c r="AJ20" s="262"/>
      <c r="AK20" s="33"/>
      <c r="AL20" s="263"/>
      <c r="AM20" s="262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4"/>
    </row>
    <row r="21" spans="1:51">
      <c r="A21" s="744"/>
      <c r="B21" s="745"/>
      <c r="C21" s="745"/>
      <c r="D21" s="746"/>
      <c r="E21" s="747"/>
      <c r="F21" s="748"/>
      <c r="G21" s="262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263"/>
      <c r="Y21" s="262"/>
      <c r="Z21" s="33"/>
      <c r="AA21" s="33"/>
      <c r="AB21" s="33"/>
      <c r="AC21" s="33"/>
      <c r="AD21" s="33"/>
      <c r="AE21" s="33"/>
      <c r="AF21" s="263"/>
      <c r="AG21" s="262"/>
      <c r="AH21" s="33"/>
      <c r="AI21" s="263"/>
      <c r="AJ21" s="262"/>
      <c r="AK21" s="33"/>
      <c r="AL21" s="263"/>
      <c r="AM21" s="262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4"/>
    </row>
    <row r="22" spans="1:51">
      <c r="A22" s="744"/>
      <c r="B22" s="745"/>
      <c r="C22" s="745"/>
      <c r="D22" s="746"/>
      <c r="E22" s="747"/>
      <c r="F22" s="748"/>
      <c r="G22" s="262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263"/>
      <c r="Y22" s="262"/>
      <c r="Z22" s="33"/>
      <c r="AA22" s="33"/>
      <c r="AB22" s="33"/>
      <c r="AC22" s="33"/>
      <c r="AD22" s="33"/>
      <c r="AE22" s="33"/>
      <c r="AF22" s="263"/>
      <c r="AG22" s="262"/>
      <c r="AH22" s="33"/>
      <c r="AI22" s="263"/>
      <c r="AJ22" s="262"/>
      <c r="AK22" s="33"/>
      <c r="AL22" s="263"/>
      <c r="AM22" s="262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4"/>
    </row>
    <row r="23" spans="1:51">
      <c r="A23" s="744"/>
      <c r="B23" s="745"/>
      <c r="C23" s="745"/>
      <c r="D23" s="746"/>
      <c r="E23" s="747"/>
      <c r="F23" s="748"/>
      <c r="G23" s="262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263"/>
      <c r="Y23" s="262"/>
      <c r="Z23" s="33"/>
      <c r="AA23" s="33"/>
      <c r="AB23" s="33"/>
      <c r="AC23" s="33"/>
      <c r="AD23" s="33"/>
      <c r="AE23" s="33"/>
      <c r="AF23" s="263"/>
      <c r="AG23" s="262"/>
      <c r="AH23" s="33"/>
      <c r="AI23" s="263"/>
      <c r="AJ23" s="262"/>
      <c r="AK23" s="33"/>
      <c r="AL23" s="263"/>
      <c r="AM23" s="262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4"/>
    </row>
    <row r="24" spans="1:51">
      <c r="A24" s="744"/>
      <c r="B24" s="745"/>
      <c r="C24" s="745"/>
      <c r="D24" s="746"/>
      <c r="E24" s="747"/>
      <c r="F24" s="748"/>
      <c r="G24" s="262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263"/>
      <c r="Y24" s="262"/>
      <c r="Z24" s="33"/>
      <c r="AA24" s="33"/>
      <c r="AB24" s="33"/>
      <c r="AC24" s="33"/>
      <c r="AD24" s="33"/>
      <c r="AE24" s="33"/>
      <c r="AF24" s="263"/>
      <c r="AG24" s="262"/>
      <c r="AH24" s="33"/>
      <c r="AI24" s="263"/>
      <c r="AJ24" s="262"/>
      <c r="AK24" s="33"/>
      <c r="AL24" s="263"/>
      <c r="AM24" s="262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4"/>
    </row>
    <row r="25" spans="1:51">
      <c r="A25" s="744"/>
      <c r="B25" s="745"/>
      <c r="C25" s="745"/>
      <c r="D25" s="746"/>
      <c r="E25" s="747"/>
      <c r="F25" s="748"/>
      <c r="G25" s="262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263"/>
      <c r="Y25" s="262"/>
      <c r="Z25" s="33"/>
      <c r="AA25" s="33"/>
      <c r="AB25" s="33"/>
      <c r="AC25" s="33"/>
      <c r="AD25" s="33"/>
      <c r="AE25" s="33"/>
      <c r="AF25" s="263"/>
      <c r="AG25" s="262"/>
      <c r="AH25" s="33"/>
      <c r="AI25" s="263"/>
      <c r="AJ25" s="262"/>
      <c r="AK25" s="33"/>
      <c r="AL25" s="263"/>
      <c r="AM25" s="262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4"/>
    </row>
    <row r="26" spans="1:51">
      <c r="A26" s="744"/>
      <c r="B26" s="745"/>
      <c r="C26" s="745"/>
      <c r="D26" s="746"/>
      <c r="E26" s="747"/>
      <c r="F26" s="748"/>
      <c r="G26" s="262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263"/>
      <c r="Y26" s="262"/>
      <c r="Z26" s="33"/>
      <c r="AA26" s="33"/>
      <c r="AB26" s="33"/>
      <c r="AC26" s="33"/>
      <c r="AD26" s="33"/>
      <c r="AE26" s="33"/>
      <c r="AF26" s="263"/>
      <c r="AG26" s="262"/>
      <c r="AH26" s="33"/>
      <c r="AI26" s="263"/>
      <c r="AJ26" s="262"/>
      <c r="AK26" s="33"/>
      <c r="AL26" s="263"/>
      <c r="AM26" s="262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4"/>
    </row>
    <row r="27" spans="1:51">
      <c r="A27" s="744"/>
      <c r="B27" s="745"/>
      <c r="C27" s="745"/>
      <c r="D27" s="746"/>
      <c r="E27" s="747"/>
      <c r="F27" s="748"/>
      <c r="G27" s="262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263"/>
      <c r="Y27" s="262"/>
      <c r="Z27" s="33"/>
      <c r="AA27" s="33"/>
      <c r="AB27" s="33"/>
      <c r="AC27" s="33"/>
      <c r="AD27" s="33"/>
      <c r="AE27" s="33"/>
      <c r="AF27" s="263"/>
      <c r="AG27" s="262"/>
      <c r="AH27" s="33"/>
      <c r="AI27" s="263"/>
      <c r="AJ27" s="262"/>
      <c r="AK27" s="33"/>
      <c r="AL27" s="263"/>
      <c r="AM27" s="262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4"/>
    </row>
    <row r="28" spans="1:51">
      <c r="A28" s="744"/>
      <c r="B28" s="745"/>
      <c r="C28" s="745"/>
      <c r="D28" s="746"/>
      <c r="E28" s="747"/>
      <c r="F28" s="748"/>
      <c r="G28" s="262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263"/>
      <c r="Y28" s="262"/>
      <c r="Z28" s="33"/>
      <c r="AA28" s="33"/>
      <c r="AB28" s="33"/>
      <c r="AC28" s="33"/>
      <c r="AD28" s="33"/>
      <c r="AE28" s="33"/>
      <c r="AF28" s="263"/>
      <c r="AG28" s="262"/>
      <c r="AH28" s="33"/>
      <c r="AI28" s="263"/>
      <c r="AJ28" s="262"/>
      <c r="AK28" s="33"/>
      <c r="AL28" s="263"/>
      <c r="AM28" s="262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4"/>
    </row>
    <row r="29" spans="1:51">
      <c r="A29" s="744"/>
      <c r="B29" s="745"/>
      <c r="C29" s="745"/>
      <c r="D29" s="746"/>
      <c r="E29" s="747"/>
      <c r="F29" s="748"/>
      <c r="G29" s="184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263"/>
      <c r="Y29" s="262"/>
      <c r="Z29" s="33"/>
      <c r="AA29" s="33"/>
      <c r="AB29" s="33"/>
      <c r="AC29" s="33"/>
      <c r="AD29" s="33"/>
      <c r="AE29" s="33"/>
      <c r="AF29" s="263"/>
      <c r="AG29" s="262"/>
      <c r="AH29" s="33"/>
      <c r="AI29" s="263"/>
      <c r="AJ29" s="262"/>
      <c r="AK29" s="33"/>
      <c r="AL29" s="263"/>
      <c r="AM29" s="262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4"/>
    </row>
    <row r="30" spans="1:51">
      <c r="A30" s="744"/>
      <c r="B30" s="745"/>
      <c r="C30" s="745"/>
      <c r="D30" s="746"/>
      <c r="E30" s="747"/>
      <c r="F30" s="748"/>
      <c r="G30" s="262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263"/>
      <c r="Y30" s="262"/>
      <c r="Z30" s="33"/>
      <c r="AA30" s="33"/>
      <c r="AB30" s="33"/>
      <c r="AC30" s="33"/>
      <c r="AD30" s="33"/>
      <c r="AE30" s="33"/>
      <c r="AF30" s="263"/>
      <c r="AG30" s="262"/>
      <c r="AH30" s="33"/>
      <c r="AI30" s="263"/>
      <c r="AJ30" s="262"/>
      <c r="AK30" s="33"/>
      <c r="AL30" s="263"/>
      <c r="AM30" s="262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4"/>
    </row>
    <row r="31" spans="1:51">
      <c r="A31" s="744"/>
      <c r="B31" s="745"/>
      <c r="C31" s="745"/>
      <c r="D31" s="746"/>
      <c r="E31" s="747"/>
      <c r="F31" s="748"/>
      <c r="G31" s="262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263"/>
      <c r="Y31" s="262"/>
      <c r="Z31" s="33"/>
      <c r="AA31" s="33"/>
      <c r="AB31" s="33"/>
      <c r="AC31" s="33"/>
      <c r="AD31" s="33"/>
      <c r="AE31" s="33"/>
      <c r="AF31" s="263"/>
      <c r="AG31" s="262"/>
      <c r="AH31" s="33"/>
      <c r="AI31" s="263"/>
      <c r="AJ31" s="262"/>
      <c r="AK31" s="33"/>
      <c r="AL31" s="263"/>
      <c r="AM31" s="262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4"/>
    </row>
    <row r="32" spans="1:51" ht="15.75" thickBot="1">
      <c r="A32" s="749"/>
      <c r="B32" s="750"/>
      <c r="C32" s="750"/>
      <c r="D32" s="751"/>
      <c r="E32" s="752"/>
      <c r="F32" s="753"/>
      <c r="G32" s="273"/>
      <c r="H32" s="274"/>
      <c r="I32" s="274"/>
      <c r="J32" s="274"/>
      <c r="K32" s="274"/>
      <c r="L32" s="274"/>
      <c r="M32" s="274"/>
      <c r="N32" s="274"/>
      <c r="O32" s="274"/>
      <c r="P32" s="274"/>
      <c r="Q32" s="274"/>
      <c r="R32" s="274"/>
      <c r="S32" s="274"/>
      <c r="T32" s="274"/>
      <c r="U32" s="274"/>
      <c r="V32" s="274"/>
      <c r="W32" s="274"/>
      <c r="X32" s="275"/>
      <c r="Y32" s="273"/>
      <c r="Z32" s="274"/>
      <c r="AA32" s="274"/>
      <c r="AB32" s="274"/>
      <c r="AC32" s="274"/>
      <c r="AD32" s="274"/>
      <c r="AE32" s="274"/>
      <c r="AF32" s="275"/>
      <c r="AG32" s="273"/>
      <c r="AH32" s="274"/>
      <c r="AI32" s="275"/>
      <c r="AJ32" s="273"/>
      <c r="AK32" s="274"/>
      <c r="AL32" s="275"/>
      <c r="AM32" s="273"/>
      <c r="AN32" s="274"/>
      <c r="AO32" s="274"/>
      <c r="AP32" s="274"/>
      <c r="AQ32" s="274"/>
      <c r="AR32" s="274"/>
      <c r="AS32" s="274"/>
      <c r="AT32" s="274"/>
      <c r="AU32" s="274"/>
      <c r="AV32" s="274"/>
      <c r="AW32" s="274"/>
      <c r="AX32" s="274"/>
      <c r="AY32" s="276"/>
    </row>
  </sheetData>
  <mergeCells count="77">
    <mergeCell ref="A31:D31"/>
    <mergeCell ref="E31:F31"/>
    <mergeCell ref="A32:D32"/>
    <mergeCell ref="E32:F32"/>
    <mergeCell ref="A28:D28"/>
    <mergeCell ref="E28:F28"/>
    <mergeCell ref="A29:D29"/>
    <mergeCell ref="E29:F29"/>
    <mergeCell ref="A30:D30"/>
    <mergeCell ref="E30:F30"/>
    <mergeCell ref="A22:D22"/>
    <mergeCell ref="E22:F22"/>
    <mergeCell ref="A23:D23"/>
    <mergeCell ref="E23:F23"/>
    <mergeCell ref="A24:D24"/>
    <mergeCell ref="E24:F24"/>
    <mergeCell ref="A25:D25"/>
    <mergeCell ref="E25:F25"/>
    <mergeCell ref="A26:D26"/>
    <mergeCell ref="E26:F26"/>
    <mergeCell ref="A27:D27"/>
    <mergeCell ref="E27:F27"/>
    <mergeCell ref="A16:D16"/>
    <mergeCell ref="E16:F16"/>
    <mergeCell ref="A17:D17"/>
    <mergeCell ref="E17:F17"/>
    <mergeCell ref="A18:D18"/>
    <mergeCell ref="E18:F18"/>
    <mergeCell ref="A19:D19"/>
    <mergeCell ref="E19:F19"/>
    <mergeCell ref="A20:D20"/>
    <mergeCell ref="E20:F20"/>
    <mergeCell ref="A21:D21"/>
    <mergeCell ref="E21:F21"/>
    <mergeCell ref="A14:D14"/>
    <mergeCell ref="E14:F14"/>
    <mergeCell ref="A15:D15"/>
    <mergeCell ref="E15:F15"/>
    <mergeCell ref="A10:D10"/>
    <mergeCell ref="E10:F10"/>
    <mergeCell ref="A11:D11"/>
    <mergeCell ref="E11:F11"/>
    <mergeCell ref="A12:D12"/>
    <mergeCell ref="E12:F12"/>
    <mergeCell ref="A6:D6"/>
    <mergeCell ref="E6:F6"/>
    <mergeCell ref="A3:D3"/>
    <mergeCell ref="E3:F3"/>
    <mergeCell ref="A13:D13"/>
    <mergeCell ref="E13:F13"/>
    <mergeCell ref="A7:D7"/>
    <mergeCell ref="E7:F7"/>
    <mergeCell ref="A8:D8"/>
    <mergeCell ref="E8:F8"/>
    <mergeCell ref="A9:D9"/>
    <mergeCell ref="E9:F9"/>
    <mergeCell ref="AM3:AY3"/>
    <mergeCell ref="A4:D4"/>
    <mergeCell ref="E4:F4"/>
    <mergeCell ref="A5:D5"/>
    <mergeCell ref="E5:F5"/>
    <mergeCell ref="AG3:AI3"/>
    <mergeCell ref="AJ3:AL3"/>
    <mergeCell ref="Y3:AF3"/>
    <mergeCell ref="G3:X3"/>
    <mergeCell ref="A1:E2"/>
    <mergeCell ref="AV1:AY1"/>
    <mergeCell ref="AV2:AY2"/>
    <mergeCell ref="F1:W2"/>
    <mergeCell ref="X1:Z2"/>
    <mergeCell ref="AA1:AN2"/>
    <mergeCell ref="AO1:AP1"/>
    <mergeCell ref="AQ1:AS1"/>
    <mergeCell ref="AT1:AU1"/>
    <mergeCell ref="AO2:AP2"/>
    <mergeCell ref="AQ2:AS2"/>
    <mergeCell ref="AT2:AU2"/>
  </mergeCells>
  <phoneticPr fontId="6"/>
  <dataValidations disablePrompts="1" count="1">
    <dataValidation imeMode="hiragana" allowBlank="1" showInputMessage="1" showErrorMessage="1" sqref="J18"/>
  </dataValidations>
  <pageMargins left="0.39370078740157483" right="0.39370078740157483" top="0.78740157480314965" bottom="0.39370078740157483" header="0.59055118110236227" footer="0.19685039370078741"/>
  <pageSetup paperSize="9" fitToHeight="0" orientation="landscape" verticalDpi="400" r:id="rId1"/>
  <headerFooter scaleWithDoc="0">
    <oddHeader>&amp;L&amp;"メイリオ,ボールド"&amp;9&amp;K00-049&amp;F&amp;R&amp;"メイリオ,ボールド"&amp;9&amp;K00-049&amp;A</oddHeader>
    <oddFooter>&amp;C&amp;"メイリオ,レギュラー"&amp;8&amp;P/&amp;N&amp;R&amp;"メイリオ,レギュラー"&amp;9出力日：&amp;D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F64"/>
  <sheetViews>
    <sheetView workbookViewId="0">
      <selection activeCell="D6" sqref="D6:T16"/>
    </sheetView>
  </sheetViews>
  <sheetFormatPr defaultColWidth="2.7109375" defaultRowHeight="11.25"/>
  <cols>
    <col min="1" max="16384" width="2.7109375" style="43"/>
  </cols>
  <sheetData>
    <row r="1" spans="1:58" s="37" customFormat="1" ht="18" customHeight="1">
      <c r="A1" s="807" t="s">
        <v>22</v>
      </c>
      <c r="B1" s="808"/>
      <c r="C1" s="808"/>
      <c r="D1" s="808"/>
      <c r="E1" s="809"/>
      <c r="F1" s="804" t="str">
        <f>IF(NOT(ISBLANK(表紙!N16)),表紙!N16,"")</f>
        <v>金型保守計画（改業務情報管理システム）</v>
      </c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6"/>
      <c r="Y1" s="788" t="s">
        <v>67</v>
      </c>
      <c r="Z1" s="789"/>
      <c r="AA1" s="789"/>
      <c r="AB1" s="815" t="s">
        <v>68</v>
      </c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7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44573</v>
      </c>
      <c r="AW1" s="782"/>
      <c r="AX1" s="782"/>
      <c r="AY1" s="783"/>
    </row>
    <row r="2" spans="1:58" s="37" customFormat="1" ht="18" customHeight="1" thickBot="1">
      <c r="A2" s="810" t="s">
        <v>41</v>
      </c>
      <c r="B2" s="811"/>
      <c r="C2" s="811"/>
      <c r="D2" s="811"/>
      <c r="E2" s="812"/>
      <c r="F2" s="801" t="str">
        <f>表紙!$L$9</f>
        <v>データベース設計書</v>
      </c>
      <c r="G2" s="802"/>
      <c r="H2" s="802"/>
      <c r="I2" s="802"/>
      <c r="J2" s="802"/>
      <c r="K2" s="802"/>
      <c r="L2" s="802"/>
      <c r="M2" s="802"/>
      <c r="N2" s="802"/>
      <c r="O2" s="802"/>
      <c r="P2" s="802"/>
      <c r="Q2" s="802"/>
      <c r="R2" s="802"/>
      <c r="S2" s="802"/>
      <c r="T2" s="802"/>
      <c r="U2" s="802"/>
      <c r="V2" s="802"/>
      <c r="W2" s="802"/>
      <c r="X2" s="803"/>
      <c r="Y2" s="790"/>
      <c r="Z2" s="791"/>
      <c r="AA2" s="791"/>
      <c r="AB2" s="818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2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58" ht="15" customHeight="1">
      <c r="A3" s="44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100"/>
      <c r="T3" s="100"/>
      <c r="U3" s="100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R3" s="45"/>
      <c r="AS3" s="45"/>
      <c r="AT3" s="45"/>
      <c r="AU3" s="45"/>
      <c r="AV3" s="45"/>
      <c r="AW3" s="45"/>
      <c r="AX3" s="45"/>
      <c r="AY3" s="46"/>
    </row>
    <row r="4" spans="1:58" ht="15" customHeight="1">
      <c r="A4" s="44"/>
      <c r="B4" s="766" t="s">
        <v>29</v>
      </c>
      <c r="C4" s="767"/>
      <c r="D4" s="800" t="s">
        <v>299</v>
      </c>
      <c r="E4" s="761"/>
      <c r="F4" s="761"/>
      <c r="G4" s="761"/>
      <c r="H4" s="761"/>
      <c r="I4" s="761"/>
      <c r="J4" s="761"/>
      <c r="K4" s="762"/>
      <c r="L4" s="766" t="s">
        <v>3</v>
      </c>
      <c r="M4" s="771"/>
      <c r="N4" s="771"/>
      <c r="O4" s="771"/>
      <c r="P4" s="771"/>
      <c r="Q4" s="771"/>
      <c r="R4" s="771"/>
      <c r="S4" s="771"/>
      <c r="T4" s="771"/>
      <c r="U4" s="771"/>
      <c r="V4" s="771"/>
      <c r="W4" s="771"/>
      <c r="X4" s="771"/>
      <c r="Y4" s="771"/>
      <c r="Z4" s="771"/>
      <c r="AA4" s="772"/>
      <c r="AB4" s="760" t="s">
        <v>8</v>
      </c>
      <c r="AC4" s="761"/>
      <c r="AD4" s="761"/>
      <c r="AE4" s="761"/>
      <c r="AF4" s="761"/>
      <c r="AG4" s="761"/>
      <c r="AH4" s="761"/>
      <c r="AI4" s="761"/>
      <c r="AJ4" s="761"/>
      <c r="AK4" s="761"/>
      <c r="AL4" s="761"/>
      <c r="AM4" s="761"/>
      <c r="AN4" s="761"/>
      <c r="AO4" s="761"/>
      <c r="AP4" s="761"/>
      <c r="AQ4" s="761"/>
      <c r="AR4" s="761"/>
      <c r="AS4" s="761"/>
      <c r="AT4" s="761"/>
      <c r="AU4" s="761"/>
      <c r="AV4" s="761"/>
      <c r="AW4" s="761"/>
      <c r="AX4" s="762"/>
      <c r="AY4" s="46"/>
    </row>
    <row r="5" spans="1:58" ht="15" customHeight="1">
      <c r="A5" s="44"/>
      <c r="B5" s="768"/>
      <c r="C5" s="769"/>
      <c r="D5" s="763"/>
      <c r="E5" s="764"/>
      <c r="F5" s="764"/>
      <c r="G5" s="764"/>
      <c r="H5" s="764"/>
      <c r="I5" s="764"/>
      <c r="J5" s="764"/>
      <c r="K5" s="765"/>
      <c r="L5" s="768" t="s">
        <v>5</v>
      </c>
      <c r="M5" s="773"/>
      <c r="N5" s="773"/>
      <c r="O5" s="773"/>
      <c r="P5" s="773"/>
      <c r="Q5" s="773"/>
      <c r="R5" s="773"/>
      <c r="S5" s="769"/>
      <c r="T5" s="773" t="s">
        <v>4</v>
      </c>
      <c r="U5" s="773"/>
      <c r="V5" s="773"/>
      <c r="W5" s="773"/>
      <c r="X5" s="773"/>
      <c r="Y5" s="773"/>
      <c r="Z5" s="773"/>
      <c r="AA5" s="774"/>
      <c r="AB5" s="763"/>
      <c r="AC5" s="764"/>
      <c r="AD5" s="764"/>
      <c r="AE5" s="764"/>
      <c r="AF5" s="764"/>
      <c r="AG5" s="764"/>
      <c r="AH5" s="764"/>
      <c r="AI5" s="764"/>
      <c r="AJ5" s="764"/>
      <c r="AK5" s="764"/>
      <c r="AL5" s="764"/>
      <c r="AM5" s="764"/>
      <c r="AN5" s="764"/>
      <c r="AO5" s="764"/>
      <c r="AP5" s="764"/>
      <c r="AQ5" s="764"/>
      <c r="AR5" s="764"/>
      <c r="AS5" s="764"/>
      <c r="AT5" s="764"/>
      <c r="AU5" s="764"/>
      <c r="AV5" s="764"/>
      <c r="AW5" s="764"/>
      <c r="AX5" s="765"/>
      <c r="AY5" s="46"/>
    </row>
    <row r="6" spans="1:58" ht="15" customHeight="1">
      <c r="A6" s="44"/>
      <c r="B6" s="798">
        <f>IF(NOT(ISBLANK(L6)),1,"")</f>
        <v>1</v>
      </c>
      <c r="C6" s="799"/>
      <c r="D6" s="130" t="s">
        <v>300</v>
      </c>
      <c r="E6" s="91"/>
      <c r="F6" s="91"/>
      <c r="G6" s="91"/>
      <c r="H6" s="91"/>
      <c r="I6" s="107"/>
      <c r="J6" s="107"/>
      <c r="K6" s="280"/>
      <c r="L6" s="218" t="s">
        <v>252</v>
      </c>
      <c r="M6" s="91"/>
      <c r="N6" s="91"/>
      <c r="O6" s="91"/>
      <c r="P6" s="91"/>
      <c r="Q6" s="91"/>
      <c r="R6" s="91"/>
      <c r="S6" s="91"/>
      <c r="T6" s="128" t="s">
        <v>254</v>
      </c>
      <c r="U6" s="91"/>
      <c r="V6" s="91"/>
      <c r="W6" s="91"/>
      <c r="X6" s="91"/>
      <c r="Y6" s="91"/>
      <c r="Z6" s="91"/>
      <c r="AA6" s="92"/>
      <c r="AB6" s="301" t="s">
        <v>256</v>
      </c>
      <c r="AC6" s="91"/>
      <c r="AD6" s="91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107"/>
      <c r="AP6" s="107"/>
      <c r="AQ6" s="107"/>
      <c r="AR6" s="91"/>
      <c r="AS6" s="91"/>
      <c r="AT6" s="91"/>
      <c r="AU6" s="91"/>
      <c r="AV6" s="91"/>
      <c r="AW6" s="91"/>
      <c r="AX6" s="92"/>
      <c r="AY6" s="46"/>
      <c r="BB6" s="43" t="str">
        <f t="shared" ref="BB6:BB33" si="0">T6</f>
        <v>mm_buhin_no</v>
      </c>
      <c r="BF6" s="43" t="str">
        <f t="shared" ref="BF6:BF33" si="1">L6</f>
        <v>部品番号マスタ</v>
      </c>
    </row>
    <row r="7" spans="1:58" ht="15" customHeight="1">
      <c r="A7" s="44"/>
      <c r="B7" s="778">
        <f>IF(NOT(ISBLANK(L7)),B6+1,"")</f>
        <v>2</v>
      </c>
      <c r="C7" s="779"/>
      <c r="D7" s="124" t="s">
        <v>9791</v>
      </c>
      <c r="E7" s="94"/>
      <c r="F7" s="94"/>
      <c r="G7" s="94"/>
      <c r="H7" s="94"/>
      <c r="I7" s="108"/>
      <c r="J7" s="108"/>
      <c r="K7" s="281"/>
      <c r="L7" s="173" t="s">
        <v>255</v>
      </c>
      <c r="M7" s="94"/>
      <c r="N7" s="94"/>
      <c r="O7" s="94"/>
      <c r="P7" s="94"/>
      <c r="Q7" s="94"/>
      <c r="R7" s="94"/>
      <c r="S7" s="94"/>
      <c r="T7" s="125" t="s">
        <v>312</v>
      </c>
      <c r="U7" s="94"/>
      <c r="V7" s="94"/>
      <c r="W7" s="94"/>
      <c r="X7" s="94"/>
      <c r="Y7" s="94"/>
      <c r="Z7" s="94"/>
      <c r="AA7" s="95"/>
      <c r="AB7" s="129" t="s">
        <v>257</v>
      </c>
      <c r="AC7" s="94"/>
      <c r="AD7" s="94"/>
      <c r="AE7" s="94"/>
      <c r="AF7" s="94"/>
      <c r="AG7" s="94"/>
      <c r="AH7" s="94"/>
      <c r="AI7" s="94"/>
      <c r="AJ7" s="94"/>
      <c r="AK7" s="94"/>
      <c r="AL7" s="94"/>
      <c r="AM7" s="94"/>
      <c r="AN7" s="94"/>
      <c r="AO7" s="108"/>
      <c r="AP7" s="108"/>
      <c r="AQ7" s="108"/>
      <c r="AR7" s="94"/>
      <c r="AS7" s="94"/>
      <c r="AT7" s="94"/>
      <c r="AU7" s="94"/>
      <c r="AV7" s="94"/>
      <c r="AW7" s="94"/>
      <c r="AX7" s="95"/>
      <c r="AY7" s="46"/>
      <c r="BB7" s="43" t="str">
        <f t="shared" si="0"/>
        <v>m_k60_buhin_no</v>
      </c>
      <c r="BF7" s="43" t="str">
        <f t="shared" si="1"/>
        <v>圧造課用部品番号マスタ</v>
      </c>
    </row>
    <row r="8" spans="1:58" ht="15" customHeight="1">
      <c r="A8" s="44"/>
      <c r="B8" s="778">
        <f>IF(NOT(ISBLANK(L8)),MAX($B$6:B7)+1,"")</f>
        <v>3</v>
      </c>
      <c r="C8" s="779"/>
      <c r="D8" s="124" t="s">
        <v>9791</v>
      </c>
      <c r="E8" s="94"/>
      <c r="F8" s="94"/>
      <c r="G8" s="94"/>
      <c r="H8" s="94"/>
      <c r="I8" s="108"/>
      <c r="J8" s="108"/>
      <c r="K8" s="281"/>
      <c r="L8" s="173" t="s">
        <v>8813</v>
      </c>
      <c r="M8" s="94"/>
      <c r="N8" s="94"/>
      <c r="O8" s="94"/>
      <c r="P8" s="94"/>
      <c r="Q8" s="94"/>
      <c r="R8" s="94"/>
      <c r="S8" s="94"/>
      <c r="T8" s="125" t="s">
        <v>259</v>
      </c>
      <c r="U8" s="94"/>
      <c r="V8" s="94"/>
      <c r="W8" s="94"/>
      <c r="X8" s="94"/>
      <c r="Y8" s="94"/>
      <c r="Z8" s="94"/>
      <c r="AA8" s="95"/>
      <c r="AB8" s="129" t="s">
        <v>260</v>
      </c>
      <c r="AC8" s="94"/>
      <c r="AD8" s="94"/>
      <c r="AE8" s="94"/>
      <c r="AF8" s="94"/>
      <c r="AG8" s="94"/>
      <c r="AH8" s="94"/>
      <c r="AI8" s="94"/>
      <c r="AJ8" s="94"/>
      <c r="AK8" s="94"/>
      <c r="AL8" s="94"/>
      <c r="AM8" s="94"/>
      <c r="AN8" s="94"/>
      <c r="AO8" s="108"/>
      <c r="AP8" s="108"/>
      <c r="AQ8" s="108"/>
      <c r="AR8" s="94"/>
      <c r="AS8" s="94"/>
      <c r="AT8" s="94"/>
      <c r="AU8" s="94"/>
      <c r="AV8" s="94"/>
      <c r="AW8" s="94"/>
      <c r="AX8" s="95"/>
      <c r="AY8" s="46"/>
      <c r="BB8" s="43" t="str">
        <f t="shared" si="0"/>
        <v>k60_press_buno_link</v>
      </c>
      <c r="BF8" s="43" t="str">
        <f t="shared" si="1"/>
        <v>部品番号リンク</v>
      </c>
    </row>
    <row r="9" spans="1:58" ht="15" customHeight="1">
      <c r="A9" s="44"/>
      <c r="B9" s="778">
        <f>IF(NOT(ISBLANK(L9)),MAX($B$6:B8)+1,"")</f>
        <v>4</v>
      </c>
      <c r="C9" s="779"/>
      <c r="D9" s="124" t="s">
        <v>9791</v>
      </c>
      <c r="E9" s="94"/>
      <c r="F9" s="94"/>
      <c r="G9" s="94"/>
      <c r="H9" s="94"/>
      <c r="I9" s="108"/>
      <c r="J9" s="108"/>
      <c r="K9" s="281"/>
      <c r="L9" s="173" t="s">
        <v>8812</v>
      </c>
      <c r="M9" s="94"/>
      <c r="N9" s="94"/>
      <c r="O9" s="94"/>
      <c r="P9" s="94"/>
      <c r="Q9" s="94"/>
      <c r="R9" s="94"/>
      <c r="S9" s="94"/>
      <c r="T9" s="125" t="s">
        <v>9371</v>
      </c>
      <c r="U9" s="94"/>
      <c r="V9" s="94"/>
      <c r="W9" s="94"/>
      <c r="X9" s="94"/>
      <c r="Y9" s="94"/>
      <c r="Z9" s="94"/>
      <c r="AA9" s="95"/>
      <c r="AB9" s="129" t="s">
        <v>320</v>
      </c>
      <c r="AC9" s="94"/>
      <c r="AD9" s="94"/>
      <c r="AE9" s="94"/>
      <c r="AF9" s="94"/>
      <c r="AG9" s="94"/>
      <c r="AH9" s="94"/>
      <c r="AI9" s="94"/>
      <c r="AJ9" s="94"/>
      <c r="AK9" s="94"/>
      <c r="AL9" s="94"/>
      <c r="AM9" s="94"/>
      <c r="AN9" s="94"/>
      <c r="AO9" s="108"/>
      <c r="AP9" s="108"/>
      <c r="AQ9" s="108"/>
      <c r="AR9" s="94"/>
      <c r="AS9" s="94"/>
      <c r="AT9" s="94"/>
      <c r="AU9" s="94"/>
      <c r="AV9" s="94"/>
      <c r="AW9" s="94"/>
      <c r="AX9" s="95"/>
      <c r="AY9" s="46"/>
      <c r="BB9" s="43" t="str">
        <f t="shared" si="0"/>
        <v>k60_os_buno_link</v>
      </c>
      <c r="BF9" s="43" t="str">
        <f t="shared" si="1"/>
        <v>大日程部品番号リンク</v>
      </c>
    </row>
    <row r="10" spans="1:58" ht="15" customHeight="1">
      <c r="A10" s="44"/>
      <c r="B10" s="778">
        <f>IF(NOT(ISBLANK(L10)),MAX($B$6:B9)+1,"")</f>
        <v>5</v>
      </c>
      <c r="C10" s="779"/>
      <c r="D10" s="124" t="s">
        <v>9791</v>
      </c>
      <c r="E10" s="94"/>
      <c r="F10" s="94"/>
      <c r="G10" s="94"/>
      <c r="H10" s="94"/>
      <c r="I10" s="108"/>
      <c r="J10" s="108"/>
      <c r="K10" s="281"/>
      <c r="L10" s="173" t="s">
        <v>8744</v>
      </c>
      <c r="M10" s="94"/>
      <c r="N10" s="94"/>
      <c r="O10" s="94"/>
      <c r="P10" s="94"/>
      <c r="Q10" s="94"/>
      <c r="R10" s="94"/>
      <c r="S10" s="94"/>
      <c r="T10" s="125" t="s">
        <v>9454</v>
      </c>
      <c r="U10" s="94"/>
      <c r="V10" s="94"/>
      <c r="W10" s="94"/>
      <c r="X10" s="94"/>
      <c r="Y10" s="94"/>
      <c r="Z10" s="94"/>
      <c r="AA10" s="95"/>
      <c r="AB10" s="129" t="s">
        <v>8745</v>
      </c>
      <c r="AC10" s="94"/>
      <c r="AD10" s="94"/>
      <c r="AE10" s="94"/>
      <c r="AF10" s="94"/>
      <c r="AG10" s="94"/>
      <c r="AH10" s="94"/>
      <c r="AI10" s="94"/>
      <c r="AJ10" s="94"/>
      <c r="AK10" s="94"/>
      <c r="AL10" s="94"/>
      <c r="AM10" s="94"/>
      <c r="AN10" s="94"/>
      <c r="AO10" s="108"/>
      <c r="AP10" s="108"/>
      <c r="AQ10" s="108"/>
      <c r="AR10" s="94"/>
      <c r="AS10" s="94"/>
      <c r="AT10" s="94"/>
      <c r="AU10" s="94"/>
      <c r="AV10" s="94"/>
      <c r="AW10" s="94"/>
      <c r="AX10" s="95"/>
      <c r="AY10" s="46"/>
      <c r="BB10" s="43" t="str">
        <f t="shared" si="0"/>
        <v>k40_cmc_convert</v>
      </c>
      <c r="BF10" s="43" t="str">
        <f t="shared" si="1"/>
        <v>車種記号対照表</v>
      </c>
    </row>
    <row r="11" spans="1:58" ht="15" customHeight="1">
      <c r="A11" s="44"/>
      <c r="B11" s="778">
        <f>IF(NOT(ISBLANK(L11)),MAX($B$6:B10)+1,"")</f>
        <v>6</v>
      </c>
      <c r="C11" s="779"/>
      <c r="D11" s="124" t="s">
        <v>9791</v>
      </c>
      <c r="E11" s="94"/>
      <c r="F11" s="94"/>
      <c r="G11" s="94"/>
      <c r="H11" s="94"/>
      <c r="I11" s="108"/>
      <c r="J11" s="108"/>
      <c r="K11" s="281"/>
      <c r="L11" s="173" t="s">
        <v>8735</v>
      </c>
      <c r="M11" s="94"/>
      <c r="N11" s="94"/>
      <c r="O11" s="94"/>
      <c r="P11" s="94"/>
      <c r="Q11" s="94"/>
      <c r="R11" s="94"/>
      <c r="S11" s="94"/>
      <c r="T11" s="125" t="s">
        <v>9778</v>
      </c>
      <c r="U11" s="94"/>
      <c r="V11" s="94"/>
      <c r="W11" s="94"/>
      <c r="X11" s="94"/>
      <c r="Y11" s="94"/>
      <c r="Z11" s="94"/>
      <c r="AA11" s="95"/>
      <c r="AB11" s="129" t="s">
        <v>8739</v>
      </c>
      <c r="AC11" s="94"/>
      <c r="AD11" s="94"/>
      <c r="AE11" s="94"/>
      <c r="AF11" s="94"/>
      <c r="AG11" s="94"/>
      <c r="AH11" s="94"/>
      <c r="AI11" s="94"/>
      <c r="AJ11" s="94"/>
      <c r="AK11" s="94"/>
      <c r="AL11" s="94"/>
      <c r="AM11" s="94"/>
      <c r="AN11" s="94"/>
      <c r="AO11" s="108"/>
      <c r="AP11" s="108"/>
      <c r="AQ11" s="108"/>
      <c r="AR11" s="94"/>
      <c r="AS11" s="94"/>
      <c r="AT11" s="94"/>
      <c r="AU11" s="94"/>
      <c r="AV11" s="94"/>
      <c r="AW11" s="94"/>
      <c r="AX11" s="95"/>
      <c r="AY11" s="46"/>
      <c r="BB11" s="43" t="str">
        <f t="shared" si="0"/>
        <v>k40_pv_data</v>
      </c>
      <c r="BF11" s="43" t="str">
        <f t="shared" si="1"/>
        <v>生産台数推移データ</v>
      </c>
    </row>
    <row r="12" spans="1:58" ht="15" customHeight="1">
      <c r="A12" s="44"/>
      <c r="B12" s="778">
        <f>IF(NOT(ISBLANK(L12)),MAX($B$6:B11)+1,"")</f>
        <v>7</v>
      </c>
      <c r="C12" s="779"/>
      <c r="D12" s="124" t="s">
        <v>9791</v>
      </c>
      <c r="E12" s="94"/>
      <c r="F12" s="94"/>
      <c r="G12" s="94"/>
      <c r="H12" s="94"/>
      <c r="I12" s="108"/>
      <c r="J12" s="108"/>
      <c r="K12" s="281"/>
      <c r="L12" s="173" t="s">
        <v>8738</v>
      </c>
      <c r="M12" s="94"/>
      <c r="N12" s="94"/>
      <c r="O12" s="94"/>
      <c r="P12" s="94"/>
      <c r="Q12" s="94"/>
      <c r="R12" s="94"/>
      <c r="S12" s="94"/>
      <c r="T12" s="125" t="s">
        <v>9779</v>
      </c>
      <c r="U12" s="94"/>
      <c r="V12" s="94"/>
      <c r="W12" s="94"/>
      <c r="X12" s="94"/>
      <c r="Y12" s="94"/>
      <c r="Z12" s="94"/>
      <c r="AA12" s="95"/>
      <c r="AB12" s="129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108"/>
      <c r="AP12" s="108"/>
      <c r="AQ12" s="108"/>
      <c r="AR12" s="94"/>
      <c r="AS12" s="94"/>
      <c r="AT12" s="94"/>
      <c r="AU12" s="94"/>
      <c r="AV12" s="94"/>
      <c r="AW12" s="94"/>
      <c r="AX12" s="95"/>
      <c r="AY12" s="46"/>
      <c r="BB12" s="43" t="str">
        <f t="shared" si="0"/>
        <v>k40_pv_history</v>
      </c>
      <c r="BF12" s="43" t="str">
        <f t="shared" si="1"/>
        <v>生産台数推移更新履歴</v>
      </c>
    </row>
    <row r="13" spans="1:58" ht="15" customHeight="1">
      <c r="A13" s="44"/>
      <c r="B13" s="778">
        <f>IF(NOT(ISBLANK(L13)),MAX($B$6:B12)+1,"")</f>
        <v>8</v>
      </c>
      <c r="C13" s="779"/>
      <c r="D13" s="124" t="s">
        <v>9791</v>
      </c>
      <c r="E13" s="94"/>
      <c r="F13" s="94"/>
      <c r="G13" s="94"/>
      <c r="H13" s="94"/>
      <c r="I13" s="108"/>
      <c r="J13" s="108"/>
      <c r="K13" s="281"/>
      <c r="L13" s="173" t="s">
        <v>8736</v>
      </c>
      <c r="M13" s="94"/>
      <c r="N13" s="94"/>
      <c r="O13" s="94"/>
      <c r="P13" s="94"/>
      <c r="Q13" s="94"/>
      <c r="R13" s="94"/>
      <c r="S13" s="94"/>
      <c r="T13" s="125" t="s">
        <v>8740</v>
      </c>
      <c r="U13" s="94"/>
      <c r="V13" s="94"/>
      <c r="W13" s="94"/>
      <c r="X13" s="94"/>
      <c r="Y13" s="94"/>
      <c r="Z13" s="94"/>
      <c r="AA13" s="95"/>
      <c r="AB13" s="129" t="s">
        <v>8741</v>
      </c>
      <c r="AC13" s="94"/>
      <c r="AD13" s="94"/>
      <c r="AE13" s="94"/>
      <c r="AF13" s="94"/>
      <c r="AG13" s="94"/>
      <c r="AH13" s="94"/>
      <c r="AI13" s="94"/>
      <c r="AJ13" s="94"/>
      <c r="AK13" s="94"/>
      <c r="AL13" s="94"/>
      <c r="AM13" s="94"/>
      <c r="AN13" s="94"/>
      <c r="AO13" s="108"/>
      <c r="AP13" s="108"/>
      <c r="AQ13" s="108"/>
      <c r="AR13" s="94"/>
      <c r="AS13" s="94"/>
      <c r="AT13" s="94"/>
      <c r="AU13" s="94"/>
      <c r="AV13" s="94"/>
      <c r="AW13" s="94"/>
      <c r="AX13" s="95"/>
      <c r="AY13" s="46"/>
      <c r="BB13" s="43" t="str">
        <f t="shared" si="0"/>
        <v>k60_os_data</v>
      </c>
      <c r="BF13" s="43" t="str">
        <f t="shared" si="1"/>
        <v>大日程データ</v>
      </c>
    </row>
    <row r="14" spans="1:58" ht="15" customHeight="1">
      <c r="A14" s="44"/>
      <c r="B14" s="778">
        <f>IF(NOT(ISBLANK(L14)),MAX($B$6:B13)+1,"")</f>
        <v>9</v>
      </c>
      <c r="C14" s="779"/>
      <c r="D14" s="124" t="s">
        <v>9791</v>
      </c>
      <c r="E14" s="94"/>
      <c r="F14" s="94"/>
      <c r="G14" s="94"/>
      <c r="H14" s="94"/>
      <c r="I14" s="108"/>
      <c r="J14" s="108"/>
      <c r="K14" s="281"/>
      <c r="L14" s="173" t="s">
        <v>8742</v>
      </c>
      <c r="M14" s="94"/>
      <c r="N14" s="94"/>
      <c r="O14" s="94"/>
      <c r="P14" s="94"/>
      <c r="Q14" s="94"/>
      <c r="R14" s="94"/>
      <c r="S14" s="94"/>
      <c r="T14" s="125" t="s">
        <v>8743</v>
      </c>
      <c r="U14" s="94"/>
      <c r="V14" s="94"/>
      <c r="W14" s="94"/>
      <c r="X14" s="94"/>
      <c r="Y14" s="94"/>
      <c r="Z14" s="94"/>
      <c r="AA14" s="95"/>
      <c r="AB14" s="129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108"/>
      <c r="AP14" s="108"/>
      <c r="AQ14" s="108"/>
      <c r="AR14" s="94"/>
      <c r="AS14" s="94"/>
      <c r="AT14" s="94"/>
      <c r="AU14" s="94"/>
      <c r="AV14" s="94"/>
      <c r="AW14" s="94"/>
      <c r="AX14" s="95"/>
      <c r="AY14" s="46"/>
      <c r="BB14" s="43" t="str">
        <f t="shared" si="0"/>
        <v>k60_os_history</v>
      </c>
      <c r="BF14" s="43" t="str">
        <f t="shared" si="1"/>
        <v>大日程更新履歴</v>
      </c>
    </row>
    <row r="15" spans="1:58" ht="15" customHeight="1">
      <c r="A15" s="44"/>
      <c r="B15" s="778">
        <f>IF(NOT(ISBLANK(L15)),MAX($B$6:B14)+1,"")</f>
        <v>10</v>
      </c>
      <c r="C15" s="779"/>
      <c r="D15" s="124" t="s">
        <v>9791</v>
      </c>
      <c r="E15" s="94"/>
      <c r="F15" s="94"/>
      <c r="G15" s="94"/>
      <c r="H15" s="94"/>
      <c r="I15" s="108"/>
      <c r="J15" s="108"/>
      <c r="K15" s="281"/>
      <c r="L15" s="173" t="s">
        <v>8737</v>
      </c>
      <c r="M15" s="94"/>
      <c r="N15" s="94"/>
      <c r="O15" s="94"/>
      <c r="P15" s="94"/>
      <c r="Q15" s="94"/>
      <c r="R15" s="94"/>
      <c r="S15" s="94"/>
      <c r="T15" s="125" t="s">
        <v>9455</v>
      </c>
      <c r="U15" s="94"/>
      <c r="V15" s="94"/>
      <c r="W15" s="94"/>
      <c r="X15" s="94"/>
      <c r="Y15" s="94"/>
      <c r="Z15" s="94"/>
      <c r="AA15" s="95"/>
      <c r="AB15" s="129" t="s">
        <v>8775</v>
      </c>
      <c r="AC15" s="94"/>
      <c r="AD15" s="94"/>
      <c r="AE15" s="94"/>
      <c r="AF15" s="94"/>
      <c r="AG15" s="94"/>
      <c r="AH15" s="94"/>
      <c r="AI15" s="94"/>
      <c r="AJ15" s="94"/>
      <c r="AK15" s="94"/>
      <c r="AL15" s="94"/>
      <c r="AM15" s="94"/>
      <c r="AN15" s="94"/>
      <c r="AO15" s="108"/>
      <c r="AP15" s="108"/>
      <c r="AQ15" s="108"/>
      <c r="AR15" s="94"/>
      <c r="AS15" s="94"/>
      <c r="AT15" s="94"/>
      <c r="AU15" s="94"/>
      <c r="AV15" s="94"/>
      <c r="AW15" s="94"/>
      <c r="AX15" s="95"/>
      <c r="AY15" s="46"/>
      <c r="BB15" s="43" t="str">
        <f t="shared" si="0"/>
        <v>k40_mm_data</v>
      </c>
      <c r="BF15" s="43" t="str">
        <f t="shared" si="1"/>
        <v>金型保守情報</v>
      </c>
    </row>
    <row r="16" spans="1:58" ht="15" customHeight="1">
      <c r="A16" s="44"/>
      <c r="B16" s="778">
        <f>IF(NOT(ISBLANK(L16)),MAX($B$6:B15)+1,"")</f>
        <v>11</v>
      </c>
      <c r="C16" s="779"/>
      <c r="D16" s="124" t="s">
        <v>9791</v>
      </c>
      <c r="E16" s="94"/>
      <c r="F16" s="94"/>
      <c r="G16" s="94"/>
      <c r="H16" s="94"/>
      <c r="I16" s="108"/>
      <c r="J16" s="108"/>
      <c r="K16" s="281"/>
      <c r="L16" s="173" t="s">
        <v>8774</v>
      </c>
      <c r="M16" s="94"/>
      <c r="N16" s="94"/>
      <c r="O16" s="94"/>
      <c r="P16" s="94"/>
      <c r="Q16" s="94"/>
      <c r="R16" s="94"/>
      <c r="S16" s="94"/>
      <c r="T16" s="125" t="s">
        <v>9456</v>
      </c>
      <c r="U16" s="94"/>
      <c r="V16" s="94"/>
      <c r="W16" s="94"/>
      <c r="X16" s="94"/>
      <c r="Y16" s="94"/>
      <c r="Z16" s="94"/>
      <c r="AA16" s="95"/>
      <c r="AB16" s="94"/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94"/>
      <c r="AO16" s="108"/>
      <c r="AP16" s="108"/>
      <c r="AQ16" s="108"/>
      <c r="AR16" s="94"/>
      <c r="AS16" s="94"/>
      <c r="AT16" s="94"/>
      <c r="AU16" s="94"/>
      <c r="AV16" s="94"/>
      <c r="AW16" s="94"/>
      <c r="AX16" s="95"/>
      <c r="AY16" s="46"/>
      <c r="BB16" s="43" t="str">
        <f t="shared" si="0"/>
        <v>k40_mm_history</v>
      </c>
      <c r="BF16" s="43" t="str">
        <f t="shared" si="1"/>
        <v>金型保守情報履歴</v>
      </c>
    </row>
    <row r="17" spans="1:58" ht="15" customHeight="1">
      <c r="A17" s="44"/>
      <c r="B17" s="778" t="str">
        <f>IF(NOT(ISBLANK(L17)),MAX($B$6:B16)+1,"")</f>
        <v/>
      </c>
      <c r="C17" s="779"/>
      <c r="D17" s="124"/>
      <c r="E17" s="94"/>
      <c r="F17" s="94"/>
      <c r="G17" s="94"/>
      <c r="H17" s="94"/>
      <c r="I17" s="108"/>
      <c r="J17" s="108"/>
      <c r="K17" s="281"/>
      <c r="L17" s="188"/>
      <c r="M17" s="94"/>
      <c r="N17" s="94"/>
      <c r="O17" s="94"/>
      <c r="P17" s="94"/>
      <c r="Q17" s="94"/>
      <c r="R17" s="94"/>
      <c r="S17" s="94"/>
      <c r="T17" s="125"/>
      <c r="U17" s="94"/>
      <c r="V17" s="94"/>
      <c r="W17" s="94"/>
      <c r="X17" s="94"/>
      <c r="Y17" s="94"/>
      <c r="Z17" s="94"/>
      <c r="AA17" s="95"/>
      <c r="AB17" s="94"/>
      <c r="AC17" s="94"/>
      <c r="AD17" s="94"/>
      <c r="AE17" s="94"/>
      <c r="AF17" s="94"/>
      <c r="AG17" s="94"/>
      <c r="AH17" s="94"/>
      <c r="AI17" s="94"/>
      <c r="AJ17" s="94"/>
      <c r="AK17" s="94"/>
      <c r="AL17" s="94"/>
      <c r="AM17" s="94"/>
      <c r="AN17" s="94"/>
      <c r="AO17" s="108"/>
      <c r="AP17" s="108"/>
      <c r="AQ17" s="108"/>
      <c r="AR17" s="94"/>
      <c r="AS17" s="94"/>
      <c r="AT17" s="94"/>
      <c r="AU17" s="94"/>
      <c r="AV17" s="94"/>
      <c r="AW17" s="94"/>
      <c r="AX17" s="95"/>
      <c r="AY17" s="46"/>
      <c r="BB17" s="43">
        <f t="shared" si="0"/>
        <v>0</v>
      </c>
      <c r="BF17" s="43">
        <f t="shared" si="1"/>
        <v>0</v>
      </c>
    </row>
    <row r="18" spans="1:58" ht="15" customHeight="1">
      <c r="A18" s="44"/>
      <c r="B18" s="778" t="str">
        <f>IF(NOT(ISBLANK(L18)),MAX($B$6:B17)+1,"")</f>
        <v/>
      </c>
      <c r="C18" s="779"/>
      <c r="D18" s="124"/>
      <c r="E18" s="94"/>
      <c r="F18" s="94"/>
      <c r="G18" s="94"/>
      <c r="H18" s="94"/>
      <c r="I18" s="108"/>
      <c r="J18" s="108"/>
      <c r="K18" s="281"/>
      <c r="L18" s="188"/>
      <c r="M18" s="94"/>
      <c r="N18" s="94"/>
      <c r="O18" s="94"/>
      <c r="P18" s="94"/>
      <c r="Q18" s="94"/>
      <c r="R18" s="94"/>
      <c r="S18" s="94"/>
      <c r="T18" s="125"/>
      <c r="U18" s="94"/>
      <c r="V18" s="94"/>
      <c r="W18" s="94"/>
      <c r="X18" s="94"/>
      <c r="Y18" s="94"/>
      <c r="Z18" s="94"/>
      <c r="AA18" s="95"/>
      <c r="AB18" s="94"/>
      <c r="AC18" s="94"/>
      <c r="AD18" s="94"/>
      <c r="AE18" s="94"/>
      <c r="AF18" s="94"/>
      <c r="AG18" s="94"/>
      <c r="AH18" s="94"/>
      <c r="AI18" s="94"/>
      <c r="AJ18" s="94"/>
      <c r="AK18" s="94"/>
      <c r="AL18" s="94"/>
      <c r="AM18" s="94"/>
      <c r="AN18" s="94"/>
      <c r="AO18" s="108"/>
      <c r="AP18" s="108"/>
      <c r="AQ18" s="108"/>
      <c r="AR18" s="94"/>
      <c r="AS18" s="94"/>
      <c r="AT18" s="94"/>
      <c r="AU18" s="94"/>
      <c r="AV18" s="94"/>
      <c r="AW18" s="94"/>
      <c r="AX18" s="95"/>
      <c r="AY18" s="46"/>
      <c r="BB18" s="43">
        <f t="shared" si="0"/>
        <v>0</v>
      </c>
      <c r="BF18" s="43">
        <f t="shared" si="1"/>
        <v>0</v>
      </c>
    </row>
    <row r="19" spans="1:58" ht="15" customHeight="1">
      <c r="A19" s="44"/>
      <c r="B19" s="778" t="str">
        <f>IF(NOT(ISBLANK(L19)),MAX($B$6:B18)+1,"")</f>
        <v/>
      </c>
      <c r="C19" s="779"/>
      <c r="D19" s="124"/>
      <c r="E19" s="94"/>
      <c r="F19" s="94"/>
      <c r="G19" s="94"/>
      <c r="H19" s="94"/>
      <c r="I19" s="108"/>
      <c r="J19" s="108"/>
      <c r="K19" s="281"/>
      <c r="L19" s="188"/>
      <c r="M19" s="94"/>
      <c r="N19" s="94"/>
      <c r="O19" s="94"/>
      <c r="P19" s="94"/>
      <c r="Q19" s="94"/>
      <c r="R19" s="94"/>
      <c r="S19" s="94"/>
      <c r="T19" s="125"/>
      <c r="U19" s="94"/>
      <c r="V19" s="94"/>
      <c r="W19" s="94"/>
      <c r="X19" s="94"/>
      <c r="Y19" s="94"/>
      <c r="Z19" s="94"/>
      <c r="AA19" s="95"/>
      <c r="AB19" s="94"/>
      <c r="AC19" s="94"/>
      <c r="AD19" s="94"/>
      <c r="AE19" s="94"/>
      <c r="AF19" s="94"/>
      <c r="AG19" s="94"/>
      <c r="AH19" s="94"/>
      <c r="AI19" s="94"/>
      <c r="AJ19" s="94"/>
      <c r="AK19" s="94"/>
      <c r="AL19" s="94"/>
      <c r="AM19" s="94"/>
      <c r="AN19" s="94"/>
      <c r="AO19" s="108"/>
      <c r="AP19" s="108"/>
      <c r="AQ19" s="108"/>
      <c r="AR19" s="94"/>
      <c r="AS19" s="94"/>
      <c r="AT19" s="94"/>
      <c r="AU19" s="94"/>
      <c r="AV19" s="94"/>
      <c r="AW19" s="94"/>
      <c r="AX19" s="95"/>
      <c r="AY19" s="46"/>
      <c r="BB19" s="43">
        <f t="shared" si="0"/>
        <v>0</v>
      </c>
      <c r="BF19" s="43">
        <f t="shared" si="1"/>
        <v>0</v>
      </c>
    </row>
    <row r="20" spans="1:58" ht="15" customHeight="1">
      <c r="A20" s="44"/>
      <c r="B20" s="778" t="str">
        <f>IF(NOT(ISBLANK(L20)),MAX($B$6:B19)+1,"")</f>
        <v/>
      </c>
      <c r="C20" s="779"/>
      <c r="D20" s="124"/>
      <c r="E20" s="94"/>
      <c r="F20" s="94"/>
      <c r="G20" s="94"/>
      <c r="H20" s="94"/>
      <c r="I20" s="108"/>
      <c r="J20" s="108"/>
      <c r="K20" s="281"/>
      <c r="L20" s="188"/>
      <c r="M20" s="94"/>
      <c r="N20" s="94"/>
      <c r="O20" s="94"/>
      <c r="P20" s="94"/>
      <c r="Q20" s="94"/>
      <c r="R20" s="94"/>
      <c r="S20" s="94"/>
      <c r="T20" s="125"/>
      <c r="U20" s="94"/>
      <c r="V20" s="94"/>
      <c r="W20" s="94"/>
      <c r="X20" s="94"/>
      <c r="Y20" s="94"/>
      <c r="Z20" s="94"/>
      <c r="AA20" s="95"/>
      <c r="AB20" s="94"/>
      <c r="AC20" s="94"/>
      <c r="AD20" s="94"/>
      <c r="AE20" s="94"/>
      <c r="AF20" s="94"/>
      <c r="AG20" s="94"/>
      <c r="AH20" s="94"/>
      <c r="AI20" s="94"/>
      <c r="AJ20" s="94"/>
      <c r="AK20" s="94"/>
      <c r="AL20" s="94"/>
      <c r="AM20" s="94"/>
      <c r="AN20" s="94"/>
      <c r="AO20" s="108"/>
      <c r="AP20" s="108"/>
      <c r="AQ20" s="108"/>
      <c r="AR20" s="94"/>
      <c r="AS20" s="94"/>
      <c r="AT20" s="94"/>
      <c r="AU20" s="94"/>
      <c r="AV20" s="94"/>
      <c r="AW20" s="94"/>
      <c r="AX20" s="95"/>
      <c r="AY20" s="46"/>
      <c r="BB20" s="43">
        <f t="shared" si="0"/>
        <v>0</v>
      </c>
      <c r="BF20" s="43">
        <f t="shared" si="1"/>
        <v>0</v>
      </c>
    </row>
    <row r="21" spans="1:58" ht="15" customHeight="1">
      <c r="A21" s="44"/>
      <c r="B21" s="778" t="str">
        <f>IF(NOT(ISBLANK(L21)),MAX($B$6:B20)+1,"")</f>
        <v/>
      </c>
      <c r="C21" s="779"/>
      <c r="D21" s="124"/>
      <c r="E21" s="94"/>
      <c r="F21" s="94"/>
      <c r="G21" s="94"/>
      <c r="H21" s="94"/>
      <c r="I21" s="108"/>
      <c r="J21" s="108"/>
      <c r="K21" s="281"/>
      <c r="L21" s="188"/>
      <c r="M21" s="94"/>
      <c r="N21" s="94"/>
      <c r="O21" s="94"/>
      <c r="P21" s="94"/>
      <c r="Q21" s="94"/>
      <c r="R21" s="94"/>
      <c r="S21" s="94"/>
      <c r="T21" s="125"/>
      <c r="U21" s="94"/>
      <c r="V21" s="94"/>
      <c r="W21" s="94"/>
      <c r="X21" s="94"/>
      <c r="Y21" s="94"/>
      <c r="Z21" s="94"/>
      <c r="AA21" s="95"/>
      <c r="AB21" s="94"/>
      <c r="AC21" s="94"/>
      <c r="AD21" s="94"/>
      <c r="AE21" s="94"/>
      <c r="AF21" s="94"/>
      <c r="AG21" s="94"/>
      <c r="AH21" s="94"/>
      <c r="AI21" s="94"/>
      <c r="AJ21" s="94"/>
      <c r="AK21" s="94"/>
      <c r="AL21" s="94"/>
      <c r="AM21" s="94"/>
      <c r="AN21" s="94"/>
      <c r="AO21" s="108"/>
      <c r="AP21" s="108"/>
      <c r="AQ21" s="108"/>
      <c r="AR21" s="94"/>
      <c r="AS21" s="94"/>
      <c r="AT21" s="94"/>
      <c r="AU21" s="94"/>
      <c r="AV21" s="94"/>
      <c r="AW21" s="94"/>
      <c r="AX21" s="95"/>
      <c r="AY21" s="46"/>
      <c r="BB21" s="43">
        <f t="shared" si="0"/>
        <v>0</v>
      </c>
      <c r="BF21" s="43">
        <f t="shared" si="1"/>
        <v>0</v>
      </c>
    </row>
    <row r="22" spans="1:58" ht="15" customHeight="1">
      <c r="A22" s="44"/>
      <c r="B22" s="778" t="str">
        <f>IF(NOT(ISBLANK(L22)),MAX($B$6:B21)+1,"")</f>
        <v/>
      </c>
      <c r="C22" s="779"/>
      <c r="D22" s="124"/>
      <c r="E22" s="94"/>
      <c r="F22" s="94"/>
      <c r="G22" s="94"/>
      <c r="H22" s="94"/>
      <c r="I22" s="108"/>
      <c r="J22" s="108"/>
      <c r="K22" s="281"/>
      <c r="L22" s="188"/>
      <c r="M22" s="94"/>
      <c r="N22" s="94"/>
      <c r="O22" s="94"/>
      <c r="P22" s="94"/>
      <c r="Q22" s="94"/>
      <c r="R22" s="94"/>
      <c r="S22" s="94"/>
      <c r="T22" s="125"/>
      <c r="U22" s="94"/>
      <c r="V22" s="94"/>
      <c r="W22" s="94"/>
      <c r="X22" s="94"/>
      <c r="Y22" s="94"/>
      <c r="Z22" s="94"/>
      <c r="AA22" s="95"/>
      <c r="AB22" s="94"/>
      <c r="AC22" s="94"/>
      <c r="AD22" s="94"/>
      <c r="AE22" s="94"/>
      <c r="AF22" s="94"/>
      <c r="AG22" s="94"/>
      <c r="AH22" s="94"/>
      <c r="AI22" s="94"/>
      <c r="AJ22" s="94"/>
      <c r="AK22" s="94"/>
      <c r="AL22" s="94"/>
      <c r="AM22" s="94"/>
      <c r="AN22" s="94"/>
      <c r="AO22" s="108"/>
      <c r="AP22" s="108"/>
      <c r="AQ22" s="108"/>
      <c r="AR22" s="94"/>
      <c r="AS22" s="94"/>
      <c r="AT22" s="94"/>
      <c r="AU22" s="94"/>
      <c r="AV22" s="94"/>
      <c r="AW22" s="94"/>
      <c r="AX22" s="95"/>
      <c r="AY22" s="46"/>
      <c r="BB22" s="43">
        <f t="shared" si="0"/>
        <v>0</v>
      </c>
      <c r="BF22" s="43">
        <f t="shared" si="1"/>
        <v>0</v>
      </c>
    </row>
    <row r="23" spans="1:58" ht="15" customHeight="1">
      <c r="A23" s="44"/>
      <c r="B23" s="778" t="str">
        <f>IF(NOT(ISBLANK(L23)),MAX($B$6:B22)+1,"")</f>
        <v/>
      </c>
      <c r="C23" s="779"/>
      <c r="D23" s="124"/>
      <c r="E23" s="94"/>
      <c r="F23" s="94"/>
      <c r="G23" s="94"/>
      <c r="H23" s="94"/>
      <c r="I23" s="108"/>
      <c r="J23" s="108"/>
      <c r="K23" s="281"/>
      <c r="L23" s="188"/>
      <c r="M23" s="94"/>
      <c r="N23" s="94"/>
      <c r="O23" s="94"/>
      <c r="P23" s="94"/>
      <c r="Q23" s="94"/>
      <c r="R23" s="94"/>
      <c r="S23" s="94"/>
      <c r="T23" s="125"/>
      <c r="U23" s="94"/>
      <c r="V23" s="94"/>
      <c r="W23" s="94"/>
      <c r="X23" s="94"/>
      <c r="Y23" s="94"/>
      <c r="Z23" s="94"/>
      <c r="AA23" s="95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108"/>
      <c r="AP23" s="108"/>
      <c r="AQ23" s="108"/>
      <c r="AR23" s="94"/>
      <c r="AS23" s="94"/>
      <c r="AT23" s="94"/>
      <c r="AU23" s="94"/>
      <c r="AV23" s="94"/>
      <c r="AW23" s="94"/>
      <c r="AX23" s="95"/>
      <c r="AY23" s="46"/>
      <c r="BB23" s="43">
        <f t="shared" si="0"/>
        <v>0</v>
      </c>
      <c r="BF23" s="43">
        <f t="shared" si="1"/>
        <v>0</v>
      </c>
    </row>
    <row r="24" spans="1:58" ht="15" customHeight="1">
      <c r="A24" s="44"/>
      <c r="B24" s="778" t="str">
        <f>IF(NOT(ISBLANK(L24)),MAX($B$6:B23)+1,"")</f>
        <v/>
      </c>
      <c r="C24" s="779"/>
      <c r="D24" s="124"/>
      <c r="E24" s="94"/>
      <c r="F24" s="94"/>
      <c r="G24" s="94"/>
      <c r="H24" s="94"/>
      <c r="I24" s="108"/>
      <c r="J24" s="108"/>
      <c r="K24" s="281"/>
      <c r="L24" s="173"/>
      <c r="M24" s="94"/>
      <c r="N24" s="94"/>
      <c r="O24" s="94"/>
      <c r="P24" s="94"/>
      <c r="Q24" s="94"/>
      <c r="R24" s="94"/>
      <c r="S24" s="94"/>
      <c r="T24" s="125"/>
      <c r="U24" s="94"/>
      <c r="V24" s="94"/>
      <c r="W24" s="94"/>
      <c r="X24" s="94"/>
      <c r="Y24" s="94"/>
      <c r="Z24" s="94"/>
      <c r="AA24" s="95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108"/>
      <c r="AP24" s="108"/>
      <c r="AQ24" s="108"/>
      <c r="AR24" s="94"/>
      <c r="AS24" s="94"/>
      <c r="AT24" s="94"/>
      <c r="AU24" s="94"/>
      <c r="AV24" s="94"/>
      <c r="AW24" s="94"/>
      <c r="AX24" s="95"/>
      <c r="AY24" s="46"/>
      <c r="BB24" s="43">
        <f t="shared" si="0"/>
        <v>0</v>
      </c>
      <c r="BF24" s="43">
        <f t="shared" si="1"/>
        <v>0</v>
      </c>
    </row>
    <row r="25" spans="1:58" ht="15" customHeight="1">
      <c r="A25" s="44"/>
      <c r="B25" s="778" t="str">
        <f>IF(NOT(ISBLANK(L25)),MAX($B$6:B24)+1,"")</f>
        <v/>
      </c>
      <c r="C25" s="779"/>
      <c r="D25" s="124"/>
      <c r="E25" s="94"/>
      <c r="F25" s="94"/>
      <c r="G25" s="94"/>
      <c r="H25" s="94"/>
      <c r="I25" s="108"/>
      <c r="J25" s="108"/>
      <c r="K25" s="281"/>
      <c r="L25" s="188"/>
      <c r="M25" s="94"/>
      <c r="N25" s="94"/>
      <c r="O25" s="94"/>
      <c r="P25" s="94"/>
      <c r="Q25" s="94"/>
      <c r="R25" s="94"/>
      <c r="S25" s="94"/>
      <c r="T25" s="125"/>
      <c r="U25" s="94"/>
      <c r="V25" s="94"/>
      <c r="W25" s="94"/>
      <c r="X25" s="94"/>
      <c r="Y25" s="94"/>
      <c r="Z25" s="94"/>
      <c r="AA25" s="95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108"/>
      <c r="AP25" s="108"/>
      <c r="AQ25" s="108"/>
      <c r="AR25" s="94"/>
      <c r="AS25" s="94"/>
      <c r="AT25" s="94"/>
      <c r="AU25" s="94"/>
      <c r="AV25" s="94"/>
      <c r="AW25" s="94"/>
      <c r="AX25" s="95"/>
      <c r="AY25" s="46"/>
      <c r="BB25" s="43">
        <f t="shared" si="0"/>
        <v>0</v>
      </c>
      <c r="BF25" s="43">
        <f t="shared" si="1"/>
        <v>0</v>
      </c>
    </row>
    <row r="26" spans="1:58" ht="15" customHeight="1">
      <c r="A26" s="44"/>
      <c r="B26" s="778" t="str">
        <f>IF(NOT(ISBLANK(L26)),MAX($B$6:B25)+1,"")</f>
        <v/>
      </c>
      <c r="C26" s="779"/>
      <c r="D26" s="124"/>
      <c r="E26" s="94"/>
      <c r="F26" s="94"/>
      <c r="G26" s="94"/>
      <c r="H26" s="94"/>
      <c r="I26" s="108"/>
      <c r="J26" s="108"/>
      <c r="K26" s="281"/>
      <c r="L26" s="188"/>
      <c r="M26" s="94"/>
      <c r="N26" s="94"/>
      <c r="O26" s="94"/>
      <c r="P26" s="94"/>
      <c r="Q26" s="94"/>
      <c r="R26" s="94"/>
      <c r="S26" s="94"/>
      <c r="T26" s="125"/>
      <c r="U26" s="94"/>
      <c r="V26" s="94"/>
      <c r="W26" s="94"/>
      <c r="X26" s="94"/>
      <c r="Y26" s="94"/>
      <c r="Z26" s="94"/>
      <c r="AA26" s="95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108"/>
      <c r="AP26" s="108"/>
      <c r="AQ26" s="108"/>
      <c r="AR26" s="94"/>
      <c r="AS26" s="94"/>
      <c r="AT26" s="94"/>
      <c r="AU26" s="94"/>
      <c r="AV26" s="94"/>
      <c r="AW26" s="94"/>
      <c r="AX26" s="95"/>
      <c r="AY26" s="46"/>
      <c r="BB26" s="43">
        <f t="shared" si="0"/>
        <v>0</v>
      </c>
      <c r="BF26" s="43">
        <f t="shared" si="1"/>
        <v>0</v>
      </c>
    </row>
    <row r="27" spans="1:58" ht="15" customHeight="1">
      <c r="A27" s="44"/>
      <c r="B27" s="778" t="str">
        <f>IF(NOT(ISBLANK(L27)),MAX($B$6:B26)+1,"")</f>
        <v/>
      </c>
      <c r="C27" s="779"/>
      <c r="D27" s="124"/>
      <c r="E27" s="94"/>
      <c r="F27" s="94"/>
      <c r="G27" s="94"/>
      <c r="H27" s="94"/>
      <c r="I27" s="108"/>
      <c r="J27" s="108"/>
      <c r="K27" s="281"/>
      <c r="L27" s="188"/>
      <c r="M27" s="94"/>
      <c r="N27" s="94"/>
      <c r="O27" s="94"/>
      <c r="P27" s="94"/>
      <c r="Q27" s="94"/>
      <c r="R27" s="94"/>
      <c r="S27" s="94"/>
      <c r="T27" s="93"/>
      <c r="U27" s="94"/>
      <c r="V27" s="94"/>
      <c r="W27" s="94"/>
      <c r="X27" s="94"/>
      <c r="Y27" s="94"/>
      <c r="Z27" s="94"/>
      <c r="AA27" s="95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108"/>
      <c r="AP27" s="108"/>
      <c r="AQ27" s="108"/>
      <c r="AR27" s="94"/>
      <c r="AS27" s="94"/>
      <c r="AT27" s="94"/>
      <c r="AU27" s="94"/>
      <c r="AV27" s="94"/>
      <c r="AW27" s="94"/>
      <c r="AX27" s="95"/>
      <c r="AY27" s="46"/>
      <c r="BB27" s="43">
        <f t="shared" si="0"/>
        <v>0</v>
      </c>
      <c r="BF27" s="43">
        <f t="shared" si="1"/>
        <v>0</v>
      </c>
    </row>
    <row r="28" spans="1:58" ht="15" customHeight="1">
      <c r="A28" s="44"/>
      <c r="B28" s="778" t="str">
        <f>IF(NOT(ISBLANK(L28)),MAX($B$6:B27)+1,"")</f>
        <v/>
      </c>
      <c r="C28" s="779"/>
      <c r="D28" s="124"/>
      <c r="E28" s="94"/>
      <c r="F28" s="94"/>
      <c r="G28" s="94"/>
      <c r="H28" s="94"/>
      <c r="I28" s="108"/>
      <c r="J28" s="108"/>
      <c r="K28" s="281"/>
      <c r="L28" s="124"/>
      <c r="M28" s="94"/>
      <c r="N28" s="94"/>
      <c r="O28" s="94"/>
      <c r="P28" s="94"/>
      <c r="Q28" s="94"/>
      <c r="R28" s="94"/>
      <c r="S28" s="94"/>
      <c r="T28" s="125"/>
      <c r="U28" s="94"/>
      <c r="V28" s="94"/>
      <c r="W28" s="94"/>
      <c r="X28" s="94"/>
      <c r="Y28" s="94"/>
      <c r="Z28" s="94"/>
      <c r="AA28" s="95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108"/>
      <c r="AP28" s="108"/>
      <c r="AQ28" s="108"/>
      <c r="AR28" s="94"/>
      <c r="AS28" s="94"/>
      <c r="AT28" s="94"/>
      <c r="AU28" s="94"/>
      <c r="AV28" s="94"/>
      <c r="AW28" s="94"/>
      <c r="AX28" s="95"/>
      <c r="AY28" s="46"/>
      <c r="BB28" s="43">
        <f t="shared" si="0"/>
        <v>0</v>
      </c>
      <c r="BF28" s="43">
        <f t="shared" si="1"/>
        <v>0</v>
      </c>
    </row>
    <row r="29" spans="1:58" ht="15" customHeight="1">
      <c r="A29" s="44"/>
      <c r="B29" s="756" t="str">
        <f>IF(NOT(ISBLANK(L29)),MAX($B$6:B28)+1,"")</f>
        <v/>
      </c>
      <c r="C29" s="757"/>
      <c r="D29" s="124"/>
      <c r="E29" s="94"/>
      <c r="F29" s="94"/>
      <c r="G29" s="94"/>
      <c r="H29" s="94"/>
      <c r="I29" s="108"/>
      <c r="J29" s="108"/>
      <c r="K29" s="281"/>
      <c r="L29" s="124"/>
      <c r="M29" s="94"/>
      <c r="N29" s="94"/>
      <c r="O29" s="94"/>
      <c r="P29" s="94"/>
      <c r="Q29" s="94"/>
      <c r="R29" s="94"/>
      <c r="S29" s="94"/>
      <c r="T29" s="125"/>
      <c r="U29" s="94"/>
      <c r="V29" s="94"/>
      <c r="W29" s="94"/>
      <c r="X29" s="94"/>
      <c r="Y29" s="94"/>
      <c r="Z29" s="94"/>
      <c r="AA29" s="95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108"/>
      <c r="AP29" s="108"/>
      <c r="AQ29" s="108"/>
      <c r="AR29" s="94"/>
      <c r="AS29" s="94"/>
      <c r="AT29" s="94"/>
      <c r="AU29" s="94"/>
      <c r="AV29" s="94"/>
      <c r="AW29" s="94"/>
      <c r="AX29" s="95"/>
      <c r="AY29" s="46"/>
      <c r="BB29" s="43">
        <f t="shared" si="0"/>
        <v>0</v>
      </c>
      <c r="BF29" s="43">
        <f t="shared" si="1"/>
        <v>0</v>
      </c>
    </row>
    <row r="30" spans="1:58" ht="15" customHeight="1">
      <c r="A30" s="44"/>
      <c r="B30" s="756" t="str">
        <f>IF(NOT(ISBLANK(L30)),MAX($B$6:B29)+1,"")</f>
        <v/>
      </c>
      <c r="C30" s="757"/>
      <c r="D30" s="124"/>
      <c r="E30" s="94"/>
      <c r="F30" s="94"/>
      <c r="G30" s="94"/>
      <c r="H30" s="94"/>
      <c r="I30" s="108"/>
      <c r="J30" s="108"/>
      <c r="K30" s="281"/>
      <c r="L30" s="105"/>
      <c r="M30" s="94"/>
      <c r="N30" s="94"/>
      <c r="O30" s="94"/>
      <c r="P30" s="94"/>
      <c r="Q30" s="94"/>
      <c r="R30" s="94"/>
      <c r="S30" s="94"/>
      <c r="T30" s="93"/>
      <c r="U30" s="94"/>
      <c r="V30" s="94"/>
      <c r="W30" s="94"/>
      <c r="X30" s="94"/>
      <c r="Y30" s="94"/>
      <c r="Z30" s="94"/>
      <c r="AA30" s="95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108"/>
      <c r="AP30" s="108"/>
      <c r="AQ30" s="108"/>
      <c r="AR30" s="94"/>
      <c r="AS30" s="94"/>
      <c r="AT30" s="94"/>
      <c r="AU30" s="94"/>
      <c r="AV30" s="94"/>
      <c r="AW30" s="94"/>
      <c r="AX30" s="95"/>
      <c r="AY30" s="46"/>
      <c r="BB30" s="43">
        <f t="shared" si="0"/>
        <v>0</v>
      </c>
      <c r="BF30" s="43">
        <f t="shared" si="1"/>
        <v>0</v>
      </c>
    </row>
    <row r="31" spans="1:58" ht="15" customHeight="1">
      <c r="A31" s="44"/>
      <c r="B31" s="756" t="str">
        <f>IF(NOT(ISBLANK(L31)),MAX($B$6:B30)+1,"")</f>
        <v/>
      </c>
      <c r="C31" s="757"/>
      <c r="D31" s="105"/>
      <c r="E31" s="94"/>
      <c r="F31" s="94"/>
      <c r="G31" s="94"/>
      <c r="H31" s="94"/>
      <c r="I31" s="108"/>
      <c r="J31" s="108"/>
      <c r="K31" s="281"/>
      <c r="L31" s="105"/>
      <c r="M31" s="94"/>
      <c r="N31" s="94"/>
      <c r="O31" s="94"/>
      <c r="P31" s="94"/>
      <c r="Q31" s="94"/>
      <c r="R31" s="94"/>
      <c r="S31" s="94"/>
      <c r="T31" s="93"/>
      <c r="U31" s="94"/>
      <c r="V31" s="94"/>
      <c r="W31" s="94"/>
      <c r="X31" s="94"/>
      <c r="Y31" s="94"/>
      <c r="Z31" s="94"/>
      <c r="AA31" s="95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108"/>
      <c r="AP31" s="108"/>
      <c r="AQ31" s="108"/>
      <c r="AR31" s="94"/>
      <c r="AS31" s="94"/>
      <c r="AT31" s="94"/>
      <c r="AU31" s="94"/>
      <c r="AV31" s="94"/>
      <c r="AW31" s="94"/>
      <c r="AX31" s="95"/>
      <c r="AY31" s="46"/>
      <c r="BB31" s="43">
        <f t="shared" si="0"/>
        <v>0</v>
      </c>
      <c r="BF31" s="43">
        <f t="shared" si="1"/>
        <v>0</v>
      </c>
    </row>
    <row r="32" spans="1:58" ht="15" customHeight="1">
      <c r="A32" s="44"/>
      <c r="B32" s="754" t="str">
        <f>IF(NOT(ISBLANK(L32)),MAX($B$6:B31)+1,"")</f>
        <v/>
      </c>
      <c r="C32" s="755"/>
      <c r="D32" s="106"/>
      <c r="E32" s="97"/>
      <c r="F32" s="97"/>
      <c r="G32" s="97"/>
      <c r="H32" s="97"/>
      <c r="I32" s="109"/>
      <c r="J32" s="109"/>
      <c r="K32" s="282"/>
      <c r="L32" s="106"/>
      <c r="M32" s="97"/>
      <c r="N32" s="97"/>
      <c r="O32" s="97"/>
      <c r="P32" s="97"/>
      <c r="Q32" s="97"/>
      <c r="R32" s="97"/>
      <c r="S32" s="97"/>
      <c r="T32" s="96"/>
      <c r="U32" s="97"/>
      <c r="V32" s="97"/>
      <c r="W32" s="97"/>
      <c r="X32" s="97"/>
      <c r="Y32" s="97"/>
      <c r="Z32" s="97"/>
      <c r="AA32" s="98"/>
      <c r="AB32" s="97" t="str">
        <f>IF(NOT(ISBLANK(AF32)),MAX($AB$6:AB31)+1,"")</f>
        <v/>
      </c>
      <c r="AC32" s="97"/>
      <c r="AD32" s="97"/>
      <c r="AE32" s="97"/>
      <c r="AF32" s="97"/>
      <c r="AG32" s="97"/>
      <c r="AH32" s="97"/>
      <c r="AI32" s="97"/>
      <c r="AJ32" s="97"/>
      <c r="AK32" s="97"/>
      <c r="AL32" s="97"/>
      <c r="AM32" s="97"/>
      <c r="AN32" s="97"/>
      <c r="AO32" s="109"/>
      <c r="AP32" s="109"/>
      <c r="AQ32" s="109"/>
      <c r="AR32" s="97"/>
      <c r="AS32" s="97"/>
      <c r="AT32" s="97"/>
      <c r="AU32" s="97"/>
      <c r="AV32" s="97"/>
      <c r="AW32" s="97"/>
      <c r="AX32" s="98"/>
      <c r="AY32" s="46"/>
      <c r="BB32" s="43">
        <f t="shared" si="0"/>
        <v>0</v>
      </c>
      <c r="BF32" s="43">
        <f t="shared" si="1"/>
        <v>0</v>
      </c>
    </row>
    <row r="33" spans="1:58" ht="15" customHeight="1" thickBot="1">
      <c r="A33" s="47"/>
      <c r="B33" s="101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3"/>
      <c r="AE33" s="102"/>
      <c r="AF33" s="102"/>
      <c r="AG33" s="102"/>
      <c r="AH33" s="102"/>
      <c r="AI33" s="102"/>
      <c r="AJ33" s="102"/>
      <c r="AK33" s="102"/>
      <c r="AL33" s="103"/>
      <c r="AM33" s="102"/>
      <c r="AN33" s="102"/>
      <c r="AO33" s="104"/>
      <c r="AP33" s="104"/>
      <c r="AQ33" s="104"/>
      <c r="AR33" s="102"/>
      <c r="AS33" s="102"/>
      <c r="AT33" s="102"/>
      <c r="AU33" s="102"/>
      <c r="AV33" s="102"/>
      <c r="AW33" s="102"/>
      <c r="AX33" s="102"/>
      <c r="AY33" s="48"/>
      <c r="BB33" s="43">
        <f t="shared" si="0"/>
        <v>0</v>
      </c>
      <c r="BF33" s="43">
        <f t="shared" si="1"/>
        <v>0</v>
      </c>
    </row>
    <row r="34" spans="1:58" ht="15" customHeight="1">
      <c r="A34" s="44"/>
      <c r="B34" s="99"/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100"/>
      <c r="T34" s="100"/>
      <c r="U34" s="100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R34" s="45"/>
      <c r="AS34" s="45"/>
      <c r="AT34" s="45"/>
      <c r="AU34" s="45"/>
      <c r="AV34" s="45"/>
      <c r="AW34" s="45"/>
      <c r="AX34" s="45"/>
      <c r="AY34" s="46"/>
    </row>
    <row r="35" spans="1:58" ht="15" customHeight="1">
      <c r="A35" s="44"/>
      <c r="B35" s="181" t="s">
        <v>80</v>
      </c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100"/>
      <c r="T35" s="100"/>
      <c r="U35" s="100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R35" s="45"/>
      <c r="AS35" s="45"/>
      <c r="AT35" s="45"/>
      <c r="AU35" s="45"/>
      <c r="AV35" s="45"/>
      <c r="AW35" s="45"/>
      <c r="AX35" s="45"/>
      <c r="AY35" s="46"/>
    </row>
    <row r="36" spans="1:58" ht="15" customHeight="1">
      <c r="A36" s="44"/>
      <c r="B36" s="766" t="s">
        <v>29</v>
      </c>
      <c r="C36" s="767"/>
      <c r="D36" s="770" t="s">
        <v>81</v>
      </c>
      <c r="E36" s="771"/>
      <c r="F36" s="771"/>
      <c r="G36" s="771"/>
      <c r="H36" s="772"/>
      <c r="I36" s="775" t="s">
        <v>30</v>
      </c>
      <c r="J36" s="776"/>
      <c r="K36" s="776"/>
      <c r="L36" s="776"/>
      <c r="M36" s="776"/>
      <c r="N36" s="776"/>
      <c r="O36" s="776"/>
      <c r="P36" s="776"/>
      <c r="Q36" s="776"/>
      <c r="R36" s="776"/>
      <c r="S36" s="776"/>
      <c r="T36" s="776"/>
      <c r="U36" s="776"/>
      <c r="V36" s="776"/>
      <c r="W36" s="776"/>
      <c r="X36" s="777"/>
      <c r="Y36" s="766" t="s">
        <v>3</v>
      </c>
      <c r="Z36" s="771"/>
      <c r="AA36" s="771"/>
      <c r="AB36" s="771"/>
      <c r="AC36" s="771"/>
      <c r="AD36" s="771"/>
      <c r="AE36" s="771"/>
      <c r="AF36" s="771"/>
      <c r="AG36" s="771"/>
      <c r="AH36" s="771"/>
      <c r="AI36" s="771"/>
      <c r="AJ36" s="771"/>
      <c r="AK36" s="771"/>
      <c r="AL36" s="771"/>
      <c r="AM36" s="771"/>
      <c r="AN36" s="772"/>
      <c r="AO36" s="760" t="s">
        <v>8</v>
      </c>
      <c r="AP36" s="761"/>
      <c r="AQ36" s="761"/>
      <c r="AR36" s="761"/>
      <c r="AS36" s="761"/>
      <c r="AT36" s="761"/>
      <c r="AU36" s="761"/>
      <c r="AV36" s="761"/>
      <c r="AW36" s="761"/>
      <c r="AX36" s="762"/>
      <c r="AY36" s="46"/>
    </row>
    <row r="37" spans="1:58" ht="15" customHeight="1">
      <c r="A37" s="44"/>
      <c r="B37" s="768"/>
      <c r="C37" s="769"/>
      <c r="D37" s="768"/>
      <c r="E37" s="773"/>
      <c r="F37" s="773"/>
      <c r="G37" s="773"/>
      <c r="H37" s="774"/>
      <c r="I37" s="768" t="s">
        <v>5</v>
      </c>
      <c r="J37" s="773"/>
      <c r="K37" s="773"/>
      <c r="L37" s="773"/>
      <c r="M37" s="773"/>
      <c r="N37" s="773"/>
      <c r="O37" s="773"/>
      <c r="P37" s="769"/>
      <c r="Q37" s="773" t="s">
        <v>4</v>
      </c>
      <c r="R37" s="773"/>
      <c r="S37" s="773"/>
      <c r="T37" s="773"/>
      <c r="U37" s="773"/>
      <c r="V37" s="773"/>
      <c r="W37" s="773"/>
      <c r="X37" s="774"/>
      <c r="Y37" s="768" t="s">
        <v>5</v>
      </c>
      <c r="Z37" s="773"/>
      <c r="AA37" s="773"/>
      <c r="AB37" s="773"/>
      <c r="AC37" s="773"/>
      <c r="AD37" s="773"/>
      <c r="AE37" s="773"/>
      <c r="AF37" s="769"/>
      <c r="AG37" s="773" t="s">
        <v>4</v>
      </c>
      <c r="AH37" s="773"/>
      <c r="AI37" s="773"/>
      <c r="AJ37" s="773"/>
      <c r="AK37" s="773"/>
      <c r="AL37" s="773"/>
      <c r="AM37" s="773"/>
      <c r="AN37" s="774"/>
      <c r="AO37" s="763"/>
      <c r="AP37" s="764"/>
      <c r="AQ37" s="764"/>
      <c r="AR37" s="764"/>
      <c r="AS37" s="764"/>
      <c r="AT37" s="764"/>
      <c r="AU37" s="764"/>
      <c r="AV37" s="764"/>
      <c r="AW37" s="764"/>
      <c r="AX37" s="765"/>
      <c r="AY37" s="46"/>
    </row>
    <row r="38" spans="1:58" ht="15" customHeight="1">
      <c r="A38" s="44"/>
      <c r="B38" s="758" t="str">
        <f>IF(NOT(ISBLANK(Y38)),1,"")</f>
        <v/>
      </c>
      <c r="C38" s="759"/>
      <c r="D38" s="130"/>
      <c r="E38" s="91"/>
      <c r="F38" s="91"/>
      <c r="G38" s="91"/>
      <c r="H38" s="92"/>
      <c r="I38" s="130"/>
      <c r="J38" s="91"/>
      <c r="K38" s="91"/>
      <c r="L38" s="91"/>
      <c r="M38" s="91"/>
      <c r="N38" s="91"/>
      <c r="O38" s="91"/>
      <c r="P38" s="91"/>
      <c r="Q38" s="128"/>
      <c r="R38" s="91"/>
      <c r="S38" s="91"/>
      <c r="T38" s="91"/>
      <c r="U38" s="91"/>
      <c r="V38" s="91"/>
      <c r="W38" s="91"/>
      <c r="X38" s="92"/>
      <c r="Y38" s="130"/>
      <c r="Z38" s="91"/>
      <c r="AA38" s="91"/>
      <c r="AB38" s="91"/>
      <c r="AC38" s="91"/>
      <c r="AD38" s="91"/>
      <c r="AE38" s="91"/>
      <c r="AF38" s="91"/>
      <c r="AG38" s="128"/>
      <c r="AH38" s="91"/>
      <c r="AI38" s="91"/>
      <c r="AJ38" s="91"/>
      <c r="AK38" s="91"/>
      <c r="AL38" s="91"/>
      <c r="AM38" s="91"/>
      <c r="AN38" s="92"/>
      <c r="AO38" s="91"/>
      <c r="AP38" s="91"/>
      <c r="AQ38" s="91"/>
      <c r="AR38" s="91"/>
      <c r="AS38" s="91"/>
      <c r="AT38" s="91"/>
      <c r="AU38" s="91"/>
      <c r="AV38" s="91"/>
      <c r="AW38" s="91"/>
      <c r="AX38" s="92"/>
      <c r="AY38" s="46"/>
    </row>
    <row r="39" spans="1:58" ht="15" customHeight="1">
      <c r="A39" s="44"/>
      <c r="B39" s="756" t="str">
        <f>IF(NOT(ISBLANK(Y39)),MAX($B$38:B38)+1,"")</f>
        <v/>
      </c>
      <c r="C39" s="757"/>
      <c r="D39" s="124"/>
      <c r="E39" s="94"/>
      <c r="F39" s="94"/>
      <c r="G39" s="94"/>
      <c r="H39" s="95"/>
      <c r="I39" s="124"/>
      <c r="J39" s="94"/>
      <c r="K39" s="94"/>
      <c r="L39" s="94"/>
      <c r="M39" s="94"/>
      <c r="N39" s="94"/>
      <c r="O39" s="94"/>
      <c r="P39" s="94"/>
      <c r="Q39" s="125"/>
      <c r="R39" s="94"/>
      <c r="S39" s="94"/>
      <c r="T39" s="94"/>
      <c r="U39" s="94"/>
      <c r="V39" s="94"/>
      <c r="W39" s="94"/>
      <c r="X39" s="95"/>
      <c r="Y39" s="124"/>
      <c r="Z39" s="94"/>
      <c r="AA39" s="94"/>
      <c r="AB39" s="94"/>
      <c r="AC39" s="94"/>
      <c r="AD39" s="94"/>
      <c r="AE39" s="94"/>
      <c r="AF39" s="94"/>
      <c r="AG39" s="125"/>
      <c r="AH39" s="94"/>
      <c r="AI39" s="94"/>
      <c r="AJ39" s="94"/>
      <c r="AK39" s="94"/>
      <c r="AL39" s="94"/>
      <c r="AM39" s="94"/>
      <c r="AN39" s="95"/>
      <c r="AO39" s="94"/>
      <c r="AP39" s="94"/>
      <c r="AQ39" s="94"/>
      <c r="AR39" s="94"/>
      <c r="AS39" s="94"/>
      <c r="AT39" s="94"/>
      <c r="AU39" s="94"/>
      <c r="AV39" s="94"/>
      <c r="AW39" s="94"/>
      <c r="AX39" s="95"/>
      <c r="AY39" s="46"/>
    </row>
    <row r="40" spans="1:58" ht="15" customHeight="1">
      <c r="A40" s="44"/>
      <c r="B40" s="756" t="str">
        <f>IF(NOT(ISBLANK(Y40)),MAX($B$38:B39)+1,"")</f>
        <v/>
      </c>
      <c r="C40" s="757"/>
      <c r="D40" s="124"/>
      <c r="E40" s="94"/>
      <c r="F40" s="94"/>
      <c r="G40" s="94"/>
      <c r="H40" s="95"/>
      <c r="I40" s="124"/>
      <c r="J40" s="94"/>
      <c r="K40" s="94"/>
      <c r="L40" s="94"/>
      <c r="M40" s="94"/>
      <c r="N40" s="94"/>
      <c r="O40" s="94"/>
      <c r="P40" s="94"/>
      <c r="Q40" s="125"/>
      <c r="R40" s="94"/>
      <c r="S40" s="94"/>
      <c r="T40" s="94"/>
      <c r="U40" s="94"/>
      <c r="V40" s="94"/>
      <c r="W40" s="94"/>
      <c r="X40" s="95"/>
      <c r="Y40" s="124"/>
      <c r="Z40" s="94"/>
      <c r="AA40" s="94"/>
      <c r="AB40" s="94"/>
      <c r="AC40" s="94"/>
      <c r="AD40" s="94"/>
      <c r="AE40" s="94"/>
      <c r="AF40" s="94"/>
      <c r="AG40" s="125"/>
      <c r="AH40" s="94"/>
      <c r="AI40" s="94"/>
      <c r="AJ40" s="94"/>
      <c r="AK40" s="94"/>
      <c r="AL40" s="94"/>
      <c r="AM40" s="94"/>
      <c r="AN40" s="95"/>
      <c r="AO40" s="94"/>
      <c r="AP40" s="94"/>
      <c r="AQ40" s="94"/>
      <c r="AR40" s="94"/>
      <c r="AS40" s="94"/>
      <c r="AT40" s="94"/>
      <c r="AU40" s="94"/>
      <c r="AV40" s="94"/>
      <c r="AW40" s="94"/>
      <c r="AX40" s="95"/>
      <c r="AY40" s="46"/>
    </row>
    <row r="41" spans="1:58" ht="15" customHeight="1">
      <c r="A41" s="44"/>
      <c r="B41" s="756" t="str">
        <f>IF(NOT(ISBLANK(Y41)),MAX($B$38:B40)+1,"")</f>
        <v/>
      </c>
      <c r="C41" s="757"/>
      <c r="D41" s="124"/>
      <c r="E41" s="94"/>
      <c r="F41" s="94"/>
      <c r="G41" s="94"/>
      <c r="H41" s="95"/>
      <c r="I41" s="124"/>
      <c r="J41" s="94"/>
      <c r="K41" s="94"/>
      <c r="L41" s="94"/>
      <c r="M41" s="94"/>
      <c r="N41" s="94"/>
      <c r="O41" s="94"/>
      <c r="P41" s="94"/>
      <c r="Q41" s="125"/>
      <c r="R41" s="94"/>
      <c r="S41" s="94"/>
      <c r="T41" s="94"/>
      <c r="U41" s="94"/>
      <c r="V41" s="94"/>
      <c r="W41" s="94"/>
      <c r="X41" s="95"/>
      <c r="Y41" s="124"/>
      <c r="Z41" s="94"/>
      <c r="AA41" s="94"/>
      <c r="AB41" s="94"/>
      <c r="AC41" s="94"/>
      <c r="AD41" s="94"/>
      <c r="AE41" s="94"/>
      <c r="AF41" s="94"/>
      <c r="AG41" s="125"/>
      <c r="AH41" s="94"/>
      <c r="AI41" s="94"/>
      <c r="AJ41" s="94"/>
      <c r="AK41" s="94"/>
      <c r="AL41" s="94"/>
      <c r="AM41" s="94"/>
      <c r="AN41" s="95"/>
      <c r="AO41" s="94"/>
      <c r="AP41" s="94"/>
      <c r="AQ41" s="94"/>
      <c r="AR41" s="94"/>
      <c r="AS41" s="94"/>
      <c r="AT41" s="94"/>
      <c r="AU41" s="94"/>
      <c r="AV41" s="94"/>
      <c r="AW41" s="94"/>
      <c r="AX41" s="95"/>
      <c r="AY41" s="46"/>
    </row>
    <row r="42" spans="1:58" ht="15" customHeight="1">
      <c r="A42" s="44"/>
      <c r="B42" s="756" t="str">
        <f>IF(NOT(ISBLANK(Y42)),MAX($B$38:B41)+1,"")</f>
        <v/>
      </c>
      <c r="C42" s="757"/>
      <c r="D42" s="124"/>
      <c r="E42" s="94"/>
      <c r="F42" s="94"/>
      <c r="G42" s="94"/>
      <c r="H42" s="95"/>
      <c r="I42" s="124"/>
      <c r="J42" s="94"/>
      <c r="K42" s="94"/>
      <c r="L42" s="94"/>
      <c r="M42" s="94"/>
      <c r="N42" s="94"/>
      <c r="O42" s="94"/>
      <c r="P42" s="94"/>
      <c r="Q42" s="125"/>
      <c r="R42" s="94"/>
      <c r="S42" s="94"/>
      <c r="T42" s="94"/>
      <c r="U42" s="94"/>
      <c r="V42" s="94"/>
      <c r="W42" s="94"/>
      <c r="X42" s="95"/>
      <c r="Y42" s="124"/>
      <c r="Z42" s="94"/>
      <c r="AA42" s="94"/>
      <c r="AB42" s="94"/>
      <c r="AC42" s="94"/>
      <c r="AD42" s="94"/>
      <c r="AE42" s="94"/>
      <c r="AF42" s="94"/>
      <c r="AG42" s="125"/>
      <c r="AH42" s="94"/>
      <c r="AI42" s="94"/>
      <c r="AJ42" s="94"/>
      <c r="AK42" s="94"/>
      <c r="AL42" s="94"/>
      <c r="AM42" s="94"/>
      <c r="AN42" s="95"/>
      <c r="AO42" s="94"/>
      <c r="AP42" s="94"/>
      <c r="AQ42" s="94"/>
      <c r="AR42" s="94"/>
      <c r="AS42" s="94"/>
      <c r="AT42" s="94"/>
      <c r="AU42" s="94"/>
      <c r="AV42" s="94"/>
      <c r="AW42" s="94"/>
      <c r="AX42" s="95"/>
      <c r="AY42" s="46"/>
    </row>
    <row r="43" spans="1:58" ht="15" customHeight="1">
      <c r="A43" s="44"/>
      <c r="B43" s="756" t="str">
        <f>IF(NOT(ISBLANK(Y43)),MAX($B$38:B42)+1,"")</f>
        <v/>
      </c>
      <c r="C43" s="757"/>
      <c r="D43" s="124"/>
      <c r="E43" s="94"/>
      <c r="F43" s="94"/>
      <c r="G43" s="94"/>
      <c r="H43" s="95"/>
      <c r="I43" s="124"/>
      <c r="J43" s="94"/>
      <c r="K43" s="94"/>
      <c r="L43" s="94"/>
      <c r="M43" s="94"/>
      <c r="N43" s="94"/>
      <c r="O43" s="94"/>
      <c r="P43" s="94"/>
      <c r="Q43" s="125"/>
      <c r="R43" s="94"/>
      <c r="S43" s="94"/>
      <c r="T43" s="94"/>
      <c r="U43" s="94"/>
      <c r="V43" s="94"/>
      <c r="W43" s="94"/>
      <c r="X43" s="95"/>
      <c r="Y43" s="124"/>
      <c r="Z43" s="94"/>
      <c r="AA43" s="94"/>
      <c r="AB43" s="94"/>
      <c r="AC43" s="94"/>
      <c r="AD43" s="94"/>
      <c r="AE43" s="94"/>
      <c r="AF43" s="94"/>
      <c r="AG43" s="125"/>
      <c r="AH43" s="94"/>
      <c r="AI43" s="94"/>
      <c r="AJ43" s="94"/>
      <c r="AK43" s="94"/>
      <c r="AL43" s="94"/>
      <c r="AM43" s="94"/>
      <c r="AN43" s="95"/>
      <c r="AO43" s="94"/>
      <c r="AP43" s="94"/>
      <c r="AQ43" s="94"/>
      <c r="AR43" s="94"/>
      <c r="AS43" s="94"/>
      <c r="AT43" s="94"/>
      <c r="AU43" s="94"/>
      <c r="AV43" s="94"/>
      <c r="AW43" s="94"/>
      <c r="AX43" s="95"/>
      <c r="AY43" s="46"/>
    </row>
    <row r="44" spans="1:58" ht="15" customHeight="1">
      <c r="A44" s="44"/>
      <c r="B44" s="756" t="str">
        <f>IF(NOT(ISBLANK(Y44)),MAX($B$38:B43)+1,"")</f>
        <v/>
      </c>
      <c r="C44" s="757"/>
      <c r="D44" s="124"/>
      <c r="E44" s="94"/>
      <c r="F44" s="94"/>
      <c r="G44" s="94"/>
      <c r="H44" s="95"/>
      <c r="I44" s="124"/>
      <c r="J44" s="94"/>
      <c r="K44" s="94"/>
      <c r="L44" s="94"/>
      <c r="M44" s="94"/>
      <c r="N44" s="94"/>
      <c r="O44" s="94"/>
      <c r="P44" s="94"/>
      <c r="Q44" s="125"/>
      <c r="R44" s="94"/>
      <c r="S44" s="94"/>
      <c r="T44" s="94"/>
      <c r="U44" s="94"/>
      <c r="V44" s="94"/>
      <c r="W44" s="94"/>
      <c r="X44" s="95"/>
      <c r="Y44" s="124"/>
      <c r="Z44" s="94"/>
      <c r="AA44" s="94"/>
      <c r="AB44" s="94"/>
      <c r="AC44" s="94"/>
      <c r="AD44" s="94"/>
      <c r="AE44" s="94"/>
      <c r="AF44" s="94"/>
      <c r="AG44" s="125"/>
      <c r="AH44" s="94"/>
      <c r="AI44" s="94"/>
      <c r="AJ44" s="94"/>
      <c r="AK44" s="94"/>
      <c r="AL44" s="94"/>
      <c r="AM44" s="94"/>
      <c r="AN44" s="95"/>
      <c r="AO44" s="129"/>
      <c r="AP44" s="94"/>
      <c r="AQ44" s="94"/>
      <c r="AR44" s="94"/>
      <c r="AS44" s="94"/>
      <c r="AT44" s="94"/>
      <c r="AU44" s="94"/>
      <c r="AV44" s="94"/>
      <c r="AW44" s="94"/>
      <c r="AX44" s="95"/>
      <c r="AY44" s="46"/>
    </row>
    <row r="45" spans="1:58" ht="15" customHeight="1">
      <c r="A45" s="44"/>
      <c r="B45" s="756" t="str">
        <f>IF(NOT(ISBLANK(Y45)),MAX($B$38:B44)+1,"")</f>
        <v/>
      </c>
      <c r="C45" s="757"/>
      <c r="D45" s="124"/>
      <c r="E45" s="94"/>
      <c r="F45" s="94"/>
      <c r="G45" s="94"/>
      <c r="H45" s="95"/>
      <c r="I45" s="124"/>
      <c r="J45" s="94"/>
      <c r="K45" s="94"/>
      <c r="L45" s="94"/>
      <c r="M45" s="94"/>
      <c r="N45" s="94"/>
      <c r="O45" s="94"/>
      <c r="P45" s="94"/>
      <c r="Q45" s="125"/>
      <c r="R45" s="94"/>
      <c r="S45" s="94"/>
      <c r="T45" s="94"/>
      <c r="U45" s="94"/>
      <c r="V45" s="94"/>
      <c r="W45" s="94"/>
      <c r="X45" s="95"/>
      <c r="Y45" s="124"/>
      <c r="Z45" s="94"/>
      <c r="AA45" s="94"/>
      <c r="AB45" s="94"/>
      <c r="AC45" s="94"/>
      <c r="AD45" s="94"/>
      <c r="AE45" s="94"/>
      <c r="AF45" s="94"/>
      <c r="AG45" s="125"/>
      <c r="AH45" s="94"/>
      <c r="AI45" s="94"/>
      <c r="AJ45" s="94"/>
      <c r="AK45" s="94"/>
      <c r="AL45" s="94"/>
      <c r="AM45" s="94"/>
      <c r="AN45" s="95"/>
      <c r="AO45" s="94"/>
      <c r="AP45" s="94"/>
      <c r="AQ45" s="94"/>
      <c r="AR45" s="94"/>
      <c r="AS45" s="94"/>
      <c r="AT45" s="94"/>
      <c r="AU45" s="94"/>
      <c r="AV45" s="94"/>
      <c r="AW45" s="94"/>
      <c r="AX45" s="95"/>
      <c r="AY45" s="46"/>
    </row>
    <row r="46" spans="1:58" ht="15" customHeight="1">
      <c r="A46" s="44"/>
      <c r="B46" s="756" t="str">
        <f>IF(NOT(ISBLANK(Y46)),MAX($B$38:B45)+1,"")</f>
        <v/>
      </c>
      <c r="C46" s="757"/>
      <c r="D46" s="124"/>
      <c r="E46" s="94"/>
      <c r="F46" s="94"/>
      <c r="G46" s="94"/>
      <c r="H46" s="95"/>
      <c r="I46" s="124"/>
      <c r="J46" s="94"/>
      <c r="K46" s="94"/>
      <c r="L46" s="94"/>
      <c r="M46" s="94"/>
      <c r="N46" s="94"/>
      <c r="O46" s="94"/>
      <c r="P46" s="94"/>
      <c r="Q46" s="125"/>
      <c r="R46" s="94"/>
      <c r="S46" s="94"/>
      <c r="T46" s="94"/>
      <c r="U46" s="94"/>
      <c r="V46" s="94"/>
      <c r="W46" s="94"/>
      <c r="X46" s="95"/>
      <c r="Y46" s="124"/>
      <c r="Z46" s="94"/>
      <c r="AA46" s="94"/>
      <c r="AB46" s="94"/>
      <c r="AC46" s="94"/>
      <c r="AD46" s="94"/>
      <c r="AE46" s="94"/>
      <c r="AF46" s="94"/>
      <c r="AG46" s="125"/>
      <c r="AH46" s="94"/>
      <c r="AI46" s="94"/>
      <c r="AJ46" s="94"/>
      <c r="AK46" s="94"/>
      <c r="AL46" s="94"/>
      <c r="AM46" s="94"/>
      <c r="AN46" s="95"/>
      <c r="AO46" s="94"/>
      <c r="AP46" s="94"/>
      <c r="AQ46" s="94"/>
      <c r="AR46" s="94"/>
      <c r="AS46" s="94"/>
      <c r="AT46" s="94"/>
      <c r="AU46" s="94"/>
      <c r="AV46" s="94"/>
      <c r="AW46" s="94"/>
      <c r="AX46" s="95"/>
      <c r="AY46" s="46"/>
    </row>
    <row r="47" spans="1:58" ht="15" customHeight="1">
      <c r="A47" s="44"/>
      <c r="B47" s="756" t="str">
        <f>IF(NOT(ISBLANK(Y47)),MAX($B$38:B46)+1,"")</f>
        <v/>
      </c>
      <c r="C47" s="757"/>
      <c r="D47" s="124"/>
      <c r="E47" s="94"/>
      <c r="F47" s="94"/>
      <c r="G47" s="94"/>
      <c r="H47" s="95"/>
      <c r="I47" s="124"/>
      <c r="J47" s="94"/>
      <c r="K47" s="94"/>
      <c r="L47" s="94"/>
      <c r="M47" s="94"/>
      <c r="N47" s="94"/>
      <c r="O47" s="94"/>
      <c r="P47" s="94"/>
      <c r="Q47" s="125"/>
      <c r="R47" s="94"/>
      <c r="S47" s="94"/>
      <c r="T47" s="94"/>
      <c r="U47" s="94"/>
      <c r="V47" s="94"/>
      <c r="W47" s="94"/>
      <c r="X47" s="95"/>
      <c r="Y47" s="124"/>
      <c r="Z47" s="94"/>
      <c r="AA47" s="94"/>
      <c r="AB47" s="94"/>
      <c r="AC47" s="94"/>
      <c r="AD47" s="94"/>
      <c r="AE47" s="94"/>
      <c r="AF47" s="94"/>
      <c r="AG47" s="125"/>
      <c r="AH47" s="94"/>
      <c r="AI47" s="94"/>
      <c r="AJ47" s="94"/>
      <c r="AK47" s="94"/>
      <c r="AL47" s="94"/>
      <c r="AM47" s="94"/>
      <c r="AN47" s="95"/>
      <c r="AO47" s="94"/>
      <c r="AP47" s="94"/>
      <c r="AQ47" s="94"/>
      <c r="AR47" s="94"/>
      <c r="AS47" s="94"/>
      <c r="AT47" s="94"/>
      <c r="AU47" s="94"/>
      <c r="AV47" s="94"/>
      <c r="AW47" s="94"/>
      <c r="AX47" s="95"/>
      <c r="AY47" s="46"/>
    </row>
    <row r="48" spans="1:58" ht="15" customHeight="1">
      <c r="A48" s="44"/>
      <c r="B48" s="756" t="str">
        <f>IF(NOT(ISBLANK(Y48)),MAX($B$38:B47)+1,"")</f>
        <v/>
      </c>
      <c r="C48" s="757"/>
      <c r="D48" s="124"/>
      <c r="E48" s="94"/>
      <c r="F48" s="94"/>
      <c r="G48" s="94"/>
      <c r="H48" s="95"/>
      <c r="I48" s="124"/>
      <c r="J48" s="94"/>
      <c r="K48" s="94"/>
      <c r="L48" s="94"/>
      <c r="M48" s="94"/>
      <c r="N48" s="94"/>
      <c r="O48" s="94"/>
      <c r="P48" s="94"/>
      <c r="Q48" s="125"/>
      <c r="R48" s="94"/>
      <c r="S48" s="94"/>
      <c r="T48" s="94"/>
      <c r="U48" s="94"/>
      <c r="V48" s="94"/>
      <c r="W48" s="94"/>
      <c r="X48" s="95"/>
      <c r="Y48" s="124"/>
      <c r="Z48" s="94"/>
      <c r="AA48" s="94"/>
      <c r="AB48" s="94"/>
      <c r="AC48" s="94"/>
      <c r="AD48" s="94"/>
      <c r="AE48" s="94"/>
      <c r="AF48" s="94"/>
      <c r="AG48" s="125"/>
      <c r="AH48" s="94"/>
      <c r="AI48" s="94"/>
      <c r="AJ48" s="94"/>
      <c r="AK48" s="94"/>
      <c r="AL48" s="94"/>
      <c r="AM48" s="94"/>
      <c r="AN48" s="95"/>
      <c r="AO48" s="94"/>
      <c r="AP48" s="94"/>
      <c r="AQ48" s="94"/>
      <c r="AR48" s="94"/>
      <c r="AS48" s="94"/>
      <c r="AT48" s="94"/>
      <c r="AU48" s="94"/>
      <c r="AV48" s="94"/>
      <c r="AW48" s="94"/>
      <c r="AX48" s="95"/>
      <c r="AY48" s="46"/>
    </row>
    <row r="49" spans="1:51" ht="15" customHeight="1">
      <c r="A49" s="44"/>
      <c r="B49" s="756" t="str">
        <f>IF(NOT(ISBLANK(Y49)),MAX($B$38:B48)+1,"")</f>
        <v/>
      </c>
      <c r="C49" s="757"/>
      <c r="D49" s="124"/>
      <c r="E49" s="94"/>
      <c r="F49" s="94"/>
      <c r="G49" s="94"/>
      <c r="H49" s="95"/>
      <c r="I49" s="124"/>
      <c r="J49" s="94"/>
      <c r="K49" s="94"/>
      <c r="L49" s="94"/>
      <c r="M49" s="94"/>
      <c r="N49" s="94"/>
      <c r="O49" s="94"/>
      <c r="P49" s="94"/>
      <c r="Q49" s="125"/>
      <c r="R49" s="94"/>
      <c r="S49" s="94"/>
      <c r="T49" s="94"/>
      <c r="U49" s="94"/>
      <c r="V49" s="94"/>
      <c r="W49" s="94"/>
      <c r="X49" s="95"/>
      <c r="Y49" s="124"/>
      <c r="Z49" s="94"/>
      <c r="AA49" s="94"/>
      <c r="AB49" s="94"/>
      <c r="AC49" s="94"/>
      <c r="AD49" s="94"/>
      <c r="AE49" s="94"/>
      <c r="AF49" s="94"/>
      <c r="AG49" s="125"/>
      <c r="AH49" s="94"/>
      <c r="AI49" s="94"/>
      <c r="AJ49" s="94"/>
      <c r="AK49" s="94"/>
      <c r="AL49" s="94"/>
      <c r="AM49" s="94"/>
      <c r="AN49" s="95"/>
      <c r="AO49" s="94"/>
      <c r="AP49" s="94"/>
      <c r="AQ49" s="94"/>
      <c r="AR49" s="94"/>
      <c r="AS49" s="94"/>
      <c r="AT49" s="94"/>
      <c r="AU49" s="94"/>
      <c r="AV49" s="94"/>
      <c r="AW49" s="94"/>
      <c r="AX49" s="95"/>
      <c r="AY49" s="46"/>
    </row>
    <row r="50" spans="1:51" ht="15" customHeight="1">
      <c r="A50" s="44"/>
      <c r="B50" s="756" t="str">
        <f>IF(NOT(ISBLANK(Y50)),MAX($B$38:B49)+1,"")</f>
        <v/>
      </c>
      <c r="C50" s="757"/>
      <c r="D50" s="124"/>
      <c r="E50" s="94"/>
      <c r="F50" s="94"/>
      <c r="G50" s="94"/>
      <c r="H50" s="95"/>
      <c r="I50" s="105"/>
      <c r="J50" s="94"/>
      <c r="K50" s="94"/>
      <c r="L50" s="94"/>
      <c r="M50" s="94"/>
      <c r="N50" s="94"/>
      <c r="O50" s="94"/>
      <c r="P50" s="94"/>
      <c r="Q50" s="125"/>
      <c r="R50" s="94"/>
      <c r="S50" s="94"/>
      <c r="T50" s="94"/>
      <c r="U50" s="94"/>
      <c r="V50" s="94"/>
      <c r="W50" s="94"/>
      <c r="X50" s="95"/>
      <c r="Y50" s="105"/>
      <c r="Z50" s="94"/>
      <c r="AA50" s="94"/>
      <c r="AB50" s="94"/>
      <c r="AC50" s="94"/>
      <c r="AD50" s="94"/>
      <c r="AE50" s="94"/>
      <c r="AF50" s="94"/>
      <c r="AG50" s="125"/>
      <c r="AH50" s="94"/>
      <c r="AI50" s="94"/>
      <c r="AJ50" s="94"/>
      <c r="AK50" s="94"/>
      <c r="AL50" s="94"/>
      <c r="AM50" s="94"/>
      <c r="AN50" s="95"/>
      <c r="AO50" s="94"/>
      <c r="AP50" s="94"/>
      <c r="AQ50" s="94"/>
      <c r="AR50" s="94"/>
      <c r="AS50" s="94"/>
      <c r="AT50" s="94"/>
      <c r="AU50" s="94"/>
      <c r="AV50" s="94"/>
      <c r="AW50" s="94"/>
      <c r="AX50" s="95"/>
      <c r="AY50" s="46"/>
    </row>
    <row r="51" spans="1:51" ht="15" customHeight="1">
      <c r="A51" s="44"/>
      <c r="B51" s="756" t="str">
        <f>IF(NOT(ISBLANK(Y51)),MAX($B$38:B50)+1,"")</f>
        <v/>
      </c>
      <c r="C51" s="757"/>
      <c r="D51" s="124"/>
      <c r="E51" s="94"/>
      <c r="F51" s="94"/>
      <c r="G51" s="94"/>
      <c r="H51" s="95"/>
      <c r="I51" s="105"/>
      <c r="J51" s="94"/>
      <c r="K51" s="94"/>
      <c r="L51" s="94"/>
      <c r="M51" s="94"/>
      <c r="N51" s="94"/>
      <c r="O51" s="94"/>
      <c r="P51" s="94"/>
      <c r="Q51" s="125"/>
      <c r="R51" s="94"/>
      <c r="S51" s="94"/>
      <c r="T51" s="94"/>
      <c r="U51" s="94"/>
      <c r="V51" s="94"/>
      <c r="W51" s="94"/>
      <c r="X51" s="95"/>
      <c r="Y51" s="105"/>
      <c r="Z51" s="94"/>
      <c r="AA51" s="94"/>
      <c r="AB51" s="94"/>
      <c r="AC51" s="94"/>
      <c r="AD51" s="94"/>
      <c r="AE51" s="94"/>
      <c r="AF51" s="94"/>
      <c r="AG51" s="125"/>
      <c r="AH51" s="94"/>
      <c r="AI51" s="94"/>
      <c r="AJ51" s="94"/>
      <c r="AK51" s="94"/>
      <c r="AL51" s="94"/>
      <c r="AM51" s="94"/>
      <c r="AN51" s="95"/>
      <c r="AO51" s="94"/>
      <c r="AP51" s="94"/>
      <c r="AQ51" s="94"/>
      <c r="AR51" s="94"/>
      <c r="AS51" s="94"/>
      <c r="AT51" s="94"/>
      <c r="AU51" s="94"/>
      <c r="AV51" s="94"/>
      <c r="AW51" s="94"/>
      <c r="AX51" s="95"/>
      <c r="AY51" s="46"/>
    </row>
    <row r="52" spans="1:51" ht="15" customHeight="1">
      <c r="A52" s="44"/>
      <c r="B52" s="756" t="str">
        <f>IF(NOT(ISBLANK(Y52)),MAX($B$38:B51)+1,"")</f>
        <v/>
      </c>
      <c r="C52" s="757"/>
      <c r="D52" s="124"/>
      <c r="E52" s="94"/>
      <c r="F52" s="94"/>
      <c r="G52" s="94"/>
      <c r="H52" s="95"/>
      <c r="I52" s="105"/>
      <c r="J52" s="94"/>
      <c r="K52" s="94"/>
      <c r="L52" s="94"/>
      <c r="M52" s="94"/>
      <c r="N52" s="94"/>
      <c r="O52" s="94"/>
      <c r="P52" s="94"/>
      <c r="Q52" s="125"/>
      <c r="R52" s="94"/>
      <c r="S52" s="94"/>
      <c r="T52" s="94"/>
      <c r="U52" s="94"/>
      <c r="V52" s="94"/>
      <c r="W52" s="94"/>
      <c r="X52" s="95"/>
      <c r="Y52" s="105"/>
      <c r="Z52" s="94"/>
      <c r="AA52" s="94"/>
      <c r="AB52" s="94"/>
      <c r="AC52" s="94"/>
      <c r="AD52" s="94"/>
      <c r="AE52" s="94"/>
      <c r="AF52" s="94"/>
      <c r="AG52" s="125"/>
      <c r="AH52" s="94"/>
      <c r="AI52" s="94"/>
      <c r="AJ52" s="94"/>
      <c r="AK52" s="94"/>
      <c r="AL52" s="94"/>
      <c r="AM52" s="94"/>
      <c r="AN52" s="95"/>
      <c r="AO52" s="94"/>
      <c r="AP52" s="94"/>
      <c r="AQ52" s="94"/>
      <c r="AR52" s="94"/>
      <c r="AS52" s="94"/>
      <c r="AT52" s="94"/>
      <c r="AU52" s="94"/>
      <c r="AV52" s="94"/>
      <c r="AW52" s="94"/>
      <c r="AX52" s="95"/>
      <c r="AY52" s="46"/>
    </row>
    <row r="53" spans="1:51" ht="15" customHeight="1">
      <c r="A53" s="44"/>
      <c r="B53" s="756" t="str">
        <f>IF(NOT(ISBLANK(Y53)),MAX($B$38:B52)+1,"")</f>
        <v/>
      </c>
      <c r="C53" s="757"/>
      <c r="D53" s="124"/>
      <c r="E53" s="94"/>
      <c r="F53" s="94"/>
      <c r="G53" s="94"/>
      <c r="H53" s="95"/>
      <c r="I53" s="105"/>
      <c r="J53" s="94"/>
      <c r="K53" s="94"/>
      <c r="L53" s="94"/>
      <c r="M53" s="94"/>
      <c r="N53" s="94"/>
      <c r="O53" s="94"/>
      <c r="P53" s="94"/>
      <c r="Q53" s="125"/>
      <c r="R53" s="94"/>
      <c r="S53" s="94"/>
      <c r="T53" s="94"/>
      <c r="U53" s="94"/>
      <c r="V53" s="94"/>
      <c r="W53" s="94"/>
      <c r="X53" s="95"/>
      <c r="Y53" s="105"/>
      <c r="Z53" s="94"/>
      <c r="AA53" s="94"/>
      <c r="AB53" s="94"/>
      <c r="AC53" s="94"/>
      <c r="AD53" s="94"/>
      <c r="AE53" s="94"/>
      <c r="AF53" s="94"/>
      <c r="AG53" s="125"/>
      <c r="AH53" s="94"/>
      <c r="AI53" s="94"/>
      <c r="AJ53" s="94"/>
      <c r="AK53" s="94"/>
      <c r="AL53" s="94"/>
      <c r="AM53" s="94"/>
      <c r="AN53" s="95"/>
      <c r="AO53" s="94"/>
      <c r="AP53" s="94"/>
      <c r="AQ53" s="94"/>
      <c r="AR53" s="94"/>
      <c r="AS53" s="94"/>
      <c r="AT53" s="94"/>
      <c r="AU53" s="94"/>
      <c r="AV53" s="94"/>
      <c r="AW53" s="94"/>
      <c r="AX53" s="95"/>
      <c r="AY53" s="46"/>
    </row>
    <row r="54" spans="1:51" ht="15" customHeight="1">
      <c r="A54" s="44"/>
      <c r="B54" s="756" t="str">
        <f>IF(NOT(ISBLANK(Y54)),MAX($B$38:B53)+1,"")</f>
        <v/>
      </c>
      <c r="C54" s="757"/>
      <c r="D54" s="124"/>
      <c r="E54" s="94"/>
      <c r="F54" s="94"/>
      <c r="G54" s="94"/>
      <c r="H54" s="95"/>
      <c r="I54" s="105"/>
      <c r="J54" s="94"/>
      <c r="K54" s="94"/>
      <c r="L54" s="94"/>
      <c r="M54" s="94"/>
      <c r="N54" s="94"/>
      <c r="O54" s="94"/>
      <c r="P54" s="94"/>
      <c r="Q54" s="125"/>
      <c r="R54" s="94"/>
      <c r="S54" s="94"/>
      <c r="T54" s="94"/>
      <c r="U54" s="94"/>
      <c r="V54" s="94"/>
      <c r="W54" s="94"/>
      <c r="X54" s="95"/>
      <c r="Y54" s="105"/>
      <c r="Z54" s="94"/>
      <c r="AA54" s="94"/>
      <c r="AB54" s="94"/>
      <c r="AC54" s="94"/>
      <c r="AD54" s="94"/>
      <c r="AE54" s="94"/>
      <c r="AF54" s="94"/>
      <c r="AG54" s="125"/>
      <c r="AH54" s="94"/>
      <c r="AI54" s="94"/>
      <c r="AJ54" s="94"/>
      <c r="AK54" s="94"/>
      <c r="AL54" s="94"/>
      <c r="AM54" s="94"/>
      <c r="AN54" s="95"/>
      <c r="AO54" s="94" t="str">
        <f>IF(NOT(ISBLANK(テーブル一覧!I109)),AO53+1,"")</f>
        <v/>
      </c>
      <c r="AP54" s="94"/>
      <c r="AQ54" s="94"/>
      <c r="AR54" s="94"/>
      <c r="AS54" s="94"/>
      <c r="AT54" s="94"/>
      <c r="AU54" s="94"/>
      <c r="AV54" s="94"/>
      <c r="AW54" s="94"/>
      <c r="AX54" s="95"/>
      <c r="AY54" s="46"/>
    </row>
    <row r="55" spans="1:51" ht="15" customHeight="1">
      <c r="A55" s="44"/>
      <c r="B55" s="756" t="str">
        <f>IF(NOT(ISBLANK(Y55)),MAX($B$38:B54)+1,"")</f>
        <v/>
      </c>
      <c r="C55" s="757"/>
      <c r="D55" s="124"/>
      <c r="E55" s="94"/>
      <c r="F55" s="94"/>
      <c r="G55" s="94"/>
      <c r="H55" s="95"/>
      <c r="I55" s="105"/>
      <c r="J55" s="94"/>
      <c r="K55" s="94"/>
      <c r="L55" s="94"/>
      <c r="M55" s="94"/>
      <c r="N55" s="94"/>
      <c r="O55" s="94"/>
      <c r="P55" s="94"/>
      <c r="Q55" s="125"/>
      <c r="R55" s="94"/>
      <c r="S55" s="94"/>
      <c r="T55" s="94"/>
      <c r="U55" s="94"/>
      <c r="V55" s="94"/>
      <c r="W55" s="94"/>
      <c r="X55" s="95"/>
      <c r="Y55" s="105"/>
      <c r="Z55" s="94"/>
      <c r="AA55" s="94"/>
      <c r="AB55" s="94"/>
      <c r="AC55" s="94"/>
      <c r="AD55" s="94"/>
      <c r="AE55" s="94"/>
      <c r="AF55" s="94"/>
      <c r="AG55" s="125"/>
      <c r="AH55" s="94"/>
      <c r="AI55" s="94"/>
      <c r="AJ55" s="94"/>
      <c r="AK55" s="94"/>
      <c r="AL55" s="94"/>
      <c r="AM55" s="94"/>
      <c r="AN55" s="95"/>
      <c r="AO55" s="94" t="str">
        <f>IF(NOT(ISBLANK(テーブル一覧!I110)),AO54+1,"")</f>
        <v/>
      </c>
      <c r="AP55" s="94"/>
      <c r="AQ55" s="94"/>
      <c r="AR55" s="94"/>
      <c r="AS55" s="94"/>
      <c r="AT55" s="94"/>
      <c r="AU55" s="94"/>
      <c r="AV55" s="94"/>
      <c r="AW55" s="94"/>
      <c r="AX55" s="95"/>
      <c r="AY55" s="46"/>
    </row>
    <row r="56" spans="1:51" ht="15" customHeight="1">
      <c r="A56" s="44"/>
      <c r="B56" s="756" t="str">
        <f>IF(NOT(ISBLANK(Y56)),MAX($B$38:B55)+1,"")</f>
        <v/>
      </c>
      <c r="C56" s="757"/>
      <c r="D56" s="124"/>
      <c r="E56" s="94"/>
      <c r="F56" s="94"/>
      <c r="G56" s="94"/>
      <c r="H56" s="95"/>
      <c r="I56" s="124"/>
      <c r="J56" s="94"/>
      <c r="K56" s="94"/>
      <c r="L56" s="94"/>
      <c r="M56" s="94"/>
      <c r="N56" s="94"/>
      <c r="O56" s="94"/>
      <c r="P56" s="94"/>
      <c r="Q56" s="125"/>
      <c r="R56" s="94"/>
      <c r="S56" s="94"/>
      <c r="T56" s="94"/>
      <c r="U56" s="94"/>
      <c r="V56" s="94"/>
      <c r="W56" s="94"/>
      <c r="X56" s="95"/>
      <c r="Y56" s="124"/>
      <c r="Z56" s="94"/>
      <c r="AA56" s="94"/>
      <c r="AB56" s="94"/>
      <c r="AC56" s="94"/>
      <c r="AD56" s="94"/>
      <c r="AE56" s="94"/>
      <c r="AF56" s="94"/>
      <c r="AG56" s="125"/>
      <c r="AH56" s="94"/>
      <c r="AI56" s="94"/>
      <c r="AJ56" s="94"/>
      <c r="AK56" s="94"/>
      <c r="AL56" s="94"/>
      <c r="AM56" s="94"/>
      <c r="AN56" s="95"/>
      <c r="AO56" s="94" t="str">
        <f>IF(NOT(ISBLANK(テーブル一覧!I111)),AO55+1,"")</f>
        <v/>
      </c>
      <c r="AP56" s="94"/>
      <c r="AQ56" s="94"/>
      <c r="AR56" s="94"/>
      <c r="AS56" s="94"/>
      <c r="AT56" s="94"/>
      <c r="AU56" s="94"/>
      <c r="AV56" s="94"/>
      <c r="AW56" s="94"/>
      <c r="AX56" s="95"/>
      <c r="AY56" s="46"/>
    </row>
    <row r="57" spans="1:51" ht="15" customHeight="1">
      <c r="A57" s="44"/>
      <c r="B57" s="756" t="str">
        <f>IF(NOT(ISBLANK(Y57)),MAX($B$38:B56)+1,"")</f>
        <v/>
      </c>
      <c r="C57" s="757"/>
      <c r="D57" s="124"/>
      <c r="E57" s="94"/>
      <c r="F57" s="94"/>
      <c r="G57" s="94"/>
      <c r="H57" s="95"/>
      <c r="I57" s="124"/>
      <c r="J57" s="94"/>
      <c r="K57" s="94"/>
      <c r="L57" s="94"/>
      <c r="M57" s="94"/>
      <c r="N57" s="94"/>
      <c r="O57" s="94"/>
      <c r="P57" s="94"/>
      <c r="Q57" s="125"/>
      <c r="R57" s="94"/>
      <c r="S57" s="94"/>
      <c r="T57" s="94"/>
      <c r="U57" s="94"/>
      <c r="V57" s="94"/>
      <c r="W57" s="94"/>
      <c r="X57" s="95"/>
      <c r="Y57" s="124"/>
      <c r="Z57" s="94"/>
      <c r="AA57" s="94"/>
      <c r="AB57" s="94"/>
      <c r="AC57" s="94"/>
      <c r="AD57" s="94"/>
      <c r="AE57" s="94"/>
      <c r="AF57" s="94"/>
      <c r="AG57" s="125"/>
      <c r="AH57" s="94"/>
      <c r="AI57" s="94"/>
      <c r="AJ57" s="94"/>
      <c r="AK57" s="94"/>
      <c r="AL57" s="94"/>
      <c r="AM57" s="94"/>
      <c r="AN57" s="95"/>
      <c r="AO57" s="94" t="str">
        <f>IF(NOT(ISBLANK(テーブル一覧!I116)),#REF!+1,"")</f>
        <v/>
      </c>
      <c r="AP57" s="94"/>
      <c r="AQ57" s="94"/>
      <c r="AR57" s="94"/>
      <c r="AS57" s="94"/>
      <c r="AT57" s="94"/>
      <c r="AU57" s="94"/>
      <c r="AV57" s="94"/>
      <c r="AW57" s="94"/>
      <c r="AX57" s="95"/>
      <c r="AY57" s="46"/>
    </row>
    <row r="58" spans="1:51" ht="15" customHeight="1">
      <c r="A58" s="44"/>
      <c r="B58" s="756" t="str">
        <f>IF(NOT(ISBLANK(Y58)),MAX($B$38:B57)+1,"")</f>
        <v/>
      </c>
      <c r="C58" s="757"/>
      <c r="D58" s="124"/>
      <c r="E58" s="94"/>
      <c r="F58" s="94"/>
      <c r="G58" s="94"/>
      <c r="H58" s="95"/>
      <c r="I58" s="105"/>
      <c r="J58" s="94"/>
      <c r="K58" s="94"/>
      <c r="L58" s="94"/>
      <c r="M58" s="94"/>
      <c r="N58" s="94"/>
      <c r="O58" s="94"/>
      <c r="P58" s="94"/>
      <c r="Q58" s="93"/>
      <c r="R58" s="94"/>
      <c r="S58" s="94"/>
      <c r="T58" s="94"/>
      <c r="U58" s="94"/>
      <c r="V58" s="94"/>
      <c r="W58" s="94"/>
      <c r="X58" s="95"/>
      <c r="Y58" s="105"/>
      <c r="Z58" s="94"/>
      <c r="AA58" s="94"/>
      <c r="AB58" s="94"/>
      <c r="AC58" s="94"/>
      <c r="AD58" s="94"/>
      <c r="AE58" s="94"/>
      <c r="AF58" s="94"/>
      <c r="AG58" s="93"/>
      <c r="AH58" s="94"/>
      <c r="AI58" s="94"/>
      <c r="AJ58" s="94"/>
      <c r="AK58" s="94"/>
      <c r="AL58" s="94"/>
      <c r="AM58" s="94"/>
      <c r="AN58" s="95"/>
      <c r="AO58" s="94" t="str">
        <f>IF(NOT(ISBLANK(テーブル一覧!I117)),AO57+1,"")</f>
        <v/>
      </c>
      <c r="AP58" s="94"/>
      <c r="AQ58" s="94"/>
      <c r="AR58" s="94"/>
      <c r="AS58" s="94"/>
      <c r="AT58" s="94"/>
      <c r="AU58" s="94"/>
      <c r="AV58" s="94"/>
      <c r="AW58" s="94"/>
      <c r="AX58" s="95"/>
      <c r="AY58" s="46"/>
    </row>
    <row r="59" spans="1:51" ht="15" customHeight="1">
      <c r="A59" s="44"/>
      <c r="B59" s="756" t="str">
        <f>IF(NOT(ISBLANK(Y59)),MAX($B$38:B58)+1,"")</f>
        <v/>
      </c>
      <c r="C59" s="757"/>
      <c r="D59" s="105"/>
      <c r="E59" s="94"/>
      <c r="F59" s="94"/>
      <c r="G59" s="94"/>
      <c r="H59" s="95"/>
      <c r="I59" s="105"/>
      <c r="J59" s="94"/>
      <c r="K59" s="94"/>
      <c r="L59" s="94"/>
      <c r="M59" s="94"/>
      <c r="N59" s="94"/>
      <c r="O59" s="94"/>
      <c r="P59" s="94"/>
      <c r="Q59" s="93"/>
      <c r="R59" s="94"/>
      <c r="S59" s="94"/>
      <c r="T59" s="94"/>
      <c r="U59" s="94"/>
      <c r="V59" s="94"/>
      <c r="W59" s="94"/>
      <c r="X59" s="95"/>
      <c r="Y59" s="105"/>
      <c r="Z59" s="94"/>
      <c r="AA59" s="94"/>
      <c r="AB59" s="94"/>
      <c r="AC59" s="94"/>
      <c r="AD59" s="94"/>
      <c r="AE59" s="94"/>
      <c r="AF59" s="94"/>
      <c r="AG59" s="93"/>
      <c r="AH59" s="94"/>
      <c r="AI59" s="94"/>
      <c r="AJ59" s="94"/>
      <c r="AK59" s="94"/>
      <c r="AL59" s="94"/>
      <c r="AM59" s="94"/>
      <c r="AN59" s="95"/>
      <c r="AO59" s="94" t="str">
        <f>IF(NOT(ISBLANK(テーブル一覧!I118)),AO58+1,"")</f>
        <v/>
      </c>
      <c r="AP59" s="94"/>
      <c r="AQ59" s="94"/>
      <c r="AR59" s="94"/>
      <c r="AS59" s="94"/>
      <c r="AT59" s="94"/>
      <c r="AU59" s="94"/>
      <c r="AV59" s="94"/>
      <c r="AW59" s="94"/>
      <c r="AX59" s="95"/>
      <c r="AY59" s="46"/>
    </row>
    <row r="60" spans="1:51" ht="15" customHeight="1">
      <c r="A60" s="44"/>
      <c r="B60" s="756" t="str">
        <f>IF(NOT(ISBLANK(Y60)),MAX($B$38:B59)+1,"")</f>
        <v/>
      </c>
      <c r="C60" s="757"/>
      <c r="D60" s="105"/>
      <c r="E60" s="94"/>
      <c r="F60" s="94"/>
      <c r="G60" s="94"/>
      <c r="H60" s="95"/>
      <c r="I60" s="105"/>
      <c r="J60" s="94"/>
      <c r="K60" s="94"/>
      <c r="L60" s="94"/>
      <c r="M60" s="94"/>
      <c r="N60" s="94"/>
      <c r="O60" s="94"/>
      <c r="P60" s="94"/>
      <c r="Q60" s="93"/>
      <c r="R60" s="94"/>
      <c r="S60" s="94"/>
      <c r="T60" s="94"/>
      <c r="U60" s="94"/>
      <c r="V60" s="94"/>
      <c r="W60" s="94"/>
      <c r="X60" s="95"/>
      <c r="Y60" s="105"/>
      <c r="Z60" s="94"/>
      <c r="AA60" s="94"/>
      <c r="AB60" s="94"/>
      <c r="AC60" s="94"/>
      <c r="AD60" s="94"/>
      <c r="AE60" s="94"/>
      <c r="AF60" s="94"/>
      <c r="AG60" s="93"/>
      <c r="AH60" s="94"/>
      <c r="AI60" s="94"/>
      <c r="AJ60" s="94"/>
      <c r="AK60" s="94"/>
      <c r="AL60" s="94"/>
      <c r="AM60" s="94"/>
      <c r="AN60" s="95"/>
      <c r="AO60" s="94" t="str">
        <f>IF(NOT(ISBLANK(テーブル一覧!I119)),AO59+1,"")</f>
        <v/>
      </c>
      <c r="AP60" s="94"/>
      <c r="AQ60" s="94"/>
      <c r="AR60" s="94"/>
      <c r="AS60" s="94"/>
      <c r="AT60" s="94"/>
      <c r="AU60" s="94"/>
      <c r="AV60" s="94"/>
      <c r="AW60" s="94"/>
      <c r="AX60" s="95"/>
      <c r="AY60" s="46"/>
    </row>
    <row r="61" spans="1:51" ht="15" customHeight="1">
      <c r="A61" s="44"/>
      <c r="B61" s="756" t="str">
        <f>IF(NOT(ISBLANK(Y61)),MAX($B$38:B60)+1,"")</f>
        <v/>
      </c>
      <c r="C61" s="757"/>
      <c r="D61" s="105"/>
      <c r="E61" s="94"/>
      <c r="F61" s="94"/>
      <c r="G61" s="94"/>
      <c r="H61" s="95"/>
      <c r="I61" s="105"/>
      <c r="J61" s="94"/>
      <c r="K61" s="94"/>
      <c r="L61" s="94"/>
      <c r="M61" s="94"/>
      <c r="N61" s="94"/>
      <c r="O61" s="94"/>
      <c r="P61" s="94"/>
      <c r="Q61" s="93"/>
      <c r="R61" s="94"/>
      <c r="S61" s="94"/>
      <c r="T61" s="94"/>
      <c r="U61" s="94"/>
      <c r="V61" s="94"/>
      <c r="W61" s="94"/>
      <c r="X61" s="95"/>
      <c r="Y61" s="105"/>
      <c r="Z61" s="94"/>
      <c r="AA61" s="94"/>
      <c r="AB61" s="94"/>
      <c r="AC61" s="94"/>
      <c r="AD61" s="94"/>
      <c r="AE61" s="94"/>
      <c r="AF61" s="94"/>
      <c r="AG61" s="93"/>
      <c r="AH61" s="94"/>
      <c r="AI61" s="94"/>
      <c r="AJ61" s="94"/>
      <c r="AK61" s="94"/>
      <c r="AL61" s="94"/>
      <c r="AM61" s="94"/>
      <c r="AN61" s="95"/>
      <c r="AO61" s="94" t="str">
        <f>IF(NOT(ISBLANK(テーブル一覧!I120)),AO60+1,"")</f>
        <v/>
      </c>
      <c r="AP61" s="94"/>
      <c r="AQ61" s="94"/>
      <c r="AR61" s="94"/>
      <c r="AS61" s="94"/>
      <c r="AT61" s="94"/>
      <c r="AU61" s="94"/>
      <c r="AV61" s="94"/>
      <c r="AW61" s="94"/>
      <c r="AX61" s="95"/>
      <c r="AY61" s="46"/>
    </row>
    <row r="62" spans="1:51" ht="15" customHeight="1">
      <c r="A62" s="44"/>
      <c r="B62" s="756" t="str">
        <f>IF(NOT(ISBLANK(Y62)),MAX($B$38:B61)+1,"")</f>
        <v/>
      </c>
      <c r="C62" s="757"/>
      <c r="D62" s="105"/>
      <c r="E62" s="94"/>
      <c r="F62" s="94"/>
      <c r="G62" s="94"/>
      <c r="H62" s="95"/>
      <c r="I62" s="105"/>
      <c r="J62" s="94"/>
      <c r="K62" s="94"/>
      <c r="L62" s="94"/>
      <c r="M62" s="94"/>
      <c r="N62" s="94"/>
      <c r="O62" s="94"/>
      <c r="P62" s="94"/>
      <c r="Q62" s="93"/>
      <c r="R62" s="94"/>
      <c r="S62" s="94"/>
      <c r="T62" s="94"/>
      <c r="U62" s="94"/>
      <c r="V62" s="94"/>
      <c r="W62" s="94"/>
      <c r="X62" s="95"/>
      <c r="Y62" s="105"/>
      <c r="Z62" s="94"/>
      <c r="AA62" s="94"/>
      <c r="AB62" s="94"/>
      <c r="AC62" s="94"/>
      <c r="AD62" s="94"/>
      <c r="AE62" s="94"/>
      <c r="AF62" s="94"/>
      <c r="AG62" s="93"/>
      <c r="AH62" s="94"/>
      <c r="AI62" s="94"/>
      <c r="AJ62" s="94"/>
      <c r="AK62" s="94"/>
      <c r="AL62" s="94"/>
      <c r="AM62" s="94"/>
      <c r="AN62" s="95"/>
      <c r="AO62" s="94" t="str">
        <f>IF(NOT(ISBLANK(テーブル一覧!I121)),AO61+1,"")</f>
        <v/>
      </c>
      <c r="AP62" s="94"/>
      <c r="AQ62" s="94"/>
      <c r="AR62" s="94"/>
      <c r="AS62" s="94"/>
      <c r="AT62" s="94"/>
      <c r="AU62" s="94"/>
      <c r="AV62" s="94"/>
      <c r="AW62" s="94"/>
      <c r="AX62" s="95"/>
      <c r="AY62" s="46"/>
    </row>
    <row r="63" spans="1:51" ht="15" customHeight="1">
      <c r="A63" s="44"/>
      <c r="B63" s="754" t="str">
        <f>IF(NOT(ISBLANK(Y63)),MAX($B$38:B62)+1,"")</f>
        <v/>
      </c>
      <c r="C63" s="755"/>
      <c r="D63" s="106"/>
      <c r="E63" s="97"/>
      <c r="F63" s="97"/>
      <c r="G63" s="97"/>
      <c r="H63" s="98"/>
      <c r="I63" s="106"/>
      <c r="J63" s="97"/>
      <c r="K63" s="97"/>
      <c r="L63" s="97"/>
      <c r="M63" s="97"/>
      <c r="N63" s="97"/>
      <c r="O63" s="97"/>
      <c r="P63" s="97"/>
      <c r="Q63" s="96"/>
      <c r="R63" s="97"/>
      <c r="S63" s="97"/>
      <c r="T63" s="97"/>
      <c r="U63" s="97"/>
      <c r="V63" s="97"/>
      <c r="W63" s="97"/>
      <c r="X63" s="98"/>
      <c r="Y63" s="106"/>
      <c r="Z63" s="97"/>
      <c r="AA63" s="97"/>
      <c r="AB63" s="97"/>
      <c r="AC63" s="97"/>
      <c r="AD63" s="97"/>
      <c r="AE63" s="97"/>
      <c r="AF63" s="97"/>
      <c r="AG63" s="96"/>
      <c r="AH63" s="97"/>
      <c r="AI63" s="97"/>
      <c r="AJ63" s="97"/>
      <c r="AK63" s="97"/>
      <c r="AL63" s="97"/>
      <c r="AM63" s="97"/>
      <c r="AN63" s="98"/>
      <c r="AO63" s="97" t="str">
        <f>IF(NOT(ISBLANK(AV63)),MAX($Y$34:Y35)+1,"")</f>
        <v/>
      </c>
      <c r="AP63" s="97"/>
      <c r="AQ63" s="97"/>
      <c r="AR63" s="97"/>
      <c r="AS63" s="97"/>
      <c r="AT63" s="97"/>
      <c r="AU63" s="97"/>
      <c r="AV63" s="97"/>
      <c r="AW63" s="97"/>
      <c r="AX63" s="98"/>
      <c r="AY63" s="46"/>
    </row>
    <row r="64" spans="1:51" ht="15" customHeight="1" thickBot="1">
      <c r="A64" s="110"/>
      <c r="B64" s="101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3"/>
      <c r="AE64" s="102"/>
      <c r="AF64" s="102"/>
      <c r="AG64" s="102"/>
      <c r="AH64" s="102"/>
      <c r="AI64" s="102"/>
      <c r="AJ64" s="102"/>
      <c r="AK64" s="102"/>
      <c r="AL64" s="103"/>
      <c r="AM64" s="102"/>
      <c r="AN64" s="102"/>
      <c r="AO64" s="104"/>
      <c r="AP64" s="104"/>
      <c r="AQ64" s="104"/>
      <c r="AR64" s="102"/>
      <c r="AS64" s="102"/>
      <c r="AT64" s="102"/>
      <c r="AU64" s="102"/>
      <c r="AV64" s="102"/>
      <c r="AW64" s="102"/>
      <c r="AX64" s="102"/>
      <c r="AY64" s="152"/>
    </row>
  </sheetData>
  <mergeCells count="82">
    <mergeCell ref="F2:X2"/>
    <mergeCell ref="F1:X1"/>
    <mergeCell ref="A1:E1"/>
    <mergeCell ref="A2:E2"/>
    <mergeCell ref="AO1:AP1"/>
    <mergeCell ref="AO2:AP2"/>
    <mergeCell ref="AB1:AN2"/>
    <mergeCell ref="B32:C32"/>
    <mergeCell ref="B31:C31"/>
    <mergeCell ref="B30:C30"/>
    <mergeCell ref="B29:C29"/>
    <mergeCell ref="B28:C28"/>
    <mergeCell ref="B27:C27"/>
    <mergeCell ref="B26:C26"/>
    <mergeCell ref="B25:C25"/>
    <mergeCell ref="B24:C24"/>
    <mergeCell ref="B23:C23"/>
    <mergeCell ref="B22:C22"/>
    <mergeCell ref="B21:C21"/>
    <mergeCell ref="B20:C20"/>
    <mergeCell ref="B19:C19"/>
    <mergeCell ref="B18:C18"/>
    <mergeCell ref="B17:C17"/>
    <mergeCell ref="B16:C16"/>
    <mergeCell ref="B15:C15"/>
    <mergeCell ref="B14:C14"/>
    <mergeCell ref="B13:C13"/>
    <mergeCell ref="L5:S5"/>
    <mergeCell ref="B6:C6"/>
    <mergeCell ref="B9:C9"/>
    <mergeCell ref="B8:C8"/>
    <mergeCell ref="B7:C7"/>
    <mergeCell ref="D4:K5"/>
    <mergeCell ref="AT1:AU1"/>
    <mergeCell ref="AV1:AY1"/>
    <mergeCell ref="AT2:AU2"/>
    <mergeCell ref="AV2:AY2"/>
    <mergeCell ref="Y1:AA2"/>
    <mergeCell ref="AQ1:AS1"/>
    <mergeCell ref="AQ2:AS2"/>
    <mergeCell ref="AB4:AX5"/>
    <mergeCell ref="B36:C37"/>
    <mergeCell ref="D36:H37"/>
    <mergeCell ref="I36:X36"/>
    <mergeCell ref="Y36:AN36"/>
    <mergeCell ref="AO36:AX37"/>
    <mergeCell ref="I37:P37"/>
    <mergeCell ref="Q37:X37"/>
    <mergeCell ref="Y37:AF37"/>
    <mergeCell ref="AG37:AN37"/>
    <mergeCell ref="B12:C12"/>
    <mergeCell ref="B11:C11"/>
    <mergeCell ref="B10:C10"/>
    <mergeCell ref="B4:C5"/>
    <mergeCell ref="L4:AA4"/>
    <mergeCell ref="T5:AA5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63:C63"/>
    <mergeCell ref="B58:C58"/>
    <mergeCell ref="B59:C59"/>
    <mergeCell ref="B60:C60"/>
    <mergeCell ref="B61:C61"/>
    <mergeCell ref="B62:C62"/>
  </mergeCells>
  <phoneticPr fontId="6"/>
  <dataValidations count="2">
    <dataValidation imeMode="off" allowBlank="1" showInputMessage="1" showErrorMessage="1" sqref="AG38:AN63 D38:R63 D6:H32 T6:AA32"/>
    <dataValidation imeMode="hiragana" allowBlank="1" showInputMessage="1" showErrorMessage="1" sqref="AR6:AX32 Y38:AF63 AO38:AX63 AB6:AN32 L6:S32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Y33"/>
  <sheetViews>
    <sheetView workbookViewId="0">
      <selection activeCell="AE20" sqref="AE20"/>
    </sheetView>
  </sheetViews>
  <sheetFormatPr defaultColWidth="2.7109375" defaultRowHeight="11.25"/>
  <cols>
    <col min="1" max="16384" width="2.7109375" style="43"/>
  </cols>
  <sheetData>
    <row r="1" spans="1:51" s="37" customFormat="1" ht="18" customHeight="1">
      <c r="A1" s="807" t="s">
        <v>22</v>
      </c>
      <c r="B1" s="808"/>
      <c r="C1" s="808"/>
      <c r="D1" s="808"/>
      <c r="E1" s="809"/>
      <c r="F1" s="804" t="str">
        <f>IF(NOT(ISBLANK(表紙!N16)),表紙!N16,"")</f>
        <v>金型保守計画（改業務情報管理システム）</v>
      </c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6"/>
      <c r="Y1" s="788" t="s">
        <v>67</v>
      </c>
      <c r="Z1" s="789"/>
      <c r="AA1" s="789"/>
      <c r="AB1" s="815" t="s">
        <v>69</v>
      </c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7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44573</v>
      </c>
      <c r="AW1" s="782"/>
      <c r="AX1" s="782"/>
      <c r="AY1" s="783"/>
    </row>
    <row r="2" spans="1:51" s="37" customFormat="1" ht="18" customHeight="1" thickBot="1">
      <c r="A2" s="810" t="s">
        <v>41</v>
      </c>
      <c r="B2" s="811"/>
      <c r="C2" s="811"/>
      <c r="D2" s="811"/>
      <c r="E2" s="812"/>
      <c r="F2" s="801" t="str">
        <f>表紙!$L$9</f>
        <v>データベース設計書</v>
      </c>
      <c r="G2" s="802"/>
      <c r="H2" s="802"/>
      <c r="I2" s="802"/>
      <c r="J2" s="802"/>
      <c r="K2" s="802"/>
      <c r="L2" s="802"/>
      <c r="M2" s="802"/>
      <c r="N2" s="802"/>
      <c r="O2" s="802"/>
      <c r="P2" s="802"/>
      <c r="Q2" s="802"/>
      <c r="R2" s="802"/>
      <c r="S2" s="802"/>
      <c r="T2" s="802"/>
      <c r="U2" s="802"/>
      <c r="V2" s="802"/>
      <c r="W2" s="802"/>
      <c r="X2" s="803"/>
      <c r="Y2" s="790"/>
      <c r="Z2" s="791"/>
      <c r="AA2" s="791"/>
      <c r="AB2" s="818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2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51" ht="15" customHeight="1">
      <c r="A3" s="44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100"/>
      <c r="T3" s="100"/>
      <c r="U3" s="100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R3" s="45"/>
      <c r="AS3" s="45"/>
      <c r="AT3" s="45"/>
      <c r="AU3" s="45"/>
      <c r="AV3" s="45"/>
      <c r="AW3" s="45"/>
      <c r="AX3" s="45"/>
      <c r="AY3" s="46"/>
    </row>
    <row r="4" spans="1:51" ht="15" customHeight="1">
      <c r="A4" s="44"/>
      <c r="B4" s="766" t="s">
        <v>29</v>
      </c>
      <c r="C4" s="767"/>
      <c r="D4" s="770" t="s">
        <v>299</v>
      </c>
      <c r="E4" s="771"/>
      <c r="F4" s="771"/>
      <c r="G4" s="771"/>
      <c r="H4" s="772"/>
      <c r="I4" s="770" t="s">
        <v>70</v>
      </c>
      <c r="J4" s="823"/>
      <c r="K4" s="823"/>
      <c r="L4" s="823"/>
      <c r="M4" s="823"/>
      <c r="N4" s="823"/>
      <c r="O4" s="823"/>
      <c r="P4" s="823"/>
      <c r="Q4" s="823"/>
      <c r="R4" s="823"/>
      <c r="S4" s="823"/>
      <c r="T4" s="823"/>
      <c r="U4" s="823"/>
      <c r="V4" s="823"/>
      <c r="W4" s="823"/>
      <c r="X4" s="823"/>
      <c r="Y4" s="823"/>
      <c r="Z4" s="823"/>
      <c r="AA4" s="823"/>
      <c r="AB4" s="823"/>
      <c r="AC4" s="823"/>
      <c r="AD4" s="824"/>
      <c r="AE4" s="760" t="s">
        <v>8</v>
      </c>
      <c r="AF4" s="761"/>
      <c r="AG4" s="761"/>
      <c r="AH4" s="761"/>
      <c r="AI4" s="761"/>
      <c r="AJ4" s="761"/>
      <c r="AK4" s="761"/>
      <c r="AL4" s="761"/>
      <c r="AM4" s="761"/>
      <c r="AN4" s="761"/>
      <c r="AO4" s="761"/>
      <c r="AP4" s="761"/>
      <c r="AQ4" s="761"/>
      <c r="AR4" s="761"/>
      <c r="AS4" s="761"/>
      <c r="AT4" s="761"/>
      <c r="AU4" s="761"/>
      <c r="AV4" s="761"/>
      <c r="AW4" s="761"/>
      <c r="AX4" s="762"/>
      <c r="AY4" s="46"/>
    </row>
    <row r="5" spans="1:51" ht="15" customHeight="1">
      <c r="A5" s="44"/>
      <c r="B5" s="768"/>
      <c r="C5" s="769"/>
      <c r="D5" s="768"/>
      <c r="E5" s="773"/>
      <c r="F5" s="773"/>
      <c r="G5" s="773"/>
      <c r="H5" s="774"/>
      <c r="I5" s="768" t="s">
        <v>5</v>
      </c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 t="s">
        <v>4</v>
      </c>
      <c r="U5" s="773"/>
      <c r="V5" s="773"/>
      <c r="W5" s="773"/>
      <c r="X5" s="773"/>
      <c r="Y5" s="773"/>
      <c r="Z5" s="773"/>
      <c r="AA5" s="773"/>
      <c r="AB5" s="773"/>
      <c r="AC5" s="773"/>
      <c r="AD5" s="769"/>
      <c r="AE5" s="763"/>
      <c r="AF5" s="764"/>
      <c r="AG5" s="764"/>
      <c r="AH5" s="764"/>
      <c r="AI5" s="764"/>
      <c r="AJ5" s="764"/>
      <c r="AK5" s="764"/>
      <c r="AL5" s="764"/>
      <c r="AM5" s="764"/>
      <c r="AN5" s="764"/>
      <c r="AO5" s="764"/>
      <c r="AP5" s="764"/>
      <c r="AQ5" s="764"/>
      <c r="AR5" s="764"/>
      <c r="AS5" s="764"/>
      <c r="AT5" s="764"/>
      <c r="AU5" s="764"/>
      <c r="AV5" s="764"/>
      <c r="AW5" s="764"/>
      <c r="AX5" s="765"/>
      <c r="AY5" s="46"/>
    </row>
    <row r="6" spans="1:51" ht="15" customHeight="1">
      <c r="A6" s="44"/>
      <c r="B6" s="758">
        <f>IF(NOT(ISBLANK(I6)),1,"")</f>
        <v>1</v>
      </c>
      <c r="C6" s="759"/>
      <c r="D6" s="173" t="s">
        <v>8725</v>
      </c>
      <c r="E6" s="174"/>
      <c r="F6" s="174"/>
      <c r="G6" s="174"/>
      <c r="H6" s="175"/>
      <c r="I6" s="212" t="s">
        <v>301</v>
      </c>
      <c r="J6" s="156"/>
      <c r="K6" s="156"/>
      <c r="L6" s="156"/>
      <c r="M6" s="156"/>
      <c r="N6" s="156"/>
      <c r="O6" s="156"/>
      <c r="P6" s="156"/>
      <c r="Q6" s="157"/>
      <c r="R6" s="157"/>
      <c r="S6" s="157"/>
      <c r="T6" s="256" t="s">
        <v>302</v>
      </c>
      <c r="U6" s="171"/>
      <c r="V6" s="171"/>
      <c r="W6" s="171"/>
      <c r="X6" s="171"/>
      <c r="Y6" s="171"/>
      <c r="Z6" s="171"/>
      <c r="AA6" s="171"/>
      <c r="AB6" s="164"/>
      <c r="AC6" s="171"/>
      <c r="AD6" s="172"/>
      <c r="AE6" s="218" t="s">
        <v>8831</v>
      </c>
      <c r="AF6" s="171"/>
      <c r="AG6" s="171"/>
      <c r="AH6" s="171"/>
      <c r="AI6" s="171"/>
      <c r="AJ6" s="171"/>
      <c r="AK6" s="171"/>
      <c r="AL6" s="171"/>
      <c r="AM6" s="171"/>
      <c r="AN6" s="171"/>
      <c r="AO6" s="164"/>
      <c r="AP6" s="164"/>
      <c r="AQ6" s="164"/>
      <c r="AR6" s="171"/>
      <c r="AS6" s="91"/>
      <c r="AT6" s="91"/>
      <c r="AU6" s="91"/>
      <c r="AV6" s="91"/>
      <c r="AW6" s="91"/>
      <c r="AX6" s="92"/>
      <c r="AY6" s="46"/>
    </row>
    <row r="7" spans="1:51" ht="15" customHeight="1">
      <c r="A7" s="44"/>
      <c r="B7" s="756">
        <f>IF(NOT(ISBLANK(I7)),B6+1,"")</f>
        <v>2</v>
      </c>
      <c r="C7" s="757"/>
      <c r="D7" s="173" t="s">
        <v>9457</v>
      </c>
      <c r="E7" s="174"/>
      <c r="F7" s="174"/>
      <c r="G7" s="174"/>
      <c r="H7" s="175"/>
      <c r="I7" s="173" t="s">
        <v>303</v>
      </c>
      <c r="J7" s="174"/>
      <c r="K7" s="174"/>
      <c r="L7" s="174"/>
      <c r="M7" s="174"/>
      <c r="N7" s="174"/>
      <c r="O7" s="174"/>
      <c r="P7" s="174"/>
      <c r="Q7" s="165"/>
      <c r="R7" s="165"/>
      <c r="S7" s="165"/>
      <c r="T7" s="252" t="s">
        <v>8727</v>
      </c>
      <c r="U7" s="174"/>
      <c r="V7" s="174"/>
      <c r="W7" s="174"/>
      <c r="X7" s="174"/>
      <c r="Y7" s="174"/>
      <c r="Z7" s="174"/>
      <c r="AA7" s="174"/>
      <c r="AB7" s="165"/>
      <c r="AC7" s="174"/>
      <c r="AD7" s="175"/>
      <c r="AE7" s="173" t="s">
        <v>8830</v>
      </c>
      <c r="AF7" s="174"/>
      <c r="AG7" s="174"/>
      <c r="AH7" s="174"/>
      <c r="AI7" s="174"/>
      <c r="AJ7" s="174"/>
      <c r="AK7" s="174"/>
      <c r="AL7" s="174"/>
      <c r="AM7" s="174"/>
      <c r="AN7" s="174"/>
      <c r="AO7" s="165"/>
      <c r="AP7" s="165"/>
      <c r="AQ7" s="165"/>
      <c r="AR7" s="174"/>
      <c r="AS7" s="94"/>
      <c r="AT7" s="94"/>
      <c r="AU7" s="94"/>
      <c r="AV7" s="94"/>
      <c r="AW7" s="94"/>
      <c r="AX7" s="95"/>
      <c r="AY7" s="46"/>
    </row>
    <row r="8" spans="1:51" ht="15" customHeight="1">
      <c r="A8" s="44"/>
      <c r="B8" s="756">
        <f>IF(NOT(ISBLANK(I8)),MAX($B$6:B7)+1,"")</f>
        <v>3</v>
      </c>
      <c r="C8" s="757"/>
      <c r="D8" s="173" t="s">
        <v>9457</v>
      </c>
      <c r="E8" s="174"/>
      <c r="F8" s="174"/>
      <c r="G8" s="174"/>
      <c r="H8" s="175"/>
      <c r="I8" s="173" t="s">
        <v>8645</v>
      </c>
      <c r="J8" s="174"/>
      <c r="K8" s="174"/>
      <c r="L8" s="174"/>
      <c r="M8" s="174"/>
      <c r="N8" s="174"/>
      <c r="O8" s="174"/>
      <c r="P8" s="174"/>
      <c r="Q8" s="165"/>
      <c r="R8" s="165"/>
      <c r="S8" s="165"/>
      <c r="T8" s="252" t="s">
        <v>8646</v>
      </c>
      <c r="U8" s="174"/>
      <c r="V8" s="174"/>
      <c r="W8" s="174"/>
      <c r="X8" s="174"/>
      <c r="Y8" s="174"/>
      <c r="Z8" s="174"/>
      <c r="AA8" s="174"/>
      <c r="AB8" s="165"/>
      <c r="AC8" s="174"/>
      <c r="AD8" s="175"/>
      <c r="AE8" s="173" t="s">
        <v>8832</v>
      </c>
      <c r="AF8" s="174"/>
      <c r="AG8" s="174"/>
      <c r="AH8" s="174"/>
      <c r="AI8" s="174"/>
      <c r="AJ8" s="174"/>
      <c r="AK8" s="174"/>
      <c r="AL8" s="174"/>
      <c r="AM8" s="174"/>
      <c r="AN8" s="174"/>
      <c r="AO8" s="165"/>
      <c r="AP8" s="165"/>
      <c r="AQ8" s="165"/>
      <c r="AR8" s="174"/>
      <c r="AS8" s="94"/>
      <c r="AT8" s="94"/>
      <c r="AU8" s="94"/>
      <c r="AV8" s="94"/>
      <c r="AW8" s="94"/>
      <c r="AX8" s="95"/>
      <c r="AY8" s="46"/>
    </row>
    <row r="9" spans="1:51" ht="15" customHeight="1">
      <c r="A9" s="44"/>
      <c r="B9" s="756">
        <f>IF(NOT(ISBLANK(I9)),MAX($B$6:B8)+1,"")</f>
        <v>4</v>
      </c>
      <c r="C9" s="757"/>
      <c r="D9" s="173" t="s">
        <v>9457</v>
      </c>
      <c r="E9" s="174"/>
      <c r="F9" s="174"/>
      <c r="G9" s="174"/>
      <c r="H9" s="175"/>
      <c r="I9" s="173" t="s">
        <v>8673</v>
      </c>
      <c r="J9" s="174"/>
      <c r="K9" s="174"/>
      <c r="L9" s="174"/>
      <c r="M9" s="174"/>
      <c r="N9" s="174"/>
      <c r="O9" s="174"/>
      <c r="P9" s="174"/>
      <c r="Q9" s="165"/>
      <c r="R9" s="165"/>
      <c r="S9" s="165"/>
      <c r="T9" s="252" t="s">
        <v>9458</v>
      </c>
      <c r="U9" s="174"/>
      <c r="V9" s="174"/>
      <c r="W9" s="174"/>
      <c r="X9" s="174"/>
      <c r="Y9" s="174"/>
      <c r="Z9" s="174"/>
      <c r="AA9" s="174"/>
      <c r="AB9" s="165"/>
      <c r="AC9" s="174"/>
      <c r="AD9" s="175"/>
      <c r="AE9" s="173" t="s">
        <v>8833</v>
      </c>
      <c r="AF9" s="174"/>
      <c r="AG9" s="174"/>
      <c r="AH9" s="174"/>
      <c r="AI9" s="174"/>
      <c r="AJ9" s="174"/>
      <c r="AK9" s="174"/>
      <c r="AL9" s="174"/>
      <c r="AM9" s="174"/>
      <c r="AN9" s="174"/>
      <c r="AO9" s="165"/>
      <c r="AP9" s="165"/>
      <c r="AQ9" s="165"/>
      <c r="AR9" s="174"/>
      <c r="AS9" s="94"/>
      <c r="AT9" s="94"/>
      <c r="AU9" s="94"/>
      <c r="AV9" s="94"/>
      <c r="AW9" s="94"/>
      <c r="AX9" s="95"/>
      <c r="AY9" s="46"/>
    </row>
    <row r="10" spans="1:51" ht="15" customHeight="1">
      <c r="A10" s="44"/>
      <c r="B10" s="756">
        <f>IF(NOT(ISBLANK(I10)),MAX($B$6:B9)+1,"")</f>
        <v>5</v>
      </c>
      <c r="C10" s="757"/>
      <c r="D10" s="173" t="s">
        <v>9457</v>
      </c>
      <c r="E10" s="174"/>
      <c r="F10" s="174"/>
      <c r="G10" s="174"/>
      <c r="H10" s="175"/>
      <c r="I10" s="173" t="s">
        <v>261</v>
      </c>
      <c r="J10" s="174"/>
      <c r="K10" s="174"/>
      <c r="L10" s="174"/>
      <c r="M10" s="174"/>
      <c r="N10" s="174"/>
      <c r="O10" s="174"/>
      <c r="P10" s="174"/>
      <c r="Q10" s="165"/>
      <c r="R10" s="165"/>
      <c r="S10" s="165"/>
      <c r="T10" s="252" t="s">
        <v>263</v>
      </c>
      <c r="U10" s="174"/>
      <c r="V10" s="174"/>
      <c r="W10" s="174"/>
      <c r="X10" s="174"/>
      <c r="Y10" s="174"/>
      <c r="Z10" s="174"/>
      <c r="AA10" s="174"/>
      <c r="AB10" s="165"/>
      <c r="AC10" s="174"/>
      <c r="AD10" s="175"/>
      <c r="AE10" s="188" t="s">
        <v>265</v>
      </c>
      <c r="AF10" s="174"/>
      <c r="AG10" s="174"/>
      <c r="AH10" s="174"/>
      <c r="AI10" s="174"/>
      <c r="AJ10" s="174"/>
      <c r="AK10" s="174"/>
      <c r="AL10" s="174"/>
      <c r="AM10" s="174"/>
      <c r="AN10" s="174"/>
      <c r="AO10" s="165"/>
      <c r="AP10" s="165"/>
      <c r="AQ10" s="165"/>
      <c r="AR10" s="174"/>
      <c r="AS10" s="94"/>
      <c r="AT10" s="94"/>
      <c r="AU10" s="94"/>
      <c r="AV10" s="94"/>
      <c r="AW10" s="94"/>
      <c r="AX10" s="95"/>
      <c r="AY10" s="46"/>
    </row>
    <row r="11" spans="1:51" ht="15" customHeight="1">
      <c r="A11" s="44"/>
      <c r="B11" s="756">
        <f>IF(NOT(ISBLANK(I11)),MAX($B$6:B10)+1,"")</f>
        <v>6</v>
      </c>
      <c r="C11" s="757"/>
      <c r="D11" s="173" t="s">
        <v>9457</v>
      </c>
      <c r="E11" s="174"/>
      <c r="F11" s="174"/>
      <c r="G11" s="174"/>
      <c r="H11" s="175"/>
      <c r="I11" s="173" t="s">
        <v>262</v>
      </c>
      <c r="J11" s="174"/>
      <c r="K11" s="174"/>
      <c r="L11" s="174"/>
      <c r="M11" s="174"/>
      <c r="N11" s="174"/>
      <c r="O11" s="174"/>
      <c r="P11" s="174"/>
      <c r="Q11" s="165"/>
      <c r="R11" s="165"/>
      <c r="S11" s="165"/>
      <c r="T11" s="252" t="s">
        <v>264</v>
      </c>
      <c r="U11" s="174"/>
      <c r="V11" s="174"/>
      <c r="W11" s="174"/>
      <c r="X11" s="174"/>
      <c r="Y11" s="174"/>
      <c r="Z11" s="174"/>
      <c r="AA11" s="174"/>
      <c r="AB11" s="165"/>
      <c r="AC11" s="174"/>
      <c r="AD11" s="175"/>
      <c r="AE11" s="188" t="s">
        <v>266</v>
      </c>
      <c r="AF11" s="174"/>
      <c r="AG11" s="174"/>
      <c r="AH11" s="174"/>
      <c r="AI11" s="174"/>
      <c r="AJ11" s="174"/>
      <c r="AK11" s="174"/>
      <c r="AL11" s="174"/>
      <c r="AM11" s="174"/>
      <c r="AN11" s="174"/>
      <c r="AO11" s="165"/>
      <c r="AP11" s="165"/>
      <c r="AQ11" s="165"/>
      <c r="AR11" s="174"/>
      <c r="AS11" s="94"/>
      <c r="AT11" s="94"/>
      <c r="AU11" s="94"/>
      <c r="AV11" s="94"/>
      <c r="AW11" s="94"/>
      <c r="AX11" s="95"/>
      <c r="AY11" s="46"/>
    </row>
    <row r="12" spans="1:51" ht="15" customHeight="1">
      <c r="A12" s="44"/>
      <c r="B12" s="756">
        <f>IF(NOT(ISBLANK(I12)),MAX($B$6:B11)+1,"")</f>
        <v>7</v>
      </c>
      <c r="C12" s="757"/>
      <c r="D12" s="173" t="s">
        <v>9457</v>
      </c>
      <c r="E12" s="174"/>
      <c r="F12" s="174"/>
      <c r="G12" s="174"/>
      <c r="H12" s="175"/>
      <c r="I12" s="173" t="s">
        <v>8794</v>
      </c>
      <c r="J12" s="174"/>
      <c r="K12" s="174"/>
      <c r="L12" s="174"/>
      <c r="M12" s="174"/>
      <c r="N12" s="174"/>
      <c r="O12" s="174"/>
      <c r="P12" s="174"/>
      <c r="Q12" s="165"/>
      <c r="R12" s="165"/>
      <c r="S12" s="165"/>
      <c r="T12" s="252" t="s">
        <v>9461</v>
      </c>
      <c r="U12" s="174"/>
      <c r="V12" s="174"/>
      <c r="W12" s="174"/>
      <c r="X12" s="174"/>
      <c r="Y12" s="174"/>
      <c r="Z12" s="174"/>
      <c r="AA12" s="174"/>
      <c r="AB12" s="165"/>
      <c r="AC12" s="174"/>
      <c r="AD12" s="175"/>
      <c r="AE12" s="173" t="s">
        <v>8795</v>
      </c>
      <c r="AF12" s="174"/>
      <c r="AG12" s="174"/>
      <c r="AH12" s="174"/>
      <c r="AI12" s="174"/>
      <c r="AJ12" s="174"/>
      <c r="AK12" s="174"/>
      <c r="AL12" s="174"/>
      <c r="AM12" s="174"/>
      <c r="AN12" s="174"/>
      <c r="AO12" s="165"/>
      <c r="AP12" s="165"/>
      <c r="AQ12" s="165"/>
      <c r="AR12" s="174"/>
      <c r="AS12" s="94"/>
      <c r="AT12" s="94"/>
      <c r="AU12" s="94"/>
      <c r="AV12" s="94"/>
      <c r="AW12" s="94"/>
      <c r="AX12" s="95"/>
      <c r="AY12" s="46"/>
    </row>
    <row r="13" spans="1:51" ht="15" customHeight="1">
      <c r="A13" s="44"/>
      <c r="B13" s="756">
        <f>IF(NOT(ISBLANK(I13)),MAX($B$6:B12)+1,"")</f>
        <v>8</v>
      </c>
      <c r="C13" s="757"/>
      <c r="D13" s="173" t="s">
        <v>9457</v>
      </c>
      <c r="E13" s="174"/>
      <c r="F13" s="174"/>
      <c r="G13" s="174"/>
      <c r="H13" s="175"/>
      <c r="I13" s="173" t="s">
        <v>8814</v>
      </c>
      <c r="J13" s="174"/>
      <c r="K13" s="174"/>
      <c r="L13" s="174"/>
      <c r="M13" s="174"/>
      <c r="N13" s="174"/>
      <c r="O13" s="174"/>
      <c r="P13" s="174"/>
      <c r="Q13" s="165"/>
      <c r="R13" s="165"/>
      <c r="S13" s="165"/>
      <c r="T13" s="252" t="s">
        <v>9462</v>
      </c>
      <c r="U13" s="174"/>
      <c r="V13" s="174"/>
      <c r="W13" s="174"/>
      <c r="X13" s="174"/>
      <c r="Y13" s="174"/>
      <c r="Z13" s="174"/>
      <c r="AA13" s="174"/>
      <c r="AB13" s="165"/>
      <c r="AC13" s="174"/>
      <c r="AD13" s="175"/>
      <c r="AE13" s="173" t="s">
        <v>8816</v>
      </c>
      <c r="AF13" s="174"/>
      <c r="AG13" s="174"/>
      <c r="AH13" s="174"/>
      <c r="AI13" s="174"/>
      <c r="AJ13" s="174"/>
      <c r="AK13" s="174"/>
      <c r="AL13" s="174"/>
      <c r="AM13" s="174"/>
      <c r="AN13" s="174"/>
      <c r="AO13" s="165"/>
      <c r="AP13" s="165"/>
      <c r="AQ13" s="165"/>
      <c r="AR13" s="174"/>
      <c r="AS13" s="94"/>
      <c r="AT13" s="94"/>
      <c r="AU13" s="94"/>
      <c r="AV13" s="94"/>
      <c r="AW13" s="94"/>
      <c r="AX13" s="95"/>
      <c r="AY13" s="46"/>
    </row>
    <row r="14" spans="1:51" ht="15" customHeight="1">
      <c r="A14" s="44"/>
      <c r="B14" s="756">
        <f>IF(NOT(ISBLANK(I14)),MAX($B$6:B13)+1,"")</f>
        <v>9</v>
      </c>
      <c r="C14" s="757"/>
      <c r="D14" s="173" t="s">
        <v>9457</v>
      </c>
      <c r="E14" s="174"/>
      <c r="F14" s="174"/>
      <c r="G14" s="174"/>
      <c r="H14" s="175"/>
      <c r="I14" s="173" t="s">
        <v>8815</v>
      </c>
      <c r="J14" s="174"/>
      <c r="K14" s="174"/>
      <c r="L14" s="174"/>
      <c r="M14" s="174"/>
      <c r="N14" s="174"/>
      <c r="O14" s="174"/>
      <c r="P14" s="174"/>
      <c r="Q14" s="165"/>
      <c r="R14" s="165"/>
      <c r="S14" s="165"/>
      <c r="T14" s="252" t="s">
        <v>9463</v>
      </c>
      <c r="U14" s="174"/>
      <c r="V14" s="174"/>
      <c r="W14" s="174"/>
      <c r="X14" s="174"/>
      <c r="Y14" s="174"/>
      <c r="Z14" s="174"/>
      <c r="AA14" s="174"/>
      <c r="AB14" s="165"/>
      <c r="AC14" s="174"/>
      <c r="AD14" s="175"/>
      <c r="AE14" s="173" t="s">
        <v>8817</v>
      </c>
      <c r="AF14" s="174"/>
      <c r="AG14" s="174"/>
      <c r="AH14" s="174"/>
      <c r="AI14" s="174"/>
      <c r="AJ14" s="174"/>
      <c r="AK14" s="174"/>
      <c r="AL14" s="174"/>
      <c r="AM14" s="174"/>
      <c r="AN14" s="174"/>
      <c r="AO14" s="165"/>
      <c r="AP14" s="165"/>
      <c r="AQ14" s="165"/>
      <c r="AR14" s="174"/>
      <c r="AS14" s="94"/>
      <c r="AT14" s="94"/>
      <c r="AU14" s="94"/>
      <c r="AV14" s="94"/>
      <c r="AW14" s="94"/>
      <c r="AX14" s="95"/>
      <c r="AY14" s="46"/>
    </row>
    <row r="15" spans="1:51" ht="15" customHeight="1">
      <c r="A15" s="44"/>
      <c r="B15" s="756">
        <f>IF(NOT(ISBLANK(I15)),MAX($B$6:B14)+1,"")</f>
        <v>10</v>
      </c>
      <c r="C15" s="757"/>
      <c r="D15" s="173" t="s">
        <v>9457</v>
      </c>
      <c r="E15" s="174"/>
      <c r="F15" s="174"/>
      <c r="G15" s="174"/>
      <c r="H15" s="175"/>
      <c r="I15" s="173" t="s">
        <v>9185</v>
      </c>
      <c r="J15" s="174"/>
      <c r="K15" s="174"/>
      <c r="L15" s="174"/>
      <c r="M15" s="174"/>
      <c r="N15" s="174"/>
      <c r="O15" s="174"/>
      <c r="P15" s="174"/>
      <c r="Q15" s="165"/>
      <c r="R15" s="165"/>
      <c r="S15" s="165"/>
      <c r="T15" s="252" t="s">
        <v>9464</v>
      </c>
      <c r="U15" s="174"/>
      <c r="V15" s="174"/>
      <c r="W15" s="174"/>
      <c r="X15" s="174"/>
      <c r="Y15" s="174"/>
      <c r="Z15" s="174"/>
      <c r="AA15" s="174"/>
      <c r="AB15" s="165"/>
      <c r="AC15" s="174"/>
      <c r="AD15" s="175"/>
      <c r="AE15" s="173" t="s">
        <v>9186</v>
      </c>
      <c r="AF15" s="174"/>
      <c r="AG15" s="174"/>
      <c r="AH15" s="174"/>
      <c r="AI15" s="174"/>
      <c r="AJ15" s="174"/>
      <c r="AK15" s="174"/>
      <c r="AL15" s="174"/>
      <c r="AM15" s="174"/>
      <c r="AN15" s="174"/>
      <c r="AO15" s="165"/>
      <c r="AP15" s="165"/>
      <c r="AQ15" s="165"/>
      <c r="AR15" s="174"/>
      <c r="AS15" s="94"/>
      <c r="AT15" s="94"/>
      <c r="AU15" s="94"/>
      <c r="AV15" s="94"/>
      <c r="AW15" s="94"/>
      <c r="AX15" s="95"/>
      <c r="AY15" s="46"/>
    </row>
    <row r="16" spans="1:51" ht="15" customHeight="1">
      <c r="A16" s="44"/>
      <c r="B16" s="756">
        <f>IF(NOT(ISBLANK(I16)),MAX($B$6:B15)+1,"")</f>
        <v>11</v>
      </c>
      <c r="C16" s="757"/>
      <c r="D16" s="173" t="s">
        <v>9457</v>
      </c>
      <c r="E16" s="174"/>
      <c r="F16" s="174"/>
      <c r="G16" s="174"/>
      <c r="H16" s="175"/>
      <c r="I16" s="173" t="s">
        <v>9250</v>
      </c>
      <c r="J16" s="174"/>
      <c r="K16" s="174"/>
      <c r="L16" s="174"/>
      <c r="M16" s="174"/>
      <c r="N16" s="174"/>
      <c r="O16" s="174"/>
      <c r="P16" s="174"/>
      <c r="Q16" s="165"/>
      <c r="R16" s="165"/>
      <c r="S16" s="165"/>
      <c r="T16" s="252" t="s">
        <v>9251</v>
      </c>
      <c r="U16" s="174"/>
      <c r="V16" s="174"/>
      <c r="W16" s="174"/>
      <c r="X16" s="174"/>
      <c r="Y16" s="174"/>
      <c r="Z16" s="174"/>
      <c r="AA16" s="174"/>
      <c r="AB16" s="165"/>
      <c r="AC16" s="174"/>
      <c r="AD16" s="175"/>
      <c r="AE16" s="173" t="s">
        <v>9252</v>
      </c>
      <c r="AF16" s="174"/>
      <c r="AG16" s="174"/>
      <c r="AH16" s="174"/>
      <c r="AI16" s="174"/>
      <c r="AJ16" s="174"/>
      <c r="AK16" s="174"/>
      <c r="AL16" s="174"/>
      <c r="AM16" s="174"/>
      <c r="AN16" s="174"/>
      <c r="AO16" s="165"/>
      <c r="AP16" s="165"/>
      <c r="AQ16" s="165"/>
      <c r="AR16" s="174"/>
      <c r="AS16" s="94"/>
      <c r="AT16" s="94"/>
      <c r="AU16" s="94"/>
      <c r="AV16" s="94"/>
      <c r="AW16" s="94"/>
      <c r="AX16" s="95"/>
      <c r="AY16" s="46"/>
    </row>
    <row r="17" spans="1:51" ht="15" customHeight="1">
      <c r="A17" s="44"/>
      <c r="B17" s="756">
        <f>IF(NOT(ISBLANK(I17)),MAX($B$6:B16)+1,"")</f>
        <v>12</v>
      </c>
      <c r="C17" s="757"/>
      <c r="D17" s="173" t="s">
        <v>9457</v>
      </c>
      <c r="E17" s="174"/>
      <c r="F17" s="174"/>
      <c r="G17" s="174"/>
      <c r="H17" s="175"/>
      <c r="I17" s="173" t="s">
        <v>9797</v>
      </c>
      <c r="J17" s="174"/>
      <c r="K17" s="174"/>
      <c r="L17" s="174"/>
      <c r="M17" s="174"/>
      <c r="N17" s="174"/>
      <c r="O17" s="174"/>
      <c r="P17" s="174"/>
      <c r="Q17" s="165"/>
      <c r="R17" s="165"/>
      <c r="S17" s="165"/>
      <c r="T17" s="252" t="s">
        <v>9798</v>
      </c>
      <c r="U17" s="174"/>
      <c r="V17" s="174"/>
      <c r="W17" s="174"/>
      <c r="X17" s="174"/>
      <c r="Y17" s="174"/>
      <c r="Z17" s="174"/>
      <c r="AA17" s="174"/>
      <c r="AB17" s="165"/>
      <c r="AC17" s="174"/>
      <c r="AD17" s="175"/>
      <c r="AE17" s="173" t="s">
        <v>9799</v>
      </c>
      <c r="AF17" s="174"/>
      <c r="AG17" s="174"/>
      <c r="AH17" s="174"/>
      <c r="AI17" s="174"/>
      <c r="AJ17" s="174"/>
      <c r="AK17" s="174"/>
      <c r="AL17" s="174"/>
      <c r="AM17" s="174"/>
      <c r="AN17" s="174"/>
      <c r="AO17" s="165"/>
      <c r="AP17" s="165"/>
      <c r="AQ17" s="165"/>
      <c r="AR17" s="174"/>
      <c r="AS17" s="94"/>
      <c r="AT17" s="94"/>
      <c r="AU17" s="94"/>
      <c r="AV17" s="94"/>
      <c r="AW17" s="94"/>
      <c r="AX17" s="95"/>
      <c r="AY17" s="46"/>
    </row>
    <row r="18" spans="1:51" ht="15" customHeight="1">
      <c r="A18" s="44"/>
      <c r="B18" s="756">
        <f>IF(NOT(ISBLANK(I18)),MAX($B$6:B17)+1,"")</f>
        <v>13</v>
      </c>
      <c r="C18" s="757"/>
      <c r="D18" s="173" t="s">
        <v>9457</v>
      </c>
      <c r="E18" s="174"/>
      <c r="F18" s="174"/>
      <c r="G18" s="174"/>
      <c r="H18" s="175"/>
      <c r="I18" s="173" t="s">
        <v>9899</v>
      </c>
      <c r="J18" s="174"/>
      <c r="K18" s="174"/>
      <c r="L18" s="174"/>
      <c r="M18" s="174"/>
      <c r="N18" s="174"/>
      <c r="O18" s="174"/>
      <c r="P18" s="174"/>
      <c r="Q18" s="165"/>
      <c r="R18" s="165"/>
      <c r="S18" s="165"/>
      <c r="T18" s="252" t="s">
        <v>9900</v>
      </c>
      <c r="U18" s="174"/>
      <c r="V18" s="174"/>
      <c r="W18" s="174"/>
      <c r="X18" s="174"/>
      <c r="Y18" s="174"/>
      <c r="Z18" s="174"/>
      <c r="AA18" s="174"/>
      <c r="AB18" s="165"/>
      <c r="AC18" s="174"/>
      <c r="AD18" s="175"/>
      <c r="AE18" s="173" t="s">
        <v>9901</v>
      </c>
      <c r="AF18" s="174"/>
      <c r="AG18" s="174"/>
      <c r="AH18" s="174"/>
      <c r="AI18" s="174"/>
      <c r="AJ18" s="174"/>
      <c r="AK18" s="174"/>
      <c r="AL18" s="174"/>
      <c r="AM18" s="174"/>
      <c r="AN18" s="174"/>
      <c r="AO18" s="165"/>
      <c r="AP18" s="165"/>
      <c r="AQ18" s="165"/>
      <c r="AR18" s="174"/>
      <c r="AS18" s="94"/>
      <c r="AT18" s="94"/>
      <c r="AU18" s="94"/>
      <c r="AV18" s="94"/>
      <c r="AW18" s="94"/>
      <c r="AX18" s="95"/>
      <c r="AY18" s="46"/>
    </row>
    <row r="19" spans="1:51" ht="15" customHeight="1">
      <c r="A19" s="44"/>
      <c r="B19" s="756">
        <f>IF(NOT(ISBLANK(I19)),MAX($B$6:B18)+1,"")</f>
        <v>14</v>
      </c>
      <c r="C19" s="757"/>
      <c r="D19" s="173" t="s">
        <v>9457</v>
      </c>
      <c r="E19" s="174"/>
      <c r="F19" s="174"/>
      <c r="G19" s="174"/>
      <c r="H19" s="175"/>
      <c r="I19" s="173" t="s">
        <v>13229</v>
      </c>
      <c r="J19" s="174"/>
      <c r="K19" s="174"/>
      <c r="L19" s="174"/>
      <c r="M19" s="174"/>
      <c r="N19" s="174"/>
      <c r="O19" s="174"/>
      <c r="P19" s="174"/>
      <c r="Q19" s="165"/>
      <c r="R19" s="165"/>
      <c r="S19" s="165"/>
      <c r="T19" s="252" t="s">
        <v>13230</v>
      </c>
      <c r="U19" s="174"/>
      <c r="V19" s="174"/>
      <c r="W19" s="174"/>
      <c r="X19" s="174"/>
      <c r="Y19" s="174"/>
      <c r="Z19" s="174"/>
      <c r="AA19" s="174"/>
      <c r="AB19" s="165"/>
      <c r="AC19" s="174"/>
      <c r="AD19" s="175"/>
      <c r="AE19" s="173" t="s">
        <v>13231</v>
      </c>
      <c r="AF19" s="174"/>
      <c r="AG19" s="174"/>
      <c r="AH19" s="174"/>
      <c r="AI19" s="174"/>
      <c r="AJ19" s="174"/>
      <c r="AK19" s="174"/>
      <c r="AL19" s="174"/>
      <c r="AM19" s="174"/>
      <c r="AN19" s="174"/>
      <c r="AO19" s="165"/>
      <c r="AP19" s="165"/>
      <c r="AQ19" s="165"/>
      <c r="AR19" s="174"/>
      <c r="AS19" s="94"/>
      <c r="AT19" s="94"/>
      <c r="AU19" s="94"/>
      <c r="AV19" s="94"/>
      <c r="AW19" s="94"/>
      <c r="AX19" s="95"/>
      <c r="AY19" s="46"/>
    </row>
    <row r="20" spans="1:51" ht="15" customHeight="1">
      <c r="A20" s="44"/>
      <c r="B20" s="756" t="str">
        <f>IF(NOT(ISBLANK(I20)),MAX($B$6:B19)+1,"")</f>
        <v/>
      </c>
      <c r="C20" s="757"/>
      <c r="D20" s="173"/>
      <c r="E20" s="174"/>
      <c r="F20" s="174"/>
      <c r="G20" s="174"/>
      <c r="H20" s="175"/>
      <c r="I20" s="188"/>
      <c r="J20" s="174"/>
      <c r="K20" s="174"/>
      <c r="L20" s="174"/>
      <c r="M20" s="174"/>
      <c r="N20" s="174"/>
      <c r="O20" s="174"/>
      <c r="P20" s="174"/>
      <c r="Q20" s="165"/>
      <c r="R20" s="165"/>
      <c r="S20" s="165"/>
      <c r="T20" s="251"/>
      <c r="U20" s="174"/>
      <c r="V20" s="174"/>
      <c r="W20" s="174"/>
      <c r="X20" s="174"/>
      <c r="Y20" s="174"/>
      <c r="Z20" s="174"/>
      <c r="AA20" s="174"/>
      <c r="AB20" s="165"/>
      <c r="AC20" s="174"/>
      <c r="AD20" s="175"/>
      <c r="AE20" s="188"/>
      <c r="AF20" s="174"/>
      <c r="AG20" s="174"/>
      <c r="AH20" s="174"/>
      <c r="AI20" s="174"/>
      <c r="AJ20" s="174"/>
      <c r="AK20" s="174"/>
      <c r="AL20" s="174"/>
      <c r="AM20" s="174"/>
      <c r="AN20" s="174"/>
      <c r="AO20" s="165"/>
      <c r="AP20" s="165"/>
      <c r="AQ20" s="165"/>
      <c r="AR20" s="174"/>
      <c r="AS20" s="94"/>
      <c r="AT20" s="94"/>
      <c r="AU20" s="94"/>
      <c r="AV20" s="94"/>
      <c r="AW20" s="94"/>
      <c r="AX20" s="95"/>
      <c r="AY20" s="46"/>
    </row>
    <row r="21" spans="1:51" ht="15" customHeight="1">
      <c r="A21" s="44"/>
      <c r="B21" s="756" t="str">
        <f>IF(NOT(ISBLANK(I21)),MAX($B$6:B20)+1,"")</f>
        <v/>
      </c>
      <c r="C21" s="757"/>
      <c r="D21" s="173"/>
      <c r="E21" s="174"/>
      <c r="F21" s="174"/>
      <c r="G21" s="174"/>
      <c r="H21" s="175"/>
      <c r="I21" s="188"/>
      <c r="J21" s="174"/>
      <c r="K21" s="174"/>
      <c r="L21" s="174"/>
      <c r="M21" s="174"/>
      <c r="N21" s="174"/>
      <c r="O21" s="174"/>
      <c r="P21" s="174"/>
      <c r="Q21" s="165"/>
      <c r="R21" s="165"/>
      <c r="S21" s="165"/>
      <c r="T21" s="251"/>
      <c r="U21" s="174"/>
      <c r="V21" s="174"/>
      <c r="W21" s="174"/>
      <c r="X21" s="174"/>
      <c r="Y21" s="174"/>
      <c r="Z21" s="174"/>
      <c r="AA21" s="174"/>
      <c r="AB21" s="165"/>
      <c r="AC21" s="174"/>
      <c r="AD21" s="175"/>
      <c r="AE21" s="188"/>
      <c r="AF21" s="174"/>
      <c r="AG21" s="174"/>
      <c r="AH21" s="174"/>
      <c r="AI21" s="174"/>
      <c r="AJ21" s="174"/>
      <c r="AK21" s="174"/>
      <c r="AL21" s="174"/>
      <c r="AM21" s="174"/>
      <c r="AN21" s="174"/>
      <c r="AO21" s="165"/>
      <c r="AP21" s="165"/>
      <c r="AQ21" s="165"/>
      <c r="AR21" s="174"/>
      <c r="AS21" s="94"/>
      <c r="AT21" s="94"/>
      <c r="AU21" s="94"/>
      <c r="AV21" s="94"/>
      <c r="AW21" s="94"/>
      <c r="AX21" s="95"/>
      <c r="AY21" s="46"/>
    </row>
    <row r="22" spans="1:51" ht="15" customHeight="1">
      <c r="A22" s="44"/>
      <c r="B22" s="756" t="str">
        <f>IF(NOT(ISBLANK(I22)),MAX($B$6:B21)+1,"")</f>
        <v/>
      </c>
      <c r="C22" s="757"/>
      <c r="D22" s="173"/>
      <c r="E22" s="174"/>
      <c r="F22" s="174"/>
      <c r="G22" s="174"/>
      <c r="H22" s="175"/>
      <c r="I22" s="188"/>
      <c r="J22" s="174"/>
      <c r="K22" s="174"/>
      <c r="L22" s="174"/>
      <c r="M22" s="174"/>
      <c r="N22" s="174"/>
      <c r="O22" s="174"/>
      <c r="P22" s="174"/>
      <c r="Q22" s="165"/>
      <c r="R22" s="165"/>
      <c r="S22" s="165"/>
      <c r="T22" s="251"/>
      <c r="U22" s="174"/>
      <c r="V22" s="174"/>
      <c r="W22" s="174"/>
      <c r="X22" s="174"/>
      <c r="Y22" s="174"/>
      <c r="Z22" s="174"/>
      <c r="AA22" s="174"/>
      <c r="AB22" s="165"/>
      <c r="AC22" s="174"/>
      <c r="AD22" s="175"/>
      <c r="AE22" s="188"/>
      <c r="AF22" s="174"/>
      <c r="AG22" s="174"/>
      <c r="AH22" s="174"/>
      <c r="AI22" s="174"/>
      <c r="AJ22" s="174"/>
      <c r="AK22" s="174"/>
      <c r="AL22" s="174"/>
      <c r="AM22" s="174"/>
      <c r="AN22" s="174"/>
      <c r="AO22" s="165"/>
      <c r="AP22" s="165"/>
      <c r="AQ22" s="165"/>
      <c r="AR22" s="174"/>
      <c r="AS22" s="94"/>
      <c r="AT22" s="94"/>
      <c r="AU22" s="94"/>
      <c r="AV22" s="94"/>
      <c r="AW22" s="94"/>
      <c r="AX22" s="95"/>
      <c r="AY22" s="46"/>
    </row>
    <row r="23" spans="1:51" ht="15" customHeight="1">
      <c r="A23" s="44"/>
      <c r="B23" s="756" t="str">
        <f>IF(NOT(ISBLANK(I23)),MAX($B$6:B22)+1,"")</f>
        <v/>
      </c>
      <c r="C23" s="757"/>
      <c r="D23" s="173"/>
      <c r="E23" s="174"/>
      <c r="F23" s="174"/>
      <c r="G23" s="174"/>
      <c r="H23" s="175"/>
      <c r="I23" s="188"/>
      <c r="J23" s="174"/>
      <c r="K23" s="174"/>
      <c r="L23" s="174"/>
      <c r="M23" s="174"/>
      <c r="N23" s="174"/>
      <c r="O23" s="174"/>
      <c r="P23" s="174"/>
      <c r="Q23" s="165"/>
      <c r="R23" s="165"/>
      <c r="S23" s="165"/>
      <c r="T23" s="252"/>
      <c r="U23" s="174"/>
      <c r="V23" s="174"/>
      <c r="W23" s="174"/>
      <c r="X23" s="174"/>
      <c r="Y23" s="174"/>
      <c r="Z23" s="174"/>
      <c r="AA23" s="174"/>
      <c r="AB23" s="165"/>
      <c r="AC23" s="174"/>
      <c r="AD23" s="175"/>
      <c r="AE23" s="188"/>
      <c r="AF23" s="174"/>
      <c r="AG23" s="174"/>
      <c r="AH23" s="174"/>
      <c r="AI23" s="174"/>
      <c r="AJ23" s="174"/>
      <c r="AK23" s="174"/>
      <c r="AL23" s="174"/>
      <c r="AM23" s="174"/>
      <c r="AN23" s="174"/>
      <c r="AO23" s="165"/>
      <c r="AP23" s="165"/>
      <c r="AQ23" s="165"/>
      <c r="AR23" s="174"/>
      <c r="AS23" s="94"/>
      <c r="AT23" s="94"/>
      <c r="AU23" s="94"/>
      <c r="AV23" s="94"/>
      <c r="AW23" s="94"/>
      <c r="AX23" s="95"/>
      <c r="AY23" s="46"/>
    </row>
    <row r="24" spans="1:51" ht="15" customHeight="1">
      <c r="A24" s="44"/>
      <c r="B24" s="756" t="str">
        <f>IF(NOT(ISBLANK(I24)),MAX($B$6:B23)+1,"")</f>
        <v/>
      </c>
      <c r="C24" s="757"/>
      <c r="D24" s="173"/>
      <c r="E24" s="174"/>
      <c r="F24" s="174"/>
      <c r="G24" s="174"/>
      <c r="H24" s="175"/>
      <c r="I24" s="173"/>
      <c r="J24" s="174"/>
      <c r="K24" s="174"/>
      <c r="L24" s="174"/>
      <c r="M24" s="174"/>
      <c r="N24" s="174"/>
      <c r="O24" s="174"/>
      <c r="P24" s="174"/>
      <c r="Q24" s="165"/>
      <c r="R24" s="165"/>
      <c r="S24" s="165"/>
      <c r="T24" s="252"/>
      <c r="U24" s="174"/>
      <c r="V24" s="174"/>
      <c r="W24" s="174"/>
      <c r="X24" s="174"/>
      <c r="Y24" s="174"/>
      <c r="Z24" s="174"/>
      <c r="AA24" s="174"/>
      <c r="AB24" s="165"/>
      <c r="AC24" s="174"/>
      <c r="AD24" s="175"/>
      <c r="AE24" s="188"/>
      <c r="AF24" s="174"/>
      <c r="AG24" s="174"/>
      <c r="AH24" s="174"/>
      <c r="AI24" s="174"/>
      <c r="AJ24" s="174"/>
      <c r="AK24" s="174"/>
      <c r="AL24" s="174"/>
      <c r="AM24" s="174"/>
      <c r="AN24" s="174"/>
      <c r="AO24" s="165"/>
      <c r="AP24" s="165"/>
      <c r="AQ24" s="165"/>
      <c r="AR24" s="174"/>
      <c r="AS24" s="94"/>
      <c r="AT24" s="94"/>
      <c r="AU24" s="94"/>
      <c r="AV24" s="94"/>
      <c r="AW24" s="94"/>
      <c r="AX24" s="95"/>
      <c r="AY24" s="46"/>
    </row>
    <row r="25" spans="1:51" ht="15" customHeight="1">
      <c r="A25" s="44"/>
      <c r="B25" s="756" t="str">
        <f>IF(NOT(ISBLANK(I25)),MAX($B$6:B24)+1,"")</f>
        <v/>
      </c>
      <c r="C25" s="757"/>
      <c r="D25" s="173"/>
      <c r="E25" s="174"/>
      <c r="F25" s="174"/>
      <c r="G25" s="174"/>
      <c r="H25" s="175"/>
      <c r="I25" s="173"/>
      <c r="J25" s="174"/>
      <c r="K25" s="174"/>
      <c r="L25" s="174"/>
      <c r="M25" s="174"/>
      <c r="N25" s="174"/>
      <c r="O25" s="174"/>
      <c r="P25" s="174"/>
      <c r="Q25" s="165"/>
      <c r="R25" s="165"/>
      <c r="S25" s="165"/>
      <c r="T25" s="252"/>
      <c r="U25" s="174"/>
      <c r="V25" s="174"/>
      <c r="W25" s="174"/>
      <c r="X25" s="174"/>
      <c r="Y25" s="174"/>
      <c r="Z25" s="174"/>
      <c r="AA25" s="174"/>
      <c r="AB25" s="165"/>
      <c r="AC25" s="174"/>
      <c r="AD25" s="175"/>
      <c r="AE25" s="188"/>
      <c r="AF25" s="174"/>
      <c r="AG25" s="174"/>
      <c r="AH25" s="174"/>
      <c r="AI25" s="174"/>
      <c r="AJ25" s="174"/>
      <c r="AK25" s="174"/>
      <c r="AL25" s="174"/>
      <c r="AM25" s="174"/>
      <c r="AN25" s="174"/>
      <c r="AO25" s="165"/>
      <c r="AP25" s="165"/>
      <c r="AQ25" s="165"/>
      <c r="AR25" s="174"/>
      <c r="AS25" s="94"/>
      <c r="AT25" s="94"/>
      <c r="AU25" s="94"/>
      <c r="AV25" s="94"/>
      <c r="AW25" s="94"/>
      <c r="AX25" s="95"/>
      <c r="AY25" s="46"/>
    </row>
    <row r="26" spans="1:51" ht="15" customHeight="1">
      <c r="A26" s="44"/>
      <c r="B26" s="756" t="str">
        <f>IF(NOT(ISBLANK(I26)),MAX($B$6:B25)+1,"")</f>
        <v/>
      </c>
      <c r="C26" s="757"/>
      <c r="D26" s="173"/>
      <c r="E26" s="174"/>
      <c r="F26" s="174"/>
      <c r="G26" s="174"/>
      <c r="H26" s="175"/>
      <c r="I26" s="173"/>
      <c r="J26" s="174"/>
      <c r="K26" s="174"/>
      <c r="L26" s="174"/>
      <c r="M26" s="174"/>
      <c r="N26" s="174"/>
      <c r="O26" s="174"/>
      <c r="P26" s="174"/>
      <c r="Q26" s="165"/>
      <c r="R26" s="165"/>
      <c r="S26" s="165"/>
      <c r="T26" s="252"/>
      <c r="U26" s="174"/>
      <c r="V26" s="174"/>
      <c r="W26" s="174"/>
      <c r="X26" s="174"/>
      <c r="Y26" s="174"/>
      <c r="Z26" s="174"/>
      <c r="AA26" s="174"/>
      <c r="AB26" s="165"/>
      <c r="AC26" s="174"/>
      <c r="AD26" s="175"/>
      <c r="AE26" s="188"/>
      <c r="AF26" s="174"/>
      <c r="AG26" s="174"/>
      <c r="AH26" s="174"/>
      <c r="AI26" s="174"/>
      <c r="AJ26" s="174"/>
      <c r="AK26" s="174"/>
      <c r="AL26" s="174"/>
      <c r="AM26" s="174"/>
      <c r="AN26" s="174"/>
      <c r="AO26" s="165"/>
      <c r="AP26" s="165"/>
      <c r="AQ26" s="165"/>
      <c r="AR26" s="174"/>
      <c r="AS26" s="94"/>
      <c r="AT26" s="94"/>
      <c r="AU26" s="94"/>
      <c r="AV26" s="94"/>
      <c r="AW26" s="94"/>
      <c r="AX26" s="95"/>
      <c r="AY26" s="46"/>
    </row>
    <row r="27" spans="1:51" ht="15" customHeight="1">
      <c r="A27" s="44"/>
      <c r="B27" s="756" t="str">
        <f>IF(NOT(ISBLANK(I27)),MAX($B$6:B26)+1,"")</f>
        <v/>
      </c>
      <c r="C27" s="757"/>
      <c r="D27" s="173"/>
      <c r="E27" s="174"/>
      <c r="F27" s="174"/>
      <c r="G27" s="174"/>
      <c r="H27" s="175"/>
      <c r="I27" s="173"/>
      <c r="J27" s="174"/>
      <c r="K27" s="174"/>
      <c r="L27" s="174"/>
      <c r="M27" s="174"/>
      <c r="N27" s="174"/>
      <c r="O27" s="174"/>
      <c r="P27" s="174"/>
      <c r="Q27" s="165"/>
      <c r="R27" s="165"/>
      <c r="S27" s="165"/>
      <c r="T27" s="252"/>
      <c r="U27" s="174"/>
      <c r="V27" s="174"/>
      <c r="W27" s="174"/>
      <c r="X27" s="174"/>
      <c r="Y27" s="174"/>
      <c r="Z27" s="174"/>
      <c r="AA27" s="174"/>
      <c r="AB27" s="165"/>
      <c r="AC27" s="174"/>
      <c r="AD27" s="175"/>
      <c r="AE27" s="188"/>
      <c r="AF27" s="174"/>
      <c r="AG27" s="174"/>
      <c r="AH27" s="174"/>
      <c r="AI27" s="174"/>
      <c r="AJ27" s="174"/>
      <c r="AK27" s="174"/>
      <c r="AL27" s="174"/>
      <c r="AM27" s="174"/>
      <c r="AN27" s="174"/>
      <c r="AO27" s="165"/>
      <c r="AP27" s="165"/>
      <c r="AQ27" s="165"/>
      <c r="AR27" s="174"/>
      <c r="AS27" s="94"/>
      <c r="AT27" s="94"/>
      <c r="AU27" s="94"/>
      <c r="AV27" s="94"/>
      <c r="AW27" s="94"/>
      <c r="AX27" s="95"/>
      <c r="AY27" s="46"/>
    </row>
    <row r="28" spans="1:51" ht="15" customHeight="1">
      <c r="A28" s="44"/>
      <c r="B28" s="756" t="str">
        <f>IF(NOT(ISBLANK(I28)),MAX($B$6:B27)+1,"")</f>
        <v/>
      </c>
      <c r="C28" s="757"/>
      <c r="D28" s="173"/>
      <c r="E28" s="174"/>
      <c r="F28" s="174"/>
      <c r="G28" s="174"/>
      <c r="H28" s="175"/>
      <c r="I28" s="173"/>
      <c r="J28" s="174"/>
      <c r="K28" s="174"/>
      <c r="L28" s="174"/>
      <c r="M28" s="174"/>
      <c r="N28" s="174"/>
      <c r="O28" s="174"/>
      <c r="P28" s="174"/>
      <c r="Q28" s="165"/>
      <c r="R28" s="165"/>
      <c r="S28" s="165"/>
      <c r="T28" s="252"/>
      <c r="U28" s="174"/>
      <c r="V28" s="174"/>
      <c r="W28" s="174"/>
      <c r="X28" s="174"/>
      <c r="Y28" s="174"/>
      <c r="Z28" s="174"/>
      <c r="AA28" s="174"/>
      <c r="AB28" s="165"/>
      <c r="AC28" s="174"/>
      <c r="AD28" s="175"/>
      <c r="AE28" s="188"/>
      <c r="AF28" s="174"/>
      <c r="AG28" s="174"/>
      <c r="AH28" s="174"/>
      <c r="AI28" s="174"/>
      <c r="AJ28" s="174"/>
      <c r="AK28" s="174"/>
      <c r="AL28" s="174"/>
      <c r="AM28" s="174"/>
      <c r="AN28" s="174"/>
      <c r="AO28" s="165"/>
      <c r="AP28" s="165"/>
      <c r="AQ28" s="165"/>
      <c r="AR28" s="174"/>
      <c r="AS28" s="94"/>
      <c r="AT28" s="94"/>
      <c r="AU28" s="94"/>
      <c r="AV28" s="94"/>
      <c r="AW28" s="94"/>
      <c r="AX28" s="95"/>
      <c r="AY28" s="46"/>
    </row>
    <row r="29" spans="1:51" ht="15" customHeight="1">
      <c r="A29" s="44"/>
      <c r="B29" s="756" t="str">
        <f>IF(NOT(ISBLANK(I29)),MAX($B$6:B28)+1,"")</f>
        <v/>
      </c>
      <c r="C29" s="757"/>
      <c r="D29" s="173"/>
      <c r="E29" s="174"/>
      <c r="F29" s="174"/>
      <c r="G29" s="174"/>
      <c r="H29" s="175"/>
      <c r="I29" s="173"/>
      <c r="J29" s="174"/>
      <c r="K29" s="174"/>
      <c r="L29" s="174"/>
      <c r="M29" s="174"/>
      <c r="N29" s="174"/>
      <c r="O29" s="174"/>
      <c r="P29" s="174"/>
      <c r="Q29" s="165"/>
      <c r="R29" s="165"/>
      <c r="S29" s="165"/>
      <c r="T29" s="252"/>
      <c r="U29" s="174"/>
      <c r="V29" s="174"/>
      <c r="W29" s="174"/>
      <c r="X29" s="174"/>
      <c r="Y29" s="174"/>
      <c r="Z29" s="174"/>
      <c r="AA29" s="174"/>
      <c r="AB29" s="165"/>
      <c r="AC29" s="174"/>
      <c r="AD29" s="175"/>
      <c r="AE29" s="188"/>
      <c r="AF29" s="174"/>
      <c r="AG29" s="174"/>
      <c r="AH29" s="174"/>
      <c r="AI29" s="174"/>
      <c r="AJ29" s="174"/>
      <c r="AK29" s="174"/>
      <c r="AL29" s="174"/>
      <c r="AM29" s="174"/>
      <c r="AN29" s="174"/>
      <c r="AO29" s="165"/>
      <c r="AP29" s="165"/>
      <c r="AQ29" s="165"/>
      <c r="AR29" s="174"/>
      <c r="AS29" s="94"/>
      <c r="AT29" s="94"/>
      <c r="AU29" s="94"/>
      <c r="AV29" s="94"/>
      <c r="AW29" s="94"/>
      <c r="AX29" s="95"/>
      <c r="AY29" s="46"/>
    </row>
    <row r="30" spans="1:51" ht="15" customHeight="1">
      <c r="A30" s="44"/>
      <c r="B30" s="756" t="str">
        <f>IF(NOT(ISBLANK(I30)),MAX($B$6:B29)+1,"")</f>
        <v/>
      </c>
      <c r="C30" s="757"/>
      <c r="D30" s="173"/>
      <c r="E30" s="174"/>
      <c r="F30" s="174"/>
      <c r="G30" s="174"/>
      <c r="H30" s="175"/>
      <c r="I30" s="173"/>
      <c r="J30" s="174"/>
      <c r="K30" s="174"/>
      <c r="L30" s="174"/>
      <c r="M30" s="174"/>
      <c r="N30" s="174"/>
      <c r="O30" s="174"/>
      <c r="P30" s="174"/>
      <c r="Q30" s="165"/>
      <c r="R30" s="165"/>
      <c r="S30" s="165"/>
      <c r="T30" s="252"/>
      <c r="U30" s="174"/>
      <c r="V30" s="174"/>
      <c r="W30" s="174"/>
      <c r="X30" s="174"/>
      <c r="Y30" s="174"/>
      <c r="Z30" s="174"/>
      <c r="AA30" s="174"/>
      <c r="AB30" s="165"/>
      <c r="AC30" s="174"/>
      <c r="AD30" s="175"/>
      <c r="AE30" s="188"/>
      <c r="AF30" s="174"/>
      <c r="AG30" s="174"/>
      <c r="AH30" s="174"/>
      <c r="AI30" s="174"/>
      <c r="AJ30" s="174"/>
      <c r="AK30" s="174"/>
      <c r="AL30" s="174"/>
      <c r="AM30" s="174"/>
      <c r="AN30" s="174"/>
      <c r="AO30" s="165"/>
      <c r="AP30" s="165"/>
      <c r="AQ30" s="165"/>
      <c r="AR30" s="174"/>
      <c r="AS30" s="94"/>
      <c r="AT30" s="94"/>
      <c r="AU30" s="94"/>
      <c r="AV30" s="94"/>
      <c r="AW30" s="94"/>
      <c r="AX30" s="95"/>
      <c r="AY30" s="46"/>
    </row>
    <row r="31" spans="1:51" ht="15" customHeight="1">
      <c r="A31" s="44"/>
      <c r="B31" s="821" t="str">
        <f>IF(NOT(ISBLANK(I31)),MAX($B$6:B30)+1,"")</f>
        <v/>
      </c>
      <c r="C31" s="822"/>
      <c r="D31" s="214"/>
      <c r="E31" s="178"/>
      <c r="F31" s="178"/>
      <c r="G31" s="178"/>
      <c r="H31" s="179"/>
      <c r="I31" s="214"/>
      <c r="J31" s="178"/>
      <c r="K31" s="178"/>
      <c r="L31" s="178"/>
      <c r="M31" s="178"/>
      <c r="N31" s="178"/>
      <c r="O31" s="178"/>
      <c r="P31" s="178"/>
      <c r="Q31" s="167"/>
      <c r="R31" s="167"/>
      <c r="S31" s="167"/>
      <c r="T31" s="257"/>
      <c r="U31" s="178"/>
      <c r="V31" s="178"/>
      <c r="W31" s="178"/>
      <c r="X31" s="178"/>
      <c r="Y31" s="178"/>
      <c r="Z31" s="178"/>
      <c r="AA31" s="178"/>
      <c r="AB31" s="167"/>
      <c r="AC31" s="178"/>
      <c r="AD31" s="179"/>
      <c r="AE31" s="214"/>
      <c r="AF31" s="178"/>
      <c r="AG31" s="178"/>
      <c r="AH31" s="178"/>
      <c r="AI31" s="178"/>
      <c r="AJ31" s="178"/>
      <c r="AK31" s="178"/>
      <c r="AL31" s="178"/>
      <c r="AM31" s="178"/>
      <c r="AN31" s="178"/>
      <c r="AO31" s="167"/>
      <c r="AP31" s="167"/>
      <c r="AQ31" s="167"/>
      <c r="AR31" s="178"/>
      <c r="AS31" s="206"/>
      <c r="AT31" s="206"/>
      <c r="AU31" s="206"/>
      <c r="AV31" s="206"/>
      <c r="AW31" s="206"/>
      <c r="AX31" s="207"/>
      <c r="AY31" s="46"/>
    </row>
    <row r="32" spans="1:51" ht="15" customHeight="1">
      <c r="A32" s="44"/>
      <c r="B32" s="754" t="str">
        <f>IF(NOT(ISBLANK(I32)),MAX($B$6:B31)+1,"")</f>
        <v/>
      </c>
      <c r="C32" s="755"/>
      <c r="D32" s="204"/>
      <c r="E32" s="97"/>
      <c r="F32" s="97"/>
      <c r="G32" s="97"/>
      <c r="H32" s="98"/>
      <c r="I32" s="204"/>
      <c r="J32" s="97"/>
      <c r="K32" s="97"/>
      <c r="L32" s="97"/>
      <c r="M32" s="97"/>
      <c r="N32" s="97"/>
      <c r="O32" s="97"/>
      <c r="P32" s="97"/>
      <c r="Q32" s="109"/>
      <c r="R32" s="109"/>
      <c r="S32" s="109"/>
      <c r="T32" s="205"/>
      <c r="U32" s="97"/>
      <c r="V32" s="97"/>
      <c r="W32" s="97"/>
      <c r="X32" s="97"/>
      <c r="Y32" s="97"/>
      <c r="Z32" s="97"/>
      <c r="AA32" s="97"/>
      <c r="AB32" s="109"/>
      <c r="AC32" s="97"/>
      <c r="AD32" s="98"/>
      <c r="AE32" s="204"/>
      <c r="AF32" s="97"/>
      <c r="AG32" s="97"/>
      <c r="AH32" s="97"/>
      <c r="AI32" s="97"/>
      <c r="AJ32" s="97"/>
      <c r="AK32" s="97"/>
      <c r="AL32" s="97"/>
      <c r="AM32" s="97"/>
      <c r="AN32" s="97"/>
      <c r="AO32" s="109"/>
      <c r="AP32" s="109"/>
      <c r="AQ32" s="109"/>
      <c r="AR32" s="97"/>
      <c r="AS32" s="97"/>
      <c r="AT32" s="97"/>
      <c r="AU32" s="97"/>
      <c r="AV32" s="97"/>
      <c r="AW32" s="97"/>
      <c r="AX32" s="98"/>
      <c r="AY32" s="46"/>
    </row>
    <row r="33" spans="1:51" ht="15" customHeight="1" thickBot="1">
      <c r="A33" s="110"/>
      <c r="B33" s="101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3"/>
      <c r="AE33" s="102"/>
      <c r="AF33" s="102"/>
      <c r="AG33" s="102"/>
      <c r="AH33" s="102"/>
      <c r="AI33" s="102"/>
      <c r="AJ33" s="102"/>
      <c r="AK33" s="102"/>
      <c r="AL33" s="103"/>
      <c r="AM33" s="102"/>
      <c r="AN33" s="102"/>
      <c r="AO33" s="104"/>
      <c r="AP33" s="104"/>
      <c r="AQ33" s="104"/>
      <c r="AR33" s="102"/>
      <c r="AS33" s="102"/>
      <c r="AT33" s="102"/>
      <c r="AU33" s="102"/>
      <c r="AV33" s="102"/>
      <c r="AW33" s="102"/>
      <c r="AX33" s="102"/>
      <c r="AY33" s="152"/>
    </row>
  </sheetData>
  <mergeCells count="47">
    <mergeCell ref="AE4:AX5"/>
    <mergeCell ref="I4:AD4"/>
    <mergeCell ref="T5:AD5"/>
    <mergeCell ref="B24:C24"/>
    <mergeCell ref="B25:C25"/>
    <mergeCell ref="B18:C18"/>
    <mergeCell ref="B19:C19"/>
    <mergeCell ref="B20:C20"/>
    <mergeCell ref="B8:C8"/>
    <mergeCell ref="B9:C9"/>
    <mergeCell ref="D4:H5"/>
    <mergeCell ref="I5:S5"/>
    <mergeCell ref="B10:C10"/>
    <mergeCell ref="B22:C22"/>
    <mergeCell ref="B14:C14"/>
    <mergeCell ref="B15:C15"/>
    <mergeCell ref="B6:C6"/>
    <mergeCell ref="B7:C7"/>
    <mergeCell ref="B12:C12"/>
    <mergeCell ref="B13:C13"/>
    <mergeCell ref="B31:C31"/>
    <mergeCell ref="B29:C29"/>
    <mergeCell ref="B30:C30"/>
    <mergeCell ref="B23:C23"/>
    <mergeCell ref="B17:C17"/>
    <mergeCell ref="B21:C21"/>
    <mergeCell ref="B11:C11"/>
    <mergeCell ref="B16:C16"/>
    <mergeCell ref="B26:C26"/>
    <mergeCell ref="B27:C27"/>
    <mergeCell ref="B28:C28"/>
    <mergeCell ref="AT1:AU1"/>
    <mergeCell ref="B4:C5"/>
    <mergeCell ref="B32:C32"/>
    <mergeCell ref="AV1:AY1"/>
    <mergeCell ref="A2:E2"/>
    <mergeCell ref="F2:X2"/>
    <mergeCell ref="AO2:AP2"/>
    <mergeCell ref="AQ2:AS2"/>
    <mergeCell ref="AT2:AU2"/>
    <mergeCell ref="AV2:AY2"/>
    <mergeCell ref="A1:E1"/>
    <mergeCell ref="F1:X1"/>
    <mergeCell ref="Y1:AA2"/>
    <mergeCell ref="AB1:AN2"/>
    <mergeCell ref="AO1:AP1"/>
    <mergeCell ref="AQ1:AS1"/>
  </mergeCells>
  <phoneticPr fontId="45"/>
  <dataValidations count="2">
    <dataValidation imeMode="off" allowBlank="1" showInputMessage="1" showErrorMessage="1" sqref="D6:H32 T6:AA32"/>
    <dataValidation imeMode="hiragana" allowBlank="1" showInputMessage="1" showErrorMessage="1" sqref="AR6:AX32 I6:P32 AC6:AN32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U1260"/>
  <sheetViews>
    <sheetView topLeftCell="A239" workbookViewId="0">
      <selection activeCell="X259" sqref="X259"/>
    </sheetView>
  </sheetViews>
  <sheetFormatPr defaultColWidth="2.7109375" defaultRowHeight="15" outlineLevelRow="1"/>
  <cols>
    <col min="1" max="27" width="2.7109375" style="43"/>
    <col min="28" max="28" width="2.7109375" style="43" customWidth="1"/>
    <col min="29" max="52" width="2.7109375" style="43"/>
    <col min="53" max="53" width="2.7109375" style="186"/>
    <col min="54" max="54" width="2.7109375" style="43"/>
    <col min="55" max="55" width="2.7109375" style="186"/>
    <col min="56" max="56" width="2.7109375" style="208"/>
    <col min="57" max="114" width="2.7109375" style="43"/>
    <col min="115" max="115" width="3.42578125" style="43" bestFit="1" customWidth="1"/>
    <col min="116" max="16384" width="2.7109375" style="43"/>
  </cols>
  <sheetData>
    <row r="1" spans="1:85" s="37" customFormat="1" ht="18" customHeight="1">
      <c r="A1" s="807" t="s">
        <v>22</v>
      </c>
      <c r="B1" s="808"/>
      <c r="C1" s="808"/>
      <c r="D1" s="808"/>
      <c r="E1" s="809"/>
      <c r="F1" s="804" t="str">
        <f>IF(NOT(ISBLANK(表紙!N16)),表紙!N16,"")</f>
        <v>金型保守計画（改業務情報管理システム）</v>
      </c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6"/>
      <c r="Y1" s="788" t="s">
        <v>67</v>
      </c>
      <c r="Z1" s="789"/>
      <c r="AA1" s="789"/>
      <c r="AB1" s="867" t="s">
        <v>71</v>
      </c>
      <c r="AC1" s="868"/>
      <c r="AD1" s="868"/>
      <c r="AE1" s="868"/>
      <c r="AF1" s="868"/>
      <c r="AG1" s="868"/>
      <c r="AH1" s="868"/>
      <c r="AI1" s="868"/>
      <c r="AJ1" s="868"/>
      <c r="AK1" s="868"/>
      <c r="AL1" s="868"/>
      <c r="AM1" s="868"/>
      <c r="AN1" s="869"/>
      <c r="AO1" s="712" t="s">
        <v>32</v>
      </c>
      <c r="AP1" s="713"/>
      <c r="AQ1" s="873" t="s">
        <v>251</v>
      </c>
      <c r="AR1" s="793"/>
      <c r="AS1" s="794"/>
      <c r="AT1" s="780" t="s">
        <v>32</v>
      </c>
      <c r="AU1" s="781"/>
      <c r="AV1" s="782">
        <v>44573</v>
      </c>
      <c r="AW1" s="782"/>
      <c r="AX1" s="782"/>
      <c r="AY1" s="783"/>
      <c r="BA1" s="187"/>
      <c r="BC1" s="187"/>
      <c r="BD1" s="258"/>
    </row>
    <row r="2" spans="1:85" s="37" customFormat="1" ht="18" customHeight="1" thickBot="1">
      <c r="A2" s="810" t="s">
        <v>41</v>
      </c>
      <c r="B2" s="811"/>
      <c r="C2" s="811"/>
      <c r="D2" s="811"/>
      <c r="E2" s="812"/>
      <c r="F2" s="801" t="str">
        <f>表紙!$L$9</f>
        <v>データベース設計書</v>
      </c>
      <c r="G2" s="802"/>
      <c r="H2" s="802"/>
      <c r="I2" s="802"/>
      <c r="J2" s="802"/>
      <c r="K2" s="802"/>
      <c r="L2" s="802"/>
      <c r="M2" s="802"/>
      <c r="N2" s="802"/>
      <c r="O2" s="802"/>
      <c r="P2" s="802"/>
      <c r="Q2" s="802"/>
      <c r="R2" s="802"/>
      <c r="S2" s="802"/>
      <c r="T2" s="802"/>
      <c r="U2" s="802"/>
      <c r="V2" s="802"/>
      <c r="W2" s="802"/>
      <c r="X2" s="803"/>
      <c r="Y2" s="790"/>
      <c r="Z2" s="791"/>
      <c r="AA2" s="791"/>
      <c r="AB2" s="870"/>
      <c r="AC2" s="871"/>
      <c r="AD2" s="871"/>
      <c r="AE2" s="871"/>
      <c r="AF2" s="871"/>
      <c r="AG2" s="871"/>
      <c r="AH2" s="871"/>
      <c r="AI2" s="871"/>
      <c r="AJ2" s="871"/>
      <c r="AK2" s="871"/>
      <c r="AL2" s="871"/>
      <c r="AM2" s="871"/>
      <c r="AN2" s="872"/>
      <c r="AO2" s="813" t="s">
        <v>184</v>
      </c>
      <c r="AP2" s="814"/>
      <c r="AQ2" s="866" t="s">
        <v>251</v>
      </c>
      <c r="AR2" s="796"/>
      <c r="AS2" s="797"/>
      <c r="AT2" s="784" t="s">
        <v>31</v>
      </c>
      <c r="AU2" s="785"/>
      <c r="AV2" s="786">
        <v>44608</v>
      </c>
      <c r="AW2" s="786"/>
      <c r="AX2" s="786"/>
      <c r="AY2" s="787"/>
      <c r="BA2" s="187"/>
      <c r="BC2" s="187"/>
      <c r="BD2" s="258"/>
    </row>
    <row r="3" spans="1:85" ht="15" customHeight="1">
      <c r="A3" s="44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100"/>
      <c r="T3" s="100"/>
      <c r="U3" s="100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R3" s="45"/>
      <c r="AS3" s="45"/>
      <c r="AT3" s="45"/>
      <c r="AU3" s="45"/>
      <c r="AV3" s="45"/>
      <c r="AW3" s="45"/>
      <c r="AX3" s="45"/>
      <c r="AY3" s="46"/>
      <c r="BD3" s="258"/>
      <c r="BE3" s="37"/>
      <c r="BF3" s="37"/>
      <c r="BG3" s="37"/>
      <c r="BH3" s="37"/>
    </row>
    <row r="4" spans="1:85" ht="15" customHeight="1">
      <c r="A4" s="44"/>
      <c r="B4" s="760" t="s">
        <v>29</v>
      </c>
      <c r="C4" s="762"/>
      <c r="D4" s="766" t="s">
        <v>70</v>
      </c>
      <c r="E4" s="771"/>
      <c r="F4" s="771"/>
      <c r="G4" s="771"/>
      <c r="H4" s="771"/>
      <c r="I4" s="771"/>
      <c r="J4" s="771"/>
      <c r="K4" s="771"/>
      <c r="L4" s="771"/>
      <c r="M4" s="771"/>
      <c r="N4" s="771"/>
      <c r="O4" s="771"/>
      <c r="P4" s="771"/>
      <c r="Q4" s="771"/>
      <c r="R4" s="771"/>
      <c r="S4" s="771"/>
      <c r="T4" s="771"/>
      <c r="U4" s="771"/>
      <c r="V4" s="771"/>
      <c r="W4" s="771"/>
      <c r="X4" s="771"/>
      <c r="Y4" s="771"/>
      <c r="Z4" s="772"/>
      <c r="AA4" s="760" t="s">
        <v>64</v>
      </c>
      <c r="AB4" s="761"/>
      <c r="AC4" s="761"/>
      <c r="AD4" s="761"/>
      <c r="AE4" s="761"/>
      <c r="AF4" s="761"/>
      <c r="AG4" s="761"/>
      <c r="AH4" s="761"/>
      <c r="AI4" s="761"/>
      <c r="AJ4" s="761"/>
      <c r="AK4" s="761"/>
      <c r="AL4" s="761"/>
      <c r="AM4" s="761"/>
      <c r="AN4" s="761"/>
      <c r="AO4" s="761"/>
      <c r="AP4" s="761"/>
      <c r="AQ4" s="761"/>
      <c r="AR4" s="761"/>
      <c r="AS4" s="761"/>
      <c r="AT4" s="761"/>
      <c r="AU4" s="761"/>
      <c r="AV4" s="761"/>
      <c r="AW4" s="761"/>
      <c r="AX4" s="762"/>
      <c r="AY4" s="46"/>
      <c r="BD4" s="259"/>
    </row>
    <row r="5" spans="1:85" ht="15" customHeight="1">
      <c r="A5" s="44"/>
      <c r="B5" s="763"/>
      <c r="C5" s="765"/>
      <c r="D5" s="768" t="s">
        <v>5</v>
      </c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69" t="s">
        <v>4</v>
      </c>
      <c r="P5" s="861"/>
      <c r="Q5" s="861"/>
      <c r="R5" s="861"/>
      <c r="S5" s="861"/>
      <c r="T5" s="861"/>
      <c r="U5" s="861"/>
      <c r="V5" s="861"/>
      <c r="W5" s="861"/>
      <c r="X5" s="861"/>
      <c r="Y5" s="861"/>
      <c r="Z5" s="862"/>
      <c r="AA5" s="763"/>
      <c r="AB5" s="764"/>
      <c r="AC5" s="764"/>
      <c r="AD5" s="764"/>
      <c r="AE5" s="764"/>
      <c r="AF5" s="764"/>
      <c r="AG5" s="764"/>
      <c r="AH5" s="764"/>
      <c r="AI5" s="764"/>
      <c r="AJ5" s="764"/>
      <c r="AK5" s="764"/>
      <c r="AL5" s="764"/>
      <c r="AM5" s="764"/>
      <c r="AN5" s="764"/>
      <c r="AO5" s="764"/>
      <c r="AP5" s="764"/>
      <c r="AQ5" s="764"/>
      <c r="AR5" s="764"/>
      <c r="AS5" s="764"/>
      <c r="AT5" s="764"/>
      <c r="AU5" s="764"/>
      <c r="AV5" s="764"/>
      <c r="AW5" s="764"/>
      <c r="AX5" s="765"/>
      <c r="AY5" s="46"/>
      <c r="BD5" s="259"/>
    </row>
    <row r="6" spans="1:85" ht="15" customHeight="1">
      <c r="A6" s="44"/>
      <c r="B6" s="840">
        <v>1</v>
      </c>
      <c r="C6" s="841"/>
      <c r="D6" s="842" t="str">
        <f>IF(ISERROR(VLOOKUP(B6,ビュー一覧!$B$6:$T$100,8,FALSE)),"",VLOOKUP(B6,ビュー一覧!$B$6:$T$100,8,FALSE))</f>
        <v>部品番号マスタ情報取得</v>
      </c>
      <c r="E6" s="843"/>
      <c r="F6" s="843"/>
      <c r="G6" s="843"/>
      <c r="H6" s="843"/>
      <c r="I6" s="843"/>
      <c r="J6" s="843"/>
      <c r="K6" s="843"/>
      <c r="L6" s="843"/>
      <c r="M6" s="843"/>
      <c r="N6" s="843"/>
      <c r="O6" s="298" t="str">
        <f>IF(ISERROR(VLOOKUP($B6,ビュー一覧!$B$6:$T$100,19,FALSE)),"",VLOOKUP($B6,ビュー一覧!$B$6:$T$100,3,FALSE)&amp;"."&amp;VLOOKUP($B6,ビュー一覧!$B$6:$T$100,19,FALSE))</f>
        <v>UPK.main_masters.v_mm_buhin_no</v>
      </c>
      <c r="P6" s="299"/>
      <c r="Q6" s="299"/>
      <c r="R6" s="299"/>
      <c r="S6" s="299"/>
      <c r="T6" s="299"/>
      <c r="U6" s="299"/>
      <c r="V6" s="299"/>
      <c r="W6" s="299"/>
      <c r="X6" s="299"/>
      <c r="Y6" s="299"/>
      <c r="Z6" s="300"/>
      <c r="AA6" s="845" t="str">
        <f>IF(ISERROR(VLOOKUP($B6,ビュー一覧!$B$6:$AE$100,30,FALSE)),"",VLOOKUP($B6,ビュー一覧!$B$6:$AE$100,30,FALSE))</f>
        <v>部品番号マスタテーブルの論理削除データを除く</v>
      </c>
      <c r="AB6" s="846"/>
      <c r="AC6" s="846"/>
      <c r="AD6" s="846"/>
      <c r="AE6" s="846"/>
      <c r="AF6" s="846"/>
      <c r="AG6" s="846"/>
      <c r="AH6" s="846"/>
      <c r="AI6" s="846"/>
      <c r="AJ6" s="846"/>
      <c r="AK6" s="846"/>
      <c r="AL6" s="846"/>
      <c r="AM6" s="846"/>
      <c r="AN6" s="846"/>
      <c r="AO6" s="846"/>
      <c r="AP6" s="846"/>
      <c r="AQ6" s="846"/>
      <c r="AR6" s="846"/>
      <c r="AS6" s="846"/>
      <c r="AT6" s="846"/>
      <c r="AU6" s="846"/>
      <c r="AV6" s="846"/>
      <c r="AW6" s="846"/>
      <c r="AX6" s="847"/>
      <c r="AY6" s="46"/>
      <c r="BD6" s="356" t="str">
        <f>IF($O6&lt;&gt;"","CREATE VIEW "&amp;$O6&amp;" AS ","")</f>
        <v xml:space="preserve">CREATE VIEW UPK.main_masters.v_mm_buhin_no AS </v>
      </c>
      <c r="BE6" s="355"/>
      <c r="BF6" s="355"/>
      <c r="BG6" s="355"/>
      <c r="BH6" s="355"/>
      <c r="BI6" s="355"/>
      <c r="BJ6" s="355"/>
      <c r="BK6" s="355"/>
      <c r="BL6" s="355"/>
      <c r="BM6" s="355"/>
      <c r="BN6" s="355"/>
      <c r="BO6" s="355"/>
      <c r="BP6" s="355"/>
      <c r="BQ6" s="355"/>
      <c r="BR6" s="355"/>
      <c r="BS6" s="355"/>
      <c r="BT6" s="355"/>
      <c r="BU6" s="355"/>
      <c r="BV6" s="355"/>
      <c r="BW6" s="355"/>
      <c r="BX6" s="355"/>
      <c r="BY6" s="355"/>
      <c r="BZ6" s="355"/>
      <c r="CA6" s="355"/>
      <c r="CB6" s="355"/>
      <c r="CC6" s="355"/>
      <c r="CD6" s="355"/>
      <c r="CE6" s="355"/>
      <c r="CF6" s="355"/>
      <c r="CG6" s="355"/>
    </row>
    <row r="7" spans="1:85" outlineLevel="1">
      <c r="A7" s="153"/>
      <c r="B7" s="154"/>
      <c r="C7" s="155"/>
      <c r="D7" s="848" t="s">
        <v>72</v>
      </c>
      <c r="E7" s="849"/>
      <c r="F7" s="850"/>
      <c r="G7" s="851" t="s">
        <v>94</v>
      </c>
      <c r="H7" s="852"/>
      <c r="I7" s="852"/>
      <c r="J7" s="852"/>
      <c r="K7" s="852"/>
      <c r="L7" s="852"/>
      <c r="M7" s="852"/>
      <c r="N7" s="852"/>
      <c r="O7" s="852"/>
      <c r="P7" s="852"/>
      <c r="Q7" s="852"/>
      <c r="R7" s="852"/>
      <c r="S7" s="852"/>
      <c r="T7" s="852"/>
      <c r="U7" s="852"/>
      <c r="V7" s="852"/>
      <c r="W7" s="852"/>
      <c r="X7" s="852"/>
      <c r="Y7" s="852"/>
      <c r="Z7" s="852"/>
      <c r="AA7" s="852"/>
      <c r="AB7" s="852"/>
      <c r="AC7" s="852"/>
      <c r="AD7" s="852"/>
      <c r="AE7" s="852"/>
      <c r="AF7" s="852"/>
      <c r="AG7" s="852"/>
      <c r="AH7" s="852"/>
      <c r="AI7" s="852"/>
      <c r="AJ7" s="852"/>
      <c r="AK7" s="852"/>
      <c r="AL7" s="854" t="s">
        <v>95</v>
      </c>
      <c r="AM7" s="852"/>
      <c r="AN7" s="852"/>
      <c r="AO7" s="852"/>
      <c r="AP7" s="852"/>
      <c r="AQ7" s="852"/>
      <c r="AR7" s="852"/>
      <c r="AS7" s="852"/>
      <c r="AT7" s="852"/>
      <c r="AU7" s="852"/>
      <c r="AV7" s="852"/>
      <c r="AW7" s="852"/>
      <c r="AX7" s="855"/>
      <c r="AY7" s="148"/>
      <c r="BD7" s="357" t="s">
        <v>8724</v>
      </c>
    </row>
    <row r="8" spans="1:85" s="159" customFormat="1" ht="15" customHeight="1" outlineLevel="1">
      <c r="A8" s="153"/>
      <c r="B8" s="154"/>
      <c r="C8" s="155"/>
      <c r="D8" s="828"/>
      <c r="E8" s="829"/>
      <c r="F8" s="830"/>
      <c r="G8" s="215" t="s">
        <v>8636</v>
      </c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64"/>
      <c r="X8" s="164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217" t="s">
        <v>8631</v>
      </c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8"/>
      <c r="AY8" s="148"/>
      <c r="BA8" s="193"/>
      <c r="BC8" s="193"/>
      <c r="BD8" s="357" t="str">
        <f>IF($D9&lt;&gt;"",$AL8,$AL8&amp;", ")</f>
        <v xml:space="preserve">TBL_A.data_id, </v>
      </c>
      <c r="CA8" s="210"/>
    </row>
    <row r="9" spans="1:85" s="159" customFormat="1" ht="15" customHeight="1" outlineLevel="1">
      <c r="A9" s="153"/>
      <c r="B9" s="154"/>
      <c r="C9" s="155"/>
      <c r="D9" s="240"/>
      <c r="E9" s="241"/>
      <c r="F9" s="242"/>
      <c r="G9" s="215" t="s">
        <v>8637</v>
      </c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65"/>
      <c r="X9" s="165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217" t="s">
        <v>8630</v>
      </c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8"/>
      <c r="AY9" s="148"/>
      <c r="BA9" s="193"/>
      <c r="BC9" s="193"/>
      <c r="BD9" s="357" t="str">
        <f>IF($D11&lt;&gt;"",$AL9,$AL9&amp;", ")</f>
        <v>TBL_A.buhin_no</v>
      </c>
      <c r="CA9" s="210"/>
    </row>
    <row r="10" spans="1:85" s="159" customFormat="1" ht="15" customHeight="1" outlineLevel="1">
      <c r="A10" s="153"/>
      <c r="B10" s="154"/>
      <c r="C10" s="155"/>
      <c r="D10" s="387"/>
      <c r="E10" s="388"/>
      <c r="F10" s="389"/>
      <c r="G10" s="215" t="s">
        <v>8808</v>
      </c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65"/>
      <c r="X10" s="165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217" t="s">
        <v>8810</v>
      </c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8"/>
      <c r="AY10" s="148"/>
      <c r="BA10" s="193"/>
      <c r="BC10" s="193"/>
      <c r="BD10" s="357" t="str">
        <f>IF($D12&lt;&gt;"",$AL10,$AL10&amp;", ")</f>
        <v>TBL_A.coefficient</v>
      </c>
      <c r="CA10" s="210"/>
    </row>
    <row r="11" spans="1:85" s="159" customFormat="1" ht="15" customHeight="1" outlineLevel="1">
      <c r="A11" s="153"/>
      <c r="B11" s="154"/>
      <c r="C11" s="155"/>
      <c r="D11" s="863" t="s">
        <v>8628</v>
      </c>
      <c r="E11" s="864"/>
      <c r="F11" s="865"/>
      <c r="G11" s="215" t="s">
        <v>8635</v>
      </c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74"/>
      <c r="V11" s="174"/>
      <c r="W11" s="334"/>
      <c r="X11" s="334"/>
      <c r="Y11" s="174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338" t="s">
        <v>8632</v>
      </c>
      <c r="AM11" s="170"/>
      <c r="AN11" s="170"/>
      <c r="AO11" s="170"/>
      <c r="AP11" s="146"/>
      <c r="AQ11" s="146"/>
      <c r="AR11" s="170"/>
      <c r="AS11" s="170"/>
      <c r="AT11" s="170"/>
      <c r="AU11" s="170"/>
      <c r="AV11" s="170"/>
      <c r="AW11" s="170"/>
      <c r="AX11" s="195"/>
      <c r="AY11" s="148"/>
      <c r="BA11" s="193"/>
      <c r="BC11" s="193"/>
      <c r="BD11" s="357" t="s">
        <v>8726</v>
      </c>
      <c r="BZ11" s="210"/>
      <c r="CA11" s="210"/>
    </row>
    <row r="12" spans="1:85" s="159" customFormat="1" ht="15" customHeight="1" outlineLevel="1">
      <c r="A12" s="153"/>
      <c r="B12" s="154"/>
      <c r="C12" s="155"/>
      <c r="D12" s="874" t="s">
        <v>74</v>
      </c>
      <c r="E12" s="875"/>
      <c r="F12" s="876"/>
      <c r="G12" s="215" t="s">
        <v>8638</v>
      </c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202"/>
      <c r="X12" s="202"/>
      <c r="Y12" s="156"/>
      <c r="Z12" s="156"/>
      <c r="AA12" s="156"/>
      <c r="AB12" s="156"/>
      <c r="AC12" s="156"/>
      <c r="AD12" s="156"/>
      <c r="AE12" s="156"/>
      <c r="AF12" s="156"/>
      <c r="AG12" s="156"/>
      <c r="AH12" s="156"/>
      <c r="AI12" s="156"/>
      <c r="AJ12" s="156"/>
      <c r="AK12" s="156"/>
      <c r="AL12" s="221" t="s">
        <v>8634</v>
      </c>
      <c r="AM12" s="201"/>
      <c r="AN12" s="201"/>
      <c r="AO12" s="201"/>
      <c r="AP12" s="201"/>
      <c r="AQ12" s="201"/>
      <c r="AR12" s="201"/>
      <c r="AS12" s="201"/>
      <c r="AT12" s="201"/>
      <c r="AU12" s="201"/>
      <c r="AV12" s="201"/>
      <c r="AW12" s="201"/>
      <c r="AX12" s="203"/>
      <c r="AY12" s="148"/>
      <c r="BA12" s="193"/>
      <c r="BC12" s="193"/>
      <c r="BD12" s="358" t="str">
        <f>"WHERE "&amp;$AL12</f>
        <v>WHERE TBL_A.delete_date IS NULL</v>
      </c>
    </row>
    <row r="13" spans="1:85" s="159" customFormat="1" ht="15" customHeight="1">
      <c r="A13" s="153"/>
      <c r="B13" s="160"/>
      <c r="C13" s="160"/>
      <c r="D13" s="194"/>
      <c r="E13" s="194"/>
      <c r="F13" s="194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/>
      <c r="AN13" s="161"/>
      <c r="AO13" s="162"/>
      <c r="AP13" s="162"/>
      <c r="AQ13" s="162"/>
      <c r="AR13" s="161"/>
      <c r="AS13" s="161"/>
      <c r="AT13" s="161"/>
      <c r="AU13" s="161"/>
      <c r="AV13" s="161"/>
      <c r="AW13" s="161"/>
      <c r="AX13" s="161"/>
      <c r="AY13" s="148"/>
      <c r="BA13" s="193"/>
      <c r="BC13" s="193"/>
      <c r="BD13" s="260"/>
    </row>
    <row r="14" spans="1:85" ht="15" customHeight="1">
      <c r="A14" s="44"/>
      <c r="B14" s="859">
        <f>MAX(B$6:B13)+1</f>
        <v>2</v>
      </c>
      <c r="C14" s="860"/>
      <c r="D14" s="842" t="str">
        <f>IF(ISERROR(VLOOKUP(B14,ビュー一覧!$B$6:$T$100,8,FALSE)),"",VLOOKUP(B14,ビュー一覧!$B$6:$T$100,8,FALSE))</f>
        <v>圧造課用部品番号マスタ情報取得</v>
      </c>
      <c r="E14" s="843"/>
      <c r="F14" s="843"/>
      <c r="G14" s="843"/>
      <c r="H14" s="843"/>
      <c r="I14" s="843"/>
      <c r="J14" s="843"/>
      <c r="K14" s="843"/>
      <c r="L14" s="843"/>
      <c r="M14" s="843"/>
      <c r="N14" s="843"/>
      <c r="O14" s="298" t="str">
        <f>IF(ISERROR(VLOOKUP($B14,ビュー一覧!$B$6:$T$100,19,FALSE)),"",VLOOKUP($B14,ビュー一覧!$B$6:$T$100,3,FALSE)&amp;"."&amp;VLOOKUP($B14,ビュー一覧!$B$6:$T$100,19,FALSE))</f>
        <v>UPK_TEST.upk_k40.v_m_k60_buhin_no</v>
      </c>
      <c r="P14" s="299"/>
      <c r="Q14" s="299"/>
      <c r="R14" s="299"/>
      <c r="S14" s="299"/>
      <c r="T14" s="299"/>
      <c r="U14" s="299"/>
      <c r="V14" s="299"/>
      <c r="W14" s="299"/>
      <c r="X14" s="299"/>
      <c r="Y14" s="299"/>
      <c r="Z14" s="300"/>
      <c r="AA14" s="845" t="str">
        <f>IF(ISERROR(VLOOKUP($B14,ビュー一覧!$B$6:$AE$100,30,FALSE)),"",VLOOKUP($B14,ビュー一覧!$B$6:$AE$100,30,FALSE))</f>
        <v>圧造課用部品番号マスタテーブルの論理削除データを除く</v>
      </c>
      <c r="AB14" s="846"/>
      <c r="AC14" s="846"/>
      <c r="AD14" s="846"/>
      <c r="AE14" s="846"/>
      <c r="AF14" s="846"/>
      <c r="AG14" s="846"/>
      <c r="AH14" s="846"/>
      <c r="AI14" s="846"/>
      <c r="AJ14" s="846"/>
      <c r="AK14" s="846"/>
      <c r="AL14" s="846"/>
      <c r="AM14" s="846"/>
      <c r="AN14" s="846"/>
      <c r="AO14" s="846"/>
      <c r="AP14" s="846"/>
      <c r="AQ14" s="846"/>
      <c r="AR14" s="846"/>
      <c r="AS14" s="846"/>
      <c r="AT14" s="846"/>
      <c r="AU14" s="846"/>
      <c r="AV14" s="846"/>
      <c r="AW14" s="846"/>
      <c r="AX14" s="847"/>
      <c r="AY14" s="46"/>
      <c r="BD14" s="356" t="str">
        <f>IF($O14&lt;&gt;"","CREATE VIEW "&amp;SUBSTITUTE($O14,"UPK.","")&amp;" AS ","")</f>
        <v xml:space="preserve">CREATE VIEW UPK_TEST.upk_k40.v_m_k60_buhin_no AS </v>
      </c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/>
      <c r="BT14" s="355"/>
      <c r="BU14" s="355"/>
      <c r="BV14" s="355"/>
      <c r="BW14" s="355"/>
      <c r="BX14" s="355"/>
      <c r="BY14" s="355"/>
      <c r="BZ14" s="355"/>
      <c r="CA14" s="355"/>
      <c r="CB14" s="355"/>
      <c r="CC14" s="355"/>
      <c r="CD14" s="355"/>
      <c r="CE14" s="355"/>
      <c r="CF14" s="355"/>
      <c r="CG14" s="355"/>
    </row>
    <row r="15" spans="1:85" hidden="1" outlineLevel="1">
      <c r="A15" s="153"/>
      <c r="B15" s="154"/>
      <c r="C15" s="155"/>
      <c r="D15" s="848" t="s">
        <v>72</v>
      </c>
      <c r="E15" s="849"/>
      <c r="F15" s="850"/>
      <c r="G15" s="851" t="s">
        <v>94</v>
      </c>
      <c r="H15" s="852"/>
      <c r="I15" s="852"/>
      <c r="J15" s="852"/>
      <c r="K15" s="852"/>
      <c r="L15" s="852"/>
      <c r="M15" s="852"/>
      <c r="N15" s="852"/>
      <c r="O15" s="852"/>
      <c r="P15" s="852"/>
      <c r="Q15" s="852"/>
      <c r="R15" s="852"/>
      <c r="S15" s="852"/>
      <c r="T15" s="852"/>
      <c r="U15" s="852"/>
      <c r="V15" s="852"/>
      <c r="W15" s="852"/>
      <c r="X15" s="852"/>
      <c r="Y15" s="852"/>
      <c r="Z15" s="852"/>
      <c r="AA15" s="852"/>
      <c r="AB15" s="852"/>
      <c r="AC15" s="852"/>
      <c r="AD15" s="852"/>
      <c r="AE15" s="852"/>
      <c r="AF15" s="852"/>
      <c r="AG15" s="852"/>
      <c r="AH15" s="852"/>
      <c r="AI15" s="852"/>
      <c r="AJ15" s="852"/>
      <c r="AK15" s="853"/>
      <c r="AL15" s="854" t="s">
        <v>95</v>
      </c>
      <c r="AM15" s="852"/>
      <c r="AN15" s="852"/>
      <c r="AO15" s="852"/>
      <c r="AP15" s="852"/>
      <c r="AQ15" s="852"/>
      <c r="AR15" s="852"/>
      <c r="AS15" s="852"/>
      <c r="AT15" s="852"/>
      <c r="AU15" s="852"/>
      <c r="AV15" s="852"/>
      <c r="AW15" s="852"/>
      <c r="AX15" s="855"/>
      <c r="AY15" s="148"/>
      <c r="BD15" s="357" t="s">
        <v>8724</v>
      </c>
    </row>
    <row r="16" spans="1:85" s="159" customFormat="1" ht="15" hidden="1" customHeight="1" outlineLevel="1">
      <c r="A16" s="153"/>
      <c r="B16" s="154"/>
      <c r="C16" s="155"/>
      <c r="D16" s="828"/>
      <c r="E16" s="829"/>
      <c r="F16" s="830"/>
      <c r="G16" s="215" t="s">
        <v>8639</v>
      </c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96"/>
      <c r="X16" s="19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220" t="s">
        <v>8629</v>
      </c>
      <c r="AM16" s="156"/>
      <c r="AN16" s="156"/>
      <c r="AO16" s="156"/>
      <c r="AP16" s="197"/>
      <c r="AQ16" s="196"/>
      <c r="AR16" s="156"/>
      <c r="AS16" s="156"/>
      <c r="AT16" s="156"/>
      <c r="AU16" s="156"/>
      <c r="AV16" s="156"/>
      <c r="AW16" s="156"/>
      <c r="AX16" s="158"/>
      <c r="AY16" s="148"/>
      <c r="BA16" s="193"/>
      <c r="BC16" s="193"/>
      <c r="BD16" s="357" t="str">
        <f>IF($D17&lt;&gt;"",$AL16,$AL16&amp;", ")</f>
        <v xml:space="preserve">TBL_A.data_id, </v>
      </c>
      <c r="BZ16" s="210"/>
      <c r="CA16" s="210"/>
    </row>
    <row r="17" spans="1:85" s="159" customFormat="1" ht="15" hidden="1" customHeight="1" outlineLevel="1">
      <c r="A17" s="153"/>
      <c r="B17" s="154"/>
      <c r="C17" s="155"/>
      <c r="D17" s="288"/>
      <c r="E17" s="289"/>
      <c r="F17" s="290"/>
      <c r="G17" s="215" t="s">
        <v>8640</v>
      </c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334"/>
      <c r="X17" s="334"/>
      <c r="Y17" s="156"/>
      <c r="Z17" s="156"/>
      <c r="AA17" s="156"/>
      <c r="AB17" s="156"/>
      <c r="AC17" s="156"/>
      <c r="AD17" s="156"/>
      <c r="AE17" s="156"/>
      <c r="AF17" s="156"/>
      <c r="AG17" s="156"/>
      <c r="AH17" s="156"/>
      <c r="AI17" s="156"/>
      <c r="AJ17" s="156"/>
      <c r="AK17" s="156"/>
      <c r="AL17" s="217" t="s">
        <v>8630</v>
      </c>
      <c r="AM17" s="156"/>
      <c r="AN17" s="156"/>
      <c r="AO17" s="156"/>
      <c r="AP17" s="197"/>
      <c r="AQ17" s="197"/>
      <c r="AR17" s="156"/>
      <c r="AS17" s="156"/>
      <c r="AT17" s="156"/>
      <c r="AU17" s="156"/>
      <c r="AV17" s="156"/>
      <c r="AW17" s="156"/>
      <c r="AX17" s="158"/>
      <c r="AY17" s="148"/>
      <c r="BA17" s="193"/>
      <c r="BC17" s="193"/>
      <c r="BD17" s="357" t="str">
        <f>IF($D18&lt;&gt;"",$AL17,$AL17&amp;", ")</f>
        <v>TBL_A.buhin_no</v>
      </c>
      <c r="BZ17" s="210"/>
      <c r="CA17" s="210"/>
    </row>
    <row r="18" spans="1:85" s="159" customFormat="1" ht="15" hidden="1" customHeight="1" outlineLevel="1">
      <c r="A18" s="153"/>
      <c r="B18" s="154"/>
      <c r="C18" s="155"/>
      <c r="D18" s="863" t="s">
        <v>8628</v>
      </c>
      <c r="E18" s="864"/>
      <c r="F18" s="865"/>
      <c r="G18" s="215" t="s">
        <v>8641</v>
      </c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336"/>
      <c r="X18" s="336"/>
      <c r="Y18" s="156"/>
      <c r="Z18" s="156"/>
      <c r="AA18" s="156"/>
      <c r="AB18" s="156"/>
      <c r="AC18" s="156"/>
      <c r="AD18" s="156"/>
      <c r="AE18" s="156"/>
      <c r="AF18" s="156"/>
      <c r="AG18" s="156"/>
      <c r="AH18" s="156"/>
      <c r="AI18" s="156"/>
      <c r="AJ18" s="156"/>
      <c r="AK18" s="156"/>
      <c r="AL18" s="338" t="s">
        <v>8633</v>
      </c>
      <c r="AM18" s="170"/>
      <c r="AN18" s="170"/>
      <c r="AO18" s="170"/>
      <c r="AP18" s="146"/>
      <c r="AQ18" s="146"/>
      <c r="AR18" s="170"/>
      <c r="AS18" s="170"/>
      <c r="AT18" s="170"/>
      <c r="AU18" s="170"/>
      <c r="AV18" s="170"/>
      <c r="AW18" s="170"/>
      <c r="AX18" s="195"/>
      <c r="AY18" s="148"/>
      <c r="BA18" s="193"/>
      <c r="BC18" s="193"/>
      <c r="BD18" s="357" t="s">
        <v>8728</v>
      </c>
      <c r="BZ18" s="210"/>
      <c r="CA18" s="210"/>
    </row>
    <row r="19" spans="1:85" s="159" customFormat="1" ht="15" hidden="1" customHeight="1" outlineLevel="1">
      <c r="A19" s="153"/>
      <c r="B19" s="154"/>
      <c r="C19" s="155"/>
      <c r="D19" s="837" t="s">
        <v>74</v>
      </c>
      <c r="E19" s="838"/>
      <c r="F19" s="839"/>
      <c r="G19" s="173" t="s">
        <v>8642</v>
      </c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335"/>
      <c r="X19" s="335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/>
      <c r="AJ19" s="174"/>
      <c r="AK19" s="174"/>
      <c r="AL19" s="277" t="s">
        <v>8634</v>
      </c>
      <c r="AM19" s="176"/>
      <c r="AN19" s="176"/>
      <c r="AO19" s="176"/>
      <c r="AP19" s="176"/>
      <c r="AQ19" s="335"/>
      <c r="AR19" s="176"/>
      <c r="AS19" s="176"/>
      <c r="AT19" s="176"/>
      <c r="AU19" s="176"/>
      <c r="AV19" s="176"/>
      <c r="AW19" s="176"/>
      <c r="AX19" s="177"/>
      <c r="AY19" s="249"/>
      <c r="BA19" s="193"/>
      <c r="BC19" s="193"/>
      <c r="BD19" s="358" t="str">
        <f>"WHERE "&amp;$AL19</f>
        <v>WHERE TBL_A.delete_date IS NULL</v>
      </c>
    </row>
    <row r="20" spans="1:85" s="159" customFormat="1" ht="15" customHeight="1" collapsed="1">
      <c r="A20" s="153"/>
      <c r="B20" s="160"/>
      <c r="C20" s="160"/>
      <c r="D20" s="194"/>
      <c r="E20" s="194"/>
      <c r="F20" s="194"/>
      <c r="G20" s="161"/>
      <c r="H20" s="161"/>
      <c r="I20" s="161"/>
      <c r="J20" s="161"/>
      <c r="K20" s="161"/>
      <c r="L20" s="161"/>
      <c r="M20" s="161"/>
      <c r="N20" s="161"/>
      <c r="O20" s="161"/>
      <c r="P20" s="161"/>
      <c r="Q20" s="161"/>
      <c r="R20" s="161"/>
      <c r="S20" s="161"/>
      <c r="T20" s="161"/>
      <c r="U20" s="161"/>
      <c r="V20" s="161"/>
      <c r="Y20" s="161"/>
      <c r="Z20" s="161"/>
      <c r="AA20" s="161"/>
      <c r="AB20" s="161"/>
      <c r="AC20" s="161"/>
      <c r="AD20" s="161"/>
      <c r="AE20" s="161"/>
      <c r="AF20" s="161"/>
      <c r="AG20" s="161"/>
      <c r="AH20" s="161"/>
      <c r="AI20" s="161"/>
      <c r="AJ20" s="161"/>
      <c r="AK20" s="161"/>
      <c r="AL20" s="161"/>
      <c r="AM20" s="161"/>
      <c r="AN20" s="161"/>
      <c r="AO20" s="162"/>
      <c r="AP20" s="162"/>
      <c r="AQ20" s="162"/>
      <c r="AR20" s="161"/>
      <c r="AS20" s="161"/>
      <c r="AT20" s="161"/>
      <c r="AU20" s="161"/>
      <c r="AV20" s="161"/>
      <c r="AW20" s="161"/>
      <c r="AX20" s="161"/>
      <c r="AY20" s="148"/>
      <c r="BA20" s="193"/>
      <c r="BC20" s="193"/>
      <c r="BD20" s="260"/>
    </row>
    <row r="21" spans="1:85" ht="15" customHeight="1">
      <c r="A21" s="44"/>
      <c r="B21" s="859">
        <f>MAX(B$6:B20)+1</f>
        <v>3</v>
      </c>
      <c r="C21" s="860"/>
      <c r="D21" s="842" t="str">
        <f>IF(ISERROR(VLOOKUP(B21,ビュー一覧!$B$6:$T$100,8,FALSE)),"",VLOOKUP(B21,ビュー一覧!$B$6:$T$100,8,FALSE))</f>
        <v>部品番号リンク情報取得</v>
      </c>
      <c r="E21" s="843"/>
      <c r="F21" s="843"/>
      <c r="G21" s="843"/>
      <c r="H21" s="843"/>
      <c r="I21" s="843"/>
      <c r="J21" s="843"/>
      <c r="K21" s="843"/>
      <c r="L21" s="843"/>
      <c r="M21" s="843"/>
      <c r="N21" s="843"/>
      <c r="O21" s="298" t="str">
        <f>IF(ISERROR(VLOOKUP($B21,ビュー一覧!$B$6:$T$100,19,FALSE)),"",VLOOKUP($B21,ビュー一覧!$B$6:$T$100,3,FALSE)&amp;"."&amp;VLOOKUP($B21,ビュー一覧!$B$6:$T$100,19,FALSE))</f>
        <v>UPK_TEST.upk_k40.v_k60_press_buno_link</v>
      </c>
      <c r="P21" s="299"/>
      <c r="Q21" s="299"/>
      <c r="R21" s="299"/>
      <c r="S21" s="299"/>
      <c r="T21" s="299"/>
      <c r="U21" s="299"/>
      <c r="V21" s="299"/>
      <c r="W21" s="299"/>
      <c r="X21" s="299"/>
      <c r="Y21" s="299"/>
      <c r="Z21" s="300"/>
      <c r="AA21" s="845" t="str">
        <f>IF(ISERROR(VLOOKUP($B21,ビュー一覧!$B$6:$AE$100,30,FALSE)),"",VLOOKUP($B21,ビュー一覧!$B$6:$AE$100,30,FALSE))</f>
        <v>部品番号リンク情報テーブルの論理削除データを除く</v>
      </c>
      <c r="AB21" s="846"/>
      <c r="AC21" s="846"/>
      <c r="AD21" s="846"/>
      <c r="AE21" s="846"/>
      <c r="AF21" s="846"/>
      <c r="AG21" s="846"/>
      <c r="AH21" s="846"/>
      <c r="AI21" s="846"/>
      <c r="AJ21" s="846"/>
      <c r="AK21" s="846"/>
      <c r="AL21" s="846"/>
      <c r="AM21" s="846"/>
      <c r="AN21" s="846"/>
      <c r="AO21" s="846"/>
      <c r="AP21" s="846"/>
      <c r="AQ21" s="846"/>
      <c r="AR21" s="846"/>
      <c r="AS21" s="846"/>
      <c r="AT21" s="846"/>
      <c r="AU21" s="846"/>
      <c r="AV21" s="846"/>
      <c r="AW21" s="846"/>
      <c r="AX21" s="847"/>
      <c r="AY21" s="46"/>
      <c r="BD21" s="356" t="str">
        <f>IF($O21&lt;&gt;"","CREATE VIEW "&amp;SUBSTITUTE($O21,"UPK.","")&amp;" AS ","")</f>
        <v xml:space="preserve">CREATE VIEW UPK_TEST.upk_k40.v_k60_press_buno_link AS </v>
      </c>
      <c r="BE21" s="355"/>
      <c r="BF21" s="355"/>
      <c r="BG21" s="355"/>
      <c r="BH21" s="355"/>
      <c r="BI21" s="355"/>
      <c r="BJ21" s="355"/>
      <c r="BK21" s="355"/>
      <c r="BL21" s="355"/>
      <c r="BM21" s="355"/>
      <c r="BN21" s="355"/>
      <c r="BO21" s="355"/>
      <c r="BP21" s="355"/>
      <c r="BQ21" s="355"/>
      <c r="BR21" s="355"/>
      <c r="BS21" s="355"/>
      <c r="BT21" s="355"/>
      <c r="BU21" s="355"/>
      <c r="BV21" s="355"/>
      <c r="BW21" s="355"/>
      <c r="BX21" s="355"/>
      <c r="BY21" s="355"/>
      <c r="BZ21" s="355"/>
      <c r="CA21" s="355"/>
      <c r="CB21" s="355"/>
      <c r="CC21" s="355"/>
      <c r="CD21" s="355"/>
      <c r="CE21" s="355"/>
      <c r="CF21" s="355"/>
      <c r="CG21" s="355"/>
    </row>
    <row r="22" spans="1:85" outlineLevel="1">
      <c r="A22" s="153"/>
      <c r="B22" s="154"/>
      <c r="C22" s="155"/>
      <c r="D22" s="848" t="s">
        <v>72</v>
      </c>
      <c r="E22" s="849"/>
      <c r="F22" s="850"/>
      <c r="G22" s="851" t="s">
        <v>94</v>
      </c>
      <c r="H22" s="852"/>
      <c r="I22" s="852"/>
      <c r="J22" s="852"/>
      <c r="K22" s="852"/>
      <c r="L22" s="852"/>
      <c r="M22" s="852"/>
      <c r="N22" s="852"/>
      <c r="O22" s="852"/>
      <c r="P22" s="852"/>
      <c r="Q22" s="852"/>
      <c r="R22" s="852"/>
      <c r="S22" s="852"/>
      <c r="T22" s="852"/>
      <c r="U22" s="852"/>
      <c r="V22" s="852"/>
      <c r="W22" s="852"/>
      <c r="X22" s="852"/>
      <c r="Y22" s="852"/>
      <c r="Z22" s="852"/>
      <c r="AA22" s="852"/>
      <c r="AB22" s="852"/>
      <c r="AC22" s="852"/>
      <c r="AD22" s="852"/>
      <c r="AE22" s="852"/>
      <c r="AF22" s="852"/>
      <c r="AG22" s="852"/>
      <c r="AH22" s="852"/>
      <c r="AI22" s="852"/>
      <c r="AJ22" s="852"/>
      <c r="AK22" s="853"/>
      <c r="AL22" s="854" t="s">
        <v>95</v>
      </c>
      <c r="AM22" s="852"/>
      <c r="AN22" s="852"/>
      <c r="AO22" s="852"/>
      <c r="AP22" s="852"/>
      <c r="AQ22" s="852"/>
      <c r="AR22" s="852"/>
      <c r="AS22" s="852"/>
      <c r="AT22" s="852"/>
      <c r="AU22" s="852"/>
      <c r="AV22" s="852"/>
      <c r="AW22" s="852"/>
      <c r="AX22" s="855"/>
      <c r="AY22" s="148"/>
      <c r="BD22" s="357" t="s">
        <v>8724</v>
      </c>
    </row>
    <row r="23" spans="1:85" s="159" customFormat="1" ht="15" customHeight="1" outlineLevel="1">
      <c r="A23" s="153"/>
      <c r="B23" s="154"/>
      <c r="C23" s="155"/>
      <c r="D23" s="288"/>
      <c r="E23" s="289"/>
      <c r="F23" s="290"/>
      <c r="G23" s="215" t="s">
        <v>8666</v>
      </c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65"/>
      <c r="X23" s="165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215"/>
      <c r="AJ23" s="156"/>
      <c r="AK23" s="156"/>
      <c r="AL23" s="217" t="s">
        <v>8669</v>
      </c>
      <c r="AM23" s="156"/>
      <c r="AN23" s="156"/>
      <c r="AO23" s="156"/>
      <c r="AP23" s="157"/>
      <c r="AQ23" s="197"/>
      <c r="AR23" s="156"/>
      <c r="AS23" s="156"/>
      <c r="AT23" s="156"/>
      <c r="AU23" s="156"/>
      <c r="AV23" s="156"/>
      <c r="AW23" s="156"/>
      <c r="AX23" s="158"/>
      <c r="AY23" s="148"/>
      <c r="BA23" s="193"/>
      <c r="BC23" s="193"/>
      <c r="BD23" s="357" t="str">
        <f>IF($D24&lt;&gt;"",$AL23,$AL23&amp;", ")</f>
        <v xml:space="preserve">TBL_A.buno_id, </v>
      </c>
      <c r="BZ23" s="210"/>
      <c r="CA23" s="210"/>
    </row>
    <row r="24" spans="1:85" s="159" customFormat="1" ht="15" customHeight="1" outlineLevel="1">
      <c r="A24" s="153"/>
      <c r="B24" s="154"/>
      <c r="C24" s="155"/>
      <c r="D24" s="288"/>
      <c r="E24" s="289"/>
      <c r="F24" s="290"/>
      <c r="G24" s="215" t="s">
        <v>8667</v>
      </c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65"/>
      <c r="X24" s="165"/>
      <c r="Y24" s="156"/>
      <c r="Z24" s="156"/>
      <c r="AA24" s="156"/>
      <c r="AB24" s="156"/>
      <c r="AC24" s="156"/>
      <c r="AD24" s="156"/>
      <c r="AE24" s="156"/>
      <c r="AF24" s="156"/>
      <c r="AG24" s="156"/>
      <c r="AH24" s="156"/>
      <c r="AI24" s="215"/>
      <c r="AJ24" s="156"/>
      <c r="AK24" s="156"/>
      <c r="AL24" s="217" t="s">
        <v>8670</v>
      </c>
      <c r="AM24" s="156"/>
      <c r="AN24" s="156"/>
      <c r="AO24" s="156"/>
      <c r="AP24" s="157"/>
      <c r="AQ24" s="197"/>
      <c r="AR24" s="156"/>
      <c r="AS24" s="156"/>
      <c r="AT24" s="156"/>
      <c r="AU24" s="156"/>
      <c r="AV24" s="156"/>
      <c r="AW24" s="156"/>
      <c r="AX24" s="158"/>
      <c r="AY24" s="148"/>
      <c r="BA24" s="193"/>
      <c r="BC24" s="193"/>
      <c r="BD24" s="357" t="str">
        <f>IF($D25&lt;&gt;"",$AL24,$AL24&amp;", ")</f>
        <v>TBL_A.k60_buno_id</v>
      </c>
      <c r="BZ24" s="210"/>
      <c r="CA24" s="210"/>
    </row>
    <row r="25" spans="1:85" s="159" customFormat="1" ht="15" customHeight="1" outlineLevel="1">
      <c r="A25" s="153"/>
      <c r="B25" s="154"/>
      <c r="C25" s="155"/>
      <c r="D25" s="856" t="s">
        <v>8628</v>
      </c>
      <c r="E25" s="857"/>
      <c r="F25" s="858"/>
      <c r="G25" s="215" t="s">
        <v>8665</v>
      </c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336"/>
      <c r="X25" s="336"/>
      <c r="Y25" s="156"/>
      <c r="Z25" s="156"/>
      <c r="AA25" s="156"/>
      <c r="AB25" s="156"/>
      <c r="AC25" s="156"/>
      <c r="AD25" s="156"/>
      <c r="AE25" s="156"/>
      <c r="AF25" s="156"/>
      <c r="AG25" s="156"/>
      <c r="AH25" s="156"/>
      <c r="AI25" s="156"/>
      <c r="AJ25" s="156"/>
      <c r="AK25" s="156"/>
      <c r="AL25" s="216" t="s">
        <v>8648</v>
      </c>
      <c r="AM25" s="174"/>
      <c r="AN25" s="174"/>
      <c r="AO25" s="174"/>
      <c r="AP25" s="334"/>
      <c r="AQ25" s="334"/>
      <c r="AR25" s="174"/>
      <c r="AS25" s="174"/>
      <c r="AT25" s="174"/>
      <c r="AU25" s="174"/>
      <c r="AV25" s="174"/>
      <c r="AW25" s="174"/>
      <c r="AX25" s="175"/>
      <c r="AY25" s="148"/>
      <c r="BA25" s="193"/>
      <c r="BC25" s="193"/>
      <c r="BD25" s="357" t="str">
        <f>"FROM UPK.upk_k60."&amp;$AL25</f>
        <v>FROM UPK.upk_k60.k60_press_buno_link AS TBL_A</v>
      </c>
      <c r="BZ25" s="210"/>
      <c r="CA25" s="210"/>
    </row>
    <row r="26" spans="1:85" s="159" customFormat="1" ht="15" customHeight="1" outlineLevel="1">
      <c r="A26" s="153"/>
      <c r="B26" s="154"/>
      <c r="C26" s="155"/>
      <c r="D26" s="837" t="s">
        <v>74</v>
      </c>
      <c r="E26" s="838"/>
      <c r="F26" s="839"/>
      <c r="G26" s="173" t="s">
        <v>8671</v>
      </c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335"/>
      <c r="X26" s="335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277" t="s">
        <v>8672</v>
      </c>
      <c r="AM26" s="176"/>
      <c r="AN26" s="176"/>
      <c r="AO26" s="176"/>
      <c r="AP26" s="176"/>
      <c r="AQ26" s="335"/>
      <c r="AR26" s="176"/>
      <c r="AS26" s="176"/>
      <c r="AT26" s="176"/>
      <c r="AU26" s="176"/>
      <c r="AV26" s="176"/>
      <c r="AW26" s="176"/>
      <c r="AX26" s="177"/>
      <c r="AY26" s="249"/>
      <c r="BA26" s="193"/>
      <c r="BC26" s="193"/>
      <c r="BD26" s="358" t="str">
        <f>"WHERE "&amp;$AL26</f>
        <v>WHERE TBL_A.delete_date IS NULL</v>
      </c>
    </row>
    <row r="27" spans="1:85" s="159" customFormat="1" ht="15" customHeight="1">
      <c r="A27" s="153"/>
      <c r="B27" s="160"/>
      <c r="C27" s="160"/>
      <c r="D27" s="194"/>
      <c r="E27" s="194"/>
      <c r="F27" s="194"/>
      <c r="G27" s="161"/>
      <c r="H27" s="161"/>
      <c r="I27" s="161"/>
      <c r="J27" s="161"/>
      <c r="K27" s="161"/>
      <c r="L27" s="161"/>
      <c r="M27" s="161"/>
      <c r="N27" s="161"/>
      <c r="O27" s="161"/>
      <c r="P27" s="161"/>
      <c r="Q27" s="161"/>
      <c r="R27" s="161"/>
      <c r="S27" s="161"/>
      <c r="T27" s="161"/>
      <c r="U27" s="161"/>
      <c r="V27" s="161"/>
      <c r="Y27" s="161"/>
      <c r="Z27" s="161"/>
      <c r="AA27" s="161"/>
      <c r="AB27" s="161"/>
      <c r="AC27" s="161"/>
      <c r="AD27" s="161"/>
      <c r="AE27" s="161"/>
      <c r="AF27" s="161"/>
      <c r="AG27" s="161"/>
      <c r="AH27" s="161"/>
      <c r="AI27" s="161"/>
      <c r="AJ27" s="161"/>
      <c r="AK27" s="161"/>
      <c r="AL27" s="161"/>
      <c r="AM27" s="161"/>
      <c r="AN27" s="161"/>
      <c r="AO27" s="162"/>
      <c r="AP27" s="162"/>
      <c r="AQ27" s="162"/>
      <c r="AR27" s="161"/>
      <c r="AS27" s="161"/>
      <c r="AT27" s="161"/>
      <c r="AU27" s="161"/>
      <c r="AV27" s="161"/>
      <c r="AW27" s="161"/>
      <c r="AX27" s="161"/>
      <c r="AY27" s="148"/>
      <c r="BA27" s="193"/>
      <c r="BC27" s="193"/>
      <c r="BD27" s="260"/>
    </row>
    <row r="28" spans="1:85" ht="15" customHeight="1">
      <c r="A28" s="44"/>
      <c r="B28" s="859">
        <f>MAX(B$6:B27)+1</f>
        <v>4</v>
      </c>
      <c r="C28" s="860"/>
      <c r="D28" s="842" t="str">
        <f>IF(ISERROR(VLOOKUP(B28,ビュー一覧!$B$6:$T$100,8,FALSE)),"",VLOOKUP(B28,ビュー一覧!$B$6:$T$100,8,FALSE))</f>
        <v>大日程部品番号リンク情報取得</v>
      </c>
      <c r="E28" s="843"/>
      <c r="F28" s="843"/>
      <c r="G28" s="843"/>
      <c r="H28" s="843"/>
      <c r="I28" s="843"/>
      <c r="J28" s="843"/>
      <c r="K28" s="843"/>
      <c r="L28" s="843"/>
      <c r="M28" s="843"/>
      <c r="N28" s="843"/>
      <c r="O28" s="298" t="str">
        <f>IF(ISERROR(VLOOKUP($B28,ビュー一覧!$B$6:$T$100,19,FALSE)),"",VLOOKUP($B28,ビュー一覧!$B$6:$T$100,3,FALSE)&amp;"."&amp;VLOOKUP($B28,ビュー一覧!$B$6:$T$100,19,FALSE))</f>
        <v>UPK_TEST.upk_k40.v_k60_os_buno_link</v>
      </c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300"/>
      <c r="AA28" s="845" t="str">
        <f>IF(ISERROR(VLOOKUP($B28,ビュー一覧!$B$6:$AE$100,30,FALSE)),"",VLOOKUP($B28,ビュー一覧!$B$6:$AE$100,30,FALSE))</f>
        <v>大日程部品番号リンク情報テーブルの論理削除データを除く</v>
      </c>
      <c r="AB28" s="846"/>
      <c r="AC28" s="846"/>
      <c r="AD28" s="846"/>
      <c r="AE28" s="846"/>
      <c r="AF28" s="846"/>
      <c r="AG28" s="846"/>
      <c r="AH28" s="846"/>
      <c r="AI28" s="846"/>
      <c r="AJ28" s="846"/>
      <c r="AK28" s="846"/>
      <c r="AL28" s="846"/>
      <c r="AM28" s="846"/>
      <c r="AN28" s="846"/>
      <c r="AO28" s="846"/>
      <c r="AP28" s="846"/>
      <c r="AQ28" s="846"/>
      <c r="AR28" s="846"/>
      <c r="AS28" s="846"/>
      <c r="AT28" s="846"/>
      <c r="AU28" s="846"/>
      <c r="AV28" s="846"/>
      <c r="AW28" s="846"/>
      <c r="AX28" s="847"/>
      <c r="AY28" s="46"/>
      <c r="BD28" s="356" t="str">
        <f>IF($O28&lt;&gt;"","CREATE VIEW "&amp;SUBSTITUTE($O28,"UPK.","")&amp;" AS ","")</f>
        <v xml:space="preserve">CREATE VIEW UPK_TEST.upk_k40.v_k60_os_buno_link AS </v>
      </c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55"/>
      <c r="BQ28" s="355"/>
      <c r="BR28" s="355"/>
      <c r="BS28" s="355"/>
      <c r="BT28" s="355"/>
      <c r="BU28" s="355"/>
      <c r="BV28" s="355"/>
      <c r="BW28" s="355"/>
      <c r="BX28" s="355"/>
      <c r="BY28" s="355"/>
      <c r="BZ28" s="355"/>
      <c r="CA28" s="355"/>
      <c r="CB28" s="355"/>
      <c r="CC28" s="355"/>
      <c r="CD28" s="355"/>
      <c r="CE28" s="355"/>
      <c r="CF28" s="355"/>
      <c r="CG28" s="355"/>
    </row>
    <row r="29" spans="1:85" outlineLevel="1">
      <c r="A29" s="153"/>
      <c r="B29" s="154"/>
      <c r="C29" s="155"/>
      <c r="D29" s="848" t="s">
        <v>72</v>
      </c>
      <c r="E29" s="849"/>
      <c r="F29" s="850"/>
      <c r="G29" s="851" t="s">
        <v>94</v>
      </c>
      <c r="H29" s="852"/>
      <c r="I29" s="852"/>
      <c r="J29" s="852"/>
      <c r="K29" s="852"/>
      <c r="L29" s="852"/>
      <c r="M29" s="852"/>
      <c r="N29" s="852"/>
      <c r="O29" s="852"/>
      <c r="P29" s="852"/>
      <c r="Q29" s="852"/>
      <c r="R29" s="852"/>
      <c r="S29" s="852"/>
      <c r="T29" s="852"/>
      <c r="U29" s="852"/>
      <c r="V29" s="852"/>
      <c r="W29" s="852"/>
      <c r="X29" s="852"/>
      <c r="Y29" s="852"/>
      <c r="Z29" s="852"/>
      <c r="AA29" s="852"/>
      <c r="AB29" s="852"/>
      <c r="AC29" s="852"/>
      <c r="AD29" s="852"/>
      <c r="AE29" s="852"/>
      <c r="AF29" s="852"/>
      <c r="AG29" s="852"/>
      <c r="AH29" s="852"/>
      <c r="AI29" s="852"/>
      <c r="AJ29" s="852"/>
      <c r="AK29" s="853"/>
      <c r="AL29" s="854" t="s">
        <v>95</v>
      </c>
      <c r="AM29" s="852"/>
      <c r="AN29" s="852"/>
      <c r="AO29" s="852"/>
      <c r="AP29" s="852"/>
      <c r="AQ29" s="852"/>
      <c r="AR29" s="852"/>
      <c r="AS29" s="852"/>
      <c r="AT29" s="852"/>
      <c r="AU29" s="852"/>
      <c r="AV29" s="852"/>
      <c r="AW29" s="852"/>
      <c r="AX29" s="855"/>
      <c r="AY29" s="148"/>
      <c r="BD29" s="357" t="s">
        <v>8724</v>
      </c>
    </row>
    <row r="30" spans="1:85" s="159" customFormat="1" ht="15" customHeight="1" outlineLevel="1">
      <c r="A30" s="153"/>
      <c r="B30" s="154"/>
      <c r="C30" s="155"/>
      <c r="D30" s="828"/>
      <c r="E30" s="829"/>
      <c r="F30" s="830"/>
      <c r="G30" s="215" t="s">
        <v>8674</v>
      </c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64"/>
      <c r="X30" s="164"/>
      <c r="Y30" s="156"/>
      <c r="Z30" s="156"/>
      <c r="AA30" s="156"/>
      <c r="AB30" s="156"/>
      <c r="AC30" s="156"/>
      <c r="AD30" s="156"/>
      <c r="AE30" s="156"/>
      <c r="AF30" s="156"/>
      <c r="AG30" s="156"/>
      <c r="AH30" s="156"/>
      <c r="AI30" s="215"/>
      <c r="AJ30" s="156"/>
      <c r="AK30" s="156"/>
      <c r="AL30" s="220" t="s">
        <v>8668</v>
      </c>
      <c r="AM30" s="156"/>
      <c r="AN30" s="156"/>
      <c r="AO30" s="156"/>
      <c r="AP30" s="157"/>
      <c r="AQ30" s="196"/>
      <c r="AR30" s="156"/>
      <c r="AS30" s="156"/>
      <c r="AT30" s="156"/>
      <c r="AU30" s="156"/>
      <c r="AV30" s="156"/>
      <c r="AW30" s="156"/>
      <c r="AX30" s="158"/>
      <c r="AY30" s="148"/>
      <c r="BA30" s="193"/>
      <c r="BC30" s="193"/>
      <c r="BD30" s="357" t="str">
        <f>IF($D31&lt;&gt;"",$AL30,$AL30&amp;", ")</f>
        <v xml:space="preserve">TBL_A.data_id, </v>
      </c>
      <c r="BZ30" s="210"/>
      <c r="CA30" s="210"/>
    </row>
    <row r="31" spans="1:85" s="159" customFormat="1" ht="15" customHeight="1" outlineLevel="1">
      <c r="A31" s="153"/>
      <c r="B31" s="154"/>
      <c r="C31" s="155"/>
      <c r="D31" s="295"/>
      <c r="E31" s="296"/>
      <c r="F31" s="297"/>
      <c r="G31" s="215" t="s">
        <v>8678</v>
      </c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65"/>
      <c r="X31" s="165"/>
      <c r="Y31" s="156"/>
      <c r="Z31" s="156"/>
      <c r="AA31" s="156"/>
      <c r="AB31" s="156"/>
      <c r="AC31" s="156"/>
      <c r="AD31" s="156"/>
      <c r="AE31" s="156"/>
      <c r="AF31" s="156"/>
      <c r="AG31" s="156"/>
      <c r="AH31" s="156"/>
      <c r="AI31" s="215"/>
      <c r="AJ31" s="156"/>
      <c r="AK31" s="156"/>
      <c r="AL31" s="217" t="s">
        <v>8679</v>
      </c>
      <c r="AM31" s="156"/>
      <c r="AN31" s="156"/>
      <c r="AO31" s="156"/>
      <c r="AP31" s="157"/>
      <c r="AQ31" s="197"/>
      <c r="AR31" s="156"/>
      <c r="AS31" s="156"/>
      <c r="AT31" s="156"/>
      <c r="AU31" s="156"/>
      <c r="AV31" s="156"/>
      <c r="AW31" s="156"/>
      <c r="AX31" s="158"/>
      <c r="AY31" s="148"/>
      <c r="BA31" s="193"/>
      <c r="BC31" s="193"/>
      <c r="BD31" s="358" t="str">
        <f>IF($D32&lt;&gt;"",$AL31,$AL31&amp;", ")</f>
        <v xml:space="preserve">TBL_A.os_buhin_no, </v>
      </c>
      <c r="BZ31" s="210"/>
      <c r="CA31" s="210"/>
    </row>
    <row r="32" spans="1:85" s="159" customFormat="1" ht="15" customHeight="1" outlineLevel="1">
      <c r="A32" s="153"/>
      <c r="B32" s="154"/>
      <c r="C32" s="155"/>
      <c r="D32" s="295"/>
      <c r="E32" s="296"/>
      <c r="F32" s="297"/>
      <c r="G32" s="215" t="s">
        <v>8675</v>
      </c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65"/>
      <c r="X32" s="165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215"/>
      <c r="AJ32" s="156"/>
      <c r="AK32" s="156"/>
      <c r="AL32" s="217" t="s">
        <v>8670</v>
      </c>
      <c r="AM32" s="156"/>
      <c r="AN32" s="156"/>
      <c r="AO32" s="156"/>
      <c r="AP32" s="157"/>
      <c r="AQ32" s="197"/>
      <c r="AR32" s="156"/>
      <c r="AS32" s="156"/>
      <c r="AT32" s="156"/>
      <c r="AU32" s="156"/>
      <c r="AV32" s="156"/>
      <c r="AW32" s="156"/>
      <c r="AX32" s="158"/>
      <c r="AY32" s="148"/>
      <c r="BA32" s="193"/>
      <c r="BC32" s="193"/>
      <c r="BD32" s="358" t="str">
        <f>IF($D33&lt;&gt;"",$AL32,$AL32&amp;", ")</f>
        <v xml:space="preserve">TBL_A.k60_buno_id, </v>
      </c>
      <c r="BZ32" s="210"/>
      <c r="CA32" s="210"/>
    </row>
    <row r="33" spans="1:85" s="159" customFormat="1" ht="15" customHeight="1" outlineLevel="1">
      <c r="A33" s="153"/>
      <c r="B33" s="154"/>
      <c r="C33" s="155"/>
      <c r="D33" s="546"/>
      <c r="E33" s="547"/>
      <c r="F33" s="548"/>
      <c r="G33" s="215" t="s">
        <v>9367</v>
      </c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336"/>
      <c r="X33" s="336"/>
      <c r="Y33" s="156"/>
      <c r="Z33" s="156"/>
      <c r="AA33" s="156"/>
      <c r="AB33" s="156"/>
      <c r="AC33" s="156"/>
      <c r="AD33" s="156"/>
      <c r="AE33" s="156"/>
      <c r="AF33" s="156"/>
      <c r="AG33" s="156"/>
      <c r="AH33" s="156"/>
      <c r="AI33" s="156"/>
      <c r="AJ33" s="156"/>
      <c r="AK33" s="156"/>
      <c r="AL33" s="216" t="s">
        <v>9369</v>
      </c>
      <c r="AM33" s="174"/>
      <c r="AN33" s="174"/>
      <c r="AO33" s="174"/>
      <c r="AP33" s="334"/>
      <c r="AQ33" s="334"/>
      <c r="AR33" s="174"/>
      <c r="AS33" s="174"/>
      <c r="AT33" s="174"/>
      <c r="AU33" s="174"/>
      <c r="AV33" s="174"/>
      <c r="AW33" s="174"/>
      <c r="AX33" s="175"/>
      <c r="AY33" s="148"/>
      <c r="BA33" s="193"/>
      <c r="BC33" s="193"/>
      <c r="BD33" s="358" t="str">
        <f>IF($D34&lt;&gt;"",$AL33,$AL33&amp;", ")</f>
        <v>TBL_B.buhin_no AS k60_buno</v>
      </c>
      <c r="BZ33" s="210"/>
      <c r="CA33" s="210"/>
    </row>
    <row r="34" spans="1:85" s="159" customFormat="1" ht="15" customHeight="1" outlineLevel="1">
      <c r="A34" s="153"/>
      <c r="B34" s="154"/>
      <c r="C34" s="155"/>
      <c r="D34" s="831" t="s">
        <v>73</v>
      </c>
      <c r="E34" s="832"/>
      <c r="F34" s="833"/>
      <c r="G34" s="215" t="s">
        <v>9365</v>
      </c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65"/>
      <c r="X34" s="165"/>
      <c r="Y34" s="156"/>
      <c r="Z34" s="156"/>
      <c r="AA34" s="156"/>
      <c r="AB34" s="156"/>
      <c r="AC34" s="156"/>
      <c r="AD34" s="156"/>
      <c r="AE34" s="156"/>
      <c r="AF34" s="156"/>
      <c r="AG34" s="156"/>
      <c r="AH34" s="156"/>
      <c r="AI34" s="156"/>
      <c r="AJ34" s="156"/>
      <c r="AK34" s="156"/>
      <c r="AL34" s="341" t="s">
        <v>8677</v>
      </c>
      <c r="AM34" s="156"/>
      <c r="AN34" s="156"/>
      <c r="AO34" s="157"/>
      <c r="AP34" s="157"/>
      <c r="AQ34" s="157"/>
      <c r="AR34" s="156"/>
      <c r="AS34" s="156"/>
      <c r="AT34" s="156"/>
      <c r="AU34" s="156"/>
      <c r="AV34" s="156"/>
      <c r="AW34" s="156"/>
      <c r="AX34" s="158"/>
      <c r="AY34" s="148"/>
      <c r="BA34" s="193"/>
      <c r="BC34" s="193"/>
      <c r="BD34" s="357" t="str">
        <f>"FROM UPK.upk_k60."&amp;$AL34</f>
        <v>FROM UPK.upk_k60.k60_so_buno_link AS TBL_A</v>
      </c>
    </row>
    <row r="35" spans="1:85" s="159" customFormat="1" ht="15" customHeight="1" outlineLevel="1">
      <c r="A35" s="153"/>
      <c r="B35" s="154"/>
      <c r="C35" s="155"/>
      <c r="D35" s="546"/>
      <c r="E35" s="547"/>
      <c r="F35" s="548"/>
      <c r="G35" s="156"/>
      <c r="H35" s="215" t="s">
        <v>8650</v>
      </c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7"/>
      <c r="X35" s="157"/>
      <c r="Y35" s="156"/>
      <c r="Z35" s="156"/>
      <c r="AA35" s="156"/>
      <c r="AB35" s="156"/>
      <c r="AC35" s="156"/>
      <c r="AD35" s="156"/>
      <c r="AE35" s="156"/>
      <c r="AF35" s="156"/>
      <c r="AG35" s="156"/>
      <c r="AH35" s="156"/>
      <c r="AI35" s="156"/>
      <c r="AJ35" s="156"/>
      <c r="AK35" s="170"/>
      <c r="AL35" s="343" t="s">
        <v>9368</v>
      </c>
      <c r="AM35" s="170"/>
      <c r="AN35" s="170"/>
      <c r="AO35" s="337"/>
      <c r="AP35" s="337"/>
      <c r="AQ35" s="337"/>
      <c r="AR35" s="170"/>
      <c r="AS35" s="170"/>
      <c r="AT35" s="170"/>
      <c r="AU35" s="170"/>
      <c r="AV35" s="170"/>
      <c r="AW35" s="170"/>
      <c r="AX35" s="158"/>
      <c r="AY35" s="148"/>
      <c r="BA35" s="193"/>
      <c r="BC35" s="193"/>
      <c r="BD35" s="358" t="s">
        <v>9370</v>
      </c>
    </row>
    <row r="36" spans="1:85" s="159" customFormat="1" ht="15" customHeight="1" outlineLevel="1">
      <c r="A36" s="153"/>
      <c r="B36" s="154"/>
      <c r="C36" s="155"/>
      <c r="D36" s="546"/>
      <c r="E36" s="547"/>
      <c r="F36" s="548"/>
      <c r="G36" s="188"/>
      <c r="H36" s="209"/>
      <c r="I36" s="209" t="s">
        <v>8652</v>
      </c>
      <c r="J36" s="174"/>
      <c r="K36" s="174"/>
      <c r="L36" s="209" t="s">
        <v>9366</v>
      </c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342"/>
      <c r="X36" s="342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254"/>
      <c r="AL36" s="252" t="s">
        <v>8661</v>
      </c>
      <c r="AM36" s="174"/>
      <c r="AN36" s="174"/>
      <c r="AO36" s="165"/>
      <c r="AP36" s="165"/>
      <c r="AQ36" s="165"/>
      <c r="AR36" s="174"/>
      <c r="AS36" s="174"/>
      <c r="AT36" s="174"/>
      <c r="AU36" s="174"/>
      <c r="AV36" s="174"/>
      <c r="AW36" s="174"/>
      <c r="AX36" s="158"/>
      <c r="AY36" s="148"/>
      <c r="BA36" s="193"/>
      <c r="BC36" s="193"/>
      <c r="BD36" s="358" t="s">
        <v>8660</v>
      </c>
      <c r="BE36" s="358"/>
    </row>
    <row r="37" spans="1:85" s="159" customFormat="1" ht="15" customHeight="1" outlineLevel="1">
      <c r="A37" s="153"/>
      <c r="B37" s="154"/>
      <c r="C37" s="155"/>
      <c r="D37" s="837" t="s">
        <v>74</v>
      </c>
      <c r="E37" s="838"/>
      <c r="F37" s="839"/>
      <c r="G37" s="173" t="s">
        <v>8676</v>
      </c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335"/>
      <c r="X37" s="335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  <c r="AL37" s="277" t="s">
        <v>8672</v>
      </c>
      <c r="AM37" s="176"/>
      <c r="AN37" s="176"/>
      <c r="AO37" s="176"/>
      <c r="AP37" s="176"/>
      <c r="AQ37" s="335"/>
      <c r="AR37" s="176"/>
      <c r="AS37" s="176"/>
      <c r="AT37" s="176"/>
      <c r="AU37" s="176"/>
      <c r="AV37" s="176"/>
      <c r="AW37" s="176"/>
      <c r="AX37" s="177"/>
      <c r="AY37" s="249"/>
      <c r="BA37" s="193"/>
      <c r="BC37" s="193"/>
      <c r="BD37" s="358" t="str">
        <f>"WHERE "&amp;$AL37</f>
        <v>WHERE TBL_A.delete_date IS NULL</v>
      </c>
    </row>
    <row r="38" spans="1:85" s="159" customFormat="1" ht="15" customHeight="1">
      <c r="A38" s="153"/>
      <c r="B38" s="160"/>
      <c r="C38" s="160"/>
      <c r="D38" s="194"/>
      <c r="E38" s="194"/>
      <c r="F38" s="194"/>
      <c r="G38" s="161"/>
      <c r="H38" s="161"/>
      <c r="I38" s="161"/>
      <c r="J38" s="161"/>
      <c r="K38" s="161"/>
      <c r="L38" s="161"/>
      <c r="M38" s="161"/>
      <c r="N38" s="161"/>
      <c r="O38" s="161" t="s">
        <v>10200</v>
      </c>
      <c r="P38" s="161"/>
      <c r="Q38" s="161"/>
      <c r="R38" s="161"/>
      <c r="S38" s="161"/>
      <c r="T38" s="161"/>
      <c r="U38" s="161"/>
      <c r="V38" s="161"/>
      <c r="Y38" s="161"/>
      <c r="Z38" s="161"/>
      <c r="AA38" s="161"/>
      <c r="AB38" s="161"/>
      <c r="AC38" s="161"/>
      <c r="AD38" s="161"/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2"/>
      <c r="AP38" s="162"/>
      <c r="AQ38" s="162"/>
      <c r="AR38" s="161"/>
      <c r="AS38" s="161"/>
      <c r="AT38" s="161"/>
      <c r="AU38" s="161"/>
      <c r="AV38" s="161"/>
      <c r="AW38" s="161"/>
      <c r="AX38" s="161"/>
      <c r="AY38" s="148"/>
      <c r="BA38" s="193"/>
      <c r="BC38" s="193"/>
      <c r="BD38" s="260"/>
    </row>
    <row r="39" spans="1:85" ht="15" customHeight="1">
      <c r="A39" s="44"/>
      <c r="B39" s="859">
        <f>MAX(B$6:B38)+1</f>
        <v>5</v>
      </c>
      <c r="C39" s="860"/>
      <c r="D39" s="842" t="str">
        <f>IF(ISERROR(VLOOKUP(B39,ビュー一覧!$B$6:$T$100,8,FALSE)),"",VLOOKUP(B39,ビュー一覧!$B$6:$T$100,8,FALSE))</f>
        <v>部品番号リンク情報リスト</v>
      </c>
      <c r="E39" s="843"/>
      <c r="F39" s="843"/>
      <c r="G39" s="843"/>
      <c r="H39" s="843"/>
      <c r="I39" s="843"/>
      <c r="J39" s="843"/>
      <c r="K39" s="843"/>
      <c r="L39" s="843"/>
      <c r="M39" s="843"/>
      <c r="N39" s="843"/>
      <c r="O39" s="298" t="str">
        <f>IF(ISERROR(VLOOKUP($B39,ビュー一覧!$B$6:$T$100,19,FALSE)),"",VLOOKUP($B39,ビュー一覧!$B$6:$T$100,3,FALSE)&amp;"."&amp;VLOOKUP($B39,ビュー一覧!$B$6:$T$100,19,FALSE))</f>
        <v>UPK_TEST.upk_k40.v_k60_press_buno_list</v>
      </c>
      <c r="P39" s="299"/>
      <c r="Q39" s="299"/>
      <c r="R39" s="299"/>
      <c r="S39" s="299"/>
      <c r="T39" s="299"/>
      <c r="U39" s="299"/>
      <c r="V39" s="299"/>
      <c r="W39" s="299"/>
      <c r="X39" s="299"/>
      <c r="Y39" s="299"/>
      <c r="Z39" s="300"/>
      <c r="AA39" s="845" t="str">
        <f>IF(ISERROR(VLOOKUP($B39,ビュー一覧!$B$6:$AE$100,30,FALSE)),"",VLOOKUP($B39,ビュー一覧!$B$6:$AE$100,30,FALSE))</f>
        <v>圧造課部番と正式部番のリンク情報の縦並び（圧造課部番重複有）</v>
      </c>
      <c r="AB39" s="846"/>
      <c r="AC39" s="846"/>
      <c r="AD39" s="846"/>
      <c r="AE39" s="846"/>
      <c r="AF39" s="846"/>
      <c r="AG39" s="846"/>
      <c r="AH39" s="846"/>
      <c r="AI39" s="846"/>
      <c r="AJ39" s="846"/>
      <c r="AK39" s="846"/>
      <c r="AL39" s="846"/>
      <c r="AM39" s="846"/>
      <c r="AN39" s="846"/>
      <c r="AO39" s="846"/>
      <c r="AP39" s="846"/>
      <c r="AQ39" s="846"/>
      <c r="AR39" s="846"/>
      <c r="AS39" s="846"/>
      <c r="AT39" s="846"/>
      <c r="AU39" s="846"/>
      <c r="AV39" s="846"/>
      <c r="AW39" s="846"/>
      <c r="AX39" s="847"/>
      <c r="AY39" s="46"/>
      <c r="BD39" s="356" t="str">
        <f>IF($O39&lt;&gt;"","CREATE VIEW "&amp;SUBSTITUTE($O39,"UPK.","")&amp;" AS ","")</f>
        <v xml:space="preserve">CREATE VIEW UPK_TEST.upk_k40.v_k60_press_buno_list AS </v>
      </c>
      <c r="BE39" s="355"/>
      <c r="BF39" s="355"/>
      <c r="BG39" s="355"/>
      <c r="BH39" s="355"/>
      <c r="BI39" s="355"/>
      <c r="BJ39" s="355"/>
      <c r="BK39" s="355"/>
      <c r="BL39" s="355"/>
      <c r="BM39" s="355"/>
      <c r="BN39" s="355"/>
      <c r="BO39" s="355"/>
      <c r="BP39" s="355"/>
      <c r="BQ39" s="355"/>
      <c r="BR39" s="355"/>
      <c r="BS39" s="355"/>
      <c r="BT39" s="355"/>
      <c r="BU39" s="355"/>
      <c r="BV39" s="355"/>
      <c r="BW39" s="355"/>
      <c r="BX39" s="355"/>
      <c r="BY39" s="355"/>
      <c r="BZ39" s="355"/>
      <c r="CA39" s="355"/>
      <c r="CB39" s="355"/>
      <c r="CC39" s="355"/>
      <c r="CD39" s="355"/>
      <c r="CE39" s="355"/>
      <c r="CF39" s="355"/>
      <c r="CG39" s="355"/>
    </row>
    <row r="40" spans="1:85" outlineLevel="1">
      <c r="A40" s="153"/>
      <c r="B40" s="154"/>
      <c r="C40" s="155"/>
      <c r="D40" s="848" t="s">
        <v>72</v>
      </c>
      <c r="E40" s="849"/>
      <c r="F40" s="850"/>
      <c r="G40" s="851" t="s">
        <v>94</v>
      </c>
      <c r="H40" s="852"/>
      <c r="I40" s="852"/>
      <c r="J40" s="852"/>
      <c r="K40" s="852"/>
      <c r="L40" s="852"/>
      <c r="M40" s="852"/>
      <c r="N40" s="852"/>
      <c r="O40" s="852"/>
      <c r="P40" s="852"/>
      <c r="Q40" s="852"/>
      <c r="R40" s="852"/>
      <c r="S40" s="852"/>
      <c r="T40" s="852"/>
      <c r="U40" s="852"/>
      <c r="V40" s="852"/>
      <c r="W40" s="852"/>
      <c r="X40" s="852"/>
      <c r="Y40" s="852"/>
      <c r="Z40" s="852"/>
      <c r="AA40" s="852"/>
      <c r="AB40" s="852"/>
      <c r="AC40" s="852"/>
      <c r="AD40" s="852"/>
      <c r="AE40" s="852"/>
      <c r="AF40" s="852"/>
      <c r="AG40" s="852"/>
      <c r="AH40" s="852"/>
      <c r="AI40" s="852"/>
      <c r="AJ40" s="852"/>
      <c r="AK40" s="853"/>
      <c r="AL40" s="854" t="s">
        <v>95</v>
      </c>
      <c r="AM40" s="852"/>
      <c r="AN40" s="852"/>
      <c r="AO40" s="852"/>
      <c r="AP40" s="852"/>
      <c r="AQ40" s="852"/>
      <c r="AR40" s="852"/>
      <c r="AS40" s="852"/>
      <c r="AT40" s="852"/>
      <c r="AU40" s="852"/>
      <c r="AV40" s="852"/>
      <c r="AW40" s="852"/>
      <c r="AX40" s="855"/>
      <c r="AY40" s="148"/>
      <c r="BD40" s="357" t="s">
        <v>8723</v>
      </c>
    </row>
    <row r="41" spans="1:85" s="159" customFormat="1" ht="15" customHeight="1" outlineLevel="1">
      <c r="A41" s="153"/>
      <c r="B41" s="154"/>
      <c r="C41" s="155"/>
      <c r="D41" s="828"/>
      <c r="E41" s="829"/>
      <c r="F41" s="830"/>
      <c r="G41" s="215" t="s">
        <v>8658</v>
      </c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64"/>
      <c r="X41" s="164"/>
      <c r="Y41" s="156"/>
      <c r="Z41" s="156"/>
      <c r="AA41" s="156"/>
      <c r="AB41" s="156"/>
      <c r="AC41" s="156"/>
      <c r="AD41" s="156"/>
      <c r="AE41" s="156"/>
      <c r="AF41" s="156"/>
      <c r="AG41" s="156"/>
      <c r="AH41" s="156"/>
      <c r="AI41" s="156"/>
      <c r="AJ41" s="156"/>
      <c r="AK41" s="156"/>
      <c r="AL41" s="220" t="s">
        <v>9358</v>
      </c>
      <c r="AM41" s="156"/>
      <c r="AN41" s="156"/>
      <c r="AO41" s="156"/>
      <c r="AP41" s="157"/>
      <c r="AQ41" s="196"/>
      <c r="AR41" s="156"/>
      <c r="AS41" s="156"/>
      <c r="AT41" s="156"/>
      <c r="AU41" s="156"/>
      <c r="AV41" s="156"/>
      <c r="AW41" s="156"/>
      <c r="AX41" s="158"/>
      <c r="AY41" s="148"/>
      <c r="BA41" s="193"/>
      <c r="BC41" s="193"/>
      <c r="BD41" s="358" t="str">
        <f>IF($D43&lt;&gt;"",$AL41,$AL41&amp;", ")</f>
        <v xml:space="preserve">TBL_A.k60_buno_id AS k60_buno_id, </v>
      </c>
      <c r="BZ41" s="210"/>
      <c r="CA41" s="210"/>
    </row>
    <row r="42" spans="1:85" s="159" customFormat="1" ht="15" customHeight="1" outlineLevel="1">
      <c r="A42" s="153"/>
      <c r="B42" s="154"/>
      <c r="C42" s="155"/>
      <c r="D42" s="538"/>
      <c r="E42" s="539"/>
      <c r="F42" s="540"/>
      <c r="G42" s="215" t="s">
        <v>8659</v>
      </c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65"/>
      <c r="X42" s="165"/>
      <c r="Y42" s="156"/>
      <c r="Z42" s="156"/>
      <c r="AA42" s="156"/>
      <c r="AB42" s="156"/>
      <c r="AC42" s="156"/>
      <c r="AD42" s="156"/>
      <c r="AE42" s="156"/>
      <c r="AF42" s="156"/>
      <c r="AG42" s="156"/>
      <c r="AH42" s="156"/>
      <c r="AI42" s="156"/>
      <c r="AJ42" s="156"/>
      <c r="AK42" s="156"/>
      <c r="AL42" s="217" t="s">
        <v>9362</v>
      </c>
      <c r="AM42" s="156"/>
      <c r="AN42" s="156"/>
      <c r="AO42" s="156"/>
      <c r="AP42" s="157"/>
      <c r="AQ42" s="197"/>
      <c r="AR42" s="156"/>
      <c r="AS42" s="156"/>
      <c r="AT42" s="156"/>
      <c r="AU42" s="156"/>
      <c r="AV42" s="156"/>
      <c r="AW42" s="156"/>
      <c r="AX42" s="158"/>
      <c r="AY42" s="148"/>
      <c r="BA42" s="193"/>
      <c r="BC42" s="193"/>
      <c r="BD42" s="358" t="str">
        <f>IF($D43&lt;&gt;"",$AL42,$AL42&amp;", ")</f>
        <v xml:space="preserve">TBL_A.buno_id AS buno_id, </v>
      </c>
      <c r="BZ42" s="210"/>
      <c r="CA42" s="210"/>
    </row>
    <row r="43" spans="1:85" s="159" customFormat="1" ht="15" customHeight="1" outlineLevel="1">
      <c r="A43" s="153"/>
      <c r="B43" s="154"/>
      <c r="C43" s="155"/>
      <c r="D43" s="295"/>
      <c r="E43" s="296"/>
      <c r="F43" s="297"/>
      <c r="G43" s="215" t="s">
        <v>8643</v>
      </c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65"/>
      <c r="X43" s="165"/>
      <c r="Y43" s="156"/>
      <c r="Z43" s="156"/>
      <c r="AA43" s="156"/>
      <c r="AB43" s="156"/>
      <c r="AC43" s="156"/>
      <c r="AD43" s="156"/>
      <c r="AE43" s="156"/>
      <c r="AF43" s="156"/>
      <c r="AG43" s="156"/>
      <c r="AH43" s="156"/>
      <c r="AI43" s="156"/>
      <c r="AJ43" s="156"/>
      <c r="AK43" s="156"/>
      <c r="AL43" s="217" t="s">
        <v>9361</v>
      </c>
      <c r="AM43" s="156"/>
      <c r="AN43" s="156"/>
      <c r="AO43" s="156"/>
      <c r="AP43" s="157"/>
      <c r="AQ43" s="197"/>
      <c r="AR43" s="156"/>
      <c r="AS43" s="156"/>
      <c r="AT43" s="156"/>
      <c r="AU43" s="156"/>
      <c r="AV43" s="156"/>
      <c r="AW43" s="156"/>
      <c r="AX43" s="158"/>
      <c r="AY43" s="148"/>
      <c r="BA43" s="193"/>
      <c r="BC43" s="193"/>
      <c r="BD43" s="358" t="str">
        <f>IF($D44&lt;&gt;"",$AL43,$AL43&amp;", ")</f>
        <v xml:space="preserve">TBL_B.buhin_no AS k60_buhin_no, </v>
      </c>
      <c r="BZ43" s="210"/>
      <c r="CA43" s="210"/>
    </row>
    <row r="44" spans="1:85" s="159" customFormat="1" ht="15" customHeight="1" outlineLevel="1">
      <c r="A44" s="153"/>
      <c r="B44" s="154"/>
      <c r="C44" s="155"/>
      <c r="D44" s="295"/>
      <c r="E44" s="296"/>
      <c r="F44" s="297"/>
      <c r="G44" s="215" t="s">
        <v>8644</v>
      </c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65"/>
      <c r="X44" s="165"/>
      <c r="Y44" s="156"/>
      <c r="Z44" s="156"/>
      <c r="AA44" s="156"/>
      <c r="AB44" s="156"/>
      <c r="AC44" s="156"/>
      <c r="AD44" s="156"/>
      <c r="AE44" s="156"/>
      <c r="AF44" s="156"/>
      <c r="AG44" s="156"/>
      <c r="AH44" s="156"/>
      <c r="AI44" s="156"/>
      <c r="AJ44" s="156"/>
      <c r="AK44" s="156"/>
      <c r="AL44" s="217" t="s">
        <v>9364</v>
      </c>
      <c r="AM44" s="156"/>
      <c r="AN44" s="156"/>
      <c r="AO44" s="156"/>
      <c r="AP44" s="157"/>
      <c r="AQ44" s="197"/>
      <c r="AR44" s="156"/>
      <c r="AS44" s="156"/>
      <c r="AT44" s="156"/>
      <c r="AU44" s="156"/>
      <c r="AV44" s="156"/>
      <c r="AW44" s="156"/>
      <c r="AX44" s="158"/>
      <c r="AY44" s="148"/>
      <c r="BA44" s="193"/>
      <c r="BC44" s="193"/>
      <c r="BD44" s="358" t="str">
        <f>IF($D45&lt;&gt;"",$AL44,$AL44&amp;", ")</f>
        <v>TBL_C.buhin_no AS buno</v>
      </c>
      <c r="BZ44" s="210"/>
      <c r="CA44" s="210"/>
    </row>
    <row r="45" spans="1:85" s="159" customFormat="1" ht="15" customHeight="1" outlineLevel="1">
      <c r="A45" s="153"/>
      <c r="B45" s="154"/>
      <c r="C45" s="155"/>
      <c r="D45" s="856" t="s">
        <v>8628</v>
      </c>
      <c r="E45" s="857"/>
      <c r="F45" s="858"/>
      <c r="G45" s="215" t="s">
        <v>8647</v>
      </c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336"/>
      <c r="X45" s="33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216" t="s">
        <v>8648</v>
      </c>
      <c r="AM45" s="174"/>
      <c r="AN45" s="174"/>
      <c r="AO45" s="174"/>
      <c r="AP45" s="334"/>
      <c r="AQ45" s="334"/>
      <c r="AR45" s="174"/>
      <c r="AS45" s="174"/>
      <c r="AT45" s="174"/>
      <c r="AU45" s="174"/>
      <c r="AV45" s="174"/>
      <c r="AW45" s="174"/>
      <c r="AX45" s="175"/>
      <c r="AY45" s="148"/>
      <c r="BA45" s="193"/>
      <c r="BC45" s="193"/>
      <c r="BD45" s="358" t="s">
        <v>8729</v>
      </c>
      <c r="BZ45" s="210"/>
      <c r="CA45" s="210"/>
    </row>
    <row r="46" spans="1:85" s="159" customFormat="1" ht="15" customHeight="1" outlineLevel="1">
      <c r="A46" s="153"/>
      <c r="B46" s="154"/>
      <c r="C46" s="155"/>
      <c r="D46" s="831" t="s">
        <v>73</v>
      </c>
      <c r="E46" s="832"/>
      <c r="F46" s="833"/>
      <c r="G46" s="215" t="s">
        <v>8649</v>
      </c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65"/>
      <c r="X46" s="165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341"/>
      <c r="AM46" s="156"/>
      <c r="AN46" s="156"/>
      <c r="AO46" s="157"/>
      <c r="AP46" s="157"/>
      <c r="AQ46" s="157"/>
      <c r="AR46" s="156"/>
      <c r="AS46" s="156"/>
      <c r="AT46" s="156"/>
      <c r="AU46" s="156"/>
      <c r="AV46" s="156"/>
      <c r="AW46" s="156"/>
      <c r="AX46" s="158"/>
      <c r="AY46" s="148"/>
      <c r="BA46" s="193"/>
      <c r="BC46" s="193"/>
      <c r="BD46" s="358" t="s">
        <v>8730</v>
      </c>
    </row>
    <row r="47" spans="1:85" s="159" customFormat="1" ht="15" customHeight="1" outlineLevel="1">
      <c r="A47" s="153"/>
      <c r="B47" s="154"/>
      <c r="C47" s="155"/>
      <c r="D47" s="295"/>
      <c r="E47" s="296"/>
      <c r="F47" s="297"/>
      <c r="G47" s="156"/>
      <c r="H47" s="215" t="s">
        <v>8650</v>
      </c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7"/>
      <c r="X47" s="157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70"/>
      <c r="AL47" s="343" t="s">
        <v>8651</v>
      </c>
      <c r="AM47" s="170"/>
      <c r="AN47" s="170"/>
      <c r="AO47" s="337"/>
      <c r="AP47" s="337"/>
      <c r="AQ47" s="337"/>
      <c r="AR47" s="170"/>
      <c r="AS47" s="170"/>
      <c r="AT47" s="170"/>
      <c r="AU47" s="170"/>
      <c r="AV47" s="170"/>
      <c r="AW47" s="170"/>
      <c r="AX47" s="158"/>
      <c r="AY47" s="148"/>
      <c r="BA47" s="193"/>
      <c r="BC47" s="193"/>
      <c r="BD47" s="358" t="s">
        <v>8660</v>
      </c>
    </row>
    <row r="48" spans="1:85" s="159" customFormat="1" ht="15" customHeight="1" outlineLevel="1">
      <c r="A48" s="153"/>
      <c r="B48" s="154"/>
      <c r="C48" s="155"/>
      <c r="D48" s="295"/>
      <c r="E48" s="296"/>
      <c r="F48" s="297"/>
      <c r="G48" s="188"/>
      <c r="H48" s="209"/>
      <c r="I48" s="209" t="s">
        <v>8652</v>
      </c>
      <c r="J48" s="174"/>
      <c r="K48" s="174"/>
      <c r="L48" s="209" t="s">
        <v>8656</v>
      </c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342"/>
      <c r="X48" s="342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254"/>
      <c r="AL48" s="252" t="s">
        <v>8661</v>
      </c>
      <c r="AM48" s="174"/>
      <c r="AN48" s="174"/>
      <c r="AO48" s="165"/>
      <c r="AP48" s="165"/>
      <c r="AQ48" s="165"/>
      <c r="AR48" s="174"/>
      <c r="AS48" s="174"/>
      <c r="AT48" s="174"/>
      <c r="AU48" s="174"/>
      <c r="AV48" s="174"/>
      <c r="AW48" s="174"/>
      <c r="AX48" s="158"/>
      <c r="AY48" s="148"/>
      <c r="BA48" s="193"/>
      <c r="BC48" s="193"/>
      <c r="BD48" s="358" t="s">
        <v>8731</v>
      </c>
    </row>
    <row r="49" spans="1:85" s="159" customFormat="1" ht="15" customHeight="1" outlineLevel="1">
      <c r="A49" s="153"/>
      <c r="B49" s="154"/>
      <c r="C49" s="155"/>
      <c r="D49" s="295"/>
      <c r="E49" s="296"/>
      <c r="F49" s="297"/>
      <c r="G49" s="188"/>
      <c r="H49" s="209" t="s">
        <v>8653</v>
      </c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342"/>
      <c r="X49" s="342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254"/>
      <c r="AL49" s="252" t="s">
        <v>8654</v>
      </c>
      <c r="AM49" s="174"/>
      <c r="AN49" s="174"/>
      <c r="AO49" s="165"/>
      <c r="AP49" s="165"/>
      <c r="AQ49" s="165"/>
      <c r="AR49" s="174"/>
      <c r="AS49" s="174"/>
      <c r="AT49" s="174"/>
      <c r="AU49" s="174"/>
      <c r="AV49" s="174"/>
      <c r="AW49" s="174"/>
      <c r="AX49" s="158"/>
      <c r="AY49" s="148"/>
      <c r="BA49" s="193"/>
      <c r="BC49" s="193"/>
      <c r="BD49" s="358" t="s">
        <v>8662</v>
      </c>
    </row>
    <row r="50" spans="1:85" s="159" customFormat="1" ht="15" customHeight="1" outlineLevel="1">
      <c r="A50" s="153"/>
      <c r="B50" s="154"/>
      <c r="C50" s="155"/>
      <c r="D50" s="295"/>
      <c r="E50" s="296"/>
      <c r="F50" s="297"/>
      <c r="G50" s="188"/>
      <c r="H50" s="209"/>
      <c r="I50" s="209" t="s">
        <v>8655</v>
      </c>
      <c r="J50" s="174"/>
      <c r="K50" s="174"/>
      <c r="L50" s="209" t="s">
        <v>8657</v>
      </c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342"/>
      <c r="X50" s="342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254"/>
      <c r="AL50" s="252" t="s">
        <v>8663</v>
      </c>
      <c r="AM50" s="209"/>
      <c r="AN50" s="174"/>
      <c r="AO50" s="165"/>
      <c r="AP50" s="165"/>
      <c r="AQ50" s="165"/>
      <c r="AR50" s="174"/>
      <c r="AS50" s="174"/>
      <c r="AT50" s="174"/>
      <c r="AU50" s="174"/>
      <c r="AV50" s="174"/>
      <c r="AW50" s="174"/>
      <c r="AX50" s="158"/>
      <c r="AY50" s="148"/>
      <c r="BA50" s="193"/>
      <c r="BC50" s="193"/>
      <c r="BD50" s="260"/>
    </row>
    <row r="51" spans="1:85" s="159" customFormat="1" ht="15" customHeight="1" outlineLevel="1">
      <c r="A51" s="153"/>
      <c r="B51" s="344"/>
      <c r="C51" s="345"/>
      <c r="D51" s="834" t="s">
        <v>74</v>
      </c>
      <c r="E51" s="835"/>
      <c r="F51" s="836"/>
      <c r="G51" s="211" t="s">
        <v>8664</v>
      </c>
      <c r="H51" s="176"/>
      <c r="I51" s="176"/>
      <c r="J51" s="176"/>
      <c r="K51" s="176"/>
      <c r="L51" s="176"/>
      <c r="M51" s="176"/>
      <c r="N51" s="176"/>
      <c r="O51" s="176"/>
      <c r="P51" s="176"/>
      <c r="Q51" s="176"/>
      <c r="R51" s="176"/>
      <c r="S51" s="176"/>
      <c r="T51" s="176"/>
      <c r="U51" s="176"/>
      <c r="V51" s="176"/>
      <c r="W51" s="335"/>
      <c r="X51" s="335"/>
      <c r="Y51" s="176"/>
      <c r="Z51" s="176"/>
      <c r="AA51" s="176"/>
      <c r="AB51" s="176"/>
      <c r="AC51" s="176"/>
      <c r="AD51" s="176"/>
      <c r="AE51" s="176"/>
      <c r="AF51" s="176"/>
      <c r="AG51" s="176"/>
      <c r="AH51" s="176"/>
      <c r="AI51" s="176"/>
      <c r="AJ51" s="176"/>
      <c r="AK51" s="176"/>
      <c r="AL51" s="277"/>
      <c r="AM51" s="176"/>
      <c r="AN51" s="176"/>
      <c r="AO51" s="176"/>
      <c r="AP51" s="176"/>
      <c r="AQ51" s="335"/>
      <c r="AR51" s="176"/>
      <c r="AS51" s="176"/>
      <c r="AT51" s="176"/>
      <c r="AU51" s="176"/>
      <c r="AV51" s="176"/>
      <c r="AW51" s="176"/>
      <c r="AX51" s="177"/>
      <c r="AY51" s="249"/>
      <c r="BA51" s="193"/>
      <c r="BC51" s="193"/>
      <c r="BD51" s="260"/>
    </row>
    <row r="52" spans="1:85" s="159" customFormat="1" ht="15" customHeight="1">
      <c r="A52" s="153"/>
      <c r="B52" s="146"/>
      <c r="C52" s="146"/>
      <c r="D52" s="339"/>
      <c r="E52" s="339"/>
      <c r="F52" s="339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170"/>
      <c r="AL52" s="170"/>
      <c r="AM52" s="170"/>
      <c r="AN52" s="170"/>
      <c r="AO52" s="337"/>
      <c r="AP52" s="337"/>
      <c r="AQ52" s="337"/>
      <c r="AR52" s="170"/>
      <c r="AS52" s="170"/>
      <c r="AT52" s="170"/>
      <c r="AU52" s="170"/>
      <c r="AV52" s="170"/>
      <c r="AW52" s="170"/>
      <c r="AX52" s="170"/>
      <c r="AY52" s="148"/>
      <c r="BA52" s="193"/>
      <c r="BC52" s="193"/>
      <c r="BD52" s="260"/>
    </row>
    <row r="53" spans="1:85" ht="15" customHeight="1">
      <c r="A53" s="44"/>
      <c r="B53" s="859">
        <f>MAX(B$6:B52)+1</f>
        <v>6</v>
      </c>
      <c r="C53" s="860"/>
      <c r="D53" s="842" t="str">
        <f>IF(ISERROR(VLOOKUP(B53,ビュー一覧!$B$6:$T$100,8,FALSE)),"",VLOOKUP(B53,ビュー一覧!$B$6:$T$100,8,FALSE))</f>
        <v>部品番号リスト情報表</v>
      </c>
      <c r="E53" s="843"/>
      <c r="F53" s="843"/>
      <c r="G53" s="843"/>
      <c r="H53" s="843"/>
      <c r="I53" s="843"/>
      <c r="J53" s="843"/>
      <c r="K53" s="843"/>
      <c r="L53" s="843"/>
      <c r="M53" s="843"/>
      <c r="N53" s="843"/>
      <c r="O53" s="298" t="str">
        <f>IF(ISERROR(VLOOKUP($B53,ビュー一覧!$B$6:$T$100,19,FALSE)),"",VLOOKUP($B53,ビュー一覧!$B$6:$T$100,3,FALSE)&amp;"."&amp;VLOOKUP($B53,ビュー一覧!$B$6:$T$100,19,FALSE))</f>
        <v>UPK_TEST.upk_k40.v_k60_press_buno_spread</v>
      </c>
      <c r="P53" s="299"/>
      <c r="Q53" s="299"/>
      <c r="R53" s="299"/>
      <c r="S53" s="299"/>
      <c r="T53" s="299"/>
      <c r="U53" s="299"/>
      <c r="V53" s="299"/>
      <c r="W53" s="299"/>
      <c r="X53" s="299"/>
      <c r="Y53" s="299"/>
      <c r="Z53" s="300"/>
      <c r="AA53" s="845" t="str">
        <f>IF(ISERROR(VLOOKUP($B53,ビュー一覧!$B$6:$AE$100,30,FALSE)),"",VLOOKUP($B53,ビュー一覧!$B$6:$AE$100,30,FALSE))</f>
        <v>圧造課部番と正式部番のリンク情報の横並び（圧造課部番重複無）</v>
      </c>
      <c r="AB53" s="846"/>
      <c r="AC53" s="846"/>
      <c r="AD53" s="846"/>
      <c r="AE53" s="846"/>
      <c r="AF53" s="846"/>
      <c r="AG53" s="846"/>
      <c r="AH53" s="846"/>
      <c r="AI53" s="846"/>
      <c r="AJ53" s="846"/>
      <c r="AK53" s="846"/>
      <c r="AL53" s="846"/>
      <c r="AM53" s="846"/>
      <c r="AN53" s="846"/>
      <c r="AO53" s="846"/>
      <c r="AP53" s="846"/>
      <c r="AQ53" s="846"/>
      <c r="AR53" s="846"/>
      <c r="AS53" s="846"/>
      <c r="AT53" s="846"/>
      <c r="AU53" s="846"/>
      <c r="AV53" s="846"/>
      <c r="AW53" s="846"/>
      <c r="AX53" s="847"/>
      <c r="AY53" s="46"/>
      <c r="BD53" s="356" t="str">
        <f>IF($O53&lt;&gt;"","CREATE VIEW "&amp;SUBSTITUTE($O53,"UPK.","")&amp;" AS ","")</f>
        <v xml:space="preserve">CREATE VIEW UPK_TEST.upk_k40.v_k60_press_buno_spread AS </v>
      </c>
      <c r="BE53" s="355"/>
      <c r="BF53" s="355"/>
      <c r="BG53" s="355"/>
      <c r="BH53" s="355"/>
      <c r="BI53" s="355"/>
      <c r="BJ53" s="355"/>
      <c r="BK53" s="355"/>
      <c r="BL53" s="355"/>
      <c r="BM53" s="355"/>
      <c r="BN53" s="355"/>
      <c r="BO53" s="355"/>
      <c r="BP53" s="355"/>
      <c r="BQ53" s="355"/>
      <c r="BR53" s="355"/>
      <c r="BS53" s="355"/>
      <c r="BT53" s="355"/>
      <c r="BU53" s="355"/>
      <c r="BV53" s="355"/>
      <c r="BW53" s="355"/>
      <c r="BX53" s="355"/>
      <c r="BY53" s="355"/>
      <c r="BZ53" s="355"/>
      <c r="CA53" s="355"/>
      <c r="CB53" s="355"/>
      <c r="CC53" s="355"/>
      <c r="CD53" s="355"/>
      <c r="CE53" s="355"/>
      <c r="CF53" s="355"/>
      <c r="CG53" s="355"/>
    </row>
    <row r="54" spans="1:85" hidden="1" outlineLevel="1">
      <c r="A54" s="153"/>
      <c r="B54" s="154"/>
      <c r="C54" s="155"/>
      <c r="D54" s="848" t="s">
        <v>72</v>
      </c>
      <c r="E54" s="849"/>
      <c r="F54" s="850"/>
      <c r="G54" s="851" t="s">
        <v>94</v>
      </c>
      <c r="H54" s="852"/>
      <c r="I54" s="852"/>
      <c r="J54" s="852"/>
      <c r="K54" s="852"/>
      <c r="L54" s="852"/>
      <c r="M54" s="852"/>
      <c r="N54" s="852"/>
      <c r="O54" s="852"/>
      <c r="P54" s="852"/>
      <c r="Q54" s="852"/>
      <c r="R54" s="852"/>
      <c r="S54" s="852"/>
      <c r="T54" s="852"/>
      <c r="U54" s="852"/>
      <c r="V54" s="852"/>
      <c r="W54" s="852"/>
      <c r="X54" s="852"/>
      <c r="Y54" s="852"/>
      <c r="Z54" s="852"/>
      <c r="AA54" s="852"/>
      <c r="AB54" s="852"/>
      <c r="AC54" s="852"/>
      <c r="AD54" s="852"/>
      <c r="AE54" s="852"/>
      <c r="AF54" s="852"/>
      <c r="AG54" s="852"/>
      <c r="AH54" s="852"/>
      <c r="AI54" s="852"/>
      <c r="AJ54" s="852"/>
      <c r="AK54" s="853"/>
      <c r="AL54" s="854" t="s">
        <v>95</v>
      </c>
      <c r="AM54" s="852"/>
      <c r="AN54" s="852"/>
      <c r="AO54" s="852"/>
      <c r="AP54" s="852"/>
      <c r="AQ54" s="852"/>
      <c r="AR54" s="852"/>
      <c r="AS54" s="852"/>
      <c r="AT54" s="852"/>
      <c r="AU54" s="852"/>
      <c r="AV54" s="852"/>
      <c r="AW54" s="852"/>
      <c r="AX54" s="855"/>
      <c r="AY54" s="148"/>
      <c r="BD54" s="357"/>
    </row>
    <row r="55" spans="1:85" s="159" customFormat="1" ht="15" hidden="1" customHeight="1" outlineLevel="1">
      <c r="A55" s="153"/>
      <c r="B55" s="154"/>
      <c r="C55" s="155"/>
      <c r="D55" s="828"/>
      <c r="E55" s="829"/>
      <c r="F55" s="830"/>
      <c r="G55" s="215" t="s">
        <v>8707</v>
      </c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64"/>
      <c r="X55" s="164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220" t="s">
        <v>8713</v>
      </c>
      <c r="AM55" s="156"/>
      <c r="AN55" s="156"/>
      <c r="AO55" s="156"/>
      <c r="AP55" s="157"/>
      <c r="AQ55" s="196"/>
      <c r="AR55" s="156"/>
      <c r="AS55" s="156"/>
      <c r="AT55" s="156"/>
      <c r="AU55" s="156"/>
      <c r="AV55" s="156"/>
      <c r="AW55" s="156"/>
      <c r="AX55" s="158"/>
      <c r="AY55" s="148"/>
      <c r="BA55" s="193"/>
      <c r="BC55" s="193"/>
      <c r="BD55" s="358" t="s">
        <v>8617</v>
      </c>
      <c r="BZ55" s="210"/>
      <c r="CA55" s="210"/>
    </row>
    <row r="56" spans="1:85" s="159" customFormat="1" ht="15" hidden="1" customHeight="1" outlineLevel="1">
      <c r="A56" s="153"/>
      <c r="B56" s="154"/>
      <c r="C56" s="155"/>
      <c r="D56" s="295"/>
      <c r="E56" s="296"/>
      <c r="F56" s="297"/>
      <c r="G56" s="215" t="s">
        <v>8708</v>
      </c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65"/>
      <c r="X56" s="165"/>
      <c r="Y56" s="156"/>
      <c r="Z56" s="156"/>
      <c r="AA56" s="156"/>
      <c r="AB56" s="156"/>
      <c r="AC56" s="156"/>
      <c r="AD56" s="156"/>
      <c r="AE56" s="156"/>
      <c r="AF56" s="156"/>
      <c r="AG56" s="156"/>
      <c r="AH56" s="156"/>
      <c r="AI56" s="156"/>
      <c r="AJ56" s="156"/>
      <c r="AK56" s="156"/>
      <c r="AL56" s="217" t="s">
        <v>8714</v>
      </c>
      <c r="AM56" s="156"/>
      <c r="AN56" s="156"/>
      <c r="AO56" s="156"/>
      <c r="AP56" s="157"/>
      <c r="AQ56" s="197"/>
      <c r="AR56" s="156"/>
      <c r="AS56" s="156"/>
      <c r="AT56" s="156"/>
      <c r="AU56" s="156"/>
      <c r="AV56" s="156"/>
      <c r="AW56" s="156"/>
      <c r="AX56" s="158"/>
      <c r="AY56" s="148"/>
      <c r="BA56" s="193"/>
      <c r="BC56" s="193"/>
      <c r="BD56" s="358" t="s">
        <v>8618</v>
      </c>
      <c r="BZ56" s="210"/>
      <c r="CA56" s="210"/>
    </row>
    <row r="57" spans="1:85" s="159" customFormat="1" ht="15" hidden="1" customHeight="1" outlineLevel="1">
      <c r="A57" s="153"/>
      <c r="B57" s="154"/>
      <c r="C57" s="155"/>
      <c r="D57" s="295"/>
      <c r="E57" s="296"/>
      <c r="F57" s="297"/>
      <c r="G57" s="215" t="s">
        <v>8709</v>
      </c>
      <c r="H57" s="156"/>
      <c r="I57" s="156"/>
      <c r="J57" s="156"/>
      <c r="K57" s="215"/>
      <c r="L57" s="156"/>
      <c r="M57" s="156"/>
      <c r="N57" s="156"/>
      <c r="O57" s="156"/>
      <c r="P57" s="156"/>
      <c r="Q57" s="156"/>
      <c r="R57" s="156"/>
      <c r="S57" s="156"/>
      <c r="T57" s="215"/>
      <c r="U57" s="156"/>
      <c r="V57" s="156"/>
      <c r="W57" s="165"/>
      <c r="X57" s="165"/>
      <c r="Y57" s="215"/>
      <c r="Z57" s="156"/>
      <c r="AA57" s="156"/>
      <c r="AB57" s="156"/>
      <c r="AC57" s="215"/>
      <c r="AD57" s="156"/>
      <c r="AE57" s="156"/>
      <c r="AF57" s="156"/>
      <c r="AG57" s="156"/>
      <c r="AH57" s="156"/>
      <c r="AI57" s="156"/>
      <c r="AJ57" s="156"/>
      <c r="AK57" s="156"/>
      <c r="AL57" s="217" t="s">
        <v>8716</v>
      </c>
      <c r="AM57" s="156"/>
      <c r="AN57" s="156"/>
      <c r="AO57" s="215" t="s">
        <v>8717</v>
      </c>
      <c r="AP57" s="157"/>
      <c r="AQ57" s="197"/>
      <c r="AR57" s="156"/>
      <c r="AS57" s="215" t="s">
        <v>8718</v>
      </c>
      <c r="AT57" s="156"/>
      <c r="AU57" s="156"/>
      <c r="AV57" s="156"/>
      <c r="AW57" s="156"/>
      <c r="AX57" s="158"/>
      <c r="AY57" s="148"/>
      <c r="BA57" s="193"/>
      <c r="BC57" s="193"/>
      <c r="BD57" s="358" t="s">
        <v>8619</v>
      </c>
      <c r="BZ57" s="210"/>
      <c r="CA57" s="210"/>
    </row>
    <row r="58" spans="1:85" s="159" customFormat="1" ht="15" hidden="1" customHeight="1" outlineLevel="1">
      <c r="A58" s="153"/>
      <c r="B58" s="154"/>
      <c r="C58" s="155"/>
      <c r="D58" s="295"/>
      <c r="E58" s="296"/>
      <c r="F58" s="297"/>
      <c r="G58" s="215" t="s">
        <v>8710</v>
      </c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65"/>
      <c r="X58" s="165"/>
      <c r="Y58" s="156"/>
      <c r="Z58" s="156"/>
      <c r="AA58" s="156"/>
      <c r="AB58" s="156"/>
      <c r="AC58" s="156"/>
      <c r="AD58" s="156"/>
      <c r="AE58" s="156"/>
      <c r="AF58" s="156"/>
      <c r="AG58" s="156"/>
      <c r="AH58" s="156"/>
      <c r="AI58" s="156"/>
      <c r="AJ58" s="156"/>
      <c r="AK58" s="156"/>
      <c r="AL58" s="217" t="s">
        <v>8716</v>
      </c>
      <c r="AM58" s="156"/>
      <c r="AN58" s="156"/>
      <c r="AO58" s="215" t="s">
        <v>8719</v>
      </c>
      <c r="AP58" s="157"/>
      <c r="AQ58" s="197"/>
      <c r="AR58" s="156"/>
      <c r="AS58" s="215" t="s">
        <v>8720</v>
      </c>
      <c r="AT58" s="156"/>
      <c r="AU58" s="156"/>
      <c r="AV58" s="156"/>
      <c r="AW58" s="156"/>
      <c r="AX58" s="158"/>
      <c r="AY58" s="148"/>
      <c r="BA58" s="193"/>
      <c r="BC58" s="193"/>
      <c r="BD58" s="358" t="s">
        <v>8620</v>
      </c>
      <c r="BF58" s="43"/>
      <c r="BZ58" s="210"/>
      <c r="CA58" s="210"/>
    </row>
    <row r="59" spans="1:85" s="159" customFormat="1" ht="15" hidden="1" customHeight="1" outlineLevel="1">
      <c r="A59" s="153"/>
      <c r="B59" s="154"/>
      <c r="C59" s="155"/>
      <c r="D59" s="295"/>
      <c r="E59" s="296"/>
      <c r="F59" s="297"/>
      <c r="G59" s="215" t="s">
        <v>8711</v>
      </c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65"/>
      <c r="X59" s="165"/>
      <c r="Y59" s="156"/>
      <c r="Z59" s="156"/>
      <c r="AA59" s="156"/>
      <c r="AB59" s="156"/>
      <c r="AC59" s="156"/>
      <c r="AD59" s="156"/>
      <c r="AE59" s="156"/>
      <c r="AF59" s="156"/>
      <c r="AG59" s="156"/>
      <c r="AH59" s="156"/>
      <c r="AI59" s="156"/>
      <c r="AJ59" s="156"/>
      <c r="AK59" s="156"/>
      <c r="AL59" s="217" t="s">
        <v>8716</v>
      </c>
      <c r="AM59" s="156"/>
      <c r="AN59" s="156"/>
      <c r="AO59" s="215" t="s">
        <v>8717</v>
      </c>
      <c r="AP59" s="157"/>
      <c r="AQ59" s="197"/>
      <c r="AR59" s="156"/>
      <c r="AS59" s="215" t="s">
        <v>8721</v>
      </c>
      <c r="AT59" s="156"/>
      <c r="AU59" s="156"/>
      <c r="AV59" s="156"/>
      <c r="AW59" s="156"/>
      <c r="AX59" s="158"/>
      <c r="AY59" s="148"/>
      <c r="BA59" s="193"/>
      <c r="BC59" s="193"/>
      <c r="BD59" s="358" t="s">
        <v>8621</v>
      </c>
      <c r="BF59" s="43"/>
      <c r="BZ59" s="210"/>
      <c r="CA59" s="210"/>
    </row>
    <row r="60" spans="1:85" s="159" customFormat="1" ht="15" hidden="1" customHeight="1" outlineLevel="1">
      <c r="A60" s="153"/>
      <c r="B60" s="154"/>
      <c r="C60" s="155"/>
      <c r="D60" s="295"/>
      <c r="E60" s="296"/>
      <c r="F60" s="297"/>
      <c r="G60" s="215" t="s">
        <v>8712</v>
      </c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65"/>
      <c r="X60" s="165"/>
      <c r="Y60" s="156"/>
      <c r="Z60" s="156"/>
      <c r="AA60" s="156"/>
      <c r="AB60" s="156"/>
      <c r="AC60" s="156"/>
      <c r="AD60" s="156"/>
      <c r="AE60" s="156"/>
      <c r="AF60" s="156"/>
      <c r="AG60" s="156"/>
      <c r="AH60" s="156"/>
      <c r="AI60" s="156"/>
      <c r="AJ60" s="156"/>
      <c r="AK60" s="156"/>
      <c r="AL60" s="217" t="s">
        <v>8715</v>
      </c>
      <c r="AM60" s="156"/>
      <c r="AN60" s="156"/>
      <c r="AO60" s="156" t="s">
        <v>88</v>
      </c>
      <c r="AP60" s="157"/>
      <c r="AQ60" s="197"/>
      <c r="AR60" s="156"/>
      <c r="AS60" s="215" t="s">
        <v>8722</v>
      </c>
      <c r="AT60" s="156"/>
      <c r="AU60" s="156"/>
      <c r="AV60" s="156"/>
      <c r="AW60" s="156"/>
      <c r="AX60" s="158"/>
      <c r="AY60" s="148"/>
      <c r="BA60" s="193"/>
      <c r="BC60" s="193"/>
      <c r="BD60" s="358" t="s">
        <v>8622</v>
      </c>
      <c r="BZ60" s="210"/>
      <c r="CA60" s="210"/>
    </row>
    <row r="61" spans="1:85" s="159" customFormat="1" ht="15" hidden="1" customHeight="1" outlineLevel="1">
      <c r="A61" s="153"/>
      <c r="B61" s="154"/>
      <c r="C61" s="155"/>
      <c r="D61" s="848" t="s">
        <v>73</v>
      </c>
      <c r="E61" s="849"/>
      <c r="F61" s="850"/>
      <c r="G61" s="218" t="s">
        <v>8680</v>
      </c>
      <c r="H61" s="171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64"/>
      <c r="X61" s="164"/>
      <c r="Y61" s="171"/>
      <c r="Z61" s="171"/>
      <c r="AA61" s="171"/>
      <c r="AB61" s="171"/>
      <c r="AC61" s="171"/>
      <c r="AD61" s="171"/>
      <c r="AE61" s="171"/>
      <c r="AF61" s="171"/>
      <c r="AG61" s="171"/>
      <c r="AH61" s="171"/>
      <c r="AI61" s="171"/>
      <c r="AJ61" s="171"/>
      <c r="AK61" s="171"/>
      <c r="AL61" s="220" t="s">
        <v>8700</v>
      </c>
      <c r="AM61" s="171"/>
      <c r="AN61" s="171"/>
      <c r="AO61" s="171"/>
      <c r="AP61" s="171"/>
      <c r="AQ61" s="196"/>
      <c r="AR61" s="171"/>
      <c r="AS61" s="171"/>
      <c r="AT61" s="171"/>
      <c r="AU61" s="171"/>
      <c r="AV61" s="171"/>
      <c r="AW61" s="171"/>
      <c r="AX61" s="172"/>
      <c r="AY61" s="249"/>
      <c r="BA61" s="193"/>
      <c r="BC61" s="193"/>
      <c r="BD61" s="358" t="s">
        <v>8623</v>
      </c>
      <c r="BZ61" s="210"/>
      <c r="CA61" s="210"/>
    </row>
    <row r="62" spans="1:85" s="159" customFormat="1" ht="15" hidden="1" customHeight="1" outlineLevel="1">
      <c r="A62" s="153"/>
      <c r="B62" s="154"/>
      <c r="C62" s="155"/>
      <c r="D62" s="295"/>
      <c r="E62" s="296"/>
      <c r="F62" s="297"/>
      <c r="G62" s="188"/>
      <c r="H62" s="825" t="s">
        <v>76</v>
      </c>
      <c r="I62" s="826"/>
      <c r="J62" s="827"/>
      <c r="K62" s="218" t="s">
        <v>8680</v>
      </c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  <c r="W62" s="164"/>
      <c r="X62" s="164"/>
      <c r="Y62" s="171"/>
      <c r="Z62" s="171"/>
      <c r="AA62" s="171"/>
      <c r="AB62" s="171"/>
      <c r="AC62" s="171"/>
      <c r="AD62" s="171"/>
      <c r="AE62" s="171"/>
      <c r="AF62" s="171"/>
      <c r="AG62" s="171"/>
      <c r="AH62" s="171"/>
      <c r="AI62" s="171"/>
      <c r="AJ62" s="172"/>
      <c r="AK62" s="250"/>
      <c r="AL62" s="251"/>
      <c r="AM62" s="174"/>
      <c r="AN62" s="174"/>
      <c r="AO62" s="334"/>
      <c r="AP62" s="334"/>
      <c r="AQ62" s="334"/>
      <c r="AR62" s="174"/>
      <c r="AS62" s="174"/>
      <c r="AT62" s="174"/>
      <c r="AU62" s="174"/>
      <c r="AV62" s="174"/>
      <c r="AW62" s="174"/>
      <c r="AX62" s="175"/>
      <c r="AY62" s="249"/>
      <c r="BA62" s="193"/>
      <c r="BC62" s="193"/>
      <c r="BD62" s="358" t="s">
        <v>8732</v>
      </c>
      <c r="BZ62" s="210"/>
      <c r="CA62" s="210"/>
    </row>
    <row r="63" spans="1:85" s="159" customFormat="1" ht="15" hidden="1" customHeight="1" outlineLevel="1">
      <c r="A63" s="153"/>
      <c r="B63" s="154"/>
      <c r="C63" s="155"/>
      <c r="D63" s="295"/>
      <c r="E63" s="296"/>
      <c r="F63" s="297"/>
      <c r="G63" s="188"/>
      <c r="H63" s="828" t="s">
        <v>72</v>
      </c>
      <c r="I63" s="829"/>
      <c r="J63" s="830"/>
      <c r="K63" s="212" t="s">
        <v>8685</v>
      </c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7"/>
      <c r="X63" s="157"/>
      <c r="Y63" s="156"/>
      <c r="Z63" s="156"/>
      <c r="AA63" s="156"/>
      <c r="AB63" s="156"/>
      <c r="AC63" s="156"/>
      <c r="AD63" s="156"/>
      <c r="AE63" s="156"/>
      <c r="AF63" s="156"/>
      <c r="AG63" s="156"/>
      <c r="AH63" s="156"/>
      <c r="AI63" s="156"/>
      <c r="AJ63" s="158"/>
      <c r="AK63" s="250"/>
      <c r="AL63" s="252" t="s">
        <v>8689</v>
      </c>
      <c r="AM63" s="174"/>
      <c r="AN63" s="174"/>
      <c r="AO63" s="165"/>
      <c r="AP63" s="165"/>
      <c r="AQ63" s="165"/>
      <c r="AR63" s="174"/>
      <c r="AS63" s="174"/>
      <c r="AT63" s="174"/>
      <c r="AU63" s="174"/>
      <c r="AV63" s="174"/>
      <c r="AW63" s="174"/>
      <c r="AX63" s="175"/>
      <c r="AY63" s="249"/>
      <c r="BA63" s="193"/>
      <c r="BC63" s="193"/>
      <c r="BD63" s="358" t="s">
        <v>8733</v>
      </c>
      <c r="BZ63" s="210"/>
      <c r="CA63" s="210"/>
    </row>
    <row r="64" spans="1:85" s="159" customFormat="1" ht="15" hidden="1" customHeight="1" outlineLevel="1">
      <c r="A64" s="153"/>
      <c r="B64" s="154"/>
      <c r="C64" s="155"/>
      <c r="D64" s="295"/>
      <c r="E64" s="296"/>
      <c r="F64" s="297"/>
      <c r="G64" s="188"/>
      <c r="H64" s="295"/>
      <c r="I64" s="296"/>
      <c r="J64" s="297"/>
      <c r="K64" s="173" t="s">
        <v>8686</v>
      </c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65"/>
      <c r="X64" s="165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5"/>
      <c r="AK64" s="250"/>
      <c r="AL64" s="252" t="s">
        <v>8690</v>
      </c>
      <c r="AM64" s="174"/>
      <c r="AN64" s="174"/>
      <c r="AO64" s="165"/>
      <c r="AP64" s="165"/>
      <c r="AQ64" s="165"/>
      <c r="AR64" s="174"/>
      <c r="AS64" s="174"/>
      <c r="AT64" s="174"/>
      <c r="AU64" s="174"/>
      <c r="AV64" s="174"/>
      <c r="AW64" s="174"/>
      <c r="AX64" s="175"/>
      <c r="AY64" s="249"/>
      <c r="BA64" s="193"/>
      <c r="BC64" s="193"/>
      <c r="BD64" s="358" t="s">
        <v>8624</v>
      </c>
      <c r="BZ64" s="210"/>
      <c r="CA64" s="210"/>
    </row>
    <row r="65" spans="1:85" s="159" customFormat="1" ht="15" hidden="1" customHeight="1" outlineLevel="1">
      <c r="A65" s="153"/>
      <c r="B65" s="154"/>
      <c r="C65" s="155"/>
      <c r="D65" s="295"/>
      <c r="E65" s="296"/>
      <c r="F65" s="297"/>
      <c r="G65" s="188"/>
      <c r="H65" s="295"/>
      <c r="I65" s="296"/>
      <c r="J65" s="297"/>
      <c r="K65" s="173" t="s">
        <v>8688</v>
      </c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65"/>
      <c r="X65" s="165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5"/>
      <c r="AK65" s="250"/>
      <c r="AL65" s="252" t="s">
        <v>8691</v>
      </c>
      <c r="AM65" s="174"/>
      <c r="AN65" s="174"/>
      <c r="AO65" s="165"/>
      <c r="AP65" s="165"/>
      <c r="AQ65" s="165"/>
      <c r="AR65" s="174"/>
      <c r="AS65" s="174"/>
      <c r="AT65" s="174"/>
      <c r="AU65" s="174"/>
      <c r="AV65" s="174"/>
      <c r="AW65" s="174"/>
      <c r="AX65" s="175"/>
      <c r="AY65" s="249"/>
      <c r="BA65" s="193"/>
      <c r="BC65" s="193"/>
      <c r="BD65" s="358" t="s">
        <v>8734</v>
      </c>
      <c r="BZ65" s="210"/>
      <c r="CA65" s="210"/>
    </row>
    <row r="66" spans="1:85" s="159" customFormat="1" ht="15" hidden="1" customHeight="1" outlineLevel="1">
      <c r="A66" s="153"/>
      <c r="B66" s="154"/>
      <c r="C66" s="155"/>
      <c r="D66" s="295"/>
      <c r="E66" s="296"/>
      <c r="F66" s="297"/>
      <c r="G66" s="188"/>
      <c r="H66" s="295"/>
      <c r="I66" s="296"/>
      <c r="J66" s="297"/>
      <c r="K66" s="173" t="s">
        <v>8687</v>
      </c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65"/>
      <c r="X66" s="165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5"/>
      <c r="AK66" s="250"/>
      <c r="AL66" s="252" t="s">
        <v>8692</v>
      </c>
      <c r="AM66" s="174"/>
      <c r="AN66" s="174"/>
      <c r="AO66" s="165"/>
      <c r="AP66" s="165"/>
      <c r="AQ66" s="165"/>
      <c r="AR66" s="174"/>
      <c r="AS66" s="174"/>
      <c r="AT66" s="174"/>
      <c r="AU66" s="174"/>
      <c r="AV66" s="174"/>
      <c r="AW66" s="174"/>
      <c r="AX66" s="175"/>
      <c r="AY66" s="249"/>
      <c r="BA66" s="193"/>
      <c r="BC66" s="193"/>
      <c r="BD66" s="358" t="s">
        <v>8625</v>
      </c>
      <c r="BZ66" s="210"/>
      <c r="CA66" s="210"/>
    </row>
    <row r="67" spans="1:85" s="159" customFormat="1" ht="15" hidden="1" customHeight="1" outlineLevel="1">
      <c r="A67" s="153"/>
      <c r="B67" s="154"/>
      <c r="C67" s="155"/>
      <c r="D67" s="295"/>
      <c r="E67" s="296"/>
      <c r="F67" s="297"/>
      <c r="G67" s="188"/>
      <c r="H67" s="295"/>
      <c r="I67" s="296"/>
      <c r="J67" s="297"/>
      <c r="K67" s="173" t="s">
        <v>8693</v>
      </c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65"/>
      <c r="X67" s="165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5"/>
      <c r="AK67" s="250"/>
      <c r="AL67" s="251"/>
      <c r="AM67" s="174"/>
      <c r="AN67" s="174"/>
      <c r="AO67" s="165"/>
      <c r="AP67" s="165"/>
      <c r="AQ67" s="165"/>
      <c r="AR67" s="174"/>
      <c r="AS67" s="174"/>
      <c r="AT67" s="174"/>
      <c r="AU67" s="174"/>
      <c r="AV67" s="174"/>
      <c r="AW67" s="174"/>
      <c r="AX67" s="175"/>
      <c r="AY67" s="249"/>
      <c r="BA67" s="193"/>
      <c r="BC67" s="193"/>
      <c r="BD67" s="358" t="s">
        <v>8626</v>
      </c>
      <c r="BZ67" s="210"/>
      <c r="CA67" s="210"/>
    </row>
    <row r="68" spans="1:85" s="159" customFormat="1" ht="15" hidden="1" customHeight="1" outlineLevel="1">
      <c r="A68" s="153"/>
      <c r="B68" s="154"/>
      <c r="C68" s="155"/>
      <c r="D68" s="295"/>
      <c r="E68" s="296"/>
      <c r="F68" s="297"/>
      <c r="G68" s="188"/>
      <c r="H68" s="295"/>
      <c r="I68" s="296"/>
      <c r="J68" s="297"/>
      <c r="K68" s="188"/>
      <c r="L68" s="255" t="s">
        <v>8695</v>
      </c>
      <c r="M68" s="174"/>
      <c r="N68" s="174"/>
      <c r="O68" s="174"/>
      <c r="P68" s="174"/>
      <c r="Q68" s="174" t="s">
        <v>8684</v>
      </c>
      <c r="R68" s="174"/>
      <c r="S68" s="174"/>
      <c r="T68" s="174"/>
      <c r="U68" s="174"/>
      <c r="V68" s="174"/>
      <c r="W68" s="165"/>
      <c r="X68" s="165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5"/>
      <c r="AK68" s="250"/>
      <c r="AL68" s="252" t="s">
        <v>8697</v>
      </c>
      <c r="AM68" s="174"/>
      <c r="AN68" s="174"/>
      <c r="AO68" s="165"/>
      <c r="AP68" s="165"/>
      <c r="AQ68" s="165"/>
      <c r="AR68" s="174"/>
      <c r="AS68" s="174"/>
      <c r="AT68" s="174"/>
      <c r="AU68" s="174"/>
      <c r="AV68" s="174"/>
      <c r="AW68" s="174"/>
      <c r="AX68" s="175"/>
      <c r="AY68" s="249"/>
      <c r="BA68" s="193"/>
      <c r="BC68" s="193"/>
      <c r="BD68" s="358" t="s">
        <v>8627</v>
      </c>
      <c r="BZ68" s="210"/>
      <c r="CA68" s="210"/>
    </row>
    <row r="69" spans="1:85" s="159" customFormat="1" ht="15" hidden="1" customHeight="1" outlineLevel="1">
      <c r="A69" s="153"/>
      <c r="B69" s="154"/>
      <c r="C69" s="155"/>
      <c r="D69" s="295"/>
      <c r="E69" s="296"/>
      <c r="F69" s="297"/>
      <c r="G69" s="188"/>
      <c r="H69" s="295"/>
      <c r="I69" s="296"/>
      <c r="J69" s="297"/>
      <c r="K69" s="188"/>
      <c r="L69" s="209" t="s">
        <v>8696</v>
      </c>
      <c r="M69" s="174"/>
      <c r="N69" s="174"/>
      <c r="O69" s="174"/>
      <c r="P69" s="174"/>
      <c r="Q69" s="174" t="s">
        <v>8684</v>
      </c>
      <c r="R69" s="174"/>
      <c r="S69" s="174"/>
      <c r="T69" s="174"/>
      <c r="U69" s="174"/>
      <c r="V69" s="174"/>
      <c r="W69" s="165"/>
      <c r="X69" s="165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5"/>
      <c r="AK69" s="250"/>
      <c r="AL69" s="252" t="s">
        <v>8698</v>
      </c>
      <c r="AM69" s="174"/>
      <c r="AN69" s="174"/>
      <c r="AO69" s="165"/>
      <c r="AP69" s="165"/>
      <c r="AQ69" s="165"/>
      <c r="AR69" s="174"/>
      <c r="AS69" s="174"/>
      <c r="AT69" s="174"/>
      <c r="AU69" s="174"/>
      <c r="AV69" s="174"/>
      <c r="AW69" s="174"/>
      <c r="AX69" s="175"/>
      <c r="AY69" s="249"/>
      <c r="BA69" s="193"/>
      <c r="BC69" s="193"/>
      <c r="BD69" s="260"/>
      <c r="BZ69" s="210"/>
      <c r="CA69" s="210"/>
    </row>
    <row r="70" spans="1:85" s="159" customFormat="1" ht="15" hidden="1" customHeight="1" outlineLevel="1">
      <c r="A70" s="153"/>
      <c r="B70" s="154"/>
      <c r="C70" s="155"/>
      <c r="D70" s="295"/>
      <c r="E70" s="296"/>
      <c r="F70" s="297"/>
      <c r="G70" s="188"/>
      <c r="H70" s="295"/>
      <c r="I70" s="296"/>
      <c r="J70" s="297"/>
      <c r="K70" s="173" t="s">
        <v>8694</v>
      </c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65"/>
      <c r="X70" s="165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5"/>
      <c r="AK70" s="250"/>
      <c r="AL70" s="252" t="s">
        <v>8699</v>
      </c>
      <c r="AM70" s="174"/>
      <c r="AN70" s="174"/>
      <c r="AO70" s="165"/>
      <c r="AP70" s="165"/>
      <c r="AQ70" s="165"/>
      <c r="AR70" s="174"/>
      <c r="AS70" s="174"/>
      <c r="AT70" s="174"/>
      <c r="AU70" s="174"/>
      <c r="AV70" s="174"/>
      <c r="AW70" s="174"/>
      <c r="AX70" s="175"/>
      <c r="AY70" s="249"/>
      <c r="BA70" s="193"/>
      <c r="BC70" s="193"/>
      <c r="BD70" s="260"/>
      <c r="BZ70" s="210"/>
      <c r="CA70" s="210"/>
    </row>
    <row r="71" spans="1:85" s="159" customFormat="1" ht="15" hidden="1" customHeight="1" outlineLevel="1">
      <c r="A71" s="153"/>
      <c r="B71" s="154"/>
      <c r="C71" s="155"/>
      <c r="D71" s="295"/>
      <c r="E71" s="296"/>
      <c r="F71" s="297"/>
      <c r="G71" s="188"/>
      <c r="H71" s="831" t="s">
        <v>73</v>
      </c>
      <c r="I71" s="832"/>
      <c r="J71" s="833"/>
      <c r="K71" s="173" t="s">
        <v>8701</v>
      </c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65"/>
      <c r="X71" s="165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5"/>
      <c r="AK71" s="250"/>
      <c r="AL71" s="252" t="s">
        <v>8704</v>
      </c>
      <c r="AM71" s="174"/>
      <c r="AN71" s="174"/>
      <c r="AO71" s="165"/>
      <c r="AP71" s="165"/>
      <c r="AQ71" s="165"/>
      <c r="AR71" s="174"/>
      <c r="AS71" s="174"/>
      <c r="AT71" s="174"/>
      <c r="AU71" s="174"/>
      <c r="AV71" s="174"/>
      <c r="AW71" s="174"/>
      <c r="AX71" s="175"/>
      <c r="AY71" s="249"/>
      <c r="BA71" s="193"/>
      <c r="BC71" s="193"/>
      <c r="BD71" s="260"/>
      <c r="BZ71" s="210"/>
      <c r="CA71" s="210"/>
    </row>
    <row r="72" spans="1:85" s="159" customFormat="1" ht="15" hidden="1" customHeight="1" outlineLevel="1">
      <c r="A72" s="153"/>
      <c r="B72" s="154"/>
      <c r="C72" s="155"/>
      <c r="D72" s="295"/>
      <c r="E72" s="296"/>
      <c r="F72" s="297"/>
      <c r="G72" s="188"/>
      <c r="H72" s="295"/>
      <c r="I72" s="296"/>
      <c r="J72" s="297"/>
      <c r="K72" s="214" t="s">
        <v>8702</v>
      </c>
      <c r="L72" s="346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67"/>
      <c r="X72" s="167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9"/>
      <c r="AK72" s="250"/>
      <c r="AL72" s="252" t="s">
        <v>8705</v>
      </c>
      <c r="AM72" s="174"/>
      <c r="AN72" s="174"/>
      <c r="AO72" s="165"/>
      <c r="AP72" s="165"/>
      <c r="AQ72" s="165"/>
      <c r="AR72" s="174"/>
      <c r="AS72" s="174"/>
      <c r="AT72" s="174"/>
      <c r="AU72" s="174"/>
      <c r="AV72" s="174"/>
      <c r="AW72" s="174"/>
      <c r="AX72" s="175"/>
      <c r="AY72" s="249"/>
      <c r="BA72" s="193"/>
      <c r="BC72" s="193"/>
      <c r="BD72" s="260"/>
    </row>
    <row r="73" spans="1:85" s="159" customFormat="1" ht="15" hidden="1" customHeight="1" outlineLevel="1">
      <c r="A73" s="153"/>
      <c r="B73" s="154"/>
      <c r="C73" s="155"/>
      <c r="D73" s="295"/>
      <c r="E73" s="296"/>
      <c r="F73" s="297"/>
      <c r="G73" s="188"/>
      <c r="H73" s="295"/>
      <c r="I73" s="296"/>
      <c r="J73" s="297"/>
      <c r="K73" s="347"/>
      <c r="L73" s="350" t="s">
        <v>8681</v>
      </c>
      <c r="M73" s="348"/>
      <c r="N73" s="348"/>
      <c r="O73" s="350" t="s">
        <v>8682</v>
      </c>
      <c r="P73" s="348"/>
      <c r="Q73" s="348"/>
      <c r="R73" s="348"/>
      <c r="S73" s="348"/>
      <c r="T73" s="348"/>
      <c r="U73" s="348"/>
      <c r="V73" s="348"/>
      <c r="W73" s="348"/>
      <c r="X73" s="348"/>
      <c r="Y73" s="348"/>
      <c r="Z73" s="348"/>
      <c r="AA73" s="348"/>
      <c r="AB73" s="348"/>
      <c r="AC73" s="348"/>
      <c r="AD73" s="348"/>
      <c r="AE73" s="348"/>
      <c r="AF73" s="348"/>
      <c r="AG73" s="348"/>
      <c r="AH73" s="348"/>
      <c r="AI73" s="348"/>
      <c r="AJ73" s="349"/>
      <c r="AK73" s="250"/>
      <c r="AL73" s="252" t="s">
        <v>8661</v>
      </c>
      <c r="AM73" s="174"/>
      <c r="AN73" s="174"/>
      <c r="AO73" s="165"/>
      <c r="AP73" s="165"/>
      <c r="AQ73" s="165"/>
      <c r="AR73" s="174"/>
      <c r="AS73" s="174"/>
      <c r="AT73" s="174"/>
      <c r="AU73" s="174"/>
      <c r="AV73" s="174"/>
      <c r="AW73" s="174"/>
      <c r="AX73" s="175"/>
      <c r="AY73" s="249"/>
      <c r="BA73" s="193"/>
      <c r="BC73" s="193"/>
      <c r="BD73" s="260"/>
    </row>
    <row r="74" spans="1:85" s="159" customFormat="1" ht="15" hidden="1" customHeight="1" outlineLevel="1">
      <c r="A74" s="153"/>
      <c r="B74" s="154"/>
      <c r="C74" s="155"/>
      <c r="D74" s="295"/>
      <c r="E74" s="296"/>
      <c r="F74" s="297"/>
      <c r="G74" s="188"/>
      <c r="H74" s="295"/>
      <c r="I74" s="296"/>
      <c r="J74" s="297"/>
      <c r="K74" s="214" t="s">
        <v>8703</v>
      </c>
      <c r="L74" s="346"/>
      <c r="M74" s="178"/>
      <c r="N74" s="178"/>
      <c r="O74" s="178"/>
      <c r="P74" s="348"/>
      <c r="Q74" s="348"/>
      <c r="R74" s="348"/>
      <c r="S74" s="348"/>
      <c r="T74" s="348"/>
      <c r="U74" s="348"/>
      <c r="V74" s="348"/>
      <c r="W74" s="348"/>
      <c r="X74" s="348"/>
      <c r="Y74" s="348"/>
      <c r="Z74" s="348"/>
      <c r="AA74" s="348"/>
      <c r="AB74" s="348"/>
      <c r="AC74" s="348"/>
      <c r="AD74" s="348"/>
      <c r="AE74" s="348"/>
      <c r="AF74" s="348"/>
      <c r="AG74" s="348"/>
      <c r="AH74" s="348"/>
      <c r="AI74" s="348"/>
      <c r="AJ74" s="349"/>
      <c r="AK74" s="250"/>
      <c r="AL74" s="252" t="s">
        <v>8706</v>
      </c>
      <c r="AM74" s="174"/>
      <c r="AN74" s="174"/>
      <c r="AO74" s="165"/>
      <c r="AP74" s="165"/>
      <c r="AQ74" s="165"/>
      <c r="AR74" s="174"/>
      <c r="AS74" s="174"/>
      <c r="AT74" s="174"/>
      <c r="AU74" s="174"/>
      <c r="AV74" s="174"/>
      <c r="AW74" s="174"/>
      <c r="AX74" s="175"/>
      <c r="AY74" s="249"/>
      <c r="BA74" s="193"/>
      <c r="BC74" s="193"/>
      <c r="BD74" s="260"/>
    </row>
    <row r="75" spans="1:85" s="159" customFormat="1" ht="15" hidden="1" customHeight="1" outlineLevel="1">
      <c r="A75" s="153"/>
      <c r="B75" s="154"/>
      <c r="C75" s="155"/>
      <c r="D75" s="295"/>
      <c r="E75" s="296"/>
      <c r="F75" s="297"/>
      <c r="G75" s="188"/>
      <c r="H75" s="268"/>
      <c r="I75" s="269"/>
      <c r="J75" s="270"/>
      <c r="K75" s="351"/>
      <c r="L75" s="352" t="s">
        <v>8681</v>
      </c>
      <c r="M75" s="353"/>
      <c r="N75" s="353"/>
      <c r="O75" s="352" t="s">
        <v>8683</v>
      </c>
      <c r="P75" s="353"/>
      <c r="Q75" s="353"/>
      <c r="R75" s="353"/>
      <c r="S75" s="353"/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353"/>
      <c r="AF75" s="353"/>
      <c r="AG75" s="353"/>
      <c r="AH75" s="353"/>
      <c r="AI75" s="353"/>
      <c r="AJ75" s="354"/>
      <c r="AK75" s="250"/>
      <c r="AL75" s="252" t="s">
        <v>8663</v>
      </c>
      <c r="AM75" s="174"/>
      <c r="AN75" s="174"/>
      <c r="AO75" s="165"/>
      <c r="AP75" s="165"/>
      <c r="AQ75" s="165"/>
      <c r="AR75" s="174"/>
      <c r="AS75" s="174"/>
      <c r="AT75" s="174"/>
      <c r="AU75" s="174"/>
      <c r="AV75" s="174"/>
      <c r="AW75" s="174"/>
      <c r="AX75" s="175"/>
      <c r="AY75" s="249"/>
      <c r="BA75" s="193"/>
      <c r="BC75" s="193"/>
      <c r="BD75" s="260"/>
    </row>
    <row r="76" spans="1:85" s="159" customFormat="1" ht="15" hidden="1" customHeight="1" outlineLevel="1">
      <c r="A76" s="153"/>
      <c r="B76" s="154"/>
      <c r="C76" s="155"/>
      <c r="D76" s="837" t="s">
        <v>74</v>
      </c>
      <c r="E76" s="838"/>
      <c r="F76" s="839"/>
      <c r="G76" s="188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66"/>
      <c r="X76" s="166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248"/>
      <c r="AM76" s="176"/>
      <c r="AN76" s="176"/>
      <c r="AO76" s="176"/>
      <c r="AP76" s="176"/>
      <c r="AQ76" s="166"/>
      <c r="AR76" s="176"/>
      <c r="AS76" s="176"/>
      <c r="AT76" s="176"/>
      <c r="AU76" s="176"/>
      <c r="AV76" s="176"/>
      <c r="AW76" s="176"/>
      <c r="AX76" s="177"/>
      <c r="AY76" s="249"/>
      <c r="BA76" s="193"/>
      <c r="BC76" s="193"/>
      <c r="BD76" s="260"/>
    </row>
    <row r="77" spans="1:85" s="159" customFormat="1" ht="15" customHeight="1" collapsed="1">
      <c r="A77" s="153"/>
      <c r="B77" s="160"/>
      <c r="C77" s="160"/>
      <c r="D77" s="194"/>
      <c r="E77" s="194"/>
      <c r="F77" s="194"/>
      <c r="G77" s="161"/>
      <c r="H77" s="161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2"/>
      <c r="AP77" s="162"/>
      <c r="AQ77" s="162"/>
      <c r="AR77" s="161"/>
      <c r="AS77" s="161"/>
      <c r="AT77" s="161"/>
      <c r="AU77" s="161"/>
      <c r="AV77" s="161"/>
      <c r="AW77" s="161"/>
      <c r="AX77" s="161"/>
      <c r="AY77" s="148"/>
      <c r="BA77" s="193"/>
      <c r="BC77" s="193"/>
      <c r="BD77" s="260"/>
    </row>
    <row r="78" spans="1:85" s="159" customFormat="1" ht="15" customHeight="1">
      <c r="A78" s="44"/>
      <c r="B78" s="859">
        <f>MAX(B$6:B77)+1</f>
        <v>7</v>
      </c>
      <c r="C78" s="860"/>
      <c r="D78" s="842" t="str">
        <f>IF(ISERROR(VLOOKUP(B78,ビュー一覧!$B$6:$T$100,8,FALSE)),"",VLOOKUP(B78,ビュー一覧!$B$6:$T$100,8,FALSE))</f>
        <v>車種記号対照表取得</v>
      </c>
      <c r="E78" s="843"/>
      <c r="F78" s="843"/>
      <c r="G78" s="843"/>
      <c r="H78" s="843"/>
      <c r="I78" s="843"/>
      <c r="J78" s="843"/>
      <c r="K78" s="843"/>
      <c r="L78" s="843"/>
      <c r="M78" s="843"/>
      <c r="N78" s="843"/>
      <c r="O78" s="298" t="str">
        <f>IF(ISERROR(VLOOKUP($B78,ビュー一覧!$B$6:$T$100,19,FALSE)),"",VLOOKUP($B78,ビュー一覧!$B$6:$T$100,3,FALSE)&amp;"."&amp;VLOOKUP($B78,ビュー一覧!$B$6:$T$100,19,FALSE))</f>
        <v>UPK_TEST.upk_k40.v_k40_cmc_convert</v>
      </c>
      <c r="P78" s="299"/>
      <c r="Q78" s="299"/>
      <c r="R78" s="299"/>
      <c r="S78" s="299"/>
      <c r="T78" s="299"/>
      <c r="U78" s="299"/>
      <c r="V78" s="299"/>
      <c r="W78" s="299"/>
      <c r="X78" s="299"/>
      <c r="Y78" s="299"/>
      <c r="Z78" s="300"/>
      <c r="AA78" s="845" t="str">
        <f>IF(ISERROR(VLOOKUP($B78,ビュー一覧!$B$6:$AE$100,30,FALSE)),"",VLOOKUP($B78,ビュー一覧!$B$6:$AE$100,30,FALSE))</f>
        <v>倫理削除データを除いたデータ</v>
      </c>
      <c r="AB78" s="846"/>
      <c r="AC78" s="846"/>
      <c r="AD78" s="846"/>
      <c r="AE78" s="846"/>
      <c r="AF78" s="846"/>
      <c r="AG78" s="846"/>
      <c r="AH78" s="846"/>
      <c r="AI78" s="846"/>
      <c r="AJ78" s="846"/>
      <c r="AK78" s="846"/>
      <c r="AL78" s="846"/>
      <c r="AM78" s="846"/>
      <c r="AN78" s="846"/>
      <c r="AO78" s="846"/>
      <c r="AP78" s="846"/>
      <c r="AQ78" s="846"/>
      <c r="AR78" s="846"/>
      <c r="AS78" s="846"/>
      <c r="AT78" s="846"/>
      <c r="AU78" s="846"/>
      <c r="AV78" s="846"/>
      <c r="AW78" s="846"/>
      <c r="AX78" s="847"/>
      <c r="AY78" s="46"/>
      <c r="AZ78" s="43"/>
      <c r="BA78" s="186"/>
      <c r="BB78" s="43"/>
      <c r="BC78" s="186"/>
      <c r="BD78" s="356" t="str">
        <f>IF($O78&lt;&gt;"","CREATE VIEW "&amp;SUBSTITUTE($O78,"UPK.","")&amp;" AS ","")</f>
        <v xml:space="preserve">CREATE VIEW UPK_TEST.upk_k40.v_k40_cmc_convert AS </v>
      </c>
      <c r="BE78" s="355"/>
      <c r="BF78" s="355"/>
      <c r="BG78" s="355"/>
      <c r="BH78" s="355"/>
      <c r="BI78" s="355"/>
      <c r="BJ78" s="355"/>
      <c r="BK78" s="355"/>
      <c r="BL78" s="355"/>
      <c r="BM78" s="355"/>
      <c r="BN78" s="355"/>
      <c r="BO78" s="355"/>
      <c r="BP78" s="355"/>
      <c r="BQ78" s="355"/>
      <c r="BR78" s="355"/>
      <c r="BS78" s="355"/>
      <c r="BT78" s="355"/>
      <c r="BU78" s="355"/>
      <c r="BV78" s="355"/>
      <c r="BW78" s="355"/>
      <c r="BX78" s="355"/>
      <c r="BY78" s="355"/>
      <c r="BZ78" s="355"/>
      <c r="CA78" s="355"/>
      <c r="CB78" s="355"/>
      <c r="CC78" s="355"/>
      <c r="CD78" s="355"/>
      <c r="CE78" s="355"/>
      <c r="CF78" s="355"/>
      <c r="CG78" s="355"/>
    </row>
    <row r="79" spans="1:85" s="159" customFormat="1" ht="15" customHeight="1" outlineLevel="1">
      <c r="A79" s="153"/>
      <c r="B79" s="154"/>
      <c r="C79" s="155"/>
      <c r="D79" s="848" t="s">
        <v>72</v>
      </c>
      <c r="E79" s="849"/>
      <c r="F79" s="850"/>
      <c r="G79" s="851" t="s">
        <v>94</v>
      </c>
      <c r="H79" s="852"/>
      <c r="I79" s="852"/>
      <c r="J79" s="852"/>
      <c r="K79" s="852"/>
      <c r="L79" s="852"/>
      <c r="M79" s="852"/>
      <c r="N79" s="852"/>
      <c r="O79" s="852"/>
      <c r="P79" s="852"/>
      <c r="Q79" s="852"/>
      <c r="R79" s="852"/>
      <c r="S79" s="852"/>
      <c r="T79" s="852"/>
      <c r="U79" s="852"/>
      <c r="V79" s="852"/>
      <c r="W79" s="852"/>
      <c r="X79" s="852"/>
      <c r="Y79" s="852"/>
      <c r="Z79" s="852"/>
      <c r="AA79" s="852"/>
      <c r="AB79" s="852"/>
      <c r="AC79" s="852"/>
      <c r="AD79" s="852"/>
      <c r="AE79" s="852"/>
      <c r="AF79" s="852"/>
      <c r="AG79" s="852"/>
      <c r="AH79" s="852"/>
      <c r="AI79" s="852"/>
      <c r="AJ79" s="852"/>
      <c r="AK79" s="853"/>
      <c r="AL79" s="854" t="s">
        <v>95</v>
      </c>
      <c r="AM79" s="852"/>
      <c r="AN79" s="852"/>
      <c r="AO79" s="852"/>
      <c r="AP79" s="852"/>
      <c r="AQ79" s="852"/>
      <c r="AR79" s="852"/>
      <c r="AS79" s="852"/>
      <c r="AT79" s="852"/>
      <c r="AU79" s="852"/>
      <c r="AV79" s="852"/>
      <c r="AW79" s="852"/>
      <c r="AX79" s="855"/>
      <c r="AY79" s="148"/>
      <c r="AZ79" s="43"/>
      <c r="BA79" s="186"/>
      <c r="BB79" s="43"/>
      <c r="BC79" s="186"/>
      <c r="BD79" s="357" t="s">
        <v>8724</v>
      </c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</row>
    <row r="80" spans="1:85" s="159" customFormat="1" ht="15" customHeight="1" outlineLevel="1">
      <c r="A80" s="153"/>
      <c r="B80" s="154"/>
      <c r="C80" s="155"/>
      <c r="D80" s="828"/>
      <c r="E80" s="829"/>
      <c r="F80" s="830"/>
      <c r="G80" s="215" t="s">
        <v>8798</v>
      </c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64"/>
      <c r="X80" s="164"/>
      <c r="Y80" s="156"/>
      <c r="Z80" s="156"/>
      <c r="AA80" s="156"/>
      <c r="AB80" s="156"/>
      <c r="AC80" s="156"/>
      <c r="AD80" s="156"/>
      <c r="AE80" s="156"/>
      <c r="AF80" s="156"/>
      <c r="AG80" s="156"/>
      <c r="AH80" s="156"/>
      <c r="AI80" s="156"/>
      <c r="AJ80" s="156"/>
      <c r="AK80" s="156"/>
      <c r="AL80" s="220" t="s">
        <v>8802</v>
      </c>
      <c r="AM80" s="156"/>
      <c r="AN80" s="156"/>
      <c r="AO80" s="156"/>
      <c r="AP80" s="157"/>
      <c r="AQ80" s="196"/>
      <c r="AR80" s="156"/>
      <c r="AS80" s="156"/>
      <c r="AT80" s="156"/>
      <c r="AU80" s="156"/>
      <c r="AV80" s="156"/>
      <c r="AW80" s="156"/>
      <c r="AX80" s="158"/>
      <c r="AY80" s="148"/>
      <c r="BA80" s="193"/>
      <c r="BC80" s="193"/>
      <c r="BD80" s="357" t="str">
        <f>IF($D81&lt;&gt;"",$AL80,$AL80&amp;", ")</f>
        <v xml:space="preserve">TBL.data_id, </v>
      </c>
    </row>
    <row r="81" spans="1:85" s="159" customFormat="1" ht="15" customHeight="1" outlineLevel="1">
      <c r="A81" s="153"/>
      <c r="B81" s="154"/>
      <c r="C81" s="155"/>
      <c r="D81" s="363"/>
      <c r="E81" s="364"/>
      <c r="F81" s="365"/>
      <c r="G81" s="215" t="s">
        <v>8799</v>
      </c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65"/>
      <c r="X81" s="165"/>
      <c r="Y81" s="156"/>
      <c r="Z81" s="156"/>
      <c r="AA81" s="156"/>
      <c r="AB81" s="156"/>
      <c r="AC81" s="156"/>
      <c r="AD81" s="156"/>
      <c r="AE81" s="156"/>
      <c r="AF81" s="156"/>
      <c r="AG81" s="156"/>
      <c r="AH81" s="156"/>
      <c r="AI81" s="156"/>
      <c r="AJ81" s="156"/>
      <c r="AK81" s="156"/>
      <c r="AL81" s="217" t="s">
        <v>8803</v>
      </c>
      <c r="AM81" s="156"/>
      <c r="AN81" s="156"/>
      <c r="AO81" s="156"/>
      <c r="AP81" s="157"/>
      <c r="AQ81" s="197"/>
      <c r="AR81" s="156"/>
      <c r="AS81" s="156"/>
      <c r="AT81" s="156"/>
      <c r="AU81" s="156"/>
      <c r="AV81" s="156"/>
      <c r="AW81" s="156"/>
      <c r="AX81" s="158"/>
      <c r="AY81" s="148"/>
      <c r="BA81" s="193"/>
      <c r="BC81" s="193"/>
      <c r="BD81" s="357" t="str">
        <f>IF($D82&lt;&gt;"",$AL81,$AL81&amp;", ")</f>
        <v xml:space="preserve">TBL.ms_cm, </v>
      </c>
    </row>
    <row r="82" spans="1:85" s="159" customFormat="1" ht="15" customHeight="1" outlineLevel="1">
      <c r="A82" s="153"/>
      <c r="B82" s="154"/>
      <c r="C82" s="155"/>
      <c r="D82" s="363"/>
      <c r="E82" s="364"/>
      <c r="F82" s="365"/>
      <c r="G82" s="215" t="s">
        <v>8800</v>
      </c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65"/>
      <c r="X82" s="165"/>
      <c r="Y82" s="156"/>
      <c r="Z82" s="156"/>
      <c r="AA82" s="156"/>
      <c r="AB82" s="156"/>
      <c r="AC82" s="156"/>
      <c r="AD82" s="156"/>
      <c r="AE82" s="156"/>
      <c r="AF82" s="156"/>
      <c r="AG82" s="156"/>
      <c r="AH82" s="156"/>
      <c r="AI82" s="156"/>
      <c r="AJ82" s="156"/>
      <c r="AK82" s="156"/>
      <c r="AL82" s="217" t="s">
        <v>9466</v>
      </c>
      <c r="AM82" s="156"/>
      <c r="AN82" s="156"/>
      <c r="AO82" s="156"/>
      <c r="AP82" s="157"/>
      <c r="AQ82" s="197"/>
      <c r="AR82" s="156"/>
      <c r="AS82" s="156"/>
      <c r="AT82" s="156"/>
      <c r="AU82" s="156"/>
      <c r="AV82" s="156"/>
      <c r="AW82" s="156"/>
      <c r="AX82" s="158"/>
      <c r="AY82" s="148"/>
      <c r="BA82" s="193"/>
      <c r="BC82" s="193"/>
      <c r="BD82" s="391" t="str">
        <f>IF($D83&lt;&gt;"",$AL82,$AL82&amp;", ")</f>
        <v xml:space="preserve">TBL.k40_cm, </v>
      </c>
    </row>
    <row r="83" spans="1:85" s="159" customFormat="1" ht="15" customHeight="1" outlineLevel="1">
      <c r="A83" s="153"/>
      <c r="B83" s="154"/>
      <c r="C83" s="155"/>
      <c r="D83" s="363"/>
      <c r="E83" s="364"/>
      <c r="F83" s="365"/>
      <c r="G83" s="215" t="s">
        <v>8801</v>
      </c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65"/>
      <c r="X83" s="165"/>
      <c r="Y83" s="156"/>
      <c r="Z83" s="156"/>
      <c r="AA83" s="156"/>
      <c r="AB83" s="156"/>
      <c r="AC83" s="156"/>
      <c r="AD83" s="156"/>
      <c r="AE83" s="156"/>
      <c r="AF83" s="156"/>
      <c r="AG83" s="156"/>
      <c r="AH83" s="156"/>
      <c r="AI83" s="156"/>
      <c r="AJ83" s="156"/>
      <c r="AK83" s="156"/>
      <c r="AL83" s="217" t="s">
        <v>8804</v>
      </c>
      <c r="AM83" s="156"/>
      <c r="AN83" s="156"/>
      <c r="AO83" s="156"/>
      <c r="AP83" s="157"/>
      <c r="AQ83" s="197"/>
      <c r="AR83" s="156"/>
      <c r="AS83" s="156"/>
      <c r="AT83" s="156"/>
      <c r="AU83" s="156"/>
      <c r="AV83" s="156"/>
      <c r="AW83" s="156"/>
      <c r="AX83" s="158"/>
      <c r="AY83" s="148"/>
      <c r="BA83" s="193"/>
      <c r="BC83" s="193"/>
      <c r="BD83" s="391" t="str">
        <f>IF($D84&lt;&gt;"",$AL83,$AL83&amp;", ")</f>
        <v>TBL.bikou</v>
      </c>
    </row>
    <row r="84" spans="1:85" s="159" customFormat="1" ht="15" customHeight="1" outlineLevel="1">
      <c r="A84" s="153"/>
      <c r="B84" s="154"/>
      <c r="C84" s="155"/>
      <c r="D84" s="856" t="s">
        <v>8628</v>
      </c>
      <c r="E84" s="857"/>
      <c r="F84" s="858"/>
      <c r="G84" s="215" t="s">
        <v>8797</v>
      </c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336"/>
      <c r="X84" s="336"/>
      <c r="Y84" s="156"/>
      <c r="Z84" s="156"/>
      <c r="AA84" s="156"/>
      <c r="AB84" s="156"/>
      <c r="AC84" s="156"/>
      <c r="AD84" s="156"/>
      <c r="AE84" s="156"/>
      <c r="AF84" s="156"/>
      <c r="AG84" s="156"/>
      <c r="AH84" s="156"/>
      <c r="AI84" s="156"/>
      <c r="AJ84" s="156"/>
      <c r="AK84" s="156"/>
      <c r="AL84" s="216" t="s">
        <v>9459</v>
      </c>
      <c r="AM84" s="174"/>
      <c r="AN84" s="174"/>
      <c r="AO84" s="174"/>
      <c r="AP84" s="334"/>
      <c r="AQ84" s="334"/>
      <c r="AR84" s="174"/>
      <c r="AS84" s="174"/>
      <c r="AT84" s="174"/>
      <c r="AU84" s="174"/>
      <c r="AV84" s="174"/>
      <c r="AW84" s="174"/>
      <c r="AX84" s="175"/>
      <c r="AY84" s="148"/>
      <c r="BA84" s="193"/>
      <c r="BC84" s="193"/>
      <c r="BD84" s="357" t="str">
        <f>"FROM UPK_test.upk_k40."&amp;$AL84</f>
        <v>FROM UPK_test.upk_k40.k40_cmc_convert AS TBL</v>
      </c>
    </row>
    <row r="85" spans="1:85" s="159" customFormat="1" ht="15" customHeight="1" outlineLevel="1">
      <c r="A85" s="153"/>
      <c r="B85" s="344"/>
      <c r="C85" s="345"/>
      <c r="D85" s="834" t="s">
        <v>74</v>
      </c>
      <c r="E85" s="835"/>
      <c r="F85" s="836"/>
      <c r="G85" s="340" t="s">
        <v>8805</v>
      </c>
      <c r="H85" s="201"/>
      <c r="I85" s="201"/>
      <c r="J85" s="201"/>
      <c r="K85" s="201"/>
      <c r="L85" s="201"/>
      <c r="M85" s="201"/>
      <c r="N85" s="201"/>
      <c r="O85" s="201"/>
      <c r="P85" s="201"/>
      <c r="Q85" s="201"/>
      <c r="R85" s="201"/>
      <c r="S85" s="201"/>
      <c r="T85" s="201"/>
      <c r="U85" s="201"/>
      <c r="V85" s="201"/>
      <c r="W85" s="166"/>
      <c r="X85" s="166"/>
      <c r="Y85" s="201"/>
      <c r="Z85" s="201"/>
      <c r="AA85" s="201"/>
      <c r="AB85" s="201"/>
      <c r="AC85" s="201"/>
      <c r="AD85" s="201"/>
      <c r="AE85" s="201"/>
      <c r="AF85" s="201"/>
      <c r="AG85" s="201"/>
      <c r="AH85" s="201"/>
      <c r="AI85" s="201"/>
      <c r="AJ85" s="201"/>
      <c r="AK85" s="201"/>
      <c r="AL85" s="277" t="s">
        <v>8806</v>
      </c>
      <c r="AM85" s="176"/>
      <c r="AN85" s="176"/>
      <c r="AO85" s="176"/>
      <c r="AP85" s="166"/>
      <c r="AQ85" s="335"/>
      <c r="AR85" s="176"/>
      <c r="AS85" s="176"/>
      <c r="AT85" s="176"/>
      <c r="AU85" s="176"/>
      <c r="AV85" s="176"/>
      <c r="AW85" s="176"/>
      <c r="AX85" s="177"/>
      <c r="AY85" s="249"/>
      <c r="BA85" s="193"/>
      <c r="BC85" s="193"/>
      <c r="BD85" s="358" t="str">
        <f>"WHERE "&amp;$AL85</f>
        <v>WHERE TBL.delete_date IS NULL</v>
      </c>
    </row>
    <row r="86" spans="1:85" s="159" customFormat="1" ht="15" customHeight="1">
      <c r="A86" s="153"/>
      <c r="B86" s="160"/>
      <c r="C86" s="160"/>
      <c r="D86" s="194"/>
      <c r="E86" s="194"/>
      <c r="F86" s="194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2"/>
      <c r="AP86" s="162"/>
      <c r="AQ86" s="162"/>
      <c r="AR86" s="161"/>
      <c r="AS86" s="161"/>
      <c r="AT86" s="161"/>
      <c r="AU86" s="161"/>
      <c r="AV86" s="161"/>
      <c r="AW86" s="161"/>
      <c r="AX86" s="161"/>
      <c r="AY86" s="148"/>
      <c r="BA86" s="193"/>
      <c r="BC86" s="193"/>
      <c r="BD86" s="260"/>
    </row>
    <row r="87" spans="1:85" s="159" customFormat="1" ht="15" customHeight="1">
      <c r="A87" s="44"/>
      <c r="B87" s="859">
        <f>MAX(B$6:B86)+1</f>
        <v>8</v>
      </c>
      <c r="C87" s="860"/>
      <c r="D87" s="842" t="str">
        <f>IF(ISERROR(VLOOKUP(B87,ビュー一覧!$B$6:$T$100,8,FALSE)),"",VLOOKUP(B87,ビュー一覧!$B$6:$T$100,8,FALSE))</f>
        <v>量産車種記号データ取得</v>
      </c>
      <c r="E87" s="843"/>
      <c r="F87" s="843"/>
      <c r="G87" s="843"/>
      <c r="H87" s="843"/>
      <c r="I87" s="843"/>
      <c r="J87" s="843"/>
      <c r="K87" s="843"/>
      <c r="L87" s="843"/>
      <c r="M87" s="843"/>
      <c r="N87" s="843"/>
      <c r="O87" s="298" t="str">
        <f>IF(ISERROR(VLOOKUP($B87,ビュー一覧!$B$6:$T$100,19,FALSE)),"",VLOOKUP($B87,ビュー一覧!$B$6:$T$100,3,FALSE)&amp;"."&amp;VLOOKUP($B87,ビュー一覧!$B$6:$T$100,19,FALSE))</f>
        <v>UPK_TEST.upk_k40.v_k40_cmc_ryousan</v>
      </c>
      <c r="P87" s="299"/>
      <c r="Q87" s="299"/>
      <c r="R87" s="299"/>
      <c r="S87" s="299"/>
      <c r="T87" s="299"/>
      <c r="U87" s="299"/>
      <c r="V87" s="299"/>
      <c r="W87" s="299"/>
      <c r="X87" s="299"/>
      <c r="Y87" s="299"/>
      <c r="Z87" s="300"/>
      <c r="AA87" s="845" t="str">
        <f>IF(ISERROR(VLOOKUP($B87,ビュー一覧!$B$6:$AE$100,30,FALSE)),"",VLOOKUP($B87,ビュー一覧!$B$6:$AE$100,30,FALSE))</f>
        <v>登録されている量産車種記号データを取得</v>
      </c>
      <c r="AB87" s="846"/>
      <c r="AC87" s="846"/>
      <c r="AD87" s="846"/>
      <c r="AE87" s="846"/>
      <c r="AF87" s="846"/>
      <c r="AG87" s="846"/>
      <c r="AH87" s="846"/>
      <c r="AI87" s="846"/>
      <c r="AJ87" s="846"/>
      <c r="AK87" s="846"/>
      <c r="AL87" s="846"/>
      <c r="AM87" s="846"/>
      <c r="AN87" s="846"/>
      <c r="AO87" s="846"/>
      <c r="AP87" s="846"/>
      <c r="AQ87" s="846"/>
      <c r="AR87" s="846"/>
      <c r="AS87" s="846"/>
      <c r="AT87" s="846"/>
      <c r="AU87" s="846"/>
      <c r="AV87" s="846"/>
      <c r="AW87" s="846"/>
      <c r="AX87" s="847"/>
      <c r="AY87" s="46"/>
      <c r="AZ87" s="43"/>
      <c r="BA87" s="186"/>
      <c r="BB87" s="43"/>
      <c r="BC87" s="186"/>
      <c r="BD87" s="356" t="str">
        <f>IF($O87&lt;&gt;"","CREATE VIEW "&amp;SUBSTITUTE($O87,"UPK.","")&amp;" AS ","")</f>
        <v xml:space="preserve">CREATE VIEW UPK_TEST.upk_k40.v_k40_cmc_ryousan AS </v>
      </c>
      <c r="BE87" s="355"/>
      <c r="BF87" s="355"/>
      <c r="BG87" s="355"/>
      <c r="BH87" s="355"/>
      <c r="BI87" s="355"/>
      <c r="BJ87" s="393"/>
      <c r="BK87" s="355"/>
      <c r="BL87" s="355"/>
      <c r="BM87" s="355"/>
      <c r="BN87" s="355"/>
      <c r="BO87" s="355"/>
      <c r="BP87" s="355"/>
      <c r="BQ87" s="355"/>
      <c r="BR87" s="355"/>
      <c r="BS87" s="355"/>
      <c r="BT87" s="355"/>
      <c r="BU87" s="355"/>
      <c r="BV87" s="355"/>
      <c r="BW87" s="355"/>
      <c r="BX87" s="355"/>
      <c r="BY87" s="355"/>
      <c r="BZ87" s="355"/>
      <c r="CA87" s="355"/>
      <c r="CB87" s="355"/>
      <c r="CC87" s="355"/>
      <c r="CD87" s="355"/>
      <c r="CE87" s="355"/>
      <c r="CF87" s="355"/>
      <c r="CG87" s="355"/>
    </row>
    <row r="88" spans="1:85" s="159" customFormat="1" ht="15" hidden="1" customHeight="1" outlineLevel="1">
      <c r="A88" s="153"/>
      <c r="B88" s="154"/>
      <c r="C88" s="155"/>
      <c r="D88" s="848" t="s">
        <v>72</v>
      </c>
      <c r="E88" s="849"/>
      <c r="F88" s="850"/>
      <c r="G88" s="851" t="s">
        <v>94</v>
      </c>
      <c r="H88" s="852"/>
      <c r="I88" s="852"/>
      <c r="J88" s="852"/>
      <c r="K88" s="852"/>
      <c r="L88" s="852"/>
      <c r="M88" s="852"/>
      <c r="N88" s="852"/>
      <c r="O88" s="852"/>
      <c r="P88" s="852"/>
      <c r="Q88" s="852"/>
      <c r="R88" s="852"/>
      <c r="S88" s="852"/>
      <c r="T88" s="852"/>
      <c r="U88" s="852"/>
      <c r="V88" s="852"/>
      <c r="W88" s="852"/>
      <c r="X88" s="852"/>
      <c r="Y88" s="852"/>
      <c r="Z88" s="852"/>
      <c r="AA88" s="852"/>
      <c r="AB88" s="852"/>
      <c r="AC88" s="852"/>
      <c r="AD88" s="852"/>
      <c r="AE88" s="852"/>
      <c r="AF88" s="852"/>
      <c r="AG88" s="852"/>
      <c r="AH88" s="852"/>
      <c r="AI88" s="852"/>
      <c r="AJ88" s="852"/>
      <c r="AK88" s="853"/>
      <c r="AL88" s="854" t="s">
        <v>95</v>
      </c>
      <c r="AM88" s="852"/>
      <c r="AN88" s="852"/>
      <c r="AO88" s="852"/>
      <c r="AP88" s="852"/>
      <c r="AQ88" s="852"/>
      <c r="AR88" s="852"/>
      <c r="AS88" s="852"/>
      <c r="AT88" s="852"/>
      <c r="AU88" s="852"/>
      <c r="AV88" s="852"/>
      <c r="AW88" s="852"/>
      <c r="AX88" s="855"/>
      <c r="AY88" s="148"/>
      <c r="AZ88" s="43"/>
      <c r="BA88" s="186"/>
      <c r="BB88" s="43"/>
      <c r="BC88" s="186"/>
      <c r="BD88" s="357" t="s">
        <v>8724</v>
      </c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</row>
    <row r="89" spans="1:85" s="159" customFormat="1" ht="15" hidden="1" customHeight="1" outlineLevel="1">
      <c r="A89" s="153"/>
      <c r="B89" s="154"/>
      <c r="C89" s="155"/>
      <c r="D89" s="828"/>
      <c r="E89" s="829"/>
      <c r="F89" s="830"/>
      <c r="G89" s="215" t="s">
        <v>8799</v>
      </c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64"/>
      <c r="X89" s="164"/>
      <c r="Y89" s="156"/>
      <c r="Z89" s="156"/>
      <c r="AA89" s="156"/>
      <c r="AB89" s="156"/>
      <c r="AC89" s="156"/>
      <c r="AD89" s="156"/>
      <c r="AE89" s="156"/>
      <c r="AF89" s="156"/>
      <c r="AG89" s="156"/>
      <c r="AH89" s="156"/>
      <c r="AI89" s="156"/>
      <c r="AJ89" s="156"/>
      <c r="AK89" s="156"/>
      <c r="AL89" s="217" t="s">
        <v>8803</v>
      </c>
      <c r="AM89" s="156"/>
      <c r="AN89" s="156"/>
      <c r="AO89" s="156"/>
      <c r="AP89" s="157"/>
      <c r="AQ89" s="196"/>
      <c r="AR89" s="156"/>
      <c r="AS89" s="156"/>
      <c r="AT89" s="156"/>
      <c r="AU89" s="156"/>
      <c r="AV89" s="156"/>
      <c r="AW89" s="156"/>
      <c r="AX89" s="158"/>
      <c r="AY89" s="148"/>
      <c r="BA89" s="193"/>
      <c r="BC89" s="193"/>
      <c r="BD89" s="357" t="str">
        <f>IF($D90&lt;&gt;"",$AL89,$AL89&amp;", ")</f>
        <v>TBL.ms_cm</v>
      </c>
    </row>
    <row r="90" spans="1:85" s="159" customFormat="1" ht="15" hidden="1" customHeight="1" outlineLevel="1">
      <c r="A90" s="153"/>
      <c r="B90" s="154"/>
      <c r="C90" s="155"/>
      <c r="D90" s="856" t="s">
        <v>8628</v>
      </c>
      <c r="E90" s="857"/>
      <c r="F90" s="858"/>
      <c r="G90" s="215" t="s">
        <v>8797</v>
      </c>
      <c r="H90" s="392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336"/>
      <c r="X90" s="336"/>
      <c r="Y90" s="156"/>
      <c r="Z90" s="156"/>
      <c r="AA90" s="156"/>
      <c r="AB90" s="156"/>
      <c r="AC90" s="156"/>
      <c r="AD90" s="156"/>
      <c r="AE90" s="156"/>
      <c r="AF90" s="156"/>
      <c r="AG90" s="156"/>
      <c r="AH90" s="156"/>
      <c r="AI90" s="156"/>
      <c r="AJ90" s="156"/>
      <c r="AK90" s="156"/>
      <c r="AL90" s="216" t="s">
        <v>9460</v>
      </c>
      <c r="AM90" s="174"/>
      <c r="AN90" s="174"/>
      <c r="AO90" s="156"/>
      <c r="AP90" s="157"/>
      <c r="AQ90" s="197"/>
      <c r="AR90" s="156"/>
      <c r="AS90" s="156"/>
      <c r="AT90" s="156"/>
      <c r="AU90" s="156"/>
      <c r="AV90" s="156"/>
      <c r="AW90" s="156"/>
      <c r="AX90" s="158"/>
      <c r="AY90" s="148"/>
      <c r="BA90" s="193"/>
      <c r="BC90" s="193"/>
      <c r="BD90" s="357" t="str">
        <f>"FROM UPK_test.upk_k40."&amp;$AL90</f>
        <v>FROM UPK_test.upk_k40.v_k40_cmc_convert AS TBL</v>
      </c>
    </row>
    <row r="91" spans="1:85" s="159" customFormat="1" ht="15" hidden="1" customHeight="1" outlineLevel="1">
      <c r="A91" s="153"/>
      <c r="B91" s="154"/>
      <c r="C91" s="155"/>
      <c r="D91" s="856" t="s">
        <v>83</v>
      </c>
      <c r="E91" s="857"/>
      <c r="F91" s="858"/>
      <c r="G91" s="215" t="s">
        <v>8799</v>
      </c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336"/>
      <c r="X91" s="336"/>
      <c r="Y91" s="156"/>
      <c r="Z91" s="156"/>
      <c r="AA91" s="156"/>
      <c r="AB91" s="156"/>
      <c r="AC91" s="156"/>
      <c r="AD91" s="156"/>
      <c r="AE91" s="156"/>
      <c r="AF91" s="156"/>
      <c r="AG91" s="156"/>
      <c r="AH91" s="156"/>
      <c r="AI91" s="156"/>
      <c r="AJ91" s="156"/>
      <c r="AK91" s="156"/>
      <c r="AL91" s="217" t="s">
        <v>8803</v>
      </c>
      <c r="AM91" s="174"/>
      <c r="AN91" s="174"/>
      <c r="AO91" s="156"/>
      <c r="AP91" s="157"/>
      <c r="AQ91" s="197"/>
      <c r="AR91" s="156"/>
      <c r="AS91" s="156"/>
      <c r="AT91" s="156"/>
      <c r="AU91" s="156"/>
      <c r="AV91" s="156"/>
      <c r="AW91" s="156"/>
      <c r="AX91" s="158"/>
      <c r="AY91" s="148"/>
      <c r="BA91" s="193"/>
      <c r="BC91" s="193"/>
      <c r="BD91" s="391" t="str">
        <f>"GROUP BY "&amp;$AL91</f>
        <v>GROUP BY TBL.ms_cm</v>
      </c>
    </row>
    <row r="92" spans="1:85" s="159" customFormat="1" ht="15" hidden="1" customHeight="1" outlineLevel="1">
      <c r="A92" s="153"/>
      <c r="B92" s="344"/>
      <c r="C92" s="345"/>
      <c r="D92" s="834" t="s">
        <v>74</v>
      </c>
      <c r="E92" s="835"/>
      <c r="F92" s="836"/>
      <c r="G92" s="340" t="s">
        <v>9374</v>
      </c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201"/>
      <c r="S92" s="201"/>
      <c r="T92" s="201"/>
      <c r="U92" s="201"/>
      <c r="V92" s="201"/>
      <c r="W92" s="166"/>
      <c r="X92" s="166"/>
      <c r="Y92" s="201"/>
      <c r="Z92" s="201"/>
      <c r="AA92" s="201"/>
      <c r="AB92" s="201"/>
      <c r="AC92" s="201"/>
      <c r="AD92" s="201"/>
      <c r="AE92" s="201"/>
      <c r="AF92" s="201"/>
      <c r="AG92" s="201"/>
      <c r="AH92" s="201"/>
      <c r="AI92" s="201"/>
      <c r="AJ92" s="201"/>
      <c r="AK92" s="201"/>
      <c r="AL92" s="277"/>
      <c r="AM92" s="176"/>
      <c r="AN92" s="176"/>
      <c r="AO92" s="176"/>
      <c r="AP92" s="166"/>
      <c r="AQ92" s="335"/>
      <c r="AR92" s="176"/>
      <c r="AS92" s="176"/>
      <c r="AT92" s="176"/>
      <c r="AU92" s="176"/>
      <c r="AV92" s="176"/>
      <c r="AW92" s="176"/>
      <c r="AX92" s="177"/>
      <c r="AY92" s="249"/>
      <c r="BA92" s="193"/>
      <c r="BC92" s="193"/>
      <c r="BD92" s="358"/>
    </row>
    <row r="93" spans="1:85" s="159" customFormat="1" ht="15" customHeight="1" collapsed="1">
      <c r="A93" s="153"/>
      <c r="B93" s="160"/>
      <c r="C93" s="160"/>
      <c r="D93" s="194"/>
      <c r="E93" s="194"/>
      <c r="F93" s="194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2"/>
      <c r="AP93" s="162"/>
      <c r="AQ93" s="162"/>
      <c r="AR93" s="161"/>
      <c r="AS93" s="161"/>
      <c r="AT93" s="161"/>
      <c r="AU93" s="161"/>
      <c r="AV93" s="161"/>
      <c r="AW93" s="161"/>
      <c r="AX93" s="161"/>
      <c r="AY93" s="148"/>
      <c r="BA93" s="193"/>
      <c r="BC93" s="193"/>
      <c r="BD93" s="260"/>
    </row>
    <row r="94" spans="1:85" s="159" customFormat="1" ht="15" customHeight="1">
      <c r="A94" s="44"/>
      <c r="B94" s="859">
        <f>MAX(B$6:B93)+1</f>
        <v>9</v>
      </c>
      <c r="C94" s="860"/>
      <c r="D94" s="842" t="str">
        <f>IF(ISERROR(VLOOKUP(B94,ビュー一覧!$B$6:$T$100,8,FALSE)),"",VLOOKUP(B94,ビュー一覧!$B$6:$T$100,8,FALSE))</f>
        <v>金型車種記号データ取得</v>
      </c>
      <c r="E94" s="843"/>
      <c r="F94" s="843"/>
      <c r="G94" s="843"/>
      <c r="H94" s="843"/>
      <c r="I94" s="843"/>
      <c r="J94" s="843"/>
      <c r="K94" s="843"/>
      <c r="L94" s="843"/>
      <c r="M94" s="843"/>
      <c r="N94" s="843"/>
      <c r="O94" s="298" t="str">
        <f>IF(ISERROR(VLOOKUP($B94,ビュー一覧!$B$6:$T$100,19,FALSE)),"",VLOOKUP($B94,ビュー一覧!$B$6:$T$100,3,FALSE)&amp;"."&amp;VLOOKUP($B94,ビュー一覧!$B$6:$T$100,19,FALSE))</f>
        <v>UPK_TEST.upk_k40.v_k40_cmc_kanagata</v>
      </c>
      <c r="P94" s="299"/>
      <c r="Q94" s="299"/>
      <c r="R94" s="299"/>
      <c r="S94" s="299"/>
      <c r="T94" s="299"/>
      <c r="U94" s="299"/>
      <c r="V94" s="299"/>
      <c r="W94" s="299"/>
      <c r="X94" s="299"/>
      <c r="Y94" s="299"/>
      <c r="Z94" s="300"/>
      <c r="AA94" s="845" t="str">
        <f>IF(ISERROR(VLOOKUP($B94,ビュー一覧!$B$6:$AE$100,30,FALSE)),"",VLOOKUP($B94,ビュー一覧!$B$6:$AE$100,30,FALSE))</f>
        <v>登録されている金型G車種記号データを取得</v>
      </c>
      <c r="AB94" s="846"/>
      <c r="AC94" s="846"/>
      <c r="AD94" s="846"/>
      <c r="AE94" s="846"/>
      <c r="AF94" s="846"/>
      <c r="AG94" s="846"/>
      <c r="AH94" s="846"/>
      <c r="AI94" s="846"/>
      <c r="AJ94" s="846"/>
      <c r="AK94" s="846"/>
      <c r="AL94" s="846"/>
      <c r="AM94" s="846"/>
      <c r="AN94" s="846"/>
      <c r="AO94" s="846"/>
      <c r="AP94" s="846"/>
      <c r="AQ94" s="846"/>
      <c r="AR94" s="846"/>
      <c r="AS94" s="846"/>
      <c r="AT94" s="846"/>
      <c r="AU94" s="846"/>
      <c r="AV94" s="846"/>
      <c r="AW94" s="846"/>
      <c r="AX94" s="847"/>
      <c r="AY94" s="46"/>
      <c r="AZ94" s="43"/>
      <c r="BA94" s="186"/>
      <c r="BB94" s="43"/>
      <c r="BC94" s="186"/>
      <c r="BD94" s="356" t="str">
        <f>IF($O94&lt;&gt;"","CREATE VIEW "&amp;SUBSTITUTE($O94,"UPK.","")&amp;" AS ","")</f>
        <v xml:space="preserve">CREATE VIEW UPK_TEST.upk_k40.v_k40_cmc_kanagata AS </v>
      </c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5"/>
      <c r="BS94" s="355"/>
      <c r="BT94" s="355"/>
      <c r="BU94" s="355"/>
      <c r="BV94" s="355"/>
      <c r="BW94" s="355"/>
      <c r="BX94" s="355"/>
      <c r="BY94" s="355"/>
      <c r="BZ94" s="355"/>
      <c r="CA94" s="355"/>
      <c r="CB94" s="355"/>
      <c r="CC94" s="355"/>
      <c r="CD94" s="355"/>
      <c r="CE94" s="355"/>
      <c r="CF94" s="355"/>
      <c r="CG94" s="355"/>
    </row>
    <row r="95" spans="1:85" s="159" customFormat="1" ht="15" hidden="1" customHeight="1" outlineLevel="1">
      <c r="A95" s="153"/>
      <c r="B95" s="154"/>
      <c r="C95" s="155"/>
      <c r="D95" s="848" t="s">
        <v>72</v>
      </c>
      <c r="E95" s="849"/>
      <c r="F95" s="850"/>
      <c r="G95" s="851" t="s">
        <v>94</v>
      </c>
      <c r="H95" s="852"/>
      <c r="I95" s="852"/>
      <c r="J95" s="852"/>
      <c r="K95" s="852"/>
      <c r="L95" s="852"/>
      <c r="M95" s="852"/>
      <c r="N95" s="852"/>
      <c r="O95" s="852"/>
      <c r="P95" s="852"/>
      <c r="Q95" s="852"/>
      <c r="R95" s="852"/>
      <c r="S95" s="852"/>
      <c r="T95" s="852"/>
      <c r="U95" s="852"/>
      <c r="V95" s="852"/>
      <c r="W95" s="852"/>
      <c r="X95" s="852"/>
      <c r="Y95" s="852"/>
      <c r="Z95" s="852"/>
      <c r="AA95" s="852"/>
      <c r="AB95" s="852"/>
      <c r="AC95" s="852"/>
      <c r="AD95" s="852"/>
      <c r="AE95" s="852"/>
      <c r="AF95" s="852"/>
      <c r="AG95" s="852"/>
      <c r="AH95" s="852"/>
      <c r="AI95" s="852"/>
      <c r="AJ95" s="852"/>
      <c r="AK95" s="853"/>
      <c r="AL95" s="854" t="s">
        <v>95</v>
      </c>
      <c r="AM95" s="852"/>
      <c r="AN95" s="852"/>
      <c r="AO95" s="852"/>
      <c r="AP95" s="852"/>
      <c r="AQ95" s="852"/>
      <c r="AR95" s="852"/>
      <c r="AS95" s="852"/>
      <c r="AT95" s="852"/>
      <c r="AU95" s="852"/>
      <c r="AV95" s="852"/>
      <c r="AW95" s="852"/>
      <c r="AX95" s="855"/>
      <c r="AY95" s="148"/>
      <c r="AZ95" s="43"/>
      <c r="BA95" s="186"/>
      <c r="BB95" s="43"/>
      <c r="BC95" s="186"/>
      <c r="BD95" s="357" t="s">
        <v>8724</v>
      </c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</row>
    <row r="96" spans="1:85" s="159" customFormat="1" ht="15" hidden="1" customHeight="1" outlineLevel="1">
      <c r="A96" s="153"/>
      <c r="B96" s="154"/>
      <c r="C96" s="155"/>
      <c r="D96" s="828"/>
      <c r="E96" s="829"/>
      <c r="F96" s="830"/>
      <c r="G96" s="215" t="s">
        <v>8818</v>
      </c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64"/>
      <c r="X96" s="164"/>
      <c r="Y96" s="156"/>
      <c r="Z96" s="156"/>
      <c r="AA96" s="156"/>
      <c r="AB96" s="156"/>
      <c r="AC96" s="156"/>
      <c r="AD96" s="156"/>
      <c r="AE96" s="156"/>
      <c r="AF96" s="156"/>
      <c r="AG96" s="156"/>
      <c r="AH96" s="156"/>
      <c r="AI96" s="156"/>
      <c r="AJ96" s="156"/>
      <c r="AK96" s="156"/>
      <c r="AL96" s="220" t="s">
        <v>9465</v>
      </c>
      <c r="AM96" s="156"/>
      <c r="AN96" s="156"/>
      <c r="AO96" s="156"/>
      <c r="AP96" s="157"/>
      <c r="AQ96" s="196"/>
      <c r="AR96" s="156"/>
      <c r="AS96" s="156"/>
      <c r="AT96" s="156"/>
      <c r="AU96" s="156"/>
      <c r="AV96" s="156"/>
      <c r="AW96" s="156"/>
      <c r="AX96" s="158"/>
      <c r="AY96" s="148"/>
      <c r="BA96" s="193"/>
      <c r="BC96" s="193"/>
      <c r="BD96" s="357" t="str">
        <f>IF($D97&lt;&gt;"",$AL96,$AL96&amp;", ")</f>
        <v>TBL.k40_cm</v>
      </c>
    </row>
    <row r="97" spans="1:85" s="159" customFormat="1" ht="15" hidden="1" customHeight="1" outlineLevel="1">
      <c r="A97" s="153"/>
      <c r="B97" s="154"/>
      <c r="C97" s="155"/>
      <c r="D97" s="856" t="s">
        <v>8628</v>
      </c>
      <c r="E97" s="857"/>
      <c r="F97" s="858"/>
      <c r="G97" s="215" t="s">
        <v>8797</v>
      </c>
      <c r="H97" s="392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336"/>
      <c r="X97" s="336"/>
      <c r="Y97" s="156"/>
      <c r="Z97" s="156"/>
      <c r="AA97" s="156"/>
      <c r="AB97" s="156"/>
      <c r="AC97" s="156"/>
      <c r="AD97" s="156"/>
      <c r="AE97" s="156"/>
      <c r="AF97" s="156"/>
      <c r="AG97" s="156"/>
      <c r="AH97" s="156"/>
      <c r="AI97" s="156"/>
      <c r="AJ97" s="156"/>
      <c r="AK97" s="156"/>
      <c r="AL97" s="216" t="s">
        <v>9460</v>
      </c>
      <c r="AM97" s="174"/>
      <c r="AN97" s="174"/>
      <c r="AO97" s="156"/>
      <c r="AP97" s="157"/>
      <c r="AQ97" s="197"/>
      <c r="AR97" s="156"/>
      <c r="AS97" s="156"/>
      <c r="AT97" s="156"/>
      <c r="AU97" s="156"/>
      <c r="AV97" s="156"/>
      <c r="AW97" s="156"/>
      <c r="AX97" s="158"/>
      <c r="AY97" s="148"/>
      <c r="BA97" s="193"/>
      <c r="BC97" s="193"/>
      <c r="BD97" s="357" t="str">
        <f>"FROM UPK_test.upk_k40."&amp;$AL97</f>
        <v>FROM UPK_test.upk_k40.v_k40_cmc_convert AS TBL</v>
      </c>
    </row>
    <row r="98" spans="1:85" s="159" customFormat="1" ht="15" hidden="1" customHeight="1" outlineLevel="1">
      <c r="A98" s="153"/>
      <c r="B98" s="154"/>
      <c r="C98" s="155"/>
      <c r="D98" s="856" t="s">
        <v>83</v>
      </c>
      <c r="E98" s="857"/>
      <c r="F98" s="858"/>
      <c r="G98" s="215" t="s">
        <v>8818</v>
      </c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336"/>
      <c r="X98" s="336"/>
      <c r="Y98" s="156"/>
      <c r="Z98" s="156"/>
      <c r="AA98" s="156"/>
      <c r="AB98" s="156"/>
      <c r="AC98" s="156"/>
      <c r="AD98" s="156"/>
      <c r="AE98" s="156"/>
      <c r="AF98" s="156"/>
      <c r="AG98" s="156"/>
      <c r="AH98" s="156"/>
      <c r="AI98" s="156"/>
      <c r="AJ98" s="156"/>
      <c r="AK98" s="156"/>
      <c r="AL98" s="217" t="s">
        <v>8819</v>
      </c>
      <c r="AM98" s="174"/>
      <c r="AN98" s="174"/>
      <c r="AO98" s="156"/>
      <c r="AP98" s="157"/>
      <c r="AQ98" s="197"/>
      <c r="AR98" s="156"/>
      <c r="AS98" s="156"/>
      <c r="AT98" s="156"/>
      <c r="AU98" s="156"/>
      <c r="AV98" s="156"/>
      <c r="AW98" s="156"/>
      <c r="AX98" s="158"/>
      <c r="AY98" s="148"/>
      <c r="BA98" s="193"/>
      <c r="BC98" s="193"/>
      <c r="BD98" s="391" t="str">
        <f>"GROUP BY "&amp;$AL98</f>
        <v>GROUP BY TBL.k60_cm</v>
      </c>
    </row>
    <row r="99" spans="1:85" s="159" customFormat="1" ht="15" hidden="1" customHeight="1" outlineLevel="1">
      <c r="A99" s="153"/>
      <c r="B99" s="344"/>
      <c r="C99" s="345"/>
      <c r="D99" s="834" t="s">
        <v>74</v>
      </c>
      <c r="E99" s="835"/>
      <c r="F99" s="836"/>
      <c r="G99" s="340" t="s">
        <v>9374</v>
      </c>
      <c r="H99" s="201"/>
      <c r="I99" s="201"/>
      <c r="J99" s="201"/>
      <c r="K99" s="201"/>
      <c r="L99" s="201"/>
      <c r="M99" s="201"/>
      <c r="N99" s="201"/>
      <c r="O99" s="201"/>
      <c r="P99" s="201"/>
      <c r="Q99" s="201"/>
      <c r="R99" s="201"/>
      <c r="S99" s="201"/>
      <c r="T99" s="201"/>
      <c r="U99" s="201"/>
      <c r="V99" s="201"/>
      <c r="W99" s="166"/>
      <c r="X99" s="166"/>
      <c r="Y99" s="201"/>
      <c r="Z99" s="201"/>
      <c r="AA99" s="201"/>
      <c r="AB99" s="201"/>
      <c r="AC99" s="201"/>
      <c r="AD99" s="201"/>
      <c r="AE99" s="201"/>
      <c r="AF99" s="201"/>
      <c r="AG99" s="201"/>
      <c r="AH99" s="201"/>
      <c r="AI99" s="201"/>
      <c r="AJ99" s="201"/>
      <c r="AK99" s="201"/>
      <c r="AL99" s="277"/>
      <c r="AM99" s="176"/>
      <c r="AN99" s="176"/>
      <c r="AO99" s="176"/>
      <c r="AP99" s="166"/>
      <c r="AQ99" s="335"/>
      <c r="AR99" s="176"/>
      <c r="AS99" s="176"/>
      <c r="AT99" s="176"/>
      <c r="AU99" s="176"/>
      <c r="AV99" s="176"/>
      <c r="AW99" s="176"/>
      <c r="AX99" s="177"/>
      <c r="AY99" s="249"/>
      <c r="BA99" s="193"/>
      <c r="BC99" s="193"/>
      <c r="BD99" s="358"/>
    </row>
    <row r="100" spans="1:85" s="159" customFormat="1" ht="15" customHeight="1" collapsed="1">
      <c r="A100" s="153"/>
      <c r="B100" s="146"/>
      <c r="C100" s="146"/>
      <c r="D100" s="339"/>
      <c r="E100" s="339"/>
      <c r="F100" s="339"/>
      <c r="G100" s="170"/>
      <c r="H100" s="170"/>
      <c r="I100" s="170"/>
      <c r="J100" s="170"/>
      <c r="K100" s="170"/>
      <c r="L100" s="170"/>
      <c r="M100" s="170"/>
      <c r="N100" s="170"/>
      <c r="O100" s="170"/>
      <c r="P100" s="170"/>
      <c r="Q100" s="170"/>
      <c r="R100" s="170"/>
      <c r="S100" s="170"/>
      <c r="T100" s="170"/>
      <c r="U100" s="170"/>
      <c r="V100" s="170"/>
      <c r="Y100" s="170"/>
      <c r="Z100" s="170"/>
      <c r="AA100" s="170"/>
      <c r="AB100" s="170"/>
      <c r="AC100" s="170"/>
      <c r="AD100" s="170"/>
      <c r="AE100" s="170"/>
      <c r="AF100" s="170"/>
      <c r="AG100" s="170"/>
      <c r="AH100" s="170"/>
      <c r="AI100" s="170"/>
      <c r="AJ100" s="170"/>
      <c r="AK100" s="170"/>
      <c r="AL100" s="170"/>
      <c r="AM100" s="170"/>
      <c r="AN100" s="170"/>
      <c r="AO100" s="337"/>
      <c r="AP100" s="337"/>
      <c r="AQ100" s="337"/>
      <c r="AR100" s="170"/>
      <c r="AS100" s="170"/>
      <c r="AT100" s="170"/>
      <c r="AU100" s="170"/>
      <c r="AV100" s="170"/>
      <c r="AW100" s="170"/>
      <c r="AX100" s="170"/>
      <c r="AY100" s="148"/>
      <c r="BA100" s="193"/>
      <c r="BC100" s="193"/>
      <c r="BD100" s="261"/>
    </row>
    <row r="101" spans="1:85" s="159" customFormat="1" ht="15" customHeight="1">
      <c r="A101" s="44"/>
      <c r="B101" s="859">
        <f>MAX(B$6:B100)+1</f>
        <v>10</v>
      </c>
      <c r="C101" s="860"/>
      <c r="D101" s="842" t="str">
        <f>IF(ISERROR(VLOOKUP(B101,ビュー一覧!$B$6:$T$100,8,FALSE)),"",VLOOKUP(B101,ビュー一覧!$B$6:$T$100,8,FALSE))</f>
        <v>金型保守情報取得</v>
      </c>
      <c r="E101" s="843"/>
      <c r="F101" s="843"/>
      <c r="G101" s="843"/>
      <c r="H101" s="843"/>
      <c r="I101" s="843"/>
      <c r="J101" s="843"/>
      <c r="K101" s="843"/>
      <c r="L101" s="843"/>
      <c r="M101" s="843"/>
      <c r="N101" s="843"/>
      <c r="O101" s="298" t="str">
        <f>IF(ISERROR(VLOOKUP($B101,ビュー一覧!$B$6:$T$100,19,FALSE)),"",VLOOKUP($B101,ビュー一覧!$B$6:$T$100,3,FALSE)&amp;"."&amp;VLOOKUP($B101,ビュー一覧!$B$6:$T$100,19,FALSE))</f>
        <v>UPK_TEST.upk_k40.v_k40_mm_data</v>
      </c>
      <c r="P101" s="299"/>
      <c r="Q101" s="299"/>
      <c r="R101" s="299"/>
      <c r="S101" s="299"/>
      <c r="T101" s="299"/>
      <c r="U101" s="299"/>
      <c r="V101" s="299"/>
      <c r="W101" s="299"/>
      <c r="X101" s="299"/>
      <c r="Y101" s="299"/>
      <c r="Z101" s="300"/>
      <c r="AA101" s="845" t="str">
        <f>IF(ISERROR(VLOOKUP($B101,ビュー一覧!$B$6:$AE$100,30,FALSE)),"",VLOOKUP($B101,ビュー一覧!$B$6:$AE$100,30,FALSE))</f>
        <v>金型保守情報を表示形式にしたデータを取得</v>
      </c>
      <c r="AB101" s="846"/>
      <c r="AC101" s="846"/>
      <c r="AD101" s="846"/>
      <c r="AE101" s="846"/>
      <c r="AF101" s="846"/>
      <c r="AG101" s="846"/>
      <c r="AH101" s="846"/>
      <c r="AI101" s="846"/>
      <c r="AJ101" s="846"/>
      <c r="AK101" s="846"/>
      <c r="AL101" s="846"/>
      <c r="AM101" s="846"/>
      <c r="AN101" s="846"/>
      <c r="AO101" s="846"/>
      <c r="AP101" s="846"/>
      <c r="AQ101" s="846"/>
      <c r="AR101" s="846"/>
      <c r="AS101" s="846"/>
      <c r="AT101" s="846"/>
      <c r="AU101" s="846"/>
      <c r="AV101" s="846"/>
      <c r="AW101" s="846"/>
      <c r="AX101" s="847"/>
      <c r="AY101" s="46"/>
      <c r="AZ101" s="43"/>
      <c r="BA101" s="186"/>
      <c r="BB101" s="43"/>
      <c r="BC101" s="186"/>
      <c r="BD101" s="356" t="str">
        <f>IF($O101&lt;&gt;"","CREATE VIEW "&amp;SUBSTITUTE($O101,"UPK.","")&amp;" AS ","")</f>
        <v xml:space="preserve">CREATE VIEW UPK_TEST.upk_k40.v_k40_mm_data AS </v>
      </c>
      <c r="BE101" s="355"/>
      <c r="BF101" s="355"/>
      <c r="BG101" s="355"/>
      <c r="BH101" s="355"/>
      <c r="BI101" s="355"/>
      <c r="BJ101" s="355"/>
      <c r="BK101" s="355"/>
      <c r="BL101" s="355"/>
      <c r="BM101" s="355"/>
      <c r="BN101" s="355"/>
      <c r="BO101" s="355"/>
      <c r="BP101" s="355"/>
      <c r="BQ101" s="355"/>
      <c r="BR101" s="355"/>
      <c r="BS101" s="355"/>
      <c r="BT101" s="355"/>
      <c r="BU101" s="355"/>
      <c r="BV101" s="355"/>
      <c r="BW101" s="355"/>
      <c r="BX101" s="355"/>
      <c r="BY101" s="355"/>
      <c r="BZ101" s="355"/>
      <c r="CA101" s="355"/>
      <c r="CB101" s="355"/>
      <c r="CC101" s="355"/>
      <c r="CD101" s="355"/>
      <c r="CE101" s="355"/>
      <c r="CF101" s="355"/>
      <c r="CG101" s="355"/>
    </row>
    <row r="102" spans="1:85" s="159" customFormat="1" ht="15" customHeight="1" outlineLevel="1">
      <c r="A102" s="153"/>
      <c r="B102" s="154"/>
      <c r="C102" s="155"/>
      <c r="D102" s="848" t="s">
        <v>72</v>
      </c>
      <c r="E102" s="849"/>
      <c r="F102" s="850"/>
      <c r="G102" s="851" t="s">
        <v>94</v>
      </c>
      <c r="H102" s="852"/>
      <c r="I102" s="852"/>
      <c r="J102" s="852"/>
      <c r="K102" s="852"/>
      <c r="L102" s="852"/>
      <c r="M102" s="852"/>
      <c r="N102" s="852"/>
      <c r="O102" s="852"/>
      <c r="P102" s="852"/>
      <c r="Q102" s="852"/>
      <c r="R102" s="852"/>
      <c r="S102" s="852"/>
      <c r="T102" s="852"/>
      <c r="U102" s="852"/>
      <c r="V102" s="852"/>
      <c r="W102" s="852"/>
      <c r="X102" s="852"/>
      <c r="Y102" s="852"/>
      <c r="Z102" s="852"/>
      <c r="AA102" s="852"/>
      <c r="AB102" s="852"/>
      <c r="AC102" s="852"/>
      <c r="AD102" s="852"/>
      <c r="AE102" s="852"/>
      <c r="AF102" s="852"/>
      <c r="AG102" s="852"/>
      <c r="AH102" s="852"/>
      <c r="AI102" s="852"/>
      <c r="AJ102" s="852"/>
      <c r="AK102" s="853"/>
      <c r="AL102" s="854" t="s">
        <v>95</v>
      </c>
      <c r="AM102" s="852"/>
      <c r="AN102" s="852"/>
      <c r="AO102" s="852"/>
      <c r="AP102" s="852"/>
      <c r="AQ102" s="852"/>
      <c r="AR102" s="852"/>
      <c r="AS102" s="852"/>
      <c r="AT102" s="852"/>
      <c r="AU102" s="852"/>
      <c r="AV102" s="852"/>
      <c r="AW102" s="852"/>
      <c r="AX102" s="855"/>
      <c r="AY102" s="148"/>
      <c r="AZ102" s="43"/>
      <c r="BA102" s="186"/>
      <c r="BB102" s="43"/>
      <c r="BC102" s="186"/>
      <c r="BD102" s="357" t="s">
        <v>9473</v>
      </c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</row>
    <row r="103" spans="1:85" s="159" customFormat="1" ht="15" customHeight="1" outlineLevel="1">
      <c r="A103" s="153"/>
      <c r="B103" s="154"/>
      <c r="C103" s="155"/>
      <c r="D103" s="828"/>
      <c r="E103" s="829"/>
      <c r="F103" s="830"/>
      <c r="G103" s="218" t="s">
        <v>9209</v>
      </c>
      <c r="H103" s="171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64"/>
      <c r="X103" s="164"/>
      <c r="Y103" s="171"/>
      <c r="Z103" s="171"/>
      <c r="AA103" s="171"/>
      <c r="AB103" s="171"/>
      <c r="AC103" s="171"/>
      <c r="AD103" s="171"/>
      <c r="AE103" s="171"/>
      <c r="AF103" s="171"/>
      <c r="AG103" s="171"/>
      <c r="AH103" s="171"/>
      <c r="AI103" s="171"/>
      <c r="AJ103" s="171"/>
      <c r="AK103" s="171"/>
      <c r="AL103" s="220" t="s">
        <v>8668</v>
      </c>
      <c r="AM103" s="171"/>
      <c r="AN103" s="171"/>
      <c r="AO103" s="171"/>
      <c r="AP103" s="164"/>
      <c r="AQ103" s="196"/>
      <c r="AR103" s="171"/>
      <c r="AS103" s="171"/>
      <c r="AT103" s="171"/>
      <c r="AU103" s="171"/>
      <c r="AV103" s="171"/>
      <c r="AW103" s="171"/>
      <c r="AX103" s="172"/>
      <c r="AY103" s="148"/>
      <c r="BA103" s="193"/>
      <c r="BC103" s="193"/>
      <c r="BD103" s="509" t="s">
        <v>9475</v>
      </c>
      <c r="BT103" s="509"/>
    </row>
    <row r="104" spans="1:85" s="159" customFormat="1" ht="15" customHeight="1" outlineLevel="1">
      <c r="A104" s="153"/>
      <c r="B104" s="154"/>
      <c r="C104" s="155"/>
      <c r="D104" s="828"/>
      <c r="E104" s="829"/>
      <c r="F104" s="830"/>
      <c r="G104" s="173" t="s">
        <v>9210</v>
      </c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65"/>
      <c r="X104" s="165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216" t="s">
        <v>9219</v>
      </c>
      <c r="AM104" s="174"/>
      <c r="AN104" s="174"/>
      <c r="AO104" s="174"/>
      <c r="AP104" s="165"/>
      <c r="AQ104" s="334"/>
      <c r="AR104" s="174"/>
      <c r="AS104" s="174"/>
      <c r="AT104" s="174"/>
      <c r="AU104" s="209" t="s">
        <v>9230</v>
      </c>
      <c r="AV104" s="174"/>
      <c r="AW104" s="174"/>
      <c r="AX104" s="175"/>
      <c r="AY104" s="148"/>
      <c r="BA104" s="193"/>
      <c r="BC104" s="193"/>
      <c r="BD104" s="509" t="s">
        <v>9474</v>
      </c>
      <c r="BT104" s="509"/>
    </row>
    <row r="105" spans="1:85" s="159" customFormat="1" ht="15" customHeight="1" outlineLevel="1">
      <c r="A105" s="153"/>
      <c r="B105" s="154"/>
      <c r="C105" s="155"/>
      <c r="D105" s="828"/>
      <c r="E105" s="829"/>
      <c r="F105" s="830"/>
      <c r="G105" s="173" t="s">
        <v>9211</v>
      </c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65"/>
      <c r="X105" s="165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216" t="s">
        <v>9220</v>
      </c>
      <c r="AM105" s="174"/>
      <c r="AN105" s="174"/>
      <c r="AO105" s="174"/>
      <c r="AP105" s="165"/>
      <c r="AQ105" s="334"/>
      <c r="AR105" s="174"/>
      <c r="AS105" s="174"/>
      <c r="AT105" s="174"/>
      <c r="AU105" s="209" t="s">
        <v>9231</v>
      </c>
      <c r="AV105" s="174"/>
      <c r="AW105" s="174"/>
      <c r="AX105" s="175"/>
      <c r="AY105" s="148"/>
      <c r="BA105" s="193"/>
      <c r="BC105" s="193"/>
      <c r="BD105" s="509" t="s">
        <v>9195</v>
      </c>
      <c r="BT105" s="509"/>
    </row>
    <row r="106" spans="1:85" s="159" customFormat="1" ht="15" customHeight="1" outlineLevel="1">
      <c r="A106" s="153"/>
      <c r="B106" s="154"/>
      <c r="C106" s="155"/>
      <c r="D106" s="828"/>
      <c r="E106" s="829"/>
      <c r="F106" s="830"/>
      <c r="G106" s="173" t="s">
        <v>9233</v>
      </c>
      <c r="H106" s="174"/>
      <c r="I106" s="174"/>
      <c r="J106" s="174"/>
      <c r="K106" s="174"/>
      <c r="L106" s="174"/>
      <c r="M106" s="209"/>
      <c r="N106" s="174"/>
      <c r="O106" s="174"/>
      <c r="P106" s="174"/>
      <c r="Q106" s="174"/>
      <c r="R106" s="174"/>
      <c r="S106" s="174"/>
      <c r="T106" s="174"/>
      <c r="U106" s="174"/>
      <c r="V106" s="174"/>
      <c r="W106" s="165"/>
      <c r="X106" s="165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216" t="s">
        <v>9234</v>
      </c>
      <c r="AM106" s="174"/>
      <c r="AN106" s="174"/>
      <c r="AO106" s="174"/>
      <c r="AP106" s="165"/>
      <c r="AQ106" s="334"/>
      <c r="AR106" s="174"/>
      <c r="AS106" s="174"/>
      <c r="AT106" s="174"/>
      <c r="AU106" s="174"/>
      <c r="AV106" s="174"/>
      <c r="AW106" s="174"/>
      <c r="AX106" s="175"/>
      <c r="AY106" s="148"/>
      <c r="BA106" s="193"/>
      <c r="BC106" s="193"/>
      <c r="BD106" s="509" t="s">
        <v>9235</v>
      </c>
      <c r="BT106" s="509"/>
    </row>
    <row r="107" spans="1:85" s="159" customFormat="1" ht="15" customHeight="1" outlineLevel="1">
      <c r="A107" s="153"/>
      <c r="B107" s="154"/>
      <c r="C107" s="155"/>
      <c r="D107" s="828"/>
      <c r="E107" s="829"/>
      <c r="F107" s="830"/>
      <c r="G107" s="173" t="s">
        <v>9213</v>
      </c>
      <c r="H107" s="174"/>
      <c r="I107" s="174"/>
      <c r="J107" s="174"/>
      <c r="K107" s="174"/>
      <c r="L107" s="174"/>
      <c r="M107" s="209"/>
      <c r="N107" s="174"/>
      <c r="O107" s="174"/>
      <c r="P107" s="174"/>
      <c r="Q107" s="174"/>
      <c r="R107" s="174"/>
      <c r="S107" s="174"/>
      <c r="T107" s="174"/>
      <c r="U107" s="174"/>
      <c r="V107" s="174"/>
      <c r="W107" s="165"/>
      <c r="X107" s="165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216" t="s">
        <v>9221</v>
      </c>
      <c r="AM107" s="174"/>
      <c r="AN107" s="174"/>
      <c r="AO107" s="174"/>
      <c r="AP107" s="165"/>
      <c r="AQ107" s="334"/>
      <c r="AR107" s="174"/>
      <c r="AS107" s="174"/>
      <c r="AT107" s="174"/>
      <c r="AU107" s="174"/>
      <c r="AV107" s="174"/>
      <c r="AW107" s="174"/>
      <c r="AX107" s="175"/>
      <c r="AY107" s="148"/>
      <c r="BA107" s="193"/>
      <c r="BC107" s="193"/>
      <c r="BD107" s="509" t="s">
        <v>9196</v>
      </c>
      <c r="BT107" s="509"/>
    </row>
    <row r="108" spans="1:85" s="159" customFormat="1" ht="15" customHeight="1" outlineLevel="1">
      <c r="A108" s="153"/>
      <c r="B108" s="154"/>
      <c r="C108" s="155"/>
      <c r="D108" s="828"/>
      <c r="E108" s="829"/>
      <c r="F108" s="830"/>
      <c r="G108" s="173" t="s">
        <v>9214</v>
      </c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65"/>
      <c r="X108" s="165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216" t="s">
        <v>9222</v>
      </c>
      <c r="AM108" s="174"/>
      <c r="AN108" s="174"/>
      <c r="AO108" s="174"/>
      <c r="AP108" s="165"/>
      <c r="AQ108" s="334"/>
      <c r="AR108" s="174"/>
      <c r="AS108" s="174"/>
      <c r="AT108" s="174"/>
      <c r="AU108" s="174"/>
      <c r="AV108" s="174"/>
      <c r="AW108" s="174"/>
      <c r="AX108" s="175"/>
      <c r="AY108" s="148"/>
      <c r="BA108" s="193"/>
      <c r="BC108" s="193"/>
      <c r="BD108" s="509" t="s">
        <v>9197</v>
      </c>
      <c r="BT108" s="509"/>
    </row>
    <row r="109" spans="1:85" s="159" customFormat="1" ht="15" customHeight="1" outlineLevel="1">
      <c r="A109" s="153"/>
      <c r="B109" s="154"/>
      <c r="C109" s="155"/>
      <c r="D109" s="828"/>
      <c r="E109" s="829"/>
      <c r="F109" s="830"/>
      <c r="G109" s="173" t="s">
        <v>9215</v>
      </c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65"/>
      <c r="X109" s="165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216" t="s">
        <v>9223</v>
      </c>
      <c r="AM109" s="174"/>
      <c r="AN109" s="174"/>
      <c r="AO109" s="174"/>
      <c r="AP109" s="165"/>
      <c r="AQ109" s="334"/>
      <c r="AR109" s="174"/>
      <c r="AS109" s="174"/>
      <c r="AT109" s="174"/>
      <c r="AU109" s="174"/>
      <c r="AV109" s="174"/>
      <c r="AW109" s="174"/>
      <c r="AX109" s="175"/>
      <c r="AY109" s="148"/>
      <c r="BA109" s="193"/>
      <c r="BC109" s="193"/>
      <c r="BD109" s="509" t="s">
        <v>9198</v>
      </c>
      <c r="BT109" s="509"/>
    </row>
    <row r="110" spans="1:85" s="159" customFormat="1" ht="15" customHeight="1" outlineLevel="1">
      <c r="A110" s="153"/>
      <c r="B110" s="154"/>
      <c r="C110" s="155"/>
      <c r="D110" s="828"/>
      <c r="E110" s="829"/>
      <c r="F110" s="830"/>
      <c r="G110" s="173" t="s">
        <v>9216</v>
      </c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65"/>
      <c r="X110" s="165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216" t="s">
        <v>9227</v>
      </c>
      <c r="AM110" s="174"/>
      <c r="AN110" s="174"/>
      <c r="AO110" s="174"/>
      <c r="AP110" s="165"/>
      <c r="AQ110" s="334"/>
      <c r="AR110" s="174"/>
      <c r="AS110" s="174"/>
      <c r="AT110" s="174"/>
      <c r="AU110" s="174"/>
      <c r="AV110" s="174"/>
      <c r="AW110" s="174"/>
      <c r="AX110" s="175"/>
      <c r="AY110" s="148"/>
      <c r="BA110" s="193"/>
      <c r="BC110" s="193"/>
      <c r="BD110" s="509" t="s">
        <v>9199</v>
      </c>
      <c r="BT110" s="509"/>
    </row>
    <row r="111" spans="1:85" s="159" customFormat="1" ht="15" customHeight="1" outlineLevel="1">
      <c r="A111" s="153"/>
      <c r="B111" s="154"/>
      <c r="C111" s="155"/>
      <c r="D111" s="828"/>
      <c r="E111" s="829"/>
      <c r="F111" s="830"/>
      <c r="G111" s="173" t="s">
        <v>9217</v>
      </c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65"/>
      <c r="X111" s="165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216" t="s">
        <v>9228</v>
      </c>
      <c r="AM111" s="174"/>
      <c r="AN111" s="174"/>
      <c r="AO111" s="174"/>
      <c r="AP111" s="165"/>
      <c r="AQ111" s="334"/>
      <c r="AR111" s="174"/>
      <c r="AS111" s="174"/>
      <c r="AT111" s="174"/>
      <c r="AU111" s="174"/>
      <c r="AV111" s="174"/>
      <c r="AW111" s="174"/>
      <c r="AX111" s="175"/>
      <c r="AY111" s="148"/>
      <c r="BA111" s="193"/>
      <c r="BC111" s="193"/>
      <c r="BD111" s="509" t="s">
        <v>9200</v>
      </c>
      <c r="BT111" s="509"/>
    </row>
    <row r="112" spans="1:85" s="159" customFormat="1" ht="15" customHeight="1" outlineLevel="1">
      <c r="A112" s="153"/>
      <c r="B112" s="154"/>
      <c r="C112" s="155"/>
      <c r="D112" s="828"/>
      <c r="E112" s="829"/>
      <c r="F112" s="830"/>
      <c r="G112" s="173" t="s">
        <v>9218</v>
      </c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65"/>
      <c r="X112" s="165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216" t="s">
        <v>9229</v>
      </c>
      <c r="AM112" s="174"/>
      <c r="AN112" s="174"/>
      <c r="AO112" s="174"/>
      <c r="AP112" s="165"/>
      <c r="AQ112" s="334"/>
      <c r="AR112" s="174"/>
      <c r="AS112" s="174"/>
      <c r="AT112" s="174"/>
      <c r="AU112" s="174"/>
      <c r="AV112" s="174"/>
      <c r="AW112" s="174"/>
      <c r="AX112" s="175"/>
      <c r="AY112" s="148"/>
      <c r="BA112" s="193"/>
      <c r="BC112" s="193"/>
      <c r="BD112" s="509" t="s">
        <v>9201</v>
      </c>
      <c r="BT112" s="509"/>
    </row>
    <row r="113" spans="1:72" s="159" customFormat="1" ht="15" customHeight="1" outlineLevel="1">
      <c r="A113" s="153"/>
      <c r="B113" s="154"/>
      <c r="C113" s="155"/>
      <c r="D113" s="828"/>
      <c r="E113" s="829"/>
      <c r="F113" s="830"/>
      <c r="G113" s="173" t="s">
        <v>9212</v>
      </c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65"/>
      <c r="X113" s="165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216" t="s">
        <v>9224</v>
      </c>
      <c r="AM113" s="174"/>
      <c r="AN113" s="174"/>
      <c r="AO113" s="174"/>
      <c r="AP113" s="165"/>
      <c r="AQ113" s="334"/>
      <c r="AR113" s="174"/>
      <c r="AS113" s="174"/>
      <c r="AT113" s="174"/>
      <c r="AU113" s="209" t="s">
        <v>9232</v>
      </c>
      <c r="AV113" s="174"/>
      <c r="AW113" s="174"/>
      <c r="AX113" s="175"/>
      <c r="AY113" s="148"/>
      <c r="BA113" s="193"/>
      <c r="BC113" s="193"/>
      <c r="BD113" s="509" t="s">
        <v>9202</v>
      </c>
      <c r="BT113" s="509"/>
    </row>
    <row r="114" spans="1:72" s="159" customFormat="1" ht="15" customHeight="1" outlineLevel="1">
      <c r="A114" s="153"/>
      <c r="B114" s="154"/>
      <c r="C114" s="155"/>
      <c r="D114" s="394"/>
      <c r="E114" s="395"/>
      <c r="F114" s="396"/>
      <c r="G114" s="173" t="s">
        <v>9242</v>
      </c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65"/>
      <c r="X114" s="165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216" t="s">
        <v>9243</v>
      </c>
      <c r="AM114" s="174"/>
      <c r="AN114" s="174"/>
      <c r="AO114" s="174"/>
      <c r="AP114" s="165"/>
      <c r="AQ114" s="334"/>
      <c r="AR114" s="174"/>
      <c r="AS114" s="174"/>
      <c r="AT114" s="174"/>
      <c r="AU114" s="174"/>
      <c r="AV114" s="174"/>
      <c r="AW114" s="174"/>
      <c r="AX114" s="175"/>
      <c r="AY114" s="148"/>
      <c r="BA114" s="193"/>
      <c r="BC114" s="193"/>
      <c r="BD114" s="509" t="s">
        <v>9203</v>
      </c>
      <c r="BT114" s="509"/>
    </row>
    <row r="115" spans="1:72" s="159" customFormat="1" ht="15" customHeight="1" outlineLevel="1">
      <c r="A115" s="153"/>
      <c r="B115" s="154"/>
      <c r="C115" s="155"/>
      <c r="D115" s="394"/>
      <c r="E115" s="395"/>
      <c r="F115" s="396"/>
      <c r="G115" s="173" t="s">
        <v>9248</v>
      </c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65"/>
      <c r="X115" s="165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216" t="s">
        <v>9244</v>
      </c>
      <c r="AM115" s="174"/>
      <c r="AN115" s="174"/>
      <c r="AO115" s="174"/>
      <c r="AP115" s="165"/>
      <c r="AQ115" s="334"/>
      <c r="AR115" s="174"/>
      <c r="AS115" s="174"/>
      <c r="AT115" s="174"/>
      <c r="AU115" s="174"/>
      <c r="AV115" s="174"/>
      <c r="AW115" s="174"/>
      <c r="AX115" s="175"/>
      <c r="AY115" s="148"/>
      <c r="BA115" s="193"/>
      <c r="BC115" s="193"/>
      <c r="BD115" s="509" t="s">
        <v>9246</v>
      </c>
      <c r="BT115" s="509"/>
    </row>
    <row r="116" spans="1:72" s="159" customFormat="1" ht="15" customHeight="1" outlineLevel="1">
      <c r="A116" s="153"/>
      <c r="B116" s="154"/>
      <c r="C116" s="155"/>
      <c r="D116" s="394"/>
      <c r="E116" s="395"/>
      <c r="F116" s="396"/>
      <c r="G116" s="173" t="s">
        <v>9249</v>
      </c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65"/>
      <c r="X116" s="165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216" t="s">
        <v>9245</v>
      </c>
      <c r="AM116" s="174"/>
      <c r="AN116" s="174"/>
      <c r="AO116" s="174"/>
      <c r="AP116" s="165"/>
      <c r="AQ116" s="334"/>
      <c r="AR116" s="174"/>
      <c r="AS116" s="174"/>
      <c r="AT116" s="174"/>
      <c r="AU116" s="174"/>
      <c r="AV116" s="174"/>
      <c r="AW116" s="174"/>
      <c r="AX116" s="175"/>
      <c r="AY116" s="148"/>
      <c r="BA116" s="193"/>
      <c r="BC116" s="193"/>
      <c r="BD116" s="509" t="s">
        <v>9247</v>
      </c>
      <c r="BT116" s="509"/>
    </row>
    <row r="117" spans="1:72" s="159" customFormat="1" ht="15" customHeight="1" outlineLevel="1">
      <c r="A117" s="153"/>
      <c r="B117" s="154"/>
      <c r="C117" s="155"/>
      <c r="D117" s="394"/>
      <c r="E117" s="395"/>
      <c r="F117" s="396"/>
      <c r="G117" s="173" t="s">
        <v>9502</v>
      </c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65"/>
      <c r="X117" s="165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216" t="s">
        <v>9538</v>
      </c>
      <c r="AM117" s="174"/>
      <c r="AN117" s="174"/>
      <c r="AO117" s="174"/>
      <c r="AP117" s="165"/>
      <c r="AQ117" s="334"/>
      <c r="AR117" s="174"/>
      <c r="AS117" s="174"/>
      <c r="AT117" s="174"/>
      <c r="AU117" s="174"/>
      <c r="AV117" s="174"/>
      <c r="AW117" s="174"/>
      <c r="AX117" s="175"/>
      <c r="AY117" s="148"/>
      <c r="BA117" s="193"/>
      <c r="BC117" s="193"/>
      <c r="BD117" s="509" t="s">
        <v>9574</v>
      </c>
      <c r="BT117" s="509"/>
    </row>
    <row r="118" spans="1:72" s="159" customFormat="1" ht="15" customHeight="1" outlineLevel="1">
      <c r="A118" s="153"/>
      <c r="B118" s="154"/>
      <c r="C118" s="155"/>
      <c r="D118" s="828"/>
      <c r="E118" s="829"/>
      <c r="F118" s="830"/>
      <c r="G118" s="173" t="s">
        <v>9503</v>
      </c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65"/>
      <c r="X118" s="165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216" t="s">
        <v>9539</v>
      </c>
      <c r="AM118" s="174"/>
      <c r="AN118" s="174"/>
      <c r="AO118" s="174"/>
      <c r="AP118" s="165"/>
      <c r="AQ118" s="334"/>
      <c r="AR118" s="174"/>
      <c r="AS118" s="174"/>
      <c r="AT118" s="174"/>
      <c r="AU118" s="174"/>
      <c r="AV118" s="174"/>
      <c r="AW118" s="174"/>
      <c r="AX118" s="175"/>
      <c r="AY118" s="148"/>
      <c r="BA118" s="193"/>
      <c r="BC118" s="193"/>
      <c r="BD118" s="509" t="s">
        <v>9575</v>
      </c>
      <c r="BT118" s="509"/>
    </row>
    <row r="119" spans="1:72" s="159" customFormat="1" ht="15" customHeight="1" outlineLevel="1">
      <c r="A119" s="153"/>
      <c r="B119" s="154"/>
      <c r="C119" s="155"/>
      <c r="D119" s="828"/>
      <c r="E119" s="829"/>
      <c r="F119" s="830"/>
      <c r="G119" s="173" t="s">
        <v>9504</v>
      </c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65"/>
      <c r="X119" s="165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216" t="s">
        <v>9540</v>
      </c>
      <c r="AM119" s="174"/>
      <c r="AN119" s="174"/>
      <c r="AO119" s="174"/>
      <c r="AP119" s="165"/>
      <c r="AQ119" s="334"/>
      <c r="AR119" s="174"/>
      <c r="AS119" s="174"/>
      <c r="AT119" s="174"/>
      <c r="AU119" s="174"/>
      <c r="AV119" s="174"/>
      <c r="AW119" s="174"/>
      <c r="AX119" s="175"/>
      <c r="AY119" s="148"/>
      <c r="BA119" s="193"/>
      <c r="BC119" s="193"/>
      <c r="BD119" s="509" t="s">
        <v>9576</v>
      </c>
      <c r="BT119" s="509"/>
    </row>
    <row r="120" spans="1:72" s="159" customFormat="1" ht="15" customHeight="1" outlineLevel="1">
      <c r="A120" s="153"/>
      <c r="B120" s="154"/>
      <c r="C120" s="155"/>
      <c r="D120" s="556"/>
      <c r="E120" s="557"/>
      <c r="F120" s="558"/>
      <c r="G120" s="173" t="s">
        <v>9505</v>
      </c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65"/>
      <c r="X120" s="165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216" t="s">
        <v>9541</v>
      </c>
      <c r="AM120" s="174"/>
      <c r="AN120" s="174"/>
      <c r="AO120" s="174"/>
      <c r="AP120" s="165"/>
      <c r="AQ120" s="334"/>
      <c r="AR120" s="174"/>
      <c r="AS120" s="174"/>
      <c r="AT120" s="174"/>
      <c r="AU120" s="174"/>
      <c r="AV120" s="174"/>
      <c r="AW120" s="174"/>
      <c r="AX120" s="175"/>
      <c r="AY120" s="148"/>
      <c r="BA120" s="193"/>
      <c r="BC120" s="193"/>
      <c r="BD120" s="509" t="s">
        <v>9577</v>
      </c>
      <c r="BT120" s="509"/>
    </row>
    <row r="121" spans="1:72" s="159" customFormat="1" ht="15" customHeight="1" outlineLevel="1">
      <c r="A121" s="153"/>
      <c r="B121" s="154"/>
      <c r="C121" s="155"/>
      <c r="D121" s="828"/>
      <c r="E121" s="829"/>
      <c r="F121" s="830"/>
      <c r="G121" s="173" t="s">
        <v>9506</v>
      </c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65"/>
      <c r="X121" s="165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216" t="s">
        <v>9542</v>
      </c>
      <c r="AM121" s="174"/>
      <c r="AN121" s="174"/>
      <c r="AO121" s="174"/>
      <c r="AP121" s="165"/>
      <c r="AQ121" s="334"/>
      <c r="AR121" s="174"/>
      <c r="AS121" s="174"/>
      <c r="AT121" s="174"/>
      <c r="AU121" s="174"/>
      <c r="AV121" s="174"/>
      <c r="AW121" s="174"/>
      <c r="AX121" s="175"/>
      <c r="AY121" s="148"/>
      <c r="BA121" s="193"/>
      <c r="BC121" s="193"/>
      <c r="BD121" s="509" t="s">
        <v>9578</v>
      </c>
      <c r="BT121" s="509"/>
    </row>
    <row r="122" spans="1:72" s="159" customFormat="1" ht="15" customHeight="1" outlineLevel="1">
      <c r="A122" s="153"/>
      <c r="B122" s="154"/>
      <c r="C122" s="155"/>
      <c r="D122" s="828"/>
      <c r="E122" s="829"/>
      <c r="F122" s="830"/>
      <c r="G122" s="173" t="s">
        <v>9507</v>
      </c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65"/>
      <c r="X122" s="165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216" t="s">
        <v>9543</v>
      </c>
      <c r="AM122" s="174"/>
      <c r="AN122" s="174"/>
      <c r="AO122" s="174"/>
      <c r="AP122" s="165"/>
      <c r="AQ122" s="334"/>
      <c r="AR122" s="174"/>
      <c r="AS122" s="174"/>
      <c r="AT122" s="174"/>
      <c r="AU122" s="174"/>
      <c r="AV122" s="174"/>
      <c r="AW122" s="174"/>
      <c r="AX122" s="175"/>
      <c r="AY122" s="148"/>
      <c r="BA122" s="193"/>
      <c r="BC122" s="193"/>
      <c r="BD122" s="509" t="s">
        <v>9579</v>
      </c>
      <c r="BT122" s="509"/>
    </row>
    <row r="123" spans="1:72" s="159" customFormat="1" ht="15" customHeight="1" outlineLevel="1">
      <c r="A123" s="153"/>
      <c r="B123" s="154"/>
      <c r="C123" s="155"/>
      <c r="D123" s="556"/>
      <c r="E123" s="557"/>
      <c r="F123" s="558"/>
      <c r="G123" s="173" t="s">
        <v>9508</v>
      </c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65"/>
      <c r="X123" s="165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216" t="s">
        <v>9544</v>
      </c>
      <c r="AM123" s="174"/>
      <c r="AN123" s="174"/>
      <c r="AO123" s="174"/>
      <c r="AP123" s="165"/>
      <c r="AQ123" s="334"/>
      <c r="AR123" s="174"/>
      <c r="AS123" s="174"/>
      <c r="AT123" s="174"/>
      <c r="AU123" s="174"/>
      <c r="AV123" s="174"/>
      <c r="AW123" s="174"/>
      <c r="AX123" s="175"/>
      <c r="AY123" s="148"/>
      <c r="BA123" s="193"/>
      <c r="BC123" s="193"/>
      <c r="BD123" s="509" t="s">
        <v>9580</v>
      </c>
      <c r="BT123" s="509"/>
    </row>
    <row r="124" spans="1:72" s="159" customFormat="1" ht="15" customHeight="1" outlineLevel="1">
      <c r="A124" s="153"/>
      <c r="B124" s="154"/>
      <c r="C124" s="155"/>
      <c r="D124" s="828"/>
      <c r="E124" s="829"/>
      <c r="F124" s="830"/>
      <c r="G124" s="173" t="s">
        <v>9509</v>
      </c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65"/>
      <c r="X124" s="165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216" t="s">
        <v>9545</v>
      </c>
      <c r="AM124" s="174"/>
      <c r="AN124" s="174"/>
      <c r="AO124" s="174"/>
      <c r="AP124" s="165"/>
      <c r="AQ124" s="334"/>
      <c r="AR124" s="174"/>
      <c r="AS124" s="174"/>
      <c r="AT124" s="174"/>
      <c r="AU124" s="174"/>
      <c r="AV124" s="174"/>
      <c r="AW124" s="174"/>
      <c r="AX124" s="175"/>
      <c r="AY124" s="148"/>
      <c r="BA124" s="193"/>
      <c r="BC124" s="193"/>
      <c r="BD124" s="509" t="s">
        <v>9581</v>
      </c>
      <c r="BT124" s="509"/>
    </row>
    <row r="125" spans="1:72" s="159" customFormat="1" ht="15" customHeight="1" outlineLevel="1">
      <c r="A125" s="153"/>
      <c r="B125" s="154"/>
      <c r="C125" s="155"/>
      <c r="D125" s="828"/>
      <c r="E125" s="829"/>
      <c r="F125" s="830"/>
      <c r="G125" s="173" t="s">
        <v>9510</v>
      </c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65"/>
      <c r="X125" s="165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216" t="s">
        <v>9546</v>
      </c>
      <c r="AM125" s="174"/>
      <c r="AN125" s="174"/>
      <c r="AO125" s="174"/>
      <c r="AP125" s="165"/>
      <c r="AQ125" s="334"/>
      <c r="AR125" s="174"/>
      <c r="AS125" s="174"/>
      <c r="AT125" s="174"/>
      <c r="AU125" s="174"/>
      <c r="AV125" s="174"/>
      <c r="AW125" s="174"/>
      <c r="AX125" s="175"/>
      <c r="AY125" s="148"/>
      <c r="BA125" s="193"/>
      <c r="BC125" s="193"/>
      <c r="BD125" s="509" t="s">
        <v>9582</v>
      </c>
      <c r="BT125" s="509"/>
    </row>
    <row r="126" spans="1:72" s="159" customFormat="1" ht="15" customHeight="1" outlineLevel="1">
      <c r="A126" s="153"/>
      <c r="B126" s="154"/>
      <c r="C126" s="155"/>
      <c r="D126" s="556"/>
      <c r="E126" s="557"/>
      <c r="F126" s="558"/>
      <c r="G126" s="173" t="s">
        <v>9511</v>
      </c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65"/>
      <c r="X126" s="165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216" t="s">
        <v>9547</v>
      </c>
      <c r="AM126" s="174"/>
      <c r="AN126" s="174"/>
      <c r="AO126" s="174"/>
      <c r="AP126" s="165"/>
      <c r="AQ126" s="334"/>
      <c r="AR126" s="174"/>
      <c r="AS126" s="174"/>
      <c r="AT126" s="174"/>
      <c r="AU126" s="174"/>
      <c r="AV126" s="174"/>
      <c r="AW126" s="174"/>
      <c r="AX126" s="175"/>
      <c r="AY126" s="148"/>
      <c r="BA126" s="193"/>
      <c r="BC126" s="193"/>
      <c r="BD126" s="509" t="s">
        <v>9583</v>
      </c>
      <c r="BT126" s="509"/>
    </row>
    <row r="127" spans="1:72" s="159" customFormat="1" ht="15" customHeight="1" outlineLevel="1">
      <c r="A127" s="153"/>
      <c r="B127" s="154"/>
      <c r="C127" s="155"/>
      <c r="D127" s="828"/>
      <c r="E127" s="829"/>
      <c r="F127" s="830"/>
      <c r="G127" s="173" t="s">
        <v>9512</v>
      </c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65"/>
      <c r="X127" s="165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216" t="s">
        <v>9548</v>
      </c>
      <c r="AM127" s="174"/>
      <c r="AN127" s="174"/>
      <c r="AO127" s="174"/>
      <c r="AP127" s="165"/>
      <c r="AQ127" s="334"/>
      <c r="AR127" s="174"/>
      <c r="AS127" s="174"/>
      <c r="AT127" s="174"/>
      <c r="AU127" s="174"/>
      <c r="AV127" s="174"/>
      <c r="AW127" s="174"/>
      <c r="AX127" s="175"/>
      <c r="AY127" s="148"/>
      <c r="BA127" s="193"/>
      <c r="BC127" s="193"/>
      <c r="BD127" s="509" t="s">
        <v>9584</v>
      </c>
      <c r="BT127" s="509"/>
    </row>
    <row r="128" spans="1:72" s="159" customFormat="1" ht="15" customHeight="1" outlineLevel="1">
      <c r="A128" s="153"/>
      <c r="B128" s="154"/>
      <c r="C128" s="155"/>
      <c r="D128" s="828"/>
      <c r="E128" s="829"/>
      <c r="F128" s="830"/>
      <c r="G128" s="173" t="s">
        <v>9513</v>
      </c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65"/>
      <c r="X128" s="165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216" t="s">
        <v>9549</v>
      </c>
      <c r="AM128" s="174"/>
      <c r="AN128" s="174"/>
      <c r="AO128" s="174"/>
      <c r="AP128" s="165"/>
      <c r="AQ128" s="334"/>
      <c r="AR128" s="174"/>
      <c r="AS128" s="174"/>
      <c r="AT128" s="174"/>
      <c r="AU128" s="174"/>
      <c r="AV128" s="174"/>
      <c r="AW128" s="174"/>
      <c r="AX128" s="175"/>
      <c r="AY128" s="148"/>
      <c r="BA128" s="193"/>
      <c r="BC128" s="193"/>
      <c r="BD128" s="509" t="s">
        <v>9585</v>
      </c>
      <c r="BT128" s="509"/>
    </row>
    <row r="129" spans="1:72" s="159" customFormat="1" ht="15" customHeight="1" outlineLevel="1">
      <c r="A129" s="153"/>
      <c r="B129" s="154"/>
      <c r="C129" s="155"/>
      <c r="D129" s="556"/>
      <c r="E129" s="557"/>
      <c r="F129" s="558"/>
      <c r="G129" s="173" t="s">
        <v>9514</v>
      </c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65"/>
      <c r="X129" s="165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216" t="s">
        <v>9550</v>
      </c>
      <c r="AM129" s="174"/>
      <c r="AN129" s="174"/>
      <c r="AO129" s="174"/>
      <c r="AP129" s="165"/>
      <c r="AQ129" s="334"/>
      <c r="AR129" s="174"/>
      <c r="AS129" s="174"/>
      <c r="AT129" s="174"/>
      <c r="AU129" s="174"/>
      <c r="AV129" s="174"/>
      <c r="AW129" s="174"/>
      <c r="AX129" s="175"/>
      <c r="AY129" s="148"/>
      <c r="BA129" s="193"/>
      <c r="BC129" s="193"/>
      <c r="BD129" s="509" t="s">
        <v>9586</v>
      </c>
      <c r="BT129" s="509"/>
    </row>
    <row r="130" spans="1:72" s="159" customFormat="1" ht="15" customHeight="1" outlineLevel="1">
      <c r="A130" s="153"/>
      <c r="B130" s="154"/>
      <c r="C130" s="155"/>
      <c r="D130" s="828"/>
      <c r="E130" s="829"/>
      <c r="F130" s="830"/>
      <c r="G130" s="173" t="s">
        <v>9515</v>
      </c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65"/>
      <c r="X130" s="165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216" t="s">
        <v>9551</v>
      </c>
      <c r="AM130" s="174"/>
      <c r="AN130" s="174"/>
      <c r="AO130" s="174"/>
      <c r="AP130" s="165"/>
      <c r="AQ130" s="334"/>
      <c r="AR130" s="174"/>
      <c r="AS130" s="174"/>
      <c r="AT130" s="174"/>
      <c r="AU130" s="174"/>
      <c r="AV130" s="174"/>
      <c r="AW130" s="174"/>
      <c r="AX130" s="175"/>
      <c r="AY130" s="148"/>
      <c r="BA130" s="193"/>
      <c r="BC130" s="193"/>
      <c r="BD130" s="509" t="s">
        <v>9587</v>
      </c>
      <c r="BT130" s="509"/>
    </row>
    <row r="131" spans="1:72" s="159" customFormat="1" ht="15" customHeight="1" outlineLevel="1">
      <c r="A131" s="153"/>
      <c r="B131" s="154"/>
      <c r="C131" s="155"/>
      <c r="D131" s="828"/>
      <c r="E131" s="829"/>
      <c r="F131" s="830"/>
      <c r="G131" s="173" t="s">
        <v>9516</v>
      </c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65"/>
      <c r="X131" s="165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216" t="s">
        <v>9552</v>
      </c>
      <c r="AM131" s="174"/>
      <c r="AN131" s="174"/>
      <c r="AO131" s="174"/>
      <c r="AP131" s="165"/>
      <c r="AQ131" s="334"/>
      <c r="AR131" s="174"/>
      <c r="AS131" s="174"/>
      <c r="AT131" s="174"/>
      <c r="AU131" s="174"/>
      <c r="AV131" s="174"/>
      <c r="AW131" s="174"/>
      <c r="AX131" s="175"/>
      <c r="AY131" s="148"/>
      <c r="BA131" s="193"/>
      <c r="BC131" s="193"/>
      <c r="BD131" s="509" t="s">
        <v>9588</v>
      </c>
      <c r="BT131" s="509"/>
    </row>
    <row r="132" spans="1:72" s="159" customFormat="1" ht="15" customHeight="1" outlineLevel="1">
      <c r="A132" s="153"/>
      <c r="B132" s="154"/>
      <c r="C132" s="155"/>
      <c r="D132" s="556"/>
      <c r="E132" s="557"/>
      <c r="F132" s="558"/>
      <c r="G132" s="173" t="s">
        <v>9517</v>
      </c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65"/>
      <c r="X132" s="165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216" t="s">
        <v>9553</v>
      </c>
      <c r="AM132" s="174"/>
      <c r="AN132" s="174"/>
      <c r="AO132" s="174"/>
      <c r="AP132" s="165"/>
      <c r="AQ132" s="334"/>
      <c r="AR132" s="174"/>
      <c r="AS132" s="174"/>
      <c r="AT132" s="174"/>
      <c r="AU132" s="174"/>
      <c r="AV132" s="174"/>
      <c r="AW132" s="174"/>
      <c r="AX132" s="175"/>
      <c r="AY132" s="148"/>
      <c r="BA132" s="193"/>
      <c r="BC132" s="193"/>
      <c r="BD132" s="509" t="s">
        <v>9589</v>
      </c>
      <c r="BT132" s="509"/>
    </row>
    <row r="133" spans="1:72" s="159" customFormat="1" ht="15" customHeight="1" outlineLevel="1">
      <c r="A133" s="153"/>
      <c r="B133" s="154"/>
      <c r="C133" s="155"/>
      <c r="D133" s="828"/>
      <c r="E133" s="829"/>
      <c r="F133" s="830"/>
      <c r="G133" s="173" t="s">
        <v>9518</v>
      </c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65"/>
      <c r="X133" s="165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216" t="s">
        <v>9554</v>
      </c>
      <c r="AM133" s="174"/>
      <c r="AN133" s="174"/>
      <c r="AO133" s="174"/>
      <c r="AP133" s="165"/>
      <c r="AQ133" s="334"/>
      <c r="AR133" s="174"/>
      <c r="AS133" s="174"/>
      <c r="AT133" s="174"/>
      <c r="AU133" s="174"/>
      <c r="AV133" s="174"/>
      <c r="AW133" s="174"/>
      <c r="AX133" s="175"/>
      <c r="AY133" s="148"/>
      <c r="BA133" s="193"/>
      <c r="BC133" s="193"/>
      <c r="BD133" s="509" t="s">
        <v>9590</v>
      </c>
      <c r="BT133" s="509"/>
    </row>
    <row r="134" spans="1:72" s="159" customFormat="1" ht="15" customHeight="1" outlineLevel="1">
      <c r="A134" s="153"/>
      <c r="B134" s="154"/>
      <c r="C134" s="155"/>
      <c r="D134" s="828"/>
      <c r="E134" s="829"/>
      <c r="F134" s="830"/>
      <c r="G134" s="173" t="s">
        <v>9519</v>
      </c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65"/>
      <c r="X134" s="165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216" t="s">
        <v>9555</v>
      </c>
      <c r="AM134" s="174"/>
      <c r="AN134" s="174"/>
      <c r="AO134" s="174"/>
      <c r="AP134" s="165"/>
      <c r="AQ134" s="334"/>
      <c r="AR134" s="174"/>
      <c r="AS134" s="174"/>
      <c r="AT134" s="174"/>
      <c r="AU134" s="174"/>
      <c r="AV134" s="174"/>
      <c r="AW134" s="174"/>
      <c r="AX134" s="175"/>
      <c r="AY134" s="148"/>
      <c r="BA134" s="193"/>
      <c r="BC134" s="193"/>
      <c r="BD134" s="509" t="s">
        <v>9591</v>
      </c>
      <c r="BT134" s="509"/>
    </row>
    <row r="135" spans="1:72" s="159" customFormat="1" ht="15" customHeight="1" outlineLevel="1">
      <c r="A135" s="153"/>
      <c r="B135" s="154"/>
      <c r="C135" s="155"/>
      <c r="D135" s="556"/>
      <c r="E135" s="557"/>
      <c r="F135" s="558"/>
      <c r="G135" s="173" t="s">
        <v>9520</v>
      </c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65"/>
      <c r="X135" s="165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216" t="s">
        <v>9556</v>
      </c>
      <c r="AM135" s="174"/>
      <c r="AN135" s="174"/>
      <c r="AO135" s="174"/>
      <c r="AP135" s="165"/>
      <c r="AQ135" s="334"/>
      <c r="AR135" s="174"/>
      <c r="AS135" s="174"/>
      <c r="AT135" s="174"/>
      <c r="AU135" s="174"/>
      <c r="AV135" s="174"/>
      <c r="AW135" s="174"/>
      <c r="AX135" s="175"/>
      <c r="AY135" s="148"/>
      <c r="BA135" s="193"/>
      <c r="BC135" s="193"/>
      <c r="BD135" s="509" t="s">
        <v>9592</v>
      </c>
      <c r="BT135" s="509"/>
    </row>
    <row r="136" spans="1:72" s="159" customFormat="1" ht="15" customHeight="1" outlineLevel="1">
      <c r="A136" s="153"/>
      <c r="B136" s="154"/>
      <c r="C136" s="155"/>
      <c r="D136" s="828"/>
      <c r="E136" s="829"/>
      <c r="F136" s="830"/>
      <c r="G136" s="173" t="s">
        <v>9521</v>
      </c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65"/>
      <c r="X136" s="165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216" t="s">
        <v>9557</v>
      </c>
      <c r="AM136" s="174"/>
      <c r="AN136" s="174"/>
      <c r="AO136" s="174"/>
      <c r="AP136" s="165"/>
      <c r="AQ136" s="334"/>
      <c r="AR136" s="174"/>
      <c r="AS136" s="174"/>
      <c r="AT136" s="174"/>
      <c r="AU136" s="174"/>
      <c r="AV136" s="174"/>
      <c r="AW136" s="174"/>
      <c r="AX136" s="175"/>
      <c r="AY136" s="148"/>
      <c r="BA136" s="193"/>
      <c r="BC136" s="193"/>
      <c r="BD136" s="509" t="s">
        <v>9593</v>
      </c>
      <c r="BT136" s="509"/>
    </row>
    <row r="137" spans="1:72" s="159" customFormat="1" ht="15" customHeight="1" outlineLevel="1">
      <c r="A137" s="153"/>
      <c r="B137" s="154"/>
      <c r="C137" s="155"/>
      <c r="D137" s="828"/>
      <c r="E137" s="829"/>
      <c r="F137" s="830"/>
      <c r="G137" s="173" t="s">
        <v>9522</v>
      </c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65"/>
      <c r="X137" s="165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216" t="s">
        <v>9558</v>
      </c>
      <c r="AM137" s="174"/>
      <c r="AN137" s="174"/>
      <c r="AO137" s="174"/>
      <c r="AP137" s="165"/>
      <c r="AQ137" s="334"/>
      <c r="AR137" s="174"/>
      <c r="AS137" s="174"/>
      <c r="AT137" s="174"/>
      <c r="AU137" s="174"/>
      <c r="AV137" s="174"/>
      <c r="AW137" s="174"/>
      <c r="AX137" s="175"/>
      <c r="AY137" s="148"/>
      <c r="BA137" s="193"/>
      <c r="BC137" s="193"/>
      <c r="BD137" s="509" t="s">
        <v>9594</v>
      </c>
      <c r="BT137" s="509"/>
    </row>
    <row r="138" spans="1:72" s="159" customFormat="1" ht="15" customHeight="1" outlineLevel="1">
      <c r="A138" s="153"/>
      <c r="B138" s="154"/>
      <c r="C138" s="155"/>
      <c r="D138" s="556"/>
      <c r="E138" s="557"/>
      <c r="F138" s="558"/>
      <c r="G138" s="173" t="s">
        <v>9523</v>
      </c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65"/>
      <c r="X138" s="165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216" t="s">
        <v>9559</v>
      </c>
      <c r="AM138" s="174"/>
      <c r="AN138" s="174"/>
      <c r="AO138" s="174"/>
      <c r="AP138" s="165"/>
      <c r="AQ138" s="334"/>
      <c r="AR138" s="174"/>
      <c r="AS138" s="174"/>
      <c r="AT138" s="174"/>
      <c r="AU138" s="174"/>
      <c r="AV138" s="174"/>
      <c r="AW138" s="174"/>
      <c r="AX138" s="175"/>
      <c r="AY138" s="148"/>
      <c r="BA138" s="193"/>
      <c r="BC138" s="193"/>
      <c r="BD138" s="509" t="s">
        <v>9595</v>
      </c>
      <c r="BT138" s="509"/>
    </row>
    <row r="139" spans="1:72" s="159" customFormat="1" ht="15" customHeight="1" outlineLevel="1">
      <c r="A139" s="153"/>
      <c r="B139" s="154"/>
      <c r="C139" s="155"/>
      <c r="D139" s="828"/>
      <c r="E139" s="829"/>
      <c r="F139" s="830"/>
      <c r="G139" s="173" t="s">
        <v>9524</v>
      </c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65"/>
      <c r="X139" s="165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216" t="s">
        <v>9560</v>
      </c>
      <c r="AM139" s="174"/>
      <c r="AN139" s="174"/>
      <c r="AO139" s="174"/>
      <c r="AP139" s="165"/>
      <c r="AQ139" s="334"/>
      <c r="AR139" s="174"/>
      <c r="AS139" s="174"/>
      <c r="AT139" s="174"/>
      <c r="AU139" s="174"/>
      <c r="AV139" s="174"/>
      <c r="AW139" s="174"/>
      <c r="AX139" s="175"/>
      <c r="AY139" s="148"/>
      <c r="BA139" s="193"/>
      <c r="BC139" s="193"/>
      <c r="BD139" s="509" t="s">
        <v>9596</v>
      </c>
      <c r="BT139" s="509"/>
    </row>
    <row r="140" spans="1:72" s="159" customFormat="1" ht="15" customHeight="1" outlineLevel="1">
      <c r="A140" s="153"/>
      <c r="B140" s="154"/>
      <c r="C140" s="155"/>
      <c r="D140" s="828"/>
      <c r="E140" s="829"/>
      <c r="F140" s="830"/>
      <c r="G140" s="173" t="s">
        <v>9525</v>
      </c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65"/>
      <c r="X140" s="165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216" t="s">
        <v>9561</v>
      </c>
      <c r="AM140" s="174"/>
      <c r="AN140" s="174"/>
      <c r="AO140" s="174"/>
      <c r="AP140" s="165"/>
      <c r="AQ140" s="334"/>
      <c r="AR140" s="174"/>
      <c r="AS140" s="174"/>
      <c r="AT140" s="174"/>
      <c r="AU140" s="174"/>
      <c r="AV140" s="174"/>
      <c r="AW140" s="174"/>
      <c r="AX140" s="175"/>
      <c r="AY140" s="148"/>
      <c r="BA140" s="193"/>
      <c r="BC140" s="193"/>
      <c r="BD140" s="509" t="s">
        <v>9597</v>
      </c>
      <c r="BT140" s="509"/>
    </row>
    <row r="141" spans="1:72" s="159" customFormat="1" ht="15" customHeight="1" outlineLevel="1">
      <c r="A141" s="153"/>
      <c r="B141" s="154"/>
      <c r="C141" s="155"/>
      <c r="D141" s="556"/>
      <c r="E141" s="557"/>
      <c r="F141" s="558"/>
      <c r="G141" s="173" t="s">
        <v>9526</v>
      </c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65"/>
      <c r="X141" s="165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216" t="s">
        <v>9562</v>
      </c>
      <c r="AM141" s="174"/>
      <c r="AN141" s="174"/>
      <c r="AO141" s="174"/>
      <c r="AP141" s="165"/>
      <c r="AQ141" s="334"/>
      <c r="AR141" s="174"/>
      <c r="AS141" s="174"/>
      <c r="AT141" s="174"/>
      <c r="AU141" s="174"/>
      <c r="AV141" s="174"/>
      <c r="AW141" s="174"/>
      <c r="AX141" s="175"/>
      <c r="AY141" s="148"/>
      <c r="BA141" s="193"/>
      <c r="BC141" s="193"/>
      <c r="BD141" s="509" t="s">
        <v>9598</v>
      </c>
      <c r="BT141" s="509"/>
    </row>
    <row r="142" spans="1:72" s="159" customFormat="1" ht="15" customHeight="1" outlineLevel="1">
      <c r="A142" s="153"/>
      <c r="B142" s="154"/>
      <c r="C142" s="155"/>
      <c r="D142" s="828"/>
      <c r="E142" s="829"/>
      <c r="F142" s="830"/>
      <c r="G142" s="173" t="s">
        <v>9527</v>
      </c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65"/>
      <c r="X142" s="165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216" t="s">
        <v>9563</v>
      </c>
      <c r="AM142" s="174"/>
      <c r="AN142" s="174"/>
      <c r="AO142" s="174"/>
      <c r="AP142" s="165"/>
      <c r="AQ142" s="334"/>
      <c r="AR142" s="174"/>
      <c r="AS142" s="174"/>
      <c r="AT142" s="174"/>
      <c r="AU142" s="174"/>
      <c r="AV142" s="174"/>
      <c r="AW142" s="174"/>
      <c r="AX142" s="175"/>
      <c r="AY142" s="148"/>
      <c r="BA142" s="193"/>
      <c r="BC142" s="193"/>
      <c r="BD142" s="509" t="s">
        <v>9599</v>
      </c>
      <c r="BT142" s="509"/>
    </row>
    <row r="143" spans="1:72" s="159" customFormat="1" ht="15" customHeight="1" outlineLevel="1">
      <c r="A143" s="153"/>
      <c r="B143" s="154"/>
      <c r="C143" s="155"/>
      <c r="D143" s="828"/>
      <c r="E143" s="829"/>
      <c r="F143" s="830"/>
      <c r="G143" s="173" t="s">
        <v>9528</v>
      </c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65"/>
      <c r="X143" s="165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216" t="s">
        <v>9564</v>
      </c>
      <c r="AM143" s="174"/>
      <c r="AN143" s="174"/>
      <c r="AO143" s="174"/>
      <c r="AP143" s="165"/>
      <c r="AQ143" s="334"/>
      <c r="AR143" s="174"/>
      <c r="AS143" s="174"/>
      <c r="AT143" s="174"/>
      <c r="AU143" s="174"/>
      <c r="AV143" s="174"/>
      <c r="AW143" s="174"/>
      <c r="AX143" s="175"/>
      <c r="AY143" s="148"/>
      <c r="BA143" s="193"/>
      <c r="BC143" s="193"/>
      <c r="BD143" s="509" t="s">
        <v>9600</v>
      </c>
      <c r="BT143" s="509"/>
    </row>
    <row r="144" spans="1:72" s="159" customFormat="1" ht="15" customHeight="1" outlineLevel="1">
      <c r="A144" s="153"/>
      <c r="B144" s="154"/>
      <c r="C144" s="155"/>
      <c r="D144" s="556"/>
      <c r="E144" s="557"/>
      <c r="F144" s="558"/>
      <c r="G144" s="173" t="s">
        <v>9529</v>
      </c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65"/>
      <c r="X144" s="165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216" t="s">
        <v>9565</v>
      </c>
      <c r="AM144" s="174"/>
      <c r="AN144" s="174"/>
      <c r="AO144" s="174"/>
      <c r="AP144" s="165"/>
      <c r="AQ144" s="334"/>
      <c r="AR144" s="174"/>
      <c r="AS144" s="174"/>
      <c r="AT144" s="174"/>
      <c r="AU144" s="174"/>
      <c r="AV144" s="174"/>
      <c r="AW144" s="174"/>
      <c r="AX144" s="175"/>
      <c r="AY144" s="148"/>
      <c r="BA144" s="193"/>
      <c r="BC144" s="193"/>
      <c r="BD144" s="509" t="s">
        <v>9601</v>
      </c>
      <c r="BT144" s="509"/>
    </row>
    <row r="145" spans="1:72" s="159" customFormat="1" ht="15" customHeight="1" outlineLevel="1">
      <c r="A145" s="153"/>
      <c r="B145" s="154"/>
      <c r="C145" s="155"/>
      <c r="D145" s="828"/>
      <c r="E145" s="829"/>
      <c r="F145" s="830"/>
      <c r="G145" s="173" t="s">
        <v>9530</v>
      </c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65"/>
      <c r="X145" s="165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216" t="s">
        <v>9566</v>
      </c>
      <c r="AM145" s="174"/>
      <c r="AN145" s="174"/>
      <c r="AO145" s="174"/>
      <c r="AP145" s="165"/>
      <c r="AQ145" s="334"/>
      <c r="AR145" s="174"/>
      <c r="AS145" s="174"/>
      <c r="AT145" s="174"/>
      <c r="AU145" s="174"/>
      <c r="AV145" s="174"/>
      <c r="AW145" s="174"/>
      <c r="AX145" s="175"/>
      <c r="AY145" s="148"/>
      <c r="BA145" s="193"/>
      <c r="BC145" s="193"/>
      <c r="BD145" s="509" t="s">
        <v>9602</v>
      </c>
      <c r="BT145" s="509"/>
    </row>
    <row r="146" spans="1:72" s="159" customFormat="1" ht="15" customHeight="1" outlineLevel="1">
      <c r="A146" s="153"/>
      <c r="B146" s="154"/>
      <c r="C146" s="155"/>
      <c r="D146" s="828"/>
      <c r="E146" s="829"/>
      <c r="F146" s="830"/>
      <c r="G146" s="173" t="s">
        <v>9531</v>
      </c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65"/>
      <c r="X146" s="165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216" t="s">
        <v>9567</v>
      </c>
      <c r="AM146" s="174"/>
      <c r="AN146" s="174"/>
      <c r="AO146" s="174"/>
      <c r="AP146" s="165"/>
      <c r="AQ146" s="334"/>
      <c r="AR146" s="174"/>
      <c r="AS146" s="174"/>
      <c r="AT146" s="174"/>
      <c r="AU146" s="174"/>
      <c r="AV146" s="174"/>
      <c r="AW146" s="174"/>
      <c r="AX146" s="175"/>
      <c r="AY146" s="148"/>
      <c r="BA146" s="193"/>
      <c r="BC146" s="193"/>
      <c r="BD146" s="509" t="s">
        <v>9603</v>
      </c>
      <c r="BT146" s="509"/>
    </row>
    <row r="147" spans="1:72" s="159" customFormat="1" ht="15" customHeight="1" outlineLevel="1">
      <c r="A147" s="153"/>
      <c r="B147" s="154"/>
      <c r="C147" s="155"/>
      <c r="D147" s="556"/>
      <c r="E147" s="557"/>
      <c r="F147" s="558"/>
      <c r="G147" s="173" t="s">
        <v>9532</v>
      </c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65"/>
      <c r="X147" s="165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216" t="s">
        <v>9568</v>
      </c>
      <c r="AM147" s="174"/>
      <c r="AN147" s="174"/>
      <c r="AO147" s="174"/>
      <c r="AP147" s="165"/>
      <c r="AQ147" s="334"/>
      <c r="AR147" s="174"/>
      <c r="AS147" s="174"/>
      <c r="AT147" s="174"/>
      <c r="AU147" s="174"/>
      <c r="AV147" s="174"/>
      <c r="AW147" s="174"/>
      <c r="AX147" s="175"/>
      <c r="AY147" s="148"/>
      <c r="BA147" s="193"/>
      <c r="BC147" s="193"/>
      <c r="BD147" s="509" t="s">
        <v>9604</v>
      </c>
      <c r="BT147" s="509"/>
    </row>
    <row r="148" spans="1:72" s="159" customFormat="1" ht="15" customHeight="1" outlineLevel="1">
      <c r="A148" s="153"/>
      <c r="B148" s="154"/>
      <c r="C148" s="155"/>
      <c r="D148" s="828"/>
      <c r="E148" s="829"/>
      <c r="F148" s="830"/>
      <c r="G148" s="173" t="s">
        <v>9533</v>
      </c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65"/>
      <c r="X148" s="165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216" t="s">
        <v>9569</v>
      </c>
      <c r="AM148" s="174"/>
      <c r="AN148" s="174"/>
      <c r="AO148" s="174"/>
      <c r="AP148" s="165"/>
      <c r="AQ148" s="334"/>
      <c r="AR148" s="174"/>
      <c r="AS148" s="174"/>
      <c r="AT148" s="174"/>
      <c r="AU148" s="174"/>
      <c r="AV148" s="174"/>
      <c r="AW148" s="174"/>
      <c r="AX148" s="175"/>
      <c r="AY148" s="148"/>
      <c r="BA148" s="193"/>
      <c r="BC148" s="193"/>
      <c r="BD148" s="509" t="s">
        <v>9605</v>
      </c>
      <c r="BT148" s="509"/>
    </row>
    <row r="149" spans="1:72" s="159" customFormat="1" ht="15" customHeight="1" outlineLevel="1">
      <c r="A149" s="153"/>
      <c r="B149" s="154"/>
      <c r="C149" s="155"/>
      <c r="D149" s="828"/>
      <c r="E149" s="829"/>
      <c r="F149" s="830"/>
      <c r="G149" s="173" t="s">
        <v>9534</v>
      </c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65"/>
      <c r="X149" s="165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216" t="s">
        <v>9570</v>
      </c>
      <c r="AM149" s="174"/>
      <c r="AN149" s="174"/>
      <c r="AO149" s="174"/>
      <c r="AP149" s="165"/>
      <c r="AQ149" s="334"/>
      <c r="AR149" s="174"/>
      <c r="AS149" s="174"/>
      <c r="AT149" s="174"/>
      <c r="AU149" s="174"/>
      <c r="AV149" s="174"/>
      <c r="AW149" s="174"/>
      <c r="AX149" s="175"/>
      <c r="AY149" s="148"/>
      <c r="BA149" s="193"/>
      <c r="BC149" s="193"/>
      <c r="BD149" s="509" t="s">
        <v>9606</v>
      </c>
      <c r="BT149" s="509"/>
    </row>
    <row r="150" spans="1:72" s="159" customFormat="1" ht="15" customHeight="1" outlineLevel="1">
      <c r="A150" s="153"/>
      <c r="B150" s="154"/>
      <c r="C150" s="155"/>
      <c r="D150" s="556"/>
      <c r="E150" s="557"/>
      <c r="F150" s="558"/>
      <c r="G150" s="173" t="s">
        <v>9535</v>
      </c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65"/>
      <c r="X150" s="165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216" t="s">
        <v>9571</v>
      </c>
      <c r="AM150" s="174"/>
      <c r="AN150" s="174"/>
      <c r="AO150" s="174"/>
      <c r="AP150" s="165"/>
      <c r="AQ150" s="334"/>
      <c r="AR150" s="174"/>
      <c r="AS150" s="174"/>
      <c r="AT150" s="174"/>
      <c r="AU150" s="174"/>
      <c r="AV150" s="174"/>
      <c r="AW150" s="174"/>
      <c r="AX150" s="175"/>
      <c r="AY150" s="148"/>
      <c r="BA150" s="193"/>
      <c r="BC150" s="193"/>
      <c r="BD150" s="509" t="s">
        <v>9607</v>
      </c>
      <c r="BT150" s="509"/>
    </row>
    <row r="151" spans="1:72" s="159" customFormat="1" ht="15" customHeight="1" outlineLevel="1">
      <c r="A151" s="153"/>
      <c r="B151" s="154"/>
      <c r="C151" s="155"/>
      <c r="D151" s="828"/>
      <c r="E151" s="829"/>
      <c r="F151" s="830"/>
      <c r="G151" s="173" t="s">
        <v>9536</v>
      </c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65"/>
      <c r="X151" s="165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216" t="s">
        <v>9572</v>
      </c>
      <c r="AM151" s="174"/>
      <c r="AN151" s="174"/>
      <c r="AO151" s="174"/>
      <c r="AP151" s="165"/>
      <c r="AQ151" s="334"/>
      <c r="AR151" s="174"/>
      <c r="AS151" s="174"/>
      <c r="AT151" s="174"/>
      <c r="AU151" s="174"/>
      <c r="AV151" s="174"/>
      <c r="AW151" s="174"/>
      <c r="AX151" s="175"/>
      <c r="AY151" s="148"/>
      <c r="BA151" s="193"/>
      <c r="BC151" s="193"/>
      <c r="BD151" s="509" t="s">
        <v>9608</v>
      </c>
      <c r="BT151" s="509"/>
    </row>
    <row r="152" spans="1:72" s="159" customFormat="1" ht="15" customHeight="1" outlineLevel="1">
      <c r="A152" s="153"/>
      <c r="B152" s="154"/>
      <c r="C152" s="155"/>
      <c r="D152" s="828"/>
      <c r="E152" s="829"/>
      <c r="F152" s="830"/>
      <c r="G152" s="173" t="s">
        <v>9537</v>
      </c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65"/>
      <c r="X152" s="165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216" t="s">
        <v>9573</v>
      </c>
      <c r="AM152" s="174"/>
      <c r="AN152" s="174"/>
      <c r="AO152" s="174"/>
      <c r="AP152" s="165"/>
      <c r="AQ152" s="334"/>
      <c r="AR152" s="174"/>
      <c r="AS152" s="174"/>
      <c r="AT152" s="174"/>
      <c r="AU152" s="174"/>
      <c r="AV152" s="174"/>
      <c r="AW152" s="174"/>
      <c r="AX152" s="175"/>
      <c r="AY152" s="148"/>
      <c r="BA152" s="193"/>
      <c r="BC152" s="193"/>
      <c r="BD152" s="509" t="s">
        <v>9609</v>
      </c>
      <c r="BT152" s="509"/>
    </row>
    <row r="153" spans="1:72" s="159" customFormat="1" ht="15" customHeight="1" outlineLevel="1">
      <c r="A153" s="153"/>
      <c r="B153" s="154"/>
      <c r="C153" s="155"/>
      <c r="D153" s="828"/>
      <c r="E153" s="829"/>
      <c r="F153" s="830"/>
      <c r="G153" s="173" t="s">
        <v>9478</v>
      </c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65"/>
      <c r="X153" s="165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216" t="s">
        <v>9480</v>
      </c>
      <c r="AM153" s="174"/>
      <c r="AN153" s="174"/>
      <c r="AO153" s="174"/>
      <c r="AP153" s="165"/>
      <c r="AQ153" s="334"/>
      <c r="AR153" s="174"/>
      <c r="AS153" s="174"/>
      <c r="AT153" s="174"/>
      <c r="AU153" s="174"/>
      <c r="AV153" s="174"/>
      <c r="AW153" s="174"/>
      <c r="AX153" s="175"/>
      <c r="AY153" s="148"/>
      <c r="BA153" s="193"/>
      <c r="BC153" s="193"/>
      <c r="BD153" s="509" t="s">
        <v>9476</v>
      </c>
      <c r="BT153" s="509"/>
    </row>
    <row r="154" spans="1:72" s="159" customFormat="1" ht="15" customHeight="1" outlineLevel="1">
      <c r="A154" s="153"/>
      <c r="B154" s="154"/>
      <c r="C154" s="155"/>
      <c r="D154" s="828"/>
      <c r="E154" s="829"/>
      <c r="F154" s="830"/>
      <c r="G154" s="173" t="s">
        <v>9498</v>
      </c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65"/>
      <c r="X154" s="165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216" t="s">
        <v>9500</v>
      </c>
      <c r="AM154" s="174"/>
      <c r="AN154" s="174"/>
      <c r="AO154" s="174"/>
      <c r="AP154" s="165"/>
      <c r="AQ154" s="334"/>
      <c r="AR154" s="174"/>
      <c r="AS154" s="174"/>
      <c r="AT154" s="174"/>
      <c r="AU154" s="174"/>
      <c r="AV154" s="174"/>
      <c r="AW154" s="174"/>
      <c r="AX154" s="175"/>
      <c r="AY154" s="148"/>
      <c r="BA154" s="193"/>
      <c r="BC154" s="193"/>
      <c r="BD154" s="509" t="s">
        <v>9501</v>
      </c>
      <c r="BT154" s="509"/>
    </row>
    <row r="155" spans="1:72" s="159" customFormat="1" ht="15" customHeight="1" outlineLevel="1">
      <c r="A155" s="153"/>
      <c r="B155" s="154"/>
      <c r="C155" s="155"/>
      <c r="D155" s="828"/>
      <c r="E155" s="829"/>
      <c r="F155" s="830"/>
      <c r="G155" s="173" t="s">
        <v>9479</v>
      </c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65"/>
      <c r="X155" s="165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216" t="s">
        <v>9481</v>
      </c>
      <c r="AM155" s="174"/>
      <c r="AN155" s="174"/>
      <c r="AO155" s="174"/>
      <c r="AP155" s="165"/>
      <c r="AQ155" s="334"/>
      <c r="AR155" s="174"/>
      <c r="AS155" s="174"/>
      <c r="AT155" s="174"/>
      <c r="AU155" s="174"/>
      <c r="AV155" s="174"/>
      <c r="AW155" s="174"/>
      <c r="AX155" s="175"/>
      <c r="AY155" s="148"/>
      <c r="BA155" s="193"/>
      <c r="BC155" s="193"/>
      <c r="BD155" s="509" t="s">
        <v>9477</v>
      </c>
      <c r="BT155" s="509"/>
    </row>
    <row r="156" spans="1:72" s="159" customFormat="1" ht="15" customHeight="1" outlineLevel="1">
      <c r="A156" s="153"/>
      <c r="B156" s="154"/>
      <c r="C156" s="155"/>
      <c r="D156" s="856" t="s">
        <v>8628</v>
      </c>
      <c r="E156" s="857"/>
      <c r="F156" s="858"/>
      <c r="G156" s="173" t="s">
        <v>9188</v>
      </c>
      <c r="H156" s="507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334"/>
      <c r="X156" s="33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216" t="s">
        <v>9468</v>
      </c>
      <c r="AM156" s="174"/>
      <c r="AN156" s="174"/>
      <c r="AO156" s="174"/>
      <c r="AP156" s="165"/>
      <c r="AQ156" s="334"/>
      <c r="AR156" s="174"/>
      <c r="AS156" s="174"/>
      <c r="AT156" s="174"/>
      <c r="AU156" s="174"/>
      <c r="AV156" s="174"/>
      <c r="AW156" s="174"/>
      <c r="AX156" s="175"/>
      <c r="AY156" s="148"/>
      <c r="BA156" s="193"/>
      <c r="BC156" s="193"/>
      <c r="BD156" s="509" t="s">
        <v>9469</v>
      </c>
      <c r="BT156" s="509"/>
    </row>
    <row r="157" spans="1:72" s="159" customFormat="1" ht="15" customHeight="1" outlineLevel="1">
      <c r="A157" s="153"/>
      <c r="B157" s="154"/>
      <c r="C157" s="155"/>
      <c r="D157" s="503"/>
      <c r="E157" s="504"/>
      <c r="F157" s="505"/>
      <c r="G157" s="173" t="s">
        <v>9192</v>
      </c>
      <c r="H157" s="507"/>
      <c r="I157" s="174"/>
      <c r="J157" s="174"/>
      <c r="K157" s="209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334"/>
      <c r="X157" s="33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216" t="s">
        <v>9225</v>
      </c>
      <c r="AM157" s="174"/>
      <c r="AN157" s="174"/>
      <c r="AO157" s="174"/>
      <c r="AP157" s="165"/>
      <c r="AQ157" s="334"/>
      <c r="AR157" s="174"/>
      <c r="AS157" s="174"/>
      <c r="AT157" s="174"/>
      <c r="AU157" s="174"/>
      <c r="AV157" s="174"/>
      <c r="AW157" s="174"/>
      <c r="AX157" s="175"/>
      <c r="AY157" s="148"/>
      <c r="BA157" s="193"/>
      <c r="BC157" s="193"/>
      <c r="BD157" s="509" t="s">
        <v>9204</v>
      </c>
      <c r="BT157" s="509"/>
    </row>
    <row r="158" spans="1:72" s="159" customFormat="1" ht="15" customHeight="1" outlineLevel="1">
      <c r="A158" s="153"/>
      <c r="B158" s="154"/>
      <c r="C158" s="155"/>
      <c r="D158" s="503"/>
      <c r="E158" s="504"/>
      <c r="F158" s="505"/>
      <c r="G158" s="173"/>
      <c r="H158" s="508" t="s">
        <v>9187</v>
      </c>
      <c r="I158" s="174"/>
      <c r="J158" s="174"/>
      <c r="K158" s="209" t="s">
        <v>9189</v>
      </c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334"/>
      <c r="X158" s="33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216"/>
      <c r="AM158" s="174"/>
      <c r="AN158" s="174"/>
      <c r="AO158" s="174"/>
      <c r="AP158" s="165"/>
      <c r="AQ158" s="334"/>
      <c r="AR158" s="174"/>
      <c r="AS158" s="174"/>
      <c r="AT158" s="174"/>
      <c r="AU158" s="174"/>
      <c r="AV158" s="174"/>
      <c r="AW158" s="174"/>
      <c r="AX158" s="175"/>
      <c r="AY158" s="148"/>
      <c r="BA158" s="193"/>
      <c r="BC158" s="193"/>
      <c r="BD158" s="509" t="s">
        <v>9205</v>
      </c>
      <c r="BT158" s="509"/>
    </row>
    <row r="159" spans="1:72" s="159" customFormat="1" ht="15" customHeight="1" outlineLevel="1">
      <c r="A159" s="153"/>
      <c r="B159" s="154"/>
      <c r="C159" s="155"/>
      <c r="D159" s="503"/>
      <c r="E159" s="504"/>
      <c r="F159" s="505"/>
      <c r="G159" s="173"/>
      <c r="H159" s="507"/>
      <c r="I159" s="209" t="s">
        <v>9190</v>
      </c>
      <c r="J159" s="174"/>
      <c r="K159" s="209" t="s">
        <v>9191</v>
      </c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334"/>
      <c r="X159" s="33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216"/>
      <c r="AM159" s="174"/>
      <c r="AN159" s="174"/>
      <c r="AO159" s="174"/>
      <c r="AP159" s="165"/>
      <c r="AQ159" s="334"/>
      <c r="AR159" s="174"/>
      <c r="AS159" s="174"/>
      <c r="AT159" s="174"/>
      <c r="AU159" s="174"/>
      <c r="AV159" s="174"/>
      <c r="AW159" s="174"/>
      <c r="AX159" s="175"/>
      <c r="AY159" s="148"/>
      <c r="BA159" s="193"/>
      <c r="BC159" s="193"/>
      <c r="BD159" s="509" t="s">
        <v>9206</v>
      </c>
      <c r="BT159" s="509"/>
    </row>
    <row r="160" spans="1:72" s="159" customFormat="1" ht="15" customHeight="1" outlineLevel="1">
      <c r="A160" s="153"/>
      <c r="B160" s="154"/>
      <c r="C160" s="155"/>
      <c r="D160" s="503"/>
      <c r="E160" s="504"/>
      <c r="F160" s="505"/>
      <c r="G160" s="173" t="s">
        <v>9193</v>
      </c>
      <c r="H160" s="507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334"/>
      <c r="X160" s="33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216" t="s">
        <v>9226</v>
      </c>
      <c r="AM160" s="174"/>
      <c r="AN160" s="174"/>
      <c r="AO160" s="174"/>
      <c r="AP160" s="165"/>
      <c r="AQ160" s="334"/>
      <c r="AR160" s="174"/>
      <c r="AS160" s="174"/>
      <c r="AT160" s="174"/>
      <c r="AU160" s="174"/>
      <c r="AV160" s="174"/>
      <c r="AW160" s="174"/>
      <c r="AX160" s="175"/>
      <c r="AY160" s="148"/>
      <c r="BA160" s="193"/>
      <c r="BC160" s="193"/>
      <c r="BD160" s="509" t="s">
        <v>9207</v>
      </c>
    </row>
    <row r="161" spans="1:85" s="159" customFormat="1" ht="15" customHeight="1" outlineLevel="1">
      <c r="A161" s="153"/>
      <c r="B161" s="154"/>
      <c r="C161" s="155"/>
      <c r="D161" s="503"/>
      <c r="E161" s="504"/>
      <c r="F161" s="505"/>
      <c r="G161" s="173"/>
      <c r="H161" s="508" t="s">
        <v>9187</v>
      </c>
      <c r="I161" s="174"/>
      <c r="J161" s="174"/>
      <c r="K161" s="209" t="s">
        <v>9194</v>
      </c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334"/>
      <c r="X161" s="33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216"/>
      <c r="AM161" s="174"/>
      <c r="AN161" s="174"/>
      <c r="AO161" s="174"/>
      <c r="AP161" s="165"/>
      <c r="AQ161" s="334"/>
      <c r="AR161" s="174"/>
      <c r="AS161" s="174"/>
      <c r="AT161" s="174"/>
      <c r="AU161" s="174"/>
      <c r="AV161" s="174"/>
      <c r="AW161" s="174"/>
      <c r="AX161" s="175"/>
      <c r="AY161" s="148"/>
      <c r="BA161" s="193"/>
      <c r="BC161" s="193"/>
      <c r="BD161" s="509" t="s">
        <v>9208</v>
      </c>
    </row>
    <row r="162" spans="1:85" s="159" customFormat="1" ht="15" customHeight="1">
      <c r="A162" s="153"/>
      <c r="B162" s="344"/>
      <c r="C162" s="345"/>
      <c r="D162" s="834" t="s">
        <v>74</v>
      </c>
      <c r="E162" s="835"/>
      <c r="F162" s="836"/>
      <c r="G162" s="340"/>
      <c r="H162" s="201"/>
      <c r="I162" s="201"/>
      <c r="J162" s="201"/>
      <c r="K162" s="201"/>
      <c r="L162" s="201"/>
      <c r="M162" s="201"/>
      <c r="N162" s="201"/>
      <c r="O162" s="201"/>
      <c r="P162" s="201"/>
      <c r="Q162" s="201"/>
      <c r="R162" s="201"/>
      <c r="S162" s="201"/>
      <c r="T162" s="201"/>
      <c r="U162" s="201"/>
      <c r="V162" s="201"/>
      <c r="W162" s="202"/>
      <c r="X162" s="202"/>
      <c r="Y162" s="201"/>
      <c r="Z162" s="201"/>
      <c r="AA162" s="201"/>
      <c r="AB162" s="201"/>
      <c r="AC162" s="201"/>
      <c r="AD162" s="201"/>
      <c r="AE162" s="201"/>
      <c r="AF162" s="201"/>
      <c r="AG162" s="201"/>
      <c r="AH162" s="201"/>
      <c r="AI162" s="201"/>
      <c r="AJ162" s="201"/>
      <c r="AK162" s="201"/>
      <c r="AL162" s="221"/>
      <c r="AM162" s="201"/>
      <c r="AN162" s="201"/>
      <c r="AO162" s="201"/>
      <c r="AP162" s="202"/>
      <c r="AQ162" s="506"/>
      <c r="AR162" s="201"/>
      <c r="AS162" s="201"/>
      <c r="AT162" s="201"/>
      <c r="AU162" s="201"/>
      <c r="AV162" s="201"/>
      <c r="AW162" s="201"/>
      <c r="AX162" s="203"/>
      <c r="AY162" s="249"/>
      <c r="BA162" s="193"/>
      <c r="BC162" s="193"/>
      <c r="BD162" s="261"/>
      <c r="BT162" s="43"/>
    </row>
    <row r="163" spans="1:85" s="159" customFormat="1" ht="15" customHeight="1">
      <c r="A163" s="153"/>
      <c r="B163" s="146"/>
      <c r="C163" s="146"/>
      <c r="D163" s="339"/>
      <c r="E163" s="339"/>
      <c r="F163" s="339"/>
      <c r="G163" s="170"/>
      <c r="H163" s="170"/>
      <c r="I163" s="170"/>
      <c r="J163" s="170"/>
      <c r="K163" s="170"/>
      <c r="L163" s="170"/>
      <c r="M163" s="170"/>
      <c r="N163" s="170"/>
      <c r="O163" s="170"/>
      <c r="P163" s="170"/>
      <c r="Q163" s="170"/>
      <c r="R163" s="170"/>
      <c r="S163" s="170"/>
      <c r="T163" s="170"/>
      <c r="U163" s="170"/>
      <c r="V163" s="170"/>
      <c r="Y163" s="170"/>
      <c r="Z163" s="170"/>
      <c r="AA163" s="170"/>
      <c r="AB163" s="170"/>
      <c r="AC163" s="170"/>
      <c r="AD163" s="170"/>
      <c r="AE163" s="170"/>
      <c r="AF163" s="170"/>
      <c r="AG163" s="170"/>
      <c r="AH163" s="170"/>
      <c r="AI163" s="170"/>
      <c r="AJ163" s="170"/>
      <c r="AK163" s="170"/>
      <c r="AL163" s="170"/>
      <c r="AM163" s="170"/>
      <c r="AN163" s="170"/>
      <c r="AO163" s="337"/>
      <c r="AP163" s="337"/>
      <c r="AQ163" s="337"/>
      <c r="AR163" s="170"/>
      <c r="AS163" s="170"/>
      <c r="AT163" s="170"/>
      <c r="AU163" s="170"/>
      <c r="AV163" s="170"/>
      <c r="AW163" s="170"/>
      <c r="AX163" s="170"/>
      <c r="AY163" s="148"/>
      <c r="AZ163" s="43"/>
      <c r="BA163" s="186"/>
      <c r="BB163" s="43"/>
      <c r="BC163" s="193"/>
      <c r="BD163" s="260" t="str">
        <f>IF($O226&lt;&gt;"","CREATE VIEW "&amp;SUBSTITUTE($O226,"UPK.","")&amp;" AS ","")</f>
        <v xml:space="preserve">CREATE VIEW v_k40_mold_month_stroke AS </v>
      </c>
    </row>
    <row r="164" spans="1:85" ht="15" customHeight="1">
      <c r="A164" s="44"/>
      <c r="B164" s="859">
        <f>MAX(B$6:B163)+1</f>
        <v>11</v>
      </c>
      <c r="C164" s="860"/>
      <c r="D164" s="842" t="str">
        <f>IF(ISERROR(VLOOKUP(B164,ビュー一覧!$B$6:$T$100,8,FALSE)),"",VLOOKUP(B164,ビュー一覧!$B$6:$T$100,8,FALSE))</f>
        <v>金型稼働情報取得</v>
      </c>
      <c r="E164" s="843"/>
      <c r="F164" s="843"/>
      <c r="G164" s="843"/>
      <c r="H164" s="843"/>
      <c r="I164" s="843"/>
      <c r="J164" s="843"/>
      <c r="K164" s="843"/>
      <c r="L164" s="843"/>
      <c r="M164" s="843"/>
      <c r="N164" s="843"/>
      <c r="O164" s="298" t="str">
        <f>IF(ISERROR(VLOOKUP($B164,ビュー一覧!$B$6:$T$100,19,FALSE)),"",VLOOKUP($B164,ビュー一覧!$B$6:$T$100,3,FALSE)&amp;"."&amp;VLOOKUP($B164,ビュー一覧!$B$6:$T$100,19,FALSE))</f>
        <v>UPK_TEST.upk_k40.v_k42_mold_work_inf</v>
      </c>
      <c r="P164" s="299"/>
      <c r="Q164" s="299"/>
      <c r="R164" s="299"/>
      <c r="S164" s="299"/>
      <c r="T164" s="299"/>
      <c r="U164" s="299"/>
      <c r="V164" s="299"/>
      <c r="W164" s="299"/>
      <c r="X164" s="299"/>
      <c r="Y164" s="299"/>
      <c r="Z164" s="300"/>
      <c r="AA164" s="845" t="str">
        <f>IF(ISERROR(VLOOKUP($B164,ビュー一覧!$B$6:$AE$100,30,FALSE)),"",VLOOKUP($B164,ビュー一覧!$B$6:$AE$100,30,FALSE))</f>
        <v>金型の稼働履歴情報を実績データ集計処理履歴より取得</v>
      </c>
      <c r="AB164" s="846"/>
      <c r="AC164" s="846"/>
      <c r="AD164" s="846"/>
      <c r="AE164" s="846"/>
      <c r="AF164" s="846"/>
      <c r="AG164" s="846"/>
      <c r="AH164" s="846"/>
      <c r="AI164" s="846"/>
      <c r="AJ164" s="846"/>
      <c r="AK164" s="846"/>
      <c r="AL164" s="846"/>
      <c r="AM164" s="846"/>
      <c r="AN164" s="846"/>
      <c r="AO164" s="846"/>
      <c r="AP164" s="846"/>
      <c r="AQ164" s="846"/>
      <c r="AR164" s="846"/>
      <c r="AS164" s="846"/>
      <c r="AT164" s="846"/>
      <c r="AU164" s="846"/>
      <c r="AV164" s="846"/>
      <c r="AW164" s="846"/>
      <c r="AX164" s="847"/>
      <c r="AY164" s="46"/>
      <c r="BD164" s="356" t="str">
        <f>IF($O164&lt;&gt;"","CREATE VIEW "&amp;SUBSTITUTE($O164,"UPK.","")&amp;" AS ","")</f>
        <v xml:space="preserve">CREATE VIEW UPK_TEST.upk_k40.v_k42_mold_work_inf AS </v>
      </c>
      <c r="BE164" s="355"/>
      <c r="BF164" s="355"/>
      <c r="BG164" s="355"/>
      <c r="BH164" s="355"/>
      <c r="BI164" s="355"/>
      <c r="BJ164" s="355"/>
      <c r="BK164" s="355"/>
      <c r="BL164" s="355"/>
      <c r="BM164" s="355"/>
      <c r="BN164" s="355"/>
      <c r="BO164" s="355"/>
      <c r="BP164" s="355"/>
      <c r="BQ164" s="355"/>
      <c r="BR164" s="355"/>
      <c r="BS164" s="355"/>
      <c r="BT164" s="355"/>
      <c r="BU164" s="355"/>
      <c r="BV164" s="355"/>
      <c r="BW164" s="355"/>
      <c r="BX164" s="355"/>
      <c r="BY164" s="355"/>
      <c r="BZ164" s="355"/>
      <c r="CA164" s="355"/>
      <c r="CB164" s="355"/>
      <c r="CC164" s="355"/>
      <c r="CD164" s="355"/>
      <c r="CE164" s="355"/>
      <c r="CF164" s="355"/>
      <c r="CG164" s="355"/>
    </row>
    <row r="165" spans="1:85" outlineLevel="1">
      <c r="A165" s="153"/>
      <c r="B165" s="154"/>
      <c r="C165" s="155"/>
      <c r="D165" s="848" t="s">
        <v>72</v>
      </c>
      <c r="E165" s="849"/>
      <c r="F165" s="850"/>
      <c r="G165" s="851" t="s">
        <v>94</v>
      </c>
      <c r="H165" s="852"/>
      <c r="I165" s="852"/>
      <c r="J165" s="852"/>
      <c r="K165" s="852"/>
      <c r="L165" s="852"/>
      <c r="M165" s="852"/>
      <c r="N165" s="852"/>
      <c r="O165" s="852"/>
      <c r="P165" s="852"/>
      <c r="Q165" s="852"/>
      <c r="R165" s="852"/>
      <c r="S165" s="852"/>
      <c r="T165" s="852"/>
      <c r="U165" s="852"/>
      <c r="V165" s="852"/>
      <c r="W165" s="852"/>
      <c r="X165" s="852"/>
      <c r="Y165" s="852"/>
      <c r="Z165" s="852"/>
      <c r="AA165" s="852"/>
      <c r="AB165" s="852"/>
      <c r="AC165" s="852"/>
      <c r="AD165" s="852"/>
      <c r="AE165" s="852"/>
      <c r="AF165" s="852"/>
      <c r="AG165" s="852"/>
      <c r="AH165" s="852"/>
      <c r="AI165" s="852"/>
      <c r="AJ165" s="852"/>
      <c r="AK165" s="853"/>
      <c r="AL165" s="854" t="s">
        <v>95</v>
      </c>
      <c r="AM165" s="852"/>
      <c r="AN165" s="852"/>
      <c r="AO165" s="852"/>
      <c r="AP165" s="852"/>
      <c r="AQ165" s="852"/>
      <c r="AR165" s="852"/>
      <c r="AS165" s="852"/>
      <c r="AT165" s="852"/>
      <c r="AU165" s="852"/>
      <c r="AV165" s="852"/>
      <c r="AW165" s="852"/>
      <c r="AX165" s="855"/>
      <c r="AY165" s="148"/>
      <c r="BD165" s="357"/>
    </row>
    <row r="166" spans="1:85" s="159" customFormat="1" ht="15" customHeight="1" outlineLevel="1">
      <c r="A166" s="153"/>
      <c r="B166" s="154"/>
      <c r="C166" s="155"/>
      <c r="D166" s="828"/>
      <c r="E166" s="829"/>
      <c r="F166" s="830"/>
      <c r="G166" s="514" t="s">
        <v>9268</v>
      </c>
      <c r="H166" s="515"/>
      <c r="I166" s="515"/>
      <c r="J166" s="515"/>
      <c r="K166" s="515"/>
      <c r="L166" s="515"/>
      <c r="M166" s="515"/>
      <c r="N166" s="515"/>
      <c r="O166" s="515"/>
      <c r="P166" s="515"/>
      <c r="Q166" s="515"/>
      <c r="R166" s="515"/>
      <c r="S166" s="515"/>
      <c r="T166" s="515"/>
      <c r="U166" s="515"/>
      <c r="V166" s="515"/>
      <c r="W166" s="516"/>
      <c r="X166" s="516"/>
      <c r="Y166" s="515"/>
      <c r="Z166" s="515"/>
      <c r="AA166" s="522"/>
      <c r="AB166" s="515"/>
      <c r="AC166" s="515"/>
      <c r="AD166" s="515"/>
      <c r="AE166" s="515"/>
      <c r="AF166" s="515"/>
      <c r="AG166" s="515"/>
      <c r="AH166" s="515"/>
      <c r="AI166" s="515"/>
      <c r="AJ166" s="515"/>
      <c r="AK166" s="517"/>
      <c r="AL166" s="220" t="s">
        <v>9279</v>
      </c>
      <c r="AM166" s="156"/>
      <c r="AN166" s="156"/>
      <c r="AO166" s="156"/>
      <c r="AP166" s="157"/>
      <c r="AQ166" s="196"/>
      <c r="AR166" s="156"/>
      <c r="AS166" s="156"/>
      <c r="AT166" s="156"/>
      <c r="AU166" s="156"/>
      <c r="AV166" s="156"/>
      <c r="AW166" s="156"/>
      <c r="AX166" s="158"/>
      <c r="AY166" s="148"/>
      <c r="BA166" s="193"/>
      <c r="BC166" s="193"/>
      <c r="BD166" s="358" t="s">
        <v>9283</v>
      </c>
      <c r="BZ166" s="210"/>
      <c r="CA166" s="210"/>
    </row>
    <row r="167" spans="1:85" s="159" customFormat="1" ht="15" customHeight="1" outlineLevel="1">
      <c r="A167" s="153"/>
      <c r="B167" s="154"/>
      <c r="C167" s="155"/>
      <c r="D167" s="511"/>
      <c r="E167" s="512"/>
      <c r="F167" s="513"/>
      <c r="G167" s="518" t="s">
        <v>9256</v>
      </c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519"/>
      <c r="X167" s="519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520"/>
      <c r="AL167" s="217" t="s">
        <v>9280</v>
      </c>
      <c r="AM167" s="156"/>
      <c r="AN167" s="156"/>
      <c r="AO167" s="156"/>
      <c r="AP167" s="157"/>
      <c r="AQ167" s="197"/>
      <c r="AR167" s="156"/>
      <c r="AS167" s="156"/>
      <c r="AT167" s="156"/>
      <c r="AU167" s="156"/>
      <c r="AV167" s="156"/>
      <c r="AW167" s="156"/>
      <c r="AX167" s="158"/>
      <c r="AY167" s="148"/>
      <c r="BA167" s="193"/>
      <c r="BC167" s="193"/>
      <c r="BD167" s="358" t="s">
        <v>9284</v>
      </c>
      <c r="BZ167" s="210"/>
      <c r="CA167" s="210"/>
    </row>
    <row r="168" spans="1:85" s="159" customFormat="1" ht="15" customHeight="1" outlineLevel="1">
      <c r="A168" s="153"/>
      <c r="B168" s="154"/>
      <c r="C168" s="155"/>
      <c r="D168" s="511"/>
      <c r="E168" s="512"/>
      <c r="F168" s="513"/>
      <c r="G168" s="518" t="s">
        <v>9257</v>
      </c>
      <c r="H168" s="348"/>
      <c r="I168" s="348"/>
      <c r="J168" s="348"/>
      <c r="K168" s="350"/>
      <c r="L168" s="348"/>
      <c r="M168" s="348"/>
      <c r="N168" s="348"/>
      <c r="O168" s="348"/>
      <c r="P168" s="348"/>
      <c r="Q168" s="348"/>
      <c r="R168" s="348"/>
      <c r="S168" s="348"/>
      <c r="T168" s="350"/>
      <c r="U168" s="348"/>
      <c r="V168" s="348"/>
      <c r="W168" s="519"/>
      <c r="X168" s="519"/>
      <c r="Y168" s="350"/>
      <c r="Z168" s="348"/>
      <c r="AA168" s="348"/>
      <c r="AB168" s="348"/>
      <c r="AC168" s="350"/>
      <c r="AD168" s="348"/>
      <c r="AE168" s="348"/>
      <c r="AF168" s="348"/>
      <c r="AG168" s="348"/>
      <c r="AH168" s="348"/>
      <c r="AI168" s="348"/>
      <c r="AJ168" s="348"/>
      <c r="AK168" s="520"/>
      <c r="AL168" s="217" t="s">
        <v>9281</v>
      </c>
      <c r="AM168" s="156"/>
      <c r="AN168" s="156"/>
      <c r="AO168" s="215"/>
      <c r="AP168" s="157"/>
      <c r="AQ168" s="197"/>
      <c r="AR168" s="156"/>
      <c r="AS168" s="215"/>
      <c r="AT168" s="156"/>
      <c r="AU168" s="156"/>
      <c r="AV168" s="156"/>
      <c r="AW168" s="156"/>
      <c r="AX168" s="158"/>
      <c r="AY168" s="148"/>
      <c r="BA168" s="193"/>
      <c r="BC168" s="193"/>
      <c r="BD168" s="358" t="s">
        <v>9285</v>
      </c>
      <c r="BZ168" s="210"/>
      <c r="CA168" s="210"/>
    </row>
    <row r="169" spans="1:85" s="159" customFormat="1" ht="15" customHeight="1" outlineLevel="1">
      <c r="A169" s="153"/>
      <c r="B169" s="154"/>
      <c r="C169" s="155"/>
      <c r="D169" s="511"/>
      <c r="E169" s="512"/>
      <c r="F169" s="513"/>
      <c r="G169" s="518" t="s">
        <v>9258</v>
      </c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519"/>
      <c r="X169" s="519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520"/>
      <c r="AL169" s="217" t="s">
        <v>9282</v>
      </c>
      <c r="AM169" s="156"/>
      <c r="AN169" s="156"/>
      <c r="AO169" s="215"/>
      <c r="AP169" s="157"/>
      <c r="AQ169" s="197"/>
      <c r="AR169" s="156"/>
      <c r="AS169" s="215"/>
      <c r="AT169" s="156"/>
      <c r="AU169" s="156"/>
      <c r="AV169" s="156"/>
      <c r="AW169" s="156"/>
      <c r="AX169" s="158"/>
      <c r="AY169" s="148"/>
      <c r="BA169" s="193"/>
      <c r="BC169" s="193"/>
      <c r="BD169" s="358" t="s">
        <v>9286</v>
      </c>
      <c r="BF169" s="43"/>
      <c r="BZ169" s="210"/>
      <c r="CA169" s="210"/>
    </row>
    <row r="170" spans="1:85" s="159" customFormat="1" ht="15" customHeight="1" outlineLevel="1">
      <c r="A170" s="153"/>
      <c r="B170" s="154"/>
      <c r="C170" s="155"/>
      <c r="D170" s="511"/>
      <c r="E170" s="512"/>
      <c r="F170" s="513"/>
      <c r="G170" s="518" t="s">
        <v>9269</v>
      </c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519"/>
      <c r="X170" s="519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520"/>
      <c r="AL170" s="217"/>
      <c r="AM170" s="156"/>
      <c r="AN170" s="156"/>
      <c r="AO170" s="215"/>
      <c r="AP170" s="157"/>
      <c r="AQ170" s="197"/>
      <c r="AR170" s="156"/>
      <c r="AS170" s="215"/>
      <c r="AT170" s="156"/>
      <c r="AU170" s="156"/>
      <c r="AV170" s="156"/>
      <c r="AW170" s="156"/>
      <c r="AX170" s="158"/>
      <c r="AY170" s="148"/>
      <c r="BA170" s="193"/>
      <c r="BC170" s="193"/>
      <c r="BD170" s="358" t="s">
        <v>9287</v>
      </c>
      <c r="BF170" s="43"/>
      <c r="BZ170" s="210"/>
      <c r="CA170" s="210"/>
    </row>
    <row r="171" spans="1:85" s="159" customFormat="1" ht="15" customHeight="1" outlineLevel="1">
      <c r="A171" s="153"/>
      <c r="B171" s="154"/>
      <c r="C171" s="155"/>
      <c r="D171" s="511"/>
      <c r="E171" s="512"/>
      <c r="F171" s="513"/>
      <c r="G171" s="518" t="s">
        <v>9270</v>
      </c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519"/>
      <c r="X171" s="519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520"/>
      <c r="AL171" s="217"/>
      <c r="AM171" s="156"/>
      <c r="AN171" s="156"/>
      <c r="AO171" s="215"/>
      <c r="AP171" s="157"/>
      <c r="AQ171" s="197"/>
      <c r="AR171" s="156"/>
      <c r="AS171" s="215"/>
      <c r="AT171" s="156"/>
      <c r="AU171" s="156"/>
      <c r="AV171" s="156"/>
      <c r="AW171" s="156"/>
      <c r="AX171" s="158"/>
      <c r="AY171" s="148"/>
      <c r="BA171" s="193"/>
      <c r="BC171" s="193"/>
      <c r="BD171" s="358" t="s">
        <v>9288</v>
      </c>
      <c r="BZ171" s="210"/>
      <c r="CA171" s="210"/>
    </row>
    <row r="172" spans="1:85" s="159" customFormat="1" ht="15" customHeight="1" outlineLevel="1">
      <c r="A172" s="153"/>
      <c r="B172" s="154"/>
      <c r="C172" s="155"/>
      <c r="D172" s="511"/>
      <c r="E172" s="512"/>
      <c r="F172" s="513"/>
      <c r="G172" s="518" t="s">
        <v>9253</v>
      </c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519"/>
      <c r="X172" s="519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520"/>
      <c r="AL172" s="217"/>
      <c r="AM172" s="156"/>
      <c r="AN172" s="156"/>
      <c r="AO172" s="215"/>
      <c r="AP172" s="157"/>
      <c r="AQ172" s="197"/>
      <c r="AR172" s="156"/>
      <c r="AS172" s="215"/>
      <c r="AT172" s="156"/>
      <c r="AU172" s="156"/>
      <c r="AV172" s="156"/>
      <c r="AW172" s="156"/>
      <c r="AX172" s="158"/>
      <c r="AY172" s="249"/>
      <c r="BA172" s="193"/>
      <c r="BC172" s="193"/>
      <c r="BD172" s="358" t="s">
        <v>9289</v>
      </c>
      <c r="BZ172" s="210"/>
      <c r="CA172" s="210"/>
    </row>
    <row r="173" spans="1:85" s="159" customFormat="1" ht="15" customHeight="1" outlineLevel="1">
      <c r="A173" s="153"/>
      <c r="B173" s="154"/>
      <c r="C173" s="155"/>
      <c r="D173" s="511"/>
      <c r="E173" s="512"/>
      <c r="F173" s="513"/>
      <c r="G173" s="347"/>
      <c r="H173" s="348" t="s">
        <v>9264</v>
      </c>
      <c r="I173" s="348"/>
      <c r="J173" s="348"/>
      <c r="K173" s="350" t="s">
        <v>9259</v>
      </c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519"/>
      <c r="X173" s="519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520"/>
      <c r="AL173" s="251"/>
      <c r="AM173" s="174"/>
      <c r="AN173" s="174"/>
      <c r="AO173" s="334"/>
      <c r="AP173" s="334"/>
      <c r="AQ173" s="334"/>
      <c r="AR173" s="174"/>
      <c r="AS173" s="174"/>
      <c r="AT173" s="174"/>
      <c r="AU173" s="174"/>
      <c r="AV173" s="174"/>
      <c r="AW173" s="174"/>
      <c r="AX173" s="175"/>
      <c r="AY173" s="249"/>
      <c r="BA173" s="193"/>
      <c r="BC173" s="193"/>
      <c r="BD173" s="358" t="s">
        <v>9290</v>
      </c>
      <c r="BZ173" s="210"/>
      <c r="CA173" s="210"/>
    </row>
    <row r="174" spans="1:85" s="159" customFormat="1" ht="15" customHeight="1" outlineLevel="1">
      <c r="A174" s="153"/>
      <c r="B174" s="154"/>
      <c r="C174" s="155"/>
      <c r="D174" s="511"/>
      <c r="E174" s="512"/>
      <c r="F174" s="513"/>
      <c r="G174" s="347"/>
      <c r="H174" s="348"/>
      <c r="I174" s="348" t="s">
        <v>9254</v>
      </c>
      <c r="J174" s="348"/>
      <c r="K174" s="350" t="s">
        <v>9260</v>
      </c>
      <c r="L174" s="348"/>
      <c r="M174" s="348"/>
      <c r="N174" s="350"/>
      <c r="O174" s="348"/>
      <c r="P174" s="348"/>
      <c r="Q174" s="348"/>
      <c r="R174" s="348"/>
      <c r="S174" s="348"/>
      <c r="T174" s="348"/>
      <c r="U174" s="348"/>
      <c r="V174" s="348"/>
      <c r="W174" s="519"/>
      <c r="X174" s="519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520"/>
      <c r="AL174" s="217"/>
      <c r="AM174" s="156"/>
      <c r="AN174" s="156"/>
      <c r="AO174" s="215"/>
      <c r="AP174" s="157"/>
      <c r="AQ174" s="197"/>
      <c r="AR174" s="156"/>
      <c r="AS174" s="215"/>
      <c r="AT174" s="156"/>
      <c r="AU174" s="156"/>
      <c r="AV174" s="156"/>
      <c r="AW174" s="156"/>
      <c r="AX174" s="158"/>
      <c r="AY174" s="249"/>
      <c r="BA174" s="193"/>
      <c r="BC174" s="193"/>
      <c r="BD174" s="358" t="s">
        <v>9291</v>
      </c>
      <c r="BZ174" s="210"/>
      <c r="CA174" s="210"/>
    </row>
    <row r="175" spans="1:85" s="159" customFormat="1" ht="15" customHeight="1" outlineLevel="1">
      <c r="A175" s="153"/>
      <c r="B175" s="154"/>
      <c r="C175" s="155"/>
      <c r="D175" s="511"/>
      <c r="E175" s="512"/>
      <c r="F175" s="513"/>
      <c r="G175" s="347"/>
      <c r="H175" s="348"/>
      <c r="I175" s="348"/>
      <c r="J175" s="348" t="s">
        <v>9265</v>
      </c>
      <c r="K175" s="350"/>
      <c r="L175" s="350"/>
      <c r="M175" s="350" t="s">
        <v>9261</v>
      </c>
      <c r="N175" s="348"/>
      <c r="O175" s="350"/>
      <c r="P175" s="348"/>
      <c r="Q175" s="348"/>
      <c r="R175" s="348"/>
      <c r="S175" s="348"/>
      <c r="T175" s="348"/>
      <c r="U175" s="348"/>
      <c r="V175" s="348"/>
      <c r="W175" s="519"/>
      <c r="X175" s="519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520"/>
      <c r="AL175" s="217"/>
      <c r="AM175" s="156"/>
      <c r="AN175" s="156"/>
      <c r="AO175" s="215"/>
      <c r="AP175" s="157"/>
      <c r="AQ175" s="197"/>
      <c r="AR175" s="156"/>
      <c r="AS175" s="215"/>
      <c r="AT175" s="156"/>
      <c r="AU175" s="156"/>
      <c r="AV175" s="156"/>
      <c r="AW175" s="156"/>
      <c r="AX175" s="158"/>
      <c r="AY175" s="249"/>
      <c r="BA175" s="193"/>
      <c r="BC175" s="193"/>
      <c r="BD175" s="358" t="s">
        <v>9292</v>
      </c>
      <c r="BZ175" s="210"/>
      <c r="CA175" s="210"/>
    </row>
    <row r="176" spans="1:85" s="159" customFormat="1" ht="15" customHeight="1" outlineLevel="1">
      <c r="A176" s="153"/>
      <c r="B176" s="154"/>
      <c r="C176" s="155"/>
      <c r="D176" s="511"/>
      <c r="E176" s="512"/>
      <c r="F176" s="513"/>
      <c r="G176" s="347"/>
      <c r="H176" s="348" t="s">
        <v>9255</v>
      </c>
      <c r="I176" s="348"/>
      <c r="J176" s="348"/>
      <c r="K176" s="350" t="s">
        <v>9262</v>
      </c>
      <c r="L176" s="348"/>
      <c r="M176" s="348"/>
      <c r="N176" s="350"/>
      <c r="O176" s="348"/>
      <c r="P176" s="348"/>
      <c r="Q176" s="348"/>
      <c r="R176" s="348"/>
      <c r="S176" s="348"/>
      <c r="T176" s="348"/>
      <c r="U176" s="348"/>
      <c r="V176" s="348"/>
      <c r="W176" s="519"/>
      <c r="X176" s="519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520"/>
      <c r="AL176" s="217"/>
      <c r="AM176" s="156"/>
      <c r="AN176" s="156"/>
      <c r="AO176" s="215"/>
      <c r="AP176" s="157"/>
      <c r="AQ176" s="197"/>
      <c r="AR176" s="156"/>
      <c r="AS176" s="215"/>
      <c r="AT176" s="156"/>
      <c r="AU176" s="156"/>
      <c r="AV176" s="156"/>
      <c r="AW176" s="156"/>
      <c r="AX176" s="158"/>
      <c r="AY176" s="249"/>
      <c r="BA176" s="193"/>
      <c r="BC176" s="193"/>
      <c r="BD176" s="358" t="s">
        <v>9293</v>
      </c>
      <c r="BZ176" s="210"/>
      <c r="CA176" s="210"/>
    </row>
    <row r="177" spans="1:79" s="159" customFormat="1" ht="15" customHeight="1" outlineLevel="1">
      <c r="A177" s="153"/>
      <c r="B177" s="154"/>
      <c r="C177" s="155"/>
      <c r="D177" s="511"/>
      <c r="E177" s="512"/>
      <c r="F177" s="513"/>
      <c r="G177" s="347" t="s">
        <v>9266</v>
      </c>
      <c r="H177" s="348"/>
      <c r="I177" s="350" t="s">
        <v>9263</v>
      </c>
      <c r="J177" s="348"/>
      <c r="K177" s="350"/>
      <c r="L177" s="350"/>
      <c r="M177" s="348"/>
      <c r="N177" s="348"/>
      <c r="O177" s="350"/>
      <c r="P177" s="348"/>
      <c r="Q177" s="348"/>
      <c r="R177" s="348"/>
      <c r="S177" s="348"/>
      <c r="T177" s="348"/>
      <c r="U177" s="348"/>
      <c r="V177" s="348"/>
      <c r="W177" s="519"/>
      <c r="X177" s="519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520"/>
      <c r="AL177" s="217"/>
      <c r="AM177" s="156"/>
      <c r="AN177" s="156"/>
      <c r="AO177" s="215"/>
      <c r="AP177" s="157"/>
      <c r="AQ177" s="197"/>
      <c r="AR177" s="156"/>
      <c r="AS177" s="215"/>
      <c r="AT177" s="156"/>
      <c r="AU177" s="156"/>
      <c r="AV177" s="156"/>
      <c r="AW177" s="156"/>
      <c r="AX177" s="158"/>
      <c r="AY177" s="249"/>
      <c r="BA177" s="193"/>
      <c r="BC177" s="193"/>
      <c r="BD177" s="358" t="s">
        <v>9302</v>
      </c>
      <c r="BZ177" s="210"/>
      <c r="CA177" s="210"/>
    </row>
    <row r="178" spans="1:79" s="159" customFormat="1" ht="15" customHeight="1" outlineLevel="1">
      <c r="A178" s="153"/>
      <c r="B178" s="154"/>
      <c r="C178" s="155"/>
      <c r="D178" s="511"/>
      <c r="E178" s="512"/>
      <c r="F178" s="513"/>
      <c r="G178" s="518" t="s">
        <v>9271</v>
      </c>
      <c r="H178" s="348"/>
      <c r="I178" s="348"/>
      <c r="J178" s="348"/>
      <c r="K178" s="350"/>
      <c r="L178" s="348"/>
      <c r="M178" s="350"/>
      <c r="N178" s="348"/>
      <c r="O178" s="350"/>
      <c r="P178" s="348"/>
      <c r="Q178" s="348"/>
      <c r="R178" s="348"/>
      <c r="S178" s="348"/>
      <c r="T178" s="348"/>
      <c r="U178" s="348"/>
      <c r="V178" s="348"/>
      <c r="W178" s="519"/>
      <c r="X178" s="519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520"/>
      <c r="AL178" s="252"/>
      <c r="AM178" s="174"/>
      <c r="AN178" s="174"/>
      <c r="AO178" s="165"/>
      <c r="AP178" s="165"/>
      <c r="AQ178" s="165"/>
      <c r="AR178" s="174"/>
      <c r="AS178" s="174"/>
      <c r="AT178" s="174"/>
      <c r="AU178" s="174"/>
      <c r="AV178" s="174"/>
      <c r="AW178" s="174"/>
      <c r="AX178" s="175"/>
      <c r="AY178" s="249"/>
      <c r="BA178" s="193"/>
      <c r="BC178" s="193"/>
      <c r="BD178" s="358" t="s">
        <v>9303</v>
      </c>
      <c r="BZ178" s="210"/>
      <c r="CA178" s="210"/>
    </row>
    <row r="179" spans="1:79" s="159" customFormat="1" ht="15" customHeight="1" outlineLevel="1">
      <c r="A179" s="153"/>
      <c r="B179" s="154"/>
      <c r="C179" s="155"/>
      <c r="D179" s="511"/>
      <c r="E179" s="512"/>
      <c r="F179" s="513"/>
      <c r="G179" s="347"/>
      <c r="I179" s="348"/>
      <c r="J179" s="348"/>
      <c r="L179" s="348"/>
      <c r="N179" s="521" t="s">
        <v>9272</v>
      </c>
      <c r="O179" s="348"/>
      <c r="P179" s="348"/>
      <c r="Q179" s="350"/>
      <c r="R179" s="348"/>
      <c r="S179" s="348"/>
      <c r="T179" s="348"/>
      <c r="U179" s="348"/>
      <c r="V179" s="348"/>
      <c r="W179" s="519"/>
      <c r="X179" s="519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520"/>
      <c r="AL179" s="252"/>
      <c r="AM179" s="174"/>
      <c r="AN179" s="174"/>
      <c r="AO179" s="165"/>
      <c r="AP179" s="165"/>
      <c r="AQ179" s="165"/>
      <c r="AR179" s="174"/>
      <c r="AS179" s="174"/>
      <c r="AT179" s="174"/>
      <c r="AU179" s="174"/>
      <c r="AV179" s="174"/>
      <c r="AW179" s="174"/>
      <c r="AX179" s="175"/>
      <c r="AY179" s="249"/>
      <c r="BA179" s="193"/>
      <c r="BC179" s="193"/>
      <c r="BD179" s="260" t="s">
        <v>9304</v>
      </c>
      <c r="BZ179" s="210"/>
      <c r="CA179" s="210"/>
    </row>
    <row r="180" spans="1:79" s="159" customFormat="1" ht="15" customHeight="1" outlineLevel="1">
      <c r="A180" s="153"/>
      <c r="B180" s="154"/>
      <c r="C180" s="155"/>
      <c r="D180" s="511"/>
      <c r="E180" s="512"/>
      <c r="F180" s="513"/>
      <c r="G180" s="518" t="s">
        <v>9271</v>
      </c>
      <c r="H180" s="348"/>
      <c r="I180" s="348"/>
      <c r="J180" s="348"/>
      <c r="K180" s="350"/>
      <c r="L180" s="348"/>
      <c r="M180" s="350"/>
      <c r="N180" s="348"/>
      <c r="O180" s="348"/>
      <c r="P180" s="348"/>
      <c r="Q180" s="348"/>
      <c r="R180" s="348"/>
      <c r="S180" s="348"/>
      <c r="T180" s="348"/>
      <c r="U180" s="348"/>
      <c r="V180" s="348"/>
      <c r="W180" s="519"/>
      <c r="X180" s="519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520"/>
      <c r="AL180" s="252"/>
      <c r="AM180" s="174"/>
      <c r="AN180" s="174"/>
      <c r="AO180" s="165"/>
      <c r="AP180" s="165"/>
      <c r="AQ180" s="165"/>
      <c r="AR180" s="174"/>
      <c r="AS180" s="174"/>
      <c r="AT180" s="174"/>
      <c r="AU180" s="174"/>
      <c r="AV180" s="174"/>
      <c r="AW180" s="174"/>
      <c r="AX180" s="175"/>
      <c r="AY180" s="249"/>
      <c r="BA180" s="193"/>
      <c r="BC180" s="193"/>
      <c r="BD180" s="260" t="s">
        <v>9294</v>
      </c>
      <c r="BZ180" s="210"/>
      <c r="CA180" s="210"/>
    </row>
    <row r="181" spans="1:79" s="159" customFormat="1" ht="15" customHeight="1" outlineLevel="1">
      <c r="A181" s="153"/>
      <c r="B181" s="154"/>
      <c r="C181" s="155"/>
      <c r="D181" s="511"/>
      <c r="E181" s="512"/>
      <c r="F181" s="513"/>
      <c r="G181" s="347"/>
      <c r="H181" s="521" t="s">
        <v>9273</v>
      </c>
      <c r="I181" s="348"/>
      <c r="J181" s="348"/>
      <c r="L181" s="348"/>
      <c r="O181" s="350"/>
      <c r="P181" s="348"/>
      <c r="Q181" s="348"/>
      <c r="R181" s="348"/>
      <c r="S181" s="348"/>
      <c r="T181" s="348"/>
      <c r="U181" s="348"/>
      <c r="V181" s="348"/>
      <c r="W181" s="519"/>
      <c r="X181" s="519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520"/>
      <c r="AL181" s="252"/>
      <c r="AM181" s="174"/>
      <c r="AN181" s="174"/>
      <c r="AO181" s="165"/>
      <c r="AP181" s="165"/>
      <c r="AQ181" s="165"/>
      <c r="AR181" s="174"/>
      <c r="AS181" s="174"/>
      <c r="AT181" s="174"/>
      <c r="AU181" s="174"/>
      <c r="AV181" s="174"/>
      <c r="AW181" s="174"/>
      <c r="AX181" s="175"/>
      <c r="AY181" s="249"/>
      <c r="BA181" s="193"/>
      <c r="BC181" s="193"/>
      <c r="BD181" s="260"/>
      <c r="BZ181" s="210"/>
      <c r="CA181" s="210"/>
    </row>
    <row r="182" spans="1:79" s="159" customFormat="1" ht="15" customHeight="1" outlineLevel="1">
      <c r="A182" s="153"/>
      <c r="B182" s="154"/>
      <c r="C182" s="155"/>
      <c r="D182" s="511"/>
      <c r="E182" s="512"/>
      <c r="F182" s="513"/>
      <c r="G182" s="347"/>
      <c r="H182" s="521" t="s">
        <v>9274</v>
      </c>
      <c r="I182" s="348"/>
      <c r="J182" s="348"/>
      <c r="K182" s="350"/>
      <c r="L182" s="348"/>
      <c r="M182" s="350"/>
      <c r="N182" s="348"/>
      <c r="O182" s="350"/>
      <c r="P182" s="348"/>
      <c r="Q182" s="348"/>
      <c r="R182" s="348"/>
      <c r="S182" s="348"/>
      <c r="T182" s="348"/>
      <c r="U182" s="348"/>
      <c r="V182" s="348"/>
      <c r="W182" s="519"/>
      <c r="X182" s="519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520"/>
      <c r="AL182" s="252"/>
      <c r="AM182" s="174"/>
      <c r="AN182" s="174"/>
      <c r="AO182" s="165"/>
      <c r="AP182" s="165"/>
      <c r="AQ182" s="165"/>
      <c r="AR182" s="174"/>
      <c r="AS182" s="174"/>
      <c r="AT182" s="174"/>
      <c r="AU182" s="174"/>
      <c r="AV182" s="174"/>
      <c r="AW182" s="174"/>
      <c r="AX182" s="175"/>
      <c r="AY182" s="249"/>
      <c r="BA182" s="193"/>
      <c r="BC182" s="193"/>
      <c r="BD182" s="260"/>
      <c r="BZ182" s="210"/>
      <c r="CA182" s="210"/>
    </row>
    <row r="183" spans="1:79" s="159" customFormat="1" ht="15" customHeight="1" outlineLevel="1">
      <c r="A183" s="153"/>
      <c r="B183" s="154"/>
      <c r="C183" s="155"/>
      <c r="D183" s="511"/>
      <c r="E183" s="512"/>
      <c r="F183" s="513"/>
      <c r="G183" s="347"/>
      <c r="H183" s="521" t="s">
        <v>9275</v>
      </c>
      <c r="I183" s="348"/>
      <c r="J183" s="348"/>
      <c r="K183" s="350"/>
      <c r="L183" s="348"/>
      <c r="M183" s="348"/>
      <c r="N183" s="350"/>
      <c r="O183" s="348"/>
      <c r="P183" s="348"/>
      <c r="Q183" s="350"/>
      <c r="R183" s="348"/>
      <c r="S183" s="348"/>
      <c r="T183" s="348"/>
      <c r="U183" s="348"/>
      <c r="V183" s="348"/>
      <c r="W183" s="519"/>
      <c r="X183" s="519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520"/>
      <c r="AL183" s="252"/>
      <c r="AM183" s="174"/>
      <c r="AN183" s="174"/>
      <c r="AO183" s="165"/>
      <c r="AP183" s="165"/>
      <c r="AQ183" s="165"/>
      <c r="AR183" s="174"/>
      <c r="AS183" s="174"/>
      <c r="AT183" s="174"/>
      <c r="AU183" s="174"/>
      <c r="AV183" s="174"/>
      <c r="AW183" s="174"/>
      <c r="AX183" s="175"/>
      <c r="AY183" s="249"/>
      <c r="BA183" s="193"/>
      <c r="BC183" s="193"/>
      <c r="BD183" s="260"/>
      <c r="BZ183" s="210"/>
      <c r="CA183" s="210"/>
    </row>
    <row r="184" spans="1:79" s="159" customFormat="1" ht="15" customHeight="1" outlineLevel="1">
      <c r="A184" s="153"/>
      <c r="B184" s="154"/>
      <c r="C184" s="155"/>
      <c r="D184" s="511"/>
      <c r="E184" s="512"/>
      <c r="F184" s="513"/>
      <c r="G184" s="347"/>
      <c r="H184" s="521" t="s">
        <v>9276</v>
      </c>
      <c r="I184" s="348"/>
      <c r="J184" s="348"/>
      <c r="K184" s="348"/>
      <c r="L184" s="350"/>
      <c r="M184" s="348"/>
      <c r="N184" s="348"/>
      <c r="O184" s="350"/>
      <c r="P184" s="348"/>
      <c r="Q184" s="348"/>
      <c r="R184" s="350"/>
      <c r="S184" s="348"/>
      <c r="T184" s="348"/>
      <c r="U184" s="348"/>
      <c r="V184" s="348"/>
      <c r="W184" s="519"/>
      <c r="X184" s="519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520"/>
      <c r="AL184" s="252"/>
      <c r="AM184" s="174"/>
      <c r="AN184" s="174"/>
      <c r="AO184" s="165"/>
      <c r="AP184" s="165"/>
      <c r="AQ184" s="165"/>
      <c r="AR184" s="174"/>
      <c r="AS184" s="174"/>
      <c r="AT184" s="174"/>
      <c r="AU184" s="174"/>
      <c r="AV184" s="174"/>
      <c r="AW184" s="174"/>
      <c r="AX184" s="175"/>
      <c r="AY184" s="249"/>
      <c r="BA184" s="193"/>
      <c r="BC184" s="193"/>
      <c r="BD184" s="260"/>
      <c r="BZ184" s="210"/>
      <c r="CA184" s="210"/>
    </row>
    <row r="185" spans="1:79" s="159" customFormat="1" ht="15" customHeight="1" outlineLevel="1">
      <c r="A185" s="153"/>
      <c r="B185" s="154"/>
      <c r="C185" s="155"/>
      <c r="D185" s="511"/>
      <c r="E185" s="512"/>
      <c r="F185" s="513"/>
      <c r="G185" s="347"/>
      <c r="H185" s="521" t="s">
        <v>9277</v>
      </c>
      <c r="I185" s="348"/>
      <c r="J185" s="348"/>
      <c r="K185" s="350"/>
      <c r="L185" s="350"/>
      <c r="M185" s="350"/>
      <c r="N185" s="348"/>
      <c r="O185" s="348"/>
      <c r="P185" s="348"/>
      <c r="Q185" s="348"/>
      <c r="R185" s="348"/>
      <c r="S185" s="348"/>
      <c r="T185" s="348"/>
      <c r="U185" s="348"/>
      <c r="V185" s="348"/>
      <c r="W185" s="519"/>
      <c r="X185" s="519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520"/>
      <c r="AL185" s="252"/>
      <c r="AM185" s="174"/>
      <c r="AN185" s="174"/>
      <c r="AO185" s="165"/>
      <c r="AP185" s="165"/>
      <c r="AQ185" s="165"/>
      <c r="AR185" s="174"/>
      <c r="AS185" s="174"/>
      <c r="AT185" s="174"/>
      <c r="AU185" s="174"/>
      <c r="AV185" s="174"/>
      <c r="AW185" s="174"/>
      <c r="AX185" s="175"/>
      <c r="AY185" s="249"/>
      <c r="BA185" s="193"/>
      <c r="BC185" s="193"/>
      <c r="BD185" s="260"/>
      <c r="BZ185" s="210"/>
      <c r="CA185" s="210"/>
    </row>
    <row r="186" spans="1:79" s="159" customFormat="1" ht="15" customHeight="1" outlineLevel="1">
      <c r="A186" s="153"/>
      <c r="B186" s="154"/>
      <c r="C186" s="155"/>
      <c r="D186" s="511"/>
      <c r="E186" s="512"/>
      <c r="F186" s="513"/>
      <c r="G186" s="525" t="s">
        <v>9298</v>
      </c>
      <c r="H186" s="523"/>
      <c r="I186" s="524"/>
      <c r="J186" s="524"/>
      <c r="K186" s="525"/>
      <c r="L186" s="525"/>
      <c r="M186" s="525"/>
      <c r="N186" s="524"/>
      <c r="O186" s="524" t="s">
        <v>9299</v>
      </c>
      <c r="P186" s="524"/>
      <c r="Q186" s="524"/>
      <c r="R186" s="524"/>
      <c r="S186" s="524"/>
      <c r="T186" s="525" t="s">
        <v>9295</v>
      </c>
      <c r="U186" s="524"/>
      <c r="V186" s="524"/>
      <c r="W186" s="526"/>
      <c r="X186" s="526"/>
      <c r="Y186" s="524"/>
      <c r="Z186" s="524"/>
      <c r="AA186" s="524"/>
      <c r="AB186" s="524"/>
      <c r="AC186" s="524"/>
      <c r="AD186" s="524"/>
      <c r="AE186" s="524"/>
      <c r="AF186" s="524"/>
      <c r="AG186" s="524"/>
      <c r="AH186" s="524"/>
      <c r="AI186" s="524"/>
      <c r="AJ186" s="524"/>
      <c r="AK186" s="524"/>
      <c r="AL186" s="252"/>
      <c r="AM186" s="174"/>
      <c r="AN186" s="174"/>
      <c r="AO186" s="165"/>
      <c r="AP186" s="165"/>
      <c r="AQ186" s="165"/>
      <c r="AR186" s="174"/>
      <c r="AS186" s="174"/>
      <c r="AT186" s="174"/>
      <c r="AU186" s="174"/>
      <c r="AV186" s="174"/>
      <c r="AW186" s="174"/>
      <c r="AX186" s="175"/>
      <c r="AY186" s="148"/>
      <c r="BA186" s="193"/>
      <c r="BC186" s="193"/>
      <c r="BD186" s="260"/>
      <c r="BZ186" s="210"/>
      <c r="CA186" s="210"/>
    </row>
    <row r="187" spans="1:79" s="159" customFormat="1" ht="15" customHeight="1" outlineLevel="1">
      <c r="A187" s="153"/>
      <c r="B187" s="154"/>
      <c r="C187" s="155"/>
      <c r="D187" s="511"/>
      <c r="E187" s="512"/>
      <c r="F187" s="513"/>
      <c r="G187" s="524"/>
      <c r="H187" s="523"/>
      <c r="I187" s="524"/>
      <c r="J187" s="524"/>
      <c r="K187" s="525"/>
      <c r="L187" s="525"/>
      <c r="M187" s="525"/>
      <c r="N187" s="524"/>
      <c r="O187" s="524"/>
      <c r="P187" s="525"/>
      <c r="Q187" s="524"/>
      <c r="R187" s="524"/>
      <c r="S187" s="524"/>
      <c r="T187" s="525" t="s">
        <v>9296</v>
      </c>
      <c r="U187" s="524"/>
      <c r="V187" s="524"/>
      <c r="W187" s="526"/>
      <c r="X187" s="526"/>
      <c r="Y187" s="524"/>
      <c r="Z187" s="524"/>
      <c r="AA187" s="524"/>
      <c r="AB187" s="524"/>
      <c r="AC187" s="524"/>
      <c r="AD187" s="524"/>
      <c r="AE187" s="524"/>
      <c r="AF187" s="524"/>
      <c r="AG187" s="524"/>
      <c r="AH187" s="524"/>
      <c r="AI187" s="524"/>
      <c r="AJ187" s="524"/>
      <c r="AK187" s="524"/>
      <c r="AL187" s="252"/>
      <c r="AM187" s="174"/>
      <c r="AN187" s="174"/>
      <c r="AO187" s="165"/>
      <c r="AP187" s="165"/>
      <c r="AQ187" s="165"/>
      <c r="AR187" s="174"/>
      <c r="AS187" s="174"/>
      <c r="AT187" s="174"/>
      <c r="AU187" s="174"/>
      <c r="AV187" s="174"/>
      <c r="AW187" s="174"/>
      <c r="AX187" s="175"/>
      <c r="AY187" s="148"/>
      <c r="BA187" s="193"/>
      <c r="BC187" s="193"/>
      <c r="BD187" s="260"/>
      <c r="BZ187" s="210"/>
      <c r="CA187" s="210"/>
    </row>
    <row r="188" spans="1:79" s="159" customFormat="1" ht="15" customHeight="1" outlineLevel="1">
      <c r="A188" s="153"/>
      <c r="B188" s="154"/>
      <c r="C188" s="155"/>
      <c r="D188" s="511"/>
      <c r="E188" s="512"/>
      <c r="F188" s="513"/>
      <c r="G188" s="524"/>
      <c r="H188" s="523"/>
      <c r="I188" s="524"/>
      <c r="J188" s="524"/>
      <c r="K188" s="525"/>
      <c r="L188" s="525"/>
      <c r="M188" s="525"/>
      <c r="N188" s="524"/>
      <c r="O188" s="524"/>
      <c r="P188" s="525"/>
      <c r="Q188" s="524"/>
      <c r="R188" s="524"/>
      <c r="S188" s="524"/>
      <c r="T188" s="524" t="s">
        <v>9297</v>
      </c>
      <c r="U188" s="524"/>
      <c r="V188" s="524"/>
      <c r="W188" s="526"/>
      <c r="X188" s="526"/>
      <c r="Y188" s="524"/>
      <c r="Z188" s="524"/>
      <c r="AA188" s="524"/>
      <c r="AB188" s="524"/>
      <c r="AC188" s="524"/>
      <c r="AD188" s="524"/>
      <c r="AE188" s="524"/>
      <c r="AF188" s="524"/>
      <c r="AG188" s="524"/>
      <c r="AH188" s="524"/>
      <c r="AI188" s="524"/>
      <c r="AJ188" s="524"/>
      <c r="AK188" s="524"/>
      <c r="AL188" s="252"/>
      <c r="AM188" s="174"/>
      <c r="AN188" s="174"/>
      <c r="AO188" s="165"/>
      <c r="AP188" s="165"/>
      <c r="AQ188" s="165"/>
      <c r="AR188" s="174"/>
      <c r="AS188" s="174"/>
      <c r="AT188" s="174"/>
      <c r="AU188" s="174"/>
      <c r="AV188" s="174"/>
      <c r="AW188" s="174"/>
      <c r="AX188" s="175"/>
      <c r="AY188" s="148"/>
      <c r="BA188" s="193"/>
      <c r="BC188" s="193"/>
      <c r="BD188" s="260"/>
      <c r="BZ188" s="210"/>
      <c r="CA188" s="210"/>
    </row>
    <row r="189" spans="1:79" s="159" customFormat="1" ht="15" customHeight="1" outlineLevel="1">
      <c r="A189" s="153"/>
      <c r="B189" s="154"/>
      <c r="C189" s="155"/>
      <c r="D189" s="511"/>
      <c r="E189" s="512"/>
      <c r="F189" s="513"/>
      <c r="G189" s="524"/>
      <c r="H189" s="523"/>
      <c r="I189" s="524"/>
      <c r="J189" s="524"/>
      <c r="K189" s="525"/>
      <c r="L189" s="525"/>
      <c r="M189" s="525"/>
      <c r="N189" s="524"/>
      <c r="O189" s="525" t="s">
        <v>9300</v>
      </c>
      <c r="P189" s="525"/>
      <c r="Q189" s="524"/>
      <c r="R189" s="524"/>
      <c r="S189" s="524"/>
      <c r="T189" s="525" t="s">
        <v>9301</v>
      </c>
      <c r="U189" s="524"/>
      <c r="V189" s="524"/>
      <c r="W189" s="526"/>
      <c r="X189" s="526"/>
      <c r="Y189" s="524"/>
      <c r="Z189" s="524"/>
      <c r="AA189" s="524"/>
      <c r="AB189" s="524"/>
      <c r="AC189" s="524"/>
      <c r="AD189" s="524"/>
      <c r="AE189" s="524"/>
      <c r="AF189" s="524"/>
      <c r="AG189" s="524"/>
      <c r="AH189" s="524"/>
      <c r="AI189" s="524"/>
      <c r="AJ189" s="524"/>
      <c r="AK189" s="524"/>
      <c r="AL189" s="252"/>
      <c r="AM189" s="174"/>
      <c r="AN189" s="174"/>
      <c r="AO189" s="165"/>
      <c r="AP189" s="165"/>
      <c r="AQ189" s="165"/>
      <c r="AR189" s="174"/>
      <c r="AS189" s="174"/>
      <c r="AT189" s="174"/>
      <c r="AU189" s="174"/>
      <c r="AV189" s="174"/>
      <c r="AW189" s="174"/>
      <c r="AX189" s="175"/>
      <c r="AY189" s="148"/>
      <c r="BA189" s="193"/>
      <c r="BC189" s="193"/>
      <c r="BD189" s="260"/>
      <c r="BZ189" s="210"/>
      <c r="CA189" s="210"/>
    </row>
    <row r="190" spans="1:79" s="159" customFormat="1" ht="15" customHeight="1">
      <c r="A190" s="153"/>
      <c r="B190" s="154"/>
      <c r="C190" s="155"/>
      <c r="D190" s="856" t="s">
        <v>8628</v>
      </c>
      <c r="E190" s="857"/>
      <c r="F190" s="858"/>
      <c r="G190" s="215" t="s">
        <v>9267</v>
      </c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  <c r="AC190" s="156"/>
      <c r="AD190" s="156"/>
      <c r="AE190" s="156"/>
      <c r="AF190" s="156"/>
      <c r="AG190" s="156"/>
      <c r="AH190" s="156"/>
      <c r="AI190" s="156"/>
      <c r="AJ190" s="156"/>
      <c r="AK190" s="156"/>
      <c r="AL190" s="216" t="s">
        <v>9278</v>
      </c>
      <c r="AM190" s="174"/>
      <c r="AN190" s="174"/>
      <c r="AO190" s="174"/>
      <c r="AP190" s="334"/>
      <c r="AQ190" s="334"/>
      <c r="AR190" s="174"/>
      <c r="AS190" s="174"/>
      <c r="AT190" s="174"/>
      <c r="AU190" s="174"/>
      <c r="AV190" s="174"/>
      <c r="AW190" s="174"/>
      <c r="AX190" s="175"/>
      <c r="AY190" s="148"/>
      <c r="BA190" s="193"/>
      <c r="BC190" s="193"/>
      <c r="BD190" s="261"/>
    </row>
    <row r="191" spans="1:79" s="159" customFormat="1" ht="15" customHeight="1" outlineLevel="1">
      <c r="A191" s="153"/>
      <c r="B191" s="154"/>
      <c r="C191" s="155"/>
      <c r="D191" s="837" t="s">
        <v>74</v>
      </c>
      <c r="E191" s="838"/>
      <c r="F191" s="839"/>
      <c r="G191" s="188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202"/>
      <c r="X191" s="202"/>
      <c r="Y191" s="156"/>
      <c r="Z191" s="156"/>
      <c r="AA191" s="156"/>
      <c r="AB191" s="156"/>
      <c r="AC191" s="156"/>
      <c r="AD191" s="156"/>
      <c r="AE191" s="156"/>
      <c r="AF191" s="156"/>
      <c r="AG191" s="156"/>
      <c r="AH191" s="156"/>
      <c r="AI191" s="156"/>
      <c r="AJ191" s="156"/>
      <c r="AK191" s="174"/>
      <c r="AL191" s="248"/>
      <c r="AM191" s="176"/>
      <c r="AN191" s="176"/>
      <c r="AO191" s="176"/>
      <c r="AP191" s="176"/>
      <c r="AQ191" s="166"/>
      <c r="AR191" s="176"/>
      <c r="AS191" s="176"/>
      <c r="AT191" s="176"/>
      <c r="AU191" s="176"/>
      <c r="AV191" s="176"/>
      <c r="AW191" s="176"/>
      <c r="AX191" s="177"/>
      <c r="AY191" s="249"/>
      <c r="BA191" s="193"/>
      <c r="BC191" s="193"/>
      <c r="BD191" s="260"/>
    </row>
    <row r="192" spans="1:79" s="159" customFormat="1" ht="15" customHeight="1">
      <c r="A192" s="153"/>
      <c r="B192" s="160"/>
      <c r="C192" s="160"/>
      <c r="D192" s="194"/>
      <c r="E192" s="194"/>
      <c r="F192" s="194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2"/>
      <c r="AP192" s="162"/>
      <c r="AQ192" s="162"/>
      <c r="AR192" s="161"/>
      <c r="AS192" s="161"/>
      <c r="AT192" s="161"/>
      <c r="AU192" s="161"/>
      <c r="AV192" s="161"/>
      <c r="AW192" s="161"/>
      <c r="AX192" s="161"/>
      <c r="AY192" s="148"/>
      <c r="BA192" s="193"/>
      <c r="BC192" s="193"/>
      <c r="BD192" s="260"/>
    </row>
    <row r="193" spans="1:85" s="159" customFormat="1" ht="15" customHeight="1">
      <c r="A193" s="44"/>
      <c r="B193" s="859">
        <f>MAX(B$6:B192)+1</f>
        <v>12</v>
      </c>
      <c r="C193" s="860"/>
      <c r="D193" s="842" t="str">
        <f>IF(ISERROR(VLOOKUP(B193,ビュー一覧!$B$6:$T$100,8,FALSE)),"",VLOOKUP(B193,ビュー一覧!$B$6:$T$100,8,FALSE))</f>
        <v>生産推移データ情報取得</v>
      </c>
      <c r="E193" s="843"/>
      <c r="F193" s="843"/>
      <c r="G193" s="843"/>
      <c r="H193" s="843"/>
      <c r="I193" s="843"/>
      <c r="J193" s="843"/>
      <c r="K193" s="843"/>
      <c r="L193" s="843"/>
      <c r="M193" s="843"/>
      <c r="N193" s="843"/>
      <c r="O193" s="298" t="str">
        <f>IF(ISERROR(VLOOKUP($B193,ビュー一覧!$B$6:$T$100,19,FALSE)),"",VLOOKUP($B193,ビュー一覧!$B$6:$T$100,3,FALSE)&amp;"."&amp;VLOOKUP($B193,ビュー一覧!$B$6:$T$100,19,FALSE))</f>
        <v>UPK_TEST.upk_k40.v_k40_pv_data_batch</v>
      </c>
      <c r="P193" s="299"/>
      <c r="Q193" s="299"/>
      <c r="R193" s="299"/>
      <c r="S193" s="299"/>
      <c r="T193" s="299"/>
      <c r="U193" s="299"/>
      <c r="V193" s="299"/>
      <c r="W193" s="299"/>
      <c r="X193" s="299"/>
      <c r="Y193" s="299"/>
      <c r="Z193" s="300"/>
      <c r="AA193" s="845" t="str">
        <f>IF(ISERROR(VLOOKUP($B193,ビュー一覧!$B$6:$AE$100,30,FALSE)),"",VLOOKUP($B193,ビュー一覧!$B$6:$AE$100,30,FALSE))</f>
        <v>生産推移データより金型保守情報に必要な情報をリンクした情報を取得</v>
      </c>
      <c r="AB193" s="846"/>
      <c r="AC193" s="846"/>
      <c r="AD193" s="846"/>
      <c r="AE193" s="846"/>
      <c r="AF193" s="846"/>
      <c r="AG193" s="846"/>
      <c r="AH193" s="846"/>
      <c r="AI193" s="846"/>
      <c r="AJ193" s="846"/>
      <c r="AK193" s="846"/>
      <c r="AL193" s="846"/>
      <c r="AM193" s="846"/>
      <c r="AN193" s="846"/>
      <c r="AO193" s="846"/>
      <c r="AP193" s="846"/>
      <c r="AQ193" s="846"/>
      <c r="AR193" s="846"/>
      <c r="AS193" s="846"/>
      <c r="AT193" s="846"/>
      <c r="AU193" s="846"/>
      <c r="AV193" s="846"/>
      <c r="AW193" s="846"/>
      <c r="AX193" s="847"/>
      <c r="AY193" s="46"/>
      <c r="AZ193" s="43"/>
      <c r="BA193" s="186"/>
      <c r="BB193" s="43"/>
      <c r="BC193" s="186"/>
      <c r="BD193" s="356" t="str">
        <f>IF($O193&lt;&gt;"","CREATE VIEW "&amp;SUBSTITUTE($O193,"UPK.","")&amp;" AS ","")</f>
        <v xml:space="preserve">CREATE VIEW UPK_TEST.upk_k40.v_k40_pv_data_batch AS </v>
      </c>
      <c r="BE193" s="355"/>
      <c r="BF193" s="355"/>
      <c r="BG193" s="355"/>
      <c r="BH193" s="355"/>
      <c r="BI193" s="355"/>
      <c r="BJ193" s="393"/>
      <c r="BK193" s="355"/>
      <c r="BL193" s="355"/>
      <c r="BM193" s="355"/>
      <c r="BN193" s="355"/>
      <c r="BO193" s="355"/>
      <c r="BP193" s="355"/>
      <c r="BQ193" s="355"/>
      <c r="BR193" s="355"/>
      <c r="BS193" s="355"/>
      <c r="BT193" s="355"/>
      <c r="BU193" s="355"/>
      <c r="BV193" s="355"/>
      <c r="BW193" s="355"/>
      <c r="BX193" s="355"/>
      <c r="BY193" s="355"/>
      <c r="BZ193" s="355"/>
      <c r="CA193" s="355"/>
      <c r="CB193" s="355"/>
      <c r="CC193" s="355"/>
      <c r="CD193" s="355"/>
      <c r="CE193" s="355"/>
      <c r="CF193" s="355"/>
      <c r="CG193" s="355"/>
    </row>
    <row r="194" spans="1:85" s="159" customFormat="1" ht="15" customHeight="1" outlineLevel="1">
      <c r="A194" s="153"/>
      <c r="B194" s="154"/>
      <c r="C194" s="155"/>
      <c r="D194" s="848" t="s">
        <v>72</v>
      </c>
      <c r="E194" s="849"/>
      <c r="F194" s="850"/>
      <c r="G194" s="851" t="s">
        <v>94</v>
      </c>
      <c r="H194" s="852"/>
      <c r="I194" s="852"/>
      <c r="J194" s="852"/>
      <c r="K194" s="852"/>
      <c r="L194" s="852"/>
      <c r="M194" s="852"/>
      <c r="N194" s="852"/>
      <c r="O194" s="852"/>
      <c r="P194" s="852"/>
      <c r="Q194" s="852"/>
      <c r="R194" s="852"/>
      <c r="S194" s="852"/>
      <c r="T194" s="852"/>
      <c r="U194" s="852"/>
      <c r="V194" s="852"/>
      <c r="W194" s="852"/>
      <c r="X194" s="852"/>
      <c r="Y194" s="852"/>
      <c r="Z194" s="852"/>
      <c r="AA194" s="852"/>
      <c r="AB194" s="852"/>
      <c r="AC194" s="852"/>
      <c r="AD194" s="852"/>
      <c r="AE194" s="852"/>
      <c r="AF194" s="852"/>
      <c r="AG194" s="852"/>
      <c r="AH194" s="852"/>
      <c r="AI194" s="852"/>
      <c r="AJ194" s="852"/>
      <c r="AK194" s="853"/>
      <c r="AL194" s="854" t="s">
        <v>95</v>
      </c>
      <c r="AM194" s="852"/>
      <c r="AN194" s="852"/>
      <c r="AO194" s="852"/>
      <c r="AP194" s="852"/>
      <c r="AQ194" s="852"/>
      <c r="AR194" s="852"/>
      <c r="AS194" s="852"/>
      <c r="AT194" s="852"/>
      <c r="AU194" s="852"/>
      <c r="AV194" s="852"/>
      <c r="AW194" s="852"/>
      <c r="AX194" s="855"/>
      <c r="AY194" s="148"/>
      <c r="AZ194" s="43"/>
      <c r="BA194" s="186"/>
      <c r="BB194" s="43"/>
      <c r="BC194" s="186"/>
      <c r="BD194" s="357" t="s">
        <v>9926</v>
      </c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 t="s">
        <v>9812</v>
      </c>
      <c r="CB194" s="43"/>
      <c r="CC194" s="43"/>
      <c r="CD194" s="43"/>
      <c r="CE194" s="43"/>
      <c r="CF194" s="43"/>
      <c r="CG194" s="43"/>
    </row>
    <row r="195" spans="1:85" s="159" customFormat="1" ht="15" customHeight="1" outlineLevel="1">
      <c r="A195" s="153"/>
      <c r="B195" s="154"/>
      <c r="C195" s="155"/>
      <c r="D195" s="828"/>
      <c r="E195" s="829"/>
      <c r="F195" s="830"/>
      <c r="G195" s="215" t="s">
        <v>9956</v>
      </c>
      <c r="H195" s="156"/>
      <c r="I195" s="156"/>
      <c r="J195" s="156"/>
      <c r="K195" s="156"/>
      <c r="L195" s="215"/>
      <c r="M195" s="156"/>
      <c r="N195" s="156"/>
      <c r="O195" s="156"/>
      <c r="P195" s="156"/>
      <c r="Q195" s="156"/>
      <c r="R195" s="171"/>
      <c r="S195" s="171"/>
      <c r="T195" s="171"/>
      <c r="U195" s="171"/>
      <c r="V195" s="171"/>
      <c r="W195" s="164"/>
      <c r="X195" s="164"/>
      <c r="Y195" s="171"/>
      <c r="Z195" s="171"/>
      <c r="AA195" s="171"/>
      <c r="AB195" s="171"/>
      <c r="AC195" s="171"/>
      <c r="AD195" s="171"/>
      <c r="AE195" s="171"/>
      <c r="AF195" s="156"/>
      <c r="AG195" s="215"/>
      <c r="AH195" s="156"/>
      <c r="AI195" s="156"/>
      <c r="AJ195" s="156"/>
      <c r="AK195" s="156"/>
      <c r="AL195" s="217"/>
      <c r="AM195" s="156"/>
      <c r="AN195" s="156"/>
      <c r="AO195" s="156"/>
      <c r="AP195" s="157"/>
      <c r="AQ195" s="196"/>
      <c r="AR195" s="156"/>
      <c r="AS195" s="156"/>
      <c r="AT195" s="156"/>
      <c r="AU195" s="156"/>
      <c r="AV195" s="156"/>
      <c r="AW195" s="156"/>
      <c r="AX195" s="158"/>
      <c r="AY195" s="148"/>
      <c r="BA195" s="193"/>
      <c r="BC195" s="193"/>
      <c r="BD195" s="357" t="s">
        <v>9927</v>
      </c>
      <c r="CA195" s="159" t="s">
        <v>9800</v>
      </c>
    </row>
    <row r="196" spans="1:85" s="159" customFormat="1" ht="15" customHeight="1" outlineLevel="1">
      <c r="A196" s="153"/>
      <c r="B196" s="154"/>
      <c r="C196" s="155"/>
      <c r="D196" s="527"/>
      <c r="E196" s="528"/>
      <c r="F196" s="529"/>
      <c r="G196" s="215"/>
      <c r="H196" s="156"/>
      <c r="I196" s="156"/>
      <c r="J196" s="156"/>
      <c r="K196" s="156"/>
      <c r="L196" s="215"/>
      <c r="M196" s="156"/>
      <c r="N196" s="156"/>
      <c r="O196" s="156"/>
      <c r="P196" s="156"/>
      <c r="Q196" s="156"/>
      <c r="R196" s="174"/>
      <c r="S196" s="174"/>
      <c r="T196" s="174"/>
      <c r="U196" s="174"/>
      <c r="V196" s="174"/>
      <c r="W196" s="165"/>
      <c r="X196" s="165"/>
      <c r="Y196" s="174"/>
      <c r="Z196" s="174"/>
      <c r="AA196" s="174"/>
      <c r="AB196" s="174"/>
      <c r="AC196" s="174"/>
      <c r="AD196" s="174"/>
      <c r="AE196" s="174"/>
      <c r="AF196" s="156"/>
      <c r="AG196" s="215"/>
      <c r="AH196" s="156"/>
      <c r="AI196" s="156"/>
      <c r="AJ196" s="156"/>
      <c r="AK196" s="156"/>
      <c r="AL196" s="217"/>
      <c r="AM196" s="156"/>
      <c r="AN196" s="156"/>
      <c r="AO196" s="156"/>
      <c r="AP196" s="157"/>
      <c r="AQ196" s="197"/>
      <c r="AR196" s="156"/>
      <c r="AS196" s="156"/>
      <c r="AT196" s="156"/>
      <c r="AU196" s="156"/>
      <c r="AV196" s="156"/>
      <c r="AW196" s="156"/>
      <c r="AX196" s="158"/>
      <c r="AY196" s="148"/>
      <c r="BA196" s="193"/>
      <c r="BC196" s="193"/>
      <c r="BD196" s="357" t="s">
        <v>9928</v>
      </c>
      <c r="CA196" s="159" t="s">
        <v>9801</v>
      </c>
    </row>
    <row r="197" spans="1:85" s="159" customFormat="1" ht="15" customHeight="1" outlineLevel="1">
      <c r="A197" s="153"/>
      <c r="B197" s="154"/>
      <c r="C197" s="155"/>
      <c r="D197" s="527"/>
      <c r="E197" s="528"/>
      <c r="F197" s="529"/>
      <c r="G197" s="215"/>
      <c r="H197" s="156"/>
      <c r="I197" s="156"/>
      <c r="J197" s="156"/>
      <c r="K197" s="156"/>
      <c r="L197" s="215"/>
      <c r="M197" s="156"/>
      <c r="N197" s="156"/>
      <c r="O197" s="156"/>
      <c r="P197" s="156"/>
      <c r="Q197" s="156"/>
      <c r="R197" s="174"/>
      <c r="S197" s="174"/>
      <c r="T197" s="174"/>
      <c r="U197" s="174"/>
      <c r="V197" s="174"/>
      <c r="W197" s="165"/>
      <c r="X197" s="165"/>
      <c r="Y197" s="174"/>
      <c r="Z197" s="174"/>
      <c r="AA197" s="174"/>
      <c r="AB197" s="174"/>
      <c r="AC197" s="174"/>
      <c r="AD197" s="174"/>
      <c r="AE197" s="174"/>
      <c r="AF197" s="156"/>
      <c r="AG197" s="215"/>
      <c r="AH197" s="156"/>
      <c r="AI197" s="156"/>
      <c r="AJ197" s="156"/>
      <c r="AK197" s="156"/>
      <c r="AL197" s="217"/>
      <c r="AM197" s="156"/>
      <c r="AN197" s="156"/>
      <c r="AO197" s="156"/>
      <c r="AP197" s="157"/>
      <c r="AQ197" s="197"/>
      <c r="AR197" s="156"/>
      <c r="AS197" s="156"/>
      <c r="AT197" s="156"/>
      <c r="AU197" s="156"/>
      <c r="AV197" s="156"/>
      <c r="AW197" s="156"/>
      <c r="AX197" s="158"/>
      <c r="AY197" s="148"/>
      <c r="BA197" s="193"/>
      <c r="BC197" s="193"/>
      <c r="BD197" s="357" t="s">
        <v>9929</v>
      </c>
      <c r="CA197" s="159" t="s">
        <v>9802</v>
      </c>
    </row>
    <row r="198" spans="1:85" s="159" customFormat="1" ht="15" customHeight="1" outlineLevel="1">
      <c r="A198" s="153"/>
      <c r="B198" s="154"/>
      <c r="C198" s="155"/>
      <c r="D198" s="527"/>
      <c r="E198" s="528"/>
      <c r="F198" s="529"/>
      <c r="G198" s="215"/>
      <c r="H198" s="156"/>
      <c r="I198" s="156"/>
      <c r="J198" s="156"/>
      <c r="K198" s="156"/>
      <c r="L198" s="215"/>
      <c r="M198" s="156"/>
      <c r="N198" s="156"/>
      <c r="O198" s="156"/>
      <c r="P198" s="156"/>
      <c r="Q198" s="156"/>
      <c r="R198" s="174"/>
      <c r="S198" s="174"/>
      <c r="T198" s="174"/>
      <c r="U198" s="174"/>
      <c r="V198" s="174"/>
      <c r="W198" s="165"/>
      <c r="X198" s="165"/>
      <c r="Y198" s="174"/>
      <c r="Z198" s="174"/>
      <c r="AA198" s="174"/>
      <c r="AB198" s="174"/>
      <c r="AC198" s="174"/>
      <c r="AD198" s="174"/>
      <c r="AE198" s="174"/>
      <c r="AF198" s="156"/>
      <c r="AG198" s="215"/>
      <c r="AH198" s="156"/>
      <c r="AI198" s="156"/>
      <c r="AJ198" s="156"/>
      <c r="AK198" s="156"/>
      <c r="AL198" s="217"/>
      <c r="AM198" s="156"/>
      <c r="AN198" s="156"/>
      <c r="AO198" s="156"/>
      <c r="AP198" s="157"/>
      <c r="AQ198" s="197"/>
      <c r="AR198" s="156"/>
      <c r="AS198" s="156"/>
      <c r="AT198" s="156"/>
      <c r="AU198" s="156"/>
      <c r="AV198" s="156"/>
      <c r="AW198" s="156"/>
      <c r="AX198" s="158"/>
      <c r="AY198" s="148"/>
      <c r="BA198" s="193"/>
      <c r="BC198" s="193"/>
      <c r="BD198" s="357" t="s">
        <v>9930</v>
      </c>
    </row>
    <row r="199" spans="1:85" s="159" customFormat="1" ht="15" customHeight="1" outlineLevel="1">
      <c r="A199" s="153"/>
      <c r="B199" s="154"/>
      <c r="C199" s="155"/>
      <c r="D199" s="527"/>
      <c r="E199" s="528"/>
      <c r="F199" s="529"/>
      <c r="G199" s="215"/>
      <c r="H199" s="156"/>
      <c r="I199" s="156"/>
      <c r="J199" s="156"/>
      <c r="K199" s="156"/>
      <c r="L199" s="215"/>
      <c r="M199" s="156"/>
      <c r="N199" s="156"/>
      <c r="O199" s="156"/>
      <c r="P199" s="156"/>
      <c r="Q199" s="156"/>
      <c r="R199" s="174"/>
      <c r="S199" s="174"/>
      <c r="T199" s="174"/>
      <c r="U199" s="174"/>
      <c r="V199" s="174"/>
      <c r="W199" s="165"/>
      <c r="X199" s="596"/>
      <c r="Y199" s="174"/>
      <c r="Z199" s="174"/>
      <c r="AA199" s="174"/>
      <c r="AB199" s="174"/>
      <c r="AC199" s="174"/>
      <c r="AD199" s="174"/>
      <c r="AE199" s="174"/>
      <c r="AF199" s="156"/>
      <c r="AG199" s="215"/>
      <c r="AH199" s="156"/>
      <c r="AI199" s="156"/>
      <c r="AJ199" s="156"/>
      <c r="AK199" s="156"/>
      <c r="AL199" s="217"/>
      <c r="AM199" s="156"/>
      <c r="AN199" s="156"/>
      <c r="AO199" s="156"/>
      <c r="AP199" s="157"/>
      <c r="AQ199" s="197"/>
      <c r="AR199" s="156"/>
      <c r="AS199" s="156"/>
      <c r="AT199" s="156"/>
      <c r="AU199" s="156"/>
      <c r="AV199" s="156"/>
      <c r="AW199" s="156"/>
      <c r="AX199" s="158"/>
      <c r="AY199" s="148"/>
      <c r="BA199" s="193"/>
      <c r="BC199" s="193"/>
      <c r="BD199" s="357" t="s">
        <v>9931</v>
      </c>
    </row>
    <row r="200" spans="1:85" s="159" customFormat="1" ht="15" customHeight="1" outlineLevel="1">
      <c r="A200" s="153"/>
      <c r="B200" s="154"/>
      <c r="C200" s="155"/>
      <c r="D200" s="527"/>
      <c r="E200" s="528"/>
      <c r="F200" s="529"/>
      <c r="G200" s="215"/>
      <c r="H200" s="156"/>
      <c r="I200" s="156"/>
      <c r="J200" s="156"/>
      <c r="K200" s="156"/>
      <c r="L200" s="215"/>
      <c r="M200" s="156"/>
      <c r="N200" s="156"/>
      <c r="O200" s="156"/>
      <c r="P200" s="156"/>
      <c r="Q200" s="156"/>
      <c r="R200" s="174"/>
      <c r="S200" s="174"/>
      <c r="T200" s="174"/>
      <c r="U200" s="174"/>
      <c r="V200" s="174"/>
      <c r="W200" s="165"/>
      <c r="X200" s="596"/>
      <c r="Y200" s="174"/>
      <c r="Z200" s="174"/>
      <c r="AA200" s="174"/>
      <c r="AB200" s="174"/>
      <c r="AC200" s="174"/>
      <c r="AD200" s="174"/>
      <c r="AE200" s="174"/>
      <c r="AF200" s="156"/>
      <c r="AG200" s="215"/>
      <c r="AH200" s="156"/>
      <c r="AI200" s="156"/>
      <c r="AJ200" s="156"/>
      <c r="AK200" s="156"/>
      <c r="AL200" s="217"/>
      <c r="AM200" s="156"/>
      <c r="AN200" s="156"/>
      <c r="AO200" s="156"/>
      <c r="AP200" s="157"/>
      <c r="AQ200" s="197"/>
      <c r="AR200" s="156"/>
      <c r="AS200" s="156"/>
      <c r="AT200" s="156"/>
      <c r="AU200" s="156"/>
      <c r="AV200" s="156"/>
      <c r="AW200" s="156"/>
      <c r="AX200" s="158"/>
      <c r="AY200" s="148"/>
      <c r="BA200" s="193"/>
      <c r="BC200" s="193"/>
      <c r="BD200" s="357" t="s">
        <v>9932</v>
      </c>
    </row>
    <row r="201" spans="1:85" s="159" customFormat="1" ht="15" customHeight="1" outlineLevel="1">
      <c r="A201" s="153"/>
      <c r="B201" s="154"/>
      <c r="C201" s="155"/>
      <c r="D201" s="592"/>
      <c r="E201" s="593"/>
      <c r="F201" s="594"/>
      <c r="G201" s="215"/>
      <c r="H201" s="156"/>
      <c r="I201" s="156"/>
      <c r="J201" s="156"/>
      <c r="K201" s="156"/>
      <c r="L201" s="215"/>
      <c r="M201" s="156"/>
      <c r="N201" s="156"/>
      <c r="O201" s="156"/>
      <c r="P201" s="156"/>
      <c r="Q201" s="156"/>
      <c r="R201" s="174"/>
      <c r="S201" s="174"/>
      <c r="T201" s="174"/>
      <c r="U201" s="174"/>
      <c r="V201" s="174"/>
      <c r="W201" s="165"/>
      <c r="X201" s="596"/>
      <c r="Y201" s="174"/>
      <c r="Z201" s="174"/>
      <c r="AA201" s="174"/>
      <c r="AB201" s="174"/>
      <c r="AC201" s="174"/>
      <c r="AD201" s="174"/>
      <c r="AE201" s="174"/>
      <c r="AF201" s="156"/>
      <c r="AG201" s="215"/>
      <c r="AH201" s="156"/>
      <c r="AI201" s="156"/>
      <c r="AJ201" s="156"/>
      <c r="AK201" s="156"/>
      <c r="AL201" s="217"/>
      <c r="AM201" s="156"/>
      <c r="AN201" s="156"/>
      <c r="AO201" s="156"/>
      <c r="AP201" s="157"/>
      <c r="AQ201" s="197"/>
      <c r="AR201" s="156"/>
      <c r="AS201" s="156"/>
      <c r="AT201" s="156"/>
      <c r="AU201" s="156"/>
      <c r="AV201" s="156"/>
      <c r="AW201" s="156"/>
      <c r="AX201" s="158"/>
      <c r="AY201" s="148"/>
      <c r="BA201" s="193"/>
      <c r="BC201" s="193"/>
      <c r="BD201" s="357" t="s">
        <v>9933</v>
      </c>
    </row>
    <row r="202" spans="1:85" s="159" customFormat="1" ht="15" customHeight="1" outlineLevel="1">
      <c r="A202" s="153"/>
      <c r="B202" s="154"/>
      <c r="C202" s="155"/>
      <c r="D202" s="527"/>
      <c r="E202" s="528"/>
      <c r="F202" s="529"/>
      <c r="G202" s="215"/>
      <c r="H202" s="156"/>
      <c r="I202" s="156"/>
      <c r="J202" s="156"/>
      <c r="K202" s="156"/>
      <c r="L202" s="215"/>
      <c r="M202" s="156"/>
      <c r="N202" s="156"/>
      <c r="O202" s="156"/>
      <c r="P202" s="156"/>
      <c r="Q202" s="156"/>
      <c r="R202" s="174"/>
      <c r="S202" s="209"/>
      <c r="T202" s="174"/>
      <c r="U202" s="174"/>
      <c r="V202" s="174"/>
      <c r="W202" s="165"/>
      <c r="X202" s="596"/>
      <c r="Y202" s="174"/>
      <c r="Z202" s="174"/>
      <c r="AA202" s="174"/>
      <c r="AB202" s="174"/>
      <c r="AC202" s="174"/>
      <c r="AD202" s="174"/>
      <c r="AE202" s="174"/>
      <c r="AF202" s="156"/>
      <c r="AG202" s="215"/>
      <c r="AH202" s="156"/>
      <c r="AI202" s="156"/>
      <c r="AJ202" s="156"/>
      <c r="AK202" s="156"/>
      <c r="AL202" s="217"/>
      <c r="AM202" s="156"/>
      <c r="AN202" s="156"/>
      <c r="AO202" s="156"/>
      <c r="AP202" s="157"/>
      <c r="AQ202" s="197"/>
      <c r="AR202" s="156"/>
      <c r="AS202" s="156"/>
      <c r="AT202" s="156"/>
      <c r="AU202" s="156"/>
      <c r="AV202" s="156"/>
      <c r="AW202" s="156"/>
      <c r="AX202" s="158"/>
      <c r="AY202" s="148"/>
      <c r="BA202" s="193"/>
      <c r="BC202" s="193"/>
      <c r="BD202" s="357" t="s">
        <v>9934</v>
      </c>
    </row>
    <row r="203" spans="1:85" s="159" customFormat="1" ht="15" customHeight="1" outlineLevel="1">
      <c r="A203" s="153"/>
      <c r="B203" s="154"/>
      <c r="C203" s="155"/>
      <c r="D203" s="579"/>
      <c r="E203" s="580"/>
      <c r="F203" s="581"/>
      <c r="G203" s="215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74"/>
      <c r="S203" s="209"/>
      <c r="T203" s="174"/>
      <c r="U203" s="174"/>
      <c r="V203" s="174"/>
      <c r="W203" s="165"/>
      <c r="X203" s="596"/>
      <c r="Y203" s="174"/>
      <c r="Z203" s="174"/>
      <c r="AA203" s="174"/>
      <c r="AB203" s="174"/>
      <c r="AC203" s="174"/>
      <c r="AD203" s="174"/>
      <c r="AE203" s="174"/>
      <c r="AF203" s="156"/>
      <c r="AG203" s="215"/>
      <c r="AH203" s="156"/>
      <c r="AI203" s="156"/>
      <c r="AJ203" s="156"/>
      <c r="AK203" s="156"/>
      <c r="AL203" s="217"/>
      <c r="AM203" s="156"/>
      <c r="AN203" s="156"/>
      <c r="AO203" s="156"/>
      <c r="AP203" s="157"/>
      <c r="AQ203" s="197"/>
      <c r="AR203" s="156"/>
      <c r="AS203" s="156"/>
      <c r="AT203" s="156"/>
      <c r="AU203" s="156"/>
      <c r="AV203" s="156"/>
      <c r="AW203" s="156"/>
      <c r="AX203" s="158"/>
      <c r="AY203" s="148"/>
      <c r="BA203" s="193"/>
      <c r="BC203" s="193"/>
      <c r="BD203" s="357" t="s">
        <v>9935</v>
      </c>
    </row>
    <row r="204" spans="1:85" s="159" customFormat="1" ht="15" customHeight="1" outlineLevel="1">
      <c r="A204" s="153"/>
      <c r="B204" s="154"/>
      <c r="C204" s="155"/>
      <c r="D204" s="579"/>
      <c r="E204" s="580"/>
      <c r="F204" s="581"/>
      <c r="G204" s="215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74"/>
      <c r="S204" s="209"/>
      <c r="T204" s="174"/>
      <c r="U204" s="174"/>
      <c r="V204" s="174"/>
      <c r="W204" s="165"/>
      <c r="X204" s="596"/>
      <c r="Y204" s="174"/>
      <c r="Z204" s="174"/>
      <c r="AA204" s="174"/>
      <c r="AB204" s="174"/>
      <c r="AC204" s="174"/>
      <c r="AD204" s="174"/>
      <c r="AE204" s="174"/>
      <c r="AF204" s="156"/>
      <c r="AG204" s="215"/>
      <c r="AH204" s="156"/>
      <c r="AI204" s="156"/>
      <c r="AJ204" s="156"/>
      <c r="AK204" s="156"/>
      <c r="AL204" s="217"/>
      <c r="AM204" s="156"/>
      <c r="AN204" s="156"/>
      <c r="AO204" s="156"/>
      <c r="AP204" s="157"/>
      <c r="AQ204" s="197"/>
      <c r="AR204" s="156"/>
      <c r="AS204" s="156"/>
      <c r="AT204" s="156"/>
      <c r="AU204" s="156"/>
      <c r="AV204" s="156"/>
      <c r="AW204" s="156"/>
      <c r="AX204" s="158"/>
      <c r="AY204" s="148"/>
      <c r="BA204" s="193"/>
      <c r="BC204" s="193"/>
      <c r="BD204" s="357" t="s">
        <v>9936</v>
      </c>
    </row>
    <row r="205" spans="1:85" s="159" customFormat="1" ht="15" customHeight="1" outlineLevel="1">
      <c r="A205" s="153"/>
      <c r="B205" s="154"/>
      <c r="C205" s="155"/>
      <c r="D205" s="579"/>
      <c r="E205" s="580"/>
      <c r="F205" s="581"/>
      <c r="G205" s="215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74"/>
      <c r="S205" s="174"/>
      <c r="T205" s="174"/>
      <c r="U205" s="174"/>
      <c r="V205" s="174"/>
      <c r="W205" s="165"/>
      <c r="X205" s="596"/>
      <c r="Y205" s="174"/>
      <c r="Z205" s="174"/>
      <c r="AA205" s="174"/>
      <c r="AB205" s="174"/>
      <c r="AC205" s="174"/>
      <c r="AD205" s="174"/>
      <c r="AE205" s="174"/>
      <c r="AF205" s="156"/>
      <c r="AG205" s="215"/>
      <c r="AH205" s="156"/>
      <c r="AI205" s="156"/>
      <c r="AJ205" s="156"/>
      <c r="AK205" s="156"/>
      <c r="AL205" s="217"/>
      <c r="AM205" s="156"/>
      <c r="AN205" s="156"/>
      <c r="AO205" s="156"/>
      <c r="AP205" s="157"/>
      <c r="AQ205" s="197"/>
      <c r="AR205" s="156"/>
      <c r="AS205" s="156"/>
      <c r="AT205" s="156"/>
      <c r="AU205" s="156"/>
      <c r="AV205" s="156"/>
      <c r="AW205" s="156"/>
      <c r="AX205" s="158"/>
      <c r="AY205" s="148"/>
      <c r="BA205" s="193"/>
      <c r="BC205" s="193"/>
      <c r="BD205" s="357" t="s">
        <v>9937</v>
      </c>
    </row>
    <row r="206" spans="1:85" s="159" customFormat="1" ht="15" customHeight="1" outlineLevel="1">
      <c r="A206" s="153"/>
      <c r="B206" s="154"/>
      <c r="C206" s="155"/>
      <c r="D206" s="579"/>
      <c r="E206" s="580"/>
      <c r="F206" s="581"/>
      <c r="G206" s="215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74"/>
      <c r="S206" s="174"/>
      <c r="T206" s="174"/>
      <c r="U206" s="174"/>
      <c r="V206" s="174"/>
      <c r="W206" s="165"/>
      <c r="X206" s="596"/>
      <c r="Y206" s="174"/>
      <c r="Z206" s="174"/>
      <c r="AA206" s="174"/>
      <c r="AB206" s="174"/>
      <c r="AC206" s="174"/>
      <c r="AD206" s="174"/>
      <c r="AE206" s="174"/>
      <c r="AF206" s="156"/>
      <c r="AG206" s="215"/>
      <c r="AH206" s="156"/>
      <c r="AI206" s="156"/>
      <c r="AJ206" s="156"/>
      <c r="AK206" s="156"/>
      <c r="AL206" s="217"/>
      <c r="AM206" s="156"/>
      <c r="AN206" s="156"/>
      <c r="AO206" s="156"/>
      <c r="AP206" s="157"/>
      <c r="AQ206" s="197"/>
      <c r="AR206" s="156"/>
      <c r="AS206" s="156"/>
      <c r="AT206" s="156"/>
      <c r="AU206" s="156"/>
      <c r="AV206" s="156"/>
      <c r="AW206" s="156"/>
      <c r="AX206" s="158"/>
      <c r="AY206" s="148"/>
      <c r="BA206" s="193"/>
      <c r="BC206" s="193"/>
      <c r="BD206" s="357" t="s">
        <v>9938</v>
      </c>
    </row>
    <row r="207" spans="1:85" s="159" customFormat="1" ht="15" customHeight="1" outlineLevel="1">
      <c r="A207" s="153"/>
      <c r="B207" s="154"/>
      <c r="C207" s="155"/>
      <c r="D207" s="579"/>
      <c r="E207" s="580"/>
      <c r="F207" s="581"/>
      <c r="G207" s="215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74"/>
      <c r="S207" s="174"/>
      <c r="T207" s="174"/>
      <c r="U207" s="174"/>
      <c r="V207" s="174"/>
      <c r="W207" s="165"/>
      <c r="X207" s="596"/>
      <c r="Y207" s="174"/>
      <c r="Z207" s="174"/>
      <c r="AA207" s="174"/>
      <c r="AB207" s="174"/>
      <c r="AC207" s="174"/>
      <c r="AD207" s="174"/>
      <c r="AE207" s="174"/>
      <c r="AF207" s="156"/>
      <c r="AG207" s="215"/>
      <c r="AH207" s="156"/>
      <c r="AI207" s="156"/>
      <c r="AJ207" s="156"/>
      <c r="AK207" s="156"/>
      <c r="AL207" s="217"/>
      <c r="AM207" s="156"/>
      <c r="AN207" s="156"/>
      <c r="AO207" s="156"/>
      <c r="AP207" s="157"/>
      <c r="AQ207" s="197"/>
      <c r="AR207" s="156"/>
      <c r="AS207" s="156"/>
      <c r="AT207" s="156"/>
      <c r="AU207" s="156"/>
      <c r="AV207" s="156"/>
      <c r="AW207" s="156"/>
      <c r="AX207" s="158"/>
      <c r="AY207" s="148"/>
      <c r="BA207" s="193"/>
      <c r="BC207" s="193"/>
      <c r="BD207" s="357" t="s">
        <v>9939</v>
      </c>
    </row>
    <row r="208" spans="1:85" s="159" customFormat="1" ht="15" customHeight="1" outlineLevel="1">
      <c r="A208" s="153"/>
      <c r="B208" s="154"/>
      <c r="C208" s="155"/>
      <c r="D208" s="579"/>
      <c r="E208" s="580"/>
      <c r="F208" s="581"/>
      <c r="G208" s="215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74"/>
      <c r="S208" s="174"/>
      <c r="T208" s="174"/>
      <c r="U208" s="174"/>
      <c r="V208" s="174"/>
      <c r="W208" s="165"/>
      <c r="X208" s="596"/>
      <c r="Y208" s="174"/>
      <c r="Z208" s="174"/>
      <c r="AA208" s="174"/>
      <c r="AB208" s="174"/>
      <c r="AC208" s="174"/>
      <c r="AD208" s="174"/>
      <c r="AE208" s="174"/>
      <c r="AF208" s="156"/>
      <c r="AG208" s="215"/>
      <c r="AH208" s="156"/>
      <c r="AI208" s="156"/>
      <c r="AJ208" s="156"/>
      <c r="AK208" s="156"/>
      <c r="AL208" s="217"/>
      <c r="AM208" s="156"/>
      <c r="AN208" s="156"/>
      <c r="AO208" s="156"/>
      <c r="AP208" s="157"/>
      <c r="AQ208" s="197"/>
      <c r="AR208" s="156"/>
      <c r="AS208" s="156"/>
      <c r="AT208" s="156"/>
      <c r="AU208" s="156"/>
      <c r="AV208" s="156"/>
      <c r="AW208" s="156"/>
      <c r="AX208" s="158"/>
      <c r="AY208" s="148"/>
      <c r="BA208" s="193"/>
      <c r="BC208" s="193"/>
      <c r="BD208" s="357" t="s">
        <v>9940</v>
      </c>
    </row>
    <row r="209" spans="1:79" s="159" customFormat="1" ht="15" customHeight="1" outlineLevel="1">
      <c r="A209" s="153"/>
      <c r="B209" s="154"/>
      <c r="C209" s="155"/>
      <c r="D209" s="579"/>
      <c r="E209" s="580"/>
      <c r="F209" s="581"/>
      <c r="G209" s="215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74"/>
      <c r="S209" s="174"/>
      <c r="T209" s="174"/>
      <c r="U209" s="174"/>
      <c r="V209" s="174"/>
      <c r="W209" s="165"/>
      <c r="X209" s="596"/>
      <c r="Y209" s="174"/>
      <c r="Z209" s="174"/>
      <c r="AA209" s="174"/>
      <c r="AB209" s="174"/>
      <c r="AC209" s="174"/>
      <c r="AD209" s="174"/>
      <c r="AE209" s="174"/>
      <c r="AF209" s="156"/>
      <c r="AG209" s="215"/>
      <c r="AH209" s="156"/>
      <c r="AI209" s="156"/>
      <c r="AJ209" s="156"/>
      <c r="AK209" s="156"/>
      <c r="AL209" s="217"/>
      <c r="AM209" s="156"/>
      <c r="AN209" s="156"/>
      <c r="AO209" s="156"/>
      <c r="AP209" s="157"/>
      <c r="AQ209" s="197"/>
      <c r="AR209" s="156"/>
      <c r="AS209" s="156"/>
      <c r="AT209" s="156"/>
      <c r="AU209" s="156"/>
      <c r="AV209" s="156"/>
      <c r="AW209" s="156"/>
      <c r="AX209" s="158"/>
      <c r="AY209" s="148"/>
      <c r="BA209" s="193"/>
      <c r="BC209" s="193"/>
      <c r="BD209" s="357" t="s">
        <v>9941</v>
      </c>
    </row>
    <row r="210" spans="1:79" s="159" customFormat="1" ht="15" customHeight="1" outlineLevel="1">
      <c r="A210" s="153"/>
      <c r="B210" s="154"/>
      <c r="C210" s="155"/>
      <c r="D210" s="579"/>
      <c r="E210" s="580"/>
      <c r="F210" s="581"/>
      <c r="G210" s="215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74"/>
      <c r="S210" s="174"/>
      <c r="T210" s="174"/>
      <c r="U210" s="174"/>
      <c r="V210" s="174"/>
      <c r="W210" s="165"/>
      <c r="X210" s="596"/>
      <c r="Y210" s="174"/>
      <c r="Z210" s="174"/>
      <c r="AA210" s="174"/>
      <c r="AB210" s="174"/>
      <c r="AC210" s="174"/>
      <c r="AD210" s="174"/>
      <c r="AE210" s="174"/>
      <c r="AF210" s="156"/>
      <c r="AG210" s="215"/>
      <c r="AH210" s="156"/>
      <c r="AI210" s="156"/>
      <c r="AJ210" s="156"/>
      <c r="AK210" s="156"/>
      <c r="AL210" s="217"/>
      <c r="AM210" s="156"/>
      <c r="AN210" s="156"/>
      <c r="AO210" s="156"/>
      <c r="AP210" s="157"/>
      <c r="AQ210" s="197"/>
      <c r="AR210" s="156"/>
      <c r="AS210" s="156"/>
      <c r="AT210" s="156"/>
      <c r="AU210" s="156"/>
      <c r="AV210" s="156"/>
      <c r="AW210" s="156"/>
      <c r="AX210" s="158"/>
      <c r="AY210" s="148"/>
      <c r="BA210" s="193"/>
      <c r="BC210" s="193"/>
      <c r="BD210" s="357" t="s">
        <v>9942</v>
      </c>
    </row>
    <row r="211" spans="1:79" s="159" customFormat="1" ht="15" customHeight="1" outlineLevel="1">
      <c r="A211" s="153"/>
      <c r="B211" s="154"/>
      <c r="C211" s="155"/>
      <c r="D211" s="579"/>
      <c r="E211" s="580"/>
      <c r="F211" s="581"/>
      <c r="G211" s="215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74"/>
      <c r="S211" s="174"/>
      <c r="T211" s="174"/>
      <c r="U211" s="174"/>
      <c r="V211" s="174"/>
      <c r="W211" s="165"/>
      <c r="X211" s="596"/>
      <c r="Y211" s="174"/>
      <c r="Z211" s="174"/>
      <c r="AA211" s="174"/>
      <c r="AB211" s="174"/>
      <c r="AC211" s="174"/>
      <c r="AD211" s="174"/>
      <c r="AE211" s="174"/>
      <c r="AF211" s="156"/>
      <c r="AG211" s="215"/>
      <c r="AH211" s="156"/>
      <c r="AI211" s="156"/>
      <c r="AJ211" s="156"/>
      <c r="AK211" s="156"/>
      <c r="AL211" s="217"/>
      <c r="AM211" s="156"/>
      <c r="AN211" s="156"/>
      <c r="AO211" s="156"/>
      <c r="AP211" s="157"/>
      <c r="AQ211" s="197"/>
      <c r="AR211" s="156"/>
      <c r="AS211" s="156"/>
      <c r="AT211" s="156"/>
      <c r="AU211" s="156"/>
      <c r="AV211" s="156"/>
      <c r="AW211" s="156"/>
      <c r="AX211" s="158"/>
      <c r="AY211" s="148"/>
      <c r="BA211" s="193"/>
      <c r="BC211" s="193"/>
      <c r="BD211" s="357" t="s">
        <v>9943</v>
      </c>
    </row>
    <row r="212" spans="1:79" s="159" customFormat="1" ht="15" customHeight="1" outlineLevel="1">
      <c r="A212" s="153"/>
      <c r="B212" s="154"/>
      <c r="C212" s="155"/>
      <c r="D212" s="579"/>
      <c r="E212" s="580"/>
      <c r="F212" s="581"/>
      <c r="G212" s="215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74"/>
      <c r="S212" s="174"/>
      <c r="T212" s="174"/>
      <c r="U212" s="174"/>
      <c r="V212" s="174"/>
      <c r="W212" s="165"/>
      <c r="X212" s="596"/>
      <c r="Y212" s="174"/>
      <c r="Z212" s="174"/>
      <c r="AA212" s="174"/>
      <c r="AB212" s="174"/>
      <c r="AC212" s="174"/>
      <c r="AD212" s="174"/>
      <c r="AE212" s="174"/>
      <c r="AF212" s="156"/>
      <c r="AG212" s="215"/>
      <c r="AH212" s="156"/>
      <c r="AI212" s="156"/>
      <c r="AJ212" s="156"/>
      <c r="AK212" s="156"/>
      <c r="AL212" s="217"/>
      <c r="AM212" s="156"/>
      <c r="AN212" s="156"/>
      <c r="AO212" s="156"/>
      <c r="AP212" s="157"/>
      <c r="AQ212" s="197"/>
      <c r="AR212" s="156"/>
      <c r="AS212" s="156"/>
      <c r="AT212" s="156"/>
      <c r="AU212" s="156"/>
      <c r="AV212" s="156"/>
      <c r="AW212" s="156"/>
      <c r="AX212" s="158"/>
      <c r="AY212" s="148"/>
      <c r="BA212" s="193"/>
      <c r="BC212" s="193"/>
      <c r="BD212" s="357" t="s">
        <v>9944</v>
      </c>
    </row>
    <row r="213" spans="1:79" s="159" customFormat="1" ht="15" customHeight="1" outlineLevel="1">
      <c r="A213" s="153"/>
      <c r="B213" s="154"/>
      <c r="C213" s="155"/>
      <c r="D213" s="579"/>
      <c r="E213" s="580"/>
      <c r="F213" s="581"/>
      <c r="G213" s="215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74"/>
      <c r="S213" s="174"/>
      <c r="T213" s="174"/>
      <c r="U213" s="174"/>
      <c r="V213" s="174"/>
      <c r="W213" s="165"/>
      <c r="X213" s="596"/>
      <c r="Y213" s="174"/>
      <c r="Z213" s="174"/>
      <c r="AA213" s="174"/>
      <c r="AB213" s="174"/>
      <c r="AC213" s="174"/>
      <c r="AD213" s="174"/>
      <c r="AE213" s="174"/>
      <c r="AF213" s="156"/>
      <c r="AG213" s="215"/>
      <c r="AH213" s="156"/>
      <c r="AI213" s="156"/>
      <c r="AJ213" s="156"/>
      <c r="AK213" s="156"/>
      <c r="AL213" s="217"/>
      <c r="AM213" s="156"/>
      <c r="AN213" s="156"/>
      <c r="AO213" s="156"/>
      <c r="AP213" s="157"/>
      <c r="AQ213" s="197"/>
      <c r="AR213" s="156"/>
      <c r="AS213" s="156"/>
      <c r="AT213" s="156"/>
      <c r="AU213" s="156"/>
      <c r="AV213" s="156"/>
      <c r="AW213" s="156"/>
      <c r="AX213" s="158"/>
      <c r="AY213" s="148"/>
      <c r="BA213" s="193"/>
      <c r="BC213" s="193"/>
      <c r="BD213" s="357" t="s">
        <v>9945</v>
      </c>
    </row>
    <row r="214" spans="1:79" s="159" customFormat="1" ht="15" customHeight="1" outlineLevel="1">
      <c r="A214" s="153"/>
      <c r="B214" s="154"/>
      <c r="C214" s="155"/>
      <c r="D214" s="856" t="s">
        <v>8628</v>
      </c>
      <c r="E214" s="857"/>
      <c r="F214" s="858"/>
      <c r="G214" s="215"/>
      <c r="H214" s="392"/>
      <c r="I214" s="156"/>
      <c r="J214" s="156"/>
      <c r="K214" s="156"/>
      <c r="L214" s="156"/>
      <c r="M214" s="156"/>
      <c r="N214" s="156"/>
      <c r="O214" s="156"/>
      <c r="P214" s="156"/>
      <c r="Q214" s="156"/>
      <c r="R214" s="174"/>
      <c r="S214" s="174"/>
      <c r="T214" s="174"/>
      <c r="U214" s="174"/>
      <c r="V214" s="174"/>
      <c r="W214" s="334"/>
      <c r="X214" s="334"/>
      <c r="Y214" s="174"/>
      <c r="Z214" s="174"/>
      <c r="AA214" s="174"/>
      <c r="AB214" s="174"/>
      <c r="AC214" s="174"/>
      <c r="AD214" s="174"/>
      <c r="AE214" s="174"/>
      <c r="AF214" s="156"/>
      <c r="AG214" s="156"/>
      <c r="AH214" s="156"/>
      <c r="AI214" s="156"/>
      <c r="AJ214" s="156"/>
      <c r="AK214" s="156"/>
      <c r="AL214" s="216"/>
      <c r="AM214" s="174"/>
      <c r="AN214" s="174"/>
      <c r="AO214" s="156"/>
      <c r="AP214" s="157"/>
      <c r="AQ214" s="197"/>
      <c r="AR214" s="156"/>
      <c r="AS214" s="156"/>
      <c r="AT214" s="156"/>
      <c r="AU214" s="156"/>
      <c r="AV214" s="156"/>
      <c r="AW214" s="156"/>
      <c r="AX214" s="158"/>
      <c r="AY214" s="148"/>
      <c r="BA214" s="193"/>
      <c r="BC214" s="193"/>
      <c r="BD214" s="357" t="s">
        <v>9946</v>
      </c>
      <c r="CA214" s="159" t="s">
        <v>9803</v>
      </c>
    </row>
    <row r="215" spans="1:79" s="159" customFormat="1" ht="15" customHeight="1" outlineLevel="1">
      <c r="A215" s="153"/>
      <c r="B215" s="154"/>
      <c r="C215" s="155"/>
      <c r="D215" s="579"/>
      <c r="E215" s="580"/>
      <c r="F215" s="581"/>
      <c r="G215" s="215"/>
      <c r="H215" s="156"/>
      <c r="I215" s="156"/>
      <c r="J215" s="156"/>
      <c r="K215" s="215"/>
      <c r="L215" s="156"/>
      <c r="M215" s="156"/>
      <c r="N215" s="156"/>
      <c r="O215" s="156"/>
      <c r="P215" s="156"/>
      <c r="Q215" s="156"/>
      <c r="R215" s="174"/>
      <c r="S215" s="174"/>
      <c r="T215" s="174"/>
      <c r="U215" s="174"/>
      <c r="V215" s="174"/>
      <c r="W215" s="165"/>
      <c r="X215" s="165"/>
      <c r="Y215" s="174"/>
      <c r="Z215" s="174"/>
      <c r="AA215" s="174"/>
      <c r="AB215" s="174"/>
      <c r="AC215" s="174"/>
      <c r="AD215" s="174"/>
      <c r="AE215" s="174"/>
      <c r="AF215" s="156"/>
      <c r="AG215" s="156"/>
      <c r="AH215" s="156"/>
      <c r="AI215" s="156"/>
      <c r="AJ215" s="156"/>
      <c r="AK215" s="156"/>
      <c r="AL215" s="217"/>
      <c r="AM215" s="156"/>
      <c r="AN215" s="156"/>
      <c r="AO215" s="156"/>
      <c r="AP215" s="157"/>
      <c r="AQ215" s="197"/>
      <c r="AR215" s="156"/>
      <c r="AS215" s="156"/>
      <c r="AT215" s="156"/>
      <c r="AU215" s="156"/>
      <c r="AV215" s="156"/>
      <c r="AW215" s="156"/>
      <c r="AX215" s="158"/>
      <c r="AY215" s="148"/>
      <c r="BA215" s="193"/>
      <c r="BC215" s="193"/>
      <c r="BD215" s="357" t="s">
        <v>9947</v>
      </c>
      <c r="CA215" s="159" t="s">
        <v>9804</v>
      </c>
    </row>
    <row r="216" spans="1:79" s="159" customFormat="1" ht="15" customHeight="1" outlineLevel="1">
      <c r="A216" s="153"/>
      <c r="B216" s="154"/>
      <c r="C216" s="155"/>
      <c r="D216" s="579"/>
      <c r="E216" s="580"/>
      <c r="F216" s="581"/>
      <c r="G216" s="215"/>
      <c r="H216" s="215"/>
      <c r="I216" s="156"/>
      <c r="J216" s="215"/>
      <c r="K216" s="215"/>
      <c r="L216" s="156"/>
      <c r="M216" s="156"/>
      <c r="N216" s="156"/>
      <c r="O216" s="156"/>
      <c r="P216" s="156"/>
      <c r="Q216" s="156"/>
      <c r="R216" s="174"/>
      <c r="S216" s="174"/>
      <c r="T216" s="174"/>
      <c r="U216" s="174"/>
      <c r="V216" s="174"/>
      <c r="W216" s="165"/>
      <c r="X216" s="165"/>
      <c r="Y216" s="174"/>
      <c r="Z216" s="174"/>
      <c r="AA216" s="174"/>
      <c r="AB216" s="174"/>
      <c r="AC216" s="174"/>
      <c r="AD216" s="174"/>
      <c r="AE216" s="174"/>
      <c r="AF216" s="156"/>
      <c r="AG216" s="156"/>
      <c r="AH216" s="156"/>
      <c r="AI216" s="156"/>
      <c r="AJ216" s="156"/>
      <c r="AK216" s="156"/>
      <c r="AL216" s="217"/>
      <c r="AM216" s="156"/>
      <c r="AN216" s="156"/>
      <c r="AO216" s="156"/>
      <c r="AP216" s="157"/>
      <c r="AQ216" s="197"/>
      <c r="AR216" s="156"/>
      <c r="AS216" s="156"/>
      <c r="AT216" s="156"/>
      <c r="AU216" s="156"/>
      <c r="AV216" s="156"/>
      <c r="AW216" s="156"/>
      <c r="AX216" s="158"/>
      <c r="AY216" s="148"/>
      <c r="BA216" s="193"/>
      <c r="BC216" s="193"/>
      <c r="BD216" s="357" t="s">
        <v>9948</v>
      </c>
      <c r="CA216" s="159" t="s">
        <v>9805</v>
      </c>
    </row>
    <row r="217" spans="1:79" s="159" customFormat="1" ht="15" customHeight="1" outlineLevel="1">
      <c r="A217" s="153"/>
      <c r="B217" s="154"/>
      <c r="C217" s="155"/>
      <c r="D217" s="579"/>
      <c r="E217" s="580"/>
      <c r="F217" s="581"/>
      <c r="G217" s="215"/>
      <c r="H217" s="156"/>
      <c r="I217" s="156"/>
      <c r="J217" s="156"/>
      <c r="K217" s="215"/>
      <c r="L217" s="156"/>
      <c r="M217" s="156"/>
      <c r="N217" s="156"/>
      <c r="O217" s="156"/>
      <c r="P217" s="156"/>
      <c r="Q217" s="156"/>
      <c r="R217" s="174"/>
      <c r="S217" s="174"/>
      <c r="T217" s="174"/>
      <c r="U217" s="174"/>
      <c r="V217" s="174"/>
      <c r="W217" s="165"/>
      <c r="X217" s="165"/>
      <c r="Y217" s="174"/>
      <c r="Z217" s="174"/>
      <c r="AA217" s="174"/>
      <c r="AB217" s="174"/>
      <c r="AC217" s="174"/>
      <c r="AD217" s="174"/>
      <c r="AE217" s="174"/>
      <c r="AF217" s="156"/>
      <c r="AG217" s="156"/>
      <c r="AH217" s="156"/>
      <c r="AI217" s="156"/>
      <c r="AJ217" s="156"/>
      <c r="AK217" s="156"/>
      <c r="AL217" s="217"/>
      <c r="AM217" s="156"/>
      <c r="AN217" s="156"/>
      <c r="AO217" s="156"/>
      <c r="AP217" s="157"/>
      <c r="AQ217" s="197"/>
      <c r="AR217" s="156"/>
      <c r="AS217" s="156"/>
      <c r="AT217" s="156"/>
      <c r="AU217" s="156"/>
      <c r="AV217" s="156"/>
      <c r="AW217" s="156"/>
      <c r="AX217" s="158"/>
      <c r="AY217" s="148"/>
      <c r="BA217" s="193"/>
      <c r="BC217" s="193"/>
      <c r="BD217" s="357" t="s">
        <v>9949</v>
      </c>
      <c r="CA217" s="159" t="s">
        <v>9204</v>
      </c>
    </row>
    <row r="218" spans="1:79" s="159" customFormat="1" ht="15" customHeight="1" outlineLevel="1">
      <c r="A218" s="153"/>
      <c r="B218" s="154"/>
      <c r="C218" s="155"/>
      <c r="D218" s="579"/>
      <c r="E218" s="580"/>
      <c r="F218" s="581"/>
      <c r="G218" s="215"/>
      <c r="H218" s="215"/>
      <c r="I218" s="156"/>
      <c r="J218" s="156"/>
      <c r="K218" s="215"/>
      <c r="L218" s="156"/>
      <c r="M218" s="156"/>
      <c r="N218" s="156"/>
      <c r="O218" s="156"/>
      <c r="P218" s="156"/>
      <c r="Q218" s="156"/>
      <c r="R218" s="174"/>
      <c r="S218" s="174"/>
      <c r="T218" s="174"/>
      <c r="U218" s="174"/>
      <c r="V218" s="174"/>
      <c r="W218" s="165"/>
      <c r="X218" s="165"/>
      <c r="Y218" s="174"/>
      <c r="Z218" s="174"/>
      <c r="AA218" s="174"/>
      <c r="AB218" s="174"/>
      <c r="AC218" s="174"/>
      <c r="AD218" s="174"/>
      <c r="AE218" s="174"/>
      <c r="AF218" s="156"/>
      <c r="AG218" s="156"/>
      <c r="AH218" s="156"/>
      <c r="AI218" s="156"/>
      <c r="AJ218" s="156"/>
      <c r="AK218" s="156"/>
      <c r="AL218" s="217"/>
      <c r="AM218" s="156"/>
      <c r="AN218" s="156"/>
      <c r="AO218" s="156"/>
      <c r="AP218" s="157"/>
      <c r="AQ218" s="197"/>
      <c r="AR218" s="156"/>
      <c r="AS218" s="156"/>
      <c r="AT218" s="156"/>
      <c r="AU218" s="156"/>
      <c r="AV218" s="156"/>
      <c r="AW218" s="156"/>
      <c r="AX218" s="158"/>
      <c r="AY218" s="148"/>
      <c r="BA218" s="193"/>
      <c r="BC218" s="193"/>
      <c r="BD218" s="357" t="s">
        <v>8626</v>
      </c>
      <c r="CA218" s="159" t="s">
        <v>9806</v>
      </c>
    </row>
    <row r="219" spans="1:79" s="159" customFormat="1" ht="15" customHeight="1" outlineLevel="1">
      <c r="A219" s="153"/>
      <c r="B219" s="154"/>
      <c r="C219" s="155"/>
      <c r="D219" s="579"/>
      <c r="E219" s="580"/>
      <c r="F219" s="581"/>
      <c r="G219" s="215"/>
      <c r="H219" s="156"/>
      <c r="I219" s="215"/>
      <c r="J219" s="156"/>
      <c r="K219" s="215"/>
      <c r="L219" s="156"/>
      <c r="M219" s="156"/>
      <c r="N219" s="156"/>
      <c r="O219" s="156"/>
      <c r="P219" s="156"/>
      <c r="Q219" s="156"/>
      <c r="R219" s="174"/>
      <c r="S219" s="174"/>
      <c r="T219" s="174"/>
      <c r="U219" s="174"/>
      <c r="V219" s="174"/>
      <c r="W219" s="165"/>
      <c r="X219" s="165"/>
      <c r="Y219" s="174"/>
      <c r="Z219" s="174"/>
      <c r="AA219" s="174"/>
      <c r="AB219" s="174"/>
      <c r="AC219" s="174"/>
      <c r="AD219" s="174"/>
      <c r="AE219" s="174"/>
      <c r="AF219" s="156"/>
      <c r="AG219" s="156"/>
      <c r="AH219" s="156"/>
      <c r="AI219" s="156"/>
      <c r="AJ219" s="156"/>
      <c r="AK219" s="156"/>
      <c r="AL219" s="217"/>
      <c r="AM219" s="156"/>
      <c r="AN219" s="156"/>
      <c r="AO219" s="156"/>
      <c r="AP219" s="157"/>
      <c r="AQ219" s="197"/>
      <c r="AR219" s="156"/>
      <c r="AS219" s="156"/>
      <c r="AT219" s="156"/>
      <c r="AU219" s="156"/>
      <c r="AV219" s="156"/>
      <c r="AW219" s="156"/>
      <c r="AX219" s="158"/>
      <c r="AY219" s="148"/>
      <c r="BA219" s="193"/>
      <c r="BC219" s="193"/>
      <c r="BD219" s="357" t="s">
        <v>9950</v>
      </c>
      <c r="CA219" s="159" t="s">
        <v>9807</v>
      </c>
    </row>
    <row r="220" spans="1:79" s="159" customFormat="1" ht="15" customHeight="1" outlineLevel="1">
      <c r="A220" s="153"/>
      <c r="B220" s="154"/>
      <c r="C220" s="155"/>
      <c r="D220" s="579"/>
      <c r="E220" s="580"/>
      <c r="F220" s="581"/>
      <c r="G220" s="215"/>
      <c r="H220" s="215"/>
      <c r="I220" s="156"/>
      <c r="J220" s="156"/>
      <c r="K220" s="215"/>
      <c r="L220" s="156"/>
      <c r="M220" s="156"/>
      <c r="N220" s="156"/>
      <c r="O220" s="156"/>
      <c r="P220" s="156"/>
      <c r="Q220" s="156"/>
      <c r="R220" s="174"/>
      <c r="S220" s="174"/>
      <c r="T220" s="174"/>
      <c r="U220" s="174"/>
      <c r="V220" s="174"/>
      <c r="W220" s="165"/>
      <c r="X220" s="165"/>
      <c r="Y220" s="174"/>
      <c r="Z220" s="174"/>
      <c r="AA220" s="174"/>
      <c r="AB220" s="174"/>
      <c r="AC220" s="174"/>
      <c r="AD220" s="174"/>
      <c r="AE220" s="174"/>
      <c r="AF220" s="156"/>
      <c r="AG220" s="156"/>
      <c r="AH220" s="156"/>
      <c r="AI220" s="156"/>
      <c r="AJ220" s="156"/>
      <c r="AK220" s="156"/>
      <c r="AL220" s="217"/>
      <c r="AM220" s="156"/>
      <c r="AN220" s="156"/>
      <c r="AO220" s="156"/>
      <c r="AP220" s="157"/>
      <c r="AQ220" s="197"/>
      <c r="AR220" s="156"/>
      <c r="AS220" s="156"/>
      <c r="AT220" s="156"/>
      <c r="AU220" s="156"/>
      <c r="AV220" s="156"/>
      <c r="AW220" s="156"/>
      <c r="AX220" s="158"/>
      <c r="AY220" s="148"/>
      <c r="BA220" s="193"/>
      <c r="BC220" s="193"/>
      <c r="BD220" s="357" t="s">
        <v>9951</v>
      </c>
      <c r="CA220" s="159" t="s">
        <v>9808</v>
      </c>
    </row>
    <row r="221" spans="1:79" s="159" customFormat="1" ht="15" customHeight="1" outlineLevel="1">
      <c r="A221" s="153"/>
      <c r="B221" s="154"/>
      <c r="C221" s="155"/>
      <c r="D221" s="579"/>
      <c r="E221" s="580"/>
      <c r="F221" s="581"/>
      <c r="G221" s="215"/>
      <c r="H221" s="156"/>
      <c r="I221" s="215"/>
      <c r="J221" s="156"/>
      <c r="K221" s="215"/>
      <c r="L221" s="156"/>
      <c r="M221" s="156"/>
      <c r="N221" s="156"/>
      <c r="O221" s="156"/>
      <c r="P221" s="156"/>
      <c r="Q221" s="156"/>
      <c r="R221" s="174"/>
      <c r="S221" s="174"/>
      <c r="T221" s="174"/>
      <c r="U221" s="174"/>
      <c r="V221" s="174"/>
      <c r="W221" s="165"/>
      <c r="X221" s="165"/>
      <c r="Y221" s="174"/>
      <c r="Z221" s="174"/>
      <c r="AA221" s="174"/>
      <c r="AB221" s="174"/>
      <c r="AC221" s="174"/>
      <c r="AD221" s="174"/>
      <c r="AE221" s="174"/>
      <c r="AF221" s="156"/>
      <c r="AG221" s="156"/>
      <c r="AH221" s="156"/>
      <c r="AI221" s="156"/>
      <c r="AJ221" s="156"/>
      <c r="AK221" s="156"/>
      <c r="AL221" s="217"/>
      <c r="AM221" s="156"/>
      <c r="AN221" s="156"/>
      <c r="AO221" s="156"/>
      <c r="AP221" s="157"/>
      <c r="AQ221" s="197"/>
      <c r="AR221" s="156"/>
      <c r="AS221" s="156"/>
      <c r="AT221" s="156"/>
      <c r="AU221" s="156"/>
      <c r="AV221" s="156"/>
      <c r="AW221" s="156"/>
      <c r="AX221" s="158"/>
      <c r="AY221" s="148"/>
      <c r="BA221" s="193"/>
      <c r="BC221" s="193"/>
      <c r="BD221" s="357" t="s">
        <v>9952</v>
      </c>
      <c r="CA221" s="159" t="s">
        <v>9809</v>
      </c>
    </row>
    <row r="222" spans="1:79" s="159" customFormat="1" ht="15" customHeight="1" outlineLevel="1">
      <c r="A222" s="153"/>
      <c r="B222" s="154"/>
      <c r="C222" s="155"/>
      <c r="D222" s="831" t="s">
        <v>74</v>
      </c>
      <c r="E222" s="832"/>
      <c r="F222" s="833"/>
      <c r="G222" s="173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65"/>
      <c r="X222" s="165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216"/>
      <c r="AM222" s="174"/>
      <c r="AN222" s="174"/>
      <c r="AO222" s="174"/>
      <c r="AP222" s="165"/>
      <c r="AQ222" s="334"/>
      <c r="AR222" s="174"/>
      <c r="AS222" s="174"/>
      <c r="AT222" s="174"/>
      <c r="AU222" s="174"/>
      <c r="AV222" s="174"/>
      <c r="AW222" s="174"/>
      <c r="AX222" s="175"/>
      <c r="AY222" s="249"/>
      <c r="BA222" s="193"/>
      <c r="BC222" s="193"/>
      <c r="BD222" s="358" t="s">
        <v>9953</v>
      </c>
      <c r="CA222" s="159" t="s">
        <v>9811</v>
      </c>
    </row>
    <row r="223" spans="1:79" s="159" customFormat="1" ht="15" customHeight="1" outlineLevel="1">
      <c r="A223" s="153"/>
      <c r="B223" s="154"/>
      <c r="C223" s="155"/>
      <c r="D223" s="828"/>
      <c r="E223" s="829"/>
      <c r="F223" s="830"/>
      <c r="G223" s="173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65"/>
      <c r="X223" s="165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216"/>
      <c r="AM223" s="174"/>
      <c r="AN223" s="174"/>
      <c r="AO223" s="174"/>
      <c r="AP223" s="165"/>
      <c r="AQ223" s="334"/>
      <c r="AR223" s="174"/>
      <c r="AS223" s="174"/>
      <c r="AT223" s="174"/>
      <c r="AU223" s="174"/>
      <c r="AV223" s="174"/>
      <c r="AW223" s="174"/>
      <c r="AX223" s="175"/>
      <c r="AY223" s="148"/>
      <c r="BA223" s="193"/>
      <c r="BC223" s="193"/>
      <c r="BD223" s="357" t="s">
        <v>9954</v>
      </c>
      <c r="CA223" s="159" t="s">
        <v>9810</v>
      </c>
    </row>
    <row r="224" spans="1:79" s="159" customFormat="1" ht="15" customHeight="1">
      <c r="A224" s="153"/>
      <c r="B224" s="344"/>
      <c r="C224" s="345"/>
      <c r="D224" s="268"/>
      <c r="E224" s="269"/>
      <c r="F224" s="270"/>
      <c r="G224" s="211"/>
      <c r="H224" s="176"/>
      <c r="I224" s="219"/>
      <c r="J224" s="176"/>
      <c r="K224" s="176"/>
      <c r="L224" s="176"/>
      <c r="M224" s="176"/>
      <c r="N224" s="176"/>
      <c r="O224" s="176"/>
      <c r="P224" s="176"/>
      <c r="Q224" s="176"/>
      <c r="R224" s="176"/>
      <c r="S224" s="176"/>
      <c r="T224" s="176"/>
      <c r="U224" s="176"/>
      <c r="V224" s="176"/>
      <c r="W224" s="166"/>
      <c r="X224" s="16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76"/>
      <c r="AI224" s="176"/>
      <c r="AJ224" s="176"/>
      <c r="AK224" s="176"/>
      <c r="AL224" s="277"/>
      <c r="AM224" s="176"/>
      <c r="AN224" s="176"/>
      <c r="AO224" s="176"/>
      <c r="AP224" s="166"/>
      <c r="AQ224" s="335"/>
      <c r="AR224" s="176"/>
      <c r="AS224" s="176"/>
      <c r="AT224" s="176"/>
      <c r="AU224" s="176"/>
      <c r="AV224" s="176"/>
      <c r="AW224" s="176"/>
      <c r="AX224" s="177"/>
      <c r="AY224" s="148"/>
      <c r="BA224" s="193"/>
      <c r="BC224" s="193"/>
      <c r="BD224" s="260" t="s">
        <v>9955</v>
      </c>
    </row>
    <row r="225" spans="1:125" s="159" customFormat="1" ht="15" customHeight="1">
      <c r="A225" s="153"/>
      <c r="B225" s="146"/>
      <c r="C225" s="146"/>
      <c r="D225" s="595"/>
      <c r="E225" s="595"/>
      <c r="F225" s="595"/>
      <c r="G225" s="201"/>
      <c r="H225" s="201"/>
      <c r="I225" s="201"/>
      <c r="J225" s="201"/>
      <c r="K225" s="201"/>
      <c r="L225" s="201"/>
      <c r="M225" s="201"/>
      <c r="N225" s="201"/>
      <c r="O225" s="201"/>
      <c r="P225" s="201"/>
      <c r="Q225" s="201"/>
      <c r="R225" s="201"/>
      <c r="S225" s="201"/>
      <c r="T225" s="201"/>
      <c r="U225" s="201"/>
      <c r="V225" s="201"/>
      <c r="Y225" s="201"/>
      <c r="Z225" s="201"/>
      <c r="AA225" s="201"/>
      <c r="AB225" s="201"/>
      <c r="AC225" s="201"/>
      <c r="AD225" s="201"/>
      <c r="AE225" s="201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202"/>
      <c r="AP225" s="202"/>
      <c r="AQ225" s="202"/>
      <c r="AR225" s="201"/>
      <c r="AS225" s="201"/>
      <c r="AT225" s="201"/>
      <c r="AU225" s="201"/>
      <c r="AV225" s="201"/>
      <c r="AW225" s="201"/>
      <c r="AX225" s="201"/>
      <c r="AY225" s="148"/>
      <c r="BA225" s="193"/>
      <c r="BC225" s="193"/>
      <c r="BD225" s="260"/>
    </row>
    <row r="226" spans="1:125" s="159" customFormat="1" ht="15" customHeight="1">
      <c r="A226" s="44"/>
      <c r="B226" s="840">
        <f>MAX(B$6:B224)+1</f>
        <v>13</v>
      </c>
      <c r="C226" s="841"/>
      <c r="D226" s="842" t="str">
        <f>IF(ISERROR(VLOOKUP(B226,ビュー一覧!$B$6:$T$100,8,FALSE)),"",VLOOKUP(B226,ビュー一覧!$B$6:$T$100,8,FALSE))</f>
        <v>工具番号月末ストローク情報取得</v>
      </c>
      <c r="E226" s="843"/>
      <c r="F226" s="843"/>
      <c r="G226" s="843"/>
      <c r="H226" s="843"/>
      <c r="I226" s="843"/>
      <c r="J226" s="843"/>
      <c r="K226" s="843"/>
      <c r="L226" s="843"/>
      <c r="M226" s="843"/>
      <c r="N226" s="844"/>
      <c r="O226" s="298" t="str">
        <f>IF(ISERROR(VLOOKUP(B226,ビュー一覧!$B$6:$T$100,19,FALSE)),"",VLOOKUP(B226,ビュー一覧!$B$6:$T$100,19,FALSE))</f>
        <v>v_k40_mold_month_stroke</v>
      </c>
      <c r="P226" s="299"/>
      <c r="Q226" s="299"/>
      <c r="R226" s="299"/>
      <c r="S226" s="299"/>
      <c r="T226" s="299"/>
      <c r="U226" s="299"/>
      <c r="V226" s="299"/>
      <c r="W226" s="299"/>
      <c r="X226" s="299"/>
      <c r="Y226" s="299"/>
      <c r="Z226" s="300"/>
      <c r="AA226" s="845" t="str">
        <f>IF(ISERROR(VLOOKUP($B226,ビュー一覧!$B$6:$AE$100,30,FALSE)),"",VLOOKUP($B226,ビュー一覧!$B$6:$AE$100,30,FALSE))</f>
        <v>実績データ集計処理履歴のデータより各工具番号の各月末ストローク情報を取得</v>
      </c>
      <c r="AB226" s="846"/>
      <c r="AC226" s="846"/>
      <c r="AD226" s="846"/>
      <c r="AE226" s="846"/>
      <c r="AF226" s="846"/>
      <c r="AG226" s="846"/>
      <c r="AH226" s="846"/>
      <c r="AI226" s="846"/>
      <c r="AJ226" s="846"/>
      <c r="AK226" s="846"/>
      <c r="AL226" s="846"/>
      <c r="AM226" s="846"/>
      <c r="AN226" s="846"/>
      <c r="AO226" s="846"/>
      <c r="AP226" s="846"/>
      <c r="AQ226" s="846"/>
      <c r="AR226" s="846"/>
      <c r="AS226" s="846"/>
      <c r="AT226" s="846"/>
      <c r="AU226" s="846"/>
      <c r="AV226" s="846"/>
      <c r="AW226" s="846"/>
      <c r="AX226" s="847"/>
      <c r="AY226" s="46"/>
      <c r="AZ226" s="43"/>
      <c r="BA226" s="186"/>
      <c r="BB226" s="43"/>
      <c r="BC226" s="186"/>
      <c r="BD226" s="259" t="str">
        <f>IF($O226&lt;&gt;"","CREATE VIEW "&amp;SUBSTITUTE($O226,"UPK.","")&amp;" AS ","")</f>
        <v xml:space="preserve">CREATE VIEW v_k40_mold_month_stroke AS </v>
      </c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</row>
    <row r="227" spans="1:125" s="159" customFormat="1" ht="15" customHeight="1">
      <c r="A227" s="153"/>
      <c r="B227" s="154"/>
      <c r="C227" s="155"/>
      <c r="D227" s="848" t="s">
        <v>72</v>
      </c>
      <c r="E227" s="849"/>
      <c r="F227" s="850"/>
      <c r="G227" s="851" t="s">
        <v>94</v>
      </c>
      <c r="H227" s="852"/>
      <c r="I227" s="852"/>
      <c r="J227" s="852"/>
      <c r="K227" s="852"/>
      <c r="L227" s="852"/>
      <c r="M227" s="852"/>
      <c r="N227" s="852"/>
      <c r="O227" s="852"/>
      <c r="P227" s="852"/>
      <c r="Q227" s="852"/>
      <c r="R227" s="852"/>
      <c r="S227" s="852"/>
      <c r="T227" s="852"/>
      <c r="U227" s="852"/>
      <c r="V227" s="852"/>
      <c r="W227" s="852"/>
      <c r="X227" s="852"/>
      <c r="Y227" s="852"/>
      <c r="Z227" s="852"/>
      <c r="AA227" s="852"/>
      <c r="AB227" s="852"/>
      <c r="AC227" s="852"/>
      <c r="AD227" s="852"/>
      <c r="AE227" s="852"/>
      <c r="AF227" s="852"/>
      <c r="AG227" s="852"/>
      <c r="AH227" s="852"/>
      <c r="AI227" s="852"/>
      <c r="AJ227" s="852"/>
      <c r="AK227" s="853"/>
      <c r="AL227" s="854" t="s">
        <v>95</v>
      </c>
      <c r="AM227" s="852"/>
      <c r="AN227" s="852"/>
      <c r="AO227" s="852"/>
      <c r="AP227" s="852"/>
      <c r="AQ227" s="852"/>
      <c r="AR227" s="852"/>
      <c r="AS227" s="852"/>
      <c r="AT227" s="852"/>
      <c r="AU227" s="852"/>
      <c r="AV227" s="852"/>
      <c r="AW227" s="852"/>
      <c r="AX227" s="855"/>
      <c r="AY227" s="148"/>
      <c r="BA227" s="193"/>
      <c r="BC227" s="193"/>
      <c r="BD227" s="261"/>
    </row>
    <row r="228" spans="1:125" s="159" customFormat="1" ht="15" customHeight="1">
      <c r="A228" s="153"/>
      <c r="B228" s="154"/>
      <c r="C228" s="155"/>
      <c r="D228" s="828"/>
      <c r="E228" s="829"/>
      <c r="F228" s="830"/>
      <c r="G228" s="215" t="s">
        <v>9956</v>
      </c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64"/>
      <c r="X228" s="164"/>
      <c r="Y228" s="156"/>
      <c r="Z228" s="156"/>
      <c r="AA228" s="156"/>
      <c r="AB228" s="156"/>
      <c r="AC228" s="156"/>
      <c r="AD228" s="156"/>
      <c r="AE228" s="156"/>
      <c r="AF228" s="156"/>
      <c r="AG228" s="156"/>
      <c r="AH228" s="156"/>
      <c r="AI228" s="156"/>
      <c r="AJ228" s="156"/>
      <c r="AK228" s="156"/>
      <c r="AL228" s="220"/>
      <c r="AM228" s="156"/>
      <c r="AN228" s="156"/>
      <c r="AO228" s="156"/>
      <c r="AP228" s="157"/>
      <c r="AQ228" s="196"/>
      <c r="AR228" s="156"/>
      <c r="AS228" s="156"/>
      <c r="AT228" s="156"/>
      <c r="AU228" s="156"/>
      <c r="AV228" s="156"/>
      <c r="AW228" s="156"/>
      <c r="AX228" s="158"/>
      <c r="AY228" s="148"/>
      <c r="BA228" s="193"/>
      <c r="BC228" s="193"/>
      <c r="BD228" s="260" t="s">
        <v>9902</v>
      </c>
    </row>
    <row r="229" spans="1:125" s="159" customFormat="1" ht="15" customHeight="1">
      <c r="A229" s="153"/>
      <c r="B229" s="154"/>
      <c r="C229" s="155"/>
      <c r="D229" s="856" t="s">
        <v>8628</v>
      </c>
      <c r="E229" s="857"/>
      <c r="F229" s="858"/>
      <c r="G229" s="215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336"/>
      <c r="X229" s="336"/>
      <c r="Y229" s="156"/>
      <c r="Z229" s="156"/>
      <c r="AA229" s="156"/>
      <c r="AB229" s="156"/>
      <c r="AC229" s="156"/>
      <c r="AD229" s="156"/>
      <c r="AE229" s="156"/>
      <c r="AF229" s="156"/>
      <c r="AG229" s="156"/>
      <c r="AH229" s="156"/>
      <c r="AI229" s="156"/>
      <c r="AJ229" s="156"/>
      <c r="AK229" s="156"/>
      <c r="AL229" s="216"/>
      <c r="AM229" s="174"/>
      <c r="AN229" s="174"/>
      <c r="AO229" s="174"/>
      <c r="AP229" s="334"/>
      <c r="AQ229" s="334"/>
      <c r="AR229" s="174"/>
      <c r="AS229" s="174"/>
      <c r="AT229" s="174"/>
      <c r="AU229" s="174"/>
      <c r="AV229" s="174"/>
      <c r="AW229" s="174"/>
      <c r="AX229" s="175"/>
      <c r="AY229" s="148"/>
      <c r="BA229" s="193"/>
      <c r="BC229" s="193"/>
      <c r="BD229" s="260" t="s">
        <v>9903</v>
      </c>
    </row>
    <row r="230" spans="1:125" s="159" customFormat="1" ht="15" customHeight="1">
      <c r="A230" s="153"/>
      <c r="B230" s="154"/>
      <c r="C230" s="155"/>
      <c r="D230" s="240"/>
      <c r="E230" s="241"/>
      <c r="F230" s="242"/>
      <c r="G230" s="211"/>
      <c r="H230" s="219"/>
      <c r="I230" s="219"/>
      <c r="J230" s="176"/>
      <c r="K230" s="176"/>
      <c r="L230" s="176"/>
      <c r="M230" s="176"/>
      <c r="N230" s="176"/>
      <c r="O230" s="176"/>
      <c r="P230" s="176"/>
      <c r="Q230" s="176"/>
      <c r="R230" s="176"/>
      <c r="S230" s="176"/>
      <c r="T230" s="176"/>
      <c r="U230" s="176"/>
      <c r="V230" s="176"/>
      <c r="W230" s="166"/>
      <c r="X230" s="16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76"/>
      <c r="AI230" s="176"/>
      <c r="AJ230" s="176"/>
      <c r="AK230" s="176"/>
      <c r="AL230" s="277"/>
      <c r="AM230" s="176"/>
      <c r="AN230" s="176"/>
      <c r="AO230" s="176"/>
      <c r="AP230" s="176"/>
      <c r="AQ230" s="278"/>
      <c r="AR230" s="176"/>
      <c r="AS230" s="176"/>
      <c r="AT230" s="176"/>
      <c r="AU230" s="176"/>
      <c r="AV230" s="176"/>
      <c r="AW230" s="176"/>
      <c r="AX230" s="177"/>
      <c r="AY230" s="148"/>
      <c r="BA230" s="193"/>
      <c r="BC230" s="193"/>
      <c r="BD230" s="260" t="s">
        <v>9904</v>
      </c>
    </row>
    <row r="231" spans="1:125" s="159" customFormat="1" ht="15" customHeight="1">
      <c r="A231" s="153"/>
      <c r="B231" s="154"/>
      <c r="C231" s="155"/>
      <c r="D231" s="848" t="s">
        <v>73</v>
      </c>
      <c r="E231" s="849"/>
      <c r="F231" s="850"/>
      <c r="G231" s="218"/>
      <c r="H231" s="171"/>
      <c r="I231" s="171"/>
      <c r="J231" s="171"/>
      <c r="K231" s="171"/>
      <c r="L231" s="171"/>
      <c r="M231" s="171"/>
      <c r="N231" s="171"/>
      <c r="O231" s="171"/>
      <c r="P231" s="171"/>
      <c r="Q231" s="171"/>
      <c r="R231" s="171"/>
      <c r="S231" s="171"/>
      <c r="T231" s="171"/>
      <c r="U231" s="171"/>
      <c r="V231" s="171"/>
      <c r="W231" s="164"/>
      <c r="X231" s="164"/>
      <c r="Y231" s="171"/>
      <c r="Z231" s="171"/>
      <c r="AA231" s="171"/>
      <c r="AB231" s="171"/>
      <c r="AC231" s="171"/>
      <c r="AD231" s="171"/>
      <c r="AE231" s="171"/>
      <c r="AF231" s="171"/>
      <c r="AG231" s="171"/>
      <c r="AH231" s="171"/>
      <c r="AI231" s="171"/>
      <c r="AJ231" s="171"/>
      <c r="AK231" s="171"/>
      <c r="AL231" s="247"/>
      <c r="AM231" s="171"/>
      <c r="AN231" s="171"/>
      <c r="AO231" s="171"/>
      <c r="AP231" s="171"/>
      <c r="AQ231" s="164"/>
      <c r="AR231" s="171"/>
      <c r="AS231" s="171"/>
      <c r="AT231" s="171"/>
      <c r="AU231" s="171"/>
      <c r="AV231" s="171"/>
      <c r="AW231" s="171"/>
      <c r="AX231" s="172"/>
      <c r="AY231" s="148"/>
      <c r="BA231" s="193"/>
      <c r="BC231" s="193"/>
      <c r="BD231" s="260" t="s">
        <v>9905</v>
      </c>
    </row>
    <row r="232" spans="1:125" s="159" customFormat="1" ht="15" customHeight="1">
      <c r="A232" s="153"/>
      <c r="B232" s="154"/>
      <c r="C232" s="155"/>
      <c r="D232" s="240"/>
      <c r="E232" s="241"/>
      <c r="F232" s="242"/>
      <c r="G232" s="188"/>
      <c r="H232" s="825" t="s">
        <v>76</v>
      </c>
      <c r="I232" s="826"/>
      <c r="J232" s="827"/>
      <c r="K232" s="218"/>
      <c r="L232" s="171"/>
      <c r="M232" s="171"/>
      <c r="N232" s="171"/>
      <c r="O232" s="171"/>
      <c r="P232" s="171"/>
      <c r="Q232" s="171"/>
      <c r="R232" s="171"/>
      <c r="S232" s="171"/>
      <c r="T232" s="171"/>
      <c r="U232" s="171"/>
      <c r="V232" s="171"/>
      <c r="W232" s="164"/>
      <c r="X232" s="164"/>
      <c r="Y232" s="171"/>
      <c r="Z232" s="171"/>
      <c r="AA232" s="171"/>
      <c r="AB232" s="171"/>
      <c r="AC232" s="171"/>
      <c r="AD232" s="171"/>
      <c r="AE232" s="171"/>
      <c r="AF232" s="171"/>
      <c r="AG232" s="171"/>
      <c r="AH232" s="171"/>
      <c r="AI232" s="171"/>
      <c r="AJ232" s="171"/>
      <c r="AK232" s="250"/>
      <c r="AL232" s="252"/>
      <c r="AM232" s="174"/>
      <c r="AN232" s="174"/>
      <c r="AO232" s="165"/>
      <c r="AP232" s="165"/>
      <c r="AQ232" s="165"/>
      <c r="AR232" s="174"/>
      <c r="AS232" s="174"/>
      <c r="AT232" s="174"/>
      <c r="AU232" s="174"/>
      <c r="AV232" s="174"/>
      <c r="AW232" s="174"/>
      <c r="AX232" s="175"/>
      <c r="AY232" s="148"/>
      <c r="BA232" s="193"/>
      <c r="BC232" s="193"/>
      <c r="BD232" s="260" t="s">
        <v>9906</v>
      </c>
    </row>
    <row r="233" spans="1:125" s="159" customFormat="1" ht="15" customHeight="1">
      <c r="A233" s="153"/>
      <c r="B233" s="154"/>
      <c r="C233" s="155"/>
      <c r="D233" s="240"/>
      <c r="E233" s="241"/>
      <c r="F233" s="242"/>
      <c r="G233" s="188"/>
      <c r="H233" s="828" t="s">
        <v>72</v>
      </c>
      <c r="I233" s="829"/>
      <c r="J233" s="830"/>
      <c r="K233" s="212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7"/>
      <c r="X233" s="157"/>
      <c r="Y233" s="156"/>
      <c r="Z233" s="156"/>
      <c r="AA233" s="156"/>
      <c r="AB233" s="156"/>
      <c r="AC233" s="156"/>
      <c r="AD233" s="156"/>
      <c r="AE233" s="156"/>
      <c r="AF233" s="156"/>
      <c r="AG233" s="156"/>
      <c r="AH233" s="156"/>
      <c r="AI233" s="156"/>
      <c r="AJ233" s="156"/>
      <c r="AK233" s="250"/>
      <c r="AL233" s="251"/>
      <c r="AM233" s="174"/>
      <c r="AN233" s="174"/>
      <c r="AO233" s="165"/>
      <c r="AP233" s="165"/>
      <c r="AQ233" s="165"/>
      <c r="AR233" s="174"/>
      <c r="AS233" s="174"/>
      <c r="AT233" s="174"/>
      <c r="AU233" s="174"/>
      <c r="AV233" s="174"/>
      <c r="AW233" s="174"/>
      <c r="AX233" s="175"/>
      <c r="AY233" s="148"/>
      <c r="BA233" s="193"/>
      <c r="BC233" s="193"/>
      <c r="BD233" s="260" t="s">
        <v>9907</v>
      </c>
      <c r="BT233" s="43"/>
    </row>
    <row r="234" spans="1:125" ht="15" customHeight="1">
      <c r="A234" s="153"/>
      <c r="B234" s="154"/>
      <c r="C234" s="155"/>
      <c r="D234" s="243"/>
      <c r="E234" s="244"/>
      <c r="F234" s="245"/>
      <c r="G234" s="188"/>
      <c r="H234" s="243"/>
      <c r="I234" s="244"/>
      <c r="J234" s="245"/>
      <c r="K234" s="188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65"/>
      <c r="X234" s="165"/>
      <c r="Y234" s="174"/>
      <c r="Z234" s="174"/>
      <c r="AA234" s="174"/>
      <c r="AB234" s="174"/>
      <c r="AC234" s="174"/>
      <c r="AD234" s="174"/>
      <c r="AE234" s="174"/>
      <c r="AF234" s="174"/>
      <c r="AG234" s="174"/>
      <c r="AH234" s="174"/>
      <c r="AI234" s="174"/>
      <c r="AJ234" s="174"/>
      <c r="AK234" s="250"/>
      <c r="AL234" s="251"/>
      <c r="AM234" s="174"/>
      <c r="AN234" s="174"/>
      <c r="AO234" s="165"/>
      <c r="AP234" s="165"/>
      <c r="AQ234" s="165"/>
      <c r="AR234" s="174"/>
      <c r="AS234" s="174"/>
      <c r="AT234" s="174"/>
      <c r="AU234" s="174"/>
      <c r="AV234" s="174"/>
      <c r="AW234" s="174"/>
      <c r="AX234" s="175"/>
      <c r="AY234" s="148"/>
      <c r="AZ234" s="159"/>
      <c r="BA234" s="193"/>
      <c r="BB234" s="159"/>
      <c r="BC234" s="193"/>
      <c r="BD234" s="260" t="s">
        <v>9908</v>
      </c>
      <c r="BE234" s="159"/>
      <c r="BF234" s="159"/>
      <c r="BG234" s="159"/>
      <c r="BH234" s="159"/>
      <c r="BI234" s="159"/>
      <c r="BJ234" s="159"/>
      <c r="BK234" s="159"/>
      <c r="BL234" s="159"/>
      <c r="BM234" s="159"/>
      <c r="BN234" s="159"/>
      <c r="BO234" s="159"/>
      <c r="BP234" s="159"/>
      <c r="BQ234" s="159"/>
      <c r="BR234" s="159"/>
      <c r="BS234" s="159"/>
      <c r="BU234" s="159"/>
      <c r="BV234" s="159"/>
      <c r="BW234" s="159"/>
      <c r="BX234" s="159"/>
      <c r="BY234" s="159"/>
      <c r="BZ234" s="159"/>
      <c r="CA234" s="159"/>
      <c r="CB234" s="159"/>
      <c r="CC234" s="159"/>
      <c r="CD234" s="159"/>
      <c r="CE234" s="159"/>
      <c r="CF234" s="159"/>
      <c r="CG234" s="159"/>
      <c r="CH234" s="159"/>
      <c r="CI234" s="159"/>
      <c r="CJ234" s="159"/>
      <c r="CK234" s="159"/>
      <c r="CL234" s="159"/>
      <c r="CM234" s="159"/>
      <c r="CN234" s="159"/>
      <c r="CO234" s="159"/>
      <c r="CP234" s="159"/>
      <c r="CQ234" s="159"/>
      <c r="CR234" s="159"/>
      <c r="CS234" s="159"/>
      <c r="CT234" s="159"/>
      <c r="CU234" s="159"/>
      <c r="CV234" s="159"/>
      <c r="CW234" s="159"/>
      <c r="CX234" s="159"/>
      <c r="CY234" s="159"/>
      <c r="CZ234" s="159"/>
      <c r="DA234" s="159"/>
      <c r="DB234" s="159"/>
      <c r="DC234" s="159"/>
      <c r="DD234" s="159"/>
      <c r="DE234" s="159"/>
      <c r="DF234" s="159"/>
      <c r="DG234" s="159"/>
      <c r="DH234" s="159"/>
      <c r="DI234" s="159"/>
      <c r="DJ234" s="159"/>
      <c r="DK234" s="159"/>
      <c r="DL234" s="159"/>
      <c r="DM234" s="159"/>
      <c r="DN234" s="159"/>
      <c r="DO234" s="159"/>
      <c r="DP234" s="159"/>
      <c r="DQ234" s="159"/>
      <c r="DR234" s="159"/>
      <c r="DS234" s="159"/>
      <c r="DT234" s="159"/>
      <c r="DU234" s="159"/>
    </row>
    <row r="235" spans="1:125">
      <c r="A235" s="153"/>
      <c r="B235" s="154"/>
      <c r="C235" s="155"/>
      <c r="D235" s="240"/>
      <c r="E235" s="241"/>
      <c r="F235" s="242"/>
      <c r="G235" s="188"/>
      <c r="H235" s="831" t="s">
        <v>73</v>
      </c>
      <c r="I235" s="832"/>
      <c r="J235" s="833"/>
      <c r="K235" s="173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65"/>
      <c r="X235" s="165"/>
      <c r="Y235" s="174"/>
      <c r="Z235" s="174"/>
      <c r="AA235" s="174"/>
      <c r="AB235" s="174"/>
      <c r="AC235" s="174"/>
      <c r="AD235" s="174"/>
      <c r="AE235" s="174"/>
      <c r="AF235" s="174"/>
      <c r="AG235" s="174"/>
      <c r="AH235" s="174"/>
      <c r="AI235" s="174"/>
      <c r="AJ235" s="174"/>
      <c r="AK235" s="250"/>
      <c r="AL235" s="252"/>
      <c r="AM235" s="174"/>
      <c r="AN235" s="174"/>
      <c r="AO235" s="165"/>
      <c r="AP235" s="165"/>
      <c r="AQ235" s="165"/>
      <c r="AR235" s="174"/>
      <c r="AS235" s="174"/>
      <c r="AT235" s="174"/>
      <c r="AU235" s="174"/>
      <c r="AV235" s="174"/>
      <c r="AW235" s="174"/>
      <c r="AX235" s="175"/>
      <c r="AY235" s="249"/>
      <c r="AZ235" s="159"/>
      <c r="BA235" s="193"/>
      <c r="BB235" s="159"/>
      <c r="BC235" s="193"/>
      <c r="BD235" s="260" t="s">
        <v>9909</v>
      </c>
      <c r="BE235" s="159"/>
      <c r="BT235" s="159"/>
      <c r="BZ235" s="210"/>
      <c r="CA235" s="210"/>
    </row>
    <row r="236" spans="1:125" s="159" customFormat="1" ht="15" customHeight="1">
      <c r="A236" s="153"/>
      <c r="B236" s="154"/>
      <c r="C236" s="155"/>
      <c r="D236" s="240"/>
      <c r="E236" s="241"/>
      <c r="F236" s="242"/>
      <c r="G236" s="188"/>
      <c r="H236" s="240"/>
      <c r="I236" s="241"/>
      <c r="J236" s="242"/>
      <c r="K236" s="173"/>
      <c r="L236" s="209"/>
      <c r="M236" s="825" t="s">
        <v>76</v>
      </c>
      <c r="N236" s="826"/>
      <c r="O236" s="827"/>
      <c r="P236" s="218"/>
      <c r="Q236" s="171"/>
      <c r="R236" s="171"/>
      <c r="S236" s="171"/>
      <c r="T236" s="171"/>
      <c r="U236" s="171"/>
      <c r="V236" s="171"/>
      <c r="W236" s="171"/>
      <c r="X236" s="164"/>
      <c r="Y236" s="171"/>
      <c r="Z236" s="171"/>
      <c r="AA236" s="171"/>
      <c r="AB236" s="171"/>
      <c r="AC236" s="171"/>
      <c r="AD236" s="171"/>
      <c r="AE236" s="171"/>
      <c r="AF236" s="171"/>
      <c r="AG236" s="171"/>
      <c r="AH236" s="171"/>
      <c r="AI236" s="172"/>
      <c r="AJ236" s="174"/>
      <c r="AK236" s="250"/>
      <c r="AL236" s="252"/>
      <c r="AM236" s="174"/>
      <c r="AN236" s="174"/>
      <c r="AO236" s="165"/>
      <c r="AP236" s="165"/>
      <c r="AQ236" s="165"/>
      <c r="AR236" s="174"/>
      <c r="AS236" s="174"/>
      <c r="AT236" s="174"/>
      <c r="AU236" s="174"/>
      <c r="AV236" s="174"/>
      <c r="AW236" s="174"/>
      <c r="AX236" s="175"/>
      <c r="AY236" s="249"/>
      <c r="BA236" s="193"/>
      <c r="BC236" s="193"/>
      <c r="BD236" s="260" t="s">
        <v>9910</v>
      </c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</row>
    <row r="237" spans="1:125" s="159" customFormat="1" ht="15" customHeight="1">
      <c r="A237" s="153"/>
      <c r="B237" s="154"/>
      <c r="C237" s="155"/>
      <c r="D237" s="240"/>
      <c r="E237" s="241"/>
      <c r="F237" s="242"/>
      <c r="G237" s="188"/>
      <c r="H237" s="240"/>
      <c r="I237" s="241"/>
      <c r="J237" s="242"/>
      <c r="K237" s="173"/>
      <c r="L237" s="209"/>
      <c r="M237" s="240"/>
      <c r="N237" s="241"/>
      <c r="O237" s="242"/>
      <c r="P237" s="173"/>
      <c r="Q237" s="174"/>
      <c r="R237" s="174"/>
      <c r="S237" s="174"/>
      <c r="T237" s="174"/>
      <c r="U237" s="174"/>
      <c r="V237" s="174"/>
      <c r="W237" s="165"/>
      <c r="X237" s="165"/>
      <c r="Y237" s="174"/>
      <c r="Z237" s="174"/>
      <c r="AA237" s="174"/>
      <c r="AB237" s="174"/>
      <c r="AC237" s="174"/>
      <c r="AD237" s="174"/>
      <c r="AE237" s="174"/>
      <c r="AF237" s="174"/>
      <c r="AG237" s="174"/>
      <c r="AH237" s="174"/>
      <c r="AI237" s="175"/>
      <c r="AJ237" s="174"/>
      <c r="AK237" s="250"/>
      <c r="AL237" s="252"/>
      <c r="AM237" s="174"/>
      <c r="AN237" s="174"/>
      <c r="AO237" s="165"/>
      <c r="AP237" s="165"/>
      <c r="AQ237" s="165"/>
      <c r="AR237" s="174"/>
      <c r="AS237" s="174"/>
      <c r="AT237" s="174"/>
      <c r="AU237" s="174"/>
      <c r="AV237" s="174"/>
      <c r="AW237" s="174"/>
      <c r="AX237" s="175"/>
      <c r="AY237" s="249"/>
      <c r="BA237" s="193"/>
      <c r="BC237" s="193"/>
      <c r="BD237" s="260" t="s">
        <v>9911</v>
      </c>
      <c r="BZ237" s="210"/>
      <c r="CA237" s="210"/>
    </row>
    <row r="238" spans="1:125" s="159" customFormat="1" ht="15" customHeight="1">
      <c r="A238" s="153"/>
      <c r="B238" s="154"/>
      <c r="C238" s="155"/>
      <c r="D238" s="240"/>
      <c r="E238" s="241"/>
      <c r="F238" s="242"/>
      <c r="G238" s="188"/>
      <c r="H238" s="240"/>
      <c r="I238" s="241"/>
      <c r="J238" s="242"/>
      <c r="K238" s="173"/>
      <c r="L238" s="209"/>
      <c r="M238" s="240"/>
      <c r="N238" s="241"/>
      <c r="O238" s="242"/>
      <c r="P238" s="173"/>
      <c r="Q238" s="174"/>
      <c r="R238" s="174"/>
      <c r="S238" s="174"/>
      <c r="T238" s="174"/>
      <c r="U238" s="174"/>
      <c r="V238" s="174"/>
      <c r="W238" s="165"/>
      <c r="X238" s="165"/>
      <c r="Y238" s="174"/>
      <c r="Z238" s="174"/>
      <c r="AA238" s="174"/>
      <c r="AB238" s="174"/>
      <c r="AC238" s="174"/>
      <c r="AD238" s="174"/>
      <c r="AE238" s="174"/>
      <c r="AF238" s="174"/>
      <c r="AG238" s="174"/>
      <c r="AH238" s="174"/>
      <c r="AI238" s="175"/>
      <c r="AJ238" s="174"/>
      <c r="AK238" s="250"/>
      <c r="AL238" s="252"/>
      <c r="AM238" s="174"/>
      <c r="AN238" s="174"/>
      <c r="AO238" s="165"/>
      <c r="AP238" s="165"/>
      <c r="AQ238" s="165"/>
      <c r="AR238" s="174"/>
      <c r="AS238" s="174"/>
      <c r="AT238" s="174"/>
      <c r="AU238" s="174"/>
      <c r="AV238" s="174"/>
      <c r="AW238" s="174"/>
      <c r="AX238" s="175"/>
      <c r="AY238" s="249"/>
      <c r="BA238" s="193"/>
      <c r="BC238" s="193"/>
      <c r="BD238" s="260" t="s">
        <v>9912</v>
      </c>
      <c r="BZ238" s="210"/>
      <c r="CA238" s="210"/>
    </row>
    <row r="239" spans="1:125" s="159" customFormat="1" ht="15" customHeight="1">
      <c r="A239" s="153"/>
      <c r="B239" s="154"/>
      <c r="C239" s="155"/>
      <c r="D239" s="240"/>
      <c r="E239" s="241"/>
      <c r="F239" s="242"/>
      <c r="G239" s="188"/>
      <c r="H239" s="240"/>
      <c r="I239" s="241"/>
      <c r="J239" s="242"/>
      <c r="K239" s="173"/>
      <c r="L239" s="209"/>
      <c r="M239" s="834" t="s">
        <v>74</v>
      </c>
      <c r="N239" s="835"/>
      <c r="O239" s="836"/>
      <c r="P239" s="211"/>
      <c r="Q239" s="176"/>
      <c r="R239" s="176"/>
      <c r="S239" s="176"/>
      <c r="T239" s="176"/>
      <c r="U239" s="176"/>
      <c r="V239" s="176"/>
      <c r="W239" s="166"/>
      <c r="X239" s="16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7"/>
      <c r="AJ239" s="174"/>
      <c r="AK239" s="250"/>
      <c r="AL239" s="252"/>
      <c r="AM239" s="174"/>
      <c r="AN239" s="174"/>
      <c r="AO239" s="165"/>
      <c r="AP239" s="165"/>
      <c r="AQ239" s="165"/>
      <c r="AR239" s="174"/>
      <c r="AS239" s="174"/>
      <c r="AT239" s="174"/>
      <c r="AU239" s="174"/>
      <c r="AV239" s="174"/>
      <c r="AW239" s="174"/>
      <c r="AX239" s="175"/>
      <c r="AY239" s="249"/>
      <c r="BA239" s="193"/>
      <c r="BC239" s="193"/>
      <c r="BD239" s="260" t="s">
        <v>9913</v>
      </c>
      <c r="BZ239" s="210"/>
      <c r="CA239" s="210"/>
    </row>
    <row r="240" spans="1:125" s="159" customFormat="1" ht="15" customHeight="1">
      <c r="A240" s="153"/>
      <c r="B240" s="154"/>
      <c r="C240" s="155"/>
      <c r="D240" s="240"/>
      <c r="E240" s="241"/>
      <c r="F240" s="242"/>
      <c r="G240" s="188"/>
      <c r="H240" s="240"/>
      <c r="I240" s="241"/>
      <c r="J240" s="242"/>
      <c r="K240" s="173"/>
      <c r="L240" s="209"/>
      <c r="M240" s="209"/>
      <c r="N240" s="174"/>
      <c r="O240" s="174"/>
      <c r="P240" s="215"/>
      <c r="Q240" s="156"/>
      <c r="R240" s="156"/>
      <c r="S240" s="156"/>
      <c r="T240" s="156"/>
      <c r="U240" s="156"/>
      <c r="V240" s="156"/>
      <c r="W240" s="157"/>
      <c r="X240" s="157"/>
      <c r="Y240" s="156"/>
      <c r="Z240" s="156"/>
      <c r="AA240" s="156"/>
      <c r="AB240" s="156"/>
      <c r="AC240" s="156"/>
      <c r="AD240" s="156"/>
      <c r="AE240" s="156"/>
      <c r="AF240" s="156"/>
      <c r="AG240" s="156"/>
      <c r="AH240" s="156"/>
      <c r="AI240" s="156"/>
      <c r="AJ240" s="174"/>
      <c r="AK240" s="250"/>
      <c r="AL240" s="251"/>
      <c r="AM240" s="174"/>
      <c r="AN240" s="174"/>
      <c r="AO240" s="165"/>
      <c r="AP240" s="165"/>
      <c r="AQ240" s="165"/>
      <c r="AR240" s="174"/>
      <c r="AS240" s="174"/>
      <c r="AT240" s="174"/>
      <c r="AU240" s="174"/>
      <c r="AV240" s="174"/>
      <c r="AW240" s="174"/>
      <c r="AX240" s="175"/>
      <c r="AY240" s="249"/>
      <c r="BA240" s="193"/>
      <c r="BC240" s="193"/>
      <c r="BD240" s="260" t="s">
        <v>9914</v>
      </c>
      <c r="BZ240" s="210"/>
      <c r="CA240" s="210"/>
    </row>
    <row r="241" spans="1:125" s="159" customFormat="1" ht="15" customHeight="1">
      <c r="A241" s="153"/>
      <c r="B241" s="154"/>
      <c r="C241" s="155"/>
      <c r="D241" s="240"/>
      <c r="E241" s="241"/>
      <c r="F241" s="242"/>
      <c r="G241" s="188"/>
      <c r="H241" s="240"/>
      <c r="I241" s="241"/>
      <c r="J241" s="242"/>
      <c r="K241" s="173"/>
      <c r="L241" s="209"/>
      <c r="M241" s="825" t="s">
        <v>76</v>
      </c>
      <c r="N241" s="826"/>
      <c r="O241" s="827"/>
      <c r="P241" s="218"/>
      <c r="Q241" s="171"/>
      <c r="R241" s="171"/>
      <c r="S241" s="171"/>
      <c r="T241" s="171"/>
      <c r="U241" s="171"/>
      <c r="V241" s="171"/>
      <c r="W241" s="171"/>
      <c r="X241" s="164"/>
      <c r="Y241" s="171"/>
      <c r="Z241" s="171"/>
      <c r="AA241" s="171"/>
      <c r="AB241" s="171"/>
      <c r="AC241" s="171"/>
      <c r="AD241" s="171"/>
      <c r="AE241" s="171"/>
      <c r="AF241" s="171"/>
      <c r="AG241" s="171"/>
      <c r="AH241" s="171"/>
      <c r="AI241" s="172"/>
      <c r="AJ241" s="174"/>
      <c r="AK241" s="250"/>
      <c r="AL241" s="252"/>
      <c r="AM241" s="174"/>
      <c r="AN241" s="174"/>
      <c r="AO241" s="165"/>
      <c r="AP241" s="165"/>
      <c r="AQ241" s="165"/>
      <c r="AR241" s="174"/>
      <c r="AS241" s="174"/>
      <c r="AT241" s="174"/>
      <c r="AU241" s="174"/>
      <c r="AV241" s="174"/>
      <c r="AW241" s="174"/>
      <c r="AX241" s="175"/>
      <c r="AY241" s="249"/>
      <c r="BA241" s="193"/>
      <c r="BC241" s="193"/>
      <c r="BD241" s="260" t="s">
        <v>9915</v>
      </c>
      <c r="BZ241" s="210"/>
      <c r="CA241" s="210"/>
    </row>
    <row r="242" spans="1:125" s="159" customFormat="1" ht="15" customHeight="1">
      <c r="A242" s="153"/>
      <c r="B242" s="154"/>
      <c r="C242" s="155"/>
      <c r="D242" s="240"/>
      <c r="E242" s="241"/>
      <c r="F242" s="242"/>
      <c r="G242" s="188"/>
      <c r="H242" s="240"/>
      <c r="I242" s="241"/>
      <c r="J242" s="242"/>
      <c r="K242" s="173"/>
      <c r="L242" s="209"/>
      <c r="M242" s="240"/>
      <c r="N242" s="241"/>
      <c r="O242" s="242"/>
      <c r="P242" s="173"/>
      <c r="Q242" s="174"/>
      <c r="R242" s="174"/>
      <c r="S242" s="174"/>
      <c r="T242" s="174"/>
      <c r="U242" s="174"/>
      <c r="V242" s="174"/>
      <c r="W242" s="165"/>
      <c r="X242" s="165"/>
      <c r="Y242" s="174"/>
      <c r="Z242" s="174"/>
      <c r="AA242" s="174"/>
      <c r="AB242" s="174"/>
      <c r="AC242" s="174"/>
      <c r="AD242" s="174"/>
      <c r="AE242" s="174"/>
      <c r="AF242" s="174"/>
      <c r="AG242" s="174"/>
      <c r="AH242" s="174"/>
      <c r="AI242" s="175"/>
      <c r="AJ242" s="174"/>
      <c r="AK242" s="250"/>
      <c r="AL242" s="252"/>
      <c r="AM242" s="174"/>
      <c r="AN242" s="174"/>
      <c r="AO242" s="165"/>
      <c r="AP242" s="165"/>
      <c r="AQ242" s="165"/>
      <c r="AR242" s="174"/>
      <c r="AS242" s="174"/>
      <c r="AT242" s="174"/>
      <c r="AU242" s="174"/>
      <c r="AV242" s="174"/>
      <c r="AW242" s="174"/>
      <c r="AX242" s="175"/>
      <c r="AY242" s="249"/>
      <c r="BA242" s="193"/>
      <c r="BC242" s="193"/>
      <c r="BD242" s="260" t="s">
        <v>9916</v>
      </c>
      <c r="BT242" s="43"/>
    </row>
    <row r="243" spans="1:125" ht="15" customHeight="1">
      <c r="A243" s="153"/>
      <c r="B243" s="154"/>
      <c r="C243" s="155"/>
      <c r="D243" s="240"/>
      <c r="E243" s="241"/>
      <c r="F243" s="242"/>
      <c r="G243" s="188"/>
      <c r="H243" s="240"/>
      <c r="I243" s="241"/>
      <c r="J243" s="242"/>
      <c r="K243" s="173"/>
      <c r="L243" s="209"/>
      <c r="M243" s="240"/>
      <c r="N243" s="241"/>
      <c r="O243" s="242"/>
      <c r="P243" s="173"/>
      <c r="Q243" s="174"/>
      <c r="R243" s="174"/>
      <c r="S243" s="174"/>
      <c r="T243" s="174"/>
      <c r="U243" s="174"/>
      <c r="V243" s="174"/>
      <c r="W243" s="165"/>
      <c r="X243" s="165"/>
      <c r="Y243" s="174"/>
      <c r="Z243" s="174"/>
      <c r="AA243" s="174"/>
      <c r="AB243" s="174"/>
      <c r="AC243" s="174"/>
      <c r="AD243" s="174"/>
      <c r="AE243" s="174"/>
      <c r="AF243" s="174"/>
      <c r="AG243" s="174"/>
      <c r="AH243" s="174"/>
      <c r="AI243" s="175"/>
      <c r="AJ243" s="174"/>
      <c r="AK243" s="250"/>
      <c r="AL243" s="252"/>
      <c r="AM243" s="174"/>
      <c r="AN243" s="174"/>
      <c r="AO243" s="165"/>
      <c r="AP243" s="165"/>
      <c r="AQ243" s="165"/>
      <c r="AR243" s="174"/>
      <c r="AS243" s="174"/>
      <c r="AT243" s="174"/>
      <c r="AU243" s="174"/>
      <c r="AV243" s="174"/>
      <c r="AW243" s="174"/>
      <c r="AX243" s="175"/>
      <c r="AY243" s="249"/>
      <c r="AZ243" s="159"/>
      <c r="BA243" s="193"/>
      <c r="BB243" s="159"/>
      <c r="BC243" s="193"/>
      <c r="BD243" s="260" t="s">
        <v>9917</v>
      </c>
      <c r="BE243" s="159"/>
      <c r="BF243" s="159"/>
      <c r="BG243" s="159"/>
      <c r="BH243" s="159"/>
      <c r="BI243" s="159"/>
      <c r="BJ243" s="159"/>
      <c r="BK243" s="159"/>
      <c r="BL243" s="159"/>
      <c r="BM243" s="159"/>
      <c r="BN243" s="159"/>
      <c r="BO243" s="159"/>
      <c r="BP243" s="159"/>
      <c r="BQ243" s="159"/>
      <c r="BR243" s="159"/>
      <c r="BS243" s="159"/>
      <c r="BU243" s="159"/>
      <c r="BV243" s="159"/>
      <c r="BW243" s="159"/>
      <c r="BX243" s="159"/>
      <c r="BY243" s="159"/>
      <c r="BZ243" s="159"/>
      <c r="CA243" s="159"/>
      <c r="CB243" s="159"/>
      <c r="CC243" s="159"/>
      <c r="CD243" s="159"/>
      <c r="CE243" s="159"/>
      <c r="CF243" s="159"/>
      <c r="CG243" s="159"/>
      <c r="CH243" s="159"/>
      <c r="CI243" s="159"/>
      <c r="CJ243" s="159"/>
      <c r="CK243" s="159"/>
      <c r="CL243" s="159"/>
      <c r="CM243" s="159"/>
      <c r="CN243" s="159"/>
      <c r="CO243" s="159"/>
      <c r="CP243" s="159"/>
      <c r="CQ243" s="159"/>
      <c r="CR243" s="159"/>
      <c r="CS243" s="159"/>
      <c r="CT243" s="159"/>
      <c r="CU243" s="159"/>
      <c r="CV243" s="159"/>
      <c r="CW243" s="159"/>
      <c r="CX243" s="159"/>
      <c r="CY243" s="159"/>
      <c r="CZ243" s="159"/>
      <c r="DA243" s="159"/>
      <c r="DB243" s="159"/>
      <c r="DC243" s="159"/>
      <c r="DD243" s="159"/>
      <c r="DE243" s="159"/>
      <c r="DF243" s="159"/>
      <c r="DG243" s="159"/>
      <c r="DH243" s="159"/>
      <c r="DI243" s="159"/>
      <c r="DJ243" s="159"/>
      <c r="DK243" s="159"/>
      <c r="DL243" s="159"/>
      <c r="DM243" s="159"/>
      <c r="DN243" s="159"/>
      <c r="DO243" s="159"/>
      <c r="DP243" s="159"/>
      <c r="DQ243" s="159"/>
      <c r="DR243" s="159"/>
      <c r="DS243" s="159"/>
      <c r="DT243" s="159"/>
      <c r="DU243" s="159"/>
    </row>
    <row r="244" spans="1:125">
      <c r="A244" s="153"/>
      <c r="B244" s="154"/>
      <c r="C244" s="155"/>
      <c r="D244" s="240"/>
      <c r="E244" s="241"/>
      <c r="F244" s="242"/>
      <c r="G244" s="188"/>
      <c r="H244" s="240"/>
      <c r="I244" s="241"/>
      <c r="J244" s="242"/>
      <c r="K244" s="173"/>
      <c r="L244" s="209"/>
      <c r="M244" s="834" t="s">
        <v>74</v>
      </c>
      <c r="N244" s="835"/>
      <c r="O244" s="836"/>
      <c r="P244" s="211"/>
      <c r="Q244" s="176"/>
      <c r="R244" s="176"/>
      <c r="S244" s="176"/>
      <c r="T244" s="176"/>
      <c r="U244" s="176"/>
      <c r="V244" s="176"/>
      <c r="W244" s="166"/>
      <c r="X244" s="16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7"/>
      <c r="AJ244" s="174"/>
      <c r="AK244" s="250"/>
      <c r="AL244" s="252"/>
      <c r="AM244" s="174"/>
      <c r="AN244" s="174"/>
      <c r="AO244" s="165"/>
      <c r="AP244" s="165"/>
      <c r="AQ244" s="165"/>
      <c r="AR244" s="174"/>
      <c r="AS244" s="174"/>
      <c r="AT244" s="174"/>
      <c r="AU244" s="174"/>
      <c r="AV244" s="174"/>
      <c r="AW244" s="174"/>
      <c r="AX244" s="175"/>
      <c r="AY244" s="249"/>
      <c r="AZ244" s="159"/>
      <c r="BA244" s="193"/>
      <c r="BB244" s="159"/>
      <c r="BC244" s="193"/>
      <c r="BD244" s="260" t="s">
        <v>9918</v>
      </c>
      <c r="BE244" s="159"/>
      <c r="BF244" s="159"/>
      <c r="BT244" s="159"/>
      <c r="BZ244" s="210"/>
      <c r="CA244" s="210"/>
    </row>
    <row r="245" spans="1:125" s="159" customFormat="1" ht="15" customHeight="1">
      <c r="A245" s="153"/>
      <c r="B245" s="154"/>
      <c r="C245" s="155"/>
      <c r="D245" s="240"/>
      <c r="E245" s="241"/>
      <c r="F245" s="242"/>
      <c r="G245" s="188"/>
      <c r="H245" s="240"/>
      <c r="I245" s="241"/>
      <c r="J245" s="242"/>
      <c r="K245" s="173"/>
      <c r="L245" s="209"/>
      <c r="M245" s="209"/>
      <c r="N245" s="174"/>
      <c r="O245" s="174"/>
      <c r="P245" s="209"/>
      <c r="Q245" s="174"/>
      <c r="R245" s="174"/>
      <c r="S245" s="174"/>
      <c r="T245" s="174"/>
      <c r="U245" s="174"/>
      <c r="V245" s="174"/>
      <c r="W245" s="165"/>
      <c r="X245" s="165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250"/>
      <c r="AL245" s="251"/>
      <c r="AM245" s="174"/>
      <c r="AN245" s="174"/>
      <c r="AO245" s="165"/>
      <c r="AP245" s="165"/>
      <c r="AQ245" s="165"/>
      <c r="AR245" s="174"/>
      <c r="AS245" s="174"/>
      <c r="AT245" s="174"/>
      <c r="AU245" s="174"/>
      <c r="AV245" s="174"/>
      <c r="AW245" s="174"/>
      <c r="AX245" s="175"/>
      <c r="AY245" s="249"/>
      <c r="BA245" s="193"/>
      <c r="BC245" s="193"/>
      <c r="BD245" s="260" t="s">
        <v>9919</v>
      </c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/>
    </row>
    <row r="246" spans="1:125" s="159" customFormat="1" ht="15" customHeight="1">
      <c r="A246" s="153"/>
      <c r="B246" s="154"/>
      <c r="C246" s="155"/>
      <c r="D246" s="240"/>
      <c r="E246" s="241"/>
      <c r="F246" s="242"/>
      <c r="G246" s="188"/>
      <c r="H246" s="834" t="s">
        <v>74</v>
      </c>
      <c r="I246" s="835"/>
      <c r="J246" s="836"/>
      <c r="K246" s="211"/>
      <c r="L246" s="176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66"/>
      <c r="X246" s="16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250"/>
      <c r="AL246" s="252"/>
      <c r="AM246" s="174"/>
      <c r="AN246" s="174"/>
      <c r="AO246" s="165"/>
      <c r="AP246" s="165"/>
      <c r="AQ246" s="165"/>
      <c r="AR246" s="174"/>
      <c r="AS246" s="174"/>
      <c r="AT246" s="174"/>
      <c r="AU246" s="174"/>
      <c r="AV246" s="174"/>
      <c r="AW246" s="174"/>
      <c r="AX246" s="175"/>
      <c r="AY246" s="249"/>
      <c r="BA246" s="193"/>
      <c r="BC246" s="193"/>
      <c r="BD246" s="260" t="s">
        <v>9920</v>
      </c>
      <c r="BZ246" s="210"/>
      <c r="CA246" s="210"/>
    </row>
    <row r="247" spans="1:125" s="159" customFormat="1" ht="15" customHeight="1">
      <c r="A247" s="153"/>
      <c r="B247" s="154"/>
      <c r="C247" s="155"/>
      <c r="D247" s="240"/>
      <c r="E247" s="241"/>
      <c r="F247" s="242"/>
      <c r="G247" s="188"/>
      <c r="H247" s="209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65"/>
      <c r="X247" s="165"/>
      <c r="Y247" s="174"/>
      <c r="Z247" s="174"/>
      <c r="AA247" s="174"/>
      <c r="AB247" s="174"/>
      <c r="AC247" s="174"/>
      <c r="AD247" s="174"/>
      <c r="AE247" s="174"/>
      <c r="AF247" s="174"/>
      <c r="AG247" s="174"/>
      <c r="AH247" s="174"/>
      <c r="AI247" s="174"/>
      <c r="AJ247" s="174"/>
      <c r="AK247" s="156"/>
      <c r="AL247" s="246"/>
      <c r="AM247" s="156"/>
      <c r="AN247" s="156"/>
      <c r="AO247" s="156"/>
      <c r="AP247" s="156"/>
      <c r="AQ247" s="157"/>
      <c r="AR247" s="156"/>
      <c r="AS247" s="156"/>
      <c r="AT247" s="156"/>
      <c r="AU247" s="156"/>
      <c r="AV247" s="156"/>
      <c r="AW247" s="156"/>
      <c r="AX247" s="158"/>
      <c r="AY247" s="249"/>
      <c r="BA247" s="193"/>
      <c r="BC247" s="193"/>
      <c r="BD247" s="260" t="s">
        <v>9921</v>
      </c>
      <c r="BZ247" s="210"/>
      <c r="CA247" s="210"/>
    </row>
    <row r="248" spans="1:125" s="159" customFormat="1" ht="15" customHeight="1">
      <c r="A248" s="153"/>
      <c r="B248" s="344"/>
      <c r="C248" s="345"/>
      <c r="D248" s="834" t="s">
        <v>74</v>
      </c>
      <c r="E248" s="835"/>
      <c r="F248" s="836"/>
      <c r="G248" s="636"/>
      <c r="H248" s="176"/>
      <c r="I248" s="176"/>
      <c r="J248" s="176"/>
      <c r="K248" s="176"/>
      <c r="L248" s="176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66"/>
      <c r="X248" s="16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248"/>
      <c r="AM248" s="176"/>
      <c r="AN248" s="176"/>
      <c r="AO248" s="176"/>
      <c r="AP248" s="176"/>
      <c r="AQ248" s="166"/>
      <c r="AR248" s="176"/>
      <c r="AS248" s="176"/>
      <c r="AT248" s="176"/>
      <c r="AU248" s="176"/>
      <c r="AV248" s="176"/>
      <c r="AW248" s="176"/>
      <c r="AX248" s="177"/>
      <c r="AY248" s="249"/>
      <c r="BA248" s="193"/>
      <c r="BC248" s="193"/>
      <c r="BD248" s="260" t="s">
        <v>9167</v>
      </c>
      <c r="BZ248" s="210"/>
      <c r="CA248" s="210"/>
    </row>
    <row r="249" spans="1:125" s="159" customFormat="1" ht="15" customHeight="1">
      <c r="A249" s="153"/>
      <c r="B249" s="146"/>
      <c r="C249" s="146"/>
      <c r="D249" s="595"/>
      <c r="E249" s="595"/>
      <c r="F249" s="595"/>
      <c r="G249" s="201"/>
      <c r="H249" s="201"/>
      <c r="I249" s="201"/>
      <c r="J249" s="201"/>
      <c r="K249" s="201"/>
      <c r="L249" s="201"/>
      <c r="M249" s="201"/>
      <c r="N249" s="201"/>
      <c r="O249" s="201"/>
      <c r="P249" s="201"/>
      <c r="Q249" s="201"/>
      <c r="R249" s="201"/>
      <c r="S249" s="201"/>
      <c r="T249" s="201"/>
      <c r="U249" s="201"/>
      <c r="V249" s="201"/>
      <c r="Y249" s="201"/>
      <c r="Z249" s="201"/>
      <c r="AA249" s="201"/>
      <c r="AB249" s="201"/>
      <c r="AC249" s="201"/>
      <c r="AD249" s="201"/>
      <c r="AE249" s="201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202"/>
      <c r="AP249" s="202"/>
      <c r="AQ249" s="202"/>
      <c r="AR249" s="201"/>
      <c r="AS249" s="201"/>
      <c r="AT249" s="201"/>
      <c r="AU249" s="201"/>
      <c r="AV249" s="201"/>
      <c r="AW249" s="201"/>
      <c r="AX249" s="201"/>
      <c r="AY249" s="148"/>
      <c r="BA249" s="193"/>
      <c r="BC249" s="193"/>
      <c r="BD249" s="260"/>
    </row>
    <row r="250" spans="1:125" s="159" customFormat="1" ht="15" customHeight="1">
      <c r="A250" s="44"/>
      <c r="B250" s="840">
        <f>MAX(B$6:B248)+1</f>
        <v>14</v>
      </c>
      <c r="C250" s="841"/>
      <c r="D250" s="842" t="str">
        <f>IF(ISERROR(VLOOKUP(B250,ビュー一覧!$B$6:$T$100,8,FALSE)),"",VLOOKUP(B250,ビュー一覧!$B$6:$T$100,8,FALSE))</f>
        <v>生産推移データ更新情報取得</v>
      </c>
      <c r="E250" s="843"/>
      <c r="F250" s="843"/>
      <c r="G250" s="843"/>
      <c r="H250" s="843"/>
      <c r="I250" s="843"/>
      <c r="J250" s="843"/>
      <c r="K250" s="843"/>
      <c r="L250" s="843"/>
      <c r="M250" s="843"/>
      <c r="N250" s="844"/>
      <c r="O250" s="298" t="str">
        <f>IF(ISERROR(VLOOKUP(B250,ビュー一覧!$B$6:$T$100,19,FALSE)),"",VLOOKUP(B250,ビュー一覧!$B$6:$T$100,19,FALSE))</f>
        <v>v_k40_pv_update_data</v>
      </c>
      <c r="P250" s="299"/>
      <c r="Q250" s="299"/>
      <c r="R250" s="299"/>
      <c r="S250" s="299"/>
      <c r="T250" s="299"/>
      <c r="U250" s="299"/>
      <c r="V250" s="299"/>
      <c r="W250" s="299"/>
      <c r="X250" s="299"/>
      <c r="Y250" s="299"/>
      <c r="Z250" s="300"/>
      <c r="AA250" s="845" t="str">
        <f>IF(ISERROR(VLOOKUP($B250,ビュー一覧!$B$6:$AE$100,30,FALSE)),"",VLOOKUP($B250,ビュー一覧!$B$6:$AE$100,30,FALSE))</f>
        <v>生産推移データとの照合により更新されたデータのみを取得</v>
      </c>
      <c r="AB250" s="846"/>
      <c r="AC250" s="846"/>
      <c r="AD250" s="846"/>
      <c r="AE250" s="846"/>
      <c r="AF250" s="846"/>
      <c r="AG250" s="846"/>
      <c r="AH250" s="846"/>
      <c r="AI250" s="846"/>
      <c r="AJ250" s="846"/>
      <c r="AK250" s="846"/>
      <c r="AL250" s="846"/>
      <c r="AM250" s="846"/>
      <c r="AN250" s="846"/>
      <c r="AO250" s="846"/>
      <c r="AP250" s="846"/>
      <c r="AQ250" s="846"/>
      <c r="AR250" s="846"/>
      <c r="AS250" s="846"/>
      <c r="AT250" s="846"/>
      <c r="AU250" s="846"/>
      <c r="AV250" s="846"/>
      <c r="AW250" s="846"/>
      <c r="AX250" s="847"/>
      <c r="AY250" s="46"/>
      <c r="AZ250" s="43"/>
      <c r="BA250" s="186"/>
      <c r="BB250" s="43"/>
      <c r="BC250" s="186"/>
      <c r="BD250" s="259" t="str">
        <f>IF($O250&lt;&gt;"","CREATE VIEW "&amp;SUBSTITUTE($O250,"UPK.","")&amp;" AS ","")</f>
        <v xml:space="preserve">CREATE VIEW v_k40_pv_update_data AS </v>
      </c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</row>
    <row r="251" spans="1:125" s="159" customFormat="1" ht="15" customHeight="1">
      <c r="A251" s="153"/>
      <c r="B251" s="154"/>
      <c r="C251" s="155"/>
      <c r="D251" s="848" t="s">
        <v>72</v>
      </c>
      <c r="E251" s="849"/>
      <c r="F251" s="850"/>
      <c r="G251" s="851" t="s">
        <v>94</v>
      </c>
      <c r="H251" s="852"/>
      <c r="I251" s="852"/>
      <c r="J251" s="852"/>
      <c r="K251" s="852"/>
      <c r="L251" s="852"/>
      <c r="M251" s="852"/>
      <c r="N251" s="852"/>
      <c r="O251" s="852"/>
      <c r="P251" s="852"/>
      <c r="Q251" s="852"/>
      <c r="R251" s="852"/>
      <c r="S251" s="852"/>
      <c r="T251" s="852"/>
      <c r="U251" s="852"/>
      <c r="V251" s="852"/>
      <c r="W251" s="852"/>
      <c r="X251" s="852"/>
      <c r="Y251" s="852"/>
      <c r="Z251" s="852"/>
      <c r="AA251" s="852"/>
      <c r="AB251" s="852"/>
      <c r="AC251" s="852"/>
      <c r="AD251" s="852"/>
      <c r="AE251" s="852"/>
      <c r="AF251" s="852"/>
      <c r="AG251" s="852"/>
      <c r="AH251" s="852"/>
      <c r="AI251" s="852"/>
      <c r="AJ251" s="852"/>
      <c r="AK251" s="853"/>
      <c r="AL251" s="854" t="s">
        <v>95</v>
      </c>
      <c r="AM251" s="852"/>
      <c r="AN251" s="852"/>
      <c r="AO251" s="852"/>
      <c r="AP251" s="852"/>
      <c r="AQ251" s="852"/>
      <c r="AR251" s="852"/>
      <c r="AS251" s="852"/>
      <c r="AT251" s="852"/>
      <c r="AU251" s="852"/>
      <c r="AV251" s="852"/>
      <c r="AW251" s="852"/>
      <c r="AX251" s="855"/>
      <c r="AY251" s="148"/>
      <c r="BA251" s="193"/>
      <c r="BC251" s="193"/>
      <c r="BD251" s="261"/>
    </row>
    <row r="252" spans="1:125" s="159" customFormat="1" ht="15" customHeight="1">
      <c r="A252" s="153"/>
      <c r="B252" s="154"/>
      <c r="C252" s="155"/>
      <c r="D252" s="828"/>
      <c r="E252" s="829"/>
      <c r="F252" s="830"/>
      <c r="G252" s="215" t="s">
        <v>9956</v>
      </c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64"/>
      <c r="X252" s="164"/>
      <c r="Y252" s="156"/>
      <c r="Z252" s="156"/>
      <c r="AA252" s="156"/>
      <c r="AB252" s="156"/>
      <c r="AC252" s="156"/>
      <c r="AD252" s="156"/>
      <c r="AE252" s="156"/>
      <c r="AF252" s="156"/>
      <c r="AG252" s="156"/>
      <c r="AH252" s="156"/>
      <c r="AI252" s="156"/>
      <c r="AJ252" s="156"/>
      <c r="AK252" s="156"/>
      <c r="AL252" s="220"/>
      <c r="AM252" s="156"/>
      <c r="AN252" s="156"/>
      <c r="AO252" s="156"/>
      <c r="AP252" s="157"/>
      <c r="AQ252" s="196"/>
      <c r="AR252" s="156"/>
      <c r="AS252" s="156"/>
      <c r="AT252" s="156"/>
      <c r="AU252" s="156"/>
      <c r="AV252" s="156"/>
      <c r="AW252" s="156"/>
      <c r="AX252" s="158"/>
      <c r="AY252" s="148"/>
      <c r="BA252" s="193"/>
      <c r="BC252" s="193"/>
      <c r="BD252" s="260" t="s">
        <v>13245</v>
      </c>
    </row>
    <row r="253" spans="1:125" s="159" customFormat="1" ht="15" customHeight="1">
      <c r="A253" s="153"/>
      <c r="B253" s="154"/>
      <c r="C253" s="155"/>
      <c r="D253" s="856" t="s">
        <v>8628</v>
      </c>
      <c r="E253" s="857"/>
      <c r="F253" s="858"/>
      <c r="G253" s="215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336"/>
      <c r="X253" s="336"/>
      <c r="Y253" s="156"/>
      <c r="Z253" s="156"/>
      <c r="AA253" s="156"/>
      <c r="AB253" s="156"/>
      <c r="AC253" s="156"/>
      <c r="AD253" s="156"/>
      <c r="AE253" s="156"/>
      <c r="AF253" s="156"/>
      <c r="AG253" s="156"/>
      <c r="AH253" s="156"/>
      <c r="AI253" s="156"/>
      <c r="AJ253" s="156"/>
      <c r="AK253" s="156"/>
      <c r="AL253" s="216"/>
      <c r="AM253" s="174"/>
      <c r="AN253" s="174"/>
      <c r="AO253" s="174"/>
      <c r="AP253" s="334"/>
      <c r="AQ253" s="334"/>
      <c r="AR253" s="174"/>
      <c r="AS253" s="174"/>
      <c r="AT253" s="174"/>
      <c r="AU253" s="174"/>
      <c r="AV253" s="174"/>
      <c r="AW253" s="174"/>
      <c r="AX253" s="175"/>
      <c r="AY253" s="148"/>
      <c r="BA253" s="193"/>
      <c r="BC253" s="193"/>
      <c r="BD253" s="159" t="s">
        <v>13246</v>
      </c>
    </row>
    <row r="254" spans="1:125" s="159" customFormat="1" ht="15" customHeight="1">
      <c r="A254" s="153"/>
      <c r="B254" s="154"/>
      <c r="C254" s="155"/>
      <c r="D254" s="633"/>
      <c r="E254" s="634"/>
      <c r="F254" s="635"/>
      <c r="G254" s="211"/>
      <c r="H254" s="219"/>
      <c r="I254" s="219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66"/>
      <c r="X254" s="16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277"/>
      <c r="AM254" s="176"/>
      <c r="AN254" s="176"/>
      <c r="AO254" s="176"/>
      <c r="AP254" s="176"/>
      <c r="AQ254" s="278"/>
      <c r="AR254" s="176"/>
      <c r="AS254" s="176"/>
      <c r="AT254" s="176"/>
      <c r="AU254" s="176"/>
      <c r="AV254" s="176"/>
      <c r="AW254" s="176"/>
      <c r="AX254" s="177"/>
      <c r="AY254" s="148"/>
      <c r="BA254" s="193"/>
      <c r="BC254" s="193"/>
      <c r="BD254" s="260" t="s">
        <v>13232</v>
      </c>
    </row>
    <row r="255" spans="1:125" s="159" customFormat="1" ht="15" customHeight="1">
      <c r="A255" s="153"/>
      <c r="B255" s="154"/>
      <c r="C255" s="155"/>
      <c r="D255" s="848" t="s">
        <v>73</v>
      </c>
      <c r="E255" s="849"/>
      <c r="F255" s="850"/>
      <c r="G255" s="218"/>
      <c r="H255" s="171"/>
      <c r="I255" s="171"/>
      <c r="J255" s="171"/>
      <c r="K255" s="171"/>
      <c r="L255" s="171"/>
      <c r="M255" s="171"/>
      <c r="N255" s="171"/>
      <c r="O255" s="171"/>
      <c r="P255" s="171"/>
      <c r="Q255" s="171"/>
      <c r="R255" s="171"/>
      <c r="S255" s="171"/>
      <c r="T255" s="171"/>
      <c r="U255" s="171"/>
      <c r="V255" s="171"/>
      <c r="W255" s="164"/>
      <c r="X255" s="164"/>
      <c r="Y255" s="171"/>
      <c r="Z255" s="171"/>
      <c r="AA255" s="171"/>
      <c r="AB255" s="171"/>
      <c r="AC255" s="171"/>
      <c r="AD255" s="171"/>
      <c r="AE255" s="171"/>
      <c r="AF255" s="171"/>
      <c r="AG255" s="171"/>
      <c r="AH255" s="171"/>
      <c r="AI255" s="171"/>
      <c r="AJ255" s="171"/>
      <c r="AK255" s="171"/>
      <c r="AL255" s="247"/>
      <c r="AM255" s="171"/>
      <c r="AN255" s="171"/>
      <c r="AO255" s="171"/>
      <c r="AP255" s="171"/>
      <c r="AQ255" s="164"/>
      <c r="AR255" s="171"/>
      <c r="AS255" s="171"/>
      <c r="AT255" s="171"/>
      <c r="AU255" s="171"/>
      <c r="AV255" s="171"/>
      <c r="AW255" s="171"/>
      <c r="AX255" s="172"/>
      <c r="AY255" s="148"/>
      <c r="BA255" s="193"/>
      <c r="BC255" s="193"/>
      <c r="BD255" s="260" t="s">
        <v>13233</v>
      </c>
    </row>
    <row r="256" spans="1:125" s="159" customFormat="1" ht="15" customHeight="1">
      <c r="A256" s="153"/>
      <c r="B256" s="154"/>
      <c r="C256" s="155"/>
      <c r="D256" s="633"/>
      <c r="E256" s="634"/>
      <c r="F256" s="635"/>
      <c r="G256" s="188"/>
      <c r="H256" s="825" t="s">
        <v>76</v>
      </c>
      <c r="I256" s="826"/>
      <c r="J256" s="827"/>
      <c r="K256" s="218"/>
      <c r="L256" s="171"/>
      <c r="M256" s="171"/>
      <c r="N256" s="171"/>
      <c r="O256" s="171"/>
      <c r="P256" s="171"/>
      <c r="Q256" s="171"/>
      <c r="R256" s="171"/>
      <c r="S256" s="171"/>
      <c r="T256" s="171"/>
      <c r="U256" s="171"/>
      <c r="V256" s="171"/>
      <c r="W256" s="164"/>
      <c r="X256" s="164"/>
      <c r="Y256" s="171"/>
      <c r="Z256" s="171"/>
      <c r="AA256" s="171"/>
      <c r="AB256" s="171"/>
      <c r="AC256" s="171"/>
      <c r="AD256" s="171"/>
      <c r="AE256" s="171"/>
      <c r="AF256" s="171"/>
      <c r="AG256" s="171"/>
      <c r="AH256" s="171"/>
      <c r="AI256" s="171"/>
      <c r="AJ256" s="171"/>
      <c r="AK256" s="250"/>
      <c r="AL256" s="252"/>
      <c r="AM256" s="174"/>
      <c r="AN256" s="174"/>
      <c r="AO256" s="165"/>
      <c r="AP256" s="165"/>
      <c r="AQ256" s="165"/>
      <c r="AR256" s="174"/>
      <c r="AS256" s="174"/>
      <c r="AT256" s="174"/>
      <c r="AU256" s="174"/>
      <c r="AV256" s="174"/>
      <c r="AW256" s="174"/>
      <c r="AX256" s="175"/>
      <c r="AY256" s="148"/>
      <c r="BA256" s="193"/>
      <c r="BC256" s="193"/>
      <c r="BD256" s="260" t="s">
        <v>13234</v>
      </c>
    </row>
    <row r="257" spans="1:125" s="159" customFormat="1" ht="15" customHeight="1">
      <c r="A257" s="153"/>
      <c r="B257" s="154"/>
      <c r="C257" s="155"/>
      <c r="D257" s="633"/>
      <c r="E257" s="634"/>
      <c r="F257" s="635"/>
      <c r="G257" s="188"/>
      <c r="H257" s="828" t="s">
        <v>72</v>
      </c>
      <c r="I257" s="829"/>
      <c r="J257" s="830"/>
      <c r="K257" s="212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7"/>
      <c r="X257" s="157"/>
      <c r="Y257" s="156"/>
      <c r="Z257" s="156"/>
      <c r="AA257" s="156"/>
      <c r="AB257" s="156"/>
      <c r="AC257" s="156"/>
      <c r="AD257" s="156"/>
      <c r="AE257" s="156"/>
      <c r="AF257" s="156"/>
      <c r="AG257" s="156"/>
      <c r="AH257" s="156"/>
      <c r="AI257" s="156"/>
      <c r="AJ257" s="156"/>
      <c r="AK257" s="250"/>
      <c r="AL257" s="251"/>
      <c r="AM257" s="174"/>
      <c r="AN257" s="174"/>
      <c r="AO257" s="165"/>
      <c r="AP257" s="165"/>
      <c r="AQ257" s="165"/>
      <c r="AR257" s="174"/>
      <c r="AS257" s="174"/>
      <c r="AT257" s="174"/>
      <c r="AU257" s="174"/>
      <c r="AV257" s="174"/>
      <c r="AW257" s="174"/>
      <c r="AX257" s="175"/>
      <c r="AY257" s="148"/>
      <c r="BA257" s="193"/>
      <c r="BC257" s="193"/>
      <c r="BD257" s="260" t="s">
        <v>13235</v>
      </c>
      <c r="BT257" s="43"/>
    </row>
    <row r="258" spans="1:125" ht="15" customHeight="1">
      <c r="A258" s="153"/>
      <c r="B258" s="154"/>
      <c r="C258" s="155"/>
      <c r="D258" s="633"/>
      <c r="E258" s="634"/>
      <c r="F258" s="635"/>
      <c r="G258" s="188"/>
      <c r="H258" s="633"/>
      <c r="I258" s="634"/>
      <c r="J258" s="635"/>
      <c r="K258" s="188"/>
      <c r="L258" s="174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65"/>
      <c r="X258" s="165"/>
      <c r="Y258" s="174"/>
      <c r="Z258" s="174"/>
      <c r="AA258" s="174"/>
      <c r="AB258" s="174"/>
      <c r="AC258" s="174"/>
      <c r="AD258" s="174"/>
      <c r="AE258" s="174"/>
      <c r="AF258" s="174"/>
      <c r="AG258" s="174"/>
      <c r="AH258" s="174"/>
      <c r="AI258" s="174"/>
      <c r="AJ258" s="174"/>
      <c r="AK258" s="250"/>
      <c r="AL258" s="251"/>
      <c r="AM258" s="174"/>
      <c r="AN258" s="174"/>
      <c r="AO258" s="165"/>
      <c r="AP258" s="165"/>
      <c r="AQ258" s="165"/>
      <c r="AR258" s="174"/>
      <c r="AS258" s="174"/>
      <c r="AT258" s="174"/>
      <c r="AU258" s="174"/>
      <c r="AV258" s="174"/>
      <c r="AW258" s="174"/>
      <c r="AX258" s="175"/>
      <c r="AY258" s="148"/>
      <c r="AZ258" s="159"/>
      <c r="BA258" s="193"/>
      <c r="BB258" s="159"/>
      <c r="BC258" s="193"/>
      <c r="BD258" s="260" t="s">
        <v>13236</v>
      </c>
      <c r="BE258" s="159"/>
      <c r="BF258" s="159"/>
      <c r="BG258" s="159"/>
      <c r="BH258" s="159"/>
      <c r="BI258" s="159"/>
      <c r="BJ258" s="159"/>
      <c r="BK258" s="159"/>
      <c r="BL258" s="159"/>
      <c r="BM258" s="159"/>
      <c r="BN258" s="159"/>
      <c r="BO258" s="159"/>
      <c r="BP258" s="159"/>
      <c r="BQ258" s="159"/>
      <c r="BR258" s="159"/>
      <c r="BS258" s="159"/>
      <c r="BU258" s="159"/>
      <c r="BV258" s="159"/>
      <c r="BW258" s="159"/>
      <c r="BX258" s="159"/>
      <c r="BY258" s="159"/>
      <c r="BZ258" s="159"/>
      <c r="CA258" s="159"/>
      <c r="CB258" s="159"/>
      <c r="CC258" s="159"/>
      <c r="CD258" s="159"/>
      <c r="CE258" s="159"/>
      <c r="CF258" s="159"/>
      <c r="CG258" s="159"/>
      <c r="CH258" s="159"/>
      <c r="CI258" s="159"/>
      <c r="CJ258" s="159"/>
      <c r="CK258" s="159"/>
      <c r="CL258" s="159"/>
      <c r="CM258" s="159"/>
      <c r="CN258" s="159"/>
      <c r="CO258" s="159"/>
      <c r="CP258" s="159"/>
      <c r="CQ258" s="159"/>
      <c r="CR258" s="159"/>
      <c r="CS258" s="159"/>
      <c r="CT258" s="159"/>
      <c r="CU258" s="159"/>
      <c r="CV258" s="159"/>
      <c r="CW258" s="159"/>
      <c r="CX258" s="159"/>
      <c r="CY258" s="159"/>
      <c r="CZ258" s="159"/>
      <c r="DA258" s="159"/>
      <c r="DB258" s="159"/>
      <c r="DC258" s="159"/>
      <c r="DD258" s="159"/>
      <c r="DE258" s="159"/>
      <c r="DF258" s="159"/>
      <c r="DG258" s="159"/>
      <c r="DH258" s="159"/>
      <c r="DI258" s="159"/>
      <c r="DJ258" s="159"/>
      <c r="DK258" s="159"/>
      <c r="DL258" s="159"/>
      <c r="DM258" s="159"/>
      <c r="DN258" s="159"/>
      <c r="DO258" s="159"/>
      <c r="DP258" s="159"/>
      <c r="DQ258" s="159"/>
      <c r="DR258" s="159"/>
      <c r="DS258" s="159"/>
      <c r="DT258" s="159"/>
      <c r="DU258" s="159"/>
    </row>
    <row r="259" spans="1:125">
      <c r="A259" s="153"/>
      <c r="B259" s="154"/>
      <c r="C259" s="155"/>
      <c r="D259" s="633"/>
      <c r="E259" s="634"/>
      <c r="F259" s="635"/>
      <c r="G259" s="188"/>
      <c r="H259" s="831" t="s">
        <v>73</v>
      </c>
      <c r="I259" s="832"/>
      <c r="J259" s="833"/>
      <c r="K259" s="173"/>
      <c r="L259" s="174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65"/>
      <c r="X259" s="165"/>
      <c r="Y259" s="174"/>
      <c r="Z259" s="174"/>
      <c r="AA259" s="174"/>
      <c r="AB259" s="174"/>
      <c r="AC259" s="174"/>
      <c r="AD259" s="174"/>
      <c r="AE259" s="174"/>
      <c r="AF259" s="174"/>
      <c r="AG259" s="174"/>
      <c r="AH259" s="174"/>
      <c r="AI259" s="174"/>
      <c r="AJ259" s="174"/>
      <c r="AK259" s="250"/>
      <c r="AL259" s="252"/>
      <c r="AM259" s="174"/>
      <c r="AN259" s="174"/>
      <c r="AO259" s="165"/>
      <c r="AP259" s="165"/>
      <c r="AQ259" s="165"/>
      <c r="AR259" s="174"/>
      <c r="AS259" s="174"/>
      <c r="AT259" s="174"/>
      <c r="AU259" s="174"/>
      <c r="AV259" s="174"/>
      <c r="AW259" s="174"/>
      <c r="AX259" s="175"/>
      <c r="AY259" s="249"/>
      <c r="AZ259" s="159"/>
      <c r="BA259" s="193"/>
      <c r="BB259" s="159"/>
      <c r="BC259" s="193"/>
      <c r="BD259" s="260" t="s">
        <v>13237</v>
      </c>
      <c r="BE259" s="159"/>
      <c r="BT259" s="159"/>
      <c r="BZ259" s="210"/>
      <c r="CA259" s="210"/>
    </row>
    <row r="260" spans="1:125" s="159" customFormat="1" ht="15" customHeight="1">
      <c r="A260" s="153"/>
      <c r="B260" s="154"/>
      <c r="C260" s="155"/>
      <c r="D260" s="633"/>
      <c r="E260" s="634"/>
      <c r="F260" s="635"/>
      <c r="G260" s="188"/>
      <c r="H260" s="633"/>
      <c r="I260" s="634"/>
      <c r="J260" s="635"/>
      <c r="K260" s="173"/>
      <c r="L260" s="209"/>
      <c r="M260" s="825" t="s">
        <v>76</v>
      </c>
      <c r="N260" s="826"/>
      <c r="O260" s="827"/>
      <c r="P260" s="218"/>
      <c r="Q260" s="171"/>
      <c r="R260" s="171"/>
      <c r="S260" s="171"/>
      <c r="T260" s="171"/>
      <c r="U260" s="171"/>
      <c r="V260" s="171"/>
      <c r="W260" s="171"/>
      <c r="X260" s="164"/>
      <c r="Y260" s="171"/>
      <c r="Z260" s="171"/>
      <c r="AA260" s="171"/>
      <c r="AB260" s="171"/>
      <c r="AC260" s="171"/>
      <c r="AD260" s="171"/>
      <c r="AE260" s="171"/>
      <c r="AF260" s="171"/>
      <c r="AG260" s="171"/>
      <c r="AH260" s="171"/>
      <c r="AI260" s="172"/>
      <c r="AJ260" s="174"/>
      <c r="AK260" s="250"/>
      <c r="AL260" s="252"/>
      <c r="AM260" s="174"/>
      <c r="AN260" s="174"/>
      <c r="AO260" s="165"/>
      <c r="AP260" s="165"/>
      <c r="AQ260" s="165"/>
      <c r="AR260" s="174"/>
      <c r="AS260" s="174"/>
      <c r="AT260" s="174"/>
      <c r="AU260" s="174"/>
      <c r="AV260" s="174"/>
      <c r="AW260" s="174"/>
      <c r="AX260" s="175"/>
      <c r="AY260" s="249"/>
      <c r="BA260" s="193"/>
      <c r="BC260" s="193"/>
      <c r="BD260" s="260" t="s">
        <v>13238</v>
      </c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</row>
    <row r="261" spans="1:125" s="159" customFormat="1" ht="15" customHeight="1">
      <c r="A261" s="153"/>
      <c r="B261" s="154"/>
      <c r="C261" s="155"/>
      <c r="D261" s="633"/>
      <c r="E261" s="634"/>
      <c r="F261" s="635"/>
      <c r="G261" s="188"/>
      <c r="H261" s="633"/>
      <c r="I261" s="634"/>
      <c r="J261" s="635"/>
      <c r="K261" s="173"/>
      <c r="L261" s="209"/>
      <c r="M261" s="633"/>
      <c r="N261" s="634"/>
      <c r="O261" s="635"/>
      <c r="P261" s="173"/>
      <c r="Q261" s="174"/>
      <c r="R261" s="174"/>
      <c r="S261" s="174"/>
      <c r="T261" s="174"/>
      <c r="U261" s="174"/>
      <c r="V261" s="174"/>
      <c r="W261" s="165"/>
      <c r="X261" s="165"/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5"/>
      <c r="AJ261" s="174"/>
      <c r="AK261" s="250"/>
      <c r="AL261" s="252"/>
      <c r="AM261" s="174"/>
      <c r="AN261" s="174"/>
      <c r="AO261" s="165"/>
      <c r="AP261" s="165"/>
      <c r="AQ261" s="165"/>
      <c r="AR261" s="174"/>
      <c r="AS261" s="174"/>
      <c r="AT261" s="174"/>
      <c r="AU261" s="174"/>
      <c r="AV261" s="174"/>
      <c r="AW261" s="174"/>
      <c r="AX261" s="175"/>
      <c r="AY261" s="249"/>
      <c r="BA261" s="193"/>
      <c r="BC261" s="193"/>
      <c r="BD261" s="260" t="s">
        <v>13247</v>
      </c>
      <c r="BZ261" s="210"/>
      <c r="CA261" s="210"/>
    </row>
    <row r="262" spans="1:125" s="159" customFormat="1" ht="15" customHeight="1">
      <c r="A262" s="153"/>
      <c r="B262" s="154"/>
      <c r="C262" s="155"/>
      <c r="D262" s="633"/>
      <c r="E262" s="634"/>
      <c r="F262" s="635"/>
      <c r="G262" s="188"/>
      <c r="H262" s="633"/>
      <c r="I262" s="634"/>
      <c r="J262" s="635"/>
      <c r="K262" s="173"/>
      <c r="L262" s="209"/>
      <c r="M262" s="633"/>
      <c r="N262" s="634"/>
      <c r="O262" s="635"/>
      <c r="P262" s="173"/>
      <c r="Q262" s="174"/>
      <c r="R262" s="174"/>
      <c r="S262" s="174"/>
      <c r="T262" s="174"/>
      <c r="U262" s="174"/>
      <c r="V262" s="174"/>
      <c r="W262" s="165"/>
      <c r="X262" s="165"/>
      <c r="Y262" s="174"/>
      <c r="Z262" s="174"/>
      <c r="AA262" s="174"/>
      <c r="AB262" s="174"/>
      <c r="AC262" s="174"/>
      <c r="AD262" s="174"/>
      <c r="AE262" s="174"/>
      <c r="AF262" s="174"/>
      <c r="AG262" s="174"/>
      <c r="AH262" s="174"/>
      <c r="AI262" s="175"/>
      <c r="AJ262" s="174"/>
      <c r="AK262" s="250"/>
      <c r="AL262" s="252"/>
      <c r="AM262" s="174"/>
      <c r="AN262" s="174"/>
      <c r="AO262" s="165"/>
      <c r="AP262" s="165"/>
      <c r="AQ262" s="165"/>
      <c r="AR262" s="174"/>
      <c r="AS262" s="174"/>
      <c r="AT262" s="174"/>
      <c r="AU262" s="174"/>
      <c r="AV262" s="174"/>
      <c r="AW262" s="174"/>
      <c r="AX262" s="175"/>
      <c r="AY262" s="249"/>
      <c r="BA262" s="193"/>
      <c r="BC262" s="193"/>
      <c r="BD262" s="260" t="s">
        <v>13248</v>
      </c>
      <c r="BZ262" s="210"/>
      <c r="CA262" s="210"/>
    </row>
    <row r="263" spans="1:125" s="159" customFormat="1" ht="15" customHeight="1">
      <c r="A263" s="153"/>
      <c r="B263" s="154"/>
      <c r="C263" s="155"/>
      <c r="D263" s="633"/>
      <c r="E263" s="634"/>
      <c r="F263" s="635"/>
      <c r="G263" s="188"/>
      <c r="H263" s="633"/>
      <c r="I263" s="634"/>
      <c r="J263" s="635"/>
      <c r="K263" s="173"/>
      <c r="L263" s="209"/>
      <c r="M263" s="834" t="s">
        <v>74</v>
      </c>
      <c r="N263" s="835"/>
      <c r="O263" s="836"/>
      <c r="P263" s="211"/>
      <c r="Q263" s="176"/>
      <c r="R263" s="176"/>
      <c r="S263" s="176"/>
      <c r="T263" s="176"/>
      <c r="U263" s="176"/>
      <c r="V263" s="176"/>
      <c r="W263" s="166"/>
      <c r="X263" s="16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7"/>
      <c r="AJ263" s="174"/>
      <c r="AK263" s="250"/>
      <c r="AL263" s="252"/>
      <c r="AM263" s="174"/>
      <c r="AN263" s="174"/>
      <c r="AO263" s="165"/>
      <c r="AP263" s="165"/>
      <c r="AQ263" s="165"/>
      <c r="AR263" s="174"/>
      <c r="AS263" s="174"/>
      <c r="AT263" s="174"/>
      <c r="AU263" s="174"/>
      <c r="AV263" s="174"/>
      <c r="AW263" s="174"/>
      <c r="AX263" s="175"/>
      <c r="AY263" s="249"/>
      <c r="BA263" s="193"/>
      <c r="BC263" s="193"/>
      <c r="BD263" s="260" t="s">
        <v>13249</v>
      </c>
      <c r="BZ263" s="210"/>
      <c r="CA263" s="210"/>
    </row>
    <row r="264" spans="1:125" s="159" customFormat="1" ht="15" customHeight="1">
      <c r="A264" s="153"/>
      <c r="B264" s="154"/>
      <c r="C264" s="155"/>
      <c r="D264" s="633"/>
      <c r="E264" s="634"/>
      <c r="F264" s="635"/>
      <c r="G264" s="188"/>
      <c r="H264" s="633"/>
      <c r="I264" s="634"/>
      <c r="J264" s="635"/>
      <c r="K264" s="173"/>
      <c r="L264" s="209"/>
      <c r="M264" s="209"/>
      <c r="N264" s="174"/>
      <c r="O264" s="174"/>
      <c r="P264" s="215"/>
      <c r="Q264" s="156"/>
      <c r="R264" s="156"/>
      <c r="S264" s="156"/>
      <c r="T264" s="156"/>
      <c r="U264" s="156"/>
      <c r="V264" s="156"/>
      <c r="W264" s="157"/>
      <c r="X264" s="157"/>
      <c r="Y264" s="156"/>
      <c r="Z264" s="156"/>
      <c r="AA264" s="156"/>
      <c r="AB264" s="156"/>
      <c r="AC264" s="156"/>
      <c r="AD264" s="156"/>
      <c r="AE264" s="156"/>
      <c r="AF264" s="156"/>
      <c r="AG264" s="156"/>
      <c r="AH264" s="156"/>
      <c r="AI264" s="156"/>
      <c r="AJ264" s="174"/>
      <c r="AK264" s="250"/>
      <c r="AL264" s="251"/>
      <c r="AM264" s="174"/>
      <c r="AN264" s="174"/>
      <c r="AO264" s="165"/>
      <c r="AP264" s="165"/>
      <c r="AQ264" s="165"/>
      <c r="AR264" s="174"/>
      <c r="AS264" s="174"/>
      <c r="AT264" s="174"/>
      <c r="AU264" s="174"/>
      <c r="AV264" s="174"/>
      <c r="AW264" s="174"/>
      <c r="AX264" s="175"/>
      <c r="AY264" s="249"/>
      <c r="BA264" s="193"/>
      <c r="BC264" s="193"/>
      <c r="BD264" s="260" t="s">
        <v>13250</v>
      </c>
      <c r="BZ264" s="210"/>
      <c r="CA264" s="210"/>
    </row>
    <row r="265" spans="1:125" s="159" customFormat="1" ht="15" customHeight="1">
      <c r="A265" s="153"/>
      <c r="B265" s="154"/>
      <c r="C265" s="155"/>
      <c r="D265" s="633"/>
      <c r="E265" s="634"/>
      <c r="F265" s="635"/>
      <c r="G265" s="188"/>
      <c r="H265" s="633"/>
      <c r="I265" s="634"/>
      <c r="J265" s="635"/>
      <c r="K265" s="173"/>
      <c r="L265" s="209"/>
      <c r="M265" s="825" t="s">
        <v>76</v>
      </c>
      <c r="N265" s="826"/>
      <c r="O265" s="827"/>
      <c r="P265" s="218"/>
      <c r="Q265" s="171"/>
      <c r="R265" s="171"/>
      <c r="S265" s="171"/>
      <c r="T265" s="171"/>
      <c r="U265" s="171"/>
      <c r="V265" s="171"/>
      <c r="W265" s="171"/>
      <c r="X265" s="164"/>
      <c r="Y265" s="171"/>
      <c r="Z265" s="171"/>
      <c r="AA265" s="171"/>
      <c r="AB265" s="171"/>
      <c r="AC265" s="171"/>
      <c r="AD265" s="171"/>
      <c r="AE265" s="171"/>
      <c r="AF265" s="171"/>
      <c r="AG265" s="171"/>
      <c r="AH265" s="171"/>
      <c r="AI265" s="172"/>
      <c r="AJ265" s="174"/>
      <c r="AK265" s="250"/>
      <c r="AL265" s="252"/>
      <c r="AM265" s="174"/>
      <c r="AN265" s="174"/>
      <c r="AO265" s="165"/>
      <c r="AP265" s="165"/>
      <c r="AQ265" s="165"/>
      <c r="AR265" s="174"/>
      <c r="AS265" s="174"/>
      <c r="AT265" s="174"/>
      <c r="AU265" s="174"/>
      <c r="AV265" s="174"/>
      <c r="AW265" s="174"/>
      <c r="AX265" s="175"/>
      <c r="AY265" s="249"/>
      <c r="BA265" s="193"/>
      <c r="BC265" s="193"/>
      <c r="BD265" s="260" t="s">
        <v>13239</v>
      </c>
      <c r="BZ265" s="210"/>
      <c r="CA265" s="210"/>
    </row>
    <row r="266" spans="1:125" s="159" customFormat="1" ht="15" customHeight="1">
      <c r="A266" s="153"/>
      <c r="B266" s="154"/>
      <c r="C266" s="155"/>
      <c r="D266" s="633"/>
      <c r="E266" s="634"/>
      <c r="F266" s="635"/>
      <c r="G266" s="188"/>
      <c r="H266" s="633"/>
      <c r="I266" s="634"/>
      <c r="J266" s="635"/>
      <c r="K266" s="173"/>
      <c r="L266" s="209"/>
      <c r="M266" s="633"/>
      <c r="N266" s="634"/>
      <c r="O266" s="635"/>
      <c r="P266" s="173"/>
      <c r="Q266" s="174"/>
      <c r="R266" s="174"/>
      <c r="S266" s="174"/>
      <c r="T266" s="174"/>
      <c r="U266" s="174"/>
      <c r="V266" s="174"/>
      <c r="W266" s="165"/>
      <c r="X266" s="165"/>
      <c r="Y266" s="174"/>
      <c r="Z266" s="174"/>
      <c r="AA266" s="174"/>
      <c r="AB266" s="174"/>
      <c r="AC266" s="174"/>
      <c r="AD266" s="174"/>
      <c r="AE266" s="174"/>
      <c r="AF266" s="174"/>
      <c r="AG266" s="174"/>
      <c r="AH266" s="174"/>
      <c r="AI266" s="175"/>
      <c r="AJ266" s="174"/>
      <c r="AK266" s="250"/>
      <c r="AL266" s="252"/>
      <c r="AM266" s="174"/>
      <c r="AN266" s="174"/>
      <c r="AO266" s="165"/>
      <c r="AP266" s="165"/>
      <c r="AQ266" s="165"/>
      <c r="AR266" s="174"/>
      <c r="AS266" s="174"/>
      <c r="AT266" s="174"/>
      <c r="AU266" s="174"/>
      <c r="AV266" s="174"/>
      <c r="AW266" s="174"/>
      <c r="AX266" s="175"/>
      <c r="AY266" s="249"/>
      <c r="BA266" s="193"/>
      <c r="BC266" s="193"/>
      <c r="BD266" s="260" t="s">
        <v>13240</v>
      </c>
      <c r="BT266" s="43"/>
    </row>
    <row r="267" spans="1:125" ht="15" customHeight="1">
      <c r="A267" s="153"/>
      <c r="B267" s="154"/>
      <c r="C267" s="155"/>
      <c r="D267" s="633"/>
      <c r="E267" s="634"/>
      <c r="F267" s="635"/>
      <c r="G267" s="188"/>
      <c r="H267" s="633"/>
      <c r="I267" s="634"/>
      <c r="J267" s="635"/>
      <c r="K267" s="173"/>
      <c r="L267" s="209"/>
      <c r="M267" s="633"/>
      <c r="N267" s="634"/>
      <c r="O267" s="635"/>
      <c r="P267" s="173"/>
      <c r="Q267" s="174"/>
      <c r="R267" s="174"/>
      <c r="S267" s="174"/>
      <c r="T267" s="174"/>
      <c r="U267" s="174"/>
      <c r="V267" s="174"/>
      <c r="W267" s="165"/>
      <c r="X267" s="165"/>
      <c r="Y267" s="174"/>
      <c r="Z267" s="174"/>
      <c r="AA267" s="174"/>
      <c r="AB267" s="174"/>
      <c r="AC267" s="174"/>
      <c r="AD267" s="174"/>
      <c r="AE267" s="174"/>
      <c r="AF267" s="174"/>
      <c r="AG267" s="174"/>
      <c r="AH267" s="174"/>
      <c r="AI267" s="175"/>
      <c r="AJ267" s="174"/>
      <c r="AK267" s="250"/>
      <c r="AL267" s="252"/>
      <c r="AM267" s="174"/>
      <c r="AN267" s="174"/>
      <c r="AO267" s="165"/>
      <c r="AP267" s="165"/>
      <c r="AQ267" s="165"/>
      <c r="AR267" s="174"/>
      <c r="AS267" s="174"/>
      <c r="AT267" s="174"/>
      <c r="AU267" s="174"/>
      <c r="AV267" s="174"/>
      <c r="AW267" s="174"/>
      <c r="AX267" s="175"/>
      <c r="AY267" s="249"/>
      <c r="AZ267" s="159"/>
      <c r="BA267" s="193"/>
      <c r="BB267" s="159"/>
      <c r="BC267" s="193"/>
      <c r="BD267" s="260" t="s">
        <v>13241</v>
      </c>
      <c r="BE267" s="159"/>
      <c r="BF267" s="159"/>
      <c r="BG267" s="159"/>
      <c r="BH267" s="159"/>
      <c r="BI267" s="159"/>
      <c r="BJ267" s="159"/>
      <c r="BK267" s="159"/>
      <c r="BL267" s="159"/>
      <c r="BM267" s="159"/>
      <c r="BN267" s="159"/>
      <c r="BO267" s="159"/>
      <c r="BP267" s="159"/>
      <c r="BQ267" s="159"/>
      <c r="BR267" s="159"/>
      <c r="BS267" s="159"/>
      <c r="BU267" s="159"/>
      <c r="BV267" s="159"/>
      <c r="BW267" s="159"/>
      <c r="BX267" s="159"/>
      <c r="BY267" s="159"/>
      <c r="BZ267" s="159"/>
      <c r="CA267" s="159"/>
      <c r="CB267" s="159"/>
      <c r="CC267" s="159"/>
      <c r="CD267" s="159"/>
      <c r="CE267" s="159"/>
      <c r="CF267" s="159"/>
      <c r="CG267" s="159"/>
      <c r="CH267" s="159"/>
      <c r="CI267" s="159"/>
      <c r="CJ267" s="159"/>
      <c r="CK267" s="159"/>
      <c r="CL267" s="159"/>
      <c r="CM267" s="159"/>
      <c r="CN267" s="159"/>
      <c r="CO267" s="159"/>
      <c r="CP267" s="159"/>
      <c r="CQ267" s="159"/>
      <c r="CR267" s="159"/>
      <c r="CS267" s="159"/>
      <c r="CT267" s="159"/>
      <c r="CU267" s="159"/>
      <c r="CV267" s="159"/>
      <c r="CW267" s="159"/>
      <c r="CX267" s="159"/>
      <c r="CY267" s="159"/>
      <c r="CZ267" s="159"/>
      <c r="DA267" s="159"/>
      <c r="DB267" s="159"/>
      <c r="DC267" s="159"/>
      <c r="DD267" s="159"/>
      <c r="DE267" s="159"/>
      <c r="DF267" s="159"/>
      <c r="DG267" s="159"/>
      <c r="DH267" s="159"/>
      <c r="DI267" s="159"/>
      <c r="DJ267" s="159"/>
      <c r="DK267" s="159"/>
      <c r="DL267" s="159"/>
      <c r="DM267" s="159"/>
      <c r="DN267" s="159"/>
      <c r="DO267" s="159"/>
      <c r="DP267" s="159"/>
      <c r="DQ267" s="159"/>
      <c r="DR267" s="159"/>
      <c r="DS267" s="159"/>
      <c r="DT267" s="159"/>
      <c r="DU267" s="159"/>
    </row>
    <row r="268" spans="1:125">
      <c r="A268" s="153"/>
      <c r="B268" s="154"/>
      <c r="C268" s="155"/>
      <c r="D268" s="633"/>
      <c r="E268" s="634"/>
      <c r="F268" s="635"/>
      <c r="G268" s="188"/>
      <c r="H268" s="633"/>
      <c r="I268" s="634"/>
      <c r="J268" s="635"/>
      <c r="K268" s="173"/>
      <c r="L268" s="209"/>
      <c r="M268" s="834" t="s">
        <v>74</v>
      </c>
      <c r="N268" s="835"/>
      <c r="O268" s="836"/>
      <c r="P268" s="211"/>
      <c r="Q268" s="176"/>
      <c r="R268" s="176"/>
      <c r="S268" s="176"/>
      <c r="T268" s="176"/>
      <c r="U268" s="176"/>
      <c r="V268" s="176"/>
      <c r="W268" s="166"/>
      <c r="X268" s="16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7"/>
      <c r="AJ268" s="174"/>
      <c r="AK268" s="250"/>
      <c r="AL268" s="252"/>
      <c r="AM268" s="174"/>
      <c r="AN268" s="174"/>
      <c r="AO268" s="165"/>
      <c r="AP268" s="165"/>
      <c r="AQ268" s="165"/>
      <c r="AR268" s="174"/>
      <c r="AS268" s="174"/>
      <c r="AT268" s="174"/>
      <c r="AU268" s="174"/>
      <c r="AV268" s="174"/>
      <c r="AW268" s="174"/>
      <c r="AX268" s="175"/>
      <c r="AY268" s="249"/>
      <c r="AZ268" s="159"/>
      <c r="BA268" s="193"/>
      <c r="BB268" s="159"/>
      <c r="BC268" s="193"/>
      <c r="BD268" s="260" t="s">
        <v>13242</v>
      </c>
      <c r="BE268" s="159"/>
      <c r="BF268" s="159"/>
      <c r="BT268" s="159"/>
      <c r="BZ268" s="210"/>
      <c r="CA268" s="210"/>
    </row>
    <row r="269" spans="1:125" s="159" customFormat="1" ht="15" customHeight="1">
      <c r="A269" s="153"/>
      <c r="B269" s="154"/>
      <c r="C269" s="155"/>
      <c r="D269" s="633"/>
      <c r="E269" s="634"/>
      <c r="F269" s="635"/>
      <c r="G269" s="188"/>
      <c r="H269" s="633"/>
      <c r="I269" s="634"/>
      <c r="J269" s="635"/>
      <c r="K269" s="173"/>
      <c r="L269" s="209"/>
      <c r="M269" s="209"/>
      <c r="N269" s="174"/>
      <c r="O269" s="174"/>
      <c r="P269" s="209"/>
      <c r="Q269" s="174"/>
      <c r="R269" s="174"/>
      <c r="S269" s="174"/>
      <c r="T269" s="174"/>
      <c r="U269" s="174"/>
      <c r="V269" s="174"/>
      <c r="W269" s="165"/>
      <c r="X269" s="165"/>
      <c r="Y269" s="174"/>
      <c r="Z269" s="174"/>
      <c r="AA269" s="174"/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250"/>
      <c r="AL269" s="251"/>
      <c r="AM269" s="174"/>
      <c r="AN269" s="174"/>
      <c r="AO269" s="165"/>
      <c r="AP269" s="165"/>
      <c r="AQ269" s="165"/>
      <c r="AR269" s="174"/>
      <c r="AS269" s="174"/>
      <c r="AT269" s="174"/>
      <c r="AU269" s="174"/>
      <c r="AV269" s="174"/>
      <c r="AW269" s="174"/>
      <c r="AX269" s="175"/>
      <c r="AY269" s="249"/>
      <c r="BA269" s="193"/>
      <c r="BC269" s="193"/>
      <c r="BD269" s="260" t="s">
        <v>13243</v>
      </c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</row>
    <row r="270" spans="1:125" s="159" customFormat="1" ht="15" customHeight="1">
      <c r="A270" s="153"/>
      <c r="B270" s="154"/>
      <c r="C270" s="155"/>
      <c r="D270" s="633"/>
      <c r="E270" s="634"/>
      <c r="F270" s="635"/>
      <c r="G270" s="188"/>
      <c r="H270" s="834" t="s">
        <v>74</v>
      </c>
      <c r="I270" s="835"/>
      <c r="J270" s="836"/>
      <c r="K270" s="211"/>
      <c r="L270" s="176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66"/>
      <c r="X270" s="16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250"/>
      <c r="AL270" s="252"/>
      <c r="AM270" s="174"/>
      <c r="AN270" s="174"/>
      <c r="AO270" s="165"/>
      <c r="AP270" s="165"/>
      <c r="AQ270" s="165"/>
      <c r="AR270" s="174"/>
      <c r="AS270" s="174"/>
      <c r="AT270" s="174"/>
      <c r="AU270" s="174"/>
      <c r="AV270" s="174"/>
      <c r="AW270" s="174"/>
      <c r="AX270" s="175"/>
      <c r="AY270" s="249"/>
      <c r="BA270" s="193"/>
      <c r="BC270" s="193"/>
      <c r="BD270" s="260" t="s">
        <v>13244</v>
      </c>
      <c r="BZ270" s="210"/>
      <c r="CA270" s="210"/>
    </row>
    <row r="271" spans="1:125" s="159" customFormat="1" ht="15" customHeight="1">
      <c r="A271" s="153"/>
      <c r="B271" s="154"/>
      <c r="C271" s="155"/>
      <c r="D271" s="633"/>
      <c r="E271" s="634"/>
      <c r="F271" s="635"/>
      <c r="G271" s="188"/>
      <c r="H271" s="209"/>
      <c r="I271" s="174"/>
      <c r="J271" s="174"/>
      <c r="K271" s="174"/>
      <c r="L271" s="174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65"/>
      <c r="X271" s="165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56"/>
      <c r="AL271" s="246"/>
      <c r="AM271" s="156"/>
      <c r="AN271" s="156"/>
      <c r="AO271" s="156"/>
      <c r="AP271" s="156"/>
      <c r="AQ271" s="157"/>
      <c r="AR271" s="156"/>
      <c r="AS271" s="156"/>
      <c r="AT271" s="156"/>
      <c r="AU271" s="156"/>
      <c r="AV271" s="156"/>
      <c r="AW271" s="156"/>
      <c r="AX271" s="158"/>
      <c r="AY271" s="249"/>
      <c r="BA271" s="193"/>
      <c r="BC271" s="193"/>
      <c r="BD271" s="260"/>
      <c r="BZ271" s="210"/>
      <c r="CA271" s="210"/>
    </row>
    <row r="272" spans="1:125" s="159" customFormat="1" ht="15" customHeight="1">
      <c r="A272" s="153"/>
      <c r="B272" s="154"/>
      <c r="C272" s="155"/>
      <c r="D272" s="837" t="s">
        <v>74</v>
      </c>
      <c r="E272" s="838"/>
      <c r="F272" s="839"/>
      <c r="G272" s="188"/>
      <c r="H272" s="174"/>
      <c r="I272" s="174"/>
      <c r="J272" s="174"/>
      <c r="K272" s="174"/>
      <c r="L272" s="174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66"/>
      <c r="X272" s="166"/>
      <c r="Y272" s="174"/>
      <c r="Z272" s="174"/>
      <c r="AA272" s="174"/>
      <c r="AB272" s="174"/>
      <c r="AC272" s="174"/>
      <c r="AD272" s="174"/>
      <c r="AE272" s="174"/>
      <c r="AF272" s="174"/>
      <c r="AG272" s="174"/>
      <c r="AH272" s="174"/>
      <c r="AI272" s="174"/>
      <c r="AJ272" s="174"/>
      <c r="AK272" s="174"/>
      <c r="AL272" s="248"/>
      <c r="AM272" s="176"/>
      <c r="AN272" s="176"/>
      <c r="AO272" s="176"/>
      <c r="AP272" s="176"/>
      <c r="AQ272" s="166"/>
      <c r="AR272" s="176"/>
      <c r="AS272" s="176"/>
      <c r="AT272" s="176"/>
      <c r="AU272" s="176"/>
      <c r="AV272" s="176"/>
      <c r="AW272" s="176"/>
      <c r="AX272" s="177"/>
      <c r="AY272" s="249"/>
      <c r="BA272" s="193"/>
      <c r="BC272" s="193"/>
      <c r="BD272" s="260"/>
      <c r="BZ272" s="210"/>
      <c r="CA272" s="210"/>
    </row>
    <row r="273" spans="1:79" s="159" customFormat="1" ht="15" customHeight="1">
      <c r="A273" s="153"/>
      <c r="B273" s="163"/>
      <c r="C273" s="163"/>
      <c r="D273" s="279"/>
      <c r="E273" s="279"/>
      <c r="F273" s="279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Y273" s="223"/>
      <c r="Z273" s="223"/>
      <c r="AA273" s="223"/>
      <c r="AB273" s="223"/>
      <c r="AC273" s="223"/>
      <c r="AD273" s="223"/>
      <c r="AE273" s="223"/>
      <c r="AF273" s="223"/>
      <c r="AG273" s="223"/>
      <c r="AH273" s="223"/>
      <c r="AI273" s="223"/>
      <c r="AJ273" s="223"/>
      <c r="AK273" s="223"/>
      <c r="AL273" s="223"/>
      <c r="AM273" s="223"/>
      <c r="AN273" s="223"/>
      <c r="AO273" s="168"/>
      <c r="AP273" s="168"/>
      <c r="AQ273" s="168"/>
      <c r="AR273" s="223"/>
      <c r="AS273" s="223"/>
      <c r="AT273" s="223"/>
      <c r="AU273" s="223"/>
      <c r="AV273" s="223"/>
      <c r="AW273" s="223"/>
      <c r="AX273" s="223"/>
      <c r="AY273" s="249"/>
      <c r="BA273" s="193"/>
      <c r="BC273" s="193"/>
      <c r="BD273" s="260"/>
      <c r="BF273" s="43"/>
      <c r="BZ273" s="210"/>
      <c r="CA273" s="210"/>
    </row>
    <row r="274" spans="1:79" s="159" customFormat="1" ht="15" customHeight="1">
      <c r="A274" s="153"/>
      <c r="B274" s="840">
        <f>MAX(B$6:B273)+1</f>
        <v>15</v>
      </c>
      <c r="C274" s="841"/>
      <c r="D274" s="842" t="str">
        <f>IF(ISERROR(VLOOKUP(B274,ビュー一覧!$B$6:$T$100,8,FALSE)),"",VLOOKUP(B274,ビュー一覧!$B$6:$T$100,8,FALSE))</f>
        <v/>
      </c>
      <c r="E274" s="843"/>
      <c r="F274" s="843"/>
      <c r="G274" s="843"/>
      <c r="H274" s="843"/>
      <c r="I274" s="843"/>
      <c r="J274" s="843"/>
      <c r="K274" s="843"/>
      <c r="L274" s="843"/>
      <c r="M274" s="843"/>
      <c r="N274" s="844"/>
      <c r="O274" s="298" t="str">
        <f>IF(ISERROR(VLOOKUP(B274,ビュー一覧!$B$6:$T$100,19,FALSE)),"",VLOOKUP(B274,ビュー一覧!$B$6:$T$100,19,FALSE))</f>
        <v/>
      </c>
      <c r="P274" s="299"/>
      <c r="Q274" s="299"/>
      <c r="R274" s="299"/>
      <c r="S274" s="299"/>
      <c r="T274" s="299"/>
      <c r="U274" s="299"/>
      <c r="V274" s="299"/>
      <c r="W274" s="299"/>
      <c r="X274" s="299"/>
      <c r="Y274" s="299"/>
      <c r="Z274" s="300"/>
      <c r="AA274" s="845" t="str">
        <f>IF(ISERROR(VLOOKUP($B274,ビュー一覧!$B$6:$AE$100,30,FALSE)),"",VLOOKUP($B274,ビュー一覧!$B$6:$AE$100,30,FALSE))</f>
        <v/>
      </c>
      <c r="AB274" s="846"/>
      <c r="AC274" s="846"/>
      <c r="AD274" s="846"/>
      <c r="AE274" s="846"/>
      <c r="AF274" s="846"/>
      <c r="AG274" s="846"/>
      <c r="AH274" s="846"/>
      <c r="AI274" s="846"/>
      <c r="AJ274" s="846"/>
      <c r="AK274" s="846"/>
      <c r="AL274" s="846"/>
      <c r="AM274" s="846"/>
      <c r="AN274" s="846"/>
      <c r="AO274" s="846"/>
      <c r="AP274" s="846"/>
      <c r="AQ274" s="846"/>
      <c r="AR274" s="846"/>
      <c r="AS274" s="846"/>
      <c r="AT274" s="846"/>
      <c r="AU274" s="846"/>
      <c r="AV274" s="846"/>
      <c r="AW274" s="846"/>
      <c r="AX274" s="847"/>
      <c r="AY274" s="249"/>
      <c r="BA274" s="193"/>
      <c r="BC274" s="193"/>
      <c r="BD274" s="260"/>
      <c r="BF274" s="43"/>
      <c r="BZ274" s="210"/>
      <c r="CA274" s="210"/>
    </row>
    <row r="275" spans="1:79" s="159" customFormat="1" ht="15" customHeight="1">
      <c r="A275" s="153"/>
      <c r="B275" s="154"/>
      <c r="C275" s="155"/>
      <c r="D275" s="848" t="s">
        <v>72</v>
      </c>
      <c r="E275" s="849"/>
      <c r="F275" s="850"/>
      <c r="G275" s="851" t="s">
        <v>94</v>
      </c>
      <c r="H275" s="852"/>
      <c r="I275" s="852"/>
      <c r="J275" s="852"/>
      <c r="K275" s="852"/>
      <c r="L275" s="852"/>
      <c r="M275" s="852"/>
      <c r="N275" s="852"/>
      <c r="O275" s="852"/>
      <c r="P275" s="852"/>
      <c r="Q275" s="852"/>
      <c r="R275" s="852"/>
      <c r="S275" s="852"/>
      <c r="T275" s="852"/>
      <c r="U275" s="852"/>
      <c r="V275" s="852"/>
      <c r="W275" s="852"/>
      <c r="X275" s="852"/>
      <c r="Y275" s="852"/>
      <c r="Z275" s="852"/>
      <c r="AA275" s="852"/>
      <c r="AB275" s="852"/>
      <c r="AC275" s="852"/>
      <c r="AD275" s="852"/>
      <c r="AE275" s="852"/>
      <c r="AF275" s="852"/>
      <c r="AG275" s="852"/>
      <c r="AH275" s="852"/>
      <c r="AI275" s="852"/>
      <c r="AJ275" s="852"/>
      <c r="AK275" s="853"/>
      <c r="AL275" s="854" t="s">
        <v>95</v>
      </c>
      <c r="AM275" s="852"/>
      <c r="AN275" s="852"/>
      <c r="AO275" s="852"/>
      <c r="AP275" s="852"/>
      <c r="AQ275" s="852"/>
      <c r="AR275" s="852"/>
      <c r="AS275" s="852"/>
      <c r="AT275" s="852"/>
      <c r="AU275" s="852"/>
      <c r="AV275" s="852"/>
      <c r="AW275" s="852"/>
      <c r="AX275" s="855"/>
      <c r="AY275" s="249"/>
      <c r="BA275" s="193"/>
      <c r="BC275" s="193"/>
      <c r="BD275" s="260"/>
      <c r="BZ275" s="210"/>
      <c r="CA275" s="210"/>
    </row>
    <row r="276" spans="1:79" s="159" customFormat="1" ht="15" customHeight="1">
      <c r="A276" s="153"/>
      <c r="B276" s="154"/>
      <c r="C276" s="155"/>
      <c r="D276" s="828"/>
      <c r="E276" s="829"/>
      <c r="F276" s="830"/>
      <c r="G276" s="215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64"/>
      <c r="X276" s="164"/>
      <c r="Y276" s="156"/>
      <c r="Z276" s="156"/>
      <c r="AA276" s="156"/>
      <c r="AB276" s="156"/>
      <c r="AC276" s="156"/>
      <c r="AD276" s="156"/>
      <c r="AE276" s="156"/>
      <c r="AF276" s="156"/>
      <c r="AG276" s="156"/>
      <c r="AH276" s="156"/>
      <c r="AI276" s="156"/>
      <c r="AJ276" s="156"/>
      <c r="AK276" s="156"/>
      <c r="AL276" s="220"/>
      <c r="AM276" s="156"/>
      <c r="AN276" s="156"/>
      <c r="AO276" s="156"/>
      <c r="AP276" s="157"/>
      <c r="AQ276" s="196"/>
      <c r="AR276" s="156"/>
      <c r="AS276" s="156"/>
      <c r="AT276" s="156"/>
      <c r="AU276" s="156"/>
      <c r="AV276" s="156"/>
      <c r="AW276" s="156"/>
      <c r="AX276" s="158"/>
      <c r="AY276" s="249"/>
      <c r="BA276" s="193"/>
      <c r="BC276" s="193"/>
      <c r="BD276" s="260"/>
      <c r="BZ276" s="210"/>
      <c r="CA276" s="210"/>
    </row>
    <row r="277" spans="1:79" s="159" customFormat="1" ht="15" customHeight="1">
      <c r="A277" s="44"/>
      <c r="B277" s="154"/>
      <c r="C277" s="155"/>
      <c r="D277" s="606"/>
      <c r="E277" s="607"/>
      <c r="F277" s="608"/>
      <c r="G277" s="215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65"/>
      <c r="X277" s="165"/>
      <c r="Y277" s="156"/>
      <c r="Z277" s="156"/>
      <c r="AA277" s="156"/>
      <c r="AB277" s="156"/>
      <c r="AC277" s="156"/>
      <c r="AD277" s="156"/>
      <c r="AE277" s="156"/>
      <c r="AF277" s="156"/>
      <c r="AG277" s="156"/>
      <c r="AH277" s="156"/>
      <c r="AI277" s="156"/>
      <c r="AJ277" s="156"/>
      <c r="AK277" s="156"/>
      <c r="AL277" s="217"/>
      <c r="AM277" s="156"/>
      <c r="AN277" s="156"/>
      <c r="AO277" s="156"/>
      <c r="AP277" s="157"/>
      <c r="AQ277" s="197"/>
      <c r="AR277" s="156"/>
      <c r="AS277" s="156"/>
      <c r="AT277" s="156"/>
      <c r="AU277" s="156"/>
      <c r="AV277" s="156"/>
      <c r="AW277" s="156"/>
      <c r="AX277" s="158"/>
      <c r="AY277" s="249"/>
      <c r="BA277" s="193"/>
      <c r="BC277" s="193"/>
      <c r="BD277" s="260"/>
      <c r="BZ277" s="210"/>
      <c r="CA277" s="210"/>
    </row>
    <row r="278" spans="1:79" s="159" customFormat="1" ht="15" customHeight="1">
      <c r="A278" s="153"/>
      <c r="B278" s="154"/>
      <c r="C278" s="155"/>
      <c r="D278" s="606"/>
      <c r="E278" s="607"/>
      <c r="F278" s="608"/>
      <c r="G278" s="215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65"/>
      <c r="X278" s="165"/>
      <c r="Y278" s="156"/>
      <c r="Z278" s="156"/>
      <c r="AA278" s="156"/>
      <c r="AB278" s="156"/>
      <c r="AC278" s="156"/>
      <c r="AD278" s="156"/>
      <c r="AE278" s="156"/>
      <c r="AF278" s="156"/>
      <c r="AG278" s="156"/>
      <c r="AH278" s="156"/>
      <c r="AI278" s="156"/>
      <c r="AJ278" s="156"/>
      <c r="AK278" s="156"/>
      <c r="AL278" s="217"/>
      <c r="AM278" s="156"/>
      <c r="AN278" s="156"/>
      <c r="AO278" s="156"/>
      <c r="AP278" s="157"/>
      <c r="AQ278" s="197"/>
      <c r="AR278" s="156"/>
      <c r="AS278" s="156"/>
      <c r="AT278" s="156"/>
      <c r="AU278" s="156"/>
      <c r="AV278" s="156"/>
      <c r="AW278" s="156"/>
      <c r="AX278" s="158"/>
      <c r="AY278" s="249"/>
      <c r="BA278" s="193"/>
      <c r="BC278" s="193"/>
      <c r="BD278" s="260"/>
      <c r="BZ278" s="210"/>
      <c r="CA278" s="210"/>
    </row>
    <row r="279" spans="1:79" s="159" customFormat="1" ht="15" customHeight="1">
      <c r="A279" s="153"/>
      <c r="B279" s="154"/>
      <c r="C279" s="155"/>
      <c r="D279" s="606"/>
      <c r="E279" s="607"/>
      <c r="F279" s="608"/>
      <c r="G279" s="215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65"/>
      <c r="X279" s="165"/>
      <c r="Y279" s="156"/>
      <c r="Z279" s="156"/>
      <c r="AA279" s="156"/>
      <c r="AB279" s="156"/>
      <c r="AC279" s="156"/>
      <c r="AD279" s="156"/>
      <c r="AE279" s="156"/>
      <c r="AF279" s="156"/>
      <c r="AG279" s="156"/>
      <c r="AH279" s="156"/>
      <c r="AI279" s="156"/>
      <c r="AJ279" s="156"/>
      <c r="AK279" s="156"/>
      <c r="AL279" s="217"/>
      <c r="AM279" s="156"/>
      <c r="AN279" s="156"/>
      <c r="AO279" s="156"/>
      <c r="AP279" s="157"/>
      <c r="AQ279" s="197"/>
      <c r="AR279" s="156"/>
      <c r="AS279" s="156"/>
      <c r="AT279" s="156"/>
      <c r="AU279" s="156"/>
      <c r="AV279" s="156"/>
      <c r="AW279" s="156"/>
      <c r="AX279" s="158"/>
      <c r="AY279" s="249"/>
      <c r="BA279" s="193"/>
      <c r="BC279" s="193"/>
      <c r="BD279" s="260"/>
      <c r="BZ279" s="210"/>
      <c r="CA279" s="210"/>
    </row>
    <row r="280" spans="1:79" s="159" customFormat="1" ht="15" customHeight="1">
      <c r="A280" s="153"/>
      <c r="B280" s="154"/>
      <c r="C280" s="155"/>
      <c r="D280" s="856" t="s">
        <v>8628</v>
      </c>
      <c r="E280" s="857"/>
      <c r="F280" s="858"/>
      <c r="G280" s="215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336"/>
      <c r="X280" s="336"/>
      <c r="Y280" s="156"/>
      <c r="Z280" s="156"/>
      <c r="AA280" s="156"/>
      <c r="AB280" s="156"/>
      <c r="AC280" s="156"/>
      <c r="AD280" s="156"/>
      <c r="AE280" s="156"/>
      <c r="AF280" s="156"/>
      <c r="AG280" s="156"/>
      <c r="AH280" s="156"/>
      <c r="AI280" s="156"/>
      <c r="AJ280" s="156"/>
      <c r="AK280" s="156"/>
      <c r="AL280" s="216"/>
      <c r="AM280" s="174"/>
      <c r="AN280" s="174"/>
      <c r="AO280" s="174"/>
      <c r="AP280" s="334"/>
      <c r="AQ280" s="334"/>
      <c r="AR280" s="174"/>
      <c r="AS280" s="174"/>
      <c r="AT280" s="174"/>
      <c r="AU280" s="174"/>
      <c r="AV280" s="174"/>
      <c r="AW280" s="174"/>
      <c r="AX280" s="175"/>
      <c r="AY280" s="249"/>
      <c r="BA280" s="193"/>
      <c r="BC280" s="193"/>
      <c r="BD280" s="260"/>
      <c r="BZ280" s="210"/>
      <c r="CA280" s="210"/>
    </row>
    <row r="281" spans="1:79" s="159" customFormat="1" ht="15" customHeight="1">
      <c r="A281" s="153"/>
      <c r="B281" s="154"/>
      <c r="C281" s="155"/>
      <c r="D281" s="606"/>
      <c r="E281" s="607"/>
      <c r="F281" s="608"/>
      <c r="G281" s="215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65"/>
      <c r="X281" s="165"/>
      <c r="Y281" s="156"/>
      <c r="Z281" s="156"/>
      <c r="AA281" s="156"/>
      <c r="AB281" s="156"/>
      <c r="AC281" s="156"/>
      <c r="AD281" s="156"/>
      <c r="AE281" s="156"/>
      <c r="AF281" s="156"/>
      <c r="AG281" s="156"/>
      <c r="AH281" s="156"/>
      <c r="AI281" s="156"/>
      <c r="AJ281" s="156"/>
      <c r="AK281" s="156"/>
      <c r="AL281" s="216"/>
      <c r="AM281" s="174"/>
      <c r="AN281" s="174"/>
      <c r="AO281" s="174"/>
      <c r="AP281" s="165"/>
      <c r="AQ281" s="334"/>
      <c r="AR281" s="174"/>
      <c r="AS281" s="174"/>
      <c r="AT281" s="174"/>
      <c r="AU281" s="174"/>
      <c r="AV281" s="174"/>
      <c r="AW281" s="174"/>
      <c r="AX281" s="175"/>
      <c r="AY281" s="249"/>
      <c r="BA281" s="193"/>
      <c r="BC281" s="193"/>
      <c r="BD281" s="260"/>
      <c r="BZ281" s="210"/>
      <c r="CA281" s="210"/>
    </row>
    <row r="282" spans="1:79" s="159" customFormat="1" ht="15" customHeight="1">
      <c r="A282" s="153"/>
      <c r="B282" s="154"/>
      <c r="C282" s="155"/>
      <c r="D282" s="606"/>
      <c r="E282" s="607"/>
      <c r="F282" s="608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65"/>
      <c r="X282" s="165"/>
      <c r="Y282" s="156"/>
      <c r="Z282" s="156"/>
      <c r="AA282" s="156"/>
      <c r="AB282" s="156"/>
      <c r="AC282" s="156"/>
      <c r="AD282" s="156"/>
      <c r="AE282" s="156"/>
      <c r="AF282" s="156"/>
      <c r="AG282" s="156"/>
      <c r="AH282" s="156"/>
      <c r="AI282" s="156"/>
      <c r="AJ282" s="156"/>
      <c r="AK282" s="156"/>
      <c r="AL282" s="213"/>
      <c r="AM282" s="156"/>
      <c r="AN282" s="156"/>
      <c r="AO282" s="156"/>
      <c r="AP282" s="157"/>
      <c r="AQ282" s="197"/>
      <c r="AR282" s="156"/>
      <c r="AS282" s="156"/>
      <c r="AT282" s="156"/>
      <c r="AU282" s="156"/>
      <c r="AV282" s="156"/>
      <c r="AW282" s="156"/>
      <c r="AX282" s="158"/>
      <c r="AY282" s="249"/>
      <c r="BA282" s="193"/>
      <c r="BC282" s="193"/>
      <c r="BD282" s="260"/>
      <c r="BZ282" s="210"/>
      <c r="CA282" s="210"/>
    </row>
    <row r="283" spans="1:79" s="159" customFormat="1" ht="15" customHeight="1">
      <c r="A283" s="153"/>
      <c r="B283" s="154"/>
      <c r="C283" s="155"/>
      <c r="D283" s="606"/>
      <c r="E283" s="607"/>
      <c r="F283" s="608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65"/>
      <c r="X283" s="165"/>
      <c r="Y283" s="156"/>
      <c r="Z283" s="156"/>
      <c r="AA283" s="156"/>
      <c r="AB283" s="156"/>
      <c r="AC283" s="156"/>
      <c r="AD283" s="156"/>
      <c r="AE283" s="156"/>
      <c r="AF283" s="156"/>
      <c r="AG283" s="156"/>
      <c r="AH283" s="156"/>
      <c r="AI283" s="156"/>
      <c r="AJ283" s="156"/>
      <c r="AK283" s="156"/>
      <c r="AL283" s="213"/>
      <c r="AM283" s="156"/>
      <c r="AN283" s="156"/>
      <c r="AO283" s="156"/>
      <c r="AP283" s="157"/>
      <c r="AQ283" s="197"/>
      <c r="AR283" s="156"/>
      <c r="AS283" s="156"/>
      <c r="AT283" s="156"/>
      <c r="AU283" s="156"/>
      <c r="AV283" s="156"/>
      <c r="AW283" s="156"/>
      <c r="AX283" s="158"/>
      <c r="AY283" s="249"/>
      <c r="BA283" s="193"/>
      <c r="BC283" s="193"/>
      <c r="BD283" s="260"/>
      <c r="BZ283" s="210"/>
      <c r="CA283" s="210"/>
    </row>
    <row r="284" spans="1:79" s="159" customFormat="1" ht="15" customHeight="1">
      <c r="A284" s="153"/>
      <c r="B284" s="154"/>
      <c r="C284" s="155"/>
      <c r="D284" s="606"/>
      <c r="E284" s="607"/>
      <c r="F284" s="608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65"/>
      <c r="X284" s="165"/>
      <c r="Y284" s="156"/>
      <c r="Z284" s="156"/>
      <c r="AA284" s="156"/>
      <c r="AB284" s="156"/>
      <c r="AC284" s="156"/>
      <c r="AD284" s="156"/>
      <c r="AE284" s="156"/>
      <c r="AF284" s="156"/>
      <c r="AG284" s="156"/>
      <c r="AH284" s="156"/>
      <c r="AI284" s="156"/>
      <c r="AJ284" s="156"/>
      <c r="AK284" s="156"/>
      <c r="AL284" s="213"/>
      <c r="AM284" s="156"/>
      <c r="AN284" s="156"/>
      <c r="AO284" s="156"/>
      <c r="AP284" s="157"/>
      <c r="AQ284" s="197"/>
      <c r="AR284" s="156"/>
      <c r="AS284" s="156"/>
      <c r="AT284" s="156"/>
      <c r="AU284" s="156"/>
      <c r="AV284" s="156"/>
      <c r="AW284" s="156"/>
      <c r="AX284" s="158"/>
      <c r="AY284" s="249"/>
      <c r="BA284" s="193"/>
      <c r="BC284" s="193"/>
      <c r="BD284" s="260"/>
      <c r="BZ284" s="210"/>
      <c r="CA284" s="210"/>
    </row>
    <row r="285" spans="1:79" s="159" customFormat="1" ht="15" customHeight="1">
      <c r="A285" s="153"/>
      <c r="B285" s="154"/>
      <c r="C285" s="155"/>
      <c r="D285" s="606"/>
      <c r="E285" s="607"/>
      <c r="F285" s="608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65"/>
      <c r="X285" s="165"/>
      <c r="Y285" s="156"/>
      <c r="Z285" s="156"/>
      <c r="AA285" s="156"/>
      <c r="AB285" s="156"/>
      <c r="AC285" s="156"/>
      <c r="AD285" s="156"/>
      <c r="AE285" s="156"/>
      <c r="AF285" s="156"/>
      <c r="AG285" s="156"/>
      <c r="AH285" s="156"/>
      <c r="AI285" s="156"/>
      <c r="AJ285" s="156"/>
      <c r="AK285" s="156"/>
      <c r="AL285" s="213"/>
      <c r="AM285" s="156"/>
      <c r="AN285" s="156"/>
      <c r="AO285" s="156"/>
      <c r="AP285" s="157"/>
      <c r="AQ285" s="197"/>
      <c r="AR285" s="156"/>
      <c r="AS285" s="156"/>
      <c r="AT285" s="156"/>
      <c r="AU285" s="156"/>
      <c r="AV285" s="156"/>
      <c r="AW285" s="156"/>
      <c r="AX285" s="158"/>
      <c r="AY285" s="249"/>
      <c r="BA285" s="193"/>
      <c r="BC285" s="193"/>
      <c r="BD285" s="260"/>
      <c r="BZ285" s="210"/>
      <c r="CA285" s="210"/>
    </row>
    <row r="286" spans="1:79" s="159" customFormat="1" ht="15" customHeight="1">
      <c r="A286" s="153"/>
      <c r="B286" s="154"/>
      <c r="C286" s="155"/>
      <c r="D286" s="606"/>
      <c r="E286" s="607"/>
      <c r="F286" s="608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65"/>
      <c r="X286" s="165"/>
      <c r="Y286" s="156"/>
      <c r="Z286" s="156"/>
      <c r="AA286" s="156"/>
      <c r="AB286" s="156"/>
      <c r="AC286" s="156"/>
      <c r="AD286" s="156"/>
      <c r="AE286" s="156"/>
      <c r="AF286" s="156"/>
      <c r="AG286" s="156"/>
      <c r="AH286" s="156"/>
      <c r="AI286" s="156"/>
      <c r="AJ286" s="156"/>
      <c r="AK286" s="156"/>
      <c r="AL286" s="213"/>
      <c r="AM286" s="156"/>
      <c r="AN286" s="156"/>
      <c r="AO286" s="156"/>
      <c r="AP286" s="157"/>
      <c r="AQ286" s="197"/>
      <c r="AR286" s="156"/>
      <c r="AS286" s="156"/>
      <c r="AT286" s="156"/>
      <c r="AU286" s="156"/>
      <c r="AV286" s="156"/>
      <c r="AW286" s="156"/>
      <c r="AX286" s="158"/>
      <c r="AY286" s="249"/>
      <c r="BA286" s="193"/>
      <c r="BC286" s="193"/>
      <c r="BD286" s="260"/>
      <c r="BZ286" s="210"/>
      <c r="CA286" s="210"/>
    </row>
    <row r="287" spans="1:79" s="159" customFormat="1" ht="15" customHeight="1">
      <c r="A287" s="153"/>
      <c r="B287" s="154"/>
      <c r="C287" s="155"/>
      <c r="D287" s="606"/>
      <c r="E287" s="607"/>
      <c r="F287" s="608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65"/>
      <c r="X287" s="165"/>
      <c r="Y287" s="156"/>
      <c r="Z287" s="156"/>
      <c r="AA287" s="156"/>
      <c r="AB287" s="156"/>
      <c r="AC287" s="156"/>
      <c r="AD287" s="156"/>
      <c r="AE287" s="156"/>
      <c r="AF287" s="156"/>
      <c r="AG287" s="156"/>
      <c r="AH287" s="156"/>
      <c r="AI287" s="156"/>
      <c r="AJ287" s="156"/>
      <c r="AK287" s="156"/>
      <c r="AL287" s="213"/>
      <c r="AM287" s="156"/>
      <c r="AN287" s="156"/>
      <c r="AO287" s="156"/>
      <c r="AP287" s="157"/>
      <c r="AQ287" s="197"/>
      <c r="AR287" s="156"/>
      <c r="AS287" s="156"/>
      <c r="AT287" s="156"/>
      <c r="AU287" s="156"/>
      <c r="AV287" s="156"/>
      <c r="AW287" s="156"/>
      <c r="AX287" s="158"/>
      <c r="AY287" s="249"/>
      <c r="BA287" s="193"/>
      <c r="BC287" s="193"/>
      <c r="BD287" s="260"/>
      <c r="BZ287" s="210"/>
      <c r="CA287" s="210"/>
    </row>
    <row r="288" spans="1:79" s="159" customFormat="1" ht="15" customHeight="1">
      <c r="A288" s="153"/>
      <c r="B288" s="154"/>
      <c r="C288" s="155"/>
      <c r="D288" s="606"/>
      <c r="E288" s="607"/>
      <c r="F288" s="608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65"/>
      <c r="X288" s="165"/>
      <c r="Y288" s="156"/>
      <c r="Z288" s="156"/>
      <c r="AA288" s="156"/>
      <c r="AB288" s="156"/>
      <c r="AC288" s="156"/>
      <c r="AD288" s="156"/>
      <c r="AE288" s="156"/>
      <c r="AF288" s="156"/>
      <c r="AG288" s="156"/>
      <c r="AH288" s="156"/>
      <c r="AI288" s="156"/>
      <c r="AJ288" s="156"/>
      <c r="AK288" s="156"/>
      <c r="AL288" s="213"/>
      <c r="AM288" s="156"/>
      <c r="AN288" s="156"/>
      <c r="AO288" s="156"/>
      <c r="AP288" s="157"/>
      <c r="AQ288" s="197"/>
      <c r="AR288" s="156"/>
      <c r="AS288" s="156"/>
      <c r="AT288" s="156"/>
      <c r="AU288" s="156"/>
      <c r="AV288" s="156"/>
      <c r="AW288" s="156"/>
      <c r="AX288" s="158"/>
      <c r="AY288" s="249"/>
      <c r="BA288" s="193"/>
      <c r="BC288" s="193"/>
      <c r="BD288" s="260"/>
      <c r="BZ288" s="210"/>
      <c r="CA288" s="210"/>
    </row>
    <row r="289" spans="1:79" s="159" customFormat="1" ht="15" customHeight="1">
      <c r="A289" s="153"/>
      <c r="B289" s="154"/>
      <c r="C289" s="155"/>
      <c r="D289" s="606"/>
      <c r="E289" s="607"/>
      <c r="F289" s="608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65"/>
      <c r="X289" s="165"/>
      <c r="Y289" s="156"/>
      <c r="Z289" s="156"/>
      <c r="AA289" s="156"/>
      <c r="AB289" s="156"/>
      <c r="AC289" s="156"/>
      <c r="AD289" s="156"/>
      <c r="AE289" s="156"/>
      <c r="AF289" s="156"/>
      <c r="AG289" s="156"/>
      <c r="AH289" s="156"/>
      <c r="AI289" s="156"/>
      <c r="AJ289" s="156"/>
      <c r="AK289" s="156"/>
      <c r="AL289" s="213"/>
      <c r="AM289" s="156"/>
      <c r="AN289" s="156"/>
      <c r="AO289" s="156"/>
      <c r="AP289" s="157"/>
      <c r="AQ289" s="197"/>
      <c r="AR289" s="156"/>
      <c r="AS289" s="156"/>
      <c r="AT289" s="156"/>
      <c r="AU289" s="156"/>
      <c r="AV289" s="156"/>
      <c r="AW289" s="156"/>
      <c r="AX289" s="158"/>
      <c r="AY289" s="249"/>
      <c r="BA289" s="193"/>
      <c r="BC289" s="193"/>
      <c r="BD289" s="260"/>
      <c r="BZ289" s="210"/>
      <c r="CA289" s="210"/>
    </row>
    <row r="290" spans="1:79" s="159" customFormat="1" ht="15" customHeight="1">
      <c r="A290" s="153"/>
      <c r="B290" s="154"/>
      <c r="C290" s="155"/>
      <c r="D290" s="606"/>
      <c r="E290" s="607"/>
      <c r="F290" s="608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65"/>
      <c r="X290" s="165"/>
      <c r="Y290" s="156"/>
      <c r="Z290" s="156"/>
      <c r="AA290" s="156"/>
      <c r="AB290" s="156"/>
      <c r="AC290" s="156"/>
      <c r="AD290" s="156"/>
      <c r="AE290" s="156"/>
      <c r="AF290" s="156"/>
      <c r="AG290" s="156"/>
      <c r="AH290" s="156"/>
      <c r="AI290" s="156"/>
      <c r="AJ290" s="156"/>
      <c r="AK290" s="156"/>
      <c r="AL290" s="213"/>
      <c r="AM290" s="156"/>
      <c r="AN290" s="156"/>
      <c r="AO290" s="156"/>
      <c r="AP290" s="157"/>
      <c r="AQ290" s="197"/>
      <c r="AR290" s="156"/>
      <c r="AS290" s="156"/>
      <c r="AT290" s="156"/>
      <c r="AU290" s="156"/>
      <c r="AV290" s="156"/>
      <c r="AW290" s="156"/>
      <c r="AX290" s="158"/>
      <c r="AY290" s="249"/>
      <c r="BA290" s="193"/>
      <c r="BC290" s="193"/>
      <c r="BD290" s="260"/>
      <c r="BZ290" s="210"/>
      <c r="CA290" s="210"/>
    </row>
    <row r="291" spans="1:79" s="159" customFormat="1" ht="15" customHeight="1">
      <c r="A291" s="153"/>
      <c r="B291" s="154"/>
      <c r="C291" s="155"/>
      <c r="D291" s="606"/>
      <c r="E291" s="607"/>
      <c r="F291" s="608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65"/>
      <c r="X291" s="165"/>
      <c r="Y291" s="156"/>
      <c r="Z291" s="156"/>
      <c r="AA291" s="156"/>
      <c r="AB291" s="156"/>
      <c r="AC291" s="156"/>
      <c r="AD291" s="156"/>
      <c r="AE291" s="156"/>
      <c r="AF291" s="156"/>
      <c r="AG291" s="156"/>
      <c r="AH291" s="156"/>
      <c r="AI291" s="156"/>
      <c r="AJ291" s="156"/>
      <c r="AK291" s="156"/>
      <c r="AL291" s="213"/>
      <c r="AM291" s="156"/>
      <c r="AN291" s="156"/>
      <c r="AO291" s="156"/>
      <c r="AP291" s="157"/>
      <c r="AQ291" s="197"/>
      <c r="AR291" s="156"/>
      <c r="AS291" s="156"/>
      <c r="AT291" s="156"/>
      <c r="AU291" s="156"/>
      <c r="AV291" s="156"/>
      <c r="AW291" s="156"/>
      <c r="AX291" s="158"/>
      <c r="AY291" s="249"/>
      <c r="BA291" s="193"/>
      <c r="BC291" s="193"/>
      <c r="BD291" s="260"/>
      <c r="BZ291" s="210"/>
      <c r="CA291" s="210"/>
    </row>
    <row r="292" spans="1:79" s="159" customFormat="1" ht="15" customHeight="1">
      <c r="A292" s="153"/>
      <c r="B292" s="154"/>
      <c r="C292" s="155"/>
      <c r="D292" s="606"/>
      <c r="E292" s="607"/>
      <c r="F292" s="608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65"/>
      <c r="X292" s="165"/>
      <c r="Y292" s="156"/>
      <c r="Z292" s="156"/>
      <c r="AA292" s="156"/>
      <c r="AB292" s="156"/>
      <c r="AC292" s="156"/>
      <c r="AD292" s="156"/>
      <c r="AE292" s="156"/>
      <c r="AF292" s="156"/>
      <c r="AG292" s="156"/>
      <c r="AH292" s="156"/>
      <c r="AI292" s="156"/>
      <c r="AJ292" s="156"/>
      <c r="AK292" s="156"/>
      <c r="AL292" s="213"/>
      <c r="AM292" s="156"/>
      <c r="AN292" s="156"/>
      <c r="AO292" s="156"/>
      <c r="AP292" s="157"/>
      <c r="AQ292" s="197"/>
      <c r="AR292" s="156"/>
      <c r="AS292" s="156"/>
      <c r="AT292" s="156"/>
      <c r="AU292" s="156"/>
      <c r="AV292" s="156"/>
      <c r="AW292" s="156"/>
      <c r="AX292" s="158"/>
      <c r="AY292" s="249"/>
      <c r="BA292" s="193"/>
      <c r="BC292" s="193"/>
      <c r="BD292" s="260"/>
      <c r="BZ292" s="210"/>
      <c r="CA292" s="210"/>
    </row>
    <row r="293" spans="1:79" s="159" customFormat="1" ht="15" customHeight="1">
      <c r="A293" s="153"/>
      <c r="B293" s="154"/>
      <c r="C293" s="155"/>
      <c r="D293" s="606"/>
      <c r="E293" s="607"/>
      <c r="F293" s="608"/>
      <c r="G293" s="173"/>
      <c r="H293" s="174"/>
      <c r="I293" s="174"/>
      <c r="J293" s="174"/>
      <c r="K293" s="174"/>
      <c r="L293" s="174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65"/>
      <c r="X293" s="165"/>
      <c r="Y293" s="174"/>
      <c r="Z293" s="174"/>
      <c r="AA293" s="174"/>
      <c r="AB293" s="174"/>
      <c r="AC293" s="174"/>
      <c r="AD293" s="174"/>
      <c r="AE293" s="174"/>
      <c r="AF293" s="174"/>
      <c r="AG293" s="174"/>
      <c r="AH293" s="174"/>
      <c r="AI293" s="174"/>
      <c r="AJ293" s="174"/>
      <c r="AK293" s="174"/>
      <c r="AL293" s="216"/>
      <c r="AM293" s="174"/>
      <c r="AN293" s="174"/>
      <c r="AO293" s="174"/>
      <c r="AP293" s="174"/>
      <c r="AQ293" s="255"/>
      <c r="AR293" s="174"/>
      <c r="AS293" s="174"/>
      <c r="AT293" s="174"/>
      <c r="AU293" s="174"/>
      <c r="AV293" s="174"/>
      <c r="AW293" s="174"/>
      <c r="AX293" s="175"/>
      <c r="AY293" s="249"/>
      <c r="BA293" s="193"/>
      <c r="BC293" s="193"/>
      <c r="BD293" s="260"/>
      <c r="BZ293" s="210"/>
      <c r="CA293" s="210"/>
    </row>
    <row r="294" spans="1:79" s="159" customFormat="1" ht="15" customHeight="1">
      <c r="A294" s="153"/>
      <c r="B294" s="154"/>
      <c r="C294" s="155"/>
      <c r="D294" s="606"/>
      <c r="E294" s="607"/>
      <c r="F294" s="608"/>
      <c r="G294" s="173"/>
      <c r="H294" s="209"/>
      <c r="I294" s="174"/>
      <c r="J294" s="174"/>
      <c r="K294" s="174"/>
      <c r="L294" s="174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65"/>
      <c r="X294" s="165"/>
      <c r="Y294" s="174"/>
      <c r="Z294" s="174"/>
      <c r="AA294" s="174"/>
      <c r="AB294" s="174"/>
      <c r="AC294" s="174"/>
      <c r="AD294" s="174"/>
      <c r="AE294" s="174"/>
      <c r="AF294" s="174"/>
      <c r="AG294" s="174"/>
      <c r="AH294" s="174"/>
      <c r="AI294" s="174"/>
      <c r="AJ294" s="174"/>
      <c r="AK294" s="174"/>
      <c r="AL294" s="216"/>
      <c r="AM294" s="174"/>
      <c r="AN294" s="174"/>
      <c r="AO294" s="174"/>
      <c r="AP294" s="174"/>
      <c r="AQ294" s="255"/>
      <c r="AR294" s="174"/>
      <c r="AS294" s="174"/>
      <c r="AT294" s="174"/>
      <c r="AU294" s="174"/>
      <c r="AV294" s="174"/>
      <c r="AW294" s="174"/>
      <c r="AX294" s="175"/>
      <c r="AY294" s="249"/>
      <c r="BA294" s="193"/>
      <c r="BC294" s="193"/>
      <c r="BD294" s="261"/>
      <c r="BZ294" s="210"/>
      <c r="CA294" s="210"/>
    </row>
    <row r="295" spans="1:79" s="159" customFormat="1" ht="15" customHeight="1">
      <c r="A295" s="153"/>
      <c r="B295" s="154"/>
      <c r="C295" s="155"/>
      <c r="D295" s="606"/>
      <c r="E295" s="607"/>
      <c r="F295" s="608"/>
      <c r="G295" s="211"/>
      <c r="H295" s="219"/>
      <c r="I295" s="219"/>
      <c r="J295" s="176"/>
      <c r="K295" s="176"/>
      <c r="L295" s="176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66"/>
      <c r="X295" s="16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76"/>
      <c r="AI295" s="176"/>
      <c r="AJ295" s="176"/>
      <c r="AK295" s="176"/>
      <c r="AL295" s="277"/>
      <c r="AM295" s="176"/>
      <c r="AN295" s="176"/>
      <c r="AO295" s="176"/>
      <c r="AP295" s="176"/>
      <c r="AQ295" s="278"/>
      <c r="AR295" s="176"/>
      <c r="AS295" s="176"/>
      <c r="AT295" s="176"/>
      <c r="AU295" s="176"/>
      <c r="AV295" s="176"/>
      <c r="AW295" s="176"/>
      <c r="AX295" s="177"/>
      <c r="AY295" s="249"/>
      <c r="BA295" s="193"/>
      <c r="BC295" s="193"/>
      <c r="BD295" s="260"/>
    </row>
    <row r="296" spans="1:79" s="159" customFormat="1" ht="15" customHeight="1">
      <c r="A296" s="153"/>
      <c r="B296" s="154"/>
      <c r="C296" s="155"/>
      <c r="D296" s="848" t="s">
        <v>73</v>
      </c>
      <c r="E296" s="849"/>
      <c r="F296" s="850"/>
      <c r="G296" s="218"/>
      <c r="H296" s="171"/>
      <c r="I296" s="171"/>
      <c r="J296" s="171"/>
      <c r="K296" s="171"/>
      <c r="L296" s="171"/>
      <c r="M296" s="171"/>
      <c r="N296" s="171"/>
      <c r="O296" s="171"/>
      <c r="P296" s="171"/>
      <c r="Q296" s="171"/>
      <c r="R296" s="171"/>
      <c r="S296" s="171"/>
      <c r="T296" s="171"/>
      <c r="U296" s="171"/>
      <c r="V296" s="171"/>
      <c r="W296" s="164"/>
      <c r="X296" s="164"/>
      <c r="Y296" s="171"/>
      <c r="Z296" s="171"/>
      <c r="AA296" s="171"/>
      <c r="AB296" s="171"/>
      <c r="AC296" s="171"/>
      <c r="AD296" s="171"/>
      <c r="AE296" s="171"/>
      <c r="AF296" s="171"/>
      <c r="AG296" s="171"/>
      <c r="AH296" s="171"/>
      <c r="AI296" s="171"/>
      <c r="AJ296" s="171"/>
      <c r="AK296" s="171"/>
      <c r="AL296" s="247"/>
      <c r="AM296" s="171"/>
      <c r="AN296" s="171"/>
      <c r="AO296" s="171"/>
      <c r="AP296" s="171"/>
      <c r="AQ296" s="164"/>
      <c r="AR296" s="171"/>
      <c r="AS296" s="171"/>
      <c r="AT296" s="171"/>
      <c r="AU296" s="171"/>
      <c r="AV296" s="171"/>
      <c r="AW296" s="171"/>
      <c r="AX296" s="172"/>
      <c r="AY296" s="249"/>
      <c r="BA296" s="193"/>
      <c r="BC296" s="193"/>
      <c r="BD296" s="260"/>
    </row>
    <row r="297" spans="1:79" s="159" customFormat="1" ht="15" customHeight="1">
      <c r="A297" s="153"/>
      <c r="B297" s="154"/>
      <c r="C297" s="155"/>
      <c r="D297" s="606"/>
      <c r="E297" s="607"/>
      <c r="F297" s="608"/>
      <c r="G297" s="188"/>
      <c r="H297" s="825" t="s">
        <v>76</v>
      </c>
      <c r="I297" s="826"/>
      <c r="J297" s="827"/>
      <c r="K297" s="218"/>
      <c r="L297" s="171"/>
      <c r="M297" s="171"/>
      <c r="N297" s="171"/>
      <c r="O297" s="171"/>
      <c r="P297" s="171"/>
      <c r="Q297" s="171"/>
      <c r="R297" s="171"/>
      <c r="S297" s="171"/>
      <c r="T297" s="171"/>
      <c r="U297" s="171"/>
      <c r="V297" s="171"/>
      <c r="W297" s="164"/>
      <c r="X297" s="164"/>
      <c r="Y297" s="171"/>
      <c r="Z297" s="171"/>
      <c r="AA297" s="171"/>
      <c r="AB297" s="171"/>
      <c r="AC297" s="171"/>
      <c r="AD297" s="171"/>
      <c r="AE297" s="171"/>
      <c r="AF297" s="171"/>
      <c r="AG297" s="171"/>
      <c r="AH297" s="171"/>
      <c r="AI297" s="171"/>
      <c r="AJ297" s="171"/>
      <c r="AK297" s="250"/>
      <c r="AL297" s="252"/>
      <c r="AM297" s="174"/>
      <c r="AN297" s="174"/>
      <c r="AO297" s="165"/>
      <c r="AP297" s="165"/>
      <c r="AQ297" s="165"/>
      <c r="AR297" s="174"/>
      <c r="AS297" s="174"/>
      <c r="AT297" s="174"/>
      <c r="AU297" s="174"/>
      <c r="AV297" s="174"/>
      <c r="AW297" s="174"/>
      <c r="AX297" s="175"/>
      <c r="AY297" s="249"/>
      <c r="BA297" s="193"/>
      <c r="BC297" s="193"/>
      <c r="BD297" s="260"/>
    </row>
    <row r="298" spans="1:79" s="159" customFormat="1" ht="15" customHeight="1">
      <c r="A298" s="153"/>
      <c r="B298" s="154"/>
      <c r="C298" s="155"/>
      <c r="D298" s="606"/>
      <c r="E298" s="607"/>
      <c r="F298" s="608"/>
      <c r="G298" s="188"/>
      <c r="H298" s="828" t="s">
        <v>72</v>
      </c>
      <c r="I298" s="829"/>
      <c r="J298" s="830"/>
      <c r="K298" s="212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7"/>
      <c r="X298" s="157"/>
      <c r="Y298" s="156"/>
      <c r="Z298" s="156"/>
      <c r="AA298" s="156"/>
      <c r="AB298" s="156"/>
      <c r="AC298" s="156"/>
      <c r="AD298" s="156"/>
      <c r="AE298" s="156"/>
      <c r="AF298" s="156"/>
      <c r="AG298" s="156"/>
      <c r="AH298" s="156"/>
      <c r="AI298" s="156"/>
      <c r="AJ298" s="156"/>
      <c r="AK298" s="250"/>
      <c r="AL298" s="251"/>
      <c r="AM298" s="174"/>
      <c r="AN298" s="174"/>
      <c r="AO298" s="165"/>
      <c r="AP298" s="165"/>
      <c r="AQ298" s="165"/>
      <c r="AR298" s="174"/>
      <c r="AS298" s="174"/>
      <c r="AT298" s="174"/>
      <c r="AU298" s="174"/>
      <c r="AV298" s="174"/>
      <c r="AW298" s="174"/>
      <c r="AX298" s="175"/>
      <c r="AY298" s="249"/>
      <c r="BA298" s="193"/>
      <c r="BC298" s="193"/>
      <c r="BD298" s="260"/>
    </row>
    <row r="299" spans="1:79" s="159" customFormat="1" ht="15" customHeight="1">
      <c r="A299" s="153"/>
      <c r="B299" s="154"/>
      <c r="C299" s="155"/>
      <c r="D299" s="606"/>
      <c r="E299" s="607"/>
      <c r="F299" s="608"/>
      <c r="G299" s="188"/>
      <c r="H299" s="606"/>
      <c r="I299" s="607"/>
      <c r="J299" s="608"/>
      <c r="K299" s="173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65"/>
      <c r="X299" s="165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250"/>
      <c r="AL299" s="251"/>
      <c r="AM299" s="174"/>
      <c r="AN299" s="174"/>
      <c r="AO299" s="165"/>
      <c r="AP299" s="165"/>
      <c r="AQ299" s="165"/>
      <c r="AR299" s="174"/>
      <c r="AS299" s="174"/>
      <c r="AT299" s="174"/>
      <c r="AU299" s="174"/>
      <c r="AV299" s="174"/>
      <c r="AW299" s="174"/>
      <c r="AX299" s="175"/>
      <c r="AY299" s="249"/>
      <c r="BA299" s="193"/>
      <c r="BC299" s="193"/>
      <c r="BD299" s="260"/>
    </row>
    <row r="300" spans="1:79" s="159" customFormat="1" ht="15" customHeight="1">
      <c r="A300" s="153"/>
      <c r="B300" s="154"/>
      <c r="C300" s="155"/>
      <c r="D300" s="606"/>
      <c r="E300" s="607"/>
      <c r="F300" s="608"/>
      <c r="G300" s="188"/>
      <c r="H300" s="606"/>
      <c r="I300" s="607"/>
      <c r="J300" s="608"/>
      <c r="K300" s="188"/>
      <c r="L300" s="174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65"/>
      <c r="X300" s="165"/>
      <c r="Y300" s="174"/>
      <c r="Z300" s="174"/>
      <c r="AA300" s="174"/>
      <c r="AB300" s="174"/>
      <c r="AC300" s="174"/>
      <c r="AD300" s="174"/>
      <c r="AE300" s="174"/>
      <c r="AF300" s="174"/>
      <c r="AG300" s="174"/>
      <c r="AH300" s="174"/>
      <c r="AI300" s="174"/>
      <c r="AJ300" s="174"/>
      <c r="AK300" s="250"/>
      <c r="AL300" s="251"/>
      <c r="AM300" s="174"/>
      <c r="AN300" s="174"/>
      <c r="AO300" s="165"/>
      <c r="AP300" s="165"/>
      <c r="AQ300" s="165"/>
      <c r="AR300" s="174"/>
      <c r="AS300" s="174"/>
      <c r="AT300" s="174"/>
      <c r="AU300" s="174"/>
      <c r="AV300" s="174"/>
      <c r="AW300" s="174"/>
      <c r="AX300" s="175"/>
      <c r="AY300" s="249"/>
      <c r="BA300" s="193"/>
      <c r="BC300" s="193"/>
      <c r="BD300" s="260"/>
    </row>
    <row r="301" spans="1:79" s="159" customFormat="1" ht="15" customHeight="1">
      <c r="A301" s="153"/>
      <c r="B301" s="154"/>
      <c r="C301" s="155"/>
      <c r="D301" s="606"/>
      <c r="E301" s="607"/>
      <c r="F301" s="608"/>
      <c r="G301" s="188"/>
      <c r="H301" s="606"/>
      <c r="I301" s="607"/>
      <c r="J301" s="608"/>
      <c r="K301" s="188"/>
      <c r="L301" s="174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65"/>
      <c r="X301" s="165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250"/>
      <c r="AL301" s="251"/>
      <c r="AM301" s="174"/>
      <c r="AN301" s="174"/>
      <c r="AO301" s="165"/>
      <c r="AP301" s="165"/>
      <c r="AQ301" s="165"/>
      <c r="AR301" s="174"/>
      <c r="AS301" s="174"/>
      <c r="AT301" s="174"/>
      <c r="AU301" s="174"/>
      <c r="AV301" s="174"/>
      <c r="AW301" s="174"/>
      <c r="AX301" s="175"/>
      <c r="AY301" s="249"/>
      <c r="BA301" s="193"/>
      <c r="BC301" s="193"/>
      <c r="BD301" s="260"/>
    </row>
    <row r="302" spans="1:79" s="159" customFormat="1" ht="15" customHeight="1">
      <c r="A302" s="153"/>
      <c r="B302" s="154"/>
      <c r="C302" s="155"/>
      <c r="D302" s="606"/>
      <c r="E302" s="607"/>
      <c r="F302" s="608"/>
      <c r="G302" s="188"/>
      <c r="H302" s="606"/>
      <c r="I302" s="607"/>
      <c r="J302" s="608"/>
      <c r="K302" s="188"/>
      <c r="L302" s="174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65"/>
      <c r="X302" s="165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4"/>
      <c r="AJ302" s="174"/>
      <c r="AK302" s="250"/>
      <c r="AL302" s="251"/>
      <c r="AM302" s="174"/>
      <c r="AN302" s="174"/>
      <c r="AO302" s="165"/>
      <c r="AP302" s="165"/>
      <c r="AQ302" s="165"/>
      <c r="AR302" s="174"/>
      <c r="AS302" s="174"/>
      <c r="AT302" s="174"/>
      <c r="AU302" s="174"/>
      <c r="AV302" s="174"/>
      <c r="AW302" s="174"/>
      <c r="AX302" s="175"/>
      <c r="AY302" s="249"/>
      <c r="BA302" s="193"/>
      <c r="BC302" s="193"/>
      <c r="BD302" s="260"/>
    </row>
    <row r="303" spans="1:79" s="159" customFormat="1" ht="15" customHeight="1">
      <c r="A303" s="153"/>
      <c r="B303" s="154"/>
      <c r="C303" s="155"/>
      <c r="D303" s="606"/>
      <c r="E303" s="607"/>
      <c r="F303" s="608"/>
      <c r="G303" s="188"/>
      <c r="H303" s="606"/>
      <c r="I303" s="607"/>
      <c r="J303" s="608"/>
      <c r="K303" s="188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65"/>
      <c r="X303" s="165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250"/>
      <c r="AL303" s="251"/>
      <c r="AM303" s="174"/>
      <c r="AN303" s="174"/>
      <c r="AO303" s="165"/>
      <c r="AP303" s="165"/>
      <c r="AQ303" s="165"/>
      <c r="AR303" s="174"/>
      <c r="AS303" s="174"/>
      <c r="AT303" s="174"/>
      <c r="AU303" s="174"/>
      <c r="AV303" s="174"/>
      <c r="AW303" s="174"/>
      <c r="AX303" s="175"/>
      <c r="AY303" s="249"/>
      <c r="BA303" s="193"/>
      <c r="BC303" s="193"/>
      <c r="BD303" s="260"/>
    </row>
    <row r="304" spans="1:79" s="159" customFormat="1" ht="15" customHeight="1">
      <c r="A304" s="153"/>
      <c r="B304" s="154"/>
      <c r="C304" s="155"/>
      <c r="D304" s="606"/>
      <c r="E304" s="607"/>
      <c r="F304" s="608"/>
      <c r="G304" s="188"/>
      <c r="H304" s="606"/>
      <c r="I304" s="607"/>
      <c r="J304" s="608"/>
      <c r="K304" s="188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65"/>
      <c r="X304" s="165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250"/>
      <c r="AL304" s="251"/>
      <c r="AM304" s="174"/>
      <c r="AN304" s="174"/>
      <c r="AO304" s="165"/>
      <c r="AP304" s="165"/>
      <c r="AQ304" s="165"/>
      <c r="AR304" s="174"/>
      <c r="AS304" s="174"/>
      <c r="AT304" s="174"/>
      <c r="AU304" s="174"/>
      <c r="AV304" s="174"/>
      <c r="AW304" s="174"/>
      <c r="AX304" s="175"/>
      <c r="AY304" s="249"/>
      <c r="BA304" s="193"/>
      <c r="BC304" s="193"/>
      <c r="BD304" s="260"/>
    </row>
    <row r="305" spans="1:56" s="159" customFormat="1" ht="15" customHeight="1">
      <c r="A305" s="153"/>
      <c r="B305" s="154"/>
      <c r="C305" s="155"/>
      <c r="D305" s="606"/>
      <c r="E305" s="607"/>
      <c r="F305" s="608"/>
      <c r="G305" s="188"/>
      <c r="H305" s="606"/>
      <c r="I305" s="607"/>
      <c r="J305" s="608"/>
      <c r="K305" s="188"/>
      <c r="L305" s="174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65"/>
      <c r="X305" s="165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4"/>
      <c r="AJ305" s="174"/>
      <c r="AK305" s="250"/>
      <c r="AL305" s="251"/>
      <c r="AM305" s="174"/>
      <c r="AN305" s="174"/>
      <c r="AO305" s="165"/>
      <c r="AP305" s="165"/>
      <c r="AQ305" s="165"/>
      <c r="AR305" s="174"/>
      <c r="AS305" s="174"/>
      <c r="AT305" s="174"/>
      <c r="AU305" s="174"/>
      <c r="AV305" s="174"/>
      <c r="AW305" s="174"/>
      <c r="AX305" s="175"/>
      <c r="AY305" s="249"/>
      <c r="BA305" s="193"/>
      <c r="BC305" s="193"/>
      <c r="BD305" s="260"/>
    </row>
    <row r="306" spans="1:56" s="159" customFormat="1" ht="15" customHeight="1">
      <c r="A306" s="153"/>
      <c r="B306" s="154"/>
      <c r="C306" s="155"/>
      <c r="D306" s="606"/>
      <c r="E306" s="607"/>
      <c r="F306" s="608"/>
      <c r="G306" s="188"/>
      <c r="H306" s="606"/>
      <c r="I306" s="607"/>
      <c r="J306" s="608"/>
      <c r="K306" s="173"/>
      <c r="L306" s="174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65"/>
      <c r="X306" s="165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250"/>
      <c r="AL306" s="251"/>
      <c r="AM306" s="174"/>
      <c r="AN306" s="174"/>
      <c r="AO306" s="165"/>
      <c r="AP306" s="165"/>
      <c r="AQ306" s="165"/>
      <c r="AR306" s="174"/>
      <c r="AS306" s="174"/>
      <c r="AT306" s="174"/>
      <c r="AU306" s="174"/>
      <c r="AV306" s="174"/>
      <c r="AW306" s="174"/>
      <c r="AX306" s="175"/>
      <c r="AY306" s="249"/>
      <c r="BA306" s="193"/>
      <c r="BC306" s="193"/>
      <c r="BD306" s="260"/>
    </row>
    <row r="307" spans="1:56" s="159" customFormat="1" ht="15" customHeight="1">
      <c r="A307" s="153"/>
      <c r="B307" s="154"/>
      <c r="C307" s="155"/>
      <c r="D307" s="606"/>
      <c r="E307" s="607"/>
      <c r="F307" s="608"/>
      <c r="G307" s="188"/>
      <c r="H307" s="606"/>
      <c r="I307" s="607"/>
      <c r="J307" s="608"/>
      <c r="K307" s="188"/>
      <c r="L307" s="174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65"/>
      <c r="X307" s="165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4"/>
      <c r="AJ307" s="174"/>
      <c r="AK307" s="250"/>
      <c r="AL307" s="251"/>
      <c r="AM307" s="174"/>
      <c r="AN307" s="174"/>
      <c r="AO307" s="165"/>
      <c r="AP307" s="165"/>
      <c r="AQ307" s="165"/>
      <c r="AR307" s="174"/>
      <c r="AS307" s="174"/>
      <c r="AT307" s="174"/>
      <c r="AU307" s="174"/>
      <c r="AV307" s="174"/>
      <c r="AW307" s="174"/>
      <c r="AX307" s="175"/>
      <c r="AY307" s="249"/>
      <c r="BA307" s="193"/>
      <c r="BC307" s="193"/>
      <c r="BD307" s="260"/>
    </row>
    <row r="308" spans="1:56" s="159" customFormat="1" ht="15" customHeight="1">
      <c r="A308" s="153"/>
      <c r="B308" s="154"/>
      <c r="C308" s="155"/>
      <c r="D308" s="606"/>
      <c r="E308" s="607"/>
      <c r="F308" s="608"/>
      <c r="G308" s="188"/>
      <c r="H308" s="606"/>
      <c r="I308" s="607"/>
      <c r="J308" s="608"/>
      <c r="K308" s="188"/>
      <c r="L308" s="174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65"/>
      <c r="X308" s="165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250"/>
      <c r="AL308" s="251"/>
      <c r="AM308" s="174"/>
      <c r="AN308" s="174"/>
      <c r="AO308" s="165"/>
      <c r="AP308" s="165"/>
      <c r="AQ308" s="165"/>
      <c r="AR308" s="174"/>
      <c r="AS308" s="174"/>
      <c r="AT308" s="174"/>
      <c r="AU308" s="174"/>
      <c r="AV308" s="174"/>
      <c r="AW308" s="174"/>
      <c r="AX308" s="175"/>
      <c r="AY308" s="249"/>
      <c r="BA308" s="193"/>
      <c r="BC308" s="193"/>
      <c r="BD308" s="260"/>
    </row>
    <row r="309" spans="1:56" s="159" customFormat="1" ht="15" customHeight="1">
      <c r="A309" s="153"/>
      <c r="B309" s="154"/>
      <c r="C309" s="155"/>
      <c r="D309" s="606"/>
      <c r="E309" s="607"/>
      <c r="F309" s="608"/>
      <c r="G309" s="188"/>
      <c r="H309" s="606"/>
      <c r="I309" s="607"/>
      <c r="J309" s="608"/>
      <c r="K309" s="188"/>
      <c r="L309" s="174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65"/>
      <c r="X309" s="165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4"/>
      <c r="AJ309" s="174"/>
      <c r="AK309" s="250"/>
      <c r="AL309" s="251"/>
      <c r="AM309" s="174"/>
      <c r="AN309" s="174"/>
      <c r="AO309" s="165"/>
      <c r="AP309" s="165"/>
      <c r="AQ309" s="165"/>
      <c r="AR309" s="174"/>
      <c r="AS309" s="174"/>
      <c r="AT309" s="174"/>
      <c r="AU309" s="174"/>
      <c r="AV309" s="174"/>
      <c r="AW309" s="174"/>
      <c r="AX309" s="175"/>
      <c r="AY309" s="249"/>
      <c r="BA309" s="193"/>
      <c r="BC309" s="193"/>
      <c r="BD309" s="260"/>
    </row>
    <row r="310" spans="1:56" s="159" customFormat="1" ht="15" customHeight="1">
      <c r="A310" s="153"/>
      <c r="B310" s="154"/>
      <c r="C310" s="155"/>
      <c r="D310" s="606"/>
      <c r="E310" s="607"/>
      <c r="F310" s="608"/>
      <c r="G310" s="188"/>
      <c r="H310" s="606"/>
      <c r="I310" s="607"/>
      <c r="J310" s="608"/>
      <c r="K310" s="188"/>
      <c r="L310" s="174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65"/>
      <c r="X310" s="165"/>
      <c r="Y310" s="174"/>
      <c r="Z310" s="174"/>
      <c r="AA310" s="174"/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250"/>
      <c r="AL310" s="251"/>
      <c r="AM310" s="174"/>
      <c r="AN310" s="174"/>
      <c r="AO310" s="165"/>
      <c r="AP310" s="165"/>
      <c r="AQ310" s="165"/>
      <c r="AR310" s="174"/>
      <c r="AS310" s="174"/>
      <c r="AT310" s="174"/>
      <c r="AU310" s="174"/>
      <c r="AV310" s="174"/>
      <c r="AW310" s="174"/>
      <c r="AX310" s="175"/>
      <c r="AY310" s="249"/>
      <c r="BA310" s="193"/>
      <c r="BC310" s="193"/>
      <c r="BD310" s="260"/>
    </row>
    <row r="311" spans="1:56" s="159" customFormat="1" ht="15" customHeight="1">
      <c r="A311" s="153"/>
      <c r="B311" s="154"/>
      <c r="C311" s="155"/>
      <c r="D311" s="606"/>
      <c r="E311" s="607"/>
      <c r="F311" s="608"/>
      <c r="G311" s="188"/>
      <c r="H311" s="606"/>
      <c r="I311" s="607"/>
      <c r="J311" s="608"/>
      <c r="K311" s="188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65"/>
      <c r="X311" s="165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250"/>
      <c r="AL311" s="251"/>
      <c r="AM311" s="174"/>
      <c r="AN311" s="174"/>
      <c r="AO311" s="165"/>
      <c r="AP311" s="165"/>
      <c r="AQ311" s="165"/>
      <c r="AR311" s="174"/>
      <c r="AS311" s="174"/>
      <c r="AT311" s="174"/>
      <c r="AU311" s="174"/>
      <c r="AV311" s="174"/>
      <c r="AW311" s="174"/>
      <c r="AX311" s="175"/>
      <c r="AY311" s="249"/>
      <c r="BA311" s="193"/>
      <c r="BC311" s="193"/>
      <c r="BD311" s="260"/>
    </row>
    <row r="312" spans="1:56" s="159" customFormat="1" ht="15" customHeight="1">
      <c r="A312" s="153"/>
      <c r="B312" s="154"/>
      <c r="C312" s="155"/>
      <c r="D312" s="606"/>
      <c r="E312" s="607"/>
      <c r="F312" s="608"/>
      <c r="G312" s="188"/>
      <c r="H312" s="606"/>
      <c r="I312" s="607"/>
      <c r="J312" s="608"/>
      <c r="K312" s="188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65"/>
      <c r="X312" s="165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250"/>
      <c r="AL312" s="251"/>
      <c r="AM312" s="174"/>
      <c r="AN312" s="174"/>
      <c r="AO312" s="165"/>
      <c r="AP312" s="165"/>
      <c r="AQ312" s="165"/>
      <c r="AR312" s="174"/>
      <c r="AS312" s="174"/>
      <c r="AT312" s="174"/>
      <c r="AU312" s="174"/>
      <c r="AV312" s="174"/>
      <c r="AW312" s="174"/>
      <c r="AX312" s="175"/>
      <c r="AY312" s="249"/>
      <c r="BA312" s="193"/>
      <c r="BC312" s="193"/>
      <c r="BD312" s="260"/>
    </row>
    <row r="313" spans="1:56" s="159" customFormat="1" ht="15" customHeight="1">
      <c r="A313" s="153"/>
      <c r="B313" s="154"/>
      <c r="C313" s="155"/>
      <c r="D313" s="606"/>
      <c r="E313" s="607"/>
      <c r="F313" s="608"/>
      <c r="G313" s="188"/>
      <c r="H313" s="606"/>
      <c r="I313" s="607"/>
      <c r="J313" s="608"/>
      <c r="K313" s="173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65"/>
      <c r="X313" s="165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4"/>
      <c r="AJ313" s="174"/>
      <c r="AK313" s="250"/>
      <c r="AL313" s="251"/>
      <c r="AM313" s="174"/>
      <c r="AN313" s="174"/>
      <c r="AO313" s="165"/>
      <c r="AP313" s="165"/>
      <c r="AQ313" s="165"/>
      <c r="AR313" s="174"/>
      <c r="AS313" s="174"/>
      <c r="AT313" s="174"/>
      <c r="AU313" s="174"/>
      <c r="AV313" s="174"/>
      <c r="AW313" s="174"/>
      <c r="AX313" s="175"/>
      <c r="AY313" s="249"/>
      <c r="BA313" s="193"/>
      <c r="BC313" s="193"/>
      <c r="BD313" s="260"/>
    </row>
    <row r="314" spans="1:56" s="159" customFormat="1" ht="15" customHeight="1">
      <c r="A314" s="153"/>
      <c r="B314" s="154"/>
      <c r="C314" s="155"/>
      <c r="D314" s="606"/>
      <c r="E314" s="607"/>
      <c r="F314" s="608"/>
      <c r="G314" s="188"/>
      <c r="H314" s="606"/>
      <c r="I314" s="607"/>
      <c r="J314" s="608"/>
      <c r="K314" s="188"/>
      <c r="L314" s="174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65"/>
      <c r="X314" s="165"/>
      <c r="Y314" s="174"/>
      <c r="Z314" s="174"/>
      <c r="AA314" s="174"/>
      <c r="AB314" s="174"/>
      <c r="AC314" s="174"/>
      <c r="AD314" s="174"/>
      <c r="AE314" s="174"/>
      <c r="AF314" s="174"/>
      <c r="AG314" s="174"/>
      <c r="AH314" s="174"/>
      <c r="AI314" s="174"/>
      <c r="AJ314" s="174"/>
      <c r="AK314" s="250"/>
      <c r="AL314" s="251"/>
      <c r="AM314" s="174"/>
      <c r="AN314" s="174"/>
      <c r="AO314" s="165"/>
      <c r="AP314" s="165"/>
      <c r="AQ314" s="165"/>
      <c r="AR314" s="174"/>
      <c r="AS314" s="174"/>
      <c r="AT314" s="174"/>
      <c r="AU314" s="174"/>
      <c r="AV314" s="174"/>
      <c r="AW314" s="174"/>
      <c r="AX314" s="175"/>
      <c r="AY314" s="249"/>
      <c r="BA314" s="193"/>
      <c r="BC314" s="193"/>
      <c r="BD314" s="260"/>
    </row>
    <row r="315" spans="1:56" s="159" customFormat="1" ht="15" customHeight="1">
      <c r="A315" s="153"/>
      <c r="B315" s="154"/>
      <c r="C315" s="155"/>
      <c r="D315" s="606"/>
      <c r="E315" s="607"/>
      <c r="F315" s="608"/>
      <c r="G315" s="188"/>
      <c r="H315" s="831" t="s">
        <v>73</v>
      </c>
      <c r="I315" s="832"/>
      <c r="J315" s="833"/>
      <c r="K315" s="173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65"/>
      <c r="X315" s="165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74"/>
      <c r="AI315" s="174"/>
      <c r="AJ315" s="174"/>
      <c r="AK315" s="250"/>
      <c r="AL315" s="252"/>
      <c r="AM315" s="174"/>
      <c r="AN315" s="174"/>
      <c r="AO315" s="165"/>
      <c r="AP315" s="165"/>
      <c r="AQ315" s="165"/>
      <c r="AR315" s="174"/>
      <c r="AS315" s="174"/>
      <c r="AT315" s="174"/>
      <c r="AU315" s="174"/>
      <c r="AV315" s="174"/>
      <c r="AW315" s="174"/>
      <c r="AX315" s="175"/>
      <c r="AY315" s="249"/>
      <c r="BA315" s="193"/>
      <c r="BC315" s="193"/>
      <c r="BD315" s="260"/>
    </row>
    <row r="316" spans="1:56" s="159" customFormat="1" ht="15" customHeight="1">
      <c r="A316" s="153"/>
      <c r="B316" s="154"/>
      <c r="C316" s="155"/>
      <c r="D316" s="606"/>
      <c r="E316" s="607"/>
      <c r="F316" s="608"/>
      <c r="G316" s="188"/>
      <c r="H316" s="606"/>
      <c r="I316" s="607"/>
      <c r="J316" s="608"/>
      <c r="K316" s="173"/>
      <c r="L316" s="209"/>
      <c r="M316" s="174"/>
      <c r="N316" s="174"/>
      <c r="O316" s="174"/>
      <c r="P316" s="178"/>
      <c r="Q316" s="178"/>
      <c r="R316" s="178"/>
      <c r="S316" s="178"/>
      <c r="T316" s="178"/>
      <c r="U316" s="178"/>
      <c r="V316" s="178"/>
      <c r="W316" s="167"/>
      <c r="X316" s="167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4"/>
      <c r="AK316" s="250"/>
      <c r="AL316" s="251"/>
      <c r="AM316" s="174"/>
      <c r="AN316" s="174"/>
      <c r="AO316" s="165"/>
      <c r="AP316" s="165"/>
      <c r="AQ316" s="165"/>
      <c r="AR316" s="174"/>
      <c r="AS316" s="174"/>
      <c r="AT316" s="174"/>
      <c r="AU316" s="174"/>
      <c r="AV316" s="174"/>
      <c r="AW316" s="174"/>
      <c r="AX316" s="175"/>
      <c r="AY316" s="249"/>
      <c r="BA316" s="193"/>
      <c r="BC316" s="193"/>
      <c r="BD316" s="260"/>
    </row>
    <row r="317" spans="1:56" s="159" customFormat="1" ht="15" customHeight="1">
      <c r="A317" s="153"/>
      <c r="B317" s="154"/>
      <c r="C317" s="155"/>
      <c r="D317" s="606"/>
      <c r="E317" s="607"/>
      <c r="F317" s="608"/>
      <c r="G317" s="188"/>
      <c r="H317" s="606"/>
      <c r="I317" s="607"/>
      <c r="J317" s="608"/>
      <c r="K317" s="173"/>
      <c r="L317" s="209"/>
      <c r="M317" s="825" t="s">
        <v>76</v>
      </c>
      <c r="N317" s="826"/>
      <c r="O317" s="827"/>
      <c r="P317" s="218"/>
      <c r="Q317" s="171"/>
      <c r="R317" s="171"/>
      <c r="S317" s="171"/>
      <c r="T317" s="171"/>
      <c r="U317" s="171"/>
      <c r="V317" s="171"/>
      <c r="W317" s="171"/>
      <c r="X317" s="164"/>
      <c r="Y317" s="171"/>
      <c r="Z317" s="171"/>
      <c r="AA317" s="171"/>
      <c r="AB317" s="171"/>
      <c r="AC317" s="171"/>
      <c r="AD317" s="171"/>
      <c r="AE317" s="171"/>
      <c r="AF317" s="171"/>
      <c r="AG317" s="171"/>
      <c r="AH317" s="171"/>
      <c r="AI317" s="172"/>
      <c r="AJ317" s="174"/>
      <c r="AK317" s="250"/>
      <c r="AL317" s="252"/>
      <c r="AM317" s="174"/>
      <c r="AN317" s="174"/>
      <c r="AO317" s="165"/>
      <c r="AP317" s="165"/>
      <c r="AQ317" s="165"/>
      <c r="AR317" s="174"/>
      <c r="AS317" s="174"/>
      <c r="AT317" s="174"/>
      <c r="AU317" s="174"/>
      <c r="AV317" s="174"/>
      <c r="AW317" s="174"/>
      <c r="AX317" s="175"/>
      <c r="AY317" s="249"/>
      <c r="BA317" s="193"/>
      <c r="BC317" s="193"/>
      <c r="BD317" s="260"/>
    </row>
    <row r="318" spans="1:56" s="159" customFormat="1" ht="15" customHeight="1">
      <c r="A318" s="153"/>
      <c r="B318" s="154"/>
      <c r="C318" s="155"/>
      <c r="D318" s="606"/>
      <c r="E318" s="607"/>
      <c r="F318" s="608"/>
      <c r="G318" s="188"/>
      <c r="H318" s="606"/>
      <c r="I318" s="607"/>
      <c r="J318" s="608"/>
      <c r="K318" s="173"/>
      <c r="L318" s="209"/>
      <c r="M318" s="606"/>
      <c r="N318" s="607"/>
      <c r="O318" s="608"/>
      <c r="P318" s="173"/>
      <c r="Q318" s="174"/>
      <c r="R318" s="174"/>
      <c r="S318" s="174"/>
      <c r="T318" s="174"/>
      <c r="U318" s="174"/>
      <c r="V318" s="174"/>
      <c r="W318" s="165"/>
      <c r="X318" s="165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5"/>
      <c r="AJ318" s="174"/>
      <c r="AK318" s="250"/>
      <c r="AL318" s="252"/>
      <c r="AM318" s="174"/>
      <c r="AN318" s="174"/>
      <c r="AO318" s="165"/>
      <c r="AP318" s="165"/>
      <c r="AQ318" s="165"/>
      <c r="AR318" s="174"/>
      <c r="AS318" s="174"/>
      <c r="AT318" s="174"/>
      <c r="AU318" s="174"/>
      <c r="AV318" s="174"/>
      <c r="AW318" s="174"/>
      <c r="AX318" s="175"/>
      <c r="AY318" s="148"/>
      <c r="BA318" s="193"/>
      <c r="BC318" s="193"/>
      <c r="BD318" s="260"/>
    </row>
    <row r="319" spans="1:56" s="159" customFormat="1" ht="15" customHeight="1">
      <c r="A319" s="153"/>
      <c r="B319" s="154"/>
      <c r="C319" s="155"/>
      <c r="D319" s="606"/>
      <c r="E319" s="607"/>
      <c r="F319" s="608"/>
      <c r="G319" s="188"/>
      <c r="H319" s="606"/>
      <c r="I319" s="607"/>
      <c r="J319" s="608"/>
      <c r="K319" s="173"/>
      <c r="L319" s="209"/>
      <c r="M319" s="606"/>
      <c r="N319" s="607"/>
      <c r="O319" s="608"/>
      <c r="P319" s="173"/>
      <c r="Q319" s="174"/>
      <c r="R319" s="174"/>
      <c r="S319" s="174"/>
      <c r="T319" s="174"/>
      <c r="U319" s="174"/>
      <c r="V319" s="174"/>
      <c r="W319" s="165"/>
      <c r="X319" s="165"/>
      <c r="Y319" s="174"/>
      <c r="Z319" s="174"/>
      <c r="AA319" s="174"/>
      <c r="AB319" s="174"/>
      <c r="AC319" s="174"/>
      <c r="AD319" s="174"/>
      <c r="AE319" s="174"/>
      <c r="AF319" s="174"/>
      <c r="AG319" s="174"/>
      <c r="AH319" s="174"/>
      <c r="AI319" s="175"/>
      <c r="AJ319" s="174"/>
      <c r="AK319" s="250"/>
      <c r="AL319" s="252"/>
      <c r="AM319" s="174"/>
      <c r="AN319" s="174"/>
      <c r="AO319" s="165"/>
      <c r="AP319" s="165"/>
      <c r="AQ319" s="165"/>
      <c r="AR319" s="174"/>
      <c r="AS319" s="174"/>
      <c r="AT319" s="174"/>
      <c r="AU319" s="174"/>
      <c r="AV319" s="174"/>
      <c r="AW319" s="174"/>
      <c r="AX319" s="175"/>
      <c r="AY319" s="46"/>
      <c r="BA319" s="193"/>
      <c r="BC319" s="193"/>
      <c r="BD319" s="260"/>
    </row>
    <row r="320" spans="1:56" s="159" customFormat="1" ht="15" customHeight="1">
      <c r="A320" s="153"/>
      <c r="B320" s="154"/>
      <c r="C320" s="155"/>
      <c r="D320" s="606"/>
      <c r="E320" s="607"/>
      <c r="F320" s="608"/>
      <c r="G320" s="188"/>
      <c r="H320" s="606"/>
      <c r="I320" s="607"/>
      <c r="J320" s="608"/>
      <c r="K320" s="173"/>
      <c r="L320" s="209"/>
      <c r="M320" s="834" t="s">
        <v>74</v>
      </c>
      <c r="N320" s="835"/>
      <c r="O320" s="836"/>
      <c r="P320" s="211"/>
      <c r="Q320" s="176"/>
      <c r="R320" s="176"/>
      <c r="S320" s="176"/>
      <c r="T320" s="176"/>
      <c r="U320" s="176"/>
      <c r="V320" s="176"/>
      <c r="W320" s="166"/>
      <c r="X320" s="16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7"/>
      <c r="AJ320" s="174"/>
      <c r="AK320" s="250"/>
      <c r="AL320" s="252"/>
      <c r="AM320" s="174"/>
      <c r="AN320" s="174"/>
      <c r="AO320" s="165"/>
      <c r="AP320" s="165"/>
      <c r="AQ320" s="165"/>
      <c r="AR320" s="174"/>
      <c r="AS320" s="174"/>
      <c r="AT320" s="174"/>
      <c r="AU320" s="174"/>
      <c r="AV320" s="174"/>
      <c r="AW320" s="174"/>
      <c r="AX320" s="175"/>
      <c r="AY320" s="148"/>
      <c r="BA320" s="193"/>
      <c r="BC320" s="193"/>
      <c r="BD320" s="260"/>
    </row>
    <row r="321" spans="1:56" s="159" customFormat="1" ht="15" customHeight="1">
      <c r="A321" s="153"/>
      <c r="B321" s="154"/>
      <c r="C321" s="155"/>
      <c r="D321" s="606"/>
      <c r="E321" s="607"/>
      <c r="F321" s="608"/>
      <c r="G321" s="188"/>
      <c r="H321" s="606"/>
      <c r="I321" s="607"/>
      <c r="J321" s="608"/>
      <c r="K321" s="173"/>
      <c r="L321" s="209"/>
      <c r="M321" s="209"/>
      <c r="N321" s="174"/>
      <c r="O321" s="174"/>
      <c r="P321" s="215"/>
      <c r="Q321" s="156"/>
      <c r="R321" s="156"/>
      <c r="S321" s="156"/>
      <c r="T321" s="156"/>
      <c r="U321" s="156"/>
      <c r="V321" s="156"/>
      <c r="W321" s="157"/>
      <c r="X321" s="157"/>
      <c r="Y321" s="156"/>
      <c r="Z321" s="156"/>
      <c r="AA321" s="156"/>
      <c r="AB321" s="156"/>
      <c r="AC321" s="156"/>
      <c r="AD321" s="156"/>
      <c r="AE321" s="156"/>
      <c r="AF321" s="156"/>
      <c r="AG321" s="156"/>
      <c r="AH321" s="156"/>
      <c r="AI321" s="156"/>
      <c r="AJ321" s="174"/>
      <c r="AK321" s="250"/>
      <c r="AL321" s="251"/>
      <c r="AM321" s="174"/>
      <c r="AN321" s="174"/>
      <c r="AO321" s="165"/>
      <c r="AP321" s="165"/>
      <c r="AQ321" s="165"/>
      <c r="AR321" s="174"/>
      <c r="AS321" s="174"/>
      <c r="AT321" s="174"/>
      <c r="AU321" s="174"/>
      <c r="AV321" s="174"/>
      <c r="AW321" s="174"/>
      <c r="AX321" s="175"/>
      <c r="AY321" s="148"/>
      <c r="BA321" s="193"/>
      <c r="BC321" s="193"/>
      <c r="BD321" s="260"/>
    </row>
    <row r="322" spans="1:56" s="159" customFormat="1" ht="15" customHeight="1">
      <c r="A322" s="153"/>
      <c r="B322" s="154"/>
      <c r="C322" s="155"/>
      <c r="D322" s="606"/>
      <c r="E322" s="607"/>
      <c r="F322" s="608"/>
      <c r="G322" s="188"/>
      <c r="H322" s="606"/>
      <c r="I322" s="607"/>
      <c r="J322" s="608"/>
      <c r="K322" s="173"/>
      <c r="L322" s="209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65"/>
      <c r="X322" s="165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250"/>
      <c r="AL322" s="251"/>
      <c r="AM322" s="174"/>
      <c r="AN322" s="174"/>
      <c r="AO322" s="165"/>
      <c r="AP322" s="165"/>
      <c r="AQ322" s="165"/>
      <c r="AR322" s="174"/>
      <c r="AS322" s="174"/>
      <c r="AT322" s="174"/>
      <c r="AU322" s="174"/>
      <c r="AV322" s="174"/>
      <c r="AW322" s="174"/>
      <c r="AX322" s="175"/>
      <c r="AY322" s="148"/>
      <c r="BA322" s="193"/>
      <c r="BC322" s="193"/>
      <c r="BD322" s="260"/>
    </row>
    <row r="323" spans="1:56" s="159" customFormat="1" ht="15" customHeight="1">
      <c r="A323" s="153"/>
      <c r="B323" s="154"/>
      <c r="C323" s="155"/>
      <c r="D323" s="606"/>
      <c r="E323" s="607"/>
      <c r="F323" s="608"/>
      <c r="G323" s="188"/>
      <c r="H323" s="606"/>
      <c r="I323" s="607"/>
      <c r="J323" s="608"/>
      <c r="K323" s="173"/>
      <c r="L323" s="209"/>
      <c r="M323" s="825" t="s">
        <v>76</v>
      </c>
      <c r="N323" s="826"/>
      <c r="O323" s="827"/>
      <c r="P323" s="218"/>
      <c r="Q323" s="171"/>
      <c r="R323" s="171"/>
      <c r="S323" s="171"/>
      <c r="T323" s="171"/>
      <c r="U323" s="171"/>
      <c r="V323" s="171"/>
      <c r="W323" s="171"/>
      <c r="X323" s="164"/>
      <c r="Y323" s="171"/>
      <c r="Z323" s="171"/>
      <c r="AA323" s="171"/>
      <c r="AB323" s="171"/>
      <c r="AC323" s="171"/>
      <c r="AD323" s="171"/>
      <c r="AE323" s="171"/>
      <c r="AF323" s="171"/>
      <c r="AG323" s="171"/>
      <c r="AH323" s="171"/>
      <c r="AI323" s="172"/>
      <c r="AJ323" s="174"/>
      <c r="AK323" s="250"/>
      <c r="AL323" s="252"/>
      <c r="AM323" s="174"/>
      <c r="AN323" s="174"/>
      <c r="AO323" s="165"/>
      <c r="AP323" s="165"/>
      <c r="AQ323" s="165"/>
      <c r="AR323" s="174"/>
      <c r="AS323" s="174"/>
      <c r="AT323" s="174"/>
      <c r="AU323" s="174"/>
      <c r="AV323" s="174"/>
      <c r="AW323" s="174"/>
      <c r="AX323" s="175"/>
      <c r="AY323" s="148"/>
      <c r="BA323" s="193"/>
      <c r="BC323" s="193"/>
      <c r="BD323" s="260"/>
    </row>
    <row r="324" spans="1:56" s="159" customFormat="1" ht="15" customHeight="1">
      <c r="A324" s="153"/>
      <c r="B324" s="154"/>
      <c r="C324" s="155"/>
      <c r="D324" s="606"/>
      <c r="E324" s="607"/>
      <c r="F324" s="608"/>
      <c r="G324" s="188"/>
      <c r="H324" s="606"/>
      <c r="I324" s="607"/>
      <c r="J324" s="608"/>
      <c r="K324" s="173"/>
      <c r="L324" s="209"/>
      <c r="M324" s="606"/>
      <c r="N324" s="607"/>
      <c r="O324" s="608"/>
      <c r="P324" s="173"/>
      <c r="Q324" s="174"/>
      <c r="R324" s="174"/>
      <c r="S324" s="174"/>
      <c r="T324" s="174"/>
      <c r="U324" s="174"/>
      <c r="V324" s="174"/>
      <c r="W324" s="165"/>
      <c r="X324" s="165"/>
      <c r="Y324" s="174"/>
      <c r="Z324" s="174"/>
      <c r="AA324" s="174"/>
      <c r="AB324" s="174"/>
      <c r="AC324" s="174"/>
      <c r="AD324" s="174"/>
      <c r="AE324" s="174"/>
      <c r="AF324" s="174"/>
      <c r="AG324" s="174"/>
      <c r="AH324" s="174"/>
      <c r="AI324" s="175"/>
      <c r="AJ324" s="174"/>
      <c r="AK324" s="250"/>
      <c r="AL324" s="252"/>
      <c r="AM324" s="174"/>
      <c r="AN324" s="174"/>
      <c r="AO324" s="165"/>
      <c r="AP324" s="165"/>
      <c r="AQ324" s="165"/>
      <c r="AR324" s="174"/>
      <c r="AS324" s="174"/>
      <c r="AT324" s="174"/>
      <c r="AU324" s="174"/>
      <c r="AV324" s="174"/>
      <c r="AW324" s="174"/>
      <c r="AX324" s="175"/>
      <c r="AY324" s="148"/>
      <c r="BA324" s="193"/>
      <c r="BC324" s="193"/>
      <c r="BD324" s="260"/>
    </row>
    <row r="325" spans="1:56" s="159" customFormat="1" ht="15" customHeight="1">
      <c r="A325" s="153"/>
      <c r="B325" s="154"/>
      <c r="C325" s="155"/>
      <c r="D325" s="606"/>
      <c r="E325" s="607"/>
      <c r="F325" s="608"/>
      <c r="G325" s="188"/>
      <c r="H325" s="606"/>
      <c r="I325" s="607"/>
      <c r="J325" s="608"/>
      <c r="K325" s="173"/>
      <c r="L325" s="209"/>
      <c r="M325" s="606"/>
      <c r="N325" s="607"/>
      <c r="O325" s="608"/>
      <c r="P325" s="173"/>
      <c r="Q325" s="174"/>
      <c r="R325" s="174"/>
      <c r="S325" s="174"/>
      <c r="T325" s="174"/>
      <c r="U325" s="174"/>
      <c r="V325" s="174"/>
      <c r="W325" s="165"/>
      <c r="X325" s="165"/>
      <c r="Y325" s="174"/>
      <c r="Z325" s="174"/>
      <c r="AA325" s="174"/>
      <c r="AB325" s="174"/>
      <c r="AC325" s="174"/>
      <c r="AD325" s="174"/>
      <c r="AE325" s="174"/>
      <c r="AF325" s="174"/>
      <c r="AG325" s="174"/>
      <c r="AH325" s="174"/>
      <c r="AI325" s="175"/>
      <c r="AJ325" s="174"/>
      <c r="AK325" s="250"/>
      <c r="AL325" s="252"/>
      <c r="AM325" s="174"/>
      <c r="AN325" s="174"/>
      <c r="AO325" s="165"/>
      <c r="AP325" s="165"/>
      <c r="AQ325" s="165"/>
      <c r="AR325" s="174"/>
      <c r="AS325" s="174"/>
      <c r="AT325" s="174"/>
      <c r="AU325" s="174"/>
      <c r="AV325" s="174"/>
      <c r="AW325" s="174"/>
      <c r="AX325" s="175"/>
      <c r="AY325" s="148"/>
      <c r="BA325" s="193"/>
      <c r="BC325" s="193"/>
      <c r="BD325" s="260"/>
    </row>
    <row r="326" spans="1:56" s="159" customFormat="1" ht="15" customHeight="1">
      <c r="A326" s="153"/>
      <c r="B326" s="154"/>
      <c r="C326" s="155"/>
      <c r="D326" s="606"/>
      <c r="E326" s="607"/>
      <c r="F326" s="608"/>
      <c r="G326" s="188"/>
      <c r="H326" s="606"/>
      <c r="I326" s="607"/>
      <c r="J326" s="608"/>
      <c r="K326" s="173"/>
      <c r="L326" s="209"/>
      <c r="M326" s="834" t="s">
        <v>74</v>
      </c>
      <c r="N326" s="835"/>
      <c r="O326" s="836"/>
      <c r="P326" s="211"/>
      <c r="Q326" s="176"/>
      <c r="R326" s="176"/>
      <c r="S326" s="176"/>
      <c r="T326" s="176"/>
      <c r="U326" s="176"/>
      <c r="V326" s="176"/>
      <c r="W326" s="166"/>
      <c r="X326" s="16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7"/>
      <c r="AJ326" s="174"/>
      <c r="AK326" s="250"/>
      <c r="AL326" s="252"/>
      <c r="AM326" s="174"/>
      <c r="AN326" s="174"/>
      <c r="AO326" s="165"/>
      <c r="AP326" s="165"/>
      <c r="AQ326" s="165"/>
      <c r="AR326" s="174"/>
      <c r="AS326" s="174"/>
      <c r="AT326" s="174"/>
      <c r="AU326" s="174"/>
      <c r="AV326" s="174"/>
      <c r="AW326" s="174"/>
      <c r="AX326" s="175"/>
      <c r="AY326" s="148"/>
      <c r="BA326" s="193"/>
      <c r="BC326" s="193"/>
      <c r="BD326" s="260"/>
    </row>
    <row r="327" spans="1:56" s="159" customFormat="1" ht="15" customHeight="1">
      <c r="A327" s="153"/>
      <c r="B327" s="154"/>
      <c r="C327" s="155"/>
      <c r="D327" s="606"/>
      <c r="E327" s="607"/>
      <c r="F327" s="608"/>
      <c r="G327" s="188"/>
      <c r="H327" s="606"/>
      <c r="I327" s="607"/>
      <c r="J327" s="608"/>
      <c r="K327" s="173"/>
      <c r="L327" s="209"/>
      <c r="M327" s="209"/>
      <c r="N327" s="174"/>
      <c r="O327" s="174"/>
      <c r="P327" s="209"/>
      <c r="Q327" s="174"/>
      <c r="R327" s="174"/>
      <c r="S327" s="174"/>
      <c r="T327" s="174"/>
      <c r="U327" s="174"/>
      <c r="V327" s="174"/>
      <c r="W327" s="165"/>
      <c r="X327" s="165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4"/>
      <c r="AJ327" s="174"/>
      <c r="AK327" s="250"/>
      <c r="AL327" s="251"/>
      <c r="AM327" s="174"/>
      <c r="AN327" s="174"/>
      <c r="AO327" s="165"/>
      <c r="AP327" s="165"/>
      <c r="AQ327" s="165"/>
      <c r="AR327" s="174"/>
      <c r="AS327" s="174"/>
      <c r="AT327" s="174"/>
      <c r="AU327" s="174"/>
      <c r="AV327" s="174"/>
      <c r="AW327" s="174"/>
      <c r="AX327" s="175"/>
      <c r="AY327" s="148"/>
      <c r="BA327" s="193"/>
      <c r="BC327" s="193"/>
      <c r="BD327" s="260"/>
    </row>
    <row r="328" spans="1:56" s="159" customFormat="1" ht="15" customHeight="1">
      <c r="A328" s="153"/>
      <c r="B328" s="154"/>
      <c r="C328" s="155"/>
      <c r="D328" s="606"/>
      <c r="E328" s="607"/>
      <c r="F328" s="608"/>
      <c r="G328" s="188"/>
      <c r="H328" s="834" t="s">
        <v>74</v>
      </c>
      <c r="I328" s="835"/>
      <c r="J328" s="836"/>
      <c r="K328" s="211"/>
      <c r="L328" s="176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66"/>
      <c r="X328" s="16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76"/>
      <c r="AI328" s="176"/>
      <c r="AJ328" s="176"/>
      <c r="AK328" s="250"/>
      <c r="AL328" s="252"/>
      <c r="AM328" s="174"/>
      <c r="AN328" s="174"/>
      <c r="AO328" s="165"/>
      <c r="AP328" s="165"/>
      <c r="AQ328" s="165"/>
      <c r="AR328" s="174"/>
      <c r="AS328" s="174"/>
      <c r="AT328" s="174"/>
      <c r="AU328" s="174"/>
      <c r="AV328" s="174"/>
      <c r="AW328" s="174"/>
      <c r="AX328" s="175"/>
      <c r="AY328" s="148"/>
      <c r="BA328" s="193"/>
      <c r="BC328" s="193"/>
      <c r="BD328" s="260"/>
    </row>
    <row r="329" spans="1:56" s="159" customFormat="1" ht="15" customHeight="1">
      <c r="A329" s="153"/>
      <c r="B329" s="154"/>
      <c r="C329" s="155"/>
      <c r="D329" s="606"/>
      <c r="E329" s="607"/>
      <c r="F329" s="608"/>
      <c r="G329" s="188"/>
      <c r="H329" s="209"/>
      <c r="I329" s="174"/>
      <c r="J329" s="174"/>
      <c r="K329" s="174"/>
      <c r="L329" s="174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65"/>
      <c r="X329" s="165"/>
      <c r="Y329" s="174"/>
      <c r="Z329" s="174"/>
      <c r="AA329" s="174"/>
      <c r="AB329" s="174"/>
      <c r="AC329" s="174"/>
      <c r="AD329" s="174"/>
      <c r="AE329" s="174"/>
      <c r="AF329" s="174"/>
      <c r="AG329" s="174"/>
      <c r="AH329" s="174"/>
      <c r="AI329" s="174"/>
      <c r="AJ329" s="174"/>
      <c r="AK329" s="156"/>
      <c r="AL329" s="246"/>
      <c r="AM329" s="156"/>
      <c r="AN329" s="156"/>
      <c r="AO329" s="156"/>
      <c r="AP329" s="156"/>
      <c r="AQ329" s="157"/>
      <c r="AR329" s="156"/>
      <c r="AS329" s="156"/>
      <c r="AT329" s="156"/>
      <c r="AU329" s="156"/>
      <c r="AV329" s="156"/>
      <c r="AW329" s="156"/>
      <c r="AX329" s="158"/>
      <c r="AY329" s="148"/>
      <c r="BA329" s="193"/>
      <c r="BC329" s="193"/>
      <c r="BD329" s="260"/>
    </row>
    <row r="330" spans="1:56" s="159" customFormat="1" ht="15" customHeight="1">
      <c r="A330" s="153"/>
      <c r="B330" s="154"/>
      <c r="C330" s="155"/>
      <c r="D330" s="606"/>
      <c r="E330" s="607"/>
      <c r="F330" s="608"/>
      <c r="G330" s="188"/>
      <c r="H330" s="253"/>
      <c r="I330" s="825" t="s">
        <v>76</v>
      </c>
      <c r="J330" s="826"/>
      <c r="K330" s="827"/>
      <c r="L330" s="218"/>
      <c r="M330" s="171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64"/>
      <c r="Y330" s="171"/>
      <c r="Z330" s="171"/>
      <c r="AA330" s="171"/>
      <c r="AB330" s="171"/>
      <c r="AC330" s="171"/>
      <c r="AD330" s="171"/>
      <c r="AE330" s="171"/>
      <c r="AF330" s="171"/>
      <c r="AG330" s="171"/>
      <c r="AH330" s="171"/>
      <c r="AI330" s="171"/>
      <c r="AJ330" s="172"/>
      <c r="AK330" s="254"/>
      <c r="AL330" s="252"/>
      <c r="AM330" s="174"/>
      <c r="AN330" s="174"/>
      <c r="AO330" s="165"/>
      <c r="AP330" s="165"/>
      <c r="AQ330" s="165"/>
      <c r="AR330" s="174"/>
      <c r="AS330" s="174"/>
      <c r="AT330" s="174"/>
      <c r="AU330" s="174"/>
      <c r="AV330" s="174"/>
      <c r="AW330" s="174"/>
      <c r="AX330" s="175"/>
      <c r="AY330" s="148"/>
      <c r="BA330" s="193"/>
      <c r="BC330" s="193"/>
      <c r="BD330" s="260"/>
    </row>
    <row r="331" spans="1:56" s="159" customFormat="1" ht="15" customHeight="1">
      <c r="A331" s="153"/>
      <c r="B331" s="154"/>
      <c r="C331" s="155"/>
      <c r="D331" s="606"/>
      <c r="E331" s="607"/>
      <c r="F331" s="608"/>
      <c r="G331" s="188"/>
      <c r="H331" s="253"/>
      <c r="I331" s="828" t="s">
        <v>72</v>
      </c>
      <c r="J331" s="829"/>
      <c r="K331" s="830"/>
      <c r="L331" s="212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7"/>
      <c r="Y331" s="156"/>
      <c r="Z331" s="156"/>
      <c r="AA331" s="156"/>
      <c r="AB331" s="156"/>
      <c r="AC331" s="156"/>
      <c r="AD331" s="156"/>
      <c r="AE331" s="156"/>
      <c r="AF331" s="156"/>
      <c r="AG331" s="156"/>
      <c r="AH331" s="156"/>
      <c r="AI331" s="156"/>
      <c r="AJ331" s="158"/>
      <c r="AK331" s="254"/>
      <c r="AL331" s="251"/>
      <c r="AM331" s="174"/>
      <c r="AN331" s="174"/>
      <c r="AO331" s="165"/>
      <c r="AP331" s="165"/>
      <c r="AQ331" s="165"/>
      <c r="AR331" s="174"/>
      <c r="AS331" s="174"/>
      <c r="AT331" s="174"/>
      <c r="AU331" s="174"/>
      <c r="AV331" s="174"/>
      <c r="AW331" s="174"/>
      <c r="AX331" s="175"/>
      <c r="AY331" s="148"/>
      <c r="BA331" s="193"/>
      <c r="BC331" s="193"/>
      <c r="BD331" s="260"/>
    </row>
    <row r="332" spans="1:56" s="159" customFormat="1" ht="15" customHeight="1">
      <c r="A332" s="153"/>
      <c r="B332" s="154"/>
      <c r="C332" s="155"/>
      <c r="D332" s="606"/>
      <c r="E332" s="607"/>
      <c r="F332" s="608"/>
      <c r="G332" s="188"/>
      <c r="H332" s="253"/>
      <c r="I332" s="606"/>
      <c r="J332" s="607"/>
      <c r="K332" s="608"/>
      <c r="L332" s="173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65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4"/>
      <c r="AJ332" s="175"/>
      <c r="AK332" s="254"/>
      <c r="AL332" s="251"/>
      <c r="AM332" s="174"/>
      <c r="AN332" s="174"/>
      <c r="AO332" s="165"/>
      <c r="AP332" s="165"/>
      <c r="AQ332" s="165"/>
      <c r="AR332" s="174"/>
      <c r="AS332" s="174"/>
      <c r="AT332" s="174"/>
      <c r="AU332" s="174"/>
      <c r="AV332" s="174"/>
      <c r="AW332" s="174"/>
      <c r="AX332" s="175"/>
      <c r="AY332" s="148"/>
      <c r="BA332" s="193"/>
      <c r="BC332" s="193"/>
      <c r="BD332" s="260"/>
    </row>
    <row r="333" spans="1:56" s="159" customFormat="1" ht="15" customHeight="1">
      <c r="A333" s="153"/>
      <c r="B333" s="154"/>
      <c r="C333" s="155"/>
      <c r="D333" s="606"/>
      <c r="E333" s="607"/>
      <c r="F333" s="608"/>
      <c r="G333" s="188"/>
      <c r="H333" s="253"/>
      <c r="I333" s="606"/>
      <c r="J333" s="607"/>
      <c r="K333" s="608"/>
      <c r="L333" s="173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65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4"/>
      <c r="AJ333" s="175"/>
      <c r="AK333" s="254"/>
      <c r="AL333" s="251"/>
      <c r="AM333" s="174"/>
      <c r="AN333" s="174"/>
      <c r="AO333" s="165"/>
      <c r="AP333" s="165"/>
      <c r="AQ333" s="165"/>
      <c r="AR333" s="174"/>
      <c r="AS333" s="174"/>
      <c r="AT333" s="174"/>
      <c r="AU333" s="174"/>
      <c r="AV333" s="174"/>
      <c r="AW333" s="174"/>
      <c r="AX333" s="175"/>
      <c r="AY333" s="148"/>
      <c r="BA333" s="193"/>
      <c r="BC333" s="193"/>
      <c r="BD333" s="260"/>
    </row>
    <row r="334" spans="1:56" s="159" customFormat="1" ht="15" customHeight="1">
      <c r="A334" s="153"/>
      <c r="B334" s="154"/>
      <c r="C334" s="155"/>
      <c r="D334" s="606"/>
      <c r="E334" s="607"/>
      <c r="F334" s="608"/>
      <c r="G334" s="188"/>
      <c r="H334" s="253"/>
      <c r="I334" s="606"/>
      <c r="J334" s="607"/>
      <c r="K334" s="608"/>
      <c r="L334" s="188"/>
      <c r="M334" s="209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65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5"/>
      <c r="AK334" s="254"/>
      <c r="AL334" s="251"/>
      <c r="AM334" s="174"/>
      <c r="AN334" s="174"/>
      <c r="AO334" s="165"/>
      <c r="AP334" s="165"/>
      <c r="AQ334" s="165"/>
      <c r="AR334" s="174"/>
      <c r="AS334" s="174"/>
      <c r="AT334" s="174"/>
      <c r="AU334" s="174"/>
      <c r="AV334" s="174"/>
      <c r="AW334" s="174"/>
      <c r="AX334" s="175"/>
      <c r="AY334" s="148"/>
      <c r="BA334" s="193"/>
      <c r="BC334" s="193"/>
      <c r="BD334" s="260"/>
    </row>
    <row r="335" spans="1:56" s="159" customFormat="1" ht="15" customHeight="1">
      <c r="A335" s="153"/>
      <c r="B335" s="154"/>
      <c r="C335" s="155"/>
      <c r="D335" s="606"/>
      <c r="E335" s="607"/>
      <c r="F335" s="608"/>
      <c r="G335" s="188"/>
      <c r="H335" s="253"/>
      <c r="I335" s="606"/>
      <c r="J335" s="607"/>
      <c r="K335" s="608"/>
      <c r="L335" s="173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65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4"/>
      <c r="AJ335" s="175"/>
      <c r="AK335" s="254"/>
      <c r="AL335" s="251"/>
      <c r="AM335" s="174"/>
      <c r="AN335" s="174"/>
      <c r="AO335" s="165"/>
      <c r="AP335" s="165"/>
      <c r="AQ335" s="165"/>
      <c r="AR335" s="174"/>
      <c r="AS335" s="174"/>
      <c r="AT335" s="174"/>
      <c r="AU335" s="174"/>
      <c r="AV335" s="174"/>
      <c r="AW335" s="174"/>
      <c r="AX335" s="175"/>
      <c r="AY335" s="148"/>
      <c r="BA335" s="193"/>
      <c r="BC335" s="193"/>
      <c r="BD335" s="260"/>
    </row>
    <row r="336" spans="1:56" s="159" customFormat="1" ht="15" customHeight="1">
      <c r="A336" s="153"/>
      <c r="B336" s="154"/>
      <c r="C336" s="155"/>
      <c r="D336" s="606"/>
      <c r="E336" s="607"/>
      <c r="F336" s="608"/>
      <c r="G336" s="188"/>
      <c r="H336" s="253"/>
      <c r="I336" s="606"/>
      <c r="J336" s="607"/>
      <c r="K336" s="608"/>
      <c r="L336" s="188"/>
      <c r="M336" s="209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65"/>
      <c r="Y336" s="174"/>
      <c r="Z336" s="174"/>
      <c r="AA336" s="174"/>
      <c r="AB336" s="174"/>
      <c r="AC336" s="174"/>
      <c r="AD336" s="174"/>
      <c r="AE336" s="174"/>
      <c r="AF336" s="174"/>
      <c r="AG336" s="174"/>
      <c r="AH336" s="174"/>
      <c r="AI336" s="174"/>
      <c r="AJ336" s="175"/>
      <c r="AK336" s="254"/>
      <c r="AL336" s="251"/>
      <c r="AM336" s="174"/>
      <c r="AN336" s="174"/>
      <c r="AO336" s="165"/>
      <c r="AP336" s="165"/>
      <c r="AQ336" s="165"/>
      <c r="AR336" s="174"/>
      <c r="AS336" s="174"/>
      <c r="AT336" s="174"/>
      <c r="AU336" s="174"/>
      <c r="AV336" s="174"/>
      <c r="AW336" s="174"/>
      <c r="AX336" s="175"/>
      <c r="AY336" s="148"/>
      <c r="BA336" s="193"/>
      <c r="BC336" s="193"/>
      <c r="BD336" s="261"/>
    </row>
    <row r="337" spans="1:56" s="159" customFormat="1" ht="15" customHeight="1">
      <c r="A337" s="153"/>
      <c r="B337" s="154"/>
      <c r="C337" s="155"/>
      <c r="D337" s="606"/>
      <c r="E337" s="607"/>
      <c r="F337" s="608"/>
      <c r="G337" s="188"/>
      <c r="H337" s="253"/>
      <c r="I337" s="606"/>
      <c r="J337" s="607"/>
      <c r="K337" s="608"/>
      <c r="L337" s="173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65"/>
      <c r="Y337" s="174"/>
      <c r="Z337" s="174"/>
      <c r="AA337" s="174"/>
      <c r="AB337" s="174"/>
      <c r="AC337" s="174"/>
      <c r="AD337" s="174"/>
      <c r="AE337" s="174"/>
      <c r="AF337" s="174"/>
      <c r="AG337" s="174"/>
      <c r="AH337" s="174"/>
      <c r="AI337" s="174"/>
      <c r="AJ337" s="175"/>
      <c r="AK337" s="254"/>
      <c r="AL337" s="251"/>
      <c r="AM337" s="174"/>
      <c r="AN337" s="174"/>
      <c r="AO337" s="165"/>
      <c r="AP337" s="165"/>
      <c r="AQ337" s="165"/>
      <c r="AR337" s="174"/>
      <c r="AS337" s="174"/>
      <c r="AT337" s="174"/>
      <c r="AU337" s="174"/>
      <c r="AV337" s="174"/>
      <c r="AW337" s="174"/>
      <c r="AX337" s="175"/>
      <c r="AY337" s="148"/>
      <c r="BA337" s="193"/>
      <c r="BC337" s="193"/>
      <c r="BD337" s="261"/>
    </row>
    <row r="338" spans="1:56" s="159" customFormat="1" ht="15" customHeight="1">
      <c r="A338" s="153"/>
      <c r="B338" s="154"/>
      <c r="C338" s="155"/>
      <c r="D338" s="606"/>
      <c r="E338" s="607"/>
      <c r="F338" s="608"/>
      <c r="G338" s="188"/>
      <c r="H338" s="253"/>
      <c r="I338" s="606"/>
      <c r="J338" s="607"/>
      <c r="K338" s="608"/>
      <c r="L338" s="188"/>
      <c r="M338" s="209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65"/>
      <c r="Y338" s="174"/>
      <c r="Z338" s="174"/>
      <c r="AA338" s="174"/>
      <c r="AB338" s="174"/>
      <c r="AC338" s="174"/>
      <c r="AD338" s="174"/>
      <c r="AE338" s="174"/>
      <c r="AF338" s="174"/>
      <c r="AG338" s="174"/>
      <c r="AH338" s="174"/>
      <c r="AI338" s="174"/>
      <c r="AJ338" s="175"/>
      <c r="AK338" s="254"/>
      <c r="AL338" s="251"/>
      <c r="AM338" s="174"/>
      <c r="AN338" s="174"/>
      <c r="AO338" s="165"/>
      <c r="AP338" s="165"/>
      <c r="AQ338" s="165"/>
      <c r="AR338" s="174"/>
      <c r="AS338" s="174"/>
      <c r="AT338" s="174"/>
      <c r="AU338" s="174"/>
      <c r="AV338" s="174"/>
      <c r="AW338" s="174"/>
      <c r="AX338" s="175"/>
      <c r="AY338" s="148"/>
      <c r="BA338" s="193"/>
      <c r="BC338" s="193"/>
      <c r="BD338" s="261"/>
    </row>
    <row r="339" spans="1:56" s="159" customFormat="1" ht="15" customHeight="1">
      <c r="A339" s="153"/>
      <c r="B339" s="154"/>
      <c r="C339" s="155"/>
      <c r="D339" s="606"/>
      <c r="E339" s="607"/>
      <c r="F339" s="608"/>
      <c r="G339" s="188"/>
      <c r="H339" s="253"/>
      <c r="I339" s="606"/>
      <c r="J339" s="607"/>
      <c r="K339" s="608"/>
      <c r="L339" s="173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65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4"/>
      <c r="AJ339" s="175"/>
      <c r="AK339" s="254"/>
      <c r="AL339" s="251"/>
      <c r="AM339" s="174"/>
      <c r="AN339" s="174"/>
      <c r="AO339" s="165"/>
      <c r="AP339" s="165"/>
      <c r="AQ339" s="165"/>
      <c r="AR339" s="174"/>
      <c r="AS339" s="174"/>
      <c r="AT339" s="174"/>
      <c r="AU339" s="174"/>
      <c r="AV339" s="174"/>
      <c r="AW339" s="174"/>
      <c r="AX339" s="175"/>
      <c r="AY339" s="148"/>
      <c r="BA339" s="193"/>
      <c r="BC339" s="193"/>
      <c r="BD339" s="260"/>
    </row>
    <row r="340" spans="1:56" s="159" customFormat="1" ht="15" customHeight="1">
      <c r="A340" s="153"/>
      <c r="B340" s="154"/>
      <c r="C340" s="155"/>
      <c r="D340" s="606"/>
      <c r="E340" s="607"/>
      <c r="F340" s="608"/>
      <c r="G340" s="188"/>
      <c r="H340" s="253"/>
      <c r="I340" s="606"/>
      <c r="J340" s="607"/>
      <c r="K340" s="608"/>
      <c r="L340" s="188"/>
      <c r="M340" s="209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65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4"/>
      <c r="AJ340" s="175"/>
      <c r="AK340" s="254"/>
      <c r="AL340" s="251"/>
      <c r="AM340" s="174"/>
      <c r="AN340" s="174"/>
      <c r="AO340" s="165"/>
      <c r="AP340" s="165"/>
      <c r="AQ340" s="165"/>
      <c r="AR340" s="174"/>
      <c r="AS340" s="174"/>
      <c r="AT340" s="174"/>
      <c r="AU340" s="174"/>
      <c r="AV340" s="174"/>
      <c r="AW340" s="174"/>
      <c r="AX340" s="175"/>
      <c r="AY340" s="148"/>
      <c r="BA340" s="193"/>
      <c r="BC340" s="193"/>
      <c r="BD340" s="260"/>
    </row>
    <row r="341" spans="1:56" s="159" customFormat="1" ht="15" customHeight="1">
      <c r="A341" s="153"/>
      <c r="B341" s="154"/>
      <c r="C341" s="155"/>
      <c r="D341" s="606"/>
      <c r="E341" s="607"/>
      <c r="F341" s="608"/>
      <c r="G341" s="188"/>
      <c r="H341" s="253"/>
      <c r="I341" s="606"/>
      <c r="J341" s="607"/>
      <c r="K341" s="608"/>
      <c r="L341" s="173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65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4"/>
      <c r="AJ341" s="175"/>
      <c r="AK341" s="254"/>
      <c r="AL341" s="251"/>
      <c r="AM341" s="174"/>
      <c r="AN341" s="174"/>
      <c r="AO341" s="165"/>
      <c r="AP341" s="165"/>
      <c r="AQ341" s="165"/>
      <c r="AR341" s="174"/>
      <c r="AS341" s="174"/>
      <c r="AT341" s="174"/>
      <c r="AU341" s="174"/>
      <c r="AV341" s="174"/>
      <c r="AW341" s="174"/>
      <c r="AX341" s="175"/>
      <c r="AY341" s="249"/>
      <c r="BA341" s="193"/>
      <c r="BC341" s="193"/>
      <c r="BD341" s="260"/>
    </row>
    <row r="342" spans="1:56" s="159" customFormat="1" ht="15" customHeight="1">
      <c r="A342" s="153"/>
      <c r="B342" s="154"/>
      <c r="C342" s="155"/>
      <c r="D342" s="606"/>
      <c r="E342" s="607"/>
      <c r="F342" s="608"/>
      <c r="G342" s="188"/>
      <c r="H342" s="253"/>
      <c r="I342" s="606"/>
      <c r="J342" s="607"/>
      <c r="K342" s="608"/>
      <c r="L342" s="188"/>
      <c r="M342" s="209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65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4"/>
      <c r="AJ342" s="175"/>
      <c r="AK342" s="254"/>
      <c r="AL342" s="251"/>
      <c r="AM342" s="174"/>
      <c r="AN342" s="174"/>
      <c r="AO342" s="165"/>
      <c r="AP342" s="165"/>
      <c r="AQ342" s="165"/>
      <c r="AR342" s="174"/>
      <c r="AS342" s="174"/>
      <c r="AT342" s="174"/>
      <c r="AU342" s="174"/>
      <c r="AV342" s="174"/>
      <c r="AW342" s="174"/>
      <c r="AX342" s="175"/>
      <c r="AY342" s="249"/>
      <c r="BA342" s="193"/>
      <c r="BC342" s="193"/>
      <c r="BD342" s="260"/>
    </row>
    <row r="343" spans="1:56" s="159" customFormat="1" ht="15" customHeight="1">
      <c r="A343" s="153"/>
      <c r="B343" s="154"/>
      <c r="C343" s="155"/>
      <c r="D343" s="606"/>
      <c r="E343" s="607"/>
      <c r="F343" s="608"/>
      <c r="G343" s="188"/>
      <c r="H343" s="253"/>
      <c r="I343" s="831" t="s">
        <v>73</v>
      </c>
      <c r="J343" s="832"/>
      <c r="K343" s="833"/>
      <c r="L343" s="173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67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5"/>
      <c r="AK343" s="254"/>
      <c r="AL343" s="251"/>
      <c r="AM343" s="174"/>
      <c r="AN343" s="174"/>
      <c r="AO343" s="165"/>
      <c r="AP343" s="165"/>
      <c r="AQ343" s="165"/>
      <c r="AR343" s="174"/>
      <c r="AS343" s="174"/>
      <c r="AT343" s="174"/>
      <c r="AU343" s="174"/>
      <c r="AV343" s="174"/>
      <c r="AW343" s="174"/>
      <c r="AX343" s="175"/>
      <c r="AY343" s="249"/>
      <c r="BA343" s="193"/>
      <c r="BC343" s="193"/>
      <c r="BD343" s="260"/>
    </row>
    <row r="344" spans="1:56" s="159" customFormat="1" ht="15" customHeight="1">
      <c r="A344" s="153"/>
      <c r="B344" s="154"/>
      <c r="C344" s="155"/>
      <c r="D344" s="606"/>
      <c r="E344" s="607"/>
      <c r="F344" s="608"/>
      <c r="G344" s="188"/>
      <c r="H344" s="253"/>
      <c r="I344" s="606"/>
      <c r="J344" s="607"/>
      <c r="K344" s="608"/>
      <c r="L344" s="173"/>
      <c r="M344" s="848" t="s">
        <v>76</v>
      </c>
      <c r="N344" s="849"/>
      <c r="O344" s="850"/>
      <c r="P344" s="218"/>
      <c r="Q344" s="171"/>
      <c r="R344" s="171"/>
      <c r="S344" s="171"/>
      <c r="T344" s="171"/>
      <c r="U344" s="223"/>
      <c r="V344" s="223"/>
      <c r="W344" s="223"/>
      <c r="X344" s="168"/>
      <c r="Y344" s="223"/>
      <c r="Z344" s="223"/>
      <c r="AA344" s="171"/>
      <c r="AB344" s="171"/>
      <c r="AC344" s="171"/>
      <c r="AD344" s="171"/>
      <c r="AE344" s="171"/>
      <c r="AF344" s="171"/>
      <c r="AG344" s="171"/>
      <c r="AH344" s="171"/>
      <c r="AI344" s="172"/>
      <c r="AJ344" s="175"/>
      <c r="AK344" s="254"/>
      <c r="AL344" s="252"/>
      <c r="AM344" s="174"/>
      <c r="AN344" s="174"/>
      <c r="AO344" s="165"/>
      <c r="AP344" s="165"/>
      <c r="AQ344" s="165"/>
      <c r="AR344" s="174"/>
      <c r="AS344" s="174"/>
      <c r="AT344" s="174"/>
      <c r="AU344" s="174"/>
      <c r="AV344" s="174"/>
      <c r="AW344" s="174"/>
      <c r="AX344" s="175"/>
      <c r="AY344" s="249"/>
      <c r="BA344" s="193"/>
      <c r="BC344" s="193"/>
      <c r="BD344" s="260"/>
    </row>
    <row r="345" spans="1:56" s="159" customFormat="1" ht="15" customHeight="1">
      <c r="A345" s="153"/>
      <c r="B345" s="154"/>
      <c r="C345" s="155"/>
      <c r="D345" s="606"/>
      <c r="E345" s="607"/>
      <c r="F345" s="608"/>
      <c r="G345" s="188"/>
      <c r="H345" s="253"/>
      <c r="I345" s="606"/>
      <c r="J345" s="607"/>
      <c r="K345" s="608"/>
      <c r="L345" s="174"/>
      <c r="M345" s="606"/>
      <c r="N345" s="607"/>
      <c r="O345" s="608"/>
      <c r="P345" s="173"/>
      <c r="Q345" s="174"/>
      <c r="R345" s="174"/>
      <c r="S345" s="174"/>
      <c r="T345" s="174"/>
      <c r="U345" s="174"/>
      <c r="V345" s="174"/>
      <c r="W345" s="165"/>
      <c r="X345" s="165"/>
      <c r="Y345" s="174"/>
      <c r="Z345" s="174"/>
      <c r="AA345" s="174"/>
      <c r="AB345" s="174"/>
      <c r="AC345" s="174"/>
      <c r="AD345" s="174"/>
      <c r="AE345" s="174"/>
      <c r="AF345" s="174"/>
      <c r="AG345" s="174"/>
      <c r="AH345" s="174"/>
      <c r="AI345" s="175"/>
      <c r="AJ345" s="175"/>
      <c r="AK345" s="254"/>
      <c r="AL345" s="252"/>
      <c r="AM345" s="174"/>
      <c r="AN345" s="174"/>
      <c r="AO345" s="165"/>
      <c r="AP345" s="165"/>
      <c r="AQ345" s="165"/>
      <c r="AR345" s="174"/>
      <c r="AS345" s="174"/>
      <c r="AT345" s="174"/>
      <c r="AU345" s="174"/>
      <c r="AV345" s="174"/>
      <c r="AW345" s="174"/>
      <c r="AX345" s="175"/>
      <c r="AY345" s="249"/>
      <c r="BA345" s="193"/>
      <c r="BC345" s="193"/>
      <c r="BD345" s="260"/>
    </row>
    <row r="346" spans="1:56" s="159" customFormat="1" ht="15" customHeight="1">
      <c r="A346" s="153"/>
      <c r="B346" s="154"/>
      <c r="C346" s="155"/>
      <c r="D346" s="606"/>
      <c r="E346" s="607"/>
      <c r="F346" s="608"/>
      <c r="G346" s="188"/>
      <c r="H346" s="253"/>
      <c r="I346" s="606"/>
      <c r="J346" s="607"/>
      <c r="K346" s="608"/>
      <c r="L346" s="174"/>
      <c r="M346" s="606"/>
      <c r="N346" s="607"/>
      <c r="O346" s="608"/>
      <c r="P346" s="173"/>
      <c r="Q346" s="174"/>
      <c r="R346" s="174"/>
      <c r="S346" s="174"/>
      <c r="T346" s="174"/>
      <c r="U346" s="174"/>
      <c r="V346" s="174"/>
      <c r="W346" s="165"/>
      <c r="X346" s="165"/>
      <c r="Y346" s="174"/>
      <c r="Z346" s="174"/>
      <c r="AA346" s="174"/>
      <c r="AB346" s="174"/>
      <c r="AC346" s="174"/>
      <c r="AD346" s="174"/>
      <c r="AE346" s="174"/>
      <c r="AF346" s="174"/>
      <c r="AG346" s="174"/>
      <c r="AH346" s="174"/>
      <c r="AI346" s="175"/>
      <c r="AJ346" s="175"/>
      <c r="AK346" s="254"/>
      <c r="AL346" s="252"/>
      <c r="AM346" s="174"/>
      <c r="AN346" s="174"/>
      <c r="AO346" s="165"/>
      <c r="AP346" s="165"/>
      <c r="AQ346" s="165"/>
      <c r="AR346" s="174"/>
      <c r="AS346" s="174"/>
      <c r="AT346" s="174"/>
      <c r="AU346" s="174"/>
      <c r="AV346" s="174"/>
      <c r="AW346" s="174"/>
      <c r="AX346" s="175"/>
      <c r="AY346" s="249"/>
      <c r="BA346" s="193"/>
      <c r="BC346" s="193"/>
      <c r="BD346" s="260"/>
    </row>
    <row r="347" spans="1:56" s="159" customFormat="1" ht="15" customHeight="1">
      <c r="A347" s="153"/>
      <c r="B347" s="154"/>
      <c r="C347" s="155"/>
      <c r="D347" s="606"/>
      <c r="E347" s="607"/>
      <c r="F347" s="608"/>
      <c r="G347" s="188"/>
      <c r="H347" s="253"/>
      <c r="I347" s="606"/>
      <c r="J347" s="607"/>
      <c r="K347" s="608"/>
      <c r="L347" s="174"/>
      <c r="M347" s="606"/>
      <c r="N347" s="607"/>
      <c r="O347" s="608"/>
      <c r="P347" s="173"/>
      <c r="Q347" s="174"/>
      <c r="R347" s="174"/>
      <c r="S347" s="174"/>
      <c r="T347" s="174"/>
      <c r="U347" s="174"/>
      <c r="V347" s="174"/>
      <c r="W347" s="165"/>
      <c r="X347" s="165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74"/>
      <c r="AI347" s="175"/>
      <c r="AJ347" s="175"/>
      <c r="AK347" s="254"/>
      <c r="AL347" s="252"/>
      <c r="AM347" s="174"/>
      <c r="AN347" s="174"/>
      <c r="AO347" s="165"/>
      <c r="AP347" s="165"/>
      <c r="AQ347" s="165"/>
      <c r="AR347" s="174"/>
      <c r="AS347" s="174"/>
      <c r="AT347" s="174"/>
      <c r="AU347" s="174"/>
      <c r="AV347" s="174"/>
      <c r="AW347" s="174"/>
      <c r="AX347" s="175"/>
      <c r="AY347" s="249"/>
      <c r="BA347" s="193"/>
      <c r="BC347" s="193"/>
      <c r="BD347" s="260"/>
    </row>
    <row r="348" spans="1:56" s="159" customFormat="1" ht="15" customHeight="1">
      <c r="A348" s="153"/>
      <c r="B348" s="154"/>
      <c r="C348" s="155"/>
      <c r="D348" s="606"/>
      <c r="E348" s="607"/>
      <c r="F348" s="608"/>
      <c r="G348" s="188"/>
      <c r="H348" s="253"/>
      <c r="I348" s="606"/>
      <c r="J348" s="607"/>
      <c r="K348" s="608"/>
      <c r="L348" s="174"/>
      <c r="M348" s="606"/>
      <c r="N348" s="607"/>
      <c r="O348" s="608"/>
      <c r="P348" s="173"/>
      <c r="Q348" s="174"/>
      <c r="R348" s="174"/>
      <c r="S348" s="174"/>
      <c r="T348" s="174"/>
      <c r="U348" s="174"/>
      <c r="V348" s="174"/>
      <c r="W348" s="165"/>
      <c r="X348" s="165"/>
      <c r="Y348" s="174"/>
      <c r="Z348" s="174"/>
      <c r="AA348" s="174"/>
      <c r="AB348" s="174"/>
      <c r="AC348" s="174"/>
      <c r="AD348" s="174"/>
      <c r="AE348" s="174"/>
      <c r="AF348" s="174"/>
      <c r="AG348" s="174"/>
      <c r="AH348" s="174"/>
      <c r="AI348" s="175"/>
      <c r="AJ348" s="175"/>
      <c r="AK348" s="254"/>
      <c r="AL348" s="252"/>
      <c r="AM348" s="174"/>
      <c r="AN348" s="174"/>
      <c r="AO348" s="165"/>
      <c r="AP348" s="165"/>
      <c r="AQ348" s="165"/>
      <c r="AR348" s="174"/>
      <c r="AS348" s="174"/>
      <c r="AT348" s="174"/>
      <c r="AU348" s="174"/>
      <c r="AV348" s="174"/>
      <c r="AW348" s="174"/>
      <c r="AX348" s="175"/>
      <c r="AY348" s="249"/>
      <c r="BA348" s="193"/>
      <c r="BC348" s="193"/>
      <c r="BD348" s="260"/>
    </row>
    <row r="349" spans="1:56" s="159" customFormat="1" ht="15" customHeight="1">
      <c r="A349" s="153"/>
      <c r="B349" s="154"/>
      <c r="C349" s="155"/>
      <c r="D349" s="606"/>
      <c r="E349" s="607"/>
      <c r="F349" s="608"/>
      <c r="G349" s="188"/>
      <c r="H349" s="253"/>
      <c r="I349" s="606"/>
      <c r="J349" s="607"/>
      <c r="K349" s="608"/>
      <c r="L349" s="174"/>
      <c r="M349" s="606"/>
      <c r="N349" s="607"/>
      <c r="O349" s="608"/>
      <c r="P349" s="173"/>
      <c r="Q349" s="174"/>
      <c r="R349" s="174"/>
      <c r="S349" s="174"/>
      <c r="T349" s="174"/>
      <c r="U349" s="174"/>
      <c r="V349" s="174"/>
      <c r="W349" s="165"/>
      <c r="X349" s="165"/>
      <c r="Y349" s="174"/>
      <c r="Z349" s="174"/>
      <c r="AA349" s="174"/>
      <c r="AB349" s="174"/>
      <c r="AC349" s="174"/>
      <c r="AD349" s="174"/>
      <c r="AE349" s="174"/>
      <c r="AF349" s="174"/>
      <c r="AG349" s="174"/>
      <c r="AH349" s="174"/>
      <c r="AI349" s="175"/>
      <c r="AJ349" s="175"/>
      <c r="AK349" s="254"/>
      <c r="AL349" s="251"/>
      <c r="AM349" s="174"/>
      <c r="AN349" s="174"/>
      <c r="AO349" s="165"/>
      <c r="AP349" s="165"/>
      <c r="AQ349" s="165"/>
      <c r="AR349" s="174"/>
      <c r="AS349" s="174"/>
      <c r="AT349" s="174"/>
      <c r="AU349" s="174"/>
      <c r="AV349" s="174"/>
      <c r="AW349" s="174"/>
      <c r="AX349" s="175"/>
      <c r="AY349" s="249"/>
      <c r="AZ349" s="90"/>
      <c r="BA349" s="45"/>
      <c r="BB349" s="90"/>
      <c r="BC349" s="186"/>
      <c r="BD349" s="260"/>
    </row>
    <row r="350" spans="1:56" s="159" customFormat="1" ht="15" customHeight="1">
      <c r="A350" s="153"/>
      <c r="B350" s="154"/>
      <c r="C350" s="155"/>
      <c r="D350" s="606"/>
      <c r="E350" s="607"/>
      <c r="F350" s="608"/>
      <c r="G350" s="188"/>
      <c r="H350" s="253"/>
      <c r="I350" s="606"/>
      <c r="J350" s="607"/>
      <c r="K350" s="608"/>
      <c r="L350" s="174"/>
      <c r="M350" s="606"/>
      <c r="N350" s="607"/>
      <c r="O350" s="608"/>
      <c r="P350" s="173"/>
      <c r="Q350" s="209"/>
      <c r="R350" s="174"/>
      <c r="S350" s="174"/>
      <c r="T350" s="174"/>
      <c r="U350" s="174"/>
      <c r="V350" s="174"/>
      <c r="W350" s="165"/>
      <c r="X350" s="165"/>
      <c r="Y350" s="174"/>
      <c r="Z350" s="174"/>
      <c r="AA350" s="174"/>
      <c r="AB350" s="174"/>
      <c r="AC350" s="174"/>
      <c r="AD350" s="174"/>
      <c r="AE350" s="174"/>
      <c r="AF350" s="174"/>
      <c r="AG350" s="174"/>
      <c r="AH350" s="174"/>
      <c r="AI350" s="175"/>
      <c r="AJ350" s="175"/>
      <c r="AK350" s="254"/>
      <c r="AL350" s="251"/>
      <c r="AM350" s="174"/>
      <c r="AN350" s="174"/>
      <c r="AO350" s="165"/>
      <c r="AP350" s="165"/>
      <c r="AQ350" s="165"/>
      <c r="AR350" s="174"/>
      <c r="AS350" s="174"/>
      <c r="AT350" s="174"/>
      <c r="AU350" s="174"/>
      <c r="AV350" s="174"/>
      <c r="AW350" s="174"/>
      <c r="AX350" s="175"/>
      <c r="AY350" s="249"/>
      <c r="AZ350" s="90"/>
      <c r="BA350" s="45"/>
      <c r="BB350" s="90"/>
      <c r="BC350" s="186"/>
      <c r="BD350" s="260"/>
    </row>
    <row r="351" spans="1:56" s="159" customFormat="1" ht="15" customHeight="1">
      <c r="A351" s="153"/>
      <c r="B351" s="154"/>
      <c r="C351" s="155"/>
      <c r="D351" s="606"/>
      <c r="E351" s="607"/>
      <c r="F351" s="608"/>
      <c r="G351" s="188"/>
      <c r="H351" s="253"/>
      <c r="I351" s="606"/>
      <c r="J351" s="607"/>
      <c r="K351" s="608"/>
      <c r="L351" s="174"/>
      <c r="M351" s="606"/>
      <c r="N351" s="607"/>
      <c r="O351" s="608"/>
      <c r="P351" s="173"/>
      <c r="Q351" s="209"/>
      <c r="R351" s="174"/>
      <c r="S351" s="174"/>
      <c r="T351" s="174"/>
      <c r="U351" s="174"/>
      <c r="V351" s="174"/>
      <c r="W351" s="165"/>
      <c r="X351" s="165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74"/>
      <c r="AI351" s="175"/>
      <c r="AJ351" s="175"/>
      <c r="AK351" s="254"/>
      <c r="AL351" s="251"/>
      <c r="AM351" s="174"/>
      <c r="AN351" s="174"/>
      <c r="AO351" s="165"/>
      <c r="AP351" s="165"/>
      <c r="AQ351" s="165"/>
      <c r="AR351" s="174"/>
      <c r="AS351" s="174"/>
      <c r="AT351" s="174"/>
      <c r="AU351" s="174"/>
      <c r="AV351" s="174"/>
      <c r="AW351" s="174"/>
      <c r="AX351" s="175"/>
      <c r="AY351" s="249"/>
      <c r="AZ351" s="43"/>
      <c r="BA351" s="186"/>
      <c r="BB351" s="43"/>
      <c r="BC351" s="186"/>
      <c r="BD351" s="260"/>
    </row>
    <row r="352" spans="1:56" s="159" customFormat="1" ht="15" customHeight="1">
      <c r="A352" s="153"/>
      <c r="B352" s="154"/>
      <c r="C352" s="155"/>
      <c r="D352" s="606"/>
      <c r="E352" s="607"/>
      <c r="F352" s="608"/>
      <c r="G352" s="188"/>
      <c r="H352" s="253"/>
      <c r="I352" s="606"/>
      <c r="J352" s="607"/>
      <c r="K352" s="608"/>
      <c r="L352" s="174"/>
      <c r="M352" s="606"/>
      <c r="N352" s="607"/>
      <c r="O352" s="608"/>
      <c r="P352" s="173"/>
      <c r="Q352" s="209"/>
      <c r="R352" s="174"/>
      <c r="S352" s="174"/>
      <c r="T352" s="174"/>
      <c r="U352" s="174"/>
      <c r="V352" s="174"/>
      <c r="W352" s="165"/>
      <c r="X352" s="165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74"/>
      <c r="AI352" s="175"/>
      <c r="AJ352" s="175"/>
      <c r="AK352" s="254"/>
      <c r="AL352" s="251"/>
      <c r="AM352" s="174"/>
      <c r="AN352" s="174"/>
      <c r="AO352" s="165"/>
      <c r="AP352" s="165"/>
      <c r="AQ352" s="165"/>
      <c r="AR352" s="174"/>
      <c r="AS352" s="174"/>
      <c r="AT352" s="174"/>
      <c r="AU352" s="174"/>
      <c r="AV352" s="174"/>
      <c r="AW352" s="174"/>
      <c r="AX352" s="175"/>
      <c r="AY352" s="249"/>
      <c r="AZ352" s="43"/>
      <c r="BA352" s="186"/>
      <c r="BB352" s="43"/>
      <c r="BC352" s="186"/>
      <c r="BD352" s="260"/>
    </row>
    <row r="353" spans="1:125" s="159" customFormat="1" ht="15" customHeight="1">
      <c r="A353" s="153"/>
      <c r="B353" s="154"/>
      <c r="C353" s="155"/>
      <c r="D353" s="606"/>
      <c r="E353" s="607"/>
      <c r="F353" s="608"/>
      <c r="G353" s="188"/>
      <c r="H353" s="253"/>
      <c r="I353" s="606"/>
      <c r="J353" s="607"/>
      <c r="K353" s="608"/>
      <c r="L353" s="174"/>
      <c r="M353" s="606"/>
      <c r="N353" s="607"/>
      <c r="O353" s="608"/>
      <c r="P353" s="173"/>
      <c r="Q353" s="209"/>
      <c r="R353" s="174"/>
      <c r="S353" s="174"/>
      <c r="T353" s="174"/>
      <c r="U353" s="174"/>
      <c r="V353" s="174"/>
      <c r="W353" s="165"/>
      <c r="X353" s="165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74"/>
      <c r="AI353" s="175"/>
      <c r="AJ353" s="175"/>
      <c r="AK353" s="254"/>
      <c r="AL353" s="252"/>
      <c r="AM353" s="174"/>
      <c r="AN353" s="174"/>
      <c r="AO353" s="165"/>
      <c r="AP353" s="165"/>
      <c r="AQ353" s="165"/>
      <c r="AR353" s="174"/>
      <c r="AS353" s="174"/>
      <c r="AT353" s="174"/>
      <c r="AU353" s="174"/>
      <c r="AV353" s="174"/>
      <c r="AW353" s="174"/>
      <c r="AX353" s="175"/>
      <c r="AY353" s="249"/>
      <c r="AZ353" s="43"/>
      <c r="BA353" s="186"/>
      <c r="BB353" s="43"/>
      <c r="BC353" s="186"/>
      <c r="BD353" s="260"/>
    </row>
    <row r="354" spans="1:125" s="159" customFormat="1" ht="15" customHeight="1">
      <c r="A354" s="153"/>
      <c r="B354" s="154"/>
      <c r="C354" s="155"/>
      <c r="D354" s="606"/>
      <c r="E354" s="607"/>
      <c r="F354" s="608"/>
      <c r="G354" s="188"/>
      <c r="H354" s="253"/>
      <c r="I354" s="606"/>
      <c r="J354" s="607"/>
      <c r="K354" s="608"/>
      <c r="L354" s="174"/>
      <c r="M354" s="834" t="s">
        <v>74</v>
      </c>
      <c r="N354" s="835"/>
      <c r="O354" s="836"/>
      <c r="P354" s="211"/>
      <c r="Q354" s="176"/>
      <c r="R354" s="176"/>
      <c r="S354" s="176"/>
      <c r="T354" s="176"/>
      <c r="U354" s="176"/>
      <c r="V354" s="176"/>
      <c r="W354" s="166"/>
      <c r="X354" s="16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76"/>
      <c r="AI354" s="177"/>
      <c r="AJ354" s="175"/>
      <c r="AK354" s="254"/>
      <c r="AL354" s="251"/>
      <c r="AM354" s="174"/>
      <c r="AN354" s="174"/>
      <c r="AO354" s="165"/>
      <c r="AP354" s="165"/>
      <c r="AQ354" s="165"/>
      <c r="AR354" s="174"/>
      <c r="AS354" s="174"/>
      <c r="AT354" s="174"/>
      <c r="AU354" s="174"/>
      <c r="AV354" s="174"/>
      <c r="AW354" s="174"/>
      <c r="AX354" s="175"/>
      <c r="AY354" s="249"/>
      <c r="AZ354" s="43"/>
      <c r="BA354" s="186"/>
      <c r="BB354" s="43"/>
      <c r="BC354" s="186"/>
      <c r="BD354" s="261"/>
    </row>
    <row r="355" spans="1:125" s="159" customFormat="1" ht="15" customHeight="1">
      <c r="A355" s="153"/>
      <c r="B355" s="154"/>
      <c r="C355" s="155"/>
      <c r="D355" s="606"/>
      <c r="E355" s="607"/>
      <c r="F355" s="608"/>
      <c r="G355" s="188"/>
      <c r="H355" s="253"/>
      <c r="I355" s="606"/>
      <c r="J355" s="607"/>
      <c r="K355" s="608"/>
      <c r="L355" s="174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7"/>
      <c r="X355" s="157"/>
      <c r="Y355" s="156"/>
      <c r="Z355" s="156"/>
      <c r="AA355" s="156"/>
      <c r="AB355" s="156"/>
      <c r="AC355" s="156"/>
      <c r="AD355" s="156"/>
      <c r="AE355" s="156"/>
      <c r="AF355" s="156"/>
      <c r="AG355" s="156"/>
      <c r="AH355" s="156"/>
      <c r="AI355" s="156"/>
      <c r="AJ355" s="175"/>
      <c r="AK355" s="254"/>
      <c r="AL355" s="252"/>
      <c r="AM355" s="174"/>
      <c r="AN355" s="174"/>
      <c r="AO355" s="165"/>
      <c r="AP355" s="165"/>
      <c r="AQ355" s="165"/>
      <c r="AR355" s="174"/>
      <c r="AS355" s="174"/>
      <c r="AT355" s="174"/>
      <c r="AU355" s="174"/>
      <c r="AV355" s="174"/>
      <c r="AW355" s="174"/>
      <c r="AX355" s="175"/>
      <c r="AY355" s="249"/>
      <c r="AZ355" s="43"/>
      <c r="BA355" s="186"/>
      <c r="BB355" s="43"/>
      <c r="BC355" s="186"/>
      <c r="BD355" s="261"/>
    </row>
    <row r="356" spans="1:125" s="159" customFormat="1" ht="15" customHeight="1">
      <c r="A356" s="153"/>
      <c r="B356" s="154"/>
      <c r="C356" s="155"/>
      <c r="D356" s="606"/>
      <c r="E356" s="607"/>
      <c r="F356" s="608"/>
      <c r="G356" s="188"/>
      <c r="H356" s="253"/>
      <c r="I356" s="856" t="s">
        <v>83</v>
      </c>
      <c r="J356" s="832"/>
      <c r="K356" s="833"/>
      <c r="L356" s="214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67"/>
      <c r="X356" s="167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9"/>
      <c r="AK356" s="254"/>
      <c r="AL356" s="252"/>
      <c r="AM356" s="174"/>
      <c r="AN356" s="174"/>
      <c r="AO356" s="165"/>
      <c r="AP356" s="165"/>
      <c r="AQ356" s="165"/>
      <c r="AR356" s="174"/>
      <c r="AS356" s="174"/>
      <c r="AT356" s="174"/>
      <c r="AU356" s="174"/>
      <c r="AV356" s="174"/>
      <c r="AW356" s="174"/>
      <c r="AX356" s="175"/>
      <c r="AY356" s="249"/>
      <c r="AZ356" s="43"/>
      <c r="BA356" s="186"/>
      <c r="BB356" s="43"/>
      <c r="BC356" s="186"/>
      <c r="BD356" s="261"/>
    </row>
    <row r="357" spans="1:125" s="159" customFormat="1" ht="15" customHeight="1">
      <c r="A357" s="153"/>
      <c r="B357" s="154"/>
      <c r="C357" s="155"/>
      <c r="D357" s="606"/>
      <c r="E357" s="607"/>
      <c r="F357" s="608"/>
      <c r="G357" s="188"/>
      <c r="H357" s="174"/>
      <c r="I357" s="268"/>
      <c r="J357" s="269"/>
      <c r="K357" s="270"/>
      <c r="L357" s="219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66"/>
      <c r="X357" s="16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76"/>
      <c r="AI357" s="176"/>
      <c r="AJ357" s="177"/>
      <c r="AK357" s="174"/>
      <c r="AL357" s="252"/>
      <c r="AM357" s="174"/>
      <c r="AN357" s="174"/>
      <c r="AO357" s="174"/>
      <c r="AP357" s="174"/>
      <c r="AQ357" s="165"/>
      <c r="AR357" s="174"/>
      <c r="AS357" s="174"/>
      <c r="AT357" s="174"/>
      <c r="AU357" s="174"/>
      <c r="AV357" s="174"/>
      <c r="AW357" s="174"/>
      <c r="AX357" s="175"/>
      <c r="AY357" s="249"/>
      <c r="AZ357" s="43"/>
      <c r="BA357" s="186"/>
      <c r="BB357" s="43"/>
      <c r="BC357" s="186"/>
      <c r="BD357" s="261"/>
    </row>
    <row r="358" spans="1:125" s="159" customFormat="1" ht="15" customHeight="1">
      <c r="A358" s="153"/>
      <c r="B358" s="154"/>
      <c r="C358" s="155"/>
      <c r="D358" s="606"/>
      <c r="E358" s="607"/>
      <c r="F358" s="608"/>
      <c r="G358" s="188"/>
      <c r="H358" s="174"/>
      <c r="I358" s="215"/>
      <c r="J358" s="156"/>
      <c r="K358" s="156"/>
      <c r="L358" s="215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7"/>
      <c r="X358" s="157"/>
      <c r="Y358" s="156"/>
      <c r="Z358" s="156"/>
      <c r="AA358" s="156"/>
      <c r="AB358" s="156"/>
      <c r="AC358" s="156"/>
      <c r="AD358" s="156"/>
      <c r="AE358" s="156"/>
      <c r="AF358" s="156"/>
      <c r="AG358" s="156"/>
      <c r="AH358" s="156"/>
      <c r="AI358" s="156"/>
      <c r="AJ358" s="156"/>
      <c r="AK358" s="174"/>
      <c r="AL358" s="605"/>
      <c r="AM358" s="174"/>
      <c r="AN358" s="174"/>
      <c r="AO358" s="174"/>
      <c r="AP358" s="174"/>
      <c r="AQ358" s="165"/>
      <c r="AR358" s="174"/>
      <c r="AS358" s="174"/>
      <c r="AT358" s="174"/>
      <c r="AU358" s="174"/>
      <c r="AV358" s="174"/>
      <c r="AW358" s="174"/>
      <c r="AX358" s="175"/>
      <c r="AY358" s="249"/>
      <c r="AZ358" s="43"/>
      <c r="BA358" s="186"/>
      <c r="BB358" s="43"/>
      <c r="BC358" s="186"/>
      <c r="BD358" s="261"/>
    </row>
    <row r="359" spans="1:125" s="159" customFormat="1" ht="15" customHeight="1">
      <c r="A359" s="153"/>
      <c r="B359" s="154"/>
      <c r="C359" s="155"/>
      <c r="D359" s="606"/>
      <c r="E359" s="607"/>
      <c r="F359" s="608"/>
      <c r="G359" s="188"/>
      <c r="H359" s="209"/>
      <c r="I359" s="174"/>
      <c r="J359" s="174"/>
      <c r="K359" s="174"/>
      <c r="L359" s="174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65"/>
      <c r="X359" s="165"/>
      <c r="Y359" s="174"/>
      <c r="Z359" s="174"/>
      <c r="AA359" s="174"/>
      <c r="AB359" s="174"/>
      <c r="AC359" s="174"/>
      <c r="AD359" s="174"/>
      <c r="AE359" s="174"/>
      <c r="AF359" s="174"/>
      <c r="AG359" s="174"/>
      <c r="AH359" s="174"/>
      <c r="AI359" s="174"/>
      <c r="AJ359" s="174"/>
      <c r="AK359" s="174"/>
      <c r="AL359" s="605"/>
      <c r="AM359" s="174"/>
      <c r="AN359" s="174"/>
      <c r="AO359" s="174"/>
      <c r="AP359" s="174"/>
      <c r="AQ359" s="165"/>
      <c r="AR359" s="174"/>
      <c r="AS359" s="174"/>
      <c r="AT359" s="174"/>
      <c r="AU359" s="174"/>
      <c r="AV359" s="174"/>
      <c r="AW359" s="174"/>
      <c r="AX359" s="175"/>
      <c r="AY359" s="249"/>
      <c r="AZ359" s="43"/>
      <c r="BA359" s="186"/>
      <c r="BB359" s="43"/>
      <c r="BC359" s="186"/>
      <c r="BD359" s="261"/>
    </row>
    <row r="360" spans="1:125" s="159" customFormat="1" ht="15" customHeight="1">
      <c r="A360" s="153"/>
      <c r="B360" s="154"/>
      <c r="C360" s="155"/>
      <c r="D360" s="606"/>
      <c r="E360" s="607"/>
      <c r="F360" s="608"/>
      <c r="G360" s="188"/>
      <c r="H360" s="174"/>
      <c r="I360" s="825" t="s">
        <v>76</v>
      </c>
      <c r="J360" s="826"/>
      <c r="K360" s="827"/>
      <c r="L360" s="218"/>
      <c r="M360" s="171"/>
      <c r="N360" s="171"/>
      <c r="O360" s="171"/>
      <c r="P360" s="171"/>
      <c r="Q360" s="171"/>
      <c r="R360" s="171"/>
      <c r="S360" s="171"/>
      <c r="T360" s="171"/>
      <c r="U360" s="171"/>
      <c r="V360" s="171"/>
      <c r="W360" s="171"/>
      <c r="X360" s="164"/>
      <c r="Y360" s="171"/>
      <c r="Z360" s="171"/>
      <c r="AA360" s="171"/>
      <c r="AB360" s="171"/>
      <c r="AC360" s="171"/>
      <c r="AD360" s="171"/>
      <c r="AE360" s="171"/>
      <c r="AF360" s="171"/>
      <c r="AG360" s="171"/>
      <c r="AH360" s="171"/>
      <c r="AI360" s="171"/>
      <c r="AJ360" s="172"/>
      <c r="AK360" s="174"/>
      <c r="AL360" s="605"/>
      <c r="AM360" s="174"/>
      <c r="AN360" s="174"/>
      <c r="AO360" s="174"/>
      <c r="AP360" s="174"/>
      <c r="AQ360" s="165"/>
      <c r="AR360" s="174"/>
      <c r="AS360" s="174"/>
      <c r="AT360" s="174"/>
      <c r="AU360" s="174"/>
      <c r="AV360" s="174"/>
      <c r="AW360" s="174"/>
      <c r="AX360" s="175"/>
      <c r="AY360" s="249"/>
      <c r="AZ360" s="43"/>
      <c r="BA360" s="186"/>
      <c r="BB360" s="43"/>
      <c r="BC360" s="186"/>
      <c r="BD360" s="261"/>
    </row>
    <row r="361" spans="1:125" s="159" customFormat="1" ht="15" customHeight="1">
      <c r="A361" s="153"/>
      <c r="B361" s="154"/>
      <c r="C361" s="155"/>
      <c r="D361" s="606"/>
      <c r="E361" s="607"/>
      <c r="F361" s="608"/>
      <c r="G361" s="188"/>
      <c r="H361" s="174"/>
      <c r="I361" s="828" t="s">
        <v>72</v>
      </c>
      <c r="J361" s="829"/>
      <c r="K361" s="830"/>
      <c r="L361" s="212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7"/>
      <c r="Y361" s="156"/>
      <c r="Z361" s="156"/>
      <c r="AA361" s="156"/>
      <c r="AB361" s="156"/>
      <c r="AC361" s="156"/>
      <c r="AD361" s="156"/>
      <c r="AE361" s="156"/>
      <c r="AF361" s="156"/>
      <c r="AG361" s="156"/>
      <c r="AH361" s="156"/>
      <c r="AI361" s="156"/>
      <c r="AJ361" s="158"/>
      <c r="AK361" s="174"/>
      <c r="AL361" s="605"/>
      <c r="AM361" s="174"/>
      <c r="AN361" s="174"/>
      <c r="AO361" s="174"/>
      <c r="AP361" s="174"/>
      <c r="AQ361" s="165"/>
      <c r="AR361" s="174"/>
      <c r="AS361" s="174"/>
      <c r="AT361" s="174"/>
      <c r="AU361" s="174"/>
      <c r="AV361" s="174"/>
      <c r="AW361" s="174"/>
      <c r="AX361" s="175"/>
      <c r="AY361" s="249"/>
      <c r="AZ361" s="43"/>
      <c r="BA361" s="186"/>
      <c r="BB361" s="43"/>
      <c r="BC361" s="186"/>
      <c r="BD361" s="261"/>
    </row>
    <row r="362" spans="1:125" s="159" customFormat="1" ht="15" customHeight="1">
      <c r="A362" s="153"/>
      <c r="B362" s="154"/>
      <c r="C362" s="155"/>
      <c r="D362" s="606"/>
      <c r="E362" s="607"/>
      <c r="F362" s="608"/>
      <c r="G362" s="188"/>
      <c r="H362" s="174"/>
      <c r="I362" s="606"/>
      <c r="J362" s="607"/>
      <c r="K362" s="608"/>
      <c r="L362" s="212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65"/>
      <c r="Y362" s="174"/>
      <c r="Z362" s="174"/>
      <c r="AA362" s="174"/>
      <c r="AB362" s="174"/>
      <c r="AC362" s="174"/>
      <c r="AD362" s="174"/>
      <c r="AE362" s="174"/>
      <c r="AF362" s="174"/>
      <c r="AG362" s="174"/>
      <c r="AH362" s="174"/>
      <c r="AI362" s="174"/>
      <c r="AJ362" s="175"/>
      <c r="AK362" s="174"/>
      <c r="AL362" s="605"/>
      <c r="AM362" s="174"/>
      <c r="AN362" s="174"/>
      <c r="AO362" s="174"/>
      <c r="AP362" s="174"/>
      <c r="AQ362" s="165"/>
      <c r="AR362" s="174"/>
      <c r="AS362" s="174"/>
      <c r="AT362" s="174"/>
      <c r="AU362" s="174"/>
      <c r="AV362" s="174"/>
      <c r="AW362" s="174"/>
      <c r="AX362" s="175"/>
      <c r="AY362" s="249"/>
      <c r="AZ362" s="43"/>
      <c r="BA362" s="186"/>
      <c r="BB362" s="43"/>
      <c r="BC362" s="186"/>
      <c r="BD362" s="261"/>
    </row>
    <row r="363" spans="1:125" s="159" customFormat="1" ht="15" customHeight="1">
      <c r="A363" s="153"/>
      <c r="B363" s="154"/>
      <c r="C363" s="155"/>
      <c r="D363" s="606"/>
      <c r="E363" s="607"/>
      <c r="F363" s="608"/>
      <c r="G363" s="188"/>
      <c r="H363" s="174"/>
      <c r="I363" s="606"/>
      <c r="J363" s="607"/>
      <c r="K363" s="608"/>
      <c r="L363" s="212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65"/>
      <c r="Y363" s="174"/>
      <c r="Z363" s="174"/>
      <c r="AA363" s="174"/>
      <c r="AB363" s="174"/>
      <c r="AC363" s="174"/>
      <c r="AD363" s="174"/>
      <c r="AE363" s="174"/>
      <c r="AF363" s="174"/>
      <c r="AG363" s="174"/>
      <c r="AH363" s="174"/>
      <c r="AI363" s="174"/>
      <c r="AJ363" s="175"/>
      <c r="AK363" s="174"/>
      <c r="AL363" s="605"/>
      <c r="AM363" s="174"/>
      <c r="AN363" s="174"/>
      <c r="AO363" s="174"/>
      <c r="AP363" s="174"/>
      <c r="AQ363" s="165"/>
      <c r="AR363" s="174"/>
      <c r="AS363" s="174"/>
      <c r="AT363" s="174"/>
      <c r="AU363" s="174"/>
      <c r="AV363" s="174"/>
      <c r="AW363" s="174"/>
      <c r="AX363" s="175"/>
      <c r="AY363" s="249"/>
      <c r="AZ363" s="43"/>
      <c r="BA363" s="186"/>
      <c r="BB363" s="43"/>
      <c r="BC363" s="186"/>
      <c r="BD363" s="261"/>
    </row>
    <row r="364" spans="1:125" s="159" customFormat="1" ht="15" customHeight="1">
      <c r="A364" s="153"/>
      <c r="B364" s="154"/>
      <c r="C364" s="155"/>
      <c r="D364" s="606"/>
      <c r="E364" s="607"/>
      <c r="F364" s="608"/>
      <c r="G364" s="188"/>
      <c r="H364" s="174"/>
      <c r="I364" s="606"/>
      <c r="J364" s="607"/>
      <c r="K364" s="608"/>
      <c r="L364" s="212"/>
      <c r="M364" s="209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65"/>
      <c r="Y364" s="174"/>
      <c r="Z364" s="174"/>
      <c r="AA364" s="174"/>
      <c r="AB364" s="174"/>
      <c r="AC364" s="174"/>
      <c r="AD364" s="174"/>
      <c r="AE364" s="174"/>
      <c r="AF364" s="174"/>
      <c r="AG364" s="174"/>
      <c r="AH364" s="174"/>
      <c r="AI364" s="174"/>
      <c r="AJ364" s="175"/>
      <c r="AK364" s="174"/>
      <c r="AL364" s="605"/>
      <c r="AM364" s="174"/>
      <c r="AN364" s="174"/>
      <c r="AO364" s="174"/>
      <c r="AP364" s="174"/>
      <c r="AQ364" s="165"/>
      <c r="AR364" s="174"/>
      <c r="AS364" s="174"/>
      <c r="AT364" s="174"/>
      <c r="AU364" s="174"/>
      <c r="AV364" s="174"/>
      <c r="AW364" s="174"/>
      <c r="AX364" s="175"/>
      <c r="AY364" s="249"/>
      <c r="AZ364" s="43"/>
      <c r="BA364" s="186"/>
      <c r="BB364" s="43"/>
      <c r="BC364" s="186"/>
      <c r="BD364" s="261"/>
    </row>
    <row r="365" spans="1:125" s="159" customFormat="1" ht="15" customHeight="1">
      <c r="A365" s="153"/>
      <c r="B365" s="154"/>
      <c r="C365" s="155"/>
      <c r="D365" s="606"/>
      <c r="E365" s="607"/>
      <c r="F365" s="608"/>
      <c r="G365" s="188"/>
      <c r="H365" s="174"/>
      <c r="I365" s="606"/>
      <c r="J365" s="607"/>
      <c r="K365" s="608"/>
      <c r="L365" s="212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65"/>
      <c r="Y365" s="174"/>
      <c r="Z365" s="174"/>
      <c r="AA365" s="174"/>
      <c r="AB365" s="174"/>
      <c r="AC365" s="174"/>
      <c r="AD365" s="174"/>
      <c r="AE365" s="174"/>
      <c r="AF365" s="174"/>
      <c r="AG365" s="174"/>
      <c r="AH365" s="174"/>
      <c r="AI365" s="174"/>
      <c r="AJ365" s="175"/>
      <c r="AK365" s="174"/>
      <c r="AL365" s="605"/>
      <c r="AM365" s="174"/>
      <c r="AN365" s="174"/>
      <c r="AO365" s="174"/>
      <c r="AP365" s="174"/>
      <c r="AQ365" s="165"/>
      <c r="AR365" s="174"/>
      <c r="AS365" s="174"/>
      <c r="AT365" s="174"/>
      <c r="AU365" s="174"/>
      <c r="AV365" s="174"/>
      <c r="AW365" s="174"/>
      <c r="AX365" s="175"/>
      <c r="AY365" s="249"/>
      <c r="AZ365" s="43"/>
      <c r="BA365" s="186"/>
      <c r="BB365" s="43"/>
      <c r="BC365" s="186"/>
      <c r="BD365" s="261"/>
    </row>
    <row r="366" spans="1:125" s="159" customFormat="1" ht="15" customHeight="1">
      <c r="A366" s="153"/>
      <c r="B366" s="154"/>
      <c r="C366" s="155"/>
      <c r="D366" s="606"/>
      <c r="E366" s="607"/>
      <c r="F366" s="608"/>
      <c r="G366" s="188"/>
      <c r="H366" s="174"/>
      <c r="I366" s="834" t="s">
        <v>74</v>
      </c>
      <c r="J366" s="835"/>
      <c r="K366" s="836"/>
      <c r="L366" s="211"/>
      <c r="M366" s="176"/>
      <c r="N366" s="176"/>
      <c r="O366" s="176"/>
      <c r="P366" s="176"/>
      <c r="Q366" s="176"/>
      <c r="R366" s="176"/>
      <c r="S366" s="166"/>
      <c r="T366" s="176"/>
      <c r="U366" s="176"/>
      <c r="V366" s="176"/>
      <c r="W366" s="176"/>
      <c r="X366" s="16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76"/>
      <c r="AI366" s="176"/>
      <c r="AJ366" s="177"/>
      <c r="AK366" s="174"/>
      <c r="AL366" s="251"/>
      <c r="AM366" s="174"/>
      <c r="AN366" s="174"/>
      <c r="AO366" s="174"/>
      <c r="AP366" s="174"/>
      <c r="AQ366" s="165"/>
      <c r="AR366" s="174"/>
      <c r="AS366" s="174"/>
      <c r="AT366" s="174"/>
      <c r="AU366" s="174"/>
      <c r="AV366" s="174"/>
      <c r="AW366" s="174"/>
      <c r="AX366" s="175"/>
      <c r="AY366" s="249"/>
      <c r="AZ366" s="43"/>
      <c r="BA366" s="186"/>
      <c r="BB366" s="43"/>
      <c r="BC366" s="186"/>
      <c r="BD366" s="261"/>
      <c r="BT366" s="43"/>
    </row>
    <row r="367" spans="1:125" ht="15" customHeight="1">
      <c r="A367" s="153"/>
      <c r="B367" s="154"/>
      <c r="C367" s="155"/>
      <c r="D367" s="606"/>
      <c r="E367" s="607"/>
      <c r="F367" s="608"/>
      <c r="G367" s="188"/>
      <c r="H367" s="174"/>
      <c r="I367" s="215"/>
      <c r="J367" s="156"/>
      <c r="K367" s="156"/>
      <c r="L367" s="215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7"/>
      <c r="X367" s="157"/>
      <c r="Y367" s="156"/>
      <c r="Z367" s="156"/>
      <c r="AA367" s="156"/>
      <c r="AB367" s="156"/>
      <c r="AC367" s="156"/>
      <c r="AD367" s="156"/>
      <c r="AE367" s="156"/>
      <c r="AF367" s="156"/>
      <c r="AG367" s="156"/>
      <c r="AH367" s="156"/>
      <c r="AI367" s="156"/>
      <c r="AJ367" s="156"/>
      <c r="AK367" s="174"/>
      <c r="AL367" s="222"/>
      <c r="AM367" s="174"/>
      <c r="AN367" s="174"/>
      <c r="AO367" s="174"/>
      <c r="AP367" s="174"/>
      <c r="AQ367" s="165"/>
      <c r="AR367" s="174"/>
      <c r="AS367" s="174"/>
      <c r="AT367" s="174"/>
      <c r="AU367" s="174"/>
      <c r="AV367" s="174"/>
      <c r="AW367" s="174"/>
      <c r="AX367" s="175"/>
      <c r="AY367" s="249"/>
      <c r="BD367" s="260"/>
      <c r="BE367" s="159"/>
      <c r="BF367" s="159"/>
      <c r="BG367" s="159"/>
      <c r="BH367" s="159"/>
      <c r="BI367" s="159"/>
      <c r="BJ367" s="159"/>
      <c r="BK367" s="159"/>
      <c r="BL367" s="159"/>
      <c r="BM367" s="159"/>
      <c r="BN367" s="159"/>
      <c r="BO367" s="159"/>
      <c r="BP367" s="159"/>
      <c r="BQ367" s="159"/>
      <c r="BR367" s="159"/>
      <c r="BS367" s="159"/>
      <c r="BU367" s="159"/>
      <c r="BV367" s="159"/>
      <c r="BW367" s="159"/>
      <c r="BX367" s="159"/>
      <c r="BY367" s="159"/>
      <c r="BZ367" s="159"/>
      <c r="CA367" s="159"/>
      <c r="CB367" s="159"/>
      <c r="CC367" s="159"/>
      <c r="CD367" s="159"/>
      <c r="CE367" s="159"/>
      <c r="CF367" s="159"/>
      <c r="CG367" s="159"/>
      <c r="CH367" s="159"/>
      <c r="CI367" s="159"/>
      <c r="CJ367" s="159"/>
      <c r="CK367" s="159"/>
      <c r="CL367" s="159"/>
      <c r="CM367" s="159"/>
      <c r="CN367" s="159"/>
      <c r="CO367" s="159"/>
      <c r="CP367" s="159"/>
      <c r="CQ367" s="159"/>
      <c r="CR367" s="159"/>
      <c r="CS367" s="159"/>
      <c r="CT367" s="159"/>
      <c r="CU367" s="159"/>
      <c r="CV367" s="159"/>
      <c r="CW367" s="159"/>
      <c r="CX367" s="159"/>
      <c r="CY367" s="159"/>
      <c r="CZ367" s="159"/>
      <c r="DA367" s="159"/>
      <c r="DB367" s="159"/>
      <c r="DC367" s="159"/>
      <c r="DD367" s="159"/>
      <c r="DE367" s="159"/>
      <c r="DF367" s="159"/>
      <c r="DG367" s="159"/>
      <c r="DH367" s="159"/>
      <c r="DI367" s="159"/>
      <c r="DJ367" s="159"/>
      <c r="DK367" s="159"/>
      <c r="DL367" s="159"/>
      <c r="DM367" s="159"/>
      <c r="DN367" s="159"/>
      <c r="DO367" s="159"/>
      <c r="DP367" s="159"/>
      <c r="DQ367" s="159"/>
      <c r="DR367" s="159"/>
      <c r="DS367" s="159"/>
      <c r="DT367" s="159"/>
      <c r="DU367" s="159"/>
    </row>
    <row r="368" spans="1:125">
      <c r="A368" s="153"/>
      <c r="B368" s="154"/>
      <c r="C368" s="155"/>
      <c r="D368" s="606"/>
      <c r="E368" s="607"/>
      <c r="F368" s="608"/>
      <c r="G368" s="188"/>
      <c r="H368" s="174"/>
      <c r="I368" s="174"/>
      <c r="J368" s="209"/>
      <c r="K368" s="174"/>
      <c r="L368" s="209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65"/>
      <c r="X368" s="165"/>
      <c r="Y368" s="174"/>
      <c r="Z368" s="174"/>
      <c r="AA368" s="174"/>
      <c r="AB368" s="174"/>
      <c r="AC368" s="174"/>
      <c r="AD368" s="174"/>
      <c r="AE368" s="174"/>
      <c r="AF368" s="174"/>
      <c r="AG368" s="174"/>
      <c r="AH368" s="174"/>
      <c r="AI368" s="174"/>
      <c r="AJ368" s="174"/>
      <c r="AK368" s="174"/>
      <c r="AL368" s="222"/>
      <c r="AM368" s="174"/>
      <c r="AN368" s="174"/>
      <c r="AO368" s="174"/>
      <c r="AP368" s="174"/>
      <c r="AQ368" s="165"/>
      <c r="AR368" s="174"/>
      <c r="AS368" s="174"/>
      <c r="AT368" s="174"/>
      <c r="AU368" s="174"/>
      <c r="AV368" s="174"/>
      <c r="AW368" s="174"/>
      <c r="AX368" s="175"/>
      <c r="AY368" s="249"/>
    </row>
    <row r="369" spans="1:125" s="159" customFormat="1" ht="15" customHeight="1">
      <c r="A369" s="153"/>
      <c r="B369" s="154"/>
      <c r="C369" s="155"/>
      <c r="D369" s="837" t="s">
        <v>74</v>
      </c>
      <c r="E369" s="838"/>
      <c r="F369" s="839"/>
      <c r="G369" s="188"/>
      <c r="H369" s="174"/>
      <c r="I369" s="174"/>
      <c r="J369" s="174"/>
      <c r="K369" s="174"/>
      <c r="L369" s="174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66"/>
      <c r="X369" s="166"/>
      <c r="Y369" s="174"/>
      <c r="Z369" s="174"/>
      <c r="AA369" s="174"/>
      <c r="AB369" s="174"/>
      <c r="AC369" s="174"/>
      <c r="AD369" s="174"/>
      <c r="AE369" s="174"/>
      <c r="AF369" s="174"/>
      <c r="AG369" s="174"/>
      <c r="AH369" s="174"/>
      <c r="AI369" s="174"/>
      <c r="AJ369" s="174"/>
      <c r="AK369" s="174"/>
      <c r="AL369" s="248"/>
      <c r="AM369" s="176"/>
      <c r="AN369" s="176"/>
      <c r="AO369" s="176"/>
      <c r="AP369" s="176"/>
      <c r="AQ369" s="166"/>
      <c r="AR369" s="176"/>
      <c r="AS369" s="176"/>
      <c r="AT369" s="176"/>
      <c r="AU369" s="176"/>
      <c r="AV369" s="176"/>
      <c r="AW369" s="176"/>
      <c r="AX369" s="177"/>
      <c r="AY369" s="249"/>
      <c r="AZ369" s="43"/>
      <c r="BA369" s="186"/>
      <c r="BB369" s="43"/>
      <c r="BC369" s="186"/>
      <c r="BD369" s="208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3"/>
      <c r="CK369" s="43"/>
      <c r="CL369" s="43"/>
      <c r="CM369" s="43"/>
      <c r="CN369" s="43"/>
      <c r="CO369" s="43"/>
      <c r="CP369" s="43"/>
      <c r="CQ369" s="43"/>
      <c r="CR369" s="43"/>
      <c r="CS369" s="43"/>
      <c r="CT369" s="43"/>
      <c r="CU369" s="43"/>
      <c r="CV369" s="43"/>
      <c r="CW369" s="43"/>
      <c r="CX369" s="43"/>
      <c r="CY369" s="43"/>
      <c r="CZ369" s="43"/>
      <c r="DA369" s="43"/>
      <c r="DB369" s="43"/>
      <c r="DC369" s="43"/>
      <c r="DD369" s="43"/>
      <c r="DE369" s="43"/>
      <c r="DF369" s="43"/>
      <c r="DG369" s="43"/>
      <c r="DH369" s="43"/>
      <c r="DI369" s="43"/>
      <c r="DJ369" s="43"/>
      <c r="DK369" s="43"/>
      <c r="DL369" s="43"/>
      <c r="DM369" s="43"/>
      <c r="DN369" s="43"/>
      <c r="DO369" s="43"/>
      <c r="DP369" s="43"/>
      <c r="DQ369" s="43"/>
      <c r="DR369" s="43"/>
      <c r="DS369" s="43"/>
      <c r="DT369" s="43"/>
      <c r="DU369" s="43"/>
    </row>
    <row r="370" spans="1:125" s="159" customFormat="1" ht="15" customHeight="1">
      <c r="A370" s="153"/>
      <c r="B370" s="163"/>
      <c r="C370" s="163"/>
      <c r="D370" s="279"/>
      <c r="E370" s="279"/>
      <c r="F370" s="279"/>
      <c r="G370" s="223"/>
      <c r="H370" s="223"/>
      <c r="I370" s="223"/>
      <c r="J370" s="223"/>
      <c r="K370" s="223"/>
      <c r="L370" s="223"/>
      <c r="M370" s="223"/>
      <c r="N370" s="223"/>
      <c r="O370" s="223"/>
      <c r="P370" s="223"/>
      <c r="Q370" s="223"/>
      <c r="R370" s="223"/>
      <c r="S370" s="223"/>
      <c r="T370" s="223"/>
      <c r="U370" s="223"/>
      <c r="V370" s="223"/>
      <c r="Y370" s="223"/>
      <c r="Z370" s="223"/>
      <c r="AA370" s="223"/>
      <c r="AB370" s="223"/>
      <c r="AC370" s="223"/>
      <c r="AD370" s="223"/>
      <c r="AE370" s="223"/>
      <c r="AF370" s="223"/>
      <c r="AG370" s="223"/>
      <c r="AH370" s="223"/>
      <c r="AI370" s="223"/>
      <c r="AJ370" s="223"/>
      <c r="AK370" s="223"/>
      <c r="AL370" s="223"/>
      <c r="AM370" s="223"/>
      <c r="AN370" s="223"/>
      <c r="AO370" s="168"/>
      <c r="AP370" s="168"/>
      <c r="AQ370" s="168"/>
      <c r="AR370" s="223"/>
      <c r="AS370" s="223"/>
      <c r="AT370" s="223"/>
      <c r="AU370" s="223"/>
      <c r="AV370" s="223"/>
      <c r="AW370" s="223"/>
      <c r="AX370" s="223"/>
      <c r="AY370" s="249"/>
      <c r="AZ370" s="43"/>
      <c r="BA370" s="186"/>
      <c r="BB370" s="43"/>
      <c r="BC370" s="186"/>
      <c r="BD370" s="208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  <c r="CW370" s="43"/>
      <c r="CX370" s="43"/>
      <c r="CY370" s="43"/>
      <c r="CZ370" s="43"/>
      <c r="DA370" s="43"/>
      <c r="DB370" s="43"/>
      <c r="DC370" s="43"/>
      <c r="DD370" s="43"/>
      <c r="DE370" s="43"/>
      <c r="DF370" s="43"/>
      <c r="DG370" s="43"/>
      <c r="DH370" s="43"/>
      <c r="DI370" s="43"/>
      <c r="DJ370" s="43"/>
      <c r="DK370" s="43"/>
      <c r="DL370" s="43"/>
      <c r="DM370" s="43"/>
      <c r="DN370" s="43"/>
      <c r="DO370" s="43"/>
      <c r="DP370" s="43"/>
    </row>
    <row r="371" spans="1:125" s="159" customFormat="1" ht="15" customHeight="1">
      <c r="A371" s="15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249"/>
      <c r="AZ371" s="43"/>
      <c r="BA371" s="186"/>
      <c r="BB371" s="43"/>
      <c r="BC371" s="186"/>
      <c r="BD371" s="208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3"/>
      <c r="CK371" s="43"/>
      <c r="CL371" s="43"/>
      <c r="CM371" s="43"/>
      <c r="CN371" s="43"/>
      <c r="CO371" s="43"/>
      <c r="CP371" s="43"/>
      <c r="CQ371" s="43"/>
      <c r="CR371" s="43"/>
      <c r="CS371" s="43"/>
      <c r="CT371" s="43"/>
      <c r="CU371" s="43"/>
      <c r="CV371" s="43"/>
      <c r="CW371" s="43"/>
      <c r="CX371" s="43"/>
      <c r="CY371" s="43"/>
      <c r="CZ371" s="43"/>
      <c r="DA371" s="43"/>
      <c r="DB371" s="43"/>
      <c r="DC371" s="43"/>
      <c r="DD371" s="43"/>
      <c r="DE371" s="43"/>
      <c r="DF371" s="43"/>
      <c r="DG371" s="43"/>
      <c r="DH371" s="43"/>
      <c r="DI371" s="43"/>
      <c r="DJ371" s="43"/>
      <c r="DK371" s="43"/>
      <c r="DL371" s="43"/>
      <c r="DM371" s="43"/>
      <c r="DN371" s="43"/>
      <c r="DO371" s="43"/>
      <c r="DP371" s="43"/>
    </row>
    <row r="372" spans="1:125" s="159" customFormat="1" ht="15" customHeight="1">
      <c r="A372" s="15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249"/>
      <c r="AZ372" s="43"/>
      <c r="BA372" s="186"/>
      <c r="BB372" s="43"/>
      <c r="BC372" s="186"/>
      <c r="BD372" s="208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  <c r="CW372" s="43"/>
      <c r="CX372" s="43"/>
      <c r="CY372" s="43"/>
      <c r="CZ372" s="43"/>
      <c r="DA372" s="43"/>
      <c r="DB372" s="43"/>
      <c r="DC372" s="43"/>
      <c r="DD372" s="43"/>
      <c r="DE372" s="43"/>
      <c r="DF372" s="43"/>
      <c r="DG372" s="43"/>
      <c r="DH372" s="43"/>
      <c r="DI372" s="43"/>
      <c r="DJ372" s="43"/>
      <c r="DK372" s="43"/>
      <c r="DL372" s="43"/>
      <c r="DM372" s="43"/>
      <c r="DN372" s="43"/>
      <c r="DO372" s="43"/>
      <c r="DP372" s="43"/>
    </row>
    <row r="373" spans="1:125" s="159" customFormat="1" ht="15" customHeight="1">
      <c r="A373" s="15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249"/>
      <c r="AZ373" s="43"/>
      <c r="BA373" s="186"/>
      <c r="BB373" s="43"/>
      <c r="BC373" s="186"/>
      <c r="BD373" s="208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3"/>
      <c r="CU373" s="43"/>
      <c r="CV373" s="43"/>
      <c r="CW373" s="43"/>
      <c r="CX373" s="43"/>
      <c r="CY373" s="43"/>
      <c r="CZ373" s="43"/>
      <c r="DA373" s="43"/>
      <c r="DB373" s="43"/>
      <c r="DC373" s="43"/>
      <c r="DD373" s="43"/>
      <c r="DE373" s="43"/>
      <c r="DF373" s="43"/>
      <c r="DG373" s="43"/>
      <c r="DH373" s="43"/>
      <c r="DI373" s="43"/>
      <c r="DJ373" s="43"/>
      <c r="DK373" s="43"/>
      <c r="DL373" s="43"/>
      <c r="DM373" s="43"/>
      <c r="DN373" s="43"/>
      <c r="DO373" s="43"/>
      <c r="DP373" s="43"/>
    </row>
    <row r="374" spans="1:125" s="159" customFormat="1" ht="15" customHeight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249"/>
      <c r="AZ374" s="43"/>
      <c r="BA374" s="186"/>
      <c r="BB374" s="43"/>
      <c r="BC374" s="186"/>
      <c r="BD374" s="208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  <c r="CW374" s="43"/>
      <c r="CX374" s="43"/>
      <c r="CY374" s="43"/>
      <c r="CZ374" s="43"/>
      <c r="DA374" s="43"/>
      <c r="DB374" s="43"/>
      <c r="DC374" s="43"/>
      <c r="DD374" s="43"/>
      <c r="DE374" s="43"/>
      <c r="DF374" s="43"/>
      <c r="DG374" s="43"/>
      <c r="DH374" s="43"/>
      <c r="DI374" s="43"/>
      <c r="DJ374" s="43"/>
      <c r="DK374" s="43"/>
      <c r="DL374" s="43"/>
      <c r="DM374" s="43"/>
      <c r="DN374" s="43"/>
      <c r="DO374" s="43"/>
      <c r="DP374" s="43"/>
    </row>
    <row r="375" spans="1:125" s="159" customFormat="1" ht="15" customHeight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249"/>
      <c r="AZ375" s="43"/>
      <c r="BA375" s="186"/>
      <c r="BB375" s="43"/>
      <c r="BC375" s="186"/>
      <c r="BD375" s="208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3"/>
      <c r="CK375" s="43"/>
      <c r="CL375" s="43"/>
      <c r="CM375" s="43"/>
      <c r="CN375" s="43"/>
      <c r="CO375" s="43"/>
      <c r="CP375" s="43"/>
      <c r="CQ375" s="43"/>
      <c r="CR375" s="43"/>
      <c r="CS375" s="43"/>
      <c r="CT375" s="43"/>
      <c r="CU375" s="43"/>
      <c r="CV375" s="43"/>
      <c r="CW375" s="43"/>
      <c r="CX375" s="43"/>
      <c r="CY375" s="43"/>
      <c r="CZ375" s="43"/>
      <c r="DA375" s="43"/>
      <c r="DB375" s="43"/>
      <c r="DC375" s="43"/>
      <c r="DD375" s="43"/>
      <c r="DE375" s="43"/>
      <c r="DF375" s="43"/>
      <c r="DG375" s="43"/>
      <c r="DH375" s="43"/>
      <c r="DI375" s="43"/>
      <c r="DJ375" s="43"/>
      <c r="DK375" s="43"/>
      <c r="DL375" s="43"/>
      <c r="DM375" s="43"/>
      <c r="DN375" s="43"/>
      <c r="DO375" s="43"/>
      <c r="DP375" s="43"/>
    </row>
    <row r="376" spans="1:125" s="159" customFormat="1" ht="15" customHeight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249"/>
      <c r="AZ376" s="43"/>
      <c r="BA376" s="186"/>
      <c r="BB376" s="43"/>
      <c r="BC376" s="186"/>
      <c r="BD376" s="208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  <c r="CW376" s="43"/>
      <c r="CX376" s="43"/>
      <c r="CY376" s="43"/>
      <c r="CZ376" s="43"/>
      <c r="DA376" s="43"/>
      <c r="DB376" s="43"/>
      <c r="DC376" s="43"/>
      <c r="DD376" s="43"/>
      <c r="DE376" s="43"/>
      <c r="DF376" s="43"/>
      <c r="DG376" s="43"/>
      <c r="DH376" s="43"/>
      <c r="DI376" s="43"/>
      <c r="DJ376" s="43"/>
      <c r="DK376" s="43"/>
      <c r="DL376" s="43"/>
      <c r="DM376" s="43"/>
      <c r="DN376" s="43"/>
      <c r="DO376" s="43"/>
      <c r="DP376" s="43"/>
    </row>
    <row r="377" spans="1:125" s="159" customFormat="1" ht="15" customHeight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249"/>
      <c r="AZ377" s="43"/>
      <c r="BA377" s="186"/>
      <c r="BB377" s="43"/>
      <c r="BC377" s="186"/>
      <c r="BD377" s="208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3"/>
      <c r="CK377" s="43"/>
      <c r="CL377" s="43"/>
      <c r="CM377" s="43"/>
      <c r="CN377" s="43"/>
      <c r="CO377" s="43"/>
      <c r="CP377" s="43"/>
      <c r="CQ377" s="43"/>
      <c r="CR377" s="43"/>
      <c r="CS377" s="43"/>
      <c r="CT377" s="43"/>
      <c r="CU377" s="43"/>
      <c r="CV377" s="43"/>
      <c r="CW377" s="43"/>
      <c r="CX377" s="43"/>
      <c r="CY377" s="43"/>
      <c r="CZ377" s="43"/>
      <c r="DA377" s="43"/>
      <c r="DB377" s="43"/>
      <c r="DC377" s="43"/>
      <c r="DD377" s="43"/>
      <c r="DE377" s="43"/>
      <c r="DF377" s="43"/>
      <c r="DG377" s="43"/>
      <c r="DH377" s="43"/>
      <c r="DI377" s="43"/>
      <c r="DJ377" s="43"/>
      <c r="DK377" s="43"/>
      <c r="DL377" s="43"/>
      <c r="DM377" s="43"/>
      <c r="DN377" s="43"/>
      <c r="DO377" s="43"/>
      <c r="DP377" s="43"/>
    </row>
    <row r="378" spans="1:125" s="159" customFormat="1" ht="15" customHeight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249"/>
      <c r="AZ378" s="43"/>
      <c r="BA378" s="186"/>
      <c r="BB378" s="43"/>
      <c r="BC378" s="186"/>
      <c r="BD378" s="208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  <c r="CW378" s="43"/>
      <c r="CX378" s="43"/>
      <c r="CY378" s="43"/>
      <c r="CZ378" s="43"/>
      <c r="DA378" s="43"/>
      <c r="DB378" s="43"/>
      <c r="DC378" s="43"/>
      <c r="DD378" s="43"/>
      <c r="DE378" s="43"/>
      <c r="DF378" s="43"/>
      <c r="DG378" s="43"/>
      <c r="DH378" s="43"/>
      <c r="DI378" s="43"/>
      <c r="DJ378" s="43"/>
      <c r="DK378" s="43"/>
      <c r="DL378" s="43"/>
      <c r="DM378" s="43"/>
      <c r="DN378" s="43"/>
      <c r="DO378" s="43"/>
      <c r="DP378" s="43"/>
    </row>
    <row r="379" spans="1:125" s="159" customFormat="1" ht="15" customHeight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249"/>
      <c r="AZ379" s="43"/>
      <c r="BA379" s="186"/>
      <c r="BB379" s="43"/>
      <c r="BC379" s="186"/>
      <c r="BD379" s="208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3"/>
      <c r="CK379" s="43"/>
      <c r="CL379" s="43"/>
      <c r="CM379" s="43"/>
      <c r="CN379" s="43"/>
      <c r="CO379" s="43"/>
      <c r="CP379" s="43"/>
      <c r="CQ379" s="43"/>
      <c r="CR379" s="43"/>
      <c r="CS379" s="43"/>
      <c r="CT379" s="43"/>
      <c r="CU379" s="43"/>
      <c r="CV379" s="43"/>
      <c r="CW379" s="43"/>
      <c r="CX379" s="43"/>
      <c r="CY379" s="43"/>
      <c r="CZ379" s="43"/>
      <c r="DA379" s="43"/>
      <c r="DB379" s="43"/>
      <c r="DC379" s="43"/>
      <c r="DD379" s="43"/>
      <c r="DE379" s="43"/>
      <c r="DF379" s="43"/>
      <c r="DG379" s="43"/>
      <c r="DH379" s="43"/>
      <c r="DI379" s="43"/>
      <c r="DJ379" s="43"/>
      <c r="DK379" s="43"/>
      <c r="DL379" s="43"/>
      <c r="DM379" s="43"/>
      <c r="DN379" s="43"/>
      <c r="DO379" s="43"/>
      <c r="DP379" s="43"/>
    </row>
    <row r="380" spans="1:125" s="159" customFormat="1" ht="15" customHeight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249"/>
      <c r="AZ380" s="43"/>
      <c r="BA380" s="186"/>
      <c r="BB380" s="43"/>
      <c r="BC380" s="186"/>
      <c r="BD380" s="208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3"/>
      <c r="CK380" s="43"/>
      <c r="CL380" s="43"/>
      <c r="CM380" s="43"/>
      <c r="CN380" s="43"/>
      <c r="CO380" s="43"/>
      <c r="CP380" s="43"/>
      <c r="CQ380" s="43"/>
      <c r="CR380" s="43"/>
      <c r="CS380" s="43"/>
      <c r="CT380" s="43"/>
      <c r="CU380" s="43"/>
      <c r="CV380" s="43"/>
      <c r="CW380" s="43"/>
      <c r="CX380" s="43"/>
      <c r="CY380" s="43"/>
      <c r="CZ380" s="43"/>
      <c r="DA380" s="43"/>
      <c r="DB380" s="43"/>
      <c r="DC380" s="43"/>
      <c r="DD380" s="43"/>
      <c r="DE380" s="43"/>
      <c r="DF380" s="43"/>
      <c r="DG380" s="43"/>
      <c r="DH380" s="43"/>
      <c r="DI380" s="43"/>
      <c r="DJ380" s="43"/>
      <c r="DK380" s="43"/>
      <c r="DL380" s="43"/>
      <c r="DM380" s="43"/>
      <c r="DN380" s="43"/>
      <c r="DO380" s="43"/>
      <c r="DP380" s="43"/>
    </row>
    <row r="381" spans="1:125" s="159" customFormat="1" ht="15" customHeight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249"/>
      <c r="AZ381" s="43"/>
      <c r="BA381" s="186"/>
      <c r="BB381" s="43"/>
      <c r="BC381" s="186"/>
      <c r="BD381" s="208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3"/>
      <c r="CK381" s="43"/>
      <c r="CL381" s="43"/>
      <c r="CM381" s="43"/>
      <c r="CN381" s="43"/>
      <c r="CO381" s="43"/>
      <c r="CP381" s="43"/>
      <c r="CQ381" s="43"/>
      <c r="CR381" s="43"/>
      <c r="CS381" s="43"/>
      <c r="CT381" s="43"/>
      <c r="CU381" s="43"/>
      <c r="CV381" s="43"/>
      <c r="CW381" s="43"/>
      <c r="CX381" s="43"/>
      <c r="CY381" s="43"/>
      <c r="CZ381" s="43"/>
      <c r="DA381" s="43"/>
      <c r="DB381" s="43"/>
      <c r="DC381" s="43"/>
      <c r="DD381" s="43"/>
      <c r="DE381" s="43"/>
      <c r="DF381" s="43"/>
      <c r="DG381" s="43"/>
      <c r="DH381" s="43"/>
      <c r="DI381" s="43"/>
      <c r="DJ381" s="43"/>
      <c r="DK381" s="43"/>
      <c r="DL381" s="43"/>
      <c r="DM381" s="43"/>
      <c r="DN381" s="43"/>
      <c r="DO381" s="43"/>
      <c r="DP381" s="43"/>
    </row>
    <row r="382" spans="1:125" s="159" customFormat="1" ht="15" customHeight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249"/>
      <c r="AZ382" s="43"/>
      <c r="BA382" s="186"/>
      <c r="BB382" s="43"/>
      <c r="BC382" s="186"/>
      <c r="BD382" s="208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3"/>
      <c r="CK382" s="43"/>
      <c r="CL382" s="43"/>
      <c r="CM382" s="43"/>
      <c r="CN382" s="43"/>
      <c r="CO382" s="43"/>
      <c r="CP382" s="43"/>
      <c r="CQ382" s="43"/>
      <c r="CR382" s="43"/>
      <c r="CS382" s="43"/>
      <c r="CT382" s="43"/>
      <c r="CU382" s="43"/>
      <c r="CV382" s="43"/>
      <c r="CW382" s="43"/>
      <c r="CX382" s="43"/>
      <c r="CY382" s="43"/>
      <c r="CZ382" s="43"/>
      <c r="DA382" s="43"/>
      <c r="DB382" s="43"/>
      <c r="DC382" s="43"/>
      <c r="DD382" s="43"/>
      <c r="DE382" s="43"/>
      <c r="DF382" s="43"/>
      <c r="DG382" s="43"/>
      <c r="DH382" s="43"/>
      <c r="DI382" s="43"/>
      <c r="DJ382" s="43"/>
      <c r="DK382" s="43"/>
      <c r="DL382" s="43"/>
      <c r="DM382" s="43"/>
      <c r="DN382" s="43"/>
      <c r="DO382" s="43"/>
      <c r="DP382" s="43"/>
    </row>
    <row r="383" spans="1:125" s="159" customFormat="1" ht="15" customHeight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249"/>
      <c r="AZ383" s="43"/>
      <c r="BA383" s="186"/>
      <c r="BB383" s="43"/>
      <c r="BC383" s="186"/>
      <c r="BD383" s="208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3"/>
      <c r="CK383" s="43"/>
      <c r="CL383" s="43"/>
      <c r="CM383" s="43"/>
      <c r="CN383" s="43"/>
      <c r="CO383" s="43"/>
      <c r="CP383" s="43"/>
      <c r="CQ383" s="43"/>
      <c r="CR383" s="43"/>
      <c r="CS383" s="43"/>
      <c r="CT383" s="43"/>
      <c r="CU383" s="43"/>
      <c r="CV383" s="43"/>
      <c r="CW383" s="43"/>
      <c r="CX383" s="43"/>
      <c r="CY383" s="43"/>
      <c r="CZ383" s="43"/>
      <c r="DA383" s="43"/>
      <c r="DB383" s="43"/>
      <c r="DC383" s="43"/>
      <c r="DD383" s="43"/>
      <c r="DE383" s="43"/>
      <c r="DF383" s="43"/>
      <c r="DG383" s="43"/>
      <c r="DH383" s="43"/>
      <c r="DI383" s="43"/>
      <c r="DJ383" s="43"/>
      <c r="DK383" s="43"/>
      <c r="DL383" s="43"/>
      <c r="DM383" s="43"/>
      <c r="DN383" s="43"/>
      <c r="DO383" s="43"/>
      <c r="DP383" s="43"/>
    </row>
    <row r="384" spans="1:125" s="159" customFormat="1" ht="15" customHeight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249"/>
      <c r="AZ384" s="43"/>
      <c r="BA384" s="186"/>
      <c r="BB384" s="43"/>
      <c r="BC384" s="186"/>
      <c r="BD384" s="208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/>
      <c r="CN384" s="43"/>
      <c r="CO384" s="43"/>
      <c r="CP384" s="43"/>
      <c r="CQ384" s="43"/>
      <c r="CR384" s="43"/>
      <c r="CS384" s="43"/>
      <c r="CT384" s="43"/>
      <c r="CU384" s="43"/>
      <c r="CV384" s="43"/>
      <c r="CW384" s="43"/>
      <c r="CX384" s="43"/>
      <c r="CY384" s="43"/>
      <c r="CZ384" s="43"/>
      <c r="DA384" s="43"/>
      <c r="DB384" s="43"/>
      <c r="DC384" s="43"/>
      <c r="DD384" s="43"/>
      <c r="DE384" s="43"/>
      <c r="DF384" s="43"/>
      <c r="DG384" s="43"/>
      <c r="DH384" s="43"/>
      <c r="DI384" s="43"/>
      <c r="DJ384" s="43"/>
      <c r="DK384" s="43"/>
      <c r="DL384" s="43"/>
      <c r="DM384" s="43"/>
      <c r="DN384" s="43"/>
      <c r="DO384" s="43"/>
      <c r="DP384" s="43"/>
    </row>
    <row r="385" spans="1:120" s="159" customFormat="1" ht="15" customHeight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249"/>
      <c r="AZ385" s="43"/>
      <c r="BA385" s="186"/>
      <c r="BB385" s="43"/>
      <c r="BC385" s="186"/>
      <c r="BD385" s="208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3"/>
      <c r="CK385" s="43"/>
      <c r="CL385" s="43"/>
      <c r="CM385" s="43"/>
      <c r="CN385" s="43"/>
      <c r="CO385" s="43"/>
      <c r="CP385" s="43"/>
      <c r="CQ385" s="43"/>
      <c r="CR385" s="43"/>
      <c r="CS385" s="43"/>
      <c r="CT385" s="43"/>
      <c r="CU385" s="43"/>
      <c r="CV385" s="43"/>
      <c r="CW385" s="43"/>
      <c r="CX385" s="43"/>
      <c r="CY385" s="43"/>
      <c r="CZ385" s="43"/>
      <c r="DA385" s="43"/>
      <c r="DB385" s="43"/>
      <c r="DC385" s="43"/>
      <c r="DD385" s="43"/>
      <c r="DE385" s="43"/>
      <c r="DF385" s="43"/>
      <c r="DG385" s="43"/>
      <c r="DH385" s="43"/>
      <c r="DI385" s="43"/>
      <c r="DJ385" s="43"/>
      <c r="DK385" s="43"/>
      <c r="DL385" s="43"/>
      <c r="DM385" s="43"/>
      <c r="DN385" s="43"/>
      <c r="DO385" s="43"/>
      <c r="DP385" s="43"/>
    </row>
    <row r="386" spans="1:120" s="159" customFormat="1" ht="15" customHeight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249"/>
      <c r="AZ386" s="43"/>
      <c r="BA386" s="186"/>
      <c r="BB386" s="43"/>
      <c r="BC386" s="186"/>
      <c r="BD386" s="208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3"/>
      <c r="CK386" s="43"/>
      <c r="CL386" s="43"/>
      <c r="CM386" s="43"/>
      <c r="CN386" s="43"/>
      <c r="CO386" s="43"/>
      <c r="CP386" s="43"/>
      <c r="CQ386" s="43"/>
      <c r="CR386" s="43"/>
      <c r="CS386" s="43"/>
      <c r="CT386" s="43"/>
      <c r="CU386" s="43"/>
      <c r="CV386" s="43"/>
      <c r="CW386" s="43"/>
      <c r="CX386" s="43"/>
      <c r="CY386" s="43"/>
      <c r="CZ386" s="43"/>
      <c r="DA386" s="43"/>
      <c r="DB386" s="43"/>
      <c r="DC386" s="43"/>
      <c r="DD386" s="43"/>
      <c r="DE386" s="43"/>
      <c r="DF386" s="43"/>
      <c r="DG386" s="43"/>
      <c r="DH386" s="43"/>
      <c r="DI386" s="43"/>
      <c r="DJ386" s="43"/>
      <c r="DK386" s="43"/>
      <c r="DL386" s="43"/>
      <c r="DM386" s="43"/>
      <c r="DN386" s="43"/>
      <c r="DO386" s="43"/>
      <c r="DP386" s="43"/>
    </row>
    <row r="387" spans="1:120" s="159" customFormat="1" ht="15" customHeight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249"/>
      <c r="AZ387" s="43"/>
      <c r="BA387" s="186"/>
      <c r="BB387" s="43"/>
      <c r="BC387" s="186"/>
      <c r="BD387" s="208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3"/>
      <c r="CK387" s="43"/>
      <c r="CL387" s="43"/>
      <c r="CM387" s="43"/>
      <c r="CN387" s="43"/>
      <c r="CO387" s="43"/>
      <c r="CP387" s="43"/>
      <c r="CQ387" s="43"/>
      <c r="CR387" s="43"/>
      <c r="CS387" s="43"/>
      <c r="CT387" s="43"/>
      <c r="CU387" s="43"/>
      <c r="CV387" s="43"/>
      <c r="CW387" s="43"/>
      <c r="CX387" s="43"/>
      <c r="CY387" s="43"/>
      <c r="CZ387" s="43"/>
      <c r="DA387" s="43"/>
      <c r="DB387" s="43"/>
      <c r="DC387" s="43"/>
      <c r="DD387" s="43"/>
      <c r="DE387" s="43"/>
      <c r="DF387" s="43"/>
      <c r="DG387" s="43"/>
      <c r="DH387" s="43"/>
      <c r="DI387" s="43"/>
      <c r="DJ387" s="43"/>
      <c r="DK387" s="43"/>
      <c r="DL387" s="43"/>
      <c r="DM387" s="43"/>
      <c r="DN387" s="43"/>
      <c r="DO387" s="43"/>
      <c r="DP387" s="43"/>
    </row>
    <row r="388" spans="1:120" s="159" customFormat="1" ht="15" customHeight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249"/>
      <c r="AZ388" s="43"/>
      <c r="BA388" s="186"/>
      <c r="BB388" s="43"/>
      <c r="BC388" s="186"/>
      <c r="BD388" s="208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43"/>
      <c r="CM388" s="43"/>
      <c r="CN388" s="43"/>
      <c r="CO388" s="43"/>
      <c r="CP388" s="43"/>
      <c r="CQ388" s="43"/>
      <c r="CR388" s="43"/>
      <c r="CS388" s="43"/>
      <c r="CT388" s="43"/>
      <c r="CU388" s="43"/>
      <c r="CV388" s="43"/>
      <c r="CW388" s="43"/>
      <c r="CX388" s="43"/>
      <c r="CY388" s="43"/>
      <c r="CZ388" s="43"/>
      <c r="DA388" s="43"/>
      <c r="DB388" s="43"/>
      <c r="DC388" s="43"/>
      <c r="DD388" s="43"/>
      <c r="DE388" s="43"/>
      <c r="DF388" s="43"/>
      <c r="DG388" s="43"/>
      <c r="DH388" s="43"/>
      <c r="DI388" s="43"/>
      <c r="DJ388" s="43"/>
      <c r="DK388" s="43"/>
      <c r="DL388" s="43"/>
      <c r="DM388" s="43"/>
      <c r="DN388" s="43"/>
      <c r="DO388" s="43"/>
      <c r="DP388" s="43"/>
    </row>
    <row r="389" spans="1:120" s="159" customFormat="1" ht="15" customHeight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249"/>
      <c r="AZ389" s="43"/>
      <c r="BA389" s="186"/>
      <c r="BB389" s="43"/>
      <c r="BC389" s="186"/>
      <c r="BD389" s="208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3"/>
      <c r="CK389" s="43"/>
      <c r="CL389" s="43"/>
      <c r="CM389" s="43"/>
      <c r="CN389" s="43"/>
      <c r="CO389" s="43"/>
      <c r="CP389" s="43"/>
      <c r="CQ389" s="43"/>
      <c r="CR389" s="43"/>
      <c r="CS389" s="43"/>
      <c r="CT389" s="43"/>
      <c r="CU389" s="43"/>
      <c r="CV389" s="43"/>
      <c r="CW389" s="43"/>
      <c r="CX389" s="43"/>
      <c r="CY389" s="43"/>
      <c r="CZ389" s="43"/>
      <c r="DA389" s="43"/>
      <c r="DB389" s="43"/>
      <c r="DC389" s="43"/>
      <c r="DD389" s="43"/>
      <c r="DE389" s="43"/>
      <c r="DF389" s="43"/>
      <c r="DG389" s="43"/>
      <c r="DH389" s="43"/>
      <c r="DI389" s="43"/>
      <c r="DJ389" s="43"/>
      <c r="DK389" s="43"/>
      <c r="DL389" s="43"/>
      <c r="DM389" s="43"/>
      <c r="DN389" s="43"/>
      <c r="DO389" s="43"/>
      <c r="DP389" s="43"/>
    </row>
    <row r="390" spans="1:120" s="159" customFormat="1" ht="15" customHeight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249"/>
      <c r="AZ390" s="43"/>
      <c r="BA390" s="186"/>
      <c r="BB390" s="43"/>
      <c r="BC390" s="186"/>
      <c r="BD390" s="208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  <c r="DA390" s="43"/>
      <c r="DB390" s="43"/>
      <c r="DC390" s="43"/>
      <c r="DD390" s="43"/>
      <c r="DE390" s="43"/>
      <c r="DF390" s="43"/>
      <c r="DG390" s="43"/>
      <c r="DH390" s="43"/>
      <c r="DI390" s="43"/>
      <c r="DJ390" s="43"/>
      <c r="DK390" s="43"/>
      <c r="DL390" s="43"/>
      <c r="DM390" s="43"/>
      <c r="DN390" s="43"/>
      <c r="DO390" s="43"/>
      <c r="DP390" s="43"/>
    </row>
    <row r="391" spans="1:120" s="159" customFormat="1" ht="15" customHeight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249"/>
      <c r="AZ391" s="43"/>
      <c r="BA391" s="186"/>
      <c r="BB391" s="43"/>
      <c r="BC391" s="186"/>
      <c r="BD391" s="208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  <c r="CW391" s="43"/>
      <c r="CX391" s="43"/>
      <c r="CY391" s="43"/>
      <c r="CZ391" s="43"/>
      <c r="DA391" s="43"/>
      <c r="DB391" s="43"/>
      <c r="DC391" s="43"/>
      <c r="DD391" s="43"/>
      <c r="DE391" s="43"/>
      <c r="DF391" s="43"/>
      <c r="DG391" s="43"/>
      <c r="DH391" s="43"/>
      <c r="DI391" s="43"/>
      <c r="DJ391" s="43"/>
      <c r="DK391" s="43"/>
      <c r="DL391" s="43"/>
      <c r="DM391" s="43"/>
      <c r="DN391" s="43"/>
      <c r="DO391" s="43"/>
      <c r="DP391" s="43"/>
    </row>
    <row r="392" spans="1:120" s="159" customFormat="1" ht="15" customHeight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249"/>
      <c r="AZ392" s="43"/>
      <c r="BA392" s="186"/>
      <c r="BB392" s="43"/>
      <c r="BC392" s="186"/>
      <c r="BD392" s="208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3"/>
      <c r="CK392" s="43"/>
      <c r="CL392" s="43"/>
      <c r="CM392" s="43"/>
      <c r="CN392" s="43"/>
      <c r="CO392" s="43"/>
      <c r="CP392" s="43"/>
      <c r="CQ392" s="43"/>
      <c r="CR392" s="43"/>
      <c r="CS392" s="43"/>
      <c r="CT392" s="43"/>
      <c r="CU392" s="43"/>
      <c r="CV392" s="43"/>
      <c r="CW392" s="43"/>
      <c r="CX392" s="43"/>
      <c r="CY392" s="43"/>
      <c r="CZ392" s="43"/>
      <c r="DA392" s="43"/>
      <c r="DB392" s="43"/>
      <c r="DC392" s="43"/>
      <c r="DD392" s="43"/>
      <c r="DE392" s="43"/>
      <c r="DF392" s="43"/>
      <c r="DG392" s="43"/>
      <c r="DH392" s="43"/>
      <c r="DI392" s="43"/>
      <c r="DJ392" s="43"/>
      <c r="DK392" s="43"/>
      <c r="DL392" s="43"/>
      <c r="DM392" s="43"/>
      <c r="DN392" s="43"/>
      <c r="DO392" s="43"/>
      <c r="DP392" s="43"/>
    </row>
    <row r="393" spans="1:120" s="159" customFormat="1" ht="15" customHeight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249"/>
      <c r="AZ393" s="43"/>
      <c r="BA393" s="186"/>
      <c r="BB393" s="43"/>
      <c r="BC393" s="186"/>
      <c r="BD393" s="208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3"/>
      <c r="CK393" s="43"/>
      <c r="CL393" s="43"/>
      <c r="CM393" s="43"/>
      <c r="CN393" s="43"/>
      <c r="CO393" s="43"/>
      <c r="CP393" s="43"/>
      <c r="CQ393" s="43"/>
      <c r="CR393" s="43"/>
      <c r="CS393" s="43"/>
      <c r="CT393" s="43"/>
      <c r="CU393" s="43"/>
      <c r="CV393" s="43"/>
      <c r="CW393" s="43"/>
      <c r="CX393" s="43"/>
      <c r="CY393" s="43"/>
      <c r="CZ393" s="43"/>
      <c r="DA393" s="43"/>
      <c r="DB393" s="43"/>
      <c r="DC393" s="43"/>
      <c r="DD393" s="43"/>
      <c r="DE393" s="43"/>
      <c r="DF393" s="43"/>
      <c r="DG393" s="43"/>
      <c r="DH393" s="43"/>
      <c r="DI393" s="43"/>
      <c r="DJ393" s="43"/>
      <c r="DK393" s="43"/>
      <c r="DL393" s="43"/>
      <c r="DM393" s="43"/>
      <c r="DN393" s="43"/>
      <c r="DO393" s="43"/>
      <c r="DP393" s="43"/>
    </row>
    <row r="394" spans="1:120" s="159" customFormat="1" ht="15" customHeight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249"/>
      <c r="AZ394" s="43"/>
      <c r="BA394" s="186"/>
      <c r="BB394" s="43"/>
      <c r="BC394" s="186"/>
      <c r="BD394" s="208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  <c r="CW394" s="43"/>
      <c r="CX394" s="43"/>
      <c r="CY394" s="43"/>
      <c r="CZ394" s="43"/>
      <c r="DA394" s="43"/>
      <c r="DB394" s="43"/>
      <c r="DC394" s="43"/>
      <c r="DD394" s="43"/>
      <c r="DE394" s="43"/>
      <c r="DF394" s="43"/>
      <c r="DG394" s="43"/>
      <c r="DH394" s="43"/>
      <c r="DI394" s="43"/>
      <c r="DJ394" s="43"/>
      <c r="DK394" s="43"/>
      <c r="DL394" s="43"/>
      <c r="DM394" s="43"/>
      <c r="DN394" s="43"/>
      <c r="DO394" s="43"/>
      <c r="DP394" s="43"/>
    </row>
    <row r="395" spans="1:120" s="159" customFormat="1" ht="15" customHeight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249"/>
      <c r="AZ395" s="43"/>
      <c r="BA395" s="186"/>
      <c r="BB395" s="43"/>
      <c r="BC395" s="186"/>
      <c r="BD395" s="208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3"/>
      <c r="CK395" s="43"/>
      <c r="CL395" s="43"/>
      <c r="CM395" s="43"/>
      <c r="CN395" s="43"/>
      <c r="CO395" s="43"/>
      <c r="CP395" s="43"/>
      <c r="CQ395" s="43"/>
      <c r="CR395" s="43"/>
      <c r="CS395" s="43"/>
      <c r="CT395" s="43"/>
      <c r="CU395" s="43"/>
      <c r="CV395" s="43"/>
      <c r="CW395" s="43"/>
      <c r="CX395" s="43"/>
      <c r="CY395" s="43"/>
      <c r="CZ395" s="43"/>
      <c r="DA395" s="43"/>
      <c r="DB395" s="43"/>
      <c r="DC395" s="43"/>
      <c r="DD395" s="43"/>
      <c r="DE395" s="43"/>
      <c r="DF395" s="43"/>
      <c r="DG395" s="43"/>
      <c r="DH395" s="43"/>
      <c r="DI395" s="43"/>
      <c r="DJ395" s="43"/>
      <c r="DK395" s="43"/>
      <c r="DL395" s="43"/>
      <c r="DM395" s="43"/>
      <c r="DN395" s="43"/>
      <c r="DO395" s="43"/>
      <c r="DP395" s="43"/>
    </row>
    <row r="396" spans="1:120" s="159" customFormat="1" ht="15" customHeight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249"/>
      <c r="AZ396" s="43"/>
      <c r="BA396" s="186"/>
      <c r="BB396" s="43"/>
      <c r="BC396" s="186"/>
      <c r="BD396" s="208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  <c r="CW396" s="43"/>
      <c r="CX396" s="43"/>
      <c r="CY396" s="43"/>
      <c r="CZ396" s="43"/>
      <c r="DA396" s="43"/>
      <c r="DB396" s="43"/>
      <c r="DC396" s="43"/>
      <c r="DD396" s="43"/>
      <c r="DE396" s="43"/>
      <c r="DF396" s="43"/>
      <c r="DG396" s="43"/>
      <c r="DH396" s="43"/>
      <c r="DI396" s="43"/>
      <c r="DJ396" s="43"/>
      <c r="DK396" s="43"/>
      <c r="DL396" s="43"/>
      <c r="DM396" s="43"/>
      <c r="DN396" s="43"/>
      <c r="DO396" s="43"/>
      <c r="DP396" s="43"/>
    </row>
    <row r="397" spans="1:120" s="159" customFormat="1" ht="15" customHeight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249"/>
      <c r="AZ397" s="43"/>
      <c r="BA397" s="186"/>
      <c r="BB397" s="43"/>
      <c r="BC397" s="186"/>
      <c r="BD397" s="208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  <c r="CW397" s="43"/>
      <c r="CX397" s="43"/>
      <c r="CY397" s="43"/>
      <c r="CZ397" s="43"/>
      <c r="DA397" s="43"/>
      <c r="DB397" s="43"/>
      <c r="DC397" s="43"/>
      <c r="DD397" s="43"/>
      <c r="DE397" s="43"/>
      <c r="DF397" s="43"/>
      <c r="DG397" s="43"/>
      <c r="DH397" s="43"/>
      <c r="DI397" s="43"/>
      <c r="DJ397" s="43"/>
      <c r="DK397" s="43"/>
      <c r="DL397" s="43"/>
      <c r="DM397" s="43"/>
      <c r="DN397" s="43"/>
      <c r="DO397" s="43"/>
      <c r="DP397" s="43"/>
    </row>
    <row r="398" spans="1:120" s="159" customFormat="1" ht="15" customHeight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249"/>
      <c r="AZ398" s="43"/>
      <c r="BA398" s="186"/>
      <c r="BB398" s="43"/>
      <c r="BC398" s="186"/>
      <c r="BD398" s="208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  <c r="DA398" s="43"/>
      <c r="DB398" s="43"/>
      <c r="DC398" s="43"/>
      <c r="DD398" s="43"/>
      <c r="DE398" s="43"/>
      <c r="DF398" s="43"/>
      <c r="DG398" s="43"/>
      <c r="DH398" s="43"/>
      <c r="DI398" s="43"/>
      <c r="DJ398" s="43"/>
      <c r="DK398" s="43"/>
      <c r="DL398" s="43"/>
      <c r="DM398" s="43"/>
      <c r="DN398" s="43"/>
      <c r="DO398" s="43"/>
      <c r="DP398" s="43"/>
    </row>
    <row r="399" spans="1:120" s="159" customFormat="1" ht="15" customHeight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249"/>
      <c r="AZ399" s="43"/>
      <c r="BA399" s="186"/>
      <c r="BB399" s="43"/>
      <c r="BC399" s="186"/>
      <c r="BD399" s="208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  <c r="CW399" s="43"/>
      <c r="CX399" s="43"/>
      <c r="CY399" s="43"/>
      <c r="CZ399" s="43"/>
      <c r="DA399" s="43"/>
      <c r="DB399" s="43"/>
      <c r="DC399" s="43"/>
      <c r="DD399" s="43"/>
      <c r="DE399" s="43"/>
      <c r="DF399" s="43"/>
      <c r="DG399" s="43"/>
      <c r="DH399" s="43"/>
      <c r="DI399" s="43"/>
      <c r="DJ399" s="43"/>
      <c r="DK399" s="43"/>
      <c r="DL399" s="43"/>
      <c r="DM399" s="43"/>
      <c r="DN399" s="43"/>
      <c r="DO399" s="43"/>
      <c r="DP399" s="43"/>
    </row>
    <row r="400" spans="1:120" s="159" customFormat="1" ht="15" customHeight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249"/>
      <c r="AZ400" s="43"/>
      <c r="BA400" s="186"/>
      <c r="BB400" s="43"/>
      <c r="BC400" s="186"/>
      <c r="BD400" s="208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  <c r="DA400" s="43"/>
      <c r="DB400" s="43"/>
      <c r="DC400" s="43"/>
      <c r="DD400" s="43"/>
      <c r="DE400" s="43"/>
      <c r="DF400" s="43"/>
      <c r="DG400" s="43"/>
      <c r="DH400" s="43"/>
      <c r="DI400" s="43"/>
      <c r="DJ400" s="43"/>
      <c r="DK400" s="43"/>
      <c r="DL400" s="43"/>
      <c r="DM400" s="43"/>
      <c r="DN400" s="43"/>
      <c r="DO400" s="43"/>
      <c r="DP400" s="43"/>
    </row>
    <row r="401" spans="1:120" s="159" customFormat="1" ht="15" customHeight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249"/>
      <c r="AZ401" s="43"/>
      <c r="BA401" s="186"/>
      <c r="BB401" s="43"/>
      <c r="BC401" s="186"/>
      <c r="BD401" s="208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  <c r="CW401" s="43"/>
      <c r="CX401" s="43"/>
      <c r="CY401" s="43"/>
      <c r="CZ401" s="43"/>
      <c r="DA401" s="43"/>
      <c r="DB401" s="43"/>
      <c r="DC401" s="43"/>
      <c r="DD401" s="43"/>
      <c r="DE401" s="43"/>
      <c r="DF401" s="43"/>
      <c r="DG401" s="43"/>
      <c r="DH401" s="43"/>
      <c r="DI401" s="43"/>
      <c r="DJ401" s="43"/>
      <c r="DK401" s="43"/>
      <c r="DL401" s="43"/>
      <c r="DM401" s="43"/>
      <c r="DN401" s="43"/>
      <c r="DO401" s="43"/>
      <c r="DP401" s="43"/>
    </row>
    <row r="402" spans="1:120" s="159" customFormat="1" ht="15" customHeight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249"/>
      <c r="AZ402" s="43"/>
      <c r="BA402" s="186"/>
      <c r="BB402" s="43"/>
      <c r="BC402" s="186"/>
      <c r="BD402" s="208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3"/>
      <c r="CK402" s="43"/>
      <c r="CL402" s="43"/>
      <c r="CM402" s="43"/>
      <c r="CN402" s="43"/>
      <c r="CO402" s="43"/>
      <c r="CP402" s="43"/>
      <c r="CQ402" s="43"/>
      <c r="CR402" s="43"/>
      <c r="CS402" s="43"/>
      <c r="CT402" s="43"/>
      <c r="CU402" s="43"/>
      <c r="CV402" s="43"/>
      <c r="CW402" s="43"/>
      <c r="CX402" s="43"/>
      <c r="CY402" s="43"/>
      <c r="CZ402" s="43"/>
      <c r="DA402" s="43"/>
      <c r="DB402" s="43"/>
      <c r="DC402" s="43"/>
      <c r="DD402" s="43"/>
      <c r="DE402" s="43"/>
      <c r="DF402" s="43"/>
      <c r="DG402" s="43"/>
      <c r="DH402" s="43"/>
      <c r="DI402" s="43"/>
      <c r="DJ402" s="43"/>
      <c r="DK402" s="43"/>
      <c r="DL402" s="43"/>
      <c r="DM402" s="43"/>
      <c r="DN402" s="43"/>
      <c r="DO402" s="43"/>
      <c r="DP402" s="43"/>
    </row>
    <row r="403" spans="1:120" s="159" customFormat="1" ht="15" customHeight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249"/>
      <c r="AZ403" s="43"/>
      <c r="BA403" s="186"/>
      <c r="BB403" s="43"/>
      <c r="BC403" s="186"/>
      <c r="BD403" s="208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  <c r="CW403" s="43"/>
      <c r="CX403" s="43"/>
      <c r="CY403" s="43"/>
      <c r="CZ403" s="43"/>
      <c r="DA403" s="43"/>
      <c r="DB403" s="43"/>
      <c r="DC403" s="43"/>
      <c r="DD403" s="43"/>
      <c r="DE403" s="43"/>
      <c r="DF403" s="43"/>
      <c r="DG403" s="43"/>
      <c r="DH403" s="43"/>
      <c r="DI403" s="43"/>
      <c r="DJ403" s="43"/>
      <c r="DK403" s="43"/>
      <c r="DL403" s="43"/>
      <c r="DM403" s="43"/>
      <c r="DN403" s="43"/>
      <c r="DO403" s="43"/>
      <c r="DP403" s="43"/>
    </row>
    <row r="404" spans="1:120" s="159" customFormat="1" ht="15" customHeight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249"/>
      <c r="AZ404" s="43"/>
      <c r="BA404" s="186"/>
      <c r="BB404" s="43"/>
      <c r="BC404" s="186"/>
      <c r="BD404" s="208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  <c r="DA404" s="43"/>
      <c r="DB404" s="43"/>
      <c r="DC404" s="43"/>
      <c r="DD404" s="43"/>
      <c r="DE404" s="43"/>
      <c r="DF404" s="43"/>
      <c r="DG404" s="43"/>
      <c r="DH404" s="43"/>
      <c r="DI404" s="43"/>
      <c r="DJ404" s="43"/>
      <c r="DK404" s="43"/>
      <c r="DL404" s="43"/>
      <c r="DM404" s="43"/>
      <c r="DN404" s="43"/>
      <c r="DO404" s="43"/>
      <c r="DP404" s="43"/>
    </row>
    <row r="405" spans="1:120" s="159" customFormat="1" ht="15" customHeight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249"/>
      <c r="AZ405" s="43"/>
      <c r="BA405" s="186"/>
      <c r="BB405" s="43"/>
      <c r="BC405" s="186"/>
      <c r="BD405" s="208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  <c r="CW405" s="43"/>
      <c r="CX405" s="43"/>
      <c r="CY405" s="43"/>
      <c r="CZ405" s="43"/>
      <c r="DA405" s="43"/>
      <c r="DB405" s="43"/>
      <c r="DC405" s="43"/>
      <c r="DD405" s="43"/>
      <c r="DE405" s="43"/>
      <c r="DF405" s="43"/>
      <c r="DG405" s="43"/>
      <c r="DH405" s="43"/>
      <c r="DI405" s="43"/>
      <c r="DJ405" s="43"/>
      <c r="DK405" s="43"/>
      <c r="DL405" s="43"/>
      <c r="DM405" s="43"/>
      <c r="DN405" s="43"/>
      <c r="DO405" s="43"/>
      <c r="DP405" s="43"/>
    </row>
    <row r="406" spans="1:120" s="159" customFormat="1" ht="15" customHeight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249"/>
      <c r="AZ406" s="43"/>
      <c r="BA406" s="186"/>
      <c r="BB406" s="43"/>
      <c r="BC406" s="186"/>
      <c r="BD406" s="208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  <c r="DA406" s="43"/>
      <c r="DB406" s="43"/>
      <c r="DC406" s="43"/>
      <c r="DD406" s="43"/>
      <c r="DE406" s="43"/>
      <c r="DF406" s="43"/>
      <c r="DG406" s="43"/>
      <c r="DH406" s="43"/>
      <c r="DI406" s="43"/>
      <c r="DJ406" s="43"/>
      <c r="DK406" s="43"/>
      <c r="DL406" s="43"/>
      <c r="DM406" s="43"/>
      <c r="DN406" s="43"/>
      <c r="DO406" s="43"/>
      <c r="DP406" s="43"/>
    </row>
    <row r="407" spans="1:120" s="159" customFormat="1" ht="15" customHeight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249"/>
      <c r="AZ407" s="43"/>
      <c r="BA407" s="186"/>
      <c r="BB407" s="43"/>
      <c r="BC407" s="186"/>
      <c r="BD407" s="208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  <c r="CW407" s="43"/>
      <c r="CX407" s="43"/>
      <c r="CY407" s="43"/>
      <c r="CZ407" s="43"/>
      <c r="DA407" s="43"/>
      <c r="DB407" s="43"/>
      <c r="DC407" s="43"/>
      <c r="DD407" s="43"/>
      <c r="DE407" s="43"/>
      <c r="DF407" s="43"/>
      <c r="DG407" s="43"/>
      <c r="DH407" s="43"/>
      <c r="DI407" s="43"/>
      <c r="DJ407" s="43"/>
      <c r="DK407" s="43"/>
      <c r="DL407" s="43"/>
      <c r="DM407" s="43"/>
      <c r="DN407" s="43"/>
      <c r="DO407" s="43"/>
      <c r="DP407" s="43"/>
    </row>
    <row r="408" spans="1:120" s="159" customFormat="1" ht="15" customHeight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249"/>
      <c r="AZ408" s="43"/>
      <c r="BA408" s="186"/>
      <c r="BB408" s="43"/>
      <c r="BC408" s="186"/>
      <c r="BD408" s="208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  <c r="DA408" s="43"/>
      <c r="DB408" s="43"/>
      <c r="DC408" s="43"/>
      <c r="DD408" s="43"/>
      <c r="DE408" s="43"/>
      <c r="DF408" s="43"/>
      <c r="DG408" s="43"/>
      <c r="DH408" s="43"/>
      <c r="DI408" s="43"/>
      <c r="DJ408" s="43"/>
      <c r="DK408" s="43"/>
      <c r="DL408" s="43"/>
      <c r="DM408" s="43"/>
      <c r="DN408" s="43"/>
      <c r="DO408" s="43"/>
      <c r="DP408" s="43"/>
    </row>
    <row r="409" spans="1:120" s="159" customFormat="1" ht="15" customHeight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249"/>
      <c r="AZ409" s="43"/>
      <c r="BA409" s="186"/>
      <c r="BB409" s="43"/>
      <c r="BC409" s="186"/>
      <c r="BD409" s="208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  <c r="CW409" s="43"/>
      <c r="CX409" s="43"/>
      <c r="CY409" s="43"/>
      <c r="CZ409" s="43"/>
      <c r="DA409" s="43"/>
      <c r="DB409" s="43"/>
      <c r="DC409" s="43"/>
      <c r="DD409" s="43"/>
      <c r="DE409" s="43"/>
      <c r="DF409" s="43"/>
      <c r="DG409" s="43"/>
      <c r="DH409" s="43"/>
      <c r="DI409" s="43"/>
      <c r="DJ409" s="43"/>
      <c r="DK409" s="43"/>
      <c r="DL409" s="43"/>
      <c r="DM409" s="43"/>
      <c r="DN409" s="43"/>
      <c r="DO409" s="43"/>
      <c r="DP409" s="43"/>
    </row>
    <row r="410" spans="1:120" s="159" customFormat="1" ht="15" customHeight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249"/>
      <c r="AZ410" s="43"/>
      <c r="BA410" s="186"/>
      <c r="BB410" s="43"/>
      <c r="BC410" s="186"/>
      <c r="BD410" s="208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  <c r="DA410" s="43"/>
      <c r="DB410" s="43"/>
      <c r="DC410" s="43"/>
      <c r="DD410" s="43"/>
      <c r="DE410" s="43"/>
      <c r="DF410" s="43"/>
      <c r="DG410" s="43"/>
      <c r="DH410" s="43"/>
      <c r="DI410" s="43"/>
      <c r="DJ410" s="43"/>
      <c r="DK410" s="43"/>
      <c r="DL410" s="43"/>
      <c r="DM410" s="43"/>
      <c r="DN410" s="43"/>
      <c r="DO410" s="43"/>
      <c r="DP410" s="43"/>
    </row>
    <row r="411" spans="1:120" s="159" customFormat="1" ht="15" customHeight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249"/>
      <c r="AZ411" s="43"/>
      <c r="BA411" s="186"/>
      <c r="BB411" s="43"/>
      <c r="BC411" s="186"/>
      <c r="BD411" s="208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  <c r="CW411" s="43"/>
      <c r="CX411" s="43"/>
      <c r="CY411" s="43"/>
      <c r="CZ411" s="43"/>
      <c r="DA411" s="43"/>
      <c r="DB411" s="43"/>
      <c r="DC411" s="43"/>
      <c r="DD411" s="43"/>
      <c r="DE411" s="43"/>
      <c r="DF411" s="43"/>
      <c r="DG411" s="43"/>
      <c r="DH411" s="43"/>
      <c r="DI411" s="43"/>
      <c r="DJ411" s="43"/>
      <c r="DK411" s="43"/>
      <c r="DL411" s="43"/>
      <c r="DM411" s="43"/>
      <c r="DN411" s="43"/>
      <c r="DO411" s="43"/>
      <c r="DP411" s="43"/>
    </row>
    <row r="412" spans="1:120" s="159" customFormat="1" ht="15" customHeight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249"/>
      <c r="AZ412" s="43"/>
      <c r="BA412" s="186"/>
      <c r="BB412" s="43"/>
      <c r="BC412" s="186"/>
      <c r="BD412" s="208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  <c r="DA412" s="43"/>
      <c r="DB412" s="43"/>
      <c r="DC412" s="43"/>
      <c r="DD412" s="43"/>
      <c r="DE412" s="43"/>
      <c r="DF412" s="43"/>
      <c r="DG412" s="43"/>
      <c r="DH412" s="43"/>
      <c r="DI412" s="43"/>
      <c r="DJ412" s="43"/>
      <c r="DK412" s="43"/>
      <c r="DL412" s="43"/>
      <c r="DM412" s="43"/>
      <c r="DN412" s="43"/>
      <c r="DO412" s="43"/>
      <c r="DP412" s="43"/>
    </row>
    <row r="413" spans="1:120" s="159" customFormat="1" ht="15" customHeight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249"/>
      <c r="AZ413" s="43"/>
      <c r="BA413" s="186"/>
      <c r="BB413" s="43"/>
      <c r="BC413" s="186"/>
      <c r="BD413" s="208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  <c r="CW413" s="43"/>
      <c r="CX413" s="43"/>
      <c r="CY413" s="43"/>
      <c r="CZ413" s="43"/>
      <c r="DA413" s="43"/>
      <c r="DB413" s="43"/>
      <c r="DC413" s="43"/>
      <c r="DD413" s="43"/>
      <c r="DE413" s="43"/>
      <c r="DF413" s="43"/>
      <c r="DG413" s="43"/>
      <c r="DH413" s="43"/>
      <c r="DI413" s="43"/>
      <c r="DJ413" s="43"/>
      <c r="DK413" s="43"/>
      <c r="DL413" s="43"/>
      <c r="DM413" s="43"/>
      <c r="DN413" s="43"/>
      <c r="DO413" s="43"/>
      <c r="DP413" s="43"/>
    </row>
    <row r="414" spans="1:120" s="159" customFormat="1" ht="15" customHeight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249"/>
      <c r="AZ414" s="43"/>
      <c r="BA414" s="186"/>
      <c r="BB414" s="43"/>
      <c r="BC414" s="186"/>
      <c r="BD414" s="208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  <c r="DA414" s="43"/>
      <c r="DB414" s="43"/>
      <c r="DC414" s="43"/>
      <c r="DD414" s="43"/>
      <c r="DE414" s="43"/>
      <c r="DF414" s="43"/>
      <c r="DG414" s="43"/>
      <c r="DH414" s="43"/>
      <c r="DI414" s="43"/>
      <c r="DJ414" s="43"/>
      <c r="DK414" s="43"/>
      <c r="DL414" s="43"/>
      <c r="DM414" s="43"/>
      <c r="DN414" s="43"/>
      <c r="DO414" s="43"/>
      <c r="DP414" s="43"/>
    </row>
    <row r="415" spans="1:120" s="159" customFormat="1" ht="15" customHeight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148"/>
      <c r="AZ415" s="43"/>
      <c r="BA415" s="186"/>
      <c r="BB415" s="43"/>
      <c r="BC415" s="186"/>
      <c r="BD415" s="208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  <c r="CW415" s="43"/>
      <c r="CX415" s="43"/>
      <c r="CY415" s="43"/>
      <c r="CZ415" s="43"/>
      <c r="DA415" s="43"/>
      <c r="DB415" s="43"/>
      <c r="DC415" s="43"/>
      <c r="DD415" s="43"/>
      <c r="DE415" s="43"/>
      <c r="DF415" s="43"/>
      <c r="DG415" s="43"/>
      <c r="DH415" s="43"/>
      <c r="DI415" s="43"/>
      <c r="DJ415" s="43"/>
      <c r="DK415" s="43"/>
      <c r="DL415" s="43"/>
      <c r="DM415" s="43"/>
      <c r="DN415" s="43"/>
      <c r="DO415" s="43"/>
      <c r="DP415" s="43"/>
    </row>
    <row r="416" spans="1:120" s="159" customFormat="1" ht="15" customHeight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186"/>
      <c r="BB416" s="43"/>
      <c r="BC416" s="186"/>
      <c r="BD416" s="208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3"/>
      <c r="CK416" s="43"/>
      <c r="CL416" s="43"/>
      <c r="CM416" s="43"/>
      <c r="CN416" s="43"/>
      <c r="CO416" s="43"/>
      <c r="CP416" s="43"/>
      <c r="CQ416" s="43"/>
      <c r="CR416" s="43"/>
      <c r="CS416" s="43"/>
      <c r="CT416" s="43"/>
      <c r="CU416" s="43"/>
      <c r="CV416" s="43"/>
      <c r="CW416" s="43"/>
      <c r="CX416" s="43"/>
      <c r="CY416" s="43"/>
      <c r="CZ416" s="43"/>
      <c r="DA416" s="43"/>
      <c r="DB416" s="43"/>
      <c r="DC416" s="43"/>
      <c r="DD416" s="43"/>
      <c r="DE416" s="43"/>
      <c r="DF416" s="43"/>
      <c r="DG416" s="43"/>
      <c r="DH416" s="43"/>
      <c r="DI416" s="43"/>
      <c r="DJ416" s="43"/>
      <c r="DK416" s="43"/>
      <c r="DL416" s="43"/>
      <c r="DM416" s="43"/>
      <c r="DN416" s="43"/>
      <c r="DO416" s="43"/>
      <c r="DP416" s="43"/>
    </row>
    <row r="417" spans="1:125" s="159" customFormat="1" ht="15" customHeight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186"/>
      <c r="BB417" s="43"/>
      <c r="BC417" s="186"/>
      <c r="BD417" s="208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3"/>
      <c r="CK417" s="43"/>
      <c r="CL417" s="43"/>
      <c r="CM417" s="43"/>
      <c r="CN417" s="43"/>
      <c r="CO417" s="43"/>
      <c r="CP417" s="43"/>
      <c r="CQ417" s="43"/>
      <c r="CR417" s="43"/>
      <c r="CS417" s="43"/>
      <c r="CT417" s="43"/>
      <c r="CU417" s="43"/>
      <c r="CV417" s="43"/>
      <c r="CW417" s="43"/>
      <c r="CX417" s="43"/>
      <c r="CY417" s="43"/>
      <c r="CZ417" s="43"/>
      <c r="DA417" s="43"/>
      <c r="DB417" s="43"/>
      <c r="DC417" s="43"/>
      <c r="DD417" s="43"/>
      <c r="DE417" s="43"/>
      <c r="DF417" s="43"/>
      <c r="DG417" s="43"/>
      <c r="DH417" s="43"/>
      <c r="DI417" s="43"/>
      <c r="DJ417" s="43"/>
      <c r="DK417" s="43"/>
      <c r="DL417" s="43"/>
      <c r="DM417" s="43"/>
      <c r="DN417" s="43"/>
      <c r="DO417" s="43"/>
      <c r="DP417" s="43"/>
    </row>
    <row r="418" spans="1:125" s="159" customFormat="1" ht="15" customHeight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186"/>
      <c r="BB418" s="43"/>
      <c r="BC418" s="186"/>
      <c r="BD418" s="208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3"/>
      <c r="CK418" s="43"/>
      <c r="CL418" s="43"/>
      <c r="CM418" s="43"/>
      <c r="CN418" s="43"/>
      <c r="CO418" s="43"/>
      <c r="CP418" s="43"/>
      <c r="CQ418" s="43"/>
      <c r="CR418" s="43"/>
      <c r="CS418" s="43"/>
      <c r="CT418" s="43"/>
      <c r="CU418" s="43"/>
      <c r="CV418" s="43"/>
      <c r="CW418" s="43"/>
      <c r="CX418" s="43"/>
      <c r="CY418" s="43"/>
      <c r="CZ418" s="43"/>
      <c r="DA418" s="43"/>
      <c r="DB418" s="43"/>
      <c r="DC418" s="43"/>
      <c r="DD418" s="43"/>
      <c r="DE418" s="43"/>
      <c r="DF418" s="43"/>
      <c r="DG418" s="43"/>
      <c r="DH418" s="43"/>
      <c r="DI418" s="43"/>
      <c r="DJ418" s="43"/>
      <c r="DK418" s="43"/>
      <c r="DL418" s="43"/>
      <c r="DM418" s="43"/>
      <c r="DN418" s="43"/>
      <c r="DO418" s="43"/>
      <c r="DP418" s="43"/>
    </row>
    <row r="419" spans="1:125" s="159" customFormat="1" ht="15" customHeight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186"/>
      <c r="BB419" s="43"/>
      <c r="BC419" s="186"/>
      <c r="BD419" s="208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3"/>
      <c r="CK419" s="43"/>
      <c r="CL419" s="43"/>
      <c r="CM419" s="43"/>
      <c r="CN419" s="43"/>
      <c r="CO419" s="43"/>
      <c r="CP419" s="43"/>
      <c r="CQ419" s="43"/>
      <c r="CR419" s="43"/>
      <c r="CS419" s="43"/>
      <c r="CT419" s="43"/>
      <c r="CU419" s="43"/>
      <c r="CV419" s="43"/>
      <c r="CW419" s="43"/>
      <c r="CX419" s="43"/>
      <c r="CY419" s="43"/>
      <c r="CZ419" s="43"/>
      <c r="DA419" s="43"/>
      <c r="DB419" s="43"/>
      <c r="DC419" s="43"/>
      <c r="DD419" s="43"/>
      <c r="DE419" s="43"/>
      <c r="DF419" s="43"/>
      <c r="DG419" s="43"/>
      <c r="DH419" s="43"/>
      <c r="DI419" s="43"/>
      <c r="DJ419" s="43"/>
      <c r="DK419" s="43"/>
      <c r="DL419" s="43"/>
      <c r="DM419" s="43"/>
      <c r="DN419" s="43"/>
      <c r="DO419" s="43"/>
      <c r="DP419" s="43"/>
    </row>
    <row r="420" spans="1:125" s="159" customFormat="1" ht="15" customHeight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186"/>
      <c r="BB420" s="43"/>
      <c r="BC420" s="186"/>
      <c r="BD420" s="208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3"/>
      <c r="CK420" s="43"/>
      <c r="CL420" s="43"/>
      <c r="CM420" s="43"/>
      <c r="CN420" s="43"/>
      <c r="CO420" s="43"/>
      <c r="CP420" s="43"/>
      <c r="CQ420" s="43"/>
      <c r="CR420" s="43"/>
      <c r="CS420" s="43"/>
      <c r="CT420" s="43"/>
      <c r="CU420" s="43"/>
      <c r="CV420" s="43"/>
      <c r="CW420" s="43"/>
      <c r="CX420" s="43"/>
      <c r="CY420" s="43"/>
      <c r="CZ420" s="43"/>
      <c r="DA420" s="43"/>
      <c r="DB420" s="43"/>
      <c r="DC420" s="43"/>
      <c r="DD420" s="43"/>
      <c r="DE420" s="43"/>
      <c r="DF420" s="43"/>
      <c r="DG420" s="43"/>
      <c r="DH420" s="43"/>
      <c r="DI420" s="43"/>
      <c r="DJ420" s="43"/>
      <c r="DK420" s="43"/>
      <c r="DL420" s="43"/>
      <c r="DM420" s="43"/>
      <c r="DN420" s="43"/>
      <c r="DO420" s="43"/>
      <c r="DP420" s="43"/>
    </row>
    <row r="421" spans="1:125" s="159" customFormat="1" ht="15" customHeight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186"/>
      <c r="BB421" s="43"/>
      <c r="BC421" s="186"/>
      <c r="BD421" s="208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3"/>
      <c r="CK421" s="43"/>
      <c r="CL421" s="43"/>
      <c r="CM421" s="43"/>
      <c r="CN421" s="43"/>
      <c r="CO421" s="43"/>
      <c r="CP421" s="43"/>
      <c r="CQ421" s="43"/>
      <c r="CR421" s="43"/>
      <c r="CS421" s="43"/>
      <c r="CT421" s="43"/>
      <c r="CU421" s="43"/>
      <c r="CV421" s="43"/>
      <c r="CW421" s="43"/>
      <c r="CX421" s="43"/>
      <c r="CY421" s="43"/>
      <c r="CZ421" s="43"/>
      <c r="DA421" s="43"/>
      <c r="DB421" s="43"/>
      <c r="DC421" s="43"/>
      <c r="DD421" s="43"/>
      <c r="DE421" s="43"/>
      <c r="DF421" s="43"/>
      <c r="DG421" s="43"/>
      <c r="DH421" s="43"/>
      <c r="DI421" s="43"/>
      <c r="DJ421" s="43"/>
      <c r="DK421" s="43"/>
      <c r="DL421" s="43"/>
      <c r="DM421" s="43"/>
      <c r="DN421" s="43"/>
      <c r="DO421" s="43"/>
      <c r="DP421" s="43"/>
    </row>
    <row r="422" spans="1:125" s="159" customFormat="1" ht="15" customHeight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186"/>
      <c r="BB422" s="43"/>
      <c r="BC422" s="186"/>
      <c r="BD422" s="208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3"/>
      <c r="CK422" s="43"/>
      <c r="CL422" s="43"/>
      <c r="CM422" s="43"/>
      <c r="CN422" s="43"/>
      <c r="CO422" s="43"/>
      <c r="CP422" s="43"/>
      <c r="CQ422" s="43"/>
      <c r="CR422" s="43"/>
      <c r="CS422" s="43"/>
      <c r="CT422" s="43"/>
      <c r="CU422" s="43"/>
      <c r="CV422" s="43"/>
      <c r="CW422" s="43"/>
      <c r="CX422" s="43"/>
      <c r="CY422" s="43"/>
      <c r="CZ422" s="43"/>
      <c r="DA422" s="43"/>
      <c r="DB422" s="43"/>
      <c r="DC422" s="43"/>
      <c r="DD422" s="43"/>
      <c r="DE422" s="43"/>
      <c r="DF422" s="43"/>
      <c r="DG422" s="43"/>
      <c r="DH422" s="43"/>
      <c r="DI422" s="43"/>
      <c r="DJ422" s="43"/>
      <c r="DK422" s="43"/>
      <c r="DL422" s="43"/>
      <c r="DM422" s="43"/>
      <c r="DN422" s="43"/>
      <c r="DO422" s="43"/>
      <c r="DP422" s="43"/>
    </row>
    <row r="423" spans="1:125" s="159" customFormat="1" ht="15" customHeight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186"/>
      <c r="BB423" s="43"/>
      <c r="BC423" s="186"/>
      <c r="BD423" s="208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  <c r="CW423" s="43"/>
      <c r="CX423" s="43"/>
      <c r="CY423" s="43"/>
      <c r="CZ423" s="43"/>
      <c r="DA423" s="43"/>
      <c r="DB423" s="43"/>
      <c r="DC423" s="43"/>
      <c r="DD423" s="43"/>
      <c r="DE423" s="43"/>
      <c r="DF423" s="43"/>
      <c r="DG423" s="43"/>
      <c r="DH423" s="43"/>
      <c r="DI423" s="43"/>
      <c r="DJ423" s="43"/>
      <c r="DK423" s="43"/>
      <c r="DL423" s="43"/>
      <c r="DM423" s="43"/>
      <c r="DN423" s="43"/>
      <c r="DO423" s="43"/>
      <c r="DP423" s="43"/>
    </row>
    <row r="424" spans="1:125" s="159" customFormat="1" ht="15" customHeight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186"/>
      <c r="BB424" s="43"/>
      <c r="BC424" s="186"/>
      <c r="BD424" s="208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3"/>
      <c r="CK424" s="43"/>
      <c r="CL424" s="43"/>
      <c r="CM424" s="43"/>
      <c r="CN424" s="43"/>
      <c r="CO424" s="43"/>
      <c r="CP424" s="43"/>
      <c r="CQ424" s="43"/>
      <c r="CR424" s="43"/>
      <c r="CS424" s="43"/>
      <c r="CT424" s="43"/>
      <c r="CU424" s="43"/>
      <c r="CV424" s="43"/>
      <c r="CW424" s="43"/>
      <c r="CX424" s="43"/>
      <c r="CY424" s="43"/>
      <c r="CZ424" s="43"/>
      <c r="DA424" s="43"/>
      <c r="DB424" s="43"/>
      <c r="DC424" s="43"/>
      <c r="DD424" s="43"/>
      <c r="DE424" s="43"/>
      <c r="DF424" s="43"/>
      <c r="DG424" s="43"/>
      <c r="DH424" s="43"/>
      <c r="DI424" s="43"/>
      <c r="DJ424" s="43"/>
      <c r="DK424" s="43"/>
      <c r="DL424" s="43"/>
      <c r="DM424" s="43"/>
      <c r="DN424" s="43"/>
      <c r="DO424" s="43"/>
      <c r="DP424" s="43"/>
    </row>
    <row r="425" spans="1:125" ht="15" customHeight="1">
      <c r="DQ425" s="159"/>
      <c r="DR425" s="159"/>
      <c r="DS425" s="159"/>
      <c r="DT425" s="159"/>
      <c r="DU425" s="159"/>
    </row>
    <row r="426" spans="1:125" s="159" customFormat="1" ht="15" customHeight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186"/>
      <c r="BB426" s="43"/>
      <c r="BC426" s="186"/>
      <c r="BD426" s="208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3"/>
      <c r="CK426" s="43"/>
      <c r="CL426" s="43"/>
      <c r="CM426" s="43"/>
      <c r="CN426" s="43"/>
      <c r="CO426" s="43"/>
      <c r="CP426" s="43"/>
      <c r="CQ426" s="43"/>
      <c r="CR426" s="43"/>
      <c r="CS426" s="43"/>
      <c r="CT426" s="43"/>
      <c r="CU426" s="43"/>
      <c r="CV426" s="43"/>
      <c r="CW426" s="43"/>
      <c r="CX426" s="43"/>
      <c r="CY426" s="43"/>
      <c r="CZ426" s="43"/>
      <c r="DA426" s="43"/>
      <c r="DB426" s="43"/>
      <c r="DC426" s="43"/>
      <c r="DD426" s="43"/>
      <c r="DE426" s="43"/>
      <c r="DF426" s="43"/>
      <c r="DG426" s="43"/>
      <c r="DH426" s="43"/>
      <c r="DI426" s="43"/>
      <c r="DJ426" s="43"/>
      <c r="DK426" s="43"/>
      <c r="DL426" s="43"/>
      <c r="DM426" s="43"/>
      <c r="DN426" s="43"/>
      <c r="DO426" s="43"/>
      <c r="DP426" s="43"/>
      <c r="DQ426" s="43"/>
      <c r="DR426" s="43"/>
      <c r="DS426" s="43"/>
      <c r="DT426" s="43"/>
      <c r="DU426" s="43"/>
    </row>
    <row r="427" spans="1:125" s="159" customFormat="1" ht="15" customHeight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186"/>
      <c r="BB427" s="43"/>
      <c r="BC427" s="186"/>
      <c r="BD427" s="208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3"/>
      <c r="CK427" s="43"/>
      <c r="CL427" s="43"/>
      <c r="CM427" s="43"/>
      <c r="CN427" s="43"/>
      <c r="CO427" s="43"/>
      <c r="CP427" s="43"/>
      <c r="CQ427" s="43"/>
      <c r="CR427" s="43"/>
      <c r="CS427" s="43"/>
      <c r="CT427" s="43"/>
      <c r="CU427" s="43"/>
      <c r="CV427" s="43"/>
      <c r="CW427" s="43"/>
      <c r="CX427" s="43"/>
      <c r="CY427" s="43"/>
      <c r="CZ427" s="43"/>
      <c r="DA427" s="43"/>
      <c r="DB427" s="43"/>
      <c r="DC427" s="43"/>
      <c r="DD427" s="43"/>
      <c r="DE427" s="43"/>
      <c r="DF427" s="43"/>
      <c r="DG427" s="43"/>
      <c r="DH427" s="43"/>
      <c r="DI427" s="43"/>
      <c r="DJ427" s="43"/>
      <c r="DK427" s="43"/>
      <c r="DL427" s="43"/>
      <c r="DM427" s="43"/>
      <c r="DN427" s="43"/>
      <c r="DO427" s="43"/>
      <c r="DP427" s="43"/>
    </row>
    <row r="428" spans="1:125" s="159" customFormat="1" ht="15" customHeight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186"/>
      <c r="BB428" s="43"/>
      <c r="BC428" s="186"/>
      <c r="BD428" s="208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3"/>
      <c r="CK428" s="43"/>
      <c r="CL428" s="43"/>
      <c r="CM428" s="43"/>
      <c r="CN428" s="43"/>
      <c r="CO428" s="43"/>
      <c r="CP428" s="43"/>
      <c r="CQ428" s="43"/>
      <c r="CR428" s="43"/>
      <c r="CS428" s="43"/>
      <c r="CT428" s="43"/>
      <c r="CU428" s="43"/>
      <c r="CV428" s="43"/>
      <c r="CW428" s="43"/>
      <c r="CX428" s="43"/>
      <c r="CY428" s="43"/>
      <c r="CZ428" s="43"/>
      <c r="DA428" s="43"/>
      <c r="DB428" s="43"/>
      <c r="DC428" s="43"/>
      <c r="DD428" s="43"/>
      <c r="DE428" s="43"/>
      <c r="DF428" s="43"/>
      <c r="DG428" s="43"/>
      <c r="DH428" s="43"/>
      <c r="DI428" s="43"/>
      <c r="DJ428" s="43"/>
      <c r="DK428" s="43"/>
      <c r="DL428" s="43"/>
      <c r="DM428" s="43"/>
      <c r="DN428" s="43"/>
      <c r="DO428" s="43"/>
      <c r="DP428" s="43"/>
    </row>
    <row r="429" spans="1:125" s="159" customFormat="1" ht="15" customHeight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186"/>
      <c r="BB429" s="43"/>
      <c r="BC429" s="186"/>
      <c r="BD429" s="208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3"/>
      <c r="CK429" s="43"/>
      <c r="CL429" s="43"/>
      <c r="CM429" s="43"/>
      <c r="CN429" s="43"/>
      <c r="CO429" s="43"/>
      <c r="CP429" s="43"/>
      <c r="CQ429" s="43"/>
      <c r="CR429" s="43"/>
      <c r="CS429" s="43"/>
      <c r="CT429" s="43"/>
      <c r="CU429" s="43"/>
      <c r="CV429" s="43"/>
      <c r="CW429" s="43"/>
      <c r="CX429" s="43"/>
      <c r="CY429" s="43"/>
      <c r="CZ429" s="43"/>
      <c r="DA429" s="43"/>
      <c r="DB429" s="43"/>
      <c r="DC429" s="43"/>
      <c r="DD429" s="43"/>
      <c r="DE429" s="43"/>
      <c r="DF429" s="43"/>
      <c r="DG429" s="43"/>
      <c r="DH429" s="43"/>
      <c r="DI429" s="43"/>
      <c r="DJ429" s="43"/>
      <c r="DK429" s="43"/>
      <c r="DL429" s="43"/>
      <c r="DM429" s="43"/>
      <c r="DN429" s="43"/>
      <c r="DO429" s="43"/>
      <c r="DP429" s="43"/>
    </row>
    <row r="430" spans="1:125" s="159" customFormat="1" ht="15" customHeight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186"/>
      <c r="BB430" s="43"/>
      <c r="BC430" s="186"/>
      <c r="BD430" s="208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3"/>
      <c r="CK430" s="43"/>
      <c r="CL430" s="43"/>
      <c r="CM430" s="43"/>
      <c r="CN430" s="43"/>
      <c r="CO430" s="43"/>
      <c r="CP430" s="43"/>
      <c r="CQ430" s="43"/>
      <c r="CR430" s="43"/>
      <c r="CS430" s="43"/>
      <c r="CT430" s="43"/>
      <c r="CU430" s="43"/>
      <c r="CV430" s="43"/>
      <c r="CW430" s="43"/>
      <c r="CX430" s="43"/>
      <c r="CY430" s="43"/>
      <c r="CZ430" s="43"/>
      <c r="DA430" s="43"/>
      <c r="DB430" s="43"/>
      <c r="DC430" s="43"/>
      <c r="DD430" s="43"/>
      <c r="DE430" s="43"/>
      <c r="DF430" s="43"/>
      <c r="DG430" s="43"/>
      <c r="DH430" s="43"/>
      <c r="DI430" s="43"/>
      <c r="DJ430" s="43"/>
      <c r="DK430" s="43"/>
      <c r="DL430" s="43"/>
      <c r="DM430" s="43"/>
      <c r="DN430" s="43"/>
      <c r="DO430" s="43"/>
      <c r="DP430" s="43"/>
    </row>
    <row r="431" spans="1:125" s="159" customFormat="1" ht="15" customHeight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186"/>
      <c r="BB431" s="43"/>
      <c r="BC431" s="186"/>
      <c r="BD431" s="208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3"/>
      <c r="CK431" s="43"/>
      <c r="CL431" s="43"/>
      <c r="CM431" s="43"/>
      <c r="CN431" s="43"/>
      <c r="CO431" s="43"/>
      <c r="CP431" s="43"/>
      <c r="CQ431" s="43"/>
      <c r="CR431" s="43"/>
      <c r="CS431" s="43"/>
      <c r="CT431" s="43"/>
      <c r="CU431" s="43"/>
      <c r="CV431" s="43"/>
      <c r="CW431" s="43"/>
      <c r="CX431" s="43"/>
      <c r="CY431" s="43"/>
      <c r="CZ431" s="43"/>
      <c r="DA431" s="43"/>
      <c r="DB431" s="43"/>
      <c r="DC431" s="43"/>
      <c r="DD431" s="43"/>
      <c r="DE431" s="43"/>
      <c r="DF431" s="43"/>
      <c r="DG431" s="43"/>
      <c r="DH431" s="43"/>
      <c r="DI431" s="43"/>
      <c r="DJ431" s="43"/>
      <c r="DK431" s="43"/>
      <c r="DL431" s="43"/>
      <c r="DM431" s="43"/>
      <c r="DN431" s="43"/>
      <c r="DO431" s="43"/>
      <c r="DP431" s="43"/>
    </row>
    <row r="432" spans="1:125" s="159" customFormat="1" ht="15" customHeight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186"/>
      <c r="BB432" s="43"/>
      <c r="BC432" s="186"/>
      <c r="BD432" s="208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  <c r="CW432" s="43"/>
      <c r="CX432" s="43"/>
      <c r="CY432" s="43"/>
      <c r="CZ432" s="43"/>
      <c r="DA432" s="43"/>
      <c r="DB432" s="43"/>
      <c r="DC432" s="43"/>
      <c r="DD432" s="43"/>
      <c r="DE432" s="43"/>
      <c r="DF432" s="43"/>
      <c r="DG432" s="43"/>
      <c r="DH432" s="43"/>
      <c r="DI432" s="43"/>
      <c r="DJ432" s="43"/>
      <c r="DK432" s="43"/>
      <c r="DL432" s="43"/>
      <c r="DM432" s="43"/>
      <c r="DN432" s="43"/>
      <c r="DO432" s="43"/>
      <c r="DP432" s="43"/>
    </row>
    <row r="433" spans="1:120" s="159" customFormat="1" ht="15" customHeight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186"/>
      <c r="BB433" s="43"/>
      <c r="BC433" s="186"/>
      <c r="BD433" s="208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3"/>
      <c r="CK433" s="43"/>
      <c r="CL433" s="43"/>
      <c r="CM433" s="43"/>
      <c r="CN433" s="43"/>
      <c r="CO433" s="43"/>
      <c r="CP433" s="43"/>
      <c r="CQ433" s="43"/>
      <c r="CR433" s="43"/>
      <c r="CS433" s="43"/>
      <c r="CT433" s="43"/>
      <c r="CU433" s="43"/>
      <c r="CV433" s="43"/>
      <c r="CW433" s="43"/>
      <c r="CX433" s="43"/>
      <c r="CY433" s="43"/>
      <c r="CZ433" s="43"/>
      <c r="DA433" s="43"/>
      <c r="DB433" s="43"/>
      <c r="DC433" s="43"/>
      <c r="DD433" s="43"/>
      <c r="DE433" s="43"/>
      <c r="DF433" s="43"/>
      <c r="DG433" s="43"/>
      <c r="DH433" s="43"/>
      <c r="DI433" s="43"/>
      <c r="DJ433" s="43"/>
      <c r="DK433" s="43"/>
      <c r="DL433" s="43"/>
      <c r="DM433" s="43"/>
      <c r="DN433" s="43"/>
      <c r="DO433" s="43"/>
      <c r="DP433" s="43"/>
    </row>
    <row r="434" spans="1:120" s="159" customFormat="1" ht="15" customHeight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186"/>
      <c r="BB434" s="43"/>
      <c r="BC434" s="186"/>
      <c r="BD434" s="208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O434" s="43"/>
      <c r="CP434" s="43"/>
      <c r="CQ434" s="43"/>
      <c r="CR434" s="43"/>
      <c r="CS434" s="43"/>
      <c r="CT434" s="43"/>
      <c r="CU434" s="43"/>
      <c r="CV434" s="43"/>
      <c r="CW434" s="43"/>
      <c r="CX434" s="43"/>
      <c r="CY434" s="43"/>
      <c r="CZ434" s="43"/>
      <c r="DA434" s="43"/>
      <c r="DB434" s="43"/>
      <c r="DC434" s="43"/>
      <c r="DD434" s="43"/>
      <c r="DE434" s="43"/>
      <c r="DF434" s="43"/>
      <c r="DG434" s="43"/>
      <c r="DH434" s="43"/>
      <c r="DI434" s="43"/>
      <c r="DJ434" s="43"/>
      <c r="DK434" s="43"/>
      <c r="DL434" s="43"/>
      <c r="DM434" s="43"/>
      <c r="DN434" s="43"/>
      <c r="DO434" s="43"/>
      <c r="DP434" s="43"/>
    </row>
    <row r="435" spans="1:120" s="159" customFormat="1" ht="15" customHeight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186"/>
      <c r="BB435" s="43"/>
      <c r="BC435" s="186"/>
      <c r="BD435" s="208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O435" s="43"/>
      <c r="CP435" s="43"/>
      <c r="CQ435" s="43"/>
      <c r="CR435" s="43"/>
      <c r="CS435" s="43"/>
      <c r="CT435" s="43"/>
      <c r="CU435" s="43"/>
      <c r="CV435" s="43"/>
      <c r="CW435" s="43"/>
      <c r="CX435" s="43"/>
      <c r="CY435" s="43"/>
      <c r="CZ435" s="43"/>
      <c r="DA435" s="43"/>
      <c r="DB435" s="43"/>
      <c r="DC435" s="43"/>
      <c r="DD435" s="43"/>
      <c r="DE435" s="43"/>
      <c r="DF435" s="43"/>
      <c r="DG435" s="43"/>
      <c r="DH435" s="43"/>
      <c r="DI435" s="43"/>
      <c r="DJ435" s="43"/>
      <c r="DK435" s="43"/>
      <c r="DL435" s="43"/>
      <c r="DM435" s="43"/>
      <c r="DN435" s="43"/>
      <c r="DO435" s="43"/>
      <c r="DP435" s="43"/>
    </row>
    <row r="436" spans="1:120" s="159" customFormat="1" ht="15" customHeight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186"/>
      <c r="BB436" s="43"/>
      <c r="BC436" s="186"/>
      <c r="BD436" s="208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CO436" s="43"/>
      <c r="CP436" s="43"/>
      <c r="CQ436" s="43"/>
      <c r="CR436" s="43"/>
      <c r="CS436" s="43"/>
      <c r="CT436" s="43"/>
      <c r="CU436" s="43"/>
      <c r="CV436" s="43"/>
      <c r="CW436" s="43"/>
      <c r="CX436" s="43"/>
      <c r="CY436" s="43"/>
      <c r="CZ436" s="43"/>
      <c r="DA436" s="43"/>
      <c r="DB436" s="43"/>
      <c r="DC436" s="43"/>
      <c r="DD436" s="43"/>
      <c r="DE436" s="43"/>
      <c r="DF436" s="43"/>
      <c r="DG436" s="43"/>
      <c r="DH436" s="43"/>
      <c r="DI436" s="43"/>
      <c r="DJ436" s="43"/>
      <c r="DK436" s="43"/>
      <c r="DL436" s="43"/>
      <c r="DM436" s="43"/>
      <c r="DN436" s="43"/>
      <c r="DO436" s="43"/>
      <c r="DP436" s="43"/>
    </row>
    <row r="437" spans="1:120" s="159" customFormat="1" ht="15" customHeight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186"/>
      <c r="BB437" s="43"/>
      <c r="BC437" s="186"/>
      <c r="BD437" s="208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O437" s="43"/>
      <c r="CP437" s="43"/>
      <c r="CQ437" s="43"/>
      <c r="CR437" s="43"/>
      <c r="CS437" s="43"/>
      <c r="CT437" s="43"/>
      <c r="CU437" s="43"/>
      <c r="CV437" s="43"/>
      <c r="CW437" s="43"/>
      <c r="CX437" s="43"/>
      <c r="CY437" s="43"/>
      <c r="CZ437" s="43"/>
      <c r="DA437" s="43"/>
      <c r="DB437" s="43"/>
      <c r="DC437" s="43"/>
      <c r="DD437" s="43"/>
      <c r="DE437" s="43"/>
      <c r="DF437" s="43"/>
      <c r="DG437" s="43"/>
      <c r="DH437" s="43"/>
      <c r="DI437" s="43"/>
      <c r="DJ437" s="43"/>
      <c r="DK437" s="43"/>
      <c r="DL437" s="43"/>
      <c r="DM437" s="43"/>
      <c r="DN437" s="43"/>
      <c r="DO437" s="43"/>
      <c r="DP437" s="43"/>
    </row>
    <row r="438" spans="1:120" s="159" customFormat="1" ht="15" customHeight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186"/>
      <c r="BB438" s="43"/>
      <c r="BC438" s="186"/>
      <c r="BD438" s="208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O438" s="43"/>
      <c r="CP438" s="43"/>
      <c r="CQ438" s="43"/>
      <c r="CR438" s="43"/>
      <c r="CS438" s="43"/>
      <c r="CT438" s="43"/>
      <c r="CU438" s="43"/>
      <c r="CV438" s="43"/>
      <c r="CW438" s="43"/>
      <c r="CX438" s="43"/>
      <c r="CY438" s="43"/>
      <c r="CZ438" s="43"/>
      <c r="DA438" s="43"/>
      <c r="DB438" s="43"/>
      <c r="DC438" s="43"/>
      <c r="DD438" s="43"/>
      <c r="DE438" s="43"/>
      <c r="DF438" s="43"/>
      <c r="DG438" s="43"/>
      <c r="DH438" s="43"/>
      <c r="DI438" s="43"/>
      <c r="DJ438" s="43"/>
      <c r="DK438" s="43"/>
      <c r="DL438" s="43"/>
      <c r="DM438" s="43"/>
      <c r="DN438" s="43"/>
      <c r="DO438" s="43"/>
      <c r="DP438" s="43"/>
    </row>
    <row r="439" spans="1:120" s="159" customFormat="1" ht="15" customHeight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186"/>
      <c r="BB439" s="43"/>
      <c r="BC439" s="186"/>
      <c r="BD439" s="208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O439" s="43"/>
      <c r="CP439" s="43"/>
      <c r="CQ439" s="43"/>
      <c r="CR439" s="43"/>
      <c r="CS439" s="43"/>
      <c r="CT439" s="43"/>
      <c r="CU439" s="43"/>
      <c r="CV439" s="43"/>
      <c r="CW439" s="43"/>
      <c r="CX439" s="43"/>
      <c r="CY439" s="43"/>
      <c r="CZ439" s="43"/>
      <c r="DA439" s="43"/>
      <c r="DB439" s="43"/>
      <c r="DC439" s="43"/>
      <c r="DD439" s="43"/>
      <c r="DE439" s="43"/>
      <c r="DF439" s="43"/>
      <c r="DG439" s="43"/>
      <c r="DH439" s="43"/>
      <c r="DI439" s="43"/>
      <c r="DJ439" s="43"/>
      <c r="DK439" s="43"/>
      <c r="DL439" s="43"/>
      <c r="DM439" s="43"/>
      <c r="DN439" s="43"/>
      <c r="DO439" s="43"/>
      <c r="DP439" s="43"/>
    </row>
    <row r="440" spans="1:120" s="159" customFormat="1" ht="15" customHeight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186"/>
      <c r="BB440" s="43"/>
      <c r="BC440" s="186"/>
      <c r="BD440" s="208"/>
      <c r="BE440" s="43"/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O440" s="43"/>
      <c r="CP440" s="43"/>
      <c r="CQ440" s="43"/>
      <c r="CR440" s="43"/>
      <c r="CS440" s="43"/>
      <c r="CT440" s="43"/>
      <c r="CU440" s="43"/>
      <c r="CV440" s="43"/>
      <c r="CW440" s="43"/>
      <c r="CX440" s="43"/>
      <c r="CY440" s="43"/>
      <c r="CZ440" s="43"/>
      <c r="DA440" s="43"/>
      <c r="DB440" s="43"/>
      <c r="DC440" s="43"/>
      <c r="DD440" s="43"/>
      <c r="DE440" s="43"/>
      <c r="DF440" s="43"/>
      <c r="DG440" s="43"/>
      <c r="DH440" s="43"/>
      <c r="DI440" s="43"/>
      <c r="DJ440" s="43"/>
      <c r="DK440" s="43"/>
      <c r="DL440" s="43"/>
      <c r="DM440" s="43"/>
      <c r="DN440" s="43"/>
      <c r="DO440" s="43"/>
      <c r="DP440" s="43"/>
    </row>
    <row r="441" spans="1:120" s="159" customFormat="1" ht="15" customHeight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186"/>
      <c r="BB441" s="43"/>
      <c r="BC441" s="186"/>
      <c r="BD441" s="208"/>
      <c r="BE441" s="43"/>
      <c r="BF441" s="43"/>
      <c r="BG441" s="43"/>
      <c r="BH441" s="43"/>
      <c r="BI441" s="43"/>
      <c r="BJ441" s="43"/>
      <c r="BK441" s="43"/>
      <c r="BL441" s="43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3"/>
      <c r="CK441" s="43"/>
      <c r="CL441" s="43"/>
      <c r="CM441" s="43"/>
      <c r="CN441" s="43"/>
      <c r="CO441" s="43"/>
      <c r="CP441" s="43"/>
      <c r="CQ441" s="43"/>
      <c r="CR441" s="43"/>
      <c r="CS441" s="43"/>
      <c r="CT441" s="43"/>
      <c r="CU441" s="43"/>
      <c r="CV441" s="43"/>
      <c r="CW441" s="43"/>
      <c r="CX441" s="43"/>
      <c r="CY441" s="43"/>
      <c r="CZ441" s="43"/>
      <c r="DA441" s="43"/>
      <c r="DB441" s="43"/>
      <c r="DC441" s="43"/>
      <c r="DD441" s="43"/>
      <c r="DE441" s="43"/>
      <c r="DF441" s="43"/>
      <c r="DG441" s="43"/>
      <c r="DH441" s="43"/>
      <c r="DI441" s="43"/>
      <c r="DJ441" s="43"/>
      <c r="DK441" s="43"/>
      <c r="DL441" s="43"/>
      <c r="DM441" s="43"/>
      <c r="DN441" s="43"/>
      <c r="DO441" s="43"/>
      <c r="DP441" s="43"/>
    </row>
    <row r="442" spans="1:120" s="159" customFormat="1" ht="15" customHeight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186"/>
      <c r="BB442" s="43"/>
      <c r="BC442" s="186"/>
      <c r="BD442" s="208"/>
      <c r="BE442" s="43"/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CO442" s="43"/>
      <c r="CP442" s="43"/>
      <c r="CQ442" s="43"/>
      <c r="CR442" s="43"/>
      <c r="CS442" s="43"/>
      <c r="CT442" s="43"/>
      <c r="CU442" s="43"/>
      <c r="CV442" s="43"/>
      <c r="CW442" s="43"/>
      <c r="CX442" s="43"/>
      <c r="CY442" s="43"/>
      <c r="CZ442" s="43"/>
      <c r="DA442" s="43"/>
      <c r="DB442" s="43"/>
      <c r="DC442" s="43"/>
      <c r="DD442" s="43"/>
      <c r="DE442" s="43"/>
      <c r="DF442" s="43"/>
      <c r="DG442" s="43"/>
      <c r="DH442" s="43"/>
      <c r="DI442" s="43"/>
      <c r="DJ442" s="43"/>
      <c r="DK442" s="43"/>
      <c r="DL442" s="43"/>
      <c r="DM442" s="43"/>
      <c r="DN442" s="43"/>
      <c r="DO442" s="43"/>
      <c r="DP442" s="43"/>
    </row>
    <row r="443" spans="1:120" s="159" customFormat="1" ht="15" customHeight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186"/>
      <c r="BB443" s="43"/>
      <c r="BC443" s="186"/>
      <c r="BD443" s="208"/>
      <c r="BE443" s="43"/>
      <c r="BF443" s="43"/>
      <c r="BG443" s="43"/>
      <c r="BH443" s="43"/>
      <c r="BI443" s="43"/>
      <c r="BJ443" s="43"/>
      <c r="BK443" s="43"/>
      <c r="BL443" s="43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3"/>
      <c r="CK443" s="43"/>
      <c r="CL443" s="43"/>
      <c r="CM443" s="43"/>
      <c r="CN443" s="43"/>
      <c r="CO443" s="43"/>
      <c r="CP443" s="43"/>
      <c r="CQ443" s="43"/>
      <c r="CR443" s="43"/>
      <c r="CS443" s="43"/>
      <c r="CT443" s="43"/>
      <c r="CU443" s="43"/>
      <c r="CV443" s="43"/>
      <c r="CW443" s="43"/>
      <c r="CX443" s="43"/>
      <c r="CY443" s="43"/>
      <c r="CZ443" s="43"/>
      <c r="DA443" s="43"/>
      <c r="DB443" s="43"/>
      <c r="DC443" s="43"/>
      <c r="DD443" s="43"/>
      <c r="DE443" s="43"/>
      <c r="DF443" s="43"/>
      <c r="DG443" s="43"/>
      <c r="DH443" s="43"/>
      <c r="DI443" s="43"/>
      <c r="DJ443" s="43"/>
      <c r="DK443" s="43"/>
      <c r="DL443" s="43"/>
      <c r="DM443" s="43"/>
      <c r="DN443" s="43"/>
      <c r="DO443" s="43"/>
      <c r="DP443" s="43"/>
    </row>
    <row r="444" spans="1:120" s="159" customFormat="1" ht="15" customHeight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186"/>
      <c r="BB444" s="43"/>
      <c r="BC444" s="186"/>
      <c r="BD444" s="208"/>
      <c r="BE444" s="43"/>
      <c r="BF444" s="43"/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 s="43"/>
      <c r="CP444" s="43"/>
      <c r="CQ444" s="43"/>
      <c r="CR444" s="43"/>
      <c r="CS444" s="43"/>
      <c r="CT444" s="43"/>
      <c r="CU444" s="43"/>
      <c r="CV444" s="43"/>
      <c r="CW444" s="43"/>
      <c r="CX444" s="43"/>
      <c r="CY444" s="43"/>
      <c r="CZ444" s="43"/>
      <c r="DA444" s="43"/>
      <c r="DB444" s="43"/>
      <c r="DC444" s="43"/>
      <c r="DD444" s="43"/>
      <c r="DE444" s="43"/>
      <c r="DF444" s="43"/>
      <c r="DG444" s="43"/>
      <c r="DH444" s="43"/>
      <c r="DI444" s="43"/>
      <c r="DJ444" s="43"/>
      <c r="DK444" s="43"/>
      <c r="DL444" s="43"/>
      <c r="DM444" s="43"/>
      <c r="DN444" s="43"/>
      <c r="DO444" s="43"/>
      <c r="DP444" s="43"/>
    </row>
    <row r="445" spans="1:120" s="159" customFormat="1" ht="15" customHeight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186"/>
      <c r="BB445" s="43"/>
      <c r="BC445" s="186"/>
      <c r="BD445" s="208"/>
      <c r="BE445" s="43"/>
      <c r="BF445" s="43"/>
      <c r="BG445" s="43"/>
      <c r="BH445" s="43"/>
      <c r="BI445" s="43"/>
      <c r="BJ445" s="43"/>
      <c r="BK445" s="43"/>
      <c r="BL445" s="43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3"/>
      <c r="CK445" s="43"/>
      <c r="CL445" s="43"/>
      <c r="CM445" s="43"/>
      <c r="CN445" s="43"/>
      <c r="CO445" s="43"/>
      <c r="CP445" s="43"/>
      <c r="CQ445" s="43"/>
      <c r="CR445" s="43"/>
      <c r="CS445" s="43"/>
      <c r="CT445" s="43"/>
      <c r="CU445" s="43"/>
      <c r="CV445" s="43"/>
      <c r="CW445" s="43"/>
      <c r="CX445" s="43"/>
      <c r="CY445" s="43"/>
      <c r="CZ445" s="43"/>
      <c r="DA445" s="43"/>
      <c r="DB445" s="43"/>
      <c r="DC445" s="43"/>
      <c r="DD445" s="43"/>
      <c r="DE445" s="43"/>
      <c r="DF445" s="43"/>
      <c r="DG445" s="43"/>
      <c r="DH445" s="43"/>
      <c r="DI445" s="43"/>
      <c r="DJ445" s="43"/>
      <c r="DK445" s="43"/>
      <c r="DL445" s="43"/>
      <c r="DM445" s="43"/>
      <c r="DN445" s="43"/>
      <c r="DO445" s="43"/>
      <c r="DP445" s="43"/>
    </row>
    <row r="446" spans="1:120" s="159" customFormat="1" ht="15" customHeight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186"/>
      <c r="BB446" s="43"/>
      <c r="BC446" s="186"/>
      <c r="BD446" s="208"/>
      <c r="BE446" s="43"/>
      <c r="BF446" s="43"/>
      <c r="BG446" s="43"/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 s="43"/>
      <c r="CP446" s="43"/>
      <c r="CQ446" s="43"/>
      <c r="CR446" s="43"/>
      <c r="CS446" s="43"/>
      <c r="CT446" s="43"/>
      <c r="CU446" s="43"/>
      <c r="CV446" s="43"/>
      <c r="CW446" s="43"/>
      <c r="CX446" s="43"/>
      <c r="CY446" s="43"/>
      <c r="CZ446" s="43"/>
      <c r="DA446" s="43"/>
      <c r="DB446" s="43"/>
      <c r="DC446" s="43"/>
      <c r="DD446" s="43"/>
      <c r="DE446" s="43"/>
      <c r="DF446" s="43"/>
      <c r="DG446" s="43"/>
      <c r="DH446" s="43"/>
      <c r="DI446" s="43"/>
      <c r="DJ446" s="43"/>
      <c r="DK446" s="43"/>
      <c r="DL446" s="43"/>
      <c r="DM446" s="43"/>
      <c r="DN446" s="43"/>
      <c r="DO446" s="43"/>
      <c r="DP446" s="43"/>
    </row>
    <row r="447" spans="1:120" s="159" customFormat="1" ht="15" customHeight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186"/>
      <c r="BB447" s="43"/>
      <c r="BC447" s="186"/>
      <c r="BD447" s="208"/>
      <c r="BE447" s="43"/>
      <c r="BF447" s="43"/>
      <c r="BG447" s="43"/>
      <c r="BH447" s="43"/>
      <c r="BI447" s="43"/>
      <c r="BJ447" s="43"/>
      <c r="BK447" s="43"/>
      <c r="BL447" s="43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3"/>
      <c r="CK447" s="43"/>
      <c r="CL447" s="43"/>
      <c r="CM447" s="43"/>
      <c r="CN447" s="43"/>
      <c r="CO447" s="43"/>
      <c r="CP447" s="43"/>
      <c r="CQ447" s="43"/>
      <c r="CR447" s="43"/>
      <c r="CS447" s="43"/>
      <c r="CT447" s="43"/>
      <c r="CU447" s="43"/>
      <c r="CV447" s="43"/>
      <c r="CW447" s="43"/>
      <c r="CX447" s="43"/>
      <c r="CY447" s="43"/>
      <c r="CZ447" s="43"/>
      <c r="DA447" s="43"/>
      <c r="DB447" s="43"/>
      <c r="DC447" s="43"/>
      <c r="DD447" s="43"/>
      <c r="DE447" s="43"/>
      <c r="DF447" s="43"/>
      <c r="DG447" s="43"/>
      <c r="DH447" s="43"/>
      <c r="DI447" s="43"/>
      <c r="DJ447" s="43"/>
      <c r="DK447" s="43"/>
      <c r="DL447" s="43"/>
      <c r="DM447" s="43"/>
      <c r="DN447" s="43"/>
      <c r="DO447" s="43"/>
      <c r="DP447" s="43"/>
    </row>
    <row r="448" spans="1:120" s="159" customFormat="1" ht="15" customHeight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186"/>
      <c r="BB448" s="43"/>
      <c r="BC448" s="186"/>
      <c r="BD448" s="208"/>
      <c r="BE448" s="43"/>
      <c r="BF448" s="43"/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 s="43"/>
      <c r="CP448" s="43"/>
      <c r="CQ448" s="43"/>
      <c r="CR448" s="43"/>
      <c r="CS448" s="43"/>
      <c r="CT448" s="43"/>
      <c r="CU448" s="43"/>
      <c r="CV448" s="43"/>
      <c r="CW448" s="43"/>
      <c r="CX448" s="43"/>
      <c r="CY448" s="43"/>
      <c r="CZ448" s="43"/>
      <c r="DA448" s="43"/>
      <c r="DB448" s="43"/>
      <c r="DC448" s="43"/>
      <c r="DD448" s="43"/>
      <c r="DE448" s="43"/>
      <c r="DF448" s="43"/>
      <c r="DG448" s="43"/>
      <c r="DH448" s="43"/>
      <c r="DI448" s="43"/>
      <c r="DJ448" s="43"/>
      <c r="DK448" s="43"/>
      <c r="DL448" s="43"/>
      <c r="DM448" s="43"/>
      <c r="DN448" s="43"/>
      <c r="DO448" s="43"/>
      <c r="DP448" s="43"/>
    </row>
    <row r="449" spans="1:120" s="159" customFormat="1" ht="15" customHeight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186"/>
      <c r="BB449" s="43"/>
      <c r="BC449" s="186"/>
      <c r="BD449" s="208"/>
      <c r="BE449" s="43"/>
      <c r="BF449" s="43"/>
      <c r="BG449" s="43"/>
      <c r="BH449" s="43"/>
      <c r="BI449" s="43"/>
      <c r="BJ449" s="43"/>
      <c r="BK449" s="43"/>
      <c r="BL449" s="43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3"/>
      <c r="CK449" s="43"/>
      <c r="CL449" s="43"/>
      <c r="CM449" s="43"/>
      <c r="CN449" s="43"/>
      <c r="CO449" s="43"/>
      <c r="CP449" s="43"/>
      <c r="CQ449" s="43"/>
      <c r="CR449" s="43"/>
      <c r="CS449" s="43"/>
      <c r="CT449" s="43"/>
      <c r="CU449" s="43"/>
      <c r="CV449" s="43"/>
      <c r="CW449" s="43"/>
      <c r="CX449" s="43"/>
      <c r="CY449" s="43"/>
      <c r="CZ449" s="43"/>
      <c r="DA449" s="43"/>
      <c r="DB449" s="43"/>
      <c r="DC449" s="43"/>
      <c r="DD449" s="43"/>
      <c r="DE449" s="43"/>
      <c r="DF449" s="43"/>
      <c r="DG449" s="43"/>
      <c r="DH449" s="43"/>
      <c r="DI449" s="43"/>
      <c r="DJ449" s="43"/>
      <c r="DK449" s="43"/>
      <c r="DL449" s="43"/>
      <c r="DM449" s="43"/>
      <c r="DN449" s="43"/>
      <c r="DO449" s="43"/>
      <c r="DP449" s="43"/>
    </row>
    <row r="450" spans="1:120" s="159" customFormat="1" ht="15" customHeight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186"/>
      <c r="BB450" s="43"/>
      <c r="BC450" s="186"/>
      <c r="BD450" s="208"/>
      <c r="BE450" s="43"/>
      <c r="BF450" s="43"/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 s="43"/>
      <c r="CP450" s="43"/>
      <c r="CQ450" s="43"/>
      <c r="CR450" s="43"/>
      <c r="CS450" s="43"/>
      <c r="CT450" s="43"/>
      <c r="CU450" s="43"/>
      <c r="CV450" s="43"/>
      <c r="CW450" s="43"/>
      <c r="CX450" s="43"/>
      <c r="CY450" s="43"/>
      <c r="CZ450" s="43"/>
      <c r="DA450" s="43"/>
      <c r="DB450" s="43"/>
      <c r="DC450" s="43"/>
      <c r="DD450" s="43"/>
      <c r="DE450" s="43"/>
      <c r="DF450" s="43"/>
      <c r="DG450" s="43"/>
      <c r="DH450" s="43"/>
      <c r="DI450" s="43"/>
      <c r="DJ450" s="43"/>
      <c r="DK450" s="43"/>
      <c r="DL450" s="43"/>
      <c r="DM450" s="43"/>
      <c r="DN450" s="43"/>
      <c r="DO450" s="43"/>
      <c r="DP450" s="43"/>
    </row>
    <row r="451" spans="1:120" s="159" customFormat="1" ht="15" customHeight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  <c r="AT451" s="43"/>
      <c r="AU451" s="43"/>
      <c r="AV451" s="43"/>
      <c r="AW451" s="43"/>
      <c r="AX451" s="43"/>
      <c r="AY451" s="43"/>
      <c r="AZ451" s="43"/>
      <c r="BA451" s="186"/>
      <c r="BB451" s="43"/>
      <c r="BC451" s="186"/>
      <c r="BD451" s="208"/>
      <c r="BE451" s="43"/>
      <c r="BF451" s="43"/>
      <c r="BG451" s="43"/>
      <c r="BH451" s="43"/>
      <c r="BI451" s="43"/>
      <c r="BJ451" s="43"/>
      <c r="BK451" s="43"/>
      <c r="BL451" s="43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3"/>
      <c r="CK451" s="43"/>
      <c r="CL451" s="43"/>
      <c r="CM451" s="43"/>
      <c r="CN451" s="43"/>
      <c r="CO451" s="43"/>
      <c r="CP451" s="43"/>
      <c r="CQ451" s="43"/>
      <c r="CR451" s="43"/>
      <c r="CS451" s="43"/>
      <c r="CT451" s="43"/>
      <c r="CU451" s="43"/>
      <c r="CV451" s="43"/>
      <c r="CW451" s="43"/>
      <c r="CX451" s="43"/>
      <c r="CY451" s="43"/>
      <c r="CZ451" s="43"/>
      <c r="DA451" s="43"/>
      <c r="DB451" s="43"/>
      <c r="DC451" s="43"/>
      <c r="DD451" s="43"/>
      <c r="DE451" s="43"/>
      <c r="DF451" s="43"/>
      <c r="DG451" s="43"/>
      <c r="DH451" s="43"/>
      <c r="DI451" s="43"/>
      <c r="DJ451" s="43"/>
      <c r="DK451" s="43"/>
      <c r="DL451" s="43"/>
      <c r="DM451" s="43"/>
      <c r="DN451" s="43"/>
      <c r="DO451" s="43"/>
      <c r="DP451" s="43"/>
    </row>
    <row r="452" spans="1:120" s="159" customFormat="1" ht="15" customHeight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186"/>
      <c r="BB452" s="43"/>
      <c r="BC452" s="186"/>
      <c r="BD452" s="208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3"/>
      <c r="CK452" s="43"/>
      <c r="CL452" s="43"/>
      <c r="CM452" s="43"/>
      <c r="CN452" s="43"/>
      <c r="CO452" s="43"/>
      <c r="CP452" s="43"/>
      <c r="CQ452" s="43"/>
      <c r="CR452" s="43"/>
      <c r="CS452" s="43"/>
      <c r="CT452" s="43"/>
      <c r="CU452" s="43"/>
      <c r="CV452" s="43"/>
      <c r="CW452" s="43"/>
      <c r="CX452" s="43"/>
      <c r="CY452" s="43"/>
      <c r="CZ452" s="43"/>
      <c r="DA452" s="43"/>
      <c r="DB452" s="43"/>
      <c r="DC452" s="43"/>
      <c r="DD452" s="43"/>
      <c r="DE452" s="43"/>
      <c r="DF452" s="43"/>
      <c r="DG452" s="43"/>
      <c r="DH452" s="43"/>
      <c r="DI452" s="43"/>
      <c r="DJ452" s="43"/>
      <c r="DK452" s="43"/>
      <c r="DL452" s="43"/>
      <c r="DM452" s="43"/>
      <c r="DN452" s="43"/>
      <c r="DO452" s="43"/>
      <c r="DP452" s="43"/>
    </row>
    <row r="453" spans="1:120" s="159" customFormat="1" ht="15" customHeight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186"/>
      <c r="BB453" s="43"/>
      <c r="BC453" s="186"/>
      <c r="BD453" s="208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3"/>
      <c r="CK453" s="43"/>
      <c r="CL453" s="43"/>
      <c r="CM453" s="43"/>
      <c r="CN453" s="43"/>
      <c r="CO453" s="43"/>
      <c r="CP453" s="43"/>
      <c r="CQ453" s="43"/>
      <c r="CR453" s="43"/>
      <c r="CS453" s="43"/>
      <c r="CT453" s="43"/>
      <c r="CU453" s="43"/>
      <c r="CV453" s="43"/>
      <c r="CW453" s="43"/>
      <c r="CX453" s="43"/>
      <c r="CY453" s="43"/>
      <c r="CZ453" s="43"/>
      <c r="DA453" s="43"/>
      <c r="DB453" s="43"/>
      <c r="DC453" s="43"/>
      <c r="DD453" s="43"/>
      <c r="DE453" s="43"/>
      <c r="DF453" s="43"/>
      <c r="DG453" s="43"/>
      <c r="DH453" s="43"/>
      <c r="DI453" s="43"/>
      <c r="DJ453" s="43"/>
      <c r="DK453" s="43"/>
      <c r="DL453" s="43"/>
      <c r="DM453" s="43"/>
      <c r="DN453" s="43"/>
      <c r="DO453" s="43"/>
      <c r="DP453" s="43"/>
    </row>
    <row r="454" spans="1:120" s="159" customFormat="1" ht="15" customHeight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186"/>
      <c r="BB454" s="43"/>
      <c r="BC454" s="186"/>
      <c r="BD454" s="208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3"/>
      <c r="CK454" s="43"/>
      <c r="CL454" s="43"/>
      <c r="CM454" s="43"/>
      <c r="CN454" s="43"/>
      <c r="CO454" s="43"/>
      <c r="CP454" s="43"/>
      <c r="CQ454" s="43"/>
      <c r="CR454" s="43"/>
      <c r="CS454" s="43"/>
      <c r="CT454" s="43"/>
      <c r="CU454" s="43"/>
      <c r="CV454" s="43"/>
      <c r="CW454" s="43"/>
      <c r="CX454" s="43"/>
      <c r="CY454" s="43"/>
      <c r="CZ454" s="43"/>
      <c r="DA454" s="43"/>
      <c r="DB454" s="43"/>
      <c r="DC454" s="43"/>
      <c r="DD454" s="43"/>
      <c r="DE454" s="43"/>
      <c r="DF454" s="43"/>
      <c r="DG454" s="43"/>
      <c r="DH454" s="43"/>
      <c r="DI454" s="43"/>
      <c r="DJ454" s="43"/>
      <c r="DK454" s="43"/>
      <c r="DL454" s="43"/>
      <c r="DM454" s="43"/>
      <c r="DN454" s="43"/>
      <c r="DO454" s="43"/>
      <c r="DP454" s="43"/>
    </row>
    <row r="455" spans="1:120" s="159" customFormat="1" ht="15" customHeight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186"/>
      <c r="BB455" s="43"/>
      <c r="BC455" s="186"/>
      <c r="BD455" s="208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3"/>
      <c r="CK455" s="43"/>
      <c r="CL455" s="43"/>
      <c r="CM455" s="43"/>
      <c r="CN455" s="43"/>
      <c r="CO455" s="43"/>
      <c r="CP455" s="43"/>
      <c r="CQ455" s="43"/>
      <c r="CR455" s="43"/>
      <c r="CS455" s="43"/>
      <c r="CT455" s="43"/>
      <c r="CU455" s="43"/>
      <c r="CV455" s="43"/>
      <c r="CW455" s="43"/>
      <c r="CX455" s="43"/>
      <c r="CY455" s="43"/>
      <c r="CZ455" s="43"/>
      <c r="DA455" s="43"/>
      <c r="DB455" s="43"/>
      <c r="DC455" s="43"/>
      <c r="DD455" s="43"/>
      <c r="DE455" s="43"/>
      <c r="DF455" s="43"/>
      <c r="DG455" s="43"/>
      <c r="DH455" s="43"/>
      <c r="DI455" s="43"/>
      <c r="DJ455" s="43"/>
      <c r="DK455" s="43"/>
      <c r="DL455" s="43"/>
      <c r="DM455" s="43"/>
      <c r="DN455" s="43"/>
      <c r="DO455" s="43"/>
      <c r="DP455" s="43"/>
    </row>
    <row r="456" spans="1:120" s="159" customFormat="1" ht="15" customHeight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186"/>
      <c r="BB456" s="43"/>
      <c r="BC456" s="186"/>
      <c r="BD456" s="208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3"/>
      <c r="CK456" s="43"/>
      <c r="CL456" s="43"/>
      <c r="CM456" s="43"/>
      <c r="CN456" s="43"/>
      <c r="CO456" s="43"/>
      <c r="CP456" s="43"/>
      <c r="CQ456" s="43"/>
      <c r="CR456" s="43"/>
      <c r="CS456" s="43"/>
      <c r="CT456" s="43"/>
      <c r="CU456" s="43"/>
      <c r="CV456" s="43"/>
      <c r="CW456" s="43"/>
      <c r="CX456" s="43"/>
      <c r="CY456" s="43"/>
      <c r="CZ456" s="43"/>
      <c r="DA456" s="43"/>
      <c r="DB456" s="43"/>
      <c r="DC456" s="43"/>
      <c r="DD456" s="43"/>
      <c r="DE456" s="43"/>
      <c r="DF456" s="43"/>
      <c r="DG456" s="43"/>
      <c r="DH456" s="43"/>
      <c r="DI456" s="43"/>
      <c r="DJ456" s="43"/>
      <c r="DK456" s="43"/>
      <c r="DL456" s="43"/>
      <c r="DM456" s="43"/>
      <c r="DN456" s="43"/>
      <c r="DO456" s="43"/>
      <c r="DP456" s="43"/>
    </row>
    <row r="457" spans="1:120" s="159" customFormat="1" ht="15" customHeight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186"/>
      <c r="BB457" s="43"/>
      <c r="BC457" s="186"/>
      <c r="BD457" s="208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3"/>
      <c r="CK457" s="43"/>
      <c r="CL457" s="43"/>
      <c r="CM457" s="43"/>
      <c r="CN457" s="43"/>
      <c r="CO457" s="43"/>
      <c r="CP457" s="43"/>
      <c r="CQ457" s="43"/>
      <c r="CR457" s="43"/>
      <c r="CS457" s="43"/>
      <c r="CT457" s="43"/>
      <c r="CU457" s="43"/>
      <c r="CV457" s="43"/>
      <c r="CW457" s="43"/>
      <c r="CX457" s="43"/>
      <c r="CY457" s="43"/>
      <c r="CZ457" s="43"/>
      <c r="DA457" s="43"/>
      <c r="DB457" s="43"/>
      <c r="DC457" s="43"/>
      <c r="DD457" s="43"/>
      <c r="DE457" s="43"/>
      <c r="DF457" s="43"/>
      <c r="DG457" s="43"/>
      <c r="DH457" s="43"/>
      <c r="DI457" s="43"/>
      <c r="DJ457" s="43"/>
      <c r="DK457" s="43"/>
      <c r="DL457" s="43"/>
      <c r="DM457" s="43"/>
      <c r="DN457" s="43"/>
      <c r="DO457" s="43"/>
      <c r="DP457" s="43"/>
    </row>
    <row r="458" spans="1:120" s="159" customFormat="1" ht="15" customHeight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186"/>
      <c r="BB458" s="43"/>
      <c r="BC458" s="186"/>
      <c r="BD458" s="208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3"/>
      <c r="CK458" s="43"/>
      <c r="CL458" s="43"/>
      <c r="CM458" s="43"/>
      <c r="CN458" s="43"/>
      <c r="CO458" s="43"/>
      <c r="CP458" s="43"/>
      <c r="CQ458" s="43"/>
      <c r="CR458" s="43"/>
      <c r="CS458" s="43"/>
      <c r="CT458" s="43"/>
      <c r="CU458" s="43"/>
      <c r="CV458" s="43"/>
      <c r="CW458" s="43"/>
      <c r="CX458" s="43"/>
      <c r="CY458" s="43"/>
      <c r="CZ458" s="43"/>
      <c r="DA458" s="43"/>
      <c r="DB458" s="43"/>
      <c r="DC458" s="43"/>
      <c r="DD458" s="43"/>
      <c r="DE458" s="43"/>
      <c r="DF458" s="43"/>
      <c r="DG458" s="43"/>
      <c r="DH458" s="43"/>
      <c r="DI458" s="43"/>
      <c r="DJ458" s="43"/>
      <c r="DK458" s="43"/>
      <c r="DL458" s="43"/>
      <c r="DM458" s="43"/>
      <c r="DN458" s="43"/>
      <c r="DO458" s="43"/>
      <c r="DP458" s="43"/>
    </row>
    <row r="459" spans="1:120" s="159" customFormat="1" ht="15" customHeight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186"/>
      <c r="BB459" s="43"/>
      <c r="BC459" s="186"/>
      <c r="BD459" s="208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3"/>
      <c r="CK459" s="43"/>
      <c r="CL459" s="43"/>
      <c r="CM459" s="43"/>
      <c r="CN459" s="43"/>
      <c r="CO459" s="43"/>
      <c r="CP459" s="43"/>
      <c r="CQ459" s="43"/>
      <c r="CR459" s="43"/>
      <c r="CS459" s="43"/>
      <c r="CT459" s="43"/>
      <c r="CU459" s="43"/>
      <c r="CV459" s="43"/>
      <c r="CW459" s="43"/>
      <c r="CX459" s="43"/>
      <c r="CY459" s="43"/>
      <c r="CZ459" s="43"/>
      <c r="DA459" s="43"/>
      <c r="DB459" s="43"/>
      <c r="DC459" s="43"/>
      <c r="DD459" s="43"/>
      <c r="DE459" s="43"/>
      <c r="DF459" s="43"/>
      <c r="DG459" s="43"/>
      <c r="DH459" s="43"/>
      <c r="DI459" s="43"/>
      <c r="DJ459" s="43"/>
      <c r="DK459" s="43"/>
      <c r="DL459" s="43"/>
      <c r="DM459" s="43"/>
      <c r="DN459" s="43"/>
      <c r="DO459" s="43"/>
      <c r="DP459" s="43"/>
    </row>
    <row r="460" spans="1:120" s="159" customFormat="1" ht="15" customHeight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186"/>
      <c r="BB460" s="43"/>
      <c r="BC460" s="186"/>
      <c r="BD460" s="208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3"/>
      <c r="CK460" s="43"/>
      <c r="CL460" s="43"/>
      <c r="CM460" s="43"/>
      <c r="CN460" s="43"/>
      <c r="CO460" s="43"/>
      <c r="CP460" s="43"/>
      <c r="CQ460" s="43"/>
      <c r="CR460" s="43"/>
      <c r="CS460" s="43"/>
      <c r="CT460" s="43"/>
      <c r="CU460" s="43"/>
      <c r="CV460" s="43"/>
      <c r="CW460" s="43"/>
      <c r="CX460" s="43"/>
      <c r="CY460" s="43"/>
      <c r="CZ460" s="43"/>
      <c r="DA460" s="43"/>
      <c r="DB460" s="43"/>
      <c r="DC460" s="43"/>
      <c r="DD460" s="43"/>
      <c r="DE460" s="43"/>
      <c r="DF460" s="43"/>
      <c r="DG460" s="43"/>
      <c r="DH460" s="43"/>
      <c r="DI460" s="43"/>
      <c r="DJ460" s="43"/>
      <c r="DK460" s="43"/>
      <c r="DL460" s="43"/>
      <c r="DM460" s="43"/>
      <c r="DN460" s="43"/>
      <c r="DO460" s="43"/>
      <c r="DP460" s="43"/>
    </row>
    <row r="461" spans="1:120" s="159" customFormat="1" ht="15" customHeight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186"/>
      <c r="BB461" s="43"/>
      <c r="BC461" s="186"/>
      <c r="BD461" s="208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3"/>
      <c r="CK461" s="43"/>
      <c r="CL461" s="43"/>
      <c r="CM461" s="43"/>
      <c r="CN461" s="43"/>
      <c r="CO461" s="43"/>
      <c r="CP461" s="43"/>
      <c r="CQ461" s="43"/>
      <c r="CR461" s="43"/>
      <c r="CS461" s="43"/>
      <c r="CT461" s="43"/>
      <c r="CU461" s="43"/>
      <c r="CV461" s="43"/>
      <c r="CW461" s="43"/>
      <c r="CX461" s="43"/>
      <c r="CY461" s="43"/>
      <c r="CZ461" s="43"/>
      <c r="DA461" s="43"/>
      <c r="DB461" s="43"/>
      <c r="DC461" s="43"/>
      <c r="DD461" s="43"/>
      <c r="DE461" s="43"/>
      <c r="DF461" s="43"/>
      <c r="DG461" s="43"/>
      <c r="DH461" s="43"/>
      <c r="DI461" s="43"/>
      <c r="DJ461" s="43"/>
      <c r="DK461" s="43"/>
      <c r="DL461" s="43"/>
      <c r="DM461" s="43"/>
      <c r="DN461" s="43"/>
      <c r="DO461" s="43"/>
      <c r="DP461" s="43"/>
    </row>
    <row r="462" spans="1:120" s="159" customFormat="1" ht="15" customHeight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186"/>
      <c r="BB462" s="43"/>
      <c r="BC462" s="186"/>
      <c r="BD462" s="208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3"/>
      <c r="CK462" s="43"/>
      <c r="CL462" s="43"/>
      <c r="CM462" s="43"/>
      <c r="CN462" s="43"/>
      <c r="CO462" s="43"/>
      <c r="CP462" s="43"/>
      <c r="CQ462" s="43"/>
      <c r="CR462" s="43"/>
      <c r="CS462" s="43"/>
      <c r="CT462" s="43"/>
      <c r="CU462" s="43"/>
      <c r="CV462" s="43"/>
      <c r="CW462" s="43"/>
      <c r="CX462" s="43"/>
      <c r="CY462" s="43"/>
      <c r="CZ462" s="43"/>
      <c r="DA462" s="43"/>
      <c r="DB462" s="43"/>
      <c r="DC462" s="43"/>
      <c r="DD462" s="43"/>
      <c r="DE462" s="43"/>
      <c r="DF462" s="43"/>
      <c r="DG462" s="43"/>
      <c r="DH462" s="43"/>
      <c r="DI462" s="43"/>
      <c r="DJ462" s="43"/>
      <c r="DK462" s="43"/>
      <c r="DL462" s="43"/>
      <c r="DM462" s="43"/>
      <c r="DN462" s="43"/>
      <c r="DO462" s="43"/>
      <c r="DP462" s="43"/>
    </row>
    <row r="463" spans="1:120" s="159" customFormat="1" ht="15" customHeight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186"/>
      <c r="BB463" s="43"/>
      <c r="BC463" s="186"/>
      <c r="BD463" s="208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3"/>
      <c r="CK463" s="43"/>
      <c r="CL463" s="43"/>
      <c r="CM463" s="43"/>
      <c r="CN463" s="43"/>
      <c r="CO463" s="43"/>
      <c r="CP463" s="43"/>
      <c r="CQ463" s="43"/>
      <c r="CR463" s="43"/>
      <c r="CS463" s="43"/>
      <c r="CT463" s="43"/>
      <c r="CU463" s="43"/>
      <c r="CV463" s="43"/>
      <c r="CW463" s="43"/>
      <c r="CX463" s="43"/>
      <c r="CY463" s="43"/>
      <c r="CZ463" s="43"/>
      <c r="DA463" s="43"/>
      <c r="DB463" s="43"/>
      <c r="DC463" s="43"/>
      <c r="DD463" s="43"/>
      <c r="DE463" s="43"/>
      <c r="DF463" s="43"/>
      <c r="DG463" s="43"/>
      <c r="DH463" s="43"/>
      <c r="DI463" s="43"/>
      <c r="DJ463" s="43"/>
      <c r="DK463" s="43"/>
      <c r="DL463" s="43"/>
      <c r="DM463" s="43"/>
      <c r="DN463" s="43"/>
      <c r="DO463" s="43"/>
      <c r="DP463" s="43"/>
    </row>
    <row r="464" spans="1:120" s="159" customFormat="1" ht="15" customHeight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186"/>
      <c r="BB464" s="43"/>
      <c r="BC464" s="186"/>
      <c r="BD464" s="208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3"/>
      <c r="CK464" s="43"/>
      <c r="CL464" s="43"/>
      <c r="CM464" s="43"/>
      <c r="CN464" s="43"/>
      <c r="CO464" s="43"/>
      <c r="CP464" s="43"/>
      <c r="CQ464" s="43"/>
      <c r="CR464" s="43"/>
      <c r="CS464" s="43"/>
      <c r="CT464" s="43"/>
      <c r="CU464" s="43"/>
      <c r="CV464" s="43"/>
      <c r="CW464" s="43"/>
      <c r="CX464" s="43"/>
      <c r="CY464" s="43"/>
      <c r="CZ464" s="43"/>
      <c r="DA464" s="43"/>
      <c r="DB464" s="43"/>
      <c r="DC464" s="43"/>
      <c r="DD464" s="43"/>
      <c r="DE464" s="43"/>
      <c r="DF464" s="43"/>
      <c r="DG464" s="43"/>
      <c r="DH464" s="43"/>
      <c r="DI464" s="43"/>
      <c r="DJ464" s="43"/>
      <c r="DK464" s="43"/>
      <c r="DL464" s="43"/>
      <c r="DM464" s="43"/>
      <c r="DN464" s="43"/>
      <c r="DO464" s="43"/>
      <c r="DP464" s="43"/>
    </row>
    <row r="465" spans="1:120" s="159" customFormat="1" ht="15" customHeight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186"/>
      <c r="BB465" s="43"/>
      <c r="BC465" s="186"/>
      <c r="BD465" s="208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3"/>
      <c r="CK465" s="43"/>
      <c r="CL465" s="43"/>
      <c r="CM465" s="43"/>
      <c r="CN465" s="43"/>
      <c r="CO465" s="43"/>
      <c r="CP465" s="43"/>
      <c r="CQ465" s="43"/>
      <c r="CR465" s="43"/>
      <c r="CS465" s="43"/>
      <c r="CT465" s="43"/>
      <c r="CU465" s="43"/>
      <c r="CV465" s="43"/>
      <c r="CW465" s="43"/>
      <c r="CX465" s="43"/>
      <c r="CY465" s="43"/>
      <c r="CZ465" s="43"/>
      <c r="DA465" s="43"/>
      <c r="DB465" s="43"/>
      <c r="DC465" s="43"/>
      <c r="DD465" s="43"/>
      <c r="DE465" s="43"/>
      <c r="DF465" s="43"/>
      <c r="DG465" s="43"/>
      <c r="DH465" s="43"/>
      <c r="DI465" s="43"/>
      <c r="DJ465" s="43"/>
      <c r="DK465" s="43"/>
      <c r="DL465" s="43"/>
      <c r="DM465" s="43"/>
      <c r="DN465" s="43"/>
      <c r="DO465" s="43"/>
      <c r="DP465" s="43"/>
    </row>
    <row r="466" spans="1:120" s="159" customFormat="1" ht="15" customHeight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186"/>
      <c r="BB466" s="43"/>
      <c r="BC466" s="186"/>
      <c r="BD466" s="208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3"/>
      <c r="CK466" s="43"/>
      <c r="CL466" s="43"/>
      <c r="CM466" s="43"/>
      <c r="CN466" s="43"/>
      <c r="CO466" s="43"/>
      <c r="CP466" s="43"/>
      <c r="CQ466" s="43"/>
      <c r="CR466" s="43"/>
      <c r="CS466" s="43"/>
      <c r="CT466" s="43"/>
      <c r="CU466" s="43"/>
      <c r="CV466" s="43"/>
      <c r="CW466" s="43"/>
      <c r="CX466" s="43"/>
      <c r="CY466" s="43"/>
      <c r="CZ466" s="43"/>
      <c r="DA466" s="43"/>
      <c r="DB466" s="43"/>
      <c r="DC466" s="43"/>
      <c r="DD466" s="43"/>
      <c r="DE466" s="43"/>
      <c r="DF466" s="43"/>
      <c r="DG466" s="43"/>
      <c r="DH466" s="43"/>
      <c r="DI466" s="43"/>
      <c r="DJ466" s="43"/>
      <c r="DK466" s="43"/>
      <c r="DL466" s="43"/>
      <c r="DM466" s="43"/>
      <c r="DN466" s="43"/>
      <c r="DO466" s="43"/>
      <c r="DP466" s="43"/>
    </row>
    <row r="467" spans="1:120" s="159" customFormat="1" ht="15" customHeight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186"/>
      <c r="BB467" s="43"/>
      <c r="BC467" s="186"/>
      <c r="BD467" s="208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3"/>
      <c r="CK467" s="43"/>
      <c r="CL467" s="43"/>
      <c r="CM467" s="43"/>
      <c r="CN467" s="43"/>
      <c r="CO467" s="43"/>
      <c r="CP467" s="43"/>
      <c r="CQ467" s="43"/>
      <c r="CR467" s="43"/>
      <c r="CS467" s="43"/>
      <c r="CT467" s="43"/>
      <c r="CU467" s="43"/>
      <c r="CV467" s="43"/>
      <c r="CW467" s="43"/>
      <c r="CX467" s="43"/>
      <c r="CY467" s="43"/>
      <c r="CZ467" s="43"/>
      <c r="DA467" s="43"/>
      <c r="DB467" s="43"/>
      <c r="DC467" s="43"/>
      <c r="DD467" s="43"/>
      <c r="DE467" s="43"/>
      <c r="DF467" s="43"/>
      <c r="DG467" s="43"/>
      <c r="DH467" s="43"/>
      <c r="DI467" s="43"/>
      <c r="DJ467" s="43"/>
      <c r="DK467" s="43"/>
      <c r="DL467" s="43"/>
      <c r="DM467" s="43"/>
      <c r="DN467" s="43"/>
      <c r="DO467" s="43"/>
      <c r="DP467" s="43"/>
    </row>
    <row r="468" spans="1:120" s="159" customFormat="1" ht="15" customHeight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186"/>
      <c r="BB468" s="43"/>
      <c r="BC468" s="186"/>
      <c r="BD468" s="208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3"/>
      <c r="CK468" s="43"/>
      <c r="CL468" s="43"/>
      <c r="CM468" s="43"/>
      <c r="CN468" s="43"/>
      <c r="CO468" s="43"/>
      <c r="CP468" s="43"/>
      <c r="CQ468" s="43"/>
      <c r="CR468" s="43"/>
      <c r="CS468" s="43"/>
      <c r="CT468" s="43"/>
      <c r="CU468" s="43"/>
      <c r="CV468" s="43"/>
      <c r="CW468" s="43"/>
      <c r="CX468" s="43"/>
      <c r="CY468" s="43"/>
      <c r="CZ468" s="43"/>
      <c r="DA468" s="43"/>
      <c r="DB468" s="43"/>
      <c r="DC468" s="43"/>
      <c r="DD468" s="43"/>
      <c r="DE468" s="43"/>
      <c r="DF468" s="43"/>
      <c r="DG468" s="43"/>
      <c r="DH468" s="43"/>
      <c r="DI468" s="43"/>
      <c r="DJ468" s="43"/>
      <c r="DK468" s="43"/>
      <c r="DL468" s="43"/>
      <c r="DM468" s="43"/>
      <c r="DN468" s="43"/>
      <c r="DO468" s="43"/>
      <c r="DP468" s="43"/>
    </row>
    <row r="469" spans="1:120" s="159" customFormat="1" ht="15" customHeight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186"/>
      <c r="BB469" s="43"/>
      <c r="BC469" s="186"/>
      <c r="BD469" s="208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3"/>
      <c r="CK469" s="43"/>
      <c r="CL469" s="43"/>
      <c r="CM469" s="43"/>
      <c r="CN469" s="43"/>
      <c r="CO469" s="43"/>
      <c r="CP469" s="43"/>
      <c r="CQ469" s="43"/>
      <c r="CR469" s="43"/>
      <c r="CS469" s="43"/>
      <c r="CT469" s="43"/>
      <c r="CU469" s="43"/>
      <c r="CV469" s="43"/>
      <c r="CW469" s="43"/>
      <c r="CX469" s="43"/>
      <c r="CY469" s="43"/>
      <c r="CZ469" s="43"/>
      <c r="DA469" s="43"/>
      <c r="DB469" s="43"/>
      <c r="DC469" s="43"/>
      <c r="DD469" s="43"/>
      <c r="DE469" s="43"/>
      <c r="DF469" s="43"/>
      <c r="DG469" s="43"/>
      <c r="DH469" s="43"/>
      <c r="DI469" s="43"/>
      <c r="DJ469" s="43"/>
      <c r="DK469" s="43"/>
      <c r="DL469" s="43"/>
      <c r="DM469" s="43"/>
      <c r="DN469" s="43"/>
      <c r="DO469" s="43"/>
      <c r="DP469" s="43"/>
    </row>
    <row r="470" spans="1:120" s="159" customFormat="1" ht="15" customHeight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186"/>
      <c r="BB470" s="43"/>
      <c r="BC470" s="186"/>
      <c r="BD470" s="208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3"/>
      <c r="CN470" s="43"/>
      <c r="CO470" s="43"/>
      <c r="CP470" s="43"/>
      <c r="CQ470" s="43"/>
      <c r="CR470" s="43"/>
      <c r="CS470" s="43"/>
      <c r="CT470" s="43"/>
      <c r="CU470" s="43"/>
      <c r="CV470" s="43"/>
      <c r="CW470" s="43"/>
      <c r="CX470" s="43"/>
      <c r="CY470" s="43"/>
      <c r="CZ470" s="43"/>
      <c r="DA470" s="43"/>
      <c r="DB470" s="43"/>
      <c r="DC470" s="43"/>
      <c r="DD470" s="43"/>
      <c r="DE470" s="43"/>
      <c r="DF470" s="43"/>
      <c r="DG470" s="43"/>
      <c r="DH470" s="43"/>
      <c r="DI470" s="43"/>
      <c r="DJ470" s="43"/>
      <c r="DK470" s="43"/>
      <c r="DL470" s="43"/>
      <c r="DM470" s="43"/>
      <c r="DN470" s="43"/>
      <c r="DO470" s="43"/>
      <c r="DP470" s="43"/>
    </row>
    <row r="471" spans="1:120" s="159" customFormat="1" ht="15" customHeight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186"/>
      <c r="BB471" s="43"/>
      <c r="BC471" s="186"/>
      <c r="BD471" s="208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3"/>
      <c r="CK471" s="43"/>
      <c r="CL471" s="43"/>
      <c r="CM471" s="43"/>
      <c r="CN471" s="43"/>
      <c r="CO471" s="43"/>
      <c r="CP471" s="43"/>
      <c r="CQ471" s="43"/>
      <c r="CR471" s="43"/>
      <c r="CS471" s="43"/>
      <c r="CT471" s="43"/>
      <c r="CU471" s="43"/>
      <c r="CV471" s="43"/>
      <c r="CW471" s="43"/>
      <c r="CX471" s="43"/>
      <c r="CY471" s="43"/>
      <c r="CZ471" s="43"/>
      <c r="DA471" s="43"/>
      <c r="DB471" s="43"/>
      <c r="DC471" s="43"/>
      <c r="DD471" s="43"/>
      <c r="DE471" s="43"/>
      <c r="DF471" s="43"/>
      <c r="DG471" s="43"/>
      <c r="DH471" s="43"/>
      <c r="DI471" s="43"/>
      <c r="DJ471" s="43"/>
      <c r="DK471" s="43"/>
      <c r="DL471" s="43"/>
      <c r="DM471" s="43"/>
      <c r="DN471" s="43"/>
      <c r="DO471" s="43"/>
      <c r="DP471" s="43"/>
    </row>
    <row r="472" spans="1:120" s="159" customFormat="1" ht="15" customHeight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186"/>
      <c r="BB472" s="43"/>
      <c r="BC472" s="186"/>
      <c r="BD472" s="208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3"/>
      <c r="CK472" s="43"/>
      <c r="CL472" s="43"/>
      <c r="CM472" s="43"/>
      <c r="CN472" s="43"/>
      <c r="CO472" s="43"/>
      <c r="CP472" s="43"/>
      <c r="CQ472" s="43"/>
      <c r="CR472" s="43"/>
      <c r="CS472" s="43"/>
      <c r="CT472" s="43"/>
      <c r="CU472" s="43"/>
      <c r="CV472" s="43"/>
      <c r="CW472" s="43"/>
      <c r="CX472" s="43"/>
      <c r="CY472" s="43"/>
      <c r="CZ472" s="43"/>
      <c r="DA472" s="43"/>
      <c r="DB472" s="43"/>
      <c r="DC472" s="43"/>
      <c r="DD472" s="43"/>
      <c r="DE472" s="43"/>
      <c r="DF472" s="43"/>
      <c r="DG472" s="43"/>
      <c r="DH472" s="43"/>
      <c r="DI472" s="43"/>
      <c r="DJ472" s="43"/>
      <c r="DK472" s="43"/>
      <c r="DL472" s="43"/>
      <c r="DM472" s="43"/>
      <c r="DN472" s="43"/>
      <c r="DO472" s="43"/>
      <c r="DP472" s="43"/>
    </row>
    <row r="473" spans="1:120" s="159" customFormat="1" ht="15" customHeight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186"/>
      <c r="BB473" s="43"/>
      <c r="BC473" s="186"/>
      <c r="BD473" s="208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3"/>
      <c r="CK473" s="43"/>
      <c r="CL473" s="43"/>
      <c r="CM473" s="43"/>
      <c r="CN473" s="43"/>
      <c r="CO473" s="43"/>
      <c r="CP473" s="43"/>
      <c r="CQ473" s="43"/>
      <c r="CR473" s="43"/>
      <c r="CS473" s="43"/>
      <c r="CT473" s="43"/>
      <c r="CU473" s="43"/>
      <c r="CV473" s="43"/>
      <c r="CW473" s="43"/>
      <c r="CX473" s="43"/>
      <c r="CY473" s="43"/>
      <c r="CZ473" s="43"/>
      <c r="DA473" s="43"/>
      <c r="DB473" s="43"/>
      <c r="DC473" s="43"/>
      <c r="DD473" s="43"/>
      <c r="DE473" s="43"/>
      <c r="DF473" s="43"/>
      <c r="DG473" s="43"/>
      <c r="DH473" s="43"/>
      <c r="DI473" s="43"/>
      <c r="DJ473" s="43"/>
      <c r="DK473" s="43"/>
      <c r="DL473" s="43"/>
      <c r="DM473" s="43"/>
      <c r="DN473" s="43"/>
      <c r="DO473" s="43"/>
      <c r="DP473" s="43"/>
    </row>
    <row r="474" spans="1:120" s="159" customFormat="1" ht="15" customHeight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186"/>
      <c r="BB474" s="43"/>
      <c r="BC474" s="186"/>
      <c r="BD474" s="208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3"/>
      <c r="CN474" s="43"/>
      <c r="CO474" s="43"/>
      <c r="CP474" s="43"/>
      <c r="CQ474" s="43"/>
      <c r="CR474" s="43"/>
      <c r="CS474" s="43"/>
      <c r="CT474" s="43"/>
      <c r="CU474" s="43"/>
      <c r="CV474" s="43"/>
      <c r="CW474" s="43"/>
      <c r="CX474" s="43"/>
      <c r="CY474" s="43"/>
      <c r="CZ474" s="43"/>
      <c r="DA474" s="43"/>
      <c r="DB474" s="43"/>
      <c r="DC474" s="43"/>
      <c r="DD474" s="43"/>
      <c r="DE474" s="43"/>
      <c r="DF474" s="43"/>
      <c r="DG474" s="43"/>
      <c r="DH474" s="43"/>
      <c r="DI474" s="43"/>
      <c r="DJ474" s="43"/>
      <c r="DK474" s="43"/>
      <c r="DL474" s="43"/>
      <c r="DM474" s="43"/>
      <c r="DN474" s="43"/>
      <c r="DO474" s="43"/>
      <c r="DP474" s="43"/>
    </row>
    <row r="475" spans="1:120" s="159" customFormat="1" ht="15" customHeight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186"/>
      <c r="BB475" s="43"/>
      <c r="BC475" s="186"/>
      <c r="BD475" s="208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3"/>
      <c r="CK475" s="43"/>
      <c r="CL475" s="43"/>
      <c r="CM475" s="43"/>
      <c r="CN475" s="43"/>
      <c r="CO475" s="43"/>
      <c r="CP475" s="43"/>
      <c r="CQ475" s="43"/>
      <c r="CR475" s="43"/>
      <c r="CS475" s="43"/>
      <c r="CT475" s="43"/>
      <c r="CU475" s="43"/>
      <c r="CV475" s="43"/>
      <c r="CW475" s="43"/>
      <c r="CX475" s="43"/>
      <c r="CY475" s="43"/>
      <c r="CZ475" s="43"/>
      <c r="DA475" s="43"/>
      <c r="DB475" s="43"/>
      <c r="DC475" s="43"/>
      <c r="DD475" s="43"/>
      <c r="DE475" s="43"/>
      <c r="DF475" s="43"/>
      <c r="DG475" s="43"/>
      <c r="DH475" s="43"/>
      <c r="DI475" s="43"/>
      <c r="DJ475" s="43"/>
      <c r="DK475" s="43"/>
      <c r="DL475" s="43"/>
      <c r="DM475" s="43"/>
      <c r="DN475" s="43"/>
      <c r="DO475" s="43"/>
      <c r="DP475" s="43"/>
    </row>
    <row r="476" spans="1:120" s="159" customFormat="1" ht="15" customHeight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186"/>
      <c r="BB476" s="43"/>
      <c r="BC476" s="186"/>
      <c r="BD476" s="208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3"/>
      <c r="CK476" s="43"/>
      <c r="CL476" s="43"/>
      <c r="CM476" s="43"/>
      <c r="CN476" s="43"/>
      <c r="CO476" s="43"/>
      <c r="CP476" s="43"/>
      <c r="CQ476" s="43"/>
      <c r="CR476" s="43"/>
      <c r="CS476" s="43"/>
      <c r="CT476" s="43"/>
      <c r="CU476" s="43"/>
      <c r="CV476" s="43"/>
      <c r="CW476" s="43"/>
      <c r="CX476" s="43"/>
      <c r="CY476" s="43"/>
      <c r="CZ476" s="43"/>
      <c r="DA476" s="43"/>
      <c r="DB476" s="43"/>
      <c r="DC476" s="43"/>
      <c r="DD476" s="43"/>
      <c r="DE476" s="43"/>
      <c r="DF476" s="43"/>
      <c r="DG476" s="43"/>
      <c r="DH476" s="43"/>
      <c r="DI476" s="43"/>
      <c r="DJ476" s="43"/>
      <c r="DK476" s="43"/>
      <c r="DL476" s="43"/>
      <c r="DM476" s="43"/>
      <c r="DN476" s="43"/>
      <c r="DO476" s="43"/>
      <c r="DP476" s="43"/>
    </row>
    <row r="477" spans="1:120" s="159" customFormat="1" ht="15" customHeight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186"/>
      <c r="BB477" s="43"/>
      <c r="BC477" s="186"/>
      <c r="BD477" s="208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3"/>
      <c r="CK477" s="43"/>
      <c r="CL477" s="43"/>
      <c r="CM477" s="43"/>
      <c r="CN477" s="43"/>
      <c r="CO477" s="43"/>
      <c r="CP477" s="43"/>
      <c r="CQ477" s="43"/>
      <c r="CR477" s="43"/>
      <c r="CS477" s="43"/>
      <c r="CT477" s="43"/>
      <c r="CU477" s="43"/>
      <c r="CV477" s="43"/>
      <c r="CW477" s="43"/>
      <c r="CX477" s="43"/>
      <c r="CY477" s="43"/>
      <c r="CZ477" s="43"/>
      <c r="DA477" s="43"/>
      <c r="DB477" s="43"/>
      <c r="DC477" s="43"/>
      <c r="DD477" s="43"/>
      <c r="DE477" s="43"/>
      <c r="DF477" s="43"/>
      <c r="DG477" s="43"/>
      <c r="DH477" s="43"/>
      <c r="DI477" s="43"/>
      <c r="DJ477" s="43"/>
      <c r="DK477" s="43"/>
      <c r="DL477" s="43"/>
      <c r="DM477" s="43"/>
      <c r="DN477" s="43"/>
      <c r="DO477" s="43"/>
      <c r="DP477" s="43"/>
    </row>
    <row r="478" spans="1:120" s="159" customFormat="1" ht="15" customHeight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186"/>
      <c r="BB478" s="43"/>
      <c r="BC478" s="186"/>
      <c r="BD478" s="208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3"/>
      <c r="CK478" s="43"/>
      <c r="CL478" s="43"/>
      <c r="CM478" s="43"/>
      <c r="CN478" s="43"/>
      <c r="CO478" s="43"/>
      <c r="CP478" s="43"/>
      <c r="CQ478" s="43"/>
      <c r="CR478" s="43"/>
      <c r="CS478" s="43"/>
      <c r="CT478" s="43"/>
      <c r="CU478" s="43"/>
      <c r="CV478" s="43"/>
      <c r="CW478" s="43"/>
      <c r="CX478" s="43"/>
      <c r="CY478" s="43"/>
      <c r="CZ478" s="43"/>
      <c r="DA478" s="43"/>
      <c r="DB478" s="43"/>
      <c r="DC478" s="43"/>
      <c r="DD478" s="43"/>
      <c r="DE478" s="43"/>
      <c r="DF478" s="43"/>
      <c r="DG478" s="43"/>
      <c r="DH478" s="43"/>
      <c r="DI478" s="43"/>
      <c r="DJ478" s="43"/>
      <c r="DK478" s="43"/>
      <c r="DL478" s="43"/>
      <c r="DM478" s="43"/>
      <c r="DN478" s="43"/>
      <c r="DO478" s="43"/>
      <c r="DP478" s="43"/>
    </row>
    <row r="479" spans="1:120" s="159" customFormat="1" ht="15" customHeight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186"/>
      <c r="BB479" s="43"/>
      <c r="BC479" s="186"/>
      <c r="BD479" s="208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3"/>
      <c r="CK479" s="43"/>
      <c r="CL479" s="43"/>
      <c r="CM479" s="43"/>
      <c r="CN479" s="43"/>
      <c r="CO479" s="43"/>
      <c r="CP479" s="43"/>
      <c r="CQ479" s="43"/>
      <c r="CR479" s="43"/>
      <c r="CS479" s="43"/>
      <c r="CT479" s="43"/>
      <c r="CU479" s="43"/>
      <c r="CV479" s="43"/>
      <c r="CW479" s="43"/>
      <c r="CX479" s="43"/>
      <c r="CY479" s="43"/>
      <c r="CZ479" s="43"/>
      <c r="DA479" s="43"/>
      <c r="DB479" s="43"/>
      <c r="DC479" s="43"/>
      <c r="DD479" s="43"/>
      <c r="DE479" s="43"/>
      <c r="DF479" s="43"/>
      <c r="DG479" s="43"/>
      <c r="DH479" s="43"/>
      <c r="DI479" s="43"/>
      <c r="DJ479" s="43"/>
      <c r="DK479" s="43"/>
      <c r="DL479" s="43"/>
      <c r="DM479" s="43"/>
      <c r="DN479" s="43"/>
      <c r="DO479" s="43"/>
      <c r="DP479" s="43"/>
    </row>
    <row r="480" spans="1:120" s="159" customFormat="1" ht="15" customHeight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186"/>
      <c r="BB480" s="43"/>
      <c r="BC480" s="186"/>
      <c r="BD480" s="208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3"/>
      <c r="CK480" s="43"/>
      <c r="CL480" s="43"/>
      <c r="CM480" s="43"/>
      <c r="CN480" s="43"/>
      <c r="CO480" s="43"/>
      <c r="CP480" s="43"/>
      <c r="CQ480" s="43"/>
      <c r="CR480" s="43"/>
      <c r="CS480" s="43"/>
      <c r="CT480" s="43"/>
      <c r="CU480" s="43"/>
      <c r="CV480" s="43"/>
      <c r="CW480" s="43"/>
      <c r="CX480" s="43"/>
      <c r="CY480" s="43"/>
      <c r="CZ480" s="43"/>
      <c r="DA480" s="43"/>
      <c r="DB480" s="43"/>
      <c r="DC480" s="43"/>
      <c r="DD480" s="43"/>
      <c r="DE480" s="43"/>
      <c r="DF480" s="43"/>
      <c r="DG480" s="43"/>
      <c r="DH480" s="43"/>
      <c r="DI480" s="43"/>
      <c r="DJ480" s="43"/>
      <c r="DK480" s="43"/>
      <c r="DL480" s="43"/>
      <c r="DM480" s="43"/>
      <c r="DN480" s="43"/>
      <c r="DO480" s="43"/>
      <c r="DP480" s="43"/>
    </row>
    <row r="481" spans="1:120" s="159" customFormat="1" ht="15" customHeight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186"/>
      <c r="BB481" s="43"/>
      <c r="BC481" s="186"/>
      <c r="BD481" s="208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3"/>
      <c r="CK481" s="43"/>
      <c r="CL481" s="43"/>
      <c r="CM481" s="43"/>
      <c r="CN481" s="43"/>
      <c r="CO481" s="43"/>
      <c r="CP481" s="43"/>
      <c r="CQ481" s="43"/>
      <c r="CR481" s="43"/>
      <c r="CS481" s="43"/>
      <c r="CT481" s="43"/>
      <c r="CU481" s="43"/>
      <c r="CV481" s="43"/>
      <c r="CW481" s="43"/>
      <c r="CX481" s="43"/>
      <c r="CY481" s="43"/>
      <c r="CZ481" s="43"/>
      <c r="DA481" s="43"/>
      <c r="DB481" s="43"/>
      <c r="DC481" s="43"/>
      <c r="DD481" s="43"/>
      <c r="DE481" s="43"/>
      <c r="DF481" s="43"/>
      <c r="DG481" s="43"/>
      <c r="DH481" s="43"/>
      <c r="DI481" s="43"/>
      <c r="DJ481" s="43"/>
      <c r="DK481" s="43"/>
      <c r="DL481" s="43"/>
      <c r="DM481" s="43"/>
      <c r="DN481" s="43"/>
      <c r="DO481" s="43"/>
      <c r="DP481" s="43"/>
    </row>
    <row r="482" spans="1:120" s="159" customFormat="1" ht="15" customHeight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186"/>
      <c r="BB482" s="43"/>
      <c r="BC482" s="186"/>
      <c r="BD482" s="208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3"/>
      <c r="CK482" s="43"/>
      <c r="CL482" s="43"/>
      <c r="CM482" s="43"/>
      <c r="CN482" s="43"/>
      <c r="CO482" s="43"/>
      <c r="CP482" s="43"/>
      <c r="CQ482" s="43"/>
      <c r="CR482" s="43"/>
      <c r="CS482" s="43"/>
      <c r="CT482" s="43"/>
      <c r="CU482" s="43"/>
      <c r="CV482" s="43"/>
      <c r="CW482" s="43"/>
      <c r="CX482" s="43"/>
      <c r="CY482" s="43"/>
      <c r="CZ482" s="43"/>
      <c r="DA482" s="43"/>
      <c r="DB482" s="43"/>
      <c r="DC482" s="43"/>
      <c r="DD482" s="43"/>
      <c r="DE482" s="43"/>
      <c r="DF482" s="43"/>
      <c r="DG482" s="43"/>
      <c r="DH482" s="43"/>
      <c r="DI482" s="43"/>
      <c r="DJ482" s="43"/>
      <c r="DK482" s="43"/>
      <c r="DL482" s="43"/>
      <c r="DM482" s="43"/>
      <c r="DN482" s="43"/>
      <c r="DO482" s="43"/>
      <c r="DP482" s="43"/>
    </row>
    <row r="483" spans="1:120" s="159" customFormat="1" ht="15" customHeight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186"/>
      <c r="BB483" s="43"/>
      <c r="BC483" s="186"/>
      <c r="BD483" s="208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3"/>
      <c r="CK483" s="43"/>
      <c r="CL483" s="43"/>
      <c r="CM483" s="43"/>
      <c r="CN483" s="43"/>
      <c r="CO483" s="43"/>
      <c r="CP483" s="43"/>
      <c r="CQ483" s="43"/>
      <c r="CR483" s="43"/>
      <c r="CS483" s="43"/>
      <c r="CT483" s="43"/>
      <c r="CU483" s="43"/>
      <c r="CV483" s="43"/>
      <c r="CW483" s="43"/>
      <c r="CX483" s="43"/>
      <c r="CY483" s="43"/>
      <c r="CZ483" s="43"/>
      <c r="DA483" s="43"/>
      <c r="DB483" s="43"/>
      <c r="DC483" s="43"/>
      <c r="DD483" s="43"/>
      <c r="DE483" s="43"/>
      <c r="DF483" s="43"/>
      <c r="DG483" s="43"/>
      <c r="DH483" s="43"/>
      <c r="DI483" s="43"/>
      <c r="DJ483" s="43"/>
      <c r="DK483" s="43"/>
      <c r="DL483" s="43"/>
      <c r="DM483" s="43"/>
      <c r="DN483" s="43"/>
      <c r="DO483" s="43"/>
      <c r="DP483" s="43"/>
    </row>
    <row r="484" spans="1:120" s="159" customFormat="1" ht="15" customHeight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186"/>
      <c r="BB484" s="43"/>
      <c r="BC484" s="186"/>
      <c r="BD484" s="208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3"/>
      <c r="CN484" s="43"/>
      <c r="CO484" s="43"/>
      <c r="CP484" s="43"/>
      <c r="CQ484" s="43"/>
      <c r="CR484" s="43"/>
      <c r="CS484" s="43"/>
      <c r="CT484" s="43"/>
      <c r="CU484" s="43"/>
      <c r="CV484" s="43"/>
      <c r="CW484" s="43"/>
      <c r="CX484" s="43"/>
      <c r="CY484" s="43"/>
      <c r="CZ484" s="43"/>
      <c r="DA484" s="43"/>
      <c r="DB484" s="43"/>
      <c r="DC484" s="43"/>
      <c r="DD484" s="43"/>
      <c r="DE484" s="43"/>
      <c r="DF484" s="43"/>
      <c r="DG484" s="43"/>
      <c r="DH484" s="43"/>
      <c r="DI484" s="43"/>
      <c r="DJ484" s="43"/>
      <c r="DK484" s="43"/>
      <c r="DL484" s="43"/>
      <c r="DM484" s="43"/>
      <c r="DN484" s="43"/>
      <c r="DO484" s="43"/>
      <c r="DP484" s="43"/>
    </row>
    <row r="485" spans="1:120" s="159" customFormat="1" ht="15" customHeight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186"/>
      <c r="BB485" s="43"/>
      <c r="BC485" s="186"/>
      <c r="BD485" s="208"/>
      <c r="BE485" s="43"/>
      <c r="BF485" s="43"/>
      <c r="BG485" s="43"/>
      <c r="BH485" s="43"/>
      <c r="BI485" s="43"/>
      <c r="BJ485" s="43"/>
      <c r="BK485" s="43"/>
      <c r="BL485" s="43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3"/>
      <c r="CK485" s="43"/>
      <c r="CL485" s="43"/>
      <c r="CM485" s="43"/>
      <c r="CN485" s="43"/>
      <c r="CO485" s="43"/>
      <c r="CP485" s="43"/>
      <c r="CQ485" s="43"/>
      <c r="CR485" s="43"/>
      <c r="CS485" s="43"/>
      <c r="CT485" s="43"/>
      <c r="CU485" s="43"/>
      <c r="CV485" s="43"/>
      <c r="CW485" s="43"/>
      <c r="CX485" s="43"/>
      <c r="CY485" s="43"/>
      <c r="CZ485" s="43"/>
      <c r="DA485" s="43"/>
      <c r="DB485" s="43"/>
      <c r="DC485" s="43"/>
      <c r="DD485" s="43"/>
      <c r="DE485" s="43"/>
      <c r="DF485" s="43"/>
      <c r="DG485" s="43"/>
      <c r="DH485" s="43"/>
      <c r="DI485" s="43"/>
      <c r="DJ485" s="43"/>
      <c r="DK485" s="43"/>
      <c r="DL485" s="43"/>
      <c r="DM485" s="43"/>
      <c r="DN485" s="43"/>
      <c r="DO485" s="43"/>
      <c r="DP485" s="43"/>
    </row>
    <row r="486" spans="1:120" s="159" customFormat="1" ht="15" customHeight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186"/>
      <c r="BB486" s="43"/>
      <c r="BC486" s="186"/>
      <c r="BD486" s="208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3"/>
      <c r="CN486" s="43"/>
      <c r="CO486" s="43"/>
      <c r="CP486" s="43"/>
      <c r="CQ486" s="43"/>
      <c r="CR486" s="43"/>
      <c r="CS486" s="43"/>
      <c r="CT486" s="43"/>
      <c r="CU486" s="43"/>
      <c r="CV486" s="43"/>
      <c r="CW486" s="43"/>
      <c r="CX486" s="43"/>
      <c r="CY486" s="43"/>
      <c r="CZ486" s="43"/>
      <c r="DA486" s="43"/>
      <c r="DB486" s="43"/>
      <c r="DC486" s="43"/>
      <c r="DD486" s="43"/>
      <c r="DE486" s="43"/>
      <c r="DF486" s="43"/>
      <c r="DG486" s="43"/>
      <c r="DH486" s="43"/>
      <c r="DI486" s="43"/>
      <c r="DJ486" s="43"/>
      <c r="DK486" s="43"/>
      <c r="DL486" s="43"/>
      <c r="DM486" s="43"/>
      <c r="DN486" s="43"/>
      <c r="DO486" s="43"/>
      <c r="DP486" s="43"/>
    </row>
    <row r="487" spans="1:120" s="159" customFormat="1" ht="15" customHeight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186"/>
      <c r="BB487" s="43"/>
      <c r="BC487" s="186"/>
      <c r="BD487" s="208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3"/>
      <c r="CK487" s="43"/>
      <c r="CL487" s="43"/>
      <c r="CM487" s="43"/>
      <c r="CN487" s="43"/>
      <c r="CO487" s="43"/>
      <c r="CP487" s="43"/>
      <c r="CQ487" s="43"/>
      <c r="CR487" s="43"/>
      <c r="CS487" s="43"/>
      <c r="CT487" s="43"/>
      <c r="CU487" s="43"/>
      <c r="CV487" s="43"/>
      <c r="CW487" s="43"/>
      <c r="CX487" s="43"/>
      <c r="CY487" s="43"/>
      <c r="CZ487" s="43"/>
      <c r="DA487" s="43"/>
      <c r="DB487" s="43"/>
      <c r="DC487" s="43"/>
      <c r="DD487" s="43"/>
      <c r="DE487" s="43"/>
      <c r="DF487" s="43"/>
      <c r="DG487" s="43"/>
      <c r="DH487" s="43"/>
      <c r="DI487" s="43"/>
      <c r="DJ487" s="43"/>
      <c r="DK487" s="43"/>
      <c r="DL487" s="43"/>
      <c r="DM487" s="43"/>
      <c r="DN487" s="43"/>
      <c r="DO487" s="43"/>
      <c r="DP487" s="43"/>
    </row>
    <row r="488" spans="1:120" s="159" customFormat="1" ht="15" customHeight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186"/>
      <c r="BB488" s="43"/>
      <c r="BC488" s="186"/>
      <c r="BD488" s="208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3"/>
      <c r="CN488" s="43"/>
      <c r="CO488" s="43"/>
      <c r="CP488" s="43"/>
      <c r="CQ488" s="43"/>
      <c r="CR488" s="43"/>
      <c r="CS488" s="43"/>
      <c r="CT488" s="43"/>
      <c r="CU488" s="43"/>
      <c r="CV488" s="43"/>
      <c r="CW488" s="43"/>
      <c r="CX488" s="43"/>
      <c r="CY488" s="43"/>
      <c r="CZ488" s="43"/>
      <c r="DA488" s="43"/>
      <c r="DB488" s="43"/>
      <c r="DC488" s="43"/>
      <c r="DD488" s="43"/>
      <c r="DE488" s="43"/>
      <c r="DF488" s="43"/>
      <c r="DG488" s="43"/>
      <c r="DH488" s="43"/>
      <c r="DI488" s="43"/>
      <c r="DJ488" s="43"/>
      <c r="DK488" s="43"/>
      <c r="DL488" s="43"/>
      <c r="DM488" s="43"/>
      <c r="DN488" s="43"/>
      <c r="DO488" s="43"/>
      <c r="DP488" s="43"/>
    </row>
    <row r="489" spans="1:120" s="159" customFormat="1" ht="15" customHeight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186"/>
      <c r="BB489" s="43"/>
      <c r="BC489" s="186"/>
      <c r="BD489" s="208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3"/>
      <c r="CK489" s="43"/>
      <c r="CL489" s="43"/>
      <c r="CM489" s="43"/>
      <c r="CN489" s="43"/>
      <c r="CO489" s="43"/>
      <c r="CP489" s="43"/>
      <c r="CQ489" s="43"/>
      <c r="CR489" s="43"/>
      <c r="CS489" s="43"/>
      <c r="CT489" s="43"/>
      <c r="CU489" s="43"/>
      <c r="CV489" s="43"/>
      <c r="CW489" s="43"/>
      <c r="CX489" s="43"/>
      <c r="CY489" s="43"/>
      <c r="CZ489" s="43"/>
      <c r="DA489" s="43"/>
      <c r="DB489" s="43"/>
      <c r="DC489" s="43"/>
      <c r="DD489" s="43"/>
      <c r="DE489" s="43"/>
      <c r="DF489" s="43"/>
      <c r="DG489" s="43"/>
      <c r="DH489" s="43"/>
      <c r="DI489" s="43"/>
      <c r="DJ489" s="43"/>
      <c r="DK489" s="43"/>
      <c r="DL489" s="43"/>
      <c r="DM489" s="43"/>
      <c r="DN489" s="43"/>
      <c r="DO489" s="43"/>
      <c r="DP489" s="43"/>
    </row>
    <row r="490" spans="1:120" s="159" customFormat="1" ht="15" customHeight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186"/>
      <c r="BB490" s="43"/>
      <c r="BC490" s="186"/>
      <c r="BD490" s="208"/>
      <c r="BE490" s="43"/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3"/>
      <c r="CK490" s="43"/>
      <c r="CL490" s="43"/>
      <c r="CM490" s="43"/>
      <c r="CN490" s="43"/>
      <c r="CO490" s="43"/>
      <c r="CP490" s="43"/>
      <c r="CQ490" s="43"/>
      <c r="CR490" s="43"/>
      <c r="CS490" s="43"/>
      <c r="CT490" s="43"/>
      <c r="CU490" s="43"/>
      <c r="CV490" s="43"/>
      <c r="CW490" s="43"/>
      <c r="CX490" s="43"/>
      <c r="CY490" s="43"/>
      <c r="CZ490" s="43"/>
      <c r="DA490" s="43"/>
      <c r="DB490" s="43"/>
      <c r="DC490" s="43"/>
      <c r="DD490" s="43"/>
      <c r="DE490" s="43"/>
      <c r="DF490" s="43"/>
      <c r="DG490" s="43"/>
      <c r="DH490" s="43"/>
      <c r="DI490" s="43"/>
      <c r="DJ490" s="43"/>
      <c r="DK490" s="43"/>
      <c r="DL490" s="43"/>
      <c r="DM490" s="43"/>
      <c r="DN490" s="43"/>
      <c r="DO490" s="43"/>
      <c r="DP490" s="43"/>
    </row>
    <row r="491" spans="1:120" s="159" customFormat="1" ht="15" customHeight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  <c r="AZ491" s="43"/>
      <c r="BA491" s="186"/>
      <c r="BB491" s="43"/>
      <c r="BC491" s="186"/>
      <c r="BD491" s="208"/>
      <c r="BE491" s="43"/>
      <c r="BF491" s="43"/>
      <c r="BG491" s="43"/>
      <c r="BH491" s="43"/>
      <c r="BI491" s="43"/>
      <c r="BJ491" s="43"/>
      <c r="BK491" s="43"/>
      <c r="BL491" s="43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3"/>
      <c r="CK491" s="43"/>
      <c r="CL491" s="43"/>
      <c r="CM491" s="43"/>
      <c r="CN491" s="43"/>
      <c r="CO491" s="43"/>
      <c r="CP491" s="43"/>
      <c r="CQ491" s="43"/>
      <c r="CR491" s="43"/>
      <c r="CS491" s="43"/>
      <c r="CT491" s="43"/>
      <c r="CU491" s="43"/>
      <c r="CV491" s="43"/>
      <c r="CW491" s="43"/>
      <c r="CX491" s="43"/>
      <c r="CY491" s="43"/>
      <c r="CZ491" s="43"/>
      <c r="DA491" s="43"/>
      <c r="DB491" s="43"/>
      <c r="DC491" s="43"/>
      <c r="DD491" s="43"/>
      <c r="DE491" s="43"/>
      <c r="DF491" s="43"/>
      <c r="DG491" s="43"/>
      <c r="DH491" s="43"/>
      <c r="DI491" s="43"/>
      <c r="DJ491" s="43"/>
      <c r="DK491" s="43"/>
      <c r="DL491" s="43"/>
      <c r="DM491" s="43"/>
      <c r="DN491" s="43"/>
      <c r="DO491" s="43"/>
      <c r="DP491" s="43"/>
    </row>
    <row r="492" spans="1:120" s="159" customFormat="1" ht="15" customHeight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186"/>
      <c r="BB492" s="43"/>
      <c r="BC492" s="186"/>
      <c r="BD492" s="208"/>
      <c r="BE492" s="43"/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3"/>
      <c r="CK492" s="43"/>
      <c r="CL492" s="43"/>
      <c r="CM492" s="43"/>
      <c r="CN492" s="43"/>
      <c r="CO492" s="43"/>
      <c r="CP492" s="43"/>
      <c r="CQ492" s="43"/>
      <c r="CR492" s="43"/>
      <c r="CS492" s="43"/>
      <c r="CT492" s="43"/>
      <c r="CU492" s="43"/>
      <c r="CV492" s="43"/>
      <c r="CW492" s="43"/>
      <c r="CX492" s="43"/>
      <c r="CY492" s="43"/>
      <c r="CZ492" s="43"/>
      <c r="DA492" s="43"/>
      <c r="DB492" s="43"/>
      <c r="DC492" s="43"/>
      <c r="DD492" s="43"/>
      <c r="DE492" s="43"/>
      <c r="DF492" s="43"/>
      <c r="DG492" s="43"/>
      <c r="DH492" s="43"/>
      <c r="DI492" s="43"/>
      <c r="DJ492" s="43"/>
      <c r="DK492" s="43"/>
      <c r="DL492" s="43"/>
      <c r="DM492" s="43"/>
      <c r="DN492" s="43"/>
      <c r="DO492" s="43"/>
      <c r="DP492" s="43"/>
    </row>
    <row r="493" spans="1:120" s="159" customFormat="1" ht="15" customHeight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186"/>
      <c r="BB493" s="43"/>
      <c r="BC493" s="186"/>
      <c r="BD493" s="208"/>
      <c r="BE493" s="43"/>
      <c r="BF493" s="43"/>
      <c r="BG493" s="43"/>
      <c r="BH493" s="43"/>
      <c r="BI493" s="43"/>
      <c r="BJ493" s="43"/>
      <c r="BK493" s="43"/>
      <c r="BL493" s="43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3"/>
      <c r="CK493" s="43"/>
      <c r="CL493" s="43"/>
      <c r="CM493" s="43"/>
      <c r="CN493" s="43"/>
      <c r="CO493" s="43"/>
      <c r="CP493" s="43"/>
      <c r="CQ493" s="43"/>
      <c r="CR493" s="43"/>
      <c r="CS493" s="43"/>
      <c r="CT493" s="43"/>
      <c r="CU493" s="43"/>
      <c r="CV493" s="43"/>
      <c r="CW493" s="43"/>
      <c r="CX493" s="43"/>
      <c r="CY493" s="43"/>
      <c r="CZ493" s="43"/>
      <c r="DA493" s="43"/>
      <c r="DB493" s="43"/>
      <c r="DC493" s="43"/>
      <c r="DD493" s="43"/>
      <c r="DE493" s="43"/>
      <c r="DF493" s="43"/>
      <c r="DG493" s="43"/>
      <c r="DH493" s="43"/>
      <c r="DI493" s="43"/>
      <c r="DJ493" s="43"/>
      <c r="DK493" s="43"/>
      <c r="DL493" s="43"/>
      <c r="DM493" s="43"/>
      <c r="DN493" s="43"/>
      <c r="DO493" s="43"/>
      <c r="DP493" s="43"/>
    </row>
    <row r="494" spans="1:120" s="159" customFormat="1" ht="15" customHeight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186"/>
      <c r="BB494" s="43"/>
      <c r="BC494" s="186"/>
      <c r="BD494" s="208"/>
      <c r="BE494" s="43"/>
      <c r="BF494" s="43"/>
      <c r="BG494" s="43"/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3"/>
      <c r="CK494" s="43"/>
      <c r="CL494" s="43"/>
      <c r="CM494" s="43"/>
      <c r="CN494" s="43"/>
      <c r="CO494" s="43"/>
      <c r="CP494" s="43"/>
      <c r="CQ494" s="43"/>
      <c r="CR494" s="43"/>
      <c r="CS494" s="43"/>
      <c r="CT494" s="43"/>
      <c r="CU494" s="43"/>
      <c r="CV494" s="43"/>
      <c r="CW494" s="43"/>
      <c r="CX494" s="43"/>
      <c r="CY494" s="43"/>
      <c r="CZ494" s="43"/>
      <c r="DA494" s="43"/>
      <c r="DB494" s="43"/>
      <c r="DC494" s="43"/>
      <c r="DD494" s="43"/>
      <c r="DE494" s="43"/>
      <c r="DF494" s="43"/>
      <c r="DG494" s="43"/>
      <c r="DH494" s="43"/>
      <c r="DI494" s="43"/>
      <c r="DJ494" s="43"/>
      <c r="DK494" s="43"/>
      <c r="DL494" s="43"/>
      <c r="DM494" s="43"/>
      <c r="DN494" s="43"/>
      <c r="DO494" s="43"/>
      <c r="DP494" s="43"/>
    </row>
    <row r="495" spans="1:120" s="159" customFormat="1" ht="15" customHeight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  <c r="AZ495" s="43"/>
      <c r="BA495" s="186"/>
      <c r="BB495" s="43"/>
      <c r="BC495" s="186"/>
      <c r="BD495" s="208"/>
      <c r="BE495" s="43"/>
      <c r="BF495" s="43"/>
      <c r="BG495" s="43"/>
      <c r="BH495" s="43"/>
      <c r="BI495" s="43"/>
      <c r="BJ495" s="43"/>
      <c r="BK495" s="43"/>
      <c r="BL495" s="43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3"/>
      <c r="CK495" s="43"/>
      <c r="CL495" s="43"/>
      <c r="CM495" s="43"/>
      <c r="CN495" s="43"/>
      <c r="CO495" s="43"/>
      <c r="CP495" s="43"/>
      <c r="CQ495" s="43"/>
      <c r="CR495" s="43"/>
      <c r="CS495" s="43"/>
      <c r="CT495" s="43"/>
      <c r="CU495" s="43"/>
      <c r="CV495" s="43"/>
      <c r="CW495" s="43"/>
      <c r="CX495" s="43"/>
      <c r="CY495" s="43"/>
      <c r="CZ495" s="43"/>
      <c r="DA495" s="43"/>
      <c r="DB495" s="43"/>
      <c r="DC495" s="43"/>
      <c r="DD495" s="43"/>
      <c r="DE495" s="43"/>
      <c r="DF495" s="43"/>
      <c r="DG495" s="43"/>
      <c r="DH495" s="43"/>
      <c r="DI495" s="43"/>
      <c r="DJ495" s="43"/>
      <c r="DK495" s="43"/>
      <c r="DL495" s="43"/>
      <c r="DM495" s="43"/>
      <c r="DN495" s="43"/>
      <c r="DO495" s="43"/>
      <c r="DP495" s="43"/>
    </row>
    <row r="496" spans="1:120" s="159" customFormat="1" ht="15" customHeight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  <c r="AZ496" s="43"/>
      <c r="BA496" s="186"/>
      <c r="BB496" s="43"/>
      <c r="BC496" s="186"/>
      <c r="BD496" s="208"/>
      <c r="BE496" s="43"/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3"/>
      <c r="CK496" s="43"/>
      <c r="CL496" s="43"/>
      <c r="CM496" s="43"/>
      <c r="CN496" s="43"/>
      <c r="CO496" s="43"/>
      <c r="CP496" s="43"/>
      <c r="CQ496" s="43"/>
      <c r="CR496" s="43"/>
      <c r="CS496" s="43"/>
      <c r="CT496" s="43"/>
      <c r="CU496" s="43"/>
      <c r="CV496" s="43"/>
      <c r="CW496" s="43"/>
      <c r="CX496" s="43"/>
      <c r="CY496" s="43"/>
      <c r="CZ496" s="43"/>
      <c r="DA496" s="43"/>
      <c r="DB496" s="43"/>
      <c r="DC496" s="43"/>
      <c r="DD496" s="43"/>
      <c r="DE496" s="43"/>
      <c r="DF496" s="43"/>
      <c r="DG496" s="43"/>
      <c r="DH496" s="43"/>
      <c r="DI496" s="43"/>
      <c r="DJ496" s="43"/>
      <c r="DK496" s="43"/>
      <c r="DL496" s="43"/>
      <c r="DM496" s="43"/>
      <c r="DN496" s="43"/>
      <c r="DO496" s="43"/>
      <c r="DP496" s="43"/>
    </row>
    <row r="497" spans="1:125" s="159" customFormat="1" ht="15" customHeight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186"/>
      <c r="BB497" s="43"/>
      <c r="BC497" s="186"/>
      <c r="BD497" s="208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3"/>
      <c r="CK497" s="43"/>
      <c r="CL497" s="43"/>
      <c r="CM497" s="43"/>
      <c r="CN497" s="43"/>
      <c r="CO497" s="43"/>
      <c r="CP497" s="43"/>
      <c r="CQ497" s="43"/>
      <c r="CR497" s="43"/>
      <c r="CS497" s="43"/>
      <c r="CT497" s="43"/>
      <c r="CU497" s="43"/>
      <c r="CV497" s="43"/>
      <c r="CW497" s="43"/>
      <c r="CX497" s="43"/>
      <c r="CY497" s="43"/>
      <c r="CZ497" s="43"/>
      <c r="DA497" s="43"/>
      <c r="DB497" s="43"/>
      <c r="DC497" s="43"/>
      <c r="DD497" s="43"/>
      <c r="DE497" s="43"/>
      <c r="DF497" s="43"/>
      <c r="DG497" s="43"/>
      <c r="DH497" s="43"/>
      <c r="DI497" s="43"/>
      <c r="DJ497" s="43"/>
      <c r="DK497" s="43"/>
      <c r="DL497" s="43"/>
      <c r="DM497" s="43"/>
      <c r="DN497" s="43"/>
      <c r="DO497" s="43"/>
      <c r="DP497" s="43"/>
    </row>
    <row r="498" spans="1:125" s="159" customFormat="1" ht="15" customHeight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  <c r="AZ498" s="43"/>
      <c r="BA498" s="186"/>
      <c r="BB498" s="43"/>
      <c r="BC498" s="186"/>
      <c r="BD498" s="208"/>
      <c r="BE498" s="43"/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3"/>
      <c r="CK498" s="43"/>
      <c r="CL498" s="43"/>
      <c r="CM498" s="43"/>
      <c r="CN498" s="43"/>
      <c r="CO498" s="43"/>
      <c r="CP498" s="43"/>
      <c r="CQ498" s="43"/>
      <c r="CR498" s="43"/>
      <c r="CS498" s="43"/>
      <c r="CT498" s="43"/>
      <c r="CU498" s="43"/>
      <c r="CV498" s="43"/>
      <c r="CW498" s="43"/>
      <c r="CX498" s="43"/>
      <c r="CY498" s="43"/>
      <c r="CZ498" s="43"/>
      <c r="DA498" s="43"/>
      <c r="DB498" s="43"/>
      <c r="DC498" s="43"/>
      <c r="DD498" s="43"/>
      <c r="DE498" s="43"/>
      <c r="DF498" s="43"/>
      <c r="DG498" s="43"/>
      <c r="DH498" s="43"/>
      <c r="DI498" s="43"/>
      <c r="DJ498" s="43"/>
      <c r="DK498" s="43"/>
      <c r="DL498" s="43"/>
      <c r="DM498" s="43"/>
      <c r="DN498" s="43"/>
      <c r="DO498" s="43"/>
      <c r="DP498" s="43"/>
    </row>
    <row r="499" spans="1:125" s="159" customFormat="1" ht="15" customHeight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186"/>
      <c r="BB499" s="43"/>
      <c r="BC499" s="186"/>
      <c r="BD499" s="208"/>
      <c r="BE499" s="43"/>
      <c r="BF499" s="43"/>
      <c r="BG499" s="43"/>
      <c r="BH499" s="43"/>
      <c r="BI499" s="43"/>
      <c r="BJ499" s="43"/>
      <c r="BK499" s="43"/>
      <c r="BL499" s="43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3"/>
      <c r="CK499" s="43"/>
      <c r="CL499" s="43"/>
      <c r="CM499" s="43"/>
      <c r="CN499" s="43"/>
      <c r="CO499" s="43"/>
      <c r="CP499" s="43"/>
      <c r="CQ499" s="43"/>
      <c r="CR499" s="43"/>
      <c r="CS499" s="43"/>
      <c r="CT499" s="43"/>
      <c r="CU499" s="43"/>
      <c r="CV499" s="43"/>
      <c r="CW499" s="43"/>
      <c r="CX499" s="43"/>
      <c r="CY499" s="43"/>
      <c r="CZ499" s="43"/>
      <c r="DA499" s="43"/>
      <c r="DB499" s="43"/>
      <c r="DC499" s="43"/>
      <c r="DD499" s="43"/>
      <c r="DE499" s="43"/>
      <c r="DF499" s="43"/>
      <c r="DG499" s="43"/>
      <c r="DH499" s="43"/>
      <c r="DI499" s="43"/>
      <c r="DJ499" s="43"/>
      <c r="DK499" s="43"/>
      <c r="DL499" s="43"/>
      <c r="DM499" s="43"/>
      <c r="DN499" s="43"/>
      <c r="DO499" s="43"/>
      <c r="DP499" s="43"/>
    </row>
    <row r="500" spans="1:125" s="159" customFormat="1" ht="15" customHeight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186"/>
      <c r="BB500" s="43"/>
      <c r="BC500" s="186"/>
      <c r="BD500" s="208"/>
      <c r="BE500" s="43"/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3"/>
      <c r="CK500" s="43"/>
      <c r="CL500" s="43"/>
      <c r="CM500" s="43"/>
      <c r="CN500" s="43"/>
      <c r="CO500" s="43"/>
      <c r="CP500" s="43"/>
      <c r="CQ500" s="43"/>
      <c r="CR500" s="43"/>
      <c r="CS500" s="43"/>
      <c r="CT500" s="43"/>
      <c r="CU500" s="43"/>
      <c r="CV500" s="43"/>
      <c r="CW500" s="43"/>
      <c r="CX500" s="43"/>
      <c r="CY500" s="43"/>
      <c r="CZ500" s="43"/>
      <c r="DA500" s="43"/>
      <c r="DB500" s="43"/>
      <c r="DC500" s="43"/>
      <c r="DD500" s="43"/>
      <c r="DE500" s="43"/>
      <c r="DF500" s="43"/>
      <c r="DG500" s="43"/>
      <c r="DH500" s="43"/>
      <c r="DI500" s="43"/>
      <c r="DJ500" s="43"/>
      <c r="DK500" s="43"/>
      <c r="DL500" s="43"/>
      <c r="DM500" s="43"/>
      <c r="DN500" s="43"/>
      <c r="DO500" s="43"/>
      <c r="DP500" s="43"/>
    </row>
    <row r="501" spans="1:125" s="159" customFormat="1" ht="15" customHeight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  <c r="AZ501" s="43"/>
      <c r="BA501" s="186"/>
      <c r="BB501" s="43"/>
      <c r="BC501" s="186"/>
      <c r="BD501" s="208"/>
      <c r="BE501" s="43"/>
      <c r="BF501" s="43"/>
      <c r="BG501" s="43"/>
      <c r="BH501" s="43"/>
      <c r="BI501" s="43"/>
      <c r="BJ501" s="43"/>
      <c r="BK501" s="43"/>
      <c r="BL501" s="43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3"/>
      <c r="CK501" s="43"/>
      <c r="CL501" s="43"/>
      <c r="CM501" s="43"/>
      <c r="CN501" s="43"/>
      <c r="CO501" s="43"/>
      <c r="CP501" s="43"/>
      <c r="CQ501" s="43"/>
      <c r="CR501" s="43"/>
      <c r="CS501" s="43"/>
      <c r="CT501" s="43"/>
      <c r="CU501" s="43"/>
      <c r="CV501" s="43"/>
      <c r="CW501" s="43"/>
      <c r="CX501" s="43"/>
      <c r="CY501" s="43"/>
      <c r="CZ501" s="43"/>
      <c r="DA501" s="43"/>
      <c r="DB501" s="43"/>
      <c r="DC501" s="43"/>
      <c r="DD501" s="43"/>
      <c r="DE501" s="43"/>
      <c r="DF501" s="43"/>
      <c r="DG501" s="43"/>
      <c r="DH501" s="43"/>
      <c r="DI501" s="43"/>
      <c r="DJ501" s="43"/>
      <c r="DK501" s="43"/>
      <c r="DL501" s="43"/>
      <c r="DM501" s="43"/>
      <c r="DN501" s="43"/>
      <c r="DO501" s="43"/>
      <c r="DP501" s="43"/>
    </row>
    <row r="502" spans="1:125" s="159" customFormat="1" ht="15" customHeight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186"/>
      <c r="BB502" s="43"/>
      <c r="BC502" s="186"/>
      <c r="BD502" s="208"/>
      <c r="BE502" s="43"/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3"/>
      <c r="CK502" s="43"/>
      <c r="CL502" s="43"/>
      <c r="CM502" s="43"/>
      <c r="CN502" s="43"/>
      <c r="CO502" s="43"/>
      <c r="CP502" s="43"/>
      <c r="CQ502" s="43"/>
      <c r="CR502" s="43"/>
      <c r="CS502" s="43"/>
      <c r="CT502" s="43"/>
      <c r="CU502" s="43"/>
      <c r="CV502" s="43"/>
      <c r="CW502" s="43"/>
      <c r="CX502" s="43"/>
      <c r="CY502" s="43"/>
      <c r="CZ502" s="43"/>
      <c r="DA502" s="43"/>
      <c r="DB502" s="43"/>
      <c r="DC502" s="43"/>
      <c r="DD502" s="43"/>
      <c r="DE502" s="43"/>
      <c r="DF502" s="43"/>
      <c r="DG502" s="43"/>
      <c r="DH502" s="43"/>
      <c r="DI502" s="43"/>
      <c r="DJ502" s="43"/>
      <c r="DK502" s="43"/>
      <c r="DL502" s="43"/>
      <c r="DM502" s="43"/>
      <c r="DN502" s="43"/>
      <c r="DO502" s="43"/>
      <c r="DP502" s="43"/>
    </row>
    <row r="503" spans="1:125" s="159" customFormat="1" ht="15" customHeight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186"/>
      <c r="BB503" s="43"/>
      <c r="BC503" s="186"/>
      <c r="BD503" s="208"/>
      <c r="BE503" s="43"/>
      <c r="BF503" s="43"/>
      <c r="BG503" s="43"/>
      <c r="BH503" s="43"/>
      <c r="BI503" s="43"/>
      <c r="BJ503" s="43"/>
      <c r="BK503" s="43"/>
      <c r="BL503" s="43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3"/>
      <c r="CK503" s="43"/>
      <c r="CL503" s="43"/>
      <c r="CM503" s="43"/>
      <c r="CN503" s="43"/>
      <c r="CO503" s="43"/>
      <c r="CP503" s="43"/>
      <c r="CQ503" s="43"/>
      <c r="CR503" s="43"/>
      <c r="CS503" s="43"/>
      <c r="CT503" s="43"/>
      <c r="CU503" s="43"/>
      <c r="CV503" s="43"/>
      <c r="CW503" s="43"/>
      <c r="CX503" s="43"/>
      <c r="CY503" s="43"/>
      <c r="CZ503" s="43"/>
      <c r="DA503" s="43"/>
      <c r="DB503" s="43"/>
      <c r="DC503" s="43"/>
      <c r="DD503" s="43"/>
      <c r="DE503" s="43"/>
      <c r="DF503" s="43"/>
      <c r="DG503" s="43"/>
      <c r="DH503" s="43"/>
      <c r="DI503" s="43"/>
      <c r="DJ503" s="43"/>
      <c r="DK503" s="43"/>
      <c r="DL503" s="43"/>
      <c r="DM503" s="43"/>
      <c r="DN503" s="43"/>
      <c r="DO503" s="43"/>
      <c r="DP503" s="43"/>
    </row>
    <row r="504" spans="1:125" s="159" customFormat="1" ht="15" customHeight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186"/>
      <c r="BB504" s="43"/>
      <c r="BC504" s="186"/>
      <c r="BD504" s="208"/>
      <c r="BE504" s="43"/>
      <c r="BF504" s="43"/>
      <c r="BG504" s="43"/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3"/>
      <c r="CK504" s="43"/>
      <c r="CL504" s="43"/>
      <c r="CM504" s="43"/>
      <c r="CN504" s="43"/>
      <c r="CO504" s="43"/>
      <c r="CP504" s="43"/>
      <c r="CQ504" s="43"/>
      <c r="CR504" s="43"/>
      <c r="CS504" s="43"/>
      <c r="CT504" s="43"/>
      <c r="CU504" s="43"/>
      <c r="CV504" s="43"/>
      <c r="CW504" s="43"/>
      <c r="CX504" s="43"/>
      <c r="CY504" s="43"/>
      <c r="CZ504" s="43"/>
      <c r="DA504" s="43"/>
      <c r="DB504" s="43"/>
      <c r="DC504" s="43"/>
      <c r="DD504" s="43"/>
      <c r="DE504" s="43"/>
      <c r="DF504" s="43"/>
      <c r="DG504" s="43"/>
      <c r="DH504" s="43"/>
      <c r="DI504" s="43"/>
      <c r="DJ504" s="43"/>
      <c r="DK504" s="43"/>
      <c r="DL504" s="43"/>
      <c r="DM504" s="43"/>
      <c r="DN504" s="43"/>
      <c r="DO504" s="43"/>
      <c r="DP504" s="43"/>
    </row>
    <row r="505" spans="1:125" s="159" customFormat="1" ht="15" customHeight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  <c r="AZ505" s="43"/>
      <c r="BA505" s="186"/>
      <c r="BB505" s="43"/>
      <c r="BC505" s="186"/>
      <c r="BD505" s="208"/>
      <c r="BE505" s="43"/>
      <c r="BF505" s="43"/>
      <c r="BG505" s="43"/>
      <c r="BH505" s="43"/>
      <c r="BI505" s="43"/>
      <c r="BJ505" s="43"/>
      <c r="BK505" s="43"/>
      <c r="BL505" s="43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3"/>
      <c r="CK505" s="43"/>
      <c r="CL505" s="43"/>
      <c r="CM505" s="43"/>
      <c r="CN505" s="43"/>
      <c r="CO505" s="43"/>
      <c r="CP505" s="43"/>
      <c r="CQ505" s="43"/>
      <c r="CR505" s="43"/>
      <c r="CS505" s="43"/>
      <c r="CT505" s="43"/>
      <c r="CU505" s="43"/>
      <c r="CV505" s="43"/>
      <c r="CW505" s="43"/>
      <c r="CX505" s="43"/>
      <c r="CY505" s="43"/>
      <c r="CZ505" s="43"/>
      <c r="DA505" s="43"/>
      <c r="DB505" s="43"/>
      <c r="DC505" s="43"/>
      <c r="DD505" s="43"/>
      <c r="DE505" s="43"/>
      <c r="DF505" s="43"/>
      <c r="DG505" s="43"/>
      <c r="DH505" s="43"/>
      <c r="DI505" s="43"/>
      <c r="DJ505" s="43"/>
      <c r="DK505" s="43"/>
      <c r="DL505" s="43"/>
      <c r="DM505" s="43"/>
      <c r="DN505" s="43"/>
      <c r="DO505" s="43"/>
      <c r="DP505" s="43"/>
    </row>
    <row r="506" spans="1:125" ht="15" customHeight="1">
      <c r="DQ506" s="159"/>
      <c r="DR506" s="159"/>
      <c r="DS506" s="159"/>
      <c r="DT506" s="159"/>
      <c r="DU506" s="159"/>
    </row>
    <row r="507" spans="1:125" s="159" customFormat="1" ht="15" customHeight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186"/>
      <c r="BB507" s="43"/>
      <c r="BC507" s="186"/>
      <c r="BD507" s="208"/>
      <c r="BE507" s="43"/>
      <c r="BF507" s="43"/>
      <c r="BG507" s="43"/>
      <c r="BH507" s="43"/>
      <c r="BI507" s="43"/>
      <c r="BJ507" s="43"/>
      <c r="BK507" s="43"/>
      <c r="BL507" s="43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3"/>
      <c r="CK507" s="43"/>
      <c r="CL507" s="43"/>
      <c r="CM507" s="43"/>
      <c r="CN507" s="43"/>
      <c r="CO507" s="43"/>
      <c r="CP507" s="43"/>
      <c r="CQ507" s="43"/>
      <c r="CR507" s="43"/>
      <c r="CS507" s="43"/>
      <c r="CT507" s="43"/>
      <c r="CU507" s="43"/>
      <c r="CV507" s="43"/>
      <c r="CW507" s="43"/>
      <c r="CX507" s="43"/>
      <c r="CY507" s="43"/>
      <c r="CZ507" s="43"/>
      <c r="DA507" s="43"/>
      <c r="DB507" s="43"/>
      <c r="DC507" s="43"/>
      <c r="DD507" s="43"/>
      <c r="DE507" s="43"/>
      <c r="DF507" s="43"/>
      <c r="DG507" s="43"/>
      <c r="DH507" s="43"/>
      <c r="DI507" s="43"/>
      <c r="DJ507" s="43"/>
      <c r="DK507" s="43"/>
      <c r="DL507" s="43"/>
      <c r="DM507" s="43"/>
      <c r="DN507" s="43"/>
      <c r="DO507" s="43"/>
      <c r="DP507" s="43"/>
      <c r="DQ507" s="43"/>
      <c r="DR507" s="43"/>
      <c r="DS507" s="43"/>
      <c r="DT507" s="43"/>
      <c r="DU507" s="43"/>
    </row>
    <row r="508" spans="1:125" s="159" customFormat="1" ht="15" customHeight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186"/>
      <c r="BB508" s="43"/>
      <c r="BC508" s="186"/>
      <c r="BD508" s="208"/>
      <c r="BE508" s="43"/>
      <c r="BF508" s="43"/>
      <c r="BG508" s="43"/>
      <c r="BH508" s="43"/>
      <c r="BI508" s="43"/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3"/>
      <c r="CK508" s="43"/>
      <c r="CL508" s="43"/>
      <c r="CM508" s="43"/>
      <c r="CN508" s="43"/>
      <c r="CO508" s="43"/>
      <c r="CP508" s="43"/>
      <c r="CQ508" s="43"/>
      <c r="CR508" s="43"/>
      <c r="CS508" s="43"/>
      <c r="CT508" s="43"/>
      <c r="CU508" s="43"/>
      <c r="CV508" s="43"/>
      <c r="CW508" s="43"/>
      <c r="CX508" s="43"/>
      <c r="CY508" s="43"/>
      <c r="CZ508" s="43"/>
      <c r="DA508" s="43"/>
      <c r="DB508" s="43"/>
      <c r="DC508" s="43"/>
      <c r="DD508" s="43"/>
      <c r="DE508" s="43"/>
      <c r="DF508" s="43"/>
      <c r="DG508" s="43"/>
      <c r="DH508" s="43"/>
      <c r="DI508" s="43"/>
      <c r="DJ508" s="43"/>
      <c r="DK508" s="43"/>
      <c r="DL508" s="43"/>
      <c r="DM508" s="43"/>
      <c r="DN508" s="43"/>
      <c r="DO508" s="43"/>
      <c r="DP508" s="43"/>
    </row>
    <row r="509" spans="1:125" s="159" customFormat="1" ht="15" customHeight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  <c r="AZ509" s="43"/>
      <c r="BA509" s="186"/>
      <c r="BB509" s="43"/>
      <c r="BC509" s="186"/>
      <c r="BD509" s="208"/>
      <c r="BE509" s="43"/>
      <c r="BF509" s="43"/>
      <c r="BG509" s="43"/>
      <c r="BH509" s="43"/>
      <c r="BI509" s="43"/>
      <c r="BJ509" s="43"/>
      <c r="BK509" s="43"/>
      <c r="BL509" s="43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3"/>
      <c r="CK509" s="43"/>
      <c r="CL509" s="43"/>
      <c r="CM509" s="43"/>
      <c r="CN509" s="43"/>
      <c r="CO509" s="43"/>
      <c r="CP509" s="43"/>
      <c r="CQ509" s="43"/>
      <c r="CR509" s="43"/>
      <c r="CS509" s="43"/>
      <c r="CT509" s="43"/>
      <c r="CU509" s="43"/>
      <c r="CV509" s="43"/>
      <c r="CW509" s="43"/>
      <c r="CX509" s="43"/>
      <c r="CY509" s="43"/>
      <c r="CZ509" s="43"/>
      <c r="DA509" s="43"/>
      <c r="DB509" s="43"/>
      <c r="DC509" s="43"/>
      <c r="DD509" s="43"/>
      <c r="DE509" s="43"/>
      <c r="DF509" s="43"/>
      <c r="DG509" s="43"/>
      <c r="DH509" s="43"/>
      <c r="DI509" s="43"/>
      <c r="DJ509" s="43"/>
      <c r="DK509" s="43"/>
      <c r="DL509" s="43"/>
      <c r="DM509" s="43"/>
      <c r="DN509" s="43"/>
      <c r="DO509" s="43"/>
      <c r="DP509" s="43"/>
    </row>
    <row r="510" spans="1:125" s="159" customFormat="1" ht="15" customHeight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  <c r="AZ510" s="43"/>
      <c r="BA510" s="186"/>
      <c r="BB510" s="43"/>
      <c r="BC510" s="186"/>
      <c r="BD510" s="208"/>
      <c r="BE510" s="43"/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3"/>
      <c r="CK510" s="43"/>
      <c r="CL510" s="43"/>
      <c r="CM510" s="43"/>
      <c r="CN510" s="43"/>
      <c r="CO510" s="43"/>
      <c r="CP510" s="43"/>
      <c r="CQ510" s="43"/>
      <c r="CR510" s="43"/>
      <c r="CS510" s="43"/>
      <c r="CT510" s="43"/>
      <c r="CU510" s="43"/>
      <c r="CV510" s="43"/>
      <c r="CW510" s="43"/>
      <c r="CX510" s="43"/>
      <c r="CY510" s="43"/>
      <c r="CZ510" s="43"/>
      <c r="DA510" s="43"/>
      <c r="DB510" s="43"/>
      <c r="DC510" s="43"/>
      <c r="DD510" s="43"/>
      <c r="DE510" s="43"/>
      <c r="DF510" s="43"/>
      <c r="DG510" s="43"/>
      <c r="DH510" s="43"/>
      <c r="DI510" s="43"/>
      <c r="DJ510" s="43"/>
      <c r="DK510" s="43"/>
      <c r="DL510" s="43"/>
      <c r="DM510" s="43"/>
      <c r="DN510" s="43"/>
      <c r="DO510" s="43"/>
      <c r="DP510" s="43"/>
    </row>
    <row r="511" spans="1:125" s="159" customFormat="1" ht="15" customHeight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186"/>
      <c r="BB511" s="43"/>
      <c r="BC511" s="186"/>
      <c r="BD511" s="208"/>
      <c r="BE511" s="43"/>
      <c r="BF511" s="43"/>
      <c r="BG511" s="43"/>
      <c r="BH511" s="43"/>
      <c r="BI511" s="43"/>
      <c r="BJ511" s="43"/>
      <c r="BK511" s="43"/>
      <c r="BL511" s="43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3"/>
      <c r="CK511" s="43"/>
      <c r="CL511" s="43"/>
      <c r="CM511" s="43"/>
      <c r="CN511" s="43"/>
      <c r="CO511" s="43"/>
      <c r="CP511" s="43"/>
      <c r="CQ511" s="43"/>
      <c r="CR511" s="43"/>
      <c r="CS511" s="43"/>
      <c r="CT511" s="43"/>
      <c r="CU511" s="43"/>
      <c r="CV511" s="43"/>
      <c r="CW511" s="43"/>
      <c r="CX511" s="43"/>
      <c r="CY511" s="43"/>
      <c r="CZ511" s="43"/>
      <c r="DA511" s="43"/>
      <c r="DB511" s="43"/>
      <c r="DC511" s="43"/>
      <c r="DD511" s="43"/>
      <c r="DE511" s="43"/>
      <c r="DF511" s="43"/>
      <c r="DG511" s="43"/>
      <c r="DH511" s="43"/>
      <c r="DI511" s="43"/>
      <c r="DJ511" s="43"/>
      <c r="DK511" s="43"/>
      <c r="DL511" s="43"/>
      <c r="DM511" s="43"/>
      <c r="DN511" s="43"/>
      <c r="DO511" s="43"/>
      <c r="DP511" s="43"/>
    </row>
    <row r="512" spans="1:125" s="159" customFormat="1" ht="15" customHeight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  <c r="AZ512" s="43"/>
      <c r="BA512" s="186"/>
      <c r="BB512" s="43"/>
      <c r="BC512" s="186"/>
      <c r="BD512" s="208"/>
      <c r="BE512" s="43"/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3"/>
      <c r="CK512" s="43"/>
      <c r="CL512" s="43"/>
      <c r="CM512" s="43"/>
      <c r="CN512" s="43"/>
      <c r="CO512" s="43"/>
      <c r="CP512" s="43"/>
      <c r="CQ512" s="43"/>
      <c r="CR512" s="43"/>
      <c r="CS512" s="43"/>
      <c r="CT512" s="43"/>
      <c r="CU512" s="43"/>
      <c r="CV512" s="43"/>
      <c r="CW512" s="43"/>
      <c r="CX512" s="43"/>
      <c r="CY512" s="43"/>
      <c r="CZ512" s="43"/>
      <c r="DA512" s="43"/>
      <c r="DB512" s="43"/>
      <c r="DC512" s="43"/>
      <c r="DD512" s="43"/>
      <c r="DE512" s="43"/>
      <c r="DF512" s="43"/>
      <c r="DG512" s="43"/>
      <c r="DH512" s="43"/>
      <c r="DI512" s="43"/>
      <c r="DJ512" s="43"/>
      <c r="DK512" s="43"/>
      <c r="DL512" s="43"/>
      <c r="DM512" s="43"/>
      <c r="DN512" s="43"/>
      <c r="DO512" s="43"/>
      <c r="DP512" s="43"/>
    </row>
    <row r="513" spans="1:125" s="159" customFormat="1" ht="15" customHeight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186"/>
      <c r="BB513" s="43"/>
      <c r="BC513" s="186"/>
      <c r="BD513" s="208"/>
      <c r="BE513" s="43"/>
      <c r="BF513" s="43"/>
      <c r="BG513" s="43"/>
      <c r="BH513" s="43"/>
      <c r="BI513" s="43"/>
      <c r="BJ513" s="43"/>
      <c r="BK513" s="43"/>
      <c r="BL513" s="43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3"/>
      <c r="CK513" s="43"/>
      <c r="CL513" s="43"/>
      <c r="CM513" s="43"/>
      <c r="CN513" s="43"/>
      <c r="CO513" s="43"/>
      <c r="CP513" s="43"/>
      <c r="CQ513" s="43"/>
      <c r="CR513" s="43"/>
      <c r="CS513" s="43"/>
      <c r="CT513" s="43"/>
      <c r="CU513" s="43"/>
      <c r="CV513" s="43"/>
      <c r="CW513" s="43"/>
      <c r="CX513" s="43"/>
      <c r="CY513" s="43"/>
      <c r="CZ513" s="43"/>
      <c r="DA513" s="43"/>
      <c r="DB513" s="43"/>
      <c r="DC513" s="43"/>
      <c r="DD513" s="43"/>
      <c r="DE513" s="43"/>
      <c r="DF513" s="43"/>
      <c r="DG513" s="43"/>
      <c r="DH513" s="43"/>
      <c r="DI513" s="43"/>
      <c r="DJ513" s="43"/>
      <c r="DK513" s="43"/>
      <c r="DL513" s="43"/>
      <c r="DM513" s="43"/>
      <c r="DN513" s="43"/>
      <c r="DO513" s="43"/>
      <c r="DP513" s="43"/>
    </row>
    <row r="514" spans="1:125" s="159" customFormat="1" ht="15" customHeight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186"/>
      <c r="BB514" s="43"/>
      <c r="BC514" s="186"/>
      <c r="BD514" s="208"/>
      <c r="BE514" s="43"/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3"/>
      <c r="CK514" s="43"/>
      <c r="CL514" s="43"/>
      <c r="CM514" s="43"/>
      <c r="CN514" s="43"/>
      <c r="CO514" s="43"/>
      <c r="CP514" s="43"/>
      <c r="CQ514" s="43"/>
      <c r="CR514" s="43"/>
      <c r="CS514" s="43"/>
      <c r="CT514" s="43"/>
      <c r="CU514" s="43"/>
      <c r="CV514" s="43"/>
      <c r="CW514" s="43"/>
      <c r="CX514" s="43"/>
      <c r="CY514" s="43"/>
      <c r="CZ514" s="43"/>
      <c r="DA514" s="43"/>
      <c r="DB514" s="43"/>
      <c r="DC514" s="43"/>
      <c r="DD514" s="43"/>
      <c r="DE514" s="43"/>
      <c r="DF514" s="43"/>
      <c r="DG514" s="43"/>
      <c r="DH514" s="43"/>
      <c r="DI514" s="43"/>
      <c r="DJ514" s="43"/>
      <c r="DK514" s="43"/>
      <c r="DL514" s="43"/>
      <c r="DM514" s="43"/>
      <c r="DN514" s="43"/>
      <c r="DO514" s="43"/>
      <c r="DP514" s="43"/>
    </row>
    <row r="515" spans="1:125" s="159" customFormat="1" ht="15" customHeight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186"/>
      <c r="BB515" s="43"/>
      <c r="BC515" s="186"/>
      <c r="BD515" s="208"/>
      <c r="BE515" s="43"/>
      <c r="BF515" s="43"/>
      <c r="BG515" s="43"/>
      <c r="BH515" s="43"/>
      <c r="BI515" s="43"/>
      <c r="BJ515" s="43"/>
      <c r="BK515" s="43"/>
      <c r="BL515" s="43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3"/>
      <c r="CK515" s="43"/>
      <c r="CL515" s="43"/>
      <c r="CM515" s="43"/>
      <c r="CN515" s="43"/>
      <c r="CO515" s="43"/>
      <c r="CP515" s="43"/>
      <c r="CQ515" s="43"/>
      <c r="CR515" s="43"/>
      <c r="CS515" s="43"/>
      <c r="CT515" s="43"/>
      <c r="CU515" s="43"/>
      <c r="CV515" s="43"/>
      <c r="CW515" s="43"/>
      <c r="CX515" s="43"/>
      <c r="CY515" s="43"/>
      <c r="CZ515" s="43"/>
      <c r="DA515" s="43"/>
      <c r="DB515" s="43"/>
      <c r="DC515" s="43"/>
      <c r="DD515" s="43"/>
      <c r="DE515" s="43"/>
      <c r="DF515" s="43"/>
      <c r="DG515" s="43"/>
      <c r="DH515" s="43"/>
      <c r="DI515" s="43"/>
      <c r="DJ515" s="43"/>
      <c r="DK515" s="43"/>
      <c r="DL515" s="43"/>
      <c r="DM515" s="43"/>
      <c r="DN515" s="43"/>
      <c r="DO515" s="43"/>
      <c r="DP515" s="43"/>
    </row>
    <row r="516" spans="1:125" s="159" customFormat="1" ht="15" customHeight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186"/>
      <c r="BB516" s="43"/>
      <c r="BC516" s="186"/>
      <c r="BD516" s="208"/>
      <c r="BE516" s="43"/>
      <c r="BF516" s="43"/>
      <c r="BG516" s="43"/>
      <c r="BH516" s="43"/>
      <c r="BI516" s="43"/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3"/>
      <c r="CK516" s="43"/>
      <c r="CL516" s="43"/>
      <c r="CM516" s="43"/>
      <c r="CN516" s="43"/>
      <c r="CO516" s="43"/>
      <c r="CP516" s="43"/>
      <c r="CQ516" s="43"/>
      <c r="CR516" s="43"/>
      <c r="CS516" s="43"/>
      <c r="CT516" s="43"/>
      <c r="CU516" s="43"/>
      <c r="CV516" s="43"/>
      <c r="CW516" s="43"/>
      <c r="CX516" s="43"/>
      <c r="CY516" s="43"/>
      <c r="CZ516" s="43"/>
      <c r="DA516" s="43"/>
      <c r="DB516" s="43"/>
      <c r="DC516" s="43"/>
      <c r="DD516" s="43"/>
      <c r="DE516" s="43"/>
      <c r="DF516" s="43"/>
      <c r="DG516" s="43"/>
      <c r="DH516" s="43"/>
      <c r="DI516" s="43"/>
      <c r="DJ516" s="43"/>
      <c r="DK516" s="43"/>
      <c r="DL516" s="43"/>
      <c r="DM516" s="43"/>
      <c r="DN516" s="43"/>
      <c r="DO516" s="43"/>
      <c r="DP516" s="43"/>
    </row>
    <row r="517" spans="1:125" s="159" customFormat="1" ht="15" customHeight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186"/>
      <c r="BB517" s="43"/>
      <c r="BC517" s="186"/>
      <c r="BD517" s="208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3"/>
      <c r="CN517" s="43"/>
      <c r="CO517" s="43"/>
      <c r="CP517" s="43"/>
      <c r="CQ517" s="43"/>
      <c r="CR517" s="43"/>
      <c r="CS517" s="43"/>
      <c r="CT517" s="43"/>
      <c r="CU517" s="43"/>
      <c r="CV517" s="43"/>
      <c r="CW517" s="43"/>
      <c r="CX517" s="43"/>
      <c r="CY517" s="43"/>
      <c r="CZ517" s="43"/>
      <c r="DA517" s="43"/>
      <c r="DB517" s="43"/>
      <c r="DC517" s="43"/>
      <c r="DD517" s="43"/>
      <c r="DE517" s="43"/>
      <c r="DF517" s="43"/>
      <c r="DG517" s="43"/>
      <c r="DH517" s="43"/>
      <c r="DI517" s="43"/>
      <c r="DJ517" s="43"/>
      <c r="DK517" s="43"/>
      <c r="DL517" s="43"/>
      <c r="DM517" s="43"/>
      <c r="DN517" s="43"/>
      <c r="DO517" s="43"/>
      <c r="DP517" s="43"/>
    </row>
    <row r="518" spans="1:125" s="159" customFormat="1" ht="15" customHeight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186"/>
      <c r="BB518" s="43"/>
      <c r="BC518" s="186"/>
      <c r="BD518" s="208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  <c r="CW518" s="43"/>
      <c r="CX518" s="43"/>
      <c r="CY518" s="43"/>
      <c r="CZ518" s="43"/>
      <c r="DA518" s="43"/>
      <c r="DB518" s="43"/>
      <c r="DC518" s="43"/>
      <c r="DD518" s="43"/>
      <c r="DE518" s="43"/>
      <c r="DF518" s="43"/>
      <c r="DG518" s="43"/>
      <c r="DH518" s="43"/>
      <c r="DI518" s="43"/>
      <c r="DJ518" s="43"/>
      <c r="DK518" s="43"/>
      <c r="DL518" s="43"/>
      <c r="DM518" s="43"/>
      <c r="DN518" s="43"/>
      <c r="DO518" s="43"/>
      <c r="DP518" s="43"/>
    </row>
    <row r="519" spans="1:125">
      <c r="DQ519" s="159"/>
      <c r="DR519" s="159"/>
      <c r="DS519" s="159"/>
      <c r="DT519" s="159"/>
      <c r="DU519" s="159"/>
    </row>
    <row r="520" spans="1:125" s="159" customFormat="1" ht="15" customHeight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186"/>
      <c r="BB520" s="43"/>
      <c r="BC520" s="186"/>
      <c r="BD520" s="208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  <c r="CW520" s="43"/>
      <c r="CX520" s="43"/>
      <c r="CY520" s="43"/>
      <c r="CZ520" s="43"/>
      <c r="DA520" s="43"/>
      <c r="DB520" s="43"/>
      <c r="DC520" s="43"/>
      <c r="DD520" s="43"/>
      <c r="DE520" s="43"/>
      <c r="DF520" s="43"/>
      <c r="DG520" s="43"/>
      <c r="DH520" s="43"/>
      <c r="DI520" s="43"/>
      <c r="DJ520" s="43"/>
      <c r="DK520" s="43"/>
      <c r="DL520" s="43"/>
      <c r="DM520" s="43"/>
      <c r="DN520" s="43"/>
      <c r="DO520" s="43"/>
      <c r="DP520" s="43"/>
      <c r="DQ520" s="43"/>
      <c r="DR520" s="43"/>
      <c r="DS520" s="43"/>
      <c r="DT520" s="43"/>
      <c r="DU520" s="43"/>
    </row>
    <row r="521" spans="1:125" s="159" customFormat="1" ht="15" customHeight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186"/>
      <c r="BB521" s="43"/>
      <c r="BC521" s="186"/>
      <c r="BD521" s="208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3"/>
      <c r="CN521" s="43"/>
      <c r="CO521" s="43"/>
      <c r="CP521" s="43"/>
      <c r="CQ521" s="43"/>
      <c r="CR521" s="43"/>
      <c r="CS521" s="43"/>
      <c r="CT521" s="43"/>
      <c r="CU521" s="43"/>
      <c r="CV521" s="43"/>
      <c r="CW521" s="43"/>
      <c r="CX521" s="43"/>
      <c r="CY521" s="43"/>
      <c r="CZ521" s="43"/>
      <c r="DA521" s="43"/>
      <c r="DB521" s="43"/>
      <c r="DC521" s="43"/>
      <c r="DD521" s="43"/>
      <c r="DE521" s="43"/>
      <c r="DF521" s="43"/>
      <c r="DG521" s="43"/>
      <c r="DH521" s="43"/>
      <c r="DI521" s="43"/>
      <c r="DJ521" s="43"/>
      <c r="DK521" s="43"/>
      <c r="DL521" s="43"/>
      <c r="DM521" s="43"/>
      <c r="DN521" s="43"/>
      <c r="DO521" s="43"/>
      <c r="DP521" s="43"/>
    </row>
    <row r="522" spans="1:125" s="159" customFormat="1" ht="15" customHeight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186"/>
      <c r="BB522" s="43"/>
      <c r="BC522" s="186"/>
      <c r="BD522" s="208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  <c r="CW522" s="43"/>
      <c r="CX522" s="43"/>
      <c r="CY522" s="43"/>
      <c r="CZ522" s="43"/>
      <c r="DA522" s="43"/>
      <c r="DB522" s="43"/>
      <c r="DC522" s="43"/>
      <c r="DD522" s="43"/>
      <c r="DE522" s="43"/>
      <c r="DF522" s="43"/>
      <c r="DG522" s="43"/>
      <c r="DH522" s="43"/>
      <c r="DI522" s="43"/>
      <c r="DJ522" s="43"/>
      <c r="DK522" s="43"/>
      <c r="DL522" s="43"/>
      <c r="DM522" s="43"/>
      <c r="DN522" s="43"/>
      <c r="DO522" s="43"/>
      <c r="DP522" s="43"/>
    </row>
    <row r="523" spans="1:125" s="159" customFormat="1" ht="15" customHeight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  <c r="AZ523" s="43"/>
      <c r="BA523" s="186"/>
      <c r="BB523" s="43"/>
      <c r="BC523" s="186"/>
      <c r="BD523" s="208"/>
      <c r="BE523" s="43"/>
      <c r="BF523" s="43"/>
      <c r="BG523" s="43"/>
      <c r="BH523" s="43"/>
      <c r="BI523" s="43"/>
      <c r="BJ523" s="43"/>
      <c r="BK523" s="43"/>
      <c r="BL523" s="43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3"/>
      <c r="CK523" s="43"/>
      <c r="CL523" s="43"/>
      <c r="CM523" s="43"/>
      <c r="CN523" s="43"/>
      <c r="CO523" s="43"/>
      <c r="CP523" s="43"/>
      <c r="CQ523" s="43"/>
      <c r="CR523" s="43"/>
      <c r="CS523" s="43"/>
      <c r="CT523" s="43"/>
      <c r="CU523" s="43"/>
      <c r="CV523" s="43"/>
      <c r="CW523" s="43"/>
      <c r="CX523" s="43"/>
      <c r="CY523" s="43"/>
      <c r="CZ523" s="43"/>
      <c r="DA523" s="43"/>
      <c r="DB523" s="43"/>
      <c r="DC523" s="43"/>
      <c r="DD523" s="43"/>
      <c r="DE523" s="43"/>
      <c r="DF523" s="43"/>
      <c r="DG523" s="43"/>
      <c r="DH523" s="43"/>
      <c r="DI523" s="43"/>
      <c r="DJ523" s="43"/>
      <c r="DK523" s="43"/>
      <c r="DL523" s="43"/>
      <c r="DM523" s="43"/>
      <c r="DN523" s="43"/>
      <c r="DO523" s="43"/>
      <c r="DP523" s="43"/>
    </row>
    <row r="524" spans="1:125" s="159" customFormat="1" ht="15" customHeight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  <c r="AT524" s="43"/>
      <c r="AU524" s="43"/>
      <c r="AV524" s="43"/>
      <c r="AW524" s="43"/>
      <c r="AX524" s="43"/>
      <c r="AY524" s="43"/>
      <c r="AZ524" s="43"/>
      <c r="BA524" s="186"/>
      <c r="BB524" s="43"/>
      <c r="BC524" s="186"/>
      <c r="BD524" s="208"/>
      <c r="BE524" s="43"/>
      <c r="BF524" s="43"/>
      <c r="BG524" s="43"/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3"/>
      <c r="CK524" s="43"/>
      <c r="CL524" s="43"/>
      <c r="CM524" s="43"/>
      <c r="CN524" s="43"/>
      <c r="CO524" s="43"/>
      <c r="CP524" s="43"/>
      <c r="CQ524" s="43"/>
      <c r="CR524" s="43"/>
      <c r="CS524" s="43"/>
      <c r="CT524" s="43"/>
      <c r="CU524" s="43"/>
      <c r="CV524" s="43"/>
      <c r="CW524" s="43"/>
      <c r="CX524" s="43"/>
      <c r="CY524" s="43"/>
      <c r="CZ524" s="43"/>
      <c r="DA524" s="43"/>
      <c r="DB524" s="43"/>
      <c r="DC524" s="43"/>
      <c r="DD524" s="43"/>
      <c r="DE524" s="43"/>
      <c r="DF524" s="43"/>
      <c r="DG524" s="43"/>
      <c r="DH524" s="43"/>
      <c r="DI524" s="43"/>
      <c r="DJ524" s="43"/>
      <c r="DK524" s="43"/>
      <c r="DL524" s="43"/>
      <c r="DM524" s="43"/>
      <c r="DN524" s="43"/>
      <c r="DO524" s="43"/>
      <c r="DP524" s="43"/>
    </row>
    <row r="525" spans="1:125" s="159" customFormat="1" ht="15" customHeight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186"/>
      <c r="BB525" s="43"/>
      <c r="BC525" s="186"/>
      <c r="BD525" s="208"/>
      <c r="BE525" s="43"/>
      <c r="BF525" s="43"/>
      <c r="BG525" s="43"/>
      <c r="BH525" s="43"/>
      <c r="BI525" s="43"/>
      <c r="BJ525" s="43"/>
      <c r="BK525" s="43"/>
      <c r="BL525" s="43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3"/>
      <c r="CK525" s="43"/>
      <c r="CL525" s="43"/>
      <c r="CM525" s="43"/>
      <c r="CN525" s="43"/>
      <c r="CO525" s="43"/>
      <c r="CP525" s="43"/>
      <c r="CQ525" s="43"/>
      <c r="CR525" s="43"/>
      <c r="CS525" s="43"/>
      <c r="CT525" s="43"/>
      <c r="CU525" s="43"/>
      <c r="CV525" s="43"/>
      <c r="CW525" s="43"/>
      <c r="CX525" s="43"/>
      <c r="CY525" s="43"/>
      <c r="CZ525" s="43"/>
      <c r="DA525" s="43"/>
      <c r="DB525" s="43"/>
      <c r="DC525" s="43"/>
      <c r="DD525" s="43"/>
      <c r="DE525" s="43"/>
      <c r="DF525" s="43"/>
      <c r="DG525" s="43"/>
      <c r="DH525" s="43"/>
      <c r="DI525" s="43"/>
      <c r="DJ525" s="43"/>
      <c r="DK525" s="43"/>
      <c r="DL525" s="43"/>
      <c r="DM525" s="43"/>
      <c r="DN525" s="43"/>
      <c r="DO525" s="43"/>
      <c r="DP525" s="43"/>
    </row>
    <row r="526" spans="1:125" s="159" customFormat="1" ht="15" customHeight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186"/>
      <c r="BB526" s="43"/>
      <c r="BC526" s="186"/>
      <c r="BD526" s="208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3"/>
      <c r="CN526" s="43"/>
      <c r="CO526" s="43"/>
      <c r="CP526" s="43"/>
      <c r="CQ526" s="43"/>
      <c r="CR526" s="43"/>
      <c r="CS526" s="43"/>
      <c r="CT526" s="43"/>
      <c r="CU526" s="43"/>
      <c r="CV526" s="43"/>
      <c r="CW526" s="43"/>
      <c r="CX526" s="43"/>
      <c r="CY526" s="43"/>
      <c r="CZ526" s="43"/>
      <c r="DA526" s="43"/>
      <c r="DB526" s="43"/>
      <c r="DC526" s="43"/>
      <c r="DD526" s="43"/>
      <c r="DE526" s="43"/>
      <c r="DF526" s="43"/>
      <c r="DG526" s="43"/>
      <c r="DH526" s="43"/>
      <c r="DI526" s="43"/>
      <c r="DJ526" s="43"/>
      <c r="DK526" s="43"/>
      <c r="DL526" s="43"/>
      <c r="DM526" s="43"/>
      <c r="DN526" s="43"/>
      <c r="DO526" s="43"/>
      <c r="DP526" s="43"/>
    </row>
    <row r="527" spans="1:125" s="159" customFormat="1" ht="15" customHeight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186"/>
      <c r="BB527" s="43"/>
      <c r="BC527" s="186"/>
      <c r="BD527" s="208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3"/>
      <c r="CK527" s="43"/>
      <c r="CL527" s="43"/>
      <c r="CM527" s="43"/>
      <c r="CN527" s="43"/>
      <c r="CO527" s="43"/>
      <c r="CP527" s="43"/>
      <c r="CQ527" s="43"/>
      <c r="CR527" s="43"/>
      <c r="CS527" s="43"/>
      <c r="CT527" s="43"/>
      <c r="CU527" s="43"/>
      <c r="CV527" s="43"/>
      <c r="CW527" s="43"/>
      <c r="CX527" s="43"/>
      <c r="CY527" s="43"/>
      <c r="CZ527" s="43"/>
      <c r="DA527" s="43"/>
      <c r="DB527" s="43"/>
      <c r="DC527" s="43"/>
      <c r="DD527" s="43"/>
      <c r="DE527" s="43"/>
      <c r="DF527" s="43"/>
      <c r="DG527" s="43"/>
      <c r="DH527" s="43"/>
      <c r="DI527" s="43"/>
      <c r="DJ527" s="43"/>
      <c r="DK527" s="43"/>
      <c r="DL527" s="43"/>
      <c r="DM527" s="43"/>
      <c r="DN527" s="43"/>
      <c r="DO527" s="43"/>
      <c r="DP527" s="43"/>
    </row>
    <row r="528" spans="1:125" ht="15" customHeight="1">
      <c r="DQ528" s="159"/>
      <c r="DR528" s="159"/>
      <c r="DS528" s="159"/>
      <c r="DT528" s="159"/>
      <c r="DU528" s="159"/>
    </row>
    <row r="529" spans="1:125" s="159" customFormat="1" ht="15" customHeight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186"/>
      <c r="BB529" s="43"/>
      <c r="BC529" s="186"/>
      <c r="BD529" s="208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/>
      <c r="CN529" s="43"/>
      <c r="CO529" s="43"/>
      <c r="CP529" s="43"/>
      <c r="CQ529" s="43"/>
      <c r="CR529" s="43"/>
      <c r="CS529" s="43"/>
      <c r="CT529" s="43"/>
      <c r="CU529" s="43"/>
      <c r="CV529" s="43"/>
      <c r="CW529" s="43"/>
      <c r="CX529" s="43"/>
      <c r="CY529" s="43"/>
      <c r="CZ529" s="43"/>
      <c r="DA529" s="43"/>
      <c r="DB529" s="43"/>
      <c r="DC529" s="43"/>
      <c r="DD529" s="43"/>
      <c r="DE529" s="43"/>
      <c r="DF529" s="43"/>
      <c r="DG529" s="43"/>
      <c r="DH529" s="43"/>
      <c r="DI529" s="43"/>
      <c r="DJ529" s="43"/>
      <c r="DK529" s="43"/>
      <c r="DL529" s="43"/>
      <c r="DM529" s="43"/>
      <c r="DN529" s="43"/>
      <c r="DO529" s="43"/>
      <c r="DP529" s="43"/>
      <c r="DQ529" s="43"/>
      <c r="DR529" s="43"/>
      <c r="DS529" s="43"/>
      <c r="DT529" s="43"/>
      <c r="DU529" s="43"/>
    </row>
    <row r="530" spans="1:125" s="159" customFormat="1" ht="15" customHeight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186"/>
      <c r="BB530" s="43"/>
      <c r="BC530" s="186"/>
      <c r="BD530" s="208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  <c r="CW530" s="43"/>
      <c r="CX530" s="43"/>
      <c r="CY530" s="43"/>
      <c r="CZ530" s="43"/>
      <c r="DA530" s="43"/>
      <c r="DB530" s="43"/>
      <c r="DC530" s="43"/>
      <c r="DD530" s="43"/>
      <c r="DE530" s="43"/>
      <c r="DF530" s="43"/>
      <c r="DG530" s="43"/>
      <c r="DH530" s="43"/>
      <c r="DI530" s="43"/>
      <c r="DJ530" s="43"/>
      <c r="DK530" s="43"/>
      <c r="DL530" s="43"/>
      <c r="DM530" s="43"/>
      <c r="DN530" s="43"/>
      <c r="DO530" s="43"/>
      <c r="DP530" s="43"/>
    </row>
    <row r="531" spans="1:125" s="159" customFormat="1" ht="15" customHeight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186"/>
      <c r="BB531" s="43"/>
      <c r="BC531" s="186"/>
      <c r="BD531" s="208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/>
      <c r="CN531" s="43"/>
      <c r="CO531" s="43"/>
      <c r="CP531" s="43"/>
      <c r="CQ531" s="43"/>
      <c r="CR531" s="43"/>
      <c r="CS531" s="43"/>
      <c r="CT531" s="43"/>
      <c r="CU531" s="43"/>
      <c r="CV531" s="43"/>
      <c r="CW531" s="43"/>
      <c r="CX531" s="43"/>
      <c r="CY531" s="43"/>
      <c r="CZ531" s="43"/>
      <c r="DA531" s="43"/>
      <c r="DB531" s="43"/>
      <c r="DC531" s="43"/>
      <c r="DD531" s="43"/>
      <c r="DE531" s="43"/>
      <c r="DF531" s="43"/>
      <c r="DG531" s="43"/>
      <c r="DH531" s="43"/>
      <c r="DI531" s="43"/>
      <c r="DJ531" s="43"/>
      <c r="DK531" s="43"/>
      <c r="DL531" s="43"/>
      <c r="DM531" s="43"/>
      <c r="DN531" s="43"/>
      <c r="DO531" s="43"/>
      <c r="DP531" s="43"/>
    </row>
    <row r="532" spans="1:125" s="159" customFormat="1" ht="15" customHeight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186"/>
      <c r="BB532" s="43"/>
      <c r="BC532" s="186"/>
      <c r="BD532" s="208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  <c r="CW532" s="43"/>
      <c r="CX532" s="43"/>
      <c r="CY532" s="43"/>
      <c r="CZ532" s="43"/>
      <c r="DA532" s="43"/>
      <c r="DB532" s="43"/>
      <c r="DC532" s="43"/>
      <c r="DD532" s="43"/>
      <c r="DE532" s="43"/>
      <c r="DF532" s="43"/>
      <c r="DG532" s="43"/>
      <c r="DH532" s="43"/>
      <c r="DI532" s="43"/>
      <c r="DJ532" s="43"/>
      <c r="DK532" s="43"/>
      <c r="DL532" s="43"/>
      <c r="DM532" s="43"/>
      <c r="DN532" s="43"/>
      <c r="DO532" s="43"/>
      <c r="DP532" s="43"/>
    </row>
    <row r="533" spans="1:125" s="159" customFormat="1" ht="15" customHeight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186"/>
      <c r="BB533" s="43"/>
      <c r="BC533" s="186"/>
      <c r="BD533" s="208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/>
      <c r="CN533" s="43"/>
      <c r="CO533" s="43"/>
      <c r="CP533" s="43"/>
      <c r="CQ533" s="43"/>
      <c r="CR533" s="43"/>
      <c r="CS533" s="43"/>
      <c r="CT533" s="43"/>
      <c r="CU533" s="43"/>
      <c r="CV533" s="43"/>
      <c r="CW533" s="43"/>
      <c r="CX533" s="43"/>
      <c r="CY533" s="43"/>
      <c r="CZ533" s="43"/>
      <c r="DA533" s="43"/>
      <c r="DB533" s="43"/>
      <c r="DC533" s="43"/>
      <c r="DD533" s="43"/>
      <c r="DE533" s="43"/>
      <c r="DF533" s="43"/>
      <c r="DG533" s="43"/>
      <c r="DH533" s="43"/>
      <c r="DI533" s="43"/>
      <c r="DJ533" s="43"/>
      <c r="DK533" s="43"/>
      <c r="DL533" s="43"/>
      <c r="DM533" s="43"/>
      <c r="DN533" s="43"/>
      <c r="DO533" s="43"/>
      <c r="DP533" s="43"/>
    </row>
    <row r="534" spans="1:125" s="159" customFormat="1" ht="15" customHeight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186"/>
      <c r="BB534" s="43"/>
      <c r="BC534" s="186"/>
      <c r="BD534" s="208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  <c r="CW534" s="43"/>
      <c r="CX534" s="43"/>
      <c r="CY534" s="43"/>
      <c r="CZ534" s="43"/>
      <c r="DA534" s="43"/>
      <c r="DB534" s="43"/>
      <c r="DC534" s="43"/>
      <c r="DD534" s="43"/>
      <c r="DE534" s="43"/>
      <c r="DF534" s="43"/>
      <c r="DG534" s="43"/>
      <c r="DH534" s="43"/>
      <c r="DI534" s="43"/>
      <c r="DJ534" s="43"/>
      <c r="DK534" s="43"/>
      <c r="DL534" s="43"/>
      <c r="DM534" s="43"/>
      <c r="DN534" s="43"/>
      <c r="DO534" s="43"/>
      <c r="DP534" s="43"/>
    </row>
    <row r="535" spans="1:125" s="159" customFormat="1" ht="15" customHeight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186"/>
      <c r="BB535" s="43"/>
      <c r="BC535" s="186"/>
      <c r="BD535" s="208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3"/>
      <c r="CK535" s="43"/>
      <c r="CL535" s="43"/>
      <c r="CM535" s="43"/>
      <c r="CN535" s="43"/>
      <c r="CO535" s="43"/>
      <c r="CP535" s="43"/>
      <c r="CQ535" s="43"/>
      <c r="CR535" s="43"/>
      <c r="CS535" s="43"/>
      <c r="CT535" s="43"/>
      <c r="CU535" s="43"/>
      <c r="CV535" s="43"/>
      <c r="CW535" s="43"/>
      <c r="CX535" s="43"/>
      <c r="CY535" s="43"/>
      <c r="CZ535" s="43"/>
      <c r="DA535" s="43"/>
      <c r="DB535" s="43"/>
      <c r="DC535" s="43"/>
      <c r="DD535" s="43"/>
      <c r="DE535" s="43"/>
      <c r="DF535" s="43"/>
      <c r="DG535" s="43"/>
      <c r="DH535" s="43"/>
      <c r="DI535" s="43"/>
      <c r="DJ535" s="43"/>
      <c r="DK535" s="43"/>
      <c r="DL535" s="43"/>
      <c r="DM535" s="43"/>
      <c r="DN535" s="43"/>
      <c r="DO535" s="43"/>
      <c r="DP535" s="43"/>
    </row>
    <row r="536" spans="1:125" s="159" customFormat="1" ht="15" customHeight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186"/>
      <c r="BB536" s="43"/>
      <c r="BC536" s="186"/>
      <c r="BD536" s="208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  <c r="CW536" s="43"/>
      <c r="CX536" s="43"/>
      <c r="CY536" s="43"/>
      <c r="CZ536" s="43"/>
      <c r="DA536" s="43"/>
      <c r="DB536" s="43"/>
      <c r="DC536" s="43"/>
      <c r="DD536" s="43"/>
      <c r="DE536" s="43"/>
      <c r="DF536" s="43"/>
      <c r="DG536" s="43"/>
      <c r="DH536" s="43"/>
      <c r="DI536" s="43"/>
      <c r="DJ536" s="43"/>
      <c r="DK536" s="43"/>
      <c r="DL536" s="43"/>
      <c r="DM536" s="43"/>
      <c r="DN536" s="43"/>
      <c r="DO536" s="43"/>
      <c r="DP536" s="43"/>
    </row>
    <row r="537" spans="1:125" s="159" customFormat="1" ht="15" customHeight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186"/>
      <c r="BB537" s="43"/>
      <c r="BC537" s="186"/>
      <c r="BD537" s="208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3"/>
      <c r="CK537" s="43"/>
      <c r="CL537" s="43"/>
      <c r="CM537" s="43"/>
      <c r="CN537" s="43"/>
      <c r="CO537" s="43"/>
      <c r="CP537" s="43"/>
      <c r="CQ537" s="43"/>
      <c r="CR537" s="43"/>
      <c r="CS537" s="43"/>
      <c r="CT537" s="43"/>
      <c r="CU537" s="43"/>
      <c r="CV537" s="43"/>
      <c r="CW537" s="43"/>
      <c r="CX537" s="43"/>
      <c r="CY537" s="43"/>
      <c r="CZ537" s="43"/>
      <c r="DA537" s="43"/>
      <c r="DB537" s="43"/>
      <c r="DC537" s="43"/>
      <c r="DD537" s="43"/>
      <c r="DE537" s="43"/>
      <c r="DF537" s="43"/>
      <c r="DG537" s="43"/>
      <c r="DH537" s="43"/>
      <c r="DI537" s="43"/>
      <c r="DJ537" s="43"/>
      <c r="DK537" s="43"/>
      <c r="DL537" s="43"/>
      <c r="DM537" s="43"/>
      <c r="DN537" s="43"/>
      <c r="DO537" s="43"/>
      <c r="DP537" s="43"/>
    </row>
    <row r="538" spans="1:125" s="159" customFormat="1" ht="15" customHeight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186"/>
      <c r="BB538" s="43"/>
      <c r="BC538" s="186"/>
      <c r="BD538" s="208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/>
      <c r="CN538" s="43"/>
      <c r="CO538" s="43"/>
      <c r="CP538" s="43"/>
      <c r="CQ538" s="43"/>
      <c r="CR538" s="43"/>
      <c r="CS538" s="43"/>
      <c r="CT538" s="43"/>
      <c r="CU538" s="43"/>
      <c r="CV538" s="43"/>
      <c r="CW538" s="43"/>
      <c r="CX538" s="43"/>
      <c r="CY538" s="43"/>
      <c r="CZ538" s="43"/>
      <c r="DA538" s="43"/>
      <c r="DB538" s="43"/>
      <c r="DC538" s="43"/>
      <c r="DD538" s="43"/>
      <c r="DE538" s="43"/>
      <c r="DF538" s="43"/>
      <c r="DG538" s="43"/>
      <c r="DH538" s="43"/>
      <c r="DI538" s="43"/>
      <c r="DJ538" s="43"/>
      <c r="DK538" s="43"/>
      <c r="DL538" s="43"/>
      <c r="DM538" s="43"/>
      <c r="DN538" s="43"/>
      <c r="DO538" s="43"/>
      <c r="DP538" s="43"/>
    </row>
    <row r="539" spans="1:125" s="159" customFormat="1" ht="15" customHeight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186"/>
      <c r="BB539" s="43"/>
      <c r="BC539" s="186"/>
      <c r="BD539" s="208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3"/>
      <c r="CN539" s="43"/>
      <c r="CO539" s="43"/>
      <c r="CP539" s="43"/>
      <c r="CQ539" s="43"/>
      <c r="CR539" s="43"/>
      <c r="CS539" s="43"/>
      <c r="CT539" s="43"/>
      <c r="CU539" s="43"/>
      <c r="CV539" s="43"/>
      <c r="CW539" s="43"/>
      <c r="CX539" s="43"/>
      <c r="CY539" s="43"/>
      <c r="CZ539" s="43"/>
      <c r="DA539" s="43"/>
      <c r="DB539" s="43"/>
      <c r="DC539" s="43"/>
      <c r="DD539" s="43"/>
      <c r="DE539" s="43"/>
      <c r="DF539" s="43"/>
      <c r="DG539" s="43"/>
      <c r="DH539" s="43"/>
      <c r="DI539" s="43"/>
      <c r="DJ539" s="43"/>
      <c r="DK539" s="43"/>
      <c r="DL539" s="43"/>
      <c r="DM539" s="43"/>
      <c r="DN539" s="43"/>
      <c r="DO539" s="43"/>
      <c r="DP539" s="43"/>
    </row>
    <row r="540" spans="1:125" s="159" customFormat="1" ht="15" customHeight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186"/>
      <c r="BB540" s="43"/>
      <c r="BC540" s="186"/>
      <c r="BD540" s="208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/>
      <c r="CN540" s="43"/>
      <c r="CO540" s="43"/>
      <c r="CP540" s="43"/>
      <c r="CQ540" s="43"/>
      <c r="CR540" s="43"/>
      <c r="CS540" s="43"/>
      <c r="CT540" s="43"/>
      <c r="CU540" s="43"/>
      <c r="CV540" s="43"/>
      <c r="CW540" s="43"/>
      <c r="CX540" s="43"/>
      <c r="CY540" s="43"/>
      <c r="CZ540" s="43"/>
      <c r="DA540" s="43"/>
      <c r="DB540" s="43"/>
      <c r="DC540" s="43"/>
      <c r="DD540" s="43"/>
      <c r="DE540" s="43"/>
      <c r="DF540" s="43"/>
      <c r="DG540" s="43"/>
      <c r="DH540" s="43"/>
      <c r="DI540" s="43"/>
      <c r="DJ540" s="43"/>
      <c r="DK540" s="43"/>
      <c r="DL540" s="43"/>
      <c r="DM540" s="43"/>
      <c r="DN540" s="43"/>
      <c r="DO540" s="43"/>
      <c r="DP540" s="43"/>
    </row>
    <row r="541" spans="1:125" s="159" customFormat="1" ht="15" customHeight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186"/>
      <c r="BB541" s="43"/>
      <c r="BC541" s="186"/>
      <c r="BD541" s="208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3"/>
      <c r="CN541" s="43"/>
      <c r="CO541" s="43"/>
      <c r="CP541" s="43"/>
      <c r="CQ541" s="43"/>
      <c r="CR541" s="43"/>
      <c r="CS541" s="43"/>
      <c r="CT541" s="43"/>
      <c r="CU541" s="43"/>
      <c r="CV541" s="43"/>
      <c r="CW541" s="43"/>
      <c r="CX541" s="43"/>
      <c r="CY541" s="43"/>
      <c r="CZ541" s="43"/>
      <c r="DA541" s="43"/>
      <c r="DB541" s="43"/>
      <c r="DC541" s="43"/>
      <c r="DD541" s="43"/>
      <c r="DE541" s="43"/>
      <c r="DF541" s="43"/>
      <c r="DG541" s="43"/>
      <c r="DH541" s="43"/>
      <c r="DI541" s="43"/>
      <c r="DJ541" s="43"/>
      <c r="DK541" s="43"/>
      <c r="DL541" s="43"/>
      <c r="DM541" s="43"/>
      <c r="DN541" s="43"/>
      <c r="DO541" s="43"/>
      <c r="DP541" s="43"/>
    </row>
    <row r="542" spans="1:125" s="159" customFormat="1" ht="15" customHeight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186"/>
      <c r="BB542" s="43"/>
      <c r="BC542" s="186"/>
      <c r="BD542" s="208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/>
      <c r="CN542" s="43"/>
      <c r="CO542" s="43"/>
      <c r="CP542" s="43"/>
      <c r="CQ542" s="43"/>
      <c r="CR542" s="43"/>
      <c r="CS542" s="43"/>
      <c r="CT542" s="43"/>
      <c r="CU542" s="43"/>
      <c r="CV542" s="43"/>
      <c r="CW542" s="43"/>
      <c r="CX542" s="43"/>
      <c r="CY542" s="43"/>
      <c r="CZ542" s="43"/>
      <c r="DA542" s="43"/>
      <c r="DB542" s="43"/>
      <c r="DC542" s="43"/>
      <c r="DD542" s="43"/>
      <c r="DE542" s="43"/>
      <c r="DF542" s="43"/>
      <c r="DG542" s="43"/>
      <c r="DH542" s="43"/>
      <c r="DI542" s="43"/>
      <c r="DJ542" s="43"/>
      <c r="DK542" s="43"/>
      <c r="DL542" s="43"/>
      <c r="DM542" s="43"/>
      <c r="DN542" s="43"/>
      <c r="DO542" s="43"/>
      <c r="DP542" s="43"/>
    </row>
    <row r="543" spans="1:125" s="159" customFormat="1" ht="15" customHeight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186"/>
      <c r="BB543" s="43"/>
      <c r="BC543" s="186"/>
      <c r="BD543" s="208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3"/>
      <c r="CN543" s="43"/>
      <c r="CO543" s="43"/>
      <c r="CP543" s="43"/>
      <c r="CQ543" s="43"/>
      <c r="CR543" s="43"/>
      <c r="CS543" s="43"/>
      <c r="CT543" s="43"/>
      <c r="CU543" s="43"/>
      <c r="CV543" s="43"/>
      <c r="CW543" s="43"/>
      <c r="CX543" s="43"/>
      <c r="CY543" s="43"/>
      <c r="CZ543" s="43"/>
      <c r="DA543" s="43"/>
      <c r="DB543" s="43"/>
      <c r="DC543" s="43"/>
      <c r="DD543" s="43"/>
      <c r="DE543" s="43"/>
      <c r="DF543" s="43"/>
      <c r="DG543" s="43"/>
      <c r="DH543" s="43"/>
      <c r="DI543" s="43"/>
      <c r="DJ543" s="43"/>
      <c r="DK543" s="43"/>
      <c r="DL543" s="43"/>
      <c r="DM543" s="43"/>
      <c r="DN543" s="43"/>
      <c r="DO543" s="43"/>
      <c r="DP543" s="43"/>
    </row>
    <row r="544" spans="1:125" s="159" customFormat="1" ht="15" customHeight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186"/>
      <c r="BB544" s="43"/>
      <c r="BC544" s="186"/>
      <c r="BD544" s="208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/>
      <c r="CX544" s="43"/>
      <c r="CY544" s="43"/>
      <c r="CZ544" s="43"/>
      <c r="DA544" s="43"/>
      <c r="DB544" s="43"/>
      <c r="DC544" s="43"/>
      <c r="DD544" s="43"/>
      <c r="DE544" s="43"/>
      <c r="DF544" s="43"/>
      <c r="DG544" s="43"/>
      <c r="DH544" s="43"/>
      <c r="DI544" s="43"/>
      <c r="DJ544" s="43"/>
      <c r="DK544" s="43"/>
      <c r="DL544" s="43"/>
      <c r="DM544" s="43"/>
      <c r="DN544" s="43"/>
      <c r="DO544" s="43"/>
      <c r="DP544" s="43"/>
    </row>
    <row r="545" spans="1:120" s="159" customFormat="1" ht="15" customHeight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186"/>
      <c r="BB545" s="43"/>
      <c r="BC545" s="186"/>
      <c r="BD545" s="208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  <c r="DA545" s="43"/>
      <c r="DB545" s="43"/>
      <c r="DC545" s="43"/>
      <c r="DD545" s="43"/>
      <c r="DE545" s="43"/>
      <c r="DF545" s="43"/>
      <c r="DG545" s="43"/>
      <c r="DH545" s="43"/>
      <c r="DI545" s="43"/>
      <c r="DJ545" s="43"/>
      <c r="DK545" s="43"/>
      <c r="DL545" s="43"/>
      <c r="DM545" s="43"/>
      <c r="DN545" s="43"/>
      <c r="DO545" s="43"/>
      <c r="DP545" s="43"/>
    </row>
    <row r="546" spans="1:120" s="159" customFormat="1" ht="15" customHeight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186"/>
      <c r="BB546" s="43"/>
      <c r="BC546" s="186"/>
      <c r="BD546" s="208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  <c r="DA546" s="43"/>
      <c r="DB546" s="43"/>
      <c r="DC546" s="43"/>
      <c r="DD546" s="43"/>
      <c r="DE546" s="43"/>
      <c r="DF546" s="43"/>
      <c r="DG546" s="43"/>
      <c r="DH546" s="43"/>
      <c r="DI546" s="43"/>
      <c r="DJ546" s="43"/>
      <c r="DK546" s="43"/>
      <c r="DL546" s="43"/>
      <c r="DM546" s="43"/>
      <c r="DN546" s="43"/>
      <c r="DO546" s="43"/>
      <c r="DP546" s="43"/>
    </row>
    <row r="547" spans="1:120" s="159" customFormat="1" ht="15" customHeight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186"/>
      <c r="BB547" s="43"/>
      <c r="BC547" s="186"/>
      <c r="BD547" s="208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  <c r="DA547" s="43"/>
      <c r="DB547" s="43"/>
      <c r="DC547" s="43"/>
      <c r="DD547" s="43"/>
      <c r="DE547" s="43"/>
      <c r="DF547" s="43"/>
      <c r="DG547" s="43"/>
      <c r="DH547" s="43"/>
      <c r="DI547" s="43"/>
      <c r="DJ547" s="43"/>
      <c r="DK547" s="43"/>
      <c r="DL547" s="43"/>
      <c r="DM547" s="43"/>
      <c r="DN547" s="43"/>
      <c r="DO547" s="43"/>
      <c r="DP547" s="43"/>
    </row>
    <row r="548" spans="1:120" s="159" customFormat="1" ht="15" customHeight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186"/>
      <c r="BB548" s="43"/>
      <c r="BC548" s="186"/>
      <c r="BD548" s="208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  <c r="DA548" s="43"/>
      <c r="DB548" s="43"/>
      <c r="DC548" s="43"/>
      <c r="DD548" s="43"/>
      <c r="DE548" s="43"/>
      <c r="DF548" s="43"/>
      <c r="DG548" s="43"/>
      <c r="DH548" s="43"/>
      <c r="DI548" s="43"/>
      <c r="DJ548" s="43"/>
      <c r="DK548" s="43"/>
      <c r="DL548" s="43"/>
      <c r="DM548" s="43"/>
      <c r="DN548" s="43"/>
      <c r="DO548" s="43"/>
      <c r="DP548" s="43"/>
    </row>
    <row r="549" spans="1:120" s="159" customFormat="1" ht="15" customHeight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186"/>
      <c r="BB549" s="43"/>
      <c r="BC549" s="186"/>
      <c r="BD549" s="208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  <c r="DA549" s="43"/>
      <c r="DB549" s="43"/>
      <c r="DC549" s="43"/>
      <c r="DD549" s="43"/>
      <c r="DE549" s="43"/>
      <c r="DF549" s="43"/>
      <c r="DG549" s="43"/>
      <c r="DH549" s="43"/>
      <c r="DI549" s="43"/>
      <c r="DJ549" s="43"/>
      <c r="DK549" s="43"/>
      <c r="DL549" s="43"/>
      <c r="DM549" s="43"/>
      <c r="DN549" s="43"/>
      <c r="DO549" s="43"/>
      <c r="DP549" s="43"/>
    </row>
    <row r="550" spans="1:120" s="159" customFormat="1" ht="15" customHeight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186"/>
      <c r="BB550" s="43"/>
      <c r="BC550" s="186"/>
      <c r="BD550" s="208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  <c r="DA550" s="43"/>
      <c r="DB550" s="43"/>
      <c r="DC550" s="43"/>
      <c r="DD550" s="43"/>
      <c r="DE550" s="43"/>
      <c r="DF550" s="43"/>
      <c r="DG550" s="43"/>
      <c r="DH550" s="43"/>
      <c r="DI550" s="43"/>
      <c r="DJ550" s="43"/>
      <c r="DK550" s="43"/>
      <c r="DL550" s="43"/>
      <c r="DM550" s="43"/>
      <c r="DN550" s="43"/>
      <c r="DO550" s="43"/>
      <c r="DP550" s="43"/>
    </row>
    <row r="551" spans="1:120" s="159" customFormat="1" ht="15" customHeight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186"/>
      <c r="BB551" s="43"/>
      <c r="BC551" s="186"/>
      <c r="BD551" s="208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  <c r="DA551" s="43"/>
      <c r="DB551" s="43"/>
      <c r="DC551" s="43"/>
      <c r="DD551" s="43"/>
      <c r="DE551" s="43"/>
      <c r="DF551" s="43"/>
      <c r="DG551" s="43"/>
      <c r="DH551" s="43"/>
      <c r="DI551" s="43"/>
      <c r="DJ551" s="43"/>
      <c r="DK551" s="43"/>
      <c r="DL551" s="43"/>
      <c r="DM551" s="43"/>
      <c r="DN551" s="43"/>
      <c r="DO551" s="43"/>
      <c r="DP551" s="43"/>
    </row>
    <row r="552" spans="1:120" s="159" customFormat="1" ht="15" customHeight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186"/>
      <c r="BB552" s="43"/>
      <c r="BC552" s="186"/>
      <c r="BD552" s="208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  <c r="DA552" s="43"/>
      <c r="DB552" s="43"/>
      <c r="DC552" s="43"/>
      <c r="DD552" s="43"/>
      <c r="DE552" s="43"/>
      <c r="DF552" s="43"/>
      <c r="DG552" s="43"/>
      <c r="DH552" s="43"/>
      <c r="DI552" s="43"/>
      <c r="DJ552" s="43"/>
      <c r="DK552" s="43"/>
      <c r="DL552" s="43"/>
      <c r="DM552" s="43"/>
      <c r="DN552" s="43"/>
      <c r="DO552" s="43"/>
      <c r="DP552" s="43"/>
    </row>
    <row r="553" spans="1:120" s="159" customFormat="1" ht="15" customHeight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186"/>
      <c r="BB553" s="43"/>
      <c r="BC553" s="186"/>
      <c r="BD553" s="208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  <c r="DA553" s="43"/>
      <c r="DB553" s="43"/>
      <c r="DC553" s="43"/>
      <c r="DD553" s="43"/>
      <c r="DE553" s="43"/>
      <c r="DF553" s="43"/>
      <c r="DG553" s="43"/>
      <c r="DH553" s="43"/>
      <c r="DI553" s="43"/>
      <c r="DJ553" s="43"/>
      <c r="DK553" s="43"/>
      <c r="DL553" s="43"/>
      <c r="DM553" s="43"/>
      <c r="DN553" s="43"/>
      <c r="DO553" s="43"/>
      <c r="DP553" s="43"/>
    </row>
    <row r="554" spans="1:120" s="159" customFormat="1" ht="15" customHeight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186"/>
      <c r="BB554" s="43"/>
      <c r="BC554" s="186"/>
      <c r="BD554" s="208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  <c r="DA554" s="43"/>
      <c r="DB554" s="43"/>
      <c r="DC554" s="43"/>
      <c r="DD554" s="43"/>
      <c r="DE554" s="43"/>
      <c r="DF554" s="43"/>
      <c r="DG554" s="43"/>
      <c r="DH554" s="43"/>
      <c r="DI554" s="43"/>
      <c r="DJ554" s="43"/>
      <c r="DK554" s="43"/>
      <c r="DL554" s="43"/>
      <c r="DM554" s="43"/>
      <c r="DN554" s="43"/>
      <c r="DO554" s="43"/>
      <c r="DP554" s="43"/>
    </row>
    <row r="555" spans="1:120" s="159" customFormat="1" ht="15" customHeight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186"/>
      <c r="BB555" s="43"/>
      <c r="BC555" s="186"/>
      <c r="BD555" s="208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/>
      <c r="CX555" s="43"/>
      <c r="CY555" s="43"/>
      <c r="CZ555" s="43"/>
      <c r="DA555" s="43"/>
      <c r="DB555" s="43"/>
      <c r="DC555" s="43"/>
      <c r="DD555" s="43"/>
      <c r="DE555" s="43"/>
      <c r="DF555" s="43"/>
      <c r="DG555" s="43"/>
      <c r="DH555" s="43"/>
      <c r="DI555" s="43"/>
      <c r="DJ555" s="43"/>
      <c r="DK555" s="43"/>
      <c r="DL555" s="43"/>
      <c r="DM555" s="43"/>
      <c r="DN555" s="43"/>
      <c r="DO555" s="43"/>
      <c r="DP555" s="43"/>
    </row>
    <row r="556" spans="1:120" s="159" customFormat="1" ht="15" customHeight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186"/>
      <c r="BB556" s="43"/>
      <c r="BC556" s="186"/>
      <c r="BD556" s="208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  <c r="DA556" s="43"/>
      <c r="DB556" s="43"/>
      <c r="DC556" s="43"/>
      <c r="DD556" s="43"/>
      <c r="DE556" s="43"/>
      <c r="DF556" s="43"/>
      <c r="DG556" s="43"/>
      <c r="DH556" s="43"/>
      <c r="DI556" s="43"/>
      <c r="DJ556" s="43"/>
      <c r="DK556" s="43"/>
      <c r="DL556" s="43"/>
      <c r="DM556" s="43"/>
      <c r="DN556" s="43"/>
      <c r="DO556" s="43"/>
      <c r="DP556" s="43"/>
    </row>
    <row r="557" spans="1:120" s="159" customFormat="1" ht="15" customHeight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186"/>
      <c r="BB557" s="43"/>
      <c r="BC557" s="186"/>
      <c r="BD557" s="208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  <c r="DA557" s="43"/>
      <c r="DB557" s="43"/>
      <c r="DC557" s="43"/>
      <c r="DD557" s="43"/>
      <c r="DE557" s="43"/>
      <c r="DF557" s="43"/>
      <c r="DG557" s="43"/>
      <c r="DH557" s="43"/>
      <c r="DI557" s="43"/>
      <c r="DJ557" s="43"/>
      <c r="DK557" s="43"/>
      <c r="DL557" s="43"/>
      <c r="DM557" s="43"/>
      <c r="DN557" s="43"/>
      <c r="DO557" s="43"/>
      <c r="DP557" s="43"/>
    </row>
    <row r="558" spans="1:120" s="159" customFormat="1" ht="15" customHeight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186"/>
      <c r="BB558" s="43"/>
      <c r="BC558" s="186"/>
      <c r="BD558" s="208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  <c r="DA558" s="43"/>
      <c r="DB558" s="43"/>
      <c r="DC558" s="43"/>
      <c r="DD558" s="43"/>
      <c r="DE558" s="43"/>
      <c r="DF558" s="43"/>
      <c r="DG558" s="43"/>
      <c r="DH558" s="43"/>
      <c r="DI558" s="43"/>
      <c r="DJ558" s="43"/>
      <c r="DK558" s="43"/>
      <c r="DL558" s="43"/>
      <c r="DM558" s="43"/>
      <c r="DN558" s="43"/>
      <c r="DO558" s="43"/>
      <c r="DP558" s="43"/>
    </row>
    <row r="559" spans="1:120" s="159" customFormat="1" ht="15" customHeight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186"/>
      <c r="BB559" s="43"/>
      <c r="BC559" s="186"/>
      <c r="BD559" s="208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  <c r="DA559" s="43"/>
      <c r="DB559" s="43"/>
      <c r="DC559" s="43"/>
      <c r="DD559" s="43"/>
      <c r="DE559" s="43"/>
      <c r="DF559" s="43"/>
      <c r="DG559" s="43"/>
      <c r="DH559" s="43"/>
      <c r="DI559" s="43"/>
      <c r="DJ559" s="43"/>
      <c r="DK559" s="43"/>
      <c r="DL559" s="43"/>
      <c r="DM559" s="43"/>
      <c r="DN559" s="43"/>
      <c r="DO559" s="43"/>
      <c r="DP559" s="43"/>
    </row>
    <row r="560" spans="1:120" s="159" customFormat="1" ht="15" customHeight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186"/>
      <c r="BB560" s="43"/>
      <c r="BC560" s="186"/>
      <c r="BD560" s="208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  <c r="DA560" s="43"/>
      <c r="DB560" s="43"/>
      <c r="DC560" s="43"/>
      <c r="DD560" s="43"/>
      <c r="DE560" s="43"/>
      <c r="DF560" s="43"/>
      <c r="DG560" s="43"/>
      <c r="DH560" s="43"/>
      <c r="DI560" s="43"/>
      <c r="DJ560" s="43"/>
      <c r="DK560" s="43"/>
      <c r="DL560" s="43"/>
      <c r="DM560" s="43"/>
      <c r="DN560" s="43"/>
      <c r="DO560" s="43"/>
      <c r="DP560" s="43"/>
    </row>
    <row r="561" spans="1:120" s="159" customFormat="1" ht="15" customHeight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186"/>
      <c r="BB561" s="43"/>
      <c r="BC561" s="186"/>
      <c r="BD561" s="208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  <c r="CW561" s="43"/>
      <c r="CX561" s="43"/>
      <c r="CY561" s="43"/>
      <c r="CZ561" s="43"/>
      <c r="DA561" s="43"/>
      <c r="DB561" s="43"/>
      <c r="DC561" s="43"/>
      <c r="DD561" s="43"/>
      <c r="DE561" s="43"/>
      <c r="DF561" s="43"/>
      <c r="DG561" s="43"/>
      <c r="DH561" s="43"/>
      <c r="DI561" s="43"/>
      <c r="DJ561" s="43"/>
      <c r="DK561" s="43"/>
      <c r="DL561" s="43"/>
      <c r="DM561" s="43"/>
      <c r="DN561" s="43"/>
      <c r="DO561" s="43"/>
      <c r="DP561" s="43"/>
    </row>
    <row r="562" spans="1:120" s="159" customFormat="1" ht="15" customHeight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186"/>
      <c r="BB562" s="43"/>
      <c r="BC562" s="186"/>
      <c r="BD562" s="208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  <c r="DA562" s="43"/>
      <c r="DB562" s="43"/>
      <c r="DC562" s="43"/>
      <c r="DD562" s="43"/>
      <c r="DE562" s="43"/>
      <c r="DF562" s="43"/>
      <c r="DG562" s="43"/>
      <c r="DH562" s="43"/>
      <c r="DI562" s="43"/>
      <c r="DJ562" s="43"/>
      <c r="DK562" s="43"/>
      <c r="DL562" s="43"/>
      <c r="DM562" s="43"/>
      <c r="DN562" s="43"/>
      <c r="DO562" s="43"/>
      <c r="DP562" s="43"/>
    </row>
    <row r="563" spans="1:120" s="159" customFormat="1" ht="15" customHeight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186"/>
      <c r="BB563" s="43"/>
      <c r="BC563" s="186"/>
      <c r="BD563" s="208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  <c r="CW563" s="43"/>
      <c r="CX563" s="43"/>
      <c r="CY563" s="43"/>
      <c r="CZ563" s="43"/>
      <c r="DA563" s="43"/>
      <c r="DB563" s="43"/>
      <c r="DC563" s="43"/>
      <c r="DD563" s="43"/>
      <c r="DE563" s="43"/>
      <c r="DF563" s="43"/>
      <c r="DG563" s="43"/>
      <c r="DH563" s="43"/>
      <c r="DI563" s="43"/>
      <c r="DJ563" s="43"/>
      <c r="DK563" s="43"/>
      <c r="DL563" s="43"/>
      <c r="DM563" s="43"/>
      <c r="DN563" s="43"/>
      <c r="DO563" s="43"/>
      <c r="DP563" s="43"/>
    </row>
    <row r="564" spans="1:120" s="159" customFormat="1" ht="15" customHeight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  <c r="AT564" s="43"/>
      <c r="AU564" s="43"/>
      <c r="AV564" s="43"/>
      <c r="AW564" s="43"/>
      <c r="AX564" s="43"/>
      <c r="AY564" s="43"/>
      <c r="AZ564" s="43"/>
      <c r="BA564" s="186"/>
      <c r="BB564" s="43"/>
      <c r="BC564" s="186"/>
      <c r="BD564" s="208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  <c r="DA564" s="43"/>
      <c r="DB564" s="43"/>
      <c r="DC564" s="43"/>
      <c r="DD564" s="43"/>
      <c r="DE564" s="43"/>
      <c r="DF564" s="43"/>
      <c r="DG564" s="43"/>
      <c r="DH564" s="43"/>
      <c r="DI564" s="43"/>
      <c r="DJ564" s="43"/>
      <c r="DK564" s="43"/>
      <c r="DL564" s="43"/>
      <c r="DM564" s="43"/>
      <c r="DN564" s="43"/>
      <c r="DO564" s="43"/>
      <c r="DP564" s="43"/>
    </row>
    <row r="565" spans="1:120" s="159" customFormat="1" ht="15" customHeight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186"/>
      <c r="BB565" s="43"/>
      <c r="BC565" s="186"/>
      <c r="BD565" s="208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  <c r="CW565" s="43"/>
      <c r="CX565" s="43"/>
      <c r="CY565" s="43"/>
      <c r="CZ565" s="43"/>
      <c r="DA565" s="43"/>
      <c r="DB565" s="43"/>
      <c r="DC565" s="43"/>
      <c r="DD565" s="43"/>
      <c r="DE565" s="43"/>
      <c r="DF565" s="43"/>
      <c r="DG565" s="43"/>
      <c r="DH565" s="43"/>
      <c r="DI565" s="43"/>
      <c r="DJ565" s="43"/>
      <c r="DK565" s="43"/>
      <c r="DL565" s="43"/>
      <c r="DM565" s="43"/>
      <c r="DN565" s="43"/>
      <c r="DO565" s="43"/>
      <c r="DP565" s="43"/>
    </row>
    <row r="566" spans="1:120" s="159" customFormat="1" ht="15" customHeight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186"/>
      <c r="BB566" s="43"/>
      <c r="BC566" s="186"/>
      <c r="BD566" s="208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  <c r="DA566" s="43"/>
      <c r="DB566" s="43"/>
      <c r="DC566" s="43"/>
      <c r="DD566" s="43"/>
      <c r="DE566" s="43"/>
      <c r="DF566" s="43"/>
      <c r="DG566" s="43"/>
      <c r="DH566" s="43"/>
      <c r="DI566" s="43"/>
      <c r="DJ566" s="43"/>
      <c r="DK566" s="43"/>
      <c r="DL566" s="43"/>
      <c r="DM566" s="43"/>
      <c r="DN566" s="43"/>
      <c r="DO566" s="43"/>
      <c r="DP566" s="43"/>
    </row>
    <row r="567" spans="1:120" s="159" customFormat="1" ht="15" customHeight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  <c r="AT567" s="43"/>
      <c r="AU567" s="43"/>
      <c r="AV567" s="43"/>
      <c r="AW567" s="43"/>
      <c r="AX567" s="43"/>
      <c r="AY567" s="43"/>
      <c r="AZ567" s="43"/>
      <c r="BA567" s="186"/>
      <c r="BB567" s="43"/>
      <c r="BC567" s="186"/>
      <c r="BD567" s="208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  <c r="CW567" s="43"/>
      <c r="CX567" s="43"/>
      <c r="CY567" s="43"/>
      <c r="CZ567" s="43"/>
      <c r="DA567" s="43"/>
      <c r="DB567" s="43"/>
      <c r="DC567" s="43"/>
      <c r="DD567" s="43"/>
      <c r="DE567" s="43"/>
      <c r="DF567" s="43"/>
      <c r="DG567" s="43"/>
      <c r="DH567" s="43"/>
      <c r="DI567" s="43"/>
      <c r="DJ567" s="43"/>
      <c r="DK567" s="43"/>
      <c r="DL567" s="43"/>
      <c r="DM567" s="43"/>
      <c r="DN567" s="43"/>
      <c r="DO567" s="43"/>
      <c r="DP567" s="43"/>
    </row>
    <row r="568" spans="1:120" s="159" customFormat="1" ht="15" customHeight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186"/>
      <c r="BB568" s="43"/>
      <c r="BC568" s="186"/>
      <c r="BD568" s="208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  <c r="DA568" s="43"/>
      <c r="DB568" s="43"/>
      <c r="DC568" s="43"/>
      <c r="DD568" s="43"/>
      <c r="DE568" s="43"/>
      <c r="DF568" s="43"/>
      <c r="DG568" s="43"/>
      <c r="DH568" s="43"/>
      <c r="DI568" s="43"/>
      <c r="DJ568" s="43"/>
      <c r="DK568" s="43"/>
      <c r="DL568" s="43"/>
      <c r="DM568" s="43"/>
      <c r="DN568" s="43"/>
      <c r="DO568" s="43"/>
      <c r="DP568" s="43"/>
    </row>
    <row r="569" spans="1:120" s="159" customFormat="1" ht="15" customHeight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186"/>
      <c r="BB569" s="43"/>
      <c r="BC569" s="186"/>
      <c r="BD569" s="208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  <c r="CW569" s="43"/>
      <c r="CX569" s="43"/>
      <c r="CY569" s="43"/>
      <c r="CZ569" s="43"/>
      <c r="DA569" s="43"/>
      <c r="DB569" s="43"/>
      <c r="DC569" s="43"/>
      <c r="DD569" s="43"/>
      <c r="DE569" s="43"/>
      <c r="DF569" s="43"/>
      <c r="DG569" s="43"/>
      <c r="DH569" s="43"/>
      <c r="DI569" s="43"/>
      <c r="DJ569" s="43"/>
      <c r="DK569" s="43"/>
      <c r="DL569" s="43"/>
      <c r="DM569" s="43"/>
      <c r="DN569" s="43"/>
      <c r="DO569" s="43"/>
      <c r="DP569" s="43"/>
    </row>
    <row r="570" spans="1:120" s="159" customFormat="1" ht="15" customHeight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  <c r="AT570" s="43"/>
      <c r="AU570" s="43"/>
      <c r="AV570" s="43"/>
      <c r="AW570" s="43"/>
      <c r="AX570" s="43"/>
      <c r="AY570" s="43"/>
      <c r="AZ570" s="43"/>
      <c r="BA570" s="186"/>
      <c r="BB570" s="43"/>
      <c r="BC570" s="186"/>
      <c r="BD570" s="208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  <c r="DA570" s="43"/>
      <c r="DB570" s="43"/>
      <c r="DC570" s="43"/>
      <c r="DD570" s="43"/>
      <c r="DE570" s="43"/>
      <c r="DF570" s="43"/>
      <c r="DG570" s="43"/>
      <c r="DH570" s="43"/>
      <c r="DI570" s="43"/>
      <c r="DJ570" s="43"/>
      <c r="DK570" s="43"/>
      <c r="DL570" s="43"/>
      <c r="DM570" s="43"/>
      <c r="DN570" s="43"/>
      <c r="DO570" s="43"/>
      <c r="DP570" s="43"/>
    </row>
    <row r="571" spans="1:120" s="159" customFormat="1" ht="15" customHeight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186"/>
      <c r="BB571" s="43"/>
      <c r="BC571" s="186"/>
      <c r="BD571" s="208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  <c r="CW571" s="43"/>
      <c r="CX571" s="43"/>
      <c r="CY571" s="43"/>
      <c r="CZ571" s="43"/>
      <c r="DA571" s="43"/>
      <c r="DB571" s="43"/>
      <c r="DC571" s="43"/>
      <c r="DD571" s="43"/>
      <c r="DE571" s="43"/>
      <c r="DF571" s="43"/>
      <c r="DG571" s="43"/>
      <c r="DH571" s="43"/>
      <c r="DI571" s="43"/>
      <c r="DJ571" s="43"/>
      <c r="DK571" s="43"/>
      <c r="DL571" s="43"/>
      <c r="DM571" s="43"/>
      <c r="DN571" s="43"/>
      <c r="DO571" s="43"/>
      <c r="DP571" s="43"/>
    </row>
    <row r="572" spans="1:120" s="159" customFormat="1" ht="15" customHeight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186"/>
      <c r="BB572" s="43"/>
      <c r="BC572" s="186"/>
      <c r="BD572" s="208"/>
      <c r="BE572" s="43"/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  <c r="DA572" s="43"/>
      <c r="DB572" s="43"/>
      <c r="DC572" s="43"/>
      <c r="DD572" s="43"/>
      <c r="DE572" s="43"/>
      <c r="DF572" s="43"/>
      <c r="DG572" s="43"/>
      <c r="DH572" s="43"/>
      <c r="DI572" s="43"/>
      <c r="DJ572" s="43"/>
      <c r="DK572" s="43"/>
      <c r="DL572" s="43"/>
      <c r="DM572" s="43"/>
      <c r="DN572" s="43"/>
      <c r="DO572" s="43"/>
      <c r="DP572" s="43"/>
    </row>
    <row r="573" spans="1:120" s="159" customFormat="1" ht="15" customHeight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186"/>
      <c r="BB573" s="43"/>
      <c r="BC573" s="186"/>
      <c r="BD573" s="208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  <c r="DA573" s="43"/>
      <c r="DB573" s="43"/>
      <c r="DC573" s="43"/>
      <c r="DD573" s="43"/>
      <c r="DE573" s="43"/>
      <c r="DF573" s="43"/>
      <c r="DG573" s="43"/>
      <c r="DH573" s="43"/>
      <c r="DI573" s="43"/>
      <c r="DJ573" s="43"/>
      <c r="DK573" s="43"/>
      <c r="DL573" s="43"/>
      <c r="DM573" s="43"/>
      <c r="DN573" s="43"/>
      <c r="DO573" s="43"/>
      <c r="DP573" s="43"/>
    </row>
    <row r="574" spans="1:120" s="159" customFormat="1" ht="15" customHeight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186"/>
      <c r="BB574" s="43"/>
      <c r="BC574" s="186"/>
      <c r="BD574" s="208"/>
      <c r="BE574" s="43"/>
      <c r="BF574" s="43"/>
      <c r="BG574" s="43"/>
      <c r="BH574" s="43"/>
      <c r="BI574" s="43"/>
      <c r="BJ574" s="43"/>
      <c r="BK574" s="43"/>
      <c r="BL574" s="43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  <c r="DA574" s="43"/>
      <c r="DB574" s="43"/>
      <c r="DC574" s="43"/>
      <c r="DD574" s="43"/>
      <c r="DE574" s="43"/>
      <c r="DF574" s="43"/>
      <c r="DG574" s="43"/>
      <c r="DH574" s="43"/>
      <c r="DI574" s="43"/>
      <c r="DJ574" s="43"/>
      <c r="DK574" s="43"/>
      <c r="DL574" s="43"/>
      <c r="DM574" s="43"/>
      <c r="DN574" s="43"/>
      <c r="DO574" s="43"/>
      <c r="DP574" s="43"/>
    </row>
    <row r="575" spans="1:120" s="159" customFormat="1" ht="15" customHeight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186"/>
      <c r="BB575" s="43"/>
      <c r="BC575" s="186"/>
      <c r="BD575" s="208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  <c r="CW575" s="43"/>
      <c r="CX575" s="43"/>
      <c r="CY575" s="43"/>
      <c r="CZ575" s="43"/>
      <c r="DA575" s="43"/>
      <c r="DB575" s="43"/>
      <c r="DC575" s="43"/>
      <c r="DD575" s="43"/>
      <c r="DE575" s="43"/>
      <c r="DF575" s="43"/>
      <c r="DG575" s="43"/>
      <c r="DH575" s="43"/>
      <c r="DI575" s="43"/>
      <c r="DJ575" s="43"/>
      <c r="DK575" s="43"/>
      <c r="DL575" s="43"/>
      <c r="DM575" s="43"/>
      <c r="DN575" s="43"/>
      <c r="DO575" s="43"/>
      <c r="DP575" s="43"/>
    </row>
    <row r="576" spans="1:120" s="159" customFormat="1" ht="15" customHeight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186"/>
      <c r="BB576" s="43"/>
      <c r="BC576" s="186"/>
      <c r="BD576" s="208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  <c r="DA576" s="43"/>
      <c r="DB576" s="43"/>
      <c r="DC576" s="43"/>
      <c r="DD576" s="43"/>
      <c r="DE576" s="43"/>
      <c r="DF576" s="43"/>
      <c r="DG576" s="43"/>
      <c r="DH576" s="43"/>
      <c r="DI576" s="43"/>
      <c r="DJ576" s="43"/>
      <c r="DK576" s="43"/>
      <c r="DL576" s="43"/>
      <c r="DM576" s="43"/>
      <c r="DN576" s="43"/>
      <c r="DO576" s="43"/>
      <c r="DP576" s="43"/>
    </row>
    <row r="577" spans="1:120" s="159" customFormat="1" ht="15" customHeight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186"/>
      <c r="BB577" s="43"/>
      <c r="BC577" s="186"/>
      <c r="BD577" s="208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3"/>
      <c r="CK577" s="43"/>
      <c r="CL577" s="43"/>
      <c r="CM577" s="43"/>
      <c r="CN577" s="43"/>
      <c r="CO577" s="43"/>
      <c r="CP577" s="43"/>
      <c r="CQ577" s="43"/>
      <c r="CR577" s="43"/>
      <c r="CS577" s="43"/>
      <c r="CT577" s="43"/>
      <c r="CU577" s="43"/>
      <c r="CV577" s="43"/>
      <c r="CW577" s="43"/>
      <c r="CX577" s="43"/>
      <c r="CY577" s="43"/>
      <c r="CZ577" s="43"/>
      <c r="DA577" s="43"/>
      <c r="DB577" s="43"/>
      <c r="DC577" s="43"/>
      <c r="DD577" s="43"/>
      <c r="DE577" s="43"/>
      <c r="DF577" s="43"/>
      <c r="DG577" s="43"/>
      <c r="DH577" s="43"/>
      <c r="DI577" s="43"/>
      <c r="DJ577" s="43"/>
      <c r="DK577" s="43"/>
      <c r="DL577" s="43"/>
      <c r="DM577" s="43"/>
      <c r="DN577" s="43"/>
      <c r="DO577" s="43"/>
      <c r="DP577" s="43"/>
    </row>
    <row r="578" spans="1:120" s="159" customFormat="1" ht="15" customHeight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186"/>
      <c r="BB578" s="43"/>
      <c r="BC578" s="186"/>
      <c r="BD578" s="208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3"/>
      <c r="CK578" s="43"/>
      <c r="CL578" s="43"/>
      <c r="CM578" s="43"/>
      <c r="CN578" s="43"/>
      <c r="CO578" s="43"/>
      <c r="CP578" s="43"/>
      <c r="CQ578" s="43"/>
      <c r="CR578" s="43"/>
      <c r="CS578" s="43"/>
      <c r="CT578" s="43"/>
      <c r="CU578" s="43"/>
      <c r="CV578" s="43"/>
      <c r="CW578" s="43"/>
      <c r="CX578" s="43"/>
      <c r="CY578" s="43"/>
      <c r="CZ578" s="43"/>
      <c r="DA578" s="43"/>
      <c r="DB578" s="43"/>
      <c r="DC578" s="43"/>
      <c r="DD578" s="43"/>
      <c r="DE578" s="43"/>
      <c r="DF578" s="43"/>
      <c r="DG578" s="43"/>
      <c r="DH578" s="43"/>
      <c r="DI578" s="43"/>
      <c r="DJ578" s="43"/>
      <c r="DK578" s="43"/>
      <c r="DL578" s="43"/>
      <c r="DM578" s="43"/>
      <c r="DN578" s="43"/>
      <c r="DO578" s="43"/>
      <c r="DP578" s="43"/>
    </row>
    <row r="579" spans="1:120" s="159" customFormat="1" ht="15" customHeight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186"/>
      <c r="BB579" s="43"/>
      <c r="BC579" s="186"/>
      <c r="BD579" s="208"/>
      <c r="BE579" s="43"/>
      <c r="BF579" s="43"/>
      <c r="BG579" s="43"/>
      <c r="BH579" s="43"/>
      <c r="BI579" s="43"/>
      <c r="BJ579" s="43"/>
      <c r="BK579" s="43"/>
      <c r="BL579" s="43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3"/>
      <c r="CK579" s="43"/>
      <c r="CL579" s="43"/>
      <c r="CM579" s="43"/>
      <c r="CN579" s="43"/>
      <c r="CO579" s="43"/>
      <c r="CP579" s="43"/>
      <c r="CQ579" s="43"/>
      <c r="CR579" s="43"/>
      <c r="CS579" s="43"/>
      <c r="CT579" s="43"/>
      <c r="CU579" s="43"/>
      <c r="CV579" s="43"/>
      <c r="CW579" s="43"/>
      <c r="CX579" s="43"/>
      <c r="CY579" s="43"/>
      <c r="CZ579" s="43"/>
      <c r="DA579" s="43"/>
      <c r="DB579" s="43"/>
      <c r="DC579" s="43"/>
      <c r="DD579" s="43"/>
      <c r="DE579" s="43"/>
      <c r="DF579" s="43"/>
      <c r="DG579" s="43"/>
      <c r="DH579" s="43"/>
      <c r="DI579" s="43"/>
      <c r="DJ579" s="43"/>
      <c r="DK579" s="43"/>
      <c r="DL579" s="43"/>
      <c r="DM579" s="43"/>
      <c r="DN579" s="43"/>
      <c r="DO579" s="43"/>
      <c r="DP579" s="43"/>
    </row>
    <row r="580" spans="1:120" s="159" customFormat="1" ht="15" customHeight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186"/>
      <c r="BB580" s="43"/>
      <c r="BC580" s="186"/>
      <c r="BD580" s="208"/>
      <c r="BE580" s="43"/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3"/>
      <c r="CK580" s="43"/>
      <c r="CL580" s="43"/>
      <c r="CM580" s="43"/>
      <c r="CN580" s="43"/>
      <c r="CO580" s="43"/>
      <c r="CP580" s="43"/>
      <c r="CQ580" s="43"/>
      <c r="CR580" s="43"/>
      <c r="CS580" s="43"/>
      <c r="CT580" s="43"/>
      <c r="CU580" s="43"/>
      <c r="CV580" s="43"/>
      <c r="CW580" s="43"/>
      <c r="CX580" s="43"/>
      <c r="CY580" s="43"/>
      <c r="CZ580" s="43"/>
      <c r="DA580" s="43"/>
      <c r="DB580" s="43"/>
      <c r="DC580" s="43"/>
      <c r="DD580" s="43"/>
      <c r="DE580" s="43"/>
      <c r="DF580" s="43"/>
      <c r="DG580" s="43"/>
      <c r="DH580" s="43"/>
      <c r="DI580" s="43"/>
      <c r="DJ580" s="43"/>
      <c r="DK580" s="43"/>
      <c r="DL580" s="43"/>
      <c r="DM580" s="43"/>
      <c r="DN580" s="43"/>
      <c r="DO580" s="43"/>
      <c r="DP580" s="43"/>
    </row>
    <row r="581" spans="1:120" s="159" customFormat="1" ht="15" customHeight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  <c r="AT581" s="43"/>
      <c r="AU581" s="43"/>
      <c r="AV581" s="43"/>
      <c r="AW581" s="43"/>
      <c r="AX581" s="43"/>
      <c r="AY581" s="43"/>
      <c r="AZ581" s="43"/>
      <c r="BA581" s="186"/>
      <c r="BB581" s="43"/>
      <c r="BC581" s="186"/>
      <c r="BD581" s="208"/>
      <c r="BE581" s="43"/>
      <c r="BF581" s="43"/>
      <c r="BG581" s="43"/>
      <c r="BH581" s="43"/>
      <c r="BI581" s="43"/>
      <c r="BJ581" s="43"/>
      <c r="BK581" s="43"/>
      <c r="BL581" s="43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3"/>
      <c r="CK581" s="43"/>
      <c r="CL581" s="43"/>
      <c r="CM581" s="43"/>
      <c r="CN581" s="43"/>
      <c r="CO581" s="43"/>
      <c r="CP581" s="43"/>
      <c r="CQ581" s="43"/>
      <c r="CR581" s="43"/>
      <c r="CS581" s="43"/>
      <c r="CT581" s="43"/>
      <c r="CU581" s="43"/>
      <c r="CV581" s="43"/>
      <c r="CW581" s="43"/>
      <c r="CX581" s="43"/>
      <c r="CY581" s="43"/>
      <c r="CZ581" s="43"/>
      <c r="DA581" s="43"/>
      <c r="DB581" s="43"/>
      <c r="DC581" s="43"/>
      <c r="DD581" s="43"/>
      <c r="DE581" s="43"/>
      <c r="DF581" s="43"/>
      <c r="DG581" s="43"/>
      <c r="DH581" s="43"/>
      <c r="DI581" s="43"/>
      <c r="DJ581" s="43"/>
      <c r="DK581" s="43"/>
      <c r="DL581" s="43"/>
      <c r="DM581" s="43"/>
      <c r="DN581" s="43"/>
      <c r="DO581" s="43"/>
      <c r="DP581" s="43"/>
    </row>
    <row r="582" spans="1:120" s="159" customFormat="1" ht="15" customHeight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186"/>
      <c r="BB582" s="43"/>
      <c r="BC582" s="186"/>
      <c r="BD582" s="208"/>
      <c r="BE582" s="43"/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3"/>
      <c r="CK582" s="43"/>
      <c r="CL582" s="43"/>
      <c r="CM582" s="43"/>
      <c r="CN582" s="43"/>
      <c r="CO582" s="43"/>
      <c r="CP582" s="43"/>
      <c r="CQ582" s="43"/>
      <c r="CR582" s="43"/>
      <c r="CS582" s="43"/>
      <c r="CT582" s="43"/>
      <c r="CU582" s="43"/>
      <c r="CV582" s="43"/>
      <c r="CW582" s="43"/>
      <c r="CX582" s="43"/>
      <c r="CY582" s="43"/>
      <c r="CZ582" s="43"/>
      <c r="DA582" s="43"/>
      <c r="DB582" s="43"/>
      <c r="DC582" s="43"/>
      <c r="DD582" s="43"/>
      <c r="DE582" s="43"/>
      <c r="DF582" s="43"/>
      <c r="DG582" s="43"/>
      <c r="DH582" s="43"/>
      <c r="DI582" s="43"/>
      <c r="DJ582" s="43"/>
      <c r="DK582" s="43"/>
      <c r="DL582" s="43"/>
      <c r="DM582" s="43"/>
      <c r="DN582" s="43"/>
      <c r="DO582" s="43"/>
      <c r="DP582" s="43"/>
    </row>
    <row r="583" spans="1:120" s="159" customFormat="1" ht="15" customHeight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  <c r="AT583" s="43"/>
      <c r="AU583" s="43"/>
      <c r="AV583" s="43"/>
      <c r="AW583" s="43"/>
      <c r="AX583" s="43"/>
      <c r="AY583" s="43"/>
      <c r="AZ583" s="43"/>
      <c r="BA583" s="186"/>
      <c r="BB583" s="43"/>
      <c r="BC583" s="186"/>
      <c r="BD583" s="208"/>
      <c r="BE583" s="43"/>
      <c r="BF583" s="43"/>
      <c r="BG583" s="43"/>
      <c r="BH583" s="43"/>
      <c r="BI583" s="43"/>
      <c r="BJ583" s="43"/>
      <c r="BK583" s="43"/>
      <c r="BL583" s="43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3"/>
      <c r="CK583" s="43"/>
      <c r="CL583" s="43"/>
      <c r="CM583" s="43"/>
      <c r="CN583" s="43"/>
      <c r="CO583" s="43"/>
      <c r="CP583" s="43"/>
      <c r="CQ583" s="43"/>
      <c r="CR583" s="43"/>
      <c r="CS583" s="43"/>
      <c r="CT583" s="43"/>
      <c r="CU583" s="43"/>
      <c r="CV583" s="43"/>
      <c r="CW583" s="43"/>
      <c r="CX583" s="43"/>
      <c r="CY583" s="43"/>
      <c r="CZ583" s="43"/>
      <c r="DA583" s="43"/>
      <c r="DB583" s="43"/>
      <c r="DC583" s="43"/>
      <c r="DD583" s="43"/>
      <c r="DE583" s="43"/>
      <c r="DF583" s="43"/>
      <c r="DG583" s="43"/>
      <c r="DH583" s="43"/>
      <c r="DI583" s="43"/>
      <c r="DJ583" s="43"/>
      <c r="DK583" s="43"/>
      <c r="DL583" s="43"/>
      <c r="DM583" s="43"/>
      <c r="DN583" s="43"/>
      <c r="DO583" s="43"/>
      <c r="DP583" s="43"/>
    </row>
    <row r="584" spans="1:120" s="159" customFormat="1" ht="15" customHeight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  <c r="AT584" s="43"/>
      <c r="AU584" s="43"/>
      <c r="AV584" s="43"/>
      <c r="AW584" s="43"/>
      <c r="AX584" s="43"/>
      <c r="AY584" s="43"/>
      <c r="AZ584" s="43"/>
      <c r="BA584" s="186"/>
      <c r="BB584" s="43"/>
      <c r="BC584" s="186"/>
      <c r="BD584" s="208"/>
      <c r="BE584" s="43"/>
      <c r="BF584" s="43"/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3"/>
      <c r="CK584" s="43"/>
      <c r="CL584" s="43"/>
      <c r="CM584" s="43"/>
      <c r="CN584" s="43"/>
      <c r="CO584" s="43"/>
      <c r="CP584" s="43"/>
      <c r="CQ584" s="43"/>
      <c r="CR584" s="43"/>
      <c r="CS584" s="43"/>
      <c r="CT584" s="43"/>
      <c r="CU584" s="43"/>
      <c r="CV584" s="43"/>
      <c r="CW584" s="43"/>
      <c r="CX584" s="43"/>
      <c r="CY584" s="43"/>
      <c r="CZ584" s="43"/>
      <c r="DA584" s="43"/>
      <c r="DB584" s="43"/>
      <c r="DC584" s="43"/>
      <c r="DD584" s="43"/>
      <c r="DE584" s="43"/>
      <c r="DF584" s="43"/>
      <c r="DG584" s="43"/>
      <c r="DH584" s="43"/>
      <c r="DI584" s="43"/>
      <c r="DJ584" s="43"/>
      <c r="DK584" s="43"/>
      <c r="DL584" s="43"/>
      <c r="DM584" s="43"/>
      <c r="DN584" s="43"/>
      <c r="DO584" s="43"/>
      <c r="DP584" s="43"/>
    </row>
    <row r="585" spans="1:120" s="159" customFormat="1" ht="15" customHeight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  <c r="AT585" s="43"/>
      <c r="AU585" s="43"/>
      <c r="AV585" s="43"/>
      <c r="AW585" s="43"/>
      <c r="AX585" s="43"/>
      <c r="AY585" s="43"/>
      <c r="AZ585" s="43"/>
      <c r="BA585" s="186"/>
      <c r="BB585" s="43"/>
      <c r="BC585" s="186"/>
      <c r="BD585" s="208"/>
      <c r="BE585" s="43"/>
      <c r="BF585" s="43"/>
      <c r="BG585" s="43"/>
      <c r="BH585" s="43"/>
      <c r="BI585" s="43"/>
      <c r="BJ585" s="43"/>
      <c r="BK585" s="43"/>
      <c r="BL585" s="43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3"/>
      <c r="CK585" s="43"/>
      <c r="CL585" s="43"/>
      <c r="CM585" s="43"/>
      <c r="CN585" s="43"/>
      <c r="CO585" s="43"/>
      <c r="CP585" s="43"/>
      <c r="CQ585" s="43"/>
      <c r="CR585" s="43"/>
      <c r="CS585" s="43"/>
      <c r="CT585" s="43"/>
      <c r="CU585" s="43"/>
      <c r="CV585" s="43"/>
      <c r="CW585" s="43"/>
      <c r="CX585" s="43"/>
      <c r="CY585" s="43"/>
      <c r="CZ585" s="43"/>
      <c r="DA585" s="43"/>
      <c r="DB585" s="43"/>
      <c r="DC585" s="43"/>
      <c r="DD585" s="43"/>
      <c r="DE585" s="43"/>
      <c r="DF585" s="43"/>
      <c r="DG585" s="43"/>
      <c r="DH585" s="43"/>
      <c r="DI585" s="43"/>
      <c r="DJ585" s="43"/>
      <c r="DK585" s="43"/>
      <c r="DL585" s="43"/>
      <c r="DM585" s="43"/>
      <c r="DN585" s="43"/>
      <c r="DO585" s="43"/>
      <c r="DP585" s="43"/>
    </row>
    <row r="586" spans="1:120" s="159" customFormat="1" ht="15" customHeight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186"/>
      <c r="BB586" s="43"/>
      <c r="BC586" s="186"/>
      <c r="BD586" s="208"/>
      <c r="BE586" s="43"/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3"/>
      <c r="CK586" s="43"/>
      <c r="CL586" s="43"/>
      <c r="CM586" s="43"/>
      <c r="CN586" s="43"/>
      <c r="CO586" s="43"/>
      <c r="CP586" s="43"/>
      <c r="CQ586" s="43"/>
      <c r="CR586" s="43"/>
      <c r="CS586" s="43"/>
      <c r="CT586" s="43"/>
      <c r="CU586" s="43"/>
      <c r="CV586" s="43"/>
      <c r="CW586" s="43"/>
      <c r="CX586" s="43"/>
      <c r="CY586" s="43"/>
      <c r="CZ586" s="43"/>
      <c r="DA586" s="43"/>
      <c r="DB586" s="43"/>
      <c r="DC586" s="43"/>
      <c r="DD586" s="43"/>
      <c r="DE586" s="43"/>
      <c r="DF586" s="43"/>
      <c r="DG586" s="43"/>
      <c r="DH586" s="43"/>
      <c r="DI586" s="43"/>
      <c r="DJ586" s="43"/>
      <c r="DK586" s="43"/>
      <c r="DL586" s="43"/>
      <c r="DM586" s="43"/>
      <c r="DN586" s="43"/>
      <c r="DO586" s="43"/>
      <c r="DP586" s="43"/>
    </row>
    <row r="587" spans="1:120" s="159" customFormat="1" ht="15" customHeight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186"/>
      <c r="BB587" s="43"/>
      <c r="BC587" s="186"/>
      <c r="BD587" s="208"/>
      <c r="BE587" s="43"/>
      <c r="BF587" s="43"/>
      <c r="BG587" s="43"/>
      <c r="BH587" s="43"/>
      <c r="BI587" s="43"/>
      <c r="BJ587" s="43"/>
      <c r="BK587" s="43"/>
      <c r="BL587" s="43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  <c r="CW587" s="43"/>
      <c r="CX587" s="43"/>
      <c r="CY587" s="43"/>
      <c r="CZ587" s="43"/>
      <c r="DA587" s="43"/>
      <c r="DB587" s="43"/>
      <c r="DC587" s="43"/>
      <c r="DD587" s="43"/>
      <c r="DE587" s="43"/>
      <c r="DF587" s="43"/>
      <c r="DG587" s="43"/>
      <c r="DH587" s="43"/>
      <c r="DI587" s="43"/>
      <c r="DJ587" s="43"/>
      <c r="DK587" s="43"/>
      <c r="DL587" s="43"/>
      <c r="DM587" s="43"/>
      <c r="DN587" s="43"/>
      <c r="DO587" s="43"/>
      <c r="DP587" s="43"/>
    </row>
    <row r="588" spans="1:120" s="159" customFormat="1" ht="15" customHeight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186"/>
      <c r="BB588" s="43"/>
      <c r="BC588" s="186"/>
      <c r="BD588" s="208"/>
      <c r="BE588" s="43"/>
      <c r="BF588" s="43"/>
      <c r="BG588" s="43"/>
      <c r="BH588" s="43"/>
      <c r="BI588" s="43"/>
      <c r="BJ588" s="43"/>
      <c r="BK588" s="43"/>
      <c r="BL588" s="43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3"/>
      <c r="CK588" s="43"/>
      <c r="CL588" s="43"/>
      <c r="CM588" s="43"/>
      <c r="CN588" s="43"/>
      <c r="CO588" s="43"/>
      <c r="CP588" s="43"/>
      <c r="CQ588" s="43"/>
      <c r="CR588" s="43"/>
      <c r="CS588" s="43"/>
      <c r="CT588" s="43"/>
      <c r="CU588" s="43"/>
      <c r="CV588" s="43"/>
      <c r="CW588" s="43"/>
      <c r="CX588" s="43"/>
      <c r="CY588" s="43"/>
      <c r="CZ588" s="43"/>
      <c r="DA588" s="43"/>
      <c r="DB588" s="43"/>
      <c r="DC588" s="43"/>
      <c r="DD588" s="43"/>
      <c r="DE588" s="43"/>
      <c r="DF588" s="43"/>
      <c r="DG588" s="43"/>
      <c r="DH588" s="43"/>
      <c r="DI588" s="43"/>
      <c r="DJ588" s="43"/>
      <c r="DK588" s="43"/>
      <c r="DL588" s="43"/>
      <c r="DM588" s="43"/>
      <c r="DN588" s="43"/>
      <c r="DO588" s="43"/>
      <c r="DP588" s="43"/>
    </row>
    <row r="589" spans="1:120" s="159" customFormat="1" ht="15" customHeight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  <c r="AT589" s="43"/>
      <c r="AU589" s="43"/>
      <c r="AV589" s="43"/>
      <c r="AW589" s="43"/>
      <c r="AX589" s="43"/>
      <c r="AY589" s="43"/>
      <c r="AZ589" s="43"/>
      <c r="BA589" s="186"/>
      <c r="BB589" s="43"/>
      <c r="BC589" s="186"/>
      <c r="BD589" s="208"/>
      <c r="BE589" s="43"/>
      <c r="BF589" s="43"/>
      <c r="BG589" s="43"/>
      <c r="BH589" s="43"/>
      <c r="BI589" s="43"/>
      <c r="BJ589" s="43"/>
      <c r="BK589" s="43"/>
      <c r="BL589" s="43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3"/>
      <c r="CK589" s="43"/>
      <c r="CL589" s="43"/>
      <c r="CM589" s="43"/>
      <c r="CN589" s="43"/>
      <c r="CO589" s="43"/>
      <c r="CP589" s="43"/>
      <c r="CQ589" s="43"/>
      <c r="CR589" s="43"/>
      <c r="CS589" s="43"/>
      <c r="CT589" s="43"/>
      <c r="CU589" s="43"/>
      <c r="CV589" s="43"/>
      <c r="CW589" s="43"/>
      <c r="CX589" s="43"/>
      <c r="CY589" s="43"/>
      <c r="CZ589" s="43"/>
      <c r="DA589" s="43"/>
      <c r="DB589" s="43"/>
      <c r="DC589" s="43"/>
      <c r="DD589" s="43"/>
      <c r="DE589" s="43"/>
      <c r="DF589" s="43"/>
      <c r="DG589" s="43"/>
      <c r="DH589" s="43"/>
      <c r="DI589" s="43"/>
      <c r="DJ589" s="43"/>
      <c r="DK589" s="43"/>
      <c r="DL589" s="43"/>
      <c r="DM589" s="43"/>
      <c r="DN589" s="43"/>
      <c r="DO589" s="43"/>
      <c r="DP589" s="43"/>
    </row>
    <row r="590" spans="1:120" s="159" customFormat="1" ht="15" customHeight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186"/>
      <c r="BB590" s="43"/>
      <c r="BC590" s="186"/>
      <c r="BD590" s="208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  <c r="DA590" s="43"/>
      <c r="DB590" s="43"/>
      <c r="DC590" s="43"/>
      <c r="DD590" s="43"/>
      <c r="DE590" s="43"/>
      <c r="DF590" s="43"/>
      <c r="DG590" s="43"/>
      <c r="DH590" s="43"/>
      <c r="DI590" s="43"/>
      <c r="DJ590" s="43"/>
      <c r="DK590" s="43"/>
      <c r="DL590" s="43"/>
      <c r="DM590" s="43"/>
      <c r="DN590" s="43"/>
      <c r="DO590" s="43"/>
      <c r="DP590" s="43"/>
    </row>
    <row r="591" spans="1:120" s="159" customFormat="1" ht="15" customHeight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186"/>
      <c r="BB591" s="43"/>
      <c r="BC591" s="186"/>
      <c r="BD591" s="208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3"/>
      <c r="CK591" s="43"/>
      <c r="CL591" s="43"/>
      <c r="CM591" s="43"/>
      <c r="CN591" s="43"/>
      <c r="CO591" s="43"/>
      <c r="CP591" s="43"/>
      <c r="CQ591" s="43"/>
      <c r="CR591" s="43"/>
      <c r="CS591" s="43"/>
      <c r="CT591" s="43"/>
      <c r="CU591" s="43"/>
      <c r="CV591" s="43"/>
      <c r="CW591" s="43"/>
      <c r="CX591" s="43"/>
      <c r="CY591" s="43"/>
      <c r="CZ591" s="43"/>
      <c r="DA591" s="43"/>
      <c r="DB591" s="43"/>
      <c r="DC591" s="43"/>
      <c r="DD591" s="43"/>
      <c r="DE591" s="43"/>
      <c r="DF591" s="43"/>
      <c r="DG591" s="43"/>
      <c r="DH591" s="43"/>
      <c r="DI591" s="43"/>
      <c r="DJ591" s="43"/>
      <c r="DK591" s="43"/>
      <c r="DL591" s="43"/>
      <c r="DM591" s="43"/>
      <c r="DN591" s="43"/>
      <c r="DO591" s="43"/>
      <c r="DP591" s="43"/>
    </row>
    <row r="592" spans="1:120" s="159" customFormat="1" ht="15" customHeight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186"/>
      <c r="BB592" s="43"/>
      <c r="BC592" s="186"/>
      <c r="BD592" s="208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  <c r="CW592" s="43"/>
      <c r="CX592" s="43"/>
      <c r="CY592" s="43"/>
      <c r="CZ592" s="43"/>
      <c r="DA592" s="43"/>
      <c r="DB592" s="43"/>
      <c r="DC592" s="43"/>
      <c r="DD592" s="43"/>
      <c r="DE592" s="43"/>
      <c r="DF592" s="43"/>
      <c r="DG592" s="43"/>
      <c r="DH592" s="43"/>
      <c r="DI592" s="43"/>
      <c r="DJ592" s="43"/>
      <c r="DK592" s="43"/>
      <c r="DL592" s="43"/>
      <c r="DM592" s="43"/>
      <c r="DN592" s="43"/>
      <c r="DO592" s="43"/>
      <c r="DP592" s="43"/>
    </row>
    <row r="593" spans="1:125" s="159" customFormat="1" ht="15" customHeight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186"/>
      <c r="BB593" s="43"/>
      <c r="BC593" s="186"/>
      <c r="BD593" s="208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3"/>
      <c r="CK593" s="43"/>
      <c r="CL593" s="43"/>
      <c r="CM593" s="43"/>
      <c r="CN593" s="43"/>
      <c r="CO593" s="43"/>
      <c r="CP593" s="43"/>
      <c r="CQ593" s="43"/>
      <c r="CR593" s="43"/>
      <c r="CS593" s="43"/>
      <c r="CT593" s="43"/>
      <c r="CU593" s="43"/>
      <c r="CV593" s="43"/>
      <c r="CW593" s="43"/>
      <c r="CX593" s="43"/>
      <c r="CY593" s="43"/>
      <c r="CZ593" s="43"/>
      <c r="DA593" s="43"/>
      <c r="DB593" s="43"/>
      <c r="DC593" s="43"/>
      <c r="DD593" s="43"/>
      <c r="DE593" s="43"/>
      <c r="DF593" s="43"/>
      <c r="DG593" s="43"/>
      <c r="DH593" s="43"/>
      <c r="DI593" s="43"/>
      <c r="DJ593" s="43"/>
      <c r="DK593" s="43"/>
      <c r="DL593" s="43"/>
      <c r="DM593" s="43"/>
      <c r="DN593" s="43"/>
      <c r="DO593" s="43"/>
      <c r="DP593" s="43"/>
    </row>
    <row r="594" spans="1:125" s="159" customFormat="1" ht="15" customHeight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186"/>
      <c r="BB594" s="43"/>
      <c r="BC594" s="186"/>
      <c r="BD594" s="208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  <c r="CW594" s="43"/>
      <c r="CX594" s="43"/>
      <c r="CY594" s="43"/>
      <c r="CZ594" s="43"/>
      <c r="DA594" s="43"/>
      <c r="DB594" s="43"/>
      <c r="DC594" s="43"/>
      <c r="DD594" s="43"/>
      <c r="DE594" s="43"/>
      <c r="DF594" s="43"/>
      <c r="DG594" s="43"/>
      <c r="DH594" s="43"/>
      <c r="DI594" s="43"/>
      <c r="DJ594" s="43"/>
      <c r="DK594" s="43"/>
      <c r="DL594" s="43"/>
      <c r="DM594" s="43"/>
      <c r="DN594" s="43"/>
      <c r="DO594" s="43"/>
      <c r="DP594" s="43"/>
    </row>
    <row r="595" spans="1:125" s="159" customFormat="1" ht="15" customHeight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186"/>
      <c r="BB595" s="43"/>
      <c r="BC595" s="186"/>
      <c r="BD595" s="208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3"/>
      <c r="CK595" s="43"/>
      <c r="CL595" s="43"/>
      <c r="CM595" s="43"/>
      <c r="CN595" s="43"/>
      <c r="CO595" s="43"/>
      <c r="CP595" s="43"/>
      <c r="CQ595" s="43"/>
      <c r="CR595" s="43"/>
      <c r="CS595" s="43"/>
      <c r="CT595" s="43"/>
      <c r="CU595" s="43"/>
      <c r="CV595" s="43"/>
      <c r="CW595" s="43"/>
      <c r="CX595" s="43"/>
      <c r="CY595" s="43"/>
      <c r="CZ595" s="43"/>
      <c r="DA595" s="43"/>
      <c r="DB595" s="43"/>
      <c r="DC595" s="43"/>
      <c r="DD595" s="43"/>
      <c r="DE595" s="43"/>
      <c r="DF595" s="43"/>
      <c r="DG595" s="43"/>
      <c r="DH595" s="43"/>
      <c r="DI595" s="43"/>
      <c r="DJ595" s="43"/>
      <c r="DK595" s="43"/>
      <c r="DL595" s="43"/>
      <c r="DM595" s="43"/>
      <c r="DN595" s="43"/>
      <c r="DO595" s="43"/>
      <c r="DP595" s="43"/>
    </row>
    <row r="596" spans="1:125" s="159" customFormat="1" ht="15" customHeight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186"/>
      <c r="BB596" s="43"/>
      <c r="BC596" s="186"/>
      <c r="BD596" s="208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  <c r="CW596" s="43"/>
      <c r="CX596" s="43"/>
      <c r="CY596" s="43"/>
      <c r="CZ596" s="43"/>
      <c r="DA596" s="43"/>
      <c r="DB596" s="43"/>
      <c r="DC596" s="43"/>
      <c r="DD596" s="43"/>
      <c r="DE596" s="43"/>
      <c r="DF596" s="43"/>
      <c r="DG596" s="43"/>
      <c r="DH596" s="43"/>
      <c r="DI596" s="43"/>
      <c r="DJ596" s="43"/>
      <c r="DK596" s="43"/>
      <c r="DL596" s="43"/>
      <c r="DM596" s="43"/>
      <c r="DN596" s="43"/>
      <c r="DO596" s="43"/>
      <c r="DP596" s="43"/>
    </row>
    <row r="597" spans="1:125" s="159" customFormat="1" ht="15" customHeight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186"/>
      <c r="BB597" s="43"/>
      <c r="BC597" s="186"/>
      <c r="BD597" s="208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3"/>
      <c r="CK597" s="43"/>
      <c r="CL597" s="43"/>
      <c r="CM597" s="43"/>
      <c r="CN597" s="43"/>
      <c r="CO597" s="43"/>
      <c r="CP597" s="43"/>
      <c r="CQ597" s="43"/>
      <c r="CR597" s="43"/>
      <c r="CS597" s="43"/>
      <c r="CT597" s="43"/>
      <c r="CU597" s="43"/>
      <c r="CV597" s="43"/>
      <c r="CW597" s="43"/>
      <c r="CX597" s="43"/>
      <c r="CY597" s="43"/>
      <c r="CZ597" s="43"/>
      <c r="DA597" s="43"/>
      <c r="DB597" s="43"/>
      <c r="DC597" s="43"/>
      <c r="DD597" s="43"/>
      <c r="DE597" s="43"/>
      <c r="DF597" s="43"/>
      <c r="DG597" s="43"/>
      <c r="DH597" s="43"/>
      <c r="DI597" s="43"/>
      <c r="DJ597" s="43"/>
      <c r="DK597" s="43"/>
      <c r="DL597" s="43"/>
      <c r="DM597" s="43"/>
      <c r="DN597" s="43"/>
      <c r="DO597" s="43"/>
      <c r="DP597" s="43"/>
    </row>
    <row r="598" spans="1:125" s="159" customFormat="1" ht="15" customHeight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186"/>
      <c r="BB598" s="43"/>
      <c r="BC598" s="186"/>
      <c r="BD598" s="208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  <c r="CW598" s="43"/>
      <c r="CX598" s="43"/>
      <c r="CY598" s="43"/>
      <c r="CZ598" s="43"/>
      <c r="DA598" s="43"/>
      <c r="DB598" s="43"/>
      <c r="DC598" s="43"/>
      <c r="DD598" s="43"/>
      <c r="DE598" s="43"/>
      <c r="DF598" s="43"/>
      <c r="DG598" s="43"/>
      <c r="DH598" s="43"/>
      <c r="DI598" s="43"/>
      <c r="DJ598" s="43"/>
      <c r="DK598" s="43"/>
      <c r="DL598" s="43"/>
      <c r="DM598" s="43"/>
      <c r="DN598" s="43"/>
      <c r="DO598" s="43"/>
      <c r="DP598" s="43"/>
    </row>
    <row r="599" spans="1:125" s="159" customFormat="1" ht="15" customHeight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186"/>
      <c r="BB599" s="43"/>
      <c r="BC599" s="186"/>
      <c r="BD599" s="208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3"/>
      <c r="CK599" s="43"/>
      <c r="CL599" s="43"/>
      <c r="CM599" s="43"/>
      <c r="CN599" s="43"/>
      <c r="CO599" s="43"/>
      <c r="CP599" s="43"/>
      <c r="CQ599" s="43"/>
      <c r="CR599" s="43"/>
      <c r="CS599" s="43"/>
      <c r="CT599" s="43"/>
      <c r="CU599" s="43"/>
      <c r="CV599" s="43"/>
      <c r="CW599" s="43"/>
      <c r="CX599" s="43"/>
      <c r="CY599" s="43"/>
      <c r="CZ599" s="43"/>
      <c r="DA599" s="43"/>
      <c r="DB599" s="43"/>
      <c r="DC599" s="43"/>
      <c r="DD599" s="43"/>
      <c r="DE599" s="43"/>
      <c r="DF599" s="43"/>
      <c r="DG599" s="43"/>
      <c r="DH599" s="43"/>
      <c r="DI599" s="43"/>
      <c r="DJ599" s="43"/>
      <c r="DK599" s="43"/>
      <c r="DL599" s="43"/>
      <c r="DM599" s="43"/>
      <c r="DN599" s="43"/>
      <c r="DO599" s="43"/>
      <c r="DP599" s="43"/>
    </row>
    <row r="600" spans="1:125" ht="15" customHeight="1">
      <c r="DQ600" s="159"/>
      <c r="DR600" s="159"/>
      <c r="DS600" s="159"/>
      <c r="DT600" s="159"/>
      <c r="DU600" s="159"/>
    </row>
    <row r="601" spans="1:125" ht="15" customHeight="1"/>
    <row r="602" spans="1:125" s="159" customFormat="1" ht="15" customHeight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186"/>
      <c r="BB602" s="43"/>
      <c r="BC602" s="186"/>
      <c r="BD602" s="208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  <c r="DA602" s="43"/>
      <c r="DB602" s="43"/>
      <c r="DC602" s="43"/>
      <c r="DD602" s="43"/>
      <c r="DE602" s="43"/>
      <c r="DF602" s="43"/>
      <c r="DG602" s="43"/>
      <c r="DH602" s="43"/>
      <c r="DI602" s="43"/>
      <c r="DJ602" s="43"/>
      <c r="DK602" s="43"/>
      <c r="DL602" s="43"/>
      <c r="DM602" s="43"/>
      <c r="DN602" s="43"/>
      <c r="DO602" s="43"/>
      <c r="DP602" s="43"/>
      <c r="DQ602" s="43"/>
      <c r="DR602" s="43"/>
      <c r="DS602" s="43"/>
      <c r="DT602" s="43"/>
      <c r="DU602" s="43"/>
    </row>
    <row r="603" spans="1:125" s="159" customFormat="1" ht="15" customHeight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186"/>
      <c r="BB603" s="43"/>
      <c r="BC603" s="186"/>
      <c r="BD603" s="208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  <c r="DA603" s="43"/>
      <c r="DB603" s="43"/>
      <c r="DC603" s="43"/>
      <c r="DD603" s="43"/>
      <c r="DE603" s="43"/>
      <c r="DF603" s="43"/>
      <c r="DG603" s="43"/>
      <c r="DH603" s="43"/>
      <c r="DI603" s="43"/>
      <c r="DJ603" s="43"/>
      <c r="DK603" s="43"/>
      <c r="DL603" s="43"/>
      <c r="DM603" s="43"/>
      <c r="DN603" s="43"/>
      <c r="DO603" s="43"/>
      <c r="DP603" s="43"/>
    </row>
    <row r="604" spans="1:125" s="159" customFormat="1" ht="15" customHeight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186"/>
      <c r="BB604" s="43"/>
      <c r="BC604" s="186"/>
      <c r="BD604" s="208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  <c r="DA604" s="43"/>
      <c r="DB604" s="43"/>
      <c r="DC604" s="43"/>
      <c r="DD604" s="43"/>
      <c r="DE604" s="43"/>
      <c r="DF604" s="43"/>
      <c r="DG604" s="43"/>
      <c r="DH604" s="43"/>
      <c r="DI604" s="43"/>
      <c r="DJ604" s="43"/>
      <c r="DK604" s="43"/>
      <c r="DL604" s="43"/>
      <c r="DM604" s="43"/>
      <c r="DN604" s="43"/>
      <c r="DO604" s="43"/>
      <c r="DP604" s="43"/>
    </row>
    <row r="605" spans="1:125">
      <c r="DQ605" s="159"/>
      <c r="DR605" s="159"/>
      <c r="DS605" s="159"/>
      <c r="DT605" s="159"/>
      <c r="DU605" s="159"/>
    </row>
    <row r="606" spans="1:125" ht="15" customHeight="1"/>
    <row r="607" spans="1:125" ht="15" customHeight="1"/>
    <row r="608" spans="1:125" s="159" customFormat="1" ht="15" customHeight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186"/>
      <c r="BB608" s="43"/>
      <c r="BC608" s="186"/>
      <c r="BD608" s="208"/>
      <c r="BE608" s="43"/>
      <c r="BF608" s="43"/>
      <c r="BG608" s="43"/>
      <c r="BH608" s="43"/>
      <c r="BI608" s="43"/>
      <c r="BJ608" s="43"/>
      <c r="B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  <c r="DA608" s="43"/>
      <c r="DB608" s="43"/>
      <c r="DC608" s="43"/>
      <c r="DD608" s="43"/>
      <c r="DE608" s="43"/>
      <c r="DF608" s="43"/>
      <c r="DG608" s="43"/>
      <c r="DH608" s="43"/>
      <c r="DI608" s="43"/>
      <c r="DJ608" s="43"/>
      <c r="DK608" s="43"/>
      <c r="DL608" s="43"/>
      <c r="DM608" s="43"/>
      <c r="DN608" s="43"/>
      <c r="DO608" s="43"/>
      <c r="DP608" s="43"/>
      <c r="DQ608" s="43"/>
      <c r="DR608" s="43"/>
      <c r="DS608" s="43"/>
      <c r="DT608" s="43"/>
      <c r="DU608" s="43"/>
    </row>
    <row r="609" spans="1:120" s="159" customFormat="1" ht="15" customHeight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  <c r="AT609" s="43"/>
      <c r="AU609" s="43"/>
      <c r="AV609" s="43"/>
      <c r="AW609" s="43"/>
      <c r="AX609" s="43"/>
      <c r="AY609" s="43"/>
      <c r="AZ609" s="43"/>
      <c r="BA609" s="186"/>
      <c r="BB609" s="43"/>
      <c r="BC609" s="186"/>
      <c r="BD609" s="208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  <c r="DA609" s="43"/>
      <c r="DB609" s="43"/>
      <c r="DC609" s="43"/>
      <c r="DD609" s="43"/>
      <c r="DE609" s="43"/>
      <c r="DF609" s="43"/>
      <c r="DG609" s="43"/>
      <c r="DH609" s="43"/>
      <c r="DI609" s="43"/>
      <c r="DJ609" s="43"/>
      <c r="DK609" s="43"/>
      <c r="DL609" s="43"/>
      <c r="DM609" s="43"/>
      <c r="DN609" s="43"/>
      <c r="DO609" s="43"/>
      <c r="DP609" s="43"/>
    </row>
    <row r="610" spans="1:120" s="159" customFormat="1" ht="15" customHeight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  <c r="AT610" s="43"/>
      <c r="AU610" s="43"/>
      <c r="AV610" s="43"/>
      <c r="AW610" s="43"/>
      <c r="AX610" s="43"/>
      <c r="AY610" s="43"/>
      <c r="AZ610" s="43"/>
      <c r="BA610" s="186"/>
      <c r="BB610" s="43"/>
      <c r="BC610" s="186"/>
      <c r="BD610" s="208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  <c r="DA610" s="43"/>
      <c r="DB610" s="43"/>
      <c r="DC610" s="43"/>
      <c r="DD610" s="43"/>
      <c r="DE610" s="43"/>
      <c r="DF610" s="43"/>
      <c r="DG610" s="43"/>
      <c r="DH610" s="43"/>
      <c r="DI610" s="43"/>
      <c r="DJ610" s="43"/>
      <c r="DK610" s="43"/>
      <c r="DL610" s="43"/>
      <c r="DM610" s="43"/>
      <c r="DN610" s="43"/>
      <c r="DO610" s="43"/>
      <c r="DP610" s="43"/>
    </row>
    <row r="611" spans="1:120" s="159" customFormat="1" ht="15" customHeight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  <c r="AT611" s="43"/>
      <c r="AU611" s="43"/>
      <c r="AV611" s="43"/>
      <c r="AW611" s="43"/>
      <c r="AX611" s="43"/>
      <c r="AY611" s="43"/>
      <c r="AZ611" s="43"/>
      <c r="BA611" s="186"/>
      <c r="BB611" s="43"/>
      <c r="BC611" s="186"/>
      <c r="BD611" s="208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  <c r="DA611" s="43"/>
      <c r="DB611" s="43"/>
      <c r="DC611" s="43"/>
      <c r="DD611" s="43"/>
      <c r="DE611" s="43"/>
      <c r="DF611" s="43"/>
      <c r="DG611" s="43"/>
      <c r="DH611" s="43"/>
      <c r="DI611" s="43"/>
      <c r="DJ611" s="43"/>
      <c r="DK611" s="43"/>
      <c r="DL611" s="43"/>
      <c r="DM611" s="43"/>
      <c r="DN611" s="43"/>
      <c r="DO611" s="43"/>
      <c r="DP611" s="43"/>
    </row>
    <row r="612" spans="1:120" s="159" customFormat="1" ht="15" customHeight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  <c r="AT612" s="43"/>
      <c r="AU612" s="43"/>
      <c r="AV612" s="43"/>
      <c r="AW612" s="43"/>
      <c r="AX612" s="43"/>
      <c r="AY612" s="43"/>
      <c r="AZ612" s="43"/>
      <c r="BA612" s="186"/>
      <c r="BB612" s="43"/>
      <c r="BC612" s="186"/>
      <c r="BD612" s="208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  <c r="DA612" s="43"/>
      <c r="DB612" s="43"/>
      <c r="DC612" s="43"/>
      <c r="DD612" s="43"/>
      <c r="DE612" s="43"/>
      <c r="DF612" s="43"/>
      <c r="DG612" s="43"/>
      <c r="DH612" s="43"/>
      <c r="DI612" s="43"/>
      <c r="DJ612" s="43"/>
      <c r="DK612" s="43"/>
      <c r="DL612" s="43"/>
      <c r="DM612" s="43"/>
      <c r="DN612" s="43"/>
      <c r="DO612" s="43"/>
      <c r="DP612" s="43"/>
    </row>
    <row r="613" spans="1:120" s="159" customFormat="1" ht="15" customHeight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  <c r="AT613" s="43"/>
      <c r="AU613" s="43"/>
      <c r="AV613" s="43"/>
      <c r="AW613" s="43"/>
      <c r="AX613" s="43"/>
      <c r="AY613" s="43"/>
      <c r="AZ613" s="43"/>
      <c r="BA613" s="186"/>
      <c r="BB613" s="43"/>
      <c r="BC613" s="186"/>
      <c r="BD613" s="208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  <c r="DA613" s="43"/>
      <c r="DB613" s="43"/>
      <c r="DC613" s="43"/>
      <c r="DD613" s="43"/>
      <c r="DE613" s="43"/>
      <c r="DF613" s="43"/>
      <c r="DG613" s="43"/>
      <c r="DH613" s="43"/>
      <c r="DI613" s="43"/>
      <c r="DJ613" s="43"/>
      <c r="DK613" s="43"/>
      <c r="DL613" s="43"/>
      <c r="DM613" s="43"/>
      <c r="DN613" s="43"/>
      <c r="DO613" s="43"/>
      <c r="DP613" s="43"/>
    </row>
    <row r="614" spans="1:120" s="159" customFormat="1" ht="15" customHeight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  <c r="AT614" s="43"/>
      <c r="AU614" s="43"/>
      <c r="AV614" s="43"/>
      <c r="AW614" s="43"/>
      <c r="AX614" s="43"/>
      <c r="AY614" s="43"/>
      <c r="AZ614" s="43"/>
      <c r="BA614" s="186"/>
      <c r="BB614" s="43"/>
      <c r="BC614" s="186"/>
      <c r="BD614" s="208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  <c r="DA614" s="43"/>
      <c r="DB614" s="43"/>
      <c r="DC614" s="43"/>
      <c r="DD614" s="43"/>
      <c r="DE614" s="43"/>
      <c r="DF614" s="43"/>
      <c r="DG614" s="43"/>
      <c r="DH614" s="43"/>
      <c r="DI614" s="43"/>
      <c r="DJ614" s="43"/>
      <c r="DK614" s="43"/>
      <c r="DL614" s="43"/>
      <c r="DM614" s="43"/>
      <c r="DN614" s="43"/>
      <c r="DO614" s="43"/>
      <c r="DP614" s="43"/>
    </row>
    <row r="615" spans="1:120" s="159" customFormat="1" ht="15" customHeight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186"/>
      <c r="BB615" s="43"/>
      <c r="BC615" s="186"/>
      <c r="BD615" s="208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  <c r="DA615" s="43"/>
      <c r="DB615" s="43"/>
      <c r="DC615" s="43"/>
      <c r="DD615" s="43"/>
      <c r="DE615" s="43"/>
      <c r="DF615" s="43"/>
      <c r="DG615" s="43"/>
      <c r="DH615" s="43"/>
      <c r="DI615" s="43"/>
      <c r="DJ615" s="43"/>
      <c r="DK615" s="43"/>
      <c r="DL615" s="43"/>
      <c r="DM615" s="43"/>
      <c r="DN615" s="43"/>
      <c r="DO615" s="43"/>
      <c r="DP615" s="43"/>
    </row>
    <row r="616" spans="1:120" s="159" customFormat="1" ht="15" customHeight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186"/>
      <c r="BB616" s="43"/>
      <c r="BC616" s="186"/>
      <c r="BD616" s="208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  <c r="DA616" s="43"/>
      <c r="DB616" s="43"/>
      <c r="DC616" s="43"/>
      <c r="DD616" s="43"/>
      <c r="DE616" s="43"/>
      <c r="DF616" s="43"/>
      <c r="DG616" s="43"/>
      <c r="DH616" s="43"/>
      <c r="DI616" s="43"/>
      <c r="DJ616" s="43"/>
      <c r="DK616" s="43"/>
      <c r="DL616" s="43"/>
      <c r="DM616" s="43"/>
      <c r="DN616" s="43"/>
      <c r="DO616" s="43"/>
      <c r="DP616" s="43"/>
    </row>
    <row r="617" spans="1:120" s="159" customFormat="1" ht="15" customHeight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186"/>
      <c r="BB617" s="43"/>
      <c r="BC617" s="186"/>
      <c r="BD617" s="208"/>
      <c r="BE617" s="43"/>
      <c r="BF617" s="43"/>
      <c r="BG617" s="43"/>
      <c r="BH617" s="43"/>
      <c r="BI617" s="43"/>
      <c r="BJ617" s="43"/>
      <c r="B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  <c r="CW617" s="43"/>
      <c r="CX617" s="43"/>
      <c r="CY617" s="43"/>
      <c r="CZ617" s="43"/>
      <c r="DA617" s="43"/>
      <c r="DB617" s="43"/>
      <c r="DC617" s="43"/>
      <c r="DD617" s="43"/>
      <c r="DE617" s="43"/>
      <c r="DF617" s="43"/>
      <c r="DG617" s="43"/>
      <c r="DH617" s="43"/>
      <c r="DI617" s="43"/>
      <c r="DJ617" s="43"/>
      <c r="DK617" s="43"/>
      <c r="DL617" s="43"/>
      <c r="DM617" s="43"/>
      <c r="DN617" s="43"/>
      <c r="DO617" s="43"/>
      <c r="DP617" s="43"/>
    </row>
    <row r="618" spans="1:120" s="159" customFormat="1" ht="15" customHeight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186"/>
      <c r="BB618" s="43"/>
      <c r="BC618" s="186"/>
      <c r="BD618" s="208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  <c r="DA618" s="43"/>
      <c r="DB618" s="43"/>
      <c r="DC618" s="43"/>
      <c r="DD618" s="43"/>
      <c r="DE618" s="43"/>
      <c r="DF618" s="43"/>
      <c r="DG618" s="43"/>
      <c r="DH618" s="43"/>
      <c r="DI618" s="43"/>
      <c r="DJ618" s="43"/>
      <c r="DK618" s="43"/>
      <c r="DL618" s="43"/>
      <c r="DM618" s="43"/>
      <c r="DN618" s="43"/>
      <c r="DO618" s="43"/>
      <c r="DP618" s="43"/>
    </row>
    <row r="619" spans="1:120" s="159" customFormat="1" ht="15" customHeight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186"/>
      <c r="BB619" s="43"/>
      <c r="BC619" s="186"/>
      <c r="BD619" s="208"/>
      <c r="BE619" s="43"/>
      <c r="BF619" s="43"/>
      <c r="BG619" s="43"/>
      <c r="BH619" s="43"/>
      <c r="BI619" s="43"/>
      <c r="BJ619" s="43"/>
      <c r="B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  <c r="CW619" s="43"/>
      <c r="CX619" s="43"/>
      <c r="CY619" s="43"/>
      <c r="CZ619" s="43"/>
      <c r="DA619" s="43"/>
      <c r="DB619" s="43"/>
      <c r="DC619" s="43"/>
      <c r="DD619" s="43"/>
      <c r="DE619" s="43"/>
      <c r="DF619" s="43"/>
      <c r="DG619" s="43"/>
      <c r="DH619" s="43"/>
      <c r="DI619" s="43"/>
      <c r="DJ619" s="43"/>
      <c r="DK619" s="43"/>
      <c r="DL619" s="43"/>
      <c r="DM619" s="43"/>
      <c r="DN619" s="43"/>
      <c r="DO619" s="43"/>
      <c r="DP619" s="43"/>
    </row>
    <row r="620" spans="1:120" s="159" customFormat="1" ht="15" customHeight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  <c r="AT620" s="43"/>
      <c r="AU620" s="43"/>
      <c r="AV620" s="43"/>
      <c r="AW620" s="43"/>
      <c r="AX620" s="43"/>
      <c r="AY620" s="43"/>
      <c r="AZ620" s="43"/>
      <c r="BA620" s="186"/>
      <c r="BB620" s="43"/>
      <c r="BC620" s="186"/>
      <c r="BD620" s="208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  <c r="DA620" s="43"/>
      <c r="DB620" s="43"/>
      <c r="DC620" s="43"/>
      <c r="DD620" s="43"/>
      <c r="DE620" s="43"/>
      <c r="DF620" s="43"/>
      <c r="DG620" s="43"/>
      <c r="DH620" s="43"/>
      <c r="DI620" s="43"/>
      <c r="DJ620" s="43"/>
      <c r="DK620" s="43"/>
      <c r="DL620" s="43"/>
      <c r="DM620" s="43"/>
      <c r="DN620" s="43"/>
      <c r="DO620" s="43"/>
      <c r="DP620" s="43"/>
    </row>
    <row r="621" spans="1:120" s="159" customFormat="1" ht="15" customHeight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186"/>
      <c r="BB621" s="43"/>
      <c r="BC621" s="186"/>
      <c r="BD621" s="208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  <c r="DA621" s="43"/>
      <c r="DB621" s="43"/>
      <c r="DC621" s="43"/>
      <c r="DD621" s="43"/>
      <c r="DE621" s="43"/>
      <c r="DF621" s="43"/>
      <c r="DG621" s="43"/>
      <c r="DH621" s="43"/>
      <c r="DI621" s="43"/>
      <c r="DJ621" s="43"/>
      <c r="DK621" s="43"/>
      <c r="DL621" s="43"/>
      <c r="DM621" s="43"/>
      <c r="DN621" s="43"/>
      <c r="DO621" s="43"/>
      <c r="DP621" s="43"/>
    </row>
    <row r="622" spans="1:120" s="159" customFormat="1" ht="15" customHeight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186"/>
      <c r="BB622" s="43"/>
      <c r="BC622" s="186"/>
      <c r="BD622" s="208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  <c r="DA622" s="43"/>
      <c r="DB622" s="43"/>
      <c r="DC622" s="43"/>
      <c r="DD622" s="43"/>
      <c r="DE622" s="43"/>
      <c r="DF622" s="43"/>
      <c r="DG622" s="43"/>
      <c r="DH622" s="43"/>
      <c r="DI622" s="43"/>
      <c r="DJ622" s="43"/>
      <c r="DK622" s="43"/>
      <c r="DL622" s="43"/>
      <c r="DM622" s="43"/>
      <c r="DN622" s="43"/>
      <c r="DO622" s="43"/>
      <c r="DP622" s="43"/>
    </row>
    <row r="623" spans="1:120" s="159" customFormat="1" ht="15" customHeight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186"/>
      <c r="BB623" s="43"/>
      <c r="BC623" s="186"/>
      <c r="BD623" s="208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P623" s="43"/>
      <c r="BQ623" s="43"/>
      <c r="BR623" s="43"/>
      <c r="BS623" s="43"/>
      <c r="BT623" s="43"/>
      <c r="BU623" s="43"/>
      <c r="BV623" s="43"/>
      <c r="BW623" s="43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3"/>
      <c r="CK623" s="43"/>
      <c r="CL623" s="43"/>
      <c r="CM623" s="43"/>
      <c r="CN623" s="43"/>
      <c r="CO623" s="43"/>
      <c r="CP623" s="43"/>
      <c r="CQ623" s="43"/>
      <c r="CR623" s="43"/>
      <c r="CS623" s="43"/>
      <c r="CT623" s="43"/>
      <c r="CU623" s="43"/>
      <c r="CV623" s="43"/>
      <c r="CW623" s="43"/>
      <c r="CX623" s="43"/>
      <c r="CY623" s="43"/>
      <c r="CZ623" s="43"/>
      <c r="DA623" s="43"/>
      <c r="DB623" s="43"/>
      <c r="DC623" s="43"/>
      <c r="DD623" s="43"/>
      <c r="DE623" s="43"/>
      <c r="DF623" s="43"/>
      <c r="DG623" s="43"/>
      <c r="DH623" s="43"/>
      <c r="DI623" s="43"/>
      <c r="DJ623" s="43"/>
      <c r="DK623" s="43"/>
      <c r="DL623" s="43"/>
      <c r="DM623" s="43"/>
      <c r="DN623" s="43"/>
      <c r="DO623" s="43"/>
      <c r="DP623" s="43"/>
    </row>
    <row r="624" spans="1:120" s="159" customFormat="1" ht="15" customHeight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186"/>
      <c r="BB624" s="43"/>
      <c r="BC624" s="186"/>
      <c r="BD624" s="208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  <c r="DA624" s="43"/>
      <c r="DB624" s="43"/>
      <c r="DC624" s="43"/>
      <c r="DD624" s="43"/>
      <c r="DE624" s="43"/>
      <c r="DF624" s="43"/>
      <c r="DG624" s="43"/>
      <c r="DH624" s="43"/>
      <c r="DI624" s="43"/>
      <c r="DJ624" s="43"/>
      <c r="DK624" s="43"/>
      <c r="DL624" s="43"/>
      <c r="DM624" s="43"/>
      <c r="DN624" s="43"/>
      <c r="DO624" s="43"/>
      <c r="DP624" s="43"/>
    </row>
    <row r="625" spans="1:125" s="159" customFormat="1" ht="15" customHeight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186"/>
      <c r="BB625" s="43"/>
      <c r="BC625" s="186"/>
      <c r="BD625" s="208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  <c r="CW625" s="43"/>
      <c r="CX625" s="43"/>
      <c r="CY625" s="43"/>
      <c r="CZ625" s="43"/>
      <c r="DA625" s="43"/>
      <c r="DB625" s="43"/>
      <c r="DC625" s="43"/>
      <c r="DD625" s="43"/>
      <c r="DE625" s="43"/>
      <c r="DF625" s="43"/>
      <c r="DG625" s="43"/>
      <c r="DH625" s="43"/>
      <c r="DI625" s="43"/>
      <c r="DJ625" s="43"/>
      <c r="DK625" s="43"/>
      <c r="DL625" s="43"/>
      <c r="DM625" s="43"/>
      <c r="DN625" s="43"/>
      <c r="DO625" s="43"/>
      <c r="DP625" s="43"/>
    </row>
    <row r="626" spans="1:125" s="159" customFormat="1" ht="15" customHeight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186"/>
      <c r="BB626" s="43"/>
      <c r="BC626" s="186"/>
      <c r="BD626" s="208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  <c r="DA626" s="43"/>
      <c r="DB626" s="43"/>
      <c r="DC626" s="43"/>
      <c r="DD626" s="43"/>
      <c r="DE626" s="43"/>
      <c r="DF626" s="43"/>
      <c r="DG626" s="43"/>
      <c r="DH626" s="43"/>
      <c r="DI626" s="43"/>
      <c r="DJ626" s="43"/>
      <c r="DK626" s="43"/>
      <c r="DL626" s="43"/>
      <c r="DM626" s="43"/>
      <c r="DN626" s="43"/>
      <c r="DO626" s="43"/>
      <c r="DP626" s="43"/>
    </row>
    <row r="627" spans="1:125" s="159" customFormat="1" ht="15" customHeight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186"/>
      <c r="BB627" s="43"/>
      <c r="BC627" s="186"/>
      <c r="BD627" s="208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  <c r="CW627" s="43"/>
      <c r="CX627" s="43"/>
      <c r="CY627" s="43"/>
      <c r="CZ627" s="43"/>
      <c r="DA627" s="43"/>
      <c r="DB627" s="43"/>
      <c r="DC627" s="43"/>
      <c r="DD627" s="43"/>
      <c r="DE627" s="43"/>
      <c r="DF627" s="43"/>
      <c r="DG627" s="43"/>
      <c r="DH627" s="43"/>
      <c r="DI627" s="43"/>
      <c r="DJ627" s="43"/>
      <c r="DK627" s="43"/>
      <c r="DL627" s="43"/>
      <c r="DM627" s="43"/>
      <c r="DN627" s="43"/>
      <c r="DO627" s="43"/>
      <c r="DP627" s="43"/>
    </row>
    <row r="628" spans="1:125" s="159" customFormat="1" ht="15" customHeight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186"/>
      <c r="BB628" s="43"/>
      <c r="BC628" s="186"/>
      <c r="BD628" s="208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  <c r="CW628" s="43"/>
      <c r="CX628" s="43"/>
      <c r="CY628" s="43"/>
      <c r="CZ628" s="43"/>
      <c r="DA628" s="43"/>
      <c r="DB628" s="43"/>
      <c r="DC628" s="43"/>
      <c r="DD628" s="43"/>
      <c r="DE628" s="43"/>
      <c r="DF628" s="43"/>
      <c r="DG628" s="43"/>
      <c r="DH628" s="43"/>
      <c r="DI628" s="43"/>
      <c r="DJ628" s="43"/>
      <c r="DK628" s="43"/>
      <c r="DL628" s="43"/>
      <c r="DM628" s="43"/>
      <c r="DN628" s="43"/>
      <c r="DO628" s="43"/>
      <c r="DP628" s="43"/>
    </row>
    <row r="629" spans="1:125" s="159" customFormat="1" ht="15" customHeight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186"/>
      <c r="BB629" s="43"/>
      <c r="BC629" s="186"/>
      <c r="BD629" s="208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P629" s="43"/>
      <c r="BQ629" s="43"/>
      <c r="BR629" s="43"/>
      <c r="BS629" s="43"/>
      <c r="BT629" s="43"/>
      <c r="BU629" s="43"/>
      <c r="BV629" s="43"/>
      <c r="BW629" s="43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3"/>
      <c r="CK629" s="43"/>
      <c r="CL629" s="43"/>
      <c r="CM629" s="43"/>
      <c r="CN629" s="43"/>
      <c r="CO629" s="43"/>
      <c r="CP629" s="43"/>
      <c r="CQ629" s="43"/>
      <c r="CR629" s="43"/>
      <c r="CS629" s="43"/>
      <c r="CT629" s="43"/>
      <c r="CU629" s="43"/>
      <c r="CV629" s="43"/>
      <c r="CW629" s="43"/>
      <c r="CX629" s="43"/>
      <c r="CY629" s="43"/>
      <c r="CZ629" s="43"/>
      <c r="DA629" s="43"/>
      <c r="DB629" s="43"/>
      <c r="DC629" s="43"/>
      <c r="DD629" s="43"/>
      <c r="DE629" s="43"/>
      <c r="DF629" s="43"/>
      <c r="DG629" s="43"/>
      <c r="DH629" s="43"/>
      <c r="DI629" s="43"/>
      <c r="DJ629" s="43"/>
      <c r="DK629" s="43"/>
      <c r="DL629" s="43"/>
      <c r="DM629" s="43"/>
      <c r="DN629" s="43"/>
      <c r="DO629" s="43"/>
      <c r="DP629" s="43"/>
    </row>
    <row r="630" spans="1:125" s="159" customFormat="1" ht="15" customHeight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186"/>
      <c r="BB630" s="43"/>
      <c r="BC630" s="186"/>
      <c r="BD630" s="208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  <c r="CW630" s="43"/>
      <c r="CX630" s="43"/>
      <c r="CY630" s="43"/>
      <c r="CZ630" s="43"/>
      <c r="DA630" s="43"/>
      <c r="DB630" s="43"/>
      <c r="DC630" s="43"/>
      <c r="DD630" s="43"/>
      <c r="DE630" s="43"/>
      <c r="DF630" s="43"/>
      <c r="DG630" s="43"/>
      <c r="DH630" s="43"/>
      <c r="DI630" s="43"/>
      <c r="DJ630" s="43"/>
      <c r="DK630" s="43"/>
      <c r="DL630" s="43"/>
      <c r="DM630" s="43"/>
      <c r="DN630" s="43"/>
      <c r="DO630" s="43"/>
      <c r="DP630" s="43"/>
    </row>
    <row r="631" spans="1:125" s="159" customFormat="1" ht="15" customHeight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186"/>
      <c r="BB631" s="43"/>
      <c r="BC631" s="186"/>
      <c r="BD631" s="208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P631" s="43"/>
      <c r="BQ631" s="43"/>
      <c r="BR631" s="43"/>
      <c r="BS631" s="43"/>
      <c r="BT631" s="43"/>
      <c r="BU631" s="43"/>
      <c r="BV631" s="43"/>
      <c r="BW631" s="43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3"/>
      <c r="CK631" s="43"/>
      <c r="CL631" s="43"/>
      <c r="CM631" s="43"/>
      <c r="CN631" s="43"/>
      <c r="CO631" s="43"/>
      <c r="CP631" s="43"/>
      <c r="CQ631" s="43"/>
      <c r="CR631" s="43"/>
      <c r="CS631" s="43"/>
      <c r="CT631" s="43"/>
      <c r="CU631" s="43"/>
      <c r="CV631" s="43"/>
      <c r="CW631" s="43"/>
      <c r="CX631" s="43"/>
      <c r="CY631" s="43"/>
      <c r="CZ631" s="43"/>
      <c r="DA631" s="43"/>
      <c r="DB631" s="43"/>
      <c r="DC631" s="43"/>
      <c r="DD631" s="43"/>
      <c r="DE631" s="43"/>
      <c r="DF631" s="43"/>
      <c r="DG631" s="43"/>
      <c r="DH631" s="43"/>
      <c r="DI631" s="43"/>
      <c r="DJ631" s="43"/>
      <c r="DK631" s="43"/>
      <c r="DL631" s="43"/>
      <c r="DM631" s="43"/>
      <c r="DN631" s="43"/>
      <c r="DO631" s="43"/>
      <c r="DP631" s="43"/>
    </row>
    <row r="632" spans="1:125" ht="15" customHeight="1">
      <c r="DQ632" s="159"/>
      <c r="DR632" s="159"/>
      <c r="DS632" s="159"/>
      <c r="DT632" s="159"/>
      <c r="DU632" s="159"/>
    </row>
    <row r="633" spans="1:125" s="159" customFormat="1" ht="15" customHeight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186"/>
      <c r="BB633" s="43"/>
      <c r="BC633" s="186"/>
      <c r="BD633" s="208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P633" s="43"/>
      <c r="BQ633" s="43"/>
      <c r="BR633" s="43"/>
      <c r="BS633" s="43"/>
      <c r="BT633" s="43"/>
      <c r="BU633" s="43"/>
      <c r="BV633" s="43"/>
      <c r="BW633" s="43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3"/>
      <c r="CK633" s="43"/>
      <c r="CL633" s="43"/>
      <c r="CM633" s="43"/>
      <c r="CN633" s="43"/>
      <c r="CO633" s="43"/>
      <c r="CP633" s="43"/>
      <c r="CQ633" s="43"/>
      <c r="CR633" s="43"/>
      <c r="CS633" s="43"/>
      <c r="CT633" s="43"/>
      <c r="CU633" s="43"/>
      <c r="CV633" s="43"/>
      <c r="CW633" s="43"/>
      <c r="CX633" s="43"/>
      <c r="CY633" s="43"/>
      <c r="CZ633" s="43"/>
      <c r="DA633" s="43"/>
      <c r="DB633" s="43"/>
      <c r="DC633" s="43"/>
      <c r="DD633" s="43"/>
      <c r="DE633" s="43"/>
      <c r="DF633" s="43"/>
      <c r="DG633" s="43"/>
      <c r="DH633" s="43"/>
      <c r="DI633" s="43"/>
      <c r="DJ633" s="43"/>
      <c r="DK633" s="43"/>
      <c r="DL633" s="43"/>
      <c r="DM633" s="43"/>
      <c r="DN633" s="43"/>
      <c r="DO633" s="43"/>
      <c r="DP633" s="43"/>
      <c r="DQ633" s="43"/>
      <c r="DR633" s="43"/>
      <c r="DS633" s="43"/>
      <c r="DT633" s="43"/>
      <c r="DU633" s="43"/>
    </row>
    <row r="634" spans="1:125" s="159" customFormat="1" ht="15" customHeight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186"/>
      <c r="BB634" s="43"/>
      <c r="BC634" s="186"/>
      <c r="BD634" s="208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  <c r="CW634" s="43"/>
      <c r="CX634" s="43"/>
      <c r="CY634" s="43"/>
      <c r="CZ634" s="43"/>
      <c r="DA634" s="43"/>
      <c r="DB634" s="43"/>
      <c r="DC634" s="43"/>
      <c r="DD634" s="43"/>
      <c r="DE634" s="43"/>
      <c r="DF634" s="43"/>
      <c r="DG634" s="43"/>
      <c r="DH634" s="43"/>
      <c r="DI634" s="43"/>
      <c r="DJ634" s="43"/>
      <c r="DK634" s="43"/>
      <c r="DL634" s="43"/>
      <c r="DM634" s="43"/>
      <c r="DN634" s="43"/>
      <c r="DO634" s="43"/>
      <c r="DP634" s="43"/>
    </row>
    <row r="635" spans="1:125" s="159" customFormat="1" ht="15" customHeight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186"/>
      <c r="BB635" s="43"/>
      <c r="BC635" s="186"/>
      <c r="BD635" s="208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43"/>
      <c r="BQ635" s="43"/>
      <c r="BR635" s="43"/>
      <c r="BS635" s="43"/>
      <c r="BT635" s="43"/>
      <c r="BU635" s="43"/>
      <c r="BV635" s="43"/>
      <c r="BW635" s="43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3"/>
      <c r="CK635" s="43"/>
      <c r="CL635" s="43"/>
      <c r="CM635" s="43"/>
      <c r="CN635" s="43"/>
      <c r="CO635" s="43"/>
      <c r="CP635" s="43"/>
      <c r="CQ635" s="43"/>
      <c r="CR635" s="43"/>
      <c r="CS635" s="43"/>
      <c r="CT635" s="43"/>
      <c r="CU635" s="43"/>
      <c r="CV635" s="43"/>
      <c r="CW635" s="43"/>
      <c r="CX635" s="43"/>
      <c r="CY635" s="43"/>
      <c r="CZ635" s="43"/>
      <c r="DA635" s="43"/>
      <c r="DB635" s="43"/>
      <c r="DC635" s="43"/>
      <c r="DD635" s="43"/>
      <c r="DE635" s="43"/>
      <c r="DF635" s="43"/>
      <c r="DG635" s="43"/>
      <c r="DH635" s="43"/>
      <c r="DI635" s="43"/>
      <c r="DJ635" s="43"/>
      <c r="DK635" s="43"/>
      <c r="DL635" s="43"/>
      <c r="DM635" s="43"/>
      <c r="DN635" s="43"/>
      <c r="DO635" s="43"/>
      <c r="DP635" s="43"/>
    </row>
    <row r="636" spans="1:125" s="159" customFormat="1" ht="15" customHeight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  <c r="AQ636" s="43"/>
      <c r="AR636" s="43"/>
      <c r="AS636" s="43"/>
      <c r="AT636" s="43"/>
      <c r="AU636" s="43"/>
      <c r="AV636" s="43"/>
      <c r="AW636" s="43"/>
      <c r="AX636" s="43"/>
      <c r="AY636" s="43"/>
      <c r="AZ636" s="43"/>
      <c r="BA636" s="186"/>
      <c r="BB636" s="43"/>
      <c r="BC636" s="186"/>
      <c r="BD636" s="208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43"/>
      <c r="BQ636" s="43"/>
      <c r="BR636" s="43"/>
      <c r="BS636" s="43"/>
      <c r="BT636" s="43"/>
      <c r="BU636" s="43"/>
      <c r="BV636" s="43"/>
      <c r="BW636" s="43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  <c r="CW636" s="43"/>
      <c r="CX636" s="43"/>
      <c r="CY636" s="43"/>
      <c r="CZ636" s="43"/>
      <c r="DA636" s="43"/>
      <c r="DB636" s="43"/>
      <c r="DC636" s="43"/>
      <c r="DD636" s="43"/>
      <c r="DE636" s="43"/>
      <c r="DF636" s="43"/>
      <c r="DG636" s="43"/>
      <c r="DH636" s="43"/>
      <c r="DI636" s="43"/>
      <c r="DJ636" s="43"/>
      <c r="DK636" s="43"/>
      <c r="DL636" s="43"/>
      <c r="DM636" s="43"/>
      <c r="DN636" s="43"/>
      <c r="DO636" s="43"/>
      <c r="DP636" s="43"/>
    </row>
    <row r="637" spans="1:125" s="159" customFormat="1" ht="15" customHeight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186"/>
      <c r="BB637" s="43"/>
      <c r="BC637" s="186"/>
      <c r="BD637" s="208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43"/>
      <c r="BQ637" s="43"/>
      <c r="BR637" s="43"/>
      <c r="BS637" s="43"/>
      <c r="BT637" s="43"/>
      <c r="BU637" s="43"/>
      <c r="BV637" s="43"/>
      <c r="BW637" s="43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3"/>
      <c r="CK637" s="43"/>
      <c r="CL637" s="43"/>
      <c r="CM637" s="43"/>
      <c r="CN637" s="43"/>
      <c r="CO637" s="43"/>
      <c r="CP637" s="43"/>
      <c r="CQ637" s="43"/>
      <c r="CR637" s="43"/>
      <c r="CS637" s="43"/>
      <c r="CT637" s="43"/>
      <c r="CU637" s="43"/>
      <c r="CV637" s="43"/>
      <c r="CW637" s="43"/>
      <c r="CX637" s="43"/>
      <c r="CY637" s="43"/>
      <c r="CZ637" s="43"/>
      <c r="DA637" s="43"/>
      <c r="DB637" s="43"/>
      <c r="DC637" s="43"/>
      <c r="DD637" s="43"/>
      <c r="DE637" s="43"/>
      <c r="DF637" s="43"/>
      <c r="DG637" s="43"/>
      <c r="DH637" s="43"/>
      <c r="DI637" s="43"/>
      <c r="DJ637" s="43"/>
      <c r="DK637" s="43"/>
      <c r="DL637" s="43"/>
      <c r="DM637" s="43"/>
      <c r="DN637" s="43"/>
      <c r="DO637" s="43"/>
      <c r="DP637" s="43"/>
    </row>
    <row r="638" spans="1:125" s="159" customFormat="1" ht="15" customHeight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186"/>
      <c r="BB638" s="43"/>
      <c r="BC638" s="186"/>
      <c r="BD638" s="208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  <c r="CW638" s="43"/>
      <c r="CX638" s="43"/>
      <c r="CY638" s="43"/>
      <c r="CZ638" s="43"/>
      <c r="DA638" s="43"/>
      <c r="DB638" s="43"/>
      <c r="DC638" s="43"/>
      <c r="DD638" s="43"/>
      <c r="DE638" s="43"/>
      <c r="DF638" s="43"/>
      <c r="DG638" s="43"/>
      <c r="DH638" s="43"/>
      <c r="DI638" s="43"/>
      <c r="DJ638" s="43"/>
      <c r="DK638" s="43"/>
      <c r="DL638" s="43"/>
      <c r="DM638" s="43"/>
      <c r="DN638" s="43"/>
      <c r="DO638" s="43"/>
      <c r="DP638" s="43"/>
    </row>
    <row r="639" spans="1:125" s="159" customFormat="1" ht="15" customHeight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186"/>
      <c r="BB639" s="43"/>
      <c r="BC639" s="186"/>
      <c r="BD639" s="208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43"/>
      <c r="BQ639" s="43"/>
      <c r="BR639" s="43"/>
      <c r="BS639" s="43"/>
      <c r="BT639" s="43"/>
      <c r="BU639" s="43"/>
      <c r="BV639" s="43"/>
      <c r="BW639" s="43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3"/>
      <c r="CK639" s="43"/>
      <c r="CL639" s="43"/>
      <c r="CM639" s="43"/>
      <c r="CN639" s="43"/>
      <c r="CO639" s="43"/>
      <c r="CP639" s="43"/>
      <c r="CQ639" s="43"/>
      <c r="CR639" s="43"/>
      <c r="CS639" s="43"/>
      <c r="CT639" s="43"/>
      <c r="CU639" s="43"/>
      <c r="CV639" s="43"/>
      <c r="CW639" s="43"/>
      <c r="CX639" s="43"/>
      <c r="CY639" s="43"/>
      <c r="CZ639" s="43"/>
      <c r="DA639" s="43"/>
      <c r="DB639" s="43"/>
      <c r="DC639" s="43"/>
      <c r="DD639" s="43"/>
      <c r="DE639" s="43"/>
      <c r="DF639" s="43"/>
      <c r="DG639" s="43"/>
      <c r="DH639" s="43"/>
      <c r="DI639" s="43"/>
      <c r="DJ639" s="43"/>
      <c r="DK639" s="43"/>
      <c r="DL639" s="43"/>
      <c r="DM639" s="43"/>
      <c r="DN639" s="43"/>
      <c r="DO639" s="43"/>
      <c r="DP639" s="43"/>
    </row>
    <row r="640" spans="1:125" s="159" customFormat="1" ht="15" customHeight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186"/>
      <c r="BB640" s="43"/>
      <c r="BC640" s="186"/>
      <c r="BD640" s="208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P640" s="43"/>
      <c r="BQ640" s="43"/>
      <c r="BR640" s="43"/>
      <c r="BS640" s="43"/>
      <c r="BT640" s="43"/>
      <c r="BU640" s="43"/>
      <c r="BV640" s="43"/>
      <c r="BW640" s="43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  <c r="CW640" s="43"/>
      <c r="CX640" s="43"/>
      <c r="CY640" s="43"/>
      <c r="CZ640" s="43"/>
      <c r="DA640" s="43"/>
      <c r="DB640" s="43"/>
      <c r="DC640" s="43"/>
      <c r="DD640" s="43"/>
      <c r="DE640" s="43"/>
      <c r="DF640" s="43"/>
      <c r="DG640" s="43"/>
      <c r="DH640" s="43"/>
      <c r="DI640" s="43"/>
      <c r="DJ640" s="43"/>
      <c r="DK640" s="43"/>
      <c r="DL640" s="43"/>
      <c r="DM640" s="43"/>
      <c r="DN640" s="43"/>
      <c r="DO640" s="43"/>
      <c r="DP640" s="43"/>
    </row>
    <row r="641" spans="1:120" s="159" customFormat="1" ht="15" customHeight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186"/>
      <c r="BB641" s="43"/>
      <c r="BC641" s="186"/>
      <c r="BD641" s="208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P641" s="43"/>
      <c r="BQ641" s="43"/>
      <c r="BR641" s="43"/>
      <c r="BS641" s="43"/>
      <c r="BT641" s="43"/>
      <c r="BU641" s="43"/>
      <c r="BV641" s="43"/>
      <c r="BW641" s="43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3"/>
      <c r="CK641" s="43"/>
      <c r="CL641" s="43"/>
      <c r="CM641" s="43"/>
      <c r="CN641" s="43"/>
      <c r="CO641" s="43"/>
      <c r="CP641" s="43"/>
      <c r="CQ641" s="43"/>
      <c r="CR641" s="43"/>
      <c r="CS641" s="43"/>
      <c r="CT641" s="43"/>
      <c r="CU641" s="43"/>
      <c r="CV641" s="43"/>
      <c r="CW641" s="43"/>
      <c r="CX641" s="43"/>
      <c r="CY641" s="43"/>
      <c r="CZ641" s="43"/>
      <c r="DA641" s="43"/>
      <c r="DB641" s="43"/>
      <c r="DC641" s="43"/>
      <c r="DD641" s="43"/>
      <c r="DE641" s="43"/>
      <c r="DF641" s="43"/>
      <c r="DG641" s="43"/>
      <c r="DH641" s="43"/>
      <c r="DI641" s="43"/>
      <c r="DJ641" s="43"/>
      <c r="DK641" s="43"/>
      <c r="DL641" s="43"/>
      <c r="DM641" s="43"/>
      <c r="DN641" s="43"/>
      <c r="DO641" s="43"/>
      <c r="DP641" s="43"/>
    </row>
    <row r="642" spans="1:120" s="159" customFormat="1" ht="15" customHeight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186"/>
      <c r="BB642" s="43"/>
      <c r="BC642" s="186"/>
      <c r="BD642" s="208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P642" s="43"/>
      <c r="BQ642" s="43"/>
      <c r="BR642" s="43"/>
      <c r="BS642" s="43"/>
      <c r="BT642" s="43"/>
      <c r="BU642" s="43"/>
      <c r="BV642" s="43"/>
      <c r="BW642" s="43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  <c r="CW642" s="43"/>
      <c r="CX642" s="43"/>
      <c r="CY642" s="43"/>
      <c r="CZ642" s="43"/>
      <c r="DA642" s="43"/>
      <c r="DB642" s="43"/>
      <c r="DC642" s="43"/>
      <c r="DD642" s="43"/>
      <c r="DE642" s="43"/>
      <c r="DF642" s="43"/>
      <c r="DG642" s="43"/>
      <c r="DH642" s="43"/>
      <c r="DI642" s="43"/>
      <c r="DJ642" s="43"/>
      <c r="DK642" s="43"/>
      <c r="DL642" s="43"/>
      <c r="DM642" s="43"/>
      <c r="DN642" s="43"/>
      <c r="DO642" s="43"/>
      <c r="DP642" s="43"/>
    </row>
    <row r="643" spans="1:120" s="159" customFormat="1" ht="15" customHeight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186"/>
      <c r="BB643" s="43"/>
      <c r="BC643" s="186"/>
      <c r="BD643" s="208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P643" s="43"/>
      <c r="BQ643" s="43"/>
      <c r="BR643" s="43"/>
      <c r="BS643" s="43"/>
      <c r="BT643" s="43"/>
      <c r="BU643" s="43"/>
      <c r="BV643" s="43"/>
      <c r="BW643" s="43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3"/>
      <c r="CK643" s="43"/>
      <c r="CL643" s="43"/>
      <c r="CM643" s="43"/>
      <c r="CN643" s="43"/>
      <c r="CO643" s="43"/>
      <c r="CP643" s="43"/>
      <c r="CQ643" s="43"/>
      <c r="CR643" s="43"/>
      <c r="CS643" s="43"/>
      <c r="CT643" s="43"/>
      <c r="CU643" s="43"/>
      <c r="CV643" s="43"/>
      <c r="CW643" s="43"/>
      <c r="CX643" s="43"/>
      <c r="CY643" s="43"/>
      <c r="CZ643" s="43"/>
      <c r="DA643" s="43"/>
      <c r="DB643" s="43"/>
      <c r="DC643" s="43"/>
      <c r="DD643" s="43"/>
      <c r="DE643" s="43"/>
      <c r="DF643" s="43"/>
      <c r="DG643" s="43"/>
      <c r="DH643" s="43"/>
      <c r="DI643" s="43"/>
      <c r="DJ643" s="43"/>
      <c r="DK643" s="43"/>
      <c r="DL643" s="43"/>
      <c r="DM643" s="43"/>
      <c r="DN643" s="43"/>
      <c r="DO643" s="43"/>
      <c r="DP643" s="43"/>
    </row>
    <row r="644" spans="1:120" s="159" customFormat="1" ht="15" customHeight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186"/>
      <c r="BB644" s="43"/>
      <c r="BC644" s="186"/>
      <c r="BD644" s="208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  <c r="CW644" s="43"/>
      <c r="CX644" s="43"/>
      <c r="CY644" s="43"/>
      <c r="CZ644" s="43"/>
      <c r="DA644" s="43"/>
      <c r="DB644" s="43"/>
      <c r="DC644" s="43"/>
      <c r="DD644" s="43"/>
      <c r="DE644" s="43"/>
      <c r="DF644" s="43"/>
      <c r="DG644" s="43"/>
      <c r="DH644" s="43"/>
      <c r="DI644" s="43"/>
      <c r="DJ644" s="43"/>
      <c r="DK644" s="43"/>
      <c r="DL644" s="43"/>
      <c r="DM644" s="43"/>
      <c r="DN644" s="43"/>
      <c r="DO644" s="43"/>
      <c r="DP644" s="43"/>
    </row>
    <row r="645" spans="1:120" s="159" customFormat="1" ht="15" customHeight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  <c r="AT645" s="43"/>
      <c r="AU645" s="43"/>
      <c r="AV645" s="43"/>
      <c r="AW645" s="43"/>
      <c r="AX645" s="43"/>
      <c r="AY645" s="43"/>
      <c r="AZ645" s="43"/>
      <c r="BA645" s="186"/>
      <c r="BB645" s="43"/>
      <c r="BC645" s="186"/>
      <c r="BD645" s="208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3"/>
      <c r="CK645" s="43"/>
      <c r="CL645" s="43"/>
      <c r="CM645" s="43"/>
      <c r="CN645" s="43"/>
      <c r="CO645" s="43"/>
      <c r="CP645" s="43"/>
      <c r="CQ645" s="43"/>
      <c r="CR645" s="43"/>
      <c r="CS645" s="43"/>
      <c r="CT645" s="43"/>
      <c r="CU645" s="43"/>
      <c r="CV645" s="43"/>
      <c r="CW645" s="43"/>
      <c r="CX645" s="43"/>
      <c r="CY645" s="43"/>
      <c r="CZ645" s="43"/>
      <c r="DA645" s="43"/>
      <c r="DB645" s="43"/>
      <c r="DC645" s="43"/>
      <c r="DD645" s="43"/>
      <c r="DE645" s="43"/>
      <c r="DF645" s="43"/>
      <c r="DG645" s="43"/>
      <c r="DH645" s="43"/>
      <c r="DI645" s="43"/>
      <c r="DJ645" s="43"/>
      <c r="DK645" s="43"/>
      <c r="DL645" s="43"/>
      <c r="DM645" s="43"/>
      <c r="DN645" s="43"/>
      <c r="DO645" s="43"/>
      <c r="DP645" s="43"/>
    </row>
    <row r="646" spans="1:120" s="159" customFormat="1" ht="15" customHeight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186"/>
      <c r="BB646" s="43"/>
      <c r="BC646" s="186"/>
      <c r="BD646" s="208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3"/>
      <c r="CK646" s="43"/>
      <c r="CL646" s="43"/>
      <c r="CM646" s="43"/>
      <c r="CN646" s="43"/>
      <c r="CO646" s="43"/>
      <c r="CP646" s="43"/>
      <c r="CQ646" s="43"/>
      <c r="CR646" s="43"/>
      <c r="CS646" s="43"/>
      <c r="CT646" s="43"/>
      <c r="CU646" s="43"/>
      <c r="CV646" s="43"/>
      <c r="CW646" s="43"/>
      <c r="CX646" s="43"/>
      <c r="CY646" s="43"/>
      <c r="CZ646" s="43"/>
      <c r="DA646" s="43"/>
      <c r="DB646" s="43"/>
      <c r="DC646" s="43"/>
      <c r="DD646" s="43"/>
      <c r="DE646" s="43"/>
      <c r="DF646" s="43"/>
      <c r="DG646" s="43"/>
      <c r="DH646" s="43"/>
      <c r="DI646" s="43"/>
      <c r="DJ646" s="43"/>
      <c r="DK646" s="43"/>
      <c r="DL646" s="43"/>
      <c r="DM646" s="43"/>
      <c r="DN646" s="43"/>
      <c r="DO646" s="43"/>
      <c r="DP646" s="43"/>
    </row>
    <row r="647" spans="1:120" s="159" customFormat="1" ht="15" customHeight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186"/>
      <c r="BB647" s="43"/>
      <c r="BC647" s="186"/>
      <c r="BD647" s="208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3"/>
      <c r="CK647" s="43"/>
      <c r="CL647" s="43"/>
      <c r="CM647" s="43"/>
      <c r="CN647" s="43"/>
      <c r="CO647" s="43"/>
      <c r="CP647" s="43"/>
      <c r="CQ647" s="43"/>
      <c r="CR647" s="43"/>
      <c r="CS647" s="43"/>
      <c r="CT647" s="43"/>
      <c r="CU647" s="43"/>
      <c r="CV647" s="43"/>
      <c r="CW647" s="43"/>
      <c r="CX647" s="43"/>
      <c r="CY647" s="43"/>
      <c r="CZ647" s="43"/>
      <c r="DA647" s="43"/>
      <c r="DB647" s="43"/>
      <c r="DC647" s="43"/>
      <c r="DD647" s="43"/>
      <c r="DE647" s="43"/>
      <c r="DF647" s="43"/>
      <c r="DG647" s="43"/>
      <c r="DH647" s="43"/>
      <c r="DI647" s="43"/>
      <c r="DJ647" s="43"/>
      <c r="DK647" s="43"/>
      <c r="DL647" s="43"/>
      <c r="DM647" s="43"/>
      <c r="DN647" s="43"/>
      <c r="DO647" s="43"/>
      <c r="DP647" s="43"/>
    </row>
    <row r="648" spans="1:120" s="159" customFormat="1" ht="15" customHeight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  <c r="AT648" s="43"/>
      <c r="AU648" s="43"/>
      <c r="AV648" s="43"/>
      <c r="AW648" s="43"/>
      <c r="AX648" s="43"/>
      <c r="AY648" s="43"/>
      <c r="AZ648" s="43"/>
      <c r="BA648" s="186"/>
      <c r="BB648" s="43"/>
      <c r="BC648" s="186"/>
      <c r="BD648" s="208"/>
      <c r="BE648" s="43"/>
      <c r="BF648" s="43"/>
      <c r="BG648" s="43"/>
      <c r="BH648" s="43"/>
      <c r="BI648" s="43"/>
      <c r="BJ648" s="43"/>
      <c r="BK648" s="43"/>
      <c r="BL648" s="43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3"/>
      <c r="CK648" s="43"/>
      <c r="CL648" s="43"/>
      <c r="CM648" s="43"/>
      <c r="CN648" s="43"/>
      <c r="CO648" s="43"/>
      <c r="CP648" s="43"/>
      <c r="CQ648" s="43"/>
      <c r="CR648" s="43"/>
      <c r="CS648" s="43"/>
      <c r="CT648" s="43"/>
      <c r="CU648" s="43"/>
      <c r="CV648" s="43"/>
      <c r="CW648" s="43"/>
      <c r="CX648" s="43"/>
      <c r="CY648" s="43"/>
      <c r="CZ648" s="43"/>
      <c r="DA648" s="43"/>
      <c r="DB648" s="43"/>
      <c r="DC648" s="43"/>
      <c r="DD648" s="43"/>
      <c r="DE648" s="43"/>
      <c r="DF648" s="43"/>
      <c r="DG648" s="43"/>
      <c r="DH648" s="43"/>
      <c r="DI648" s="43"/>
      <c r="DJ648" s="43"/>
      <c r="DK648" s="43"/>
      <c r="DL648" s="43"/>
      <c r="DM648" s="43"/>
      <c r="DN648" s="43"/>
      <c r="DO648" s="43"/>
      <c r="DP648" s="43"/>
    </row>
    <row r="649" spans="1:120" s="159" customFormat="1" ht="15" customHeight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  <c r="AT649" s="43"/>
      <c r="AU649" s="43"/>
      <c r="AV649" s="43"/>
      <c r="AW649" s="43"/>
      <c r="AX649" s="43"/>
      <c r="AY649" s="43"/>
      <c r="AZ649" s="43"/>
      <c r="BA649" s="186"/>
      <c r="BB649" s="43"/>
      <c r="BC649" s="186"/>
      <c r="BD649" s="208"/>
      <c r="BE649" s="43"/>
      <c r="BF649" s="43"/>
      <c r="BG649" s="43"/>
      <c r="BH649" s="43"/>
      <c r="BI649" s="43"/>
      <c r="BJ649" s="43"/>
      <c r="BK649" s="43"/>
      <c r="BL649" s="43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3"/>
      <c r="CK649" s="43"/>
      <c r="CL649" s="43"/>
      <c r="CM649" s="43"/>
      <c r="CN649" s="43"/>
      <c r="CO649" s="43"/>
      <c r="CP649" s="43"/>
      <c r="CQ649" s="43"/>
      <c r="CR649" s="43"/>
      <c r="CS649" s="43"/>
      <c r="CT649" s="43"/>
      <c r="CU649" s="43"/>
      <c r="CV649" s="43"/>
      <c r="CW649" s="43"/>
      <c r="CX649" s="43"/>
      <c r="CY649" s="43"/>
      <c r="CZ649" s="43"/>
      <c r="DA649" s="43"/>
      <c r="DB649" s="43"/>
      <c r="DC649" s="43"/>
      <c r="DD649" s="43"/>
      <c r="DE649" s="43"/>
      <c r="DF649" s="43"/>
      <c r="DG649" s="43"/>
      <c r="DH649" s="43"/>
      <c r="DI649" s="43"/>
      <c r="DJ649" s="43"/>
      <c r="DK649" s="43"/>
      <c r="DL649" s="43"/>
      <c r="DM649" s="43"/>
      <c r="DN649" s="43"/>
      <c r="DO649" s="43"/>
      <c r="DP649" s="43"/>
    </row>
    <row r="650" spans="1:120" s="159" customFormat="1" ht="15" customHeight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  <c r="AT650" s="43"/>
      <c r="AU650" s="43"/>
      <c r="AV650" s="43"/>
      <c r="AW650" s="43"/>
      <c r="AX650" s="43"/>
      <c r="AY650" s="43"/>
      <c r="AZ650" s="43"/>
      <c r="BA650" s="186"/>
      <c r="BB650" s="43"/>
      <c r="BC650" s="186"/>
      <c r="BD650" s="208"/>
      <c r="BE650" s="43"/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3"/>
      <c r="CK650" s="43"/>
      <c r="CL650" s="43"/>
      <c r="CM650" s="43"/>
      <c r="CN650" s="43"/>
      <c r="CO650" s="43"/>
      <c r="CP650" s="43"/>
      <c r="CQ650" s="43"/>
      <c r="CR650" s="43"/>
      <c r="CS650" s="43"/>
      <c r="CT650" s="43"/>
      <c r="CU650" s="43"/>
      <c r="CV650" s="43"/>
      <c r="CW650" s="43"/>
      <c r="CX650" s="43"/>
      <c r="CY650" s="43"/>
      <c r="CZ650" s="43"/>
      <c r="DA650" s="43"/>
      <c r="DB650" s="43"/>
      <c r="DC650" s="43"/>
      <c r="DD650" s="43"/>
      <c r="DE650" s="43"/>
      <c r="DF650" s="43"/>
      <c r="DG650" s="43"/>
      <c r="DH650" s="43"/>
      <c r="DI650" s="43"/>
      <c r="DJ650" s="43"/>
      <c r="DK650" s="43"/>
      <c r="DL650" s="43"/>
      <c r="DM650" s="43"/>
      <c r="DN650" s="43"/>
      <c r="DO650" s="43"/>
      <c r="DP650" s="43"/>
    </row>
    <row r="651" spans="1:120" s="159" customFormat="1" ht="15" customHeight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  <c r="AT651" s="43"/>
      <c r="AU651" s="43"/>
      <c r="AV651" s="43"/>
      <c r="AW651" s="43"/>
      <c r="AX651" s="43"/>
      <c r="AY651" s="43"/>
      <c r="AZ651" s="43"/>
      <c r="BA651" s="186"/>
      <c r="BB651" s="43"/>
      <c r="BC651" s="186"/>
      <c r="BD651" s="208"/>
      <c r="BE651" s="43"/>
      <c r="BF651" s="43"/>
      <c r="BG651" s="43"/>
      <c r="BH651" s="43"/>
      <c r="BI651" s="43"/>
      <c r="BJ651" s="43"/>
      <c r="BK651" s="43"/>
      <c r="BL651" s="43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3"/>
      <c r="CK651" s="43"/>
      <c r="CL651" s="43"/>
      <c r="CM651" s="43"/>
      <c r="CN651" s="43"/>
      <c r="CO651" s="43"/>
      <c r="CP651" s="43"/>
      <c r="CQ651" s="43"/>
      <c r="CR651" s="43"/>
      <c r="CS651" s="43"/>
      <c r="CT651" s="43"/>
      <c r="CU651" s="43"/>
      <c r="CV651" s="43"/>
      <c r="CW651" s="43"/>
      <c r="CX651" s="43"/>
      <c r="CY651" s="43"/>
      <c r="CZ651" s="43"/>
      <c r="DA651" s="43"/>
      <c r="DB651" s="43"/>
      <c r="DC651" s="43"/>
      <c r="DD651" s="43"/>
      <c r="DE651" s="43"/>
      <c r="DF651" s="43"/>
      <c r="DG651" s="43"/>
      <c r="DH651" s="43"/>
      <c r="DI651" s="43"/>
      <c r="DJ651" s="43"/>
      <c r="DK651" s="43"/>
      <c r="DL651" s="43"/>
      <c r="DM651" s="43"/>
      <c r="DN651" s="43"/>
      <c r="DO651" s="43"/>
      <c r="DP651" s="43"/>
    </row>
    <row r="652" spans="1:120" s="159" customFormat="1" ht="15" customHeight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  <c r="AT652" s="43"/>
      <c r="AU652" s="43"/>
      <c r="AV652" s="43"/>
      <c r="AW652" s="43"/>
      <c r="AX652" s="43"/>
      <c r="AY652" s="43"/>
      <c r="AZ652" s="43"/>
      <c r="BA652" s="186"/>
      <c r="BB652" s="43"/>
      <c r="BC652" s="186"/>
      <c r="BD652" s="208"/>
      <c r="BE652" s="43"/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3"/>
      <c r="CK652" s="43"/>
      <c r="CL652" s="43"/>
      <c r="CM652" s="43"/>
      <c r="CN652" s="43"/>
      <c r="CO652" s="43"/>
      <c r="CP652" s="43"/>
      <c r="CQ652" s="43"/>
      <c r="CR652" s="43"/>
      <c r="CS652" s="43"/>
      <c r="CT652" s="43"/>
      <c r="CU652" s="43"/>
      <c r="CV652" s="43"/>
      <c r="CW652" s="43"/>
      <c r="CX652" s="43"/>
      <c r="CY652" s="43"/>
      <c r="CZ652" s="43"/>
      <c r="DA652" s="43"/>
      <c r="DB652" s="43"/>
      <c r="DC652" s="43"/>
      <c r="DD652" s="43"/>
      <c r="DE652" s="43"/>
      <c r="DF652" s="43"/>
      <c r="DG652" s="43"/>
      <c r="DH652" s="43"/>
      <c r="DI652" s="43"/>
      <c r="DJ652" s="43"/>
      <c r="DK652" s="43"/>
      <c r="DL652" s="43"/>
      <c r="DM652" s="43"/>
      <c r="DN652" s="43"/>
      <c r="DO652" s="43"/>
      <c r="DP652" s="43"/>
    </row>
    <row r="653" spans="1:120" s="159" customFormat="1" ht="15" customHeight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186"/>
      <c r="BB653" s="43"/>
      <c r="BC653" s="186"/>
      <c r="BD653" s="208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  <c r="CW653" s="43"/>
      <c r="CX653" s="43"/>
      <c r="CY653" s="43"/>
      <c r="CZ653" s="43"/>
      <c r="DA653" s="43"/>
      <c r="DB653" s="43"/>
      <c r="DC653" s="43"/>
      <c r="DD653" s="43"/>
      <c r="DE653" s="43"/>
      <c r="DF653" s="43"/>
      <c r="DG653" s="43"/>
      <c r="DH653" s="43"/>
      <c r="DI653" s="43"/>
      <c r="DJ653" s="43"/>
      <c r="DK653" s="43"/>
      <c r="DL653" s="43"/>
      <c r="DM653" s="43"/>
      <c r="DN653" s="43"/>
      <c r="DO653" s="43"/>
      <c r="DP653" s="43"/>
    </row>
    <row r="654" spans="1:120" s="159" customFormat="1" ht="15" customHeight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186"/>
      <c r="BB654" s="43"/>
      <c r="BC654" s="186"/>
      <c r="BD654" s="208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  <c r="DA654" s="43"/>
      <c r="DB654" s="43"/>
      <c r="DC654" s="43"/>
      <c r="DD654" s="43"/>
      <c r="DE654" s="43"/>
      <c r="DF654" s="43"/>
      <c r="DG654" s="43"/>
      <c r="DH654" s="43"/>
      <c r="DI654" s="43"/>
      <c r="DJ654" s="43"/>
      <c r="DK654" s="43"/>
      <c r="DL654" s="43"/>
      <c r="DM654" s="43"/>
      <c r="DN654" s="43"/>
      <c r="DO654" s="43"/>
      <c r="DP654" s="43"/>
    </row>
    <row r="655" spans="1:120" s="159" customFormat="1" ht="15" customHeight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186"/>
      <c r="BB655" s="43"/>
      <c r="BC655" s="186"/>
      <c r="BD655" s="208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  <c r="CW655" s="43"/>
      <c r="CX655" s="43"/>
      <c r="CY655" s="43"/>
      <c r="CZ655" s="43"/>
      <c r="DA655" s="43"/>
      <c r="DB655" s="43"/>
      <c r="DC655" s="43"/>
      <c r="DD655" s="43"/>
      <c r="DE655" s="43"/>
      <c r="DF655" s="43"/>
      <c r="DG655" s="43"/>
      <c r="DH655" s="43"/>
      <c r="DI655" s="43"/>
      <c r="DJ655" s="43"/>
      <c r="DK655" s="43"/>
      <c r="DL655" s="43"/>
      <c r="DM655" s="43"/>
      <c r="DN655" s="43"/>
      <c r="DO655" s="43"/>
      <c r="DP655" s="43"/>
    </row>
    <row r="656" spans="1:120" s="159" customFormat="1" ht="15" customHeight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186"/>
      <c r="BB656" s="43"/>
      <c r="BC656" s="186"/>
      <c r="BD656" s="208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  <c r="DA656" s="43"/>
      <c r="DB656" s="43"/>
      <c r="DC656" s="43"/>
      <c r="DD656" s="43"/>
      <c r="DE656" s="43"/>
      <c r="DF656" s="43"/>
      <c r="DG656" s="43"/>
      <c r="DH656" s="43"/>
      <c r="DI656" s="43"/>
      <c r="DJ656" s="43"/>
      <c r="DK656" s="43"/>
      <c r="DL656" s="43"/>
      <c r="DM656" s="43"/>
      <c r="DN656" s="43"/>
      <c r="DO656" s="43"/>
      <c r="DP656" s="43"/>
    </row>
    <row r="657" spans="1:125" s="159" customFormat="1" ht="15" customHeight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186"/>
      <c r="BB657" s="43"/>
      <c r="BC657" s="186"/>
      <c r="BD657" s="208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  <c r="CW657" s="43"/>
      <c r="CX657" s="43"/>
      <c r="CY657" s="43"/>
      <c r="CZ657" s="43"/>
      <c r="DA657" s="43"/>
      <c r="DB657" s="43"/>
      <c r="DC657" s="43"/>
      <c r="DD657" s="43"/>
      <c r="DE657" s="43"/>
      <c r="DF657" s="43"/>
      <c r="DG657" s="43"/>
      <c r="DH657" s="43"/>
      <c r="DI657" s="43"/>
      <c r="DJ657" s="43"/>
      <c r="DK657" s="43"/>
      <c r="DL657" s="43"/>
      <c r="DM657" s="43"/>
      <c r="DN657" s="43"/>
      <c r="DO657" s="43"/>
      <c r="DP657" s="43"/>
    </row>
    <row r="658" spans="1:125" s="159" customFormat="1" ht="15" customHeight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186"/>
      <c r="BB658" s="43"/>
      <c r="BC658" s="186"/>
      <c r="BD658" s="208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  <c r="DA658" s="43"/>
      <c r="DB658" s="43"/>
      <c r="DC658" s="43"/>
      <c r="DD658" s="43"/>
      <c r="DE658" s="43"/>
      <c r="DF658" s="43"/>
      <c r="DG658" s="43"/>
      <c r="DH658" s="43"/>
      <c r="DI658" s="43"/>
      <c r="DJ658" s="43"/>
      <c r="DK658" s="43"/>
      <c r="DL658" s="43"/>
      <c r="DM658" s="43"/>
      <c r="DN658" s="43"/>
      <c r="DO658" s="43"/>
      <c r="DP658" s="43"/>
    </row>
    <row r="659" spans="1:125" s="159" customFormat="1" ht="15" customHeight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186"/>
      <c r="BB659" s="43"/>
      <c r="BC659" s="186"/>
      <c r="BD659" s="208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  <c r="CW659" s="43"/>
      <c r="CX659" s="43"/>
      <c r="CY659" s="43"/>
      <c r="CZ659" s="43"/>
      <c r="DA659" s="43"/>
      <c r="DB659" s="43"/>
      <c r="DC659" s="43"/>
      <c r="DD659" s="43"/>
      <c r="DE659" s="43"/>
      <c r="DF659" s="43"/>
      <c r="DG659" s="43"/>
      <c r="DH659" s="43"/>
      <c r="DI659" s="43"/>
      <c r="DJ659" s="43"/>
      <c r="DK659" s="43"/>
      <c r="DL659" s="43"/>
      <c r="DM659" s="43"/>
      <c r="DN659" s="43"/>
      <c r="DO659" s="43"/>
      <c r="DP659" s="43"/>
    </row>
    <row r="660" spans="1:125" s="159" customFormat="1" ht="15" customHeight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186"/>
      <c r="BB660" s="43"/>
      <c r="BC660" s="186"/>
      <c r="BD660" s="208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  <c r="DA660" s="43"/>
      <c r="DB660" s="43"/>
      <c r="DC660" s="43"/>
      <c r="DD660" s="43"/>
      <c r="DE660" s="43"/>
      <c r="DF660" s="43"/>
      <c r="DG660" s="43"/>
      <c r="DH660" s="43"/>
      <c r="DI660" s="43"/>
      <c r="DJ660" s="43"/>
      <c r="DK660" s="43"/>
      <c r="DL660" s="43"/>
      <c r="DM660" s="43"/>
      <c r="DN660" s="43"/>
      <c r="DO660" s="43"/>
      <c r="DP660" s="43"/>
    </row>
    <row r="661" spans="1:125" s="159" customFormat="1" ht="15" customHeight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186"/>
      <c r="BB661" s="43"/>
      <c r="BC661" s="186"/>
      <c r="BD661" s="208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  <c r="DA661" s="43"/>
      <c r="DB661" s="43"/>
      <c r="DC661" s="43"/>
      <c r="DD661" s="43"/>
      <c r="DE661" s="43"/>
      <c r="DF661" s="43"/>
      <c r="DG661" s="43"/>
      <c r="DH661" s="43"/>
      <c r="DI661" s="43"/>
      <c r="DJ661" s="43"/>
      <c r="DK661" s="43"/>
      <c r="DL661" s="43"/>
      <c r="DM661" s="43"/>
      <c r="DN661" s="43"/>
      <c r="DO661" s="43"/>
      <c r="DP661" s="43"/>
    </row>
    <row r="662" spans="1:125" s="159" customFormat="1" ht="15" customHeight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186"/>
      <c r="BB662" s="43"/>
      <c r="BC662" s="186"/>
      <c r="BD662" s="208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  <c r="DA662" s="43"/>
      <c r="DB662" s="43"/>
      <c r="DC662" s="43"/>
      <c r="DD662" s="43"/>
      <c r="DE662" s="43"/>
      <c r="DF662" s="43"/>
      <c r="DG662" s="43"/>
      <c r="DH662" s="43"/>
      <c r="DI662" s="43"/>
      <c r="DJ662" s="43"/>
      <c r="DK662" s="43"/>
      <c r="DL662" s="43"/>
      <c r="DM662" s="43"/>
      <c r="DN662" s="43"/>
      <c r="DO662" s="43"/>
      <c r="DP662" s="43"/>
    </row>
    <row r="663" spans="1:125" s="159" customFormat="1" ht="15" customHeight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186"/>
      <c r="BB663" s="43"/>
      <c r="BC663" s="186"/>
      <c r="BD663" s="208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  <c r="DA663" s="43"/>
      <c r="DB663" s="43"/>
      <c r="DC663" s="43"/>
      <c r="DD663" s="43"/>
      <c r="DE663" s="43"/>
      <c r="DF663" s="43"/>
      <c r="DG663" s="43"/>
      <c r="DH663" s="43"/>
      <c r="DI663" s="43"/>
      <c r="DJ663" s="43"/>
      <c r="DK663" s="43"/>
      <c r="DL663" s="43"/>
      <c r="DM663" s="43"/>
      <c r="DN663" s="43"/>
      <c r="DO663" s="43"/>
      <c r="DP663" s="43"/>
    </row>
    <row r="664" spans="1:125" s="159" customFormat="1" ht="15" customHeight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186"/>
      <c r="BB664" s="43"/>
      <c r="BC664" s="186"/>
      <c r="BD664" s="208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  <c r="DA664" s="43"/>
      <c r="DB664" s="43"/>
      <c r="DC664" s="43"/>
      <c r="DD664" s="43"/>
      <c r="DE664" s="43"/>
      <c r="DF664" s="43"/>
      <c r="DG664" s="43"/>
      <c r="DH664" s="43"/>
      <c r="DI664" s="43"/>
      <c r="DJ664" s="43"/>
      <c r="DK664" s="43"/>
      <c r="DL664" s="43"/>
      <c r="DM664" s="43"/>
      <c r="DN664" s="43"/>
      <c r="DO664" s="43"/>
      <c r="DP664" s="43"/>
    </row>
    <row r="665" spans="1:125" s="159" customFormat="1" ht="15" customHeight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186"/>
      <c r="BB665" s="43"/>
      <c r="BC665" s="186"/>
      <c r="BD665" s="208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  <c r="DA665" s="43"/>
      <c r="DB665" s="43"/>
      <c r="DC665" s="43"/>
      <c r="DD665" s="43"/>
      <c r="DE665" s="43"/>
      <c r="DF665" s="43"/>
      <c r="DG665" s="43"/>
      <c r="DH665" s="43"/>
      <c r="DI665" s="43"/>
      <c r="DJ665" s="43"/>
      <c r="DK665" s="43"/>
      <c r="DL665" s="43"/>
      <c r="DM665" s="43"/>
      <c r="DN665" s="43"/>
      <c r="DO665" s="43"/>
      <c r="DP665" s="43"/>
    </row>
    <row r="666" spans="1:125" s="159" customFormat="1" ht="15" customHeight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186"/>
      <c r="BB666" s="43"/>
      <c r="BC666" s="186"/>
      <c r="BD666" s="208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  <c r="CW666" s="43"/>
      <c r="CX666" s="43"/>
      <c r="CY666" s="43"/>
      <c r="CZ666" s="43"/>
      <c r="DA666" s="43"/>
      <c r="DB666" s="43"/>
      <c r="DC666" s="43"/>
      <c r="DD666" s="43"/>
      <c r="DE666" s="43"/>
      <c r="DF666" s="43"/>
      <c r="DG666" s="43"/>
      <c r="DH666" s="43"/>
      <c r="DI666" s="43"/>
      <c r="DJ666" s="43"/>
      <c r="DK666" s="43"/>
      <c r="DL666" s="43"/>
      <c r="DM666" s="43"/>
      <c r="DN666" s="43"/>
      <c r="DO666" s="43"/>
      <c r="DP666" s="43"/>
    </row>
    <row r="667" spans="1:125">
      <c r="DQ667" s="159"/>
      <c r="DR667" s="159"/>
      <c r="DS667" s="159"/>
      <c r="DT667" s="159"/>
      <c r="DU667" s="159"/>
    </row>
    <row r="668" spans="1:125" s="159" customFormat="1" ht="15" customHeight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186"/>
      <c r="BB668" s="43"/>
      <c r="BC668" s="186"/>
      <c r="BD668" s="208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  <c r="CW668" s="43"/>
      <c r="CX668" s="43"/>
      <c r="CY668" s="43"/>
      <c r="CZ668" s="43"/>
      <c r="DA668" s="43"/>
      <c r="DB668" s="43"/>
      <c r="DC668" s="43"/>
      <c r="DD668" s="43"/>
      <c r="DE668" s="43"/>
      <c r="DF668" s="43"/>
      <c r="DG668" s="43"/>
      <c r="DH668" s="43"/>
      <c r="DI668" s="43"/>
      <c r="DJ668" s="43"/>
      <c r="DK668" s="43"/>
      <c r="DL668" s="43"/>
      <c r="DM668" s="43"/>
      <c r="DN668" s="43"/>
      <c r="DO668" s="43"/>
      <c r="DP668" s="43"/>
      <c r="DQ668" s="43"/>
      <c r="DR668" s="43"/>
      <c r="DS668" s="43"/>
      <c r="DT668" s="43"/>
      <c r="DU668" s="43"/>
    </row>
    <row r="669" spans="1:125" ht="15" customHeight="1">
      <c r="DQ669" s="159"/>
      <c r="DR669" s="159"/>
      <c r="DS669" s="159"/>
      <c r="DT669" s="159"/>
      <c r="DU669" s="159"/>
    </row>
    <row r="670" spans="1:125" ht="15" customHeight="1"/>
    <row r="671" spans="1:125" s="159" customFormat="1" ht="15" customHeight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186"/>
      <c r="BB671" s="43"/>
      <c r="BC671" s="186"/>
      <c r="BD671" s="208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  <c r="CW671" s="43"/>
      <c r="CX671" s="43"/>
      <c r="CY671" s="43"/>
      <c r="CZ671" s="43"/>
      <c r="DA671" s="43"/>
      <c r="DB671" s="43"/>
      <c r="DC671" s="43"/>
      <c r="DD671" s="43"/>
      <c r="DE671" s="43"/>
      <c r="DF671" s="43"/>
      <c r="DG671" s="43"/>
      <c r="DH671" s="43"/>
      <c r="DI671" s="43"/>
      <c r="DJ671" s="43"/>
      <c r="DK671" s="43"/>
      <c r="DL671" s="43"/>
      <c r="DM671" s="43"/>
      <c r="DN671" s="43"/>
      <c r="DO671" s="43"/>
      <c r="DP671" s="43"/>
      <c r="DQ671" s="43"/>
      <c r="DR671" s="43"/>
      <c r="DS671" s="43"/>
      <c r="DT671" s="43"/>
      <c r="DU671" s="43"/>
    </row>
    <row r="672" spans="1:125" s="159" customFormat="1" ht="15" customHeight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186"/>
      <c r="BB672" s="43"/>
      <c r="BC672" s="186"/>
      <c r="BD672" s="208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CX672" s="43"/>
      <c r="CY672" s="43"/>
      <c r="CZ672" s="43"/>
      <c r="DA672" s="43"/>
      <c r="DB672" s="43"/>
      <c r="DC672" s="43"/>
      <c r="DD672" s="43"/>
      <c r="DE672" s="43"/>
      <c r="DF672" s="43"/>
      <c r="DG672" s="43"/>
      <c r="DH672" s="43"/>
      <c r="DI672" s="43"/>
      <c r="DJ672" s="43"/>
      <c r="DK672" s="43"/>
      <c r="DL672" s="43"/>
      <c r="DM672" s="43"/>
      <c r="DN672" s="43"/>
      <c r="DO672" s="43"/>
      <c r="DP672" s="43"/>
    </row>
    <row r="673" spans="1:125" s="159" customFormat="1" ht="15" customHeight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186"/>
      <c r="BB673" s="43"/>
      <c r="BC673" s="186"/>
      <c r="BD673" s="208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  <c r="CW673" s="43"/>
      <c r="CX673" s="43"/>
      <c r="CY673" s="43"/>
      <c r="CZ673" s="43"/>
      <c r="DA673" s="43"/>
      <c r="DB673" s="43"/>
      <c r="DC673" s="43"/>
      <c r="DD673" s="43"/>
      <c r="DE673" s="43"/>
      <c r="DF673" s="43"/>
      <c r="DG673" s="43"/>
      <c r="DH673" s="43"/>
      <c r="DI673" s="43"/>
      <c r="DJ673" s="43"/>
      <c r="DK673" s="43"/>
      <c r="DL673" s="43"/>
      <c r="DM673" s="43"/>
      <c r="DN673" s="43"/>
      <c r="DO673" s="43"/>
      <c r="DP673" s="43"/>
    </row>
    <row r="674" spans="1:125" s="159" customFormat="1" ht="15" customHeight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186"/>
      <c r="BB674" s="43"/>
      <c r="BC674" s="186"/>
      <c r="BD674" s="208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CX674" s="43"/>
      <c r="CY674" s="43"/>
      <c r="CZ674" s="43"/>
      <c r="DA674" s="43"/>
      <c r="DB674" s="43"/>
      <c r="DC674" s="43"/>
      <c r="DD674" s="43"/>
      <c r="DE674" s="43"/>
      <c r="DF674" s="43"/>
      <c r="DG674" s="43"/>
      <c r="DH674" s="43"/>
      <c r="DI674" s="43"/>
      <c r="DJ674" s="43"/>
      <c r="DK674" s="43"/>
      <c r="DL674" s="43"/>
      <c r="DM674" s="43"/>
      <c r="DN674" s="43"/>
      <c r="DO674" s="43"/>
      <c r="DP674" s="43"/>
    </row>
    <row r="675" spans="1:125" s="159" customFormat="1" ht="15" customHeight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186"/>
      <c r="BB675" s="43"/>
      <c r="BC675" s="186"/>
      <c r="BD675" s="208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  <c r="CW675" s="43"/>
      <c r="CX675" s="43"/>
      <c r="CY675" s="43"/>
      <c r="CZ675" s="43"/>
      <c r="DA675" s="43"/>
      <c r="DB675" s="43"/>
      <c r="DC675" s="43"/>
      <c r="DD675" s="43"/>
      <c r="DE675" s="43"/>
      <c r="DF675" s="43"/>
      <c r="DG675" s="43"/>
      <c r="DH675" s="43"/>
      <c r="DI675" s="43"/>
      <c r="DJ675" s="43"/>
      <c r="DK675" s="43"/>
      <c r="DL675" s="43"/>
      <c r="DM675" s="43"/>
      <c r="DN675" s="43"/>
      <c r="DO675" s="43"/>
      <c r="DP675" s="43"/>
    </row>
    <row r="676" spans="1:125" ht="15" customHeight="1">
      <c r="DQ676" s="159"/>
      <c r="DR676" s="159"/>
      <c r="DS676" s="159"/>
      <c r="DT676" s="159"/>
      <c r="DU676" s="159"/>
    </row>
    <row r="677" spans="1:125" ht="15" customHeight="1"/>
    <row r="678" spans="1:125" ht="15" customHeight="1"/>
    <row r="679" spans="1:125" s="159" customFormat="1" ht="15" customHeight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186"/>
      <c r="BB679" s="43"/>
      <c r="BC679" s="186"/>
      <c r="BD679" s="208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  <c r="CW679" s="43"/>
      <c r="CX679" s="43"/>
      <c r="CY679" s="43"/>
      <c r="CZ679" s="43"/>
      <c r="DA679" s="43"/>
      <c r="DB679" s="43"/>
      <c r="DC679" s="43"/>
      <c r="DD679" s="43"/>
      <c r="DE679" s="43"/>
      <c r="DF679" s="43"/>
      <c r="DG679" s="43"/>
      <c r="DH679" s="43"/>
      <c r="DI679" s="43"/>
      <c r="DJ679" s="43"/>
      <c r="DK679" s="43"/>
      <c r="DL679" s="43"/>
      <c r="DM679" s="43"/>
      <c r="DN679" s="43"/>
      <c r="DO679" s="43"/>
      <c r="DP679" s="43"/>
      <c r="DQ679" s="43"/>
      <c r="DR679" s="43"/>
      <c r="DS679" s="43"/>
      <c r="DT679" s="43"/>
      <c r="DU679" s="43"/>
    </row>
    <row r="680" spans="1:125" s="159" customFormat="1" ht="15" customHeight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186"/>
      <c r="BB680" s="43"/>
      <c r="BC680" s="186"/>
      <c r="BD680" s="208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CX680" s="43"/>
      <c r="CY680" s="43"/>
      <c r="CZ680" s="43"/>
      <c r="DA680" s="43"/>
      <c r="DB680" s="43"/>
      <c r="DC680" s="43"/>
      <c r="DD680" s="43"/>
      <c r="DE680" s="43"/>
      <c r="DF680" s="43"/>
      <c r="DG680" s="43"/>
      <c r="DH680" s="43"/>
      <c r="DI680" s="43"/>
      <c r="DJ680" s="43"/>
      <c r="DK680" s="43"/>
      <c r="DL680" s="43"/>
      <c r="DM680" s="43"/>
      <c r="DN680" s="43"/>
      <c r="DO680" s="43"/>
      <c r="DP680" s="43"/>
    </row>
    <row r="681" spans="1:125">
      <c r="DQ681" s="159"/>
      <c r="DR681" s="159"/>
      <c r="DS681" s="159"/>
      <c r="DT681" s="159"/>
      <c r="DU681" s="159"/>
    </row>
    <row r="682" spans="1:125" s="159" customFormat="1" ht="15" customHeight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186"/>
      <c r="BB682" s="43"/>
      <c r="BC682" s="186"/>
      <c r="BD682" s="208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CX682" s="43"/>
      <c r="CY682" s="43"/>
      <c r="CZ682" s="43"/>
      <c r="DA682" s="43"/>
      <c r="DB682" s="43"/>
      <c r="DC682" s="43"/>
      <c r="DD682" s="43"/>
      <c r="DE682" s="43"/>
      <c r="DF682" s="43"/>
      <c r="DG682" s="43"/>
      <c r="DH682" s="43"/>
      <c r="DI682" s="43"/>
      <c r="DJ682" s="43"/>
      <c r="DK682" s="43"/>
      <c r="DL682" s="43"/>
      <c r="DM682" s="43"/>
      <c r="DN682" s="43"/>
      <c r="DO682" s="43"/>
      <c r="DP682" s="43"/>
      <c r="DQ682" s="43"/>
      <c r="DR682" s="43"/>
      <c r="DS682" s="43"/>
      <c r="DT682" s="43"/>
      <c r="DU682" s="43"/>
    </row>
    <row r="683" spans="1:125" s="159" customFormat="1" ht="15" customHeight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186"/>
      <c r="BB683" s="43"/>
      <c r="BC683" s="186"/>
      <c r="BD683" s="208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  <c r="CW683" s="43"/>
      <c r="CX683" s="43"/>
      <c r="CY683" s="43"/>
      <c r="CZ683" s="43"/>
      <c r="DA683" s="43"/>
      <c r="DB683" s="43"/>
      <c r="DC683" s="43"/>
      <c r="DD683" s="43"/>
      <c r="DE683" s="43"/>
      <c r="DF683" s="43"/>
      <c r="DG683" s="43"/>
      <c r="DH683" s="43"/>
      <c r="DI683" s="43"/>
      <c r="DJ683" s="43"/>
      <c r="DK683" s="43"/>
      <c r="DL683" s="43"/>
      <c r="DM683" s="43"/>
      <c r="DN683" s="43"/>
      <c r="DO683" s="43"/>
      <c r="DP683" s="43"/>
    </row>
    <row r="684" spans="1:125" s="159" customFormat="1" ht="15" customHeight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186"/>
      <c r="BB684" s="43"/>
      <c r="BC684" s="186"/>
      <c r="BD684" s="208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43"/>
      <c r="CY684" s="43"/>
      <c r="CZ684" s="43"/>
      <c r="DA684" s="43"/>
      <c r="DB684" s="43"/>
      <c r="DC684" s="43"/>
      <c r="DD684" s="43"/>
      <c r="DE684" s="43"/>
      <c r="DF684" s="43"/>
      <c r="DG684" s="43"/>
      <c r="DH684" s="43"/>
      <c r="DI684" s="43"/>
      <c r="DJ684" s="43"/>
      <c r="DK684" s="43"/>
      <c r="DL684" s="43"/>
      <c r="DM684" s="43"/>
      <c r="DN684" s="43"/>
      <c r="DO684" s="43"/>
      <c r="DP684" s="43"/>
    </row>
    <row r="685" spans="1:125" ht="15" customHeight="1">
      <c r="DQ685" s="159"/>
      <c r="DR685" s="159"/>
      <c r="DS685" s="159"/>
      <c r="DT685" s="159"/>
      <c r="DU685" s="159"/>
    </row>
    <row r="686" spans="1:125" ht="15" customHeight="1"/>
    <row r="687" spans="1:125" s="159" customFormat="1" ht="15" customHeight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186"/>
      <c r="BB687" s="43"/>
      <c r="BC687" s="186"/>
      <c r="BD687" s="208"/>
      <c r="BE687" s="43"/>
      <c r="BF687" s="43"/>
      <c r="BG687" s="43"/>
      <c r="BH687" s="43"/>
      <c r="BI687" s="43"/>
      <c r="BJ687" s="43"/>
      <c r="BK687" s="43"/>
      <c r="BL687" s="43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  <c r="CW687" s="43"/>
      <c r="CX687" s="43"/>
      <c r="CY687" s="43"/>
      <c r="CZ687" s="43"/>
      <c r="DA687" s="43"/>
      <c r="DB687" s="43"/>
      <c r="DC687" s="43"/>
      <c r="DD687" s="43"/>
      <c r="DE687" s="43"/>
      <c r="DF687" s="43"/>
      <c r="DG687" s="43"/>
      <c r="DH687" s="43"/>
      <c r="DI687" s="43"/>
      <c r="DJ687" s="43"/>
      <c r="DK687" s="43"/>
      <c r="DL687" s="43"/>
      <c r="DM687" s="43"/>
      <c r="DN687" s="43"/>
      <c r="DO687" s="43"/>
      <c r="DP687" s="43"/>
      <c r="DQ687" s="43"/>
      <c r="DR687" s="43"/>
      <c r="DS687" s="43"/>
      <c r="DT687" s="43"/>
      <c r="DU687" s="43"/>
    </row>
    <row r="688" spans="1:125" s="159" customFormat="1" ht="15" customHeight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186"/>
      <c r="BB688" s="43"/>
      <c r="BC688" s="186"/>
      <c r="BD688" s="208"/>
      <c r="BE688" s="43"/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43"/>
      <c r="CY688" s="43"/>
      <c r="CZ688" s="43"/>
      <c r="DA688" s="43"/>
      <c r="DB688" s="43"/>
      <c r="DC688" s="43"/>
      <c r="DD688" s="43"/>
      <c r="DE688" s="43"/>
      <c r="DF688" s="43"/>
      <c r="DG688" s="43"/>
      <c r="DH688" s="43"/>
      <c r="DI688" s="43"/>
      <c r="DJ688" s="43"/>
      <c r="DK688" s="43"/>
      <c r="DL688" s="43"/>
      <c r="DM688" s="43"/>
      <c r="DN688" s="43"/>
      <c r="DO688" s="43"/>
      <c r="DP688" s="43"/>
    </row>
    <row r="689" spans="1:125" s="159" customFormat="1" ht="15" customHeight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186"/>
      <c r="BB689" s="43"/>
      <c r="BC689" s="186"/>
      <c r="BD689" s="208"/>
      <c r="BE689" s="43"/>
      <c r="BF689" s="43"/>
      <c r="BG689" s="43"/>
      <c r="BH689" s="43"/>
      <c r="BI689" s="43"/>
      <c r="BJ689" s="43"/>
      <c r="BK689" s="43"/>
      <c r="BL689" s="43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  <c r="CW689" s="43"/>
      <c r="CX689" s="43"/>
      <c r="CY689" s="43"/>
      <c r="CZ689" s="43"/>
      <c r="DA689" s="43"/>
      <c r="DB689" s="43"/>
      <c r="DC689" s="43"/>
      <c r="DD689" s="43"/>
      <c r="DE689" s="43"/>
      <c r="DF689" s="43"/>
      <c r="DG689" s="43"/>
      <c r="DH689" s="43"/>
      <c r="DI689" s="43"/>
      <c r="DJ689" s="43"/>
      <c r="DK689" s="43"/>
      <c r="DL689" s="43"/>
      <c r="DM689" s="43"/>
      <c r="DN689" s="43"/>
      <c r="DO689" s="43"/>
      <c r="DP689" s="43"/>
    </row>
    <row r="690" spans="1:125" ht="15" customHeight="1">
      <c r="DQ690" s="159"/>
      <c r="DR690" s="159"/>
      <c r="DS690" s="159"/>
      <c r="DT690" s="159"/>
      <c r="DU690" s="159"/>
    </row>
    <row r="691" spans="1:125" ht="15" customHeight="1"/>
    <row r="692" spans="1:125" s="159" customFormat="1" ht="15" customHeight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186"/>
      <c r="BB692" s="43"/>
      <c r="BC692" s="186"/>
      <c r="BD692" s="208"/>
      <c r="BE692" s="43"/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43"/>
      <c r="CY692" s="43"/>
      <c r="CZ692" s="43"/>
      <c r="DA692" s="43"/>
      <c r="DB692" s="43"/>
      <c r="DC692" s="43"/>
      <c r="DD692" s="43"/>
      <c r="DE692" s="43"/>
      <c r="DF692" s="43"/>
      <c r="DG692" s="43"/>
      <c r="DH692" s="43"/>
      <c r="DI692" s="43"/>
      <c r="DJ692" s="43"/>
      <c r="DK692" s="43"/>
      <c r="DL692" s="43"/>
      <c r="DM692" s="43"/>
      <c r="DN692" s="43"/>
      <c r="DO692" s="43"/>
      <c r="DP692" s="43"/>
      <c r="DQ692" s="43"/>
      <c r="DR692" s="43"/>
      <c r="DS692" s="43"/>
      <c r="DT692" s="43"/>
      <c r="DU692" s="43"/>
    </row>
    <row r="693" spans="1:125" s="159" customFormat="1" ht="15" customHeight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186"/>
      <c r="BB693" s="43"/>
      <c r="BC693" s="186"/>
      <c r="BD693" s="208"/>
      <c r="BE693" s="43"/>
      <c r="BF693" s="43"/>
      <c r="BG693" s="43"/>
      <c r="BH693" s="43"/>
      <c r="BI693" s="43"/>
      <c r="BJ693" s="43"/>
      <c r="BK693" s="43"/>
      <c r="BL693" s="43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  <c r="CW693" s="43"/>
      <c r="CX693" s="43"/>
      <c r="CY693" s="43"/>
      <c r="CZ693" s="43"/>
      <c r="DA693" s="43"/>
      <c r="DB693" s="43"/>
      <c r="DC693" s="43"/>
      <c r="DD693" s="43"/>
      <c r="DE693" s="43"/>
      <c r="DF693" s="43"/>
      <c r="DG693" s="43"/>
      <c r="DH693" s="43"/>
      <c r="DI693" s="43"/>
      <c r="DJ693" s="43"/>
      <c r="DK693" s="43"/>
      <c r="DL693" s="43"/>
      <c r="DM693" s="43"/>
      <c r="DN693" s="43"/>
      <c r="DO693" s="43"/>
      <c r="DP693" s="43"/>
    </row>
    <row r="694" spans="1:125" s="159" customFormat="1" ht="15" customHeight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186"/>
      <c r="BB694" s="43"/>
      <c r="BC694" s="186"/>
      <c r="BD694" s="208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43"/>
      <c r="CY694" s="43"/>
      <c r="CZ694" s="43"/>
      <c r="DA694" s="43"/>
      <c r="DB694" s="43"/>
      <c r="DC694" s="43"/>
      <c r="DD694" s="43"/>
      <c r="DE694" s="43"/>
      <c r="DF694" s="43"/>
      <c r="DG694" s="43"/>
      <c r="DH694" s="43"/>
      <c r="DI694" s="43"/>
      <c r="DJ694" s="43"/>
      <c r="DK694" s="43"/>
      <c r="DL694" s="43"/>
      <c r="DM694" s="43"/>
      <c r="DN694" s="43"/>
      <c r="DO694" s="43"/>
      <c r="DP694" s="43"/>
    </row>
    <row r="695" spans="1:125" ht="15" customHeight="1">
      <c r="DQ695" s="159"/>
      <c r="DR695" s="159"/>
      <c r="DS695" s="159"/>
      <c r="DT695" s="159"/>
      <c r="DU695" s="159"/>
    </row>
    <row r="696" spans="1:125" s="159" customFormat="1" ht="15" customHeight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186"/>
      <c r="BB696" s="43"/>
      <c r="BC696" s="186"/>
      <c r="BD696" s="208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43"/>
      <c r="CY696" s="43"/>
      <c r="CZ696" s="43"/>
      <c r="DA696" s="43"/>
      <c r="DB696" s="43"/>
      <c r="DC696" s="43"/>
      <c r="DD696" s="43"/>
      <c r="DE696" s="43"/>
      <c r="DF696" s="43"/>
      <c r="DG696" s="43"/>
      <c r="DH696" s="43"/>
      <c r="DI696" s="43"/>
      <c r="DJ696" s="43"/>
      <c r="DK696" s="43"/>
      <c r="DL696" s="43"/>
      <c r="DM696" s="43"/>
      <c r="DN696" s="43"/>
      <c r="DO696" s="43"/>
      <c r="DP696" s="43"/>
      <c r="DQ696" s="43"/>
      <c r="DR696" s="43"/>
      <c r="DS696" s="43"/>
      <c r="DT696" s="43"/>
      <c r="DU696" s="43"/>
    </row>
    <row r="697" spans="1:125" s="159" customFormat="1" ht="15" customHeight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186"/>
      <c r="BB697" s="43"/>
      <c r="BC697" s="186"/>
      <c r="BD697" s="208"/>
      <c r="BE697" s="43"/>
      <c r="BF697" s="43"/>
      <c r="BG697" s="43"/>
      <c r="BH697" s="43"/>
      <c r="BI697" s="43"/>
      <c r="BJ697" s="43"/>
      <c r="BK697" s="43"/>
      <c r="BL697" s="43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  <c r="CW697" s="43"/>
      <c r="CX697" s="43"/>
      <c r="CY697" s="43"/>
      <c r="CZ697" s="43"/>
      <c r="DA697" s="43"/>
      <c r="DB697" s="43"/>
      <c r="DC697" s="43"/>
      <c r="DD697" s="43"/>
      <c r="DE697" s="43"/>
      <c r="DF697" s="43"/>
      <c r="DG697" s="43"/>
      <c r="DH697" s="43"/>
      <c r="DI697" s="43"/>
      <c r="DJ697" s="43"/>
      <c r="DK697" s="43"/>
      <c r="DL697" s="43"/>
      <c r="DM697" s="43"/>
      <c r="DN697" s="43"/>
      <c r="DO697" s="43"/>
      <c r="DP697" s="43"/>
    </row>
    <row r="698" spans="1:125" s="159" customFormat="1" ht="15" customHeight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186"/>
      <c r="BB698" s="43"/>
      <c r="BC698" s="186"/>
      <c r="BD698" s="208"/>
      <c r="BE698" s="43"/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43"/>
      <c r="CY698" s="43"/>
      <c r="CZ698" s="43"/>
      <c r="DA698" s="43"/>
      <c r="DB698" s="43"/>
      <c r="DC698" s="43"/>
      <c r="DD698" s="43"/>
      <c r="DE698" s="43"/>
      <c r="DF698" s="43"/>
      <c r="DG698" s="43"/>
      <c r="DH698" s="43"/>
      <c r="DI698" s="43"/>
      <c r="DJ698" s="43"/>
      <c r="DK698" s="43"/>
      <c r="DL698" s="43"/>
      <c r="DM698" s="43"/>
      <c r="DN698" s="43"/>
      <c r="DO698" s="43"/>
      <c r="DP698" s="43"/>
    </row>
    <row r="699" spans="1:125" s="159" customFormat="1" ht="15" customHeight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186"/>
      <c r="BB699" s="43"/>
      <c r="BC699" s="186"/>
      <c r="BD699" s="208"/>
      <c r="BE699" s="43"/>
      <c r="BF699" s="43"/>
      <c r="BG699" s="43"/>
      <c r="BH699" s="43"/>
      <c r="BI699" s="43"/>
      <c r="BJ699" s="43"/>
      <c r="BK699" s="43"/>
      <c r="BL699" s="43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3"/>
      <c r="CK699" s="43"/>
      <c r="CL699" s="43"/>
      <c r="CM699" s="43"/>
      <c r="CN699" s="43"/>
      <c r="CO699" s="43"/>
      <c r="CP699" s="43"/>
      <c r="CQ699" s="43"/>
      <c r="CR699" s="43"/>
      <c r="CS699" s="43"/>
      <c r="CT699" s="43"/>
      <c r="CU699" s="43"/>
      <c r="CV699" s="43"/>
      <c r="CW699" s="43"/>
      <c r="CX699" s="43"/>
      <c r="CY699" s="43"/>
      <c r="CZ699" s="43"/>
      <c r="DA699" s="43"/>
      <c r="DB699" s="43"/>
      <c r="DC699" s="43"/>
      <c r="DD699" s="43"/>
      <c r="DE699" s="43"/>
      <c r="DF699" s="43"/>
      <c r="DG699" s="43"/>
      <c r="DH699" s="43"/>
      <c r="DI699" s="43"/>
      <c r="DJ699" s="43"/>
      <c r="DK699" s="43"/>
      <c r="DL699" s="43"/>
      <c r="DM699" s="43"/>
      <c r="DN699" s="43"/>
      <c r="DO699" s="43"/>
      <c r="DP699" s="43"/>
    </row>
    <row r="700" spans="1:125" s="159" customFormat="1" ht="15" customHeight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186"/>
      <c r="BB700" s="43"/>
      <c r="BC700" s="186"/>
      <c r="BD700" s="208"/>
      <c r="BE700" s="43"/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3"/>
      <c r="CK700" s="43"/>
      <c r="CL700" s="43"/>
      <c r="CM700" s="43"/>
      <c r="CN700" s="43"/>
      <c r="CO700" s="43"/>
      <c r="CP700" s="43"/>
      <c r="CQ700" s="43"/>
      <c r="CR700" s="43"/>
      <c r="CS700" s="43"/>
      <c r="CT700" s="43"/>
      <c r="CU700" s="43"/>
      <c r="CV700" s="43"/>
      <c r="CW700" s="43"/>
      <c r="CX700" s="43"/>
      <c r="CY700" s="43"/>
      <c r="CZ700" s="43"/>
      <c r="DA700" s="43"/>
      <c r="DB700" s="43"/>
      <c r="DC700" s="43"/>
      <c r="DD700" s="43"/>
      <c r="DE700" s="43"/>
      <c r="DF700" s="43"/>
      <c r="DG700" s="43"/>
      <c r="DH700" s="43"/>
      <c r="DI700" s="43"/>
      <c r="DJ700" s="43"/>
      <c r="DK700" s="43"/>
      <c r="DL700" s="43"/>
      <c r="DM700" s="43"/>
      <c r="DN700" s="43"/>
      <c r="DO700" s="43"/>
      <c r="DP700" s="43"/>
    </row>
    <row r="701" spans="1:125" s="159" customFormat="1" ht="15" customHeight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186"/>
      <c r="BB701" s="43"/>
      <c r="BC701" s="186"/>
      <c r="BD701" s="208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  <c r="CW701" s="43"/>
      <c r="CX701" s="43"/>
      <c r="CY701" s="43"/>
      <c r="CZ701" s="43"/>
      <c r="DA701" s="43"/>
      <c r="DB701" s="43"/>
      <c r="DC701" s="43"/>
      <c r="DD701" s="43"/>
      <c r="DE701" s="43"/>
      <c r="DF701" s="43"/>
      <c r="DG701" s="43"/>
      <c r="DH701" s="43"/>
      <c r="DI701" s="43"/>
      <c r="DJ701" s="43"/>
      <c r="DK701" s="43"/>
      <c r="DL701" s="43"/>
      <c r="DM701" s="43"/>
      <c r="DN701" s="43"/>
      <c r="DO701" s="43"/>
      <c r="DP701" s="43"/>
    </row>
    <row r="702" spans="1:125" ht="15" customHeight="1">
      <c r="DQ702" s="159"/>
      <c r="DR702" s="159"/>
      <c r="DS702" s="159"/>
      <c r="DT702" s="159"/>
      <c r="DU702" s="159"/>
    </row>
    <row r="703" spans="1:125" ht="15" customHeight="1"/>
    <row r="704" spans="1:125" s="159" customFormat="1" ht="15" customHeight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186"/>
      <c r="BB704" s="43"/>
      <c r="BC704" s="186"/>
      <c r="BD704" s="208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  <c r="DA704" s="43"/>
      <c r="DB704" s="43"/>
      <c r="DC704" s="43"/>
      <c r="DD704" s="43"/>
      <c r="DE704" s="43"/>
      <c r="DF704" s="43"/>
      <c r="DG704" s="43"/>
      <c r="DH704" s="43"/>
      <c r="DI704" s="43"/>
      <c r="DJ704" s="43"/>
      <c r="DK704" s="43"/>
      <c r="DL704" s="43"/>
      <c r="DM704" s="43"/>
      <c r="DN704" s="43"/>
      <c r="DO704" s="43"/>
      <c r="DP704" s="43"/>
      <c r="DQ704" s="43"/>
      <c r="DR704" s="43"/>
      <c r="DS704" s="43"/>
      <c r="DT704" s="43"/>
      <c r="DU704" s="43"/>
    </row>
    <row r="705" spans="1:125" s="159" customFormat="1" ht="15" customHeight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186"/>
      <c r="BB705" s="43"/>
      <c r="BC705" s="186"/>
      <c r="BD705" s="208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  <c r="CW705" s="43"/>
      <c r="CX705" s="43"/>
      <c r="CY705" s="43"/>
      <c r="CZ705" s="43"/>
      <c r="DA705" s="43"/>
      <c r="DB705" s="43"/>
      <c r="DC705" s="43"/>
      <c r="DD705" s="43"/>
      <c r="DE705" s="43"/>
      <c r="DF705" s="43"/>
      <c r="DG705" s="43"/>
      <c r="DH705" s="43"/>
      <c r="DI705" s="43"/>
      <c r="DJ705" s="43"/>
      <c r="DK705" s="43"/>
      <c r="DL705" s="43"/>
      <c r="DM705" s="43"/>
      <c r="DN705" s="43"/>
      <c r="DO705" s="43"/>
      <c r="DP705" s="43"/>
    </row>
    <row r="706" spans="1:125" s="159" customFormat="1" ht="15" customHeight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186"/>
      <c r="BB706" s="43"/>
      <c r="BC706" s="186"/>
      <c r="BD706" s="208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  <c r="DA706" s="43"/>
      <c r="DB706" s="43"/>
      <c r="DC706" s="43"/>
      <c r="DD706" s="43"/>
      <c r="DE706" s="43"/>
      <c r="DF706" s="43"/>
      <c r="DG706" s="43"/>
      <c r="DH706" s="43"/>
      <c r="DI706" s="43"/>
      <c r="DJ706" s="43"/>
      <c r="DK706" s="43"/>
      <c r="DL706" s="43"/>
      <c r="DM706" s="43"/>
      <c r="DN706" s="43"/>
      <c r="DO706" s="43"/>
      <c r="DP706" s="43"/>
    </row>
    <row r="707" spans="1:125" s="159" customFormat="1" ht="15" customHeight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186"/>
      <c r="BB707" s="43"/>
      <c r="BC707" s="186"/>
      <c r="BD707" s="208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  <c r="CW707" s="43"/>
      <c r="CX707" s="43"/>
      <c r="CY707" s="43"/>
      <c r="CZ707" s="43"/>
      <c r="DA707" s="43"/>
      <c r="DB707" s="43"/>
      <c r="DC707" s="43"/>
      <c r="DD707" s="43"/>
      <c r="DE707" s="43"/>
      <c r="DF707" s="43"/>
      <c r="DG707" s="43"/>
      <c r="DH707" s="43"/>
      <c r="DI707" s="43"/>
      <c r="DJ707" s="43"/>
      <c r="DK707" s="43"/>
      <c r="DL707" s="43"/>
      <c r="DM707" s="43"/>
      <c r="DN707" s="43"/>
      <c r="DO707" s="43"/>
      <c r="DP707" s="43"/>
    </row>
    <row r="708" spans="1:125" s="159" customFormat="1" ht="15" customHeight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186"/>
      <c r="BB708" s="43"/>
      <c r="BC708" s="186"/>
      <c r="BD708" s="208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  <c r="DA708" s="43"/>
      <c r="DB708" s="43"/>
      <c r="DC708" s="43"/>
      <c r="DD708" s="43"/>
      <c r="DE708" s="43"/>
      <c r="DF708" s="43"/>
      <c r="DG708" s="43"/>
      <c r="DH708" s="43"/>
      <c r="DI708" s="43"/>
      <c r="DJ708" s="43"/>
      <c r="DK708" s="43"/>
      <c r="DL708" s="43"/>
      <c r="DM708" s="43"/>
      <c r="DN708" s="43"/>
      <c r="DO708" s="43"/>
      <c r="DP708" s="43"/>
    </row>
    <row r="709" spans="1:125" ht="15" customHeight="1">
      <c r="DQ709" s="159"/>
      <c r="DR709" s="159"/>
      <c r="DS709" s="159"/>
      <c r="DT709" s="159"/>
      <c r="DU709" s="159"/>
    </row>
    <row r="710" spans="1:125" s="159" customFormat="1" ht="15" customHeight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186"/>
      <c r="BB710" s="43"/>
      <c r="BC710" s="186"/>
      <c r="BD710" s="208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  <c r="DA710" s="43"/>
      <c r="DB710" s="43"/>
      <c r="DC710" s="43"/>
      <c r="DD710" s="43"/>
      <c r="DE710" s="43"/>
      <c r="DF710" s="43"/>
      <c r="DG710" s="43"/>
      <c r="DH710" s="43"/>
      <c r="DI710" s="43"/>
      <c r="DJ710" s="43"/>
      <c r="DK710" s="43"/>
      <c r="DL710" s="43"/>
      <c r="DM710" s="43"/>
      <c r="DN710" s="43"/>
      <c r="DO710" s="43"/>
      <c r="DP710" s="43"/>
      <c r="DQ710" s="43"/>
      <c r="DR710" s="43"/>
      <c r="DS710" s="43"/>
      <c r="DT710" s="43"/>
      <c r="DU710" s="43"/>
    </row>
    <row r="711" spans="1:125" s="159" customFormat="1" ht="15" customHeight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186"/>
      <c r="BB711" s="43"/>
      <c r="BC711" s="186"/>
      <c r="BD711" s="208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  <c r="CW711" s="43"/>
      <c r="CX711" s="43"/>
      <c r="CY711" s="43"/>
      <c r="CZ711" s="43"/>
      <c r="DA711" s="43"/>
      <c r="DB711" s="43"/>
      <c r="DC711" s="43"/>
      <c r="DD711" s="43"/>
      <c r="DE711" s="43"/>
      <c r="DF711" s="43"/>
      <c r="DG711" s="43"/>
      <c r="DH711" s="43"/>
      <c r="DI711" s="43"/>
      <c r="DJ711" s="43"/>
      <c r="DK711" s="43"/>
      <c r="DL711" s="43"/>
      <c r="DM711" s="43"/>
      <c r="DN711" s="43"/>
      <c r="DO711" s="43"/>
      <c r="DP711" s="43"/>
    </row>
    <row r="712" spans="1:125" ht="15" customHeight="1">
      <c r="DQ712" s="159"/>
      <c r="DR712" s="159"/>
      <c r="DS712" s="159"/>
      <c r="DT712" s="159"/>
      <c r="DU712" s="159"/>
    </row>
    <row r="713" spans="1:125" ht="15" customHeight="1"/>
    <row r="715" spans="1:125" s="159" customFormat="1" ht="15" customHeight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O715" s="43"/>
      <c r="AP715" s="43"/>
      <c r="AQ715" s="43"/>
      <c r="AR715" s="43"/>
      <c r="AS715" s="43"/>
      <c r="AT715" s="43"/>
      <c r="AU715" s="43"/>
      <c r="AV715" s="43"/>
      <c r="AW715" s="43"/>
      <c r="AX715" s="43"/>
      <c r="AY715" s="43"/>
      <c r="AZ715" s="43"/>
      <c r="BA715" s="186"/>
      <c r="BB715" s="43"/>
      <c r="BC715" s="186"/>
      <c r="BD715" s="208"/>
      <c r="BE715" s="43"/>
      <c r="BF715" s="43"/>
      <c r="BG715" s="43"/>
      <c r="BH715" s="43"/>
      <c r="BI715" s="43"/>
      <c r="BJ715" s="43"/>
      <c r="BK715" s="43"/>
      <c r="BL715" s="43"/>
      <c r="BM715" s="43"/>
      <c r="BN715" s="43"/>
      <c r="BO715" s="43"/>
      <c r="BP715" s="43"/>
      <c r="BQ715" s="43"/>
      <c r="BR715" s="43"/>
      <c r="BS715" s="43"/>
      <c r="BT715" s="43"/>
      <c r="BU715" s="43"/>
      <c r="BV715" s="43"/>
      <c r="BW715" s="43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3"/>
      <c r="CK715" s="43"/>
      <c r="CL715" s="43"/>
      <c r="CM715" s="43"/>
      <c r="CN715" s="43"/>
      <c r="CO715" s="43"/>
      <c r="CP715" s="43"/>
      <c r="CQ715" s="43"/>
      <c r="CR715" s="43"/>
      <c r="CS715" s="43"/>
      <c r="CT715" s="43"/>
      <c r="CU715" s="43"/>
      <c r="CV715" s="43"/>
      <c r="CW715" s="43"/>
      <c r="CX715" s="43"/>
      <c r="CY715" s="43"/>
      <c r="CZ715" s="43"/>
      <c r="DA715" s="43"/>
      <c r="DB715" s="43"/>
      <c r="DC715" s="43"/>
      <c r="DD715" s="43"/>
      <c r="DE715" s="43"/>
      <c r="DF715" s="43"/>
      <c r="DG715" s="43"/>
      <c r="DH715" s="43"/>
      <c r="DI715" s="43"/>
      <c r="DJ715" s="43"/>
      <c r="DK715" s="43"/>
      <c r="DL715" s="43"/>
      <c r="DM715" s="43"/>
      <c r="DN715" s="43"/>
      <c r="DO715" s="43"/>
      <c r="DP715" s="43"/>
      <c r="DQ715" s="43"/>
      <c r="DR715" s="43"/>
      <c r="DS715" s="43"/>
      <c r="DT715" s="43"/>
      <c r="DU715" s="43"/>
    </row>
    <row r="716" spans="1:125" s="159" customFormat="1" ht="15" customHeight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O716" s="43"/>
      <c r="AP716" s="43"/>
      <c r="AQ716" s="43"/>
      <c r="AR716" s="43"/>
      <c r="AS716" s="43"/>
      <c r="AT716" s="43"/>
      <c r="AU716" s="43"/>
      <c r="AV716" s="43"/>
      <c r="AW716" s="43"/>
      <c r="AX716" s="43"/>
      <c r="AY716" s="43"/>
      <c r="AZ716" s="43"/>
      <c r="BA716" s="186"/>
      <c r="BB716" s="43"/>
      <c r="BC716" s="186"/>
      <c r="BD716" s="208"/>
      <c r="BE716" s="43"/>
      <c r="BF716" s="43"/>
      <c r="BG716" s="43"/>
      <c r="BH716" s="43"/>
      <c r="BI716" s="43"/>
      <c r="BJ716" s="43"/>
      <c r="BK716" s="43"/>
      <c r="BL716" s="43"/>
      <c r="BM716" s="43"/>
      <c r="BN716" s="43"/>
      <c r="BO716" s="43"/>
      <c r="BP716" s="43"/>
      <c r="BQ716" s="43"/>
      <c r="BR716" s="43"/>
      <c r="BS716" s="43"/>
      <c r="BT716" s="43"/>
      <c r="BU716" s="43"/>
      <c r="BV716" s="43"/>
      <c r="BW716" s="43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3"/>
      <c r="CK716" s="43"/>
      <c r="CL716" s="43"/>
      <c r="CM716" s="43"/>
      <c r="CN716" s="43"/>
      <c r="CO716" s="43"/>
      <c r="CP716" s="43"/>
      <c r="CQ716" s="43"/>
      <c r="CR716" s="43"/>
      <c r="CS716" s="43"/>
      <c r="CT716" s="43"/>
      <c r="CU716" s="43"/>
      <c r="CV716" s="43"/>
      <c r="CW716" s="43"/>
      <c r="CX716" s="43"/>
      <c r="CY716" s="43"/>
      <c r="CZ716" s="43"/>
      <c r="DA716" s="43"/>
      <c r="DB716" s="43"/>
      <c r="DC716" s="43"/>
      <c r="DD716" s="43"/>
      <c r="DE716" s="43"/>
      <c r="DF716" s="43"/>
      <c r="DG716" s="43"/>
      <c r="DH716" s="43"/>
      <c r="DI716" s="43"/>
      <c r="DJ716" s="43"/>
      <c r="DK716" s="43"/>
      <c r="DL716" s="43"/>
      <c r="DM716" s="43"/>
      <c r="DN716" s="43"/>
      <c r="DO716" s="43"/>
      <c r="DP716" s="43"/>
    </row>
    <row r="717" spans="1:125" s="159" customFormat="1" ht="15" customHeight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O717" s="43"/>
      <c r="AP717" s="43"/>
      <c r="AQ717" s="43"/>
      <c r="AR717" s="43"/>
      <c r="AS717" s="43"/>
      <c r="AT717" s="43"/>
      <c r="AU717" s="43"/>
      <c r="AV717" s="43"/>
      <c r="AW717" s="43"/>
      <c r="AX717" s="43"/>
      <c r="AY717" s="43"/>
      <c r="AZ717" s="43"/>
      <c r="BA717" s="186"/>
      <c r="BB717" s="43"/>
      <c r="BC717" s="186"/>
      <c r="BD717" s="208"/>
      <c r="BE717" s="43"/>
      <c r="BF717" s="43"/>
      <c r="BG717" s="43"/>
      <c r="BH717" s="43"/>
      <c r="BI717" s="43"/>
      <c r="BJ717" s="43"/>
      <c r="BK717" s="43"/>
      <c r="BL717" s="43"/>
      <c r="BM717" s="43"/>
      <c r="BN717" s="43"/>
      <c r="BO717" s="43"/>
      <c r="BP717" s="43"/>
      <c r="BQ717" s="43"/>
      <c r="BR717" s="43"/>
      <c r="BS717" s="43"/>
      <c r="BT717" s="43"/>
      <c r="BU717" s="43"/>
      <c r="BV717" s="43"/>
      <c r="BW717" s="43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3"/>
      <c r="CK717" s="43"/>
      <c r="CL717" s="43"/>
      <c r="CM717" s="43"/>
      <c r="CN717" s="43"/>
      <c r="CO717" s="43"/>
      <c r="CP717" s="43"/>
      <c r="CQ717" s="43"/>
      <c r="CR717" s="43"/>
      <c r="CS717" s="43"/>
      <c r="CT717" s="43"/>
      <c r="CU717" s="43"/>
      <c r="CV717" s="43"/>
      <c r="CW717" s="43"/>
      <c r="CX717" s="43"/>
      <c r="CY717" s="43"/>
      <c r="CZ717" s="43"/>
      <c r="DA717" s="43"/>
      <c r="DB717" s="43"/>
      <c r="DC717" s="43"/>
      <c r="DD717" s="43"/>
      <c r="DE717" s="43"/>
      <c r="DF717" s="43"/>
      <c r="DG717" s="43"/>
      <c r="DH717" s="43"/>
      <c r="DI717" s="43"/>
      <c r="DJ717" s="43"/>
      <c r="DK717" s="43"/>
      <c r="DL717" s="43"/>
      <c r="DM717" s="43"/>
      <c r="DN717" s="43"/>
      <c r="DO717" s="43"/>
      <c r="DP717" s="43"/>
    </row>
    <row r="718" spans="1:125" ht="15" customHeight="1">
      <c r="DQ718" s="159"/>
      <c r="DR718" s="159"/>
      <c r="DS718" s="159"/>
      <c r="DT718" s="159"/>
      <c r="DU718" s="159"/>
    </row>
    <row r="719" spans="1:125" ht="15" customHeight="1"/>
    <row r="720" spans="1:125" s="159" customFormat="1" ht="15" customHeight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O720" s="43"/>
      <c r="AP720" s="43"/>
      <c r="AQ720" s="43"/>
      <c r="AR720" s="43"/>
      <c r="AS720" s="43"/>
      <c r="AT720" s="43"/>
      <c r="AU720" s="43"/>
      <c r="AV720" s="43"/>
      <c r="AW720" s="43"/>
      <c r="AX720" s="43"/>
      <c r="AY720" s="43"/>
      <c r="AZ720" s="43"/>
      <c r="BA720" s="186"/>
      <c r="BB720" s="43"/>
      <c r="BC720" s="186"/>
      <c r="BD720" s="208"/>
      <c r="BE720" s="43"/>
      <c r="BF720" s="43"/>
      <c r="BG720" s="43"/>
      <c r="BH720" s="43"/>
      <c r="BI720" s="43"/>
      <c r="BJ720" s="43"/>
      <c r="BK720" s="43"/>
      <c r="BL720" s="43"/>
      <c r="BM720" s="43"/>
      <c r="BN720" s="43"/>
      <c r="BO720" s="43"/>
      <c r="BP720" s="43"/>
      <c r="BQ720" s="43"/>
      <c r="BR720" s="43"/>
      <c r="BS720" s="43"/>
      <c r="BT720" s="43"/>
      <c r="BU720" s="43"/>
      <c r="BV720" s="43"/>
      <c r="BW720" s="43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3"/>
      <c r="CK720" s="43"/>
      <c r="CL720" s="43"/>
      <c r="CM720" s="43"/>
      <c r="CN720" s="43"/>
      <c r="CO720" s="43"/>
      <c r="CP720" s="43"/>
      <c r="CQ720" s="43"/>
      <c r="CR720" s="43"/>
      <c r="CS720" s="43"/>
      <c r="CT720" s="43"/>
      <c r="CU720" s="43"/>
      <c r="CV720" s="43"/>
      <c r="CW720" s="43"/>
      <c r="CX720" s="43"/>
      <c r="CY720" s="43"/>
      <c r="CZ720" s="43"/>
      <c r="DA720" s="43"/>
      <c r="DB720" s="43"/>
      <c r="DC720" s="43"/>
      <c r="DD720" s="43"/>
      <c r="DE720" s="43"/>
      <c r="DF720" s="43"/>
      <c r="DG720" s="43"/>
      <c r="DH720" s="43"/>
      <c r="DI720" s="43"/>
      <c r="DJ720" s="43"/>
      <c r="DK720" s="43"/>
      <c r="DL720" s="43"/>
      <c r="DM720" s="43"/>
      <c r="DN720" s="43"/>
      <c r="DO720" s="43"/>
      <c r="DP720" s="43"/>
      <c r="DQ720" s="43"/>
      <c r="DR720" s="43"/>
      <c r="DS720" s="43"/>
      <c r="DT720" s="43"/>
      <c r="DU720" s="43"/>
    </row>
    <row r="721" spans="1:125" s="159" customFormat="1" ht="15" customHeight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O721" s="43"/>
      <c r="AP721" s="43"/>
      <c r="AQ721" s="43"/>
      <c r="AR721" s="43"/>
      <c r="AS721" s="43"/>
      <c r="AT721" s="43"/>
      <c r="AU721" s="43"/>
      <c r="AV721" s="43"/>
      <c r="AW721" s="43"/>
      <c r="AX721" s="43"/>
      <c r="AY721" s="43"/>
      <c r="AZ721" s="43"/>
      <c r="BA721" s="186"/>
      <c r="BB721" s="43"/>
      <c r="BC721" s="186"/>
      <c r="BD721" s="208"/>
      <c r="BE721" s="43"/>
      <c r="BF721" s="43"/>
      <c r="BG721" s="43"/>
      <c r="BH721" s="43"/>
      <c r="BI721" s="43"/>
      <c r="BJ721" s="43"/>
      <c r="BK721" s="43"/>
      <c r="BL721" s="43"/>
      <c r="BM721" s="43"/>
      <c r="BN721" s="43"/>
      <c r="BO721" s="43"/>
      <c r="BP721" s="43"/>
      <c r="BQ721" s="43"/>
      <c r="BR721" s="43"/>
      <c r="BS721" s="43"/>
      <c r="BT721" s="43"/>
      <c r="BU721" s="43"/>
      <c r="BV721" s="43"/>
      <c r="BW721" s="43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3"/>
      <c r="CK721" s="43"/>
      <c r="CL721" s="43"/>
      <c r="CM721" s="43"/>
      <c r="CN721" s="43"/>
      <c r="CO721" s="43"/>
      <c r="CP721" s="43"/>
      <c r="CQ721" s="43"/>
      <c r="CR721" s="43"/>
      <c r="CS721" s="43"/>
      <c r="CT721" s="43"/>
      <c r="CU721" s="43"/>
      <c r="CV721" s="43"/>
      <c r="CW721" s="43"/>
      <c r="CX721" s="43"/>
      <c r="CY721" s="43"/>
      <c r="CZ721" s="43"/>
      <c r="DA721" s="43"/>
      <c r="DB721" s="43"/>
      <c r="DC721" s="43"/>
      <c r="DD721" s="43"/>
      <c r="DE721" s="43"/>
      <c r="DF721" s="43"/>
      <c r="DG721" s="43"/>
      <c r="DH721" s="43"/>
      <c r="DI721" s="43"/>
      <c r="DJ721" s="43"/>
      <c r="DK721" s="43"/>
      <c r="DL721" s="43"/>
      <c r="DM721" s="43"/>
      <c r="DN721" s="43"/>
      <c r="DO721" s="43"/>
      <c r="DP721" s="43"/>
    </row>
    <row r="722" spans="1:125" s="159" customFormat="1" ht="15" customHeight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O722" s="43"/>
      <c r="AP722" s="43"/>
      <c r="AQ722" s="43"/>
      <c r="AR722" s="43"/>
      <c r="AS722" s="43"/>
      <c r="AT722" s="43"/>
      <c r="AU722" s="43"/>
      <c r="AV722" s="43"/>
      <c r="AW722" s="43"/>
      <c r="AX722" s="43"/>
      <c r="AY722" s="43"/>
      <c r="AZ722" s="43"/>
      <c r="BA722" s="186"/>
      <c r="BB722" s="43"/>
      <c r="BC722" s="186"/>
      <c r="BD722" s="208"/>
      <c r="BE722" s="43"/>
      <c r="BF722" s="43"/>
      <c r="BG722" s="43"/>
      <c r="BH722" s="43"/>
      <c r="BI722" s="43"/>
      <c r="BJ722" s="43"/>
      <c r="BK722" s="43"/>
      <c r="BL722" s="43"/>
      <c r="BM722" s="43"/>
      <c r="BN722" s="43"/>
      <c r="BO722" s="43"/>
      <c r="BP722" s="43"/>
      <c r="BQ722" s="43"/>
      <c r="BR722" s="43"/>
      <c r="BS722" s="43"/>
      <c r="BT722" s="43"/>
      <c r="BU722" s="43"/>
      <c r="BV722" s="43"/>
      <c r="BW722" s="43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3"/>
      <c r="CK722" s="43"/>
      <c r="CL722" s="43"/>
      <c r="CM722" s="43"/>
      <c r="CN722" s="43"/>
      <c r="CO722" s="43"/>
      <c r="CP722" s="43"/>
      <c r="CQ722" s="43"/>
      <c r="CR722" s="43"/>
      <c r="CS722" s="43"/>
      <c r="CT722" s="43"/>
      <c r="CU722" s="43"/>
      <c r="CV722" s="43"/>
      <c r="CW722" s="43"/>
      <c r="CX722" s="43"/>
      <c r="CY722" s="43"/>
      <c r="CZ722" s="43"/>
      <c r="DA722" s="43"/>
      <c r="DB722" s="43"/>
      <c r="DC722" s="43"/>
      <c r="DD722" s="43"/>
      <c r="DE722" s="43"/>
      <c r="DF722" s="43"/>
      <c r="DG722" s="43"/>
      <c r="DH722" s="43"/>
      <c r="DI722" s="43"/>
      <c r="DJ722" s="43"/>
      <c r="DK722" s="43"/>
      <c r="DL722" s="43"/>
      <c r="DM722" s="43"/>
      <c r="DN722" s="43"/>
      <c r="DO722" s="43"/>
      <c r="DP722" s="43"/>
    </row>
    <row r="723" spans="1:125" s="159" customFormat="1" ht="15" customHeight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O723" s="43"/>
      <c r="AP723" s="43"/>
      <c r="AQ723" s="43"/>
      <c r="AR723" s="43"/>
      <c r="AS723" s="43"/>
      <c r="AT723" s="43"/>
      <c r="AU723" s="43"/>
      <c r="AV723" s="43"/>
      <c r="AW723" s="43"/>
      <c r="AX723" s="43"/>
      <c r="AY723" s="43"/>
      <c r="AZ723" s="43"/>
      <c r="BA723" s="186"/>
      <c r="BB723" s="43"/>
      <c r="BC723" s="186"/>
      <c r="BD723" s="208"/>
      <c r="BE723" s="43"/>
      <c r="BF723" s="43"/>
      <c r="BG723" s="43"/>
      <c r="BH723" s="43"/>
      <c r="BI723" s="43"/>
      <c r="BJ723" s="43"/>
      <c r="BK723" s="43"/>
      <c r="BL723" s="43"/>
      <c r="BM723" s="43"/>
      <c r="BN723" s="43"/>
      <c r="BO723" s="43"/>
      <c r="BP723" s="43"/>
      <c r="BQ723" s="43"/>
      <c r="BR723" s="43"/>
      <c r="BS723" s="43"/>
      <c r="BT723" s="43"/>
      <c r="BU723" s="43"/>
      <c r="BV723" s="43"/>
      <c r="BW723" s="43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3"/>
      <c r="CK723" s="43"/>
      <c r="CL723" s="43"/>
      <c r="CM723" s="43"/>
      <c r="CN723" s="43"/>
      <c r="CO723" s="43"/>
      <c r="CP723" s="43"/>
      <c r="CQ723" s="43"/>
      <c r="CR723" s="43"/>
      <c r="CS723" s="43"/>
      <c r="CT723" s="43"/>
      <c r="CU723" s="43"/>
      <c r="CV723" s="43"/>
      <c r="CW723" s="43"/>
      <c r="CX723" s="43"/>
      <c r="CY723" s="43"/>
      <c r="CZ723" s="43"/>
      <c r="DA723" s="43"/>
      <c r="DB723" s="43"/>
      <c r="DC723" s="43"/>
      <c r="DD723" s="43"/>
      <c r="DE723" s="43"/>
      <c r="DF723" s="43"/>
      <c r="DG723" s="43"/>
      <c r="DH723" s="43"/>
      <c r="DI723" s="43"/>
      <c r="DJ723" s="43"/>
      <c r="DK723" s="43"/>
      <c r="DL723" s="43"/>
      <c r="DM723" s="43"/>
      <c r="DN723" s="43"/>
      <c r="DO723" s="43"/>
      <c r="DP723" s="43"/>
    </row>
    <row r="724" spans="1:125" s="159" customFormat="1" ht="15" customHeight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O724" s="43"/>
      <c r="AP724" s="43"/>
      <c r="AQ724" s="43"/>
      <c r="AR724" s="43"/>
      <c r="AS724" s="43"/>
      <c r="AT724" s="43"/>
      <c r="AU724" s="43"/>
      <c r="AV724" s="43"/>
      <c r="AW724" s="43"/>
      <c r="AX724" s="43"/>
      <c r="AY724" s="43"/>
      <c r="AZ724" s="43"/>
      <c r="BA724" s="186"/>
      <c r="BB724" s="43"/>
      <c r="BC724" s="186"/>
      <c r="BD724" s="208"/>
      <c r="BE724" s="43"/>
      <c r="BF724" s="43"/>
      <c r="BG724" s="43"/>
      <c r="BH724" s="43"/>
      <c r="BI724" s="43"/>
      <c r="BJ724" s="43"/>
      <c r="BK724" s="43"/>
      <c r="BL724" s="43"/>
      <c r="BM724" s="43"/>
      <c r="BN724" s="43"/>
      <c r="BO724" s="43"/>
      <c r="BP724" s="43"/>
      <c r="BQ724" s="43"/>
      <c r="BR724" s="43"/>
      <c r="BS724" s="43"/>
      <c r="BT724" s="43"/>
      <c r="BU724" s="43"/>
      <c r="BV724" s="43"/>
      <c r="BW724" s="43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3"/>
      <c r="CK724" s="43"/>
      <c r="CL724" s="43"/>
      <c r="CM724" s="43"/>
      <c r="CN724" s="43"/>
      <c r="CO724" s="43"/>
      <c r="CP724" s="43"/>
      <c r="CQ724" s="43"/>
      <c r="CR724" s="43"/>
      <c r="CS724" s="43"/>
      <c r="CT724" s="43"/>
      <c r="CU724" s="43"/>
      <c r="CV724" s="43"/>
      <c r="CW724" s="43"/>
      <c r="CX724" s="43"/>
      <c r="CY724" s="43"/>
      <c r="CZ724" s="43"/>
      <c r="DA724" s="43"/>
      <c r="DB724" s="43"/>
      <c r="DC724" s="43"/>
      <c r="DD724" s="43"/>
      <c r="DE724" s="43"/>
      <c r="DF724" s="43"/>
      <c r="DG724" s="43"/>
      <c r="DH724" s="43"/>
      <c r="DI724" s="43"/>
      <c r="DJ724" s="43"/>
      <c r="DK724" s="43"/>
      <c r="DL724" s="43"/>
      <c r="DM724" s="43"/>
      <c r="DN724" s="43"/>
      <c r="DO724" s="43"/>
      <c r="DP724" s="43"/>
    </row>
    <row r="725" spans="1:125" s="159" customFormat="1" ht="15" customHeight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3"/>
      <c r="AP725" s="43"/>
      <c r="AQ725" s="43"/>
      <c r="AR725" s="43"/>
      <c r="AS725" s="43"/>
      <c r="AT725" s="43"/>
      <c r="AU725" s="43"/>
      <c r="AV725" s="43"/>
      <c r="AW725" s="43"/>
      <c r="AX725" s="43"/>
      <c r="AY725" s="43"/>
      <c r="AZ725" s="43"/>
      <c r="BA725" s="186"/>
      <c r="BB725" s="43"/>
      <c r="BC725" s="186"/>
      <c r="BD725" s="208"/>
      <c r="BE725" s="43"/>
      <c r="BF725" s="43"/>
      <c r="BG725" s="43"/>
      <c r="BH725" s="43"/>
      <c r="BI725" s="43"/>
      <c r="BJ725" s="43"/>
      <c r="BK725" s="43"/>
      <c r="BL725" s="43"/>
      <c r="BM725" s="43"/>
      <c r="BN725" s="43"/>
      <c r="BO725" s="43"/>
      <c r="BP725" s="43"/>
      <c r="BQ725" s="43"/>
      <c r="BR725" s="43"/>
      <c r="BS725" s="43"/>
      <c r="BT725" s="43"/>
      <c r="BU725" s="43"/>
      <c r="BV725" s="43"/>
      <c r="BW725" s="43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3"/>
      <c r="CK725" s="43"/>
      <c r="CL725" s="43"/>
      <c r="CM725" s="43"/>
      <c r="CN725" s="43"/>
      <c r="CO725" s="43"/>
      <c r="CP725" s="43"/>
      <c r="CQ725" s="43"/>
      <c r="CR725" s="43"/>
      <c r="CS725" s="43"/>
      <c r="CT725" s="43"/>
      <c r="CU725" s="43"/>
      <c r="CV725" s="43"/>
      <c r="CW725" s="43"/>
      <c r="CX725" s="43"/>
      <c r="CY725" s="43"/>
      <c r="CZ725" s="43"/>
      <c r="DA725" s="43"/>
      <c r="DB725" s="43"/>
      <c r="DC725" s="43"/>
      <c r="DD725" s="43"/>
      <c r="DE725" s="43"/>
      <c r="DF725" s="43"/>
      <c r="DG725" s="43"/>
      <c r="DH725" s="43"/>
      <c r="DI725" s="43"/>
      <c r="DJ725" s="43"/>
      <c r="DK725" s="43"/>
      <c r="DL725" s="43"/>
      <c r="DM725" s="43"/>
      <c r="DN725" s="43"/>
      <c r="DO725" s="43"/>
      <c r="DP725" s="43"/>
    </row>
    <row r="726" spans="1:125" s="159" customFormat="1" ht="15" customHeight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3"/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186"/>
      <c r="BB726" s="43"/>
      <c r="BC726" s="186"/>
      <c r="BD726" s="208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43"/>
      <c r="BP726" s="43"/>
      <c r="BQ726" s="43"/>
      <c r="BR726" s="43"/>
      <c r="BS726" s="43"/>
      <c r="BT726" s="43"/>
      <c r="BU726" s="43"/>
      <c r="BV726" s="43"/>
      <c r="BW726" s="43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  <c r="CW726" s="43"/>
      <c r="CX726" s="43"/>
      <c r="CY726" s="43"/>
      <c r="CZ726" s="43"/>
      <c r="DA726" s="43"/>
      <c r="DB726" s="43"/>
      <c r="DC726" s="43"/>
      <c r="DD726" s="43"/>
      <c r="DE726" s="43"/>
      <c r="DF726" s="43"/>
      <c r="DG726" s="43"/>
      <c r="DH726" s="43"/>
      <c r="DI726" s="43"/>
      <c r="DJ726" s="43"/>
      <c r="DK726" s="43"/>
      <c r="DL726" s="43"/>
      <c r="DM726" s="43"/>
      <c r="DN726" s="43"/>
      <c r="DO726" s="43"/>
      <c r="DP726" s="43"/>
    </row>
    <row r="727" spans="1:125" s="159" customFormat="1" ht="15" customHeight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3"/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186"/>
      <c r="BB727" s="43"/>
      <c r="BC727" s="186"/>
      <c r="BD727" s="208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43"/>
      <c r="BP727" s="43"/>
      <c r="BQ727" s="43"/>
      <c r="BR727" s="43"/>
      <c r="BS727" s="43"/>
      <c r="BT727" s="43"/>
      <c r="BU727" s="43"/>
      <c r="BV727" s="43"/>
      <c r="BW727" s="43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3"/>
      <c r="CK727" s="43"/>
      <c r="CL727" s="43"/>
      <c r="CM727" s="43"/>
      <c r="CN727" s="43"/>
      <c r="CO727" s="43"/>
      <c r="CP727" s="43"/>
      <c r="CQ727" s="43"/>
      <c r="CR727" s="43"/>
      <c r="CS727" s="43"/>
      <c r="CT727" s="43"/>
      <c r="CU727" s="43"/>
      <c r="CV727" s="43"/>
      <c r="CW727" s="43"/>
      <c r="CX727" s="43"/>
      <c r="CY727" s="43"/>
      <c r="CZ727" s="43"/>
      <c r="DA727" s="43"/>
      <c r="DB727" s="43"/>
      <c r="DC727" s="43"/>
      <c r="DD727" s="43"/>
      <c r="DE727" s="43"/>
      <c r="DF727" s="43"/>
      <c r="DG727" s="43"/>
      <c r="DH727" s="43"/>
      <c r="DI727" s="43"/>
      <c r="DJ727" s="43"/>
      <c r="DK727" s="43"/>
      <c r="DL727" s="43"/>
      <c r="DM727" s="43"/>
      <c r="DN727" s="43"/>
      <c r="DO727" s="43"/>
      <c r="DP727" s="43"/>
    </row>
    <row r="728" spans="1:125" s="159" customFormat="1" ht="15" customHeight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O728" s="43"/>
      <c r="AP728" s="43"/>
      <c r="AQ728" s="43"/>
      <c r="AR728" s="43"/>
      <c r="AS728" s="43"/>
      <c r="AT728" s="43"/>
      <c r="AU728" s="43"/>
      <c r="AV728" s="43"/>
      <c r="AW728" s="43"/>
      <c r="AX728" s="43"/>
      <c r="AY728" s="43"/>
      <c r="AZ728" s="43"/>
      <c r="BA728" s="186"/>
      <c r="BB728" s="43"/>
      <c r="BC728" s="186"/>
      <c r="BD728" s="208"/>
      <c r="BE728" s="43"/>
      <c r="BF728" s="43"/>
      <c r="BG728" s="43"/>
      <c r="BH728" s="43"/>
      <c r="BI728" s="43"/>
      <c r="BJ728" s="43"/>
      <c r="BK728" s="43"/>
      <c r="BL728" s="43"/>
      <c r="BM728" s="43"/>
      <c r="BN728" s="43"/>
      <c r="BO728" s="43"/>
      <c r="BP728" s="43"/>
      <c r="BQ728" s="43"/>
      <c r="BR728" s="43"/>
      <c r="BS728" s="43"/>
      <c r="BT728" s="43"/>
      <c r="BU728" s="43"/>
      <c r="BV728" s="43"/>
      <c r="BW728" s="43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3"/>
      <c r="CK728" s="43"/>
      <c r="CL728" s="43"/>
      <c r="CM728" s="43"/>
      <c r="CN728" s="43"/>
      <c r="CO728" s="43"/>
      <c r="CP728" s="43"/>
      <c r="CQ728" s="43"/>
      <c r="CR728" s="43"/>
      <c r="CS728" s="43"/>
      <c r="CT728" s="43"/>
      <c r="CU728" s="43"/>
      <c r="CV728" s="43"/>
      <c r="CW728" s="43"/>
      <c r="CX728" s="43"/>
      <c r="CY728" s="43"/>
      <c r="CZ728" s="43"/>
      <c r="DA728" s="43"/>
      <c r="DB728" s="43"/>
      <c r="DC728" s="43"/>
      <c r="DD728" s="43"/>
      <c r="DE728" s="43"/>
      <c r="DF728" s="43"/>
      <c r="DG728" s="43"/>
      <c r="DH728" s="43"/>
      <c r="DI728" s="43"/>
      <c r="DJ728" s="43"/>
      <c r="DK728" s="43"/>
      <c r="DL728" s="43"/>
      <c r="DM728" s="43"/>
      <c r="DN728" s="43"/>
      <c r="DO728" s="43"/>
      <c r="DP728" s="43"/>
    </row>
    <row r="729" spans="1:125" s="159" customFormat="1" ht="15" customHeight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O729" s="43"/>
      <c r="AP729" s="43"/>
      <c r="AQ729" s="43"/>
      <c r="AR729" s="43"/>
      <c r="AS729" s="43"/>
      <c r="AT729" s="43"/>
      <c r="AU729" s="43"/>
      <c r="AV729" s="43"/>
      <c r="AW729" s="43"/>
      <c r="AX729" s="43"/>
      <c r="AY729" s="43"/>
      <c r="AZ729" s="43"/>
      <c r="BA729" s="186"/>
      <c r="BB729" s="43"/>
      <c r="BC729" s="186"/>
      <c r="BD729" s="208"/>
      <c r="BE729" s="43"/>
      <c r="BF729" s="43"/>
      <c r="BG729" s="43"/>
      <c r="BH729" s="43"/>
      <c r="BI729" s="43"/>
      <c r="BJ729" s="43"/>
      <c r="BK729" s="43"/>
      <c r="BL729" s="43"/>
      <c r="BM729" s="43"/>
      <c r="BN729" s="43"/>
      <c r="BO729" s="43"/>
      <c r="BP729" s="43"/>
      <c r="BQ729" s="43"/>
      <c r="BR729" s="43"/>
      <c r="BS729" s="43"/>
      <c r="BT729" s="43"/>
      <c r="BU729" s="43"/>
      <c r="BV729" s="43"/>
      <c r="BW729" s="43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3"/>
      <c r="CK729" s="43"/>
      <c r="CL729" s="43"/>
      <c r="CM729" s="43"/>
      <c r="CN729" s="43"/>
      <c r="CO729" s="43"/>
      <c r="CP729" s="43"/>
      <c r="CQ729" s="43"/>
      <c r="CR729" s="43"/>
      <c r="CS729" s="43"/>
      <c r="CT729" s="43"/>
      <c r="CU729" s="43"/>
      <c r="CV729" s="43"/>
      <c r="CW729" s="43"/>
      <c r="CX729" s="43"/>
      <c r="CY729" s="43"/>
      <c r="CZ729" s="43"/>
      <c r="DA729" s="43"/>
      <c r="DB729" s="43"/>
      <c r="DC729" s="43"/>
      <c r="DD729" s="43"/>
      <c r="DE729" s="43"/>
      <c r="DF729" s="43"/>
      <c r="DG729" s="43"/>
      <c r="DH729" s="43"/>
      <c r="DI729" s="43"/>
      <c r="DJ729" s="43"/>
      <c r="DK729" s="43"/>
      <c r="DL729" s="43"/>
      <c r="DM729" s="43"/>
      <c r="DN729" s="43"/>
      <c r="DO729" s="43"/>
      <c r="DP729" s="43"/>
    </row>
    <row r="730" spans="1:125" s="159" customFormat="1" ht="15" customHeight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O730" s="43"/>
      <c r="AP730" s="43"/>
      <c r="AQ730" s="43"/>
      <c r="AR730" s="43"/>
      <c r="AS730" s="43"/>
      <c r="AT730" s="43"/>
      <c r="AU730" s="43"/>
      <c r="AV730" s="43"/>
      <c r="AW730" s="43"/>
      <c r="AX730" s="43"/>
      <c r="AY730" s="43"/>
      <c r="AZ730" s="43"/>
      <c r="BA730" s="186"/>
      <c r="BB730" s="43"/>
      <c r="BC730" s="186"/>
      <c r="BD730" s="208"/>
      <c r="BE730" s="43"/>
      <c r="BF730" s="43"/>
      <c r="BG730" s="43"/>
      <c r="BH730" s="43"/>
      <c r="BI730" s="43"/>
      <c r="BJ730" s="43"/>
      <c r="BK730" s="43"/>
      <c r="BL730" s="43"/>
      <c r="BM730" s="43"/>
      <c r="BN730" s="43"/>
      <c r="BO730" s="43"/>
      <c r="BP730" s="43"/>
      <c r="BQ730" s="43"/>
      <c r="BR730" s="43"/>
      <c r="BS730" s="43"/>
      <c r="BT730" s="43"/>
      <c r="BU730" s="43"/>
      <c r="BV730" s="43"/>
      <c r="BW730" s="43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3"/>
      <c r="CK730" s="43"/>
      <c r="CL730" s="43"/>
      <c r="CM730" s="43"/>
      <c r="CN730" s="43"/>
      <c r="CO730" s="43"/>
      <c r="CP730" s="43"/>
      <c r="CQ730" s="43"/>
      <c r="CR730" s="43"/>
      <c r="CS730" s="43"/>
      <c r="CT730" s="43"/>
      <c r="CU730" s="43"/>
      <c r="CV730" s="43"/>
      <c r="CW730" s="43"/>
      <c r="CX730" s="43"/>
      <c r="CY730" s="43"/>
      <c r="CZ730" s="43"/>
      <c r="DA730" s="43"/>
      <c r="DB730" s="43"/>
      <c r="DC730" s="43"/>
      <c r="DD730" s="43"/>
      <c r="DE730" s="43"/>
      <c r="DF730" s="43"/>
      <c r="DG730" s="43"/>
      <c r="DH730" s="43"/>
      <c r="DI730" s="43"/>
      <c r="DJ730" s="43"/>
      <c r="DK730" s="43"/>
      <c r="DL730" s="43"/>
      <c r="DM730" s="43"/>
      <c r="DN730" s="43"/>
      <c r="DO730" s="43"/>
      <c r="DP730" s="43"/>
    </row>
    <row r="731" spans="1:125" s="159" customFormat="1" ht="15" customHeight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3"/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186"/>
      <c r="BB731" s="43"/>
      <c r="BC731" s="186"/>
      <c r="BD731" s="208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43"/>
      <c r="BP731" s="43"/>
      <c r="BQ731" s="43"/>
      <c r="BR731" s="43"/>
      <c r="BS731" s="43"/>
      <c r="BT731" s="43"/>
      <c r="BU731" s="43"/>
      <c r="BV731" s="43"/>
      <c r="BW731" s="43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3"/>
      <c r="CK731" s="43"/>
      <c r="CL731" s="43"/>
      <c r="CM731" s="43"/>
      <c r="CN731" s="43"/>
      <c r="CO731" s="43"/>
      <c r="CP731" s="43"/>
      <c r="CQ731" s="43"/>
      <c r="CR731" s="43"/>
      <c r="CS731" s="43"/>
      <c r="CT731" s="43"/>
      <c r="CU731" s="43"/>
      <c r="CV731" s="43"/>
      <c r="CW731" s="43"/>
      <c r="CX731" s="43"/>
      <c r="CY731" s="43"/>
      <c r="CZ731" s="43"/>
      <c r="DA731" s="43"/>
      <c r="DB731" s="43"/>
      <c r="DC731" s="43"/>
      <c r="DD731" s="43"/>
      <c r="DE731" s="43"/>
      <c r="DF731" s="43"/>
      <c r="DG731" s="43"/>
      <c r="DH731" s="43"/>
      <c r="DI731" s="43"/>
      <c r="DJ731" s="43"/>
      <c r="DK731" s="43"/>
      <c r="DL731" s="43"/>
      <c r="DM731" s="43"/>
      <c r="DN731" s="43"/>
      <c r="DO731" s="43"/>
      <c r="DP731" s="43"/>
    </row>
    <row r="732" spans="1:125" s="159" customFormat="1" ht="15" customHeight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186"/>
      <c r="BB732" s="43"/>
      <c r="BC732" s="186"/>
      <c r="BD732" s="208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  <c r="CW732" s="43"/>
      <c r="CX732" s="43"/>
      <c r="CY732" s="43"/>
      <c r="CZ732" s="43"/>
      <c r="DA732" s="43"/>
      <c r="DB732" s="43"/>
      <c r="DC732" s="43"/>
      <c r="DD732" s="43"/>
      <c r="DE732" s="43"/>
      <c r="DF732" s="43"/>
      <c r="DG732" s="43"/>
      <c r="DH732" s="43"/>
      <c r="DI732" s="43"/>
      <c r="DJ732" s="43"/>
      <c r="DK732" s="43"/>
      <c r="DL732" s="43"/>
      <c r="DM732" s="43"/>
      <c r="DN732" s="43"/>
      <c r="DO732" s="43"/>
      <c r="DP732" s="43"/>
    </row>
    <row r="733" spans="1:125" ht="15" customHeight="1">
      <c r="DQ733" s="159"/>
      <c r="DR733" s="159"/>
      <c r="DS733" s="159"/>
      <c r="DT733" s="159"/>
      <c r="DU733" s="159"/>
    </row>
    <row r="734" spans="1:125" ht="15" customHeight="1"/>
    <row r="735" spans="1:125" ht="15" customHeight="1"/>
    <row r="736" spans="1:125" s="159" customFormat="1" ht="15" customHeight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3"/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186"/>
      <c r="BB736" s="43"/>
      <c r="BC736" s="186"/>
      <c r="BD736" s="208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3"/>
      <c r="CK736" s="43"/>
      <c r="CL736" s="43"/>
      <c r="CM736" s="43"/>
      <c r="CN736" s="43"/>
      <c r="CO736" s="43"/>
      <c r="CP736" s="43"/>
      <c r="CQ736" s="43"/>
      <c r="CR736" s="43"/>
      <c r="CS736" s="43"/>
      <c r="CT736" s="43"/>
      <c r="CU736" s="43"/>
      <c r="CV736" s="43"/>
      <c r="CW736" s="43"/>
      <c r="CX736" s="43"/>
      <c r="CY736" s="43"/>
      <c r="CZ736" s="43"/>
      <c r="DA736" s="43"/>
      <c r="DB736" s="43"/>
      <c r="DC736" s="43"/>
      <c r="DD736" s="43"/>
      <c r="DE736" s="43"/>
      <c r="DF736" s="43"/>
      <c r="DG736" s="43"/>
      <c r="DH736" s="43"/>
      <c r="DI736" s="43"/>
      <c r="DJ736" s="43"/>
      <c r="DK736" s="43"/>
      <c r="DL736" s="43"/>
      <c r="DM736" s="43"/>
      <c r="DN736" s="43"/>
      <c r="DO736" s="43"/>
      <c r="DP736" s="43"/>
      <c r="DQ736" s="43"/>
      <c r="DR736" s="43"/>
      <c r="DS736" s="43"/>
      <c r="DT736" s="43"/>
      <c r="DU736" s="43"/>
    </row>
    <row r="737" spans="1:120" s="159" customFormat="1" ht="15" customHeight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186"/>
      <c r="BB737" s="43"/>
      <c r="BC737" s="186"/>
      <c r="BD737" s="208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43"/>
      <c r="BP737" s="43"/>
      <c r="BQ737" s="43"/>
      <c r="BR737" s="43"/>
      <c r="BS737" s="43"/>
      <c r="BT737" s="43"/>
      <c r="BU737" s="43"/>
      <c r="BV737" s="43"/>
      <c r="BW737" s="43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3"/>
      <c r="CK737" s="43"/>
      <c r="CL737" s="43"/>
      <c r="CM737" s="43"/>
      <c r="CN737" s="43"/>
      <c r="CO737" s="43"/>
      <c r="CP737" s="43"/>
      <c r="CQ737" s="43"/>
      <c r="CR737" s="43"/>
      <c r="CS737" s="43"/>
      <c r="CT737" s="43"/>
      <c r="CU737" s="43"/>
      <c r="CV737" s="43"/>
      <c r="CW737" s="43"/>
      <c r="CX737" s="43"/>
      <c r="CY737" s="43"/>
      <c r="CZ737" s="43"/>
      <c r="DA737" s="43"/>
      <c r="DB737" s="43"/>
      <c r="DC737" s="43"/>
      <c r="DD737" s="43"/>
      <c r="DE737" s="43"/>
      <c r="DF737" s="43"/>
      <c r="DG737" s="43"/>
      <c r="DH737" s="43"/>
      <c r="DI737" s="43"/>
      <c r="DJ737" s="43"/>
      <c r="DK737" s="43"/>
      <c r="DL737" s="43"/>
      <c r="DM737" s="43"/>
      <c r="DN737" s="43"/>
      <c r="DO737" s="43"/>
      <c r="DP737" s="43"/>
    </row>
    <row r="738" spans="1:120" s="159" customFormat="1" ht="15" customHeight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186"/>
      <c r="BB738" s="43"/>
      <c r="BC738" s="186"/>
      <c r="BD738" s="208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  <c r="CW738" s="43"/>
      <c r="CX738" s="43"/>
      <c r="CY738" s="43"/>
      <c r="CZ738" s="43"/>
      <c r="DA738" s="43"/>
      <c r="DB738" s="43"/>
      <c r="DC738" s="43"/>
      <c r="DD738" s="43"/>
      <c r="DE738" s="43"/>
      <c r="DF738" s="43"/>
      <c r="DG738" s="43"/>
      <c r="DH738" s="43"/>
      <c r="DI738" s="43"/>
      <c r="DJ738" s="43"/>
      <c r="DK738" s="43"/>
      <c r="DL738" s="43"/>
      <c r="DM738" s="43"/>
      <c r="DN738" s="43"/>
      <c r="DO738" s="43"/>
      <c r="DP738" s="43"/>
    </row>
    <row r="739" spans="1:120" s="159" customFormat="1" ht="15" customHeight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186"/>
      <c r="BB739" s="43"/>
      <c r="BC739" s="186"/>
      <c r="BD739" s="208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43"/>
      <c r="BP739" s="43"/>
      <c r="BQ739" s="43"/>
      <c r="BR739" s="43"/>
      <c r="BS739" s="43"/>
      <c r="BT739" s="43"/>
      <c r="BU739" s="43"/>
      <c r="BV739" s="43"/>
      <c r="BW739" s="43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3"/>
      <c r="CK739" s="43"/>
      <c r="CL739" s="43"/>
      <c r="CM739" s="43"/>
      <c r="CN739" s="43"/>
      <c r="CO739" s="43"/>
      <c r="CP739" s="43"/>
      <c r="CQ739" s="43"/>
      <c r="CR739" s="43"/>
      <c r="CS739" s="43"/>
      <c r="CT739" s="43"/>
      <c r="CU739" s="43"/>
      <c r="CV739" s="43"/>
      <c r="CW739" s="43"/>
      <c r="CX739" s="43"/>
      <c r="CY739" s="43"/>
      <c r="CZ739" s="43"/>
      <c r="DA739" s="43"/>
      <c r="DB739" s="43"/>
      <c r="DC739" s="43"/>
      <c r="DD739" s="43"/>
      <c r="DE739" s="43"/>
      <c r="DF739" s="43"/>
      <c r="DG739" s="43"/>
      <c r="DH739" s="43"/>
      <c r="DI739" s="43"/>
      <c r="DJ739" s="43"/>
      <c r="DK739" s="43"/>
      <c r="DL739" s="43"/>
      <c r="DM739" s="43"/>
      <c r="DN739" s="43"/>
      <c r="DO739" s="43"/>
      <c r="DP739" s="43"/>
    </row>
    <row r="740" spans="1:120" s="159" customFormat="1" ht="15" customHeight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3"/>
      <c r="AP740" s="43"/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186"/>
      <c r="BB740" s="43"/>
      <c r="BC740" s="186"/>
      <c r="BD740" s="208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3"/>
      <c r="CK740" s="43"/>
      <c r="CL740" s="43"/>
      <c r="CM740" s="43"/>
      <c r="CN740" s="43"/>
      <c r="CO740" s="43"/>
      <c r="CP740" s="43"/>
      <c r="CQ740" s="43"/>
      <c r="CR740" s="43"/>
      <c r="CS740" s="43"/>
      <c r="CT740" s="43"/>
      <c r="CU740" s="43"/>
      <c r="CV740" s="43"/>
      <c r="CW740" s="43"/>
      <c r="CX740" s="43"/>
      <c r="CY740" s="43"/>
      <c r="CZ740" s="43"/>
      <c r="DA740" s="43"/>
      <c r="DB740" s="43"/>
      <c r="DC740" s="43"/>
      <c r="DD740" s="43"/>
      <c r="DE740" s="43"/>
      <c r="DF740" s="43"/>
      <c r="DG740" s="43"/>
      <c r="DH740" s="43"/>
      <c r="DI740" s="43"/>
      <c r="DJ740" s="43"/>
      <c r="DK740" s="43"/>
      <c r="DL740" s="43"/>
      <c r="DM740" s="43"/>
      <c r="DN740" s="43"/>
      <c r="DO740" s="43"/>
      <c r="DP740" s="43"/>
    </row>
    <row r="741" spans="1:120" s="159" customFormat="1" ht="15" customHeight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3"/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186"/>
      <c r="BB741" s="43"/>
      <c r="BC741" s="186"/>
      <c r="BD741" s="208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43"/>
      <c r="BP741" s="43"/>
      <c r="BQ741" s="43"/>
      <c r="BR741" s="43"/>
      <c r="BS741" s="43"/>
      <c r="BT741" s="43"/>
      <c r="BU741" s="43"/>
      <c r="BV741" s="43"/>
      <c r="BW741" s="43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3"/>
      <c r="CK741" s="43"/>
      <c r="CL741" s="43"/>
      <c r="CM741" s="43"/>
      <c r="CN741" s="43"/>
      <c r="CO741" s="43"/>
      <c r="CP741" s="43"/>
      <c r="CQ741" s="43"/>
      <c r="CR741" s="43"/>
      <c r="CS741" s="43"/>
      <c r="CT741" s="43"/>
      <c r="CU741" s="43"/>
      <c r="CV741" s="43"/>
      <c r="CW741" s="43"/>
      <c r="CX741" s="43"/>
      <c r="CY741" s="43"/>
      <c r="CZ741" s="43"/>
      <c r="DA741" s="43"/>
      <c r="DB741" s="43"/>
      <c r="DC741" s="43"/>
      <c r="DD741" s="43"/>
      <c r="DE741" s="43"/>
      <c r="DF741" s="43"/>
      <c r="DG741" s="43"/>
      <c r="DH741" s="43"/>
      <c r="DI741" s="43"/>
      <c r="DJ741" s="43"/>
      <c r="DK741" s="43"/>
      <c r="DL741" s="43"/>
      <c r="DM741" s="43"/>
      <c r="DN741" s="43"/>
      <c r="DO741" s="43"/>
      <c r="DP741" s="43"/>
    </row>
    <row r="742" spans="1:120" s="159" customFormat="1" ht="15" customHeight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3"/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186"/>
      <c r="BB742" s="43"/>
      <c r="BC742" s="186"/>
      <c r="BD742" s="208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3"/>
      <c r="CK742" s="43"/>
      <c r="CL742" s="43"/>
      <c r="CM742" s="43"/>
      <c r="CN742" s="43"/>
      <c r="CO742" s="43"/>
      <c r="CP742" s="43"/>
      <c r="CQ742" s="43"/>
      <c r="CR742" s="43"/>
      <c r="CS742" s="43"/>
      <c r="CT742" s="43"/>
      <c r="CU742" s="43"/>
      <c r="CV742" s="43"/>
      <c r="CW742" s="43"/>
      <c r="CX742" s="43"/>
      <c r="CY742" s="43"/>
      <c r="CZ742" s="43"/>
      <c r="DA742" s="43"/>
      <c r="DB742" s="43"/>
      <c r="DC742" s="43"/>
      <c r="DD742" s="43"/>
      <c r="DE742" s="43"/>
      <c r="DF742" s="43"/>
      <c r="DG742" s="43"/>
      <c r="DH742" s="43"/>
      <c r="DI742" s="43"/>
      <c r="DJ742" s="43"/>
      <c r="DK742" s="43"/>
      <c r="DL742" s="43"/>
      <c r="DM742" s="43"/>
      <c r="DN742" s="43"/>
      <c r="DO742" s="43"/>
      <c r="DP742" s="43"/>
    </row>
    <row r="743" spans="1:120" s="159" customFormat="1" ht="15" customHeight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  <c r="AT743" s="43"/>
      <c r="AU743" s="43"/>
      <c r="AV743" s="43"/>
      <c r="AW743" s="43"/>
      <c r="AX743" s="43"/>
      <c r="AY743" s="43"/>
      <c r="AZ743" s="43"/>
      <c r="BA743" s="186"/>
      <c r="BB743" s="43"/>
      <c r="BC743" s="186"/>
      <c r="BD743" s="208"/>
      <c r="BE743" s="43"/>
      <c r="BF743" s="43"/>
      <c r="BG743" s="43"/>
      <c r="BH743" s="43"/>
      <c r="BI743" s="43"/>
      <c r="BJ743" s="43"/>
      <c r="BK743" s="43"/>
      <c r="BL743" s="43"/>
      <c r="BM743" s="43"/>
      <c r="BN743" s="43"/>
      <c r="BO743" s="43"/>
      <c r="BP743" s="43"/>
      <c r="BQ743" s="43"/>
      <c r="BR743" s="43"/>
      <c r="BS743" s="43"/>
      <c r="BT743" s="43"/>
      <c r="BU743" s="43"/>
      <c r="BV743" s="43"/>
      <c r="BW743" s="43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3"/>
      <c r="CK743" s="43"/>
      <c r="CL743" s="43"/>
      <c r="CM743" s="43"/>
      <c r="CN743" s="43"/>
      <c r="CO743" s="43"/>
      <c r="CP743" s="43"/>
      <c r="CQ743" s="43"/>
      <c r="CR743" s="43"/>
      <c r="CS743" s="43"/>
      <c r="CT743" s="43"/>
      <c r="CU743" s="43"/>
      <c r="CV743" s="43"/>
      <c r="CW743" s="43"/>
      <c r="CX743" s="43"/>
      <c r="CY743" s="43"/>
      <c r="CZ743" s="43"/>
      <c r="DA743" s="43"/>
      <c r="DB743" s="43"/>
      <c r="DC743" s="43"/>
      <c r="DD743" s="43"/>
      <c r="DE743" s="43"/>
      <c r="DF743" s="43"/>
      <c r="DG743" s="43"/>
      <c r="DH743" s="43"/>
      <c r="DI743" s="43"/>
      <c r="DJ743" s="43"/>
      <c r="DK743" s="43"/>
      <c r="DL743" s="43"/>
      <c r="DM743" s="43"/>
      <c r="DN743" s="43"/>
      <c r="DO743" s="43"/>
      <c r="DP743" s="43"/>
    </row>
    <row r="744" spans="1:120" s="159" customFormat="1" ht="15" customHeight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  <c r="AT744" s="43"/>
      <c r="AU744" s="43"/>
      <c r="AV744" s="43"/>
      <c r="AW744" s="43"/>
      <c r="AX744" s="43"/>
      <c r="AY744" s="43"/>
      <c r="AZ744" s="43"/>
      <c r="BA744" s="186"/>
      <c r="BB744" s="43"/>
      <c r="BC744" s="186"/>
      <c r="BD744" s="208"/>
      <c r="BE744" s="43"/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3"/>
      <c r="CK744" s="43"/>
      <c r="CL744" s="43"/>
      <c r="CM744" s="43"/>
      <c r="CN744" s="43"/>
      <c r="CO744" s="43"/>
      <c r="CP744" s="43"/>
      <c r="CQ744" s="43"/>
      <c r="CR744" s="43"/>
      <c r="CS744" s="43"/>
      <c r="CT744" s="43"/>
      <c r="CU744" s="43"/>
      <c r="CV744" s="43"/>
      <c r="CW744" s="43"/>
      <c r="CX744" s="43"/>
      <c r="CY744" s="43"/>
      <c r="CZ744" s="43"/>
      <c r="DA744" s="43"/>
      <c r="DB744" s="43"/>
      <c r="DC744" s="43"/>
      <c r="DD744" s="43"/>
      <c r="DE744" s="43"/>
      <c r="DF744" s="43"/>
      <c r="DG744" s="43"/>
      <c r="DH744" s="43"/>
      <c r="DI744" s="43"/>
      <c r="DJ744" s="43"/>
      <c r="DK744" s="43"/>
      <c r="DL744" s="43"/>
      <c r="DM744" s="43"/>
      <c r="DN744" s="43"/>
      <c r="DO744" s="43"/>
      <c r="DP744" s="43"/>
    </row>
    <row r="745" spans="1:120" s="159" customFormat="1" ht="15" customHeight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  <c r="AT745" s="43"/>
      <c r="AU745" s="43"/>
      <c r="AV745" s="43"/>
      <c r="AW745" s="43"/>
      <c r="AX745" s="43"/>
      <c r="AY745" s="43"/>
      <c r="AZ745" s="43"/>
      <c r="BA745" s="186"/>
      <c r="BB745" s="43"/>
      <c r="BC745" s="186"/>
      <c r="BD745" s="208"/>
      <c r="BE745" s="43"/>
      <c r="BF745" s="43"/>
      <c r="BG745" s="43"/>
      <c r="BH745" s="43"/>
      <c r="BI745" s="43"/>
      <c r="BJ745" s="43"/>
      <c r="BK745" s="43"/>
      <c r="BL745" s="43"/>
      <c r="BM745" s="43"/>
      <c r="BN745" s="43"/>
      <c r="BO745" s="43"/>
      <c r="BP745" s="43"/>
      <c r="BQ745" s="43"/>
      <c r="BR745" s="43"/>
      <c r="BS745" s="43"/>
      <c r="BT745" s="43"/>
      <c r="BU745" s="43"/>
      <c r="BV745" s="43"/>
      <c r="BW745" s="43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3"/>
      <c r="CK745" s="43"/>
      <c r="CL745" s="43"/>
      <c r="CM745" s="43"/>
      <c r="CN745" s="43"/>
      <c r="CO745" s="43"/>
      <c r="CP745" s="43"/>
      <c r="CQ745" s="43"/>
      <c r="CR745" s="43"/>
      <c r="CS745" s="43"/>
      <c r="CT745" s="43"/>
      <c r="CU745" s="43"/>
      <c r="CV745" s="43"/>
      <c r="CW745" s="43"/>
      <c r="CX745" s="43"/>
      <c r="CY745" s="43"/>
      <c r="CZ745" s="43"/>
      <c r="DA745" s="43"/>
      <c r="DB745" s="43"/>
      <c r="DC745" s="43"/>
      <c r="DD745" s="43"/>
      <c r="DE745" s="43"/>
      <c r="DF745" s="43"/>
      <c r="DG745" s="43"/>
      <c r="DH745" s="43"/>
      <c r="DI745" s="43"/>
      <c r="DJ745" s="43"/>
      <c r="DK745" s="43"/>
      <c r="DL745" s="43"/>
      <c r="DM745" s="43"/>
      <c r="DN745" s="43"/>
      <c r="DO745" s="43"/>
      <c r="DP745" s="43"/>
    </row>
    <row r="746" spans="1:120" s="159" customFormat="1" ht="15" customHeight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3"/>
      <c r="AP746" s="43"/>
      <c r="AQ746" s="43"/>
      <c r="AR746" s="43"/>
      <c r="AS746" s="43"/>
      <c r="AT746" s="43"/>
      <c r="AU746" s="43"/>
      <c r="AV746" s="43"/>
      <c r="AW746" s="43"/>
      <c r="AX746" s="43"/>
      <c r="AY746" s="43"/>
      <c r="AZ746" s="43"/>
      <c r="BA746" s="186"/>
      <c r="BB746" s="43"/>
      <c r="BC746" s="186"/>
      <c r="BD746" s="208"/>
      <c r="BE746" s="43"/>
      <c r="BF746" s="43"/>
      <c r="BG746" s="43"/>
      <c r="BH746" s="43"/>
      <c r="BI746" s="43"/>
      <c r="BJ746" s="43"/>
      <c r="BK746" s="43"/>
      <c r="BL746" s="43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3"/>
      <c r="CK746" s="43"/>
      <c r="CL746" s="43"/>
      <c r="CM746" s="43"/>
      <c r="CN746" s="43"/>
      <c r="CO746" s="43"/>
      <c r="CP746" s="43"/>
      <c r="CQ746" s="43"/>
      <c r="CR746" s="43"/>
      <c r="CS746" s="43"/>
      <c r="CT746" s="43"/>
      <c r="CU746" s="43"/>
      <c r="CV746" s="43"/>
      <c r="CW746" s="43"/>
      <c r="CX746" s="43"/>
      <c r="CY746" s="43"/>
      <c r="CZ746" s="43"/>
      <c r="DA746" s="43"/>
      <c r="DB746" s="43"/>
      <c r="DC746" s="43"/>
      <c r="DD746" s="43"/>
      <c r="DE746" s="43"/>
      <c r="DF746" s="43"/>
      <c r="DG746" s="43"/>
      <c r="DH746" s="43"/>
      <c r="DI746" s="43"/>
      <c r="DJ746" s="43"/>
      <c r="DK746" s="43"/>
      <c r="DL746" s="43"/>
      <c r="DM746" s="43"/>
      <c r="DN746" s="43"/>
      <c r="DO746" s="43"/>
      <c r="DP746" s="43"/>
    </row>
    <row r="747" spans="1:120" s="159" customFormat="1" ht="15" customHeight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3"/>
      <c r="AP747" s="43"/>
      <c r="AQ747" s="43"/>
      <c r="AR747" s="43"/>
      <c r="AS747" s="43"/>
      <c r="AT747" s="43"/>
      <c r="AU747" s="43"/>
      <c r="AV747" s="43"/>
      <c r="AW747" s="43"/>
      <c r="AX747" s="43"/>
      <c r="AY747" s="43"/>
      <c r="AZ747" s="43"/>
      <c r="BA747" s="186"/>
      <c r="BB747" s="43"/>
      <c r="BC747" s="186"/>
      <c r="BD747" s="208"/>
      <c r="BE747" s="43"/>
      <c r="BF747" s="43"/>
      <c r="BG747" s="43"/>
      <c r="BH747" s="43"/>
      <c r="BI747" s="43"/>
      <c r="BJ747" s="43"/>
      <c r="BK747" s="43"/>
      <c r="BL747" s="43"/>
      <c r="BM747" s="43"/>
      <c r="BN747" s="43"/>
      <c r="BO747" s="43"/>
      <c r="BP747" s="43"/>
      <c r="BQ747" s="43"/>
      <c r="BR747" s="43"/>
      <c r="BS747" s="43"/>
      <c r="BT747" s="43"/>
      <c r="BU747" s="43"/>
      <c r="BV747" s="43"/>
      <c r="BW747" s="43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3"/>
      <c r="CK747" s="43"/>
      <c r="CL747" s="43"/>
      <c r="CM747" s="43"/>
      <c r="CN747" s="43"/>
      <c r="CO747" s="43"/>
      <c r="CP747" s="43"/>
      <c r="CQ747" s="43"/>
      <c r="CR747" s="43"/>
      <c r="CS747" s="43"/>
      <c r="CT747" s="43"/>
      <c r="CU747" s="43"/>
      <c r="CV747" s="43"/>
      <c r="CW747" s="43"/>
      <c r="CX747" s="43"/>
      <c r="CY747" s="43"/>
      <c r="CZ747" s="43"/>
      <c r="DA747" s="43"/>
      <c r="DB747" s="43"/>
      <c r="DC747" s="43"/>
      <c r="DD747" s="43"/>
      <c r="DE747" s="43"/>
      <c r="DF747" s="43"/>
      <c r="DG747" s="43"/>
      <c r="DH747" s="43"/>
      <c r="DI747" s="43"/>
      <c r="DJ747" s="43"/>
      <c r="DK747" s="43"/>
      <c r="DL747" s="43"/>
      <c r="DM747" s="43"/>
      <c r="DN747" s="43"/>
      <c r="DO747" s="43"/>
      <c r="DP747" s="43"/>
    </row>
    <row r="748" spans="1:120" s="159" customFormat="1" ht="15" customHeight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3"/>
      <c r="AP748" s="43"/>
      <c r="AQ748" s="43"/>
      <c r="AR748" s="43"/>
      <c r="AS748" s="43"/>
      <c r="AT748" s="43"/>
      <c r="AU748" s="43"/>
      <c r="AV748" s="43"/>
      <c r="AW748" s="43"/>
      <c r="AX748" s="43"/>
      <c r="AY748" s="43"/>
      <c r="AZ748" s="43"/>
      <c r="BA748" s="186"/>
      <c r="BB748" s="43"/>
      <c r="BC748" s="186"/>
      <c r="BD748" s="208"/>
      <c r="BE748" s="43"/>
      <c r="BF748" s="43"/>
      <c r="BG748" s="43"/>
      <c r="BH748" s="43"/>
      <c r="BI748" s="43"/>
      <c r="BJ748" s="43"/>
      <c r="BK748" s="43"/>
      <c r="BL748" s="43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3"/>
      <c r="CK748" s="43"/>
      <c r="CL748" s="43"/>
      <c r="CM748" s="43"/>
      <c r="CN748" s="43"/>
      <c r="CO748" s="43"/>
      <c r="CP748" s="43"/>
      <c r="CQ748" s="43"/>
      <c r="CR748" s="43"/>
      <c r="CS748" s="43"/>
      <c r="CT748" s="43"/>
      <c r="CU748" s="43"/>
      <c r="CV748" s="43"/>
      <c r="CW748" s="43"/>
      <c r="CX748" s="43"/>
      <c r="CY748" s="43"/>
      <c r="CZ748" s="43"/>
      <c r="DA748" s="43"/>
      <c r="DB748" s="43"/>
      <c r="DC748" s="43"/>
      <c r="DD748" s="43"/>
      <c r="DE748" s="43"/>
      <c r="DF748" s="43"/>
      <c r="DG748" s="43"/>
      <c r="DH748" s="43"/>
      <c r="DI748" s="43"/>
      <c r="DJ748" s="43"/>
      <c r="DK748" s="43"/>
      <c r="DL748" s="43"/>
      <c r="DM748" s="43"/>
      <c r="DN748" s="43"/>
      <c r="DO748" s="43"/>
      <c r="DP748" s="43"/>
    </row>
    <row r="749" spans="1:120" s="159" customFormat="1" ht="15" customHeight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3"/>
      <c r="AP749" s="43"/>
      <c r="AQ749" s="43"/>
      <c r="AR749" s="43"/>
      <c r="AS749" s="43"/>
      <c r="AT749" s="43"/>
      <c r="AU749" s="43"/>
      <c r="AV749" s="43"/>
      <c r="AW749" s="43"/>
      <c r="AX749" s="43"/>
      <c r="AY749" s="43"/>
      <c r="AZ749" s="43"/>
      <c r="BA749" s="186"/>
      <c r="BB749" s="43"/>
      <c r="BC749" s="186"/>
      <c r="BD749" s="208"/>
      <c r="BE749" s="43"/>
      <c r="BF749" s="43"/>
      <c r="BG749" s="43"/>
      <c r="BH749" s="43"/>
      <c r="BI749" s="43"/>
      <c r="BJ749" s="43"/>
      <c r="BK749" s="43"/>
      <c r="BL749" s="43"/>
      <c r="BM749" s="43"/>
      <c r="BN749" s="43"/>
      <c r="BO749" s="43"/>
      <c r="BP749" s="43"/>
      <c r="BQ749" s="43"/>
      <c r="BR749" s="43"/>
      <c r="BS749" s="43"/>
      <c r="BT749" s="43"/>
      <c r="BU749" s="43"/>
      <c r="BV749" s="43"/>
      <c r="BW749" s="43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3"/>
      <c r="CK749" s="43"/>
      <c r="CL749" s="43"/>
      <c r="CM749" s="43"/>
      <c r="CN749" s="43"/>
      <c r="CO749" s="43"/>
      <c r="CP749" s="43"/>
      <c r="CQ749" s="43"/>
      <c r="CR749" s="43"/>
      <c r="CS749" s="43"/>
      <c r="CT749" s="43"/>
      <c r="CU749" s="43"/>
      <c r="CV749" s="43"/>
      <c r="CW749" s="43"/>
      <c r="CX749" s="43"/>
      <c r="CY749" s="43"/>
      <c r="CZ749" s="43"/>
      <c r="DA749" s="43"/>
      <c r="DB749" s="43"/>
      <c r="DC749" s="43"/>
      <c r="DD749" s="43"/>
      <c r="DE749" s="43"/>
      <c r="DF749" s="43"/>
      <c r="DG749" s="43"/>
      <c r="DH749" s="43"/>
      <c r="DI749" s="43"/>
      <c r="DJ749" s="43"/>
      <c r="DK749" s="43"/>
      <c r="DL749" s="43"/>
      <c r="DM749" s="43"/>
      <c r="DN749" s="43"/>
      <c r="DO749" s="43"/>
      <c r="DP749" s="43"/>
    </row>
    <row r="750" spans="1:120" s="159" customFormat="1" ht="15" customHeight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3"/>
      <c r="AP750" s="43"/>
      <c r="AQ750" s="43"/>
      <c r="AR750" s="43"/>
      <c r="AS750" s="43"/>
      <c r="AT750" s="43"/>
      <c r="AU750" s="43"/>
      <c r="AV750" s="43"/>
      <c r="AW750" s="43"/>
      <c r="AX750" s="43"/>
      <c r="AY750" s="43"/>
      <c r="AZ750" s="43"/>
      <c r="BA750" s="186"/>
      <c r="BB750" s="43"/>
      <c r="BC750" s="186"/>
      <c r="BD750" s="208"/>
      <c r="BE750" s="43"/>
      <c r="BF750" s="43"/>
      <c r="BG750" s="43"/>
      <c r="BH750" s="43"/>
      <c r="BI750" s="43"/>
      <c r="BJ750" s="43"/>
      <c r="BK750" s="43"/>
      <c r="BL750" s="43"/>
      <c r="BM750" s="43"/>
      <c r="BN750" s="43"/>
      <c r="BO750" s="43"/>
      <c r="BP750" s="43"/>
      <c r="BQ750" s="43"/>
      <c r="BR750" s="43"/>
      <c r="BS750" s="43"/>
      <c r="BT750" s="43"/>
      <c r="BU750" s="43"/>
      <c r="BV750" s="43"/>
      <c r="BW750" s="43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3"/>
      <c r="CK750" s="43"/>
      <c r="CL750" s="43"/>
      <c r="CM750" s="43"/>
      <c r="CN750" s="43"/>
      <c r="CO750" s="43"/>
      <c r="CP750" s="43"/>
      <c r="CQ750" s="43"/>
      <c r="CR750" s="43"/>
      <c r="CS750" s="43"/>
      <c r="CT750" s="43"/>
      <c r="CU750" s="43"/>
      <c r="CV750" s="43"/>
      <c r="CW750" s="43"/>
      <c r="CX750" s="43"/>
      <c r="CY750" s="43"/>
      <c r="CZ750" s="43"/>
      <c r="DA750" s="43"/>
      <c r="DB750" s="43"/>
      <c r="DC750" s="43"/>
      <c r="DD750" s="43"/>
      <c r="DE750" s="43"/>
      <c r="DF750" s="43"/>
      <c r="DG750" s="43"/>
      <c r="DH750" s="43"/>
      <c r="DI750" s="43"/>
      <c r="DJ750" s="43"/>
      <c r="DK750" s="43"/>
      <c r="DL750" s="43"/>
      <c r="DM750" s="43"/>
      <c r="DN750" s="43"/>
      <c r="DO750" s="43"/>
      <c r="DP750" s="43"/>
    </row>
    <row r="751" spans="1:120" s="159" customFormat="1" ht="15" customHeight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/>
      <c r="AP751" s="43"/>
      <c r="AQ751" s="43"/>
      <c r="AR751" s="43"/>
      <c r="AS751" s="43"/>
      <c r="AT751" s="43"/>
      <c r="AU751" s="43"/>
      <c r="AV751" s="43"/>
      <c r="AW751" s="43"/>
      <c r="AX751" s="43"/>
      <c r="AY751" s="43"/>
      <c r="AZ751" s="43"/>
      <c r="BA751" s="186"/>
      <c r="BB751" s="43"/>
      <c r="BC751" s="186"/>
      <c r="BD751" s="208"/>
      <c r="BE751" s="43"/>
      <c r="BF751" s="43"/>
      <c r="BG751" s="43"/>
      <c r="BH751" s="43"/>
      <c r="BI751" s="43"/>
      <c r="BJ751" s="43"/>
      <c r="BK751" s="43"/>
      <c r="BL751" s="43"/>
      <c r="BM751" s="43"/>
      <c r="BN751" s="43"/>
      <c r="BO751" s="43"/>
      <c r="BP751" s="43"/>
      <c r="BQ751" s="43"/>
      <c r="BR751" s="43"/>
      <c r="BS751" s="43"/>
      <c r="BT751" s="43"/>
      <c r="BU751" s="43"/>
      <c r="BV751" s="43"/>
      <c r="BW751" s="43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3"/>
      <c r="CK751" s="43"/>
      <c r="CL751" s="43"/>
      <c r="CM751" s="43"/>
      <c r="CN751" s="43"/>
      <c r="CO751" s="43"/>
      <c r="CP751" s="43"/>
      <c r="CQ751" s="43"/>
      <c r="CR751" s="43"/>
      <c r="CS751" s="43"/>
      <c r="CT751" s="43"/>
      <c r="CU751" s="43"/>
      <c r="CV751" s="43"/>
      <c r="CW751" s="43"/>
      <c r="CX751" s="43"/>
      <c r="CY751" s="43"/>
      <c r="CZ751" s="43"/>
      <c r="DA751" s="43"/>
      <c r="DB751" s="43"/>
      <c r="DC751" s="43"/>
      <c r="DD751" s="43"/>
      <c r="DE751" s="43"/>
      <c r="DF751" s="43"/>
      <c r="DG751" s="43"/>
      <c r="DH751" s="43"/>
      <c r="DI751" s="43"/>
      <c r="DJ751" s="43"/>
      <c r="DK751" s="43"/>
      <c r="DL751" s="43"/>
      <c r="DM751" s="43"/>
      <c r="DN751" s="43"/>
      <c r="DO751" s="43"/>
      <c r="DP751" s="43"/>
    </row>
    <row r="752" spans="1:120" s="159" customFormat="1" ht="15" customHeight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/>
      <c r="AP752" s="43"/>
      <c r="AQ752" s="43"/>
      <c r="AR752" s="43"/>
      <c r="AS752" s="43"/>
      <c r="AT752" s="43"/>
      <c r="AU752" s="43"/>
      <c r="AV752" s="43"/>
      <c r="AW752" s="43"/>
      <c r="AX752" s="43"/>
      <c r="AY752" s="43"/>
      <c r="AZ752" s="43"/>
      <c r="BA752" s="186"/>
      <c r="BB752" s="43"/>
      <c r="BC752" s="186"/>
      <c r="BD752" s="208"/>
      <c r="BE752" s="43"/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3"/>
      <c r="CK752" s="43"/>
      <c r="CL752" s="43"/>
      <c r="CM752" s="43"/>
      <c r="CN752" s="43"/>
      <c r="CO752" s="43"/>
      <c r="CP752" s="43"/>
      <c r="CQ752" s="43"/>
      <c r="CR752" s="43"/>
      <c r="CS752" s="43"/>
      <c r="CT752" s="43"/>
      <c r="CU752" s="43"/>
      <c r="CV752" s="43"/>
      <c r="CW752" s="43"/>
      <c r="CX752" s="43"/>
      <c r="CY752" s="43"/>
      <c r="CZ752" s="43"/>
      <c r="DA752" s="43"/>
      <c r="DB752" s="43"/>
      <c r="DC752" s="43"/>
      <c r="DD752" s="43"/>
      <c r="DE752" s="43"/>
      <c r="DF752" s="43"/>
      <c r="DG752" s="43"/>
      <c r="DH752" s="43"/>
      <c r="DI752" s="43"/>
      <c r="DJ752" s="43"/>
      <c r="DK752" s="43"/>
      <c r="DL752" s="43"/>
      <c r="DM752" s="43"/>
      <c r="DN752" s="43"/>
      <c r="DO752" s="43"/>
      <c r="DP752" s="43"/>
    </row>
    <row r="753" spans="1:125" s="159" customFormat="1" ht="15" customHeight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3"/>
      <c r="AP753" s="43"/>
      <c r="AQ753" s="43"/>
      <c r="AR753" s="43"/>
      <c r="AS753" s="43"/>
      <c r="AT753" s="43"/>
      <c r="AU753" s="43"/>
      <c r="AV753" s="43"/>
      <c r="AW753" s="43"/>
      <c r="AX753" s="43"/>
      <c r="AY753" s="43"/>
      <c r="AZ753" s="43"/>
      <c r="BA753" s="186"/>
      <c r="BB753" s="43"/>
      <c r="BC753" s="186"/>
      <c r="BD753" s="208"/>
      <c r="BE753" s="43"/>
      <c r="BF753" s="43"/>
      <c r="BG753" s="43"/>
      <c r="BH753" s="43"/>
      <c r="BI753" s="43"/>
      <c r="BJ753" s="43"/>
      <c r="BK753" s="43"/>
      <c r="BL753" s="43"/>
      <c r="BM753" s="43"/>
      <c r="BN753" s="43"/>
      <c r="BO753" s="43"/>
      <c r="BP753" s="43"/>
      <c r="BQ753" s="43"/>
      <c r="BR753" s="43"/>
      <c r="BS753" s="43"/>
      <c r="BT753" s="43"/>
      <c r="BU753" s="43"/>
      <c r="BV753" s="43"/>
      <c r="BW753" s="43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3"/>
      <c r="CK753" s="43"/>
      <c r="CL753" s="43"/>
      <c r="CM753" s="43"/>
      <c r="CN753" s="43"/>
      <c r="CO753" s="43"/>
      <c r="CP753" s="43"/>
      <c r="CQ753" s="43"/>
      <c r="CR753" s="43"/>
      <c r="CS753" s="43"/>
      <c r="CT753" s="43"/>
      <c r="CU753" s="43"/>
      <c r="CV753" s="43"/>
      <c r="CW753" s="43"/>
      <c r="CX753" s="43"/>
      <c r="CY753" s="43"/>
      <c r="CZ753" s="43"/>
      <c r="DA753" s="43"/>
      <c r="DB753" s="43"/>
      <c r="DC753" s="43"/>
      <c r="DD753" s="43"/>
      <c r="DE753" s="43"/>
      <c r="DF753" s="43"/>
      <c r="DG753" s="43"/>
      <c r="DH753" s="43"/>
      <c r="DI753" s="43"/>
      <c r="DJ753" s="43"/>
      <c r="DK753" s="43"/>
      <c r="DL753" s="43"/>
      <c r="DM753" s="43"/>
      <c r="DN753" s="43"/>
      <c r="DO753" s="43"/>
      <c r="DP753" s="43"/>
    </row>
    <row r="754" spans="1:125" s="159" customFormat="1" ht="15" customHeight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  <c r="AT754" s="43"/>
      <c r="AU754" s="43"/>
      <c r="AV754" s="43"/>
      <c r="AW754" s="43"/>
      <c r="AX754" s="43"/>
      <c r="AY754" s="43"/>
      <c r="AZ754" s="43"/>
      <c r="BA754" s="186"/>
      <c r="BB754" s="43"/>
      <c r="BC754" s="186"/>
      <c r="BD754" s="208"/>
      <c r="BE754" s="43"/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3"/>
      <c r="CK754" s="43"/>
      <c r="CL754" s="43"/>
      <c r="CM754" s="43"/>
      <c r="CN754" s="43"/>
      <c r="CO754" s="43"/>
      <c r="CP754" s="43"/>
      <c r="CQ754" s="43"/>
      <c r="CR754" s="43"/>
      <c r="CS754" s="43"/>
      <c r="CT754" s="43"/>
      <c r="CU754" s="43"/>
      <c r="CV754" s="43"/>
      <c r="CW754" s="43"/>
      <c r="CX754" s="43"/>
      <c r="CY754" s="43"/>
      <c r="CZ754" s="43"/>
      <c r="DA754" s="43"/>
      <c r="DB754" s="43"/>
      <c r="DC754" s="43"/>
      <c r="DD754" s="43"/>
      <c r="DE754" s="43"/>
      <c r="DF754" s="43"/>
      <c r="DG754" s="43"/>
      <c r="DH754" s="43"/>
      <c r="DI754" s="43"/>
      <c r="DJ754" s="43"/>
      <c r="DK754" s="43"/>
      <c r="DL754" s="43"/>
      <c r="DM754" s="43"/>
      <c r="DN754" s="43"/>
      <c r="DO754" s="43"/>
      <c r="DP754" s="43"/>
    </row>
    <row r="755" spans="1:125" s="159" customFormat="1" ht="15" customHeight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3"/>
      <c r="AP755" s="43"/>
      <c r="AQ755" s="43"/>
      <c r="AR755" s="43"/>
      <c r="AS755" s="43"/>
      <c r="AT755" s="43"/>
      <c r="AU755" s="43"/>
      <c r="AV755" s="43"/>
      <c r="AW755" s="43"/>
      <c r="AX755" s="43"/>
      <c r="AY755" s="43"/>
      <c r="AZ755" s="43"/>
      <c r="BA755" s="186"/>
      <c r="BB755" s="43"/>
      <c r="BC755" s="186"/>
      <c r="BD755" s="208"/>
      <c r="BE755" s="43"/>
      <c r="BF755" s="43"/>
      <c r="BG755" s="43"/>
      <c r="BH755" s="43"/>
      <c r="BI755" s="43"/>
      <c r="BJ755" s="43"/>
      <c r="BK755" s="43"/>
      <c r="BL755" s="43"/>
      <c r="BM755" s="43"/>
      <c r="BN755" s="43"/>
      <c r="BO755" s="43"/>
      <c r="BP755" s="43"/>
      <c r="BQ755" s="43"/>
      <c r="BR755" s="43"/>
      <c r="BS755" s="43"/>
      <c r="BT755" s="43"/>
      <c r="BU755" s="43"/>
      <c r="BV755" s="43"/>
      <c r="BW755" s="43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3"/>
      <c r="CK755" s="43"/>
      <c r="CL755" s="43"/>
      <c r="CM755" s="43"/>
      <c r="CN755" s="43"/>
      <c r="CO755" s="43"/>
      <c r="CP755" s="43"/>
      <c r="CQ755" s="43"/>
      <c r="CR755" s="43"/>
      <c r="CS755" s="43"/>
      <c r="CT755" s="43"/>
      <c r="CU755" s="43"/>
      <c r="CV755" s="43"/>
      <c r="CW755" s="43"/>
      <c r="CX755" s="43"/>
      <c r="CY755" s="43"/>
      <c r="CZ755" s="43"/>
      <c r="DA755" s="43"/>
      <c r="DB755" s="43"/>
      <c r="DC755" s="43"/>
      <c r="DD755" s="43"/>
      <c r="DE755" s="43"/>
      <c r="DF755" s="43"/>
      <c r="DG755" s="43"/>
      <c r="DH755" s="43"/>
      <c r="DI755" s="43"/>
      <c r="DJ755" s="43"/>
      <c r="DK755" s="43"/>
      <c r="DL755" s="43"/>
      <c r="DM755" s="43"/>
      <c r="DN755" s="43"/>
      <c r="DO755" s="43"/>
      <c r="DP755" s="43"/>
    </row>
    <row r="756" spans="1:125" s="159" customFormat="1" ht="15" customHeight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3"/>
      <c r="AP756" s="43"/>
      <c r="AQ756" s="43"/>
      <c r="AR756" s="43"/>
      <c r="AS756" s="43"/>
      <c r="AT756" s="43"/>
      <c r="AU756" s="43"/>
      <c r="AV756" s="43"/>
      <c r="AW756" s="43"/>
      <c r="AX756" s="43"/>
      <c r="AY756" s="43"/>
      <c r="AZ756" s="43"/>
      <c r="BA756" s="186"/>
      <c r="BB756" s="43"/>
      <c r="BC756" s="186"/>
      <c r="BD756" s="208"/>
      <c r="BE756" s="43"/>
      <c r="BF756" s="43"/>
      <c r="BG756" s="43"/>
      <c r="BH756" s="43"/>
      <c r="BI756" s="43"/>
      <c r="BJ756" s="43"/>
      <c r="BK756" s="43"/>
      <c r="BL756" s="43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3"/>
      <c r="CK756" s="43"/>
      <c r="CL756" s="43"/>
      <c r="CM756" s="43"/>
      <c r="CN756" s="43"/>
      <c r="CO756" s="43"/>
      <c r="CP756" s="43"/>
      <c r="CQ756" s="43"/>
      <c r="CR756" s="43"/>
      <c r="CS756" s="43"/>
      <c r="CT756" s="43"/>
      <c r="CU756" s="43"/>
      <c r="CV756" s="43"/>
      <c r="CW756" s="43"/>
      <c r="CX756" s="43"/>
      <c r="CY756" s="43"/>
      <c r="CZ756" s="43"/>
      <c r="DA756" s="43"/>
      <c r="DB756" s="43"/>
      <c r="DC756" s="43"/>
      <c r="DD756" s="43"/>
      <c r="DE756" s="43"/>
      <c r="DF756" s="43"/>
      <c r="DG756" s="43"/>
      <c r="DH756" s="43"/>
      <c r="DI756" s="43"/>
      <c r="DJ756" s="43"/>
      <c r="DK756" s="43"/>
      <c r="DL756" s="43"/>
      <c r="DM756" s="43"/>
      <c r="DN756" s="43"/>
      <c r="DO756" s="43"/>
      <c r="DP756" s="43"/>
    </row>
    <row r="757" spans="1:125" s="159" customFormat="1" ht="15" customHeight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3"/>
      <c r="AP757" s="43"/>
      <c r="AQ757" s="43"/>
      <c r="AR757" s="43"/>
      <c r="AS757" s="43"/>
      <c r="AT757" s="43"/>
      <c r="AU757" s="43"/>
      <c r="AV757" s="43"/>
      <c r="AW757" s="43"/>
      <c r="AX757" s="43"/>
      <c r="AY757" s="43"/>
      <c r="AZ757" s="43"/>
      <c r="BA757" s="186"/>
      <c r="BB757" s="43"/>
      <c r="BC757" s="186"/>
      <c r="BD757" s="208"/>
      <c r="BE757" s="43"/>
      <c r="BF757" s="43"/>
      <c r="BG757" s="43"/>
      <c r="BH757" s="43"/>
      <c r="BI757" s="43"/>
      <c r="BJ757" s="43"/>
      <c r="BK757" s="43"/>
      <c r="BL757" s="43"/>
      <c r="BM757" s="43"/>
      <c r="BN757" s="43"/>
      <c r="BO757" s="43"/>
      <c r="BP757" s="43"/>
      <c r="BQ757" s="43"/>
      <c r="BR757" s="43"/>
      <c r="BS757" s="43"/>
      <c r="BT757" s="43"/>
      <c r="BU757" s="43"/>
      <c r="BV757" s="43"/>
      <c r="BW757" s="43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3"/>
      <c r="CK757" s="43"/>
      <c r="CL757" s="43"/>
      <c r="CM757" s="43"/>
      <c r="CN757" s="43"/>
      <c r="CO757" s="43"/>
      <c r="CP757" s="43"/>
      <c r="CQ757" s="43"/>
      <c r="CR757" s="43"/>
      <c r="CS757" s="43"/>
      <c r="CT757" s="43"/>
      <c r="CU757" s="43"/>
      <c r="CV757" s="43"/>
      <c r="CW757" s="43"/>
      <c r="CX757" s="43"/>
      <c r="CY757" s="43"/>
      <c r="CZ757" s="43"/>
      <c r="DA757" s="43"/>
      <c r="DB757" s="43"/>
      <c r="DC757" s="43"/>
      <c r="DD757" s="43"/>
      <c r="DE757" s="43"/>
      <c r="DF757" s="43"/>
      <c r="DG757" s="43"/>
      <c r="DH757" s="43"/>
      <c r="DI757" s="43"/>
      <c r="DJ757" s="43"/>
      <c r="DK757" s="43"/>
      <c r="DL757" s="43"/>
      <c r="DM757" s="43"/>
      <c r="DN757" s="43"/>
      <c r="DO757" s="43"/>
      <c r="DP757" s="43"/>
    </row>
    <row r="758" spans="1:125" s="159" customFormat="1" ht="15" customHeight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3"/>
      <c r="AP758" s="43"/>
      <c r="AQ758" s="43"/>
      <c r="AR758" s="43"/>
      <c r="AS758" s="43"/>
      <c r="AT758" s="43"/>
      <c r="AU758" s="43"/>
      <c r="AV758" s="43"/>
      <c r="AW758" s="43"/>
      <c r="AX758" s="43"/>
      <c r="AY758" s="43"/>
      <c r="AZ758" s="43"/>
      <c r="BA758" s="186"/>
      <c r="BB758" s="43"/>
      <c r="BC758" s="186"/>
      <c r="BD758" s="208"/>
      <c r="BE758" s="43"/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3"/>
      <c r="CK758" s="43"/>
      <c r="CL758" s="43"/>
      <c r="CM758" s="43"/>
      <c r="CN758" s="43"/>
      <c r="CO758" s="43"/>
      <c r="CP758" s="43"/>
      <c r="CQ758" s="43"/>
      <c r="CR758" s="43"/>
      <c r="CS758" s="43"/>
      <c r="CT758" s="43"/>
      <c r="CU758" s="43"/>
      <c r="CV758" s="43"/>
      <c r="CW758" s="43"/>
      <c r="CX758" s="43"/>
      <c r="CY758" s="43"/>
      <c r="CZ758" s="43"/>
      <c r="DA758" s="43"/>
      <c r="DB758" s="43"/>
      <c r="DC758" s="43"/>
      <c r="DD758" s="43"/>
      <c r="DE758" s="43"/>
      <c r="DF758" s="43"/>
      <c r="DG758" s="43"/>
      <c r="DH758" s="43"/>
      <c r="DI758" s="43"/>
      <c r="DJ758" s="43"/>
      <c r="DK758" s="43"/>
      <c r="DL758" s="43"/>
      <c r="DM758" s="43"/>
      <c r="DN758" s="43"/>
      <c r="DO758" s="43"/>
      <c r="DP758" s="43"/>
    </row>
    <row r="759" spans="1:125" s="159" customFormat="1" ht="15" customHeight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3"/>
      <c r="AP759" s="43"/>
      <c r="AQ759" s="43"/>
      <c r="AR759" s="43"/>
      <c r="AS759" s="43"/>
      <c r="AT759" s="43"/>
      <c r="AU759" s="43"/>
      <c r="AV759" s="43"/>
      <c r="AW759" s="43"/>
      <c r="AX759" s="43"/>
      <c r="AY759" s="43"/>
      <c r="AZ759" s="43"/>
      <c r="BA759" s="186"/>
      <c r="BB759" s="43"/>
      <c r="BC759" s="186"/>
      <c r="BD759" s="208"/>
      <c r="BE759" s="43"/>
      <c r="BF759" s="43"/>
      <c r="BG759" s="43"/>
      <c r="BH759" s="43"/>
      <c r="BI759" s="43"/>
      <c r="BJ759" s="43"/>
      <c r="BK759" s="43"/>
      <c r="BL759" s="43"/>
      <c r="BM759" s="43"/>
      <c r="BN759" s="43"/>
      <c r="BO759" s="43"/>
      <c r="BP759" s="43"/>
      <c r="BQ759" s="43"/>
      <c r="BR759" s="43"/>
      <c r="BS759" s="43"/>
      <c r="BT759" s="43"/>
      <c r="BU759" s="43"/>
      <c r="BV759" s="43"/>
      <c r="BW759" s="43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3"/>
      <c r="CK759" s="43"/>
      <c r="CL759" s="43"/>
      <c r="CM759" s="43"/>
      <c r="CN759" s="43"/>
      <c r="CO759" s="43"/>
      <c r="CP759" s="43"/>
      <c r="CQ759" s="43"/>
      <c r="CR759" s="43"/>
      <c r="CS759" s="43"/>
      <c r="CT759" s="43"/>
      <c r="CU759" s="43"/>
      <c r="CV759" s="43"/>
      <c r="CW759" s="43"/>
      <c r="CX759" s="43"/>
      <c r="CY759" s="43"/>
      <c r="CZ759" s="43"/>
      <c r="DA759" s="43"/>
      <c r="DB759" s="43"/>
      <c r="DC759" s="43"/>
      <c r="DD759" s="43"/>
      <c r="DE759" s="43"/>
      <c r="DF759" s="43"/>
      <c r="DG759" s="43"/>
      <c r="DH759" s="43"/>
      <c r="DI759" s="43"/>
      <c r="DJ759" s="43"/>
      <c r="DK759" s="43"/>
      <c r="DL759" s="43"/>
      <c r="DM759" s="43"/>
      <c r="DN759" s="43"/>
      <c r="DO759" s="43"/>
      <c r="DP759" s="43"/>
    </row>
    <row r="760" spans="1:125" s="159" customFormat="1" ht="15" customHeight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3"/>
      <c r="AP760" s="43"/>
      <c r="AQ760" s="43"/>
      <c r="AR760" s="43"/>
      <c r="AS760" s="43"/>
      <c r="AT760" s="43"/>
      <c r="AU760" s="43"/>
      <c r="AV760" s="43"/>
      <c r="AW760" s="43"/>
      <c r="AX760" s="43"/>
      <c r="AY760" s="43"/>
      <c r="AZ760" s="43"/>
      <c r="BA760" s="186"/>
      <c r="BB760" s="43"/>
      <c r="BC760" s="186"/>
      <c r="BD760" s="208"/>
      <c r="BE760" s="43"/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3"/>
      <c r="CK760" s="43"/>
      <c r="CL760" s="43"/>
      <c r="CM760" s="43"/>
      <c r="CN760" s="43"/>
      <c r="CO760" s="43"/>
      <c r="CP760" s="43"/>
      <c r="CQ760" s="43"/>
      <c r="CR760" s="43"/>
      <c r="CS760" s="43"/>
      <c r="CT760" s="43"/>
      <c r="CU760" s="43"/>
      <c r="CV760" s="43"/>
      <c r="CW760" s="43"/>
      <c r="CX760" s="43"/>
      <c r="CY760" s="43"/>
      <c r="CZ760" s="43"/>
      <c r="DA760" s="43"/>
      <c r="DB760" s="43"/>
      <c r="DC760" s="43"/>
      <c r="DD760" s="43"/>
      <c r="DE760" s="43"/>
      <c r="DF760" s="43"/>
      <c r="DG760" s="43"/>
      <c r="DH760" s="43"/>
      <c r="DI760" s="43"/>
      <c r="DJ760" s="43"/>
      <c r="DK760" s="43"/>
      <c r="DL760" s="43"/>
      <c r="DM760" s="43"/>
      <c r="DN760" s="43"/>
      <c r="DO760" s="43"/>
      <c r="DP760" s="43"/>
    </row>
    <row r="761" spans="1:125" s="159" customFormat="1" ht="15" customHeight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3"/>
      <c r="AP761" s="43"/>
      <c r="AQ761" s="43"/>
      <c r="AR761" s="43"/>
      <c r="AS761" s="43"/>
      <c r="AT761" s="43"/>
      <c r="AU761" s="43"/>
      <c r="AV761" s="43"/>
      <c r="AW761" s="43"/>
      <c r="AX761" s="43"/>
      <c r="AY761" s="43"/>
      <c r="AZ761" s="43"/>
      <c r="BA761" s="186"/>
      <c r="BB761" s="43"/>
      <c r="BC761" s="186"/>
      <c r="BD761" s="208"/>
      <c r="BE761" s="43"/>
      <c r="BF761" s="43"/>
      <c r="BG761" s="43"/>
      <c r="BH761" s="43"/>
      <c r="BI761" s="43"/>
      <c r="BJ761" s="43"/>
      <c r="BK761" s="43"/>
      <c r="BL761" s="43"/>
      <c r="BM761" s="43"/>
      <c r="BN761" s="43"/>
      <c r="BO761" s="43"/>
      <c r="BP761" s="43"/>
      <c r="BQ761" s="43"/>
      <c r="BR761" s="43"/>
      <c r="BS761" s="43"/>
      <c r="BT761" s="43"/>
      <c r="BU761" s="43"/>
      <c r="BV761" s="43"/>
      <c r="BW761" s="43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3"/>
      <c r="CK761" s="43"/>
      <c r="CL761" s="43"/>
      <c r="CM761" s="43"/>
      <c r="CN761" s="43"/>
      <c r="CO761" s="43"/>
      <c r="CP761" s="43"/>
      <c r="CQ761" s="43"/>
      <c r="CR761" s="43"/>
      <c r="CS761" s="43"/>
      <c r="CT761" s="43"/>
      <c r="CU761" s="43"/>
      <c r="CV761" s="43"/>
      <c r="CW761" s="43"/>
      <c r="CX761" s="43"/>
      <c r="CY761" s="43"/>
      <c r="CZ761" s="43"/>
      <c r="DA761" s="43"/>
      <c r="DB761" s="43"/>
      <c r="DC761" s="43"/>
      <c r="DD761" s="43"/>
      <c r="DE761" s="43"/>
      <c r="DF761" s="43"/>
      <c r="DG761" s="43"/>
      <c r="DH761" s="43"/>
      <c r="DI761" s="43"/>
      <c r="DJ761" s="43"/>
      <c r="DK761" s="43"/>
      <c r="DL761" s="43"/>
      <c r="DM761" s="43"/>
      <c r="DN761" s="43"/>
      <c r="DO761" s="43"/>
      <c r="DP761" s="43"/>
    </row>
    <row r="762" spans="1:125" s="159" customFormat="1" ht="15" customHeight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3"/>
      <c r="AP762" s="43"/>
      <c r="AQ762" s="43"/>
      <c r="AR762" s="43"/>
      <c r="AS762" s="43"/>
      <c r="AT762" s="43"/>
      <c r="AU762" s="43"/>
      <c r="AV762" s="43"/>
      <c r="AW762" s="43"/>
      <c r="AX762" s="43"/>
      <c r="AY762" s="43"/>
      <c r="AZ762" s="43"/>
      <c r="BA762" s="186"/>
      <c r="BB762" s="43"/>
      <c r="BC762" s="186"/>
      <c r="BD762" s="208"/>
      <c r="BE762" s="43"/>
      <c r="BF762" s="43"/>
      <c r="BG762" s="43"/>
      <c r="BH762" s="43"/>
      <c r="BI762" s="43"/>
      <c r="BJ762" s="43"/>
      <c r="BK762" s="43"/>
      <c r="BL762" s="43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3"/>
      <c r="CK762" s="43"/>
      <c r="CL762" s="43"/>
      <c r="CM762" s="43"/>
      <c r="CN762" s="43"/>
      <c r="CO762" s="43"/>
      <c r="CP762" s="43"/>
      <c r="CQ762" s="43"/>
      <c r="CR762" s="43"/>
      <c r="CS762" s="43"/>
      <c r="CT762" s="43"/>
      <c r="CU762" s="43"/>
      <c r="CV762" s="43"/>
      <c r="CW762" s="43"/>
      <c r="CX762" s="43"/>
      <c r="CY762" s="43"/>
      <c r="CZ762" s="43"/>
      <c r="DA762" s="43"/>
      <c r="DB762" s="43"/>
      <c r="DC762" s="43"/>
      <c r="DD762" s="43"/>
      <c r="DE762" s="43"/>
      <c r="DF762" s="43"/>
      <c r="DG762" s="43"/>
      <c r="DH762" s="43"/>
      <c r="DI762" s="43"/>
      <c r="DJ762" s="43"/>
      <c r="DK762" s="43"/>
      <c r="DL762" s="43"/>
      <c r="DM762" s="43"/>
      <c r="DN762" s="43"/>
      <c r="DO762" s="43"/>
      <c r="DP762" s="43"/>
    </row>
    <row r="763" spans="1:125" s="159" customFormat="1" ht="15" customHeight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3"/>
      <c r="AP763" s="43"/>
      <c r="AQ763" s="43"/>
      <c r="AR763" s="43"/>
      <c r="AS763" s="43"/>
      <c r="AT763" s="43"/>
      <c r="AU763" s="43"/>
      <c r="AV763" s="43"/>
      <c r="AW763" s="43"/>
      <c r="AX763" s="43"/>
      <c r="AY763" s="43"/>
      <c r="AZ763" s="43"/>
      <c r="BA763" s="186"/>
      <c r="BB763" s="43"/>
      <c r="BC763" s="186"/>
      <c r="BD763" s="208"/>
      <c r="BE763" s="43"/>
      <c r="BF763" s="43"/>
      <c r="BG763" s="43"/>
      <c r="BH763" s="43"/>
      <c r="BI763" s="43"/>
      <c r="BJ763" s="43"/>
      <c r="BK763" s="43"/>
      <c r="BL763" s="43"/>
      <c r="BM763" s="43"/>
      <c r="BN763" s="43"/>
      <c r="BO763" s="43"/>
      <c r="BP763" s="43"/>
      <c r="BQ763" s="43"/>
      <c r="BR763" s="43"/>
      <c r="BS763" s="43"/>
      <c r="BT763" s="43"/>
      <c r="BU763" s="43"/>
      <c r="BV763" s="43"/>
      <c r="BW763" s="43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3"/>
      <c r="CK763" s="43"/>
      <c r="CL763" s="43"/>
      <c r="CM763" s="43"/>
      <c r="CN763" s="43"/>
      <c r="CO763" s="43"/>
      <c r="CP763" s="43"/>
      <c r="CQ763" s="43"/>
      <c r="CR763" s="43"/>
      <c r="CS763" s="43"/>
      <c r="CT763" s="43"/>
      <c r="CU763" s="43"/>
      <c r="CV763" s="43"/>
      <c r="CW763" s="43"/>
      <c r="CX763" s="43"/>
      <c r="CY763" s="43"/>
      <c r="CZ763" s="43"/>
      <c r="DA763" s="43"/>
      <c r="DB763" s="43"/>
      <c r="DC763" s="43"/>
      <c r="DD763" s="43"/>
      <c r="DE763" s="43"/>
      <c r="DF763" s="43"/>
      <c r="DG763" s="43"/>
      <c r="DH763" s="43"/>
      <c r="DI763" s="43"/>
      <c r="DJ763" s="43"/>
      <c r="DK763" s="43"/>
      <c r="DL763" s="43"/>
      <c r="DM763" s="43"/>
      <c r="DN763" s="43"/>
      <c r="DO763" s="43"/>
      <c r="DP763" s="43"/>
    </row>
    <row r="764" spans="1:125">
      <c r="DQ764" s="159"/>
      <c r="DR764" s="159"/>
      <c r="DS764" s="159"/>
      <c r="DT764" s="159"/>
      <c r="DU764" s="159"/>
    </row>
    <row r="765" spans="1:125" s="159" customFormat="1" ht="15" customHeight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3"/>
      <c r="AP765" s="43"/>
      <c r="AQ765" s="43"/>
      <c r="AR765" s="43"/>
      <c r="AS765" s="43"/>
      <c r="AT765" s="43"/>
      <c r="AU765" s="43"/>
      <c r="AV765" s="43"/>
      <c r="AW765" s="43"/>
      <c r="AX765" s="43"/>
      <c r="AY765" s="43"/>
      <c r="AZ765" s="43"/>
      <c r="BA765" s="186"/>
      <c r="BB765" s="43"/>
      <c r="BC765" s="186"/>
      <c r="BD765" s="208"/>
      <c r="BE765" s="43"/>
      <c r="BF765" s="43"/>
      <c r="BG765" s="43"/>
      <c r="BH765" s="43"/>
      <c r="BI765" s="43"/>
      <c r="BJ765" s="43"/>
      <c r="BK765" s="43"/>
      <c r="BL765" s="43"/>
      <c r="BM765" s="43"/>
      <c r="BN765" s="43"/>
      <c r="BO765" s="43"/>
      <c r="BP765" s="43"/>
      <c r="BQ765" s="43"/>
      <c r="BR765" s="43"/>
      <c r="BS765" s="43"/>
      <c r="BT765" s="43"/>
      <c r="BU765" s="43"/>
      <c r="BV765" s="43"/>
      <c r="BW765" s="43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3"/>
      <c r="CK765" s="43"/>
      <c r="CL765" s="43"/>
      <c r="CM765" s="43"/>
      <c r="CN765" s="43"/>
      <c r="CO765" s="43"/>
      <c r="CP765" s="43"/>
      <c r="CQ765" s="43"/>
      <c r="CR765" s="43"/>
      <c r="CS765" s="43"/>
      <c r="CT765" s="43"/>
      <c r="CU765" s="43"/>
      <c r="CV765" s="43"/>
      <c r="CW765" s="43"/>
      <c r="CX765" s="43"/>
      <c r="CY765" s="43"/>
      <c r="CZ765" s="43"/>
      <c r="DA765" s="43"/>
      <c r="DB765" s="43"/>
      <c r="DC765" s="43"/>
      <c r="DD765" s="43"/>
      <c r="DE765" s="43"/>
      <c r="DF765" s="43"/>
      <c r="DG765" s="43"/>
      <c r="DH765" s="43"/>
      <c r="DI765" s="43"/>
      <c r="DJ765" s="43"/>
      <c r="DK765" s="43"/>
      <c r="DL765" s="43"/>
      <c r="DM765" s="43"/>
      <c r="DN765" s="43"/>
      <c r="DO765" s="43"/>
      <c r="DP765" s="43"/>
      <c r="DQ765" s="43"/>
      <c r="DR765" s="43"/>
      <c r="DS765" s="43"/>
      <c r="DT765" s="43"/>
      <c r="DU765" s="43"/>
    </row>
    <row r="766" spans="1:125" s="159" customFormat="1" ht="15" customHeight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3"/>
      <c r="AP766" s="43"/>
      <c r="AQ766" s="43"/>
      <c r="AR766" s="43"/>
      <c r="AS766" s="43"/>
      <c r="AT766" s="43"/>
      <c r="AU766" s="43"/>
      <c r="AV766" s="43"/>
      <c r="AW766" s="43"/>
      <c r="AX766" s="43"/>
      <c r="AY766" s="43"/>
      <c r="AZ766" s="43"/>
      <c r="BA766" s="186"/>
      <c r="BB766" s="43"/>
      <c r="BC766" s="186"/>
      <c r="BD766" s="208"/>
      <c r="BE766" s="43"/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3"/>
      <c r="CK766" s="43"/>
      <c r="CL766" s="43"/>
      <c r="CM766" s="43"/>
      <c r="CN766" s="43"/>
      <c r="CO766" s="43"/>
      <c r="CP766" s="43"/>
      <c r="CQ766" s="43"/>
      <c r="CR766" s="43"/>
      <c r="CS766" s="43"/>
      <c r="CT766" s="43"/>
      <c r="CU766" s="43"/>
      <c r="CV766" s="43"/>
      <c r="CW766" s="43"/>
      <c r="CX766" s="43"/>
      <c r="CY766" s="43"/>
      <c r="CZ766" s="43"/>
      <c r="DA766" s="43"/>
      <c r="DB766" s="43"/>
      <c r="DC766" s="43"/>
      <c r="DD766" s="43"/>
      <c r="DE766" s="43"/>
      <c r="DF766" s="43"/>
      <c r="DG766" s="43"/>
      <c r="DH766" s="43"/>
      <c r="DI766" s="43"/>
      <c r="DJ766" s="43"/>
      <c r="DK766" s="43"/>
      <c r="DL766" s="43"/>
      <c r="DM766" s="43"/>
      <c r="DN766" s="43"/>
      <c r="DO766" s="43"/>
      <c r="DP766" s="43"/>
    </row>
    <row r="767" spans="1:125" s="159" customFormat="1" ht="15" customHeight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3"/>
      <c r="AP767" s="43"/>
      <c r="AQ767" s="43"/>
      <c r="AR767" s="43"/>
      <c r="AS767" s="43"/>
      <c r="AT767" s="43"/>
      <c r="AU767" s="43"/>
      <c r="AV767" s="43"/>
      <c r="AW767" s="43"/>
      <c r="AX767" s="43"/>
      <c r="AY767" s="43"/>
      <c r="AZ767" s="43"/>
      <c r="BA767" s="186"/>
      <c r="BB767" s="43"/>
      <c r="BC767" s="186"/>
      <c r="BD767" s="208"/>
      <c r="BE767" s="43"/>
      <c r="BF767" s="43"/>
      <c r="BG767" s="43"/>
      <c r="BH767" s="43"/>
      <c r="BI767" s="43"/>
      <c r="BJ767" s="43"/>
      <c r="BK767" s="43"/>
      <c r="BL767" s="43"/>
      <c r="BM767" s="43"/>
      <c r="BN767" s="43"/>
      <c r="BO767" s="43"/>
      <c r="BP767" s="43"/>
      <c r="BQ767" s="43"/>
      <c r="BR767" s="43"/>
      <c r="BS767" s="43"/>
      <c r="BT767" s="43"/>
      <c r="BU767" s="43"/>
      <c r="BV767" s="43"/>
      <c r="BW767" s="43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3"/>
      <c r="CK767" s="43"/>
      <c r="CL767" s="43"/>
      <c r="CM767" s="43"/>
      <c r="CN767" s="43"/>
      <c r="CO767" s="43"/>
      <c r="CP767" s="43"/>
      <c r="CQ767" s="43"/>
      <c r="CR767" s="43"/>
      <c r="CS767" s="43"/>
      <c r="CT767" s="43"/>
      <c r="CU767" s="43"/>
      <c r="CV767" s="43"/>
      <c r="CW767" s="43"/>
      <c r="CX767" s="43"/>
      <c r="CY767" s="43"/>
      <c r="CZ767" s="43"/>
      <c r="DA767" s="43"/>
      <c r="DB767" s="43"/>
      <c r="DC767" s="43"/>
      <c r="DD767" s="43"/>
      <c r="DE767" s="43"/>
      <c r="DF767" s="43"/>
      <c r="DG767" s="43"/>
      <c r="DH767" s="43"/>
      <c r="DI767" s="43"/>
      <c r="DJ767" s="43"/>
      <c r="DK767" s="43"/>
      <c r="DL767" s="43"/>
      <c r="DM767" s="43"/>
      <c r="DN767" s="43"/>
      <c r="DO767" s="43"/>
      <c r="DP767" s="43"/>
    </row>
    <row r="768" spans="1:125" s="159" customFormat="1" ht="15" customHeight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O768" s="43"/>
      <c r="AP768" s="43"/>
      <c r="AQ768" s="43"/>
      <c r="AR768" s="43"/>
      <c r="AS768" s="43"/>
      <c r="AT768" s="43"/>
      <c r="AU768" s="43"/>
      <c r="AV768" s="43"/>
      <c r="AW768" s="43"/>
      <c r="AX768" s="43"/>
      <c r="AY768" s="43"/>
      <c r="AZ768" s="43"/>
      <c r="BA768" s="186"/>
      <c r="BB768" s="43"/>
      <c r="BC768" s="186"/>
      <c r="BD768" s="208"/>
      <c r="BE768" s="43"/>
      <c r="BF768" s="43"/>
      <c r="BG768" s="43"/>
      <c r="BH768" s="43"/>
      <c r="BI768" s="43"/>
      <c r="BJ768" s="43"/>
      <c r="BK768" s="43"/>
      <c r="BL768" s="43"/>
      <c r="BM768" s="43"/>
      <c r="BN768" s="43"/>
      <c r="BO768" s="43"/>
      <c r="BP768" s="43"/>
      <c r="BQ768" s="43"/>
      <c r="BR768" s="43"/>
      <c r="BS768" s="43"/>
      <c r="BT768" s="43"/>
      <c r="BU768" s="43"/>
      <c r="BV768" s="43"/>
      <c r="BW768" s="43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3"/>
      <c r="CK768" s="43"/>
      <c r="CL768" s="43"/>
      <c r="CM768" s="43"/>
      <c r="CN768" s="43"/>
      <c r="CO768" s="43"/>
      <c r="CP768" s="43"/>
      <c r="CQ768" s="43"/>
      <c r="CR768" s="43"/>
      <c r="CS768" s="43"/>
      <c r="CT768" s="43"/>
      <c r="CU768" s="43"/>
      <c r="CV768" s="43"/>
      <c r="CW768" s="43"/>
      <c r="CX768" s="43"/>
      <c r="CY768" s="43"/>
      <c r="CZ768" s="43"/>
      <c r="DA768" s="43"/>
      <c r="DB768" s="43"/>
      <c r="DC768" s="43"/>
      <c r="DD768" s="43"/>
      <c r="DE768" s="43"/>
      <c r="DF768" s="43"/>
      <c r="DG768" s="43"/>
      <c r="DH768" s="43"/>
      <c r="DI768" s="43"/>
      <c r="DJ768" s="43"/>
      <c r="DK768" s="43"/>
      <c r="DL768" s="43"/>
      <c r="DM768" s="43"/>
      <c r="DN768" s="43"/>
      <c r="DO768" s="43"/>
      <c r="DP768" s="43"/>
    </row>
    <row r="769" spans="1:125" s="159" customFormat="1" ht="15" customHeight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3"/>
      <c r="AP769" s="43"/>
      <c r="AQ769" s="43"/>
      <c r="AR769" s="43"/>
      <c r="AS769" s="43"/>
      <c r="AT769" s="43"/>
      <c r="AU769" s="43"/>
      <c r="AV769" s="43"/>
      <c r="AW769" s="43"/>
      <c r="AX769" s="43"/>
      <c r="AY769" s="43"/>
      <c r="AZ769" s="43"/>
      <c r="BA769" s="186"/>
      <c r="BB769" s="43"/>
      <c r="BC769" s="186"/>
      <c r="BD769" s="208"/>
      <c r="BE769" s="43"/>
      <c r="BF769" s="43"/>
      <c r="BG769" s="43"/>
      <c r="BH769" s="43"/>
      <c r="BI769" s="43"/>
      <c r="BJ769" s="43"/>
      <c r="BK769" s="43"/>
      <c r="BL769" s="43"/>
      <c r="BM769" s="43"/>
      <c r="BN769" s="43"/>
      <c r="BO769" s="43"/>
      <c r="BP769" s="43"/>
      <c r="BQ769" s="43"/>
      <c r="BR769" s="43"/>
      <c r="BS769" s="43"/>
      <c r="BT769" s="43"/>
      <c r="BU769" s="43"/>
      <c r="BV769" s="43"/>
      <c r="BW769" s="43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3"/>
      <c r="CK769" s="43"/>
      <c r="CL769" s="43"/>
      <c r="CM769" s="43"/>
      <c r="CN769" s="43"/>
      <c r="CO769" s="43"/>
      <c r="CP769" s="43"/>
      <c r="CQ769" s="43"/>
      <c r="CR769" s="43"/>
      <c r="CS769" s="43"/>
      <c r="CT769" s="43"/>
      <c r="CU769" s="43"/>
      <c r="CV769" s="43"/>
      <c r="CW769" s="43"/>
      <c r="CX769" s="43"/>
      <c r="CY769" s="43"/>
      <c r="CZ769" s="43"/>
      <c r="DA769" s="43"/>
      <c r="DB769" s="43"/>
      <c r="DC769" s="43"/>
      <c r="DD769" s="43"/>
      <c r="DE769" s="43"/>
      <c r="DF769" s="43"/>
      <c r="DG769" s="43"/>
      <c r="DH769" s="43"/>
      <c r="DI769" s="43"/>
      <c r="DJ769" s="43"/>
      <c r="DK769" s="43"/>
      <c r="DL769" s="43"/>
      <c r="DM769" s="43"/>
      <c r="DN769" s="43"/>
      <c r="DO769" s="43"/>
      <c r="DP769" s="43"/>
    </row>
    <row r="770" spans="1:125" ht="15" customHeight="1">
      <c r="DQ770" s="159"/>
      <c r="DR770" s="159"/>
      <c r="DS770" s="159"/>
      <c r="DT770" s="159"/>
      <c r="DU770" s="159"/>
    </row>
    <row r="771" spans="1:125" s="159" customFormat="1" ht="15" customHeight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3"/>
      <c r="AP771" s="43"/>
      <c r="AQ771" s="43"/>
      <c r="AR771" s="43"/>
      <c r="AS771" s="43"/>
      <c r="AT771" s="43"/>
      <c r="AU771" s="43"/>
      <c r="AV771" s="43"/>
      <c r="AW771" s="43"/>
      <c r="AX771" s="43"/>
      <c r="AY771" s="43"/>
      <c r="AZ771" s="43"/>
      <c r="BA771" s="186"/>
      <c r="BB771" s="43"/>
      <c r="BC771" s="186"/>
      <c r="BD771" s="208"/>
      <c r="BE771" s="43"/>
      <c r="BF771" s="43"/>
      <c r="BG771" s="43"/>
      <c r="BH771" s="43"/>
      <c r="BI771" s="43"/>
      <c r="BJ771" s="43"/>
      <c r="BK771" s="43"/>
      <c r="BL771" s="43"/>
      <c r="BM771" s="43"/>
      <c r="BN771" s="43"/>
      <c r="BO771" s="43"/>
      <c r="BP771" s="43"/>
      <c r="BQ771" s="43"/>
      <c r="BR771" s="43"/>
      <c r="BS771" s="43"/>
      <c r="BT771" s="43"/>
      <c r="BU771" s="43"/>
      <c r="BV771" s="43"/>
      <c r="BW771" s="43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3"/>
      <c r="CK771" s="43"/>
      <c r="CL771" s="43"/>
      <c r="CM771" s="43"/>
      <c r="CN771" s="43"/>
      <c r="CO771" s="43"/>
      <c r="CP771" s="43"/>
      <c r="CQ771" s="43"/>
      <c r="CR771" s="43"/>
      <c r="CS771" s="43"/>
      <c r="CT771" s="43"/>
      <c r="CU771" s="43"/>
      <c r="CV771" s="43"/>
      <c r="CW771" s="43"/>
      <c r="CX771" s="43"/>
      <c r="CY771" s="43"/>
      <c r="CZ771" s="43"/>
      <c r="DA771" s="43"/>
      <c r="DB771" s="43"/>
      <c r="DC771" s="43"/>
      <c r="DD771" s="43"/>
      <c r="DE771" s="43"/>
      <c r="DF771" s="43"/>
      <c r="DG771" s="43"/>
      <c r="DH771" s="43"/>
      <c r="DI771" s="43"/>
      <c r="DJ771" s="43"/>
      <c r="DK771" s="43"/>
      <c r="DL771" s="43"/>
      <c r="DM771" s="43"/>
      <c r="DN771" s="43"/>
      <c r="DO771" s="43"/>
      <c r="DP771" s="43"/>
      <c r="DQ771" s="43"/>
      <c r="DR771" s="43"/>
      <c r="DS771" s="43"/>
      <c r="DT771" s="43"/>
      <c r="DU771" s="43"/>
    </row>
    <row r="772" spans="1:125" s="159" customFormat="1" ht="15" customHeight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3"/>
      <c r="AP772" s="43"/>
      <c r="AQ772" s="43"/>
      <c r="AR772" s="43"/>
      <c r="AS772" s="43"/>
      <c r="AT772" s="43"/>
      <c r="AU772" s="43"/>
      <c r="AV772" s="43"/>
      <c r="AW772" s="43"/>
      <c r="AX772" s="43"/>
      <c r="AY772" s="43"/>
      <c r="AZ772" s="43"/>
      <c r="BA772" s="186"/>
      <c r="BB772" s="43"/>
      <c r="BC772" s="186"/>
      <c r="BD772" s="208"/>
      <c r="BE772" s="43"/>
      <c r="BF772" s="43"/>
      <c r="BG772" s="43"/>
      <c r="BH772" s="43"/>
      <c r="BI772" s="43"/>
      <c r="BJ772" s="43"/>
      <c r="BK772" s="43"/>
      <c r="BL772" s="43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3"/>
      <c r="CK772" s="43"/>
      <c r="CL772" s="43"/>
      <c r="CM772" s="43"/>
      <c r="CN772" s="43"/>
      <c r="CO772" s="43"/>
      <c r="CP772" s="43"/>
      <c r="CQ772" s="43"/>
      <c r="CR772" s="43"/>
      <c r="CS772" s="43"/>
      <c r="CT772" s="43"/>
      <c r="CU772" s="43"/>
      <c r="CV772" s="43"/>
      <c r="CW772" s="43"/>
      <c r="CX772" s="43"/>
      <c r="CY772" s="43"/>
      <c r="CZ772" s="43"/>
      <c r="DA772" s="43"/>
      <c r="DB772" s="43"/>
      <c r="DC772" s="43"/>
      <c r="DD772" s="43"/>
      <c r="DE772" s="43"/>
      <c r="DF772" s="43"/>
      <c r="DG772" s="43"/>
      <c r="DH772" s="43"/>
      <c r="DI772" s="43"/>
      <c r="DJ772" s="43"/>
      <c r="DK772" s="43"/>
      <c r="DL772" s="43"/>
      <c r="DM772" s="43"/>
      <c r="DN772" s="43"/>
      <c r="DO772" s="43"/>
      <c r="DP772" s="43"/>
    </row>
    <row r="773" spans="1:125" s="159" customFormat="1" ht="15" customHeight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3"/>
      <c r="AP773" s="43"/>
      <c r="AQ773" s="43"/>
      <c r="AR773" s="43"/>
      <c r="AS773" s="43"/>
      <c r="AT773" s="43"/>
      <c r="AU773" s="43"/>
      <c r="AV773" s="43"/>
      <c r="AW773" s="43"/>
      <c r="AX773" s="43"/>
      <c r="AY773" s="43"/>
      <c r="AZ773" s="43"/>
      <c r="BA773" s="186"/>
      <c r="BB773" s="43"/>
      <c r="BC773" s="186"/>
      <c r="BD773" s="208"/>
      <c r="BE773" s="43"/>
      <c r="BF773" s="43"/>
      <c r="BG773" s="43"/>
      <c r="BH773" s="43"/>
      <c r="BI773" s="43"/>
      <c r="BJ773" s="43"/>
      <c r="BK773" s="43"/>
      <c r="BL773" s="43"/>
      <c r="BM773" s="43"/>
      <c r="BN773" s="43"/>
      <c r="BO773" s="43"/>
      <c r="BP773" s="43"/>
      <c r="BQ773" s="43"/>
      <c r="BR773" s="43"/>
      <c r="BS773" s="43"/>
      <c r="BT773" s="43"/>
      <c r="BU773" s="43"/>
      <c r="BV773" s="43"/>
      <c r="BW773" s="43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3"/>
      <c r="CK773" s="43"/>
      <c r="CL773" s="43"/>
      <c r="CM773" s="43"/>
      <c r="CN773" s="43"/>
      <c r="CO773" s="43"/>
      <c r="CP773" s="43"/>
      <c r="CQ773" s="43"/>
      <c r="CR773" s="43"/>
      <c r="CS773" s="43"/>
      <c r="CT773" s="43"/>
      <c r="CU773" s="43"/>
      <c r="CV773" s="43"/>
      <c r="CW773" s="43"/>
      <c r="CX773" s="43"/>
      <c r="CY773" s="43"/>
      <c r="CZ773" s="43"/>
      <c r="DA773" s="43"/>
      <c r="DB773" s="43"/>
      <c r="DC773" s="43"/>
      <c r="DD773" s="43"/>
      <c r="DE773" s="43"/>
      <c r="DF773" s="43"/>
      <c r="DG773" s="43"/>
      <c r="DH773" s="43"/>
      <c r="DI773" s="43"/>
      <c r="DJ773" s="43"/>
      <c r="DK773" s="43"/>
      <c r="DL773" s="43"/>
      <c r="DM773" s="43"/>
      <c r="DN773" s="43"/>
      <c r="DO773" s="43"/>
      <c r="DP773" s="43"/>
    </row>
    <row r="774" spans="1:125" s="159" customFormat="1" ht="15" customHeight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3"/>
      <c r="AP774" s="43"/>
      <c r="AQ774" s="43"/>
      <c r="AR774" s="43"/>
      <c r="AS774" s="43"/>
      <c r="AT774" s="43"/>
      <c r="AU774" s="43"/>
      <c r="AV774" s="43"/>
      <c r="AW774" s="43"/>
      <c r="AX774" s="43"/>
      <c r="AY774" s="43"/>
      <c r="AZ774" s="43"/>
      <c r="BA774" s="186"/>
      <c r="BB774" s="43"/>
      <c r="BC774" s="186"/>
      <c r="BD774" s="208"/>
      <c r="BE774" s="43"/>
      <c r="BF774" s="43"/>
      <c r="BG774" s="43"/>
      <c r="BH774" s="43"/>
      <c r="BI774" s="43"/>
      <c r="BJ774" s="43"/>
      <c r="BK774" s="43"/>
      <c r="BL774" s="43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3"/>
      <c r="CK774" s="43"/>
      <c r="CL774" s="43"/>
      <c r="CM774" s="43"/>
      <c r="CN774" s="43"/>
      <c r="CO774" s="43"/>
      <c r="CP774" s="43"/>
      <c r="CQ774" s="43"/>
      <c r="CR774" s="43"/>
      <c r="CS774" s="43"/>
      <c r="CT774" s="43"/>
      <c r="CU774" s="43"/>
      <c r="CV774" s="43"/>
      <c r="CW774" s="43"/>
      <c r="CX774" s="43"/>
      <c r="CY774" s="43"/>
      <c r="CZ774" s="43"/>
      <c r="DA774" s="43"/>
      <c r="DB774" s="43"/>
      <c r="DC774" s="43"/>
      <c r="DD774" s="43"/>
      <c r="DE774" s="43"/>
      <c r="DF774" s="43"/>
      <c r="DG774" s="43"/>
      <c r="DH774" s="43"/>
      <c r="DI774" s="43"/>
      <c r="DJ774" s="43"/>
      <c r="DK774" s="43"/>
      <c r="DL774" s="43"/>
      <c r="DM774" s="43"/>
      <c r="DN774" s="43"/>
      <c r="DO774" s="43"/>
      <c r="DP774" s="43"/>
    </row>
    <row r="775" spans="1:125" s="159" customFormat="1" ht="15" customHeight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3"/>
      <c r="AP775" s="43"/>
      <c r="AQ775" s="43"/>
      <c r="AR775" s="43"/>
      <c r="AS775" s="43"/>
      <c r="AT775" s="43"/>
      <c r="AU775" s="43"/>
      <c r="AV775" s="43"/>
      <c r="AW775" s="43"/>
      <c r="AX775" s="43"/>
      <c r="AY775" s="43"/>
      <c r="AZ775" s="43"/>
      <c r="BA775" s="186"/>
      <c r="BB775" s="43"/>
      <c r="BC775" s="186"/>
      <c r="BD775" s="208"/>
      <c r="BE775" s="43"/>
      <c r="BF775" s="43"/>
      <c r="BG775" s="43"/>
      <c r="BH775" s="43"/>
      <c r="BI775" s="43"/>
      <c r="BJ775" s="43"/>
      <c r="BK775" s="43"/>
      <c r="BL775" s="43"/>
      <c r="BM775" s="43"/>
      <c r="BN775" s="43"/>
      <c r="BO775" s="43"/>
      <c r="BP775" s="43"/>
      <c r="BQ775" s="43"/>
      <c r="BR775" s="43"/>
      <c r="BS775" s="43"/>
      <c r="BT775" s="43"/>
      <c r="BU775" s="43"/>
      <c r="BV775" s="43"/>
      <c r="BW775" s="43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3"/>
      <c r="CK775" s="43"/>
      <c r="CL775" s="43"/>
      <c r="CM775" s="43"/>
      <c r="CN775" s="43"/>
      <c r="CO775" s="43"/>
      <c r="CP775" s="43"/>
      <c r="CQ775" s="43"/>
      <c r="CR775" s="43"/>
      <c r="CS775" s="43"/>
      <c r="CT775" s="43"/>
      <c r="CU775" s="43"/>
      <c r="CV775" s="43"/>
      <c r="CW775" s="43"/>
      <c r="CX775" s="43"/>
      <c r="CY775" s="43"/>
      <c r="CZ775" s="43"/>
      <c r="DA775" s="43"/>
      <c r="DB775" s="43"/>
      <c r="DC775" s="43"/>
      <c r="DD775" s="43"/>
      <c r="DE775" s="43"/>
      <c r="DF775" s="43"/>
      <c r="DG775" s="43"/>
      <c r="DH775" s="43"/>
      <c r="DI775" s="43"/>
      <c r="DJ775" s="43"/>
      <c r="DK775" s="43"/>
      <c r="DL775" s="43"/>
      <c r="DM775" s="43"/>
      <c r="DN775" s="43"/>
      <c r="DO775" s="43"/>
      <c r="DP775" s="43"/>
    </row>
    <row r="776" spans="1:125" s="159" customFormat="1" ht="15" customHeight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3"/>
      <c r="AP776" s="43"/>
      <c r="AQ776" s="43"/>
      <c r="AR776" s="43"/>
      <c r="AS776" s="43"/>
      <c r="AT776" s="43"/>
      <c r="AU776" s="43"/>
      <c r="AV776" s="43"/>
      <c r="AW776" s="43"/>
      <c r="AX776" s="43"/>
      <c r="AY776" s="43"/>
      <c r="AZ776" s="43"/>
      <c r="BA776" s="186"/>
      <c r="BB776" s="43"/>
      <c r="BC776" s="186"/>
      <c r="BD776" s="208"/>
      <c r="BE776" s="43"/>
      <c r="BF776" s="43"/>
      <c r="BG776" s="43"/>
      <c r="BH776" s="43"/>
      <c r="BI776" s="43"/>
      <c r="BJ776" s="43"/>
      <c r="BK776" s="43"/>
      <c r="BL776" s="43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3"/>
      <c r="CK776" s="43"/>
      <c r="CL776" s="43"/>
      <c r="CM776" s="43"/>
      <c r="CN776" s="43"/>
      <c r="CO776" s="43"/>
      <c r="CP776" s="43"/>
      <c r="CQ776" s="43"/>
      <c r="CR776" s="43"/>
      <c r="CS776" s="43"/>
      <c r="CT776" s="43"/>
      <c r="CU776" s="43"/>
      <c r="CV776" s="43"/>
      <c r="CW776" s="43"/>
      <c r="CX776" s="43"/>
      <c r="CY776" s="43"/>
      <c r="CZ776" s="43"/>
      <c r="DA776" s="43"/>
      <c r="DB776" s="43"/>
      <c r="DC776" s="43"/>
      <c r="DD776" s="43"/>
      <c r="DE776" s="43"/>
      <c r="DF776" s="43"/>
      <c r="DG776" s="43"/>
      <c r="DH776" s="43"/>
      <c r="DI776" s="43"/>
      <c r="DJ776" s="43"/>
      <c r="DK776" s="43"/>
      <c r="DL776" s="43"/>
      <c r="DM776" s="43"/>
      <c r="DN776" s="43"/>
      <c r="DO776" s="43"/>
      <c r="DP776" s="43"/>
    </row>
    <row r="777" spans="1:125">
      <c r="DQ777" s="159"/>
      <c r="DR777" s="159"/>
      <c r="DS777" s="159"/>
      <c r="DT777" s="159"/>
      <c r="DU777" s="159"/>
    </row>
    <row r="778" spans="1:125" s="159" customFormat="1" ht="15" customHeight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3"/>
      <c r="AP778" s="43"/>
      <c r="AQ778" s="43"/>
      <c r="AR778" s="43"/>
      <c r="AS778" s="43"/>
      <c r="AT778" s="43"/>
      <c r="AU778" s="43"/>
      <c r="AV778" s="43"/>
      <c r="AW778" s="43"/>
      <c r="AX778" s="43"/>
      <c r="AY778" s="43"/>
      <c r="AZ778" s="43"/>
      <c r="BA778" s="186"/>
      <c r="BB778" s="43"/>
      <c r="BC778" s="186"/>
      <c r="BD778" s="208"/>
      <c r="BE778" s="43"/>
      <c r="BF778" s="43"/>
      <c r="BG778" s="43"/>
      <c r="BH778" s="43"/>
      <c r="BI778" s="43"/>
      <c r="BJ778" s="43"/>
      <c r="BK778" s="43"/>
      <c r="BL778" s="43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3"/>
      <c r="CK778" s="43"/>
      <c r="CL778" s="43"/>
      <c r="CM778" s="43"/>
      <c r="CN778" s="43"/>
      <c r="CO778" s="43"/>
      <c r="CP778" s="43"/>
      <c r="CQ778" s="43"/>
      <c r="CR778" s="43"/>
      <c r="CS778" s="43"/>
      <c r="CT778" s="43"/>
      <c r="CU778" s="43"/>
      <c r="CV778" s="43"/>
      <c r="CW778" s="43"/>
      <c r="CX778" s="43"/>
      <c r="CY778" s="43"/>
      <c r="CZ778" s="43"/>
      <c r="DA778" s="43"/>
      <c r="DB778" s="43"/>
      <c r="DC778" s="43"/>
      <c r="DD778" s="43"/>
      <c r="DE778" s="43"/>
      <c r="DF778" s="43"/>
      <c r="DG778" s="43"/>
      <c r="DH778" s="43"/>
      <c r="DI778" s="43"/>
      <c r="DJ778" s="43"/>
      <c r="DK778" s="43"/>
      <c r="DL778" s="43"/>
      <c r="DM778" s="43"/>
      <c r="DN778" s="43"/>
      <c r="DO778" s="43"/>
      <c r="DP778" s="43"/>
      <c r="DQ778" s="43"/>
      <c r="DR778" s="43"/>
      <c r="DS778" s="43"/>
      <c r="DT778" s="43"/>
      <c r="DU778" s="43"/>
    </row>
    <row r="779" spans="1:125" s="159" customFormat="1" ht="15" customHeight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3"/>
      <c r="AP779" s="43"/>
      <c r="AQ779" s="43"/>
      <c r="AR779" s="43"/>
      <c r="AS779" s="43"/>
      <c r="AT779" s="43"/>
      <c r="AU779" s="43"/>
      <c r="AV779" s="43"/>
      <c r="AW779" s="43"/>
      <c r="AX779" s="43"/>
      <c r="AY779" s="43"/>
      <c r="AZ779" s="43"/>
      <c r="BA779" s="186"/>
      <c r="BB779" s="43"/>
      <c r="BC779" s="186"/>
      <c r="BD779" s="208"/>
      <c r="BE779" s="43"/>
      <c r="BF779" s="43"/>
      <c r="BG779" s="43"/>
      <c r="BH779" s="43"/>
      <c r="BI779" s="43"/>
      <c r="BJ779" s="43"/>
      <c r="BK779" s="43"/>
      <c r="BL779" s="43"/>
      <c r="BM779" s="43"/>
      <c r="BN779" s="43"/>
      <c r="BO779" s="43"/>
      <c r="BP779" s="43"/>
      <c r="BQ779" s="43"/>
      <c r="BR779" s="43"/>
      <c r="BS779" s="43"/>
      <c r="BT779" s="43"/>
      <c r="BU779" s="43"/>
      <c r="BV779" s="43"/>
      <c r="BW779" s="43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3"/>
      <c r="CK779" s="43"/>
      <c r="CL779" s="43"/>
      <c r="CM779" s="43"/>
      <c r="CN779" s="43"/>
      <c r="CO779" s="43"/>
      <c r="CP779" s="43"/>
      <c r="CQ779" s="43"/>
      <c r="CR779" s="43"/>
      <c r="CS779" s="43"/>
      <c r="CT779" s="43"/>
      <c r="CU779" s="43"/>
      <c r="CV779" s="43"/>
      <c r="CW779" s="43"/>
      <c r="CX779" s="43"/>
      <c r="CY779" s="43"/>
      <c r="CZ779" s="43"/>
      <c r="DA779" s="43"/>
      <c r="DB779" s="43"/>
      <c r="DC779" s="43"/>
      <c r="DD779" s="43"/>
      <c r="DE779" s="43"/>
      <c r="DF779" s="43"/>
      <c r="DG779" s="43"/>
      <c r="DH779" s="43"/>
      <c r="DI779" s="43"/>
      <c r="DJ779" s="43"/>
      <c r="DK779" s="43"/>
      <c r="DL779" s="43"/>
      <c r="DM779" s="43"/>
      <c r="DN779" s="43"/>
      <c r="DO779" s="43"/>
      <c r="DP779" s="43"/>
    </row>
    <row r="780" spans="1:125" s="159" customFormat="1" ht="15" customHeight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3"/>
      <c r="AP780" s="43"/>
      <c r="AQ780" s="43"/>
      <c r="AR780" s="43"/>
      <c r="AS780" s="43"/>
      <c r="AT780" s="43"/>
      <c r="AU780" s="43"/>
      <c r="AV780" s="43"/>
      <c r="AW780" s="43"/>
      <c r="AX780" s="43"/>
      <c r="AY780" s="43"/>
      <c r="AZ780" s="43"/>
      <c r="BA780" s="186"/>
      <c r="BB780" s="43"/>
      <c r="BC780" s="186"/>
      <c r="BD780" s="208"/>
      <c r="BE780" s="43"/>
      <c r="BF780" s="43"/>
      <c r="BG780" s="43"/>
      <c r="BH780" s="43"/>
      <c r="BI780" s="43"/>
      <c r="BJ780" s="43"/>
      <c r="BK780" s="43"/>
      <c r="BL780" s="43"/>
      <c r="BM780" s="43"/>
      <c r="BN780" s="43"/>
      <c r="BO780" s="43"/>
      <c r="BP780" s="43"/>
      <c r="BQ780" s="43"/>
      <c r="BR780" s="43"/>
      <c r="BS780" s="43"/>
      <c r="BT780" s="43"/>
      <c r="BU780" s="43"/>
      <c r="BV780" s="43"/>
      <c r="BW780" s="43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3"/>
      <c r="CK780" s="43"/>
      <c r="CL780" s="43"/>
      <c r="CM780" s="43"/>
      <c r="CN780" s="43"/>
      <c r="CO780" s="43"/>
      <c r="CP780" s="43"/>
      <c r="CQ780" s="43"/>
      <c r="CR780" s="43"/>
      <c r="CS780" s="43"/>
      <c r="CT780" s="43"/>
      <c r="CU780" s="43"/>
      <c r="CV780" s="43"/>
      <c r="CW780" s="43"/>
      <c r="CX780" s="43"/>
      <c r="CY780" s="43"/>
      <c r="CZ780" s="43"/>
      <c r="DA780" s="43"/>
      <c r="DB780" s="43"/>
      <c r="DC780" s="43"/>
      <c r="DD780" s="43"/>
      <c r="DE780" s="43"/>
      <c r="DF780" s="43"/>
      <c r="DG780" s="43"/>
      <c r="DH780" s="43"/>
      <c r="DI780" s="43"/>
      <c r="DJ780" s="43"/>
      <c r="DK780" s="43"/>
      <c r="DL780" s="43"/>
      <c r="DM780" s="43"/>
      <c r="DN780" s="43"/>
      <c r="DO780" s="43"/>
      <c r="DP780" s="43"/>
    </row>
    <row r="781" spans="1:125" s="159" customFormat="1" ht="15" customHeight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3"/>
      <c r="AP781" s="43"/>
      <c r="AQ781" s="43"/>
      <c r="AR781" s="43"/>
      <c r="AS781" s="43"/>
      <c r="AT781" s="43"/>
      <c r="AU781" s="43"/>
      <c r="AV781" s="43"/>
      <c r="AW781" s="43"/>
      <c r="AX781" s="43"/>
      <c r="AY781" s="43"/>
      <c r="AZ781" s="43"/>
      <c r="BA781" s="186"/>
      <c r="BB781" s="43"/>
      <c r="BC781" s="186"/>
      <c r="BD781" s="208"/>
      <c r="BE781" s="43"/>
      <c r="BF781" s="43"/>
      <c r="BG781" s="43"/>
      <c r="BH781" s="43"/>
      <c r="BI781" s="43"/>
      <c r="BJ781" s="43"/>
      <c r="BK781" s="43"/>
      <c r="BL781" s="43"/>
      <c r="BM781" s="43"/>
      <c r="BN781" s="43"/>
      <c r="BO781" s="43"/>
      <c r="BP781" s="43"/>
      <c r="BQ781" s="43"/>
      <c r="BR781" s="43"/>
      <c r="BS781" s="43"/>
      <c r="BT781" s="43"/>
      <c r="BU781" s="43"/>
      <c r="BV781" s="43"/>
      <c r="BW781" s="43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3"/>
      <c r="CK781" s="43"/>
      <c r="CL781" s="43"/>
      <c r="CM781" s="43"/>
      <c r="CN781" s="43"/>
      <c r="CO781" s="43"/>
      <c r="CP781" s="43"/>
      <c r="CQ781" s="43"/>
      <c r="CR781" s="43"/>
      <c r="CS781" s="43"/>
      <c r="CT781" s="43"/>
      <c r="CU781" s="43"/>
      <c r="CV781" s="43"/>
      <c r="CW781" s="43"/>
      <c r="CX781" s="43"/>
      <c r="CY781" s="43"/>
      <c r="CZ781" s="43"/>
      <c r="DA781" s="43"/>
      <c r="DB781" s="43"/>
      <c r="DC781" s="43"/>
      <c r="DD781" s="43"/>
      <c r="DE781" s="43"/>
      <c r="DF781" s="43"/>
      <c r="DG781" s="43"/>
      <c r="DH781" s="43"/>
      <c r="DI781" s="43"/>
      <c r="DJ781" s="43"/>
      <c r="DK781" s="43"/>
      <c r="DL781" s="43"/>
      <c r="DM781" s="43"/>
      <c r="DN781" s="43"/>
      <c r="DO781" s="43"/>
      <c r="DP781" s="43"/>
    </row>
    <row r="782" spans="1:125" s="159" customFormat="1" ht="15" customHeight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3"/>
      <c r="AP782" s="43"/>
      <c r="AQ782" s="43"/>
      <c r="AR782" s="43"/>
      <c r="AS782" s="43"/>
      <c r="AT782" s="43"/>
      <c r="AU782" s="43"/>
      <c r="AV782" s="43"/>
      <c r="AW782" s="43"/>
      <c r="AX782" s="43"/>
      <c r="AY782" s="43"/>
      <c r="AZ782" s="43"/>
      <c r="BA782" s="186"/>
      <c r="BB782" s="43"/>
      <c r="BC782" s="186"/>
      <c r="BD782" s="208"/>
      <c r="BE782" s="43"/>
      <c r="BF782" s="43"/>
      <c r="BG782" s="43"/>
      <c r="BH782" s="43"/>
      <c r="BI782" s="43"/>
      <c r="BJ782" s="43"/>
      <c r="BK782" s="43"/>
      <c r="BL782" s="43"/>
      <c r="BM782" s="43"/>
      <c r="BN782" s="43"/>
      <c r="BO782" s="43"/>
      <c r="BP782" s="43"/>
      <c r="BQ782" s="43"/>
      <c r="BR782" s="43"/>
      <c r="BS782" s="43"/>
      <c r="BT782" s="43"/>
      <c r="BU782" s="43"/>
      <c r="BV782" s="43"/>
      <c r="BW782" s="43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3"/>
      <c r="CK782" s="43"/>
      <c r="CL782" s="43"/>
      <c r="CM782" s="43"/>
      <c r="CN782" s="43"/>
      <c r="CO782" s="43"/>
      <c r="CP782" s="43"/>
      <c r="CQ782" s="43"/>
      <c r="CR782" s="43"/>
      <c r="CS782" s="43"/>
      <c r="CT782" s="43"/>
      <c r="CU782" s="43"/>
      <c r="CV782" s="43"/>
      <c r="CW782" s="43"/>
      <c r="CX782" s="43"/>
      <c r="CY782" s="43"/>
      <c r="CZ782" s="43"/>
      <c r="DA782" s="43"/>
      <c r="DB782" s="43"/>
      <c r="DC782" s="43"/>
      <c r="DD782" s="43"/>
      <c r="DE782" s="43"/>
      <c r="DF782" s="43"/>
      <c r="DG782" s="43"/>
      <c r="DH782" s="43"/>
      <c r="DI782" s="43"/>
      <c r="DJ782" s="43"/>
      <c r="DK782" s="43"/>
      <c r="DL782" s="43"/>
      <c r="DM782" s="43"/>
      <c r="DN782" s="43"/>
      <c r="DO782" s="43"/>
      <c r="DP782" s="43"/>
    </row>
    <row r="783" spans="1:125" s="159" customFormat="1" ht="15" customHeight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3"/>
      <c r="AP783" s="43"/>
      <c r="AQ783" s="43"/>
      <c r="AR783" s="43"/>
      <c r="AS783" s="43"/>
      <c r="AT783" s="43"/>
      <c r="AU783" s="43"/>
      <c r="AV783" s="43"/>
      <c r="AW783" s="43"/>
      <c r="AX783" s="43"/>
      <c r="AY783" s="43"/>
      <c r="AZ783" s="43"/>
      <c r="BA783" s="186"/>
      <c r="BB783" s="43"/>
      <c r="BC783" s="186"/>
      <c r="BD783" s="208"/>
      <c r="BE783" s="43"/>
      <c r="BF783" s="43"/>
      <c r="BG783" s="43"/>
      <c r="BH783" s="43"/>
      <c r="BI783" s="43"/>
      <c r="BJ783" s="43"/>
      <c r="BK783" s="43"/>
      <c r="BL783" s="43"/>
      <c r="BM783" s="43"/>
      <c r="BN783" s="43"/>
      <c r="BO783" s="43"/>
      <c r="BP783" s="43"/>
      <c r="BQ783" s="43"/>
      <c r="BR783" s="43"/>
      <c r="BS783" s="43"/>
      <c r="BT783" s="43"/>
      <c r="BU783" s="43"/>
      <c r="BV783" s="43"/>
      <c r="BW783" s="43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3"/>
      <c r="CK783" s="43"/>
      <c r="CL783" s="43"/>
      <c r="CM783" s="43"/>
      <c r="CN783" s="43"/>
      <c r="CO783" s="43"/>
      <c r="CP783" s="43"/>
      <c r="CQ783" s="43"/>
      <c r="CR783" s="43"/>
      <c r="CS783" s="43"/>
      <c r="CT783" s="43"/>
      <c r="CU783" s="43"/>
      <c r="CV783" s="43"/>
      <c r="CW783" s="43"/>
      <c r="CX783" s="43"/>
      <c r="CY783" s="43"/>
      <c r="CZ783" s="43"/>
      <c r="DA783" s="43"/>
      <c r="DB783" s="43"/>
      <c r="DC783" s="43"/>
      <c r="DD783" s="43"/>
      <c r="DE783" s="43"/>
      <c r="DF783" s="43"/>
      <c r="DG783" s="43"/>
      <c r="DH783" s="43"/>
      <c r="DI783" s="43"/>
      <c r="DJ783" s="43"/>
      <c r="DK783" s="43"/>
      <c r="DL783" s="43"/>
      <c r="DM783" s="43"/>
      <c r="DN783" s="43"/>
      <c r="DO783" s="43"/>
      <c r="DP783" s="43"/>
    </row>
    <row r="784" spans="1:125" s="159" customFormat="1" ht="15" customHeight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3"/>
      <c r="AP784" s="43"/>
      <c r="AQ784" s="43"/>
      <c r="AR784" s="43"/>
      <c r="AS784" s="43"/>
      <c r="AT784" s="43"/>
      <c r="AU784" s="43"/>
      <c r="AV784" s="43"/>
      <c r="AW784" s="43"/>
      <c r="AX784" s="43"/>
      <c r="AY784" s="43"/>
      <c r="AZ784" s="43"/>
      <c r="BA784" s="186"/>
      <c r="BB784" s="43"/>
      <c r="BC784" s="186"/>
      <c r="BD784" s="208"/>
      <c r="BE784" s="43"/>
      <c r="BF784" s="43"/>
      <c r="BG784" s="43"/>
      <c r="BH784" s="43"/>
      <c r="BI784" s="43"/>
      <c r="BJ784" s="43"/>
      <c r="BK784" s="43"/>
      <c r="BL784" s="43"/>
      <c r="BM784" s="43"/>
      <c r="BN784" s="43"/>
      <c r="BO784" s="43"/>
      <c r="BP784" s="43"/>
      <c r="BQ784" s="43"/>
      <c r="BR784" s="43"/>
      <c r="BS784" s="43"/>
      <c r="BT784" s="43"/>
      <c r="BU784" s="43"/>
      <c r="BV784" s="43"/>
      <c r="BW784" s="43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3"/>
      <c r="CK784" s="43"/>
      <c r="CL784" s="43"/>
      <c r="CM784" s="43"/>
      <c r="CN784" s="43"/>
      <c r="CO784" s="43"/>
      <c r="CP784" s="43"/>
      <c r="CQ784" s="43"/>
      <c r="CR784" s="43"/>
      <c r="CS784" s="43"/>
      <c r="CT784" s="43"/>
      <c r="CU784" s="43"/>
      <c r="CV784" s="43"/>
      <c r="CW784" s="43"/>
      <c r="CX784" s="43"/>
      <c r="CY784" s="43"/>
      <c r="CZ784" s="43"/>
      <c r="DA784" s="43"/>
      <c r="DB784" s="43"/>
      <c r="DC784" s="43"/>
      <c r="DD784" s="43"/>
      <c r="DE784" s="43"/>
      <c r="DF784" s="43"/>
      <c r="DG784" s="43"/>
      <c r="DH784" s="43"/>
      <c r="DI784" s="43"/>
      <c r="DJ784" s="43"/>
      <c r="DK784" s="43"/>
      <c r="DL784" s="43"/>
      <c r="DM784" s="43"/>
      <c r="DN784" s="43"/>
      <c r="DO784" s="43"/>
      <c r="DP784" s="43"/>
    </row>
    <row r="785" spans="1:120" s="159" customFormat="1" ht="15" customHeight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3"/>
      <c r="AP785" s="43"/>
      <c r="AQ785" s="43"/>
      <c r="AR785" s="43"/>
      <c r="AS785" s="43"/>
      <c r="AT785" s="43"/>
      <c r="AU785" s="43"/>
      <c r="AV785" s="43"/>
      <c r="AW785" s="43"/>
      <c r="AX785" s="43"/>
      <c r="AY785" s="43"/>
      <c r="AZ785" s="43"/>
      <c r="BA785" s="186"/>
      <c r="BB785" s="43"/>
      <c r="BC785" s="186"/>
      <c r="BD785" s="208"/>
      <c r="BE785" s="43"/>
      <c r="BF785" s="43"/>
      <c r="BG785" s="43"/>
      <c r="BH785" s="43"/>
      <c r="BI785" s="43"/>
      <c r="BJ785" s="43"/>
      <c r="BK785" s="43"/>
      <c r="BL785" s="43"/>
      <c r="BM785" s="43"/>
      <c r="BN785" s="43"/>
      <c r="BO785" s="43"/>
      <c r="BP785" s="43"/>
      <c r="BQ785" s="43"/>
      <c r="BR785" s="43"/>
      <c r="BS785" s="43"/>
      <c r="BT785" s="43"/>
      <c r="BU785" s="43"/>
      <c r="BV785" s="43"/>
      <c r="BW785" s="43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3"/>
      <c r="CK785" s="43"/>
      <c r="CL785" s="43"/>
      <c r="CM785" s="43"/>
      <c r="CN785" s="43"/>
      <c r="CO785" s="43"/>
      <c r="CP785" s="43"/>
      <c r="CQ785" s="43"/>
      <c r="CR785" s="43"/>
      <c r="CS785" s="43"/>
      <c r="CT785" s="43"/>
      <c r="CU785" s="43"/>
      <c r="CV785" s="43"/>
      <c r="CW785" s="43"/>
      <c r="CX785" s="43"/>
      <c r="CY785" s="43"/>
      <c r="CZ785" s="43"/>
      <c r="DA785" s="43"/>
      <c r="DB785" s="43"/>
      <c r="DC785" s="43"/>
      <c r="DD785" s="43"/>
      <c r="DE785" s="43"/>
      <c r="DF785" s="43"/>
      <c r="DG785" s="43"/>
      <c r="DH785" s="43"/>
      <c r="DI785" s="43"/>
      <c r="DJ785" s="43"/>
      <c r="DK785" s="43"/>
      <c r="DL785" s="43"/>
      <c r="DM785" s="43"/>
      <c r="DN785" s="43"/>
      <c r="DO785" s="43"/>
      <c r="DP785" s="43"/>
    </row>
    <row r="786" spans="1:120" s="159" customFormat="1" ht="15" customHeight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3"/>
      <c r="AP786" s="43"/>
      <c r="AQ786" s="43"/>
      <c r="AR786" s="43"/>
      <c r="AS786" s="43"/>
      <c r="AT786" s="43"/>
      <c r="AU786" s="43"/>
      <c r="AV786" s="43"/>
      <c r="AW786" s="43"/>
      <c r="AX786" s="43"/>
      <c r="AY786" s="43"/>
      <c r="AZ786" s="43"/>
      <c r="BA786" s="186"/>
      <c r="BB786" s="43"/>
      <c r="BC786" s="186"/>
      <c r="BD786" s="208"/>
      <c r="BE786" s="43"/>
      <c r="BF786" s="43"/>
      <c r="BG786" s="43"/>
      <c r="BH786" s="43"/>
      <c r="BI786" s="43"/>
      <c r="BJ786" s="43"/>
      <c r="BK786" s="43"/>
      <c r="BL786" s="43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3"/>
      <c r="CK786" s="43"/>
      <c r="CL786" s="43"/>
      <c r="CM786" s="43"/>
      <c r="CN786" s="43"/>
      <c r="CO786" s="43"/>
      <c r="CP786" s="43"/>
      <c r="CQ786" s="43"/>
      <c r="CR786" s="43"/>
      <c r="CS786" s="43"/>
      <c r="CT786" s="43"/>
      <c r="CU786" s="43"/>
      <c r="CV786" s="43"/>
      <c r="CW786" s="43"/>
      <c r="CX786" s="43"/>
      <c r="CY786" s="43"/>
      <c r="CZ786" s="43"/>
      <c r="DA786" s="43"/>
      <c r="DB786" s="43"/>
      <c r="DC786" s="43"/>
      <c r="DD786" s="43"/>
      <c r="DE786" s="43"/>
      <c r="DF786" s="43"/>
      <c r="DG786" s="43"/>
      <c r="DH786" s="43"/>
      <c r="DI786" s="43"/>
      <c r="DJ786" s="43"/>
      <c r="DK786" s="43"/>
      <c r="DL786" s="43"/>
      <c r="DM786" s="43"/>
      <c r="DN786" s="43"/>
      <c r="DO786" s="43"/>
      <c r="DP786" s="43"/>
    </row>
    <row r="787" spans="1:120" s="159" customFormat="1" ht="15" customHeight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3"/>
      <c r="AP787" s="43"/>
      <c r="AQ787" s="43"/>
      <c r="AR787" s="43"/>
      <c r="AS787" s="43"/>
      <c r="AT787" s="43"/>
      <c r="AU787" s="43"/>
      <c r="AV787" s="43"/>
      <c r="AW787" s="43"/>
      <c r="AX787" s="43"/>
      <c r="AY787" s="43"/>
      <c r="AZ787" s="43"/>
      <c r="BA787" s="186"/>
      <c r="BB787" s="43"/>
      <c r="BC787" s="186"/>
      <c r="BD787" s="208"/>
      <c r="BE787" s="43"/>
      <c r="BF787" s="43"/>
      <c r="BG787" s="43"/>
      <c r="BH787" s="43"/>
      <c r="BI787" s="43"/>
      <c r="BJ787" s="43"/>
      <c r="BK787" s="43"/>
      <c r="BL787" s="43"/>
      <c r="BM787" s="43"/>
      <c r="BN787" s="43"/>
      <c r="BO787" s="43"/>
      <c r="BP787" s="43"/>
      <c r="BQ787" s="43"/>
      <c r="BR787" s="43"/>
      <c r="BS787" s="43"/>
      <c r="BT787" s="43"/>
      <c r="BU787" s="43"/>
      <c r="BV787" s="43"/>
      <c r="BW787" s="43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3"/>
      <c r="CK787" s="43"/>
      <c r="CL787" s="43"/>
      <c r="CM787" s="43"/>
      <c r="CN787" s="43"/>
      <c r="CO787" s="43"/>
      <c r="CP787" s="43"/>
      <c r="CQ787" s="43"/>
      <c r="CR787" s="43"/>
      <c r="CS787" s="43"/>
      <c r="CT787" s="43"/>
      <c r="CU787" s="43"/>
      <c r="CV787" s="43"/>
      <c r="CW787" s="43"/>
      <c r="CX787" s="43"/>
      <c r="CY787" s="43"/>
      <c r="CZ787" s="43"/>
      <c r="DA787" s="43"/>
      <c r="DB787" s="43"/>
      <c r="DC787" s="43"/>
      <c r="DD787" s="43"/>
      <c r="DE787" s="43"/>
      <c r="DF787" s="43"/>
      <c r="DG787" s="43"/>
      <c r="DH787" s="43"/>
      <c r="DI787" s="43"/>
      <c r="DJ787" s="43"/>
      <c r="DK787" s="43"/>
      <c r="DL787" s="43"/>
      <c r="DM787" s="43"/>
      <c r="DN787" s="43"/>
      <c r="DO787" s="43"/>
      <c r="DP787" s="43"/>
    </row>
    <row r="788" spans="1:120" s="159" customFormat="1" ht="15" customHeight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3"/>
      <c r="AP788" s="43"/>
      <c r="AQ788" s="43"/>
      <c r="AR788" s="43"/>
      <c r="AS788" s="43"/>
      <c r="AT788" s="43"/>
      <c r="AU788" s="43"/>
      <c r="AV788" s="43"/>
      <c r="AW788" s="43"/>
      <c r="AX788" s="43"/>
      <c r="AY788" s="43"/>
      <c r="AZ788" s="43"/>
      <c r="BA788" s="186"/>
      <c r="BB788" s="43"/>
      <c r="BC788" s="186"/>
      <c r="BD788" s="208"/>
      <c r="BE788" s="43"/>
      <c r="BF788" s="43"/>
      <c r="BG788" s="43"/>
      <c r="BH788" s="43"/>
      <c r="BI788" s="43"/>
      <c r="BJ788" s="43"/>
      <c r="BK788" s="43"/>
      <c r="BL788" s="43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3"/>
      <c r="CK788" s="43"/>
      <c r="CL788" s="43"/>
      <c r="CM788" s="43"/>
      <c r="CN788" s="43"/>
      <c r="CO788" s="43"/>
      <c r="CP788" s="43"/>
      <c r="CQ788" s="43"/>
      <c r="CR788" s="43"/>
      <c r="CS788" s="43"/>
      <c r="CT788" s="43"/>
      <c r="CU788" s="43"/>
      <c r="CV788" s="43"/>
      <c r="CW788" s="43"/>
      <c r="CX788" s="43"/>
      <c r="CY788" s="43"/>
      <c r="CZ788" s="43"/>
      <c r="DA788" s="43"/>
      <c r="DB788" s="43"/>
      <c r="DC788" s="43"/>
      <c r="DD788" s="43"/>
      <c r="DE788" s="43"/>
      <c r="DF788" s="43"/>
      <c r="DG788" s="43"/>
      <c r="DH788" s="43"/>
      <c r="DI788" s="43"/>
      <c r="DJ788" s="43"/>
      <c r="DK788" s="43"/>
      <c r="DL788" s="43"/>
      <c r="DM788" s="43"/>
      <c r="DN788" s="43"/>
      <c r="DO788" s="43"/>
      <c r="DP788" s="43"/>
    </row>
    <row r="789" spans="1:120" s="159" customFormat="1" ht="15" customHeight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3"/>
      <c r="AP789" s="43"/>
      <c r="AQ789" s="43"/>
      <c r="AR789" s="43"/>
      <c r="AS789" s="43"/>
      <c r="AT789" s="43"/>
      <c r="AU789" s="43"/>
      <c r="AV789" s="43"/>
      <c r="AW789" s="43"/>
      <c r="AX789" s="43"/>
      <c r="AY789" s="43"/>
      <c r="AZ789" s="43"/>
      <c r="BA789" s="186"/>
      <c r="BB789" s="43"/>
      <c r="BC789" s="186"/>
      <c r="BD789" s="208"/>
      <c r="BE789" s="43"/>
      <c r="BF789" s="43"/>
      <c r="BG789" s="43"/>
      <c r="BH789" s="43"/>
      <c r="BI789" s="43"/>
      <c r="BJ789" s="43"/>
      <c r="BK789" s="43"/>
      <c r="BL789" s="43"/>
      <c r="BM789" s="43"/>
      <c r="BN789" s="43"/>
      <c r="BO789" s="43"/>
      <c r="BP789" s="43"/>
      <c r="BQ789" s="43"/>
      <c r="BR789" s="43"/>
      <c r="BS789" s="43"/>
      <c r="BT789" s="43"/>
      <c r="BU789" s="43"/>
      <c r="BV789" s="43"/>
      <c r="BW789" s="43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3"/>
      <c r="CK789" s="43"/>
      <c r="CL789" s="43"/>
      <c r="CM789" s="43"/>
      <c r="CN789" s="43"/>
      <c r="CO789" s="43"/>
      <c r="CP789" s="43"/>
      <c r="CQ789" s="43"/>
      <c r="CR789" s="43"/>
      <c r="CS789" s="43"/>
      <c r="CT789" s="43"/>
      <c r="CU789" s="43"/>
      <c r="CV789" s="43"/>
      <c r="CW789" s="43"/>
      <c r="CX789" s="43"/>
      <c r="CY789" s="43"/>
      <c r="CZ789" s="43"/>
      <c r="DA789" s="43"/>
      <c r="DB789" s="43"/>
      <c r="DC789" s="43"/>
      <c r="DD789" s="43"/>
      <c r="DE789" s="43"/>
      <c r="DF789" s="43"/>
      <c r="DG789" s="43"/>
      <c r="DH789" s="43"/>
      <c r="DI789" s="43"/>
      <c r="DJ789" s="43"/>
      <c r="DK789" s="43"/>
      <c r="DL789" s="43"/>
      <c r="DM789" s="43"/>
      <c r="DN789" s="43"/>
      <c r="DO789" s="43"/>
      <c r="DP789" s="43"/>
    </row>
    <row r="790" spans="1:120" s="159" customFormat="1" ht="15" customHeight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3"/>
      <c r="AP790" s="43"/>
      <c r="AQ790" s="43"/>
      <c r="AR790" s="43"/>
      <c r="AS790" s="43"/>
      <c r="AT790" s="43"/>
      <c r="AU790" s="43"/>
      <c r="AV790" s="43"/>
      <c r="AW790" s="43"/>
      <c r="AX790" s="43"/>
      <c r="AY790" s="43"/>
      <c r="AZ790" s="43"/>
      <c r="BA790" s="186"/>
      <c r="BB790" s="43"/>
      <c r="BC790" s="186"/>
      <c r="BD790" s="208"/>
      <c r="BE790" s="43"/>
      <c r="BF790" s="43"/>
      <c r="BG790" s="43"/>
      <c r="BH790" s="43"/>
      <c r="BI790" s="43"/>
      <c r="BJ790" s="43"/>
      <c r="BK790" s="43"/>
      <c r="BL790" s="43"/>
      <c r="BM790" s="43"/>
      <c r="BN790" s="43"/>
      <c r="BO790" s="43"/>
      <c r="BP790" s="43"/>
      <c r="BQ790" s="43"/>
      <c r="BR790" s="43"/>
      <c r="BS790" s="43"/>
      <c r="BT790" s="43"/>
      <c r="BU790" s="43"/>
      <c r="BV790" s="43"/>
      <c r="BW790" s="43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3"/>
      <c r="CK790" s="43"/>
      <c r="CL790" s="43"/>
      <c r="CM790" s="43"/>
      <c r="CN790" s="43"/>
      <c r="CO790" s="43"/>
      <c r="CP790" s="43"/>
      <c r="CQ790" s="43"/>
      <c r="CR790" s="43"/>
      <c r="CS790" s="43"/>
      <c r="CT790" s="43"/>
      <c r="CU790" s="43"/>
      <c r="CV790" s="43"/>
      <c r="CW790" s="43"/>
      <c r="CX790" s="43"/>
      <c r="CY790" s="43"/>
      <c r="CZ790" s="43"/>
      <c r="DA790" s="43"/>
      <c r="DB790" s="43"/>
      <c r="DC790" s="43"/>
      <c r="DD790" s="43"/>
      <c r="DE790" s="43"/>
      <c r="DF790" s="43"/>
      <c r="DG790" s="43"/>
      <c r="DH790" s="43"/>
      <c r="DI790" s="43"/>
      <c r="DJ790" s="43"/>
      <c r="DK790" s="43"/>
      <c r="DL790" s="43"/>
      <c r="DM790" s="43"/>
      <c r="DN790" s="43"/>
      <c r="DO790" s="43"/>
      <c r="DP790" s="43"/>
    </row>
    <row r="791" spans="1:120" s="159" customFormat="1" ht="15" customHeight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3"/>
      <c r="AP791" s="43"/>
      <c r="AQ791" s="43"/>
      <c r="AR791" s="43"/>
      <c r="AS791" s="43"/>
      <c r="AT791" s="43"/>
      <c r="AU791" s="43"/>
      <c r="AV791" s="43"/>
      <c r="AW791" s="43"/>
      <c r="AX791" s="43"/>
      <c r="AY791" s="43"/>
      <c r="AZ791" s="43"/>
      <c r="BA791" s="186"/>
      <c r="BB791" s="43"/>
      <c r="BC791" s="186"/>
      <c r="BD791" s="208"/>
      <c r="BE791" s="43"/>
      <c r="BF791" s="43"/>
      <c r="BG791" s="43"/>
      <c r="BH791" s="43"/>
      <c r="BI791" s="43"/>
      <c r="BJ791" s="43"/>
      <c r="BK791" s="43"/>
      <c r="BL791" s="43"/>
      <c r="BM791" s="43"/>
      <c r="BN791" s="43"/>
      <c r="BO791" s="43"/>
      <c r="BP791" s="43"/>
      <c r="BQ791" s="43"/>
      <c r="BR791" s="43"/>
      <c r="BS791" s="43"/>
      <c r="BT791" s="43"/>
      <c r="BU791" s="43"/>
      <c r="BV791" s="43"/>
      <c r="BW791" s="43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3"/>
      <c r="CK791" s="43"/>
      <c r="CL791" s="43"/>
      <c r="CM791" s="43"/>
      <c r="CN791" s="43"/>
      <c r="CO791" s="43"/>
      <c r="CP791" s="43"/>
      <c r="CQ791" s="43"/>
      <c r="CR791" s="43"/>
      <c r="CS791" s="43"/>
      <c r="CT791" s="43"/>
      <c r="CU791" s="43"/>
      <c r="CV791" s="43"/>
      <c r="CW791" s="43"/>
      <c r="CX791" s="43"/>
      <c r="CY791" s="43"/>
      <c r="CZ791" s="43"/>
      <c r="DA791" s="43"/>
      <c r="DB791" s="43"/>
      <c r="DC791" s="43"/>
      <c r="DD791" s="43"/>
      <c r="DE791" s="43"/>
      <c r="DF791" s="43"/>
      <c r="DG791" s="43"/>
      <c r="DH791" s="43"/>
      <c r="DI791" s="43"/>
      <c r="DJ791" s="43"/>
      <c r="DK791" s="43"/>
      <c r="DL791" s="43"/>
      <c r="DM791" s="43"/>
      <c r="DN791" s="43"/>
      <c r="DO791" s="43"/>
      <c r="DP791" s="43"/>
    </row>
    <row r="792" spans="1:120" s="159" customFormat="1" ht="15" customHeight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3"/>
      <c r="AP792" s="43"/>
      <c r="AQ792" s="43"/>
      <c r="AR792" s="43"/>
      <c r="AS792" s="43"/>
      <c r="AT792" s="43"/>
      <c r="AU792" s="43"/>
      <c r="AV792" s="43"/>
      <c r="AW792" s="43"/>
      <c r="AX792" s="43"/>
      <c r="AY792" s="43"/>
      <c r="AZ792" s="43"/>
      <c r="BA792" s="186"/>
      <c r="BB792" s="43"/>
      <c r="BC792" s="186"/>
      <c r="BD792" s="208"/>
      <c r="BE792" s="43"/>
      <c r="BF792" s="43"/>
      <c r="BG792" s="43"/>
      <c r="BH792" s="43"/>
      <c r="BI792" s="43"/>
      <c r="BJ792" s="43"/>
      <c r="BK792" s="43"/>
      <c r="BL792" s="43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3"/>
      <c r="CK792" s="43"/>
      <c r="CL792" s="43"/>
      <c r="CM792" s="43"/>
      <c r="CN792" s="43"/>
      <c r="CO792" s="43"/>
      <c r="CP792" s="43"/>
      <c r="CQ792" s="43"/>
      <c r="CR792" s="43"/>
      <c r="CS792" s="43"/>
      <c r="CT792" s="43"/>
      <c r="CU792" s="43"/>
      <c r="CV792" s="43"/>
      <c r="CW792" s="43"/>
      <c r="CX792" s="43"/>
      <c r="CY792" s="43"/>
      <c r="CZ792" s="43"/>
      <c r="DA792" s="43"/>
      <c r="DB792" s="43"/>
      <c r="DC792" s="43"/>
      <c r="DD792" s="43"/>
      <c r="DE792" s="43"/>
      <c r="DF792" s="43"/>
      <c r="DG792" s="43"/>
      <c r="DH792" s="43"/>
      <c r="DI792" s="43"/>
      <c r="DJ792" s="43"/>
      <c r="DK792" s="43"/>
      <c r="DL792" s="43"/>
      <c r="DM792" s="43"/>
      <c r="DN792" s="43"/>
      <c r="DO792" s="43"/>
      <c r="DP792" s="43"/>
    </row>
    <row r="793" spans="1:120" s="159" customFormat="1" ht="15" customHeight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  <c r="AT793" s="43"/>
      <c r="AU793" s="43"/>
      <c r="AV793" s="43"/>
      <c r="AW793" s="43"/>
      <c r="AX793" s="43"/>
      <c r="AY793" s="43"/>
      <c r="AZ793" s="43"/>
      <c r="BA793" s="186"/>
      <c r="BB793" s="43"/>
      <c r="BC793" s="186"/>
      <c r="BD793" s="208"/>
      <c r="BE793" s="43"/>
      <c r="BF793" s="43"/>
      <c r="BG793" s="43"/>
      <c r="BH793" s="43"/>
      <c r="BI793" s="43"/>
      <c r="BJ793" s="43"/>
      <c r="BK793" s="43"/>
      <c r="BL793" s="43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3"/>
      <c r="CK793" s="43"/>
      <c r="CL793" s="43"/>
      <c r="CM793" s="43"/>
      <c r="CN793" s="43"/>
      <c r="CO793" s="43"/>
      <c r="CP793" s="43"/>
      <c r="CQ793" s="43"/>
      <c r="CR793" s="43"/>
      <c r="CS793" s="43"/>
      <c r="CT793" s="43"/>
      <c r="CU793" s="43"/>
      <c r="CV793" s="43"/>
      <c r="CW793" s="43"/>
      <c r="CX793" s="43"/>
      <c r="CY793" s="43"/>
      <c r="CZ793" s="43"/>
      <c r="DA793" s="43"/>
      <c r="DB793" s="43"/>
      <c r="DC793" s="43"/>
      <c r="DD793" s="43"/>
      <c r="DE793" s="43"/>
      <c r="DF793" s="43"/>
      <c r="DG793" s="43"/>
      <c r="DH793" s="43"/>
      <c r="DI793" s="43"/>
      <c r="DJ793" s="43"/>
      <c r="DK793" s="43"/>
      <c r="DL793" s="43"/>
      <c r="DM793" s="43"/>
      <c r="DN793" s="43"/>
      <c r="DO793" s="43"/>
      <c r="DP793" s="43"/>
    </row>
    <row r="794" spans="1:120" s="159" customFormat="1" ht="15" customHeight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3"/>
      <c r="AP794" s="43"/>
      <c r="AQ794" s="43"/>
      <c r="AR794" s="43"/>
      <c r="AS794" s="43"/>
      <c r="AT794" s="43"/>
      <c r="AU794" s="43"/>
      <c r="AV794" s="43"/>
      <c r="AW794" s="43"/>
      <c r="AX794" s="43"/>
      <c r="AY794" s="43"/>
      <c r="AZ794" s="43"/>
      <c r="BA794" s="186"/>
      <c r="BB794" s="43"/>
      <c r="BC794" s="186"/>
      <c r="BD794" s="208"/>
      <c r="BE794" s="43"/>
      <c r="BF794" s="43"/>
      <c r="BG794" s="43"/>
      <c r="BH794" s="43"/>
      <c r="BI794" s="43"/>
      <c r="BJ794" s="43"/>
      <c r="BK794" s="43"/>
      <c r="BL794" s="43"/>
      <c r="BM794" s="43"/>
      <c r="BN794" s="43"/>
      <c r="BO794" s="43"/>
      <c r="BP794" s="43"/>
      <c r="BQ794" s="43"/>
      <c r="BR794" s="43"/>
      <c r="BS794" s="43"/>
      <c r="BT794" s="43"/>
      <c r="BU794" s="43"/>
      <c r="BV794" s="43"/>
      <c r="BW794" s="43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3"/>
      <c r="CK794" s="43"/>
      <c r="CL794" s="43"/>
      <c r="CM794" s="43"/>
      <c r="CN794" s="43"/>
      <c r="CO794" s="43"/>
      <c r="CP794" s="43"/>
      <c r="CQ794" s="43"/>
      <c r="CR794" s="43"/>
      <c r="CS794" s="43"/>
      <c r="CT794" s="43"/>
      <c r="CU794" s="43"/>
      <c r="CV794" s="43"/>
      <c r="CW794" s="43"/>
      <c r="CX794" s="43"/>
      <c r="CY794" s="43"/>
      <c r="CZ794" s="43"/>
      <c r="DA794" s="43"/>
      <c r="DB794" s="43"/>
      <c r="DC794" s="43"/>
      <c r="DD794" s="43"/>
      <c r="DE794" s="43"/>
      <c r="DF794" s="43"/>
      <c r="DG794" s="43"/>
      <c r="DH794" s="43"/>
      <c r="DI794" s="43"/>
      <c r="DJ794" s="43"/>
      <c r="DK794" s="43"/>
      <c r="DL794" s="43"/>
      <c r="DM794" s="43"/>
      <c r="DN794" s="43"/>
      <c r="DO794" s="43"/>
      <c r="DP794" s="43"/>
    </row>
    <row r="795" spans="1:120" s="159" customFormat="1" ht="15" customHeight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3"/>
      <c r="AP795" s="43"/>
      <c r="AQ795" s="43"/>
      <c r="AR795" s="43"/>
      <c r="AS795" s="43"/>
      <c r="AT795" s="43"/>
      <c r="AU795" s="43"/>
      <c r="AV795" s="43"/>
      <c r="AW795" s="43"/>
      <c r="AX795" s="43"/>
      <c r="AY795" s="43"/>
      <c r="AZ795" s="43"/>
      <c r="BA795" s="186"/>
      <c r="BB795" s="43"/>
      <c r="BC795" s="186"/>
      <c r="BD795" s="208"/>
      <c r="BE795" s="43"/>
      <c r="BF795" s="43"/>
      <c r="BG795" s="43"/>
      <c r="BH795" s="43"/>
      <c r="BI795" s="43"/>
      <c r="BJ795" s="43"/>
      <c r="BK795" s="43"/>
      <c r="BL795" s="43"/>
      <c r="BM795" s="43"/>
      <c r="BN795" s="43"/>
      <c r="BO795" s="43"/>
      <c r="BP795" s="43"/>
      <c r="BQ795" s="43"/>
      <c r="BR795" s="43"/>
      <c r="BS795" s="43"/>
      <c r="BT795" s="43"/>
      <c r="BU795" s="43"/>
      <c r="BV795" s="43"/>
      <c r="BW795" s="43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3"/>
      <c r="CK795" s="43"/>
      <c r="CL795" s="43"/>
      <c r="CM795" s="43"/>
      <c r="CN795" s="43"/>
      <c r="CO795" s="43"/>
      <c r="CP795" s="43"/>
      <c r="CQ795" s="43"/>
      <c r="CR795" s="43"/>
      <c r="CS795" s="43"/>
      <c r="CT795" s="43"/>
      <c r="CU795" s="43"/>
      <c r="CV795" s="43"/>
      <c r="CW795" s="43"/>
      <c r="CX795" s="43"/>
      <c r="CY795" s="43"/>
      <c r="CZ795" s="43"/>
      <c r="DA795" s="43"/>
      <c r="DB795" s="43"/>
      <c r="DC795" s="43"/>
      <c r="DD795" s="43"/>
      <c r="DE795" s="43"/>
      <c r="DF795" s="43"/>
      <c r="DG795" s="43"/>
      <c r="DH795" s="43"/>
      <c r="DI795" s="43"/>
      <c r="DJ795" s="43"/>
      <c r="DK795" s="43"/>
      <c r="DL795" s="43"/>
      <c r="DM795" s="43"/>
      <c r="DN795" s="43"/>
      <c r="DO795" s="43"/>
      <c r="DP795" s="43"/>
    </row>
    <row r="796" spans="1:120" s="159" customFormat="1" ht="15" customHeight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3"/>
      <c r="AP796" s="43"/>
      <c r="AQ796" s="43"/>
      <c r="AR796" s="43"/>
      <c r="AS796" s="43"/>
      <c r="AT796" s="43"/>
      <c r="AU796" s="43"/>
      <c r="AV796" s="43"/>
      <c r="AW796" s="43"/>
      <c r="AX796" s="43"/>
      <c r="AY796" s="43"/>
      <c r="AZ796" s="43"/>
      <c r="BA796" s="186"/>
      <c r="BB796" s="43"/>
      <c r="BC796" s="186"/>
      <c r="BD796" s="208"/>
      <c r="BE796" s="43"/>
      <c r="BF796" s="43"/>
      <c r="BG796" s="43"/>
      <c r="BH796" s="43"/>
      <c r="BI796" s="43"/>
      <c r="BJ796" s="43"/>
      <c r="BK796" s="43"/>
      <c r="BL796" s="43"/>
      <c r="BM796" s="43"/>
      <c r="BN796" s="43"/>
      <c r="BO796" s="43"/>
      <c r="BP796" s="43"/>
      <c r="BQ796" s="43"/>
      <c r="BR796" s="43"/>
      <c r="BS796" s="43"/>
      <c r="BT796" s="43"/>
      <c r="BU796" s="43"/>
      <c r="BV796" s="43"/>
      <c r="BW796" s="43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3"/>
      <c r="CK796" s="43"/>
      <c r="CL796" s="43"/>
      <c r="CM796" s="43"/>
      <c r="CN796" s="43"/>
      <c r="CO796" s="43"/>
      <c r="CP796" s="43"/>
      <c r="CQ796" s="43"/>
      <c r="CR796" s="43"/>
      <c r="CS796" s="43"/>
      <c r="CT796" s="43"/>
      <c r="CU796" s="43"/>
      <c r="CV796" s="43"/>
      <c r="CW796" s="43"/>
      <c r="CX796" s="43"/>
      <c r="CY796" s="43"/>
      <c r="CZ796" s="43"/>
      <c r="DA796" s="43"/>
      <c r="DB796" s="43"/>
      <c r="DC796" s="43"/>
      <c r="DD796" s="43"/>
      <c r="DE796" s="43"/>
      <c r="DF796" s="43"/>
      <c r="DG796" s="43"/>
      <c r="DH796" s="43"/>
      <c r="DI796" s="43"/>
      <c r="DJ796" s="43"/>
      <c r="DK796" s="43"/>
      <c r="DL796" s="43"/>
      <c r="DM796" s="43"/>
      <c r="DN796" s="43"/>
      <c r="DO796" s="43"/>
      <c r="DP796" s="43"/>
    </row>
    <row r="797" spans="1:120" s="159" customFormat="1" ht="15" customHeight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3"/>
      <c r="AP797" s="43"/>
      <c r="AQ797" s="43"/>
      <c r="AR797" s="43"/>
      <c r="AS797" s="43"/>
      <c r="AT797" s="43"/>
      <c r="AU797" s="43"/>
      <c r="AV797" s="43"/>
      <c r="AW797" s="43"/>
      <c r="AX797" s="43"/>
      <c r="AY797" s="43"/>
      <c r="AZ797" s="43"/>
      <c r="BA797" s="186"/>
      <c r="BB797" s="43"/>
      <c r="BC797" s="186"/>
      <c r="BD797" s="208"/>
      <c r="BE797" s="43"/>
      <c r="BF797" s="43"/>
      <c r="BG797" s="43"/>
      <c r="BH797" s="43"/>
      <c r="BI797" s="43"/>
      <c r="BJ797" s="43"/>
      <c r="BK797" s="43"/>
      <c r="BL797" s="43"/>
      <c r="BM797" s="43"/>
      <c r="BN797" s="43"/>
      <c r="BO797" s="43"/>
      <c r="BP797" s="43"/>
      <c r="BQ797" s="43"/>
      <c r="BR797" s="43"/>
      <c r="BS797" s="43"/>
      <c r="BT797" s="43"/>
      <c r="BU797" s="43"/>
      <c r="BV797" s="43"/>
      <c r="BW797" s="43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3"/>
      <c r="CK797" s="43"/>
      <c r="CL797" s="43"/>
      <c r="CM797" s="43"/>
      <c r="CN797" s="43"/>
      <c r="CO797" s="43"/>
      <c r="CP797" s="43"/>
      <c r="CQ797" s="43"/>
      <c r="CR797" s="43"/>
      <c r="CS797" s="43"/>
      <c r="CT797" s="43"/>
      <c r="CU797" s="43"/>
      <c r="CV797" s="43"/>
      <c r="CW797" s="43"/>
      <c r="CX797" s="43"/>
      <c r="CY797" s="43"/>
      <c r="CZ797" s="43"/>
      <c r="DA797" s="43"/>
      <c r="DB797" s="43"/>
      <c r="DC797" s="43"/>
      <c r="DD797" s="43"/>
      <c r="DE797" s="43"/>
      <c r="DF797" s="43"/>
      <c r="DG797" s="43"/>
      <c r="DH797" s="43"/>
      <c r="DI797" s="43"/>
      <c r="DJ797" s="43"/>
      <c r="DK797" s="43"/>
      <c r="DL797" s="43"/>
      <c r="DM797" s="43"/>
      <c r="DN797" s="43"/>
      <c r="DO797" s="43"/>
      <c r="DP797" s="43"/>
    </row>
    <row r="798" spans="1:120" s="159" customFormat="1" ht="15" customHeight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3"/>
      <c r="AP798" s="43"/>
      <c r="AQ798" s="43"/>
      <c r="AR798" s="43"/>
      <c r="AS798" s="43"/>
      <c r="AT798" s="43"/>
      <c r="AU798" s="43"/>
      <c r="AV798" s="43"/>
      <c r="AW798" s="43"/>
      <c r="AX798" s="43"/>
      <c r="AY798" s="43"/>
      <c r="AZ798" s="43"/>
      <c r="BA798" s="186"/>
      <c r="BB798" s="43"/>
      <c r="BC798" s="186"/>
      <c r="BD798" s="208"/>
      <c r="BE798" s="43"/>
      <c r="BF798" s="43"/>
      <c r="BG798" s="43"/>
      <c r="BH798" s="43"/>
      <c r="BI798" s="43"/>
      <c r="BJ798" s="43"/>
      <c r="BK798" s="43"/>
      <c r="BL798" s="43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3"/>
      <c r="CK798" s="43"/>
      <c r="CL798" s="43"/>
      <c r="CM798" s="43"/>
      <c r="CN798" s="43"/>
      <c r="CO798" s="43"/>
      <c r="CP798" s="43"/>
      <c r="CQ798" s="43"/>
      <c r="CR798" s="43"/>
      <c r="CS798" s="43"/>
      <c r="CT798" s="43"/>
      <c r="CU798" s="43"/>
      <c r="CV798" s="43"/>
      <c r="CW798" s="43"/>
      <c r="CX798" s="43"/>
      <c r="CY798" s="43"/>
      <c r="CZ798" s="43"/>
      <c r="DA798" s="43"/>
      <c r="DB798" s="43"/>
      <c r="DC798" s="43"/>
      <c r="DD798" s="43"/>
      <c r="DE798" s="43"/>
      <c r="DF798" s="43"/>
      <c r="DG798" s="43"/>
      <c r="DH798" s="43"/>
      <c r="DI798" s="43"/>
      <c r="DJ798" s="43"/>
      <c r="DK798" s="43"/>
      <c r="DL798" s="43"/>
      <c r="DM798" s="43"/>
      <c r="DN798" s="43"/>
      <c r="DO798" s="43"/>
      <c r="DP798" s="43"/>
    </row>
    <row r="799" spans="1:120" s="159" customFormat="1" ht="15" customHeight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3"/>
      <c r="AP799" s="43"/>
      <c r="AQ799" s="43"/>
      <c r="AR799" s="43"/>
      <c r="AS799" s="43"/>
      <c r="AT799" s="43"/>
      <c r="AU799" s="43"/>
      <c r="AV799" s="43"/>
      <c r="AW799" s="43"/>
      <c r="AX799" s="43"/>
      <c r="AY799" s="43"/>
      <c r="AZ799" s="43"/>
      <c r="BA799" s="186"/>
      <c r="BB799" s="43"/>
      <c r="BC799" s="186"/>
      <c r="BD799" s="208"/>
      <c r="BE799" s="43"/>
      <c r="BF799" s="43"/>
      <c r="BG799" s="43"/>
      <c r="BH799" s="43"/>
      <c r="BI799" s="43"/>
      <c r="BJ799" s="43"/>
      <c r="BK799" s="43"/>
      <c r="BL799" s="43"/>
      <c r="BM799" s="43"/>
      <c r="BN799" s="43"/>
      <c r="BO799" s="43"/>
      <c r="BP799" s="43"/>
      <c r="BQ799" s="43"/>
      <c r="BR799" s="43"/>
      <c r="BS799" s="43"/>
      <c r="BT799" s="43"/>
      <c r="BU799" s="43"/>
      <c r="BV799" s="43"/>
      <c r="BW799" s="43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3"/>
      <c r="CK799" s="43"/>
      <c r="CL799" s="43"/>
      <c r="CM799" s="43"/>
      <c r="CN799" s="43"/>
      <c r="CO799" s="43"/>
      <c r="CP799" s="43"/>
      <c r="CQ799" s="43"/>
      <c r="CR799" s="43"/>
      <c r="CS799" s="43"/>
      <c r="CT799" s="43"/>
      <c r="CU799" s="43"/>
      <c r="CV799" s="43"/>
      <c r="CW799" s="43"/>
      <c r="CX799" s="43"/>
      <c r="CY799" s="43"/>
      <c r="CZ799" s="43"/>
      <c r="DA799" s="43"/>
      <c r="DB799" s="43"/>
      <c r="DC799" s="43"/>
      <c r="DD799" s="43"/>
      <c r="DE799" s="43"/>
      <c r="DF799" s="43"/>
      <c r="DG799" s="43"/>
      <c r="DH799" s="43"/>
      <c r="DI799" s="43"/>
      <c r="DJ799" s="43"/>
      <c r="DK799" s="43"/>
      <c r="DL799" s="43"/>
      <c r="DM799" s="43"/>
      <c r="DN799" s="43"/>
      <c r="DO799" s="43"/>
      <c r="DP799" s="43"/>
    </row>
    <row r="800" spans="1:120" s="159" customFormat="1" ht="15" customHeight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3"/>
      <c r="AP800" s="43"/>
      <c r="AQ800" s="43"/>
      <c r="AR800" s="43"/>
      <c r="AS800" s="43"/>
      <c r="AT800" s="43"/>
      <c r="AU800" s="43"/>
      <c r="AV800" s="43"/>
      <c r="AW800" s="43"/>
      <c r="AX800" s="43"/>
      <c r="AY800" s="43"/>
      <c r="AZ800" s="43"/>
      <c r="BA800" s="186"/>
      <c r="BB800" s="43"/>
      <c r="BC800" s="186"/>
      <c r="BD800" s="208"/>
      <c r="BE800" s="43"/>
      <c r="BF800" s="43"/>
      <c r="BG800" s="43"/>
      <c r="BH800" s="43"/>
      <c r="BI800" s="43"/>
      <c r="BJ800" s="43"/>
      <c r="BK800" s="43"/>
      <c r="BL800" s="43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3"/>
      <c r="CK800" s="43"/>
      <c r="CL800" s="43"/>
      <c r="CM800" s="43"/>
      <c r="CN800" s="43"/>
      <c r="CO800" s="43"/>
      <c r="CP800" s="43"/>
      <c r="CQ800" s="43"/>
      <c r="CR800" s="43"/>
      <c r="CS800" s="43"/>
      <c r="CT800" s="43"/>
      <c r="CU800" s="43"/>
      <c r="CV800" s="43"/>
      <c r="CW800" s="43"/>
      <c r="CX800" s="43"/>
      <c r="CY800" s="43"/>
      <c r="CZ800" s="43"/>
      <c r="DA800" s="43"/>
      <c r="DB800" s="43"/>
      <c r="DC800" s="43"/>
      <c r="DD800" s="43"/>
      <c r="DE800" s="43"/>
      <c r="DF800" s="43"/>
      <c r="DG800" s="43"/>
      <c r="DH800" s="43"/>
      <c r="DI800" s="43"/>
      <c r="DJ800" s="43"/>
      <c r="DK800" s="43"/>
      <c r="DL800" s="43"/>
      <c r="DM800" s="43"/>
      <c r="DN800" s="43"/>
      <c r="DO800" s="43"/>
      <c r="DP800" s="43"/>
    </row>
    <row r="801" spans="1:125" s="159" customFormat="1" ht="15" customHeight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3"/>
      <c r="AP801" s="43"/>
      <c r="AQ801" s="43"/>
      <c r="AR801" s="43"/>
      <c r="AS801" s="43"/>
      <c r="AT801" s="43"/>
      <c r="AU801" s="43"/>
      <c r="AV801" s="43"/>
      <c r="AW801" s="43"/>
      <c r="AX801" s="43"/>
      <c r="AY801" s="43"/>
      <c r="AZ801" s="43"/>
      <c r="BA801" s="186"/>
      <c r="BB801" s="43"/>
      <c r="BC801" s="186"/>
      <c r="BD801" s="208"/>
      <c r="BE801" s="43"/>
      <c r="BF801" s="43"/>
      <c r="BG801" s="43"/>
      <c r="BH801" s="43"/>
      <c r="BI801" s="43"/>
      <c r="BJ801" s="43"/>
      <c r="BK801" s="43"/>
      <c r="BL801" s="43"/>
      <c r="BM801" s="43"/>
      <c r="BN801" s="43"/>
      <c r="BO801" s="43"/>
      <c r="BP801" s="43"/>
      <c r="BQ801" s="43"/>
      <c r="BR801" s="43"/>
      <c r="BS801" s="43"/>
      <c r="BT801" s="43"/>
      <c r="BU801" s="43"/>
      <c r="BV801" s="43"/>
      <c r="BW801" s="43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3"/>
      <c r="CK801" s="43"/>
      <c r="CL801" s="43"/>
      <c r="CM801" s="43"/>
      <c r="CN801" s="43"/>
      <c r="CO801" s="43"/>
      <c r="CP801" s="43"/>
      <c r="CQ801" s="43"/>
      <c r="CR801" s="43"/>
      <c r="CS801" s="43"/>
      <c r="CT801" s="43"/>
      <c r="CU801" s="43"/>
      <c r="CV801" s="43"/>
      <c r="CW801" s="43"/>
      <c r="CX801" s="43"/>
      <c r="CY801" s="43"/>
      <c r="CZ801" s="43"/>
      <c r="DA801" s="43"/>
      <c r="DB801" s="43"/>
      <c r="DC801" s="43"/>
      <c r="DD801" s="43"/>
      <c r="DE801" s="43"/>
      <c r="DF801" s="43"/>
      <c r="DG801" s="43"/>
      <c r="DH801" s="43"/>
      <c r="DI801" s="43"/>
      <c r="DJ801" s="43"/>
      <c r="DK801" s="43"/>
      <c r="DL801" s="43"/>
      <c r="DM801" s="43"/>
      <c r="DN801" s="43"/>
      <c r="DO801" s="43"/>
      <c r="DP801" s="43"/>
    </row>
    <row r="802" spans="1:125" s="159" customFormat="1" ht="15" customHeight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3"/>
      <c r="AP802" s="43"/>
      <c r="AQ802" s="43"/>
      <c r="AR802" s="43"/>
      <c r="AS802" s="43"/>
      <c r="AT802" s="43"/>
      <c r="AU802" s="43"/>
      <c r="AV802" s="43"/>
      <c r="AW802" s="43"/>
      <c r="AX802" s="43"/>
      <c r="AY802" s="43"/>
      <c r="AZ802" s="43"/>
      <c r="BA802" s="186"/>
      <c r="BB802" s="43"/>
      <c r="BC802" s="186"/>
      <c r="BD802" s="208"/>
      <c r="BE802" s="43"/>
      <c r="BF802" s="43"/>
      <c r="BG802" s="43"/>
      <c r="BH802" s="43"/>
      <c r="BI802" s="43"/>
      <c r="BJ802" s="43"/>
      <c r="BK802" s="43"/>
      <c r="BL802" s="43"/>
      <c r="BM802" s="43"/>
      <c r="BN802" s="43"/>
      <c r="BO802" s="43"/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3"/>
      <c r="CK802" s="43"/>
      <c r="CL802" s="43"/>
      <c r="CM802" s="43"/>
      <c r="CN802" s="43"/>
      <c r="CO802" s="43"/>
      <c r="CP802" s="43"/>
      <c r="CQ802" s="43"/>
      <c r="CR802" s="43"/>
      <c r="CS802" s="43"/>
      <c r="CT802" s="43"/>
      <c r="CU802" s="43"/>
      <c r="CV802" s="43"/>
      <c r="CW802" s="43"/>
      <c r="CX802" s="43"/>
      <c r="CY802" s="43"/>
      <c r="CZ802" s="43"/>
      <c r="DA802" s="43"/>
      <c r="DB802" s="43"/>
      <c r="DC802" s="43"/>
      <c r="DD802" s="43"/>
      <c r="DE802" s="43"/>
      <c r="DF802" s="43"/>
      <c r="DG802" s="43"/>
      <c r="DH802" s="43"/>
      <c r="DI802" s="43"/>
      <c r="DJ802" s="43"/>
      <c r="DK802" s="43"/>
      <c r="DL802" s="43"/>
      <c r="DM802" s="43"/>
      <c r="DN802" s="43"/>
      <c r="DO802" s="43"/>
      <c r="DP802" s="43"/>
    </row>
    <row r="803" spans="1:125">
      <c r="DQ803" s="159"/>
      <c r="DR803" s="159"/>
      <c r="DS803" s="159"/>
      <c r="DT803" s="159"/>
      <c r="DU803" s="159"/>
    </row>
    <row r="804" spans="1:125" s="159" customFormat="1" ht="15" customHeight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3"/>
      <c r="AP804" s="43"/>
      <c r="AQ804" s="43"/>
      <c r="AR804" s="43"/>
      <c r="AS804" s="43"/>
      <c r="AT804" s="43"/>
      <c r="AU804" s="43"/>
      <c r="AV804" s="43"/>
      <c r="AW804" s="43"/>
      <c r="AX804" s="43"/>
      <c r="AY804" s="43"/>
      <c r="AZ804" s="43"/>
      <c r="BA804" s="186"/>
      <c r="BB804" s="43"/>
      <c r="BC804" s="186"/>
      <c r="BD804" s="208"/>
      <c r="BE804" s="43"/>
      <c r="BF804" s="43"/>
      <c r="BG804" s="43"/>
      <c r="BH804" s="43"/>
      <c r="BI804" s="43"/>
      <c r="BJ804" s="43"/>
      <c r="BK804" s="43"/>
      <c r="BL804" s="43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3"/>
      <c r="CK804" s="43"/>
      <c r="CL804" s="43"/>
      <c r="CM804" s="43"/>
      <c r="CN804" s="43"/>
      <c r="CO804" s="43"/>
      <c r="CP804" s="43"/>
      <c r="CQ804" s="43"/>
      <c r="CR804" s="43"/>
      <c r="CS804" s="43"/>
      <c r="CT804" s="43"/>
      <c r="CU804" s="43"/>
      <c r="CV804" s="43"/>
      <c r="CW804" s="43"/>
      <c r="CX804" s="43"/>
      <c r="CY804" s="43"/>
      <c r="CZ804" s="43"/>
      <c r="DA804" s="43"/>
      <c r="DB804" s="43"/>
      <c r="DC804" s="43"/>
      <c r="DD804" s="43"/>
      <c r="DE804" s="43"/>
      <c r="DF804" s="43"/>
      <c r="DG804" s="43"/>
      <c r="DH804" s="43"/>
      <c r="DI804" s="43"/>
      <c r="DJ804" s="43"/>
      <c r="DK804" s="43"/>
      <c r="DL804" s="43"/>
      <c r="DM804" s="43"/>
      <c r="DN804" s="43"/>
      <c r="DO804" s="43"/>
      <c r="DP804" s="43"/>
      <c r="DQ804" s="43"/>
      <c r="DR804" s="43"/>
      <c r="DS804" s="43"/>
      <c r="DT804" s="43"/>
      <c r="DU804" s="43"/>
    </row>
    <row r="805" spans="1:125" s="159" customFormat="1" ht="15" customHeight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3"/>
      <c r="AP805" s="43"/>
      <c r="AQ805" s="43"/>
      <c r="AR805" s="43"/>
      <c r="AS805" s="43"/>
      <c r="AT805" s="43"/>
      <c r="AU805" s="43"/>
      <c r="AV805" s="43"/>
      <c r="AW805" s="43"/>
      <c r="AX805" s="43"/>
      <c r="AY805" s="43"/>
      <c r="AZ805" s="43"/>
      <c r="BA805" s="186"/>
      <c r="BB805" s="43"/>
      <c r="BC805" s="186"/>
      <c r="BD805" s="208"/>
      <c r="BE805" s="43"/>
      <c r="BF805" s="43"/>
      <c r="BG805" s="43"/>
      <c r="BH805" s="43"/>
      <c r="BI805" s="43"/>
      <c r="BJ805" s="43"/>
      <c r="BK805" s="43"/>
      <c r="BL805" s="43"/>
      <c r="BM805" s="43"/>
      <c r="BN805" s="43"/>
      <c r="BO805" s="43"/>
      <c r="BP805" s="43"/>
      <c r="BQ805" s="43"/>
      <c r="BR805" s="43"/>
      <c r="BS805" s="43"/>
      <c r="BT805" s="43"/>
      <c r="BU805" s="43"/>
      <c r="BV805" s="43"/>
      <c r="BW805" s="43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3"/>
      <c r="CK805" s="43"/>
      <c r="CL805" s="43"/>
      <c r="CM805" s="43"/>
      <c r="CN805" s="43"/>
      <c r="CO805" s="43"/>
      <c r="CP805" s="43"/>
      <c r="CQ805" s="43"/>
      <c r="CR805" s="43"/>
      <c r="CS805" s="43"/>
      <c r="CT805" s="43"/>
      <c r="CU805" s="43"/>
      <c r="CV805" s="43"/>
      <c r="CW805" s="43"/>
      <c r="CX805" s="43"/>
      <c r="CY805" s="43"/>
      <c r="CZ805" s="43"/>
      <c r="DA805" s="43"/>
      <c r="DB805" s="43"/>
      <c r="DC805" s="43"/>
      <c r="DD805" s="43"/>
      <c r="DE805" s="43"/>
      <c r="DF805" s="43"/>
      <c r="DG805" s="43"/>
      <c r="DH805" s="43"/>
      <c r="DI805" s="43"/>
      <c r="DJ805" s="43"/>
      <c r="DK805" s="43"/>
      <c r="DL805" s="43"/>
      <c r="DM805" s="43"/>
      <c r="DN805" s="43"/>
      <c r="DO805" s="43"/>
      <c r="DP805" s="43"/>
    </row>
    <row r="806" spans="1:125" s="159" customFormat="1" ht="15" customHeight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3"/>
      <c r="AP806" s="43"/>
      <c r="AQ806" s="43"/>
      <c r="AR806" s="43"/>
      <c r="AS806" s="43"/>
      <c r="AT806" s="43"/>
      <c r="AU806" s="43"/>
      <c r="AV806" s="43"/>
      <c r="AW806" s="43"/>
      <c r="AX806" s="43"/>
      <c r="AY806" s="43"/>
      <c r="AZ806" s="43"/>
      <c r="BA806" s="186"/>
      <c r="BB806" s="43"/>
      <c r="BC806" s="186"/>
      <c r="BD806" s="208"/>
      <c r="BE806" s="43"/>
      <c r="BF806" s="43"/>
      <c r="BG806" s="43"/>
      <c r="BH806" s="43"/>
      <c r="BI806" s="43"/>
      <c r="BJ806" s="43"/>
      <c r="BK806" s="43"/>
      <c r="BL806" s="43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3"/>
      <c r="CK806" s="43"/>
      <c r="CL806" s="43"/>
      <c r="CM806" s="43"/>
      <c r="CN806" s="43"/>
      <c r="CO806" s="43"/>
      <c r="CP806" s="43"/>
      <c r="CQ806" s="43"/>
      <c r="CR806" s="43"/>
      <c r="CS806" s="43"/>
      <c r="CT806" s="43"/>
      <c r="CU806" s="43"/>
      <c r="CV806" s="43"/>
      <c r="CW806" s="43"/>
      <c r="CX806" s="43"/>
      <c r="CY806" s="43"/>
      <c r="CZ806" s="43"/>
      <c r="DA806" s="43"/>
      <c r="DB806" s="43"/>
      <c r="DC806" s="43"/>
      <c r="DD806" s="43"/>
      <c r="DE806" s="43"/>
      <c r="DF806" s="43"/>
      <c r="DG806" s="43"/>
      <c r="DH806" s="43"/>
      <c r="DI806" s="43"/>
      <c r="DJ806" s="43"/>
      <c r="DK806" s="43"/>
      <c r="DL806" s="43"/>
      <c r="DM806" s="43"/>
      <c r="DN806" s="43"/>
      <c r="DO806" s="43"/>
      <c r="DP806" s="43"/>
    </row>
    <row r="807" spans="1:125" s="159" customFormat="1" ht="15" customHeight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3"/>
      <c r="AP807" s="43"/>
      <c r="AQ807" s="43"/>
      <c r="AR807" s="43"/>
      <c r="AS807" s="43"/>
      <c r="AT807" s="43"/>
      <c r="AU807" s="43"/>
      <c r="AV807" s="43"/>
      <c r="AW807" s="43"/>
      <c r="AX807" s="43"/>
      <c r="AY807" s="43"/>
      <c r="AZ807" s="43"/>
      <c r="BA807" s="186"/>
      <c r="BB807" s="43"/>
      <c r="BC807" s="186"/>
      <c r="BD807" s="208"/>
      <c r="BE807" s="43"/>
      <c r="BF807" s="43"/>
      <c r="BG807" s="43"/>
      <c r="BH807" s="43"/>
      <c r="BI807" s="43"/>
      <c r="BJ807" s="43"/>
      <c r="BK807" s="43"/>
      <c r="BL807" s="43"/>
      <c r="BM807" s="43"/>
      <c r="BN807" s="43"/>
      <c r="BO807" s="43"/>
      <c r="BP807" s="43"/>
      <c r="BQ807" s="43"/>
      <c r="BR807" s="43"/>
      <c r="BS807" s="43"/>
      <c r="BT807" s="43"/>
      <c r="BU807" s="43"/>
      <c r="BV807" s="43"/>
      <c r="BW807" s="43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3"/>
      <c r="CK807" s="43"/>
      <c r="CL807" s="43"/>
      <c r="CM807" s="43"/>
      <c r="CN807" s="43"/>
      <c r="CO807" s="43"/>
      <c r="CP807" s="43"/>
      <c r="CQ807" s="43"/>
      <c r="CR807" s="43"/>
      <c r="CS807" s="43"/>
      <c r="CT807" s="43"/>
      <c r="CU807" s="43"/>
      <c r="CV807" s="43"/>
      <c r="CW807" s="43"/>
      <c r="CX807" s="43"/>
      <c r="CY807" s="43"/>
      <c r="CZ807" s="43"/>
      <c r="DA807" s="43"/>
      <c r="DB807" s="43"/>
      <c r="DC807" s="43"/>
      <c r="DD807" s="43"/>
      <c r="DE807" s="43"/>
      <c r="DF807" s="43"/>
      <c r="DG807" s="43"/>
      <c r="DH807" s="43"/>
      <c r="DI807" s="43"/>
      <c r="DJ807" s="43"/>
      <c r="DK807" s="43"/>
      <c r="DL807" s="43"/>
      <c r="DM807" s="43"/>
      <c r="DN807" s="43"/>
      <c r="DO807" s="43"/>
      <c r="DP807" s="43"/>
    </row>
    <row r="808" spans="1:125" s="159" customFormat="1" ht="15" customHeight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3"/>
      <c r="AP808" s="43"/>
      <c r="AQ808" s="43"/>
      <c r="AR808" s="43"/>
      <c r="AS808" s="43"/>
      <c r="AT808" s="43"/>
      <c r="AU808" s="43"/>
      <c r="AV808" s="43"/>
      <c r="AW808" s="43"/>
      <c r="AX808" s="43"/>
      <c r="AY808" s="43"/>
      <c r="AZ808" s="43"/>
      <c r="BA808" s="186"/>
      <c r="BB808" s="43"/>
      <c r="BC808" s="186"/>
      <c r="BD808" s="208"/>
      <c r="BE808" s="43"/>
      <c r="BF808" s="43"/>
      <c r="BG808" s="43"/>
      <c r="BH808" s="43"/>
      <c r="BI808" s="43"/>
      <c r="BJ808" s="43"/>
      <c r="BK808" s="43"/>
      <c r="BL808" s="43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3"/>
      <c r="CK808" s="43"/>
      <c r="CL808" s="43"/>
      <c r="CM808" s="43"/>
      <c r="CN808" s="43"/>
      <c r="CO808" s="43"/>
      <c r="CP808" s="43"/>
      <c r="CQ808" s="43"/>
      <c r="CR808" s="43"/>
      <c r="CS808" s="43"/>
      <c r="CT808" s="43"/>
      <c r="CU808" s="43"/>
      <c r="CV808" s="43"/>
      <c r="CW808" s="43"/>
      <c r="CX808" s="43"/>
      <c r="CY808" s="43"/>
      <c r="CZ808" s="43"/>
      <c r="DA808" s="43"/>
      <c r="DB808" s="43"/>
      <c r="DC808" s="43"/>
      <c r="DD808" s="43"/>
      <c r="DE808" s="43"/>
      <c r="DF808" s="43"/>
      <c r="DG808" s="43"/>
      <c r="DH808" s="43"/>
      <c r="DI808" s="43"/>
      <c r="DJ808" s="43"/>
      <c r="DK808" s="43"/>
      <c r="DL808" s="43"/>
      <c r="DM808" s="43"/>
      <c r="DN808" s="43"/>
      <c r="DO808" s="43"/>
      <c r="DP808" s="43"/>
    </row>
    <row r="809" spans="1:125" s="159" customFormat="1" ht="15" customHeight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3"/>
      <c r="AP809" s="43"/>
      <c r="AQ809" s="43"/>
      <c r="AR809" s="43"/>
      <c r="AS809" s="43"/>
      <c r="AT809" s="43"/>
      <c r="AU809" s="43"/>
      <c r="AV809" s="43"/>
      <c r="AW809" s="43"/>
      <c r="AX809" s="43"/>
      <c r="AY809" s="43"/>
      <c r="AZ809" s="43"/>
      <c r="BA809" s="186"/>
      <c r="BB809" s="43"/>
      <c r="BC809" s="186"/>
      <c r="BD809" s="208"/>
      <c r="BE809" s="43"/>
      <c r="BF809" s="43"/>
      <c r="BG809" s="43"/>
      <c r="BH809" s="43"/>
      <c r="BI809" s="43"/>
      <c r="BJ809" s="43"/>
      <c r="BK809" s="43"/>
      <c r="BL809" s="43"/>
      <c r="BM809" s="43"/>
      <c r="BN809" s="43"/>
      <c r="BO809" s="43"/>
      <c r="BP809" s="43"/>
      <c r="BQ809" s="43"/>
      <c r="BR809" s="43"/>
      <c r="BS809" s="43"/>
      <c r="BT809" s="43"/>
      <c r="BU809" s="43"/>
      <c r="BV809" s="43"/>
      <c r="BW809" s="43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3"/>
      <c r="CK809" s="43"/>
      <c r="CL809" s="43"/>
      <c r="CM809" s="43"/>
      <c r="CN809" s="43"/>
      <c r="CO809" s="43"/>
      <c r="CP809" s="43"/>
      <c r="CQ809" s="43"/>
      <c r="CR809" s="43"/>
      <c r="CS809" s="43"/>
      <c r="CT809" s="43"/>
      <c r="CU809" s="43"/>
      <c r="CV809" s="43"/>
      <c r="CW809" s="43"/>
      <c r="CX809" s="43"/>
      <c r="CY809" s="43"/>
      <c r="CZ809" s="43"/>
      <c r="DA809" s="43"/>
      <c r="DB809" s="43"/>
      <c r="DC809" s="43"/>
      <c r="DD809" s="43"/>
      <c r="DE809" s="43"/>
      <c r="DF809" s="43"/>
      <c r="DG809" s="43"/>
      <c r="DH809" s="43"/>
      <c r="DI809" s="43"/>
      <c r="DJ809" s="43"/>
      <c r="DK809" s="43"/>
      <c r="DL809" s="43"/>
      <c r="DM809" s="43"/>
      <c r="DN809" s="43"/>
      <c r="DO809" s="43"/>
      <c r="DP809" s="43"/>
    </row>
    <row r="810" spans="1:125" ht="15" customHeight="1">
      <c r="DQ810" s="159"/>
      <c r="DR810" s="159"/>
      <c r="DS810" s="159"/>
      <c r="DT810" s="159"/>
      <c r="DU810" s="159"/>
    </row>
    <row r="811" spans="1:125" s="159" customFormat="1" ht="15" customHeight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3"/>
      <c r="AP811" s="43"/>
      <c r="AQ811" s="43"/>
      <c r="AR811" s="43"/>
      <c r="AS811" s="43"/>
      <c r="AT811" s="43"/>
      <c r="AU811" s="43"/>
      <c r="AV811" s="43"/>
      <c r="AW811" s="43"/>
      <c r="AX811" s="43"/>
      <c r="AY811" s="43"/>
      <c r="AZ811" s="43"/>
      <c r="BA811" s="186"/>
      <c r="BB811" s="43"/>
      <c r="BC811" s="186"/>
      <c r="BD811" s="208"/>
      <c r="BE811" s="43"/>
      <c r="BF811" s="43"/>
      <c r="BG811" s="43"/>
      <c r="BH811" s="43"/>
      <c r="BI811" s="43"/>
      <c r="BJ811" s="43"/>
      <c r="BK811" s="43"/>
      <c r="BL811" s="43"/>
      <c r="BM811" s="43"/>
      <c r="BN811" s="43"/>
      <c r="BO811" s="43"/>
      <c r="BP811" s="43"/>
      <c r="BQ811" s="43"/>
      <c r="BR811" s="43"/>
      <c r="BS811" s="43"/>
      <c r="BT811" s="43"/>
      <c r="BU811" s="43"/>
      <c r="BV811" s="43"/>
      <c r="BW811" s="43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3"/>
      <c r="CK811" s="43"/>
      <c r="CL811" s="43"/>
      <c r="CM811" s="43"/>
      <c r="CN811" s="43"/>
      <c r="CO811" s="43"/>
      <c r="CP811" s="43"/>
      <c r="CQ811" s="43"/>
      <c r="CR811" s="43"/>
      <c r="CS811" s="43"/>
      <c r="CT811" s="43"/>
      <c r="CU811" s="43"/>
      <c r="CV811" s="43"/>
      <c r="CW811" s="43"/>
      <c r="CX811" s="43"/>
      <c r="CY811" s="43"/>
      <c r="CZ811" s="43"/>
      <c r="DA811" s="43"/>
      <c r="DB811" s="43"/>
      <c r="DC811" s="43"/>
      <c r="DD811" s="43"/>
      <c r="DE811" s="43"/>
      <c r="DF811" s="43"/>
      <c r="DG811" s="43"/>
      <c r="DH811" s="43"/>
      <c r="DI811" s="43"/>
      <c r="DJ811" s="43"/>
      <c r="DK811" s="43"/>
      <c r="DL811" s="43"/>
      <c r="DM811" s="43"/>
      <c r="DN811" s="43"/>
      <c r="DO811" s="43"/>
      <c r="DP811" s="43"/>
      <c r="DQ811" s="43"/>
      <c r="DR811" s="43"/>
      <c r="DS811" s="43"/>
      <c r="DT811" s="43"/>
      <c r="DU811" s="43"/>
    </row>
    <row r="812" spans="1:125" s="159" customFormat="1" ht="15" customHeight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3"/>
      <c r="AP812" s="43"/>
      <c r="AQ812" s="43"/>
      <c r="AR812" s="43"/>
      <c r="AS812" s="43"/>
      <c r="AT812" s="43"/>
      <c r="AU812" s="43"/>
      <c r="AV812" s="43"/>
      <c r="AW812" s="43"/>
      <c r="AX812" s="43"/>
      <c r="AY812" s="43"/>
      <c r="AZ812" s="43"/>
      <c r="BA812" s="186"/>
      <c r="BB812" s="43"/>
      <c r="BC812" s="186"/>
      <c r="BD812" s="208"/>
      <c r="BE812" s="43"/>
      <c r="BF812" s="43"/>
      <c r="BG812" s="43"/>
      <c r="BH812" s="43"/>
      <c r="BI812" s="43"/>
      <c r="BJ812" s="43"/>
      <c r="BK812" s="43"/>
      <c r="BL812" s="43"/>
      <c r="BM812" s="43"/>
      <c r="BN812" s="43"/>
      <c r="BO812" s="43"/>
      <c r="BP812" s="43"/>
      <c r="BQ812" s="43"/>
      <c r="BR812" s="43"/>
      <c r="BS812" s="43"/>
      <c r="BT812" s="43"/>
      <c r="BU812" s="43"/>
      <c r="BV812" s="43"/>
      <c r="BW812" s="43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3"/>
      <c r="CK812" s="43"/>
      <c r="CL812" s="43"/>
      <c r="CM812" s="43"/>
      <c r="CN812" s="43"/>
      <c r="CO812" s="43"/>
      <c r="CP812" s="43"/>
      <c r="CQ812" s="43"/>
      <c r="CR812" s="43"/>
      <c r="CS812" s="43"/>
      <c r="CT812" s="43"/>
      <c r="CU812" s="43"/>
      <c r="CV812" s="43"/>
      <c r="CW812" s="43"/>
      <c r="CX812" s="43"/>
      <c r="CY812" s="43"/>
      <c r="CZ812" s="43"/>
      <c r="DA812" s="43"/>
      <c r="DB812" s="43"/>
      <c r="DC812" s="43"/>
      <c r="DD812" s="43"/>
      <c r="DE812" s="43"/>
      <c r="DF812" s="43"/>
      <c r="DG812" s="43"/>
      <c r="DH812" s="43"/>
      <c r="DI812" s="43"/>
      <c r="DJ812" s="43"/>
      <c r="DK812" s="43"/>
      <c r="DL812" s="43"/>
      <c r="DM812" s="43"/>
      <c r="DN812" s="43"/>
      <c r="DO812" s="43"/>
      <c r="DP812" s="43"/>
    </row>
    <row r="813" spans="1:125">
      <c r="DQ813" s="159"/>
      <c r="DR813" s="159"/>
      <c r="DS813" s="159"/>
      <c r="DT813" s="159"/>
      <c r="DU813" s="159"/>
    </row>
    <row r="814" spans="1:125" s="159" customFormat="1" ht="15" customHeight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3"/>
      <c r="AP814" s="43"/>
      <c r="AQ814" s="43"/>
      <c r="AR814" s="43"/>
      <c r="AS814" s="43"/>
      <c r="AT814" s="43"/>
      <c r="AU814" s="43"/>
      <c r="AV814" s="43"/>
      <c r="AW814" s="43"/>
      <c r="AX814" s="43"/>
      <c r="AY814" s="43"/>
      <c r="AZ814" s="43"/>
      <c r="BA814" s="186"/>
      <c r="BB814" s="43"/>
      <c r="BC814" s="186"/>
      <c r="BD814" s="208"/>
      <c r="BE814" s="43"/>
      <c r="BF814" s="43"/>
      <c r="BG814" s="43"/>
      <c r="BH814" s="43"/>
      <c r="BI814" s="43"/>
      <c r="BJ814" s="43"/>
      <c r="BK814" s="43"/>
      <c r="BL814" s="43"/>
      <c r="BM814" s="43"/>
      <c r="BN814" s="43"/>
      <c r="BO814" s="43"/>
      <c r="BP814" s="43"/>
      <c r="BQ814" s="43"/>
      <c r="BR814" s="43"/>
      <c r="BS814" s="43"/>
      <c r="BT814" s="43"/>
      <c r="BU814" s="43"/>
      <c r="BV814" s="43"/>
      <c r="BW814" s="43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3"/>
      <c r="CK814" s="43"/>
      <c r="CL814" s="43"/>
      <c r="CM814" s="43"/>
      <c r="CN814" s="43"/>
      <c r="CO814" s="43"/>
      <c r="CP814" s="43"/>
      <c r="CQ814" s="43"/>
      <c r="CR814" s="43"/>
      <c r="CS814" s="43"/>
      <c r="CT814" s="43"/>
      <c r="CU814" s="43"/>
      <c r="CV814" s="43"/>
      <c r="CW814" s="43"/>
      <c r="CX814" s="43"/>
      <c r="CY814" s="43"/>
      <c r="CZ814" s="43"/>
      <c r="DA814" s="43"/>
      <c r="DB814" s="43"/>
      <c r="DC814" s="43"/>
      <c r="DD814" s="43"/>
      <c r="DE814" s="43"/>
      <c r="DF814" s="43"/>
      <c r="DG814" s="43"/>
      <c r="DH814" s="43"/>
      <c r="DI814" s="43"/>
      <c r="DJ814" s="43"/>
      <c r="DK814" s="43"/>
      <c r="DL814" s="43"/>
      <c r="DM814" s="43"/>
      <c r="DN814" s="43"/>
      <c r="DO814" s="43"/>
      <c r="DP814" s="43"/>
      <c r="DQ814" s="43"/>
      <c r="DR814" s="43"/>
      <c r="DS814" s="43"/>
      <c r="DT814" s="43"/>
      <c r="DU814" s="43"/>
    </row>
    <row r="815" spans="1:125" s="159" customFormat="1" ht="15" customHeight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3"/>
      <c r="AP815" s="43"/>
      <c r="AQ815" s="43"/>
      <c r="AR815" s="43"/>
      <c r="AS815" s="43"/>
      <c r="AT815" s="43"/>
      <c r="AU815" s="43"/>
      <c r="AV815" s="43"/>
      <c r="AW815" s="43"/>
      <c r="AX815" s="43"/>
      <c r="AY815" s="43"/>
      <c r="AZ815" s="43"/>
      <c r="BA815" s="186"/>
      <c r="BB815" s="43"/>
      <c r="BC815" s="186"/>
      <c r="BD815" s="208"/>
      <c r="BE815" s="43"/>
      <c r="BF815" s="43"/>
      <c r="BG815" s="43"/>
      <c r="BH815" s="43"/>
      <c r="BI815" s="43"/>
      <c r="BJ815" s="43"/>
      <c r="BK815" s="43"/>
      <c r="BL815" s="43"/>
      <c r="BM815" s="43"/>
      <c r="BN815" s="43"/>
      <c r="BO815" s="43"/>
      <c r="BP815" s="43"/>
      <c r="BQ815" s="43"/>
      <c r="BR815" s="43"/>
      <c r="BS815" s="43"/>
      <c r="BT815" s="43"/>
      <c r="BU815" s="43"/>
      <c r="BV815" s="43"/>
      <c r="BW815" s="43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3"/>
      <c r="CK815" s="43"/>
      <c r="CL815" s="43"/>
      <c r="CM815" s="43"/>
      <c r="CN815" s="43"/>
      <c r="CO815" s="43"/>
      <c r="CP815" s="43"/>
      <c r="CQ815" s="43"/>
      <c r="CR815" s="43"/>
      <c r="CS815" s="43"/>
      <c r="CT815" s="43"/>
      <c r="CU815" s="43"/>
      <c r="CV815" s="43"/>
      <c r="CW815" s="43"/>
      <c r="CX815" s="43"/>
      <c r="CY815" s="43"/>
      <c r="CZ815" s="43"/>
      <c r="DA815" s="43"/>
      <c r="DB815" s="43"/>
      <c r="DC815" s="43"/>
      <c r="DD815" s="43"/>
      <c r="DE815" s="43"/>
      <c r="DF815" s="43"/>
      <c r="DG815" s="43"/>
      <c r="DH815" s="43"/>
      <c r="DI815" s="43"/>
      <c r="DJ815" s="43"/>
      <c r="DK815" s="43"/>
      <c r="DL815" s="43"/>
      <c r="DM815" s="43"/>
      <c r="DN815" s="43"/>
      <c r="DO815" s="43"/>
      <c r="DP815" s="43"/>
    </row>
    <row r="816" spans="1:125" s="159" customFormat="1" ht="15" customHeight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3"/>
      <c r="AP816" s="43"/>
      <c r="AQ816" s="43"/>
      <c r="AR816" s="43"/>
      <c r="AS816" s="43"/>
      <c r="AT816" s="43"/>
      <c r="AU816" s="43"/>
      <c r="AV816" s="43"/>
      <c r="AW816" s="43"/>
      <c r="AX816" s="43"/>
      <c r="AY816" s="43"/>
      <c r="AZ816" s="43"/>
      <c r="BA816" s="186"/>
      <c r="BB816" s="43"/>
      <c r="BC816" s="186"/>
      <c r="BD816" s="208"/>
      <c r="BE816" s="43"/>
      <c r="BF816" s="43"/>
      <c r="BG816" s="43"/>
      <c r="BH816" s="43"/>
      <c r="BI816" s="43"/>
      <c r="BJ816" s="43"/>
      <c r="BK816" s="43"/>
      <c r="BL816" s="43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3"/>
      <c r="CK816" s="43"/>
      <c r="CL816" s="43"/>
      <c r="CM816" s="43"/>
      <c r="CN816" s="43"/>
      <c r="CO816" s="43"/>
      <c r="CP816" s="43"/>
      <c r="CQ816" s="43"/>
      <c r="CR816" s="43"/>
      <c r="CS816" s="43"/>
      <c r="CT816" s="43"/>
      <c r="CU816" s="43"/>
      <c r="CV816" s="43"/>
      <c r="CW816" s="43"/>
      <c r="CX816" s="43"/>
      <c r="CY816" s="43"/>
      <c r="CZ816" s="43"/>
      <c r="DA816" s="43"/>
      <c r="DB816" s="43"/>
      <c r="DC816" s="43"/>
      <c r="DD816" s="43"/>
      <c r="DE816" s="43"/>
      <c r="DF816" s="43"/>
      <c r="DG816" s="43"/>
      <c r="DH816" s="43"/>
      <c r="DI816" s="43"/>
      <c r="DJ816" s="43"/>
      <c r="DK816" s="43"/>
      <c r="DL816" s="43"/>
      <c r="DM816" s="43"/>
      <c r="DN816" s="43"/>
      <c r="DO816" s="43"/>
      <c r="DP816" s="43"/>
    </row>
    <row r="817" spans="1:125" s="159" customFormat="1" ht="15" customHeight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3"/>
      <c r="AP817" s="43"/>
      <c r="AQ817" s="43"/>
      <c r="AR817" s="43"/>
      <c r="AS817" s="43"/>
      <c r="AT817" s="43"/>
      <c r="AU817" s="43"/>
      <c r="AV817" s="43"/>
      <c r="AW817" s="43"/>
      <c r="AX817" s="43"/>
      <c r="AY817" s="43"/>
      <c r="AZ817" s="43"/>
      <c r="BA817" s="186"/>
      <c r="BB817" s="43"/>
      <c r="BC817" s="186"/>
      <c r="BD817" s="208"/>
      <c r="BE817" s="43"/>
      <c r="BF817" s="43"/>
      <c r="BG817" s="43"/>
      <c r="BH817" s="43"/>
      <c r="BI817" s="43"/>
      <c r="BJ817" s="43"/>
      <c r="BK817" s="43"/>
      <c r="BL817" s="43"/>
      <c r="BM817" s="43"/>
      <c r="BN817" s="43"/>
      <c r="BO817" s="43"/>
      <c r="BP817" s="43"/>
      <c r="BQ817" s="43"/>
      <c r="BR817" s="43"/>
      <c r="BS817" s="43"/>
      <c r="BT817" s="43"/>
      <c r="BU817" s="43"/>
      <c r="BV817" s="43"/>
      <c r="BW817" s="43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3"/>
      <c r="CK817" s="43"/>
      <c r="CL817" s="43"/>
      <c r="CM817" s="43"/>
      <c r="CN817" s="43"/>
      <c r="CO817" s="43"/>
      <c r="CP817" s="43"/>
      <c r="CQ817" s="43"/>
      <c r="CR817" s="43"/>
      <c r="CS817" s="43"/>
      <c r="CT817" s="43"/>
      <c r="CU817" s="43"/>
      <c r="CV817" s="43"/>
      <c r="CW817" s="43"/>
      <c r="CX817" s="43"/>
      <c r="CY817" s="43"/>
      <c r="CZ817" s="43"/>
      <c r="DA817" s="43"/>
      <c r="DB817" s="43"/>
      <c r="DC817" s="43"/>
      <c r="DD817" s="43"/>
      <c r="DE817" s="43"/>
      <c r="DF817" s="43"/>
      <c r="DG817" s="43"/>
      <c r="DH817" s="43"/>
      <c r="DI817" s="43"/>
      <c r="DJ817" s="43"/>
      <c r="DK817" s="43"/>
      <c r="DL817" s="43"/>
      <c r="DM817" s="43"/>
      <c r="DN817" s="43"/>
      <c r="DO817" s="43"/>
      <c r="DP817" s="43"/>
    </row>
    <row r="818" spans="1:125" s="159" customFormat="1" ht="15" customHeight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3"/>
      <c r="AP818" s="43"/>
      <c r="AQ818" s="43"/>
      <c r="AR818" s="43"/>
      <c r="AS818" s="43"/>
      <c r="AT818" s="43"/>
      <c r="AU818" s="43"/>
      <c r="AV818" s="43"/>
      <c r="AW818" s="43"/>
      <c r="AX818" s="43"/>
      <c r="AY818" s="43"/>
      <c r="AZ818" s="43"/>
      <c r="BA818" s="186"/>
      <c r="BB818" s="43"/>
      <c r="BC818" s="186"/>
      <c r="BD818" s="208"/>
      <c r="BE818" s="43"/>
      <c r="BF818" s="43"/>
      <c r="BG818" s="43"/>
      <c r="BH818" s="43"/>
      <c r="BI818" s="43"/>
      <c r="BJ818" s="43"/>
      <c r="BK818" s="43"/>
      <c r="BL818" s="43"/>
      <c r="BM818" s="43"/>
      <c r="BN818" s="43"/>
      <c r="BO818" s="43"/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3"/>
      <c r="CK818" s="43"/>
      <c r="CL818" s="43"/>
      <c r="CM818" s="43"/>
      <c r="CN818" s="43"/>
      <c r="CO818" s="43"/>
      <c r="CP818" s="43"/>
      <c r="CQ818" s="43"/>
      <c r="CR818" s="43"/>
      <c r="CS818" s="43"/>
      <c r="CT818" s="43"/>
      <c r="CU818" s="43"/>
      <c r="CV818" s="43"/>
      <c r="CW818" s="43"/>
      <c r="CX818" s="43"/>
      <c r="CY818" s="43"/>
      <c r="CZ818" s="43"/>
      <c r="DA818" s="43"/>
      <c r="DB818" s="43"/>
      <c r="DC818" s="43"/>
      <c r="DD818" s="43"/>
      <c r="DE818" s="43"/>
      <c r="DF818" s="43"/>
      <c r="DG818" s="43"/>
      <c r="DH818" s="43"/>
      <c r="DI818" s="43"/>
      <c r="DJ818" s="43"/>
      <c r="DK818" s="43"/>
      <c r="DL818" s="43"/>
      <c r="DM818" s="43"/>
      <c r="DN818" s="43"/>
      <c r="DO818" s="43"/>
      <c r="DP818" s="43"/>
    </row>
    <row r="819" spans="1:125" s="159" customFormat="1" ht="15" customHeight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3"/>
      <c r="AP819" s="43"/>
      <c r="AQ819" s="43"/>
      <c r="AR819" s="43"/>
      <c r="AS819" s="43"/>
      <c r="AT819" s="43"/>
      <c r="AU819" s="43"/>
      <c r="AV819" s="43"/>
      <c r="AW819" s="43"/>
      <c r="AX819" s="43"/>
      <c r="AY819" s="43"/>
      <c r="AZ819" s="43"/>
      <c r="BA819" s="186"/>
      <c r="BB819" s="43"/>
      <c r="BC819" s="186"/>
      <c r="BD819" s="208"/>
      <c r="BE819" s="43"/>
      <c r="BF819" s="43"/>
      <c r="BG819" s="43"/>
      <c r="BH819" s="43"/>
      <c r="BI819" s="43"/>
      <c r="BJ819" s="43"/>
      <c r="BK819" s="43"/>
      <c r="BL819" s="43"/>
      <c r="BM819" s="43"/>
      <c r="BN819" s="43"/>
      <c r="BO819" s="43"/>
      <c r="BP819" s="43"/>
      <c r="BQ819" s="43"/>
      <c r="BR819" s="43"/>
      <c r="BS819" s="43"/>
      <c r="BT819" s="43"/>
      <c r="BU819" s="43"/>
      <c r="BV819" s="43"/>
      <c r="BW819" s="43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3"/>
      <c r="CK819" s="43"/>
      <c r="CL819" s="43"/>
      <c r="CM819" s="43"/>
      <c r="CN819" s="43"/>
      <c r="CO819" s="43"/>
      <c r="CP819" s="43"/>
      <c r="CQ819" s="43"/>
      <c r="CR819" s="43"/>
      <c r="CS819" s="43"/>
      <c r="CT819" s="43"/>
      <c r="CU819" s="43"/>
      <c r="CV819" s="43"/>
      <c r="CW819" s="43"/>
      <c r="CX819" s="43"/>
      <c r="CY819" s="43"/>
      <c r="CZ819" s="43"/>
      <c r="DA819" s="43"/>
      <c r="DB819" s="43"/>
      <c r="DC819" s="43"/>
      <c r="DD819" s="43"/>
      <c r="DE819" s="43"/>
      <c r="DF819" s="43"/>
      <c r="DG819" s="43"/>
      <c r="DH819" s="43"/>
      <c r="DI819" s="43"/>
      <c r="DJ819" s="43"/>
      <c r="DK819" s="43"/>
      <c r="DL819" s="43"/>
      <c r="DM819" s="43"/>
      <c r="DN819" s="43"/>
      <c r="DO819" s="43"/>
      <c r="DP819" s="43"/>
    </row>
    <row r="820" spans="1:125" s="159" customFormat="1" ht="15" customHeight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3"/>
      <c r="AP820" s="43"/>
      <c r="AQ820" s="43"/>
      <c r="AR820" s="43"/>
      <c r="AS820" s="43"/>
      <c r="AT820" s="43"/>
      <c r="AU820" s="43"/>
      <c r="AV820" s="43"/>
      <c r="AW820" s="43"/>
      <c r="AX820" s="43"/>
      <c r="AY820" s="43"/>
      <c r="AZ820" s="43"/>
      <c r="BA820" s="186"/>
      <c r="BB820" s="43"/>
      <c r="BC820" s="186"/>
      <c r="BD820" s="208"/>
      <c r="BE820" s="43"/>
      <c r="BF820" s="43"/>
      <c r="BG820" s="43"/>
      <c r="BH820" s="43"/>
      <c r="BI820" s="43"/>
      <c r="BJ820" s="43"/>
      <c r="BK820" s="43"/>
      <c r="BL820" s="43"/>
      <c r="BM820" s="43"/>
      <c r="BN820" s="43"/>
      <c r="BO820" s="43"/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3"/>
      <c r="CK820" s="43"/>
      <c r="CL820" s="43"/>
      <c r="CM820" s="43"/>
      <c r="CN820" s="43"/>
      <c r="CO820" s="43"/>
      <c r="CP820" s="43"/>
      <c r="CQ820" s="43"/>
      <c r="CR820" s="43"/>
      <c r="CS820" s="43"/>
      <c r="CT820" s="43"/>
      <c r="CU820" s="43"/>
      <c r="CV820" s="43"/>
      <c r="CW820" s="43"/>
      <c r="CX820" s="43"/>
      <c r="CY820" s="43"/>
      <c r="CZ820" s="43"/>
      <c r="DA820" s="43"/>
      <c r="DB820" s="43"/>
      <c r="DC820" s="43"/>
      <c r="DD820" s="43"/>
      <c r="DE820" s="43"/>
      <c r="DF820" s="43"/>
      <c r="DG820" s="43"/>
      <c r="DH820" s="43"/>
      <c r="DI820" s="43"/>
      <c r="DJ820" s="43"/>
      <c r="DK820" s="43"/>
      <c r="DL820" s="43"/>
      <c r="DM820" s="43"/>
      <c r="DN820" s="43"/>
      <c r="DO820" s="43"/>
      <c r="DP820" s="43"/>
    </row>
    <row r="821" spans="1:125" s="159" customFormat="1" ht="15" customHeight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3"/>
      <c r="AP821" s="43"/>
      <c r="AQ821" s="43"/>
      <c r="AR821" s="43"/>
      <c r="AS821" s="43"/>
      <c r="AT821" s="43"/>
      <c r="AU821" s="43"/>
      <c r="AV821" s="43"/>
      <c r="AW821" s="43"/>
      <c r="AX821" s="43"/>
      <c r="AY821" s="43"/>
      <c r="AZ821" s="43"/>
      <c r="BA821" s="186"/>
      <c r="BB821" s="43"/>
      <c r="BC821" s="186"/>
      <c r="BD821" s="208"/>
      <c r="BE821" s="43"/>
      <c r="BF821" s="43"/>
      <c r="BG821" s="43"/>
      <c r="BH821" s="43"/>
      <c r="BI821" s="43"/>
      <c r="BJ821" s="43"/>
      <c r="BK821" s="43"/>
      <c r="BL821" s="43"/>
      <c r="BM821" s="43"/>
      <c r="BN821" s="43"/>
      <c r="BO821" s="43"/>
      <c r="BP821" s="43"/>
      <c r="BQ821" s="43"/>
      <c r="BR821" s="43"/>
      <c r="BS821" s="43"/>
      <c r="BT821" s="43"/>
      <c r="BU821" s="43"/>
      <c r="BV821" s="43"/>
      <c r="BW821" s="43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3"/>
      <c r="CK821" s="43"/>
      <c r="CL821" s="43"/>
      <c r="CM821" s="43"/>
      <c r="CN821" s="43"/>
      <c r="CO821" s="43"/>
      <c r="CP821" s="43"/>
      <c r="CQ821" s="43"/>
      <c r="CR821" s="43"/>
      <c r="CS821" s="43"/>
      <c r="CT821" s="43"/>
      <c r="CU821" s="43"/>
      <c r="CV821" s="43"/>
      <c r="CW821" s="43"/>
      <c r="CX821" s="43"/>
      <c r="CY821" s="43"/>
      <c r="CZ821" s="43"/>
      <c r="DA821" s="43"/>
      <c r="DB821" s="43"/>
      <c r="DC821" s="43"/>
      <c r="DD821" s="43"/>
      <c r="DE821" s="43"/>
      <c r="DF821" s="43"/>
      <c r="DG821" s="43"/>
      <c r="DH821" s="43"/>
      <c r="DI821" s="43"/>
      <c r="DJ821" s="43"/>
      <c r="DK821" s="43"/>
      <c r="DL821" s="43"/>
      <c r="DM821" s="43"/>
      <c r="DN821" s="43"/>
      <c r="DO821" s="43"/>
      <c r="DP821" s="43"/>
    </row>
    <row r="822" spans="1:125">
      <c r="DQ822" s="159"/>
      <c r="DR822" s="159"/>
      <c r="DS822" s="159"/>
      <c r="DT822" s="159"/>
      <c r="DU822" s="159"/>
    </row>
    <row r="823" spans="1:125" s="159" customFormat="1" ht="15" customHeight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3"/>
      <c r="AP823" s="43"/>
      <c r="AQ823" s="43"/>
      <c r="AR823" s="43"/>
      <c r="AS823" s="43"/>
      <c r="AT823" s="43"/>
      <c r="AU823" s="43"/>
      <c r="AV823" s="43"/>
      <c r="AW823" s="43"/>
      <c r="AX823" s="43"/>
      <c r="AY823" s="43"/>
      <c r="AZ823" s="43"/>
      <c r="BA823" s="186"/>
      <c r="BB823" s="43"/>
      <c r="BC823" s="186"/>
      <c r="BD823" s="208"/>
      <c r="BE823" s="43"/>
      <c r="BF823" s="43"/>
      <c r="BG823" s="43"/>
      <c r="BH823" s="43"/>
      <c r="BI823" s="43"/>
      <c r="BJ823" s="43"/>
      <c r="BK823" s="43"/>
      <c r="BL823" s="43"/>
      <c r="BM823" s="43"/>
      <c r="BN823" s="43"/>
      <c r="BO823" s="43"/>
      <c r="BP823" s="43"/>
      <c r="BQ823" s="43"/>
      <c r="BR823" s="43"/>
      <c r="BS823" s="43"/>
      <c r="BT823" s="43"/>
      <c r="BU823" s="43"/>
      <c r="BV823" s="43"/>
      <c r="BW823" s="43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3"/>
      <c r="CK823" s="43"/>
      <c r="CL823" s="43"/>
      <c r="CM823" s="43"/>
      <c r="CN823" s="43"/>
      <c r="CO823" s="43"/>
      <c r="CP823" s="43"/>
      <c r="CQ823" s="43"/>
      <c r="CR823" s="43"/>
      <c r="CS823" s="43"/>
      <c r="CT823" s="43"/>
      <c r="CU823" s="43"/>
      <c r="CV823" s="43"/>
      <c r="CW823" s="43"/>
      <c r="CX823" s="43"/>
      <c r="CY823" s="43"/>
      <c r="CZ823" s="43"/>
      <c r="DA823" s="43"/>
      <c r="DB823" s="43"/>
      <c r="DC823" s="43"/>
      <c r="DD823" s="43"/>
      <c r="DE823" s="43"/>
      <c r="DF823" s="43"/>
      <c r="DG823" s="43"/>
      <c r="DH823" s="43"/>
      <c r="DI823" s="43"/>
      <c r="DJ823" s="43"/>
      <c r="DK823" s="43"/>
      <c r="DL823" s="43"/>
      <c r="DM823" s="43"/>
      <c r="DN823" s="43"/>
      <c r="DO823" s="43"/>
      <c r="DP823" s="43"/>
      <c r="DQ823" s="43"/>
      <c r="DR823" s="43"/>
      <c r="DS823" s="43"/>
      <c r="DT823" s="43"/>
      <c r="DU823" s="43"/>
    </row>
    <row r="824" spans="1:125" s="159" customFormat="1" ht="15" customHeight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3"/>
      <c r="AP824" s="43"/>
      <c r="AQ824" s="43"/>
      <c r="AR824" s="43"/>
      <c r="AS824" s="43"/>
      <c r="AT824" s="43"/>
      <c r="AU824" s="43"/>
      <c r="AV824" s="43"/>
      <c r="AW824" s="43"/>
      <c r="AX824" s="43"/>
      <c r="AY824" s="43"/>
      <c r="AZ824" s="43"/>
      <c r="BA824" s="186"/>
      <c r="BB824" s="43"/>
      <c r="BC824" s="186"/>
      <c r="BD824" s="208"/>
      <c r="BE824" s="43"/>
      <c r="BF824" s="43"/>
      <c r="BG824" s="43"/>
      <c r="BH824" s="43"/>
      <c r="BI824" s="43"/>
      <c r="BJ824" s="43"/>
      <c r="BK824" s="43"/>
      <c r="BL824" s="43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3"/>
      <c r="CK824" s="43"/>
      <c r="CL824" s="43"/>
      <c r="CM824" s="43"/>
      <c r="CN824" s="43"/>
      <c r="CO824" s="43"/>
      <c r="CP824" s="43"/>
      <c r="CQ824" s="43"/>
      <c r="CR824" s="43"/>
      <c r="CS824" s="43"/>
      <c r="CT824" s="43"/>
      <c r="CU824" s="43"/>
      <c r="CV824" s="43"/>
      <c r="CW824" s="43"/>
      <c r="CX824" s="43"/>
      <c r="CY824" s="43"/>
      <c r="CZ824" s="43"/>
      <c r="DA824" s="43"/>
      <c r="DB824" s="43"/>
      <c r="DC824" s="43"/>
      <c r="DD824" s="43"/>
      <c r="DE824" s="43"/>
      <c r="DF824" s="43"/>
      <c r="DG824" s="43"/>
      <c r="DH824" s="43"/>
      <c r="DI824" s="43"/>
      <c r="DJ824" s="43"/>
      <c r="DK824" s="43"/>
      <c r="DL824" s="43"/>
      <c r="DM824" s="43"/>
      <c r="DN824" s="43"/>
      <c r="DO824" s="43"/>
      <c r="DP824" s="43"/>
    </row>
    <row r="825" spans="1:125" s="159" customFormat="1" ht="15" customHeight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3"/>
      <c r="AP825" s="43"/>
      <c r="AQ825" s="43"/>
      <c r="AR825" s="43"/>
      <c r="AS825" s="43"/>
      <c r="AT825" s="43"/>
      <c r="AU825" s="43"/>
      <c r="AV825" s="43"/>
      <c r="AW825" s="43"/>
      <c r="AX825" s="43"/>
      <c r="AY825" s="43"/>
      <c r="AZ825" s="43"/>
      <c r="BA825" s="186"/>
      <c r="BB825" s="43"/>
      <c r="BC825" s="186"/>
      <c r="BD825" s="208"/>
      <c r="BE825" s="43"/>
      <c r="BF825" s="43"/>
      <c r="BG825" s="43"/>
      <c r="BH825" s="43"/>
      <c r="BI825" s="43"/>
      <c r="BJ825" s="43"/>
      <c r="BK825" s="43"/>
      <c r="BL825" s="43"/>
      <c r="BM825" s="43"/>
      <c r="BN825" s="43"/>
      <c r="BO825" s="43"/>
      <c r="BP825" s="43"/>
      <c r="BQ825" s="43"/>
      <c r="BR825" s="43"/>
      <c r="BS825" s="43"/>
      <c r="BT825" s="43"/>
      <c r="BU825" s="43"/>
      <c r="BV825" s="43"/>
      <c r="BW825" s="43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3"/>
      <c r="CK825" s="43"/>
      <c r="CL825" s="43"/>
      <c r="CM825" s="43"/>
      <c r="CN825" s="43"/>
      <c r="CO825" s="43"/>
      <c r="CP825" s="43"/>
      <c r="CQ825" s="43"/>
      <c r="CR825" s="43"/>
      <c r="CS825" s="43"/>
      <c r="CT825" s="43"/>
      <c r="CU825" s="43"/>
      <c r="CV825" s="43"/>
      <c r="CW825" s="43"/>
      <c r="CX825" s="43"/>
      <c r="CY825" s="43"/>
      <c r="CZ825" s="43"/>
      <c r="DA825" s="43"/>
      <c r="DB825" s="43"/>
      <c r="DC825" s="43"/>
      <c r="DD825" s="43"/>
      <c r="DE825" s="43"/>
      <c r="DF825" s="43"/>
      <c r="DG825" s="43"/>
      <c r="DH825" s="43"/>
      <c r="DI825" s="43"/>
      <c r="DJ825" s="43"/>
      <c r="DK825" s="43"/>
      <c r="DL825" s="43"/>
      <c r="DM825" s="43"/>
      <c r="DN825" s="43"/>
      <c r="DO825" s="43"/>
      <c r="DP825" s="43"/>
    </row>
    <row r="826" spans="1:125" s="159" customFormat="1" ht="15" customHeight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3"/>
      <c r="AP826" s="43"/>
      <c r="AQ826" s="43"/>
      <c r="AR826" s="43"/>
      <c r="AS826" s="43"/>
      <c r="AT826" s="43"/>
      <c r="AU826" s="43"/>
      <c r="AV826" s="43"/>
      <c r="AW826" s="43"/>
      <c r="AX826" s="43"/>
      <c r="AY826" s="43"/>
      <c r="AZ826" s="43"/>
      <c r="BA826" s="186"/>
      <c r="BB826" s="43"/>
      <c r="BC826" s="186"/>
      <c r="BD826" s="208"/>
      <c r="BE826" s="43"/>
      <c r="BF826" s="43"/>
      <c r="BG826" s="43"/>
      <c r="BH826" s="43"/>
      <c r="BI826" s="43"/>
      <c r="BJ826" s="43"/>
      <c r="BK826" s="43"/>
      <c r="BL826" s="43"/>
      <c r="BM826" s="43"/>
      <c r="BN826" s="43"/>
      <c r="BO826" s="43"/>
      <c r="BP826" s="43"/>
      <c r="BQ826" s="43"/>
      <c r="BR826" s="43"/>
      <c r="BS826" s="43"/>
      <c r="BT826" s="43"/>
      <c r="BU826" s="43"/>
      <c r="BV826" s="43"/>
      <c r="BW826" s="43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3"/>
      <c r="CK826" s="43"/>
      <c r="CL826" s="43"/>
      <c r="CM826" s="43"/>
      <c r="CN826" s="43"/>
      <c r="CO826" s="43"/>
      <c r="CP826" s="43"/>
      <c r="CQ826" s="43"/>
      <c r="CR826" s="43"/>
      <c r="CS826" s="43"/>
      <c r="CT826" s="43"/>
      <c r="CU826" s="43"/>
      <c r="CV826" s="43"/>
      <c r="CW826" s="43"/>
      <c r="CX826" s="43"/>
      <c r="CY826" s="43"/>
      <c r="CZ826" s="43"/>
      <c r="DA826" s="43"/>
      <c r="DB826" s="43"/>
      <c r="DC826" s="43"/>
      <c r="DD826" s="43"/>
      <c r="DE826" s="43"/>
      <c r="DF826" s="43"/>
      <c r="DG826" s="43"/>
      <c r="DH826" s="43"/>
      <c r="DI826" s="43"/>
      <c r="DJ826" s="43"/>
      <c r="DK826" s="43"/>
      <c r="DL826" s="43"/>
      <c r="DM826" s="43"/>
      <c r="DN826" s="43"/>
      <c r="DO826" s="43"/>
      <c r="DP826" s="43"/>
    </row>
    <row r="827" spans="1:125" s="159" customFormat="1" ht="15" customHeight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3"/>
      <c r="AP827" s="43"/>
      <c r="AQ827" s="43"/>
      <c r="AR827" s="43"/>
      <c r="AS827" s="43"/>
      <c r="AT827" s="43"/>
      <c r="AU827" s="43"/>
      <c r="AV827" s="43"/>
      <c r="AW827" s="43"/>
      <c r="AX827" s="43"/>
      <c r="AY827" s="43"/>
      <c r="AZ827" s="43"/>
      <c r="BA827" s="186"/>
      <c r="BB827" s="43"/>
      <c r="BC827" s="186"/>
      <c r="BD827" s="208"/>
      <c r="BE827" s="43"/>
      <c r="BF827" s="43"/>
      <c r="BG827" s="43"/>
      <c r="BH827" s="43"/>
      <c r="BI827" s="43"/>
      <c r="BJ827" s="43"/>
      <c r="BK827" s="43"/>
      <c r="BL827" s="43"/>
      <c r="BM827" s="43"/>
      <c r="BN827" s="43"/>
      <c r="BO827" s="43"/>
      <c r="BP827" s="43"/>
      <c r="BQ827" s="43"/>
      <c r="BR827" s="43"/>
      <c r="BS827" s="43"/>
      <c r="BT827" s="43"/>
      <c r="BU827" s="43"/>
      <c r="BV827" s="43"/>
      <c r="BW827" s="43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3"/>
      <c r="CK827" s="43"/>
      <c r="CL827" s="43"/>
      <c r="CM827" s="43"/>
      <c r="CN827" s="43"/>
      <c r="CO827" s="43"/>
      <c r="CP827" s="43"/>
      <c r="CQ827" s="43"/>
      <c r="CR827" s="43"/>
      <c r="CS827" s="43"/>
      <c r="CT827" s="43"/>
      <c r="CU827" s="43"/>
      <c r="CV827" s="43"/>
      <c r="CW827" s="43"/>
      <c r="CX827" s="43"/>
      <c r="CY827" s="43"/>
      <c r="CZ827" s="43"/>
      <c r="DA827" s="43"/>
      <c r="DB827" s="43"/>
      <c r="DC827" s="43"/>
      <c r="DD827" s="43"/>
      <c r="DE827" s="43"/>
      <c r="DF827" s="43"/>
      <c r="DG827" s="43"/>
      <c r="DH827" s="43"/>
      <c r="DI827" s="43"/>
      <c r="DJ827" s="43"/>
      <c r="DK827" s="43"/>
      <c r="DL827" s="43"/>
      <c r="DM827" s="43"/>
      <c r="DN827" s="43"/>
      <c r="DO827" s="43"/>
      <c r="DP827" s="43"/>
    </row>
    <row r="828" spans="1:125" s="159" customFormat="1" ht="15" customHeight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3"/>
      <c r="AP828" s="43"/>
      <c r="AQ828" s="43"/>
      <c r="AR828" s="43"/>
      <c r="AS828" s="43"/>
      <c r="AT828" s="43"/>
      <c r="AU828" s="43"/>
      <c r="AV828" s="43"/>
      <c r="AW828" s="43"/>
      <c r="AX828" s="43"/>
      <c r="AY828" s="43"/>
      <c r="AZ828" s="43"/>
      <c r="BA828" s="186"/>
      <c r="BB828" s="43"/>
      <c r="BC828" s="186"/>
      <c r="BD828" s="208"/>
      <c r="BE828" s="43"/>
      <c r="BF828" s="43"/>
      <c r="BG828" s="43"/>
      <c r="BH828" s="43"/>
      <c r="BI828" s="43"/>
      <c r="BJ828" s="43"/>
      <c r="BK828" s="43"/>
      <c r="BL828" s="43"/>
      <c r="BM828" s="43"/>
      <c r="BN828" s="43"/>
      <c r="BO828" s="43"/>
      <c r="BP828" s="43"/>
      <c r="BQ828" s="43"/>
      <c r="BR828" s="43"/>
      <c r="BS828" s="43"/>
      <c r="BT828" s="43"/>
      <c r="BU828" s="43"/>
      <c r="BV828" s="43"/>
      <c r="BW828" s="43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3"/>
      <c r="CK828" s="43"/>
      <c r="CL828" s="43"/>
      <c r="CM828" s="43"/>
      <c r="CN828" s="43"/>
      <c r="CO828" s="43"/>
      <c r="CP828" s="43"/>
      <c r="CQ828" s="43"/>
      <c r="CR828" s="43"/>
      <c r="CS828" s="43"/>
      <c r="CT828" s="43"/>
      <c r="CU828" s="43"/>
      <c r="CV828" s="43"/>
      <c r="CW828" s="43"/>
      <c r="CX828" s="43"/>
      <c r="CY828" s="43"/>
      <c r="CZ828" s="43"/>
      <c r="DA828" s="43"/>
      <c r="DB828" s="43"/>
      <c r="DC828" s="43"/>
      <c r="DD828" s="43"/>
      <c r="DE828" s="43"/>
      <c r="DF828" s="43"/>
      <c r="DG828" s="43"/>
      <c r="DH828" s="43"/>
      <c r="DI828" s="43"/>
      <c r="DJ828" s="43"/>
      <c r="DK828" s="43"/>
      <c r="DL828" s="43"/>
      <c r="DM828" s="43"/>
      <c r="DN828" s="43"/>
      <c r="DO828" s="43"/>
      <c r="DP828" s="43"/>
    </row>
    <row r="829" spans="1:125" s="159" customFormat="1" ht="15" customHeight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3"/>
      <c r="AP829" s="43"/>
      <c r="AQ829" s="43"/>
      <c r="AR829" s="43"/>
      <c r="AS829" s="43"/>
      <c r="AT829" s="43"/>
      <c r="AU829" s="43"/>
      <c r="AV829" s="43"/>
      <c r="AW829" s="43"/>
      <c r="AX829" s="43"/>
      <c r="AY829" s="43"/>
      <c r="AZ829" s="43"/>
      <c r="BA829" s="186"/>
      <c r="BB829" s="43"/>
      <c r="BC829" s="186"/>
      <c r="BD829" s="208"/>
      <c r="BE829" s="43"/>
      <c r="BF829" s="43"/>
      <c r="BG829" s="43"/>
      <c r="BH829" s="43"/>
      <c r="BI829" s="43"/>
      <c r="BJ829" s="43"/>
      <c r="BK829" s="43"/>
      <c r="BL829" s="43"/>
      <c r="BM829" s="43"/>
      <c r="BN829" s="43"/>
      <c r="BO829" s="43"/>
      <c r="BP829" s="43"/>
      <c r="BQ829" s="43"/>
      <c r="BR829" s="43"/>
      <c r="BS829" s="43"/>
      <c r="BT829" s="43"/>
      <c r="BU829" s="43"/>
      <c r="BV829" s="43"/>
      <c r="BW829" s="43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3"/>
      <c r="CK829" s="43"/>
      <c r="CL829" s="43"/>
      <c r="CM829" s="43"/>
      <c r="CN829" s="43"/>
      <c r="CO829" s="43"/>
      <c r="CP829" s="43"/>
      <c r="CQ829" s="43"/>
      <c r="CR829" s="43"/>
      <c r="CS829" s="43"/>
      <c r="CT829" s="43"/>
      <c r="CU829" s="43"/>
      <c r="CV829" s="43"/>
      <c r="CW829" s="43"/>
      <c r="CX829" s="43"/>
      <c r="CY829" s="43"/>
      <c r="CZ829" s="43"/>
      <c r="DA829" s="43"/>
      <c r="DB829" s="43"/>
      <c r="DC829" s="43"/>
      <c r="DD829" s="43"/>
      <c r="DE829" s="43"/>
      <c r="DF829" s="43"/>
      <c r="DG829" s="43"/>
      <c r="DH829" s="43"/>
      <c r="DI829" s="43"/>
      <c r="DJ829" s="43"/>
      <c r="DK829" s="43"/>
      <c r="DL829" s="43"/>
      <c r="DM829" s="43"/>
      <c r="DN829" s="43"/>
      <c r="DO829" s="43"/>
      <c r="DP829" s="43"/>
    </row>
    <row r="830" spans="1:125">
      <c r="DQ830" s="159"/>
      <c r="DR830" s="159"/>
      <c r="DS830" s="159"/>
      <c r="DT830" s="159"/>
      <c r="DU830" s="159"/>
    </row>
    <row r="831" spans="1:125" s="159" customFormat="1" ht="15" customHeight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3"/>
      <c r="AP831" s="43"/>
      <c r="AQ831" s="43"/>
      <c r="AR831" s="43"/>
      <c r="AS831" s="43"/>
      <c r="AT831" s="43"/>
      <c r="AU831" s="43"/>
      <c r="AV831" s="43"/>
      <c r="AW831" s="43"/>
      <c r="AX831" s="43"/>
      <c r="AY831" s="43"/>
      <c r="AZ831" s="43"/>
      <c r="BA831" s="186"/>
      <c r="BB831" s="43"/>
      <c r="BC831" s="186"/>
      <c r="BD831" s="208"/>
      <c r="BE831" s="43"/>
      <c r="BF831" s="43"/>
      <c r="BG831" s="43"/>
      <c r="BH831" s="43"/>
      <c r="BI831" s="43"/>
      <c r="BJ831" s="43"/>
      <c r="BK831" s="43"/>
      <c r="BL831" s="43"/>
      <c r="BM831" s="43"/>
      <c r="BN831" s="43"/>
      <c r="BO831" s="43"/>
      <c r="BP831" s="43"/>
      <c r="BQ831" s="43"/>
      <c r="BR831" s="43"/>
      <c r="BS831" s="43"/>
      <c r="BT831" s="43"/>
      <c r="BU831" s="43"/>
      <c r="BV831" s="43"/>
      <c r="BW831" s="43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3"/>
      <c r="CK831" s="43"/>
      <c r="CL831" s="43"/>
      <c r="CM831" s="43"/>
      <c r="CN831" s="43"/>
      <c r="CO831" s="43"/>
      <c r="CP831" s="43"/>
      <c r="CQ831" s="43"/>
      <c r="CR831" s="43"/>
      <c r="CS831" s="43"/>
      <c r="CT831" s="43"/>
      <c r="CU831" s="43"/>
      <c r="CV831" s="43"/>
      <c r="CW831" s="43"/>
      <c r="CX831" s="43"/>
      <c r="CY831" s="43"/>
      <c r="CZ831" s="43"/>
      <c r="DA831" s="43"/>
      <c r="DB831" s="43"/>
      <c r="DC831" s="43"/>
      <c r="DD831" s="43"/>
      <c r="DE831" s="43"/>
      <c r="DF831" s="43"/>
      <c r="DG831" s="43"/>
      <c r="DH831" s="43"/>
      <c r="DI831" s="43"/>
      <c r="DJ831" s="43"/>
      <c r="DK831" s="43"/>
      <c r="DL831" s="43"/>
      <c r="DM831" s="43"/>
      <c r="DN831" s="43"/>
      <c r="DO831" s="43"/>
      <c r="DP831" s="43"/>
      <c r="DQ831" s="43"/>
      <c r="DR831" s="43"/>
      <c r="DS831" s="43"/>
      <c r="DT831" s="43"/>
      <c r="DU831" s="43"/>
    </row>
    <row r="832" spans="1:125" s="159" customFormat="1" ht="1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3"/>
      <c r="AP832" s="43"/>
      <c r="AQ832" s="43"/>
      <c r="AR832" s="43"/>
      <c r="AS832" s="43"/>
      <c r="AT832" s="43"/>
      <c r="AU832" s="43"/>
      <c r="AV832" s="43"/>
      <c r="AW832" s="43"/>
      <c r="AX832" s="43"/>
      <c r="AY832" s="43"/>
      <c r="AZ832" s="43"/>
      <c r="BA832" s="186"/>
      <c r="BB832" s="43"/>
      <c r="BC832" s="186"/>
      <c r="BD832" s="208"/>
      <c r="BE832" s="43"/>
      <c r="BF832" s="43"/>
      <c r="BG832" s="43"/>
      <c r="BH832" s="43"/>
      <c r="BI832" s="43"/>
      <c r="BJ832" s="43"/>
      <c r="BK832" s="43"/>
      <c r="BL832" s="43"/>
      <c r="BM832" s="43"/>
      <c r="BN832" s="43"/>
      <c r="BO832" s="43"/>
      <c r="BP832" s="43"/>
      <c r="BQ832" s="43"/>
      <c r="BR832" s="43"/>
      <c r="BS832" s="43"/>
      <c r="BT832" s="43"/>
      <c r="BU832" s="43"/>
      <c r="BV832" s="43"/>
      <c r="BW832" s="43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3"/>
      <c r="CK832" s="43"/>
      <c r="CL832" s="43"/>
      <c r="CM832" s="43"/>
      <c r="CN832" s="43"/>
      <c r="CO832" s="43"/>
      <c r="CP832" s="43"/>
      <c r="CQ832" s="43"/>
      <c r="CR832" s="43"/>
      <c r="CS832" s="43"/>
      <c r="CT832" s="43"/>
      <c r="CU832" s="43"/>
      <c r="CV832" s="43"/>
      <c r="CW832" s="43"/>
      <c r="CX832" s="43"/>
      <c r="CY832" s="43"/>
      <c r="CZ832" s="43"/>
      <c r="DA832" s="43"/>
      <c r="DB832" s="43"/>
      <c r="DC832" s="43"/>
      <c r="DD832" s="43"/>
      <c r="DE832" s="43"/>
      <c r="DF832" s="43"/>
      <c r="DG832" s="43"/>
      <c r="DH832" s="43"/>
      <c r="DI832" s="43"/>
      <c r="DJ832" s="43"/>
      <c r="DK832" s="43"/>
      <c r="DL832" s="43"/>
      <c r="DM832" s="43"/>
      <c r="DN832" s="43"/>
      <c r="DO832" s="43"/>
      <c r="DP832" s="43"/>
    </row>
    <row r="833" spans="1:125" s="159" customFormat="1" ht="1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3"/>
      <c r="AP833" s="43"/>
      <c r="AQ833" s="43"/>
      <c r="AR833" s="43"/>
      <c r="AS833" s="43"/>
      <c r="AT833" s="43"/>
      <c r="AU833" s="43"/>
      <c r="AV833" s="43"/>
      <c r="AW833" s="43"/>
      <c r="AX833" s="43"/>
      <c r="AY833" s="43"/>
      <c r="AZ833" s="43"/>
      <c r="BA833" s="186"/>
      <c r="BB833" s="43"/>
      <c r="BC833" s="186"/>
      <c r="BD833" s="208"/>
      <c r="BE833" s="43"/>
      <c r="BF833" s="43"/>
      <c r="BG833" s="43"/>
      <c r="BH833" s="43"/>
      <c r="BI833" s="43"/>
      <c r="BJ833" s="43"/>
      <c r="BK833" s="43"/>
      <c r="BL833" s="43"/>
      <c r="BM833" s="43"/>
      <c r="BN833" s="43"/>
      <c r="BO833" s="43"/>
      <c r="BP833" s="43"/>
      <c r="BQ833" s="43"/>
      <c r="BR833" s="43"/>
      <c r="BS833" s="43"/>
      <c r="BT833" s="43"/>
      <c r="BU833" s="43"/>
      <c r="BV833" s="43"/>
      <c r="BW833" s="43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3"/>
      <c r="CK833" s="43"/>
      <c r="CL833" s="43"/>
      <c r="CM833" s="43"/>
      <c r="CN833" s="43"/>
      <c r="CO833" s="43"/>
      <c r="CP833" s="43"/>
      <c r="CQ833" s="43"/>
      <c r="CR833" s="43"/>
      <c r="CS833" s="43"/>
      <c r="CT833" s="43"/>
      <c r="CU833" s="43"/>
      <c r="CV833" s="43"/>
      <c r="CW833" s="43"/>
      <c r="CX833" s="43"/>
      <c r="CY833" s="43"/>
      <c r="CZ833" s="43"/>
      <c r="DA833" s="43"/>
      <c r="DB833" s="43"/>
      <c r="DC833" s="43"/>
      <c r="DD833" s="43"/>
      <c r="DE833" s="43"/>
      <c r="DF833" s="43"/>
      <c r="DG833" s="43"/>
      <c r="DH833" s="43"/>
      <c r="DI833" s="43"/>
      <c r="DJ833" s="43"/>
      <c r="DK833" s="43"/>
      <c r="DL833" s="43"/>
      <c r="DM833" s="43"/>
      <c r="DN833" s="43"/>
      <c r="DO833" s="43"/>
      <c r="DP833" s="43"/>
    </row>
    <row r="834" spans="1:125" s="159" customFormat="1" ht="1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3"/>
      <c r="AP834" s="43"/>
      <c r="AQ834" s="43"/>
      <c r="AR834" s="43"/>
      <c r="AS834" s="43"/>
      <c r="AT834" s="43"/>
      <c r="AU834" s="43"/>
      <c r="AV834" s="43"/>
      <c r="AW834" s="43"/>
      <c r="AX834" s="43"/>
      <c r="AY834" s="43"/>
      <c r="AZ834" s="43"/>
      <c r="BA834" s="186"/>
      <c r="BB834" s="43"/>
      <c r="BC834" s="186"/>
      <c r="BD834" s="208"/>
      <c r="BE834" s="43"/>
      <c r="BF834" s="43"/>
      <c r="BG834" s="43"/>
      <c r="BH834" s="43"/>
      <c r="BI834" s="43"/>
      <c r="BJ834" s="43"/>
      <c r="BK834" s="43"/>
      <c r="BL834" s="43"/>
      <c r="BM834" s="43"/>
      <c r="BN834" s="43"/>
      <c r="BO834" s="43"/>
      <c r="BP834" s="43"/>
      <c r="BQ834" s="43"/>
      <c r="BR834" s="43"/>
      <c r="BS834" s="43"/>
      <c r="BT834" s="43"/>
      <c r="BU834" s="43"/>
      <c r="BV834" s="43"/>
      <c r="BW834" s="43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3"/>
      <c r="CK834" s="43"/>
      <c r="CL834" s="43"/>
      <c r="CM834" s="43"/>
      <c r="CN834" s="43"/>
      <c r="CO834" s="43"/>
      <c r="CP834" s="43"/>
      <c r="CQ834" s="43"/>
      <c r="CR834" s="43"/>
      <c r="CS834" s="43"/>
      <c r="CT834" s="43"/>
      <c r="CU834" s="43"/>
      <c r="CV834" s="43"/>
      <c r="CW834" s="43"/>
      <c r="CX834" s="43"/>
      <c r="CY834" s="43"/>
      <c r="CZ834" s="43"/>
      <c r="DA834" s="43"/>
      <c r="DB834" s="43"/>
      <c r="DC834" s="43"/>
      <c r="DD834" s="43"/>
      <c r="DE834" s="43"/>
      <c r="DF834" s="43"/>
      <c r="DG834" s="43"/>
      <c r="DH834" s="43"/>
      <c r="DI834" s="43"/>
      <c r="DJ834" s="43"/>
      <c r="DK834" s="43"/>
      <c r="DL834" s="43"/>
      <c r="DM834" s="43"/>
      <c r="DN834" s="43"/>
      <c r="DO834" s="43"/>
      <c r="DP834" s="43"/>
    </row>
    <row r="835" spans="1:125" ht="15" customHeight="1">
      <c r="DQ835" s="159"/>
      <c r="DR835" s="159"/>
      <c r="DS835" s="159"/>
      <c r="DT835" s="159"/>
      <c r="DU835" s="159"/>
    </row>
    <row r="836" spans="1:125" s="159" customFormat="1" ht="1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3"/>
      <c r="AP836" s="43"/>
      <c r="AQ836" s="43"/>
      <c r="AR836" s="43"/>
      <c r="AS836" s="43"/>
      <c r="AT836" s="43"/>
      <c r="AU836" s="43"/>
      <c r="AV836" s="43"/>
      <c r="AW836" s="43"/>
      <c r="AX836" s="43"/>
      <c r="AY836" s="43"/>
      <c r="AZ836" s="43"/>
      <c r="BA836" s="186"/>
      <c r="BB836" s="43"/>
      <c r="BC836" s="186"/>
      <c r="BD836" s="208"/>
      <c r="BE836" s="43"/>
      <c r="BF836" s="43"/>
      <c r="BG836" s="43"/>
      <c r="BH836" s="43"/>
      <c r="BI836" s="43"/>
      <c r="BJ836" s="43"/>
      <c r="BK836" s="43"/>
      <c r="BL836" s="43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3"/>
      <c r="CK836" s="43"/>
      <c r="CL836" s="43"/>
      <c r="CM836" s="43"/>
      <c r="CN836" s="43"/>
      <c r="CO836" s="43"/>
      <c r="CP836" s="43"/>
      <c r="CQ836" s="43"/>
      <c r="CR836" s="43"/>
      <c r="CS836" s="43"/>
      <c r="CT836" s="43"/>
      <c r="CU836" s="43"/>
      <c r="CV836" s="43"/>
      <c r="CW836" s="43"/>
      <c r="CX836" s="43"/>
      <c r="CY836" s="43"/>
      <c r="CZ836" s="43"/>
      <c r="DA836" s="43"/>
      <c r="DB836" s="43"/>
      <c r="DC836" s="43"/>
      <c r="DD836" s="43"/>
      <c r="DE836" s="43"/>
      <c r="DF836" s="43"/>
      <c r="DG836" s="43"/>
      <c r="DH836" s="43"/>
      <c r="DI836" s="43"/>
      <c r="DJ836" s="43"/>
      <c r="DK836" s="43"/>
      <c r="DL836" s="43"/>
      <c r="DM836" s="43"/>
      <c r="DN836" s="43"/>
      <c r="DO836" s="43"/>
      <c r="DP836" s="43"/>
      <c r="DQ836" s="43"/>
      <c r="DR836" s="43"/>
      <c r="DS836" s="43"/>
      <c r="DT836" s="43"/>
      <c r="DU836" s="43"/>
    </row>
    <row r="837" spans="1:125" s="159" customFormat="1" ht="1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3"/>
      <c r="AP837" s="43"/>
      <c r="AQ837" s="43"/>
      <c r="AR837" s="43"/>
      <c r="AS837" s="43"/>
      <c r="AT837" s="43"/>
      <c r="AU837" s="43"/>
      <c r="AV837" s="43"/>
      <c r="AW837" s="43"/>
      <c r="AX837" s="43"/>
      <c r="AY837" s="43"/>
      <c r="AZ837" s="43"/>
      <c r="BA837" s="186"/>
      <c r="BB837" s="43"/>
      <c r="BC837" s="186"/>
      <c r="BD837" s="208"/>
      <c r="BE837" s="43"/>
      <c r="BF837" s="43"/>
      <c r="BG837" s="43"/>
      <c r="BH837" s="43"/>
      <c r="BI837" s="43"/>
      <c r="BJ837" s="43"/>
      <c r="BK837" s="43"/>
      <c r="BL837" s="43"/>
      <c r="BM837" s="43"/>
      <c r="BN837" s="43"/>
      <c r="BO837" s="43"/>
      <c r="BP837" s="43"/>
      <c r="BQ837" s="43"/>
      <c r="BR837" s="43"/>
      <c r="BS837" s="43"/>
      <c r="BT837" s="43"/>
      <c r="BU837" s="43"/>
      <c r="BV837" s="43"/>
      <c r="BW837" s="43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3"/>
      <c r="CK837" s="43"/>
      <c r="CL837" s="43"/>
      <c r="CM837" s="43"/>
      <c r="CN837" s="43"/>
      <c r="CO837" s="43"/>
      <c r="CP837" s="43"/>
      <c r="CQ837" s="43"/>
      <c r="CR837" s="43"/>
      <c r="CS837" s="43"/>
      <c r="CT837" s="43"/>
      <c r="CU837" s="43"/>
      <c r="CV837" s="43"/>
      <c r="CW837" s="43"/>
      <c r="CX837" s="43"/>
      <c r="CY837" s="43"/>
      <c r="CZ837" s="43"/>
      <c r="DA837" s="43"/>
      <c r="DB837" s="43"/>
      <c r="DC837" s="43"/>
      <c r="DD837" s="43"/>
      <c r="DE837" s="43"/>
      <c r="DF837" s="43"/>
      <c r="DG837" s="43"/>
      <c r="DH837" s="43"/>
      <c r="DI837" s="43"/>
      <c r="DJ837" s="43"/>
      <c r="DK837" s="43"/>
      <c r="DL837" s="43"/>
      <c r="DM837" s="43"/>
      <c r="DN837" s="43"/>
      <c r="DO837" s="43"/>
      <c r="DP837" s="43"/>
    </row>
    <row r="838" spans="1:125">
      <c r="DQ838" s="159"/>
      <c r="DR838" s="159"/>
      <c r="DS838" s="159"/>
      <c r="DT838" s="159"/>
      <c r="DU838" s="159"/>
    </row>
    <row r="839" spans="1:125" s="159" customFormat="1" ht="1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  <c r="AT839" s="43"/>
      <c r="AU839" s="43"/>
      <c r="AV839" s="43"/>
      <c r="AW839" s="43"/>
      <c r="AX839" s="43"/>
      <c r="AY839" s="43"/>
      <c r="AZ839" s="43"/>
      <c r="BA839" s="186"/>
      <c r="BB839" s="43"/>
      <c r="BC839" s="186"/>
      <c r="BD839" s="208"/>
      <c r="BE839" s="43"/>
      <c r="BF839" s="43"/>
      <c r="BG839" s="43"/>
      <c r="BH839" s="43"/>
      <c r="BI839" s="43"/>
      <c r="BJ839" s="43"/>
      <c r="BK839" s="43"/>
      <c r="BL839" s="43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3"/>
      <c r="CK839" s="43"/>
      <c r="CL839" s="43"/>
      <c r="CM839" s="43"/>
      <c r="CN839" s="43"/>
      <c r="CO839" s="43"/>
      <c r="CP839" s="43"/>
      <c r="CQ839" s="43"/>
      <c r="CR839" s="43"/>
      <c r="CS839" s="43"/>
      <c r="CT839" s="43"/>
      <c r="CU839" s="43"/>
      <c r="CV839" s="43"/>
      <c r="CW839" s="43"/>
      <c r="CX839" s="43"/>
      <c r="CY839" s="43"/>
      <c r="CZ839" s="43"/>
      <c r="DA839" s="43"/>
      <c r="DB839" s="43"/>
      <c r="DC839" s="43"/>
      <c r="DD839" s="43"/>
      <c r="DE839" s="43"/>
      <c r="DF839" s="43"/>
      <c r="DG839" s="43"/>
      <c r="DH839" s="43"/>
      <c r="DI839" s="43"/>
      <c r="DJ839" s="43"/>
      <c r="DK839" s="43"/>
      <c r="DL839" s="43"/>
      <c r="DM839" s="43"/>
      <c r="DN839" s="43"/>
      <c r="DO839" s="43"/>
      <c r="DP839" s="43"/>
      <c r="DQ839" s="43"/>
      <c r="DR839" s="43"/>
      <c r="DS839" s="43"/>
      <c r="DT839" s="43"/>
      <c r="DU839" s="43"/>
    </row>
    <row r="840" spans="1:125" s="159" customFormat="1" ht="1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3"/>
      <c r="AP840" s="43"/>
      <c r="AQ840" s="43"/>
      <c r="AR840" s="43"/>
      <c r="AS840" s="43"/>
      <c r="AT840" s="43"/>
      <c r="AU840" s="43"/>
      <c r="AV840" s="43"/>
      <c r="AW840" s="43"/>
      <c r="AX840" s="43"/>
      <c r="AY840" s="43"/>
      <c r="AZ840" s="43"/>
      <c r="BA840" s="186"/>
      <c r="BB840" s="43"/>
      <c r="BC840" s="186"/>
      <c r="BD840" s="208"/>
      <c r="BE840" s="43"/>
      <c r="BF840" s="43"/>
      <c r="BG840" s="43"/>
      <c r="BH840" s="43"/>
      <c r="BI840" s="43"/>
      <c r="BJ840" s="43"/>
      <c r="BK840" s="43"/>
      <c r="BL840" s="43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3"/>
      <c r="CK840" s="43"/>
      <c r="CL840" s="43"/>
      <c r="CM840" s="43"/>
      <c r="CN840" s="43"/>
      <c r="CO840" s="43"/>
      <c r="CP840" s="43"/>
      <c r="CQ840" s="43"/>
      <c r="CR840" s="43"/>
      <c r="CS840" s="43"/>
      <c r="CT840" s="43"/>
      <c r="CU840" s="43"/>
      <c r="CV840" s="43"/>
      <c r="CW840" s="43"/>
      <c r="CX840" s="43"/>
      <c r="CY840" s="43"/>
      <c r="CZ840" s="43"/>
      <c r="DA840" s="43"/>
      <c r="DB840" s="43"/>
      <c r="DC840" s="43"/>
      <c r="DD840" s="43"/>
      <c r="DE840" s="43"/>
      <c r="DF840" s="43"/>
      <c r="DG840" s="43"/>
      <c r="DH840" s="43"/>
      <c r="DI840" s="43"/>
      <c r="DJ840" s="43"/>
      <c r="DK840" s="43"/>
      <c r="DL840" s="43"/>
      <c r="DM840" s="43"/>
      <c r="DN840" s="43"/>
      <c r="DO840" s="43"/>
      <c r="DP840" s="43"/>
    </row>
    <row r="841" spans="1:125" s="159" customFormat="1" ht="1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3"/>
      <c r="AP841" s="43"/>
      <c r="AQ841" s="43"/>
      <c r="AR841" s="43"/>
      <c r="AS841" s="43"/>
      <c r="AT841" s="43"/>
      <c r="AU841" s="43"/>
      <c r="AV841" s="43"/>
      <c r="AW841" s="43"/>
      <c r="AX841" s="43"/>
      <c r="AY841" s="43"/>
      <c r="AZ841" s="43"/>
      <c r="BA841" s="186"/>
      <c r="BB841" s="43"/>
      <c r="BC841" s="186"/>
      <c r="BD841" s="208"/>
      <c r="BE841" s="43"/>
      <c r="BF841" s="43"/>
      <c r="BG841" s="43"/>
      <c r="BH841" s="43"/>
      <c r="BI841" s="43"/>
      <c r="BJ841" s="43"/>
      <c r="BK841" s="43"/>
      <c r="BL841" s="43"/>
      <c r="BM841" s="43"/>
      <c r="BN841" s="43"/>
      <c r="BO841" s="43"/>
      <c r="BP841" s="43"/>
      <c r="BQ841" s="43"/>
      <c r="BR841" s="43"/>
      <c r="BS841" s="43"/>
      <c r="BT841" s="43"/>
      <c r="BU841" s="43"/>
      <c r="BV841" s="43"/>
      <c r="BW841" s="43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3"/>
      <c r="CK841" s="43"/>
      <c r="CL841" s="43"/>
      <c r="CM841" s="43"/>
      <c r="CN841" s="43"/>
      <c r="CO841" s="43"/>
      <c r="CP841" s="43"/>
      <c r="CQ841" s="43"/>
      <c r="CR841" s="43"/>
      <c r="CS841" s="43"/>
      <c r="CT841" s="43"/>
      <c r="CU841" s="43"/>
      <c r="CV841" s="43"/>
      <c r="CW841" s="43"/>
      <c r="CX841" s="43"/>
      <c r="CY841" s="43"/>
      <c r="CZ841" s="43"/>
      <c r="DA841" s="43"/>
      <c r="DB841" s="43"/>
      <c r="DC841" s="43"/>
      <c r="DD841" s="43"/>
      <c r="DE841" s="43"/>
      <c r="DF841" s="43"/>
      <c r="DG841" s="43"/>
      <c r="DH841" s="43"/>
      <c r="DI841" s="43"/>
      <c r="DJ841" s="43"/>
      <c r="DK841" s="43"/>
      <c r="DL841" s="43"/>
      <c r="DM841" s="43"/>
      <c r="DN841" s="43"/>
      <c r="DO841" s="43"/>
      <c r="DP841" s="43"/>
    </row>
    <row r="842" spans="1:125" s="159" customFormat="1" ht="1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  <c r="AT842" s="43"/>
      <c r="AU842" s="43"/>
      <c r="AV842" s="43"/>
      <c r="AW842" s="43"/>
      <c r="AX842" s="43"/>
      <c r="AY842" s="43"/>
      <c r="AZ842" s="43"/>
      <c r="BA842" s="186"/>
      <c r="BB842" s="43"/>
      <c r="BC842" s="186"/>
      <c r="BD842" s="208"/>
      <c r="BE842" s="43"/>
      <c r="BF842" s="43"/>
      <c r="BG842" s="43"/>
      <c r="BH842" s="43"/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3"/>
      <c r="CK842" s="43"/>
      <c r="CL842" s="43"/>
      <c r="CM842" s="43"/>
      <c r="CN842" s="43"/>
      <c r="CO842" s="43"/>
      <c r="CP842" s="43"/>
      <c r="CQ842" s="43"/>
      <c r="CR842" s="43"/>
      <c r="CS842" s="43"/>
      <c r="CT842" s="43"/>
      <c r="CU842" s="43"/>
      <c r="CV842" s="43"/>
      <c r="CW842" s="43"/>
      <c r="CX842" s="43"/>
      <c r="CY842" s="43"/>
      <c r="CZ842" s="43"/>
      <c r="DA842" s="43"/>
      <c r="DB842" s="43"/>
      <c r="DC842" s="43"/>
      <c r="DD842" s="43"/>
      <c r="DE842" s="43"/>
      <c r="DF842" s="43"/>
      <c r="DG842" s="43"/>
      <c r="DH842" s="43"/>
      <c r="DI842" s="43"/>
      <c r="DJ842" s="43"/>
      <c r="DK842" s="43"/>
      <c r="DL842" s="43"/>
      <c r="DM842" s="43"/>
      <c r="DN842" s="43"/>
      <c r="DO842" s="43"/>
      <c r="DP842" s="43"/>
    </row>
    <row r="843" spans="1:125" s="159" customFormat="1" ht="1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  <c r="AT843" s="43"/>
      <c r="AU843" s="43"/>
      <c r="AV843" s="43"/>
      <c r="AW843" s="43"/>
      <c r="AX843" s="43"/>
      <c r="AY843" s="43"/>
      <c r="AZ843" s="43"/>
      <c r="BA843" s="186"/>
      <c r="BB843" s="43"/>
      <c r="BC843" s="186"/>
      <c r="BD843" s="208"/>
      <c r="BE843" s="43"/>
      <c r="BF843" s="43"/>
      <c r="BG843" s="43"/>
      <c r="BH843" s="43"/>
      <c r="BI843" s="43"/>
      <c r="BJ843" s="43"/>
      <c r="BK843" s="43"/>
      <c r="BL843" s="43"/>
      <c r="BM843" s="43"/>
      <c r="BN843" s="43"/>
      <c r="BO843" s="43"/>
      <c r="BP843" s="43"/>
      <c r="BQ843" s="43"/>
      <c r="BR843" s="43"/>
      <c r="BS843" s="43"/>
      <c r="BT843" s="43"/>
      <c r="BU843" s="43"/>
      <c r="BV843" s="43"/>
      <c r="BW843" s="43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3"/>
      <c r="CK843" s="43"/>
      <c r="CL843" s="43"/>
      <c r="CM843" s="43"/>
      <c r="CN843" s="43"/>
      <c r="CO843" s="43"/>
      <c r="CP843" s="43"/>
      <c r="CQ843" s="43"/>
      <c r="CR843" s="43"/>
      <c r="CS843" s="43"/>
      <c r="CT843" s="43"/>
      <c r="CU843" s="43"/>
      <c r="CV843" s="43"/>
      <c r="CW843" s="43"/>
      <c r="CX843" s="43"/>
      <c r="CY843" s="43"/>
      <c r="CZ843" s="43"/>
      <c r="DA843" s="43"/>
      <c r="DB843" s="43"/>
      <c r="DC843" s="43"/>
      <c r="DD843" s="43"/>
      <c r="DE843" s="43"/>
      <c r="DF843" s="43"/>
      <c r="DG843" s="43"/>
      <c r="DH843" s="43"/>
      <c r="DI843" s="43"/>
      <c r="DJ843" s="43"/>
      <c r="DK843" s="43"/>
      <c r="DL843" s="43"/>
      <c r="DM843" s="43"/>
      <c r="DN843" s="43"/>
      <c r="DO843" s="43"/>
      <c r="DP843" s="43"/>
    </row>
    <row r="844" spans="1:125" s="159" customFormat="1" ht="1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3"/>
      <c r="AP844" s="43"/>
      <c r="AQ844" s="43"/>
      <c r="AR844" s="43"/>
      <c r="AS844" s="43"/>
      <c r="AT844" s="43"/>
      <c r="AU844" s="43"/>
      <c r="AV844" s="43"/>
      <c r="AW844" s="43"/>
      <c r="AX844" s="43"/>
      <c r="AY844" s="43"/>
      <c r="AZ844" s="43"/>
      <c r="BA844" s="186"/>
      <c r="BB844" s="43"/>
      <c r="BC844" s="186"/>
      <c r="BD844" s="208"/>
      <c r="BE844" s="43"/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3"/>
      <c r="CK844" s="43"/>
      <c r="CL844" s="43"/>
      <c r="CM844" s="43"/>
      <c r="CN844" s="43"/>
      <c r="CO844" s="43"/>
      <c r="CP844" s="43"/>
      <c r="CQ844" s="43"/>
      <c r="CR844" s="43"/>
      <c r="CS844" s="43"/>
      <c r="CT844" s="43"/>
      <c r="CU844" s="43"/>
      <c r="CV844" s="43"/>
      <c r="CW844" s="43"/>
      <c r="CX844" s="43"/>
      <c r="CY844" s="43"/>
      <c r="CZ844" s="43"/>
      <c r="DA844" s="43"/>
      <c r="DB844" s="43"/>
      <c r="DC844" s="43"/>
      <c r="DD844" s="43"/>
      <c r="DE844" s="43"/>
      <c r="DF844" s="43"/>
      <c r="DG844" s="43"/>
      <c r="DH844" s="43"/>
      <c r="DI844" s="43"/>
      <c r="DJ844" s="43"/>
      <c r="DK844" s="43"/>
      <c r="DL844" s="43"/>
      <c r="DM844" s="43"/>
      <c r="DN844" s="43"/>
      <c r="DO844" s="43"/>
      <c r="DP844" s="43"/>
    </row>
    <row r="845" spans="1:125">
      <c r="DQ845" s="159"/>
      <c r="DR845" s="159"/>
      <c r="DS845" s="159"/>
      <c r="DT845" s="159"/>
      <c r="DU845" s="159"/>
    </row>
    <row r="846" spans="1:125" s="159" customFormat="1" ht="1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  <c r="AT846" s="43"/>
      <c r="AU846" s="43"/>
      <c r="AV846" s="43"/>
      <c r="AW846" s="43"/>
      <c r="AX846" s="43"/>
      <c r="AY846" s="43"/>
      <c r="AZ846" s="43"/>
      <c r="BA846" s="186"/>
      <c r="BB846" s="43"/>
      <c r="BC846" s="186"/>
      <c r="BD846" s="208"/>
      <c r="BE846" s="43"/>
      <c r="BF846" s="43"/>
      <c r="BG846" s="43"/>
      <c r="BH846" s="43"/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3"/>
      <c r="CK846" s="43"/>
      <c r="CL846" s="43"/>
      <c r="CM846" s="43"/>
      <c r="CN846" s="43"/>
      <c r="CO846" s="43"/>
      <c r="CP846" s="43"/>
      <c r="CQ846" s="43"/>
      <c r="CR846" s="43"/>
      <c r="CS846" s="43"/>
      <c r="CT846" s="43"/>
      <c r="CU846" s="43"/>
      <c r="CV846" s="43"/>
      <c r="CW846" s="43"/>
      <c r="CX846" s="43"/>
      <c r="CY846" s="43"/>
      <c r="CZ846" s="43"/>
      <c r="DA846" s="43"/>
      <c r="DB846" s="43"/>
      <c r="DC846" s="43"/>
      <c r="DD846" s="43"/>
      <c r="DE846" s="43"/>
      <c r="DF846" s="43"/>
      <c r="DG846" s="43"/>
      <c r="DH846" s="43"/>
      <c r="DI846" s="43"/>
      <c r="DJ846" s="43"/>
      <c r="DK846" s="43"/>
      <c r="DL846" s="43"/>
      <c r="DM846" s="43"/>
      <c r="DN846" s="43"/>
      <c r="DO846" s="43"/>
      <c r="DP846" s="43"/>
      <c r="DQ846" s="43"/>
      <c r="DR846" s="43"/>
      <c r="DS846" s="43"/>
      <c r="DT846" s="43"/>
      <c r="DU846" s="43"/>
    </row>
    <row r="847" spans="1:125" s="159" customFormat="1" ht="1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  <c r="AT847" s="43"/>
      <c r="AU847" s="43"/>
      <c r="AV847" s="43"/>
      <c r="AW847" s="43"/>
      <c r="AX847" s="43"/>
      <c r="AY847" s="43"/>
      <c r="AZ847" s="43"/>
      <c r="BA847" s="186"/>
      <c r="BB847" s="43"/>
      <c r="BC847" s="186"/>
      <c r="BD847" s="208"/>
      <c r="BE847" s="43"/>
      <c r="BF847" s="43"/>
      <c r="BG847" s="43"/>
      <c r="BH847" s="43"/>
      <c r="BI847" s="43"/>
      <c r="BJ847" s="43"/>
      <c r="BK847" s="43"/>
      <c r="BL847" s="43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3"/>
      <c r="CK847" s="43"/>
      <c r="CL847" s="43"/>
      <c r="CM847" s="43"/>
      <c r="CN847" s="43"/>
      <c r="CO847" s="43"/>
      <c r="CP847" s="43"/>
      <c r="CQ847" s="43"/>
      <c r="CR847" s="43"/>
      <c r="CS847" s="43"/>
      <c r="CT847" s="43"/>
      <c r="CU847" s="43"/>
      <c r="CV847" s="43"/>
      <c r="CW847" s="43"/>
      <c r="CX847" s="43"/>
      <c r="CY847" s="43"/>
      <c r="CZ847" s="43"/>
      <c r="DA847" s="43"/>
      <c r="DB847" s="43"/>
      <c r="DC847" s="43"/>
      <c r="DD847" s="43"/>
      <c r="DE847" s="43"/>
      <c r="DF847" s="43"/>
      <c r="DG847" s="43"/>
      <c r="DH847" s="43"/>
      <c r="DI847" s="43"/>
      <c r="DJ847" s="43"/>
      <c r="DK847" s="43"/>
      <c r="DL847" s="43"/>
      <c r="DM847" s="43"/>
      <c r="DN847" s="43"/>
      <c r="DO847" s="43"/>
      <c r="DP847" s="43"/>
    </row>
    <row r="848" spans="1:125" s="159" customFormat="1" ht="1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3"/>
      <c r="AY848" s="43"/>
      <c r="AZ848" s="43"/>
      <c r="BA848" s="186"/>
      <c r="BB848" s="43"/>
      <c r="BC848" s="186"/>
      <c r="BD848" s="208"/>
      <c r="BE848" s="43"/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3"/>
      <c r="CK848" s="43"/>
      <c r="CL848" s="43"/>
      <c r="CM848" s="43"/>
      <c r="CN848" s="43"/>
      <c r="CO848" s="43"/>
      <c r="CP848" s="43"/>
      <c r="CQ848" s="43"/>
      <c r="CR848" s="43"/>
      <c r="CS848" s="43"/>
      <c r="CT848" s="43"/>
      <c r="CU848" s="43"/>
      <c r="CV848" s="43"/>
      <c r="CW848" s="43"/>
      <c r="CX848" s="43"/>
      <c r="CY848" s="43"/>
      <c r="CZ848" s="43"/>
      <c r="DA848" s="43"/>
      <c r="DB848" s="43"/>
      <c r="DC848" s="43"/>
      <c r="DD848" s="43"/>
      <c r="DE848" s="43"/>
      <c r="DF848" s="43"/>
      <c r="DG848" s="43"/>
      <c r="DH848" s="43"/>
      <c r="DI848" s="43"/>
      <c r="DJ848" s="43"/>
      <c r="DK848" s="43"/>
      <c r="DL848" s="43"/>
      <c r="DM848" s="43"/>
      <c r="DN848" s="43"/>
      <c r="DO848" s="43"/>
      <c r="DP848" s="43"/>
    </row>
    <row r="849" spans="1:125" s="159" customFormat="1" ht="1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  <c r="AT849" s="43"/>
      <c r="AU849" s="43"/>
      <c r="AV849" s="43"/>
      <c r="AW849" s="43"/>
      <c r="AX849" s="43"/>
      <c r="AY849" s="43"/>
      <c r="AZ849" s="43"/>
      <c r="BA849" s="186"/>
      <c r="BB849" s="43"/>
      <c r="BC849" s="186"/>
      <c r="BD849" s="208"/>
      <c r="BE849" s="43"/>
      <c r="BF849" s="43"/>
      <c r="BG849" s="43"/>
      <c r="BH849" s="43"/>
      <c r="BI849" s="43"/>
      <c r="BJ849" s="43"/>
      <c r="BK849" s="43"/>
      <c r="BL849" s="43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3"/>
      <c r="CK849" s="43"/>
      <c r="CL849" s="43"/>
      <c r="CM849" s="43"/>
      <c r="CN849" s="43"/>
      <c r="CO849" s="43"/>
      <c r="CP849" s="43"/>
      <c r="CQ849" s="43"/>
      <c r="CR849" s="43"/>
      <c r="CS849" s="43"/>
      <c r="CT849" s="43"/>
      <c r="CU849" s="43"/>
      <c r="CV849" s="43"/>
      <c r="CW849" s="43"/>
      <c r="CX849" s="43"/>
      <c r="CY849" s="43"/>
      <c r="CZ849" s="43"/>
      <c r="DA849" s="43"/>
      <c r="DB849" s="43"/>
      <c r="DC849" s="43"/>
      <c r="DD849" s="43"/>
      <c r="DE849" s="43"/>
      <c r="DF849" s="43"/>
      <c r="DG849" s="43"/>
      <c r="DH849" s="43"/>
      <c r="DI849" s="43"/>
      <c r="DJ849" s="43"/>
      <c r="DK849" s="43"/>
      <c r="DL849" s="43"/>
      <c r="DM849" s="43"/>
      <c r="DN849" s="43"/>
      <c r="DO849" s="43"/>
      <c r="DP849" s="43"/>
    </row>
    <row r="850" spans="1:125" s="159" customFormat="1" ht="1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  <c r="AT850" s="43"/>
      <c r="AU850" s="43"/>
      <c r="AV850" s="43"/>
      <c r="AW850" s="43"/>
      <c r="AX850" s="43"/>
      <c r="AY850" s="43"/>
      <c r="AZ850" s="43"/>
      <c r="BA850" s="186"/>
      <c r="BB850" s="43"/>
      <c r="BC850" s="186"/>
      <c r="BD850" s="208"/>
      <c r="BE850" s="43"/>
      <c r="BF850" s="43"/>
      <c r="BG850" s="43"/>
      <c r="BH850" s="43"/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3"/>
      <c r="CK850" s="43"/>
      <c r="CL850" s="43"/>
      <c r="CM850" s="43"/>
      <c r="CN850" s="43"/>
      <c r="CO850" s="43"/>
      <c r="CP850" s="43"/>
      <c r="CQ850" s="43"/>
      <c r="CR850" s="43"/>
      <c r="CS850" s="43"/>
      <c r="CT850" s="43"/>
      <c r="CU850" s="43"/>
      <c r="CV850" s="43"/>
      <c r="CW850" s="43"/>
      <c r="CX850" s="43"/>
      <c r="CY850" s="43"/>
      <c r="CZ850" s="43"/>
      <c r="DA850" s="43"/>
      <c r="DB850" s="43"/>
      <c r="DC850" s="43"/>
      <c r="DD850" s="43"/>
      <c r="DE850" s="43"/>
      <c r="DF850" s="43"/>
      <c r="DG850" s="43"/>
      <c r="DH850" s="43"/>
      <c r="DI850" s="43"/>
      <c r="DJ850" s="43"/>
      <c r="DK850" s="43"/>
      <c r="DL850" s="43"/>
      <c r="DM850" s="43"/>
      <c r="DN850" s="43"/>
      <c r="DO850" s="43"/>
      <c r="DP850" s="43"/>
    </row>
    <row r="851" spans="1:125" s="159" customFormat="1" ht="1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  <c r="AT851" s="43"/>
      <c r="AU851" s="43"/>
      <c r="AV851" s="43"/>
      <c r="AW851" s="43"/>
      <c r="AX851" s="43"/>
      <c r="AY851" s="43"/>
      <c r="AZ851" s="43"/>
      <c r="BA851" s="186"/>
      <c r="BB851" s="43"/>
      <c r="BC851" s="186"/>
      <c r="BD851" s="208"/>
      <c r="BE851" s="43"/>
      <c r="BF851" s="43"/>
      <c r="BG851" s="43"/>
      <c r="BH851" s="43"/>
      <c r="BI851" s="43"/>
      <c r="BJ851" s="43"/>
      <c r="BK851" s="43"/>
      <c r="BL851" s="43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3"/>
      <c r="CK851" s="43"/>
      <c r="CL851" s="43"/>
      <c r="CM851" s="43"/>
      <c r="CN851" s="43"/>
      <c r="CO851" s="43"/>
      <c r="CP851" s="43"/>
      <c r="CQ851" s="43"/>
      <c r="CR851" s="43"/>
      <c r="CS851" s="43"/>
      <c r="CT851" s="43"/>
      <c r="CU851" s="43"/>
      <c r="CV851" s="43"/>
      <c r="CW851" s="43"/>
      <c r="CX851" s="43"/>
      <c r="CY851" s="43"/>
      <c r="CZ851" s="43"/>
      <c r="DA851" s="43"/>
      <c r="DB851" s="43"/>
      <c r="DC851" s="43"/>
      <c r="DD851" s="43"/>
      <c r="DE851" s="43"/>
      <c r="DF851" s="43"/>
      <c r="DG851" s="43"/>
      <c r="DH851" s="43"/>
      <c r="DI851" s="43"/>
      <c r="DJ851" s="43"/>
      <c r="DK851" s="43"/>
      <c r="DL851" s="43"/>
      <c r="DM851" s="43"/>
      <c r="DN851" s="43"/>
      <c r="DO851" s="43"/>
      <c r="DP851" s="43"/>
    </row>
    <row r="852" spans="1:125">
      <c r="DQ852" s="159"/>
      <c r="DR852" s="159"/>
      <c r="DS852" s="159"/>
      <c r="DT852" s="159"/>
      <c r="DU852" s="159"/>
    </row>
    <row r="853" spans="1:125" s="159" customFormat="1" ht="1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3"/>
      <c r="AP853" s="43"/>
      <c r="AQ853" s="43"/>
      <c r="AR853" s="43"/>
      <c r="AS853" s="43"/>
      <c r="AT853" s="43"/>
      <c r="AU853" s="43"/>
      <c r="AV853" s="43"/>
      <c r="AW853" s="43"/>
      <c r="AX853" s="43"/>
      <c r="AY853" s="43"/>
      <c r="AZ853" s="43"/>
      <c r="BA853" s="186"/>
      <c r="BB853" s="43"/>
      <c r="BC853" s="186"/>
      <c r="BD853" s="208"/>
      <c r="BE853" s="43"/>
      <c r="BF853" s="43"/>
      <c r="BG853" s="43"/>
      <c r="BH853" s="43"/>
      <c r="BI853" s="43"/>
      <c r="BJ853" s="43"/>
      <c r="BK853" s="43"/>
      <c r="BL853" s="43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3"/>
      <c r="CK853" s="43"/>
      <c r="CL853" s="43"/>
      <c r="CM853" s="43"/>
      <c r="CN853" s="43"/>
      <c r="CO853" s="43"/>
      <c r="CP853" s="43"/>
      <c r="CQ853" s="43"/>
      <c r="CR853" s="43"/>
      <c r="CS853" s="43"/>
      <c r="CT853" s="43"/>
      <c r="CU853" s="43"/>
      <c r="CV853" s="43"/>
      <c r="CW853" s="43"/>
      <c r="CX853" s="43"/>
      <c r="CY853" s="43"/>
      <c r="CZ853" s="43"/>
      <c r="DA853" s="43"/>
      <c r="DB853" s="43"/>
      <c r="DC853" s="43"/>
      <c r="DD853" s="43"/>
      <c r="DE853" s="43"/>
      <c r="DF853" s="43"/>
      <c r="DG853" s="43"/>
      <c r="DH853" s="43"/>
      <c r="DI853" s="43"/>
      <c r="DJ853" s="43"/>
      <c r="DK853" s="43"/>
      <c r="DL853" s="43"/>
      <c r="DM853" s="43"/>
      <c r="DN853" s="43"/>
      <c r="DO853" s="43"/>
      <c r="DP853" s="43"/>
      <c r="DQ853" s="43"/>
      <c r="DR853" s="43"/>
      <c r="DS853" s="43"/>
      <c r="DT853" s="43"/>
      <c r="DU853" s="43"/>
    </row>
    <row r="854" spans="1:125" s="159" customFormat="1" ht="1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  <c r="AT854" s="43"/>
      <c r="AU854" s="43"/>
      <c r="AV854" s="43"/>
      <c r="AW854" s="43"/>
      <c r="AX854" s="43"/>
      <c r="AY854" s="43"/>
      <c r="AZ854" s="43"/>
      <c r="BA854" s="186"/>
      <c r="BB854" s="43"/>
      <c r="BC854" s="186"/>
      <c r="BD854" s="208"/>
      <c r="BE854" s="43"/>
      <c r="BF854" s="43"/>
      <c r="BG854" s="43"/>
      <c r="BH854" s="43"/>
      <c r="BI854" s="43"/>
      <c r="BJ854" s="43"/>
      <c r="BK854" s="43"/>
      <c r="BL854" s="43"/>
      <c r="BM854" s="43"/>
      <c r="BN854" s="43"/>
      <c r="BO854" s="43"/>
      <c r="BP854" s="43"/>
      <c r="BQ854" s="43"/>
      <c r="BR854" s="43"/>
      <c r="BS854" s="43"/>
      <c r="BT854" s="43"/>
      <c r="BU854" s="43"/>
      <c r="BV854" s="43"/>
      <c r="BW854" s="43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3"/>
      <c r="CK854" s="43"/>
      <c r="CL854" s="43"/>
      <c r="CM854" s="43"/>
      <c r="CN854" s="43"/>
      <c r="CO854" s="43"/>
      <c r="CP854" s="43"/>
      <c r="CQ854" s="43"/>
      <c r="CR854" s="43"/>
      <c r="CS854" s="43"/>
      <c r="CT854" s="43"/>
      <c r="CU854" s="43"/>
      <c r="CV854" s="43"/>
      <c r="CW854" s="43"/>
      <c r="CX854" s="43"/>
      <c r="CY854" s="43"/>
      <c r="CZ854" s="43"/>
      <c r="DA854" s="43"/>
      <c r="DB854" s="43"/>
      <c r="DC854" s="43"/>
      <c r="DD854" s="43"/>
      <c r="DE854" s="43"/>
      <c r="DF854" s="43"/>
      <c r="DG854" s="43"/>
      <c r="DH854" s="43"/>
      <c r="DI854" s="43"/>
      <c r="DJ854" s="43"/>
      <c r="DK854" s="43"/>
      <c r="DL854" s="43"/>
      <c r="DM854" s="43"/>
      <c r="DN854" s="43"/>
      <c r="DO854" s="43"/>
      <c r="DP854" s="43"/>
    </row>
    <row r="855" spans="1:125" s="159" customFormat="1" ht="1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  <c r="AT855" s="43"/>
      <c r="AU855" s="43"/>
      <c r="AV855" s="43"/>
      <c r="AW855" s="43"/>
      <c r="AX855" s="43"/>
      <c r="AY855" s="43"/>
      <c r="AZ855" s="43"/>
      <c r="BA855" s="186"/>
      <c r="BB855" s="43"/>
      <c r="BC855" s="186"/>
      <c r="BD855" s="208"/>
      <c r="BE855" s="43"/>
      <c r="BF855" s="43"/>
      <c r="BG855" s="43"/>
      <c r="BH855" s="43"/>
      <c r="BI855" s="43"/>
      <c r="BJ855" s="43"/>
      <c r="BK855" s="43"/>
      <c r="BL855" s="43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3"/>
      <c r="CK855" s="43"/>
      <c r="CL855" s="43"/>
      <c r="CM855" s="43"/>
      <c r="CN855" s="43"/>
      <c r="CO855" s="43"/>
      <c r="CP855" s="43"/>
      <c r="CQ855" s="43"/>
      <c r="CR855" s="43"/>
      <c r="CS855" s="43"/>
      <c r="CT855" s="43"/>
      <c r="CU855" s="43"/>
      <c r="CV855" s="43"/>
      <c r="CW855" s="43"/>
      <c r="CX855" s="43"/>
      <c r="CY855" s="43"/>
      <c r="CZ855" s="43"/>
      <c r="DA855" s="43"/>
      <c r="DB855" s="43"/>
      <c r="DC855" s="43"/>
      <c r="DD855" s="43"/>
      <c r="DE855" s="43"/>
      <c r="DF855" s="43"/>
      <c r="DG855" s="43"/>
      <c r="DH855" s="43"/>
      <c r="DI855" s="43"/>
      <c r="DJ855" s="43"/>
      <c r="DK855" s="43"/>
      <c r="DL855" s="43"/>
      <c r="DM855" s="43"/>
      <c r="DN855" s="43"/>
      <c r="DO855" s="43"/>
      <c r="DP855" s="43"/>
    </row>
    <row r="856" spans="1:125" s="159" customFormat="1" ht="1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  <c r="AT856" s="43"/>
      <c r="AU856" s="43"/>
      <c r="AV856" s="43"/>
      <c r="AW856" s="43"/>
      <c r="AX856" s="43"/>
      <c r="AY856" s="43"/>
      <c r="AZ856" s="43"/>
      <c r="BA856" s="186"/>
      <c r="BB856" s="43"/>
      <c r="BC856" s="186"/>
      <c r="BD856" s="208"/>
      <c r="BE856" s="43"/>
      <c r="BF856" s="43"/>
      <c r="BG856" s="43"/>
      <c r="BH856" s="43"/>
      <c r="BI856" s="43"/>
      <c r="BJ856" s="43"/>
      <c r="BK856" s="43"/>
      <c r="BL856" s="43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3"/>
      <c r="CK856" s="43"/>
      <c r="CL856" s="43"/>
      <c r="CM856" s="43"/>
      <c r="CN856" s="43"/>
      <c r="CO856" s="43"/>
      <c r="CP856" s="43"/>
      <c r="CQ856" s="43"/>
      <c r="CR856" s="43"/>
      <c r="CS856" s="43"/>
      <c r="CT856" s="43"/>
      <c r="CU856" s="43"/>
      <c r="CV856" s="43"/>
      <c r="CW856" s="43"/>
      <c r="CX856" s="43"/>
      <c r="CY856" s="43"/>
      <c r="CZ856" s="43"/>
      <c r="DA856" s="43"/>
      <c r="DB856" s="43"/>
      <c r="DC856" s="43"/>
      <c r="DD856" s="43"/>
      <c r="DE856" s="43"/>
      <c r="DF856" s="43"/>
      <c r="DG856" s="43"/>
      <c r="DH856" s="43"/>
      <c r="DI856" s="43"/>
      <c r="DJ856" s="43"/>
      <c r="DK856" s="43"/>
      <c r="DL856" s="43"/>
      <c r="DM856" s="43"/>
      <c r="DN856" s="43"/>
      <c r="DO856" s="43"/>
      <c r="DP856" s="43"/>
    </row>
    <row r="857" spans="1:125" s="159" customFormat="1" ht="1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  <c r="AT857" s="43"/>
      <c r="AU857" s="43"/>
      <c r="AV857" s="43"/>
      <c r="AW857" s="43"/>
      <c r="AX857" s="43"/>
      <c r="AY857" s="43"/>
      <c r="AZ857" s="43"/>
      <c r="BA857" s="186"/>
      <c r="BB857" s="43"/>
      <c r="BC857" s="186"/>
      <c r="BD857" s="208"/>
      <c r="BE857" s="43"/>
      <c r="BF857" s="43"/>
      <c r="BG857" s="43"/>
      <c r="BH857" s="43"/>
      <c r="BI857" s="43"/>
      <c r="BJ857" s="43"/>
      <c r="BK857" s="43"/>
      <c r="BL857" s="43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3"/>
      <c r="CK857" s="43"/>
      <c r="CL857" s="43"/>
      <c r="CM857" s="43"/>
      <c r="CN857" s="43"/>
      <c r="CO857" s="43"/>
      <c r="CP857" s="43"/>
      <c r="CQ857" s="43"/>
      <c r="CR857" s="43"/>
      <c r="CS857" s="43"/>
      <c r="CT857" s="43"/>
      <c r="CU857" s="43"/>
      <c r="CV857" s="43"/>
      <c r="CW857" s="43"/>
      <c r="CX857" s="43"/>
      <c r="CY857" s="43"/>
      <c r="CZ857" s="43"/>
      <c r="DA857" s="43"/>
      <c r="DB857" s="43"/>
      <c r="DC857" s="43"/>
      <c r="DD857" s="43"/>
      <c r="DE857" s="43"/>
      <c r="DF857" s="43"/>
      <c r="DG857" s="43"/>
      <c r="DH857" s="43"/>
      <c r="DI857" s="43"/>
      <c r="DJ857" s="43"/>
      <c r="DK857" s="43"/>
      <c r="DL857" s="43"/>
      <c r="DM857" s="43"/>
      <c r="DN857" s="43"/>
      <c r="DO857" s="43"/>
      <c r="DP857" s="43"/>
    </row>
    <row r="858" spans="1:125" s="159" customFormat="1" ht="1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  <c r="AT858" s="43"/>
      <c r="AU858" s="43"/>
      <c r="AV858" s="43"/>
      <c r="AW858" s="43"/>
      <c r="AX858" s="43"/>
      <c r="AY858" s="43"/>
      <c r="AZ858" s="43"/>
      <c r="BA858" s="186"/>
      <c r="BB858" s="43"/>
      <c r="BC858" s="186"/>
      <c r="BD858" s="208"/>
      <c r="BE858" s="43"/>
      <c r="BF858" s="43"/>
      <c r="BG858" s="43"/>
      <c r="BH858" s="43"/>
      <c r="BI858" s="43"/>
      <c r="BJ858" s="43"/>
      <c r="BK858" s="43"/>
      <c r="BL858" s="43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3"/>
      <c r="CK858" s="43"/>
      <c r="CL858" s="43"/>
      <c r="CM858" s="43"/>
      <c r="CN858" s="43"/>
      <c r="CO858" s="43"/>
      <c r="CP858" s="43"/>
      <c r="CQ858" s="43"/>
      <c r="CR858" s="43"/>
      <c r="CS858" s="43"/>
      <c r="CT858" s="43"/>
      <c r="CU858" s="43"/>
      <c r="CV858" s="43"/>
      <c r="CW858" s="43"/>
      <c r="CX858" s="43"/>
      <c r="CY858" s="43"/>
      <c r="CZ858" s="43"/>
      <c r="DA858" s="43"/>
      <c r="DB858" s="43"/>
      <c r="DC858" s="43"/>
      <c r="DD858" s="43"/>
      <c r="DE858" s="43"/>
      <c r="DF858" s="43"/>
      <c r="DG858" s="43"/>
      <c r="DH858" s="43"/>
      <c r="DI858" s="43"/>
      <c r="DJ858" s="43"/>
      <c r="DK858" s="43"/>
      <c r="DL858" s="43"/>
      <c r="DM858" s="43"/>
      <c r="DN858" s="43"/>
      <c r="DO858" s="43"/>
      <c r="DP858" s="43"/>
    </row>
    <row r="859" spans="1:125" s="159" customFormat="1" ht="1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3"/>
      <c r="AP859" s="43"/>
      <c r="AQ859" s="43"/>
      <c r="AR859" s="43"/>
      <c r="AS859" s="43"/>
      <c r="AT859" s="43"/>
      <c r="AU859" s="43"/>
      <c r="AV859" s="43"/>
      <c r="AW859" s="43"/>
      <c r="AX859" s="43"/>
      <c r="AY859" s="43"/>
      <c r="AZ859" s="43"/>
      <c r="BA859" s="186"/>
      <c r="BB859" s="43"/>
      <c r="BC859" s="186"/>
      <c r="BD859" s="208"/>
      <c r="BE859" s="43"/>
      <c r="BF859" s="43"/>
      <c r="BG859" s="43"/>
      <c r="BH859" s="43"/>
      <c r="BI859" s="43"/>
      <c r="BJ859" s="43"/>
      <c r="BK859" s="43"/>
      <c r="BL859" s="43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3"/>
      <c r="CK859" s="43"/>
      <c r="CL859" s="43"/>
      <c r="CM859" s="43"/>
      <c r="CN859" s="43"/>
      <c r="CO859" s="43"/>
      <c r="CP859" s="43"/>
      <c r="CQ859" s="43"/>
      <c r="CR859" s="43"/>
      <c r="CS859" s="43"/>
      <c r="CT859" s="43"/>
      <c r="CU859" s="43"/>
      <c r="CV859" s="43"/>
      <c r="CW859" s="43"/>
      <c r="CX859" s="43"/>
      <c r="CY859" s="43"/>
      <c r="CZ859" s="43"/>
      <c r="DA859" s="43"/>
      <c r="DB859" s="43"/>
      <c r="DC859" s="43"/>
      <c r="DD859" s="43"/>
      <c r="DE859" s="43"/>
      <c r="DF859" s="43"/>
      <c r="DG859" s="43"/>
      <c r="DH859" s="43"/>
      <c r="DI859" s="43"/>
      <c r="DJ859" s="43"/>
      <c r="DK859" s="43"/>
      <c r="DL859" s="43"/>
      <c r="DM859" s="43"/>
      <c r="DN859" s="43"/>
      <c r="DO859" s="43"/>
      <c r="DP859" s="43"/>
    </row>
    <row r="860" spans="1:125" s="159" customFormat="1" ht="1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3"/>
      <c r="AY860" s="43"/>
      <c r="AZ860" s="43"/>
      <c r="BA860" s="186"/>
      <c r="BB860" s="43"/>
      <c r="BC860" s="186"/>
      <c r="BD860" s="208"/>
      <c r="BE860" s="43"/>
      <c r="BF860" s="43"/>
      <c r="BG860" s="43"/>
      <c r="BH860" s="43"/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3"/>
      <c r="CK860" s="43"/>
      <c r="CL860" s="43"/>
      <c r="CM860" s="43"/>
      <c r="CN860" s="43"/>
      <c r="CO860" s="43"/>
      <c r="CP860" s="43"/>
      <c r="CQ860" s="43"/>
      <c r="CR860" s="43"/>
      <c r="CS860" s="43"/>
      <c r="CT860" s="43"/>
      <c r="CU860" s="43"/>
      <c r="CV860" s="43"/>
      <c r="CW860" s="43"/>
      <c r="CX860" s="43"/>
      <c r="CY860" s="43"/>
      <c r="CZ860" s="43"/>
      <c r="DA860" s="43"/>
      <c r="DB860" s="43"/>
      <c r="DC860" s="43"/>
      <c r="DD860" s="43"/>
      <c r="DE860" s="43"/>
      <c r="DF860" s="43"/>
      <c r="DG860" s="43"/>
      <c r="DH860" s="43"/>
      <c r="DI860" s="43"/>
      <c r="DJ860" s="43"/>
      <c r="DK860" s="43"/>
      <c r="DL860" s="43"/>
      <c r="DM860" s="43"/>
      <c r="DN860" s="43"/>
      <c r="DO860" s="43"/>
      <c r="DP860" s="43"/>
    </row>
    <row r="861" spans="1:125" s="159" customFormat="1" ht="1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  <c r="AT861" s="43"/>
      <c r="AU861" s="43"/>
      <c r="AV861" s="43"/>
      <c r="AW861" s="43"/>
      <c r="AX861" s="43"/>
      <c r="AY861" s="43"/>
      <c r="AZ861" s="43"/>
      <c r="BA861" s="186"/>
      <c r="BB861" s="43"/>
      <c r="BC861" s="186"/>
      <c r="BD861" s="208"/>
      <c r="BE861" s="43"/>
      <c r="BF861" s="43"/>
      <c r="BG861" s="43"/>
      <c r="BH861" s="43"/>
      <c r="BI861" s="43"/>
      <c r="BJ861" s="43"/>
      <c r="BK861" s="43"/>
      <c r="BL861" s="43"/>
      <c r="BM861" s="43"/>
      <c r="BN861" s="43"/>
      <c r="BO861" s="43"/>
      <c r="BP861" s="43"/>
      <c r="BQ861" s="43"/>
      <c r="BR861" s="43"/>
      <c r="BS861" s="43"/>
      <c r="BT861" s="43"/>
      <c r="BU861" s="43"/>
      <c r="BV861" s="43"/>
      <c r="BW861" s="43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3"/>
      <c r="CK861" s="43"/>
      <c r="CL861" s="43"/>
      <c r="CM861" s="43"/>
      <c r="CN861" s="43"/>
      <c r="CO861" s="43"/>
      <c r="CP861" s="43"/>
      <c r="CQ861" s="43"/>
      <c r="CR861" s="43"/>
      <c r="CS861" s="43"/>
      <c r="CT861" s="43"/>
      <c r="CU861" s="43"/>
      <c r="CV861" s="43"/>
      <c r="CW861" s="43"/>
      <c r="CX861" s="43"/>
      <c r="CY861" s="43"/>
      <c r="CZ861" s="43"/>
      <c r="DA861" s="43"/>
      <c r="DB861" s="43"/>
      <c r="DC861" s="43"/>
      <c r="DD861" s="43"/>
      <c r="DE861" s="43"/>
      <c r="DF861" s="43"/>
      <c r="DG861" s="43"/>
      <c r="DH861" s="43"/>
      <c r="DI861" s="43"/>
      <c r="DJ861" s="43"/>
      <c r="DK861" s="43"/>
      <c r="DL861" s="43"/>
      <c r="DM861" s="43"/>
      <c r="DN861" s="43"/>
      <c r="DO861" s="43"/>
      <c r="DP861" s="43"/>
    </row>
    <row r="862" spans="1:125" s="159" customFormat="1" ht="1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  <c r="AT862" s="43"/>
      <c r="AU862" s="43"/>
      <c r="AV862" s="43"/>
      <c r="AW862" s="43"/>
      <c r="AX862" s="43"/>
      <c r="AY862" s="43"/>
      <c r="AZ862" s="43"/>
      <c r="BA862" s="186"/>
      <c r="BB862" s="43"/>
      <c r="BC862" s="186"/>
      <c r="BD862" s="208"/>
      <c r="BE862" s="43"/>
      <c r="BF862" s="43"/>
      <c r="BG862" s="43"/>
      <c r="BH862" s="43"/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3"/>
      <c r="CK862" s="43"/>
      <c r="CL862" s="43"/>
      <c r="CM862" s="43"/>
      <c r="CN862" s="43"/>
      <c r="CO862" s="43"/>
      <c r="CP862" s="43"/>
      <c r="CQ862" s="43"/>
      <c r="CR862" s="43"/>
      <c r="CS862" s="43"/>
      <c r="CT862" s="43"/>
      <c r="CU862" s="43"/>
      <c r="CV862" s="43"/>
      <c r="CW862" s="43"/>
      <c r="CX862" s="43"/>
      <c r="CY862" s="43"/>
      <c r="CZ862" s="43"/>
      <c r="DA862" s="43"/>
      <c r="DB862" s="43"/>
      <c r="DC862" s="43"/>
      <c r="DD862" s="43"/>
      <c r="DE862" s="43"/>
      <c r="DF862" s="43"/>
      <c r="DG862" s="43"/>
      <c r="DH862" s="43"/>
      <c r="DI862" s="43"/>
      <c r="DJ862" s="43"/>
      <c r="DK862" s="43"/>
      <c r="DL862" s="43"/>
      <c r="DM862" s="43"/>
      <c r="DN862" s="43"/>
      <c r="DO862" s="43"/>
      <c r="DP862" s="43"/>
    </row>
    <row r="863" spans="1:125" ht="15" customHeight="1">
      <c r="DQ863" s="159"/>
      <c r="DR863" s="159"/>
      <c r="DS863" s="159"/>
      <c r="DT863" s="159"/>
      <c r="DU863" s="159"/>
    </row>
    <row r="864" spans="1:125" ht="15" customHeight="1"/>
    <row r="865" spans="1:125" s="159" customFormat="1" ht="1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3"/>
      <c r="AP865" s="43"/>
      <c r="AQ865" s="43"/>
      <c r="AR865" s="43"/>
      <c r="AS865" s="43"/>
      <c r="AT865" s="43"/>
      <c r="AU865" s="43"/>
      <c r="AV865" s="43"/>
      <c r="AW865" s="43"/>
      <c r="AX865" s="43"/>
      <c r="AY865" s="43"/>
      <c r="AZ865" s="43"/>
      <c r="BA865" s="186"/>
      <c r="BB865" s="43"/>
      <c r="BC865" s="186"/>
      <c r="BD865" s="208"/>
      <c r="BE865" s="43"/>
      <c r="BF865" s="43"/>
      <c r="BG865" s="43"/>
      <c r="BH865" s="43"/>
      <c r="BI865" s="43"/>
      <c r="BJ865" s="43"/>
      <c r="BK865" s="43"/>
      <c r="BL865" s="43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3"/>
      <c r="CK865" s="43"/>
      <c r="CL865" s="43"/>
      <c r="CM865" s="43"/>
      <c r="CN865" s="43"/>
      <c r="CO865" s="43"/>
      <c r="CP865" s="43"/>
      <c r="CQ865" s="43"/>
      <c r="CR865" s="43"/>
      <c r="CS865" s="43"/>
      <c r="CT865" s="43"/>
      <c r="CU865" s="43"/>
      <c r="CV865" s="43"/>
      <c r="CW865" s="43"/>
      <c r="CX865" s="43"/>
      <c r="CY865" s="43"/>
      <c r="CZ865" s="43"/>
      <c r="DA865" s="43"/>
      <c r="DB865" s="43"/>
      <c r="DC865" s="43"/>
      <c r="DD865" s="43"/>
      <c r="DE865" s="43"/>
      <c r="DF865" s="43"/>
      <c r="DG865" s="43"/>
      <c r="DH865" s="43"/>
      <c r="DI865" s="43"/>
      <c r="DJ865" s="43"/>
      <c r="DK865" s="43"/>
      <c r="DL865" s="43"/>
      <c r="DM865" s="43"/>
      <c r="DN865" s="43"/>
      <c r="DO865" s="43"/>
      <c r="DP865" s="43"/>
      <c r="DQ865" s="43"/>
      <c r="DR865" s="43"/>
      <c r="DS865" s="43"/>
      <c r="DT865" s="43"/>
      <c r="DU865" s="43"/>
    </row>
    <row r="866" spans="1:125">
      <c r="DQ866" s="159"/>
      <c r="DR866" s="159"/>
      <c r="DS866" s="159"/>
      <c r="DT866" s="159"/>
      <c r="DU866" s="159"/>
    </row>
    <row r="867" spans="1:125" s="159" customFormat="1" ht="1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3"/>
      <c r="AP867" s="43"/>
      <c r="AQ867" s="43"/>
      <c r="AR867" s="43"/>
      <c r="AS867" s="43"/>
      <c r="AT867" s="43"/>
      <c r="AU867" s="43"/>
      <c r="AV867" s="43"/>
      <c r="AW867" s="43"/>
      <c r="AX867" s="43"/>
      <c r="AY867" s="43"/>
      <c r="AZ867" s="43"/>
      <c r="BA867" s="186"/>
      <c r="BB867" s="43"/>
      <c r="BC867" s="186"/>
      <c r="BD867" s="208"/>
      <c r="BE867" s="43"/>
      <c r="BF867" s="43"/>
      <c r="BG867" s="43"/>
      <c r="BH867" s="43"/>
      <c r="BI867" s="43"/>
      <c r="BJ867" s="43"/>
      <c r="BK867" s="43"/>
      <c r="BL867" s="43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3"/>
      <c r="CK867" s="43"/>
      <c r="CL867" s="43"/>
      <c r="CM867" s="43"/>
      <c r="CN867" s="43"/>
      <c r="CO867" s="43"/>
      <c r="CP867" s="43"/>
      <c r="CQ867" s="43"/>
      <c r="CR867" s="43"/>
      <c r="CS867" s="43"/>
      <c r="CT867" s="43"/>
      <c r="CU867" s="43"/>
      <c r="CV867" s="43"/>
      <c r="CW867" s="43"/>
      <c r="CX867" s="43"/>
      <c r="CY867" s="43"/>
      <c r="CZ867" s="43"/>
      <c r="DA867" s="43"/>
      <c r="DB867" s="43"/>
      <c r="DC867" s="43"/>
      <c r="DD867" s="43"/>
      <c r="DE867" s="43"/>
      <c r="DF867" s="43"/>
      <c r="DG867" s="43"/>
      <c r="DH867" s="43"/>
      <c r="DI867" s="43"/>
      <c r="DJ867" s="43"/>
      <c r="DK867" s="43"/>
      <c r="DL867" s="43"/>
      <c r="DM867" s="43"/>
      <c r="DN867" s="43"/>
      <c r="DO867" s="43"/>
      <c r="DP867" s="43"/>
      <c r="DQ867" s="43"/>
      <c r="DR867" s="43"/>
      <c r="DS867" s="43"/>
      <c r="DT867" s="43"/>
      <c r="DU867" s="43"/>
    </row>
    <row r="868" spans="1:125" s="159" customFormat="1" ht="1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3"/>
      <c r="AP868" s="43"/>
      <c r="AQ868" s="43"/>
      <c r="AR868" s="43"/>
      <c r="AS868" s="43"/>
      <c r="AT868" s="43"/>
      <c r="AU868" s="43"/>
      <c r="AV868" s="43"/>
      <c r="AW868" s="43"/>
      <c r="AX868" s="43"/>
      <c r="AY868" s="43"/>
      <c r="AZ868" s="43"/>
      <c r="BA868" s="186"/>
      <c r="BB868" s="43"/>
      <c r="BC868" s="186"/>
      <c r="BD868" s="208"/>
      <c r="BE868" s="43"/>
      <c r="BF868" s="43"/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3"/>
      <c r="CK868" s="43"/>
      <c r="CL868" s="43"/>
      <c r="CM868" s="43"/>
      <c r="CN868" s="43"/>
      <c r="CO868" s="43"/>
      <c r="CP868" s="43"/>
      <c r="CQ868" s="43"/>
      <c r="CR868" s="43"/>
      <c r="CS868" s="43"/>
      <c r="CT868" s="43"/>
      <c r="CU868" s="43"/>
      <c r="CV868" s="43"/>
      <c r="CW868" s="43"/>
      <c r="CX868" s="43"/>
      <c r="CY868" s="43"/>
      <c r="CZ868" s="43"/>
      <c r="DA868" s="43"/>
      <c r="DB868" s="43"/>
      <c r="DC868" s="43"/>
      <c r="DD868" s="43"/>
      <c r="DE868" s="43"/>
      <c r="DF868" s="43"/>
      <c r="DG868" s="43"/>
      <c r="DH868" s="43"/>
      <c r="DI868" s="43"/>
      <c r="DJ868" s="43"/>
      <c r="DK868" s="43"/>
      <c r="DL868" s="43"/>
      <c r="DM868" s="43"/>
      <c r="DN868" s="43"/>
      <c r="DO868" s="43"/>
      <c r="DP868" s="43"/>
    </row>
    <row r="869" spans="1:125" s="159" customFormat="1" ht="1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  <c r="AT869" s="43"/>
      <c r="AU869" s="43"/>
      <c r="AV869" s="43"/>
      <c r="AW869" s="43"/>
      <c r="AX869" s="43"/>
      <c r="AY869" s="43"/>
      <c r="AZ869" s="43"/>
      <c r="BA869" s="186"/>
      <c r="BB869" s="43"/>
      <c r="BC869" s="186"/>
      <c r="BD869" s="208"/>
      <c r="BE869" s="43"/>
      <c r="BF869" s="43"/>
      <c r="BG869" s="43"/>
      <c r="BH869" s="43"/>
      <c r="BI869" s="43"/>
      <c r="BJ869" s="43"/>
      <c r="BK869" s="43"/>
      <c r="BL869" s="43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3"/>
      <c r="CK869" s="43"/>
      <c r="CL869" s="43"/>
      <c r="CM869" s="43"/>
      <c r="CN869" s="43"/>
      <c r="CO869" s="43"/>
      <c r="CP869" s="43"/>
      <c r="CQ869" s="43"/>
      <c r="CR869" s="43"/>
      <c r="CS869" s="43"/>
      <c r="CT869" s="43"/>
      <c r="CU869" s="43"/>
      <c r="CV869" s="43"/>
      <c r="CW869" s="43"/>
      <c r="CX869" s="43"/>
      <c r="CY869" s="43"/>
      <c r="CZ869" s="43"/>
      <c r="DA869" s="43"/>
      <c r="DB869" s="43"/>
      <c r="DC869" s="43"/>
      <c r="DD869" s="43"/>
      <c r="DE869" s="43"/>
      <c r="DF869" s="43"/>
      <c r="DG869" s="43"/>
      <c r="DH869" s="43"/>
      <c r="DI869" s="43"/>
      <c r="DJ869" s="43"/>
      <c r="DK869" s="43"/>
      <c r="DL869" s="43"/>
      <c r="DM869" s="43"/>
      <c r="DN869" s="43"/>
      <c r="DO869" s="43"/>
      <c r="DP869" s="43"/>
    </row>
    <row r="870" spans="1:125" s="159" customFormat="1" ht="1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3"/>
      <c r="AP870" s="43"/>
      <c r="AQ870" s="43"/>
      <c r="AR870" s="43"/>
      <c r="AS870" s="43"/>
      <c r="AT870" s="43"/>
      <c r="AU870" s="43"/>
      <c r="AV870" s="43"/>
      <c r="AW870" s="43"/>
      <c r="AX870" s="43"/>
      <c r="AY870" s="43"/>
      <c r="AZ870" s="43"/>
      <c r="BA870" s="186"/>
      <c r="BB870" s="43"/>
      <c r="BC870" s="186"/>
      <c r="BD870" s="208"/>
      <c r="BE870" s="43"/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3"/>
      <c r="CK870" s="43"/>
      <c r="CL870" s="43"/>
      <c r="CM870" s="43"/>
      <c r="CN870" s="43"/>
      <c r="CO870" s="43"/>
      <c r="CP870" s="43"/>
      <c r="CQ870" s="43"/>
      <c r="CR870" s="43"/>
      <c r="CS870" s="43"/>
      <c r="CT870" s="43"/>
      <c r="CU870" s="43"/>
      <c r="CV870" s="43"/>
      <c r="CW870" s="43"/>
      <c r="CX870" s="43"/>
      <c r="CY870" s="43"/>
      <c r="CZ870" s="43"/>
      <c r="DA870" s="43"/>
      <c r="DB870" s="43"/>
      <c r="DC870" s="43"/>
      <c r="DD870" s="43"/>
      <c r="DE870" s="43"/>
      <c r="DF870" s="43"/>
      <c r="DG870" s="43"/>
      <c r="DH870" s="43"/>
      <c r="DI870" s="43"/>
      <c r="DJ870" s="43"/>
      <c r="DK870" s="43"/>
      <c r="DL870" s="43"/>
      <c r="DM870" s="43"/>
      <c r="DN870" s="43"/>
      <c r="DO870" s="43"/>
      <c r="DP870" s="43"/>
    </row>
    <row r="871" spans="1:125" s="159" customFormat="1" ht="1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  <c r="AT871" s="43"/>
      <c r="AU871" s="43"/>
      <c r="AV871" s="43"/>
      <c r="AW871" s="43"/>
      <c r="AX871" s="43"/>
      <c r="AY871" s="43"/>
      <c r="AZ871" s="43"/>
      <c r="BA871" s="186"/>
      <c r="BB871" s="43"/>
      <c r="BC871" s="186"/>
      <c r="BD871" s="208"/>
      <c r="BE871" s="43"/>
      <c r="BF871" s="43"/>
      <c r="BG871" s="43"/>
      <c r="BH871" s="43"/>
      <c r="BI871" s="43"/>
      <c r="BJ871" s="43"/>
      <c r="BK871" s="43"/>
      <c r="BL871" s="43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3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3"/>
      <c r="CK871" s="43"/>
      <c r="CL871" s="43"/>
      <c r="CM871" s="43"/>
      <c r="CN871" s="43"/>
      <c r="CO871" s="43"/>
      <c r="CP871" s="43"/>
      <c r="CQ871" s="43"/>
      <c r="CR871" s="43"/>
      <c r="CS871" s="43"/>
      <c r="CT871" s="43"/>
      <c r="CU871" s="43"/>
      <c r="CV871" s="43"/>
      <c r="CW871" s="43"/>
      <c r="CX871" s="43"/>
      <c r="CY871" s="43"/>
      <c r="CZ871" s="43"/>
      <c r="DA871" s="43"/>
      <c r="DB871" s="43"/>
      <c r="DC871" s="43"/>
      <c r="DD871" s="43"/>
      <c r="DE871" s="43"/>
      <c r="DF871" s="43"/>
      <c r="DG871" s="43"/>
      <c r="DH871" s="43"/>
      <c r="DI871" s="43"/>
      <c r="DJ871" s="43"/>
      <c r="DK871" s="43"/>
      <c r="DL871" s="43"/>
      <c r="DM871" s="43"/>
      <c r="DN871" s="43"/>
      <c r="DO871" s="43"/>
      <c r="DP871" s="43"/>
    </row>
    <row r="872" spans="1:125" s="159" customFormat="1" ht="1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3"/>
      <c r="AP872" s="43"/>
      <c r="AQ872" s="43"/>
      <c r="AR872" s="43"/>
      <c r="AS872" s="43"/>
      <c r="AT872" s="43"/>
      <c r="AU872" s="43"/>
      <c r="AV872" s="43"/>
      <c r="AW872" s="43"/>
      <c r="AX872" s="43"/>
      <c r="AY872" s="43"/>
      <c r="AZ872" s="43"/>
      <c r="BA872" s="186"/>
      <c r="BB872" s="43"/>
      <c r="BC872" s="186"/>
      <c r="BD872" s="208"/>
      <c r="BE872" s="43"/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3"/>
      <c r="CK872" s="43"/>
      <c r="CL872" s="43"/>
      <c r="CM872" s="43"/>
      <c r="CN872" s="43"/>
      <c r="CO872" s="43"/>
      <c r="CP872" s="43"/>
      <c r="CQ872" s="43"/>
      <c r="CR872" s="43"/>
      <c r="CS872" s="43"/>
      <c r="CT872" s="43"/>
      <c r="CU872" s="43"/>
      <c r="CV872" s="43"/>
      <c r="CW872" s="43"/>
      <c r="CX872" s="43"/>
      <c r="CY872" s="43"/>
      <c r="CZ872" s="43"/>
      <c r="DA872" s="43"/>
      <c r="DB872" s="43"/>
      <c r="DC872" s="43"/>
      <c r="DD872" s="43"/>
      <c r="DE872" s="43"/>
      <c r="DF872" s="43"/>
      <c r="DG872" s="43"/>
      <c r="DH872" s="43"/>
      <c r="DI872" s="43"/>
      <c r="DJ872" s="43"/>
      <c r="DK872" s="43"/>
      <c r="DL872" s="43"/>
      <c r="DM872" s="43"/>
      <c r="DN872" s="43"/>
      <c r="DO872" s="43"/>
      <c r="DP872" s="43"/>
    </row>
    <row r="873" spans="1:125">
      <c r="DQ873" s="159"/>
      <c r="DR873" s="159"/>
      <c r="DS873" s="159"/>
      <c r="DT873" s="159"/>
      <c r="DU873" s="159"/>
    </row>
    <row r="874" spans="1:125" s="159" customFormat="1" ht="1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3"/>
      <c r="AP874" s="43"/>
      <c r="AQ874" s="43"/>
      <c r="AR874" s="43"/>
      <c r="AS874" s="43"/>
      <c r="AT874" s="43"/>
      <c r="AU874" s="43"/>
      <c r="AV874" s="43"/>
      <c r="AW874" s="43"/>
      <c r="AX874" s="43"/>
      <c r="AY874" s="43"/>
      <c r="AZ874" s="43"/>
      <c r="BA874" s="186"/>
      <c r="BB874" s="43"/>
      <c r="BC874" s="186"/>
      <c r="BD874" s="208"/>
      <c r="BE874" s="43"/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3"/>
      <c r="CK874" s="43"/>
      <c r="CL874" s="43"/>
      <c r="CM874" s="43"/>
      <c r="CN874" s="43"/>
      <c r="CO874" s="43"/>
      <c r="CP874" s="43"/>
      <c r="CQ874" s="43"/>
      <c r="CR874" s="43"/>
      <c r="CS874" s="43"/>
      <c r="CT874" s="43"/>
      <c r="CU874" s="43"/>
      <c r="CV874" s="43"/>
      <c r="CW874" s="43"/>
      <c r="CX874" s="43"/>
      <c r="CY874" s="43"/>
      <c r="CZ874" s="43"/>
      <c r="DA874" s="43"/>
      <c r="DB874" s="43"/>
      <c r="DC874" s="43"/>
      <c r="DD874" s="43"/>
      <c r="DE874" s="43"/>
      <c r="DF874" s="43"/>
      <c r="DG874" s="43"/>
      <c r="DH874" s="43"/>
      <c r="DI874" s="43"/>
      <c r="DJ874" s="43"/>
      <c r="DK874" s="43"/>
      <c r="DL874" s="43"/>
      <c r="DM874" s="43"/>
      <c r="DN874" s="43"/>
      <c r="DO874" s="43"/>
      <c r="DP874" s="43"/>
      <c r="DQ874" s="43"/>
      <c r="DR874" s="43"/>
      <c r="DS874" s="43"/>
      <c r="DT874" s="43"/>
      <c r="DU874" s="43"/>
    </row>
    <row r="875" spans="1:125" s="159" customFormat="1" ht="1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  <c r="AT875" s="43"/>
      <c r="AU875" s="43"/>
      <c r="AV875" s="43"/>
      <c r="AW875" s="43"/>
      <c r="AX875" s="43"/>
      <c r="AY875" s="43"/>
      <c r="AZ875" s="43"/>
      <c r="BA875" s="186"/>
      <c r="BB875" s="43"/>
      <c r="BC875" s="186"/>
      <c r="BD875" s="208"/>
      <c r="BE875" s="43"/>
      <c r="BF875" s="43"/>
      <c r="BG875" s="43"/>
      <c r="BH875" s="43"/>
      <c r="BI875" s="43"/>
      <c r="BJ875" s="43"/>
      <c r="BK875" s="43"/>
      <c r="BL875" s="43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3"/>
      <c r="CK875" s="43"/>
      <c r="CL875" s="43"/>
      <c r="CM875" s="43"/>
      <c r="CN875" s="43"/>
      <c r="CO875" s="43"/>
      <c r="CP875" s="43"/>
      <c r="CQ875" s="43"/>
      <c r="CR875" s="43"/>
      <c r="CS875" s="43"/>
      <c r="CT875" s="43"/>
      <c r="CU875" s="43"/>
      <c r="CV875" s="43"/>
      <c r="CW875" s="43"/>
      <c r="CX875" s="43"/>
      <c r="CY875" s="43"/>
      <c r="CZ875" s="43"/>
      <c r="DA875" s="43"/>
      <c r="DB875" s="43"/>
      <c r="DC875" s="43"/>
      <c r="DD875" s="43"/>
      <c r="DE875" s="43"/>
      <c r="DF875" s="43"/>
      <c r="DG875" s="43"/>
      <c r="DH875" s="43"/>
      <c r="DI875" s="43"/>
      <c r="DJ875" s="43"/>
      <c r="DK875" s="43"/>
      <c r="DL875" s="43"/>
      <c r="DM875" s="43"/>
      <c r="DN875" s="43"/>
      <c r="DO875" s="43"/>
      <c r="DP875" s="43"/>
    </row>
    <row r="876" spans="1:125" s="159" customFormat="1" ht="1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  <c r="AT876" s="43"/>
      <c r="AU876" s="43"/>
      <c r="AV876" s="43"/>
      <c r="AW876" s="43"/>
      <c r="AX876" s="43"/>
      <c r="AY876" s="43"/>
      <c r="AZ876" s="43"/>
      <c r="BA876" s="186"/>
      <c r="BB876" s="43"/>
      <c r="BC876" s="186"/>
      <c r="BD876" s="208"/>
      <c r="BE876" s="43"/>
      <c r="BF876" s="43"/>
      <c r="BG876" s="43"/>
      <c r="BH876" s="43"/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3"/>
      <c r="CK876" s="43"/>
      <c r="CL876" s="43"/>
      <c r="CM876" s="43"/>
      <c r="CN876" s="43"/>
      <c r="CO876" s="43"/>
      <c r="CP876" s="43"/>
      <c r="CQ876" s="43"/>
      <c r="CR876" s="43"/>
      <c r="CS876" s="43"/>
      <c r="CT876" s="43"/>
      <c r="CU876" s="43"/>
      <c r="CV876" s="43"/>
      <c r="CW876" s="43"/>
      <c r="CX876" s="43"/>
      <c r="CY876" s="43"/>
      <c r="CZ876" s="43"/>
      <c r="DA876" s="43"/>
      <c r="DB876" s="43"/>
      <c r="DC876" s="43"/>
      <c r="DD876" s="43"/>
      <c r="DE876" s="43"/>
      <c r="DF876" s="43"/>
      <c r="DG876" s="43"/>
      <c r="DH876" s="43"/>
      <c r="DI876" s="43"/>
      <c r="DJ876" s="43"/>
      <c r="DK876" s="43"/>
      <c r="DL876" s="43"/>
      <c r="DM876" s="43"/>
      <c r="DN876" s="43"/>
      <c r="DO876" s="43"/>
      <c r="DP876" s="43"/>
    </row>
    <row r="877" spans="1:125" ht="15" customHeight="1">
      <c r="DQ877" s="159"/>
      <c r="DR877" s="159"/>
      <c r="DS877" s="159"/>
      <c r="DT877" s="159"/>
      <c r="DU877" s="159"/>
    </row>
    <row r="878" spans="1:125" s="159" customFormat="1" ht="1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  <c r="AT878" s="43"/>
      <c r="AU878" s="43"/>
      <c r="AV878" s="43"/>
      <c r="AW878" s="43"/>
      <c r="AX878" s="43"/>
      <c r="AY878" s="43"/>
      <c r="AZ878" s="43"/>
      <c r="BA878" s="186"/>
      <c r="BB878" s="43"/>
      <c r="BC878" s="186"/>
      <c r="BD878" s="208"/>
      <c r="BE878" s="43"/>
      <c r="BF878" s="43"/>
      <c r="BG878" s="43"/>
      <c r="BH878" s="43"/>
      <c r="BI878" s="43"/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3"/>
      <c r="CK878" s="43"/>
      <c r="CL878" s="43"/>
      <c r="CM878" s="43"/>
      <c r="CN878" s="43"/>
      <c r="CO878" s="43"/>
      <c r="CP878" s="43"/>
      <c r="CQ878" s="43"/>
      <c r="CR878" s="43"/>
      <c r="CS878" s="43"/>
      <c r="CT878" s="43"/>
      <c r="CU878" s="43"/>
      <c r="CV878" s="43"/>
      <c r="CW878" s="43"/>
      <c r="CX878" s="43"/>
      <c r="CY878" s="43"/>
      <c r="CZ878" s="43"/>
      <c r="DA878" s="43"/>
      <c r="DB878" s="43"/>
      <c r="DC878" s="43"/>
      <c r="DD878" s="43"/>
      <c r="DE878" s="43"/>
      <c r="DF878" s="43"/>
      <c r="DG878" s="43"/>
      <c r="DH878" s="43"/>
      <c r="DI878" s="43"/>
      <c r="DJ878" s="43"/>
      <c r="DK878" s="43"/>
      <c r="DL878" s="43"/>
      <c r="DM878" s="43"/>
      <c r="DN878" s="43"/>
      <c r="DO878" s="43"/>
      <c r="DP878" s="43"/>
      <c r="DQ878" s="43"/>
      <c r="DR878" s="43"/>
      <c r="DS878" s="43"/>
      <c r="DT878" s="43"/>
      <c r="DU878" s="43"/>
    </row>
    <row r="879" spans="1:125" s="159" customFormat="1" ht="1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  <c r="AT879" s="43"/>
      <c r="AU879" s="43"/>
      <c r="AV879" s="43"/>
      <c r="AW879" s="43"/>
      <c r="AX879" s="43"/>
      <c r="AY879" s="43"/>
      <c r="AZ879" s="43"/>
      <c r="BA879" s="186"/>
      <c r="BB879" s="43"/>
      <c r="BC879" s="186"/>
      <c r="BD879" s="208"/>
      <c r="BE879" s="43"/>
      <c r="BF879" s="43"/>
      <c r="BG879" s="43"/>
      <c r="BH879" s="43"/>
      <c r="BI879" s="43"/>
      <c r="BJ879" s="43"/>
      <c r="BK879" s="43"/>
      <c r="BL879" s="43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3"/>
      <c r="CK879" s="43"/>
      <c r="CL879" s="43"/>
      <c r="CM879" s="43"/>
      <c r="CN879" s="43"/>
      <c r="CO879" s="43"/>
      <c r="CP879" s="43"/>
      <c r="CQ879" s="43"/>
      <c r="CR879" s="43"/>
      <c r="CS879" s="43"/>
      <c r="CT879" s="43"/>
      <c r="CU879" s="43"/>
      <c r="CV879" s="43"/>
      <c r="CW879" s="43"/>
      <c r="CX879" s="43"/>
      <c r="CY879" s="43"/>
      <c r="CZ879" s="43"/>
      <c r="DA879" s="43"/>
      <c r="DB879" s="43"/>
      <c r="DC879" s="43"/>
      <c r="DD879" s="43"/>
      <c r="DE879" s="43"/>
      <c r="DF879" s="43"/>
      <c r="DG879" s="43"/>
      <c r="DH879" s="43"/>
      <c r="DI879" s="43"/>
      <c r="DJ879" s="43"/>
      <c r="DK879" s="43"/>
      <c r="DL879" s="43"/>
      <c r="DM879" s="43"/>
      <c r="DN879" s="43"/>
      <c r="DO879" s="43"/>
      <c r="DP879" s="43"/>
    </row>
    <row r="880" spans="1:125" s="159" customFormat="1" ht="1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  <c r="AT880" s="43"/>
      <c r="AU880" s="43"/>
      <c r="AV880" s="43"/>
      <c r="AW880" s="43"/>
      <c r="AX880" s="43"/>
      <c r="AY880" s="43"/>
      <c r="AZ880" s="43"/>
      <c r="BA880" s="186"/>
      <c r="BB880" s="43"/>
      <c r="BC880" s="186"/>
      <c r="BD880" s="208"/>
      <c r="BE880" s="43"/>
      <c r="BF880" s="43"/>
      <c r="BG880" s="43"/>
      <c r="BH880" s="43"/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3"/>
      <c r="CK880" s="43"/>
      <c r="CL880" s="43"/>
      <c r="CM880" s="43"/>
      <c r="CN880" s="43"/>
      <c r="CO880" s="43"/>
      <c r="CP880" s="43"/>
      <c r="CQ880" s="43"/>
      <c r="CR880" s="43"/>
      <c r="CS880" s="43"/>
      <c r="CT880" s="43"/>
      <c r="CU880" s="43"/>
      <c r="CV880" s="43"/>
      <c r="CW880" s="43"/>
      <c r="CX880" s="43"/>
      <c r="CY880" s="43"/>
      <c r="CZ880" s="43"/>
      <c r="DA880" s="43"/>
      <c r="DB880" s="43"/>
      <c r="DC880" s="43"/>
      <c r="DD880" s="43"/>
      <c r="DE880" s="43"/>
      <c r="DF880" s="43"/>
      <c r="DG880" s="43"/>
      <c r="DH880" s="43"/>
      <c r="DI880" s="43"/>
      <c r="DJ880" s="43"/>
      <c r="DK880" s="43"/>
      <c r="DL880" s="43"/>
      <c r="DM880" s="43"/>
      <c r="DN880" s="43"/>
      <c r="DO880" s="43"/>
      <c r="DP880" s="43"/>
    </row>
    <row r="881" spans="1:125" s="159" customFormat="1" ht="1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  <c r="AT881" s="43"/>
      <c r="AU881" s="43"/>
      <c r="AV881" s="43"/>
      <c r="AW881" s="43"/>
      <c r="AX881" s="43"/>
      <c r="AY881" s="43"/>
      <c r="AZ881" s="43"/>
      <c r="BA881" s="186"/>
      <c r="BB881" s="43"/>
      <c r="BC881" s="186"/>
      <c r="BD881" s="208"/>
      <c r="BE881" s="43"/>
      <c r="BF881" s="43"/>
      <c r="BG881" s="43"/>
      <c r="BH881" s="43"/>
      <c r="BI881" s="43"/>
      <c r="BJ881" s="43"/>
      <c r="BK881" s="43"/>
      <c r="BL881" s="43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3"/>
      <c r="CK881" s="43"/>
      <c r="CL881" s="43"/>
      <c r="CM881" s="43"/>
      <c r="CN881" s="43"/>
      <c r="CO881" s="43"/>
      <c r="CP881" s="43"/>
      <c r="CQ881" s="43"/>
      <c r="CR881" s="43"/>
      <c r="CS881" s="43"/>
      <c r="CT881" s="43"/>
      <c r="CU881" s="43"/>
      <c r="CV881" s="43"/>
      <c r="CW881" s="43"/>
      <c r="CX881" s="43"/>
      <c r="CY881" s="43"/>
      <c r="CZ881" s="43"/>
      <c r="DA881" s="43"/>
      <c r="DB881" s="43"/>
      <c r="DC881" s="43"/>
      <c r="DD881" s="43"/>
      <c r="DE881" s="43"/>
      <c r="DF881" s="43"/>
      <c r="DG881" s="43"/>
      <c r="DH881" s="43"/>
      <c r="DI881" s="43"/>
      <c r="DJ881" s="43"/>
      <c r="DK881" s="43"/>
      <c r="DL881" s="43"/>
      <c r="DM881" s="43"/>
      <c r="DN881" s="43"/>
      <c r="DO881" s="43"/>
      <c r="DP881" s="43"/>
    </row>
    <row r="882" spans="1:125" s="159" customFormat="1" ht="1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3"/>
      <c r="AP882" s="43"/>
      <c r="AQ882" s="43"/>
      <c r="AR882" s="43"/>
      <c r="AS882" s="43"/>
      <c r="AT882" s="43"/>
      <c r="AU882" s="43"/>
      <c r="AV882" s="43"/>
      <c r="AW882" s="43"/>
      <c r="AX882" s="43"/>
      <c r="AY882" s="43"/>
      <c r="AZ882" s="43"/>
      <c r="BA882" s="186"/>
      <c r="BB882" s="43"/>
      <c r="BC882" s="186"/>
      <c r="BD882" s="208"/>
      <c r="BE882" s="43"/>
      <c r="BF882" s="43"/>
      <c r="BG882" s="43"/>
      <c r="BH882" s="43"/>
      <c r="BI882" s="43"/>
      <c r="BJ882" s="43"/>
      <c r="BK882" s="43"/>
      <c r="BL882" s="43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3"/>
      <c r="CK882" s="43"/>
      <c r="CL882" s="43"/>
      <c r="CM882" s="43"/>
      <c r="CN882" s="43"/>
      <c r="CO882" s="43"/>
      <c r="CP882" s="43"/>
      <c r="CQ882" s="43"/>
      <c r="CR882" s="43"/>
      <c r="CS882" s="43"/>
      <c r="CT882" s="43"/>
      <c r="CU882" s="43"/>
      <c r="CV882" s="43"/>
      <c r="CW882" s="43"/>
      <c r="CX882" s="43"/>
      <c r="CY882" s="43"/>
      <c r="CZ882" s="43"/>
      <c r="DA882" s="43"/>
      <c r="DB882" s="43"/>
      <c r="DC882" s="43"/>
      <c r="DD882" s="43"/>
      <c r="DE882" s="43"/>
      <c r="DF882" s="43"/>
      <c r="DG882" s="43"/>
      <c r="DH882" s="43"/>
      <c r="DI882" s="43"/>
      <c r="DJ882" s="43"/>
      <c r="DK882" s="43"/>
      <c r="DL882" s="43"/>
      <c r="DM882" s="43"/>
      <c r="DN882" s="43"/>
      <c r="DO882" s="43"/>
      <c r="DP882" s="43"/>
    </row>
    <row r="883" spans="1:125" s="159" customFormat="1" ht="1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  <c r="AT883" s="43"/>
      <c r="AU883" s="43"/>
      <c r="AV883" s="43"/>
      <c r="AW883" s="43"/>
      <c r="AX883" s="43"/>
      <c r="AY883" s="43"/>
      <c r="AZ883" s="43"/>
      <c r="BA883" s="186"/>
      <c r="BB883" s="43"/>
      <c r="BC883" s="186"/>
      <c r="BD883" s="208"/>
      <c r="BE883" s="43"/>
      <c r="BF883" s="43"/>
      <c r="BG883" s="43"/>
      <c r="BH883" s="43"/>
      <c r="BI883" s="43"/>
      <c r="BJ883" s="43"/>
      <c r="BK883" s="43"/>
      <c r="BL883" s="43"/>
      <c r="BM883" s="43"/>
      <c r="BN883" s="43"/>
      <c r="BO883" s="43"/>
      <c r="BP883" s="43"/>
      <c r="BQ883" s="43"/>
      <c r="BR883" s="43"/>
      <c r="BS883" s="43"/>
      <c r="BT883" s="43"/>
      <c r="BU883" s="43"/>
      <c r="BV883" s="43"/>
      <c r="BW883" s="43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3"/>
      <c r="CK883" s="43"/>
      <c r="CL883" s="43"/>
      <c r="CM883" s="43"/>
      <c r="CN883" s="43"/>
      <c r="CO883" s="43"/>
      <c r="CP883" s="43"/>
      <c r="CQ883" s="43"/>
      <c r="CR883" s="43"/>
      <c r="CS883" s="43"/>
      <c r="CT883" s="43"/>
      <c r="CU883" s="43"/>
      <c r="CV883" s="43"/>
      <c r="CW883" s="43"/>
      <c r="CX883" s="43"/>
      <c r="CY883" s="43"/>
      <c r="CZ883" s="43"/>
      <c r="DA883" s="43"/>
      <c r="DB883" s="43"/>
      <c r="DC883" s="43"/>
      <c r="DD883" s="43"/>
      <c r="DE883" s="43"/>
      <c r="DF883" s="43"/>
      <c r="DG883" s="43"/>
      <c r="DH883" s="43"/>
      <c r="DI883" s="43"/>
      <c r="DJ883" s="43"/>
      <c r="DK883" s="43"/>
      <c r="DL883" s="43"/>
      <c r="DM883" s="43"/>
      <c r="DN883" s="43"/>
      <c r="DO883" s="43"/>
      <c r="DP883" s="43"/>
    </row>
    <row r="884" spans="1:125" s="159" customFormat="1" ht="1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  <c r="AT884" s="43"/>
      <c r="AU884" s="43"/>
      <c r="AV884" s="43"/>
      <c r="AW884" s="43"/>
      <c r="AX884" s="43"/>
      <c r="AY884" s="43"/>
      <c r="AZ884" s="43"/>
      <c r="BA884" s="186"/>
      <c r="BB884" s="43"/>
      <c r="BC884" s="186"/>
      <c r="BD884" s="208"/>
      <c r="BE884" s="43"/>
      <c r="BF884" s="43"/>
      <c r="BG884" s="43"/>
      <c r="BH884" s="43"/>
      <c r="BI884" s="43"/>
      <c r="BJ884" s="43"/>
      <c r="BK884" s="43"/>
      <c r="BL884" s="43"/>
      <c r="BM884" s="43"/>
      <c r="BN884" s="43"/>
      <c r="BO884" s="43"/>
      <c r="BP884" s="43"/>
      <c r="BQ884" s="43"/>
      <c r="BR884" s="43"/>
      <c r="BS884" s="43"/>
      <c r="BT884" s="43"/>
      <c r="BU884" s="43"/>
      <c r="BV884" s="43"/>
      <c r="BW884" s="43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3"/>
      <c r="CK884" s="43"/>
      <c r="CL884" s="43"/>
      <c r="CM884" s="43"/>
      <c r="CN884" s="43"/>
      <c r="CO884" s="43"/>
      <c r="CP884" s="43"/>
      <c r="CQ884" s="43"/>
      <c r="CR884" s="43"/>
      <c r="CS884" s="43"/>
      <c r="CT884" s="43"/>
      <c r="CU884" s="43"/>
      <c r="CV884" s="43"/>
      <c r="CW884" s="43"/>
      <c r="CX884" s="43"/>
      <c r="CY884" s="43"/>
      <c r="CZ884" s="43"/>
      <c r="DA884" s="43"/>
      <c r="DB884" s="43"/>
      <c r="DC884" s="43"/>
      <c r="DD884" s="43"/>
      <c r="DE884" s="43"/>
      <c r="DF884" s="43"/>
      <c r="DG884" s="43"/>
      <c r="DH884" s="43"/>
      <c r="DI884" s="43"/>
      <c r="DJ884" s="43"/>
      <c r="DK884" s="43"/>
      <c r="DL884" s="43"/>
      <c r="DM884" s="43"/>
      <c r="DN884" s="43"/>
      <c r="DO884" s="43"/>
      <c r="DP884" s="43"/>
    </row>
    <row r="885" spans="1:125" s="159" customFormat="1" ht="1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  <c r="AT885" s="43"/>
      <c r="AU885" s="43"/>
      <c r="AV885" s="43"/>
      <c r="AW885" s="43"/>
      <c r="AX885" s="43"/>
      <c r="AY885" s="43"/>
      <c r="AZ885" s="43"/>
      <c r="BA885" s="186"/>
      <c r="BB885" s="43"/>
      <c r="BC885" s="186"/>
      <c r="BD885" s="208"/>
      <c r="BE885" s="43"/>
      <c r="BF885" s="43"/>
      <c r="BG885" s="43"/>
      <c r="BH885" s="43"/>
      <c r="BI885" s="43"/>
      <c r="BJ885" s="43"/>
      <c r="BK885" s="43"/>
      <c r="BL885" s="43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3"/>
      <c r="CK885" s="43"/>
      <c r="CL885" s="43"/>
      <c r="CM885" s="43"/>
      <c r="CN885" s="43"/>
      <c r="CO885" s="43"/>
      <c r="CP885" s="43"/>
      <c r="CQ885" s="43"/>
      <c r="CR885" s="43"/>
      <c r="CS885" s="43"/>
      <c r="CT885" s="43"/>
      <c r="CU885" s="43"/>
      <c r="CV885" s="43"/>
      <c r="CW885" s="43"/>
      <c r="CX885" s="43"/>
      <c r="CY885" s="43"/>
      <c r="CZ885" s="43"/>
      <c r="DA885" s="43"/>
      <c r="DB885" s="43"/>
      <c r="DC885" s="43"/>
      <c r="DD885" s="43"/>
      <c r="DE885" s="43"/>
      <c r="DF885" s="43"/>
      <c r="DG885" s="43"/>
      <c r="DH885" s="43"/>
      <c r="DI885" s="43"/>
      <c r="DJ885" s="43"/>
      <c r="DK885" s="43"/>
      <c r="DL885" s="43"/>
      <c r="DM885" s="43"/>
      <c r="DN885" s="43"/>
      <c r="DO885" s="43"/>
      <c r="DP885" s="43"/>
    </row>
    <row r="886" spans="1:125" s="159" customFormat="1" ht="1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  <c r="AT886" s="43"/>
      <c r="AU886" s="43"/>
      <c r="AV886" s="43"/>
      <c r="AW886" s="43"/>
      <c r="AX886" s="43"/>
      <c r="AY886" s="43"/>
      <c r="AZ886" s="43"/>
      <c r="BA886" s="186"/>
      <c r="BB886" s="43"/>
      <c r="BC886" s="186"/>
      <c r="BD886" s="208"/>
      <c r="BE886" s="43"/>
      <c r="BF886" s="43"/>
      <c r="BG886" s="43"/>
      <c r="BH886" s="43"/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3"/>
      <c r="CK886" s="43"/>
      <c r="CL886" s="43"/>
      <c r="CM886" s="43"/>
      <c r="CN886" s="43"/>
      <c r="CO886" s="43"/>
      <c r="CP886" s="43"/>
      <c r="CQ886" s="43"/>
      <c r="CR886" s="43"/>
      <c r="CS886" s="43"/>
      <c r="CT886" s="43"/>
      <c r="CU886" s="43"/>
      <c r="CV886" s="43"/>
      <c r="CW886" s="43"/>
      <c r="CX886" s="43"/>
      <c r="CY886" s="43"/>
      <c r="CZ886" s="43"/>
      <c r="DA886" s="43"/>
      <c r="DB886" s="43"/>
      <c r="DC886" s="43"/>
      <c r="DD886" s="43"/>
      <c r="DE886" s="43"/>
      <c r="DF886" s="43"/>
      <c r="DG886" s="43"/>
      <c r="DH886" s="43"/>
      <c r="DI886" s="43"/>
      <c r="DJ886" s="43"/>
      <c r="DK886" s="43"/>
      <c r="DL886" s="43"/>
      <c r="DM886" s="43"/>
      <c r="DN886" s="43"/>
      <c r="DO886" s="43"/>
      <c r="DP886" s="43"/>
    </row>
    <row r="887" spans="1:125" s="159" customFormat="1" ht="1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3"/>
      <c r="AY887" s="43"/>
      <c r="AZ887" s="43"/>
      <c r="BA887" s="186"/>
      <c r="BB887" s="43"/>
      <c r="BC887" s="186"/>
      <c r="BD887" s="208"/>
      <c r="BE887" s="43"/>
      <c r="BF887" s="43"/>
      <c r="BG887" s="43"/>
      <c r="BH887" s="43"/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3"/>
      <c r="CK887" s="43"/>
      <c r="CL887" s="43"/>
      <c r="CM887" s="43"/>
      <c r="CN887" s="43"/>
      <c r="CO887" s="43"/>
      <c r="CP887" s="43"/>
      <c r="CQ887" s="43"/>
      <c r="CR887" s="43"/>
      <c r="CS887" s="43"/>
      <c r="CT887" s="43"/>
      <c r="CU887" s="43"/>
      <c r="CV887" s="43"/>
      <c r="CW887" s="43"/>
      <c r="CX887" s="43"/>
      <c r="CY887" s="43"/>
      <c r="CZ887" s="43"/>
      <c r="DA887" s="43"/>
      <c r="DB887" s="43"/>
      <c r="DC887" s="43"/>
      <c r="DD887" s="43"/>
      <c r="DE887" s="43"/>
      <c r="DF887" s="43"/>
      <c r="DG887" s="43"/>
      <c r="DH887" s="43"/>
      <c r="DI887" s="43"/>
      <c r="DJ887" s="43"/>
      <c r="DK887" s="43"/>
      <c r="DL887" s="43"/>
      <c r="DM887" s="43"/>
      <c r="DN887" s="43"/>
      <c r="DO887" s="43"/>
      <c r="DP887" s="43"/>
    </row>
    <row r="888" spans="1:125">
      <c r="DQ888" s="159"/>
      <c r="DR888" s="159"/>
      <c r="DS888" s="159"/>
      <c r="DT888" s="159"/>
      <c r="DU888" s="159"/>
    </row>
    <row r="889" spans="1:125" s="159" customFormat="1" ht="1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  <c r="AT889" s="43"/>
      <c r="AU889" s="43"/>
      <c r="AV889" s="43"/>
      <c r="AW889" s="43"/>
      <c r="AX889" s="43"/>
      <c r="AY889" s="43"/>
      <c r="AZ889" s="43"/>
      <c r="BA889" s="186"/>
      <c r="BB889" s="43"/>
      <c r="BC889" s="186"/>
      <c r="BD889" s="208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3"/>
      <c r="CK889" s="43"/>
      <c r="CL889" s="43"/>
      <c r="CM889" s="43"/>
      <c r="CN889" s="43"/>
      <c r="CO889" s="43"/>
      <c r="CP889" s="43"/>
      <c r="CQ889" s="43"/>
      <c r="CR889" s="43"/>
      <c r="CS889" s="43"/>
      <c r="CT889" s="43"/>
      <c r="CU889" s="43"/>
      <c r="CV889" s="43"/>
      <c r="CW889" s="43"/>
      <c r="CX889" s="43"/>
      <c r="CY889" s="43"/>
      <c r="CZ889" s="43"/>
      <c r="DA889" s="43"/>
      <c r="DB889" s="43"/>
      <c r="DC889" s="43"/>
      <c r="DD889" s="43"/>
      <c r="DE889" s="43"/>
      <c r="DF889" s="43"/>
      <c r="DG889" s="43"/>
      <c r="DH889" s="43"/>
      <c r="DI889" s="43"/>
      <c r="DJ889" s="43"/>
      <c r="DK889" s="43"/>
      <c r="DL889" s="43"/>
      <c r="DM889" s="43"/>
      <c r="DN889" s="43"/>
      <c r="DO889" s="43"/>
      <c r="DP889" s="43"/>
      <c r="DQ889" s="43"/>
      <c r="DR889" s="43"/>
      <c r="DS889" s="43"/>
      <c r="DT889" s="43"/>
      <c r="DU889" s="43"/>
    </row>
    <row r="890" spans="1:125" s="159" customFormat="1" ht="1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  <c r="AT890" s="43"/>
      <c r="AU890" s="43"/>
      <c r="AV890" s="43"/>
      <c r="AW890" s="43"/>
      <c r="AX890" s="43"/>
      <c r="AY890" s="43"/>
      <c r="AZ890" s="43"/>
      <c r="BA890" s="186"/>
      <c r="BB890" s="43"/>
      <c r="BC890" s="186"/>
      <c r="BD890" s="208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3"/>
      <c r="CK890" s="43"/>
      <c r="CL890" s="43"/>
      <c r="CM890" s="43"/>
      <c r="CN890" s="43"/>
      <c r="CO890" s="43"/>
      <c r="CP890" s="43"/>
      <c r="CQ890" s="43"/>
      <c r="CR890" s="43"/>
      <c r="CS890" s="43"/>
      <c r="CT890" s="43"/>
      <c r="CU890" s="43"/>
      <c r="CV890" s="43"/>
      <c r="CW890" s="43"/>
      <c r="CX890" s="43"/>
      <c r="CY890" s="43"/>
      <c r="CZ890" s="43"/>
      <c r="DA890" s="43"/>
      <c r="DB890" s="43"/>
      <c r="DC890" s="43"/>
      <c r="DD890" s="43"/>
      <c r="DE890" s="43"/>
      <c r="DF890" s="43"/>
      <c r="DG890" s="43"/>
      <c r="DH890" s="43"/>
      <c r="DI890" s="43"/>
      <c r="DJ890" s="43"/>
      <c r="DK890" s="43"/>
      <c r="DL890" s="43"/>
      <c r="DM890" s="43"/>
      <c r="DN890" s="43"/>
      <c r="DO890" s="43"/>
      <c r="DP890" s="43"/>
    </row>
    <row r="891" spans="1:125" s="159" customFormat="1" ht="1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186"/>
      <c r="BB891" s="43"/>
      <c r="BC891" s="186"/>
      <c r="BD891" s="208"/>
      <c r="BE891" s="43"/>
      <c r="BF891" s="43"/>
      <c r="BG891" s="43"/>
      <c r="BH891" s="43"/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3"/>
      <c r="CK891" s="43"/>
      <c r="CL891" s="43"/>
      <c r="CM891" s="43"/>
      <c r="CN891" s="43"/>
      <c r="CO891" s="43"/>
      <c r="CP891" s="43"/>
      <c r="CQ891" s="43"/>
      <c r="CR891" s="43"/>
      <c r="CS891" s="43"/>
      <c r="CT891" s="43"/>
      <c r="CU891" s="43"/>
      <c r="CV891" s="43"/>
      <c r="CW891" s="43"/>
      <c r="CX891" s="43"/>
      <c r="CY891" s="43"/>
      <c r="CZ891" s="43"/>
      <c r="DA891" s="43"/>
      <c r="DB891" s="43"/>
      <c r="DC891" s="43"/>
      <c r="DD891" s="43"/>
      <c r="DE891" s="43"/>
      <c r="DF891" s="43"/>
      <c r="DG891" s="43"/>
      <c r="DH891" s="43"/>
      <c r="DI891" s="43"/>
      <c r="DJ891" s="43"/>
      <c r="DK891" s="43"/>
      <c r="DL891" s="43"/>
      <c r="DM891" s="43"/>
      <c r="DN891" s="43"/>
      <c r="DO891" s="43"/>
      <c r="DP891" s="43"/>
    </row>
    <row r="892" spans="1:125" s="159" customFormat="1" ht="1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  <c r="AT892" s="43"/>
      <c r="AU892" s="43"/>
      <c r="AV892" s="43"/>
      <c r="AW892" s="43"/>
      <c r="AX892" s="43"/>
      <c r="AY892" s="43"/>
      <c r="AZ892" s="43"/>
      <c r="BA892" s="186"/>
      <c r="BB892" s="43"/>
      <c r="BC892" s="186"/>
      <c r="BD892" s="208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3"/>
      <c r="CK892" s="43"/>
      <c r="CL892" s="43"/>
      <c r="CM892" s="43"/>
      <c r="CN892" s="43"/>
      <c r="CO892" s="43"/>
      <c r="CP892" s="43"/>
      <c r="CQ892" s="43"/>
      <c r="CR892" s="43"/>
      <c r="CS892" s="43"/>
      <c r="CT892" s="43"/>
      <c r="CU892" s="43"/>
      <c r="CV892" s="43"/>
      <c r="CW892" s="43"/>
      <c r="CX892" s="43"/>
      <c r="CY892" s="43"/>
      <c r="CZ892" s="43"/>
      <c r="DA892" s="43"/>
      <c r="DB892" s="43"/>
      <c r="DC892" s="43"/>
      <c r="DD892" s="43"/>
      <c r="DE892" s="43"/>
      <c r="DF892" s="43"/>
      <c r="DG892" s="43"/>
      <c r="DH892" s="43"/>
      <c r="DI892" s="43"/>
      <c r="DJ892" s="43"/>
      <c r="DK892" s="43"/>
      <c r="DL892" s="43"/>
      <c r="DM892" s="43"/>
      <c r="DN892" s="43"/>
      <c r="DO892" s="43"/>
      <c r="DP892" s="43"/>
    </row>
    <row r="893" spans="1:125" s="159" customFormat="1" ht="1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43"/>
      <c r="BA893" s="186"/>
      <c r="BB893" s="43"/>
      <c r="BC893" s="186"/>
      <c r="BD893" s="208"/>
      <c r="BE893" s="43"/>
      <c r="BF893" s="43"/>
      <c r="BG893" s="43"/>
      <c r="BH893" s="43"/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3"/>
      <c r="CK893" s="43"/>
      <c r="CL893" s="43"/>
      <c r="CM893" s="43"/>
      <c r="CN893" s="43"/>
      <c r="CO893" s="43"/>
      <c r="CP893" s="43"/>
      <c r="CQ893" s="43"/>
      <c r="CR893" s="43"/>
      <c r="CS893" s="43"/>
      <c r="CT893" s="43"/>
      <c r="CU893" s="43"/>
      <c r="CV893" s="43"/>
      <c r="CW893" s="43"/>
      <c r="CX893" s="43"/>
      <c r="CY893" s="43"/>
      <c r="CZ893" s="43"/>
      <c r="DA893" s="43"/>
      <c r="DB893" s="43"/>
      <c r="DC893" s="43"/>
      <c r="DD893" s="43"/>
      <c r="DE893" s="43"/>
      <c r="DF893" s="43"/>
      <c r="DG893" s="43"/>
      <c r="DH893" s="43"/>
      <c r="DI893" s="43"/>
      <c r="DJ893" s="43"/>
      <c r="DK893" s="43"/>
      <c r="DL893" s="43"/>
      <c r="DM893" s="43"/>
      <c r="DN893" s="43"/>
      <c r="DO893" s="43"/>
      <c r="DP893" s="43"/>
    </row>
    <row r="894" spans="1:125" s="159" customFormat="1" ht="1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  <c r="AT894" s="43"/>
      <c r="AU894" s="43"/>
      <c r="AV894" s="43"/>
      <c r="AW894" s="43"/>
      <c r="AX894" s="43"/>
      <c r="AY894" s="43"/>
      <c r="AZ894" s="43"/>
      <c r="BA894" s="186"/>
      <c r="BB894" s="43"/>
      <c r="BC894" s="186"/>
      <c r="BD894" s="208"/>
      <c r="BE894" s="43"/>
      <c r="BF894" s="43"/>
      <c r="BG894" s="43"/>
      <c r="BH894" s="43"/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3"/>
      <c r="CK894" s="43"/>
      <c r="CL894" s="43"/>
      <c r="CM894" s="43"/>
      <c r="CN894" s="43"/>
      <c r="CO894" s="43"/>
      <c r="CP894" s="43"/>
      <c r="CQ894" s="43"/>
      <c r="CR894" s="43"/>
      <c r="CS894" s="43"/>
      <c r="CT894" s="43"/>
      <c r="CU894" s="43"/>
      <c r="CV894" s="43"/>
      <c r="CW894" s="43"/>
      <c r="CX894" s="43"/>
      <c r="CY894" s="43"/>
      <c r="CZ894" s="43"/>
      <c r="DA894" s="43"/>
      <c r="DB894" s="43"/>
      <c r="DC894" s="43"/>
      <c r="DD894" s="43"/>
      <c r="DE894" s="43"/>
      <c r="DF894" s="43"/>
      <c r="DG894" s="43"/>
      <c r="DH894" s="43"/>
      <c r="DI894" s="43"/>
      <c r="DJ894" s="43"/>
      <c r="DK894" s="43"/>
      <c r="DL894" s="43"/>
      <c r="DM894" s="43"/>
      <c r="DN894" s="43"/>
      <c r="DO894" s="43"/>
      <c r="DP894" s="43"/>
    </row>
    <row r="895" spans="1:125" s="159" customFormat="1" ht="1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  <c r="AT895" s="43"/>
      <c r="AU895" s="43"/>
      <c r="AV895" s="43"/>
      <c r="AW895" s="43"/>
      <c r="AX895" s="43"/>
      <c r="AY895" s="43"/>
      <c r="AZ895" s="43"/>
      <c r="BA895" s="186"/>
      <c r="BB895" s="43"/>
      <c r="BC895" s="186"/>
      <c r="BD895" s="208"/>
      <c r="BE895" s="43"/>
      <c r="BF895" s="43"/>
      <c r="BG895" s="43"/>
      <c r="BH895" s="43"/>
      <c r="BI895" s="43"/>
      <c r="BJ895" s="43"/>
      <c r="BK895" s="43"/>
      <c r="BL895" s="43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3"/>
      <c r="CK895" s="43"/>
      <c r="CL895" s="43"/>
      <c r="CM895" s="43"/>
      <c r="CN895" s="43"/>
      <c r="CO895" s="43"/>
      <c r="CP895" s="43"/>
      <c r="CQ895" s="43"/>
      <c r="CR895" s="43"/>
      <c r="CS895" s="43"/>
      <c r="CT895" s="43"/>
      <c r="CU895" s="43"/>
      <c r="CV895" s="43"/>
      <c r="CW895" s="43"/>
      <c r="CX895" s="43"/>
      <c r="CY895" s="43"/>
      <c r="CZ895" s="43"/>
      <c r="DA895" s="43"/>
      <c r="DB895" s="43"/>
      <c r="DC895" s="43"/>
      <c r="DD895" s="43"/>
      <c r="DE895" s="43"/>
      <c r="DF895" s="43"/>
      <c r="DG895" s="43"/>
      <c r="DH895" s="43"/>
      <c r="DI895" s="43"/>
      <c r="DJ895" s="43"/>
      <c r="DK895" s="43"/>
      <c r="DL895" s="43"/>
      <c r="DM895" s="43"/>
      <c r="DN895" s="43"/>
      <c r="DO895" s="43"/>
      <c r="DP895" s="43"/>
    </row>
    <row r="896" spans="1:125" ht="15" customHeight="1">
      <c r="DQ896" s="159"/>
      <c r="DR896" s="159"/>
      <c r="DS896" s="159"/>
      <c r="DT896" s="159"/>
      <c r="DU896" s="159"/>
    </row>
    <row r="897" spans="1:125" ht="15" customHeight="1"/>
    <row r="898" spans="1:125" ht="15" customHeight="1"/>
    <row r="899" spans="1:125" ht="15" customHeight="1"/>
    <row r="900" spans="1:125" ht="15" customHeight="1"/>
    <row r="901" spans="1:125" ht="15" customHeight="1"/>
    <row r="902" spans="1:125" s="159" customFormat="1" ht="1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3"/>
      <c r="AP902" s="43"/>
      <c r="AQ902" s="43"/>
      <c r="AR902" s="43"/>
      <c r="AS902" s="43"/>
      <c r="AT902" s="43"/>
      <c r="AU902" s="43"/>
      <c r="AV902" s="43"/>
      <c r="AW902" s="43"/>
      <c r="AX902" s="43"/>
      <c r="AY902" s="43"/>
      <c r="AZ902" s="43"/>
      <c r="BA902" s="186"/>
      <c r="BB902" s="43"/>
      <c r="BC902" s="186"/>
      <c r="BD902" s="208"/>
      <c r="BE902" s="43"/>
      <c r="BF902" s="43"/>
      <c r="BG902" s="43"/>
      <c r="BH902" s="43"/>
      <c r="BI902" s="43"/>
      <c r="BJ902" s="43"/>
      <c r="BK902" s="43"/>
      <c r="BL902" s="43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3"/>
      <c r="CK902" s="43"/>
      <c r="CL902" s="43"/>
      <c r="CM902" s="43"/>
      <c r="CN902" s="43"/>
      <c r="CO902" s="43"/>
      <c r="CP902" s="43"/>
      <c r="CQ902" s="43"/>
      <c r="CR902" s="43"/>
      <c r="CS902" s="43"/>
      <c r="CT902" s="43"/>
      <c r="CU902" s="43"/>
      <c r="CV902" s="43"/>
      <c r="CW902" s="43"/>
      <c r="CX902" s="43"/>
      <c r="CY902" s="43"/>
      <c r="CZ902" s="43"/>
      <c r="DA902" s="43"/>
      <c r="DB902" s="43"/>
      <c r="DC902" s="43"/>
      <c r="DD902" s="43"/>
      <c r="DE902" s="43"/>
      <c r="DF902" s="43"/>
      <c r="DG902" s="43"/>
      <c r="DH902" s="43"/>
      <c r="DI902" s="43"/>
      <c r="DJ902" s="43"/>
      <c r="DK902" s="43"/>
      <c r="DL902" s="43"/>
      <c r="DM902" s="43"/>
      <c r="DN902" s="43"/>
      <c r="DO902" s="43"/>
      <c r="DP902" s="43"/>
      <c r="DQ902" s="43"/>
      <c r="DR902" s="43"/>
      <c r="DS902" s="43"/>
      <c r="DT902" s="43"/>
      <c r="DU902" s="43"/>
    </row>
    <row r="903" spans="1:125" s="159" customFormat="1" ht="1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  <c r="AO903" s="43"/>
      <c r="AP903" s="43"/>
      <c r="AQ903" s="43"/>
      <c r="AR903" s="43"/>
      <c r="AS903" s="43"/>
      <c r="AT903" s="43"/>
      <c r="AU903" s="43"/>
      <c r="AV903" s="43"/>
      <c r="AW903" s="43"/>
      <c r="AX903" s="43"/>
      <c r="AY903" s="43"/>
      <c r="AZ903" s="43"/>
      <c r="BA903" s="186"/>
      <c r="BB903" s="43"/>
      <c r="BC903" s="186"/>
      <c r="BD903" s="208"/>
      <c r="BE903" s="43"/>
      <c r="BF903" s="43"/>
      <c r="BG903" s="43"/>
      <c r="BH903" s="43"/>
      <c r="BI903" s="43"/>
      <c r="BJ903" s="43"/>
      <c r="BK903" s="43"/>
      <c r="BL903" s="43"/>
      <c r="BM903" s="43"/>
      <c r="BN903" s="43"/>
      <c r="BO903" s="43"/>
      <c r="BP903" s="43"/>
      <c r="BQ903" s="43"/>
      <c r="BR903" s="43"/>
      <c r="BS903" s="43"/>
      <c r="BT903" s="43"/>
      <c r="BU903" s="43"/>
      <c r="BV903" s="43"/>
      <c r="BW903" s="43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3"/>
      <c r="CK903" s="43"/>
      <c r="CL903" s="43"/>
      <c r="CM903" s="43"/>
      <c r="CN903" s="43"/>
      <c r="CO903" s="43"/>
      <c r="CP903" s="43"/>
      <c r="CQ903" s="43"/>
      <c r="CR903" s="43"/>
      <c r="CS903" s="43"/>
      <c r="CT903" s="43"/>
      <c r="CU903" s="43"/>
      <c r="CV903" s="43"/>
      <c r="CW903" s="43"/>
      <c r="CX903" s="43"/>
      <c r="CY903" s="43"/>
      <c r="CZ903" s="43"/>
      <c r="DA903" s="43"/>
      <c r="DB903" s="43"/>
      <c r="DC903" s="43"/>
      <c r="DD903" s="43"/>
      <c r="DE903" s="43"/>
      <c r="DF903" s="43"/>
      <c r="DG903" s="43"/>
      <c r="DH903" s="43"/>
      <c r="DI903" s="43"/>
      <c r="DJ903" s="43"/>
      <c r="DK903" s="43"/>
      <c r="DL903" s="43"/>
      <c r="DM903" s="43"/>
      <c r="DN903" s="43"/>
      <c r="DO903" s="43"/>
      <c r="DP903" s="43"/>
    </row>
    <row r="904" spans="1:125">
      <c r="DQ904" s="159"/>
      <c r="DR904" s="159"/>
      <c r="DS904" s="159"/>
      <c r="DT904" s="159"/>
      <c r="DU904" s="159"/>
    </row>
    <row r="905" spans="1:125" s="159" customFormat="1" ht="1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  <c r="AT905" s="43"/>
      <c r="AU905" s="43"/>
      <c r="AV905" s="43"/>
      <c r="AW905" s="43"/>
      <c r="AX905" s="43"/>
      <c r="AY905" s="43"/>
      <c r="AZ905" s="43"/>
      <c r="BA905" s="186"/>
      <c r="BB905" s="43"/>
      <c r="BC905" s="186"/>
      <c r="BD905" s="208"/>
      <c r="BE905" s="43"/>
      <c r="BF905" s="43"/>
      <c r="BG905" s="43"/>
      <c r="BH905" s="43"/>
      <c r="BI905" s="43"/>
      <c r="BJ905" s="43"/>
      <c r="BK905" s="43"/>
      <c r="BL905" s="43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3"/>
      <c r="CK905" s="43"/>
      <c r="CL905" s="43"/>
      <c r="CM905" s="43"/>
      <c r="CN905" s="43"/>
      <c r="CO905" s="43"/>
      <c r="CP905" s="43"/>
      <c r="CQ905" s="43"/>
      <c r="CR905" s="43"/>
      <c r="CS905" s="43"/>
      <c r="CT905" s="43"/>
      <c r="CU905" s="43"/>
      <c r="CV905" s="43"/>
      <c r="CW905" s="43"/>
      <c r="CX905" s="43"/>
      <c r="CY905" s="43"/>
      <c r="CZ905" s="43"/>
      <c r="DA905" s="43"/>
      <c r="DB905" s="43"/>
      <c r="DC905" s="43"/>
      <c r="DD905" s="43"/>
      <c r="DE905" s="43"/>
      <c r="DF905" s="43"/>
      <c r="DG905" s="43"/>
      <c r="DH905" s="43"/>
      <c r="DI905" s="43"/>
      <c r="DJ905" s="43"/>
      <c r="DK905" s="43"/>
      <c r="DL905" s="43"/>
      <c r="DM905" s="43"/>
      <c r="DN905" s="43"/>
      <c r="DO905" s="43"/>
      <c r="DP905" s="43"/>
      <c r="DQ905" s="43"/>
      <c r="DR905" s="43"/>
      <c r="DS905" s="43"/>
      <c r="DT905" s="43"/>
      <c r="DU905" s="43"/>
    </row>
    <row r="906" spans="1:125" s="159" customFormat="1" ht="1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3"/>
      <c r="AP906" s="43"/>
      <c r="AQ906" s="43"/>
      <c r="AR906" s="43"/>
      <c r="AS906" s="43"/>
      <c r="AT906" s="43"/>
      <c r="AU906" s="43"/>
      <c r="AV906" s="43"/>
      <c r="AW906" s="43"/>
      <c r="AX906" s="43"/>
      <c r="AY906" s="43"/>
      <c r="AZ906" s="43"/>
      <c r="BA906" s="186"/>
      <c r="BB906" s="43"/>
      <c r="BC906" s="186"/>
      <c r="BD906" s="208"/>
      <c r="BE906" s="43"/>
      <c r="BF906" s="43"/>
      <c r="BG906" s="43"/>
      <c r="BH906" s="43"/>
      <c r="BI906" s="43"/>
      <c r="BJ906" s="43"/>
      <c r="BK906" s="43"/>
      <c r="BL906" s="43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3"/>
      <c r="CK906" s="43"/>
      <c r="CL906" s="43"/>
      <c r="CM906" s="43"/>
      <c r="CN906" s="43"/>
      <c r="CO906" s="43"/>
      <c r="CP906" s="43"/>
      <c r="CQ906" s="43"/>
      <c r="CR906" s="43"/>
      <c r="CS906" s="43"/>
      <c r="CT906" s="43"/>
      <c r="CU906" s="43"/>
      <c r="CV906" s="43"/>
      <c r="CW906" s="43"/>
      <c r="CX906" s="43"/>
      <c r="CY906" s="43"/>
      <c r="CZ906" s="43"/>
      <c r="DA906" s="43"/>
      <c r="DB906" s="43"/>
      <c r="DC906" s="43"/>
      <c r="DD906" s="43"/>
      <c r="DE906" s="43"/>
      <c r="DF906" s="43"/>
      <c r="DG906" s="43"/>
      <c r="DH906" s="43"/>
      <c r="DI906" s="43"/>
      <c r="DJ906" s="43"/>
      <c r="DK906" s="43"/>
      <c r="DL906" s="43"/>
      <c r="DM906" s="43"/>
      <c r="DN906" s="43"/>
      <c r="DO906" s="43"/>
      <c r="DP906" s="43"/>
    </row>
    <row r="907" spans="1:125" s="159" customFormat="1" ht="1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3"/>
      <c r="AP907" s="43"/>
      <c r="AQ907" s="43"/>
      <c r="AR907" s="43"/>
      <c r="AS907" s="43"/>
      <c r="AT907" s="43"/>
      <c r="AU907" s="43"/>
      <c r="AV907" s="43"/>
      <c r="AW907" s="43"/>
      <c r="AX907" s="43"/>
      <c r="AY907" s="43"/>
      <c r="AZ907" s="43"/>
      <c r="BA907" s="186"/>
      <c r="BB907" s="43"/>
      <c r="BC907" s="186"/>
      <c r="BD907" s="208"/>
      <c r="BE907" s="43"/>
      <c r="BF907" s="43"/>
      <c r="BG907" s="43"/>
      <c r="BH907" s="43"/>
      <c r="BI907" s="43"/>
      <c r="BJ907" s="43"/>
      <c r="BK907" s="43"/>
      <c r="BL907" s="43"/>
      <c r="BM907" s="43"/>
      <c r="BN907" s="43"/>
      <c r="BO907" s="43"/>
      <c r="BP907" s="43"/>
      <c r="BQ907" s="43"/>
      <c r="BR907" s="43"/>
      <c r="BS907" s="43"/>
      <c r="BT907" s="43"/>
      <c r="BU907" s="43"/>
      <c r="BV907" s="43"/>
      <c r="BW907" s="43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3"/>
      <c r="CK907" s="43"/>
      <c r="CL907" s="43"/>
      <c r="CM907" s="43"/>
      <c r="CN907" s="43"/>
      <c r="CO907" s="43"/>
      <c r="CP907" s="43"/>
      <c r="CQ907" s="43"/>
      <c r="CR907" s="43"/>
      <c r="CS907" s="43"/>
      <c r="CT907" s="43"/>
      <c r="CU907" s="43"/>
      <c r="CV907" s="43"/>
      <c r="CW907" s="43"/>
      <c r="CX907" s="43"/>
      <c r="CY907" s="43"/>
      <c r="CZ907" s="43"/>
      <c r="DA907" s="43"/>
      <c r="DB907" s="43"/>
      <c r="DC907" s="43"/>
      <c r="DD907" s="43"/>
      <c r="DE907" s="43"/>
      <c r="DF907" s="43"/>
      <c r="DG907" s="43"/>
      <c r="DH907" s="43"/>
      <c r="DI907" s="43"/>
      <c r="DJ907" s="43"/>
      <c r="DK907" s="43"/>
      <c r="DL907" s="43"/>
      <c r="DM907" s="43"/>
      <c r="DN907" s="43"/>
      <c r="DO907" s="43"/>
      <c r="DP907" s="43"/>
    </row>
    <row r="908" spans="1:125" s="159" customFormat="1" ht="1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3"/>
      <c r="AP908" s="43"/>
      <c r="AQ908" s="43"/>
      <c r="AR908" s="43"/>
      <c r="AS908" s="43"/>
      <c r="AT908" s="43"/>
      <c r="AU908" s="43"/>
      <c r="AV908" s="43"/>
      <c r="AW908" s="43"/>
      <c r="AX908" s="43"/>
      <c r="AY908" s="43"/>
      <c r="AZ908" s="43"/>
      <c r="BA908" s="186"/>
      <c r="BB908" s="43"/>
      <c r="BC908" s="186"/>
      <c r="BD908" s="208"/>
      <c r="BE908" s="43"/>
      <c r="BF908" s="43"/>
      <c r="BG908" s="43"/>
      <c r="BH908" s="43"/>
      <c r="BI908" s="43"/>
      <c r="BJ908" s="43"/>
      <c r="BK908" s="43"/>
      <c r="BL908" s="43"/>
      <c r="BM908" s="43"/>
      <c r="BN908" s="43"/>
      <c r="BO908" s="43"/>
      <c r="BP908" s="43"/>
      <c r="BQ908" s="43"/>
      <c r="BR908" s="43"/>
      <c r="BS908" s="43"/>
      <c r="BT908" s="43"/>
      <c r="BU908" s="43"/>
      <c r="BV908" s="43"/>
      <c r="BW908" s="43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3"/>
      <c r="CK908" s="43"/>
      <c r="CL908" s="43"/>
      <c r="CM908" s="43"/>
      <c r="CN908" s="43"/>
      <c r="CO908" s="43"/>
      <c r="CP908" s="43"/>
      <c r="CQ908" s="43"/>
      <c r="CR908" s="43"/>
      <c r="CS908" s="43"/>
      <c r="CT908" s="43"/>
      <c r="CU908" s="43"/>
      <c r="CV908" s="43"/>
      <c r="CW908" s="43"/>
      <c r="CX908" s="43"/>
      <c r="CY908" s="43"/>
      <c r="CZ908" s="43"/>
      <c r="DA908" s="43"/>
      <c r="DB908" s="43"/>
      <c r="DC908" s="43"/>
      <c r="DD908" s="43"/>
      <c r="DE908" s="43"/>
      <c r="DF908" s="43"/>
      <c r="DG908" s="43"/>
      <c r="DH908" s="43"/>
      <c r="DI908" s="43"/>
      <c r="DJ908" s="43"/>
      <c r="DK908" s="43"/>
      <c r="DL908" s="43"/>
      <c r="DM908" s="43"/>
      <c r="DN908" s="43"/>
      <c r="DO908" s="43"/>
      <c r="DP908" s="43"/>
    </row>
    <row r="909" spans="1:125" s="159" customFormat="1" ht="1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3"/>
      <c r="AP909" s="43"/>
      <c r="AQ909" s="43"/>
      <c r="AR909" s="43"/>
      <c r="AS909" s="43"/>
      <c r="AT909" s="43"/>
      <c r="AU909" s="43"/>
      <c r="AV909" s="43"/>
      <c r="AW909" s="43"/>
      <c r="AX909" s="43"/>
      <c r="AY909" s="43"/>
      <c r="AZ909" s="43"/>
      <c r="BA909" s="186"/>
      <c r="BB909" s="43"/>
      <c r="BC909" s="186"/>
      <c r="BD909" s="208"/>
      <c r="BE909" s="43"/>
      <c r="BF909" s="43"/>
      <c r="BG909" s="43"/>
      <c r="BH909" s="43"/>
      <c r="BI909" s="43"/>
      <c r="BJ909" s="43"/>
      <c r="BK909" s="43"/>
      <c r="BL909" s="43"/>
      <c r="BM909" s="43"/>
      <c r="BN909" s="43"/>
      <c r="BO909" s="43"/>
      <c r="BP909" s="43"/>
      <c r="BQ909" s="43"/>
      <c r="BR909" s="43"/>
      <c r="BS909" s="43"/>
      <c r="BT909" s="43"/>
      <c r="BU909" s="43"/>
      <c r="BV909" s="43"/>
      <c r="BW909" s="43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3"/>
      <c r="CK909" s="43"/>
      <c r="CL909" s="43"/>
      <c r="CM909" s="43"/>
      <c r="CN909" s="43"/>
      <c r="CO909" s="43"/>
      <c r="CP909" s="43"/>
      <c r="CQ909" s="43"/>
      <c r="CR909" s="43"/>
      <c r="CS909" s="43"/>
      <c r="CT909" s="43"/>
      <c r="CU909" s="43"/>
      <c r="CV909" s="43"/>
      <c r="CW909" s="43"/>
      <c r="CX909" s="43"/>
      <c r="CY909" s="43"/>
      <c r="CZ909" s="43"/>
      <c r="DA909" s="43"/>
      <c r="DB909" s="43"/>
      <c r="DC909" s="43"/>
      <c r="DD909" s="43"/>
      <c r="DE909" s="43"/>
      <c r="DF909" s="43"/>
      <c r="DG909" s="43"/>
      <c r="DH909" s="43"/>
      <c r="DI909" s="43"/>
      <c r="DJ909" s="43"/>
      <c r="DK909" s="43"/>
      <c r="DL909" s="43"/>
      <c r="DM909" s="43"/>
      <c r="DN909" s="43"/>
      <c r="DO909" s="43"/>
      <c r="DP909" s="43"/>
    </row>
    <row r="910" spans="1:125" s="159" customFormat="1" ht="1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3"/>
      <c r="AP910" s="43"/>
      <c r="AQ910" s="43"/>
      <c r="AR910" s="43"/>
      <c r="AS910" s="43"/>
      <c r="AT910" s="43"/>
      <c r="AU910" s="43"/>
      <c r="AV910" s="43"/>
      <c r="AW910" s="43"/>
      <c r="AX910" s="43"/>
      <c r="AY910" s="43"/>
      <c r="AZ910" s="43"/>
      <c r="BA910" s="186"/>
      <c r="BB910" s="43"/>
      <c r="BC910" s="186"/>
      <c r="BD910" s="208"/>
      <c r="BE910" s="43"/>
      <c r="BF910" s="43"/>
      <c r="BG910" s="43"/>
      <c r="BH910" s="43"/>
      <c r="BI910" s="43"/>
      <c r="BJ910" s="43"/>
      <c r="BK910" s="43"/>
      <c r="BL910" s="43"/>
      <c r="BM910" s="43"/>
      <c r="BN910" s="43"/>
      <c r="BO910" s="43"/>
      <c r="BP910" s="43"/>
      <c r="BQ910" s="43"/>
      <c r="BR910" s="43"/>
      <c r="BS910" s="43"/>
      <c r="BT910" s="43"/>
      <c r="BU910" s="43"/>
      <c r="BV910" s="43"/>
      <c r="BW910" s="43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3"/>
      <c r="CK910" s="43"/>
      <c r="CL910" s="43"/>
      <c r="CM910" s="43"/>
      <c r="CN910" s="43"/>
      <c r="CO910" s="43"/>
      <c r="CP910" s="43"/>
      <c r="CQ910" s="43"/>
      <c r="CR910" s="43"/>
      <c r="CS910" s="43"/>
      <c r="CT910" s="43"/>
      <c r="CU910" s="43"/>
      <c r="CV910" s="43"/>
      <c r="CW910" s="43"/>
      <c r="CX910" s="43"/>
      <c r="CY910" s="43"/>
      <c r="CZ910" s="43"/>
      <c r="DA910" s="43"/>
      <c r="DB910" s="43"/>
      <c r="DC910" s="43"/>
      <c r="DD910" s="43"/>
      <c r="DE910" s="43"/>
      <c r="DF910" s="43"/>
      <c r="DG910" s="43"/>
      <c r="DH910" s="43"/>
      <c r="DI910" s="43"/>
      <c r="DJ910" s="43"/>
      <c r="DK910" s="43"/>
      <c r="DL910" s="43"/>
      <c r="DM910" s="43"/>
      <c r="DN910" s="43"/>
      <c r="DO910" s="43"/>
      <c r="DP910" s="43"/>
    </row>
    <row r="911" spans="1:125" s="159" customFormat="1" ht="1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  <c r="AO911" s="43"/>
      <c r="AP911" s="43"/>
      <c r="AQ911" s="43"/>
      <c r="AR911" s="43"/>
      <c r="AS911" s="43"/>
      <c r="AT911" s="43"/>
      <c r="AU911" s="43"/>
      <c r="AV911" s="43"/>
      <c r="AW911" s="43"/>
      <c r="AX911" s="43"/>
      <c r="AY911" s="43"/>
      <c r="AZ911" s="43"/>
      <c r="BA911" s="186"/>
      <c r="BB911" s="43"/>
      <c r="BC911" s="186"/>
      <c r="BD911" s="208"/>
      <c r="BE911" s="43"/>
      <c r="BF911" s="43"/>
      <c r="BG911" s="43"/>
      <c r="BH911" s="43"/>
      <c r="BI911" s="43"/>
      <c r="BJ911" s="43"/>
      <c r="BK911" s="43"/>
      <c r="BL911" s="43"/>
      <c r="BM911" s="43"/>
      <c r="BN911" s="43"/>
      <c r="BO911" s="43"/>
      <c r="BP911" s="43"/>
      <c r="BQ911" s="43"/>
      <c r="BR911" s="43"/>
      <c r="BS911" s="43"/>
      <c r="BT911" s="43"/>
      <c r="BU911" s="43"/>
      <c r="BV911" s="43"/>
      <c r="BW911" s="43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3"/>
      <c r="CK911" s="43"/>
      <c r="CL911" s="43"/>
      <c r="CM911" s="43"/>
      <c r="CN911" s="43"/>
      <c r="CO911" s="43"/>
      <c r="CP911" s="43"/>
      <c r="CQ911" s="43"/>
      <c r="CR911" s="43"/>
      <c r="CS911" s="43"/>
      <c r="CT911" s="43"/>
      <c r="CU911" s="43"/>
      <c r="CV911" s="43"/>
      <c r="CW911" s="43"/>
      <c r="CX911" s="43"/>
      <c r="CY911" s="43"/>
      <c r="CZ911" s="43"/>
      <c r="DA911" s="43"/>
      <c r="DB911" s="43"/>
      <c r="DC911" s="43"/>
      <c r="DD911" s="43"/>
      <c r="DE911" s="43"/>
      <c r="DF911" s="43"/>
      <c r="DG911" s="43"/>
      <c r="DH911" s="43"/>
      <c r="DI911" s="43"/>
      <c r="DJ911" s="43"/>
      <c r="DK911" s="43"/>
      <c r="DL911" s="43"/>
      <c r="DM911" s="43"/>
      <c r="DN911" s="43"/>
      <c r="DO911" s="43"/>
      <c r="DP911" s="43"/>
    </row>
    <row r="912" spans="1:125" s="159" customFormat="1" ht="1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3"/>
      <c r="AP912" s="43"/>
      <c r="AQ912" s="43"/>
      <c r="AR912" s="43"/>
      <c r="AS912" s="43"/>
      <c r="AT912" s="43"/>
      <c r="AU912" s="43"/>
      <c r="AV912" s="43"/>
      <c r="AW912" s="43"/>
      <c r="AX912" s="43"/>
      <c r="AY912" s="43"/>
      <c r="AZ912" s="43"/>
      <c r="BA912" s="186"/>
      <c r="BB912" s="43"/>
      <c r="BC912" s="186"/>
      <c r="BD912" s="208"/>
      <c r="BE912" s="43"/>
      <c r="BF912" s="43"/>
      <c r="BG912" s="43"/>
      <c r="BH912" s="43"/>
      <c r="BI912" s="43"/>
      <c r="BJ912" s="43"/>
      <c r="BK912" s="43"/>
      <c r="BL912" s="43"/>
      <c r="BM912" s="43"/>
      <c r="BN912" s="43"/>
      <c r="BO912" s="43"/>
      <c r="BP912" s="43"/>
      <c r="BQ912" s="43"/>
      <c r="BR912" s="43"/>
      <c r="BS912" s="43"/>
      <c r="BT912" s="43"/>
      <c r="BU912" s="43"/>
      <c r="BV912" s="43"/>
      <c r="BW912" s="43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3"/>
      <c r="CK912" s="43"/>
      <c r="CL912" s="43"/>
      <c r="CM912" s="43"/>
      <c r="CN912" s="43"/>
      <c r="CO912" s="43"/>
      <c r="CP912" s="43"/>
      <c r="CQ912" s="43"/>
      <c r="CR912" s="43"/>
      <c r="CS912" s="43"/>
      <c r="CT912" s="43"/>
      <c r="CU912" s="43"/>
      <c r="CV912" s="43"/>
      <c r="CW912" s="43"/>
      <c r="CX912" s="43"/>
      <c r="CY912" s="43"/>
      <c r="CZ912" s="43"/>
      <c r="DA912" s="43"/>
      <c r="DB912" s="43"/>
      <c r="DC912" s="43"/>
      <c r="DD912" s="43"/>
      <c r="DE912" s="43"/>
      <c r="DF912" s="43"/>
      <c r="DG912" s="43"/>
      <c r="DH912" s="43"/>
      <c r="DI912" s="43"/>
      <c r="DJ912" s="43"/>
      <c r="DK912" s="43"/>
      <c r="DL912" s="43"/>
      <c r="DM912" s="43"/>
      <c r="DN912" s="43"/>
      <c r="DO912" s="43"/>
      <c r="DP912" s="43"/>
    </row>
    <row r="913" spans="1:125" s="159" customFormat="1" ht="1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3"/>
      <c r="AP913" s="43"/>
      <c r="AQ913" s="43"/>
      <c r="AR913" s="43"/>
      <c r="AS913" s="43"/>
      <c r="AT913" s="43"/>
      <c r="AU913" s="43"/>
      <c r="AV913" s="43"/>
      <c r="AW913" s="43"/>
      <c r="AX913" s="43"/>
      <c r="AY913" s="43"/>
      <c r="AZ913" s="43"/>
      <c r="BA913" s="186"/>
      <c r="BB913" s="43"/>
      <c r="BC913" s="186"/>
      <c r="BD913" s="208"/>
      <c r="BE913" s="43"/>
      <c r="BF913" s="43"/>
      <c r="BG913" s="43"/>
      <c r="BH913" s="43"/>
      <c r="BI913" s="43"/>
      <c r="BJ913" s="43"/>
      <c r="BK913" s="43"/>
      <c r="BL913" s="43"/>
      <c r="BM913" s="43"/>
      <c r="BN913" s="43"/>
      <c r="BO913" s="43"/>
      <c r="BP913" s="43"/>
      <c r="BQ913" s="43"/>
      <c r="BR913" s="43"/>
      <c r="BS913" s="43"/>
      <c r="BT913" s="43"/>
      <c r="BU913" s="43"/>
      <c r="BV913" s="43"/>
      <c r="BW913" s="43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3"/>
      <c r="CK913" s="43"/>
      <c r="CL913" s="43"/>
      <c r="CM913" s="43"/>
      <c r="CN913" s="43"/>
      <c r="CO913" s="43"/>
      <c r="CP913" s="43"/>
      <c r="CQ913" s="43"/>
      <c r="CR913" s="43"/>
      <c r="CS913" s="43"/>
      <c r="CT913" s="43"/>
      <c r="CU913" s="43"/>
      <c r="CV913" s="43"/>
      <c r="CW913" s="43"/>
      <c r="CX913" s="43"/>
      <c r="CY913" s="43"/>
      <c r="CZ913" s="43"/>
      <c r="DA913" s="43"/>
      <c r="DB913" s="43"/>
      <c r="DC913" s="43"/>
      <c r="DD913" s="43"/>
      <c r="DE913" s="43"/>
      <c r="DF913" s="43"/>
      <c r="DG913" s="43"/>
      <c r="DH913" s="43"/>
      <c r="DI913" s="43"/>
      <c r="DJ913" s="43"/>
      <c r="DK913" s="43"/>
      <c r="DL913" s="43"/>
      <c r="DM913" s="43"/>
      <c r="DN913" s="43"/>
      <c r="DO913" s="43"/>
      <c r="DP913" s="43"/>
    </row>
    <row r="914" spans="1:125" s="159" customFormat="1" ht="1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3"/>
      <c r="AP914" s="43"/>
      <c r="AQ914" s="43"/>
      <c r="AR914" s="43"/>
      <c r="AS914" s="43"/>
      <c r="AT914" s="43"/>
      <c r="AU914" s="43"/>
      <c r="AV914" s="43"/>
      <c r="AW914" s="43"/>
      <c r="AX914" s="43"/>
      <c r="AY914" s="43"/>
      <c r="AZ914" s="43"/>
      <c r="BA914" s="186"/>
      <c r="BB914" s="43"/>
      <c r="BC914" s="186"/>
      <c r="BD914" s="208"/>
      <c r="BE914" s="43"/>
      <c r="BF914" s="43"/>
      <c r="BG914" s="43"/>
      <c r="BH914" s="43"/>
      <c r="BI914" s="43"/>
      <c r="BJ914" s="43"/>
      <c r="BK914" s="43"/>
      <c r="BL914" s="43"/>
      <c r="BM914" s="43"/>
      <c r="BN914" s="43"/>
      <c r="BO914" s="43"/>
      <c r="BP914" s="43"/>
      <c r="BQ914" s="43"/>
      <c r="BR914" s="43"/>
      <c r="BS914" s="43"/>
      <c r="BT914" s="43"/>
      <c r="BU914" s="43"/>
      <c r="BV914" s="43"/>
      <c r="BW914" s="43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3"/>
      <c r="CK914" s="43"/>
      <c r="CL914" s="43"/>
      <c r="CM914" s="43"/>
      <c r="CN914" s="43"/>
      <c r="CO914" s="43"/>
      <c r="CP914" s="43"/>
      <c r="CQ914" s="43"/>
      <c r="CR914" s="43"/>
      <c r="CS914" s="43"/>
      <c r="CT914" s="43"/>
      <c r="CU914" s="43"/>
      <c r="CV914" s="43"/>
      <c r="CW914" s="43"/>
      <c r="CX914" s="43"/>
      <c r="CY914" s="43"/>
      <c r="CZ914" s="43"/>
      <c r="DA914" s="43"/>
      <c r="DB914" s="43"/>
      <c r="DC914" s="43"/>
      <c r="DD914" s="43"/>
      <c r="DE914" s="43"/>
      <c r="DF914" s="43"/>
      <c r="DG914" s="43"/>
      <c r="DH914" s="43"/>
      <c r="DI914" s="43"/>
      <c r="DJ914" s="43"/>
      <c r="DK914" s="43"/>
      <c r="DL914" s="43"/>
      <c r="DM914" s="43"/>
      <c r="DN914" s="43"/>
      <c r="DO914" s="43"/>
      <c r="DP914" s="43"/>
    </row>
    <row r="915" spans="1:125" s="159" customFormat="1" ht="1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3"/>
      <c r="AP915" s="43"/>
      <c r="AQ915" s="43"/>
      <c r="AR915" s="43"/>
      <c r="AS915" s="43"/>
      <c r="AT915" s="43"/>
      <c r="AU915" s="43"/>
      <c r="AV915" s="43"/>
      <c r="AW915" s="43"/>
      <c r="AX915" s="43"/>
      <c r="AY915" s="43"/>
      <c r="AZ915" s="43"/>
      <c r="BA915" s="186"/>
      <c r="BB915" s="43"/>
      <c r="BC915" s="186"/>
      <c r="BD915" s="208"/>
      <c r="BE915" s="43"/>
      <c r="BF915" s="43"/>
      <c r="BG915" s="43"/>
      <c r="BH915" s="43"/>
      <c r="BI915" s="43"/>
      <c r="BJ915" s="43"/>
      <c r="BK915" s="43"/>
      <c r="BL915" s="43"/>
      <c r="BM915" s="43"/>
      <c r="BN915" s="43"/>
      <c r="BO915" s="43"/>
      <c r="BP915" s="43"/>
      <c r="BQ915" s="43"/>
      <c r="BR915" s="43"/>
      <c r="BS915" s="43"/>
      <c r="BT915" s="43"/>
      <c r="BU915" s="43"/>
      <c r="BV915" s="43"/>
      <c r="BW915" s="43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3"/>
      <c r="CK915" s="43"/>
      <c r="CL915" s="43"/>
      <c r="CM915" s="43"/>
      <c r="CN915" s="43"/>
      <c r="CO915" s="43"/>
      <c r="CP915" s="43"/>
      <c r="CQ915" s="43"/>
      <c r="CR915" s="43"/>
      <c r="CS915" s="43"/>
      <c r="CT915" s="43"/>
      <c r="CU915" s="43"/>
      <c r="CV915" s="43"/>
      <c r="CW915" s="43"/>
      <c r="CX915" s="43"/>
      <c r="CY915" s="43"/>
      <c r="CZ915" s="43"/>
      <c r="DA915" s="43"/>
      <c r="DB915" s="43"/>
      <c r="DC915" s="43"/>
      <c r="DD915" s="43"/>
      <c r="DE915" s="43"/>
      <c r="DF915" s="43"/>
      <c r="DG915" s="43"/>
      <c r="DH915" s="43"/>
      <c r="DI915" s="43"/>
      <c r="DJ915" s="43"/>
      <c r="DK915" s="43"/>
      <c r="DL915" s="43"/>
      <c r="DM915" s="43"/>
      <c r="DN915" s="43"/>
      <c r="DO915" s="43"/>
      <c r="DP915" s="43"/>
    </row>
    <row r="916" spans="1:125" s="159" customFormat="1" ht="1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3"/>
      <c r="AP916" s="43"/>
      <c r="AQ916" s="43"/>
      <c r="AR916" s="43"/>
      <c r="AS916" s="43"/>
      <c r="AT916" s="43"/>
      <c r="AU916" s="43"/>
      <c r="AV916" s="43"/>
      <c r="AW916" s="43"/>
      <c r="AX916" s="43"/>
      <c r="AY916" s="43"/>
      <c r="AZ916" s="43"/>
      <c r="BA916" s="186"/>
      <c r="BB916" s="43"/>
      <c r="BC916" s="186"/>
      <c r="BD916" s="208"/>
      <c r="BE916" s="43"/>
      <c r="BF916" s="43"/>
      <c r="BG916" s="43"/>
      <c r="BH916" s="43"/>
      <c r="BI916" s="43"/>
      <c r="BJ916" s="43"/>
      <c r="BK916" s="43"/>
      <c r="BL916" s="43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3"/>
      <c r="CK916" s="43"/>
      <c r="CL916" s="43"/>
      <c r="CM916" s="43"/>
      <c r="CN916" s="43"/>
      <c r="CO916" s="43"/>
      <c r="CP916" s="43"/>
      <c r="CQ916" s="43"/>
      <c r="CR916" s="43"/>
      <c r="CS916" s="43"/>
      <c r="CT916" s="43"/>
      <c r="CU916" s="43"/>
      <c r="CV916" s="43"/>
      <c r="CW916" s="43"/>
      <c r="CX916" s="43"/>
      <c r="CY916" s="43"/>
      <c r="CZ916" s="43"/>
      <c r="DA916" s="43"/>
      <c r="DB916" s="43"/>
      <c r="DC916" s="43"/>
      <c r="DD916" s="43"/>
      <c r="DE916" s="43"/>
      <c r="DF916" s="43"/>
      <c r="DG916" s="43"/>
      <c r="DH916" s="43"/>
      <c r="DI916" s="43"/>
      <c r="DJ916" s="43"/>
      <c r="DK916" s="43"/>
      <c r="DL916" s="43"/>
      <c r="DM916" s="43"/>
      <c r="DN916" s="43"/>
      <c r="DO916" s="43"/>
      <c r="DP916" s="43"/>
    </row>
    <row r="917" spans="1:125" s="159" customFormat="1" ht="1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  <c r="AO917" s="43"/>
      <c r="AP917" s="43"/>
      <c r="AQ917" s="43"/>
      <c r="AR917" s="43"/>
      <c r="AS917" s="43"/>
      <c r="AT917" s="43"/>
      <c r="AU917" s="43"/>
      <c r="AV917" s="43"/>
      <c r="AW917" s="43"/>
      <c r="AX917" s="43"/>
      <c r="AY917" s="43"/>
      <c r="AZ917" s="43"/>
      <c r="BA917" s="186"/>
      <c r="BB917" s="43"/>
      <c r="BC917" s="186"/>
      <c r="BD917" s="208"/>
      <c r="BE917" s="43"/>
      <c r="BF917" s="43"/>
      <c r="BG917" s="43"/>
      <c r="BH917" s="43"/>
      <c r="BI917" s="43"/>
      <c r="BJ917" s="43"/>
      <c r="BK917" s="43"/>
      <c r="BL917" s="43"/>
      <c r="BM917" s="43"/>
      <c r="BN917" s="43"/>
      <c r="BO917" s="43"/>
      <c r="BP917" s="43"/>
      <c r="BQ917" s="43"/>
      <c r="BR917" s="43"/>
      <c r="BS917" s="43"/>
      <c r="BT917" s="43"/>
      <c r="BU917" s="43"/>
      <c r="BV917" s="43"/>
      <c r="BW917" s="43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3"/>
      <c r="CK917" s="43"/>
      <c r="CL917" s="43"/>
      <c r="CM917" s="43"/>
      <c r="CN917" s="43"/>
      <c r="CO917" s="43"/>
      <c r="CP917" s="43"/>
      <c r="CQ917" s="43"/>
      <c r="CR917" s="43"/>
      <c r="CS917" s="43"/>
      <c r="CT917" s="43"/>
      <c r="CU917" s="43"/>
      <c r="CV917" s="43"/>
      <c r="CW917" s="43"/>
      <c r="CX917" s="43"/>
      <c r="CY917" s="43"/>
      <c r="CZ917" s="43"/>
      <c r="DA917" s="43"/>
      <c r="DB917" s="43"/>
      <c r="DC917" s="43"/>
      <c r="DD917" s="43"/>
      <c r="DE917" s="43"/>
      <c r="DF917" s="43"/>
      <c r="DG917" s="43"/>
      <c r="DH917" s="43"/>
      <c r="DI917" s="43"/>
      <c r="DJ917" s="43"/>
      <c r="DK917" s="43"/>
      <c r="DL917" s="43"/>
      <c r="DM917" s="43"/>
      <c r="DN917" s="43"/>
      <c r="DO917" s="43"/>
      <c r="DP917" s="43"/>
    </row>
    <row r="918" spans="1:125" s="159" customFormat="1" ht="1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  <c r="AO918" s="43"/>
      <c r="AP918" s="43"/>
      <c r="AQ918" s="43"/>
      <c r="AR918" s="43"/>
      <c r="AS918" s="43"/>
      <c r="AT918" s="43"/>
      <c r="AU918" s="43"/>
      <c r="AV918" s="43"/>
      <c r="AW918" s="43"/>
      <c r="AX918" s="43"/>
      <c r="AY918" s="43"/>
      <c r="AZ918" s="43"/>
      <c r="BA918" s="186"/>
      <c r="BB918" s="43"/>
      <c r="BC918" s="186"/>
      <c r="BD918" s="208"/>
      <c r="BE918" s="43"/>
      <c r="BF918" s="43"/>
      <c r="BG918" s="43"/>
      <c r="BH918" s="43"/>
      <c r="BI918" s="43"/>
      <c r="BJ918" s="43"/>
      <c r="BK918" s="43"/>
      <c r="BL918" s="43"/>
      <c r="BM918" s="43"/>
      <c r="BN918" s="43"/>
      <c r="BO918" s="43"/>
      <c r="BP918" s="43"/>
      <c r="BQ918" s="43"/>
      <c r="BR918" s="43"/>
      <c r="BS918" s="43"/>
      <c r="BT918" s="43"/>
      <c r="BU918" s="43"/>
      <c r="BV918" s="43"/>
      <c r="BW918" s="43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3"/>
      <c r="CK918" s="43"/>
      <c r="CL918" s="43"/>
      <c r="CM918" s="43"/>
      <c r="CN918" s="43"/>
      <c r="CO918" s="43"/>
      <c r="CP918" s="43"/>
      <c r="CQ918" s="43"/>
      <c r="CR918" s="43"/>
      <c r="CS918" s="43"/>
      <c r="CT918" s="43"/>
      <c r="CU918" s="43"/>
      <c r="CV918" s="43"/>
      <c r="CW918" s="43"/>
      <c r="CX918" s="43"/>
      <c r="CY918" s="43"/>
      <c r="CZ918" s="43"/>
      <c r="DA918" s="43"/>
      <c r="DB918" s="43"/>
      <c r="DC918" s="43"/>
      <c r="DD918" s="43"/>
      <c r="DE918" s="43"/>
      <c r="DF918" s="43"/>
      <c r="DG918" s="43"/>
      <c r="DH918" s="43"/>
      <c r="DI918" s="43"/>
      <c r="DJ918" s="43"/>
      <c r="DK918" s="43"/>
      <c r="DL918" s="43"/>
      <c r="DM918" s="43"/>
      <c r="DN918" s="43"/>
      <c r="DO918" s="43"/>
      <c r="DP918" s="43"/>
    </row>
    <row r="919" spans="1:125" s="159" customFormat="1" ht="1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3"/>
      <c r="AP919" s="43"/>
      <c r="AQ919" s="43"/>
      <c r="AR919" s="43"/>
      <c r="AS919" s="43"/>
      <c r="AT919" s="43"/>
      <c r="AU919" s="43"/>
      <c r="AV919" s="43"/>
      <c r="AW919" s="43"/>
      <c r="AX919" s="43"/>
      <c r="AY919" s="43"/>
      <c r="AZ919" s="43"/>
      <c r="BA919" s="186"/>
      <c r="BB919" s="43"/>
      <c r="BC919" s="186"/>
      <c r="BD919" s="208"/>
      <c r="BE919" s="43"/>
      <c r="BF919" s="43"/>
      <c r="BG919" s="43"/>
      <c r="BH919" s="43"/>
      <c r="BI919" s="43"/>
      <c r="BJ919" s="43"/>
      <c r="BK919" s="43"/>
      <c r="BL919" s="43"/>
      <c r="BM919" s="43"/>
      <c r="BN919" s="43"/>
      <c r="BO919" s="43"/>
      <c r="BP919" s="43"/>
      <c r="BQ919" s="43"/>
      <c r="BR919" s="43"/>
      <c r="BS919" s="43"/>
      <c r="BT919" s="43"/>
      <c r="BU919" s="43"/>
      <c r="BV919" s="43"/>
      <c r="BW919" s="43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3"/>
      <c r="CK919" s="43"/>
      <c r="CL919" s="43"/>
      <c r="CM919" s="43"/>
      <c r="CN919" s="43"/>
      <c r="CO919" s="43"/>
      <c r="CP919" s="43"/>
      <c r="CQ919" s="43"/>
      <c r="CR919" s="43"/>
      <c r="CS919" s="43"/>
      <c r="CT919" s="43"/>
      <c r="CU919" s="43"/>
      <c r="CV919" s="43"/>
      <c r="CW919" s="43"/>
      <c r="CX919" s="43"/>
      <c r="CY919" s="43"/>
      <c r="CZ919" s="43"/>
      <c r="DA919" s="43"/>
      <c r="DB919" s="43"/>
      <c r="DC919" s="43"/>
      <c r="DD919" s="43"/>
      <c r="DE919" s="43"/>
      <c r="DF919" s="43"/>
      <c r="DG919" s="43"/>
      <c r="DH919" s="43"/>
      <c r="DI919" s="43"/>
      <c r="DJ919" s="43"/>
      <c r="DK919" s="43"/>
      <c r="DL919" s="43"/>
      <c r="DM919" s="43"/>
      <c r="DN919" s="43"/>
      <c r="DO919" s="43"/>
      <c r="DP919" s="43"/>
    </row>
    <row r="920" spans="1:125" s="159" customFormat="1" ht="1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3"/>
      <c r="AP920" s="43"/>
      <c r="AQ920" s="43"/>
      <c r="AR920" s="43"/>
      <c r="AS920" s="43"/>
      <c r="AT920" s="43"/>
      <c r="AU920" s="43"/>
      <c r="AV920" s="43"/>
      <c r="AW920" s="43"/>
      <c r="AX920" s="43"/>
      <c r="AY920" s="43"/>
      <c r="AZ920" s="43"/>
      <c r="BA920" s="186"/>
      <c r="BB920" s="43"/>
      <c r="BC920" s="186"/>
      <c r="BD920" s="208"/>
      <c r="BE920" s="43"/>
      <c r="BF920" s="43"/>
      <c r="BG920" s="43"/>
      <c r="BH920" s="43"/>
      <c r="BI920" s="43"/>
      <c r="BJ920" s="43"/>
      <c r="BK920" s="43"/>
      <c r="BL920" s="43"/>
      <c r="BM920" s="43"/>
      <c r="BN920" s="43"/>
      <c r="BO920" s="43"/>
      <c r="BP920" s="43"/>
      <c r="BQ920" s="43"/>
      <c r="BR920" s="43"/>
      <c r="BS920" s="43"/>
      <c r="BT920" s="43"/>
      <c r="BU920" s="43"/>
      <c r="BV920" s="43"/>
      <c r="BW920" s="43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3"/>
      <c r="CK920" s="43"/>
      <c r="CL920" s="43"/>
      <c r="CM920" s="43"/>
      <c r="CN920" s="43"/>
      <c r="CO920" s="43"/>
      <c r="CP920" s="43"/>
      <c r="CQ920" s="43"/>
      <c r="CR920" s="43"/>
      <c r="CS920" s="43"/>
      <c r="CT920" s="43"/>
      <c r="CU920" s="43"/>
      <c r="CV920" s="43"/>
      <c r="CW920" s="43"/>
      <c r="CX920" s="43"/>
      <c r="CY920" s="43"/>
      <c r="CZ920" s="43"/>
      <c r="DA920" s="43"/>
      <c r="DB920" s="43"/>
      <c r="DC920" s="43"/>
      <c r="DD920" s="43"/>
      <c r="DE920" s="43"/>
      <c r="DF920" s="43"/>
      <c r="DG920" s="43"/>
      <c r="DH920" s="43"/>
      <c r="DI920" s="43"/>
      <c r="DJ920" s="43"/>
      <c r="DK920" s="43"/>
      <c r="DL920" s="43"/>
      <c r="DM920" s="43"/>
      <c r="DN920" s="43"/>
      <c r="DO920" s="43"/>
      <c r="DP920" s="43"/>
    </row>
    <row r="921" spans="1:125" s="159" customFormat="1" ht="15" customHeight="1" collapsed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  <c r="AT921" s="43"/>
      <c r="AU921" s="43"/>
      <c r="AV921" s="43"/>
      <c r="AW921" s="43"/>
      <c r="AX921" s="43"/>
      <c r="AY921" s="43"/>
      <c r="AZ921" s="43"/>
      <c r="BA921" s="186"/>
      <c r="BB921" s="43"/>
      <c r="BC921" s="186"/>
      <c r="BD921" s="208"/>
      <c r="BE921" s="43"/>
      <c r="BF921" s="43"/>
      <c r="BG921" s="43"/>
      <c r="BH921" s="43"/>
      <c r="BI921" s="43"/>
      <c r="BJ921" s="43"/>
      <c r="BK921" s="43"/>
      <c r="BL921" s="43"/>
      <c r="BM921" s="43"/>
      <c r="BN921" s="43"/>
      <c r="BO921" s="43"/>
      <c r="BP921" s="43"/>
      <c r="BQ921" s="43"/>
      <c r="BR921" s="43"/>
      <c r="BS921" s="43"/>
      <c r="BT921" s="43"/>
      <c r="BU921" s="43"/>
      <c r="BV921" s="43"/>
      <c r="BW921" s="43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3"/>
      <c r="CK921" s="43"/>
      <c r="CL921" s="43"/>
      <c r="CM921" s="43"/>
      <c r="CN921" s="43"/>
      <c r="CO921" s="43"/>
      <c r="CP921" s="43"/>
      <c r="CQ921" s="43"/>
      <c r="CR921" s="43"/>
      <c r="CS921" s="43"/>
      <c r="CT921" s="43"/>
      <c r="CU921" s="43"/>
      <c r="CV921" s="43"/>
      <c r="CW921" s="43"/>
      <c r="CX921" s="43"/>
      <c r="CY921" s="43"/>
      <c r="CZ921" s="43"/>
      <c r="DA921" s="43"/>
      <c r="DB921" s="43"/>
      <c r="DC921" s="43"/>
      <c r="DD921" s="43"/>
      <c r="DE921" s="43"/>
      <c r="DF921" s="43"/>
      <c r="DG921" s="43"/>
      <c r="DH921" s="43"/>
      <c r="DI921" s="43"/>
      <c r="DJ921" s="43"/>
      <c r="DK921" s="43"/>
      <c r="DL921" s="43"/>
      <c r="DM921" s="43"/>
      <c r="DN921" s="43"/>
      <c r="DO921" s="43"/>
      <c r="DP921" s="43"/>
    </row>
    <row r="922" spans="1:125" s="159" customFormat="1" ht="1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3"/>
      <c r="AP922" s="43"/>
      <c r="AQ922" s="43"/>
      <c r="AR922" s="43"/>
      <c r="AS922" s="43"/>
      <c r="AT922" s="43"/>
      <c r="AU922" s="43"/>
      <c r="AV922" s="43"/>
      <c r="AW922" s="43"/>
      <c r="AX922" s="43"/>
      <c r="AY922" s="43"/>
      <c r="AZ922" s="43"/>
      <c r="BA922" s="186"/>
      <c r="BB922" s="43"/>
      <c r="BC922" s="186"/>
      <c r="BD922" s="208"/>
      <c r="BE922" s="43"/>
      <c r="BF922" s="43"/>
      <c r="BG922" s="43"/>
      <c r="BH922" s="43"/>
      <c r="BI922" s="43"/>
      <c r="BJ922" s="43"/>
      <c r="BK922" s="43"/>
      <c r="BL922" s="43"/>
      <c r="BM922" s="43"/>
      <c r="BN922" s="43"/>
      <c r="BO922" s="43"/>
      <c r="BP922" s="43"/>
      <c r="BQ922" s="43"/>
      <c r="BR922" s="43"/>
      <c r="BS922" s="43"/>
      <c r="BT922" s="43"/>
      <c r="BU922" s="43"/>
      <c r="BV922" s="43"/>
      <c r="BW922" s="43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3"/>
      <c r="CK922" s="43"/>
      <c r="CL922" s="43"/>
      <c r="CM922" s="43"/>
      <c r="CN922" s="43"/>
      <c r="CO922" s="43"/>
      <c r="CP922" s="43"/>
      <c r="CQ922" s="43"/>
      <c r="CR922" s="43"/>
      <c r="CS922" s="43"/>
      <c r="CT922" s="43"/>
      <c r="CU922" s="43"/>
      <c r="CV922" s="43"/>
      <c r="CW922" s="43"/>
      <c r="CX922" s="43"/>
      <c r="CY922" s="43"/>
      <c r="CZ922" s="43"/>
      <c r="DA922" s="43"/>
      <c r="DB922" s="43"/>
      <c r="DC922" s="43"/>
      <c r="DD922" s="43"/>
      <c r="DE922" s="43"/>
      <c r="DF922" s="43"/>
      <c r="DG922" s="43"/>
      <c r="DH922" s="43"/>
      <c r="DI922" s="43"/>
      <c r="DJ922" s="43"/>
      <c r="DK922" s="43"/>
      <c r="DL922" s="43"/>
      <c r="DM922" s="43"/>
      <c r="DN922" s="43"/>
      <c r="DO922" s="43"/>
      <c r="DP922" s="43"/>
    </row>
    <row r="923" spans="1:125" s="159" customFormat="1" ht="1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3"/>
      <c r="AP923" s="43"/>
      <c r="AQ923" s="43"/>
      <c r="AR923" s="43"/>
      <c r="AS923" s="43"/>
      <c r="AT923" s="43"/>
      <c r="AU923" s="43"/>
      <c r="AV923" s="43"/>
      <c r="AW923" s="43"/>
      <c r="AX923" s="43"/>
      <c r="AY923" s="43"/>
      <c r="AZ923" s="43"/>
      <c r="BA923" s="186"/>
      <c r="BB923" s="43"/>
      <c r="BC923" s="186"/>
      <c r="BD923" s="208"/>
      <c r="BE923" s="43"/>
      <c r="BF923" s="43"/>
      <c r="BG923" s="43"/>
      <c r="BH923" s="43"/>
      <c r="BI923" s="43"/>
      <c r="BJ923" s="43"/>
      <c r="BK923" s="43"/>
      <c r="BL923" s="43"/>
      <c r="BM923" s="43"/>
      <c r="BN923" s="43"/>
      <c r="BO923" s="43"/>
      <c r="BP923" s="43"/>
      <c r="BQ923" s="43"/>
      <c r="BR923" s="43"/>
      <c r="BS923" s="43"/>
      <c r="BT923" s="43"/>
      <c r="BU923" s="43"/>
      <c r="BV923" s="43"/>
      <c r="BW923" s="43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3"/>
      <c r="CK923" s="43"/>
      <c r="CL923" s="43"/>
      <c r="CM923" s="43"/>
      <c r="CN923" s="43"/>
      <c r="CO923" s="43"/>
      <c r="CP923" s="43"/>
      <c r="CQ923" s="43"/>
      <c r="CR923" s="43"/>
      <c r="CS923" s="43"/>
      <c r="CT923" s="43"/>
      <c r="CU923" s="43"/>
      <c r="CV923" s="43"/>
      <c r="CW923" s="43"/>
      <c r="CX923" s="43"/>
      <c r="CY923" s="43"/>
      <c r="CZ923" s="43"/>
      <c r="DA923" s="43"/>
      <c r="DB923" s="43"/>
      <c r="DC923" s="43"/>
      <c r="DD923" s="43"/>
      <c r="DE923" s="43"/>
      <c r="DF923" s="43"/>
      <c r="DG923" s="43"/>
      <c r="DH923" s="43"/>
      <c r="DI923" s="43"/>
      <c r="DJ923" s="43"/>
      <c r="DK923" s="43"/>
      <c r="DL923" s="43"/>
      <c r="DM923" s="43"/>
      <c r="DN923" s="43"/>
      <c r="DO923" s="43"/>
      <c r="DP923" s="43"/>
    </row>
    <row r="924" spans="1:125" s="159" customFormat="1" ht="1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3"/>
      <c r="AP924" s="43"/>
      <c r="AQ924" s="43"/>
      <c r="AR924" s="43"/>
      <c r="AS924" s="43"/>
      <c r="AT924" s="43"/>
      <c r="AU924" s="43"/>
      <c r="AV924" s="43"/>
      <c r="AW924" s="43"/>
      <c r="AX924" s="43"/>
      <c r="AY924" s="43"/>
      <c r="AZ924" s="43"/>
      <c r="BA924" s="186"/>
      <c r="BB924" s="43"/>
      <c r="BC924" s="186"/>
      <c r="BD924" s="208"/>
      <c r="BE924" s="43"/>
      <c r="BF924" s="43"/>
      <c r="BG924" s="43"/>
      <c r="BH924" s="43"/>
      <c r="BI924" s="43"/>
      <c r="BJ924" s="43"/>
      <c r="BK924" s="43"/>
      <c r="BL924" s="43"/>
      <c r="BM924" s="43"/>
      <c r="BN924" s="43"/>
      <c r="BO924" s="43"/>
      <c r="BP924" s="43"/>
      <c r="BQ924" s="43"/>
      <c r="BR924" s="43"/>
      <c r="BS924" s="43"/>
      <c r="BT924" s="43"/>
      <c r="BU924" s="43"/>
      <c r="BV924" s="43"/>
      <c r="BW924" s="43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3"/>
      <c r="CK924" s="43"/>
      <c r="CL924" s="43"/>
      <c r="CM924" s="43"/>
      <c r="CN924" s="43"/>
      <c r="CO924" s="43"/>
      <c r="CP924" s="43"/>
      <c r="CQ924" s="43"/>
      <c r="CR924" s="43"/>
      <c r="CS924" s="43"/>
      <c r="CT924" s="43"/>
      <c r="CU924" s="43"/>
      <c r="CV924" s="43"/>
      <c r="CW924" s="43"/>
      <c r="CX924" s="43"/>
      <c r="CY924" s="43"/>
      <c r="CZ924" s="43"/>
      <c r="DA924" s="43"/>
      <c r="DB924" s="43"/>
      <c r="DC924" s="43"/>
      <c r="DD924" s="43"/>
      <c r="DE924" s="43"/>
      <c r="DF924" s="43"/>
      <c r="DG924" s="43"/>
      <c r="DH924" s="43"/>
      <c r="DI924" s="43"/>
      <c r="DJ924" s="43"/>
      <c r="DK924" s="43"/>
      <c r="DL924" s="43"/>
      <c r="DM924" s="43"/>
      <c r="DN924" s="43"/>
      <c r="DO924" s="43"/>
      <c r="DP924" s="43"/>
    </row>
    <row r="925" spans="1:125" s="159" customFormat="1" ht="1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3"/>
      <c r="AP925" s="43"/>
      <c r="AQ925" s="43"/>
      <c r="AR925" s="43"/>
      <c r="AS925" s="43"/>
      <c r="AT925" s="43"/>
      <c r="AU925" s="43"/>
      <c r="AV925" s="43"/>
      <c r="AW925" s="43"/>
      <c r="AX925" s="43"/>
      <c r="AY925" s="43"/>
      <c r="AZ925" s="43"/>
      <c r="BA925" s="186"/>
      <c r="BB925" s="43"/>
      <c r="BC925" s="186"/>
      <c r="BD925" s="208"/>
      <c r="BE925" s="43"/>
      <c r="BF925" s="43"/>
      <c r="BG925" s="43"/>
      <c r="BH925" s="43"/>
      <c r="BI925" s="43"/>
      <c r="BJ925" s="43"/>
      <c r="BK925" s="43"/>
      <c r="BL925" s="43"/>
      <c r="BM925" s="43"/>
      <c r="BN925" s="43"/>
      <c r="BO925" s="43"/>
      <c r="BP925" s="43"/>
      <c r="BQ925" s="43"/>
      <c r="BR925" s="43"/>
      <c r="BS925" s="43"/>
      <c r="BT925" s="43"/>
      <c r="BU925" s="43"/>
      <c r="BV925" s="43"/>
      <c r="BW925" s="43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3"/>
      <c r="CK925" s="43"/>
      <c r="CL925" s="43"/>
      <c r="CM925" s="43"/>
      <c r="CN925" s="43"/>
      <c r="CO925" s="43"/>
      <c r="CP925" s="43"/>
      <c r="CQ925" s="43"/>
      <c r="CR925" s="43"/>
      <c r="CS925" s="43"/>
      <c r="CT925" s="43"/>
      <c r="CU925" s="43"/>
      <c r="CV925" s="43"/>
      <c r="CW925" s="43"/>
      <c r="CX925" s="43"/>
      <c r="CY925" s="43"/>
      <c r="CZ925" s="43"/>
      <c r="DA925" s="43"/>
      <c r="DB925" s="43"/>
      <c r="DC925" s="43"/>
      <c r="DD925" s="43"/>
      <c r="DE925" s="43"/>
      <c r="DF925" s="43"/>
      <c r="DG925" s="43"/>
      <c r="DH925" s="43"/>
      <c r="DI925" s="43"/>
      <c r="DJ925" s="43"/>
      <c r="DK925" s="43"/>
      <c r="DL925" s="43"/>
      <c r="DM925" s="43"/>
      <c r="DN925" s="43"/>
      <c r="DO925" s="43"/>
      <c r="DP925" s="43"/>
    </row>
    <row r="926" spans="1:125" s="159" customFormat="1" ht="1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3"/>
      <c r="AP926" s="43"/>
      <c r="AQ926" s="43"/>
      <c r="AR926" s="43"/>
      <c r="AS926" s="43"/>
      <c r="AT926" s="43"/>
      <c r="AU926" s="43"/>
      <c r="AV926" s="43"/>
      <c r="AW926" s="43"/>
      <c r="AX926" s="43"/>
      <c r="AY926" s="43"/>
      <c r="AZ926" s="43"/>
      <c r="BA926" s="186"/>
      <c r="BB926" s="43"/>
      <c r="BC926" s="186"/>
      <c r="BD926" s="208"/>
      <c r="BE926" s="43"/>
      <c r="BF926" s="43"/>
      <c r="BG926" s="43"/>
      <c r="BH926" s="43"/>
      <c r="BI926" s="43"/>
      <c r="BJ926" s="43"/>
      <c r="BK926" s="43"/>
      <c r="BL926" s="43"/>
      <c r="BM926" s="43"/>
      <c r="BN926" s="43"/>
      <c r="BO926" s="43"/>
      <c r="BP926" s="43"/>
      <c r="BQ926" s="43"/>
      <c r="BR926" s="43"/>
      <c r="BS926" s="43"/>
      <c r="BT926" s="43"/>
      <c r="BU926" s="43"/>
      <c r="BV926" s="43"/>
      <c r="BW926" s="43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3"/>
      <c r="CK926" s="43"/>
      <c r="CL926" s="43"/>
      <c r="CM926" s="43"/>
      <c r="CN926" s="43"/>
      <c r="CO926" s="43"/>
      <c r="CP926" s="43"/>
      <c r="CQ926" s="43"/>
      <c r="CR926" s="43"/>
      <c r="CS926" s="43"/>
      <c r="CT926" s="43"/>
      <c r="CU926" s="43"/>
      <c r="CV926" s="43"/>
      <c r="CW926" s="43"/>
      <c r="CX926" s="43"/>
      <c r="CY926" s="43"/>
      <c r="CZ926" s="43"/>
      <c r="DA926" s="43"/>
      <c r="DB926" s="43"/>
      <c r="DC926" s="43"/>
      <c r="DD926" s="43"/>
      <c r="DE926" s="43"/>
      <c r="DF926" s="43"/>
      <c r="DG926" s="43"/>
      <c r="DH926" s="43"/>
      <c r="DI926" s="43"/>
      <c r="DJ926" s="43"/>
      <c r="DK926" s="43"/>
      <c r="DL926" s="43"/>
      <c r="DM926" s="43"/>
      <c r="DN926" s="43"/>
      <c r="DO926" s="43"/>
      <c r="DP926" s="43"/>
    </row>
    <row r="927" spans="1:125">
      <c r="DQ927" s="159"/>
      <c r="DR927" s="159"/>
      <c r="DS927" s="159"/>
      <c r="DT927" s="159"/>
      <c r="DU927" s="159"/>
    </row>
    <row r="928" spans="1:125" s="159" customFormat="1" ht="1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3"/>
      <c r="AP928" s="43"/>
      <c r="AQ928" s="43"/>
      <c r="AR928" s="43"/>
      <c r="AS928" s="43"/>
      <c r="AT928" s="43"/>
      <c r="AU928" s="43"/>
      <c r="AV928" s="43"/>
      <c r="AW928" s="43"/>
      <c r="AX928" s="43"/>
      <c r="AY928" s="43"/>
      <c r="AZ928" s="43"/>
      <c r="BA928" s="186"/>
      <c r="BB928" s="43"/>
      <c r="BC928" s="186"/>
      <c r="BD928" s="208"/>
      <c r="BE928" s="43"/>
      <c r="BF928" s="43"/>
      <c r="BG928" s="43"/>
      <c r="BH928" s="43"/>
      <c r="BI928" s="43"/>
      <c r="BJ928" s="43"/>
      <c r="BK928" s="43"/>
      <c r="BL928" s="43"/>
      <c r="BM928" s="43"/>
      <c r="BN928" s="43"/>
      <c r="BO928" s="43"/>
      <c r="BP928" s="43"/>
      <c r="BQ928" s="43"/>
      <c r="BR928" s="43"/>
      <c r="BS928" s="43"/>
      <c r="BT928" s="43"/>
      <c r="BU928" s="43"/>
      <c r="BV928" s="43"/>
      <c r="BW928" s="43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3"/>
      <c r="CK928" s="43"/>
      <c r="CL928" s="43"/>
      <c r="CM928" s="43"/>
      <c r="CN928" s="43"/>
      <c r="CO928" s="43"/>
      <c r="CP928" s="43"/>
      <c r="CQ928" s="43"/>
      <c r="CR928" s="43"/>
      <c r="CS928" s="43"/>
      <c r="CT928" s="43"/>
      <c r="CU928" s="43"/>
      <c r="CV928" s="43"/>
      <c r="CW928" s="43"/>
      <c r="CX928" s="43"/>
      <c r="CY928" s="43"/>
      <c r="CZ928" s="43"/>
      <c r="DA928" s="43"/>
      <c r="DB928" s="43"/>
      <c r="DC928" s="43"/>
      <c r="DD928" s="43"/>
      <c r="DE928" s="43"/>
      <c r="DF928" s="43"/>
      <c r="DG928" s="43"/>
      <c r="DH928" s="43"/>
      <c r="DI928" s="43"/>
      <c r="DJ928" s="43"/>
      <c r="DK928" s="43"/>
      <c r="DL928" s="43"/>
      <c r="DM928" s="43"/>
      <c r="DN928" s="43"/>
      <c r="DO928" s="43"/>
      <c r="DP928" s="43"/>
      <c r="DQ928" s="43"/>
      <c r="DR928" s="43"/>
      <c r="DS928" s="43"/>
      <c r="DT928" s="43"/>
      <c r="DU928" s="43"/>
    </row>
    <row r="929" spans="1:120" s="159" customFormat="1" ht="1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3"/>
      <c r="AP929" s="43"/>
      <c r="AQ929" s="43"/>
      <c r="AR929" s="43"/>
      <c r="AS929" s="43"/>
      <c r="AT929" s="43"/>
      <c r="AU929" s="43"/>
      <c r="AV929" s="43"/>
      <c r="AW929" s="43"/>
      <c r="AX929" s="43"/>
      <c r="AY929" s="43"/>
      <c r="AZ929" s="43"/>
      <c r="BA929" s="186"/>
      <c r="BB929" s="43"/>
      <c r="BC929" s="186"/>
      <c r="BD929" s="208"/>
      <c r="BE929" s="43"/>
      <c r="BF929" s="43"/>
      <c r="BG929" s="43"/>
      <c r="BH929" s="43"/>
      <c r="BI929" s="43"/>
      <c r="BJ929" s="43"/>
      <c r="BK929" s="43"/>
      <c r="BL929" s="43"/>
      <c r="BM929" s="43"/>
      <c r="BN929" s="43"/>
      <c r="BO929" s="43"/>
      <c r="BP929" s="43"/>
      <c r="BQ929" s="43"/>
      <c r="BR929" s="43"/>
      <c r="BS929" s="43"/>
      <c r="BT929" s="43"/>
      <c r="BU929" s="43"/>
      <c r="BV929" s="43"/>
      <c r="BW929" s="43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3"/>
      <c r="CK929" s="43"/>
      <c r="CL929" s="43"/>
      <c r="CM929" s="43"/>
      <c r="CN929" s="43"/>
      <c r="CO929" s="43"/>
      <c r="CP929" s="43"/>
      <c r="CQ929" s="43"/>
      <c r="CR929" s="43"/>
      <c r="CS929" s="43"/>
      <c r="CT929" s="43"/>
      <c r="CU929" s="43"/>
      <c r="CV929" s="43"/>
      <c r="CW929" s="43"/>
      <c r="CX929" s="43"/>
      <c r="CY929" s="43"/>
      <c r="CZ929" s="43"/>
      <c r="DA929" s="43"/>
      <c r="DB929" s="43"/>
      <c r="DC929" s="43"/>
      <c r="DD929" s="43"/>
      <c r="DE929" s="43"/>
      <c r="DF929" s="43"/>
      <c r="DG929" s="43"/>
      <c r="DH929" s="43"/>
      <c r="DI929" s="43"/>
      <c r="DJ929" s="43"/>
      <c r="DK929" s="43"/>
      <c r="DL929" s="43"/>
      <c r="DM929" s="43"/>
      <c r="DN929" s="43"/>
      <c r="DO929" s="43"/>
      <c r="DP929" s="43"/>
    </row>
    <row r="930" spans="1:120" s="159" customFormat="1" ht="1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3"/>
      <c r="AP930" s="43"/>
      <c r="AQ930" s="43"/>
      <c r="AR930" s="43"/>
      <c r="AS930" s="43"/>
      <c r="AT930" s="43"/>
      <c r="AU930" s="43"/>
      <c r="AV930" s="43"/>
      <c r="AW930" s="43"/>
      <c r="AX930" s="43"/>
      <c r="AY930" s="43"/>
      <c r="AZ930" s="43"/>
      <c r="BA930" s="186"/>
      <c r="BB930" s="43"/>
      <c r="BC930" s="186"/>
      <c r="BD930" s="208"/>
      <c r="BE930" s="43"/>
      <c r="BF930" s="43"/>
      <c r="BG930" s="43"/>
      <c r="BH930" s="43"/>
      <c r="BI930" s="43"/>
      <c r="BJ930" s="43"/>
      <c r="BK930" s="43"/>
      <c r="BL930" s="43"/>
      <c r="BM930" s="43"/>
      <c r="BN930" s="43"/>
      <c r="BO930" s="43"/>
      <c r="BP930" s="43"/>
      <c r="BQ930" s="43"/>
      <c r="BR930" s="43"/>
      <c r="BS930" s="43"/>
      <c r="BT930" s="43"/>
      <c r="BU930" s="43"/>
      <c r="BV930" s="43"/>
      <c r="BW930" s="43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3"/>
      <c r="CK930" s="43"/>
      <c r="CL930" s="43"/>
      <c r="CM930" s="43"/>
      <c r="CN930" s="43"/>
      <c r="CO930" s="43"/>
      <c r="CP930" s="43"/>
      <c r="CQ930" s="43"/>
      <c r="CR930" s="43"/>
      <c r="CS930" s="43"/>
      <c r="CT930" s="43"/>
      <c r="CU930" s="43"/>
      <c r="CV930" s="43"/>
      <c r="CW930" s="43"/>
      <c r="CX930" s="43"/>
      <c r="CY930" s="43"/>
      <c r="CZ930" s="43"/>
      <c r="DA930" s="43"/>
      <c r="DB930" s="43"/>
      <c r="DC930" s="43"/>
      <c r="DD930" s="43"/>
      <c r="DE930" s="43"/>
      <c r="DF930" s="43"/>
      <c r="DG930" s="43"/>
      <c r="DH930" s="43"/>
      <c r="DI930" s="43"/>
      <c r="DJ930" s="43"/>
      <c r="DK930" s="43"/>
      <c r="DL930" s="43"/>
      <c r="DM930" s="43"/>
      <c r="DN930" s="43"/>
      <c r="DO930" s="43"/>
      <c r="DP930" s="43"/>
    </row>
    <row r="931" spans="1:120" s="159" customFormat="1" ht="1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3"/>
      <c r="AP931" s="43"/>
      <c r="AQ931" s="43"/>
      <c r="AR931" s="43"/>
      <c r="AS931" s="43"/>
      <c r="AT931" s="43"/>
      <c r="AU931" s="43"/>
      <c r="AV931" s="43"/>
      <c r="AW931" s="43"/>
      <c r="AX931" s="43"/>
      <c r="AY931" s="43"/>
      <c r="AZ931" s="43"/>
      <c r="BA931" s="186"/>
      <c r="BB931" s="43"/>
      <c r="BC931" s="186"/>
      <c r="BD931" s="208"/>
      <c r="BE931" s="43"/>
      <c r="BF931" s="43"/>
      <c r="BG931" s="43"/>
      <c r="BH931" s="43"/>
      <c r="BI931" s="43"/>
      <c r="BJ931" s="43"/>
      <c r="BK931" s="43"/>
      <c r="BL931" s="43"/>
      <c r="BM931" s="43"/>
      <c r="BN931" s="43"/>
      <c r="BO931" s="43"/>
      <c r="BP931" s="43"/>
      <c r="BQ931" s="43"/>
      <c r="BR931" s="43"/>
      <c r="BS931" s="43"/>
      <c r="BT931" s="43"/>
      <c r="BU931" s="43"/>
      <c r="BV931" s="43"/>
      <c r="BW931" s="43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3"/>
      <c r="CK931" s="43"/>
      <c r="CL931" s="43"/>
      <c r="CM931" s="43"/>
      <c r="CN931" s="43"/>
      <c r="CO931" s="43"/>
      <c r="CP931" s="43"/>
      <c r="CQ931" s="43"/>
      <c r="CR931" s="43"/>
      <c r="CS931" s="43"/>
      <c r="CT931" s="43"/>
      <c r="CU931" s="43"/>
      <c r="CV931" s="43"/>
      <c r="CW931" s="43"/>
      <c r="CX931" s="43"/>
      <c r="CY931" s="43"/>
      <c r="CZ931" s="43"/>
      <c r="DA931" s="43"/>
      <c r="DB931" s="43"/>
      <c r="DC931" s="43"/>
      <c r="DD931" s="43"/>
      <c r="DE931" s="43"/>
      <c r="DF931" s="43"/>
      <c r="DG931" s="43"/>
      <c r="DH931" s="43"/>
      <c r="DI931" s="43"/>
      <c r="DJ931" s="43"/>
      <c r="DK931" s="43"/>
      <c r="DL931" s="43"/>
      <c r="DM931" s="43"/>
      <c r="DN931" s="43"/>
      <c r="DO931" s="43"/>
      <c r="DP931" s="43"/>
    </row>
    <row r="932" spans="1:120" s="159" customFormat="1" ht="1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3"/>
      <c r="AP932" s="43"/>
      <c r="AQ932" s="43"/>
      <c r="AR932" s="43"/>
      <c r="AS932" s="43"/>
      <c r="AT932" s="43"/>
      <c r="AU932" s="43"/>
      <c r="AV932" s="43"/>
      <c r="AW932" s="43"/>
      <c r="AX932" s="43"/>
      <c r="AY932" s="43"/>
      <c r="AZ932" s="43"/>
      <c r="BA932" s="186"/>
      <c r="BB932" s="43"/>
      <c r="BC932" s="186"/>
      <c r="BD932" s="208"/>
      <c r="BE932" s="43"/>
      <c r="BF932" s="43"/>
      <c r="BG932" s="43"/>
      <c r="BH932" s="43"/>
      <c r="BI932" s="43"/>
      <c r="BJ932" s="43"/>
      <c r="BK932" s="43"/>
      <c r="BL932" s="43"/>
      <c r="BM932" s="43"/>
      <c r="BN932" s="43"/>
      <c r="BO932" s="43"/>
      <c r="BP932" s="43"/>
      <c r="BQ932" s="43"/>
      <c r="BR932" s="43"/>
      <c r="BS932" s="43"/>
      <c r="BT932" s="43"/>
      <c r="BU932" s="43"/>
      <c r="BV932" s="43"/>
      <c r="BW932" s="43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3"/>
      <c r="CK932" s="43"/>
      <c r="CL932" s="43"/>
      <c r="CM932" s="43"/>
      <c r="CN932" s="43"/>
      <c r="CO932" s="43"/>
      <c r="CP932" s="43"/>
      <c r="CQ932" s="43"/>
      <c r="CR932" s="43"/>
      <c r="CS932" s="43"/>
      <c r="CT932" s="43"/>
      <c r="CU932" s="43"/>
      <c r="CV932" s="43"/>
      <c r="CW932" s="43"/>
      <c r="CX932" s="43"/>
      <c r="CY932" s="43"/>
      <c r="CZ932" s="43"/>
      <c r="DA932" s="43"/>
      <c r="DB932" s="43"/>
      <c r="DC932" s="43"/>
      <c r="DD932" s="43"/>
      <c r="DE932" s="43"/>
      <c r="DF932" s="43"/>
      <c r="DG932" s="43"/>
      <c r="DH932" s="43"/>
      <c r="DI932" s="43"/>
      <c r="DJ932" s="43"/>
      <c r="DK932" s="43"/>
      <c r="DL932" s="43"/>
      <c r="DM932" s="43"/>
      <c r="DN932" s="43"/>
      <c r="DO932" s="43"/>
      <c r="DP932" s="43"/>
    </row>
    <row r="933" spans="1:120" s="159" customFormat="1" ht="1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3"/>
      <c r="AP933" s="43"/>
      <c r="AQ933" s="43"/>
      <c r="AR933" s="43"/>
      <c r="AS933" s="43"/>
      <c r="AT933" s="43"/>
      <c r="AU933" s="43"/>
      <c r="AV933" s="43"/>
      <c r="AW933" s="43"/>
      <c r="AX933" s="43"/>
      <c r="AY933" s="43"/>
      <c r="AZ933" s="43"/>
      <c r="BA933" s="186"/>
      <c r="BB933" s="43"/>
      <c r="BC933" s="186"/>
      <c r="BD933" s="208"/>
      <c r="BE933" s="43"/>
      <c r="BF933" s="43"/>
      <c r="BG933" s="43"/>
      <c r="BH933" s="43"/>
      <c r="BI933" s="43"/>
      <c r="BJ933" s="43"/>
      <c r="BK933" s="43"/>
      <c r="BL933" s="43"/>
      <c r="BM933" s="43"/>
      <c r="BN933" s="43"/>
      <c r="BO933" s="43"/>
      <c r="BP933" s="43"/>
      <c r="BQ933" s="43"/>
      <c r="BR933" s="43"/>
      <c r="BS933" s="43"/>
      <c r="BT933" s="43"/>
      <c r="BU933" s="43"/>
      <c r="BV933" s="43"/>
      <c r="BW933" s="43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3"/>
      <c r="CK933" s="43"/>
      <c r="CL933" s="43"/>
      <c r="CM933" s="43"/>
      <c r="CN933" s="43"/>
      <c r="CO933" s="43"/>
      <c r="CP933" s="43"/>
      <c r="CQ933" s="43"/>
      <c r="CR933" s="43"/>
      <c r="CS933" s="43"/>
      <c r="CT933" s="43"/>
      <c r="CU933" s="43"/>
      <c r="CV933" s="43"/>
      <c r="CW933" s="43"/>
      <c r="CX933" s="43"/>
      <c r="CY933" s="43"/>
      <c r="CZ933" s="43"/>
      <c r="DA933" s="43"/>
      <c r="DB933" s="43"/>
      <c r="DC933" s="43"/>
      <c r="DD933" s="43"/>
      <c r="DE933" s="43"/>
      <c r="DF933" s="43"/>
      <c r="DG933" s="43"/>
      <c r="DH933" s="43"/>
      <c r="DI933" s="43"/>
      <c r="DJ933" s="43"/>
      <c r="DK933" s="43"/>
      <c r="DL933" s="43"/>
      <c r="DM933" s="43"/>
      <c r="DN933" s="43"/>
      <c r="DO933" s="43"/>
      <c r="DP933" s="43"/>
    </row>
    <row r="934" spans="1:120" s="159" customFormat="1" ht="1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3"/>
      <c r="AP934" s="43"/>
      <c r="AQ934" s="43"/>
      <c r="AR934" s="43"/>
      <c r="AS934" s="43"/>
      <c r="AT934" s="43"/>
      <c r="AU934" s="43"/>
      <c r="AV934" s="43"/>
      <c r="AW934" s="43"/>
      <c r="AX934" s="43"/>
      <c r="AY934" s="43"/>
      <c r="AZ934" s="43"/>
      <c r="BA934" s="186"/>
      <c r="BB934" s="43"/>
      <c r="BC934" s="186"/>
      <c r="BD934" s="208"/>
      <c r="BE934" s="43"/>
      <c r="BF934" s="43"/>
      <c r="BG934" s="43"/>
      <c r="BH934" s="43"/>
      <c r="BI934" s="43"/>
      <c r="BJ934" s="43"/>
      <c r="BK934" s="43"/>
      <c r="BL934" s="43"/>
      <c r="BM934" s="43"/>
      <c r="BN934" s="43"/>
      <c r="BO934" s="43"/>
      <c r="BP934" s="43"/>
      <c r="BQ934" s="43"/>
      <c r="BR934" s="43"/>
      <c r="BS934" s="43"/>
      <c r="BT934" s="43"/>
      <c r="BU934" s="43"/>
      <c r="BV934" s="43"/>
      <c r="BW934" s="43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3"/>
      <c r="CK934" s="43"/>
      <c r="CL934" s="43"/>
      <c r="CM934" s="43"/>
      <c r="CN934" s="43"/>
      <c r="CO934" s="43"/>
      <c r="CP934" s="43"/>
      <c r="CQ934" s="43"/>
      <c r="CR934" s="43"/>
      <c r="CS934" s="43"/>
      <c r="CT934" s="43"/>
      <c r="CU934" s="43"/>
      <c r="CV934" s="43"/>
      <c r="CW934" s="43"/>
      <c r="CX934" s="43"/>
      <c r="CY934" s="43"/>
      <c r="CZ934" s="43"/>
      <c r="DA934" s="43"/>
      <c r="DB934" s="43"/>
      <c r="DC934" s="43"/>
      <c r="DD934" s="43"/>
      <c r="DE934" s="43"/>
      <c r="DF934" s="43"/>
      <c r="DG934" s="43"/>
      <c r="DH934" s="43"/>
      <c r="DI934" s="43"/>
      <c r="DJ934" s="43"/>
      <c r="DK934" s="43"/>
      <c r="DL934" s="43"/>
      <c r="DM934" s="43"/>
      <c r="DN934" s="43"/>
      <c r="DO934" s="43"/>
      <c r="DP934" s="43"/>
    </row>
    <row r="935" spans="1:120" s="159" customFormat="1" ht="1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  <c r="AO935" s="43"/>
      <c r="AP935" s="43"/>
      <c r="AQ935" s="43"/>
      <c r="AR935" s="43"/>
      <c r="AS935" s="43"/>
      <c r="AT935" s="43"/>
      <c r="AU935" s="43"/>
      <c r="AV935" s="43"/>
      <c r="AW935" s="43"/>
      <c r="AX935" s="43"/>
      <c r="AY935" s="43"/>
      <c r="AZ935" s="43"/>
      <c r="BA935" s="186"/>
      <c r="BB935" s="43"/>
      <c r="BC935" s="186"/>
      <c r="BD935" s="208"/>
      <c r="BE935" s="43"/>
      <c r="BF935" s="43"/>
      <c r="BG935" s="43"/>
      <c r="BH935" s="43"/>
      <c r="BI935" s="43"/>
      <c r="BJ935" s="43"/>
      <c r="BK935" s="43"/>
      <c r="BL935" s="43"/>
      <c r="BM935" s="43"/>
      <c r="BN935" s="43"/>
      <c r="BO935" s="43"/>
      <c r="BP935" s="43"/>
      <c r="BQ935" s="43"/>
      <c r="BR935" s="43"/>
      <c r="BS935" s="43"/>
      <c r="BT935" s="43"/>
      <c r="BU935" s="43"/>
      <c r="BV935" s="43"/>
      <c r="BW935" s="43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3"/>
      <c r="CK935" s="43"/>
      <c r="CL935" s="43"/>
      <c r="CM935" s="43"/>
      <c r="CN935" s="43"/>
      <c r="CO935" s="43"/>
      <c r="CP935" s="43"/>
      <c r="CQ935" s="43"/>
      <c r="CR935" s="43"/>
      <c r="CS935" s="43"/>
      <c r="CT935" s="43"/>
      <c r="CU935" s="43"/>
      <c r="CV935" s="43"/>
      <c r="CW935" s="43"/>
      <c r="CX935" s="43"/>
      <c r="CY935" s="43"/>
      <c r="CZ935" s="43"/>
      <c r="DA935" s="43"/>
      <c r="DB935" s="43"/>
      <c r="DC935" s="43"/>
      <c r="DD935" s="43"/>
      <c r="DE935" s="43"/>
      <c r="DF935" s="43"/>
      <c r="DG935" s="43"/>
      <c r="DH935" s="43"/>
      <c r="DI935" s="43"/>
      <c r="DJ935" s="43"/>
      <c r="DK935" s="43"/>
      <c r="DL935" s="43"/>
      <c r="DM935" s="43"/>
      <c r="DN935" s="43"/>
      <c r="DO935" s="43"/>
      <c r="DP935" s="43"/>
    </row>
    <row r="936" spans="1:120" s="159" customFormat="1" ht="1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  <c r="AO936" s="43"/>
      <c r="AP936" s="43"/>
      <c r="AQ936" s="43"/>
      <c r="AR936" s="43"/>
      <c r="AS936" s="43"/>
      <c r="AT936" s="43"/>
      <c r="AU936" s="43"/>
      <c r="AV936" s="43"/>
      <c r="AW936" s="43"/>
      <c r="AX936" s="43"/>
      <c r="AY936" s="43"/>
      <c r="AZ936" s="43"/>
      <c r="BA936" s="186"/>
      <c r="BB936" s="43"/>
      <c r="BC936" s="186"/>
      <c r="BD936" s="208"/>
      <c r="BE936" s="43"/>
      <c r="BF936" s="43"/>
      <c r="BG936" s="43"/>
      <c r="BH936" s="43"/>
      <c r="BI936" s="43"/>
      <c r="BJ936" s="43"/>
      <c r="BK936" s="43"/>
      <c r="BL936" s="43"/>
      <c r="BM936" s="43"/>
      <c r="BN936" s="43"/>
      <c r="BO936" s="43"/>
      <c r="BP936" s="43"/>
      <c r="BQ936" s="43"/>
      <c r="BR936" s="43"/>
      <c r="BS936" s="43"/>
      <c r="BT936" s="43"/>
      <c r="BU936" s="43"/>
      <c r="BV936" s="43"/>
      <c r="BW936" s="43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3"/>
      <c r="CK936" s="43"/>
      <c r="CL936" s="43"/>
      <c r="CM936" s="43"/>
      <c r="CN936" s="43"/>
      <c r="CO936" s="43"/>
      <c r="CP936" s="43"/>
      <c r="CQ936" s="43"/>
      <c r="CR936" s="43"/>
      <c r="CS936" s="43"/>
      <c r="CT936" s="43"/>
      <c r="CU936" s="43"/>
      <c r="CV936" s="43"/>
      <c r="CW936" s="43"/>
      <c r="CX936" s="43"/>
      <c r="CY936" s="43"/>
      <c r="CZ936" s="43"/>
      <c r="DA936" s="43"/>
      <c r="DB936" s="43"/>
      <c r="DC936" s="43"/>
      <c r="DD936" s="43"/>
      <c r="DE936" s="43"/>
      <c r="DF936" s="43"/>
      <c r="DG936" s="43"/>
      <c r="DH936" s="43"/>
      <c r="DI936" s="43"/>
      <c r="DJ936" s="43"/>
      <c r="DK936" s="43"/>
      <c r="DL936" s="43"/>
      <c r="DM936" s="43"/>
      <c r="DN936" s="43"/>
      <c r="DO936" s="43"/>
      <c r="DP936" s="43"/>
    </row>
    <row r="937" spans="1:120" s="159" customFormat="1" ht="1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3"/>
      <c r="AP937" s="43"/>
      <c r="AQ937" s="43"/>
      <c r="AR937" s="43"/>
      <c r="AS937" s="43"/>
      <c r="AT937" s="43"/>
      <c r="AU937" s="43"/>
      <c r="AV937" s="43"/>
      <c r="AW937" s="43"/>
      <c r="AX937" s="43"/>
      <c r="AY937" s="43"/>
      <c r="AZ937" s="43"/>
      <c r="BA937" s="186"/>
      <c r="BB937" s="43"/>
      <c r="BC937" s="186"/>
      <c r="BD937" s="208"/>
      <c r="BE937" s="43"/>
      <c r="BF937" s="43"/>
      <c r="BG937" s="43"/>
      <c r="BH937" s="43"/>
      <c r="BI937" s="43"/>
      <c r="BJ937" s="43"/>
      <c r="BK937" s="43"/>
      <c r="BL937" s="43"/>
      <c r="BM937" s="43"/>
      <c r="BN937" s="43"/>
      <c r="BO937" s="43"/>
      <c r="BP937" s="43"/>
      <c r="BQ937" s="43"/>
      <c r="BR937" s="43"/>
      <c r="BS937" s="43"/>
      <c r="BT937" s="43"/>
      <c r="BU937" s="43"/>
      <c r="BV937" s="43"/>
      <c r="BW937" s="43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3"/>
      <c r="CK937" s="43"/>
      <c r="CL937" s="43"/>
      <c r="CM937" s="43"/>
      <c r="CN937" s="43"/>
      <c r="CO937" s="43"/>
      <c r="CP937" s="43"/>
      <c r="CQ937" s="43"/>
      <c r="CR937" s="43"/>
      <c r="CS937" s="43"/>
      <c r="CT937" s="43"/>
      <c r="CU937" s="43"/>
      <c r="CV937" s="43"/>
      <c r="CW937" s="43"/>
      <c r="CX937" s="43"/>
      <c r="CY937" s="43"/>
      <c r="CZ937" s="43"/>
      <c r="DA937" s="43"/>
      <c r="DB937" s="43"/>
      <c r="DC937" s="43"/>
      <c r="DD937" s="43"/>
      <c r="DE937" s="43"/>
      <c r="DF937" s="43"/>
      <c r="DG937" s="43"/>
      <c r="DH937" s="43"/>
      <c r="DI937" s="43"/>
      <c r="DJ937" s="43"/>
      <c r="DK937" s="43"/>
      <c r="DL937" s="43"/>
      <c r="DM937" s="43"/>
      <c r="DN937" s="43"/>
      <c r="DO937" s="43"/>
      <c r="DP937" s="43"/>
    </row>
    <row r="938" spans="1:120" s="159" customFormat="1" ht="1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3"/>
      <c r="AP938" s="43"/>
      <c r="AQ938" s="43"/>
      <c r="AR938" s="43"/>
      <c r="AS938" s="43"/>
      <c r="AT938" s="43"/>
      <c r="AU938" s="43"/>
      <c r="AV938" s="43"/>
      <c r="AW938" s="43"/>
      <c r="AX938" s="43"/>
      <c r="AY938" s="43"/>
      <c r="AZ938" s="43"/>
      <c r="BA938" s="186"/>
      <c r="BB938" s="43"/>
      <c r="BC938" s="186"/>
      <c r="BD938" s="208"/>
      <c r="BE938" s="43"/>
      <c r="BF938" s="43"/>
      <c r="BG938" s="43"/>
      <c r="BH938" s="43"/>
      <c r="BI938" s="43"/>
      <c r="BJ938" s="43"/>
      <c r="BK938" s="43"/>
      <c r="BL938" s="43"/>
      <c r="BM938" s="43"/>
      <c r="BN938" s="43"/>
      <c r="BO938" s="43"/>
      <c r="BP938" s="43"/>
      <c r="BQ938" s="43"/>
      <c r="BR938" s="43"/>
      <c r="BS938" s="43"/>
      <c r="BT938" s="43"/>
      <c r="BU938" s="43"/>
      <c r="BV938" s="43"/>
      <c r="BW938" s="43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3"/>
      <c r="CK938" s="43"/>
      <c r="CL938" s="43"/>
      <c r="CM938" s="43"/>
      <c r="CN938" s="43"/>
      <c r="CO938" s="43"/>
      <c r="CP938" s="43"/>
      <c r="CQ938" s="43"/>
      <c r="CR938" s="43"/>
      <c r="CS938" s="43"/>
      <c r="CT938" s="43"/>
      <c r="CU938" s="43"/>
      <c r="CV938" s="43"/>
      <c r="CW938" s="43"/>
      <c r="CX938" s="43"/>
      <c r="CY938" s="43"/>
      <c r="CZ938" s="43"/>
      <c r="DA938" s="43"/>
      <c r="DB938" s="43"/>
      <c r="DC938" s="43"/>
      <c r="DD938" s="43"/>
      <c r="DE938" s="43"/>
      <c r="DF938" s="43"/>
      <c r="DG938" s="43"/>
      <c r="DH938" s="43"/>
      <c r="DI938" s="43"/>
      <c r="DJ938" s="43"/>
      <c r="DK938" s="43"/>
      <c r="DL938" s="43"/>
      <c r="DM938" s="43"/>
      <c r="DN938" s="43"/>
      <c r="DO938" s="43"/>
      <c r="DP938" s="43"/>
    </row>
    <row r="939" spans="1:120" s="159" customFormat="1" ht="1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3"/>
      <c r="AP939" s="43"/>
      <c r="AQ939" s="43"/>
      <c r="AR939" s="43"/>
      <c r="AS939" s="43"/>
      <c r="AT939" s="43"/>
      <c r="AU939" s="43"/>
      <c r="AV939" s="43"/>
      <c r="AW939" s="43"/>
      <c r="AX939" s="43"/>
      <c r="AY939" s="43"/>
      <c r="AZ939" s="43"/>
      <c r="BA939" s="186"/>
      <c r="BB939" s="43"/>
      <c r="BC939" s="186"/>
      <c r="BD939" s="208"/>
      <c r="BE939" s="43"/>
      <c r="BF939" s="43"/>
      <c r="BG939" s="43"/>
      <c r="BH939" s="43"/>
      <c r="BI939" s="43"/>
      <c r="BJ939" s="43"/>
      <c r="BK939" s="43"/>
      <c r="BL939" s="43"/>
      <c r="BM939" s="43"/>
      <c r="BN939" s="43"/>
      <c r="BO939" s="43"/>
      <c r="BP939" s="43"/>
      <c r="BQ939" s="43"/>
      <c r="BR939" s="43"/>
      <c r="BS939" s="43"/>
      <c r="BT939" s="43"/>
      <c r="BU939" s="43"/>
      <c r="BV939" s="43"/>
      <c r="BW939" s="43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3"/>
      <c r="CK939" s="43"/>
      <c r="CL939" s="43"/>
      <c r="CM939" s="43"/>
      <c r="CN939" s="43"/>
      <c r="CO939" s="43"/>
      <c r="CP939" s="43"/>
      <c r="CQ939" s="43"/>
      <c r="CR939" s="43"/>
      <c r="CS939" s="43"/>
      <c r="CT939" s="43"/>
      <c r="CU939" s="43"/>
      <c r="CV939" s="43"/>
      <c r="CW939" s="43"/>
      <c r="CX939" s="43"/>
      <c r="CY939" s="43"/>
      <c r="CZ939" s="43"/>
      <c r="DA939" s="43"/>
      <c r="DB939" s="43"/>
      <c r="DC939" s="43"/>
      <c r="DD939" s="43"/>
      <c r="DE939" s="43"/>
      <c r="DF939" s="43"/>
      <c r="DG939" s="43"/>
      <c r="DH939" s="43"/>
      <c r="DI939" s="43"/>
      <c r="DJ939" s="43"/>
      <c r="DK939" s="43"/>
      <c r="DL939" s="43"/>
      <c r="DM939" s="43"/>
      <c r="DN939" s="43"/>
      <c r="DO939" s="43"/>
      <c r="DP939" s="43"/>
    </row>
    <row r="940" spans="1:120" s="159" customFormat="1" ht="1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3"/>
      <c r="AP940" s="43"/>
      <c r="AQ940" s="43"/>
      <c r="AR940" s="43"/>
      <c r="AS940" s="43"/>
      <c r="AT940" s="43"/>
      <c r="AU940" s="43"/>
      <c r="AV940" s="43"/>
      <c r="AW940" s="43"/>
      <c r="AX940" s="43"/>
      <c r="AY940" s="43"/>
      <c r="AZ940" s="43"/>
      <c r="BA940" s="186"/>
      <c r="BB940" s="43"/>
      <c r="BC940" s="186"/>
      <c r="BD940" s="208"/>
      <c r="BE940" s="43"/>
      <c r="BF940" s="43"/>
      <c r="BG940" s="43"/>
      <c r="BH940" s="43"/>
      <c r="BI940" s="43"/>
      <c r="BJ940" s="43"/>
      <c r="BK940" s="43"/>
      <c r="BL940" s="43"/>
      <c r="BM940" s="43"/>
      <c r="BN940" s="43"/>
      <c r="BO940" s="43"/>
      <c r="BP940" s="43"/>
      <c r="BQ940" s="43"/>
      <c r="BR940" s="43"/>
      <c r="BS940" s="43"/>
      <c r="BT940" s="43"/>
      <c r="BU940" s="43"/>
      <c r="BV940" s="43"/>
      <c r="BW940" s="43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3"/>
      <c r="CK940" s="43"/>
      <c r="CL940" s="43"/>
      <c r="CM940" s="43"/>
      <c r="CN940" s="43"/>
      <c r="CO940" s="43"/>
      <c r="CP940" s="43"/>
      <c r="CQ940" s="43"/>
      <c r="CR940" s="43"/>
      <c r="CS940" s="43"/>
      <c r="CT940" s="43"/>
      <c r="CU940" s="43"/>
      <c r="CV940" s="43"/>
      <c r="CW940" s="43"/>
      <c r="CX940" s="43"/>
      <c r="CY940" s="43"/>
      <c r="CZ940" s="43"/>
      <c r="DA940" s="43"/>
      <c r="DB940" s="43"/>
      <c r="DC940" s="43"/>
      <c r="DD940" s="43"/>
      <c r="DE940" s="43"/>
      <c r="DF940" s="43"/>
      <c r="DG940" s="43"/>
      <c r="DH940" s="43"/>
      <c r="DI940" s="43"/>
      <c r="DJ940" s="43"/>
      <c r="DK940" s="43"/>
      <c r="DL940" s="43"/>
      <c r="DM940" s="43"/>
      <c r="DN940" s="43"/>
      <c r="DO940" s="43"/>
      <c r="DP940" s="43"/>
    </row>
    <row r="941" spans="1:120" s="159" customFormat="1" ht="1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3"/>
      <c r="AP941" s="43"/>
      <c r="AQ941" s="43"/>
      <c r="AR941" s="43"/>
      <c r="AS941" s="43"/>
      <c r="AT941" s="43"/>
      <c r="AU941" s="43"/>
      <c r="AV941" s="43"/>
      <c r="AW941" s="43"/>
      <c r="AX941" s="43"/>
      <c r="AY941" s="43"/>
      <c r="AZ941" s="43"/>
      <c r="BA941" s="186"/>
      <c r="BB941" s="43"/>
      <c r="BC941" s="186"/>
      <c r="BD941" s="208"/>
      <c r="BE941" s="43"/>
      <c r="BF941" s="43"/>
      <c r="BG941" s="43"/>
      <c r="BH941" s="43"/>
      <c r="BI941" s="43"/>
      <c r="BJ941" s="43"/>
      <c r="BK941" s="43"/>
      <c r="BL941" s="43"/>
      <c r="BM941" s="43"/>
      <c r="BN941" s="43"/>
      <c r="BO941" s="43"/>
      <c r="BP941" s="43"/>
      <c r="BQ941" s="43"/>
      <c r="BR941" s="43"/>
      <c r="BS941" s="43"/>
      <c r="BT941" s="43"/>
      <c r="BU941" s="43"/>
      <c r="BV941" s="43"/>
      <c r="BW941" s="43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3"/>
      <c r="CK941" s="43"/>
      <c r="CL941" s="43"/>
      <c r="CM941" s="43"/>
      <c r="CN941" s="43"/>
      <c r="CO941" s="43"/>
      <c r="CP941" s="43"/>
      <c r="CQ941" s="43"/>
      <c r="CR941" s="43"/>
      <c r="CS941" s="43"/>
      <c r="CT941" s="43"/>
      <c r="CU941" s="43"/>
      <c r="CV941" s="43"/>
      <c r="CW941" s="43"/>
      <c r="CX941" s="43"/>
      <c r="CY941" s="43"/>
      <c r="CZ941" s="43"/>
      <c r="DA941" s="43"/>
      <c r="DB941" s="43"/>
      <c r="DC941" s="43"/>
      <c r="DD941" s="43"/>
      <c r="DE941" s="43"/>
      <c r="DF941" s="43"/>
      <c r="DG941" s="43"/>
      <c r="DH941" s="43"/>
      <c r="DI941" s="43"/>
      <c r="DJ941" s="43"/>
      <c r="DK941" s="43"/>
      <c r="DL941" s="43"/>
      <c r="DM941" s="43"/>
      <c r="DN941" s="43"/>
      <c r="DO941" s="43"/>
      <c r="DP941" s="43"/>
    </row>
    <row r="942" spans="1:120" s="159" customFormat="1" ht="1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3"/>
      <c r="AP942" s="43"/>
      <c r="AQ942" s="43"/>
      <c r="AR942" s="43"/>
      <c r="AS942" s="43"/>
      <c r="AT942" s="43"/>
      <c r="AU942" s="43"/>
      <c r="AV942" s="43"/>
      <c r="AW942" s="43"/>
      <c r="AX942" s="43"/>
      <c r="AY942" s="43"/>
      <c r="AZ942" s="43"/>
      <c r="BA942" s="186"/>
      <c r="BB942" s="43"/>
      <c r="BC942" s="186"/>
      <c r="BD942" s="208"/>
      <c r="BE942" s="43"/>
      <c r="BF942" s="43"/>
      <c r="BG942" s="43"/>
      <c r="BH942" s="43"/>
      <c r="BI942" s="43"/>
      <c r="BJ942" s="43"/>
      <c r="BK942" s="43"/>
      <c r="BL942" s="43"/>
      <c r="BM942" s="43"/>
      <c r="BN942" s="43"/>
      <c r="BO942" s="43"/>
      <c r="BP942" s="43"/>
      <c r="BQ942" s="43"/>
      <c r="BR942" s="43"/>
      <c r="BS942" s="43"/>
      <c r="BT942" s="43"/>
      <c r="BU942" s="43"/>
      <c r="BV942" s="43"/>
      <c r="BW942" s="43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3"/>
      <c r="CK942" s="43"/>
      <c r="CL942" s="43"/>
      <c r="CM942" s="43"/>
      <c r="CN942" s="43"/>
      <c r="CO942" s="43"/>
      <c r="CP942" s="43"/>
      <c r="CQ942" s="43"/>
      <c r="CR942" s="43"/>
      <c r="CS942" s="43"/>
      <c r="CT942" s="43"/>
      <c r="CU942" s="43"/>
      <c r="CV942" s="43"/>
      <c r="CW942" s="43"/>
      <c r="CX942" s="43"/>
      <c r="CY942" s="43"/>
      <c r="CZ942" s="43"/>
      <c r="DA942" s="43"/>
      <c r="DB942" s="43"/>
      <c r="DC942" s="43"/>
      <c r="DD942" s="43"/>
      <c r="DE942" s="43"/>
      <c r="DF942" s="43"/>
      <c r="DG942" s="43"/>
      <c r="DH942" s="43"/>
      <c r="DI942" s="43"/>
      <c r="DJ942" s="43"/>
      <c r="DK942" s="43"/>
      <c r="DL942" s="43"/>
      <c r="DM942" s="43"/>
      <c r="DN942" s="43"/>
      <c r="DO942" s="43"/>
      <c r="DP942" s="43"/>
    </row>
    <row r="943" spans="1:120" s="159" customFormat="1" ht="1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  <c r="AO943" s="43"/>
      <c r="AP943" s="43"/>
      <c r="AQ943" s="43"/>
      <c r="AR943" s="43"/>
      <c r="AS943" s="43"/>
      <c r="AT943" s="43"/>
      <c r="AU943" s="43"/>
      <c r="AV943" s="43"/>
      <c r="AW943" s="43"/>
      <c r="AX943" s="43"/>
      <c r="AY943" s="43"/>
      <c r="AZ943" s="43"/>
      <c r="BA943" s="186"/>
      <c r="BB943" s="43"/>
      <c r="BC943" s="186"/>
      <c r="BD943" s="208"/>
      <c r="BE943" s="43"/>
      <c r="BF943" s="43"/>
      <c r="BG943" s="43"/>
      <c r="BH943" s="43"/>
      <c r="BI943" s="43"/>
      <c r="BJ943" s="43"/>
      <c r="BK943" s="43"/>
      <c r="BL943" s="43"/>
      <c r="BM943" s="43"/>
      <c r="BN943" s="43"/>
      <c r="BO943" s="43"/>
      <c r="BP943" s="43"/>
      <c r="BQ943" s="43"/>
      <c r="BR943" s="43"/>
      <c r="BS943" s="43"/>
      <c r="BT943" s="43"/>
      <c r="BU943" s="43"/>
      <c r="BV943" s="43"/>
      <c r="BW943" s="43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3"/>
      <c r="CK943" s="43"/>
      <c r="CL943" s="43"/>
      <c r="CM943" s="43"/>
      <c r="CN943" s="43"/>
      <c r="CO943" s="43"/>
      <c r="CP943" s="43"/>
      <c r="CQ943" s="43"/>
      <c r="CR943" s="43"/>
      <c r="CS943" s="43"/>
      <c r="CT943" s="43"/>
      <c r="CU943" s="43"/>
      <c r="CV943" s="43"/>
      <c r="CW943" s="43"/>
      <c r="CX943" s="43"/>
      <c r="CY943" s="43"/>
      <c r="CZ943" s="43"/>
      <c r="DA943" s="43"/>
      <c r="DB943" s="43"/>
      <c r="DC943" s="43"/>
      <c r="DD943" s="43"/>
      <c r="DE943" s="43"/>
      <c r="DF943" s="43"/>
      <c r="DG943" s="43"/>
      <c r="DH943" s="43"/>
      <c r="DI943" s="43"/>
      <c r="DJ943" s="43"/>
      <c r="DK943" s="43"/>
      <c r="DL943" s="43"/>
      <c r="DM943" s="43"/>
      <c r="DN943" s="43"/>
      <c r="DO943" s="43"/>
      <c r="DP943" s="43"/>
    </row>
    <row r="944" spans="1:120" s="159" customFormat="1" ht="1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  <c r="AO944" s="43"/>
      <c r="AP944" s="43"/>
      <c r="AQ944" s="43"/>
      <c r="AR944" s="43"/>
      <c r="AS944" s="43"/>
      <c r="AT944" s="43"/>
      <c r="AU944" s="43"/>
      <c r="AV944" s="43"/>
      <c r="AW944" s="43"/>
      <c r="AX944" s="43"/>
      <c r="AY944" s="43"/>
      <c r="AZ944" s="43"/>
      <c r="BA944" s="186"/>
      <c r="BB944" s="43"/>
      <c r="BC944" s="186"/>
      <c r="BD944" s="208"/>
      <c r="BE944" s="43"/>
      <c r="BF944" s="43"/>
      <c r="BG944" s="43"/>
      <c r="BH944" s="43"/>
      <c r="BI944" s="43"/>
      <c r="BJ944" s="43"/>
      <c r="BK944" s="43"/>
      <c r="BL944" s="43"/>
      <c r="BM944" s="43"/>
      <c r="BN944" s="43"/>
      <c r="BO944" s="43"/>
      <c r="BP944" s="43"/>
      <c r="BQ944" s="43"/>
      <c r="BR944" s="43"/>
      <c r="BS944" s="43"/>
      <c r="BT944" s="43"/>
      <c r="BU944" s="43"/>
      <c r="BV944" s="43"/>
      <c r="BW944" s="43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3"/>
      <c r="CK944" s="43"/>
      <c r="CL944" s="43"/>
      <c r="CM944" s="43"/>
      <c r="CN944" s="43"/>
      <c r="CO944" s="43"/>
      <c r="CP944" s="43"/>
      <c r="CQ944" s="43"/>
      <c r="CR944" s="43"/>
      <c r="CS944" s="43"/>
      <c r="CT944" s="43"/>
      <c r="CU944" s="43"/>
      <c r="CV944" s="43"/>
      <c r="CW944" s="43"/>
      <c r="CX944" s="43"/>
      <c r="CY944" s="43"/>
      <c r="CZ944" s="43"/>
      <c r="DA944" s="43"/>
      <c r="DB944" s="43"/>
      <c r="DC944" s="43"/>
      <c r="DD944" s="43"/>
      <c r="DE944" s="43"/>
      <c r="DF944" s="43"/>
      <c r="DG944" s="43"/>
      <c r="DH944" s="43"/>
      <c r="DI944" s="43"/>
      <c r="DJ944" s="43"/>
      <c r="DK944" s="43"/>
      <c r="DL944" s="43"/>
      <c r="DM944" s="43"/>
      <c r="DN944" s="43"/>
      <c r="DO944" s="43"/>
      <c r="DP944" s="43"/>
    </row>
    <row r="945" spans="1:120" s="159" customFormat="1" ht="1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  <c r="AO945" s="43"/>
      <c r="AP945" s="43"/>
      <c r="AQ945" s="43"/>
      <c r="AR945" s="43"/>
      <c r="AS945" s="43"/>
      <c r="AT945" s="43"/>
      <c r="AU945" s="43"/>
      <c r="AV945" s="43"/>
      <c r="AW945" s="43"/>
      <c r="AX945" s="43"/>
      <c r="AY945" s="43"/>
      <c r="AZ945" s="43"/>
      <c r="BA945" s="186"/>
      <c r="BB945" s="43"/>
      <c r="BC945" s="186"/>
      <c r="BD945" s="208"/>
      <c r="BE945" s="43"/>
      <c r="BF945" s="43"/>
      <c r="BG945" s="43"/>
      <c r="BH945" s="43"/>
      <c r="BI945" s="43"/>
      <c r="BJ945" s="43"/>
      <c r="BK945" s="43"/>
      <c r="BL945" s="43"/>
      <c r="BM945" s="43"/>
      <c r="BN945" s="43"/>
      <c r="BO945" s="43"/>
      <c r="BP945" s="43"/>
      <c r="BQ945" s="43"/>
      <c r="BR945" s="43"/>
      <c r="BS945" s="43"/>
      <c r="BT945" s="43"/>
      <c r="BU945" s="43"/>
      <c r="BV945" s="43"/>
      <c r="BW945" s="43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3"/>
      <c r="CK945" s="43"/>
      <c r="CL945" s="43"/>
      <c r="CM945" s="43"/>
      <c r="CN945" s="43"/>
      <c r="CO945" s="43"/>
      <c r="CP945" s="43"/>
      <c r="CQ945" s="43"/>
      <c r="CR945" s="43"/>
      <c r="CS945" s="43"/>
      <c r="CT945" s="43"/>
      <c r="CU945" s="43"/>
      <c r="CV945" s="43"/>
      <c r="CW945" s="43"/>
      <c r="CX945" s="43"/>
      <c r="CY945" s="43"/>
      <c r="CZ945" s="43"/>
      <c r="DA945" s="43"/>
      <c r="DB945" s="43"/>
      <c r="DC945" s="43"/>
      <c r="DD945" s="43"/>
      <c r="DE945" s="43"/>
      <c r="DF945" s="43"/>
      <c r="DG945" s="43"/>
      <c r="DH945" s="43"/>
      <c r="DI945" s="43"/>
      <c r="DJ945" s="43"/>
      <c r="DK945" s="43"/>
      <c r="DL945" s="43"/>
      <c r="DM945" s="43"/>
      <c r="DN945" s="43"/>
      <c r="DO945" s="43"/>
      <c r="DP945" s="43"/>
    </row>
    <row r="946" spans="1:120" s="159" customFormat="1" ht="1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  <c r="AO946" s="43"/>
      <c r="AP946" s="43"/>
      <c r="AQ946" s="43"/>
      <c r="AR946" s="43"/>
      <c r="AS946" s="43"/>
      <c r="AT946" s="43"/>
      <c r="AU946" s="43"/>
      <c r="AV946" s="43"/>
      <c r="AW946" s="43"/>
      <c r="AX946" s="43"/>
      <c r="AY946" s="43"/>
      <c r="AZ946" s="43"/>
      <c r="BA946" s="186"/>
      <c r="BB946" s="43"/>
      <c r="BC946" s="186"/>
      <c r="BD946" s="208"/>
      <c r="BE946" s="43"/>
      <c r="BF946" s="43"/>
      <c r="BG946" s="43"/>
      <c r="BH946" s="43"/>
      <c r="BI946" s="43"/>
      <c r="BJ946" s="43"/>
      <c r="BK946" s="43"/>
      <c r="BL946" s="43"/>
      <c r="BM946" s="43"/>
      <c r="BN946" s="43"/>
      <c r="BO946" s="43"/>
      <c r="BP946" s="43"/>
      <c r="BQ946" s="43"/>
      <c r="BR946" s="43"/>
      <c r="BS946" s="43"/>
      <c r="BT946" s="43"/>
      <c r="BU946" s="43"/>
      <c r="BV946" s="43"/>
      <c r="BW946" s="43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3"/>
      <c r="CK946" s="43"/>
      <c r="CL946" s="43"/>
      <c r="CM946" s="43"/>
      <c r="CN946" s="43"/>
      <c r="CO946" s="43"/>
      <c r="CP946" s="43"/>
      <c r="CQ946" s="43"/>
      <c r="CR946" s="43"/>
      <c r="CS946" s="43"/>
      <c r="CT946" s="43"/>
      <c r="CU946" s="43"/>
      <c r="CV946" s="43"/>
      <c r="CW946" s="43"/>
      <c r="CX946" s="43"/>
      <c r="CY946" s="43"/>
      <c r="CZ946" s="43"/>
      <c r="DA946" s="43"/>
      <c r="DB946" s="43"/>
      <c r="DC946" s="43"/>
      <c r="DD946" s="43"/>
      <c r="DE946" s="43"/>
      <c r="DF946" s="43"/>
      <c r="DG946" s="43"/>
      <c r="DH946" s="43"/>
      <c r="DI946" s="43"/>
      <c r="DJ946" s="43"/>
      <c r="DK946" s="43"/>
      <c r="DL946" s="43"/>
      <c r="DM946" s="43"/>
      <c r="DN946" s="43"/>
      <c r="DO946" s="43"/>
      <c r="DP946" s="43"/>
    </row>
    <row r="947" spans="1:120" s="159" customFormat="1" ht="1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  <c r="AO947" s="43"/>
      <c r="AP947" s="43"/>
      <c r="AQ947" s="43"/>
      <c r="AR947" s="43"/>
      <c r="AS947" s="43"/>
      <c r="AT947" s="43"/>
      <c r="AU947" s="43"/>
      <c r="AV947" s="43"/>
      <c r="AW947" s="43"/>
      <c r="AX947" s="43"/>
      <c r="AY947" s="43"/>
      <c r="AZ947" s="43"/>
      <c r="BA947" s="186"/>
      <c r="BB947" s="43"/>
      <c r="BC947" s="186"/>
      <c r="BD947" s="208"/>
      <c r="BE947" s="43"/>
      <c r="BF947" s="43"/>
      <c r="BG947" s="43"/>
      <c r="BH947" s="43"/>
      <c r="BI947" s="43"/>
      <c r="BJ947" s="43"/>
      <c r="BK947" s="43"/>
      <c r="BL947" s="43"/>
      <c r="BM947" s="43"/>
      <c r="BN947" s="43"/>
      <c r="BO947" s="43"/>
      <c r="BP947" s="43"/>
      <c r="BQ947" s="43"/>
      <c r="BR947" s="43"/>
      <c r="BS947" s="43"/>
      <c r="BT947" s="43"/>
      <c r="BU947" s="43"/>
      <c r="BV947" s="43"/>
      <c r="BW947" s="43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3"/>
      <c r="CK947" s="43"/>
      <c r="CL947" s="43"/>
      <c r="CM947" s="43"/>
      <c r="CN947" s="43"/>
      <c r="CO947" s="43"/>
      <c r="CP947" s="43"/>
      <c r="CQ947" s="43"/>
      <c r="CR947" s="43"/>
      <c r="CS947" s="43"/>
      <c r="CT947" s="43"/>
      <c r="CU947" s="43"/>
      <c r="CV947" s="43"/>
      <c r="CW947" s="43"/>
      <c r="CX947" s="43"/>
      <c r="CY947" s="43"/>
      <c r="CZ947" s="43"/>
      <c r="DA947" s="43"/>
      <c r="DB947" s="43"/>
      <c r="DC947" s="43"/>
      <c r="DD947" s="43"/>
      <c r="DE947" s="43"/>
      <c r="DF947" s="43"/>
      <c r="DG947" s="43"/>
      <c r="DH947" s="43"/>
      <c r="DI947" s="43"/>
      <c r="DJ947" s="43"/>
      <c r="DK947" s="43"/>
      <c r="DL947" s="43"/>
      <c r="DM947" s="43"/>
      <c r="DN947" s="43"/>
      <c r="DO947" s="43"/>
      <c r="DP947" s="43"/>
    </row>
    <row r="948" spans="1:120" s="159" customFormat="1" ht="1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  <c r="AO948" s="43"/>
      <c r="AP948" s="43"/>
      <c r="AQ948" s="43"/>
      <c r="AR948" s="43"/>
      <c r="AS948" s="43"/>
      <c r="AT948" s="43"/>
      <c r="AU948" s="43"/>
      <c r="AV948" s="43"/>
      <c r="AW948" s="43"/>
      <c r="AX948" s="43"/>
      <c r="AY948" s="43"/>
      <c r="AZ948" s="43"/>
      <c r="BA948" s="186"/>
      <c r="BB948" s="43"/>
      <c r="BC948" s="186"/>
      <c r="BD948" s="208"/>
      <c r="BE948" s="43"/>
      <c r="BF948" s="43"/>
      <c r="BG948" s="43"/>
      <c r="BH948" s="43"/>
      <c r="BI948" s="43"/>
      <c r="BJ948" s="43"/>
      <c r="BK948" s="43"/>
      <c r="BL948" s="43"/>
      <c r="BM948" s="43"/>
      <c r="BN948" s="43"/>
      <c r="BO948" s="43"/>
      <c r="BP948" s="43"/>
      <c r="BQ948" s="43"/>
      <c r="BR948" s="43"/>
      <c r="BS948" s="43"/>
      <c r="BT948" s="43"/>
      <c r="BU948" s="43"/>
      <c r="BV948" s="43"/>
      <c r="BW948" s="43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3"/>
      <c r="CK948" s="43"/>
      <c r="CL948" s="43"/>
      <c r="CM948" s="43"/>
      <c r="CN948" s="43"/>
      <c r="CO948" s="43"/>
      <c r="CP948" s="43"/>
      <c r="CQ948" s="43"/>
      <c r="CR948" s="43"/>
      <c r="CS948" s="43"/>
      <c r="CT948" s="43"/>
      <c r="CU948" s="43"/>
      <c r="CV948" s="43"/>
      <c r="CW948" s="43"/>
      <c r="CX948" s="43"/>
      <c r="CY948" s="43"/>
      <c r="CZ948" s="43"/>
      <c r="DA948" s="43"/>
      <c r="DB948" s="43"/>
      <c r="DC948" s="43"/>
      <c r="DD948" s="43"/>
      <c r="DE948" s="43"/>
      <c r="DF948" s="43"/>
      <c r="DG948" s="43"/>
      <c r="DH948" s="43"/>
      <c r="DI948" s="43"/>
      <c r="DJ948" s="43"/>
      <c r="DK948" s="43"/>
      <c r="DL948" s="43"/>
      <c r="DM948" s="43"/>
      <c r="DN948" s="43"/>
      <c r="DO948" s="43"/>
      <c r="DP948" s="43"/>
    </row>
    <row r="949" spans="1:120" s="159" customFormat="1" ht="1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  <c r="AO949" s="43"/>
      <c r="AP949" s="43"/>
      <c r="AQ949" s="43"/>
      <c r="AR949" s="43"/>
      <c r="AS949" s="43"/>
      <c r="AT949" s="43"/>
      <c r="AU949" s="43"/>
      <c r="AV949" s="43"/>
      <c r="AW949" s="43"/>
      <c r="AX949" s="43"/>
      <c r="AY949" s="43"/>
      <c r="AZ949" s="43"/>
      <c r="BA949" s="186"/>
      <c r="BB949" s="43"/>
      <c r="BC949" s="186"/>
      <c r="BD949" s="208"/>
      <c r="BE949" s="43"/>
      <c r="BF949" s="43"/>
      <c r="BG949" s="43"/>
      <c r="BH949" s="43"/>
      <c r="BI949" s="43"/>
      <c r="BJ949" s="43"/>
      <c r="BK949" s="43"/>
      <c r="BL949" s="43"/>
      <c r="BM949" s="43"/>
      <c r="BN949" s="43"/>
      <c r="BO949" s="43"/>
      <c r="BP949" s="43"/>
      <c r="BQ949" s="43"/>
      <c r="BR949" s="43"/>
      <c r="BS949" s="43"/>
      <c r="BT949" s="43"/>
      <c r="BU949" s="43"/>
      <c r="BV949" s="43"/>
      <c r="BW949" s="43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3"/>
      <c r="CK949" s="43"/>
      <c r="CL949" s="43"/>
      <c r="CM949" s="43"/>
      <c r="CN949" s="43"/>
      <c r="CO949" s="43"/>
      <c r="CP949" s="43"/>
      <c r="CQ949" s="43"/>
      <c r="CR949" s="43"/>
      <c r="CS949" s="43"/>
      <c r="CT949" s="43"/>
      <c r="CU949" s="43"/>
      <c r="CV949" s="43"/>
      <c r="CW949" s="43"/>
      <c r="CX949" s="43"/>
      <c r="CY949" s="43"/>
      <c r="CZ949" s="43"/>
      <c r="DA949" s="43"/>
      <c r="DB949" s="43"/>
      <c r="DC949" s="43"/>
      <c r="DD949" s="43"/>
      <c r="DE949" s="43"/>
      <c r="DF949" s="43"/>
      <c r="DG949" s="43"/>
      <c r="DH949" s="43"/>
      <c r="DI949" s="43"/>
      <c r="DJ949" s="43"/>
      <c r="DK949" s="43"/>
      <c r="DL949" s="43"/>
      <c r="DM949" s="43"/>
      <c r="DN949" s="43"/>
      <c r="DO949" s="43"/>
      <c r="DP949" s="43"/>
    </row>
    <row r="950" spans="1:120" s="159" customFormat="1" ht="1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  <c r="AO950" s="43"/>
      <c r="AP950" s="43"/>
      <c r="AQ950" s="43"/>
      <c r="AR950" s="43"/>
      <c r="AS950" s="43"/>
      <c r="AT950" s="43"/>
      <c r="AU950" s="43"/>
      <c r="AV950" s="43"/>
      <c r="AW950" s="43"/>
      <c r="AX950" s="43"/>
      <c r="AY950" s="43"/>
      <c r="AZ950" s="43"/>
      <c r="BA950" s="186"/>
      <c r="BB950" s="43"/>
      <c r="BC950" s="186"/>
      <c r="BD950" s="208"/>
      <c r="BE950" s="43"/>
      <c r="BF950" s="43"/>
      <c r="BG950" s="43"/>
      <c r="BH950" s="43"/>
      <c r="BI950" s="43"/>
      <c r="BJ950" s="43"/>
      <c r="BK950" s="43"/>
      <c r="BL950" s="43"/>
      <c r="BM950" s="43"/>
      <c r="BN950" s="43"/>
      <c r="BO950" s="43"/>
      <c r="BP950" s="43"/>
      <c r="BQ950" s="43"/>
      <c r="BR950" s="43"/>
      <c r="BS950" s="43"/>
      <c r="BT950" s="43"/>
      <c r="BU950" s="43"/>
      <c r="BV950" s="43"/>
      <c r="BW950" s="43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3"/>
      <c r="CK950" s="43"/>
      <c r="CL950" s="43"/>
      <c r="CM950" s="43"/>
      <c r="CN950" s="43"/>
      <c r="CO950" s="43"/>
      <c r="CP950" s="43"/>
      <c r="CQ950" s="43"/>
      <c r="CR950" s="43"/>
      <c r="CS950" s="43"/>
      <c r="CT950" s="43"/>
      <c r="CU950" s="43"/>
      <c r="CV950" s="43"/>
      <c r="CW950" s="43"/>
      <c r="CX950" s="43"/>
      <c r="CY950" s="43"/>
      <c r="CZ950" s="43"/>
      <c r="DA950" s="43"/>
      <c r="DB950" s="43"/>
      <c r="DC950" s="43"/>
      <c r="DD950" s="43"/>
      <c r="DE950" s="43"/>
      <c r="DF950" s="43"/>
      <c r="DG950" s="43"/>
      <c r="DH950" s="43"/>
      <c r="DI950" s="43"/>
      <c r="DJ950" s="43"/>
      <c r="DK950" s="43"/>
      <c r="DL950" s="43"/>
      <c r="DM950" s="43"/>
      <c r="DN950" s="43"/>
      <c r="DO950" s="43"/>
      <c r="DP950" s="43"/>
    </row>
    <row r="951" spans="1:120" s="159" customFormat="1" ht="1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  <c r="AO951" s="43"/>
      <c r="AP951" s="43"/>
      <c r="AQ951" s="43"/>
      <c r="AR951" s="43"/>
      <c r="AS951" s="43"/>
      <c r="AT951" s="43"/>
      <c r="AU951" s="43"/>
      <c r="AV951" s="43"/>
      <c r="AW951" s="43"/>
      <c r="AX951" s="43"/>
      <c r="AY951" s="43"/>
      <c r="AZ951" s="43"/>
      <c r="BA951" s="186"/>
      <c r="BB951" s="43"/>
      <c r="BC951" s="186"/>
      <c r="BD951" s="208"/>
      <c r="BE951" s="43"/>
      <c r="BF951" s="43"/>
      <c r="BG951" s="43"/>
      <c r="BH951" s="43"/>
      <c r="BI951" s="43"/>
      <c r="BJ951" s="43"/>
      <c r="BK951" s="43"/>
      <c r="BL951" s="43"/>
      <c r="BM951" s="43"/>
      <c r="BN951" s="43"/>
      <c r="BO951" s="43"/>
      <c r="BP951" s="43"/>
      <c r="BQ951" s="43"/>
      <c r="BR951" s="43"/>
      <c r="BS951" s="43"/>
      <c r="BT951" s="43"/>
      <c r="BU951" s="43"/>
      <c r="BV951" s="43"/>
      <c r="BW951" s="43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3"/>
      <c r="CK951" s="43"/>
      <c r="CL951" s="43"/>
      <c r="CM951" s="43"/>
      <c r="CN951" s="43"/>
      <c r="CO951" s="43"/>
      <c r="CP951" s="43"/>
      <c r="CQ951" s="43"/>
      <c r="CR951" s="43"/>
      <c r="CS951" s="43"/>
      <c r="CT951" s="43"/>
      <c r="CU951" s="43"/>
      <c r="CV951" s="43"/>
      <c r="CW951" s="43"/>
      <c r="CX951" s="43"/>
      <c r="CY951" s="43"/>
      <c r="CZ951" s="43"/>
      <c r="DA951" s="43"/>
      <c r="DB951" s="43"/>
      <c r="DC951" s="43"/>
      <c r="DD951" s="43"/>
      <c r="DE951" s="43"/>
      <c r="DF951" s="43"/>
      <c r="DG951" s="43"/>
      <c r="DH951" s="43"/>
      <c r="DI951" s="43"/>
      <c r="DJ951" s="43"/>
      <c r="DK951" s="43"/>
      <c r="DL951" s="43"/>
      <c r="DM951" s="43"/>
      <c r="DN951" s="43"/>
      <c r="DO951" s="43"/>
      <c r="DP951" s="43"/>
    </row>
    <row r="952" spans="1:120" s="159" customFormat="1" ht="1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  <c r="AO952" s="43"/>
      <c r="AP952" s="43"/>
      <c r="AQ952" s="43"/>
      <c r="AR952" s="43"/>
      <c r="AS952" s="43"/>
      <c r="AT952" s="43"/>
      <c r="AU952" s="43"/>
      <c r="AV952" s="43"/>
      <c r="AW952" s="43"/>
      <c r="AX952" s="43"/>
      <c r="AY952" s="43"/>
      <c r="AZ952" s="43"/>
      <c r="BA952" s="186"/>
      <c r="BB952" s="43"/>
      <c r="BC952" s="186"/>
      <c r="BD952" s="208"/>
      <c r="BE952" s="43"/>
      <c r="BF952" s="43"/>
      <c r="BG952" s="43"/>
      <c r="BH952" s="43"/>
      <c r="BI952" s="43"/>
      <c r="BJ952" s="43"/>
      <c r="BK952" s="43"/>
      <c r="BL952" s="43"/>
      <c r="BM952" s="43"/>
      <c r="BN952" s="43"/>
      <c r="BO952" s="43"/>
      <c r="BP952" s="43"/>
      <c r="BQ952" s="43"/>
      <c r="BR952" s="43"/>
      <c r="BS952" s="43"/>
      <c r="BT952" s="43"/>
      <c r="BU952" s="43"/>
      <c r="BV952" s="43"/>
      <c r="BW952" s="43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3"/>
      <c r="CK952" s="43"/>
      <c r="CL952" s="43"/>
      <c r="CM952" s="43"/>
      <c r="CN952" s="43"/>
      <c r="CO952" s="43"/>
      <c r="CP952" s="43"/>
      <c r="CQ952" s="43"/>
      <c r="CR952" s="43"/>
      <c r="CS952" s="43"/>
      <c r="CT952" s="43"/>
      <c r="CU952" s="43"/>
      <c r="CV952" s="43"/>
      <c r="CW952" s="43"/>
      <c r="CX952" s="43"/>
      <c r="CY952" s="43"/>
      <c r="CZ952" s="43"/>
      <c r="DA952" s="43"/>
      <c r="DB952" s="43"/>
      <c r="DC952" s="43"/>
      <c r="DD952" s="43"/>
      <c r="DE952" s="43"/>
      <c r="DF952" s="43"/>
      <c r="DG952" s="43"/>
      <c r="DH952" s="43"/>
      <c r="DI952" s="43"/>
      <c r="DJ952" s="43"/>
      <c r="DK952" s="43"/>
      <c r="DL952" s="43"/>
      <c r="DM952" s="43"/>
      <c r="DN952" s="43"/>
      <c r="DO952" s="43"/>
      <c r="DP952" s="43"/>
    </row>
    <row r="953" spans="1:120" s="159" customFormat="1" ht="1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  <c r="AO953" s="43"/>
      <c r="AP953" s="43"/>
      <c r="AQ953" s="43"/>
      <c r="AR953" s="43"/>
      <c r="AS953" s="43"/>
      <c r="AT953" s="43"/>
      <c r="AU953" s="43"/>
      <c r="AV953" s="43"/>
      <c r="AW953" s="43"/>
      <c r="AX953" s="43"/>
      <c r="AY953" s="43"/>
      <c r="AZ953" s="43"/>
      <c r="BA953" s="186"/>
      <c r="BB953" s="43"/>
      <c r="BC953" s="186"/>
      <c r="BD953" s="208"/>
      <c r="BE953" s="43"/>
      <c r="BF953" s="43"/>
      <c r="BG953" s="43"/>
      <c r="BH953" s="43"/>
      <c r="BI953" s="43"/>
      <c r="BJ953" s="43"/>
      <c r="BK953" s="43"/>
      <c r="BL953" s="43"/>
      <c r="BM953" s="43"/>
      <c r="BN953" s="43"/>
      <c r="BO953" s="43"/>
      <c r="BP953" s="43"/>
      <c r="BQ953" s="43"/>
      <c r="BR953" s="43"/>
      <c r="BS953" s="43"/>
      <c r="BT953" s="43"/>
      <c r="BU953" s="43"/>
      <c r="BV953" s="43"/>
      <c r="BW953" s="43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3"/>
      <c r="CK953" s="43"/>
      <c r="CL953" s="43"/>
      <c r="CM953" s="43"/>
      <c r="CN953" s="43"/>
      <c r="CO953" s="43"/>
      <c r="CP953" s="43"/>
      <c r="CQ953" s="43"/>
      <c r="CR953" s="43"/>
      <c r="CS953" s="43"/>
      <c r="CT953" s="43"/>
      <c r="CU953" s="43"/>
      <c r="CV953" s="43"/>
      <c r="CW953" s="43"/>
      <c r="CX953" s="43"/>
      <c r="CY953" s="43"/>
      <c r="CZ953" s="43"/>
      <c r="DA953" s="43"/>
      <c r="DB953" s="43"/>
      <c r="DC953" s="43"/>
      <c r="DD953" s="43"/>
      <c r="DE953" s="43"/>
      <c r="DF953" s="43"/>
      <c r="DG953" s="43"/>
      <c r="DH953" s="43"/>
      <c r="DI953" s="43"/>
      <c r="DJ953" s="43"/>
      <c r="DK953" s="43"/>
      <c r="DL953" s="43"/>
      <c r="DM953" s="43"/>
      <c r="DN953" s="43"/>
      <c r="DO953" s="43"/>
      <c r="DP953" s="43"/>
    </row>
    <row r="954" spans="1:120" s="159" customFormat="1" ht="1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  <c r="AO954" s="43"/>
      <c r="AP954" s="43"/>
      <c r="AQ954" s="43"/>
      <c r="AR954" s="43"/>
      <c r="AS954" s="43"/>
      <c r="AT954" s="43"/>
      <c r="AU954" s="43"/>
      <c r="AV954" s="43"/>
      <c r="AW954" s="43"/>
      <c r="AX954" s="43"/>
      <c r="AY954" s="43"/>
      <c r="AZ954" s="43"/>
      <c r="BA954" s="186"/>
      <c r="BB954" s="43"/>
      <c r="BC954" s="186"/>
      <c r="BD954" s="208"/>
      <c r="BE954" s="43"/>
      <c r="BF954" s="43"/>
      <c r="BG954" s="43"/>
      <c r="BH954" s="43"/>
      <c r="BI954" s="43"/>
      <c r="BJ954" s="43"/>
      <c r="BK954" s="43"/>
      <c r="BL954" s="43"/>
      <c r="BM954" s="43"/>
      <c r="BN954" s="43"/>
      <c r="BO954" s="43"/>
      <c r="BP954" s="43"/>
      <c r="BQ954" s="43"/>
      <c r="BR954" s="43"/>
      <c r="BS954" s="43"/>
      <c r="BT954" s="43"/>
      <c r="BU954" s="43"/>
      <c r="BV954" s="43"/>
      <c r="BW954" s="43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3"/>
      <c r="CK954" s="43"/>
      <c r="CL954" s="43"/>
      <c r="CM954" s="43"/>
      <c r="CN954" s="43"/>
      <c r="CO954" s="43"/>
      <c r="CP954" s="43"/>
      <c r="CQ954" s="43"/>
      <c r="CR954" s="43"/>
      <c r="CS954" s="43"/>
      <c r="CT954" s="43"/>
      <c r="CU954" s="43"/>
      <c r="CV954" s="43"/>
      <c r="CW954" s="43"/>
      <c r="CX954" s="43"/>
      <c r="CY954" s="43"/>
      <c r="CZ954" s="43"/>
      <c r="DA954" s="43"/>
      <c r="DB954" s="43"/>
      <c r="DC954" s="43"/>
      <c r="DD954" s="43"/>
      <c r="DE954" s="43"/>
      <c r="DF954" s="43"/>
      <c r="DG954" s="43"/>
      <c r="DH954" s="43"/>
      <c r="DI954" s="43"/>
      <c r="DJ954" s="43"/>
      <c r="DK954" s="43"/>
      <c r="DL954" s="43"/>
      <c r="DM954" s="43"/>
      <c r="DN954" s="43"/>
      <c r="DO954" s="43"/>
      <c r="DP954" s="43"/>
    </row>
    <row r="955" spans="1:120" s="159" customFormat="1" ht="1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  <c r="AO955" s="43"/>
      <c r="AP955" s="43"/>
      <c r="AQ955" s="43"/>
      <c r="AR955" s="43"/>
      <c r="AS955" s="43"/>
      <c r="AT955" s="43"/>
      <c r="AU955" s="43"/>
      <c r="AV955" s="43"/>
      <c r="AW955" s="43"/>
      <c r="AX955" s="43"/>
      <c r="AY955" s="43"/>
      <c r="AZ955" s="43"/>
      <c r="BA955" s="186"/>
      <c r="BB955" s="43"/>
      <c r="BC955" s="186"/>
      <c r="BD955" s="208"/>
      <c r="BE955" s="43"/>
      <c r="BF955" s="43"/>
      <c r="BG955" s="43"/>
      <c r="BH955" s="43"/>
      <c r="BI955" s="43"/>
      <c r="BJ955" s="43"/>
      <c r="BK955" s="43"/>
      <c r="BL955" s="43"/>
      <c r="BM955" s="43"/>
      <c r="BN955" s="43"/>
      <c r="BO955" s="43"/>
      <c r="BP955" s="43"/>
      <c r="BQ955" s="43"/>
      <c r="BR955" s="43"/>
      <c r="BS955" s="43"/>
      <c r="BT955" s="43"/>
      <c r="BU955" s="43"/>
      <c r="BV955" s="43"/>
      <c r="BW955" s="43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3"/>
      <c r="CK955" s="43"/>
      <c r="CL955" s="43"/>
      <c r="CM955" s="43"/>
      <c r="CN955" s="43"/>
      <c r="CO955" s="43"/>
      <c r="CP955" s="43"/>
      <c r="CQ955" s="43"/>
      <c r="CR955" s="43"/>
      <c r="CS955" s="43"/>
      <c r="CT955" s="43"/>
      <c r="CU955" s="43"/>
      <c r="CV955" s="43"/>
      <c r="CW955" s="43"/>
      <c r="CX955" s="43"/>
      <c r="CY955" s="43"/>
      <c r="CZ955" s="43"/>
      <c r="DA955" s="43"/>
      <c r="DB955" s="43"/>
      <c r="DC955" s="43"/>
      <c r="DD955" s="43"/>
      <c r="DE955" s="43"/>
      <c r="DF955" s="43"/>
      <c r="DG955" s="43"/>
      <c r="DH955" s="43"/>
      <c r="DI955" s="43"/>
      <c r="DJ955" s="43"/>
      <c r="DK955" s="43"/>
      <c r="DL955" s="43"/>
      <c r="DM955" s="43"/>
      <c r="DN955" s="43"/>
      <c r="DO955" s="43"/>
      <c r="DP955" s="43"/>
    </row>
    <row r="956" spans="1:120" s="159" customFormat="1" ht="1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  <c r="AO956" s="43"/>
      <c r="AP956" s="43"/>
      <c r="AQ956" s="43"/>
      <c r="AR956" s="43"/>
      <c r="AS956" s="43"/>
      <c r="AT956" s="43"/>
      <c r="AU956" s="43"/>
      <c r="AV956" s="43"/>
      <c r="AW956" s="43"/>
      <c r="AX956" s="43"/>
      <c r="AY956" s="43"/>
      <c r="AZ956" s="43"/>
      <c r="BA956" s="186"/>
      <c r="BB956" s="43"/>
      <c r="BC956" s="186"/>
      <c r="BD956" s="208"/>
      <c r="BE956" s="43"/>
      <c r="BF956" s="43"/>
      <c r="BG956" s="43"/>
      <c r="BH956" s="43"/>
      <c r="BI956" s="43"/>
      <c r="BJ956" s="43"/>
      <c r="BK956" s="43"/>
      <c r="BL956" s="43"/>
      <c r="BM956" s="43"/>
      <c r="BN956" s="43"/>
      <c r="BO956" s="43"/>
      <c r="BP956" s="43"/>
      <c r="BQ956" s="43"/>
      <c r="BR956" s="43"/>
      <c r="BS956" s="43"/>
      <c r="BT956" s="43"/>
      <c r="BU956" s="43"/>
      <c r="BV956" s="43"/>
      <c r="BW956" s="43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3"/>
      <c r="CK956" s="43"/>
      <c r="CL956" s="43"/>
      <c r="CM956" s="43"/>
      <c r="CN956" s="43"/>
      <c r="CO956" s="43"/>
      <c r="CP956" s="43"/>
      <c r="CQ956" s="43"/>
      <c r="CR956" s="43"/>
      <c r="CS956" s="43"/>
      <c r="CT956" s="43"/>
      <c r="CU956" s="43"/>
      <c r="CV956" s="43"/>
      <c r="CW956" s="43"/>
      <c r="CX956" s="43"/>
      <c r="CY956" s="43"/>
      <c r="CZ956" s="43"/>
      <c r="DA956" s="43"/>
      <c r="DB956" s="43"/>
      <c r="DC956" s="43"/>
      <c r="DD956" s="43"/>
      <c r="DE956" s="43"/>
      <c r="DF956" s="43"/>
      <c r="DG956" s="43"/>
      <c r="DH956" s="43"/>
      <c r="DI956" s="43"/>
      <c r="DJ956" s="43"/>
      <c r="DK956" s="43"/>
      <c r="DL956" s="43"/>
      <c r="DM956" s="43"/>
      <c r="DN956" s="43"/>
      <c r="DO956" s="43"/>
      <c r="DP956" s="43"/>
    </row>
    <row r="957" spans="1:120" s="159" customFormat="1" ht="1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  <c r="AO957" s="43"/>
      <c r="AP957" s="43"/>
      <c r="AQ957" s="43"/>
      <c r="AR957" s="43"/>
      <c r="AS957" s="43"/>
      <c r="AT957" s="43"/>
      <c r="AU957" s="43"/>
      <c r="AV957" s="43"/>
      <c r="AW957" s="43"/>
      <c r="AX957" s="43"/>
      <c r="AY957" s="43"/>
      <c r="AZ957" s="43"/>
      <c r="BA957" s="186"/>
      <c r="BB957" s="43"/>
      <c r="BC957" s="186"/>
      <c r="BD957" s="208"/>
      <c r="BE957" s="43"/>
      <c r="BF957" s="43"/>
      <c r="BG957" s="43"/>
      <c r="BH957" s="43"/>
      <c r="BI957" s="43"/>
      <c r="BJ957" s="43"/>
      <c r="BK957" s="43"/>
      <c r="BL957" s="43"/>
      <c r="BM957" s="43"/>
      <c r="BN957" s="43"/>
      <c r="BO957" s="43"/>
      <c r="BP957" s="43"/>
      <c r="BQ957" s="43"/>
      <c r="BR957" s="43"/>
      <c r="BS957" s="43"/>
      <c r="BT957" s="43"/>
      <c r="BU957" s="43"/>
      <c r="BV957" s="43"/>
      <c r="BW957" s="43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3"/>
      <c r="CK957" s="43"/>
      <c r="CL957" s="43"/>
      <c r="CM957" s="43"/>
      <c r="CN957" s="43"/>
      <c r="CO957" s="43"/>
      <c r="CP957" s="43"/>
      <c r="CQ957" s="43"/>
      <c r="CR957" s="43"/>
      <c r="CS957" s="43"/>
      <c r="CT957" s="43"/>
      <c r="CU957" s="43"/>
      <c r="CV957" s="43"/>
      <c r="CW957" s="43"/>
      <c r="CX957" s="43"/>
      <c r="CY957" s="43"/>
      <c r="CZ957" s="43"/>
      <c r="DA957" s="43"/>
      <c r="DB957" s="43"/>
      <c r="DC957" s="43"/>
      <c r="DD957" s="43"/>
      <c r="DE957" s="43"/>
      <c r="DF957" s="43"/>
      <c r="DG957" s="43"/>
      <c r="DH957" s="43"/>
      <c r="DI957" s="43"/>
      <c r="DJ957" s="43"/>
      <c r="DK957" s="43"/>
      <c r="DL957" s="43"/>
      <c r="DM957" s="43"/>
      <c r="DN957" s="43"/>
      <c r="DO957" s="43"/>
      <c r="DP957" s="43"/>
    </row>
    <row r="958" spans="1:120" s="159" customFormat="1" ht="1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  <c r="AO958" s="43"/>
      <c r="AP958" s="43"/>
      <c r="AQ958" s="43"/>
      <c r="AR958" s="43"/>
      <c r="AS958" s="43"/>
      <c r="AT958" s="43"/>
      <c r="AU958" s="43"/>
      <c r="AV958" s="43"/>
      <c r="AW958" s="43"/>
      <c r="AX958" s="43"/>
      <c r="AY958" s="43"/>
      <c r="AZ958" s="43"/>
      <c r="BA958" s="186"/>
      <c r="BB958" s="43"/>
      <c r="BC958" s="186"/>
      <c r="BD958" s="208"/>
      <c r="BE958" s="43"/>
      <c r="BF958" s="43"/>
      <c r="BG958" s="43"/>
      <c r="BH958" s="43"/>
      <c r="BI958" s="43"/>
      <c r="BJ958" s="43"/>
      <c r="BK958" s="43"/>
      <c r="BL958" s="43"/>
      <c r="BM958" s="43"/>
      <c r="BN958" s="43"/>
      <c r="BO958" s="43"/>
      <c r="BP958" s="43"/>
      <c r="BQ958" s="43"/>
      <c r="BR958" s="43"/>
      <c r="BS958" s="43"/>
      <c r="BT958" s="43"/>
      <c r="BU958" s="43"/>
      <c r="BV958" s="43"/>
      <c r="BW958" s="43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3"/>
      <c r="CK958" s="43"/>
      <c r="CL958" s="43"/>
      <c r="CM958" s="43"/>
      <c r="CN958" s="43"/>
      <c r="CO958" s="43"/>
      <c r="CP958" s="43"/>
      <c r="CQ958" s="43"/>
      <c r="CR958" s="43"/>
      <c r="CS958" s="43"/>
      <c r="CT958" s="43"/>
      <c r="CU958" s="43"/>
      <c r="CV958" s="43"/>
      <c r="CW958" s="43"/>
      <c r="CX958" s="43"/>
      <c r="CY958" s="43"/>
      <c r="CZ958" s="43"/>
      <c r="DA958" s="43"/>
      <c r="DB958" s="43"/>
      <c r="DC958" s="43"/>
      <c r="DD958" s="43"/>
      <c r="DE958" s="43"/>
      <c r="DF958" s="43"/>
      <c r="DG958" s="43"/>
      <c r="DH958" s="43"/>
      <c r="DI958" s="43"/>
      <c r="DJ958" s="43"/>
      <c r="DK958" s="43"/>
      <c r="DL958" s="43"/>
      <c r="DM958" s="43"/>
      <c r="DN958" s="43"/>
      <c r="DO958" s="43"/>
      <c r="DP958" s="43"/>
    </row>
    <row r="959" spans="1:120" s="159" customFormat="1" ht="1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  <c r="AO959" s="43"/>
      <c r="AP959" s="43"/>
      <c r="AQ959" s="43"/>
      <c r="AR959" s="43"/>
      <c r="AS959" s="43"/>
      <c r="AT959" s="43"/>
      <c r="AU959" s="43"/>
      <c r="AV959" s="43"/>
      <c r="AW959" s="43"/>
      <c r="AX959" s="43"/>
      <c r="AY959" s="43"/>
      <c r="AZ959" s="43"/>
      <c r="BA959" s="186"/>
      <c r="BB959" s="43"/>
      <c r="BC959" s="186"/>
      <c r="BD959" s="208"/>
      <c r="BE959" s="43"/>
      <c r="BF959" s="43"/>
      <c r="BG959" s="43"/>
      <c r="BH959" s="43"/>
      <c r="BI959" s="43"/>
      <c r="BJ959" s="43"/>
      <c r="BK959" s="43"/>
      <c r="BL959" s="43"/>
      <c r="BM959" s="43"/>
      <c r="BN959" s="43"/>
      <c r="BO959" s="43"/>
      <c r="BP959" s="43"/>
      <c r="BQ959" s="43"/>
      <c r="BR959" s="43"/>
      <c r="BS959" s="43"/>
      <c r="BT959" s="43"/>
      <c r="BU959" s="43"/>
      <c r="BV959" s="43"/>
      <c r="BW959" s="43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3"/>
      <c r="CK959" s="43"/>
      <c r="CL959" s="43"/>
      <c r="CM959" s="43"/>
      <c r="CN959" s="43"/>
      <c r="CO959" s="43"/>
      <c r="CP959" s="43"/>
      <c r="CQ959" s="43"/>
      <c r="CR959" s="43"/>
      <c r="CS959" s="43"/>
      <c r="CT959" s="43"/>
      <c r="CU959" s="43"/>
      <c r="CV959" s="43"/>
      <c r="CW959" s="43"/>
      <c r="CX959" s="43"/>
      <c r="CY959" s="43"/>
      <c r="CZ959" s="43"/>
      <c r="DA959" s="43"/>
      <c r="DB959" s="43"/>
      <c r="DC959" s="43"/>
      <c r="DD959" s="43"/>
      <c r="DE959" s="43"/>
      <c r="DF959" s="43"/>
      <c r="DG959" s="43"/>
      <c r="DH959" s="43"/>
      <c r="DI959" s="43"/>
      <c r="DJ959" s="43"/>
      <c r="DK959" s="43"/>
      <c r="DL959" s="43"/>
      <c r="DM959" s="43"/>
      <c r="DN959" s="43"/>
      <c r="DO959" s="43"/>
      <c r="DP959" s="43"/>
    </row>
    <row r="960" spans="1:120" s="159" customFormat="1" ht="1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3"/>
      <c r="AP960" s="43"/>
      <c r="AQ960" s="43"/>
      <c r="AR960" s="43"/>
      <c r="AS960" s="43"/>
      <c r="AT960" s="43"/>
      <c r="AU960" s="43"/>
      <c r="AV960" s="43"/>
      <c r="AW960" s="43"/>
      <c r="AX960" s="43"/>
      <c r="AY960" s="43"/>
      <c r="AZ960" s="43"/>
      <c r="BA960" s="186"/>
      <c r="BB960" s="43"/>
      <c r="BC960" s="186"/>
      <c r="BD960" s="208"/>
      <c r="BE960" s="43"/>
      <c r="BF960" s="43"/>
      <c r="BG960" s="43"/>
      <c r="BH960" s="43"/>
      <c r="BI960" s="43"/>
      <c r="BJ960" s="43"/>
      <c r="BK960" s="43"/>
      <c r="BL960" s="43"/>
      <c r="BM960" s="43"/>
      <c r="BN960" s="43"/>
      <c r="BO960" s="43"/>
      <c r="BP960" s="43"/>
      <c r="BQ960" s="43"/>
      <c r="BR960" s="43"/>
      <c r="BS960" s="43"/>
      <c r="BT960" s="43"/>
      <c r="BU960" s="43"/>
      <c r="BV960" s="43"/>
      <c r="BW960" s="43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3"/>
      <c r="CK960" s="43"/>
      <c r="CL960" s="43"/>
      <c r="CM960" s="43"/>
      <c r="CN960" s="43"/>
      <c r="CO960" s="43"/>
      <c r="CP960" s="43"/>
      <c r="CQ960" s="43"/>
      <c r="CR960" s="43"/>
      <c r="CS960" s="43"/>
      <c r="CT960" s="43"/>
      <c r="CU960" s="43"/>
      <c r="CV960" s="43"/>
      <c r="CW960" s="43"/>
      <c r="CX960" s="43"/>
      <c r="CY960" s="43"/>
      <c r="CZ960" s="43"/>
      <c r="DA960" s="43"/>
      <c r="DB960" s="43"/>
      <c r="DC960" s="43"/>
      <c r="DD960" s="43"/>
      <c r="DE960" s="43"/>
      <c r="DF960" s="43"/>
      <c r="DG960" s="43"/>
      <c r="DH960" s="43"/>
      <c r="DI960" s="43"/>
      <c r="DJ960" s="43"/>
      <c r="DK960" s="43"/>
      <c r="DL960" s="43"/>
      <c r="DM960" s="43"/>
      <c r="DN960" s="43"/>
      <c r="DO960" s="43"/>
      <c r="DP960" s="43"/>
    </row>
    <row r="961" spans="1:125" s="159" customFormat="1" ht="1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3"/>
      <c r="AP961" s="43"/>
      <c r="AQ961" s="43"/>
      <c r="AR961" s="43"/>
      <c r="AS961" s="43"/>
      <c r="AT961" s="43"/>
      <c r="AU961" s="43"/>
      <c r="AV961" s="43"/>
      <c r="AW961" s="43"/>
      <c r="AX961" s="43"/>
      <c r="AY961" s="43"/>
      <c r="AZ961" s="43"/>
      <c r="BA961" s="186"/>
      <c r="BB961" s="43"/>
      <c r="BC961" s="186"/>
      <c r="BD961" s="208"/>
      <c r="BE961" s="43"/>
      <c r="BF961" s="43"/>
      <c r="BG961" s="43"/>
      <c r="BH961" s="43"/>
      <c r="BI961" s="43"/>
      <c r="BJ961" s="43"/>
      <c r="BK961" s="43"/>
      <c r="BL961" s="43"/>
      <c r="BM961" s="43"/>
      <c r="BN961" s="43"/>
      <c r="BO961" s="43"/>
      <c r="BP961" s="43"/>
      <c r="BQ961" s="43"/>
      <c r="BR961" s="43"/>
      <c r="BS961" s="43"/>
      <c r="BT961" s="43"/>
      <c r="BU961" s="43"/>
      <c r="BV961" s="43"/>
      <c r="BW961" s="43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3"/>
      <c r="CK961" s="43"/>
      <c r="CL961" s="43"/>
      <c r="CM961" s="43"/>
      <c r="CN961" s="43"/>
      <c r="CO961" s="43"/>
      <c r="CP961" s="43"/>
      <c r="CQ961" s="43"/>
      <c r="CR961" s="43"/>
      <c r="CS961" s="43"/>
      <c r="CT961" s="43"/>
      <c r="CU961" s="43"/>
      <c r="CV961" s="43"/>
      <c r="CW961" s="43"/>
      <c r="CX961" s="43"/>
      <c r="CY961" s="43"/>
      <c r="CZ961" s="43"/>
      <c r="DA961" s="43"/>
      <c r="DB961" s="43"/>
      <c r="DC961" s="43"/>
      <c r="DD961" s="43"/>
      <c r="DE961" s="43"/>
      <c r="DF961" s="43"/>
      <c r="DG961" s="43"/>
      <c r="DH961" s="43"/>
      <c r="DI961" s="43"/>
      <c r="DJ961" s="43"/>
      <c r="DK961" s="43"/>
      <c r="DL961" s="43"/>
      <c r="DM961" s="43"/>
      <c r="DN961" s="43"/>
      <c r="DO961" s="43"/>
      <c r="DP961" s="43"/>
    </row>
    <row r="962" spans="1:125" s="159" customFormat="1" ht="1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3"/>
      <c r="AP962" s="43"/>
      <c r="AQ962" s="43"/>
      <c r="AR962" s="43"/>
      <c r="AS962" s="43"/>
      <c r="AT962" s="43"/>
      <c r="AU962" s="43"/>
      <c r="AV962" s="43"/>
      <c r="AW962" s="43"/>
      <c r="AX962" s="43"/>
      <c r="AY962" s="43"/>
      <c r="AZ962" s="43"/>
      <c r="BA962" s="186"/>
      <c r="BB962" s="43"/>
      <c r="BC962" s="186"/>
      <c r="BD962" s="208"/>
      <c r="BE962" s="43"/>
      <c r="BF962" s="43"/>
      <c r="BG962" s="43"/>
      <c r="BH962" s="43"/>
      <c r="BI962" s="43"/>
      <c r="BJ962" s="43"/>
      <c r="BK962" s="43"/>
      <c r="BL962" s="43"/>
      <c r="BM962" s="43"/>
      <c r="BN962" s="43"/>
      <c r="BO962" s="43"/>
      <c r="BP962" s="43"/>
      <c r="BQ962" s="43"/>
      <c r="BR962" s="43"/>
      <c r="BS962" s="43"/>
      <c r="BT962" s="43"/>
      <c r="BU962" s="43"/>
      <c r="BV962" s="43"/>
      <c r="BW962" s="43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3"/>
      <c r="CK962" s="43"/>
      <c r="CL962" s="43"/>
      <c r="CM962" s="43"/>
      <c r="CN962" s="43"/>
      <c r="CO962" s="43"/>
      <c r="CP962" s="43"/>
      <c r="CQ962" s="43"/>
      <c r="CR962" s="43"/>
      <c r="CS962" s="43"/>
      <c r="CT962" s="43"/>
      <c r="CU962" s="43"/>
      <c r="CV962" s="43"/>
      <c r="CW962" s="43"/>
      <c r="CX962" s="43"/>
      <c r="CY962" s="43"/>
      <c r="CZ962" s="43"/>
      <c r="DA962" s="43"/>
      <c r="DB962" s="43"/>
      <c r="DC962" s="43"/>
      <c r="DD962" s="43"/>
      <c r="DE962" s="43"/>
      <c r="DF962" s="43"/>
      <c r="DG962" s="43"/>
      <c r="DH962" s="43"/>
      <c r="DI962" s="43"/>
      <c r="DJ962" s="43"/>
      <c r="DK962" s="43"/>
      <c r="DL962" s="43"/>
      <c r="DM962" s="43"/>
      <c r="DN962" s="43"/>
      <c r="DO962" s="43"/>
      <c r="DP962" s="43"/>
    </row>
    <row r="963" spans="1:125" s="159" customFormat="1" ht="1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  <c r="AO963" s="43"/>
      <c r="AP963" s="43"/>
      <c r="AQ963" s="43"/>
      <c r="AR963" s="43"/>
      <c r="AS963" s="43"/>
      <c r="AT963" s="43"/>
      <c r="AU963" s="43"/>
      <c r="AV963" s="43"/>
      <c r="AW963" s="43"/>
      <c r="AX963" s="43"/>
      <c r="AY963" s="43"/>
      <c r="AZ963" s="43"/>
      <c r="BA963" s="186"/>
      <c r="BB963" s="43"/>
      <c r="BC963" s="186"/>
      <c r="BD963" s="208"/>
      <c r="BE963" s="43"/>
      <c r="BF963" s="43"/>
      <c r="BG963" s="43"/>
      <c r="BH963" s="43"/>
      <c r="BI963" s="43"/>
      <c r="BJ963" s="43"/>
      <c r="BK963" s="43"/>
      <c r="BL963" s="43"/>
      <c r="BM963" s="43"/>
      <c r="BN963" s="43"/>
      <c r="BO963" s="43"/>
      <c r="BP963" s="43"/>
      <c r="BQ963" s="43"/>
      <c r="BR963" s="43"/>
      <c r="BS963" s="43"/>
      <c r="BT963" s="43"/>
      <c r="BU963" s="43"/>
      <c r="BV963" s="43"/>
      <c r="BW963" s="43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3"/>
      <c r="CK963" s="43"/>
      <c r="CL963" s="43"/>
      <c r="CM963" s="43"/>
      <c r="CN963" s="43"/>
      <c r="CO963" s="43"/>
      <c r="CP963" s="43"/>
      <c r="CQ963" s="43"/>
      <c r="CR963" s="43"/>
      <c r="CS963" s="43"/>
      <c r="CT963" s="43"/>
      <c r="CU963" s="43"/>
      <c r="CV963" s="43"/>
      <c r="CW963" s="43"/>
      <c r="CX963" s="43"/>
      <c r="CY963" s="43"/>
      <c r="CZ963" s="43"/>
      <c r="DA963" s="43"/>
      <c r="DB963" s="43"/>
      <c r="DC963" s="43"/>
      <c r="DD963" s="43"/>
      <c r="DE963" s="43"/>
      <c r="DF963" s="43"/>
      <c r="DG963" s="43"/>
      <c r="DH963" s="43"/>
      <c r="DI963" s="43"/>
      <c r="DJ963" s="43"/>
      <c r="DK963" s="43"/>
      <c r="DL963" s="43"/>
      <c r="DM963" s="43"/>
      <c r="DN963" s="43"/>
      <c r="DO963" s="43"/>
      <c r="DP963" s="43"/>
    </row>
    <row r="964" spans="1:125" s="159" customFormat="1" ht="1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3"/>
      <c r="AP964" s="43"/>
      <c r="AQ964" s="43"/>
      <c r="AR964" s="43"/>
      <c r="AS964" s="43"/>
      <c r="AT964" s="43"/>
      <c r="AU964" s="43"/>
      <c r="AV964" s="43"/>
      <c r="AW964" s="43"/>
      <c r="AX964" s="43"/>
      <c r="AY964" s="43"/>
      <c r="AZ964" s="43"/>
      <c r="BA964" s="186"/>
      <c r="BB964" s="43"/>
      <c r="BC964" s="186"/>
      <c r="BD964" s="208"/>
      <c r="BE964" s="43"/>
      <c r="BF964" s="43"/>
      <c r="BG964" s="43"/>
      <c r="BH964" s="43"/>
      <c r="BI964" s="43"/>
      <c r="BJ964" s="43"/>
      <c r="BK964" s="43"/>
      <c r="BL964" s="43"/>
      <c r="BM964" s="43"/>
      <c r="BN964" s="43"/>
      <c r="BO964" s="43"/>
      <c r="BP964" s="43"/>
      <c r="BQ964" s="43"/>
      <c r="BR964" s="43"/>
      <c r="BS964" s="43"/>
      <c r="BT964" s="43"/>
      <c r="BU964" s="43"/>
      <c r="BV964" s="43"/>
      <c r="BW964" s="43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3"/>
      <c r="CK964" s="43"/>
      <c r="CL964" s="43"/>
      <c r="CM964" s="43"/>
      <c r="CN964" s="43"/>
      <c r="CO964" s="43"/>
      <c r="CP964" s="43"/>
      <c r="CQ964" s="43"/>
      <c r="CR964" s="43"/>
      <c r="CS964" s="43"/>
      <c r="CT964" s="43"/>
      <c r="CU964" s="43"/>
      <c r="CV964" s="43"/>
      <c r="CW964" s="43"/>
      <c r="CX964" s="43"/>
      <c r="CY964" s="43"/>
      <c r="CZ964" s="43"/>
      <c r="DA964" s="43"/>
      <c r="DB964" s="43"/>
      <c r="DC964" s="43"/>
      <c r="DD964" s="43"/>
      <c r="DE964" s="43"/>
      <c r="DF964" s="43"/>
      <c r="DG964" s="43"/>
      <c r="DH964" s="43"/>
      <c r="DI964" s="43"/>
      <c r="DJ964" s="43"/>
      <c r="DK964" s="43"/>
      <c r="DL964" s="43"/>
      <c r="DM964" s="43"/>
      <c r="DN964" s="43"/>
      <c r="DO964" s="43"/>
      <c r="DP964" s="43"/>
    </row>
    <row r="965" spans="1:125" s="159" customFormat="1" ht="1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3"/>
      <c r="AP965" s="43"/>
      <c r="AQ965" s="43"/>
      <c r="AR965" s="43"/>
      <c r="AS965" s="43"/>
      <c r="AT965" s="43"/>
      <c r="AU965" s="43"/>
      <c r="AV965" s="43"/>
      <c r="AW965" s="43"/>
      <c r="AX965" s="43"/>
      <c r="AY965" s="43"/>
      <c r="AZ965" s="43"/>
      <c r="BA965" s="186"/>
      <c r="BB965" s="43"/>
      <c r="BC965" s="186"/>
      <c r="BD965" s="208"/>
      <c r="BE965" s="43"/>
      <c r="BF965" s="43"/>
      <c r="BG965" s="43"/>
      <c r="BH965" s="43"/>
      <c r="BI965" s="43"/>
      <c r="BJ965" s="43"/>
      <c r="BK965" s="43"/>
      <c r="BL965" s="43"/>
      <c r="BM965" s="43"/>
      <c r="BN965" s="43"/>
      <c r="BO965" s="43"/>
      <c r="BP965" s="43"/>
      <c r="BQ965" s="43"/>
      <c r="BR965" s="43"/>
      <c r="BS965" s="43"/>
      <c r="BT965" s="43"/>
      <c r="BU965" s="43"/>
      <c r="BV965" s="43"/>
      <c r="BW965" s="43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3"/>
      <c r="CK965" s="43"/>
      <c r="CL965" s="43"/>
      <c r="CM965" s="43"/>
      <c r="CN965" s="43"/>
      <c r="CO965" s="43"/>
      <c r="CP965" s="43"/>
      <c r="CQ965" s="43"/>
      <c r="CR965" s="43"/>
      <c r="CS965" s="43"/>
      <c r="CT965" s="43"/>
      <c r="CU965" s="43"/>
      <c r="CV965" s="43"/>
      <c r="CW965" s="43"/>
      <c r="CX965" s="43"/>
      <c r="CY965" s="43"/>
      <c r="CZ965" s="43"/>
      <c r="DA965" s="43"/>
      <c r="DB965" s="43"/>
      <c r="DC965" s="43"/>
      <c r="DD965" s="43"/>
      <c r="DE965" s="43"/>
      <c r="DF965" s="43"/>
      <c r="DG965" s="43"/>
      <c r="DH965" s="43"/>
      <c r="DI965" s="43"/>
      <c r="DJ965" s="43"/>
      <c r="DK965" s="43"/>
      <c r="DL965" s="43"/>
      <c r="DM965" s="43"/>
      <c r="DN965" s="43"/>
      <c r="DO965" s="43"/>
      <c r="DP965" s="43"/>
    </row>
    <row r="966" spans="1:125" s="159" customFormat="1" ht="1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  <c r="AO966" s="43"/>
      <c r="AP966" s="43"/>
      <c r="AQ966" s="43"/>
      <c r="AR966" s="43"/>
      <c r="AS966" s="43"/>
      <c r="AT966" s="43"/>
      <c r="AU966" s="43"/>
      <c r="AV966" s="43"/>
      <c r="AW966" s="43"/>
      <c r="AX966" s="43"/>
      <c r="AY966" s="43"/>
      <c r="AZ966" s="43"/>
      <c r="BA966" s="186"/>
      <c r="BB966" s="43"/>
      <c r="BC966" s="186"/>
      <c r="BD966" s="208"/>
      <c r="BE966" s="43"/>
      <c r="BF966" s="43"/>
      <c r="BG966" s="43"/>
      <c r="BH966" s="43"/>
      <c r="BI966" s="43"/>
      <c r="BJ966" s="43"/>
      <c r="BK966" s="43"/>
      <c r="BL966" s="43"/>
      <c r="BM966" s="43"/>
      <c r="BN966" s="43"/>
      <c r="BO966" s="43"/>
      <c r="BP966" s="43"/>
      <c r="BQ966" s="43"/>
      <c r="BR966" s="43"/>
      <c r="BS966" s="43"/>
      <c r="BT966" s="43"/>
      <c r="BU966" s="43"/>
      <c r="BV966" s="43"/>
      <c r="BW966" s="43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3"/>
      <c r="CK966" s="43"/>
      <c r="CL966" s="43"/>
      <c r="CM966" s="43"/>
      <c r="CN966" s="43"/>
      <c r="CO966" s="43"/>
      <c r="CP966" s="43"/>
      <c r="CQ966" s="43"/>
      <c r="CR966" s="43"/>
      <c r="CS966" s="43"/>
      <c r="CT966" s="43"/>
      <c r="CU966" s="43"/>
      <c r="CV966" s="43"/>
      <c r="CW966" s="43"/>
      <c r="CX966" s="43"/>
      <c r="CY966" s="43"/>
      <c r="CZ966" s="43"/>
      <c r="DA966" s="43"/>
      <c r="DB966" s="43"/>
      <c r="DC966" s="43"/>
      <c r="DD966" s="43"/>
      <c r="DE966" s="43"/>
      <c r="DF966" s="43"/>
      <c r="DG966" s="43"/>
      <c r="DH966" s="43"/>
      <c r="DI966" s="43"/>
      <c r="DJ966" s="43"/>
      <c r="DK966" s="43"/>
      <c r="DL966" s="43"/>
      <c r="DM966" s="43"/>
      <c r="DN966" s="43"/>
      <c r="DO966" s="43"/>
      <c r="DP966" s="43"/>
    </row>
    <row r="967" spans="1:125" s="159" customFormat="1" ht="1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  <c r="AO967" s="43"/>
      <c r="AP967" s="43"/>
      <c r="AQ967" s="43"/>
      <c r="AR967" s="43"/>
      <c r="AS967" s="43"/>
      <c r="AT967" s="43"/>
      <c r="AU967" s="43"/>
      <c r="AV967" s="43"/>
      <c r="AW967" s="43"/>
      <c r="AX967" s="43"/>
      <c r="AY967" s="43"/>
      <c r="AZ967" s="43"/>
      <c r="BA967" s="186"/>
      <c r="BB967" s="43"/>
      <c r="BC967" s="186"/>
      <c r="BD967" s="208"/>
      <c r="BE967" s="43"/>
      <c r="BF967" s="43"/>
      <c r="BG967" s="43"/>
      <c r="BH967" s="43"/>
      <c r="BI967" s="43"/>
      <c r="BJ967" s="43"/>
      <c r="BK967" s="43"/>
      <c r="BL967" s="43"/>
      <c r="BM967" s="43"/>
      <c r="BN967" s="43"/>
      <c r="BO967" s="43"/>
      <c r="BP967" s="43"/>
      <c r="BQ967" s="43"/>
      <c r="BR967" s="43"/>
      <c r="BS967" s="43"/>
      <c r="BT967" s="43"/>
      <c r="BU967" s="43"/>
      <c r="BV967" s="43"/>
      <c r="BW967" s="43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3"/>
      <c r="CK967" s="43"/>
      <c r="CL967" s="43"/>
      <c r="CM967" s="43"/>
      <c r="CN967" s="43"/>
      <c r="CO967" s="43"/>
      <c r="CP967" s="43"/>
      <c r="CQ967" s="43"/>
      <c r="CR967" s="43"/>
      <c r="CS967" s="43"/>
      <c r="CT967" s="43"/>
      <c r="CU967" s="43"/>
      <c r="CV967" s="43"/>
      <c r="CW967" s="43"/>
      <c r="CX967" s="43"/>
      <c r="CY967" s="43"/>
      <c r="CZ967" s="43"/>
      <c r="DA967" s="43"/>
      <c r="DB967" s="43"/>
      <c r="DC967" s="43"/>
      <c r="DD967" s="43"/>
      <c r="DE967" s="43"/>
      <c r="DF967" s="43"/>
      <c r="DG967" s="43"/>
      <c r="DH967" s="43"/>
      <c r="DI967" s="43"/>
      <c r="DJ967" s="43"/>
      <c r="DK967" s="43"/>
      <c r="DL967" s="43"/>
      <c r="DM967" s="43"/>
      <c r="DN967" s="43"/>
      <c r="DO967" s="43"/>
      <c r="DP967" s="43"/>
    </row>
    <row r="968" spans="1:125" s="159" customFormat="1" ht="1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  <c r="AO968" s="43"/>
      <c r="AP968" s="43"/>
      <c r="AQ968" s="43"/>
      <c r="AR968" s="43"/>
      <c r="AS968" s="43"/>
      <c r="AT968" s="43"/>
      <c r="AU968" s="43"/>
      <c r="AV968" s="43"/>
      <c r="AW968" s="43"/>
      <c r="AX968" s="43"/>
      <c r="AY968" s="43"/>
      <c r="AZ968" s="43"/>
      <c r="BA968" s="186"/>
      <c r="BB968" s="43"/>
      <c r="BC968" s="186"/>
      <c r="BD968" s="208"/>
      <c r="BE968" s="43"/>
      <c r="BF968" s="43"/>
      <c r="BG968" s="43"/>
      <c r="BH968" s="43"/>
      <c r="BI968" s="43"/>
      <c r="BJ968" s="43"/>
      <c r="BK968" s="43"/>
      <c r="BL968" s="43"/>
      <c r="BM968" s="43"/>
      <c r="BN968" s="43"/>
      <c r="BO968" s="43"/>
      <c r="BP968" s="43"/>
      <c r="BQ968" s="43"/>
      <c r="BR968" s="43"/>
      <c r="BS968" s="43"/>
      <c r="BT968" s="43"/>
      <c r="BU968" s="43"/>
      <c r="BV968" s="43"/>
      <c r="BW968" s="43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3"/>
      <c r="CK968" s="43"/>
      <c r="CL968" s="43"/>
      <c r="CM968" s="43"/>
      <c r="CN968" s="43"/>
      <c r="CO968" s="43"/>
      <c r="CP968" s="43"/>
      <c r="CQ968" s="43"/>
      <c r="CR968" s="43"/>
      <c r="CS968" s="43"/>
      <c r="CT968" s="43"/>
      <c r="CU968" s="43"/>
      <c r="CV968" s="43"/>
      <c r="CW968" s="43"/>
      <c r="CX968" s="43"/>
      <c r="CY968" s="43"/>
      <c r="CZ968" s="43"/>
      <c r="DA968" s="43"/>
      <c r="DB968" s="43"/>
      <c r="DC968" s="43"/>
      <c r="DD968" s="43"/>
      <c r="DE968" s="43"/>
      <c r="DF968" s="43"/>
      <c r="DG968" s="43"/>
      <c r="DH968" s="43"/>
      <c r="DI968" s="43"/>
      <c r="DJ968" s="43"/>
      <c r="DK968" s="43"/>
      <c r="DL968" s="43"/>
      <c r="DM968" s="43"/>
      <c r="DN968" s="43"/>
      <c r="DO968" s="43"/>
      <c r="DP968" s="43"/>
    </row>
    <row r="969" spans="1:125" s="159" customFormat="1" ht="1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  <c r="AO969" s="43"/>
      <c r="AP969" s="43"/>
      <c r="AQ969" s="43"/>
      <c r="AR969" s="43"/>
      <c r="AS969" s="43"/>
      <c r="AT969" s="43"/>
      <c r="AU969" s="43"/>
      <c r="AV969" s="43"/>
      <c r="AW969" s="43"/>
      <c r="AX969" s="43"/>
      <c r="AY969" s="43"/>
      <c r="AZ969" s="43"/>
      <c r="BA969" s="186"/>
      <c r="BB969" s="43"/>
      <c r="BC969" s="186"/>
      <c r="BD969" s="208"/>
      <c r="BE969" s="43"/>
      <c r="BF969" s="43"/>
      <c r="BG969" s="43"/>
      <c r="BH969" s="43"/>
      <c r="BI969" s="43"/>
      <c r="BJ969" s="43"/>
      <c r="BK969" s="43"/>
      <c r="BL969" s="43"/>
      <c r="BM969" s="43"/>
      <c r="BN969" s="43"/>
      <c r="BO969" s="43"/>
      <c r="BP969" s="43"/>
      <c r="BQ969" s="43"/>
      <c r="BR969" s="43"/>
      <c r="BS969" s="43"/>
      <c r="BT969" s="43"/>
      <c r="BU969" s="43"/>
      <c r="BV969" s="43"/>
      <c r="BW969" s="43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3"/>
      <c r="CK969" s="43"/>
      <c r="CL969" s="43"/>
      <c r="CM969" s="43"/>
      <c r="CN969" s="43"/>
      <c r="CO969" s="43"/>
      <c r="CP969" s="43"/>
      <c r="CQ969" s="43"/>
      <c r="CR969" s="43"/>
      <c r="CS969" s="43"/>
      <c r="CT969" s="43"/>
      <c r="CU969" s="43"/>
      <c r="CV969" s="43"/>
      <c r="CW969" s="43"/>
      <c r="CX969" s="43"/>
      <c r="CY969" s="43"/>
      <c r="CZ969" s="43"/>
      <c r="DA969" s="43"/>
      <c r="DB969" s="43"/>
      <c r="DC969" s="43"/>
      <c r="DD969" s="43"/>
      <c r="DE969" s="43"/>
      <c r="DF969" s="43"/>
      <c r="DG969" s="43"/>
      <c r="DH969" s="43"/>
      <c r="DI969" s="43"/>
      <c r="DJ969" s="43"/>
      <c r="DK969" s="43"/>
      <c r="DL969" s="43"/>
      <c r="DM969" s="43"/>
      <c r="DN969" s="43"/>
      <c r="DO969" s="43"/>
      <c r="DP969" s="43"/>
    </row>
    <row r="970" spans="1:125" s="159" customFormat="1" ht="1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  <c r="AO970" s="43"/>
      <c r="AP970" s="43"/>
      <c r="AQ970" s="43"/>
      <c r="AR970" s="43"/>
      <c r="AS970" s="43"/>
      <c r="AT970" s="43"/>
      <c r="AU970" s="43"/>
      <c r="AV970" s="43"/>
      <c r="AW970" s="43"/>
      <c r="AX970" s="43"/>
      <c r="AY970" s="43"/>
      <c r="AZ970" s="43"/>
      <c r="BA970" s="186"/>
      <c r="BB970" s="43"/>
      <c r="BC970" s="186"/>
      <c r="BD970" s="208"/>
      <c r="BE970" s="43"/>
      <c r="BF970" s="43"/>
      <c r="BG970" s="43"/>
      <c r="BH970" s="43"/>
      <c r="BI970" s="43"/>
      <c r="BJ970" s="43"/>
      <c r="BK970" s="43"/>
      <c r="BL970" s="43"/>
      <c r="BM970" s="43"/>
      <c r="BN970" s="43"/>
      <c r="BO970" s="43"/>
      <c r="BP970" s="43"/>
      <c r="BQ970" s="43"/>
      <c r="BR970" s="43"/>
      <c r="BS970" s="43"/>
      <c r="BT970" s="43"/>
      <c r="BU970" s="43"/>
      <c r="BV970" s="43"/>
      <c r="BW970" s="43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3"/>
      <c r="CK970" s="43"/>
      <c r="CL970" s="43"/>
      <c r="CM970" s="43"/>
      <c r="CN970" s="43"/>
      <c r="CO970" s="43"/>
      <c r="CP970" s="43"/>
      <c r="CQ970" s="43"/>
      <c r="CR970" s="43"/>
      <c r="CS970" s="43"/>
      <c r="CT970" s="43"/>
      <c r="CU970" s="43"/>
      <c r="CV970" s="43"/>
      <c r="CW970" s="43"/>
      <c r="CX970" s="43"/>
      <c r="CY970" s="43"/>
      <c r="CZ970" s="43"/>
      <c r="DA970" s="43"/>
      <c r="DB970" s="43"/>
      <c r="DC970" s="43"/>
      <c r="DD970" s="43"/>
      <c r="DE970" s="43"/>
      <c r="DF970" s="43"/>
      <c r="DG970" s="43"/>
      <c r="DH970" s="43"/>
      <c r="DI970" s="43"/>
      <c r="DJ970" s="43"/>
      <c r="DK970" s="43"/>
      <c r="DL970" s="43"/>
      <c r="DM970" s="43"/>
      <c r="DN970" s="43"/>
      <c r="DO970" s="43"/>
      <c r="DP970" s="43"/>
    </row>
    <row r="971" spans="1:125" s="159" customFormat="1" ht="1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  <c r="AO971" s="43"/>
      <c r="AP971" s="43"/>
      <c r="AQ971" s="43"/>
      <c r="AR971" s="43"/>
      <c r="AS971" s="43"/>
      <c r="AT971" s="43"/>
      <c r="AU971" s="43"/>
      <c r="AV971" s="43"/>
      <c r="AW971" s="43"/>
      <c r="AX971" s="43"/>
      <c r="AY971" s="43"/>
      <c r="AZ971" s="43"/>
      <c r="BA971" s="186"/>
      <c r="BB971" s="43"/>
      <c r="BC971" s="186"/>
      <c r="BD971" s="208"/>
      <c r="BE971" s="43"/>
      <c r="BF971" s="43"/>
      <c r="BG971" s="43"/>
      <c r="BH971" s="43"/>
      <c r="BI971" s="43"/>
      <c r="BJ971" s="43"/>
      <c r="BK971" s="43"/>
      <c r="BL971" s="43"/>
      <c r="BM971" s="43"/>
      <c r="BN971" s="43"/>
      <c r="BO971" s="43"/>
      <c r="BP971" s="43"/>
      <c r="BQ971" s="43"/>
      <c r="BR971" s="43"/>
      <c r="BS971" s="43"/>
      <c r="BT971" s="43"/>
      <c r="BU971" s="43"/>
      <c r="BV971" s="43"/>
      <c r="BW971" s="43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3"/>
      <c r="CK971" s="43"/>
      <c r="CL971" s="43"/>
      <c r="CM971" s="43"/>
      <c r="CN971" s="43"/>
      <c r="CO971" s="43"/>
      <c r="CP971" s="43"/>
      <c r="CQ971" s="43"/>
      <c r="CR971" s="43"/>
      <c r="CS971" s="43"/>
      <c r="CT971" s="43"/>
      <c r="CU971" s="43"/>
      <c r="CV971" s="43"/>
      <c r="CW971" s="43"/>
      <c r="CX971" s="43"/>
      <c r="CY971" s="43"/>
      <c r="CZ971" s="43"/>
      <c r="DA971" s="43"/>
      <c r="DB971" s="43"/>
      <c r="DC971" s="43"/>
      <c r="DD971" s="43"/>
      <c r="DE971" s="43"/>
      <c r="DF971" s="43"/>
      <c r="DG971" s="43"/>
      <c r="DH971" s="43"/>
      <c r="DI971" s="43"/>
      <c r="DJ971" s="43"/>
      <c r="DK971" s="43"/>
      <c r="DL971" s="43"/>
      <c r="DM971" s="43"/>
      <c r="DN971" s="43"/>
      <c r="DO971" s="43"/>
      <c r="DP971" s="43"/>
    </row>
    <row r="972" spans="1:125" s="159" customFormat="1" ht="1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  <c r="AO972" s="43"/>
      <c r="AP972" s="43"/>
      <c r="AQ972" s="43"/>
      <c r="AR972" s="43"/>
      <c r="AS972" s="43"/>
      <c r="AT972" s="43"/>
      <c r="AU972" s="43"/>
      <c r="AV972" s="43"/>
      <c r="AW972" s="43"/>
      <c r="AX972" s="43"/>
      <c r="AY972" s="43"/>
      <c r="AZ972" s="43"/>
      <c r="BA972" s="186"/>
      <c r="BB972" s="43"/>
      <c r="BC972" s="186"/>
      <c r="BD972" s="208"/>
      <c r="BE972" s="43"/>
      <c r="BF972" s="43"/>
      <c r="BG972" s="43"/>
      <c r="BH972" s="43"/>
      <c r="BI972" s="43"/>
      <c r="BJ972" s="43"/>
      <c r="BK972" s="43"/>
      <c r="BL972" s="43"/>
      <c r="BM972" s="43"/>
      <c r="BN972" s="43"/>
      <c r="BO972" s="43"/>
      <c r="BP972" s="43"/>
      <c r="BQ972" s="43"/>
      <c r="BR972" s="43"/>
      <c r="BS972" s="43"/>
      <c r="BT972" s="43"/>
      <c r="BU972" s="43"/>
      <c r="BV972" s="43"/>
      <c r="BW972" s="43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3"/>
      <c r="CK972" s="43"/>
      <c r="CL972" s="43"/>
      <c r="CM972" s="43"/>
      <c r="CN972" s="43"/>
      <c r="CO972" s="43"/>
      <c r="CP972" s="43"/>
      <c r="CQ972" s="43"/>
      <c r="CR972" s="43"/>
      <c r="CS972" s="43"/>
      <c r="CT972" s="43"/>
      <c r="CU972" s="43"/>
      <c r="CV972" s="43"/>
      <c r="CW972" s="43"/>
      <c r="CX972" s="43"/>
      <c r="CY972" s="43"/>
      <c r="CZ972" s="43"/>
      <c r="DA972" s="43"/>
      <c r="DB972" s="43"/>
      <c r="DC972" s="43"/>
      <c r="DD972" s="43"/>
      <c r="DE972" s="43"/>
      <c r="DF972" s="43"/>
      <c r="DG972" s="43"/>
      <c r="DH972" s="43"/>
      <c r="DI972" s="43"/>
      <c r="DJ972" s="43"/>
      <c r="DK972" s="43"/>
      <c r="DL972" s="43"/>
      <c r="DM972" s="43"/>
      <c r="DN972" s="43"/>
      <c r="DO972" s="43"/>
      <c r="DP972" s="43"/>
    </row>
    <row r="973" spans="1:125" s="159" customFormat="1" ht="1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  <c r="AO973" s="43"/>
      <c r="AP973" s="43"/>
      <c r="AQ973" s="43"/>
      <c r="AR973" s="43"/>
      <c r="AS973" s="43"/>
      <c r="AT973" s="43"/>
      <c r="AU973" s="43"/>
      <c r="AV973" s="43"/>
      <c r="AW973" s="43"/>
      <c r="AX973" s="43"/>
      <c r="AY973" s="43"/>
      <c r="AZ973" s="43"/>
      <c r="BA973" s="186"/>
      <c r="BB973" s="43"/>
      <c r="BC973" s="186"/>
      <c r="BD973" s="208"/>
      <c r="BE973" s="43"/>
      <c r="BF973" s="43"/>
      <c r="BG973" s="43"/>
      <c r="BH973" s="43"/>
      <c r="BI973" s="43"/>
      <c r="BJ973" s="43"/>
      <c r="BK973" s="43"/>
      <c r="BL973" s="43"/>
      <c r="BM973" s="43"/>
      <c r="BN973" s="43"/>
      <c r="BO973" s="43"/>
      <c r="BP973" s="43"/>
      <c r="BQ973" s="43"/>
      <c r="BR973" s="43"/>
      <c r="BS973" s="43"/>
      <c r="BT973" s="43"/>
      <c r="BU973" s="43"/>
      <c r="BV973" s="43"/>
      <c r="BW973" s="43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3"/>
      <c r="CK973" s="43"/>
      <c r="CL973" s="43"/>
      <c r="CM973" s="43"/>
      <c r="CN973" s="43"/>
      <c r="CO973" s="43"/>
      <c r="CP973" s="43"/>
      <c r="CQ973" s="43"/>
      <c r="CR973" s="43"/>
      <c r="CS973" s="43"/>
      <c r="CT973" s="43"/>
      <c r="CU973" s="43"/>
      <c r="CV973" s="43"/>
      <c r="CW973" s="43"/>
      <c r="CX973" s="43"/>
      <c r="CY973" s="43"/>
      <c r="CZ973" s="43"/>
      <c r="DA973" s="43"/>
      <c r="DB973" s="43"/>
      <c r="DC973" s="43"/>
      <c r="DD973" s="43"/>
      <c r="DE973" s="43"/>
      <c r="DF973" s="43"/>
      <c r="DG973" s="43"/>
      <c r="DH973" s="43"/>
      <c r="DI973" s="43"/>
      <c r="DJ973" s="43"/>
      <c r="DK973" s="43"/>
      <c r="DL973" s="43"/>
      <c r="DM973" s="43"/>
      <c r="DN973" s="43"/>
      <c r="DO973" s="43"/>
      <c r="DP973" s="43"/>
    </row>
    <row r="974" spans="1:125">
      <c r="DQ974" s="159"/>
      <c r="DR974" s="159"/>
      <c r="DS974" s="159"/>
      <c r="DT974" s="159"/>
      <c r="DU974" s="159"/>
    </row>
    <row r="975" spans="1:125" s="159" customFormat="1" ht="1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  <c r="AO975" s="43"/>
      <c r="AP975" s="43"/>
      <c r="AQ975" s="43"/>
      <c r="AR975" s="43"/>
      <c r="AS975" s="43"/>
      <c r="AT975" s="43"/>
      <c r="AU975" s="43"/>
      <c r="AV975" s="43"/>
      <c r="AW975" s="43"/>
      <c r="AX975" s="43"/>
      <c r="AY975" s="43"/>
      <c r="AZ975" s="43"/>
      <c r="BA975" s="186"/>
      <c r="BB975" s="43"/>
      <c r="BC975" s="186"/>
      <c r="BD975" s="208"/>
      <c r="BE975" s="43"/>
      <c r="BF975" s="43"/>
      <c r="BG975" s="43"/>
      <c r="BH975" s="43"/>
      <c r="BI975" s="43"/>
      <c r="BJ975" s="43"/>
      <c r="BK975" s="43"/>
      <c r="BL975" s="43"/>
      <c r="BM975" s="43"/>
      <c r="BN975" s="43"/>
      <c r="BO975" s="43"/>
      <c r="BP975" s="43"/>
      <c r="BQ975" s="43"/>
      <c r="BR975" s="43"/>
      <c r="BS975" s="43"/>
      <c r="BT975" s="43"/>
      <c r="BU975" s="43"/>
      <c r="BV975" s="43"/>
      <c r="BW975" s="43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3"/>
      <c r="CK975" s="43"/>
      <c r="CL975" s="43"/>
      <c r="CM975" s="43"/>
      <c r="CN975" s="43"/>
      <c r="CO975" s="43"/>
      <c r="CP975" s="43"/>
      <c r="CQ975" s="43"/>
      <c r="CR975" s="43"/>
      <c r="CS975" s="43"/>
      <c r="CT975" s="43"/>
      <c r="CU975" s="43"/>
      <c r="CV975" s="43"/>
      <c r="CW975" s="43"/>
      <c r="CX975" s="43"/>
      <c r="CY975" s="43"/>
      <c r="CZ975" s="43"/>
      <c r="DA975" s="43"/>
      <c r="DB975" s="43"/>
      <c r="DC975" s="43"/>
      <c r="DD975" s="43"/>
      <c r="DE975" s="43"/>
      <c r="DF975" s="43"/>
      <c r="DG975" s="43"/>
      <c r="DH975" s="43"/>
      <c r="DI975" s="43"/>
      <c r="DJ975" s="43"/>
      <c r="DK975" s="43"/>
      <c r="DL975" s="43"/>
      <c r="DM975" s="43"/>
      <c r="DN975" s="43"/>
      <c r="DO975" s="43"/>
      <c r="DP975" s="43"/>
      <c r="DQ975" s="43"/>
      <c r="DR975" s="43"/>
      <c r="DS975" s="43"/>
      <c r="DT975" s="43"/>
      <c r="DU975" s="43"/>
    </row>
    <row r="976" spans="1:125" s="159" customFormat="1" ht="1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3"/>
      <c r="AP976" s="43"/>
      <c r="AQ976" s="43"/>
      <c r="AR976" s="43"/>
      <c r="AS976" s="43"/>
      <c r="AT976" s="43"/>
      <c r="AU976" s="43"/>
      <c r="AV976" s="43"/>
      <c r="AW976" s="43"/>
      <c r="AX976" s="43"/>
      <c r="AY976" s="43"/>
      <c r="AZ976" s="43"/>
      <c r="BA976" s="186"/>
      <c r="BB976" s="43"/>
      <c r="BC976" s="186"/>
      <c r="BD976" s="208"/>
      <c r="BE976" s="43"/>
      <c r="BF976" s="43"/>
      <c r="BG976" s="43"/>
      <c r="BH976" s="43"/>
      <c r="BI976" s="43"/>
      <c r="BJ976" s="43"/>
      <c r="BK976" s="43"/>
      <c r="BL976" s="43"/>
      <c r="BM976" s="43"/>
      <c r="BN976" s="43"/>
      <c r="BO976" s="43"/>
      <c r="BP976" s="43"/>
      <c r="BQ976" s="43"/>
      <c r="BR976" s="43"/>
      <c r="BS976" s="43"/>
      <c r="BT976" s="43"/>
      <c r="BU976" s="43"/>
      <c r="BV976" s="43"/>
      <c r="BW976" s="43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3"/>
      <c r="CK976" s="43"/>
      <c r="CL976" s="43"/>
      <c r="CM976" s="43"/>
      <c r="CN976" s="43"/>
      <c r="CO976" s="43"/>
      <c r="CP976" s="43"/>
      <c r="CQ976" s="43"/>
      <c r="CR976" s="43"/>
      <c r="CS976" s="43"/>
      <c r="CT976" s="43"/>
      <c r="CU976" s="43"/>
      <c r="CV976" s="43"/>
      <c r="CW976" s="43"/>
      <c r="CX976" s="43"/>
      <c r="CY976" s="43"/>
      <c r="CZ976" s="43"/>
      <c r="DA976" s="43"/>
      <c r="DB976" s="43"/>
      <c r="DC976" s="43"/>
      <c r="DD976" s="43"/>
      <c r="DE976" s="43"/>
      <c r="DF976" s="43"/>
      <c r="DG976" s="43"/>
      <c r="DH976" s="43"/>
      <c r="DI976" s="43"/>
      <c r="DJ976" s="43"/>
      <c r="DK976" s="43"/>
      <c r="DL976" s="43"/>
      <c r="DM976" s="43"/>
      <c r="DN976" s="43"/>
      <c r="DO976" s="43"/>
      <c r="DP976" s="43"/>
    </row>
    <row r="977" spans="1:125" s="159" customFormat="1" ht="1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  <c r="AO977" s="43"/>
      <c r="AP977" s="43"/>
      <c r="AQ977" s="43"/>
      <c r="AR977" s="43"/>
      <c r="AS977" s="43"/>
      <c r="AT977" s="43"/>
      <c r="AU977" s="43"/>
      <c r="AV977" s="43"/>
      <c r="AW977" s="43"/>
      <c r="AX977" s="43"/>
      <c r="AY977" s="43"/>
      <c r="AZ977" s="43"/>
      <c r="BA977" s="186"/>
      <c r="BB977" s="43"/>
      <c r="BC977" s="186"/>
      <c r="BD977" s="208"/>
      <c r="BE977" s="43"/>
      <c r="BF977" s="43"/>
      <c r="BG977" s="43"/>
      <c r="BH977" s="43"/>
      <c r="BI977" s="43"/>
      <c r="BJ977" s="43"/>
      <c r="BK977" s="43"/>
      <c r="BL977" s="43"/>
      <c r="BM977" s="43"/>
      <c r="BN977" s="43"/>
      <c r="BO977" s="43"/>
      <c r="BP977" s="43"/>
      <c r="BQ977" s="43"/>
      <c r="BR977" s="43"/>
      <c r="BS977" s="43"/>
      <c r="BT977" s="43"/>
      <c r="BU977" s="43"/>
      <c r="BV977" s="43"/>
      <c r="BW977" s="43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3"/>
      <c r="CK977" s="43"/>
      <c r="CL977" s="43"/>
      <c r="CM977" s="43"/>
      <c r="CN977" s="43"/>
      <c r="CO977" s="43"/>
      <c r="CP977" s="43"/>
      <c r="CQ977" s="43"/>
      <c r="CR977" s="43"/>
      <c r="CS977" s="43"/>
      <c r="CT977" s="43"/>
      <c r="CU977" s="43"/>
      <c r="CV977" s="43"/>
      <c r="CW977" s="43"/>
      <c r="CX977" s="43"/>
      <c r="CY977" s="43"/>
      <c r="CZ977" s="43"/>
      <c r="DA977" s="43"/>
      <c r="DB977" s="43"/>
      <c r="DC977" s="43"/>
      <c r="DD977" s="43"/>
      <c r="DE977" s="43"/>
      <c r="DF977" s="43"/>
      <c r="DG977" s="43"/>
      <c r="DH977" s="43"/>
      <c r="DI977" s="43"/>
      <c r="DJ977" s="43"/>
      <c r="DK977" s="43"/>
      <c r="DL977" s="43"/>
      <c r="DM977" s="43"/>
      <c r="DN977" s="43"/>
      <c r="DO977" s="43"/>
      <c r="DP977" s="43"/>
    </row>
    <row r="978" spans="1:125" s="159" customFormat="1" ht="1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  <c r="AO978" s="43"/>
      <c r="AP978" s="43"/>
      <c r="AQ978" s="43"/>
      <c r="AR978" s="43"/>
      <c r="AS978" s="43"/>
      <c r="AT978" s="43"/>
      <c r="AU978" s="43"/>
      <c r="AV978" s="43"/>
      <c r="AW978" s="43"/>
      <c r="AX978" s="43"/>
      <c r="AY978" s="43"/>
      <c r="AZ978" s="43"/>
      <c r="BA978" s="186"/>
      <c r="BB978" s="43"/>
      <c r="BC978" s="186"/>
      <c r="BD978" s="208"/>
      <c r="BE978" s="43"/>
      <c r="BF978" s="43"/>
      <c r="BG978" s="43"/>
      <c r="BH978" s="43"/>
      <c r="BI978" s="43"/>
      <c r="BJ978" s="43"/>
      <c r="BK978" s="43"/>
      <c r="BL978" s="43"/>
      <c r="BM978" s="43"/>
      <c r="BN978" s="43"/>
      <c r="BO978" s="43"/>
      <c r="BP978" s="43"/>
      <c r="BQ978" s="43"/>
      <c r="BR978" s="43"/>
      <c r="BS978" s="43"/>
      <c r="BT978" s="43"/>
      <c r="BU978" s="43"/>
      <c r="BV978" s="43"/>
      <c r="BW978" s="43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3"/>
      <c r="CK978" s="43"/>
      <c r="CL978" s="43"/>
      <c r="CM978" s="43"/>
      <c r="CN978" s="43"/>
      <c r="CO978" s="43"/>
      <c r="CP978" s="43"/>
      <c r="CQ978" s="43"/>
      <c r="CR978" s="43"/>
      <c r="CS978" s="43"/>
      <c r="CT978" s="43"/>
      <c r="CU978" s="43"/>
      <c r="CV978" s="43"/>
      <c r="CW978" s="43"/>
      <c r="CX978" s="43"/>
      <c r="CY978" s="43"/>
      <c r="CZ978" s="43"/>
      <c r="DA978" s="43"/>
      <c r="DB978" s="43"/>
      <c r="DC978" s="43"/>
      <c r="DD978" s="43"/>
      <c r="DE978" s="43"/>
      <c r="DF978" s="43"/>
      <c r="DG978" s="43"/>
      <c r="DH978" s="43"/>
      <c r="DI978" s="43"/>
      <c r="DJ978" s="43"/>
      <c r="DK978" s="43"/>
      <c r="DL978" s="43"/>
      <c r="DM978" s="43"/>
      <c r="DN978" s="43"/>
      <c r="DO978" s="43"/>
      <c r="DP978" s="43"/>
    </row>
    <row r="979" spans="1:125" s="159" customFormat="1" ht="1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  <c r="AO979" s="43"/>
      <c r="AP979" s="43"/>
      <c r="AQ979" s="43"/>
      <c r="AR979" s="43"/>
      <c r="AS979" s="43"/>
      <c r="AT979" s="43"/>
      <c r="AU979" s="43"/>
      <c r="AV979" s="43"/>
      <c r="AW979" s="43"/>
      <c r="AX979" s="43"/>
      <c r="AY979" s="43"/>
      <c r="AZ979" s="43"/>
      <c r="BA979" s="186"/>
      <c r="BB979" s="43"/>
      <c r="BC979" s="186"/>
      <c r="BD979" s="208"/>
      <c r="BE979" s="43"/>
      <c r="BF979" s="43"/>
      <c r="BG979" s="43"/>
      <c r="BH979" s="43"/>
      <c r="BI979" s="43"/>
      <c r="BJ979" s="43"/>
      <c r="BK979" s="43"/>
      <c r="BL979" s="43"/>
      <c r="BM979" s="43"/>
      <c r="BN979" s="43"/>
      <c r="BO979" s="43"/>
      <c r="BP979" s="43"/>
      <c r="BQ979" s="43"/>
      <c r="BR979" s="43"/>
      <c r="BS979" s="43"/>
      <c r="BT979" s="43"/>
      <c r="BU979" s="43"/>
      <c r="BV979" s="43"/>
      <c r="BW979" s="43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3"/>
      <c r="CK979" s="43"/>
      <c r="CL979" s="43"/>
      <c r="CM979" s="43"/>
      <c r="CN979" s="43"/>
      <c r="CO979" s="43"/>
      <c r="CP979" s="43"/>
      <c r="CQ979" s="43"/>
      <c r="CR979" s="43"/>
      <c r="CS979" s="43"/>
      <c r="CT979" s="43"/>
      <c r="CU979" s="43"/>
      <c r="CV979" s="43"/>
      <c r="CW979" s="43"/>
      <c r="CX979" s="43"/>
      <c r="CY979" s="43"/>
      <c r="CZ979" s="43"/>
      <c r="DA979" s="43"/>
      <c r="DB979" s="43"/>
      <c r="DC979" s="43"/>
      <c r="DD979" s="43"/>
      <c r="DE979" s="43"/>
      <c r="DF979" s="43"/>
      <c r="DG979" s="43"/>
      <c r="DH979" s="43"/>
      <c r="DI979" s="43"/>
      <c r="DJ979" s="43"/>
      <c r="DK979" s="43"/>
      <c r="DL979" s="43"/>
      <c r="DM979" s="43"/>
      <c r="DN979" s="43"/>
      <c r="DO979" s="43"/>
      <c r="DP979" s="43"/>
    </row>
    <row r="980" spans="1:125" s="159" customFormat="1" ht="1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  <c r="AO980" s="43"/>
      <c r="AP980" s="43"/>
      <c r="AQ980" s="43"/>
      <c r="AR980" s="43"/>
      <c r="AS980" s="43"/>
      <c r="AT980" s="43"/>
      <c r="AU980" s="43"/>
      <c r="AV980" s="43"/>
      <c r="AW980" s="43"/>
      <c r="AX980" s="43"/>
      <c r="AY980" s="43"/>
      <c r="AZ980" s="43"/>
      <c r="BA980" s="186"/>
      <c r="BB980" s="43"/>
      <c r="BC980" s="186"/>
      <c r="BD980" s="208"/>
      <c r="BE980" s="43"/>
      <c r="BF980" s="43"/>
      <c r="BG980" s="43"/>
      <c r="BH980" s="43"/>
      <c r="BI980" s="43"/>
      <c r="BJ980" s="43"/>
      <c r="BK980" s="43"/>
      <c r="BL980" s="43"/>
      <c r="BM980" s="43"/>
      <c r="BN980" s="43"/>
      <c r="BO980" s="43"/>
      <c r="BP980" s="43"/>
      <c r="BQ980" s="43"/>
      <c r="BR980" s="43"/>
      <c r="BS980" s="43"/>
      <c r="BT980" s="43"/>
      <c r="BU980" s="43"/>
      <c r="BV980" s="43"/>
      <c r="BW980" s="43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3"/>
      <c r="CK980" s="43"/>
      <c r="CL980" s="43"/>
      <c r="CM980" s="43"/>
      <c r="CN980" s="43"/>
      <c r="CO980" s="43"/>
      <c r="CP980" s="43"/>
      <c r="CQ980" s="43"/>
      <c r="CR980" s="43"/>
      <c r="CS980" s="43"/>
      <c r="CT980" s="43"/>
      <c r="CU980" s="43"/>
      <c r="CV980" s="43"/>
      <c r="CW980" s="43"/>
      <c r="CX980" s="43"/>
      <c r="CY980" s="43"/>
      <c r="CZ980" s="43"/>
      <c r="DA980" s="43"/>
      <c r="DB980" s="43"/>
      <c r="DC980" s="43"/>
      <c r="DD980" s="43"/>
      <c r="DE980" s="43"/>
      <c r="DF980" s="43"/>
      <c r="DG980" s="43"/>
      <c r="DH980" s="43"/>
      <c r="DI980" s="43"/>
      <c r="DJ980" s="43"/>
      <c r="DK980" s="43"/>
      <c r="DL980" s="43"/>
      <c r="DM980" s="43"/>
      <c r="DN980" s="43"/>
      <c r="DO980" s="43"/>
      <c r="DP980" s="43"/>
    </row>
    <row r="981" spans="1:125" s="159" customFormat="1" ht="1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  <c r="AO981" s="43"/>
      <c r="AP981" s="43"/>
      <c r="AQ981" s="43"/>
      <c r="AR981" s="43"/>
      <c r="AS981" s="43"/>
      <c r="AT981" s="43"/>
      <c r="AU981" s="43"/>
      <c r="AV981" s="43"/>
      <c r="AW981" s="43"/>
      <c r="AX981" s="43"/>
      <c r="AY981" s="43"/>
      <c r="AZ981" s="43"/>
      <c r="BA981" s="186"/>
      <c r="BB981" s="43"/>
      <c r="BC981" s="186"/>
      <c r="BD981" s="208"/>
      <c r="BE981" s="43"/>
      <c r="BF981" s="43"/>
      <c r="BG981" s="43"/>
      <c r="BH981" s="43"/>
      <c r="BI981" s="43"/>
      <c r="BJ981" s="43"/>
      <c r="BK981" s="43"/>
      <c r="BL981" s="43"/>
      <c r="BM981" s="43"/>
      <c r="BN981" s="43"/>
      <c r="BO981" s="43"/>
      <c r="BP981" s="43"/>
      <c r="BQ981" s="43"/>
      <c r="BR981" s="43"/>
      <c r="BS981" s="43"/>
      <c r="BT981" s="43"/>
      <c r="BU981" s="43"/>
      <c r="BV981" s="43"/>
      <c r="BW981" s="43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3"/>
      <c r="CK981" s="43"/>
      <c r="CL981" s="43"/>
      <c r="CM981" s="43"/>
      <c r="CN981" s="43"/>
      <c r="CO981" s="43"/>
      <c r="CP981" s="43"/>
      <c r="CQ981" s="43"/>
      <c r="CR981" s="43"/>
      <c r="CS981" s="43"/>
      <c r="CT981" s="43"/>
      <c r="CU981" s="43"/>
      <c r="CV981" s="43"/>
      <c r="CW981" s="43"/>
      <c r="CX981" s="43"/>
      <c r="CY981" s="43"/>
      <c r="CZ981" s="43"/>
      <c r="DA981" s="43"/>
      <c r="DB981" s="43"/>
      <c r="DC981" s="43"/>
      <c r="DD981" s="43"/>
      <c r="DE981" s="43"/>
      <c r="DF981" s="43"/>
      <c r="DG981" s="43"/>
      <c r="DH981" s="43"/>
      <c r="DI981" s="43"/>
      <c r="DJ981" s="43"/>
      <c r="DK981" s="43"/>
      <c r="DL981" s="43"/>
      <c r="DM981" s="43"/>
      <c r="DN981" s="43"/>
      <c r="DO981" s="43"/>
      <c r="DP981" s="43"/>
    </row>
    <row r="982" spans="1:125" s="159" customFormat="1" ht="1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  <c r="AO982" s="43"/>
      <c r="AP982" s="43"/>
      <c r="AQ982" s="43"/>
      <c r="AR982" s="43"/>
      <c r="AS982" s="43"/>
      <c r="AT982" s="43"/>
      <c r="AU982" s="43"/>
      <c r="AV982" s="43"/>
      <c r="AW982" s="43"/>
      <c r="AX982" s="43"/>
      <c r="AY982" s="43"/>
      <c r="AZ982" s="43"/>
      <c r="BA982" s="186"/>
      <c r="BB982" s="43"/>
      <c r="BC982" s="186"/>
      <c r="BD982" s="208"/>
      <c r="BE982" s="43"/>
      <c r="BF982" s="43"/>
      <c r="BG982" s="43"/>
      <c r="BH982" s="43"/>
      <c r="BI982" s="43"/>
      <c r="BJ982" s="43"/>
      <c r="BK982" s="43"/>
      <c r="BL982" s="43"/>
      <c r="BM982" s="43"/>
      <c r="BN982" s="43"/>
      <c r="BO982" s="43"/>
      <c r="BP982" s="43"/>
      <c r="BQ982" s="43"/>
      <c r="BR982" s="43"/>
      <c r="BS982" s="43"/>
      <c r="BT982" s="43"/>
      <c r="BU982" s="43"/>
      <c r="BV982" s="43"/>
      <c r="BW982" s="43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3"/>
      <c r="CK982" s="43"/>
      <c r="CL982" s="43"/>
      <c r="CM982" s="43"/>
      <c r="CN982" s="43"/>
      <c r="CO982" s="43"/>
      <c r="CP982" s="43"/>
      <c r="CQ982" s="43"/>
      <c r="CR982" s="43"/>
      <c r="CS982" s="43"/>
      <c r="CT982" s="43"/>
      <c r="CU982" s="43"/>
      <c r="CV982" s="43"/>
      <c r="CW982" s="43"/>
      <c r="CX982" s="43"/>
      <c r="CY982" s="43"/>
      <c r="CZ982" s="43"/>
      <c r="DA982" s="43"/>
      <c r="DB982" s="43"/>
      <c r="DC982" s="43"/>
      <c r="DD982" s="43"/>
      <c r="DE982" s="43"/>
      <c r="DF982" s="43"/>
      <c r="DG982" s="43"/>
      <c r="DH982" s="43"/>
      <c r="DI982" s="43"/>
      <c r="DJ982" s="43"/>
      <c r="DK982" s="43"/>
      <c r="DL982" s="43"/>
      <c r="DM982" s="43"/>
      <c r="DN982" s="43"/>
      <c r="DO982" s="43"/>
      <c r="DP982" s="43"/>
    </row>
    <row r="983" spans="1:125" s="159" customFormat="1" ht="1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  <c r="AO983" s="43"/>
      <c r="AP983" s="43"/>
      <c r="AQ983" s="43"/>
      <c r="AR983" s="43"/>
      <c r="AS983" s="43"/>
      <c r="AT983" s="43"/>
      <c r="AU983" s="43"/>
      <c r="AV983" s="43"/>
      <c r="AW983" s="43"/>
      <c r="AX983" s="43"/>
      <c r="AY983" s="43"/>
      <c r="AZ983" s="43"/>
      <c r="BA983" s="186"/>
      <c r="BB983" s="43"/>
      <c r="BC983" s="186"/>
      <c r="BD983" s="208"/>
      <c r="BE983" s="43"/>
      <c r="BF983" s="43"/>
      <c r="BG983" s="43"/>
      <c r="BH983" s="43"/>
      <c r="BI983" s="43"/>
      <c r="BJ983" s="43"/>
      <c r="BK983" s="43"/>
      <c r="BL983" s="43"/>
      <c r="BM983" s="43"/>
      <c r="BN983" s="43"/>
      <c r="BO983" s="43"/>
      <c r="BP983" s="43"/>
      <c r="BQ983" s="43"/>
      <c r="BR983" s="43"/>
      <c r="BS983" s="43"/>
      <c r="BT983" s="43"/>
      <c r="BU983" s="43"/>
      <c r="BV983" s="43"/>
      <c r="BW983" s="43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3"/>
      <c r="CK983" s="43"/>
      <c r="CL983" s="43"/>
      <c r="CM983" s="43"/>
      <c r="CN983" s="43"/>
      <c r="CO983" s="43"/>
      <c r="CP983" s="43"/>
      <c r="CQ983" s="43"/>
      <c r="CR983" s="43"/>
      <c r="CS983" s="43"/>
      <c r="CT983" s="43"/>
      <c r="CU983" s="43"/>
      <c r="CV983" s="43"/>
      <c r="CW983" s="43"/>
      <c r="CX983" s="43"/>
      <c r="CY983" s="43"/>
      <c r="CZ983" s="43"/>
      <c r="DA983" s="43"/>
      <c r="DB983" s="43"/>
      <c r="DC983" s="43"/>
      <c r="DD983" s="43"/>
      <c r="DE983" s="43"/>
      <c r="DF983" s="43"/>
      <c r="DG983" s="43"/>
      <c r="DH983" s="43"/>
      <c r="DI983" s="43"/>
      <c r="DJ983" s="43"/>
      <c r="DK983" s="43"/>
      <c r="DL983" s="43"/>
      <c r="DM983" s="43"/>
      <c r="DN983" s="43"/>
      <c r="DO983" s="43"/>
      <c r="DP983" s="43"/>
    </row>
    <row r="984" spans="1:125">
      <c r="DQ984" s="159"/>
      <c r="DR984" s="159"/>
      <c r="DS984" s="159"/>
      <c r="DT984" s="159"/>
      <c r="DU984" s="159"/>
    </row>
    <row r="985" spans="1:125" s="159" customFormat="1" ht="1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3"/>
      <c r="AP985" s="43"/>
      <c r="AQ985" s="43"/>
      <c r="AR985" s="43"/>
      <c r="AS985" s="43"/>
      <c r="AT985" s="43"/>
      <c r="AU985" s="43"/>
      <c r="AV985" s="43"/>
      <c r="AW985" s="43"/>
      <c r="AX985" s="43"/>
      <c r="AY985" s="43"/>
      <c r="AZ985" s="43"/>
      <c r="BA985" s="186"/>
      <c r="BB985" s="43"/>
      <c r="BC985" s="186"/>
      <c r="BD985" s="208"/>
      <c r="BE985" s="43"/>
      <c r="BF985" s="43"/>
      <c r="BG985" s="43"/>
      <c r="BH985" s="43"/>
      <c r="BI985" s="43"/>
      <c r="BJ985" s="43"/>
      <c r="BK985" s="43"/>
      <c r="BL985" s="43"/>
      <c r="BM985" s="43"/>
      <c r="BN985" s="43"/>
      <c r="BO985" s="43"/>
      <c r="BP985" s="43"/>
      <c r="BQ985" s="43"/>
      <c r="BR985" s="43"/>
      <c r="BS985" s="43"/>
      <c r="BT985" s="43"/>
      <c r="BU985" s="43"/>
      <c r="BV985" s="43"/>
      <c r="BW985" s="43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3"/>
      <c r="CK985" s="43"/>
      <c r="CL985" s="43"/>
      <c r="CM985" s="43"/>
      <c r="CN985" s="43"/>
      <c r="CO985" s="43"/>
      <c r="CP985" s="43"/>
      <c r="CQ985" s="43"/>
      <c r="CR985" s="43"/>
      <c r="CS985" s="43"/>
      <c r="CT985" s="43"/>
      <c r="CU985" s="43"/>
      <c r="CV985" s="43"/>
      <c r="CW985" s="43"/>
      <c r="CX985" s="43"/>
      <c r="CY985" s="43"/>
      <c r="CZ985" s="43"/>
      <c r="DA985" s="43"/>
      <c r="DB985" s="43"/>
      <c r="DC985" s="43"/>
      <c r="DD985" s="43"/>
      <c r="DE985" s="43"/>
      <c r="DF985" s="43"/>
      <c r="DG985" s="43"/>
      <c r="DH985" s="43"/>
      <c r="DI985" s="43"/>
      <c r="DJ985" s="43"/>
      <c r="DK985" s="43"/>
      <c r="DL985" s="43"/>
      <c r="DM985" s="43"/>
      <c r="DN985" s="43"/>
      <c r="DO985" s="43"/>
      <c r="DP985" s="43"/>
      <c r="DQ985" s="43"/>
      <c r="DR985" s="43"/>
      <c r="DS985" s="43"/>
      <c r="DT985" s="43"/>
      <c r="DU985" s="43"/>
    </row>
    <row r="986" spans="1:125" s="159" customFormat="1" ht="1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3"/>
      <c r="AP986" s="43"/>
      <c r="AQ986" s="43"/>
      <c r="AR986" s="43"/>
      <c r="AS986" s="43"/>
      <c r="AT986" s="43"/>
      <c r="AU986" s="43"/>
      <c r="AV986" s="43"/>
      <c r="AW986" s="43"/>
      <c r="AX986" s="43"/>
      <c r="AY986" s="43"/>
      <c r="AZ986" s="43"/>
      <c r="BA986" s="186"/>
      <c r="BB986" s="43"/>
      <c r="BC986" s="186"/>
      <c r="BD986" s="208"/>
      <c r="BE986" s="43"/>
      <c r="BF986" s="43"/>
      <c r="BG986" s="43"/>
      <c r="BH986" s="43"/>
      <c r="BI986" s="43"/>
      <c r="BJ986" s="43"/>
      <c r="BK986" s="43"/>
      <c r="BL986" s="43"/>
      <c r="BM986" s="43"/>
      <c r="BN986" s="43"/>
      <c r="BO986" s="43"/>
      <c r="BP986" s="43"/>
      <c r="BQ986" s="43"/>
      <c r="BR986" s="43"/>
      <c r="BS986" s="43"/>
      <c r="BT986" s="43"/>
      <c r="BU986" s="43"/>
      <c r="BV986" s="43"/>
      <c r="BW986" s="43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3"/>
      <c r="CK986" s="43"/>
      <c r="CL986" s="43"/>
      <c r="CM986" s="43"/>
      <c r="CN986" s="43"/>
      <c r="CO986" s="43"/>
      <c r="CP986" s="43"/>
      <c r="CQ986" s="43"/>
      <c r="CR986" s="43"/>
      <c r="CS986" s="43"/>
      <c r="CT986" s="43"/>
      <c r="CU986" s="43"/>
      <c r="CV986" s="43"/>
      <c r="CW986" s="43"/>
      <c r="CX986" s="43"/>
      <c r="CY986" s="43"/>
      <c r="CZ986" s="43"/>
      <c r="DA986" s="43"/>
      <c r="DB986" s="43"/>
      <c r="DC986" s="43"/>
      <c r="DD986" s="43"/>
      <c r="DE986" s="43"/>
      <c r="DF986" s="43"/>
      <c r="DG986" s="43"/>
      <c r="DH986" s="43"/>
      <c r="DI986" s="43"/>
      <c r="DJ986" s="43"/>
      <c r="DK986" s="43"/>
      <c r="DL986" s="43"/>
      <c r="DM986" s="43"/>
      <c r="DN986" s="43"/>
      <c r="DO986" s="43"/>
      <c r="DP986" s="43"/>
    </row>
    <row r="987" spans="1:125" s="159" customFormat="1" ht="1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  <c r="AO987" s="43"/>
      <c r="AP987" s="43"/>
      <c r="AQ987" s="43"/>
      <c r="AR987" s="43"/>
      <c r="AS987" s="43"/>
      <c r="AT987" s="43"/>
      <c r="AU987" s="43"/>
      <c r="AV987" s="43"/>
      <c r="AW987" s="43"/>
      <c r="AX987" s="43"/>
      <c r="AY987" s="43"/>
      <c r="AZ987" s="43"/>
      <c r="BA987" s="186"/>
      <c r="BB987" s="43"/>
      <c r="BC987" s="186"/>
      <c r="BD987" s="208"/>
      <c r="BE987" s="43"/>
      <c r="BF987" s="43"/>
      <c r="BG987" s="43"/>
      <c r="BH987" s="43"/>
      <c r="BI987" s="43"/>
      <c r="BJ987" s="43"/>
      <c r="BK987" s="43"/>
      <c r="BL987" s="43"/>
      <c r="BM987" s="43"/>
      <c r="BN987" s="43"/>
      <c r="BO987" s="43"/>
      <c r="BP987" s="43"/>
      <c r="BQ987" s="43"/>
      <c r="BR987" s="43"/>
      <c r="BS987" s="43"/>
      <c r="BT987" s="43"/>
      <c r="BU987" s="43"/>
      <c r="BV987" s="43"/>
      <c r="BW987" s="43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3"/>
      <c r="CK987" s="43"/>
      <c r="CL987" s="43"/>
      <c r="CM987" s="43"/>
      <c r="CN987" s="43"/>
      <c r="CO987" s="43"/>
      <c r="CP987" s="43"/>
      <c r="CQ987" s="43"/>
      <c r="CR987" s="43"/>
      <c r="CS987" s="43"/>
      <c r="CT987" s="43"/>
      <c r="CU987" s="43"/>
      <c r="CV987" s="43"/>
      <c r="CW987" s="43"/>
      <c r="CX987" s="43"/>
      <c r="CY987" s="43"/>
      <c r="CZ987" s="43"/>
      <c r="DA987" s="43"/>
      <c r="DB987" s="43"/>
      <c r="DC987" s="43"/>
      <c r="DD987" s="43"/>
      <c r="DE987" s="43"/>
      <c r="DF987" s="43"/>
      <c r="DG987" s="43"/>
      <c r="DH987" s="43"/>
      <c r="DI987" s="43"/>
      <c r="DJ987" s="43"/>
      <c r="DK987" s="43"/>
      <c r="DL987" s="43"/>
      <c r="DM987" s="43"/>
      <c r="DN987" s="43"/>
      <c r="DO987" s="43"/>
      <c r="DP987" s="43"/>
    </row>
    <row r="988" spans="1:125" s="159" customFormat="1" ht="1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  <c r="AO988" s="43"/>
      <c r="AP988" s="43"/>
      <c r="AQ988" s="43"/>
      <c r="AR988" s="43"/>
      <c r="AS988" s="43"/>
      <c r="AT988" s="43"/>
      <c r="AU988" s="43"/>
      <c r="AV988" s="43"/>
      <c r="AW988" s="43"/>
      <c r="AX988" s="43"/>
      <c r="AY988" s="43"/>
      <c r="AZ988" s="43"/>
      <c r="BA988" s="186"/>
      <c r="BB988" s="43"/>
      <c r="BC988" s="186"/>
      <c r="BD988" s="208"/>
      <c r="BE988" s="43"/>
      <c r="BF988" s="43"/>
      <c r="BG988" s="43"/>
      <c r="BH988" s="43"/>
      <c r="BI988" s="43"/>
      <c r="BJ988" s="43"/>
      <c r="BK988" s="43"/>
      <c r="BL988" s="43"/>
      <c r="BM988" s="43"/>
      <c r="BN988" s="43"/>
      <c r="BO988" s="43"/>
      <c r="BP988" s="43"/>
      <c r="BQ988" s="43"/>
      <c r="BR988" s="43"/>
      <c r="BS988" s="43"/>
      <c r="BT988" s="43"/>
      <c r="BU988" s="43"/>
      <c r="BV988" s="43"/>
      <c r="BW988" s="43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3"/>
      <c r="CK988" s="43"/>
      <c r="CL988" s="43"/>
      <c r="CM988" s="43"/>
      <c r="CN988" s="43"/>
      <c r="CO988" s="43"/>
      <c r="CP988" s="43"/>
      <c r="CQ988" s="43"/>
      <c r="CR988" s="43"/>
      <c r="CS988" s="43"/>
      <c r="CT988" s="43"/>
      <c r="CU988" s="43"/>
      <c r="CV988" s="43"/>
      <c r="CW988" s="43"/>
      <c r="CX988" s="43"/>
      <c r="CY988" s="43"/>
      <c r="CZ988" s="43"/>
      <c r="DA988" s="43"/>
      <c r="DB988" s="43"/>
      <c r="DC988" s="43"/>
      <c r="DD988" s="43"/>
      <c r="DE988" s="43"/>
      <c r="DF988" s="43"/>
      <c r="DG988" s="43"/>
      <c r="DH988" s="43"/>
      <c r="DI988" s="43"/>
      <c r="DJ988" s="43"/>
      <c r="DK988" s="43"/>
      <c r="DL988" s="43"/>
      <c r="DM988" s="43"/>
      <c r="DN988" s="43"/>
      <c r="DO988" s="43"/>
      <c r="DP988" s="43"/>
    </row>
    <row r="989" spans="1:125" s="159" customFormat="1" ht="1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  <c r="AO989" s="43"/>
      <c r="AP989" s="43"/>
      <c r="AQ989" s="43"/>
      <c r="AR989" s="43"/>
      <c r="AS989" s="43"/>
      <c r="AT989" s="43"/>
      <c r="AU989" s="43"/>
      <c r="AV989" s="43"/>
      <c r="AW989" s="43"/>
      <c r="AX989" s="43"/>
      <c r="AY989" s="43"/>
      <c r="AZ989" s="43"/>
      <c r="BA989" s="186"/>
      <c r="BB989" s="43"/>
      <c r="BC989" s="186"/>
      <c r="BD989" s="208"/>
      <c r="BE989" s="43"/>
      <c r="BF989" s="43"/>
      <c r="BG989" s="43"/>
      <c r="BH989" s="43"/>
      <c r="BI989" s="43"/>
      <c r="BJ989" s="43"/>
      <c r="BK989" s="43"/>
      <c r="BL989" s="43"/>
      <c r="BM989" s="43"/>
      <c r="BN989" s="43"/>
      <c r="BO989" s="43"/>
      <c r="BP989" s="43"/>
      <c r="BQ989" s="43"/>
      <c r="BR989" s="43"/>
      <c r="BS989" s="43"/>
      <c r="BT989" s="43"/>
      <c r="BU989" s="43"/>
      <c r="BV989" s="43"/>
      <c r="BW989" s="43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3"/>
      <c r="CK989" s="43"/>
      <c r="CL989" s="43"/>
      <c r="CM989" s="43"/>
      <c r="CN989" s="43"/>
      <c r="CO989" s="43"/>
      <c r="CP989" s="43"/>
      <c r="CQ989" s="43"/>
      <c r="CR989" s="43"/>
      <c r="CS989" s="43"/>
      <c r="CT989" s="43"/>
      <c r="CU989" s="43"/>
      <c r="CV989" s="43"/>
      <c r="CW989" s="43"/>
      <c r="CX989" s="43"/>
      <c r="CY989" s="43"/>
      <c r="CZ989" s="43"/>
      <c r="DA989" s="43"/>
      <c r="DB989" s="43"/>
      <c r="DC989" s="43"/>
      <c r="DD989" s="43"/>
      <c r="DE989" s="43"/>
      <c r="DF989" s="43"/>
      <c r="DG989" s="43"/>
      <c r="DH989" s="43"/>
      <c r="DI989" s="43"/>
      <c r="DJ989" s="43"/>
      <c r="DK989" s="43"/>
      <c r="DL989" s="43"/>
      <c r="DM989" s="43"/>
      <c r="DN989" s="43"/>
      <c r="DO989" s="43"/>
      <c r="DP989" s="43"/>
    </row>
    <row r="990" spans="1:125" s="159" customFormat="1" ht="1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3"/>
      <c r="AP990" s="43"/>
      <c r="AQ990" s="43"/>
      <c r="AR990" s="43"/>
      <c r="AS990" s="43"/>
      <c r="AT990" s="43"/>
      <c r="AU990" s="43"/>
      <c r="AV990" s="43"/>
      <c r="AW990" s="43"/>
      <c r="AX990" s="43"/>
      <c r="AY990" s="43"/>
      <c r="AZ990" s="43"/>
      <c r="BA990" s="186"/>
      <c r="BB990" s="43"/>
      <c r="BC990" s="186"/>
      <c r="BD990" s="208"/>
      <c r="BE990" s="43"/>
      <c r="BF990" s="43"/>
      <c r="BG990" s="43"/>
      <c r="BH990" s="43"/>
      <c r="BI990" s="43"/>
      <c r="BJ990" s="43"/>
      <c r="BK990" s="43"/>
      <c r="BL990" s="43"/>
      <c r="BM990" s="43"/>
      <c r="BN990" s="43"/>
      <c r="BO990" s="43"/>
      <c r="BP990" s="43"/>
      <c r="BQ990" s="43"/>
      <c r="BR990" s="43"/>
      <c r="BS990" s="43"/>
      <c r="BT990" s="43"/>
      <c r="BU990" s="43"/>
      <c r="BV990" s="43"/>
      <c r="BW990" s="43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3"/>
      <c r="CK990" s="43"/>
      <c r="CL990" s="43"/>
      <c r="CM990" s="43"/>
      <c r="CN990" s="43"/>
      <c r="CO990" s="43"/>
      <c r="CP990" s="43"/>
      <c r="CQ990" s="43"/>
      <c r="CR990" s="43"/>
      <c r="CS990" s="43"/>
      <c r="CT990" s="43"/>
      <c r="CU990" s="43"/>
      <c r="CV990" s="43"/>
      <c r="CW990" s="43"/>
      <c r="CX990" s="43"/>
      <c r="CY990" s="43"/>
      <c r="CZ990" s="43"/>
      <c r="DA990" s="43"/>
      <c r="DB990" s="43"/>
      <c r="DC990" s="43"/>
      <c r="DD990" s="43"/>
      <c r="DE990" s="43"/>
      <c r="DF990" s="43"/>
      <c r="DG990" s="43"/>
      <c r="DH990" s="43"/>
      <c r="DI990" s="43"/>
      <c r="DJ990" s="43"/>
      <c r="DK990" s="43"/>
      <c r="DL990" s="43"/>
      <c r="DM990" s="43"/>
      <c r="DN990" s="43"/>
      <c r="DO990" s="43"/>
      <c r="DP990" s="43"/>
    </row>
    <row r="991" spans="1:125" s="159" customFormat="1" ht="1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  <c r="AO991" s="43"/>
      <c r="AP991" s="43"/>
      <c r="AQ991" s="43"/>
      <c r="AR991" s="43"/>
      <c r="AS991" s="43"/>
      <c r="AT991" s="43"/>
      <c r="AU991" s="43"/>
      <c r="AV991" s="43"/>
      <c r="AW991" s="43"/>
      <c r="AX991" s="43"/>
      <c r="AY991" s="43"/>
      <c r="AZ991" s="43"/>
      <c r="BA991" s="186"/>
      <c r="BB991" s="43"/>
      <c r="BC991" s="186"/>
      <c r="BD991" s="208"/>
      <c r="BE991" s="43"/>
      <c r="BF991" s="43"/>
      <c r="BG991" s="43"/>
      <c r="BH991" s="43"/>
      <c r="BI991" s="43"/>
      <c r="BJ991" s="43"/>
      <c r="BK991" s="43"/>
      <c r="BL991" s="43"/>
      <c r="BM991" s="43"/>
      <c r="BN991" s="43"/>
      <c r="BO991" s="43"/>
      <c r="BP991" s="43"/>
      <c r="BQ991" s="43"/>
      <c r="BR991" s="43"/>
      <c r="BS991" s="43"/>
      <c r="BT991" s="43"/>
      <c r="BU991" s="43"/>
      <c r="BV991" s="43"/>
      <c r="BW991" s="43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3"/>
      <c r="CK991" s="43"/>
      <c r="CL991" s="43"/>
      <c r="CM991" s="43"/>
      <c r="CN991" s="43"/>
      <c r="CO991" s="43"/>
      <c r="CP991" s="43"/>
      <c r="CQ991" s="43"/>
      <c r="CR991" s="43"/>
      <c r="CS991" s="43"/>
      <c r="CT991" s="43"/>
      <c r="CU991" s="43"/>
      <c r="CV991" s="43"/>
      <c r="CW991" s="43"/>
      <c r="CX991" s="43"/>
      <c r="CY991" s="43"/>
      <c r="CZ991" s="43"/>
      <c r="DA991" s="43"/>
      <c r="DB991" s="43"/>
      <c r="DC991" s="43"/>
      <c r="DD991" s="43"/>
      <c r="DE991" s="43"/>
      <c r="DF991" s="43"/>
      <c r="DG991" s="43"/>
      <c r="DH991" s="43"/>
      <c r="DI991" s="43"/>
      <c r="DJ991" s="43"/>
      <c r="DK991" s="43"/>
      <c r="DL991" s="43"/>
      <c r="DM991" s="43"/>
      <c r="DN991" s="43"/>
      <c r="DO991" s="43"/>
      <c r="DP991" s="43"/>
    </row>
    <row r="992" spans="1:125" s="159" customFormat="1" ht="1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  <c r="AO992" s="43"/>
      <c r="AP992" s="43"/>
      <c r="AQ992" s="43"/>
      <c r="AR992" s="43"/>
      <c r="AS992" s="43"/>
      <c r="AT992" s="43"/>
      <c r="AU992" s="43"/>
      <c r="AV992" s="43"/>
      <c r="AW992" s="43"/>
      <c r="AX992" s="43"/>
      <c r="AY992" s="43"/>
      <c r="AZ992" s="43"/>
      <c r="BA992" s="186"/>
      <c r="BB992" s="43"/>
      <c r="BC992" s="186"/>
      <c r="BD992" s="208"/>
      <c r="BE992" s="43"/>
      <c r="BF992" s="43"/>
      <c r="BG992" s="43"/>
      <c r="BH992" s="43"/>
      <c r="BI992" s="43"/>
      <c r="BJ992" s="43"/>
      <c r="BK992" s="43"/>
      <c r="BL992" s="43"/>
      <c r="BM992" s="43"/>
      <c r="BN992" s="43"/>
      <c r="BO992" s="43"/>
      <c r="BP992" s="43"/>
      <c r="BQ992" s="43"/>
      <c r="BR992" s="43"/>
      <c r="BS992" s="43"/>
      <c r="BT992" s="43"/>
      <c r="BU992" s="43"/>
      <c r="BV992" s="43"/>
      <c r="BW992" s="43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3"/>
      <c r="CK992" s="43"/>
      <c r="CL992" s="43"/>
      <c r="CM992" s="43"/>
      <c r="CN992" s="43"/>
      <c r="CO992" s="43"/>
      <c r="CP992" s="43"/>
      <c r="CQ992" s="43"/>
      <c r="CR992" s="43"/>
      <c r="CS992" s="43"/>
      <c r="CT992" s="43"/>
      <c r="CU992" s="43"/>
      <c r="CV992" s="43"/>
      <c r="CW992" s="43"/>
      <c r="CX992" s="43"/>
      <c r="CY992" s="43"/>
      <c r="CZ992" s="43"/>
      <c r="DA992" s="43"/>
      <c r="DB992" s="43"/>
      <c r="DC992" s="43"/>
      <c r="DD992" s="43"/>
      <c r="DE992" s="43"/>
      <c r="DF992" s="43"/>
      <c r="DG992" s="43"/>
      <c r="DH992" s="43"/>
      <c r="DI992" s="43"/>
      <c r="DJ992" s="43"/>
      <c r="DK992" s="43"/>
      <c r="DL992" s="43"/>
      <c r="DM992" s="43"/>
      <c r="DN992" s="43"/>
      <c r="DO992" s="43"/>
      <c r="DP992" s="43"/>
    </row>
    <row r="993" spans="1:125" s="159" customFormat="1" ht="1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  <c r="AO993" s="43"/>
      <c r="AP993" s="43"/>
      <c r="AQ993" s="43"/>
      <c r="AR993" s="43"/>
      <c r="AS993" s="43"/>
      <c r="AT993" s="43"/>
      <c r="AU993" s="43"/>
      <c r="AV993" s="43"/>
      <c r="AW993" s="43"/>
      <c r="AX993" s="43"/>
      <c r="AY993" s="43"/>
      <c r="AZ993" s="43"/>
      <c r="BA993" s="186"/>
      <c r="BB993" s="43"/>
      <c r="BC993" s="186"/>
      <c r="BD993" s="208"/>
      <c r="BE993" s="43"/>
      <c r="BF993" s="43"/>
      <c r="BG993" s="43"/>
      <c r="BH993" s="43"/>
      <c r="BI993" s="43"/>
      <c r="BJ993" s="43"/>
      <c r="BK993" s="43"/>
      <c r="BL993" s="43"/>
      <c r="BM993" s="43"/>
      <c r="BN993" s="43"/>
      <c r="BO993" s="43"/>
      <c r="BP993" s="43"/>
      <c r="BQ993" s="43"/>
      <c r="BR993" s="43"/>
      <c r="BS993" s="43"/>
      <c r="BT993" s="43"/>
      <c r="BU993" s="43"/>
      <c r="BV993" s="43"/>
      <c r="BW993" s="43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3"/>
      <c r="CK993" s="43"/>
      <c r="CL993" s="43"/>
      <c r="CM993" s="43"/>
      <c r="CN993" s="43"/>
      <c r="CO993" s="43"/>
      <c r="CP993" s="43"/>
      <c r="CQ993" s="43"/>
      <c r="CR993" s="43"/>
      <c r="CS993" s="43"/>
      <c r="CT993" s="43"/>
      <c r="CU993" s="43"/>
      <c r="CV993" s="43"/>
      <c r="CW993" s="43"/>
      <c r="CX993" s="43"/>
      <c r="CY993" s="43"/>
      <c r="CZ993" s="43"/>
      <c r="DA993" s="43"/>
      <c r="DB993" s="43"/>
      <c r="DC993" s="43"/>
      <c r="DD993" s="43"/>
      <c r="DE993" s="43"/>
      <c r="DF993" s="43"/>
      <c r="DG993" s="43"/>
      <c r="DH993" s="43"/>
      <c r="DI993" s="43"/>
      <c r="DJ993" s="43"/>
      <c r="DK993" s="43"/>
      <c r="DL993" s="43"/>
      <c r="DM993" s="43"/>
      <c r="DN993" s="43"/>
      <c r="DO993" s="43"/>
      <c r="DP993" s="43"/>
    </row>
    <row r="994" spans="1:125" s="159" customFormat="1" ht="1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  <c r="AO994" s="43"/>
      <c r="AP994" s="43"/>
      <c r="AQ994" s="43"/>
      <c r="AR994" s="43"/>
      <c r="AS994" s="43"/>
      <c r="AT994" s="43"/>
      <c r="AU994" s="43"/>
      <c r="AV994" s="43"/>
      <c r="AW994" s="43"/>
      <c r="AX994" s="43"/>
      <c r="AY994" s="43"/>
      <c r="AZ994" s="43"/>
      <c r="BA994" s="186"/>
      <c r="BB994" s="43"/>
      <c r="BC994" s="186"/>
      <c r="BD994" s="208"/>
      <c r="BE994" s="43"/>
      <c r="BF994" s="43"/>
      <c r="BG994" s="43"/>
      <c r="BH994" s="43"/>
      <c r="BI994" s="43"/>
      <c r="BJ994" s="43"/>
      <c r="BK994" s="43"/>
      <c r="BL994" s="43"/>
      <c r="BM994" s="43"/>
      <c r="BN994" s="43"/>
      <c r="BO994" s="43"/>
      <c r="BP994" s="43"/>
      <c r="BQ994" s="43"/>
      <c r="BR994" s="43"/>
      <c r="BS994" s="43"/>
      <c r="BT994" s="43"/>
      <c r="BU994" s="43"/>
      <c r="BV994" s="43"/>
      <c r="BW994" s="43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3"/>
      <c r="CK994" s="43"/>
      <c r="CL994" s="43"/>
      <c r="CM994" s="43"/>
      <c r="CN994" s="43"/>
      <c r="CO994" s="43"/>
      <c r="CP994" s="43"/>
      <c r="CQ994" s="43"/>
      <c r="CR994" s="43"/>
      <c r="CS994" s="43"/>
      <c r="CT994" s="43"/>
      <c r="CU994" s="43"/>
      <c r="CV994" s="43"/>
      <c r="CW994" s="43"/>
      <c r="CX994" s="43"/>
      <c r="CY994" s="43"/>
      <c r="CZ994" s="43"/>
      <c r="DA994" s="43"/>
      <c r="DB994" s="43"/>
      <c r="DC994" s="43"/>
      <c r="DD994" s="43"/>
      <c r="DE994" s="43"/>
      <c r="DF994" s="43"/>
      <c r="DG994" s="43"/>
      <c r="DH994" s="43"/>
      <c r="DI994" s="43"/>
      <c r="DJ994" s="43"/>
      <c r="DK994" s="43"/>
      <c r="DL994" s="43"/>
      <c r="DM994" s="43"/>
      <c r="DN994" s="43"/>
      <c r="DO994" s="43"/>
      <c r="DP994" s="43"/>
    </row>
    <row r="995" spans="1:125" s="159" customFormat="1" ht="1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3"/>
      <c r="AP995" s="43"/>
      <c r="AQ995" s="43"/>
      <c r="AR995" s="43"/>
      <c r="AS995" s="43"/>
      <c r="AT995" s="43"/>
      <c r="AU995" s="43"/>
      <c r="AV995" s="43"/>
      <c r="AW995" s="43"/>
      <c r="AX995" s="43"/>
      <c r="AY995" s="43"/>
      <c r="AZ995" s="43"/>
      <c r="BA995" s="186"/>
      <c r="BB995" s="43"/>
      <c r="BC995" s="186"/>
      <c r="BD995" s="208"/>
      <c r="BE995" s="43"/>
      <c r="BF995" s="43"/>
      <c r="BG995" s="43"/>
      <c r="BH995" s="43"/>
      <c r="BI995" s="43"/>
      <c r="BJ995" s="43"/>
      <c r="BK995" s="43"/>
      <c r="BL995" s="43"/>
      <c r="BM995" s="43"/>
      <c r="BN995" s="43"/>
      <c r="BO995" s="43"/>
      <c r="BP995" s="43"/>
      <c r="BQ995" s="43"/>
      <c r="BR995" s="43"/>
      <c r="BS995" s="43"/>
      <c r="BT995" s="43"/>
      <c r="BU995" s="43"/>
      <c r="BV995" s="43"/>
      <c r="BW995" s="43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3"/>
      <c r="CK995" s="43"/>
      <c r="CL995" s="43"/>
      <c r="CM995" s="43"/>
      <c r="CN995" s="43"/>
      <c r="CO995" s="43"/>
      <c r="CP995" s="43"/>
      <c r="CQ995" s="43"/>
      <c r="CR995" s="43"/>
      <c r="CS995" s="43"/>
      <c r="CT995" s="43"/>
      <c r="CU995" s="43"/>
      <c r="CV995" s="43"/>
      <c r="CW995" s="43"/>
      <c r="CX995" s="43"/>
      <c r="CY995" s="43"/>
      <c r="CZ995" s="43"/>
      <c r="DA995" s="43"/>
      <c r="DB995" s="43"/>
      <c r="DC995" s="43"/>
      <c r="DD995" s="43"/>
      <c r="DE995" s="43"/>
      <c r="DF995" s="43"/>
      <c r="DG995" s="43"/>
      <c r="DH995" s="43"/>
      <c r="DI995" s="43"/>
      <c r="DJ995" s="43"/>
      <c r="DK995" s="43"/>
      <c r="DL995" s="43"/>
      <c r="DM995" s="43"/>
      <c r="DN995" s="43"/>
      <c r="DO995" s="43"/>
      <c r="DP995" s="43"/>
    </row>
    <row r="996" spans="1:125" s="159" customFormat="1" ht="1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  <c r="AO996" s="43"/>
      <c r="AP996" s="43"/>
      <c r="AQ996" s="43"/>
      <c r="AR996" s="43"/>
      <c r="AS996" s="43"/>
      <c r="AT996" s="43"/>
      <c r="AU996" s="43"/>
      <c r="AV996" s="43"/>
      <c r="AW996" s="43"/>
      <c r="AX996" s="43"/>
      <c r="AY996" s="43"/>
      <c r="AZ996" s="43"/>
      <c r="BA996" s="186"/>
      <c r="BB996" s="43"/>
      <c r="BC996" s="186"/>
      <c r="BD996" s="208"/>
      <c r="BE996" s="43"/>
      <c r="BF996" s="43"/>
      <c r="BG996" s="43"/>
      <c r="BH996" s="43"/>
      <c r="BI996" s="43"/>
      <c r="BJ996" s="43"/>
      <c r="BK996" s="43"/>
      <c r="BL996" s="43"/>
      <c r="BM996" s="43"/>
      <c r="BN996" s="43"/>
      <c r="BO996" s="43"/>
      <c r="BP996" s="43"/>
      <c r="BQ996" s="43"/>
      <c r="BR996" s="43"/>
      <c r="BS996" s="43"/>
      <c r="BT996" s="43"/>
      <c r="BU996" s="43"/>
      <c r="BV996" s="43"/>
      <c r="BW996" s="43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3"/>
      <c r="CK996" s="43"/>
      <c r="CL996" s="43"/>
      <c r="CM996" s="43"/>
      <c r="CN996" s="43"/>
      <c r="CO996" s="43"/>
      <c r="CP996" s="43"/>
      <c r="CQ996" s="43"/>
      <c r="CR996" s="43"/>
      <c r="CS996" s="43"/>
      <c r="CT996" s="43"/>
      <c r="CU996" s="43"/>
      <c r="CV996" s="43"/>
      <c r="CW996" s="43"/>
      <c r="CX996" s="43"/>
      <c r="CY996" s="43"/>
      <c r="CZ996" s="43"/>
      <c r="DA996" s="43"/>
      <c r="DB996" s="43"/>
      <c r="DC996" s="43"/>
      <c r="DD996" s="43"/>
      <c r="DE996" s="43"/>
      <c r="DF996" s="43"/>
      <c r="DG996" s="43"/>
      <c r="DH996" s="43"/>
      <c r="DI996" s="43"/>
      <c r="DJ996" s="43"/>
      <c r="DK996" s="43"/>
      <c r="DL996" s="43"/>
      <c r="DM996" s="43"/>
      <c r="DN996" s="43"/>
      <c r="DO996" s="43"/>
      <c r="DP996" s="43"/>
    </row>
    <row r="997" spans="1:125" s="159" customFormat="1" ht="1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  <c r="AO997" s="43"/>
      <c r="AP997" s="43"/>
      <c r="AQ997" s="43"/>
      <c r="AR997" s="43"/>
      <c r="AS997" s="43"/>
      <c r="AT997" s="43"/>
      <c r="AU997" s="43"/>
      <c r="AV997" s="43"/>
      <c r="AW997" s="43"/>
      <c r="AX997" s="43"/>
      <c r="AY997" s="43"/>
      <c r="AZ997" s="43"/>
      <c r="BA997" s="186"/>
      <c r="BB997" s="43"/>
      <c r="BC997" s="186"/>
      <c r="BD997" s="208"/>
      <c r="BE997" s="43"/>
      <c r="BF997" s="43"/>
      <c r="BG997" s="43"/>
      <c r="BH997" s="43"/>
      <c r="BI997" s="43"/>
      <c r="BJ997" s="43"/>
      <c r="BK997" s="43"/>
      <c r="BL997" s="43"/>
      <c r="BM997" s="43"/>
      <c r="BN997" s="43"/>
      <c r="BO997" s="43"/>
      <c r="BP997" s="43"/>
      <c r="BQ997" s="43"/>
      <c r="BR997" s="43"/>
      <c r="BS997" s="43"/>
      <c r="BT997" s="43"/>
      <c r="BU997" s="43"/>
      <c r="BV997" s="43"/>
      <c r="BW997" s="43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3"/>
      <c r="CK997" s="43"/>
      <c r="CL997" s="43"/>
      <c r="CM997" s="43"/>
      <c r="CN997" s="43"/>
      <c r="CO997" s="43"/>
      <c r="CP997" s="43"/>
      <c r="CQ997" s="43"/>
      <c r="CR997" s="43"/>
      <c r="CS997" s="43"/>
      <c r="CT997" s="43"/>
      <c r="CU997" s="43"/>
      <c r="CV997" s="43"/>
      <c r="CW997" s="43"/>
      <c r="CX997" s="43"/>
      <c r="CY997" s="43"/>
      <c r="CZ997" s="43"/>
      <c r="DA997" s="43"/>
      <c r="DB997" s="43"/>
      <c r="DC997" s="43"/>
      <c r="DD997" s="43"/>
      <c r="DE997" s="43"/>
      <c r="DF997" s="43"/>
      <c r="DG997" s="43"/>
      <c r="DH997" s="43"/>
      <c r="DI997" s="43"/>
      <c r="DJ997" s="43"/>
      <c r="DK997" s="43"/>
      <c r="DL997" s="43"/>
      <c r="DM997" s="43"/>
      <c r="DN997" s="43"/>
      <c r="DO997" s="43"/>
      <c r="DP997" s="43"/>
    </row>
    <row r="998" spans="1:125" s="159" customFormat="1" ht="1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  <c r="AO998" s="43"/>
      <c r="AP998" s="43"/>
      <c r="AQ998" s="43"/>
      <c r="AR998" s="43"/>
      <c r="AS998" s="43"/>
      <c r="AT998" s="43"/>
      <c r="AU998" s="43"/>
      <c r="AV998" s="43"/>
      <c r="AW998" s="43"/>
      <c r="AX998" s="43"/>
      <c r="AY998" s="43"/>
      <c r="AZ998" s="43"/>
      <c r="BA998" s="186"/>
      <c r="BB998" s="43"/>
      <c r="BC998" s="186"/>
      <c r="BD998" s="208"/>
      <c r="BE998" s="43"/>
      <c r="BF998" s="43"/>
      <c r="BG998" s="43"/>
      <c r="BH998" s="43"/>
      <c r="BI998" s="43"/>
      <c r="BJ998" s="43"/>
      <c r="BK998" s="43"/>
      <c r="BL998" s="43"/>
      <c r="BM998" s="43"/>
      <c r="BN998" s="43"/>
      <c r="BO998" s="43"/>
      <c r="BP998" s="43"/>
      <c r="BQ998" s="43"/>
      <c r="BR998" s="43"/>
      <c r="BS998" s="43"/>
      <c r="BT998" s="43"/>
      <c r="BU998" s="43"/>
      <c r="BV998" s="43"/>
      <c r="BW998" s="43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3"/>
      <c r="CK998" s="43"/>
      <c r="CL998" s="43"/>
      <c r="CM998" s="43"/>
      <c r="CN998" s="43"/>
      <c r="CO998" s="43"/>
      <c r="CP998" s="43"/>
      <c r="CQ998" s="43"/>
      <c r="CR998" s="43"/>
      <c r="CS998" s="43"/>
      <c r="CT998" s="43"/>
      <c r="CU998" s="43"/>
      <c r="CV998" s="43"/>
      <c r="CW998" s="43"/>
      <c r="CX998" s="43"/>
      <c r="CY998" s="43"/>
      <c r="CZ998" s="43"/>
      <c r="DA998" s="43"/>
      <c r="DB998" s="43"/>
      <c r="DC998" s="43"/>
      <c r="DD998" s="43"/>
      <c r="DE998" s="43"/>
      <c r="DF998" s="43"/>
      <c r="DG998" s="43"/>
      <c r="DH998" s="43"/>
      <c r="DI998" s="43"/>
      <c r="DJ998" s="43"/>
      <c r="DK998" s="43"/>
      <c r="DL998" s="43"/>
      <c r="DM998" s="43"/>
      <c r="DN998" s="43"/>
      <c r="DO998" s="43"/>
      <c r="DP998" s="43"/>
    </row>
    <row r="999" spans="1:125" s="159" customFormat="1" ht="1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  <c r="AO999" s="43"/>
      <c r="AP999" s="43"/>
      <c r="AQ999" s="43"/>
      <c r="AR999" s="43"/>
      <c r="AS999" s="43"/>
      <c r="AT999" s="43"/>
      <c r="AU999" s="43"/>
      <c r="AV999" s="43"/>
      <c r="AW999" s="43"/>
      <c r="AX999" s="43"/>
      <c r="AY999" s="43"/>
      <c r="AZ999" s="43"/>
      <c r="BA999" s="186"/>
      <c r="BB999" s="43"/>
      <c r="BC999" s="186"/>
      <c r="BD999" s="208"/>
      <c r="BE999" s="43"/>
      <c r="BF999" s="43"/>
      <c r="BG999" s="43"/>
      <c r="BH999" s="43"/>
      <c r="BI999" s="43"/>
      <c r="BJ999" s="43"/>
      <c r="BK999" s="43"/>
      <c r="BL999" s="43"/>
      <c r="BM999" s="43"/>
      <c r="BN999" s="43"/>
      <c r="BO999" s="43"/>
      <c r="BP999" s="43"/>
      <c r="BQ999" s="43"/>
      <c r="BR999" s="43"/>
      <c r="BS999" s="43"/>
      <c r="BT999" s="43"/>
      <c r="BU999" s="43"/>
      <c r="BV999" s="43"/>
      <c r="BW999" s="43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3"/>
      <c r="CK999" s="43"/>
      <c r="CL999" s="43"/>
      <c r="CM999" s="43"/>
      <c r="CN999" s="43"/>
      <c r="CO999" s="43"/>
      <c r="CP999" s="43"/>
      <c r="CQ999" s="43"/>
      <c r="CR999" s="43"/>
      <c r="CS999" s="43"/>
      <c r="CT999" s="43"/>
      <c r="CU999" s="43"/>
      <c r="CV999" s="43"/>
      <c r="CW999" s="43"/>
      <c r="CX999" s="43"/>
      <c r="CY999" s="43"/>
      <c r="CZ999" s="43"/>
      <c r="DA999" s="43"/>
      <c r="DB999" s="43"/>
      <c r="DC999" s="43"/>
      <c r="DD999" s="43"/>
      <c r="DE999" s="43"/>
      <c r="DF999" s="43"/>
      <c r="DG999" s="43"/>
      <c r="DH999" s="43"/>
      <c r="DI999" s="43"/>
      <c r="DJ999" s="43"/>
      <c r="DK999" s="43"/>
      <c r="DL999" s="43"/>
      <c r="DM999" s="43"/>
      <c r="DN999" s="43"/>
      <c r="DO999" s="43"/>
      <c r="DP999" s="43"/>
    </row>
    <row r="1000" spans="1:125" s="159" customFormat="1" ht="1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  <c r="AO1000" s="43"/>
      <c r="AP1000" s="43"/>
      <c r="AQ1000" s="43"/>
      <c r="AR1000" s="43"/>
      <c r="AS1000" s="43"/>
      <c r="AT1000" s="43"/>
      <c r="AU1000" s="43"/>
      <c r="AV1000" s="43"/>
      <c r="AW1000" s="43"/>
      <c r="AX1000" s="43"/>
      <c r="AY1000" s="43"/>
      <c r="AZ1000" s="43"/>
      <c r="BA1000" s="186"/>
      <c r="BB1000" s="43"/>
      <c r="BC1000" s="186"/>
      <c r="BD1000" s="208"/>
      <c r="BE1000" s="43"/>
      <c r="BF1000" s="43"/>
      <c r="BG1000" s="43"/>
      <c r="BH1000" s="43"/>
      <c r="BI1000" s="43"/>
      <c r="BJ1000" s="43"/>
      <c r="BK1000" s="43"/>
      <c r="BL1000" s="43"/>
      <c r="BM1000" s="43"/>
      <c r="BN1000" s="43"/>
      <c r="BO1000" s="43"/>
      <c r="BP1000" s="43"/>
      <c r="BQ1000" s="43"/>
      <c r="BR1000" s="43"/>
      <c r="BS1000" s="43"/>
      <c r="BT1000" s="43"/>
      <c r="BU1000" s="43"/>
      <c r="BV1000" s="43"/>
      <c r="BW1000" s="43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3"/>
      <c r="CK1000" s="43"/>
      <c r="CL1000" s="43"/>
      <c r="CM1000" s="43"/>
      <c r="CN1000" s="43"/>
      <c r="CO1000" s="43"/>
      <c r="CP1000" s="43"/>
      <c r="CQ1000" s="43"/>
      <c r="CR1000" s="43"/>
      <c r="CS1000" s="43"/>
      <c r="CT1000" s="43"/>
      <c r="CU1000" s="43"/>
      <c r="CV1000" s="43"/>
      <c r="CW1000" s="43"/>
      <c r="CX1000" s="43"/>
      <c r="CY1000" s="43"/>
      <c r="CZ1000" s="43"/>
      <c r="DA1000" s="43"/>
      <c r="DB1000" s="43"/>
      <c r="DC1000" s="43"/>
      <c r="DD1000" s="43"/>
      <c r="DE1000" s="43"/>
      <c r="DF1000" s="43"/>
      <c r="DG1000" s="43"/>
      <c r="DH1000" s="43"/>
      <c r="DI1000" s="43"/>
      <c r="DJ1000" s="43"/>
      <c r="DK1000" s="43"/>
      <c r="DL1000" s="43"/>
      <c r="DM1000" s="43"/>
      <c r="DN1000" s="43"/>
      <c r="DO1000" s="43"/>
      <c r="DP1000" s="43"/>
    </row>
    <row r="1001" spans="1:125" s="159" customFormat="1" ht="15" customHeight="1">
      <c r="A1001" s="43"/>
      <c r="B1001" s="43"/>
      <c r="C1001" s="43"/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/>
      <c r="AF1001" s="43"/>
      <c r="AG1001" s="43"/>
      <c r="AH1001" s="43"/>
      <c r="AI1001" s="43"/>
      <c r="AJ1001" s="43"/>
      <c r="AK1001" s="43"/>
      <c r="AL1001" s="43"/>
      <c r="AM1001" s="43"/>
      <c r="AN1001" s="43"/>
      <c r="AO1001" s="43"/>
      <c r="AP1001" s="43"/>
      <c r="AQ1001" s="43"/>
      <c r="AR1001" s="43"/>
      <c r="AS1001" s="43"/>
      <c r="AT1001" s="43"/>
      <c r="AU1001" s="43"/>
      <c r="AV1001" s="43"/>
      <c r="AW1001" s="43"/>
      <c r="AX1001" s="43"/>
      <c r="AY1001" s="43"/>
      <c r="AZ1001" s="43"/>
      <c r="BA1001" s="186"/>
      <c r="BB1001" s="43"/>
      <c r="BC1001" s="186"/>
      <c r="BD1001" s="208"/>
      <c r="BE1001" s="43"/>
      <c r="BF1001" s="43"/>
      <c r="BG1001" s="43"/>
      <c r="BH1001" s="43"/>
      <c r="BI1001" s="43"/>
      <c r="BJ1001" s="43"/>
      <c r="BK1001" s="43"/>
      <c r="BL1001" s="43"/>
      <c r="BM1001" s="43"/>
      <c r="BN1001" s="43"/>
      <c r="BO1001" s="43"/>
      <c r="BP1001" s="43"/>
      <c r="BQ1001" s="43"/>
      <c r="BR1001" s="43"/>
      <c r="BS1001" s="43"/>
      <c r="BT1001" s="43"/>
      <c r="BU1001" s="43"/>
      <c r="BV1001" s="43"/>
      <c r="BW1001" s="43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3"/>
      <c r="CK1001" s="43"/>
      <c r="CL1001" s="43"/>
      <c r="CM1001" s="43"/>
      <c r="CN1001" s="43"/>
      <c r="CO1001" s="43"/>
      <c r="CP1001" s="43"/>
      <c r="CQ1001" s="43"/>
      <c r="CR1001" s="43"/>
      <c r="CS1001" s="43"/>
      <c r="CT1001" s="43"/>
      <c r="CU1001" s="43"/>
      <c r="CV1001" s="43"/>
      <c r="CW1001" s="43"/>
      <c r="CX1001" s="43"/>
      <c r="CY1001" s="43"/>
      <c r="CZ1001" s="43"/>
      <c r="DA1001" s="43"/>
      <c r="DB1001" s="43"/>
      <c r="DC1001" s="43"/>
      <c r="DD1001" s="43"/>
      <c r="DE1001" s="43"/>
      <c r="DF1001" s="43"/>
      <c r="DG1001" s="43"/>
      <c r="DH1001" s="43"/>
      <c r="DI1001" s="43"/>
      <c r="DJ1001" s="43"/>
      <c r="DK1001" s="43"/>
      <c r="DL1001" s="43"/>
      <c r="DM1001" s="43"/>
      <c r="DN1001" s="43"/>
      <c r="DO1001" s="43"/>
      <c r="DP1001" s="43"/>
    </row>
    <row r="1002" spans="1:125" s="159" customFormat="1" ht="15" customHeight="1">
      <c r="A1002" s="43"/>
      <c r="B1002" s="43"/>
      <c r="C1002" s="43"/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  <c r="AD1002" s="43"/>
      <c r="AE1002" s="43"/>
      <c r="AF1002" s="43"/>
      <c r="AG1002" s="43"/>
      <c r="AH1002" s="43"/>
      <c r="AI1002" s="43"/>
      <c r="AJ1002" s="43"/>
      <c r="AK1002" s="43"/>
      <c r="AL1002" s="43"/>
      <c r="AM1002" s="43"/>
      <c r="AN1002" s="43"/>
      <c r="AO1002" s="43"/>
      <c r="AP1002" s="43"/>
      <c r="AQ1002" s="43"/>
      <c r="AR1002" s="43"/>
      <c r="AS1002" s="43"/>
      <c r="AT1002" s="43"/>
      <c r="AU1002" s="43"/>
      <c r="AV1002" s="43"/>
      <c r="AW1002" s="43"/>
      <c r="AX1002" s="43"/>
      <c r="AY1002" s="43"/>
      <c r="AZ1002" s="43"/>
      <c r="BA1002" s="186"/>
      <c r="BB1002" s="43"/>
      <c r="BC1002" s="186"/>
      <c r="BD1002" s="208"/>
      <c r="BE1002" s="43"/>
      <c r="BF1002" s="43"/>
      <c r="BG1002" s="43"/>
      <c r="BH1002" s="43"/>
      <c r="BI1002" s="43"/>
      <c r="BJ1002" s="43"/>
      <c r="BK1002" s="43"/>
      <c r="BL1002" s="43"/>
      <c r="BM1002" s="43"/>
      <c r="BN1002" s="43"/>
      <c r="BO1002" s="43"/>
      <c r="BP1002" s="43"/>
      <c r="BQ1002" s="43"/>
      <c r="BR1002" s="43"/>
      <c r="BS1002" s="43"/>
      <c r="BT1002" s="43"/>
      <c r="BU1002" s="43"/>
      <c r="BV1002" s="43"/>
      <c r="BW1002" s="43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3"/>
      <c r="CK1002" s="43"/>
      <c r="CL1002" s="43"/>
      <c r="CM1002" s="43"/>
      <c r="CN1002" s="43"/>
      <c r="CO1002" s="43"/>
      <c r="CP1002" s="43"/>
      <c r="CQ1002" s="43"/>
      <c r="CR1002" s="43"/>
      <c r="CS1002" s="43"/>
      <c r="CT1002" s="43"/>
      <c r="CU1002" s="43"/>
      <c r="CV1002" s="43"/>
      <c r="CW1002" s="43"/>
      <c r="CX1002" s="43"/>
      <c r="CY1002" s="43"/>
      <c r="CZ1002" s="43"/>
      <c r="DA1002" s="43"/>
      <c r="DB1002" s="43"/>
      <c r="DC1002" s="43"/>
      <c r="DD1002" s="43"/>
      <c r="DE1002" s="43"/>
      <c r="DF1002" s="43"/>
      <c r="DG1002" s="43"/>
      <c r="DH1002" s="43"/>
      <c r="DI1002" s="43"/>
      <c r="DJ1002" s="43"/>
      <c r="DK1002" s="43"/>
      <c r="DL1002" s="43"/>
      <c r="DM1002" s="43"/>
      <c r="DN1002" s="43"/>
      <c r="DO1002" s="43"/>
      <c r="DP1002" s="43"/>
    </row>
    <row r="1003" spans="1:125" s="159" customFormat="1" ht="15" customHeight="1">
      <c r="A1003" s="43"/>
      <c r="B1003" s="43"/>
      <c r="C1003" s="43"/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/>
      <c r="AF1003" s="43"/>
      <c r="AG1003" s="43"/>
      <c r="AH1003" s="43"/>
      <c r="AI1003" s="43"/>
      <c r="AJ1003" s="43"/>
      <c r="AK1003" s="43"/>
      <c r="AL1003" s="43"/>
      <c r="AM1003" s="43"/>
      <c r="AN1003" s="43"/>
      <c r="AO1003" s="43"/>
      <c r="AP1003" s="43"/>
      <c r="AQ1003" s="43"/>
      <c r="AR1003" s="43"/>
      <c r="AS1003" s="43"/>
      <c r="AT1003" s="43"/>
      <c r="AU1003" s="43"/>
      <c r="AV1003" s="43"/>
      <c r="AW1003" s="43"/>
      <c r="AX1003" s="43"/>
      <c r="AY1003" s="43"/>
      <c r="AZ1003" s="43"/>
      <c r="BA1003" s="186"/>
      <c r="BB1003" s="43"/>
      <c r="BC1003" s="186"/>
      <c r="BD1003" s="208"/>
      <c r="BE1003" s="43"/>
      <c r="BF1003" s="43"/>
      <c r="BG1003" s="43"/>
      <c r="BH1003" s="43"/>
      <c r="BI1003" s="43"/>
      <c r="BJ1003" s="43"/>
      <c r="BK1003" s="43"/>
      <c r="BL1003" s="43"/>
      <c r="BM1003" s="43"/>
      <c r="BN1003" s="43"/>
      <c r="BO1003" s="43"/>
      <c r="BP1003" s="43"/>
      <c r="BQ1003" s="43"/>
      <c r="BR1003" s="43"/>
      <c r="BS1003" s="43"/>
      <c r="BT1003" s="43"/>
      <c r="BU1003" s="43"/>
      <c r="BV1003" s="43"/>
      <c r="BW1003" s="43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3"/>
      <c r="CK1003" s="43"/>
      <c r="CL1003" s="43"/>
      <c r="CM1003" s="43"/>
      <c r="CN1003" s="43"/>
      <c r="CO1003" s="43"/>
      <c r="CP1003" s="43"/>
      <c r="CQ1003" s="43"/>
      <c r="CR1003" s="43"/>
      <c r="CS1003" s="43"/>
      <c r="CT1003" s="43"/>
      <c r="CU1003" s="43"/>
      <c r="CV1003" s="43"/>
      <c r="CW1003" s="43"/>
      <c r="CX1003" s="43"/>
      <c r="CY1003" s="43"/>
      <c r="CZ1003" s="43"/>
      <c r="DA1003" s="43"/>
      <c r="DB1003" s="43"/>
      <c r="DC1003" s="43"/>
      <c r="DD1003" s="43"/>
      <c r="DE1003" s="43"/>
      <c r="DF1003" s="43"/>
      <c r="DG1003" s="43"/>
      <c r="DH1003" s="43"/>
      <c r="DI1003" s="43"/>
      <c r="DJ1003" s="43"/>
      <c r="DK1003" s="43"/>
      <c r="DL1003" s="43"/>
      <c r="DM1003" s="43"/>
      <c r="DN1003" s="43"/>
      <c r="DO1003" s="43"/>
      <c r="DP1003" s="43"/>
    </row>
    <row r="1004" spans="1:125" s="159" customFormat="1" ht="15" customHeight="1">
      <c r="A1004" s="43"/>
      <c r="B1004" s="43"/>
      <c r="C1004" s="43"/>
      <c r="D1004" s="43"/>
      <c r="E1004" s="43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3"/>
      <c r="AM1004" s="43"/>
      <c r="AN1004" s="43"/>
      <c r="AO1004" s="43"/>
      <c r="AP1004" s="43"/>
      <c r="AQ1004" s="43"/>
      <c r="AR1004" s="43"/>
      <c r="AS1004" s="43"/>
      <c r="AT1004" s="43"/>
      <c r="AU1004" s="43"/>
      <c r="AV1004" s="43"/>
      <c r="AW1004" s="43"/>
      <c r="AX1004" s="43"/>
      <c r="AY1004" s="43"/>
      <c r="AZ1004" s="43"/>
      <c r="BA1004" s="186"/>
      <c r="BB1004" s="43"/>
      <c r="BC1004" s="186"/>
      <c r="BD1004" s="208"/>
      <c r="BE1004" s="43"/>
      <c r="BF1004" s="43"/>
      <c r="BG1004" s="43"/>
      <c r="BH1004" s="43"/>
      <c r="BI1004" s="43"/>
      <c r="BJ1004" s="43"/>
      <c r="BK1004" s="43"/>
      <c r="BL1004" s="43"/>
      <c r="BM1004" s="43"/>
      <c r="BN1004" s="43"/>
      <c r="BO1004" s="43"/>
      <c r="BP1004" s="43"/>
      <c r="BQ1004" s="43"/>
      <c r="BR1004" s="43"/>
      <c r="BS1004" s="43"/>
      <c r="BT1004" s="43"/>
      <c r="BU1004" s="43"/>
      <c r="BV1004" s="43"/>
      <c r="BW1004" s="43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3"/>
      <c r="CK1004" s="43"/>
      <c r="CL1004" s="43"/>
      <c r="CM1004" s="43"/>
      <c r="CN1004" s="43"/>
      <c r="CO1004" s="43"/>
      <c r="CP1004" s="43"/>
      <c r="CQ1004" s="43"/>
      <c r="CR1004" s="43"/>
      <c r="CS1004" s="43"/>
      <c r="CT1004" s="43"/>
      <c r="CU1004" s="43"/>
      <c r="CV1004" s="43"/>
      <c r="CW1004" s="43"/>
      <c r="CX1004" s="43"/>
      <c r="CY1004" s="43"/>
      <c r="CZ1004" s="43"/>
      <c r="DA1004" s="43"/>
      <c r="DB1004" s="43"/>
      <c r="DC1004" s="43"/>
      <c r="DD1004" s="43"/>
      <c r="DE1004" s="43"/>
      <c r="DF1004" s="43"/>
      <c r="DG1004" s="43"/>
      <c r="DH1004" s="43"/>
      <c r="DI1004" s="43"/>
      <c r="DJ1004" s="43"/>
      <c r="DK1004" s="43"/>
      <c r="DL1004" s="43"/>
      <c r="DM1004" s="43"/>
      <c r="DN1004" s="43"/>
      <c r="DO1004" s="43"/>
      <c r="DP1004" s="43"/>
    </row>
    <row r="1005" spans="1:125" s="159" customFormat="1" ht="15" customHeight="1">
      <c r="A1005" s="43"/>
      <c r="B1005" s="43"/>
      <c r="C1005" s="43"/>
      <c r="D1005" s="43"/>
      <c r="E1005" s="43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/>
      <c r="AF1005" s="43"/>
      <c r="AG1005" s="43"/>
      <c r="AH1005" s="43"/>
      <c r="AI1005" s="43"/>
      <c r="AJ1005" s="43"/>
      <c r="AK1005" s="43"/>
      <c r="AL1005" s="43"/>
      <c r="AM1005" s="43"/>
      <c r="AN1005" s="43"/>
      <c r="AO1005" s="43"/>
      <c r="AP1005" s="43"/>
      <c r="AQ1005" s="43"/>
      <c r="AR1005" s="43"/>
      <c r="AS1005" s="43"/>
      <c r="AT1005" s="43"/>
      <c r="AU1005" s="43"/>
      <c r="AV1005" s="43"/>
      <c r="AW1005" s="43"/>
      <c r="AX1005" s="43"/>
      <c r="AY1005" s="43"/>
      <c r="AZ1005" s="43"/>
      <c r="BA1005" s="186"/>
      <c r="BB1005" s="43"/>
      <c r="BC1005" s="186"/>
      <c r="BD1005" s="208"/>
      <c r="BE1005" s="43"/>
      <c r="BF1005" s="43"/>
      <c r="BG1005" s="43"/>
      <c r="BH1005" s="43"/>
      <c r="BI1005" s="43"/>
      <c r="BJ1005" s="43"/>
      <c r="BK1005" s="43"/>
      <c r="BL1005" s="43"/>
      <c r="BM1005" s="43"/>
      <c r="BN1005" s="43"/>
      <c r="BO1005" s="43"/>
      <c r="BP1005" s="43"/>
      <c r="BQ1005" s="43"/>
      <c r="BR1005" s="43"/>
      <c r="BS1005" s="43"/>
      <c r="BT1005" s="43"/>
      <c r="BU1005" s="43"/>
      <c r="BV1005" s="43"/>
      <c r="BW1005" s="43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3"/>
      <c r="CK1005" s="43"/>
      <c r="CL1005" s="43"/>
      <c r="CM1005" s="43"/>
      <c r="CN1005" s="43"/>
      <c r="CO1005" s="43"/>
      <c r="CP1005" s="43"/>
      <c r="CQ1005" s="43"/>
      <c r="CR1005" s="43"/>
      <c r="CS1005" s="43"/>
      <c r="CT1005" s="43"/>
      <c r="CU1005" s="43"/>
      <c r="CV1005" s="43"/>
      <c r="CW1005" s="43"/>
      <c r="CX1005" s="43"/>
      <c r="CY1005" s="43"/>
      <c r="CZ1005" s="43"/>
      <c r="DA1005" s="43"/>
      <c r="DB1005" s="43"/>
      <c r="DC1005" s="43"/>
      <c r="DD1005" s="43"/>
      <c r="DE1005" s="43"/>
      <c r="DF1005" s="43"/>
      <c r="DG1005" s="43"/>
      <c r="DH1005" s="43"/>
      <c r="DI1005" s="43"/>
      <c r="DJ1005" s="43"/>
      <c r="DK1005" s="43"/>
      <c r="DL1005" s="43"/>
      <c r="DM1005" s="43"/>
      <c r="DN1005" s="43"/>
      <c r="DO1005" s="43"/>
      <c r="DP1005" s="43"/>
    </row>
    <row r="1006" spans="1:125" s="159" customFormat="1" ht="15" customHeight="1">
      <c r="A1006" s="43"/>
      <c r="B1006" s="43"/>
      <c r="C1006" s="43"/>
      <c r="D1006" s="43"/>
      <c r="E1006" s="43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  <c r="AB1006" s="43"/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3"/>
      <c r="AM1006" s="43"/>
      <c r="AN1006" s="43"/>
      <c r="AO1006" s="43"/>
      <c r="AP1006" s="43"/>
      <c r="AQ1006" s="43"/>
      <c r="AR1006" s="43"/>
      <c r="AS1006" s="43"/>
      <c r="AT1006" s="43"/>
      <c r="AU1006" s="43"/>
      <c r="AV1006" s="43"/>
      <c r="AW1006" s="43"/>
      <c r="AX1006" s="43"/>
      <c r="AY1006" s="43"/>
      <c r="AZ1006" s="43"/>
      <c r="BA1006" s="186"/>
      <c r="BB1006" s="43"/>
      <c r="BC1006" s="186"/>
      <c r="BD1006" s="208"/>
      <c r="BE1006" s="43"/>
      <c r="BF1006" s="43"/>
      <c r="BG1006" s="43"/>
      <c r="BH1006" s="43"/>
      <c r="BI1006" s="43"/>
      <c r="BJ1006" s="43"/>
      <c r="BK1006" s="43"/>
      <c r="BL1006" s="43"/>
      <c r="BM1006" s="43"/>
      <c r="BN1006" s="43"/>
      <c r="BO1006" s="43"/>
      <c r="BP1006" s="43"/>
      <c r="BQ1006" s="43"/>
      <c r="BR1006" s="43"/>
      <c r="BS1006" s="43"/>
      <c r="BT1006" s="43"/>
      <c r="BU1006" s="43"/>
      <c r="BV1006" s="43"/>
      <c r="BW1006" s="43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3"/>
      <c r="CK1006" s="43"/>
      <c r="CL1006" s="43"/>
      <c r="CM1006" s="43"/>
      <c r="CN1006" s="43"/>
      <c r="CO1006" s="43"/>
      <c r="CP1006" s="43"/>
      <c r="CQ1006" s="43"/>
      <c r="CR1006" s="43"/>
      <c r="CS1006" s="43"/>
      <c r="CT1006" s="43"/>
      <c r="CU1006" s="43"/>
      <c r="CV1006" s="43"/>
      <c r="CW1006" s="43"/>
      <c r="CX1006" s="43"/>
      <c r="CY1006" s="43"/>
      <c r="CZ1006" s="43"/>
      <c r="DA1006" s="43"/>
      <c r="DB1006" s="43"/>
      <c r="DC1006" s="43"/>
      <c r="DD1006" s="43"/>
      <c r="DE1006" s="43"/>
      <c r="DF1006" s="43"/>
      <c r="DG1006" s="43"/>
      <c r="DH1006" s="43"/>
      <c r="DI1006" s="43"/>
      <c r="DJ1006" s="43"/>
      <c r="DK1006" s="43"/>
      <c r="DL1006" s="43"/>
      <c r="DM1006" s="43"/>
      <c r="DN1006" s="43"/>
      <c r="DO1006" s="43"/>
      <c r="DP1006" s="43"/>
    </row>
    <row r="1007" spans="1:125">
      <c r="DQ1007" s="159"/>
      <c r="DR1007" s="159"/>
      <c r="DS1007" s="159"/>
      <c r="DT1007" s="159"/>
      <c r="DU1007" s="159"/>
    </row>
    <row r="1008" spans="1:125" s="159" customFormat="1" ht="15" customHeight="1">
      <c r="A1008" s="43"/>
      <c r="B1008" s="43"/>
      <c r="C1008" s="43"/>
      <c r="D1008" s="43"/>
      <c r="E1008" s="43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  <c r="AD1008" s="43"/>
      <c r="AE1008" s="43"/>
      <c r="AF1008" s="43"/>
      <c r="AG1008" s="43"/>
      <c r="AH1008" s="43"/>
      <c r="AI1008" s="43"/>
      <c r="AJ1008" s="43"/>
      <c r="AK1008" s="43"/>
      <c r="AL1008" s="43"/>
      <c r="AM1008" s="43"/>
      <c r="AN1008" s="43"/>
      <c r="AO1008" s="43"/>
      <c r="AP1008" s="43"/>
      <c r="AQ1008" s="43"/>
      <c r="AR1008" s="43"/>
      <c r="AS1008" s="43"/>
      <c r="AT1008" s="43"/>
      <c r="AU1008" s="43"/>
      <c r="AV1008" s="43"/>
      <c r="AW1008" s="43"/>
      <c r="AX1008" s="43"/>
      <c r="AY1008" s="43"/>
      <c r="AZ1008" s="43"/>
      <c r="BA1008" s="186"/>
      <c r="BB1008" s="43"/>
      <c r="BC1008" s="186"/>
      <c r="BD1008" s="208"/>
      <c r="BE1008" s="43"/>
      <c r="BF1008" s="43"/>
      <c r="BG1008" s="43"/>
      <c r="BH1008" s="43"/>
      <c r="BI1008" s="43"/>
      <c r="BJ1008" s="43"/>
      <c r="BK1008" s="43"/>
      <c r="BL1008" s="43"/>
      <c r="BM1008" s="43"/>
      <c r="BN1008" s="43"/>
      <c r="BO1008" s="43"/>
      <c r="BP1008" s="43"/>
      <c r="BQ1008" s="43"/>
      <c r="BR1008" s="43"/>
      <c r="BS1008" s="43"/>
      <c r="BT1008" s="43"/>
      <c r="BU1008" s="43"/>
      <c r="BV1008" s="43"/>
      <c r="BW1008" s="43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3"/>
      <c r="CK1008" s="43"/>
      <c r="CL1008" s="43"/>
      <c r="CM1008" s="43"/>
      <c r="CN1008" s="43"/>
      <c r="CO1008" s="43"/>
      <c r="CP1008" s="43"/>
      <c r="CQ1008" s="43"/>
      <c r="CR1008" s="43"/>
      <c r="CS1008" s="43"/>
      <c r="CT1008" s="43"/>
      <c r="CU1008" s="43"/>
      <c r="CV1008" s="43"/>
      <c r="CW1008" s="43"/>
      <c r="CX1008" s="43"/>
      <c r="CY1008" s="43"/>
      <c r="CZ1008" s="43"/>
      <c r="DA1008" s="43"/>
      <c r="DB1008" s="43"/>
      <c r="DC1008" s="43"/>
      <c r="DD1008" s="43"/>
      <c r="DE1008" s="43"/>
      <c r="DF1008" s="43"/>
      <c r="DG1008" s="43"/>
      <c r="DH1008" s="43"/>
      <c r="DI1008" s="43"/>
      <c r="DJ1008" s="43"/>
      <c r="DK1008" s="43"/>
      <c r="DL1008" s="43"/>
      <c r="DM1008" s="43"/>
      <c r="DN1008" s="43"/>
      <c r="DO1008" s="43"/>
      <c r="DP1008" s="43"/>
      <c r="DQ1008" s="43"/>
      <c r="DR1008" s="43"/>
      <c r="DS1008" s="43"/>
      <c r="DT1008" s="43"/>
      <c r="DU1008" s="43"/>
    </row>
    <row r="1009" spans="1:125" s="159" customFormat="1" ht="15" customHeight="1">
      <c r="A1009" s="43"/>
      <c r="B1009" s="43"/>
      <c r="C1009" s="43"/>
      <c r="D1009" s="43"/>
      <c r="E1009" s="43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/>
      <c r="AF1009" s="43"/>
      <c r="AG1009" s="43"/>
      <c r="AH1009" s="43"/>
      <c r="AI1009" s="43"/>
      <c r="AJ1009" s="43"/>
      <c r="AK1009" s="43"/>
      <c r="AL1009" s="43"/>
      <c r="AM1009" s="43"/>
      <c r="AN1009" s="43"/>
      <c r="AO1009" s="43"/>
      <c r="AP1009" s="43"/>
      <c r="AQ1009" s="43"/>
      <c r="AR1009" s="43"/>
      <c r="AS1009" s="43"/>
      <c r="AT1009" s="43"/>
      <c r="AU1009" s="43"/>
      <c r="AV1009" s="43"/>
      <c r="AW1009" s="43"/>
      <c r="AX1009" s="43"/>
      <c r="AY1009" s="43"/>
      <c r="AZ1009" s="43"/>
      <c r="BA1009" s="186"/>
      <c r="BB1009" s="43"/>
      <c r="BC1009" s="186"/>
      <c r="BD1009" s="208"/>
      <c r="BE1009" s="43"/>
      <c r="BF1009" s="43"/>
      <c r="BG1009" s="43"/>
      <c r="BH1009" s="43"/>
      <c r="BI1009" s="43"/>
      <c r="BJ1009" s="43"/>
      <c r="BK1009" s="43"/>
      <c r="BL1009" s="43"/>
      <c r="BM1009" s="43"/>
      <c r="BN1009" s="43"/>
      <c r="BO1009" s="43"/>
      <c r="BP1009" s="43"/>
      <c r="BQ1009" s="43"/>
      <c r="BR1009" s="43"/>
      <c r="BS1009" s="43"/>
      <c r="BT1009" s="43"/>
      <c r="BU1009" s="43"/>
      <c r="BV1009" s="43"/>
      <c r="BW1009" s="43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3"/>
      <c r="CK1009" s="43"/>
      <c r="CL1009" s="43"/>
      <c r="CM1009" s="43"/>
      <c r="CN1009" s="43"/>
      <c r="CO1009" s="43"/>
      <c r="CP1009" s="43"/>
      <c r="CQ1009" s="43"/>
      <c r="CR1009" s="43"/>
      <c r="CS1009" s="43"/>
      <c r="CT1009" s="43"/>
      <c r="CU1009" s="43"/>
      <c r="CV1009" s="43"/>
      <c r="CW1009" s="43"/>
      <c r="CX1009" s="43"/>
      <c r="CY1009" s="43"/>
      <c r="CZ1009" s="43"/>
      <c r="DA1009" s="43"/>
      <c r="DB1009" s="43"/>
      <c r="DC1009" s="43"/>
      <c r="DD1009" s="43"/>
      <c r="DE1009" s="43"/>
      <c r="DF1009" s="43"/>
      <c r="DG1009" s="43"/>
      <c r="DH1009" s="43"/>
      <c r="DI1009" s="43"/>
      <c r="DJ1009" s="43"/>
      <c r="DK1009" s="43"/>
      <c r="DL1009" s="43"/>
      <c r="DM1009" s="43"/>
      <c r="DN1009" s="43"/>
      <c r="DO1009" s="43"/>
      <c r="DP1009" s="43"/>
    </row>
    <row r="1010" spans="1:125" s="159" customFormat="1" ht="15" customHeight="1">
      <c r="A1010" s="43"/>
      <c r="B1010" s="43"/>
      <c r="C1010" s="43"/>
      <c r="D1010" s="43"/>
      <c r="E1010" s="43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3"/>
      <c r="AM1010" s="43"/>
      <c r="AN1010" s="43"/>
      <c r="AO1010" s="43"/>
      <c r="AP1010" s="43"/>
      <c r="AQ1010" s="43"/>
      <c r="AR1010" s="43"/>
      <c r="AS1010" s="43"/>
      <c r="AT1010" s="43"/>
      <c r="AU1010" s="43"/>
      <c r="AV1010" s="43"/>
      <c r="AW1010" s="43"/>
      <c r="AX1010" s="43"/>
      <c r="AY1010" s="43"/>
      <c r="AZ1010" s="43"/>
      <c r="BA1010" s="186"/>
      <c r="BB1010" s="43"/>
      <c r="BC1010" s="186"/>
      <c r="BD1010" s="208"/>
      <c r="BE1010" s="43"/>
      <c r="BF1010" s="43"/>
      <c r="BG1010" s="43"/>
      <c r="BH1010" s="43"/>
      <c r="BI1010" s="43"/>
      <c r="BJ1010" s="43"/>
      <c r="BK1010" s="43"/>
      <c r="BL1010" s="43"/>
      <c r="BM1010" s="43"/>
      <c r="BN1010" s="43"/>
      <c r="BO1010" s="43"/>
      <c r="BP1010" s="43"/>
      <c r="BQ1010" s="43"/>
      <c r="BR1010" s="43"/>
      <c r="BS1010" s="43"/>
      <c r="BT1010" s="43"/>
      <c r="BU1010" s="43"/>
      <c r="BV1010" s="43"/>
      <c r="BW1010" s="43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3"/>
      <c r="CK1010" s="43"/>
      <c r="CL1010" s="43"/>
      <c r="CM1010" s="43"/>
      <c r="CN1010" s="43"/>
      <c r="CO1010" s="43"/>
      <c r="CP1010" s="43"/>
      <c r="CQ1010" s="43"/>
      <c r="CR1010" s="43"/>
      <c r="CS1010" s="43"/>
      <c r="CT1010" s="43"/>
      <c r="CU1010" s="43"/>
      <c r="CV1010" s="43"/>
      <c r="CW1010" s="43"/>
      <c r="CX1010" s="43"/>
      <c r="CY1010" s="43"/>
      <c r="CZ1010" s="43"/>
      <c r="DA1010" s="43"/>
      <c r="DB1010" s="43"/>
      <c r="DC1010" s="43"/>
      <c r="DD1010" s="43"/>
      <c r="DE1010" s="43"/>
      <c r="DF1010" s="43"/>
      <c r="DG1010" s="43"/>
      <c r="DH1010" s="43"/>
      <c r="DI1010" s="43"/>
      <c r="DJ1010" s="43"/>
      <c r="DK1010" s="43"/>
      <c r="DL1010" s="43"/>
      <c r="DM1010" s="43"/>
      <c r="DN1010" s="43"/>
      <c r="DO1010" s="43"/>
      <c r="DP1010" s="43"/>
    </row>
    <row r="1011" spans="1:125" s="159" customFormat="1" ht="15" customHeight="1">
      <c r="A1011" s="43"/>
      <c r="B1011" s="43"/>
      <c r="C1011" s="43"/>
      <c r="D1011" s="43"/>
      <c r="E1011" s="43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  <c r="AB1011" s="43"/>
      <c r="AC1011" s="43"/>
      <c r="AD1011" s="43"/>
      <c r="AE1011" s="43"/>
      <c r="AF1011" s="43"/>
      <c r="AG1011" s="43"/>
      <c r="AH1011" s="43"/>
      <c r="AI1011" s="43"/>
      <c r="AJ1011" s="43"/>
      <c r="AK1011" s="43"/>
      <c r="AL1011" s="43"/>
      <c r="AM1011" s="43"/>
      <c r="AN1011" s="43"/>
      <c r="AO1011" s="43"/>
      <c r="AP1011" s="43"/>
      <c r="AQ1011" s="43"/>
      <c r="AR1011" s="43"/>
      <c r="AS1011" s="43"/>
      <c r="AT1011" s="43"/>
      <c r="AU1011" s="43"/>
      <c r="AV1011" s="43"/>
      <c r="AW1011" s="43"/>
      <c r="AX1011" s="43"/>
      <c r="AY1011" s="43"/>
      <c r="AZ1011" s="43"/>
      <c r="BA1011" s="186"/>
      <c r="BB1011" s="43"/>
      <c r="BC1011" s="186"/>
      <c r="BD1011" s="208"/>
      <c r="BE1011" s="43"/>
      <c r="BF1011" s="43"/>
      <c r="BG1011" s="43"/>
      <c r="BH1011" s="43"/>
      <c r="BI1011" s="43"/>
      <c r="BJ1011" s="43"/>
      <c r="BK1011" s="43"/>
      <c r="BL1011" s="43"/>
      <c r="BM1011" s="43"/>
      <c r="BN1011" s="43"/>
      <c r="BO1011" s="43"/>
      <c r="BP1011" s="43"/>
      <c r="BQ1011" s="43"/>
      <c r="BR1011" s="43"/>
      <c r="BS1011" s="43"/>
      <c r="BT1011" s="43"/>
      <c r="BU1011" s="43"/>
      <c r="BV1011" s="43"/>
      <c r="BW1011" s="43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3"/>
      <c r="CK1011" s="43"/>
      <c r="CL1011" s="43"/>
      <c r="CM1011" s="43"/>
      <c r="CN1011" s="43"/>
      <c r="CO1011" s="43"/>
      <c r="CP1011" s="43"/>
      <c r="CQ1011" s="43"/>
      <c r="CR1011" s="43"/>
      <c r="CS1011" s="43"/>
      <c r="CT1011" s="43"/>
      <c r="CU1011" s="43"/>
      <c r="CV1011" s="43"/>
      <c r="CW1011" s="43"/>
      <c r="CX1011" s="43"/>
      <c r="CY1011" s="43"/>
      <c r="CZ1011" s="43"/>
      <c r="DA1011" s="43"/>
      <c r="DB1011" s="43"/>
      <c r="DC1011" s="43"/>
      <c r="DD1011" s="43"/>
      <c r="DE1011" s="43"/>
      <c r="DF1011" s="43"/>
      <c r="DG1011" s="43"/>
      <c r="DH1011" s="43"/>
      <c r="DI1011" s="43"/>
      <c r="DJ1011" s="43"/>
      <c r="DK1011" s="43"/>
      <c r="DL1011" s="43"/>
      <c r="DM1011" s="43"/>
      <c r="DN1011" s="43"/>
      <c r="DO1011" s="43"/>
      <c r="DP1011" s="43"/>
    </row>
    <row r="1012" spans="1:125" s="159" customFormat="1" ht="15" customHeight="1">
      <c r="A1012" s="43"/>
      <c r="B1012" s="43"/>
      <c r="C1012" s="43"/>
      <c r="D1012" s="43"/>
      <c r="E1012" s="43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  <c r="AB1012" s="43"/>
      <c r="AC1012" s="43"/>
      <c r="AD1012" s="43"/>
      <c r="AE1012" s="43"/>
      <c r="AF1012" s="43"/>
      <c r="AG1012" s="43"/>
      <c r="AH1012" s="43"/>
      <c r="AI1012" s="43"/>
      <c r="AJ1012" s="43"/>
      <c r="AK1012" s="43"/>
      <c r="AL1012" s="43"/>
      <c r="AM1012" s="43"/>
      <c r="AN1012" s="43"/>
      <c r="AO1012" s="43"/>
      <c r="AP1012" s="43"/>
      <c r="AQ1012" s="43"/>
      <c r="AR1012" s="43"/>
      <c r="AS1012" s="43"/>
      <c r="AT1012" s="43"/>
      <c r="AU1012" s="43"/>
      <c r="AV1012" s="43"/>
      <c r="AW1012" s="43"/>
      <c r="AX1012" s="43"/>
      <c r="AY1012" s="43"/>
      <c r="AZ1012" s="43"/>
      <c r="BA1012" s="186"/>
      <c r="BB1012" s="43"/>
      <c r="BC1012" s="186"/>
      <c r="BD1012" s="208"/>
      <c r="BE1012" s="43"/>
      <c r="BF1012" s="43"/>
      <c r="BG1012" s="43"/>
      <c r="BH1012" s="43"/>
      <c r="BI1012" s="43"/>
      <c r="BJ1012" s="43"/>
      <c r="BK1012" s="43"/>
      <c r="BL1012" s="43"/>
      <c r="BM1012" s="43"/>
      <c r="BN1012" s="43"/>
      <c r="BO1012" s="43"/>
      <c r="BP1012" s="43"/>
      <c r="BQ1012" s="43"/>
      <c r="BR1012" s="43"/>
      <c r="BS1012" s="43"/>
      <c r="BT1012" s="43"/>
      <c r="BU1012" s="43"/>
      <c r="BV1012" s="43"/>
      <c r="BW1012" s="43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3"/>
      <c r="CK1012" s="43"/>
      <c r="CL1012" s="43"/>
      <c r="CM1012" s="43"/>
      <c r="CN1012" s="43"/>
      <c r="CO1012" s="43"/>
      <c r="CP1012" s="43"/>
      <c r="CQ1012" s="43"/>
      <c r="CR1012" s="43"/>
      <c r="CS1012" s="43"/>
      <c r="CT1012" s="43"/>
      <c r="CU1012" s="43"/>
      <c r="CV1012" s="43"/>
      <c r="CW1012" s="43"/>
      <c r="CX1012" s="43"/>
      <c r="CY1012" s="43"/>
      <c r="CZ1012" s="43"/>
      <c r="DA1012" s="43"/>
      <c r="DB1012" s="43"/>
      <c r="DC1012" s="43"/>
      <c r="DD1012" s="43"/>
      <c r="DE1012" s="43"/>
      <c r="DF1012" s="43"/>
      <c r="DG1012" s="43"/>
      <c r="DH1012" s="43"/>
      <c r="DI1012" s="43"/>
      <c r="DJ1012" s="43"/>
      <c r="DK1012" s="43"/>
      <c r="DL1012" s="43"/>
      <c r="DM1012" s="43"/>
      <c r="DN1012" s="43"/>
      <c r="DO1012" s="43"/>
      <c r="DP1012" s="43"/>
    </row>
    <row r="1013" spans="1:125" s="159" customFormat="1" ht="15" customHeight="1">
      <c r="A1013" s="43"/>
      <c r="B1013" s="43"/>
      <c r="C1013" s="43"/>
      <c r="D1013" s="43"/>
      <c r="E1013" s="43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  <c r="AB1013" s="43"/>
      <c r="AC1013" s="43"/>
      <c r="AD1013" s="43"/>
      <c r="AE1013" s="43"/>
      <c r="AF1013" s="43"/>
      <c r="AG1013" s="43"/>
      <c r="AH1013" s="43"/>
      <c r="AI1013" s="43"/>
      <c r="AJ1013" s="43"/>
      <c r="AK1013" s="43"/>
      <c r="AL1013" s="43"/>
      <c r="AM1013" s="43"/>
      <c r="AN1013" s="43"/>
      <c r="AO1013" s="43"/>
      <c r="AP1013" s="43"/>
      <c r="AQ1013" s="43"/>
      <c r="AR1013" s="43"/>
      <c r="AS1013" s="43"/>
      <c r="AT1013" s="43"/>
      <c r="AU1013" s="43"/>
      <c r="AV1013" s="43"/>
      <c r="AW1013" s="43"/>
      <c r="AX1013" s="43"/>
      <c r="AY1013" s="43"/>
      <c r="AZ1013" s="43"/>
      <c r="BA1013" s="186"/>
      <c r="BB1013" s="43"/>
      <c r="BC1013" s="186"/>
      <c r="BD1013" s="208"/>
      <c r="BE1013" s="43"/>
      <c r="BF1013" s="43"/>
      <c r="BG1013" s="43"/>
      <c r="BH1013" s="43"/>
      <c r="BI1013" s="43"/>
      <c r="BJ1013" s="43"/>
      <c r="BK1013" s="43"/>
      <c r="BL1013" s="43"/>
      <c r="BM1013" s="43"/>
      <c r="BN1013" s="43"/>
      <c r="BO1013" s="43"/>
      <c r="BP1013" s="43"/>
      <c r="BQ1013" s="43"/>
      <c r="BR1013" s="43"/>
      <c r="BS1013" s="43"/>
      <c r="BT1013" s="43"/>
      <c r="BU1013" s="43"/>
      <c r="BV1013" s="43"/>
      <c r="BW1013" s="43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3"/>
      <c r="CK1013" s="43"/>
      <c r="CL1013" s="43"/>
      <c r="CM1013" s="43"/>
      <c r="CN1013" s="43"/>
      <c r="CO1013" s="43"/>
      <c r="CP1013" s="43"/>
      <c r="CQ1013" s="43"/>
      <c r="CR1013" s="43"/>
      <c r="CS1013" s="43"/>
      <c r="CT1013" s="43"/>
      <c r="CU1013" s="43"/>
      <c r="CV1013" s="43"/>
      <c r="CW1013" s="43"/>
      <c r="CX1013" s="43"/>
      <c r="CY1013" s="43"/>
      <c r="CZ1013" s="43"/>
      <c r="DA1013" s="43"/>
      <c r="DB1013" s="43"/>
      <c r="DC1013" s="43"/>
      <c r="DD1013" s="43"/>
      <c r="DE1013" s="43"/>
      <c r="DF1013" s="43"/>
      <c r="DG1013" s="43"/>
      <c r="DH1013" s="43"/>
      <c r="DI1013" s="43"/>
      <c r="DJ1013" s="43"/>
      <c r="DK1013" s="43"/>
      <c r="DL1013" s="43"/>
      <c r="DM1013" s="43"/>
      <c r="DN1013" s="43"/>
      <c r="DO1013" s="43"/>
      <c r="DP1013" s="43"/>
    </row>
    <row r="1014" spans="1:125" s="159" customFormat="1" ht="15" customHeight="1">
      <c r="A1014" s="43"/>
      <c r="B1014" s="43"/>
      <c r="C1014" s="43"/>
      <c r="D1014" s="43"/>
      <c r="E1014" s="43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  <c r="AB1014" s="43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3"/>
      <c r="AM1014" s="43"/>
      <c r="AN1014" s="43"/>
      <c r="AO1014" s="43"/>
      <c r="AP1014" s="43"/>
      <c r="AQ1014" s="43"/>
      <c r="AR1014" s="43"/>
      <c r="AS1014" s="43"/>
      <c r="AT1014" s="43"/>
      <c r="AU1014" s="43"/>
      <c r="AV1014" s="43"/>
      <c r="AW1014" s="43"/>
      <c r="AX1014" s="43"/>
      <c r="AY1014" s="43"/>
      <c r="AZ1014" s="43"/>
      <c r="BA1014" s="186"/>
      <c r="BB1014" s="43"/>
      <c r="BC1014" s="186"/>
      <c r="BD1014" s="208"/>
      <c r="BE1014" s="43"/>
      <c r="BF1014" s="43"/>
      <c r="BG1014" s="43"/>
      <c r="BH1014" s="43"/>
      <c r="BI1014" s="43"/>
      <c r="BJ1014" s="43"/>
      <c r="BK1014" s="43"/>
      <c r="BL1014" s="43"/>
      <c r="BM1014" s="43"/>
      <c r="BN1014" s="43"/>
      <c r="BO1014" s="43"/>
      <c r="BP1014" s="43"/>
      <c r="BQ1014" s="43"/>
      <c r="BR1014" s="43"/>
      <c r="BS1014" s="43"/>
      <c r="BT1014" s="43"/>
      <c r="BU1014" s="43"/>
      <c r="BV1014" s="43"/>
      <c r="BW1014" s="43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3"/>
      <c r="CK1014" s="43"/>
      <c r="CL1014" s="43"/>
      <c r="CM1014" s="43"/>
      <c r="CN1014" s="43"/>
      <c r="CO1014" s="43"/>
      <c r="CP1014" s="43"/>
      <c r="CQ1014" s="43"/>
      <c r="CR1014" s="43"/>
      <c r="CS1014" s="43"/>
      <c r="CT1014" s="43"/>
      <c r="CU1014" s="43"/>
      <c r="CV1014" s="43"/>
      <c r="CW1014" s="43"/>
      <c r="CX1014" s="43"/>
      <c r="CY1014" s="43"/>
      <c r="CZ1014" s="43"/>
      <c r="DA1014" s="43"/>
      <c r="DB1014" s="43"/>
      <c r="DC1014" s="43"/>
      <c r="DD1014" s="43"/>
      <c r="DE1014" s="43"/>
      <c r="DF1014" s="43"/>
      <c r="DG1014" s="43"/>
      <c r="DH1014" s="43"/>
      <c r="DI1014" s="43"/>
      <c r="DJ1014" s="43"/>
      <c r="DK1014" s="43"/>
      <c r="DL1014" s="43"/>
      <c r="DM1014" s="43"/>
      <c r="DN1014" s="43"/>
      <c r="DO1014" s="43"/>
      <c r="DP1014" s="43"/>
    </row>
    <row r="1015" spans="1:125" s="159" customFormat="1" ht="15" customHeight="1">
      <c r="A1015" s="43"/>
      <c r="B1015" s="43"/>
      <c r="C1015" s="43"/>
      <c r="D1015" s="43"/>
      <c r="E1015" s="43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  <c r="AA1015" s="43"/>
      <c r="AB1015" s="43"/>
      <c r="AC1015" s="43"/>
      <c r="AD1015" s="43"/>
      <c r="AE1015" s="43"/>
      <c r="AF1015" s="43"/>
      <c r="AG1015" s="43"/>
      <c r="AH1015" s="43"/>
      <c r="AI1015" s="43"/>
      <c r="AJ1015" s="43"/>
      <c r="AK1015" s="43"/>
      <c r="AL1015" s="43"/>
      <c r="AM1015" s="43"/>
      <c r="AN1015" s="43"/>
      <c r="AO1015" s="43"/>
      <c r="AP1015" s="43"/>
      <c r="AQ1015" s="43"/>
      <c r="AR1015" s="43"/>
      <c r="AS1015" s="43"/>
      <c r="AT1015" s="43"/>
      <c r="AU1015" s="43"/>
      <c r="AV1015" s="43"/>
      <c r="AW1015" s="43"/>
      <c r="AX1015" s="43"/>
      <c r="AY1015" s="43"/>
      <c r="AZ1015" s="43"/>
      <c r="BA1015" s="186"/>
      <c r="BB1015" s="43"/>
      <c r="BC1015" s="186"/>
      <c r="BD1015" s="208"/>
      <c r="BE1015" s="43"/>
      <c r="BF1015" s="43"/>
      <c r="BG1015" s="43"/>
      <c r="BH1015" s="43"/>
      <c r="BI1015" s="43"/>
      <c r="BJ1015" s="43"/>
      <c r="BK1015" s="43"/>
      <c r="BL1015" s="43"/>
      <c r="BM1015" s="43"/>
      <c r="BN1015" s="43"/>
      <c r="BO1015" s="43"/>
      <c r="BP1015" s="43"/>
      <c r="BQ1015" s="43"/>
      <c r="BR1015" s="43"/>
      <c r="BS1015" s="43"/>
      <c r="BT1015" s="43"/>
      <c r="BU1015" s="43"/>
      <c r="BV1015" s="43"/>
      <c r="BW1015" s="43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3"/>
      <c r="CK1015" s="43"/>
      <c r="CL1015" s="43"/>
      <c r="CM1015" s="43"/>
      <c r="CN1015" s="43"/>
      <c r="CO1015" s="43"/>
      <c r="CP1015" s="43"/>
      <c r="CQ1015" s="43"/>
      <c r="CR1015" s="43"/>
      <c r="CS1015" s="43"/>
      <c r="CT1015" s="43"/>
      <c r="CU1015" s="43"/>
      <c r="CV1015" s="43"/>
      <c r="CW1015" s="43"/>
      <c r="CX1015" s="43"/>
      <c r="CY1015" s="43"/>
      <c r="CZ1015" s="43"/>
      <c r="DA1015" s="43"/>
      <c r="DB1015" s="43"/>
      <c r="DC1015" s="43"/>
      <c r="DD1015" s="43"/>
      <c r="DE1015" s="43"/>
      <c r="DF1015" s="43"/>
      <c r="DG1015" s="43"/>
      <c r="DH1015" s="43"/>
      <c r="DI1015" s="43"/>
      <c r="DJ1015" s="43"/>
      <c r="DK1015" s="43"/>
      <c r="DL1015" s="43"/>
      <c r="DM1015" s="43"/>
      <c r="DN1015" s="43"/>
      <c r="DO1015" s="43"/>
      <c r="DP1015" s="43"/>
    </row>
    <row r="1016" spans="1:125" s="159" customFormat="1" ht="15" customHeight="1">
      <c r="A1016" s="43"/>
      <c r="B1016" s="43"/>
      <c r="C1016" s="43"/>
      <c r="D1016" s="43"/>
      <c r="E1016" s="43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  <c r="AC1016" s="43"/>
      <c r="AD1016" s="43"/>
      <c r="AE1016" s="43"/>
      <c r="AF1016" s="43"/>
      <c r="AG1016" s="43"/>
      <c r="AH1016" s="43"/>
      <c r="AI1016" s="43"/>
      <c r="AJ1016" s="43"/>
      <c r="AK1016" s="43"/>
      <c r="AL1016" s="43"/>
      <c r="AM1016" s="43"/>
      <c r="AN1016" s="43"/>
      <c r="AO1016" s="43"/>
      <c r="AP1016" s="43"/>
      <c r="AQ1016" s="43"/>
      <c r="AR1016" s="43"/>
      <c r="AS1016" s="43"/>
      <c r="AT1016" s="43"/>
      <c r="AU1016" s="43"/>
      <c r="AV1016" s="43"/>
      <c r="AW1016" s="43"/>
      <c r="AX1016" s="43"/>
      <c r="AY1016" s="43"/>
      <c r="AZ1016" s="43"/>
      <c r="BA1016" s="186"/>
      <c r="BB1016" s="43"/>
      <c r="BC1016" s="186"/>
      <c r="BD1016" s="208"/>
      <c r="BE1016" s="43"/>
      <c r="BF1016" s="43"/>
      <c r="BG1016" s="43"/>
      <c r="BH1016" s="43"/>
      <c r="BI1016" s="43"/>
      <c r="BJ1016" s="43"/>
      <c r="BK1016" s="43"/>
      <c r="BL1016" s="43"/>
      <c r="BM1016" s="43"/>
      <c r="BN1016" s="43"/>
      <c r="BO1016" s="43"/>
      <c r="BP1016" s="43"/>
      <c r="BQ1016" s="43"/>
      <c r="BR1016" s="43"/>
      <c r="BS1016" s="43"/>
      <c r="BT1016" s="43"/>
      <c r="BU1016" s="43"/>
      <c r="BV1016" s="43"/>
      <c r="BW1016" s="43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3"/>
      <c r="CK1016" s="43"/>
      <c r="CL1016" s="43"/>
      <c r="CM1016" s="43"/>
      <c r="CN1016" s="43"/>
      <c r="CO1016" s="43"/>
      <c r="CP1016" s="43"/>
      <c r="CQ1016" s="43"/>
      <c r="CR1016" s="43"/>
      <c r="CS1016" s="43"/>
      <c r="CT1016" s="43"/>
      <c r="CU1016" s="43"/>
      <c r="CV1016" s="43"/>
      <c r="CW1016" s="43"/>
      <c r="CX1016" s="43"/>
      <c r="CY1016" s="43"/>
      <c r="CZ1016" s="43"/>
      <c r="DA1016" s="43"/>
      <c r="DB1016" s="43"/>
      <c r="DC1016" s="43"/>
      <c r="DD1016" s="43"/>
      <c r="DE1016" s="43"/>
      <c r="DF1016" s="43"/>
      <c r="DG1016" s="43"/>
      <c r="DH1016" s="43"/>
      <c r="DI1016" s="43"/>
      <c r="DJ1016" s="43"/>
      <c r="DK1016" s="43"/>
      <c r="DL1016" s="43"/>
      <c r="DM1016" s="43"/>
      <c r="DN1016" s="43"/>
      <c r="DO1016" s="43"/>
      <c r="DP1016" s="43"/>
    </row>
    <row r="1017" spans="1:125" s="159" customFormat="1" ht="15" customHeight="1">
      <c r="A1017" s="43"/>
      <c r="B1017" s="43"/>
      <c r="C1017" s="43"/>
      <c r="D1017" s="43"/>
      <c r="E1017" s="43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  <c r="AB1017" s="43"/>
      <c r="AC1017" s="43"/>
      <c r="AD1017" s="43"/>
      <c r="AE1017" s="43"/>
      <c r="AF1017" s="43"/>
      <c r="AG1017" s="43"/>
      <c r="AH1017" s="43"/>
      <c r="AI1017" s="43"/>
      <c r="AJ1017" s="43"/>
      <c r="AK1017" s="43"/>
      <c r="AL1017" s="43"/>
      <c r="AM1017" s="43"/>
      <c r="AN1017" s="43"/>
      <c r="AO1017" s="43"/>
      <c r="AP1017" s="43"/>
      <c r="AQ1017" s="43"/>
      <c r="AR1017" s="43"/>
      <c r="AS1017" s="43"/>
      <c r="AT1017" s="43"/>
      <c r="AU1017" s="43"/>
      <c r="AV1017" s="43"/>
      <c r="AW1017" s="43"/>
      <c r="AX1017" s="43"/>
      <c r="AY1017" s="43"/>
      <c r="AZ1017" s="43"/>
      <c r="BA1017" s="186"/>
      <c r="BB1017" s="43"/>
      <c r="BC1017" s="186"/>
      <c r="BD1017" s="208"/>
      <c r="BE1017" s="43"/>
      <c r="BF1017" s="43"/>
      <c r="BG1017" s="43"/>
      <c r="BH1017" s="43"/>
      <c r="BI1017" s="43"/>
      <c r="BJ1017" s="43"/>
      <c r="BK1017" s="43"/>
      <c r="BL1017" s="43"/>
      <c r="BM1017" s="43"/>
      <c r="BN1017" s="43"/>
      <c r="BO1017" s="43"/>
      <c r="BP1017" s="43"/>
      <c r="BQ1017" s="43"/>
      <c r="BR1017" s="43"/>
      <c r="BS1017" s="43"/>
      <c r="BT1017" s="43"/>
      <c r="BU1017" s="43"/>
      <c r="BV1017" s="43"/>
      <c r="BW1017" s="43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3"/>
      <c r="CK1017" s="43"/>
      <c r="CL1017" s="43"/>
      <c r="CM1017" s="43"/>
      <c r="CN1017" s="43"/>
      <c r="CO1017" s="43"/>
      <c r="CP1017" s="43"/>
      <c r="CQ1017" s="43"/>
      <c r="CR1017" s="43"/>
      <c r="CS1017" s="43"/>
      <c r="CT1017" s="43"/>
      <c r="CU1017" s="43"/>
      <c r="CV1017" s="43"/>
      <c r="CW1017" s="43"/>
      <c r="CX1017" s="43"/>
      <c r="CY1017" s="43"/>
      <c r="CZ1017" s="43"/>
      <c r="DA1017" s="43"/>
      <c r="DB1017" s="43"/>
      <c r="DC1017" s="43"/>
      <c r="DD1017" s="43"/>
      <c r="DE1017" s="43"/>
      <c r="DF1017" s="43"/>
      <c r="DG1017" s="43"/>
      <c r="DH1017" s="43"/>
      <c r="DI1017" s="43"/>
      <c r="DJ1017" s="43"/>
      <c r="DK1017" s="43"/>
      <c r="DL1017" s="43"/>
      <c r="DM1017" s="43"/>
      <c r="DN1017" s="43"/>
      <c r="DO1017" s="43"/>
      <c r="DP1017" s="43"/>
    </row>
    <row r="1018" spans="1:125" s="159" customFormat="1" ht="15" customHeight="1">
      <c r="A1018" s="43"/>
      <c r="B1018" s="43"/>
      <c r="C1018" s="43"/>
      <c r="D1018" s="43"/>
      <c r="E1018" s="43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  <c r="AB1018" s="43"/>
      <c r="AC1018" s="43"/>
      <c r="AD1018" s="43"/>
      <c r="AE1018" s="43"/>
      <c r="AF1018" s="43"/>
      <c r="AG1018" s="43"/>
      <c r="AH1018" s="43"/>
      <c r="AI1018" s="43"/>
      <c r="AJ1018" s="43"/>
      <c r="AK1018" s="43"/>
      <c r="AL1018" s="43"/>
      <c r="AM1018" s="43"/>
      <c r="AN1018" s="43"/>
      <c r="AO1018" s="43"/>
      <c r="AP1018" s="43"/>
      <c r="AQ1018" s="43"/>
      <c r="AR1018" s="43"/>
      <c r="AS1018" s="43"/>
      <c r="AT1018" s="43"/>
      <c r="AU1018" s="43"/>
      <c r="AV1018" s="43"/>
      <c r="AW1018" s="43"/>
      <c r="AX1018" s="43"/>
      <c r="AY1018" s="43"/>
      <c r="AZ1018" s="43"/>
      <c r="BA1018" s="186"/>
      <c r="BB1018" s="43"/>
      <c r="BC1018" s="186"/>
      <c r="BD1018" s="208"/>
      <c r="BE1018" s="43"/>
      <c r="BF1018" s="43"/>
      <c r="BG1018" s="43"/>
      <c r="BH1018" s="43"/>
      <c r="BI1018" s="43"/>
      <c r="BJ1018" s="43"/>
      <c r="BK1018" s="43"/>
      <c r="BL1018" s="43"/>
      <c r="BM1018" s="43"/>
      <c r="BN1018" s="43"/>
      <c r="BO1018" s="43"/>
      <c r="BP1018" s="43"/>
      <c r="BQ1018" s="43"/>
      <c r="BR1018" s="43"/>
      <c r="BS1018" s="43"/>
      <c r="BT1018" s="43"/>
      <c r="BU1018" s="43"/>
      <c r="BV1018" s="43"/>
      <c r="BW1018" s="43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3"/>
      <c r="CK1018" s="43"/>
      <c r="CL1018" s="43"/>
      <c r="CM1018" s="43"/>
      <c r="CN1018" s="43"/>
      <c r="CO1018" s="43"/>
      <c r="CP1018" s="43"/>
      <c r="CQ1018" s="43"/>
      <c r="CR1018" s="43"/>
      <c r="CS1018" s="43"/>
      <c r="CT1018" s="43"/>
      <c r="CU1018" s="43"/>
      <c r="CV1018" s="43"/>
      <c r="CW1018" s="43"/>
      <c r="CX1018" s="43"/>
      <c r="CY1018" s="43"/>
      <c r="CZ1018" s="43"/>
      <c r="DA1018" s="43"/>
      <c r="DB1018" s="43"/>
      <c r="DC1018" s="43"/>
      <c r="DD1018" s="43"/>
      <c r="DE1018" s="43"/>
      <c r="DF1018" s="43"/>
      <c r="DG1018" s="43"/>
      <c r="DH1018" s="43"/>
      <c r="DI1018" s="43"/>
      <c r="DJ1018" s="43"/>
      <c r="DK1018" s="43"/>
      <c r="DL1018" s="43"/>
      <c r="DM1018" s="43"/>
      <c r="DN1018" s="43"/>
      <c r="DO1018" s="43"/>
      <c r="DP1018" s="43"/>
    </row>
    <row r="1019" spans="1:125" s="159" customFormat="1" ht="15" customHeight="1">
      <c r="A1019" s="43"/>
      <c r="B1019" s="43"/>
      <c r="C1019" s="43"/>
      <c r="D1019" s="43"/>
      <c r="E1019" s="43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  <c r="AA1019" s="43"/>
      <c r="AB1019" s="43"/>
      <c r="AC1019" s="43"/>
      <c r="AD1019" s="43"/>
      <c r="AE1019" s="43"/>
      <c r="AF1019" s="43"/>
      <c r="AG1019" s="43"/>
      <c r="AH1019" s="43"/>
      <c r="AI1019" s="43"/>
      <c r="AJ1019" s="43"/>
      <c r="AK1019" s="43"/>
      <c r="AL1019" s="43"/>
      <c r="AM1019" s="43"/>
      <c r="AN1019" s="43"/>
      <c r="AO1019" s="43"/>
      <c r="AP1019" s="43"/>
      <c r="AQ1019" s="43"/>
      <c r="AR1019" s="43"/>
      <c r="AS1019" s="43"/>
      <c r="AT1019" s="43"/>
      <c r="AU1019" s="43"/>
      <c r="AV1019" s="43"/>
      <c r="AW1019" s="43"/>
      <c r="AX1019" s="43"/>
      <c r="AY1019" s="43"/>
      <c r="AZ1019" s="43"/>
      <c r="BA1019" s="186"/>
      <c r="BB1019" s="43"/>
      <c r="BC1019" s="186"/>
      <c r="BD1019" s="208"/>
      <c r="BE1019" s="43"/>
      <c r="BF1019" s="43"/>
      <c r="BG1019" s="43"/>
      <c r="BH1019" s="43"/>
      <c r="BI1019" s="43"/>
      <c r="BJ1019" s="43"/>
      <c r="BK1019" s="43"/>
      <c r="BL1019" s="43"/>
      <c r="BM1019" s="43"/>
      <c r="BN1019" s="43"/>
      <c r="BO1019" s="43"/>
      <c r="BP1019" s="43"/>
      <c r="BQ1019" s="43"/>
      <c r="BR1019" s="43"/>
      <c r="BS1019" s="43"/>
      <c r="BT1019" s="43"/>
      <c r="BU1019" s="43"/>
      <c r="BV1019" s="43"/>
      <c r="BW1019" s="43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3"/>
      <c r="CK1019" s="43"/>
      <c r="CL1019" s="43"/>
      <c r="CM1019" s="43"/>
      <c r="CN1019" s="43"/>
      <c r="CO1019" s="43"/>
      <c r="CP1019" s="43"/>
      <c r="CQ1019" s="43"/>
      <c r="CR1019" s="43"/>
      <c r="CS1019" s="43"/>
      <c r="CT1019" s="43"/>
      <c r="CU1019" s="43"/>
      <c r="CV1019" s="43"/>
      <c r="CW1019" s="43"/>
      <c r="CX1019" s="43"/>
      <c r="CY1019" s="43"/>
      <c r="CZ1019" s="43"/>
      <c r="DA1019" s="43"/>
      <c r="DB1019" s="43"/>
      <c r="DC1019" s="43"/>
      <c r="DD1019" s="43"/>
      <c r="DE1019" s="43"/>
      <c r="DF1019" s="43"/>
      <c r="DG1019" s="43"/>
      <c r="DH1019" s="43"/>
      <c r="DI1019" s="43"/>
      <c r="DJ1019" s="43"/>
      <c r="DK1019" s="43"/>
      <c r="DL1019" s="43"/>
      <c r="DM1019" s="43"/>
      <c r="DN1019" s="43"/>
      <c r="DO1019" s="43"/>
      <c r="DP1019" s="43"/>
    </row>
    <row r="1020" spans="1:125" s="159" customFormat="1" ht="15" customHeight="1">
      <c r="A1020" s="43"/>
      <c r="B1020" s="43"/>
      <c r="C1020" s="43"/>
      <c r="D1020" s="43"/>
      <c r="E1020" s="43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43"/>
      <c r="AL1020" s="43"/>
      <c r="AM1020" s="43"/>
      <c r="AN1020" s="43"/>
      <c r="AO1020" s="43"/>
      <c r="AP1020" s="43"/>
      <c r="AQ1020" s="43"/>
      <c r="AR1020" s="43"/>
      <c r="AS1020" s="43"/>
      <c r="AT1020" s="43"/>
      <c r="AU1020" s="43"/>
      <c r="AV1020" s="43"/>
      <c r="AW1020" s="43"/>
      <c r="AX1020" s="43"/>
      <c r="AY1020" s="43"/>
      <c r="AZ1020" s="43"/>
      <c r="BA1020" s="186"/>
      <c r="BB1020" s="43"/>
      <c r="BC1020" s="186"/>
      <c r="BD1020" s="208"/>
      <c r="BE1020" s="43"/>
      <c r="BF1020" s="43"/>
      <c r="BG1020" s="43"/>
      <c r="BH1020" s="43"/>
      <c r="BI1020" s="43"/>
      <c r="BJ1020" s="43"/>
      <c r="BK1020" s="43"/>
      <c r="BL1020" s="43"/>
      <c r="BM1020" s="43"/>
      <c r="BN1020" s="43"/>
      <c r="BO1020" s="43"/>
      <c r="BP1020" s="43"/>
      <c r="BQ1020" s="43"/>
      <c r="BR1020" s="43"/>
      <c r="BS1020" s="43"/>
      <c r="BT1020" s="43"/>
      <c r="BU1020" s="43"/>
      <c r="BV1020" s="43"/>
      <c r="BW1020" s="43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3"/>
      <c r="CK1020" s="43"/>
      <c r="CL1020" s="43"/>
      <c r="CM1020" s="43"/>
      <c r="CN1020" s="43"/>
      <c r="CO1020" s="43"/>
      <c r="CP1020" s="43"/>
      <c r="CQ1020" s="43"/>
      <c r="CR1020" s="43"/>
      <c r="CS1020" s="43"/>
      <c r="CT1020" s="43"/>
      <c r="CU1020" s="43"/>
      <c r="CV1020" s="43"/>
      <c r="CW1020" s="43"/>
      <c r="CX1020" s="43"/>
      <c r="CY1020" s="43"/>
      <c r="CZ1020" s="43"/>
      <c r="DA1020" s="43"/>
      <c r="DB1020" s="43"/>
      <c r="DC1020" s="43"/>
      <c r="DD1020" s="43"/>
      <c r="DE1020" s="43"/>
      <c r="DF1020" s="43"/>
      <c r="DG1020" s="43"/>
      <c r="DH1020" s="43"/>
      <c r="DI1020" s="43"/>
      <c r="DJ1020" s="43"/>
      <c r="DK1020" s="43"/>
      <c r="DL1020" s="43"/>
      <c r="DM1020" s="43"/>
      <c r="DN1020" s="43"/>
      <c r="DO1020" s="43"/>
      <c r="DP1020" s="43"/>
    </row>
    <row r="1021" spans="1:125">
      <c r="DQ1021" s="159"/>
      <c r="DR1021" s="159"/>
      <c r="DS1021" s="159"/>
      <c r="DT1021" s="159"/>
      <c r="DU1021" s="159"/>
    </row>
    <row r="1035" spans="1:125" s="159" customFormat="1" ht="15" customHeight="1">
      <c r="A1035" s="43"/>
      <c r="B1035" s="43"/>
      <c r="C1035" s="43"/>
      <c r="D1035" s="43"/>
      <c r="E1035" s="43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43"/>
      <c r="Q1035" s="43"/>
      <c r="R1035" s="43"/>
      <c r="S1035" s="43"/>
      <c r="T1035" s="43"/>
      <c r="U1035" s="43"/>
      <c r="V1035" s="43"/>
      <c r="W1035" s="43"/>
      <c r="X1035" s="43"/>
      <c r="Y1035" s="43"/>
      <c r="Z1035" s="43"/>
      <c r="AA1035" s="43"/>
      <c r="AB1035" s="43"/>
      <c r="AC1035" s="43"/>
      <c r="AD1035" s="43"/>
      <c r="AE1035" s="43"/>
      <c r="AF1035" s="43"/>
      <c r="AG1035" s="43"/>
      <c r="AH1035" s="43"/>
      <c r="AI1035" s="43"/>
      <c r="AJ1035" s="43"/>
      <c r="AK1035" s="43"/>
      <c r="AL1035" s="43"/>
      <c r="AM1035" s="43"/>
      <c r="AN1035" s="43"/>
      <c r="AO1035" s="43"/>
      <c r="AP1035" s="43"/>
      <c r="AQ1035" s="43"/>
      <c r="AR1035" s="43"/>
      <c r="AS1035" s="43"/>
      <c r="AT1035" s="43"/>
      <c r="AU1035" s="43"/>
      <c r="AV1035" s="43"/>
      <c r="AW1035" s="43"/>
      <c r="AX1035" s="43"/>
      <c r="AY1035" s="43"/>
      <c r="AZ1035" s="43"/>
      <c r="BA1035" s="186"/>
      <c r="BB1035" s="43"/>
      <c r="BC1035" s="186"/>
      <c r="BD1035" s="208"/>
      <c r="BE1035" s="43"/>
      <c r="BF1035" s="43"/>
      <c r="BG1035" s="43"/>
      <c r="BH1035" s="43"/>
      <c r="BI1035" s="43"/>
      <c r="BJ1035" s="43"/>
      <c r="BK1035" s="43"/>
      <c r="BL1035" s="43"/>
      <c r="BM1035" s="43"/>
      <c r="BN1035" s="43"/>
      <c r="BO1035" s="43"/>
      <c r="BP1035" s="43"/>
      <c r="BQ1035" s="43"/>
      <c r="BR1035" s="43"/>
      <c r="BS1035" s="43"/>
      <c r="BT1035" s="43"/>
      <c r="BU1035" s="43"/>
      <c r="BV1035" s="43"/>
      <c r="BW1035" s="43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3"/>
      <c r="CK1035" s="43"/>
      <c r="CL1035" s="43"/>
      <c r="CM1035" s="43"/>
      <c r="CN1035" s="43"/>
      <c r="CO1035" s="43"/>
      <c r="CP1035" s="43"/>
      <c r="CQ1035" s="43"/>
      <c r="CR1035" s="43"/>
      <c r="CS1035" s="43"/>
      <c r="CT1035" s="43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3"/>
      <c r="DM1035" s="43"/>
      <c r="DN1035" s="43"/>
      <c r="DO1035" s="43"/>
      <c r="DP1035" s="43"/>
      <c r="DQ1035" s="43"/>
      <c r="DR1035" s="43"/>
      <c r="DS1035" s="43"/>
      <c r="DT1035" s="43"/>
      <c r="DU1035" s="43"/>
    </row>
    <row r="1036" spans="1:125" s="159" customFormat="1" ht="15" customHeight="1">
      <c r="A1036" s="43"/>
      <c r="B1036" s="43"/>
      <c r="C1036" s="43"/>
      <c r="D1036" s="43"/>
      <c r="E1036" s="43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  <c r="AC1036" s="43"/>
      <c r="AD1036" s="43"/>
      <c r="AE1036" s="43"/>
      <c r="AF1036" s="43"/>
      <c r="AG1036" s="43"/>
      <c r="AH1036" s="43"/>
      <c r="AI1036" s="43"/>
      <c r="AJ1036" s="43"/>
      <c r="AK1036" s="43"/>
      <c r="AL1036" s="43"/>
      <c r="AM1036" s="43"/>
      <c r="AN1036" s="43"/>
      <c r="AO1036" s="43"/>
      <c r="AP1036" s="43"/>
      <c r="AQ1036" s="43"/>
      <c r="AR1036" s="43"/>
      <c r="AS1036" s="43"/>
      <c r="AT1036" s="43"/>
      <c r="AU1036" s="43"/>
      <c r="AV1036" s="43"/>
      <c r="AW1036" s="43"/>
      <c r="AX1036" s="43"/>
      <c r="AY1036" s="43"/>
      <c r="AZ1036" s="43"/>
      <c r="BA1036" s="186"/>
      <c r="BB1036" s="43"/>
      <c r="BC1036" s="186"/>
      <c r="BD1036" s="208"/>
      <c r="BE1036" s="43"/>
      <c r="BF1036" s="43"/>
      <c r="BG1036" s="43"/>
      <c r="BH1036" s="43"/>
      <c r="BI1036" s="43"/>
      <c r="BJ1036" s="43"/>
      <c r="BK1036" s="43"/>
      <c r="BL1036" s="43"/>
      <c r="BM1036" s="43"/>
      <c r="BN1036" s="43"/>
      <c r="BO1036" s="43"/>
      <c r="BP1036" s="43"/>
      <c r="BQ1036" s="43"/>
      <c r="BR1036" s="43"/>
      <c r="BS1036" s="43"/>
      <c r="BT1036" s="43"/>
      <c r="BU1036" s="43"/>
      <c r="BV1036" s="43"/>
      <c r="BW1036" s="43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3"/>
      <c r="CK1036" s="43"/>
      <c r="CL1036" s="43"/>
      <c r="CM1036" s="43"/>
      <c r="CN1036" s="43"/>
      <c r="CO1036" s="43"/>
      <c r="CP1036" s="43"/>
      <c r="CQ1036" s="43"/>
      <c r="CR1036" s="43"/>
      <c r="CS1036" s="43"/>
      <c r="CT1036" s="43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3"/>
      <c r="DM1036" s="43"/>
      <c r="DN1036" s="43"/>
      <c r="DO1036" s="43"/>
      <c r="DP1036" s="43"/>
    </row>
    <row r="1037" spans="1:125" s="159" customFormat="1" ht="15" customHeight="1">
      <c r="A1037" s="43"/>
      <c r="B1037" s="43"/>
      <c r="C1037" s="43"/>
      <c r="D1037" s="43"/>
      <c r="E1037" s="43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/>
      <c r="AF1037" s="43"/>
      <c r="AG1037" s="43"/>
      <c r="AH1037" s="43"/>
      <c r="AI1037" s="43"/>
      <c r="AJ1037" s="43"/>
      <c r="AK1037" s="43"/>
      <c r="AL1037" s="43"/>
      <c r="AM1037" s="43"/>
      <c r="AN1037" s="43"/>
      <c r="AO1037" s="43"/>
      <c r="AP1037" s="43"/>
      <c r="AQ1037" s="43"/>
      <c r="AR1037" s="43"/>
      <c r="AS1037" s="43"/>
      <c r="AT1037" s="43"/>
      <c r="AU1037" s="43"/>
      <c r="AV1037" s="43"/>
      <c r="AW1037" s="43"/>
      <c r="AX1037" s="43"/>
      <c r="AY1037" s="43"/>
      <c r="AZ1037" s="43"/>
      <c r="BA1037" s="186"/>
      <c r="BB1037" s="43"/>
      <c r="BC1037" s="186"/>
      <c r="BD1037" s="208"/>
      <c r="BE1037" s="43"/>
      <c r="BF1037" s="43"/>
      <c r="BG1037" s="43"/>
      <c r="BH1037" s="43"/>
      <c r="BI1037" s="43"/>
      <c r="BJ1037" s="43"/>
      <c r="BK1037" s="43"/>
      <c r="BL1037" s="43"/>
      <c r="BM1037" s="43"/>
      <c r="BN1037" s="43"/>
      <c r="BO1037" s="43"/>
      <c r="BP1037" s="43"/>
      <c r="BQ1037" s="43"/>
      <c r="BR1037" s="43"/>
      <c r="BS1037" s="43"/>
      <c r="BT1037" s="43"/>
      <c r="BU1037" s="43"/>
      <c r="BV1037" s="43"/>
      <c r="BW1037" s="43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3"/>
      <c r="CK1037" s="43"/>
      <c r="CL1037" s="43"/>
      <c r="CM1037" s="43"/>
      <c r="CN1037" s="43"/>
      <c r="CO1037" s="43"/>
      <c r="CP1037" s="43"/>
      <c r="CQ1037" s="43"/>
      <c r="CR1037" s="43"/>
      <c r="CS1037" s="43"/>
      <c r="CT1037" s="43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3"/>
      <c r="DM1037" s="43"/>
      <c r="DN1037" s="43"/>
      <c r="DO1037" s="43"/>
      <c r="DP1037" s="43"/>
    </row>
    <row r="1038" spans="1:125" s="159" customFormat="1" ht="15" customHeight="1">
      <c r="A1038" s="43"/>
      <c r="B1038" s="43"/>
      <c r="C1038" s="43"/>
      <c r="D1038" s="43"/>
      <c r="E1038" s="43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3"/>
      <c r="AM1038" s="43"/>
      <c r="AN1038" s="43"/>
      <c r="AO1038" s="43"/>
      <c r="AP1038" s="43"/>
      <c r="AQ1038" s="43"/>
      <c r="AR1038" s="43"/>
      <c r="AS1038" s="43"/>
      <c r="AT1038" s="43"/>
      <c r="AU1038" s="43"/>
      <c r="AV1038" s="43"/>
      <c r="AW1038" s="43"/>
      <c r="AX1038" s="43"/>
      <c r="AY1038" s="43"/>
      <c r="AZ1038" s="43"/>
      <c r="BA1038" s="186"/>
      <c r="BB1038" s="43"/>
      <c r="BC1038" s="186"/>
      <c r="BD1038" s="208"/>
      <c r="BE1038" s="43"/>
      <c r="BF1038" s="43"/>
      <c r="BG1038" s="43"/>
      <c r="BH1038" s="43"/>
      <c r="BI1038" s="43"/>
      <c r="BJ1038" s="43"/>
      <c r="BK1038" s="43"/>
      <c r="BL1038" s="43"/>
      <c r="BM1038" s="43"/>
      <c r="BN1038" s="43"/>
      <c r="BO1038" s="43"/>
      <c r="BP1038" s="43"/>
      <c r="BQ1038" s="43"/>
      <c r="BR1038" s="43"/>
      <c r="BS1038" s="43"/>
      <c r="BT1038" s="43"/>
      <c r="BU1038" s="43"/>
      <c r="BV1038" s="43"/>
      <c r="BW1038" s="43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3"/>
      <c r="CK1038" s="43"/>
      <c r="CL1038" s="43"/>
      <c r="CM1038" s="43"/>
      <c r="CN1038" s="43"/>
      <c r="CO1038" s="43"/>
      <c r="CP1038" s="43"/>
      <c r="CQ1038" s="43"/>
      <c r="CR1038" s="43"/>
      <c r="CS1038" s="43"/>
      <c r="CT1038" s="43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3"/>
      <c r="DM1038" s="43"/>
      <c r="DN1038" s="43"/>
      <c r="DO1038" s="43"/>
      <c r="DP1038" s="43"/>
    </row>
    <row r="1039" spans="1:125" s="159" customFormat="1" ht="15" customHeight="1">
      <c r="A1039" s="43"/>
      <c r="B1039" s="43"/>
      <c r="C1039" s="43"/>
      <c r="D1039" s="43"/>
      <c r="E1039" s="43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  <c r="AB1039" s="43"/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3"/>
      <c r="AM1039" s="43"/>
      <c r="AN1039" s="43"/>
      <c r="AO1039" s="43"/>
      <c r="AP1039" s="43"/>
      <c r="AQ1039" s="43"/>
      <c r="AR1039" s="43"/>
      <c r="AS1039" s="43"/>
      <c r="AT1039" s="43"/>
      <c r="AU1039" s="43"/>
      <c r="AV1039" s="43"/>
      <c r="AW1039" s="43"/>
      <c r="AX1039" s="43"/>
      <c r="AY1039" s="43"/>
      <c r="AZ1039" s="43"/>
      <c r="BA1039" s="186"/>
      <c r="BB1039" s="43"/>
      <c r="BC1039" s="186"/>
      <c r="BD1039" s="208"/>
      <c r="BE1039" s="43"/>
      <c r="BF1039" s="43"/>
      <c r="BG1039" s="43"/>
      <c r="BH1039" s="43"/>
      <c r="BI1039" s="43"/>
      <c r="BJ1039" s="43"/>
      <c r="BK1039" s="43"/>
      <c r="BL1039" s="43"/>
      <c r="BM1039" s="43"/>
      <c r="BN1039" s="43"/>
      <c r="BO1039" s="43"/>
      <c r="BP1039" s="43"/>
      <c r="BQ1039" s="43"/>
      <c r="BR1039" s="43"/>
      <c r="BS1039" s="43"/>
      <c r="BT1039" s="43"/>
      <c r="BU1039" s="43"/>
      <c r="BV1039" s="43"/>
      <c r="BW1039" s="43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3"/>
      <c r="CK1039" s="43"/>
      <c r="CL1039" s="43"/>
      <c r="CM1039" s="43"/>
      <c r="CN1039" s="43"/>
      <c r="CO1039" s="43"/>
      <c r="CP1039" s="43"/>
      <c r="CQ1039" s="43"/>
      <c r="CR1039" s="43"/>
      <c r="CS1039" s="43"/>
      <c r="CT1039" s="43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3"/>
      <c r="DM1039" s="43"/>
      <c r="DN1039" s="43"/>
      <c r="DO1039" s="43"/>
      <c r="DP1039" s="43"/>
    </row>
    <row r="1040" spans="1:125" s="159" customFormat="1" ht="15" customHeight="1">
      <c r="A1040" s="43"/>
      <c r="B1040" s="43"/>
      <c r="C1040" s="43"/>
      <c r="D1040" s="43"/>
      <c r="E1040" s="43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  <c r="W1040" s="43"/>
      <c r="X1040" s="43"/>
      <c r="Y1040" s="43"/>
      <c r="Z1040" s="43"/>
      <c r="AA1040" s="43"/>
      <c r="AB1040" s="43"/>
      <c r="AC1040" s="43"/>
      <c r="AD1040" s="43"/>
      <c r="AE1040" s="43"/>
      <c r="AF1040" s="43"/>
      <c r="AG1040" s="43"/>
      <c r="AH1040" s="43"/>
      <c r="AI1040" s="43"/>
      <c r="AJ1040" s="43"/>
      <c r="AK1040" s="43"/>
      <c r="AL1040" s="43"/>
      <c r="AM1040" s="43"/>
      <c r="AN1040" s="43"/>
      <c r="AO1040" s="43"/>
      <c r="AP1040" s="43"/>
      <c r="AQ1040" s="43"/>
      <c r="AR1040" s="43"/>
      <c r="AS1040" s="43"/>
      <c r="AT1040" s="43"/>
      <c r="AU1040" s="43"/>
      <c r="AV1040" s="43"/>
      <c r="AW1040" s="43"/>
      <c r="AX1040" s="43"/>
      <c r="AY1040" s="43"/>
      <c r="AZ1040" s="43"/>
      <c r="BA1040" s="186"/>
      <c r="BB1040" s="43"/>
      <c r="BC1040" s="186"/>
      <c r="BD1040" s="208"/>
      <c r="BE1040" s="43"/>
      <c r="BF1040" s="43"/>
      <c r="BG1040" s="43"/>
      <c r="BH1040" s="43"/>
      <c r="BI1040" s="43"/>
      <c r="BJ1040" s="43"/>
      <c r="BK1040" s="43"/>
      <c r="BL1040" s="43"/>
      <c r="BM1040" s="43"/>
      <c r="BN1040" s="43"/>
      <c r="BO1040" s="43"/>
      <c r="BP1040" s="43"/>
      <c r="BQ1040" s="43"/>
      <c r="BR1040" s="43"/>
      <c r="BS1040" s="43"/>
      <c r="BT1040" s="43"/>
      <c r="BU1040" s="43"/>
      <c r="BV1040" s="43"/>
      <c r="BW1040" s="43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3"/>
      <c r="CK1040" s="43"/>
      <c r="CL1040" s="43"/>
      <c r="CM1040" s="43"/>
      <c r="CN1040" s="43"/>
      <c r="CO1040" s="43"/>
      <c r="CP1040" s="43"/>
      <c r="CQ1040" s="43"/>
      <c r="CR1040" s="43"/>
      <c r="CS1040" s="43"/>
      <c r="CT1040" s="43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3"/>
      <c r="DM1040" s="43"/>
      <c r="DN1040" s="43"/>
      <c r="DO1040" s="43"/>
      <c r="DP1040" s="43"/>
    </row>
    <row r="1041" spans="1:125" s="159" customFormat="1" ht="15" customHeight="1">
      <c r="A1041" s="43"/>
      <c r="B1041" s="43"/>
      <c r="C1041" s="43"/>
      <c r="D1041" s="43"/>
      <c r="E1041" s="43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43"/>
      <c r="AA1041" s="43"/>
      <c r="AB1041" s="43"/>
      <c r="AC1041" s="43"/>
      <c r="AD1041" s="43"/>
      <c r="AE1041" s="43"/>
      <c r="AF1041" s="43"/>
      <c r="AG1041" s="43"/>
      <c r="AH1041" s="43"/>
      <c r="AI1041" s="43"/>
      <c r="AJ1041" s="43"/>
      <c r="AK1041" s="43"/>
      <c r="AL1041" s="43"/>
      <c r="AM1041" s="43"/>
      <c r="AN1041" s="43"/>
      <c r="AO1041" s="43"/>
      <c r="AP1041" s="43"/>
      <c r="AQ1041" s="43"/>
      <c r="AR1041" s="43"/>
      <c r="AS1041" s="43"/>
      <c r="AT1041" s="43"/>
      <c r="AU1041" s="43"/>
      <c r="AV1041" s="43"/>
      <c r="AW1041" s="43"/>
      <c r="AX1041" s="43"/>
      <c r="AY1041" s="43"/>
      <c r="AZ1041" s="43"/>
      <c r="BA1041" s="186"/>
      <c r="BB1041" s="43"/>
      <c r="BC1041" s="186"/>
      <c r="BD1041" s="208"/>
      <c r="BE1041" s="43"/>
      <c r="BF1041" s="43"/>
      <c r="BG1041" s="43"/>
      <c r="BH1041" s="43"/>
      <c r="BI1041" s="43"/>
      <c r="BJ1041" s="43"/>
      <c r="BK1041" s="43"/>
      <c r="BL1041" s="43"/>
      <c r="BM1041" s="43"/>
      <c r="BN1041" s="43"/>
      <c r="BO1041" s="43"/>
      <c r="BP1041" s="43"/>
      <c r="BQ1041" s="43"/>
      <c r="BR1041" s="43"/>
      <c r="BS1041" s="43"/>
      <c r="BT1041" s="43"/>
      <c r="BU1041" s="43"/>
      <c r="BV1041" s="43"/>
      <c r="BW1041" s="43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3"/>
      <c r="CK1041" s="43"/>
      <c r="CL1041" s="43"/>
      <c r="CM1041" s="43"/>
      <c r="CN1041" s="43"/>
      <c r="CO1041" s="43"/>
      <c r="CP1041" s="43"/>
      <c r="CQ1041" s="43"/>
      <c r="CR1041" s="43"/>
      <c r="CS1041" s="43"/>
      <c r="CT1041" s="43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3"/>
      <c r="DM1041" s="43"/>
      <c r="DN1041" s="43"/>
      <c r="DO1041" s="43"/>
      <c r="DP1041" s="43"/>
    </row>
    <row r="1042" spans="1:125">
      <c r="DQ1042" s="159"/>
      <c r="DR1042" s="159"/>
      <c r="DS1042" s="159"/>
      <c r="DT1042" s="159"/>
      <c r="DU1042" s="159"/>
    </row>
    <row r="1043" spans="1:125" s="159" customFormat="1" ht="15" customHeight="1">
      <c r="A1043" s="43"/>
      <c r="B1043" s="43"/>
      <c r="C1043" s="43"/>
      <c r="D1043" s="43"/>
      <c r="E1043" s="43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/>
      <c r="AF1043" s="43"/>
      <c r="AG1043" s="43"/>
      <c r="AH1043" s="43"/>
      <c r="AI1043" s="43"/>
      <c r="AJ1043" s="43"/>
      <c r="AK1043" s="43"/>
      <c r="AL1043" s="43"/>
      <c r="AM1043" s="43"/>
      <c r="AN1043" s="43"/>
      <c r="AO1043" s="43"/>
      <c r="AP1043" s="43"/>
      <c r="AQ1043" s="43"/>
      <c r="AR1043" s="43"/>
      <c r="AS1043" s="43"/>
      <c r="AT1043" s="43"/>
      <c r="AU1043" s="43"/>
      <c r="AV1043" s="43"/>
      <c r="AW1043" s="43"/>
      <c r="AX1043" s="43"/>
      <c r="AY1043" s="43"/>
      <c r="AZ1043" s="43"/>
      <c r="BA1043" s="186"/>
      <c r="BB1043" s="43"/>
      <c r="BC1043" s="186"/>
      <c r="BD1043" s="208"/>
      <c r="BE1043" s="43"/>
      <c r="BF1043" s="43"/>
      <c r="BG1043" s="43"/>
      <c r="BH1043" s="43"/>
      <c r="BI1043" s="43"/>
      <c r="BJ1043" s="43"/>
      <c r="BK1043" s="43"/>
      <c r="BL1043" s="43"/>
      <c r="BM1043" s="43"/>
      <c r="BN1043" s="43"/>
      <c r="BO1043" s="43"/>
      <c r="BP1043" s="43"/>
      <c r="BQ1043" s="43"/>
      <c r="BR1043" s="43"/>
      <c r="BS1043" s="43"/>
      <c r="BT1043" s="43"/>
      <c r="BU1043" s="43"/>
      <c r="BV1043" s="43"/>
      <c r="BW1043" s="43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3"/>
      <c r="CK1043" s="43"/>
      <c r="CL1043" s="43"/>
      <c r="CM1043" s="43"/>
      <c r="CN1043" s="43"/>
      <c r="CO1043" s="43"/>
      <c r="CP1043" s="43"/>
      <c r="CQ1043" s="43"/>
      <c r="CR1043" s="43"/>
      <c r="CS1043" s="43"/>
      <c r="CT1043" s="43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3"/>
      <c r="DM1043" s="43"/>
      <c r="DN1043" s="43"/>
      <c r="DO1043" s="43"/>
      <c r="DP1043" s="43"/>
      <c r="DQ1043" s="43"/>
      <c r="DR1043" s="43"/>
      <c r="DS1043" s="43"/>
      <c r="DT1043" s="43"/>
      <c r="DU1043" s="43"/>
    </row>
    <row r="1044" spans="1:125" s="159" customFormat="1" ht="15" customHeight="1">
      <c r="A1044" s="43"/>
      <c r="B1044" s="43"/>
      <c r="C1044" s="43"/>
      <c r="D1044" s="43"/>
      <c r="E1044" s="43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3"/>
      <c r="AM1044" s="43"/>
      <c r="AN1044" s="43"/>
      <c r="AO1044" s="43"/>
      <c r="AP1044" s="43"/>
      <c r="AQ1044" s="43"/>
      <c r="AR1044" s="43"/>
      <c r="AS1044" s="43"/>
      <c r="AT1044" s="43"/>
      <c r="AU1044" s="43"/>
      <c r="AV1044" s="43"/>
      <c r="AW1044" s="43"/>
      <c r="AX1044" s="43"/>
      <c r="AY1044" s="43"/>
      <c r="AZ1044" s="43"/>
      <c r="BA1044" s="186"/>
      <c r="BB1044" s="43"/>
      <c r="BC1044" s="186"/>
      <c r="BD1044" s="208"/>
      <c r="BE1044" s="43"/>
      <c r="BF1044" s="43"/>
      <c r="BG1044" s="43"/>
      <c r="BH1044" s="43"/>
      <c r="BI1044" s="43"/>
      <c r="BJ1044" s="43"/>
      <c r="BK1044" s="43"/>
      <c r="BL1044" s="43"/>
      <c r="BM1044" s="43"/>
      <c r="BN1044" s="43"/>
      <c r="BO1044" s="43"/>
      <c r="BP1044" s="43"/>
      <c r="BQ1044" s="43"/>
      <c r="BR1044" s="43"/>
      <c r="BS1044" s="43"/>
      <c r="BT1044" s="43"/>
      <c r="BU1044" s="43"/>
      <c r="BV1044" s="43"/>
      <c r="BW1044" s="43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3"/>
      <c r="CK1044" s="43"/>
      <c r="CL1044" s="43"/>
      <c r="CM1044" s="43"/>
      <c r="CN1044" s="43"/>
      <c r="CO1044" s="43"/>
      <c r="CP1044" s="43"/>
      <c r="CQ1044" s="43"/>
      <c r="CR1044" s="43"/>
      <c r="CS1044" s="43"/>
      <c r="CT1044" s="43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3"/>
      <c r="DM1044" s="43"/>
      <c r="DN1044" s="43"/>
      <c r="DO1044" s="43"/>
      <c r="DP1044" s="43"/>
    </row>
    <row r="1045" spans="1:125" s="159" customFormat="1" ht="15" customHeight="1">
      <c r="A1045" s="43"/>
      <c r="B1045" s="43"/>
      <c r="C1045" s="43"/>
      <c r="D1045" s="43"/>
      <c r="E1045" s="43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43"/>
      <c r="Q1045" s="43"/>
      <c r="R1045" s="43"/>
      <c r="S1045" s="43"/>
      <c r="T1045" s="43"/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3"/>
      <c r="AM1045" s="43"/>
      <c r="AN1045" s="43"/>
      <c r="AO1045" s="43"/>
      <c r="AP1045" s="43"/>
      <c r="AQ1045" s="43"/>
      <c r="AR1045" s="43"/>
      <c r="AS1045" s="43"/>
      <c r="AT1045" s="43"/>
      <c r="AU1045" s="43"/>
      <c r="AV1045" s="43"/>
      <c r="AW1045" s="43"/>
      <c r="AX1045" s="43"/>
      <c r="AY1045" s="43"/>
      <c r="AZ1045" s="43"/>
      <c r="BA1045" s="186"/>
      <c r="BB1045" s="43"/>
      <c r="BC1045" s="186"/>
      <c r="BD1045" s="208"/>
      <c r="BE1045" s="43"/>
      <c r="BF1045" s="43"/>
      <c r="BG1045" s="43"/>
      <c r="BH1045" s="43"/>
      <c r="BI1045" s="43"/>
      <c r="BJ1045" s="43"/>
      <c r="BK1045" s="43"/>
      <c r="BL1045" s="43"/>
      <c r="BM1045" s="43"/>
      <c r="BN1045" s="43"/>
      <c r="BO1045" s="43"/>
      <c r="BP1045" s="43"/>
      <c r="BQ1045" s="43"/>
      <c r="BR1045" s="43"/>
      <c r="BS1045" s="43"/>
      <c r="BT1045" s="43"/>
      <c r="BU1045" s="43"/>
      <c r="BV1045" s="43"/>
      <c r="BW1045" s="43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3"/>
      <c r="CK1045" s="43"/>
      <c r="CL1045" s="43"/>
      <c r="CM1045" s="43"/>
      <c r="CN1045" s="43"/>
      <c r="CO1045" s="43"/>
      <c r="CP1045" s="43"/>
      <c r="CQ1045" s="43"/>
      <c r="CR1045" s="43"/>
      <c r="CS1045" s="43"/>
      <c r="CT1045" s="43"/>
      <c r="CU1045" s="43"/>
      <c r="CV1045" s="43"/>
      <c r="CW1045" s="43"/>
      <c r="CX1045" s="43"/>
      <c r="CY1045" s="43"/>
      <c r="CZ1045" s="43"/>
      <c r="DA1045" s="43"/>
      <c r="DB1045" s="43"/>
      <c r="DC1045" s="43"/>
      <c r="DD1045" s="43"/>
      <c r="DE1045" s="43"/>
      <c r="DF1045" s="43"/>
      <c r="DG1045" s="43"/>
      <c r="DH1045" s="43"/>
      <c r="DI1045" s="43"/>
      <c r="DJ1045" s="43"/>
      <c r="DK1045" s="43"/>
      <c r="DL1045" s="43"/>
      <c r="DM1045" s="43"/>
      <c r="DN1045" s="43"/>
      <c r="DO1045" s="43"/>
      <c r="DP1045" s="43"/>
    </row>
    <row r="1046" spans="1:125" s="159" customFormat="1" ht="15" customHeight="1">
      <c r="A1046" s="43"/>
      <c r="B1046" s="43"/>
      <c r="C1046" s="43"/>
      <c r="D1046" s="43"/>
      <c r="E1046" s="43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3"/>
      <c r="AM1046" s="43"/>
      <c r="AN1046" s="43"/>
      <c r="AO1046" s="43"/>
      <c r="AP1046" s="43"/>
      <c r="AQ1046" s="43"/>
      <c r="AR1046" s="43"/>
      <c r="AS1046" s="43"/>
      <c r="AT1046" s="43"/>
      <c r="AU1046" s="43"/>
      <c r="AV1046" s="43"/>
      <c r="AW1046" s="43"/>
      <c r="AX1046" s="43"/>
      <c r="AY1046" s="43"/>
      <c r="AZ1046" s="43"/>
      <c r="BA1046" s="186"/>
      <c r="BB1046" s="43"/>
      <c r="BC1046" s="186"/>
      <c r="BD1046" s="208"/>
      <c r="BE1046" s="43"/>
      <c r="BF1046" s="43"/>
      <c r="BG1046" s="43"/>
      <c r="BH1046" s="43"/>
      <c r="BI1046" s="43"/>
      <c r="BJ1046" s="43"/>
      <c r="BK1046" s="43"/>
      <c r="BL1046" s="43"/>
      <c r="BM1046" s="43"/>
      <c r="BN1046" s="43"/>
      <c r="BO1046" s="43"/>
      <c r="BP1046" s="43"/>
      <c r="BQ1046" s="43"/>
      <c r="BR1046" s="43"/>
      <c r="BS1046" s="43"/>
      <c r="BT1046" s="43"/>
      <c r="BU1046" s="43"/>
      <c r="BV1046" s="43"/>
      <c r="BW1046" s="43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3"/>
      <c r="CK1046" s="43"/>
      <c r="CL1046" s="43"/>
      <c r="CM1046" s="43"/>
      <c r="CN1046" s="43"/>
      <c r="CO1046" s="43"/>
      <c r="CP1046" s="43"/>
      <c r="CQ1046" s="43"/>
      <c r="CR1046" s="43"/>
      <c r="CS1046" s="43"/>
      <c r="CT1046" s="43"/>
      <c r="CU1046" s="43"/>
      <c r="CV1046" s="43"/>
      <c r="CW1046" s="43"/>
      <c r="CX1046" s="43"/>
      <c r="CY1046" s="43"/>
      <c r="CZ1046" s="43"/>
      <c r="DA1046" s="43"/>
      <c r="DB1046" s="43"/>
      <c r="DC1046" s="43"/>
      <c r="DD1046" s="43"/>
      <c r="DE1046" s="43"/>
      <c r="DF1046" s="43"/>
      <c r="DG1046" s="43"/>
      <c r="DH1046" s="43"/>
      <c r="DI1046" s="43"/>
      <c r="DJ1046" s="43"/>
      <c r="DK1046" s="43"/>
      <c r="DL1046" s="43"/>
      <c r="DM1046" s="43"/>
      <c r="DN1046" s="43"/>
      <c r="DO1046" s="43"/>
      <c r="DP1046" s="43"/>
    </row>
    <row r="1047" spans="1:125" s="159" customFormat="1" ht="15" customHeight="1">
      <c r="A1047" s="43"/>
      <c r="B1047" s="43"/>
      <c r="C1047" s="43"/>
      <c r="D1047" s="43"/>
      <c r="E1047" s="43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/>
      <c r="AF1047" s="43"/>
      <c r="AG1047" s="43"/>
      <c r="AH1047" s="43"/>
      <c r="AI1047" s="43"/>
      <c r="AJ1047" s="43"/>
      <c r="AK1047" s="43"/>
      <c r="AL1047" s="43"/>
      <c r="AM1047" s="43"/>
      <c r="AN1047" s="43"/>
      <c r="AO1047" s="43"/>
      <c r="AP1047" s="43"/>
      <c r="AQ1047" s="43"/>
      <c r="AR1047" s="43"/>
      <c r="AS1047" s="43"/>
      <c r="AT1047" s="43"/>
      <c r="AU1047" s="43"/>
      <c r="AV1047" s="43"/>
      <c r="AW1047" s="43"/>
      <c r="AX1047" s="43"/>
      <c r="AY1047" s="43"/>
      <c r="AZ1047" s="43"/>
      <c r="BA1047" s="186"/>
      <c r="BB1047" s="43"/>
      <c r="BC1047" s="186"/>
      <c r="BD1047" s="208"/>
      <c r="BE1047" s="43"/>
      <c r="BF1047" s="43"/>
      <c r="BG1047" s="43"/>
      <c r="BH1047" s="43"/>
      <c r="BI1047" s="43"/>
      <c r="BJ1047" s="43"/>
      <c r="BK1047" s="43"/>
      <c r="BL1047" s="43"/>
      <c r="BM1047" s="43"/>
      <c r="BN1047" s="43"/>
      <c r="BO1047" s="43"/>
      <c r="BP1047" s="43"/>
      <c r="BQ1047" s="43"/>
      <c r="BR1047" s="43"/>
      <c r="BS1047" s="43"/>
      <c r="BT1047" s="43"/>
      <c r="BU1047" s="43"/>
      <c r="BV1047" s="43"/>
      <c r="BW1047" s="43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3"/>
      <c r="CK1047" s="43"/>
      <c r="CL1047" s="43"/>
      <c r="CM1047" s="43"/>
      <c r="CN1047" s="43"/>
      <c r="CO1047" s="43"/>
      <c r="CP1047" s="43"/>
      <c r="CQ1047" s="43"/>
      <c r="CR1047" s="43"/>
      <c r="CS1047" s="43"/>
      <c r="CT1047" s="43"/>
      <c r="CU1047" s="43"/>
      <c r="CV1047" s="43"/>
      <c r="CW1047" s="43"/>
      <c r="CX1047" s="43"/>
      <c r="CY1047" s="43"/>
      <c r="CZ1047" s="43"/>
      <c r="DA1047" s="43"/>
      <c r="DB1047" s="43"/>
      <c r="DC1047" s="43"/>
      <c r="DD1047" s="43"/>
      <c r="DE1047" s="43"/>
      <c r="DF1047" s="43"/>
      <c r="DG1047" s="43"/>
      <c r="DH1047" s="43"/>
      <c r="DI1047" s="43"/>
      <c r="DJ1047" s="43"/>
      <c r="DK1047" s="43"/>
      <c r="DL1047" s="43"/>
      <c r="DM1047" s="43"/>
      <c r="DN1047" s="43"/>
      <c r="DO1047" s="43"/>
      <c r="DP1047" s="43"/>
    </row>
    <row r="1048" spans="1:125" s="159" customFormat="1" ht="15" customHeight="1">
      <c r="A1048" s="43"/>
      <c r="B1048" s="43"/>
      <c r="C1048" s="43"/>
      <c r="D1048" s="43"/>
      <c r="E1048" s="43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  <c r="AC1048" s="43"/>
      <c r="AD1048" s="43"/>
      <c r="AE1048" s="43"/>
      <c r="AF1048" s="43"/>
      <c r="AG1048" s="43"/>
      <c r="AH1048" s="43"/>
      <c r="AI1048" s="43"/>
      <c r="AJ1048" s="43"/>
      <c r="AK1048" s="43"/>
      <c r="AL1048" s="43"/>
      <c r="AM1048" s="43"/>
      <c r="AN1048" s="43"/>
      <c r="AO1048" s="43"/>
      <c r="AP1048" s="43"/>
      <c r="AQ1048" s="43"/>
      <c r="AR1048" s="43"/>
      <c r="AS1048" s="43"/>
      <c r="AT1048" s="43"/>
      <c r="AU1048" s="43"/>
      <c r="AV1048" s="43"/>
      <c r="AW1048" s="43"/>
      <c r="AX1048" s="43"/>
      <c r="AY1048" s="43"/>
      <c r="AZ1048" s="43"/>
      <c r="BA1048" s="186"/>
      <c r="BB1048" s="43"/>
      <c r="BC1048" s="186"/>
      <c r="BD1048" s="208"/>
      <c r="BE1048" s="43"/>
      <c r="BF1048" s="43"/>
      <c r="BG1048" s="43"/>
      <c r="BH1048" s="43"/>
      <c r="BI1048" s="43"/>
      <c r="BJ1048" s="43"/>
      <c r="BK1048" s="43"/>
      <c r="BL1048" s="43"/>
      <c r="BM1048" s="43"/>
      <c r="BN1048" s="43"/>
      <c r="BO1048" s="43"/>
      <c r="BP1048" s="43"/>
      <c r="BQ1048" s="43"/>
      <c r="BR1048" s="43"/>
      <c r="BS1048" s="43"/>
      <c r="BT1048" s="43"/>
      <c r="BU1048" s="43"/>
      <c r="BV1048" s="43"/>
      <c r="BW1048" s="43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3"/>
      <c r="CK1048" s="43"/>
      <c r="CL1048" s="43"/>
      <c r="CM1048" s="43"/>
      <c r="CN1048" s="43"/>
      <c r="CO1048" s="43"/>
      <c r="CP1048" s="43"/>
      <c r="CQ1048" s="43"/>
      <c r="CR1048" s="43"/>
      <c r="CS1048" s="43"/>
      <c r="CT1048" s="43"/>
      <c r="CU1048" s="43"/>
      <c r="CV1048" s="43"/>
      <c r="CW1048" s="43"/>
      <c r="CX1048" s="43"/>
      <c r="CY1048" s="43"/>
      <c r="CZ1048" s="43"/>
      <c r="DA1048" s="43"/>
      <c r="DB1048" s="43"/>
      <c r="DC1048" s="43"/>
      <c r="DD1048" s="43"/>
      <c r="DE1048" s="43"/>
      <c r="DF1048" s="43"/>
      <c r="DG1048" s="43"/>
      <c r="DH1048" s="43"/>
      <c r="DI1048" s="43"/>
      <c r="DJ1048" s="43"/>
      <c r="DK1048" s="43"/>
      <c r="DL1048" s="43"/>
      <c r="DM1048" s="43"/>
      <c r="DN1048" s="43"/>
      <c r="DO1048" s="43"/>
      <c r="DP1048" s="43"/>
    </row>
    <row r="1049" spans="1:125" s="159" customFormat="1" ht="15" customHeight="1">
      <c r="A1049" s="43"/>
      <c r="B1049" s="43"/>
      <c r="C1049" s="43"/>
      <c r="D1049" s="43"/>
      <c r="E1049" s="43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43"/>
      <c r="AA1049" s="43"/>
      <c r="AB1049" s="43"/>
      <c r="AC1049" s="43"/>
      <c r="AD1049" s="43"/>
      <c r="AE1049" s="43"/>
      <c r="AF1049" s="43"/>
      <c r="AG1049" s="43"/>
      <c r="AH1049" s="43"/>
      <c r="AI1049" s="43"/>
      <c r="AJ1049" s="43"/>
      <c r="AK1049" s="43"/>
      <c r="AL1049" s="43"/>
      <c r="AM1049" s="43"/>
      <c r="AN1049" s="43"/>
      <c r="AO1049" s="43"/>
      <c r="AP1049" s="43"/>
      <c r="AQ1049" s="43"/>
      <c r="AR1049" s="43"/>
      <c r="AS1049" s="43"/>
      <c r="AT1049" s="43"/>
      <c r="AU1049" s="43"/>
      <c r="AV1049" s="43"/>
      <c r="AW1049" s="43"/>
      <c r="AX1049" s="43"/>
      <c r="AY1049" s="43"/>
      <c r="AZ1049" s="43"/>
      <c r="BA1049" s="186"/>
      <c r="BB1049" s="43"/>
      <c r="BC1049" s="186"/>
      <c r="BD1049" s="208"/>
      <c r="BE1049" s="43"/>
      <c r="BF1049" s="43"/>
      <c r="BG1049" s="43"/>
      <c r="BH1049" s="43"/>
      <c r="BI1049" s="43"/>
      <c r="BJ1049" s="43"/>
      <c r="BK1049" s="43"/>
      <c r="BL1049" s="43"/>
      <c r="BM1049" s="43"/>
      <c r="BN1049" s="43"/>
      <c r="BO1049" s="43"/>
      <c r="BP1049" s="43"/>
      <c r="BQ1049" s="43"/>
      <c r="BR1049" s="43"/>
      <c r="BS1049" s="43"/>
      <c r="BT1049" s="43"/>
      <c r="BU1049" s="43"/>
      <c r="BV1049" s="43"/>
      <c r="BW1049" s="43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3"/>
      <c r="CK1049" s="43"/>
      <c r="CL1049" s="43"/>
      <c r="CM1049" s="43"/>
      <c r="CN1049" s="43"/>
      <c r="CO1049" s="43"/>
      <c r="CP1049" s="43"/>
      <c r="CQ1049" s="43"/>
      <c r="CR1049" s="43"/>
      <c r="CS1049" s="43"/>
      <c r="CT1049" s="43"/>
      <c r="CU1049" s="43"/>
      <c r="CV1049" s="43"/>
      <c r="CW1049" s="43"/>
      <c r="CX1049" s="43"/>
      <c r="CY1049" s="43"/>
      <c r="CZ1049" s="43"/>
      <c r="DA1049" s="43"/>
      <c r="DB1049" s="43"/>
      <c r="DC1049" s="43"/>
      <c r="DD1049" s="43"/>
      <c r="DE1049" s="43"/>
      <c r="DF1049" s="43"/>
      <c r="DG1049" s="43"/>
      <c r="DH1049" s="43"/>
      <c r="DI1049" s="43"/>
      <c r="DJ1049" s="43"/>
      <c r="DK1049" s="43"/>
      <c r="DL1049" s="43"/>
      <c r="DM1049" s="43"/>
      <c r="DN1049" s="43"/>
      <c r="DO1049" s="43"/>
      <c r="DP1049" s="43"/>
    </row>
    <row r="1050" spans="1:125" s="159" customFormat="1" ht="15" customHeight="1">
      <c r="A1050" s="43"/>
      <c r="B1050" s="43"/>
      <c r="C1050" s="43"/>
      <c r="D1050" s="43"/>
      <c r="E1050" s="43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  <c r="W1050" s="43"/>
      <c r="X1050" s="43"/>
      <c r="Y1050" s="43"/>
      <c r="Z1050" s="43"/>
      <c r="AA1050" s="43"/>
      <c r="AB1050" s="43"/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3"/>
      <c r="AM1050" s="43"/>
      <c r="AN1050" s="43"/>
      <c r="AO1050" s="43"/>
      <c r="AP1050" s="43"/>
      <c r="AQ1050" s="43"/>
      <c r="AR1050" s="43"/>
      <c r="AS1050" s="43"/>
      <c r="AT1050" s="43"/>
      <c r="AU1050" s="43"/>
      <c r="AV1050" s="43"/>
      <c r="AW1050" s="43"/>
      <c r="AX1050" s="43"/>
      <c r="AY1050" s="43"/>
      <c r="AZ1050" s="43"/>
      <c r="BA1050" s="186"/>
      <c r="BB1050" s="43"/>
      <c r="BC1050" s="186"/>
      <c r="BD1050" s="208"/>
      <c r="BE1050" s="43"/>
      <c r="BF1050" s="43"/>
      <c r="BG1050" s="43"/>
      <c r="BH1050" s="43"/>
      <c r="BI1050" s="43"/>
      <c r="BJ1050" s="43"/>
      <c r="BK1050" s="43"/>
      <c r="BL1050" s="43"/>
      <c r="BM1050" s="43"/>
      <c r="BN1050" s="43"/>
      <c r="BO1050" s="43"/>
      <c r="BP1050" s="43"/>
      <c r="BQ1050" s="43"/>
      <c r="BR1050" s="43"/>
      <c r="BS1050" s="43"/>
      <c r="BT1050" s="43"/>
      <c r="BU1050" s="43"/>
      <c r="BV1050" s="43"/>
      <c r="BW1050" s="43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3"/>
      <c r="CK1050" s="43"/>
      <c r="CL1050" s="43"/>
      <c r="CM1050" s="43"/>
      <c r="CN1050" s="43"/>
      <c r="CO1050" s="43"/>
      <c r="CP1050" s="43"/>
      <c r="CQ1050" s="43"/>
      <c r="CR1050" s="43"/>
      <c r="CS1050" s="43"/>
      <c r="CT1050" s="43"/>
      <c r="CU1050" s="43"/>
      <c r="CV1050" s="43"/>
      <c r="CW1050" s="43"/>
      <c r="CX1050" s="43"/>
      <c r="CY1050" s="43"/>
      <c r="CZ1050" s="43"/>
      <c r="DA1050" s="43"/>
      <c r="DB1050" s="43"/>
      <c r="DC1050" s="43"/>
      <c r="DD1050" s="43"/>
      <c r="DE1050" s="43"/>
      <c r="DF1050" s="43"/>
      <c r="DG1050" s="43"/>
      <c r="DH1050" s="43"/>
      <c r="DI1050" s="43"/>
      <c r="DJ1050" s="43"/>
      <c r="DK1050" s="43"/>
      <c r="DL1050" s="43"/>
      <c r="DM1050" s="43"/>
      <c r="DN1050" s="43"/>
      <c r="DO1050" s="43"/>
      <c r="DP1050" s="43"/>
    </row>
    <row r="1051" spans="1:125" s="159" customFormat="1" ht="15" customHeight="1">
      <c r="A1051" s="43"/>
      <c r="B1051" s="43"/>
      <c r="C1051" s="43"/>
      <c r="D1051" s="43"/>
      <c r="E1051" s="43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43"/>
      <c r="Q1051" s="43"/>
      <c r="R1051" s="43"/>
      <c r="S1051" s="43"/>
      <c r="T1051" s="43"/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/>
      <c r="AF1051" s="43"/>
      <c r="AG1051" s="43"/>
      <c r="AH1051" s="43"/>
      <c r="AI1051" s="43"/>
      <c r="AJ1051" s="43"/>
      <c r="AK1051" s="43"/>
      <c r="AL1051" s="43"/>
      <c r="AM1051" s="43"/>
      <c r="AN1051" s="43"/>
      <c r="AO1051" s="43"/>
      <c r="AP1051" s="43"/>
      <c r="AQ1051" s="43"/>
      <c r="AR1051" s="43"/>
      <c r="AS1051" s="43"/>
      <c r="AT1051" s="43"/>
      <c r="AU1051" s="43"/>
      <c r="AV1051" s="43"/>
      <c r="AW1051" s="43"/>
      <c r="AX1051" s="43"/>
      <c r="AY1051" s="43"/>
      <c r="AZ1051" s="43"/>
      <c r="BA1051" s="186"/>
      <c r="BB1051" s="43"/>
      <c r="BC1051" s="186"/>
      <c r="BD1051" s="208"/>
      <c r="BE1051" s="43"/>
      <c r="BF1051" s="43"/>
      <c r="BG1051" s="43"/>
      <c r="BH1051" s="43"/>
      <c r="BI1051" s="43"/>
      <c r="BJ1051" s="43"/>
      <c r="BK1051" s="43"/>
      <c r="BL1051" s="43"/>
      <c r="BM1051" s="43"/>
      <c r="BN1051" s="43"/>
      <c r="BO1051" s="43"/>
      <c r="BP1051" s="43"/>
      <c r="BQ1051" s="43"/>
      <c r="BR1051" s="43"/>
      <c r="BS1051" s="43"/>
      <c r="BT1051" s="43"/>
      <c r="BU1051" s="43"/>
      <c r="BV1051" s="43"/>
      <c r="BW1051" s="43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3"/>
      <c r="CK1051" s="43"/>
      <c r="CL1051" s="43"/>
      <c r="CM1051" s="43"/>
      <c r="CN1051" s="43"/>
      <c r="CO1051" s="43"/>
      <c r="CP1051" s="43"/>
      <c r="CQ1051" s="43"/>
      <c r="CR1051" s="43"/>
      <c r="CS1051" s="43"/>
      <c r="CT1051" s="43"/>
      <c r="CU1051" s="43"/>
      <c r="CV1051" s="43"/>
      <c r="CW1051" s="43"/>
      <c r="CX1051" s="43"/>
      <c r="CY1051" s="43"/>
      <c r="CZ1051" s="43"/>
      <c r="DA1051" s="43"/>
      <c r="DB1051" s="43"/>
      <c r="DC1051" s="43"/>
      <c r="DD1051" s="43"/>
      <c r="DE1051" s="43"/>
      <c r="DF1051" s="43"/>
      <c r="DG1051" s="43"/>
      <c r="DH1051" s="43"/>
      <c r="DI1051" s="43"/>
      <c r="DJ1051" s="43"/>
      <c r="DK1051" s="43"/>
      <c r="DL1051" s="43"/>
      <c r="DM1051" s="43"/>
      <c r="DN1051" s="43"/>
      <c r="DO1051" s="43"/>
      <c r="DP1051" s="43"/>
    </row>
    <row r="1052" spans="1:125" s="159" customFormat="1" ht="15" customHeight="1">
      <c r="A1052" s="43"/>
      <c r="B1052" s="43"/>
      <c r="C1052" s="43"/>
      <c r="D1052" s="43"/>
      <c r="E1052" s="43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3"/>
      <c r="AM1052" s="43"/>
      <c r="AN1052" s="43"/>
      <c r="AO1052" s="43"/>
      <c r="AP1052" s="43"/>
      <c r="AQ1052" s="43"/>
      <c r="AR1052" s="43"/>
      <c r="AS1052" s="43"/>
      <c r="AT1052" s="43"/>
      <c r="AU1052" s="43"/>
      <c r="AV1052" s="43"/>
      <c r="AW1052" s="43"/>
      <c r="AX1052" s="43"/>
      <c r="AY1052" s="43"/>
      <c r="AZ1052" s="43"/>
      <c r="BA1052" s="186"/>
      <c r="BB1052" s="43"/>
      <c r="BC1052" s="186"/>
      <c r="BD1052" s="208"/>
      <c r="BE1052" s="43"/>
      <c r="BF1052" s="43"/>
      <c r="BG1052" s="43"/>
      <c r="BH1052" s="43"/>
      <c r="BI1052" s="43"/>
      <c r="BJ1052" s="43"/>
      <c r="BK1052" s="43"/>
      <c r="BL1052" s="43"/>
      <c r="BM1052" s="43"/>
      <c r="BN1052" s="43"/>
      <c r="BO1052" s="43"/>
      <c r="BP1052" s="43"/>
      <c r="BQ1052" s="43"/>
      <c r="BR1052" s="43"/>
      <c r="BS1052" s="43"/>
      <c r="BT1052" s="43"/>
      <c r="BU1052" s="43"/>
      <c r="BV1052" s="43"/>
      <c r="BW1052" s="43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3"/>
      <c r="CK1052" s="43"/>
      <c r="CL1052" s="43"/>
      <c r="CM1052" s="43"/>
      <c r="CN1052" s="43"/>
      <c r="CO1052" s="43"/>
      <c r="CP1052" s="43"/>
      <c r="CQ1052" s="43"/>
      <c r="CR1052" s="43"/>
      <c r="CS1052" s="43"/>
      <c r="CT1052" s="43"/>
      <c r="CU1052" s="43"/>
      <c r="CV1052" s="43"/>
      <c r="CW1052" s="43"/>
      <c r="CX1052" s="43"/>
      <c r="CY1052" s="43"/>
      <c r="CZ1052" s="43"/>
      <c r="DA1052" s="43"/>
      <c r="DB1052" s="43"/>
      <c r="DC1052" s="43"/>
      <c r="DD1052" s="43"/>
      <c r="DE1052" s="43"/>
      <c r="DF1052" s="43"/>
      <c r="DG1052" s="43"/>
      <c r="DH1052" s="43"/>
      <c r="DI1052" s="43"/>
      <c r="DJ1052" s="43"/>
      <c r="DK1052" s="43"/>
      <c r="DL1052" s="43"/>
      <c r="DM1052" s="43"/>
      <c r="DN1052" s="43"/>
      <c r="DO1052" s="43"/>
      <c r="DP1052" s="43"/>
    </row>
    <row r="1053" spans="1:125" s="159" customFormat="1" ht="15" customHeight="1">
      <c r="A1053" s="43"/>
      <c r="B1053" s="43"/>
      <c r="C1053" s="43"/>
      <c r="D1053" s="43"/>
      <c r="E1053" s="43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43"/>
      <c r="AA1053" s="43"/>
      <c r="AB1053" s="43"/>
      <c r="AC1053" s="43"/>
      <c r="AD1053" s="43"/>
      <c r="AE1053" s="43"/>
      <c r="AF1053" s="43"/>
      <c r="AG1053" s="43"/>
      <c r="AH1053" s="43"/>
      <c r="AI1053" s="43"/>
      <c r="AJ1053" s="43"/>
      <c r="AK1053" s="43"/>
      <c r="AL1053" s="43"/>
      <c r="AM1053" s="43"/>
      <c r="AN1053" s="43"/>
      <c r="AO1053" s="43"/>
      <c r="AP1053" s="43"/>
      <c r="AQ1053" s="43"/>
      <c r="AR1053" s="43"/>
      <c r="AS1053" s="43"/>
      <c r="AT1053" s="43"/>
      <c r="AU1053" s="43"/>
      <c r="AV1053" s="43"/>
      <c r="AW1053" s="43"/>
      <c r="AX1053" s="43"/>
      <c r="AY1053" s="43"/>
      <c r="AZ1053" s="43"/>
      <c r="BA1053" s="186"/>
      <c r="BB1053" s="43"/>
      <c r="BC1053" s="186"/>
      <c r="BD1053" s="208"/>
      <c r="BE1053" s="43"/>
      <c r="BF1053" s="43"/>
      <c r="BG1053" s="43"/>
      <c r="BH1053" s="43"/>
      <c r="BI1053" s="43"/>
      <c r="BJ1053" s="43"/>
      <c r="BK1053" s="43"/>
      <c r="BL1053" s="43"/>
      <c r="BM1053" s="43"/>
      <c r="BN1053" s="43"/>
      <c r="BO1053" s="43"/>
      <c r="BP1053" s="43"/>
      <c r="BQ1053" s="43"/>
      <c r="BR1053" s="43"/>
      <c r="BS1053" s="43"/>
      <c r="BT1053" s="43"/>
      <c r="BU1053" s="43"/>
      <c r="BV1053" s="43"/>
      <c r="BW1053" s="43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3"/>
      <c r="CK1053" s="43"/>
      <c r="CL1053" s="43"/>
      <c r="CM1053" s="43"/>
      <c r="CN1053" s="43"/>
      <c r="CO1053" s="43"/>
      <c r="CP1053" s="43"/>
      <c r="CQ1053" s="43"/>
      <c r="CR1053" s="43"/>
      <c r="CS1053" s="43"/>
      <c r="CT1053" s="43"/>
      <c r="CU1053" s="43"/>
      <c r="CV1053" s="43"/>
      <c r="CW1053" s="43"/>
      <c r="CX1053" s="43"/>
      <c r="CY1053" s="43"/>
      <c r="CZ1053" s="43"/>
      <c r="DA1053" s="43"/>
      <c r="DB1053" s="43"/>
      <c r="DC1053" s="43"/>
      <c r="DD1053" s="43"/>
      <c r="DE1053" s="43"/>
      <c r="DF1053" s="43"/>
      <c r="DG1053" s="43"/>
      <c r="DH1053" s="43"/>
      <c r="DI1053" s="43"/>
      <c r="DJ1053" s="43"/>
      <c r="DK1053" s="43"/>
      <c r="DL1053" s="43"/>
      <c r="DM1053" s="43"/>
      <c r="DN1053" s="43"/>
      <c r="DO1053" s="43"/>
      <c r="DP1053" s="43"/>
    </row>
    <row r="1054" spans="1:125" s="159" customFormat="1" ht="15" customHeight="1">
      <c r="A1054" s="43"/>
      <c r="B1054" s="43"/>
      <c r="C1054" s="43"/>
      <c r="D1054" s="43"/>
      <c r="E1054" s="43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W1054" s="43"/>
      <c r="X1054" s="43"/>
      <c r="Y1054" s="43"/>
      <c r="Z1054" s="43"/>
      <c r="AA1054" s="43"/>
      <c r="AB1054" s="43"/>
      <c r="AC1054" s="43"/>
      <c r="AD1054" s="43"/>
      <c r="AE1054" s="43"/>
      <c r="AF1054" s="43"/>
      <c r="AG1054" s="43"/>
      <c r="AH1054" s="43"/>
      <c r="AI1054" s="43"/>
      <c r="AJ1054" s="43"/>
      <c r="AK1054" s="43"/>
      <c r="AL1054" s="43"/>
      <c r="AM1054" s="43"/>
      <c r="AN1054" s="43"/>
      <c r="AO1054" s="43"/>
      <c r="AP1054" s="43"/>
      <c r="AQ1054" s="43"/>
      <c r="AR1054" s="43"/>
      <c r="AS1054" s="43"/>
      <c r="AT1054" s="43"/>
      <c r="AU1054" s="43"/>
      <c r="AV1054" s="43"/>
      <c r="AW1054" s="43"/>
      <c r="AX1054" s="43"/>
      <c r="AY1054" s="43"/>
      <c r="AZ1054" s="43"/>
      <c r="BA1054" s="186"/>
      <c r="BB1054" s="43"/>
      <c r="BC1054" s="186"/>
      <c r="BD1054" s="208"/>
      <c r="BE1054" s="43"/>
      <c r="BF1054" s="43"/>
      <c r="BG1054" s="43"/>
      <c r="BH1054" s="43"/>
      <c r="BI1054" s="43"/>
      <c r="BJ1054" s="43"/>
      <c r="BK1054" s="43"/>
      <c r="BL1054" s="43"/>
      <c r="BM1054" s="43"/>
      <c r="BN1054" s="43"/>
      <c r="BO1054" s="43"/>
      <c r="BP1054" s="43"/>
      <c r="BQ1054" s="43"/>
      <c r="BR1054" s="43"/>
      <c r="BS1054" s="43"/>
      <c r="BT1054" s="43"/>
      <c r="BU1054" s="43"/>
      <c r="BV1054" s="43"/>
      <c r="BW1054" s="43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3"/>
      <c r="CK1054" s="43"/>
      <c r="CL1054" s="43"/>
      <c r="CM1054" s="43"/>
      <c r="CN1054" s="43"/>
      <c r="CO1054" s="43"/>
      <c r="CP1054" s="43"/>
      <c r="CQ1054" s="43"/>
      <c r="CR1054" s="43"/>
      <c r="CS1054" s="43"/>
      <c r="CT1054" s="43"/>
      <c r="CU1054" s="43"/>
      <c r="CV1054" s="43"/>
      <c r="CW1054" s="43"/>
      <c r="CX1054" s="43"/>
      <c r="CY1054" s="43"/>
      <c r="CZ1054" s="43"/>
      <c r="DA1054" s="43"/>
      <c r="DB1054" s="43"/>
      <c r="DC1054" s="43"/>
      <c r="DD1054" s="43"/>
      <c r="DE1054" s="43"/>
      <c r="DF1054" s="43"/>
      <c r="DG1054" s="43"/>
      <c r="DH1054" s="43"/>
      <c r="DI1054" s="43"/>
      <c r="DJ1054" s="43"/>
      <c r="DK1054" s="43"/>
      <c r="DL1054" s="43"/>
      <c r="DM1054" s="43"/>
      <c r="DN1054" s="43"/>
      <c r="DO1054" s="43"/>
      <c r="DP1054" s="43"/>
    </row>
    <row r="1055" spans="1:125" s="159" customFormat="1" ht="15" customHeight="1">
      <c r="A1055" s="43"/>
      <c r="B1055" s="43"/>
      <c r="C1055" s="43"/>
      <c r="D1055" s="43"/>
      <c r="E1055" s="43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43"/>
      <c r="Q1055" s="43"/>
      <c r="R1055" s="43"/>
      <c r="S1055" s="43"/>
      <c r="T1055" s="43"/>
      <c r="U1055" s="43"/>
      <c r="V1055" s="43"/>
      <c r="W1055" s="43"/>
      <c r="X1055" s="43"/>
      <c r="Y1055" s="43"/>
      <c r="Z1055" s="43"/>
      <c r="AA1055" s="43"/>
      <c r="AB1055" s="43"/>
      <c r="AC1055" s="43"/>
      <c r="AD1055" s="43"/>
      <c r="AE1055" s="43"/>
      <c r="AF1055" s="43"/>
      <c r="AG1055" s="43"/>
      <c r="AH1055" s="43"/>
      <c r="AI1055" s="43"/>
      <c r="AJ1055" s="43"/>
      <c r="AK1055" s="43"/>
      <c r="AL1055" s="43"/>
      <c r="AM1055" s="43"/>
      <c r="AN1055" s="43"/>
      <c r="AO1055" s="43"/>
      <c r="AP1055" s="43"/>
      <c r="AQ1055" s="43"/>
      <c r="AR1055" s="43"/>
      <c r="AS1055" s="43"/>
      <c r="AT1055" s="43"/>
      <c r="AU1055" s="43"/>
      <c r="AV1055" s="43"/>
      <c r="AW1055" s="43"/>
      <c r="AX1055" s="43"/>
      <c r="AY1055" s="43"/>
      <c r="AZ1055" s="43"/>
      <c r="BA1055" s="186"/>
      <c r="BB1055" s="43"/>
      <c r="BC1055" s="186"/>
      <c r="BD1055" s="208"/>
      <c r="BE1055" s="43"/>
      <c r="BF1055" s="43"/>
      <c r="BG1055" s="43"/>
      <c r="BH1055" s="43"/>
      <c r="BI1055" s="43"/>
      <c r="BJ1055" s="43"/>
      <c r="BK1055" s="43"/>
      <c r="BL1055" s="43"/>
      <c r="BM1055" s="43"/>
      <c r="BN1055" s="43"/>
      <c r="BO1055" s="43"/>
      <c r="BP1055" s="43"/>
      <c r="BQ1055" s="43"/>
      <c r="BR1055" s="43"/>
      <c r="BS1055" s="43"/>
      <c r="BT1055" s="43"/>
      <c r="BU1055" s="43"/>
      <c r="BV1055" s="43"/>
      <c r="BW1055" s="43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3"/>
      <c r="CK1055" s="43"/>
      <c r="CL1055" s="43"/>
      <c r="CM1055" s="43"/>
      <c r="CN1055" s="43"/>
      <c r="CO1055" s="43"/>
      <c r="CP1055" s="43"/>
      <c r="CQ1055" s="43"/>
      <c r="CR1055" s="43"/>
      <c r="CS1055" s="43"/>
      <c r="CT1055" s="43"/>
      <c r="CU1055" s="43"/>
      <c r="CV1055" s="43"/>
      <c r="CW1055" s="43"/>
      <c r="CX1055" s="43"/>
      <c r="CY1055" s="43"/>
      <c r="CZ1055" s="43"/>
      <c r="DA1055" s="43"/>
      <c r="DB1055" s="43"/>
      <c r="DC1055" s="43"/>
      <c r="DD1055" s="43"/>
      <c r="DE1055" s="43"/>
      <c r="DF1055" s="43"/>
      <c r="DG1055" s="43"/>
      <c r="DH1055" s="43"/>
      <c r="DI1055" s="43"/>
      <c r="DJ1055" s="43"/>
      <c r="DK1055" s="43"/>
      <c r="DL1055" s="43"/>
      <c r="DM1055" s="43"/>
      <c r="DN1055" s="43"/>
      <c r="DO1055" s="43"/>
      <c r="DP1055" s="43"/>
    </row>
    <row r="1056" spans="1:125" s="159" customFormat="1" ht="15" customHeight="1">
      <c r="A1056" s="43"/>
      <c r="B1056" s="43"/>
      <c r="C1056" s="43"/>
      <c r="D1056" s="43"/>
      <c r="E1056" s="43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W1056" s="43"/>
      <c r="X1056" s="43"/>
      <c r="Y1056" s="43"/>
      <c r="Z1056" s="43"/>
      <c r="AA1056" s="43"/>
      <c r="AB1056" s="43"/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3"/>
      <c r="AM1056" s="43"/>
      <c r="AN1056" s="43"/>
      <c r="AO1056" s="43"/>
      <c r="AP1056" s="43"/>
      <c r="AQ1056" s="43"/>
      <c r="AR1056" s="43"/>
      <c r="AS1056" s="43"/>
      <c r="AT1056" s="43"/>
      <c r="AU1056" s="43"/>
      <c r="AV1056" s="43"/>
      <c r="AW1056" s="43"/>
      <c r="AX1056" s="43"/>
      <c r="AY1056" s="43"/>
      <c r="AZ1056" s="43"/>
      <c r="BA1056" s="186"/>
      <c r="BB1056" s="43"/>
      <c r="BC1056" s="186"/>
      <c r="BD1056" s="208"/>
      <c r="BE1056" s="43"/>
      <c r="BF1056" s="43"/>
      <c r="BG1056" s="43"/>
      <c r="BH1056" s="43"/>
      <c r="BI1056" s="43"/>
      <c r="BJ1056" s="43"/>
      <c r="BK1056" s="43"/>
      <c r="BL1056" s="43"/>
      <c r="BM1056" s="43"/>
      <c r="BN1056" s="43"/>
      <c r="BO1056" s="43"/>
      <c r="BP1056" s="43"/>
      <c r="BQ1056" s="43"/>
      <c r="BR1056" s="43"/>
      <c r="BS1056" s="43"/>
      <c r="BT1056" s="43"/>
      <c r="BU1056" s="43"/>
      <c r="BV1056" s="43"/>
      <c r="BW1056" s="43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3"/>
      <c r="CK1056" s="43"/>
      <c r="CL1056" s="43"/>
      <c r="CM1056" s="43"/>
      <c r="CN1056" s="43"/>
      <c r="CO1056" s="43"/>
      <c r="CP1056" s="43"/>
      <c r="CQ1056" s="43"/>
      <c r="CR1056" s="43"/>
      <c r="CS1056" s="43"/>
      <c r="CT1056" s="43"/>
      <c r="CU1056" s="43"/>
      <c r="CV1056" s="43"/>
      <c r="CW1056" s="43"/>
      <c r="CX1056" s="43"/>
      <c r="CY1056" s="43"/>
      <c r="CZ1056" s="43"/>
      <c r="DA1056" s="43"/>
      <c r="DB1056" s="43"/>
      <c r="DC1056" s="43"/>
      <c r="DD1056" s="43"/>
      <c r="DE1056" s="43"/>
      <c r="DF1056" s="43"/>
      <c r="DG1056" s="43"/>
      <c r="DH1056" s="43"/>
      <c r="DI1056" s="43"/>
      <c r="DJ1056" s="43"/>
      <c r="DK1056" s="43"/>
      <c r="DL1056" s="43"/>
      <c r="DM1056" s="43"/>
      <c r="DN1056" s="43"/>
      <c r="DO1056" s="43"/>
      <c r="DP1056" s="43"/>
    </row>
    <row r="1057" spans="1:125" s="159" customFormat="1" ht="15" customHeight="1">
      <c r="A1057" s="43"/>
      <c r="B1057" s="43"/>
      <c r="C1057" s="43"/>
      <c r="D1057" s="43"/>
      <c r="E1057" s="43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43"/>
      <c r="AA1057" s="43"/>
      <c r="AB1057" s="43"/>
      <c r="AC1057" s="43"/>
      <c r="AD1057" s="43"/>
      <c r="AE1057" s="43"/>
      <c r="AF1057" s="43"/>
      <c r="AG1057" s="43"/>
      <c r="AH1057" s="43"/>
      <c r="AI1057" s="43"/>
      <c r="AJ1057" s="43"/>
      <c r="AK1057" s="43"/>
      <c r="AL1057" s="43"/>
      <c r="AM1057" s="43"/>
      <c r="AN1057" s="43"/>
      <c r="AO1057" s="43"/>
      <c r="AP1057" s="43"/>
      <c r="AQ1057" s="43"/>
      <c r="AR1057" s="43"/>
      <c r="AS1057" s="43"/>
      <c r="AT1057" s="43"/>
      <c r="AU1057" s="43"/>
      <c r="AV1057" s="43"/>
      <c r="AW1057" s="43"/>
      <c r="AX1057" s="43"/>
      <c r="AY1057" s="43"/>
      <c r="AZ1057" s="43"/>
      <c r="BA1057" s="186"/>
      <c r="BB1057" s="43"/>
      <c r="BC1057" s="186"/>
      <c r="BD1057" s="208"/>
      <c r="BE1057" s="43"/>
      <c r="BF1057" s="43"/>
      <c r="BG1057" s="43"/>
      <c r="BH1057" s="43"/>
      <c r="BI1057" s="43"/>
      <c r="BJ1057" s="43"/>
      <c r="BK1057" s="43"/>
      <c r="BL1057" s="43"/>
      <c r="BM1057" s="43"/>
      <c r="BN1057" s="43"/>
      <c r="BO1057" s="43"/>
      <c r="BP1057" s="43"/>
      <c r="BQ1057" s="43"/>
      <c r="BR1057" s="43"/>
      <c r="BS1057" s="43"/>
      <c r="BT1057" s="43"/>
      <c r="BU1057" s="43"/>
      <c r="BV1057" s="43"/>
      <c r="BW1057" s="43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3"/>
      <c r="CK1057" s="43"/>
      <c r="CL1057" s="43"/>
      <c r="CM1057" s="43"/>
      <c r="CN1057" s="43"/>
      <c r="CO1057" s="43"/>
      <c r="CP1057" s="43"/>
      <c r="CQ1057" s="43"/>
      <c r="CR1057" s="43"/>
      <c r="CS1057" s="43"/>
      <c r="CT1057" s="43"/>
      <c r="CU1057" s="43"/>
      <c r="CV1057" s="43"/>
      <c r="CW1057" s="43"/>
      <c r="CX1057" s="43"/>
      <c r="CY1057" s="43"/>
      <c r="CZ1057" s="43"/>
      <c r="DA1057" s="43"/>
      <c r="DB1057" s="43"/>
      <c r="DC1057" s="43"/>
      <c r="DD1057" s="43"/>
      <c r="DE1057" s="43"/>
      <c r="DF1057" s="43"/>
      <c r="DG1057" s="43"/>
      <c r="DH1057" s="43"/>
      <c r="DI1057" s="43"/>
      <c r="DJ1057" s="43"/>
      <c r="DK1057" s="43"/>
      <c r="DL1057" s="43"/>
      <c r="DM1057" s="43"/>
      <c r="DN1057" s="43"/>
      <c r="DO1057" s="43"/>
      <c r="DP1057" s="43"/>
    </row>
    <row r="1058" spans="1:125" s="159" customFormat="1" ht="15" customHeight="1">
      <c r="A1058" s="43"/>
      <c r="B1058" s="43"/>
      <c r="C1058" s="43"/>
      <c r="D1058" s="43"/>
      <c r="E1058" s="43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3"/>
      <c r="AM1058" s="43"/>
      <c r="AN1058" s="43"/>
      <c r="AO1058" s="43"/>
      <c r="AP1058" s="43"/>
      <c r="AQ1058" s="43"/>
      <c r="AR1058" s="43"/>
      <c r="AS1058" s="43"/>
      <c r="AT1058" s="43"/>
      <c r="AU1058" s="43"/>
      <c r="AV1058" s="43"/>
      <c r="AW1058" s="43"/>
      <c r="AX1058" s="43"/>
      <c r="AY1058" s="43"/>
      <c r="AZ1058" s="43"/>
      <c r="BA1058" s="186"/>
      <c r="BB1058" s="43"/>
      <c r="BC1058" s="186"/>
      <c r="BD1058" s="208"/>
      <c r="BE1058" s="43"/>
      <c r="BF1058" s="43"/>
      <c r="BG1058" s="43"/>
      <c r="BH1058" s="43"/>
      <c r="BI1058" s="43"/>
      <c r="BJ1058" s="43"/>
      <c r="BK1058" s="43"/>
      <c r="BL1058" s="43"/>
      <c r="BM1058" s="43"/>
      <c r="BN1058" s="43"/>
      <c r="BO1058" s="43"/>
      <c r="BP1058" s="43"/>
      <c r="BQ1058" s="43"/>
      <c r="BR1058" s="43"/>
      <c r="BS1058" s="43"/>
      <c r="BT1058" s="43"/>
      <c r="BU1058" s="43"/>
      <c r="BV1058" s="43"/>
      <c r="BW1058" s="43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3"/>
      <c r="CK1058" s="43"/>
      <c r="CL1058" s="43"/>
      <c r="CM1058" s="43"/>
      <c r="CN1058" s="43"/>
      <c r="CO1058" s="43"/>
      <c r="CP1058" s="43"/>
      <c r="CQ1058" s="43"/>
      <c r="CR1058" s="43"/>
      <c r="CS1058" s="43"/>
      <c r="CT1058" s="43"/>
      <c r="CU1058" s="43"/>
      <c r="CV1058" s="43"/>
      <c r="CW1058" s="43"/>
      <c r="CX1058" s="43"/>
      <c r="CY1058" s="43"/>
      <c r="CZ1058" s="43"/>
      <c r="DA1058" s="43"/>
      <c r="DB1058" s="43"/>
      <c r="DC1058" s="43"/>
      <c r="DD1058" s="43"/>
      <c r="DE1058" s="43"/>
      <c r="DF1058" s="43"/>
      <c r="DG1058" s="43"/>
      <c r="DH1058" s="43"/>
      <c r="DI1058" s="43"/>
      <c r="DJ1058" s="43"/>
      <c r="DK1058" s="43"/>
      <c r="DL1058" s="43"/>
      <c r="DM1058" s="43"/>
      <c r="DN1058" s="43"/>
      <c r="DO1058" s="43"/>
      <c r="DP1058" s="43"/>
    </row>
    <row r="1059" spans="1:125" s="159" customFormat="1" ht="15" customHeight="1">
      <c r="A1059" s="43"/>
      <c r="B1059" s="43"/>
      <c r="C1059" s="43"/>
      <c r="D1059" s="43"/>
      <c r="E1059" s="43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43"/>
      <c r="Q1059" s="43"/>
      <c r="R1059" s="43"/>
      <c r="S1059" s="43"/>
      <c r="T1059" s="43"/>
      <c r="U1059" s="43"/>
      <c r="V1059" s="43"/>
      <c r="W1059" s="43"/>
      <c r="X1059" s="43"/>
      <c r="Y1059" s="43"/>
      <c r="Z1059" s="43"/>
      <c r="AA1059" s="43"/>
      <c r="AB1059" s="43"/>
      <c r="AC1059" s="43"/>
      <c r="AD1059" s="43"/>
      <c r="AE1059" s="43"/>
      <c r="AF1059" s="43"/>
      <c r="AG1059" s="43"/>
      <c r="AH1059" s="43"/>
      <c r="AI1059" s="43"/>
      <c r="AJ1059" s="43"/>
      <c r="AK1059" s="43"/>
      <c r="AL1059" s="43"/>
      <c r="AM1059" s="43"/>
      <c r="AN1059" s="43"/>
      <c r="AO1059" s="43"/>
      <c r="AP1059" s="43"/>
      <c r="AQ1059" s="43"/>
      <c r="AR1059" s="43"/>
      <c r="AS1059" s="43"/>
      <c r="AT1059" s="43"/>
      <c r="AU1059" s="43"/>
      <c r="AV1059" s="43"/>
      <c r="AW1059" s="43"/>
      <c r="AX1059" s="43"/>
      <c r="AY1059" s="43"/>
      <c r="AZ1059" s="43"/>
      <c r="BA1059" s="186"/>
      <c r="BB1059" s="43"/>
      <c r="BC1059" s="186"/>
      <c r="BD1059" s="208"/>
      <c r="BE1059" s="43"/>
      <c r="BF1059" s="43"/>
      <c r="BG1059" s="43"/>
      <c r="BH1059" s="43"/>
      <c r="BI1059" s="43"/>
      <c r="BJ1059" s="43"/>
      <c r="BK1059" s="43"/>
      <c r="BL1059" s="43"/>
      <c r="BM1059" s="43"/>
      <c r="BN1059" s="43"/>
      <c r="BO1059" s="43"/>
      <c r="BP1059" s="43"/>
      <c r="BQ1059" s="43"/>
      <c r="BR1059" s="43"/>
      <c r="BS1059" s="43"/>
      <c r="BT1059" s="43"/>
      <c r="BU1059" s="43"/>
      <c r="BV1059" s="43"/>
      <c r="BW1059" s="43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3"/>
      <c r="CK1059" s="43"/>
      <c r="CL1059" s="43"/>
      <c r="CM1059" s="43"/>
      <c r="CN1059" s="43"/>
      <c r="CO1059" s="43"/>
      <c r="CP1059" s="43"/>
      <c r="CQ1059" s="43"/>
      <c r="CR1059" s="43"/>
      <c r="CS1059" s="43"/>
      <c r="CT1059" s="43"/>
      <c r="CU1059" s="43"/>
      <c r="CV1059" s="43"/>
      <c r="CW1059" s="43"/>
      <c r="CX1059" s="43"/>
      <c r="CY1059" s="43"/>
      <c r="CZ1059" s="43"/>
      <c r="DA1059" s="43"/>
      <c r="DB1059" s="43"/>
      <c r="DC1059" s="43"/>
      <c r="DD1059" s="43"/>
      <c r="DE1059" s="43"/>
      <c r="DF1059" s="43"/>
      <c r="DG1059" s="43"/>
      <c r="DH1059" s="43"/>
      <c r="DI1059" s="43"/>
      <c r="DJ1059" s="43"/>
      <c r="DK1059" s="43"/>
      <c r="DL1059" s="43"/>
      <c r="DM1059" s="43"/>
      <c r="DN1059" s="43"/>
      <c r="DO1059" s="43"/>
      <c r="DP1059" s="43"/>
    </row>
    <row r="1060" spans="1:125" s="159" customFormat="1" ht="15" customHeight="1">
      <c r="A1060" s="43"/>
      <c r="B1060" s="43"/>
      <c r="C1060" s="43"/>
      <c r="D1060" s="43"/>
      <c r="E1060" s="43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43"/>
      <c r="X1060" s="43"/>
      <c r="Y1060" s="43"/>
      <c r="Z1060" s="43"/>
      <c r="AA1060" s="43"/>
      <c r="AB1060" s="43"/>
      <c r="AC1060" s="43"/>
      <c r="AD1060" s="43"/>
      <c r="AE1060" s="43"/>
      <c r="AF1060" s="43"/>
      <c r="AG1060" s="43"/>
      <c r="AH1060" s="43"/>
      <c r="AI1060" s="43"/>
      <c r="AJ1060" s="43"/>
      <c r="AK1060" s="43"/>
      <c r="AL1060" s="43"/>
      <c r="AM1060" s="43"/>
      <c r="AN1060" s="43"/>
      <c r="AO1060" s="43"/>
      <c r="AP1060" s="43"/>
      <c r="AQ1060" s="43"/>
      <c r="AR1060" s="43"/>
      <c r="AS1060" s="43"/>
      <c r="AT1060" s="43"/>
      <c r="AU1060" s="43"/>
      <c r="AV1060" s="43"/>
      <c r="AW1060" s="43"/>
      <c r="AX1060" s="43"/>
      <c r="AY1060" s="43"/>
      <c r="AZ1060" s="43"/>
      <c r="BA1060" s="186"/>
      <c r="BB1060" s="43"/>
      <c r="BC1060" s="186"/>
      <c r="BD1060" s="208"/>
      <c r="BE1060" s="43"/>
      <c r="BF1060" s="43"/>
      <c r="BG1060" s="43"/>
      <c r="BH1060" s="43"/>
      <c r="BI1060" s="43"/>
      <c r="BJ1060" s="43"/>
      <c r="BK1060" s="43"/>
      <c r="BL1060" s="43"/>
      <c r="BM1060" s="43"/>
      <c r="BN1060" s="43"/>
      <c r="BO1060" s="43"/>
      <c r="BP1060" s="43"/>
      <c r="BQ1060" s="43"/>
      <c r="BR1060" s="43"/>
      <c r="BS1060" s="43"/>
      <c r="BT1060" s="43"/>
      <c r="BU1060" s="43"/>
      <c r="BV1060" s="43"/>
      <c r="BW1060" s="43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3"/>
      <c r="CK1060" s="43"/>
      <c r="CL1060" s="43"/>
      <c r="CM1060" s="43"/>
      <c r="CN1060" s="43"/>
      <c r="CO1060" s="43"/>
      <c r="CP1060" s="43"/>
      <c r="CQ1060" s="43"/>
      <c r="CR1060" s="43"/>
      <c r="CS1060" s="43"/>
      <c r="CT1060" s="43"/>
      <c r="CU1060" s="43"/>
      <c r="CV1060" s="43"/>
      <c r="CW1060" s="43"/>
      <c r="CX1060" s="43"/>
      <c r="CY1060" s="43"/>
      <c r="CZ1060" s="43"/>
      <c r="DA1060" s="43"/>
      <c r="DB1060" s="43"/>
      <c r="DC1060" s="43"/>
      <c r="DD1060" s="43"/>
      <c r="DE1060" s="43"/>
      <c r="DF1060" s="43"/>
      <c r="DG1060" s="43"/>
      <c r="DH1060" s="43"/>
      <c r="DI1060" s="43"/>
      <c r="DJ1060" s="43"/>
      <c r="DK1060" s="43"/>
      <c r="DL1060" s="43"/>
      <c r="DM1060" s="43"/>
      <c r="DN1060" s="43"/>
      <c r="DO1060" s="43"/>
      <c r="DP1060" s="43"/>
    </row>
    <row r="1061" spans="1:125">
      <c r="DQ1061" s="159"/>
      <c r="DR1061" s="159"/>
      <c r="DS1061" s="159"/>
      <c r="DT1061" s="159"/>
      <c r="DU1061" s="159"/>
    </row>
    <row r="1063" spans="1:125" s="159" customFormat="1" ht="15" customHeight="1">
      <c r="A1063" s="43"/>
      <c r="B1063" s="43"/>
      <c r="C1063" s="43"/>
      <c r="D1063" s="43"/>
      <c r="E1063" s="43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43"/>
      <c r="Q1063" s="43"/>
      <c r="R1063" s="43"/>
      <c r="S1063" s="43"/>
      <c r="T1063" s="43"/>
      <c r="U1063" s="43"/>
      <c r="V1063" s="43"/>
      <c r="W1063" s="43"/>
      <c r="X1063" s="43"/>
      <c r="Y1063" s="43"/>
      <c r="Z1063" s="43"/>
      <c r="AA1063" s="43"/>
      <c r="AB1063" s="43"/>
      <c r="AC1063" s="43"/>
      <c r="AD1063" s="43"/>
      <c r="AE1063" s="43"/>
      <c r="AF1063" s="43"/>
      <c r="AG1063" s="43"/>
      <c r="AH1063" s="43"/>
      <c r="AI1063" s="43"/>
      <c r="AJ1063" s="43"/>
      <c r="AK1063" s="43"/>
      <c r="AL1063" s="43"/>
      <c r="AM1063" s="43"/>
      <c r="AN1063" s="43"/>
      <c r="AO1063" s="43"/>
      <c r="AP1063" s="43"/>
      <c r="AQ1063" s="43"/>
      <c r="AR1063" s="43"/>
      <c r="AS1063" s="43"/>
      <c r="AT1063" s="43"/>
      <c r="AU1063" s="43"/>
      <c r="AV1063" s="43"/>
      <c r="AW1063" s="43"/>
      <c r="AX1063" s="43"/>
      <c r="AY1063" s="43"/>
      <c r="AZ1063" s="43"/>
      <c r="BA1063" s="186"/>
      <c r="BB1063" s="43"/>
      <c r="BC1063" s="186"/>
      <c r="BD1063" s="208"/>
      <c r="BE1063" s="43"/>
      <c r="BF1063" s="43"/>
      <c r="BG1063" s="43"/>
      <c r="BH1063" s="43"/>
      <c r="BI1063" s="43"/>
      <c r="BJ1063" s="43"/>
      <c r="BK1063" s="43"/>
      <c r="BL1063" s="43"/>
      <c r="BM1063" s="43"/>
      <c r="BN1063" s="43"/>
      <c r="BO1063" s="43"/>
      <c r="BP1063" s="43"/>
      <c r="BQ1063" s="43"/>
      <c r="BR1063" s="43"/>
      <c r="BS1063" s="43"/>
      <c r="BT1063" s="43"/>
      <c r="BU1063" s="43"/>
      <c r="BV1063" s="43"/>
      <c r="BW1063" s="43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3"/>
      <c r="CK1063" s="43"/>
      <c r="CL1063" s="43"/>
      <c r="CM1063" s="43"/>
      <c r="CN1063" s="43"/>
      <c r="CO1063" s="43"/>
      <c r="CP1063" s="43"/>
      <c r="CQ1063" s="43"/>
      <c r="CR1063" s="43"/>
      <c r="CS1063" s="43"/>
      <c r="CT1063" s="43"/>
      <c r="CU1063" s="43"/>
      <c r="CV1063" s="43"/>
      <c r="CW1063" s="43"/>
      <c r="CX1063" s="43"/>
      <c r="CY1063" s="43"/>
      <c r="CZ1063" s="43"/>
      <c r="DA1063" s="43"/>
      <c r="DB1063" s="43"/>
      <c r="DC1063" s="43"/>
      <c r="DD1063" s="43"/>
      <c r="DE1063" s="43"/>
      <c r="DF1063" s="43"/>
      <c r="DG1063" s="43"/>
      <c r="DH1063" s="43"/>
      <c r="DI1063" s="43"/>
      <c r="DJ1063" s="43"/>
      <c r="DK1063" s="43"/>
      <c r="DL1063" s="43"/>
      <c r="DM1063" s="43"/>
      <c r="DN1063" s="43"/>
      <c r="DO1063" s="43"/>
      <c r="DP1063" s="43"/>
      <c r="DQ1063" s="43"/>
      <c r="DR1063" s="43"/>
      <c r="DS1063" s="43"/>
      <c r="DT1063" s="43"/>
      <c r="DU1063" s="43"/>
    </row>
    <row r="1064" spans="1:125">
      <c r="DQ1064" s="159"/>
      <c r="DR1064" s="159"/>
      <c r="DS1064" s="159"/>
      <c r="DT1064" s="159"/>
      <c r="DU1064" s="159"/>
    </row>
    <row r="1082" spans="1:125" s="159" customFormat="1" ht="15" customHeight="1">
      <c r="A1082" s="43"/>
      <c r="B1082" s="43"/>
      <c r="C1082" s="43"/>
      <c r="D1082" s="43"/>
      <c r="E1082" s="43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/>
      <c r="AF1082" s="43"/>
      <c r="AG1082" s="43"/>
      <c r="AH1082" s="43"/>
      <c r="AI1082" s="43"/>
      <c r="AJ1082" s="43"/>
      <c r="AK1082" s="43"/>
      <c r="AL1082" s="43"/>
      <c r="AM1082" s="43"/>
      <c r="AN1082" s="43"/>
      <c r="AO1082" s="43"/>
      <c r="AP1082" s="43"/>
      <c r="AQ1082" s="43"/>
      <c r="AR1082" s="43"/>
      <c r="AS1082" s="43"/>
      <c r="AT1082" s="43"/>
      <c r="AU1082" s="43"/>
      <c r="AV1082" s="43"/>
      <c r="AW1082" s="43"/>
      <c r="AX1082" s="43"/>
      <c r="AY1082" s="43"/>
      <c r="AZ1082" s="43"/>
      <c r="BA1082" s="186"/>
      <c r="BB1082" s="43"/>
      <c r="BC1082" s="186"/>
      <c r="BD1082" s="208"/>
      <c r="BE1082" s="43"/>
      <c r="BF1082" s="43"/>
      <c r="BG1082" s="43"/>
      <c r="BH1082" s="43"/>
      <c r="BI1082" s="43"/>
      <c r="BJ1082" s="43"/>
      <c r="BK1082" s="43"/>
      <c r="BL1082" s="43"/>
      <c r="BM1082" s="43"/>
      <c r="BN1082" s="43"/>
      <c r="BO1082" s="43"/>
      <c r="BP1082" s="43"/>
      <c r="BQ1082" s="43"/>
      <c r="BR1082" s="43"/>
      <c r="BS1082" s="43"/>
      <c r="BT1082" s="43"/>
      <c r="BU1082" s="43"/>
      <c r="BV1082" s="43"/>
      <c r="BW1082" s="43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3"/>
      <c r="CK1082" s="43"/>
      <c r="CL1082" s="43"/>
      <c r="CM1082" s="43"/>
      <c r="CN1082" s="43"/>
      <c r="CO1082" s="43"/>
      <c r="CP1082" s="43"/>
      <c r="CQ1082" s="43"/>
      <c r="CR1082" s="43"/>
      <c r="CS1082" s="43"/>
      <c r="CT1082" s="43"/>
      <c r="CU1082" s="43"/>
      <c r="CV1082" s="43"/>
      <c r="CW1082" s="43"/>
      <c r="CX1082" s="43"/>
      <c r="CY1082" s="43"/>
      <c r="CZ1082" s="43"/>
      <c r="DA1082" s="43"/>
      <c r="DB1082" s="43"/>
      <c r="DC1082" s="43"/>
      <c r="DD1082" s="43"/>
      <c r="DE1082" s="43"/>
      <c r="DF1082" s="43"/>
      <c r="DG1082" s="43"/>
      <c r="DH1082" s="43"/>
      <c r="DI1082" s="43"/>
      <c r="DJ1082" s="43"/>
      <c r="DK1082" s="43"/>
      <c r="DL1082" s="43"/>
      <c r="DM1082" s="43"/>
      <c r="DN1082" s="43"/>
      <c r="DO1082" s="43"/>
      <c r="DP1082" s="43"/>
      <c r="DQ1082" s="43"/>
      <c r="DR1082" s="43"/>
      <c r="DS1082" s="43"/>
      <c r="DT1082" s="43"/>
      <c r="DU1082" s="43"/>
    </row>
    <row r="1083" spans="1:125" s="159" customFormat="1" ht="15" customHeight="1">
      <c r="A1083" s="43"/>
      <c r="B1083" s="43"/>
      <c r="C1083" s="43"/>
      <c r="D1083" s="43"/>
      <c r="E1083" s="43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43"/>
      <c r="AA1083" s="43"/>
      <c r="AB1083" s="43"/>
      <c r="AC1083" s="43"/>
      <c r="AD1083" s="43"/>
      <c r="AE1083" s="43"/>
      <c r="AF1083" s="43"/>
      <c r="AG1083" s="43"/>
      <c r="AH1083" s="43"/>
      <c r="AI1083" s="43"/>
      <c r="AJ1083" s="43"/>
      <c r="AK1083" s="43"/>
      <c r="AL1083" s="43"/>
      <c r="AM1083" s="43"/>
      <c r="AN1083" s="43"/>
      <c r="AO1083" s="43"/>
      <c r="AP1083" s="43"/>
      <c r="AQ1083" s="43"/>
      <c r="AR1083" s="43"/>
      <c r="AS1083" s="43"/>
      <c r="AT1083" s="43"/>
      <c r="AU1083" s="43"/>
      <c r="AV1083" s="43"/>
      <c r="AW1083" s="43"/>
      <c r="AX1083" s="43"/>
      <c r="AY1083" s="43"/>
      <c r="AZ1083" s="43"/>
      <c r="BA1083" s="186"/>
      <c r="BB1083" s="43"/>
      <c r="BC1083" s="186"/>
      <c r="BD1083" s="208"/>
      <c r="BE1083" s="43"/>
      <c r="BF1083" s="43"/>
      <c r="BG1083" s="43"/>
      <c r="BH1083" s="43"/>
      <c r="BI1083" s="43"/>
      <c r="BJ1083" s="43"/>
      <c r="BK1083" s="43"/>
      <c r="BL1083" s="43"/>
      <c r="BM1083" s="43"/>
      <c r="BN1083" s="43"/>
      <c r="BO1083" s="43"/>
      <c r="BP1083" s="43"/>
      <c r="BQ1083" s="43"/>
      <c r="BR1083" s="43"/>
      <c r="BS1083" s="43"/>
      <c r="BT1083" s="43"/>
      <c r="BU1083" s="43"/>
      <c r="BV1083" s="43"/>
      <c r="BW1083" s="43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3"/>
      <c r="CK1083" s="43"/>
      <c r="CL1083" s="43"/>
      <c r="CM1083" s="43"/>
      <c r="CN1083" s="43"/>
      <c r="CO1083" s="43"/>
      <c r="CP1083" s="43"/>
      <c r="CQ1083" s="43"/>
      <c r="CR1083" s="43"/>
      <c r="CS1083" s="43"/>
      <c r="CT1083" s="43"/>
      <c r="CU1083" s="43"/>
      <c r="CV1083" s="43"/>
      <c r="CW1083" s="43"/>
      <c r="CX1083" s="43"/>
      <c r="CY1083" s="43"/>
      <c r="CZ1083" s="43"/>
      <c r="DA1083" s="43"/>
      <c r="DB1083" s="43"/>
      <c r="DC1083" s="43"/>
      <c r="DD1083" s="43"/>
      <c r="DE1083" s="43"/>
      <c r="DF1083" s="43"/>
      <c r="DG1083" s="43"/>
      <c r="DH1083" s="43"/>
      <c r="DI1083" s="43"/>
      <c r="DJ1083" s="43"/>
      <c r="DK1083" s="43"/>
      <c r="DL1083" s="43"/>
      <c r="DM1083" s="43"/>
      <c r="DN1083" s="43"/>
      <c r="DO1083" s="43"/>
      <c r="DP1083" s="43"/>
    </row>
    <row r="1084" spans="1:125" s="159" customFormat="1" ht="15" customHeight="1">
      <c r="A1084" s="43"/>
      <c r="B1084" s="43"/>
      <c r="C1084" s="43"/>
      <c r="D1084" s="43"/>
      <c r="E1084" s="43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3"/>
      <c r="AM1084" s="43"/>
      <c r="AN1084" s="43"/>
      <c r="AO1084" s="43"/>
      <c r="AP1084" s="43"/>
      <c r="AQ1084" s="43"/>
      <c r="AR1084" s="43"/>
      <c r="AS1084" s="43"/>
      <c r="AT1084" s="43"/>
      <c r="AU1084" s="43"/>
      <c r="AV1084" s="43"/>
      <c r="AW1084" s="43"/>
      <c r="AX1084" s="43"/>
      <c r="AY1084" s="43"/>
      <c r="AZ1084" s="43"/>
      <c r="BA1084" s="186"/>
      <c r="BB1084" s="43"/>
      <c r="BC1084" s="186"/>
      <c r="BD1084" s="208"/>
      <c r="BE1084" s="43"/>
      <c r="BF1084" s="43"/>
      <c r="BG1084" s="43"/>
      <c r="BH1084" s="43"/>
      <c r="BI1084" s="43"/>
      <c r="BJ1084" s="43"/>
      <c r="BK1084" s="43"/>
      <c r="BL1084" s="43"/>
      <c r="BM1084" s="43"/>
      <c r="BN1084" s="43"/>
      <c r="BO1084" s="43"/>
      <c r="BP1084" s="43"/>
      <c r="BQ1084" s="43"/>
      <c r="BR1084" s="43"/>
      <c r="BS1084" s="43"/>
      <c r="BT1084" s="43"/>
      <c r="BU1084" s="43"/>
      <c r="BV1084" s="43"/>
      <c r="BW1084" s="43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3"/>
      <c r="CK1084" s="43"/>
      <c r="CL1084" s="43"/>
      <c r="CM1084" s="43"/>
      <c r="CN1084" s="43"/>
      <c r="CO1084" s="43"/>
      <c r="CP1084" s="43"/>
      <c r="CQ1084" s="43"/>
      <c r="CR1084" s="43"/>
      <c r="CS1084" s="43"/>
      <c r="CT1084" s="43"/>
      <c r="CU1084" s="43"/>
      <c r="CV1084" s="43"/>
      <c r="CW1084" s="43"/>
      <c r="CX1084" s="43"/>
      <c r="CY1084" s="43"/>
      <c r="CZ1084" s="43"/>
      <c r="DA1084" s="43"/>
      <c r="DB1084" s="43"/>
      <c r="DC1084" s="43"/>
      <c r="DD1084" s="43"/>
      <c r="DE1084" s="43"/>
      <c r="DF1084" s="43"/>
      <c r="DG1084" s="43"/>
      <c r="DH1084" s="43"/>
      <c r="DI1084" s="43"/>
      <c r="DJ1084" s="43"/>
      <c r="DK1084" s="43"/>
      <c r="DL1084" s="43"/>
      <c r="DM1084" s="43"/>
      <c r="DN1084" s="43"/>
      <c r="DO1084" s="43"/>
      <c r="DP1084" s="43"/>
    </row>
    <row r="1085" spans="1:125" s="159" customFormat="1" ht="15" customHeight="1">
      <c r="A1085" s="43"/>
      <c r="B1085" s="43"/>
      <c r="C1085" s="43"/>
      <c r="D1085" s="43"/>
      <c r="E1085" s="43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/>
      <c r="AF1085" s="43"/>
      <c r="AG1085" s="43"/>
      <c r="AH1085" s="43"/>
      <c r="AI1085" s="43"/>
      <c r="AJ1085" s="43"/>
      <c r="AK1085" s="43"/>
      <c r="AL1085" s="43"/>
      <c r="AM1085" s="43"/>
      <c r="AN1085" s="43"/>
      <c r="AO1085" s="43"/>
      <c r="AP1085" s="43"/>
      <c r="AQ1085" s="43"/>
      <c r="AR1085" s="43"/>
      <c r="AS1085" s="43"/>
      <c r="AT1085" s="43"/>
      <c r="AU1085" s="43"/>
      <c r="AV1085" s="43"/>
      <c r="AW1085" s="43"/>
      <c r="AX1085" s="43"/>
      <c r="AY1085" s="43"/>
      <c r="AZ1085" s="43"/>
      <c r="BA1085" s="186"/>
      <c r="BB1085" s="43"/>
      <c r="BC1085" s="186"/>
      <c r="BD1085" s="208"/>
      <c r="BE1085" s="43"/>
      <c r="BF1085" s="43"/>
      <c r="BG1085" s="43"/>
      <c r="BH1085" s="43"/>
      <c r="BI1085" s="43"/>
      <c r="BJ1085" s="43"/>
      <c r="BK1085" s="43"/>
      <c r="BL1085" s="43"/>
      <c r="BM1085" s="43"/>
      <c r="BN1085" s="43"/>
      <c r="BO1085" s="43"/>
      <c r="BP1085" s="43"/>
      <c r="BQ1085" s="43"/>
      <c r="BR1085" s="43"/>
      <c r="BS1085" s="43"/>
      <c r="BT1085" s="43"/>
      <c r="BU1085" s="43"/>
      <c r="BV1085" s="43"/>
      <c r="BW1085" s="43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3"/>
      <c r="CK1085" s="43"/>
      <c r="CL1085" s="43"/>
      <c r="CM1085" s="43"/>
      <c r="CN1085" s="43"/>
      <c r="CO1085" s="43"/>
      <c r="CP1085" s="43"/>
      <c r="CQ1085" s="43"/>
      <c r="CR1085" s="43"/>
      <c r="CS1085" s="43"/>
      <c r="CT1085" s="43"/>
      <c r="CU1085" s="43"/>
      <c r="CV1085" s="43"/>
      <c r="CW1085" s="43"/>
      <c r="CX1085" s="43"/>
      <c r="CY1085" s="43"/>
      <c r="CZ1085" s="43"/>
      <c r="DA1085" s="43"/>
      <c r="DB1085" s="43"/>
      <c r="DC1085" s="43"/>
      <c r="DD1085" s="43"/>
      <c r="DE1085" s="43"/>
      <c r="DF1085" s="43"/>
      <c r="DG1085" s="43"/>
      <c r="DH1085" s="43"/>
      <c r="DI1085" s="43"/>
      <c r="DJ1085" s="43"/>
      <c r="DK1085" s="43"/>
      <c r="DL1085" s="43"/>
      <c r="DM1085" s="43"/>
      <c r="DN1085" s="43"/>
      <c r="DO1085" s="43"/>
      <c r="DP1085" s="43"/>
    </row>
    <row r="1086" spans="1:125" s="159" customFormat="1" ht="15" customHeight="1">
      <c r="A1086" s="43"/>
      <c r="B1086" s="43"/>
      <c r="C1086" s="43"/>
      <c r="D1086" s="43"/>
      <c r="E1086" s="43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  <c r="AC1086" s="43"/>
      <c r="AD1086" s="43"/>
      <c r="AE1086" s="43"/>
      <c r="AF1086" s="43"/>
      <c r="AG1086" s="43"/>
      <c r="AH1086" s="43"/>
      <c r="AI1086" s="43"/>
      <c r="AJ1086" s="43"/>
      <c r="AK1086" s="43"/>
      <c r="AL1086" s="43"/>
      <c r="AM1086" s="43"/>
      <c r="AN1086" s="43"/>
      <c r="AO1086" s="43"/>
      <c r="AP1086" s="43"/>
      <c r="AQ1086" s="43"/>
      <c r="AR1086" s="43"/>
      <c r="AS1086" s="43"/>
      <c r="AT1086" s="43"/>
      <c r="AU1086" s="43"/>
      <c r="AV1086" s="43"/>
      <c r="AW1086" s="43"/>
      <c r="AX1086" s="43"/>
      <c r="AY1086" s="43"/>
      <c r="AZ1086" s="43"/>
      <c r="BA1086" s="186"/>
      <c r="BB1086" s="43"/>
      <c r="BC1086" s="186"/>
      <c r="BD1086" s="208"/>
      <c r="BE1086" s="43"/>
      <c r="BF1086" s="43"/>
      <c r="BG1086" s="43"/>
      <c r="BH1086" s="43"/>
      <c r="BI1086" s="43"/>
      <c r="BJ1086" s="43"/>
      <c r="BK1086" s="43"/>
      <c r="BL1086" s="43"/>
      <c r="BM1086" s="43"/>
      <c r="BN1086" s="43"/>
      <c r="BO1086" s="43"/>
      <c r="BP1086" s="43"/>
      <c r="BQ1086" s="43"/>
      <c r="BR1086" s="43"/>
      <c r="BS1086" s="43"/>
      <c r="BT1086" s="43"/>
      <c r="BU1086" s="43"/>
      <c r="BV1086" s="43"/>
      <c r="BW1086" s="43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3"/>
      <c r="CK1086" s="43"/>
      <c r="CL1086" s="43"/>
      <c r="CM1086" s="43"/>
      <c r="CN1086" s="43"/>
      <c r="CO1086" s="43"/>
      <c r="CP1086" s="43"/>
      <c r="CQ1086" s="43"/>
      <c r="CR1086" s="43"/>
      <c r="CS1086" s="43"/>
      <c r="CT1086" s="43"/>
      <c r="CU1086" s="43"/>
      <c r="CV1086" s="43"/>
      <c r="CW1086" s="43"/>
      <c r="CX1086" s="43"/>
      <c r="CY1086" s="43"/>
      <c r="CZ1086" s="43"/>
      <c r="DA1086" s="43"/>
      <c r="DB1086" s="43"/>
      <c r="DC1086" s="43"/>
      <c r="DD1086" s="43"/>
      <c r="DE1086" s="43"/>
      <c r="DF1086" s="43"/>
      <c r="DG1086" s="43"/>
      <c r="DH1086" s="43"/>
      <c r="DI1086" s="43"/>
      <c r="DJ1086" s="43"/>
      <c r="DK1086" s="43"/>
      <c r="DL1086" s="43"/>
      <c r="DM1086" s="43"/>
      <c r="DN1086" s="43"/>
      <c r="DO1086" s="43"/>
      <c r="DP1086" s="43"/>
    </row>
    <row r="1087" spans="1:125">
      <c r="DQ1087" s="159"/>
      <c r="DR1087" s="159"/>
      <c r="DS1087" s="159"/>
      <c r="DT1087" s="159"/>
      <c r="DU1087" s="159"/>
    </row>
    <row r="1089" spans="1:125" s="159" customFormat="1" ht="15" customHeight="1">
      <c r="A1089" s="43"/>
      <c r="B1089" s="43"/>
      <c r="C1089" s="43"/>
      <c r="D1089" s="43"/>
      <c r="E1089" s="43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/>
      <c r="AF1089" s="43"/>
      <c r="AG1089" s="43"/>
      <c r="AH1089" s="43"/>
      <c r="AI1089" s="43"/>
      <c r="AJ1089" s="43"/>
      <c r="AK1089" s="43"/>
      <c r="AL1089" s="43"/>
      <c r="AM1089" s="43"/>
      <c r="AN1089" s="43"/>
      <c r="AO1089" s="43"/>
      <c r="AP1089" s="43"/>
      <c r="AQ1089" s="43"/>
      <c r="AR1089" s="43"/>
      <c r="AS1089" s="43"/>
      <c r="AT1089" s="43"/>
      <c r="AU1089" s="43"/>
      <c r="AV1089" s="43"/>
      <c r="AW1089" s="43"/>
      <c r="AX1089" s="43"/>
      <c r="AY1089" s="43"/>
      <c r="AZ1089" s="43"/>
      <c r="BA1089" s="186"/>
      <c r="BB1089" s="43"/>
      <c r="BC1089" s="186"/>
      <c r="BD1089" s="208"/>
      <c r="BE1089" s="43"/>
      <c r="BF1089" s="43"/>
      <c r="BG1089" s="43"/>
      <c r="BH1089" s="43"/>
      <c r="BI1089" s="43"/>
      <c r="BJ1089" s="43"/>
      <c r="BK1089" s="43"/>
      <c r="BL1089" s="43"/>
      <c r="BM1089" s="43"/>
      <c r="BN1089" s="43"/>
      <c r="BO1089" s="43"/>
      <c r="BP1089" s="43"/>
      <c r="BQ1089" s="43"/>
      <c r="BR1089" s="43"/>
      <c r="BS1089" s="43"/>
      <c r="BT1089" s="43"/>
      <c r="BU1089" s="43"/>
      <c r="BV1089" s="43"/>
      <c r="BW1089" s="43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3"/>
      <c r="CK1089" s="43"/>
      <c r="CL1089" s="43"/>
      <c r="CM1089" s="43"/>
      <c r="CN1089" s="43"/>
      <c r="CO1089" s="43"/>
      <c r="CP1089" s="43"/>
      <c r="CQ1089" s="43"/>
      <c r="CR1089" s="43"/>
      <c r="CS1089" s="43"/>
      <c r="CT1089" s="43"/>
      <c r="CU1089" s="43"/>
      <c r="CV1089" s="43"/>
      <c r="CW1089" s="43"/>
      <c r="CX1089" s="43"/>
      <c r="CY1089" s="43"/>
      <c r="CZ1089" s="43"/>
      <c r="DA1089" s="43"/>
      <c r="DB1089" s="43"/>
      <c r="DC1089" s="43"/>
      <c r="DD1089" s="43"/>
      <c r="DE1089" s="43"/>
      <c r="DF1089" s="43"/>
      <c r="DG1089" s="43"/>
      <c r="DH1089" s="43"/>
      <c r="DI1089" s="43"/>
      <c r="DJ1089" s="43"/>
      <c r="DK1089" s="43"/>
      <c r="DL1089" s="43"/>
      <c r="DM1089" s="43"/>
      <c r="DN1089" s="43"/>
      <c r="DO1089" s="43"/>
      <c r="DP1089" s="43"/>
      <c r="DQ1089" s="43"/>
      <c r="DR1089" s="43"/>
      <c r="DS1089" s="43"/>
      <c r="DT1089" s="43"/>
      <c r="DU1089" s="43"/>
    </row>
    <row r="1090" spans="1:125" s="159" customFormat="1" ht="15" customHeight="1">
      <c r="A1090" s="43"/>
      <c r="B1090" s="43"/>
      <c r="C1090" s="43"/>
      <c r="D1090" s="43"/>
      <c r="E1090" s="43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3"/>
      <c r="AM1090" s="43"/>
      <c r="AN1090" s="43"/>
      <c r="AO1090" s="43"/>
      <c r="AP1090" s="43"/>
      <c r="AQ1090" s="43"/>
      <c r="AR1090" s="43"/>
      <c r="AS1090" s="43"/>
      <c r="AT1090" s="43"/>
      <c r="AU1090" s="43"/>
      <c r="AV1090" s="43"/>
      <c r="AW1090" s="43"/>
      <c r="AX1090" s="43"/>
      <c r="AY1090" s="43"/>
      <c r="AZ1090" s="43"/>
      <c r="BA1090" s="186"/>
      <c r="BB1090" s="43"/>
      <c r="BC1090" s="186"/>
      <c r="BD1090" s="208"/>
      <c r="BE1090" s="43"/>
      <c r="BF1090" s="43"/>
      <c r="BG1090" s="43"/>
      <c r="BH1090" s="43"/>
      <c r="BI1090" s="43"/>
      <c r="BJ1090" s="43"/>
      <c r="BK1090" s="43"/>
      <c r="BL1090" s="43"/>
      <c r="BM1090" s="43"/>
      <c r="BN1090" s="43"/>
      <c r="BO1090" s="43"/>
      <c r="BP1090" s="43"/>
      <c r="BQ1090" s="43"/>
      <c r="BR1090" s="43"/>
      <c r="BS1090" s="43"/>
      <c r="BT1090" s="43"/>
      <c r="BU1090" s="43"/>
      <c r="BV1090" s="43"/>
      <c r="BW1090" s="43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3"/>
      <c r="CK1090" s="43"/>
      <c r="CL1090" s="43"/>
      <c r="CM1090" s="43"/>
      <c r="CN1090" s="43"/>
      <c r="CO1090" s="43"/>
      <c r="CP1090" s="43"/>
      <c r="CQ1090" s="43"/>
      <c r="CR1090" s="43"/>
      <c r="CS1090" s="43"/>
      <c r="CT1090" s="43"/>
      <c r="CU1090" s="43"/>
      <c r="CV1090" s="43"/>
      <c r="CW1090" s="43"/>
      <c r="CX1090" s="43"/>
      <c r="CY1090" s="43"/>
      <c r="CZ1090" s="43"/>
      <c r="DA1090" s="43"/>
      <c r="DB1090" s="43"/>
      <c r="DC1090" s="43"/>
      <c r="DD1090" s="43"/>
      <c r="DE1090" s="43"/>
      <c r="DF1090" s="43"/>
      <c r="DG1090" s="43"/>
      <c r="DH1090" s="43"/>
      <c r="DI1090" s="43"/>
      <c r="DJ1090" s="43"/>
      <c r="DK1090" s="43"/>
      <c r="DL1090" s="43"/>
      <c r="DM1090" s="43"/>
      <c r="DN1090" s="43"/>
      <c r="DO1090" s="43"/>
      <c r="DP1090" s="43"/>
    </row>
    <row r="1091" spans="1:125" s="159" customFormat="1" ht="15" customHeight="1">
      <c r="A1091" s="43"/>
      <c r="B1091" s="43"/>
      <c r="C1091" s="43"/>
      <c r="D1091" s="43"/>
      <c r="E1091" s="43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43"/>
      <c r="AA1091" s="43"/>
      <c r="AB1091" s="43"/>
      <c r="AC1091" s="43"/>
      <c r="AD1091" s="43"/>
      <c r="AE1091" s="43"/>
      <c r="AF1091" s="43"/>
      <c r="AG1091" s="43"/>
      <c r="AH1091" s="43"/>
      <c r="AI1091" s="43"/>
      <c r="AJ1091" s="43"/>
      <c r="AK1091" s="43"/>
      <c r="AL1091" s="43"/>
      <c r="AM1091" s="43"/>
      <c r="AN1091" s="43"/>
      <c r="AO1091" s="43"/>
      <c r="AP1091" s="43"/>
      <c r="AQ1091" s="43"/>
      <c r="AR1091" s="43"/>
      <c r="AS1091" s="43"/>
      <c r="AT1091" s="43"/>
      <c r="AU1091" s="43"/>
      <c r="AV1091" s="43"/>
      <c r="AW1091" s="43"/>
      <c r="AX1091" s="43"/>
      <c r="AY1091" s="43"/>
      <c r="AZ1091" s="43"/>
      <c r="BA1091" s="186"/>
      <c r="BB1091" s="43"/>
      <c r="BC1091" s="186"/>
      <c r="BD1091" s="208"/>
      <c r="BE1091" s="43"/>
      <c r="BF1091" s="43"/>
      <c r="BG1091" s="43"/>
      <c r="BH1091" s="43"/>
      <c r="BI1091" s="43"/>
      <c r="BJ1091" s="43"/>
      <c r="BK1091" s="43"/>
      <c r="BL1091" s="43"/>
      <c r="BM1091" s="43"/>
      <c r="BN1091" s="43"/>
      <c r="BO1091" s="43"/>
      <c r="BP1091" s="43"/>
      <c r="BQ1091" s="43"/>
      <c r="BR1091" s="43"/>
      <c r="BS1091" s="43"/>
      <c r="BT1091" s="43"/>
      <c r="BU1091" s="43"/>
      <c r="BV1091" s="43"/>
      <c r="BW1091" s="43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3"/>
      <c r="CK1091" s="43"/>
      <c r="CL1091" s="43"/>
      <c r="CM1091" s="43"/>
      <c r="CN1091" s="43"/>
      <c r="CO1091" s="43"/>
      <c r="CP1091" s="43"/>
      <c r="CQ1091" s="43"/>
      <c r="CR1091" s="43"/>
      <c r="CS1091" s="43"/>
      <c r="CT1091" s="43"/>
      <c r="CU1091" s="43"/>
      <c r="CV1091" s="43"/>
      <c r="CW1091" s="43"/>
      <c r="CX1091" s="43"/>
      <c r="CY1091" s="43"/>
      <c r="CZ1091" s="43"/>
      <c r="DA1091" s="43"/>
      <c r="DB1091" s="43"/>
      <c r="DC1091" s="43"/>
      <c r="DD1091" s="43"/>
      <c r="DE1091" s="43"/>
      <c r="DF1091" s="43"/>
      <c r="DG1091" s="43"/>
      <c r="DH1091" s="43"/>
      <c r="DI1091" s="43"/>
      <c r="DJ1091" s="43"/>
      <c r="DK1091" s="43"/>
      <c r="DL1091" s="43"/>
      <c r="DM1091" s="43"/>
      <c r="DN1091" s="43"/>
      <c r="DO1091" s="43"/>
      <c r="DP1091" s="43"/>
    </row>
    <row r="1092" spans="1:125" s="159" customFormat="1" ht="15" customHeight="1">
      <c r="A1092" s="43"/>
      <c r="B1092" s="43"/>
      <c r="C1092" s="43"/>
      <c r="D1092" s="43"/>
      <c r="E1092" s="43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  <c r="AC1092" s="43"/>
      <c r="AD1092" s="43"/>
      <c r="AE1092" s="43"/>
      <c r="AF1092" s="43"/>
      <c r="AG1092" s="43"/>
      <c r="AH1092" s="43"/>
      <c r="AI1092" s="43"/>
      <c r="AJ1092" s="43"/>
      <c r="AK1092" s="43"/>
      <c r="AL1092" s="43"/>
      <c r="AM1092" s="43"/>
      <c r="AN1092" s="43"/>
      <c r="AO1092" s="43"/>
      <c r="AP1092" s="43"/>
      <c r="AQ1092" s="43"/>
      <c r="AR1092" s="43"/>
      <c r="AS1092" s="43"/>
      <c r="AT1092" s="43"/>
      <c r="AU1092" s="43"/>
      <c r="AV1092" s="43"/>
      <c r="AW1092" s="43"/>
      <c r="AX1092" s="43"/>
      <c r="AY1092" s="43"/>
      <c r="AZ1092" s="43"/>
      <c r="BA1092" s="186"/>
      <c r="BB1092" s="43"/>
      <c r="BC1092" s="186"/>
      <c r="BD1092" s="208"/>
      <c r="BE1092" s="43"/>
      <c r="BF1092" s="43"/>
      <c r="BG1092" s="43"/>
      <c r="BH1092" s="43"/>
      <c r="BI1092" s="43"/>
      <c r="BJ1092" s="43"/>
      <c r="BK1092" s="43"/>
      <c r="BL1092" s="43"/>
      <c r="BM1092" s="43"/>
      <c r="BN1092" s="43"/>
      <c r="BO1092" s="43"/>
      <c r="BP1092" s="43"/>
      <c r="BQ1092" s="43"/>
      <c r="BR1092" s="43"/>
      <c r="BS1092" s="43"/>
      <c r="BT1092" s="43"/>
      <c r="BU1092" s="43"/>
      <c r="BV1092" s="43"/>
      <c r="BW1092" s="43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3"/>
      <c r="CK1092" s="43"/>
      <c r="CL1092" s="43"/>
      <c r="CM1092" s="43"/>
      <c r="CN1092" s="43"/>
      <c r="CO1092" s="43"/>
      <c r="CP1092" s="43"/>
      <c r="CQ1092" s="43"/>
      <c r="CR1092" s="43"/>
      <c r="CS1092" s="43"/>
      <c r="CT1092" s="43"/>
      <c r="CU1092" s="43"/>
      <c r="CV1092" s="43"/>
      <c r="CW1092" s="43"/>
      <c r="CX1092" s="43"/>
      <c r="CY1092" s="43"/>
      <c r="CZ1092" s="43"/>
      <c r="DA1092" s="43"/>
      <c r="DB1092" s="43"/>
      <c r="DC1092" s="43"/>
      <c r="DD1092" s="43"/>
      <c r="DE1092" s="43"/>
      <c r="DF1092" s="43"/>
      <c r="DG1092" s="43"/>
      <c r="DH1092" s="43"/>
      <c r="DI1092" s="43"/>
      <c r="DJ1092" s="43"/>
      <c r="DK1092" s="43"/>
      <c r="DL1092" s="43"/>
      <c r="DM1092" s="43"/>
      <c r="DN1092" s="43"/>
      <c r="DO1092" s="43"/>
      <c r="DP1092" s="43"/>
    </row>
    <row r="1093" spans="1:125" s="159" customFormat="1" ht="15" customHeight="1">
      <c r="A1093" s="43"/>
      <c r="B1093" s="43"/>
      <c r="C1093" s="43"/>
      <c r="D1093" s="43"/>
      <c r="E1093" s="43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43"/>
      <c r="Q1093" s="43"/>
      <c r="R1093" s="43"/>
      <c r="S1093" s="43"/>
      <c r="T1093" s="43"/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/>
      <c r="AF1093" s="43"/>
      <c r="AG1093" s="43"/>
      <c r="AH1093" s="43"/>
      <c r="AI1093" s="43"/>
      <c r="AJ1093" s="43"/>
      <c r="AK1093" s="43"/>
      <c r="AL1093" s="43"/>
      <c r="AM1093" s="43"/>
      <c r="AN1093" s="43"/>
      <c r="AO1093" s="43"/>
      <c r="AP1093" s="43"/>
      <c r="AQ1093" s="43"/>
      <c r="AR1093" s="43"/>
      <c r="AS1093" s="43"/>
      <c r="AT1093" s="43"/>
      <c r="AU1093" s="43"/>
      <c r="AV1093" s="43"/>
      <c r="AW1093" s="43"/>
      <c r="AX1093" s="43"/>
      <c r="AY1093" s="43"/>
      <c r="AZ1093" s="43"/>
      <c r="BA1093" s="186"/>
      <c r="BB1093" s="43"/>
      <c r="BC1093" s="186"/>
      <c r="BD1093" s="208"/>
      <c r="BE1093" s="43"/>
      <c r="BF1093" s="43"/>
      <c r="BG1093" s="43"/>
      <c r="BH1093" s="43"/>
      <c r="BI1093" s="43"/>
      <c r="BJ1093" s="43"/>
      <c r="BK1093" s="43"/>
      <c r="BL1093" s="43"/>
      <c r="BM1093" s="43"/>
      <c r="BN1093" s="43"/>
      <c r="BO1093" s="43"/>
      <c r="BP1093" s="43"/>
      <c r="BQ1093" s="43"/>
      <c r="BR1093" s="43"/>
      <c r="BS1093" s="43"/>
      <c r="BT1093" s="43"/>
      <c r="BU1093" s="43"/>
      <c r="BV1093" s="43"/>
      <c r="BW1093" s="43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3"/>
      <c r="CK1093" s="43"/>
      <c r="CL1093" s="43"/>
      <c r="CM1093" s="43"/>
      <c r="CN1093" s="43"/>
      <c r="CO1093" s="43"/>
      <c r="CP1093" s="43"/>
      <c r="CQ1093" s="43"/>
      <c r="CR1093" s="43"/>
      <c r="CS1093" s="43"/>
      <c r="CT1093" s="43"/>
      <c r="CU1093" s="43"/>
      <c r="CV1093" s="43"/>
      <c r="CW1093" s="43"/>
      <c r="CX1093" s="43"/>
      <c r="CY1093" s="43"/>
      <c r="CZ1093" s="43"/>
      <c r="DA1093" s="43"/>
      <c r="DB1093" s="43"/>
      <c r="DC1093" s="43"/>
      <c r="DD1093" s="43"/>
      <c r="DE1093" s="43"/>
      <c r="DF1093" s="43"/>
      <c r="DG1093" s="43"/>
      <c r="DH1093" s="43"/>
      <c r="DI1093" s="43"/>
      <c r="DJ1093" s="43"/>
      <c r="DK1093" s="43"/>
      <c r="DL1093" s="43"/>
      <c r="DM1093" s="43"/>
      <c r="DN1093" s="43"/>
      <c r="DO1093" s="43"/>
      <c r="DP1093" s="43"/>
    </row>
    <row r="1094" spans="1:125" s="159" customFormat="1" ht="15" customHeight="1">
      <c r="A1094" s="43"/>
      <c r="B1094" s="43"/>
      <c r="C1094" s="43"/>
      <c r="D1094" s="43"/>
      <c r="E1094" s="43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/>
      <c r="AF1094" s="43"/>
      <c r="AG1094" s="43"/>
      <c r="AH1094" s="43"/>
      <c r="AI1094" s="43"/>
      <c r="AJ1094" s="43"/>
      <c r="AK1094" s="43"/>
      <c r="AL1094" s="43"/>
      <c r="AM1094" s="43"/>
      <c r="AN1094" s="43"/>
      <c r="AO1094" s="43"/>
      <c r="AP1094" s="43"/>
      <c r="AQ1094" s="43"/>
      <c r="AR1094" s="43"/>
      <c r="AS1094" s="43"/>
      <c r="AT1094" s="43"/>
      <c r="AU1094" s="43"/>
      <c r="AV1094" s="43"/>
      <c r="AW1094" s="43"/>
      <c r="AX1094" s="43"/>
      <c r="AY1094" s="43"/>
      <c r="AZ1094" s="43"/>
      <c r="BA1094" s="186"/>
      <c r="BB1094" s="43"/>
      <c r="BC1094" s="186"/>
      <c r="BD1094" s="208"/>
      <c r="BE1094" s="43"/>
      <c r="BF1094" s="43"/>
      <c r="BG1094" s="43"/>
      <c r="BH1094" s="43"/>
      <c r="BI1094" s="43"/>
      <c r="BJ1094" s="43"/>
      <c r="BK1094" s="43"/>
      <c r="BL1094" s="43"/>
      <c r="BM1094" s="43"/>
      <c r="BN1094" s="43"/>
      <c r="BO1094" s="43"/>
      <c r="BP1094" s="43"/>
      <c r="BQ1094" s="43"/>
      <c r="BR1094" s="43"/>
      <c r="BS1094" s="43"/>
      <c r="BT1094" s="43"/>
      <c r="BU1094" s="43"/>
      <c r="BV1094" s="43"/>
      <c r="BW1094" s="43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3"/>
      <c r="CK1094" s="43"/>
      <c r="CL1094" s="43"/>
      <c r="CM1094" s="43"/>
      <c r="CN1094" s="43"/>
      <c r="CO1094" s="43"/>
      <c r="CP1094" s="43"/>
      <c r="CQ1094" s="43"/>
      <c r="CR1094" s="43"/>
      <c r="CS1094" s="43"/>
      <c r="CT1094" s="43"/>
      <c r="CU1094" s="43"/>
      <c r="CV1094" s="43"/>
      <c r="CW1094" s="43"/>
      <c r="CX1094" s="43"/>
      <c r="CY1094" s="43"/>
      <c r="CZ1094" s="43"/>
      <c r="DA1094" s="43"/>
      <c r="DB1094" s="43"/>
      <c r="DC1094" s="43"/>
      <c r="DD1094" s="43"/>
      <c r="DE1094" s="43"/>
      <c r="DF1094" s="43"/>
      <c r="DG1094" s="43"/>
      <c r="DH1094" s="43"/>
      <c r="DI1094" s="43"/>
      <c r="DJ1094" s="43"/>
      <c r="DK1094" s="43"/>
      <c r="DL1094" s="43"/>
      <c r="DM1094" s="43"/>
      <c r="DN1094" s="43"/>
      <c r="DO1094" s="43"/>
      <c r="DP1094" s="43"/>
    </row>
    <row r="1095" spans="1:125" s="159" customFormat="1" ht="15" customHeight="1">
      <c r="A1095" s="43"/>
      <c r="B1095" s="43"/>
      <c r="C1095" s="43"/>
      <c r="D1095" s="43"/>
      <c r="E1095" s="43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43"/>
      <c r="Q1095" s="43"/>
      <c r="R1095" s="43"/>
      <c r="S1095" s="43"/>
      <c r="T1095" s="43"/>
      <c r="U1095" s="43"/>
      <c r="V1095" s="43"/>
      <c r="W1095" s="43"/>
      <c r="X1095" s="43"/>
      <c r="Y1095" s="43"/>
      <c r="Z1095" s="43"/>
      <c r="AA1095" s="43"/>
      <c r="AB1095" s="43"/>
      <c r="AC1095" s="43"/>
      <c r="AD1095" s="43"/>
      <c r="AE1095" s="43"/>
      <c r="AF1095" s="43"/>
      <c r="AG1095" s="43"/>
      <c r="AH1095" s="43"/>
      <c r="AI1095" s="43"/>
      <c r="AJ1095" s="43"/>
      <c r="AK1095" s="43"/>
      <c r="AL1095" s="43"/>
      <c r="AM1095" s="43"/>
      <c r="AN1095" s="43"/>
      <c r="AO1095" s="43"/>
      <c r="AP1095" s="43"/>
      <c r="AQ1095" s="43"/>
      <c r="AR1095" s="43"/>
      <c r="AS1095" s="43"/>
      <c r="AT1095" s="43"/>
      <c r="AU1095" s="43"/>
      <c r="AV1095" s="43"/>
      <c r="AW1095" s="43"/>
      <c r="AX1095" s="43"/>
      <c r="AY1095" s="43"/>
      <c r="AZ1095" s="43"/>
      <c r="BA1095" s="186"/>
      <c r="BB1095" s="43"/>
      <c r="BC1095" s="186"/>
      <c r="BD1095" s="208"/>
      <c r="BE1095" s="43"/>
      <c r="BF1095" s="43"/>
      <c r="BG1095" s="43"/>
      <c r="BH1095" s="43"/>
      <c r="BI1095" s="43"/>
      <c r="BJ1095" s="43"/>
      <c r="BK1095" s="43"/>
      <c r="BL1095" s="43"/>
      <c r="BM1095" s="43"/>
      <c r="BN1095" s="43"/>
      <c r="BO1095" s="43"/>
      <c r="BP1095" s="43"/>
      <c r="BQ1095" s="43"/>
      <c r="BR1095" s="43"/>
      <c r="BS1095" s="43"/>
      <c r="BT1095" s="43"/>
      <c r="BU1095" s="43"/>
      <c r="BV1095" s="43"/>
      <c r="BW1095" s="43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3"/>
      <c r="CK1095" s="43"/>
      <c r="CL1095" s="43"/>
      <c r="CM1095" s="43"/>
      <c r="CN1095" s="43"/>
      <c r="CO1095" s="43"/>
      <c r="CP1095" s="43"/>
      <c r="CQ1095" s="43"/>
      <c r="CR1095" s="43"/>
      <c r="CS1095" s="43"/>
      <c r="CT1095" s="43"/>
      <c r="CU1095" s="43"/>
      <c r="CV1095" s="43"/>
      <c r="CW1095" s="43"/>
      <c r="CX1095" s="43"/>
      <c r="CY1095" s="43"/>
      <c r="CZ1095" s="43"/>
      <c r="DA1095" s="43"/>
      <c r="DB1095" s="43"/>
      <c r="DC1095" s="43"/>
      <c r="DD1095" s="43"/>
      <c r="DE1095" s="43"/>
      <c r="DF1095" s="43"/>
      <c r="DG1095" s="43"/>
      <c r="DH1095" s="43"/>
      <c r="DI1095" s="43"/>
      <c r="DJ1095" s="43"/>
      <c r="DK1095" s="43"/>
      <c r="DL1095" s="43"/>
      <c r="DM1095" s="43"/>
      <c r="DN1095" s="43"/>
      <c r="DO1095" s="43"/>
      <c r="DP1095" s="43"/>
    </row>
    <row r="1096" spans="1:125" s="159" customFormat="1" ht="15" customHeight="1">
      <c r="A1096" s="43"/>
      <c r="B1096" s="43"/>
      <c r="C1096" s="43"/>
      <c r="D1096" s="43"/>
      <c r="E1096" s="43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43"/>
      <c r="Q1096" s="43"/>
      <c r="R1096" s="43"/>
      <c r="S1096" s="43"/>
      <c r="T1096" s="43"/>
      <c r="U1096" s="43"/>
      <c r="V1096" s="43"/>
      <c r="W1096" s="43"/>
      <c r="X1096" s="43"/>
      <c r="Y1096" s="43"/>
      <c r="Z1096" s="43"/>
      <c r="AA1096" s="43"/>
      <c r="AB1096" s="43"/>
      <c r="AC1096" s="43"/>
      <c r="AD1096" s="43"/>
      <c r="AE1096" s="43"/>
      <c r="AF1096" s="43"/>
      <c r="AG1096" s="43"/>
      <c r="AH1096" s="43"/>
      <c r="AI1096" s="43"/>
      <c r="AJ1096" s="43"/>
      <c r="AK1096" s="43"/>
      <c r="AL1096" s="43"/>
      <c r="AM1096" s="43"/>
      <c r="AN1096" s="43"/>
      <c r="AO1096" s="43"/>
      <c r="AP1096" s="43"/>
      <c r="AQ1096" s="43"/>
      <c r="AR1096" s="43"/>
      <c r="AS1096" s="43"/>
      <c r="AT1096" s="43"/>
      <c r="AU1096" s="43"/>
      <c r="AV1096" s="43"/>
      <c r="AW1096" s="43"/>
      <c r="AX1096" s="43"/>
      <c r="AY1096" s="43"/>
      <c r="AZ1096" s="43"/>
      <c r="BA1096" s="186"/>
      <c r="BB1096" s="43"/>
      <c r="BC1096" s="186"/>
      <c r="BD1096" s="208"/>
      <c r="BE1096" s="43"/>
      <c r="BF1096" s="43"/>
      <c r="BG1096" s="43"/>
      <c r="BH1096" s="43"/>
      <c r="BI1096" s="43"/>
      <c r="BJ1096" s="43"/>
      <c r="BK1096" s="43"/>
      <c r="BL1096" s="43"/>
      <c r="BM1096" s="43"/>
      <c r="BN1096" s="43"/>
      <c r="BO1096" s="43"/>
      <c r="BP1096" s="43"/>
      <c r="BQ1096" s="43"/>
      <c r="BR1096" s="43"/>
      <c r="BS1096" s="43"/>
      <c r="BT1096" s="43"/>
      <c r="BU1096" s="43"/>
      <c r="BV1096" s="43"/>
      <c r="BW1096" s="43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3"/>
      <c r="CK1096" s="43"/>
      <c r="CL1096" s="43"/>
      <c r="CM1096" s="43"/>
      <c r="CN1096" s="43"/>
      <c r="CO1096" s="43"/>
      <c r="CP1096" s="43"/>
      <c r="CQ1096" s="43"/>
      <c r="CR1096" s="43"/>
      <c r="CS1096" s="43"/>
      <c r="CT1096" s="43"/>
      <c r="CU1096" s="43"/>
      <c r="CV1096" s="43"/>
      <c r="CW1096" s="43"/>
      <c r="CX1096" s="43"/>
      <c r="CY1096" s="43"/>
      <c r="CZ1096" s="43"/>
      <c r="DA1096" s="43"/>
      <c r="DB1096" s="43"/>
      <c r="DC1096" s="43"/>
      <c r="DD1096" s="43"/>
      <c r="DE1096" s="43"/>
      <c r="DF1096" s="43"/>
      <c r="DG1096" s="43"/>
      <c r="DH1096" s="43"/>
      <c r="DI1096" s="43"/>
      <c r="DJ1096" s="43"/>
      <c r="DK1096" s="43"/>
      <c r="DL1096" s="43"/>
      <c r="DM1096" s="43"/>
      <c r="DN1096" s="43"/>
      <c r="DO1096" s="43"/>
      <c r="DP1096" s="43"/>
    </row>
    <row r="1097" spans="1:125" s="159" customFormat="1" ht="15" customHeight="1">
      <c r="A1097" s="43"/>
      <c r="B1097" s="43"/>
      <c r="C1097" s="43"/>
      <c r="D1097" s="43"/>
      <c r="E1097" s="43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43"/>
      <c r="AA1097" s="43"/>
      <c r="AB1097" s="43"/>
      <c r="AC1097" s="43"/>
      <c r="AD1097" s="43"/>
      <c r="AE1097" s="43"/>
      <c r="AF1097" s="43"/>
      <c r="AG1097" s="43"/>
      <c r="AH1097" s="43"/>
      <c r="AI1097" s="43"/>
      <c r="AJ1097" s="43"/>
      <c r="AK1097" s="43"/>
      <c r="AL1097" s="43"/>
      <c r="AM1097" s="43"/>
      <c r="AN1097" s="43"/>
      <c r="AO1097" s="43"/>
      <c r="AP1097" s="43"/>
      <c r="AQ1097" s="43"/>
      <c r="AR1097" s="43"/>
      <c r="AS1097" s="43"/>
      <c r="AT1097" s="43"/>
      <c r="AU1097" s="43"/>
      <c r="AV1097" s="43"/>
      <c r="AW1097" s="43"/>
      <c r="AX1097" s="43"/>
      <c r="AY1097" s="43"/>
      <c r="AZ1097" s="43"/>
      <c r="BA1097" s="186"/>
      <c r="BB1097" s="43"/>
      <c r="BC1097" s="186"/>
      <c r="BD1097" s="208"/>
      <c r="BE1097" s="43"/>
      <c r="BF1097" s="43"/>
      <c r="BG1097" s="43"/>
      <c r="BH1097" s="43"/>
      <c r="BI1097" s="43"/>
      <c r="BJ1097" s="43"/>
      <c r="BK1097" s="43"/>
      <c r="BL1097" s="43"/>
      <c r="BM1097" s="43"/>
      <c r="BN1097" s="43"/>
      <c r="BO1097" s="43"/>
      <c r="BP1097" s="43"/>
      <c r="BQ1097" s="43"/>
      <c r="BR1097" s="43"/>
      <c r="BS1097" s="43"/>
      <c r="BT1097" s="43"/>
      <c r="BU1097" s="43"/>
      <c r="BV1097" s="43"/>
      <c r="BW1097" s="43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3"/>
      <c r="CK1097" s="43"/>
      <c r="CL1097" s="43"/>
      <c r="CM1097" s="43"/>
      <c r="CN1097" s="43"/>
      <c r="CO1097" s="43"/>
      <c r="CP1097" s="43"/>
      <c r="CQ1097" s="43"/>
      <c r="CR1097" s="43"/>
      <c r="CS1097" s="43"/>
      <c r="CT1097" s="43"/>
      <c r="CU1097" s="43"/>
      <c r="CV1097" s="43"/>
      <c r="CW1097" s="43"/>
      <c r="CX1097" s="43"/>
      <c r="CY1097" s="43"/>
      <c r="CZ1097" s="43"/>
      <c r="DA1097" s="43"/>
      <c r="DB1097" s="43"/>
      <c r="DC1097" s="43"/>
      <c r="DD1097" s="43"/>
      <c r="DE1097" s="43"/>
      <c r="DF1097" s="43"/>
      <c r="DG1097" s="43"/>
      <c r="DH1097" s="43"/>
      <c r="DI1097" s="43"/>
      <c r="DJ1097" s="43"/>
      <c r="DK1097" s="43"/>
      <c r="DL1097" s="43"/>
      <c r="DM1097" s="43"/>
      <c r="DN1097" s="43"/>
      <c r="DO1097" s="43"/>
      <c r="DP1097" s="43"/>
    </row>
    <row r="1098" spans="1:125" s="159" customFormat="1" ht="15" customHeight="1">
      <c r="A1098" s="43"/>
      <c r="B1098" s="43"/>
      <c r="C1098" s="43"/>
      <c r="D1098" s="43"/>
      <c r="E1098" s="43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43"/>
      <c r="Q1098" s="43"/>
      <c r="R1098" s="43"/>
      <c r="S1098" s="43"/>
      <c r="T1098" s="43"/>
      <c r="U1098" s="43"/>
      <c r="V1098" s="43"/>
      <c r="W1098" s="43"/>
      <c r="X1098" s="43"/>
      <c r="Y1098" s="43"/>
      <c r="Z1098" s="43"/>
      <c r="AA1098" s="43"/>
      <c r="AB1098" s="43"/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3"/>
      <c r="AM1098" s="43"/>
      <c r="AN1098" s="43"/>
      <c r="AO1098" s="43"/>
      <c r="AP1098" s="43"/>
      <c r="AQ1098" s="43"/>
      <c r="AR1098" s="43"/>
      <c r="AS1098" s="43"/>
      <c r="AT1098" s="43"/>
      <c r="AU1098" s="43"/>
      <c r="AV1098" s="43"/>
      <c r="AW1098" s="43"/>
      <c r="AX1098" s="43"/>
      <c r="AY1098" s="43"/>
      <c r="AZ1098" s="43"/>
      <c r="BA1098" s="186"/>
      <c r="BB1098" s="43"/>
      <c r="BC1098" s="186"/>
      <c r="BD1098" s="208"/>
      <c r="BE1098" s="43"/>
      <c r="BF1098" s="43"/>
      <c r="BG1098" s="43"/>
      <c r="BH1098" s="43"/>
      <c r="BI1098" s="43"/>
      <c r="BJ1098" s="43"/>
      <c r="BK1098" s="43"/>
      <c r="BL1098" s="43"/>
      <c r="BM1098" s="43"/>
      <c r="BN1098" s="43"/>
      <c r="BO1098" s="43"/>
      <c r="BP1098" s="43"/>
      <c r="BQ1098" s="43"/>
      <c r="BR1098" s="43"/>
      <c r="BS1098" s="43"/>
      <c r="BT1098" s="43"/>
      <c r="BU1098" s="43"/>
      <c r="BV1098" s="43"/>
      <c r="BW1098" s="43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3"/>
      <c r="CK1098" s="43"/>
      <c r="CL1098" s="43"/>
      <c r="CM1098" s="43"/>
      <c r="CN1098" s="43"/>
      <c r="CO1098" s="43"/>
      <c r="CP1098" s="43"/>
      <c r="CQ1098" s="43"/>
      <c r="CR1098" s="43"/>
      <c r="CS1098" s="43"/>
      <c r="CT1098" s="43"/>
      <c r="CU1098" s="43"/>
      <c r="CV1098" s="43"/>
      <c r="CW1098" s="43"/>
      <c r="CX1098" s="43"/>
      <c r="CY1098" s="43"/>
      <c r="CZ1098" s="43"/>
      <c r="DA1098" s="43"/>
      <c r="DB1098" s="43"/>
      <c r="DC1098" s="43"/>
      <c r="DD1098" s="43"/>
      <c r="DE1098" s="43"/>
      <c r="DF1098" s="43"/>
      <c r="DG1098" s="43"/>
      <c r="DH1098" s="43"/>
      <c r="DI1098" s="43"/>
      <c r="DJ1098" s="43"/>
      <c r="DK1098" s="43"/>
      <c r="DL1098" s="43"/>
      <c r="DM1098" s="43"/>
      <c r="DN1098" s="43"/>
      <c r="DO1098" s="43"/>
      <c r="DP1098" s="43"/>
    </row>
    <row r="1099" spans="1:125">
      <c r="DQ1099" s="159"/>
      <c r="DR1099" s="159"/>
      <c r="DS1099" s="159"/>
      <c r="DT1099" s="159"/>
      <c r="DU1099" s="159"/>
    </row>
    <row r="1106" spans="1:125" s="159" customFormat="1" ht="15" customHeight="1">
      <c r="A1106" s="43"/>
      <c r="B1106" s="43"/>
      <c r="C1106" s="43"/>
      <c r="D1106" s="43"/>
      <c r="E1106" s="43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  <c r="AC1106" s="43"/>
      <c r="AD1106" s="43"/>
      <c r="AE1106" s="43"/>
      <c r="AF1106" s="43"/>
      <c r="AG1106" s="43"/>
      <c r="AH1106" s="43"/>
      <c r="AI1106" s="43"/>
      <c r="AJ1106" s="43"/>
      <c r="AK1106" s="43"/>
      <c r="AL1106" s="43"/>
      <c r="AM1106" s="43"/>
      <c r="AN1106" s="43"/>
      <c r="AO1106" s="43"/>
      <c r="AP1106" s="43"/>
      <c r="AQ1106" s="43"/>
      <c r="AR1106" s="43"/>
      <c r="AS1106" s="43"/>
      <c r="AT1106" s="43"/>
      <c r="AU1106" s="43"/>
      <c r="AV1106" s="43"/>
      <c r="AW1106" s="43"/>
      <c r="AX1106" s="43"/>
      <c r="AY1106" s="43"/>
      <c r="AZ1106" s="43"/>
      <c r="BA1106" s="186"/>
      <c r="BB1106" s="43"/>
      <c r="BC1106" s="186"/>
      <c r="BD1106" s="208"/>
      <c r="BE1106" s="43"/>
      <c r="BF1106" s="43"/>
      <c r="BG1106" s="43"/>
      <c r="BH1106" s="43"/>
      <c r="BI1106" s="43"/>
      <c r="BJ1106" s="43"/>
      <c r="BK1106" s="43"/>
      <c r="BL1106" s="43"/>
      <c r="BM1106" s="43"/>
      <c r="BN1106" s="43"/>
      <c r="BO1106" s="43"/>
      <c r="BP1106" s="43"/>
      <c r="BQ1106" s="43"/>
      <c r="BR1106" s="43"/>
      <c r="BS1106" s="43"/>
      <c r="BT1106" s="43"/>
      <c r="BU1106" s="43"/>
      <c r="BV1106" s="43"/>
      <c r="BW1106" s="43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3"/>
      <c r="CK1106" s="43"/>
      <c r="CL1106" s="43"/>
      <c r="CM1106" s="43"/>
      <c r="CN1106" s="43"/>
      <c r="CO1106" s="43"/>
      <c r="CP1106" s="43"/>
      <c r="CQ1106" s="43"/>
      <c r="CR1106" s="43"/>
      <c r="CS1106" s="43"/>
      <c r="CT1106" s="43"/>
      <c r="CU1106" s="43"/>
      <c r="CV1106" s="43"/>
      <c r="CW1106" s="43"/>
      <c r="CX1106" s="43"/>
      <c r="CY1106" s="43"/>
      <c r="CZ1106" s="43"/>
      <c r="DA1106" s="43"/>
      <c r="DB1106" s="43"/>
      <c r="DC1106" s="43"/>
      <c r="DD1106" s="43"/>
      <c r="DE1106" s="43"/>
      <c r="DF1106" s="43"/>
      <c r="DG1106" s="43"/>
      <c r="DH1106" s="43"/>
      <c r="DI1106" s="43"/>
      <c r="DJ1106" s="43"/>
      <c r="DK1106" s="43"/>
      <c r="DL1106" s="43"/>
      <c r="DM1106" s="43"/>
      <c r="DN1106" s="43"/>
      <c r="DO1106" s="43"/>
      <c r="DP1106" s="43"/>
      <c r="DQ1106" s="43"/>
      <c r="DR1106" s="43"/>
      <c r="DS1106" s="43"/>
      <c r="DT1106" s="43"/>
      <c r="DU1106" s="43"/>
    </row>
    <row r="1107" spans="1:125" s="159" customFormat="1" ht="15" customHeight="1">
      <c r="A1107" s="43"/>
      <c r="B1107" s="43"/>
      <c r="C1107" s="43"/>
      <c r="D1107" s="43"/>
      <c r="E1107" s="43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43"/>
      <c r="AA1107" s="43"/>
      <c r="AB1107" s="43"/>
      <c r="AC1107" s="43"/>
      <c r="AD1107" s="43"/>
      <c r="AE1107" s="43"/>
      <c r="AF1107" s="43"/>
      <c r="AG1107" s="43"/>
      <c r="AH1107" s="43"/>
      <c r="AI1107" s="43"/>
      <c r="AJ1107" s="43"/>
      <c r="AK1107" s="43"/>
      <c r="AL1107" s="43"/>
      <c r="AM1107" s="43"/>
      <c r="AN1107" s="43"/>
      <c r="AO1107" s="43"/>
      <c r="AP1107" s="43"/>
      <c r="AQ1107" s="43"/>
      <c r="AR1107" s="43"/>
      <c r="AS1107" s="43"/>
      <c r="AT1107" s="43"/>
      <c r="AU1107" s="43"/>
      <c r="AV1107" s="43"/>
      <c r="AW1107" s="43"/>
      <c r="AX1107" s="43"/>
      <c r="AY1107" s="43"/>
      <c r="AZ1107" s="43"/>
      <c r="BA1107" s="186"/>
      <c r="BB1107" s="43"/>
      <c r="BC1107" s="186"/>
      <c r="BD1107" s="208"/>
      <c r="BE1107" s="43"/>
      <c r="BF1107" s="43"/>
      <c r="BG1107" s="43"/>
      <c r="BH1107" s="43"/>
      <c r="BI1107" s="43"/>
      <c r="BJ1107" s="43"/>
      <c r="BK1107" s="43"/>
      <c r="BL1107" s="43"/>
      <c r="BM1107" s="43"/>
      <c r="BN1107" s="43"/>
      <c r="BO1107" s="43"/>
      <c r="BP1107" s="43"/>
      <c r="BQ1107" s="43"/>
      <c r="BR1107" s="43"/>
      <c r="BS1107" s="43"/>
      <c r="BT1107" s="43"/>
      <c r="BU1107" s="43"/>
      <c r="BV1107" s="43"/>
      <c r="BW1107" s="43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3"/>
      <c r="CK1107" s="43"/>
      <c r="CL1107" s="43"/>
      <c r="CM1107" s="43"/>
      <c r="CN1107" s="43"/>
      <c r="CO1107" s="43"/>
      <c r="CP1107" s="43"/>
      <c r="CQ1107" s="43"/>
      <c r="CR1107" s="43"/>
      <c r="CS1107" s="43"/>
      <c r="CT1107" s="43"/>
      <c r="CU1107" s="43"/>
      <c r="CV1107" s="43"/>
      <c r="CW1107" s="43"/>
      <c r="CX1107" s="43"/>
      <c r="CY1107" s="43"/>
      <c r="CZ1107" s="43"/>
      <c r="DA1107" s="43"/>
      <c r="DB1107" s="43"/>
      <c r="DC1107" s="43"/>
      <c r="DD1107" s="43"/>
      <c r="DE1107" s="43"/>
      <c r="DF1107" s="43"/>
      <c r="DG1107" s="43"/>
      <c r="DH1107" s="43"/>
      <c r="DI1107" s="43"/>
      <c r="DJ1107" s="43"/>
      <c r="DK1107" s="43"/>
      <c r="DL1107" s="43"/>
      <c r="DM1107" s="43"/>
      <c r="DN1107" s="43"/>
      <c r="DO1107" s="43"/>
      <c r="DP1107" s="43"/>
    </row>
    <row r="1108" spans="1:125" s="159" customFormat="1" ht="15" customHeight="1">
      <c r="A1108" s="43"/>
      <c r="B1108" s="43"/>
      <c r="C1108" s="43"/>
      <c r="D1108" s="43"/>
      <c r="E1108" s="43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43"/>
      <c r="Q1108" s="43"/>
      <c r="R1108" s="43"/>
      <c r="S1108" s="43"/>
      <c r="T1108" s="43"/>
      <c r="U1108" s="43"/>
      <c r="V1108" s="43"/>
      <c r="W1108" s="43"/>
      <c r="X1108" s="43"/>
      <c r="Y1108" s="43"/>
      <c r="Z1108" s="43"/>
      <c r="AA1108" s="43"/>
      <c r="AB1108" s="43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3"/>
      <c r="AM1108" s="43"/>
      <c r="AN1108" s="43"/>
      <c r="AO1108" s="43"/>
      <c r="AP1108" s="43"/>
      <c r="AQ1108" s="43"/>
      <c r="AR1108" s="43"/>
      <c r="AS1108" s="43"/>
      <c r="AT1108" s="43"/>
      <c r="AU1108" s="43"/>
      <c r="AV1108" s="43"/>
      <c r="AW1108" s="43"/>
      <c r="AX1108" s="43"/>
      <c r="AY1108" s="43"/>
      <c r="AZ1108" s="43"/>
      <c r="BA1108" s="186"/>
      <c r="BB1108" s="43"/>
      <c r="BC1108" s="186"/>
      <c r="BD1108" s="208"/>
      <c r="BE1108" s="43"/>
      <c r="BF1108" s="43"/>
      <c r="BG1108" s="43"/>
      <c r="BH1108" s="43"/>
      <c r="BI1108" s="43"/>
      <c r="BJ1108" s="43"/>
      <c r="BK1108" s="43"/>
      <c r="BL1108" s="43"/>
      <c r="BM1108" s="43"/>
      <c r="BN1108" s="43"/>
      <c r="BO1108" s="43"/>
      <c r="BP1108" s="43"/>
      <c r="BQ1108" s="43"/>
      <c r="BR1108" s="43"/>
      <c r="BS1108" s="43"/>
      <c r="BT1108" s="43"/>
      <c r="BU1108" s="43"/>
      <c r="BV1108" s="43"/>
      <c r="BW1108" s="43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3"/>
      <c r="CK1108" s="43"/>
      <c r="CL1108" s="43"/>
      <c r="CM1108" s="43"/>
      <c r="CN1108" s="43"/>
      <c r="CO1108" s="43"/>
      <c r="CP1108" s="43"/>
      <c r="CQ1108" s="43"/>
      <c r="CR1108" s="43"/>
      <c r="CS1108" s="43"/>
      <c r="CT1108" s="43"/>
      <c r="CU1108" s="43"/>
      <c r="CV1108" s="43"/>
      <c r="CW1108" s="43"/>
      <c r="CX1108" s="43"/>
      <c r="CY1108" s="43"/>
      <c r="CZ1108" s="43"/>
      <c r="DA1108" s="43"/>
      <c r="DB1108" s="43"/>
      <c r="DC1108" s="43"/>
      <c r="DD1108" s="43"/>
      <c r="DE1108" s="43"/>
      <c r="DF1108" s="43"/>
      <c r="DG1108" s="43"/>
      <c r="DH1108" s="43"/>
      <c r="DI1108" s="43"/>
      <c r="DJ1108" s="43"/>
      <c r="DK1108" s="43"/>
      <c r="DL1108" s="43"/>
      <c r="DM1108" s="43"/>
      <c r="DN1108" s="43"/>
      <c r="DO1108" s="43"/>
      <c r="DP1108" s="43"/>
    </row>
    <row r="1109" spans="1:125" s="159" customFormat="1" ht="15" customHeight="1">
      <c r="A1109" s="43"/>
      <c r="B1109" s="43"/>
      <c r="C1109" s="43"/>
      <c r="D1109" s="43"/>
      <c r="E1109" s="43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43"/>
      <c r="AA1109" s="43"/>
      <c r="AB1109" s="43"/>
      <c r="AC1109" s="43"/>
      <c r="AD1109" s="43"/>
      <c r="AE1109" s="43"/>
      <c r="AF1109" s="43"/>
      <c r="AG1109" s="43"/>
      <c r="AH1109" s="43"/>
      <c r="AI1109" s="43"/>
      <c r="AJ1109" s="43"/>
      <c r="AK1109" s="43"/>
      <c r="AL1109" s="43"/>
      <c r="AM1109" s="43"/>
      <c r="AN1109" s="43"/>
      <c r="AO1109" s="43"/>
      <c r="AP1109" s="43"/>
      <c r="AQ1109" s="43"/>
      <c r="AR1109" s="43"/>
      <c r="AS1109" s="43"/>
      <c r="AT1109" s="43"/>
      <c r="AU1109" s="43"/>
      <c r="AV1109" s="43"/>
      <c r="AW1109" s="43"/>
      <c r="AX1109" s="43"/>
      <c r="AY1109" s="43"/>
      <c r="AZ1109" s="43"/>
      <c r="BA1109" s="186"/>
      <c r="BB1109" s="43"/>
      <c r="BC1109" s="186"/>
      <c r="BD1109" s="208"/>
      <c r="BE1109" s="43"/>
      <c r="BF1109" s="43"/>
      <c r="BG1109" s="43"/>
      <c r="BH1109" s="43"/>
      <c r="BI1109" s="43"/>
      <c r="BJ1109" s="43"/>
      <c r="BK1109" s="43"/>
      <c r="BL1109" s="43"/>
      <c r="BM1109" s="43"/>
      <c r="BN1109" s="43"/>
      <c r="BO1109" s="43"/>
      <c r="BP1109" s="43"/>
      <c r="BQ1109" s="43"/>
      <c r="BR1109" s="43"/>
      <c r="BS1109" s="43"/>
      <c r="BT1109" s="43"/>
      <c r="BU1109" s="43"/>
      <c r="BV1109" s="43"/>
      <c r="BW1109" s="43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3"/>
      <c r="CK1109" s="43"/>
      <c r="CL1109" s="43"/>
      <c r="CM1109" s="43"/>
      <c r="CN1109" s="43"/>
      <c r="CO1109" s="43"/>
      <c r="CP1109" s="43"/>
      <c r="CQ1109" s="43"/>
      <c r="CR1109" s="43"/>
      <c r="CS1109" s="43"/>
      <c r="CT1109" s="43"/>
      <c r="CU1109" s="43"/>
      <c r="CV1109" s="43"/>
      <c r="CW1109" s="43"/>
      <c r="CX1109" s="43"/>
      <c r="CY1109" s="43"/>
      <c r="CZ1109" s="43"/>
      <c r="DA1109" s="43"/>
      <c r="DB1109" s="43"/>
      <c r="DC1109" s="43"/>
      <c r="DD1109" s="43"/>
      <c r="DE1109" s="43"/>
      <c r="DF1109" s="43"/>
      <c r="DG1109" s="43"/>
      <c r="DH1109" s="43"/>
      <c r="DI1109" s="43"/>
      <c r="DJ1109" s="43"/>
      <c r="DK1109" s="43"/>
      <c r="DL1109" s="43"/>
      <c r="DM1109" s="43"/>
      <c r="DN1109" s="43"/>
      <c r="DO1109" s="43"/>
      <c r="DP1109" s="43"/>
    </row>
    <row r="1110" spans="1:125" s="159" customFormat="1" ht="15" customHeight="1">
      <c r="A1110" s="43"/>
      <c r="B1110" s="43"/>
      <c r="C1110" s="43"/>
      <c r="D1110" s="43"/>
      <c r="E1110" s="43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3"/>
      <c r="AM1110" s="43"/>
      <c r="AN1110" s="43"/>
      <c r="AO1110" s="43"/>
      <c r="AP1110" s="43"/>
      <c r="AQ1110" s="43"/>
      <c r="AR1110" s="43"/>
      <c r="AS1110" s="43"/>
      <c r="AT1110" s="43"/>
      <c r="AU1110" s="43"/>
      <c r="AV1110" s="43"/>
      <c r="AW1110" s="43"/>
      <c r="AX1110" s="43"/>
      <c r="AY1110" s="43"/>
      <c r="AZ1110" s="43"/>
      <c r="BA1110" s="186"/>
      <c r="BB1110" s="43"/>
      <c r="BC1110" s="186"/>
      <c r="BD1110" s="208"/>
      <c r="BE1110" s="43"/>
      <c r="BF1110" s="43"/>
      <c r="BG1110" s="43"/>
      <c r="BH1110" s="43"/>
      <c r="BI1110" s="43"/>
      <c r="BJ1110" s="43"/>
      <c r="BK1110" s="43"/>
      <c r="BL1110" s="43"/>
      <c r="BM1110" s="43"/>
      <c r="BN1110" s="43"/>
      <c r="BO1110" s="43"/>
      <c r="BP1110" s="43"/>
      <c r="BQ1110" s="43"/>
      <c r="BR1110" s="43"/>
      <c r="BS1110" s="43"/>
      <c r="BT1110" s="43"/>
      <c r="BU1110" s="43"/>
      <c r="BV1110" s="43"/>
      <c r="BW1110" s="43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3"/>
      <c r="CK1110" s="43"/>
      <c r="CL1110" s="43"/>
      <c r="CM1110" s="43"/>
      <c r="CN1110" s="43"/>
      <c r="CO1110" s="43"/>
      <c r="CP1110" s="43"/>
      <c r="CQ1110" s="43"/>
      <c r="CR1110" s="43"/>
      <c r="CS1110" s="43"/>
      <c r="CT1110" s="43"/>
      <c r="CU1110" s="43"/>
      <c r="CV1110" s="43"/>
      <c r="CW1110" s="43"/>
      <c r="CX1110" s="43"/>
      <c r="CY1110" s="43"/>
      <c r="CZ1110" s="43"/>
      <c r="DA1110" s="43"/>
      <c r="DB1110" s="43"/>
      <c r="DC1110" s="43"/>
      <c r="DD1110" s="43"/>
      <c r="DE1110" s="43"/>
      <c r="DF1110" s="43"/>
      <c r="DG1110" s="43"/>
      <c r="DH1110" s="43"/>
      <c r="DI1110" s="43"/>
      <c r="DJ1110" s="43"/>
      <c r="DK1110" s="43"/>
      <c r="DL1110" s="43"/>
      <c r="DM1110" s="43"/>
      <c r="DN1110" s="43"/>
      <c r="DO1110" s="43"/>
      <c r="DP1110" s="43"/>
    </row>
    <row r="1111" spans="1:125" s="159" customFormat="1" ht="15" customHeight="1">
      <c r="A1111" s="43"/>
      <c r="B1111" s="43"/>
      <c r="C1111" s="43"/>
      <c r="D1111" s="43"/>
      <c r="E1111" s="43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43"/>
      <c r="AE1111" s="43"/>
      <c r="AF1111" s="43"/>
      <c r="AG1111" s="43"/>
      <c r="AH1111" s="43"/>
      <c r="AI1111" s="43"/>
      <c r="AJ1111" s="43"/>
      <c r="AK1111" s="43"/>
      <c r="AL1111" s="43"/>
      <c r="AM1111" s="43"/>
      <c r="AN1111" s="43"/>
      <c r="AO1111" s="43"/>
      <c r="AP1111" s="43"/>
      <c r="AQ1111" s="43"/>
      <c r="AR1111" s="43"/>
      <c r="AS1111" s="43"/>
      <c r="AT1111" s="43"/>
      <c r="AU1111" s="43"/>
      <c r="AV1111" s="43"/>
      <c r="AW1111" s="43"/>
      <c r="AX1111" s="43"/>
      <c r="AY1111" s="43"/>
      <c r="AZ1111" s="43"/>
      <c r="BA1111" s="186"/>
      <c r="BB1111" s="43"/>
      <c r="BC1111" s="186"/>
      <c r="BD1111" s="208"/>
      <c r="BE1111" s="43"/>
      <c r="BF1111" s="43"/>
      <c r="BG1111" s="43"/>
      <c r="BH1111" s="43"/>
      <c r="BI1111" s="43"/>
      <c r="BJ1111" s="43"/>
      <c r="BK1111" s="43"/>
      <c r="BL1111" s="43"/>
      <c r="BM1111" s="43"/>
      <c r="BN1111" s="43"/>
      <c r="BO1111" s="43"/>
      <c r="BP1111" s="43"/>
      <c r="BQ1111" s="43"/>
      <c r="BR1111" s="43"/>
      <c r="BS1111" s="43"/>
      <c r="BT1111" s="43"/>
      <c r="BU1111" s="43"/>
      <c r="BV1111" s="43"/>
      <c r="BW1111" s="43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3"/>
      <c r="CK1111" s="43"/>
      <c r="CL1111" s="43"/>
      <c r="CM1111" s="43"/>
      <c r="CN1111" s="43"/>
      <c r="CO1111" s="43"/>
      <c r="CP1111" s="43"/>
      <c r="CQ1111" s="43"/>
      <c r="CR1111" s="43"/>
      <c r="CS1111" s="43"/>
      <c r="CT1111" s="43"/>
      <c r="CU1111" s="43"/>
      <c r="CV1111" s="43"/>
      <c r="CW1111" s="43"/>
      <c r="CX1111" s="43"/>
      <c r="CY1111" s="43"/>
      <c r="CZ1111" s="43"/>
      <c r="DA1111" s="43"/>
      <c r="DB1111" s="43"/>
      <c r="DC1111" s="43"/>
      <c r="DD1111" s="43"/>
      <c r="DE1111" s="43"/>
      <c r="DF1111" s="43"/>
      <c r="DG1111" s="43"/>
      <c r="DH1111" s="43"/>
      <c r="DI1111" s="43"/>
      <c r="DJ1111" s="43"/>
      <c r="DK1111" s="43"/>
      <c r="DL1111" s="43"/>
      <c r="DM1111" s="43"/>
      <c r="DN1111" s="43"/>
      <c r="DO1111" s="43"/>
      <c r="DP1111" s="43"/>
    </row>
    <row r="1112" spans="1:125" s="159" customFormat="1" ht="15" customHeight="1">
      <c r="A1112" s="43"/>
      <c r="B1112" s="43"/>
      <c r="C1112" s="43"/>
      <c r="D1112" s="43"/>
      <c r="E1112" s="43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3"/>
      <c r="AM1112" s="43"/>
      <c r="AN1112" s="43"/>
      <c r="AO1112" s="43"/>
      <c r="AP1112" s="43"/>
      <c r="AQ1112" s="43"/>
      <c r="AR1112" s="43"/>
      <c r="AS1112" s="43"/>
      <c r="AT1112" s="43"/>
      <c r="AU1112" s="43"/>
      <c r="AV1112" s="43"/>
      <c r="AW1112" s="43"/>
      <c r="AX1112" s="43"/>
      <c r="AY1112" s="43"/>
      <c r="AZ1112" s="43"/>
      <c r="BA1112" s="186"/>
      <c r="BB1112" s="43"/>
      <c r="BC1112" s="186"/>
      <c r="BD1112" s="208"/>
      <c r="BE1112" s="43"/>
      <c r="BF1112" s="43"/>
      <c r="BG1112" s="43"/>
      <c r="BH1112" s="43"/>
      <c r="BI1112" s="43"/>
      <c r="BJ1112" s="43"/>
      <c r="BK1112" s="43"/>
      <c r="BL1112" s="43"/>
      <c r="BM1112" s="43"/>
      <c r="BN1112" s="43"/>
      <c r="BO1112" s="43"/>
      <c r="BP1112" s="43"/>
      <c r="BQ1112" s="43"/>
      <c r="BR1112" s="43"/>
      <c r="BS1112" s="43"/>
      <c r="BT1112" s="43"/>
      <c r="BU1112" s="43"/>
      <c r="BV1112" s="43"/>
      <c r="BW1112" s="43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3"/>
      <c r="CK1112" s="43"/>
      <c r="CL1112" s="43"/>
      <c r="CM1112" s="43"/>
      <c r="CN1112" s="43"/>
      <c r="CO1112" s="43"/>
      <c r="CP1112" s="43"/>
      <c r="CQ1112" s="43"/>
      <c r="CR1112" s="43"/>
      <c r="CS1112" s="43"/>
      <c r="CT1112" s="43"/>
      <c r="CU1112" s="43"/>
      <c r="CV1112" s="43"/>
      <c r="CW1112" s="43"/>
      <c r="CX1112" s="43"/>
      <c r="CY1112" s="43"/>
      <c r="CZ1112" s="43"/>
      <c r="DA1112" s="43"/>
      <c r="DB1112" s="43"/>
      <c r="DC1112" s="43"/>
      <c r="DD1112" s="43"/>
      <c r="DE1112" s="43"/>
      <c r="DF1112" s="43"/>
      <c r="DG1112" s="43"/>
      <c r="DH1112" s="43"/>
      <c r="DI1112" s="43"/>
      <c r="DJ1112" s="43"/>
      <c r="DK1112" s="43"/>
      <c r="DL1112" s="43"/>
      <c r="DM1112" s="43"/>
      <c r="DN1112" s="43"/>
      <c r="DO1112" s="43"/>
      <c r="DP1112" s="43"/>
    </row>
    <row r="1113" spans="1:125" s="159" customFormat="1" ht="15" customHeight="1">
      <c r="A1113" s="43"/>
      <c r="B1113" s="43"/>
      <c r="C1113" s="43"/>
      <c r="D1113" s="43"/>
      <c r="E1113" s="43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/>
      <c r="AF1113" s="43"/>
      <c r="AG1113" s="43"/>
      <c r="AH1113" s="43"/>
      <c r="AI1113" s="43"/>
      <c r="AJ1113" s="43"/>
      <c r="AK1113" s="43"/>
      <c r="AL1113" s="43"/>
      <c r="AM1113" s="43"/>
      <c r="AN1113" s="43"/>
      <c r="AO1113" s="43"/>
      <c r="AP1113" s="43"/>
      <c r="AQ1113" s="43"/>
      <c r="AR1113" s="43"/>
      <c r="AS1113" s="43"/>
      <c r="AT1113" s="43"/>
      <c r="AU1113" s="43"/>
      <c r="AV1113" s="43"/>
      <c r="AW1113" s="43"/>
      <c r="AX1113" s="43"/>
      <c r="AY1113" s="43"/>
      <c r="AZ1113" s="43"/>
      <c r="BA1113" s="186"/>
      <c r="BB1113" s="43"/>
      <c r="BC1113" s="186"/>
      <c r="BD1113" s="208"/>
      <c r="BE1113" s="43"/>
      <c r="BF1113" s="43"/>
      <c r="BG1113" s="43"/>
      <c r="BH1113" s="43"/>
      <c r="BI1113" s="43"/>
      <c r="BJ1113" s="43"/>
      <c r="BK1113" s="43"/>
      <c r="BL1113" s="43"/>
      <c r="BM1113" s="43"/>
      <c r="BN1113" s="43"/>
      <c r="BO1113" s="43"/>
      <c r="BP1113" s="43"/>
      <c r="BQ1113" s="43"/>
      <c r="BR1113" s="43"/>
      <c r="BS1113" s="43"/>
      <c r="BT1113" s="43"/>
      <c r="BU1113" s="43"/>
      <c r="BV1113" s="43"/>
      <c r="BW1113" s="43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3"/>
      <c r="CK1113" s="43"/>
      <c r="CL1113" s="43"/>
      <c r="CM1113" s="43"/>
      <c r="CN1113" s="43"/>
      <c r="CO1113" s="43"/>
      <c r="CP1113" s="43"/>
      <c r="CQ1113" s="43"/>
      <c r="CR1113" s="43"/>
      <c r="CS1113" s="43"/>
      <c r="CT1113" s="43"/>
      <c r="CU1113" s="43"/>
      <c r="CV1113" s="43"/>
      <c r="CW1113" s="43"/>
      <c r="CX1113" s="43"/>
      <c r="CY1113" s="43"/>
      <c r="CZ1113" s="43"/>
      <c r="DA1113" s="43"/>
      <c r="DB1113" s="43"/>
      <c r="DC1113" s="43"/>
      <c r="DD1113" s="43"/>
      <c r="DE1113" s="43"/>
      <c r="DF1113" s="43"/>
      <c r="DG1113" s="43"/>
      <c r="DH1113" s="43"/>
      <c r="DI1113" s="43"/>
      <c r="DJ1113" s="43"/>
      <c r="DK1113" s="43"/>
      <c r="DL1113" s="43"/>
      <c r="DM1113" s="43"/>
      <c r="DN1113" s="43"/>
      <c r="DO1113" s="43"/>
      <c r="DP1113" s="43"/>
    </row>
    <row r="1114" spans="1:125" s="159" customFormat="1" ht="15" customHeight="1">
      <c r="A1114" s="43"/>
      <c r="B1114" s="43"/>
      <c r="C1114" s="43"/>
      <c r="D1114" s="43"/>
      <c r="E1114" s="43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3"/>
      <c r="AM1114" s="43"/>
      <c r="AN1114" s="43"/>
      <c r="AO1114" s="43"/>
      <c r="AP1114" s="43"/>
      <c r="AQ1114" s="43"/>
      <c r="AR1114" s="43"/>
      <c r="AS1114" s="43"/>
      <c r="AT1114" s="43"/>
      <c r="AU1114" s="43"/>
      <c r="AV1114" s="43"/>
      <c r="AW1114" s="43"/>
      <c r="AX1114" s="43"/>
      <c r="AY1114" s="43"/>
      <c r="AZ1114" s="43"/>
      <c r="BA1114" s="186"/>
      <c r="BB1114" s="43"/>
      <c r="BC1114" s="186"/>
      <c r="BD1114" s="208"/>
      <c r="BE1114" s="43"/>
      <c r="BF1114" s="43"/>
      <c r="BG1114" s="43"/>
      <c r="BH1114" s="43"/>
      <c r="BI1114" s="43"/>
      <c r="BJ1114" s="43"/>
      <c r="BK1114" s="43"/>
      <c r="BL1114" s="43"/>
      <c r="BM1114" s="43"/>
      <c r="BN1114" s="43"/>
      <c r="BO1114" s="43"/>
      <c r="BP1114" s="43"/>
      <c r="BQ1114" s="43"/>
      <c r="BR1114" s="43"/>
      <c r="BS1114" s="43"/>
      <c r="BT1114" s="43"/>
      <c r="BU1114" s="43"/>
      <c r="BV1114" s="43"/>
      <c r="BW1114" s="43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3"/>
      <c r="CK1114" s="43"/>
      <c r="CL1114" s="43"/>
      <c r="CM1114" s="43"/>
      <c r="CN1114" s="43"/>
      <c r="CO1114" s="43"/>
      <c r="CP1114" s="43"/>
      <c r="CQ1114" s="43"/>
      <c r="CR1114" s="43"/>
      <c r="CS1114" s="43"/>
      <c r="CT1114" s="43"/>
      <c r="CU1114" s="43"/>
      <c r="CV1114" s="43"/>
      <c r="CW1114" s="43"/>
      <c r="CX1114" s="43"/>
      <c r="CY1114" s="43"/>
      <c r="CZ1114" s="43"/>
      <c r="DA1114" s="43"/>
      <c r="DB1114" s="43"/>
      <c r="DC1114" s="43"/>
      <c r="DD1114" s="43"/>
      <c r="DE1114" s="43"/>
      <c r="DF1114" s="43"/>
      <c r="DG1114" s="43"/>
      <c r="DH1114" s="43"/>
      <c r="DI1114" s="43"/>
      <c r="DJ1114" s="43"/>
      <c r="DK1114" s="43"/>
      <c r="DL1114" s="43"/>
      <c r="DM1114" s="43"/>
      <c r="DN1114" s="43"/>
      <c r="DO1114" s="43"/>
      <c r="DP1114" s="43"/>
    </row>
    <row r="1115" spans="1:125" s="159" customFormat="1" ht="15" customHeight="1">
      <c r="A1115" s="43"/>
      <c r="B1115" s="43"/>
      <c r="C1115" s="43"/>
      <c r="D1115" s="43"/>
      <c r="E1115" s="43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/>
      <c r="AF1115" s="43"/>
      <c r="AG1115" s="43"/>
      <c r="AH1115" s="43"/>
      <c r="AI1115" s="43"/>
      <c r="AJ1115" s="43"/>
      <c r="AK1115" s="43"/>
      <c r="AL1115" s="43"/>
      <c r="AM1115" s="43"/>
      <c r="AN1115" s="43"/>
      <c r="AO1115" s="43"/>
      <c r="AP1115" s="43"/>
      <c r="AQ1115" s="43"/>
      <c r="AR1115" s="43"/>
      <c r="AS1115" s="43"/>
      <c r="AT1115" s="43"/>
      <c r="AU1115" s="43"/>
      <c r="AV1115" s="43"/>
      <c r="AW1115" s="43"/>
      <c r="AX1115" s="43"/>
      <c r="AY1115" s="43"/>
      <c r="AZ1115" s="43"/>
      <c r="BA1115" s="186"/>
      <c r="BB1115" s="43"/>
      <c r="BC1115" s="186"/>
      <c r="BD1115" s="208"/>
      <c r="BE1115" s="43"/>
      <c r="BF1115" s="43"/>
      <c r="BG1115" s="43"/>
      <c r="BH1115" s="43"/>
      <c r="BI1115" s="43"/>
      <c r="BJ1115" s="43"/>
      <c r="BK1115" s="43"/>
      <c r="BL1115" s="43"/>
      <c r="BM1115" s="43"/>
      <c r="BN1115" s="43"/>
      <c r="BO1115" s="43"/>
      <c r="BP1115" s="43"/>
      <c r="BQ1115" s="43"/>
      <c r="BR1115" s="43"/>
      <c r="BS1115" s="43"/>
      <c r="BT1115" s="43"/>
      <c r="BU1115" s="43"/>
      <c r="BV1115" s="43"/>
      <c r="BW1115" s="43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3"/>
      <c r="CK1115" s="43"/>
      <c r="CL1115" s="43"/>
      <c r="CM1115" s="43"/>
      <c r="CN1115" s="43"/>
      <c r="CO1115" s="43"/>
      <c r="CP1115" s="43"/>
      <c r="CQ1115" s="43"/>
      <c r="CR1115" s="43"/>
      <c r="CS1115" s="43"/>
      <c r="CT1115" s="43"/>
      <c r="CU1115" s="43"/>
      <c r="CV1115" s="43"/>
      <c r="CW1115" s="43"/>
      <c r="CX1115" s="43"/>
      <c r="CY1115" s="43"/>
      <c r="CZ1115" s="43"/>
      <c r="DA1115" s="43"/>
      <c r="DB1115" s="43"/>
      <c r="DC1115" s="43"/>
      <c r="DD1115" s="43"/>
      <c r="DE1115" s="43"/>
      <c r="DF1115" s="43"/>
      <c r="DG1115" s="43"/>
      <c r="DH1115" s="43"/>
      <c r="DI1115" s="43"/>
      <c r="DJ1115" s="43"/>
      <c r="DK1115" s="43"/>
      <c r="DL1115" s="43"/>
      <c r="DM1115" s="43"/>
      <c r="DN1115" s="43"/>
      <c r="DO1115" s="43"/>
      <c r="DP1115" s="43"/>
    </row>
    <row r="1116" spans="1:125" s="159" customFormat="1" ht="15" customHeight="1">
      <c r="A1116" s="43"/>
      <c r="B1116" s="43"/>
      <c r="C1116" s="43"/>
      <c r="D1116" s="43"/>
      <c r="E1116" s="43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3"/>
      <c r="AM1116" s="43"/>
      <c r="AN1116" s="43"/>
      <c r="AO1116" s="43"/>
      <c r="AP1116" s="43"/>
      <c r="AQ1116" s="43"/>
      <c r="AR1116" s="43"/>
      <c r="AS1116" s="43"/>
      <c r="AT1116" s="43"/>
      <c r="AU1116" s="43"/>
      <c r="AV1116" s="43"/>
      <c r="AW1116" s="43"/>
      <c r="AX1116" s="43"/>
      <c r="AY1116" s="43"/>
      <c r="AZ1116" s="43"/>
      <c r="BA1116" s="186"/>
      <c r="BB1116" s="43"/>
      <c r="BC1116" s="186"/>
      <c r="BD1116" s="208"/>
      <c r="BE1116" s="43"/>
      <c r="BF1116" s="43"/>
      <c r="BG1116" s="43"/>
      <c r="BH1116" s="43"/>
      <c r="BI1116" s="43"/>
      <c r="BJ1116" s="43"/>
      <c r="BK1116" s="43"/>
      <c r="BL1116" s="43"/>
      <c r="BM1116" s="43"/>
      <c r="BN1116" s="43"/>
      <c r="BO1116" s="43"/>
      <c r="BP1116" s="43"/>
      <c r="BQ1116" s="43"/>
      <c r="BR1116" s="43"/>
      <c r="BS1116" s="43"/>
      <c r="BT1116" s="43"/>
      <c r="BU1116" s="43"/>
      <c r="BV1116" s="43"/>
      <c r="BW1116" s="43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3"/>
      <c r="CK1116" s="43"/>
      <c r="CL1116" s="43"/>
      <c r="CM1116" s="43"/>
      <c r="CN1116" s="43"/>
      <c r="CO1116" s="43"/>
      <c r="CP1116" s="43"/>
      <c r="CQ1116" s="43"/>
      <c r="CR1116" s="43"/>
      <c r="CS1116" s="43"/>
      <c r="CT1116" s="43"/>
      <c r="CU1116" s="43"/>
      <c r="CV1116" s="43"/>
      <c r="CW1116" s="43"/>
      <c r="CX1116" s="43"/>
      <c r="CY1116" s="43"/>
      <c r="CZ1116" s="43"/>
      <c r="DA1116" s="43"/>
      <c r="DB1116" s="43"/>
      <c r="DC1116" s="43"/>
      <c r="DD1116" s="43"/>
      <c r="DE1116" s="43"/>
      <c r="DF1116" s="43"/>
      <c r="DG1116" s="43"/>
      <c r="DH1116" s="43"/>
      <c r="DI1116" s="43"/>
      <c r="DJ1116" s="43"/>
      <c r="DK1116" s="43"/>
      <c r="DL1116" s="43"/>
      <c r="DM1116" s="43"/>
      <c r="DN1116" s="43"/>
      <c r="DO1116" s="43"/>
      <c r="DP1116" s="43"/>
    </row>
    <row r="1117" spans="1:125" s="159" customFormat="1" ht="15" customHeight="1">
      <c r="A1117" s="43"/>
      <c r="B1117" s="43"/>
      <c r="C1117" s="43"/>
      <c r="D1117" s="43"/>
      <c r="E1117" s="43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/>
      <c r="AF1117" s="43"/>
      <c r="AG1117" s="43"/>
      <c r="AH1117" s="43"/>
      <c r="AI1117" s="43"/>
      <c r="AJ1117" s="43"/>
      <c r="AK1117" s="43"/>
      <c r="AL1117" s="43"/>
      <c r="AM1117" s="43"/>
      <c r="AN1117" s="43"/>
      <c r="AO1117" s="43"/>
      <c r="AP1117" s="43"/>
      <c r="AQ1117" s="43"/>
      <c r="AR1117" s="43"/>
      <c r="AS1117" s="43"/>
      <c r="AT1117" s="43"/>
      <c r="AU1117" s="43"/>
      <c r="AV1117" s="43"/>
      <c r="AW1117" s="43"/>
      <c r="AX1117" s="43"/>
      <c r="AY1117" s="43"/>
      <c r="AZ1117" s="43"/>
      <c r="BA1117" s="186"/>
      <c r="BB1117" s="43"/>
      <c r="BC1117" s="186"/>
      <c r="BD1117" s="208"/>
      <c r="BE1117" s="43"/>
      <c r="BF1117" s="43"/>
      <c r="BG1117" s="43"/>
      <c r="BH1117" s="43"/>
      <c r="BI1117" s="43"/>
      <c r="BJ1117" s="43"/>
      <c r="BK1117" s="43"/>
      <c r="BL1117" s="43"/>
      <c r="BM1117" s="43"/>
      <c r="BN1117" s="43"/>
      <c r="BO1117" s="43"/>
      <c r="BP1117" s="43"/>
      <c r="BQ1117" s="43"/>
      <c r="BR1117" s="43"/>
      <c r="BS1117" s="43"/>
      <c r="BT1117" s="43"/>
      <c r="BU1117" s="43"/>
      <c r="BV1117" s="43"/>
      <c r="BW1117" s="43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3"/>
      <c r="CK1117" s="43"/>
      <c r="CL1117" s="43"/>
      <c r="CM1117" s="43"/>
      <c r="CN1117" s="43"/>
      <c r="CO1117" s="43"/>
      <c r="CP1117" s="43"/>
      <c r="CQ1117" s="43"/>
      <c r="CR1117" s="43"/>
      <c r="CS1117" s="43"/>
      <c r="CT1117" s="43"/>
      <c r="CU1117" s="43"/>
      <c r="CV1117" s="43"/>
      <c r="CW1117" s="43"/>
      <c r="CX1117" s="43"/>
      <c r="CY1117" s="43"/>
      <c r="CZ1117" s="43"/>
      <c r="DA1117" s="43"/>
      <c r="DB1117" s="43"/>
      <c r="DC1117" s="43"/>
      <c r="DD1117" s="43"/>
      <c r="DE1117" s="43"/>
      <c r="DF1117" s="43"/>
      <c r="DG1117" s="43"/>
      <c r="DH1117" s="43"/>
      <c r="DI1117" s="43"/>
      <c r="DJ1117" s="43"/>
      <c r="DK1117" s="43"/>
      <c r="DL1117" s="43"/>
      <c r="DM1117" s="43"/>
      <c r="DN1117" s="43"/>
      <c r="DO1117" s="43"/>
      <c r="DP1117" s="43"/>
    </row>
    <row r="1118" spans="1:125" s="159" customFormat="1" ht="15" customHeight="1">
      <c r="A1118" s="43"/>
      <c r="B1118" s="43"/>
      <c r="C1118" s="43"/>
      <c r="D1118" s="43"/>
      <c r="E1118" s="43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3"/>
      <c r="AM1118" s="43"/>
      <c r="AN1118" s="43"/>
      <c r="AO1118" s="43"/>
      <c r="AP1118" s="43"/>
      <c r="AQ1118" s="43"/>
      <c r="AR1118" s="43"/>
      <c r="AS1118" s="43"/>
      <c r="AT1118" s="43"/>
      <c r="AU1118" s="43"/>
      <c r="AV1118" s="43"/>
      <c r="AW1118" s="43"/>
      <c r="AX1118" s="43"/>
      <c r="AY1118" s="43"/>
      <c r="AZ1118" s="43"/>
      <c r="BA1118" s="186"/>
      <c r="BB1118" s="43"/>
      <c r="BC1118" s="186"/>
      <c r="BD1118" s="208"/>
      <c r="BE1118" s="43"/>
      <c r="BF1118" s="43"/>
      <c r="BG1118" s="43"/>
      <c r="BH1118" s="43"/>
      <c r="BI1118" s="43"/>
      <c r="BJ1118" s="43"/>
      <c r="BK1118" s="43"/>
      <c r="BL1118" s="43"/>
      <c r="BM1118" s="43"/>
      <c r="BN1118" s="43"/>
      <c r="BO1118" s="43"/>
      <c r="BP1118" s="43"/>
      <c r="BQ1118" s="43"/>
      <c r="BR1118" s="43"/>
      <c r="BS1118" s="43"/>
      <c r="BT1118" s="43"/>
      <c r="BU1118" s="43"/>
      <c r="BV1118" s="43"/>
      <c r="BW1118" s="43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3"/>
      <c r="CK1118" s="43"/>
      <c r="CL1118" s="43"/>
      <c r="CM1118" s="43"/>
      <c r="CN1118" s="43"/>
      <c r="CO1118" s="43"/>
      <c r="CP1118" s="43"/>
      <c r="CQ1118" s="43"/>
      <c r="CR1118" s="43"/>
      <c r="CS1118" s="43"/>
      <c r="CT1118" s="43"/>
      <c r="CU1118" s="43"/>
      <c r="CV1118" s="43"/>
      <c r="CW1118" s="43"/>
      <c r="CX1118" s="43"/>
      <c r="CY1118" s="43"/>
      <c r="CZ1118" s="43"/>
      <c r="DA1118" s="43"/>
      <c r="DB1118" s="43"/>
      <c r="DC1118" s="43"/>
      <c r="DD1118" s="43"/>
      <c r="DE1118" s="43"/>
      <c r="DF1118" s="43"/>
      <c r="DG1118" s="43"/>
      <c r="DH1118" s="43"/>
      <c r="DI1118" s="43"/>
      <c r="DJ1118" s="43"/>
      <c r="DK1118" s="43"/>
      <c r="DL1118" s="43"/>
      <c r="DM1118" s="43"/>
      <c r="DN1118" s="43"/>
      <c r="DO1118" s="43"/>
      <c r="DP1118" s="43"/>
    </row>
    <row r="1119" spans="1:125" s="159" customFormat="1" ht="15" customHeight="1">
      <c r="A1119" s="43"/>
      <c r="B1119" s="43"/>
      <c r="C1119" s="43"/>
      <c r="D1119" s="43"/>
      <c r="E1119" s="43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43"/>
      <c r="AA1119" s="43"/>
      <c r="AB1119" s="43"/>
      <c r="AC1119" s="43"/>
      <c r="AD1119" s="43"/>
      <c r="AE1119" s="43"/>
      <c r="AF1119" s="43"/>
      <c r="AG1119" s="43"/>
      <c r="AH1119" s="43"/>
      <c r="AI1119" s="43"/>
      <c r="AJ1119" s="43"/>
      <c r="AK1119" s="43"/>
      <c r="AL1119" s="43"/>
      <c r="AM1119" s="43"/>
      <c r="AN1119" s="43"/>
      <c r="AO1119" s="43"/>
      <c r="AP1119" s="43"/>
      <c r="AQ1119" s="43"/>
      <c r="AR1119" s="43"/>
      <c r="AS1119" s="43"/>
      <c r="AT1119" s="43"/>
      <c r="AU1119" s="43"/>
      <c r="AV1119" s="43"/>
      <c r="AW1119" s="43"/>
      <c r="AX1119" s="43"/>
      <c r="AY1119" s="43"/>
      <c r="AZ1119" s="43"/>
      <c r="BA1119" s="186"/>
      <c r="BB1119" s="43"/>
      <c r="BC1119" s="186"/>
      <c r="BD1119" s="208"/>
      <c r="BE1119" s="43"/>
      <c r="BF1119" s="43"/>
      <c r="BG1119" s="43"/>
      <c r="BH1119" s="43"/>
      <c r="BI1119" s="43"/>
      <c r="BJ1119" s="43"/>
      <c r="BK1119" s="43"/>
      <c r="BL1119" s="43"/>
      <c r="BM1119" s="43"/>
      <c r="BN1119" s="43"/>
      <c r="BO1119" s="43"/>
      <c r="BP1119" s="43"/>
      <c r="BQ1119" s="43"/>
      <c r="BR1119" s="43"/>
      <c r="BS1119" s="43"/>
      <c r="BT1119" s="43"/>
      <c r="BU1119" s="43"/>
      <c r="BV1119" s="43"/>
      <c r="BW1119" s="43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3"/>
      <c r="CK1119" s="43"/>
      <c r="CL1119" s="43"/>
      <c r="CM1119" s="43"/>
      <c r="CN1119" s="43"/>
      <c r="CO1119" s="43"/>
      <c r="CP1119" s="43"/>
      <c r="CQ1119" s="43"/>
      <c r="CR1119" s="43"/>
      <c r="CS1119" s="43"/>
      <c r="CT1119" s="43"/>
      <c r="CU1119" s="43"/>
      <c r="CV1119" s="43"/>
      <c r="CW1119" s="43"/>
      <c r="CX1119" s="43"/>
      <c r="CY1119" s="43"/>
      <c r="CZ1119" s="43"/>
      <c r="DA1119" s="43"/>
      <c r="DB1119" s="43"/>
      <c r="DC1119" s="43"/>
      <c r="DD1119" s="43"/>
      <c r="DE1119" s="43"/>
      <c r="DF1119" s="43"/>
      <c r="DG1119" s="43"/>
      <c r="DH1119" s="43"/>
      <c r="DI1119" s="43"/>
      <c r="DJ1119" s="43"/>
      <c r="DK1119" s="43"/>
      <c r="DL1119" s="43"/>
      <c r="DM1119" s="43"/>
      <c r="DN1119" s="43"/>
      <c r="DO1119" s="43"/>
      <c r="DP1119" s="43"/>
    </row>
    <row r="1120" spans="1:125" s="159" customFormat="1" ht="15" customHeight="1">
      <c r="A1120" s="43"/>
      <c r="B1120" s="43"/>
      <c r="C1120" s="43"/>
      <c r="D1120" s="43"/>
      <c r="E1120" s="43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43"/>
      <c r="Q1120" s="43"/>
      <c r="R1120" s="43"/>
      <c r="S1120" s="43"/>
      <c r="T1120" s="43"/>
      <c r="U1120" s="43"/>
      <c r="V1120" s="43"/>
      <c r="W1120" s="43"/>
      <c r="X1120" s="43"/>
      <c r="Y1120" s="43"/>
      <c r="Z1120" s="43"/>
      <c r="AA1120" s="43"/>
      <c r="AB1120" s="43"/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3"/>
      <c r="AM1120" s="43"/>
      <c r="AN1120" s="43"/>
      <c r="AO1120" s="43"/>
      <c r="AP1120" s="43"/>
      <c r="AQ1120" s="43"/>
      <c r="AR1120" s="43"/>
      <c r="AS1120" s="43"/>
      <c r="AT1120" s="43"/>
      <c r="AU1120" s="43"/>
      <c r="AV1120" s="43"/>
      <c r="AW1120" s="43"/>
      <c r="AX1120" s="43"/>
      <c r="AY1120" s="43"/>
      <c r="AZ1120" s="43"/>
      <c r="BA1120" s="186"/>
      <c r="BB1120" s="43"/>
      <c r="BC1120" s="186"/>
      <c r="BD1120" s="208"/>
      <c r="BE1120" s="43"/>
      <c r="BF1120" s="43"/>
      <c r="BG1120" s="43"/>
      <c r="BH1120" s="43"/>
      <c r="BI1120" s="43"/>
      <c r="BJ1120" s="43"/>
      <c r="BK1120" s="43"/>
      <c r="BL1120" s="43"/>
      <c r="BM1120" s="43"/>
      <c r="BN1120" s="43"/>
      <c r="BO1120" s="43"/>
      <c r="BP1120" s="43"/>
      <c r="BQ1120" s="43"/>
      <c r="BR1120" s="43"/>
      <c r="BS1120" s="43"/>
      <c r="BT1120" s="43"/>
      <c r="BU1120" s="43"/>
      <c r="BV1120" s="43"/>
      <c r="BW1120" s="43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3"/>
      <c r="CK1120" s="43"/>
      <c r="CL1120" s="43"/>
      <c r="CM1120" s="43"/>
      <c r="CN1120" s="43"/>
      <c r="CO1120" s="43"/>
      <c r="CP1120" s="43"/>
      <c r="CQ1120" s="43"/>
      <c r="CR1120" s="43"/>
      <c r="CS1120" s="43"/>
      <c r="CT1120" s="43"/>
      <c r="CU1120" s="43"/>
      <c r="CV1120" s="43"/>
      <c r="CW1120" s="43"/>
      <c r="CX1120" s="43"/>
      <c r="CY1120" s="43"/>
      <c r="CZ1120" s="43"/>
      <c r="DA1120" s="43"/>
      <c r="DB1120" s="43"/>
      <c r="DC1120" s="43"/>
      <c r="DD1120" s="43"/>
      <c r="DE1120" s="43"/>
      <c r="DF1120" s="43"/>
      <c r="DG1120" s="43"/>
      <c r="DH1120" s="43"/>
      <c r="DI1120" s="43"/>
      <c r="DJ1120" s="43"/>
      <c r="DK1120" s="43"/>
      <c r="DL1120" s="43"/>
      <c r="DM1120" s="43"/>
      <c r="DN1120" s="43"/>
      <c r="DO1120" s="43"/>
      <c r="DP1120" s="43"/>
    </row>
    <row r="1121" spans="1:125" s="159" customFormat="1" ht="15" customHeight="1">
      <c r="A1121" s="43"/>
      <c r="B1121" s="43"/>
      <c r="C1121" s="43"/>
      <c r="D1121" s="43"/>
      <c r="E1121" s="43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43"/>
      <c r="Q1121" s="43"/>
      <c r="R1121" s="43"/>
      <c r="S1121" s="43"/>
      <c r="T1121" s="43"/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/>
      <c r="AF1121" s="43"/>
      <c r="AG1121" s="43"/>
      <c r="AH1121" s="43"/>
      <c r="AI1121" s="43"/>
      <c r="AJ1121" s="43"/>
      <c r="AK1121" s="43"/>
      <c r="AL1121" s="43"/>
      <c r="AM1121" s="43"/>
      <c r="AN1121" s="43"/>
      <c r="AO1121" s="43"/>
      <c r="AP1121" s="43"/>
      <c r="AQ1121" s="43"/>
      <c r="AR1121" s="43"/>
      <c r="AS1121" s="43"/>
      <c r="AT1121" s="43"/>
      <c r="AU1121" s="43"/>
      <c r="AV1121" s="43"/>
      <c r="AW1121" s="43"/>
      <c r="AX1121" s="43"/>
      <c r="AY1121" s="43"/>
      <c r="AZ1121" s="43"/>
      <c r="BA1121" s="186"/>
      <c r="BB1121" s="43"/>
      <c r="BC1121" s="186"/>
      <c r="BD1121" s="208"/>
      <c r="BE1121" s="43"/>
      <c r="BF1121" s="43"/>
      <c r="BG1121" s="43"/>
      <c r="BH1121" s="43"/>
      <c r="BI1121" s="43"/>
      <c r="BJ1121" s="43"/>
      <c r="BK1121" s="43"/>
      <c r="BL1121" s="43"/>
      <c r="BM1121" s="43"/>
      <c r="BN1121" s="43"/>
      <c r="BO1121" s="43"/>
      <c r="BP1121" s="43"/>
      <c r="BQ1121" s="43"/>
      <c r="BR1121" s="43"/>
      <c r="BS1121" s="43"/>
      <c r="BT1121" s="43"/>
      <c r="BU1121" s="43"/>
      <c r="BV1121" s="43"/>
      <c r="BW1121" s="43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3"/>
      <c r="CK1121" s="43"/>
      <c r="CL1121" s="43"/>
      <c r="CM1121" s="43"/>
      <c r="CN1121" s="43"/>
      <c r="CO1121" s="43"/>
      <c r="CP1121" s="43"/>
      <c r="CQ1121" s="43"/>
      <c r="CR1121" s="43"/>
      <c r="CS1121" s="43"/>
      <c r="CT1121" s="43"/>
      <c r="CU1121" s="43"/>
      <c r="CV1121" s="43"/>
      <c r="CW1121" s="43"/>
      <c r="CX1121" s="43"/>
      <c r="CY1121" s="43"/>
      <c r="CZ1121" s="43"/>
      <c r="DA1121" s="43"/>
      <c r="DB1121" s="43"/>
      <c r="DC1121" s="43"/>
      <c r="DD1121" s="43"/>
      <c r="DE1121" s="43"/>
      <c r="DF1121" s="43"/>
      <c r="DG1121" s="43"/>
      <c r="DH1121" s="43"/>
      <c r="DI1121" s="43"/>
      <c r="DJ1121" s="43"/>
      <c r="DK1121" s="43"/>
      <c r="DL1121" s="43"/>
      <c r="DM1121" s="43"/>
      <c r="DN1121" s="43"/>
      <c r="DO1121" s="43"/>
      <c r="DP1121" s="43"/>
    </row>
    <row r="1122" spans="1:125" s="159" customFormat="1" ht="15" customHeight="1">
      <c r="A1122" s="43"/>
      <c r="B1122" s="43"/>
      <c r="C1122" s="43"/>
      <c r="D1122" s="43"/>
      <c r="E1122" s="43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3"/>
      <c r="AM1122" s="43"/>
      <c r="AN1122" s="43"/>
      <c r="AO1122" s="43"/>
      <c r="AP1122" s="43"/>
      <c r="AQ1122" s="43"/>
      <c r="AR1122" s="43"/>
      <c r="AS1122" s="43"/>
      <c r="AT1122" s="43"/>
      <c r="AU1122" s="43"/>
      <c r="AV1122" s="43"/>
      <c r="AW1122" s="43"/>
      <c r="AX1122" s="43"/>
      <c r="AY1122" s="43"/>
      <c r="AZ1122" s="43"/>
      <c r="BA1122" s="186"/>
      <c r="BB1122" s="43"/>
      <c r="BC1122" s="186"/>
      <c r="BD1122" s="208"/>
      <c r="BE1122" s="43"/>
      <c r="BF1122" s="43"/>
      <c r="BG1122" s="43"/>
      <c r="BH1122" s="43"/>
      <c r="BI1122" s="43"/>
      <c r="BJ1122" s="43"/>
      <c r="BK1122" s="43"/>
      <c r="BL1122" s="43"/>
      <c r="BM1122" s="43"/>
      <c r="BN1122" s="43"/>
      <c r="BO1122" s="43"/>
      <c r="BP1122" s="43"/>
      <c r="BQ1122" s="43"/>
      <c r="BR1122" s="43"/>
      <c r="BS1122" s="43"/>
      <c r="BT1122" s="43"/>
      <c r="BU1122" s="43"/>
      <c r="BV1122" s="43"/>
      <c r="BW1122" s="43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3"/>
      <c r="CK1122" s="43"/>
      <c r="CL1122" s="43"/>
      <c r="CM1122" s="43"/>
      <c r="CN1122" s="43"/>
      <c r="CO1122" s="43"/>
      <c r="CP1122" s="43"/>
      <c r="CQ1122" s="43"/>
      <c r="CR1122" s="43"/>
      <c r="CS1122" s="43"/>
      <c r="CT1122" s="43"/>
      <c r="CU1122" s="43"/>
      <c r="CV1122" s="43"/>
      <c r="CW1122" s="43"/>
      <c r="CX1122" s="43"/>
      <c r="CY1122" s="43"/>
      <c r="CZ1122" s="43"/>
      <c r="DA1122" s="43"/>
      <c r="DB1122" s="43"/>
      <c r="DC1122" s="43"/>
      <c r="DD1122" s="43"/>
      <c r="DE1122" s="43"/>
      <c r="DF1122" s="43"/>
      <c r="DG1122" s="43"/>
      <c r="DH1122" s="43"/>
      <c r="DI1122" s="43"/>
      <c r="DJ1122" s="43"/>
      <c r="DK1122" s="43"/>
      <c r="DL1122" s="43"/>
      <c r="DM1122" s="43"/>
      <c r="DN1122" s="43"/>
      <c r="DO1122" s="43"/>
      <c r="DP1122" s="43"/>
    </row>
    <row r="1123" spans="1:125" s="159" customFormat="1" ht="15" customHeight="1">
      <c r="A1123" s="43"/>
      <c r="B1123" s="43"/>
      <c r="C1123" s="43"/>
      <c r="D1123" s="43"/>
      <c r="E1123" s="43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43"/>
      <c r="AE1123" s="43"/>
      <c r="AF1123" s="43"/>
      <c r="AG1123" s="43"/>
      <c r="AH1123" s="43"/>
      <c r="AI1123" s="43"/>
      <c r="AJ1123" s="43"/>
      <c r="AK1123" s="43"/>
      <c r="AL1123" s="43"/>
      <c r="AM1123" s="43"/>
      <c r="AN1123" s="43"/>
      <c r="AO1123" s="43"/>
      <c r="AP1123" s="43"/>
      <c r="AQ1123" s="43"/>
      <c r="AR1123" s="43"/>
      <c r="AS1123" s="43"/>
      <c r="AT1123" s="43"/>
      <c r="AU1123" s="43"/>
      <c r="AV1123" s="43"/>
      <c r="AW1123" s="43"/>
      <c r="AX1123" s="43"/>
      <c r="AY1123" s="43"/>
      <c r="AZ1123" s="43"/>
      <c r="BA1123" s="186"/>
      <c r="BB1123" s="43"/>
      <c r="BC1123" s="186"/>
      <c r="BD1123" s="208"/>
      <c r="BE1123" s="43"/>
      <c r="BF1123" s="43"/>
      <c r="BG1123" s="43"/>
      <c r="BH1123" s="43"/>
      <c r="BI1123" s="43"/>
      <c r="BJ1123" s="43"/>
      <c r="BK1123" s="43"/>
      <c r="BL1123" s="43"/>
      <c r="BM1123" s="43"/>
      <c r="BN1123" s="43"/>
      <c r="BO1123" s="43"/>
      <c r="BP1123" s="43"/>
      <c r="BQ1123" s="43"/>
      <c r="BR1123" s="43"/>
      <c r="BS1123" s="43"/>
      <c r="BT1123" s="43"/>
      <c r="BU1123" s="43"/>
      <c r="BV1123" s="43"/>
      <c r="BW1123" s="43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3"/>
      <c r="CK1123" s="43"/>
      <c r="CL1123" s="43"/>
      <c r="CM1123" s="43"/>
      <c r="CN1123" s="43"/>
      <c r="CO1123" s="43"/>
      <c r="CP1123" s="43"/>
      <c r="CQ1123" s="43"/>
      <c r="CR1123" s="43"/>
      <c r="CS1123" s="43"/>
      <c r="CT1123" s="43"/>
      <c r="CU1123" s="43"/>
      <c r="CV1123" s="43"/>
      <c r="CW1123" s="43"/>
      <c r="CX1123" s="43"/>
      <c r="CY1123" s="43"/>
      <c r="CZ1123" s="43"/>
      <c r="DA1123" s="43"/>
      <c r="DB1123" s="43"/>
      <c r="DC1123" s="43"/>
      <c r="DD1123" s="43"/>
      <c r="DE1123" s="43"/>
      <c r="DF1123" s="43"/>
      <c r="DG1123" s="43"/>
      <c r="DH1123" s="43"/>
      <c r="DI1123" s="43"/>
      <c r="DJ1123" s="43"/>
      <c r="DK1123" s="43"/>
      <c r="DL1123" s="43"/>
      <c r="DM1123" s="43"/>
      <c r="DN1123" s="43"/>
      <c r="DO1123" s="43"/>
      <c r="DP1123" s="43"/>
    </row>
    <row r="1124" spans="1:125" s="159" customFormat="1" ht="15" customHeight="1">
      <c r="A1124" s="43"/>
      <c r="B1124" s="43"/>
      <c r="C1124" s="43"/>
      <c r="D1124" s="43"/>
      <c r="E1124" s="43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  <c r="AB1124" s="43"/>
      <c r="AC1124" s="43"/>
      <c r="AD1124" s="43"/>
      <c r="AE1124" s="43"/>
      <c r="AF1124" s="43"/>
      <c r="AG1124" s="43"/>
      <c r="AH1124" s="43"/>
      <c r="AI1124" s="43"/>
      <c r="AJ1124" s="43"/>
      <c r="AK1124" s="43"/>
      <c r="AL1124" s="43"/>
      <c r="AM1124" s="43"/>
      <c r="AN1124" s="43"/>
      <c r="AO1124" s="43"/>
      <c r="AP1124" s="43"/>
      <c r="AQ1124" s="43"/>
      <c r="AR1124" s="43"/>
      <c r="AS1124" s="43"/>
      <c r="AT1124" s="43"/>
      <c r="AU1124" s="43"/>
      <c r="AV1124" s="43"/>
      <c r="AW1124" s="43"/>
      <c r="AX1124" s="43"/>
      <c r="AY1124" s="43"/>
      <c r="AZ1124" s="43"/>
      <c r="BA1124" s="186"/>
      <c r="BB1124" s="43"/>
      <c r="BC1124" s="186"/>
      <c r="BD1124" s="208"/>
      <c r="BE1124" s="43"/>
      <c r="BF1124" s="43"/>
      <c r="BG1124" s="43"/>
      <c r="BH1124" s="43"/>
      <c r="BI1124" s="43"/>
      <c r="BJ1124" s="43"/>
      <c r="BK1124" s="43"/>
      <c r="BL1124" s="43"/>
      <c r="BM1124" s="43"/>
      <c r="BN1124" s="43"/>
      <c r="BO1124" s="43"/>
      <c r="BP1124" s="43"/>
      <c r="BQ1124" s="43"/>
      <c r="BR1124" s="43"/>
      <c r="BS1124" s="43"/>
      <c r="BT1124" s="43"/>
      <c r="BU1124" s="43"/>
      <c r="BV1124" s="43"/>
      <c r="BW1124" s="43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3"/>
      <c r="CK1124" s="43"/>
      <c r="CL1124" s="43"/>
      <c r="CM1124" s="43"/>
      <c r="CN1124" s="43"/>
      <c r="CO1124" s="43"/>
      <c r="CP1124" s="43"/>
      <c r="CQ1124" s="43"/>
      <c r="CR1124" s="43"/>
      <c r="CS1124" s="43"/>
      <c r="CT1124" s="43"/>
      <c r="CU1124" s="43"/>
      <c r="CV1124" s="43"/>
      <c r="CW1124" s="43"/>
      <c r="CX1124" s="43"/>
      <c r="CY1124" s="43"/>
      <c r="CZ1124" s="43"/>
      <c r="DA1124" s="43"/>
      <c r="DB1124" s="43"/>
      <c r="DC1124" s="43"/>
      <c r="DD1124" s="43"/>
      <c r="DE1124" s="43"/>
      <c r="DF1124" s="43"/>
      <c r="DG1124" s="43"/>
      <c r="DH1124" s="43"/>
      <c r="DI1124" s="43"/>
      <c r="DJ1124" s="43"/>
      <c r="DK1124" s="43"/>
      <c r="DL1124" s="43"/>
      <c r="DM1124" s="43"/>
      <c r="DN1124" s="43"/>
      <c r="DO1124" s="43"/>
      <c r="DP1124" s="43"/>
    </row>
    <row r="1125" spans="1:125" s="159" customFormat="1" ht="15" customHeight="1">
      <c r="A1125" s="43"/>
      <c r="B1125" s="43"/>
      <c r="C1125" s="43"/>
      <c r="D1125" s="43"/>
      <c r="E1125" s="43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43"/>
      <c r="AE1125" s="43"/>
      <c r="AF1125" s="43"/>
      <c r="AG1125" s="43"/>
      <c r="AH1125" s="43"/>
      <c r="AI1125" s="43"/>
      <c r="AJ1125" s="43"/>
      <c r="AK1125" s="43"/>
      <c r="AL1125" s="43"/>
      <c r="AM1125" s="43"/>
      <c r="AN1125" s="43"/>
      <c r="AO1125" s="43"/>
      <c r="AP1125" s="43"/>
      <c r="AQ1125" s="43"/>
      <c r="AR1125" s="43"/>
      <c r="AS1125" s="43"/>
      <c r="AT1125" s="43"/>
      <c r="AU1125" s="43"/>
      <c r="AV1125" s="43"/>
      <c r="AW1125" s="43"/>
      <c r="AX1125" s="43"/>
      <c r="AY1125" s="43"/>
      <c r="AZ1125" s="43"/>
      <c r="BA1125" s="186"/>
      <c r="BB1125" s="43"/>
      <c r="BC1125" s="186"/>
      <c r="BD1125" s="208"/>
      <c r="BE1125" s="43"/>
      <c r="BF1125" s="43"/>
      <c r="BG1125" s="43"/>
      <c r="BH1125" s="43"/>
      <c r="BI1125" s="43"/>
      <c r="BJ1125" s="43"/>
      <c r="BK1125" s="43"/>
      <c r="BL1125" s="43"/>
      <c r="BM1125" s="43"/>
      <c r="BN1125" s="43"/>
      <c r="BO1125" s="43"/>
      <c r="BP1125" s="43"/>
      <c r="BQ1125" s="43"/>
      <c r="BR1125" s="43"/>
      <c r="BS1125" s="43"/>
      <c r="BT1125" s="43"/>
      <c r="BU1125" s="43"/>
      <c r="BV1125" s="43"/>
      <c r="BW1125" s="43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3"/>
      <c r="CK1125" s="43"/>
      <c r="CL1125" s="43"/>
      <c r="CM1125" s="43"/>
      <c r="CN1125" s="43"/>
      <c r="CO1125" s="43"/>
      <c r="CP1125" s="43"/>
      <c r="CQ1125" s="43"/>
      <c r="CR1125" s="43"/>
      <c r="CS1125" s="43"/>
      <c r="CT1125" s="43"/>
      <c r="CU1125" s="43"/>
      <c r="CV1125" s="43"/>
      <c r="CW1125" s="43"/>
      <c r="CX1125" s="43"/>
      <c r="CY1125" s="43"/>
      <c r="CZ1125" s="43"/>
      <c r="DA1125" s="43"/>
      <c r="DB1125" s="43"/>
      <c r="DC1125" s="43"/>
      <c r="DD1125" s="43"/>
      <c r="DE1125" s="43"/>
      <c r="DF1125" s="43"/>
      <c r="DG1125" s="43"/>
      <c r="DH1125" s="43"/>
      <c r="DI1125" s="43"/>
      <c r="DJ1125" s="43"/>
      <c r="DK1125" s="43"/>
      <c r="DL1125" s="43"/>
      <c r="DM1125" s="43"/>
      <c r="DN1125" s="43"/>
      <c r="DO1125" s="43"/>
      <c r="DP1125" s="43"/>
    </row>
    <row r="1126" spans="1:125" s="159" customFormat="1" ht="15" customHeight="1">
      <c r="A1126" s="43"/>
      <c r="B1126" s="43"/>
      <c r="C1126" s="43"/>
      <c r="D1126" s="43"/>
      <c r="E1126" s="43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  <c r="AB1126" s="43"/>
      <c r="AC1126" s="43"/>
      <c r="AD1126" s="43"/>
      <c r="AE1126" s="43"/>
      <c r="AF1126" s="43"/>
      <c r="AG1126" s="43"/>
      <c r="AH1126" s="43"/>
      <c r="AI1126" s="43"/>
      <c r="AJ1126" s="43"/>
      <c r="AK1126" s="43"/>
      <c r="AL1126" s="43"/>
      <c r="AM1126" s="43"/>
      <c r="AN1126" s="43"/>
      <c r="AO1126" s="43"/>
      <c r="AP1126" s="43"/>
      <c r="AQ1126" s="43"/>
      <c r="AR1126" s="43"/>
      <c r="AS1126" s="43"/>
      <c r="AT1126" s="43"/>
      <c r="AU1126" s="43"/>
      <c r="AV1126" s="43"/>
      <c r="AW1126" s="43"/>
      <c r="AX1126" s="43"/>
      <c r="AY1126" s="43"/>
      <c r="AZ1126" s="43"/>
      <c r="BA1126" s="186"/>
      <c r="BB1126" s="43"/>
      <c r="BC1126" s="186"/>
      <c r="BD1126" s="208"/>
      <c r="BE1126" s="43"/>
      <c r="BF1126" s="43"/>
      <c r="BG1126" s="43"/>
      <c r="BH1126" s="43"/>
      <c r="BI1126" s="43"/>
      <c r="BJ1126" s="43"/>
      <c r="BK1126" s="43"/>
      <c r="BL1126" s="43"/>
      <c r="BM1126" s="43"/>
      <c r="BN1126" s="43"/>
      <c r="BO1126" s="43"/>
      <c r="BP1126" s="43"/>
      <c r="BQ1126" s="43"/>
      <c r="BR1126" s="43"/>
      <c r="BS1126" s="43"/>
      <c r="BT1126" s="43"/>
      <c r="BU1126" s="43"/>
      <c r="BV1126" s="43"/>
      <c r="BW1126" s="43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3"/>
      <c r="CK1126" s="43"/>
      <c r="CL1126" s="43"/>
      <c r="CM1126" s="43"/>
      <c r="CN1126" s="43"/>
      <c r="CO1126" s="43"/>
      <c r="CP1126" s="43"/>
      <c r="CQ1126" s="43"/>
      <c r="CR1126" s="43"/>
      <c r="CS1126" s="43"/>
      <c r="CT1126" s="43"/>
      <c r="CU1126" s="43"/>
      <c r="CV1126" s="43"/>
      <c r="CW1126" s="43"/>
      <c r="CX1126" s="43"/>
      <c r="CY1126" s="43"/>
      <c r="CZ1126" s="43"/>
      <c r="DA1126" s="43"/>
      <c r="DB1126" s="43"/>
      <c r="DC1126" s="43"/>
      <c r="DD1126" s="43"/>
      <c r="DE1126" s="43"/>
      <c r="DF1126" s="43"/>
      <c r="DG1126" s="43"/>
      <c r="DH1126" s="43"/>
      <c r="DI1126" s="43"/>
      <c r="DJ1126" s="43"/>
      <c r="DK1126" s="43"/>
      <c r="DL1126" s="43"/>
      <c r="DM1126" s="43"/>
      <c r="DN1126" s="43"/>
      <c r="DO1126" s="43"/>
      <c r="DP1126" s="43"/>
    </row>
    <row r="1127" spans="1:125" s="159" customFormat="1" ht="15" customHeight="1">
      <c r="A1127" s="43"/>
      <c r="B1127" s="43"/>
      <c r="C1127" s="43"/>
      <c r="D1127" s="43"/>
      <c r="E1127" s="43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43"/>
      <c r="AF1127" s="43"/>
      <c r="AG1127" s="43"/>
      <c r="AH1127" s="43"/>
      <c r="AI1127" s="43"/>
      <c r="AJ1127" s="43"/>
      <c r="AK1127" s="43"/>
      <c r="AL1127" s="43"/>
      <c r="AM1127" s="43"/>
      <c r="AN1127" s="43"/>
      <c r="AO1127" s="43"/>
      <c r="AP1127" s="43"/>
      <c r="AQ1127" s="43"/>
      <c r="AR1127" s="43"/>
      <c r="AS1127" s="43"/>
      <c r="AT1127" s="43"/>
      <c r="AU1127" s="43"/>
      <c r="AV1127" s="43"/>
      <c r="AW1127" s="43"/>
      <c r="AX1127" s="43"/>
      <c r="AY1127" s="43"/>
      <c r="AZ1127" s="43"/>
      <c r="BA1127" s="186"/>
      <c r="BB1127" s="43"/>
      <c r="BC1127" s="186"/>
      <c r="BD1127" s="208"/>
      <c r="BE1127" s="43"/>
      <c r="BF1127" s="43"/>
      <c r="BG1127" s="43"/>
      <c r="BH1127" s="43"/>
      <c r="BI1127" s="43"/>
      <c r="BJ1127" s="43"/>
      <c r="BK1127" s="43"/>
      <c r="BL1127" s="43"/>
      <c r="BM1127" s="43"/>
      <c r="BN1127" s="43"/>
      <c r="BO1127" s="43"/>
      <c r="BP1127" s="43"/>
      <c r="BQ1127" s="43"/>
      <c r="BR1127" s="43"/>
      <c r="BS1127" s="43"/>
      <c r="BT1127" s="43"/>
      <c r="BU1127" s="43"/>
      <c r="BV1127" s="43"/>
      <c r="BW1127" s="43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3"/>
      <c r="CK1127" s="43"/>
      <c r="CL1127" s="43"/>
      <c r="CM1127" s="43"/>
      <c r="CN1127" s="43"/>
      <c r="CO1127" s="43"/>
      <c r="CP1127" s="43"/>
      <c r="CQ1127" s="43"/>
      <c r="CR1127" s="43"/>
      <c r="CS1127" s="43"/>
      <c r="CT1127" s="43"/>
      <c r="CU1127" s="43"/>
      <c r="CV1127" s="43"/>
      <c r="CW1127" s="43"/>
      <c r="CX1127" s="43"/>
      <c r="CY1127" s="43"/>
      <c r="CZ1127" s="43"/>
      <c r="DA1127" s="43"/>
      <c r="DB1127" s="43"/>
      <c r="DC1127" s="43"/>
      <c r="DD1127" s="43"/>
      <c r="DE1127" s="43"/>
      <c r="DF1127" s="43"/>
      <c r="DG1127" s="43"/>
      <c r="DH1127" s="43"/>
      <c r="DI1127" s="43"/>
      <c r="DJ1127" s="43"/>
      <c r="DK1127" s="43"/>
      <c r="DL1127" s="43"/>
      <c r="DM1127" s="43"/>
      <c r="DN1127" s="43"/>
      <c r="DO1127" s="43"/>
      <c r="DP1127" s="43"/>
    </row>
    <row r="1128" spans="1:125" s="159" customFormat="1" ht="15" customHeight="1">
      <c r="A1128" s="43"/>
      <c r="B1128" s="43"/>
      <c r="C1128" s="43"/>
      <c r="D1128" s="43"/>
      <c r="E1128" s="43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43"/>
      <c r="Q1128" s="43"/>
      <c r="R1128" s="43"/>
      <c r="S1128" s="43"/>
      <c r="T1128" s="43"/>
      <c r="U1128" s="43"/>
      <c r="V1128" s="43"/>
      <c r="W1128" s="43"/>
      <c r="X1128" s="43"/>
      <c r="Y1128" s="43"/>
      <c r="Z1128" s="43"/>
      <c r="AA1128" s="43"/>
      <c r="AB1128" s="43"/>
      <c r="AC1128" s="43"/>
      <c r="AD1128" s="43"/>
      <c r="AE1128" s="43"/>
      <c r="AF1128" s="43"/>
      <c r="AG1128" s="43"/>
      <c r="AH1128" s="43"/>
      <c r="AI1128" s="43"/>
      <c r="AJ1128" s="43"/>
      <c r="AK1128" s="43"/>
      <c r="AL1128" s="43"/>
      <c r="AM1128" s="43"/>
      <c r="AN1128" s="43"/>
      <c r="AO1128" s="43"/>
      <c r="AP1128" s="43"/>
      <c r="AQ1128" s="43"/>
      <c r="AR1128" s="43"/>
      <c r="AS1128" s="43"/>
      <c r="AT1128" s="43"/>
      <c r="AU1128" s="43"/>
      <c r="AV1128" s="43"/>
      <c r="AW1128" s="43"/>
      <c r="AX1128" s="43"/>
      <c r="AY1128" s="43"/>
      <c r="AZ1128" s="43"/>
      <c r="BA1128" s="186"/>
      <c r="BB1128" s="43"/>
      <c r="BC1128" s="186"/>
      <c r="BD1128" s="208"/>
      <c r="BE1128" s="43"/>
      <c r="BF1128" s="43"/>
      <c r="BG1128" s="43"/>
      <c r="BH1128" s="43"/>
      <c r="BI1128" s="43"/>
      <c r="BJ1128" s="43"/>
      <c r="BK1128" s="43"/>
      <c r="BL1128" s="43"/>
      <c r="BM1128" s="43"/>
      <c r="BN1128" s="43"/>
      <c r="BO1128" s="43"/>
      <c r="BP1128" s="43"/>
      <c r="BQ1128" s="43"/>
      <c r="BR1128" s="43"/>
      <c r="BS1128" s="43"/>
      <c r="BT1128" s="43"/>
      <c r="BU1128" s="43"/>
      <c r="BV1128" s="43"/>
      <c r="BW1128" s="43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3"/>
      <c r="CK1128" s="43"/>
      <c r="CL1128" s="43"/>
      <c r="CM1128" s="43"/>
      <c r="CN1128" s="43"/>
      <c r="CO1128" s="43"/>
      <c r="CP1128" s="43"/>
      <c r="CQ1128" s="43"/>
      <c r="CR1128" s="43"/>
      <c r="CS1128" s="43"/>
      <c r="CT1128" s="43"/>
      <c r="CU1128" s="43"/>
      <c r="CV1128" s="43"/>
      <c r="CW1128" s="43"/>
      <c r="CX1128" s="43"/>
      <c r="CY1128" s="43"/>
      <c r="CZ1128" s="43"/>
      <c r="DA1128" s="43"/>
      <c r="DB1128" s="43"/>
      <c r="DC1128" s="43"/>
      <c r="DD1128" s="43"/>
      <c r="DE1128" s="43"/>
      <c r="DF1128" s="43"/>
      <c r="DG1128" s="43"/>
      <c r="DH1128" s="43"/>
      <c r="DI1128" s="43"/>
      <c r="DJ1128" s="43"/>
      <c r="DK1128" s="43"/>
      <c r="DL1128" s="43"/>
      <c r="DM1128" s="43"/>
      <c r="DN1128" s="43"/>
      <c r="DO1128" s="43"/>
      <c r="DP1128" s="43"/>
    </row>
    <row r="1129" spans="1:125" s="159" customFormat="1" ht="15" customHeight="1">
      <c r="A1129" s="43"/>
      <c r="B1129" s="43"/>
      <c r="C1129" s="43"/>
      <c r="D1129" s="43"/>
      <c r="E1129" s="43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43"/>
      <c r="Q1129" s="43"/>
      <c r="R1129" s="43"/>
      <c r="S1129" s="43"/>
      <c r="T1129" s="43"/>
      <c r="U1129" s="43"/>
      <c r="V1129" s="43"/>
      <c r="W1129" s="43"/>
      <c r="X1129" s="43"/>
      <c r="Y1129" s="43"/>
      <c r="Z1129" s="43"/>
      <c r="AA1129" s="43"/>
      <c r="AB1129" s="43"/>
      <c r="AC1129" s="43"/>
      <c r="AD1129" s="43"/>
      <c r="AE1129" s="43"/>
      <c r="AF1129" s="43"/>
      <c r="AG1129" s="43"/>
      <c r="AH1129" s="43"/>
      <c r="AI1129" s="43"/>
      <c r="AJ1129" s="43"/>
      <c r="AK1129" s="43"/>
      <c r="AL1129" s="43"/>
      <c r="AM1129" s="43"/>
      <c r="AN1129" s="43"/>
      <c r="AO1129" s="43"/>
      <c r="AP1129" s="43"/>
      <c r="AQ1129" s="43"/>
      <c r="AR1129" s="43"/>
      <c r="AS1129" s="43"/>
      <c r="AT1129" s="43"/>
      <c r="AU1129" s="43"/>
      <c r="AV1129" s="43"/>
      <c r="AW1129" s="43"/>
      <c r="AX1129" s="43"/>
      <c r="AY1129" s="43"/>
      <c r="AZ1129" s="43"/>
      <c r="BA1129" s="186"/>
      <c r="BB1129" s="43"/>
      <c r="BC1129" s="186"/>
      <c r="BD1129" s="208"/>
      <c r="BE1129" s="43"/>
      <c r="BF1129" s="43"/>
      <c r="BG1129" s="43"/>
      <c r="BH1129" s="43"/>
      <c r="BI1129" s="43"/>
      <c r="BJ1129" s="43"/>
      <c r="BK1129" s="43"/>
      <c r="BL1129" s="43"/>
      <c r="BM1129" s="43"/>
      <c r="BN1129" s="43"/>
      <c r="BO1129" s="43"/>
      <c r="BP1129" s="43"/>
      <c r="BQ1129" s="43"/>
      <c r="BR1129" s="43"/>
      <c r="BS1129" s="43"/>
      <c r="BT1129" s="43"/>
      <c r="BU1129" s="43"/>
      <c r="BV1129" s="43"/>
      <c r="BW1129" s="43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3"/>
      <c r="CK1129" s="43"/>
      <c r="CL1129" s="43"/>
      <c r="CM1129" s="43"/>
      <c r="CN1129" s="43"/>
      <c r="CO1129" s="43"/>
      <c r="CP1129" s="43"/>
      <c r="CQ1129" s="43"/>
      <c r="CR1129" s="43"/>
      <c r="CS1129" s="43"/>
      <c r="CT1129" s="43"/>
      <c r="CU1129" s="43"/>
      <c r="CV1129" s="43"/>
      <c r="CW1129" s="43"/>
      <c r="CX1129" s="43"/>
      <c r="CY1129" s="43"/>
      <c r="CZ1129" s="43"/>
      <c r="DA1129" s="43"/>
      <c r="DB1129" s="43"/>
      <c r="DC1129" s="43"/>
      <c r="DD1129" s="43"/>
      <c r="DE1129" s="43"/>
      <c r="DF1129" s="43"/>
      <c r="DG1129" s="43"/>
      <c r="DH1129" s="43"/>
      <c r="DI1129" s="43"/>
      <c r="DJ1129" s="43"/>
      <c r="DK1129" s="43"/>
      <c r="DL1129" s="43"/>
      <c r="DM1129" s="43"/>
      <c r="DN1129" s="43"/>
      <c r="DO1129" s="43"/>
      <c r="DP1129" s="43"/>
    </row>
    <row r="1130" spans="1:125" s="159" customFormat="1" ht="15" customHeight="1">
      <c r="A1130" s="43"/>
      <c r="B1130" s="43"/>
      <c r="C1130" s="43"/>
      <c r="D1130" s="43"/>
      <c r="E1130" s="43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43"/>
      <c r="AF1130" s="43"/>
      <c r="AG1130" s="43"/>
      <c r="AH1130" s="43"/>
      <c r="AI1130" s="43"/>
      <c r="AJ1130" s="43"/>
      <c r="AK1130" s="43"/>
      <c r="AL1130" s="43"/>
      <c r="AM1130" s="43"/>
      <c r="AN1130" s="43"/>
      <c r="AO1130" s="43"/>
      <c r="AP1130" s="43"/>
      <c r="AQ1130" s="43"/>
      <c r="AR1130" s="43"/>
      <c r="AS1130" s="43"/>
      <c r="AT1130" s="43"/>
      <c r="AU1130" s="43"/>
      <c r="AV1130" s="43"/>
      <c r="AW1130" s="43"/>
      <c r="AX1130" s="43"/>
      <c r="AY1130" s="43"/>
      <c r="AZ1130" s="43"/>
      <c r="BA1130" s="186"/>
      <c r="BB1130" s="43"/>
      <c r="BC1130" s="186"/>
      <c r="BD1130" s="208"/>
      <c r="BE1130" s="43"/>
      <c r="BF1130" s="43"/>
      <c r="BG1130" s="43"/>
      <c r="BH1130" s="43"/>
      <c r="BI1130" s="43"/>
      <c r="BJ1130" s="43"/>
      <c r="BK1130" s="43"/>
      <c r="BL1130" s="43"/>
      <c r="BM1130" s="43"/>
      <c r="BN1130" s="43"/>
      <c r="BO1130" s="43"/>
      <c r="BP1130" s="43"/>
      <c r="BQ1130" s="43"/>
      <c r="BR1130" s="43"/>
      <c r="BS1130" s="43"/>
      <c r="BT1130" s="43"/>
      <c r="BU1130" s="43"/>
      <c r="BV1130" s="43"/>
      <c r="BW1130" s="43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3"/>
      <c r="CK1130" s="43"/>
      <c r="CL1130" s="43"/>
      <c r="CM1130" s="43"/>
      <c r="CN1130" s="43"/>
      <c r="CO1130" s="43"/>
      <c r="CP1130" s="43"/>
      <c r="CQ1130" s="43"/>
      <c r="CR1130" s="43"/>
      <c r="CS1130" s="43"/>
      <c r="CT1130" s="43"/>
      <c r="CU1130" s="43"/>
      <c r="CV1130" s="43"/>
      <c r="CW1130" s="43"/>
      <c r="CX1130" s="43"/>
      <c r="CY1130" s="43"/>
      <c r="CZ1130" s="43"/>
      <c r="DA1130" s="43"/>
      <c r="DB1130" s="43"/>
      <c r="DC1130" s="43"/>
      <c r="DD1130" s="43"/>
      <c r="DE1130" s="43"/>
      <c r="DF1130" s="43"/>
      <c r="DG1130" s="43"/>
      <c r="DH1130" s="43"/>
      <c r="DI1130" s="43"/>
      <c r="DJ1130" s="43"/>
      <c r="DK1130" s="43"/>
      <c r="DL1130" s="43"/>
      <c r="DM1130" s="43"/>
      <c r="DN1130" s="43"/>
      <c r="DO1130" s="43"/>
      <c r="DP1130" s="43"/>
    </row>
    <row r="1131" spans="1:125" s="159" customFormat="1" ht="15" customHeight="1">
      <c r="A1131" s="43"/>
      <c r="B1131" s="43"/>
      <c r="C1131" s="43"/>
      <c r="D1131" s="43"/>
      <c r="E1131" s="43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43"/>
      <c r="AF1131" s="43"/>
      <c r="AG1131" s="43"/>
      <c r="AH1131" s="43"/>
      <c r="AI1131" s="43"/>
      <c r="AJ1131" s="43"/>
      <c r="AK1131" s="43"/>
      <c r="AL1131" s="43"/>
      <c r="AM1131" s="43"/>
      <c r="AN1131" s="43"/>
      <c r="AO1131" s="43"/>
      <c r="AP1131" s="43"/>
      <c r="AQ1131" s="43"/>
      <c r="AR1131" s="43"/>
      <c r="AS1131" s="43"/>
      <c r="AT1131" s="43"/>
      <c r="AU1131" s="43"/>
      <c r="AV1131" s="43"/>
      <c r="AW1131" s="43"/>
      <c r="AX1131" s="43"/>
      <c r="AY1131" s="43"/>
      <c r="AZ1131" s="43"/>
      <c r="BA1131" s="186"/>
      <c r="BB1131" s="43"/>
      <c r="BC1131" s="186"/>
      <c r="BD1131" s="208"/>
      <c r="BE1131" s="43"/>
      <c r="BF1131" s="43"/>
      <c r="BG1131" s="43"/>
      <c r="BH1131" s="43"/>
      <c r="BI1131" s="43"/>
      <c r="BJ1131" s="43"/>
      <c r="BK1131" s="43"/>
      <c r="BL1131" s="43"/>
      <c r="BM1131" s="43"/>
      <c r="BN1131" s="43"/>
      <c r="BO1131" s="43"/>
      <c r="BP1131" s="43"/>
      <c r="BQ1131" s="43"/>
      <c r="BR1131" s="43"/>
      <c r="BS1131" s="43"/>
      <c r="BT1131" s="43"/>
      <c r="BU1131" s="43"/>
      <c r="BV1131" s="43"/>
      <c r="BW1131" s="43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3"/>
      <c r="CK1131" s="43"/>
      <c r="CL1131" s="43"/>
      <c r="CM1131" s="43"/>
      <c r="CN1131" s="43"/>
      <c r="CO1131" s="43"/>
      <c r="CP1131" s="43"/>
      <c r="CQ1131" s="43"/>
      <c r="CR1131" s="43"/>
      <c r="CS1131" s="43"/>
      <c r="CT1131" s="43"/>
      <c r="CU1131" s="43"/>
      <c r="CV1131" s="43"/>
      <c r="CW1131" s="43"/>
      <c r="CX1131" s="43"/>
      <c r="CY1131" s="43"/>
      <c r="CZ1131" s="43"/>
      <c r="DA1131" s="43"/>
      <c r="DB1131" s="43"/>
      <c r="DC1131" s="43"/>
      <c r="DD1131" s="43"/>
      <c r="DE1131" s="43"/>
      <c r="DF1131" s="43"/>
      <c r="DG1131" s="43"/>
      <c r="DH1131" s="43"/>
      <c r="DI1131" s="43"/>
      <c r="DJ1131" s="43"/>
      <c r="DK1131" s="43"/>
      <c r="DL1131" s="43"/>
      <c r="DM1131" s="43"/>
      <c r="DN1131" s="43"/>
      <c r="DO1131" s="43"/>
      <c r="DP1131" s="43"/>
    </row>
    <row r="1132" spans="1:125" s="159" customFormat="1" ht="15" customHeight="1">
      <c r="A1132" s="43"/>
      <c r="B1132" s="43"/>
      <c r="C1132" s="43"/>
      <c r="D1132" s="43"/>
      <c r="E1132" s="43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43"/>
      <c r="Q1132" s="43"/>
      <c r="R1132" s="43"/>
      <c r="S1132" s="43"/>
      <c r="T1132" s="43"/>
      <c r="U1132" s="43"/>
      <c r="V1132" s="43"/>
      <c r="W1132" s="43"/>
      <c r="X1132" s="43"/>
      <c r="Y1132" s="43"/>
      <c r="Z1132" s="43"/>
      <c r="AA1132" s="43"/>
      <c r="AB1132" s="43"/>
      <c r="AC1132" s="43"/>
      <c r="AD1132" s="43"/>
      <c r="AE1132" s="43"/>
      <c r="AF1132" s="43"/>
      <c r="AG1132" s="43"/>
      <c r="AH1132" s="43"/>
      <c r="AI1132" s="43"/>
      <c r="AJ1132" s="43"/>
      <c r="AK1132" s="43"/>
      <c r="AL1132" s="43"/>
      <c r="AM1132" s="43"/>
      <c r="AN1132" s="43"/>
      <c r="AO1132" s="43"/>
      <c r="AP1132" s="43"/>
      <c r="AQ1132" s="43"/>
      <c r="AR1132" s="43"/>
      <c r="AS1132" s="43"/>
      <c r="AT1132" s="43"/>
      <c r="AU1132" s="43"/>
      <c r="AV1132" s="43"/>
      <c r="AW1132" s="43"/>
      <c r="AX1132" s="43"/>
      <c r="AY1132" s="43"/>
      <c r="AZ1132" s="43"/>
      <c r="BA1132" s="186"/>
      <c r="BB1132" s="43"/>
      <c r="BC1132" s="186"/>
      <c r="BD1132" s="208"/>
      <c r="BE1132" s="43"/>
      <c r="BF1132" s="43"/>
      <c r="BG1132" s="43"/>
      <c r="BH1132" s="43"/>
      <c r="BI1132" s="43"/>
      <c r="BJ1132" s="43"/>
      <c r="BK1132" s="43"/>
      <c r="BL1132" s="43"/>
      <c r="BM1132" s="43"/>
      <c r="BN1132" s="43"/>
      <c r="BO1132" s="43"/>
      <c r="BP1132" s="43"/>
      <c r="BQ1132" s="43"/>
      <c r="BR1132" s="43"/>
      <c r="BS1132" s="43"/>
      <c r="BT1132" s="43"/>
      <c r="BU1132" s="43"/>
      <c r="BV1132" s="43"/>
      <c r="BW1132" s="43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3"/>
      <c r="CK1132" s="43"/>
      <c r="CL1132" s="43"/>
      <c r="CM1132" s="43"/>
      <c r="CN1132" s="43"/>
      <c r="CO1132" s="43"/>
      <c r="CP1132" s="43"/>
      <c r="CQ1132" s="43"/>
      <c r="CR1132" s="43"/>
      <c r="CS1132" s="43"/>
      <c r="CT1132" s="43"/>
      <c r="CU1132" s="43"/>
      <c r="CV1132" s="43"/>
      <c r="CW1132" s="43"/>
      <c r="CX1132" s="43"/>
      <c r="CY1132" s="43"/>
      <c r="CZ1132" s="43"/>
      <c r="DA1132" s="43"/>
      <c r="DB1132" s="43"/>
      <c r="DC1132" s="43"/>
      <c r="DD1132" s="43"/>
      <c r="DE1132" s="43"/>
      <c r="DF1132" s="43"/>
      <c r="DG1132" s="43"/>
      <c r="DH1132" s="43"/>
      <c r="DI1132" s="43"/>
      <c r="DJ1132" s="43"/>
      <c r="DK1132" s="43"/>
      <c r="DL1132" s="43"/>
      <c r="DM1132" s="43"/>
      <c r="DN1132" s="43"/>
      <c r="DO1132" s="43"/>
      <c r="DP1132" s="43"/>
    </row>
    <row r="1133" spans="1:125">
      <c r="DQ1133" s="159"/>
      <c r="DR1133" s="159"/>
      <c r="DS1133" s="159"/>
      <c r="DT1133" s="159"/>
      <c r="DU1133" s="159"/>
    </row>
    <row r="1143" spans="1:125" s="159" customFormat="1" ht="15" customHeight="1">
      <c r="A1143" s="43"/>
      <c r="B1143" s="43"/>
      <c r="C1143" s="43"/>
      <c r="D1143" s="43"/>
      <c r="E1143" s="43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43"/>
      <c r="Q1143" s="43"/>
      <c r="R1143" s="43"/>
      <c r="S1143" s="43"/>
      <c r="T1143" s="43"/>
      <c r="U1143" s="43"/>
      <c r="V1143" s="43"/>
      <c r="W1143" s="43"/>
      <c r="X1143" s="43"/>
      <c r="Y1143" s="43"/>
      <c r="Z1143" s="43"/>
      <c r="AA1143" s="43"/>
      <c r="AB1143" s="43"/>
      <c r="AC1143" s="43"/>
      <c r="AD1143" s="43"/>
      <c r="AE1143" s="43"/>
      <c r="AF1143" s="43"/>
      <c r="AG1143" s="43"/>
      <c r="AH1143" s="43"/>
      <c r="AI1143" s="43"/>
      <c r="AJ1143" s="43"/>
      <c r="AK1143" s="43"/>
      <c r="AL1143" s="43"/>
      <c r="AM1143" s="43"/>
      <c r="AN1143" s="43"/>
      <c r="AO1143" s="43"/>
      <c r="AP1143" s="43"/>
      <c r="AQ1143" s="43"/>
      <c r="AR1143" s="43"/>
      <c r="AS1143" s="43"/>
      <c r="AT1143" s="43"/>
      <c r="AU1143" s="43"/>
      <c r="AV1143" s="43"/>
      <c r="AW1143" s="43"/>
      <c r="AX1143" s="43"/>
      <c r="AY1143" s="43"/>
      <c r="AZ1143" s="43"/>
      <c r="BA1143" s="186"/>
      <c r="BB1143" s="43"/>
      <c r="BC1143" s="186"/>
      <c r="BD1143" s="208"/>
      <c r="BE1143" s="43"/>
      <c r="BF1143" s="43"/>
      <c r="BG1143" s="43"/>
      <c r="BH1143" s="43"/>
      <c r="BI1143" s="43"/>
      <c r="BJ1143" s="43"/>
      <c r="BK1143" s="43"/>
      <c r="BL1143" s="43"/>
      <c r="BM1143" s="43"/>
      <c r="BN1143" s="43"/>
      <c r="BO1143" s="43"/>
      <c r="BP1143" s="43"/>
      <c r="BQ1143" s="43"/>
      <c r="BR1143" s="43"/>
      <c r="BS1143" s="43"/>
      <c r="BT1143" s="43"/>
      <c r="BU1143" s="43"/>
      <c r="BV1143" s="43"/>
      <c r="BW1143" s="43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3"/>
      <c r="CK1143" s="43"/>
      <c r="CL1143" s="43"/>
      <c r="CM1143" s="43"/>
      <c r="CN1143" s="43"/>
      <c r="CO1143" s="43"/>
      <c r="CP1143" s="43"/>
      <c r="CQ1143" s="43"/>
      <c r="CR1143" s="43"/>
      <c r="CS1143" s="43"/>
      <c r="CT1143" s="43"/>
      <c r="CU1143" s="43"/>
      <c r="CV1143" s="43"/>
      <c r="CW1143" s="43"/>
      <c r="CX1143" s="43"/>
      <c r="CY1143" s="43"/>
      <c r="CZ1143" s="43"/>
      <c r="DA1143" s="43"/>
      <c r="DB1143" s="43"/>
      <c r="DC1143" s="43"/>
      <c r="DD1143" s="43"/>
      <c r="DE1143" s="43"/>
      <c r="DF1143" s="43"/>
      <c r="DG1143" s="43"/>
      <c r="DH1143" s="43"/>
      <c r="DI1143" s="43"/>
      <c r="DJ1143" s="43"/>
      <c r="DK1143" s="43"/>
      <c r="DL1143" s="43"/>
      <c r="DM1143" s="43"/>
      <c r="DN1143" s="43"/>
      <c r="DO1143" s="43"/>
      <c r="DP1143" s="43"/>
      <c r="DQ1143" s="43"/>
      <c r="DR1143" s="43"/>
      <c r="DS1143" s="43"/>
      <c r="DT1143" s="43"/>
      <c r="DU1143" s="43"/>
    </row>
    <row r="1144" spans="1:125" s="159" customFormat="1" ht="15" customHeight="1">
      <c r="A1144" s="43"/>
      <c r="B1144" s="43"/>
      <c r="C1144" s="43"/>
      <c r="D1144" s="43"/>
      <c r="E1144" s="43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43"/>
      <c r="Q1144" s="43"/>
      <c r="R1144" s="43"/>
      <c r="S1144" s="43"/>
      <c r="T1144" s="43"/>
      <c r="U1144" s="43"/>
      <c r="V1144" s="43"/>
      <c r="W1144" s="43"/>
      <c r="X1144" s="43"/>
      <c r="Y1144" s="43"/>
      <c r="Z1144" s="43"/>
      <c r="AA1144" s="43"/>
      <c r="AB1144" s="43"/>
      <c r="AC1144" s="43"/>
      <c r="AD1144" s="43"/>
      <c r="AE1144" s="43"/>
      <c r="AF1144" s="43"/>
      <c r="AG1144" s="43"/>
      <c r="AH1144" s="43"/>
      <c r="AI1144" s="43"/>
      <c r="AJ1144" s="43"/>
      <c r="AK1144" s="43"/>
      <c r="AL1144" s="43"/>
      <c r="AM1144" s="43"/>
      <c r="AN1144" s="43"/>
      <c r="AO1144" s="43"/>
      <c r="AP1144" s="43"/>
      <c r="AQ1144" s="43"/>
      <c r="AR1144" s="43"/>
      <c r="AS1144" s="43"/>
      <c r="AT1144" s="43"/>
      <c r="AU1144" s="43"/>
      <c r="AV1144" s="43"/>
      <c r="AW1144" s="43"/>
      <c r="AX1144" s="43"/>
      <c r="AY1144" s="43"/>
      <c r="AZ1144" s="43"/>
      <c r="BA1144" s="186"/>
      <c r="BB1144" s="43"/>
      <c r="BC1144" s="186"/>
      <c r="BD1144" s="208"/>
      <c r="BE1144" s="43"/>
      <c r="BF1144" s="43"/>
      <c r="BG1144" s="43"/>
      <c r="BH1144" s="43"/>
      <c r="BI1144" s="43"/>
      <c r="BJ1144" s="43"/>
      <c r="BK1144" s="43"/>
      <c r="BL1144" s="43"/>
      <c r="BM1144" s="43"/>
      <c r="BN1144" s="43"/>
      <c r="BO1144" s="43"/>
      <c r="BP1144" s="43"/>
      <c r="BQ1144" s="43"/>
      <c r="BR1144" s="43"/>
      <c r="BS1144" s="43"/>
      <c r="BT1144" s="43"/>
      <c r="BU1144" s="43"/>
      <c r="BV1144" s="43"/>
      <c r="BW1144" s="43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3"/>
      <c r="CK1144" s="43"/>
      <c r="CL1144" s="43"/>
      <c r="CM1144" s="43"/>
      <c r="CN1144" s="43"/>
      <c r="CO1144" s="43"/>
      <c r="CP1144" s="43"/>
      <c r="CQ1144" s="43"/>
      <c r="CR1144" s="43"/>
      <c r="CS1144" s="43"/>
      <c r="CT1144" s="43"/>
      <c r="CU1144" s="43"/>
      <c r="CV1144" s="43"/>
      <c r="CW1144" s="43"/>
      <c r="CX1144" s="43"/>
      <c r="CY1144" s="43"/>
      <c r="CZ1144" s="43"/>
      <c r="DA1144" s="43"/>
      <c r="DB1144" s="43"/>
      <c r="DC1144" s="43"/>
      <c r="DD1144" s="43"/>
      <c r="DE1144" s="43"/>
      <c r="DF1144" s="43"/>
      <c r="DG1144" s="43"/>
      <c r="DH1144" s="43"/>
      <c r="DI1144" s="43"/>
      <c r="DJ1144" s="43"/>
      <c r="DK1144" s="43"/>
      <c r="DL1144" s="43"/>
      <c r="DM1144" s="43"/>
      <c r="DN1144" s="43"/>
      <c r="DO1144" s="43"/>
      <c r="DP1144" s="43"/>
    </row>
    <row r="1145" spans="1:125" s="159" customFormat="1" ht="15" customHeight="1">
      <c r="A1145" s="43"/>
      <c r="B1145" s="43"/>
      <c r="C1145" s="43"/>
      <c r="D1145" s="43"/>
      <c r="E1145" s="43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43"/>
      <c r="AA1145" s="43"/>
      <c r="AB1145" s="43"/>
      <c r="AC1145" s="43"/>
      <c r="AD1145" s="43"/>
      <c r="AE1145" s="43"/>
      <c r="AF1145" s="43"/>
      <c r="AG1145" s="43"/>
      <c r="AH1145" s="43"/>
      <c r="AI1145" s="43"/>
      <c r="AJ1145" s="43"/>
      <c r="AK1145" s="43"/>
      <c r="AL1145" s="43"/>
      <c r="AM1145" s="43"/>
      <c r="AN1145" s="43"/>
      <c r="AO1145" s="43"/>
      <c r="AP1145" s="43"/>
      <c r="AQ1145" s="43"/>
      <c r="AR1145" s="43"/>
      <c r="AS1145" s="43"/>
      <c r="AT1145" s="43"/>
      <c r="AU1145" s="43"/>
      <c r="AV1145" s="43"/>
      <c r="AW1145" s="43"/>
      <c r="AX1145" s="43"/>
      <c r="AY1145" s="43"/>
      <c r="AZ1145" s="43"/>
      <c r="BA1145" s="186"/>
      <c r="BB1145" s="43"/>
      <c r="BC1145" s="186"/>
      <c r="BD1145" s="208"/>
      <c r="BE1145" s="43"/>
      <c r="BF1145" s="43"/>
      <c r="BG1145" s="43"/>
      <c r="BH1145" s="43"/>
      <c r="BI1145" s="43"/>
      <c r="BJ1145" s="43"/>
      <c r="BK1145" s="43"/>
      <c r="BL1145" s="43"/>
      <c r="BM1145" s="43"/>
      <c r="BN1145" s="43"/>
      <c r="BO1145" s="43"/>
      <c r="BP1145" s="43"/>
      <c r="BQ1145" s="43"/>
      <c r="BR1145" s="43"/>
      <c r="BS1145" s="43"/>
      <c r="BT1145" s="43"/>
      <c r="BU1145" s="43"/>
      <c r="BV1145" s="43"/>
      <c r="BW1145" s="43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3"/>
      <c r="CK1145" s="43"/>
      <c r="CL1145" s="43"/>
      <c r="CM1145" s="43"/>
      <c r="CN1145" s="43"/>
      <c r="CO1145" s="43"/>
      <c r="CP1145" s="43"/>
      <c r="CQ1145" s="43"/>
      <c r="CR1145" s="43"/>
      <c r="CS1145" s="43"/>
      <c r="CT1145" s="43"/>
      <c r="CU1145" s="43"/>
      <c r="CV1145" s="43"/>
      <c r="CW1145" s="43"/>
      <c r="CX1145" s="43"/>
      <c r="CY1145" s="43"/>
      <c r="CZ1145" s="43"/>
      <c r="DA1145" s="43"/>
      <c r="DB1145" s="43"/>
      <c r="DC1145" s="43"/>
      <c r="DD1145" s="43"/>
      <c r="DE1145" s="43"/>
      <c r="DF1145" s="43"/>
      <c r="DG1145" s="43"/>
      <c r="DH1145" s="43"/>
      <c r="DI1145" s="43"/>
      <c r="DJ1145" s="43"/>
      <c r="DK1145" s="43"/>
      <c r="DL1145" s="43"/>
      <c r="DM1145" s="43"/>
      <c r="DN1145" s="43"/>
      <c r="DO1145" s="43"/>
      <c r="DP1145" s="43"/>
    </row>
    <row r="1146" spans="1:125" s="159" customFormat="1" ht="15" customHeight="1">
      <c r="A1146" s="43"/>
      <c r="B1146" s="43"/>
      <c r="C1146" s="43"/>
      <c r="D1146" s="43"/>
      <c r="E1146" s="43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  <c r="AB1146" s="43"/>
      <c r="AC1146" s="43"/>
      <c r="AD1146" s="43"/>
      <c r="AE1146" s="43"/>
      <c r="AF1146" s="43"/>
      <c r="AG1146" s="43"/>
      <c r="AH1146" s="43"/>
      <c r="AI1146" s="43"/>
      <c r="AJ1146" s="43"/>
      <c r="AK1146" s="43"/>
      <c r="AL1146" s="43"/>
      <c r="AM1146" s="43"/>
      <c r="AN1146" s="43"/>
      <c r="AO1146" s="43"/>
      <c r="AP1146" s="43"/>
      <c r="AQ1146" s="43"/>
      <c r="AR1146" s="43"/>
      <c r="AS1146" s="43"/>
      <c r="AT1146" s="43"/>
      <c r="AU1146" s="43"/>
      <c r="AV1146" s="43"/>
      <c r="AW1146" s="43"/>
      <c r="AX1146" s="43"/>
      <c r="AY1146" s="43"/>
      <c r="AZ1146" s="43"/>
      <c r="BA1146" s="186"/>
      <c r="BB1146" s="43"/>
      <c r="BC1146" s="186"/>
      <c r="BD1146" s="208"/>
      <c r="BE1146" s="43"/>
      <c r="BF1146" s="43"/>
      <c r="BG1146" s="43"/>
      <c r="BH1146" s="43"/>
      <c r="BI1146" s="43"/>
      <c r="BJ1146" s="43"/>
      <c r="BK1146" s="43"/>
      <c r="BL1146" s="43"/>
      <c r="BM1146" s="43"/>
      <c r="BN1146" s="43"/>
      <c r="BO1146" s="43"/>
      <c r="BP1146" s="43"/>
      <c r="BQ1146" s="43"/>
      <c r="BR1146" s="43"/>
      <c r="BS1146" s="43"/>
      <c r="BT1146" s="43"/>
      <c r="BU1146" s="43"/>
      <c r="BV1146" s="43"/>
      <c r="BW1146" s="43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3"/>
      <c r="CK1146" s="43"/>
      <c r="CL1146" s="43"/>
      <c r="CM1146" s="43"/>
      <c r="CN1146" s="43"/>
      <c r="CO1146" s="43"/>
      <c r="CP1146" s="43"/>
      <c r="CQ1146" s="43"/>
      <c r="CR1146" s="43"/>
      <c r="CS1146" s="43"/>
      <c r="CT1146" s="43"/>
      <c r="CU1146" s="43"/>
      <c r="CV1146" s="43"/>
      <c r="CW1146" s="43"/>
      <c r="CX1146" s="43"/>
      <c r="CY1146" s="43"/>
      <c r="CZ1146" s="43"/>
      <c r="DA1146" s="43"/>
      <c r="DB1146" s="43"/>
      <c r="DC1146" s="43"/>
      <c r="DD1146" s="43"/>
      <c r="DE1146" s="43"/>
      <c r="DF1146" s="43"/>
      <c r="DG1146" s="43"/>
      <c r="DH1146" s="43"/>
      <c r="DI1146" s="43"/>
      <c r="DJ1146" s="43"/>
      <c r="DK1146" s="43"/>
      <c r="DL1146" s="43"/>
      <c r="DM1146" s="43"/>
      <c r="DN1146" s="43"/>
      <c r="DO1146" s="43"/>
      <c r="DP1146" s="43"/>
    </row>
    <row r="1147" spans="1:125" s="159" customFormat="1" ht="15" customHeight="1">
      <c r="A1147" s="43"/>
      <c r="B1147" s="43"/>
      <c r="C1147" s="43"/>
      <c r="D1147" s="43"/>
      <c r="E1147" s="43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43"/>
      <c r="Q1147" s="43"/>
      <c r="R1147" s="43"/>
      <c r="S1147" s="43"/>
      <c r="T1147" s="43"/>
      <c r="U1147" s="43"/>
      <c r="V1147" s="43"/>
      <c r="W1147" s="43"/>
      <c r="X1147" s="43"/>
      <c r="Y1147" s="43"/>
      <c r="Z1147" s="43"/>
      <c r="AA1147" s="43"/>
      <c r="AB1147" s="43"/>
      <c r="AC1147" s="43"/>
      <c r="AD1147" s="43"/>
      <c r="AE1147" s="43"/>
      <c r="AF1147" s="43"/>
      <c r="AG1147" s="43"/>
      <c r="AH1147" s="43"/>
      <c r="AI1147" s="43"/>
      <c r="AJ1147" s="43"/>
      <c r="AK1147" s="43"/>
      <c r="AL1147" s="43"/>
      <c r="AM1147" s="43"/>
      <c r="AN1147" s="43"/>
      <c r="AO1147" s="43"/>
      <c r="AP1147" s="43"/>
      <c r="AQ1147" s="43"/>
      <c r="AR1147" s="43"/>
      <c r="AS1147" s="43"/>
      <c r="AT1147" s="43"/>
      <c r="AU1147" s="43"/>
      <c r="AV1147" s="43"/>
      <c r="AW1147" s="43"/>
      <c r="AX1147" s="43"/>
      <c r="AY1147" s="43"/>
      <c r="AZ1147" s="43"/>
      <c r="BA1147" s="186"/>
      <c r="BB1147" s="43"/>
      <c r="BC1147" s="186"/>
      <c r="BD1147" s="208"/>
      <c r="BE1147" s="43"/>
      <c r="BF1147" s="43"/>
      <c r="BG1147" s="43"/>
      <c r="BH1147" s="43"/>
      <c r="BI1147" s="43"/>
      <c r="BJ1147" s="43"/>
      <c r="BK1147" s="43"/>
      <c r="BL1147" s="43"/>
      <c r="BM1147" s="43"/>
      <c r="BN1147" s="43"/>
      <c r="BO1147" s="43"/>
      <c r="BP1147" s="43"/>
      <c r="BQ1147" s="43"/>
      <c r="BR1147" s="43"/>
      <c r="BS1147" s="43"/>
      <c r="BT1147" s="43"/>
      <c r="BU1147" s="43"/>
      <c r="BV1147" s="43"/>
      <c r="BW1147" s="43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3"/>
      <c r="CK1147" s="43"/>
      <c r="CL1147" s="43"/>
      <c r="CM1147" s="43"/>
      <c r="CN1147" s="43"/>
      <c r="CO1147" s="43"/>
      <c r="CP1147" s="43"/>
      <c r="CQ1147" s="43"/>
      <c r="CR1147" s="43"/>
      <c r="CS1147" s="43"/>
      <c r="CT1147" s="43"/>
      <c r="CU1147" s="43"/>
      <c r="CV1147" s="43"/>
      <c r="CW1147" s="43"/>
      <c r="CX1147" s="43"/>
      <c r="CY1147" s="43"/>
      <c r="CZ1147" s="43"/>
      <c r="DA1147" s="43"/>
      <c r="DB1147" s="43"/>
      <c r="DC1147" s="43"/>
      <c r="DD1147" s="43"/>
      <c r="DE1147" s="43"/>
      <c r="DF1147" s="43"/>
      <c r="DG1147" s="43"/>
      <c r="DH1147" s="43"/>
      <c r="DI1147" s="43"/>
      <c r="DJ1147" s="43"/>
      <c r="DK1147" s="43"/>
      <c r="DL1147" s="43"/>
      <c r="DM1147" s="43"/>
      <c r="DN1147" s="43"/>
      <c r="DO1147" s="43"/>
      <c r="DP1147" s="43"/>
    </row>
    <row r="1148" spans="1:125" s="159" customFormat="1" ht="15" customHeight="1">
      <c r="A1148" s="43"/>
      <c r="B1148" s="43"/>
      <c r="C1148" s="43"/>
      <c r="D1148" s="43"/>
      <c r="E1148" s="43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43"/>
      <c r="Q1148" s="43"/>
      <c r="R1148" s="43"/>
      <c r="S1148" s="43"/>
      <c r="T1148" s="43"/>
      <c r="U1148" s="43"/>
      <c r="V1148" s="43"/>
      <c r="W1148" s="43"/>
      <c r="X1148" s="43"/>
      <c r="Y1148" s="43"/>
      <c r="Z1148" s="43"/>
      <c r="AA1148" s="43"/>
      <c r="AB1148" s="43"/>
      <c r="AC1148" s="43"/>
      <c r="AD1148" s="43"/>
      <c r="AE1148" s="43"/>
      <c r="AF1148" s="43"/>
      <c r="AG1148" s="43"/>
      <c r="AH1148" s="43"/>
      <c r="AI1148" s="43"/>
      <c r="AJ1148" s="43"/>
      <c r="AK1148" s="43"/>
      <c r="AL1148" s="43"/>
      <c r="AM1148" s="43"/>
      <c r="AN1148" s="43"/>
      <c r="AO1148" s="43"/>
      <c r="AP1148" s="43"/>
      <c r="AQ1148" s="43"/>
      <c r="AR1148" s="43"/>
      <c r="AS1148" s="43"/>
      <c r="AT1148" s="43"/>
      <c r="AU1148" s="43"/>
      <c r="AV1148" s="43"/>
      <c r="AW1148" s="43"/>
      <c r="AX1148" s="43"/>
      <c r="AY1148" s="43"/>
      <c r="AZ1148" s="43"/>
      <c r="BA1148" s="186"/>
      <c r="BB1148" s="43"/>
      <c r="BC1148" s="186"/>
      <c r="BD1148" s="208"/>
      <c r="BE1148" s="43"/>
      <c r="BF1148" s="43"/>
      <c r="BG1148" s="43"/>
      <c r="BH1148" s="43"/>
      <c r="BI1148" s="43"/>
      <c r="BJ1148" s="43"/>
      <c r="BK1148" s="43"/>
      <c r="BL1148" s="43"/>
      <c r="BM1148" s="43"/>
      <c r="BN1148" s="43"/>
      <c r="BO1148" s="43"/>
      <c r="BP1148" s="43"/>
      <c r="BQ1148" s="43"/>
      <c r="BR1148" s="43"/>
      <c r="BS1148" s="43"/>
      <c r="BT1148" s="43"/>
      <c r="BU1148" s="43"/>
      <c r="BV1148" s="43"/>
      <c r="BW1148" s="43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3"/>
      <c r="CK1148" s="43"/>
      <c r="CL1148" s="43"/>
      <c r="CM1148" s="43"/>
      <c r="CN1148" s="43"/>
      <c r="CO1148" s="43"/>
      <c r="CP1148" s="43"/>
      <c r="CQ1148" s="43"/>
      <c r="CR1148" s="43"/>
      <c r="CS1148" s="43"/>
      <c r="CT1148" s="43"/>
      <c r="CU1148" s="43"/>
      <c r="CV1148" s="43"/>
      <c r="CW1148" s="43"/>
      <c r="CX1148" s="43"/>
      <c r="CY1148" s="43"/>
      <c r="CZ1148" s="43"/>
      <c r="DA1148" s="43"/>
      <c r="DB1148" s="43"/>
      <c r="DC1148" s="43"/>
      <c r="DD1148" s="43"/>
      <c r="DE1148" s="43"/>
      <c r="DF1148" s="43"/>
      <c r="DG1148" s="43"/>
      <c r="DH1148" s="43"/>
      <c r="DI1148" s="43"/>
      <c r="DJ1148" s="43"/>
      <c r="DK1148" s="43"/>
      <c r="DL1148" s="43"/>
      <c r="DM1148" s="43"/>
      <c r="DN1148" s="43"/>
      <c r="DO1148" s="43"/>
      <c r="DP1148" s="43"/>
    </row>
    <row r="1149" spans="1:125" s="159" customFormat="1" ht="15" customHeight="1">
      <c r="A1149" s="43"/>
      <c r="B1149" s="43"/>
      <c r="C1149" s="43"/>
      <c r="D1149" s="43"/>
      <c r="E1149" s="43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43"/>
      <c r="AA1149" s="43"/>
      <c r="AB1149" s="43"/>
      <c r="AC1149" s="43"/>
      <c r="AD1149" s="43"/>
      <c r="AE1149" s="43"/>
      <c r="AF1149" s="43"/>
      <c r="AG1149" s="43"/>
      <c r="AH1149" s="43"/>
      <c r="AI1149" s="43"/>
      <c r="AJ1149" s="43"/>
      <c r="AK1149" s="43"/>
      <c r="AL1149" s="43"/>
      <c r="AM1149" s="43"/>
      <c r="AN1149" s="43"/>
      <c r="AO1149" s="43"/>
      <c r="AP1149" s="43"/>
      <c r="AQ1149" s="43"/>
      <c r="AR1149" s="43"/>
      <c r="AS1149" s="43"/>
      <c r="AT1149" s="43"/>
      <c r="AU1149" s="43"/>
      <c r="AV1149" s="43"/>
      <c r="AW1149" s="43"/>
      <c r="AX1149" s="43"/>
      <c r="AY1149" s="43"/>
      <c r="AZ1149" s="43"/>
      <c r="BA1149" s="186"/>
      <c r="BB1149" s="43"/>
      <c r="BC1149" s="186"/>
      <c r="BD1149" s="208"/>
      <c r="BE1149" s="43"/>
      <c r="BF1149" s="43"/>
      <c r="BG1149" s="43"/>
      <c r="BH1149" s="43"/>
      <c r="BI1149" s="43"/>
      <c r="BJ1149" s="43"/>
      <c r="BK1149" s="43"/>
      <c r="BL1149" s="43"/>
      <c r="BM1149" s="43"/>
      <c r="BN1149" s="43"/>
      <c r="BO1149" s="43"/>
      <c r="BP1149" s="43"/>
      <c r="BQ1149" s="43"/>
      <c r="BR1149" s="43"/>
      <c r="BS1149" s="43"/>
      <c r="BT1149" s="43"/>
      <c r="BU1149" s="43"/>
      <c r="BV1149" s="43"/>
      <c r="BW1149" s="43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3"/>
      <c r="CK1149" s="43"/>
      <c r="CL1149" s="43"/>
      <c r="CM1149" s="43"/>
      <c r="CN1149" s="43"/>
      <c r="CO1149" s="43"/>
      <c r="CP1149" s="43"/>
      <c r="CQ1149" s="43"/>
      <c r="CR1149" s="43"/>
      <c r="CS1149" s="43"/>
      <c r="CT1149" s="43"/>
      <c r="CU1149" s="43"/>
      <c r="CV1149" s="43"/>
      <c r="CW1149" s="43"/>
      <c r="CX1149" s="43"/>
      <c r="CY1149" s="43"/>
      <c r="CZ1149" s="43"/>
      <c r="DA1149" s="43"/>
      <c r="DB1149" s="43"/>
      <c r="DC1149" s="43"/>
      <c r="DD1149" s="43"/>
      <c r="DE1149" s="43"/>
      <c r="DF1149" s="43"/>
      <c r="DG1149" s="43"/>
      <c r="DH1149" s="43"/>
      <c r="DI1149" s="43"/>
      <c r="DJ1149" s="43"/>
      <c r="DK1149" s="43"/>
      <c r="DL1149" s="43"/>
      <c r="DM1149" s="43"/>
      <c r="DN1149" s="43"/>
      <c r="DO1149" s="43"/>
      <c r="DP1149" s="43"/>
    </row>
    <row r="1150" spans="1:125" s="159" customFormat="1" ht="15" customHeight="1">
      <c r="A1150" s="43"/>
      <c r="B1150" s="43"/>
      <c r="C1150" s="43"/>
      <c r="D1150" s="43"/>
      <c r="E1150" s="43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  <c r="AB1150" s="43"/>
      <c r="AC1150" s="43"/>
      <c r="AD1150" s="43"/>
      <c r="AE1150" s="43"/>
      <c r="AF1150" s="43"/>
      <c r="AG1150" s="43"/>
      <c r="AH1150" s="43"/>
      <c r="AI1150" s="43"/>
      <c r="AJ1150" s="43"/>
      <c r="AK1150" s="43"/>
      <c r="AL1150" s="43"/>
      <c r="AM1150" s="43"/>
      <c r="AN1150" s="43"/>
      <c r="AO1150" s="43"/>
      <c r="AP1150" s="43"/>
      <c r="AQ1150" s="43"/>
      <c r="AR1150" s="43"/>
      <c r="AS1150" s="43"/>
      <c r="AT1150" s="43"/>
      <c r="AU1150" s="43"/>
      <c r="AV1150" s="43"/>
      <c r="AW1150" s="43"/>
      <c r="AX1150" s="43"/>
      <c r="AY1150" s="43"/>
      <c r="AZ1150" s="43"/>
      <c r="BA1150" s="186"/>
      <c r="BB1150" s="43"/>
      <c r="BC1150" s="186"/>
      <c r="BD1150" s="208"/>
      <c r="BE1150" s="43"/>
      <c r="BF1150" s="43"/>
      <c r="BG1150" s="43"/>
      <c r="BH1150" s="43"/>
      <c r="BI1150" s="43"/>
      <c r="BJ1150" s="43"/>
      <c r="BK1150" s="43"/>
      <c r="BL1150" s="43"/>
      <c r="BM1150" s="43"/>
      <c r="BN1150" s="43"/>
      <c r="BO1150" s="43"/>
      <c r="BP1150" s="43"/>
      <c r="BQ1150" s="43"/>
      <c r="BR1150" s="43"/>
      <c r="BS1150" s="43"/>
      <c r="BT1150" s="43"/>
      <c r="BU1150" s="43"/>
      <c r="BV1150" s="43"/>
      <c r="BW1150" s="43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3"/>
      <c r="CK1150" s="43"/>
      <c r="CL1150" s="43"/>
      <c r="CM1150" s="43"/>
      <c r="CN1150" s="43"/>
      <c r="CO1150" s="43"/>
      <c r="CP1150" s="43"/>
      <c r="CQ1150" s="43"/>
      <c r="CR1150" s="43"/>
      <c r="CS1150" s="43"/>
      <c r="CT1150" s="43"/>
      <c r="CU1150" s="43"/>
      <c r="CV1150" s="43"/>
      <c r="CW1150" s="43"/>
      <c r="CX1150" s="43"/>
      <c r="CY1150" s="43"/>
      <c r="CZ1150" s="43"/>
      <c r="DA1150" s="43"/>
      <c r="DB1150" s="43"/>
      <c r="DC1150" s="43"/>
      <c r="DD1150" s="43"/>
      <c r="DE1150" s="43"/>
      <c r="DF1150" s="43"/>
      <c r="DG1150" s="43"/>
      <c r="DH1150" s="43"/>
      <c r="DI1150" s="43"/>
      <c r="DJ1150" s="43"/>
      <c r="DK1150" s="43"/>
      <c r="DL1150" s="43"/>
      <c r="DM1150" s="43"/>
      <c r="DN1150" s="43"/>
      <c r="DO1150" s="43"/>
      <c r="DP1150" s="43"/>
    </row>
    <row r="1151" spans="1:125" s="159" customFormat="1" ht="15" customHeight="1">
      <c r="A1151" s="43"/>
      <c r="B1151" s="43"/>
      <c r="C1151" s="43"/>
      <c r="D1151" s="43"/>
      <c r="E1151" s="43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43"/>
      <c r="AA1151" s="43"/>
      <c r="AB1151" s="43"/>
      <c r="AC1151" s="43"/>
      <c r="AD1151" s="43"/>
      <c r="AE1151" s="43"/>
      <c r="AF1151" s="43"/>
      <c r="AG1151" s="43"/>
      <c r="AH1151" s="43"/>
      <c r="AI1151" s="43"/>
      <c r="AJ1151" s="43"/>
      <c r="AK1151" s="43"/>
      <c r="AL1151" s="43"/>
      <c r="AM1151" s="43"/>
      <c r="AN1151" s="43"/>
      <c r="AO1151" s="43"/>
      <c r="AP1151" s="43"/>
      <c r="AQ1151" s="43"/>
      <c r="AR1151" s="43"/>
      <c r="AS1151" s="43"/>
      <c r="AT1151" s="43"/>
      <c r="AU1151" s="43"/>
      <c r="AV1151" s="43"/>
      <c r="AW1151" s="43"/>
      <c r="AX1151" s="43"/>
      <c r="AY1151" s="43"/>
      <c r="AZ1151" s="43"/>
      <c r="BA1151" s="186"/>
      <c r="BB1151" s="43"/>
      <c r="BC1151" s="186"/>
      <c r="BD1151" s="208"/>
      <c r="BE1151" s="43"/>
      <c r="BF1151" s="43"/>
      <c r="BG1151" s="43"/>
      <c r="BH1151" s="43"/>
      <c r="BI1151" s="43"/>
      <c r="BJ1151" s="43"/>
      <c r="BK1151" s="43"/>
      <c r="BL1151" s="43"/>
      <c r="BM1151" s="43"/>
      <c r="BN1151" s="43"/>
      <c r="BO1151" s="43"/>
      <c r="BP1151" s="43"/>
      <c r="BQ1151" s="43"/>
      <c r="BR1151" s="43"/>
      <c r="BS1151" s="43"/>
      <c r="BT1151" s="43"/>
      <c r="BU1151" s="43"/>
      <c r="BV1151" s="43"/>
      <c r="BW1151" s="43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3"/>
      <c r="CK1151" s="43"/>
      <c r="CL1151" s="43"/>
      <c r="CM1151" s="43"/>
      <c r="CN1151" s="43"/>
      <c r="CO1151" s="43"/>
      <c r="CP1151" s="43"/>
      <c r="CQ1151" s="43"/>
      <c r="CR1151" s="43"/>
      <c r="CS1151" s="43"/>
      <c r="CT1151" s="43"/>
      <c r="CU1151" s="43"/>
      <c r="CV1151" s="43"/>
      <c r="CW1151" s="43"/>
      <c r="CX1151" s="43"/>
      <c r="CY1151" s="43"/>
      <c r="CZ1151" s="43"/>
      <c r="DA1151" s="43"/>
      <c r="DB1151" s="43"/>
      <c r="DC1151" s="43"/>
      <c r="DD1151" s="43"/>
      <c r="DE1151" s="43"/>
      <c r="DF1151" s="43"/>
      <c r="DG1151" s="43"/>
      <c r="DH1151" s="43"/>
      <c r="DI1151" s="43"/>
      <c r="DJ1151" s="43"/>
      <c r="DK1151" s="43"/>
      <c r="DL1151" s="43"/>
      <c r="DM1151" s="43"/>
      <c r="DN1151" s="43"/>
      <c r="DO1151" s="43"/>
      <c r="DP1151" s="43"/>
    </row>
    <row r="1152" spans="1:125" s="159" customFormat="1" ht="15" customHeight="1">
      <c r="A1152" s="43"/>
      <c r="B1152" s="43"/>
      <c r="C1152" s="43"/>
      <c r="D1152" s="43"/>
      <c r="E1152" s="43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  <c r="AB1152" s="43"/>
      <c r="AC1152" s="43"/>
      <c r="AD1152" s="43"/>
      <c r="AE1152" s="43"/>
      <c r="AF1152" s="43"/>
      <c r="AG1152" s="43"/>
      <c r="AH1152" s="43"/>
      <c r="AI1152" s="43"/>
      <c r="AJ1152" s="43"/>
      <c r="AK1152" s="43"/>
      <c r="AL1152" s="43"/>
      <c r="AM1152" s="43"/>
      <c r="AN1152" s="43"/>
      <c r="AO1152" s="43"/>
      <c r="AP1152" s="43"/>
      <c r="AQ1152" s="43"/>
      <c r="AR1152" s="43"/>
      <c r="AS1152" s="43"/>
      <c r="AT1152" s="43"/>
      <c r="AU1152" s="43"/>
      <c r="AV1152" s="43"/>
      <c r="AW1152" s="43"/>
      <c r="AX1152" s="43"/>
      <c r="AY1152" s="43"/>
      <c r="AZ1152" s="43"/>
      <c r="BA1152" s="186"/>
      <c r="BB1152" s="43"/>
      <c r="BC1152" s="186"/>
      <c r="BD1152" s="208"/>
      <c r="BE1152" s="43"/>
      <c r="BF1152" s="43"/>
      <c r="BG1152" s="43"/>
      <c r="BH1152" s="43"/>
      <c r="BI1152" s="43"/>
      <c r="BJ1152" s="43"/>
      <c r="BK1152" s="43"/>
      <c r="BL1152" s="43"/>
      <c r="BM1152" s="43"/>
      <c r="BN1152" s="43"/>
      <c r="BO1152" s="43"/>
      <c r="BP1152" s="43"/>
      <c r="BQ1152" s="43"/>
      <c r="BR1152" s="43"/>
      <c r="BS1152" s="43"/>
      <c r="BT1152" s="43"/>
      <c r="BU1152" s="43"/>
      <c r="BV1152" s="43"/>
      <c r="BW1152" s="43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3"/>
      <c r="CK1152" s="43"/>
      <c r="CL1152" s="43"/>
      <c r="CM1152" s="43"/>
      <c r="CN1152" s="43"/>
      <c r="CO1152" s="43"/>
      <c r="CP1152" s="43"/>
      <c r="CQ1152" s="43"/>
      <c r="CR1152" s="43"/>
      <c r="CS1152" s="43"/>
      <c r="CT1152" s="43"/>
      <c r="CU1152" s="43"/>
      <c r="CV1152" s="43"/>
      <c r="CW1152" s="43"/>
      <c r="CX1152" s="43"/>
      <c r="CY1152" s="43"/>
      <c r="CZ1152" s="43"/>
      <c r="DA1152" s="43"/>
      <c r="DB1152" s="43"/>
      <c r="DC1152" s="43"/>
      <c r="DD1152" s="43"/>
      <c r="DE1152" s="43"/>
      <c r="DF1152" s="43"/>
      <c r="DG1152" s="43"/>
      <c r="DH1152" s="43"/>
      <c r="DI1152" s="43"/>
      <c r="DJ1152" s="43"/>
      <c r="DK1152" s="43"/>
      <c r="DL1152" s="43"/>
      <c r="DM1152" s="43"/>
      <c r="DN1152" s="43"/>
      <c r="DO1152" s="43"/>
      <c r="DP1152" s="43"/>
    </row>
    <row r="1153" spans="1:125" s="159" customFormat="1" ht="15" customHeight="1">
      <c r="A1153" s="43"/>
      <c r="B1153" s="43"/>
      <c r="C1153" s="43"/>
      <c r="D1153" s="43"/>
      <c r="E1153" s="43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43"/>
      <c r="AA1153" s="43"/>
      <c r="AB1153" s="43"/>
      <c r="AC1153" s="43"/>
      <c r="AD1153" s="43"/>
      <c r="AE1153" s="43"/>
      <c r="AF1153" s="43"/>
      <c r="AG1153" s="43"/>
      <c r="AH1153" s="43"/>
      <c r="AI1153" s="43"/>
      <c r="AJ1153" s="43"/>
      <c r="AK1153" s="43"/>
      <c r="AL1153" s="43"/>
      <c r="AM1153" s="43"/>
      <c r="AN1153" s="43"/>
      <c r="AO1153" s="43"/>
      <c r="AP1153" s="43"/>
      <c r="AQ1153" s="43"/>
      <c r="AR1153" s="43"/>
      <c r="AS1153" s="43"/>
      <c r="AT1153" s="43"/>
      <c r="AU1153" s="43"/>
      <c r="AV1153" s="43"/>
      <c r="AW1153" s="43"/>
      <c r="AX1153" s="43"/>
      <c r="AY1153" s="43"/>
      <c r="AZ1153" s="43"/>
      <c r="BA1153" s="186"/>
      <c r="BB1153" s="43"/>
      <c r="BC1153" s="186"/>
      <c r="BD1153" s="208"/>
      <c r="BE1153" s="43"/>
      <c r="BF1153" s="43"/>
      <c r="BG1153" s="43"/>
      <c r="BH1153" s="43"/>
      <c r="BI1153" s="43"/>
      <c r="BJ1153" s="43"/>
      <c r="BK1153" s="43"/>
      <c r="BL1153" s="43"/>
      <c r="BM1153" s="43"/>
      <c r="BN1153" s="43"/>
      <c r="BO1153" s="43"/>
      <c r="BP1153" s="43"/>
      <c r="BQ1153" s="43"/>
      <c r="BR1153" s="43"/>
      <c r="BS1153" s="43"/>
      <c r="BT1153" s="43"/>
      <c r="BU1153" s="43"/>
      <c r="BV1153" s="43"/>
      <c r="BW1153" s="43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3"/>
      <c r="CK1153" s="43"/>
      <c r="CL1153" s="43"/>
      <c r="CM1153" s="43"/>
      <c r="CN1153" s="43"/>
      <c r="CO1153" s="43"/>
      <c r="CP1153" s="43"/>
      <c r="CQ1153" s="43"/>
      <c r="CR1153" s="43"/>
      <c r="CS1153" s="43"/>
      <c r="CT1153" s="43"/>
      <c r="CU1153" s="43"/>
      <c r="CV1153" s="43"/>
      <c r="CW1153" s="43"/>
      <c r="CX1153" s="43"/>
      <c r="CY1153" s="43"/>
      <c r="CZ1153" s="43"/>
      <c r="DA1153" s="43"/>
      <c r="DB1153" s="43"/>
      <c r="DC1153" s="43"/>
      <c r="DD1153" s="43"/>
      <c r="DE1153" s="43"/>
      <c r="DF1153" s="43"/>
      <c r="DG1153" s="43"/>
      <c r="DH1153" s="43"/>
      <c r="DI1153" s="43"/>
      <c r="DJ1153" s="43"/>
      <c r="DK1153" s="43"/>
      <c r="DL1153" s="43"/>
      <c r="DM1153" s="43"/>
      <c r="DN1153" s="43"/>
      <c r="DO1153" s="43"/>
      <c r="DP1153" s="43"/>
    </row>
    <row r="1154" spans="1:125" s="159" customFormat="1" ht="15" customHeight="1">
      <c r="A1154" s="43"/>
      <c r="B1154" s="43"/>
      <c r="C1154" s="43"/>
      <c r="D1154" s="43"/>
      <c r="E1154" s="43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  <c r="AB1154" s="43"/>
      <c r="AC1154" s="43"/>
      <c r="AD1154" s="43"/>
      <c r="AE1154" s="43"/>
      <c r="AF1154" s="43"/>
      <c r="AG1154" s="43"/>
      <c r="AH1154" s="43"/>
      <c r="AI1154" s="43"/>
      <c r="AJ1154" s="43"/>
      <c r="AK1154" s="43"/>
      <c r="AL1154" s="43"/>
      <c r="AM1154" s="43"/>
      <c r="AN1154" s="43"/>
      <c r="AO1154" s="43"/>
      <c r="AP1154" s="43"/>
      <c r="AQ1154" s="43"/>
      <c r="AR1154" s="43"/>
      <c r="AS1154" s="43"/>
      <c r="AT1154" s="43"/>
      <c r="AU1154" s="43"/>
      <c r="AV1154" s="43"/>
      <c r="AW1154" s="43"/>
      <c r="AX1154" s="43"/>
      <c r="AY1154" s="43"/>
      <c r="AZ1154" s="43"/>
      <c r="BA1154" s="186"/>
      <c r="BB1154" s="43"/>
      <c r="BC1154" s="186"/>
      <c r="BD1154" s="208"/>
      <c r="BE1154" s="43"/>
      <c r="BF1154" s="43"/>
      <c r="BG1154" s="43"/>
      <c r="BH1154" s="43"/>
      <c r="BI1154" s="43"/>
      <c r="BJ1154" s="43"/>
      <c r="BK1154" s="43"/>
      <c r="BL1154" s="43"/>
      <c r="BM1154" s="43"/>
      <c r="BN1154" s="43"/>
      <c r="BO1154" s="43"/>
      <c r="BP1154" s="43"/>
      <c r="BQ1154" s="43"/>
      <c r="BR1154" s="43"/>
      <c r="BS1154" s="43"/>
      <c r="BT1154" s="43"/>
      <c r="BU1154" s="43"/>
      <c r="BV1154" s="43"/>
      <c r="BW1154" s="43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3"/>
      <c r="CK1154" s="43"/>
      <c r="CL1154" s="43"/>
      <c r="CM1154" s="43"/>
      <c r="CN1154" s="43"/>
      <c r="CO1154" s="43"/>
      <c r="CP1154" s="43"/>
      <c r="CQ1154" s="43"/>
      <c r="CR1154" s="43"/>
      <c r="CS1154" s="43"/>
      <c r="CT1154" s="43"/>
      <c r="CU1154" s="43"/>
      <c r="CV1154" s="43"/>
      <c r="CW1154" s="43"/>
      <c r="CX1154" s="43"/>
      <c r="CY1154" s="43"/>
      <c r="CZ1154" s="43"/>
      <c r="DA1154" s="43"/>
      <c r="DB1154" s="43"/>
      <c r="DC1154" s="43"/>
      <c r="DD1154" s="43"/>
      <c r="DE1154" s="43"/>
      <c r="DF1154" s="43"/>
      <c r="DG1154" s="43"/>
      <c r="DH1154" s="43"/>
      <c r="DI1154" s="43"/>
      <c r="DJ1154" s="43"/>
      <c r="DK1154" s="43"/>
      <c r="DL1154" s="43"/>
      <c r="DM1154" s="43"/>
      <c r="DN1154" s="43"/>
      <c r="DO1154" s="43"/>
      <c r="DP1154" s="43"/>
    </row>
    <row r="1155" spans="1:125" s="159" customFormat="1" ht="15" customHeight="1">
      <c r="A1155" s="43"/>
      <c r="B1155" s="43"/>
      <c r="C1155" s="43"/>
      <c r="D1155" s="43"/>
      <c r="E1155" s="43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43"/>
      <c r="Q1155" s="43"/>
      <c r="R1155" s="43"/>
      <c r="S1155" s="43"/>
      <c r="T1155" s="43"/>
      <c r="U1155" s="43"/>
      <c r="V1155" s="43"/>
      <c r="W1155" s="43"/>
      <c r="X1155" s="43"/>
      <c r="Y1155" s="43"/>
      <c r="Z1155" s="43"/>
      <c r="AA1155" s="43"/>
      <c r="AB1155" s="43"/>
      <c r="AC1155" s="43"/>
      <c r="AD1155" s="43"/>
      <c r="AE1155" s="43"/>
      <c r="AF1155" s="43"/>
      <c r="AG1155" s="43"/>
      <c r="AH1155" s="43"/>
      <c r="AI1155" s="43"/>
      <c r="AJ1155" s="43"/>
      <c r="AK1155" s="43"/>
      <c r="AL1155" s="43"/>
      <c r="AM1155" s="43"/>
      <c r="AN1155" s="43"/>
      <c r="AO1155" s="43"/>
      <c r="AP1155" s="43"/>
      <c r="AQ1155" s="43"/>
      <c r="AR1155" s="43"/>
      <c r="AS1155" s="43"/>
      <c r="AT1155" s="43"/>
      <c r="AU1155" s="43"/>
      <c r="AV1155" s="43"/>
      <c r="AW1155" s="43"/>
      <c r="AX1155" s="43"/>
      <c r="AY1155" s="43"/>
      <c r="AZ1155" s="43"/>
      <c r="BA1155" s="186"/>
      <c r="BB1155" s="43"/>
      <c r="BC1155" s="186"/>
      <c r="BD1155" s="208"/>
      <c r="BE1155" s="43"/>
      <c r="BF1155" s="43"/>
      <c r="BG1155" s="43"/>
      <c r="BH1155" s="43"/>
      <c r="BI1155" s="43"/>
      <c r="BJ1155" s="43"/>
      <c r="BK1155" s="43"/>
      <c r="BL1155" s="43"/>
      <c r="BM1155" s="43"/>
      <c r="BN1155" s="43"/>
      <c r="BO1155" s="43"/>
      <c r="BP1155" s="43"/>
      <c r="BQ1155" s="43"/>
      <c r="BR1155" s="43"/>
      <c r="BS1155" s="43"/>
      <c r="BT1155" s="43"/>
      <c r="BU1155" s="43"/>
      <c r="BV1155" s="43"/>
      <c r="BW1155" s="43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3"/>
      <c r="CK1155" s="43"/>
      <c r="CL1155" s="43"/>
      <c r="CM1155" s="43"/>
      <c r="CN1155" s="43"/>
      <c r="CO1155" s="43"/>
      <c r="CP1155" s="43"/>
      <c r="CQ1155" s="43"/>
      <c r="CR1155" s="43"/>
      <c r="CS1155" s="43"/>
      <c r="CT1155" s="43"/>
      <c r="CU1155" s="43"/>
      <c r="CV1155" s="43"/>
      <c r="CW1155" s="43"/>
      <c r="CX1155" s="43"/>
      <c r="CY1155" s="43"/>
      <c r="CZ1155" s="43"/>
      <c r="DA1155" s="43"/>
      <c r="DB1155" s="43"/>
      <c r="DC1155" s="43"/>
      <c r="DD1155" s="43"/>
      <c r="DE1155" s="43"/>
      <c r="DF1155" s="43"/>
      <c r="DG1155" s="43"/>
      <c r="DH1155" s="43"/>
      <c r="DI1155" s="43"/>
      <c r="DJ1155" s="43"/>
      <c r="DK1155" s="43"/>
      <c r="DL1155" s="43"/>
      <c r="DM1155" s="43"/>
      <c r="DN1155" s="43"/>
      <c r="DO1155" s="43"/>
      <c r="DP1155" s="43"/>
    </row>
    <row r="1156" spans="1:125" s="159" customFormat="1" ht="15" customHeight="1">
      <c r="A1156" s="43"/>
      <c r="B1156" s="43"/>
      <c r="C1156" s="43"/>
      <c r="D1156" s="43"/>
      <c r="E1156" s="43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43"/>
      <c r="Q1156" s="43"/>
      <c r="R1156" s="43"/>
      <c r="S1156" s="43"/>
      <c r="T1156" s="43"/>
      <c r="U1156" s="43"/>
      <c r="V1156" s="43"/>
      <c r="W1156" s="43"/>
      <c r="X1156" s="43"/>
      <c r="Y1156" s="43"/>
      <c r="Z1156" s="43"/>
      <c r="AA1156" s="43"/>
      <c r="AB1156" s="43"/>
      <c r="AC1156" s="43"/>
      <c r="AD1156" s="43"/>
      <c r="AE1156" s="43"/>
      <c r="AF1156" s="43"/>
      <c r="AG1156" s="43"/>
      <c r="AH1156" s="43"/>
      <c r="AI1156" s="43"/>
      <c r="AJ1156" s="43"/>
      <c r="AK1156" s="43"/>
      <c r="AL1156" s="43"/>
      <c r="AM1156" s="43"/>
      <c r="AN1156" s="43"/>
      <c r="AO1156" s="43"/>
      <c r="AP1156" s="43"/>
      <c r="AQ1156" s="43"/>
      <c r="AR1156" s="43"/>
      <c r="AS1156" s="43"/>
      <c r="AT1156" s="43"/>
      <c r="AU1156" s="43"/>
      <c r="AV1156" s="43"/>
      <c r="AW1156" s="43"/>
      <c r="AX1156" s="43"/>
      <c r="AY1156" s="43"/>
      <c r="AZ1156" s="43"/>
      <c r="BA1156" s="186"/>
      <c r="BB1156" s="43"/>
      <c r="BC1156" s="186"/>
      <c r="BD1156" s="208"/>
      <c r="BE1156" s="43"/>
      <c r="BF1156" s="43"/>
      <c r="BG1156" s="43"/>
      <c r="BH1156" s="43"/>
      <c r="BI1156" s="43"/>
      <c r="BJ1156" s="43"/>
      <c r="BK1156" s="43"/>
      <c r="BL1156" s="43"/>
      <c r="BM1156" s="43"/>
      <c r="BN1156" s="43"/>
      <c r="BO1156" s="43"/>
      <c r="BP1156" s="43"/>
      <c r="BQ1156" s="43"/>
      <c r="BR1156" s="43"/>
      <c r="BS1156" s="43"/>
      <c r="BT1156" s="43"/>
      <c r="BU1156" s="43"/>
      <c r="BV1156" s="43"/>
      <c r="BW1156" s="43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3"/>
      <c r="CK1156" s="43"/>
      <c r="CL1156" s="43"/>
      <c r="CM1156" s="43"/>
      <c r="CN1156" s="43"/>
      <c r="CO1156" s="43"/>
      <c r="CP1156" s="43"/>
      <c r="CQ1156" s="43"/>
      <c r="CR1156" s="43"/>
      <c r="CS1156" s="43"/>
      <c r="CT1156" s="43"/>
      <c r="CU1156" s="43"/>
      <c r="CV1156" s="43"/>
      <c r="CW1156" s="43"/>
      <c r="CX1156" s="43"/>
      <c r="CY1156" s="43"/>
      <c r="CZ1156" s="43"/>
      <c r="DA1156" s="43"/>
      <c r="DB1156" s="43"/>
      <c r="DC1156" s="43"/>
      <c r="DD1156" s="43"/>
      <c r="DE1156" s="43"/>
      <c r="DF1156" s="43"/>
      <c r="DG1156" s="43"/>
      <c r="DH1156" s="43"/>
      <c r="DI1156" s="43"/>
      <c r="DJ1156" s="43"/>
      <c r="DK1156" s="43"/>
      <c r="DL1156" s="43"/>
      <c r="DM1156" s="43"/>
      <c r="DN1156" s="43"/>
      <c r="DO1156" s="43"/>
      <c r="DP1156" s="43"/>
    </row>
    <row r="1157" spans="1:125">
      <c r="DQ1157" s="159"/>
      <c r="DR1157" s="159"/>
      <c r="DS1157" s="159"/>
      <c r="DT1157" s="159"/>
      <c r="DU1157" s="159"/>
    </row>
    <row r="1159" spans="1:125" s="159" customFormat="1" ht="15" customHeight="1">
      <c r="A1159" s="43"/>
      <c r="B1159" s="43"/>
      <c r="C1159" s="43"/>
      <c r="D1159" s="43"/>
      <c r="E1159" s="43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43"/>
      <c r="AF1159" s="43"/>
      <c r="AG1159" s="43"/>
      <c r="AH1159" s="43"/>
      <c r="AI1159" s="43"/>
      <c r="AJ1159" s="43"/>
      <c r="AK1159" s="43"/>
      <c r="AL1159" s="43"/>
      <c r="AM1159" s="43"/>
      <c r="AN1159" s="43"/>
      <c r="AO1159" s="43"/>
      <c r="AP1159" s="43"/>
      <c r="AQ1159" s="43"/>
      <c r="AR1159" s="43"/>
      <c r="AS1159" s="43"/>
      <c r="AT1159" s="43"/>
      <c r="AU1159" s="43"/>
      <c r="AV1159" s="43"/>
      <c r="AW1159" s="43"/>
      <c r="AX1159" s="43"/>
      <c r="AY1159" s="43"/>
      <c r="AZ1159" s="43"/>
      <c r="BA1159" s="186"/>
      <c r="BB1159" s="43"/>
      <c r="BC1159" s="186"/>
      <c r="BD1159" s="208"/>
      <c r="BE1159" s="43"/>
      <c r="BF1159" s="43"/>
      <c r="BG1159" s="43"/>
      <c r="BH1159" s="43"/>
      <c r="BI1159" s="43"/>
      <c r="BJ1159" s="43"/>
      <c r="BK1159" s="43"/>
      <c r="BL1159" s="43"/>
      <c r="BM1159" s="43"/>
      <c r="BN1159" s="43"/>
      <c r="BO1159" s="43"/>
      <c r="BP1159" s="43"/>
      <c r="BQ1159" s="43"/>
      <c r="BR1159" s="43"/>
      <c r="BS1159" s="43"/>
      <c r="BT1159" s="43"/>
      <c r="BU1159" s="43"/>
      <c r="BV1159" s="43"/>
      <c r="BW1159" s="43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3"/>
      <c r="CK1159" s="43"/>
      <c r="CL1159" s="43"/>
      <c r="CM1159" s="43"/>
      <c r="CN1159" s="43"/>
      <c r="CO1159" s="43"/>
      <c r="CP1159" s="43"/>
      <c r="CQ1159" s="43"/>
      <c r="CR1159" s="43"/>
      <c r="CS1159" s="43"/>
      <c r="CT1159" s="43"/>
      <c r="CU1159" s="43"/>
      <c r="CV1159" s="43"/>
      <c r="CW1159" s="43"/>
      <c r="CX1159" s="43"/>
      <c r="CY1159" s="43"/>
      <c r="CZ1159" s="43"/>
      <c r="DA1159" s="43"/>
      <c r="DB1159" s="43"/>
      <c r="DC1159" s="43"/>
      <c r="DD1159" s="43"/>
      <c r="DE1159" s="43"/>
      <c r="DF1159" s="43"/>
      <c r="DG1159" s="43"/>
      <c r="DH1159" s="43"/>
      <c r="DI1159" s="43"/>
      <c r="DJ1159" s="43"/>
      <c r="DK1159" s="43"/>
      <c r="DL1159" s="43"/>
      <c r="DM1159" s="43"/>
      <c r="DN1159" s="43"/>
      <c r="DO1159" s="43"/>
      <c r="DP1159" s="43"/>
      <c r="DQ1159" s="43"/>
      <c r="DR1159" s="43"/>
      <c r="DS1159" s="43"/>
      <c r="DT1159" s="43"/>
      <c r="DU1159" s="43"/>
    </row>
    <row r="1160" spans="1:125" s="159" customFormat="1" ht="15" customHeight="1">
      <c r="A1160" s="43"/>
      <c r="B1160" s="43"/>
      <c r="C1160" s="43"/>
      <c r="D1160" s="43"/>
      <c r="E1160" s="43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43"/>
      <c r="Q1160" s="43"/>
      <c r="R1160" s="43"/>
      <c r="S1160" s="43"/>
      <c r="T1160" s="43"/>
      <c r="U1160" s="43"/>
      <c r="V1160" s="43"/>
      <c r="W1160" s="43"/>
      <c r="X1160" s="43"/>
      <c r="Y1160" s="43"/>
      <c r="Z1160" s="43"/>
      <c r="AA1160" s="43"/>
      <c r="AB1160" s="43"/>
      <c r="AC1160" s="43"/>
      <c r="AD1160" s="43"/>
      <c r="AE1160" s="43"/>
      <c r="AF1160" s="43"/>
      <c r="AG1160" s="43"/>
      <c r="AH1160" s="43"/>
      <c r="AI1160" s="43"/>
      <c r="AJ1160" s="43"/>
      <c r="AK1160" s="43"/>
      <c r="AL1160" s="43"/>
      <c r="AM1160" s="43"/>
      <c r="AN1160" s="43"/>
      <c r="AO1160" s="43"/>
      <c r="AP1160" s="43"/>
      <c r="AQ1160" s="43"/>
      <c r="AR1160" s="43"/>
      <c r="AS1160" s="43"/>
      <c r="AT1160" s="43"/>
      <c r="AU1160" s="43"/>
      <c r="AV1160" s="43"/>
      <c r="AW1160" s="43"/>
      <c r="AX1160" s="43"/>
      <c r="AY1160" s="43"/>
      <c r="AZ1160" s="43"/>
      <c r="BA1160" s="186"/>
      <c r="BB1160" s="43"/>
      <c r="BC1160" s="186"/>
      <c r="BD1160" s="208"/>
      <c r="BE1160" s="43"/>
      <c r="BF1160" s="43"/>
      <c r="BG1160" s="43"/>
      <c r="BH1160" s="43"/>
      <c r="BI1160" s="43"/>
      <c r="BJ1160" s="43"/>
      <c r="BK1160" s="43"/>
      <c r="BL1160" s="43"/>
      <c r="BM1160" s="43"/>
      <c r="BN1160" s="43"/>
      <c r="BO1160" s="43"/>
      <c r="BP1160" s="43"/>
      <c r="BQ1160" s="43"/>
      <c r="BR1160" s="43"/>
      <c r="BS1160" s="43"/>
      <c r="BT1160" s="43"/>
      <c r="BU1160" s="43"/>
      <c r="BV1160" s="43"/>
      <c r="BW1160" s="43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3"/>
      <c r="CK1160" s="43"/>
      <c r="CL1160" s="43"/>
      <c r="CM1160" s="43"/>
      <c r="CN1160" s="43"/>
      <c r="CO1160" s="43"/>
      <c r="CP1160" s="43"/>
      <c r="CQ1160" s="43"/>
      <c r="CR1160" s="43"/>
      <c r="CS1160" s="43"/>
      <c r="CT1160" s="43"/>
      <c r="CU1160" s="43"/>
      <c r="CV1160" s="43"/>
      <c r="CW1160" s="43"/>
      <c r="CX1160" s="43"/>
      <c r="CY1160" s="43"/>
      <c r="CZ1160" s="43"/>
      <c r="DA1160" s="43"/>
      <c r="DB1160" s="43"/>
      <c r="DC1160" s="43"/>
      <c r="DD1160" s="43"/>
      <c r="DE1160" s="43"/>
      <c r="DF1160" s="43"/>
      <c r="DG1160" s="43"/>
      <c r="DH1160" s="43"/>
      <c r="DI1160" s="43"/>
      <c r="DJ1160" s="43"/>
      <c r="DK1160" s="43"/>
      <c r="DL1160" s="43"/>
      <c r="DM1160" s="43"/>
      <c r="DN1160" s="43"/>
      <c r="DO1160" s="43"/>
      <c r="DP1160" s="43"/>
    </row>
    <row r="1161" spans="1:125" s="159" customFormat="1" ht="15" customHeight="1">
      <c r="A1161" s="43"/>
      <c r="B1161" s="43"/>
      <c r="C1161" s="43"/>
      <c r="D1161" s="43"/>
      <c r="E1161" s="43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43"/>
      <c r="AA1161" s="43"/>
      <c r="AB1161" s="43"/>
      <c r="AC1161" s="43"/>
      <c r="AD1161" s="43"/>
      <c r="AE1161" s="43"/>
      <c r="AF1161" s="43"/>
      <c r="AG1161" s="43"/>
      <c r="AH1161" s="43"/>
      <c r="AI1161" s="43"/>
      <c r="AJ1161" s="43"/>
      <c r="AK1161" s="43"/>
      <c r="AL1161" s="43"/>
      <c r="AM1161" s="43"/>
      <c r="AN1161" s="43"/>
      <c r="AO1161" s="43"/>
      <c r="AP1161" s="43"/>
      <c r="AQ1161" s="43"/>
      <c r="AR1161" s="43"/>
      <c r="AS1161" s="43"/>
      <c r="AT1161" s="43"/>
      <c r="AU1161" s="43"/>
      <c r="AV1161" s="43"/>
      <c r="AW1161" s="43"/>
      <c r="AX1161" s="43"/>
      <c r="AY1161" s="43"/>
      <c r="AZ1161" s="43"/>
      <c r="BA1161" s="186"/>
      <c r="BB1161" s="43"/>
      <c r="BC1161" s="186"/>
      <c r="BD1161" s="208"/>
      <c r="BE1161" s="43"/>
      <c r="BF1161" s="43"/>
      <c r="BG1161" s="43"/>
      <c r="BH1161" s="43"/>
      <c r="BI1161" s="43"/>
      <c r="BJ1161" s="43"/>
      <c r="BK1161" s="43"/>
      <c r="BL1161" s="43"/>
      <c r="BM1161" s="43"/>
      <c r="BN1161" s="43"/>
      <c r="BO1161" s="43"/>
      <c r="BP1161" s="43"/>
      <c r="BQ1161" s="43"/>
      <c r="BR1161" s="43"/>
      <c r="BS1161" s="43"/>
      <c r="BT1161" s="43"/>
      <c r="BU1161" s="43"/>
      <c r="BV1161" s="43"/>
      <c r="BW1161" s="43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3"/>
      <c r="CK1161" s="43"/>
      <c r="CL1161" s="43"/>
      <c r="CM1161" s="43"/>
      <c r="CN1161" s="43"/>
      <c r="CO1161" s="43"/>
      <c r="CP1161" s="43"/>
      <c r="CQ1161" s="43"/>
      <c r="CR1161" s="43"/>
      <c r="CS1161" s="43"/>
      <c r="CT1161" s="43"/>
      <c r="CU1161" s="43"/>
      <c r="CV1161" s="43"/>
      <c r="CW1161" s="43"/>
      <c r="CX1161" s="43"/>
      <c r="CY1161" s="43"/>
      <c r="CZ1161" s="43"/>
      <c r="DA1161" s="43"/>
      <c r="DB1161" s="43"/>
      <c r="DC1161" s="43"/>
      <c r="DD1161" s="43"/>
      <c r="DE1161" s="43"/>
      <c r="DF1161" s="43"/>
      <c r="DG1161" s="43"/>
      <c r="DH1161" s="43"/>
      <c r="DI1161" s="43"/>
      <c r="DJ1161" s="43"/>
      <c r="DK1161" s="43"/>
      <c r="DL1161" s="43"/>
      <c r="DM1161" s="43"/>
      <c r="DN1161" s="43"/>
      <c r="DO1161" s="43"/>
      <c r="DP1161" s="43"/>
    </row>
    <row r="1162" spans="1:125" s="159" customFormat="1" ht="15" customHeight="1">
      <c r="A1162" s="43"/>
      <c r="B1162" s="43"/>
      <c r="C1162" s="43"/>
      <c r="D1162" s="43"/>
      <c r="E1162" s="43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  <c r="AB1162" s="43"/>
      <c r="AC1162" s="43"/>
      <c r="AD1162" s="43"/>
      <c r="AE1162" s="43"/>
      <c r="AF1162" s="43"/>
      <c r="AG1162" s="43"/>
      <c r="AH1162" s="43"/>
      <c r="AI1162" s="43"/>
      <c r="AJ1162" s="43"/>
      <c r="AK1162" s="43"/>
      <c r="AL1162" s="43"/>
      <c r="AM1162" s="43"/>
      <c r="AN1162" s="43"/>
      <c r="AO1162" s="43"/>
      <c r="AP1162" s="43"/>
      <c r="AQ1162" s="43"/>
      <c r="AR1162" s="43"/>
      <c r="AS1162" s="43"/>
      <c r="AT1162" s="43"/>
      <c r="AU1162" s="43"/>
      <c r="AV1162" s="43"/>
      <c r="AW1162" s="43"/>
      <c r="AX1162" s="43"/>
      <c r="AY1162" s="43"/>
      <c r="AZ1162" s="43"/>
      <c r="BA1162" s="186"/>
      <c r="BB1162" s="43"/>
      <c r="BC1162" s="186"/>
      <c r="BD1162" s="208"/>
      <c r="BE1162" s="43"/>
      <c r="BF1162" s="43"/>
      <c r="BG1162" s="43"/>
      <c r="BH1162" s="43"/>
      <c r="BI1162" s="43"/>
      <c r="BJ1162" s="43"/>
      <c r="BK1162" s="43"/>
      <c r="BL1162" s="43"/>
      <c r="BM1162" s="43"/>
      <c r="BN1162" s="43"/>
      <c r="BO1162" s="43"/>
      <c r="BP1162" s="43"/>
      <c r="BQ1162" s="43"/>
      <c r="BR1162" s="43"/>
      <c r="BS1162" s="43"/>
      <c r="BT1162" s="43"/>
      <c r="BU1162" s="43"/>
      <c r="BV1162" s="43"/>
      <c r="BW1162" s="43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3"/>
      <c r="CK1162" s="43"/>
      <c r="CL1162" s="43"/>
      <c r="CM1162" s="43"/>
      <c r="CN1162" s="43"/>
      <c r="CO1162" s="43"/>
      <c r="CP1162" s="43"/>
      <c r="CQ1162" s="43"/>
      <c r="CR1162" s="43"/>
      <c r="CS1162" s="43"/>
      <c r="CT1162" s="43"/>
      <c r="CU1162" s="43"/>
      <c r="CV1162" s="43"/>
      <c r="CW1162" s="43"/>
      <c r="CX1162" s="43"/>
      <c r="CY1162" s="43"/>
      <c r="CZ1162" s="43"/>
      <c r="DA1162" s="43"/>
      <c r="DB1162" s="43"/>
      <c r="DC1162" s="43"/>
      <c r="DD1162" s="43"/>
      <c r="DE1162" s="43"/>
      <c r="DF1162" s="43"/>
      <c r="DG1162" s="43"/>
      <c r="DH1162" s="43"/>
      <c r="DI1162" s="43"/>
      <c r="DJ1162" s="43"/>
      <c r="DK1162" s="43"/>
      <c r="DL1162" s="43"/>
      <c r="DM1162" s="43"/>
      <c r="DN1162" s="43"/>
      <c r="DO1162" s="43"/>
      <c r="DP1162" s="43"/>
    </row>
    <row r="1163" spans="1:125" s="159" customFormat="1" ht="15" customHeight="1">
      <c r="A1163" s="43"/>
      <c r="B1163" s="43"/>
      <c r="C1163" s="43"/>
      <c r="D1163" s="43"/>
      <c r="E1163" s="43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43"/>
      <c r="Q1163" s="43"/>
      <c r="R1163" s="43"/>
      <c r="S1163" s="43"/>
      <c r="T1163" s="43"/>
      <c r="U1163" s="43"/>
      <c r="V1163" s="43"/>
      <c r="W1163" s="43"/>
      <c r="X1163" s="43"/>
      <c r="Y1163" s="43"/>
      <c r="Z1163" s="43"/>
      <c r="AA1163" s="43"/>
      <c r="AB1163" s="43"/>
      <c r="AC1163" s="43"/>
      <c r="AD1163" s="43"/>
      <c r="AE1163" s="43"/>
      <c r="AF1163" s="43"/>
      <c r="AG1163" s="43"/>
      <c r="AH1163" s="43"/>
      <c r="AI1163" s="43"/>
      <c r="AJ1163" s="43"/>
      <c r="AK1163" s="43"/>
      <c r="AL1163" s="43"/>
      <c r="AM1163" s="43"/>
      <c r="AN1163" s="43"/>
      <c r="AO1163" s="43"/>
      <c r="AP1163" s="43"/>
      <c r="AQ1163" s="43"/>
      <c r="AR1163" s="43"/>
      <c r="AS1163" s="43"/>
      <c r="AT1163" s="43"/>
      <c r="AU1163" s="43"/>
      <c r="AV1163" s="43"/>
      <c r="AW1163" s="43"/>
      <c r="AX1163" s="43"/>
      <c r="AY1163" s="43"/>
      <c r="AZ1163" s="43"/>
      <c r="BA1163" s="186"/>
      <c r="BB1163" s="43"/>
      <c r="BC1163" s="186"/>
      <c r="BD1163" s="208"/>
      <c r="BE1163" s="43"/>
      <c r="BF1163" s="43"/>
      <c r="BG1163" s="43"/>
      <c r="BH1163" s="43"/>
      <c r="BI1163" s="43"/>
      <c r="BJ1163" s="43"/>
      <c r="BK1163" s="43"/>
      <c r="BL1163" s="43"/>
      <c r="BM1163" s="43"/>
      <c r="BN1163" s="43"/>
      <c r="BO1163" s="43"/>
      <c r="BP1163" s="43"/>
      <c r="BQ1163" s="43"/>
      <c r="BR1163" s="43"/>
      <c r="BS1163" s="43"/>
      <c r="BT1163" s="43"/>
      <c r="BU1163" s="43"/>
      <c r="BV1163" s="43"/>
      <c r="BW1163" s="43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3"/>
      <c r="CK1163" s="43"/>
      <c r="CL1163" s="43"/>
      <c r="CM1163" s="43"/>
      <c r="CN1163" s="43"/>
      <c r="CO1163" s="43"/>
      <c r="CP1163" s="43"/>
      <c r="CQ1163" s="43"/>
      <c r="CR1163" s="43"/>
      <c r="CS1163" s="43"/>
      <c r="CT1163" s="43"/>
      <c r="CU1163" s="43"/>
      <c r="CV1163" s="43"/>
      <c r="CW1163" s="43"/>
      <c r="CX1163" s="43"/>
      <c r="CY1163" s="43"/>
      <c r="CZ1163" s="43"/>
      <c r="DA1163" s="43"/>
      <c r="DB1163" s="43"/>
      <c r="DC1163" s="43"/>
      <c r="DD1163" s="43"/>
      <c r="DE1163" s="43"/>
      <c r="DF1163" s="43"/>
      <c r="DG1163" s="43"/>
      <c r="DH1163" s="43"/>
      <c r="DI1163" s="43"/>
      <c r="DJ1163" s="43"/>
      <c r="DK1163" s="43"/>
      <c r="DL1163" s="43"/>
      <c r="DM1163" s="43"/>
      <c r="DN1163" s="43"/>
      <c r="DO1163" s="43"/>
      <c r="DP1163" s="43"/>
    </row>
    <row r="1164" spans="1:125" s="159" customFormat="1" ht="15" customHeight="1">
      <c r="A1164" s="43"/>
      <c r="B1164" s="43"/>
      <c r="C1164" s="43"/>
      <c r="D1164" s="43"/>
      <c r="E1164" s="43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43"/>
      <c r="AF1164" s="43"/>
      <c r="AG1164" s="43"/>
      <c r="AH1164" s="43"/>
      <c r="AI1164" s="43"/>
      <c r="AJ1164" s="43"/>
      <c r="AK1164" s="43"/>
      <c r="AL1164" s="43"/>
      <c r="AM1164" s="43"/>
      <c r="AN1164" s="43"/>
      <c r="AO1164" s="43"/>
      <c r="AP1164" s="43"/>
      <c r="AQ1164" s="43"/>
      <c r="AR1164" s="43"/>
      <c r="AS1164" s="43"/>
      <c r="AT1164" s="43"/>
      <c r="AU1164" s="43"/>
      <c r="AV1164" s="43"/>
      <c r="AW1164" s="43"/>
      <c r="AX1164" s="43"/>
      <c r="AY1164" s="43"/>
      <c r="AZ1164" s="43"/>
      <c r="BA1164" s="186"/>
      <c r="BB1164" s="43"/>
      <c r="BC1164" s="186"/>
      <c r="BD1164" s="208"/>
      <c r="BE1164" s="43"/>
      <c r="BF1164" s="43"/>
      <c r="BG1164" s="43"/>
      <c r="BH1164" s="43"/>
      <c r="BI1164" s="43"/>
      <c r="BJ1164" s="43"/>
      <c r="BK1164" s="43"/>
      <c r="BL1164" s="43"/>
      <c r="BM1164" s="43"/>
      <c r="BN1164" s="43"/>
      <c r="BO1164" s="43"/>
      <c r="BP1164" s="43"/>
      <c r="BQ1164" s="43"/>
      <c r="BR1164" s="43"/>
      <c r="BS1164" s="43"/>
      <c r="BT1164" s="43"/>
      <c r="BU1164" s="43"/>
      <c r="BV1164" s="43"/>
      <c r="BW1164" s="43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3"/>
      <c r="CK1164" s="43"/>
      <c r="CL1164" s="43"/>
      <c r="CM1164" s="43"/>
      <c r="CN1164" s="43"/>
      <c r="CO1164" s="43"/>
      <c r="CP1164" s="43"/>
      <c r="CQ1164" s="43"/>
      <c r="CR1164" s="43"/>
      <c r="CS1164" s="43"/>
      <c r="CT1164" s="43"/>
      <c r="CU1164" s="43"/>
      <c r="CV1164" s="43"/>
      <c r="CW1164" s="43"/>
      <c r="CX1164" s="43"/>
      <c r="CY1164" s="43"/>
      <c r="CZ1164" s="43"/>
      <c r="DA1164" s="43"/>
      <c r="DB1164" s="43"/>
      <c r="DC1164" s="43"/>
      <c r="DD1164" s="43"/>
      <c r="DE1164" s="43"/>
      <c r="DF1164" s="43"/>
      <c r="DG1164" s="43"/>
      <c r="DH1164" s="43"/>
      <c r="DI1164" s="43"/>
      <c r="DJ1164" s="43"/>
      <c r="DK1164" s="43"/>
      <c r="DL1164" s="43"/>
      <c r="DM1164" s="43"/>
      <c r="DN1164" s="43"/>
      <c r="DO1164" s="43"/>
      <c r="DP1164" s="43"/>
    </row>
    <row r="1165" spans="1:125" s="159" customFormat="1" ht="15" customHeight="1">
      <c r="A1165" s="43"/>
      <c r="B1165" s="43"/>
      <c r="C1165" s="43"/>
      <c r="D1165" s="43"/>
      <c r="E1165" s="43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  <c r="AB1165" s="43"/>
      <c r="AC1165" s="43"/>
      <c r="AD1165" s="43"/>
      <c r="AE1165" s="43"/>
      <c r="AF1165" s="43"/>
      <c r="AG1165" s="43"/>
      <c r="AH1165" s="43"/>
      <c r="AI1165" s="43"/>
      <c r="AJ1165" s="43"/>
      <c r="AK1165" s="43"/>
      <c r="AL1165" s="43"/>
      <c r="AM1165" s="43"/>
      <c r="AN1165" s="43"/>
      <c r="AO1165" s="43"/>
      <c r="AP1165" s="43"/>
      <c r="AQ1165" s="43"/>
      <c r="AR1165" s="43"/>
      <c r="AS1165" s="43"/>
      <c r="AT1165" s="43"/>
      <c r="AU1165" s="43"/>
      <c r="AV1165" s="43"/>
      <c r="AW1165" s="43"/>
      <c r="AX1165" s="43"/>
      <c r="AY1165" s="43"/>
      <c r="AZ1165" s="43"/>
      <c r="BA1165" s="186"/>
      <c r="BB1165" s="43"/>
      <c r="BC1165" s="186"/>
      <c r="BD1165" s="208"/>
      <c r="BE1165" s="43"/>
      <c r="BF1165" s="43"/>
      <c r="BG1165" s="43"/>
      <c r="BH1165" s="43"/>
      <c r="BI1165" s="43"/>
      <c r="BJ1165" s="43"/>
      <c r="BK1165" s="43"/>
      <c r="BL1165" s="43"/>
      <c r="BM1165" s="43"/>
      <c r="BN1165" s="43"/>
      <c r="BO1165" s="43"/>
      <c r="BP1165" s="43"/>
      <c r="BQ1165" s="43"/>
      <c r="BR1165" s="43"/>
      <c r="BS1165" s="43"/>
      <c r="BT1165" s="43"/>
      <c r="BU1165" s="43"/>
      <c r="BV1165" s="43"/>
      <c r="BW1165" s="43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3"/>
      <c r="CK1165" s="43"/>
      <c r="CL1165" s="43"/>
      <c r="CM1165" s="43"/>
      <c r="CN1165" s="43"/>
      <c r="CO1165" s="43"/>
      <c r="CP1165" s="43"/>
      <c r="CQ1165" s="43"/>
      <c r="CR1165" s="43"/>
      <c r="CS1165" s="43"/>
      <c r="CT1165" s="43"/>
      <c r="CU1165" s="43"/>
      <c r="CV1165" s="43"/>
      <c r="CW1165" s="43"/>
      <c r="CX1165" s="43"/>
      <c r="CY1165" s="43"/>
      <c r="CZ1165" s="43"/>
      <c r="DA1165" s="43"/>
      <c r="DB1165" s="43"/>
      <c r="DC1165" s="43"/>
      <c r="DD1165" s="43"/>
      <c r="DE1165" s="43"/>
      <c r="DF1165" s="43"/>
      <c r="DG1165" s="43"/>
      <c r="DH1165" s="43"/>
      <c r="DI1165" s="43"/>
      <c r="DJ1165" s="43"/>
      <c r="DK1165" s="43"/>
      <c r="DL1165" s="43"/>
      <c r="DM1165" s="43"/>
      <c r="DN1165" s="43"/>
      <c r="DO1165" s="43"/>
      <c r="DP1165" s="43"/>
    </row>
    <row r="1166" spans="1:125" s="159" customFormat="1" ht="15" customHeight="1">
      <c r="A1166" s="43"/>
      <c r="B1166" s="43"/>
      <c r="C1166" s="43"/>
      <c r="D1166" s="43"/>
      <c r="E1166" s="43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  <c r="AB1166" s="43"/>
      <c r="AC1166" s="43"/>
      <c r="AD1166" s="43"/>
      <c r="AE1166" s="43"/>
      <c r="AF1166" s="43"/>
      <c r="AG1166" s="43"/>
      <c r="AH1166" s="43"/>
      <c r="AI1166" s="43"/>
      <c r="AJ1166" s="43"/>
      <c r="AK1166" s="43"/>
      <c r="AL1166" s="43"/>
      <c r="AM1166" s="43"/>
      <c r="AN1166" s="43"/>
      <c r="AO1166" s="43"/>
      <c r="AP1166" s="43"/>
      <c r="AQ1166" s="43"/>
      <c r="AR1166" s="43"/>
      <c r="AS1166" s="43"/>
      <c r="AT1166" s="43"/>
      <c r="AU1166" s="43"/>
      <c r="AV1166" s="43"/>
      <c r="AW1166" s="43"/>
      <c r="AX1166" s="43"/>
      <c r="AY1166" s="43"/>
      <c r="AZ1166" s="43"/>
      <c r="BA1166" s="186"/>
      <c r="BB1166" s="43"/>
      <c r="BC1166" s="186"/>
      <c r="BD1166" s="208"/>
      <c r="BE1166" s="43"/>
      <c r="BF1166" s="43"/>
      <c r="BG1166" s="43"/>
      <c r="BH1166" s="43"/>
      <c r="BI1166" s="43"/>
      <c r="BJ1166" s="43"/>
      <c r="BK1166" s="43"/>
      <c r="BL1166" s="43"/>
      <c r="BM1166" s="43"/>
      <c r="BN1166" s="43"/>
      <c r="BO1166" s="43"/>
      <c r="BP1166" s="43"/>
      <c r="BQ1166" s="43"/>
      <c r="BR1166" s="43"/>
      <c r="BS1166" s="43"/>
      <c r="BT1166" s="43"/>
      <c r="BU1166" s="43"/>
      <c r="BV1166" s="43"/>
      <c r="BW1166" s="43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3"/>
      <c r="CK1166" s="43"/>
      <c r="CL1166" s="43"/>
      <c r="CM1166" s="43"/>
      <c r="CN1166" s="43"/>
      <c r="CO1166" s="43"/>
      <c r="CP1166" s="43"/>
      <c r="CQ1166" s="43"/>
      <c r="CR1166" s="43"/>
      <c r="CS1166" s="43"/>
      <c r="CT1166" s="43"/>
      <c r="CU1166" s="43"/>
      <c r="CV1166" s="43"/>
      <c r="CW1166" s="43"/>
      <c r="CX1166" s="43"/>
      <c r="CY1166" s="43"/>
      <c r="CZ1166" s="43"/>
      <c r="DA1166" s="43"/>
      <c r="DB1166" s="43"/>
      <c r="DC1166" s="43"/>
      <c r="DD1166" s="43"/>
      <c r="DE1166" s="43"/>
      <c r="DF1166" s="43"/>
      <c r="DG1166" s="43"/>
      <c r="DH1166" s="43"/>
      <c r="DI1166" s="43"/>
      <c r="DJ1166" s="43"/>
      <c r="DK1166" s="43"/>
      <c r="DL1166" s="43"/>
      <c r="DM1166" s="43"/>
      <c r="DN1166" s="43"/>
      <c r="DO1166" s="43"/>
      <c r="DP1166" s="43"/>
    </row>
    <row r="1167" spans="1:125" s="159" customFormat="1" ht="15" customHeight="1">
      <c r="A1167" s="43"/>
      <c r="B1167" s="43"/>
      <c r="C1167" s="43"/>
      <c r="D1167" s="43"/>
      <c r="E1167" s="43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43"/>
      <c r="AA1167" s="43"/>
      <c r="AB1167" s="43"/>
      <c r="AC1167" s="43"/>
      <c r="AD1167" s="43"/>
      <c r="AE1167" s="43"/>
      <c r="AF1167" s="43"/>
      <c r="AG1167" s="43"/>
      <c r="AH1167" s="43"/>
      <c r="AI1167" s="43"/>
      <c r="AJ1167" s="43"/>
      <c r="AK1167" s="43"/>
      <c r="AL1167" s="43"/>
      <c r="AM1167" s="43"/>
      <c r="AN1167" s="43"/>
      <c r="AO1167" s="43"/>
      <c r="AP1167" s="43"/>
      <c r="AQ1167" s="43"/>
      <c r="AR1167" s="43"/>
      <c r="AS1167" s="43"/>
      <c r="AT1167" s="43"/>
      <c r="AU1167" s="43"/>
      <c r="AV1167" s="43"/>
      <c r="AW1167" s="43"/>
      <c r="AX1167" s="43"/>
      <c r="AY1167" s="43"/>
      <c r="AZ1167" s="43"/>
      <c r="BA1167" s="186"/>
      <c r="BB1167" s="43"/>
      <c r="BC1167" s="186"/>
      <c r="BD1167" s="208"/>
      <c r="BE1167" s="43"/>
      <c r="BF1167" s="43"/>
      <c r="BG1167" s="43"/>
      <c r="BH1167" s="43"/>
      <c r="BI1167" s="43"/>
      <c r="BJ1167" s="43"/>
      <c r="BK1167" s="43"/>
      <c r="BL1167" s="43"/>
      <c r="BM1167" s="43"/>
      <c r="BN1167" s="43"/>
      <c r="BO1167" s="43"/>
      <c r="BP1167" s="43"/>
      <c r="BQ1167" s="43"/>
      <c r="BR1167" s="43"/>
      <c r="BS1167" s="43"/>
      <c r="BT1167" s="43"/>
      <c r="BU1167" s="43"/>
      <c r="BV1167" s="43"/>
      <c r="BW1167" s="43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3"/>
      <c r="CK1167" s="43"/>
      <c r="CL1167" s="43"/>
      <c r="CM1167" s="43"/>
      <c r="CN1167" s="43"/>
      <c r="CO1167" s="43"/>
      <c r="CP1167" s="43"/>
      <c r="CQ1167" s="43"/>
      <c r="CR1167" s="43"/>
      <c r="CS1167" s="43"/>
      <c r="CT1167" s="43"/>
      <c r="CU1167" s="43"/>
      <c r="CV1167" s="43"/>
      <c r="CW1167" s="43"/>
      <c r="CX1167" s="43"/>
      <c r="CY1167" s="43"/>
      <c r="CZ1167" s="43"/>
      <c r="DA1167" s="43"/>
      <c r="DB1167" s="43"/>
      <c r="DC1167" s="43"/>
      <c r="DD1167" s="43"/>
      <c r="DE1167" s="43"/>
      <c r="DF1167" s="43"/>
      <c r="DG1167" s="43"/>
      <c r="DH1167" s="43"/>
      <c r="DI1167" s="43"/>
      <c r="DJ1167" s="43"/>
      <c r="DK1167" s="43"/>
      <c r="DL1167" s="43"/>
      <c r="DM1167" s="43"/>
      <c r="DN1167" s="43"/>
      <c r="DO1167" s="43"/>
      <c r="DP1167" s="43"/>
    </row>
    <row r="1168" spans="1:125" s="159" customFormat="1" ht="15" customHeight="1">
      <c r="A1168" s="43"/>
      <c r="B1168" s="43"/>
      <c r="C1168" s="43"/>
      <c r="D1168" s="43"/>
      <c r="E1168" s="43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  <c r="AB1168" s="43"/>
      <c r="AC1168" s="43"/>
      <c r="AD1168" s="43"/>
      <c r="AE1168" s="43"/>
      <c r="AF1168" s="43"/>
      <c r="AG1168" s="43"/>
      <c r="AH1168" s="43"/>
      <c r="AI1168" s="43"/>
      <c r="AJ1168" s="43"/>
      <c r="AK1168" s="43"/>
      <c r="AL1168" s="43"/>
      <c r="AM1168" s="43"/>
      <c r="AN1168" s="43"/>
      <c r="AO1168" s="43"/>
      <c r="AP1168" s="43"/>
      <c r="AQ1168" s="43"/>
      <c r="AR1168" s="43"/>
      <c r="AS1168" s="43"/>
      <c r="AT1168" s="43"/>
      <c r="AU1168" s="43"/>
      <c r="AV1168" s="43"/>
      <c r="AW1168" s="43"/>
      <c r="AX1168" s="43"/>
      <c r="AY1168" s="43"/>
      <c r="AZ1168" s="43"/>
      <c r="BA1168" s="186"/>
      <c r="BB1168" s="43"/>
      <c r="BC1168" s="186"/>
      <c r="BD1168" s="208"/>
      <c r="BE1168" s="43"/>
      <c r="BF1168" s="43"/>
      <c r="BG1168" s="43"/>
      <c r="BH1168" s="43"/>
      <c r="BI1168" s="43"/>
      <c r="BJ1168" s="43"/>
      <c r="BK1168" s="43"/>
      <c r="BL1168" s="43"/>
      <c r="BM1168" s="43"/>
      <c r="BN1168" s="43"/>
      <c r="BO1168" s="43"/>
      <c r="BP1168" s="43"/>
      <c r="BQ1168" s="43"/>
      <c r="BR1168" s="43"/>
      <c r="BS1168" s="43"/>
      <c r="BT1168" s="43"/>
      <c r="BU1168" s="43"/>
      <c r="BV1168" s="43"/>
      <c r="BW1168" s="43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3"/>
      <c r="CK1168" s="43"/>
      <c r="CL1168" s="43"/>
      <c r="CM1168" s="43"/>
      <c r="CN1168" s="43"/>
      <c r="CO1168" s="43"/>
      <c r="CP1168" s="43"/>
      <c r="CQ1168" s="43"/>
      <c r="CR1168" s="43"/>
      <c r="CS1168" s="43"/>
      <c r="CT1168" s="43"/>
      <c r="CU1168" s="43"/>
      <c r="CV1168" s="43"/>
      <c r="CW1168" s="43"/>
      <c r="CX1168" s="43"/>
      <c r="CY1168" s="43"/>
      <c r="CZ1168" s="43"/>
      <c r="DA1168" s="43"/>
      <c r="DB1168" s="43"/>
      <c r="DC1168" s="43"/>
      <c r="DD1168" s="43"/>
      <c r="DE1168" s="43"/>
      <c r="DF1168" s="43"/>
      <c r="DG1168" s="43"/>
      <c r="DH1168" s="43"/>
      <c r="DI1168" s="43"/>
      <c r="DJ1168" s="43"/>
      <c r="DK1168" s="43"/>
      <c r="DL1168" s="43"/>
      <c r="DM1168" s="43"/>
      <c r="DN1168" s="43"/>
      <c r="DO1168" s="43"/>
      <c r="DP1168" s="43"/>
    </row>
    <row r="1169" spans="1:120" s="159" customFormat="1" ht="15" customHeight="1">
      <c r="A1169" s="43"/>
      <c r="B1169" s="43"/>
      <c r="C1169" s="43"/>
      <c r="D1169" s="43"/>
      <c r="E1169" s="43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43"/>
      <c r="AF1169" s="43"/>
      <c r="AG1169" s="43"/>
      <c r="AH1169" s="43"/>
      <c r="AI1169" s="43"/>
      <c r="AJ1169" s="43"/>
      <c r="AK1169" s="43"/>
      <c r="AL1169" s="43"/>
      <c r="AM1169" s="43"/>
      <c r="AN1169" s="43"/>
      <c r="AO1169" s="43"/>
      <c r="AP1169" s="43"/>
      <c r="AQ1169" s="43"/>
      <c r="AR1169" s="43"/>
      <c r="AS1169" s="43"/>
      <c r="AT1169" s="43"/>
      <c r="AU1169" s="43"/>
      <c r="AV1169" s="43"/>
      <c r="AW1169" s="43"/>
      <c r="AX1169" s="43"/>
      <c r="AY1169" s="43"/>
      <c r="AZ1169" s="43"/>
      <c r="BA1169" s="186"/>
      <c r="BB1169" s="43"/>
      <c r="BC1169" s="186"/>
      <c r="BD1169" s="208"/>
      <c r="BE1169" s="43"/>
      <c r="BF1169" s="43"/>
      <c r="BG1169" s="43"/>
      <c r="BH1169" s="43"/>
      <c r="BI1169" s="43"/>
      <c r="BJ1169" s="43"/>
      <c r="BK1169" s="43"/>
      <c r="BL1169" s="43"/>
      <c r="BM1169" s="43"/>
      <c r="BN1169" s="43"/>
      <c r="BO1169" s="43"/>
      <c r="BP1169" s="43"/>
      <c r="BQ1169" s="43"/>
      <c r="BR1169" s="43"/>
      <c r="BS1169" s="43"/>
      <c r="BT1169" s="43"/>
      <c r="BU1169" s="43"/>
      <c r="BV1169" s="43"/>
      <c r="BW1169" s="43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3"/>
      <c r="CK1169" s="43"/>
      <c r="CL1169" s="43"/>
      <c r="CM1169" s="43"/>
      <c r="CN1169" s="43"/>
      <c r="CO1169" s="43"/>
      <c r="CP1169" s="43"/>
      <c r="CQ1169" s="43"/>
      <c r="CR1169" s="43"/>
      <c r="CS1169" s="43"/>
      <c r="CT1169" s="43"/>
      <c r="CU1169" s="43"/>
      <c r="CV1169" s="43"/>
      <c r="CW1169" s="43"/>
      <c r="CX1169" s="43"/>
      <c r="CY1169" s="43"/>
      <c r="CZ1169" s="43"/>
      <c r="DA1169" s="43"/>
      <c r="DB1169" s="43"/>
      <c r="DC1169" s="43"/>
      <c r="DD1169" s="43"/>
      <c r="DE1169" s="43"/>
      <c r="DF1169" s="43"/>
      <c r="DG1169" s="43"/>
      <c r="DH1169" s="43"/>
      <c r="DI1169" s="43"/>
      <c r="DJ1169" s="43"/>
      <c r="DK1169" s="43"/>
      <c r="DL1169" s="43"/>
      <c r="DM1169" s="43"/>
      <c r="DN1169" s="43"/>
      <c r="DO1169" s="43"/>
      <c r="DP1169" s="43"/>
    </row>
    <row r="1170" spans="1:120" s="159" customFormat="1" ht="15" customHeight="1">
      <c r="A1170" s="43"/>
      <c r="B1170" s="43"/>
      <c r="C1170" s="43"/>
      <c r="D1170" s="43"/>
      <c r="E1170" s="43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  <c r="AB1170" s="43"/>
      <c r="AC1170" s="43"/>
      <c r="AD1170" s="43"/>
      <c r="AE1170" s="43"/>
      <c r="AF1170" s="43"/>
      <c r="AG1170" s="43"/>
      <c r="AH1170" s="43"/>
      <c r="AI1170" s="43"/>
      <c r="AJ1170" s="43"/>
      <c r="AK1170" s="43"/>
      <c r="AL1170" s="43"/>
      <c r="AM1170" s="43"/>
      <c r="AN1170" s="43"/>
      <c r="AO1170" s="43"/>
      <c r="AP1170" s="43"/>
      <c r="AQ1170" s="43"/>
      <c r="AR1170" s="43"/>
      <c r="AS1170" s="43"/>
      <c r="AT1170" s="43"/>
      <c r="AU1170" s="43"/>
      <c r="AV1170" s="43"/>
      <c r="AW1170" s="43"/>
      <c r="AX1170" s="43"/>
      <c r="AY1170" s="43"/>
      <c r="AZ1170" s="43"/>
      <c r="BA1170" s="186"/>
      <c r="BB1170" s="43"/>
      <c r="BC1170" s="186"/>
      <c r="BD1170" s="208"/>
      <c r="BE1170" s="43"/>
      <c r="BF1170" s="43"/>
      <c r="BG1170" s="43"/>
      <c r="BH1170" s="43"/>
      <c r="BI1170" s="43"/>
      <c r="BJ1170" s="43"/>
      <c r="BK1170" s="43"/>
      <c r="BL1170" s="43"/>
      <c r="BM1170" s="43"/>
      <c r="BN1170" s="43"/>
      <c r="BO1170" s="43"/>
      <c r="BP1170" s="43"/>
      <c r="BQ1170" s="43"/>
      <c r="BR1170" s="43"/>
      <c r="BS1170" s="43"/>
      <c r="BT1170" s="43"/>
      <c r="BU1170" s="43"/>
      <c r="BV1170" s="43"/>
      <c r="BW1170" s="43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3"/>
      <c r="CK1170" s="43"/>
      <c r="CL1170" s="43"/>
      <c r="CM1170" s="43"/>
      <c r="CN1170" s="43"/>
      <c r="CO1170" s="43"/>
      <c r="CP1170" s="43"/>
      <c r="CQ1170" s="43"/>
      <c r="CR1170" s="43"/>
      <c r="CS1170" s="43"/>
      <c r="CT1170" s="43"/>
      <c r="CU1170" s="43"/>
      <c r="CV1170" s="43"/>
      <c r="CW1170" s="43"/>
      <c r="CX1170" s="43"/>
      <c r="CY1170" s="43"/>
      <c r="CZ1170" s="43"/>
      <c r="DA1170" s="43"/>
      <c r="DB1170" s="43"/>
      <c r="DC1170" s="43"/>
      <c r="DD1170" s="43"/>
      <c r="DE1170" s="43"/>
      <c r="DF1170" s="43"/>
      <c r="DG1170" s="43"/>
      <c r="DH1170" s="43"/>
      <c r="DI1170" s="43"/>
      <c r="DJ1170" s="43"/>
      <c r="DK1170" s="43"/>
      <c r="DL1170" s="43"/>
      <c r="DM1170" s="43"/>
      <c r="DN1170" s="43"/>
      <c r="DO1170" s="43"/>
      <c r="DP1170" s="43"/>
    </row>
    <row r="1171" spans="1:120" s="159" customFormat="1" ht="15" customHeight="1">
      <c r="A1171" s="43"/>
      <c r="B1171" s="43"/>
      <c r="C1171" s="43"/>
      <c r="D1171" s="43"/>
      <c r="E1171" s="43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43"/>
      <c r="Q1171" s="43"/>
      <c r="R1171" s="43"/>
      <c r="S1171" s="43"/>
      <c r="T1171" s="43"/>
      <c r="U1171" s="43"/>
      <c r="V1171" s="43"/>
      <c r="W1171" s="43"/>
      <c r="X1171" s="43"/>
      <c r="Y1171" s="43"/>
      <c r="Z1171" s="43"/>
      <c r="AA1171" s="43"/>
      <c r="AB1171" s="43"/>
      <c r="AC1171" s="43"/>
      <c r="AD1171" s="43"/>
      <c r="AE1171" s="43"/>
      <c r="AF1171" s="43"/>
      <c r="AG1171" s="43"/>
      <c r="AH1171" s="43"/>
      <c r="AI1171" s="43"/>
      <c r="AJ1171" s="43"/>
      <c r="AK1171" s="43"/>
      <c r="AL1171" s="43"/>
      <c r="AM1171" s="43"/>
      <c r="AN1171" s="43"/>
      <c r="AO1171" s="43"/>
      <c r="AP1171" s="43"/>
      <c r="AQ1171" s="43"/>
      <c r="AR1171" s="43"/>
      <c r="AS1171" s="43"/>
      <c r="AT1171" s="43"/>
      <c r="AU1171" s="43"/>
      <c r="AV1171" s="43"/>
      <c r="AW1171" s="43"/>
      <c r="AX1171" s="43"/>
      <c r="AY1171" s="43"/>
      <c r="AZ1171" s="43"/>
      <c r="BA1171" s="186"/>
      <c r="BB1171" s="43"/>
      <c r="BC1171" s="186"/>
      <c r="BD1171" s="208"/>
      <c r="BE1171" s="43"/>
      <c r="BF1171" s="43"/>
      <c r="BG1171" s="43"/>
      <c r="BH1171" s="43"/>
      <c r="BI1171" s="43"/>
      <c r="BJ1171" s="43"/>
      <c r="BK1171" s="43"/>
      <c r="BL1171" s="43"/>
      <c r="BM1171" s="43"/>
      <c r="BN1171" s="43"/>
      <c r="BO1171" s="43"/>
      <c r="BP1171" s="43"/>
      <c r="BQ1171" s="43"/>
      <c r="BR1171" s="43"/>
      <c r="BS1171" s="43"/>
      <c r="BT1171" s="43"/>
      <c r="BU1171" s="43"/>
      <c r="BV1171" s="43"/>
      <c r="BW1171" s="43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3"/>
      <c r="CK1171" s="43"/>
      <c r="CL1171" s="43"/>
      <c r="CM1171" s="43"/>
      <c r="CN1171" s="43"/>
      <c r="CO1171" s="43"/>
      <c r="CP1171" s="43"/>
      <c r="CQ1171" s="43"/>
      <c r="CR1171" s="43"/>
      <c r="CS1171" s="43"/>
      <c r="CT1171" s="43"/>
      <c r="CU1171" s="43"/>
      <c r="CV1171" s="43"/>
      <c r="CW1171" s="43"/>
      <c r="CX1171" s="43"/>
      <c r="CY1171" s="43"/>
      <c r="CZ1171" s="43"/>
      <c r="DA1171" s="43"/>
      <c r="DB1171" s="43"/>
      <c r="DC1171" s="43"/>
      <c r="DD1171" s="43"/>
      <c r="DE1171" s="43"/>
      <c r="DF1171" s="43"/>
      <c r="DG1171" s="43"/>
      <c r="DH1171" s="43"/>
      <c r="DI1171" s="43"/>
      <c r="DJ1171" s="43"/>
      <c r="DK1171" s="43"/>
      <c r="DL1171" s="43"/>
      <c r="DM1171" s="43"/>
      <c r="DN1171" s="43"/>
      <c r="DO1171" s="43"/>
      <c r="DP1171" s="43"/>
    </row>
    <row r="1172" spans="1:120" s="159" customFormat="1" ht="15" customHeight="1">
      <c r="A1172" s="43"/>
      <c r="B1172" s="43"/>
      <c r="C1172" s="43"/>
      <c r="D1172" s="43"/>
      <c r="E1172" s="43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  <c r="AB1172" s="43"/>
      <c r="AC1172" s="43"/>
      <c r="AD1172" s="43"/>
      <c r="AE1172" s="43"/>
      <c r="AF1172" s="43"/>
      <c r="AG1172" s="43"/>
      <c r="AH1172" s="43"/>
      <c r="AI1172" s="43"/>
      <c r="AJ1172" s="43"/>
      <c r="AK1172" s="43"/>
      <c r="AL1172" s="43"/>
      <c r="AM1172" s="43"/>
      <c r="AN1172" s="43"/>
      <c r="AO1172" s="43"/>
      <c r="AP1172" s="43"/>
      <c r="AQ1172" s="43"/>
      <c r="AR1172" s="43"/>
      <c r="AS1172" s="43"/>
      <c r="AT1172" s="43"/>
      <c r="AU1172" s="43"/>
      <c r="AV1172" s="43"/>
      <c r="AW1172" s="43"/>
      <c r="AX1172" s="43"/>
      <c r="AY1172" s="43"/>
      <c r="AZ1172" s="43"/>
      <c r="BA1172" s="186"/>
      <c r="BB1172" s="43"/>
      <c r="BC1172" s="186"/>
      <c r="BD1172" s="208"/>
      <c r="BE1172" s="43"/>
      <c r="BF1172" s="43"/>
      <c r="BG1172" s="43"/>
      <c r="BH1172" s="43"/>
      <c r="BI1172" s="43"/>
      <c r="BJ1172" s="43"/>
      <c r="BK1172" s="43"/>
      <c r="BL1172" s="43"/>
      <c r="BM1172" s="43"/>
      <c r="BN1172" s="43"/>
      <c r="BO1172" s="43"/>
      <c r="BP1172" s="43"/>
      <c r="BQ1172" s="43"/>
      <c r="BR1172" s="43"/>
      <c r="BS1172" s="43"/>
      <c r="BT1172" s="43"/>
      <c r="BU1172" s="43"/>
      <c r="BV1172" s="43"/>
      <c r="BW1172" s="43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3"/>
      <c r="CK1172" s="43"/>
      <c r="CL1172" s="43"/>
      <c r="CM1172" s="43"/>
      <c r="CN1172" s="43"/>
      <c r="CO1172" s="43"/>
      <c r="CP1172" s="43"/>
      <c r="CQ1172" s="43"/>
      <c r="CR1172" s="43"/>
      <c r="CS1172" s="43"/>
      <c r="CT1172" s="43"/>
      <c r="CU1172" s="43"/>
      <c r="CV1172" s="43"/>
      <c r="CW1172" s="43"/>
      <c r="CX1172" s="43"/>
      <c r="CY1172" s="43"/>
      <c r="CZ1172" s="43"/>
      <c r="DA1172" s="43"/>
      <c r="DB1172" s="43"/>
      <c r="DC1172" s="43"/>
      <c r="DD1172" s="43"/>
      <c r="DE1172" s="43"/>
      <c r="DF1172" s="43"/>
      <c r="DG1172" s="43"/>
      <c r="DH1172" s="43"/>
      <c r="DI1172" s="43"/>
      <c r="DJ1172" s="43"/>
      <c r="DK1172" s="43"/>
      <c r="DL1172" s="43"/>
      <c r="DM1172" s="43"/>
      <c r="DN1172" s="43"/>
      <c r="DO1172" s="43"/>
      <c r="DP1172" s="43"/>
    </row>
    <row r="1173" spans="1:120" s="159" customFormat="1" ht="15" customHeight="1">
      <c r="A1173" s="43"/>
      <c r="B1173" s="43"/>
      <c r="C1173" s="43"/>
      <c r="D1173" s="43"/>
      <c r="E1173" s="43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43"/>
      <c r="AF1173" s="43"/>
      <c r="AG1173" s="43"/>
      <c r="AH1173" s="43"/>
      <c r="AI1173" s="43"/>
      <c r="AJ1173" s="43"/>
      <c r="AK1173" s="43"/>
      <c r="AL1173" s="43"/>
      <c r="AM1173" s="43"/>
      <c r="AN1173" s="43"/>
      <c r="AO1173" s="43"/>
      <c r="AP1173" s="43"/>
      <c r="AQ1173" s="43"/>
      <c r="AR1173" s="43"/>
      <c r="AS1173" s="43"/>
      <c r="AT1173" s="43"/>
      <c r="AU1173" s="43"/>
      <c r="AV1173" s="43"/>
      <c r="AW1173" s="43"/>
      <c r="AX1173" s="43"/>
      <c r="AY1173" s="43"/>
      <c r="AZ1173" s="43"/>
      <c r="BA1173" s="186"/>
      <c r="BB1173" s="43"/>
      <c r="BC1173" s="186"/>
      <c r="BD1173" s="208"/>
      <c r="BE1173" s="43"/>
      <c r="BF1173" s="43"/>
      <c r="BG1173" s="43"/>
      <c r="BH1173" s="43"/>
      <c r="BI1173" s="43"/>
      <c r="BJ1173" s="43"/>
      <c r="BK1173" s="43"/>
      <c r="BL1173" s="43"/>
      <c r="BM1173" s="43"/>
      <c r="BN1173" s="43"/>
      <c r="BO1173" s="43"/>
      <c r="BP1173" s="43"/>
      <c r="BQ1173" s="43"/>
      <c r="BR1173" s="43"/>
      <c r="BS1173" s="43"/>
      <c r="BT1173" s="43"/>
      <c r="BU1173" s="43"/>
      <c r="BV1173" s="43"/>
      <c r="BW1173" s="43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3"/>
      <c r="CK1173" s="43"/>
      <c r="CL1173" s="43"/>
      <c r="CM1173" s="43"/>
      <c r="CN1173" s="43"/>
      <c r="CO1173" s="43"/>
      <c r="CP1173" s="43"/>
      <c r="CQ1173" s="43"/>
      <c r="CR1173" s="43"/>
      <c r="CS1173" s="43"/>
      <c r="CT1173" s="43"/>
      <c r="CU1173" s="43"/>
      <c r="CV1173" s="43"/>
      <c r="CW1173" s="43"/>
      <c r="CX1173" s="43"/>
      <c r="CY1173" s="43"/>
      <c r="CZ1173" s="43"/>
      <c r="DA1173" s="43"/>
      <c r="DB1173" s="43"/>
      <c r="DC1173" s="43"/>
      <c r="DD1173" s="43"/>
      <c r="DE1173" s="43"/>
      <c r="DF1173" s="43"/>
      <c r="DG1173" s="43"/>
      <c r="DH1173" s="43"/>
      <c r="DI1173" s="43"/>
      <c r="DJ1173" s="43"/>
      <c r="DK1173" s="43"/>
      <c r="DL1173" s="43"/>
      <c r="DM1173" s="43"/>
      <c r="DN1173" s="43"/>
      <c r="DO1173" s="43"/>
      <c r="DP1173" s="43"/>
    </row>
    <row r="1174" spans="1:120" s="159" customFormat="1" ht="15" customHeight="1">
      <c r="A1174" s="43"/>
      <c r="B1174" s="43"/>
      <c r="C1174" s="43"/>
      <c r="D1174" s="43"/>
      <c r="E1174" s="43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43"/>
      <c r="Q1174" s="43"/>
      <c r="R1174" s="43"/>
      <c r="S1174" s="43"/>
      <c r="T1174" s="43"/>
      <c r="U1174" s="43"/>
      <c r="V1174" s="43"/>
      <c r="W1174" s="43"/>
      <c r="X1174" s="43"/>
      <c r="Y1174" s="43"/>
      <c r="Z1174" s="43"/>
      <c r="AA1174" s="43"/>
      <c r="AB1174" s="43"/>
      <c r="AC1174" s="43"/>
      <c r="AD1174" s="43"/>
      <c r="AE1174" s="43"/>
      <c r="AF1174" s="43"/>
      <c r="AG1174" s="43"/>
      <c r="AH1174" s="43"/>
      <c r="AI1174" s="43"/>
      <c r="AJ1174" s="43"/>
      <c r="AK1174" s="43"/>
      <c r="AL1174" s="43"/>
      <c r="AM1174" s="43"/>
      <c r="AN1174" s="43"/>
      <c r="AO1174" s="43"/>
      <c r="AP1174" s="43"/>
      <c r="AQ1174" s="43"/>
      <c r="AR1174" s="43"/>
      <c r="AS1174" s="43"/>
      <c r="AT1174" s="43"/>
      <c r="AU1174" s="43"/>
      <c r="AV1174" s="43"/>
      <c r="AW1174" s="43"/>
      <c r="AX1174" s="43"/>
      <c r="AY1174" s="43"/>
      <c r="AZ1174" s="43"/>
      <c r="BA1174" s="186"/>
      <c r="BB1174" s="43"/>
      <c r="BC1174" s="186"/>
      <c r="BD1174" s="208"/>
      <c r="BE1174" s="43"/>
      <c r="BF1174" s="43"/>
      <c r="BG1174" s="43"/>
      <c r="BH1174" s="43"/>
      <c r="BI1174" s="43"/>
      <c r="BJ1174" s="43"/>
      <c r="BK1174" s="43"/>
      <c r="BL1174" s="43"/>
      <c r="BM1174" s="43"/>
      <c r="BN1174" s="43"/>
      <c r="BO1174" s="43"/>
      <c r="BP1174" s="43"/>
      <c r="BQ1174" s="43"/>
      <c r="BR1174" s="43"/>
      <c r="BS1174" s="43"/>
      <c r="BT1174" s="43"/>
      <c r="BU1174" s="43"/>
      <c r="BV1174" s="43"/>
      <c r="BW1174" s="43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3"/>
      <c r="CK1174" s="43"/>
      <c r="CL1174" s="43"/>
      <c r="CM1174" s="43"/>
      <c r="CN1174" s="43"/>
      <c r="CO1174" s="43"/>
      <c r="CP1174" s="43"/>
      <c r="CQ1174" s="43"/>
      <c r="CR1174" s="43"/>
      <c r="CS1174" s="43"/>
      <c r="CT1174" s="43"/>
      <c r="CU1174" s="43"/>
      <c r="CV1174" s="43"/>
      <c r="CW1174" s="43"/>
      <c r="CX1174" s="43"/>
      <c r="CY1174" s="43"/>
      <c r="CZ1174" s="43"/>
      <c r="DA1174" s="43"/>
      <c r="DB1174" s="43"/>
      <c r="DC1174" s="43"/>
      <c r="DD1174" s="43"/>
      <c r="DE1174" s="43"/>
      <c r="DF1174" s="43"/>
      <c r="DG1174" s="43"/>
      <c r="DH1174" s="43"/>
      <c r="DI1174" s="43"/>
      <c r="DJ1174" s="43"/>
      <c r="DK1174" s="43"/>
      <c r="DL1174" s="43"/>
      <c r="DM1174" s="43"/>
      <c r="DN1174" s="43"/>
      <c r="DO1174" s="43"/>
      <c r="DP1174" s="43"/>
    </row>
    <row r="1175" spans="1:120" s="159" customFormat="1" ht="15" customHeight="1">
      <c r="A1175" s="43"/>
      <c r="B1175" s="43"/>
      <c r="C1175" s="43"/>
      <c r="D1175" s="43"/>
      <c r="E1175" s="43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43"/>
      <c r="AA1175" s="43"/>
      <c r="AB1175" s="43"/>
      <c r="AC1175" s="43"/>
      <c r="AD1175" s="43"/>
      <c r="AE1175" s="43"/>
      <c r="AF1175" s="43"/>
      <c r="AG1175" s="43"/>
      <c r="AH1175" s="43"/>
      <c r="AI1175" s="43"/>
      <c r="AJ1175" s="43"/>
      <c r="AK1175" s="43"/>
      <c r="AL1175" s="43"/>
      <c r="AM1175" s="43"/>
      <c r="AN1175" s="43"/>
      <c r="AO1175" s="43"/>
      <c r="AP1175" s="43"/>
      <c r="AQ1175" s="43"/>
      <c r="AR1175" s="43"/>
      <c r="AS1175" s="43"/>
      <c r="AT1175" s="43"/>
      <c r="AU1175" s="43"/>
      <c r="AV1175" s="43"/>
      <c r="AW1175" s="43"/>
      <c r="AX1175" s="43"/>
      <c r="AY1175" s="43"/>
      <c r="AZ1175" s="43"/>
      <c r="BA1175" s="186"/>
      <c r="BB1175" s="43"/>
      <c r="BC1175" s="186"/>
      <c r="BD1175" s="208"/>
      <c r="BE1175" s="43"/>
      <c r="BF1175" s="43"/>
      <c r="BG1175" s="43"/>
      <c r="BH1175" s="43"/>
      <c r="BI1175" s="43"/>
      <c r="BJ1175" s="43"/>
      <c r="BK1175" s="43"/>
      <c r="BL1175" s="43"/>
      <c r="BM1175" s="43"/>
      <c r="BN1175" s="43"/>
      <c r="BO1175" s="43"/>
      <c r="BP1175" s="43"/>
      <c r="BQ1175" s="43"/>
      <c r="BR1175" s="43"/>
      <c r="BS1175" s="43"/>
      <c r="BT1175" s="43"/>
      <c r="BU1175" s="43"/>
      <c r="BV1175" s="43"/>
      <c r="BW1175" s="43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3"/>
      <c r="CK1175" s="43"/>
      <c r="CL1175" s="43"/>
      <c r="CM1175" s="43"/>
      <c r="CN1175" s="43"/>
      <c r="CO1175" s="43"/>
      <c r="CP1175" s="43"/>
      <c r="CQ1175" s="43"/>
      <c r="CR1175" s="43"/>
      <c r="CS1175" s="43"/>
      <c r="CT1175" s="43"/>
      <c r="CU1175" s="43"/>
      <c r="CV1175" s="43"/>
      <c r="CW1175" s="43"/>
      <c r="CX1175" s="43"/>
      <c r="CY1175" s="43"/>
      <c r="CZ1175" s="43"/>
      <c r="DA1175" s="43"/>
      <c r="DB1175" s="43"/>
      <c r="DC1175" s="43"/>
      <c r="DD1175" s="43"/>
      <c r="DE1175" s="43"/>
      <c r="DF1175" s="43"/>
      <c r="DG1175" s="43"/>
      <c r="DH1175" s="43"/>
      <c r="DI1175" s="43"/>
      <c r="DJ1175" s="43"/>
      <c r="DK1175" s="43"/>
      <c r="DL1175" s="43"/>
      <c r="DM1175" s="43"/>
      <c r="DN1175" s="43"/>
      <c r="DO1175" s="43"/>
      <c r="DP1175" s="43"/>
    </row>
    <row r="1176" spans="1:120" s="159" customFormat="1" ht="15" customHeight="1">
      <c r="A1176" s="43"/>
      <c r="B1176" s="43"/>
      <c r="C1176" s="43"/>
      <c r="D1176" s="43"/>
      <c r="E1176" s="43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  <c r="AB1176" s="43"/>
      <c r="AC1176" s="43"/>
      <c r="AD1176" s="43"/>
      <c r="AE1176" s="43"/>
      <c r="AF1176" s="43"/>
      <c r="AG1176" s="43"/>
      <c r="AH1176" s="43"/>
      <c r="AI1176" s="43"/>
      <c r="AJ1176" s="43"/>
      <c r="AK1176" s="43"/>
      <c r="AL1176" s="43"/>
      <c r="AM1176" s="43"/>
      <c r="AN1176" s="43"/>
      <c r="AO1176" s="43"/>
      <c r="AP1176" s="43"/>
      <c r="AQ1176" s="43"/>
      <c r="AR1176" s="43"/>
      <c r="AS1176" s="43"/>
      <c r="AT1176" s="43"/>
      <c r="AU1176" s="43"/>
      <c r="AV1176" s="43"/>
      <c r="AW1176" s="43"/>
      <c r="AX1176" s="43"/>
      <c r="AY1176" s="43"/>
      <c r="AZ1176" s="43"/>
      <c r="BA1176" s="186"/>
      <c r="BB1176" s="43"/>
      <c r="BC1176" s="186"/>
      <c r="BD1176" s="208"/>
      <c r="BE1176" s="43"/>
      <c r="BF1176" s="43"/>
      <c r="BG1176" s="43"/>
      <c r="BH1176" s="43"/>
      <c r="BI1176" s="43"/>
      <c r="BJ1176" s="43"/>
      <c r="BK1176" s="43"/>
      <c r="BL1176" s="43"/>
      <c r="BM1176" s="43"/>
      <c r="BN1176" s="43"/>
      <c r="BO1176" s="43"/>
      <c r="BP1176" s="43"/>
      <c r="BQ1176" s="43"/>
      <c r="BR1176" s="43"/>
      <c r="BS1176" s="43"/>
      <c r="BT1176" s="43"/>
      <c r="BU1176" s="43"/>
      <c r="BV1176" s="43"/>
      <c r="BW1176" s="43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3"/>
      <c r="CK1176" s="43"/>
      <c r="CL1176" s="43"/>
      <c r="CM1176" s="43"/>
      <c r="CN1176" s="43"/>
      <c r="CO1176" s="43"/>
      <c r="CP1176" s="43"/>
      <c r="CQ1176" s="43"/>
      <c r="CR1176" s="43"/>
      <c r="CS1176" s="43"/>
      <c r="CT1176" s="43"/>
      <c r="CU1176" s="43"/>
      <c r="CV1176" s="43"/>
      <c r="CW1176" s="43"/>
      <c r="CX1176" s="43"/>
      <c r="CY1176" s="43"/>
      <c r="CZ1176" s="43"/>
      <c r="DA1176" s="43"/>
      <c r="DB1176" s="43"/>
      <c r="DC1176" s="43"/>
      <c r="DD1176" s="43"/>
      <c r="DE1176" s="43"/>
      <c r="DF1176" s="43"/>
      <c r="DG1176" s="43"/>
      <c r="DH1176" s="43"/>
      <c r="DI1176" s="43"/>
      <c r="DJ1176" s="43"/>
      <c r="DK1176" s="43"/>
      <c r="DL1176" s="43"/>
      <c r="DM1176" s="43"/>
      <c r="DN1176" s="43"/>
      <c r="DO1176" s="43"/>
      <c r="DP1176" s="43"/>
    </row>
    <row r="1177" spans="1:120" s="159" customFormat="1" ht="15" customHeight="1">
      <c r="A1177" s="43"/>
      <c r="B1177" s="43"/>
      <c r="C1177" s="43"/>
      <c r="D1177" s="43"/>
      <c r="E1177" s="43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43"/>
      <c r="AF1177" s="43"/>
      <c r="AG1177" s="43"/>
      <c r="AH1177" s="43"/>
      <c r="AI1177" s="43"/>
      <c r="AJ1177" s="43"/>
      <c r="AK1177" s="43"/>
      <c r="AL1177" s="43"/>
      <c r="AM1177" s="43"/>
      <c r="AN1177" s="43"/>
      <c r="AO1177" s="43"/>
      <c r="AP1177" s="43"/>
      <c r="AQ1177" s="43"/>
      <c r="AR1177" s="43"/>
      <c r="AS1177" s="43"/>
      <c r="AT1177" s="43"/>
      <c r="AU1177" s="43"/>
      <c r="AV1177" s="43"/>
      <c r="AW1177" s="43"/>
      <c r="AX1177" s="43"/>
      <c r="AY1177" s="43"/>
      <c r="AZ1177" s="43"/>
      <c r="BA1177" s="186"/>
      <c r="BB1177" s="43"/>
      <c r="BC1177" s="186"/>
      <c r="BD1177" s="208"/>
      <c r="BE1177" s="43"/>
      <c r="BF1177" s="43"/>
      <c r="BG1177" s="43"/>
      <c r="BH1177" s="43"/>
      <c r="BI1177" s="43"/>
      <c r="BJ1177" s="43"/>
      <c r="BK1177" s="43"/>
      <c r="BL1177" s="43"/>
      <c r="BM1177" s="43"/>
      <c r="BN1177" s="43"/>
      <c r="BO1177" s="43"/>
      <c r="BP1177" s="43"/>
      <c r="BQ1177" s="43"/>
      <c r="BR1177" s="43"/>
      <c r="BS1177" s="43"/>
      <c r="BT1177" s="43"/>
      <c r="BU1177" s="43"/>
      <c r="BV1177" s="43"/>
      <c r="BW1177" s="43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3"/>
      <c r="CK1177" s="43"/>
      <c r="CL1177" s="43"/>
      <c r="CM1177" s="43"/>
      <c r="CN1177" s="43"/>
      <c r="CO1177" s="43"/>
      <c r="CP1177" s="43"/>
      <c r="CQ1177" s="43"/>
      <c r="CR1177" s="43"/>
      <c r="CS1177" s="43"/>
      <c r="CT1177" s="43"/>
      <c r="CU1177" s="43"/>
      <c r="CV1177" s="43"/>
      <c r="CW1177" s="43"/>
      <c r="CX1177" s="43"/>
      <c r="CY1177" s="43"/>
      <c r="CZ1177" s="43"/>
      <c r="DA1177" s="43"/>
      <c r="DB1177" s="43"/>
      <c r="DC1177" s="43"/>
      <c r="DD1177" s="43"/>
      <c r="DE1177" s="43"/>
      <c r="DF1177" s="43"/>
      <c r="DG1177" s="43"/>
      <c r="DH1177" s="43"/>
      <c r="DI1177" s="43"/>
      <c r="DJ1177" s="43"/>
      <c r="DK1177" s="43"/>
      <c r="DL1177" s="43"/>
      <c r="DM1177" s="43"/>
      <c r="DN1177" s="43"/>
      <c r="DO1177" s="43"/>
      <c r="DP1177" s="43"/>
    </row>
    <row r="1178" spans="1:120" s="159" customFormat="1" ht="15" customHeight="1">
      <c r="A1178" s="43"/>
      <c r="B1178" s="43"/>
      <c r="C1178" s="43"/>
      <c r="D1178" s="43"/>
      <c r="E1178" s="43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43"/>
      <c r="AF1178" s="43"/>
      <c r="AG1178" s="43"/>
      <c r="AH1178" s="43"/>
      <c r="AI1178" s="43"/>
      <c r="AJ1178" s="43"/>
      <c r="AK1178" s="43"/>
      <c r="AL1178" s="43"/>
      <c r="AM1178" s="43"/>
      <c r="AN1178" s="43"/>
      <c r="AO1178" s="43"/>
      <c r="AP1178" s="43"/>
      <c r="AQ1178" s="43"/>
      <c r="AR1178" s="43"/>
      <c r="AS1178" s="43"/>
      <c r="AT1178" s="43"/>
      <c r="AU1178" s="43"/>
      <c r="AV1178" s="43"/>
      <c r="AW1178" s="43"/>
      <c r="AX1178" s="43"/>
      <c r="AY1178" s="43"/>
      <c r="AZ1178" s="43"/>
      <c r="BA1178" s="186"/>
      <c r="BB1178" s="43"/>
      <c r="BC1178" s="186"/>
      <c r="BD1178" s="208"/>
      <c r="BE1178" s="43"/>
      <c r="BF1178" s="43"/>
      <c r="BG1178" s="43"/>
      <c r="BH1178" s="43"/>
      <c r="BI1178" s="43"/>
      <c r="BJ1178" s="43"/>
      <c r="BK1178" s="43"/>
      <c r="BL1178" s="43"/>
      <c r="BM1178" s="43"/>
      <c r="BN1178" s="43"/>
      <c r="BO1178" s="43"/>
      <c r="BP1178" s="43"/>
      <c r="BQ1178" s="43"/>
      <c r="BR1178" s="43"/>
      <c r="BS1178" s="43"/>
      <c r="BT1178" s="43"/>
      <c r="BU1178" s="43"/>
      <c r="BV1178" s="43"/>
      <c r="BW1178" s="43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3"/>
      <c r="CK1178" s="43"/>
      <c r="CL1178" s="43"/>
      <c r="CM1178" s="43"/>
      <c r="CN1178" s="43"/>
      <c r="CO1178" s="43"/>
      <c r="CP1178" s="43"/>
      <c r="CQ1178" s="43"/>
      <c r="CR1178" s="43"/>
      <c r="CS1178" s="43"/>
      <c r="CT1178" s="43"/>
      <c r="CU1178" s="43"/>
      <c r="CV1178" s="43"/>
      <c r="CW1178" s="43"/>
      <c r="CX1178" s="43"/>
      <c r="CY1178" s="43"/>
      <c r="CZ1178" s="43"/>
      <c r="DA1178" s="43"/>
      <c r="DB1178" s="43"/>
      <c r="DC1178" s="43"/>
      <c r="DD1178" s="43"/>
      <c r="DE1178" s="43"/>
      <c r="DF1178" s="43"/>
      <c r="DG1178" s="43"/>
      <c r="DH1178" s="43"/>
      <c r="DI1178" s="43"/>
      <c r="DJ1178" s="43"/>
      <c r="DK1178" s="43"/>
      <c r="DL1178" s="43"/>
      <c r="DM1178" s="43"/>
      <c r="DN1178" s="43"/>
      <c r="DO1178" s="43"/>
      <c r="DP1178" s="43"/>
    </row>
    <row r="1179" spans="1:120" s="159" customFormat="1" ht="15" customHeight="1">
      <c r="A1179" s="43"/>
      <c r="B1179" s="43"/>
      <c r="C1179" s="43"/>
      <c r="D1179" s="43"/>
      <c r="E1179" s="43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43"/>
      <c r="AA1179" s="43"/>
      <c r="AB1179" s="43"/>
      <c r="AC1179" s="43"/>
      <c r="AD1179" s="43"/>
      <c r="AE1179" s="43"/>
      <c r="AF1179" s="43"/>
      <c r="AG1179" s="43"/>
      <c r="AH1179" s="43"/>
      <c r="AI1179" s="43"/>
      <c r="AJ1179" s="43"/>
      <c r="AK1179" s="43"/>
      <c r="AL1179" s="43"/>
      <c r="AM1179" s="43"/>
      <c r="AN1179" s="43"/>
      <c r="AO1179" s="43"/>
      <c r="AP1179" s="43"/>
      <c r="AQ1179" s="43"/>
      <c r="AR1179" s="43"/>
      <c r="AS1179" s="43"/>
      <c r="AT1179" s="43"/>
      <c r="AU1179" s="43"/>
      <c r="AV1179" s="43"/>
      <c r="AW1179" s="43"/>
      <c r="AX1179" s="43"/>
      <c r="AY1179" s="43"/>
      <c r="AZ1179" s="43"/>
      <c r="BA1179" s="186"/>
      <c r="BB1179" s="43"/>
      <c r="BC1179" s="186"/>
      <c r="BD1179" s="208"/>
      <c r="BE1179" s="43"/>
      <c r="BF1179" s="43"/>
      <c r="BG1179" s="43"/>
      <c r="BH1179" s="43"/>
      <c r="BI1179" s="43"/>
      <c r="BJ1179" s="43"/>
      <c r="BK1179" s="43"/>
      <c r="BL1179" s="43"/>
      <c r="BM1179" s="43"/>
      <c r="BN1179" s="43"/>
      <c r="BO1179" s="43"/>
      <c r="BP1179" s="43"/>
      <c r="BQ1179" s="43"/>
      <c r="BR1179" s="43"/>
      <c r="BS1179" s="43"/>
      <c r="BT1179" s="43"/>
      <c r="BU1179" s="43"/>
      <c r="BV1179" s="43"/>
      <c r="BW1179" s="43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3"/>
      <c r="CK1179" s="43"/>
      <c r="CL1179" s="43"/>
      <c r="CM1179" s="43"/>
      <c r="CN1179" s="43"/>
      <c r="CO1179" s="43"/>
      <c r="CP1179" s="43"/>
      <c r="CQ1179" s="43"/>
      <c r="CR1179" s="43"/>
      <c r="CS1179" s="43"/>
      <c r="CT1179" s="43"/>
      <c r="CU1179" s="43"/>
      <c r="CV1179" s="43"/>
      <c r="CW1179" s="43"/>
      <c r="CX1179" s="43"/>
      <c r="CY1179" s="43"/>
      <c r="CZ1179" s="43"/>
      <c r="DA1179" s="43"/>
      <c r="DB1179" s="43"/>
      <c r="DC1179" s="43"/>
      <c r="DD1179" s="43"/>
      <c r="DE1179" s="43"/>
      <c r="DF1179" s="43"/>
      <c r="DG1179" s="43"/>
      <c r="DH1179" s="43"/>
      <c r="DI1179" s="43"/>
      <c r="DJ1179" s="43"/>
      <c r="DK1179" s="43"/>
      <c r="DL1179" s="43"/>
      <c r="DM1179" s="43"/>
      <c r="DN1179" s="43"/>
      <c r="DO1179" s="43"/>
      <c r="DP1179" s="43"/>
    </row>
    <row r="1180" spans="1:120" s="159" customFormat="1" ht="15" customHeight="1">
      <c r="A1180" s="43"/>
      <c r="B1180" s="43"/>
      <c r="C1180" s="43"/>
      <c r="D1180" s="43"/>
      <c r="E1180" s="43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  <c r="AB1180" s="43"/>
      <c r="AC1180" s="43"/>
      <c r="AD1180" s="43"/>
      <c r="AE1180" s="43"/>
      <c r="AF1180" s="43"/>
      <c r="AG1180" s="43"/>
      <c r="AH1180" s="43"/>
      <c r="AI1180" s="43"/>
      <c r="AJ1180" s="43"/>
      <c r="AK1180" s="43"/>
      <c r="AL1180" s="43"/>
      <c r="AM1180" s="43"/>
      <c r="AN1180" s="43"/>
      <c r="AO1180" s="43"/>
      <c r="AP1180" s="43"/>
      <c r="AQ1180" s="43"/>
      <c r="AR1180" s="43"/>
      <c r="AS1180" s="43"/>
      <c r="AT1180" s="43"/>
      <c r="AU1180" s="43"/>
      <c r="AV1180" s="43"/>
      <c r="AW1180" s="43"/>
      <c r="AX1180" s="43"/>
      <c r="AY1180" s="43"/>
      <c r="AZ1180" s="43"/>
      <c r="BA1180" s="186"/>
      <c r="BB1180" s="43"/>
      <c r="BC1180" s="186"/>
      <c r="BD1180" s="208"/>
      <c r="BE1180" s="43"/>
      <c r="BF1180" s="43"/>
      <c r="BG1180" s="43"/>
      <c r="BH1180" s="43"/>
      <c r="BI1180" s="43"/>
      <c r="BJ1180" s="43"/>
      <c r="BK1180" s="43"/>
      <c r="BL1180" s="43"/>
      <c r="BM1180" s="43"/>
      <c r="BN1180" s="43"/>
      <c r="BO1180" s="43"/>
      <c r="BP1180" s="43"/>
      <c r="BQ1180" s="43"/>
      <c r="BR1180" s="43"/>
      <c r="BS1180" s="43"/>
      <c r="BT1180" s="43"/>
      <c r="BU1180" s="43"/>
      <c r="BV1180" s="43"/>
      <c r="BW1180" s="43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3"/>
      <c r="CK1180" s="43"/>
      <c r="CL1180" s="43"/>
      <c r="CM1180" s="43"/>
      <c r="CN1180" s="43"/>
      <c r="CO1180" s="43"/>
      <c r="CP1180" s="43"/>
      <c r="CQ1180" s="43"/>
      <c r="CR1180" s="43"/>
      <c r="CS1180" s="43"/>
      <c r="CT1180" s="43"/>
      <c r="CU1180" s="43"/>
      <c r="CV1180" s="43"/>
      <c r="CW1180" s="43"/>
      <c r="CX1180" s="43"/>
      <c r="CY1180" s="43"/>
      <c r="CZ1180" s="43"/>
      <c r="DA1180" s="43"/>
      <c r="DB1180" s="43"/>
      <c r="DC1180" s="43"/>
      <c r="DD1180" s="43"/>
      <c r="DE1180" s="43"/>
      <c r="DF1180" s="43"/>
      <c r="DG1180" s="43"/>
      <c r="DH1180" s="43"/>
      <c r="DI1180" s="43"/>
      <c r="DJ1180" s="43"/>
      <c r="DK1180" s="43"/>
      <c r="DL1180" s="43"/>
      <c r="DM1180" s="43"/>
      <c r="DN1180" s="43"/>
      <c r="DO1180" s="43"/>
      <c r="DP1180" s="43"/>
    </row>
    <row r="1181" spans="1:120" s="159" customFormat="1" ht="15" customHeight="1">
      <c r="A1181" s="43"/>
      <c r="B1181" s="43"/>
      <c r="C1181" s="43"/>
      <c r="D1181" s="43"/>
      <c r="E1181" s="43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43"/>
      <c r="AA1181" s="43"/>
      <c r="AB1181" s="43"/>
      <c r="AC1181" s="43"/>
      <c r="AD1181" s="43"/>
      <c r="AE1181" s="43"/>
      <c r="AF1181" s="43"/>
      <c r="AG1181" s="43"/>
      <c r="AH1181" s="43"/>
      <c r="AI1181" s="43"/>
      <c r="AJ1181" s="43"/>
      <c r="AK1181" s="43"/>
      <c r="AL1181" s="43"/>
      <c r="AM1181" s="43"/>
      <c r="AN1181" s="43"/>
      <c r="AO1181" s="43"/>
      <c r="AP1181" s="43"/>
      <c r="AQ1181" s="43"/>
      <c r="AR1181" s="43"/>
      <c r="AS1181" s="43"/>
      <c r="AT1181" s="43"/>
      <c r="AU1181" s="43"/>
      <c r="AV1181" s="43"/>
      <c r="AW1181" s="43"/>
      <c r="AX1181" s="43"/>
      <c r="AY1181" s="43"/>
      <c r="AZ1181" s="43"/>
      <c r="BA1181" s="186"/>
      <c r="BB1181" s="43"/>
      <c r="BC1181" s="186"/>
      <c r="BD1181" s="208"/>
      <c r="BE1181" s="43"/>
      <c r="BF1181" s="43"/>
      <c r="BG1181" s="43"/>
      <c r="BH1181" s="43"/>
      <c r="BI1181" s="43"/>
      <c r="BJ1181" s="43"/>
      <c r="BK1181" s="43"/>
      <c r="BL1181" s="43"/>
      <c r="BM1181" s="43"/>
      <c r="BN1181" s="43"/>
      <c r="BO1181" s="43"/>
      <c r="BP1181" s="43"/>
      <c r="BQ1181" s="43"/>
      <c r="BR1181" s="43"/>
      <c r="BS1181" s="43"/>
      <c r="BT1181" s="43"/>
      <c r="BU1181" s="43"/>
      <c r="BV1181" s="43"/>
      <c r="BW1181" s="43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3"/>
      <c r="CK1181" s="43"/>
      <c r="CL1181" s="43"/>
      <c r="CM1181" s="43"/>
      <c r="CN1181" s="43"/>
      <c r="CO1181" s="43"/>
      <c r="CP1181" s="43"/>
      <c r="CQ1181" s="43"/>
      <c r="CR1181" s="43"/>
      <c r="CS1181" s="43"/>
      <c r="CT1181" s="43"/>
      <c r="CU1181" s="43"/>
      <c r="CV1181" s="43"/>
      <c r="CW1181" s="43"/>
      <c r="CX1181" s="43"/>
      <c r="CY1181" s="43"/>
      <c r="CZ1181" s="43"/>
      <c r="DA1181" s="43"/>
      <c r="DB1181" s="43"/>
      <c r="DC1181" s="43"/>
      <c r="DD1181" s="43"/>
      <c r="DE1181" s="43"/>
      <c r="DF1181" s="43"/>
      <c r="DG1181" s="43"/>
      <c r="DH1181" s="43"/>
      <c r="DI1181" s="43"/>
      <c r="DJ1181" s="43"/>
      <c r="DK1181" s="43"/>
      <c r="DL1181" s="43"/>
      <c r="DM1181" s="43"/>
      <c r="DN1181" s="43"/>
      <c r="DO1181" s="43"/>
      <c r="DP1181" s="43"/>
    </row>
    <row r="1182" spans="1:120" s="159" customFormat="1" ht="15" customHeight="1">
      <c r="A1182" s="43"/>
      <c r="B1182" s="43"/>
      <c r="C1182" s="43"/>
      <c r="D1182" s="43"/>
      <c r="E1182" s="43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43"/>
      <c r="Q1182" s="43"/>
      <c r="R1182" s="43"/>
      <c r="S1182" s="43"/>
      <c r="T1182" s="43"/>
      <c r="U1182" s="43"/>
      <c r="V1182" s="43"/>
      <c r="W1182" s="43"/>
      <c r="X1182" s="43"/>
      <c r="Y1182" s="43"/>
      <c r="Z1182" s="43"/>
      <c r="AA1182" s="43"/>
      <c r="AB1182" s="43"/>
      <c r="AC1182" s="43"/>
      <c r="AD1182" s="43"/>
      <c r="AE1182" s="43"/>
      <c r="AF1182" s="43"/>
      <c r="AG1182" s="43"/>
      <c r="AH1182" s="43"/>
      <c r="AI1182" s="43"/>
      <c r="AJ1182" s="43"/>
      <c r="AK1182" s="43"/>
      <c r="AL1182" s="43"/>
      <c r="AM1182" s="43"/>
      <c r="AN1182" s="43"/>
      <c r="AO1182" s="43"/>
      <c r="AP1182" s="43"/>
      <c r="AQ1182" s="43"/>
      <c r="AR1182" s="43"/>
      <c r="AS1182" s="43"/>
      <c r="AT1182" s="43"/>
      <c r="AU1182" s="43"/>
      <c r="AV1182" s="43"/>
      <c r="AW1182" s="43"/>
      <c r="AX1182" s="43"/>
      <c r="AY1182" s="43"/>
      <c r="AZ1182" s="43"/>
      <c r="BA1182" s="186"/>
      <c r="BB1182" s="43"/>
      <c r="BC1182" s="186"/>
      <c r="BD1182" s="208"/>
      <c r="BE1182" s="43"/>
      <c r="BF1182" s="43"/>
      <c r="BG1182" s="43"/>
      <c r="BH1182" s="43"/>
      <c r="BI1182" s="43"/>
      <c r="BJ1182" s="43"/>
      <c r="BK1182" s="43"/>
      <c r="BL1182" s="43"/>
      <c r="BM1182" s="43"/>
      <c r="BN1182" s="43"/>
      <c r="BO1182" s="43"/>
      <c r="BP1182" s="43"/>
      <c r="BQ1182" s="43"/>
      <c r="BR1182" s="43"/>
      <c r="BS1182" s="43"/>
      <c r="BT1182" s="43"/>
      <c r="BU1182" s="43"/>
      <c r="BV1182" s="43"/>
      <c r="BW1182" s="43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3"/>
      <c r="CK1182" s="43"/>
      <c r="CL1182" s="43"/>
      <c r="CM1182" s="43"/>
      <c r="CN1182" s="43"/>
      <c r="CO1182" s="43"/>
      <c r="CP1182" s="43"/>
      <c r="CQ1182" s="43"/>
      <c r="CR1182" s="43"/>
      <c r="CS1182" s="43"/>
      <c r="CT1182" s="43"/>
      <c r="CU1182" s="43"/>
      <c r="CV1182" s="43"/>
      <c r="CW1182" s="43"/>
      <c r="CX1182" s="43"/>
      <c r="CY1182" s="43"/>
      <c r="CZ1182" s="43"/>
      <c r="DA1182" s="43"/>
      <c r="DB1182" s="43"/>
      <c r="DC1182" s="43"/>
      <c r="DD1182" s="43"/>
      <c r="DE1182" s="43"/>
      <c r="DF1182" s="43"/>
      <c r="DG1182" s="43"/>
      <c r="DH1182" s="43"/>
      <c r="DI1182" s="43"/>
      <c r="DJ1182" s="43"/>
      <c r="DK1182" s="43"/>
      <c r="DL1182" s="43"/>
      <c r="DM1182" s="43"/>
      <c r="DN1182" s="43"/>
      <c r="DO1182" s="43"/>
      <c r="DP1182" s="43"/>
    </row>
    <row r="1183" spans="1:120" s="159" customFormat="1" ht="15" customHeight="1">
      <c r="A1183" s="43"/>
      <c r="B1183" s="43"/>
      <c r="C1183" s="43"/>
      <c r="D1183" s="43"/>
      <c r="E1183" s="43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43"/>
      <c r="AA1183" s="43"/>
      <c r="AB1183" s="43"/>
      <c r="AC1183" s="43"/>
      <c r="AD1183" s="43"/>
      <c r="AE1183" s="43"/>
      <c r="AF1183" s="43"/>
      <c r="AG1183" s="43"/>
      <c r="AH1183" s="43"/>
      <c r="AI1183" s="43"/>
      <c r="AJ1183" s="43"/>
      <c r="AK1183" s="43"/>
      <c r="AL1183" s="43"/>
      <c r="AM1183" s="43"/>
      <c r="AN1183" s="43"/>
      <c r="AO1183" s="43"/>
      <c r="AP1183" s="43"/>
      <c r="AQ1183" s="43"/>
      <c r="AR1183" s="43"/>
      <c r="AS1183" s="43"/>
      <c r="AT1183" s="43"/>
      <c r="AU1183" s="43"/>
      <c r="AV1183" s="43"/>
      <c r="AW1183" s="43"/>
      <c r="AX1183" s="43"/>
      <c r="AY1183" s="43"/>
      <c r="AZ1183" s="43"/>
      <c r="BA1183" s="186"/>
      <c r="BB1183" s="43"/>
      <c r="BC1183" s="186"/>
      <c r="BD1183" s="208"/>
      <c r="BE1183" s="43"/>
      <c r="BF1183" s="43"/>
      <c r="BG1183" s="43"/>
      <c r="BH1183" s="43"/>
      <c r="BI1183" s="43"/>
      <c r="BJ1183" s="43"/>
      <c r="BK1183" s="43"/>
      <c r="BL1183" s="43"/>
      <c r="BM1183" s="43"/>
      <c r="BN1183" s="43"/>
      <c r="BO1183" s="43"/>
      <c r="BP1183" s="43"/>
      <c r="BQ1183" s="43"/>
      <c r="BR1183" s="43"/>
      <c r="BS1183" s="43"/>
      <c r="BT1183" s="43"/>
      <c r="BU1183" s="43"/>
      <c r="BV1183" s="43"/>
      <c r="BW1183" s="43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3"/>
      <c r="CK1183" s="43"/>
      <c r="CL1183" s="43"/>
      <c r="CM1183" s="43"/>
      <c r="CN1183" s="43"/>
      <c r="CO1183" s="43"/>
      <c r="CP1183" s="43"/>
      <c r="CQ1183" s="43"/>
      <c r="CR1183" s="43"/>
      <c r="CS1183" s="43"/>
      <c r="CT1183" s="43"/>
      <c r="CU1183" s="43"/>
      <c r="CV1183" s="43"/>
      <c r="CW1183" s="43"/>
      <c r="CX1183" s="43"/>
      <c r="CY1183" s="43"/>
      <c r="CZ1183" s="43"/>
      <c r="DA1183" s="43"/>
      <c r="DB1183" s="43"/>
      <c r="DC1183" s="43"/>
      <c r="DD1183" s="43"/>
      <c r="DE1183" s="43"/>
      <c r="DF1183" s="43"/>
      <c r="DG1183" s="43"/>
      <c r="DH1183" s="43"/>
      <c r="DI1183" s="43"/>
      <c r="DJ1183" s="43"/>
      <c r="DK1183" s="43"/>
      <c r="DL1183" s="43"/>
      <c r="DM1183" s="43"/>
      <c r="DN1183" s="43"/>
      <c r="DO1183" s="43"/>
      <c r="DP1183" s="43"/>
    </row>
    <row r="1184" spans="1:120" s="159" customFormat="1" ht="15" customHeight="1">
      <c r="A1184" s="43"/>
      <c r="B1184" s="43"/>
      <c r="C1184" s="43"/>
      <c r="D1184" s="43"/>
      <c r="E1184" s="43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  <c r="AB1184" s="43"/>
      <c r="AC1184" s="43"/>
      <c r="AD1184" s="43"/>
      <c r="AE1184" s="43"/>
      <c r="AF1184" s="43"/>
      <c r="AG1184" s="43"/>
      <c r="AH1184" s="43"/>
      <c r="AI1184" s="43"/>
      <c r="AJ1184" s="43"/>
      <c r="AK1184" s="43"/>
      <c r="AL1184" s="43"/>
      <c r="AM1184" s="43"/>
      <c r="AN1184" s="43"/>
      <c r="AO1184" s="43"/>
      <c r="AP1184" s="43"/>
      <c r="AQ1184" s="43"/>
      <c r="AR1184" s="43"/>
      <c r="AS1184" s="43"/>
      <c r="AT1184" s="43"/>
      <c r="AU1184" s="43"/>
      <c r="AV1184" s="43"/>
      <c r="AW1184" s="43"/>
      <c r="AX1184" s="43"/>
      <c r="AY1184" s="43"/>
      <c r="AZ1184" s="43"/>
      <c r="BA1184" s="186"/>
      <c r="BB1184" s="43"/>
      <c r="BC1184" s="186"/>
      <c r="BD1184" s="208"/>
      <c r="BE1184" s="43"/>
      <c r="BF1184" s="43"/>
      <c r="BG1184" s="43"/>
      <c r="BH1184" s="43"/>
      <c r="BI1184" s="43"/>
      <c r="BJ1184" s="43"/>
      <c r="BK1184" s="43"/>
      <c r="BL1184" s="43"/>
      <c r="BM1184" s="43"/>
      <c r="BN1184" s="43"/>
      <c r="BO1184" s="43"/>
      <c r="BP1184" s="43"/>
      <c r="BQ1184" s="43"/>
      <c r="BR1184" s="43"/>
      <c r="BS1184" s="43"/>
      <c r="BT1184" s="43"/>
      <c r="BU1184" s="43"/>
      <c r="BV1184" s="43"/>
      <c r="BW1184" s="43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3"/>
      <c r="CK1184" s="43"/>
      <c r="CL1184" s="43"/>
      <c r="CM1184" s="43"/>
      <c r="CN1184" s="43"/>
      <c r="CO1184" s="43"/>
      <c r="CP1184" s="43"/>
      <c r="CQ1184" s="43"/>
      <c r="CR1184" s="43"/>
      <c r="CS1184" s="43"/>
      <c r="CT1184" s="43"/>
      <c r="CU1184" s="43"/>
      <c r="CV1184" s="43"/>
      <c r="CW1184" s="43"/>
      <c r="CX1184" s="43"/>
      <c r="CY1184" s="43"/>
      <c r="CZ1184" s="43"/>
      <c r="DA1184" s="43"/>
      <c r="DB1184" s="43"/>
      <c r="DC1184" s="43"/>
      <c r="DD1184" s="43"/>
      <c r="DE1184" s="43"/>
      <c r="DF1184" s="43"/>
      <c r="DG1184" s="43"/>
      <c r="DH1184" s="43"/>
      <c r="DI1184" s="43"/>
      <c r="DJ1184" s="43"/>
      <c r="DK1184" s="43"/>
      <c r="DL1184" s="43"/>
      <c r="DM1184" s="43"/>
      <c r="DN1184" s="43"/>
      <c r="DO1184" s="43"/>
      <c r="DP1184" s="43"/>
    </row>
    <row r="1185" spans="1:120" s="159" customFormat="1" ht="15" customHeight="1">
      <c r="A1185" s="43"/>
      <c r="B1185" s="43"/>
      <c r="C1185" s="43"/>
      <c r="D1185" s="43"/>
      <c r="E1185" s="43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43"/>
      <c r="AA1185" s="43"/>
      <c r="AB1185" s="43"/>
      <c r="AC1185" s="43"/>
      <c r="AD1185" s="43"/>
      <c r="AE1185" s="43"/>
      <c r="AF1185" s="43"/>
      <c r="AG1185" s="43"/>
      <c r="AH1185" s="43"/>
      <c r="AI1185" s="43"/>
      <c r="AJ1185" s="43"/>
      <c r="AK1185" s="43"/>
      <c r="AL1185" s="43"/>
      <c r="AM1185" s="43"/>
      <c r="AN1185" s="43"/>
      <c r="AO1185" s="43"/>
      <c r="AP1185" s="43"/>
      <c r="AQ1185" s="43"/>
      <c r="AR1185" s="43"/>
      <c r="AS1185" s="43"/>
      <c r="AT1185" s="43"/>
      <c r="AU1185" s="43"/>
      <c r="AV1185" s="43"/>
      <c r="AW1185" s="43"/>
      <c r="AX1185" s="43"/>
      <c r="AY1185" s="43"/>
      <c r="AZ1185" s="43"/>
      <c r="BA1185" s="186"/>
      <c r="BB1185" s="43"/>
      <c r="BC1185" s="186"/>
      <c r="BD1185" s="208"/>
      <c r="BE1185" s="43"/>
      <c r="BF1185" s="43"/>
      <c r="BG1185" s="43"/>
      <c r="BH1185" s="43"/>
      <c r="BI1185" s="43"/>
      <c r="BJ1185" s="43"/>
      <c r="BK1185" s="43"/>
      <c r="BL1185" s="43"/>
      <c r="BM1185" s="43"/>
      <c r="BN1185" s="43"/>
      <c r="BO1185" s="43"/>
      <c r="BP1185" s="43"/>
      <c r="BQ1185" s="43"/>
      <c r="BR1185" s="43"/>
      <c r="BS1185" s="43"/>
      <c r="BT1185" s="43"/>
      <c r="BU1185" s="43"/>
      <c r="BV1185" s="43"/>
      <c r="BW1185" s="43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3"/>
      <c r="CK1185" s="43"/>
      <c r="CL1185" s="43"/>
      <c r="CM1185" s="43"/>
      <c r="CN1185" s="43"/>
      <c r="CO1185" s="43"/>
      <c r="CP1185" s="43"/>
      <c r="CQ1185" s="43"/>
      <c r="CR1185" s="43"/>
      <c r="CS1185" s="43"/>
      <c r="CT1185" s="43"/>
      <c r="CU1185" s="43"/>
      <c r="CV1185" s="43"/>
      <c r="CW1185" s="43"/>
      <c r="CX1185" s="43"/>
      <c r="CY1185" s="43"/>
      <c r="CZ1185" s="43"/>
      <c r="DA1185" s="43"/>
      <c r="DB1185" s="43"/>
      <c r="DC1185" s="43"/>
      <c r="DD1185" s="43"/>
      <c r="DE1185" s="43"/>
      <c r="DF1185" s="43"/>
      <c r="DG1185" s="43"/>
      <c r="DH1185" s="43"/>
      <c r="DI1185" s="43"/>
      <c r="DJ1185" s="43"/>
      <c r="DK1185" s="43"/>
      <c r="DL1185" s="43"/>
      <c r="DM1185" s="43"/>
      <c r="DN1185" s="43"/>
      <c r="DO1185" s="43"/>
      <c r="DP1185" s="43"/>
    </row>
    <row r="1186" spans="1:120" s="159" customFormat="1" ht="15" customHeight="1">
      <c r="A1186" s="43"/>
      <c r="B1186" s="43"/>
      <c r="C1186" s="43"/>
      <c r="D1186" s="43"/>
      <c r="E1186" s="43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  <c r="AB1186" s="43"/>
      <c r="AC1186" s="43"/>
      <c r="AD1186" s="43"/>
      <c r="AE1186" s="43"/>
      <c r="AF1186" s="43"/>
      <c r="AG1186" s="43"/>
      <c r="AH1186" s="43"/>
      <c r="AI1186" s="43"/>
      <c r="AJ1186" s="43"/>
      <c r="AK1186" s="43"/>
      <c r="AL1186" s="43"/>
      <c r="AM1186" s="43"/>
      <c r="AN1186" s="43"/>
      <c r="AO1186" s="43"/>
      <c r="AP1186" s="43"/>
      <c r="AQ1186" s="43"/>
      <c r="AR1186" s="43"/>
      <c r="AS1186" s="43"/>
      <c r="AT1186" s="43"/>
      <c r="AU1186" s="43"/>
      <c r="AV1186" s="43"/>
      <c r="AW1186" s="43"/>
      <c r="AX1186" s="43"/>
      <c r="AY1186" s="43"/>
      <c r="AZ1186" s="43"/>
      <c r="BA1186" s="186"/>
      <c r="BB1186" s="43"/>
      <c r="BC1186" s="186"/>
      <c r="BD1186" s="208"/>
      <c r="BE1186" s="43"/>
      <c r="BF1186" s="43"/>
      <c r="BG1186" s="43"/>
      <c r="BH1186" s="43"/>
      <c r="BI1186" s="43"/>
      <c r="BJ1186" s="43"/>
      <c r="BK1186" s="43"/>
      <c r="BL1186" s="43"/>
      <c r="BM1186" s="43"/>
      <c r="BN1186" s="43"/>
      <c r="BO1186" s="43"/>
      <c r="BP1186" s="43"/>
      <c r="BQ1186" s="43"/>
      <c r="BR1186" s="43"/>
      <c r="BS1186" s="43"/>
      <c r="BT1186" s="43"/>
      <c r="BU1186" s="43"/>
      <c r="BV1186" s="43"/>
      <c r="BW1186" s="43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3"/>
      <c r="CK1186" s="43"/>
      <c r="CL1186" s="43"/>
      <c r="CM1186" s="43"/>
      <c r="CN1186" s="43"/>
      <c r="CO1186" s="43"/>
      <c r="CP1186" s="43"/>
      <c r="CQ1186" s="43"/>
      <c r="CR1186" s="43"/>
      <c r="CS1186" s="43"/>
      <c r="CT1186" s="43"/>
      <c r="CU1186" s="43"/>
      <c r="CV1186" s="43"/>
      <c r="CW1186" s="43"/>
      <c r="CX1186" s="43"/>
      <c r="CY1186" s="43"/>
      <c r="CZ1186" s="43"/>
      <c r="DA1186" s="43"/>
      <c r="DB1186" s="43"/>
      <c r="DC1186" s="43"/>
      <c r="DD1186" s="43"/>
      <c r="DE1186" s="43"/>
      <c r="DF1186" s="43"/>
      <c r="DG1186" s="43"/>
      <c r="DH1186" s="43"/>
      <c r="DI1186" s="43"/>
      <c r="DJ1186" s="43"/>
      <c r="DK1186" s="43"/>
      <c r="DL1186" s="43"/>
      <c r="DM1186" s="43"/>
      <c r="DN1186" s="43"/>
      <c r="DO1186" s="43"/>
      <c r="DP1186" s="43"/>
    </row>
    <row r="1187" spans="1:120" s="159" customFormat="1" ht="15" customHeight="1">
      <c r="A1187" s="43"/>
      <c r="B1187" s="43"/>
      <c r="C1187" s="43"/>
      <c r="D1187" s="43"/>
      <c r="E1187" s="43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43"/>
      <c r="AA1187" s="43"/>
      <c r="AB1187" s="43"/>
      <c r="AC1187" s="43"/>
      <c r="AD1187" s="43"/>
      <c r="AE1187" s="43"/>
      <c r="AF1187" s="43"/>
      <c r="AG1187" s="43"/>
      <c r="AH1187" s="43"/>
      <c r="AI1187" s="43"/>
      <c r="AJ1187" s="43"/>
      <c r="AK1187" s="43"/>
      <c r="AL1187" s="43"/>
      <c r="AM1187" s="43"/>
      <c r="AN1187" s="43"/>
      <c r="AO1187" s="43"/>
      <c r="AP1187" s="43"/>
      <c r="AQ1187" s="43"/>
      <c r="AR1187" s="43"/>
      <c r="AS1187" s="43"/>
      <c r="AT1187" s="43"/>
      <c r="AU1187" s="43"/>
      <c r="AV1187" s="43"/>
      <c r="AW1187" s="43"/>
      <c r="AX1187" s="43"/>
      <c r="AY1187" s="43"/>
      <c r="AZ1187" s="43"/>
      <c r="BA1187" s="186"/>
      <c r="BB1187" s="43"/>
      <c r="BC1187" s="186"/>
      <c r="BD1187" s="208"/>
      <c r="BE1187" s="43"/>
      <c r="BF1187" s="43"/>
      <c r="BG1187" s="43"/>
      <c r="BH1187" s="43"/>
      <c r="BI1187" s="43"/>
      <c r="BJ1187" s="43"/>
      <c r="BK1187" s="43"/>
      <c r="BL1187" s="43"/>
      <c r="BM1187" s="43"/>
      <c r="BN1187" s="43"/>
      <c r="BO1187" s="43"/>
      <c r="BP1187" s="43"/>
      <c r="BQ1187" s="43"/>
      <c r="BR1187" s="43"/>
      <c r="BS1187" s="43"/>
      <c r="BT1187" s="43"/>
      <c r="BU1187" s="43"/>
      <c r="BV1187" s="43"/>
      <c r="BW1187" s="43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3"/>
      <c r="CK1187" s="43"/>
      <c r="CL1187" s="43"/>
      <c r="CM1187" s="43"/>
      <c r="CN1187" s="43"/>
      <c r="CO1187" s="43"/>
      <c r="CP1187" s="43"/>
      <c r="CQ1187" s="43"/>
      <c r="CR1187" s="43"/>
      <c r="CS1187" s="43"/>
      <c r="CT1187" s="43"/>
      <c r="CU1187" s="43"/>
      <c r="CV1187" s="43"/>
      <c r="CW1187" s="43"/>
      <c r="CX1187" s="43"/>
      <c r="CY1187" s="43"/>
      <c r="CZ1187" s="43"/>
      <c r="DA1187" s="43"/>
      <c r="DB1187" s="43"/>
      <c r="DC1187" s="43"/>
      <c r="DD1187" s="43"/>
      <c r="DE1187" s="43"/>
      <c r="DF1187" s="43"/>
      <c r="DG1187" s="43"/>
      <c r="DH1187" s="43"/>
      <c r="DI1187" s="43"/>
      <c r="DJ1187" s="43"/>
      <c r="DK1187" s="43"/>
      <c r="DL1187" s="43"/>
      <c r="DM1187" s="43"/>
      <c r="DN1187" s="43"/>
      <c r="DO1187" s="43"/>
      <c r="DP1187" s="43"/>
    </row>
    <row r="1188" spans="1:120" s="159" customFormat="1" ht="15" customHeight="1">
      <c r="A1188" s="43"/>
      <c r="B1188" s="43"/>
      <c r="C1188" s="43"/>
      <c r="D1188" s="43"/>
      <c r="E1188" s="43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43"/>
      <c r="Q1188" s="43"/>
      <c r="R1188" s="43"/>
      <c r="S1188" s="43"/>
      <c r="T1188" s="43"/>
      <c r="U1188" s="43"/>
      <c r="V1188" s="43"/>
      <c r="W1188" s="43"/>
      <c r="X1188" s="43"/>
      <c r="Y1188" s="43"/>
      <c r="Z1188" s="43"/>
      <c r="AA1188" s="43"/>
      <c r="AB1188" s="43"/>
      <c r="AC1188" s="43"/>
      <c r="AD1188" s="43"/>
      <c r="AE1188" s="43"/>
      <c r="AF1188" s="43"/>
      <c r="AG1188" s="43"/>
      <c r="AH1188" s="43"/>
      <c r="AI1188" s="43"/>
      <c r="AJ1188" s="43"/>
      <c r="AK1188" s="43"/>
      <c r="AL1188" s="43"/>
      <c r="AM1188" s="43"/>
      <c r="AN1188" s="43"/>
      <c r="AO1188" s="43"/>
      <c r="AP1188" s="43"/>
      <c r="AQ1188" s="43"/>
      <c r="AR1188" s="43"/>
      <c r="AS1188" s="43"/>
      <c r="AT1188" s="43"/>
      <c r="AU1188" s="43"/>
      <c r="AV1188" s="43"/>
      <c r="AW1188" s="43"/>
      <c r="AX1188" s="43"/>
      <c r="AY1188" s="43"/>
      <c r="AZ1188" s="43"/>
      <c r="BA1188" s="186"/>
      <c r="BB1188" s="43"/>
      <c r="BC1188" s="186"/>
      <c r="BD1188" s="208"/>
      <c r="BE1188" s="43"/>
      <c r="BF1188" s="43"/>
      <c r="BG1188" s="43"/>
      <c r="BH1188" s="43"/>
      <c r="BI1188" s="43"/>
      <c r="BJ1188" s="43"/>
      <c r="BK1188" s="43"/>
      <c r="BL1188" s="43"/>
      <c r="BM1188" s="43"/>
      <c r="BN1188" s="43"/>
      <c r="BO1188" s="43"/>
      <c r="BP1188" s="43"/>
      <c r="BQ1188" s="43"/>
      <c r="BR1188" s="43"/>
      <c r="BS1188" s="43"/>
      <c r="BT1188" s="43"/>
      <c r="BU1188" s="43"/>
      <c r="BV1188" s="43"/>
      <c r="BW1188" s="43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3"/>
      <c r="CK1188" s="43"/>
      <c r="CL1188" s="43"/>
      <c r="CM1188" s="43"/>
      <c r="CN1188" s="43"/>
      <c r="CO1188" s="43"/>
      <c r="CP1188" s="43"/>
      <c r="CQ1188" s="43"/>
      <c r="CR1188" s="43"/>
      <c r="CS1188" s="43"/>
      <c r="CT1188" s="43"/>
      <c r="CU1188" s="43"/>
      <c r="CV1188" s="43"/>
      <c r="CW1188" s="43"/>
      <c r="CX1188" s="43"/>
      <c r="CY1188" s="43"/>
      <c r="CZ1188" s="43"/>
      <c r="DA1188" s="43"/>
      <c r="DB1188" s="43"/>
      <c r="DC1188" s="43"/>
      <c r="DD1188" s="43"/>
      <c r="DE1188" s="43"/>
      <c r="DF1188" s="43"/>
      <c r="DG1188" s="43"/>
      <c r="DH1188" s="43"/>
      <c r="DI1188" s="43"/>
      <c r="DJ1188" s="43"/>
      <c r="DK1188" s="43"/>
      <c r="DL1188" s="43"/>
      <c r="DM1188" s="43"/>
      <c r="DN1188" s="43"/>
      <c r="DO1188" s="43"/>
      <c r="DP1188" s="43"/>
    </row>
    <row r="1189" spans="1:120" s="159" customFormat="1" ht="15" customHeight="1">
      <c r="A1189" s="43"/>
      <c r="B1189" s="43"/>
      <c r="C1189" s="43"/>
      <c r="D1189" s="43"/>
      <c r="E1189" s="43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43"/>
      <c r="AA1189" s="43"/>
      <c r="AB1189" s="43"/>
      <c r="AC1189" s="43"/>
      <c r="AD1189" s="43"/>
      <c r="AE1189" s="43"/>
      <c r="AF1189" s="43"/>
      <c r="AG1189" s="43"/>
      <c r="AH1189" s="43"/>
      <c r="AI1189" s="43"/>
      <c r="AJ1189" s="43"/>
      <c r="AK1189" s="43"/>
      <c r="AL1189" s="43"/>
      <c r="AM1189" s="43"/>
      <c r="AN1189" s="43"/>
      <c r="AO1189" s="43"/>
      <c r="AP1189" s="43"/>
      <c r="AQ1189" s="43"/>
      <c r="AR1189" s="43"/>
      <c r="AS1189" s="43"/>
      <c r="AT1189" s="43"/>
      <c r="AU1189" s="43"/>
      <c r="AV1189" s="43"/>
      <c r="AW1189" s="43"/>
      <c r="AX1189" s="43"/>
      <c r="AY1189" s="43"/>
      <c r="AZ1189" s="43"/>
      <c r="BA1189" s="186"/>
      <c r="BB1189" s="43"/>
      <c r="BC1189" s="186"/>
      <c r="BD1189" s="208"/>
      <c r="BE1189" s="43"/>
      <c r="BF1189" s="43"/>
      <c r="BG1189" s="43"/>
      <c r="BH1189" s="43"/>
      <c r="BI1189" s="43"/>
      <c r="BJ1189" s="43"/>
      <c r="BK1189" s="43"/>
      <c r="BL1189" s="43"/>
      <c r="BM1189" s="43"/>
      <c r="BN1189" s="43"/>
      <c r="BO1189" s="43"/>
      <c r="BP1189" s="43"/>
      <c r="BQ1189" s="43"/>
      <c r="BR1189" s="43"/>
      <c r="BS1189" s="43"/>
      <c r="BT1189" s="43"/>
      <c r="BU1189" s="43"/>
      <c r="BV1189" s="43"/>
      <c r="BW1189" s="43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3"/>
      <c r="CK1189" s="43"/>
      <c r="CL1189" s="43"/>
      <c r="CM1189" s="43"/>
      <c r="CN1189" s="43"/>
      <c r="CO1189" s="43"/>
      <c r="CP1189" s="43"/>
      <c r="CQ1189" s="43"/>
      <c r="CR1189" s="43"/>
      <c r="CS1189" s="43"/>
      <c r="CT1189" s="43"/>
      <c r="CU1189" s="43"/>
      <c r="CV1189" s="43"/>
      <c r="CW1189" s="43"/>
      <c r="CX1189" s="43"/>
      <c r="CY1189" s="43"/>
      <c r="CZ1189" s="43"/>
      <c r="DA1189" s="43"/>
      <c r="DB1189" s="43"/>
      <c r="DC1189" s="43"/>
      <c r="DD1189" s="43"/>
      <c r="DE1189" s="43"/>
      <c r="DF1189" s="43"/>
      <c r="DG1189" s="43"/>
      <c r="DH1189" s="43"/>
      <c r="DI1189" s="43"/>
      <c r="DJ1189" s="43"/>
      <c r="DK1189" s="43"/>
      <c r="DL1189" s="43"/>
      <c r="DM1189" s="43"/>
      <c r="DN1189" s="43"/>
      <c r="DO1189" s="43"/>
      <c r="DP1189" s="43"/>
    </row>
    <row r="1190" spans="1:120" s="159" customFormat="1" ht="15" customHeight="1">
      <c r="A1190" s="43"/>
      <c r="B1190" s="43"/>
      <c r="C1190" s="43"/>
      <c r="D1190" s="43"/>
      <c r="E1190" s="43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  <c r="AB1190" s="43"/>
      <c r="AC1190" s="43"/>
      <c r="AD1190" s="43"/>
      <c r="AE1190" s="43"/>
      <c r="AF1190" s="43"/>
      <c r="AG1190" s="43"/>
      <c r="AH1190" s="43"/>
      <c r="AI1190" s="43"/>
      <c r="AJ1190" s="43"/>
      <c r="AK1190" s="43"/>
      <c r="AL1190" s="43"/>
      <c r="AM1190" s="43"/>
      <c r="AN1190" s="43"/>
      <c r="AO1190" s="43"/>
      <c r="AP1190" s="43"/>
      <c r="AQ1190" s="43"/>
      <c r="AR1190" s="43"/>
      <c r="AS1190" s="43"/>
      <c r="AT1190" s="43"/>
      <c r="AU1190" s="43"/>
      <c r="AV1190" s="43"/>
      <c r="AW1190" s="43"/>
      <c r="AX1190" s="43"/>
      <c r="AY1190" s="43"/>
      <c r="AZ1190" s="43"/>
      <c r="BA1190" s="186"/>
      <c r="BB1190" s="43"/>
      <c r="BC1190" s="186"/>
      <c r="BD1190" s="208"/>
      <c r="BE1190" s="43"/>
      <c r="BF1190" s="43"/>
      <c r="BG1190" s="43"/>
      <c r="BH1190" s="43"/>
      <c r="BI1190" s="43"/>
      <c r="BJ1190" s="43"/>
      <c r="BK1190" s="43"/>
      <c r="BL1190" s="43"/>
      <c r="BM1190" s="43"/>
      <c r="BN1190" s="43"/>
      <c r="BO1190" s="43"/>
      <c r="BP1190" s="43"/>
      <c r="BQ1190" s="43"/>
      <c r="BR1190" s="43"/>
      <c r="BS1190" s="43"/>
      <c r="BT1190" s="43"/>
      <c r="BU1190" s="43"/>
      <c r="BV1190" s="43"/>
      <c r="BW1190" s="43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3"/>
      <c r="CK1190" s="43"/>
      <c r="CL1190" s="43"/>
      <c r="CM1190" s="43"/>
      <c r="CN1190" s="43"/>
      <c r="CO1190" s="43"/>
      <c r="CP1190" s="43"/>
      <c r="CQ1190" s="43"/>
      <c r="CR1190" s="43"/>
      <c r="CS1190" s="43"/>
      <c r="CT1190" s="43"/>
      <c r="CU1190" s="43"/>
      <c r="CV1190" s="43"/>
      <c r="CW1190" s="43"/>
      <c r="CX1190" s="43"/>
      <c r="CY1190" s="43"/>
      <c r="CZ1190" s="43"/>
      <c r="DA1190" s="43"/>
      <c r="DB1190" s="43"/>
      <c r="DC1190" s="43"/>
      <c r="DD1190" s="43"/>
      <c r="DE1190" s="43"/>
      <c r="DF1190" s="43"/>
      <c r="DG1190" s="43"/>
      <c r="DH1190" s="43"/>
      <c r="DI1190" s="43"/>
      <c r="DJ1190" s="43"/>
      <c r="DK1190" s="43"/>
      <c r="DL1190" s="43"/>
      <c r="DM1190" s="43"/>
      <c r="DN1190" s="43"/>
      <c r="DO1190" s="43"/>
      <c r="DP1190" s="43"/>
    </row>
    <row r="1191" spans="1:120" s="159" customFormat="1" ht="15" customHeight="1">
      <c r="A1191" s="43"/>
      <c r="B1191" s="43"/>
      <c r="C1191" s="43"/>
      <c r="D1191" s="43"/>
      <c r="E1191" s="43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43"/>
      <c r="Q1191" s="43"/>
      <c r="R1191" s="43"/>
      <c r="S1191" s="43"/>
      <c r="T1191" s="43"/>
      <c r="U1191" s="43"/>
      <c r="V1191" s="43"/>
      <c r="W1191" s="43"/>
      <c r="X1191" s="43"/>
      <c r="Y1191" s="43"/>
      <c r="Z1191" s="43"/>
      <c r="AA1191" s="43"/>
      <c r="AB1191" s="43"/>
      <c r="AC1191" s="43"/>
      <c r="AD1191" s="43"/>
      <c r="AE1191" s="43"/>
      <c r="AF1191" s="43"/>
      <c r="AG1191" s="43"/>
      <c r="AH1191" s="43"/>
      <c r="AI1191" s="43"/>
      <c r="AJ1191" s="43"/>
      <c r="AK1191" s="43"/>
      <c r="AL1191" s="43"/>
      <c r="AM1191" s="43"/>
      <c r="AN1191" s="43"/>
      <c r="AO1191" s="43"/>
      <c r="AP1191" s="43"/>
      <c r="AQ1191" s="43"/>
      <c r="AR1191" s="43"/>
      <c r="AS1191" s="43"/>
      <c r="AT1191" s="43"/>
      <c r="AU1191" s="43"/>
      <c r="AV1191" s="43"/>
      <c r="AW1191" s="43"/>
      <c r="AX1191" s="43"/>
      <c r="AY1191" s="43"/>
      <c r="AZ1191" s="43"/>
      <c r="BA1191" s="186"/>
      <c r="BB1191" s="43"/>
      <c r="BC1191" s="186"/>
      <c r="BD1191" s="208"/>
      <c r="BE1191" s="43"/>
      <c r="BF1191" s="43"/>
      <c r="BG1191" s="43"/>
      <c r="BH1191" s="43"/>
      <c r="BI1191" s="43"/>
      <c r="BJ1191" s="43"/>
      <c r="BK1191" s="43"/>
      <c r="BL1191" s="43"/>
      <c r="BM1191" s="43"/>
      <c r="BN1191" s="43"/>
      <c r="BO1191" s="43"/>
      <c r="BP1191" s="43"/>
      <c r="BQ1191" s="43"/>
      <c r="BR1191" s="43"/>
      <c r="BS1191" s="43"/>
      <c r="BT1191" s="43"/>
      <c r="BU1191" s="43"/>
      <c r="BV1191" s="43"/>
      <c r="BW1191" s="43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3"/>
      <c r="CK1191" s="43"/>
      <c r="CL1191" s="43"/>
      <c r="CM1191" s="43"/>
      <c r="CN1191" s="43"/>
      <c r="CO1191" s="43"/>
      <c r="CP1191" s="43"/>
      <c r="CQ1191" s="43"/>
      <c r="CR1191" s="43"/>
      <c r="CS1191" s="43"/>
      <c r="CT1191" s="43"/>
      <c r="CU1191" s="43"/>
      <c r="CV1191" s="43"/>
      <c r="CW1191" s="43"/>
      <c r="CX1191" s="43"/>
      <c r="CY1191" s="43"/>
      <c r="CZ1191" s="43"/>
      <c r="DA1191" s="43"/>
      <c r="DB1191" s="43"/>
      <c r="DC1191" s="43"/>
      <c r="DD1191" s="43"/>
      <c r="DE1191" s="43"/>
      <c r="DF1191" s="43"/>
      <c r="DG1191" s="43"/>
      <c r="DH1191" s="43"/>
      <c r="DI1191" s="43"/>
      <c r="DJ1191" s="43"/>
      <c r="DK1191" s="43"/>
      <c r="DL1191" s="43"/>
      <c r="DM1191" s="43"/>
      <c r="DN1191" s="43"/>
      <c r="DO1191" s="43"/>
      <c r="DP1191" s="43"/>
    </row>
    <row r="1192" spans="1:120" s="159" customFormat="1" ht="15" customHeight="1">
      <c r="A1192" s="43"/>
      <c r="B1192" s="43"/>
      <c r="C1192" s="43"/>
      <c r="D1192" s="43"/>
      <c r="E1192" s="43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  <c r="AB1192" s="43"/>
      <c r="AC1192" s="43"/>
      <c r="AD1192" s="43"/>
      <c r="AE1192" s="43"/>
      <c r="AF1192" s="43"/>
      <c r="AG1192" s="43"/>
      <c r="AH1192" s="43"/>
      <c r="AI1192" s="43"/>
      <c r="AJ1192" s="43"/>
      <c r="AK1192" s="43"/>
      <c r="AL1192" s="43"/>
      <c r="AM1192" s="43"/>
      <c r="AN1192" s="43"/>
      <c r="AO1192" s="43"/>
      <c r="AP1192" s="43"/>
      <c r="AQ1192" s="43"/>
      <c r="AR1192" s="43"/>
      <c r="AS1192" s="43"/>
      <c r="AT1192" s="43"/>
      <c r="AU1192" s="43"/>
      <c r="AV1192" s="43"/>
      <c r="AW1192" s="43"/>
      <c r="AX1192" s="43"/>
      <c r="AY1192" s="43"/>
      <c r="AZ1192" s="43"/>
      <c r="BA1192" s="186"/>
      <c r="BB1192" s="43"/>
      <c r="BC1192" s="186"/>
      <c r="BD1192" s="208"/>
      <c r="BE1192" s="43"/>
      <c r="BF1192" s="43"/>
      <c r="BG1192" s="43"/>
      <c r="BH1192" s="43"/>
      <c r="BI1192" s="43"/>
      <c r="BJ1192" s="43"/>
      <c r="BK1192" s="43"/>
      <c r="BL1192" s="43"/>
      <c r="BM1192" s="43"/>
      <c r="BN1192" s="43"/>
      <c r="BO1192" s="43"/>
      <c r="BP1192" s="43"/>
      <c r="BQ1192" s="43"/>
      <c r="BR1192" s="43"/>
      <c r="BS1192" s="43"/>
      <c r="BT1192" s="43"/>
      <c r="BU1192" s="43"/>
      <c r="BV1192" s="43"/>
      <c r="BW1192" s="43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3"/>
      <c r="CK1192" s="43"/>
      <c r="CL1192" s="43"/>
      <c r="CM1192" s="43"/>
      <c r="CN1192" s="43"/>
      <c r="CO1192" s="43"/>
      <c r="CP1192" s="43"/>
      <c r="CQ1192" s="43"/>
      <c r="CR1192" s="43"/>
      <c r="CS1192" s="43"/>
      <c r="CT1192" s="43"/>
      <c r="CU1192" s="43"/>
      <c r="CV1192" s="43"/>
      <c r="CW1192" s="43"/>
      <c r="CX1192" s="43"/>
      <c r="CY1192" s="43"/>
      <c r="CZ1192" s="43"/>
      <c r="DA1192" s="43"/>
      <c r="DB1192" s="43"/>
      <c r="DC1192" s="43"/>
      <c r="DD1192" s="43"/>
      <c r="DE1192" s="43"/>
      <c r="DF1192" s="43"/>
      <c r="DG1192" s="43"/>
      <c r="DH1192" s="43"/>
      <c r="DI1192" s="43"/>
      <c r="DJ1192" s="43"/>
      <c r="DK1192" s="43"/>
      <c r="DL1192" s="43"/>
      <c r="DM1192" s="43"/>
      <c r="DN1192" s="43"/>
      <c r="DO1192" s="43"/>
      <c r="DP1192" s="43"/>
    </row>
    <row r="1193" spans="1:120" s="159" customFormat="1" ht="15" customHeight="1">
      <c r="A1193" s="43"/>
      <c r="B1193" s="43"/>
      <c r="C1193" s="43"/>
      <c r="D1193" s="43"/>
      <c r="E1193" s="43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43"/>
      <c r="AA1193" s="43"/>
      <c r="AB1193" s="43"/>
      <c r="AC1193" s="43"/>
      <c r="AD1193" s="43"/>
      <c r="AE1193" s="43"/>
      <c r="AF1193" s="43"/>
      <c r="AG1193" s="43"/>
      <c r="AH1193" s="43"/>
      <c r="AI1193" s="43"/>
      <c r="AJ1193" s="43"/>
      <c r="AK1193" s="43"/>
      <c r="AL1193" s="43"/>
      <c r="AM1193" s="43"/>
      <c r="AN1193" s="43"/>
      <c r="AO1193" s="43"/>
      <c r="AP1193" s="43"/>
      <c r="AQ1193" s="43"/>
      <c r="AR1193" s="43"/>
      <c r="AS1193" s="43"/>
      <c r="AT1193" s="43"/>
      <c r="AU1193" s="43"/>
      <c r="AV1193" s="43"/>
      <c r="AW1193" s="43"/>
      <c r="AX1193" s="43"/>
      <c r="AY1193" s="43"/>
      <c r="AZ1193" s="43"/>
      <c r="BA1193" s="186"/>
      <c r="BB1193" s="43"/>
      <c r="BC1193" s="186"/>
      <c r="BD1193" s="208"/>
      <c r="BE1193" s="43"/>
      <c r="BF1193" s="43"/>
      <c r="BG1193" s="43"/>
      <c r="BH1193" s="43"/>
      <c r="BI1193" s="43"/>
      <c r="BJ1193" s="43"/>
      <c r="BK1193" s="43"/>
      <c r="BL1193" s="43"/>
      <c r="BM1193" s="43"/>
      <c r="BN1193" s="43"/>
      <c r="BO1193" s="43"/>
      <c r="BP1193" s="43"/>
      <c r="BQ1193" s="43"/>
      <c r="BR1193" s="43"/>
      <c r="BS1193" s="43"/>
      <c r="BT1193" s="43"/>
      <c r="BU1193" s="43"/>
      <c r="BV1193" s="43"/>
      <c r="BW1193" s="43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3"/>
      <c r="CK1193" s="43"/>
      <c r="CL1193" s="43"/>
      <c r="CM1193" s="43"/>
      <c r="CN1193" s="43"/>
      <c r="CO1193" s="43"/>
      <c r="CP1193" s="43"/>
      <c r="CQ1193" s="43"/>
      <c r="CR1193" s="43"/>
      <c r="CS1193" s="43"/>
      <c r="CT1193" s="43"/>
      <c r="CU1193" s="43"/>
      <c r="CV1193" s="43"/>
      <c r="CW1193" s="43"/>
      <c r="CX1193" s="43"/>
      <c r="CY1193" s="43"/>
      <c r="CZ1193" s="43"/>
      <c r="DA1193" s="43"/>
      <c r="DB1193" s="43"/>
      <c r="DC1193" s="43"/>
      <c r="DD1193" s="43"/>
      <c r="DE1193" s="43"/>
      <c r="DF1193" s="43"/>
      <c r="DG1193" s="43"/>
      <c r="DH1193" s="43"/>
      <c r="DI1193" s="43"/>
      <c r="DJ1193" s="43"/>
      <c r="DK1193" s="43"/>
      <c r="DL1193" s="43"/>
      <c r="DM1193" s="43"/>
      <c r="DN1193" s="43"/>
      <c r="DO1193" s="43"/>
      <c r="DP1193" s="43"/>
    </row>
    <row r="1194" spans="1:120" s="159" customFormat="1" ht="15" customHeight="1">
      <c r="A1194" s="43"/>
      <c r="B1194" s="43"/>
      <c r="C1194" s="43"/>
      <c r="D1194" s="43"/>
      <c r="E1194" s="43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43"/>
      <c r="Q1194" s="43"/>
      <c r="R1194" s="43"/>
      <c r="S1194" s="43"/>
      <c r="T1194" s="43"/>
      <c r="U1194" s="43"/>
      <c r="V1194" s="43"/>
      <c r="W1194" s="43"/>
      <c r="X1194" s="43"/>
      <c r="Y1194" s="43"/>
      <c r="Z1194" s="43"/>
      <c r="AA1194" s="43"/>
      <c r="AB1194" s="43"/>
      <c r="AC1194" s="43"/>
      <c r="AD1194" s="43"/>
      <c r="AE1194" s="43"/>
      <c r="AF1194" s="43"/>
      <c r="AG1194" s="43"/>
      <c r="AH1194" s="43"/>
      <c r="AI1194" s="43"/>
      <c r="AJ1194" s="43"/>
      <c r="AK1194" s="43"/>
      <c r="AL1194" s="43"/>
      <c r="AM1194" s="43"/>
      <c r="AN1194" s="43"/>
      <c r="AO1194" s="43"/>
      <c r="AP1194" s="43"/>
      <c r="AQ1194" s="43"/>
      <c r="AR1194" s="43"/>
      <c r="AS1194" s="43"/>
      <c r="AT1194" s="43"/>
      <c r="AU1194" s="43"/>
      <c r="AV1194" s="43"/>
      <c r="AW1194" s="43"/>
      <c r="AX1194" s="43"/>
      <c r="AY1194" s="43"/>
      <c r="AZ1194" s="43"/>
      <c r="BA1194" s="186"/>
      <c r="BB1194" s="43"/>
      <c r="BC1194" s="186"/>
      <c r="BD1194" s="208"/>
      <c r="BE1194" s="43"/>
      <c r="BF1194" s="43"/>
      <c r="BG1194" s="43"/>
      <c r="BH1194" s="43"/>
      <c r="BI1194" s="43"/>
      <c r="BJ1194" s="43"/>
      <c r="BK1194" s="43"/>
      <c r="BL1194" s="43"/>
      <c r="BM1194" s="43"/>
      <c r="BN1194" s="43"/>
      <c r="BO1194" s="43"/>
      <c r="BP1194" s="43"/>
      <c r="BQ1194" s="43"/>
      <c r="BR1194" s="43"/>
      <c r="BS1194" s="43"/>
      <c r="BT1194" s="43"/>
      <c r="BU1194" s="43"/>
      <c r="BV1194" s="43"/>
      <c r="BW1194" s="43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3"/>
      <c r="CK1194" s="43"/>
      <c r="CL1194" s="43"/>
      <c r="CM1194" s="43"/>
      <c r="CN1194" s="43"/>
      <c r="CO1194" s="43"/>
      <c r="CP1194" s="43"/>
      <c r="CQ1194" s="43"/>
      <c r="CR1194" s="43"/>
      <c r="CS1194" s="43"/>
      <c r="CT1194" s="43"/>
      <c r="CU1194" s="43"/>
      <c r="CV1194" s="43"/>
      <c r="CW1194" s="43"/>
      <c r="CX1194" s="43"/>
      <c r="CY1194" s="43"/>
      <c r="CZ1194" s="43"/>
      <c r="DA1194" s="43"/>
      <c r="DB1194" s="43"/>
      <c r="DC1194" s="43"/>
      <c r="DD1194" s="43"/>
      <c r="DE1194" s="43"/>
      <c r="DF1194" s="43"/>
      <c r="DG1194" s="43"/>
      <c r="DH1194" s="43"/>
      <c r="DI1194" s="43"/>
      <c r="DJ1194" s="43"/>
      <c r="DK1194" s="43"/>
      <c r="DL1194" s="43"/>
      <c r="DM1194" s="43"/>
      <c r="DN1194" s="43"/>
      <c r="DO1194" s="43"/>
      <c r="DP1194" s="43"/>
    </row>
    <row r="1195" spans="1:120" s="159" customFormat="1" ht="15" customHeight="1">
      <c r="A1195" s="43"/>
      <c r="B1195" s="43"/>
      <c r="C1195" s="43"/>
      <c r="D1195" s="43"/>
      <c r="E1195" s="43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43"/>
      <c r="Q1195" s="43"/>
      <c r="R1195" s="43"/>
      <c r="S1195" s="43"/>
      <c r="T1195" s="43"/>
      <c r="U1195" s="43"/>
      <c r="V1195" s="43"/>
      <c r="W1195" s="43"/>
      <c r="X1195" s="43"/>
      <c r="Y1195" s="43"/>
      <c r="Z1195" s="43"/>
      <c r="AA1195" s="43"/>
      <c r="AB1195" s="43"/>
      <c r="AC1195" s="43"/>
      <c r="AD1195" s="43"/>
      <c r="AE1195" s="43"/>
      <c r="AF1195" s="43"/>
      <c r="AG1195" s="43"/>
      <c r="AH1195" s="43"/>
      <c r="AI1195" s="43"/>
      <c r="AJ1195" s="43"/>
      <c r="AK1195" s="43"/>
      <c r="AL1195" s="43"/>
      <c r="AM1195" s="43"/>
      <c r="AN1195" s="43"/>
      <c r="AO1195" s="43"/>
      <c r="AP1195" s="43"/>
      <c r="AQ1195" s="43"/>
      <c r="AR1195" s="43"/>
      <c r="AS1195" s="43"/>
      <c r="AT1195" s="43"/>
      <c r="AU1195" s="43"/>
      <c r="AV1195" s="43"/>
      <c r="AW1195" s="43"/>
      <c r="AX1195" s="43"/>
      <c r="AY1195" s="43"/>
      <c r="AZ1195" s="43"/>
      <c r="BA1195" s="186"/>
      <c r="BB1195" s="43"/>
      <c r="BC1195" s="186"/>
      <c r="BD1195" s="208"/>
      <c r="BE1195" s="43"/>
      <c r="BF1195" s="43"/>
      <c r="BG1195" s="43"/>
      <c r="BH1195" s="43"/>
      <c r="BI1195" s="43"/>
      <c r="BJ1195" s="43"/>
      <c r="BK1195" s="43"/>
      <c r="BL1195" s="43"/>
      <c r="BM1195" s="43"/>
      <c r="BN1195" s="43"/>
      <c r="BO1195" s="43"/>
      <c r="BP1195" s="43"/>
      <c r="BQ1195" s="43"/>
      <c r="BR1195" s="43"/>
      <c r="BS1195" s="43"/>
      <c r="BT1195" s="43"/>
      <c r="BU1195" s="43"/>
      <c r="BV1195" s="43"/>
      <c r="BW1195" s="43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3"/>
      <c r="CK1195" s="43"/>
      <c r="CL1195" s="43"/>
      <c r="CM1195" s="43"/>
      <c r="CN1195" s="43"/>
      <c r="CO1195" s="43"/>
      <c r="CP1195" s="43"/>
      <c r="CQ1195" s="43"/>
      <c r="CR1195" s="43"/>
      <c r="CS1195" s="43"/>
      <c r="CT1195" s="43"/>
      <c r="CU1195" s="43"/>
      <c r="CV1195" s="43"/>
      <c r="CW1195" s="43"/>
      <c r="CX1195" s="43"/>
      <c r="CY1195" s="43"/>
      <c r="CZ1195" s="43"/>
      <c r="DA1195" s="43"/>
      <c r="DB1195" s="43"/>
      <c r="DC1195" s="43"/>
      <c r="DD1195" s="43"/>
      <c r="DE1195" s="43"/>
      <c r="DF1195" s="43"/>
      <c r="DG1195" s="43"/>
      <c r="DH1195" s="43"/>
      <c r="DI1195" s="43"/>
      <c r="DJ1195" s="43"/>
      <c r="DK1195" s="43"/>
      <c r="DL1195" s="43"/>
      <c r="DM1195" s="43"/>
      <c r="DN1195" s="43"/>
      <c r="DO1195" s="43"/>
      <c r="DP1195" s="43"/>
    </row>
    <row r="1196" spans="1:120" s="159" customFormat="1" ht="15" customHeight="1">
      <c r="A1196" s="43"/>
      <c r="B1196" s="43"/>
      <c r="C1196" s="43"/>
      <c r="D1196" s="43"/>
      <c r="E1196" s="43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  <c r="AB1196" s="43"/>
      <c r="AC1196" s="43"/>
      <c r="AD1196" s="43"/>
      <c r="AE1196" s="43"/>
      <c r="AF1196" s="43"/>
      <c r="AG1196" s="43"/>
      <c r="AH1196" s="43"/>
      <c r="AI1196" s="43"/>
      <c r="AJ1196" s="43"/>
      <c r="AK1196" s="43"/>
      <c r="AL1196" s="43"/>
      <c r="AM1196" s="43"/>
      <c r="AN1196" s="43"/>
      <c r="AO1196" s="43"/>
      <c r="AP1196" s="43"/>
      <c r="AQ1196" s="43"/>
      <c r="AR1196" s="43"/>
      <c r="AS1196" s="43"/>
      <c r="AT1196" s="43"/>
      <c r="AU1196" s="43"/>
      <c r="AV1196" s="43"/>
      <c r="AW1196" s="43"/>
      <c r="AX1196" s="43"/>
      <c r="AY1196" s="43"/>
      <c r="AZ1196" s="43"/>
      <c r="BA1196" s="186"/>
      <c r="BB1196" s="43"/>
      <c r="BC1196" s="186"/>
      <c r="BD1196" s="208"/>
      <c r="BE1196" s="43"/>
      <c r="BF1196" s="43"/>
      <c r="BG1196" s="43"/>
      <c r="BH1196" s="43"/>
      <c r="BI1196" s="43"/>
      <c r="BJ1196" s="43"/>
      <c r="BK1196" s="43"/>
      <c r="BL1196" s="43"/>
      <c r="BM1196" s="43"/>
      <c r="BN1196" s="43"/>
      <c r="BO1196" s="43"/>
      <c r="BP1196" s="43"/>
      <c r="BQ1196" s="43"/>
      <c r="BR1196" s="43"/>
      <c r="BS1196" s="43"/>
      <c r="BT1196" s="43"/>
      <c r="BU1196" s="43"/>
      <c r="BV1196" s="43"/>
      <c r="BW1196" s="43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3"/>
      <c r="CK1196" s="43"/>
      <c r="CL1196" s="43"/>
      <c r="CM1196" s="43"/>
      <c r="CN1196" s="43"/>
      <c r="CO1196" s="43"/>
      <c r="CP1196" s="43"/>
      <c r="CQ1196" s="43"/>
      <c r="CR1196" s="43"/>
      <c r="CS1196" s="43"/>
      <c r="CT1196" s="43"/>
      <c r="CU1196" s="43"/>
      <c r="CV1196" s="43"/>
      <c r="CW1196" s="43"/>
      <c r="CX1196" s="43"/>
      <c r="CY1196" s="43"/>
      <c r="CZ1196" s="43"/>
      <c r="DA1196" s="43"/>
      <c r="DB1196" s="43"/>
      <c r="DC1196" s="43"/>
      <c r="DD1196" s="43"/>
      <c r="DE1196" s="43"/>
      <c r="DF1196" s="43"/>
      <c r="DG1196" s="43"/>
      <c r="DH1196" s="43"/>
      <c r="DI1196" s="43"/>
      <c r="DJ1196" s="43"/>
      <c r="DK1196" s="43"/>
      <c r="DL1196" s="43"/>
      <c r="DM1196" s="43"/>
      <c r="DN1196" s="43"/>
      <c r="DO1196" s="43"/>
      <c r="DP1196" s="43"/>
    </row>
    <row r="1197" spans="1:120" s="159" customFormat="1" ht="15" customHeight="1">
      <c r="A1197" s="43"/>
      <c r="B1197" s="43"/>
      <c r="C1197" s="43"/>
      <c r="D1197" s="43"/>
      <c r="E1197" s="43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43"/>
      <c r="AF1197" s="43"/>
      <c r="AG1197" s="43"/>
      <c r="AH1197" s="43"/>
      <c r="AI1197" s="43"/>
      <c r="AJ1197" s="43"/>
      <c r="AK1197" s="43"/>
      <c r="AL1197" s="43"/>
      <c r="AM1197" s="43"/>
      <c r="AN1197" s="43"/>
      <c r="AO1197" s="43"/>
      <c r="AP1197" s="43"/>
      <c r="AQ1197" s="43"/>
      <c r="AR1197" s="43"/>
      <c r="AS1197" s="43"/>
      <c r="AT1197" s="43"/>
      <c r="AU1197" s="43"/>
      <c r="AV1197" s="43"/>
      <c r="AW1197" s="43"/>
      <c r="AX1197" s="43"/>
      <c r="AY1197" s="43"/>
      <c r="AZ1197" s="43"/>
      <c r="BA1197" s="186"/>
      <c r="BB1197" s="43"/>
      <c r="BC1197" s="186"/>
      <c r="BD1197" s="208"/>
      <c r="BE1197" s="43"/>
      <c r="BF1197" s="43"/>
      <c r="BG1197" s="43"/>
      <c r="BH1197" s="43"/>
      <c r="BI1197" s="43"/>
      <c r="BJ1197" s="43"/>
      <c r="BK1197" s="43"/>
      <c r="BL1197" s="43"/>
      <c r="BM1197" s="43"/>
      <c r="BN1197" s="43"/>
      <c r="BO1197" s="43"/>
      <c r="BP1197" s="43"/>
      <c r="BQ1197" s="43"/>
      <c r="BR1197" s="43"/>
      <c r="BS1197" s="43"/>
      <c r="BT1197" s="43"/>
      <c r="BU1197" s="43"/>
      <c r="BV1197" s="43"/>
      <c r="BW1197" s="43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3"/>
      <c r="CK1197" s="43"/>
      <c r="CL1197" s="43"/>
      <c r="CM1197" s="43"/>
      <c r="CN1197" s="43"/>
      <c r="CO1197" s="43"/>
      <c r="CP1197" s="43"/>
      <c r="CQ1197" s="43"/>
      <c r="CR1197" s="43"/>
      <c r="CS1197" s="43"/>
      <c r="CT1197" s="43"/>
      <c r="CU1197" s="43"/>
      <c r="CV1197" s="43"/>
      <c r="CW1197" s="43"/>
      <c r="CX1197" s="43"/>
      <c r="CY1197" s="43"/>
      <c r="CZ1197" s="43"/>
      <c r="DA1197" s="43"/>
      <c r="DB1197" s="43"/>
      <c r="DC1197" s="43"/>
      <c r="DD1197" s="43"/>
      <c r="DE1197" s="43"/>
      <c r="DF1197" s="43"/>
      <c r="DG1197" s="43"/>
      <c r="DH1197" s="43"/>
      <c r="DI1197" s="43"/>
      <c r="DJ1197" s="43"/>
      <c r="DK1197" s="43"/>
      <c r="DL1197" s="43"/>
      <c r="DM1197" s="43"/>
      <c r="DN1197" s="43"/>
      <c r="DO1197" s="43"/>
      <c r="DP1197" s="43"/>
    </row>
    <row r="1198" spans="1:120" s="159" customFormat="1" ht="15" customHeight="1">
      <c r="A1198" s="43"/>
      <c r="B1198" s="43"/>
      <c r="C1198" s="43"/>
      <c r="D1198" s="43"/>
      <c r="E1198" s="43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  <c r="AB1198" s="43"/>
      <c r="AC1198" s="43"/>
      <c r="AD1198" s="43"/>
      <c r="AE1198" s="43"/>
      <c r="AF1198" s="43"/>
      <c r="AG1198" s="43"/>
      <c r="AH1198" s="43"/>
      <c r="AI1198" s="43"/>
      <c r="AJ1198" s="43"/>
      <c r="AK1198" s="43"/>
      <c r="AL1198" s="43"/>
      <c r="AM1198" s="43"/>
      <c r="AN1198" s="43"/>
      <c r="AO1198" s="43"/>
      <c r="AP1198" s="43"/>
      <c r="AQ1198" s="43"/>
      <c r="AR1198" s="43"/>
      <c r="AS1198" s="43"/>
      <c r="AT1198" s="43"/>
      <c r="AU1198" s="43"/>
      <c r="AV1198" s="43"/>
      <c r="AW1198" s="43"/>
      <c r="AX1198" s="43"/>
      <c r="AY1198" s="43"/>
      <c r="AZ1198" s="43"/>
      <c r="BA1198" s="186"/>
      <c r="BB1198" s="43"/>
      <c r="BC1198" s="186"/>
      <c r="BD1198" s="208"/>
      <c r="BE1198" s="43"/>
      <c r="BF1198" s="43"/>
      <c r="BG1198" s="43"/>
      <c r="BH1198" s="43"/>
      <c r="BI1198" s="43"/>
      <c r="BJ1198" s="43"/>
      <c r="BK1198" s="43"/>
      <c r="BL1198" s="43"/>
      <c r="BM1198" s="43"/>
      <c r="BN1198" s="43"/>
      <c r="BO1198" s="43"/>
      <c r="BP1198" s="43"/>
      <c r="BQ1198" s="43"/>
      <c r="BR1198" s="43"/>
      <c r="BS1198" s="43"/>
      <c r="BT1198" s="43"/>
      <c r="BU1198" s="43"/>
      <c r="BV1198" s="43"/>
      <c r="BW1198" s="43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3"/>
      <c r="CK1198" s="43"/>
      <c r="CL1198" s="43"/>
      <c r="CM1198" s="43"/>
      <c r="CN1198" s="43"/>
      <c r="CO1198" s="43"/>
      <c r="CP1198" s="43"/>
      <c r="CQ1198" s="43"/>
      <c r="CR1198" s="43"/>
      <c r="CS1198" s="43"/>
      <c r="CT1198" s="43"/>
      <c r="CU1198" s="43"/>
      <c r="CV1198" s="43"/>
      <c r="CW1198" s="43"/>
      <c r="CX1198" s="43"/>
      <c r="CY1198" s="43"/>
      <c r="CZ1198" s="43"/>
      <c r="DA1198" s="43"/>
      <c r="DB1198" s="43"/>
      <c r="DC1198" s="43"/>
      <c r="DD1198" s="43"/>
      <c r="DE1198" s="43"/>
      <c r="DF1198" s="43"/>
      <c r="DG1198" s="43"/>
      <c r="DH1198" s="43"/>
      <c r="DI1198" s="43"/>
      <c r="DJ1198" s="43"/>
      <c r="DK1198" s="43"/>
      <c r="DL1198" s="43"/>
      <c r="DM1198" s="43"/>
      <c r="DN1198" s="43"/>
      <c r="DO1198" s="43"/>
      <c r="DP1198" s="43"/>
    </row>
    <row r="1199" spans="1:120" s="159" customFormat="1" ht="15" customHeight="1">
      <c r="A1199" s="43"/>
      <c r="B1199" s="43"/>
      <c r="C1199" s="43"/>
      <c r="D1199" s="43"/>
      <c r="E1199" s="43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43"/>
      <c r="AF1199" s="43"/>
      <c r="AG1199" s="43"/>
      <c r="AH1199" s="43"/>
      <c r="AI1199" s="43"/>
      <c r="AJ1199" s="43"/>
      <c r="AK1199" s="43"/>
      <c r="AL1199" s="43"/>
      <c r="AM1199" s="43"/>
      <c r="AN1199" s="43"/>
      <c r="AO1199" s="43"/>
      <c r="AP1199" s="43"/>
      <c r="AQ1199" s="43"/>
      <c r="AR1199" s="43"/>
      <c r="AS1199" s="43"/>
      <c r="AT1199" s="43"/>
      <c r="AU1199" s="43"/>
      <c r="AV1199" s="43"/>
      <c r="AW1199" s="43"/>
      <c r="AX1199" s="43"/>
      <c r="AY1199" s="43"/>
      <c r="AZ1199" s="43"/>
      <c r="BA1199" s="186"/>
      <c r="BB1199" s="43"/>
      <c r="BC1199" s="186"/>
      <c r="BD1199" s="208"/>
      <c r="BE1199" s="43"/>
      <c r="BF1199" s="43"/>
      <c r="BG1199" s="43"/>
      <c r="BH1199" s="43"/>
      <c r="BI1199" s="43"/>
      <c r="BJ1199" s="43"/>
      <c r="BK1199" s="43"/>
      <c r="BL1199" s="43"/>
      <c r="BM1199" s="43"/>
      <c r="BN1199" s="43"/>
      <c r="BO1199" s="43"/>
      <c r="BP1199" s="43"/>
      <c r="BQ1199" s="43"/>
      <c r="BR1199" s="43"/>
      <c r="BS1199" s="43"/>
      <c r="BT1199" s="43"/>
      <c r="BU1199" s="43"/>
      <c r="BV1199" s="43"/>
      <c r="BW1199" s="43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3"/>
      <c r="CK1199" s="43"/>
      <c r="CL1199" s="43"/>
      <c r="CM1199" s="43"/>
      <c r="CN1199" s="43"/>
      <c r="CO1199" s="43"/>
      <c r="CP1199" s="43"/>
      <c r="CQ1199" s="43"/>
      <c r="CR1199" s="43"/>
      <c r="CS1199" s="43"/>
      <c r="CT1199" s="43"/>
      <c r="CU1199" s="43"/>
      <c r="CV1199" s="43"/>
      <c r="CW1199" s="43"/>
      <c r="CX1199" s="43"/>
      <c r="CY1199" s="43"/>
      <c r="CZ1199" s="43"/>
      <c r="DA1199" s="43"/>
      <c r="DB1199" s="43"/>
      <c r="DC1199" s="43"/>
      <c r="DD1199" s="43"/>
      <c r="DE1199" s="43"/>
      <c r="DF1199" s="43"/>
      <c r="DG1199" s="43"/>
      <c r="DH1199" s="43"/>
      <c r="DI1199" s="43"/>
      <c r="DJ1199" s="43"/>
      <c r="DK1199" s="43"/>
      <c r="DL1199" s="43"/>
      <c r="DM1199" s="43"/>
      <c r="DN1199" s="43"/>
      <c r="DO1199" s="43"/>
      <c r="DP1199" s="43"/>
    </row>
    <row r="1200" spans="1:120" s="159" customFormat="1" ht="15" customHeight="1">
      <c r="A1200" s="43"/>
      <c r="B1200" s="43"/>
      <c r="C1200" s="43"/>
      <c r="D1200" s="43"/>
      <c r="E1200" s="43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43"/>
      <c r="Q1200" s="43"/>
      <c r="R1200" s="43"/>
      <c r="S1200" s="43"/>
      <c r="T1200" s="43"/>
      <c r="U1200" s="43"/>
      <c r="V1200" s="43"/>
      <c r="W1200" s="43"/>
      <c r="X1200" s="43"/>
      <c r="Y1200" s="43"/>
      <c r="Z1200" s="43"/>
      <c r="AA1200" s="43"/>
      <c r="AB1200" s="43"/>
      <c r="AC1200" s="43"/>
      <c r="AD1200" s="43"/>
      <c r="AE1200" s="43"/>
      <c r="AF1200" s="43"/>
      <c r="AG1200" s="43"/>
      <c r="AH1200" s="43"/>
      <c r="AI1200" s="43"/>
      <c r="AJ1200" s="43"/>
      <c r="AK1200" s="43"/>
      <c r="AL1200" s="43"/>
      <c r="AM1200" s="43"/>
      <c r="AN1200" s="43"/>
      <c r="AO1200" s="43"/>
      <c r="AP1200" s="43"/>
      <c r="AQ1200" s="43"/>
      <c r="AR1200" s="43"/>
      <c r="AS1200" s="43"/>
      <c r="AT1200" s="43"/>
      <c r="AU1200" s="43"/>
      <c r="AV1200" s="43"/>
      <c r="AW1200" s="43"/>
      <c r="AX1200" s="43"/>
      <c r="AY1200" s="43"/>
      <c r="AZ1200" s="43"/>
      <c r="BA1200" s="186"/>
      <c r="BB1200" s="43"/>
      <c r="BC1200" s="186"/>
      <c r="BD1200" s="208"/>
      <c r="BE1200" s="43"/>
      <c r="BF1200" s="43"/>
      <c r="BG1200" s="43"/>
      <c r="BH1200" s="43"/>
      <c r="BI1200" s="43"/>
      <c r="BJ1200" s="43"/>
      <c r="BK1200" s="43"/>
      <c r="BL1200" s="43"/>
      <c r="BM1200" s="43"/>
      <c r="BN1200" s="43"/>
      <c r="BO1200" s="43"/>
      <c r="BP1200" s="43"/>
      <c r="BQ1200" s="43"/>
      <c r="BR1200" s="43"/>
      <c r="BS1200" s="43"/>
      <c r="BT1200" s="43"/>
      <c r="BU1200" s="43"/>
      <c r="BV1200" s="43"/>
      <c r="BW1200" s="43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3"/>
      <c r="CK1200" s="43"/>
      <c r="CL1200" s="43"/>
      <c r="CM1200" s="43"/>
      <c r="CN1200" s="43"/>
      <c r="CO1200" s="43"/>
      <c r="CP1200" s="43"/>
      <c r="CQ1200" s="43"/>
      <c r="CR1200" s="43"/>
      <c r="CS1200" s="43"/>
      <c r="CT1200" s="43"/>
      <c r="CU1200" s="43"/>
      <c r="CV1200" s="43"/>
      <c r="CW1200" s="43"/>
      <c r="CX1200" s="43"/>
      <c r="CY1200" s="43"/>
      <c r="CZ1200" s="43"/>
      <c r="DA1200" s="43"/>
      <c r="DB1200" s="43"/>
      <c r="DC1200" s="43"/>
      <c r="DD1200" s="43"/>
      <c r="DE1200" s="43"/>
      <c r="DF1200" s="43"/>
      <c r="DG1200" s="43"/>
      <c r="DH1200" s="43"/>
      <c r="DI1200" s="43"/>
      <c r="DJ1200" s="43"/>
      <c r="DK1200" s="43"/>
      <c r="DL1200" s="43"/>
      <c r="DM1200" s="43"/>
      <c r="DN1200" s="43"/>
      <c r="DO1200" s="43"/>
      <c r="DP1200" s="43"/>
    </row>
    <row r="1201" spans="1:120" s="159" customFormat="1" ht="15" customHeight="1">
      <c r="A1201" s="43"/>
      <c r="B1201" s="43"/>
      <c r="C1201" s="43"/>
      <c r="D1201" s="43"/>
      <c r="E1201" s="43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43"/>
      <c r="AF1201" s="43"/>
      <c r="AG1201" s="43"/>
      <c r="AH1201" s="43"/>
      <c r="AI1201" s="43"/>
      <c r="AJ1201" s="43"/>
      <c r="AK1201" s="43"/>
      <c r="AL1201" s="43"/>
      <c r="AM1201" s="43"/>
      <c r="AN1201" s="43"/>
      <c r="AO1201" s="43"/>
      <c r="AP1201" s="43"/>
      <c r="AQ1201" s="43"/>
      <c r="AR1201" s="43"/>
      <c r="AS1201" s="43"/>
      <c r="AT1201" s="43"/>
      <c r="AU1201" s="43"/>
      <c r="AV1201" s="43"/>
      <c r="AW1201" s="43"/>
      <c r="AX1201" s="43"/>
      <c r="AY1201" s="43"/>
      <c r="AZ1201" s="43"/>
      <c r="BA1201" s="186"/>
      <c r="BB1201" s="43"/>
      <c r="BC1201" s="186"/>
      <c r="BD1201" s="208"/>
      <c r="BE1201" s="43"/>
      <c r="BF1201" s="43"/>
      <c r="BG1201" s="43"/>
      <c r="BH1201" s="43"/>
      <c r="BI1201" s="43"/>
      <c r="BJ1201" s="43"/>
      <c r="BK1201" s="43"/>
      <c r="BL1201" s="43"/>
      <c r="BM1201" s="43"/>
      <c r="BN1201" s="43"/>
      <c r="BO1201" s="43"/>
      <c r="BP1201" s="43"/>
      <c r="BQ1201" s="43"/>
      <c r="BR1201" s="43"/>
      <c r="BS1201" s="43"/>
      <c r="BT1201" s="43"/>
      <c r="BU1201" s="43"/>
      <c r="BV1201" s="43"/>
      <c r="BW1201" s="43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3"/>
      <c r="CK1201" s="43"/>
      <c r="CL1201" s="43"/>
      <c r="CM1201" s="43"/>
      <c r="CN1201" s="43"/>
      <c r="CO1201" s="43"/>
      <c r="CP1201" s="43"/>
      <c r="CQ1201" s="43"/>
      <c r="CR1201" s="43"/>
      <c r="CS1201" s="43"/>
      <c r="CT1201" s="43"/>
      <c r="CU1201" s="43"/>
      <c r="CV1201" s="43"/>
      <c r="CW1201" s="43"/>
      <c r="CX1201" s="43"/>
      <c r="CY1201" s="43"/>
      <c r="CZ1201" s="43"/>
      <c r="DA1201" s="43"/>
      <c r="DB1201" s="43"/>
      <c r="DC1201" s="43"/>
      <c r="DD1201" s="43"/>
      <c r="DE1201" s="43"/>
      <c r="DF1201" s="43"/>
      <c r="DG1201" s="43"/>
      <c r="DH1201" s="43"/>
      <c r="DI1201" s="43"/>
      <c r="DJ1201" s="43"/>
      <c r="DK1201" s="43"/>
      <c r="DL1201" s="43"/>
      <c r="DM1201" s="43"/>
      <c r="DN1201" s="43"/>
      <c r="DO1201" s="43"/>
      <c r="DP1201" s="43"/>
    </row>
    <row r="1202" spans="1:120" s="159" customFormat="1" ht="15" customHeight="1">
      <c r="A1202" s="43"/>
      <c r="B1202" s="43"/>
      <c r="C1202" s="43"/>
      <c r="D1202" s="43"/>
      <c r="E1202" s="43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43"/>
      <c r="AA1202" s="43"/>
      <c r="AB1202" s="43"/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3"/>
      <c r="AM1202" s="43"/>
      <c r="AN1202" s="43"/>
      <c r="AO1202" s="43"/>
      <c r="AP1202" s="43"/>
      <c r="AQ1202" s="43"/>
      <c r="AR1202" s="43"/>
      <c r="AS1202" s="43"/>
      <c r="AT1202" s="43"/>
      <c r="AU1202" s="43"/>
      <c r="AV1202" s="43"/>
      <c r="AW1202" s="43"/>
      <c r="AX1202" s="43"/>
      <c r="AY1202" s="43"/>
      <c r="AZ1202" s="43"/>
      <c r="BA1202" s="186"/>
      <c r="BB1202" s="43"/>
      <c r="BC1202" s="186"/>
      <c r="BD1202" s="208"/>
      <c r="BE1202" s="43"/>
      <c r="BF1202" s="43"/>
      <c r="BG1202" s="43"/>
      <c r="BH1202" s="43"/>
      <c r="BI1202" s="43"/>
      <c r="BJ1202" s="43"/>
      <c r="BK1202" s="43"/>
      <c r="BL1202" s="43"/>
      <c r="BM1202" s="43"/>
      <c r="BN1202" s="43"/>
      <c r="BO1202" s="43"/>
      <c r="BP1202" s="43"/>
      <c r="BQ1202" s="43"/>
      <c r="BR1202" s="43"/>
      <c r="BS1202" s="43"/>
      <c r="BT1202" s="43"/>
      <c r="BU1202" s="43"/>
      <c r="BV1202" s="43"/>
      <c r="BW1202" s="43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3"/>
      <c r="CK1202" s="43"/>
      <c r="CL1202" s="43"/>
      <c r="CM1202" s="43"/>
      <c r="CN1202" s="43"/>
      <c r="CO1202" s="43"/>
      <c r="CP1202" s="43"/>
      <c r="CQ1202" s="43"/>
      <c r="CR1202" s="43"/>
      <c r="CS1202" s="43"/>
      <c r="CT1202" s="43"/>
      <c r="CU1202" s="43"/>
      <c r="CV1202" s="43"/>
      <c r="CW1202" s="43"/>
      <c r="CX1202" s="43"/>
      <c r="CY1202" s="43"/>
      <c r="CZ1202" s="43"/>
      <c r="DA1202" s="43"/>
      <c r="DB1202" s="43"/>
      <c r="DC1202" s="43"/>
      <c r="DD1202" s="43"/>
      <c r="DE1202" s="43"/>
      <c r="DF1202" s="43"/>
      <c r="DG1202" s="43"/>
      <c r="DH1202" s="43"/>
      <c r="DI1202" s="43"/>
      <c r="DJ1202" s="43"/>
      <c r="DK1202" s="43"/>
      <c r="DL1202" s="43"/>
      <c r="DM1202" s="43"/>
      <c r="DN1202" s="43"/>
      <c r="DO1202" s="43"/>
      <c r="DP1202" s="43"/>
    </row>
    <row r="1203" spans="1:120" s="159" customFormat="1" ht="15" customHeight="1">
      <c r="A1203" s="43"/>
      <c r="B1203" s="43"/>
      <c r="C1203" s="43"/>
      <c r="D1203" s="43"/>
      <c r="E1203" s="43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43"/>
      <c r="AA1203" s="43"/>
      <c r="AB1203" s="43"/>
      <c r="AC1203" s="43"/>
      <c r="AD1203" s="43"/>
      <c r="AE1203" s="43"/>
      <c r="AF1203" s="43"/>
      <c r="AG1203" s="43"/>
      <c r="AH1203" s="43"/>
      <c r="AI1203" s="43"/>
      <c r="AJ1203" s="43"/>
      <c r="AK1203" s="43"/>
      <c r="AL1203" s="43"/>
      <c r="AM1203" s="43"/>
      <c r="AN1203" s="43"/>
      <c r="AO1203" s="43"/>
      <c r="AP1203" s="43"/>
      <c r="AQ1203" s="43"/>
      <c r="AR1203" s="43"/>
      <c r="AS1203" s="43"/>
      <c r="AT1203" s="43"/>
      <c r="AU1203" s="43"/>
      <c r="AV1203" s="43"/>
      <c r="AW1203" s="43"/>
      <c r="AX1203" s="43"/>
      <c r="AY1203" s="43"/>
      <c r="AZ1203" s="43"/>
      <c r="BA1203" s="186"/>
      <c r="BB1203" s="43"/>
      <c r="BC1203" s="186"/>
      <c r="BD1203" s="208"/>
      <c r="BE1203" s="43"/>
      <c r="BF1203" s="43"/>
      <c r="BG1203" s="43"/>
      <c r="BH1203" s="43"/>
      <c r="BI1203" s="43"/>
      <c r="BJ1203" s="43"/>
      <c r="BK1203" s="43"/>
      <c r="BL1203" s="43"/>
      <c r="BM1203" s="43"/>
      <c r="BN1203" s="43"/>
      <c r="BO1203" s="43"/>
      <c r="BP1203" s="43"/>
      <c r="BQ1203" s="43"/>
      <c r="BR1203" s="43"/>
      <c r="BS1203" s="43"/>
      <c r="BT1203" s="43"/>
      <c r="BU1203" s="43"/>
      <c r="BV1203" s="43"/>
      <c r="BW1203" s="43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3"/>
      <c r="CK1203" s="43"/>
      <c r="CL1203" s="43"/>
      <c r="CM1203" s="43"/>
      <c r="CN1203" s="43"/>
      <c r="CO1203" s="43"/>
      <c r="CP1203" s="43"/>
      <c r="CQ1203" s="43"/>
      <c r="CR1203" s="43"/>
      <c r="CS1203" s="43"/>
      <c r="CT1203" s="43"/>
      <c r="CU1203" s="43"/>
      <c r="CV1203" s="43"/>
      <c r="CW1203" s="43"/>
      <c r="CX1203" s="43"/>
      <c r="CY1203" s="43"/>
      <c r="CZ1203" s="43"/>
      <c r="DA1203" s="43"/>
      <c r="DB1203" s="43"/>
      <c r="DC1203" s="43"/>
      <c r="DD1203" s="43"/>
      <c r="DE1203" s="43"/>
      <c r="DF1203" s="43"/>
      <c r="DG1203" s="43"/>
      <c r="DH1203" s="43"/>
      <c r="DI1203" s="43"/>
      <c r="DJ1203" s="43"/>
      <c r="DK1203" s="43"/>
      <c r="DL1203" s="43"/>
      <c r="DM1203" s="43"/>
      <c r="DN1203" s="43"/>
      <c r="DO1203" s="43"/>
      <c r="DP1203" s="43"/>
    </row>
    <row r="1204" spans="1:120" s="159" customFormat="1" ht="15" customHeight="1">
      <c r="A1204" s="43"/>
      <c r="B1204" s="43"/>
      <c r="C1204" s="43"/>
      <c r="D1204" s="43"/>
      <c r="E1204" s="43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  <c r="AB1204" s="43"/>
      <c r="AC1204" s="43"/>
      <c r="AD1204" s="43"/>
      <c r="AE1204" s="43"/>
      <c r="AF1204" s="43"/>
      <c r="AG1204" s="43"/>
      <c r="AH1204" s="43"/>
      <c r="AI1204" s="43"/>
      <c r="AJ1204" s="43"/>
      <c r="AK1204" s="43"/>
      <c r="AL1204" s="43"/>
      <c r="AM1204" s="43"/>
      <c r="AN1204" s="43"/>
      <c r="AO1204" s="43"/>
      <c r="AP1204" s="43"/>
      <c r="AQ1204" s="43"/>
      <c r="AR1204" s="43"/>
      <c r="AS1204" s="43"/>
      <c r="AT1204" s="43"/>
      <c r="AU1204" s="43"/>
      <c r="AV1204" s="43"/>
      <c r="AW1204" s="43"/>
      <c r="AX1204" s="43"/>
      <c r="AY1204" s="43"/>
      <c r="AZ1204" s="43"/>
      <c r="BA1204" s="186"/>
      <c r="BB1204" s="43"/>
      <c r="BC1204" s="186"/>
      <c r="BD1204" s="208"/>
      <c r="BE1204" s="43"/>
      <c r="BF1204" s="43"/>
      <c r="BG1204" s="43"/>
      <c r="BH1204" s="43"/>
      <c r="BI1204" s="43"/>
      <c r="BJ1204" s="43"/>
      <c r="BK1204" s="43"/>
      <c r="BL1204" s="43"/>
      <c r="BM1204" s="43"/>
      <c r="BN1204" s="43"/>
      <c r="BO1204" s="43"/>
      <c r="BP1204" s="43"/>
      <c r="BQ1204" s="43"/>
      <c r="BR1204" s="43"/>
      <c r="BS1204" s="43"/>
      <c r="BT1204" s="43"/>
      <c r="BU1204" s="43"/>
      <c r="BV1204" s="43"/>
      <c r="BW1204" s="43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3"/>
      <c r="CK1204" s="43"/>
      <c r="CL1204" s="43"/>
      <c r="CM1204" s="43"/>
      <c r="CN1204" s="43"/>
      <c r="CO1204" s="43"/>
      <c r="CP1204" s="43"/>
      <c r="CQ1204" s="43"/>
      <c r="CR1204" s="43"/>
      <c r="CS1204" s="43"/>
      <c r="CT1204" s="43"/>
      <c r="CU1204" s="43"/>
      <c r="CV1204" s="43"/>
      <c r="CW1204" s="43"/>
      <c r="CX1204" s="43"/>
      <c r="CY1204" s="43"/>
      <c r="CZ1204" s="43"/>
      <c r="DA1204" s="43"/>
      <c r="DB1204" s="43"/>
      <c r="DC1204" s="43"/>
      <c r="DD1204" s="43"/>
      <c r="DE1204" s="43"/>
      <c r="DF1204" s="43"/>
      <c r="DG1204" s="43"/>
      <c r="DH1204" s="43"/>
      <c r="DI1204" s="43"/>
      <c r="DJ1204" s="43"/>
      <c r="DK1204" s="43"/>
      <c r="DL1204" s="43"/>
      <c r="DM1204" s="43"/>
      <c r="DN1204" s="43"/>
      <c r="DO1204" s="43"/>
      <c r="DP1204" s="43"/>
    </row>
    <row r="1205" spans="1:120" s="159" customFormat="1" ht="15" customHeight="1">
      <c r="A1205" s="43"/>
      <c r="B1205" s="43"/>
      <c r="C1205" s="43"/>
      <c r="D1205" s="43"/>
      <c r="E1205" s="43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43"/>
      <c r="AF1205" s="43"/>
      <c r="AG1205" s="43"/>
      <c r="AH1205" s="43"/>
      <c r="AI1205" s="43"/>
      <c r="AJ1205" s="43"/>
      <c r="AK1205" s="43"/>
      <c r="AL1205" s="43"/>
      <c r="AM1205" s="43"/>
      <c r="AN1205" s="43"/>
      <c r="AO1205" s="43"/>
      <c r="AP1205" s="43"/>
      <c r="AQ1205" s="43"/>
      <c r="AR1205" s="43"/>
      <c r="AS1205" s="43"/>
      <c r="AT1205" s="43"/>
      <c r="AU1205" s="43"/>
      <c r="AV1205" s="43"/>
      <c r="AW1205" s="43"/>
      <c r="AX1205" s="43"/>
      <c r="AY1205" s="43"/>
      <c r="AZ1205" s="43"/>
      <c r="BA1205" s="186"/>
      <c r="BB1205" s="43"/>
      <c r="BC1205" s="186"/>
      <c r="BD1205" s="208"/>
      <c r="BE1205" s="43"/>
      <c r="BF1205" s="43"/>
      <c r="BG1205" s="43"/>
      <c r="BH1205" s="43"/>
      <c r="BI1205" s="43"/>
      <c r="BJ1205" s="43"/>
      <c r="BK1205" s="43"/>
      <c r="BL1205" s="43"/>
      <c r="BM1205" s="43"/>
      <c r="BN1205" s="43"/>
      <c r="BO1205" s="43"/>
      <c r="BP1205" s="43"/>
      <c r="BQ1205" s="43"/>
      <c r="BR1205" s="43"/>
      <c r="BS1205" s="43"/>
      <c r="BT1205" s="43"/>
      <c r="BU1205" s="43"/>
      <c r="BV1205" s="43"/>
      <c r="BW1205" s="43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3"/>
      <c r="CK1205" s="43"/>
      <c r="CL1205" s="43"/>
      <c r="CM1205" s="43"/>
      <c r="CN1205" s="43"/>
      <c r="CO1205" s="43"/>
      <c r="CP1205" s="43"/>
      <c r="CQ1205" s="43"/>
      <c r="CR1205" s="43"/>
      <c r="CS1205" s="43"/>
      <c r="CT1205" s="43"/>
      <c r="CU1205" s="43"/>
      <c r="CV1205" s="43"/>
      <c r="CW1205" s="43"/>
      <c r="CX1205" s="43"/>
      <c r="CY1205" s="43"/>
      <c r="CZ1205" s="43"/>
      <c r="DA1205" s="43"/>
      <c r="DB1205" s="43"/>
      <c r="DC1205" s="43"/>
      <c r="DD1205" s="43"/>
      <c r="DE1205" s="43"/>
      <c r="DF1205" s="43"/>
      <c r="DG1205" s="43"/>
      <c r="DH1205" s="43"/>
      <c r="DI1205" s="43"/>
      <c r="DJ1205" s="43"/>
      <c r="DK1205" s="43"/>
      <c r="DL1205" s="43"/>
      <c r="DM1205" s="43"/>
      <c r="DN1205" s="43"/>
      <c r="DO1205" s="43"/>
      <c r="DP1205" s="43"/>
    </row>
    <row r="1206" spans="1:120" s="159" customFormat="1" ht="15" customHeight="1">
      <c r="A1206" s="43"/>
      <c r="B1206" s="43"/>
      <c r="C1206" s="43"/>
      <c r="D1206" s="43"/>
      <c r="E1206" s="43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43"/>
      <c r="Q1206" s="43"/>
      <c r="R1206" s="43"/>
      <c r="S1206" s="43"/>
      <c r="T1206" s="43"/>
      <c r="U1206" s="43"/>
      <c r="V1206" s="43"/>
      <c r="W1206" s="43"/>
      <c r="X1206" s="43"/>
      <c r="Y1206" s="43"/>
      <c r="Z1206" s="43"/>
      <c r="AA1206" s="43"/>
      <c r="AB1206" s="43"/>
      <c r="AC1206" s="43"/>
      <c r="AD1206" s="43"/>
      <c r="AE1206" s="43"/>
      <c r="AF1206" s="43"/>
      <c r="AG1206" s="43"/>
      <c r="AH1206" s="43"/>
      <c r="AI1206" s="43"/>
      <c r="AJ1206" s="43"/>
      <c r="AK1206" s="43"/>
      <c r="AL1206" s="43"/>
      <c r="AM1206" s="43"/>
      <c r="AN1206" s="43"/>
      <c r="AO1206" s="43"/>
      <c r="AP1206" s="43"/>
      <c r="AQ1206" s="43"/>
      <c r="AR1206" s="43"/>
      <c r="AS1206" s="43"/>
      <c r="AT1206" s="43"/>
      <c r="AU1206" s="43"/>
      <c r="AV1206" s="43"/>
      <c r="AW1206" s="43"/>
      <c r="AX1206" s="43"/>
      <c r="AY1206" s="43"/>
      <c r="AZ1206" s="43"/>
      <c r="BA1206" s="186"/>
      <c r="BB1206" s="43"/>
      <c r="BC1206" s="186"/>
      <c r="BD1206" s="208"/>
      <c r="BE1206" s="43"/>
      <c r="BF1206" s="43"/>
      <c r="BG1206" s="43"/>
      <c r="BH1206" s="43"/>
      <c r="BI1206" s="43"/>
      <c r="BJ1206" s="43"/>
      <c r="BK1206" s="43"/>
      <c r="BL1206" s="43"/>
      <c r="BM1206" s="43"/>
      <c r="BN1206" s="43"/>
      <c r="BO1206" s="43"/>
      <c r="BP1206" s="43"/>
      <c r="BQ1206" s="43"/>
      <c r="BR1206" s="43"/>
      <c r="BS1206" s="43"/>
      <c r="BT1206" s="43"/>
      <c r="BU1206" s="43"/>
      <c r="BV1206" s="43"/>
      <c r="BW1206" s="43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3"/>
      <c r="CK1206" s="43"/>
      <c r="CL1206" s="43"/>
      <c r="CM1206" s="43"/>
      <c r="CN1206" s="43"/>
      <c r="CO1206" s="43"/>
      <c r="CP1206" s="43"/>
      <c r="CQ1206" s="43"/>
      <c r="CR1206" s="43"/>
      <c r="CS1206" s="43"/>
      <c r="CT1206" s="43"/>
      <c r="CU1206" s="43"/>
      <c r="CV1206" s="43"/>
      <c r="CW1206" s="43"/>
      <c r="CX1206" s="43"/>
      <c r="CY1206" s="43"/>
      <c r="CZ1206" s="43"/>
      <c r="DA1206" s="43"/>
      <c r="DB1206" s="43"/>
      <c r="DC1206" s="43"/>
      <c r="DD1206" s="43"/>
      <c r="DE1206" s="43"/>
      <c r="DF1206" s="43"/>
      <c r="DG1206" s="43"/>
      <c r="DH1206" s="43"/>
      <c r="DI1206" s="43"/>
      <c r="DJ1206" s="43"/>
      <c r="DK1206" s="43"/>
      <c r="DL1206" s="43"/>
      <c r="DM1206" s="43"/>
      <c r="DN1206" s="43"/>
      <c r="DO1206" s="43"/>
      <c r="DP1206" s="43"/>
    </row>
    <row r="1207" spans="1:120" s="159" customFormat="1" ht="15" customHeight="1">
      <c r="A1207" s="43"/>
      <c r="B1207" s="43"/>
      <c r="C1207" s="43"/>
      <c r="D1207" s="43"/>
      <c r="E1207" s="43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43"/>
      <c r="Q1207" s="43"/>
      <c r="R1207" s="43"/>
      <c r="S1207" s="43"/>
      <c r="T1207" s="43"/>
      <c r="U1207" s="43"/>
      <c r="V1207" s="43"/>
      <c r="W1207" s="43"/>
      <c r="X1207" s="43"/>
      <c r="Y1207" s="43"/>
      <c r="Z1207" s="43"/>
      <c r="AA1207" s="43"/>
      <c r="AB1207" s="43"/>
      <c r="AC1207" s="43"/>
      <c r="AD1207" s="43"/>
      <c r="AE1207" s="43"/>
      <c r="AF1207" s="43"/>
      <c r="AG1207" s="43"/>
      <c r="AH1207" s="43"/>
      <c r="AI1207" s="43"/>
      <c r="AJ1207" s="43"/>
      <c r="AK1207" s="43"/>
      <c r="AL1207" s="43"/>
      <c r="AM1207" s="43"/>
      <c r="AN1207" s="43"/>
      <c r="AO1207" s="43"/>
      <c r="AP1207" s="43"/>
      <c r="AQ1207" s="43"/>
      <c r="AR1207" s="43"/>
      <c r="AS1207" s="43"/>
      <c r="AT1207" s="43"/>
      <c r="AU1207" s="43"/>
      <c r="AV1207" s="43"/>
      <c r="AW1207" s="43"/>
      <c r="AX1207" s="43"/>
      <c r="AY1207" s="43"/>
      <c r="AZ1207" s="43"/>
      <c r="BA1207" s="186"/>
      <c r="BB1207" s="43"/>
      <c r="BC1207" s="186"/>
      <c r="BD1207" s="208"/>
      <c r="BE1207" s="43"/>
      <c r="BF1207" s="43"/>
      <c r="BG1207" s="43"/>
      <c r="BH1207" s="43"/>
      <c r="BI1207" s="43"/>
      <c r="BJ1207" s="43"/>
      <c r="BK1207" s="43"/>
      <c r="BL1207" s="43"/>
      <c r="BM1207" s="43"/>
      <c r="BN1207" s="43"/>
      <c r="BO1207" s="43"/>
      <c r="BP1207" s="43"/>
      <c r="BQ1207" s="43"/>
      <c r="BR1207" s="43"/>
      <c r="BS1207" s="43"/>
      <c r="BT1207" s="43"/>
      <c r="BU1207" s="43"/>
      <c r="BV1207" s="43"/>
      <c r="BW1207" s="43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3"/>
      <c r="CK1207" s="43"/>
      <c r="CL1207" s="43"/>
      <c r="CM1207" s="43"/>
      <c r="CN1207" s="43"/>
      <c r="CO1207" s="43"/>
      <c r="CP1207" s="43"/>
      <c r="CQ1207" s="43"/>
      <c r="CR1207" s="43"/>
      <c r="CS1207" s="43"/>
      <c r="CT1207" s="43"/>
      <c r="CU1207" s="43"/>
      <c r="CV1207" s="43"/>
      <c r="CW1207" s="43"/>
      <c r="CX1207" s="43"/>
      <c r="CY1207" s="43"/>
      <c r="CZ1207" s="43"/>
      <c r="DA1207" s="43"/>
      <c r="DB1207" s="43"/>
      <c r="DC1207" s="43"/>
      <c r="DD1207" s="43"/>
      <c r="DE1207" s="43"/>
      <c r="DF1207" s="43"/>
      <c r="DG1207" s="43"/>
      <c r="DH1207" s="43"/>
      <c r="DI1207" s="43"/>
      <c r="DJ1207" s="43"/>
      <c r="DK1207" s="43"/>
      <c r="DL1207" s="43"/>
      <c r="DM1207" s="43"/>
      <c r="DN1207" s="43"/>
      <c r="DO1207" s="43"/>
      <c r="DP1207" s="43"/>
    </row>
    <row r="1208" spans="1:120" s="159" customFormat="1" ht="15" customHeight="1">
      <c r="A1208" s="43"/>
      <c r="B1208" s="43"/>
      <c r="C1208" s="43"/>
      <c r="D1208" s="43"/>
      <c r="E1208" s="43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43"/>
      <c r="Q1208" s="43"/>
      <c r="R1208" s="43"/>
      <c r="S1208" s="43"/>
      <c r="T1208" s="43"/>
      <c r="U1208" s="43"/>
      <c r="V1208" s="43"/>
      <c r="W1208" s="43"/>
      <c r="X1208" s="43"/>
      <c r="Y1208" s="43"/>
      <c r="Z1208" s="43"/>
      <c r="AA1208" s="43"/>
      <c r="AB1208" s="43"/>
      <c r="AC1208" s="43"/>
      <c r="AD1208" s="43"/>
      <c r="AE1208" s="43"/>
      <c r="AF1208" s="43"/>
      <c r="AG1208" s="43"/>
      <c r="AH1208" s="43"/>
      <c r="AI1208" s="43"/>
      <c r="AJ1208" s="43"/>
      <c r="AK1208" s="43"/>
      <c r="AL1208" s="43"/>
      <c r="AM1208" s="43"/>
      <c r="AN1208" s="43"/>
      <c r="AO1208" s="43"/>
      <c r="AP1208" s="43"/>
      <c r="AQ1208" s="43"/>
      <c r="AR1208" s="43"/>
      <c r="AS1208" s="43"/>
      <c r="AT1208" s="43"/>
      <c r="AU1208" s="43"/>
      <c r="AV1208" s="43"/>
      <c r="AW1208" s="43"/>
      <c r="AX1208" s="43"/>
      <c r="AY1208" s="43"/>
      <c r="AZ1208" s="43"/>
      <c r="BA1208" s="186"/>
      <c r="BB1208" s="43"/>
      <c r="BC1208" s="186"/>
      <c r="BD1208" s="208"/>
      <c r="BE1208" s="43"/>
      <c r="BF1208" s="43"/>
      <c r="BG1208" s="43"/>
      <c r="BH1208" s="43"/>
      <c r="BI1208" s="43"/>
      <c r="BJ1208" s="43"/>
      <c r="BK1208" s="43"/>
      <c r="BL1208" s="43"/>
      <c r="BM1208" s="43"/>
      <c r="BN1208" s="43"/>
      <c r="BO1208" s="43"/>
      <c r="BP1208" s="43"/>
      <c r="BQ1208" s="43"/>
      <c r="BR1208" s="43"/>
      <c r="BS1208" s="43"/>
      <c r="BT1208" s="43"/>
      <c r="BU1208" s="43"/>
      <c r="BV1208" s="43"/>
      <c r="BW1208" s="43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3"/>
      <c r="CK1208" s="43"/>
      <c r="CL1208" s="43"/>
      <c r="CM1208" s="43"/>
      <c r="CN1208" s="43"/>
      <c r="CO1208" s="43"/>
      <c r="CP1208" s="43"/>
      <c r="CQ1208" s="43"/>
      <c r="CR1208" s="43"/>
      <c r="CS1208" s="43"/>
      <c r="CT1208" s="43"/>
      <c r="CU1208" s="43"/>
      <c r="CV1208" s="43"/>
      <c r="CW1208" s="43"/>
      <c r="CX1208" s="43"/>
      <c r="CY1208" s="43"/>
      <c r="CZ1208" s="43"/>
      <c r="DA1208" s="43"/>
      <c r="DB1208" s="43"/>
      <c r="DC1208" s="43"/>
      <c r="DD1208" s="43"/>
      <c r="DE1208" s="43"/>
      <c r="DF1208" s="43"/>
      <c r="DG1208" s="43"/>
      <c r="DH1208" s="43"/>
      <c r="DI1208" s="43"/>
      <c r="DJ1208" s="43"/>
      <c r="DK1208" s="43"/>
      <c r="DL1208" s="43"/>
      <c r="DM1208" s="43"/>
      <c r="DN1208" s="43"/>
      <c r="DO1208" s="43"/>
      <c r="DP1208" s="43"/>
    </row>
    <row r="1209" spans="1:120" s="159" customFormat="1" ht="15" customHeight="1">
      <c r="A1209" s="43"/>
      <c r="B1209" s="43"/>
      <c r="C1209" s="43"/>
      <c r="D1209" s="43"/>
      <c r="E1209" s="43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43"/>
      <c r="AA1209" s="43"/>
      <c r="AB1209" s="43"/>
      <c r="AC1209" s="43"/>
      <c r="AD1209" s="43"/>
      <c r="AE1209" s="43"/>
      <c r="AF1209" s="43"/>
      <c r="AG1209" s="43"/>
      <c r="AH1209" s="43"/>
      <c r="AI1209" s="43"/>
      <c r="AJ1209" s="43"/>
      <c r="AK1209" s="43"/>
      <c r="AL1209" s="43"/>
      <c r="AM1209" s="43"/>
      <c r="AN1209" s="43"/>
      <c r="AO1209" s="43"/>
      <c r="AP1209" s="43"/>
      <c r="AQ1209" s="43"/>
      <c r="AR1209" s="43"/>
      <c r="AS1209" s="43"/>
      <c r="AT1209" s="43"/>
      <c r="AU1209" s="43"/>
      <c r="AV1209" s="43"/>
      <c r="AW1209" s="43"/>
      <c r="AX1209" s="43"/>
      <c r="AY1209" s="43"/>
      <c r="AZ1209" s="43"/>
      <c r="BA1209" s="186"/>
      <c r="BB1209" s="43"/>
      <c r="BC1209" s="186"/>
      <c r="BD1209" s="208"/>
      <c r="BE1209" s="43"/>
      <c r="BF1209" s="43"/>
      <c r="BG1209" s="43"/>
      <c r="BH1209" s="43"/>
      <c r="BI1209" s="43"/>
      <c r="BJ1209" s="43"/>
      <c r="BK1209" s="43"/>
      <c r="BL1209" s="43"/>
      <c r="BM1209" s="43"/>
      <c r="BN1209" s="43"/>
      <c r="BO1209" s="43"/>
      <c r="BP1209" s="43"/>
      <c r="BQ1209" s="43"/>
      <c r="BR1209" s="43"/>
      <c r="BS1209" s="43"/>
      <c r="BT1209" s="43"/>
      <c r="BU1209" s="43"/>
      <c r="BV1209" s="43"/>
      <c r="BW1209" s="43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3"/>
      <c r="CK1209" s="43"/>
      <c r="CL1209" s="43"/>
      <c r="CM1209" s="43"/>
      <c r="CN1209" s="43"/>
      <c r="CO1209" s="43"/>
      <c r="CP1209" s="43"/>
      <c r="CQ1209" s="43"/>
      <c r="CR1209" s="43"/>
      <c r="CS1209" s="43"/>
      <c r="CT1209" s="43"/>
      <c r="CU1209" s="43"/>
      <c r="CV1209" s="43"/>
      <c r="CW1209" s="43"/>
      <c r="CX1209" s="43"/>
      <c r="CY1209" s="43"/>
      <c r="CZ1209" s="43"/>
      <c r="DA1209" s="43"/>
      <c r="DB1209" s="43"/>
      <c r="DC1209" s="43"/>
      <c r="DD1209" s="43"/>
      <c r="DE1209" s="43"/>
      <c r="DF1209" s="43"/>
      <c r="DG1209" s="43"/>
      <c r="DH1209" s="43"/>
      <c r="DI1209" s="43"/>
      <c r="DJ1209" s="43"/>
      <c r="DK1209" s="43"/>
      <c r="DL1209" s="43"/>
      <c r="DM1209" s="43"/>
      <c r="DN1209" s="43"/>
      <c r="DO1209" s="43"/>
      <c r="DP1209" s="43"/>
    </row>
    <row r="1210" spans="1:120" s="159" customFormat="1" ht="15" customHeight="1">
      <c r="A1210" s="43"/>
      <c r="B1210" s="43"/>
      <c r="C1210" s="43"/>
      <c r="D1210" s="43"/>
      <c r="E1210" s="43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  <c r="AC1210" s="43"/>
      <c r="AD1210" s="43"/>
      <c r="AE1210" s="43"/>
      <c r="AF1210" s="43"/>
      <c r="AG1210" s="43"/>
      <c r="AH1210" s="43"/>
      <c r="AI1210" s="43"/>
      <c r="AJ1210" s="43"/>
      <c r="AK1210" s="43"/>
      <c r="AL1210" s="43"/>
      <c r="AM1210" s="43"/>
      <c r="AN1210" s="43"/>
      <c r="AO1210" s="43"/>
      <c r="AP1210" s="43"/>
      <c r="AQ1210" s="43"/>
      <c r="AR1210" s="43"/>
      <c r="AS1210" s="43"/>
      <c r="AT1210" s="43"/>
      <c r="AU1210" s="43"/>
      <c r="AV1210" s="43"/>
      <c r="AW1210" s="43"/>
      <c r="AX1210" s="43"/>
      <c r="AY1210" s="43"/>
      <c r="AZ1210" s="43"/>
      <c r="BA1210" s="186"/>
      <c r="BB1210" s="43"/>
      <c r="BC1210" s="186"/>
      <c r="BD1210" s="208"/>
      <c r="BE1210" s="43"/>
      <c r="BF1210" s="43"/>
      <c r="BG1210" s="43"/>
      <c r="BH1210" s="43"/>
      <c r="BI1210" s="43"/>
      <c r="BJ1210" s="43"/>
      <c r="BK1210" s="43"/>
      <c r="BL1210" s="43"/>
      <c r="BM1210" s="43"/>
      <c r="BN1210" s="43"/>
      <c r="BO1210" s="43"/>
      <c r="BP1210" s="43"/>
      <c r="BQ1210" s="43"/>
      <c r="BR1210" s="43"/>
      <c r="BS1210" s="43"/>
      <c r="BT1210" s="43"/>
      <c r="BU1210" s="43"/>
      <c r="BV1210" s="43"/>
      <c r="BW1210" s="43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3"/>
      <c r="CK1210" s="43"/>
      <c r="CL1210" s="43"/>
      <c r="CM1210" s="43"/>
      <c r="CN1210" s="43"/>
      <c r="CO1210" s="43"/>
      <c r="CP1210" s="43"/>
      <c r="CQ1210" s="43"/>
      <c r="CR1210" s="43"/>
      <c r="CS1210" s="43"/>
      <c r="CT1210" s="43"/>
      <c r="CU1210" s="43"/>
      <c r="CV1210" s="43"/>
      <c r="CW1210" s="43"/>
      <c r="CX1210" s="43"/>
      <c r="CY1210" s="43"/>
      <c r="CZ1210" s="43"/>
      <c r="DA1210" s="43"/>
      <c r="DB1210" s="43"/>
      <c r="DC1210" s="43"/>
      <c r="DD1210" s="43"/>
      <c r="DE1210" s="43"/>
      <c r="DF1210" s="43"/>
      <c r="DG1210" s="43"/>
      <c r="DH1210" s="43"/>
      <c r="DI1210" s="43"/>
      <c r="DJ1210" s="43"/>
      <c r="DK1210" s="43"/>
      <c r="DL1210" s="43"/>
      <c r="DM1210" s="43"/>
      <c r="DN1210" s="43"/>
      <c r="DO1210" s="43"/>
      <c r="DP1210" s="43"/>
    </row>
    <row r="1211" spans="1:120" s="159" customFormat="1" ht="15" customHeight="1">
      <c r="A1211" s="43"/>
      <c r="B1211" s="43"/>
      <c r="C1211" s="43"/>
      <c r="D1211" s="43"/>
      <c r="E1211" s="43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43"/>
      <c r="AF1211" s="43"/>
      <c r="AG1211" s="43"/>
      <c r="AH1211" s="43"/>
      <c r="AI1211" s="43"/>
      <c r="AJ1211" s="43"/>
      <c r="AK1211" s="43"/>
      <c r="AL1211" s="43"/>
      <c r="AM1211" s="43"/>
      <c r="AN1211" s="43"/>
      <c r="AO1211" s="43"/>
      <c r="AP1211" s="43"/>
      <c r="AQ1211" s="43"/>
      <c r="AR1211" s="43"/>
      <c r="AS1211" s="43"/>
      <c r="AT1211" s="43"/>
      <c r="AU1211" s="43"/>
      <c r="AV1211" s="43"/>
      <c r="AW1211" s="43"/>
      <c r="AX1211" s="43"/>
      <c r="AY1211" s="43"/>
      <c r="AZ1211" s="43"/>
      <c r="BA1211" s="186"/>
      <c r="BB1211" s="43"/>
      <c r="BC1211" s="186"/>
      <c r="BD1211" s="208"/>
      <c r="BE1211" s="43"/>
      <c r="BF1211" s="43"/>
      <c r="BG1211" s="43"/>
      <c r="BH1211" s="43"/>
      <c r="BI1211" s="43"/>
      <c r="BJ1211" s="43"/>
      <c r="BK1211" s="43"/>
      <c r="BL1211" s="43"/>
      <c r="BM1211" s="43"/>
      <c r="BN1211" s="43"/>
      <c r="BO1211" s="43"/>
      <c r="BP1211" s="43"/>
      <c r="BQ1211" s="43"/>
      <c r="BR1211" s="43"/>
      <c r="BS1211" s="43"/>
      <c r="BT1211" s="43"/>
      <c r="BU1211" s="43"/>
      <c r="BV1211" s="43"/>
      <c r="BW1211" s="43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3"/>
      <c r="CK1211" s="43"/>
      <c r="CL1211" s="43"/>
      <c r="CM1211" s="43"/>
      <c r="CN1211" s="43"/>
      <c r="CO1211" s="43"/>
      <c r="CP1211" s="43"/>
      <c r="CQ1211" s="43"/>
      <c r="CR1211" s="43"/>
      <c r="CS1211" s="43"/>
      <c r="CT1211" s="43"/>
      <c r="CU1211" s="43"/>
      <c r="CV1211" s="43"/>
      <c r="CW1211" s="43"/>
      <c r="CX1211" s="43"/>
      <c r="CY1211" s="43"/>
      <c r="CZ1211" s="43"/>
      <c r="DA1211" s="43"/>
      <c r="DB1211" s="43"/>
      <c r="DC1211" s="43"/>
      <c r="DD1211" s="43"/>
      <c r="DE1211" s="43"/>
      <c r="DF1211" s="43"/>
      <c r="DG1211" s="43"/>
      <c r="DH1211" s="43"/>
      <c r="DI1211" s="43"/>
      <c r="DJ1211" s="43"/>
      <c r="DK1211" s="43"/>
      <c r="DL1211" s="43"/>
      <c r="DM1211" s="43"/>
      <c r="DN1211" s="43"/>
      <c r="DO1211" s="43"/>
      <c r="DP1211" s="43"/>
    </row>
    <row r="1212" spans="1:120" s="159" customFormat="1" ht="15" customHeight="1">
      <c r="A1212" s="43"/>
      <c r="B1212" s="43"/>
      <c r="C1212" s="43"/>
      <c r="D1212" s="43"/>
      <c r="E1212" s="43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  <c r="AB1212" s="43"/>
      <c r="AC1212" s="43"/>
      <c r="AD1212" s="43"/>
      <c r="AE1212" s="43"/>
      <c r="AF1212" s="43"/>
      <c r="AG1212" s="43"/>
      <c r="AH1212" s="43"/>
      <c r="AI1212" s="43"/>
      <c r="AJ1212" s="43"/>
      <c r="AK1212" s="43"/>
      <c r="AL1212" s="43"/>
      <c r="AM1212" s="43"/>
      <c r="AN1212" s="43"/>
      <c r="AO1212" s="43"/>
      <c r="AP1212" s="43"/>
      <c r="AQ1212" s="43"/>
      <c r="AR1212" s="43"/>
      <c r="AS1212" s="43"/>
      <c r="AT1212" s="43"/>
      <c r="AU1212" s="43"/>
      <c r="AV1212" s="43"/>
      <c r="AW1212" s="43"/>
      <c r="AX1212" s="43"/>
      <c r="AY1212" s="43"/>
      <c r="AZ1212" s="43"/>
      <c r="BA1212" s="186"/>
      <c r="BB1212" s="43"/>
      <c r="BC1212" s="186"/>
      <c r="BD1212" s="208"/>
      <c r="BE1212" s="43"/>
      <c r="BF1212" s="43"/>
      <c r="BG1212" s="43"/>
      <c r="BH1212" s="43"/>
      <c r="BI1212" s="43"/>
      <c r="BJ1212" s="43"/>
      <c r="BK1212" s="43"/>
      <c r="BL1212" s="43"/>
      <c r="BM1212" s="43"/>
      <c r="BN1212" s="43"/>
      <c r="BO1212" s="43"/>
      <c r="BP1212" s="43"/>
      <c r="BQ1212" s="43"/>
      <c r="BR1212" s="43"/>
      <c r="BS1212" s="43"/>
      <c r="BT1212" s="43"/>
      <c r="BU1212" s="43"/>
      <c r="BV1212" s="43"/>
      <c r="BW1212" s="43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3"/>
      <c r="CK1212" s="43"/>
      <c r="CL1212" s="43"/>
      <c r="CM1212" s="43"/>
      <c r="CN1212" s="43"/>
      <c r="CO1212" s="43"/>
      <c r="CP1212" s="43"/>
      <c r="CQ1212" s="43"/>
      <c r="CR1212" s="43"/>
      <c r="CS1212" s="43"/>
      <c r="CT1212" s="43"/>
      <c r="CU1212" s="43"/>
      <c r="CV1212" s="43"/>
      <c r="CW1212" s="43"/>
      <c r="CX1212" s="43"/>
      <c r="CY1212" s="43"/>
      <c r="CZ1212" s="43"/>
      <c r="DA1212" s="43"/>
      <c r="DB1212" s="43"/>
      <c r="DC1212" s="43"/>
      <c r="DD1212" s="43"/>
      <c r="DE1212" s="43"/>
      <c r="DF1212" s="43"/>
      <c r="DG1212" s="43"/>
      <c r="DH1212" s="43"/>
      <c r="DI1212" s="43"/>
      <c r="DJ1212" s="43"/>
      <c r="DK1212" s="43"/>
      <c r="DL1212" s="43"/>
      <c r="DM1212" s="43"/>
      <c r="DN1212" s="43"/>
      <c r="DO1212" s="43"/>
      <c r="DP1212" s="43"/>
    </row>
    <row r="1213" spans="1:120" s="159" customFormat="1" ht="15" customHeight="1">
      <c r="A1213" s="43"/>
      <c r="B1213" s="43"/>
      <c r="C1213" s="43"/>
      <c r="D1213" s="43"/>
      <c r="E1213" s="43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43"/>
      <c r="Q1213" s="43"/>
      <c r="R1213" s="43"/>
      <c r="S1213" s="43"/>
      <c r="T1213" s="43"/>
      <c r="U1213" s="43"/>
      <c r="V1213" s="43"/>
      <c r="W1213" s="43"/>
      <c r="X1213" s="43"/>
      <c r="Y1213" s="43"/>
      <c r="Z1213" s="43"/>
      <c r="AA1213" s="43"/>
      <c r="AB1213" s="43"/>
      <c r="AC1213" s="43"/>
      <c r="AD1213" s="43"/>
      <c r="AE1213" s="43"/>
      <c r="AF1213" s="43"/>
      <c r="AG1213" s="43"/>
      <c r="AH1213" s="43"/>
      <c r="AI1213" s="43"/>
      <c r="AJ1213" s="43"/>
      <c r="AK1213" s="43"/>
      <c r="AL1213" s="43"/>
      <c r="AM1213" s="43"/>
      <c r="AN1213" s="43"/>
      <c r="AO1213" s="43"/>
      <c r="AP1213" s="43"/>
      <c r="AQ1213" s="43"/>
      <c r="AR1213" s="43"/>
      <c r="AS1213" s="43"/>
      <c r="AT1213" s="43"/>
      <c r="AU1213" s="43"/>
      <c r="AV1213" s="43"/>
      <c r="AW1213" s="43"/>
      <c r="AX1213" s="43"/>
      <c r="AY1213" s="43"/>
      <c r="AZ1213" s="43"/>
      <c r="BA1213" s="186"/>
      <c r="BB1213" s="43"/>
      <c r="BC1213" s="186"/>
      <c r="BD1213" s="208"/>
      <c r="BE1213" s="43"/>
      <c r="BF1213" s="43"/>
      <c r="BG1213" s="43"/>
      <c r="BH1213" s="43"/>
      <c r="BI1213" s="43"/>
      <c r="BJ1213" s="43"/>
      <c r="BK1213" s="43"/>
      <c r="BL1213" s="43"/>
      <c r="BM1213" s="43"/>
      <c r="BN1213" s="43"/>
      <c r="BO1213" s="43"/>
      <c r="BP1213" s="43"/>
      <c r="BQ1213" s="43"/>
      <c r="BR1213" s="43"/>
      <c r="BS1213" s="43"/>
      <c r="BT1213" s="43"/>
      <c r="BU1213" s="43"/>
      <c r="BV1213" s="43"/>
      <c r="BW1213" s="43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3"/>
      <c r="CK1213" s="43"/>
      <c r="CL1213" s="43"/>
      <c r="CM1213" s="43"/>
      <c r="CN1213" s="43"/>
      <c r="CO1213" s="43"/>
      <c r="CP1213" s="43"/>
      <c r="CQ1213" s="43"/>
      <c r="CR1213" s="43"/>
      <c r="CS1213" s="43"/>
      <c r="CT1213" s="43"/>
      <c r="CU1213" s="43"/>
      <c r="CV1213" s="43"/>
      <c r="CW1213" s="43"/>
      <c r="CX1213" s="43"/>
      <c r="CY1213" s="43"/>
      <c r="CZ1213" s="43"/>
      <c r="DA1213" s="43"/>
      <c r="DB1213" s="43"/>
      <c r="DC1213" s="43"/>
      <c r="DD1213" s="43"/>
      <c r="DE1213" s="43"/>
      <c r="DF1213" s="43"/>
      <c r="DG1213" s="43"/>
      <c r="DH1213" s="43"/>
      <c r="DI1213" s="43"/>
      <c r="DJ1213" s="43"/>
      <c r="DK1213" s="43"/>
      <c r="DL1213" s="43"/>
      <c r="DM1213" s="43"/>
      <c r="DN1213" s="43"/>
      <c r="DO1213" s="43"/>
      <c r="DP1213" s="43"/>
    </row>
    <row r="1214" spans="1:120" s="159" customFormat="1" ht="15" customHeight="1">
      <c r="A1214" s="43"/>
      <c r="B1214" s="43"/>
      <c r="C1214" s="43"/>
      <c r="D1214" s="43"/>
      <c r="E1214" s="43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43"/>
      <c r="AF1214" s="43"/>
      <c r="AG1214" s="43"/>
      <c r="AH1214" s="43"/>
      <c r="AI1214" s="43"/>
      <c r="AJ1214" s="43"/>
      <c r="AK1214" s="43"/>
      <c r="AL1214" s="43"/>
      <c r="AM1214" s="43"/>
      <c r="AN1214" s="43"/>
      <c r="AO1214" s="43"/>
      <c r="AP1214" s="43"/>
      <c r="AQ1214" s="43"/>
      <c r="AR1214" s="43"/>
      <c r="AS1214" s="43"/>
      <c r="AT1214" s="43"/>
      <c r="AU1214" s="43"/>
      <c r="AV1214" s="43"/>
      <c r="AW1214" s="43"/>
      <c r="AX1214" s="43"/>
      <c r="AY1214" s="43"/>
      <c r="AZ1214" s="43"/>
      <c r="BA1214" s="186"/>
      <c r="BB1214" s="43"/>
      <c r="BC1214" s="186"/>
      <c r="BD1214" s="208"/>
      <c r="BE1214" s="43"/>
      <c r="BF1214" s="43"/>
      <c r="BG1214" s="43"/>
      <c r="BH1214" s="43"/>
      <c r="BI1214" s="43"/>
      <c r="BJ1214" s="43"/>
      <c r="BK1214" s="43"/>
      <c r="BL1214" s="43"/>
      <c r="BM1214" s="43"/>
      <c r="BN1214" s="43"/>
      <c r="BO1214" s="43"/>
      <c r="BP1214" s="43"/>
      <c r="BQ1214" s="43"/>
      <c r="BR1214" s="43"/>
      <c r="BS1214" s="43"/>
      <c r="BT1214" s="43"/>
      <c r="BU1214" s="43"/>
      <c r="BV1214" s="43"/>
      <c r="BW1214" s="43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3"/>
      <c r="CK1214" s="43"/>
      <c r="CL1214" s="43"/>
      <c r="CM1214" s="43"/>
      <c r="CN1214" s="43"/>
      <c r="CO1214" s="43"/>
      <c r="CP1214" s="43"/>
      <c r="CQ1214" s="43"/>
      <c r="CR1214" s="43"/>
      <c r="CS1214" s="43"/>
      <c r="CT1214" s="43"/>
      <c r="CU1214" s="43"/>
      <c r="CV1214" s="43"/>
      <c r="CW1214" s="43"/>
      <c r="CX1214" s="43"/>
      <c r="CY1214" s="43"/>
      <c r="CZ1214" s="43"/>
      <c r="DA1214" s="43"/>
      <c r="DB1214" s="43"/>
      <c r="DC1214" s="43"/>
      <c r="DD1214" s="43"/>
      <c r="DE1214" s="43"/>
      <c r="DF1214" s="43"/>
      <c r="DG1214" s="43"/>
      <c r="DH1214" s="43"/>
      <c r="DI1214" s="43"/>
      <c r="DJ1214" s="43"/>
      <c r="DK1214" s="43"/>
      <c r="DL1214" s="43"/>
      <c r="DM1214" s="43"/>
      <c r="DN1214" s="43"/>
      <c r="DO1214" s="43"/>
      <c r="DP1214" s="43"/>
    </row>
    <row r="1215" spans="1:120" s="159" customFormat="1" ht="15" customHeight="1">
      <c r="A1215" s="43"/>
      <c r="B1215" s="43"/>
      <c r="C1215" s="43"/>
      <c r="D1215" s="43"/>
      <c r="E1215" s="43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43"/>
      <c r="AF1215" s="43"/>
      <c r="AG1215" s="43"/>
      <c r="AH1215" s="43"/>
      <c r="AI1215" s="43"/>
      <c r="AJ1215" s="43"/>
      <c r="AK1215" s="43"/>
      <c r="AL1215" s="43"/>
      <c r="AM1215" s="43"/>
      <c r="AN1215" s="43"/>
      <c r="AO1215" s="43"/>
      <c r="AP1215" s="43"/>
      <c r="AQ1215" s="43"/>
      <c r="AR1215" s="43"/>
      <c r="AS1215" s="43"/>
      <c r="AT1215" s="43"/>
      <c r="AU1215" s="43"/>
      <c r="AV1215" s="43"/>
      <c r="AW1215" s="43"/>
      <c r="AX1215" s="43"/>
      <c r="AY1215" s="43"/>
      <c r="AZ1215" s="43"/>
      <c r="BA1215" s="186"/>
      <c r="BB1215" s="43"/>
      <c r="BC1215" s="186"/>
      <c r="BD1215" s="208"/>
      <c r="BE1215" s="43"/>
      <c r="BF1215" s="43"/>
      <c r="BG1215" s="43"/>
      <c r="BH1215" s="43"/>
      <c r="BI1215" s="43"/>
      <c r="BJ1215" s="43"/>
      <c r="BK1215" s="43"/>
      <c r="BL1215" s="43"/>
      <c r="BM1215" s="43"/>
      <c r="BN1215" s="43"/>
      <c r="BO1215" s="43"/>
      <c r="BP1215" s="43"/>
      <c r="BQ1215" s="43"/>
      <c r="BR1215" s="43"/>
      <c r="BS1215" s="43"/>
      <c r="BT1215" s="43"/>
      <c r="BU1215" s="43"/>
      <c r="BV1215" s="43"/>
      <c r="BW1215" s="43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3"/>
      <c r="CK1215" s="43"/>
      <c r="CL1215" s="43"/>
      <c r="CM1215" s="43"/>
      <c r="CN1215" s="43"/>
      <c r="CO1215" s="43"/>
      <c r="CP1215" s="43"/>
      <c r="CQ1215" s="43"/>
      <c r="CR1215" s="43"/>
      <c r="CS1215" s="43"/>
      <c r="CT1215" s="43"/>
      <c r="CU1215" s="43"/>
      <c r="CV1215" s="43"/>
      <c r="CW1215" s="43"/>
      <c r="CX1215" s="43"/>
      <c r="CY1215" s="43"/>
      <c r="CZ1215" s="43"/>
      <c r="DA1215" s="43"/>
      <c r="DB1215" s="43"/>
      <c r="DC1215" s="43"/>
      <c r="DD1215" s="43"/>
      <c r="DE1215" s="43"/>
      <c r="DF1215" s="43"/>
      <c r="DG1215" s="43"/>
      <c r="DH1215" s="43"/>
      <c r="DI1215" s="43"/>
      <c r="DJ1215" s="43"/>
      <c r="DK1215" s="43"/>
      <c r="DL1215" s="43"/>
      <c r="DM1215" s="43"/>
      <c r="DN1215" s="43"/>
      <c r="DO1215" s="43"/>
      <c r="DP1215" s="43"/>
    </row>
    <row r="1216" spans="1:120" s="159" customFormat="1" ht="15" customHeight="1">
      <c r="A1216" s="43"/>
      <c r="B1216" s="43"/>
      <c r="C1216" s="43"/>
      <c r="D1216" s="43"/>
      <c r="E1216" s="43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43"/>
      <c r="Q1216" s="43"/>
      <c r="R1216" s="43"/>
      <c r="S1216" s="43"/>
      <c r="T1216" s="43"/>
      <c r="U1216" s="43"/>
      <c r="V1216" s="43"/>
      <c r="W1216" s="43"/>
      <c r="X1216" s="43"/>
      <c r="Y1216" s="43"/>
      <c r="Z1216" s="43"/>
      <c r="AA1216" s="43"/>
      <c r="AB1216" s="43"/>
      <c r="AC1216" s="43"/>
      <c r="AD1216" s="43"/>
      <c r="AE1216" s="43"/>
      <c r="AF1216" s="43"/>
      <c r="AG1216" s="43"/>
      <c r="AH1216" s="43"/>
      <c r="AI1216" s="43"/>
      <c r="AJ1216" s="43"/>
      <c r="AK1216" s="43"/>
      <c r="AL1216" s="43"/>
      <c r="AM1216" s="43"/>
      <c r="AN1216" s="43"/>
      <c r="AO1216" s="43"/>
      <c r="AP1216" s="43"/>
      <c r="AQ1216" s="43"/>
      <c r="AR1216" s="43"/>
      <c r="AS1216" s="43"/>
      <c r="AT1216" s="43"/>
      <c r="AU1216" s="43"/>
      <c r="AV1216" s="43"/>
      <c r="AW1216" s="43"/>
      <c r="AX1216" s="43"/>
      <c r="AY1216" s="43"/>
      <c r="AZ1216" s="43"/>
      <c r="BA1216" s="186"/>
      <c r="BB1216" s="43"/>
      <c r="BC1216" s="186"/>
      <c r="BD1216" s="208"/>
      <c r="BE1216" s="43"/>
      <c r="BF1216" s="43"/>
      <c r="BG1216" s="43"/>
      <c r="BH1216" s="43"/>
      <c r="BI1216" s="43"/>
      <c r="BJ1216" s="43"/>
      <c r="BK1216" s="43"/>
      <c r="BL1216" s="43"/>
      <c r="BM1216" s="43"/>
      <c r="BN1216" s="43"/>
      <c r="BO1216" s="43"/>
      <c r="BP1216" s="43"/>
      <c r="BQ1216" s="43"/>
      <c r="BR1216" s="43"/>
      <c r="BS1216" s="43"/>
      <c r="BT1216" s="43"/>
      <c r="BU1216" s="43"/>
      <c r="BV1216" s="43"/>
      <c r="BW1216" s="43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3"/>
      <c r="CK1216" s="43"/>
      <c r="CL1216" s="43"/>
      <c r="CM1216" s="43"/>
      <c r="CN1216" s="43"/>
      <c r="CO1216" s="43"/>
      <c r="CP1216" s="43"/>
      <c r="CQ1216" s="43"/>
      <c r="CR1216" s="43"/>
      <c r="CS1216" s="43"/>
      <c r="CT1216" s="43"/>
      <c r="CU1216" s="43"/>
      <c r="CV1216" s="43"/>
      <c r="CW1216" s="43"/>
      <c r="CX1216" s="43"/>
      <c r="CY1216" s="43"/>
      <c r="CZ1216" s="43"/>
      <c r="DA1216" s="43"/>
      <c r="DB1216" s="43"/>
      <c r="DC1216" s="43"/>
      <c r="DD1216" s="43"/>
      <c r="DE1216" s="43"/>
      <c r="DF1216" s="43"/>
      <c r="DG1216" s="43"/>
      <c r="DH1216" s="43"/>
      <c r="DI1216" s="43"/>
      <c r="DJ1216" s="43"/>
      <c r="DK1216" s="43"/>
      <c r="DL1216" s="43"/>
      <c r="DM1216" s="43"/>
      <c r="DN1216" s="43"/>
      <c r="DO1216" s="43"/>
      <c r="DP1216" s="43"/>
    </row>
    <row r="1217" spans="1:120" s="159" customFormat="1" ht="15" customHeight="1">
      <c r="A1217" s="43"/>
      <c r="B1217" s="43"/>
      <c r="C1217" s="43"/>
      <c r="D1217" s="43"/>
      <c r="E1217" s="43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43"/>
      <c r="AA1217" s="43"/>
      <c r="AB1217" s="43"/>
      <c r="AC1217" s="43"/>
      <c r="AD1217" s="43"/>
      <c r="AE1217" s="43"/>
      <c r="AF1217" s="43"/>
      <c r="AG1217" s="43"/>
      <c r="AH1217" s="43"/>
      <c r="AI1217" s="43"/>
      <c r="AJ1217" s="43"/>
      <c r="AK1217" s="43"/>
      <c r="AL1217" s="43"/>
      <c r="AM1217" s="43"/>
      <c r="AN1217" s="43"/>
      <c r="AO1217" s="43"/>
      <c r="AP1217" s="43"/>
      <c r="AQ1217" s="43"/>
      <c r="AR1217" s="43"/>
      <c r="AS1217" s="43"/>
      <c r="AT1217" s="43"/>
      <c r="AU1217" s="43"/>
      <c r="AV1217" s="43"/>
      <c r="AW1217" s="43"/>
      <c r="AX1217" s="43"/>
      <c r="AY1217" s="43"/>
      <c r="AZ1217" s="43"/>
      <c r="BA1217" s="186"/>
      <c r="BB1217" s="43"/>
      <c r="BC1217" s="186"/>
      <c r="BD1217" s="208"/>
      <c r="BE1217" s="43"/>
      <c r="BF1217" s="43"/>
      <c r="BG1217" s="43"/>
      <c r="BH1217" s="43"/>
      <c r="BI1217" s="43"/>
      <c r="BJ1217" s="43"/>
      <c r="BK1217" s="43"/>
      <c r="BL1217" s="43"/>
      <c r="BM1217" s="43"/>
      <c r="BN1217" s="43"/>
      <c r="BO1217" s="43"/>
      <c r="BP1217" s="43"/>
      <c r="BQ1217" s="43"/>
      <c r="BR1217" s="43"/>
      <c r="BS1217" s="43"/>
      <c r="BT1217" s="43"/>
      <c r="BU1217" s="43"/>
      <c r="BV1217" s="43"/>
      <c r="BW1217" s="43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3"/>
      <c r="CK1217" s="43"/>
      <c r="CL1217" s="43"/>
      <c r="CM1217" s="43"/>
      <c r="CN1217" s="43"/>
      <c r="CO1217" s="43"/>
      <c r="CP1217" s="43"/>
      <c r="CQ1217" s="43"/>
      <c r="CR1217" s="43"/>
      <c r="CS1217" s="43"/>
      <c r="CT1217" s="43"/>
      <c r="CU1217" s="43"/>
      <c r="CV1217" s="43"/>
      <c r="CW1217" s="43"/>
      <c r="CX1217" s="43"/>
      <c r="CY1217" s="43"/>
      <c r="CZ1217" s="43"/>
      <c r="DA1217" s="43"/>
      <c r="DB1217" s="43"/>
      <c r="DC1217" s="43"/>
      <c r="DD1217" s="43"/>
      <c r="DE1217" s="43"/>
      <c r="DF1217" s="43"/>
      <c r="DG1217" s="43"/>
      <c r="DH1217" s="43"/>
      <c r="DI1217" s="43"/>
      <c r="DJ1217" s="43"/>
      <c r="DK1217" s="43"/>
      <c r="DL1217" s="43"/>
      <c r="DM1217" s="43"/>
      <c r="DN1217" s="43"/>
      <c r="DO1217" s="43"/>
      <c r="DP1217" s="43"/>
    </row>
    <row r="1218" spans="1:120" s="159" customFormat="1" ht="15" customHeight="1">
      <c r="A1218" s="43"/>
      <c r="B1218" s="43"/>
      <c r="C1218" s="43"/>
      <c r="D1218" s="43"/>
      <c r="E1218" s="43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43"/>
      <c r="Q1218" s="43"/>
      <c r="R1218" s="43"/>
      <c r="S1218" s="43"/>
      <c r="T1218" s="43"/>
      <c r="U1218" s="43"/>
      <c r="V1218" s="43"/>
      <c r="W1218" s="43"/>
      <c r="X1218" s="43"/>
      <c r="Y1218" s="43"/>
      <c r="Z1218" s="43"/>
      <c r="AA1218" s="43"/>
      <c r="AB1218" s="43"/>
      <c r="AC1218" s="43"/>
      <c r="AD1218" s="43"/>
      <c r="AE1218" s="43"/>
      <c r="AF1218" s="43"/>
      <c r="AG1218" s="43"/>
      <c r="AH1218" s="43"/>
      <c r="AI1218" s="43"/>
      <c r="AJ1218" s="43"/>
      <c r="AK1218" s="43"/>
      <c r="AL1218" s="43"/>
      <c r="AM1218" s="43"/>
      <c r="AN1218" s="43"/>
      <c r="AO1218" s="43"/>
      <c r="AP1218" s="43"/>
      <c r="AQ1218" s="43"/>
      <c r="AR1218" s="43"/>
      <c r="AS1218" s="43"/>
      <c r="AT1218" s="43"/>
      <c r="AU1218" s="43"/>
      <c r="AV1218" s="43"/>
      <c r="AW1218" s="43"/>
      <c r="AX1218" s="43"/>
      <c r="AY1218" s="43"/>
      <c r="AZ1218" s="43"/>
      <c r="BA1218" s="186"/>
      <c r="BB1218" s="43"/>
      <c r="BC1218" s="186"/>
      <c r="BD1218" s="208"/>
      <c r="BE1218" s="43"/>
      <c r="BF1218" s="43"/>
      <c r="BG1218" s="43"/>
      <c r="BH1218" s="43"/>
      <c r="BI1218" s="43"/>
      <c r="BJ1218" s="43"/>
      <c r="BK1218" s="43"/>
      <c r="BL1218" s="43"/>
      <c r="BM1218" s="43"/>
      <c r="BN1218" s="43"/>
      <c r="BO1218" s="43"/>
      <c r="BP1218" s="43"/>
      <c r="BQ1218" s="43"/>
      <c r="BR1218" s="43"/>
      <c r="BS1218" s="43"/>
      <c r="BT1218" s="43"/>
      <c r="BU1218" s="43"/>
      <c r="BV1218" s="43"/>
      <c r="BW1218" s="43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3"/>
      <c r="CK1218" s="43"/>
      <c r="CL1218" s="43"/>
      <c r="CM1218" s="43"/>
      <c r="CN1218" s="43"/>
      <c r="CO1218" s="43"/>
      <c r="CP1218" s="43"/>
      <c r="CQ1218" s="43"/>
      <c r="CR1218" s="43"/>
      <c r="CS1218" s="43"/>
      <c r="CT1218" s="43"/>
      <c r="CU1218" s="43"/>
      <c r="CV1218" s="43"/>
      <c r="CW1218" s="43"/>
      <c r="CX1218" s="43"/>
      <c r="CY1218" s="43"/>
      <c r="CZ1218" s="43"/>
      <c r="DA1218" s="43"/>
      <c r="DB1218" s="43"/>
      <c r="DC1218" s="43"/>
      <c r="DD1218" s="43"/>
      <c r="DE1218" s="43"/>
      <c r="DF1218" s="43"/>
      <c r="DG1218" s="43"/>
      <c r="DH1218" s="43"/>
      <c r="DI1218" s="43"/>
      <c r="DJ1218" s="43"/>
      <c r="DK1218" s="43"/>
      <c r="DL1218" s="43"/>
      <c r="DM1218" s="43"/>
      <c r="DN1218" s="43"/>
      <c r="DO1218" s="43"/>
      <c r="DP1218" s="43"/>
    </row>
    <row r="1219" spans="1:120" s="159" customFormat="1" ht="15" customHeight="1">
      <c r="A1219" s="43"/>
      <c r="B1219" s="43"/>
      <c r="C1219" s="43"/>
      <c r="D1219" s="43"/>
      <c r="E1219" s="43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43"/>
      <c r="AF1219" s="43"/>
      <c r="AG1219" s="43"/>
      <c r="AH1219" s="43"/>
      <c r="AI1219" s="43"/>
      <c r="AJ1219" s="43"/>
      <c r="AK1219" s="43"/>
      <c r="AL1219" s="43"/>
      <c r="AM1219" s="43"/>
      <c r="AN1219" s="43"/>
      <c r="AO1219" s="43"/>
      <c r="AP1219" s="43"/>
      <c r="AQ1219" s="43"/>
      <c r="AR1219" s="43"/>
      <c r="AS1219" s="43"/>
      <c r="AT1219" s="43"/>
      <c r="AU1219" s="43"/>
      <c r="AV1219" s="43"/>
      <c r="AW1219" s="43"/>
      <c r="AX1219" s="43"/>
      <c r="AY1219" s="43"/>
      <c r="AZ1219" s="43"/>
      <c r="BA1219" s="186"/>
      <c r="BB1219" s="43"/>
      <c r="BC1219" s="186"/>
      <c r="BD1219" s="208"/>
      <c r="BE1219" s="43"/>
      <c r="BF1219" s="43"/>
      <c r="BG1219" s="43"/>
      <c r="BH1219" s="43"/>
      <c r="BI1219" s="43"/>
      <c r="BJ1219" s="43"/>
      <c r="BK1219" s="43"/>
      <c r="BL1219" s="43"/>
      <c r="BM1219" s="43"/>
      <c r="BN1219" s="43"/>
      <c r="BO1219" s="43"/>
      <c r="BP1219" s="43"/>
      <c r="BQ1219" s="43"/>
      <c r="BR1219" s="43"/>
      <c r="BS1219" s="43"/>
      <c r="BT1219" s="43"/>
      <c r="BU1219" s="43"/>
      <c r="BV1219" s="43"/>
      <c r="BW1219" s="43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3"/>
      <c r="CK1219" s="43"/>
      <c r="CL1219" s="43"/>
      <c r="CM1219" s="43"/>
      <c r="CN1219" s="43"/>
      <c r="CO1219" s="43"/>
      <c r="CP1219" s="43"/>
      <c r="CQ1219" s="43"/>
      <c r="CR1219" s="43"/>
      <c r="CS1219" s="43"/>
      <c r="CT1219" s="43"/>
      <c r="CU1219" s="43"/>
      <c r="CV1219" s="43"/>
      <c r="CW1219" s="43"/>
      <c r="CX1219" s="43"/>
      <c r="CY1219" s="43"/>
      <c r="CZ1219" s="43"/>
      <c r="DA1219" s="43"/>
      <c r="DB1219" s="43"/>
      <c r="DC1219" s="43"/>
      <c r="DD1219" s="43"/>
      <c r="DE1219" s="43"/>
      <c r="DF1219" s="43"/>
      <c r="DG1219" s="43"/>
      <c r="DH1219" s="43"/>
      <c r="DI1219" s="43"/>
      <c r="DJ1219" s="43"/>
      <c r="DK1219" s="43"/>
      <c r="DL1219" s="43"/>
      <c r="DM1219" s="43"/>
      <c r="DN1219" s="43"/>
      <c r="DO1219" s="43"/>
      <c r="DP1219" s="43"/>
    </row>
    <row r="1220" spans="1:120" s="159" customFormat="1" ht="15" customHeight="1">
      <c r="A1220" s="43"/>
      <c r="B1220" s="43"/>
      <c r="C1220" s="43"/>
      <c r="D1220" s="43"/>
      <c r="E1220" s="43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43"/>
      <c r="AF1220" s="43"/>
      <c r="AG1220" s="43"/>
      <c r="AH1220" s="43"/>
      <c r="AI1220" s="43"/>
      <c r="AJ1220" s="43"/>
      <c r="AK1220" s="43"/>
      <c r="AL1220" s="43"/>
      <c r="AM1220" s="43"/>
      <c r="AN1220" s="43"/>
      <c r="AO1220" s="43"/>
      <c r="AP1220" s="43"/>
      <c r="AQ1220" s="43"/>
      <c r="AR1220" s="43"/>
      <c r="AS1220" s="43"/>
      <c r="AT1220" s="43"/>
      <c r="AU1220" s="43"/>
      <c r="AV1220" s="43"/>
      <c r="AW1220" s="43"/>
      <c r="AX1220" s="43"/>
      <c r="AY1220" s="43"/>
      <c r="AZ1220" s="43"/>
      <c r="BA1220" s="186"/>
      <c r="BB1220" s="43"/>
      <c r="BC1220" s="186"/>
      <c r="BD1220" s="208"/>
      <c r="BE1220" s="43"/>
      <c r="BF1220" s="43"/>
      <c r="BG1220" s="43"/>
      <c r="BH1220" s="43"/>
      <c r="BI1220" s="43"/>
      <c r="BJ1220" s="43"/>
      <c r="BK1220" s="43"/>
      <c r="BL1220" s="43"/>
      <c r="BM1220" s="43"/>
      <c r="BN1220" s="43"/>
      <c r="BO1220" s="43"/>
      <c r="BP1220" s="43"/>
      <c r="BQ1220" s="43"/>
      <c r="BR1220" s="43"/>
      <c r="BS1220" s="43"/>
      <c r="BT1220" s="43"/>
      <c r="BU1220" s="43"/>
      <c r="BV1220" s="43"/>
      <c r="BW1220" s="43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3"/>
      <c r="CK1220" s="43"/>
      <c r="CL1220" s="43"/>
      <c r="CM1220" s="43"/>
      <c r="CN1220" s="43"/>
      <c r="CO1220" s="43"/>
      <c r="CP1220" s="43"/>
      <c r="CQ1220" s="43"/>
      <c r="CR1220" s="43"/>
      <c r="CS1220" s="43"/>
      <c r="CT1220" s="43"/>
      <c r="CU1220" s="43"/>
      <c r="CV1220" s="43"/>
      <c r="CW1220" s="43"/>
      <c r="CX1220" s="43"/>
      <c r="CY1220" s="43"/>
      <c r="CZ1220" s="43"/>
      <c r="DA1220" s="43"/>
      <c r="DB1220" s="43"/>
      <c r="DC1220" s="43"/>
      <c r="DD1220" s="43"/>
      <c r="DE1220" s="43"/>
      <c r="DF1220" s="43"/>
      <c r="DG1220" s="43"/>
      <c r="DH1220" s="43"/>
      <c r="DI1220" s="43"/>
      <c r="DJ1220" s="43"/>
      <c r="DK1220" s="43"/>
      <c r="DL1220" s="43"/>
      <c r="DM1220" s="43"/>
      <c r="DN1220" s="43"/>
      <c r="DO1220" s="43"/>
      <c r="DP1220" s="43"/>
    </row>
    <row r="1221" spans="1:120" s="159" customFormat="1" ht="15" customHeight="1">
      <c r="A1221" s="43"/>
      <c r="B1221" s="43"/>
      <c r="C1221" s="43"/>
      <c r="D1221" s="43"/>
      <c r="E1221" s="43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43"/>
      <c r="Q1221" s="43"/>
      <c r="R1221" s="43"/>
      <c r="S1221" s="43"/>
      <c r="T1221" s="43"/>
      <c r="U1221" s="43"/>
      <c r="V1221" s="43"/>
      <c r="W1221" s="43"/>
      <c r="X1221" s="43"/>
      <c r="Y1221" s="43"/>
      <c r="Z1221" s="43"/>
      <c r="AA1221" s="43"/>
      <c r="AB1221" s="43"/>
      <c r="AC1221" s="43"/>
      <c r="AD1221" s="43"/>
      <c r="AE1221" s="43"/>
      <c r="AF1221" s="43"/>
      <c r="AG1221" s="43"/>
      <c r="AH1221" s="43"/>
      <c r="AI1221" s="43"/>
      <c r="AJ1221" s="43"/>
      <c r="AK1221" s="43"/>
      <c r="AL1221" s="43"/>
      <c r="AM1221" s="43"/>
      <c r="AN1221" s="43"/>
      <c r="AO1221" s="43"/>
      <c r="AP1221" s="43"/>
      <c r="AQ1221" s="43"/>
      <c r="AR1221" s="43"/>
      <c r="AS1221" s="43"/>
      <c r="AT1221" s="43"/>
      <c r="AU1221" s="43"/>
      <c r="AV1221" s="43"/>
      <c r="AW1221" s="43"/>
      <c r="AX1221" s="43"/>
      <c r="AY1221" s="43"/>
      <c r="AZ1221" s="43"/>
      <c r="BA1221" s="186"/>
      <c r="BB1221" s="43"/>
      <c r="BC1221" s="186"/>
      <c r="BD1221" s="208"/>
      <c r="BE1221" s="43"/>
      <c r="BF1221" s="43"/>
      <c r="BG1221" s="43"/>
      <c r="BH1221" s="43"/>
      <c r="BI1221" s="43"/>
      <c r="BJ1221" s="43"/>
      <c r="BK1221" s="43"/>
      <c r="BL1221" s="43"/>
      <c r="BM1221" s="43"/>
      <c r="BN1221" s="43"/>
      <c r="BO1221" s="43"/>
      <c r="BP1221" s="43"/>
      <c r="BQ1221" s="43"/>
      <c r="BR1221" s="43"/>
      <c r="BS1221" s="43"/>
      <c r="BT1221" s="43"/>
      <c r="BU1221" s="43"/>
      <c r="BV1221" s="43"/>
      <c r="BW1221" s="43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3"/>
      <c r="CK1221" s="43"/>
      <c r="CL1221" s="43"/>
      <c r="CM1221" s="43"/>
      <c r="CN1221" s="43"/>
      <c r="CO1221" s="43"/>
      <c r="CP1221" s="43"/>
      <c r="CQ1221" s="43"/>
      <c r="CR1221" s="43"/>
      <c r="CS1221" s="43"/>
      <c r="CT1221" s="43"/>
      <c r="CU1221" s="43"/>
      <c r="CV1221" s="43"/>
      <c r="CW1221" s="43"/>
      <c r="CX1221" s="43"/>
      <c r="CY1221" s="43"/>
      <c r="CZ1221" s="43"/>
      <c r="DA1221" s="43"/>
      <c r="DB1221" s="43"/>
      <c r="DC1221" s="43"/>
      <c r="DD1221" s="43"/>
      <c r="DE1221" s="43"/>
      <c r="DF1221" s="43"/>
      <c r="DG1221" s="43"/>
      <c r="DH1221" s="43"/>
      <c r="DI1221" s="43"/>
      <c r="DJ1221" s="43"/>
      <c r="DK1221" s="43"/>
      <c r="DL1221" s="43"/>
      <c r="DM1221" s="43"/>
      <c r="DN1221" s="43"/>
      <c r="DO1221" s="43"/>
      <c r="DP1221" s="43"/>
    </row>
    <row r="1222" spans="1:120" s="159" customFormat="1" ht="15" customHeight="1">
      <c r="A1222" s="43"/>
      <c r="B1222" s="43"/>
      <c r="C1222" s="43"/>
      <c r="D1222" s="43"/>
      <c r="E1222" s="43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  <c r="AB1222" s="43"/>
      <c r="AC1222" s="43"/>
      <c r="AD1222" s="43"/>
      <c r="AE1222" s="43"/>
      <c r="AF1222" s="43"/>
      <c r="AG1222" s="43"/>
      <c r="AH1222" s="43"/>
      <c r="AI1222" s="43"/>
      <c r="AJ1222" s="43"/>
      <c r="AK1222" s="43"/>
      <c r="AL1222" s="43"/>
      <c r="AM1222" s="43"/>
      <c r="AN1222" s="43"/>
      <c r="AO1222" s="43"/>
      <c r="AP1222" s="43"/>
      <c r="AQ1222" s="43"/>
      <c r="AR1222" s="43"/>
      <c r="AS1222" s="43"/>
      <c r="AT1222" s="43"/>
      <c r="AU1222" s="43"/>
      <c r="AV1222" s="43"/>
      <c r="AW1222" s="43"/>
      <c r="AX1222" s="43"/>
      <c r="AY1222" s="43"/>
      <c r="AZ1222" s="43"/>
      <c r="BA1222" s="186"/>
      <c r="BB1222" s="43"/>
      <c r="BC1222" s="186"/>
      <c r="BD1222" s="208"/>
      <c r="BE1222" s="43"/>
      <c r="BF1222" s="43"/>
      <c r="BG1222" s="43"/>
      <c r="BH1222" s="43"/>
      <c r="BI1222" s="43"/>
      <c r="BJ1222" s="43"/>
      <c r="BK1222" s="43"/>
      <c r="BL1222" s="43"/>
      <c r="BM1222" s="43"/>
      <c r="BN1222" s="43"/>
      <c r="BO1222" s="43"/>
      <c r="BP1222" s="43"/>
      <c r="BQ1222" s="43"/>
      <c r="BR1222" s="43"/>
      <c r="BS1222" s="43"/>
      <c r="BT1222" s="43"/>
      <c r="BU1222" s="43"/>
      <c r="BV1222" s="43"/>
      <c r="BW1222" s="43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3"/>
      <c r="CK1222" s="43"/>
      <c r="CL1222" s="43"/>
      <c r="CM1222" s="43"/>
      <c r="CN1222" s="43"/>
      <c r="CO1222" s="43"/>
      <c r="CP1222" s="43"/>
      <c r="CQ1222" s="43"/>
      <c r="CR1222" s="43"/>
      <c r="CS1222" s="43"/>
      <c r="CT1222" s="43"/>
      <c r="CU1222" s="43"/>
      <c r="CV1222" s="43"/>
      <c r="CW1222" s="43"/>
      <c r="CX1222" s="43"/>
      <c r="CY1222" s="43"/>
      <c r="CZ1222" s="43"/>
      <c r="DA1222" s="43"/>
      <c r="DB1222" s="43"/>
      <c r="DC1222" s="43"/>
      <c r="DD1222" s="43"/>
      <c r="DE1222" s="43"/>
      <c r="DF1222" s="43"/>
      <c r="DG1222" s="43"/>
      <c r="DH1222" s="43"/>
      <c r="DI1222" s="43"/>
      <c r="DJ1222" s="43"/>
      <c r="DK1222" s="43"/>
      <c r="DL1222" s="43"/>
      <c r="DM1222" s="43"/>
      <c r="DN1222" s="43"/>
      <c r="DO1222" s="43"/>
      <c r="DP1222" s="43"/>
    </row>
    <row r="1223" spans="1:120" s="159" customFormat="1" ht="15" customHeight="1">
      <c r="A1223" s="43"/>
      <c r="B1223" s="43"/>
      <c r="C1223" s="43"/>
      <c r="D1223" s="43"/>
      <c r="E1223" s="43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43"/>
      <c r="Q1223" s="43"/>
      <c r="R1223" s="43"/>
      <c r="S1223" s="43"/>
      <c r="T1223" s="43"/>
      <c r="U1223" s="43"/>
      <c r="V1223" s="43"/>
      <c r="W1223" s="43"/>
      <c r="X1223" s="43"/>
      <c r="Y1223" s="43"/>
      <c r="Z1223" s="43"/>
      <c r="AA1223" s="43"/>
      <c r="AB1223" s="43"/>
      <c r="AC1223" s="43"/>
      <c r="AD1223" s="43"/>
      <c r="AE1223" s="43"/>
      <c r="AF1223" s="43"/>
      <c r="AG1223" s="43"/>
      <c r="AH1223" s="43"/>
      <c r="AI1223" s="43"/>
      <c r="AJ1223" s="43"/>
      <c r="AK1223" s="43"/>
      <c r="AL1223" s="43"/>
      <c r="AM1223" s="43"/>
      <c r="AN1223" s="43"/>
      <c r="AO1223" s="43"/>
      <c r="AP1223" s="43"/>
      <c r="AQ1223" s="43"/>
      <c r="AR1223" s="43"/>
      <c r="AS1223" s="43"/>
      <c r="AT1223" s="43"/>
      <c r="AU1223" s="43"/>
      <c r="AV1223" s="43"/>
      <c r="AW1223" s="43"/>
      <c r="AX1223" s="43"/>
      <c r="AY1223" s="43"/>
      <c r="AZ1223" s="43"/>
      <c r="BA1223" s="186"/>
      <c r="BB1223" s="43"/>
      <c r="BC1223" s="186"/>
      <c r="BD1223" s="208"/>
      <c r="BE1223" s="43"/>
      <c r="BF1223" s="43"/>
      <c r="BG1223" s="43"/>
      <c r="BH1223" s="43"/>
      <c r="BI1223" s="43"/>
      <c r="BJ1223" s="43"/>
      <c r="BK1223" s="43"/>
      <c r="BL1223" s="43"/>
      <c r="BM1223" s="43"/>
      <c r="BN1223" s="43"/>
      <c r="BO1223" s="43"/>
      <c r="BP1223" s="43"/>
      <c r="BQ1223" s="43"/>
      <c r="BR1223" s="43"/>
      <c r="BS1223" s="43"/>
      <c r="BT1223" s="43"/>
      <c r="BU1223" s="43"/>
      <c r="BV1223" s="43"/>
      <c r="BW1223" s="43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3"/>
      <c r="CK1223" s="43"/>
      <c r="CL1223" s="43"/>
      <c r="CM1223" s="43"/>
      <c r="CN1223" s="43"/>
      <c r="CO1223" s="43"/>
      <c r="CP1223" s="43"/>
      <c r="CQ1223" s="43"/>
      <c r="CR1223" s="43"/>
      <c r="CS1223" s="43"/>
      <c r="CT1223" s="43"/>
      <c r="CU1223" s="43"/>
      <c r="CV1223" s="43"/>
      <c r="CW1223" s="43"/>
      <c r="CX1223" s="43"/>
      <c r="CY1223" s="43"/>
      <c r="CZ1223" s="43"/>
      <c r="DA1223" s="43"/>
      <c r="DB1223" s="43"/>
      <c r="DC1223" s="43"/>
      <c r="DD1223" s="43"/>
      <c r="DE1223" s="43"/>
      <c r="DF1223" s="43"/>
      <c r="DG1223" s="43"/>
      <c r="DH1223" s="43"/>
      <c r="DI1223" s="43"/>
      <c r="DJ1223" s="43"/>
      <c r="DK1223" s="43"/>
      <c r="DL1223" s="43"/>
      <c r="DM1223" s="43"/>
      <c r="DN1223" s="43"/>
      <c r="DO1223" s="43"/>
      <c r="DP1223" s="43"/>
    </row>
    <row r="1224" spans="1:120" s="159" customFormat="1" ht="15" customHeight="1">
      <c r="A1224" s="43"/>
      <c r="B1224" s="43"/>
      <c r="C1224" s="43"/>
      <c r="D1224" s="43"/>
      <c r="E1224" s="43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43"/>
      <c r="AF1224" s="43"/>
      <c r="AG1224" s="43"/>
      <c r="AH1224" s="43"/>
      <c r="AI1224" s="43"/>
      <c r="AJ1224" s="43"/>
      <c r="AK1224" s="43"/>
      <c r="AL1224" s="43"/>
      <c r="AM1224" s="43"/>
      <c r="AN1224" s="43"/>
      <c r="AO1224" s="43"/>
      <c r="AP1224" s="43"/>
      <c r="AQ1224" s="43"/>
      <c r="AR1224" s="43"/>
      <c r="AS1224" s="43"/>
      <c r="AT1224" s="43"/>
      <c r="AU1224" s="43"/>
      <c r="AV1224" s="43"/>
      <c r="AW1224" s="43"/>
      <c r="AX1224" s="43"/>
      <c r="AY1224" s="43"/>
      <c r="AZ1224" s="43"/>
      <c r="BA1224" s="186"/>
      <c r="BB1224" s="43"/>
      <c r="BC1224" s="186"/>
      <c r="BD1224" s="208"/>
      <c r="BE1224" s="43"/>
      <c r="BF1224" s="43"/>
      <c r="BG1224" s="43"/>
      <c r="BH1224" s="43"/>
      <c r="BI1224" s="43"/>
      <c r="BJ1224" s="43"/>
      <c r="BK1224" s="43"/>
      <c r="BL1224" s="43"/>
      <c r="BM1224" s="43"/>
      <c r="BN1224" s="43"/>
      <c r="BO1224" s="43"/>
      <c r="BP1224" s="43"/>
      <c r="BQ1224" s="43"/>
      <c r="BR1224" s="43"/>
      <c r="BS1224" s="43"/>
      <c r="BT1224" s="43"/>
      <c r="BU1224" s="43"/>
      <c r="BV1224" s="43"/>
      <c r="BW1224" s="43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3"/>
      <c r="CK1224" s="43"/>
      <c r="CL1224" s="43"/>
      <c r="CM1224" s="43"/>
      <c r="CN1224" s="43"/>
      <c r="CO1224" s="43"/>
      <c r="CP1224" s="43"/>
      <c r="CQ1224" s="43"/>
      <c r="CR1224" s="43"/>
      <c r="CS1224" s="43"/>
      <c r="CT1224" s="43"/>
      <c r="CU1224" s="43"/>
      <c r="CV1224" s="43"/>
      <c r="CW1224" s="43"/>
      <c r="CX1224" s="43"/>
      <c r="CY1224" s="43"/>
      <c r="CZ1224" s="43"/>
      <c r="DA1224" s="43"/>
      <c r="DB1224" s="43"/>
      <c r="DC1224" s="43"/>
      <c r="DD1224" s="43"/>
      <c r="DE1224" s="43"/>
      <c r="DF1224" s="43"/>
      <c r="DG1224" s="43"/>
      <c r="DH1224" s="43"/>
      <c r="DI1224" s="43"/>
      <c r="DJ1224" s="43"/>
      <c r="DK1224" s="43"/>
      <c r="DL1224" s="43"/>
      <c r="DM1224" s="43"/>
      <c r="DN1224" s="43"/>
      <c r="DO1224" s="43"/>
      <c r="DP1224" s="43"/>
    </row>
    <row r="1225" spans="1:120" s="159" customFormat="1" ht="15" customHeight="1">
      <c r="A1225" s="43"/>
      <c r="B1225" s="43"/>
      <c r="C1225" s="43"/>
      <c r="D1225" s="43"/>
      <c r="E1225" s="43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43"/>
      <c r="Q1225" s="43"/>
      <c r="R1225" s="43"/>
      <c r="S1225" s="43"/>
      <c r="T1225" s="43"/>
      <c r="U1225" s="43"/>
      <c r="V1225" s="43"/>
      <c r="W1225" s="43"/>
      <c r="X1225" s="43"/>
      <c r="Y1225" s="43"/>
      <c r="Z1225" s="43"/>
      <c r="AA1225" s="43"/>
      <c r="AB1225" s="43"/>
      <c r="AC1225" s="43"/>
      <c r="AD1225" s="43"/>
      <c r="AE1225" s="43"/>
      <c r="AF1225" s="43"/>
      <c r="AG1225" s="43"/>
      <c r="AH1225" s="43"/>
      <c r="AI1225" s="43"/>
      <c r="AJ1225" s="43"/>
      <c r="AK1225" s="43"/>
      <c r="AL1225" s="43"/>
      <c r="AM1225" s="43"/>
      <c r="AN1225" s="43"/>
      <c r="AO1225" s="43"/>
      <c r="AP1225" s="43"/>
      <c r="AQ1225" s="43"/>
      <c r="AR1225" s="43"/>
      <c r="AS1225" s="43"/>
      <c r="AT1225" s="43"/>
      <c r="AU1225" s="43"/>
      <c r="AV1225" s="43"/>
      <c r="AW1225" s="43"/>
      <c r="AX1225" s="43"/>
      <c r="AY1225" s="43"/>
      <c r="AZ1225" s="43"/>
      <c r="BA1225" s="186"/>
      <c r="BB1225" s="43"/>
      <c r="BC1225" s="186"/>
      <c r="BD1225" s="208"/>
      <c r="BE1225" s="43"/>
      <c r="BF1225" s="43"/>
      <c r="BG1225" s="43"/>
      <c r="BH1225" s="43"/>
      <c r="BI1225" s="43"/>
      <c r="BJ1225" s="43"/>
      <c r="BK1225" s="43"/>
      <c r="BL1225" s="43"/>
      <c r="BM1225" s="43"/>
      <c r="BN1225" s="43"/>
      <c r="BO1225" s="43"/>
      <c r="BP1225" s="43"/>
      <c r="BQ1225" s="43"/>
      <c r="BR1225" s="43"/>
      <c r="BS1225" s="43"/>
      <c r="BT1225" s="43"/>
      <c r="BU1225" s="43"/>
      <c r="BV1225" s="43"/>
      <c r="BW1225" s="43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3"/>
      <c r="CK1225" s="43"/>
      <c r="CL1225" s="43"/>
      <c r="CM1225" s="43"/>
      <c r="CN1225" s="43"/>
      <c r="CO1225" s="43"/>
      <c r="CP1225" s="43"/>
      <c r="CQ1225" s="43"/>
      <c r="CR1225" s="43"/>
      <c r="CS1225" s="43"/>
      <c r="CT1225" s="43"/>
      <c r="CU1225" s="43"/>
      <c r="CV1225" s="43"/>
      <c r="CW1225" s="43"/>
      <c r="CX1225" s="43"/>
      <c r="CY1225" s="43"/>
      <c r="CZ1225" s="43"/>
      <c r="DA1225" s="43"/>
      <c r="DB1225" s="43"/>
      <c r="DC1225" s="43"/>
      <c r="DD1225" s="43"/>
      <c r="DE1225" s="43"/>
      <c r="DF1225" s="43"/>
      <c r="DG1225" s="43"/>
      <c r="DH1225" s="43"/>
      <c r="DI1225" s="43"/>
      <c r="DJ1225" s="43"/>
      <c r="DK1225" s="43"/>
      <c r="DL1225" s="43"/>
      <c r="DM1225" s="43"/>
      <c r="DN1225" s="43"/>
      <c r="DO1225" s="43"/>
      <c r="DP1225" s="43"/>
    </row>
    <row r="1226" spans="1:120" s="159" customFormat="1" ht="15" customHeight="1">
      <c r="A1226" s="43"/>
      <c r="B1226" s="43"/>
      <c r="C1226" s="43"/>
      <c r="D1226" s="43"/>
      <c r="E1226" s="43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43"/>
      <c r="Q1226" s="43"/>
      <c r="R1226" s="43"/>
      <c r="S1226" s="43"/>
      <c r="T1226" s="43"/>
      <c r="U1226" s="43"/>
      <c r="V1226" s="43"/>
      <c r="W1226" s="43"/>
      <c r="X1226" s="43"/>
      <c r="Y1226" s="43"/>
      <c r="Z1226" s="43"/>
      <c r="AA1226" s="43"/>
      <c r="AB1226" s="43"/>
      <c r="AC1226" s="43"/>
      <c r="AD1226" s="43"/>
      <c r="AE1226" s="43"/>
      <c r="AF1226" s="43"/>
      <c r="AG1226" s="43"/>
      <c r="AH1226" s="43"/>
      <c r="AI1226" s="43"/>
      <c r="AJ1226" s="43"/>
      <c r="AK1226" s="43"/>
      <c r="AL1226" s="43"/>
      <c r="AM1226" s="43"/>
      <c r="AN1226" s="43"/>
      <c r="AO1226" s="43"/>
      <c r="AP1226" s="43"/>
      <c r="AQ1226" s="43"/>
      <c r="AR1226" s="43"/>
      <c r="AS1226" s="43"/>
      <c r="AT1226" s="43"/>
      <c r="AU1226" s="43"/>
      <c r="AV1226" s="43"/>
      <c r="AW1226" s="43"/>
      <c r="AX1226" s="43"/>
      <c r="AY1226" s="43"/>
      <c r="AZ1226" s="43"/>
      <c r="BA1226" s="186"/>
      <c r="BB1226" s="43"/>
      <c r="BC1226" s="186"/>
      <c r="BD1226" s="208"/>
      <c r="BE1226" s="43"/>
      <c r="BF1226" s="43"/>
      <c r="BG1226" s="43"/>
      <c r="BH1226" s="43"/>
      <c r="BI1226" s="43"/>
      <c r="BJ1226" s="43"/>
      <c r="BK1226" s="43"/>
      <c r="BL1226" s="43"/>
      <c r="BM1226" s="43"/>
      <c r="BN1226" s="43"/>
      <c r="BO1226" s="43"/>
      <c r="BP1226" s="43"/>
      <c r="BQ1226" s="43"/>
      <c r="BR1226" s="43"/>
      <c r="BS1226" s="43"/>
      <c r="BT1226" s="43"/>
      <c r="BU1226" s="43"/>
      <c r="BV1226" s="43"/>
      <c r="BW1226" s="43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3"/>
      <c r="CK1226" s="43"/>
      <c r="CL1226" s="43"/>
      <c r="CM1226" s="43"/>
      <c r="CN1226" s="43"/>
      <c r="CO1226" s="43"/>
      <c r="CP1226" s="43"/>
      <c r="CQ1226" s="43"/>
      <c r="CR1226" s="43"/>
      <c r="CS1226" s="43"/>
      <c r="CT1226" s="43"/>
      <c r="CU1226" s="43"/>
      <c r="CV1226" s="43"/>
      <c r="CW1226" s="43"/>
      <c r="CX1226" s="43"/>
      <c r="CY1226" s="43"/>
      <c r="CZ1226" s="43"/>
      <c r="DA1226" s="43"/>
      <c r="DB1226" s="43"/>
      <c r="DC1226" s="43"/>
      <c r="DD1226" s="43"/>
      <c r="DE1226" s="43"/>
      <c r="DF1226" s="43"/>
      <c r="DG1226" s="43"/>
      <c r="DH1226" s="43"/>
      <c r="DI1226" s="43"/>
      <c r="DJ1226" s="43"/>
      <c r="DK1226" s="43"/>
      <c r="DL1226" s="43"/>
      <c r="DM1226" s="43"/>
      <c r="DN1226" s="43"/>
      <c r="DO1226" s="43"/>
      <c r="DP1226" s="43"/>
    </row>
    <row r="1227" spans="1:120" s="159" customFormat="1" ht="15" customHeight="1">
      <c r="A1227" s="43"/>
      <c r="B1227" s="43"/>
      <c r="C1227" s="43"/>
      <c r="D1227" s="43"/>
      <c r="E1227" s="43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43"/>
      <c r="AA1227" s="43"/>
      <c r="AB1227" s="43"/>
      <c r="AC1227" s="43"/>
      <c r="AD1227" s="43"/>
      <c r="AE1227" s="43"/>
      <c r="AF1227" s="43"/>
      <c r="AG1227" s="43"/>
      <c r="AH1227" s="43"/>
      <c r="AI1227" s="43"/>
      <c r="AJ1227" s="43"/>
      <c r="AK1227" s="43"/>
      <c r="AL1227" s="43"/>
      <c r="AM1227" s="43"/>
      <c r="AN1227" s="43"/>
      <c r="AO1227" s="43"/>
      <c r="AP1227" s="43"/>
      <c r="AQ1227" s="43"/>
      <c r="AR1227" s="43"/>
      <c r="AS1227" s="43"/>
      <c r="AT1227" s="43"/>
      <c r="AU1227" s="43"/>
      <c r="AV1227" s="43"/>
      <c r="AW1227" s="43"/>
      <c r="AX1227" s="43"/>
      <c r="AY1227" s="43"/>
      <c r="AZ1227" s="43"/>
      <c r="BA1227" s="186"/>
      <c r="BB1227" s="43"/>
      <c r="BC1227" s="186"/>
      <c r="BD1227" s="208"/>
      <c r="BE1227" s="43"/>
      <c r="BF1227" s="43"/>
      <c r="BG1227" s="43"/>
      <c r="BH1227" s="43"/>
      <c r="BI1227" s="43"/>
      <c r="BJ1227" s="43"/>
      <c r="BK1227" s="43"/>
      <c r="BL1227" s="43"/>
      <c r="BM1227" s="43"/>
      <c r="BN1227" s="43"/>
      <c r="BO1227" s="43"/>
      <c r="BP1227" s="43"/>
      <c r="BQ1227" s="43"/>
      <c r="BR1227" s="43"/>
      <c r="BS1227" s="43"/>
      <c r="BT1227" s="43"/>
      <c r="BU1227" s="43"/>
      <c r="BV1227" s="43"/>
      <c r="BW1227" s="43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3"/>
      <c r="CK1227" s="43"/>
      <c r="CL1227" s="43"/>
      <c r="CM1227" s="43"/>
      <c r="CN1227" s="43"/>
      <c r="CO1227" s="43"/>
      <c r="CP1227" s="43"/>
      <c r="CQ1227" s="43"/>
      <c r="CR1227" s="43"/>
      <c r="CS1227" s="43"/>
      <c r="CT1227" s="43"/>
      <c r="CU1227" s="43"/>
      <c r="CV1227" s="43"/>
      <c r="CW1227" s="43"/>
      <c r="CX1227" s="43"/>
      <c r="CY1227" s="43"/>
      <c r="CZ1227" s="43"/>
      <c r="DA1227" s="43"/>
      <c r="DB1227" s="43"/>
      <c r="DC1227" s="43"/>
      <c r="DD1227" s="43"/>
      <c r="DE1227" s="43"/>
      <c r="DF1227" s="43"/>
      <c r="DG1227" s="43"/>
      <c r="DH1227" s="43"/>
      <c r="DI1227" s="43"/>
      <c r="DJ1227" s="43"/>
      <c r="DK1227" s="43"/>
      <c r="DL1227" s="43"/>
      <c r="DM1227" s="43"/>
      <c r="DN1227" s="43"/>
      <c r="DO1227" s="43"/>
      <c r="DP1227" s="43"/>
    </row>
    <row r="1228" spans="1:120" s="159" customFormat="1" ht="15" customHeight="1">
      <c r="A1228" s="43"/>
      <c r="B1228" s="43"/>
      <c r="C1228" s="43"/>
      <c r="D1228" s="43"/>
      <c r="E1228" s="43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43"/>
      <c r="Q1228" s="43"/>
      <c r="R1228" s="43"/>
      <c r="S1228" s="43"/>
      <c r="T1228" s="43"/>
      <c r="U1228" s="43"/>
      <c r="V1228" s="43"/>
      <c r="W1228" s="43"/>
      <c r="X1228" s="43"/>
      <c r="Y1228" s="43"/>
      <c r="Z1228" s="43"/>
      <c r="AA1228" s="43"/>
      <c r="AB1228" s="43"/>
      <c r="AC1228" s="43"/>
      <c r="AD1228" s="43"/>
      <c r="AE1228" s="43"/>
      <c r="AF1228" s="43"/>
      <c r="AG1228" s="43"/>
      <c r="AH1228" s="43"/>
      <c r="AI1228" s="43"/>
      <c r="AJ1228" s="43"/>
      <c r="AK1228" s="43"/>
      <c r="AL1228" s="43"/>
      <c r="AM1228" s="43"/>
      <c r="AN1228" s="43"/>
      <c r="AO1228" s="43"/>
      <c r="AP1228" s="43"/>
      <c r="AQ1228" s="43"/>
      <c r="AR1228" s="43"/>
      <c r="AS1228" s="43"/>
      <c r="AT1228" s="43"/>
      <c r="AU1228" s="43"/>
      <c r="AV1228" s="43"/>
      <c r="AW1228" s="43"/>
      <c r="AX1228" s="43"/>
      <c r="AY1228" s="43"/>
      <c r="AZ1228" s="43"/>
      <c r="BA1228" s="186"/>
      <c r="BB1228" s="43"/>
      <c r="BC1228" s="186"/>
      <c r="BD1228" s="208"/>
      <c r="BE1228" s="43"/>
      <c r="BF1228" s="43"/>
      <c r="BG1228" s="43"/>
      <c r="BH1228" s="43"/>
      <c r="BI1228" s="43"/>
      <c r="BJ1228" s="43"/>
      <c r="BK1228" s="43"/>
      <c r="BL1228" s="43"/>
      <c r="BM1228" s="43"/>
      <c r="BN1228" s="43"/>
      <c r="BO1228" s="43"/>
      <c r="BP1228" s="43"/>
      <c r="BQ1228" s="43"/>
      <c r="BR1228" s="43"/>
      <c r="BS1228" s="43"/>
      <c r="BT1228" s="43"/>
      <c r="BU1228" s="43"/>
      <c r="BV1228" s="43"/>
      <c r="BW1228" s="43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3"/>
      <c r="CK1228" s="43"/>
      <c r="CL1228" s="43"/>
      <c r="CM1228" s="43"/>
      <c r="CN1228" s="43"/>
      <c r="CO1228" s="43"/>
      <c r="CP1228" s="43"/>
      <c r="CQ1228" s="43"/>
      <c r="CR1228" s="43"/>
      <c r="CS1228" s="43"/>
      <c r="CT1228" s="43"/>
      <c r="CU1228" s="43"/>
      <c r="CV1228" s="43"/>
      <c r="CW1228" s="43"/>
      <c r="CX1228" s="43"/>
      <c r="CY1228" s="43"/>
      <c r="CZ1228" s="43"/>
      <c r="DA1228" s="43"/>
      <c r="DB1228" s="43"/>
      <c r="DC1228" s="43"/>
      <c r="DD1228" s="43"/>
      <c r="DE1228" s="43"/>
      <c r="DF1228" s="43"/>
      <c r="DG1228" s="43"/>
      <c r="DH1228" s="43"/>
      <c r="DI1228" s="43"/>
      <c r="DJ1228" s="43"/>
      <c r="DK1228" s="43"/>
      <c r="DL1228" s="43"/>
      <c r="DM1228" s="43"/>
      <c r="DN1228" s="43"/>
      <c r="DO1228" s="43"/>
      <c r="DP1228" s="43"/>
    </row>
    <row r="1229" spans="1:120" s="159" customFormat="1" ht="15" customHeight="1">
      <c r="A1229" s="43"/>
      <c r="B1229" s="43"/>
      <c r="C1229" s="43"/>
      <c r="D1229" s="43"/>
      <c r="E1229" s="43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43"/>
      <c r="AA1229" s="43"/>
      <c r="AB1229" s="43"/>
      <c r="AC1229" s="43"/>
      <c r="AD1229" s="43"/>
      <c r="AE1229" s="43"/>
      <c r="AF1229" s="43"/>
      <c r="AG1229" s="43"/>
      <c r="AH1229" s="43"/>
      <c r="AI1229" s="43"/>
      <c r="AJ1229" s="43"/>
      <c r="AK1229" s="43"/>
      <c r="AL1229" s="43"/>
      <c r="AM1229" s="43"/>
      <c r="AN1229" s="43"/>
      <c r="AO1229" s="43"/>
      <c r="AP1229" s="43"/>
      <c r="AQ1229" s="43"/>
      <c r="AR1229" s="43"/>
      <c r="AS1229" s="43"/>
      <c r="AT1229" s="43"/>
      <c r="AU1229" s="43"/>
      <c r="AV1229" s="43"/>
      <c r="AW1229" s="43"/>
      <c r="AX1229" s="43"/>
      <c r="AY1229" s="43"/>
      <c r="AZ1229" s="43"/>
      <c r="BA1229" s="186"/>
      <c r="BB1229" s="43"/>
      <c r="BC1229" s="186"/>
      <c r="BD1229" s="208"/>
      <c r="BE1229" s="43"/>
      <c r="BF1229" s="43"/>
      <c r="BG1229" s="43"/>
      <c r="BH1229" s="43"/>
      <c r="BI1229" s="43"/>
      <c r="BJ1229" s="43"/>
      <c r="BK1229" s="43"/>
      <c r="BL1229" s="43"/>
      <c r="BM1229" s="43"/>
      <c r="BN1229" s="43"/>
      <c r="BO1229" s="43"/>
      <c r="BP1229" s="43"/>
      <c r="BQ1229" s="43"/>
      <c r="BR1229" s="43"/>
      <c r="BS1229" s="43"/>
      <c r="BT1229" s="43"/>
      <c r="BU1229" s="43"/>
      <c r="BV1229" s="43"/>
      <c r="BW1229" s="43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3"/>
      <c r="CK1229" s="43"/>
      <c r="CL1229" s="43"/>
      <c r="CM1229" s="43"/>
      <c r="CN1229" s="43"/>
      <c r="CO1229" s="43"/>
      <c r="CP1229" s="43"/>
      <c r="CQ1229" s="43"/>
      <c r="CR1229" s="43"/>
      <c r="CS1229" s="43"/>
      <c r="CT1229" s="43"/>
      <c r="CU1229" s="43"/>
      <c r="CV1229" s="43"/>
      <c r="CW1229" s="43"/>
      <c r="CX1229" s="43"/>
      <c r="CY1229" s="43"/>
      <c r="CZ1229" s="43"/>
      <c r="DA1229" s="43"/>
      <c r="DB1229" s="43"/>
      <c r="DC1229" s="43"/>
      <c r="DD1229" s="43"/>
      <c r="DE1229" s="43"/>
      <c r="DF1229" s="43"/>
      <c r="DG1229" s="43"/>
      <c r="DH1229" s="43"/>
      <c r="DI1229" s="43"/>
      <c r="DJ1229" s="43"/>
      <c r="DK1229" s="43"/>
      <c r="DL1229" s="43"/>
      <c r="DM1229" s="43"/>
      <c r="DN1229" s="43"/>
      <c r="DO1229" s="43"/>
      <c r="DP1229" s="43"/>
    </row>
    <row r="1230" spans="1:120" s="159" customFormat="1" ht="15" customHeight="1">
      <c r="A1230" s="43"/>
      <c r="B1230" s="43"/>
      <c r="C1230" s="43"/>
      <c r="D1230" s="43"/>
      <c r="E1230" s="43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  <c r="AB1230" s="43"/>
      <c r="AC1230" s="43"/>
      <c r="AD1230" s="43"/>
      <c r="AE1230" s="43"/>
      <c r="AF1230" s="43"/>
      <c r="AG1230" s="43"/>
      <c r="AH1230" s="43"/>
      <c r="AI1230" s="43"/>
      <c r="AJ1230" s="43"/>
      <c r="AK1230" s="43"/>
      <c r="AL1230" s="43"/>
      <c r="AM1230" s="43"/>
      <c r="AN1230" s="43"/>
      <c r="AO1230" s="43"/>
      <c r="AP1230" s="43"/>
      <c r="AQ1230" s="43"/>
      <c r="AR1230" s="43"/>
      <c r="AS1230" s="43"/>
      <c r="AT1230" s="43"/>
      <c r="AU1230" s="43"/>
      <c r="AV1230" s="43"/>
      <c r="AW1230" s="43"/>
      <c r="AX1230" s="43"/>
      <c r="AY1230" s="43"/>
      <c r="AZ1230" s="43"/>
      <c r="BA1230" s="186"/>
      <c r="BB1230" s="43"/>
      <c r="BC1230" s="186"/>
      <c r="BD1230" s="208"/>
      <c r="BE1230" s="43"/>
      <c r="BF1230" s="43"/>
      <c r="BG1230" s="43"/>
      <c r="BH1230" s="43"/>
      <c r="BI1230" s="43"/>
      <c r="BJ1230" s="43"/>
      <c r="BK1230" s="43"/>
      <c r="BL1230" s="43"/>
      <c r="BM1230" s="43"/>
      <c r="BN1230" s="43"/>
      <c r="BO1230" s="43"/>
      <c r="BP1230" s="43"/>
      <c r="BQ1230" s="43"/>
      <c r="BR1230" s="43"/>
      <c r="BS1230" s="43"/>
      <c r="BT1230" s="43"/>
      <c r="BU1230" s="43"/>
      <c r="BV1230" s="43"/>
      <c r="BW1230" s="43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3"/>
      <c r="CK1230" s="43"/>
      <c r="CL1230" s="43"/>
      <c r="CM1230" s="43"/>
      <c r="CN1230" s="43"/>
      <c r="CO1230" s="43"/>
      <c r="CP1230" s="43"/>
      <c r="CQ1230" s="43"/>
      <c r="CR1230" s="43"/>
      <c r="CS1230" s="43"/>
      <c r="CT1230" s="43"/>
      <c r="CU1230" s="43"/>
      <c r="CV1230" s="43"/>
      <c r="CW1230" s="43"/>
      <c r="CX1230" s="43"/>
      <c r="CY1230" s="43"/>
      <c r="CZ1230" s="43"/>
      <c r="DA1230" s="43"/>
      <c r="DB1230" s="43"/>
      <c r="DC1230" s="43"/>
      <c r="DD1230" s="43"/>
      <c r="DE1230" s="43"/>
      <c r="DF1230" s="43"/>
      <c r="DG1230" s="43"/>
      <c r="DH1230" s="43"/>
      <c r="DI1230" s="43"/>
      <c r="DJ1230" s="43"/>
      <c r="DK1230" s="43"/>
      <c r="DL1230" s="43"/>
      <c r="DM1230" s="43"/>
      <c r="DN1230" s="43"/>
      <c r="DO1230" s="43"/>
      <c r="DP1230" s="43"/>
    </row>
    <row r="1231" spans="1:120" s="159" customFormat="1" ht="15" customHeight="1">
      <c r="A1231" s="43"/>
      <c r="B1231" s="43"/>
      <c r="C1231" s="43"/>
      <c r="D1231" s="43"/>
      <c r="E1231" s="43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43"/>
      <c r="AA1231" s="43"/>
      <c r="AB1231" s="43"/>
      <c r="AC1231" s="43"/>
      <c r="AD1231" s="43"/>
      <c r="AE1231" s="43"/>
      <c r="AF1231" s="43"/>
      <c r="AG1231" s="43"/>
      <c r="AH1231" s="43"/>
      <c r="AI1231" s="43"/>
      <c r="AJ1231" s="43"/>
      <c r="AK1231" s="43"/>
      <c r="AL1231" s="43"/>
      <c r="AM1231" s="43"/>
      <c r="AN1231" s="43"/>
      <c r="AO1231" s="43"/>
      <c r="AP1231" s="43"/>
      <c r="AQ1231" s="43"/>
      <c r="AR1231" s="43"/>
      <c r="AS1231" s="43"/>
      <c r="AT1231" s="43"/>
      <c r="AU1231" s="43"/>
      <c r="AV1231" s="43"/>
      <c r="AW1231" s="43"/>
      <c r="AX1231" s="43"/>
      <c r="AY1231" s="43"/>
      <c r="AZ1231" s="43"/>
      <c r="BA1231" s="186"/>
      <c r="BB1231" s="43"/>
      <c r="BC1231" s="186"/>
      <c r="BD1231" s="208"/>
      <c r="BE1231" s="43"/>
      <c r="BF1231" s="43"/>
      <c r="BG1231" s="43"/>
      <c r="BH1231" s="43"/>
      <c r="BI1231" s="43"/>
      <c r="BJ1231" s="43"/>
      <c r="BK1231" s="43"/>
      <c r="BL1231" s="43"/>
      <c r="BM1231" s="43"/>
      <c r="BN1231" s="43"/>
      <c r="BO1231" s="43"/>
      <c r="BP1231" s="43"/>
      <c r="BQ1231" s="43"/>
      <c r="BR1231" s="43"/>
      <c r="BS1231" s="43"/>
      <c r="BT1231" s="43"/>
      <c r="BU1231" s="43"/>
      <c r="BV1231" s="43"/>
      <c r="BW1231" s="43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3"/>
      <c r="CK1231" s="43"/>
      <c r="CL1231" s="43"/>
      <c r="CM1231" s="43"/>
      <c r="CN1231" s="43"/>
      <c r="CO1231" s="43"/>
      <c r="CP1231" s="43"/>
      <c r="CQ1231" s="43"/>
      <c r="CR1231" s="43"/>
      <c r="CS1231" s="43"/>
      <c r="CT1231" s="43"/>
      <c r="CU1231" s="43"/>
      <c r="CV1231" s="43"/>
      <c r="CW1231" s="43"/>
      <c r="CX1231" s="43"/>
      <c r="CY1231" s="43"/>
      <c r="CZ1231" s="43"/>
      <c r="DA1231" s="43"/>
      <c r="DB1231" s="43"/>
      <c r="DC1231" s="43"/>
      <c r="DD1231" s="43"/>
      <c r="DE1231" s="43"/>
      <c r="DF1231" s="43"/>
      <c r="DG1231" s="43"/>
      <c r="DH1231" s="43"/>
      <c r="DI1231" s="43"/>
      <c r="DJ1231" s="43"/>
      <c r="DK1231" s="43"/>
      <c r="DL1231" s="43"/>
      <c r="DM1231" s="43"/>
      <c r="DN1231" s="43"/>
      <c r="DO1231" s="43"/>
      <c r="DP1231" s="43"/>
    </row>
    <row r="1232" spans="1:120" s="159" customFormat="1" ht="15" customHeight="1">
      <c r="A1232" s="43"/>
      <c r="B1232" s="43"/>
      <c r="C1232" s="43"/>
      <c r="D1232" s="43"/>
      <c r="E1232" s="43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  <c r="AB1232" s="43"/>
      <c r="AC1232" s="43"/>
      <c r="AD1232" s="43"/>
      <c r="AE1232" s="43"/>
      <c r="AF1232" s="43"/>
      <c r="AG1232" s="43"/>
      <c r="AH1232" s="43"/>
      <c r="AI1232" s="43"/>
      <c r="AJ1232" s="43"/>
      <c r="AK1232" s="43"/>
      <c r="AL1232" s="43"/>
      <c r="AM1232" s="43"/>
      <c r="AN1232" s="43"/>
      <c r="AO1232" s="43"/>
      <c r="AP1232" s="43"/>
      <c r="AQ1232" s="43"/>
      <c r="AR1232" s="43"/>
      <c r="AS1232" s="43"/>
      <c r="AT1232" s="43"/>
      <c r="AU1232" s="43"/>
      <c r="AV1232" s="43"/>
      <c r="AW1232" s="43"/>
      <c r="AX1232" s="43"/>
      <c r="AY1232" s="43"/>
      <c r="AZ1232" s="43"/>
      <c r="BA1232" s="186"/>
      <c r="BB1232" s="43"/>
      <c r="BC1232" s="186"/>
      <c r="BD1232" s="208"/>
      <c r="BE1232" s="43"/>
      <c r="BF1232" s="43"/>
      <c r="BG1232" s="43"/>
      <c r="BH1232" s="43"/>
      <c r="BI1232" s="43"/>
      <c r="BJ1232" s="43"/>
      <c r="BK1232" s="43"/>
      <c r="BL1232" s="43"/>
      <c r="BM1232" s="43"/>
      <c r="BN1232" s="43"/>
      <c r="BO1232" s="43"/>
      <c r="BP1232" s="43"/>
      <c r="BQ1232" s="43"/>
      <c r="BR1232" s="43"/>
      <c r="BS1232" s="43"/>
      <c r="BT1232" s="43"/>
      <c r="BU1232" s="43"/>
      <c r="BV1232" s="43"/>
      <c r="BW1232" s="43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3"/>
      <c r="CK1232" s="43"/>
      <c r="CL1232" s="43"/>
      <c r="CM1232" s="43"/>
      <c r="CN1232" s="43"/>
      <c r="CO1232" s="43"/>
      <c r="CP1232" s="43"/>
      <c r="CQ1232" s="43"/>
      <c r="CR1232" s="43"/>
      <c r="CS1232" s="43"/>
      <c r="CT1232" s="43"/>
      <c r="CU1232" s="43"/>
      <c r="CV1232" s="43"/>
      <c r="CW1232" s="43"/>
      <c r="CX1232" s="43"/>
      <c r="CY1232" s="43"/>
      <c r="CZ1232" s="43"/>
      <c r="DA1232" s="43"/>
      <c r="DB1232" s="43"/>
      <c r="DC1232" s="43"/>
      <c r="DD1232" s="43"/>
      <c r="DE1232" s="43"/>
      <c r="DF1232" s="43"/>
      <c r="DG1232" s="43"/>
      <c r="DH1232" s="43"/>
      <c r="DI1232" s="43"/>
      <c r="DJ1232" s="43"/>
      <c r="DK1232" s="43"/>
      <c r="DL1232" s="43"/>
      <c r="DM1232" s="43"/>
      <c r="DN1232" s="43"/>
      <c r="DO1232" s="43"/>
      <c r="DP1232" s="43"/>
    </row>
    <row r="1233" spans="1:125">
      <c r="DQ1233" s="159"/>
      <c r="DR1233" s="159"/>
      <c r="DS1233" s="159"/>
      <c r="DT1233" s="159"/>
      <c r="DU1233" s="159"/>
    </row>
    <row r="1234" spans="1:125" s="159" customFormat="1" ht="15" customHeight="1">
      <c r="A1234" s="43"/>
      <c r="B1234" s="43"/>
      <c r="C1234" s="43"/>
      <c r="D1234" s="43"/>
      <c r="E1234" s="43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43"/>
      <c r="Q1234" s="43"/>
      <c r="R1234" s="43"/>
      <c r="S1234" s="43"/>
      <c r="T1234" s="43"/>
      <c r="U1234" s="43"/>
      <c r="V1234" s="43"/>
      <c r="W1234" s="43"/>
      <c r="X1234" s="43"/>
      <c r="Y1234" s="43"/>
      <c r="Z1234" s="43"/>
      <c r="AA1234" s="43"/>
      <c r="AB1234" s="43"/>
      <c r="AC1234" s="43"/>
      <c r="AD1234" s="43"/>
      <c r="AE1234" s="43"/>
      <c r="AF1234" s="43"/>
      <c r="AG1234" s="43"/>
      <c r="AH1234" s="43"/>
      <c r="AI1234" s="43"/>
      <c r="AJ1234" s="43"/>
      <c r="AK1234" s="43"/>
      <c r="AL1234" s="43"/>
      <c r="AM1234" s="43"/>
      <c r="AN1234" s="43"/>
      <c r="AO1234" s="43"/>
      <c r="AP1234" s="43"/>
      <c r="AQ1234" s="43"/>
      <c r="AR1234" s="43"/>
      <c r="AS1234" s="43"/>
      <c r="AT1234" s="43"/>
      <c r="AU1234" s="43"/>
      <c r="AV1234" s="43"/>
      <c r="AW1234" s="43"/>
      <c r="AX1234" s="43"/>
      <c r="AY1234" s="43"/>
      <c r="AZ1234" s="43"/>
      <c r="BA1234" s="186"/>
      <c r="BB1234" s="43"/>
      <c r="BC1234" s="186"/>
      <c r="BD1234" s="208"/>
      <c r="BE1234" s="43"/>
      <c r="BF1234" s="43"/>
      <c r="BG1234" s="43"/>
      <c r="BH1234" s="43"/>
      <c r="BI1234" s="43"/>
      <c r="BJ1234" s="43"/>
      <c r="BK1234" s="43"/>
      <c r="BL1234" s="43"/>
      <c r="BM1234" s="43"/>
      <c r="BN1234" s="43"/>
      <c r="BO1234" s="43"/>
      <c r="BP1234" s="43"/>
      <c r="BQ1234" s="43"/>
      <c r="BR1234" s="43"/>
      <c r="BS1234" s="43"/>
      <c r="BT1234" s="43"/>
      <c r="BU1234" s="43"/>
      <c r="BV1234" s="43"/>
      <c r="BW1234" s="43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3"/>
      <c r="CK1234" s="43"/>
      <c r="CL1234" s="43"/>
      <c r="CM1234" s="43"/>
      <c r="CN1234" s="43"/>
      <c r="CO1234" s="43"/>
      <c r="CP1234" s="43"/>
      <c r="CQ1234" s="43"/>
      <c r="CR1234" s="43"/>
      <c r="CS1234" s="43"/>
      <c r="CT1234" s="43"/>
      <c r="CU1234" s="43"/>
      <c r="CV1234" s="43"/>
      <c r="CW1234" s="43"/>
      <c r="CX1234" s="43"/>
      <c r="CY1234" s="43"/>
      <c r="CZ1234" s="43"/>
      <c r="DA1234" s="43"/>
      <c r="DB1234" s="43"/>
      <c r="DC1234" s="43"/>
      <c r="DD1234" s="43"/>
      <c r="DE1234" s="43"/>
      <c r="DF1234" s="43"/>
      <c r="DG1234" s="43"/>
      <c r="DH1234" s="43"/>
      <c r="DI1234" s="43"/>
      <c r="DJ1234" s="43"/>
      <c r="DK1234" s="43"/>
      <c r="DL1234" s="43"/>
      <c r="DM1234" s="43"/>
      <c r="DN1234" s="43"/>
      <c r="DO1234" s="43"/>
      <c r="DP1234" s="43"/>
      <c r="DQ1234" s="43"/>
      <c r="DR1234" s="43"/>
      <c r="DS1234" s="43"/>
      <c r="DT1234" s="43"/>
      <c r="DU1234" s="43"/>
    </row>
    <row r="1235" spans="1:125">
      <c r="DQ1235" s="159"/>
      <c r="DR1235" s="159"/>
      <c r="DS1235" s="159"/>
      <c r="DT1235" s="159"/>
      <c r="DU1235" s="159"/>
    </row>
    <row r="1236" spans="1:125" s="159" customFormat="1" ht="15" customHeight="1">
      <c r="A1236" s="43"/>
      <c r="B1236" s="43"/>
      <c r="C1236" s="43"/>
      <c r="D1236" s="43"/>
      <c r="E1236" s="43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43"/>
      <c r="Q1236" s="43"/>
      <c r="R1236" s="43"/>
      <c r="S1236" s="43"/>
      <c r="T1236" s="43"/>
      <c r="U1236" s="43"/>
      <c r="V1236" s="43"/>
      <c r="W1236" s="43"/>
      <c r="X1236" s="43"/>
      <c r="Y1236" s="43"/>
      <c r="Z1236" s="43"/>
      <c r="AA1236" s="43"/>
      <c r="AB1236" s="43"/>
      <c r="AC1236" s="43"/>
      <c r="AD1236" s="43"/>
      <c r="AE1236" s="43"/>
      <c r="AF1236" s="43"/>
      <c r="AG1236" s="43"/>
      <c r="AH1236" s="43"/>
      <c r="AI1236" s="43"/>
      <c r="AJ1236" s="43"/>
      <c r="AK1236" s="43"/>
      <c r="AL1236" s="43"/>
      <c r="AM1236" s="43"/>
      <c r="AN1236" s="43"/>
      <c r="AO1236" s="43"/>
      <c r="AP1236" s="43"/>
      <c r="AQ1236" s="43"/>
      <c r="AR1236" s="43"/>
      <c r="AS1236" s="43"/>
      <c r="AT1236" s="43"/>
      <c r="AU1236" s="43"/>
      <c r="AV1236" s="43"/>
      <c r="AW1236" s="43"/>
      <c r="AX1236" s="43"/>
      <c r="AY1236" s="43"/>
      <c r="AZ1236" s="43"/>
      <c r="BA1236" s="186"/>
      <c r="BB1236" s="43"/>
      <c r="BC1236" s="186"/>
      <c r="BD1236" s="208"/>
      <c r="BE1236" s="43"/>
      <c r="BF1236" s="43"/>
      <c r="BG1236" s="43"/>
      <c r="BH1236" s="43"/>
      <c r="BI1236" s="43"/>
      <c r="BJ1236" s="43"/>
      <c r="BK1236" s="43"/>
      <c r="BL1236" s="43"/>
      <c r="BM1236" s="43"/>
      <c r="BN1236" s="43"/>
      <c r="BO1236" s="43"/>
      <c r="BP1236" s="43"/>
      <c r="BQ1236" s="43"/>
      <c r="BR1236" s="43"/>
      <c r="BS1236" s="43"/>
      <c r="BT1236" s="43"/>
      <c r="BU1236" s="43"/>
      <c r="BV1236" s="43"/>
      <c r="BW1236" s="43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3"/>
      <c r="CK1236" s="43"/>
      <c r="CL1236" s="43"/>
      <c r="CM1236" s="43"/>
      <c r="CN1236" s="43"/>
      <c r="CO1236" s="43"/>
      <c r="CP1236" s="43"/>
      <c r="CQ1236" s="43"/>
      <c r="CR1236" s="43"/>
      <c r="CS1236" s="43"/>
      <c r="CT1236" s="43"/>
      <c r="CU1236" s="43"/>
      <c r="CV1236" s="43"/>
      <c r="CW1236" s="43"/>
      <c r="CX1236" s="43"/>
      <c r="CY1236" s="43"/>
      <c r="CZ1236" s="43"/>
      <c r="DA1236" s="43"/>
      <c r="DB1236" s="43"/>
      <c r="DC1236" s="43"/>
      <c r="DD1236" s="43"/>
      <c r="DE1236" s="43"/>
      <c r="DF1236" s="43"/>
      <c r="DG1236" s="43"/>
      <c r="DH1236" s="43"/>
      <c r="DI1236" s="43"/>
      <c r="DJ1236" s="43"/>
      <c r="DK1236" s="43"/>
      <c r="DL1236" s="43"/>
      <c r="DM1236" s="43"/>
      <c r="DN1236" s="43"/>
      <c r="DO1236" s="43"/>
      <c r="DP1236" s="43"/>
      <c r="DQ1236" s="43"/>
      <c r="DR1236" s="43"/>
      <c r="DS1236" s="43"/>
      <c r="DT1236" s="43"/>
      <c r="DU1236" s="43"/>
    </row>
    <row r="1237" spans="1:125">
      <c r="DQ1237" s="159"/>
      <c r="DR1237" s="159"/>
      <c r="DS1237" s="159"/>
      <c r="DT1237" s="159"/>
      <c r="DU1237" s="159"/>
    </row>
    <row r="1256" spans="1:125" s="159" customFormat="1" ht="15" customHeight="1">
      <c r="A1256" s="43"/>
      <c r="B1256" s="43"/>
      <c r="C1256" s="43"/>
      <c r="D1256" s="43"/>
      <c r="E1256" s="43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  <c r="AB1256" s="43"/>
      <c r="AC1256" s="43"/>
      <c r="AD1256" s="43"/>
      <c r="AE1256" s="43"/>
      <c r="AF1256" s="43"/>
      <c r="AG1256" s="43"/>
      <c r="AH1256" s="43"/>
      <c r="AI1256" s="43"/>
      <c r="AJ1256" s="43"/>
      <c r="AK1256" s="43"/>
      <c r="AL1256" s="43"/>
      <c r="AM1256" s="43"/>
      <c r="AN1256" s="43"/>
      <c r="AO1256" s="43"/>
      <c r="AP1256" s="43"/>
      <c r="AQ1256" s="43"/>
      <c r="AR1256" s="43"/>
      <c r="AS1256" s="43"/>
      <c r="AT1256" s="43"/>
      <c r="AU1256" s="43"/>
      <c r="AV1256" s="43"/>
      <c r="AW1256" s="43"/>
      <c r="AX1256" s="43"/>
      <c r="AY1256" s="43"/>
      <c r="AZ1256" s="43"/>
      <c r="BA1256" s="186"/>
      <c r="BB1256" s="43"/>
      <c r="BC1256" s="186"/>
      <c r="BD1256" s="208"/>
      <c r="BE1256" s="43"/>
      <c r="BF1256" s="43"/>
      <c r="BG1256" s="43"/>
      <c r="BH1256" s="43"/>
      <c r="BI1256" s="43"/>
      <c r="BJ1256" s="43"/>
      <c r="BK1256" s="43"/>
      <c r="BL1256" s="43"/>
      <c r="BM1256" s="43"/>
      <c r="BN1256" s="43"/>
      <c r="BO1256" s="43"/>
      <c r="BP1256" s="43"/>
      <c r="BQ1256" s="43"/>
      <c r="BR1256" s="43"/>
      <c r="BS1256" s="43"/>
      <c r="BT1256" s="43"/>
      <c r="BU1256" s="43"/>
      <c r="BV1256" s="43"/>
      <c r="BW1256" s="43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3"/>
      <c r="CK1256" s="43"/>
      <c r="CL1256" s="43"/>
      <c r="CM1256" s="43"/>
      <c r="CN1256" s="43"/>
      <c r="CO1256" s="43"/>
      <c r="CP1256" s="43"/>
      <c r="CQ1256" s="43"/>
      <c r="CR1256" s="43"/>
      <c r="CS1256" s="43"/>
      <c r="CT1256" s="43"/>
      <c r="CU1256" s="43"/>
      <c r="CV1256" s="43"/>
      <c r="CW1256" s="43"/>
      <c r="CX1256" s="43"/>
      <c r="CY1256" s="43"/>
      <c r="CZ1256" s="43"/>
      <c r="DA1256" s="43"/>
      <c r="DB1256" s="43"/>
      <c r="DC1256" s="43"/>
      <c r="DD1256" s="43"/>
      <c r="DE1256" s="43"/>
      <c r="DF1256" s="43"/>
      <c r="DG1256" s="43"/>
      <c r="DH1256" s="43"/>
      <c r="DI1256" s="43"/>
      <c r="DJ1256" s="43"/>
      <c r="DK1256" s="43"/>
      <c r="DL1256" s="43"/>
      <c r="DM1256" s="43"/>
      <c r="DN1256" s="43"/>
      <c r="DO1256" s="43"/>
      <c r="DP1256" s="43"/>
      <c r="DQ1256" s="43"/>
      <c r="DR1256" s="43"/>
      <c r="DS1256" s="43"/>
      <c r="DT1256" s="43"/>
      <c r="DU1256" s="43"/>
    </row>
    <row r="1257" spans="1:125" s="159" customFormat="1" ht="15" customHeight="1">
      <c r="A1257" s="43"/>
      <c r="B1257" s="43"/>
      <c r="C1257" s="43"/>
      <c r="D1257" s="43"/>
      <c r="E1257" s="43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43"/>
      <c r="Q1257" s="43"/>
      <c r="R1257" s="43"/>
      <c r="S1257" s="43"/>
      <c r="T1257" s="43"/>
      <c r="U1257" s="43"/>
      <c r="V1257" s="43"/>
      <c r="W1257" s="43"/>
      <c r="X1257" s="43"/>
      <c r="Y1257" s="43"/>
      <c r="Z1257" s="43"/>
      <c r="AA1257" s="43"/>
      <c r="AB1257" s="43"/>
      <c r="AC1257" s="43"/>
      <c r="AD1257" s="43"/>
      <c r="AE1257" s="43"/>
      <c r="AF1257" s="43"/>
      <c r="AG1257" s="43"/>
      <c r="AH1257" s="43"/>
      <c r="AI1257" s="43"/>
      <c r="AJ1257" s="43"/>
      <c r="AK1257" s="43"/>
      <c r="AL1257" s="43"/>
      <c r="AM1257" s="43"/>
      <c r="AN1257" s="43"/>
      <c r="AO1257" s="43"/>
      <c r="AP1257" s="43"/>
      <c r="AQ1257" s="43"/>
      <c r="AR1257" s="43"/>
      <c r="AS1257" s="43"/>
      <c r="AT1257" s="43"/>
      <c r="AU1257" s="43"/>
      <c r="AV1257" s="43"/>
      <c r="AW1257" s="43"/>
      <c r="AX1257" s="43"/>
      <c r="AY1257" s="43"/>
      <c r="AZ1257" s="43"/>
      <c r="BA1257" s="186"/>
      <c r="BB1257" s="43"/>
      <c r="BC1257" s="186"/>
      <c r="BD1257" s="208"/>
      <c r="BE1257" s="43"/>
      <c r="BF1257" s="43"/>
      <c r="BG1257" s="43"/>
      <c r="BH1257" s="43"/>
      <c r="BI1257" s="43"/>
      <c r="BJ1257" s="43"/>
      <c r="BK1257" s="43"/>
      <c r="BL1257" s="43"/>
      <c r="BM1257" s="43"/>
      <c r="BN1257" s="43"/>
      <c r="BO1257" s="43"/>
      <c r="BP1257" s="43"/>
      <c r="BQ1257" s="43"/>
      <c r="BR1257" s="43"/>
      <c r="BS1257" s="43"/>
      <c r="BT1257" s="43"/>
      <c r="BU1257" s="43"/>
      <c r="BV1257" s="43"/>
      <c r="BW1257" s="43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3"/>
      <c r="CK1257" s="43"/>
      <c r="CL1257" s="43"/>
      <c r="CM1257" s="43"/>
      <c r="CN1257" s="43"/>
      <c r="CO1257" s="43"/>
      <c r="CP1257" s="43"/>
      <c r="CQ1257" s="43"/>
      <c r="CR1257" s="43"/>
      <c r="CS1257" s="43"/>
      <c r="CT1257" s="43"/>
      <c r="CU1257" s="43"/>
      <c r="CV1257" s="43"/>
      <c r="CW1257" s="43"/>
      <c r="CX1257" s="43"/>
      <c r="CY1257" s="43"/>
      <c r="CZ1257" s="43"/>
      <c r="DA1257" s="43"/>
      <c r="DB1257" s="43"/>
      <c r="DC1257" s="43"/>
      <c r="DD1257" s="43"/>
      <c r="DE1257" s="43"/>
      <c r="DF1257" s="43"/>
      <c r="DG1257" s="43"/>
      <c r="DH1257" s="43"/>
      <c r="DI1257" s="43"/>
      <c r="DJ1257" s="43"/>
      <c r="DK1257" s="43"/>
      <c r="DL1257" s="43"/>
      <c r="DM1257" s="43"/>
      <c r="DN1257" s="43"/>
      <c r="DO1257" s="43"/>
      <c r="DP1257" s="43"/>
    </row>
    <row r="1258" spans="1:125" s="159" customFormat="1" ht="15" customHeight="1">
      <c r="A1258" s="43"/>
      <c r="B1258" s="43"/>
      <c r="C1258" s="43"/>
      <c r="D1258" s="43"/>
      <c r="E1258" s="43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  <c r="AB1258" s="43"/>
      <c r="AC1258" s="43"/>
      <c r="AD1258" s="43"/>
      <c r="AE1258" s="43"/>
      <c r="AF1258" s="43"/>
      <c r="AG1258" s="43"/>
      <c r="AH1258" s="43"/>
      <c r="AI1258" s="43"/>
      <c r="AJ1258" s="43"/>
      <c r="AK1258" s="43"/>
      <c r="AL1258" s="43"/>
      <c r="AM1258" s="43"/>
      <c r="AN1258" s="43"/>
      <c r="AO1258" s="43"/>
      <c r="AP1258" s="43"/>
      <c r="AQ1258" s="43"/>
      <c r="AR1258" s="43"/>
      <c r="AS1258" s="43"/>
      <c r="AT1258" s="43"/>
      <c r="AU1258" s="43"/>
      <c r="AV1258" s="43"/>
      <c r="AW1258" s="43"/>
      <c r="AX1258" s="43"/>
      <c r="AY1258" s="43"/>
      <c r="AZ1258" s="43"/>
      <c r="BA1258" s="186"/>
      <c r="BB1258" s="43"/>
      <c r="BC1258" s="186"/>
      <c r="BD1258" s="208"/>
      <c r="BE1258" s="43"/>
      <c r="BF1258" s="43"/>
      <c r="BG1258" s="43"/>
      <c r="BH1258" s="43"/>
      <c r="BI1258" s="43"/>
      <c r="BJ1258" s="43"/>
      <c r="BK1258" s="43"/>
      <c r="BL1258" s="43"/>
      <c r="BM1258" s="43"/>
      <c r="BN1258" s="43"/>
      <c r="BO1258" s="43"/>
      <c r="BP1258" s="43"/>
      <c r="BQ1258" s="43"/>
      <c r="BR1258" s="43"/>
      <c r="BS1258" s="43"/>
      <c r="BT1258" s="43"/>
      <c r="BU1258" s="43"/>
      <c r="BV1258" s="43"/>
      <c r="BW1258" s="43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3"/>
      <c r="CK1258" s="43"/>
      <c r="CL1258" s="43"/>
      <c r="CM1258" s="43"/>
      <c r="CN1258" s="43"/>
      <c r="CO1258" s="43"/>
      <c r="CP1258" s="43"/>
      <c r="CQ1258" s="43"/>
      <c r="CR1258" s="43"/>
      <c r="CS1258" s="43"/>
      <c r="CT1258" s="43"/>
      <c r="CU1258" s="43"/>
      <c r="CV1258" s="43"/>
      <c r="CW1258" s="43"/>
      <c r="CX1258" s="43"/>
      <c r="CY1258" s="43"/>
      <c r="CZ1258" s="43"/>
      <c r="DA1258" s="43"/>
      <c r="DB1258" s="43"/>
      <c r="DC1258" s="43"/>
      <c r="DD1258" s="43"/>
      <c r="DE1258" s="43"/>
      <c r="DF1258" s="43"/>
      <c r="DG1258" s="43"/>
      <c r="DH1258" s="43"/>
      <c r="DI1258" s="43"/>
      <c r="DJ1258" s="43"/>
      <c r="DK1258" s="43"/>
      <c r="DL1258" s="43"/>
      <c r="DM1258" s="43"/>
      <c r="DN1258" s="43"/>
      <c r="DO1258" s="43"/>
      <c r="DP1258" s="43"/>
    </row>
    <row r="1259" spans="1:125" s="159" customFormat="1" ht="15" customHeight="1">
      <c r="A1259" s="43"/>
      <c r="B1259" s="43"/>
      <c r="C1259" s="43"/>
      <c r="D1259" s="43"/>
      <c r="E1259" s="43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43"/>
      <c r="Q1259" s="43"/>
      <c r="R1259" s="43"/>
      <c r="S1259" s="43"/>
      <c r="T1259" s="43"/>
      <c r="U1259" s="43"/>
      <c r="V1259" s="43"/>
      <c r="W1259" s="43"/>
      <c r="X1259" s="43"/>
      <c r="Y1259" s="43"/>
      <c r="Z1259" s="43"/>
      <c r="AA1259" s="43"/>
      <c r="AB1259" s="43"/>
      <c r="AC1259" s="43"/>
      <c r="AD1259" s="43"/>
      <c r="AE1259" s="43"/>
      <c r="AF1259" s="43"/>
      <c r="AG1259" s="43"/>
      <c r="AH1259" s="43"/>
      <c r="AI1259" s="43"/>
      <c r="AJ1259" s="43"/>
      <c r="AK1259" s="43"/>
      <c r="AL1259" s="43"/>
      <c r="AM1259" s="43"/>
      <c r="AN1259" s="43"/>
      <c r="AO1259" s="43"/>
      <c r="AP1259" s="43"/>
      <c r="AQ1259" s="43"/>
      <c r="AR1259" s="43"/>
      <c r="AS1259" s="43"/>
      <c r="AT1259" s="43"/>
      <c r="AU1259" s="43"/>
      <c r="AV1259" s="43"/>
      <c r="AW1259" s="43"/>
      <c r="AX1259" s="43"/>
      <c r="AY1259" s="43"/>
      <c r="AZ1259" s="43"/>
      <c r="BA1259" s="186"/>
      <c r="BB1259" s="43"/>
      <c r="BC1259" s="186"/>
      <c r="BD1259" s="208"/>
      <c r="BE1259" s="43"/>
      <c r="BF1259" s="43"/>
      <c r="BG1259" s="43"/>
      <c r="BH1259" s="43"/>
      <c r="BI1259" s="43"/>
      <c r="BJ1259" s="43"/>
      <c r="BK1259" s="43"/>
      <c r="BL1259" s="43"/>
      <c r="BM1259" s="43"/>
      <c r="BN1259" s="43"/>
      <c r="BO1259" s="43"/>
      <c r="BP1259" s="43"/>
      <c r="BQ1259" s="43"/>
      <c r="BR1259" s="43"/>
      <c r="BS1259" s="43"/>
      <c r="BT1259" s="43"/>
      <c r="BU1259" s="43"/>
      <c r="BV1259" s="43"/>
      <c r="BW1259" s="43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3"/>
      <c r="CK1259" s="43"/>
      <c r="CL1259" s="43"/>
      <c r="CM1259" s="43"/>
      <c r="CN1259" s="43"/>
      <c r="CO1259" s="43"/>
      <c r="CP1259" s="43"/>
      <c r="CQ1259" s="43"/>
      <c r="CR1259" s="43"/>
      <c r="CS1259" s="43"/>
      <c r="CT1259" s="43"/>
      <c r="CU1259" s="43"/>
      <c r="CV1259" s="43"/>
      <c r="CW1259" s="43"/>
      <c r="CX1259" s="43"/>
      <c r="CY1259" s="43"/>
      <c r="CZ1259" s="43"/>
      <c r="DA1259" s="43"/>
      <c r="DB1259" s="43"/>
      <c r="DC1259" s="43"/>
      <c r="DD1259" s="43"/>
      <c r="DE1259" s="43"/>
      <c r="DF1259" s="43"/>
      <c r="DG1259" s="43"/>
      <c r="DH1259" s="43"/>
      <c r="DI1259" s="43"/>
      <c r="DJ1259" s="43"/>
      <c r="DK1259" s="43"/>
      <c r="DL1259" s="43"/>
      <c r="DM1259" s="43"/>
      <c r="DN1259" s="43"/>
      <c r="DO1259" s="43"/>
      <c r="DP1259" s="43"/>
    </row>
    <row r="1260" spans="1:125">
      <c r="DQ1260" s="159"/>
      <c r="DR1260" s="159"/>
      <c r="DS1260" s="159"/>
      <c r="DT1260" s="159"/>
      <c r="DU1260" s="159"/>
    </row>
  </sheetData>
  <sortState ref="BW640:BW658">
    <sortCondition ref="BW640:BW658"/>
  </sortState>
  <mergeCells count="233">
    <mergeCell ref="D223:F223"/>
    <mergeCell ref="D222:F222"/>
    <mergeCell ref="B193:C193"/>
    <mergeCell ref="D193:N193"/>
    <mergeCell ref="AA193:AX193"/>
    <mergeCell ref="D194:F194"/>
    <mergeCell ref="G194:AK194"/>
    <mergeCell ref="AL194:AX194"/>
    <mergeCell ref="D195:F195"/>
    <mergeCell ref="D214:F214"/>
    <mergeCell ref="D156:F156"/>
    <mergeCell ref="D104:F104"/>
    <mergeCell ref="D105:F105"/>
    <mergeCell ref="D107:F107"/>
    <mergeCell ref="D108:F108"/>
    <mergeCell ref="D109:F109"/>
    <mergeCell ref="D110:F110"/>
    <mergeCell ref="D111:F111"/>
    <mergeCell ref="D112:F112"/>
    <mergeCell ref="D113:F113"/>
    <mergeCell ref="D118:F118"/>
    <mergeCell ref="D119:F119"/>
    <mergeCell ref="D153:F153"/>
    <mergeCell ref="D155:F155"/>
    <mergeCell ref="D121:F121"/>
    <mergeCell ref="D122:F122"/>
    <mergeCell ref="D124:F124"/>
    <mergeCell ref="D125:F125"/>
    <mergeCell ref="D127:F127"/>
    <mergeCell ref="D128:F128"/>
    <mergeCell ref="D143:F143"/>
    <mergeCell ref="D145:F145"/>
    <mergeCell ref="D146:F146"/>
    <mergeCell ref="D148:F148"/>
    <mergeCell ref="B94:C94"/>
    <mergeCell ref="D94:N94"/>
    <mergeCell ref="AA94:AX94"/>
    <mergeCell ref="D90:F90"/>
    <mergeCell ref="D91:F91"/>
    <mergeCell ref="B101:C101"/>
    <mergeCell ref="D101:N101"/>
    <mergeCell ref="AA101:AX101"/>
    <mergeCell ref="D102:F102"/>
    <mergeCell ref="G102:AK102"/>
    <mergeCell ref="AL102:AX102"/>
    <mergeCell ref="AA39:AX39"/>
    <mergeCell ref="D40:F40"/>
    <mergeCell ref="G40:AK40"/>
    <mergeCell ref="AL40:AX40"/>
    <mergeCell ref="B87:C87"/>
    <mergeCell ref="D87:N87"/>
    <mergeCell ref="AA87:AX87"/>
    <mergeCell ref="G88:AK88"/>
    <mergeCell ref="AL88:AX88"/>
    <mergeCell ref="D55:F55"/>
    <mergeCell ref="D41:F41"/>
    <mergeCell ref="D45:F45"/>
    <mergeCell ref="D46:F46"/>
    <mergeCell ref="D51:F51"/>
    <mergeCell ref="B53:C53"/>
    <mergeCell ref="D53:N53"/>
    <mergeCell ref="B39:C39"/>
    <mergeCell ref="D39:N39"/>
    <mergeCell ref="D248:F248"/>
    <mergeCell ref="AL227:AX227"/>
    <mergeCell ref="G227:AK227"/>
    <mergeCell ref="M239:O239"/>
    <mergeCell ref="D229:F229"/>
    <mergeCell ref="D78:N78"/>
    <mergeCell ref="D80:F80"/>
    <mergeCell ref="D84:F84"/>
    <mergeCell ref="D227:F227"/>
    <mergeCell ref="H246:J246"/>
    <mergeCell ref="D85:F85"/>
    <mergeCell ref="D92:F92"/>
    <mergeCell ref="D95:F95"/>
    <mergeCell ref="G95:AK95"/>
    <mergeCell ref="AL95:AX95"/>
    <mergeCell ref="D96:F96"/>
    <mergeCell ref="D98:F98"/>
    <mergeCell ref="D99:F99"/>
    <mergeCell ref="D97:F97"/>
    <mergeCell ref="D162:F162"/>
    <mergeCell ref="D106:F106"/>
    <mergeCell ref="D88:F88"/>
    <mergeCell ref="D89:F89"/>
    <mergeCell ref="D103:F103"/>
    <mergeCell ref="D191:F191"/>
    <mergeCell ref="D8:F8"/>
    <mergeCell ref="D12:F12"/>
    <mergeCell ref="D228:F228"/>
    <mergeCell ref="D231:F231"/>
    <mergeCell ref="AA226:AX226"/>
    <mergeCell ref="M236:O236"/>
    <mergeCell ref="M241:O241"/>
    <mergeCell ref="M244:O244"/>
    <mergeCell ref="AA14:AX14"/>
    <mergeCell ref="G15:AK15"/>
    <mergeCell ref="AL15:AX15"/>
    <mergeCell ref="AA53:AX53"/>
    <mergeCell ref="H232:J232"/>
    <mergeCell ref="H233:J233"/>
    <mergeCell ref="H235:J235"/>
    <mergeCell ref="D15:F15"/>
    <mergeCell ref="D37:F37"/>
    <mergeCell ref="D61:F61"/>
    <mergeCell ref="H62:J62"/>
    <mergeCell ref="H63:J63"/>
    <mergeCell ref="H71:J71"/>
    <mergeCell ref="D54:F54"/>
    <mergeCell ref="G54:AK54"/>
    <mergeCell ref="D16:F16"/>
    <mergeCell ref="AV1:AY1"/>
    <mergeCell ref="A2:E2"/>
    <mergeCell ref="F2:X2"/>
    <mergeCell ref="AO2:AP2"/>
    <mergeCell ref="AQ2:AS2"/>
    <mergeCell ref="AT2:AU2"/>
    <mergeCell ref="AV2:AY2"/>
    <mergeCell ref="A1:E1"/>
    <mergeCell ref="F1:X1"/>
    <mergeCell ref="Y1:AA2"/>
    <mergeCell ref="AB1:AN2"/>
    <mergeCell ref="AO1:AP1"/>
    <mergeCell ref="AQ1:AS1"/>
    <mergeCell ref="AT1:AU1"/>
    <mergeCell ref="AA4:AX5"/>
    <mergeCell ref="B226:C226"/>
    <mergeCell ref="D226:N226"/>
    <mergeCell ref="B4:C5"/>
    <mergeCell ref="D5:N5"/>
    <mergeCell ref="B6:C6"/>
    <mergeCell ref="D6:N6"/>
    <mergeCell ref="AA6:AX6"/>
    <mergeCell ref="D4:Z4"/>
    <mergeCell ref="O5:Z5"/>
    <mergeCell ref="AL7:AX7"/>
    <mergeCell ref="D7:F7"/>
    <mergeCell ref="B14:C14"/>
    <mergeCell ref="D14:N14"/>
    <mergeCell ref="G7:AK7"/>
    <mergeCell ref="D19:F19"/>
    <mergeCell ref="D18:F18"/>
    <mergeCell ref="D11:F11"/>
    <mergeCell ref="B21:C21"/>
    <mergeCell ref="D21:N21"/>
    <mergeCell ref="D26:F26"/>
    <mergeCell ref="D25:F25"/>
    <mergeCell ref="B78:C78"/>
    <mergeCell ref="D190:F190"/>
    <mergeCell ref="B164:C164"/>
    <mergeCell ref="B28:C28"/>
    <mergeCell ref="D28:N28"/>
    <mergeCell ref="D164:N164"/>
    <mergeCell ref="AA164:AX164"/>
    <mergeCell ref="D165:F165"/>
    <mergeCell ref="G165:AK165"/>
    <mergeCell ref="AL165:AX165"/>
    <mergeCell ref="D166:F166"/>
    <mergeCell ref="AA21:AX21"/>
    <mergeCell ref="D22:F22"/>
    <mergeCell ref="G22:AK22"/>
    <mergeCell ref="AL22:AX22"/>
    <mergeCell ref="AA78:AX78"/>
    <mergeCell ref="D79:F79"/>
    <mergeCell ref="G79:AK79"/>
    <mergeCell ref="AL79:AX79"/>
    <mergeCell ref="AA28:AX28"/>
    <mergeCell ref="D29:F29"/>
    <mergeCell ref="G29:AK29"/>
    <mergeCell ref="AL29:AX29"/>
    <mergeCell ref="D30:F30"/>
    <mergeCell ref="D76:F76"/>
    <mergeCell ref="AL54:AX54"/>
    <mergeCell ref="D34:F34"/>
    <mergeCell ref="D149:F149"/>
    <mergeCell ref="D151:F151"/>
    <mergeCell ref="D152:F152"/>
    <mergeCell ref="D154:F154"/>
    <mergeCell ref="D130:F130"/>
    <mergeCell ref="D131:F131"/>
    <mergeCell ref="D133:F133"/>
    <mergeCell ref="D134:F134"/>
    <mergeCell ref="D136:F136"/>
    <mergeCell ref="D137:F137"/>
    <mergeCell ref="D139:F139"/>
    <mergeCell ref="D140:F140"/>
    <mergeCell ref="D142:F142"/>
    <mergeCell ref="B274:C274"/>
    <mergeCell ref="D274:N274"/>
    <mergeCell ref="AA274:AX274"/>
    <mergeCell ref="D275:F275"/>
    <mergeCell ref="G275:AK275"/>
    <mergeCell ref="AL275:AX275"/>
    <mergeCell ref="D276:F276"/>
    <mergeCell ref="D280:F280"/>
    <mergeCell ref="D296:F296"/>
    <mergeCell ref="H297:J297"/>
    <mergeCell ref="H298:J298"/>
    <mergeCell ref="H315:J315"/>
    <mergeCell ref="M317:O317"/>
    <mergeCell ref="M320:O320"/>
    <mergeCell ref="M323:O323"/>
    <mergeCell ref="M326:O326"/>
    <mergeCell ref="H328:J328"/>
    <mergeCell ref="I330:K330"/>
    <mergeCell ref="I331:K331"/>
    <mergeCell ref="I343:K343"/>
    <mergeCell ref="M344:O344"/>
    <mergeCell ref="M354:O354"/>
    <mergeCell ref="I356:K356"/>
    <mergeCell ref="I360:K360"/>
    <mergeCell ref="I361:K361"/>
    <mergeCell ref="I366:K366"/>
    <mergeCell ref="D369:F369"/>
    <mergeCell ref="B250:C250"/>
    <mergeCell ref="D250:N250"/>
    <mergeCell ref="AA250:AX250"/>
    <mergeCell ref="D251:F251"/>
    <mergeCell ref="G251:AK251"/>
    <mergeCell ref="AL251:AX251"/>
    <mergeCell ref="D252:F252"/>
    <mergeCell ref="D253:F253"/>
    <mergeCell ref="D255:F255"/>
    <mergeCell ref="H256:J256"/>
    <mergeCell ref="H257:J257"/>
    <mergeCell ref="H259:J259"/>
    <mergeCell ref="M260:O260"/>
    <mergeCell ref="M263:O263"/>
    <mergeCell ref="M265:O265"/>
    <mergeCell ref="M268:O268"/>
    <mergeCell ref="H270:J270"/>
    <mergeCell ref="D272:F272"/>
  </mergeCells>
  <phoneticPr fontId="45"/>
  <dataValidations count="2">
    <dataValidation imeMode="hiragana" allowBlank="1" showInputMessage="1" showErrorMessage="1" sqref="AR13 AL273:AN273 M236:M239 M241:M244 AM12:AR12 AS12:AX13 AL13:AN13 AM16:AO18 AM19:AP19 AR11:AX11 AM8:AX10 AM11:AO11 Y16:Z20 AC16:AK20 AL20:AN20 AR16:AX20 AM80:AO85 AL77:AN77 AM51:AP51 AL38:AN38 AC46:AN50 H48:H50 AM30:AO33 AC51:AK52 AM37:AP37 AL52:AN52 AM61:AP61 AM26:AP26 AL27:AN27 M73 M75 AC62:AN75 H62:H75 AM76:AP76 AC76:AK77 AC55:AK61 AM55:AO60 Y55:Z77 AR55:AX77 Y8:Z13 AC8:AK13 AR80:AX86 Y80:Z86 AC80:AK86 AL86:AN86 AL93:AN93 AR89:AX93 AM89:AO92 AC89:AK93 Y89:Z93 Y96:Z100 AM96:AO99 AC96:AK100 AR96:AX100 AL100:AN100 AL163:AN163 Y191:Y192 AM166:AO172 AM191:AP191 AL178:AN189 H180:H189 AL173:AN173 AM174:AO177 N179 H173:H178 AM190:AO190 Y166:Y189 Z166:Z192 AR166:AX192 AC166:AK192 AL192:AN192 AM195:AO224 AC23:AK27 Y23:Z27 AR23:AX27 AM23:AO25 Y41:Z52 AM41:AO45 AC41:AK45 AR41:AX52 AC30:AK33 AC37:AK38 AC34:AN36 H36 Y30:Z38 AR30:AX38 AR103:AX163 AC103:AK163 AM103:AO162 Y103:Z163 AC195:AK224 AL370:AN370 M317:M320 M323:M326 AM329:AP329 M344:M354 AL330:AL357 AM330:AN356 I330:I357 I360:I366 AL366 AM293:AP296 AC297:AN328 H297:H328 AM357:AP369 AC329:AK370 AM276:AO292 AC276:AK296 AR276:AX370 Y276:Z370 AM230:AP231 AC228:AK231 AM228:AO229 AC271:AK273 Y252:Z273 AR252:AX273 AC232:AN246 H232:H246 AC225:AN225 AR195:AX225 Y195:Z225 D6:D370 AR228:AX249 Y228:Z249 AC247:AK248 AM247:AP248 M260:M263 M265:M268 AM254:AP255 AC252:AK255 AM252:AO253 AC256:AN270 H256:H270 AC249:AN249 AM271:AP272"/>
    <dataValidation imeMode="off" allowBlank="1" showInputMessage="1" showErrorMessage="1" sqref="AA77:AA78 AA12:AA14 T236 O240 T241 AB12:AB13 AB192 AA55:AB76 AA16:AB19 AA20:AA21 AA38:AA39 AB20 AB77 AA8:AB11 AB38 O6 AA6 T73 AA53 O16:O21 AA27:AA28 AB27 AA41:AB52 O74 O76:O78 O55:O72 O8:O14 O80:O87 AA80:AB85 AB86 AA86:AA87 AA93:AA94 AB93 AA89:AB92 O89:O94 AA96:AB100 O96:O101 AA101 AA30:AB37 AA164 O166:O188 AA166:AB191 O190:O193 AA192:AA193 O103:O164 AA23:AB26 O23:O28 O41:O53 O30:O39 AA103:AB163 AB225 T317 O321:O322 T323 T344 P330:P343 O327:O329 O355:O359 P360:P365 O367:O370 AA276:AB370 O276:O316 AA274 AA252:AB273 O228:O235 AA195:AB224 AA225:AA226 O195:O226 AA228:AB248 O245:O250 O269:O274 T260 O264 T265 AB249 O252:O259 AA249:AA250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EL374"/>
  <sheetViews>
    <sheetView workbookViewId="0">
      <selection sqref="A1:E1"/>
    </sheetView>
  </sheetViews>
  <sheetFormatPr defaultColWidth="2.7109375" defaultRowHeight="7.5" customHeight="1"/>
  <sheetData>
    <row r="1" spans="1:142" s="37" customFormat="1" ht="18" customHeight="1">
      <c r="A1" s="807" t="s">
        <v>22</v>
      </c>
      <c r="B1" s="808"/>
      <c r="C1" s="808"/>
      <c r="D1" s="808"/>
      <c r="E1" s="809"/>
      <c r="F1" s="804" t="str">
        <f>IF(NOT(ISBLANK(表紙!N16)),表紙!N16,"")</f>
        <v>金型保守計画（改業務情報管理システム）</v>
      </c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6"/>
      <c r="Y1" s="788" t="s">
        <v>67</v>
      </c>
      <c r="Z1" s="789"/>
      <c r="AA1" s="789"/>
      <c r="AB1" s="815" t="s">
        <v>96</v>
      </c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7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44573</v>
      </c>
      <c r="AW1" s="782"/>
      <c r="AX1" s="782"/>
      <c r="AY1" s="783"/>
      <c r="BB1" s="224"/>
    </row>
    <row r="2" spans="1:142" s="37" customFormat="1" ht="18" customHeight="1" thickBot="1">
      <c r="A2" s="810" t="s">
        <v>41</v>
      </c>
      <c r="B2" s="811"/>
      <c r="C2" s="811"/>
      <c r="D2" s="811"/>
      <c r="E2" s="812"/>
      <c r="F2" s="801" t="str">
        <f>表紙!$L$9</f>
        <v>データベース設計書</v>
      </c>
      <c r="G2" s="802"/>
      <c r="H2" s="802"/>
      <c r="I2" s="802"/>
      <c r="J2" s="802"/>
      <c r="K2" s="802"/>
      <c r="L2" s="802"/>
      <c r="M2" s="802"/>
      <c r="N2" s="802"/>
      <c r="O2" s="802"/>
      <c r="P2" s="802"/>
      <c r="Q2" s="802"/>
      <c r="R2" s="802"/>
      <c r="S2" s="802"/>
      <c r="T2" s="802"/>
      <c r="U2" s="802"/>
      <c r="V2" s="802"/>
      <c r="W2" s="802"/>
      <c r="X2" s="803"/>
      <c r="Y2" s="790"/>
      <c r="Z2" s="791"/>
      <c r="AA2" s="791"/>
      <c r="AB2" s="818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2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  <c r="BB2" s="224"/>
    </row>
    <row r="3" spans="1:142" ht="7.5" customHeight="1">
      <c r="A3" s="229"/>
      <c r="B3" s="225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30"/>
      <c r="BI3" s="236"/>
      <c r="BJ3" s="236"/>
      <c r="BK3" s="236"/>
      <c r="BL3" s="236"/>
      <c r="BM3" s="236"/>
      <c r="BN3" s="236"/>
      <c r="BO3" s="236"/>
      <c r="BP3" s="236"/>
      <c r="BQ3" s="236"/>
      <c r="BR3" s="236"/>
      <c r="BS3" s="236"/>
      <c r="BT3" s="236"/>
      <c r="BU3" s="236"/>
      <c r="BV3" s="236"/>
      <c r="BW3" s="236"/>
      <c r="BX3" s="236"/>
      <c r="BY3" s="236"/>
      <c r="BZ3" s="236"/>
      <c r="CA3" s="236"/>
      <c r="CB3" s="236"/>
      <c r="CC3" s="236"/>
      <c r="CD3" s="236"/>
      <c r="CE3" s="236"/>
      <c r="CF3" s="236"/>
      <c r="CG3" s="236"/>
      <c r="CH3" s="236"/>
      <c r="CI3" s="236"/>
      <c r="CJ3" s="236"/>
      <c r="CK3" s="236"/>
      <c r="CL3" s="236"/>
      <c r="CM3" s="236"/>
      <c r="CN3" s="236"/>
      <c r="CO3" s="236"/>
      <c r="CP3" s="236"/>
      <c r="CQ3" s="236"/>
      <c r="CR3" s="236"/>
      <c r="CS3" s="236"/>
      <c r="CT3" s="236"/>
      <c r="CU3" s="236"/>
      <c r="CV3" s="236"/>
      <c r="CW3" s="236"/>
      <c r="CX3" s="236"/>
      <c r="CY3" s="236"/>
      <c r="CZ3" s="236"/>
      <c r="DA3" s="236"/>
      <c r="DB3" s="236"/>
      <c r="DC3" s="236"/>
      <c r="DD3" s="236"/>
      <c r="DE3" s="236"/>
      <c r="DF3" s="236"/>
      <c r="DG3" s="236"/>
      <c r="DH3" s="236"/>
      <c r="DI3" s="236"/>
      <c r="DJ3" s="236"/>
      <c r="DK3" s="236"/>
      <c r="DL3" s="236"/>
      <c r="DM3" s="236"/>
      <c r="DN3" s="236"/>
      <c r="DO3" s="236"/>
      <c r="DP3" s="236"/>
      <c r="DQ3" s="236"/>
      <c r="DR3" s="236"/>
      <c r="DS3" s="236"/>
      <c r="DT3" s="236"/>
      <c r="DU3" s="236"/>
      <c r="DV3" s="236"/>
      <c r="DW3" s="236"/>
      <c r="DX3" s="236"/>
      <c r="DY3" s="236"/>
      <c r="DZ3" s="236"/>
      <c r="EA3" s="236"/>
      <c r="EB3" s="236"/>
      <c r="EC3" s="236"/>
      <c r="ED3" s="236"/>
      <c r="EE3" s="236"/>
      <c r="EF3" s="236"/>
      <c r="EG3" s="236"/>
      <c r="EH3" s="236"/>
      <c r="EI3" s="236"/>
      <c r="EJ3" s="236"/>
      <c r="EK3" s="236"/>
      <c r="EL3" s="236"/>
    </row>
    <row r="4" spans="1:142" ht="7.5" customHeight="1">
      <c r="A4" s="231"/>
      <c r="B4" s="182"/>
      <c r="C4" s="182"/>
      <c r="D4" s="182"/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  <c r="AC4" s="182"/>
      <c r="AD4" s="182"/>
      <c r="AE4" s="182"/>
      <c r="AF4" s="182"/>
      <c r="AG4" s="182"/>
      <c r="AH4" s="182"/>
      <c r="AI4" s="182"/>
      <c r="AJ4" s="182"/>
      <c r="AK4" s="182"/>
      <c r="AL4" s="182"/>
      <c r="AM4" s="182"/>
      <c r="AN4" s="182"/>
      <c r="AO4" s="182"/>
      <c r="AP4" s="182"/>
      <c r="AQ4" s="182"/>
      <c r="AR4" s="182"/>
      <c r="AS4" s="182"/>
      <c r="AT4" s="182"/>
      <c r="AU4" s="182"/>
      <c r="AV4" s="182"/>
      <c r="AW4" s="182"/>
      <c r="AX4" s="182"/>
      <c r="AY4" s="232"/>
      <c r="BI4" s="236"/>
      <c r="BJ4" s="236"/>
      <c r="BK4" s="236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6"/>
      <c r="CE4" s="236"/>
      <c r="CF4" s="236"/>
      <c r="CG4" s="236"/>
      <c r="CH4" s="236"/>
      <c r="CI4" s="236"/>
      <c r="CJ4" s="236"/>
      <c r="CK4" s="236"/>
      <c r="CL4" s="236"/>
      <c r="CM4" s="236"/>
      <c r="CN4" s="236"/>
      <c r="CO4" s="236"/>
      <c r="CP4" s="236"/>
      <c r="CQ4" s="236"/>
      <c r="CR4" s="236"/>
      <c r="CS4" s="236"/>
      <c r="CT4" s="236"/>
      <c r="CU4" s="236"/>
      <c r="CV4" s="236"/>
      <c r="CW4" s="236"/>
      <c r="CX4" s="236"/>
      <c r="CY4" s="236"/>
      <c r="CZ4" s="236"/>
      <c r="DA4" s="236"/>
      <c r="DB4" s="236"/>
      <c r="DC4" s="236"/>
      <c r="DD4" s="236"/>
      <c r="DE4" s="236"/>
      <c r="DF4" s="236"/>
      <c r="DG4" s="236"/>
      <c r="DH4" s="236"/>
      <c r="DI4" s="236"/>
      <c r="DJ4" s="236"/>
      <c r="DK4" s="236"/>
      <c r="DL4" s="236"/>
      <c r="DM4" s="236"/>
      <c r="DN4" s="236"/>
      <c r="DO4" s="236"/>
      <c r="DP4" s="236"/>
      <c r="DQ4" s="236"/>
      <c r="DR4" s="236"/>
      <c r="DS4" s="236"/>
      <c r="DT4" s="236"/>
      <c r="DU4" s="236"/>
      <c r="DV4" s="236"/>
      <c r="DW4" s="236"/>
      <c r="DX4" s="236"/>
      <c r="DY4" s="236"/>
      <c r="DZ4" s="236"/>
      <c r="EA4" s="236"/>
      <c r="EB4" s="236"/>
      <c r="EC4" s="236"/>
      <c r="ED4" s="236"/>
      <c r="EE4" s="236"/>
      <c r="EF4" s="236"/>
      <c r="EG4" s="236"/>
      <c r="EH4" s="236"/>
      <c r="EI4" s="236"/>
      <c r="EJ4" s="236"/>
      <c r="EK4" s="236"/>
      <c r="EL4" s="236"/>
    </row>
    <row r="5" spans="1:142" ht="7.5" customHeight="1">
      <c r="A5" s="231"/>
      <c r="B5" s="902" t="s">
        <v>97</v>
      </c>
      <c r="C5" s="906"/>
      <c r="D5" s="908" t="s">
        <v>98</v>
      </c>
      <c r="E5" s="909"/>
      <c r="F5" s="909"/>
      <c r="G5" s="909"/>
      <c r="H5" s="909"/>
      <c r="I5" s="909"/>
      <c r="J5" s="909"/>
      <c r="K5" s="909"/>
      <c r="L5" s="909"/>
      <c r="M5" s="910"/>
      <c r="N5" s="182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  <c r="AC5" s="182"/>
      <c r="AD5" s="182"/>
      <c r="AE5" s="182"/>
      <c r="AF5" s="182"/>
      <c r="AG5" s="182"/>
      <c r="AH5" s="182"/>
      <c r="AI5" s="182"/>
      <c r="AJ5" s="182"/>
      <c r="AK5" s="902" t="s">
        <v>97</v>
      </c>
      <c r="AL5" s="906"/>
      <c r="AM5" s="908" t="s">
        <v>98</v>
      </c>
      <c r="AN5" s="909"/>
      <c r="AO5" s="909"/>
      <c r="AP5" s="909"/>
      <c r="AQ5" s="909"/>
      <c r="AR5" s="909"/>
      <c r="AS5" s="909"/>
      <c r="AT5" s="909"/>
      <c r="AU5" s="909"/>
      <c r="AV5" s="910"/>
      <c r="AW5" s="182"/>
      <c r="AX5" s="182"/>
      <c r="AY5" s="232"/>
      <c r="BA5" s="877" t="s">
        <v>136</v>
      </c>
      <c r="BB5" s="877"/>
      <c r="BC5" s="877"/>
      <c r="BD5" s="877"/>
      <c r="BE5" s="877"/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236"/>
      <c r="CB5" s="236"/>
      <c r="CC5" s="236"/>
      <c r="CD5" s="236"/>
      <c r="CE5" s="236"/>
      <c r="CF5" s="236"/>
      <c r="CG5" s="236"/>
      <c r="CH5" s="236"/>
      <c r="CI5" s="236"/>
      <c r="CJ5" s="236"/>
      <c r="CK5" s="236"/>
      <c r="CL5" s="236"/>
      <c r="CM5" s="236"/>
      <c r="CN5" s="236"/>
      <c r="CO5" s="236"/>
      <c r="CP5" s="236"/>
      <c r="CQ5" s="236"/>
      <c r="CR5" s="236"/>
      <c r="CS5" s="236"/>
      <c r="CT5" s="236"/>
      <c r="CU5" s="236"/>
      <c r="CV5" s="236"/>
      <c r="CW5" s="236"/>
      <c r="CX5" s="236"/>
      <c r="CY5" s="236"/>
      <c r="CZ5" s="236"/>
      <c r="DA5" s="236"/>
      <c r="DB5" s="236"/>
      <c r="DC5" s="236"/>
      <c r="DD5" s="236"/>
      <c r="DE5" s="236"/>
      <c r="DF5" s="236"/>
      <c r="DG5" s="236"/>
      <c r="DH5" s="236"/>
      <c r="DI5" s="236"/>
      <c r="DJ5" s="236"/>
      <c r="DK5" s="236"/>
      <c r="DL5" s="236"/>
      <c r="DM5" s="236"/>
      <c r="DN5" s="236"/>
      <c r="DO5" s="236"/>
      <c r="DP5" s="236"/>
      <c r="DQ5" s="236"/>
      <c r="DR5" s="236"/>
      <c r="DS5" s="236"/>
      <c r="DT5" s="236"/>
      <c r="DU5" s="236"/>
      <c r="DV5" s="236"/>
      <c r="DW5" s="236"/>
      <c r="DX5" s="236"/>
      <c r="DY5" s="236"/>
      <c r="DZ5" s="236"/>
      <c r="EA5" s="236"/>
      <c r="EB5" s="236"/>
      <c r="EC5" s="236"/>
      <c r="ED5" s="236"/>
      <c r="EE5" s="236"/>
      <c r="EF5" s="236"/>
      <c r="EG5" s="236"/>
      <c r="EH5" s="236"/>
      <c r="EI5" s="236"/>
      <c r="EJ5" s="236"/>
      <c r="EK5" s="236"/>
      <c r="EL5" s="236"/>
    </row>
    <row r="6" spans="1:142" ht="7.5" customHeight="1">
      <c r="A6" s="231"/>
      <c r="B6" s="904"/>
      <c r="C6" s="907"/>
      <c r="D6" s="911"/>
      <c r="E6" s="912"/>
      <c r="F6" s="912"/>
      <c r="G6" s="912"/>
      <c r="H6" s="912"/>
      <c r="I6" s="912"/>
      <c r="J6" s="912"/>
      <c r="K6" s="912"/>
      <c r="L6" s="912"/>
      <c r="M6" s="913"/>
      <c r="N6" s="182"/>
      <c r="O6" s="182"/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  <c r="AB6" s="182"/>
      <c r="AC6" s="182"/>
      <c r="AD6" s="182"/>
      <c r="AE6" s="182"/>
      <c r="AF6" s="182"/>
      <c r="AG6" s="182"/>
      <c r="AH6" s="182"/>
      <c r="AI6" s="182"/>
      <c r="AJ6" s="182"/>
      <c r="AK6" s="904"/>
      <c r="AL6" s="907"/>
      <c r="AM6" s="911"/>
      <c r="AN6" s="912"/>
      <c r="AO6" s="912"/>
      <c r="AP6" s="912"/>
      <c r="AQ6" s="912"/>
      <c r="AR6" s="912"/>
      <c r="AS6" s="912"/>
      <c r="AT6" s="912"/>
      <c r="AU6" s="912"/>
      <c r="AV6" s="913"/>
      <c r="AW6" s="182"/>
      <c r="AX6" s="182"/>
      <c r="AY6" s="232"/>
      <c r="BA6" s="877"/>
      <c r="BB6" s="877"/>
      <c r="BC6" s="877"/>
      <c r="BD6" s="877"/>
      <c r="BE6" s="877"/>
      <c r="BF6" s="877"/>
      <c r="BG6" s="877"/>
      <c r="BH6" s="877"/>
      <c r="BI6" s="877"/>
      <c r="BJ6" s="877"/>
      <c r="BK6" s="877"/>
      <c r="BL6" s="877"/>
      <c r="BM6" s="877"/>
      <c r="BN6" s="877"/>
      <c r="BO6" s="877"/>
      <c r="BP6" s="877"/>
      <c r="BQ6" s="877"/>
      <c r="BR6" s="877"/>
      <c r="BS6" s="877"/>
      <c r="BT6" s="877"/>
      <c r="BU6" s="877"/>
      <c r="BV6" s="877"/>
      <c r="BW6" s="877"/>
      <c r="BX6" s="877"/>
      <c r="BY6" s="877"/>
      <c r="BZ6" s="877"/>
      <c r="CA6" s="236"/>
      <c r="CB6" s="236"/>
      <c r="CC6" s="236"/>
      <c r="CD6" s="236"/>
      <c r="CE6" s="236"/>
      <c r="CF6" s="236"/>
      <c r="CG6" s="236"/>
      <c r="CH6" s="236"/>
      <c r="CI6" s="236"/>
      <c r="CJ6" s="236"/>
      <c r="CK6" s="236"/>
      <c r="CL6" s="236"/>
      <c r="CM6" s="236"/>
      <c r="CN6" s="236"/>
      <c r="CO6" s="236"/>
      <c r="CP6" s="236"/>
      <c r="CQ6" s="236"/>
      <c r="CR6" s="236"/>
      <c r="CS6" s="236"/>
      <c r="CT6" s="236"/>
      <c r="CU6" s="236"/>
      <c r="CV6" s="236"/>
      <c r="CW6" s="236"/>
      <c r="CX6" s="236"/>
      <c r="CY6" s="236"/>
      <c r="CZ6" s="236"/>
      <c r="DA6" s="236"/>
      <c r="DB6" s="236"/>
      <c r="DC6" s="236"/>
      <c r="DD6" s="236"/>
      <c r="DE6" s="236"/>
      <c r="DF6" s="236"/>
      <c r="DG6" s="236"/>
      <c r="DH6" s="236"/>
      <c r="DI6" s="236"/>
      <c r="DJ6" s="236"/>
      <c r="DK6" s="236"/>
      <c r="DL6" s="236"/>
      <c r="DM6" s="236"/>
      <c r="DN6" s="236"/>
      <c r="DO6" s="236"/>
      <c r="DP6" s="236"/>
      <c r="DQ6" s="236"/>
      <c r="DR6" s="236"/>
      <c r="DS6" s="236"/>
      <c r="DT6" s="236"/>
      <c r="DU6" s="236"/>
      <c r="DV6" s="236"/>
      <c r="DW6" s="236"/>
      <c r="DX6" s="236"/>
      <c r="DY6" s="236"/>
      <c r="DZ6" s="236"/>
      <c r="EA6" s="236"/>
      <c r="EB6" s="236"/>
      <c r="EC6" s="236"/>
      <c r="ED6" s="236"/>
      <c r="EE6" s="236"/>
      <c r="EF6" s="236"/>
      <c r="EG6" s="236"/>
      <c r="EH6" s="236"/>
      <c r="EI6" s="236"/>
      <c r="EJ6" s="236"/>
      <c r="EK6" s="236"/>
      <c r="EL6" s="236"/>
    </row>
    <row r="7" spans="1:142" ht="7.5" customHeight="1">
      <c r="A7" s="231"/>
      <c r="B7" s="878">
        <v>1</v>
      </c>
      <c r="C7" s="879"/>
      <c r="D7" s="914" t="str">
        <f>VLOOKUP(B7,テーブル一覧!$B$6:$AA$32,8,FALSE)&amp;"("&amp;VLOOKUP(B7,テーブル一覧!$B$6:$AA$32,16,FALSE)&amp;")"</f>
        <v>()</v>
      </c>
      <c r="E7" s="914"/>
      <c r="F7" s="914"/>
      <c r="G7" s="914"/>
      <c r="H7" s="914"/>
      <c r="I7" s="914"/>
      <c r="J7" s="914"/>
      <c r="K7" s="914"/>
      <c r="L7" s="914"/>
      <c r="M7" s="915"/>
      <c r="N7" s="182"/>
      <c r="O7" s="182"/>
      <c r="P7" s="182"/>
      <c r="Q7" s="182"/>
      <c r="R7" s="182"/>
      <c r="S7" s="182"/>
      <c r="T7" s="182"/>
      <c r="U7" s="898" t="s">
        <v>97</v>
      </c>
      <c r="V7" s="931"/>
      <c r="W7" s="933" t="s">
        <v>98</v>
      </c>
      <c r="X7" s="934"/>
      <c r="Y7" s="934"/>
      <c r="Z7" s="934"/>
      <c r="AA7" s="934"/>
      <c r="AB7" s="934"/>
      <c r="AC7" s="934"/>
      <c r="AD7" s="934"/>
      <c r="AE7" s="934"/>
      <c r="AF7" s="935"/>
      <c r="AG7" s="182"/>
      <c r="AH7" s="182"/>
      <c r="AI7" s="182"/>
      <c r="AJ7" s="182"/>
      <c r="AK7" s="878">
        <v>2</v>
      </c>
      <c r="AL7" s="879"/>
      <c r="AM7" s="914" t="str">
        <f>VLOOKUP(AK7,テーブル一覧!$B$6:$AA$32,8,FALSE)&amp;"("&amp;VLOOKUP(AK7,テーブル一覧!$B$6:$AA$32,16,FALSE)&amp;")"</f>
        <v>()</v>
      </c>
      <c r="AN7" s="914"/>
      <c r="AO7" s="914"/>
      <c r="AP7" s="914"/>
      <c r="AQ7" s="914"/>
      <c r="AR7" s="914"/>
      <c r="AS7" s="914"/>
      <c r="AT7" s="914"/>
      <c r="AU7" s="914"/>
      <c r="AV7" s="915"/>
      <c r="AW7" s="182"/>
      <c r="AX7" s="182"/>
      <c r="AY7" s="232"/>
      <c r="BB7" s="877" t="s">
        <v>137</v>
      </c>
      <c r="BC7" s="877"/>
      <c r="BD7" s="877"/>
      <c r="BE7" s="877"/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236"/>
      <c r="CB7" s="236"/>
      <c r="CC7" s="236"/>
      <c r="CD7" s="236"/>
      <c r="CE7" s="236"/>
      <c r="CF7" s="236"/>
      <c r="CG7" s="236"/>
      <c r="CH7" s="236"/>
      <c r="CI7" s="236"/>
      <c r="CJ7" s="236"/>
      <c r="CK7" s="236"/>
      <c r="CL7" s="236"/>
      <c r="CM7" s="236"/>
      <c r="CN7" s="236"/>
      <c r="CO7" s="236"/>
      <c r="CP7" s="236"/>
      <c r="CQ7" s="236"/>
      <c r="CR7" s="236"/>
      <c r="CS7" s="236"/>
      <c r="CT7" s="236"/>
      <c r="CU7" s="236"/>
      <c r="CV7" s="236"/>
      <c r="CW7" s="236"/>
      <c r="CX7" s="236"/>
      <c r="CY7" s="236"/>
      <c r="CZ7" s="236"/>
      <c r="DA7" s="236"/>
      <c r="DB7" s="236"/>
      <c r="DC7" s="236"/>
      <c r="DD7" s="236"/>
      <c r="DE7" s="236"/>
      <c r="DF7" s="236"/>
      <c r="DG7" s="236"/>
      <c r="DH7" s="236"/>
      <c r="DI7" s="236"/>
      <c r="DJ7" s="236"/>
      <c r="DK7" s="236"/>
      <c r="DL7" s="236"/>
      <c r="DM7" s="236"/>
      <c r="DN7" s="236"/>
      <c r="DO7" s="236"/>
      <c r="DP7" s="236"/>
      <c r="DQ7" s="236"/>
      <c r="DR7" s="236"/>
      <c r="DS7" s="236"/>
      <c r="DT7" s="236"/>
      <c r="DU7" s="236"/>
      <c r="DV7" s="236"/>
      <c r="DW7" s="236"/>
      <c r="DX7" s="236"/>
      <c r="DY7" s="236"/>
      <c r="DZ7" s="236"/>
      <c r="EA7" s="236"/>
      <c r="EB7" s="236"/>
      <c r="EC7" s="236"/>
      <c r="ED7" s="236"/>
      <c r="EE7" s="236"/>
      <c r="EF7" s="236"/>
      <c r="EG7" s="236"/>
      <c r="EH7" s="236"/>
      <c r="EI7" s="236"/>
      <c r="EJ7" s="236"/>
      <c r="EK7" s="236"/>
      <c r="EL7" s="236"/>
    </row>
    <row r="8" spans="1:142" ht="7.5" customHeight="1">
      <c r="A8" s="231"/>
      <c r="B8" s="880"/>
      <c r="C8" s="881"/>
      <c r="D8" s="916"/>
      <c r="E8" s="916"/>
      <c r="F8" s="916"/>
      <c r="G8" s="916"/>
      <c r="H8" s="916"/>
      <c r="I8" s="916"/>
      <c r="J8" s="916"/>
      <c r="K8" s="916"/>
      <c r="L8" s="916"/>
      <c r="M8" s="917"/>
      <c r="N8" s="182"/>
      <c r="O8" s="182"/>
      <c r="P8" s="182"/>
      <c r="Q8" s="182"/>
      <c r="R8" s="182"/>
      <c r="S8" s="182"/>
      <c r="T8" s="182"/>
      <c r="U8" s="900"/>
      <c r="V8" s="932"/>
      <c r="W8" s="936"/>
      <c r="X8" s="937"/>
      <c r="Y8" s="937"/>
      <c r="Z8" s="937"/>
      <c r="AA8" s="937"/>
      <c r="AB8" s="937"/>
      <c r="AC8" s="937"/>
      <c r="AD8" s="937"/>
      <c r="AE8" s="937"/>
      <c r="AF8" s="938"/>
      <c r="AG8" s="182"/>
      <c r="AH8" s="182"/>
      <c r="AI8" s="182"/>
      <c r="AJ8" s="182"/>
      <c r="AK8" s="880"/>
      <c r="AL8" s="881"/>
      <c r="AM8" s="916"/>
      <c r="AN8" s="916"/>
      <c r="AO8" s="916"/>
      <c r="AP8" s="916"/>
      <c r="AQ8" s="916"/>
      <c r="AR8" s="916"/>
      <c r="AS8" s="916"/>
      <c r="AT8" s="916"/>
      <c r="AU8" s="916"/>
      <c r="AV8" s="917"/>
      <c r="AW8" s="182"/>
      <c r="AX8" s="182"/>
      <c r="AY8" s="232"/>
      <c r="BB8" s="877"/>
      <c r="BC8" s="877"/>
      <c r="BD8" s="877"/>
      <c r="BE8" s="877"/>
      <c r="BF8" s="877"/>
      <c r="BG8" s="877"/>
      <c r="BH8" s="877"/>
      <c r="BI8" s="877"/>
      <c r="BJ8" s="877"/>
      <c r="BK8" s="877"/>
      <c r="BL8" s="877"/>
      <c r="BM8" s="877"/>
      <c r="BN8" s="877"/>
      <c r="BO8" s="877"/>
      <c r="BP8" s="877"/>
      <c r="BQ8" s="877"/>
      <c r="BR8" s="877"/>
      <c r="BS8" s="877"/>
      <c r="BT8" s="877"/>
      <c r="BU8" s="877"/>
      <c r="BV8" s="877"/>
      <c r="BW8" s="877"/>
      <c r="BX8" s="877"/>
      <c r="BY8" s="877"/>
      <c r="BZ8" s="877"/>
      <c r="CA8" s="236"/>
      <c r="CB8" s="236"/>
      <c r="CC8" s="236"/>
      <c r="CD8" s="236"/>
      <c r="CE8" s="236"/>
      <c r="CF8" s="236"/>
      <c r="CG8" s="236"/>
      <c r="CH8" s="236"/>
      <c r="CI8" s="236"/>
      <c r="CJ8" s="236"/>
      <c r="CK8" s="236"/>
      <c r="CL8" s="236"/>
      <c r="CM8" s="236"/>
      <c r="CN8" s="236"/>
      <c r="CO8" s="236"/>
      <c r="CP8" s="236"/>
      <c r="CQ8" s="236"/>
      <c r="CR8" s="236"/>
      <c r="CS8" s="236"/>
      <c r="CT8" s="236"/>
      <c r="CU8" s="236"/>
      <c r="CV8" s="236"/>
      <c r="CW8" s="236"/>
      <c r="CX8" s="236"/>
      <c r="CY8" s="236"/>
      <c r="CZ8" s="236"/>
      <c r="DA8" s="236"/>
      <c r="DB8" s="236"/>
      <c r="DC8" s="236"/>
      <c r="DD8" s="236"/>
      <c r="DE8" s="236"/>
      <c r="DF8" s="236"/>
      <c r="DG8" s="236"/>
      <c r="DH8" s="236"/>
      <c r="DI8" s="236"/>
      <c r="DJ8" s="236"/>
      <c r="DK8" s="236"/>
      <c r="DL8" s="236"/>
      <c r="DM8" s="236"/>
      <c r="DN8" s="236"/>
      <c r="DO8" s="236"/>
      <c r="DP8" s="236"/>
      <c r="DQ8" s="236"/>
      <c r="DR8" s="236"/>
      <c r="DS8" s="236"/>
      <c r="DT8" s="236"/>
      <c r="DU8" s="236"/>
      <c r="DV8" s="236"/>
      <c r="DW8" s="236"/>
      <c r="DX8" s="236"/>
      <c r="DY8" s="236"/>
      <c r="DZ8" s="236"/>
      <c r="EA8" s="236"/>
      <c r="EB8" s="236"/>
      <c r="EC8" s="236"/>
      <c r="ED8" s="236"/>
      <c r="EE8" s="236"/>
      <c r="EF8" s="236"/>
      <c r="EG8" s="236"/>
      <c r="EH8" s="236"/>
      <c r="EI8" s="236"/>
      <c r="EJ8" s="236"/>
      <c r="EK8" s="236"/>
      <c r="EL8" s="236"/>
    </row>
    <row r="9" spans="1:142" ht="7.5" customHeight="1">
      <c r="A9" s="231"/>
      <c r="B9" s="939" t="s">
        <v>117</v>
      </c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1"/>
      <c r="N9" s="182"/>
      <c r="O9" s="182"/>
      <c r="P9" s="182"/>
      <c r="Q9" s="182"/>
      <c r="R9" s="182"/>
      <c r="S9" s="182"/>
      <c r="T9" s="182"/>
      <c r="U9" s="878">
        <v>5</v>
      </c>
      <c r="V9" s="879"/>
      <c r="W9" s="914" t="s">
        <v>112</v>
      </c>
      <c r="X9" s="914"/>
      <c r="Y9" s="914"/>
      <c r="Z9" s="914"/>
      <c r="AA9" s="914"/>
      <c r="AB9" s="914"/>
      <c r="AC9" s="914"/>
      <c r="AD9" s="914"/>
      <c r="AE9" s="914"/>
      <c r="AF9" s="915"/>
      <c r="AG9" s="182"/>
      <c r="AH9" s="182"/>
      <c r="AI9" s="182"/>
      <c r="AJ9" s="182"/>
      <c r="AK9" s="918" t="s">
        <v>117</v>
      </c>
      <c r="AL9" s="919"/>
      <c r="AM9" s="919"/>
      <c r="AN9" s="919"/>
      <c r="AO9" s="919"/>
      <c r="AP9" s="919"/>
      <c r="AQ9" s="919"/>
      <c r="AR9" s="919"/>
      <c r="AS9" s="919"/>
      <c r="AT9" s="919"/>
      <c r="AU9" s="919"/>
      <c r="AV9" s="920"/>
      <c r="AW9" s="182"/>
      <c r="AX9" s="182"/>
      <c r="AY9" s="232"/>
      <c r="BB9" s="877" t="s">
        <v>138</v>
      </c>
      <c r="BC9" s="877"/>
      <c r="BD9" s="877"/>
      <c r="BE9" s="877"/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236"/>
      <c r="CB9" s="236"/>
      <c r="CC9" s="236"/>
      <c r="CD9" s="236"/>
      <c r="CE9" s="236"/>
      <c r="CF9" s="236"/>
      <c r="CG9" s="236"/>
      <c r="CH9" s="236"/>
      <c r="CI9" s="236"/>
      <c r="CJ9" s="236"/>
      <c r="CK9" s="236"/>
      <c r="CL9" s="236"/>
      <c r="CM9" s="236"/>
      <c r="CN9" s="236"/>
      <c r="CO9" s="236"/>
      <c r="CP9" s="236"/>
      <c r="CQ9" s="236"/>
      <c r="CR9" s="236"/>
      <c r="CS9" s="236"/>
      <c r="CT9" s="236"/>
      <c r="CU9" s="236"/>
      <c r="CV9" s="236"/>
      <c r="CW9" s="236"/>
      <c r="CX9" s="236"/>
      <c r="CY9" s="236"/>
      <c r="CZ9" s="236"/>
      <c r="DA9" s="236"/>
      <c r="DB9" s="236"/>
      <c r="DC9" s="236"/>
      <c r="DD9" s="236"/>
      <c r="DE9" s="236"/>
      <c r="DF9" s="236"/>
      <c r="DG9" s="236"/>
      <c r="DH9" s="236"/>
      <c r="DI9" s="236"/>
      <c r="DJ9" s="236"/>
      <c r="DK9" s="236"/>
      <c r="DL9" s="236"/>
      <c r="DM9" s="236"/>
      <c r="DN9" s="236"/>
      <c r="DO9" s="236"/>
      <c r="DP9" s="236"/>
      <c r="DQ9" s="236"/>
      <c r="DR9" s="236"/>
      <c r="DS9" s="236"/>
      <c r="DT9" s="236"/>
      <c r="DU9" s="236"/>
      <c r="DV9" s="236"/>
      <c r="DW9" s="236"/>
      <c r="DX9" s="236"/>
      <c r="DY9" s="236"/>
      <c r="DZ9" s="236"/>
      <c r="EA9" s="236"/>
      <c r="EB9" s="236"/>
      <c r="EC9" s="236"/>
      <c r="ED9" s="236"/>
      <c r="EE9" s="236"/>
      <c r="EF9" s="236"/>
      <c r="EG9" s="236"/>
      <c r="EH9" s="236"/>
      <c r="EI9" s="236"/>
      <c r="EJ9" s="236"/>
      <c r="EK9" s="236"/>
      <c r="EL9" s="236"/>
    </row>
    <row r="10" spans="1:142" ht="7.5" customHeight="1">
      <c r="A10" s="231"/>
      <c r="B10" s="942"/>
      <c r="C10" s="943"/>
      <c r="D10" s="943"/>
      <c r="E10" s="943"/>
      <c r="F10" s="943"/>
      <c r="G10" s="943"/>
      <c r="H10" s="943"/>
      <c r="I10" s="943"/>
      <c r="J10" s="943"/>
      <c r="K10" s="943"/>
      <c r="L10" s="943"/>
      <c r="M10" s="944"/>
      <c r="N10" s="182"/>
      <c r="O10" s="182"/>
      <c r="P10" s="182"/>
      <c r="Q10" s="182"/>
      <c r="R10" s="182"/>
      <c r="S10" s="182"/>
      <c r="T10" s="182"/>
      <c r="U10" s="880"/>
      <c r="V10" s="881"/>
      <c r="W10" s="916"/>
      <c r="X10" s="916"/>
      <c r="Y10" s="916"/>
      <c r="Z10" s="916"/>
      <c r="AA10" s="916"/>
      <c r="AB10" s="916"/>
      <c r="AC10" s="916"/>
      <c r="AD10" s="916"/>
      <c r="AE10" s="916"/>
      <c r="AF10" s="917"/>
      <c r="AG10" s="182"/>
      <c r="AH10" s="182"/>
      <c r="AI10" s="182"/>
      <c r="AJ10" s="182"/>
      <c r="AK10" s="921"/>
      <c r="AL10" s="922"/>
      <c r="AM10" s="922"/>
      <c r="AN10" s="922"/>
      <c r="AO10" s="922"/>
      <c r="AP10" s="922"/>
      <c r="AQ10" s="922"/>
      <c r="AR10" s="922"/>
      <c r="AS10" s="922"/>
      <c r="AT10" s="922"/>
      <c r="AU10" s="922"/>
      <c r="AV10" s="923"/>
      <c r="AW10" s="182"/>
      <c r="AX10" s="182"/>
      <c r="AY10" s="232"/>
      <c r="BB10" s="877"/>
      <c r="BC10" s="877"/>
      <c r="BD10" s="877"/>
      <c r="BE10" s="877"/>
      <c r="BF10" s="877"/>
      <c r="BG10" s="877"/>
      <c r="BH10" s="877"/>
      <c r="BI10" s="877"/>
      <c r="BJ10" s="877"/>
      <c r="BK10" s="877"/>
      <c r="BL10" s="877"/>
      <c r="BM10" s="877"/>
      <c r="BN10" s="877"/>
      <c r="BO10" s="877"/>
      <c r="BP10" s="877"/>
      <c r="BQ10" s="877"/>
      <c r="BR10" s="877"/>
      <c r="BS10" s="877"/>
      <c r="BT10" s="877"/>
      <c r="BU10" s="877"/>
      <c r="BV10" s="877"/>
      <c r="BW10" s="877"/>
      <c r="BX10" s="877"/>
      <c r="BY10" s="877"/>
      <c r="BZ10" s="877"/>
      <c r="CA10" s="236"/>
      <c r="CB10" s="236"/>
      <c r="CC10" s="236"/>
      <c r="CD10" s="236"/>
      <c r="CE10" s="236"/>
      <c r="CF10" s="236"/>
      <c r="CG10" s="236"/>
      <c r="CH10" s="236"/>
      <c r="CI10" s="236"/>
      <c r="CJ10" s="236"/>
      <c r="CK10" s="236"/>
      <c r="CL10" s="236"/>
      <c r="CM10" s="236"/>
      <c r="CN10" s="236"/>
      <c r="CO10" s="236"/>
      <c r="CP10" s="236"/>
      <c r="CQ10" s="236"/>
      <c r="CR10" s="236"/>
      <c r="CS10" s="236"/>
      <c r="CT10" s="236"/>
      <c r="CU10" s="236"/>
      <c r="CV10" s="236"/>
      <c r="CW10" s="236"/>
      <c r="CX10" s="236"/>
      <c r="CY10" s="236"/>
      <c r="CZ10" s="236"/>
      <c r="DA10" s="236"/>
      <c r="DB10" s="236"/>
      <c r="DC10" s="236"/>
      <c r="DD10" s="236"/>
      <c r="DE10" s="236"/>
      <c r="DF10" s="236"/>
      <c r="DG10" s="236"/>
      <c r="DH10" s="236"/>
      <c r="DI10" s="236"/>
      <c r="DJ10" s="236"/>
      <c r="DK10" s="236"/>
      <c r="DL10" s="236"/>
      <c r="DM10" s="236"/>
      <c r="DN10" s="236"/>
      <c r="DO10" s="236"/>
      <c r="DP10" s="236"/>
      <c r="DQ10" s="236"/>
      <c r="DR10" s="236"/>
      <c r="DS10" s="236"/>
      <c r="DT10" s="236"/>
      <c r="DU10" s="236"/>
      <c r="DV10" s="236"/>
      <c r="DW10" s="236"/>
      <c r="DX10" s="236"/>
      <c r="DY10" s="236"/>
      <c r="DZ10" s="236"/>
      <c r="EA10" s="236"/>
      <c r="EB10" s="236"/>
      <c r="EC10" s="236"/>
      <c r="ED10" s="236"/>
      <c r="EE10" s="236"/>
      <c r="EF10" s="236"/>
      <c r="EG10" s="236"/>
      <c r="EH10" s="236"/>
      <c r="EI10" s="236"/>
      <c r="EJ10" s="236"/>
      <c r="EK10" s="236"/>
      <c r="EL10" s="236"/>
    </row>
    <row r="11" spans="1:142" ht="7.5" customHeight="1">
      <c r="A11" s="231"/>
      <c r="B11" s="945" t="s">
        <v>106</v>
      </c>
      <c r="C11" s="946"/>
      <c r="D11" s="946"/>
      <c r="E11" s="946"/>
      <c r="F11" s="946"/>
      <c r="G11" s="946"/>
      <c r="H11" s="946"/>
      <c r="I11" s="946"/>
      <c r="J11" s="946"/>
      <c r="K11" s="946"/>
      <c r="L11" s="946"/>
      <c r="M11" s="947"/>
      <c r="N11" s="182"/>
      <c r="O11" s="182"/>
      <c r="P11" s="182"/>
      <c r="Q11" s="182"/>
      <c r="R11" s="182"/>
      <c r="S11" s="182"/>
      <c r="T11" s="182"/>
      <c r="U11" s="939" t="s">
        <v>49</v>
      </c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941"/>
      <c r="AG11" s="182"/>
      <c r="AH11" s="182"/>
      <c r="AI11" s="182"/>
      <c r="AJ11" s="182"/>
      <c r="AK11" s="921" t="s">
        <v>63</v>
      </c>
      <c r="AL11" s="922"/>
      <c r="AM11" s="922"/>
      <c r="AN11" s="922"/>
      <c r="AO11" s="922"/>
      <c r="AP11" s="922"/>
      <c r="AQ11" s="922"/>
      <c r="AR11" s="922"/>
      <c r="AS11" s="922"/>
      <c r="AT11" s="922"/>
      <c r="AU11" s="922"/>
      <c r="AV11" s="923"/>
      <c r="AW11" s="182"/>
      <c r="AX11" s="182"/>
      <c r="AY11" s="232"/>
      <c r="BC11" s="877" t="s">
        <v>139</v>
      </c>
      <c r="BD11" s="877"/>
      <c r="BE11" s="877"/>
      <c r="BF11" s="877"/>
      <c r="BG11" s="882"/>
      <c r="BH11" s="892" t="s">
        <v>140</v>
      </c>
      <c r="BI11" s="893"/>
      <c r="BJ11" s="893"/>
      <c r="BK11" s="893"/>
      <c r="BL11" s="893"/>
      <c r="BM11" s="893"/>
      <c r="BN11" s="893"/>
      <c r="BO11" s="893"/>
      <c r="BP11" s="893"/>
      <c r="BQ11" s="893"/>
      <c r="BR11" s="893"/>
      <c r="BS11" s="893"/>
      <c r="BT11" s="893"/>
      <c r="BU11" s="893"/>
      <c r="BV11" s="893"/>
      <c r="BW11" s="893"/>
      <c r="BX11" s="893"/>
      <c r="BY11" s="893"/>
      <c r="BZ11" s="893"/>
      <c r="CA11" s="236"/>
      <c r="CB11" s="236"/>
      <c r="CC11" s="236"/>
      <c r="CD11" s="236"/>
      <c r="CE11" s="236"/>
      <c r="CF11" s="236"/>
      <c r="CG11" s="236"/>
      <c r="CH11" s="236"/>
      <c r="CI11" s="236"/>
      <c r="CJ11" s="236"/>
      <c r="CK11" s="236"/>
      <c r="CL11" s="236"/>
      <c r="CM11" s="236"/>
      <c r="CN11" s="236"/>
      <c r="CO11" s="236"/>
      <c r="CP11" s="236"/>
      <c r="CQ11" s="236"/>
      <c r="CR11" s="236"/>
      <c r="CS11" s="236"/>
      <c r="CT11" s="236"/>
      <c r="CU11" s="236"/>
      <c r="CV11" s="236"/>
      <c r="CW11" s="236"/>
      <c r="CX11" s="236"/>
      <c r="CY11" s="236"/>
      <c r="CZ11" s="236"/>
      <c r="DA11" s="236"/>
      <c r="DB11" s="236"/>
      <c r="DC11" s="236"/>
      <c r="DD11" s="236"/>
      <c r="DE11" s="236"/>
      <c r="DF11" s="236"/>
      <c r="DG11" s="236"/>
      <c r="DH11" s="236"/>
      <c r="DI11" s="236"/>
      <c r="DJ11" s="236"/>
      <c r="DK11" s="236"/>
      <c r="DL11" s="236"/>
      <c r="DM11" s="236"/>
      <c r="DN11" s="236"/>
      <c r="DO11" s="236"/>
      <c r="DP11" s="236"/>
      <c r="DQ11" s="236"/>
      <c r="DR11" s="236"/>
      <c r="DS11" s="236"/>
      <c r="DT11" s="236"/>
      <c r="DU11" s="236"/>
      <c r="DV11" s="236"/>
      <c r="DW11" s="236"/>
      <c r="DX11" s="236"/>
      <c r="DY11" s="236"/>
      <c r="DZ11" s="236"/>
      <c r="EA11" s="236"/>
      <c r="EB11" s="236"/>
      <c r="EC11" s="236"/>
      <c r="ED11" s="236"/>
      <c r="EE11" s="236"/>
      <c r="EF11" s="236"/>
      <c r="EG11" s="236"/>
      <c r="EH11" s="236"/>
      <c r="EI11" s="236"/>
      <c r="EJ11" s="236"/>
      <c r="EK11" s="236"/>
      <c r="EL11" s="236"/>
    </row>
    <row r="12" spans="1:142" ht="7.5" customHeight="1">
      <c r="A12" s="231"/>
      <c r="B12" s="883"/>
      <c r="C12" s="884"/>
      <c r="D12" s="884"/>
      <c r="E12" s="884"/>
      <c r="F12" s="884"/>
      <c r="G12" s="884"/>
      <c r="H12" s="884"/>
      <c r="I12" s="884"/>
      <c r="J12" s="884"/>
      <c r="K12" s="884"/>
      <c r="L12" s="884"/>
      <c r="M12" s="885"/>
      <c r="N12" s="182"/>
      <c r="O12" s="182"/>
      <c r="P12" s="182"/>
      <c r="Q12" s="182"/>
      <c r="R12" s="182"/>
      <c r="S12" s="182"/>
      <c r="T12" s="182"/>
      <c r="U12" s="942"/>
      <c r="V12" s="943"/>
      <c r="W12" s="943"/>
      <c r="X12" s="943"/>
      <c r="Y12" s="943"/>
      <c r="Z12" s="943"/>
      <c r="AA12" s="943"/>
      <c r="AB12" s="943"/>
      <c r="AC12" s="943"/>
      <c r="AD12" s="943"/>
      <c r="AE12" s="943"/>
      <c r="AF12" s="944"/>
      <c r="AG12" s="182"/>
      <c r="AH12" s="182"/>
      <c r="AI12" s="182"/>
      <c r="AJ12" s="182"/>
      <c r="AK12" s="921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3"/>
      <c r="AW12" s="182"/>
      <c r="AX12" s="182"/>
      <c r="AY12" s="232"/>
      <c r="BC12" s="877"/>
      <c r="BD12" s="877"/>
      <c r="BE12" s="877"/>
      <c r="BF12" s="877"/>
      <c r="BG12" s="882"/>
      <c r="BH12" s="892"/>
      <c r="BI12" s="893"/>
      <c r="BJ12" s="893"/>
      <c r="BK12" s="893"/>
      <c r="BL12" s="893"/>
      <c r="BM12" s="893"/>
      <c r="BN12" s="893"/>
      <c r="BO12" s="893"/>
      <c r="BP12" s="893"/>
      <c r="BQ12" s="893"/>
      <c r="BR12" s="893"/>
      <c r="BS12" s="893"/>
      <c r="BT12" s="893"/>
      <c r="BU12" s="893"/>
      <c r="BV12" s="893"/>
      <c r="BW12" s="893"/>
      <c r="BX12" s="893"/>
      <c r="BY12" s="893"/>
      <c r="BZ12" s="893"/>
      <c r="CA12" s="236"/>
      <c r="CB12" s="236"/>
      <c r="CC12" s="236"/>
      <c r="CD12" s="236"/>
      <c r="CE12" s="236"/>
      <c r="CF12" s="236"/>
      <c r="CG12" s="236"/>
      <c r="CH12" s="236"/>
      <c r="CI12" s="236"/>
      <c r="CJ12" s="236"/>
      <c r="CK12" s="236"/>
      <c r="CL12" s="236"/>
      <c r="CM12" s="236"/>
      <c r="CN12" s="236"/>
      <c r="CO12" s="236"/>
      <c r="CP12" s="236"/>
      <c r="CQ12" s="236"/>
      <c r="CR12" s="236"/>
      <c r="CS12" s="236"/>
      <c r="CT12" s="236"/>
      <c r="CU12" s="236"/>
      <c r="CV12" s="236"/>
      <c r="CW12" s="236"/>
      <c r="CX12" s="236"/>
      <c r="CY12" s="236"/>
      <c r="CZ12" s="236"/>
      <c r="DA12" s="236"/>
      <c r="DB12" s="236"/>
      <c r="DC12" s="236"/>
      <c r="DD12" s="236"/>
      <c r="DE12" s="236"/>
      <c r="DF12" s="236"/>
      <c r="DG12" s="236"/>
      <c r="DH12" s="236"/>
      <c r="DI12" s="236"/>
      <c r="DJ12" s="236"/>
      <c r="DK12" s="236"/>
      <c r="DL12" s="236"/>
      <c r="DM12" s="236"/>
      <c r="DN12" s="236"/>
      <c r="DO12" s="236"/>
      <c r="DP12" s="236"/>
      <c r="DQ12" s="236"/>
      <c r="DR12" s="236"/>
      <c r="DS12" s="236"/>
      <c r="DT12" s="236"/>
      <c r="DU12" s="236"/>
      <c r="DV12" s="236"/>
      <c r="DW12" s="236"/>
      <c r="DX12" s="236"/>
      <c r="DY12" s="236"/>
      <c r="DZ12" s="236"/>
      <c r="EA12" s="236"/>
      <c r="EB12" s="236"/>
      <c r="EC12" s="236"/>
      <c r="ED12" s="236"/>
      <c r="EE12" s="236"/>
      <c r="EF12" s="236"/>
      <c r="EG12" s="236"/>
      <c r="EH12" s="236"/>
      <c r="EI12" s="236"/>
      <c r="EJ12" s="236"/>
      <c r="EK12" s="236"/>
      <c r="EL12" s="236"/>
    </row>
    <row r="13" spans="1:142" ht="7.5" customHeight="1">
      <c r="A13" s="231"/>
      <c r="B13" s="883" t="s">
        <v>77</v>
      </c>
      <c r="C13" s="884"/>
      <c r="D13" s="884"/>
      <c r="E13" s="884"/>
      <c r="F13" s="884"/>
      <c r="G13" s="884"/>
      <c r="H13" s="884"/>
      <c r="I13" s="884"/>
      <c r="J13" s="884"/>
      <c r="K13" s="884"/>
      <c r="L13" s="884"/>
      <c r="M13" s="885"/>
      <c r="N13" s="182"/>
      <c r="O13" s="182"/>
      <c r="P13" s="182"/>
      <c r="Q13" s="182"/>
      <c r="R13" s="182"/>
      <c r="S13" s="182"/>
      <c r="T13" s="182"/>
      <c r="U13" s="951" t="s">
        <v>102</v>
      </c>
      <c r="V13" s="952"/>
      <c r="W13" s="952"/>
      <c r="X13" s="952"/>
      <c r="Y13" s="952"/>
      <c r="Z13" s="952"/>
      <c r="AA13" s="952"/>
      <c r="AB13" s="952"/>
      <c r="AC13" s="952"/>
      <c r="AD13" s="952"/>
      <c r="AE13" s="952"/>
      <c r="AF13" s="953"/>
      <c r="AG13" s="182"/>
      <c r="AH13" s="182"/>
      <c r="AI13" s="182"/>
      <c r="AJ13" s="182"/>
      <c r="AK13" s="921" t="s">
        <v>57</v>
      </c>
      <c r="AL13" s="922"/>
      <c r="AM13" s="922"/>
      <c r="AN13" s="922"/>
      <c r="AO13" s="922"/>
      <c r="AP13" s="922"/>
      <c r="AQ13" s="922"/>
      <c r="AR13" s="922"/>
      <c r="AS13" s="922"/>
      <c r="AT13" s="922"/>
      <c r="AU13" s="922"/>
      <c r="AV13" s="923"/>
      <c r="AW13" s="182"/>
      <c r="AX13" s="182"/>
      <c r="AY13" s="232"/>
      <c r="BH13" s="894" t="s">
        <v>75</v>
      </c>
      <c r="BI13" s="895"/>
      <c r="BJ13" s="895"/>
      <c r="BK13" s="895"/>
      <c r="BL13" s="895"/>
      <c r="BM13" s="895"/>
      <c r="BN13" s="895"/>
      <c r="BO13" s="895"/>
      <c r="BP13" s="895"/>
      <c r="BQ13" s="895"/>
      <c r="BR13" s="895"/>
      <c r="BS13" s="895"/>
      <c r="BT13" s="895"/>
      <c r="BU13" s="895"/>
      <c r="BV13" s="895"/>
      <c r="BW13" s="895"/>
      <c r="BX13" s="895"/>
      <c r="BY13" s="895"/>
      <c r="BZ13" s="895"/>
      <c r="CA13" s="236"/>
      <c r="CB13" s="236"/>
      <c r="CC13" s="236"/>
      <c r="CD13" s="236"/>
      <c r="CE13" s="236"/>
      <c r="CF13" s="236"/>
      <c r="CG13" s="236"/>
      <c r="CH13" s="236"/>
      <c r="CI13" s="236"/>
      <c r="CJ13" s="236"/>
      <c r="CK13" s="236"/>
      <c r="CL13" s="236"/>
      <c r="CM13" s="236"/>
      <c r="CN13" s="236"/>
      <c r="CO13" s="236"/>
      <c r="CP13" s="236"/>
      <c r="CQ13" s="236"/>
      <c r="CR13" s="236"/>
      <c r="CS13" s="236"/>
      <c r="CT13" s="236"/>
      <c r="CU13" s="236"/>
      <c r="CV13" s="236"/>
      <c r="CW13" s="236"/>
      <c r="CX13" s="236"/>
      <c r="CY13" s="236"/>
      <c r="CZ13" s="236"/>
      <c r="DA13" s="236"/>
      <c r="DB13" s="236"/>
      <c r="DC13" s="236"/>
      <c r="DD13" s="236"/>
      <c r="DE13" s="236"/>
      <c r="DF13" s="236"/>
      <c r="DG13" s="236"/>
      <c r="DH13" s="236"/>
      <c r="DI13" s="236"/>
      <c r="DJ13" s="236"/>
      <c r="DK13" s="236"/>
      <c r="DL13" s="236"/>
      <c r="DM13" s="236"/>
      <c r="DN13" s="236"/>
      <c r="DO13" s="236"/>
      <c r="DP13" s="236"/>
      <c r="DQ13" s="236"/>
      <c r="DR13" s="236"/>
      <c r="DS13" s="236"/>
      <c r="DT13" s="236"/>
      <c r="DU13" s="236"/>
      <c r="DV13" s="236"/>
      <c r="DW13" s="236"/>
      <c r="DX13" s="236"/>
      <c r="DY13" s="236"/>
      <c r="DZ13" s="236"/>
      <c r="EA13" s="236"/>
      <c r="EB13" s="236"/>
      <c r="EC13" s="236"/>
      <c r="ED13" s="236"/>
      <c r="EE13" s="236"/>
      <c r="EF13" s="236"/>
      <c r="EG13" s="236"/>
      <c r="EH13" s="236"/>
      <c r="EI13" s="236"/>
      <c r="EJ13" s="236"/>
      <c r="EK13" s="236"/>
      <c r="EL13" s="236"/>
    </row>
    <row r="14" spans="1:142" ht="7.5" customHeight="1">
      <c r="A14" s="231"/>
      <c r="B14" s="883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5"/>
      <c r="N14" s="182"/>
      <c r="O14" s="182"/>
      <c r="P14" s="182"/>
      <c r="Q14" s="182"/>
      <c r="R14" s="182"/>
      <c r="S14" s="182"/>
      <c r="T14" s="182"/>
      <c r="U14" s="948"/>
      <c r="V14" s="949"/>
      <c r="W14" s="949"/>
      <c r="X14" s="949"/>
      <c r="Y14" s="949"/>
      <c r="Z14" s="949"/>
      <c r="AA14" s="949"/>
      <c r="AB14" s="949"/>
      <c r="AC14" s="949"/>
      <c r="AD14" s="949"/>
      <c r="AE14" s="949"/>
      <c r="AF14" s="950"/>
      <c r="AG14" s="182"/>
      <c r="AH14" s="182"/>
      <c r="AI14" s="182"/>
      <c r="AJ14" s="182"/>
      <c r="AK14" s="921"/>
      <c r="AL14" s="922"/>
      <c r="AM14" s="922"/>
      <c r="AN14" s="922"/>
      <c r="AO14" s="922"/>
      <c r="AP14" s="922"/>
      <c r="AQ14" s="922"/>
      <c r="AR14" s="922"/>
      <c r="AS14" s="922"/>
      <c r="AT14" s="922"/>
      <c r="AU14" s="922"/>
      <c r="AV14" s="923"/>
      <c r="AW14" s="182"/>
      <c r="AX14" s="182"/>
      <c r="AY14" s="232"/>
      <c r="BH14" s="894"/>
      <c r="BI14" s="895"/>
      <c r="BJ14" s="895"/>
      <c r="BK14" s="895"/>
      <c r="BL14" s="895"/>
      <c r="BM14" s="895"/>
      <c r="BN14" s="895"/>
      <c r="BO14" s="895"/>
      <c r="BP14" s="895"/>
      <c r="BQ14" s="895"/>
      <c r="BR14" s="895"/>
      <c r="BS14" s="895"/>
      <c r="BT14" s="895"/>
      <c r="BU14" s="895"/>
      <c r="BV14" s="895"/>
      <c r="BW14" s="895"/>
      <c r="BX14" s="895"/>
      <c r="BY14" s="895"/>
      <c r="BZ14" s="895"/>
      <c r="CA14" s="236"/>
      <c r="CB14" s="236"/>
      <c r="CC14" s="236"/>
      <c r="CD14" s="236"/>
      <c r="CE14" s="236"/>
      <c r="CF14" s="236"/>
      <c r="CG14" s="236"/>
      <c r="CH14" s="236"/>
      <c r="CI14" s="236"/>
      <c r="CJ14" s="236"/>
      <c r="CK14" s="236"/>
      <c r="CL14" s="236"/>
      <c r="CM14" s="236"/>
      <c r="CN14" s="236"/>
      <c r="CO14" s="236"/>
      <c r="CP14" s="236"/>
      <c r="CQ14" s="236"/>
      <c r="CR14" s="236"/>
      <c r="CS14" s="236"/>
      <c r="CT14" s="236"/>
      <c r="CU14" s="236"/>
      <c r="CV14" s="236"/>
      <c r="CW14" s="236"/>
      <c r="CX14" s="236"/>
      <c r="CY14" s="236"/>
      <c r="CZ14" s="236"/>
      <c r="DA14" s="236"/>
      <c r="DB14" s="236"/>
      <c r="DC14" s="236"/>
      <c r="DD14" s="236"/>
      <c r="DE14" s="236"/>
      <c r="DF14" s="236"/>
      <c r="DG14" s="236"/>
      <c r="DH14" s="236"/>
      <c r="DI14" s="236"/>
      <c r="DJ14" s="236"/>
      <c r="DK14" s="236"/>
      <c r="DL14" s="236"/>
      <c r="DM14" s="236"/>
      <c r="DN14" s="236"/>
      <c r="DO14" s="236"/>
      <c r="DP14" s="236"/>
      <c r="DQ14" s="236"/>
      <c r="DR14" s="236"/>
      <c r="DS14" s="236"/>
      <c r="DT14" s="236"/>
      <c r="DU14" s="236"/>
      <c r="DV14" s="236"/>
      <c r="DW14" s="236"/>
      <c r="DX14" s="236"/>
      <c r="DY14" s="236"/>
      <c r="DZ14" s="236"/>
      <c r="EA14" s="236"/>
      <c r="EB14" s="236"/>
      <c r="EC14" s="236"/>
      <c r="ED14" s="236"/>
      <c r="EE14" s="236"/>
      <c r="EF14" s="236"/>
      <c r="EG14" s="236"/>
      <c r="EH14" s="236"/>
      <c r="EI14" s="236"/>
      <c r="EJ14" s="236"/>
      <c r="EK14" s="236"/>
      <c r="EL14" s="236"/>
    </row>
    <row r="15" spans="1:142" ht="7.5" customHeight="1">
      <c r="A15" s="231"/>
      <c r="B15" s="883" t="s">
        <v>107</v>
      </c>
      <c r="C15" s="884"/>
      <c r="D15" s="884"/>
      <c r="E15" s="884"/>
      <c r="F15" s="884"/>
      <c r="G15" s="884"/>
      <c r="H15" s="884"/>
      <c r="I15" s="884"/>
      <c r="J15" s="884"/>
      <c r="K15" s="884"/>
      <c r="L15" s="884"/>
      <c r="M15" s="885"/>
      <c r="N15" s="182"/>
      <c r="O15" s="182"/>
      <c r="P15" s="182"/>
      <c r="Q15" s="182"/>
      <c r="R15" s="182"/>
      <c r="S15" s="182"/>
      <c r="T15" s="182"/>
      <c r="U15" s="954"/>
      <c r="V15" s="955"/>
      <c r="W15" s="955"/>
      <c r="X15" s="955"/>
      <c r="Y15" s="955"/>
      <c r="Z15" s="955"/>
      <c r="AA15" s="955"/>
      <c r="AB15" s="955"/>
      <c r="AC15" s="955"/>
      <c r="AD15" s="955"/>
      <c r="AE15" s="955"/>
      <c r="AF15" s="956"/>
      <c r="AG15" s="182"/>
      <c r="AH15" s="182"/>
      <c r="AI15" s="182"/>
      <c r="AJ15" s="182"/>
      <c r="AK15" s="883" t="s">
        <v>109</v>
      </c>
      <c r="AL15" s="884"/>
      <c r="AM15" s="884"/>
      <c r="AN15" s="884"/>
      <c r="AO15" s="884"/>
      <c r="AP15" s="884"/>
      <c r="AQ15" s="884"/>
      <c r="AR15" s="884"/>
      <c r="AS15" s="884"/>
      <c r="AT15" s="884"/>
      <c r="AU15" s="884"/>
      <c r="AV15" s="885"/>
      <c r="AW15" s="182"/>
      <c r="AX15" s="182"/>
      <c r="AY15" s="232"/>
      <c r="BH15" s="896" t="s">
        <v>174</v>
      </c>
      <c r="BI15" s="897"/>
      <c r="BJ15" s="897"/>
      <c r="BK15" s="897"/>
      <c r="BL15" s="897"/>
      <c r="BM15" s="897"/>
      <c r="BN15" s="897"/>
      <c r="BO15" s="897"/>
      <c r="BP15" s="897"/>
      <c r="BQ15" s="897"/>
      <c r="BR15" s="897"/>
      <c r="BS15" s="897"/>
      <c r="BT15" s="897"/>
      <c r="BU15" s="897"/>
      <c r="BV15" s="897"/>
      <c r="BW15" s="897"/>
      <c r="BX15" s="897"/>
      <c r="BY15" s="897"/>
      <c r="BZ15" s="897"/>
      <c r="CA15" s="236"/>
      <c r="CB15" s="236"/>
      <c r="CC15" s="236"/>
      <c r="CD15" s="236"/>
      <c r="CE15" s="236"/>
      <c r="CF15" s="236"/>
      <c r="CG15" s="236"/>
      <c r="CH15" s="236"/>
      <c r="CI15" s="236"/>
      <c r="CJ15" s="236"/>
      <c r="CK15" s="236"/>
      <c r="CL15" s="236"/>
      <c r="CM15" s="236"/>
      <c r="CN15" s="236"/>
      <c r="CO15" s="236"/>
      <c r="CP15" s="236"/>
      <c r="CQ15" s="236"/>
      <c r="CR15" s="236"/>
      <c r="CS15" s="236"/>
      <c r="CT15" s="236"/>
      <c r="CU15" s="236"/>
      <c r="CV15" s="236"/>
      <c r="CW15" s="236"/>
      <c r="CX15" s="236"/>
      <c r="CY15" s="236"/>
      <c r="CZ15" s="236"/>
      <c r="DA15" s="236"/>
      <c r="DB15" s="236"/>
      <c r="DC15" s="236"/>
      <c r="DD15" s="236"/>
      <c r="DE15" s="236"/>
      <c r="DF15" s="236"/>
      <c r="DG15" s="236"/>
      <c r="DH15" s="236"/>
      <c r="DI15" s="236"/>
      <c r="DJ15" s="236"/>
      <c r="DK15" s="236"/>
      <c r="DL15" s="236"/>
      <c r="DM15" s="236"/>
      <c r="DN15" s="236"/>
      <c r="DO15" s="236"/>
      <c r="DP15" s="236"/>
      <c r="DQ15" s="236"/>
      <c r="DR15" s="236"/>
      <c r="DS15" s="236"/>
      <c r="DT15" s="236"/>
      <c r="DU15" s="236"/>
      <c r="DV15" s="236"/>
      <c r="DW15" s="236"/>
      <c r="DX15" s="236"/>
      <c r="DY15" s="236"/>
      <c r="DZ15" s="236"/>
      <c r="EA15" s="236"/>
      <c r="EB15" s="236"/>
      <c r="EC15" s="236"/>
      <c r="ED15" s="236"/>
      <c r="EE15" s="236"/>
      <c r="EF15" s="236"/>
      <c r="EG15" s="236"/>
      <c r="EH15" s="236"/>
      <c r="EI15" s="236"/>
      <c r="EJ15" s="236"/>
      <c r="EK15" s="236"/>
      <c r="EL15" s="236"/>
    </row>
    <row r="16" spans="1:142" ht="7.5" customHeight="1">
      <c r="A16" s="231"/>
      <c r="B16" s="883"/>
      <c r="C16" s="884"/>
      <c r="D16" s="884"/>
      <c r="E16" s="884"/>
      <c r="F16" s="884"/>
      <c r="G16" s="884"/>
      <c r="H16" s="884"/>
      <c r="I16" s="884"/>
      <c r="J16" s="884"/>
      <c r="K16" s="884"/>
      <c r="L16" s="884"/>
      <c r="M16" s="885"/>
      <c r="N16" s="182"/>
      <c r="O16" s="182"/>
      <c r="P16" s="182"/>
      <c r="Q16" s="182"/>
      <c r="R16" s="182"/>
      <c r="S16" s="182"/>
      <c r="T16" s="182"/>
      <c r="U16" s="957"/>
      <c r="V16" s="958"/>
      <c r="W16" s="958"/>
      <c r="X16" s="958"/>
      <c r="Y16" s="958"/>
      <c r="Z16" s="958"/>
      <c r="AA16" s="958"/>
      <c r="AB16" s="958"/>
      <c r="AC16" s="958"/>
      <c r="AD16" s="958"/>
      <c r="AE16" s="958"/>
      <c r="AF16" s="959"/>
      <c r="AG16" s="182"/>
      <c r="AH16" s="182"/>
      <c r="AI16" s="182"/>
      <c r="AJ16" s="182"/>
      <c r="AK16" s="883"/>
      <c r="AL16" s="884"/>
      <c r="AM16" s="884"/>
      <c r="AN16" s="884"/>
      <c r="AO16" s="884"/>
      <c r="AP16" s="884"/>
      <c r="AQ16" s="884"/>
      <c r="AR16" s="884"/>
      <c r="AS16" s="884"/>
      <c r="AT16" s="884"/>
      <c r="AU16" s="884"/>
      <c r="AV16" s="885"/>
      <c r="AW16" s="182"/>
      <c r="AX16" s="182"/>
      <c r="AY16" s="232"/>
      <c r="BH16" s="896"/>
      <c r="BI16" s="897"/>
      <c r="BJ16" s="897"/>
      <c r="BK16" s="897"/>
      <c r="BL16" s="897"/>
      <c r="BM16" s="897"/>
      <c r="BN16" s="897"/>
      <c r="BO16" s="897"/>
      <c r="BP16" s="897"/>
      <c r="BQ16" s="897"/>
      <c r="BR16" s="897"/>
      <c r="BS16" s="897"/>
      <c r="BT16" s="897"/>
      <c r="BU16" s="897"/>
      <c r="BV16" s="897"/>
      <c r="BW16" s="897"/>
      <c r="BX16" s="897"/>
      <c r="BY16" s="897"/>
      <c r="BZ16" s="897"/>
      <c r="CA16" s="236"/>
      <c r="CB16" s="236"/>
      <c r="CC16" s="236"/>
      <c r="CD16" s="236"/>
      <c r="CE16" s="236"/>
      <c r="CF16" s="236"/>
      <c r="CG16" s="236"/>
      <c r="CH16" s="236"/>
      <c r="CI16" s="236"/>
      <c r="CJ16" s="236"/>
      <c r="CK16" s="236"/>
      <c r="CL16" s="236"/>
      <c r="CM16" s="236"/>
      <c r="CN16" s="236"/>
      <c r="CO16" s="236"/>
      <c r="CP16" s="236"/>
      <c r="CQ16" s="236"/>
      <c r="CR16" s="236"/>
      <c r="CS16" s="236"/>
      <c r="CT16" s="236"/>
      <c r="CU16" s="236"/>
      <c r="CV16" s="236"/>
      <c r="CW16" s="236"/>
      <c r="CX16" s="236"/>
      <c r="CY16" s="236"/>
      <c r="CZ16" s="236"/>
      <c r="DA16" s="236"/>
      <c r="DB16" s="236"/>
      <c r="DC16" s="236"/>
      <c r="DD16" s="236"/>
      <c r="DE16" s="236"/>
      <c r="DF16" s="236"/>
      <c r="DG16" s="236"/>
      <c r="DH16" s="236"/>
      <c r="DI16" s="236"/>
      <c r="DJ16" s="236"/>
      <c r="DK16" s="236"/>
      <c r="DL16" s="236"/>
      <c r="DM16" s="236"/>
      <c r="DN16" s="236"/>
      <c r="DO16" s="236"/>
      <c r="DP16" s="236"/>
      <c r="DQ16" s="236"/>
      <c r="DR16" s="236"/>
      <c r="DS16" s="236"/>
      <c r="DT16" s="236"/>
      <c r="DU16" s="236"/>
      <c r="DV16" s="236"/>
      <c r="DW16" s="236"/>
      <c r="DX16" s="236"/>
      <c r="DY16" s="236"/>
      <c r="DZ16" s="236"/>
      <c r="EA16" s="236"/>
      <c r="EB16" s="236"/>
      <c r="EC16" s="236"/>
      <c r="ED16" s="236"/>
      <c r="EE16" s="236"/>
      <c r="EF16" s="236"/>
      <c r="EG16" s="236"/>
      <c r="EH16" s="236"/>
      <c r="EI16" s="236"/>
      <c r="EJ16" s="236"/>
      <c r="EK16" s="236"/>
      <c r="EL16" s="236"/>
    </row>
    <row r="17" spans="1:142" ht="7.5" customHeight="1">
      <c r="A17" s="231"/>
      <c r="B17" s="883" t="s">
        <v>108</v>
      </c>
      <c r="C17" s="884"/>
      <c r="D17" s="884"/>
      <c r="E17" s="884"/>
      <c r="F17" s="884"/>
      <c r="G17" s="884"/>
      <c r="H17" s="884"/>
      <c r="I17" s="884"/>
      <c r="J17" s="884"/>
      <c r="K17" s="884"/>
      <c r="L17" s="884"/>
      <c r="M17" s="885"/>
      <c r="N17" s="182"/>
      <c r="O17" s="182"/>
      <c r="P17" s="182"/>
      <c r="Q17" s="182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883"/>
      <c r="AL17" s="884"/>
      <c r="AM17" s="884"/>
      <c r="AN17" s="884"/>
      <c r="AO17" s="884"/>
      <c r="AP17" s="884"/>
      <c r="AQ17" s="884"/>
      <c r="AR17" s="884"/>
      <c r="AS17" s="884"/>
      <c r="AT17" s="884"/>
      <c r="AU17" s="884"/>
      <c r="AV17" s="885"/>
      <c r="AW17" s="182"/>
      <c r="AX17" s="182"/>
      <c r="AY17" s="232"/>
      <c r="BB17" s="877" t="s">
        <v>141</v>
      </c>
      <c r="BC17" s="877"/>
      <c r="BD17" s="877"/>
      <c r="BE17" s="877"/>
      <c r="BF17" s="877"/>
      <c r="BG17" s="877"/>
      <c r="BH17" s="877"/>
      <c r="BI17" s="877"/>
      <c r="BJ17" s="877"/>
      <c r="BK17" s="877"/>
      <c r="BL17" s="877"/>
      <c r="BM17" s="877"/>
      <c r="BN17" s="877"/>
      <c r="BO17" s="877"/>
      <c r="BP17" s="877"/>
      <c r="BQ17" s="877"/>
      <c r="BR17" s="877"/>
      <c r="BS17" s="877"/>
      <c r="BT17" s="877"/>
      <c r="BU17" s="877"/>
      <c r="BV17" s="877"/>
      <c r="BW17" s="877"/>
      <c r="BX17" s="877"/>
      <c r="BY17" s="877"/>
      <c r="BZ17" s="877"/>
      <c r="CA17" s="236"/>
      <c r="CB17" s="236"/>
      <c r="CC17" s="236"/>
      <c r="CD17" s="236"/>
      <c r="CE17" s="236"/>
      <c r="CF17" s="236"/>
      <c r="CG17" s="236"/>
      <c r="CH17" s="236"/>
      <c r="CI17" s="236"/>
      <c r="CJ17" s="236"/>
      <c r="CK17" s="236"/>
      <c r="CL17" s="236"/>
      <c r="CM17" s="236"/>
      <c r="CN17" s="236"/>
      <c r="CO17" s="236"/>
      <c r="CP17" s="236"/>
      <c r="CQ17" s="236"/>
      <c r="CR17" s="236"/>
      <c r="CS17" s="236"/>
      <c r="CT17" s="236"/>
      <c r="CU17" s="236"/>
      <c r="CV17" s="236"/>
      <c r="CW17" s="236"/>
      <c r="CX17" s="236"/>
      <c r="CY17" s="236"/>
      <c r="CZ17" s="236"/>
      <c r="DA17" s="236"/>
      <c r="DB17" s="236"/>
      <c r="DC17" s="236"/>
      <c r="DD17" s="236"/>
      <c r="DE17" s="236"/>
      <c r="DF17" s="236"/>
      <c r="DG17" s="236"/>
      <c r="DH17" s="236"/>
      <c r="DI17" s="236"/>
      <c r="DJ17" s="236"/>
      <c r="DK17" s="236"/>
      <c r="DL17" s="236"/>
      <c r="DM17" s="236"/>
      <c r="DN17" s="236"/>
      <c r="DO17" s="236"/>
      <c r="DP17" s="236"/>
      <c r="DQ17" s="236"/>
      <c r="DR17" s="236"/>
      <c r="DS17" s="236"/>
      <c r="DT17" s="236"/>
      <c r="DU17" s="236"/>
      <c r="DV17" s="236"/>
      <c r="DW17" s="236"/>
      <c r="DX17" s="236"/>
      <c r="DY17" s="236"/>
      <c r="DZ17" s="236"/>
      <c r="EA17" s="236"/>
      <c r="EB17" s="236"/>
      <c r="EC17" s="236"/>
      <c r="ED17" s="236"/>
      <c r="EE17" s="236"/>
      <c r="EF17" s="236"/>
      <c r="EG17" s="236"/>
      <c r="EH17" s="236"/>
      <c r="EI17" s="236"/>
      <c r="EJ17" s="236"/>
      <c r="EK17" s="236"/>
      <c r="EL17" s="236"/>
    </row>
    <row r="18" spans="1:142" ht="7.5" customHeight="1">
      <c r="A18" s="231"/>
      <c r="B18" s="883"/>
      <c r="C18" s="884"/>
      <c r="D18" s="884"/>
      <c r="E18" s="884"/>
      <c r="F18" s="884"/>
      <c r="G18" s="884"/>
      <c r="H18" s="884"/>
      <c r="I18" s="884"/>
      <c r="J18" s="884"/>
      <c r="K18" s="884"/>
      <c r="L18" s="884"/>
      <c r="M18" s="885"/>
      <c r="N18" s="182"/>
      <c r="O18" s="182"/>
      <c r="P18" s="182"/>
      <c r="Q18" s="182"/>
      <c r="R18" s="182"/>
      <c r="S18" s="182"/>
      <c r="T18" s="182"/>
      <c r="U18" s="902" t="s">
        <v>97</v>
      </c>
      <c r="V18" s="906"/>
      <c r="W18" s="908" t="s">
        <v>98</v>
      </c>
      <c r="X18" s="909"/>
      <c r="Y18" s="909"/>
      <c r="Z18" s="909"/>
      <c r="AA18" s="909"/>
      <c r="AB18" s="909"/>
      <c r="AC18" s="909"/>
      <c r="AD18" s="909"/>
      <c r="AE18" s="909"/>
      <c r="AF18" s="910"/>
      <c r="AG18" s="182"/>
      <c r="AH18" s="182"/>
      <c r="AI18" s="182"/>
      <c r="AJ18" s="182"/>
      <c r="AK18" s="886"/>
      <c r="AL18" s="887"/>
      <c r="AM18" s="887"/>
      <c r="AN18" s="887"/>
      <c r="AO18" s="887"/>
      <c r="AP18" s="887"/>
      <c r="AQ18" s="887"/>
      <c r="AR18" s="887"/>
      <c r="AS18" s="887"/>
      <c r="AT18" s="887"/>
      <c r="AU18" s="887"/>
      <c r="AV18" s="888"/>
      <c r="AW18" s="182"/>
      <c r="AX18" s="182"/>
      <c r="AY18" s="232"/>
      <c r="BB18" s="877"/>
      <c r="BC18" s="877"/>
      <c r="BD18" s="877"/>
      <c r="BE18" s="877"/>
      <c r="BF18" s="877"/>
      <c r="BG18" s="877"/>
      <c r="BH18" s="877"/>
      <c r="BI18" s="877"/>
      <c r="BJ18" s="877"/>
      <c r="BK18" s="877"/>
      <c r="BL18" s="877"/>
      <c r="BM18" s="877"/>
      <c r="BN18" s="877"/>
      <c r="BO18" s="877"/>
      <c r="BP18" s="877"/>
      <c r="BQ18" s="877"/>
      <c r="BR18" s="877"/>
      <c r="BS18" s="877"/>
      <c r="BT18" s="877"/>
      <c r="BU18" s="877"/>
      <c r="BV18" s="877"/>
      <c r="BW18" s="877"/>
      <c r="BX18" s="877"/>
      <c r="BY18" s="877"/>
      <c r="BZ18" s="877"/>
      <c r="CA18" s="236"/>
      <c r="CB18" s="236"/>
      <c r="CC18" s="236"/>
      <c r="CD18" s="236"/>
      <c r="CE18" s="236"/>
      <c r="CF18" s="236"/>
      <c r="CG18" s="236"/>
      <c r="CH18" s="236"/>
      <c r="CI18" s="236"/>
      <c r="CJ18" s="236"/>
      <c r="CK18" s="236"/>
      <c r="CL18" s="236"/>
      <c r="CM18" s="236"/>
      <c r="CN18" s="236"/>
      <c r="CO18" s="236"/>
      <c r="CP18" s="236"/>
      <c r="CQ18" s="236"/>
      <c r="CR18" s="236"/>
      <c r="CS18" s="236"/>
      <c r="CT18" s="236"/>
      <c r="CU18" s="236"/>
      <c r="CV18" s="236"/>
      <c r="CW18" s="236"/>
      <c r="CX18" s="236"/>
      <c r="CY18" s="236"/>
      <c r="CZ18" s="236"/>
      <c r="DA18" s="236"/>
      <c r="DB18" s="236"/>
      <c r="DC18" s="236"/>
      <c r="DD18" s="236"/>
      <c r="DE18" s="236"/>
      <c r="DF18" s="236"/>
      <c r="DG18" s="236"/>
      <c r="DH18" s="236"/>
      <c r="DI18" s="236"/>
      <c r="DJ18" s="236"/>
      <c r="DK18" s="236"/>
      <c r="DL18" s="236"/>
      <c r="DM18" s="236"/>
      <c r="DN18" s="236"/>
      <c r="DO18" s="236"/>
      <c r="DP18" s="236"/>
      <c r="DQ18" s="236"/>
      <c r="DR18" s="236"/>
      <c r="DS18" s="236"/>
      <c r="DT18" s="236"/>
      <c r="DU18" s="236"/>
      <c r="DV18" s="236"/>
      <c r="DW18" s="236"/>
      <c r="DX18" s="236"/>
      <c r="DY18" s="236"/>
      <c r="DZ18" s="236"/>
      <c r="EA18" s="236"/>
      <c r="EB18" s="236"/>
      <c r="EC18" s="236"/>
      <c r="ED18" s="236"/>
      <c r="EE18" s="236"/>
      <c r="EF18" s="236"/>
      <c r="EG18" s="236"/>
      <c r="EH18" s="236"/>
      <c r="EI18" s="236"/>
      <c r="EJ18" s="236"/>
      <c r="EK18" s="236"/>
      <c r="EL18" s="236"/>
    </row>
    <row r="19" spans="1:142" ht="7.5" customHeight="1">
      <c r="A19" s="231"/>
      <c r="B19" s="883" t="s">
        <v>109</v>
      </c>
      <c r="C19" s="884"/>
      <c r="D19" s="884"/>
      <c r="E19" s="884"/>
      <c r="F19" s="884"/>
      <c r="G19" s="884"/>
      <c r="H19" s="884"/>
      <c r="I19" s="884"/>
      <c r="J19" s="884"/>
      <c r="K19" s="884"/>
      <c r="L19" s="884"/>
      <c r="M19" s="885"/>
      <c r="N19" s="182"/>
      <c r="O19" s="182"/>
      <c r="P19" s="182"/>
      <c r="Q19" s="182"/>
      <c r="R19" s="182"/>
      <c r="S19" s="182"/>
      <c r="T19" s="182"/>
      <c r="U19" s="904"/>
      <c r="V19" s="907"/>
      <c r="W19" s="911"/>
      <c r="X19" s="912"/>
      <c r="Y19" s="912"/>
      <c r="Z19" s="912"/>
      <c r="AA19" s="912"/>
      <c r="AB19" s="912"/>
      <c r="AC19" s="912"/>
      <c r="AD19" s="912"/>
      <c r="AE19" s="912"/>
      <c r="AF19" s="913"/>
      <c r="AG19" s="182"/>
      <c r="AH19" s="182"/>
      <c r="AI19" s="182"/>
      <c r="AJ19" s="18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2"/>
      <c r="AU19" s="182"/>
      <c r="AV19" s="182"/>
      <c r="AW19" s="182"/>
      <c r="AX19" s="182"/>
      <c r="AY19" s="232"/>
      <c r="BC19" s="877" t="s">
        <v>142</v>
      </c>
      <c r="BD19" s="877"/>
      <c r="BE19" s="877"/>
      <c r="BF19" s="877"/>
      <c r="BG19" s="877"/>
      <c r="BH19" s="877"/>
      <c r="BI19" s="877"/>
      <c r="BJ19" s="877"/>
      <c r="BK19" s="877"/>
      <c r="BL19" s="877"/>
      <c r="BM19" s="877"/>
      <c r="BN19" s="877"/>
      <c r="BO19" s="877"/>
      <c r="BP19" s="877"/>
      <c r="BQ19" s="877"/>
      <c r="BR19" s="877"/>
      <c r="BS19" s="877"/>
      <c r="BT19" s="877"/>
      <c r="BU19" s="877"/>
      <c r="BV19" s="877"/>
      <c r="BW19" s="877"/>
      <c r="BX19" s="877"/>
      <c r="BY19" s="877"/>
      <c r="BZ19" s="877"/>
      <c r="CA19" s="236"/>
      <c r="CB19" s="236"/>
      <c r="CC19" s="236"/>
      <c r="CD19" s="236"/>
      <c r="CE19" s="236"/>
      <c r="CF19" s="236"/>
      <c r="CG19" s="236"/>
      <c r="CH19" s="236"/>
      <c r="CI19" s="236"/>
      <c r="CJ19" s="236"/>
      <c r="CK19" s="236"/>
      <c r="CL19" s="236"/>
      <c r="CM19" s="236"/>
      <c r="CN19" s="236"/>
      <c r="CO19" s="236"/>
      <c r="CP19" s="236"/>
      <c r="CQ19" s="236"/>
      <c r="CR19" s="236"/>
      <c r="CS19" s="236"/>
      <c r="CT19" s="236"/>
      <c r="CU19" s="236"/>
      <c r="CV19" s="236"/>
      <c r="CW19" s="236"/>
      <c r="CX19" s="236"/>
      <c r="CY19" s="236"/>
      <c r="CZ19" s="236"/>
      <c r="DA19" s="236"/>
      <c r="DB19" s="236"/>
      <c r="DC19" s="236"/>
      <c r="DD19" s="236"/>
      <c r="DE19" s="236"/>
      <c r="DF19" s="236"/>
      <c r="DG19" s="236"/>
      <c r="DH19" s="236"/>
      <c r="DI19" s="236"/>
      <c r="DJ19" s="236"/>
      <c r="DK19" s="236"/>
      <c r="DL19" s="236"/>
      <c r="DM19" s="236"/>
      <c r="DN19" s="236"/>
      <c r="DO19" s="236"/>
      <c r="DP19" s="236"/>
      <c r="DQ19" s="236"/>
      <c r="DR19" s="236"/>
      <c r="DS19" s="236"/>
      <c r="DT19" s="236"/>
      <c r="DU19" s="236"/>
      <c r="DV19" s="236"/>
      <c r="DW19" s="236"/>
      <c r="DX19" s="236"/>
      <c r="DY19" s="236"/>
      <c r="DZ19" s="236"/>
      <c r="EA19" s="236"/>
      <c r="EB19" s="236"/>
      <c r="EC19" s="236"/>
      <c r="ED19" s="236"/>
      <c r="EE19" s="236"/>
      <c r="EF19" s="236"/>
      <c r="EG19" s="236"/>
      <c r="EH19" s="236"/>
      <c r="EI19" s="236"/>
      <c r="EJ19" s="236"/>
      <c r="EK19" s="236"/>
      <c r="EL19" s="236"/>
    </row>
    <row r="20" spans="1:142" ht="7.5" customHeight="1">
      <c r="A20" s="231"/>
      <c r="B20" s="883"/>
      <c r="C20" s="884"/>
      <c r="D20" s="884"/>
      <c r="E20" s="884"/>
      <c r="F20" s="884"/>
      <c r="G20" s="884"/>
      <c r="H20" s="884"/>
      <c r="I20" s="884"/>
      <c r="J20" s="884"/>
      <c r="K20" s="884"/>
      <c r="L20" s="884"/>
      <c r="M20" s="885"/>
      <c r="N20" s="182"/>
      <c r="O20" s="182"/>
      <c r="P20" s="182"/>
      <c r="Q20" s="182"/>
      <c r="R20" s="182"/>
      <c r="S20" s="182"/>
      <c r="T20" s="182"/>
      <c r="U20" s="878">
        <v>23</v>
      </c>
      <c r="V20" s="879"/>
      <c r="W20" s="914" t="e">
        <f>VLOOKUP(U20,テーブル一覧!$B$6:$AA$32,8,FALSE)&amp;"("&amp;VLOOKUP(U20,テーブル一覧!$B$6:$AA$32,16,FALSE)&amp;")"</f>
        <v>#N/A</v>
      </c>
      <c r="X20" s="914"/>
      <c r="Y20" s="914"/>
      <c r="Z20" s="914"/>
      <c r="AA20" s="914"/>
      <c r="AB20" s="914"/>
      <c r="AC20" s="914"/>
      <c r="AD20" s="914"/>
      <c r="AE20" s="914"/>
      <c r="AF20" s="915"/>
      <c r="AG20" s="182"/>
      <c r="AH20" s="182"/>
      <c r="AI20" s="182"/>
      <c r="AJ20" s="18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2"/>
      <c r="AU20" s="182"/>
      <c r="AV20" s="182"/>
      <c r="AW20" s="182"/>
      <c r="AX20" s="182"/>
      <c r="AY20" s="232"/>
      <c r="BC20" s="877"/>
      <c r="BD20" s="877"/>
      <c r="BE20" s="877"/>
      <c r="BF20" s="877"/>
      <c r="BG20" s="877"/>
      <c r="BH20" s="877"/>
      <c r="BI20" s="877"/>
      <c r="BJ20" s="877"/>
      <c r="BK20" s="877"/>
      <c r="BL20" s="877"/>
      <c r="BM20" s="877"/>
      <c r="BN20" s="877"/>
      <c r="BO20" s="877"/>
      <c r="BP20" s="877"/>
      <c r="BQ20" s="877"/>
      <c r="BR20" s="877"/>
      <c r="BS20" s="877"/>
      <c r="BT20" s="877"/>
      <c r="BU20" s="877"/>
      <c r="BV20" s="877"/>
      <c r="BW20" s="877"/>
      <c r="BX20" s="877"/>
      <c r="BY20" s="877"/>
      <c r="BZ20" s="877"/>
      <c r="CA20" s="236"/>
      <c r="CB20" s="236"/>
      <c r="CC20" s="236"/>
      <c r="CD20" s="236"/>
      <c r="CE20" s="236"/>
      <c r="CF20" s="236"/>
      <c r="CG20" s="236"/>
      <c r="CH20" s="236"/>
      <c r="CI20" s="236"/>
      <c r="CJ20" s="236"/>
      <c r="CK20" s="236"/>
      <c r="CL20" s="236"/>
      <c r="CM20" s="236"/>
      <c r="CN20" s="236"/>
      <c r="CO20" s="236"/>
      <c r="CP20" s="236"/>
      <c r="CQ20" s="236"/>
      <c r="CR20" s="236"/>
      <c r="CS20" s="236"/>
      <c r="CT20" s="236"/>
      <c r="CU20" s="236"/>
      <c r="CV20" s="236"/>
      <c r="CW20" s="236"/>
      <c r="CX20" s="236"/>
      <c r="CY20" s="236"/>
      <c r="CZ20" s="236"/>
      <c r="DA20" s="236"/>
      <c r="DB20" s="236"/>
      <c r="DC20" s="236"/>
      <c r="DD20" s="236"/>
      <c r="DE20" s="236"/>
      <c r="DF20" s="236"/>
      <c r="DG20" s="236"/>
      <c r="DH20" s="236"/>
      <c r="DI20" s="236"/>
      <c r="DJ20" s="236"/>
      <c r="DK20" s="236"/>
      <c r="DL20" s="236"/>
      <c r="DM20" s="236"/>
      <c r="DN20" s="236"/>
      <c r="DO20" s="236"/>
      <c r="DP20" s="236"/>
      <c r="DQ20" s="236"/>
      <c r="DR20" s="236"/>
      <c r="DS20" s="236"/>
      <c r="DT20" s="236"/>
      <c r="DU20" s="236"/>
      <c r="DV20" s="236"/>
      <c r="DW20" s="236"/>
      <c r="DX20" s="236"/>
      <c r="DY20" s="236"/>
      <c r="DZ20" s="236"/>
      <c r="EA20" s="236"/>
      <c r="EB20" s="236"/>
      <c r="EC20" s="236"/>
      <c r="ED20" s="236"/>
      <c r="EE20" s="236"/>
      <c r="EF20" s="236"/>
      <c r="EG20" s="236"/>
      <c r="EH20" s="236"/>
      <c r="EI20" s="236"/>
      <c r="EJ20" s="236"/>
      <c r="EK20" s="236"/>
      <c r="EL20" s="236"/>
    </row>
    <row r="21" spans="1:142" ht="7.5" customHeight="1">
      <c r="A21" s="231"/>
      <c r="B21" s="883" t="s">
        <v>110</v>
      </c>
      <c r="C21" s="884"/>
      <c r="D21" s="884"/>
      <c r="E21" s="884"/>
      <c r="F21" s="884"/>
      <c r="G21" s="884"/>
      <c r="H21" s="884"/>
      <c r="I21" s="884"/>
      <c r="J21" s="884"/>
      <c r="K21" s="884"/>
      <c r="L21" s="884"/>
      <c r="M21" s="885"/>
      <c r="N21" s="182"/>
      <c r="O21" s="182"/>
      <c r="P21" s="182"/>
      <c r="Q21" s="182"/>
      <c r="R21" s="182"/>
      <c r="S21" s="182"/>
      <c r="T21" s="182"/>
      <c r="U21" s="880"/>
      <c r="V21" s="881"/>
      <c r="W21" s="916"/>
      <c r="X21" s="916"/>
      <c r="Y21" s="916"/>
      <c r="Z21" s="916"/>
      <c r="AA21" s="916"/>
      <c r="AB21" s="916"/>
      <c r="AC21" s="916"/>
      <c r="AD21" s="916"/>
      <c r="AE21" s="916"/>
      <c r="AF21" s="917"/>
      <c r="AG21" s="182"/>
      <c r="AH21" s="182"/>
      <c r="AI21" s="182"/>
      <c r="AJ21" s="182"/>
      <c r="AK21" s="898" t="s">
        <v>97</v>
      </c>
      <c r="AL21" s="899"/>
      <c r="AM21" s="182"/>
      <c r="AN21" s="182"/>
      <c r="AO21" s="182"/>
      <c r="AP21" s="182"/>
      <c r="AQ21" s="182"/>
      <c r="AR21" s="182"/>
      <c r="AS21" s="182"/>
      <c r="AT21" s="182"/>
      <c r="AU21" s="182"/>
      <c r="AV21" s="182"/>
      <c r="AW21" s="182"/>
      <c r="AX21" s="182"/>
      <c r="AY21" s="232"/>
      <c r="BC21" s="891" t="s">
        <v>144</v>
      </c>
      <c r="BD21" s="891"/>
      <c r="BE21" s="891"/>
      <c r="BF21" s="891"/>
      <c r="BG21" s="891"/>
      <c r="BH21" s="891"/>
      <c r="BI21" s="891"/>
      <c r="BJ21" s="891"/>
      <c r="BK21" s="891"/>
      <c r="BL21" s="891"/>
      <c r="BM21" s="891"/>
      <c r="BN21" s="891"/>
      <c r="BO21" s="891"/>
      <c r="BP21" s="891"/>
      <c r="BQ21" s="891"/>
      <c r="BR21" s="891"/>
      <c r="BS21" s="891"/>
      <c r="BT21" s="891"/>
      <c r="BU21" s="891"/>
      <c r="BV21" s="891"/>
      <c r="BW21" s="891"/>
      <c r="BX21" s="891"/>
      <c r="BY21" s="891"/>
      <c r="BZ21" s="891"/>
      <c r="CA21" s="236"/>
      <c r="CB21" s="236"/>
      <c r="CC21" s="236"/>
      <c r="CD21" s="236"/>
      <c r="CE21" s="236"/>
      <c r="CF21" s="236"/>
      <c r="CG21" s="236"/>
      <c r="CH21" s="236"/>
      <c r="CI21" s="236"/>
      <c r="CJ21" s="236"/>
      <c r="CK21" s="236"/>
      <c r="CL21" s="236"/>
      <c r="CM21" s="236"/>
      <c r="CN21" s="236"/>
      <c r="CO21" s="236"/>
      <c r="CP21" s="236"/>
      <c r="CQ21" s="236"/>
      <c r="CR21" s="236"/>
      <c r="CS21" s="236"/>
      <c r="CT21" s="236"/>
      <c r="CU21" s="236"/>
      <c r="CV21" s="236"/>
      <c r="CW21" s="236"/>
      <c r="CX21" s="236"/>
      <c r="CY21" s="236"/>
      <c r="CZ21" s="236"/>
      <c r="DA21" s="236"/>
      <c r="DB21" s="236"/>
      <c r="DC21" s="236"/>
      <c r="DD21" s="236"/>
      <c r="DE21" s="236"/>
      <c r="DF21" s="236"/>
      <c r="DG21" s="236"/>
      <c r="DH21" s="236"/>
      <c r="DI21" s="236"/>
      <c r="DJ21" s="236"/>
      <c r="DK21" s="236"/>
      <c r="DL21" s="236"/>
      <c r="DM21" s="236"/>
      <c r="DN21" s="236"/>
      <c r="DO21" s="236"/>
      <c r="DP21" s="236"/>
      <c r="DQ21" s="236"/>
      <c r="DR21" s="236"/>
      <c r="DS21" s="236"/>
      <c r="DT21" s="236"/>
      <c r="DU21" s="236"/>
      <c r="DV21" s="236"/>
      <c r="DW21" s="236"/>
      <c r="DX21" s="236"/>
      <c r="DY21" s="236"/>
      <c r="DZ21" s="236"/>
      <c r="EA21" s="236"/>
      <c r="EB21" s="236"/>
      <c r="EC21" s="236"/>
      <c r="ED21" s="236"/>
      <c r="EE21" s="236"/>
      <c r="EF21" s="236"/>
      <c r="EG21" s="236"/>
      <c r="EH21" s="236"/>
      <c r="EI21" s="236"/>
      <c r="EJ21" s="236"/>
      <c r="EK21" s="236"/>
      <c r="EL21" s="236"/>
    </row>
    <row r="22" spans="1:142" ht="7.5" customHeight="1">
      <c r="A22" s="231"/>
      <c r="B22" s="883"/>
      <c r="C22" s="884"/>
      <c r="D22" s="884"/>
      <c r="E22" s="884"/>
      <c r="F22" s="884"/>
      <c r="G22" s="884"/>
      <c r="H22" s="884"/>
      <c r="I22" s="884"/>
      <c r="J22" s="884"/>
      <c r="K22" s="884"/>
      <c r="L22" s="884"/>
      <c r="M22" s="885"/>
      <c r="N22" s="182"/>
      <c r="O22" s="182"/>
      <c r="P22" s="182"/>
      <c r="Q22" s="182"/>
      <c r="R22" s="182"/>
      <c r="S22" s="182"/>
      <c r="T22" s="182"/>
      <c r="U22" s="939" t="s">
        <v>118</v>
      </c>
      <c r="V22" s="940"/>
      <c r="W22" s="940"/>
      <c r="X22" s="940"/>
      <c r="Y22" s="940"/>
      <c r="Z22" s="940"/>
      <c r="AA22" s="940"/>
      <c r="AB22" s="940"/>
      <c r="AC22" s="940"/>
      <c r="AD22" s="940"/>
      <c r="AE22" s="940"/>
      <c r="AF22" s="941"/>
      <c r="AG22" s="182"/>
      <c r="AH22" s="182"/>
      <c r="AI22" s="182"/>
      <c r="AJ22" s="182"/>
      <c r="AK22" s="900"/>
      <c r="AL22" s="901"/>
      <c r="AM22" s="182"/>
      <c r="AN22" s="182"/>
      <c r="AO22" s="182"/>
      <c r="AP22" s="182"/>
      <c r="AQ22" s="182"/>
      <c r="AR22" s="182"/>
      <c r="AS22" s="182"/>
      <c r="AT22" s="182"/>
      <c r="AU22" s="182"/>
      <c r="AV22" s="182"/>
      <c r="AW22" s="182"/>
      <c r="AX22" s="182"/>
      <c r="AY22" s="232"/>
      <c r="BC22" s="891"/>
      <c r="BD22" s="891"/>
      <c r="BE22" s="891"/>
      <c r="BF22" s="891"/>
      <c r="BG22" s="891"/>
      <c r="BH22" s="891"/>
      <c r="BI22" s="891"/>
      <c r="BJ22" s="891"/>
      <c r="BK22" s="891"/>
      <c r="BL22" s="891"/>
      <c r="BM22" s="891"/>
      <c r="BN22" s="891"/>
      <c r="BO22" s="891"/>
      <c r="BP22" s="891"/>
      <c r="BQ22" s="891"/>
      <c r="BR22" s="891"/>
      <c r="BS22" s="891"/>
      <c r="BT22" s="891"/>
      <c r="BU22" s="891"/>
      <c r="BV22" s="891"/>
      <c r="BW22" s="891"/>
      <c r="BX22" s="891"/>
      <c r="BY22" s="891"/>
      <c r="BZ22" s="891"/>
      <c r="CA22" s="236"/>
      <c r="CB22" s="236"/>
      <c r="CC22" s="236"/>
      <c r="CD22" s="236"/>
      <c r="CE22" s="236"/>
      <c r="CF22" s="236"/>
      <c r="CG22" s="236"/>
      <c r="CH22" s="236"/>
      <c r="CI22" s="236"/>
      <c r="CJ22" s="236"/>
      <c r="CK22" s="236"/>
      <c r="CL22" s="236"/>
      <c r="CM22" s="236"/>
      <c r="CN22" s="236"/>
      <c r="CO22" s="236"/>
      <c r="CP22" s="236"/>
      <c r="CQ22" s="236"/>
      <c r="CR22" s="236"/>
      <c r="CS22" s="236"/>
      <c r="CT22" s="236"/>
      <c r="CU22" s="236"/>
      <c r="CV22" s="236"/>
      <c r="CW22" s="236"/>
      <c r="CX22" s="236"/>
      <c r="CY22" s="236"/>
      <c r="CZ22" s="236"/>
      <c r="DA22" s="236"/>
      <c r="DB22" s="236"/>
      <c r="DC22" s="236"/>
      <c r="DD22" s="236"/>
      <c r="DE22" s="236"/>
      <c r="DF22" s="236"/>
      <c r="DG22" s="236"/>
      <c r="DH22" s="236"/>
      <c r="DI22" s="236"/>
      <c r="DJ22" s="236"/>
      <c r="DK22" s="236"/>
      <c r="DL22" s="236"/>
      <c r="DM22" s="236"/>
      <c r="DN22" s="236"/>
      <c r="DO22" s="236"/>
      <c r="DP22" s="236"/>
      <c r="DQ22" s="236"/>
      <c r="DR22" s="236"/>
      <c r="DS22" s="236"/>
      <c r="DT22" s="236"/>
      <c r="DU22" s="236"/>
      <c r="DV22" s="236"/>
      <c r="DW22" s="236"/>
      <c r="DX22" s="236"/>
      <c r="DY22" s="236"/>
      <c r="DZ22" s="236"/>
      <c r="EA22" s="236"/>
      <c r="EB22" s="236"/>
      <c r="EC22" s="236"/>
      <c r="ED22" s="236"/>
      <c r="EE22" s="236"/>
      <c r="EF22" s="236"/>
      <c r="EG22" s="236"/>
      <c r="EH22" s="236"/>
      <c r="EI22" s="236"/>
      <c r="EJ22" s="236"/>
      <c r="EK22" s="236"/>
      <c r="EL22" s="236"/>
    </row>
    <row r="23" spans="1:142" ht="7.5" customHeight="1">
      <c r="A23" s="231"/>
      <c r="B23" s="883" t="s">
        <v>111</v>
      </c>
      <c r="C23" s="884"/>
      <c r="D23" s="884"/>
      <c r="E23" s="884"/>
      <c r="F23" s="884"/>
      <c r="G23" s="884"/>
      <c r="H23" s="884"/>
      <c r="I23" s="884"/>
      <c r="J23" s="884"/>
      <c r="K23" s="884"/>
      <c r="L23" s="884"/>
      <c r="M23" s="885"/>
      <c r="N23" s="182"/>
      <c r="O23" s="182"/>
      <c r="P23" s="182"/>
      <c r="Q23" s="182"/>
      <c r="R23" s="182"/>
      <c r="S23" s="182"/>
      <c r="T23" s="182"/>
      <c r="U23" s="942"/>
      <c r="V23" s="943"/>
      <c r="W23" s="943"/>
      <c r="X23" s="943"/>
      <c r="Y23" s="943"/>
      <c r="Z23" s="943"/>
      <c r="AA23" s="943"/>
      <c r="AB23" s="943"/>
      <c r="AC23" s="943"/>
      <c r="AD23" s="943"/>
      <c r="AE23" s="943"/>
      <c r="AF23" s="944"/>
      <c r="AG23" s="182"/>
      <c r="AH23" s="182"/>
      <c r="AI23" s="182"/>
      <c r="AJ23" s="182"/>
      <c r="AK23" s="878">
        <v>4</v>
      </c>
      <c r="AL23" s="889"/>
      <c r="AM23" s="182"/>
      <c r="AN23" s="182"/>
      <c r="AO23" s="182"/>
      <c r="AP23" s="182"/>
      <c r="AQ23" s="182"/>
      <c r="AR23" s="182"/>
      <c r="AS23" s="182"/>
      <c r="AT23" s="182"/>
      <c r="AU23" s="182"/>
      <c r="AV23" s="182"/>
      <c r="AW23" s="182"/>
      <c r="AX23" s="182"/>
      <c r="AY23" s="232"/>
      <c r="BC23" s="877" t="s">
        <v>145</v>
      </c>
      <c r="BD23" s="877"/>
      <c r="BE23" s="877"/>
      <c r="BF23" s="877"/>
      <c r="BG23" s="877"/>
      <c r="BH23" s="877"/>
      <c r="BI23" s="877"/>
      <c r="BJ23" s="877"/>
      <c r="BK23" s="877"/>
      <c r="BL23" s="877"/>
      <c r="BM23" s="877"/>
      <c r="BN23" s="877"/>
      <c r="BO23" s="877"/>
      <c r="BP23" s="877"/>
      <c r="BQ23" s="877"/>
      <c r="BR23" s="877"/>
      <c r="BS23" s="877"/>
      <c r="BT23" s="877"/>
      <c r="BU23" s="877"/>
      <c r="BV23" s="877"/>
      <c r="BW23" s="877"/>
      <c r="BX23" s="877"/>
      <c r="BY23" s="877"/>
      <c r="BZ23" s="877"/>
      <c r="CA23" s="236"/>
      <c r="CB23" s="236"/>
      <c r="CC23" s="236"/>
      <c r="CD23" s="236"/>
      <c r="CE23" s="236"/>
      <c r="CF23" s="236"/>
      <c r="CG23" s="236"/>
      <c r="CH23" s="236"/>
      <c r="CI23" s="236"/>
      <c r="CJ23" s="236"/>
      <c r="CK23" s="236"/>
      <c r="CL23" s="236"/>
      <c r="CM23" s="236"/>
      <c r="CN23" s="236"/>
      <c r="CO23" s="236"/>
      <c r="CP23" s="236"/>
      <c r="CQ23" s="236"/>
      <c r="CR23" s="236"/>
      <c r="CS23" s="236"/>
      <c r="CT23" s="236"/>
      <c r="CU23" s="236"/>
      <c r="CV23" s="236"/>
      <c r="CW23" s="236"/>
      <c r="CX23" s="236"/>
      <c r="CY23" s="236"/>
      <c r="CZ23" s="236"/>
      <c r="DA23" s="236"/>
      <c r="DB23" s="236"/>
      <c r="DC23" s="236"/>
      <c r="DD23" s="236"/>
      <c r="DE23" s="236"/>
      <c r="DF23" s="236"/>
      <c r="DG23" s="236"/>
      <c r="DH23" s="236"/>
      <c r="DI23" s="236"/>
      <c r="DJ23" s="236"/>
      <c r="DK23" s="236"/>
      <c r="DL23" s="236"/>
      <c r="DM23" s="236"/>
      <c r="DN23" s="236"/>
      <c r="DO23" s="236"/>
      <c r="DP23" s="236"/>
      <c r="DQ23" s="236"/>
      <c r="DR23" s="236"/>
      <c r="DS23" s="236"/>
      <c r="DT23" s="236"/>
      <c r="DU23" s="236"/>
      <c r="DV23" s="236"/>
      <c r="DW23" s="236"/>
      <c r="DX23" s="236"/>
      <c r="DY23" s="236"/>
      <c r="DZ23" s="236"/>
      <c r="EA23" s="236"/>
      <c r="EB23" s="236"/>
      <c r="EC23" s="236"/>
      <c r="ED23" s="236"/>
      <c r="EE23" s="236"/>
      <c r="EF23" s="236"/>
      <c r="EG23" s="236"/>
      <c r="EH23" s="236"/>
      <c r="EI23" s="236"/>
      <c r="EJ23" s="236"/>
      <c r="EK23" s="236"/>
      <c r="EL23" s="236"/>
    </row>
    <row r="24" spans="1:142" ht="7.5" customHeight="1">
      <c r="A24" s="231"/>
      <c r="B24" s="883"/>
      <c r="C24" s="884"/>
      <c r="D24" s="884"/>
      <c r="E24" s="884"/>
      <c r="F24" s="884"/>
      <c r="G24" s="884"/>
      <c r="H24" s="884"/>
      <c r="I24" s="884"/>
      <c r="J24" s="884"/>
      <c r="K24" s="884"/>
      <c r="L24" s="884"/>
      <c r="M24" s="885"/>
      <c r="N24" s="182"/>
      <c r="O24" s="182"/>
      <c r="P24" s="182"/>
      <c r="Q24" s="182"/>
      <c r="R24" s="182"/>
      <c r="S24" s="182"/>
      <c r="T24" s="182"/>
      <c r="U24" s="921" t="s">
        <v>63</v>
      </c>
      <c r="V24" s="922"/>
      <c r="W24" s="922"/>
      <c r="X24" s="922"/>
      <c r="Y24" s="922"/>
      <c r="Z24" s="922"/>
      <c r="AA24" s="922"/>
      <c r="AB24" s="922"/>
      <c r="AC24" s="922"/>
      <c r="AD24" s="922"/>
      <c r="AE24" s="922"/>
      <c r="AF24" s="923"/>
      <c r="AG24" s="182"/>
      <c r="AH24" s="182"/>
      <c r="AI24" s="182"/>
      <c r="AJ24" s="182"/>
      <c r="AK24" s="880"/>
      <c r="AL24" s="890"/>
      <c r="AM24" s="182"/>
      <c r="AN24" s="902" t="s">
        <v>97</v>
      </c>
      <c r="AO24" s="903"/>
      <c r="AP24" s="182"/>
      <c r="AQ24" s="182"/>
      <c r="AR24" s="182"/>
      <c r="AS24" s="182"/>
      <c r="AT24" s="182"/>
      <c r="AU24" s="182"/>
      <c r="AV24" s="182"/>
      <c r="AW24" s="182"/>
      <c r="AX24" s="182"/>
      <c r="AY24" s="232"/>
      <c r="BC24" s="877"/>
      <c r="BD24" s="877"/>
      <c r="BE24" s="877"/>
      <c r="BF24" s="877"/>
      <c r="BG24" s="877"/>
      <c r="BH24" s="877"/>
      <c r="BI24" s="877"/>
      <c r="BJ24" s="877"/>
      <c r="BK24" s="877"/>
      <c r="BL24" s="877"/>
      <c r="BM24" s="877"/>
      <c r="BN24" s="877"/>
      <c r="BO24" s="877"/>
      <c r="BP24" s="877"/>
      <c r="BQ24" s="877"/>
      <c r="BR24" s="877"/>
      <c r="BS24" s="877"/>
      <c r="BT24" s="877"/>
      <c r="BU24" s="877"/>
      <c r="BV24" s="877"/>
      <c r="BW24" s="877"/>
      <c r="BX24" s="877"/>
      <c r="BY24" s="877"/>
      <c r="BZ24" s="877"/>
      <c r="CA24" s="236"/>
      <c r="CB24" s="236"/>
      <c r="CC24" s="236"/>
      <c r="CD24" s="236"/>
      <c r="CE24" s="236"/>
      <c r="CF24" s="236"/>
      <c r="CG24" s="236"/>
      <c r="CH24" s="236"/>
      <c r="CI24" s="236"/>
      <c r="CJ24" s="236"/>
      <c r="CK24" s="236"/>
      <c r="CL24" s="236"/>
      <c r="CM24" s="236"/>
      <c r="CN24" s="236"/>
      <c r="CO24" s="236"/>
      <c r="CP24" s="236"/>
      <c r="CQ24" s="236"/>
      <c r="CR24" s="236"/>
      <c r="CS24" s="236"/>
      <c r="CT24" s="236"/>
      <c r="CU24" s="236"/>
      <c r="CV24" s="236"/>
      <c r="CW24" s="236"/>
      <c r="CX24" s="236"/>
      <c r="CY24" s="236"/>
      <c r="CZ24" s="236"/>
      <c r="DA24" s="236"/>
      <c r="DB24" s="236"/>
      <c r="DC24" s="236"/>
      <c r="DD24" s="236"/>
      <c r="DE24" s="236"/>
      <c r="DF24" s="236"/>
      <c r="DG24" s="236"/>
      <c r="DH24" s="236"/>
      <c r="DI24" s="236"/>
      <c r="DJ24" s="236"/>
      <c r="DK24" s="236"/>
      <c r="DL24" s="236"/>
      <c r="DM24" s="236"/>
      <c r="DN24" s="236"/>
      <c r="DO24" s="236"/>
      <c r="DP24" s="236"/>
      <c r="DQ24" s="236"/>
      <c r="DR24" s="236"/>
      <c r="DS24" s="236"/>
      <c r="DT24" s="236"/>
      <c r="DU24" s="236"/>
      <c r="DV24" s="236"/>
      <c r="DW24" s="236"/>
      <c r="DX24" s="236"/>
      <c r="DY24" s="236"/>
      <c r="DZ24" s="236"/>
      <c r="EA24" s="236"/>
      <c r="EB24" s="236"/>
      <c r="EC24" s="236"/>
      <c r="ED24" s="236"/>
      <c r="EE24" s="236"/>
      <c r="EF24" s="236"/>
      <c r="EG24" s="236"/>
      <c r="EH24" s="236"/>
      <c r="EI24" s="236"/>
      <c r="EJ24" s="236"/>
      <c r="EK24" s="236"/>
      <c r="EL24" s="236"/>
    </row>
    <row r="25" spans="1:142" ht="7.5" customHeight="1">
      <c r="A25" s="231"/>
      <c r="B25" s="883"/>
      <c r="C25" s="884"/>
      <c r="D25" s="884"/>
      <c r="E25" s="884"/>
      <c r="F25" s="884"/>
      <c r="G25" s="884"/>
      <c r="H25" s="884"/>
      <c r="I25" s="884"/>
      <c r="J25" s="884"/>
      <c r="K25" s="884"/>
      <c r="L25" s="884"/>
      <c r="M25" s="885"/>
      <c r="N25" s="182"/>
      <c r="O25" s="182"/>
      <c r="P25" s="182"/>
      <c r="Q25" s="182"/>
      <c r="R25" s="182"/>
      <c r="S25" s="182"/>
      <c r="T25" s="182"/>
      <c r="U25" s="924"/>
      <c r="V25" s="925"/>
      <c r="W25" s="925"/>
      <c r="X25" s="925"/>
      <c r="Y25" s="925"/>
      <c r="Z25" s="925"/>
      <c r="AA25" s="925"/>
      <c r="AB25" s="925"/>
      <c r="AC25" s="925"/>
      <c r="AD25" s="925"/>
      <c r="AE25" s="925"/>
      <c r="AF25" s="926"/>
      <c r="AG25" s="182"/>
      <c r="AH25" s="182"/>
      <c r="AI25" s="182"/>
      <c r="AJ25" s="182"/>
      <c r="AK25" s="182"/>
      <c r="AL25" s="182"/>
      <c r="AM25" s="182"/>
      <c r="AN25" s="904"/>
      <c r="AO25" s="905"/>
      <c r="AP25" s="182"/>
      <c r="AQ25" s="182"/>
      <c r="AR25" s="182"/>
      <c r="AS25" s="182"/>
      <c r="AT25" s="182"/>
      <c r="AU25" s="182"/>
      <c r="AV25" s="182"/>
      <c r="AW25" s="182"/>
      <c r="AX25" s="182"/>
      <c r="AY25" s="232"/>
      <c r="BC25" s="877" t="s">
        <v>146</v>
      </c>
      <c r="BD25" s="877"/>
      <c r="BE25" s="877"/>
      <c r="BF25" s="877"/>
      <c r="BG25" s="877"/>
      <c r="BH25" s="877"/>
      <c r="BI25" s="877"/>
      <c r="BJ25" s="877"/>
      <c r="BK25" s="877"/>
      <c r="BL25" s="877"/>
      <c r="BM25" s="877"/>
      <c r="BN25" s="877"/>
      <c r="BO25" s="877"/>
      <c r="BP25" s="877"/>
      <c r="BQ25" s="877"/>
      <c r="BR25" s="877"/>
      <c r="BS25" s="877"/>
      <c r="BT25" s="877"/>
      <c r="BU25" s="877"/>
      <c r="BV25" s="877"/>
      <c r="BW25" s="877"/>
      <c r="BX25" s="877"/>
      <c r="BY25" s="877"/>
      <c r="BZ25" s="877"/>
      <c r="CA25" s="236"/>
      <c r="CB25" s="236"/>
      <c r="CC25" s="236"/>
      <c r="CD25" s="236"/>
      <c r="CE25" s="236"/>
      <c r="CF25" s="236"/>
      <c r="CG25" s="236"/>
      <c r="CH25" s="236"/>
      <c r="CI25" s="236"/>
      <c r="CJ25" s="236"/>
      <c r="CK25" s="236"/>
      <c r="CL25" s="236"/>
      <c r="CM25" s="236"/>
      <c r="CN25" s="236"/>
      <c r="CO25" s="236"/>
      <c r="CP25" s="236"/>
      <c r="CQ25" s="236"/>
      <c r="CR25" s="236"/>
      <c r="CS25" s="236"/>
      <c r="CT25" s="236"/>
      <c r="CU25" s="236"/>
      <c r="CV25" s="236"/>
      <c r="CW25" s="236"/>
      <c r="CX25" s="236"/>
      <c r="CY25" s="236"/>
      <c r="CZ25" s="236"/>
      <c r="DA25" s="236"/>
      <c r="DB25" s="236"/>
      <c r="DC25" s="236"/>
      <c r="DD25" s="236"/>
      <c r="DE25" s="236"/>
      <c r="DF25" s="236"/>
      <c r="DG25" s="236"/>
      <c r="DH25" s="236"/>
      <c r="DI25" s="236"/>
      <c r="DJ25" s="236"/>
      <c r="DK25" s="236"/>
      <c r="DL25" s="236"/>
      <c r="DM25" s="236"/>
      <c r="DN25" s="236"/>
      <c r="DO25" s="236"/>
      <c r="DP25" s="236"/>
      <c r="DQ25" s="236"/>
      <c r="DR25" s="236"/>
      <c r="DS25" s="236"/>
      <c r="DT25" s="236"/>
      <c r="DU25" s="236"/>
      <c r="DV25" s="236"/>
      <c r="DW25" s="236"/>
      <c r="DX25" s="236"/>
      <c r="DY25" s="236"/>
      <c r="DZ25" s="236"/>
      <c r="EA25" s="236"/>
      <c r="EB25" s="236"/>
      <c r="EC25" s="236"/>
      <c r="ED25" s="236"/>
      <c r="EE25" s="236"/>
      <c r="EF25" s="236"/>
      <c r="EG25" s="236"/>
      <c r="EH25" s="236"/>
      <c r="EI25" s="236"/>
      <c r="EJ25" s="236"/>
      <c r="EK25" s="236"/>
      <c r="EL25" s="236"/>
    </row>
    <row r="26" spans="1:142" ht="7.5" customHeight="1">
      <c r="A26" s="231"/>
      <c r="B26" s="886"/>
      <c r="C26" s="887"/>
      <c r="D26" s="887"/>
      <c r="E26" s="887"/>
      <c r="F26" s="887"/>
      <c r="G26" s="887"/>
      <c r="H26" s="887"/>
      <c r="I26" s="887"/>
      <c r="J26" s="887"/>
      <c r="K26" s="887"/>
      <c r="L26" s="887"/>
      <c r="M26" s="888"/>
      <c r="N26" s="182"/>
      <c r="O26" s="182"/>
      <c r="P26" s="182"/>
      <c r="Q26" s="182"/>
      <c r="R26" s="182"/>
      <c r="S26" s="182"/>
      <c r="T26" s="182"/>
      <c r="U26" s="948" t="s">
        <v>180</v>
      </c>
      <c r="V26" s="949"/>
      <c r="W26" s="949"/>
      <c r="X26" s="949"/>
      <c r="Y26" s="949"/>
      <c r="Z26" s="949"/>
      <c r="AA26" s="949"/>
      <c r="AB26" s="949"/>
      <c r="AC26" s="949"/>
      <c r="AD26" s="949"/>
      <c r="AE26" s="949"/>
      <c r="AF26" s="950"/>
      <c r="AG26" s="182"/>
      <c r="AH26" s="182"/>
      <c r="AI26" s="182"/>
      <c r="AJ26" s="182"/>
      <c r="AK26" s="182"/>
      <c r="AL26" s="182"/>
      <c r="AM26" s="182"/>
      <c r="AN26" s="878">
        <v>6</v>
      </c>
      <c r="AO26" s="889"/>
      <c r="AP26" s="182"/>
      <c r="AQ26" s="182"/>
      <c r="AR26" s="182"/>
      <c r="AS26" s="182"/>
      <c r="AT26" s="182"/>
      <c r="AU26" s="182"/>
      <c r="AV26" s="182"/>
      <c r="AW26" s="182"/>
      <c r="AX26" s="182"/>
      <c r="AY26" s="232"/>
      <c r="BC26" s="877"/>
      <c r="BD26" s="877"/>
      <c r="BE26" s="877"/>
      <c r="BF26" s="877"/>
      <c r="BG26" s="877"/>
      <c r="BH26" s="877"/>
      <c r="BI26" s="877"/>
      <c r="BJ26" s="877"/>
      <c r="BK26" s="877"/>
      <c r="BL26" s="877"/>
      <c r="BM26" s="877"/>
      <c r="BN26" s="877"/>
      <c r="BO26" s="877"/>
      <c r="BP26" s="877"/>
      <c r="BQ26" s="877"/>
      <c r="BR26" s="877"/>
      <c r="BS26" s="877"/>
      <c r="BT26" s="877"/>
      <c r="BU26" s="877"/>
      <c r="BV26" s="877"/>
      <c r="BW26" s="877"/>
      <c r="BX26" s="877"/>
      <c r="BY26" s="877"/>
      <c r="BZ26" s="877"/>
      <c r="CA26" s="236"/>
      <c r="CB26" s="236"/>
      <c r="CC26" s="236"/>
      <c r="CD26" s="236"/>
      <c r="CE26" s="236"/>
      <c r="CF26" s="236"/>
      <c r="CG26" s="236"/>
      <c r="CH26" s="236"/>
      <c r="CI26" s="236"/>
      <c r="CJ26" s="236"/>
      <c r="CK26" s="236"/>
      <c r="CL26" s="236"/>
      <c r="CM26" s="236"/>
      <c r="CN26" s="236"/>
      <c r="CO26" s="236"/>
      <c r="CP26" s="236"/>
      <c r="CQ26" s="236"/>
      <c r="CR26" s="236"/>
      <c r="CS26" s="236"/>
      <c r="CT26" s="236"/>
      <c r="CU26" s="236"/>
      <c r="CV26" s="236"/>
      <c r="CW26" s="236"/>
      <c r="CX26" s="236"/>
      <c r="CY26" s="236"/>
      <c r="CZ26" s="236"/>
      <c r="DA26" s="236"/>
      <c r="DB26" s="236"/>
      <c r="DC26" s="236"/>
      <c r="DD26" s="236"/>
      <c r="DE26" s="236"/>
      <c r="DF26" s="236"/>
      <c r="DG26" s="236"/>
      <c r="DH26" s="236"/>
      <c r="DI26" s="236"/>
      <c r="DJ26" s="236"/>
      <c r="DK26" s="236"/>
      <c r="DL26" s="236"/>
      <c r="DM26" s="236"/>
      <c r="DN26" s="236"/>
      <c r="DO26" s="236"/>
      <c r="DP26" s="236"/>
      <c r="DQ26" s="236"/>
      <c r="DR26" s="236"/>
      <c r="DS26" s="236"/>
      <c r="DT26" s="236"/>
      <c r="DU26" s="236"/>
      <c r="DV26" s="236"/>
      <c r="DW26" s="236"/>
      <c r="DX26" s="236"/>
      <c r="DY26" s="236"/>
      <c r="DZ26" s="236"/>
      <c r="EA26" s="236"/>
      <c r="EB26" s="236"/>
      <c r="EC26" s="236"/>
      <c r="ED26" s="236"/>
      <c r="EE26" s="236"/>
      <c r="EF26" s="236"/>
      <c r="EG26" s="236"/>
      <c r="EH26" s="236"/>
      <c r="EI26" s="236"/>
      <c r="EJ26" s="236"/>
      <c r="EK26" s="236"/>
      <c r="EL26" s="236"/>
    </row>
    <row r="27" spans="1:142" ht="7.5" customHeight="1">
      <c r="A27" s="231"/>
      <c r="B27" s="182"/>
      <c r="C27" s="182"/>
      <c r="D27" s="182"/>
      <c r="E27" s="182"/>
      <c r="F27" s="182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2"/>
      <c r="U27" s="883"/>
      <c r="V27" s="884"/>
      <c r="W27" s="884"/>
      <c r="X27" s="884"/>
      <c r="Y27" s="884"/>
      <c r="Z27" s="884"/>
      <c r="AA27" s="884"/>
      <c r="AB27" s="884"/>
      <c r="AC27" s="884"/>
      <c r="AD27" s="884"/>
      <c r="AE27" s="884"/>
      <c r="AF27" s="885"/>
      <c r="AG27" s="182"/>
      <c r="AH27" s="182"/>
      <c r="AI27" s="182"/>
      <c r="AJ27" s="182"/>
      <c r="AK27" s="182"/>
      <c r="AL27" s="182"/>
      <c r="AM27" s="182"/>
      <c r="AN27" s="880"/>
      <c r="AO27" s="890"/>
      <c r="AP27" s="182"/>
      <c r="AQ27" s="182"/>
      <c r="AR27" s="182"/>
      <c r="AS27" s="182"/>
      <c r="AT27" s="182"/>
      <c r="AU27" s="182"/>
      <c r="AV27" s="182"/>
      <c r="AW27" s="182"/>
      <c r="AX27" s="182"/>
      <c r="AY27" s="232"/>
      <c r="BB27" s="877" t="s">
        <v>143</v>
      </c>
      <c r="BC27" s="877"/>
      <c r="BD27" s="877"/>
      <c r="BE27" s="877"/>
      <c r="BF27" s="877"/>
      <c r="BG27" s="877"/>
      <c r="BH27" s="877"/>
      <c r="BI27" s="877"/>
      <c r="BJ27" s="877"/>
      <c r="BK27" s="877"/>
      <c r="BL27" s="877"/>
      <c r="BM27" s="877"/>
      <c r="BN27" s="877"/>
      <c r="BO27" s="877"/>
      <c r="BP27" s="877"/>
      <c r="BQ27" s="877"/>
      <c r="BR27" s="877"/>
      <c r="BS27" s="877"/>
      <c r="BT27" s="877"/>
      <c r="BU27" s="877"/>
      <c r="BV27" s="877"/>
      <c r="BW27" s="877"/>
      <c r="BX27" s="877"/>
      <c r="BY27" s="877"/>
      <c r="BZ27" s="877"/>
      <c r="CA27" s="236"/>
      <c r="CB27" s="236"/>
      <c r="CC27" s="236"/>
      <c r="CD27" s="236"/>
      <c r="CE27" s="236"/>
      <c r="CF27" s="236"/>
      <c r="CG27" s="236"/>
      <c r="CH27" s="236"/>
      <c r="CI27" s="236"/>
      <c r="CJ27" s="236"/>
      <c r="CK27" s="236"/>
      <c r="CL27" s="236"/>
      <c r="CM27" s="236"/>
      <c r="CN27" s="236"/>
      <c r="CO27" s="236"/>
      <c r="CP27" s="236"/>
      <c r="CQ27" s="236"/>
      <c r="CR27" s="236"/>
      <c r="CS27" s="236"/>
      <c r="CT27" s="236"/>
      <c r="CU27" s="236"/>
      <c r="CV27" s="236"/>
      <c r="CW27" s="236"/>
      <c r="CX27" s="236"/>
      <c r="CY27" s="236"/>
      <c r="CZ27" s="236"/>
      <c r="DA27" s="236"/>
      <c r="DB27" s="236"/>
      <c r="DC27" s="236"/>
      <c r="DD27" s="236"/>
      <c r="DE27" s="236"/>
      <c r="DF27" s="236"/>
      <c r="DG27" s="236"/>
      <c r="DH27" s="236"/>
      <c r="DI27" s="236"/>
      <c r="DJ27" s="236"/>
      <c r="DK27" s="236"/>
      <c r="DL27" s="236"/>
      <c r="DM27" s="236"/>
      <c r="DN27" s="236"/>
      <c r="DO27" s="236"/>
      <c r="DP27" s="236"/>
      <c r="DQ27" s="236"/>
      <c r="DR27" s="236"/>
      <c r="DS27" s="236"/>
      <c r="DT27" s="236"/>
      <c r="DU27" s="236"/>
      <c r="DV27" s="236"/>
      <c r="DW27" s="236"/>
      <c r="DX27" s="236"/>
      <c r="DY27" s="236"/>
      <c r="DZ27" s="236"/>
      <c r="EA27" s="236"/>
      <c r="EB27" s="236"/>
      <c r="EC27" s="236"/>
      <c r="ED27" s="236"/>
      <c r="EE27" s="236"/>
      <c r="EF27" s="236"/>
      <c r="EG27" s="236"/>
      <c r="EH27" s="236"/>
      <c r="EI27" s="236"/>
      <c r="EJ27" s="236"/>
      <c r="EK27" s="236"/>
      <c r="EL27" s="236"/>
    </row>
    <row r="28" spans="1:142" ht="7.5" customHeight="1">
      <c r="A28" s="231"/>
      <c r="B28" s="898" t="s">
        <v>97</v>
      </c>
      <c r="C28" s="931"/>
      <c r="D28" s="933" t="s">
        <v>98</v>
      </c>
      <c r="E28" s="934"/>
      <c r="F28" s="934"/>
      <c r="G28" s="934"/>
      <c r="H28" s="934"/>
      <c r="I28" s="934"/>
      <c r="J28" s="934"/>
      <c r="K28" s="934"/>
      <c r="L28" s="934"/>
      <c r="M28" s="935"/>
      <c r="N28" s="182"/>
      <c r="O28" s="182"/>
      <c r="P28" s="182"/>
      <c r="Q28" s="182"/>
      <c r="R28" s="182"/>
      <c r="S28" s="182"/>
      <c r="T28" s="182"/>
      <c r="U28" s="883" t="s">
        <v>109</v>
      </c>
      <c r="V28" s="884"/>
      <c r="W28" s="884"/>
      <c r="X28" s="884"/>
      <c r="Y28" s="884"/>
      <c r="Z28" s="884"/>
      <c r="AA28" s="884"/>
      <c r="AB28" s="884"/>
      <c r="AC28" s="884"/>
      <c r="AD28" s="884"/>
      <c r="AE28" s="884"/>
      <c r="AF28" s="885"/>
      <c r="AG28" s="182"/>
      <c r="AH28" s="182"/>
      <c r="AI28" s="182"/>
      <c r="AJ28" s="898" t="s">
        <v>97</v>
      </c>
      <c r="AK28" s="899"/>
      <c r="AL28" s="182"/>
      <c r="AM28" s="182"/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232"/>
      <c r="BB28" s="877"/>
      <c r="BC28" s="877"/>
      <c r="BD28" s="877"/>
      <c r="BE28" s="877"/>
      <c r="BF28" s="877"/>
      <c r="BG28" s="877"/>
      <c r="BH28" s="877"/>
      <c r="BI28" s="877"/>
      <c r="BJ28" s="877"/>
      <c r="BK28" s="877"/>
      <c r="BL28" s="877"/>
      <c r="BM28" s="877"/>
      <c r="BN28" s="877"/>
      <c r="BO28" s="877"/>
      <c r="BP28" s="877"/>
      <c r="BQ28" s="877"/>
      <c r="BR28" s="877"/>
      <c r="BS28" s="877"/>
      <c r="BT28" s="877"/>
      <c r="BU28" s="877"/>
      <c r="BV28" s="877"/>
      <c r="BW28" s="877"/>
      <c r="BX28" s="877"/>
      <c r="BY28" s="877"/>
      <c r="BZ28" s="877"/>
      <c r="CA28" s="236"/>
      <c r="CB28" s="236"/>
      <c r="CC28" s="236"/>
      <c r="CD28" s="236"/>
      <c r="CE28" s="236"/>
      <c r="CF28" s="236"/>
      <c r="CG28" s="236"/>
      <c r="CH28" s="236"/>
      <c r="CI28" s="236"/>
      <c r="CJ28" s="236"/>
      <c r="CK28" s="236"/>
      <c r="CL28" s="236"/>
      <c r="CM28" s="236"/>
      <c r="CN28" s="236"/>
      <c r="CO28" s="236"/>
      <c r="CP28" s="236"/>
      <c r="CQ28" s="236"/>
      <c r="CR28" s="236"/>
      <c r="CS28" s="236"/>
      <c r="CT28" s="236"/>
      <c r="CU28" s="236"/>
      <c r="CV28" s="236"/>
      <c r="CW28" s="236"/>
      <c r="CX28" s="236"/>
      <c r="CY28" s="236"/>
      <c r="CZ28" s="236"/>
      <c r="DA28" s="236"/>
      <c r="DB28" s="236"/>
      <c r="DC28" s="236"/>
      <c r="DD28" s="236"/>
      <c r="DE28" s="236"/>
      <c r="DF28" s="236"/>
      <c r="DG28" s="236"/>
      <c r="DH28" s="236"/>
      <c r="DI28" s="236"/>
      <c r="DJ28" s="236"/>
      <c r="DK28" s="236"/>
      <c r="DL28" s="236"/>
      <c r="DM28" s="236"/>
      <c r="DN28" s="236"/>
      <c r="DO28" s="236"/>
      <c r="DP28" s="236"/>
      <c r="DQ28" s="236"/>
      <c r="DR28" s="236"/>
      <c r="DS28" s="236"/>
      <c r="DT28" s="236"/>
      <c r="DU28" s="236"/>
      <c r="DV28" s="236"/>
      <c r="DW28" s="236"/>
      <c r="DX28" s="236"/>
      <c r="DY28" s="236"/>
      <c r="DZ28" s="236"/>
      <c r="EA28" s="236"/>
      <c r="EB28" s="236"/>
      <c r="EC28" s="236"/>
      <c r="ED28" s="236"/>
      <c r="EE28" s="236"/>
      <c r="EF28" s="236"/>
      <c r="EG28" s="236"/>
      <c r="EH28" s="236"/>
      <c r="EI28" s="236"/>
      <c r="EJ28" s="236"/>
      <c r="EK28" s="236"/>
      <c r="EL28" s="236"/>
    </row>
    <row r="29" spans="1:142" ht="7.5" customHeight="1">
      <c r="A29" s="231"/>
      <c r="B29" s="900"/>
      <c r="C29" s="932"/>
      <c r="D29" s="936"/>
      <c r="E29" s="937"/>
      <c r="F29" s="937"/>
      <c r="G29" s="937"/>
      <c r="H29" s="937"/>
      <c r="I29" s="937"/>
      <c r="J29" s="937"/>
      <c r="K29" s="937"/>
      <c r="L29" s="937"/>
      <c r="M29" s="938"/>
      <c r="N29" s="182"/>
      <c r="O29" s="182"/>
      <c r="P29" s="182"/>
      <c r="Q29" s="182"/>
      <c r="R29" s="182"/>
      <c r="S29" s="182"/>
      <c r="T29" s="182"/>
      <c r="U29" s="883"/>
      <c r="V29" s="884"/>
      <c r="W29" s="884"/>
      <c r="X29" s="884"/>
      <c r="Y29" s="884"/>
      <c r="Z29" s="884"/>
      <c r="AA29" s="884"/>
      <c r="AB29" s="884"/>
      <c r="AC29" s="884"/>
      <c r="AD29" s="884"/>
      <c r="AE29" s="884"/>
      <c r="AF29" s="885"/>
      <c r="AG29" s="182"/>
      <c r="AH29" s="182"/>
      <c r="AI29" s="182"/>
      <c r="AJ29" s="900"/>
      <c r="AK29" s="901"/>
      <c r="AL29" s="182"/>
      <c r="AM29" s="182"/>
      <c r="AN29" s="182"/>
      <c r="AO29" s="182"/>
      <c r="AP29" s="182"/>
      <c r="AQ29" s="182"/>
      <c r="AR29" s="182"/>
      <c r="AS29" s="182"/>
      <c r="AT29" s="182"/>
      <c r="AU29" s="182"/>
      <c r="AV29" s="182"/>
      <c r="AW29" s="182"/>
      <c r="AX29" s="182"/>
      <c r="AY29" s="232"/>
      <c r="BC29" s="962" t="s">
        <v>147</v>
      </c>
      <c r="BD29" s="962"/>
      <c r="BE29" s="962" t="s">
        <v>148</v>
      </c>
      <c r="BF29" s="962"/>
      <c r="BG29" s="962"/>
      <c r="BH29" s="962"/>
      <c r="BI29" s="236"/>
      <c r="BJ29" s="960" t="s">
        <v>151</v>
      </c>
      <c r="BK29" s="960"/>
      <c r="BL29" s="960"/>
      <c r="BM29" s="960"/>
      <c r="BN29" s="960"/>
      <c r="BO29" s="236"/>
      <c r="BP29" s="236"/>
      <c r="BQ29" s="236"/>
      <c r="BR29" s="236"/>
      <c r="BS29" s="236"/>
      <c r="BT29" s="236"/>
      <c r="BU29" s="236"/>
      <c r="BV29" s="236"/>
      <c r="BW29" s="236"/>
      <c r="BX29" s="236"/>
      <c r="BY29" s="236"/>
      <c r="BZ29" s="236"/>
      <c r="CA29" s="236"/>
      <c r="CB29" s="236"/>
      <c r="CC29" s="236"/>
      <c r="CD29" s="236"/>
      <c r="CE29" s="236"/>
      <c r="CF29" s="236"/>
      <c r="CG29" s="236"/>
      <c r="CH29" s="236"/>
      <c r="CI29" s="236"/>
      <c r="CJ29" s="236"/>
      <c r="CK29" s="236"/>
      <c r="CL29" s="236"/>
      <c r="CM29" s="236"/>
      <c r="CN29" s="236"/>
      <c r="CO29" s="236"/>
      <c r="CP29" s="236"/>
      <c r="CQ29" s="236"/>
      <c r="CR29" s="236"/>
      <c r="CS29" s="236"/>
      <c r="CT29" s="236"/>
      <c r="CU29" s="236"/>
      <c r="CV29" s="236"/>
      <c r="CW29" s="236"/>
      <c r="CX29" s="236"/>
      <c r="CY29" s="236"/>
      <c r="CZ29" s="236"/>
      <c r="DA29" s="236"/>
      <c r="DB29" s="236"/>
      <c r="DC29" s="236"/>
      <c r="DD29" s="236"/>
      <c r="DE29" s="236"/>
      <c r="DF29" s="236"/>
      <c r="DG29" s="236"/>
      <c r="DH29" s="236"/>
      <c r="DI29" s="236"/>
      <c r="DJ29" s="236"/>
      <c r="DK29" s="236"/>
      <c r="DL29" s="236"/>
      <c r="DM29" s="236"/>
      <c r="DN29" s="236"/>
      <c r="DO29" s="236"/>
      <c r="DP29" s="236"/>
      <c r="DQ29" s="236"/>
      <c r="DR29" s="236"/>
      <c r="DS29" s="236"/>
      <c r="DT29" s="236"/>
      <c r="DU29" s="236"/>
      <c r="DV29" s="236"/>
      <c r="DW29" s="236"/>
      <c r="DX29" s="236"/>
      <c r="DY29" s="236"/>
      <c r="DZ29" s="236"/>
      <c r="EA29" s="236"/>
      <c r="EB29" s="236"/>
      <c r="EC29" s="236"/>
      <c r="ED29" s="236"/>
      <c r="EE29" s="236"/>
      <c r="EF29" s="236"/>
      <c r="EG29" s="236"/>
      <c r="EH29" s="236"/>
      <c r="EI29" s="236"/>
      <c r="EJ29" s="236"/>
      <c r="EK29" s="236"/>
      <c r="EL29" s="236"/>
    </row>
    <row r="30" spans="1:142" ht="7.5" customHeight="1">
      <c r="A30" s="231"/>
      <c r="B30" s="878">
        <v>4</v>
      </c>
      <c r="C30" s="879"/>
      <c r="D30" s="914" t="s">
        <v>116</v>
      </c>
      <c r="E30" s="914"/>
      <c r="F30" s="914"/>
      <c r="G30" s="914"/>
      <c r="H30" s="914"/>
      <c r="I30" s="914"/>
      <c r="J30" s="914"/>
      <c r="K30" s="914"/>
      <c r="L30" s="914"/>
      <c r="M30" s="915"/>
      <c r="N30" s="182"/>
      <c r="O30" s="182"/>
      <c r="P30" s="182"/>
      <c r="Q30" s="182"/>
      <c r="R30" s="182"/>
      <c r="S30" s="182"/>
      <c r="T30" s="182"/>
      <c r="U30" s="883" t="s">
        <v>110</v>
      </c>
      <c r="V30" s="884"/>
      <c r="W30" s="884"/>
      <c r="X30" s="884"/>
      <c r="Y30" s="884"/>
      <c r="Z30" s="884"/>
      <c r="AA30" s="884"/>
      <c r="AB30" s="884"/>
      <c r="AC30" s="884"/>
      <c r="AD30" s="884"/>
      <c r="AE30" s="884"/>
      <c r="AF30" s="885"/>
      <c r="AG30" s="182"/>
      <c r="AH30" s="182"/>
      <c r="AI30" s="182"/>
      <c r="AJ30" s="878">
        <v>4</v>
      </c>
      <c r="AK30" s="889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232"/>
      <c r="BC30" s="962"/>
      <c r="BD30" s="962"/>
      <c r="BE30" s="962"/>
      <c r="BF30" s="962"/>
      <c r="BG30" s="962"/>
      <c r="BH30" s="962"/>
      <c r="BI30" s="236"/>
      <c r="BJ30" s="960"/>
      <c r="BK30" s="960"/>
      <c r="BL30" s="960"/>
      <c r="BM30" s="960"/>
      <c r="BN30" s="960"/>
      <c r="BO30" s="236"/>
      <c r="BP30" s="236"/>
      <c r="BQ30" s="236"/>
      <c r="BR30" s="236"/>
      <c r="BS30" s="236"/>
      <c r="BT30" s="236"/>
      <c r="BU30" s="236"/>
      <c r="BV30" s="236"/>
      <c r="BW30" s="236"/>
      <c r="BX30" s="236"/>
      <c r="BY30" s="236"/>
      <c r="BZ30" s="236"/>
      <c r="CA30" s="236"/>
      <c r="CB30" s="236"/>
      <c r="CC30" s="236"/>
      <c r="CD30" s="236"/>
      <c r="CE30" s="236"/>
      <c r="CF30" s="236"/>
      <c r="CG30" s="236"/>
      <c r="CH30" s="236"/>
      <c r="CI30" s="236"/>
      <c r="CJ30" s="236"/>
      <c r="CK30" s="236"/>
      <c r="CL30" s="236"/>
      <c r="CM30" s="236"/>
      <c r="CN30" s="236"/>
      <c r="CO30" s="236"/>
      <c r="CP30" s="236"/>
      <c r="CQ30" s="236"/>
      <c r="CR30" s="236"/>
      <c r="CS30" s="236"/>
      <c r="CT30" s="236"/>
      <c r="CU30" s="236"/>
      <c r="CV30" s="236"/>
      <c r="CW30" s="236"/>
      <c r="CX30" s="236"/>
      <c r="CY30" s="236"/>
      <c r="CZ30" s="236"/>
      <c r="DA30" s="236"/>
      <c r="DB30" s="236"/>
      <c r="DC30" s="236"/>
      <c r="DD30" s="236"/>
      <c r="DE30" s="236"/>
      <c r="DF30" s="236"/>
      <c r="DG30" s="236"/>
      <c r="DH30" s="236"/>
      <c r="DI30" s="236"/>
      <c r="DJ30" s="236"/>
      <c r="DK30" s="236"/>
      <c r="DL30" s="236"/>
      <c r="DM30" s="236"/>
      <c r="DN30" s="236"/>
      <c r="DO30" s="236"/>
      <c r="DP30" s="236"/>
      <c r="DQ30" s="236"/>
      <c r="DR30" s="236"/>
      <c r="DS30" s="236"/>
      <c r="DT30" s="236"/>
      <c r="DU30" s="236"/>
      <c r="DV30" s="236"/>
      <c r="DW30" s="236"/>
      <c r="DX30" s="236"/>
      <c r="DY30" s="236"/>
      <c r="DZ30" s="236"/>
      <c r="EA30" s="236"/>
      <c r="EB30" s="236"/>
      <c r="EC30" s="236"/>
      <c r="ED30" s="236"/>
      <c r="EE30" s="236"/>
      <c r="EF30" s="236"/>
      <c r="EG30" s="236"/>
      <c r="EH30" s="236"/>
      <c r="EI30" s="236"/>
      <c r="EJ30" s="236"/>
      <c r="EK30" s="236"/>
      <c r="EL30" s="236"/>
    </row>
    <row r="31" spans="1:142" ht="7.5" customHeight="1">
      <c r="A31" s="231"/>
      <c r="B31" s="880"/>
      <c r="C31" s="881"/>
      <c r="D31" s="916"/>
      <c r="E31" s="916"/>
      <c r="F31" s="916"/>
      <c r="G31" s="916"/>
      <c r="H31" s="916"/>
      <c r="I31" s="916"/>
      <c r="J31" s="916"/>
      <c r="K31" s="916"/>
      <c r="L31" s="916"/>
      <c r="M31" s="917"/>
      <c r="N31" s="182"/>
      <c r="O31" s="182"/>
      <c r="P31" s="182"/>
      <c r="Q31" s="182"/>
      <c r="R31" s="182"/>
      <c r="S31" s="182"/>
      <c r="U31" s="883"/>
      <c r="V31" s="884"/>
      <c r="W31" s="884"/>
      <c r="X31" s="884"/>
      <c r="Y31" s="884"/>
      <c r="Z31" s="884"/>
      <c r="AA31" s="884"/>
      <c r="AB31" s="884"/>
      <c r="AC31" s="884"/>
      <c r="AD31" s="884"/>
      <c r="AE31" s="884"/>
      <c r="AF31" s="885"/>
      <c r="AG31" s="182"/>
      <c r="AH31" s="182"/>
      <c r="AI31" s="182"/>
      <c r="AJ31" s="880"/>
      <c r="AK31" s="890"/>
      <c r="AU31" s="182"/>
      <c r="AV31" s="182"/>
      <c r="AW31" s="182"/>
      <c r="AX31" s="182"/>
      <c r="AY31" s="232"/>
      <c r="BE31" s="961" t="s">
        <v>149</v>
      </c>
      <c r="BF31" s="961"/>
      <c r="BG31" s="961"/>
      <c r="BH31" s="961"/>
      <c r="BI31" s="236"/>
      <c r="BJ31" s="960" t="s">
        <v>152</v>
      </c>
      <c r="BK31" s="960"/>
      <c r="BL31" s="960"/>
      <c r="BM31" s="960"/>
      <c r="BN31" s="960"/>
      <c r="BO31" s="236"/>
      <c r="BP31" s="236"/>
      <c r="BQ31" s="236"/>
      <c r="BR31" s="236"/>
      <c r="BS31" s="236"/>
      <c r="BT31" s="236"/>
      <c r="BU31" s="236"/>
      <c r="BV31" s="236"/>
      <c r="BW31" s="236"/>
      <c r="BX31" s="236"/>
      <c r="BY31" s="236"/>
      <c r="BZ31" s="236"/>
      <c r="CA31" s="236"/>
      <c r="CB31" s="236"/>
      <c r="CC31" s="236"/>
      <c r="CD31" s="236"/>
      <c r="CE31" s="236"/>
      <c r="CF31" s="236"/>
      <c r="CG31" s="236"/>
      <c r="CH31" s="236"/>
      <c r="CI31" s="236"/>
      <c r="CJ31" s="236"/>
      <c r="CK31" s="236"/>
      <c r="CL31" s="236"/>
      <c r="CM31" s="236"/>
      <c r="CN31" s="236"/>
      <c r="CO31" s="236"/>
      <c r="CP31" s="236"/>
      <c r="CQ31" s="236"/>
      <c r="CR31" s="236"/>
      <c r="CS31" s="236"/>
      <c r="CT31" s="236"/>
      <c r="CU31" s="236"/>
      <c r="CV31" s="236"/>
      <c r="CW31" s="236"/>
      <c r="CX31" s="236"/>
      <c r="CY31" s="236"/>
      <c r="CZ31" s="236"/>
      <c r="DA31" s="236"/>
      <c r="DB31" s="236"/>
      <c r="DC31" s="236"/>
      <c r="DD31" s="236"/>
      <c r="DE31" s="236"/>
      <c r="DF31" s="236"/>
      <c r="DG31" s="236"/>
      <c r="DH31" s="236"/>
      <c r="DI31" s="236"/>
      <c r="DJ31" s="236"/>
      <c r="DK31" s="236"/>
      <c r="DL31" s="236"/>
      <c r="DM31" s="236"/>
      <c r="DN31" s="236"/>
      <c r="DO31" s="236"/>
      <c r="DP31" s="236"/>
      <c r="DQ31" s="236"/>
      <c r="DR31" s="236"/>
      <c r="DS31" s="236"/>
      <c r="DT31" s="236"/>
      <c r="DU31" s="236"/>
      <c r="DV31" s="236"/>
      <c r="DW31" s="236"/>
      <c r="DX31" s="236"/>
      <c r="DY31" s="236"/>
      <c r="DZ31" s="236"/>
      <c r="EA31" s="236"/>
      <c r="EB31" s="236"/>
      <c r="EC31" s="236"/>
      <c r="ED31" s="236"/>
      <c r="EE31" s="236"/>
      <c r="EF31" s="236"/>
      <c r="EG31" s="236"/>
      <c r="EH31" s="236"/>
      <c r="EI31" s="236"/>
      <c r="EJ31" s="236"/>
      <c r="EK31" s="236"/>
      <c r="EL31" s="236"/>
    </row>
    <row r="32" spans="1:142" ht="7.5" customHeight="1">
      <c r="A32" s="231"/>
      <c r="B32" s="939" t="s">
        <v>99</v>
      </c>
      <c r="C32" s="940"/>
      <c r="D32" s="940"/>
      <c r="E32" s="940"/>
      <c r="F32" s="940"/>
      <c r="G32" s="940"/>
      <c r="H32" s="940"/>
      <c r="I32" s="940"/>
      <c r="J32" s="940"/>
      <c r="K32" s="940"/>
      <c r="L32" s="940"/>
      <c r="M32" s="941"/>
      <c r="N32" s="182"/>
      <c r="O32" s="182"/>
      <c r="P32" s="182"/>
      <c r="Q32" s="182"/>
      <c r="R32" s="182"/>
      <c r="S32" s="182"/>
      <c r="U32" s="883" t="s">
        <v>111</v>
      </c>
      <c r="V32" s="884"/>
      <c r="W32" s="884"/>
      <c r="X32" s="884"/>
      <c r="Y32" s="884"/>
      <c r="Z32" s="884"/>
      <c r="AA32" s="884"/>
      <c r="AB32" s="884"/>
      <c r="AC32" s="884"/>
      <c r="AD32" s="884"/>
      <c r="AE32" s="884"/>
      <c r="AF32" s="885"/>
      <c r="AG32" s="182"/>
      <c r="AH32" s="182"/>
      <c r="AI32" s="182"/>
      <c r="AJ32" s="237"/>
      <c r="AK32" s="237"/>
      <c r="AU32" s="182"/>
      <c r="AV32" s="182"/>
      <c r="AW32" s="182"/>
      <c r="AX32" s="182"/>
      <c r="AY32" s="232"/>
      <c r="BE32" s="961"/>
      <c r="BF32" s="961"/>
      <c r="BG32" s="961"/>
      <c r="BH32" s="961"/>
      <c r="BI32" s="236"/>
      <c r="BJ32" s="960"/>
      <c r="BK32" s="960"/>
      <c r="BL32" s="960"/>
      <c r="BM32" s="960"/>
      <c r="BN32" s="960"/>
      <c r="BO32" s="236"/>
      <c r="BP32" s="236"/>
      <c r="BQ32" s="236"/>
      <c r="BR32" s="236"/>
      <c r="BS32" s="236"/>
      <c r="BT32" s="236"/>
      <c r="BU32" s="236"/>
      <c r="BV32" s="236"/>
      <c r="BW32" s="236"/>
      <c r="BX32" s="236"/>
      <c r="BY32" s="236"/>
      <c r="BZ32" s="236"/>
      <c r="CA32" s="236"/>
      <c r="CB32" s="236"/>
      <c r="CC32" s="236"/>
      <c r="CD32" s="236"/>
      <c r="CE32" s="236"/>
      <c r="CF32" s="236"/>
      <c r="CG32" s="236"/>
      <c r="CH32" s="236"/>
      <c r="CI32" s="236"/>
      <c r="CJ32" s="236"/>
      <c r="CK32" s="236"/>
      <c r="CL32" s="236"/>
      <c r="CM32" s="236"/>
      <c r="CN32" s="236"/>
      <c r="CO32" s="236"/>
      <c r="CP32" s="236"/>
      <c r="CQ32" s="236"/>
      <c r="CR32" s="236"/>
      <c r="CS32" s="236"/>
      <c r="CT32" s="236"/>
      <c r="CU32" s="236"/>
      <c r="CV32" s="236"/>
      <c r="CW32" s="236"/>
      <c r="CX32" s="236"/>
      <c r="CY32" s="236"/>
      <c r="CZ32" s="236"/>
      <c r="DA32" s="236"/>
      <c r="DB32" s="236"/>
      <c r="DC32" s="236"/>
      <c r="DD32" s="236"/>
      <c r="DE32" s="236"/>
      <c r="DF32" s="236"/>
      <c r="DG32" s="236"/>
      <c r="DH32" s="236"/>
      <c r="DI32" s="236"/>
      <c r="DJ32" s="236"/>
      <c r="DK32" s="236"/>
      <c r="DL32" s="236"/>
      <c r="DM32" s="236"/>
      <c r="DN32" s="236"/>
      <c r="DO32" s="236"/>
      <c r="DP32" s="236"/>
      <c r="DQ32" s="236"/>
      <c r="DR32" s="236"/>
      <c r="DS32" s="236"/>
      <c r="DT32" s="236"/>
      <c r="DU32" s="236"/>
      <c r="DV32" s="236"/>
      <c r="DW32" s="236"/>
      <c r="DX32" s="236"/>
      <c r="DY32" s="236"/>
      <c r="DZ32" s="236"/>
      <c r="EA32" s="236"/>
      <c r="EB32" s="236"/>
      <c r="EC32" s="236"/>
      <c r="ED32" s="236"/>
      <c r="EE32" s="236"/>
      <c r="EF32" s="236"/>
      <c r="EG32" s="236"/>
      <c r="EH32" s="236"/>
      <c r="EI32" s="236"/>
      <c r="EJ32" s="236"/>
      <c r="EK32" s="236"/>
      <c r="EL32" s="236"/>
    </row>
    <row r="33" spans="1:142" ht="7.5" customHeight="1">
      <c r="A33" s="231"/>
      <c r="B33" s="942"/>
      <c r="C33" s="943"/>
      <c r="D33" s="943"/>
      <c r="E33" s="943"/>
      <c r="F33" s="943"/>
      <c r="G33" s="943"/>
      <c r="H33" s="943"/>
      <c r="I33" s="943"/>
      <c r="J33" s="943"/>
      <c r="K33" s="943"/>
      <c r="L33" s="943"/>
      <c r="M33" s="944"/>
      <c r="N33" s="182"/>
      <c r="O33" s="182"/>
      <c r="P33" s="182"/>
      <c r="Q33" s="182"/>
      <c r="R33" s="182"/>
      <c r="S33" s="182"/>
      <c r="U33" s="886"/>
      <c r="V33" s="887"/>
      <c r="W33" s="887"/>
      <c r="X33" s="887"/>
      <c r="Y33" s="887"/>
      <c r="Z33" s="887"/>
      <c r="AA33" s="887"/>
      <c r="AB33" s="887"/>
      <c r="AC33" s="887"/>
      <c r="AD33" s="887"/>
      <c r="AE33" s="887"/>
      <c r="AF33" s="888"/>
      <c r="AG33" s="182"/>
      <c r="AH33" s="182"/>
      <c r="AI33" s="182"/>
      <c r="AJ33" s="182"/>
      <c r="AK33" s="182"/>
      <c r="AU33" s="182"/>
      <c r="AV33" s="182"/>
      <c r="AW33" s="182"/>
      <c r="AX33" s="182"/>
      <c r="AY33" s="232"/>
      <c r="BE33" s="961">
        <v>1</v>
      </c>
      <c r="BF33" s="961"/>
      <c r="BG33" s="961"/>
      <c r="BH33" s="961"/>
      <c r="BI33" s="236"/>
      <c r="BJ33" s="960" t="s">
        <v>153</v>
      </c>
      <c r="BK33" s="960"/>
      <c r="BL33" s="960"/>
      <c r="BM33" s="960"/>
      <c r="BN33" s="960"/>
      <c r="BO33" s="236"/>
      <c r="BP33" s="236"/>
      <c r="BQ33" s="236"/>
      <c r="BR33" s="236"/>
      <c r="BS33" s="236"/>
      <c r="BT33" s="236"/>
      <c r="BU33" s="236"/>
      <c r="BV33" s="236"/>
      <c r="BW33" s="236"/>
      <c r="BX33" s="236"/>
      <c r="BY33" s="236"/>
      <c r="BZ33" s="236"/>
      <c r="CA33" s="236"/>
      <c r="CB33" s="236"/>
      <c r="CC33" s="236"/>
      <c r="CD33" s="236"/>
      <c r="CE33" s="236"/>
      <c r="CF33" s="236"/>
      <c r="CG33" s="236"/>
      <c r="CH33" s="236"/>
      <c r="CI33" s="236"/>
      <c r="CJ33" s="236"/>
      <c r="CK33" s="236"/>
      <c r="CL33" s="236"/>
      <c r="CM33" s="236"/>
      <c r="CN33" s="236"/>
      <c r="CO33" s="236"/>
      <c r="CP33" s="236"/>
      <c r="CQ33" s="236"/>
      <c r="CR33" s="236"/>
      <c r="CS33" s="236"/>
      <c r="CT33" s="236"/>
      <c r="CU33" s="236"/>
      <c r="CV33" s="236"/>
      <c r="CW33" s="236"/>
      <c r="CX33" s="236"/>
      <c r="CY33" s="236"/>
      <c r="CZ33" s="236"/>
      <c r="DA33" s="236"/>
      <c r="DB33" s="236"/>
      <c r="DC33" s="236"/>
      <c r="DD33" s="236"/>
      <c r="DE33" s="236"/>
      <c r="DF33" s="236"/>
      <c r="DG33" s="236"/>
      <c r="DH33" s="236"/>
      <c r="DI33" s="236"/>
      <c r="DJ33" s="236"/>
      <c r="DK33" s="236"/>
      <c r="DL33" s="236"/>
      <c r="DM33" s="236"/>
      <c r="DN33" s="236"/>
      <c r="DO33" s="236"/>
      <c r="DP33" s="236"/>
      <c r="DQ33" s="236"/>
      <c r="DR33" s="236"/>
      <c r="DS33" s="236"/>
      <c r="DT33" s="236"/>
      <c r="DU33" s="236"/>
      <c r="DV33" s="236"/>
      <c r="DW33" s="236"/>
      <c r="DX33" s="236"/>
      <c r="DY33" s="236"/>
      <c r="DZ33" s="236"/>
      <c r="EA33" s="236"/>
      <c r="EB33" s="236"/>
      <c r="EC33" s="236"/>
      <c r="ED33" s="236"/>
      <c r="EE33" s="236"/>
      <c r="EF33" s="236"/>
      <c r="EG33" s="236"/>
      <c r="EH33" s="236"/>
      <c r="EI33" s="236"/>
      <c r="EJ33" s="236"/>
      <c r="EK33" s="236"/>
      <c r="EL33" s="236"/>
    </row>
    <row r="34" spans="1:142" ht="7.5" customHeight="1">
      <c r="A34" s="231"/>
      <c r="B34" s="945" t="s">
        <v>100</v>
      </c>
      <c r="C34" s="946"/>
      <c r="D34" s="946"/>
      <c r="E34" s="946"/>
      <c r="F34" s="946"/>
      <c r="G34" s="946"/>
      <c r="H34" s="946"/>
      <c r="I34" s="946"/>
      <c r="J34" s="946"/>
      <c r="K34" s="946"/>
      <c r="L34" s="946"/>
      <c r="M34" s="947"/>
      <c r="N34" s="182"/>
      <c r="O34" s="182"/>
      <c r="P34" s="182"/>
      <c r="Q34" s="182"/>
      <c r="R34" s="182"/>
      <c r="S34" s="182"/>
      <c r="AG34" s="182"/>
      <c r="AU34" s="182"/>
      <c r="AV34" s="182"/>
      <c r="AW34" s="182"/>
      <c r="AX34" s="182"/>
      <c r="AY34" s="232"/>
      <c r="BE34" s="961"/>
      <c r="BF34" s="961"/>
      <c r="BG34" s="961"/>
      <c r="BH34" s="961"/>
      <c r="BI34" s="236"/>
      <c r="BJ34" s="960"/>
      <c r="BK34" s="960"/>
      <c r="BL34" s="960"/>
      <c r="BM34" s="960"/>
      <c r="BN34" s="960"/>
      <c r="BO34" s="236"/>
      <c r="BP34" s="236"/>
      <c r="BQ34" s="236"/>
      <c r="BR34" s="236"/>
      <c r="BS34" s="236"/>
      <c r="BT34" s="236"/>
      <c r="BU34" s="236"/>
      <c r="BV34" s="236"/>
      <c r="BW34" s="236"/>
      <c r="BX34" s="236"/>
      <c r="BY34" s="236"/>
      <c r="BZ34" s="236"/>
      <c r="CA34" s="236"/>
      <c r="CB34" s="236"/>
      <c r="CC34" s="236"/>
      <c r="CD34" s="236"/>
      <c r="CE34" s="236"/>
      <c r="CF34" s="236"/>
      <c r="CG34" s="236"/>
      <c r="CH34" s="236"/>
      <c r="CI34" s="236"/>
      <c r="CJ34" s="236"/>
      <c r="CK34" s="236"/>
      <c r="CL34" s="236"/>
      <c r="CM34" s="236"/>
      <c r="CN34" s="236"/>
      <c r="CO34" s="236"/>
      <c r="CP34" s="236"/>
      <c r="CQ34" s="236"/>
      <c r="CR34" s="236"/>
      <c r="CS34" s="236"/>
      <c r="CT34" s="236"/>
      <c r="CU34" s="236"/>
      <c r="CV34" s="236"/>
      <c r="CW34" s="236"/>
      <c r="CX34" s="236"/>
      <c r="CY34" s="236"/>
      <c r="CZ34" s="236"/>
      <c r="DA34" s="236"/>
      <c r="DB34" s="236"/>
      <c r="DC34" s="236"/>
      <c r="DD34" s="236"/>
      <c r="DE34" s="236"/>
      <c r="DF34" s="236"/>
      <c r="DG34" s="236"/>
      <c r="DH34" s="236"/>
      <c r="DI34" s="236"/>
      <c r="DJ34" s="236"/>
      <c r="DK34" s="236"/>
      <c r="DL34" s="236"/>
      <c r="DM34" s="236"/>
      <c r="DN34" s="236"/>
      <c r="DO34" s="236"/>
      <c r="DP34" s="236"/>
      <c r="DQ34" s="236"/>
      <c r="DR34" s="236"/>
      <c r="DS34" s="236"/>
      <c r="DT34" s="236"/>
      <c r="DU34" s="236"/>
      <c r="DV34" s="236"/>
      <c r="DW34" s="236"/>
      <c r="DX34" s="236"/>
      <c r="DY34" s="236"/>
      <c r="DZ34" s="236"/>
      <c r="EA34" s="236"/>
      <c r="EB34" s="236"/>
      <c r="EC34" s="236"/>
      <c r="ED34" s="236"/>
      <c r="EE34" s="236"/>
      <c r="EF34" s="236"/>
      <c r="EG34" s="236"/>
      <c r="EH34" s="236"/>
      <c r="EI34" s="236"/>
      <c r="EJ34" s="236"/>
      <c r="EK34" s="236"/>
      <c r="EL34" s="236"/>
    </row>
    <row r="35" spans="1:142" ht="7.5" customHeight="1">
      <c r="A35" s="231"/>
      <c r="B35" s="883"/>
      <c r="C35" s="884"/>
      <c r="D35" s="884"/>
      <c r="E35" s="884"/>
      <c r="F35" s="884"/>
      <c r="G35" s="884"/>
      <c r="H35" s="884"/>
      <c r="I35" s="884"/>
      <c r="J35" s="884"/>
      <c r="K35" s="884"/>
      <c r="L35" s="884"/>
      <c r="M35" s="885"/>
      <c r="N35" s="182"/>
      <c r="O35" s="182"/>
      <c r="P35" s="182"/>
      <c r="Q35" s="182"/>
      <c r="R35" s="182"/>
      <c r="S35" s="182"/>
      <c r="AG35" s="182"/>
      <c r="AU35" s="182"/>
      <c r="AV35" s="182"/>
      <c r="AW35" s="182"/>
      <c r="AX35" s="182"/>
      <c r="AY35" s="232"/>
      <c r="BE35" s="961" t="s">
        <v>150</v>
      </c>
      <c r="BF35" s="961"/>
      <c r="BG35" s="961"/>
      <c r="BH35" s="961"/>
      <c r="BI35" s="236"/>
      <c r="BJ35" s="960" t="s">
        <v>154</v>
      </c>
      <c r="BK35" s="960"/>
      <c r="BL35" s="960"/>
      <c r="BM35" s="960"/>
      <c r="BN35" s="960"/>
      <c r="BO35" s="236"/>
      <c r="BP35" s="236"/>
      <c r="BQ35" s="236"/>
      <c r="BR35" s="236"/>
      <c r="BS35" s="236"/>
      <c r="BT35" s="236"/>
      <c r="BU35" s="236"/>
      <c r="BV35" s="236"/>
      <c r="BW35" s="236"/>
      <c r="BX35" s="236"/>
      <c r="BY35" s="236"/>
      <c r="BZ35" s="236"/>
      <c r="CA35" s="236"/>
      <c r="CB35" s="236"/>
      <c r="CC35" s="236"/>
      <c r="CD35" s="236"/>
      <c r="CE35" s="236"/>
      <c r="CF35" s="236"/>
      <c r="CG35" s="236"/>
      <c r="CH35" s="236"/>
      <c r="CI35" s="236"/>
      <c r="CJ35" s="236"/>
      <c r="CK35" s="236"/>
      <c r="CL35" s="236"/>
      <c r="CM35" s="236"/>
      <c r="CN35" s="236"/>
      <c r="CO35" s="236"/>
      <c r="CP35" s="236"/>
      <c r="CQ35" s="236"/>
      <c r="CR35" s="236"/>
      <c r="CS35" s="236"/>
      <c r="CT35" s="236"/>
      <c r="CU35" s="236"/>
      <c r="CV35" s="236"/>
      <c r="CW35" s="236"/>
      <c r="CX35" s="236"/>
      <c r="CY35" s="236"/>
      <c r="CZ35" s="236"/>
      <c r="DA35" s="236"/>
      <c r="DB35" s="236"/>
      <c r="DC35" s="236"/>
      <c r="DD35" s="236"/>
      <c r="DE35" s="236"/>
      <c r="DF35" s="236"/>
      <c r="DG35" s="236"/>
      <c r="DH35" s="236"/>
      <c r="DI35" s="236"/>
      <c r="DJ35" s="236"/>
      <c r="DK35" s="236"/>
      <c r="DL35" s="236"/>
      <c r="DM35" s="236"/>
      <c r="DN35" s="236"/>
      <c r="DO35" s="236"/>
      <c r="DP35" s="236"/>
      <c r="DQ35" s="236"/>
      <c r="DR35" s="236"/>
      <c r="DS35" s="236"/>
      <c r="DT35" s="236"/>
      <c r="DU35" s="236"/>
      <c r="DV35" s="236"/>
      <c r="DW35" s="236"/>
      <c r="DX35" s="236"/>
      <c r="DY35" s="236"/>
      <c r="DZ35" s="236"/>
      <c r="EA35" s="236"/>
      <c r="EB35" s="236"/>
      <c r="EC35" s="236"/>
      <c r="ED35" s="236"/>
      <c r="EE35" s="236"/>
      <c r="EF35" s="236"/>
      <c r="EG35" s="236"/>
      <c r="EH35" s="236"/>
      <c r="EI35" s="236"/>
      <c r="EJ35" s="236"/>
      <c r="EK35" s="236"/>
      <c r="EL35" s="236"/>
    </row>
    <row r="36" spans="1:142" ht="7.5" customHeight="1">
      <c r="A36" s="231"/>
      <c r="B36" s="883" t="s">
        <v>101</v>
      </c>
      <c r="C36" s="884"/>
      <c r="D36" s="884"/>
      <c r="E36" s="884"/>
      <c r="F36" s="884"/>
      <c r="G36" s="884"/>
      <c r="H36" s="884"/>
      <c r="I36" s="884"/>
      <c r="J36" s="884"/>
      <c r="K36" s="884"/>
      <c r="L36" s="884"/>
      <c r="M36" s="885"/>
      <c r="N36" s="182"/>
      <c r="O36" s="182"/>
      <c r="P36" s="182"/>
      <c r="Q36" s="182"/>
      <c r="R36" s="182"/>
      <c r="S36" s="182"/>
      <c r="AG36" s="182"/>
      <c r="AU36" s="182"/>
      <c r="AV36" s="182"/>
      <c r="AW36" s="182"/>
      <c r="AX36" s="182"/>
      <c r="AY36" s="232"/>
      <c r="BE36" s="961"/>
      <c r="BF36" s="961"/>
      <c r="BG36" s="961"/>
      <c r="BH36" s="961"/>
      <c r="BI36" s="236"/>
      <c r="BJ36" s="960"/>
      <c r="BK36" s="960"/>
      <c r="BL36" s="960"/>
      <c r="BM36" s="960"/>
      <c r="BN36" s="960"/>
      <c r="BO36" s="236"/>
      <c r="BP36" s="236"/>
      <c r="BQ36" s="236"/>
      <c r="BR36" s="236"/>
      <c r="BS36" s="236"/>
      <c r="BT36" s="236"/>
      <c r="BU36" s="236"/>
      <c r="BV36" s="236"/>
      <c r="BW36" s="236"/>
      <c r="BX36" s="236"/>
      <c r="BY36" s="236"/>
      <c r="BZ36" s="236"/>
      <c r="CA36" s="236"/>
      <c r="CB36" s="236"/>
      <c r="CC36" s="236"/>
      <c r="CD36" s="236"/>
      <c r="CE36" s="236"/>
      <c r="CF36" s="236"/>
      <c r="CG36" s="236"/>
      <c r="CH36" s="236"/>
      <c r="CI36" s="236"/>
      <c r="CJ36" s="236"/>
      <c r="CK36" s="236"/>
      <c r="CL36" s="236"/>
      <c r="CM36" s="236"/>
      <c r="CN36" s="236"/>
      <c r="CO36" s="236"/>
      <c r="CP36" s="236"/>
      <c r="CQ36" s="236"/>
      <c r="CR36" s="236"/>
      <c r="CS36" s="236"/>
      <c r="CT36" s="236"/>
      <c r="CU36" s="236"/>
      <c r="CV36" s="236"/>
      <c r="CW36" s="236"/>
      <c r="CX36" s="236"/>
      <c r="CY36" s="236"/>
      <c r="CZ36" s="236"/>
      <c r="DA36" s="236"/>
      <c r="DB36" s="236"/>
      <c r="DC36" s="236"/>
      <c r="DD36" s="236"/>
      <c r="DE36" s="236"/>
      <c r="DF36" s="236"/>
      <c r="DG36" s="236"/>
      <c r="DH36" s="236"/>
      <c r="DI36" s="236"/>
      <c r="DJ36" s="236"/>
      <c r="DK36" s="236"/>
      <c r="DL36" s="236"/>
      <c r="DM36" s="236"/>
      <c r="DN36" s="236"/>
      <c r="DO36" s="236"/>
      <c r="DP36" s="236"/>
      <c r="DQ36" s="236"/>
      <c r="DR36" s="236"/>
      <c r="DS36" s="236"/>
      <c r="DT36" s="236"/>
      <c r="DU36" s="236"/>
      <c r="DV36" s="236"/>
      <c r="DW36" s="236"/>
      <c r="DX36" s="236"/>
      <c r="DY36" s="236"/>
      <c r="DZ36" s="236"/>
      <c r="EA36" s="236"/>
      <c r="EB36" s="236"/>
      <c r="EC36" s="236"/>
      <c r="ED36" s="236"/>
      <c r="EE36" s="236"/>
      <c r="EF36" s="236"/>
      <c r="EG36" s="236"/>
      <c r="EH36" s="236"/>
      <c r="EI36" s="236"/>
      <c r="EJ36" s="236"/>
      <c r="EK36" s="236"/>
      <c r="EL36" s="236"/>
    </row>
    <row r="37" spans="1:142" ht="7.5" customHeight="1">
      <c r="A37" s="231"/>
      <c r="B37" s="883"/>
      <c r="C37" s="884"/>
      <c r="D37" s="884"/>
      <c r="E37" s="884"/>
      <c r="F37" s="884"/>
      <c r="G37" s="884"/>
      <c r="H37" s="884"/>
      <c r="I37" s="884"/>
      <c r="J37" s="884"/>
      <c r="K37" s="884"/>
      <c r="L37" s="884"/>
      <c r="M37" s="885"/>
      <c r="N37" s="182"/>
      <c r="O37" s="182"/>
      <c r="P37" s="182"/>
      <c r="Q37" s="182"/>
      <c r="R37" s="182"/>
      <c r="S37" s="182"/>
      <c r="AG37" s="182"/>
      <c r="AU37" s="182"/>
      <c r="AV37" s="182"/>
      <c r="AW37" s="182"/>
      <c r="AX37" s="182"/>
      <c r="AY37" s="232"/>
      <c r="BI37" s="236"/>
      <c r="BJ37" s="236"/>
      <c r="BK37" s="236"/>
      <c r="BL37" s="236"/>
      <c r="BM37" s="236"/>
      <c r="BN37" s="236"/>
      <c r="BO37" s="236"/>
      <c r="BP37" s="236"/>
      <c r="BQ37" s="236"/>
      <c r="BR37" s="236"/>
      <c r="BS37" s="236"/>
      <c r="BT37" s="236"/>
      <c r="BU37" s="236"/>
      <c r="BV37" s="236"/>
      <c r="BW37" s="236"/>
      <c r="BX37" s="236"/>
      <c r="BY37" s="236"/>
      <c r="BZ37" s="236"/>
      <c r="CA37" s="236"/>
      <c r="CB37" s="236"/>
      <c r="CC37" s="236"/>
      <c r="CD37" s="236"/>
      <c r="CE37" s="236"/>
      <c r="CF37" s="236"/>
      <c r="CG37" s="236"/>
      <c r="CH37" s="236"/>
      <c r="CI37" s="236"/>
      <c r="CJ37" s="236"/>
      <c r="CK37" s="236"/>
      <c r="CL37" s="236"/>
      <c r="CM37" s="236"/>
      <c r="CN37" s="236"/>
      <c r="CO37" s="236"/>
      <c r="CP37" s="236"/>
      <c r="CQ37" s="236"/>
      <c r="CR37" s="236"/>
      <c r="CS37" s="236"/>
      <c r="CT37" s="236"/>
      <c r="CU37" s="236"/>
      <c r="CV37" s="236"/>
      <c r="CW37" s="236"/>
      <c r="CX37" s="236"/>
      <c r="CY37" s="236"/>
      <c r="CZ37" s="236"/>
      <c r="DA37" s="236"/>
      <c r="DB37" s="236"/>
      <c r="DC37" s="236"/>
      <c r="DD37" s="236"/>
      <c r="DE37" s="236"/>
      <c r="DF37" s="236"/>
      <c r="DG37" s="236"/>
      <c r="DH37" s="236"/>
      <c r="DI37" s="236"/>
      <c r="DJ37" s="236"/>
      <c r="DK37" s="236"/>
      <c r="DL37" s="236"/>
      <c r="DM37" s="236"/>
      <c r="DN37" s="236"/>
      <c r="DO37" s="236"/>
      <c r="DP37" s="236"/>
      <c r="DQ37" s="236"/>
      <c r="DR37" s="236"/>
      <c r="DS37" s="236"/>
      <c r="DT37" s="236"/>
      <c r="DU37" s="236"/>
      <c r="DV37" s="236"/>
      <c r="DW37" s="236"/>
      <c r="DX37" s="236"/>
      <c r="DY37" s="236"/>
      <c r="DZ37" s="236"/>
      <c r="EA37" s="236"/>
      <c r="EB37" s="236"/>
      <c r="EC37" s="236"/>
      <c r="ED37" s="236"/>
      <c r="EE37" s="236"/>
      <c r="EF37" s="236"/>
      <c r="EG37" s="236"/>
      <c r="EH37" s="236"/>
      <c r="EI37" s="236"/>
      <c r="EJ37" s="236"/>
      <c r="EK37" s="236"/>
      <c r="EL37" s="236"/>
    </row>
    <row r="38" spans="1:142" ht="7.5" customHeight="1">
      <c r="A38" s="231"/>
      <c r="B38" s="883" t="s">
        <v>103</v>
      </c>
      <c r="C38" s="884"/>
      <c r="D38" s="884"/>
      <c r="E38" s="884"/>
      <c r="F38" s="884"/>
      <c r="G38" s="884"/>
      <c r="H38" s="884"/>
      <c r="I38" s="884"/>
      <c r="J38" s="884"/>
      <c r="K38" s="884"/>
      <c r="L38" s="884"/>
      <c r="M38" s="885"/>
      <c r="N38" s="182"/>
      <c r="O38" s="182"/>
      <c r="P38" s="898" t="s">
        <v>97</v>
      </c>
      <c r="Q38" s="899"/>
      <c r="R38" s="182"/>
      <c r="S38" s="182"/>
      <c r="AG38" s="182"/>
      <c r="AU38" s="182"/>
      <c r="AV38" s="182"/>
      <c r="AW38" s="182"/>
      <c r="AX38" s="182"/>
      <c r="AY38" s="232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6"/>
      <c r="DC38" s="236"/>
      <c r="DD38" s="236"/>
      <c r="DE38" s="236"/>
      <c r="DF38" s="236"/>
      <c r="DG38" s="236"/>
      <c r="DH38" s="236"/>
      <c r="DI38" s="236"/>
      <c r="DJ38" s="236"/>
      <c r="DK38" s="236"/>
      <c r="DL38" s="236"/>
      <c r="DM38" s="236"/>
      <c r="DN38" s="236"/>
      <c r="DO38" s="236"/>
      <c r="DP38" s="236"/>
      <c r="DQ38" s="236"/>
      <c r="DR38" s="236"/>
      <c r="DS38" s="236"/>
      <c r="DT38" s="236"/>
      <c r="DU38" s="236"/>
      <c r="DV38" s="236"/>
      <c r="DW38" s="236"/>
      <c r="DX38" s="236"/>
      <c r="DY38" s="236"/>
      <c r="DZ38" s="236"/>
      <c r="EA38" s="236"/>
      <c r="EB38" s="236"/>
      <c r="EC38" s="236"/>
      <c r="ED38" s="236"/>
      <c r="EE38" s="236"/>
      <c r="EF38" s="236"/>
      <c r="EG38" s="236"/>
      <c r="EH38" s="236"/>
      <c r="EI38" s="236"/>
      <c r="EJ38" s="236"/>
      <c r="EK38" s="236"/>
      <c r="EL38" s="236"/>
    </row>
    <row r="39" spans="1:142" ht="7.5" customHeight="1">
      <c r="A39" s="231"/>
      <c r="B39" s="883"/>
      <c r="C39" s="884"/>
      <c r="D39" s="884"/>
      <c r="E39" s="884"/>
      <c r="F39" s="884"/>
      <c r="G39" s="884"/>
      <c r="H39" s="884"/>
      <c r="I39" s="884"/>
      <c r="J39" s="884"/>
      <c r="K39" s="884"/>
      <c r="L39" s="884"/>
      <c r="M39" s="885"/>
      <c r="N39" s="182"/>
      <c r="O39" s="182"/>
      <c r="P39" s="900"/>
      <c r="Q39" s="901"/>
      <c r="R39" s="182"/>
      <c r="S39" s="182"/>
      <c r="T39" s="182"/>
      <c r="U39" s="898" t="s">
        <v>97</v>
      </c>
      <c r="V39" s="931"/>
      <c r="W39" s="933" t="s">
        <v>98</v>
      </c>
      <c r="X39" s="934"/>
      <c r="Y39" s="934"/>
      <c r="Z39" s="934"/>
      <c r="AA39" s="934"/>
      <c r="AB39" s="934"/>
      <c r="AC39" s="934"/>
      <c r="AD39" s="934"/>
      <c r="AE39" s="934"/>
      <c r="AF39" s="935"/>
      <c r="AG39" s="182"/>
      <c r="AU39" s="182"/>
      <c r="AV39" s="182"/>
      <c r="AW39" s="182"/>
      <c r="AX39" s="182"/>
      <c r="AY39" s="232"/>
      <c r="BI39" s="236"/>
      <c r="BJ39" s="236"/>
      <c r="BK39" s="236"/>
      <c r="BL39" s="236"/>
      <c r="BM39" s="236"/>
      <c r="BN39" s="236"/>
      <c r="BO39" s="236"/>
      <c r="BP39" s="236"/>
      <c r="BQ39" s="236"/>
      <c r="BR39" s="236"/>
      <c r="BS39" s="236"/>
      <c r="BT39" s="236"/>
      <c r="BU39" s="236"/>
      <c r="BV39" s="236"/>
      <c r="BW39" s="236"/>
      <c r="BX39" s="236"/>
      <c r="BY39" s="236"/>
      <c r="BZ39" s="236"/>
      <c r="CA39" s="236"/>
      <c r="CB39" s="236"/>
      <c r="CC39" s="236"/>
      <c r="CD39" s="236"/>
      <c r="CE39" s="236"/>
      <c r="CF39" s="236"/>
      <c r="CG39" s="236"/>
      <c r="CH39" s="236"/>
      <c r="CI39" s="236"/>
      <c r="CJ39" s="236"/>
      <c r="CK39" s="236"/>
      <c r="CL39" s="236"/>
      <c r="CM39" s="236"/>
      <c r="CN39" s="236"/>
      <c r="CO39" s="236"/>
      <c r="CP39" s="236"/>
      <c r="CQ39" s="236"/>
      <c r="CR39" s="236"/>
      <c r="CS39" s="236"/>
      <c r="CT39" s="236"/>
      <c r="CU39" s="236"/>
      <c r="CV39" s="236"/>
      <c r="CW39" s="236"/>
      <c r="CX39" s="236"/>
      <c r="CY39" s="236"/>
      <c r="CZ39" s="236"/>
      <c r="DA39" s="236"/>
      <c r="DB39" s="236"/>
      <c r="DC39" s="236"/>
      <c r="DD39" s="236"/>
      <c r="DE39" s="236"/>
      <c r="DF39" s="236"/>
      <c r="DG39" s="236"/>
      <c r="DH39" s="236"/>
      <c r="DI39" s="236"/>
      <c r="DJ39" s="236"/>
      <c r="DK39" s="236"/>
      <c r="DL39" s="236"/>
      <c r="DM39" s="236"/>
      <c r="DN39" s="236"/>
      <c r="DO39" s="236"/>
      <c r="DP39" s="236"/>
      <c r="DQ39" s="236"/>
      <c r="DR39" s="236"/>
      <c r="DS39" s="236"/>
      <c r="DT39" s="236"/>
      <c r="DU39" s="236"/>
      <c r="DV39" s="236"/>
      <c r="DW39" s="236"/>
      <c r="DX39" s="236"/>
      <c r="DY39" s="236"/>
      <c r="DZ39" s="236"/>
      <c r="EA39" s="236"/>
      <c r="EB39" s="236"/>
      <c r="EC39" s="236"/>
      <c r="ED39" s="236"/>
      <c r="EE39" s="236"/>
      <c r="EF39" s="236"/>
      <c r="EG39" s="236"/>
      <c r="EH39" s="236"/>
      <c r="EI39" s="236"/>
      <c r="EJ39" s="236"/>
      <c r="EK39" s="236"/>
      <c r="EL39" s="236"/>
    </row>
    <row r="40" spans="1:142" ht="7.5" customHeight="1">
      <c r="A40" s="231"/>
      <c r="B40" s="883" t="s">
        <v>104</v>
      </c>
      <c r="C40" s="884"/>
      <c r="D40" s="884"/>
      <c r="E40" s="884"/>
      <c r="F40" s="884"/>
      <c r="G40" s="884"/>
      <c r="H40" s="884"/>
      <c r="I40" s="884"/>
      <c r="J40" s="884"/>
      <c r="K40" s="884"/>
      <c r="L40" s="884"/>
      <c r="M40" s="885"/>
      <c r="N40" s="182"/>
      <c r="O40" s="182"/>
      <c r="P40" s="878">
        <v>5</v>
      </c>
      <c r="Q40" s="889"/>
      <c r="R40" s="182"/>
      <c r="S40" s="182"/>
      <c r="T40" s="182"/>
      <c r="U40" s="900"/>
      <c r="V40" s="932"/>
      <c r="W40" s="936"/>
      <c r="X40" s="937"/>
      <c r="Y40" s="937"/>
      <c r="Z40" s="937"/>
      <c r="AA40" s="937"/>
      <c r="AB40" s="937"/>
      <c r="AC40" s="937"/>
      <c r="AD40" s="937"/>
      <c r="AE40" s="937"/>
      <c r="AF40" s="938"/>
      <c r="AG40" s="182"/>
      <c r="AU40" s="182"/>
      <c r="AV40" s="182"/>
      <c r="AW40" s="182"/>
      <c r="AX40" s="182"/>
      <c r="AY40" s="232"/>
      <c r="BI40" s="236"/>
      <c r="BJ40" s="236"/>
      <c r="BK40" s="236"/>
      <c r="BL40" s="236"/>
      <c r="BM40" s="236"/>
      <c r="BN40" s="236"/>
      <c r="BO40" s="236"/>
      <c r="BP40" s="236"/>
      <c r="BQ40" s="236"/>
      <c r="BR40" s="236"/>
      <c r="BS40" s="236"/>
      <c r="BT40" s="236"/>
      <c r="BU40" s="236"/>
      <c r="BV40" s="236"/>
      <c r="BW40" s="236"/>
      <c r="BX40" s="236"/>
      <c r="BY40" s="236"/>
      <c r="BZ40" s="236"/>
      <c r="CA40" s="236"/>
      <c r="CB40" s="236"/>
      <c r="CC40" s="236"/>
      <c r="CD40" s="236"/>
      <c r="CE40" s="236"/>
      <c r="CF40" s="236"/>
      <c r="CG40" s="236"/>
      <c r="CH40" s="236"/>
      <c r="CI40" s="236"/>
      <c r="CJ40" s="236"/>
      <c r="CK40" s="236"/>
      <c r="CL40" s="236"/>
      <c r="CM40" s="236"/>
      <c r="CN40" s="236"/>
      <c r="CO40" s="236"/>
      <c r="CP40" s="236"/>
      <c r="CQ40" s="236"/>
      <c r="CR40" s="236"/>
      <c r="CS40" s="236"/>
      <c r="CT40" s="236"/>
      <c r="CU40" s="236"/>
      <c r="CV40" s="236"/>
      <c r="CW40" s="236"/>
      <c r="CX40" s="236"/>
      <c r="CY40" s="236"/>
      <c r="CZ40" s="236"/>
      <c r="DA40" s="236"/>
      <c r="DB40" s="236"/>
      <c r="DC40" s="236"/>
      <c r="DD40" s="236"/>
      <c r="DE40" s="236"/>
      <c r="DF40" s="236"/>
      <c r="DG40" s="236"/>
      <c r="DH40" s="236"/>
      <c r="DI40" s="236"/>
      <c r="DJ40" s="236"/>
      <c r="DK40" s="236"/>
      <c r="DL40" s="236"/>
      <c r="DM40" s="236"/>
      <c r="DN40" s="236"/>
      <c r="DO40" s="236"/>
      <c r="DP40" s="236"/>
      <c r="DQ40" s="236"/>
      <c r="DR40" s="236"/>
      <c r="DS40" s="236"/>
      <c r="DT40" s="236"/>
      <c r="DU40" s="236"/>
      <c r="DV40" s="236"/>
      <c r="DW40" s="236"/>
      <c r="DX40" s="236"/>
      <c r="DY40" s="236"/>
      <c r="DZ40" s="236"/>
      <c r="EA40" s="236"/>
      <c r="EB40" s="236"/>
      <c r="EC40" s="236"/>
      <c r="ED40" s="236"/>
      <c r="EE40" s="236"/>
      <c r="EF40" s="236"/>
      <c r="EG40" s="236"/>
      <c r="EH40" s="236"/>
      <c r="EI40" s="236"/>
      <c r="EJ40" s="236"/>
      <c r="EK40" s="236"/>
      <c r="EL40" s="236"/>
    </row>
    <row r="41" spans="1:142" ht="7.5" customHeight="1">
      <c r="A41" s="231"/>
      <c r="B41" s="883"/>
      <c r="C41" s="884"/>
      <c r="D41" s="884"/>
      <c r="E41" s="884"/>
      <c r="F41" s="884"/>
      <c r="G41" s="884"/>
      <c r="H41" s="884"/>
      <c r="I41" s="884"/>
      <c r="J41" s="884"/>
      <c r="K41" s="884"/>
      <c r="L41" s="884"/>
      <c r="M41" s="885"/>
      <c r="N41" s="182"/>
      <c r="O41" s="182"/>
      <c r="P41" s="880"/>
      <c r="Q41" s="890"/>
      <c r="R41" s="182"/>
      <c r="S41" s="182"/>
      <c r="T41" s="182"/>
      <c r="U41" s="878">
        <v>6</v>
      </c>
      <c r="V41" s="879"/>
      <c r="W41" s="914" t="s">
        <v>113</v>
      </c>
      <c r="X41" s="914"/>
      <c r="Y41" s="914"/>
      <c r="Z41" s="914"/>
      <c r="AA41" s="914"/>
      <c r="AB41" s="914"/>
      <c r="AC41" s="914"/>
      <c r="AD41" s="914"/>
      <c r="AE41" s="914"/>
      <c r="AF41" s="915"/>
      <c r="AG41" s="182"/>
      <c r="AH41" s="182"/>
      <c r="AI41" s="182"/>
      <c r="AJ41" s="18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2"/>
      <c r="AU41" s="182"/>
      <c r="AV41" s="182"/>
      <c r="AW41" s="182"/>
      <c r="AX41" s="182"/>
      <c r="AY41" s="232"/>
      <c r="BI41" s="236"/>
      <c r="BJ41" s="236"/>
      <c r="BK41" s="236"/>
      <c r="BL41" s="236"/>
      <c r="BM41" s="236"/>
      <c r="BN41" s="236"/>
      <c r="BO41" s="236"/>
      <c r="BP41" s="236"/>
      <c r="BQ41" s="236"/>
      <c r="BR41" s="236"/>
      <c r="BS41" s="236"/>
      <c r="BT41" s="236"/>
      <c r="BU41" s="236"/>
      <c r="BV41" s="236"/>
      <c r="BW41" s="236"/>
      <c r="BX41" s="236"/>
      <c r="BY41" s="236"/>
      <c r="BZ41" s="236"/>
      <c r="CA41" s="236"/>
      <c r="CB41" s="236"/>
      <c r="CC41" s="236"/>
      <c r="CD41" s="236"/>
      <c r="CE41" s="236"/>
      <c r="CF41" s="236"/>
      <c r="CG41" s="236"/>
      <c r="CH41" s="236"/>
      <c r="CI41" s="236"/>
      <c r="CJ41" s="236"/>
      <c r="CK41" s="236"/>
      <c r="CL41" s="236"/>
      <c r="CM41" s="236"/>
      <c r="CN41" s="236"/>
      <c r="CO41" s="236"/>
      <c r="CP41" s="236"/>
      <c r="CQ41" s="236"/>
      <c r="CR41" s="236"/>
      <c r="CS41" s="236"/>
      <c r="CT41" s="236"/>
      <c r="CU41" s="236"/>
      <c r="CV41" s="236"/>
      <c r="CW41" s="236"/>
      <c r="CX41" s="236"/>
      <c r="CY41" s="236"/>
      <c r="CZ41" s="236"/>
      <c r="DA41" s="236"/>
      <c r="DB41" s="236"/>
      <c r="DC41" s="236"/>
      <c r="DD41" s="236"/>
      <c r="DE41" s="236"/>
      <c r="DF41" s="236"/>
      <c r="DG41" s="236"/>
      <c r="DH41" s="236"/>
      <c r="DI41" s="236"/>
      <c r="DJ41" s="236"/>
      <c r="DK41" s="236"/>
      <c r="DL41" s="236"/>
      <c r="DM41" s="236"/>
      <c r="DN41" s="236"/>
      <c r="DO41" s="236"/>
      <c r="DP41" s="236"/>
      <c r="DQ41" s="236"/>
      <c r="DR41" s="236"/>
      <c r="DS41" s="236"/>
      <c r="DT41" s="236"/>
      <c r="DU41" s="236"/>
      <c r="DV41" s="236"/>
      <c r="DW41" s="236"/>
      <c r="DX41" s="236"/>
      <c r="DY41" s="236"/>
      <c r="DZ41" s="236"/>
      <c r="EA41" s="236"/>
      <c r="EB41" s="236"/>
      <c r="EC41" s="236"/>
      <c r="ED41" s="236"/>
      <c r="EE41" s="236"/>
      <c r="EF41" s="236"/>
      <c r="EG41" s="236"/>
      <c r="EH41" s="236"/>
      <c r="EI41" s="236"/>
      <c r="EJ41" s="236"/>
      <c r="EK41" s="236"/>
      <c r="EL41" s="236"/>
    </row>
    <row r="42" spans="1:142" ht="7.5" customHeight="1">
      <c r="A42" s="231"/>
      <c r="B42" s="883" t="s">
        <v>105</v>
      </c>
      <c r="C42" s="884"/>
      <c r="D42" s="884"/>
      <c r="E42" s="884"/>
      <c r="F42" s="884"/>
      <c r="G42" s="884"/>
      <c r="H42" s="884"/>
      <c r="I42" s="884"/>
      <c r="J42" s="884"/>
      <c r="K42" s="884"/>
      <c r="L42" s="884"/>
      <c r="M42" s="885"/>
      <c r="N42" s="182"/>
      <c r="O42" s="182"/>
      <c r="P42" s="182"/>
      <c r="Q42" s="182"/>
      <c r="R42" s="182"/>
      <c r="S42" s="182"/>
      <c r="T42" s="182"/>
      <c r="U42" s="880"/>
      <c r="V42" s="881"/>
      <c r="W42" s="916"/>
      <c r="X42" s="916"/>
      <c r="Y42" s="916"/>
      <c r="Z42" s="916"/>
      <c r="AA42" s="916"/>
      <c r="AB42" s="916"/>
      <c r="AC42" s="916"/>
      <c r="AD42" s="916"/>
      <c r="AE42" s="916"/>
      <c r="AF42" s="917"/>
      <c r="AG42" s="182"/>
      <c r="AH42" s="182"/>
      <c r="AI42" s="182"/>
      <c r="AJ42" s="18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2"/>
      <c r="AU42" s="182"/>
      <c r="AV42" s="182"/>
      <c r="AW42" s="182"/>
      <c r="AX42" s="182"/>
      <c r="AY42" s="232"/>
      <c r="BI42" s="236"/>
      <c r="BJ42" s="236"/>
      <c r="BK42" s="236"/>
      <c r="BL42" s="236"/>
      <c r="BM42" s="236"/>
      <c r="BN42" s="236"/>
      <c r="BO42" s="236"/>
      <c r="BP42" s="236"/>
      <c r="BQ42" s="236"/>
      <c r="BR42" s="236"/>
      <c r="BS42" s="236"/>
      <c r="BT42" s="236"/>
      <c r="BU42" s="236"/>
      <c r="BV42" s="236"/>
      <c r="BW42" s="236"/>
      <c r="BX42" s="236"/>
      <c r="BY42" s="236"/>
      <c r="BZ42" s="236"/>
      <c r="CA42" s="236"/>
      <c r="CB42" s="236"/>
      <c r="CC42" s="236"/>
      <c r="CD42" s="236"/>
      <c r="CE42" s="236"/>
      <c r="CF42" s="236"/>
      <c r="CG42" s="236"/>
      <c r="CH42" s="236"/>
      <c r="CI42" s="236"/>
      <c r="CJ42" s="236"/>
      <c r="CK42" s="236"/>
      <c r="CL42" s="236"/>
      <c r="CM42" s="236"/>
      <c r="CN42" s="236"/>
      <c r="CO42" s="236"/>
      <c r="CP42" s="236"/>
      <c r="CQ42" s="236"/>
      <c r="CR42" s="236"/>
      <c r="CS42" s="236"/>
      <c r="CT42" s="236"/>
      <c r="CU42" s="236"/>
      <c r="CV42" s="236"/>
      <c r="CW42" s="236"/>
      <c r="CX42" s="236"/>
      <c r="CY42" s="236"/>
      <c r="CZ42" s="236"/>
      <c r="DA42" s="236"/>
      <c r="DB42" s="236"/>
      <c r="DC42" s="236"/>
      <c r="DD42" s="236"/>
      <c r="DE42" s="236"/>
      <c r="DF42" s="236"/>
      <c r="DG42" s="236"/>
      <c r="DH42" s="236"/>
      <c r="DI42" s="236"/>
      <c r="DJ42" s="236"/>
      <c r="DK42" s="236"/>
      <c r="DL42" s="236"/>
      <c r="DM42" s="236"/>
      <c r="DN42" s="236"/>
      <c r="DO42" s="236"/>
      <c r="DP42" s="236"/>
      <c r="DQ42" s="236"/>
      <c r="DR42" s="236"/>
      <c r="DS42" s="236"/>
      <c r="DT42" s="236"/>
      <c r="DU42" s="236"/>
      <c r="DV42" s="236"/>
      <c r="DW42" s="236"/>
      <c r="DX42" s="236"/>
      <c r="DY42" s="236"/>
      <c r="DZ42" s="236"/>
      <c r="EA42" s="236"/>
      <c r="EB42" s="236"/>
      <c r="EC42" s="236"/>
      <c r="ED42" s="236"/>
      <c r="EE42" s="236"/>
      <c r="EF42" s="236"/>
      <c r="EG42" s="236"/>
      <c r="EH42" s="236"/>
      <c r="EI42" s="236"/>
      <c r="EJ42" s="236"/>
      <c r="EK42" s="236"/>
      <c r="EL42" s="236"/>
    </row>
    <row r="43" spans="1:142" ht="7.5" customHeight="1">
      <c r="A43" s="231"/>
      <c r="B43" s="883"/>
      <c r="C43" s="884"/>
      <c r="D43" s="884"/>
      <c r="E43" s="884"/>
      <c r="F43" s="884"/>
      <c r="G43" s="884"/>
      <c r="H43" s="884"/>
      <c r="I43" s="884"/>
      <c r="J43" s="884"/>
      <c r="K43" s="884"/>
      <c r="L43" s="884"/>
      <c r="M43" s="885"/>
      <c r="N43" s="182"/>
      <c r="O43" s="182"/>
      <c r="P43" s="182"/>
      <c r="Q43" s="182"/>
      <c r="R43" s="182"/>
      <c r="S43" s="182"/>
      <c r="T43" s="182"/>
      <c r="U43" s="939" t="s">
        <v>114</v>
      </c>
      <c r="V43" s="940"/>
      <c r="W43" s="940"/>
      <c r="X43" s="940"/>
      <c r="Y43" s="940"/>
      <c r="Z43" s="940"/>
      <c r="AA43" s="940"/>
      <c r="AB43" s="940"/>
      <c r="AC43" s="940"/>
      <c r="AD43" s="940"/>
      <c r="AE43" s="940"/>
      <c r="AF43" s="941"/>
      <c r="AG43" s="182"/>
      <c r="AH43" s="182"/>
      <c r="AI43" s="182"/>
      <c r="AJ43" s="18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2"/>
      <c r="AU43" s="182"/>
      <c r="AV43" s="182"/>
      <c r="AW43" s="182"/>
      <c r="AX43" s="182"/>
      <c r="AY43" s="232"/>
      <c r="BI43" s="236"/>
      <c r="BJ43" s="236"/>
      <c r="BK43" s="236"/>
      <c r="BL43" s="236"/>
      <c r="BM43" s="236"/>
      <c r="BN43" s="236"/>
      <c r="BO43" s="236"/>
      <c r="BP43" s="236"/>
      <c r="BQ43" s="236"/>
      <c r="BR43" s="236"/>
      <c r="BS43" s="236"/>
      <c r="BT43" s="236"/>
      <c r="BU43" s="236"/>
      <c r="BV43" s="236"/>
      <c r="BW43" s="236"/>
      <c r="BX43" s="236"/>
      <c r="BY43" s="236"/>
      <c r="BZ43" s="236"/>
      <c r="CA43" s="236"/>
      <c r="CB43" s="236"/>
      <c r="CC43" s="236"/>
      <c r="CD43" s="236"/>
      <c r="CE43" s="236"/>
      <c r="CF43" s="236"/>
      <c r="CG43" s="236"/>
      <c r="CH43" s="236"/>
      <c r="CI43" s="236"/>
      <c r="CJ43" s="236"/>
      <c r="CK43" s="236"/>
      <c r="CL43" s="236"/>
      <c r="CM43" s="236"/>
      <c r="CN43" s="236"/>
      <c r="CO43" s="236"/>
      <c r="CP43" s="236"/>
      <c r="CQ43" s="236"/>
      <c r="CR43" s="236"/>
      <c r="CS43" s="236"/>
      <c r="CT43" s="236"/>
      <c r="CU43" s="236"/>
      <c r="CV43" s="236"/>
      <c r="CW43" s="236"/>
      <c r="CX43" s="236"/>
      <c r="CY43" s="236"/>
      <c r="CZ43" s="236"/>
      <c r="DA43" s="236"/>
      <c r="DB43" s="236"/>
      <c r="DC43" s="236"/>
      <c r="DD43" s="236"/>
      <c r="DE43" s="236"/>
      <c r="DF43" s="236"/>
      <c r="DG43" s="236"/>
      <c r="DH43" s="236"/>
      <c r="DI43" s="236"/>
      <c r="DJ43" s="236"/>
      <c r="DK43" s="236"/>
      <c r="DL43" s="236"/>
      <c r="DM43" s="236"/>
      <c r="DN43" s="236"/>
      <c r="DO43" s="236"/>
      <c r="DP43" s="236"/>
      <c r="DQ43" s="236"/>
      <c r="DR43" s="236"/>
      <c r="DS43" s="236"/>
      <c r="DT43" s="236"/>
      <c r="DU43" s="236"/>
      <c r="DV43" s="236"/>
      <c r="DW43" s="236"/>
      <c r="DX43" s="236"/>
      <c r="DY43" s="236"/>
      <c r="DZ43" s="236"/>
      <c r="EA43" s="236"/>
      <c r="EB43" s="236"/>
      <c r="EC43" s="236"/>
      <c r="ED43" s="236"/>
      <c r="EE43" s="236"/>
      <c r="EF43" s="236"/>
      <c r="EG43" s="236"/>
      <c r="EH43" s="236"/>
      <c r="EI43" s="236"/>
      <c r="EJ43" s="236"/>
      <c r="EK43" s="236"/>
      <c r="EL43" s="236"/>
    </row>
    <row r="44" spans="1:142" ht="7.5" customHeight="1">
      <c r="A44" s="231"/>
      <c r="B44" s="883"/>
      <c r="C44" s="884"/>
      <c r="D44" s="884"/>
      <c r="E44" s="884"/>
      <c r="F44" s="884"/>
      <c r="G44" s="884"/>
      <c r="H44" s="884"/>
      <c r="I44" s="884"/>
      <c r="J44" s="884"/>
      <c r="K44" s="884"/>
      <c r="L44" s="884"/>
      <c r="M44" s="885"/>
      <c r="N44" s="182"/>
      <c r="O44" s="182"/>
      <c r="P44" s="182"/>
      <c r="Q44" s="182"/>
      <c r="R44" s="182"/>
      <c r="S44" s="182"/>
      <c r="T44" s="182"/>
      <c r="U44" s="942"/>
      <c r="V44" s="943"/>
      <c r="W44" s="943"/>
      <c r="X44" s="943"/>
      <c r="Y44" s="943"/>
      <c r="Z44" s="943"/>
      <c r="AA44" s="943"/>
      <c r="AB44" s="943"/>
      <c r="AC44" s="943"/>
      <c r="AD44" s="943"/>
      <c r="AE44" s="943"/>
      <c r="AF44" s="944"/>
      <c r="AG44" s="182"/>
      <c r="AH44" s="182"/>
      <c r="AI44" s="182"/>
      <c r="AJ44" s="18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2"/>
      <c r="AU44" s="182"/>
      <c r="AV44" s="182"/>
      <c r="AW44" s="182"/>
      <c r="AX44" s="182"/>
      <c r="AY44" s="232"/>
      <c r="BI44" s="236"/>
      <c r="BJ44" s="236"/>
      <c r="BK44" s="236"/>
      <c r="BL44" s="236"/>
      <c r="BM44" s="236"/>
      <c r="BN44" s="236"/>
      <c r="BO44" s="236"/>
      <c r="BP44" s="236"/>
      <c r="BQ44" s="236"/>
      <c r="BR44" s="236"/>
      <c r="BS44" s="236"/>
      <c r="BT44" s="236"/>
      <c r="BU44" s="236"/>
      <c r="BV44" s="236"/>
      <c r="BW44" s="236"/>
      <c r="BX44" s="236"/>
      <c r="BY44" s="236"/>
      <c r="BZ44" s="236"/>
      <c r="CA44" s="236"/>
      <c r="CB44" s="236"/>
      <c r="CC44" s="236"/>
      <c r="CD44" s="236"/>
      <c r="CE44" s="236"/>
      <c r="CF44" s="236"/>
      <c r="CG44" s="236"/>
      <c r="CH44" s="236"/>
      <c r="CI44" s="236"/>
      <c r="CJ44" s="236"/>
      <c r="CK44" s="236"/>
      <c r="CL44" s="236"/>
      <c r="CM44" s="236"/>
      <c r="CN44" s="236"/>
      <c r="CO44" s="236"/>
      <c r="CP44" s="236"/>
      <c r="CQ44" s="236"/>
      <c r="CR44" s="236"/>
      <c r="CS44" s="236"/>
      <c r="CT44" s="236"/>
      <c r="CU44" s="236"/>
      <c r="CV44" s="236"/>
      <c r="CW44" s="236"/>
      <c r="CX44" s="236"/>
      <c r="CY44" s="236"/>
      <c r="CZ44" s="236"/>
      <c r="DA44" s="236"/>
      <c r="DB44" s="236"/>
      <c r="DC44" s="236"/>
      <c r="DD44" s="236"/>
      <c r="DE44" s="236"/>
      <c r="DF44" s="236"/>
      <c r="DG44" s="236"/>
      <c r="DH44" s="236"/>
      <c r="DI44" s="236"/>
      <c r="DJ44" s="236"/>
      <c r="DK44" s="236"/>
      <c r="DL44" s="236"/>
      <c r="DM44" s="236"/>
      <c r="DN44" s="236"/>
      <c r="DO44" s="236"/>
      <c r="DP44" s="236"/>
      <c r="DQ44" s="236"/>
      <c r="DR44" s="236"/>
      <c r="DS44" s="236"/>
      <c r="DT44" s="236"/>
      <c r="DU44" s="236"/>
      <c r="DV44" s="236"/>
      <c r="DW44" s="236"/>
      <c r="DX44" s="236"/>
      <c r="DY44" s="236"/>
      <c r="DZ44" s="236"/>
      <c r="EA44" s="236"/>
      <c r="EB44" s="236"/>
      <c r="EC44" s="236"/>
      <c r="ED44" s="236"/>
      <c r="EE44" s="236"/>
      <c r="EF44" s="236"/>
      <c r="EG44" s="236"/>
      <c r="EH44" s="236"/>
      <c r="EI44" s="236"/>
      <c r="EJ44" s="236"/>
      <c r="EK44" s="236"/>
      <c r="EL44" s="236"/>
    </row>
    <row r="45" spans="1:142" ht="7.5" customHeight="1">
      <c r="A45" s="231"/>
      <c r="B45" s="886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8"/>
      <c r="N45" s="182"/>
      <c r="O45" s="182"/>
      <c r="P45" s="182"/>
      <c r="Q45" s="182"/>
      <c r="R45" s="182"/>
      <c r="S45" s="182"/>
      <c r="T45" s="182"/>
      <c r="U45" s="951" t="s">
        <v>115</v>
      </c>
      <c r="V45" s="952"/>
      <c r="W45" s="952"/>
      <c r="X45" s="952"/>
      <c r="Y45" s="952"/>
      <c r="Z45" s="952"/>
      <c r="AA45" s="952"/>
      <c r="AB45" s="952"/>
      <c r="AC45" s="952"/>
      <c r="AD45" s="952"/>
      <c r="AE45" s="952"/>
      <c r="AF45" s="953"/>
      <c r="AG45" s="182"/>
      <c r="AH45" s="182"/>
      <c r="AI45" s="182"/>
      <c r="AJ45" s="18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2"/>
      <c r="AU45" s="182"/>
      <c r="AV45" s="182"/>
      <c r="AW45" s="182"/>
      <c r="AX45" s="182"/>
      <c r="AY45" s="232"/>
      <c r="BI45" s="236"/>
      <c r="BJ45" s="236"/>
      <c r="BK45" s="236"/>
      <c r="BL45" s="236"/>
      <c r="BM45" s="236"/>
      <c r="BN45" s="236"/>
      <c r="BO45" s="236"/>
      <c r="BP45" s="236"/>
      <c r="BQ45" s="236"/>
      <c r="BR45" s="236"/>
      <c r="BS45" s="236"/>
      <c r="BT45" s="236"/>
      <c r="BU45" s="236"/>
      <c r="BV45" s="236"/>
      <c r="BW45" s="236"/>
      <c r="BX45" s="236"/>
      <c r="BY45" s="236"/>
      <c r="BZ45" s="236"/>
      <c r="CA45" s="236"/>
      <c r="CB45" s="236"/>
      <c r="CC45" s="236"/>
      <c r="CD45" s="236"/>
      <c r="CE45" s="236"/>
      <c r="CF45" s="236"/>
      <c r="CG45" s="236"/>
      <c r="CH45" s="236"/>
      <c r="CI45" s="236"/>
      <c r="CJ45" s="236"/>
      <c r="CK45" s="236"/>
      <c r="CL45" s="236"/>
      <c r="CM45" s="236"/>
      <c r="CN45" s="236"/>
      <c r="CO45" s="236"/>
      <c r="CP45" s="236"/>
      <c r="CQ45" s="236"/>
      <c r="CR45" s="236"/>
      <c r="CS45" s="236"/>
      <c r="CT45" s="236"/>
      <c r="CU45" s="236"/>
      <c r="CV45" s="236"/>
      <c r="CW45" s="236"/>
      <c r="CX45" s="236"/>
      <c r="CY45" s="236"/>
      <c r="CZ45" s="236"/>
      <c r="DA45" s="236"/>
      <c r="DB45" s="236"/>
      <c r="DC45" s="236"/>
      <c r="DD45" s="236"/>
      <c r="DE45" s="236"/>
      <c r="DF45" s="236"/>
      <c r="DG45" s="236"/>
      <c r="DH45" s="236"/>
      <c r="DI45" s="236"/>
      <c r="DJ45" s="236"/>
      <c r="DK45" s="236"/>
      <c r="DL45" s="236"/>
      <c r="DM45" s="236"/>
      <c r="DN45" s="236"/>
      <c r="DO45" s="236"/>
      <c r="DP45" s="236"/>
      <c r="DQ45" s="236"/>
      <c r="DR45" s="236"/>
      <c r="DS45" s="236"/>
      <c r="DT45" s="236"/>
      <c r="DU45" s="236"/>
      <c r="DV45" s="236"/>
      <c r="DW45" s="236"/>
      <c r="DX45" s="236"/>
      <c r="DY45" s="236"/>
      <c r="DZ45" s="236"/>
      <c r="EA45" s="236"/>
      <c r="EB45" s="236"/>
      <c r="EC45" s="236"/>
      <c r="ED45" s="236"/>
      <c r="EE45" s="236"/>
      <c r="EF45" s="236"/>
      <c r="EG45" s="236"/>
      <c r="EH45" s="236"/>
      <c r="EI45" s="236"/>
      <c r="EJ45" s="236"/>
      <c r="EK45" s="236"/>
      <c r="EL45" s="236"/>
    </row>
    <row r="46" spans="1:142" ht="7.5" customHeight="1">
      <c r="A46" s="231"/>
      <c r="B46" s="182"/>
      <c r="C46" s="182"/>
      <c r="D46" s="182"/>
      <c r="E46" s="182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948"/>
      <c r="V46" s="949"/>
      <c r="W46" s="949"/>
      <c r="X46" s="949"/>
      <c r="Y46" s="949"/>
      <c r="Z46" s="949"/>
      <c r="AA46" s="949"/>
      <c r="AB46" s="949"/>
      <c r="AC46" s="949"/>
      <c r="AD46" s="949"/>
      <c r="AE46" s="949"/>
      <c r="AF46" s="950"/>
      <c r="AG46" s="182"/>
      <c r="AH46" s="182"/>
      <c r="AI46" s="182"/>
      <c r="AJ46" s="18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2"/>
      <c r="AU46" s="182"/>
      <c r="AV46" s="182"/>
      <c r="AW46" s="182"/>
      <c r="AX46" s="182"/>
      <c r="AY46" s="232"/>
      <c r="BI46" s="236"/>
      <c r="BJ46" s="236"/>
      <c r="BK46" s="236"/>
      <c r="BL46" s="236"/>
      <c r="BM46" s="236"/>
      <c r="BN46" s="236"/>
      <c r="BO46" s="236"/>
      <c r="BP46" s="236"/>
      <c r="BQ46" s="236"/>
      <c r="BR46" s="236"/>
      <c r="BS46" s="236"/>
      <c r="BT46" s="236"/>
      <c r="BU46" s="236"/>
      <c r="BV46" s="236"/>
      <c r="BW46" s="236"/>
      <c r="BX46" s="236"/>
      <c r="BY46" s="236"/>
      <c r="BZ46" s="236"/>
      <c r="CA46" s="236"/>
      <c r="CB46" s="236"/>
      <c r="CC46" s="236"/>
      <c r="CD46" s="236"/>
      <c r="CE46" s="236"/>
      <c r="CF46" s="236"/>
      <c r="CG46" s="236"/>
      <c r="CH46" s="236"/>
      <c r="CI46" s="236"/>
      <c r="CJ46" s="236"/>
      <c r="CK46" s="236"/>
      <c r="CL46" s="236"/>
      <c r="CM46" s="236"/>
      <c r="CN46" s="236"/>
      <c r="CO46" s="236"/>
      <c r="CP46" s="236"/>
      <c r="CQ46" s="236"/>
      <c r="CR46" s="236"/>
      <c r="CS46" s="236"/>
      <c r="CT46" s="236"/>
      <c r="CU46" s="236"/>
      <c r="CV46" s="236"/>
      <c r="CW46" s="236"/>
      <c r="CX46" s="236"/>
      <c r="CY46" s="236"/>
      <c r="CZ46" s="236"/>
      <c r="DA46" s="236"/>
      <c r="DB46" s="236"/>
      <c r="DC46" s="236"/>
      <c r="DD46" s="236"/>
      <c r="DE46" s="236"/>
      <c r="DF46" s="236"/>
      <c r="DG46" s="236"/>
      <c r="DH46" s="236"/>
      <c r="DI46" s="236"/>
      <c r="DJ46" s="236"/>
      <c r="DK46" s="236"/>
      <c r="DL46" s="236"/>
      <c r="DM46" s="236"/>
      <c r="DN46" s="236"/>
      <c r="DO46" s="236"/>
      <c r="DP46" s="236"/>
      <c r="DQ46" s="236"/>
      <c r="DR46" s="236"/>
      <c r="DS46" s="236"/>
      <c r="DT46" s="236"/>
      <c r="DU46" s="236"/>
      <c r="DV46" s="236"/>
      <c r="DW46" s="236"/>
      <c r="DX46" s="236"/>
      <c r="DY46" s="236"/>
      <c r="DZ46" s="236"/>
      <c r="EA46" s="236"/>
      <c r="EB46" s="236"/>
      <c r="EC46" s="236"/>
      <c r="ED46" s="236"/>
      <c r="EE46" s="236"/>
      <c r="EF46" s="236"/>
      <c r="EG46" s="236"/>
      <c r="EH46" s="236"/>
      <c r="EI46" s="236"/>
      <c r="EJ46" s="236"/>
      <c r="EK46" s="236"/>
      <c r="EL46" s="236"/>
    </row>
    <row r="47" spans="1:142" ht="7.5" customHeight="1">
      <c r="A47" s="231"/>
      <c r="B47" s="182"/>
      <c r="C47" s="182"/>
      <c r="D47" s="182"/>
      <c r="E47" s="182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954"/>
      <c r="V47" s="955"/>
      <c r="W47" s="955"/>
      <c r="X47" s="955"/>
      <c r="Y47" s="955"/>
      <c r="Z47" s="955"/>
      <c r="AA47" s="955"/>
      <c r="AB47" s="955"/>
      <c r="AC47" s="955"/>
      <c r="AD47" s="955"/>
      <c r="AE47" s="955"/>
      <c r="AF47" s="956"/>
      <c r="AG47" s="182"/>
      <c r="AH47" s="182"/>
      <c r="AI47" s="182"/>
      <c r="AJ47" s="18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2"/>
      <c r="AU47" s="182"/>
      <c r="AV47" s="182"/>
      <c r="AW47" s="182"/>
      <c r="AX47" s="182"/>
      <c r="AY47" s="232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236"/>
      <c r="BV47" s="236"/>
      <c r="BW47" s="236"/>
      <c r="BX47" s="236"/>
      <c r="BY47" s="236"/>
      <c r="BZ47" s="236"/>
      <c r="CA47" s="236"/>
      <c r="CB47" s="236"/>
      <c r="CC47" s="236"/>
      <c r="CD47" s="236"/>
      <c r="CE47" s="236"/>
      <c r="CF47" s="236"/>
      <c r="CG47" s="236"/>
      <c r="CH47" s="236"/>
      <c r="CI47" s="236"/>
      <c r="CJ47" s="236"/>
      <c r="CK47" s="236"/>
      <c r="CL47" s="236"/>
      <c r="CM47" s="236"/>
      <c r="CN47" s="236"/>
      <c r="CO47" s="236"/>
      <c r="CP47" s="236"/>
      <c r="CQ47" s="236"/>
      <c r="CR47" s="236"/>
      <c r="CS47" s="236"/>
      <c r="CT47" s="236"/>
      <c r="CU47" s="236"/>
      <c r="CV47" s="236"/>
      <c r="CW47" s="236"/>
      <c r="CX47" s="236"/>
      <c r="CY47" s="236"/>
      <c r="CZ47" s="236"/>
      <c r="DA47" s="236"/>
      <c r="DB47" s="236"/>
      <c r="DC47" s="236"/>
      <c r="DD47" s="236"/>
      <c r="DE47" s="236"/>
      <c r="DF47" s="236"/>
      <c r="DG47" s="236"/>
      <c r="DH47" s="236"/>
      <c r="DI47" s="236"/>
      <c r="DJ47" s="236"/>
      <c r="DK47" s="236"/>
      <c r="DL47" s="236"/>
      <c r="DM47" s="236"/>
      <c r="DN47" s="236"/>
      <c r="DO47" s="236"/>
      <c r="DP47" s="236"/>
      <c r="DQ47" s="236"/>
      <c r="DR47" s="236"/>
      <c r="DS47" s="236"/>
      <c r="DT47" s="236"/>
      <c r="DU47" s="236"/>
      <c r="DV47" s="236"/>
      <c r="DW47" s="236"/>
      <c r="DX47" s="236"/>
      <c r="DY47" s="236"/>
      <c r="DZ47" s="236"/>
      <c r="EA47" s="236"/>
      <c r="EB47" s="236"/>
      <c r="EC47" s="236"/>
      <c r="ED47" s="236"/>
      <c r="EE47" s="236"/>
      <c r="EF47" s="236"/>
      <c r="EG47" s="236"/>
      <c r="EH47" s="236"/>
      <c r="EI47" s="236"/>
      <c r="EJ47" s="236"/>
      <c r="EK47" s="236"/>
      <c r="EL47" s="236"/>
    </row>
    <row r="48" spans="1:142" ht="7.5" customHeight="1">
      <c r="A48" s="231"/>
      <c r="B48" s="182"/>
      <c r="C48" s="182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957"/>
      <c r="V48" s="958"/>
      <c r="W48" s="958"/>
      <c r="X48" s="958"/>
      <c r="Y48" s="958"/>
      <c r="Z48" s="958"/>
      <c r="AA48" s="958"/>
      <c r="AB48" s="958"/>
      <c r="AC48" s="958"/>
      <c r="AD48" s="958"/>
      <c r="AE48" s="958"/>
      <c r="AF48" s="959"/>
      <c r="AG48" s="182"/>
      <c r="AH48" s="182"/>
      <c r="AI48" s="182"/>
      <c r="AJ48" s="18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2"/>
      <c r="AU48" s="182"/>
      <c r="AV48" s="182"/>
      <c r="AW48" s="182"/>
      <c r="AX48" s="182"/>
      <c r="AY48" s="232"/>
      <c r="BI48" s="236"/>
      <c r="BJ48" s="236"/>
      <c r="BK48" s="236"/>
      <c r="BL48" s="236"/>
      <c r="BM48" s="236"/>
      <c r="BN48" s="236"/>
      <c r="BO48" s="236"/>
      <c r="BP48" s="236"/>
      <c r="BQ48" s="236"/>
      <c r="BR48" s="236"/>
      <c r="BS48" s="236"/>
      <c r="BT48" s="236"/>
      <c r="BU48" s="236"/>
      <c r="BV48" s="236"/>
      <c r="BW48" s="236"/>
      <c r="BX48" s="236"/>
      <c r="BY48" s="236"/>
      <c r="BZ48" s="236"/>
      <c r="CA48" s="236"/>
      <c r="CB48" s="236"/>
      <c r="CC48" s="236"/>
      <c r="CD48" s="236"/>
      <c r="CE48" s="236"/>
      <c r="CF48" s="236"/>
      <c r="CG48" s="236"/>
      <c r="CH48" s="236"/>
      <c r="CI48" s="236"/>
      <c r="CJ48" s="236"/>
      <c r="CK48" s="236"/>
      <c r="CL48" s="236"/>
      <c r="CM48" s="236"/>
      <c r="CN48" s="236"/>
      <c r="CO48" s="236"/>
      <c r="CP48" s="236"/>
      <c r="CQ48" s="236"/>
      <c r="CR48" s="236"/>
      <c r="CS48" s="236"/>
      <c r="CT48" s="236"/>
      <c r="CU48" s="236"/>
      <c r="CV48" s="236"/>
      <c r="CW48" s="236"/>
      <c r="CX48" s="236"/>
      <c r="CY48" s="236"/>
      <c r="CZ48" s="236"/>
      <c r="DA48" s="236"/>
      <c r="DB48" s="236"/>
      <c r="DC48" s="236"/>
      <c r="DD48" s="236"/>
      <c r="DE48" s="236"/>
      <c r="DF48" s="236"/>
      <c r="DG48" s="236"/>
      <c r="DH48" s="236"/>
      <c r="DI48" s="236"/>
      <c r="DJ48" s="236"/>
      <c r="DK48" s="236"/>
      <c r="DL48" s="236"/>
      <c r="DM48" s="236"/>
      <c r="DN48" s="236"/>
      <c r="DO48" s="236"/>
      <c r="DP48" s="236"/>
      <c r="DQ48" s="236"/>
      <c r="DR48" s="236"/>
      <c r="DS48" s="236"/>
      <c r="DT48" s="236"/>
      <c r="DU48" s="236"/>
      <c r="DV48" s="236"/>
      <c r="DW48" s="236"/>
      <c r="DX48" s="236"/>
      <c r="DY48" s="236"/>
      <c r="DZ48" s="236"/>
      <c r="EA48" s="236"/>
      <c r="EB48" s="236"/>
      <c r="EC48" s="236"/>
      <c r="ED48" s="236"/>
      <c r="EE48" s="236"/>
      <c r="EF48" s="236"/>
      <c r="EG48" s="236"/>
      <c r="EH48" s="236"/>
      <c r="EI48" s="236"/>
      <c r="EJ48" s="236"/>
      <c r="EK48" s="236"/>
      <c r="EL48" s="236"/>
    </row>
    <row r="49" spans="1:142" ht="7.5" customHeight="1">
      <c r="A49" s="231"/>
      <c r="B49" s="182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232"/>
      <c r="BI49" s="236"/>
      <c r="BJ49" s="236"/>
      <c r="BK49" s="236"/>
      <c r="BL49" s="236"/>
      <c r="BM49" s="236"/>
      <c r="BN49" s="236"/>
      <c r="BO49" s="236"/>
      <c r="BP49" s="236"/>
      <c r="BQ49" s="236"/>
      <c r="BR49" s="236"/>
      <c r="BS49" s="236"/>
      <c r="BT49" s="236"/>
      <c r="BU49" s="236"/>
      <c r="BV49" s="236"/>
      <c r="BW49" s="236"/>
      <c r="BX49" s="236"/>
      <c r="BY49" s="236"/>
      <c r="BZ49" s="236"/>
      <c r="CA49" s="236"/>
      <c r="CB49" s="236"/>
      <c r="CC49" s="236"/>
      <c r="CD49" s="236"/>
      <c r="CE49" s="236"/>
      <c r="CF49" s="236"/>
      <c r="CG49" s="236"/>
      <c r="CH49" s="236"/>
      <c r="CI49" s="236"/>
      <c r="CJ49" s="236"/>
      <c r="CK49" s="236"/>
      <c r="CL49" s="236"/>
      <c r="CM49" s="236"/>
      <c r="CN49" s="236"/>
      <c r="CO49" s="236"/>
      <c r="CP49" s="236"/>
      <c r="CQ49" s="236"/>
      <c r="CR49" s="236"/>
      <c r="CS49" s="236"/>
      <c r="CT49" s="236"/>
      <c r="CU49" s="236"/>
      <c r="CV49" s="236"/>
      <c r="CW49" s="236"/>
      <c r="CX49" s="236"/>
      <c r="CY49" s="236"/>
      <c r="CZ49" s="236"/>
      <c r="DA49" s="236"/>
      <c r="DB49" s="236"/>
      <c r="DC49" s="236"/>
      <c r="DD49" s="236"/>
      <c r="DE49" s="236"/>
      <c r="DF49" s="236"/>
      <c r="DG49" s="236"/>
      <c r="DH49" s="236"/>
      <c r="DI49" s="236"/>
      <c r="DJ49" s="236"/>
      <c r="DK49" s="236"/>
      <c r="DL49" s="236"/>
      <c r="DM49" s="236"/>
      <c r="DN49" s="236"/>
      <c r="DO49" s="236"/>
      <c r="DP49" s="236"/>
      <c r="DQ49" s="236"/>
      <c r="DR49" s="236"/>
      <c r="DS49" s="236"/>
      <c r="DT49" s="236"/>
      <c r="DU49" s="236"/>
      <c r="DV49" s="236"/>
      <c r="DW49" s="236"/>
      <c r="DX49" s="236"/>
      <c r="DY49" s="236"/>
      <c r="DZ49" s="236"/>
      <c r="EA49" s="236"/>
      <c r="EB49" s="236"/>
      <c r="EC49" s="236"/>
      <c r="ED49" s="236"/>
      <c r="EE49" s="236"/>
      <c r="EF49" s="236"/>
      <c r="EG49" s="236"/>
      <c r="EH49" s="236"/>
      <c r="EI49" s="236"/>
      <c r="EJ49" s="236"/>
      <c r="EK49" s="236"/>
      <c r="EL49" s="236"/>
    </row>
    <row r="50" spans="1:142" ht="7.5" customHeight="1">
      <c r="A50" s="231"/>
      <c r="B50" s="182"/>
      <c r="C50" s="182"/>
      <c r="D50" s="182"/>
      <c r="E50" s="182"/>
      <c r="F50" s="182"/>
      <c r="G50" s="182"/>
      <c r="H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232"/>
      <c r="BI50" s="236"/>
      <c r="BJ50" s="236"/>
      <c r="BK50" s="236"/>
      <c r="BL50" s="236"/>
      <c r="BM50" s="236"/>
      <c r="BN50" s="236"/>
      <c r="BO50" s="236"/>
      <c r="BP50" s="236"/>
      <c r="BQ50" s="236"/>
      <c r="BR50" s="236"/>
      <c r="BS50" s="236"/>
      <c r="BT50" s="236"/>
      <c r="BU50" s="236"/>
      <c r="BV50" s="236"/>
      <c r="BW50" s="236"/>
      <c r="BX50" s="236"/>
      <c r="BY50" s="236"/>
      <c r="BZ50" s="236"/>
      <c r="CA50" s="236"/>
      <c r="CB50" s="236"/>
      <c r="CC50" s="236"/>
      <c r="CD50" s="236"/>
      <c r="CE50" s="236"/>
      <c r="CF50" s="236"/>
      <c r="CG50" s="236"/>
      <c r="CH50" s="236"/>
      <c r="CI50" s="236"/>
      <c r="CJ50" s="236"/>
      <c r="CK50" s="236"/>
      <c r="CL50" s="236"/>
      <c r="CM50" s="236"/>
      <c r="CN50" s="236"/>
      <c r="CO50" s="236"/>
      <c r="CP50" s="236"/>
      <c r="CQ50" s="236"/>
      <c r="CR50" s="236"/>
      <c r="CS50" s="236"/>
      <c r="CT50" s="236"/>
      <c r="CU50" s="236"/>
      <c r="CV50" s="236"/>
      <c r="CW50" s="236"/>
      <c r="CX50" s="236"/>
      <c r="CY50" s="236"/>
      <c r="CZ50" s="236"/>
      <c r="DA50" s="236"/>
      <c r="DB50" s="236"/>
      <c r="DC50" s="236"/>
      <c r="DD50" s="236"/>
      <c r="DE50" s="236"/>
      <c r="DF50" s="236"/>
      <c r="DG50" s="236"/>
      <c r="DH50" s="236"/>
      <c r="DI50" s="236"/>
      <c r="DJ50" s="236"/>
      <c r="DK50" s="236"/>
      <c r="DL50" s="236"/>
      <c r="DM50" s="236"/>
      <c r="DN50" s="236"/>
      <c r="DO50" s="236"/>
      <c r="DP50" s="236"/>
      <c r="DQ50" s="236"/>
      <c r="DR50" s="236"/>
      <c r="DS50" s="236"/>
      <c r="DT50" s="236"/>
      <c r="DU50" s="236"/>
      <c r="DV50" s="236"/>
      <c r="DW50" s="236"/>
      <c r="DX50" s="236"/>
      <c r="DY50" s="236"/>
      <c r="DZ50" s="236"/>
      <c r="EA50" s="236"/>
      <c r="EB50" s="236"/>
      <c r="EC50" s="236"/>
      <c r="ED50" s="236"/>
      <c r="EE50" s="236"/>
      <c r="EF50" s="236"/>
      <c r="EG50" s="236"/>
      <c r="EH50" s="236"/>
      <c r="EI50" s="236"/>
      <c r="EJ50" s="236"/>
      <c r="EK50" s="236"/>
      <c r="EL50" s="236"/>
    </row>
    <row r="51" spans="1:142" ht="7.5" customHeight="1">
      <c r="A51" s="231"/>
      <c r="B51" s="182"/>
      <c r="C51" s="182"/>
      <c r="D51" s="182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2"/>
      <c r="AU51" s="182"/>
      <c r="AV51" s="182"/>
      <c r="AW51" s="182"/>
      <c r="AX51" s="182"/>
      <c r="AY51" s="232"/>
      <c r="BI51" s="236"/>
      <c r="BJ51" s="236"/>
      <c r="BK51" s="236"/>
      <c r="BL51" s="236"/>
      <c r="BM51" s="236"/>
      <c r="BN51" s="236"/>
      <c r="BO51" s="236"/>
      <c r="BP51" s="236"/>
      <c r="BQ51" s="236"/>
      <c r="BR51" s="236"/>
      <c r="BS51" s="236"/>
      <c r="BT51" s="236"/>
      <c r="BU51" s="236"/>
      <c r="BV51" s="236"/>
      <c r="BW51" s="236"/>
      <c r="BX51" s="236"/>
      <c r="BY51" s="236"/>
      <c r="BZ51" s="236"/>
      <c r="CA51" s="236"/>
      <c r="CB51" s="236"/>
      <c r="CC51" s="236"/>
      <c r="CD51" s="236"/>
      <c r="CE51" s="236"/>
      <c r="CF51" s="236"/>
      <c r="CG51" s="236"/>
      <c r="CH51" s="236"/>
      <c r="CI51" s="236"/>
      <c r="CJ51" s="236"/>
      <c r="CK51" s="236"/>
      <c r="CL51" s="236"/>
      <c r="CM51" s="236"/>
      <c r="CN51" s="236"/>
      <c r="CO51" s="236"/>
      <c r="CP51" s="236"/>
      <c r="CQ51" s="236"/>
      <c r="CR51" s="236"/>
      <c r="CS51" s="236"/>
      <c r="CT51" s="236"/>
      <c r="CU51" s="236"/>
      <c r="CV51" s="236"/>
      <c r="CW51" s="236"/>
      <c r="CX51" s="236"/>
      <c r="CY51" s="236"/>
      <c r="CZ51" s="236"/>
      <c r="DA51" s="236"/>
      <c r="DB51" s="236"/>
      <c r="DC51" s="236"/>
      <c r="DD51" s="236"/>
      <c r="DE51" s="236"/>
      <c r="DF51" s="236"/>
      <c r="DG51" s="236"/>
      <c r="DH51" s="236"/>
      <c r="DI51" s="236"/>
      <c r="DJ51" s="236"/>
      <c r="DK51" s="236"/>
      <c r="DL51" s="236"/>
      <c r="DM51" s="236"/>
      <c r="DN51" s="236"/>
      <c r="DO51" s="236"/>
      <c r="DP51" s="236"/>
      <c r="DQ51" s="236"/>
      <c r="DR51" s="236"/>
      <c r="DS51" s="236"/>
      <c r="DT51" s="236"/>
      <c r="DU51" s="236"/>
      <c r="DV51" s="236"/>
      <c r="DW51" s="236"/>
      <c r="DX51" s="236"/>
      <c r="DY51" s="236"/>
      <c r="DZ51" s="236"/>
      <c r="EA51" s="236"/>
      <c r="EB51" s="236"/>
      <c r="EC51" s="236"/>
      <c r="ED51" s="236"/>
      <c r="EE51" s="236"/>
      <c r="EF51" s="236"/>
      <c r="EG51" s="236"/>
      <c r="EH51" s="236"/>
      <c r="EI51" s="236"/>
      <c r="EJ51" s="236"/>
      <c r="EK51" s="236"/>
      <c r="EL51" s="236"/>
    </row>
    <row r="52" spans="1:142" ht="7.5" customHeight="1">
      <c r="A52" s="231"/>
      <c r="B52" s="182"/>
      <c r="C52" s="182"/>
      <c r="D52" s="182"/>
      <c r="E52" s="182"/>
      <c r="F52" s="182"/>
      <c r="G52" s="182"/>
      <c r="H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232"/>
      <c r="BI52" s="236"/>
      <c r="BJ52" s="236"/>
      <c r="BK52" s="236"/>
      <c r="BL52" s="236"/>
      <c r="BM52" s="236"/>
      <c r="BN52" s="236"/>
      <c r="BO52" s="236"/>
      <c r="BP52" s="236"/>
      <c r="BQ52" s="236"/>
      <c r="BR52" s="236"/>
      <c r="BS52" s="236"/>
      <c r="BT52" s="236"/>
      <c r="BU52" s="236"/>
      <c r="BV52" s="236"/>
      <c r="BW52" s="236"/>
      <c r="BX52" s="236"/>
      <c r="BY52" s="236"/>
      <c r="BZ52" s="236"/>
      <c r="CA52" s="236"/>
      <c r="CB52" s="236"/>
      <c r="CC52" s="236"/>
      <c r="CD52" s="236"/>
      <c r="CE52" s="236"/>
      <c r="CF52" s="236"/>
      <c r="CG52" s="236"/>
      <c r="CH52" s="236"/>
      <c r="CI52" s="236"/>
      <c r="CJ52" s="236"/>
      <c r="CK52" s="236"/>
      <c r="CL52" s="236"/>
      <c r="CM52" s="236"/>
      <c r="CN52" s="236"/>
      <c r="CO52" s="236"/>
      <c r="CP52" s="236"/>
      <c r="CQ52" s="236"/>
      <c r="CR52" s="236"/>
      <c r="CS52" s="236"/>
      <c r="CT52" s="236"/>
      <c r="CU52" s="236"/>
      <c r="CV52" s="236"/>
      <c r="CW52" s="236"/>
      <c r="CX52" s="236"/>
      <c r="CY52" s="236"/>
      <c r="CZ52" s="236"/>
      <c r="DA52" s="236"/>
      <c r="DB52" s="236"/>
      <c r="DC52" s="236"/>
      <c r="DD52" s="236"/>
      <c r="DE52" s="236"/>
      <c r="DF52" s="236"/>
      <c r="DG52" s="236"/>
      <c r="DH52" s="236"/>
      <c r="DI52" s="236"/>
      <c r="DJ52" s="236"/>
      <c r="DK52" s="236"/>
      <c r="DL52" s="236"/>
      <c r="DM52" s="236"/>
      <c r="DN52" s="236"/>
      <c r="DO52" s="236"/>
      <c r="DP52" s="236"/>
      <c r="DQ52" s="236"/>
      <c r="DR52" s="236"/>
      <c r="DS52" s="236"/>
      <c r="DT52" s="236"/>
      <c r="DU52" s="236"/>
      <c r="DV52" s="236"/>
      <c r="DW52" s="236"/>
      <c r="DX52" s="236"/>
      <c r="DY52" s="236"/>
      <c r="DZ52" s="236"/>
      <c r="EA52" s="236"/>
      <c r="EB52" s="236"/>
      <c r="EC52" s="236"/>
      <c r="ED52" s="236"/>
      <c r="EE52" s="236"/>
      <c r="EF52" s="236"/>
      <c r="EG52" s="236"/>
      <c r="EH52" s="236"/>
      <c r="EI52" s="236"/>
      <c r="EJ52" s="236"/>
      <c r="EK52" s="236"/>
      <c r="EL52" s="236"/>
    </row>
    <row r="53" spans="1:142" ht="7.5" customHeight="1">
      <c r="A53" s="231"/>
      <c r="B53" s="182"/>
      <c r="C53" s="182"/>
      <c r="D53" s="182"/>
      <c r="E53" s="182"/>
      <c r="F53" s="182"/>
      <c r="G53" s="182"/>
      <c r="H53" s="182"/>
      <c r="I53" s="182"/>
      <c r="J53" s="182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2"/>
      <c r="AU53" s="182"/>
      <c r="AV53" s="182"/>
      <c r="AW53" s="182"/>
      <c r="AX53" s="182"/>
      <c r="AY53" s="232"/>
      <c r="BI53" s="236"/>
      <c r="BJ53" s="236"/>
      <c r="BK53" s="236"/>
      <c r="BL53" s="236"/>
      <c r="BM53" s="236"/>
      <c r="BN53" s="236"/>
      <c r="BO53" s="236"/>
      <c r="BP53" s="236"/>
      <c r="BQ53" s="236"/>
      <c r="BR53" s="236"/>
      <c r="BS53" s="236"/>
      <c r="BT53" s="236"/>
      <c r="BU53" s="236"/>
      <c r="BV53" s="236"/>
      <c r="BW53" s="236"/>
      <c r="BX53" s="236"/>
      <c r="BY53" s="236"/>
      <c r="BZ53" s="236"/>
      <c r="CA53" s="236"/>
      <c r="CB53" s="236"/>
      <c r="CC53" s="236"/>
      <c r="CD53" s="236"/>
      <c r="CE53" s="236"/>
      <c r="CF53" s="236"/>
      <c r="CG53" s="236"/>
      <c r="CH53" s="236"/>
      <c r="CI53" s="236"/>
      <c r="CJ53" s="236"/>
      <c r="CK53" s="236"/>
      <c r="CL53" s="236"/>
      <c r="CM53" s="236"/>
      <c r="CN53" s="236"/>
      <c r="CO53" s="236"/>
      <c r="CP53" s="236"/>
      <c r="CQ53" s="236"/>
      <c r="CR53" s="236"/>
      <c r="CS53" s="236"/>
      <c r="CT53" s="236"/>
      <c r="CU53" s="236"/>
      <c r="CV53" s="236"/>
      <c r="CW53" s="236"/>
      <c r="CX53" s="236"/>
      <c r="CY53" s="236"/>
      <c r="CZ53" s="236"/>
      <c r="DA53" s="236"/>
      <c r="DB53" s="236"/>
      <c r="DC53" s="236"/>
      <c r="DD53" s="236"/>
      <c r="DE53" s="236"/>
      <c r="DF53" s="236"/>
      <c r="DG53" s="236"/>
      <c r="DH53" s="236"/>
      <c r="DI53" s="236"/>
      <c r="DJ53" s="236"/>
      <c r="DK53" s="236"/>
      <c r="DL53" s="236"/>
      <c r="DM53" s="236"/>
      <c r="DN53" s="236"/>
      <c r="DO53" s="236"/>
      <c r="DP53" s="236"/>
      <c r="DQ53" s="236"/>
      <c r="DR53" s="236"/>
      <c r="DS53" s="236"/>
      <c r="DT53" s="236"/>
      <c r="DU53" s="236"/>
      <c r="DV53" s="236"/>
      <c r="DW53" s="236"/>
      <c r="DX53" s="236"/>
      <c r="DY53" s="236"/>
      <c r="DZ53" s="236"/>
      <c r="EA53" s="236"/>
      <c r="EB53" s="236"/>
      <c r="EC53" s="236"/>
      <c r="ED53" s="236"/>
      <c r="EE53" s="236"/>
      <c r="EF53" s="236"/>
      <c r="EG53" s="236"/>
      <c r="EH53" s="236"/>
      <c r="EI53" s="236"/>
      <c r="EJ53" s="236"/>
      <c r="EK53" s="236"/>
      <c r="EL53" s="236"/>
    </row>
    <row r="54" spans="1:142" ht="7.5" customHeight="1">
      <c r="A54" s="231"/>
      <c r="B54" s="182"/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2"/>
      <c r="AU54" s="182"/>
      <c r="AV54" s="182"/>
      <c r="AW54" s="182"/>
      <c r="AX54" s="182"/>
      <c r="AY54" s="232"/>
      <c r="BI54" s="236"/>
      <c r="BJ54" s="236"/>
      <c r="BK54" s="236"/>
      <c r="BL54" s="236"/>
      <c r="BM54" s="236"/>
      <c r="BN54" s="236"/>
      <c r="BO54" s="236"/>
      <c r="BP54" s="236"/>
      <c r="BQ54" s="236"/>
      <c r="BR54" s="236"/>
      <c r="BS54" s="236"/>
      <c r="BT54" s="236"/>
      <c r="BU54" s="236"/>
      <c r="BV54" s="236"/>
      <c r="BW54" s="236"/>
      <c r="BX54" s="236"/>
      <c r="BY54" s="236"/>
      <c r="BZ54" s="236"/>
      <c r="CA54" s="236"/>
      <c r="CB54" s="236"/>
      <c r="CC54" s="236"/>
      <c r="CD54" s="236"/>
      <c r="CE54" s="236"/>
      <c r="CF54" s="236"/>
      <c r="CG54" s="236"/>
      <c r="CH54" s="236"/>
      <c r="CI54" s="236"/>
      <c r="CJ54" s="236"/>
      <c r="CK54" s="236"/>
      <c r="CL54" s="236"/>
      <c r="CM54" s="236"/>
      <c r="CN54" s="236"/>
      <c r="CO54" s="236"/>
      <c r="CP54" s="236"/>
      <c r="CQ54" s="236"/>
      <c r="CR54" s="236"/>
      <c r="CS54" s="236"/>
      <c r="CT54" s="236"/>
      <c r="CU54" s="236"/>
      <c r="CV54" s="236"/>
      <c r="CW54" s="236"/>
      <c r="CX54" s="236"/>
      <c r="CY54" s="236"/>
      <c r="CZ54" s="236"/>
      <c r="DA54" s="236"/>
      <c r="DB54" s="236"/>
      <c r="DC54" s="236"/>
      <c r="DD54" s="236"/>
      <c r="DE54" s="236"/>
      <c r="DF54" s="236"/>
      <c r="DG54" s="236"/>
      <c r="DH54" s="236"/>
      <c r="DI54" s="236"/>
      <c r="DJ54" s="236"/>
      <c r="DK54" s="236"/>
      <c r="DL54" s="236"/>
      <c r="DM54" s="236"/>
      <c r="DN54" s="236"/>
      <c r="DO54" s="236"/>
      <c r="DP54" s="236"/>
      <c r="DQ54" s="236"/>
      <c r="DR54" s="236"/>
      <c r="DS54" s="236"/>
      <c r="DT54" s="236"/>
      <c r="DU54" s="236"/>
      <c r="DV54" s="236"/>
      <c r="DW54" s="236"/>
      <c r="DX54" s="236"/>
      <c r="DY54" s="236"/>
      <c r="DZ54" s="236"/>
      <c r="EA54" s="236"/>
      <c r="EB54" s="236"/>
      <c r="EC54" s="236"/>
      <c r="ED54" s="236"/>
      <c r="EE54" s="236"/>
      <c r="EF54" s="236"/>
      <c r="EG54" s="236"/>
      <c r="EH54" s="236"/>
      <c r="EI54" s="236"/>
      <c r="EJ54" s="236"/>
      <c r="EK54" s="236"/>
      <c r="EL54" s="236"/>
    </row>
    <row r="55" spans="1:142" ht="7.5" customHeight="1">
      <c r="A55" s="231"/>
      <c r="B55" s="182"/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2"/>
      <c r="AU55" s="182"/>
      <c r="AV55" s="182"/>
      <c r="AW55" s="182"/>
      <c r="AX55" s="182"/>
      <c r="AY55" s="232"/>
      <c r="BI55" s="236"/>
      <c r="BJ55" s="236"/>
      <c r="BK55" s="236"/>
      <c r="BL55" s="236"/>
      <c r="BM55" s="236"/>
      <c r="BN55" s="236"/>
      <c r="BO55" s="236"/>
      <c r="BP55" s="236"/>
      <c r="BQ55" s="236"/>
      <c r="BR55" s="236"/>
      <c r="BS55" s="236"/>
      <c r="BT55" s="236"/>
      <c r="BU55" s="236"/>
      <c r="BV55" s="236"/>
      <c r="BW55" s="236"/>
      <c r="BX55" s="236"/>
      <c r="BY55" s="236"/>
      <c r="BZ55" s="236"/>
      <c r="CA55" s="236"/>
      <c r="CB55" s="236"/>
      <c r="CC55" s="236"/>
      <c r="CD55" s="236"/>
      <c r="CE55" s="236"/>
      <c r="CF55" s="236"/>
      <c r="CG55" s="236"/>
      <c r="CH55" s="236"/>
      <c r="CI55" s="236"/>
      <c r="CJ55" s="236"/>
      <c r="CK55" s="236"/>
      <c r="CL55" s="236"/>
      <c r="CM55" s="236"/>
      <c r="CN55" s="236"/>
      <c r="CO55" s="236"/>
      <c r="CP55" s="236"/>
      <c r="CQ55" s="236"/>
      <c r="CR55" s="236"/>
      <c r="CS55" s="236"/>
      <c r="CT55" s="236"/>
      <c r="CU55" s="236"/>
      <c r="CV55" s="236"/>
      <c r="CW55" s="236"/>
      <c r="CX55" s="236"/>
      <c r="CY55" s="236"/>
      <c r="CZ55" s="236"/>
      <c r="DA55" s="236"/>
      <c r="DB55" s="236"/>
      <c r="DC55" s="236"/>
      <c r="DD55" s="236"/>
      <c r="DE55" s="236"/>
      <c r="DF55" s="236"/>
      <c r="DG55" s="236"/>
      <c r="DH55" s="236"/>
      <c r="DI55" s="236"/>
      <c r="DJ55" s="236"/>
      <c r="DK55" s="236"/>
      <c r="DL55" s="236"/>
      <c r="DM55" s="236"/>
      <c r="DN55" s="236"/>
      <c r="DO55" s="236"/>
      <c r="DP55" s="236"/>
      <c r="DQ55" s="236"/>
      <c r="DR55" s="236"/>
      <c r="DS55" s="236"/>
      <c r="DT55" s="236"/>
      <c r="DU55" s="236"/>
      <c r="DV55" s="236"/>
      <c r="DW55" s="236"/>
      <c r="DX55" s="236"/>
      <c r="DY55" s="236"/>
      <c r="DZ55" s="236"/>
      <c r="EA55" s="236"/>
      <c r="EB55" s="236"/>
      <c r="EC55" s="236"/>
      <c r="ED55" s="236"/>
      <c r="EE55" s="236"/>
      <c r="EF55" s="236"/>
      <c r="EG55" s="236"/>
      <c r="EH55" s="236"/>
      <c r="EI55" s="236"/>
      <c r="EJ55" s="236"/>
      <c r="EK55" s="236"/>
      <c r="EL55" s="236"/>
    </row>
    <row r="56" spans="1:142" ht="7.5" customHeight="1">
      <c r="A56" s="231"/>
      <c r="B56" s="182"/>
      <c r="C56" s="182"/>
      <c r="D56" s="182"/>
      <c r="E56" s="182"/>
      <c r="F56" s="182"/>
      <c r="G56" s="182"/>
      <c r="H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2"/>
      <c r="AU56" s="182"/>
      <c r="AV56" s="182"/>
      <c r="AW56" s="182"/>
      <c r="AX56" s="182"/>
      <c r="AY56" s="232"/>
      <c r="BI56" s="236"/>
      <c r="BJ56" s="236"/>
      <c r="BK56" s="236"/>
      <c r="BL56" s="236"/>
      <c r="BM56" s="236"/>
      <c r="BN56" s="236"/>
      <c r="BO56" s="236"/>
      <c r="BP56" s="236"/>
      <c r="BQ56" s="236"/>
      <c r="BR56" s="236"/>
      <c r="BS56" s="236"/>
      <c r="BT56" s="236"/>
      <c r="BU56" s="236"/>
      <c r="BV56" s="236"/>
      <c r="BW56" s="236"/>
      <c r="BX56" s="236"/>
      <c r="BY56" s="236"/>
      <c r="BZ56" s="236"/>
      <c r="CA56" s="236"/>
      <c r="CB56" s="236"/>
      <c r="CC56" s="236"/>
      <c r="CD56" s="236"/>
      <c r="CE56" s="236"/>
      <c r="CF56" s="236"/>
      <c r="CG56" s="236"/>
      <c r="CH56" s="236"/>
      <c r="CI56" s="236"/>
      <c r="CJ56" s="236"/>
      <c r="CK56" s="236"/>
      <c r="CL56" s="236"/>
      <c r="CM56" s="236"/>
      <c r="CN56" s="236"/>
      <c r="CO56" s="236"/>
      <c r="CP56" s="236"/>
      <c r="CQ56" s="236"/>
      <c r="CR56" s="236"/>
      <c r="CS56" s="236"/>
      <c r="CT56" s="236"/>
      <c r="CU56" s="236"/>
      <c r="CV56" s="236"/>
      <c r="CW56" s="236"/>
      <c r="CX56" s="236"/>
      <c r="CY56" s="236"/>
      <c r="CZ56" s="236"/>
      <c r="DA56" s="236"/>
      <c r="DB56" s="236"/>
      <c r="DC56" s="236"/>
      <c r="DD56" s="236"/>
      <c r="DE56" s="236"/>
      <c r="DF56" s="236"/>
      <c r="DG56" s="236"/>
      <c r="DH56" s="236"/>
      <c r="DI56" s="236"/>
      <c r="DJ56" s="236"/>
      <c r="DK56" s="236"/>
      <c r="DL56" s="236"/>
      <c r="DM56" s="236"/>
      <c r="DN56" s="236"/>
      <c r="DO56" s="236"/>
      <c r="DP56" s="236"/>
      <c r="DQ56" s="236"/>
      <c r="DR56" s="236"/>
      <c r="DS56" s="236"/>
      <c r="DT56" s="236"/>
      <c r="DU56" s="236"/>
      <c r="DV56" s="236"/>
      <c r="DW56" s="236"/>
      <c r="DX56" s="236"/>
      <c r="DY56" s="236"/>
      <c r="DZ56" s="236"/>
      <c r="EA56" s="236"/>
      <c r="EB56" s="236"/>
      <c r="EC56" s="236"/>
      <c r="ED56" s="236"/>
      <c r="EE56" s="236"/>
      <c r="EF56" s="236"/>
      <c r="EG56" s="236"/>
      <c r="EH56" s="236"/>
      <c r="EI56" s="236"/>
      <c r="EJ56" s="236"/>
      <c r="EK56" s="236"/>
      <c r="EL56" s="236"/>
    </row>
    <row r="57" spans="1:142" ht="7.5" customHeight="1">
      <c r="A57" s="231"/>
      <c r="B57" s="182"/>
      <c r="C57" s="182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2"/>
      <c r="AU57" s="182"/>
      <c r="AV57" s="182"/>
      <c r="AW57" s="182"/>
      <c r="AX57" s="182"/>
      <c r="AY57" s="232"/>
      <c r="BI57" s="236"/>
      <c r="BJ57" s="236"/>
      <c r="BK57" s="236"/>
      <c r="BL57" s="236"/>
      <c r="BM57" s="236"/>
      <c r="BN57" s="236"/>
      <c r="BO57" s="236"/>
      <c r="BP57" s="236"/>
      <c r="BQ57" s="236"/>
      <c r="BR57" s="236"/>
      <c r="BS57" s="236"/>
      <c r="BT57" s="236"/>
      <c r="BU57" s="236"/>
      <c r="BV57" s="236"/>
      <c r="BW57" s="236"/>
      <c r="BX57" s="236"/>
      <c r="BY57" s="236"/>
      <c r="BZ57" s="236"/>
      <c r="CA57" s="236"/>
      <c r="CB57" s="236"/>
      <c r="CC57" s="236"/>
      <c r="CD57" s="236"/>
      <c r="CE57" s="236"/>
      <c r="CF57" s="236"/>
      <c r="CG57" s="236"/>
      <c r="CH57" s="236"/>
      <c r="CI57" s="236"/>
      <c r="CJ57" s="236"/>
      <c r="CK57" s="236"/>
      <c r="CL57" s="236"/>
      <c r="CM57" s="236"/>
      <c r="CN57" s="236"/>
      <c r="CO57" s="236"/>
      <c r="CP57" s="236"/>
      <c r="CQ57" s="236"/>
      <c r="CR57" s="236"/>
      <c r="CS57" s="236"/>
      <c r="CT57" s="236"/>
      <c r="CU57" s="236"/>
      <c r="CV57" s="236"/>
      <c r="CW57" s="236"/>
      <c r="CX57" s="236"/>
      <c r="CY57" s="236"/>
      <c r="CZ57" s="236"/>
      <c r="DA57" s="236"/>
      <c r="DB57" s="236"/>
      <c r="DC57" s="236"/>
      <c r="DD57" s="236"/>
      <c r="DE57" s="236"/>
      <c r="DF57" s="236"/>
      <c r="DG57" s="236"/>
      <c r="DH57" s="236"/>
      <c r="DI57" s="236"/>
      <c r="DJ57" s="236"/>
      <c r="DK57" s="236"/>
      <c r="DL57" s="236"/>
      <c r="DM57" s="236"/>
      <c r="DN57" s="236"/>
      <c r="DO57" s="236"/>
      <c r="DP57" s="236"/>
      <c r="DQ57" s="236"/>
      <c r="DR57" s="236"/>
      <c r="DS57" s="236"/>
      <c r="DT57" s="236"/>
      <c r="DU57" s="236"/>
      <c r="DV57" s="236"/>
      <c r="DW57" s="236"/>
      <c r="DX57" s="236"/>
      <c r="DY57" s="236"/>
      <c r="DZ57" s="236"/>
      <c r="EA57" s="236"/>
      <c r="EB57" s="236"/>
      <c r="EC57" s="236"/>
      <c r="ED57" s="236"/>
      <c r="EE57" s="236"/>
      <c r="EF57" s="236"/>
      <c r="EG57" s="236"/>
      <c r="EH57" s="236"/>
      <c r="EI57" s="236"/>
      <c r="EJ57" s="236"/>
      <c r="EK57" s="236"/>
      <c r="EL57" s="236"/>
    </row>
    <row r="58" spans="1:142" ht="7.5" customHeight="1">
      <c r="A58" s="231"/>
      <c r="B58" s="182"/>
      <c r="C58" s="182"/>
      <c r="D58" s="182"/>
      <c r="E58" s="182"/>
      <c r="F58" s="182"/>
      <c r="G58" s="182"/>
      <c r="H58" s="182"/>
      <c r="I58" s="182"/>
      <c r="J58" s="182"/>
      <c r="K58" s="182"/>
      <c r="L58" s="182"/>
      <c r="M58" s="182"/>
      <c r="N58" s="182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2"/>
      <c r="AU58" s="182"/>
      <c r="AV58" s="182"/>
      <c r="AW58" s="182"/>
      <c r="AX58" s="182"/>
      <c r="AY58" s="232"/>
      <c r="BI58" s="236"/>
      <c r="BJ58" s="236"/>
      <c r="BK58" s="236"/>
      <c r="BL58" s="236"/>
      <c r="BM58" s="236"/>
      <c r="BN58" s="236"/>
      <c r="BO58" s="236"/>
      <c r="BP58" s="236"/>
      <c r="BQ58" s="236"/>
      <c r="BR58" s="236"/>
      <c r="BS58" s="236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6"/>
      <c r="CJ58" s="236"/>
      <c r="CK58" s="236"/>
      <c r="CL58" s="236"/>
      <c r="CM58" s="236"/>
      <c r="CN58" s="236"/>
      <c r="CO58" s="236"/>
      <c r="CP58" s="236"/>
      <c r="CQ58" s="236"/>
      <c r="CR58" s="236"/>
      <c r="CS58" s="236"/>
      <c r="CT58" s="236"/>
      <c r="CU58" s="236"/>
      <c r="CV58" s="236"/>
      <c r="CW58" s="236"/>
      <c r="CX58" s="236"/>
      <c r="CY58" s="236"/>
      <c r="CZ58" s="236"/>
      <c r="DA58" s="236"/>
      <c r="DB58" s="236"/>
      <c r="DC58" s="236"/>
      <c r="DD58" s="236"/>
      <c r="DE58" s="236"/>
      <c r="DF58" s="236"/>
      <c r="DG58" s="236"/>
      <c r="DH58" s="236"/>
      <c r="DI58" s="236"/>
      <c r="DJ58" s="236"/>
      <c r="DK58" s="236"/>
      <c r="DL58" s="236"/>
      <c r="DM58" s="236"/>
      <c r="DN58" s="236"/>
      <c r="DO58" s="236"/>
      <c r="DP58" s="236"/>
      <c r="DQ58" s="236"/>
      <c r="DR58" s="236"/>
      <c r="DS58" s="236"/>
      <c r="DT58" s="236"/>
      <c r="DU58" s="236"/>
      <c r="DV58" s="236"/>
      <c r="DW58" s="236"/>
      <c r="DX58" s="236"/>
      <c r="DY58" s="236"/>
      <c r="DZ58" s="236"/>
      <c r="EA58" s="236"/>
      <c r="EB58" s="236"/>
      <c r="EC58" s="236"/>
      <c r="ED58" s="236"/>
      <c r="EE58" s="236"/>
      <c r="EF58" s="236"/>
      <c r="EG58" s="236"/>
      <c r="EH58" s="236"/>
      <c r="EI58" s="236"/>
      <c r="EJ58" s="236"/>
      <c r="EK58" s="236"/>
      <c r="EL58" s="236"/>
    </row>
    <row r="59" spans="1:142" ht="7.5" customHeight="1">
      <c r="A59" s="231"/>
      <c r="B59" s="182"/>
      <c r="C59" s="182"/>
      <c r="D59" s="182"/>
      <c r="E59" s="182"/>
      <c r="F59" s="182"/>
      <c r="G59" s="182"/>
      <c r="H59" s="182"/>
      <c r="I59" s="182"/>
      <c r="J59" s="182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2"/>
      <c r="AU59" s="182"/>
      <c r="AV59" s="182"/>
      <c r="AW59" s="182"/>
      <c r="AX59" s="182"/>
      <c r="AY59" s="232"/>
      <c r="BI59" s="236"/>
      <c r="BJ59" s="236"/>
      <c r="BK59" s="236"/>
      <c r="BL59" s="236"/>
      <c r="BM59" s="236"/>
      <c r="BN59" s="236"/>
      <c r="BO59" s="236"/>
      <c r="BP59" s="236"/>
      <c r="BQ59" s="236"/>
      <c r="BR59" s="236"/>
      <c r="BS59" s="236"/>
      <c r="BT59" s="236"/>
      <c r="BU59" s="236"/>
      <c r="BV59" s="236"/>
      <c r="BW59" s="236"/>
      <c r="BX59" s="236"/>
      <c r="BY59" s="236"/>
      <c r="BZ59" s="236"/>
      <c r="CA59" s="236"/>
      <c r="CB59" s="236"/>
      <c r="CC59" s="236"/>
      <c r="CD59" s="236"/>
      <c r="CE59" s="236"/>
      <c r="CF59" s="236"/>
      <c r="CG59" s="236"/>
      <c r="CH59" s="236"/>
      <c r="CI59" s="236"/>
      <c r="CJ59" s="236"/>
      <c r="CK59" s="236"/>
      <c r="CL59" s="236"/>
      <c r="CM59" s="236"/>
      <c r="CN59" s="236"/>
      <c r="CO59" s="236"/>
      <c r="CP59" s="236"/>
      <c r="CQ59" s="236"/>
      <c r="CR59" s="236"/>
      <c r="CS59" s="236"/>
      <c r="CT59" s="236"/>
      <c r="CU59" s="236"/>
      <c r="CV59" s="236"/>
      <c r="CW59" s="236"/>
      <c r="CX59" s="236"/>
      <c r="CY59" s="236"/>
      <c r="CZ59" s="236"/>
      <c r="DA59" s="236"/>
      <c r="DB59" s="236"/>
      <c r="DC59" s="236"/>
      <c r="DD59" s="236"/>
      <c r="DE59" s="236"/>
      <c r="DF59" s="236"/>
      <c r="DG59" s="236"/>
      <c r="DH59" s="236"/>
      <c r="DI59" s="236"/>
      <c r="DJ59" s="236"/>
      <c r="DK59" s="236"/>
      <c r="DL59" s="236"/>
      <c r="DM59" s="236"/>
      <c r="DN59" s="236"/>
      <c r="DO59" s="236"/>
      <c r="DP59" s="236"/>
      <c r="DQ59" s="236"/>
      <c r="DR59" s="236"/>
      <c r="DS59" s="236"/>
      <c r="DT59" s="236"/>
      <c r="DU59" s="236"/>
      <c r="DV59" s="236"/>
      <c r="DW59" s="236"/>
      <c r="DX59" s="236"/>
      <c r="DY59" s="236"/>
      <c r="DZ59" s="236"/>
      <c r="EA59" s="236"/>
      <c r="EB59" s="236"/>
      <c r="EC59" s="236"/>
      <c r="ED59" s="236"/>
      <c r="EE59" s="236"/>
      <c r="EF59" s="236"/>
      <c r="EG59" s="236"/>
      <c r="EH59" s="236"/>
      <c r="EI59" s="236"/>
      <c r="EJ59" s="236"/>
      <c r="EK59" s="236"/>
      <c r="EL59" s="236"/>
    </row>
    <row r="60" spans="1:142" ht="7.5" customHeight="1">
      <c r="A60" s="231"/>
      <c r="B60" s="182"/>
      <c r="C60" s="182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2"/>
      <c r="AU60" s="182"/>
      <c r="AV60" s="182"/>
      <c r="AW60" s="182"/>
      <c r="AX60" s="182"/>
      <c r="AY60" s="232"/>
      <c r="BI60" s="236"/>
      <c r="BJ60" s="236"/>
      <c r="BK60" s="236"/>
      <c r="BL60" s="236"/>
      <c r="BM60" s="236"/>
      <c r="BN60" s="236"/>
      <c r="BO60" s="236"/>
      <c r="BP60" s="236"/>
      <c r="BQ60" s="236"/>
      <c r="BR60" s="236"/>
      <c r="BS60" s="236"/>
      <c r="BT60" s="236"/>
      <c r="BU60" s="236"/>
      <c r="BV60" s="236"/>
      <c r="BW60" s="236"/>
      <c r="BX60" s="236"/>
      <c r="BY60" s="236"/>
      <c r="BZ60" s="236"/>
      <c r="CA60" s="236"/>
      <c r="CB60" s="236"/>
      <c r="CC60" s="236"/>
      <c r="CD60" s="236"/>
      <c r="CE60" s="236"/>
      <c r="CF60" s="236"/>
      <c r="CG60" s="236"/>
      <c r="CH60" s="236"/>
      <c r="CI60" s="236"/>
      <c r="CJ60" s="236"/>
      <c r="CK60" s="236"/>
      <c r="CL60" s="236"/>
      <c r="CM60" s="236"/>
      <c r="CN60" s="236"/>
      <c r="CO60" s="236"/>
      <c r="CP60" s="236"/>
      <c r="CQ60" s="236"/>
      <c r="CR60" s="236"/>
      <c r="CS60" s="236"/>
      <c r="CT60" s="236"/>
      <c r="CU60" s="236"/>
      <c r="CV60" s="236"/>
      <c r="CW60" s="236"/>
      <c r="CX60" s="236"/>
      <c r="CY60" s="236"/>
      <c r="CZ60" s="236"/>
      <c r="DA60" s="236"/>
      <c r="DB60" s="236"/>
      <c r="DC60" s="236"/>
      <c r="DD60" s="236"/>
      <c r="DE60" s="236"/>
      <c r="DF60" s="236"/>
      <c r="DG60" s="236"/>
      <c r="DH60" s="236"/>
      <c r="DI60" s="236"/>
      <c r="DJ60" s="236"/>
      <c r="DK60" s="236"/>
      <c r="DL60" s="236"/>
      <c r="DM60" s="236"/>
      <c r="DN60" s="236"/>
      <c r="DO60" s="236"/>
      <c r="DP60" s="236"/>
      <c r="DQ60" s="236"/>
      <c r="DR60" s="236"/>
      <c r="DS60" s="236"/>
      <c r="DT60" s="236"/>
      <c r="DU60" s="236"/>
      <c r="DV60" s="236"/>
      <c r="DW60" s="236"/>
      <c r="DX60" s="236"/>
      <c r="DY60" s="236"/>
      <c r="DZ60" s="236"/>
      <c r="EA60" s="236"/>
      <c r="EB60" s="236"/>
      <c r="EC60" s="236"/>
      <c r="ED60" s="236"/>
      <c r="EE60" s="236"/>
      <c r="EF60" s="236"/>
      <c r="EG60" s="236"/>
      <c r="EH60" s="236"/>
      <c r="EI60" s="236"/>
      <c r="EJ60" s="236"/>
      <c r="EK60" s="236"/>
      <c r="EL60" s="236"/>
    </row>
    <row r="61" spans="1:142" ht="7.5" customHeight="1">
      <c r="A61" s="231"/>
      <c r="B61" s="182"/>
      <c r="C61" s="182"/>
      <c r="D61" s="182"/>
      <c r="E61" s="182"/>
      <c r="F61" s="182"/>
      <c r="G61" s="182"/>
      <c r="H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  <c r="Z61" s="182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2"/>
      <c r="AU61" s="182"/>
      <c r="AV61" s="182"/>
      <c r="AW61" s="182"/>
      <c r="AX61" s="182"/>
      <c r="AY61" s="232"/>
      <c r="BI61" s="236"/>
      <c r="BJ61" s="236"/>
      <c r="BK61" s="236"/>
      <c r="BL61" s="236"/>
      <c r="BM61" s="236"/>
      <c r="BN61" s="236"/>
      <c r="BO61" s="236"/>
      <c r="BP61" s="236"/>
      <c r="BQ61" s="236"/>
      <c r="BR61" s="236"/>
      <c r="BS61" s="236"/>
      <c r="BT61" s="236"/>
      <c r="BU61" s="236"/>
      <c r="BV61" s="236"/>
      <c r="BW61" s="236"/>
      <c r="BX61" s="236"/>
      <c r="BY61" s="236"/>
      <c r="BZ61" s="236"/>
      <c r="CA61" s="236"/>
      <c r="CB61" s="236"/>
      <c r="CC61" s="236"/>
      <c r="CD61" s="236"/>
      <c r="CE61" s="236"/>
      <c r="CF61" s="236"/>
      <c r="CG61" s="236"/>
      <c r="CH61" s="236"/>
      <c r="CI61" s="236"/>
      <c r="CJ61" s="236"/>
      <c r="CK61" s="236"/>
      <c r="CL61" s="236"/>
      <c r="CM61" s="236"/>
      <c r="CN61" s="236"/>
      <c r="CO61" s="236"/>
      <c r="CP61" s="236"/>
      <c r="CQ61" s="236"/>
      <c r="CR61" s="236"/>
      <c r="CS61" s="236"/>
      <c r="CT61" s="236"/>
      <c r="CU61" s="236"/>
      <c r="CV61" s="236"/>
      <c r="CW61" s="236"/>
      <c r="CX61" s="236"/>
      <c r="CY61" s="236"/>
      <c r="CZ61" s="236"/>
      <c r="DA61" s="236"/>
      <c r="DB61" s="236"/>
      <c r="DC61" s="236"/>
      <c r="DD61" s="236"/>
      <c r="DE61" s="236"/>
      <c r="DF61" s="236"/>
      <c r="DG61" s="236"/>
      <c r="DH61" s="236"/>
      <c r="DI61" s="236"/>
      <c r="DJ61" s="236"/>
      <c r="DK61" s="236"/>
      <c r="DL61" s="236"/>
      <c r="DM61" s="236"/>
      <c r="DN61" s="236"/>
      <c r="DO61" s="236"/>
      <c r="DP61" s="236"/>
      <c r="DQ61" s="236"/>
      <c r="DR61" s="236"/>
      <c r="DS61" s="236"/>
      <c r="DT61" s="236"/>
      <c r="DU61" s="236"/>
      <c r="DV61" s="236"/>
      <c r="DW61" s="236"/>
      <c r="DX61" s="236"/>
      <c r="DY61" s="236"/>
      <c r="DZ61" s="236"/>
      <c r="EA61" s="236"/>
      <c r="EB61" s="236"/>
      <c r="EC61" s="236"/>
      <c r="ED61" s="236"/>
      <c r="EE61" s="236"/>
      <c r="EF61" s="236"/>
      <c r="EG61" s="236"/>
      <c r="EH61" s="236"/>
      <c r="EI61" s="236"/>
      <c r="EJ61" s="236"/>
      <c r="EK61" s="236"/>
      <c r="EL61" s="236"/>
    </row>
    <row r="62" spans="1:142" ht="7.5" customHeight="1">
      <c r="A62" s="231"/>
      <c r="B62" s="182"/>
      <c r="C62" s="182"/>
      <c r="D62" s="182"/>
      <c r="E62" s="182"/>
      <c r="F62" s="182"/>
      <c r="G62" s="182"/>
      <c r="H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2"/>
      <c r="AU62" s="182"/>
      <c r="AV62" s="182"/>
      <c r="AW62" s="182"/>
      <c r="AX62" s="182"/>
      <c r="AY62" s="232"/>
      <c r="AZ62" s="182"/>
      <c r="BA62" s="182"/>
      <c r="BI62" s="236"/>
      <c r="BJ62" s="236"/>
      <c r="BK62" s="236"/>
      <c r="BL62" s="236"/>
      <c r="BM62" s="236"/>
      <c r="BN62" s="236"/>
      <c r="BO62" s="236"/>
      <c r="BP62" s="236"/>
      <c r="BQ62" s="236"/>
      <c r="BR62" s="236"/>
      <c r="BS62" s="236"/>
      <c r="BT62" s="236"/>
      <c r="BU62" s="236"/>
      <c r="BV62" s="236"/>
      <c r="BW62" s="236"/>
      <c r="BX62" s="236"/>
      <c r="BY62" s="236"/>
      <c r="BZ62" s="236"/>
      <c r="CA62" s="236"/>
      <c r="CB62" s="236"/>
      <c r="CC62" s="236"/>
      <c r="CD62" s="236"/>
      <c r="CE62" s="236"/>
      <c r="CF62" s="236"/>
      <c r="CG62" s="236"/>
      <c r="CH62" s="236"/>
      <c r="CI62" s="236"/>
      <c r="CJ62" s="236"/>
      <c r="CK62" s="236"/>
      <c r="CL62" s="236"/>
      <c r="CM62" s="236"/>
      <c r="CN62" s="236"/>
      <c r="CO62" s="236"/>
      <c r="CP62" s="236"/>
      <c r="CQ62" s="236"/>
      <c r="CR62" s="236"/>
      <c r="CS62" s="236"/>
      <c r="CT62" s="236"/>
      <c r="CU62" s="236"/>
      <c r="CV62" s="236"/>
      <c r="CW62" s="236"/>
      <c r="CX62" s="236"/>
      <c r="CY62" s="236"/>
      <c r="CZ62" s="236"/>
      <c r="DA62" s="236"/>
      <c r="DB62" s="236"/>
      <c r="DC62" s="236"/>
      <c r="DD62" s="236"/>
      <c r="DE62" s="236"/>
      <c r="DF62" s="236"/>
      <c r="DG62" s="236"/>
      <c r="DH62" s="236"/>
      <c r="DI62" s="236"/>
      <c r="DJ62" s="236"/>
      <c r="DK62" s="236"/>
      <c r="DL62" s="236"/>
      <c r="DM62" s="236"/>
      <c r="DN62" s="236"/>
      <c r="DO62" s="236"/>
      <c r="DP62" s="236"/>
      <c r="DQ62" s="236"/>
      <c r="DR62" s="236"/>
      <c r="DS62" s="236"/>
      <c r="DT62" s="236"/>
      <c r="DU62" s="236"/>
      <c r="DV62" s="236"/>
      <c r="DW62" s="236"/>
      <c r="DX62" s="236"/>
      <c r="DY62" s="236"/>
      <c r="DZ62" s="236"/>
      <c r="EA62" s="236"/>
      <c r="EB62" s="236"/>
      <c r="EC62" s="236"/>
      <c r="ED62" s="236"/>
      <c r="EE62" s="236"/>
      <c r="EF62" s="236"/>
      <c r="EG62" s="236"/>
      <c r="EH62" s="236"/>
      <c r="EI62" s="236"/>
      <c r="EJ62" s="236"/>
      <c r="EK62" s="236"/>
      <c r="EL62" s="236"/>
    </row>
    <row r="63" spans="1:142" ht="7.5" customHeight="1">
      <c r="A63" s="231"/>
      <c r="B63" s="182"/>
      <c r="C63" s="182"/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2"/>
      <c r="AU63" s="182"/>
      <c r="AV63" s="182"/>
      <c r="AW63" s="182"/>
      <c r="AX63" s="182"/>
      <c r="AY63" s="232"/>
      <c r="BI63" s="236"/>
      <c r="BJ63" s="236"/>
      <c r="BK63" s="236"/>
      <c r="BL63" s="236"/>
      <c r="BM63" s="236"/>
      <c r="BN63" s="236"/>
      <c r="BO63" s="236"/>
      <c r="BP63" s="236"/>
      <c r="BQ63" s="236"/>
      <c r="BR63" s="236"/>
      <c r="BS63" s="236"/>
      <c r="BT63" s="236"/>
      <c r="BU63" s="236"/>
      <c r="BV63" s="236"/>
      <c r="BW63" s="236"/>
      <c r="BX63" s="236"/>
      <c r="BY63" s="236"/>
      <c r="BZ63" s="236"/>
      <c r="CA63" s="236"/>
      <c r="CB63" s="236"/>
      <c r="CC63" s="236"/>
      <c r="CD63" s="236"/>
      <c r="CE63" s="236"/>
      <c r="CF63" s="236"/>
      <c r="CG63" s="236"/>
      <c r="CH63" s="236"/>
      <c r="CI63" s="236"/>
      <c r="CJ63" s="236"/>
      <c r="CK63" s="236"/>
      <c r="CL63" s="236"/>
      <c r="CM63" s="236"/>
      <c r="CN63" s="236"/>
      <c r="CO63" s="236"/>
      <c r="CP63" s="236"/>
      <c r="CQ63" s="236"/>
      <c r="CR63" s="236"/>
      <c r="CS63" s="236"/>
      <c r="CT63" s="236"/>
      <c r="CU63" s="236"/>
      <c r="CV63" s="236"/>
      <c r="CW63" s="236"/>
      <c r="CX63" s="236"/>
      <c r="CY63" s="236"/>
      <c r="CZ63" s="236"/>
      <c r="DA63" s="236"/>
      <c r="DB63" s="236"/>
      <c r="DC63" s="236"/>
      <c r="DD63" s="236"/>
      <c r="DE63" s="236"/>
      <c r="DF63" s="236"/>
      <c r="DG63" s="236"/>
      <c r="DH63" s="236"/>
      <c r="DI63" s="236"/>
      <c r="DJ63" s="236"/>
      <c r="DK63" s="236"/>
      <c r="DL63" s="236"/>
      <c r="DM63" s="236"/>
      <c r="DN63" s="236"/>
      <c r="DO63" s="236"/>
      <c r="DP63" s="236"/>
      <c r="DQ63" s="236"/>
      <c r="DR63" s="236"/>
      <c r="DS63" s="236"/>
      <c r="DT63" s="236"/>
      <c r="DU63" s="236"/>
      <c r="DV63" s="236"/>
      <c r="DW63" s="236"/>
      <c r="DX63" s="236"/>
      <c r="DY63" s="236"/>
      <c r="DZ63" s="236"/>
      <c r="EA63" s="236"/>
      <c r="EB63" s="236"/>
      <c r="EC63" s="236"/>
      <c r="ED63" s="236"/>
      <c r="EE63" s="236"/>
      <c r="EF63" s="236"/>
      <c r="EG63" s="236"/>
      <c r="EH63" s="236"/>
      <c r="EI63" s="236"/>
      <c r="EJ63" s="236"/>
      <c r="EK63" s="236"/>
      <c r="EL63" s="236"/>
    </row>
    <row r="64" spans="1:142" ht="7.5" customHeight="1" thickBot="1">
      <c r="A64" s="233"/>
      <c r="B64" s="228"/>
      <c r="C64" s="228"/>
      <c r="D64" s="228"/>
      <c r="E64" s="228"/>
      <c r="F64" s="228"/>
      <c r="G64" s="228"/>
      <c r="H64" s="228"/>
      <c r="I64" s="228"/>
      <c r="J64" s="228"/>
      <c r="K64" s="228"/>
      <c r="L64" s="228"/>
      <c r="M64" s="228"/>
      <c r="N64" s="228"/>
      <c r="O64" s="228"/>
      <c r="P64" s="228"/>
      <c r="Q64" s="228"/>
      <c r="R64" s="228"/>
      <c r="S64" s="228"/>
      <c r="T64" s="228"/>
      <c r="U64" s="228"/>
      <c r="V64" s="228"/>
      <c r="W64" s="228"/>
      <c r="X64" s="228"/>
      <c r="Y64" s="228"/>
      <c r="Z64" s="228"/>
      <c r="AA64" s="228"/>
      <c r="AB64" s="228"/>
      <c r="AC64" s="228"/>
      <c r="AD64" s="228"/>
      <c r="AE64" s="228"/>
      <c r="AF64" s="228"/>
      <c r="AG64" s="228"/>
      <c r="AH64" s="228"/>
      <c r="AI64" s="228"/>
      <c r="AJ64" s="228"/>
      <c r="AK64" s="228"/>
      <c r="AL64" s="228"/>
      <c r="AM64" s="228"/>
      <c r="AN64" s="228"/>
      <c r="AO64" s="228"/>
      <c r="AP64" s="228"/>
      <c r="AQ64" s="228"/>
      <c r="AR64" s="228"/>
      <c r="AS64" s="228"/>
      <c r="AT64" s="228"/>
      <c r="AU64" s="228"/>
      <c r="AV64" s="228"/>
      <c r="AW64" s="228"/>
      <c r="AX64" s="228"/>
      <c r="AY64" s="234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236"/>
      <c r="BV64" s="236"/>
      <c r="BW64" s="236"/>
      <c r="BX64" s="236"/>
      <c r="BY64" s="236"/>
      <c r="BZ64" s="236"/>
      <c r="CA64" s="236"/>
      <c r="CB64" s="236"/>
      <c r="CC64" s="23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23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236"/>
      <c r="DL64" s="236"/>
      <c r="DM64" s="236"/>
      <c r="DN64" s="236"/>
      <c r="DO64" s="236"/>
      <c r="DP64" s="236"/>
      <c r="DQ64" s="236"/>
      <c r="DR64" s="236"/>
      <c r="DS64" s="236"/>
      <c r="DT64" s="236"/>
      <c r="DU64" s="236"/>
      <c r="DV64" s="236"/>
      <c r="DW64" s="236"/>
      <c r="DX64" s="236"/>
      <c r="DY64" s="236"/>
      <c r="DZ64" s="236"/>
      <c r="EA64" s="236"/>
      <c r="EB64" s="236"/>
      <c r="EC64" s="236"/>
      <c r="ED64" s="236"/>
      <c r="EE64" s="236"/>
      <c r="EF64" s="236"/>
      <c r="EG64" s="236"/>
      <c r="EH64" s="236"/>
      <c r="EI64" s="236"/>
      <c r="EJ64" s="236"/>
      <c r="EK64" s="236"/>
      <c r="EL64" s="236"/>
    </row>
    <row r="65" spans="1:142" ht="7.5" customHeight="1">
      <c r="A65" s="229"/>
      <c r="B65" s="225"/>
      <c r="C65" s="225"/>
      <c r="D65" s="225"/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  <c r="AA65" s="225"/>
      <c r="AB65" s="225"/>
      <c r="AC65" s="225"/>
      <c r="AD65" s="225"/>
      <c r="AE65" s="225"/>
      <c r="AF65" s="225"/>
      <c r="AG65" s="225"/>
      <c r="AH65" s="225"/>
      <c r="AI65" s="225"/>
      <c r="AJ65" s="225"/>
      <c r="AK65" s="225"/>
      <c r="AL65" s="225"/>
      <c r="AM65" s="225"/>
      <c r="AN65" s="225"/>
      <c r="AO65" s="225"/>
      <c r="AP65" s="225"/>
      <c r="AQ65" s="225"/>
      <c r="AR65" s="225"/>
      <c r="AS65" s="225"/>
      <c r="AT65" s="225"/>
      <c r="AU65" s="225"/>
      <c r="AV65" s="225"/>
      <c r="AW65" s="225"/>
      <c r="AX65" s="225"/>
      <c r="AY65" s="230"/>
      <c r="BB65" s="182"/>
      <c r="BC65" s="182"/>
      <c r="BD65" s="182"/>
      <c r="BI65" s="236"/>
      <c r="BJ65" s="236"/>
      <c r="BK65" s="236"/>
      <c r="BL65" s="236"/>
      <c r="BM65" s="236"/>
      <c r="BN65" s="236"/>
      <c r="BO65" s="236"/>
      <c r="BP65" s="236"/>
      <c r="BQ65" s="236"/>
      <c r="BR65" s="236"/>
      <c r="BS65" s="236"/>
      <c r="BT65" s="236"/>
      <c r="BU65" s="236"/>
      <c r="BV65" s="236"/>
      <c r="BW65" s="236"/>
      <c r="BX65" s="236"/>
      <c r="BY65" s="236"/>
      <c r="BZ65" s="236"/>
      <c r="CA65" s="236"/>
      <c r="CB65" s="236"/>
      <c r="CC65" s="236"/>
      <c r="CD65" s="236"/>
      <c r="CE65" s="236"/>
      <c r="CF65" s="236"/>
      <c r="CG65" s="236"/>
      <c r="CH65" s="236"/>
      <c r="CI65" s="236"/>
      <c r="CJ65" s="236"/>
      <c r="CK65" s="236"/>
      <c r="CL65" s="236"/>
      <c r="CM65" s="236"/>
      <c r="CN65" s="236"/>
      <c r="CO65" s="236"/>
      <c r="CP65" s="236"/>
      <c r="CQ65" s="236"/>
      <c r="CR65" s="236"/>
      <c r="CS65" s="236"/>
      <c r="CT65" s="236"/>
      <c r="CU65" s="236"/>
      <c r="CV65" s="236"/>
      <c r="CW65" s="236"/>
      <c r="CX65" s="236"/>
      <c r="CY65" s="236"/>
      <c r="CZ65" s="236"/>
      <c r="DA65" s="236"/>
      <c r="DB65" s="236"/>
      <c r="DC65" s="236"/>
      <c r="DD65" s="236"/>
      <c r="DE65" s="236"/>
      <c r="DF65" s="236"/>
      <c r="DG65" s="236"/>
      <c r="DH65" s="236"/>
      <c r="DI65" s="236"/>
      <c r="DJ65" s="236"/>
      <c r="DK65" s="236"/>
      <c r="DL65" s="236"/>
      <c r="DM65" s="236"/>
      <c r="DN65" s="236"/>
      <c r="DO65" s="236"/>
      <c r="DP65" s="236"/>
      <c r="DQ65" s="236"/>
      <c r="DR65" s="236"/>
      <c r="DS65" s="236"/>
      <c r="DT65" s="236"/>
      <c r="DU65" s="236"/>
      <c r="DV65" s="236"/>
      <c r="DW65" s="236"/>
      <c r="DX65" s="236"/>
      <c r="DY65" s="236"/>
      <c r="DZ65" s="236"/>
      <c r="EA65" s="236"/>
      <c r="EB65" s="236"/>
      <c r="EC65" s="236"/>
      <c r="ED65" s="236"/>
      <c r="EE65" s="236"/>
      <c r="EF65" s="236"/>
      <c r="EG65" s="236"/>
      <c r="EH65" s="236"/>
      <c r="EI65" s="236"/>
      <c r="EJ65" s="236"/>
      <c r="EK65" s="236"/>
      <c r="EL65" s="236"/>
    </row>
    <row r="66" spans="1:142" ht="7.5" customHeight="1">
      <c r="A66" s="231"/>
      <c r="B66" s="182"/>
      <c r="C66" s="182"/>
      <c r="D66" s="182"/>
      <c r="E66" s="182"/>
      <c r="F66" s="182"/>
      <c r="G66" s="182"/>
      <c r="H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  <c r="Z66" s="182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2"/>
      <c r="AU66" s="182"/>
      <c r="AV66" s="182"/>
      <c r="AW66" s="182"/>
      <c r="AX66" s="182"/>
      <c r="AY66" s="232"/>
      <c r="BI66" s="236"/>
      <c r="BJ66" s="236"/>
      <c r="BK66" s="236"/>
      <c r="BL66" s="236"/>
      <c r="BM66" s="236"/>
      <c r="BN66" s="236"/>
      <c r="BO66" s="236"/>
      <c r="BP66" s="236"/>
      <c r="BQ66" s="236"/>
      <c r="BR66" s="236"/>
      <c r="BS66" s="236"/>
      <c r="BT66" s="236"/>
      <c r="BU66" s="236"/>
      <c r="BV66" s="236"/>
      <c r="BW66" s="236"/>
      <c r="BX66" s="236"/>
      <c r="BY66" s="236"/>
      <c r="BZ66" s="236"/>
      <c r="CA66" s="236"/>
      <c r="CB66" s="236"/>
      <c r="CC66" s="236"/>
      <c r="CD66" s="236"/>
      <c r="CE66" s="236"/>
      <c r="CF66" s="236"/>
      <c r="CG66" s="236"/>
      <c r="CH66" s="236"/>
      <c r="CI66" s="236"/>
      <c r="CJ66" s="236"/>
      <c r="CK66" s="236"/>
      <c r="CL66" s="236"/>
      <c r="CM66" s="236"/>
      <c r="CN66" s="236"/>
      <c r="CO66" s="236"/>
      <c r="CP66" s="236"/>
      <c r="CQ66" s="236"/>
      <c r="CR66" s="236"/>
      <c r="CS66" s="236"/>
      <c r="CT66" s="236"/>
      <c r="CU66" s="236"/>
      <c r="CV66" s="236"/>
      <c r="CW66" s="236"/>
      <c r="CX66" s="236"/>
      <c r="CY66" s="236"/>
      <c r="CZ66" s="236"/>
      <c r="DA66" s="236"/>
      <c r="DB66" s="236"/>
      <c r="DC66" s="236"/>
      <c r="DD66" s="236"/>
      <c r="DE66" s="236"/>
      <c r="DF66" s="236"/>
      <c r="DG66" s="236"/>
      <c r="DH66" s="236"/>
      <c r="DI66" s="236"/>
      <c r="DJ66" s="236"/>
      <c r="DK66" s="236"/>
      <c r="DL66" s="236"/>
      <c r="DM66" s="236"/>
      <c r="DN66" s="236"/>
      <c r="DO66" s="236"/>
      <c r="DP66" s="236"/>
      <c r="DQ66" s="236"/>
      <c r="DR66" s="236"/>
      <c r="DS66" s="236"/>
      <c r="DT66" s="236"/>
      <c r="DU66" s="236"/>
      <c r="DV66" s="236"/>
      <c r="DW66" s="236"/>
      <c r="DX66" s="236"/>
      <c r="DY66" s="236"/>
      <c r="DZ66" s="236"/>
      <c r="EA66" s="236"/>
      <c r="EB66" s="236"/>
      <c r="EC66" s="236"/>
      <c r="ED66" s="236"/>
      <c r="EE66" s="236"/>
      <c r="EF66" s="236"/>
      <c r="EG66" s="236"/>
      <c r="EH66" s="236"/>
      <c r="EI66" s="236"/>
      <c r="EJ66" s="236"/>
      <c r="EK66" s="236"/>
      <c r="EL66" s="236"/>
    </row>
    <row r="67" spans="1:142" ht="7.5" customHeight="1">
      <c r="A67" s="231"/>
      <c r="B67" s="182"/>
      <c r="C67" s="182"/>
      <c r="D67" s="182"/>
      <c r="E67" s="182"/>
      <c r="F67" s="182"/>
      <c r="G67" s="902" t="s">
        <v>97</v>
      </c>
      <c r="H67" s="906"/>
      <c r="I67" s="908" t="s">
        <v>98</v>
      </c>
      <c r="J67" s="909"/>
      <c r="K67" s="909"/>
      <c r="L67" s="909"/>
      <c r="M67" s="909"/>
      <c r="N67" s="909"/>
      <c r="O67" s="909"/>
      <c r="P67" s="909"/>
      <c r="Q67" s="909"/>
      <c r="R67" s="910"/>
      <c r="S67" s="182"/>
      <c r="T67" s="182"/>
      <c r="U67" s="902" t="s">
        <v>97</v>
      </c>
      <c r="V67" s="903"/>
      <c r="W67" s="182"/>
      <c r="X67" s="182"/>
      <c r="Y67" s="902" t="s">
        <v>97</v>
      </c>
      <c r="Z67" s="906"/>
      <c r="AA67" s="908" t="s">
        <v>98</v>
      </c>
      <c r="AB67" s="909"/>
      <c r="AC67" s="909"/>
      <c r="AD67" s="909"/>
      <c r="AE67" s="909"/>
      <c r="AF67" s="909"/>
      <c r="AG67" s="909"/>
      <c r="AH67" s="909"/>
      <c r="AI67" s="909"/>
      <c r="AJ67" s="910"/>
      <c r="AK67" s="182"/>
      <c r="AL67" s="182"/>
      <c r="AM67" s="898" t="s">
        <v>97</v>
      </c>
      <c r="AN67" s="899"/>
      <c r="AO67" s="182"/>
      <c r="AP67" s="182"/>
      <c r="AQ67" s="182"/>
      <c r="AR67" s="182"/>
      <c r="AS67" s="182"/>
      <c r="AT67" s="182"/>
      <c r="AU67" s="182"/>
      <c r="AV67" s="182"/>
      <c r="AW67" s="182"/>
      <c r="AX67" s="182"/>
      <c r="AY67" s="232"/>
      <c r="BI67" s="236"/>
      <c r="BJ67" s="236"/>
      <c r="BK67" s="236"/>
      <c r="BL67" s="236"/>
      <c r="BM67" s="236"/>
      <c r="BN67" s="236"/>
      <c r="BO67" s="236"/>
      <c r="BP67" s="236"/>
      <c r="BQ67" s="236"/>
      <c r="BR67" s="236"/>
      <c r="BS67" s="236"/>
      <c r="BT67" s="236"/>
      <c r="BU67" s="236"/>
      <c r="BV67" s="236"/>
      <c r="BW67" s="236"/>
      <c r="BX67" s="236"/>
      <c r="BY67" s="236"/>
      <c r="BZ67" s="236"/>
      <c r="CA67" s="236"/>
      <c r="CB67" s="236"/>
      <c r="CC67" s="236"/>
      <c r="CD67" s="236"/>
      <c r="CE67" s="236"/>
      <c r="CF67" s="236"/>
      <c r="CG67" s="236"/>
      <c r="CH67" s="236"/>
      <c r="CI67" s="236"/>
      <c r="CJ67" s="236"/>
      <c r="CK67" s="236"/>
      <c r="CL67" s="236"/>
      <c r="CM67" s="236"/>
      <c r="CN67" s="236"/>
      <c r="CO67" s="236"/>
      <c r="CP67" s="236"/>
      <c r="CQ67" s="236"/>
      <c r="CR67" s="236"/>
      <c r="CS67" s="236"/>
      <c r="CT67" s="236"/>
      <c r="CU67" s="236"/>
      <c r="CV67" s="236"/>
      <c r="CW67" s="236"/>
      <c r="CX67" s="236"/>
      <c r="CY67" s="236"/>
      <c r="CZ67" s="236"/>
      <c r="DA67" s="236"/>
      <c r="DB67" s="236"/>
      <c r="DC67" s="236"/>
      <c r="DD67" s="236"/>
      <c r="DE67" s="236"/>
      <c r="DF67" s="236"/>
      <c r="DG67" s="236"/>
      <c r="DH67" s="236"/>
      <c r="DI67" s="236"/>
      <c r="DJ67" s="236"/>
      <c r="DK67" s="236"/>
      <c r="DL67" s="236"/>
      <c r="DM67" s="236"/>
      <c r="DN67" s="236"/>
      <c r="DO67" s="236"/>
      <c r="DP67" s="236"/>
      <c r="DQ67" s="236"/>
      <c r="DR67" s="236"/>
      <c r="DS67" s="236"/>
      <c r="DT67" s="236"/>
      <c r="DU67" s="236"/>
      <c r="DV67" s="236"/>
      <c r="DW67" s="236"/>
      <c r="DX67" s="236"/>
      <c r="DY67" s="236"/>
      <c r="DZ67" s="236"/>
      <c r="EA67" s="236"/>
      <c r="EB67" s="236"/>
      <c r="EC67" s="236"/>
      <c r="ED67" s="236"/>
      <c r="EE67" s="236"/>
      <c r="EF67" s="236"/>
      <c r="EG67" s="236"/>
      <c r="EH67" s="236"/>
      <c r="EI67" s="236"/>
      <c r="EJ67" s="236"/>
      <c r="EK67" s="236"/>
      <c r="EL67" s="236"/>
    </row>
    <row r="68" spans="1:142" ht="7.5" customHeight="1">
      <c r="A68" s="231"/>
      <c r="B68" s="182"/>
      <c r="C68" s="182"/>
      <c r="D68" s="182"/>
      <c r="E68" s="182"/>
      <c r="F68" s="182"/>
      <c r="G68" s="904"/>
      <c r="H68" s="907"/>
      <c r="I68" s="911"/>
      <c r="J68" s="912"/>
      <c r="K68" s="912"/>
      <c r="L68" s="912"/>
      <c r="M68" s="912"/>
      <c r="N68" s="912"/>
      <c r="O68" s="912"/>
      <c r="P68" s="912"/>
      <c r="Q68" s="912"/>
      <c r="R68" s="913"/>
      <c r="S68" s="182"/>
      <c r="T68" s="182"/>
      <c r="U68" s="904"/>
      <c r="V68" s="905"/>
      <c r="W68" s="182"/>
      <c r="X68" s="182"/>
      <c r="Y68" s="904"/>
      <c r="Z68" s="907"/>
      <c r="AA68" s="911"/>
      <c r="AB68" s="912"/>
      <c r="AC68" s="912"/>
      <c r="AD68" s="912"/>
      <c r="AE68" s="912"/>
      <c r="AF68" s="912"/>
      <c r="AG68" s="912"/>
      <c r="AH68" s="912"/>
      <c r="AI68" s="912"/>
      <c r="AJ68" s="913"/>
      <c r="AK68" s="182"/>
      <c r="AL68" s="182"/>
      <c r="AM68" s="900"/>
      <c r="AN68" s="901"/>
      <c r="AO68" s="182"/>
      <c r="AP68" s="182"/>
      <c r="AQ68" s="182"/>
      <c r="AR68" s="182"/>
      <c r="AS68" s="182"/>
      <c r="AT68" s="182"/>
      <c r="AU68" s="182"/>
      <c r="AV68" s="182"/>
      <c r="AW68" s="182"/>
      <c r="AX68" s="182"/>
      <c r="AY68" s="232"/>
      <c r="BI68" s="236"/>
      <c r="BJ68" s="236"/>
      <c r="BK68" s="236"/>
      <c r="BL68" s="236"/>
      <c r="BM68" s="236"/>
      <c r="BN68" s="236"/>
      <c r="BO68" s="236"/>
      <c r="BP68" s="236"/>
      <c r="BQ68" s="236"/>
      <c r="BR68" s="236"/>
      <c r="BS68" s="236"/>
      <c r="BT68" s="236"/>
      <c r="BU68" s="236"/>
      <c r="BV68" s="236"/>
      <c r="BW68" s="236"/>
      <c r="BX68" s="236"/>
      <c r="BY68" s="236"/>
      <c r="BZ68" s="236"/>
      <c r="CA68" s="236"/>
      <c r="CB68" s="236"/>
      <c r="CC68" s="236"/>
      <c r="CD68" s="236"/>
      <c r="CE68" s="236"/>
      <c r="CF68" s="236"/>
      <c r="CG68" s="236"/>
      <c r="CH68" s="236"/>
      <c r="CI68" s="236"/>
      <c r="CJ68" s="236"/>
      <c r="CK68" s="236"/>
      <c r="CL68" s="236"/>
      <c r="CM68" s="236"/>
      <c r="CN68" s="236"/>
      <c r="CO68" s="236"/>
      <c r="CP68" s="236"/>
      <c r="CQ68" s="236"/>
      <c r="CR68" s="236"/>
      <c r="CS68" s="236"/>
      <c r="CT68" s="236"/>
      <c r="CU68" s="236"/>
      <c r="CV68" s="236"/>
      <c r="CW68" s="236"/>
      <c r="CX68" s="236"/>
      <c r="CY68" s="236"/>
      <c r="CZ68" s="236"/>
      <c r="DA68" s="236"/>
      <c r="DB68" s="236"/>
      <c r="DC68" s="236"/>
      <c r="DD68" s="236"/>
      <c r="DE68" s="236"/>
      <c r="DF68" s="236"/>
      <c r="DG68" s="236"/>
      <c r="DH68" s="236"/>
      <c r="DI68" s="236"/>
      <c r="DJ68" s="236"/>
      <c r="DK68" s="236"/>
      <c r="DL68" s="236"/>
      <c r="DM68" s="236"/>
      <c r="DN68" s="236"/>
      <c r="DO68" s="236"/>
      <c r="DP68" s="236"/>
      <c r="DQ68" s="236"/>
      <c r="DR68" s="236"/>
      <c r="DS68" s="236"/>
      <c r="DT68" s="236"/>
      <c r="DU68" s="236"/>
      <c r="DV68" s="236"/>
      <c r="DW68" s="236"/>
      <c r="DX68" s="236"/>
      <c r="DY68" s="236"/>
      <c r="DZ68" s="236"/>
      <c r="EA68" s="236"/>
      <c r="EB68" s="236"/>
      <c r="EC68" s="236"/>
      <c r="ED68" s="236"/>
      <c r="EE68" s="236"/>
      <c r="EF68" s="236"/>
      <c r="EG68" s="236"/>
      <c r="EH68" s="236"/>
      <c r="EI68" s="236"/>
      <c r="EJ68" s="236"/>
      <c r="EK68" s="236"/>
      <c r="EL68" s="236"/>
    </row>
    <row r="69" spans="1:142" ht="7.5" customHeight="1">
      <c r="A69" s="231"/>
      <c r="B69" s="182"/>
      <c r="C69" s="182"/>
      <c r="D69" s="182"/>
      <c r="E69" s="182"/>
      <c r="F69" s="182"/>
      <c r="G69" s="878">
        <v>3</v>
      </c>
      <c r="H69" s="879"/>
      <c r="I69" s="914" t="str">
        <f>VLOOKUP(G69,テーブル一覧!$B$6:$AA$32,8,FALSE)&amp;"("&amp;VLOOKUP(G69,テーブル一覧!$B$6:$AA$32,16,FALSE)&amp;")"</f>
        <v>()</v>
      </c>
      <c r="J69" s="914"/>
      <c r="K69" s="914"/>
      <c r="L69" s="914"/>
      <c r="M69" s="914"/>
      <c r="N69" s="914"/>
      <c r="O69" s="914"/>
      <c r="P69" s="914"/>
      <c r="Q69" s="914"/>
      <c r="R69" s="915"/>
      <c r="S69" s="182"/>
      <c r="T69" s="182"/>
      <c r="U69" s="878">
        <v>24</v>
      </c>
      <c r="V69" s="889"/>
      <c r="W69" s="182"/>
      <c r="X69" s="182"/>
      <c r="Y69" s="878">
        <v>4</v>
      </c>
      <c r="Z69" s="879"/>
      <c r="AA69" s="914" t="str">
        <f>VLOOKUP(Y69,テーブル一覧!$B$6:$AA$32,8,FALSE)&amp;"("&amp;VLOOKUP(Y69,テーブル一覧!$B$6:$AA$32,16,FALSE)&amp;")"</f>
        <v>()</v>
      </c>
      <c r="AB69" s="914"/>
      <c r="AC69" s="914"/>
      <c r="AD69" s="914"/>
      <c r="AE69" s="914"/>
      <c r="AF69" s="914"/>
      <c r="AG69" s="914"/>
      <c r="AH69" s="914"/>
      <c r="AI69" s="914"/>
      <c r="AJ69" s="915"/>
      <c r="AK69" s="182"/>
      <c r="AL69" s="182"/>
      <c r="AM69" s="878">
        <v>4</v>
      </c>
      <c r="AN69" s="889"/>
      <c r="AO69" s="182"/>
      <c r="AP69" s="182"/>
      <c r="AQ69" s="182"/>
      <c r="AR69" s="182"/>
      <c r="AS69" s="182"/>
      <c r="AT69" s="182"/>
      <c r="AU69" s="182"/>
      <c r="AV69" s="182"/>
      <c r="AW69" s="182"/>
      <c r="AX69" s="182"/>
      <c r="AY69" s="232"/>
      <c r="BI69" s="236"/>
      <c r="BJ69" s="236"/>
      <c r="BK69" s="236"/>
      <c r="BL69" s="236"/>
      <c r="BM69" s="236"/>
      <c r="BN69" s="236"/>
      <c r="BO69" s="236"/>
      <c r="BP69" s="236"/>
      <c r="BQ69" s="236"/>
      <c r="BR69" s="236"/>
      <c r="BS69" s="236"/>
      <c r="BT69" s="236"/>
      <c r="BU69" s="236"/>
      <c r="BV69" s="236"/>
      <c r="BW69" s="236"/>
      <c r="BX69" s="236"/>
      <c r="BY69" s="236"/>
      <c r="BZ69" s="236"/>
      <c r="CA69" s="236"/>
      <c r="CB69" s="236"/>
      <c r="CC69" s="236"/>
      <c r="CD69" s="236"/>
      <c r="CE69" s="236"/>
      <c r="CF69" s="236"/>
      <c r="CG69" s="236"/>
      <c r="CH69" s="236"/>
      <c r="CI69" s="236"/>
      <c r="CJ69" s="236"/>
      <c r="CK69" s="236"/>
      <c r="CL69" s="236"/>
      <c r="CM69" s="236"/>
      <c r="CN69" s="236"/>
      <c r="CO69" s="236"/>
      <c r="CP69" s="236"/>
      <c r="CQ69" s="236"/>
      <c r="CR69" s="236"/>
      <c r="CS69" s="236"/>
      <c r="CT69" s="236"/>
      <c r="CU69" s="236"/>
      <c r="CV69" s="236"/>
      <c r="CW69" s="236"/>
      <c r="CX69" s="236"/>
      <c r="CY69" s="236"/>
      <c r="CZ69" s="236"/>
      <c r="DA69" s="236"/>
      <c r="DB69" s="236"/>
      <c r="DC69" s="236"/>
      <c r="DD69" s="236"/>
      <c r="DE69" s="236"/>
      <c r="DF69" s="236"/>
      <c r="DG69" s="236"/>
      <c r="DH69" s="236"/>
      <c r="DI69" s="236"/>
      <c r="DJ69" s="236"/>
      <c r="DK69" s="236"/>
      <c r="DL69" s="236"/>
      <c r="DM69" s="236"/>
      <c r="DN69" s="236"/>
      <c r="DO69" s="236"/>
      <c r="DP69" s="236"/>
      <c r="DQ69" s="236"/>
      <c r="DR69" s="236"/>
      <c r="DS69" s="236"/>
      <c r="DT69" s="236"/>
      <c r="DU69" s="236"/>
      <c r="DV69" s="236"/>
      <c r="DW69" s="236"/>
      <c r="DX69" s="236"/>
      <c r="DY69" s="236"/>
      <c r="DZ69" s="236"/>
      <c r="EA69" s="236"/>
      <c r="EB69" s="236"/>
      <c r="EC69" s="236"/>
      <c r="ED69" s="236"/>
      <c r="EE69" s="236"/>
      <c r="EF69" s="236"/>
      <c r="EG69" s="236"/>
      <c r="EH69" s="236"/>
      <c r="EI69" s="236"/>
      <c r="EJ69" s="236"/>
      <c r="EK69" s="236"/>
      <c r="EL69" s="236"/>
    </row>
    <row r="70" spans="1:142" ht="7.5" customHeight="1">
      <c r="A70" s="231"/>
      <c r="B70" s="182"/>
      <c r="C70" s="182"/>
      <c r="D70" s="182"/>
      <c r="E70" s="182"/>
      <c r="F70" s="182"/>
      <c r="G70" s="880"/>
      <c r="H70" s="881"/>
      <c r="I70" s="916"/>
      <c r="J70" s="916"/>
      <c r="K70" s="916"/>
      <c r="L70" s="916"/>
      <c r="M70" s="916"/>
      <c r="N70" s="916"/>
      <c r="O70" s="916"/>
      <c r="P70" s="916"/>
      <c r="Q70" s="916"/>
      <c r="R70" s="917"/>
      <c r="S70" s="182"/>
      <c r="T70" s="182"/>
      <c r="U70" s="880"/>
      <c r="V70" s="890"/>
      <c r="W70" s="182"/>
      <c r="X70" s="182"/>
      <c r="Y70" s="880"/>
      <c r="Z70" s="881"/>
      <c r="AA70" s="916"/>
      <c r="AB70" s="916"/>
      <c r="AC70" s="916"/>
      <c r="AD70" s="916"/>
      <c r="AE70" s="916"/>
      <c r="AF70" s="916"/>
      <c r="AG70" s="916"/>
      <c r="AH70" s="916"/>
      <c r="AI70" s="916"/>
      <c r="AJ70" s="917"/>
      <c r="AK70" s="182"/>
      <c r="AL70" s="182"/>
      <c r="AM70" s="880"/>
      <c r="AN70" s="890"/>
      <c r="AO70" s="182"/>
      <c r="AP70" s="182"/>
      <c r="AQ70" s="182"/>
      <c r="AR70" s="182"/>
      <c r="AS70" s="182"/>
      <c r="AT70" s="182"/>
      <c r="AU70" s="182"/>
      <c r="AV70" s="182"/>
      <c r="AW70" s="182"/>
      <c r="AX70" s="182"/>
      <c r="AY70" s="232"/>
      <c r="BI70" s="236"/>
      <c r="BJ70" s="236"/>
      <c r="BK70" s="236"/>
      <c r="BL70" s="236"/>
      <c r="BM70" s="236"/>
      <c r="BN70" s="236"/>
      <c r="BO70" s="236"/>
      <c r="BP70" s="236"/>
      <c r="BQ70" s="236"/>
      <c r="BR70" s="236"/>
      <c r="BS70" s="236"/>
      <c r="BT70" s="236"/>
      <c r="BU70" s="236"/>
      <c r="BV70" s="236"/>
      <c r="BW70" s="236"/>
      <c r="BX70" s="236"/>
      <c r="BY70" s="236"/>
      <c r="BZ70" s="236"/>
      <c r="CA70" s="236"/>
      <c r="CB70" s="236"/>
      <c r="CC70" s="236"/>
      <c r="CD70" s="236"/>
      <c r="CE70" s="236"/>
      <c r="CF70" s="236"/>
      <c r="CG70" s="236"/>
      <c r="CH70" s="236"/>
      <c r="CI70" s="236"/>
      <c r="CJ70" s="236"/>
      <c r="CK70" s="236"/>
      <c r="CL70" s="236"/>
      <c r="CM70" s="236"/>
      <c r="CN70" s="236"/>
      <c r="CO70" s="236"/>
      <c r="CP70" s="236"/>
      <c r="CQ70" s="236"/>
      <c r="CR70" s="236"/>
      <c r="CS70" s="236"/>
      <c r="CT70" s="236"/>
      <c r="CU70" s="236"/>
      <c r="CV70" s="236"/>
      <c r="CW70" s="236"/>
      <c r="CX70" s="236"/>
      <c r="CY70" s="236"/>
      <c r="CZ70" s="236"/>
      <c r="DA70" s="236"/>
      <c r="DB70" s="236"/>
      <c r="DC70" s="236"/>
      <c r="DD70" s="236"/>
      <c r="DE70" s="236"/>
      <c r="DF70" s="236"/>
      <c r="DG70" s="236"/>
      <c r="DH70" s="236"/>
      <c r="DI70" s="236"/>
      <c r="DJ70" s="236"/>
      <c r="DK70" s="236"/>
      <c r="DL70" s="236"/>
      <c r="DM70" s="236"/>
      <c r="DN70" s="236"/>
      <c r="DO70" s="236"/>
      <c r="DP70" s="236"/>
      <c r="DQ70" s="236"/>
      <c r="DR70" s="236"/>
      <c r="DS70" s="236"/>
      <c r="DT70" s="236"/>
      <c r="DU70" s="236"/>
      <c r="DV70" s="236"/>
      <c r="DW70" s="236"/>
      <c r="DX70" s="236"/>
      <c r="DY70" s="236"/>
      <c r="DZ70" s="236"/>
      <c r="EA70" s="236"/>
      <c r="EB70" s="236"/>
      <c r="EC70" s="236"/>
      <c r="ED70" s="236"/>
      <c r="EE70" s="236"/>
      <c r="EF70" s="236"/>
      <c r="EG70" s="236"/>
      <c r="EH70" s="236"/>
      <c r="EI70" s="236"/>
      <c r="EJ70" s="236"/>
      <c r="EK70" s="236"/>
      <c r="EL70" s="236"/>
    </row>
    <row r="71" spans="1:142" ht="7.5" customHeight="1">
      <c r="A71" s="231"/>
      <c r="B71" s="182"/>
      <c r="C71" s="182"/>
      <c r="D71" s="182"/>
      <c r="E71" s="182"/>
      <c r="F71" s="182"/>
      <c r="G71" s="939" t="s">
        <v>119</v>
      </c>
      <c r="H71" s="940"/>
      <c r="I71" s="940"/>
      <c r="J71" s="940"/>
      <c r="K71" s="940"/>
      <c r="L71" s="940"/>
      <c r="M71" s="940"/>
      <c r="N71" s="940"/>
      <c r="O71" s="940"/>
      <c r="P71" s="940"/>
      <c r="Q71" s="940"/>
      <c r="R71" s="941"/>
      <c r="S71" s="182"/>
      <c r="T71" s="182"/>
      <c r="U71" s="182"/>
      <c r="V71" s="182"/>
      <c r="W71" s="182"/>
      <c r="X71" s="182"/>
      <c r="Y71" s="918" t="s">
        <v>119</v>
      </c>
      <c r="Z71" s="919"/>
      <c r="AA71" s="919"/>
      <c r="AB71" s="919"/>
      <c r="AC71" s="919"/>
      <c r="AD71" s="919"/>
      <c r="AE71" s="919"/>
      <c r="AF71" s="919"/>
      <c r="AG71" s="919"/>
      <c r="AH71" s="919"/>
      <c r="AI71" s="919"/>
      <c r="AJ71" s="920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232"/>
      <c r="BI71" s="236"/>
      <c r="BJ71" s="236"/>
      <c r="BK71" s="236"/>
      <c r="BL71" s="236"/>
      <c r="BM71" s="236"/>
      <c r="BN71" s="236"/>
      <c r="BO71" s="236"/>
      <c r="BP71" s="236"/>
      <c r="BQ71" s="236"/>
      <c r="BR71" s="236"/>
      <c r="BS71" s="236"/>
      <c r="BT71" s="236"/>
      <c r="BU71" s="236"/>
      <c r="BV71" s="236"/>
      <c r="BW71" s="236"/>
      <c r="BX71" s="236"/>
      <c r="BY71" s="236"/>
      <c r="BZ71" s="236"/>
      <c r="CA71" s="236"/>
      <c r="CB71" s="236"/>
      <c r="CC71" s="236"/>
      <c r="CD71" s="236"/>
      <c r="CE71" s="236"/>
      <c r="CF71" s="236"/>
      <c r="CG71" s="236"/>
      <c r="CH71" s="236"/>
      <c r="CI71" s="236"/>
      <c r="CJ71" s="236"/>
      <c r="CK71" s="236"/>
      <c r="CL71" s="236"/>
      <c r="CM71" s="236"/>
      <c r="CN71" s="236"/>
      <c r="CO71" s="236"/>
      <c r="CP71" s="236"/>
      <c r="CQ71" s="236"/>
      <c r="CR71" s="236"/>
      <c r="CS71" s="236"/>
      <c r="CT71" s="236"/>
      <c r="CU71" s="236"/>
      <c r="CV71" s="236"/>
      <c r="CW71" s="236"/>
      <c r="CX71" s="236"/>
      <c r="CY71" s="236"/>
      <c r="CZ71" s="236"/>
      <c r="DA71" s="236"/>
      <c r="DB71" s="236"/>
      <c r="DC71" s="236"/>
      <c r="DD71" s="236"/>
      <c r="DE71" s="236"/>
      <c r="DF71" s="236"/>
      <c r="DG71" s="236"/>
      <c r="DH71" s="236"/>
      <c r="DI71" s="236"/>
      <c r="DJ71" s="236"/>
      <c r="DK71" s="236"/>
      <c r="DL71" s="236"/>
      <c r="DM71" s="236"/>
      <c r="DN71" s="236"/>
      <c r="DO71" s="236"/>
      <c r="DP71" s="236"/>
      <c r="DQ71" s="236"/>
      <c r="DR71" s="236"/>
      <c r="DS71" s="236"/>
      <c r="DT71" s="236"/>
      <c r="DU71" s="236"/>
      <c r="DV71" s="236"/>
      <c r="DW71" s="236"/>
      <c r="DX71" s="236"/>
      <c r="DY71" s="236"/>
      <c r="DZ71" s="236"/>
      <c r="EA71" s="236"/>
      <c r="EB71" s="236"/>
      <c r="EC71" s="236"/>
      <c r="ED71" s="236"/>
      <c r="EE71" s="236"/>
      <c r="EF71" s="236"/>
      <c r="EG71" s="236"/>
      <c r="EH71" s="236"/>
      <c r="EI71" s="236"/>
      <c r="EJ71" s="236"/>
      <c r="EK71" s="236"/>
      <c r="EL71" s="236"/>
    </row>
    <row r="72" spans="1:142" ht="7.5" customHeight="1">
      <c r="A72" s="231"/>
      <c r="B72" s="182"/>
      <c r="C72" s="182"/>
      <c r="D72" s="182"/>
      <c r="E72" s="182"/>
      <c r="F72" s="182"/>
      <c r="G72" s="942"/>
      <c r="H72" s="943"/>
      <c r="I72" s="943"/>
      <c r="J72" s="943"/>
      <c r="K72" s="943"/>
      <c r="L72" s="943"/>
      <c r="M72" s="943"/>
      <c r="N72" s="943"/>
      <c r="O72" s="943"/>
      <c r="P72" s="943"/>
      <c r="Q72" s="943"/>
      <c r="R72" s="944"/>
      <c r="S72" s="182"/>
      <c r="T72" s="182"/>
      <c r="U72" s="182"/>
      <c r="V72" s="182"/>
      <c r="W72" s="182"/>
      <c r="X72" s="182"/>
      <c r="Y72" s="921"/>
      <c r="Z72" s="922"/>
      <c r="AA72" s="922"/>
      <c r="AB72" s="922"/>
      <c r="AC72" s="922"/>
      <c r="AD72" s="922"/>
      <c r="AE72" s="922"/>
      <c r="AF72" s="922"/>
      <c r="AG72" s="922"/>
      <c r="AH72" s="922"/>
      <c r="AI72" s="922"/>
      <c r="AJ72" s="923"/>
      <c r="AK72" s="182"/>
      <c r="AL72" s="182"/>
      <c r="AM72" s="182"/>
      <c r="AN72" s="182"/>
      <c r="AO72" s="182"/>
      <c r="AP72" s="182"/>
      <c r="AQ72" s="182"/>
      <c r="AR72" s="182"/>
      <c r="AS72" s="182"/>
      <c r="AT72" s="182"/>
      <c r="AU72" s="182"/>
      <c r="AV72" s="182"/>
      <c r="AW72" s="182"/>
      <c r="AX72" s="182"/>
      <c r="AY72" s="232"/>
      <c r="BI72" s="236"/>
      <c r="BJ72" s="236"/>
      <c r="BK72" s="236"/>
      <c r="BL72" s="236"/>
      <c r="BM72" s="236"/>
      <c r="BN72" s="236"/>
      <c r="BO72" s="236"/>
      <c r="BP72" s="236"/>
      <c r="BQ72" s="236"/>
      <c r="BR72" s="236"/>
      <c r="BS72" s="236"/>
      <c r="BT72" s="236"/>
      <c r="BU72" s="236"/>
      <c r="BV72" s="236"/>
      <c r="BW72" s="236"/>
      <c r="BX72" s="236"/>
      <c r="BY72" s="236"/>
      <c r="BZ72" s="236"/>
      <c r="CA72" s="236"/>
      <c r="CB72" s="236"/>
      <c r="CC72" s="236"/>
      <c r="CD72" s="236"/>
      <c r="CE72" s="236"/>
      <c r="CF72" s="236"/>
      <c r="CG72" s="236"/>
      <c r="CH72" s="236"/>
      <c r="CI72" s="236"/>
      <c r="CJ72" s="236"/>
      <c r="CK72" s="236"/>
      <c r="CL72" s="236"/>
      <c r="CM72" s="236"/>
      <c r="CN72" s="236"/>
      <c r="CO72" s="236"/>
      <c r="CP72" s="236"/>
      <c r="CQ72" s="236"/>
      <c r="CR72" s="236"/>
      <c r="CS72" s="236"/>
      <c r="CT72" s="236"/>
      <c r="CU72" s="236"/>
      <c r="CV72" s="236"/>
      <c r="CW72" s="236"/>
      <c r="CX72" s="236"/>
      <c r="CY72" s="236"/>
      <c r="CZ72" s="236"/>
      <c r="DA72" s="236"/>
      <c r="DB72" s="236"/>
      <c r="DC72" s="236"/>
      <c r="DD72" s="236"/>
      <c r="DE72" s="236"/>
      <c r="DF72" s="236"/>
      <c r="DG72" s="236"/>
      <c r="DH72" s="236"/>
      <c r="DI72" s="236"/>
      <c r="DJ72" s="236"/>
      <c r="DK72" s="236"/>
      <c r="DL72" s="236"/>
      <c r="DM72" s="236"/>
      <c r="DN72" s="236"/>
      <c r="DO72" s="236"/>
      <c r="DP72" s="236"/>
      <c r="DQ72" s="236"/>
      <c r="DR72" s="236"/>
      <c r="DS72" s="236"/>
      <c r="DT72" s="236"/>
      <c r="DU72" s="236"/>
      <c r="DV72" s="236"/>
      <c r="DW72" s="236"/>
      <c r="DX72" s="236"/>
      <c r="DY72" s="236"/>
      <c r="DZ72" s="236"/>
      <c r="EA72" s="236"/>
      <c r="EB72" s="236"/>
      <c r="EC72" s="236"/>
      <c r="ED72" s="236"/>
      <c r="EE72" s="236"/>
      <c r="EF72" s="236"/>
      <c r="EG72" s="236"/>
      <c r="EH72" s="236"/>
      <c r="EI72" s="236"/>
      <c r="EJ72" s="236"/>
      <c r="EK72" s="236"/>
      <c r="EL72" s="236"/>
    </row>
    <row r="73" spans="1:142" ht="7.5" customHeight="1">
      <c r="A73" s="231"/>
      <c r="B73" s="182"/>
      <c r="C73" s="182"/>
      <c r="D73" s="182"/>
      <c r="E73" s="182"/>
      <c r="F73" s="182"/>
      <c r="G73" s="945" t="s">
        <v>90</v>
      </c>
      <c r="H73" s="946"/>
      <c r="I73" s="946"/>
      <c r="J73" s="946"/>
      <c r="K73" s="946"/>
      <c r="L73" s="946"/>
      <c r="M73" s="946"/>
      <c r="N73" s="946"/>
      <c r="O73" s="946"/>
      <c r="P73" s="946"/>
      <c r="Q73" s="946"/>
      <c r="R73" s="947"/>
      <c r="S73" s="182"/>
      <c r="T73" s="182"/>
      <c r="U73" s="182"/>
      <c r="V73" s="182"/>
      <c r="W73" s="182"/>
      <c r="X73" s="182"/>
      <c r="Y73" s="921" t="s">
        <v>60</v>
      </c>
      <c r="Z73" s="922"/>
      <c r="AA73" s="922"/>
      <c r="AB73" s="922"/>
      <c r="AC73" s="922"/>
      <c r="AD73" s="922"/>
      <c r="AE73" s="922"/>
      <c r="AF73" s="922"/>
      <c r="AG73" s="922"/>
      <c r="AH73" s="922"/>
      <c r="AI73" s="922"/>
      <c r="AJ73" s="923"/>
      <c r="AK73" s="182"/>
      <c r="AL73" s="182"/>
      <c r="AM73" s="182"/>
      <c r="AN73" s="182"/>
      <c r="AO73" s="182"/>
      <c r="AP73" s="182"/>
      <c r="AQ73" s="182"/>
      <c r="AR73" s="182"/>
      <c r="AS73" s="182"/>
      <c r="AT73" s="182"/>
      <c r="AU73" s="182"/>
      <c r="AV73" s="182"/>
      <c r="AW73" s="182"/>
      <c r="AX73" s="182"/>
      <c r="AY73" s="232"/>
      <c r="BI73" s="236"/>
      <c r="BJ73" s="236"/>
      <c r="BK73" s="236"/>
      <c r="BL73" s="236"/>
      <c r="BM73" s="236"/>
      <c r="BN73" s="236"/>
      <c r="BO73" s="236"/>
      <c r="BP73" s="236"/>
      <c r="BQ73" s="236"/>
      <c r="BR73" s="236"/>
      <c r="BS73" s="236"/>
      <c r="BT73" s="236"/>
      <c r="BU73" s="236"/>
      <c r="BV73" s="236"/>
      <c r="BW73" s="236"/>
      <c r="BX73" s="236"/>
      <c r="BY73" s="236"/>
      <c r="BZ73" s="236"/>
      <c r="CA73" s="236"/>
      <c r="CB73" s="236"/>
      <c r="CC73" s="236"/>
      <c r="CD73" s="236"/>
      <c r="CE73" s="236"/>
      <c r="CF73" s="236"/>
      <c r="CG73" s="236"/>
      <c r="CH73" s="236"/>
      <c r="CI73" s="236"/>
      <c r="CJ73" s="236"/>
      <c r="CK73" s="236"/>
      <c r="CL73" s="236"/>
      <c r="CM73" s="236"/>
      <c r="CN73" s="236"/>
      <c r="CO73" s="236"/>
      <c r="CP73" s="236"/>
      <c r="CQ73" s="236"/>
      <c r="CR73" s="236"/>
      <c r="CS73" s="236"/>
      <c r="CT73" s="236"/>
      <c r="CU73" s="236"/>
      <c r="CV73" s="236"/>
      <c r="CW73" s="236"/>
      <c r="CX73" s="236"/>
      <c r="CY73" s="236"/>
      <c r="CZ73" s="236"/>
      <c r="DA73" s="236"/>
      <c r="DB73" s="236"/>
      <c r="DC73" s="236"/>
      <c r="DD73" s="236"/>
      <c r="DE73" s="236"/>
      <c r="DF73" s="236"/>
      <c r="DG73" s="236"/>
      <c r="DH73" s="236"/>
      <c r="DI73" s="236"/>
      <c r="DJ73" s="236"/>
      <c r="DK73" s="236"/>
      <c r="DL73" s="236"/>
      <c r="DM73" s="236"/>
      <c r="DN73" s="236"/>
      <c r="DO73" s="236"/>
      <c r="DP73" s="236"/>
      <c r="DQ73" s="236"/>
      <c r="DR73" s="236"/>
      <c r="DS73" s="236"/>
      <c r="DT73" s="236"/>
      <c r="DU73" s="236"/>
      <c r="DV73" s="236"/>
      <c r="DW73" s="236"/>
      <c r="DX73" s="236"/>
      <c r="DY73" s="236"/>
      <c r="DZ73" s="236"/>
      <c r="EA73" s="236"/>
      <c r="EB73" s="236"/>
      <c r="EC73" s="236"/>
      <c r="ED73" s="236"/>
      <c r="EE73" s="236"/>
      <c r="EF73" s="236"/>
      <c r="EG73" s="236"/>
      <c r="EH73" s="236"/>
      <c r="EI73" s="236"/>
      <c r="EJ73" s="236"/>
      <c r="EK73" s="236"/>
      <c r="EL73" s="236"/>
    </row>
    <row r="74" spans="1:142" ht="7.5" customHeight="1">
      <c r="A74" s="231"/>
      <c r="B74" s="182"/>
      <c r="C74" s="182"/>
      <c r="D74" s="182"/>
      <c r="E74" s="182"/>
      <c r="F74" s="182"/>
      <c r="G74" s="883"/>
      <c r="H74" s="884"/>
      <c r="I74" s="884"/>
      <c r="J74" s="884"/>
      <c r="K74" s="884"/>
      <c r="L74" s="884"/>
      <c r="M74" s="884"/>
      <c r="N74" s="884"/>
      <c r="O74" s="884"/>
      <c r="P74" s="884"/>
      <c r="Q74" s="884"/>
      <c r="R74" s="885"/>
      <c r="S74" s="182"/>
      <c r="T74" s="182"/>
      <c r="U74" s="898" t="s">
        <v>97</v>
      </c>
      <c r="V74" s="899"/>
      <c r="W74" s="182"/>
      <c r="X74" s="182"/>
      <c r="Y74" s="921"/>
      <c r="Z74" s="922"/>
      <c r="AA74" s="922"/>
      <c r="AB74" s="922"/>
      <c r="AC74" s="922"/>
      <c r="AD74" s="922"/>
      <c r="AE74" s="922"/>
      <c r="AF74" s="922"/>
      <c r="AG74" s="922"/>
      <c r="AH74" s="922"/>
      <c r="AI74" s="922"/>
      <c r="AJ74" s="923"/>
      <c r="AK74" s="182"/>
      <c r="AL74" s="182"/>
      <c r="AM74" s="182"/>
      <c r="AN74" s="182"/>
      <c r="AO74" s="182"/>
      <c r="AP74" s="182"/>
      <c r="AQ74" s="182"/>
      <c r="AR74" s="182"/>
      <c r="AS74" s="182"/>
      <c r="AT74" s="182"/>
      <c r="AU74" s="182"/>
      <c r="AV74" s="182"/>
      <c r="AW74" s="182"/>
      <c r="AX74" s="182"/>
      <c r="AY74" s="232"/>
      <c r="BI74" s="236"/>
      <c r="BJ74" s="236"/>
      <c r="BK74" s="236"/>
      <c r="BL74" s="236"/>
      <c r="BM74" s="236"/>
      <c r="BN74" s="236"/>
      <c r="BO74" s="236"/>
      <c r="BP74" s="236"/>
      <c r="BQ74" s="236"/>
      <c r="BR74" s="236"/>
      <c r="BS74" s="236"/>
      <c r="BT74" s="236"/>
      <c r="BU74" s="236"/>
      <c r="BV74" s="236"/>
      <c r="BW74" s="236"/>
      <c r="BX74" s="236"/>
      <c r="BY74" s="236"/>
      <c r="BZ74" s="236"/>
      <c r="CA74" s="236"/>
      <c r="CB74" s="236"/>
      <c r="CC74" s="236"/>
      <c r="CD74" s="236"/>
      <c r="CE74" s="236"/>
      <c r="CF74" s="236"/>
      <c r="CG74" s="236"/>
      <c r="CH74" s="236"/>
      <c r="CI74" s="236"/>
      <c r="CJ74" s="236"/>
      <c r="CK74" s="236"/>
      <c r="CL74" s="236"/>
      <c r="CM74" s="236"/>
      <c r="CN74" s="236"/>
      <c r="CO74" s="236"/>
      <c r="CP74" s="236"/>
      <c r="CQ74" s="236"/>
      <c r="CR74" s="236"/>
      <c r="CS74" s="236"/>
      <c r="CT74" s="236"/>
      <c r="CU74" s="236"/>
      <c r="CV74" s="236"/>
      <c r="CW74" s="236"/>
      <c r="CX74" s="236"/>
      <c r="CY74" s="236"/>
      <c r="CZ74" s="236"/>
      <c r="DA74" s="236"/>
      <c r="DB74" s="236"/>
      <c r="DC74" s="236"/>
      <c r="DD74" s="236"/>
      <c r="DE74" s="236"/>
      <c r="DF74" s="236"/>
      <c r="DG74" s="236"/>
      <c r="DH74" s="236"/>
      <c r="DI74" s="236"/>
      <c r="DJ74" s="236"/>
      <c r="DK74" s="236"/>
      <c r="DL74" s="236"/>
      <c r="DM74" s="236"/>
      <c r="DN74" s="236"/>
      <c r="DO74" s="236"/>
      <c r="DP74" s="236"/>
      <c r="DQ74" s="236"/>
      <c r="DR74" s="236"/>
      <c r="DS74" s="236"/>
      <c r="DT74" s="236"/>
      <c r="DU74" s="236"/>
      <c r="DV74" s="236"/>
      <c r="DW74" s="236"/>
      <c r="DX74" s="236"/>
      <c r="DY74" s="236"/>
      <c r="DZ74" s="236"/>
      <c r="EA74" s="236"/>
      <c r="EB74" s="236"/>
      <c r="EC74" s="236"/>
      <c r="ED74" s="236"/>
      <c r="EE74" s="236"/>
      <c r="EF74" s="236"/>
      <c r="EG74" s="236"/>
      <c r="EH74" s="236"/>
      <c r="EI74" s="236"/>
      <c r="EJ74" s="236"/>
      <c r="EK74" s="236"/>
      <c r="EL74" s="236"/>
    </row>
    <row r="75" spans="1:142" ht="7.5" customHeight="1">
      <c r="A75" s="231"/>
      <c r="B75" s="182"/>
      <c r="C75" s="182"/>
      <c r="D75" s="182"/>
      <c r="E75" s="182"/>
      <c r="F75" s="182"/>
      <c r="G75" s="883" t="s">
        <v>155</v>
      </c>
      <c r="H75" s="884"/>
      <c r="I75" s="884"/>
      <c r="J75" s="884"/>
      <c r="K75" s="884"/>
      <c r="L75" s="884"/>
      <c r="M75" s="884"/>
      <c r="N75" s="884"/>
      <c r="O75" s="884"/>
      <c r="P75" s="884"/>
      <c r="Q75" s="884"/>
      <c r="R75" s="885"/>
      <c r="S75" s="182"/>
      <c r="T75" s="182"/>
      <c r="U75" s="900"/>
      <c r="V75" s="901"/>
      <c r="W75" s="182"/>
      <c r="X75" s="182"/>
      <c r="Y75" s="883" t="s">
        <v>65</v>
      </c>
      <c r="Z75" s="884"/>
      <c r="AA75" s="884"/>
      <c r="AB75" s="884"/>
      <c r="AC75" s="884"/>
      <c r="AD75" s="884"/>
      <c r="AE75" s="884"/>
      <c r="AF75" s="884"/>
      <c r="AG75" s="884"/>
      <c r="AH75" s="884"/>
      <c r="AI75" s="884"/>
      <c r="AJ75" s="885"/>
      <c r="AK75" s="182"/>
      <c r="AL75" s="182"/>
      <c r="AY75" s="232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6"/>
      <c r="BY75" s="236"/>
      <c r="BZ75" s="236"/>
      <c r="CA75" s="236"/>
      <c r="CB75" s="236"/>
      <c r="CC75" s="236"/>
      <c r="CD75" s="236"/>
      <c r="CE75" s="236"/>
      <c r="CF75" s="236"/>
      <c r="CG75" s="236"/>
      <c r="CH75" s="236"/>
      <c r="CI75" s="236"/>
      <c r="CJ75" s="236"/>
      <c r="CK75" s="236"/>
      <c r="CL75" s="236"/>
      <c r="CM75" s="236"/>
      <c r="CN75" s="236"/>
      <c r="CO75" s="236"/>
      <c r="CP75" s="236"/>
      <c r="CQ75" s="236"/>
      <c r="CR75" s="236"/>
      <c r="CS75" s="236"/>
      <c r="CT75" s="236"/>
      <c r="CU75" s="236"/>
      <c r="CV75" s="236"/>
      <c r="CW75" s="236"/>
      <c r="CX75" s="236"/>
      <c r="CY75" s="236"/>
      <c r="CZ75" s="236"/>
      <c r="DA75" s="236"/>
      <c r="DB75" s="236"/>
      <c r="DC75" s="236"/>
      <c r="DD75" s="236"/>
      <c r="DE75" s="236"/>
      <c r="DF75" s="236"/>
      <c r="DG75" s="236"/>
      <c r="DH75" s="236"/>
      <c r="DI75" s="236"/>
      <c r="DJ75" s="236"/>
      <c r="DK75" s="236"/>
      <c r="DL75" s="236"/>
      <c r="DM75" s="236"/>
      <c r="DN75" s="236"/>
      <c r="DO75" s="236"/>
      <c r="DP75" s="236"/>
      <c r="DQ75" s="236"/>
      <c r="DR75" s="236"/>
      <c r="DS75" s="236"/>
      <c r="DT75" s="236"/>
      <c r="DU75" s="236"/>
      <c r="DV75" s="236"/>
      <c r="DW75" s="236"/>
      <c r="DX75" s="236"/>
      <c r="DY75" s="236"/>
      <c r="DZ75" s="236"/>
      <c r="EA75" s="236"/>
      <c r="EB75" s="236"/>
      <c r="EC75" s="236"/>
      <c r="ED75" s="236"/>
      <c r="EE75" s="236"/>
      <c r="EF75" s="236"/>
      <c r="EG75" s="236"/>
      <c r="EH75" s="236"/>
      <c r="EI75" s="236"/>
      <c r="EJ75" s="236"/>
      <c r="EK75" s="236"/>
      <c r="EL75" s="236"/>
    </row>
    <row r="76" spans="1:142" ht="7.5" customHeight="1">
      <c r="A76" s="231"/>
      <c r="B76" s="182"/>
      <c r="C76" s="182"/>
      <c r="D76" s="182"/>
      <c r="E76" s="182"/>
      <c r="F76" s="182"/>
      <c r="G76" s="883"/>
      <c r="H76" s="884"/>
      <c r="I76" s="884"/>
      <c r="J76" s="884"/>
      <c r="K76" s="884"/>
      <c r="L76" s="884"/>
      <c r="M76" s="884"/>
      <c r="N76" s="884"/>
      <c r="O76" s="884"/>
      <c r="P76" s="884"/>
      <c r="Q76" s="884"/>
      <c r="R76" s="885"/>
      <c r="S76" s="182"/>
      <c r="T76" s="182"/>
      <c r="U76" s="878">
        <v>1</v>
      </c>
      <c r="V76" s="889"/>
      <c r="W76" s="182"/>
      <c r="X76" s="182"/>
      <c r="Y76" s="883"/>
      <c r="Z76" s="884"/>
      <c r="AA76" s="884"/>
      <c r="AB76" s="884"/>
      <c r="AC76" s="884"/>
      <c r="AD76" s="884"/>
      <c r="AE76" s="884"/>
      <c r="AF76" s="884"/>
      <c r="AG76" s="884"/>
      <c r="AH76" s="884"/>
      <c r="AI76" s="884"/>
      <c r="AJ76" s="885"/>
      <c r="AK76" s="182"/>
      <c r="AY76" s="232"/>
      <c r="BI76" s="236"/>
      <c r="BJ76" s="236"/>
      <c r="BK76" s="236"/>
      <c r="BL76" s="236"/>
      <c r="BM76" s="236"/>
      <c r="BN76" s="236"/>
      <c r="BO76" s="236"/>
      <c r="BP76" s="236"/>
      <c r="BQ76" s="236"/>
      <c r="BR76" s="236"/>
      <c r="BS76" s="236"/>
      <c r="BT76" s="236"/>
      <c r="BU76" s="236"/>
      <c r="BV76" s="236"/>
      <c r="BW76" s="236"/>
      <c r="BX76" s="236"/>
      <c r="BY76" s="236"/>
      <c r="BZ76" s="236"/>
      <c r="CA76" s="236"/>
      <c r="CB76" s="236"/>
      <c r="CC76" s="236"/>
      <c r="CD76" s="236"/>
      <c r="CE76" s="236"/>
      <c r="CF76" s="236"/>
      <c r="CG76" s="236"/>
      <c r="CH76" s="236"/>
      <c r="CI76" s="236"/>
      <c r="CJ76" s="236"/>
      <c r="CK76" s="236"/>
      <c r="CL76" s="236"/>
      <c r="CM76" s="236"/>
      <c r="CN76" s="236"/>
      <c r="CO76" s="236"/>
      <c r="CP76" s="236"/>
      <c r="CQ76" s="236"/>
      <c r="CR76" s="236"/>
      <c r="CS76" s="236"/>
      <c r="CT76" s="236"/>
      <c r="CU76" s="236"/>
      <c r="CV76" s="236"/>
      <c r="CW76" s="236"/>
      <c r="CX76" s="236"/>
      <c r="CY76" s="236"/>
      <c r="CZ76" s="236"/>
      <c r="DA76" s="236"/>
      <c r="DB76" s="236"/>
      <c r="DC76" s="236"/>
      <c r="DD76" s="236"/>
      <c r="DE76" s="236"/>
      <c r="DF76" s="236"/>
      <c r="DG76" s="236"/>
      <c r="DH76" s="236"/>
      <c r="DI76" s="236"/>
      <c r="DJ76" s="236"/>
      <c r="DK76" s="236"/>
      <c r="DL76" s="236"/>
      <c r="DM76" s="236"/>
      <c r="DN76" s="236"/>
      <c r="DO76" s="236"/>
      <c r="DP76" s="236"/>
      <c r="DQ76" s="236"/>
      <c r="DR76" s="236"/>
      <c r="DS76" s="236"/>
      <c r="DT76" s="236"/>
      <c r="DU76" s="236"/>
      <c r="DV76" s="236"/>
      <c r="DW76" s="236"/>
      <c r="DX76" s="236"/>
      <c r="DY76" s="236"/>
      <c r="DZ76" s="236"/>
      <c r="EA76" s="236"/>
      <c r="EB76" s="236"/>
      <c r="EC76" s="236"/>
      <c r="ED76" s="236"/>
      <c r="EE76" s="236"/>
      <c r="EF76" s="236"/>
      <c r="EG76" s="236"/>
      <c r="EH76" s="236"/>
      <c r="EI76" s="236"/>
      <c r="EJ76" s="236"/>
      <c r="EK76" s="236"/>
      <c r="EL76" s="236"/>
    </row>
    <row r="77" spans="1:142" ht="7.5" customHeight="1">
      <c r="A77" s="231"/>
      <c r="B77" s="182"/>
      <c r="C77" s="182"/>
      <c r="D77" s="182"/>
      <c r="E77" s="182"/>
      <c r="F77" s="182"/>
      <c r="G77" s="883" t="s">
        <v>120</v>
      </c>
      <c r="H77" s="884"/>
      <c r="I77" s="884"/>
      <c r="J77" s="884"/>
      <c r="K77" s="884"/>
      <c r="L77" s="884"/>
      <c r="M77" s="884"/>
      <c r="N77" s="884"/>
      <c r="O77" s="884"/>
      <c r="P77" s="884"/>
      <c r="Q77" s="884"/>
      <c r="R77" s="885"/>
      <c r="S77" s="182"/>
      <c r="T77" s="182"/>
      <c r="U77" s="880"/>
      <c r="V77" s="890"/>
      <c r="W77" s="182"/>
      <c r="X77" s="182"/>
      <c r="Y77" s="883" t="s">
        <v>109</v>
      </c>
      <c r="Z77" s="884"/>
      <c r="AA77" s="884"/>
      <c r="AB77" s="884"/>
      <c r="AC77" s="884"/>
      <c r="AD77" s="884"/>
      <c r="AE77" s="884"/>
      <c r="AF77" s="884"/>
      <c r="AG77" s="884"/>
      <c r="AH77" s="884"/>
      <c r="AI77" s="884"/>
      <c r="AJ77" s="885"/>
      <c r="AK77" s="182"/>
      <c r="AY77" s="232"/>
      <c r="BI77" s="236"/>
      <c r="BJ77" s="236"/>
      <c r="BK77" s="236"/>
      <c r="BL77" s="236"/>
      <c r="BM77" s="236"/>
      <c r="BN77" s="236"/>
      <c r="BO77" s="236"/>
      <c r="BP77" s="236"/>
      <c r="BQ77" s="236"/>
      <c r="BR77" s="236"/>
      <c r="BS77" s="236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6"/>
      <c r="CJ77" s="236"/>
      <c r="CK77" s="236"/>
      <c r="CL77" s="236"/>
      <c r="CM77" s="236"/>
      <c r="CN77" s="236"/>
      <c r="CO77" s="236"/>
      <c r="CP77" s="236"/>
      <c r="CQ77" s="236"/>
      <c r="CR77" s="236"/>
      <c r="CS77" s="236"/>
      <c r="CT77" s="236"/>
      <c r="CU77" s="236"/>
      <c r="CV77" s="236"/>
      <c r="CW77" s="236"/>
      <c r="CX77" s="236"/>
      <c r="CY77" s="236"/>
      <c r="CZ77" s="236"/>
      <c r="DA77" s="236"/>
      <c r="DB77" s="236"/>
      <c r="DC77" s="236"/>
      <c r="DD77" s="236"/>
      <c r="DE77" s="236"/>
      <c r="DF77" s="236"/>
      <c r="DG77" s="236"/>
      <c r="DH77" s="236"/>
      <c r="DI77" s="236"/>
      <c r="DJ77" s="236"/>
      <c r="DK77" s="236"/>
      <c r="DL77" s="236"/>
      <c r="DM77" s="236"/>
      <c r="DN77" s="236"/>
      <c r="DO77" s="236"/>
      <c r="DP77" s="236"/>
      <c r="DQ77" s="236"/>
      <c r="DR77" s="236"/>
      <c r="DS77" s="236"/>
      <c r="DT77" s="236"/>
      <c r="DU77" s="236"/>
      <c r="DV77" s="236"/>
      <c r="DW77" s="236"/>
      <c r="DX77" s="236"/>
      <c r="DY77" s="236"/>
      <c r="DZ77" s="236"/>
      <c r="EA77" s="236"/>
      <c r="EB77" s="236"/>
      <c r="EC77" s="236"/>
      <c r="ED77" s="236"/>
      <c r="EE77" s="236"/>
      <c r="EF77" s="236"/>
      <c r="EG77" s="236"/>
      <c r="EH77" s="236"/>
      <c r="EI77" s="236"/>
      <c r="EJ77" s="236"/>
      <c r="EK77" s="236"/>
      <c r="EL77" s="236"/>
    </row>
    <row r="78" spans="1:142" ht="7.5" customHeight="1">
      <c r="A78" s="231"/>
      <c r="B78" s="182"/>
      <c r="C78" s="182"/>
      <c r="D78" s="182"/>
      <c r="E78" s="182"/>
      <c r="F78" s="182"/>
      <c r="G78" s="883"/>
      <c r="H78" s="884"/>
      <c r="I78" s="884"/>
      <c r="J78" s="884"/>
      <c r="K78" s="884"/>
      <c r="L78" s="884"/>
      <c r="M78" s="884"/>
      <c r="N78" s="884"/>
      <c r="O78" s="884"/>
      <c r="P78" s="884"/>
      <c r="Q78" s="884"/>
      <c r="R78" s="885"/>
      <c r="S78" s="182"/>
      <c r="T78" s="182"/>
      <c r="U78" s="898" t="s">
        <v>97</v>
      </c>
      <c r="V78" s="899"/>
      <c r="W78" s="182"/>
      <c r="X78" s="182"/>
      <c r="Y78" s="886"/>
      <c r="Z78" s="887"/>
      <c r="AA78" s="887"/>
      <c r="AB78" s="887"/>
      <c r="AC78" s="887"/>
      <c r="AD78" s="887"/>
      <c r="AE78" s="887"/>
      <c r="AF78" s="887"/>
      <c r="AG78" s="887"/>
      <c r="AH78" s="887"/>
      <c r="AI78" s="887"/>
      <c r="AJ78" s="888"/>
      <c r="AK78" s="182"/>
      <c r="AY78" s="232"/>
      <c r="BI78" s="236"/>
      <c r="BJ78" s="236"/>
      <c r="BK78" s="236"/>
      <c r="BL78" s="236"/>
      <c r="BM78" s="236"/>
      <c r="BN78" s="236"/>
      <c r="BO78" s="236"/>
      <c r="BP78" s="236"/>
      <c r="BQ78" s="236"/>
      <c r="BR78" s="236"/>
      <c r="BS78" s="236"/>
      <c r="BT78" s="236"/>
      <c r="BU78" s="236"/>
      <c r="BV78" s="236"/>
      <c r="BW78" s="236"/>
      <c r="BX78" s="236"/>
      <c r="BY78" s="236"/>
      <c r="BZ78" s="236"/>
      <c r="CA78" s="236"/>
      <c r="CB78" s="236"/>
      <c r="CC78" s="236"/>
      <c r="CD78" s="236"/>
      <c r="CE78" s="236"/>
      <c r="CF78" s="236"/>
      <c r="CG78" s="236"/>
      <c r="CH78" s="236"/>
      <c r="CI78" s="236"/>
      <c r="CJ78" s="236"/>
      <c r="CK78" s="236"/>
      <c r="CL78" s="236"/>
      <c r="CM78" s="236"/>
      <c r="CN78" s="236"/>
      <c r="CO78" s="236"/>
      <c r="CP78" s="236"/>
      <c r="CQ78" s="236"/>
      <c r="CR78" s="236"/>
      <c r="CS78" s="236"/>
      <c r="CT78" s="236"/>
      <c r="CU78" s="236"/>
      <c r="CV78" s="236"/>
      <c r="CW78" s="236"/>
      <c r="CX78" s="236"/>
      <c r="CY78" s="236"/>
      <c r="CZ78" s="236"/>
      <c r="DA78" s="236"/>
      <c r="DB78" s="236"/>
      <c r="DC78" s="236"/>
      <c r="DD78" s="236"/>
      <c r="DE78" s="236"/>
      <c r="DF78" s="236"/>
      <c r="DG78" s="236"/>
      <c r="DH78" s="236"/>
      <c r="DI78" s="236"/>
      <c r="DJ78" s="236"/>
      <c r="DK78" s="236"/>
      <c r="DL78" s="236"/>
      <c r="DM78" s="236"/>
      <c r="DN78" s="236"/>
      <c r="DO78" s="236"/>
      <c r="DP78" s="236"/>
      <c r="DQ78" s="236"/>
      <c r="DR78" s="236"/>
      <c r="DS78" s="236"/>
      <c r="DT78" s="236"/>
      <c r="DU78" s="236"/>
      <c r="DV78" s="236"/>
      <c r="DW78" s="236"/>
      <c r="DX78" s="236"/>
      <c r="DY78" s="236"/>
      <c r="DZ78" s="236"/>
      <c r="EA78" s="236"/>
      <c r="EB78" s="236"/>
      <c r="EC78" s="236"/>
      <c r="ED78" s="236"/>
      <c r="EE78" s="236"/>
      <c r="EF78" s="236"/>
      <c r="EG78" s="236"/>
      <c r="EH78" s="236"/>
      <c r="EI78" s="236"/>
      <c r="EJ78" s="236"/>
      <c r="EK78" s="236"/>
      <c r="EL78" s="236"/>
    </row>
    <row r="79" spans="1:142" ht="7.5" customHeight="1">
      <c r="A79" s="231"/>
      <c r="B79" s="182"/>
      <c r="C79" s="182"/>
      <c r="D79" s="182"/>
      <c r="E79" s="182"/>
      <c r="F79" s="182"/>
      <c r="G79" s="883" t="s">
        <v>107</v>
      </c>
      <c r="H79" s="884"/>
      <c r="I79" s="884"/>
      <c r="J79" s="884"/>
      <c r="K79" s="884"/>
      <c r="L79" s="884"/>
      <c r="M79" s="884"/>
      <c r="N79" s="884"/>
      <c r="O79" s="884"/>
      <c r="P79" s="884"/>
      <c r="Q79" s="884"/>
      <c r="R79" s="885"/>
      <c r="S79" s="182"/>
      <c r="T79" s="182"/>
      <c r="U79" s="900"/>
      <c r="V79" s="901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Y79" s="232"/>
      <c r="BI79" s="236"/>
      <c r="BJ79" s="236"/>
      <c r="BK79" s="236"/>
      <c r="BL79" s="236"/>
      <c r="BM79" s="236"/>
      <c r="BN79" s="236"/>
      <c r="BO79" s="236"/>
      <c r="BP79" s="236"/>
      <c r="BQ79" s="236"/>
      <c r="BR79" s="236"/>
      <c r="BS79" s="236"/>
      <c r="BT79" s="236"/>
      <c r="BU79" s="236"/>
      <c r="BV79" s="236"/>
      <c r="BW79" s="236"/>
      <c r="BX79" s="236"/>
      <c r="BY79" s="236"/>
      <c r="BZ79" s="236"/>
      <c r="CA79" s="236"/>
      <c r="CB79" s="236"/>
      <c r="CC79" s="236"/>
      <c r="CD79" s="236"/>
      <c r="CE79" s="236"/>
      <c r="CF79" s="236"/>
      <c r="CG79" s="236"/>
      <c r="CH79" s="236"/>
      <c r="CI79" s="236"/>
      <c r="CJ79" s="236"/>
      <c r="CK79" s="236"/>
      <c r="CL79" s="236"/>
      <c r="CM79" s="236"/>
      <c r="CN79" s="236"/>
      <c r="CO79" s="236"/>
      <c r="CP79" s="236"/>
      <c r="CQ79" s="236"/>
      <c r="CR79" s="236"/>
      <c r="CS79" s="236"/>
      <c r="CT79" s="236"/>
      <c r="CU79" s="236"/>
      <c r="CV79" s="236"/>
      <c r="CW79" s="236"/>
      <c r="CX79" s="236"/>
      <c r="CY79" s="236"/>
      <c r="CZ79" s="236"/>
      <c r="DA79" s="236"/>
      <c r="DB79" s="236"/>
      <c r="DC79" s="236"/>
      <c r="DD79" s="236"/>
      <c r="DE79" s="236"/>
      <c r="DF79" s="236"/>
      <c r="DG79" s="236"/>
      <c r="DH79" s="236"/>
      <c r="DI79" s="236"/>
      <c r="DJ79" s="236"/>
      <c r="DK79" s="236"/>
      <c r="DL79" s="236"/>
      <c r="DM79" s="236"/>
      <c r="DN79" s="236"/>
      <c r="DO79" s="236"/>
      <c r="DP79" s="236"/>
      <c r="DQ79" s="236"/>
      <c r="DR79" s="236"/>
      <c r="DS79" s="236"/>
      <c r="DT79" s="236"/>
      <c r="DU79" s="236"/>
      <c r="DV79" s="236"/>
      <c r="DW79" s="236"/>
      <c r="DX79" s="236"/>
      <c r="DY79" s="236"/>
      <c r="DZ79" s="236"/>
      <c r="EA79" s="236"/>
      <c r="EB79" s="236"/>
      <c r="EC79" s="236"/>
      <c r="ED79" s="236"/>
      <c r="EE79" s="236"/>
      <c r="EF79" s="236"/>
      <c r="EG79" s="236"/>
      <c r="EH79" s="236"/>
      <c r="EI79" s="236"/>
      <c r="EJ79" s="236"/>
      <c r="EK79" s="236"/>
      <c r="EL79" s="236"/>
    </row>
    <row r="80" spans="1:142" ht="7.5" customHeight="1">
      <c r="A80" s="231"/>
      <c r="B80" s="182"/>
      <c r="C80" s="182"/>
      <c r="D80" s="182"/>
      <c r="E80" s="182"/>
      <c r="F80" s="182"/>
      <c r="G80" s="883"/>
      <c r="H80" s="884"/>
      <c r="I80" s="884"/>
      <c r="J80" s="884"/>
      <c r="K80" s="884"/>
      <c r="L80" s="884"/>
      <c r="M80" s="884"/>
      <c r="N80" s="884"/>
      <c r="O80" s="884"/>
      <c r="P80" s="884"/>
      <c r="Q80" s="884"/>
      <c r="R80" s="885"/>
      <c r="S80" s="182"/>
      <c r="T80" s="182"/>
      <c r="U80" s="878">
        <v>6</v>
      </c>
      <c r="V80" s="889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182"/>
      <c r="AL80" s="182"/>
      <c r="AY80" s="232"/>
      <c r="BI80" s="236"/>
      <c r="BJ80" s="236"/>
      <c r="BK80" s="236"/>
      <c r="BL80" s="236"/>
      <c r="BM80" s="236"/>
      <c r="BN80" s="236"/>
      <c r="BO80" s="236"/>
      <c r="BP80" s="236"/>
      <c r="BQ80" s="236"/>
      <c r="BR80" s="236"/>
      <c r="BS80" s="236"/>
      <c r="BT80" s="236"/>
      <c r="BU80" s="236"/>
      <c r="BV80" s="236"/>
      <c r="BW80" s="236"/>
      <c r="BX80" s="236"/>
      <c r="BY80" s="236"/>
      <c r="BZ80" s="236"/>
      <c r="CA80" s="236"/>
      <c r="CB80" s="236"/>
      <c r="CC80" s="236"/>
      <c r="CD80" s="236"/>
      <c r="CE80" s="236"/>
      <c r="CF80" s="236"/>
      <c r="CG80" s="236"/>
      <c r="CH80" s="236"/>
      <c r="CI80" s="236"/>
      <c r="CJ80" s="236"/>
      <c r="CK80" s="236"/>
      <c r="CL80" s="236"/>
      <c r="CM80" s="236"/>
      <c r="CN80" s="236"/>
      <c r="CO80" s="236"/>
      <c r="CP80" s="236"/>
      <c r="CQ80" s="236"/>
      <c r="CR80" s="236"/>
      <c r="CS80" s="236"/>
      <c r="CT80" s="236"/>
      <c r="CU80" s="236"/>
      <c r="CV80" s="236"/>
      <c r="CW80" s="236"/>
      <c r="CX80" s="236"/>
      <c r="CY80" s="236"/>
      <c r="CZ80" s="236"/>
      <c r="DA80" s="236"/>
      <c r="DB80" s="236"/>
      <c r="DC80" s="236"/>
      <c r="DD80" s="236"/>
      <c r="DE80" s="236"/>
      <c r="DF80" s="236"/>
      <c r="DG80" s="236"/>
      <c r="DH80" s="236"/>
      <c r="DI80" s="236"/>
      <c r="DJ80" s="236"/>
      <c r="DK80" s="236"/>
      <c r="DL80" s="236"/>
      <c r="DM80" s="236"/>
      <c r="DN80" s="236"/>
      <c r="DO80" s="236"/>
      <c r="DP80" s="236"/>
      <c r="DQ80" s="236"/>
      <c r="DR80" s="236"/>
      <c r="DS80" s="236"/>
      <c r="DT80" s="236"/>
      <c r="DU80" s="236"/>
      <c r="DV80" s="236"/>
      <c r="DW80" s="236"/>
      <c r="DX80" s="236"/>
      <c r="DY80" s="236"/>
      <c r="DZ80" s="236"/>
      <c r="EA80" s="236"/>
      <c r="EB80" s="236"/>
      <c r="EC80" s="236"/>
      <c r="ED80" s="236"/>
      <c r="EE80" s="236"/>
      <c r="EF80" s="236"/>
      <c r="EG80" s="236"/>
      <c r="EH80" s="236"/>
      <c r="EI80" s="236"/>
      <c r="EJ80" s="236"/>
      <c r="EK80" s="236"/>
      <c r="EL80" s="236"/>
    </row>
    <row r="81" spans="1:142" ht="7.5" customHeight="1">
      <c r="A81" s="231"/>
      <c r="B81" s="182"/>
      <c r="C81" s="182"/>
      <c r="D81" s="182"/>
      <c r="E81" s="182"/>
      <c r="F81" s="182"/>
      <c r="G81" s="883" t="s">
        <v>121</v>
      </c>
      <c r="H81" s="884"/>
      <c r="I81" s="884"/>
      <c r="J81" s="884"/>
      <c r="K81" s="884"/>
      <c r="L81" s="884"/>
      <c r="M81" s="884"/>
      <c r="N81" s="884"/>
      <c r="O81" s="884"/>
      <c r="P81" s="884"/>
      <c r="Q81" s="884"/>
      <c r="R81" s="885"/>
      <c r="S81" s="182"/>
      <c r="T81" s="182"/>
      <c r="U81" s="880"/>
      <c r="V81" s="890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182"/>
      <c r="AL81" s="182"/>
      <c r="AY81" s="232"/>
      <c r="BB81" s="182"/>
      <c r="BD81" s="182"/>
      <c r="BI81" s="236"/>
      <c r="BJ81" s="236"/>
      <c r="BK81" s="236"/>
      <c r="BL81" s="236"/>
      <c r="BM81" s="236"/>
      <c r="BN81" s="236"/>
      <c r="BO81" s="236"/>
      <c r="BP81" s="236"/>
      <c r="BQ81" s="236"/>
      <c r="BR81" s="236"/>
      <c r="BS81" s="236"/>
      <c r="BT81" s="236"/>
      <c r="BU81" s="236"/>
      <c r="BV81" s="236"/>
      <c r="BW81" s="236"/>
      <c r="BX81" s="236"/>
      <c r="BY81" s="236"/>
      <c r="BZ81" s="236"/>
      <c r="CA81" s="236"/>
      <c r="CB81" s="236"/>
      <c r="CC81" s="236"/>
      <c r="CD81" s="236"/>
      <c r="CE81" s="236"/>
      <c r="CF81" s="236"/>
      <c r="CG81" s="236"/>
      <c r="CH81" s="236"/>
      <c r="CI81" s="236"/>
      <c r="CJ81" s="236"/>
      <c r="CK81" s="236"/>
      <c r="CL81" s="236"/>
      <c r="CM81" s="236"/>
      <c r="CN81" s="236"/>
      <c r="CO81" s="236"/>
      <c r="CP81" s="236"/>
      <c r="CQ81" s="236"/>
      <c r="CR81" s="236"/>
      <c r="CS81" s="236"/>
      <c r="CT81" s="236"/>
      <c r="CU81" s="236"/>
      <c r="CV81" s="236"/>
      <c r="CW81" s="236"/>
      <c r="CX81" s="236"/>
      <c r="CY81" s="236"/>
      <c r="CZ81" s="236"/>
      <c r="DA81" s="236"/>
      <c r="DB81" s="236"/>
      <c r="DC81" s="236"/>
      <c r="DD81" s="236"/>
      <c r="DE81" s="236"/>
      <c r="DF81" s="236"/>
      <c r="DG81" s="236"/>
      <c r="DH81" s="236"/>
      <c r="DI81" s="236"/>
      <c r="DJ81" s="236"/>
      <c r="DK81" s="236"/>
      <c r="DL81" s="236"/>
      <c r="DM81" s="236"/>
      <c r="DN81" s="236"/>
      <c r="DO81" s="236"/>
      <c r="DP81" s="236"/>
      <c r="DQ81" s="236"/>
      <c r="DR81" s="236"/>
      <c r="DS81" s="236"/>
      <c r="DT81" s="236"/>
      <c r="DU81" s="236"/>
      <c r="DV81" s="236"/>
      <c r="DW81" s="236"/>
      <c r="DX81" s="236"/>
      <c r="DY81" s="236"/>
      <c r="DZ81" s="236"/>
      <c r="EA81" s="236"/>
      <c r="EB81" s="236"/>
      <c r="EC81" s="236"/>
      <c r="ED81" s="236"/>
      <c r="EE81" s="236"/>
      <c r="EF81" s="236"/>
      <c r="EG81" s="236"/>
      <c r="EH81" s="236"/>
      <c r="EI81" s="236"/>
      <c r="EJ81" s="236"/>
      <c r="EK81" s="236"/>
      <c r="EL81" s="236"/>
    </row>
    <row r="82" spans="1:142" ht="7.5" customHeight="1">
      <c r="A82" s="231"/>
      <c r="B82" s="182"/>
      <c r="C82" s="182"/>
      <c r="D82" s="182"/>
      <c r="E82" s="182"/>
      <c r="F82" s="182"/>
      <c r="G82" s="883"/>
      <c r="H82" s="884"/>
      <c r="I82" s="884"/>
      <c r="J82" s="884"/>
      <c r="K82" s="884"/>
      <c r="L82" s="884"/>
      <c r="M82" s="884"/>
      <c r="N82" s="884"/>
      <c r="O82" s="884"/>
      <c r="P82" s="884"/>
      <c r="Q82" s="884"/>
      <c r="R82" s="885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Y82" s="232"/>
      <c r="BB82" s="182"/>
      <c r="BC82" s="182"/>
      <c r="BD82" s="182"/>
      <c r="BI82" s="236"/>
      <c r="BJ82" s="236"/>
      <c r="BK82" s="236"/>
      <c r="BL82" s="236"/>
      <c r="BM82" s="236"/>
      <c r="BN82" s="236"/>
      <c r="BO82" s="236"/>
      <c r="BP82" s="236"/>
      <c r="BQ82" s="236"/>
      <c r="BR82" s="236"/>
      <c r="BS82" s="236"/>
      <c r="BT82" s="236"/>
      <c r="BU82" s="236"/>
      <c r="BV82" s="236"/>
      <c r="BW82" s="236"/>
      <c r="BX82" s="236"/>
      <c r="BY82" s="236"/>
      <c r="BZ82" s="236"/>
      <c r="CA82" s="236"/>
      <c r="CB82" s="236"/>
      <c r="CC82" s="236"/>
      <c r="CD82" s="236"/>
      <c r="CE82" s="236"/>
      <c r="CF82" s="236"/>
      <c r="CG82" s="236"/>
      <c r="CH82" s="236"/>
      <c r="CI82" s="236"/>
      <c r="CJ82" s="236"/>
      <c r="CK82" s="236"/>
      <c r="CL82" s="236"/>
      <c r="CM82" s="236"/>
      <c r="CN82" s="236"/>
      <c r="CO82" s="236"/>
      <c r="CP82" s="236"/>
      <c r="CQ82" s="236"/>
      <c r="CR82" s="236"/>
      <c r="CS82" s="236"/>
      <c r="CT82" s="236"/>
      <c r="CU82" s="236"/>
      <c r="CV82" s="236"/>
      <c r="CW82" s="236"/>
      <c r="CX82" s="236"/>
      <c r="CY82" s="236"/>
      <c r="CZ82" s="236"/>
      <c r="DA82" s="236"/>
      <c r="DB82" s="236"/>
      <c r="DC82" s="236"/>
      <c r="DD82" s="236"/>
      <c r="DE82" s="236"/>
      <c r="DF82" s="236"/>
      <c r="DG82" s="236"/>
      <c r="DH82" s="236"/>
      <c r="DI82" s="236"/>
      <c r="DJ82" s="236"/>
      <c r="DK82" s="236"/>
      <c r="DL82" s="236"/>
      <c r="DM82" s="236"/>
      <c r="DN82" s="236"/>
      <c r="DO82" s="236"/>
      <c r="DP82" s="236"/>
      <c r="DQ82" s="236"/>
      <c r="DR82" s="236"/>
      <c r="DS82" s="236"/>
      <c r="DT82" s="236"/>
      <c r="DU82" s="236"/>
      <c r="DV82" s="236"/>
      <c r="DW82" s="236"/>
      <c r="DX82" s="236"/>
      <c r="DY82" s="236"/>
      <c r="DZ82" s="236"/>
      <c r="EA82" s="236"/>
      <c r="EB82" s="236"/>
      <c r="EC82" s="236"/>
      <c r="ED82" s="236"/>
      <c r="EE82" s="236"/>
      <c r="EF82" s="236"/>
      <c r="EG82" s="236"/>
      <c r="EH82" s="236"/>
      <c r="EI82" s="236"/>
      <c r="EJ82" s="236"/>
      <c r="EK82" s="236"/>
      <c r="EL82" s="236"/>
    </row>
    <row r="83" spans="1:142" ht="7.5" customHeight="1">
      <c r="A83" s="231"/>
      <c r="B83" s="182"/>
      <c r="C83" s="182"/>
      <c r="D83" s="182"/>
      <c r="E83" s="182"/>
      <c r="F83" s="182"/>
      <c r="G83" s="883" t="s">
        <v>122</v>
      </c>
      <c r="H83" s="884"/>
      <c r="I83" s="884"/>
      <c r="J83" s="884"/>
      <c r="K83" s="884"/>
      <c r="L83" s="884"/>
      <c r="M83" s="884"/>
      <c r="N83" s="884"/>
      <c r="O83" s="884"/>
      <c r="P83" s="884"/>
      <c r="Q83" s="884"/>
      <c r="R83" s="885"/>
      <c r="S83" s="182"/>
      <c r="T83" s="182"/>
      <c r="U83" s="182"/>
      <c r="V83" s="182"/>
      <c r="W83" s="182"/>
      <c r="X83" s="182"/>
      <c r="Y83" s="902" t="s">
        <v>97</v>
      </c>
      <c r="Z83" s="906"/>
      <c r="AA83" s="908" t="s">
        <v>98</v>
      </c>
      <c r="AB83" s="909"/>
      <c r="AC83" s="909"/>
      <c r="AD83" s="909"/>
      <c r="AE83" s="909"/>
      <c r="AF83" s="909"/>
      <c r="AG83" s="909"/>
      <c r="AH83" s="909"/>
      <c r="AI83" s="909"/>
      <c r="AJ83" s="910"/>
      <c r="AK83" s="182"/>
      <c r="AL83" s="182"/>
      <c r="AY83" s="232"/>
      <c r="BI83" s="236"/>
      <c r="BJ83" s="236"/>
      <c r="BK83" s="236"/>
      <c r="BL83" s="236"/>
      <c r="BM83" s="236"/>
      <c r="BN83" s="236"/>
      <c r="BO83" s="236"/>
      <c r="BP83" s="236"/>
      <c r="BQ83" s="236"/>
      <c r="BR83" s="236"/>
      <c r="BS83" s="236"/>
      <c r="BT83" s="236"/>
      <c r="BU83" s="236"/>
      <c r="BV83" s="236"/>
      <c r="BW83" s="236"/>
      <c r="BX83" s="236"/>
      <c r="BY83" s="236"/>
      <c r="BZ83" s="236"/>
      <c r="CA83" s="236"/>
      <c r="CB83" s="236"/>
      <c r="CC83" s="236"/>
      <c r="CD83" s="236"/>
      <c r="CE83" s="236"/>
      <c r="CF83" s="236"/>
      <c r="CG83" s="236"/>
      <c r="CH83" s="236"/>
      <c r="CI83" s="236"/>
      <c r="CJ83" s="236"/>
      <c r="CK83" s="236"/>
      <c r="CL83" s="236"/>
      <c r="CM83" s="236"/>
      <c r="CN83" s="236"/>
      <c r="CO83" s="236"/>
      <c r="CP83" s="236"/>
      <c r="CQ83" s="236"/>
      <c r="CR83" s="236"/>
      <c r="CS83" s="236"/>
      <c r="CT83" s="236"/>
      <c r="CU83" s="236"/>
      <c r="CV83" s="236"/>
      <c r="CW83" s="236"/>
      <c r="CX83" s="236"/>
      <c r="CY83" s="236"/>
      <c r="CZ83" s="236"/>
      <c r="DA83" s="236"/>
      <c r="DB83" s="236"/>
      <c r="DC83" s="236"/>
      <c r="DD83" s="236"/>
      <c r="DE83" s="236"/>
      <c r="DF83" s="236"/>
      <c r="DG83" s="236"/>
      <c r="DH83" s="236"/>
      <c r="DI83" s="236"/>
      <c r="DJ83" s="236"/>
      <c r="DK83" s="236"/>
      <c r="DL83" s="236"/>
      <c r="DM83" s="236"/>
      <c r="DN83" s="236"/>
      <c r="DO83" s="236"/>
      <c r="DP83" s="236"/>
      <c r="DQ83" s="236"/>
      <c r="DR83" s="236"/>
      <c r="DS83" s="236"/>
      <c r="DT83" s="236"/>
      <c r="DU83" s="236"/>
      <c r="DV83" s="236"/>
      <c r="DW83" s="236"/>
      <c r="DX83" s="236"/>
      <c r="DY83" s="236"/>
      <c r="DZ83" s="236"/>
      <c r="EA83" s="236"/>
      <c r="EB83" s="236"/>
      <c r="EC83" s="236"/>
      <c r="ED83" s="236"/>
      <c r="EE83" s="236"/>
      <c r="EF83" s="236"/>
      <c r="EG83" s="236"/>
      <c r="EH83" s="236"/>
      <c r="EI83" s="236"/>
      <c r="EJ83" s="236"/>
      <c r="EK83" s="236"/>
      <c r="EL83" s="236"/>
    </row>
    <row r="84" spans="1:142" ht="7.5" customHeight="1">
      <c r="A84" s="231"/>
      <c r="B84" s="182"/>
      <c r="C84" s="182"/>
      <c r="D84" s="182"/>
      <c r="E84" s="182"/>
      <c r="F84" s="182"/>
      <c r="G84" s="883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5"/>
      <c r="S84" s="182"/>
      <c r="T84" s="182"/>
      <c r="U84" s="182"/>
      <c r="V84" s="182"/>
      <c r="W84" s="182"/>
      <c r="X84" s="182"/>
      <c r="Y84" s="904"/>
      <c r="Z84" s="907"/>
      <c r="AA84" s="911"/>
      <c r="AB84" s="912"/>
      <c r="AC84" s="912"/>
      <c r="AD84" s="912"/>
      <c r="AE84" s="912"/>
      <c r="AF84" s="912"/>
      <c r="AG84" s="912"/>
      <c r="AH84" s="912"/>
      <c r="AI84" s="912"/>
      <c r="AJ84" s="913"/>
      <c r="AK84" s="182"/>
      <c r="AL84" s="182"/>
      <c r="AY84" s="232"/>
      <c r="BI84" s="236"/>
      <c r="BJ84" s="236"/>
      <c r="BK84" s="236"/>
      <c r="BL84" s="236"/>
      <c r="BM84" s="236"/>
      <c r="BN84" s="236"/>
      <c r="BO84" s="236"/>
      <c r="BP84" s="236"/>
      <c r="BQ84" s="236"/>
      <c r="BR84" s="236"/>
      <c r="BS84" s="236"/>
      <c r="BT84" s="236"/>
      <c r="BU84" s="236"/>
      <c r="BV84" s="236"/>
      <c r="BW84" s="236"/>
      <c r="BX84" s="236"/>
      <c r="BY84" s="236"/>
      <c r="BZ84" s="236"/>
      <c r="CA84" s="236"/>
      <c r="CB84" s="236"/>
      <c r="CC84" s="236"/>
      <c r="CD84" s="236"/>
      <c r="CE84" s="236"/>
      <c r="CF84" s="236"/>
      <c r="CG84" s="236"/>
      <c r="CH84" s="236"/>
      <c r="CI84" s="236"/>
      <c r="CJ84" s="236"/>
      <c r="CK84" s="236"/>
      <c r="CL84" s="236"/>
      <c r="CM84" s="236"/>
      <c r="CN84" s="236"/>
      <c r="CO84" s="236"/>
      <c r="CP84" s="236"/>
      <c r="CQ84" s="236"/>
      <c r="CR84" s="236"/>
      <c r="CS84" s="236"/>
      <c r="CT84" s="236"/>
      <c r="CU84" s="236"/>
      <c r="CV84" s="236"/>
      <c r="CW84" s="236"/>
      <c r="CX84" s="236"/>
      <c r="CY84" s="236"/>
      <c r="CZ84" s="236"/>
      <c r="DA84" s="236"/>
      <c r="DB84" s="236"/>
      <c r="DC84" s="236"/>
      <c r="DD84" s="236"/>
      <c r="DE84" s="236"/>
      <c r="DF84" s="236"/>
      <c r="DG84" s="236"/>
      <c r="DH84" s="236"/>
      <c r="DI84" s="236"/>
      <c r="DJ84" s="236"/>
      <c r="DK84" s="236"/>
      <c r="DL84" s="236"/>
      <c r="DM84" s="236"/>
      <c r="DN84" s="236"/>
      <c r="DO84" s="236"/>
      <c r="DP84" s="236"/>
      <c r="DQ84" s="236"/>
      <c r="DR84" s="236"/>
      <c r="DS84" s="236"/>
      <c r="DT84" s="236"/>
      <c r="DU84" s="236"/>
      <c r="DV84" s="236"/>
      <c r="DW84" s="236"/>
      <c r="DX84" s="236"/>
      <c r="DY84" s="236"/>
      <c r="DZ84" s="236"/>
      <c r="EA84" s="236"/>
      <c r="EB84" s="236"/>
      <c r="EC84" s="236"/>
      <c r="ED84" s="236"/>
      <c r="EE84" s="236"/>
      <c r="EF84" s="236"/>
      <c r="EG84" s="236"/>
      <c r="EH84" s="236"/>
      <c r="EI84" s="236"/>
      <c r="EJ84" s="236"/>
      <c r="EK84" s="236"/>
      <c r="EL84" s="236"/>
    </row>
    <row r="85" spans="1:142" ht="7.5" customHeight="1">
      <c r="A85" s="231"/>
      <c r="B85" s="182"/>
      <c r="C85" s="182"/>
      <c r="D85" s="182"/>
      <c r="E85" s="182"/>
      <c r="F85" s="182"/>
      <c r="G85" s="883" t="s">
        <v>123</v>
      </c>
      <c r="H85" s="884"/>
      <c r="I85" s="884"/>
      <c r="J85" s="884"/>
      <c r="K85" s="884"/>
      <c r="L85" s="884"/>
      <c r="M85" s="884"/>
      <c r="N85" s="884"/>
      <c r="O85" s="884"/>
      <c r="P85" s="884"/>
      <c r="Q85" s="884"/>
      <c r="R85" s="885"/>
      <c r="S85" s="182"/>
      <c r="T85" s="182"/>
      <c r="U85" s="182"/>
      <c r="V85" s="182"/>
      <c r="W85" s="182"/>
      <c r="X85" s="182"/>
      <c r="Y85" s="878">
        <v>6</v>
      </c>
      <c r="Z85" s="879"/>
      <c r="AA85" s="914" t="str">
        <f>VLOOKUP(Y85,テーブル一覧!$B$6:$AA$32,8,FALSE)&amp;"("&amp;VLOOKUP(Y85,テーブル一覧!$B$6:$AA$32,16,FALSE)&amp;")"</f>
        <v>()</v>
      </c>
      <c r="AB85" s="914"/>
      <c r="AC85" s="914"/>
      <c r="AD85" s="914"/>
      <c r="AE85" s="914"/>
      <c r="AF85" s="914"/>
      <c r="AG85" s="914"/>
      <c r="AH85" s="914"/>
      <c r="AI85" s="914"/>
      <c r="AJ85" s="915"/>
      <c r="AK85" s="182"/>
      <c r="AL85" s="182"/>
      <c r="AM85" s="902" t="s">
        <v>97</v>
      </c>
      <c r="AN85" s="903"/>
      <c r="AO85" s="182"/>
      <c r="AP85" s="182"/>
      <c r="AQ85" s="182"/>
      <c r="AR85" s="182"/>
      <c r="AS85" s="182"/>
      <c r="AT85" s="182"/>
      <c r="AU85" s="182"/>
      <c r="AV85" s="182"/>
      <c r="AW85" s="182"/>
      <c r="AX85" s="182"/>
      <c r="AY85" s="232"/>
      <c r="BI85" s="236"/>
      <c r="BJ85" s="236"/>
      <c r="BK85" s="236"/>
      <c r="BL85" s="236"/>
      <c r="BM85" s="236"/>
      <c r="BN85" s="236"/>
      <c r="BO85" s="236"/>
      <c r="BP85" s="236"/>
      <c r="BQ85" s="236"/>
      <c r="BR85" s="236"/>
      <c r="BS85" s="236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6"/>
      <c r="CJ85" s="236"/>
      <c r="CK85" s="236"/>
      <c r="CL85" s="236"/>
      <c r="CM85" s="236"/>
      <c r="CN85" s="236"/>
      <c r="CO85" s="236"/>
      <c r="CP85" s="236"/>
      <c r="CQ85" s="236"/>
      <c r="CR85" s="236"/>
      <c r="CS85" s="236"/>
      <c r="CT85" s="236"/>
      <c r="CU85" s="236"/>
      <c r="CV85" s="236"/>
      <c r="CW85" s="236"/>
      <c r="CX85" s="236"/>
      <c r="CY85" s="236"/>
      <c r="CZ85" s="236"/>
      <c r="DA85" s="236"/>
      <c r="DB85" s="236"/>
      <c r="DC85" s="236"/>
      <c r="DD85" s="236"/>
      <c r="DE85" s="236"/>
      <c r="DF85" s="236"/>
      <c r="DG85" s="236"/>
      <c r="DH85" s="236"/>
      <c r="DI85" s="236"/>
      <c r="DJ85" s="236"/>
      <c r="DK85" s="236"/>
      <c r="DL85" s="236"/>
      <c r="DM85" s="236"/>
      <c r="DN85" s="236"/>
      <c r="DO85" s="236"/>
      <c r="DP85" s="236"/>
      <c r="DQ85" s="236"/>
      <c r="DR85" s="236"/>
      <c r="DS85" s="236"/>
      <c r="DT85" s="236"/>
      <c r="DU85" s="236"/>
      <c r="DV85" s="236"/>
      <c r="DW85" s="236"/>
      <c r="DX85" s="236"/>
      <c r="DY85" s="236"/>
      <c r="DZ85" s="236"/>
      <c r="EA85" s="236"/>
      <c r="EB85" s="236"/>
      <c r="EC85" s="236"/>
      <c r="ED85" s="236"/>
      <c r="EE85" s="236"/>
      <c r="EF85" s="236"/>
      <c r="EG85" s="236"/>
      <c r="EH85" s="236"/>
      <c r="EI85" s="236"/>
      <c r="EJ85" s="236"/>
      <c r="EK85" s="236"/>
      <c r="EL85" s="236"/>
    </row>
    <row r="86" spans="1:142" ht="7.5" customHeight="1">
      <c r="A86" s="231"/>
      <c r="B86" s="182"/>
      <c r="C86" s="182"/>
      <c r="D86" s="182"/>
      <c r="E86" s="182"/>
      <c r="F86" s="182"/>
      <c r="G86" s="883"/>
      <c r="H86" s="884"/>
      <c r="I86" s="884"/>
      <c r="J86" s="884"/>
      <c r="K86" s="884"/>
      <c r="L86" s="884"/>
      <c r="M86" s="884"/>
      <c r="N86" s="884"/>
      <c r="O86" s="884"/>
      <c r="P86" s="884"/>
      <c r="Q86" s="884"/>
      <c r="R86" s="885"/>
      <c r="S86" s="182"/>
      <c r="T86" s="182"/>
      <c r="U86" s="182"/>
      <c r="V86" s="182"/>
      <c r="W86" s="182"/>
      <c r="X86" s="182"/>
      <c r="Y86" s="880"/>
      <c r="Z86" s="881"/>
      <c r="AA86" s="916"/>
      <c r="AB86" s="916"/>
      <c r="AC86" s="916"/>
      <c r="AD86" s="916"/>
      <c r="AE86" s="916"/>
      <c r="AF86" s="916"/>
      <c r="AG86" s="916"/>
      <c r="AH86" s="916"/>
      <c r="AI86" s="916"/>
      <c r="AJ86" s="917"/>
      <c r="AK86" s="182"/>
      <c r="AL86" s="182"/>
      <c r="AM86" s="904"/>
      <c r="AN86" s="905"/>
      <c r="AO86" s="182"/>
      <c r="AP86" s="182"/>
      <c r="AQ86" s="182"/>
      <c r="AR86" s="182"/>
      <c r="AS86" s="182"/>
      <c r="AT86" s="182"/>
      <c r="AU86" s="182"/>
      <c r="AV86" s="182"/>
      <c r="AW86" s="182"/>
      <c r="AX86" s="182"/>
      <c r="AY86" s="232"/>
      <c r="BI86" s="236"/>
      <c r="BJ86" s="236"/>
      <c r="BK86" s="236"/>
      <c r="BL86" s="236"/>
      <c r="BM86" s="236"/>
      <c r="BN86" s="236"/>
      <c r="BO86" s="236"/>
      <c r="BP86" s="236"/>
      <c r="BQ86" s="236"/>
      <c r="BR86" s="236"/>
      <c r="BS86" s="236"/>
      <c r="BT86" s="236"/>
      <c r="BU86" s="236"/>
      <c r="BV86" s="236"/>
      <c r="BW86" s="236"/>
      <c r="BX86" s="236"/>
      <c r="BY86" s="236"/>
      <c r="BZ86" s="236"/>
      <c r="CA86" s="236"/>
      <c r="CB86" s="236"/>
      <c r="CC86" s="236"/>
      <c r="CD86" s="236"/>
      <c r="CE86" s="236"/>
      <c r="CF86" s="236"/>
      <c r="CG86" s="236"/>
      <c r="CH86" s="236"/>
      <c r="CI86" s="236"/>
      <c r="CJ86" s="236"/>
      <c r="CK86" s="236"/>
      <c r="CL86" s="236"/>
      <c r="CM86" s="236"/>
      <c r="CN86" s="236"/>
      <c r="CO86" s="236"/>
      <c r="CP86" s="236"/>
      <c r="CQ86" s="236"/>
      <c r="CR86" s="236"/>
      <c r="CS86" s="236"/>
      <c r="CT86" s="236"/>
      <c r="CU86" s="236"/>
      <c r="CV86" s="236"/>
      <c r="CW86" s="236"/>
      <c r="CX86" s="236"/>
      <c r="CY86" s="236"/>
      <c r="CZ86" s="236"/>
      <c r="DA86" s="236"/>
      <c r="DB86" s="236"/>
      <c r="DC86" s="236"/>
      <c r="DD86" s="236"/>
      <c r="DE86" s="236"/>
      <c r="DF86" s="236"/>
      <c r="DG86" s="236"/>
      <c r="DH86" s="236"/>
      <c r="DI86" s="236"/>
      <c r="DJ86" s="236"/>
      <c r="DK86" s="236"/>
      <c r="DL86" s="236"/>
      <c r="DM86" s="236"/>
      <c r="DN86" s="236"/>
      <c r="DO86" s="236"/>
      <c r="DP86" s="236"/>
      <c r="DQ86" s="236"/>
      <c r="DR86" s="236"/>
      <c r="DS86" s="236"/>
      <c r="DT86" s="236"/>
      <c r="DU86" s="236"/>
      <c r="DV86" s="236"/>
      <c r="DW86" s="236"/>
      <c r="DX86" s="236"/>
      <c r="DY86" s="236"/>
      <c r="DZ86" s="236"/>
      <c r="EA86" s="236"/>
      <c r="EB86" s="236"/>
      <c r="EC86" s="236"/>
      <c r="ED86" s="236"/>
      <c r="EE86" s="236"/>
      <c r="EF86" s="236"/>
      <c r="EG86" s="236"/>
      <c r="EH86" s="236"/>
      <c r="EI86" s="236"/>
      <c r="EJ86" s="236"/>
      <c r="EK86" s="236"/>
      <c r="EL86" s="236"/>
    </row>
    <row r="87" spans="1:142" ht="7.5" customHeight="1">
      <c r="A87" s="231"/>
      <c r="B87" s="182"/>
      <c r="C87" s="182"/>
      <c r="D87" s="182"/>
      <c r="E87" s="182"/>
      <c r="F87" s="182"/>
      <c r="G87" s="883" t="s">
        <v>124</v>
      </c>
      <c r="H87" s="884"/>
      <c r="I87" s="884"/>
      <c r="J87" s="884"/>
      <c r="K87" s="884"/>
      <c r="L87" s="884"/>
      <c r="M87" s="884"/>
      <c r="N87" s="884"/>
      <c r="O87" s="884"/>
      <c r="P87" s="884"/>
      <c r="Q87" s="884"/>
      <c r="R87" s="885"/>
      <c r="S87" s="182"/>
      <c r="T87" s="182"/>
      <c r="U87" s="182"/>
      <c r="V87" s="182"/>
      <c r="W87" s="182"/>
      <c r="X87" s="182"/>
      <c r="Y87" s="918" t="s">
        <v>130</v>
      </c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20"/>
      <c r="AK87" s="182"/>
      <c r="AL87" s="182"/>
      <c r="AM87" s="878">
        <v>14</v>
      </c>
      <c r="AN87" s="889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232"/>
      <c r="BI87" s="236"/>
      <c r="BJ87" s="236"/>
      <c r="BK87" s="236"/>
      <c r="BL87" s="236"/>
      <c r="BM87" s="236"/>
      <c r="BN87" s="236"/>
      <c r="BO87" s="236"/>
      <c r="BP87" s="236"/>
      <c r="BQ87" s="236"/>
      <c r="BR87" s="236"/>
      <c r="BS87" s="236"/>
      <c r="BT87" s="236"/>
      <c r="BU87" s="236"/>
      <c r="BV87" s="236"/>
      <c r="BW87" s="236"/>
      <c r="BX87" s="236"/>
      <c r="BY87" s="236"/>
      <c r="BZ87" s="236"/>
      <c r="CA87" s="236"/>
      <c r="CB87" s="236"/>
      <c r="CC87" s="236"/>
      <c r="CD87" s="236"/>
      <c r="CE87" s="236"/>
      <c r="CF87" s="236"/>
      <c r="CG87" s="236"/>
      <c r="CH87" s="236"/>
      <c r="CI87" s="236"/>
      <c r="CJ87" s="236"/>
      <c r="CK87" s="236"/>
      <c r="CL87" s="236"/>
      <c r="CM87" s="236"/>
      <c r="CN87" s="236"/>
      <c r="CO87" s="236"/>
      <c r="CP87" s="236"/>
      <c r="CQ87" s="236"/>
      <c r="CR87" s="236"/>
      <c r="CS87" s="236"/>
      <c r="CT87" s="236"/>
      <c r="CU87" s="236"/>
      <c r="CV87" s="236"/>
      <c r="CW87" s="236"/>
      <c r="CX87" s="236"/>
      <c r="CY87" s="236"/>
      <c r="CZ87" s="236"/>
      <c r="DA87" s="236"/>
      <c r="DB87" s="236"/>
      <c r="DC87" s="236"/>
      <c r="DD87" s="236"/>
      <c r="DE87" s="236"/>
      <c r="DF87" s="236"/>
      <c r="DG87" s="236"/>
      <c r="DH87" s="236"/>
      <c r="DI87" s="236"/>
      <c r="DJ87" s="236"/>
      <c r="DK87" s="236"/>
      <c r="DL87" s="236"/>
      <c r="DM87" s="236"/>
      <c r="DN87" s="236"/>
      <c r="DO87" s="236"/>
      <c r="DP87" s="236"/>
      <c r="DQ87" s="236"/>
      <c r="DR87" s="236"/>
      <c r="DS87" s="236"/>
      <c r="DT87" s="236"/>
      <c r="DU87" s="236"/>
      <c r="DV87" s="236"/>
      <c r="DW87" s="236"/>
      <c r="DX87" s="236"/>
      <c r="DY87" s="236"/>
      <c r="DZ87" s="236"/>
      <c r="EA87" s="236"/>
      <c r="EB87" s="236"/>
      <c r="EC87" s="236"/>
      <c r="ED87" s="236"/>
      <c r="EE87" s="236"/>
      <c r="EF87" s="236"/>
      <c r="EG87" s="236"/>
      <c r="EH87" s="236"/>
      <c r="EI87" s="236"/>
      <c r="EJ87" s="236"/>
      <c r="EK87" s="236"/>
      <c r="EL87" s="236"/>
    </row>
    <row r="88" spans="1:142" ht="7.5" customHeight="1">
      <c r="A88" s="231"/>
      <c r="B88" s="182"/>
      <c r="C88" s="902" t="s">
        <v>97</v>
      </c>
      <c r="D88" s="903"/>
      <c r="E88" s="182"/>
      <c r="F88" s="182"/>
      <c r="G88" s="883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5"/>
      <c r="S88" s="182"/>
      <c r="T88" s="182"/>
      <c r="U88" s="182"/>
      <c r="V88" s="182"/>
      <c r="W88" s="182"/>
      <c r="X88" s="182"/>
      <c r="Y88" s="921"/>
      <c r="Z88" s="922"/>
      <c r="AA88" s="922"/>
      <c r="AB88" s="922"/>
      <c r="AC88" s="922"/>
      <c r="AD88" s="922"/>
      <c r="AE88" s="922"/>
      <c r="AF88" s="922"/>
      <c r="AG88" s="922"/>
      <c r="AH88" s="922"/>
      <c r="AI88" s="922"/>
      <c r="AJ88" s="923"/>
      <c r="AK88" s="182"/>
      <c r="AL88" s="182"/>
      <c r="AM88" s="880"/>
      <c r="AN88" s="890"/>
      <c r="AO88" s="182"/>
      <c r="AP88" s="182"/>
      <c r="AQ88" s="182"/>
      <c r="AR88" s="182"/>
      <c r="AS88" s="182"/>
      <c r="AT88" s="182"/>
      <c r="AU88" s="182"/>
      <c r="AV88" s="182"/>
      <c r="AW88" s="182"/>
      <c r="AX88" s="182"/>
      <c r="AY88" s="232"/>
      <c r="BI88" s="236"/>
      <c r="BJ88" s="236"/>
      <c r="BK88" s="236"/>
      <c r="BL88" s="236"/>
      <c r="BM88" s="236"/>
      <c r="BN88" s="236"/>
      <c r="BO88" s="236"/>
      <c r="BP88" s="236"/>
      <c r="BQ88" s="236"/>
      <c r="BR88" s="236"/>
      <c r="BS88" s="236"/>
      <c r="BT88" s="236"/>
      <c r="BU88" s="236"/>
      <c r="BV88" s="236"/>
      <c r="BW88" s="236"/>
      <c r="BX88" s="236"/>
      <c r="BY88" s="236"/>
      <c r="BZ88" s="236"/>
      <c r="CA88" s="236"/>
      <c r="CB88" s="236"/>
      <c r="CC88" s="236"/>
      <c r="CD88" s="236"/>
      <c r="CE88" s="236"/>
      <c r="CF88" s="236"/>
      <c r="CG88" s="236"/>
      <c r="CH88" s="236"/>
      <c r="CI88" s="236"/>
      <c r="CJ88" s="236"/>
      <c r="CK88" s="236"/>
      <c r="CL88" s="236"/>
      <c r="CM88" s="236"/>
      <c r="CN88" s="236"/>
      <c r="CO88" s="236"/>
      <c r="CP88" s="236"/>
      <c r="CQ88" s="236"/>
      <c r="CR88" s="236"/>
      <c r="CS88" s="236"/>
      <c r="CT88" s="236"/>
      <c r="CU88" s="236"/>
      <c r="CV88" s="236"/>
      <c r="CW88" s="236"/>
      <c r="CX88" s="236"/>
      <c r="CY88" s="236"/>
      <c r="CZ88" s="236"/>
      <c r="DA88" s="236"/>
      <c r="DB88" s="236"/>
      <c r="DC88" s="236"/>
      <c r="DD88" s="236"/>
      <c r="DE88" s="236"/>
      <c r="DF88" s="236"/>
      <c r="DG88" s="236"/>
      <c r="DH88" s="236"/>
      <c r="DI88" s="236"/>
      <c r="DJ88" s="236"/>
      <c r="DK88" s="236"/>
      <c r="DL88" s="236"/>
      <c r="DM88" s="236"/>
      <c r="DN88" s="236"/>
      <c r="DO88" s="236"/>
      <c r="DP88" s="236"/>
      <c r="DQ88" s="236"/>
      <c r="DR88" s="236"/>
      <c r="DS88" s="236"/>
      <c r="DT88" s="236"/>
      <c r="DU88" s="236"/>
      <c r="DV88" s="236"/>
      <c r="DW88" s="236"/>
      <c r="DX88" s="236"/>
      <c r="DY88" s="236"/>
      <c r="DZ88" s="236"/>
      <c r="EA88" s="236"/>
      <c r="EB88" s="236"/>
      <c r="EC88" s="236"/>
      <c r="ED88" s="236"/>
      <c r="EE88" s="236"/>
      <c r="EF88" s="236"/>
      <c r="EG88" s="236"/>
      <c r="EH88" s="236"/>
      <c r="EI88" s="236"/>
      <c r="EJ88" s="236"/>
      <c r="EK88" s="236"/>
      <c r="EL88" s="236"/>
    </row>
    <row r="89" spans="1:142" ht="7.5" customHeight="1">
      <c r="A89" s="231"/>
      <c r="B89" s="182"/>
      <c r="C89" s="904"/>
      <c r="D89" s="905"/>
      <c r="E89" s="182"/>
      <c r="F89" s="182"/>
      <c r="G89" s="883" t="s">
        <v>125</v>
      </c>
      <c r="H89" s="884"/>
      <c r="I89" s="884"/>
      <c r="J89" s="884"/>
      <c r="K89" s="884"/>
      <c r="L89" s="884"/>
      <c r="M89" s="884"/>
      <c r="N89" s="884"/>
      <c r="O89" s="884"/>
      <c r="P89" s="884"/>
      <c r="Q89" s="884"/>
      <c r="R89" s="885"/>
      <c r="S89" s="182"/>
      <c r="T89" s="182"/>
      <c r="U89" s="182"/>
      <c r="V89" s="182"/>
      <c r="W89" s="182"/>
      <c r="X89" s="182"/>
      <c r="Y89" s="883" t="s">
        <v>131</v>
      </c>
      <c r="Z89" s="884"/>
      <c r="AA89" s="884"/>
      <c r="AB89" s="884"/>
      <c r="AC89" s="884"/>
      <c r="AD89" s="884"/>
      <c r="AE89" s="884"/>
      <c r="AF89" s="884"/>
      <c r="AG89" s="884"/>
      <c r="AH89" s="884"/>
      <c r="AI89" s="884"/>
      <c r="AJ89" s="885"/>
      <c r="AK89" s="182"/>
      <c r="AL89" s="182"/>
      <c r="AM89" s="182"/>
      <c r="AN89" s="182"/>
      <c r="AO89" s="182"/>
      <c r="AP89" s="182"/>
      <c r="AQ89" s="182"/>
      <c r="AR89" s="182"/>
      <c r="AS89" s="182"/>
      <c r="AT89" s="182"/>
      <c r="AU89" s="182"/>
      <c r="AV89" s="182"/>
      <c r="AW89" s="182"/>
      <c r="AX89" s="182"/>
      <c r="AY89" s="232"/>
      <c r="BI89" s="236"/>
      <c r="BJ89" s="236"/>
      <c r="BK89" s="236"/>
      <c r="BL89" s="236"/>
      <c r="BM89" s="236"/>
      <c r="BN89" s="236"/>
      <c r="BO89" s="236"/>
      <c r="BP89" s="236"/>
      <c r="BQ89" s="236"/>
      <c r="BR89" s="236"/>
      <c r="BS89" s="236"/>
      <c r="BT89" s="236"/>
      <c r="BU89" s="236"/>
      <c r="BV89" s="236"/>
      <c r="BW89" s="236"/>
      <c r="BX89" s="236"/>
      <c r="BY89" s="236"/>
      <c r="BZ89" s="236"/>
      <c r="CA89" s="236"/>
      <c r="CB89" s="236"/>
      <c r="CC89" s="236"/>
      <c r="CD89" s="236"/>
      <c r="CE89" s="236"/>
      <c r="CF89" s="236"/>
      <c r="CG89" s="236"/>
      <c r="CH89" s="236"/>
      <c r="CI89" s="236"/>
      <c r="CJ89" s="236"/>
      <c r="CK89" s="236"/>
      <c r="CL89" s="236"/>
      <c r="CM89" s="236"/>
      <c r="CN89" s="236"/>
      <c r="CO89" s="236"/>
      <c r="CP89" s="236"/>
      <c r="CQ89" s="236"/>
      <c r="CR89" s="236"/>
      <c r="CS89" s="236"/>
      <c r="CT89" s="236"/>
      <c r="CU89" s="236"/>
      <c r="CV89" s="236"/>
      <c r="CW89" s="236"/>
      <c r="CX89" s="236"/>
      <c r="CY89" s="236"/>
      <c r="CZ89" s="236"/>
      <c r="DA89" s="236"/>
      <c r="DB89" s="236"/>
      <c r="DC89" s="236"/>
      <c r="DD89" s="236"/>
      <c r="DE89" s="236"/>
      <c r="DF89" s="236"/>
      <c r="DG89" s="236"/>
      <c r="DH89" s="236"/>
      <c r="DI89" s="236"/>
      <c r="DJ89" s="236"/>
      <c r="DK89" s="236"/>
      <c r="DL89" s="236"/>
      <c r="DM89" s="236"/>
      <c r="DN89" s="236"/>
      <c r="DO89" s="236"/>
      <c r="DP89" s="236"/>
      <c r="DQ89" s="236"/>
      <c r="DR89" s="236"/>
      <c r="DS89" s="236"/>
      <c r="DT89" s="236"/>
      <c r="DU89" s="236"/>
      <c r="DV89" s="236"/>
      <c r="DW89" s="236"/>
      <c r="DX89" s="236"/>
      <c r="DY89" s="236"/>
      <c r="DZ89" s="236"/>
      <c r="EA89" s="236"/>
      <c r="EB89" s="236"/>
      <c r="EC89" s="236"/>
      <c r="ED89" s="236"/>
      <c r="EE89" s="236"/>
      <c r="EF89" s="236"/>
      <c r="EG89" s="236"/>
      <c r="EH89" s="236"/>
      <c r="EI89" s="236"/>
      <c r="EJ89" s="236"/>
      <c r="EK89" s="236"/>
      <c r="EL89" s="236"/>
    </row>
    <row r="90" spans="1:142" ht="7.5" customHeight="1">
      <c r="A90" s="231"/>
      <c r="B90" s="182"/>
      <c r="C90" s="878">
        <v>13</v>
      </c>
      <c r="D90" s="889"/>
      <c r="E90" s="182"/>
      <c r="F90" s="182"/>
      <c r="G90" s="883"/>
      <c r="H90" s="884"/>
      <c r="I90" s="884"/>
      <c r="J90" s="884"/>
      <c r="K90" s="884"/>
      <c r="L90" s="884"/>
      <c r="M90" s="884"/>
      <c r="N90" s="884"/>
      <c r="O90" s="884"/>
      <c r="P90" s="884"/>
      <c r="Q90" s="884"/>
      <c r="R90" s="885"/>
      <c r="S90" s="182"/>
      <c r="T90" s="182"/>
      <c r="U90" s="902" t="s">
        <v>97</v>
      </c>
      <c r="V90" s="903"/>
      <c r="W90" s="182"/>
      <c r="X90" s="182"/>
      <c r="Y90" s="883"/>
      <c r="Z90" s="884"/>
      <c r="AA90" s="884"/>
      <c r="AB90" s="884"/>
      <c r="AC90" s="884"/>
      <c r="AD90" s="884"/>
      <c r="AE90" s="884"/>
      <c r="AF90" s="884"/>
      <c r="AG90" s="884"/>
      <c r="AH90" s="884"/>
      <c r="AI90" s="884"/>
      <c r="AJ90" s="885"/>
      <c r="AK90" s="182"/>
      <c r="AL90" s="182"/>
      <c r="AM90" s="182"/>
      <c r="AN90" s="182"/>
      <c r="AO90" s="182"/>
      <c r="AP90" s="182"/>
      <c r="AQ90" s="182"/>
      <c r="AR90" s="182"/>
      <c r="AS90" s="182"/>
      <c r="AT90" s="182"/>
      <c r="AU90" s="182"/>
      <c r="AV90" s="182"/>
      <c r="AW90" s="182"/>
      <c r="AX90" s="182"/>
      <c r="AY90" s="232"/>
      <c r="BI90" s="236"/>
      <c r="BJ90" s="236"/>
      <c r="BK90" s="236"/>
      <c r="BL90" s="236"/>
      <c r="BM90" s="236"/>
      <c r="BN90" s="236"/>
      <c r="BO90" s="236"/>
      <c r="BP90" s="236"/>
      <c r="BQ90" s="236"/>
      <c r="BR90" s="236"/>
      <c r="BS90" s="236"/>
      <c r="BT90" s="236"/>
      <c r="BU90" s="236"/>
      <c r="BV90" s="236"/>
      <c r="BW90" s="236"/>
      <c r="BX90" s="236"/>
      <c r="BY90" s="236"/>
      <c r="BZ90" s="236"/>
      <c r="CA90" s="236"/>
      <c r="CB90" s="236"/>
      <c r="CC90" s="236"/>
      <c r="CD90" s="236"/>
      <c r="CE90" s="236"/>
      <c r="CF90" s="236"/>
      <c r="CG90" s="236"/>
      <c r="CH90" s="236"/>
      <c r="CI90" s="236"/>
      <c r="CJ90" s="236"/>
      <c r="CK90" s="236"/>
      <c r="CL90" s="236"/>
      <c r="CM90" s="236"/>
      <c r="CN90" s="236"/>
      <c r="CO90" s="236"/>
      <c r="CP90" s="236"/>
      <c r="CQ90" s="236"/>
      <c r="CR90" s="236"/>
      <c r="CS90" s="236"/>
      <c r="CT90" s="236"/>
      <c r="CU90" s="236"/>
      <c r="CV90" s="236"/>
      <c r="CW90" s="236"/>
      <c r="CX90" s="236"/>
      <c r="CY90" s="236"/>
      <c r="CZ90" s="236"/>
      <c r="DA90" s="236"/>
      <c r="DB90" s="236"/>
      <c r="DC90" s="236"/>
      <c r="DD90" s="236"/>
      <c r="DE90" s="236"/>
      <c r="DF90" s="236"/>
      <c r="DG90" s="236"/>
      <c r="DH90" s="236"/>
      <c r="DI90" s="236"/>
      <c r="DJ90" s="236"/>
      <c r="DK90" s="236"/>
      <c r="DL90" s="236"/>
      <c r="DM90" s="236"/>
      <c r="DN90" s="236"/>
      <c r="DO90" s="236"/>
      <c r="DP90" s="236"/>
      <c r="DQ90" s="236"/>
      <c r="DR90" s="236"/>
      <c r="DS90" s="236"/>
      <c r="DT90" s="236"/>
      <c r="DU90" s="236"/>
      <c r="DV90" s="236"/>
      <c r="DW90" s="236"/>
      <c r="DX90" s="236"/>
      <c r="DY90" s="236"/>
      <c r="DZ90" s="236"/>
      <c r="EA90" s="236"/>
      <c r="EB90" s="236"/>
      <c r="EC90" s="236"/>
      <c r="ED90" s="236"/>
      <c r="EE90" s="236"/>
      <c r="EF90" s="236"/>
      <c r="EG90" s="236"/>
      <c r="EH90" s="236"/>
      <c r="EI90" s="236"/>
      <c r="EJ90" s="236"/>
      <c r="EK90" s="236"/>
      <c r="EL90" s="236"/>
    </row>
    <row r="91" spans="1:142" ht="7.5" customHeight="1">
      <c r="A91" s="231"/>
      <c r="B91" s="182"/>
      <c r="C91" s="880"/>
      <c r="D91" s="890"/>
      <c r="E91" s="182"/>
      <c r="F91" s="182"/>
      <c r="G91" s="883" t="s">
        <v>126</v>
      </c>
      <c r="H91" s="884"/>
      <c r="I91" s="884"/>
      <c r="J91" s="884"/>
      <c r="K91" s="884"/>
      <c r="L91" s="884"/>
      <c r="M91" s="884"/>
      <c r="N91" s="884"/>
      <c r="O91" s="884"/>
      <c r="P91" s="884"/>
      <c r="Q91" s="884"/>
      <c r="R91" s="885"/>
      <c r="S91" s="182"/>
      <c r="T91" s="182"/>
      <c r="U91" s="904"/>
      <c r="V91" s="905"/>
      <c r="W91" s="182"/>
      <c r="X91" s="182"/>
      <c r="Y91" s="883" t="s">
        <v>109</v>
      </c>
      <c r="Z91" s="884"/>
      <c r="AA91" s="884"/>
      <c r="AB91" s="884"/>
      <c r="AC91" s="884"/>
      <c r="AD91" s="884"/>
      <c r="AE91" s="884"/>
      <c r="AF91" s="884"/>
      <c r="AG91" s="884"/>
      <c r="AH91" s="884"/>
      <c r="AI91" s="884"/>
      <c r="AJ91" s="885"/>
      <c r="AK91" s="182"/>
      <c r="AL91" s="182"/>
      <c r="AM91" s="182"/>
      <c r="AN91" s="182"/>
      <c r="AO91" s="182"/>
      <c r="AP91" s="182"/>
      <c r="AQ91" s="182"/>
      <c r="AR91" s="182"/>
      <c r="AS91" s="182"/>
      <c r="AT91" s="182"/>
      <c r="AU91" s="182"/>
      <c r="AV91" s="182"/>
      <c r="AW91" s="182"/>
      <c r="AX91" s="182"/>
      <c r="AY91" s="232"/>
      <c r="BI91" s="236"/>
      <c r="BJ91" s="236"/>
      <c r="BK91" s="236"/>
      <c r="BL91" s="236"/>
      <c r="BM91" s="236"/>
      <c r="BN91" s="236"/>
      <c r="BO91" s="236"/>
      <c r="BP91" s="236"/>
      <c r="BQ91" s="236"/>
      <c r="BR91" s="236"/>
      <c r="BS91" s="236"/>
      <c r="BT91" s="236"/>
      <c r="BU91" s="236"/>
      <c r="BV91" s="236"/>
      <c r="BW91" s="236"/>
      <c r="BX91" s="236"/>
      <c r="BY91" s="236"/>
      <c r="BZ91" s="236"/>
      <c r="CA91" s="236"/>
      <c r="CB91" s="236"/>
      <c r="CC91" s="236"/>
      <c r="CD91" s="236"/>
      <c r="CE91" s="236"/>
      <c r="CF91" s="236"/>
      <c r="CG91" s="236"/>
      <c r="CH91" s="236"/>
      <c r="CI91" s="236"/>
      <c r="CJ91" s="236"/>
      <c r="CK91" s="236"/>
      <c r="CL91" s="236"/>
      <c r="CM91" s="236"/>
      <c r="CN91" s="236"/>
      <c r="CO91" s="236"/>
      <c r="CP91" s="236"/>
      <c r="CQ91" s="236"/>
      <c r="CR91" s="236"/>
      <c r="CS91" s="236"/>
      <c r="CT91" s="236"/>
      <c r="CU91" s="236"/>
      <c r="CV91" s="236"/>
      <c r="CW91" s="236"/>
      <c r="CX91" s="236"/>
      <c r="CY91" s="236"/>
      <c r="CZ91" s="236"/>
      <c r="DA91" s="236"/>
      <c r="DB91" s="236"/>
      <c r="DC91" s="236"/>
      <c r="DD91" s="236"/>
      <c r="DE91" s="236"/>
      <c r="DF91" s="236"/>
      <c r="DG91" s="236"/>
      <c r="DH91" s="236"/>
      <c r="DI91" s="236"/>
      <c r="DJ91" s="236"/>
      <c r="DK91" s="236"/>
      <c r="DL91" s="236"/>
      <c r="DM91" s="236"/>
      <c r="DN91" s="236"/>
      <c r="DO91" s="236"/>
      <c r="DP91" s="236"/>
      <c r="DQ91" s="236"/>
      <c r="DR91" s="236"/>
      <c r="DS91" s="236"/>
      <c r="DT91" s="236"/>
      <c r="DU91" s="236"/>
      <c r="DV91" s="236"/>
      <c r="DW91" s="236"/>
      <c r="DX91" s="236"/>
      <c r="DY91" s="236"/>
      <c r="DZ91" s="236"/>
      <c r="EA91" s="236"/>
      <c r="EB91" s="236"/>
      <c r="EC91" s="236"/>
      <c r="ED91" s="236"/>
      <c r="EE91" s="236"/>
      <c r="EF91" s="236"/>
      <c r="EG91" s="236"/>
      <c r="EH91" s="236"/>
      <c r="EI91" s="236"/>
      <c r="EJ91" s="236"/>
      <c r="EK91" s="236"/>
      <c r="EL91" s="236"/>
    </row>
    <row r="92" spans="1:142" ht="7.5" customHeight="1">
      <c r="A92" s="231"/>
      <c r="B92" s="182"/>
      <c r="C92" s="902" t="s">
        <v>97</v>
      </c>
      <c r="D92" s="903"/>
      <c r="E92" s="182"/>
      <c r="F92" s="182"/>
      <c r="G92" s="883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5"/>
      <c r="S92" s="182"/>
      <c r="T92" s="182"/>
      <c r="U92" s="878">
        <v>14</v>
      </c>
      <c r="V92" s="889"/>
      <c r="W92" s="182"/>
      <c r="X92" s="182"/>
      <c r="Y92" s="883"/>
      <c r="Z92" s="884"/>
      <c r="AA92" s="884"/>
      <c r="AB92" s="884"/>
      <c r="AC92" s="884"/>
      <c r="AD92" s="884"/>
      <c r="AE92" s="884"/>
      <c r="AF92" s="884"/>
      <c r="AG92" s="884"/>
      <c r="AH92" s="884"/>
      <c r="AI92" s="884"/>
      <c r="AJ92" s="885"/>
      <c r="AK92" s="182"/>
      <c r="AL92" s="182"/>
      <c r="AM92" s="182"/>
      <c r="AN92" s="898" t="s">
        <v>97</v>
      </c>
      <c r="AO92" s="899"/>
      <c r="AP92" s="182"/>
      <c r="AQ92" s="182"/>
      <c r="AR92" s="182"/>
      <c r="AS92" s="182"/>
      <c r="AT92" s="182"/>
      <c r="AU92" s="182"/>
      <c r="AV92" s="182"/>
      <c r="AW92" s="182"/>
      <c r="AX92" s="182"/>
      <c r="AY92" s="232"/>
      <c r="BI92" s="236"/>
      <c r="BJ92" s="236"/>
      <c r="BK92" s="236"/>
      <c r="BL92" s="236"/>
      <c r="BM92" s="236"/>
      <c r="BN92" s="236"/>
      <c r="BO92" s="236"/>
      <c r="BP92" s="236"/>
      <c r="BQ92" s="236"/>
      <c r="BR92" s="236"/>
      <c r="BS92" s="236"/>
      <c r="BT92" s="236"/>
      <c r="BU92" s="236"/>
      <c r="BV92" s="236"/>
      <c r="BW92" s="236"/>
      <c r="BX92" s="236"/>
      <c r="BY92" s="236"/>
      <c r="BZ92" s="236"/>
      <c r="CA92" s="236"/>
      <c r="CB92" s="236"/>
      <c r="CC92" s="236"/>
      <c r="CD92" s="236"/>
      <c r="CE92" s="236"/>
      <c r="CF92" s="236"/>
      <c r="CG92" s="236"/>
      <c r="CH92" s="236"/>
      <c r="CI92" s="236"/>
      <c r="CJ92" s="236"/>
      <c r="CK92" s="236"/>
      <c r="CL92" s="236"/>
      <c r="CM92" s="236"/>
      <c r="CN92" s="236"/>
      <c r="CO92" s="236"/>
      <c r="CP92" s="236"/>
      <c r="CQ92" s="236"/>
      <c r="CR92" s="236"/>
      <c r="CS92" s="236"/>
      <c r="CT92" s="236"/>
      <c r="CU92" s="236"/>
      <c r="CV92" s="236"/>
      <c r="CW92" s="236"/>
      <c r="CX92" s="236"/>
      <c r="CY92" s="236"/>
      <c r="CZ92" s="236"/>
      <c r="DA92" s="236"/>
      <c r="DB92" s="236"/>
      <c r="DC92" s="236"/>
      <c r="DD92" s="236"/>
      <c r="DE92" s="236"/>
      <c r="DF92" s="236"/>
      <c r="DG92" s="236"/>
      <c r="DH92" s="236"/>
      <c r="DI92" s="236"/>
      <c r="DJ92" s="236"/>
      <c r="DK92" s="236"/>
      <c r="DL92" s="236"/>
      <c r="DM92" s="236"/>
      <c r="DN92" s="236"/>
      <c r="DO92" s="236"/>
      <c r="DP92" s="236"/>
      <c r="DQ92" s="236"/>
      <c r="DR92" s="236"/>
      <c r="DS92" s="236"/>
      <c r="DT92" s="236"/>
      <c r="DU92" s="236"/>
      <c r="DV92" s="236"/>
      <c r="DW92" s="236"/>
      <c r="DX92" s="236"/>
      <c r="DY92" s="236"/>
      <c r="DZ92" s="236"/>
      <c r="EA92" s="236"/>
      <c r="EB92" s="236"/>
      <c r="EC92" s="236"/>
      <c r="ED92" s="236"/>
      <c r="EE92" s="236"/>
      <c r="EF92" s="236"/>
      <c r="EG92" s="236"/>
      <c r="EH92" s="236"/>
      <c r="EI92" s="236"/>
      <c r="EJ92" s="236"/>
      <c r="EK92" s="236"/>
      <c r="EL92" s="236"/>
    </row>
    <row r="93" spans="1:142" ht="7.5" customHeight="1">
      <c r="A93" s="231"/>
      <c r="B93" s="182"/>
      <c r="C93" s="904"/>
      <c r="D93" s="905"/>
      <c r="E93" s="182"/>
      <c r="F93" s="182"/>
      <c r="G93" s="883" t="s">
        <v>127</v>
      </c>
      <c r="H93" s="884"/>
      <c r="I93" s="884"/>
      <c r="J93" s="884"/>
      <c r="K93" s="884"/>
      <c r="L93" s="884"/>
      <c r="M93" s="884"/>
      <c r="N93" s="884"/>
      <c r="O93" s="884"/>
      <c r="P93" s="884"/>
      <c r="Q93" s="884"/>
      <c r="R93" s="885"/>
      <c r="S93" s="182"/>
      <c r="T93" s="182"/>
      <c r="U93" s="880"/>
      <c r="V93" s="890"/>
      <c r="W93" s="182"/>
      <c r="X93" s="182"/>
      <c r="Y93" s="883" t="s">
        <v>110</v>
      </c>
      <c r="Z93" s="884"/>
      <c r="AA93" s="884"/>
      <c r="AB93" s="884"/>
      <c r="AC93" s="884"/>
      <c r="AD93" s="884"/>
      <c r="AE93" s="884"/>
      <c r="AF93" s="884"/>
      <c r="AG93" s="884"/>
      <c r="AH93" s="884"/>
      <c r="AI93" s="884"/>
      <c r="AJ93" s="885"/>
      <c r="AK93" s="182"/>
      <c r="AL93" s="182"/>
      <c r="AM93" s="182"/>
      <c r="AN93" s="900"/>
      <c r="AO93" s="901"/>
      <c r="AP93" s="182"/>
      <c r="AQ93" s="182"/>
      <c r="AR93" s="182"/>
      <c r="AS93" s="182"/>
      <c r="AT93" s="182"/>
      <c r="AU93" s="182"/>
      <c r="AV93" s="182"/>
      <c r="AW93" s="182"/>
      <c r="AX93" s="182"/>
      <c r="AY93" s="232"/>
      <c r="BI93" s="236"/>
      <c r="BJ93" s="236"/>
      <c r="BK93" s="236"/>
      <c r="BL93" s="236"/>
      <c r="BM93" s="236"/>
      <c r="BN93" s="236"/>
      <c r="BO93" s="236"/>
      <c r="BP93" s="236"/>
      <c r="BQ93" s="236"/>
      <c r="BR93" s="236"/>
      <c r="BS93" s="236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6"/>
      <c r="CJ93" s="236"/>
      <c r="CK93" s="236"/>
      <c r="CL93" s="236"/>
      <c r="CM93" s="236"/>
      <c r="CN93" s="236"/>
      <c r="CO93" s="236"/>
      <c r="CP93" s="236"/>
      <c r="CQ93" s="236"/>
      <c r="CR93" s="236"/>
      <c r="CS93" s="236"/>
      <c r="CT93" s="236"/>
      <c r="CU93" s="236"/>
      <c r="CV93" s="236"/>
      <c r="CW93" s="236"/>
      <c r="CX93" s="236"/>
      <c r="CY93" s="236"/>
      <c r="CZ93" s="236"/>
      <c r="DA93" s="236"/>
      <c r="DB93" s="236"/>
      <c r="DC93" s="236"/>
      <c r="DD93" s="236"/>
      <c r="DE93" s="236"/>
      <c r="DF93" s="236"/>
      <c r="DG93" s="236"/>
      <c r="DH93" s="236"/>
      <c r="DI93" s="236"/>
      <c r="DJ93" s="236"/>
      <c r="DK93" s="236"/>
      <c r="DL93" s="236"/>
      <c r="DM93" s="236"/>
      <c r="DN93" s="236"/>
      <c r="DO93" s="236"/>
      <c r="DP93" s="236"/>
      <c r="DQ93" s="236"/>
      <c r="DR93" s="236"/>
      <c r="DS93" s="236"/>
      <c r="DT93" s="236"/>
      <c r="DU93" s="236"/>
      <c r="DV93" s="236"/>
      <c r="DW93" s="236"/>
      <c r="DX93" s="236"/>
      <c r="DY93" s="236"/>
      <c r="DZ93" s="236"/>
      <c r="EA93" s="236"/>
      <c r="EB93" s="236"/>
      <c r="EC93" s="236"/>
      <c r="ED93" s="236"/>
      <c r="EE93" s="236"/>
      <c r="EF93" s="236"/>
      <c r="EG93" s="236"/>
      <c r="EH93" s="236"/>
      <c r="EI93" s="236"/>
      <c r="EJ93" s="236"/>
      <c r="EK93" s="236"/>
      <c r="EL93" s="236"/>
    </row>
    <row r="94" spans="1:142" ht="7.5" customHeight="1">
      <c r="A94" s="231"/>
      <c r="B94" s="182"/>
      <c r="C94" s="878">
        <v>15</v>
      </c>
      <c r="D94" s="889"/>
      <c r="E94" s="182"/>
      <c r="F94" s="182"/>
      <c r="G94" s="883"/>
      <c r="H94" s="884"/>
      <c r="I94" s="884"/>
      <c r="J94" s="884"/>
      <c r="K94" s="884"/>
      <c r="L94" s="884"/>
      <c r="M94" s="884"/>
      <c r="N94" s="884"/>
      <c r="O94" s="884"/>
      <c r="P94" s="884"/>
      <c r="Q94" s="884"/>
      <c r="R94" s="885"/>
      <c r="S94" s="182"/>
      <c r="T94" s="182"/>
      <c r="U94" s="182"/>
      <c r="V94" s="182"/>
      <c r="W94" s="182"/>
      <c r="X94" s="182"/>
      <c r="Y94" s="883"/>
      <c r="Z94" s="884"/>
      <c r="AA94" s="884"/>
      <c r="AB94" s="884"/>
      <c r="AC94" s="884"/>
      <c r="AD94" s="884"/>
      <c r="AE94" s="884"/>
      <c r="AF94" s="884"/>
      <c r="AG94" s="884"/>
      <c r="AH94" s="884"/>
      <c r="AI94" s="884"/>
      <c r="AJ94" s="885"/>
      <c r="AK94" s="182"/>
      <c r="AL94" s="182"/>
      <c r="AM94" s="182"/>
      <c r="AN94" s="878">
        <v>4</v>
      </c>
      <c r="AO94" s="889"/>
      <c r="AP94" s="182"/>
      <c r="AQ94" s="182"/>
      <c r="AR94" s="182"/>
      <c r="AS94" s="182"/>
      <c r="AT94" s="182"/>
      <c r="AU94" s="182"/>
      <c r="AV94" s="182"/>
      <c r="AW94" s="182"/>
      <c r="AX94" s="182"/>
      <c r="AY94" s="232"/>
      <c r="BI94" s="236"/>
      <c r="BJ94" s="236"/>
      <c r="BK94" s="236"/>
      <c r="BL94" s="236"/>
      <c r="BM94" s="236"/>
      <c r="BN94" s="236"/>
      <c r="BO94" s="236"/>
      <c r="BP94" s="236"/>
      <c r="BQ94" s="236"/>
      <c r="BR94" s="236"/>
      <c r="BS94" s="236"/>
      <c r="BT94" s="236"/>
      <c r="BU94" s="236"/>
      <c r="BV94" s="236"/>
      <c r="BW94" s="236"/>
      <c r="BX94" s="236"/>
      <c r="BY94" s="236"/>
      <c r="BZ94" s="236"/>
      <c r="CA94" s="236"/>
      <c r="CB94" s="236"/>
      <c r="CC94" s="236"/>
      <c r="CD94" s="236"/>
      <c r="CE94" s="236"/>
      <c r="CF94" s="236"/>
      <c r="CG94" s="236"/>
      <c r="CH94" s="236"/>
      <c r="CI94" s="236"/>
      <c r="CJ94" s="236"/>
      <c r="CK94" s="236"/>
      <c r="CL94" s="236"/>
      <c r="CM94" s="236"/>
      <c r="CN94" s="236"/>
      <c r="CO94" s="236"/>
      <c r="CP94" s="236"/>
      <c r="CQ94" s="236"/>
      <c r="CR94" s="236"/>
      <c r="CS94" s="236"/>
      <c r="CT94" s="236"/>
      <c r="CU94" s="236"/>
      <c r="CV94" s="236"/>
      <c r="CW94" s="236"/>
      <c r="CX94" s="236"/>
      <c r="CY94" s="236"/>
      <c r="CZ94" s="236"/>
      <c r="DA94" s="236"/>
      <c r="DB94" s="236"/>
      <c r="DC94" s="236"/>
      <c r="DD94" s="236"/>
      <c r="DE94" s="236"/>
      <c r="DF94" s="236"/>
      <c r="DG94" s="236"/>
      <c r="DH94" s="236"/>
      <c r="DI94" s="236"/>
      <c r="DJ94" s="236"/>
      <c r="DK94" s="236"/>
      <c r="DL94" s="236"/>
      <c r="DM94" s="236"/>
      <c r="DN94" s="236"/>
      <c r="DO94" s="236"/>
      <c r="DP94" s="236"/>
      <c r="DQ94" s="236"/>
      <c r="DR94" s="236"/>
      <c r="DS94" s="236"/>
      <c r="DT94" s="236"/>
      <c r="DU94" s="236"/>
      <c r="DV94" s="236"/>
      <c r="DW94" s="236"/>
      <c r="DX94" s="236"/>
      <c r="DY94" s="236"/>
      <c r="DZ94" s="236"/>
      <c r="EA94" s="236"/>
      <c r="EB94" s="236"/>
      <c r="EC94" s="236"/>
      <c r="ED94" s="236"/>
      <c r="EE94" s="236"/>
      <c r="EF94" s="236"/>
      <c r="EG94" s="236"/>
      <c r="EH94" s="236"/>
      <c r="EI94" s="236"/>
      <c r="EJ94" s="236"/>
      <c r="EK94" s="236"/>
      <c r="EL94" s="236"/>
    </row>
    <row r="95" spans="1:142" ht="7.5" customHeight="1">
      <c r="A95" s="231"/>
      <c r="B95" s="182"/>
      <c r="C95" s="880"/>
      <c r="D95" s="890"/>
      <c r="E95" s="182"/>
      <c r="F95" s="182"/>
      <c r="G95" s="883" t="s">
        <v>109</v>
      </c>
      <c r="H95" s="884"/>
      <c r="I95" s="884"/>
      <c r="J95" s="884"/>
      <c r="K95" s="884"/>
      <c r="L95" s="884"/>
      <c r="M95" s="884"/>
      <c r="N95" s="884"/>
      <c r="O95" s="884"/>
      <c r="P95" s="884"/>
      <c r="Q95" s="884"/>
      <c r="R95" s="885"/>
      <c r="S95" s="182"/>
      <c r="T95" s="182"/>
      <c r="U95" s="182"/>
      <c r="V95" s="182"/>
      <c r="W95" s="182"/>
      <c r="X95" s="182"/>
      <c r="Y95" s="883" t="s">
        <v>111</v>
      </c>
      <c r="Z95" s="884"/>
      <c r="AA95" s="884"/>
      <c r="AB95" s="884"/>
      <c r="AC95" s="884"/>
      <c r="AD95" s="884"/>
      <c r="AE95" s="884"/>
      <c r="AF95" s="884"/>
      <c r="AG95" s="884"/>
      <c r="AH95" s="884"/>
      <c r="AI95" s="884"/>
      <c r="AJ95" s="885"/>
      <c r="AK95" s="182"/>
      <c r="AL95" s="182"/>
      <c r="AM95" s="182"/>
      <c r="AN95" s="880"/>
      <c r="AO95" s="890"/>
      <c r="AP95" s="182"/>
      <c r="AQ95" s="182"/>
      <c r="AR95" s="182"/>
      <c r="AS95" s="182"/>
      <c r="AT95" s="182"/>
      <c r="AU95" s="182"/>
      <c r="AV95" s="182"/>
      <c r="AW95" s="182"/>
      <c r="AX95" s="182"/>
      <c r="AY95" s="232"/>
      <c r="BI95" s="236"/>
      <c r="BJ95" s="236"/>
      <c r="BK95" s="236"/>
      <c r="BL95" s="236"/>
      <c r="BM95" s="236"/>
      <c r="BN95" s="236"/>
      <c r="BO95" s="236"/>
      <c r="BP95" s="236"/>
      <c r="BQ95" s="236"/>
      <c r="BR95" s="236"/>
      <c r="BS95" s="236"/>
      <c r="BT95" s="236"/>
      <c r="BU95" s="236"/>
      <c r="BV95" s="236"/>
      <c r="BW95" s="236"/>
      <c r="BX95" s="236"/>
      <c r="BY95" s="236"/>
      <c r="BZ95" s="236"/>
      <c r="CA95" s="236"/>
      <c r="CB95" s="236"/>
      <c r="CC95" s="236"/>
      <c r="CD95" s="236"/>
      <c r="CE95" s="236"/>
      <c r="CF95" s="236"/>
      <c r="CG95" s="236"/>
      <c r="CH95" s="236"/>
      <c r="CI95" s="236"/>
      <c r="CJ95" s="236"/>
      <c r="CK95" s="236"/>
      <c r="CL95" s="236"/>
      <c r="CM95" s="236"/>
      <c r="CN95" s="236"/>
      <c r="CO95" s="236"/>
      <c r="CP95" s="236"/>
      <c r="CQ95" s="236"/>
      <c r="CR95" s="236"/>
      <c r="CS95" s="236"/>
      <c r="CT95" s="236"/>
      <c r="CU95" s="236"/>
      <c r="CV95" s="236"/>
      <c r="CW95" s="236"/>
      <c r="CX95" s="236"/>
      <c r="CY95" s="236"/>
      <c r="CZ95" s="236"/>
      <c r="DA95" s="236"/>
      <c r="DB95" s="236"/>
      <c r="DC95" s="236"/>
      <c r="DD95" s="236"/>
      <c r="DE95" s="236"/>
      <c r="DF95" s="236"/>
      <c r="DG95" s="236"/>
      <c r="DH95" s="236"/>
      <c r="DI95" s="236"/>
      <c r="DJ95" s="236"/>
      <c r="DK95" s="236"/>
      <c r="DL95" s="236"/>
      <c r="DM95" s="236"/>
      <c r="DN95" s="236"/>
      <c r="DO95" s="236"/>
      <c r="DP95" s="236"/>
      <c r="DQ95" s="236"/>
      <c r="DR95" s="236"/>
      <c r="DS95" s="236"/>
      <c r="DT95" s="236"/>
      <c r="DU95" s="236"/>
      <c r="DV95" s="236"/>
      <c r="DW95" s="236"/>
      <c r="DX95" s="236"/>
      <c r="DY95" s="236"/>
      <c r="DZ95" s="236"/>
      <c r="EA95" s="236"/>
      <c r="EB95" s="236"/>
      <c r="EC95" s="236"/>
      <c r="ED95" s="236"/>
      <c r="EE95" s="236"/>
      <c r="EF95" s="236"/>
      <c r="EG95" s="236"/>
      <c r="EH95" s="236"/>
      <c r="EI95" s="236"/>
      <c r="EJ95" s="236"/>
      <c r="EK95" s="236"/>
      <c r="EL95" s="236"/>
    </row>
    <row r="96" spans="1:142" ht="7.5" customHeight="1">
      <c r="A96" s="231"/>
      <c r="B96" s="182"/>
      <c r="C96" s="182"/>
      <c r="D96" s="182"/>
      <c r="E96" s="182"/>
      <c r="F96" s="182"/>
      <c r="G96" s="883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5"/>
      <c r="S96" s="182"/>
      <c r="T96" s="182"/>
      <c r="U96" s="182"/>
      <c r="V96" s="182"/>
      <c r="W96" s="182"/>
      <c r="X96" s="182"/>
      <c r="Y96" s="886"/>
      <c r="Z96" s="887"/>
      <c r="AA96" s="887"/>
      <c r="AB96" s="887"/>
      <c r="AC96" s="887"/>
      <c r="AD96" s="887"/>
      <c r="AE96" s="887"/>
      <c r="AF96" s="887"/>
      <c r="AG96" s="887"/>
      <c r="AH96" s="887"/>
      <c r="AI96" s="887"/>
      <c r="AJ96" s="888"/>
      <c r="AK96" s="182"/>
      <c r="AL96" s="182"/>
      <c r="AM96" s="182"/>
      <c r="AN96" s="182"/>
      <c r="AO96" s="182"/>
      <c r="AP96" s="182"/>
      <c r="AQ96" s="182"/>
      <c r="AR96" s="182"/>
      <c r="AS96" s="182"/>
      <c r="AT96" s="182"/>
      <c r="AU96" s="182"/>
      <c r="AV96" s="182"/>
      <c r="AW96" s="182"/>
      <c r="AX96" s="182"/>
      <c r="AY96" s="232"/>
      <c r="BI96" s="236"/>
      <c r="BJ96" s="236"/>
      <c r="BK96" s="236"/>
      <c r="BL96" s="236"/>
      <c r="BM96" s="236"/>
      <c r="BN96" s="236"/>
      <c r="BO96" s="236"/>
      <c r="BP96" s="236"/>
      <c r="BQ96" s="236"/>
      <c r="BR96" s="236"/>
      <c r="BS96" s="236"/>
      <c r="BT96" s="236"/>
      <c r="BU96" s="236"/>
      <c r="BV96" s="236"/>
      <c r="BW96" s="236"/>
      <c r="BX96" s="236"/>
      <c r="BY96" s="236"/>
      <c r="BZ96" s="236"/>
      <c r="CA96" s="236"/>
      <c r="CB96" s="236"/>
      <c r="CC96" s="236"/>
      <c r="CD96" s="236"/>
      <c r="CE96" s="236"/>
      <c r="CF96" s="236"/>
      <c r="CG96" s="236"/>
      <c r="CH96" s="236"/>
      <c r="CI96" s="236"/>
      <c r="CJ96" s="236"/>
      <c r="CK96" s="236"/>
      <c r="CL96" s="236"/>
      <c r="CM96" s="236"/>
      <c r="CN96" s="236"/>
      <c r="CO96" s="236"/>
      <c r="CP96" s="236"/>
      <c r="CQ96" s="236"/>
      <c r="CR96" s="236"/>
      <c r="CS96" s="236"/>
      <c r="CT96" s="236"/>
      <c r="CU96" s="236"/>
      <c r="CV96" s="236"/>
      <c r="CW96" s="236"/>
      <c r="CX96" s="236"/>
      <c r="CY96" s="236"/>
      <c r="CZ96" s="236"/>
      <c r="DA96" s="236"/>
      <c r="DB96" s="236"/>
      <c r="DC96" s="236"/>
      <c r="DD96" s="236"/>
      <c r="DE96" s="236"/>
      <c r="DF96" s="236"/>
      <c r="DG96" s="236"/>
      <c r="DH96" s="236"/>
      <c r="DI96" s="236"/>
      <c r="DJ96" s="236"/>
      <c r="DK96" s="236"/>
      <c r="DL96" s="236"/>
      <c r="DM96" s="236"/>
      <c r="DN96" s="236"/>
      <c r="DO96" s="236"/>
      <c r="DP96" s="236"/>
      <c r="DQ96" s="236"/>
      <c r="DR96" s="236"/>
      <c r="DS96" s="236"/>
      <c r="DT96" s="236"/>
      <c r="DU96" s="236"/>
      <c r="DV96" s="236"/>
      <c r="DW96" s="236"/>
      <c r="DX96" s="236"/>
      <c r="DY96" s="236"/>
      <c r="DZ96" s="236"/>
      <c r="EA96" s="236"/>
      <c r="EB96" s="236"/>
      <c r="EC96" s="236"/>
      <c r="ED96" s="236"/>
      <c r="EE96" s="236"/>
      <c r="EF96" s="236"/>
      <c r="EG96" s="236"/>
      <c r="EH96" s="236"/>
      <c r="EI96" s="236"/>
      <c r="EJ96" s="236"/>
      <c r="EK96" s="236"/>
      <c r="EL96" s="236"/>
    </row>
    <row r="97" spans="1:142" ht="7.5" customHeight="1">
      <c r="A97" s="231"/>
      <c r="B97" s="182"/>
      <c r="C97" s="182"/>
      <c r="D97" s="182"/>
      <c r="E97" s="182"/>
      <c r="F97" s="182"/>
      <c r="G97" s="883" t="s">
        <v>110</v>
      </c>
      <c r="H97" s="884"/>
      <c r="I97" s="884"/>
      <c r="J97" s="884"/>
      <c r="K97" s="884"/>
      <c r="L97" s="884"/>
      <c r="M97" s="884"/>
      <c r="N97" s="884"/>
      <c r="O97" s="884"/>
      <c r="P97" s="884"/>
      <c r="Q97" s="884"/>
      <c r="R97" s="885"/>
      <c r="S97" s="182"/>
      <c r="T97" s="182"/>
      <c r="U97" s="182"/>
      <c r="V97" s="182"/>
      <c r="W97" s="182"/>
      <c r="X97" s="182"/>
      <c r="Y97" s="182"/>
      <c r="Z97" s="182"/>
      <c r="AA97" s="182"/>
      <c r="AB97" s="182"/>
      <c r="AC97" s="182"/>
      <c r="AD97" s="182"/>
      <c r="AE97" s="182"/>
      <c r="AF97" s="182"/>
      <c r="AG97" s="182"/>
      <c r="AH97" s="182"/>
      <c r="AI97" s="182"/>
      <c r="AJ97" s="182"/>
      <c r="AK97" s="182"/>
      <c r="AL97" s="182"/>
      <c r="AM97" s="182"/>
      <c r="AN97" s="182"/>
      <c r="AO97" s="182"/>
      <c r="AP97" s="182"/>
      <c r="AQ97" s="182"/>
      <c r="AR97" s="182"/>
      <c r="AS97" s="182"/>
      <c r="AT97" s="182"/>
      <c r="AU97" s="182"/>
      <c r="AV97" s="182"/>
      <c r="AW97" s="182"/>
      <c r="AX97" s="182"/>
      <c r="AY97" s="232"/>
      <c r="BI97" s="236"/>
      <c r="BJ97" s="236"/>
      <c r="BK97" s="236"/>
      <c r="BL97" s="236"/>
      <c r="BM97" s="236"/>
      <c r="BN97" s="236"/>
      <c r="BO97" s="236"/>
      <c r="BP97" s="236"/>
      <c r="BQ97" s="236"/>
      <c r="BR97" s="236"/>
      <c r="BS97" s="236"/>
      <c r="BT97" s="236"/>
      <c r="BU97" s="236"/>
      <c r="BV97" s="236"/>
      <c r="BW97" s="236"/>
      <c r="BX97" s="236"/>
      <c r="BY97" s="236"/>
      <c r="BZ97" s="236"/>
      <c r="CA97" s="236"/>
      <c r="CB97" s="236"/>
      <c r="CC97" s="236"/>
      <c r="CD97" s="236"/>
      <c r="CE97" s="236"/>
      <c r="CF97" s="236"/>
      <c r="CG97" s="236"/>
      <c r="CH97" s="236"/>
      <c r="CI97" s="236"/>
      <c r="CJ97" s="236"/>
      <c r="CK97" s="236"/>
      <c r="CL97" s="236"/>
      <c r="CM97" s="236"/>
      <c r="CN97" s="236"/>
      <c r="CO97" s="236"/>
      <c r="CP97" s="236"/>
      <c r="CQ97" s="236"/>
      <c r="CR97" s="236"/>
      <c r="CS97" s="236"/>
      <c r="CT97" s="236"/>
      <c r="CU97" s="236"/>
      <c r="CV97" s="236"/>
      <c r="CW97" s="236"/>
      <c r="CX97" s="236"/>
      <c r="CY97" s="236"/>
      <c r="CZ97" s="236"/>
      <c r="DA97" s="236"/>
      <c r="DB97" s="236"/>
      <c r="DC97" s="236"/>
      <c r="DD97" s="236"/>
      <c r="DE97" s="236"/>
      <c r="DF97" s="236"/>
      <c r="DG97" s="236"/>
      <c r="DH97" s="236"/>
      <c r="DI97" s="236"/>
      <c r="DJ97" s="236"/>
      <c r="DK97" s="236"/>
      <c r="DL97" s="236"/>
      <c r="DM97" s="236"/>
      <c r="DN97" s="236"/>
      <c r="DO97" s="236"/>
      <c r="DP97" s="236"/>
      <c r="DQ97" s="236"/>
      <c r="DR97" s="236"/>
      <c r="DS97" s="236"/>
      <c r="DT97" s="236"/>
      <c r="DU97" s="236"/>
      <c r="DV97" s="236"/>
      <c r="DW97" s="236"/>
      <c r="DX97" s="236"/>
      <c r="DY97" s="236"/>
      <c r="DZ97" s="236"/>
      <c r="EA97" s="236"/>
      <c r="EB97" s="236"/>
      <c r="EC97" s="236"/>
      <c r="ED97" s="236"/>
      <c r="EE97" s="236"/>
      <c r="EF97" s="236"/>
      <c r="EG97" s="236"/>
      <c r="EH97" s="236"/>
      <c r="EI97" s="236"/>
      <c r="EJ97" s="236"/>
      <c r="EK97" s="236"/>
      <c r="EL97" s="236"/>
    </row>
    <row r="98" spans="1:142" ht="7.5" customHeight="1">
      <c r="A98" s="231"/>
      <c r="B98" s="182"/>
      <c r="C98" s="182"/>
      <c r="D98" s="182"/>
      <c r="E98" s="182"/>
      <c r="F98" s="182"/>
      <c r="G98" s="883"/>
      <c r="H98" s="884"/>
      <c r="I98" s="884"/>
      <c r="J98" s="884"/>
      <c r="K98" s="884"/>
      <c r="L98" s="884"/>
      <c r="M98" s="884"/>
      <c r="N98" s="884"/>
      <c r="O98" s="884"/>
      <c r="P98" s="884"/>
      <c r="Q98" s="884"/>
      <c r="R98" s="885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2"/>
      <c r="AR98" s="182"/>
      <c r="AS98" s="182"/>
      <c r="AT98" s="182"/>
      <c r="AU98" s="182"/>
      <c r="AV98" s="182"/>
      <c r="AW98" s="182"/>
      <c r="AX98" s="182"/>
      <c r="AY98" s="232"/>
      <c r="BI98" s="236"/>
      <c r="BJ98" s="236"/>
      <c r="BK98" s="236"/>
      <c r="BL98" s="236"/>
      <c r="BM98" s="236"/>
      <c r="BN98" s="236"/>
      <c r="BO98" s="236"/>
      <c r="BP98" s="236"/>
      <c r="BQ98" s="236"/>
      <c r="BR98" s="236"/>
      <c r="BS98" s="236"/>
      <c r="BT98" s="236"/>
      <c r="BU98" s="236"/>
      <c r="BV98" s="236"/>
      <c r="BW98" s="236"/>
      <c r="BX98" s="236"/>
      <c r="BY98" s="236"/>
      <c r="BZ98" s="236"/>
      <c r="CA98" s="236"/>
      <c r="CB98" s="236"/>
      <c r="CC98" s="236"/>
      <c r="CD98" s="236"/>
      <c r="CE98" s="236"/>
      <c r="CF98" s="236"/>
      <c r="CG98" s="236"/>
      <c r="CH98" s="236"/>
      <c r="CI98" s="236"/>
      <c r="CJ98" s="236"/>
      <c r="CK98" s="236"/>
      <c r="CL98" s="236"/>
      <c r="CM98" s="236"/>
      <c r="CN98" s="236"/>
      <c r="CO98" s="236"/>
      <c r="CP98" s="236"/>
      <c r="CQ98" s="236"/>
      <c r="CR98" s="236"/>
      <c r="CS98" s="236"/>
      <c r="CT98" s="236"/>
      <c r="CU98" s="236"/>
      <c r="CV98" s="236"/>
      <c r="CW98" s="236"/>
      <c r="CX98" s="236"/>
      <c r="CY98" s="236"/>
      <c r="CZ98" s="236"/>
      <c r="DA98" s="236"/>
      <c r="DB98" s="236"/>
      <c r="DC98" s="236"/>
      <c r="DD98" s="236"/>
      <c r="DE98" s="236"/>
      <c r="DF98" s="236"/>
      <c r="DG98" s="236"/>
      <c r="DH98" s="236"/>
      <c r="DI98" s="236"/>
      <c r="DJ98" s="236"/>
      <c r="DK98" s="236"/>
      <c r="DL98" s="236"/>
      <c r="DM98" s="236"/>
      <c r="DN98" s="236"/>
      <c r="DO98" s="236"/>
      <c r="DP98" s="236"/>
      <c r="DQ98" s="236"/>
      <c r="DR98" s="236"/>
      <c r="DS98" s="236"/>
      <c r="DT98" s="236"/>
      <c r="DU98" s="236"/>
      <c r="DV98" s="236"/>
      <c r="DW98" s="236"/>
      <c r="DX98" s="236"/>
      <c r="DY98" s="236"/>
      <c r="DZ98" s="236"/>
      <c r="EA98" s="236"/>
      <c r="EB98" s="236"/>
      <c r="EC98" s="236"/>
      <c r="ED98" s="236"/>
      <c r="EE98" s="236"/>
      <c r="EF98" s="236"/>
      <c r="EG98" s="236"/>
      <c r="EH98" s="236"/>
      <c r="EI98" s="236"/>
      <c r="EJ98" s="236"/>
      <c r="EK98" s="236"/>
      <c r="EL98" s="236"/>
    </row>
    <row r="99" spans="1:142" ht="7.5" customHeight="1">
      <c r="A99" s="231"/>
      <c r="B99" s="182"/>
      <c r="C99" s="182"/>
      <c r="D99" s="182"/>
      <c r="E99" s="182"/>
      <c r="F99" s="182"/>
      <c r="G99" s="883" t="s">
        <v>111</v>
      </c>
      <c r="H99" s="884"/>
      <c r="I99" s="884"/>
      <c r="J99" s="884"/>
      <c r="K99" s="884"/>
      <c r="L99" s="884"/>
      <c r="M99" s="884"/>
      <c r="N99" s="884"/>
      <c r="O99" s="884"/>
      <c r="P99" s="884"/>
      <c r="Q99" s="884"/>
      <c r="R99" s="885"/>
      <c r="S99" s="182"/>
      <c r="T99" s="182"/>
      <c r="U99" s="182"/>
      <c r="V99" s="182"/>
      <c r="W99" s="182"/>
      <c r="X99" s="898" t="s">
        <v>97</v>
      </c>
      <c r="Y99" s="931"/>
      <c r="Z99" s="933" t="s">
        <v>98</v>
      </c>
      <c r="AA99" s="934"/>
      <c r="AB99" s="934"/>
      <c r="AC99" s="934"/>
      <c r="AD99" s="934"/>
      <c r="AE99" s="934"/>
      <c r="AF99" s="934"/>
      <c r="AG99" s="934"/>
      <c r="AH99" s="934"/>
      <c r="AI99" s="935"/>
      <c r="AM99" s="902" t="s">
        <v>97</v>
      </c>
      <c r="AN99" s="906"/>
      <c r="AO99" s="908" t="s">
        <v>98</v>
      </c>
      <c r="AP99" s="909"/>
      <c r="AQ99" s="909"/>
      <c r="AR99" s="909"/>
      <c r="AS99" s="909"/>
      <c r="AT99" s="909"/>
      <c r="AU99" s="909"/>
      <c r="AV99" s="909"/>
      <c r="AW99" s="909"/>
      <c r="AX99" s="910"/>
      <c r="AY99" s="232"/>
      <c r="BI99" s="236"/>
      <c r="BJ99" s="236"/>
      <c r="BK99" s="236"/>
      <c r="BL99" s="236"/>
      <c r="BM99" s="236"/>
      <c r="BN99" s="236"/>
      <c r="BO99" s="236"/>
      <c r="BP99" s="236"/>
      <c r="BQ99" s="236"/>
      <c r="BR99" s="236"/>
      <c r="BS99" s="236"/>
      <c r="BT99" s="236"/>
      <c r="BU99" s="236"/>
      <c r="BV99" s="236"/>
      <c r="BW99" s="236"/>
      <c r="BX99" s="236"/>
      <c r="BY99" s="236"/>
      <c r="BZ99" s="236"/>
      <c r="CA99" s="236"/>
      <c r="CB99" s="236"/>
      <c r="CC99" s="236"/>
      <c r="CD99" s="236"/>
      <c r="CE99" s="236"/>
      <c r="CF99" s="236"/>
      <c r="CG99" s="236"/>
      <c r="CH99" s="236"/>
      <c r="CI99" s="236"/>
      <c r="CJ99" s="236"/>
      <c r="CK99" s="236"/>
      <c r="CL99" s="236"/>
      <c r="CM99" s="236"/>
      <c r="CN99" s="236"/>
      <c r="CO99" s="236"/>
      <c r="CP99" s="236"/>
      <c r="CQ99" s="236"/>
      <c r="CR99" s="236"/>
      <c r="CS99" s="236"/>
      <c r="CT99" s="236"/>
      <c r="CU99" s="236"/>
      <c r="CV99" s="236"/>
      <c r="CW99" s="236"/>
      <c r="CX99" s="236"/>
      <c r="CY99" s="236"/>
      <c r="CZ99" s="236"/>
      <c r="DA99" s="236"/>
      <c r="DB99" s="236"/>
      <c r="DC99" s="236"/>
      <c r="DD99" s="236"/>
      <c r="DE99" s="236"/>
      <c r="DF99" s="236"/>
      <c r="DG99" s="236"/>
      <c r="DH99" s="236"/>
      <c r="DI99" s="236"/>
      <c r="DJ99" s="236"/>
      <c r="DK99" s="236"/>
      <c r="DL99" s="236"/>
      <c r="DM99" s="236"/>
      <c r="DN99" s="236"/>
      <c r="DO99" s="236"/>
      <c r="DP99" s="236"/>
      <c r="DQ99" s="236"/>
      <c r="DR99" s="236"/>
      <c r="DS99" s="236"/>
      <c r="DT99" s="236"/>
      <c r="DU99" s="236"/>
      <c r="DV99" s="236"/>
      <c r="DW99" s="236"/>
      <c r="DX99" s="236"/>
      <c r="DY99" s="236"/>
      <c r="DZ99" s="236"/>
      <c r="EA99" s="236"/>
      <c r="EB99" s="236"/>
      <c r="EC99" s="236"/>
      <c r="ED99" s="236"/>
      <c r="EE99" s="236"/>
      <c r="EF99" s="236"/>
      <c r="EG99" s="236"/>
      <c r="EH99" s="236"/>
      <c r="EI99" s="236"/>
      <c r="EJ99" s="236"/>
      <c r="EK99" s="236"/>
      <c r="EL99" s="236"/>
    </row>
    <row r="100" spans="1:142" ht="7.5" customHeight="1">
      <c r="A100" s="231"/>
      <c r="B100" s="182"/>
      <c r="C100" s="182"/>
      <c r="D100" s="182"/>
      <c r="E100" s="182"/>
      <c r="F100" s="182"/>
      <c r="G100" s="886"/>
      <c r="H100" s="887"/>
      <c r="I100" s="887"/>
      <c r="J100" s="887"/>
      <c r="K100" s="887"/>
      <c r="L100" s="887"/>
      <c r="M100" s="887"/>
      <c r="N100" s="887"/>
      <c r="O100" s="887"/>
      <c r="P100" s="887"/>
      <c r="Q100" s="887"/>
      <c r="R100" s="888"/>
      <c r="S100" s="182"/>
      <c r="T100" s="182"/>
      <c r="U100" s="182"/>
      <c r="V100" s="182"/>
      <c r="W100" s="182"/>
      <c r="X100" s="900"/>
      <c r="Y100" s="932"/>
      <c r="Z100" s="936"/>
      <c r="AA100" s="937"/>
      <c r="AB100" s="937"/>
      <c r="AC100" s="937"/>
      <c r="AD100" s="937"/>
      <c r="AE100" s="937"/>
      <c r="AF100" s="937"/>
      <c r="AG100" s="937"/>
      <c r="AH100" s="937"/>
      <c r="AI100" s="938"/>
      <c r="AM100" s="904"/>
      <c r="AN100" s="907"/>
      <c r="AO100" s="911"/>
      <c r="AP100" s="912"/>
      <c r="AQ100" s="912"/>
      <c r="AR100" s="912"/>
      <c r="AS100" s="912"/>
      <c r="AT100" s="912"/>
      <c r="AU100" s="912"/>
      <c r="AV100" s="912"/>
      <c r="AW100" s="912"/>
      <c r="AX100" s="913"/>
      <c r="AY100" s="232"/>
      <c r="BI100" s="236"/>
      <c r="BJ100" s="236"/>
      <c r="BK100" s="236"/>
      <c r="BL100" s="236"/>
      <c r="BM100" s="236"/>
      <c r="BN100" s="236"/>
      <c r="BO100" s="236"/>
      <c r="BP100" s="236"/>
      <c r="BQ100" s="236"/>
      <c r="BR100" s="236"/>
      <c r="BS100" s="236"/>
      <c r="BT100" s="236"/>
      <c r="BU100" s="236"/>
      <c r="BV100" s="236"/>
      <c r="BW100" s="236"/>
      <c r="BX100" s="236"/>
      <c r="BY100" s="236"/>
      <c r="BZ100" s="236"/>
      <c r="CA100" s="236"/>
      <c r="CB100" s="236"/>
      <c r="CC100" s="236"/>
      <c r="CD100" s="236"/>
      <c r="CE100" s="236"/>
      <c r="CF100" s="236"/>
      <c r="CG100" s="236"/>
      <c r="CH100" s="236"/>
      <c r="CI100" s="236"/>
      <c r="CJ100" s="236"/>
      <c r="CK100" s="236"/>
      <c r="CL100" s="236"/>
      <c r="CM100" s="236"/>
      <c r="CN100" s="236"/>
      <c r="CO100" s="236"/>
      <c r="CP100" s="236"/>
      <c r="CQ100" s="236"/>
      <c r="CR100" s="236"/>
      <c r="CS100" s="236"/>
      <c r="CT100" s="236"/>
      <c r="CU100" s="236"/>
      <c r="CV100" s="236"/>
      <c r="CW100" s="236"/>
      <c r="CX100" s="236"/>
      <c r="CY100" s="236"/>
      <c r="CZ100" s="236"/>
      <c r="DA100" s="236"/>
      <c r="DB100" s="236"/>
      <c r="DC100" s="236"/>
      <c r="DD100" s="236"/>
      <c r="DE100" s="236"/>
      <c r="DF100" s="236"/>
      <c r="DG100" s="236"/>
      <c r="DH100" s="236"/>
      <c r="DI100" s="236"/>
      <c r="DJ100" s="236"/>
      <c r="DK100" s="236"/>
      <c r="DL100" s="236"/>
      <c r="DM100" s="236"/>
      <c r="DN100" s="236"/>
      <c r="DO100" s="236"/>
      <c r="DP100" s="236"/>
      <c r="DQ100" s="236"/>
      <c r="DR100" s="236"/>
      <c r="DS100" s="236"/>
      <c r="DT100" s="236"/>
      <c r="DU100" s="236"/>
      <c r="DV100" s="236"/>
      <c r="DW100" s="236"/>
      <c r="DX100" s="236"/>
      <c r="DY100" s="236"/>
      <c r="DZ100" s="236"/>
      <c r="EA100" s="236"/>
      <c r="EB100" s="236"/>
      <c r="EC100" s="236"/>
      <c r="ED100" s="236"/>
      <c r="EE100" s="236"/>
      <c r="EF100" s="236"/>
      <c r="EG100" s="236"/>
      <c r="EH100" s="236"/>
      <c r="EI100" s="236"/>
      <c r="EJ100" s="236"/>
      <c r="EK100" s="236"/>
      <c r="EL100" s="236"/>
    </row>
    <row r="101" spans="1:142" ht="7.5" customHeight="1">
      <c r="A101" s="231"/>
      <c r="B101" s="182"/>
      <c r="C101" s="182"/>
      <c r="D101" s="182"/>
      <c r="E101" s="182"/>
      <c r="F101" s="182"/>
      <c r="G101" s="182"/>
      <c r="H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878">
        <v>6</v>
      </c>
      <c r="Y101" s="879"/>
      <c r="Z101" s="914" t="s">
        <v>128</v>
      </c>
      <c r="AA101" s="914"/>
      <c r="AB101" s="914"/>
      <c r="AC101" s="914"/>
      <c r="AD101" s="914"/>
      <c r="AE101" s="914"/>
      <c r="AF101" s="914"/>
      <c r="AG101" s="914"/>
      <c r="AH101" s="914"/>
      <c r="AI101" s="915"/>
      <c r="AM101" s="878">
        <v>24</v>
      </c>
      <c r="AN101" s="879"/>
      <c r="AO101" s="914" t="e">
        <f>VLOOKUP(AM101,テーブル一覧!$B$6:$AA$32,8,FALSE)&amp;"("&amp;VLOOKUP(AM101,テーブル一覧!$B$6:$AA$32,16,FALSE)&amp;")"</f>
        <v>#N/A</v>
      </c>
      <c r="AP101" s="914"/>
      <c r="AQ101" s="914"/>
      <c r="AR101" s="914"/>
      <c r="AS101" s="914"/>
      <c r="AT101" s="914"/>
      <c r="AU101" s="914"/>
      <c r="AV101" s="914"/>
      <c r="AW101" s="914"/>
      <c r="AX101" s="915"/>
      <c r="AY101" s="232"/>
      <c r="BS101" s="236"/>
      <c r="BT101" s="236"/>
      <c r="BU101" s="236"/>
      <c r="BV101" s="236"/>
      <c r="BW101" s="236"/>
      <c r="BX101" s="236"/>
      <c r="BY101" s="236"/>
      <c r="BZ101" s="236"/>
      <c r="CA101" s="236"/>
      <c r="CB101" s="236"/>
      <c r="CC101" s="236"/>
      <c r="CD101" s="236"/>
      <c r="CE101" s="236"/>
      <c r="CF101" s="236"/>
      <c r="CG101" s="236"/>
      <c r="CH101" s="236"/>
      <c r="CI101" s="236"/>
      <c r="CJ101" s="236"/>
      <c r="CK101" s="236"/>
      <c r="CL101" s="236"/>
      <c r="CM101" s="236"/>
      <c r="CN101" s="236"/>
      <c r="CO101" s="236"/>
      <c r="CP101" s="236"/>
      <c r="CQ101" s="236"/>
      <c r="CR101" s="236"/>
      <c r="CS101" s="236"/>
      <c r="CT101" s="236"/>
      <c r="CU101" s="236"/>
      <c r="CV101" s="236"/>
      <c r="CW101" s="236"/>
      <c r="CX101" s="236"/>
      <c r="CY101" s="236"/>
      <c r="CZ101" s="236"/>
      <c r="DA101" s="236"/>
      <c r="DB101" s="236"/>
      <c r="DC101" s="236"/>
      <c r="DD101" s="236"/>
      <c r="DE101" s="236"/>
      <c r="DF101" s="236"/>
      <c r="DG101" s="236"/>
      <c r="DH101" s="236"/>
      <c r="DI101" s="236"/>
      <c r="DJ101" s="236"/>
      <c r="DK101" s="236"/>
      <c r="DL101" s="236"/>
      <c r="DM101" s="236"/>
      <c r="DN101" s="236"/>
      <c r="DO101" s="236"/>
      <c r="DP101" s="236"/>
      <c r="DQ101" s="236"/>
      <c r="DR101" s="236"/>
      <c r="DS101" s="236"/>
      <c r="DT101" s="236"/>
      <c r="DU101" s="236"/>
      <c r="DV101" s="236"/>
      <c r="DW101" s="236"/>
      <c r="DX101" s="236"/>
      <c r="DY101" s="236"/>
      <c r="DZ101" s="236"/>
      <c r="EA101" s="236"/>
      <c r="EB101" s="236"/>
      <c r="EC101" s="236"/>
      <c r="ED101" s="236"/>
      <c r="EE101" s="236"/>
      <c r="EF101" s="236"/>
      <c r="EG101" s="236"/>
      <c r="EH101" s="236"/>
      <c r="EI101" s="236"/>
      <c r="EJ101" s="236"/>
      <c r="EK101" s="236"/>
      <c r="EL101" s="236"/>
    </row>
    <row r="102" spans="1:142" ht="7.5" customHeight="1">
      <c r="A102" s="231"/>
      <c r="B102" s="182"/>
      <c r="C102" s="182"/>
      <c r="D102" s="182"/>
      <c r="E102" s="182"/>
      <c r="F102" s="182"/>
      <c r="G102" s="182"/>
      <c r="H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880"/>
      <c r="Y102" s="881"/>
      <c r="Z102" s="916"/>
      <c r="AA102" s="916"/>
      <c r="AB102" s="916"/>
      <c r="AC102" s="916"/>
      <c r="AD102" s="916"/>
      <c r="AE102" s="916"/>
      <c r="AF102" s="916"/>
      <c r="AG102" s="916"/>
      <c r="AH102" s="916"/>
      <c r="AI102" s="917"/>
      <c r="AM102" s="880"/>
      <c r="AN102" s="881"/>
      <c r="AO102" s="916"/>
      <c r="AP102" s="916"/>
      <c r="AQ102" s="916"/>
      <c r="AR102" s="916"/>
      <c r="AS102" s="916"/>
      <c r="AT102" s="916"/>
      <c r="AU102" s="916"/>
      <c r="AV102" s="916"/>
      <c r="AW102" s="916"/>
      <c r="AX102" s="917"/>
      <c r="AY102" s="232"/>
      <c r="BS102" s="236"/>
      <c r="BT102" s="236"/>
      <c r="BU102" s="236"/>
      <c r="BV102" s="236"/>
      <c r="BW102" s="236"/>
      <c r="BX102" s="236"/>
      <c r="BY102" s="236"/>
      <c r="BZ102" s="236"/>
      <c r="CA102" s="236"/>
      <c r="CB102" s="236"/>
      <c r="CC102" s="236"/>
      <c r="CD102" s="236"/>
      <c r="CE102" s="236"/>
      <c r="CF102" s="236"/>
      <c r="CG102" s="236"/>
      <c r="CH102" s="236"/>
      <c r="CI102" s="236"/>
      <c r="CJ102" s="236"/>
      <c r="CK102" s="236"/>
      <c r="CL102" s="236"/>
      <c r="CM102" s="236"/>
      <c r="CN102" s="236"/>
      <c r="CO102" s="236"/>
      <c r="CP102" s="236"/>
      <c r="CQ102" s="236"/>
      <c r="CR102" s="236"/>
      <c r="CS102" s="236"/>
      <c r="CT102" s="236"/>
      <c r="CU102" s="236"/>
      <c r="CV102" s="236"/>
      <c r="CW102" s="236"/>
      <c r="CX102" s="236"/>
      <c r="CY102" s="236"/>
      <c r="CZ102" s="236"/>
      <c r="DA102" s="236"/>
      <c r="DB102" s="236"/>
      <c r="DC102" s="236"/>
      <c r="DD102" s="236"/>
      <c r="DE102" s="236"/>
      <c r="DF102" s="236"/>
      <c r="DG102" s="236"/>
      <c r="DH102" s="236"/>
      <c r="DI102" s="236"/>
      <c r="DJ102" s="236"/>
      <c r="DK102" s="236"/>
      <c r="DL102" s="236"/>
      <c r="DM102" s="236"/>
      <c r="DN102" s="236"/>
      <c r="DO102" s="236"/>
      <c r="DP102" s="236"/>
      <c r="DQ102" s="236"/>
      <c r="DR102" s="236"/>
      <c r="DS102" s="236"/>
      <c r="DT102" s="236"/>
      <c r="DU102" s="236"/>
      <c r="DV102" s="236"/>
      <c r="DW102" s="236"/>
      <c r="DX102" s="236"/>
      <c r="DY102" s="236"/>
      <c r="DZ102" s="236"/>
      <c r="EA102" s="236"/>
      <c r="EB102" s="236"/>
      <c r="EC102" s="236"/>
      <c r="ED102" s="236"/>
      <c r="EE102" s="236"/>
      <c r="EF102" s="236"/>
      <c r="EG102" s="236"/>
      <c r="EH102" s="236"/>
      <c r="EI102" s="236"/>
      <c r="EJ102" s="236"/>
      <c r="EK102" s="236"/>
      <c r="EL102" s="236"/>
    </row>
    <row r="103" spans="1:142" ht="7.5" customHeight="1">
      <c r="A103" s="231"/>
      <c r="B103" s="182"/>
      <c r="C103" s="182"/>
      <c r="D103" s="182"/>
      <c r="E103" s="182"/>
      <c r="F103" s="182"/>
      <c r="G103" s="182"/>
      <c r="H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939" t="s">
        <v>114</v>
      </c>
      <c r="Y103" s="940"/>
      <c r="Z103" s="940"/>
      <c r="AA103" s="940"/>
      <c r="AB103" s="940"/>
      <c r="AC103" s="940"/>
      <c r="AD103" s="940"/>
      <c r="AE103" s="940"/>
      <c r="AF103" s="940"/>
      <c r="AG103" s="940"/>
      <c r="AH103" s="940"/>
      <c r="AI103" s="941"/>
      <c r="AM103" s="918" t="s">
        <v>159</v>
      </c>
      <c r="AN103" s="919"/>
      <c r="AO103" s="919"/>
      <c r="AP103" s="919"/>
      <c r="AQ103" s="919"/>
      <c r="AR103" s="919"/>
      <c r="AS103" s="919"/>
      <c r="AT103" s="919"/>
      <c r="AU103" s="919"/>
      <c r="AV103" s="919"/>
      <c r="AW103" s="919"/>
      <c r="AX103" s="920"/>
      <c r="AY103" s="232"/>
      <c r="BS103" s="236"/>
      <c r="BT103" s="236"/>
      <c r="BU103" s="236"/>
      <c r="BV103" s="236"/>
      <c r="BW103" s="236"/>
      <c r="BX103" s="236"/>
      <c r="BY103" s="236"/>
      <c r="BZ103" s="236"/>
      <c r="CA103" s="236"/>
      <c r="CB103" s="236"/>
      <c r="CC103" s="236"/>
      <c r="CD103" s="236"/>
      <c r="CE103" s="236"/>
      <c r="CF103" s="236"/>
      <c r="CG103" s="236"/>
      <c r="CH103" s="236"/>
      <c r="CI103" s="236"/>
      <c r="CJ103" s="236"/>
      <c r="CK103" s="236"/>
      <c r="CL103" s="236"/>
      <c r="CM103" s="236"/>
      <c r="CN103" s="236"/>
      <c r="CO103" s="236"/>
      <c r="CP103" s="236"/>
      <c r="CQ103" s="236"/>
      <c r="CR103" s="236"/>
      <c r="CS103" s="236"/>
      <c r="CT103" s="236"/>
      <c r="CU103" s="236"/>
      <c r="CV103" s="236"/>
      <c r="CW103" s="236"/>
      <c r="CX103" s="236"/>
      <c r="CY103" s="236"/>
      <c r="CZ103" s="236"/>
      <c r="DA103" s="236"/>
      <c r="DB103" s="236"/>
      <c r="DC103" s="236"/>
      <c r="DD103" s="236"/>
      <c r="DE103" s="236"/>
      <c r="DF103" s="236"/>
      <c r="DG103" s="236"/>
      <c r="DH103" s="236"/>
      <c r="DI103" s="236"/>
      <c r="DJ103" s="236"/>
      <c r="DK103" s="236"/>
      <c r="DL103" s="236"/>
      <c r="DM103" s="236"/>
      <c r="DN103" s="236"/>
      <c r="DO103" s="236"/>
      <c r="DP103" s="236"/>
      <c r="DQ103" s="236"/>
      <c r="DR103" s="236"/>
      <c r="DS103" s="236"/>
      <c r="DT103" s="236"/>
      <c r="DU103" s="236"/>
      <c r="DV103" s="236"/>
      <c r="DW103" s="236"/>
      <c r="DX103" s="236"/>
      <c r="DY103" s="236"/>
      <c r="DZ103" s="236"/>
      <c r="EA103" s="236"/>
      <c r="EB103" s="236"/>
      <c r="EC103" s="236"/>
      <c r="ED103" s="236"/>
      <c r="EE103" s="236"/>
      <c r="EF103" s="236"/>
      <c r="EG103" s="236"/>
      <c r="EH103" s="236"/>
      <c r="EI103" s="236"/>
      <c r="EJ103" s="236"/>
      <c r="EK103" s="236"/>
      <c r="EL103" s="236"/>
    </row>
    <row r="104" spans="1:142" ht="7.5" customHeight="1">
      <c r="A104" s="231"/>
      <c r="B104" s="182"/>
      <c r="C104" s="182"/>
      <c r="D104" s="182"/>
      <c r="E104" s="182"/>
      <c r="F104" s="182"/>
      <c r="G104" s="182"/>
      <c r="H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942"/>
      <c r="Y104" s="943"/>
      <c r="Z104" s="943"/>
      <c r="AA104" s="943"/>
      <c r="AB104" s="943"/>
      <c r="AC104" s="943"/>
      <c r="AD104" s="943"/>
      <c r="AE104" s="943"/>
      <c r="AF104" s="943"/>
      <c r="AG104" s="943"/>
      <c r="AH104" s="943"/>
      <c r="AI104" s="944"/>
      <c r="AM104" s="921"/>
      <c r="AN104" s="922"/>
      <c r="AO104" s="922"/>
      <c r="AP104" s="922"/>
      <c r="AQ104" s="922"/>
      <c r="AR104" s="922"/>
      <c r="AS104" s="922"/>
      <c r="AT104" s="922"/>
      <c r="AU104" s="922"/>
      <c r="AV104" s="922"/>
      <c r="AW104" s="922"/>
      <c r="AX104" s="923"/>
      <c r="AY104" s="232"/>
      <c r="BS104" s="236"/>
      <c r="BT104" s="236"/>
      <c r="BU104" s="236"/>
      <c r="BV104" s="236"/>
      <c r="BW104" s="236"/>
      <c r="BX104" s="236"/>
      <c r="BY104" s="236"/>
      <c r="BZ104" s="236"/>
      <c r="CA104" s="236"/>
      <c r="CB104" s="236"/>
      <c r="CC104" s="236"/>
      <c r="CD104" s="236"/>
      <c r="CE104" s="236"/>
      <c r="CF104" s="236"/>
      <c r="CG104" s="236"/>
      <c r="CH104" s="236"/>
      <c r="CI104" s="236"/>
      <c r="CJ104" s="236"/>
      <c r="CK104" s="236"/>
      <c r="CL104" s="236"/>
      <c r="CM104" s="236"/>
      <c r="CN104" s="236"/>
      <c r="CO104" s="236"/>
      <c r="CP104" s="236"/>
      <c r="CQ104" s="236"/>
      <c r="CR104" s="236"/>
      <c r="CS104" s="236"/>
      <c r="CT104" s="236"/>
      <c r="CU104" s="236"/>
      <c r="CV104" s="236"/>
      <c r="CW104" s="236"/>
      <c r="CX104" s="236"/>
      <c r="CY104" s="236"/>
      <c r="CZ104" s="236"/>
      <c r="DA104" s="236"/>
      <c r="DB104" s="236"/>
      <c r="DC104" s="236"/>
      <c r="DD104" s="236"/>
      <c r="DE104" s="236"/>
      <c r="DF104" s="236"/>
      <c r="DG104" s="236"/>
      <c r="DH104" s="236"/>
      <c r="DI104" s="236"/>
      <c r="DJ104" s="236"/>
      <c r="DK104" s="236"/>
      <c r="DL104" s="236"/>
      <c r="DM104" s="236"/>
      <c r="DN104" s="236"/>
      <c r="DO104" s="236"/>
      <c r="DP104" s="236"/>
      <c r="DQ104" s="236"/>
      <c r="DR104" s="236"/>
      <c r="DS104" s="236"/>
      <c r="DT104" s="236"/>
      <c r="DU104" s="236"/>
      <c r="DV104" s="236"/>
      <c r="DW104" s="236"/>
      <c r="DX104" s="236"/>
      <c r="DY104" s="236"/>
      <c r="DZ104" s="236"/>
      <c r="EA104" s="236"/>
      <c r="EB104" s="236"/>
      <c r="EC104" s="236"/>
      <c r="ED104" s="236"/>
      <c r="EE104" s="236"/>
      <c r="EF104" s="236"/>
      <c r="EG104" s="236"/>
      <c r="EH104" s="236"/>
      <c r="EI104" s="236"/>
      <c r="EJ104" s="236"/>
      <c r="EK104" s="236"/>
      <c r="EL104" s="236"/>
    </row>
    <row r="105" spans="1:142" ht="7.5" customHeight="1">
      <c r="A105" s="231"/>
      <c r="B105" s="182"/>
      <c r="C105" s="182"/>
      <c r="D105" s="182"/>
      <c r="E105" s="182"/>
      <c r="F105" s="182"/>
      <c r="G105" s="898" t="s">
        <v>97</v>
      </c>
      <c r="H105" s="931"/>
      <c r="I105" s="933" t="s">
        <v>98</v>
      </c>
      <c r="J105" s="934"/>
      <c r="K105" s="934"/>
      <c r="L105" s="934"/>
      <c r="M105" s="934"/>
      <c r="N105" s="934"/>
      <c r="O105" s="934"/>
      <c r="P105" s="934"/>
      <c r="Q105" s="934"/>
      <c r="R105" s="935"/>
      <c r="S105" s="182"/>
      <c r="T105" s="182"/>
      <c r="U105" s="182"/>
      <c r="V105" s="182"/>
      <c r="W105" s="182"/>
      <c r="X105" s="945" t="s">
        <v>115</v>
      </c>
      <c r="Y105" s="946"/>
      <c r="Z105" s="946"/>
      <c r="AA105" s="946"/>
      <c r="AB105" s="946"/>
      <c r="AC105" s="946"/>
      <c r="AD105" s="946"/>
      <c r="AE105" s="946"/>
      <c r="AF105" s="946"/>
      <c r="AG105" s="946"/>
      <c r="AH105" s="946"/>
      <c r="AI105" s="947"/>
      <c r="AM105" s="883" t="s">
        <v>160</v>
      </c>
      <c r="AN105" s="884"/>
      <c r="AO105" s="884"/>
      <c r="AP105" s="884"/>
      <c r="AQ105" s="884"/>
      <c r="AR105" s="884"/>
      <c r="AS105" s="884"/>
      <c r="AT105" s="884"/>
      <c r="AU105" s="884"/>
      <c r="AV105" s="884"/>
      <c r="AW105" s="884"/>
      <c r="AX105" s="885"/>
      <c r="AY105" s="232"/>
      <c r="BS105" s="236"/>
      <c r="BT105" s="236"/>
      <c r="BU105" s="236"/>
      <c r="BV105" s="236"/>
      <c r="BW105" s="236"/>
      <c r="BX105" s="236"/>
      <c r="BY105" s="236"/>
      <c r="BZ105" s="236"/>
      <c r="CA105" s="236"/>
      <c r="CB105" s="236"/>
      <c r="CC105" s="236"/>
      <c r="CD105" s="236"/>
      <c r="CE105" s="236"/>
      <c r="CF105" s="236"/>
      <c r="CG105" s="236"/>
      <c r="CH105" s="236"/>
      <c r="CI105" s="236"/>
      <c r="CJ105" s="236"/>
      <c r="CK105" s="236"/>
      <c r="CL105" s="236"/>
      <c r="CM105" s="236"/>
      <c r="CN105" s="236"/>
      <c r="CO105" s="236"/>
      <c r="CP105" s="236"/>
      <c r="CQ105" s="236"/>
      <c r="CR105" s="236"/>
      <c r="CS105" s="236"/>
      <c r="CT105" s="236"/>
      <c r="CU105" s="236"/>
      <c r="CV105" s="236"/>
      <c r="CW105" s="236"/>
      <c r="CX105" s="236"/>
      <c r="CY105" s="236"/>
      <c r="CZ105" s="236"/>
      <c r="DA105" s="236"/>
      <c r="DB105" s="236"/>
      <c r="DC105" s="236"/>
      <c r="DD105" s="236"/>
      <c r="DE105" s="236"/>
      <c r="DF105" s="236"/>
      <c r="DG105" s="236"/>
      <c r="DH105" s="236"/>
      <c r="DI105" s="236"/>
      <c r="DJ105" s="236"/>
      <c r="DK105" s="236"/>
      <c r="DL105" s="236"/>
      <c r="DM105" s="236"/>
      <c r="DN105" s="236"/>
      <c r="DO105" s="236"/>
      <c r="DP105" s="236"/>
      <c r="DQ105" s="236"/>
      <c r="DR105" s="236"/>
      <c r="DS105" s="236"/>
      <c r="DT105" s="236"/>
      <c r="DU105" s="236"/>
      <c r="DV105" s="236"/>
      <c r="DW105" s="236"/>
      <c r="DX105" s="236"/>
      <c r="DY105" s="236"/>
      <c r="DZ105" s="236"/>
      <c r="EA105" s="236"/>
      <c r="EB105" s="236"/>
      <c r="EC105" s="236"/>
      <c r="ED105" s="236"/>
      <c r="EE105" s="236"/>
      <c r="EF105" s="236"/>
      <c r="EG105" s="236"/>
      <c r="EH105" s="236"/>
      <c r="EI105" s="236"/>
      <c r="EJ105" s="236"/>
      <c r="EK105" s="236"/>
      <c r="EL105" s="236"/>
    </row>
    <row r="106" spans="1:142" ht="7.5" customHeight="1">
      <c r="A106" s="231"/>
      <c r="B106" s="182"/>
      <c r="C106" s="182"/>
      <c r="D106" s="182"/>
      <c r="E106" s="182"/>
      <c r="F106" s="182"/>
      <c r="G106" s="900"/>
      <c r="H106" s="932"/>
      <c r="I106" s="936"/>
      <c r="J106" s="937"/>
      <c r="K106" s="937"/>
      <c r="L106" s="937"/>
      <c r="M106" s="937"/>
      <c r="N106" s="937"/>
      <c r="O106" s="937"/>
      <c r="P106" s="937"/>
      <c r="Q106" s="937"/>
      <c r="R106" s="938"/>
      <c r="S106" s="182"/>
      <c r="T106" s="182"/>
      <c r="U106" s="182"/>
      <c r="V106" s="182"/>
      <c r="W106" s="182"/>
      <c r="X106" s="883"/>
      <c r="Y106" s="884"/>
      <c r="Z106" s="884"/>
      <c r="AA106" s="884"/>
      <c r="AB106" s="884"/>
      <c r="AC106" s="884"/>
      <c r="AD106" s="884"/>
      <c r="AE106" s="884"/>
      <c r="AF106" s="884"/>
      <c r="AG106" s="884"/>
      <c r="AH106" s="884"/>
      <c r="AI106" s="885"/>
      <c r="AM106" s="883"/>
      <c r="AN106" s="884"/>
      <c r="AO106" s="884"/>
      <c r="AP106" s="884"/>
      <c r="AQ106" s="884"/>
      <c r="AR106" s="884"/>
      <c r="AS106" s="884"/>
      <c r="AT106" s="884"/>
      <c r="AU106" s="884"/>
      <c r="AV106" s="884"/>
      <c r="AW106" s="884"/>
      <c r="AX106" s="885"/>
      <c r="AY106" s="232"/>
      <c r="BS106" s="236"/>
      <c r="BT106" s="236"/>
      <c r="BU106" s="236"/>
      <c r="BV106" s="236"/>
      <c r="BW106" s="236"/>
      <c r="BX106" s="236"/>
      <c r="BY106" s="236"/>
      <c r="BZ106" s="236"/>
      <c r="CA106" s="236"/>
      <c r="CB106" s="236"/>
      <c r="CC106" s="236"/>
      <c r="CD106" s="236"/>
      <c r="CE106" s="236"/>
      <c r="CF106" s="236"/>
      <c r="CG106" s="236"/>
      <c r="CH106" s="182"/>
      <c r="CI106" s="182"/>
      <c r="CJ106" s="182"/>
      <c r="CK106" s="182"/>
      <c r="CL106" s="182"/>
      <c r="CM106" s="182"/>
      <c r="CN106" s="182"/>
      <c r="CO106" s="182"/>
      <c r="CP106" s="182"/>
      <c r="CQ106" s="182"/>
      <c r="CR106" s="182"/>
      <c r="CS106" s="182"/>
      <c r="CT106" s="182"/>
      <c r="CU106" s="182"/>
      <c r="CV106" s="182"/>
      <c r="CW106" s="182"/>
      <c r="CX106" s="182"/>
      <c r="CY106" s="182"/>
      <c r="CZ106" s="182"/>
      <c r="DA106" s="182"/>
      <c r="DB106" s="182"/>
      <c r="DC106" s="182"/>
      <c r="DD106" s="182"/>
      <c r="DE106" s="182"/>
      <c r="DF106" s="182"/>
      <c r="DG106" s="182"/>
      <c r="DH106" s="182"/>
      <c r="DI106" s="182"/>
      <c r="DJ106" s="182"/>
      <c r="DK106" s="182"/>
      <c r="DL106" s="182"/>
      <c r="DM106" s="182"/>
      <c r="DN106" s="182"/>
      <c r="DO106" s="182"/>
      <c r="DP106" s="182"/>
      <c r="DQ106" s="182"/>
      <c r="DR106" s="182"/>
      <c r="DS106" s="182"/>
      <c r="DT106" s="182"/>
      <c r="DU106" s="182"/>
      <c r="DV106" s="182"/>
    </row>
    <row r="107" spans="1:142" ht="7.5" customHeight="1">
      <c r="A107" s="231"/>
      <c r="B107" s="182"/>
      <c r="C107" s="182"/>
      <c r="D107" s="182"/>
      <c r="E107" s="182"/>
      <c r="F107" s="182"/>
      <c r="G107" s="878">
        <v>4</v>
      </c>
      <c r="H107" s="879"/>
      <c r="I107" s="914" t="s">
        <v>116</v>
      </c>
      <c r="J107" s="914"/>
      <c r="K107" s="914"/>
      <c r="L107" s="914"/>
      <c r="M107" s="914"/>
      <c r="N107" s="914"/>
      <c r="O107" s="914"/>
      <c r="P107" s="914"/>
      <c r="Q107" s="914"/>
      <c r="R107" s="915"/>
      <c r="S107" s="182"/>
      <c r="T107" s="182"/>
      <c r="U107" s="182"/>
      <c r="V107" s="182"/>
      <c r="W107" s="182"/>
      <c r="X107" s="883" t="s">
        <v>129</v>
      </c>
      <c r="Y107" s="884"/>
      <c r="Z107" s="884"/>
      <c r="AA107" s="884"/>
      <c r="AB107" s="884"/>
      <c r="AC107" s="884"/>
      <c r="AD107" s="884"/>
      <c r="AE107" s="884"/>
      <c r="AF107" s="884"/>
      <c r="AG107" s="884"/>
      <c r="AH107" s="884"/>
      <c r="AI107" s="885"/>
      <c r="AM107" s="883" t="s">
        <v>110</v>
      </c>
      <c r="AN107" s="884"/>
      <c r="AO107" s="884"/>
      <c r="AP107" s="884"/>
      <c r="AQ107" s="884"/>
      <c r="AR107" s="884"/>
      <c r="AS107" s="884"/>
      <c r="AT107" s="884"/>
      <c r="AU107" s="884"/>
      <c r="AV107" s="884"/>
      <c r="AW107" s="884"/>
      <c r="AX107" s="885"/>
      <c r="AY107" s="232"/>
      <c r="BS107" s="236"/>
      <c r="BT107" s="236"/>
      <c r="BU107" s="236"/>
      <c r="BV107" s="236"/>
      <c r="BW107" s="236"/>
      <c r="BX107" s="236"/>
      <c r="BY107" s="236"/>
      <c r="BZ107" s="236"/>
      <c r="CA107" s="236"/>
      <c r="CB107" s="236"/>
      <c r="CC107" s="236"/>
      <c r="CD107" s="236"/>
      <c r="CE107" s="236"/>
      <c r="CF107" s="236"/>
      <c r="CG107" s="236"/>
      <c r="CH107" s="182"/>
      <c r="CI107" s="182"/>
      <c r="CJ107" s="182"/>
      <c r="CK107" s="182"/>
      <c r="CL107" s="182"/>
      <c r="CM107" s="182"/>
      <c r="CN107" s="182"/>
      <c r="CO107" s="182"/>
      <c r="CP107" s="182"/>
      <c r="CQ107" s="182"/>
      <c r="CR107" s="182"/>
      <c r="CS107" s="182"/>
      <c r="CT107" s="182"/>
      <c r="CU107" s="182"/>
      <c r="CV107" s="182"/>
      <c r="CW107" s="182"/>
      <c r="CX107" s="182"/>
      <c r="CY107" s="182"/>
      <c r="CZ107" s="182"/>
      <c r="DA107" s="182"/>
      <c r="DB107" s="182"/>
      <c r="DC107" s="182"/>
      <c r="DD107" s="182"/>
      <c r="DE107" s="182"/>
      <c r="DF107" s="182"/>
      <c r="DG107" s="182"/>
      <c r="DH107" s="182"/>
      <c r="DI107" s="182"/>
      <c r="DJ107" s="182"/>
      <c r="DK107" s="182"/>
      <c r="DL107" s="182"/>
      <c r="DM107" s="182"/>
      <c r="DN107" s="182"/>
      <c r="DO107" s="182"/>
      <c r="DP107" s="182"/>
      <c r="DQ107" s="182"/>
      <c r="DR107" s="182"/>
      <c r="DS107" s="182"/>
      <c r="DT107" s="182"/>
      <c r="DU107" s="182"/>
      <c r="DV107" s="182"/>
    </row>
    <row r="108" spans="1:142" ht="7.5" customHeight="1">
      <c r="A108" s="231"/>
      <c r="B108" s="182"/>
      <c r="C108" s="182"/>
      <c r="D108" s="182"/>
      <c r="E108" s="182"/>
      <c r="F108" s="182"/>
      <c r="G108" s="880"/>
      <c r="H108" s="881"/>
      <c r="I108" s="916"/>
      <c r="J108" s="916"/>
      <c r="K108" s="916"/>
      <c r="L108" s="916"/>
      <c r="M108" s="916"/>
      <c r="N108" s="916"/>
      <c r="O108" s="916"/>
      <c r="P108" s="916"/>
      <c r="Q108" s="916"/>
      <c r="R108" s="917"/>
      <c r="S108" s="182"/>
      <c r="T108" s="182"/>
      <c r="U108" s="182"/>
      <c r="V108" s="182"/>
      <c r="W108" s="182"/>
      <c r="X108" s="886"/>
      <c r="Y108" s="887"/>
      <c r="Z108" s="887"/>
      <c r="AA108" s="887"/>
      <c r="AB108" s="887"/>
      <c r="AC108" s="887"/>
      <c r="AD108" s="887"/>
      <c r="AE108" s="887"/>
      <c r="AF108" s="887"/>
      <c r="AG108" s="887"/>
      <c r="AH108" s="887"/>
      <c r="AI108" s="888"/>
      <c r="AM108" s="886"/>
      <c r="AN108" s="887"/>
      <c r="AO108" s="887"/>
      <c r="AP108" s="887"/>
      <c r="AQ108" s="887"/>
      <c r="AR108" s="887"/>
      <c r="AS108" s="887"/>
      <c r="AT108" s="887"/>
      <c r="AU108" s="887"/>
      <c r="AV108" s="887"/>
      <c r="AW108" s="887"/>
      <c r="AX108" s="888"/>
      <c r="AY108" s="232"/>
      <c r="BZ108" s="182"/>
      <c r="CA108" s="182"/>
      <c r="CB108" s="182"/>
      <c r="CC108" s="182"/>
      <c r="CD108" s="182"/>
      <c r="CE108" s="182"/>
      <c r="CF108" s="182"/>
      <c r="CG108" s="182"/>
      <c r="CH108" s="182"/>
      <c r="CI108" s="182"/>
      <c r="CJ108" s="182"/>
      <c r="CK108" s="182"/>
      <c r="CL108" s="182"/>
      <c r="CM108" s="182"/>
      <c r="CN108" s="182"/>
      <c r="CO108" s="182"/>
      <c r="CP108" s="182"/>
      <c r="CQ108" s="182"/>
      <c r="CR108" s="182"/>
      <c r="CS108" s="182"/>
      <c r="CT108" s="182"/>
      <c r="CU108" s="182"/>
      <c r="CV108" s="182"/>
      <c r="CW108" s="182"/>
      <c r="CX108" s="182"/>
      <c r="CY108" s="182"/>
      <c r="CZ108" s="182"/>
      <c r="DA108" s="182"/>
      <c r="DB108" s="182"/>
      <c r="DC108" s="182"/>
      <c r="DD108" s="182"/>
      <c r="DE108" s="182"/>
      <c r="DF108" s="182"/>
      <c r="DG108" s="182"/>
      <c r="DH108" s="182"/>
      <c r="DI108" s="182"/>
      <c r="DJ108" s="182"/>
    </row>
    <row r="109" spans="1:142" ht="7.5" customHeight="1">
      <c r="A109" s="231"/>
      <c r="B109" s="182"/>
      <c r="C109" s="182"/>
      <c r="D109" s="182"/>
      <c r="E109" s="182"/>
      <c r="F109" s="182"/>
      <c r="G109" s="939" t="s">
        <v>99</v>
      </c>
      <c r="H109" s="940"/>
      <c r="I109" s="940"/>
      <c r="J109" s="940"/>
      <c r="K109" s="940"/>
      <c r="L109" s="940"/>
      <c r="M109" s="940"/>
      <c r="N109" s="940"/>
      <c r="O109" s="940"/>
      <c r="P109" s="940"/>
      <c r="Q109" s="940"/>
      <c r="R109" s="941"/>
      <c r="S109" s="182"/>
      <c r="T109" s="182"/>
      <c r="U109" s="182"/>
      <c r="V109" s="182"/>
      <c r="W109" s="182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82"/>
      <c r="AH109" s="182"/>
      <c r="AI109" s="182"/>
      <c r="AJ109" s="182"/>
      <c r="AK109" s="182"/>
      <c r="AL109" s="182"/>
      <c r="AM109" s="182"/>
      <c r="AN109" s="182"/>
      <c r="AO109" s="182"/>
      <c r="AP109" s="182"/>
      <c r="AQ109" s="182"/>
      <c r="AR109" s="182"/>
      <c r="AS109" s="182"/>
      <c r="AT109" s="182"/>
      <c r="AU109" s="182"/>
      <c r="AV109" s="182"/>
      <c r="AW109" s="182"/>
      <c r="AX109" s="182"/>
      <c r="AY109" s="232"/>
      <c r="BZ109" s="182"/>
      <c r="CA109" s="182"/>
      <c r="CB109" s="182"/>
      <c r="CC109" s="182"/>
      <c r="CD109" s="182"/>
      <c r="CE109" s="182"/>
      <c r="CF109" s="182"/>
      <c r="CG109" s="182"/>
      <c r="CH109" s="182"/>
      <c r="CI109" s="182"/>
      <c r="CJ109" s="182"/>
      <c r="CK109" s="182"/>
      <c r="CL109" s="182"/>
      <c r="CM109" s="182"/>
      <c r="CN109" s="182"/>
      <c r="CO109" s="182"/>
      <c r="CP109" s="182"/>
      <c r="CQ109" s="182"/>
      <c r="CR109" s="182"/>
      <c r="CS109" s="182"/>
      <c r="CT109" s="182"/>
      <c r="CU109" s="182"/>
      <c r="CV109" s="182"/>
      <c r="CW109" s="182"/>
      <c r="CX109" s="182"/>
      <c r="CY109" s="182"/>
      <c r="CZ109" s="182"/>
      <c r="DA109" s="182"/>
      <c r="DB109" s="182"/>
      <c r="DC109" s="182"/>
      <c r="DD109" s="182"/>
      <c r="DE109" s="182"/>
      <c r="DF109" s="182"/>
      <c r="DG109" s="182"/>
      <c r="DH109" s="182"/>
      <c r="DI109" s="182"/>
      <c r="DJ109" s="182"/>
    </row>
    <row r="110" spans="1:142" ht="7.5" customHeight="1">
      <c r="A110" s="231"/>
      <c r="B110" s="182"/>
      <c r="C110" s="182"/>
      <c r="D110" s="182"/>
      <c r="E110" s="182"/>
      <c r="F110" s="182"/>
      <c r="G110" s="942"/>
      <c r="H110" s="943"/>
      <c r="I110" s="943"/>
      <c r="J110" s="943"/>
      <c r="K110" s="943"/>
      <c r="L110" s="943"/>
      <c r="M110" s="943"/>
      <c r="N110" s="943"/>
      <c r="O110" s="943"/>
      <c r="P110" s="943"/>
      <c r="Q110" s="943"/>
      <c r="R110" s="944"/>
      <c r="S110" s="182"/>
      <c r="T110" s="182"/>
      <c r="U110" s="182"/>
      <c r="V110" s="182"/>
      <c r="W110" s="182"/>
      <c r="X110" s="182"/>
      <c r="Y110" s="182"/>
      <c r="Z110" s="182"/>
      <c r="AA110" s="182"/>
      <c r="AB110" s="182"/>
      <c r="AC110" s="182"/>
      <c r="AD110" s="182"/>
      <c r="AE110" s="182"/>
      <c r="AF110" s="182"/>
      <c r="AG110" s="182"/>
      <c r="AH110" s="182"/>
      <c r="AI110" s="182"/>
      <c r="AJ110" s="182"/>
      <c r="AK110" s="182"/>
      <c r="AL110" s="182"/>
      <c r="AM110" s="182"/>
      <c r="AN110" s="182"/>
      <c r="AO110" s="182"/>
      <c r="AP110" s="182"/>
      <c r="AQ110" s="182"/>
      <c r="AR110" s="182"/>
      <c r="AS110" s="182"/>
      <c r="AT110" s="182"/>
      <c r="AU110" s="182"/>
      <c r="AV110" s="182"/>
      <c r="AW110" s="182"/>
      <c r="AX110" s="182"/>
      <c r="AY110" s="232"/>
      <c r="BV110" s="182"/>
      <c r="BW110" s="182"/>
      <c r="BX110" s="182"/>
      <c r="BY110" s="182"/>
      <c r="BZ110" s="182"/>
      <c r="CA110" s="182"/>
      <c r="CB110" s="182"/>
      <c r="CC110" s="182"/>
      <c r="CD110" s="182"/>
      <c r="CE110" s="182"/>
      <c r="CF110" s="182"/>
      <c r="CG110" s="182"/>
      <c r="CH110" s="182"/>
      <c r="CI110" s="182"/>
      <c r="CJ110" s="182"/>
      <c r="CK110" s="182"/>
      <c r="CL110" s="182"/>
      <c r="CM110" s="182"/>
      <c r="CN110" s="182"/>
      <c r="CO110" s="182"/>
      <c r="CP110" s="182"/>
      <c r="CQ110" s="182"/>
      <c r="CR110" s="182"/>
      <c r="CS110" s="182"/>
      <c r="CT110" s="182"/>
      <c r="CU110" s="182"/>
      <c r="CV110" s="182"/>
      <c r="CW110" s="182"/>
      <c r="CX110" s="182"/>
      <c r="CY110" s="182"/>
      <c r="CZ110" s="182"/>
      <c r="DA110" s="226"/>
      <c r="DB110" s="182"/>
      <c r="DC110" s="182"/>
      <c r="DD110" s="182"/>
      <c r="DE110" s="182"/>
      <c r="DF110" s="182"/>
      <c r="DG110" s="182"/>
      <c r="DH110" s="182"/>
      <c r="DI110" s="182"/>
      <c r="DJ110" s="182"/>
    </row>
    <row r="111" spans="1:142" ht="7.5" customHeight="1">
      <c r="A111" s="231"/>
      <c r="B111" s="182"/>
      <c r="C111" s="182"/>
      <c r="D111" s="182"/>
      <c r="E111" s="182"/>
      <c r="F111" s="182"/>
      <c r="G111" s="945" t="s">
        <v>100</v>
      </c>
      <c r="H111" s="946"/>
      <c r="I111" s="946"/>
      <c r="J111" s="946"/>
      <c r="K111" s="946"/>
      <c r="L111" s="946"/>
      <c r="M111" s="946"/>
      <c r="N111" s="946"/>
      <c r="O111" s="946"/>
      <c r="P111" s="946"/>
      <c r="Q111" s="946"/>
      <c r="R111" s="947"/>
      <c r="S111" s="182"/>
      <c r="T111" s="182"/>
      <c r="U111" s="898" t="s">
        <v>97</v>
      </c>
      <c r="V111" s="899"/>
      <c r="W111" s="182"/>
      <c r="X111" s="902" t="s">
        <v>97</v>
      </c>
      <c r="Y111" s="906"/>
      <c r="Z111" s="908" t="s">
        <v>98</v>
      </c>
      <c r="AA111" s="909"/>
      <c r="AB111" s="909"/>
      <c r="AC111" s="909"/>
      <c r="AD111" s="909"/>
      <c r="AE111" s="909"/>
      <c r="AF111" s="909"/>
      <c r="AG111" s="909"/>
      <c r="AH111" s="909"/>
      <c r="AI111" s="910"/>
      <c r="AJ111" s="182"/>
      <c r="AK111" s="182"/>
      <c r="AL111" s="182"/>
      <c r="AM111" s="182"/>
      <c r="AN111" s="182"/>
      <c r="AP111" s="182"/>
      <c r="AQ111" s="182"/>
      <c r="AR111" s="182"/>
      <c r="AS111" s="182"/>
      <c r="AT111" s="182"/>
      <c r="AU111" s="182"/>
      <c r="AV111" s="182"/>
      <c r="AW111" s="182"/>
      <c r="AX111" s="182"/>
      <c r="AY111" s="232"/>
      <c r="BV111" s="182"/>
      <c r="BW111" s="182"/>
      <c r="BX111" s="182"/>
      <c r="BY111" s="182"/>
      <c r="BZ111" s="182"/>
      <c r="CA111" s="182"/>
      <c r="CB111" s="182"/>
      <c r="CC111" s="182"/>
      <c r="CD111" s="182"/>
      <c r="CE111" s="182"/>
      <c r="CF111" s="182"/>
      <c r="CG111" s="182"/>
      <c r="CH111" s="182"/>
      <c r="CI111" s="182"/>
      <c r="CJ111" s="182"/>
      <c r="CK111" s="182"/>
      <c r="CL111" s="182"/>
      <c r="CM111" s="182"/>
      <c r="CN111" s="182"/>
      <c r="CO111" s="182"/>
      <c r="CP111" s="182"/>
      <c r="CQ111" s="182"/>
      <c r="CR111" s="182"/>
      <c r="CS111" s="182"/>
      <c r="CT111" s="182"/>
      <c r="CU111" s="182"/>
      <c r="CV111" s="182"/>
      <c r="CW111" s="182"/>
      <c r="CX111" s="182"/>
      <c r="CY111" s="182"/>
      <c r="CZ111" s="182"/>
      <c r="DA111" s="226"/>
      <c r="DB111" s="182"/>
      <c r="DC111" s="182"/>
      <c r="DD111" s="182"/>
      <c r="DE111" s="182"/>
      <c r="DF111" s="182"/>
      <c r="DG111" s="182"/>
      <c r="DH111" s="182"/>
      <c r="DI111" s="182"/>
      <c r="DJ111" s="182"/>
    </row>
    <row r="112" spans="1:142" ht="7.5" customHeight="1">
      <c r="A112" s="231"/>
      <c r="B112" s="182"/>
      <c r="C112" s="182"/>
      <c r="D112" s="182"/>
      <c r="E112" s="182"/>
      <c r="F112" s="182"/>
      <c r="G112" s="883"/>
      <c r="H112" s="884"/>
      <c r="I112" s="884"/>
      <c r="J112" s="884"/>
      <c r="K112" s="884"/>
      <c r="L112" s="884"/>
      <c r="M112" s="884"/>
      <c r="N112" s="884"/>
      <c r="O112" s="884"/>
      <c r="P112" s="884"/>
      <c r="Q112" s="884"/>
      <c r="R112" s="885"/>
      <c r="S112" s="182"/>
      <c r="T112" s="182"/>
      <c r="U112" s="900"/>
      <c r="V112" s="901"/>
      <c r="W112" s="182"/>
      <c r="X112" s="904"/>
      <c r="Y112" s="907"/>
      <c r="Z112" s="911"/>
      <c r="AA112" s="912"/>
      <c r="AB112" s="912"/>
      <c r="AC112" s="912"/>
      <c r="AD112" s="912"/>
      <c r="AE112" s="912"/>
      <c r="AF112" s="912"/>
      <c r="AG112" s="912"/>
      <c r="AH112" s="912"/>
      <c r="AI112" s="913"/>
      <c r="AJ112" s="182"/>
      <c r="AK112" s="182"/>
      <c r="AL112" s="182"/>
      <c r="AM112" s="182"/>
      <c r="AN112" s="182"/>
      <c r="AP112" s="182"/>
      <c r="AQ112" s="182"/>
      <c r="AR112" s="182"/>
      <c r="AS112" s="182"/>
      <c r="AT112" s="182"/>
      <c r="AU112" s="182"/>
      <c r="AV112" s="182"/>
      <c r="AW112" s="182"/>
      <c r="AX112" s="182"/>
      <c r="AY112" s="232"/>
      <c r="BV112" s="182"/>
      <c r="BW112" s="182"/>
      <c r="BX112" s="182"/>
      <c r="BY112" s="182"/>
      <c r="BZ112" s="182"/>
      <c r="CA112" s="182"/>
      <c r="CB112" s="182"/>
      <c r="CC112" s="182"/>
      <c r="CD112" s="182"/>
      <c r="CE112" s="182"/>
      <c r="CF112" s="182"/>
      <c r="CG112" s="182"/>
      <c r="CH112" s="182"/>
      <c r="CI112" s="182"/>
      <c r="CJ112" s="182"/>
      <c r="CK112" s="182"/>
      <c r="CL112" s="182"/>
      <c r="CM112" s="182"/>
      <c r="CN112" s="182"/>
      <c r="CO112" s="182"/>
      <c r="CP112" s="182"/>
      <c r="CQ112" s="182"/>
      <c r="CR112" s="182"/>
      <c r="CS112" s="182"/>
      <c r="CT112" s="182"/>
      <c r="CU112" s="182"/>
      <c r="CV112" s="182"/>
      <c r="CW112" s="182"/>
      <c r="CX112" s="182"/>
      <c r="CY112" s="182"/>
      <c r="CZ112" s="182"/>
      <c r="DA112" s="227"/>
      <c r="DB112" s="182"/>
      <c r="DC112" s="182"/>
      <c r="DD112" s="182"/>
      <c r="DE112" s="182"/>
      <c r="DF112" s="182"/>
      <c r="DG112" s="182"/>
      <c r="DH112" s="182"/>
      <c r="DI112" s="182"/>
      <c r="DJ112" s="182"/>
    </row>
    <row r="113" spans="1:114" ht="7.5" customHeight="1">
      <c r="A113" s="231"/>
      <c r="B113" s="182"/>
      <c r="C113" s="182"/>
      <c r="D113" s="182"/>
      <c r="E113" s="182"/>
      <c r="F113" s="182"/>
      <c r="G113" s="883" t="s">
        <v>101</v>
      </c>
      <c r="H113" s="884"/>
      <c r="I113" s="884"/>
      <c r="J113" s="884"/>
      <c r="K113" s="884"/>
      <c r="L113" s="884"/>
      <c r="M113" s="884"/>
      <c r="N113" s="884"/>
      <c r="O113" s="884"/>
      <c r="P113" s="884"/>
      <c r="Q113" s="884"/>
      <c r="R113" s="885"/>
      <c r="S113" s="182"/>
      <c r="T113" s="182"/>
      <c r="U113" s="878">
        <v>4</v>
      </c>
      <c r="V113" s="889"/>
      <c r="W113" s="182"/>
      <c r="X113" s="878">
        <v>13</v>
      </c>
      <c r="Y113" s="879"/>
      <c r="Z113" s="914" t="e">
        <f>VLOOKUP(X113,テーブル一覧!$B$6:$AA$32,8,FALSE)&amp;"("&amp;VLOOKUP(X113,テーブル一覧!$B$6:$AA$32,16,FALSE)&amp;")"</f>
        <v>#N/A</v>
      </c>
      <c r="AA113" s="914"/>
      <c r="AB113" s="914"/>
      <c r="AC113" s="914"/>
      <c r="AD113" s="914"/>
      <c r="AE113" s="914"/>
      <c r="AF113" s="914"/>
      <c r="AG113" s="914"/>
      <c r="AH113" s="914"/>
      <c r="AI113" s="915"/>
      <c r="AJ113" s="182"/>
      <c r="AK113" s="182"/>
      <c r="AL113" s="182"/>
      <c r="AM113" s="182"/>
      <c r="AN113" s="182"/>
      <c r="AP113" s="182"/>
      <c r="AQ113" s="182"/>
      <c r="AR113" s="182"/>
      <c r="AS113" s="226"/>
      <c r="AT113" s="182"/>
      <c r="AU113" s="182"/>
      <c r="AV113" s="182"/>
      <c r="AW113" s="182"/>
      <c r="AX113" s="182"/>
      <c r="AY113" s="232"/>
      <c r="CF113" s="182"/>
      <c r="CG113" s="182"/>
      <c r="CH113" s="182"/>
      <c r="CI113" s="182"/>
      <c r="CJ113" s="182"/>
      <c r="CK113" s="182"/>
      <c r="CL113" s="182"/>
      <c r="CM113" s="182"/>
      <c r="CN113" s="182"/>
      <c r="CO113" s="182"/>
      <c r="CP113" s="182"/>
      <c r="CQ113" s="182"/>
      <c r="CR113" s="182"/>
      <c r="CS113" s="182"/>
      <c r="CT113" s="182"/>
      <c r="CU113" s="182"/>
      <c r="CV113" s="182"/>
      <c r="CW113" s="182"/>
      <c r="CX113" s="182"/>
      <c r="CY113" s="182"/>
      <c r="CZ113" s="182"/>
      <c r="DA113" s="227"/>
      <c r="DB113" s="182"/>
      <c r="DC113" s="182"/>
      <c r="DD113" s="182"/>
      <c r="DE113" s="182"/>
      <c r="DF113" s="182"/>
      <c r="DG113" s="182"/>
      <c r="DH113" s="182"/>
      <c r="DI113" s="182"/>
      <c r="DJ113" s="182"/>
    </row>
    <row r="114" spans="1:114" ht="7.5" customHeight="1">
      <c r="A114" s="231"/>
      <c r="B114" s="182"/>
      <c r="C114" s="182"/>
      <c r="D114" s="182"/>
      <c r="E114" s="182"/>
      <c r="F114" s="182"/>
      <c r="G114" s="883"/>
      <c r="H114" s="884"/>
      <c r="I114" s="884"/>
      <c r="J114" s="884"/>
      <c r="K114" s="884"/>
      <c r="L114" s="884"/>
      <c r="M114" s="884"/>
      <c r="N114" s="884"/>
      <c r="O114" s="884"/>
      <c r="P114" s="884"/>
      <c r="Q114" s="884"/>
      <c r="R114" s="885"/>
      <c r="S114" s="182"/>
      <c r="T114" s="182"/>
      <c r="U114" s="880"/>
      <c r="V114" s="890"/>
      <c r="W114" s="182"/>
      <c r="X114" s="880"/>
      <c r="Y114" s="881"/>
      <c r="Z114" s="916"/>
      <c r="AA114" s="916"/>
      <c r="AB114" s="916"/>
      <c r="AC114" s="916"/>
      <c r="AD114" s="916"/>
      <c r="AE114" s="916"/>
      <c r="AF114" s="916"/>
      <c r="AG114" s="916"/>
      <c r="AH114" s="916"/>
      <c r="AI114" s="917"/>
      <c r="AJ114" s="182"/>
      <c r="AK114" s="182"/>
      <c r="AL114" s="182"/>
      <c r="AM114" s="182"/>
      <c r="AN114" s="182"/>
      <c r="AP114" s="182"/>
      <c r="AQ114" s="182"/>
      <c r="AR114" s="182"/>
      <c r="AS114" s="226"/>
      <c r="AT114" s="182"/>
      <c r="AU114" s="182"/>
      <c r="AV114" s="182"/>
      <c r="AW114" s="182"/>
      <c r="AX114" s="182"/>
      <c r="AY114" s="232"/>
      <c r="CF114" s="182"/>
      <c r="CG114" s="182"/>
    </row>
    <row r="115" spans="1:114" ht="7.5" customHeight="1">
      <c r="A115" s="231"/>
      <c r="B115" s="182"/>
      <c r="C115" s="182"/>
      <c r="D115" s="182"/>
      <c r="E115" s="182"/>
      <c r="F115" s="182"/>
      <c r="G115" s="883" t="s">
        <v>103</v>
      </c>
      <c r="H115" s="884"/>
      <c r="I115" s="884"/>
      <c r="J115" s="884"/>
      <c r="K115" s="884"/>
      <c r="L115" s="884"/>
      <c r="M115" s="884"/>
      <c r="N115" s="884"/>
      <c r="O115" s="884"/>
      <c r="P115" s="884"/>
      <c r="Q115" s="884"/>
      <c r="R115" s="885"/>
      <c r="S115" s="182"/>
      <c r="T115" s="182"/>
      <c r="U115" s="182"/>
      <c r="V115" s="182"/>
      <c r="W115" s="182"/>
      <c r="X115" s="918" t="s">
        <v>132</v>
      </c>
      <c r="Y115" s="919"/>
      <c r="Z115" s="919"/>
      <c r="AA115" s="919"/>
      <c r="AB115" s="919"/>
      <c r="AC115" s="919"/>
      <c r="AD115" s="919"/>
      <c r="AE115" s="919"/>
      <c r="AF115" s="919"/>
      <c r="AG115" s="919"/>
      <c r="AH115" s="919"/>
      <c r="AI115" s="920"/>
      <c r="AJ115" s="182"/>
      <c r="AK115" s="182"/>
      <c r="AL115" s="182"/>
      <c r="AM115" s="182"/>
      <c r="AN115" s="182"/>
      <c r="AP115" s="182"/>
      <c r="AQ115" s="182"/>
      <c r="AR115" s="182"/>
      <c r="AS115" s="182"/>
      <c r="AT115" s="182"/>
      <c r="AU115" s="182"/>
      <c r="AV115" s="182"/>
      <c r="AW115" s="182"/>
      <c r="AX115" s="182"/>
      <c r="AY115" s="232"/>
      <c r="CF115" s="182"/>
      <c r="CG115" s="182"/>
    </row>
    <row r="116" spans="1:114" ht="7.5" customHeight="1">
      <c r="A116" s="231"/>
      <c r="B116" s="182"/>
      <c r="C116" s="182"/>
      <c r="D116" s="182"/>
      <c r="E116" s="182"/>
      <c r="F116" s="182"/>
      <c r="G116" s="883"/>
      <c r="H116" s="884"/>
      <c r="I116" s="884"/>
      <c r="J116" s="884"/>
      <c r="K116" s="884"/>
      <c r="L116" s="884"/>
      <c r="M116" s="884"/>
      <c r="N116" s="884"/>
      <c r="O116" s="884"/>
      <c r="P116" s="884"/>
      <c r="Q116" s="884"/>
      <c r="R116" s="885"/>
      <c r="S116" s="182"/>
      <c r="T116" s="182"/>
      <c r="U116" s="182"/>
      <c r="V116" s="182"/>
      <c r="W116" s="182"/>
      <c r="X116" s="921"/>
      <c r="Y116" s="922"/>
      <c r="Z116" s="922"/>
      <c r="AA116" s="922"/>
      <c r="AB116" s="922"/>
      <c r="AC116" s="922"/>
      <c r="AD116" s="922"/>
      <c r="AE116" s="922"/>
      <c r="AF116" s="922"/>
      <c r="AG116" s="922"/>
      <c r="AH116" s="922"/>
      <c r="AI116" s="923"/>
      <c r="AJ116" s="182"/>
      <c r="AK116" s="182"/>
      <c r="AL116" s="182"/>
      <c r="AM116" s="182"/>
      <c r="AN116" s="182"/>
      <c r="AP116" s="182"/>
      <c r="AQ116" s="182"/>
      <c r="AR116" s="182"/>
      <c r="AS116" s="182"/>
      <c r="AT116" s="182"/>
      <c r="AU116" s="182"/>
      <c r="AV116" s="182"/>
      <c r="AW116" s="182"/>
      <c r="AX116" s="182"/>
      <c r="AY116" s="232"/>
    </row>
    <row r="117" spans="1:114" ht="7.5" customHeight="1">
      <c r="A117" s="231"/>
      <c r="B117" s="182"/>
      <c r="C117" s="182"/>
      <c r="D117" s="182"/>
      <c r="E117" s="182"/>
      <c r="F117" s="182"/>
      <c r="G117" s="883" t="s">
        <v>104</v>
      </c>
      <c r="H117" s="884"/>
      <c r="I117" s="884"/>
      <c r="J117" s="884"/>
      <c r="K117" s="884"/>
      <c r="L117" s="884"/>
      <c r="M117" s="884"/>
      <c r="N117" s="884"/>
      <c r="O117" s="884"/>
      <c r="P117" s="884"/>
      <c r="Q117" s="884"/>
      <c r="R117" s="885"/>
      <c r="S117" s="182"/>
      <c r="T117" s="182"/>
      <c r="U117" s="182"/>
      <c r="V117" s="182"/>
      <c r="W117" s="182"/>
      <c r="X117" s="883" t="s">
        <v>109</v>
      </c>
      <c r="Y117" s="884"/>
      <c r="Z117" s="884"/>
      <c r="AA117" s="884"/>
      <c r="AB117" s="884"/>
      <c r="AC117" s="884"/>
      <c r="AD117" s="884"/>
      <c r="AE117" s="884"/>
      <c r="AF117" s="884"/>
      <c r="AG117" s="884"/>
      <c r="AH117" s="884"/>
      <c r="AI117" s="885"/>
      <c r="AJ117" s="182"/>
      <c r="AK117" s="182"/>
      <c r="AL117" s="182"/>
      <c r="AM117" s="182"/>
      <c r="AN117" s="182"/>
      <c r="AP117" s="182"/>
      <c r="AQ117" s="182"/>
      <c r="AR117" s="182"/>
      <c r="AS117" s="182"/>
      <c r="AT117" s="182"/>
      <c r="AU117" s="182"/>
      <c r="AV117" s="182"/>
      <c r="AW117" s="182"/>
      <c r="AX117" s="182"/>
      <c r="AY117" s="232"/>
    </row>
    <row r="118" spans="1:114" ht="7.5" customHeight="1">
      <c r="A118" s="231"/>
      <c r="B118" s="182"/>
      <c r="C118" s="182"/>
      <c r="D118" s="182"/>
      <c r="E118" s="182"/>
      <c r="F118" s="182"/>
      <c r="G118" s="883"/>
      <c r="H118" s="884"/>
      <c r="I118" s="884"/>
      <c r="J118" s="884"/>
      <c r="K118" s="884"/>
      <c r="L118" s="884"/>
      <c r="M118" s="884"/>
      <c r="N118" s="884"/>
      <c r="O118" s="884"/>
      <c r="P118" s="884"/>
      <c r="Q118" s="884"/>
      <c r="R118" s="885"/>
      <c r="S118" s="182"/>
      <c r="T118" s="182"/>
      <c r="U118" s="182"/>
      <c r="V118" s="182"/>
      <c r="W118" s="182"/>
      <c r="X118" s="883"/>
      <c r="Y118" s="884"/>
      <c r="Z118" s="884"/>
      <c r="AA118" s="884"/>
      <c r="AB118" s="884"/>
      <c r="AC118" s="884"/>
      <c r="AD118" s="884"/>
      <c r="AE118" s="884"/>
      <c r="AF118" s="884"/>
      <c r="AG118" s="884"/>
      <c r="AH118" s="884"/>
      <c r="AI118" s="885"/>
      <c r="AJ118" s="182"/>
      <c r="AK118" s="182"/>
      <c r="AL118" s="182"/>
      <c r="AM118" s="898" t="s">
        <v>97</v>
      </c>
      <c r="AN118" s="899"/>
      <c r="AP118" s="182"/>
      <c r="AQ118" s="182"/>
      <c r="AR118" s="182"/>
      <c r="AS118" s="182"/>
      <c r="AT118" s="182"/>
      <c r="AU118" s="182"/>
      <c r="AV118" s="182"/>
      <c r="AW118" s="182"/>
      <c r="AX118" s="182"/>
      <c r="AY118" s="232"/>
    </row>
    <row r="119" spans="1:114" ht="7.5" customHeight="1">
      <c r="A119" s="231"/>
      <c r="B119" s="182"/>
      <c r="C119" s="182"/>
      <c r="D119" s="182"/>
      <c r="E119" s="182"/>
      <c r="F119" s="182"/>
      <c r="G119" s="883" t="s">
        <v>105</v>
      </c>
      <c r="H119" s="884"/>
      <c r="I119" s="884"/>
      <c r="J119" s="884"/>
      <c r="K119" s="884"/>
      <c r="L119" s="884"/>
      <c r="M119" s="884"/>
      <c r="N119" s="884"/>
      <c r="O119" s="884"/>
      <c r="P119" s="884"/>
      <c r="Q119" s="884"/>
      <c r="R119" s="885"/>
      <c r="S119" s="182"/>
      <c r="T119" s="182"/>
      <c r="U119" s="182"/>
      <c r="V119" s="182"/>
      <c r="W119" s="182"/>
      <c r="X119" s="883" t="s">
        <v>110</v>
      </c>
      <c r="Y119" s="884"/>
      <c r="Z119" s="884"/>
      <c r="AA119" s="884"/>
      <c r="AB119" s="884"/>
      <c r="AC119" s="884"/>
      <c r="AD119" s="884"/>
      <c r="AE119" s="884"/>
      <c r="AF119" s="884"/>
      <c r="AG119" s="884"/>
      <c r="AH119" s="884"/>
      <c r="AI119" s="885"/>
      <c r="AJ119" s="182"/>
      <c r="AK119" s="182"/>
      <c r="AL119" s="182"/>
      <c r="AM119" s="900"/>
      <c r="AN119" s="901"/>
      <c r="AP119" s="182"/>
      <c r="AQ119" s="182"/>
      <c r="AR119" s="182"/>
      <c r="AS119" s="182"/>
      <c r="AT119" s="182"/>
      <c r="AU119" s="182"/>
      <c r="AV119" s="182"/>
      <c r="AW119" s="182"/>
      <c r="AX119" s="182"/>
      <c r="AY119" s="232"/>
    </row>
    <row r="120" spans="1:114" ht="7.5" customHeight="1">
      <c r="A120" s="231"/>
      <c r="B120" s="182"/>
      <c r="C120" s="182"/>
      <c r="D120" s="182"/>
      <c r="E120" s="182"/>
      <c r="F120" s="182"/>
      <c r="G120" s="883"/>
      <c r="H120" s="884"/>
      <c r="I120" s="884"/>
      <c r="J120" s="884"/>
      <c r="K120" s="884"/>
      <c r="L120" s="884"/>
      <c r="M120" s="884"/>
      <c r="N120" s="884"/>
      <c r="O120" s="884"/>
      <c r="P120" s="884"/>
      <c r="Q120" s="884"/>
      <c r="R120" s="885"/>
      <c r="S120" s="182"/>
      <c r="T120" s="182"/>
      <c r="U120" s="182"/>
      <c r="V120" s="182"/>
      <c r="W120" s="182"/>
      <c r="X120" s="883"/>
      <c r="Y120" s="884"/>
      <c r="Z120" s="884"/>
      <c r="AA120" s="884"/>
      <c r="AB120" s="884"/>
      <c r="AC120" s="884"/>
      <c r="AD120" s="884"/>
      <c r="AE120" s="884"/>
      <c r="AF120" s="884"/>
      <c r="AG120" s="884"/>
      <c r="AH120" s="884"/>
      <c r="AI120" s="885"/>
      <c r="AJ120" s="182"/>
      <c r="AK120" s="182"/>
      <c r="AL120" s="182"/>
      <c r="AM120" s="878">
        <v>4</v>
      </c>
      <c r="AN120" s="889"/>
      <c r="AP120" s="182"/>
      <c r="AQ120" s="182"/>
      <c r="AR120" s="182"/>
      <c r="AS120" s="182"/>
      <c r="AT120" s="182"/>
      <c r="AU120" s="182"/>
      <c r="AV120" s="182"/>
      <c r="AW120" s="182"/>
      <c r="AX120" s="182"/>
      <c r="AY120" s="232"/>
    </row>
    <row r="121" spans="1:114" ht="7.5" customHeight="1">
      <c r="A121" s="231"/>
      <c r="B121" s="182"/>
      <c r="C121" s="182"/>
      <c r="D121" s="182"/>
      <c r="E121" s="182"/>
      <c r="F121" s="182"/>
      <c r="G121" s="883"/>
      <c r="H121" s="884"/>
      <c r="I121" s="884"/>
      <c r="J121" s="884"/>
      <c r="K121" s="884"/>
      <c r="L121" s="884"/>
      <c r="M121" s="884"/>
      <c r="N121" s="884"/>
      <c r="O121" s="884"/>
      <c r="P121" s="884"/>
      <c r="Q121" s="884"/>
      <c r="R121" s="885"/>
      <c r="S121" s="182"/>
      <c r="T121" s="182"/>
      <c r="U121" s="182"/>
      <c r="V121" s="182"/>
      <c r="W121" s="182"/>
      <c r="X121" s="883" t="s">
        <v>111</v>
      </c>
      <c r="Y121" s="884"/>
      <c r="Z121" s="884"/>
      <c r="AA121" s="884"/>
      <c r="AB121" s="884"/>
      <c r="AC121" s="884"/>
      <c r="AD121" s="884"/>
      <c r="AE121" s="884"/>
      <c r="AF121" s="884"/>
      <c r="AG121" s="884"/>
      <c r="AH121" s="884"/>
      <c r="AI121" s="885"/>
      <c r="AJ121" s="182"/>
      <c r="AK121" s="182"/>
      <c r="AL121" s="182"/>
      <c r="AM121" s="880"/>
      <c r="AN121" s="890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232"/>
    </row>
    <row r="122" spans="1:114" ht="7.5" customHeight="1">
      <c r="A122" s="231"/>
      <c r="B122" s="182"/>
      <c r="C122" s="182"/>
      <c r="D122" s="182"/>
      <c r="E122" s="182"/>
      <c r="F122" s="182"/>
      <c r="G122" s="886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8"/>
      <c r="S122" s="182"/>
      <c r="T122" s="182"/>
      <c r="U122" s="182"/>
      <c r="V122" s="182"/>
      <c r="W122" s="182"/>
      <c r="X122" s="886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8"/>
      <c r="AJ122" s="182"/>
      <c r="AK122" s="182"/>
      <c r="AL122" s="182"/>
      <c r="AM122" s="182"/>
      <c r="AN122" s="182"/>
      <c r="AP122" s="182"/>
      <c r="AQ122" s="182"/>
      <c r="AR122" s="182"/>
      <c r="AS122" s="182"/>
      <c r="AT122" s="182"/>
      <c r="AU122" s="182"/>
      <c r="AV122" s="182"/>
      <c r="AW122" s="182"/>
      <c r="AX122" s="182"/>
      <c r="AY122" s="232"/>
    </row>
    <row r="123" spans="1:114" ht="7.5" customHeight="1">
      <c r="A123" s="231"/>
      <c r="B123" s="182"/>
      <c r="C123" s="182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2"/>
      <c r="AR123" s="182"/>
      <c r="AS123" s="182"/>
      <c r="AT123" s="182"/>
      <c r="AU123" s="182"/>
      <c r="AV123" s="182"/>
      <c r="AW123" s="182"/>
      <c r="AX123" s="182"/>
      <c r="AY123" s="232"/>
      <c r="AZ123" s="182"/>
    </row>
    <row r="124" spans="1:114" ht="7.5" customHeight="1">
      <c r="A124" s="231"/>
      <c r="B124" s="182"/>
      <c r="C124" s="182"/>
      <c r="D124" s="182"/>
      <c r="E124" s="182"/>
      <c r="F124" s="182"/>
      <c r="G124" s="182"/>
      <c r="H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2"/>
      <c r="AH124" s="182"/>
      <c r="AI124" s="182"/>
      <c r="AJ124" s="182"/>
      <c r="AK124" s="182"/>
      <c r="AL124" s="182"/>
      <c r="AM124" s="182"/>
      <c r="AN124" s="182"/>
      <c r="AO124" s="182"/>
      <c r="AP124" s="182"/>
      <c r="AQ124" s="182"/>
      <c r="AR124" s="182"/>
      <c r="AS124" s="182"/>
      <c r="AT124" s="182"/>
      <c r="AU124" s="182"/>
      <c r="AV124" s="182"/>
      <c r="AW124" s="182"/>
      <c r="AX124" s="182"/>
      <c r="AY124" s="232"/>
    </row>
    <row r="125" spans="1:114" ht="7.5" customHeight="1">
      <c r="A125" s="231"/>
      <c r="B125" s="182"/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2"/>
      <c r="AR125" s="182"/>
      <c r="AS125" s="182"/>
      <c r="AT125" s="182"/>
      <c r="AU125" s="182"/>
      <c r="AV125" s="182"/>
      <c r="AW125" s="182"/>
      <c r="AX125" s="182"/>
      <c r="AY125" s="232"/>
    </row>
    <row r="126" spans="1:114" ht="7.5" customHeight="1" thickBot="1">
      <c r="A126" s="233"/>
      <c r="B126" s="228"/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28"/>
      <c r="AP126" s="228"/>
      <c r="AQ126" s="228"/>
      <c r="AR126" s="228"/>
      <c r="AS126" s="228"/>
      <c r="AT126" s="228"/>
      <c r="AU126" s="228"/>
      <c r="AV126" s="228"/>
      <c r="AW126" s="228"/>
      <c r="AX126" s="228"/>
      <c r="AY126" s="234"/>
    </row>
    <row r="127" spans="1:114" ht="7.5" customHeight="1">
      <c r="A127" s="229"/>
      <c r="B127" s="225"/>
      <c r="C127" s="225"/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5"/>
      <c r="AI127" s="225"/>
      <c r="AJ127" s="225"/>
      <c r="AK127" s="225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30"/>
    </row>
    <row r="128" spans="1:114" ht="7.5" customHeight="1">
      <c r="A128" s="231"/>
      <c r="B128" s="182"/>
      <c r="C128" s="182"/>
      <c r="D128" s="182"/>
      <c r="E128" s="182"/>
      <c r="F128" s="182"/>
      <c r="G128" s="182"/>
      <c r="H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2"/>
      <c r="AR128" s="182"/>
      <c r="AS128" s="182"/>
      <c r="AT128" s="182"/>
      <c r="AU128" s="182"/>
      <c r="AV128" s="182"/>
      <c r="AW128" s="182"/>
      <c r="AX128" s="182"/>
      <c r="AY128" s="232"/>
    </row>
    <row r="129" spans="1:51" ht="7.5" customHeight="1">
      <c r="A129" s="231"/>
      <c r="B129" s="182"/>
      <c r="C129" s="902" t="s">
        <v>97</v>
      </c>
      <c r="D129" s="906"/>
      <c r="E129" s="908" t="s">
        <v>98</v>
      </c>
      <c r="F129" s="909"/>
      <c r="G129" s="909"/>
      <c r="H129" s="909"/>
      <c r="I129" s="909"/>
      <c r="J129" s="909"/>
      <c r="K129" s="909"/>
      <c r="L129" s="909"/>
      <c r="M129" s="909"/>
      <c r="N129" s="910"/>
      <c r="O129" s="182"/>
      <c r="P129" s="182"/>
      <c r="Q129" s="182"/>
      <c r="R129" s="182"/>
      <c r="S129" s="182"/>
      <c r="T129" s="182"/>
      <c r="U129" s="182"/>
      <c r="V129" s="902" t="s">
        <v>97</v>
      </c>
      <c r="W129" s="906"/>
      <c r="X129" s="908" t="s">
        <v>98</v>
      </c>
      <c r="Y129" s="909"/>
      <c r="Z129" s="909"/>
      <c r="AA129" s="909"/>
      <c r="AB129" s="909"/>
      <c r="AC129" s="909"/>
      <c r="AD129" s="909"/>
      <c r="AE129" s="909"/>
      <c r="AF129" s="909"/>
      <c r="AG129" s="910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  <c r="AR129" s="182"/>
      <c r="AS129" s="182"/>
      <c r="AT129" s="182"/>
      <c r="AU129" s="182"/>
      <c r="AV129" s="182"/>
      <c r="AW129" s="182"/>
      <c r="AX129" s="182"/>
      <c r="AY129" s="232"/>
    </row>
    <row r="130" spans="1:51" ht="7.5" customHeight="1">
      <c r="A130" s="231"/>
      <c r="B130" s="182"/>
      <c r="C130" s="904"/>
      <c r="D130" s="907"/>
      <c r="E130" s="911"/>
      <c r="F130" s="912"/>
      <c r="G130" s="912"/>
      <c r="H130" s="912"/>
      <c r="I130" s="912"/>
      <c r="J130" s="912"/>
      <c r="K130" s="912"/>
      <c r="L130" s="912"/>
      <c r="M130" s="912"/>
      <c r="N130" s="913"/>
      <c r="O130" s="182"/>
      <c r="P130" s="182"/>
      <c r="Q130" s="182"/>
      <c r="R130" s="182"/>
      <c r="S130" s="182"/>
      <c r="T130" s="182"/>
      <c r="U130" s="182"/>
      <c r="V130" s="904"/>
      <c r="W130" s="907"/>
      <c r="X130" s="911"/>
      <c r="Y130" s="912"/>
      <c r="Z130" s="912"/>
      <c r="AA130" s="912"/>
      <c r="AB130" s="912"/>
      <c r="AC130" s="912"/>
      <c r="AD130" s="912"/>
      <c r="AE130" s="912"/>
      <c r="AF130" s="912"/>
      <c r="AG130" s="913"/>
      <c r="AH130" s="182"/>
      <c r="AI130" s="182"/>
      <c r="AJ130" s="182"/>
      <c r="AK130" s="182"/>
      <c r="AL130" s="182"/>
      <c r="AM130" s="182"/>
      <c r="AN130" s="182"/>
      <c r="AO130" s="182"/>
      <c r="AP130" s="182"/>
      <c r="AQ130" s="182"/>
      <c r="AR130" s="182"/>
      <c r="AS130" s="182"/>
      <c r="AT130" s="182"/>
      <c r="AU130" s="182"/>
      <c r="AV130" s="182"/>
      <c r="AW130" s="182"/>
      <c r="AX130" s="182"/>
      <c r="AY130" s="232"/>
    </row>
    <row r="131" spans="1:51" ht="7.5" customHeight="1">
      <c r="A131" s="231"/>
      <c r="B131" s="182"/>
      <c r="C131" s="878">
        <v>14</v>
      </c>
      <c r="D131" s="879"/>
      <c r="E131" s="914" t="e">
        <f>VLOOKUP(C131,テーブル一覧!$B$6:$AA$32,8,FALSE)&amp;"("&amp;VLOOKUP(C131,テーブル一覧!$B$6:$AA$32,16,FALSE)&amp;")"</f>
        <v>#N/A</v>
      </c>
      <c r="F131" s="914"/>
      <c r="G131" s="914"/>
      <c r="H131" s="914"/>
      <c r="I131" s="914"/>
      <c r="J131" s="914"/>
      <c r="K131" s="914"/>
      <c r="L131" s="914"/>
      <c r="M131" s="914"/>
      <c r="N131" s="915"/>
      <c r="O131" s="182"/>
      <c r="P131" s="182"/>
      <c r="Q131" s="182"/>
      <c r="R131" s="182"/>
      <c r="S131" s="182"/>
      <c r="T131" s="182"/>
      <c r="U131" s="182"/>
      <c r="V131" s="878">
        <v>15</v>
      </c>
      <c r="W131" s="879"/>
      <c r="X131" s="914" t="e">
        <f>VLOOKUP(V131,テーブル一覧!$B$6:$AA$32,8,FALSE)&amp;"("&amp;VLOOKUP(V131,テーブル一覧!$B$6:$AA$32,16,FALSE)&amp;")"</f>
        <v>#N/A</v>
      </c>
      <c r="Y131" s="914"/>
      <c r="Z131" s="914"/>
      <c r="AA131" s="914"/>
      <c r="AB131" s="914"/>
      <c r="AC131" s="914"/>
      <c r="AD131" s="914"/>
      <c r="AE131" s="914"/>
      <c r="AF131" s="914"/>
      <c r="AG131" s="915"/>
      <c r="AH131" s="182"/>
      <c r="AI131" s="182"/>
      <c r="AJ131" s="182"/>
      <c r="AK131" s="182"/>
      <c r="AL131" s="182"/>
      <c r="AM131" s="182"/>
      <c r="AN131" s="182"/>
      <c r="AO131" s="182"/>
      <c r="AP131" s="182"/>
      <c r="AQ131" s="182"/>
      <c r="AR131" s="182"/>
      <c r="AS131" s="182"/>
      <c r="AT131" s="182"/>
      <c r="AU131" s="182"/>
      <c r="AV131" s="182"/>
      <c r="AW131" s="182"/>
      <c r="AX131" s="182"/>
      <c r="AY131" s="232"/>
    </row>
    <row r="132" spans="1:51" ht="7.5" customHeight="1">
      <c r="A132" s="231"/>
      <c r="B132" s="182"/>
      <c r="C132" s="880"/>
      <c r="D132" s="881"/>
      <c r="E132" s="916"/>
      <c r="F132" s="916"/>
      <c r="G132" s="916"/>
      <c r="H132" s="916"/>
      <c r="I132" s="916"/>
      <c r="J132" s="916"/>
      <c r="K132" s="916"/>
      <c r="L132" s="916"/>
      <c r="M132" s="916"/>
      <c r="N132" s="917"/>
      <c r="O132" s="182"/>
      <c r="P132" s="182"/>
      <c r="Q132" s="182"/>
      <c r="R132" s="182"/>
      <c r="S132" s="182"/>
      <c r="T132" s="182"/>
      <c r="U132" s="182"/>
      <c r="V132" s="880"/>
      <c r="W132" s="881"/>
      <c r="X132" s="916"/>
      <c r="Y132" s="916"/>
      <c r="Z132" s="916"/>
      <c r="AA132" s="916"/>
      <c r="AB132" s="916"/>
      <c r="AC132" s="916"/>
      <c r="AD132" s="916"/>
      <c r="AE132" s="916"/>
      <c r="AF132" s="916"/>
      <c r="AG132" s="917"/>
      <c r="AH132" s="182"/>
      <c r="AI132" s="182"/>
      <c r="AJ132" s="182"/>
      <c r="AK132" s="182"/>
      <c r="AL132" s="182"/>
      <c r="AM132" s="182"/>
      <c r="AN132" s="182"/>
      <c r="AO132" s="182"/>
      <c r="AP132" s="182"/>
      <c r="AQ132" s="182"/>
      <c r="AR132" s="182"/>
      <c r="AS132" s="182"/>
      <c r="AT132" s="182"/>
      <c r="AU132" s="182"/>
      <c r="AV132" s="182"/>
      <c r="AW132" s="182"/>
      <c r="AX132" s="182"/>
      <c r="AY132" s="232"/>
    </row>
    <row r="133" spans="1:51" ht="7.5" customHeight="1">
      <c r="A133" s="231"/>
      <c r="B133" s="182"/>
      <c r="C133" s="918" t="s">
        <v>133</v>
      </c>
      <c r="D133" s="919"/>
      <c r="E133" s="919"/>
      <c r="F133" s="919"/>
      <c r="G133" s="919"/>
      <c r="H133" s="919"/>
      <c r="I133" s="919"/>
      <c r="J133" s="919"/>
      <c r="K133" s="919"/>
      <c r="L133" s="919"/>
      <c r="M133" s="919"/>
      <c r="N133" s="920"/>
      <c r="O133" s="182"/>
      <c r="P133" s="182"/>
      <c r="Q133" s="182"/>
      <c r="R133" s="182"/>
      <c r="S133" s="182"/>
      <c r="T133" s="182"/>
      <c r="U133" s="182"/>
      <c r="V133" s="918" t="s">
        <v>134</v>
      </c>
      <c r="W133" s="919"/>
      <c r="X133" s="919"/>
      <c r="Y133" s="919"/>
      <c r="Z133" s="919"/>
      <c r="AA133" s="919"/>
      <c r="AB133" s="919"/>
      <c r="AC133" s="919"/>
      <c r="AD133" s="919"/>
      <c r="AE133" s="919"/>
      <c r="AF133" s="919"/>
      <c r="AG133" s="920"/>
      <c r="AH133" s="182"/>
      <c r="AI133" s="182"/>
      <c r="AJ133" s="182"/>
      <c r="AK133" s="182"/>
      <c r="AL133" s="182"/>
      <c r="AM133" s="182"/>
      <c r="AN133" s="182"/>
      <c r="AO133" s="182"/>
      <c r="AP133" s="182"/>
      <c r="AQ133" s="182"/>
      <c r="AR133" s="182"/>
      <c r="AS133" s="182"/>
      <c r="AT133" s="182"/>
      <c r="AU133" s="182"/>
      <c r="AV133" s="182"/>
      <c r="AW133" s="182"/>
      <c r="AX133" s="182"/>
      <c r="AY133" s="232"/>
    </row>
    <row r="134" spans="1:51" ht="7.5" customHeight="1">
      <c r="A134" s="231"/>
      <c r="B134" s="182"/>
      <c r="C134" s="921"/>
      <c r="D134" s="922"/>
      <c r="E134" s="922"/>
      <c r="F134" s="922"/>
      <c r="G134" s="922"/>
      <c r="H134" s="922"/>
      <c r="I134" s="922"/>
      <c r="J134" s="922"/>
      <c r="K134" s="922"/>
      <c r="L134" s="922"/>
      <c r="M134" s="922"/>
      <c r="N134" s="923"/>
      <c r="O134" s="182"/>
      <c r="P134" s="182"/>
      <c r="Q134" s="182"/>
      <c r="R134" s="182"/>
      <c r="S134" s="182"/>
      <c r="T134" s="182"/>
      <c r="U134" s="182"/>
      <c r="V134" s="921"/>
      <c r="W134" s="922"/>
      <c r="X134" s="922"/>
      <c r="Y134" s="922"/>
      <c r="Z134" s="922"/>
      <c r="AA134" s="922"/>
      <c r="AB134" s="922"/>
      <c r="AC134" s="922"/>
      <c r="AD134" s="922"/>
      <c r="AE134" s="922"/>
      <c r="AF134" s="922"/>
      <c r="AG134" s="923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2"/>
      <c r="AR134" s="182"/>
      <c r="AS134" s="182"/>
      <c r="AT134" s="182"/>
      <c r="AU134" s="182"/>
      <c r="AV134" s="182"/>
      <c r="AW134" s="182"/>
      <c r="AX134" s="182"/>
      <c r="AY134" s="232"/>
    </row>
    <row r="135" spans="1:51" ht="7.5" customHeight="1">
      <c r="A135" s="231"/>
      <c r="B135" s="182"/>
      <c r="C135" s="883" t="s">
        <v>109</v>
      </c>
      <c r="D135" s="884"/>
      <c r="E135" s="884"/>
      <c r="F135" s="884"/>
      <c r="G135" s="884"/>
      <c r="H135" s="884"/>
      <c r="I135" s="884"/>
      <c r="J135" s="884"/>
      <c r="K135" s="884"/>
      <c r="L135" s="884"/>
      <c r="M135" s="884"/>
      <c r="N135" s="885"/>
      <c r="O135" s="182"/>
      <c r="P135" s="182"/>
      <c r="Q135" s="182"/>
      <c r="R135" s="182"/>
      <c r="S135" s="182"/>
      <c r="T135" s="182"/>
      <c r="U135" s="182"/>
      <c r="V135" s="883" t="s">
        <v>109</v>
      </c>
      <c r="W135" s="884"/>
      <c r="X135" s="884"/>
      <c r="Y135" s="884"/>
      <c r="Z135" s="884"/>
      <c r="AA135" s="884"/>
      <c r="AB135" s="884"/>
      <c r="AC135" s="884"/>
      <c r="AD135" s="884"/>
      <c r="AE135" s="884"/>
      <c r="AF135" s="884"/>
      <c r="AG135" s="885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2"/>
      <c r="AR135" s="182"/>
      <c r="AS135" s="182"/>
      <c r="AT135" s="182"/>
      <c r="AU135" s="182"/>
      <c r="AV135" s="182"/>
      <c r="AW135" s="182"/>
      <c r="AX135" s="182"/>
      <c r="AY135" s="232"/>
    </row>
    <row r="136" spans="1:51" ht="7.5" customHeight="1">
      <c r="A136" s="231"/>
      <c r="B136" s="182"/>
      <c r="C136" s="883"/>
      <c r="D136" s="884"/>
      <c r="E136" s="884"/>
      <c r="F136" s="884"/>
      <c r="G136" s="884"/>
      <c r="H136" s="884"/>
      <c r="I136" s="884"/>
      <c r="J136" s="884"/>
      <c r="K136" s="884"/>
      <c r="L136" s="884"/>
      <c r="M136" s="884"/>
      <c r="N136" s="885"/>
      <c r="O136" s="182"/>
      <c r="P136" s="182"/>
      <c r="Q136" s="182"/>
      <c r="R136" s="898" t="s">
        <v>97</v>
      </c>
      <c r="S136" s="899"/>
      <c r="T136" s="182"/>
      <c r="U136" s="182"/>
      <c r="V136" s="883"/>
      <c r="W136" s="884"/>
      <c r="X136" s="884"/>
      <c r="Y136" s="884"/>
      <c r="Z136" s="884"/>
      <c r="AA136" s="884"/>
      <c r="AB136" s="884"/>
      <c r="AC136" s="884"/>
      <c r="AD136" s="884"/>
      <c r="AE136" s="884"/>
      <c r="AF136" s="884"/>
      <c r="AG136" s="885"/>
      <c r="AH136" s="182"/>
      <c r="AI136" s="182"/>
      <c r="AJ136" s="182"/>
      <c r="AK136" s="898" t="s">
        <v>97</v>
      </c>
      <c r="AL136" s="899"/>
      <c r="AM136" s="182"/>
      <c r="AN136" s="182"/>
      <c r="AO136" s="182"/>
      <c r="AP136" s="182"/>
      <c r="AQ136" s="182"/>
      <c r="AR136" s="182"/>
      <c r="AS136" s="182"/>
      <c r="AT136" s="182"/>
      <c r="AU136" s="182"/>
      <c r="AV136" s="182"/>
      <c r="AW136" s="182"/>
      <c r="AX136" s="182"/>
      <c r="AY136" s="232"/>
    </row>
    <row r="137" spans="1:51" ht="7.5" customHeight="1">
      <c r="A137" s="231"/>
      <c r="B137" s="182"/>
      <c r="C137" s="883" t="s">
        <v>110</v>
      </c>
      <c r="D137" s="884"/>
      <c r="E137" s="884"/>
      <c r="F137" s="884"/>
      <c r="G137" s="884"/>
      <c r="H137" s="884"/>
      <c r="I137" s="884"/>
      <c r="J137" s="884"/>
      <c r="K137" s="884"/>
      <c r="L137" s="884"/>
      <c r="M137" s="884"/>
      <c r="N137" s="885"/>
      <c r="O137" s="182"/>
      <c r="P137" s="182"/>
      <c r="Q137" s="182"/>
      <c r="R137" s="900"/>
      <c r="S137" s="901"/>
      <c r="T137" s="182"/>
      <c r="U137" s="182"/>
      <c r="V137" s="883" t="s">
        <v>110</v>
      </c>
      <c r="W137" s="884"/>
      <c r="X137" s="884"/>
      <c r="Y137" s="884"/>
      <c r="Z137" s="884"/>
      <c r="AA137" s="884"/>
      <c r="AB137" s="884"/>
      <c r="AC137" s="884"/>
      <c r="AD137" s="884"/>
      <c r="AE137" s="884"/>
      <c r="AF137" s="884"/>
      <c r="AG137" s="885"/>
      <c r="AH137" s="182"/>
      <c r="AI137" s="182"/>
      <c r="AJ137" s="182"/>
      <c r="AK137" s="900"/>
      <c r="AL137" s="901"/>
      <c r="AM137" s="182"/>
      <c r="AN137" s="182"/>
      <c r="AO137" s="182"/>
      <c r="AP137" s="182"/>
      <c r="AQ137" s="182"/>
      <c r="AR137" s="182"/>
      <c r="AS137" s="182"/>
      <c r="AT137" s="182"/>
      <c r="AU137" s="182"/>
      <c r="AV137" s="182"/>
      <c r="AW137" s="182"/>
      <c r="AX137" s="182"/>
      <c r="AY137" s="232"/>
    </row>
    <row r="138" spans="1:51" ht="7.5" customHeight="1">
      <c r="A138" s="231"/>
      <c r="B138" s="182"/>
      <c r="C138" s="883"/>
      <c r="D138" s="884"/>
      <c r="E138" s="884"/>
      <c r="F138" s="884"/>
      <c r="G138" s="884"/>
      <c r="H138" s="884"/>
      <c r="I138" s="884"/>
      <c r="J138" s="884"/>
      <c r="K138" s="884"/>
      <c r="L138" s="884"/>
      <c r="M138" s="884"/>
      <c r="N138" s="885"/>
      <c r="O138" s="182"/>
      <c r="P138" s="182"/>
      <c r="Q138" s="182"/>
      <c r="R138" s="878">
        <v>4</v>
      </c>
      <c r="S138" s="889"/>
      <c r="T138" s="182"/>
      <c r="U138" s="182"/>
      <c r="V138" s="883"/>
      <c r="W138" s="884"/>
      <c r="X138" s="884"/>
      <c r="Y138" s="884"/>
      <c r="Z138" s="884"/>
      <c r="AA138" s="884"/>
      <c r="AB138" s="884"/>
      <c r="AC138" s="884"/>
      <c r="AD138" s="884"/>
      <c r="AE138" s="884"/>
      <c r="AF138" s="884"/>
      <c r="AG138" s="885"/>
      <c r="AH138" s="182"/>
      <c r="AI138" s="182"/>
      <c r="AJ138" s="182"/>
      <c r="AK138" s="878">
        <v>4</v>
      </c>
      <c r="AL138" s="889"/>
      <c r="AM138" s="182"/>
      <c r="AN138" s="182"/>
      <c r="AO138" s="182"/>
      <c r="AP138" s="182"/>
      <c r="AQ138" s="182"/>
      <c r="AR138" s="182"/>
      <c r="AS138" s="182"/>
      <c r="AT138" s="182"/>
      <c r="AU138" s="182"/>
      <c r="AV138" s="182"/>
      <c r="AW138" s="182"/>
      <c r="AX138" s="182"/>
      <c r="AY138" s="232"/>
    </row>
    <row r="139" spans="1:51" ht="7.5" customHeight="1">
      <c r="A139" s="231"/>
      <c r="B139" s="182"/>
      <c r="C139" s="883" t="s">
        <v>111</v>
      </c>
      <c r="D139" s="884"/>
      <c r="E139" s="884"/>
      <c r="F139" s="884"/>
      <c r="G139" s="884"/>
      <c r="H139" s="884"/>
      <c r="I139" s="884"/>
      <c r="J139" s="884"/>
      <c r="K139" s="884"/>
      <c r="L139" s="884"/>
      <c r="M139" s="884"/>
      <c r="N139" s="885"/>
      <c r="O139" s="182"/>
      <c r="P139" s="182"/>
      <c r="Q139" s="182"/>
      <c r="R139" s="880"/>
      <c r="S139" s="890"/>
      <c r="T139" s="182"/>
      <c r="U139" s="182"/>
      <c r="V139" s="883" t="s">
        <v>111</v>
      </c>
      <c r="W139" s="884"/>
      <c r="X139" s="884"/>
      <c r="Y139" s="884"/>
      <c r="Z139" s="884"/>
      <c r="AA139" s="884"/>
      <c r="AB139" s="884"/>
      <c r="AC139" s="884"/>
      <c r="AD139" s="884"/>
      <c r="AE139" s="884"/>
      <c r="AF139" s="884"/>
      <c r="AG139" s="885"/>
      <c r="AH139" s="182"/>
      <c r="AI139" s="182"/>
      <c r="AJ139" s="182"/>
      <c r="AK139" s="880"/>
      <c r="AL139" s="890"/>
      <c r="AM139" s="182"/>
      <c r="AN139" s="182"/>
      <c r="AO139" s="182"/>
      <c r="AP139" s="182"/>
      <c r="AQ139" s="182"/>
      <c r="AR139" s="182"/>
      <c r="AS139" s="182"/>
      <c r="AT139" s="182"/>
      <c r="AU139" s="182"/>
      <c r="AV139" s="182"/>
      <c r="AW139" s="182"/>
      <c r="AX139" s="182"/>
      <c r="AY139" s="232"/>
    </row>
    <row r="140" spans="1:51" ht="7.5" customHeight="1">
      <c r="A140" s="231"/>
      <c r="B140" s="182"/>
      <c r="C140" s="886"/>
      <c r="D140" s="887"/>
      <c r="E140" s="887"/>
      <c r="F140" s="887"/>
      <c r="G140" s="887"/>
      <c r="H140" s="887"/>
      <c r="I140" s="887"/>
      <c r="J140" s="887"/>
      <c r="K140" s="887"/>
      <c r="L140" s="887"/>
      <c r="M140" s="887"/>
      <c r="N140" s="888"/>
      <c r="O140" s="182"/>
      <c r="P140" s="182"/>
      <c r="Q140" s="182"/>
      <c r="R140" s="182"/>
      <c r="S140" s="182"/>
      <c r="T140" s="182"/>
      <c r="U140" s="182"/>
      <c r="V140" s="886"/>
      <c r="W140" s="887"/>
      <c r="X140" s="887"/>
      <c r="Y140" s="887"/>
      <c r="Z140" s="887"/>
      <c r="AA140" s="887"/>
      <c r="AB140" s="887"/>
      <c r="AC140" s="887"/>
      <c r="AD140" s="887"/>
      <c r="AE140" s="887"/>
      <c r="AF140" s="887"/>
      <c r="AG140" s="888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2"/>
      <c r="AR140" s="182"/>
      <c r="AS140" s="182"/>
      <c r="AT140" s="182"/>
      <c r="AU140" s="182"/>
      <c r="AV140" s="182"/>
      <c r="AW140" s="182"/>
      <c r="AX140" s="182"/>
      <c r="AY140" s="232"/>
    </row>
    <row r="141" spans="1:51" ht="7.5" customHeight="1">
      <c r="A141" s="231"/>
      <c r="B141" s="182"/>
      <c r="C141" s="182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82"/>
      <c r="AY141" s="232"/>
    </row>
    <row r="142" spans="1:51" ht="7.5" customHeight="1">
      <c r="A142" s="231"/>
      <c r="B142" s="182"/>
      <c r="C142" s="182"/>
      <c r="D142" s="182"/>
      <c r="E142" s="182"/>
      <c r="F142" s="182"/>
      <c r="G142" s="182"/>
      <c r="H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235"/>
      <c r="Z142" s="235"/>
      <c r="AA142" s="235"/>
      <c r="AB142" s="182"/>
      <c r="AC142" s="182"/>
      <c r="AD142" s="182"/>
      <c r="AE142" s="182"/>
      <c r="AF142" s="182"/>
      <c r="AG142" s="182"/>
      <c r="AH142" s="182"/>
      <c r="AI142" s="182"/>
      <c r="AJ142" s="182"/>
      <c r="AK142" s="182"/>
      <c r="AL142" s="182"/>
      <c r="AM142" s="182"/>
      <c r="AN142" s="182"/>
      <c r="AO142" s="182"/>
      <c r="AP142" s="182"/>
      <c r="AQ142" s="182"/>
      <c r="AR142" s="182"/>
      <c r="AS142" s="182"/>
      <c r="AT142" s="182"/>
      <c r="AU142" s="182"/>
      <c r="AV142" s="182"/>
      <c r="AW142" s="182"/>
      <c r="AX142" s="182"/>
      <c r="AY142" s="232"/>
    </row>
    <row r="143" spans="1:51" ht="7.5" customHeight="1">
      <c r="A143" s="231"/>
      <c r="B143" s="182"/>
      <c r="C143" s="902" t="s">
        <v>97</v>
      </c>
      <c r="D143" s="906"/>
      <c r="E143" s="908" t="s">
        <v>98</v>
      </c>
      <c r="F143" s="909"/>
      <c r="G143" s="909"/>
      <c r="H143" s="909"/>
      <c r="I143" s="909"/>
      <c r="J143" s="909"/>
      <c r="K143" s="909"/>
      <c r="L143" s="909"/>
      <c r="M143" s="909"/>
      <c r="N143" s="910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  <c r="AQ143" s="182"/>
      <c r="AR143" s="182"/>
      <c r="AS143" s="182"/>
      <c r="AT143" s="182"/>
      <c r="AU143" s="182"/>
      <c r="AV143" s="182"/>
      <c r="AW143" s="182"/>
      <c r="AX143" s="182"/>
      <c r="AY143" s="232"/>
    </row>
    <row r="144" spans="1:51" ht="7.5" customHeight="1">
      <c r="A144" s="231"/>
      <c r="B144" s="182"/>
      <c r="C144" s="904"/>
      <c r="D144" s="907"/>
      <c r="E144" s="911"/>
      <c r="F144" s="912"/>
      <c r="G144" s="912"/>
      <c r="H144" s="912"/>
      <c r="I144" s="912"/>
      <c r="J144" s="912"/>
      <c r="K144" s="912"/>
      <c r="L144" s="912"/>
      <c r="M144" s="912"/>
      <c r="N144" s="913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  <c r="AQ144" s="182"/>
      <c r="AR144" s="182"/>
      <c r="AS144" s="182"/>
      <c r="AT144" s="182"/>
      <c r="AU144" s="182"/>
      <c r="AV144" s="182"/>
      <c r="AW144" s="182"/>
      <c r="AX144" s="182"/>
      <c r="AY144" s="232"/>
    </row>
    <row r="145" spans="1:51" ht="7.5" customHeight="1">
      <c r="A145" s="231"/>
      <c r="B145" s="182"/>
      <c r="C145" s="878">
        <v>25</v>
      </c>
      <c r="D145" s="879"/>
      <c r="E145" s="914" t="e">
        <f>VLOOKUP(C145,テーブル一覧!$B$6:$AA$32,8,FALSE)&amp;"("&amp;VLOOKUP(C145,テーブル一覧!$B$6:$AA$32,16,FALSE)&amp;")"</f>
        <v>#N/A</v>
      </c>
      <c r="F145" s="914"/>
      <c r="G145" s="914"/>
      <c r="H145" s="914"/>
      <c r="I145" s="914"/>
      <c r="J145" s="914"/>
      <c r="K145" s="914"/>
      <c r="L145" s="914"/>
      <c r="M145" s="914"/>
      <c r="N145" s="915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  <c r="AQ145" s="182"/>
      <c r="AR145" s="182"/>
      <c r="AS145" s="182"/>
      <c r="AT145" s="182"/>
      <c r="AU145" s="182"/>
      <c r="AV145" s="182"/>
      <c r="AW145" s="182"/>
      <c r="AX145" s="182"/>
      <c r="AY145" s="232"/>
    </row>
    <row r="146" spans="1:51" ht="7.5" customHeight="1">
      <c r="A146" s="231"/>
      <c r="B146" s="182"/>
      <c r="C146" s="880"/>
      <c r="D146" s="881"/>
      <c r="E146" s="916"/>
      <c r="F146" s="916"/>
      <c r="G146" s="916"/>
      <c r="H146" s="916"/>
      <c r="I146" s="916"/>
      <c r="J146" s="916"/>
      <c r="K146" s="916"/>
      <c r="L146" s="916"/>
      <c r="M146" s="916"/>
      <c r="N146" s="917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  <c r="AQ146" s="182"/>
      <c r="AR146" s="182"/>
      <c r="AS146" s="182"/>
      <c r="AT146" s="182"/>
      <c r="AU146" s="182"/>
      <c r="AV146" s="182"/>
      <c r="AW146" s="182"/>
      <c r="AX146" s="182"/>
      <c r="AY146" s="232"/>
    </row>
    <row r="147" spans="1:51" ht="7.5" customHeight="1">
      <c r="A147" s="231"/>
      <c r="B147" s="182"/>
      <c r="C147" s="918" t="s">
        <v>161</v>
      </c>
      <c r="D147" s="919"/>
      <c r="E147" s="919"/>
      <c r="F147" s="919"/>
      <c r="G147" s="919"/>
      <c r="H147" s="919"/>
      <c r="I147" s="919"/>
      <c r="J147" s="919"/>
      <c r="K147" s="919"/>
      <c r="L147" s="919"/>
      <c r="M147" s="919"/>
      <c r="N147" s="920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  <c r="AQ147" s="182"/>
      <c r="AR147" s="182"/>
      <c r="AS147" s="182"/>
      <c r="AT147" s="182"/>
      <c r="AU147" s="182"/>
      <c r="AV147" s="182"/>
      <c r="AW147" s="182"/>
      <c r="AX147" s="182"/>
      <c r="AY147" s="232"/>
    </row>
    <row r="148" spans="1:51" ht="7.5" customHeight="1">
      <c r="A148" s="231"/>
      <c r="B148" s="182"/>
      <c r="C148" s="921"/>
      <c r="D148" s="922"/>
      <c r="E148" s="922"/>
      <c r="F148" s="922"/>
      <c r="G148" s="922"/>
      <c r="H148" s="922"/>
      <c r="I148" s="922"/>
      <c r="J148" s="922"/>
      <c r="K148" s="922"/>
      <c r="L148" s="922"/>
      <c r="M148" s="922"/>
      <c r="N148" s="923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82"/>
      <c r="AH148" s="182"/>
      <c r="AI148" s="182"/>
      <c r="AJ148" s="182"/>
      <c r="AK148" s="182"/>
      <c r="AL148" s="182"/>
      <c r="AM148" s="182"/>
      <c r="AN148" s="182"/>
      <c r="AO148" s="182"/>
      <c r="AP148" s="182"/>
      <c r="AQ148" s="182"/>
      <c r="AR148" s="182"/>
      <c r="AS148" s="182"/>
      <c r="AT148" s="182"/>
      <c r="AU148" s="182"/>
      <c r="AV148" s="182"/>
      <c r="AW148" s="182"/>
      <c r="AX148" s="182"/>
      <c r="AY148" s="232"/>
    </row>
    <row r="149" spans="1:51" ht="7.5" customHeight="1">
      <c r="A149" s="231"/>
      <c r="B149" s="182"/>
      <c r="C149" s="883" t="s">
        <v>162</v>
      </c>
      <c r="D149" s="884"/>
      <c r="E149" s="884"/>
      <c r="F149" s="884"/>
      <c r="G149" s="884"/>
      <c r="H149" s="884"/>
      <c r="I149" s="884"/>
      <c r="J149" s="884"/>
      <c r="K149" s="884"/>
      <c r="L149" s="884"/>
      <c r="M149" s="884"/>
      <c r="N149" s="885"/>
      <c r="O149" s="182"/>
      <c r="P149" s="182"/>
      <c r="Q149" s="898" t="s">
        <v>97</v>
      </c>
      <c r="R149" s="899"/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2"/>
      <c r="AR149" s="182"/>
      <c r="AS149" s="182"/>
      <c r="AT149" s="182"/>
      <c r="AU149" s="182"/>
      <c r="AV149" s="182"/>
      <c r="AW149" s="182"/>
      <c r="AX149" s="182"/>
      <c r="AY149" s="232"/>
    </row>
    <row r="150" spans="1:51" ht="7.5" customHeight="1">
      <c r="A150" s="231"/>
      <c r="B150" s="182"/>
      <c r="C150" s="883"/>
      <c r="D150" s="884"/>
      <c r="E150" s="884"/>
      <c r="F150" s="884"/>
      <c r="G150" s="884"/>
      <c r="H150" s="884"/>
      <c r="I150" s="884"/>
      <c r="J150" s="884"/>
      <c r="K150" s="884"/>
      <c r="L150" s="884"/>
      <c r="M150" s="884"/>
      <c r="N150" s="885"/>
      <c r="O150" s="182"/>
      <c r="P150" s="182"/>
      <c r="Q150" s="900"/>
      <c r="R150" s="901"/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2"/>
      <c r="AR150" s="182"/>
      <c r="AS150" s="182"/>
      <c r="AT150" s="182"/>
      <c r="AU150" s="182"/>
      <c r="AV150" s="182"/>
      <c r="AW150" s="182"/>
      <c r="AX150" s="182"/>
      <c r="AY150" s="232"/>
    </row>
    <row r="151" spans="1:51" ht="7.5" customHeight="1">
      <c r="A151" s="231"/>
      <c r="B151" s="182"/>
      <c r="C151" s="883" t="s">
        <v>110</v>
      </c>
      <c r="D151" s="884"/>
      <c r="E151" s="884"/>
      <c r="F151" s="884"/>
      <c r="G151" s="884"/>
      <c r="H151" s="884"/>
      <c r="I151" s="884"/>
      <c r="J151" s="884"/>
      <c r="K151" s="884"/>
      <c r="L151" s="884"/>
      <c r="M151" s="884"/>
      <c r="N151" s="885"/>
      <c r="O151" s="182"/>
      <c r="P151" s="182"/>
      <c r="Q151" s="878">
        <v>4</v>
      </c>
      <c r="R151" s="889"/>
      <c r="S151" s="182"/>
      <c r="T151" s="182"/>
      <c r="U151" s="182"/>
      <c r="V151" s="182"/>
      <c r="W151" s="182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2"/>
      <c r="AH151" s="182"/>
      <c r="AI151" s="182"/>
      <c r="AJ151" s="182"/>
      <c r="AK151" s="182"/>
      <c r="AL151" s="182"/>
      <c r="AM151" s="182"/>
      <c r="AN151" s="182"/>
      <c r="AO151" s="182"/>
      <c r="AP151" s="182"/>
      <c r="AQ151" s="182"/>
      <c r="AR151" s="182"/>
      <c r="AS151" s="182"/>
      <c r="AT151" s="182"/>
      <c r="AU151" s="182"/>
      <c r="AV151" s="182"/>
      <c r="AW151" s="182"/>
      <c r="AX151" s="182"/>
      <c r="AY151" s="232"/>
    </row>
    <row r="152" spans="1:51" ht="7.5" customHeight="1">
      <c r="A152" s="231"/>
      <c r="B152" s="182"/>
      <c r="C152" s="886"/>
      <c r="D152" s="887"/>
      <c r="E152" s="887"/>
      <c r="F152" s="887"/>
      <c r="G152" s="887"/>
      <c r="H152" s="887"/>
      <c r="I152" s="887"/>
      <c r="J152" s="887"/>
      <c r="K152" s="887"/>
      <c r="L152" s="887"/>
      <c r="M152" s="887"/>
      <c r="N152" s="888"/>
      <c r="O152" s="182"/>
      <c r="P152" s="182"/>
      <c r="Q152" s="880"/>
      <c r="R152" s="890"/>
      <c r="S152" s="182"/>
      <c r="T152" s="182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  <c r="AJ152" s="182"/>
      <c r="AK152" s="182"/>
      <c r="AL152" s="182"/>
      <c r="AM152" s="182"/>
      <c r="AN152" s="182"/>
      <c r="AO152" s="182"/>
      <c r="AP152" s="182"/>
      <c r="AQ152" s="182"/>
      <c r="AR152" s="182"/>
      <c r="AS152" s="182"/>
      <c r="AT152" s="182"/>
      <c r="AU152" s="182"/>
      <c r="AV152" s="182"/>
      <c r="AW152" s="182"/>
      <c r="AX152" s="182"/>
      <c r="AY152" s="232"/>
    </row>
    <row r="153" spans="1:51" ht="7.5" customHeight="1">
      <c r="A153" s="231"/>
      <c r="B153" s="182"/>
      <c r="C153" s="182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182"/>
      <c r="AI153" s="182"/>
      <c r="AJ153" s="182"/>
      <c r="AK153" s="182"/>
      <c r="AL153" s="182"/>
      <c r="AM153" s="182"/>
      <c r="AN153" s="182"/>
      <c r="AO153" s="182"/>
      <c r="AP153" s="182"/>
      <c r="AQ153" s="182"/>
      <c r="AR153" s="182"/>
      <c r="AS153" s="182"/>
      <c r="AT153" s="182"/>
      <c r="AU153" s="182"/>
      <c r="AV153" s="182"/>
      <c r="AW153" s="182"/>
      <c r="AX153" s="182"/>
      <c r="AY153" s="232"/>
    </row>
    <row r="154" spans="1:51" ht="7.5" customHeight="1">
      <c r="A154" s="231"/>
      <c r="B154" s="182"/>
      <c r="C154" s="182"/>
      <c r="D154" s="182"/>
      <c r="E154" s="182"/>
      <c r="F154" s="182"/>
      <c r="G154" s="182"/>
      <c r="H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  <c r="AK154" s="182"/>
      <c r="AL154" s="182"/>
      <c r="AM154" s="182"/>
      <c r="AN154" s="182"/>
      <c r="AO154" s="182"/>
      <c r="AP154" s="182"/>
      <c r="AQ154" s="182"/>
      <c r="AR154" s="182"/>
      <c r="AS154" s="182"/>
      <c r="AT154" s="182"/>
      <c r="AU154" s="182"/>
      <c r="AV154" s="182"/>
      <c r="AW154" s="182"/>
      <c r="AX154" s="182"/>
      <c r="AY154" s="232"/>
    </row>
    <row r="155" spans="1:51" ht="7.5" customHeight="1">
      <c r="A155" s="231"/>
      <c r="B155" s="182"/>
      <c r="C155" s="182"/>
      <c r="D155" s="182"/>
      <c r="E155" s="182"/>
      <c r="F155" s="182"/>
      <c r="G155" s="182"/>
      <c r="H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AQ155" s="182"/>
      <c r="AR155" s="182"/>
      <c r="AS155" s="182"/>
      <c r="AT155" s="182"/>
      <c r="AU155" s="182"/>
      <c r="AV155" s="182"/>
      <c r="AW155" s="182"/>
      <c r="AX155" s="182"/>
      <c r="AY155" s="232"/>
    </row>
    <row r="156" spans="1:51" ht="7.5" customHeight="1">
      <c r="A156" s="231"/>
      <c r="B156" s="182"/>
      <c r="C156" s="182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  <c r="AJ156" s="182"/>
      <c r="AK156" s="182"/>
      <c r="AL156" s="182"/>
      <c r="AM156" s="182"/>
      <c r="AN156" s="182"/>
      <c r="AO156" s="182"/>
      <c r="AP156" s="182"/>
      <c r="AQ156" s="182"/>
      <c r="AR156" s="182"/>
      <c r="AS156" s="182"/>
      <c r="AT156" s="182"/>
      <c r="AU156" s="182"/>
      <c r="AV156" s="182"/>
      <c r="AW156" s="182"/>
      <c r="AX156" s="182"/>
      <c r="AY156" s="232"/>
    </row>
    <row r="157" spans="1:51" ht="7.5" customHeight="1">
      <c r="A157" s="231"/>
      <c r="B157" s="182"/>
      <c r="C157" s="182"/>
      <c r="D157" s="182"/>
      <c r="E157" s="182"/>
      <c r="F157" s="182"/>
      <c r="G157" s="182"/>
      <c r="H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AQ157" s="182"/>
      <c r="AR157" s="182"/>
      <c r="AS157" s="182"/>
      <c r="AT157" s="182"/>
      <c r="AU157" s="182"/>
      <c r="AV157" s="182"/>
      <c r="AW157" s="182"/>
      <c r="AX157" s="182"/>
      <c r="AY157" s="232"/>
    </row>
    <row r="158" spans="1:51" ht="7.5" customHeight="1">
      <c r="A158" s="231"/>
      <c r="B158" s="182"/>
      <c r="C158" s="182"/>
      <c r="D158" s="182"/>
      <c r="E158" s="182"/>
      <c r="F158" s="182"/>
      <c r="G158" s="182"/>
      <c r="H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182"/>
      <c r="AI158" s="182"/>
      <c r="AJ158" s="182"/>
      <c r="AK158" s="182"/>
      <c r="AL158" s="182"/>
      <c r="AM158" s="182"/>
      <c r="AN158" s="182"/>
      <c r="AO158" s="182"/>
      <c r="AP158" s="182"/>
      <c r="AQ158" s="182"/>
      <c r="AR158" s="182"/>
      <c r="AS158" s="182"/>
      <c r="AT158" s="182"/>
      <c r="AU158" s="182"/>
      <c r="AV158" s="182"/>
      <c r="AW158" s="182"/>
      <c r="AX158" s="182"/>
      <c r="AY158" s="232"/>
    </row>
    <row r="159" spans="1:51" ht="7.5" customHeight="1">
      <c r="A159" s="231"/>
      <c r="B159" s="182"/>
      <c r="E159" s="182"/>
      <c r="F159" s="182"/>
      <c r="G159" s="902" t="s">
        <v>97</v>
      </c>
      <c r="H159" s="906"/>
      <c r="I159" s="908" t="s">
        <v>98</v>
      </c>
      <c r="J159" s="909"/>
      <c r="K159" s="909"/>
      <c r="L159" s="909"/>
      <c r="M159" s="909"/>
      <c r="N159" s="909"/>
      <c r="O159" s="909"/>
      <c r="P159" s="909"/>
      <c r="Q159" s="909"/>
      <c r="R159" s="910"/>
      <c r="S159" s="182"/>
      <c r="T159" s="182"/>
      <c r="U159" s="182"/>
      <c r="V159" s="182"/>
      <c r="W159" s="235"/>
      <c r="X159" s="235"/>
      <c r="Y159" s="239"/>
      <c r="Z159" s="239"/>
      <c r="AA159" s="235"/>
      <c r="AB159" s="902" t="s">
        <v>97</v>
      </c>
      <c r="AC159" s="906"/>
      <c r="AD159" s="908" t="s">
        <v>98</v>
      </c>
      <c r="AE159" s="909"/>
      <c r="AF159" s="909"/>
      <c r="AG159" s="909"/>
      <c r="AH159" s="909"/>
      <c r="AI159" s="909"/>
      <c r="AJ159" s="909"/>
      <c r="AK159" s="909"/>
      <c r="AL159" s="909"/>
      <c r="AM159" s="910"/>
      <c r="AN159" s="182"/>
      <c r="AO159" s="182"/>
      <c r="AP159" s="182"/>
      <c r="AQ159" s="182"/>
      <c r="AR159" s="182"/>
      <c r="AS159" s="182"/>
      <c r="AT159" s="182"/>
      <c r="AU159" s="182"/>
      <c r="AV159" s="182"/>
      <c r="AW159" s="182"/>
      <c r="AX159" s="182"/>
      <c r="AY159" s="232"/>
    </row>
    <row r="160" spans="1:51" ht="7.5" customHeight="1">
      <c r="A160" s="231"/>
      <c r="B160" s="182"/>
      <c r="E160" s="182"/>
      <c r="F160" s="182"/>
      <c r="G160" s="904"/>
      <c r="H160" s="907"/>
      <c r="I160" s="911"/>
      <c r="J160" s="912"/>
      <c r="K160" s="912"/>
      <c r="L160" s="912"/>
      <c r="M160" s="912"/>
      <c r="N160" s="912"/>
      <c r="O160" s="912"/>
      <c r="P160" s="912"/>
      <c r="Q160" s="912"/>
      <c r="R160" s="913"/>
      <c r="S160" s="182"/>
      <c r="W160" s="235"/>
      <c r="X160" s="235"/>
      <c r="Y160" s="239"/>
      <c r="Z160" s="239"/>
      <c r="AA160" s="235"/>
      <c r="AB160" s="904"/>
      <c r="AC160" s="907"/>
      <c r="AD160" s="911"/>
      <c r="AE160" s="912"/>
      <c r="AF160" s="912"/>
      <c r="AG160" s="912"/>
      <c r="AH160" s="912"/>
      <c r="AI160" s="912"/>
      <c r="AJ160" s="912"/>
      <c r="AK160" s="912"/>
      <c r="AL160" s="912"/>
      <c r="AM160" s="913"/>
      <c r="AN160" s="182"/>
      <c r="AO160" s="182"/>
      <c r="AP160" s="182"/>
      <c r="AQ160" s="182"/>
      <c r="AR160" s="182"/>
      <c r="AS160" s="182"/>
      <c r="AT160" s="182"/>
      <c r="AU160" s="182"/>
      <c r="AV160" s="182"/>
      <c r="AW160" s="182"/>
      <c r="AX160" s="182"/>
      <c r="AY160" s="232"/>
    </row>
    <row r="161" spans="1:51" ht="7.5" customHeight="1">
      <c r="A161" s="231"/>
      <c r="B161" s="182"/>
      <c r="E161" s="182"/>
      <c r="F161" s="182"/>
      <c r="G161" s="878">
        <v>5</v>
      </c>
      <c r="H161" s="879"/>
      <c r="I161" s="914" t="str">
        <f>VLOOKUP(G161,テーブル一覧!$B$6:$AA$32,8,FALSE)&amp;"("&amp;VLOOKUP(G161,テーブル一覧!$B$6:$AA$32,16,FALSE)&amp;")"</f>
        <v>()</v>
      </c>
      <c r="J161" s="914"/>
      <c r="K161" s="914"/>
      <c r="L161" s="914"/>
      <c r="M161" s="914"/>
      <c r="N161" s="914"/>
      <c r="O161" s="914"/>
      <c r="P161" s="914"/>
      <c r="Q161" s="914"/>
      <c r="R161" s="915"/>
      <c r="S161" s="182"/>
      <c r="U161" s="898" t="s">
        <v>97</v>
      </c>
      <c r="V161" s="899"/>
      <c r="W161" s="235"/>
      <c r="X161" s="235"/>
      <c r="Y161" s="239"/>
      <c r="Z161" s="239"/>
      <c r="AA161" s="235"/>
      <c r="AB161" s="878">
        <v>18</v>
      </c>
      <c r="AC161" s="879"/>
      <c r="AD161" s="914" t="e">
        <f>VLOOKUP(AB161,テーブル一覧!$B$6:$AA$32,8,FALSE)&amp;"("&amp;VLOOKUP(AB161,テーブル一覧!$B$6:$AA$32,16,FALSE)&amp;")"</f>
        <v>#N/A</v>
      </c>
      <c r="AE161" s="914"/>
      <c r="AF161" s="914"/>
      <c r="AG161" s="914"/>
      <c r="AH161" s="914"/>
      <c r="AI161" s="914"/>
      <c r="AJ161" s="914"/>
      <c r="AK161" s="914"/>
      <c r="AL161" s="914"/>
      <c r="AM161" s="915"/>
      <c r="AN161" s="182"/>
      <c r="AO161" s="182"/>
      <c r="AP161" s="182"/>
      <c r="AQ161" s="182"/>
      <c r="AR161" s="182"/>
      <c r="AS161" s="182"/>
      <c r="AT161" s="182"/>
      <c r="AU161" s="182"/>
      <c r="AV161" s="182"/>
      <c r="AW161" s="182"/>
      <c r="AX161" s="182"/>
      <c r="AY161" s="232"/>
    </row>
    <row r="162" spans="1:51" ht="7.5" customHeight="1">
      <c r="A162" s="231"/>
      <c r="B162" s="182"/>
      <c r="E162" s="182"/>
      <c r="F162" s="182"/>
      <c r="G162" s="880"/>
      <c r="H162" s="881"/>
      <c r="I162" s="916"/>
      <c r="J162" s="916"/>
      <c r="K162" s="916"/>
      <c r="L162" s="916"/>
      <c r="M162" s="916"/>
      <c r="N162" s="916"/>
      <c r="O162" s="916"/>
      <c r="P162" s="916"/>
      <c r="Q162" s="916"/>
      <c r="R162" s="917"/>
      <c r="S162" s="182"/>
      <c r="U162" s="900"/>
      <c r="V162" s="901"/>
      <c r="W162" s="235"/>
      <c r="X162" s="235"/>
      <c r="AA162" s="235"/>
      <c r="AB162" s="880"/>
      <c r="AC162" s="881"/>
      <c r="AD162" s="916"/>
      <c r="AE162" s="916"/>
      <c r="AF162" s="916"/>
      <c r="AG162" s="916"/>
      <c r="AH162" s="916"/>
      <c r="AI162" s="916"/>
      <c r="AJ162" s="916"/>
      <c r="AK162" s="916"/>
      <c r="AL162" s="916"/>
      <c r="AM162" s="917"/>
      <c r="AN162" s="182"/>
      <c r="AO162" s="182"/>
      <c r="AP162" s="182"/>
      <c r="AQ162" s="182"/>
      <c r="AR162" s="182"/>
      <c r="AS162" s="182"/>
      <c r="AT162" s="182"/>
      <c r="AU162" s="182"/>
      <c r="AV162" s="182"/>
      <c r="AW162" s="182"/>
      <c r="AX162" s="182"/>
      <c r="AY162" s="232"/>
    </row>
    <row r="163" spans="1:51" ht="7.5" customHeight="1">
      <c r="A163" s="231"/>
      <c r="B163" s="182"/>
      <c r="E163" s="182"/>
      <c r="F163" s="182"/>
      <c r="G163" s="939" t="e">
        <f>#REF!</f>
        <v>#REF!</v>
      </c>
      <c r="H163" s="940"/>
      <c r="I163" s="940"/>
      <c r="J163" s="940"/>
      <c r="K163" s="940"/>
      <c r="L163" s="940"/>
      <c r="M163" s="940"/>
      <c r="N163" s="940"/>
      <c r="O163" s="940"/>
      <c r="P163" s="940"/>
      <c r="Q163" s="940"/>
      <c r="R163" s="941"/>
      <c r="S163" s="182"/>
      <c r="U163" s="878">
        <v>4</v>
      </c>
      <c r="V163" s="889"/>
      <c r="W163" s="235"/>
      <c r="X163" s="235"/>
      <c r="AA163" s="235"/>
      <c r="AB163" s="918" t="s">
        <v>135</v>
      </c>
      <c r="AC163" s="919"/>
      <c r="AD163" s="919"/>
      <c r="AE163" s="919"/>
      <c r="AF163" s="919"/>
      <c r="AG163" s="919"/>
      <c r="AH163" s="919"/>
      <c r="AI163" s="919"/>
      <c r="AJ163" s="919"/>
      <c r="AK163" s="919"/>
      <c r="AL163" s="919"/>
      <c r="AM163" s="920"/>
      <c r="AN163" s="182"/>
      <c r="AO163" s="182"/>
      <c r="AP163" s="182"/>
      <c r="AQ163" s="182"/>
      <c r="AR163" s="182"/>
      <c r="AS163" s="182"/>
      <c r="AT163" s="182"/>
      <c r="AU163" s="182"/>
      <c r="AV163" s="182"/>
      <c r="AW163" s="182"/>
      <c r="AX163" s="182"/>
      <c r="AY163" s="232"/>
    </row>
    <row r="164" spans="1:51" ht="7.5" customHeight="1">
      <c r="A164" s="231"/>
      <c r="B164" s="182"/>
      <c r="F164" s="182"/>
      <c r="G164" s="942"/>
      <c r="H164" s="943"/>
      <c r="I164" s="943"/>
      <c r="J164" s="943"/>
      <c r="K164" s="943"/>
      <c r="L164" s="943"/>
      <c r="M164" s="943"/>
      <c r="N164" s="943"/>
      <c r="O164" s="943"/>
      <c r="P164" s="943"/>
      <c r="Q164" s="943"/>
      <c r="R164" s="944"/>
      <c r="S164" s="182"/>
      <c r="T164" s="182"/>
      <c r="U164" s="880"/>
      <c r="V164" s="890"/>
      <c r="W164" s="235"/>
      <c r="X164" s="235"/>
      <c r="AA164" s="235"/>
      <c r="AB164" s="921"/>
      <c r="AC164" s="922"/>
      <c r="AD164" s="922"/>
      <c r="AE164" s="922"/>
      <c r="AF164" s="922"/>
      <c r="AG164" s="922"/>
      <c r="AH164" s="922"/>
      <c r="AI164" s="922"/>
      <c r="AJ164" s="922"/>
      <c r="AK164" s="922"/>
      <c r="AL164" s="922"/>
      <c r="AM164" s="923"/>
      <c r="AN164" s="182"/>
      <c r="AO164" s="182"/>
      <c r="AP164" s="182"/>
      <c r="AQ164" s="182"/>
      <c r="AR164" s="182"/>
      <c r="AS164" s="182"/>
      <c r="AT164" s="182"/>
      <c r="AU164" s="182"/>
      <c r="AV164" s="182"/>
      <c r="AW164" s="182"/>
      <c r="AX164" s="182"/>
      <c r="AY164" s="232"/>
    </row>
    <row r="165" spans="1:51" ht="7.5" customHeight="1">
      <c r="A165" s="231"/>
      <c r="B165" s="182"/>
      <c r="F165" s="182"/>
      <c r="G165" s="945" t="s">
        <v>163</v>
      </c>
      <c r="H165" s="946"/>
      <c r="I165" s="946"/>
      <c r="J165" s="946"/>
      <c r="K165" s="946"/>
      <c r="L165" s="946"/>
      <c r="M165" s="946"/>
      <c r="N165" s="946"/>
      <c r="O165" s="946"/>
      <c r="P165" s="946"/>
      <c r="Q165" s="946"/>
      <c r="R165" s="947"/>
      <c r="S165" s="182"/>
      <c r="W165" s="182"/>
      <c r="X165" s="902" t="s">
        <v>97</v>
      </c>
      <c r="Y165" s="903"/>
      <c r="AA165" s="182"/>
      <c r="AB165" s="883" t="s">
        <v>109</v>
      </c>
      <c r="AC165" s="884"/>
      <c r="AD165" s="884"/>
      <c r="AE165" s="884"/>
      <c r="AF165" s="884"/>
      <c r="AG165" s="884"/>
      <c r="AH165" s="884"/>
      <c r="AI165" s="884"/>
      <c r="AJ165" s="884"/>
      <c r="AK165" s="884"/>
      <c r="AL165" s="884"/>
      <c r="AM165" s="885"/>
      <c r="AN165" s="182"/>
      <c r="AO165" s="182"/>
      <c r="AP165" s="182"/>
      <c r="AQ165" s="182"/>
      <c r="AR165" s="182"/>
      <c r="AS165" s="182"/>
      <c r="AT165" s="182"/>
      <c r="AU165" s="182"/>
      <c r="AV165" s="182"/>
      <c r="AW165" s="182"/>
      <c r="AX165" s="182"/>
      <c r="AY165" s="232"/>
    </row>
    <row r="166" spans="1:51" ht="7.5" customHeight="1">
      <c r="A166" s="231"/>
      <c r="B166" s="182"/>
      <c r="F166" s="182"/>
      <c r="G166" s="883"/>
      <c r="H166" s="884"/>
      <c r="I166" s="884"/>
      <c r="J166" s="884"/>
      <c r="K166" s="884"/>
      <c r="L166" s="884"/>
      <c r="M166" s="884"/>
      <c r="N166" s="884"/>
      <c r="O166" s="884"/>
      <c r="P166" s="884"/>
      <c r="Q166" s="884"/>
      <c r="R166" s="885"/>
      <c r="S166" s="182"/>
      <c r="W166" s="182"/>
      <c r="X166" s="904"/>
      <c r="Y166" s="905"/>
      <c r="AA166" s="182"/>
      <c r="AB166" s="883"/>
      <c r="AC166" s="884"/>
      <c r="AD166" s="884"/>
      <c r="AE166" s="884"/>
      <c r="AF166" s="884"/>
      <c r="AG166" s="884"/>
      <c r="AH166" s="884"/>
      <c r="AI166" s="884"/>
      <c r="AJ166" s="884"/>
      <c r="AK166" s="884"/>
      <c r="AL166" s="884"/>
      <c r="AM166" s="885"/>
      <c r="AN166" s="182"/>
      <c r="AO166" s="182"/>
      <c r="AP166" s="182"/>
      <c r="AQ166" s="898" t="s">
        <v>97</v>
      </c>
      <c r="AR166" s="899"/>
      <c r="AS166" s="182"/>
      <c r="AT166" s="182"/>
      <c r="AU166" s="182"/>
      <c r="AV166" s="182"/>
      <c r="AW166" s="182"/>
      <c r="AX166" s="182"/>
      <c r="AY166" s="232"/>
    </row>
    <row r="167" spans="1:51" ht="7.5" customHeight="1">
      <c r="A167" s="231"/>
      <c r="B167" s="182"/>
      <c r="C167" s="182"/>
      <c r="F167" s="182"/>
      <c r="G167" s="883" t="s">
        <v>119</v>
      </c>
      <c r="H167" s="884"/>
      <c r="I167" s="884"/>
      <c r="J167" s="884"/>
      <c r="K167" s="884"/>
      <c r="L167" s="884"/>
      <c r="M167" s="884"/>
      <c r="N167" s="884"/>
      <c r="O167" s="884"/>
      <c r="P167" s="884"/>
      <c r="Q167" s="884"/>
      <c r="R167" s="885"/>
      <c r="S167" s="182"/>
      <c r="W167" s="182"/>
      <c r="X167" s="878">
        <v>14</v>
      </c>
      <c r="Y167" s="889"/>
      <c r="AA167" s="182"/>
      <c r="AB167" s="883" t="s">
        <v>110</v>
      </c>
      <c r="AC167" s="884"/>
      <c r="AD167" s="884"/>
      <c r="AE167" s="884"/>
      <c r="AF167" s="884"/>
      <c r="AG167" s="884"/>
      <c r="AH167" s="884"/>
      <c r="AI167" s="884"/>
      <c r="AJ167" s="884"/>
      <c r="AK167" s="884"/>
      <c r="AL167" s="884"/>
      <c r="AM167" s="885"/>
      <c r="AN167" s="182"/>
      <c r="AO167" s="182"/>
      <c r="AP167" s="182"/>
      <c r="AQ167" s="900"/>
      <c r="AR167" s="901"/>
      <c r="AS167" s="182"/>
      <c r="AT167" s="182"/>
      <c r="AU167" s="182"/>
      <c r="AV167" s="182"/>
      <c r="AW167" s="182"/>
      <c r="AX167" s="182"/>
      <c r="AY167" s="232"/>
    </row>
    <row r="168" spans="1:51" ht="7.5" customHeight="1">
      <c r="A168" s="231"/>
      <c r="B168" s="182"/>
      <c r="C168" s="182"/>
      <c r="D168" s="182"/>
      <c r="E168" s="182"/>
      <c r="F168" s="182"/>
      <c r="G168" s="883"/>
      <c r="H168" s="884"/>
      <c r="I168" s="884"/>
      <c r="J168" s="884"/>
      <c r="K168" s="884"/>
      <c r="L168" s="884"/>
      <c r="M168" s="884"/>
      <c r="N168" s="884"/>
      <c r="O168" s="884"/>
      <c r="P168" s="884"/>
      <c r="Q168" s="884"/>
      <c r="R168" s="885"/>
      <c r="S168" s="182"/>
      <c r="W168" s="182"/>
      <c r="X168" s="880"/>
      <c r="Y168" s="890"/>
      <c r="AA168" s="182"/>
      <c r="AB168" s="883"/>
      <c r="AC168" s="884"/>
      <c r="AD168" s="884"/>
      <c r="AE168" s="884"/>
      <c r="AF168" s="884"/>
      <c r="AG168" s="884"/>
      <c r="AH168" s="884"/>
      <c r="AI168" s="884"/>
      <c r="AJ168" s="884"/>
      <c r="AK168" s="884"/>
      <c r="AL168" s="884"/>
      <c r="AM168" s="885"/>
      <c r="AN168" s="182"/>
      <c r="AO168" s="182"/>
      <c r="AP168" s="182"/>
      <c r="AQ168" s="878">
        <v>4</v>
      </c>
      <c r="AR168" s="889"/>
      <c r="AS168" s="182"/>
      <c r="AT168" s="182"/>
      <c r="AU168" s="182"/>
      <c r="AV168" s="182"/>
      <c r="AW168" s="182"/>
      <c r="AX168" s="182"/>
      <c r="AY168" s="232"/>
    </row>
    <row r="169" spans="1:51" ht="7.5" customHeight="1">
      <c r="A169" s="231"/>
      <c r="B169" s="182"/>
      <c r="C169" s="182"/>
      <c r="D169" s="182"/>
      <c r="E169" s="182"/>
      <c r="F169" s="182"/>
      <c r="G169" s="883" t="s">
        <v>90</v>
      </c>
      <c r="H169" s="884"/>
      <c r="I169" s="884"/>
      <c r="J169" s="884"/>
      <c r="K169" s="884"/>
      <c r="L169" s="884"/>
      <c r="M169" s="884"/>
      <c r="N169" s="884"/>
      <c r="O169" s="884"/>
      <c r="P169" s="884"/>
      <c r="Q169" s="884"/>
      <c r="R169" s="885"/>
      <c r="S169" s="182"/>
      <c r="W169" s="182"/>
      <c r="X169" s="182"/>
      <c r="AA169" s="182"/>
      <c r="AB169" s="883" t="s">
        <v>111</v>
      </c>
      <c r="AC169" s="884"/>
      <c r="AD169" s="884"/>
      <c r="AE169" s="884"/>
      <c r="AF169" s="884"/>
      <c r="AG169" s="884"/>
      <c r="AH169" s="884"/>
      <c r="AI169" s="884"/>
      <c r="AJ169" s="884"/>
      <c r="AK169" s="884"/>
      <c r="AL169" s="884"/>
      <c r="AM169" s="885"/>
      <c r="AN169" s="182"/>
      <c r="AO169" s="182"/>
      <c r="AP169" s="182"/>
      <c r="AQ169" s="880"/>
      <c r="AR169" s="890"/>
      <c r="AS169" s="182"/>
      <c r="AT169" s="182"/>
      <c r="AU169" s="182"/>
      <c r="AV169" s="182"/>
      <c r="AW169" s="182"/>
      <c r="AX169" s="182"/>
      <c r="AY169" s="232"/>
    </row>
    <row r="170" spans="1:51" ht="7.5" customHeight="1">
      <c r="A170" s="231"/>
      <c r="B170" s="182"/>
      <c r="C170" s="182"/>
      <c r="D170" s="182"/>
      <c r="E170" s="182"/>
      <c r="F170" s="182"/>
      <c r="G170" s="883"/>
      <c r="H170" s="884"/>
      <c r="I170" s="884"/>
      <c r="J170" s="884"/>
      <c r="K170" s="884"/>
      <c r="L170" s="884"/>
      <c r="M170" s="884"/>
      <c r="N170" s="884"/>
      <c r="O170" s="884"/>
      <c r="P170" s="884"/>
      <c r="Q170" s="884"/>
      <c r="R170" s="885"/>
      <c r="S170" s="182"/>
      <c r="W170" s="182"/>
      <c r="X170" s="182"/>
      <c r="AA170" s="182"/>
      <c r="AB170" s="886"/>
      <c r="AC170" s="887"/>
      <c r="AD170" s="887"/>
      <c r="AE170" s="887"/>
      <c r="AF170" s="887"/>
      <c r="AG170" s="887"/>
      <c r="AH170" s="887"/>
      <c r="AI170" s="887"/>
      <c r="AJ170" s="887"/>
      <c r="AK170" s="887"/>
      <c r="AL170" s="887"/>
      <c r="AM170" s="888"/>
      <c r="AN170" s="182"/>
      <c r="AO170" s="182"/>
      <c r="AP170" s="182"/>
      <c r="AQ170" s="182"/>
      <c r="AR170" s="182"/>
      <c r="AS170" s="182"/>
      <c r="AT170" s="182"/>
      <c r="AU170" s="182"/>
      <c r="AV170" s="182"/>
      <c r="AW170" s="182"/>
      <c r="AX170" s="182"/>
      <c r="AY170" s="232"/>
    </row>
    <row r="171" spans="1:51" ht="7.5" customHeight="1">
      <c r="A171" s="231"/>
      <c r="B171" s="182"/>
      <c r="F171" s="182"/>
      <c r="G171" s="883" t="s">
        <v>164</v>
      </c>
      <c r="H171" s="884"/>
      <c r="I171" s="884"/>
      <c r="J171" s="884"/>
      <c r="K171" s="884"/>
      <c r="L171" s="884"/>
      <c r="M171" s="884"/>
      <c r="N171" s="884"/>
      <c r="O171" s="884"/>
      <c r="P171" s="884"/>
      <c r="Q171" s="884"/>
      <c r="R171" s="885"/>
      <c r="S171" s="182"/>
      <c r="W171" s="182"/>
      <c r="X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/>
      <c r="AL171" s="182"/>
      <c r="AM171" s="182"/>
      <c r="AN171" s="182"/>
      <c r="AO171" s="182"/>
      <c r="AP171" s="182"/>
      <c r="AQ171" s="182"/>
      <c r="AR171" s="182"/>
      <c r="AS171" s="182"/>
      <c r="AT171" s="182"/>
      <c r="AU171" s="182"/>
      <c r="AV171" s="182"/>
      <c r="AW171" s="182"/>
      <c r="AX171" s="182"/>
      <c r="AY171" s="232"/>
    </row>
    <row r="172" spans="1:51" ht="7.5" customHeight="1">
      <c r="A172" s="231"/>
      <c r="B172" s="182"/>
      <c r="F172" s="182"/>
      <c r="G172" s="883"/>
      <c r="H172" s="884"/>
      <c r="I172" s="884"/>
      <c r="J172" s="884"/>
      <c r="K172" s="884"/>
      <c r="L172" s="884"/>
      <c r="M172" s="884"/>
      <c r="N172" s="884"/>
      <c r="O172" s="884"/>
      <c r="P172" s="884"/>
      <c r="Q172" s="884"/>
      <c r="R172" s="885"/>
      <c r="S172" s="182"/>
      <c r="W172" s="182"/>
      <c r="X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  <c r="AJ172" s="182"/>
      <c r="AK172" s="182"/>
      <c r="AL172" s="182"/>
      <c r="AM172" s="182"/>
      <c r="AN172" s="182"/>
      <c r="AO172" s="182"/>
      <c r="AP172" s="182"/>
      <c r="AQ172" s="182"/>
      <c r="AR172" s="182"/>
      <c r="AS172" s="182"/>
      <c r="AT172" s="182"/>
      <c r="AU172" s="182"/>
      <c r="AV172" s="182"/>
      <c r="AW172" s="182"/>
      <c r="AX172" s="182"/>
      <c r="AY172" s="232"/>
    </row>
    <row r="173" spans="1:51" ht="7.5" customHeight="1">
      <c r="A173" s="231"/>
      <c r="B173" s="182"/>
      <c r="F173" s="182"/>
      <c r="G173" s="883" t="s">
        <v>157</v>
      </c>
      <c r="H173" s="884"/>
      <c r="I173" s="884"/>
      <c r="J173" s="884"/>
      <c r="K173" s="884"/>
      <c r="L173" s="884"/>
      <c r="M173" s="884"/>
      <c r="N173" s="884"/>
      <c r="O173" s="884"/>
      <c r="P173" s="884"/>
      <c r="Q173" s="884"/>
      <c r="R173" s="885"/>
      <c r="S173" s="182"/>
      <c r="W173" s="182"/>
      <c r="X173" s="182"/>
      <c r="AA173" s="235"/>
      <c r="AB173" s="898" t="s">
        <v>97</v>
      </c>
      <c r="AC173" s="931"/>
      <c r="AD173" s="933" t="s">
        <v>98</v>
      </c>
      <c r="AE173" s="934"/>
      <c r="AF173" s="934"/>
      <c r="AG173" s="934"/>
      <c r="AH173" s="934"/>
      <c r="AI173" s="934"/>
      <c r="AJ173" s="934"/>
      <c r="AK173" s="934"/>
      <c r="AL173" s="934"/>
      <c r="AM173" s="935"/>
      <c r="AN173" s="182"/>
      <c r="AO173" s="182"/>
      <c r="AP173" s="182"/>
      <c r="AQ173" s="182"/>
      <c r="AR173" s="182"/>
      <c r="AS173" s="182"/>
      <c r="AT173" s="182"/>
      <c r="AU173" s="182"/>
      <c r="AV173" s="182"/>
      <c r="AW173" s="182"/>
      <c r="AX173" s="182"/>
      <c r="AY173" s="232"/>
    </row>
    <row r="174" spans="1:51" ht="7.5" customHeight="1">
      <c r="A174" s="231"/>
      <c r="B174" s="182"/>
      <c r="F174" s="182"/>
      <c r="G174" s="883"/>
      <c r="H174" s="884"/>
      <c r="I174" s="884"/>
      <c r="J174" s="884"/>
      <c r="K174" s="884"/>
      <c r="L174" s="884"/>
      <c r="M174" s="884"/>
      <c r="N174" s="884"/>
      <c r="O174" s="884"/>
      <c r="P174" s="884"/>
      <c r="Q174" s="884"/>
      <c r="R174" s="885"/>
      <c r="S174" s="182"/>
      <c r="T174" s="182"/>
      <c r="U174" s="182"/>
      <c r="V174" s="182"/>
      <c r="W174" s="182"/>
      <c r="X174" s="182"/>
      <c r="AA174" s="235"/>
      <c r="AB174" s="900"/>
      <c r="AC174" s="932"/>
      <c r="AD174" s="936"/>
      <c r="AE174" s="937"/>
      <c r="AF174" s="937"/>
      <c r="AG174" s="937"/>
      <c r="AH174" s="937"/>
      <c r="AI174" s="937"/>
      <c r="AJ174" s="937"/>
      <c r="AK174" s="937"/>
      <c r="AL174" s="937"/>
      <c r="AM174" s="938"/>
      <c r="AN174" s="182"/>
      <c r="AO174" s="182"/>
      <c r="AP174" s="182"/>
      <c r="AQ174" s="182"/>
      <c r="AR174" s="182"/>
      <c r="AS174" s="182"/>
      <c r="AT174" s="182"/>
      <c r="AU174" s="182"/>
      <c r="AV174" s="182"/>
      <c r="AW174" s="182"/>
      <c r="AX174" s="182"/>
      <c r="AY174" s="232"/>
    </row>
    <row r="175" spans="1:51" ht="7.5" customHeight="1">
      <c r="A175" s="231"/>
      <c r="B175" s="182"/>
      <c r="F175" s="182"/>
      <c r="G175" s="883" t="s">
        <v>109</v>
      </c>
      <c r="H175" s="884"/>
      <c r="I175" s="884"/>
      <c r="J175" s="884"/>
      <c r="K175" s="884"/>
      <c r="L175" s="884"/>
      <c r="M175" s="884"/>
      <c r="N175" s="884"/>
      <c r="O175" s="884"/>
      <c r="P175" s="884"/>
      <c r="Q175" s="884"/>
      <c r="R175" s="885"/>
      <c r="S175" s="182"/>
      <c r="T175" s="182"/>
      <c r="U175" s="182"/>
      <c r="V175" s="898" t="s">
        <v>97</v>
      </c>
      <c r="W175" s="899"/>
      <c r="X175" s="182"/>
      <c r="AA175" s="235"/>
      <c r="AB175" s="878">
        <v>9</v>
      </c>
      <c r="AC175" s="879"/>
      <c r="AD175" s="914" t="s">
        <v>156</v>
      </c>
      <c r="AE175" s="914"/>
      <c r="AF175" s="914"/>
      <c r="AG175" s="914"/>
      <c r="AH175" s="914"/>
      <c r="AI175" s="914"/>
      <c r="AJ175" s="914"/>
      <c r="AK175" s="914"/>
      <c r="AL175" s="914"/>
      <c r="AM175" s="915"/>
      <c r="AN175" s="182"/>
      <c r="AO175" s="182"/>
      <c r="AP175" s="182"/>
      <c r="AQ175" s="182"/>
      <c r="AR175" s="182"/>
      <c r="AS175" s="182"/>
      <c r="AT175" s="182"/>
      <c r="AU175" s="182"/>
      <c r="AV175" s="182"/>
      <c r="AW175" s="182"/>
      <c r="AX175" s="182"/>
      <c r="AY175" s="232"/>
    </row>
    <row r="176" spans="1:51" ht="7.5" customHeight="1">
      <c r="A176" s="231"/>
      <c r="B176" s="182"/>
      <c r="C176" s="182"/>
      <c r="D176" s="182"/>
      <c r="E176" s="182"/>
      <c r="F176" s="182"/>
      <c r="G176" s="883"/>
      <c r="H176" s="884"/>
      <c r="I176" s="884"/>
      <c r="J176" s="884"/>
      <c r="K176" s="884"/>
      <c r="L176" s="884"/>
      <c r="M176" s="884"/>
      <c r="N176" s="884"/>
      <c r="O176" s="884"/>
      <c r="P176" s="884"/>
      <c r="Q176" s="884"/>
      <c r="R176" s="885"/>
      <c r="S176" s="182"/>
      <c r="T176" s="182"/>
      <c r="U176" s="182"/>
      <c r="V176" s="900"/>
      <c r="W176" s="901"/>
      <c r="X176" s="182"/>
      <c r="AA176" s="235"/>
      <c r="AB176" s="880"/>
      <c r="AC176" s="881"/>
      <c r="AD176" s="916"/>
      <c r="AE176" s="916"/>
      <c r="AF176" s="916"/>
      <c r="AG176" s="916"/>
      <c r="AH176" s="916"/>
      <c r="AI176" s="916"/>
      <c r="AJ176" s="916"/>
      <c r="AK176" s="916"/>
      <c r="AL176" s="916"/>
      <c r="AM176" s="917"/>
      <c r="AN176" s="182"/>
      <c r="AO176" s="182"/>
      <c r="AP176" s="182"/>
      <c r="AQ176" s="182"/>
      <c r="AR176" s="182"/>
      <c r="AS176" s="182"/>
      <c r="AT176" s="182"/>
      <c r="AU176" s="182"/>
      <c r="AV176" s="182"/>
      <c r="AW176" s="182"/>
      <c r="AX176" s="182"/>
      <c r="AY176" s="232"/>
    </row>
    <row r="177" spans="1:51" ht="7.5" customHeight="1">
      <c r="A177" s="231"/>
      <c r="B177" s="182"/>
      <c r="E177" s="182"/>
      <c r="F177" s="182"/>
      <c r="G177" s="883" t="s">
        <v>110</v>
      </c>
      <c r="H177" s="884"/>
      <c r="I177" s="884"/>
      <c r="J177" s="884"/>
      <c r="K177" s="884"/>
      <c r="L177" s="884"/>
      <c r="M177" s="884"/>
      <c r="N177" s="884"/>
      <c r="O177" s="884"/>
      <c r="P177" s="884"/>
      <c r="Q177" s="884"/>
      <c r="R177" s="885"/>
      <c r="S177" s="182"/>
      <c r="T177" s="182"/>
      <c r="U177" s="182"/>
      <c r="V177" s="878">
        <v>4</v>
      </c>
      <c r="W177" s="889"/>
      <c r="X177" s="182"/>
      <c r="AA177" s="235"/>
      <c r="AB177" s="918" t="s">
        <v>61</v>
      </c>
      <c r="AC177" s="919"/>
      <c r="AD177" s="919"/>
      <c r="AE177" s="919"/>
      <c r="AF177" s="919"/>
      <c r="AG177" s="919"/>
      <c r="AH177" s="919"/>
      <c r="AI177" s="919"/>
      <c r="AJ177" s="919"/>
      <c r="AK177" s="919"/>
      <c r="AL177" s="919"/>
      <c r="AM177" s="920"/>
      <c r="AN177" s="182"/>
      <c r="AO177" s="182"/>
      <c r="AP177" s="182"/>
      <c r="AQ177" s="182"/>
      <c r="AR177" s="182"/>
      <c r="AS177" s="182"/>
      <c r="AT177" s="182"/>
      <c r="AU177" s="182"/>
      <c r="AV177" s="182"/>
      <c r="AW177" s="182"/>
      <c r="AX177" s="182"/>
      <c r="AY177" s="232"/>
    </row>
    <row r="178" spans="1:51" ht="7.5" customHeight="1">
      <c r="A178" s="231"/>
      <c r="B178" s="182"/>
      <c r="E178" s="182"/>
      <c r="F178" s="182"/>
      <c r="G178" s="883"/>
      <c r="H178" s="884"/>
      <c r="I178" s="884"/>
      <c r="J178" s="884"/>
      <c r="K178" s="884"/>
      <c r="L178" s="884"/>
      <c r="M178" s="884"/>
      <c r="N178" s="884"/>
      <c r="O178" s="884"/>
      <c r="P178" s="884"/>
      <c r="Q178" s="884"/>
      <c r="R178" s="885"/>
      <c r="S178" s="182"/>
      <c r="T178" s="182"/>
      <c r="U178" s="182"/>
      <c r="V178" s="880"/>
      <c r="W178" s="890"/>
      <c r="X178" s="182"/>
      <c r="AA178" s="235"/>
      <c r="AB178" s="921"/>
      <c r="AC178" s="922"/>
      <c r="AD178" s="922"/>
      <c r="AE178" s="922"/>
      <c r="AF178" s="922"/>
      <c r="AG178" s="922"/>
      <c r="AH178" s="922"/>
      <c r="AI178" s="922"/>
      <c r="AJ178" s="922"/>
      <c r="AK178" s="922"/>
      <c r="AL178" s="922"/>
      <c r="AM178" s="923"/>
      <c r="AN178" s="182"/>
      <c r="AO178" s="182"/>
      <c r="AP178" s="182"/>
      <c r="AQ178" s="182"/>
      <c r="AR178" s="182"/>
      <c r="AS178" s="182"/>
      <c r="AT178" s="182"/>
      <c r="AU178" s="182"/>
      <c r="AV178" s="182"/>
      <c r="AW178" s="182"/>
      <c r="AX178" s="182"/>
      <c r="AY178" s="232"/>
    </row>
    <row r="179" spans="1:51" ht="7.5" customHeight="1">
      <c r="A179" s="231"/>
      <c r="B179" s="182"/>
      <c r="E179" s="182"/>
      <c r="F179" s="182"/>
      <c r="G179" s="883" t="s">
        <v>111</v>
      </c>
      <c r="H179" s="884"/>
      <c r="I179" s="884"/>
      <c r="J179" s="884"/>
      <c r="K179" s="884"/>
      <c r="L179" s="884"/>
      <c r="M179" s="884"/>
      <c r="N179" s="884"/>
      <c r="O179" s="884"/>
      <c r="P179" s="884"/>
      <c r="Q179" s="884"/>
      <c r="R179" s="885"/>
      <c r="S179" s="182"/>
      <c r="T179" s="182"/>
      <c r="U179" s="182"/>
      <c r="V179" s="182"/>
      <c r="W179" s="182"/>
      <c r="X179" s="182"/>
      <c r="AA179" s="182"/>
      <c r="AB179" s="883" t="s">
        <v>158</v>
      </c>
      <c r="AC179" s="884"/>
      <c r="AD179" s="884"/>
      <c r="AE179" s="884"/>
      <c r="AF179" s="884"/>
      <c r="AG179" s="884"/>
      <c r="AH179" s="884"/>
      <c r="AI179" s="884"/>
      <c r="AJ179" s="884"/>
      <c r="AK179" s="884"/>
      <c r="AL179" s="884"/>
      <c r="AM179" s="885"/>
      <c r="AS179" s="182"/>
      <c r="AT179" s="182"/>
      <c r="AU179" s="182"/>
      <c r="AV179" s="182"/>
      <c r="AW179" s="182"/>
      <c r="AX179" s="182"/>
      <c r="AY179" s="232"/>
    </row>
    <row r="180" spans="1:51" ht="7.5" customHeight="1">
      <c r="A180" s="231"/>
      <c r="B180" s="182"/>
      <c r="E180" s="182"/>
      <c r="F180" s="182"/>
      <c r="G180" s="886"/>
      <c r="H180" s="887"/>
      <c r="I180" s="887"/>
      <c r="J180" s="887"/>
      <c r="K180" s="887"/>
      <c r="L180" s="887"/>
      <c r="M180" s="887"/>
      <c r="N180" s="887"/>
      <c r="O180" s="887"/>
      <c r="P180" s="887"/>
      <c r="Q180" s="887"/>
      <c r="R180" s="888"/>
      <c r="S180" s="182"/>
      <c r="T180" s="182"/>
      <c r="U180" s="182"/>
      <c r="V180" s="182"/>
      <c r="W180" s="182"/>
      <c r="X180" s="182"/>
      <c r="AA180" s="182"/>
      <c r="AB180" s="883"/>
      <c r="AC180" s="884"/>
      <c r="AD180" s="884"/>
      <c r="AE180" s="884"/>
      <c r="AF180" s="884"/>
      <c r="AG180" s="884"/>
      <c r="AH180" s="884"/>
      <c r="AI180" s="884"/>
      <c r="AJ180" s="884"/>
      <c r="AK180" s="884"/>
      <c r="AL180" s="884"/>
      <c r="AM180" s="885"/>
      <c r="AS180" s="182"/>
      <c r="AT180" s="182"/>
      <c r="AU180" s="182"/>
      <c r="AV180" s="182"/>
      <c r="AW180" s="182"/>
      <c r="AX180" s="182"/>
      <c r="AY180" s="232"/>
    </row>
    <row r="181" spans="1:51" ht="7.5" customHeight="1">
      <c r="A181" s="231"/>
      <c r="B181" s="182"/>
      <c r="E181" s="182"/>
      <c r="F181" s="182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AA181" s="182"/>
      <c r="AB181" s="883" t="s">
        <v>109</v>
      </c>
      <c r="AC181" s="884"/>
      <c r="AD181" s="884"/>
      <c r="AE181" s="884"/>
      <c r="AF181" s="884"/>
      <c r="AG181" s="884"/>
      <c r="AH181" s="884"/>
      <c r="AI181" s="884"/>
      <c r="AJ181" s="884"/>
      <c r="AK181" s="884"/>
      <c r="AL181" s="884"/>
      <c r="AM181" s="885"/>
      <c r="AN181" s="182"/>
      <c r="AO181" s="182"/>
      <c r="AP181" s="182"/>
      <c r="AQ181" s="182"/>
      <c r="AR181" s="182"/>
      <c r="AS181" s="182"/>
      <c r="AT181" s="182"/>
      <c r="AU181" s="182"/>
      <c r="AV181" s="182"/>
      <c r="AW181" s="182"/>
      <c r="AX181" s="182"/>
      <c r="AY181" s="232"/>
    </row>
    <row r="182" spans="1:51" ht="7.5" customHeight="1">
      <c r="A182" s="231"/>
      <c r="B182" s="182"/>
      <c r="C182" s="182"/>
      <c r="D182" s="182"/>
      <c r="E182" s="182"/>
      <c r="F182" s="182"/>
      <c r="G182" s="182"/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AA182" s="182"/>
      <c r="AB182" s="883"/>
      <c r="AC182" s="884"/>
      <c r="AD182" s="884"/>
      <c r="AE182" s="884"/>
      <c r="AF182" s="884"/>
      <c r="AG182" s="884"/>
      <c r="AH182" s="884"/>
      <c r="AI182" s="884"/>
      <c r="AJ182" s="884"/>
      <c r="AK182" s="884"/>
      <c r="AL182" s="884"/>
      <c r="AM182" s="885"/>
      <c r="AN182" s="182"/>
      <c r="AO182" s="182"/>
      <c r="AP182" s="182"/>
      <c r="AQ182" s="898" t="s">
        <v>97</v>
      </c>
      <c r="AR182" s="899"/>
      <c r="AS182" s="182"/>
      <c r="AT182" s="182"/>
      <c r="AU182" s="182"/>
      <c r="AV182" s="182"/>
      <c r="AW182" s="182"/>
      <c r="AX182" s="182"/>
      <c r="AY182" s="232"/>
    </row>
    <row r="183" spans="1:51" ht="7.5" customHeight="1">
      <c r="A183" s="231"/>
      <c r="B183" s="182"/>
      <c r="C183" s="182"/>
      <c r="D183" s="182"/>
      <c r="E183" s="182"/>
      <c r="F183" s="182"/>
      <c r="G183" s="182"/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AA183" s="182"/>
      <c r="AB183" s="883" t="s">
        <v>110</v>
      </c>
      <c r="AC183" s="884"/>
      <c r="AD183" s="884"/>
      <c r="AE183" s="884"/>
      <c r="AF183" s="884"/>
      <c r="AG183" s="884"/>
      <c r="AH183" s="884"/>
      <c r="AI183" s="884"/>
      <c r="AJ183" s="884"/>
      <c r="AK183" s="884"/>
      <c r="AL183" s="884"/>
      <c r="AM183" s="885"/>
      <c r="AN183" s="182"/>
      <c r="AO183" s="182"/>
      <c r="AP183" s="182"/>
      <c r="AQ183" s="900"/>
      <c r="AR183" s="901"/>
      <c r="AS183" s="182"/>
      <c r="AT183" s="182"/>
      <c r="AU183" s="182"/>
      <c r="AV183" s="182"/>
      <c r="AW183" s="182"/>
      <c r="AX183" s="182"/>
      <c r="AY183" s="232"/>
    </row>
    <row r="184" spans="1:51" ht="7.5" customHeight="1">
      <c r="A184" s="231"/>
      <c r="B184" s="182"/>
      <c r="C184" s="182"/>
      <c r="D184" s="182"/>
      <c r="E184" s="182"/>
      <c r="F184" s="182"/>
      <c r="G184" s="182"/>
      <c r="H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AA184" s="182"/>
      <c r="AB184" s="883"/>
      <c r="AC184" s="884"/>
      <c r="AD184" s="884"/>
      <c r="AE184" s="884"/>
      <c r="AF184" s="884"/>
      <c r="AG184" s="884"/>
      <c r="AH184" s="884"/>
      <c r="AI184" s="884"/>
      <c r="AJ184" s="884"/>
      <c r="AK184" s="884"/>
      <c r="AL184" s="884"/>
      <c r="AM184" s="885"/>
      <c r="AN184" s="182"/>
      <c r="AO184" s="182"/>
      <c r="AP184" s="182"/>
      <c r="AQ184" s="878">
        <v>4</v>
      </c>
      <c r="AR184" s="889"/>
      <c r="AS184" s="182"/>
      <c r="AT184" s="182"/>
      <c r="AU184" s="182"/>
      <c r="AV184" s="182"/>
      <c r="AW184" s="182"/>
      <c r="AX184" s="182"/>
      <c r="AY184" s="232"/>
    </row>
    <row r="185" spans="1:51" ht="7.5" customHeight="1">
      <c r="A185" s="231"/>
      <c r="B185" s="182"/>
      <c r="C185" s="182"/>
      <c r="D185" s="182"/>
      <c r="E185" s="182"/>
      <c r="F185" s="182"/>
      <c r="G185" s="182"/>
      <c r="H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AA185" s="182"/>
      <c r="AB185" s="883" t="s">
        <v>111</v>
      </c>
      <c r="AC185" s="884"/>
      <c r="AD185" s="884"/>
      <c r="AE185" s="884"/>
      <c r="AF185" s="884"/>
      <c r="AG185" s="884"/>
      <c r="AH185" s="884"/>
      <c r="AI185" s="884"/>
      <c r="AJ185" s="884"/>
      <c r="AK185" s="884"/>
      <c r="AL185" s="884"/>
      <c r="AM185" s="885"/>
      <c r="AN185" s="182"/>
      <c r="AO185" s="182"/>
      <c r="AP185" s="182"/>
      <c r="AQ185" s="880"/>
      <c r="AR185" s="890"/>
      <c r="AS185" s="182"/>
      <c r="AT185" s="182"/>
      <c r="AU185" s="182"/>
      <c r="AV185" s="182"/>
      <c r="AW185" s="182"/>
      <c r="AX185" s="182"/>
      <c r="AY185" s="232"/>
    </row>
    <row r="186" spans="1:51" ht="7.5" customHeight="1">
      <c r="A186" s="231"/>
      <c r="B186" s="182"/>
      <c r="C186" s="182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AA186" s="182"/>
      <c r="AB186" s="886"/>
      <c r="AC186" s="887"/>
      <c r="AD186" s="887"/>
      <c r="AE186" s="887"/>
      <c r="AF186" s="887"/>
      <c r="AG186" s="887"/>
      <c r="AH186" s="887"/>
      <c r="AI186" s="887"/>
      <c r="AJ186" s="887"/>
      <c r="AK186" s="887"/>
      <c r="AL186" s="887"/>
      <c r="AM186" s="888"/>
      <c r="AN186" s="182"/>
      <c r="AO186" s="182"/>
      <c r="AP186" s="182"/>
      <c r="AQ186" s="182"/>
      <c r="AR186" s="182"/>
      <c r="AS186" s="182"/>
      <c r="AT186" s="182"/>
      <c r="AU186" s="182"/>
      <c r="AV186" s="182"/>
      <c r="AW186" s="182"/>
      <c r="AX186" s="182"/>
      <c r="AY186" s="232"/>
    </row>
    <row r="187" spans="1:51" ht="7.5" customHeight="1">
      <c r="A187" s="231"/>
      <c r="B187" s="182"/>
      <c r="C187" s="182"/>
      <c r="D187" s="182"/>
      <c r="E187" s="182"/>
      <c r="F187" s="182"/>
      <c r="G187" s="182"/>
      <c r="H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  <c r="AQ187" s="182"/>
      <c r="AR187" s="182"/>
      <c r="AS187" s="182"/>
      <c r="AT187" s="182"/>
      <c r="AU187" s="182"/>
      <c r="AV187" s="182"/>
      <c r="AW187" s="182"/>
      <c r="AX187" s="182"/>
      <c r="AY187" s="232"/>
    </row>
    <row r="188" spans="1:51" ht="7.5" customHeight="1" thickBot="1">
      <c r="A188" s="233"/>
      <c r="B188" s="228"/>
      <c r="C188" s="228"/>
      <c r="D188" s="228"/>
      <c r="E188" s="228"/>
      <c r="F188" s="228"/>
      <c r="G188" s="228"/>
      <c r="H188" s="228"/>
      <c r="I188" s="228"/>
      <c r="J188" s="228"/>
      <c r="K188" s="228"/>
      <c r="L188" s="228"/>
      <c r="M188" s="228"/>
      <c r="N188" s="228"/>
      <c r="O188" s="228"/>
      <c r="P188" s="228"/>
      <c r="Q188" s="228"/>
      <c r="R188" s="228"/>
      <c r="S188" s="228"/>
      <c r="T188" s="228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228"/>
      <c r="AP188" s="228"/>
      <c r="AQ188" s="228"/>
      <c r="AR188" s="228"/>
      <c r="AS188" s="228"/>
      <c r="AT188" s="228"/>
      <c r="AU188" s="228"/>
      <c r="AV188" s="228"/>
      <c r="AW188" s="228"/>
      <c r="AX188" s="228"/>
      <c r="AY188" s="234"/>
    </row>
    <row r="189" spans="1:51" ht="7.5" customHeight="1">
      <c r="A189" s="229"/>
      <c r="B189" s="225"/>
      <c r="C189" s="225"/>
      <c r="D189" s="225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5"/>
      <c r="AI189" s="225"/>
      <c r="AJ189" s="225"/>
      <c r="AK189" s="225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30"/>
    </row>
    <row r="190" spans="1:51" ht="7.5" customHeight="1">
      <c r="A190" s="231"/>
      <c r="B190" s="182"/>
      <c r="C190" s="182"/>
      <c r="D190" s="182"/>
      <c r="E190" s="182"/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  <c r="AJ190" s="182"/>
      <c r="AK190" s="182"/>
      <c r="AL190" s="182"/>
      <c r="AM190" s="182"/>
      <c r="AN190" s="182"/>
      <c r="AO190" s="182"/>
      <c r="AP190" s="182"/>
      <c r="AQ190" s="182"/>
      <c r="AR190" s="182"/>
      <c r="AS190" s="182"/>
      <c r="AT190" s="182"/>
      <c r="AU190" s="182"/>
      <c r="AV190" s="182"/>
      <c r="AW190" s="182"/>
      <c r="AX190" s="182"/>
      <c r="AY190" s="232"/>
    </row>
    <row r="191" spans="1:51" ht="7.5" customHeight="1">
      <c r="A191" s="231"/>
      <c r="B191" s="902" t="s">
        <v>97</v>
      </c>
      <c r="C191" s="906"/>
      <c r="D191" s="908" t="s">
        <v>98</v>
      </c>
      <c r="E191" s="909"/>
      <c r="F191" s="909"/>
      <c r="G191" s="909"/>
      <c r="H191" s="909"/>
      <c r="I191" s="909"/>
      <c r="J191" s="909"/>
      <c r="K191" s="909"/>
      <c r="L191" s="909"/>
      <c r="M191" s="910"/>
      <c r="N191" s="236"/>
      <c r="O191" s="236"/>
      <c r="P191" s="236"/>
      <c r="Q191" s="236"/>
      <c r="R191" s="236"/>
      <c r="T191" s="902" t="s">
        <v>97</v>
      </c>
      <c r="U191" s="906"/>
      <c r="V191" s="908" t="s">
        <v>98</v>
      </c>
      <c r="W191" s="909"/>
      <c r="X191" s="909"/>
      <c r="Y191" s="909"/>
      <c r="Z191" s="909"/>
      <c r="AA191" s="909"/>
      <c r="AB191" s="909"/>
      <c r="AC191" s="909"/>
      <c r="AD191" s="909"/>
      <c r="AE191" s="910"/>
      <c r="AF191" s="236"/>
      <c r="AG191" s="236"/>
      <c r="AH191" s="236"/>
      <c r="AI191" s="236"/>
      <c r="AJ191" s="236"/>
      <c r="AL191" s="236"/>
      <c r="AM191" s="236"/>
      <c r="AN191" s="236"/>
      <c r="AO191" s="236"/>
      <c r="AP191" s="236"/>
      <c r="AQ191" s="236"/>
      <c r="AR191" s="236"/>
      <c r="AS191" s="236"/>
      <c r="AT191" s="236"/>
      <c r="AU191" s="236"/>
      <c r="AV191" s="236"/>
      <c r="AW191" s="182"/>
      <c r="AX191" s="182"/>
      <c r="AY191" s="232"/>
    </row>
    <row r="192" spans="1:51" ht="7.5" customHeight="1">
      <c r="A192" s="231"/>
      <c r="B192" s="904"/>
      <c r="C192" s="907"/>
      <c r="D192" s="911"/>
      <c r="E192" s="912"/>
      <c r="F192" s="912"/>
      <c r="G192" s="912"/>
      <c r="H192" s="912"/>
      <c r="I192" s="912"/>
      <c r="J192" s="912"/>
      <c r="K192" s="912"/>
      <c r="L192" s="912"/>
      <c r="M192" s="913"/>
      <c r="N192" s="236"/>
      <c r="O192" s="236"/>
      <c r="P192" s="236"/>
      <c r="Q192" s="236"/>
      <c r="R192" s="236"/>
      <c r="T192" s="904"/>
      <c r="U192" s="907"/>
      <c r="V192" s="911"/>
      <c r="W192" s="912"/>
      <c r="X192" s="912"/>
      <c r="Y192" s="912"/>
      <c r="Z192" s="912"/>
      <c r="AA192" s="912"/>
      <c r="AB192" s="912"/>
      <c r="AC192" s="912"/>
      <c r="AD192" s="912"/>
      <c r="AE192" s="913"/>
      <c r="AF192" s="236"/>
      <c r="AG192" s="236"/>
      <c r="AH192" s="236"/>
      <c r="AI192" s="236"/>
      <c r="AJ192" s="236"/>
      <c r="AL192" s="236"/>
      <c r="AM192" s="236"/>
      <c r="AN192" s="236"/>
      <c r="AO192" s="236"/>
      <c r="AP192" s="236"/>
      <c r="AQ192" s="236"/>
      <c r="AR192" s="236"/>
      <c r="AS192" s="236"/>
      <c r="AT192" s="236"/>
      <c r="AU192" s="236"/>
      <c r="AV192" s="236"/>
      <c r="AW192" s="182"/>
      <c r="AX192" s="182"/>
      <c r="AY192" s="232"/>
    </row>
    <row r="193" spans="1:51" ht="7.5" customHeight="1">
      <c r="A193" s="231"/>
      <c r="B193" s="878">
        <v>23</v>
      </c>
      <c r="C193" s="879"/>
      <c r="D193" s="914" t="e">
        <f>VLOOKUP(B193,テーブル一覧!$B$6:$AA$32,8,FALSE)&amp;"("&amp;VLOOKUP(B193,テーブル一覧!$B$6:$AA$32,16,FALSE)&amp;")"</f>
        <v>#N/A</v>
      </c>
      <c r="E193" s="914"/>
      <c r="F193" s="914"/>
      <c r="G193" s="914"/>
      <c r="H193" s="914"/>
      <c r="I193" s="914"/>
      <c r="J193" s="914"/>
      <c r="K193" s="914"/>
      <c r="L193" s="914"/>
      <c r="M193" s="915"/>
      <c r="N193" s="236"/>
      <c r="O193" s="236"/>
      <c r="P193" s="236"/>
      <c r="Q193" s="236"/>
      <c r="R193" s="236"/>
      <c r="T193" s="878">
        <v>21</v>
      </c>
      <c r="U193" s="879"/>
      <c r="V193" s="914" t="e">
        <f>VLOOKUP(T193,テーブル一覧!$B$6:$AA$32,8,FALSE)&amp;"("&amp;VLOOKUP(T193,テーブル一覧!$B$6:$AA$32,16,FALSE)&amp;")"</f>
        <v>#N/A</v>
      </c>
      <c r="W193" s="914"/>
      <c r="X193" s="914"/>
      <c r="Y193" s="914"/>
      <c r="Z193" s="914"/>
      <c r="AA193" s="914"/>
      <c r="AB193" s="914"/>
      <c r="AC193" s="914"/>
      <c r="AD193" s="914"/>
      <c r="AE193" s="915"/>
      <c r="AF193" s="236"/>
      <c r="AG193" s="236"/>
      <c r="AH193" s="236"/>
      <c r="AI193" s="236"/>
      <c r="AJ193" s="236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182"/>
      <c r="AX193" s="182"/>
      <c r="AY193" s="232"/>
    </row>
    <row r="194" spans="1:51" ht="7.5" customHeight="1">
      <c r="A194" s="231"/>
      <c r="B194" s="880"/>
      <c r="C194" s="881"/>
      <c r="D194" s="916"/>
      <c r="E194" s="916"/>
      <c r="F194" s="916"/>
      <c r="G194" s="916"/>
      <c r="H194" s="916"/>
      <c r="I194" s="916"/>
      <c r="J194" s="916"/>
      <c r="K194" s="916"/>
      <c r="L194" s="916"/>
      <c r="M194" s="917"/>
      <c r="N194" s="236"/>
      <c r="O194" s="236"/>
      <c r="P194" s="236"/>
      <c r="Q194" s="236"/>
      <c r="R194" s="236"/>
      <c r="T194" s="880"/>
      <c r="U194" s="881"/>
      <c r="V194" s="916"/>
      <c r="W194" s="916"/>
      <c r="X194" s="916"/>
      <c r="Y194" s="916"/>
      <c r="Z194" s="916"/>
      <c r="AA194" s="916"/>
      <c r="AB194" s="916"/>
      <c r="AC194" s="916"/>
      <c r="AD194" s="916"/>
      <c r="AE194" s="917"/>
      <c r="AF194" s="236"/>
      <c r="AG194" s="236"/>
      <c r="AH194" s="236"/>
      <c r="AI194" s="236"/>
      <c r="AJ194" s="236"/>
      <c r="AL194" s="236"/>
      <c r="AM194" s="236"/>
      <c r="AN194" s="236"/>
      <c r="AO194" s="236"/>
      <c r="AP194" s="236"/>
      <c r="AQ194" s="236"/>
      <c r="AR194" s="236"/>
      <c r="AS194" s="236"/>
      <c r="AT194" s="236"/>
      <c r="AU194" s="236"/>
      <c r="AV194" s="236"/>
      <c r="AW194" s="182"/>
      <c r="AX194" s="182"/>
      <c r="AY194" s="232"/>
    </row>
    <row r="195" spans="1:51" ht="7.5" customHeight="1">
      <c r="A195" s="231"/>
      <c r="B195" s="918" t="s">
        <v>77</v>
      </c>
      <c r="C195" s="919"/>
      <c r="D195" s="919"/>
      <c r="E195" s="919"/>
      <c r="F195" s="919"/>
      <c r="G195" s="919"/>
      <c r="H195" s="919"/>
      <c r="I195" s="919"/>
      <c r="J195" s="919"/>
      <c r="K195" s="919"/>
      <c r="L195" s="919"/>
      <c r="M195" s="920"/>
      <c r="N195" s="236"/>
      <c r="O195" s="236"/>
      <c r="P195" s="236"/>
      <c r="Q195" s="236"/>
      <c r="R195" s="236"/>
      <c r="T195" s="918" t="s">
        <v>166</v>
      </c>
      <c r="U195" s="919"/>
      <c r="V195" s="919"/>
      <c r="W195" s="919"/>
      <c r="X195" s="919"/>
      <c r="Y195" s="919"/>
      <c r="Z195" s="919"/>
      <c r="AA195" s="919"/>
      <c r="AB195" s="919"/>
      <c r="AC195" s="919"/>
      <c r="AD195" s="919"/>
      <c r="AE195" s="920"/>
      <c r="AF195" s="236"/>
      <c r="AG195" s="236"/>
      <c r="AH195" s="236"/>
      <c r="AI195" s="236"/>
      <c r="AJ195" s="236"/>
      <c r="AL195" s="236"/>
      <c r="AM195" s="236"/>
      <c r="AN195" s="236"/>
      <c r="AO195" s="236"/>
      <c r="AP195" s="236"/>
      <c r="AQ195" s="236"/>
      <c r="AR195" s="236"/>
      <c r="AS195" s="236"/>
      <c r="AT195" s="236"/>
      <c r="AU195" s="236"/>
      <c r="AV195" s="236"/>
      <c r="AW195" s="182"/>
      <c r="AX195" s="182"/>
      <c r="AY195" s="232"/>
    </row>
    <row r="196" spans="1:51" ht="7.5" customHeight="1">
      <c r="A196" s="231"/>
      <c r="B196" s="921"/>
      <c r="C196" s="922"/>
      <c r="D196" s="922"/>
      <c r="E196" s="922"/>
      <c r="F196" s="922"/>
      <c r="G196" s="922"/>
      <c r="H196" s="922"/>
      <c r="I196" s="922"/>
      <c r="J196" s="922"/>
      <c r="K196" s="922"/>
      <c r="L196" s="922"/>
      <c r="M196" s="923"/>
      <c r="N196" s="236"/>
      <c r="O196" s="236"/>
      <c r="P196" s="236"/>
      <c r="Q196" s="236"/>
      <c r="R196" s="236"/>
      <c r="T196" s="921"/>
      <c r="U196" s="922"/>
      <c r="V196" s="922"/>
      <c r="W196" s="922"/>
      <c r="X196" s="922"/>
      <c r="Y196" s="922"/>
      <c r="Z196" s="922"/>
      <c r="AA196" s="922"/>
      <c r="AB196" s="922"/>
      <c r="AC196" s="922"/>
      <c r="AD196" s="922"/>
      <c r="AE196" s="923"/>
      <c r="AF196" s="236"/>
      <c r="AG196" s="236"/>
      <c r="AH196" s="236"/>
      <c r="AI196" s="236"/>
      <c r="AJ196" s="236"/>
      <c r="AL196" s="236"/>
      <c r="AM196" s="236"/>
      <c r="AN196" s="236"/>
      <c r="AO196" s="236"/>
      <c r="AP196" s="236"/>
      <c r="AQ196" s="236"/>
      <c r="AR196" s="236"/>
      <c r="AS196" s="236"/>
      <c r="AT196" s="236"/>
      <c r="AU196" s="236"/>
      <c r="AV196" s="236"/>
      <c r="AW196" s="182"/>
      <c r="AX196" s="182"/>
      <c r="AY196" s="232"/>
    </row>
    <row r="197" spans="1:51" ht="7.5" customHeight="1">
      <c r="A197" s="231"/>
      <c r="B197" s="921" t="s">
        <v>90</v>
      </c>
      <c r="C197" s="922"/>
      <c r="D197" s="922"/>
      <c r="E197" s="922"/>
      <c r="F197" s="922"/>
      <c r="G197" s="922"/>
      <c r="H197" s="922"/>
      <c r="I197" s="922"/>
      <c r="J197" s="922"/>
      <c r="K197" s="922"/>
      <c r="L197" s="922"/>
      <c r="M197" s="923"/>
      <c r="N197" s="236"/>
      <c r="O197" s="182"/>
      <c r="P197" s="902" t="s">
        <v>97</v>
      </c>
      <c r="Q197" s="903"/>
      <c r="T197" s="883" t="s">
        <v>109</v>
      </c>
      <c r="U197" s="884"/>
      <c r="V197" s="884"/>
      <c r="W197" s="884"/>
      <c r="X197" s="884"/>
      <c r="Y197" s="884"/>
      <c r="Z197" s="884"/>
      <c r="AA197" s="884"/>
      <c r="AB197" s="884"/>
      <c r="AC197" s="884"/>
      <c r="AD197" s="884"/>
      <c r="AE197" s="885"/>
      <c r="AF197" s="182"/>
      <c r="AG197" s="182"/>
      <c r="AH197" s="182"/>
      <c r="AI197" s="898" t="s">
        <v>97</v>
      </c>
      <c r="AJ197" s="899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182"/>
      <c r="AX197" s="182"/>
      <c r="AY197" s="232"/>
    </row>
    <row r="198" spans="1:51" ht="7.5" customHeight="1">
      <c r="A198" s="231"/>
      <c r="B198" s="921"/>
      <c r="C198" s="922"/>
      <c r="D198" s="922"/>
      <c r="E198" s="922"/>
      <c r="F198" s="922"/>
      <c r="G198" s="922"/>
      <c r="H198" s="922"/>
      <c r="I198" s="922"/>
      <c r="J198" s="922"/>
      <c r="K198" s="922"/>
      <c r="L198" s="922"/>
      <c r="M198" s="923"/>
      <c r="N198" s="236"/>
      <c r="O198" s="182"/>
      <c r="P198" s="904"/>
      <c r="Q198" s="905"/>
      <c r="T198" s="883"/>
      <c r="U198" s="884"/>
      <c r="V198" s="884"/>
      <c r="W198" s="884"/>
      <c r="X198" s="884"/>
      <c r="Y198" s="884"/>
      <c r="Z198" s="884"/>
      <c r="AA198" s="884"/>
      <c r="AB198" s="884"/>
      <c r="AC198" s="884"/>
      <c r="AD198" s="884"/>
      <c r="AE198" s="885"/>
      <c r="AF198" s="182"/>
      <c r="AG198" s="182"/>
      <c r="AH198" s="182"/>
      <c r="AI198" s="900"/>
      <c r="AJ198" s="901"/>
      <c r="AM198" s="236"/>
      <c r="AN198" s="236"/>
      <c r="AO198" s="236"/>
      <c r="AP198" s="236"/>
      <c r="AQ198" s="236"/>
      <c r="AR198" s="236"/>
      <c r="AS198" s="236"/>
      <c r="AT198" s="236"/>
      <c r="AU198" s="236"/>
      <c r="AV198" s="236"/>
      <c r="AW198" s="182"/>
      <c r="AX198" s="182"/>
      <c r="AY198" s="232"/>
    </row>
    <row r="199" spans="1:51" ht="7.5" customHeight="1">
      <c r="A199" s="231"/>
      <c r="B199" s="945" t="s">
        <v>130</v>
      </c>
      <c r="C199" s="946"/>
      <c r="D199" s="946"/>
      <c r="E199" s="946"/>
      <c r="F199" s="946"/>
      <c r="G199" s="946"/>
      <c r="H199" s="946"/>
      <c r="I199" s="946"/>
      <c r="J199" s="946"/>
      <c r="K199" s="946"/>
      <c r="L199" s="946"/>
      <c r="M199" s="947"/>
      <c r="N199" s="236"/>
      <c r="O199" s="182"/>
      <c r="P199" s="878">
        <v>6</v>
      </c>
      <c r="Q199" s="889"/>
      <c r="T199" s="883" t="s">
        <v>110</v>
      </c>
      <c r="U199" s="884"/>
      <c r="V199" s="884"/>
      <c r="W199" s="884"/>
      <c r="X199" s="884"/>
      <c r="Y199" s="884"/>
      <c r="Z199" s="884"/>
      <c r="AA199" s="884"/>
      <c r="AB199" s="884"/>
      <c r="AC199" s="884"/>
      <c r="AD199" s="884"/>
      <c r="AE199" s="885"/>
      <c r="AF199" s="182"/>
      <c r="AG199" s="182"/>
      <c r="AH199" s="182"/>
      <c r="AI199" s="878">
        <v>4</v>
      </c>
      <c r="AJ199" s="889"/>
      <c r="AM199" s="236"/>
      <c r="AN199" s="236"/>
      <c r="AO199" s="236"/>
      <c r="AP199" s="236"/>
      <c r="AQ199" s="236"/>
      <c r="AR199" s="236"/>
      <c r="AS199" s="236"/>
      <c r="AT199" s="236"/>
      <c r="AU199" s="236"/>
      <c r="AV199" s="236"/>
      <c r="AW199" s="182"/>
      <c r="AX199" s="182"/>
      <c r="AY199" s="232"/>
    </row>
    <row r="200" spans="1:51" ht="7.5" customHeight="1">
      <c r="A200" s="231"/>
      <c r="B200" s="886"/>
      <c r="C200" s="887"/>
      <c r="D200" s="887"/>
      <c r="E200" s="887"/>
      <c r="F200" s="887"/>
      <c r="G200" s="887"/>
      <c r="H200" s="887"/>
      <c r="I200" s="887"/>
      <c r="J200" s="887"/>
      <c r="K200" s="887"/>
      <c r="L200" s="887"/>
      <c r="M200" s="888"/>
      <c r="N200" s="236"/>
      <c r="O200" s="182"/>
      <c r="P200" s="880"/>
      <c r="Q200" s="890"/>
      <c r="T200" s="883"/>
      <c r="U200" s="884"/>
      <c r="V200" s="884"/>
      <c r="W200" s="884"/>
      <c r="X200" s="884"/>
      <c r="Y200" s="884"/>
      <c r="Z200" s="884"/>
      <c r="AA200" s="884"/>
      <c r="AB200" s="884"/>
      <c r="AC200" s="884"/>
      <c r="AD200" s="884"/>
      <c r="AE200" s="885"/>
      <c r="AF200" s="182"/>
      <c r="AG200" s="182"/>
      <c r="AH200" s="182"/>
      <c r="AI200" s="880"/>
      <c r="AJ200" s="890"/>
      <c r="AM200" s="236"/>
      <c r="AN200" s="236"/>
      <c r="AO200" s="236"/>
      <c r="AP200" s="236"/>
      <c r="AQ200" s="236"/>
      <c r="AR200" s="236"/>
      <c r="AS200" s="236"/>
      <c r="AT200" s="236"/>
      <c r="AU200" s="236"/>
      <c r="AV200" s="236"/>
      <c r="AW200" s="182"/>
      <c r="AX200" s="182"/>
      <c r="AY200" s="232"/>
    </row>
    <row r="201" spans="1:51" ht="7.5" customHeight="1">
      <c r="A201" s="231"/>
      <c r="B201" s="236"/>
      <c r="C201" s="236"/>
      <c r="D201" s="236"/>
      <c r="E201" s="236"/>
      <c r="F201" s="236"/>
      <c r="G201" s="236"/>
      <c r="H201" s="236"/>
      <c r="I201" s="236"/>
      <c r="J201" s="236"/>
      <c r="K201" s="236"/>
      <c r="L201" s="236"/>
      <c r="M201" s="236"/>
      <c r="N201" s="236"/>
      <c r="O201" s="236"/>
      <c r="P201" s="236"/>
      <c r="Q201" s="236"/>
      <c r="R201" s="236"/>
      <c r="T201" s="883" t="s">
        <v>111</v>
      </c>
      <c r="U201" s="884"/>
      <c r="V201" s="884"/>
      <c r="W201" s="884"/>
      <c r="X201" s="884"/>
      <c r="Y201" s="884"/>
      <c r="Z201" s="884"/>
      <c r="AA201" s="884"/>
      <c r="AB201" s="884"/>
      <c r="AC201" s="884"/>
      <c r="AD201" s="884"/>
      <c r="AE201" s="885"/>
      <c r="AF201" s="182"/>
      <c r="AG201" s="182"/>
      <c r="AH201" s="182"/>
      <c r="AL201" s="236"/>
      <c r="AM201" s="236"/>
      <c r="AN201" s="236"/>
      <c r="AO201" s="236"/>
      <c r="AP201" s="236"/>
      <c r="AQ201" s="236"/>
      <c r="AR201" s="236"/>
      <c r="AS201" s="236"/>
      <c r="AT201" s="236"/>
      <c r="AU201" s="236"/>
      <c r="AV201" s="236"/>
      <c r="AW201" s="182"/>
      <c r="AX201" s="182"/>
      <c r="AY201" s="232"/>
    </row>
    <row r="202" spans="1:51" ht="7.5" customHeight="1">
      <c r="A202" s="231"/>
      <c r="B202" s="236"/>
      <c r="C202" s="236"/>
      <c r="D202" s="236"/>
      <c r="E202" s="236"/>
      <c r="F202" s="236"/>
      <c r="G202" s="236"/>
      <c r="H202" s="236"/>
      <c r="I202" s="236"/>
      <c r="J202" s="236"/>
      <c r="K202" s="236"/>
      <c r="L202" s="236"/>
      <c r="M202" s="236"/>
      <c r="N202" s="236"/>
      <c r="O202" s="236"/>
      <c r="P202" s="236"/>
      <c r="Q202" s="236"/>
      <c r="R202" s="236"/>
      <c r="T202" s="886"/>
      <c r="U202" s="887"/>
      <c r="V202" s="887"/>
      <c r="W202" s="887"/>
      <c r="X202" s="887"/>
      <c r="Y202" s="887"/>
      <c r="Z202" s="887"/>
      <c r="AA202" s="887"/>
      <c r="AB202" s="887"/>
      <c r="AC202" s="887"/>
      <c r="AD202" s="887"/>
      <c r="AE202" s="888"/>
      <c r="AF202" s="182"/>
      <c r="AG202" s="182"/>
      <c r="AH202" s="182"/>
      <c r="AI202" s="182"/>
      <c r="AJ202" s="182"/>
      <c r="AL202" s="236"/>
      <c r="AM202" s="236"/>
      <c r="AN202" s="236"/>
      <c r="AO202" s="236"/>
      <c r="AP202" s="236"/>
      <c r="AQ202" s="236"/>
      <c r="AR202" s="236"/>
      <c r="AS202" s="236"/>
      <c r="AT202" s="236"/>
      <c r="AU202" s="236"/>
      <c r="AV202" s="236"/>
      <c r="AW202" s="182"/>
      <c r="AX202" s="182"/>
      <c r="AY202" s="232"/>
    </row>
    <row r="203" spans="1:51" ht="7.5" customHeight="1">
      <c r="A203" s="231"/>
      <c r="S203" s="236"/>
      <c r="T203" s="236"/>
      <c r="U203" s="236"/>
      <c r="V203" s="236"/>
      <c r="W203" s="236"/>
      <c r="X203" s="236"/>
      <c r="Y203" s="236"/>
      <c r="Z203" s="236"/>
      <c r="AA203" s="236"/>
      <c r="AB203" s="236"/>
      <c r="AC203" s="236"/>
      <c r="AD203" s="236"/>
      <c r="AE203" s="236"/>
      <c r="AF203" s="236"/>
      <c r="AG203" s="236"/>
      <c r="AH203" s="236"/>
      <c r="AI203" s="236"/>
      <c r="AJ203" s="236"/>
      <c r="AL203" s="236"/>
      <c r="AM203" s="236"/>
      <c r="AN203" s="236"/>
      <c r="AO203" s="236"/>
      <c r="AP203" s="236"/>
      <c r="AQ203" s="236"/>
      <c r="AR203" s="236"/>
      <c r="AS203" s="236"/>
      <c r="AT203" s="236"/>
      <c r="AU203" s="236"/>
      <c r="AV203" s="236"/>
      <c r="AW203" s="182"/>
      <c r="AX203" s="182"/>
      <c r="AY203" s="232"/>
    </row>
    <row r="204" spans="1:51" ht="7.5" customHeight="1">
      <c r="A204" s="231"/>
      <c r="S204" s="236"/>
      <c r="T204" s="236"/>
      <c r="U204" s="236"/>
      <c r="V204" s="236"/>
      <c r="W204" s="236"/>
      <c r="X204" s="236"/>
      <c r="Y204" s="236"/>
      <c r="Z204" s="236"/>
      <c r="AA204" s="236"/>
      <c r="AB204" s="236"/>
      <c r="AC204" s="236"/>
      <c r="AD204" s="236"/>
      <c r="AE204" s="236"/>
      <c r="AF204" s="236"/>
      <c r="AG204" s="236"/>
      <c r="AH204" s="236"/>
      <c r="AI204" s="236"/>
      <c r="AJ204" s="236"/>
      <c r="AL204" s="236"/>
      <c r="AM204" s="236"/>
      <c r="AN204" s="236"/>
      <c r="AO204" s="236"/>
      <c r="AP204" s="236"/>
      <c r="AQ204" s="236"/>
      <c r="AR204" s="236"/>
      <c r="AS204" s="236"/>
      <c r="AT204" s="236"/>
      <c r="AU204" s="236"/>
      <c r="AV204" s="236"/>
      <c r="AW204" s="182"/>
      <c r="AX204" s="182"/>
      <c r="AY204" s="232"/>
    </row>
    <row r="205" spans="1:51" ht="7.5" customHeight="1">
      <c r="A205" s="231"/>
      <c r="B205" s="902" t="s">
        <v>97</v>
      </c>
      <c r="C205" s="906"/>
      <c r="D205" s="908" t="s">
        <v>98</v>
      </c>
      <c r="E205" s="909"/>
      <c r="F205" s="909"/>
      <c r="G205" s="909"/>
      <c r="H205" s="909"/>
      <c r="I205" s="909"/>
      <c r="J205" s="909"/>
      <c r="K205" s="909"/>
      <c r="L205" s="909"/>
      <c r="M205" s="910"/>
      <c r="N205" s="236"/>
      <c r="O205" s="236"/>
      <c r="P205" s="236"/>
      <c r="Q205" s="236"/>
      <c r="R205" s="236"/>
      <c r="S205" s="236"/>
      <c r="T205" s="902" t="s">
        <v>97</v>
      </c>
      <c r="U205" s="906"/>
      <c r="V205" s="908" t="s">
        <v>98</v>
      </c>
      <c r="W205" s="909"/>
      <c r="X205" s="909"/>
      <c r="Y205" s="909"/>
      <c r="Z205" s="909"/>
      <c r="AA205" s="909"/>
      <c r="AB205" s="909"/>
      <c r="AC205" s="909"/>
      <c r="AD205" s="909"/>
      <c r="AE205" s="910"/>
      <c r="AL205" s="236"/>
      <c r="AM205" s="236"/>
      <c r="AN205" s="236"/>
      <c r="AO205" s="236"/>
      <c r="AP205" s="236"/>
      <c r="AQ205" s="236"/>
      <c r="AR205" s="236"/>
      <c r="AS205" s="236"/>
      <c r="AT205" s="236"/>
      <c r="AU205" s="236"/>
      <c r="AV205" s="236"/>
      <c r="AW205" s="182"/>
      <c r="AX205" s="182"/>
      <c r="AY205" s="232"/>
    </row>
    <row r="206" spans="1:51" ht="7.5" customHeight="1">
      <c r="A206" s="231"/>
      <c r="B206" s="904"/>
      <c r="C206" s="907"/>
      <c r="D206" s="911"/>
      <c r="E206" s="912"/>
      <c r="F206" s="912"/>
      <c r="G206" s="912"/>
      <c r="H206" s="912"/>
      <c r="I206" s="912"/>
      <c r="J206" s="912"/>
      <c r="K206" s="912"/>
      <c r="L206" s="912"/>
      <c r="M206" s="913"/>
      <c r="N206" s="236"/>
      <c r="O206" s="236"/>
      <c r="P206" s="236"/>
      <c r="Q206" s="236"/>
      <c r="R206" s="236"/>
      <c r="S206" s="236"/>
      <c r="T206" s="904"/>
      <c r="U206" s="907"/>
      <c r="V206" s="911"/>
      <c r="W206" s="912"/>
      <c r="X206" s="912"/>
      <c r="Y206" s="912"/>
      <c r="Z206" s="912"/>
      <c r="AA206" s="912"/>
      <c r="AB206" s="912"/>
      <c r="AC206" s="912"/>
      <c r="AD206" s="912"/>
      <c r="AE206" s="913"/>
      <c r="AL206" s="236"/>
      <c r="AM206" s="236"/>
      <c r="AN206" s="236"/>
      <c r="AO206" s="236"/>
      <c r="AP206" s="236"/>
      <c r="AQ206" s="236"/>
      <c r="AR206" s="236"/>
      <c r="AS206" s="236"/>
      <c r="AT206" s="236"/>
      <c r="AU206" s="236"/>
      <c r="AV206" s="236"/>
      <c r="AW206" s="182"/>
      <c r="AX206" s="182"/>
      <c r="AY206" s="232"/>
    </row>
    <row r="207" spans="1:51" ht="7.5" customHeight="1">
      <c r="A207" s="231"/>
      <c r="B207" s="878">
        <v>22</v>
      </c>
      <c r="C207" s="879"/>
      <c r="D207" s="914" t="e">
        <f>VLOOKUP(B207,テーブル一覧!$B$6:$AA$32,8,FALSE)&amp;"("&amp;VLOOKUP(B207,テーブル一覧!$B$6:$AA$32,16,FALSE)&amp;")"</f>
        <v>#N/A</v>
      </c>
      <c r="E207" s="914"/>
      <c r="F207" s="914"/>
      <c r="G207" s="914"/>
      <c r="H207" s="914"/>
      <c r="I207" s="914"/>
      <c r="J207" s="914"/>
      <c r="K207" s="914"/>
      <c r="L207" s="914"/>
      <c r="M207" s="915"/>
      <c r="N207" s="236"/>
      <c r="O207" s="236"/>
      <c r="P207" s="236"/>
      <c r="Q207" s="236"/>
      <c r="R207" s="236"/>
      <c r="S207" s="236"/>
      <c r="T207" s="878">
        <v>20</v>
      </c>
      <c r="U207" s="879"/>
      <c r="V207" s="914" t="e">
        <f>VLOOKUP(T207,テーブル一覧!$B$6:$AA$32,8,FALSE)&amp;"("&amp;VLOOKUP(T207,テーブル一覧!$B$6:$AA$32,16,FALSE)&amp;")"</f>
        <v>#N/A</v>
      </c>
      <c r="W207" s="914"/>
      <c r="X207" s="914"/>
      <c r="Y207" s="914"/>
      <c r="Z207" s="914"/>
      <c r="AA207" s="914"/>
      <c r="AB207" s="914"/>
      <c r="AC207" s="914"/>
      <c r="AD207" s="914"/>
      <c r="AE207" s="915"/>
      <c r="AL207" s="236"/>
      <c r="AM207" s="236"/>
      <c r="AN207" s="236"/>
      <c r="AO207" s="236"/>
      <c r="AP207" s="236"/>
      <c r="AQ207" s="236"/>
      <c r="AR207" s="236"/>
      <c r="AS207" s="236"/>
      <c r="AT207" s="236"/>
      <c r="AU207" s="236"/>
      <c r="AV207" s="236"/>
      <c r="AW207" s="182"/>
      <c r="AX207" s="182"/>
      <c r="AY207" s="232"/>
    </row>
    <row r="208" spans="1:51" ht="7.5" customHeight="1">
      <c r="A208" s="231"/>
      <c r="B208" s="880"/>
      <c r="C208" s="881"/>
      <c r="D208" s="916"/>
      <c r="E208" s="916"/>
      <c r="F208" s="916"/>
      <c r="G208" s="916"/>
      <c r="H208" s="916"/>
      <c r="I208" s="916"/>
      <c r="J208" s="916"/>
      <c r="K208" s="916"/>
      <c r="L208" s="916"/>
      <c r="M208" s="917"/>
      <c r="N208" s="236"/>
      <c r="O208" s="236"/>
      <c r="P208" s="236"/>
      <c r="Q208" s="236"/>
      <c r="R208" s="236"/>
      <c r="S208" s="236"/>
      <c r="T208" s="880"/>
      <c r="U208" s="881"/>
      <c r="V208" s="916"/>
      <c r="W208" s="916"/>
      <c r="X208" s="916"/>
      <c r="Y208" s="916"/>
      <c r="Z208" s="916"/>
      <c r="AA208" s="916"/>
      <c r="AB208" s="916"/>
      <c r="AC208" s="916"/>
      <c r="AD208" s="916"/>
      <c r="AE208" s="917"/>
      <c r="AL208" s="236"/>
      <c r="AM208" s="236"/>
      <c r="AN208" s="236"/>
      <c r="AO208" s="236"/>
      <c r="AP208" s="236"/>
      <c r="AQ208" s="236"/>
      <c r="AR208" s="236"/>
      <c r="AS208" s="236"/>
      <c r="AT208" s="236"/>
      <c r="AU208" s="236"/>
      <c r="AV208" s="236"/>
      <c r="AW208" s="182"/>
      <c r="AX208" s="182"/>
      <c r="AY208" s="232"/>
    </row>
    <row r="209" spans="1:51" ht="7.5" customHeight="1">
      <c r="A209" s="231"/>
      <c r="B209" s="918" t="s">
        <v>165</v>
      </c>
      <c r="C209" s="919"/>
      <c r="D209" s="919"/>
      <c r="E209" s="919"/>
      <c r="F209" s="919"/>
      <c r="G209" s="919"/>
      <c r="H209" s="919"/>
      <c r="I209" s="919"/>
      <c r="J209" s="919"/>
      <c r="K209" s="919"/>
      <c r="L209" s="919"/>
      <c r="M209" s="920"/>
      <c r="N209" s="236"/>
      <c r="O209" s="236"/>
      <c r="P209" s="236"/>
      <c r="Q209" s="236"/>
      <c r="R209" s="236"/>
      <c r="S209" s="236"/>
      <c r="T209" s="918" t="s">
        <v>161</v>
      </c>
      <c r="U209" s="919"/>
      <c r="V209" s="919"/>
      <c r="W209" s="919"/>
      <c r="X209" s="919"/>
      <c r="Y209" s="919"/>
      <c r="Z209" s="919"/>
      <c r="AA209" s="919"/>
      <c r="AB209" s="919"/>
      <c r="AC209" s="919"/>
      <c r="AD209" s="919"/>
      <c r="AE209" s="920"/>
      <c r="AG209" s="182"/>
      <c r="AH209" s="898" t="s">
        <v>97</v>
      </c>
      <c r="AI209" s="899"/>
      <c r="AL209" s="236"/>
      <c r="AM209" s="236"/>
      <c r="AN209" s="236"/>
      <c r="AO209" s="236"/>
      <c r="AP209" s="236"/>
      <c r="AQ209" s="236"/>
      <c r="AR209" s="236"/>
      <c r="AS209" s="236"/>
      <c r="AT209" s="236"/>
      <c r="AU209" s="236"/>
      <c r="AV209" s="236"/>
      <c r="AW209" s="182"/>
      <c r="AX209" s="182"/>
      <c r="AY209" s="232"/>
    </row>
    <row r="210" spans="1:51" ht="7.5" customHeight="1">
      <c r="A210" s="231"/>
      <c r="B210" s="921"/>
      <c r="C210" s="922"/>
      <c r="D210" s="922"/>
      <c r="E210" s="922"/>
      <c r="F210" s="922"/>
      <c r="G210" s="922"/>
      <c r="H210" s="922"/>
      <c r="I210" s="922"/>
      <c r="J210" s="922"/>
      <c r="K210" s="922"/>
      <c r="L210" s="922"/>
      <c r="M210" s="923"/>
      <c r="N210" s="236"/>
      <c r="O210" s="236"/>
      <c r="P210" s="236"/>
      <c r="Q210" s="236"/>
      <c r="R210" s="236"/>
      <c r="S210" s="236"/>
      <c r="T210" s="921"/>
      <c r="U210" s="922"/>
      <c r="V210" s="922"/>
      <c r="W210" s="922"/>
      <c r="X210" s="922"/>
      <c r="Y210" s="922"/>
      <c r="Z210" s="922"/>
      <c r="AA210" s="922"/>
      <c r="AB210" s="922"/>
      <c r="AC210" s="922"/>
      <c r="AD210" s="922"/>
      <c r="AE210" s="923"/>
      <c r="AG210" s="182"/>
      <c r="AH210" s="900"/>
      <c r="AI210" s="901"/>
      <c r="AL210" s="236"/>
      <c r="AM210" s="236"/>
      <c r="AN210" s="236"/>
      <c r="AO210" s="236"/>
      <c r="AP210" s="236"/>
      <c r="AQ210" s="236"/>
      <c r="AR210" s="236"/>
      <c r="AS210" s="236"/>
      <c r="AT210" s="236"/>
      <c r="AU210" s="236"/>
      <c r="AV210" s="236"/>
      <c r="AW210" s="182"/>
      <c r="AX210" s="182"/>
      <c r="AY210" s="232"/>
    </row>
    <row r="211" spans="1:51" ht="7.5" customHeight="1">
      <c r="A211" s="231"/>
      <c r="B211" s="883" t="s">
        <v>109</v>
      </c>
      <c r="C211" s="884"/>
      <c r="D211" s="884"/>
      <c r="E211" s="884"/>
      <c r="F211" s="884"/>
      <c r="G211" s="884"/>
      <c r="H211" s="884"/>
      <c r="I211" s="884"/>
      <c r="J211" s="884"/>
      <c r="K211" s="884"/>
      <c r="L211" s="884"/>
      <c r="M211" s="885"/>
      <c r="N211" s="182"/>
      <c r="O211" s="182"/>
      <c r="P211" s="182"/>
      <c r="Q211" s="898" t="s">
        <v>97</v>
      </c>
      <c r="R211" s="899"/>
      <c r="S211" s="236"/>
      <c r="T211" s="883" t="s">
        <v>110</v>
      </c>
      <c r="U211" s="884"/>
      <c r="V211" s="884"/>
      <c r="W211" s="884"/>
      <c r="X211" s="884"/>
      <c r="Y211" s="884"/>
      <c r="Z211" s="884"/>
      <c r="AA211" s="884"/>
      <c r="AB211" s="884"/>
      <c r="AC211" s="884"/>
      <c r="AD211" s="884"/>
      <c r="AE211" s="885"/>
      <c r="AG211" s="182"/>
      <c r="AH211" s="878">
        <v>4</v>
      </c>
      <c r="AI211" s="889"/>
      <c r="AO211" s="236"/>
      <c r="AP211" s="236"/>
      <c r="AQ211" s="236"/>
      <c r="AR211" s="236"/>
      <c r="AS211" s="236"/>
      <c r="AT211" s="236"/>
      <c r="AU211" s="236"/>
      <c r="AV211" s="236"/>
      <c r="AW211" s="182"/>
      <c r="AX211" s="182"/>
      <c r="AY211" s="232"/>
    </row>
    <row r="212" spans="1:51" ht="7.5" customHeight="1">
      <c r="A212" s="231"/>
      <c r="B212" s="883"/>
      <c r="C212" s="884"/>
      <c r="D212" s="884"/>
      <c r="E212" s="884"/>
      <c r="F212" s="884"/>
      <c r="G212" s="884"/>
      <c r="H212" s="884"/>
      <c r="I212" s="884"/>
      <c r="J212" s="884"/>
      <c r="K212" s="884"/>
      <c r="L212" s="884"/>
      <c r="M212" s="885"/>
      <c r="N212" s="182"/>
      <c r="O212" s="182"/>
      <c r="P212" s="182"/>
      <c r="Q212" s="900"/>
      <c r="R212" s="901"/>
      <c r="S212" s="236"/>
      <c r="T212" s="886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8"/>
      <c r="AG212" s="182"/>
      <c r="AH212" s="880"/>
      <c r="AI212" s="890"/>
      <c r="AO212" s="236"/>
      <c r="AP212" s="236"/>
      <c r="AQ212" s="236"/>
      <c r="AR212" s="236"/>
      <c r="AS212" s="236"/>
      <c r="AT212" s="236"/>
      <c r="AU212" s="236"/>
      <c r="AV212" s="236"/>
      <c r="AW212" s="182"/>
      <c r="AX212" s="182"/>
      <c r="AY212" s="232"/>
    </row>
    <row r="213" spans="1:51" ht="7.5" customHeight="1">
      <c r="A213" s="231"/>
      <c r="B213" s="883" t="s">
        <v>110</v>
      </c>
      <c r="C213" s="884"/>
      <c r="D213" s="884"/>
      <c r="E213" s="884"/>
      <c r="F213" s="884"/>
      <c r="G213" s="884"/>
      <c r="H213" s="884"/>
      <c r="I213" s="884"/>
      <c r="J213" s="884"/>
      <c r="K213" s="884"/>
      <c r="L213" s="884"/>
      <c r="M213" s="885"/>
      <c r="N213" s="182"/>
      <c r="O213" s="182"/>
      <c r="P213" s="182"/>
      <c r="Q213" s="878">
        <v>4</v>
      </c>
      <c r="R213" s="889"/>
      <c r="S213" s="236"/>
      <c r="AO213" s="236"/>
      <c r="AP213" s="236"/>
      <c r="AQ213" s="236"/>
      <c r="AR213" s="236"/>
      <c r="AS213" s="236"/>
      <c r="AT213" s="236"/>
      <c r="AU213" s="236"/>
      <c r="AV213" s="236"/>
      <c r="AW213" s="182"/>
      <c r="AX213" s="182"/>
      <c r="AY213" s="232"/>
    </row>
    <row r="214" spans="1:51" ht="7.5" customHeight="1">
      <c r="A214" s="231"/>
      <c r="B214" s="883"/>
      <c r="C214" s="884"/>
      <c r="D214" s="884"/>
      <c r="E214" s="884"/>
      <c r="F214" s="884"/>
      <c r="G214" s="884"/>
      <c r="H214" s="884"/>
      <c r="I214" s="884"/>
      <c r="J214" s="884"/>
      <c r="K214" s="884"/>
      <c r="L214" s="884"/>
      <c r="M214" s="885"/>
      <c r="N214" s="182"/>
      <c r="O214" s="182"/>
      <c r="P214" s="182"/>
      <c r="Q214" s="880"/>
      <c r="R214" s="890"/>
      <c r="S214" s="236"/>
      <c r="AV214" s="236"/>
      <c r="AW214" s="182"/>
      <c r="AX214" s="182"/>
      <c r="AY214" s="232"/>
    </row>
    <row r="215" spans="1:51" ht="7.5" customHeight="1">
      <c r="A215" s="231"/>
      <c r="B215" s="883" t="s">
        <v>111</v>
      </c>
      <c r="C215" s="884"/>
      <c r="D215" s="884"/>
      <c r="E215" s="884"/>
      <c r="F215" s="884"/>
      <c r="G215" s="884"/>
      <c r="H215" s="884"/>
      <c r="I215" s="884"/>
      <c r="J215" s="884"/>
      <c r="K215" s="884"/>
      <c r="L215" s="884"/>
      <c r="M215" s="885"/>
      <c r="N215" s="182"/>
      <c r="O215" s="182"/>
      <c r="P215" s="182"/>
      <c r="S215" s="236"/>
      <c r="AV215" s="236"/>
      <c r="AW215" s="182"/>
      <c r="AX215" s="182"/>
      <c r="AY215" s="232"/>
    </row>
    <row r="216" spans="1:51" ht="7.5" customHeight="1">
      <c r="A216" s="231"/>
      <c r="B216" s="886"/>
      <c r="C216" s="887"/>
      <c r="D216" s="887"/>
      <c r="E216" s="887"/>
      <c r="F216" s="887"/>
      <c r="G216" s="887"/>
      <c r="H216" s="887"/>
      <c r="I216" s="887"/>
      <c r="J216" s="887"/>
      <c r="K216" s="887"/>
      <c r="L216" s="887"/>
      <c r="M216" s="888"/>
      <c r="N216" s="182"/>
      <c r="O216" s="182"/>
      <c r="P216" s="182"/>
      <c r="Q216" s="182"/>
      <c r="R216" s="182"/>
      <c r="S216" s="236"/>
      <c r="AV216" s="236"/>
      <c r="AW216" s="182"/>
      <c r="AX216" s="182"/>
      <c r="AY216" s="232"/>
    </row>
    <row r="217" spans="1:51" ht="7.5" customHeight="1">
      <c r="A217" s="231"/>
      <c r="B217" s="236"/>
      <c r="C217" s="236"/>
      <c r="D217" s="236"/>
      <c r="E217" s="236"/>
      <c r="F217" s="236"/>
      <c r="G217" s="236"/>
      <c r="H217" s="236"/>
      <c r="I217" s="236"/>
      <c r="J217" s="236"/>
      <c r="K217" s="236"/>
      <c r="L217" s="236"/>
      <c r="M217" s="236"/>
      <c r="N217" s="236"/>
      <c r="O217" s="236"/>
      <c r="P217" s="236"/>
      <c r="S217" s="236"/>
      <c r="T217" s="236"/>
      <c r="U217" s="236"/>
      <c r="V217" s="236"/>
      <c r="W217" s="236"/>
      <c r="AV217" s="236"/>
      <c r="AW217" s="182"/>
      <c r="AX217" s="182"/>
      <c r="AY217" s="232"/>
    </row>
    <row r="218" spans="1:51" ht="7.5" customHeight="1">
      <c r="A218" s="231"/>
      <c r="B218" s="236"/>
      <c r="C218" s="236"/>
      <c r="D218" s="236"/>
      <c r="E218" s="236"/>
      <c r="F218" s="236"/>
      <c r="G218" s="236"/>
      <c r="H218" s="236"/>
      <c r="I218" s="236"/>
      <c r="J218" s="236"/>
      <c r="K218" s="236"/>
      <c r="L218" s="236"/>
      <c r="M218" s="236"/>
      <c r="N218" s="236"/>
      <c r="O218" s="236"/>
      <c r="P218" s="236"/>
      <c r="S218" s="236"/>
      <c r="T218" s="236"/>
      <c r="U218" s="236"/>
      <c r="V218" s="236"/>
      <c r="W218" s="236"/>
      <c r="AV218" s="236"/>
      <c r="AW218" s="182"/>
      <c r="AX218" s="182"/>
      <c r="AY218" s="232"/>
    </row>
    <row r="219" spans="1:51" ht="7.5" customHeight="1">
      <c r="A219" s="231"/>
      <c r="B219" s="902" t="s">
        <v>97</v>
      </c>
      <c r="C219" s="906"/>
      <c r="D219" s="908" t="s">
        <v>98</v>
      </c>
      <c r="E219" s="909"/>
      <c r="F219" s="909"/>
      <c r="G219" s="909"/>
      <c r="H219" s="909"/>
      <c r="I219" s="909"/>
      <c r="J219" s="909"/>
      <c r="K219" s="909"/>
      <c r="L219" s="909"/>
      <c r="M219" s="910"/>
      <c r="N219" s="236"/>
      <c r="O219" s="236"/>
      <c r="P219" s="236"/>
      <c r="Q219" s="236"/>
      <c r="R219" s="236"/>
      <c r="S219" s="236"/>
      <c r="T219" s="902" t="s">
        <v>97</v>
      </c>
      <c r="U219" s="906"/>
      <c r="V219" s="908" t="s">
        <v>98</v>
      </c>
      <c r="W219" s="909"/>
      <c r="X219" s="909"/>
      <c r="Y219" s="909"/>
      <c r="Z219" s="909"/>
      <c r="AA219" s="909"/>
      <c r="AB219" s="909"/>
      <c r="AC219" s="909"/>
      <c r="AD219" s="909"/>
      <c r="AE219" s="910"/>
      <c r="AF219" s="236"/>
      <c r="AG219" s="236"/>
      <c r="AH219" s="236"/>
      <c r="AI219" s="236"/>
      <c r="AJ219" s="236"/>
      <c r="AV219" s="236"/>
      <c r="AW219" s="182"/>
      <c r="AX219" s="182"/>
      <c r="AY219" s="232"/>
    </row>
    <row r="220" spans="1:51" ht="7.5" customHeight="1">
      <c r="A220" s="231"/>
      <c r="B220" s="904"/>
      <c r="C220" s="907"/>
      <c r="D220" s="911"/>
      <c r="E220" s="912"/>
      <c r="F220" s="912"/>
      <c r="G220" s="912"/>
      <c r="H220" s="912"/>
      <c r="I220" s="912"/>
      <c r="J220" s="912"/>
      <c r="K220" s="912"/>
      <c r="L220" s="912"/>
      <c r="M220" s="913"/>
      <c r="N220" s="236"/>
      <c r="O220" s="236"/>
      <c r="P220" s="236"/>
      <c r="Q220" s="236"/>
      <c r="R220" s="236"/>
      <c r="S220" s="236"/>
      <c r="T220" s="904"/>
      <c r="U220" s="907"/>
      <c r="V220" s="911"/>
      <c r="W220" s="912"/>
      <c r="X220" s="912"/>
      <c r="Y220" s="912"/>
      <c r="Z220" s="912"/>
      <c r="AA220" s="912"/>
      <c r="AB220" s="912"/>
      <c r="AC220" s="912"/>
      <c r="AD220" s="912"/>
      <c r="AE220" s="913"/>
      <c r="AF220" s="236"/>
      <c r="AG220" s="236"/>
      <c r="AH220" s="236"/>
      <c r="AI220" s="236"/>
      <c r="AJ220" s="236"/>
      <c r="AV220" s="236"/>
      <c r="AW220" s="182"/>
      <c r="AX220" s="182"/>
      <c r="AY220" s="232"/>
    </row>
    <row r="221" spans="1:51" ht="7.5" customHeight="1">
      <c r="A221" s="231"/>
      <c r="B221" s="878">
        <v>17</v>
      </c>
      <c r="C221" s="879"/>
      <c r="D221" s="914" t="e">
        <f>VLOOKUP(B221,テーブル一覧!$B$6:$AA$32,8,FALSE)&amp;"("&amp;VLOOKUP(B221,テーブル一覧!$B$6:$AA$32,16,FALSE)&amp;")"</f>
        <v>#N/A</v>
      </c>
      <c r="E221" s="914"/>
      <c r="F221" s="914"/>
      <c r="G221" s="914"/>
      <c r="H221" s="914"/>
      <c r="I221" s="914"/>
      <c r="J221" s="914"/>
      <c r="K221" s="914"/>
      <c r="L221" s="914"/>
      <c r="M221" s="915"/>
      <c r="N221" s="236"/>
      <c r="O221" s="236"/>
      <c r="P221" s="236"/>
      <c r="Q221" s="236"/>
      <c r="R221" s="236"/>
      <c r="S221" s="236"/>
      <c r="T221" s="878">
        <v>16</v>
      </c>
      <c r="U221" s="879"/>
      <c r="V221" s="914" t="e">
        <f>VLOOKUP(T221,テーブル一覧!$B$6:$AA$32,8,FALSE)&amp;"("&amp;VLOOKUP(T221,テーブル一覧!$B$6:$AA$32,16,FALSE)&amp;")"</f>
        <v>#N/A</v>
      </c>
      <c r="W221" s="914"/>
      <c r="X221" s="914"/>
      <c r="Y221" s="914"/>
      <c r="Z221" s="914"/>
      <c r="AA221" s="914"/>
      <c r="AB221" s="914"/>
      <c r="AC221" s="914"/>
      <c r="AD221" s="914"/>
      <c r="AE221" s="915"/>
      <c r="AF221" s="236"/>
      <c r="AG221" s="236"/>
      <c r="AH221" s="236"/>
      <c r="AI221" s="236"/>
      <c r="AJ221" s="236"/>
      <c r="AV221" s="236"/>
      <c r="AW221" s="182"/>
      <c r="AX221" s="182"/>
      <c r="AY221" s="232"/>
    </row>
    <row r="222" spans="1:51" ht="7.5" customHeight="1">
      <c r="A222" s="231"/>
      <c r="B222" s="880"/>
      <c r="C222" s="881"/>
      <c r="D222" s="916"/>
      <c r="E222" s="916"/>
      <c r="F222" s="916"/>
      <c r="G222" s="916"/>
      <c r="H222" s="916"/>
      <c r="I222" s="916"/>
      <c r="J222" s="916"/>
      <c r="K222" s="916"/>
      <c r="L222" s="916"/>
      <c r="M222" s="917"/>
      <c r="N222" s="236"/>
      <c r="O222" s="236"/>
      <c r="P222" s="236"/>
      <c r="Q222" s="236"/>
      <c r="R222" s="236"/>
      <c r="S222" s="236"/>
      <c r="T222" s="880"/>
      <c r="U222" s="881"/>
      <c r="V222" s="916"/>
      <c r="W222" s="916"/>
      <c r="X222" s="916"/>
      <c r="Y222" s="916"/>
      <c r="Z222" s="916"/>
      <c r="AA222" s="916"/>
      <c r="AB222" s="916"/>
      <c r="AC222" s="916"/>
      <c r="AD222" s="916"/>
      <c r="AE222" s="917"/>
      <c r="AF222" s="236"/>
      <c r="AG222" s="236"/>
      <c r="AH222" s="236"/>
      <c r="AI222" s="236"/>
      <c r="AJ222" s="236"/>
      <c r="AV222" s="236"/>
      <c r="AW222" s="182"/>
      <c r="AX222" s="182"/>
      <c r="AY222" s="232"/>
    </row>
    <row r="223" spans="1:51" ht="7.5" customHeight="1">
      <c r="A223" s="231"/>
      <c r="B223" s="918" t="s">
        <v>167</v>
      </c>
      <c r="C223" s="919"/>
      <c r="D223" s="919"/>
      <c r="E223" s="919"/>
      <c r="F223" s="919"/>
      <c r="G223" s="919"/>
      <c r="H223" s="919"/>
      <c r="I223" s="919"/>
      <c r="J223" s="919"/>
      <c r="K223" s="919"/>
      <c r="L223" s="919"/>
      <c r="M223" s="920"/>
      <c r="N223" s="236"/>
      <c r="O223" s="236"/>
      <c r="P223" s="236"/>
      <c r="Q223" s="236"/>
      <c r="R223" s="236"/>
      <c r="S223" s="236"/>
      <c r="T223" s="918" t="s">
        <v>168</v>
      </c>
      <c r="U223" s="919"/>
      <c r="V223" s="919"/>
      <c r="W223" s="919"/>
      <c r="X223" s="919"/>
      <c r="Y223" s="919"/>
      <c r="Z223" s="919"/>
      <c r="AA223" s="919"/>
      <c r="AB223" s="919"/>
      <c r="AC223" s="919"/>
      <c r="AD223" s="919"/>
      <c r="AE223" s="920"/>
      <c r="AF223" s="236"/>
      <c r="AG223" s="236"/>
      <c r="AH223" s="236"/>
      <c r="AI223" s="236"/>
      <c r="AJ223" s="236"/>
      <c r="AV223" s="236"/>
      <c r="AW223" s="182"/>
      <c r="AX223" s="182"/>
      <c r="AY223" s="232"/>
    </row>
    <row r="224" spans="1:51" ht="7.5" customHeight="1">
      <c r="A224" s="231"/>
      <c r="B224" s="921"/>
      <c r="C224" s="922"/>
      <c r="D224" s="922"/>
      <c r="E224" s="922"/>
      <c r="F224" s="922"/>
      <c r="G224" s="922"/>
      <c r="H224" s="922"/>
      <c r="I224" s="922"/>
      <c r="J224" s="922"/>
      <c r="K224" s="922"/>
      <c r="L224" s="922"/>
      <c r="M224" s="923"/>
      <c r="N224" s="236"/>
      <c r="O224" s="236"/>
      <c r="P224" s="236"/>
      <c r="Q224" s="236"/>
      <c r="R224" s="236"/>
      <c r="S224" s="236"/>
      <c r="T224" s="921"/>
      <c r="U224" s="922"/>
      <c r="V224" s="922"/>
      <c r="W224" s="922"/>
      <c r="X224" s="922"/>
      <c r="Y224" s="922"/>
      <c r="Z224" s="922"/>
      <c r="AA224" s="922"/>
      <c r="AB224" s="922"/>
      <c r="AC224" s="922"/>
      <c r="AD224" s="922"/>
      <c r="AE224" s="923"/>
      <c r="AF224" s="236"/>
      <c r="AG224" s="236"/>
      <c r="AH224" s="236"/>
      <c r="AI224" s="236"/>
      <c r="AJ224" s="236"/>
      <c r="AV224" s="236"/>
      <c r="AW224" s="182"/>
      <c r="AX224" s="182"/>
      <c r="AY224" s="232"/>
    </row>
    <row r="225" spans="1:51" ht="7.5" customHeight="1">
      <c r="A225" s="231"/>
      <c r="B225" s="883" t="s">
        <v>109</v>
      </c>
      <c r="C225" s="884"/>
      <c r="D225" s="884"/>
      <c r="E225" s="884"/>
      <c r="F225" s="884"/>
      <c r="G225" s="884"/>
      <c r="H225" s="884"/>
      <c r="I225" s="884"/>
      <c r="J225" s="884"/>
      <c r="K225" s="884"/>
      <c r="L225" s="884"/>
      <c r="M225" s="885"/>
      <c r="N225" s="182"/>
      <c r="O225" s="182"/>
      <c r="P225" s="182"/>
      <c r="Q225" s="898" t="s">
        <v>97</v>
      </c>
      <c r="R225" s="899"/>
      <c r="S225" s="236"/>
      <c r="T225" s="883" t="s">
        <v>109</v>
      </c>
      <c r="U225" s="884"/>
      <c r="V225" s="884"/>
      <c r="W225" s="884"/>
      <c r="X225" s="884"/>
      <c r="Y225" s="884"/>
      <c r="Z225" s="884"/>
      <c r="AA225" s="884"/>
      <c r="AB225" s="884"/>
      <c r="AC225" s="884"/>
      <c r="AD225" s="884"/>
      <c r="AE225" s="885"/>
      <c r="AF225" s="182"/>
      <c r="AG225" s="182"/>
      <c r="AH225" s="182"/>
      <c r="AI225" s="898" t="s">
        <v>97</v>
      </c>
      <c r="AJ225" s="899"/>
      <c r="AV225" s="236"/>
      <c r="AW225" s="182"/>
      <c r="AX225" s="182"/>
      <c r="AY225" s="232"/>
    </row>
    <row r="226" spans="1:51" ht="7.5" customHeight="1">
      <c r="A226" s="231"/>
      <c r="B226" s="883"/>
      <c r="C226" s="884"/>
      <c r="D226" s="884"/>
      <c r="E226" s="884"/>
      <c r="F226" s="884"/>
      <c r="G226" s="884"/>
      <c r="H226" s="884"/>
      <c r="I226" s="884"/>
      <c r="J226" s="884"/>
      <c r="K226" s="884"/>
      <c r="L226" s="884"/>
      <c r="M226" s="885"/>
      <c r="N226" s="182"/>
      <c r="O226" s="182"/>
      <c r="P226" s="182"/>
      <c r="Q226" s="900"/>
      <c r="R226" s="901"/>
      <c r="S226" s="236"/>
      <c r="T226" s="883"/>
      <c r="U226" s="884"/>
      <c r="V226" s="884"/>
      <c r="W226" s="884"/>
      <c r="X226" s="884"/>
      <c r="Y226" s="884"/>
      <c r="Z226" s="884"/>
      <c r="AA226" s="884"/>
      <c r="AB226" s="884"/>
      <c r="AC226" s="884"/>
      <c r="AD226" s="884"/>
      <c r="AE226" s="885"/>
      <c r="AF226" s="182"/>
      <c r="AG226" s="182"/>
      <c r="AH226" s="182"/>
      <c r="AI226" s="900"/>
      <c r="AJ226" s="901"/>
      <c r="AK226" s="236"/>
      <c r="AL226" s="236"/>
      <c r="AM226" s="236"/>
      <c r="AN226" s="236"/>
      <c r="AO226" s="236"/>
      <c r="AP226" s="236"/>
      <c r="AQ226" s="236"/>
      <c r="AR226" s="236"/>
      <c r="AS226" s="236"/>
      <c r="AT226" s="236"/>
      <c r="AU226" s="236"/>
      <c r="AV226" s="236"/>
      <c r="AW226" s="182"/>
      <c r="AX226" s="182"/>
      <c r="AY226" s="232"/>
    </row>
    <row r="227" spans="1:51" ht="7.5" customHeight="1">
      <c r="A227" s="231"/>
      <c r="B227" s="883" t="s">
        <v>110</v>
      </c>
      <c r="C227" s="884"/>
      <c r="D227" s="884"/>
      <c r="E227" s="884"/>
      <c r="F227" s="884"/>
      <c r="G227" s="884"/>
      <c r="H227" s="884"/>
      <c r="I227" s="884"/>
      <c r="J227" s="884"/>
      <c r="K227" s="884"/>
      <c r="L227" s="884"/>
      <c r="M227" s="885"/>
      <c r="N227" s="182"/>
      <c r="O227" s="182"/>
      <c r="P227" s="182"/>
      <c r="Q227" s="878">
        <v>4</v>
      </c>
      <c r="R227" s="889"/>
      <c r="S227" s="236"/>
      <c r="T227" s="883" t="s">
        <v>110</v>
      </c>
      <c r="U227" s="884"/>
      <c r="V227" s="884"/>
      <c r="W227" s="884"/>
      <c r="X227" s="884"/>
      <c r="Y227" s="884"/>
      <c r="Z227" s="884"/>
      <c r="AA227" s="884"/>
      <c r="AB227" s="884"/>
      <c r="AC227" s="884"/>
      <c r="AD227" s="884"/>
      <c r="AE227" s="885"/>
      <c r="AF227" s="182"/>
      <c r="AG227" s="182"/>
      <c r="AH227" s="182"/>
      <c r="AI227" s="878">
        <v>4</v>
      </c>
      <c r="AJ227" s="889"/>
      <c r="AK227" s="236"/>
      <c r="AL227" s="236"/>
      <c r="AM227" s="236"/>
      <c r="AN227" s="236"/>
      <c r="AO227" s="236"/>
      <c r="AP227" s="236"/>
      <c r="AQ227" s="236"/>
      <c r="AR227" s="236"/>
      <c r="AS227" s="236"/>
      <c r="AT227" s="236"/>
      <c r="AU227" s="236"/>
      <c r="AV227" s="236"/>
      <c r="AW227" s="182"/>
      <c r="AX227" s="182"/>
      <c r="AY227" s="232"/>
    </row>
    <row r="228" spans="1:51" ht="7.5" customHeight="1">
      <c r="A228" s="231"/>
      <c r="B228" s="883"/>
      <c r="C228" s="884"/>
      <c r="D228" s="884"/>
      <c r="E228" s="884"/>
      <c r="F228" s="884"/>
      <c r="G228" s="884"/>
      <c r="H228" s="884"/>
      <c r="I228" s="884"/>
      <c r="J228" s="884"/>
      <c r="K228" s="884"/>
      <c r="L228" s="884"/>
      <c r="M228" s="885"/>
      <c r="N228" s="182"/>
      <c r="O228" s="182"/>
      <c r="P228" s="182"/>
      <c r="Q228" s="880"/>
      <c r="R228" s="890"/>
      <c r="S228" s="236"/>
      <c r="T228" s="883"/>
      <c r="U228" s="884"/>
      <c r="V228" s="884"/>
      <c r="W228" s="884"/>
      <c r="X228" s="884"/>
      <c r="Y228" s="884"/>
      <c r="Z228" s="884"/>
      <c r="AA228" s="884"/>
      <c r="AB228" s="884"/>
      <c r="AC228" s="884"/>
      <c r="AD228" s="884"/>
      <c r="AE228" s="885"/>
      <c r="AF228" s="182"/>
      <c r="AG228" s="182"/>
      <c r="AH228" s="182"/>
      <c r="AI228" s="880"/>
      <c r="AJ228" s="890"/>
      <c r="AK228" s="236"/>
      <c r="AL228" s="236"/>
      <c r="AM228" s="236"/>
      <c r="AN228" s="236"/>
      <c r="AO228" s="236"/>
      <c r="AP228" s="236"/>
      <c r="AQ228" s="236"/>
      <c r="AR228" s="236"/>
      <c r="AS228" s="236"/>
      <c r="AT228" s="236"/>
      <c r="AU228" s="236"/>
      <c r="AV228" s="236"/>
      <c r="AW228" s="182"/>
      <c r="AX228" s="182"/>
      <c r="AY228" s="232"/>
    </row>
    <row r="229" spans="1:51" ht="7.5" customHeight="1">
      <c r="A229" s="231"/>
      <c r="B229" s="883" t="s">
        <v>111</v>
      </c>
      <c r="C229" s="884"/>
      <c r="D229" s="884"/>
      <c r="E229" s="884"/>
      <c r="F229" s="884"/>
      <c r="G229" s="884"/>
      <c r="H229" s="884"/>
      <c r="I229" s="884"/>
      <c r="J229" s="884"/>
      <c r="K229" s="884"/>
      <c r="L229" s="884"/>
      <c r="M229" s="885"/>
      <c r="N229" s="182"/>
      <c r="O229" s="182"/>
      <c r="P229" s="182"/>
      <c r="S229" s="236"/>
      <c r="T229" s="883" t="s">
        <v>111</v>
      </c>
      <c r="U229" s="884"/>
      <c r="V229" s="884"/>
      <c r="W229" s="884"/>
      <c r="X229" s="884"/>
      <c r="Y229" s="884"/>
      <c r="Z229" s="884"/>
      <c r="AA229" s="884"/>
      <c r="AB229" s="884"/>
      <c r="AC229" s="884"/>
      <c r="AD229" s="884"/>
      <c r="AE229" s="885"/>
      <c r="AF229" s="182"/>
      <c r="AG229" s="182"/>
      <c r="AH229" s="182"/>
      <c r="AK229" s="236"/>
      <c r="AL229" s="236"/>
      <c r="AM229" s="236"/>
      <c r="AN229" s="236"/>
      <c r="AO229" s="236"/>
      <c r="AP229" s="236"/>
      <c r="AQ229" s="236"/>
      <c r="AR229" s="236"/>
      <c r="AS229" s="236"/>
      <c r="AT229" s="236"/>
      <c r="AU229" s="236"/>
      <c r="AV229" s="236"/>
      <c r="AW229" s="182"/>
      <c r="AX229" s="182"/>
      <c r="AY229" s="232"/>
    </row>
    <row r="230" spans="1:51" ht="7.5" customHeight="1">
      <c r="A230" s="231"/>
      <c r="B230" s="886"/>
      <c r="C230" s="887"/>
      <c r="D230" s="887"/>
      <c r="E230" s="887"/>
      <c r="F230" s="887"/>
      <c r="G230" s="887"/>
      <c r="H230" s="887"/>
      <c r="I230" s="887"/>
      <c r="J230" s="887"/>
      <c r="K230" s="887"/>
      <c r="L230" s="887"/>
      <c r="M230" s="888"/>
      <c r="N230" s="182"/>
      <c r="O230" s="182"/>
      <c r="P230" s="182"/>
      <c r="Q230" s="182"/>
      <c r="R230" s="182"/>
      <c r="S230" s="236"/>
      <c r="T230" s="886"/>
      <c r="U230" s="887"/>
      <c r="V230" s="887"/>
      <c r="W230" s="887"/>
      <c r="X230" s="887"/>
      <c r="Y230" s="887"/>
      <c r="Z230" s="887"/>
      <c r="AA230" s="887"/>
      <c r="AB230" s="887"/>
      <c r="AC230" s="887"/>
      <c r="AD230" s="887"/>
      <c r="AE230" s="888"/>
      <c r="AF230" s="182"/>
      <c r="AG230" s="182"/>
      <c r="AH230" s="182"/>
      <c r="AI230" s="182"/>
      <c r="AJ230" s="182"/>
      <c r="AK230" s="236"/>
      <c r="AL230" s="236"/>
      <c r="AM230" s="236"/>
      <c r="AN230" s="236"/>
      <c r="AO230" s="236"/>
      <c r="AP230" s="236"/>
      <c r="AQ230" s="236"/>
      <c r="AR230" s="236"/>
      <c r="AS230" s="236"/>
      <c r="AT230" s="236"/>
      <c r="AU230" s="236"/>
      <c r="AV230" s="236"/>
      <c r="AW230" s="182"/>
      <c r="AX230" s="182"/>
      <c r="AY230" s="232"/>
    </row>
    <row r="231" spans="1:51" ht="7.5" customHeight="1">
      <c r="A231" s="231"/>
      <c r="B231" s="236"/>
      <c r="C231" s="236"/>
      <c r="D231" s="236"/>
      <c r="E231" s="236"/>
      <c r="F231" s="236"/>
      <c r="G231" s="236"/>
      <c r="H231" s="236"/>
      <c r="I231" s="236"/>
      <c r="J231" s="236"/>
      <c r="K231" s="236"/>
      <c r="L231" s="236"/>
      <c r="M231" s="236"/>
      <c r="N231" s="236"/>
      <c r="O231" s="236"/>
      <c r="P231" s="236"/>
      <c r="Q231" s="236"/>
      <c r="R231" s="236"/>
      <c r="S231" s="236"/>
      <c r="T231" s="236"/>
      <c r="U231" s="236"/>
      <c r="V231" s="236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236"/>
      <c r="AH231" s="236"/>
      <c r="AI231" s="236"/>
      <c r="AJ231" s="236"/>
      <c r="AK231" s="236"/>
      <c r="AL231" s="236"/>
      <c r="AM231" s="236"/>
      <c r="AN231" s="236"/>
      <c r="AO231" s="236"/>
      <c r="AP231" s="236"/>
      <c r="AQ231" s="236"/>
      <c r="AR231" s="236"/>
      <c r="AS231" s="236"/>
      <c r="AT231" s="236"/>
      <c r="AU231" s="236"/>
      <c r="AV231" s="236"/>
      <c r="AW231" s="182"/>
      <c r="AX231" s="182"/>
      <c r="AY231" s="232"/>
    </row>
    <row r="232" spans="1:51" ht="7.5" customHeight="1">
      <c r="A232" s="231"/>
      <c r="B232" s="236"/>
      <c r="C232" s="236"/>
      <c r="D232" s="236"/>
      <c r="E232" s="236"/>
      <c r="F232" s="236"/>
      <c r="G232" s="236"/>
      <c r="H232" s="236"/>
      <c r="I232" s="236"/>
      <c r="J232" s="236"/>
      <c r="K232" s="236"/>
      <c r="L232" s="236"/>
      <c r="M232" s="236"/>
      <c r="N232" s="236"/>
      <c r="O232" s="236"/>
      <c r="P232" s="236"/>
      <c r="Q232" s="236"/>
      <c r="R232" s="236"/>
      <c r="S232" s="236"/>
      <c r="T232" s="236"/>
      <c r="U232" s="236"/>
      <c r="V232" s="236"/>
      <c r="W232" s="236"/>
      <c r="X232" s="236"/>
      <c r="Y232" s="236"/>
      <c r="Z232" s="236"/>
      <c r="AA232" s="236"/>
      <c r="AB232" s="236"/>
      <c r="AC232" s="236"/>
      <c r="AD232" s="236"/>
      <c r="AE232" s="236"/>
      <c r="AF232" s="236"/>
      <c r="AG232" s="236"/>
      <c r="AH232" s="236"/>
      <c r="AI232" s="236"/>
      <c r="AJ232" s="236"/>
      <c r="AK232" s="236"/>
      <c r="AL232" s="236"/>
      <c r="AM232" s="236"/>
      <c r="AN232" s="236"/>
      <c r="AO232" s="236"/>
      <c r="AP232" s="236"/>
      <c r="AQ232" s="236"/>
      <c r="AR232" s="236"/>
      <c r="AS232" s="236"/>
      <c r="AT232" s="236"/>
      <c r="AU232" s="236"/>
      <c r="AV232" s="236"/>
      <c r="AW232" s="182"/>
      <c r="AX232" s="182"/>
      <c r="AY232" s="232"/>
    </row>
    <row r="233" spans="1:51" ht="7.5" customHeight="1">
      <c r="A233" s="231"/>
      <c r="B233" s="902" t="s">
        <v>97</v>
      </c>
      <c r="C233" s="906"/>
      <c r="D233" s="908" t="s">
        <v>98</v>
      </c>
      <c r="E233" s="909"/>
      <c r="F233" s="909"/>
      <c r="G233" s="909"/>
      <c r="H233" s="909"/>
      <c r="I233" s="909"/>
      <c r="J233" s="909"/>
      <c r="K233" s="909"/>
      <c r="L233" s="909"/>
      <c r="M233" s="910"/>
      <c r="N233" s="236"/>
      <c r="O233" s="236"/>
      <c r="P233" s="236"/>
      <c r="Q233" s="236"/>
      <c r="R233" s="236"/>
      <c r="S233" s="236"/>
      <c r="T233" s="898" t="s">
        <v>97</v>
      </c>
      <c r="U233" s="931"/>
      <c r="V233" s="933" t="s">
        <v>98</v>
      </c>
      <c r="W233" s="934"/>
      <c r="X233" s="934"/>
      <c r="Y233" s="934"/>
      <c r="Z233" s="934"/>
      <c r="AA233" s="934"/>
      <c r="AB233" s="934"/>
      <c r="AC233" s="934"/>
      <c r="AD233" s="934"/>
      <c r="AE233" s="935"/>
      <c r="AF233" s="236"/>
      <c r="AG233" s="236"/>
      <c r="AH233" s="236"/>
      <c r="AI233" s="236"/>
      <c r="AJ233" s="236"/>
      <c r="AK233" s="236"/>
      <c r="AL233" s="236"/>
      <c r="AM233" s="236"/>
      <c r="AN233" s="236"/>
      <c r="AO233" s="236"/>
      <c r="AP233" s="236"/>
      <c r="AQ233" s="236"/>
      <c r="AR233" s="236"/>
      <c r="AS233" s="236"/>
      <c r="AT233" s="236"/>
      <c r="AU233" s="236"/>
      <c r="AV233" s="236"/>
      <c r="AW233" s="182"/>
      <c r="AX233" s="182"/>
      <c r="AY233" s="232"/>
    </row>
    <row r="234" spans="1:51" ht="7.5" customHeight="1">
      <c r="A234" s="231"/>
      <c r="B234" s="904"/>
      <c r="C234" s="907"/>
      <c r="D234" s="911"/>
      <c r="E234" s="912"/>
      <c r="F234" s="912"/>
      <c r="G234" s="912"/>
      <c r="H234" s="912"/>
      <c r="I234" s="912"/>
      <c r="J234" s="912"/>
      <c r="K234" s="912"/>
      <c r="L234" s="912"/>
      <c r="M234" s="913"/>
      <c r="N234" s="236"/>
      <c r="O234" s="236"/>
      <c r="P234" s="236"/>
      <c r="Q234" s="236"/>
      <c r="R234" s="236"/>
      <c r="S234" s="236"/>
      <c r="T234" s="900"/>
      <c r="U234" s="932"/>
      <c r="V234" s="936"/>
      <c r="W234" s="937"/>
      <c r="X234" s="937"/>
      <c r="Y234" s="937"/>
      <c r="Z234" s="937"/>
      <c r="AA234" s="937"/>
      <c r="AB234" s="937"/>
      <c r="AC234" s="937"/>
      <c r="AD234" s="937"/>
      <c r="AE234" s="938"/>
      <c r="AF234" s="236"/>
      <c r="AG234" s="236"/>
      <c r="AH234" s="236"/>
      <c r="AI234" s="236"/>
      <c r="AJ234" s="236"/>
      <c r="AK234" s="236"/>
      <c r="AL234" s="236"/>
      <c r="AM234" s="236"/>
      <c r="AN234" s="236"/>
      <c r="AO234" s="236"/>
      <c r="AP234" s="236"/>
      <c r="AQ234" s="236"/>
      <c r="AR234" s="236"/>
      <c r="AS234" s="236"/>
      <c r="AT234" s="236"/>
      <c r="AU234" s="236"/>
      <c r="AV234" s="236"/>
      <c r="AW234" s="182"/>
      <c r="AX234" s="182"/>
      <c r="AY234" s="232"/>
    </row>
    <row r="235" spans="1:51" ht="7.5" customHeight="1">
      <c r="A235" s="231"/>
      <c r="B235" s="878">
        <v>12</v>
      </c>
      <c r="C235" s="879"/>
      <c r="D235" s="914" t="e">
        <f>VLOOKUP(B235,テーブル一覧!$B$6:$AA$32,8,FALSE)&amp;"("&amp;VLOOKUP(B235,テーブル一覧!$B$6:$AA$32,16,FALSE)&amp;")"</f>
        <v>#N/A</v>
      </c>
      <c r="E235" s="914"/>
      <c r="F235" s="914"/>
      <c r="G235" s="914"/>
      <c r="H235" s="914"/>
      <c r="I235" s="914"/>
      <c r="J235" s="914"/>
      <c r="K235" s="914"/>
      <c r="L235" s="914"/>
      <c r="M235" s="915"/>
      <c r="N235" s="236"/>
      <c r="O235" s="236"/>
      <c r="P235" s="236"/>
      <c r="Q235" s="236"/>
      <c r="R235" s="236"/>
      <c r="S235" s="236"/>
      <c r="T235" s="878">
        <v>6</v>
      </c>
      <c r="U235" s="879"/>
      <c r="V235" s="914" t="s">
        <v>113</v>
      </c>
      <c r="W235" s="914"/>
      <c r="X235" s="914"/>
      <c r="Y235" s="914"/>
      <c r="Z235" s="914"/>
      <c r="AA235" s="914"/>
      <c r="AB235" s="914"/>
      <c r="AC235" s="914"/>
      <c r="AD235" s="914"/>
      <c r="AE235" s="915"/>
      <c r="AF235" s="236"/>
      <c r="AG235" s="236"/>
      <c r="AH235" s="236"/>
      <c r="AI235" s="236"/>
      <c r="AJ235" s="236"/>
      <c r="AK235" s="236"/>
      <c r="AL235" s="236"/>
      <c r="AM235" s="236"/>
      <c r="AN235" s="236"/>
      <c r="AO235" s="236"/>
      <c r="AP235" s="236"/>
      <c r="AQ235" s="236"/>
      <c r="AR235" s="236"/>
      <c r="AS235" s="236"/>
      <c r="AT235" s="236"/>
      <c r="AU235" s="236"/>
      <c r="AV235" s="236"/>
      <c r="AW235" s="182"/>
      <c r="AX235" s="182"/>
      <c r="AY235" s="232"/>
    </row>
    <row r="236" spans="1:51" ht="7.5" customHeight="1">
      <c r="A236" s="231"/>
      <c r="B236" s="880"/>
      <c r="C236" s="881"/>
      <c r="D236" s="916"/>
      <c r="E236" s="916"/>
      <c r="F236" s="916"/>
      <c r="G236" s="916"/>
      <c r="H236" s="916"/>
      <c r="I236" s="916"/>
      <c r="J236" s="916"/>
      <c r="K236" s="916"/>
      <c r="L236" s="916"/>
      <c r="M236" s="917"/>
      <c r="N236" s="236"/>
      <c r="O236" s="236"/>
      <c r="P236" s="236"/>
      <c r="Q236" s="236"/>
      <c r="R236" s="236"/>
      <c r="S236" s="236"/>
      <c r="T236" s="880"/>
      <c r="U236" s="881"/>
      <c r="V236" s="916"/>
      <c r="W236" s="916"/>
      <c r="X236" s="916"/>
      <c r="Y236" s="916"/>
      <c r="Z236" s="916"/>
      <c r="AA236" s="916"/>
      <c r="AB236" s="916"/>
      <c r="AC236" s="916"/>
      <c r="AD236" s="916"/>
      <c r="AE236" s="917"/>
      <c r="AU236" s="236"/>
      <c r="AV236" s="236"/>
      <c r="AW236" s="182"/>
      <c r="AX236" s="182"/>
      <c r="AY236" s="232"/>
    </row>
    <row r="237" spans="1:51" ht="7.5" customHeight="1">
      <c r="A237" s="231"/>
      <c r="B237" s="918" t="s">
        <v>165</v>
      </c>
      <c r="C237" s="919"/>
      <c r="D237" s="919"/>
      <c r="E237" s="919"/>
      <c r="F237" s="919"/>
      <c r="G237" s="919"/>
      <c r="H237" s="919"/>
      <c r="I237" s="919"/>
      <c r="J237" s="919"/>
      <c r="K237" s="919"/>
      <c r="L237" s="919"/>
      <c r="M237" s="920"/>
      <c r="N237" s="236"/>
      <c r="O237" s="236"/>
      <c r="P237" s="236"/>
      <c r="Q237" s="236"/>
      <c r="R237" s="236"/>
      <c r="S237" s="236"/>
      <c r="T237" s="918" t="s">
        <v>170</v>
      </c>
      <c r="U237" s="919"/>
      <c r="V237" s="919"/>
      <c r="W237" s="919"/>
      <c r="X237" s="919"/>
      <c r="Y237" s="919"/>
      <c r="Z237" s="919"/>
      <c r="AA237" s="919"/>
      <c r="AB237" s="919"/>
      <c r="AC237" s="919"/>
      <c r="AD237" s="919"/>
      <c r="AE237" s="920"/>
      <c r="AU237" s="236"/>
      <c r="AV237" s="236"/>
      <c r="AW237" s="182"/>
      <c r="AX237" s="182"/>
      <c r="AY237" s="232"/>
    </row>
    <row r="238" spans="1:51" ht="7.5" customHeight="1">
      <c r="A238" s="231"/>
      <c r="B238" s="921"/>
      <c r="C238" s="922"/>
      <c r="D238" s="922"/>
      <c r="E238" s="922"/>
      <c r="F238" s="922"/>
      <c r="G238" s="922"/>
      <c r="H238" s="922"/>
      <c r="I238" s="922"/>
      <c r="J238" s="922"/>
      <c r="K238" s="922"/>
      <c r="L238" s="922"/>
      <c r="M238" s="923"/>
      <c r="N238" s="236"/>
      <c r="O238" s="236"/>
      <c r="P238" s="236"/>
      <c r="Q238" s="236"/>
      <c r="R238" s="236"/>
      <c r="S238" s="236"/>
      <c r="T238" s="921"/>
      <c r="U238" s="922"/>
      <c r="V238" s="922"/>
      <c r="W238" s="922"/>
      <c r="X238" s="922"/>
      <c r="Y238" s="922"/>
      <c r="Z238" s="922"/>
      <c r="AA238" s="922"/>
      <c r="AB238" s="922"/>
      <c r="AC238" s="922"/>
      <c r="AD238" s="922"/>
      <c r="AE238" s="923"/>
      <c r="AU238" s="236"/>
      <c r="AV238" s="236"/>
      <c r="AW238" s="182"/>
      <c r="AX238" s="182"/>
      <c r="AY238" s="232"/>
    </row>
    <row r="239" spans="1:51" ht="7.5" customHeight="1">
      <c r="A239" s="231"/>
      <c r="B239" s="883" t="s">
        <v>169</v>
      </c>
      <c r="C239" s="884"/>
      <c r="D239" s="884"/>
      <c r="E239" s="884"/>
      <c r="F239" s="884"/>
      <c r="G239" s="884"/>
      <c r="H239" s="884"/>
      <c r="I239" s="884"/>
      <c r="J239" s="884"/>
      <c r="K239" s="884"/>
      <c r="L239" s="884"/>
      <c r="M239" s="885"/>
      <c r="N239" s="182"/>
      <c r="S239" s="236"/>
      <c r="T239" s="921" t="s">
        <v>171</v>
      </c>
      <c r="U239" s="922"/>
      <c r="V239" s="922"/>
      <c r="W239" s="922"/>
      <c r="X239" s="922"/>
      <c r="Y239" s="922"/>
      <c r="Z239" s="922"/>
      <c r="AA239" s="922"/>
      <c r="AB239" s="922"/>
      <c r="AC239" s="922"/>
      <c r="AD239" s="922"/>
      <c r="AE239" s="923"/>
      <c r="AU239" s="236"/>
      <c r="AV239" s="236"/>
      <c r="AW239" s="182"/>
      <c r="AX239" s="182"/>
      <c r="AY239" s="232"/>
    </row>
    <row r="240" spans="1:51" ht="7.5" customHeight="1">
      <c r="A240" s="231"/>
      <c r="B240" s="883"/>
      <c r="C240" s="884"/>
      <c r="D240" s="884"/>
      <c r="E240" s="884"/>
      <c r="F240" s="884"/>
      <c r="G240" s="884"/>
      <c r="H240" s="884"/>
      <c r="I240" s="884"/>
      <c r="J240" s="884"/>
      <c r="K240" s="884"/>
      <c r="L240" s="884"/>
      <c r="M240" s="885"/>
      <c r="N240" s="182"/>
      <c r="S240" s="236"/>
      <c r="T240" s="924"/>
      <c r="U240" s="925"/>
      <c r="V240" s="925"/>
      <c r="W240" s="925"/>
      <c r="X240" s="925"/>
      <c r="Y240" s="925"/>
      <c r="Z240" s="925"/>
      <c r="AA240" s="925"/>
      <c r="AB240" s="925"/>
      <c r="AC240" s="925"/>
      <c r="AD240" s="925"/>
      <c r="AE240" s="926"/>
      <c r="AU240" s="236"/>
      <c r="AV240" s="236"/>
      <c r="AW240" s="182"/>
      <c r="AX240" s="182"/>
      <c r="AY240" s="232"/>
    </row>
    <row r="241" spans="1:51" ht="7.5" customHeight="1">
      <c r="A241" s="231"/>
      <c r="B241" s="883" t="s">
        <v>109</v>
      </c>
      <c r="C241" s="884"/>
      <c r="D241" s="884"/>
      <c r="E241" s="884"/>
      <c r="F241" s="884"/>
      <c r="G241" s="884"/>
      <c r="H241" s="884"/>
      <c r="I241" s="884"/>
      <c r="J241" s="884"/>
      <c r="K241" s="884"/>
      <c r="L241" s="884"/>
      <c r="M241" s="885"/>
      <c r="N241" s="182"/>
      <c r="O241" s="182"/>
      <c r="P241" s="182"/>
      <c r="Q241" s="898" t="s">
        <v>97</v>
      </c>
      <c r="R241" s="899"/>
      <c r="S241" s="236"/>
      <c r="T241" s="948" t="s">
        <v>109</v>
      </c>
      <c r="U241" s="949"/>
      <c r="V241" s="949"/>
      <c r="W241" s="949"/>
      <c r="X241" s="949"/>
      <c r="Y241" s="949"/>
      <c r="Z241" s="949"/>
      <c r="AA241" s="949"/>
      <c r="AB241" s="949"/>
      <c r="AC241" s="949"/>
      <c r="AD241" s="949"/>
      <c r="AE241" s="950"/>
      <c r="AF241" s="182"/>
      <c r="AG241" s="182"/>
      <c r="AH241" s="182"/>
      <c r="AI241" s="898" t="s">
        <v>97</v>
      </c>
      <c r="AJ241" s="899"/>
      <c r="AU241" s="236"/>
      <c r="AV241" s="236"/>
      <c r="AW241" s="182"/>
      <c r="AX241" s="182"/>
      <c r="AY241" s="232"/>
    </row>
    <row r="242" spans="1:51" ht="7.5" customHeight="1">
      <c r="A242" s="231"/>
      <c r="B242" s="883"/>
      <c r="C242" s="884"/>
      <c r="D242" s="884"/>
      <c r="E242" s="884"/>
      <c r="F242" s="884"/>
      <c r="G242" s="884"/>
      <c r="H242" s="884"/>
      <c r="I242" s="884"/>
      <c r="J242" s="884"/>
      <c r="K242" s="884"/>
      <c r="L242" s="884"/>
      <c r="M242" s="885"/>
      <c r="N242" s="182"/>
      <c r="O242" s="182"/>
      <c r="P242" s="182"/>
      <c r="Q242" s="900"/>
      <c r="R242" s="901"/>
      <c r="S242" s="236"/>
      <c r="T242" s="883"/>
      <c r="U242" s="884"/>
      <c r="V242" s="884"/>
      <c r="W242" s="884"/>
      <c r="X242" s="884"/>
      <c r="Y242" s="884"/>
      <c r="Z242" s="884"/>
      <c r="AA242" s="884"/>
      <c r="AB242" s="884"/>
      <c r="AC242" s="884"/>
      <c r="AD242" s="884"/>
      <c r="AE242" s="885"/>
      <c r="AF242" s="182"/>
      <c r="AG242" s="182"/>
      <c r="AH242" s="182"/>
      <c r="AI242" s="900"/>
      <c r="AJ242" s="901"/>
      <c r="AK242" s="236"/>
      <c r="AL242" s="236"/>
      <c r="AM242" s="236"/>
      <c r="AN242" s="236"/>
      <c r="AO242" s="236"/>
      <c r="AP242" s="236"/>
      <c r="AQ242" s="236"/>
      <c r="AR242" s="236"/>
      <c r="AS242" s="236"/>
      <c r="AT242" s="236"/>
      <c r="AU242" s="236"/>
      <c r="AV242" s="236"/>
      <c r="AW242" s="182"/>
      <c r="AX242" s="182"/>
      <c r="AY242" s="232"/>
    </row>
    <row r="243" spans="1:51" ht="7.5" customHeight="1">
      <c r="A243" s="231"/>
      <c r="B243" s="883" t="s">
        <v>110</v>
      </c>
      <c r="C243" s="884"/>
      <c r="D243" s="884"/>
      <c r="E243" s="884"/>
      <c r="F243" s="884"/>
      <c r="G243" s="884"/>
      <c r="H243" s="884"/>
      <c r="I243" s="884"/>
      <c r="J243" s="884"/>
      <c r="K243" s="884"/>
      <c r="L243" s="884"/>
      <c r="M243" s="885"/>
      <c r="N243" s="182"/>
      <c r="O243" s="182"/>
      <c r="P243" s="182"/>
      <c r="Q243" s="878">
        <v>4</v>
      </c>
      <c r="R243" s="889"/>
      <c r="S243" s="236"/>
      <c r="T243" s="883" t="s">
        <v>110</v>
      </c>
      <c r="U243" s="884"/>
      <c r="V243" s="884"/>
      <c r="W243" s="884"/>
      <c r="X243" s="884"/>
      <c r="Y243" s="884"/>
      <c r="Z243" s="884"/>
      <c r="AA243" s="884"/>
      <c r="AB243" s="884"/>
      <c r="AC243" s="884"/>
      <c r="AD243" s="884"/>
      <c r="AE243" s="885"/>
      <c r="AF243" s="182"/>
      <c r="AG243" s="182"/>
      <c r="AH243" s="182"/>
      <c r="AI243" s="878">
        <v>4</v>
      </c>
      <c r="AJ243" s="889"/>
      <c r="AK243" s="236"/>
      <c r="AL243" s="236"/>
      <c r="AM243" s="236"/>
      <c r="AN243" s="236"/>
      <c r="AO243" s="236"/>
      <c r="AP243" s="236"/>
      <c r="AQ243" s="236"/>
      <c r="AR243" s="236"/>
      <c r="AS243" s="236"/>
      <c r="AT243" s="236"/>
      <c r="AU243" s="236"/>
      <c r="AV243" s="236"/>
      <c r="AW243" s="182"/>
      <c r="AX243" s="182"/>
      <c r="AY243" s="232"/>
    </row>
    <row r="244" spans="1:51" ht="7.5" customHeight="1">
      <c r="A244" s="231"/>
      <c r="B244" s="883"/>
      <c r="C244" s="884"/>
      <c r="D244" s="884"/>
      <c r="E244" s="884"/>
      <c r="F244" s="884"/>
      <c r="G244" s="884"/>
      <c r="H244" s="884"/>
      <c r="I244" s="884"/>
      <c r="J244" s="884"/>
      <c r="K244" s="884"/>
      <c r="L244" s="884"/>
      <c r="M244" s="885"/>
      <c r="N244" s="182"/>
      <c r="O244" s="182"/>
      <c r="P244" s="182"/>
      <c r="Q244" s="880"/>
      <c r="R244" s="890"/>
      <c r="S244" s="236"/>
      <c r="T244" s="883"/>
      <c r="U244" s="884"/>
      <c r="V244" s="884"/>
      <c r="W244" s="884"/>
      <c r="X244" s="884"/>
      <c r="Y244" s="884"/>
      <c r="Z244" s="884"/>
      <c r="AA244" s="884"/>
      <c r="AB244" s="884"/>
      <c r="AC244" s="884"/>
      <c r="AD244" s="884"/>
      <c r="AE244" s="885"/>
      <c r="AF244" s="182"/>
      <c r="AG244" s="182"/>
      <c r="AH244" s="182"/>
      <c r="AI244" s="880"/>
      <c r="AJ244" s="890"/>
      <c r="AK244" s="236"/>
      <c r="AL244" s="236"/>
      <c r="AM244" s="236"/>
      <c r="AN244" s="236"/>
      <c r="AO244" s="236"/>
      <c r="AP244" s="236"/>
      <c r="AQ244" s="236"/>
      <c r="AR244" s="236"/>
      <c r="AS244" s="236"/>
      <c r="AT244" s="236"/>
      <c r="AU244" s="236"/>
      <c r="AV244" s="236"/>
      <c r="AW244" s="182"/>
      <c r="AX244" s="182"/>
      <c r="AY244" s="232"/>
    </row>
    <row r="245" spans="1:51" ht="7.5" customHeight="1">
      <c r="A245" s="231"/>
      <c r="B245" s="883" t="s">
        <v>111</v>
      </c>
      <c r="C245" s="884"/>
      <c r="D245" s="884"/>
      <c r="E245" s="884"/>
      <c r="F245" s="884"/>
      <c r="G245" s="884"/>
      <c r="H245" s="884"/>
      <c r="I245" s="884"/>
      <c r="J245" s="884"/>
      <c r="K245" s="884"/>
      <c r="L245" s="884"/>
      <c r="M245" s="885"/>
      <c r="N245" s="182"/>
      <c r="O245" s="182"/>
      <c r="P245" s="182"/>
      <c r="S245" s="236"/>
      <c r="T245" s="883" t="s">
        <v>111</v>
      </c>
      <c r="U245" s="884"/>
      <c r="V245" s="884"/>
      <c r="W245" s="884"/>
      <c r="X245" s="884"/>
      <c r="Y245" s="884"/>
      <c r="Z245" s="884"/>
      <c r="AA245" s="884"/>
      <c r="AB245" s="884"/>
      <c r="AC245" s="884"/>
      <c r="AD245" s="884"/>
      <c r="AE245" s="885"/>
      <c r="AF245" s="182"/>
      <c r="AG245" s="182"/>
      <c r="AH245" s="182"/>
      <c r="AK245" s="236"/>
      <c r="AL245" s="236"/>
      <c r="AM245" s="236"/>
      <c r="AN245" s="236"/>
      <c r="AO245" s="236"/>
      <c r="AP245" s="236"/>
      <c r="AQ245" s="236"/>
      <c r="AR245" s="236"/>
      <c r="AS245" s="236"/>
      <c r="AT245" s="236"/>
      <c r="AU245" s="236"/>
      <c r="AV245" s="236"/>
      <c r="AW245" s="182"/>
      <c r="AX245" s="182"/>
      <c r="AY245" s="232"/>
    </row>
    <row r="246" spans="1:51" ht="7.5" customHeight="1">
      <c r="A246" s="231"/>
      <c r="B246" s="886"/>
      <c r="C246" s="887"/>
      <c r="D246" s="887"/>
      <c r="E246" s="887"/>
      <c r="F246" s="887"/>
      <c r="G246" s="887"/>
      <c r="H246" s="887"/>
      <c r="I246" s="887"/>
      <c r="J246" s="887"/>
      <c r="K246" s="887"/>
      <c r="L246" s="887"/>
      <c r="M246" s="888"/>
      <c r="N246" s="182"/>
      <c r="O246" s="182"/>
      <c r="P246" s="182"/>
      <c r="Q246" s="182"/>
      <c r="R246" s="182"/>
      <c r="S246" s="236"/>
      <c r="T246" s="886"/>
      <c r="U246" s="887"/>
      <c r="V246" s="887"/>
      <c r="W246" s="887"/>
      <c r="X246" s="887"/>
      <c r="Y246" s="887"/>
      <c r="Z246" s="887"/>
      <c r="AA246" s="887"/>
      <c r="AB246" s="887"/>
      <c r="AC246" s="887"/>
      <c r="AD246" s="887"/>
      <c r="AE246" s="888"/>
      <c r="AF246" s="182"/>
      <c r="AG246" s="182"/>
      <c r="AH246" s="182"/>
      <c r="AI246" s="182"/>
      <c r="AJ246" s="182"/>
      <c r="AK246" s="236"/>
      <c r="AL246" s="236"/>
      <c r="AM246" s="236"/>
      <c r="AN246" s="236"/>
      <c r="AO246" s="236"/>
      <c r="AP246" s="236"/>
      <c r="AQ246" s="236"/>
      <c r="AR246" s="236"/>
      <c r="AS246" s="236"/>
      <c r="AT246" s="236"/>
      <c r="AU246" s="236"/>
      <c r="AV246" s="236"/>
      <c r="AW246" s="182"/>
      <c r="AX246" s="182"/>
      <c r="AY246" s="232"/>
    </row>
    <row r="247" spans="1:51" ht="7.5" customHeight="1">
      <c r="A247" s="231"/>
      <c r="B247" s="236"/>
      <c r="C247" s="236"/>
      <c r="D247" s="236"/>
      <c r="E247" s="236"/>
      <c r="F247" s="236"/>
      <c r="G247" s="236"/>
      <c r="H247" s="236"/>
      <c r="I247" s="236"/>
      <c r="J247" s="236"/>
      <c r="K247" s="236"/>
      <c r="L247" s="236"/>
      <c r="M247" s="236"/>
      <c r="N247" s="236"/>
      <c r="O247" s="236"/>
      <c r="P247" s="236"/>
      <c r="Q247" s="236"/>
      <c r="R247" s="236"/>
      <c r="S247" s="236"/>
      <c r="T247" s="236"/>
      <c r="U247" s="236"/>
      <c r="V247" s="236"/>
      <c r="W247" s="236"/>
      <c r="X247" s="236"/>
      <c r="Y247" s="236"/>
      <c r="Z247" s="236"/>
      <c r="AA247" s="236"/>
      <c r="AB247" s="236"/>
      <c r="AC247" s="236"/>
      <c r="AD247" s="236"/>
      <c r="AE247" s="236"/>
      <c r="AF247" s="236"/>
      <c r="AG247" s="236"/>
      <c r="AH247" s="236"/>
      <c r="AI247" s="236"/>
      <c r="AJ247" s="236"/>
      <c r="AK247" s="236"/>
      <c r="AL247" s="236"/>
      <c r="AM247" s="236"/>
      <c r="AN247" s="236"/>
      <c r="AO247" s="236"/>
      <c r="AP247" s="236"/>
      <c r="AQ247" s="236"/>
      <c r="AR247" s="236"/>
      <c r="AS247" s="236"/>
      <c r="AT247" s="236"/>
      <c r="AU247" s="236"/>
      <c r="AV247" s="236"/>
      <c r="AW247" s="182"/>
      <c r="AX247" s="182"/>
      <c r="AY247" s="232"/>
    </row>
    <row r="248" spans="1:51" ht="7.5" customHeight="1">
      <c r="A248" s="231"/>
      <c r="B248" s="236"/>
      <c r="C248" s="236"/>
      <c r="D248" s="236"/>
      <c r="E248" s="236"/>
      <c r="F248" s="236"/>
      <c r="G248" s="236"/>
      <c r="H248" s="236"/>
      <c r="I248" s="236"/>
      <c r="J248" s="236"/>
      <c r="K248" s="236"/>
      <c r="L248" s="236"/>
      <c r="M248" s="236"/>
      <c r="N248" s="236"/>
      <c r="O248" s="236"/>
      <c r="P248" s="236"/>
      <c r="Q248" s="236"/>
      <c r="R248" s="236"/>
      <c r="S248" s="236"/>
      <c r="T248" s="236"/>
      <c r="U248" s="236"/>
      <c r="V248" s="236"/>
      <c r="W248" s="236"/>
      <c r="X248" s="236"/>
      <c r="Y248" s="236"/>
      <c r="Z248" s="236"/>
      <c r="AA248" s="236"/>
      <c r="AB248" s="236"/>
      <c r="AC248" s="236"/>
      <c r="AD248" s="236"/>
      <c r="AE248" s="236"/>
      <c r="AF248" s="236"/>
      <c r="AG248" s="236"/>
      <c r="AH248" s="236"/>
      <c r="AI248" s="236"/>
      <c r="AJ248" s="236"/>
      <c r="AK248" s="236"/>
      <c r="AL248" s="236"/>
      <c r="AM248" s="236"/>
      <c r="AN248" s="236"/>
      <c r="AO248" s="236"/>
      <c r="AP248" s="236"/>
      <c r="AQ248" s="236"/>
      <c r="AR248" s="236"/>
      <c r="AS248" s="236"/>
      <c r="AT248" s="236"/>
      <c r="AU248" s="236"/>
      <c r="AV248" s="236"/>
      <c r="AW248" s="182"/>
      <c r="AX248" s="182"/>
      <c r="AY248" s="232"/>
    </row>
    <row r="249" spans="1:51" ht="7.5" customHeight="1">
      <c r="A249" s="231"/>
      <c r="B249" s="182"/>
      <c r="C249" s="182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  <c r="AQ249" s="182"/>
      <c r="AR249" s="182"/>
      <c r="AS249" s="182"/>
      <c r="AT249" s="182"/>
      <c r="AU249" s="182"/>
      <c r="AV249" s="182"/>
      <c r="AW249" s="182"/>
      <c r="AX249" s="182"/>
      <c r="AY249" s="232"/>
    </row>
    <row r="250" spans="1:51" ht="7.5" customHeight="1" thickBot="1">
      <c r="A250" s="233"/>
      <c r="B250" s="228"/>
      <c r="C250" s="228"/>
      <c r="D250" s="228"/>
      <c r="E250" s="228"/>
      <c r="F250" s="228"/>
      <c r="G250" s="228"/>
      <c r="H250" s="228"/>
      <c r="I250" s="228"/>
      <c r="J250" s="228"/>
      <c r="K250" s="228"/>
      <c r="L250" s="228"/>
      <c r="M250" s="228"/>
      <c r="N250" s="228"/>
      <c r="O250" s="228"/>
      <c r="P250" s="228"/>
      <c r="Q250" s="228"/>
      <c r="R250" s="228"/>
      <c r="S250" s="228"/>
      <c r="T250" s="228"/>
      <c r="U250" s="228"/>
      <c r="V250" s="228"/>
      <c r="W250" s="228"/>
      <c r="X250" s="228"/>
      <c r="Y250" s="228"/>
      <c r="Z250" s="228"/>
      <c r="AA250" s="228"/>
      <c r="AB250" s="228"/>
      <c r="AC250" s="228"/>
      <c r="AD250" s="228"/>
      <c r="AE250" s="228"/>
      <c r="AF250" s="228"/>
      <c r="AG250" s="228"/>
      <c r="AH250" s="228"/>
      <c r="AI250" s="228"/>
      <c r="AJ250" s="228"/>
      <c r="AK250" s="228"/>
      <c r="AL250" s="228"/>
      <c r="AM250" s="228"/>
      <c r="AN250" s="228"/>
      <c r="AO250" s="228"/>
      <c r="AP250" s="228"/>
      <c r="AQ250" s="228"/>
      <c r="AR250" s="228"/>
      <c r="AS250" s="228"/>
      <c r="AT250" s="228"/>
      <c r="AU250" s="228"/>
      <c r="AV250" s="228"/>
      <c r="AW250" s="228"/>
      <c r="AX250" s="228"/>
      <c r="AY250" s="234"/>
    </row>
    <row r="251" spans="1:51" ht="7.5" customHeight="1">
      <c r="A251" s="229"/>
      <c r="B251" s="225"/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  <c r="AA251" s="225"/>
      <c r="AB251" s="225"/>
      <c r="AC251" s="225"/>
      <c r="AD251" s="225"/>
      <c r="AE251" s="225"/>
      <c r="AF251" s="225"/>
      <c r="AG251" s="225"/>
      <c r="AH251" s="225"/>
      <c r="AI251" s="225"/>
      <c r="AJ251" s="225"/>
      <c r="AK251" s="225"/>
      <c r="AL251" s="225"/>
      <c r="AM251" s="225"/>
      <c r="AN251" s="225"/>
      <c r="AO251" s="225"/>
      <c r="AP251" s="225"/>
      <c r="AQ251" s="225"/>
      <c r="AR251" s="225"/>
      <c r="AS251" s="225"/>
      <c r="AT251" s="225"/>
      <c r="AU251" s="225"/>
      <c r="AV251" s="225"/>
      <c r="AW251" s="225"/>
      <c r="AX251" s="225"/>
      <c r="AY251" s="230"/>
    </row>
    <row r="252" spans="1:51" ht="7.5" customHeight="1">
      <c r="A252" s="231"/>
      <c r="B252" s="182"/>
      <c r="C252" s="182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  <c r="AO252" s="182"/>
      <c r="AP252" s="182"/>
      <c r="AQ252" s="182"/>
      <c r="AR252" s="182"/>
      <c r="AS252" s="182"/>
      <c r="AT252" s="182"/>
      <c r="AU252" s="182"/>
      <c r="AV252" s="182"/>
      <c r="AW252" s="182"/>
      <c r="AX252" s="182"/>
      <c r="AY252" s="232"/>
    </row>
    <row r="253" spans="1:51" ht="7.5" customHeight="1">
      <c r="A253" s="231"/>
      <c r="B253" s="902" t="s">
        <v>97</v>
      </c>
      <c r="C253" s="906"/>
      <c r="D253" s="908" t="s">
        <v>98</v>
      </c>
      <c r="E253" s="909"/>
      <c r="F253" s="909"/>
      <c r="G253" s="909"/>
      <c r="H253" s="909"/>
      <c r="I253" s="909"/>
      <c r="J253" s="909"/>
      <c r="K253" s="909"/>
      <c r="L253" s="909"/>
      <c r="M253" s="910"/>
      <c r="N253" s="236"/>
      <c r="O253" s="236"/>
      <c r="P253" s="236"/>
      <c r="Q253" s="236"/>
      <c r="R253" s="236"/>
      <c r="S253" s="236"/>
      <c r="T253" s="902" t="s">
        <v>97</v>
      </c>
      <c r="U253" s="906"/>
      <c r="V253" s="908" t="s">
        <v>98</v>
      </c>
      <c r="W253" s="909"/>
      <c r="X253" s="909"/>
      <c r="Y253" s="909"/>
      <c r="Z253" s="909"/>
      <c r="AA253" s="909"/>
      <c r="AB253" s="909"/>
      <c r="AC253" s="909"/>
      <c r="AD253" s="909"/>
      <c r="AE253" s="910"/>
      <c r="AF253" s="236"/>
      <c r="AG253" s="236"/>
      <c r="AH253" s="236"/>
      <c r="AI253" s="236"/>
      <c r="AJ253" s="236"/>
      <c r="AK253" s="236"/>
      <c r="AL253" s="236"/>
      <c r="AM253" s="927" t="s">
        <v>97</v>
      </c>
      <c r="AN253" s="963"/>
      <c r="AO253" s="965" t="s">
        <v>98</v>
      </c>
      <c r="AP253" s="966"/>
      <c r="AQ253" s="966"/>
      <c r="AR253" s="966"/>
      <c r="AS253" s="966"/>
      <c r="AT253" s="966"/>
      <c r="AU253" s="966"/>
      <c r="AV253" s="966"/>
      <c r="AW253" s="966"/>
      <c r="AX253" s="967"/>
      <c r="AY253" s="232"/>
    </row>
    <row r="254" spans="1:51" ht="7.5" customHeight="1">
      <c r="A254" s="231"/>
      <c r="B254" s="904"/>
      <c r="C254" s="907"/>
      <c r="D254" s="911"/>
      <c r="E254" s="912"/>
      <c r="F254" s="912"/>
      <c r="G254" s="912"/>
      <c r="H254" s="912"/>
      <c r="I254" s="912"/>
      <c r="J254" s="912"/>
      <c r="K254" s="912"/>
      <c r="L254" s="912"/>
      <c r="M254" s="913"/>
      <c r="N254" s="236"/>
      <c r="O254" s="236"/>
      <c r="P254" s="236"/>
      <c r="Q254" s="236"/>
      <c r="R254" s="236"/>
      <c r="S254" s="236"/>
      <c r="T254" s="904"/>
      <c r="U254" s="907"/>
      <c r="V254" s="911"/>
      <c r="W254" s="912"/>
      <c r="X254" s="912"/>
      <c r="Y254" s="912"/>
      <c r="Z254" s="912"/>
      <c r="AA254" s="912"/>
      <c r="AB254" s="912"/>
      <c r="AC254" s="912"/>
      <c r="AD254" s="912"/>
      <c r="AE254" s="913"/>
      <c r="AF254" s="236"/>
      <c r="AG254" s="236"/>
      <c r="AH254" s="236"/>
      <c r="AI254" s="236"/>
      <c r="AJ254" s="236"/>
      <c r="AK254" s="236"/>
      <c r="AL254" s="236"/>
      <c r="AM254" s="929"/>
      <c r="AN254" s="964"/>
      <c r="AO254" s="968"/>
      <c r="AP254" s="969"/>
      <c r="AQ254" s="969"/>
      <c r="AR254" s="969"/>
      <c r="AS254" s="969"/>
      <c r="AT254" s="969"/>
      <c r="AU254" s="969"/>
      <c r="AV254" s="969"/>
      <c r="AW254" s="969"/>
      <c r="AX254" s="970"/>
      <c r="AY254" s="232"/>
    </row>
    <row r="255" spans="1:51" ht="7.5" customHeight="1">
      <c r="A255" s="231"/>
      <c r="B255" s="878">
        <v>11</v>
      </c>
      <c r="C255" s="879"/>
      <c r="D255" s="914" t="str">
        <f>VLOOKUP(B255,テーブル一覧!$B$6:$AA$32,8,FALSE)&amp;"("&amp;VLOOKUP(B255,テーブル一覧!$B$6:$AA$32,16,FALSE)&amp;")"</f>
        <v>()</v>
      </c>
      <c r="E255" s="914"/>
      <c r="F255" s="914"/>
      <c r="G255" s="914"/>
      <c r="H255" s="914"/>
      <c r="I255" s="914"/>
      <c r="J255" s="914"/>
      <c r="K255" s="914"/>
      <c r="L255" s="914"/>
      <c r="M255" s="915"/>
      <c r="N255" s="236"/>
      <c r="O255" s="236"/>
      <c r="P255" s="236"/>
      <c r="Q255" s="236"/>
      <c r="R255" s="236"/>
      <c r="S255" s="236"/>
      <c r="T255" s="878">
        <v>10</v>
      </c>
      <c r="U255" s="879"/>
      <c r="V255" s="914" t="str">
        <f>VLOOKUP(T255,テーブル一覧!$B$6:$AA$32,8,FALSE)&amp;"("&amp;VLOOKUP(T255,テーブル一覧!$B$6:$AA$32,16,FALSE)&amp;")"</f>
        <v>()</v>
      </c>
      <c r="W255" s="914"/>
      <c r="X255" s="914"/>
      <c r="Y255" s="914"/>
      <c r="Z255" s="914"/>
      <c r="AA255" s="914"/>
      <c r="AB255" s="914"/>
      <c r="AC255" s="914"/>
      <c r="AD255" s="914"/>
      <c r="AE255" s="915"/>
      <c r="AF255" s="236"/>
      <c r="AG255" s="236"/>
      <c r="AH255" s="236"/>
      <c r="AI255" s="236"/>
      <c r="AJ255" s="236"/>
      <c r="AK255" s="236"/>
      <c r="AL255" s="236"/>
      <c r="AM255" s="878">
        <v>1</v>
      </c>
      <c r="AN255" s="879"/>
      <c r="AO255" s="914" t="s">
        <v>176</v>
      </c>
      <c r="AP255" s="914"/>
      <c r="AQ255" s="914"/>
      <c r="AR255" s="914"/>
      <c r="AS255" s="914"/>
      <c r="AT255" s="914"/>
      <c r="AU255" s="914"/>
      <c r="AV255" s="914"/>
      <c r="AW255" s="914"/>
      <c r="AX255" s="915"/>
      <c r="AY255" s="232"/>
    </row>
    <row r="256" spans="1:51" ht="7.5" customHeight="1">
      <c r="A256" s="231"/>
      <c r="B256" s="880"/>
      <c r="C256" s="881"/>
      <c r="D256" s="916"/>
      <c r="E256" s="916"/>
      <c r="F256" s="916"/>
      <c r="G256" s="916"/>
      <c r="H256" s="916"/>
      <c r="I256" s="916"/>
      <c r="J256" s="916"/>
      <c r="K256" s="916"/>
      <c r="L256" s="916"/>
      <c r="M256" s="917"/>
      <c r="N256" s="236"/>
      <c r="O256" s="236"/>
      <c r="P256" s="236"/>
      <c r="Q256" s="236"/>
      <c r="R256" s="236"/>
      <c r="S256" s="236"/>
      <c r="T256" s="880"/>
      <c r="U256" s="881"/>
      <c r="V256" s="916"/>
      <c r="W256" s="916"/>
      <c r="X256" s="916"/>
      <c r="Y256" s="916"/>
      <c r="Z256" s="916"/>
      <c r="AA256" s="916"/>
      <c r="AB256" s="916"/>
      <c r="AC256" s="916"/>
      <c r="AD256" s="916"/>
      <c r="AE256" s="917"/>
      <c r="AF256" s="236"/>
      <c r="AG256" s="236"/>
      <c r="AH256" s="236"/>
      <c r="AI256" s="236"/>
      <c r="AJ256" s="236"/>
      <c r="AK256" s="236"/>
      <c r="AL256" s="236"/>
      <c r="AM256" s="880"/>
      <c r="AN256" s="881"/>
      <c r="AO256" s="916"/>
      <c r="AP256" s="916"/>
      <c r="AQ256" s="916"/>
      <c r="AR256" s="916"/>
      <c r="AS256" s="916"/>
      <c r="AT256" s="916"/>
      <c r="AU256" s="916"/>
      <c r="AV256" s="916"/>
      <c r="AW256" s="916"/>
      <c r="AX256" s="917"/>
      <c r="AY256" s="232"/>
    </row>
    <row r="257" spans="1:51" ht="7.5" customHeight="1">
      <c r="A257" s="231"/>
      <c r="B257" s="918" t="s">
        <v>165</v>
      </c>
      <c r="C257" s="919"/>
      <c r="D257" s="919"/>
      <c r="E257" s="919"/>
      <c r="F257" s="919"/>
      <c r="G257" s="919"/>
      <c r="H257" s="919"/>
      <c r="I257" s="919"/>
      <c r="J257" s="919"/>
      <c r="K257" s="919"/>
      <c r="L257" s="919"/>
      <c r="M257" s="920"/>
      <c r="N257" s="236"/>
      <c r="O257" s="236"/>
      <c r="P257" s="236"/>
      <c r="Q257" s="236"/>
      <c r="R257" s="236"/>
      <c r="S257" s="236"/>
      <c r="T257" s="918" t="s">
        <v>172</v>
      </c>
      <c r="U257" s="919"/>
      <c r="V257" s="919"/>
      <c r="W257" s="919"/>
      <c r="X257" s="919"/>
      <c r="Y257" s="919"/>
      <c r="Z257" s="919"/>
      <c r="AA257" s="919"/>
      <c r="AB257" s="919"/>
      <c r="AC257" s="919"/>
      <c r="AD257" s="919"/>
      <c r="AE257" s="920"/>
      <c r="AF257" s="236"/>
      <c r="AG257" s="236"/>
      <c r="AH257" s="236"/>
      <c r="AI257" s="236"/>
      <c r="AJ257" s="236"/>
      <c r="AK257" s="236"/>
      <c r="AL257" s="236"/>
      <c r="AM257" s="918" t="s">
        <v>172</v>
      </c>
      <c r="AN257" s="919"/>
      <c r="AO257" s="919"/>
      <c r="AP257" s="919"/>
      <c r="AQ257" s="919"/>
      <c r="AR257" s="919"/>
      <c r="AS257" s="919"/>
      <c r="AT257" s="919"/>
      <c r="AU257" s="919"/>
      <c r="AV257" s="919"/>
      <c r="AW257" s="919"/>
      <c r="AX257" s="920"/>
      <c r="AY257" s="232"/>
    </row>
    <row r="258" spans="1:51" ht="7.5" customHeight="1">
      <c r="A258" s="231"/>
      <c r="B258" s="921"/>
      <c r="C258" s="922"/>
      <c r="D258" s="922"/>
      <c r="E258" s="922"/>
      <c r="F258" s="922"/>
      <c r="G258" s="922"/>
      <c r="H258" s="922"/>
      <c r="I258" s="922"/>
      <c r="J258" s="922"/>
      <c r="K258" s="922"/>
      <c r="L258" s="922"/>
      <c r="M258" s="923"/>
      <c r="N258" s="236"/>
      <c r="O258" s="236"/>
      <c r="P258" s="236"/>
      <c r="Q258" s="236"/>
      <c r="R258" s="236"/>
      <c r="S258" s="236"/>
      <c r="T258" s="921"/>
      <c r="U258" s="922"/>
      <c r="V258" s="922"/>
      <c r="W258" s="922"/>
      <c r="X258" s="922"/>
      <c r="Y258" s="922"/>
      <c r="Z258" s="922"/>
      <c r="AA258" s="922"/>
      <c r="AB258" s="922"/>
      <c r="AC258" s="922"/>
      <c r="AD258" s="922"/>
      <c r="AE258" s="923"/>
      <c r="AF258" s="236"/>
      <c r="AG258" s="236"/>
      <c r="AH258" s="236"/>
      <c r="AI258" s="236"/>
      <c r="AJ258" s="236"/>
      <c r="AK258" s="236"/>
      <c r="AL258" s="236"/>
      <c r="AM258" s="921"/>
      <c r="AN258" s="922"/>
      <c r="AO258" s="922"/>
      <c r="AP258" s="922"/>
      <c r="AQ258" s="922"/>
      <c r="AR258" s="922"/>
      <c r="AS258" s="922"/>
      <c r="AT258" s="922"/>
      <c r="AU258" s="922"/>
      <c r="AV258" s="922"/>
      <c r="AW258" s="922"/>
      <c r="AX258" s="923"/>
      <c r="AY258" s="232"/>
    </row>
    <row r="259" spans="1:51" ht="7.5" customHeight="1">
      <c r="A259" s="231"/>
      <c r="B259" s="883" t="s">
        <v>109</v>
      </c>
      <c r="C259" s="884"/>
      <c r="D259" s="884"/>
      <c r="E259" s="884"/>
      <c r="F259" s="884"/>
      <c r="G259" s="884"/>
      <c r="H259" s="884"/>
      <c r="I259" s="884"/>
      <c r="J259" s="884"/>
      <c r="K259" s="884"/>
      <c r="L259" s="884"/>
      <c r="M259" s="885"/>
      <c r="N259" s="182"/>
      <c r="O259" s="182"/>
      <c r="P259" s="182"/>
      <c r="Q259" s="898" t="s">
        <v>97</v>
      </c>
      <c r="R259" s="899"/>
      <c r="S259" s="236"/>
      <c r="T259" s="921" t="s">
        <v>173</v>
      </c>
      <c r="U259" s="922"/>
      <c r="V259" s="922"/>
      <c r="W259" s="922"/>
      <c r="X259" s="922"/>
      <c r="Y259" s="922"/>
      <c r="Z259" s="922"/>
      <c r="AA259" s="922"/>
      <c r="AB259" s="922"/>
      <c r="AC259" s="922"/>
      <c r="AD259" s="922"/>
      <c r="AE259" s="923"/>
      <c r="AF259" s="236"/>
      <c r="AK259" s="236"/>
      <c r="AL259" s="236"/>
      <c r="AM259" s="921" t="s">
        <v>175</v>
      </c>
      <c r="AN259" s="922"/>
      <c r="AO259" s="922"/>
      <c r="AP259" s="922"/>
      <c r="AQ259" s="922"/>
      <c r="AR259" s="922"/>
      <c r="AS259" s="922"/>
      <c r="AT259" s="922"/>
      <c r="AU259" s="922"/>
      <c r="AV259" s="922"/>
      <c r="AW259" s="922"/>
      <c r="AX259" s="923"/>
      <c r="AY259" s="232"/>
    </row>
    <row r="260" spans="1:51" ht="7.5" customHeight="1">
      <c r="A260" s="231"/>
      <c r="B260" s="883"/>
      <c r="C260" s="884"/>
      <c r="D260" s="884"/>
      <c r="E260" s="884"/>
      <c r="F260" s="884"/>
      <c r="G260" s="884"/>
      <c r="H260" s="884"/>
      <c r="I260" s="884"/>
      <c r="J260" s="884"/>
      <c r="K260" s="884"/>
      <c r="L260" s="884"/>
      <c r="M260" s="885"/>
      <c r="N260" s="182"/>
      <c r="O260" s="182"/>
      <c r="P260" s="182"/>
      <c r="Q260" s="900"/>
      <c r="R260" s="901"/>
      <c r="S260" s="236"/>
      <c r="T260" s="924"/>
      <c r="U260" s="925"/>
      <c r="V260" s="925"/>
      <c r="W260" s="925"/>
      <c r="X260" s="925"/>
      <c r="Y260" s="925"/>
      <c r="Z260" s="925"/>
      <c r="AA260" s="925"/>
      <c r="AB260" s="925"/>
      <c r="AC260" s="925"/>
      <c r="AD260" s="925"/>
      <c r="AE260" s="926"/>
      <c r="AF260" s="236"/>
      <c r="AK260" s="236"/>
      <c r="AL260" s="236"/>
      <c r="AM260" s="924"/>
      <c r="AN260" s="925"/>
      <c r="AO260" s="925"/>
      <c r="AP260" s="925"/>
      <c r="AQ260" s="925"/>
      <c r="AR260" s="925"/>
      <c r="AS260" s="925"/>
      <c r="AT260" s="925"/>
      <c r="AU260" s="925"/>
      <c r="AV260" s="925"/>
      <c r="AW260" s="925"/>
      <c r="AX260" s="926"/>
      <c r="AY260" s="232"/>
    </row>
    <row r="261" spans="1:51" ht="7.5" customHeight="1">
      <c r="A261" s="231"/>
      <c r="B261" s="883" t="s">
        <v>110</v>
      </c>
      <c r="C261" s="884"/>
      <c r="D261" s="884"/>
      <c r="E261" s="884"/>
      <c r="F261" s="884"/>
      <c r="G261" s="884"/>
      <c r="H261" s="884"/>
      <c r="I261" s="884"/>
      <c r="J261" s="884"/>
      <c r="K261" s="884"/>
      <c r="L261" s="884"/>
      <c r="M261" s="885"/>
      <c r="N261" s="182"/>
      <c r="O261" s="182"/>
      <c r="P261" s="182"/>
      <c r="Q261" s="878">
        <v>4</v>
      </c>
      <c r="R261" s="889"/>
      <c r="S261" s="236"/>
      <c r="T261" s="883" t="s">
        <v>110</v>
      </c>
      <c r="U261" s="884"/>
      <c r="V261" s="884"/>
      <c r="W261" s="884"/>
      <c r="X261" s="884"/>
      <c r="Y261" s="884"/>
      <c r="Z261" s="884"/>
      <c r="AA261" s="884"/>
      <c r="AB261" s="884"/>
      <c r="AC261" s="884"/>
      <c r="AD261" s="884"/>
      <c r="AE261" s="885"/>
      <c r="AG261" s="236"/>
      <c r="AH261" s="898" t="s">
        <v>97</v>
      </c>
      <c r="AI261" s="899"/>
      <c r="AK261" s="236"/>
      <c r="AL261" s="236"/>
      <c r="AM261" s="236"/>
      <c r="AN261" s="236"/>
      <c r="AO261" s="236"/>
      <c r="AP261" s="236"/>
      <c r="AQ261" s="236"/>
      <c r="AR261" s="236"/>
      <c r="AS261" s="236"/>
      <c r="AT261" s="236"/>
      <c r="AU261" s="236"/>
      <c r="AV261" s="236"/>
      <c r="AW261" s="182"/>
      <c r="AX261" s="182"/>
      <c r="AY261" s="232"/>
    </row>
    <row r="262" spans="1:51" ht="7.5" customHeight="1">
      <c r="A262" s="231"/>
      <c r="B262" s="883"/>
      <c r="C262" s="884"/>
      <c r="D262" s="884"/>
      <c r="E262" s="884"/>
      <c r="F262" s="884"/>
      <c r="G262" s="884"/>
      <c r="H262" s="884"/>
      <c r="I262" s="884"/>
      <c r="J262" s="884"/>
      <c r="K262" s="884"/>
      <c r="L262" s="884"/>
      <c r="M262" s="885"/>
      <c r="N262" s="182"/>
      <c r="O262" s="182"/>
      <c r="P262" s="182"/>
      <c r="Q262" s="880"/>
      <c r="R262" s="890"/>
      <c r="S262" s="236"/>
      <c r="T262" s="886"/>
      <c r="U262" s="887"/>
      <c r="V262" s="887"/>
      <c r="W262" s="887"/>
      <c r="X262" s="887"/>
      <c r="Y262" s="887"/>
      <c r="Z262" s="887"/>
      <c r="AA262" s="887"/>
      <c r="AB262" s="887"/>
      <c r="AC262" s="887"/>
      <c r="AD262" s="887"/>
      <c r="AE262" s="888"/>
      <c r="AG262" s="236"/>
      <c r="AH262" s="900"/>
      <c r="AI262" s="901"/>
      <c r="AK262" s="236"/>
      <c r="AL262" s="236"/>
      <c r="AM262" s="236"/>
      <c r="AN262" s="236"/>
      <c r="AO262" s="236"/>
      <c r="AP262" s="236"/>
      <c r="AQ262" s="236"/>
      <c r="AR262" s="236"/>
      <c r="AS262" s="236"/>
      <c r="AT262" s="236"/>
      <c r="AU262" s="236"/>
      <c r="AV262" s="236"/>
      <c r="AW262" s="182"/>
      <c r="AX262" s="182"/>
      <c r="AY262" s="232"/>
    </row>
    <row r="263" spans="1:51" ht="7.5" customHeight="1">
      <c r="A263" s="231"/>
      <c r="B263" s="883" t="s">
        <v>111</v>
      </c>
      <c r="C263" s="884"/>
      <c r="D263" s="884"/>
      <c r="E263" s="884"/>
      <c r="F263" s="884"/>
      <c r="G263" s="884"/>
      <c r="H263" s="884"/>
      <c r="I263" s="884"/>
      <c r="J263" s="884"/>
      <c r="K263" s="884"/>
      <c r="L263" s="884"/>
      <c r="M263" s="885"/>
      <c r="N263" s="182"/>
      <c r="O263" s="182"/>
      <c r="P263" s="182"/>
      <c r="S263" s="236"/>
      <c r="T263" s="236"/>
      <c r="U263" s="236"/>
      <c r="V263" s="236"/>
      <c r="W263" s="236"/>
      <c r="X263" s="236"/>
      <c r="Y263" s="236"/>
      <c r="Z263" s="236"/>
      <c r="AA263" s="236"/>
      <c r="AB263" s="236"/>
      <c r="AC263" s="236"/>
      <c r="AD263" s="236"/>
      <c r="AE263" s="236"/>
      <c r="AF263" s="236"/>
      <c r="AG263" s="182"/>
      <c r="AH263" s="878">
        <v>4</v>
      </c>
      <c r="AI263" s="889"/>
      <c r="AJ263" s="236"/>
      <c r="AK263" s="236"/>
      <c r="AL263" s="236"/>
      <c r="AP263" s="236"/>
      <c r="AQ263" s="236"/>
      <c r="AR263" s="236"/>
      <c r="AS263" s="236"/>
      <c r="AT263" s="236"/>
      <c r="AU263" s="236"/>
      <c r="AV263" s="236"/>
      <c r="AW263" s="182"/>
      <c r="AX263" s="182"/>
      <c r="AY263" s="232"/>
    </row>
    <row r="264" spans="1:51" ht="7.5" customHeight="1">
      <c r="A264" s="231"/>
      <c r="B264" s="886"/>
      <c r="C264" s="887"/>
      <c r="D264" s="887"/>
      <c r="E264" s="887"/>
      <c r="F264" s="887"/>
      <c r="G264" s="887"/>
      <c r="H264" s="887"/>
      <c r="I264" s="887"/>
      <c r="J264" s="887"/>
      <c r="K264" s="887"/>
      <c r="L264" s="887"/>
      <c r="M264" s="888"/>
      <c r="N264" s="182"/>
      <c r="O264" s="182"/>
      <c r="P264" s="182"/>
      <c r="Q264" s="182"/>
      <c r="R264" s="182"/>
      <c r="S264" s="236"/>
      <c r="T264" s="236"/>
      <c r="U264" s="236"/>
      <c r="V264" s="236"/>
      <c r="W264" s="236"/>
      <c r="X264" s="236"/>
      <c r="Y264" s="236"/>
      <c r="Z264" s="236"/>
      <c r="AA264" s="236"/>
      <c r="AB264" s="236"/>
      <c r="AC264" s="236"/>
      <c r="AD264" s="236"/>
      <c r="AE264" s="236"/>
      <c r="AF264" s="236"/>
      <c r="AG264" s="182"/>
      <c r="AH264" s="880"/>
      <c r="AI264" s="890"/>
      <c r="AJ264" s="236"/>
      <c r="AK264" s="236"/>
      <c r="AL264" s="236"/>
      <c r="AP264" s="236"/>
      <c r="AQ264" s="236"/>
      <c r="AR264" s="236"/>
      <c r="AS264" s="236"/>
      <c r="AT264" s="236"/>
      <c r="AU264" s="236"/>
      <c r="AV264" s="236"/>
      <c r="AW264" s="182"/>
      <c r="AX264" s="182"/>
      <c r="AY264" s="232"/>
    </row>
    <row r="265" spans="1:51" ht="7.5" customHeight="1">
      <c r="A265" s="231"/>
      <c r="B265" s="236"/>
      <c r="C265" s="236"/>
      <c r="D265" s="236"/>
      <c r="E265" s="236"/>
      <c r="F265" s="236"/>
      <c r="G265" s="236"/>
      <c r="H265" s="236"/>
      <c r="I265" s="236"/>
      <c r="J265" s="236"/>
      <c r="K265" s="236"/>
      <c r="L265" s="236"/>
      <c r="M265" s="236"/>
      <c r="N265" s="236"/>
      <c r="O265" s="236"/>
      <c r="P265" s="236"/>
      <c r="Q265" s="236"/>
      <c r="R265" s="236"/>
      <c r="S265" s="236"/>
      <c r="T265" s="902" t="s">
        <v>97</v>
      </c>
      <c r="U265" s="906"/>
      <c r="V265" s="908" t="s">
        <v>98</v>
      </c>
      <c r="W265" s="909"/>
      <c r="X265" s="909"/>
      <c r="Y265" s="909"/>
      <c r="Z265" s="909"/>
      <c r="AA265" s="909"/>
      <c r="AB265" s="909"/>
      <c r="AC265" s="909"/>
      <c r="AD265" s="909"/>
      <c r="AE265" s="910"/>
      <c r="AF265" s="238"/>
      <c r="AG265" s="238"/>
      <c r="AH265" s="238"/>
      <c r="AI265" s="238"/>
      <c r="AK265" s="236"/>
      <c r="AL265" s="236"/>
      <c r="AP265" s="236"/>
      <c r="AQ265" s="236"/>
      <c r="AR265" s="236"/>
      <c r="AS265" s="236"/>
      <c r="AT265" s="236"/>
      <c r="AU265" s="236"/>
      <c r="AV265" s="236"/>
      <c r="AW265" s="182"/>
      <c r="AX265" s="182"/>
      <c r="AY265" s="232"/>
    </row>
    <row r="266" spans="1:51" ht="7.5" customHeight="1">
      <c r="A266" s="231"/>
      <c r="B266" s="236"/>
      <c r="C266" s="236"/>
      <c r="D266" s="236"/>
      <c r="E266" s="236"/>
      <c r="F266" s="236"/>
      <c r="G266" s="236"/>
      <c r="H266" s="236"/>
      <c r="I266" s="236"/>
      <c r="J266" s="236"/>
      <c r="K266" s="236"/>
      <c r="L266" s="236"/>
      <c r="M266" s="236"/>
      <c r="N266" s="236"/>
      <c r="O266" s="236"/>
      <c r="P266" s="236"/>
      <c r="Q266" s="236"/>
      <c r="R266" s="236"/>
      <c r="S266" s="236"/>
      <c r="T266" s="904"/>
      <c r="U266" s="907"/>
      <c r="V266" s="911"/>
      <c r="W266" s="912"/>
      <c r="X266" s="912"/>
      <c r="Y266" s="912"/>
      <c r="Z266" s="912"/>
      <c r="AA266" s="912"/>
      <c r="AB266" s="912"/>
      <c r="AC266" s="912"/>
      <c r="AD266" s="912"/>
      <c r="AE266" s="913"/>
      <c r="AF266" s="238"/>
      <c r="AG266" s="238"/>
      <c r="AH266" s="238"/>
      <c r="AI266" s="238"/>
      <c r="AK266" s="236"/>
      <c r="AL266" s="236"/>
      <c r="AP266" s="236"/>
      <c r="AQ266" s="236"/>
      <c r="AR266" s="236"/>
      <c r="AS266" s="236"/>
      <c r="AT266" s="236"/>
      <c r="AU266" s="236"/>
      <c r="AV266" s="236"/>
      <c r="AW266" s="182"/>
      <c r="AX266" s="182"/>
      <c r="AY266" s="232"/>
    </row>
    <row r="267" spans="1:51" ht="7.5" customHeight="1">
      <c r="A267" s="231"/>
      <c r="S267" s="236"/>
      <c r="T267" s="878">
        <v>9</v>
      </c>
      <c r="U267" s="879"/>
      <c r="V267" s="914" t="str">
        <f>VLOOKUP(T267,テーブル一覧!$B$6:$AA$32,8,FALSE)&amp;"("&amp;VLOOKUP(T267,テーブル一覧!$B$6:$AA$32,16,FALSE)&amp;")"</f>
        <v>()</v>
      </c>
      <c r="W267" s="914"/>
      <c r="X267" s="914"/>
      <c r="Y267" s="914"/>
      <c r="Z267" s="914"/>
      <c r="AA267" s="914"/>
      <c r="AB267" s="914"/>
      <c r="AC267" s="914"/>
      <c r="AD267" s="914"/>
      <c r="AE267" s="915"/>
      <c r="AF267" s="238"/>
      <c r="AG267" s="238"/>
      <c r="AH267" s="927" t="s">
        <v>97</v>
      </c>
      <c r="AI267" s="928"/>
      <c r="AQ267" s="236"/>
      <c r="AR267" s="236"/>
      <c r="AS267" s="236"/>
      <c r="AT267" s="236"/>
      <c r="AU267" s="236"/>
      <c r="AV267" s="236"/>
      <c r="AW267" s="182"/>
      <c r="AX267" s="182"/>
      <c r="AY267" s="232"/>
    </row>
    <row r="268" spans="1:51" ht="7.5" customHeight="1">
      <c r="A268" s="231"/>
      <c r="S268" s="236"/>
      <c r="T268" s="880"/>
      <c r="U268" s="881"/>
      <c r="V268" s="916"/>
      <c r="W268" s="916"/>
      <c r="X268" s="916"/>
      <c r="Y268" s="916"/>
      <c r="Z268" s="916"/>
      <c r="AA268" s="916"/>
      <c r="AB268" s="916"/>
      <c r="AC268" s="916"/>
      <c r="AD268" s="916"/>
      <c r="AE268" s="917"/>
      <c r="AF268" s="238"/>
      <c r="AG268" s="238"/>
      <c r="AH268" s="929"/>
      <c r="AI268" s="930"/>
      <c r="AQ268" s="236"/>
      <c r="AR268" s="236"/>
      <c r="AS268" s="236"/>
      <c r="AT268" s="236"/>
      <c r="AU268" s="236"/>
      <c r="AV268" s="236"/>
      <c r="AW268" s="182"/>
      <c r="AX268" s="182"/>
      <c r="AY268" s="232"/>
    </row>
    <row r="269" spans="1:51" ht="7.5" customHeight="1">
      <c r="A269" s="231"/>
      <c r="S269" s="236"/>
      <c r="T269" s="918" t="s">
        <v>172</v>
      </c>
      <c r="U269" s="919"/>
      <c r="V269" s="919"/>
      <c r="W269" s="919"/>
      <c r="X269" s="919"/>
      <c r="Y269" s="919"/>
      <c r="Z269" s="919"/>
      <c r="AA269" s="919"/>
      <c r="AB269" s="919"/>
      <c r="AC269" s="919"/>
      <c r="AD269" s="919"/>
      <c r="AE269" s="920"/>
      <c r="AF269" s="238"/>
      <c r="AG269" s="238"/>
      <c r="AH269" s="878">
        <v>1</v>
      </c>
      <c r="AI269" s="889"/>
      <c r="AQ269" s="236"/>
      <c r="AR269" s="236"/>
      <c r="AS269" s="236"/>
      <c r="AT269" s="236"/>
      <c r="AU269" s="236"/>
      <c r="AV269" s="236"/>
      <c r="AW269" s="182"/>
      <c r="AX269" s="182"/>
      <c r="AY269" s="232"/>
    </row>
    <row r="270" spans="1:51" ht="7.5" customHeight="1">
      <c r="A270" s="231"/>
      <c r="S270" s="236"/>
      <c r="T270" s="921"/>
      <c r="U270" s="922"/>
      <c r="V270" s="922"/>
      <c r="W270" s="922"/>
      <c r="X270" s="922"/>
      <c r="Y270" s="922"/>
      <c r="Z270" s="922"/>
      <c r="AA270" s="922"/>
      <c r="AB270" s="922"/>
      <c r="AC270" s="922"/>
      <c r="AD270" s="922"/>
      <c r="AE270" s="923"/>
      <c r="AF270" s="238"/>
      <c r="AG270" s="238"/>
      <c r="AH270" s="880"/>
      <c r="AI270" s="890"/>
      <c r="AQ270" s="236"/>
      <c r="AR270" s="236"/>
      <c r="AS270" s="236"/>
      <c r="AT270" s="236"/>
      <c r="AU270" s="236"/>
      <c r="AV270" s="236"/>
      <c r="AW270" s="182"/>
      <c r="AX270" s="182"/>
      <c r="AY270" s="232"/>
    </row>
    <row r="271" spans="1:51" ht="7.5" customHeight="1">
      <c r="A271" s="231"/>
      <c r="S271" s="236"/>
      <c r="T271" s="921" t="s">
        <v>173</v>
      </c>
      <c r="U271" s="922"/>
      <c r="V271" s="922"/>
      <c r="W271" s="922"/>
      <c r="X271" s="922"/>
      <c r="Y271" s="922"/>
      <c r="Z271" s="922"/>
      <c r="AA271" s="922"/>
      <c r="AB271" s="922"/>
      <c r="AC271" s="922"/>
      <c r="AD271" s="922"/>
      <c r="AE271" s="923"/>
      <c r="AF271" s="238"/>
      <c r="AG271" s="237"/>
      <c r="AH271" s="898" t="s">
        <v>97</v>
      </c>
      <c r="AI271" s="899"/>
      <c r="AJ271" s="236"/>
      <c r="AK271" s="236"/>
      <c r="AL271" s="236"/>
      <c r="AM271" s="236"/>
      <c r="AN271" s="236"/>
      <c r="AO271" s="236"/>
      <c r="AP271" s="236"/>
      <c r="AQ271" s="236"/>
      <c r="AR271" s="236"/>
      <c r="AS271" s="236"/>
      <c r="AT271" s="236"/>
      <c r="AU271" s="236"/>
      <c r="AV271" s="236"/>
      <c r="AW271" s="182"/>
      <c r="AX271" s="182"/>
      <c r="AY271" s="232"/>
    </row>
    <row r="272" spans="1:51" ht="7.5" customHeight="1">
      <c r="A272" s="231"/>
      <c r="S272" s="236"/>
      <c r="T272" s="924"/>
      <c r="U272" s="925"/>
      <c r="V272" s="925"/>
      <c r="W272" s="925"/>
      <c r="X272" s="925"/>
      <c r="Y272" s="925"/>
      <c r="Z272" s="925"/>
      <c r="AA272" s="925"/>
      <c r="AB272" s="925"/>
      <c r="AC272" s="925"/>
      <c r="AD272" s="925"/>
      <c r="AE272" s="926"/>
      <c r="AF272" s="238"/>
      <c r="AG272" s="237"/>
      <c r="AH272" s="900"/>
      <c r="AI272" s="901"/>
      <c r="AJ272" s="236"/>
      <c r="AK272" s="236"/>
      <c r="AL272" s="236"/>
      <c r="AM272" s="236"/>
      <c r="AN272" s="236"/>
      <c r="AO272" s="236"/>
      <c r="AP272" s="236"/>
      <c r="AQ272" s="236"/>
      <c r="AR272" s="236"/>
      <c r="AS272" s="236"/>
      <c r="AT272" s="236"/>
      <c r="AU272" s="236"/>
      <c r="AV272" s="236"/>
      <c r="AW272" s="182"/>
      <c r="AX272" s="182"/>
      <c r="AY272" s="232"/>
    </row>
    <row r="273" spans="1:51" ht="7.5" customHeight="1">
      <c r="A273" s="231"/>
      <c r="S273" s="236"/>
      <c r="T273" s="883" t="s">
        <v>110</v>
      </c>
      <c r="U273" s="884"/>
      <c r="V273" s="884"/>
      <c r="W273" s="884"/>
      <c r="X273" s="884"/>
      <c r="Y273" s="884"/>
      <c r="Z273" s="884"/>
      <c r="AA273" s="884"/>
      <c r="AB273" s="884"/>
      <c r="AC273" s="884"/>
      <c r="AD273" s="884"/>
      <c r="AE273" s="885"/>
      <c r="AF273" s="237"/>
      <c r="AG273" s="238"/>
      <c r="AH273" s="878">
        <v>4</v>
      </c>
      <c r="AI273" s="889"/>
      <c r="AJ273" s="236"/>
      <c r="AM273" s="236"/>
      <c r="AN273" s="236"/>
      <c r="AO273" s="236"/>
      <c r="AP273" s="236"/>
      <c r="AQ273" s="236"/>
      <c r="AR273" s="236"/>
      <c r="AS273" s="236"/>
      <c r="AT273" s="236"/>
      <c r="AU273" s="236"/>
      <c r="AV273" s="236"/>
      <c r="AW273" s="182"/>
      <c r="AX273" s="182"/>
      <c r="AY273" s="232"/>
    </row>
    <row r="274" spans="1:51" ht="7.5" customHeight="1">
      <c r="A274" s="231"/>
      <c r="S274" s="236"/>
      <c r="T274" s="886"/>
      <c r="U274" s="887"/>
      <c r="V274" s="887"/>
      <c r="W274" s="887"/>
      <c r="X274" s="887"/>
      <c r="Y274" s="887"/>
      <c r="Z274" s="887"/>
      <c r="AA274" s="887"/>
      <c r="AB274" s="887"/>
      <c r="AC274" s="887"/>
      <c r="AD274" s="887"/>
      <c r="AE274" s="888"/>
      <c r="AF274" s="237"/>
      <c r="AG274" s="238"/>
      <c r="AH274" s="880"/>
      <c r="AI274" s="890"/>
      <c r="AJ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182"/>
      <c r="AX274" s="182"/>
      <c r="AY274" s="232"/>
    </row>
    <row r="275" spans="1:51" ht="7.5" customHeight="1">
      <c r="A275" s="231"/>
      <c r="B275" s="902" t="s">
        <v>97</v>
      </c>
      <c r="C275" s="906"/>
      <c r="D275" s="908" t="s">
        <v>98</v>
      </c>
      <c r="E275" s="909"/>
      <c r="F275" s="909"/>
      <c r="G275" s="909"/>
      <c r="H275" s="909"/>
      <c r="I275" s="909"/>
      <c r="J275" s="909"/>
      <c r="K275" s="909"/>
      <c r="L275" s="909"/>
      <c r="M275" s="910"/>
      <c r="N275" s="236"/>
      <c r="O275" s="236"/>
      <c r="P275" s="236"/>
      <c r="Q275" s="236"/>
      <c r="R275" s="236"/>
      <c r="S275" s="236"/>
      <c r="T275" s="238"/>
      <c r="U275" s="238"/>
      <c r="V275" s="238"/>
      <c r="W275" s="238"/>
      <c r="X275" s="238"/>
      <c r="Y275" s="238"/>
      <c r="Z275" s="238"/>
      <c r="AA275" s="238"/>
      <c r="AB275" s="238"/>
      <c r="AC275" s="238"/>
      <c r="AD275" s="238"/>
      <c r="AE275" s="238"/>
      <c r="AF275" s="238"/>
      <c r="AG275" s="182"/>
      <c r="AJ275" s="236"/>
      <c r="AM275" s="236"/>
      <c r="AN275" s="236"/>
      <c r="AO275" s="236"/>
      <c r="AP275" s="236"/>
      <c r="AQ275" s="236"/>
      <c r="AR275" s="236"/>
      <c r="AS275" s="236"/>
      <c r="AT275" s="236"/>
      <c r="AU275" s="236"/>
      <c r="AV275" s="236"/>
      <c r="AW275" s="182"/>
      <c r="AX275" s="182"/>
      <c r="AY275" s="232"/>
    </row>
    <row r="276" spans="1:51" ht="7.5" customHeight="1">
      <c r="A276" s="231"/>
      <c r="B276" s="904"/>
      <c r="C276" s="907"/>
      <c r="D276" s="911"/>
      <c r="E276" s="912"/>
      <c r="F276" s="912"/>
      <c r="G276" s="912"/>
      <c r="H276" s="912"/>
      <c r="I276" s="912"/>
      <c r="J276" s="912"/>
      <c r="K276" s="912"/>
      <c r="L276" s="912"/>
      <c r="M276" s="913"/>
      <c r="N276" s="236"/>
      <c r="O276" s="236"/>
      <c r="P276" s="236"/>
      <c r="Q276" s="236"/>
      <c r="R276" s="236"/>
      <c r="S276" s="236"/>
      <c r="T276" s="238"/>
      <c r="U276" s="238"/>
      <c r="V276" s="238"/>
      <c r="W276" s="238"/>
      <c r="X276" s="238"/>
      <c r="Y276" s="238"/>
      <c r="Z276" s="238"/>
      <c r="AA276" s="238"/>
      <c r="AB276" s="238"/>
      <c r="AC276" s="238"/>
      <c r="AD276" s="238"/>
      <c r="AE276" s="238"/>
      <c r="AF276" s="238"/>
      <c r="AG276" s="182"/>
      <c r="AJ276" s="236"/>
      <c r="AM276" s="236"/>
      <c r="AN276" s="236"/>
      <c r="AO276" s="236"/>
      <c r="AP276" s="236"/>
      <c r="AQ276" s="236"/>
      <c r="AR276" s="236"/>
      <c r="AS276" s="236"/>
      <c r="AT276" s="236"/>
      <c r="AU276" s="236"/>
      <c r="AV276" s="236"/>
      <c r="AW276" s="182"/>
      <c r="AX276" s="182"/>
      <c r="AY276" s="232"/>
    </row>
    <row r="277" spans="1:51" ht="7.5" customHeight="1">
      <c r="A277" s="231"/>
      <c r="B277" s="878">
        <v>7</v>
      </c>
      <c r="C277" s="879"/>
      <c r="D277" s="914" t="str">
        <f>VLOOKUP(B277,テーブル一覧!$B$6:$AA$32,8,FALSE)&amp;"("&amp;VLOOKUP(B277,テーブル一覧!$B$6:$AA$32,16,FALSE)&amp;")"</f>
        <v>()</v>
      </c>
      <c r="E277" s="914"/>
      <c r="F277" s="914"/>
      <c r="G277" s="914"/>
      <c r="H277" s="914"/>
      <c r="I277" s="914"/>
      <c r="J277" s="914"/>
      <c r="K277" s="914"/>
      <c r="L277" s="914"/>
      <c r="M277" s="915"/>
      <c r="N277" s="236"/>
      <c r="O277" s="236"/>
      <c r="P277" s="236"/>
      <c r="Q277" s="902" t="s">
        <v>97</v>
      </c>
      <c r="R277" s="903"/>
      <c r="S277" s="236"/>
      <c r="T277" s="902" t="s">
        <v>97</v>
      </c>
      <c r="U277" s="906"/>
      <c r="V277" s="908" t="s">
        <v>98</v>
      </c>
      <c r="W277" s="909"/>
      <c r="X277" s="909"/>
      <c r="Y277" s="909"/>
      <c r="Z277" s="909"/>
      <c r="AA277" s="909"/>
      <c r="AB277" s="909"/>
      <c r="AC277" s="909"/>
      <c r="AD277" s="909"/>
      <c r="AE277" s="910"/>
      <c r="AF277" s="236"/>
      <c r="AG277" s="236"/>
      <c r="AH277" s="236"/>
      <c r="AI277" s="236"/>
      <c r="AJ277" s="236"/>
      <c r="AK277" s="236"/>
      <c r="AL277" s="236"/>
      <c r="AM277" s="236"/>
      <c r="AN277" s="236"/>
      <c r="AO277" s="236"/>
      <c r="AP277" s="236"/>
      <c r="AQ277" s="236"/>
      <c r="AR277" s="236"/>
      <c r="AS277" s="236"/>
      <c r="AT277" s="236"/>
      <c r="AU277" s="236"/>
      <c r="AV277" s="236"/>
      <c r="AW277" s="182"/>
      <c r="AX277" s="182"/>
      <c r="AY277" s="232"/>
    </row>
    <row r="278" spans="1:51" ht="7.5" customHeight="1">
      <c r="A278" s="231"/>
      <c r="B278" s="880"/>
      <c r="C278" s="881"/>
      <c r="D278" s="916"/>
      <c r="E278" s="916"/>
      <c r="F278" s="916"/>
      <c r="G278" s="916"/>
      <c r="H278" s="916"/>
      <c r="I278" s="916"/>
      <c r="J278" s="916"/>
      <c r="K278" s="916"/>
      <c r="L278" s="916"/>
      <c r="M278" s="917"/>
      <c r="N278" s="236"/>
      <c r="O278" s="236"/>
      <c r="P278" s="236"/>
      <c r="Q278" s="904"/>
      <c r="R278" s="905"/>
      <c r="S278" s="236"/>
      <c r="T278" s="904"/>
      <c r="U278" s="907"/>
      <c r="V278" s="911"/>
      <c r="W278" s="912"/>
      <c r="X278" s="912"/>
      <c r="Y278" s="912"/>
      <c r="Z278" s="912"/>
      <c r="AA278" s="912"/>
      <c r="AB278" s="912"/>
      <c r="AC278" s="912"/>
      <c r="AD278" s="912"/>
      <c r="AE278" s="913"/>
      <c r="AF278" s="236"/>
      <c r="AG278" s="236"/>
      <c r="AH278" s="236"/>
      <c r="AI278" s="236"/>
      <c r="AJ278" s="236"/>
      <c r="AK278" s="236"/>
      <c r="AL278" s="236"/>
      <c r="AM278" s="236"/>
      <c r="AN278" s="236"/>
      <c r="AO278" s="236"/>
      <c r="AP278" s="236"/>
      <c r="AQ278" s="236"/>
      <c r="AR278" s="236"/>
      <c r="AS278" s="236"/>
      <c r="AT278" s="236"/>
      <c r="AU278" s="236"/>
      <c r="AV278" s="236"/>
      <c r="AW278" s="182"/>
      <c r="AX278" s="182"/>
      <c r="AY278" s="232"/>
    </row>
    <row r="279" spans="1:51" ht="7.5" customHeight="1">
      <c r="A279" s="231"/>
      <c r="B279" s="918" t="s">
        <v>177</v>
      </c>
      <c r="C279" s="919"/>
      <c r="D279" s="919"/>
      <c r="E279" s="919"/>
      <c r="F279" s="919"/>
      <c r="G279" s="919"/>
      <c r="H279" s="919"/>
      <c r="I279" s="919"/>
      <c r="J279" s="919"/>
      <c r="K279" s="919"/>
      <c r="L279" s="919"/>
      <c r="M279" s="920"/>
      <c r="N279" s="236"/>
      <c r="O279" s="236"/>
      <c r="P279" s="236"/>
      <c r="Q279" s="878">
        <v>23</v>
      </c>
      <c r="R279" s="889"/>
      <c r="S279" s="236"/>
      <c r="T279" s="878">
        <v>8</v>
      </c>
      <c r="U279" s="879"/>
      <c r="V279" s="914" t="str">
        <f>VLOOKUP(T279,テーブル一覧!$B$6:$AA$32,8,FALSE)&amp;"("&amp;VLOOKUP(T279,テーブル一覧!$B$6:$AA$32,16,FALSE)&amp;")"</f>
        <v>()</v>
      </c>
      <c r="W279" s="914"/>
      <c r="X279" s="914"/>
      <c r="Y279" s="914"/>
      <c r="Z279" s="914"/>
      <c r="AA279" s="914"/>
      <c r="AB279" s="914"/>
      <c r="AC279" s="914"/>
      <c r="AD279" s="914"/>
      <c r="AE279" s="915"/>
      <c r="AF279" s="236"/>
      <c r="AG279" s="236"/>
      <c r="AH279" s="236"/>
      <c r="AI279" s="236"/>
      <c r="AJ279" s="236"/>
      <c r="AK279" s="236"/>
      <c r="AL279" s="236"/>
      <c r="AM279" s="236"/>
      <c r="AN279" s="236"/>
      <c r="AO279" s="236"/>
      <c r="AP279" s="236"/>
      <c r="AQ279" s="236"/>
      <c r="AR279" s="236"/>
      <c r="AS279" s="236"/>
      <c r="AT279" s="236"/>
      <c r="AU279" s="236"/>
      <c r="AV279" s="236"/>
      <c r="AW279" s="182"/>
      <c r="AX279" s="182"/>
      <c r="AY279" s="232"/>
    </row>
    <row r="280" spans="1:51" ht="7.5" customHeight="1">
      <c r="A280" s="231"/>
      <c r="B280" s="921"/>
      <c r="C280" s="922"/>
      <c r="D280" s="922"/>
      <c r="E280" s="922"/>
      <c r="F280" s="922"/>
      <c r="G280" s="922"/>
      <c r="H280" s="922"/>
      <c r="I280" s="922"/>
      <c r="J280" s="922"/>
      <c r="K280" s="922"/>
      <c r="L280" s="922"/>
      <c r="M280" s="923"/>
      <c r="N280" s="236"/>
      <c r="O280" s="236"/>
      <c r="P280" s="236"/>
      <c r="Q280" s="880"/>
      <c r="R280" s="890"/>
      <c r="S280" s="236"/>
      <c r="T280" s="880"/>
      <c r="U280" s="881"/>
      <c r="V280" s="916"/>
      <c r="W280" s="916"/>
      <c r="X280" s="916"/>
      <c r="Y280" s="916"/>
      <c r="Z280" s="916"/>
      <c r="AA280" s="916"/>
      <c r="AB280" s="916"/>
      <c r="AC280" s="916"/>
      <c r="AD280" s="916"/>
      <c r="AE280" s="917"/>
      <c r="AF280" s="236"/>
      <c r="AG280" s="236"/>
      <c r="AH280" s="236"/>
      <c r="AI280" s="236"/>
      <c r="AJ280" s="236"/>
      <c r="AK280" s="236"/>
      <c r="AL280" s="236"/>
      <c r="AM280" s="236"/>
      <c r="AN280" s="236"/>
      <c r="AO280" s="236"/>
      <c r="AP280" s="236"/>
      <c r="AQ280" s="236"/>
      <c r="AR280" s="236"/>
      <c r="AS280" s="236"/>
      <c r="AT280" s="236"/>
      <c r="AU280" s="236"/>
      <c r="AV280" s="236"/>
      <c r="AW280" s="182"/>
      <c r="AX280" s="182"/>
      <c r="AY280" s="232"/>
    </row>
    <row r="281" spans="1:51" ht="7.5" customHeight="1">
      <c r="A281" s="231"/>
      <c r="B281" s="883" t="s">
        <v>178</v>
      </c>
      <c r="C281" s="884"/>
      <c r="D281" s="884"/>
      <c r="E281" s="884"/>
      <c r="F281" s="884"/>
      <c r="G281" s="884"/>
      <c r="H281" s="884"/>
      <c r="I281" s="884"/>
      <c r="J281" s="884"/>
      <c r="K281" s="884"/>
      <c r="L281" s="884"/>
      <c r="M281" s="885"/>
      <c r="N281" s="236"/>
      <c r="O281" s="236"/>
      <c r="P281" s="236"/>
      <c r="Q281" s="236"/>
      <c r="R281" s="236"/>
      <c r="S281" s="236"/>
      <c r="T281" s="918" t="s">
        <v>179</v>
      </c>
      <c r="U281" s="919"/>
      <c r="V281" s="919"/>
      <c r="W281" s="919"/>
      <c r="X281" s="919"/>
      <c r="Y281" s="919"/>
      <c r="Z281" s="919"/>
      <c r="AA281" s="919"/>
      <c r="AB281" s="919"/>
      <c r="AC281" s="919"/>
      <c r="AD281" s="919"/>
      <c r="AE281" s="920"/>
      <c r="AF281" s="236"/>
      <c r="AG281" s="236"/>
      <c r="AH281" s="182"/>
      <c r="AI281" s="902" t="s">
        <v>97</v>
      </c>
      <c r="AJ281" s="903"/>
      <c r="AK281" s="236"/>
      <c r="AL281" s="236"/>
      <c r="AM281" s="236"/>
      <c r="AN281" s="236"/>
      <c r="AO281" s="236"/>
      <c r="AP281" s="236"/>
      <c r="AQ281" s="236"/>
      <c r="AR281" s="236"/>
      <c r="AS281" s="236"/>
      <c r="AT281" s="236"/>
      <c r="AU281" s="236"/>
      <c r="AV281" s="236"/>
      <c r="AW281" s="182"/>
      <c r="AX281" s="182"/>
      <c r="AY281" s="232"/>
    </row>
    <row r="282" spans="1:51" ht="7.5" customHeight="1">
      <c r="A282" s="231"/>
      <c r="B282" s="883"/>
      <c r="C282" s="884"/>
      <c r="D282" s="884"/>
      <c r="E282" s="884"/>
      <c r="F282" s="884"/>
      <c r="G282" s="884"/>
      <c r="H282" s="884"/>
      <c r="I282" s="884"/>
      <c r="J282" s="884"/>
      <c r="K282" s="884"/>
      <c r="L282" s="884"/>
      <c r="M282" s="885"/>
      <c r="N282" s="236"/>
      <c r="O282" s="236"/>
      <c r="P282" s="236"/>
      <c r="Q282" s="236"/>
      <c r="R282" s="236"/>
      <c r="S282" s="236"/>
      <c r="T282" s="921"/>
      <c r="U282" s="922"/>
      <c r="V282" s="922"/>
      <c r="W282" s="922"/>
      <c r="X282" s="922"/>
      <c r="Y282" s="922"/>
      <c r="Z282" s="922"/>
      <c r="AA282" s="922"/>
      <c r="AB282" s="922"/>
      <c r="AC282" s="922"/>
      <c r="AD282" s="922"/>
      <c r="AE282" s="923"/>
      <c r="AF282" s="236"/>
      <c r="AG282" s="236"/>
      <c r="AH282" s="182"/>
      <c r="AI282" s="904"/>
      <c r="AJ282" s="905"/>
      <c r="AK282" s="236"/>
      <c r="AL282" s="236"/>
      <c r="AM282" s="236"/>
      <c r="AN282" s="236"/>
      <c r="AO282" s="236"/>
      <c r="AP282" s="236"/>
      <c r="AQ282" s="236"/>
      <c r="AR282" s="236"/>
      <c r="AS282" s="236"/>
      <c r="AT282" s="236"/>
      <c r="AU282" s="236"/>
      <c r="AV282" s="236"/>
      <c r="AW282" s="182"/>
      <c r="AX282" s="182"/>
      <c r="AY282" s="232"/>
    </row>
    <row r="283" spans="1:51" ht="7.5" customHeight="1">
      <c r="A283" s="231"/>
      <c r="B283" s="883" t="s">
        <v>109</v>
      </c>
      <c r="C283" s="884"/>
      <c r="D283" s="884"/>
      <c r="E283" s="884"/>
      <c r="F283" s="884"/>
      <c r="G283" s="884"/>
      <c r="H283" s="884"/>
      <c r="I283" s="884"/>
      <c r="J283" s="884"/>
      <c r="K283" s="884"/>
      <c r="L283" s="884"/>
      <c r="M283" s="885"/>
      <c r="N283" s="182"/>
      <c r="O283" s="182"/>
      <c r="P283" s="182"/>
      <c r="Q283" s="898" t="s">
        <v>97</v>
      </c>
      <c r="R283" s="899"/>
      <c r="S283" s="236"/>
      <c r="T283" s="883" t="s">
        <v>181</v>
      </c>
      <c r="U283" s="884"/>
      <c r="V283" s="884"/>
      <c r="W283" s="884"/>
      <c r="X283" s="884"/>
      <c r="Y283" s="884"/>
      <c r="Z283" s="884"/>
      <c r="AA283" s="884"/>
      <c r="AB283" s="884"/>
      <c r="AC283" s="884"/>
      <c r="AD283" s="884"/>
      <c r="AE283" s="885"/>
      <c r="AF283" s="236"/>
      <c r="AG283" s="236"/>
      <c r="AH283" s="182"/>
      <c r="AI283" s="878">
        <v>6</v>
      </c>
      <c r="AJ283" s="889"/>
      <c r="AK283" s="236"/>
      <c r="AL283" s="236"/>
      <c r="AM283" s="236"/>
      <c r="AN283" s="236"/>
      <c r="AO283" s="236"/>
      <c r="AP283" s="236"/>
      <c r="AQ283" s="236"/>
      <c r="AR283" s="236"/>
      <c r="AS283" s="236"/>
      <c r="AT283" s="236"/>
      <c r="AU283" s="236"/>
      <c r="AV283" s="236"/>
      <c r="AW283" s="182"/>
      <c r="AX283" s="182"/>
      <c r="AY283" s="232"/>
    </row>
    <row r="284" spans="1:51" ht="7.5" customHeight="1">
      <c r="A284" s="231"/>
      <c r="B284" s="883"/>
      <c r="C284" s="884"/>
      <c r="D284" s="884"/>
      <c r="E284" s="884"/>
      <c r="F284" s="884"/>
      <c r="G284" s="884"/>
      <c r="H284" s="884"/>
      <c r="I284" s="884"/>
      <c r="J284" s="884"/>
      <c r="K284" s="884"/>
      <c r="L284" s="884"/>
      <c r="M284" s="885"/>
      <c r="N284" s="182"/>
      <c r="O284" s="182"/>
      <c r="P284" s="182"/>
      <c r="Q284" s="900"/>
      <c r="R284" s="901"/>
      <c r="S284" s="236"/>
      <c r="T284" s="883"/>
      <c r="U284" s="884"/>
      <c r="V284" s="884"/>
      <c r="W284" s="884"/>
      <c r="X284" s="884"/>
      <c r="Y284" s="884"/>
      <c r="Z284" s="884"/>
      <c r="AA284" s="884"/>
      <c r="AB284" s="884"/>
      <c r="AC284" s="884"/>
      <c r="AD284" s="884"/>
      <c r="AE284" s="885"/>
      <c r="AF284" s="236"/>
      <c r="AG284" s="236"/>
      <c r="AH284" s="182"/>
      <c r="AI284" s="880"/>
      <c r="AJ284" s="890"/>
      <c r="AK284" s="236"/>
      <c r="AL284" s="236"/>
      <c r="AM284" s="236"/>
      <c r="AN284" s="236"/>
      <c r="AO284" s="236"/>
      <c r="AP284" s="236"/>
      <c r="AQ284" s="236"/>
      <c r="AR284" s="236"/>
      <c r="AS284" s="236"/>
      <c r="AT284" s="236"/>
      <c r="AU284" s="236"/>
      <c r="AV284" s="236"/>
      <c r="AW284" s="182"/>
      <c r="AX284" s="182"/>
      <c r="AY284" s="232"/>
    </row>
    <row r="285" spans="1:51" ht="7.5" customHeight="1">
      <c r="A285" s="231"/>
      <c r="B285" s="883" t="s">
        <v>110</v>
      </c>
      <c r="C285" s="884"/>
      <c r="D285" s="884"/>
      <c r="E285" s="884"/>
      <c r="F285" s="884"/>
      <c r="G285" s="884"/>
      <c r="H285" s="884"/>
      <c r="I285" s="884"/>
      <c r="J285" s="884"/>
      <c r="K285" s="884"/>
      <c r="L285" s="884"/>
      <c r="M285" s="885"/>
      <c r="N285" s="182"/>
      <c r="O285" s="182"/>
      <c r="P285" s="182"/>
      <c r="Q285" s="878">
        <v>4</v>
      </c>
      <c r="R285" s="889"/>
      <c r="S285" s="236"/>
      <c r="T285" s="883" t="s">
        <v>109</v>
      </c>
      <c r="U285" s="884"/>
      <c r="V285" s="884"/>
      <c r="W285" s="884"/>
      <c r="X285" s="884"/>
      <c r="Y285" s="884"/>
      <c r="Z285" s="884"/>
      <c r="AA285" s="884"/>
      <c r="AB285" s="884"/>
      <c r="AC285" s="884"/>
      <c r="AD285" s="884"/>
      <c r="AE285" s="885"/>
      <c r="AF285" s="182"/>
      <c r="AG285" s="182"/>
      <c r="AH285" s="182"/>
      <c r="AI285" s="898" t="s">
        <v>97</v>
      </c>
      <c r="AJ285" s="899"/>
      <c r="AO285" s="236"/>
      <c r="AP285" s="236"/>
      <c r="AQ285" s="236"/>
      <c r="AR285" s="236"/>
      <c r="AS285" s="236"/>
      <c r="AT285" s="236"/>
      <c r="AU285" s="236"/>
      <c r="AV285" s="236"/>
      <c r="AW285" s="182"/>
      <c r="AX285" s="182"/>
      <c r="AY285" s="232"/>
    </row>
    <row r="286" spans="1:51" ht="7.5" customHeight="1">
      <c r="A286" s="231"/>
      <c r="B286" s="883"/>
      <c r="C286" s="884"/>
      <c r="D286" s="884"/>
      <c r="E286" s="884"/>
      <c r="F286" s="884"/>
      <c r="G286" s="884"/>
      <c r="H286" s="884"/>
      <c r="I286" s="884"/>
      <c r="J286" s="884"/>
      <c r="K286" s="884"/>
      <c r="L286" s="884"/>
      <c r="M286" s="885"/>
      <c r="N286" s="182"/>
      <c r="O286" s="182"/>
      <c r="P286" s="182"/>
      <c r="Q286" s="880"/>
      <c r="R286" s="890"/>
      <c r="S286" s="236"/>
      <c r="T286" s="883"/>
      <c r="U286" s="884"/>
      <c r="V286" s="884"/>
      <c r="W286" s="884"/>
      <c r="X286" s="884"/>
      <c r="Y286" s="884"/>
      <c r="Z286" s="884"/>
      <c r="AA286" s="884"/>
      <c r="AB286" s="884"/>
      <c r="AC286" s="884"/>
      <c r="AD286" s="884"/>
      <c r="AE286" s="885"/>
      <c r="AF286" s="182"/>
      <c r="AG286" s="182"/>
      <c r="AH286" s="182"/>
      <c r="AI286" s="900"/>
      <c r="AJ286" s="901"/>
      <c r="AO286" s="236"/>
      <c r="AP286" s="236"/>
      <c r="AQ286" s="236"/>
      <c r="AR286" s="236"/>
      <c r="AS286" s="236"/>
      <c r="AT286" s="236"/>
      <c r="AU286" s="236"/>
      <c r="AV286" s="236"/>
      <c r="AW286" s="182"/>
      <c r="AX286" s="182"/>
      <c r="AY286" s="232"/>
    </row>
    <row r="287" spans="1:51" ht="7.5" customHeight="1">
      <c r="A287" s="231"/>
      <c r="B287" s="883" t="s">
        <v>111</v>
      </c>
      <c r="C287" s="884"/>
      <c r="D287" s="884"/>
      <c r="E287" s="884"/>
      <c r="F287" s="884"/>
      <c r="G287" s="884"/>
      <c r="H287" s="884"/>
      <c r="I287" s="884"/>
      <c r="J287" s="884"/>
      <c r="K287" s="884"/>
      <c r="L287" s="884"/>
      <c r="M287" s="885"/>
      <c r="N287" s="182"/>
      <c r="O287" s="182"/>
      <c r="P287" s="182"/>
      <c r="Q287" s="237"/>
      <c r="R287" s="237"/>
      <c r="S287" s="236"/>
      <c r="T287" s="883" t="s">
        <v>110</v>
      </c>
      <c r="U287" s="884"/>
      <c r="V287" s="884"/>
      <c r="W287" s="884"/>
      <c r="X287" s="884"/>
      <c r="Y287" s="884"/>
      <c r="Z287" s="884"/>
      <c r="AA287" s="884"/>
      <c r="AB287" s="884"/>
      <c r="AC287" s="884"/>
      <c r="AD287" s="884"/>
      <c r="AE287" s="885"/>
      <c r="AF287" s="182"/>
      <c r="AG287" s="182"/>
      <c r="AH287" s="182"/>
      <c r="AI287" s="878">
        <v>4</v>
      </c>
      <c r="AJ287" s="889"/>
      <c r="AO287" s="236"/>
      <c r="AP287" s="236"/>
      <c r="AQ287" s="236"/>
      <c r="AR287" s="236"/>
      <c r="AS287" s="236"/>
      <c r="AT287" s="236"/>
      <c r="AU287" s="236"/>
      <c r="AV287" s="236"/>
      <c r="AW287" s="182"/>
      <c r="AX287" s="182"/>
      <c r="AY287" s="232"/>
    </row>
    <row r="288" spans="1:51" ht="7.5" customHeight="1">
      <c r="A288" s="231"/>
      <c r="B288" s="886"/>
      <c r="C288" s="887"/>
      <c r="D288" s="887"/>
      <c r="E288" s="887"/>
      <c r="F288" s="887"/>
      <c r="G288" s="887"/>
      <c r="H288" s="887"/>
      <c r="I288" s="887"/>
      <c r="J288" s="887"/>
      <c r="K288" s="887"/>
      <c r="L288" s="887"/>
      <c r="M288" s="888"/>
      <c r="N288" s="182"/>
      <c r="O288" s="182"/>
      <c r="P288" s="182"/>
      <c r="Q288" s="182"/>
      <c r="R288" s="182"/>
      <c r="S288" s="236"/>
      <c r="T288" s="883"/>
      <c r="U288" s="884"/>
      <c r="V288" s="884"/>
      <c r="W288" s="884"/>
      <c r="X288" s="884"/>
      <c r="Y288" s="884"/>
      <c r="Z288" s="884"/>
      <c r="AA288" s="884"/>
      <c r="AB288" s="884"/>
      <c r="AC288" s="884"/>
      <c r="AD288" s="884"/>
      <c r="AE288" s="885"/>
      <c r="AF288" s="182"/>
      <c r="AG288" s="182"/>
      <c r="AH288" s="182"/>
      <c r="AI288" s="880"/>
      <c r="AJ288" s="890"/>
      <c r="AO288" s="236"/>
      <c r="AP288" s="236"/>
      <c r="AQ288" s="236"/>
      <c r="AR288" s="236"/>
      <c r="AS288" s="236"/>
      <c r="AT288" s="236"/>
      <c r="AU288" s="236"/>
      <c r="AV288" s="236"/>
      <c r="AW288" s="182"/>
      <c r="AX288" s="182"/>
      <c r="AY288" s="232"/>
    </row>
    <row r="289" spans="1:51" ht="7.5" customHeight="1">
      <c r="A289" s="231"/>
      <c r="S289" s="236"/>
      <c r="T289" s="883" t="s">
        <v>111</v>
      </c>
      <c r="U289" s="884"/>
      <c r="V289" s="884"/>
      <c r="W289" s="884"/>
      <c r="X289" s="884"/>
      <c r="Y289" s="884"/>
      <c r="Z289" s="884"/>
      <c r="AA289" s="884"/>
      <c r="AB289" s="884"/>
      <c r="AC289" s="884"/>
      <c r="AD289" s="884"/>
      <c r="AE289" s="885"/>
      <c r="AF289" s="182"/>
      <c r="AG289" s="182"/>
      <c r="AH289" s="182"/>
      <c r="AI289" s="237"/>
      <c r="AJ289" s="237"/>
      <c r="AO289" s="236"/>
      <c r="AP289" s="236"/>
      <c r="AQ289" s="236"/>
      <c r="AR289" s="236"/>
      <c r="AS289" s="236"/>
      <c r="AT289" s="236"/>
      <c r="AU289" s="236"/>
      <c r="AV289" s="236"/>
      <c r="AW289" s="182"/>
      <c r="AX289" s="182"/>
      <c r="AY289" s="232"/>
    </row>
    <row r="290" spans="1:51" ht="7.5" customHeight="1">
      <c r="A290" s="231"/>
      <c r="S290" s="236"/>
      <c r="T290" s="886"/>
      <c r="U290" s="887"/>
      <c r="V290" s="887"/>
      <c r="W290" s="887"/>
      <c r="X290" s="887"/>
      <c r="Y290" s="887"/>
      <c r="Z290" s="887"/>
      <c r="AA290" s="887"/>
      <c r="AB290" s="887"/>
      <c r="AC290" s="887"/>
      <c r="AD290" s="887"/>
      <c r="AE290" s="888"/>
      <c r="AF290" s="182"/>
      <c r="AG290" s="182"/>
      <c r="AH290" s="182"/>
      <c r="AI290" s="182"/>
      <c r="AJ290" s="182"/>
      <c r="AO290" s="236"/>
      <c r="AP290" s="236"/>
      <c r="AQ290" s="236"/>
      <c r="AR290" s="236"/>
      <c r="AS290" s="236"/>
      <c r="AT290" s="236"/>
      <c r="AU290" s="236"/>
      <c r="AV290" s="236"/>
      <c r="AW290" s="182"/>
      <c r="AX290" s="182"/>
      <c r="AY290" s="232"/>
    </row>
    <row r="291" spans="1:51" ht="7.5" customHeight="1">
      <c r="A291" s="231"/>
      <c r="S291" s="236"/>
      <c r="T291" s="236"/>
      <c r="U291" s="236"/>
      <c r="V291" s="236"/>
      <c r="W291" s="236"/>
      <c r="AO291" s="236"/>
      <c r="AP291" s="236"/>
      <c r="AQ291" s="236"/>
      <c r="AR291" s="236"/>
      <c r="AS291" s="236"/>
      <c r="AT291" s="236"/>
      <c r="AU291" s="236"/>
      <c r="AV291" s="236"/>
      <c r="AW291" s="182"/>
      <c r="AX291" s="182"/>
      <c r="AY291" s="232"/>
    </row>
    <row r="292" spans="1:51" ht="7.5" customHeight="1">
      <c r="A292" s="231"/>
      <c r="S292" s="236"/>
      <c r="T292" s="236"/>
      <c r="U292" s="236"/>
      <c r="V292" s="236"/>
      <c r="W292" s="236"/>
      <c r="AO292" s="236"/>
      <c r="AP292" s="236"/>
      <c r="AQ292" s="236"/>
      <c r="AR292" s="236"/>
      <c r="AS292" s="236"/>
      <c r="AT292" s="236"/>
      <c r="AU292" s="236"/>
      <c r="AV292" s="236"/>
      <c r="AW292" s="182"/>
      <c r="AX292" s="182"/>
      <c r="AY292" s="232"/>
    </row>
    <row r="293" spans="1:51" ht="7.5" customHeight="1">
      <c r="A293" s="231"/>
      <c r="S293" s="236"/>
      <c r="T293" s="236"/>
      <c r="U293" s="236"/>
      <c r="V293" s="236"/>
      <c r="W293" s="236"/>
      <c r="AO293" s="236"/>
      <c r="AP293" s="236"/>
      <c r="AQ293" s="236"/>
      <c r="AR293" s="236"/>
      <c r="AS293" s="236"/>
      <c r="AT293" s="236"/>
      <c r="AU293" s="236"/>
      <c r="AV293" s="236"/>
      <c r="AW293" s="182"/>
      <c r="AX293" s="182"/>
      <c r="AY293" s="232"/>
    </row>
    <row r="294" spans="1:51" ht="7.5" customHeight="1">
      <c r="A294" s="231"/>
      <c r="S294" s="236"/>
      <c r="T294" s="236"/>
      <c r="U294" s="236"/>
      <c r="V294" s="236"/>
      <c r="W294" s="236"/>
      <c r="AO294" s="236"/>
      <c r="AP294" s="236"/>
      <c r="AQ294" s="236"/>
      <c r="AR294" s="236"/>
      <c r="AS294" s="236"/>
      <c r="AT294" s="236"/>
      <c r="AU294" s="236"/>
      <c r="AV294" s="236"/>
      <c r="AW294" s="182"/>
      <c r="AX294" s="182"/>
      <c r="AY294" s="232"/>
    </row>
    <row r="295" spans="1:51" ht="7.5" customHeight="1">
      <c r="A295" s="231"/>
      <c r="S295" s="236"/>
      <c r="T295" s="236"/>
      <c r="U295" s="236"/>
      <c r="V295" s="236"/>
      <c r="W295" s="236"/>
      <c r="AO295" s="236"/>
      <c r="AP295" s="236"/>
      <c r="AQ295" s="236"/>
      <c r="AR295" s="236"/>
      <c r="AS295" s="236"/>
      <c r="AT295" s="236"/>
      <c r="AU295" s="236"/>
      <c r="AV295" s="236"/>
      <c r="AW295" s="182"/>
      <c r="AX295" s="182"/>
      <c r="AY295" s="232"/>
    </row>
    <row r="296" spans="1:51" ht="7.5" customHeight="1">
      <c r="A296" s="231"/>
      <c r="S296" s="236"/>
      <c r="T296" s="236"/>
      <c r="U296" s="236"/>
      <c r="V296" s="236"/>
      <c r="W296" s="236"/>
      <c r="AO296" s="236"/>
      <c r="AP296" s="236"/>
      <c r="AQ296" s="236"/>
      <c r="AR296" s="236"/>
      <c r="AS296" s="236"/>
      <c r="AT296" s="236"/>
      <c r="AU296" s="236"/>
      <c r="AV296" s="236"/>
      <c r="AW296" s="182"/>
      <c r="AX296" s="182"/>
      <c r="AY296" s="232"/>
    </row>
    <row r="297" spans="1:51" ht="7.5" customHeight="1">
      <c r="A297" s="231"/>
      <c r="S297" s="236"/>
      <c r="T297" s="236"/>
      <c r="U297" s="236"/>
      <c r="V297" s="236"/>
      <c r="W297" s="236"/>
      <c r="AO297" s="236"/>
      <c r="AP297" s="236"/>
      <c r="AQ297" s="236"/>
      <c r="AR297" s="236"/>
      <c r="AS297" s="236"/>
      <c r="AT297" s="236"/>
      <c r="AU297" s="236"/>
      <c r="AV297" s="236"/>
      <c r="AW297" s="182"/>
      <c r="AX297" s="182"/>
      <c r="AY297" s="232"/>
    </row>
    <row r="298" spans="1:51" ht="7.5" customHeight="1">
      <c r="A298" s="231"/>
      <c r="S298" s="236"/>
      <c r="T298" s="236"/>
      <c r="U298" s="236"/>
      <c r="V298" s="236"/>
      <c r="W298" s="236"/>
      <c r="AO298" s="236"/>
      <c r="AP298" s="236"/>
      <c r="AQ298" s="236"/>
      <c r="AR298" s="236"/>
      <c r="AS298" s="236"/>
      <c r="AT298" s="236"/>
      <c r="AU298" s="236"/>
      <c r="AV298" s="236"/>
      <c r="AW298" s="182"/>
      <c r="AX298" s="182"/>
      <c r="AY298" s="232"/>
    </row>
    <row r="299" spans="1:51" ht="7.5" customHeight="1">
      <c r="A299" s="231"/>
      <c r="B299" s="236"/>
      <c r="C299" s="236"/>
      <c r="D299" s="236"/>
      <c r="E299" s="236"/>
      <c r="F299" s="236"/>
      <c r="G299" s="236"/>
      <c r="H299" s="236"/>
      <c r="I299" s="236"/>
      <c r="J299" s="236"/>
      <c r="K299" s="236"/>
      <c r="L299" s="236"/>
      <c r="M299" s="236"/>
      <c r="N299" s="236"/>
      <c r="O299" s="236"/>
      <c r="P299" s="236"/>
      <c r="Q299" s="236"/>
      <c r="R299" s="236"/>
      <c r="S299" s="236"/>
      <c r="T299" s="236"/>
      <c r="U299" s="236"/>
      <c r="V299" s="236"/>
      <c r="W299" s="236"/>
      <c r="X299" s="236"/>
      <c r="Y299" s="236"/>
      <c r="Z299" s="236"/>
      <c r="AA299" s="236"/>
      <c r="AB299" s="236"/>
      <c r="AC299" s="236"/>
      <c r="AD299" s="236"/>
      <c r="AE299" s="236"/>
      <c r="AF299" s="236"/>
      <c r="AG299" s="236"/>
      <c r="AH299" s="236"/>
      <c r="AI299" s="236"/>
      <c r="AJ299" s="236"/>
      <c r="AK299" s="236"/>
      <c r="AL299" s="236"/>
      <c r="AM299" s="236"/>
      <c r="AN299" s="236"/>
      <c r="AO299" s="236"/>
      <c r="AP299" s="236"/>
      <c r="AQ299" s="236"/>
      <c r="AR299" s="236"/>
      <c r="AS299" s="236"/>
      <c r="AT299" s="236"/>
      <c r="AU299" s="236"/>
      <c r="AV299" s="236"/>
      <c r="AW299" s="182"/>
      <c r="AX299" s="182"/>
      <c r="AY299" s="232"/>
    </row>
    <row r="300" spans="1:51" ht="7.5" customHeight="1">
      <c r="A300" s="231"/>
      <c r="B300" s="236"/>
      <c r="C300" s="236"/>
      <c r="D300" s="236"/>
      <c r="E300" s="236"/>
      <c r="F300" s="236"/>
      <c r="G300" s="236"/>
      <c r="H300" s="236"/>
      <c r="I300" s="236"/>
      <c r="J300" s="236"/>
      <c r="K300" s="236"/>
      <c r="L300" s="236"/>
      <c r="M300" s="236"/>
      <c r="N300" s="236"/>
      <c r="O300" s="236"/>
      <c r="P300" s="236"/>
      <c r="Q300" s="236"/>
      <c r="R300" s="236"/>
      <c r="S300" s="236"/>
      <c r="T300" s="236"/>
      <c r="U300" s="236"/>
      <c r="V300" s="236"/>
      <c r="W300" s="236"/>
      <c r="X300" s="236"/>
      <c r="Y300" s="236"/>
      <c r="Z300" s="236"/>
      <c r="AA300" s="236"/>
      <c r="AB300" s="236"/>
      <c r="AC300" s="236"/>
      <c r="AD300" s="236"/>
      <c r="AE300" s="236"/>
      <c r="AF300" s="236"/>
      <c r="AG300" s="236"/>
      <c r="AH300" s="236"/>
      <c r="AI300" s="236"/>
      <c r="AJ300" s="236"/>
      <c r="AK300" s="236"/>
      <c r="AL300" s="236"/>
      <c r="AM300" s="236"/>
      <c r="AN300" s="236"/>
      <c r="AO300" s="236"/>
      <c r="AP300" s="236"/>
      <c r="AQ300" s="236"/>
      <c r="AR300" s="236"/>
      <c r="AS300" s="236"/>
      <c r="AT300" s="236"/>
      <c r="AU300" s="236"/>
      <c r="AV300" s="236"/>
      <c r="AW300" s="182"/>
      <c r="AX300" s="182"/>
      <c r="AY300" s="232"/>
    </row>
    <row r="301" spans="1:51" ht="7.5" customHeight="1">
      <c r="A301" s="231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236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236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182"/>
      <c r="AX301" s="182"/>
      <c r="AY301" s="232"/>
    </row>
    <row r="302" spans="1:51" ht="7.5" customHeight="1">
      <c r="A302" s="231"/>
      <c r="B302" s="236"/>
      <c r="C302" s="236"/>
      <c r="D302" s="236"/>
      <c r="E302" s="236"/>
      <c r="F302" s="236"/>
      <c r="G302" s="236"/>
      <c r="H302" s="236"/>
      <c r="I302" s="236"/>
      <c r="J302" s="236"/>
      <c r="K302" s="236"/>
      <c r="L302" s="236"/>
      <c r="M302" s="236"/>
      <c r="N302" s="236"/>
      <c r="O302" s="236"/>
      <c r="P302" s="236"/>
      <c r="Q302" s="236"/>
      <c r="R302" s="236"/>
      <c r="S302" s="236"/>
      <c r="T302" s="236"/>
      <c r="U302" s="236"/>
      <c r="V302" s="236"/>
      <c r="W302" s="236"/>
      <c r="X302" s="236"/>
      <c r="Y302" s="236"/>
      <c r="Z302" s="236"/>
      <c r="AA302" s="236"/>
      <c r="AB302" s="236"/>
      <c r="AC302" s="236"/>
      <c r="AD302" s="236"/>
      <c r="AE302" s="236"/>
      <c r="AF302" s="236"/>
      <c r="AG302" s="236"/>
      <c r="AH302" s="236"/>
      <c r="AI302" s="236"/>
      <c r="AJ302" s="236"/>
      <c r="AK302" s="236"/>
      <c r="AL302" s="236"/>
      <c r="AM302" s="236"/>
      <c r="AN302" s="236"/>
      <c r="AO302" s="236"/>
      <c r="AP302" s="236"/>
      <c r="AQ302" s="236"/>
      <c r="AR302" s="236"/>
      <c r="AS302" s="236"/>
      <c r="AT302" s="236"/>
      <c r="AU302" s="236"/>
      <c r="AV302" s="236"/>
      <c r="AW302" s="182"/>
      <c r="AX302" s="182"/>
      <c r="AY302" s="232"/>
    </row>
    <row r="303" spans="1:51" ht="7.5" customHeight="1">
      <c r="A303" s="231"/>
      <c r="B303" s="236"/>
      <c r="C303" s="236"/>
      <c r="D303" s="236"/>
      <c r="E303" s="236"/>
      <c r="F303" s="236"/>
      <c r="G303" s="236"/>
      <c r="H303" s="236"/>
      <c r="I303" s="236"/>
      <c r="J303" s="236"/>
      <c r="K303" s="236"/>
      <c r="L303" s="236"/>
      <c r="M303" s="236"/>
      <c r="N303" s="236"/>
      <c r="O303" s="236"/>
      <c r="P303" s="236"/>
      <c r="Q303" s="236"/>
      <c r="R303" s="236"/>
      <c r="S303" s="236"/>
      <c r="T303" s="236"/>
      <c r="U303" s="236"/>
      <c r="V303" s="236"/>
      <c r="W303" s="236"/>
      <c r="X303" s="236"/>
      <c r="Y303" s="236"/>
      <c r="Z303" s="236"/>
      <c r="AA303" s="236"/>
      <c r="AB303" s="236"/>
      <c r="AC303" s="236"/>
      <c r="AD303" s="236"/>
      <c r="AE303" s="236"/>
      <c r="AF303" s="236"/>
      <c r="AG303" s="236"/>
      <c r="AH303" s="236"/>
      <c r="AI303" s="236"/>
      <c r="AJ303" s="236"/>
      <c r="AK303" s="236"/>
      <c r="AL303" s="236"/>
      <c r="AM303" s="236"/>
      <c r="AN303" s="236"/>
      <c r="AO303" s="236"/>
      <c r="AP303" s="236"/>
      <c r="AQ303" s="236"/>
      <c r="AR303" s="236"/>
      <c r="AS303" s="236"/>
      <c r="AT303" s="236"/>
      <c r="AU303" s="236"/>
      <c r="AV303" s="236"/>
      <c r="AW303" s="182"/>
      <c r="AX303" s="182"/>
      <c r="AY303" s="232"/>
    </row>
    <row r="304" spans="1:51" ht="7.5" customHeight="1">
      <c r="A304" s="231"/>
      <c r="B304" s="236"/>
      <c r="C304" s="236"/>
      <c r="D304" s="236"/>
      <c r="E304" s="236"/>
      <c r="F304" s="236"/>
      <c r="G304" s="236"/>
      <c r="H304" s="236"/>
      <c r="I304" s="236"/>
      <c r="J304" s="236"/>
      <c r="K304" s="236"/>
      <c r="L304" s="236"/>
      <c r="M304" s="236"/>
      <c r="N304" s="236"/>
      <c r="O304" s="236"/>
      <c r="P304" s="236"/>
      <c r="Q304" s="236"/>
      <c r="R304" s="236"/>
      <c r="S304" s="236"/>
      <c r="T304" s="236"/>
      <c r="U304" s="236"/>
      <c r="V304" s="236"/>
      <c r="W304" s="236"/>
      <c r="X304" s="236"/>
      <c r="Y304" s="236"/>
      <c r="Z304" s="236"/>
      <c r="AA304" s="236"/>
      <c r="AB304" s="236"/>
      <c r="AC304" s="236"/>
      <c r="AD304" s="236"/>
      <c r="AE304" s="236"/>
      <c r="AF304" s="236"/>
      <c r="AG304" s="236"/>
      <c r="AH304" s="236"/>
      <c r="AI304" s="236"/>
      <c r="AJ304" s="236"/>
      <c r="AK304" s="236"/>
      <c r="AL304" s="236"/>
      <c r="AM304" s="236"/>
      <c r="AN304" s="236"/>
      <c r="AO304" s="236"/>
      <c r="AP304" s="236"/>
      <c r="AQ304" s="236"/>
      <c r="AR304" s="236"/>
      <c r="AS304" s="236"/>
      <c r="AT304" s="236"/>
      <c r="AU304" s="236"/>
      <c r="AV304" s="236"/>
      <c r="AW304" s="182"/>
      <c r="AX304" s="182"/>
      <c r="AY304" s="232"/>
    </row>
    <row r="305" spans="1:51" ht="7.5" customHeight="1">
      <c r="A305" s="231"/>
      <c r="B305" s="236"/>
      <c r="C305" s="236"/>
      <c r="D305" s="236"/>
      <c r="E305" s="236"/>
      <c r="F305" s="236"/>
      <c r="G305" s="236"/>
      <c r="H305" s="236"/>
      <c r="I305" s="236"/>
      <c r="J305" s="236"/>
      <c r="K305" s="236"/>
      <c r="L305" s="236"/>
      <c r="M305" s="236"/>
      <c r="N305" s="236"/>
      <c r="O305" s="236"/>
      <c r="P305" s="236"/>
      <c r="Q305" s="236"/>
      <c r="R305" s="236"/>
      <c r="S305" s="236"/>
      <c r="T305" s="236"/>
      <c r="U305" s="236"/>
      <c r="V305" s="236"/>
      <c r="W305" s="236"/>
      <c r="X305" s="236"/>
      <c r="Y305" s="236"/>
      <c r="Z305" s="236"/>
      <c r="AA305" s="236"/>
      <c r="AB305" s="236"/>
      <c r="AC305" s="236"/>
      <c r="AD305" s="236"/>
      <c r="AE305" s="236"/>
      <c r="AF305" s="236"/>
      <c r="AG305" s="236"/>
      <c r="AH305" s="236"/>
      <c r="AI305" s="236"/>
      <c r="AJ305" s="236"/>
      <c r="AK305" s="236"/>
      <c r="AL305" s="236"/>
      <c r="AM305" s="236"/>
      <c r="AN305" s="236"/>
      <c r="AO305" s="236"/>
      <c r="AP305" s="236"/>
      <c r="AQ305" s="236"/>
      <c r="AR305" s="236"/>
      <c r="AS305" s="236"/>
      <c r="AT305" s="236"/>
      <c r="AU305" s="236"/>
      <c r="AV305" s="236"/>
      <c r="AW305" s="182"/>
      <c r="AX305" s="182"/>
      <c r="AY305" s="232"/>
    </row>
    <row r="306" spans="1:51" ht="7.5" customHeight="1">
      <c r="A306" s="231"/>
      <c r="B306" s="236"/>
      <c r="C306" s="236"/>
      <c r="D306" s="236"/>
      <c r="E306" s="236"/>
      <c r="F306" s="236"/>
      <c r="G306" s="236"/>
      <c r="H306" s="236"/>
      <c r="I306" s="236"/>
      <c r="J306" s="236"/>
      <c r="K306" s="236"/>
      <c r="L306" s="236"/>
      <c r="M306" s="236"/>
      <c r="N306" s="236"/>
      <c r="O306" s="236"/>
      <c r="P306" s="236"/>
      <c r="Q306" s="236"/>
      <c r="R306" s="236"/>
      <c r="S306" s="236"/>
      <c r="T306" s="236"/>
      <c r="U306" s="236"/>
      <c r="V306" s="236"/>
      <c r="W306" s="236"/>
      <c r="X306" s="236"/>
      <c r="Y306" s="236"/>
      <c r="Z306" s="236"/>
      <c r="AA306" s="236"/>
      <c r="AB306" s="236"/>
      <c r="AC306" s="236"/>
      <c r="AD306" s="236"/>
      <c r="AE306" s="236"/>
      <c r="AF306" s="236"/>
      <c r="AG306" s="236"/>
      <c r="AH306" s="236"/>
      <c r="AI306" s="236"/>
      <c r="AJ306" s="236"/>
      <c r="AK306" s="236"/>
      <c r="AL306" s="236"/>
      <c r="AM306" s="236"/>
      <c r="AN306" s="236"/>
      <c r="AO306" s="236"/>
      <c r="AP306" s="236"/>
      <c r="AQ306" s="236"/>
      <c r="AR306" s="236"/>
      <c r="AS306" s="236"/>
      <c r="AT306" s="236"/>
      <c r="AU306" s="236"/>
      <c r="AV306" s="236"/>
      <c r="AW306" s="182"/>
      <c r="AX306" s="182"/>
      <c r="AY306" s="232"/>
    </row>
    <row r="307" spans="1:51" ht="7.5" customHeight="1">
      <c r="A307" s="231"/>
      <c r="B307" s="236"/>
      <c r="C307" s="236"/>
      <c r="D307" s="236"/>
      <c r="E307" s="236"/>
      <c r="F307" s="236"/>
      <c r="G307" s="236"/>
      <c r="H307" s="236"/>
      <c r="I307" s="236"/>
      <c r="J307" s="236"/>
      <c r="K307" s="236"/>
      <c r="L307" s="236"/>
      <c r="M307" s="236"/>
      <c r="N307" s="236"/>
      <c r="O307" s="236"/>
      <c r="P307" s="236"/>
      <c r="Q307" s="236"/>
      <c r="R307" s="236"/>
      <c r="S307" s="236"/>
      <c r="T307" s="236"/>
      <c r="U307" s="236"/>
      <c r="V307" s="236"/>
      <c r="W307" s="236"/>
      <c r="X307" s="236"/>
      <c r="Y307" s="236"/>
      <c r="Z307" s="236"/>
      <c r="AA307" s="236"/>
      <c r="AB307" s="236"/>
      <c r="AC307" s="236"/>
      <c r="AD307" s="236"/>
      <c r="AE307" s="236"/>
      <c r="AF307" s="236"/>
      <c r="AG307" s="236"/>
      <c r="AH307" s="236"/>
      <c r="AI307" s="236"/>
      <c r="AJ307" s="236"/>
      <c r="AK307" s="236"/>
      <c r="AL307" s="236"/>
      <c r="AM307" s="236"/>
      <c r="AN307" s="236"/>
      <c r="AO307" s="236"/>
      <c r="AP307" s="236"/>
      <c r="AQ307" s="236"/>
      <c r="AR307" s="236"/>
      <c r="AS307" s="236"/>
      <c r="AT307" s="236"/>
      <c r="AU307" s="236"/>
      <c r="AV307" s="236"/>
      <c r="AW307" s="182"/>
      <c r="AX307" s="182"/>
      <c r="AY307" s="232"/>
    </row>
    <row r="308" spans="1:51" ht="7.5" customHeight="1">
      <c r="A308" s="231"/>
      <c r="B308" s="236"/>
      <c r="C308" s="236"/>
      <c r="D308" s="236"/>
      <c r="E308" s="236"/>
      <c r="F308" s="236"/>
      <c r="G308" s="236"/>
      <c r="H308" s="236"/>
      <c r="I308" s="236"/>
      <c r="J308" s="236"/>
      <c r="K308" s="236"/>
      <c r="L308" s="236"/>
      <c r="M308" s="236"/>
      <c r="N308" s="236"/>
      <c r="O308" s="236"/>
      <c r="P308" s="236"/>
      <c r="Q308" s="236"/>
      <c r="R308" s="236"/>
      <c r="S308" s="236"/>
      <c r="T308" s="236"/>
      <c r="U308" s="236"/>
      <c r="V308" s="236"/>
      <c r="W308" s="236"/>
      <c r="X308" s="236"/>
      <c r="Y308" s="236"/>
      <c r="Z308" s="236"/>
      <c r="AA308" s="236"/>
      <c r="AB308" s="236"/>
      <c r="AC308" s="236"/>
      <c r="AD308" s="236"/>
      <c r="AE308" s="236"/>
      <c r="AF308" s="236"/>
      <c r="AG308" s="236"/>
      <c r="AH308" s="236"/>
      <c r="AI308" s="236"/>
      <c r="AJ308" s="236"/>
      <c r="AK308" s="236"/>
      <c r="AL308" s="236"/>
      <c r="AM308" s="236"/>
      <c r="AN308" s="236"/>
      <c r="AO308" s="236"/>
      <c r="AP308" s="236"/>
      <c r="AQ308" s="236"/>
      <c r="AR308" s="236"/>
      <c r="AS308" s="236"/>
      <c r="AT308" s="236"/>
      <c r="AU308" s="236"/>
      <c r="AV308" s="236"/>
      <c r="AW308" s="182"/>
      <c r="AX308" s="182"/>
      <c r="AY308" s="232"/>
    </row>
    <row r="309" spans="1:51" ht="7.5" customHeight="1">
      <c r="A309" s="231"/>
      <c r="B309" s="236"/>
      <c r="C309" s="236"/>
      <c r="D309" s="236"/>
      <c r="E309" s="236"/>
      <c r="F309" s="236"/>
      <c r="G309" s="236"/>
      <c r="H309" s="236"/>
      <c r="I309" s="236"/>
      <c r="J309" s="236"/>
      <c r="K309" s="236"/>
      <c r="L309" s="236"/>
      <c r="M309" s="236"/>
      <c r="N309" s="236"/>
      <c r="O309" s="236"/>
      <c r="P309" s="236"/>
      <c r="Q309" s="236"/>
      <c r="R309" s="236"/>
      <c r="S309" s="236"/>
      <c r="T309" s="236"/>
      <c r="U309" s="236"/>
      <c r="V309" s="236"/>
      <c r="W309" s="236"/>
      <c r="X309" s="236"/>
      <c r="Y309" s="236"/>
      <c r="Z309" s="236"/>
      <c r="AA309" s="236"/>
      <c r="AB309" s="236"/>
      <c r="AC309" s="236"/>
      <c r="AD309" s="236"/>
      <c r="AE309" s="236"/>
      <c r="AF309" s="236"/>
      <c r="AG309" s="236"/>
      <c r="AH309" s="236"/>
      <c r="AI309" s="236"/>
      <c r="AJ309" s="236"/>
      <c r="AK309" s="236"/>
      <c r="AL309" s="236"/>
      <c r="AM309" s="236"/>
      <c r="AN309" s="236"/>
      <c r="AO309" s="236"/>
      <c r="AP309" s="236"/>
      <c r="AQ309" s="236"/>
      <c r="AR309" s="236"/>
      <c r="AS309" s="236"/>
      <c r="AT309" s="236"/>
      <c r="AU309" s="236"/>
      <c r="AV309" s="236"/>
      <c r="AW309" s="182"/>
      <c r="AX309" s="182"/>
      <c r="AY309" s="232"/>
    </row>
    <row r="310" spans="1:51" ht="7.5" customHeight="1">
      <c r="A310" s="231"/>
      <c r="B310" s="236"/>
      <c r="C310" s="236"/>
      <c r="D310" s="236"/>
      <c r="E310" s="236"/>
      <c r="F310" s="236"/>
      <c r="G310" s="236"/>
      <c r="H310" s="236"/>
      <c r="I310" s="236"/>
      <c r="J310" s="236"/>
      <c r="K310" s="236"/>
      <c r="L310" s="236"/>
      <c r="M310" s="236"/>
      <c r="N310" s="236"/>
      <c r="O310" s="236"/>
      <c r="P310" s="236"/>
      <c r="Q310" s="236"/>
      <c r="R310" s="236"/>
      <c r="S310" s="236"/>
      <c r="T310" s="236"/>
      <c r="U310" s="236"/>
      <c r="V310" s="236"/>
      <c r="W310" s="236"/>
      <c r="X310" s="236"/>
      <c r="Y310" s="236"/>
      <c r="Z310" s="236"/>
      <c r="AA310" s="236"/>
      <c r="AB310" s="236"/>
      <c r="AC310" s="236"/>
      <c r="AD310" s="236"/>
      <c r="AE310" s="236"/>
      <c r="AF310" s="236"/>
      <c r="AG310" s="236"/>
      <c r="AH310" s="236"/>
      <c r="AI310" s="236"/>
      <c r="AJ310" s="236"/>
      <c r="AK310" s="236"/>
      <c r="AL310" s="236"/>
      <c r="AM310" s="236"/>
      <c r="AN310" s="236"/>
      <c r="AO310" s="236"/>
      <c r="AP310" s="236"/>
      <c r="AQ310" s="236"/>
      <c r="AR310" s="236"/>
      <c r="AS310" s="236"/>
      <c r="AT310" s="236"/>
      <c r="AU310" s="236"/>
      <c r="AV310" s="236"/>
      <c r="AW310" s="182"/>
      <c r="AX310" s="182"/>
      <c r="AY310" s="232"/>
    </row>
    <row r="311" spans="1:51" ht="7.5" customHeight="1">
      <c r="A311" s="231"/>
      <c r="B311" s="182"/>
      <c r="C311" s="182"/>
      <c r="D311" s="182"/>
      <c r="E311" s="182"/>
      <c r="F311" s="182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AQ311" s="182"/>
      <c r="AR311" s="182"/>
      <c r="AS311" s="182"/>
      <c r="AT311" s="182"/>
      <c r="AU311" s="182"/>
      <c r="AV311" s="182"/>
      <c r="AW311" s="182"/>
      <c r="AX311" s="182"/>
      <c r="AY311" s="232"/>
    </row>
    <row r="312" spans="1:51" ht="7.5" customHeight="1" thickBot="1">
      <c r="A312" s="233"/>
      <c r="B312" s="228"/>
      <c r="C312" s="228"/>
      <c r="D312" s="228"/>
      <c r="E312" s="228"/>
      <c r="F312" s="228"/>
      <c r="G312" s="228"/>
      <c r="H312" s="228"/>
      <c r="I312" s="228"/>
      <c r="J312" s="228"/>
      <c r="K312" s="228"/>
      <c r="L312" s="228"/>
      <c r="M312" s="228"/>
      <c r="N312" s="228"/>
      <c r="O312" s="228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8"/>
      <c r="AC312" s="228"/>
      <c r="AD312" s="228"/>
      <c r="AE312" s="228"/>
      <c r="AF312" s="228"/>
      <c r="AG312" s="228"/>
      <c r="AH312" s="228"/>
      <c r="AI312" s="228"/>
      <c r="AJ312" s="228"/>
      <c r="AK312" s="228"/>
      <c r="AL312" s="228"/>
      <c r="AM312" s="228"/>
      <c r="AN312" s="228"/>
      <c r="AO312" s="228"/>
      <c r="AP312" s="228"/>
      <c r="AQ312" s="228"/>
      <c r="AR312" s="228"/>
      <c r="AS312" s="228"/>
      <c r="AT312" s="228"/>
      <c r="AU312" s="228"/>
      <c r="AV312" s="228"/>
      <c r="AW312" s="228"/>
      <c r="AX312" s="228"/>
      <c r="AY312" s="234"/>
    </row>
    <row r="313" spans="1:51" ht="7.5" customHeight="1">
      <c r="A313" s="229"/>
      <c r="B313" s="225"/>
      <c r="C313" s="225"/>
      <c r="D313" s="225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  <c r="AA313" s="225"/>
      <c r="AB313" s="225"/>
      <c r="AC313" s="225"/>
      <c r="AD313" s="225"/>
      <c r="AE313" s="225"/>
      <c r="AF313" s="225"/>
      <c r="AG313" s="225"/>
      <c r="AH313" s="225"/>
      <c r="AI313" s="225"/>
      <c r="AJ313" s="225"/>
      <c r="AK313" s="225"/>
      <c r="AL313" s="225"/>
      <c r="AM313" s="225"/>
      <c r="AN313" s="225"/>
      <c r="AO313" s="225"/>
      <c r="AP313" s="225"/>
      <c r="AQ313" s="225"/>
      <c r="AR313" s="225"/>
      <c r="AS313" s="225"/>
      <c r="AT313" s="225"/>
      <c r="AU313" s="225"/>
      <c r="AV313" s="225"/>
      <c r="AW313" s="225"/>
      <c r="AX313" s="225"/>
      <c r="AY313" s="230"/>
    </row>
    <row r="314" spans="1:51" ht="7.5" customHeight="1">
      <c r="A314" s="231"/>
      <c r="B314" s="182"/>
      <c r="C314" s="182"/>
      <c r="D314" s="182"/>
      <c r="E314" s="182"/>
      <c r="F314" s="182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2"/>
      <c r="AH314" s="182"/>
      <c r="AI314" s="182"/>
      <c r="AJ314" s="182"/>
      <c r="AK314" s="182"/>
      <c r="AL314" s="182"/>
      <c r="AM314" s="182"/>
      <c r="AN314" s="182"/>
      <c r="AO314" s="182"/>
      <c r="AP314" s="182"/>
      <c r="AQ314" s="182"/>
      <c r="AR314" s="182"/>
      <c r="AS314" s="182"/>
      <c r="AT314" s="182"/>
      <c r="AU314" s="182"/>
      <c r="AV314" s="182"/>
      <c r="AW314" s="182"/>
      <c r="AX314" s="182"/>
      <c r="AY314" s="232"/>
    </row>
    <row r="315" spans="1:51" ht="7.5" customHeight="1">
      <c r="A315" s="231"/>
      <c r="B315" s="236"/>
      <c r="C315" s="236"/>
      <c r="D315" s="236"/>
      <c r="E315" s="236"/>
      <c r="F315" s="236"/>
      <c r="G315" s="236"/>
      <c r="H315" s="236"/>
      <c r="I315" s="236"/>
      <c r="J315" s="236"/>
      <c r="K315" s="236"/>
      <c r="L315" s="236"/>
      <c r="M315" s="236"/>
      <c r="N315" s="236"/>
      <c r="O315" s="236"/>
      <c r="P315" s="236"/>
      <c r="Q315" s="236"/>
      <c r="R315" s="236"/>
      <c r="S315" s="236"/>
      <c r="T315" s="236"/>
      <c r="U315" s="236"/>
      <c r="V315" s="236"/>
      <c r="W315" s="236"/>
      <c r="X315" s="236"/>
      <c r="Y315" s="236"/>
      <c r="Z315" s="236"/>
      <c r="AA315" s="236"/>
      <c r="AB315" s="236"/>
      <c r="AC315" s="236"/>
      <c r="AD315" s="236"/>
      <c r="AE315" s="236"/>
      <c r="AF315" s="236"/>
      <c r="AG315" s="236"/>
      <c r="AH315" s="236"/>
      <c r="AI315" s="236"/>
      <c r="AJ315" s="236"/>
      <c r="AK315" s="236"/>
      <c r="AL315" s="236"/>
      <c r="AM315" s="236"/>
      <c r="AN315" s="236"/>
      <c r="AO315" s="236"/>
      <c r="AP315" s="236"/>
      <c r="AQ315" s="236"/>
      <c r="AR315" s="236"/>
      <c r="AS315" s="236"/>
      <c r="AT315" s="236"/>
      <c r="AU315" s="236"/>
      <c r="AV315" s="236"/>
      <c r="AW315" s="182"/>
      <c r="AX315" s="182"/>
      <c r="AY315" s="232"/>
    </row>
    <row r="316" spans="1:51" ht="7.5" customHeight="1">
      <c r="A316" s="231"/>
      <c r="B316" s="236"/>
      <c r="C316" s="236"/>
      <c r="D316" s="236"/>
      <c r="E316" s="236"/>
      <c r="F316" s="236"/>
      <c r="G316" s="236"/>
      <c r="H316" s="236"/>
      <c r="I316" s="236"/>
      <c r="J316" s="236"/>
      <c r="K316" s="236"/>
      <c r="L316" s="236"/>
      <c r="M316" s="236"/>
      <c r="N316" s="236"/>
      <c r="O316" s="236"/>
      <c r="P316" s="236"/>
      <c r="Q316" s="236"/>
      <c r="R316" s="236"/>
      <c r="S316" s="236"/>
      <c r="T316" s="236"/>
      <c r="U316" s="236"/>
      <c r="V316" s="236"/>
      <c r="W316" s="236"/>
      <c r="X316" s="236"/>
      <c r="Y316" s="236"/>
      <c r="Z316" s="236"/>
      <c r="AA316" s="236"/>
      <c r="AB316" s="236"/>
      <c r="AC316" s="236"/>
      <c r="AD316" s="236"/>
      <c r="AE316" s="236"/>
      <c r="AF316" s="236"/>
      <c r="AG316" s="236"/>
      <c r="AH316" s="236"/>
      <c r="AI316" s="236"/>
      <c r="AJ316" s="236"/>
      <c r="AK316" s="236"/>
      <c r="AL316" s="236"/>
      <c r="AM316" s="236"/>
      <c r="AN316" s="236"/>
      <c r="AO316" s="236"/>
      <c r="AP316" s="236"/>
      <c r="AQ316" s="236"/>
      <c r="AR316" s="236"/>
      <c r="AS316" s="236"/>
      <c r="AT316" s="236"/>
      <c r="AU316" s="236"/>
      <c r="AV316" s="236"/>
      <c r="AW316" s="182"/>
      <c r="AX316" s="182"/>
      <c r="AY316" s="232"/>
    </row>
    <row r="317" spans="1:51" ht="7.5" customHeight="1">
      <c r="A317" s="231"/>
      <c r="B317" s="236"/>
      <c r="C317" s="236"/>
      <c r="D317" s="236"/>
      <c r="E317" s="236"/>
      <c r="F317" s="236"/>
      <c r="G317" s="236"/>
      <c r="H317" s="236"/>
      <c r="I317" s="236"/>
      <c r="J317" s="236"/>
      <c r="K317" s="236"/>
      <c r="L317" s="236"/>
      <c r="M317" s="236"/>
      <c r="N317" s="236"/>
      <c r="O317" s="236"/>
      <c r="P317" s="236"/>
      <c r="Q317" s="236"/>
      <c r="R317" s="236"/>
      <c r="S317" s="236"/>
      <c r="T317" s="236"/>
      <c r="U317" s="236"/>
      <c r="V317" s="236"/>
      <c r="W317" s="236"/>
      <c r="X317" s="236"/>
      <c r="Y317" s="236"/>
      <c r="Z317" s="236"/>
      <c r="AA317" s="236"/>
      <c r="AB317" s="236"/>
      <c r="AC317" s="236"/>
      <c r="AD317" s="236"/>
      <c r="AE317" s="236"/>
      <c r="AF317" s="236"/>
      <c r="AG317" s="236"/>
      <c r="AH317" s="236"/>
      <c r="AI317" s="236"/>
      <c r="AJ317" s="236"/>
      <c r="AK317" s="236"/>
      <c r="AL317" s="236"/>
      <c r="AM317" s="236"/>
      <c r="AN317" s="236"/>
      <c r="AO317" s="236"/>
      <c r="AP317" s="236"/>
      <c r="AQ317" s="236"/>
      <c r="AR317" s="236"/>
      <c r="AS317" s="236"/>
      <c r="AT317" s="236"/>
      <c r="AU317" s="236"/>
      <c r="AV317" s="236"/>
      <c r="AW317" s="182"/>
      <c r="AX317" s="182"/>
      <c r="AY317" s="232"/>
    </row>
    <row r="318" spans="1:51" ht="7.5" customHeight="1">
      <c r="A318" s="231"/>
      <c r="B318" s="236"/>
      <c r="C318" s="236"/>
      <c r="D318" s="236"/>
      <c r="E318" s="236"/>
      <c r="F318" s="236"/>
      <c r="G318" s="236"/>
      <c r="H318" s="236"/>
      <c r="I318" s="236"/>
      <c r="J318" s="236"/>
      <c r="K318" s="236"/>
      <c r="L318" s="236"/>
      <c r="M318" s="236"/>
      <c r="N318" s="236"/>
      <c r="O318" s="236"/>
      <c r="P318" s="236"/>
      <c r="Q318" s="236"/>
      <c r="R318" s="236"/>
      <c r="S318" s="236"/>
      <c r="T318" s="236"/>
      <c r="U318" s="236"/>
      <c r="V318" s="236"/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6"/>
      <c r="AJ318" s="236"/>
      <c r="AK318" s="236"/>
      <c r="AL318" s="236"/>
      <c r="AM318" s="236"/>
      <c r="AN318" s="236"/>
      <c r="AO318" s="236"/>
      <c r="AP318" s="236"/>
      <c r="AQ318" s="236"/>
      <c r="AR318" s="236"/>
      <c r="AS318" s="236"/>
      <c r="AT318" s="236"/>
      <c r="AU318" s="236"/>
      <c r="AV318" s="236"/>
      <c r="AW318" s="182"/>
      <c r="AX318" s="182"/>
      <c r="AY318" s="232"/>
    </row>
    <row r="319" spans="1:51" ht="7.5" customHeight="1">
      <c r="A319" s="231"/>
      <c r="B319" s="236"/>
      <c r="C319" s="236"/>
      <c r="D319" s="236"/>
      <c r="E319" s="236"/>
      <c r="F319" s="236"/>
      <c r="G319" s="236"/>
      <c r="H319" s="236"/>
      <c r="I319" s="236"/>
      <c r="J319" s="236"/>
      <c r="K319" s="236"/>
      <c r="L319" s="236"/>
      <c r="M319" s="236"/>
      <c r="N319" s="236"/>
      <c r="O319" s="236"/>
      <c r="P319" s="236"/>
      <c r="Q319" s="236"/>
      <c r="R319" s="236"/>
      <c r="S319" s="236"/>
      <c r="T319" s="236"/>
      <c r="U319" s="236"/>
      <c r="V319" s="236"/>
      <c r="W319" s="236"/>
      <c r="X319" s="236"/>
      <c r="Y319" s="236"/>
      <c r="Z319" s="236"/>
      <c r="AA319" s="236"/>
      <c r="AB319" s="236"/>
      <c r="AC319" s="236"/>
      <c r="AD319" s="236"/>
      <c r="AE319" s="236"/>
      <c r="AF319" s="236"/>
      <c r="AG319" s="236"/>
      <c r="AH319" s="236"/>
      <c r="AI319" s="236"/>
      <c r="AJ319" s="236"/>
      <c r="AK319" s="236"/>
      <c r="AL319" s="236"/>
      <c r="AM319" s="236"/>
      <c r="AN319" s="236"/>
      <c r="AO319" s="236"/>
      <c r="AP319" s="236"/>
      <c r="AQ319" s="236"/>
      <c r="AR319" s="236"/>
      <c r="AS319" s="236"/>
      <c r="AT319" s="236"/>
      <c r="AU319" s="236"/>
      <c r="AV319" s="236"/>
      <c r="AW319" s="182"/>
      <c r="AX319" s="182"/>
      <c r="AY319" s="232"/>
    </row>
    <row r="320" spans="1:51" ht="7.5" customHeight="1">
      <c r="A320" s="231"/>
      <c r="B320" s="236"/>
      <c r="C320" s="236"/>
      <c r="D320" s="236"/>
      <c r="E320" s="236"/>
      <c r="F320" s="236"/>
      <c r="G320" s="236"/>
      <c r="H320" s="236"/>
      <c r="I320" s="236"/>
      <c r="J320" s="236"/>
      <c r="K320" s="236"/>
      <c r="L320" s="236"/>
      <c r="M320" s="236"/>
      <c r="N320" s="236"/>
      <c r="O320" s="236"/>
      <c r="P320" s="236"/>
      <c r="Q320" s="236"/>
      <c r="R320" s="236"/>
      <c r="S320" s="236"/>
      <c r="T320" s="236"/>
      <c r="U320" s="236"/>
      <c r="V320" s="236"/>
      <c r="W320" s="236"/>
      <c r="X320" s="236"/>
      <c r="Y320" s="236"/>
      <c r="Z320" s="236"/>
      <c r="AA320" s="236"/>
      <c r="AB320" s="236"/>
      <c r="AC320" s="236"/>
      <c r="AD320" s="236"/>
      <c r="AE320" s="236"/>
      <c r="AF320" s="236"/>
      <c r="AG320" s="236"/>
      <c r="AH320" s="236"/>
      <c r="AI320" s="236"/>
      <c r="AJ320" s="236"/>
      <c r="AK320" s="236"/>
      <c r="AL320" s="236"/>
      <c r="AM320" s="236"/>
      <c r="AN320" s="236"/>
      <c r="AO320" s="236"/>
      <c r="AP320" s="236"/>
      <c r="AQ320" s="236"/>
      <c r="AR320" s="236"/>
      <c r="AS320" s="236"/>
      <c r="AT320" s="236"/>
      <c r="AU320" s="236"/>
      <c r="AV320" s="236"/>
      <c r="AW320" s="182"/>
      <c r="AX320" s="182"/>
      <c r="AY320" s="232"/>
    </row>
    <row r="321" spans="1:51" ht="7.5" customHeight="1">
      <c r="A321" s="231"/>
      <c r="B321" s="236"/>
      <c r="C321" s="236"/>
      <c r="D321" s="236"/>
      <c r="E321" s="236"/>
      <c r="F321" s="236"/>
      <c r="G321" s="236"/>
      <c r="H321" s="236"/>
      <c r="I321" s="236"/>
      <c r="J321" s="236"/>
      <c r="K321" s="236"/>
      <c r="L321" s="236"/>
      <c r="M321" s="236"/>
      <c r="N321" s="236"/>
      <c r="O321" s="236"/>
      <c r="P321" s="236"/>
      <c r="Q321" s="236"/>
      <c r="R321" s="236"/>
      <c r="S321" s="236"/>
      <c r="T321" s="236"/>
      <c r="U321" s="236"/>
      <c r="V321" s="236"/>
      <c r="W321" s="236"/>
      <c r="X321" s="236"/>
      <c r="Y321" s="236"/>
      <c r="Z321" s="236"/>
      <c r="AA321" s="236"/>
      <c r="AB321" s="236"/>
      <c r="AC321" s="236"/>
      <c r="AD321" s="236"/>
      <c r="AE321" s="236"/>
      <c r="AF321" s="236"/>
      <c r="AG321" s="236"/>
      <c r="AH321" s="236"/>
      <c r="AI321" s="236"/>
      <c r="AJ321" s="236"/>
      <c r="AK321" s="236"/>
      <c r="AL321" s="236"/>
      <c r="AM321" s="236"/>
      <c r="AN321" s="236"/>
      <c r="AO321" s="236"/>
      <c r="AP321" s="236"/>
      <c r="AQ321" s="236"/>
      <c r="AR321" s="236"/>
      <c r="AS321" s="236"/>
      <c r="AT321" s="236"/>
      <c r="AU321" s="236"/>
      <c r="AV321" s="236"/>
      <c r="AW321" s="182"/>
      <c r="AX321" s="182"/>
      <c r="AY321" s="232"/>
    </row>
    <row r="322" spans="1:51" ht="7.5" customHeight="1">
      <c r="A322" s="231"/>
      <c r="B322" s="236"/>
      <c r="C322" s="236"/>
      <c r="D322" s="236"/>
      <c r="E322" s="236"/>
      <c r="F322" s="236"/>
      <c r="G322" s="236"/>
      <c r="H322" s="236"/>
      <c r="I322" s="236"/>
      <c r="J322" s="236"/>
      <c r="K322" s="236"/>
      <c r="L322" s="236"/>
      <c r="M322" s="236"/>
      <c r="N322" s="236"/>
      <c r="O322" s="236"/>
      <c r="P322" s="236"/>
      <c r="Q322" s="236"/>
      <c r="R322" s="236"/>
      <c r="S322" s="236"/>
      <c r="T322" s="236"/>
      <c r="U322" s="236"/>
      <c r="V322" s="236"/>
      <c r="W322" s="236"/>
      <c r="X322" s="236"/>
      <c r="Y322" s="236"/>
      <c r="Z322" s="236"/>
      <c r="AA322" s="236"/>
      <c r="AB322" s="236"/>
      <c r="AC322" s="236"/>
      <c r="AD322" s="236"/>
      <c r="AE322" s="236"/>
      <c r="AF322" s="236"/>
      <c r="AG322" s="236"/>
      <c r="AH322" s="236"/>
      <c r="AI322" s="236"/>
      <c r="AJ322" s="236"/>
      <c r="AK322" s="236"/>
      <c r="AL322" s="236"/>
      <c r="AM322" s="236"/>
      <c r="AN322" s="236"/>
      <c r="AO322" s="236"/>
      <c r="AP322" s="236"/>
      <c r="AQ322" s="236"/>
      <c r="AR322" s="236"/>
      <c r="AS322" s="236"/>
      <c r="AT322" s="236"/>
      <c r="AU322" s="236"/>
      <c r="AV322" s="236"/>
      <c r="AW322" s="182"/>
      <c r="AX322" s="182"/>
      <c r="AY322" s="232"/>
    </row>
    <row r="323" spans="1:51" ht="7.5" customHeight="1">
      <c r="A323" s="231"/>
      <c r="B323" s="236"/>
      <c r="C323" s="236"/>
      <c r="D323" s="236"/>
      <c r="E323" s="236"/>
      <c r="F323" s="236"/>
      <c r="G323" s="236"/>
      <c r="H323" s="236"/>
      <c r="I323" s="236"/>
      <c r="J323" s="236"/>
      <c r="K323" s="236"/>
      <c r="L323" s="236"/>
      <c r="M323" s="236"/>
      <c r="N323" s="236"/>
      <c r="O323" s="236"/>
      <c r="P323" s="236"/>
      <c r="Q323" s="236"/>
      <c r="R323" s="236"/>
      <c r="S323" s="236"/>
      <c r="T323" s="236"/>
      <c r="U323" s="236"/>
      <c r="V323" s="236"/>
      <c r="W323" s="236"/>
      <c r="X323" s="236"/>
      <c r="Y323" s="236"/>
      <c r="Z323" s="236"/>
      <c r="AA323" s="236"/>
      <c r="AB323" s="236"/>
      <c r="AC323" s="236"/>
      <c r="AD323" s="236"/>
      <c r="AE323" s="236"/>
      <c r="AF323" s="236"/>
      <c r="AG323" s="236"/>
      <c r="AH323" s="236"/>
      <c r="AI323" s="236"/>
      <c r="AJ323" s="236"/>
      <c r="AK323" s="236"/>
      <c r="AL323" s="236"/>
      <c r="AM323" s="236"/>
      <c r="AN323" s="236"/>
      <c r="AO323" s="236"/>
      <c r="AP323" s="236"/>
      <c r="AQ323" s="236"/>
      <c r="AR323" s="236"/>
      <c r="AS323" s="236"/>
      <c r="AT323" s="236"/>
      <c r="AU323" s="236"/>
      <c r="AV323" s="236"/>
      <c r="AW323" s="182"/>
      <c r="AX323" s="182"/>
      <c r="AY323" s="232"/>
    </row>
    <row r="324" spans="1:51" ht="7.5" customHeight="1">
      <c r="A324" s="231"/>
      <c r="B324" s="236"/>
      <c r="C324" s="236"/>
      <c r="D324" s="236"/>
      <c r="E324" s="236"/>
      <c r="F324" s="236"/>
      <c r="G324" s="236"/>
      <c r="H324" s="236"/>
      <c r="I324" s="236"/>
      <c r="J324" s="236"/>
      <c r="K324" s="236"/>
      <c r="L324" s="236"/>
      <c r="M324" s="236"/>
      <c r="N324" s="236"/>
      <c r="O324" s="236"/>
      <c r="P324" s="236"/>
      <c r="Q324" s="236"/>
      <c r="R324" s="236"/>
      <c r="S324" s="236"/>
      <c r="T324" s="236"/>
      <c r="U324" s="236"/>
      <c r="V324" s="236"/>
      <c r="W324" s="236"/>
      <c r="X324" s="236"/>
      <c r="Y324" s="236"/>
      <c r="Z324" s="236"/>
      <c r="AA324" s="236"/>
      <c r="AB324" s="236"/>
      <c r="AC324" s="236"/>
      <c r="AD324" s="236"/>
      <c r="AE324" s="236"/>
      <c r="AF324" s="236"/>
      <c r="AG324" s="236"/>
      <c r="AH324" s="236"/>
      <c r="AI324" s="236"/>
      <c r="AJ324" s="236"/>
      <c r="AK324" s="236"/>
      <c r="AL324" s="236"/>
      <c r="AM324" s="236"/>
      <c r="AN324" s="236"/>
      <c r="AO324" s="236"/>
      <c r="AP324" s="236"/>
      <c r="AQ324" s="236"/>
      <c r="AR324" s="236"/>
      <c r="AS324" s="236"/>
      <c r="AT324" s="236"/>
      <c r="AU324" s="236"/>
      <c r="AV324" s="236"/>
      <c r="AW324" s="182"/>
      <c r="AX324" s="182"/>
      <c r="AY324" s="232"/>
    </row>
    <row r="325" spans="1:51" ht="7.5" customHeight="1">
      <c r="A325" s="231"/>
      <c r="B325" s="236"/>
      <c r="C325" s="236"/>
      <c r="D325" s="236"/>
      <c r="E325" s="236"/>
      <c r="F325" s="236"/>
      <c r="G325" s="236"/>
      <c r="H325" s="236"/>
      <c r="I325" s="236"/>
      <c r="J325" s="236"/>
      <c r="K325" s="236"/>
      <c r="L325" s="236"/>
      <c r="M325" s="236"/>
      <c r="N325" s="236"/>
      <c r="O325" s="236"/>
      <c r="P325" s="236"/>
      <c r="Q325" s="236"/>
      <c r="R325" s="236"/>
      <c r="S325" s="236"/>
      <c r="T325" s="236"/>
      <c r="U325" s="236"/>
      <c r="V325" s="236"/>
      <c r="W325" s="236"/>
      <c r="X325" s="236"/>
      <c r="Y325" s="236"/>
      <c r="Z325" s="236"/>
      <c r="AA325" s="236"/>
      <c r="AB325" s="236"/>
      <c r="AC325" s="236"/>
      <c r="AD325" s="236"/>
      <c r="AE325" s="236"/>
      <c r="AF325" s="236"/>
      <c r="AG325" s="236"/>
      <c r="AH325" s="236"/>
      <c r="AI325" s="236"/>
      <c r="AJ325" s="236"/>
      <c r="AK325" s="236"/>
      <c r="AL325" s="236"/>
      <c r="AM325" s="236"/>
      <c r="AN325" s="236"/>
      <c r="AO325" s="236"/>
      <c r="AP325" s="236"/>
      <c r="AQ325" s="236"/>
      <c r="AR325" s="236"/>
      <c r="AS325" s="236"/>
      <c r="AT325" s="236"/>
      <c r="AU325" s="236"/>
      <c r="AV325" s="236"/>
      <c r="AW325" s="182"/>
      <c r="AX325" s="182"/>
      <c r="AY325" s="232"/>
    </row>
    <row r="326" spans="1:51" ht="7.5" customHeight="1">
      <c r="A326" s="231"/>
      <c r="B326" s="236"/>
      <c r="C326" s="236"/>
      <c r="D326" s="236"/>
      <c r="E326" s="236"/>
      <c r="F326" s="236"/>
      <c r="G326" s="236"/>
      <c r="H326" s="236"/>
      <c r="I326" s="236"/>
      <c r="J326" s="236"/>
      <c r="K326" s="236"/>
      <c r="L326" s="236"/>
      <c r="M326" s="236"/>
      <c r="N326" s="236"/>
      <c r="O326" s="236"/>
      <c r="P326" s="236"/>
      <c r="Q326" s="236"/>
      <c r="R326" s="236"/>
      <c r="S326" s="236"/>
      <c r="T326" s="236"/>
      <c r="U326" s="236"/>
      <c r="V326" s="236"/>
      <c r="W326" s="236"/>
      <c r="X326" s="236"/>
      <c r="Y326" s="236"/>
      <c r="Z326" s="236"/>
      <c r="AA326" s="236"/>
      <c r="AB326" s="236"/>
      <c r="AC326" s="236"/>
      <c r="AD326" s="236"/>
      <c r="AE326" s="236"/>
      <c r="AF326" s="236"/>
      <c r="AG326" s="236"/>
      <c r="AH326" s="236"/>
      <c r="AI326" s="236"/>
      <c r="AJ326" s="236"/>
      <c r="AK326" s="236"/>
      <c r="AL326" s="236"/>
      <c r="AM326" s="236"/>
      <c r="AN326" s="236"/>
      <c r="AO326" s="236"/>
      <c r="AP326" s="236"/>
      <c r="AQ326" s="236"/>
      <c r="AR326" s="236"/>
      <c r="AS326" s="236"/>
      <c r="AT326" s="236"/>
      <c r="AU326" s="236"/>
      <c r="AV326" s="236"/>
      <c r="AW326" s="182"/>
      <c r="AX326" s="182"/>
      <c r="AY326" s="232"/>
    </row>
    <row r="327" spans="1:51" ht="7.5" customHeight="1">
      <c r="A327" s="231"/>
      <c r="B327" s="236"/>
      <c r="C327" s="236"/>
      <c r="D327" s="236"/>
      <c r="E327" s="236"/>
      <c r="F327" s="236"/>
      <c r="G327" s="236"/>
      <c r="H327" s="236"/>
      <c r="I327" s="236"/>
      <c r="J327" s="236"/>
      <c r="K327" s="236"/>
      <c r="L327" s="236"/>
      <c r="M327" s="236"/>
      <c r="N327" s="236"/>
      <c r="O327" s="236"/>
      <c r="P327" s="236"/>
      <c r="Q327" s="236"/>
      <c r="R327" s="236"/>
      <c r="S327" s="236"/>
      <c r="T327" s="236"/>
      <c r="U327" s="236"/>
      <c r="V327" s="236"/>
      <c r="W327" s="236"/>
      <c r="X327" s="236"/>
      <c r="Y327" s="236"/>
      <c r="Z327" s="236"/>
      <c r="AA327" s="236"/>
      <c r="AB327" s="236"/>
      <c r="AC327" s="236"/>
      <c r="AD327" s="236"/>
      <c r="AE327" s="236"/>
      <c r="AF327" s="236"/>
      <c r="AG327" s="236"/>
      <c r="AH327" s="236"/>
      <c r="AI327" s="236"/>
      <c r="AJ327" s="236"/>
      <c r="AK327" s="236"/>
      <c r="AL327" s="236"/>
      <c r="AM327" s="236"/>
      <c r="AN327" s="236"/>
      <c r="AO327" s="236"/>
      <c r="AP327" s="236"/>
      <c r="AQ327" s="236"/>
      <c r="AR327" s="236"/>
      <c r="AS327" s="236"/>
      <c r="AT327" s="236"/>
      <c r="AU327" s="236"/>
      <c r="AV327" s="236"/>
      <c r="AW327" s="182"/>
      <c r="AX327" s="182"/>
      <c r="AY327" s="232"/>
    </row>
    <row r="328" spans="1:51" ht="7.5" customHeight="1">
      <c r="A328" s="231"/>
      <c r="B328" s="236"/>
      <c r="C328" s="236"/>
      <c r="D328" s="236"/>
      <c r="E328" s="236"/>
      <c r="F328" s="236"/>
      <c r="G328" s="236"/>
      <c r="H328" s="236"/>
      <c r="I328" s="236"/>
      <c r="J328" s="236"/>
      <c r="K328" s="236"/>
      <c r="L328" s="236"/>
      <c r="M328" s="236"/>
      <c r="N328" s="236"/>
      <c r="O328" s="236"/>
      <c r="P328" s="236"/>
      <c r="Q328" s="236"/>
      <c r="R328" s="236"/>
      <c r="S328" s="236"/>
      <c r="T328" s="236"/>
      <c r="U328" s="236"/>
      <c r="V328" s="236"/>
      <c r="W328" s="236"/>
      <c r="X328" s="236"/>
      <c r="Y328" s="236"/>
      <c r="Z328" s="236"/>
      <c r="AA328" s="236"/>
      <c r="AB328" s="236"/>
      <c r="AC328" s="236"/>
      <c r="AD328" s="236"/>
      <c r="AE328" s="236"/>
      <c r="AF328" s="236"/>
      <c r="AG328" s="236"/>
      <c r="AH328" s="236"/>
      <c r="AI328" s="236"/>
      <c r="AJ328" s="236"/>
      <c r="AK328" s="236"/>
      <c r="AL328" s="236"/>
      <c r="AM328" s="236"/>
      <c r="AN328" s="236"/>
      <c r="AO328" s="236"/>
      <c r="AP328" s="236"/>
      <c r="AQ328" s="236"/>
      <c r="AR328" s="236"/>
      <c r="AS328" s="236"/>
      <c r="AT328" s="236"/>
      <c r="AU328" s="236"/>
      <c r="AV328" s="236"/>
      <c r="AW328" s="182"/>
      <c r="AX328" s="182"/>
      <c r="AY328" s="232"/>
    </row>
    <row r="329" spans="1:51" ht="7.5" customHeight="1">
      <c r="A329" s="231"/>
      <c r="B329" s="236"/>
      <c r="C329" s="236"/>
      <c r="D329" s="236"/>
      <c r="E329" s="236"/>
      <c r="F329" s="236"/>
      <c r="G329" s="236"/>
      <c r="H329" s="236"/>
      <c r="I329" s="236"/>
      <c r="J329" s="236"/>
      <c r="K329" s="236"/>
      <c r="L329" s="236"/>
      <c r="M329" s="236"/>
      <c r="N329" s="236"/>
      <c r="O329" s="236"/>
      <c r="P329" s="236"/>
      <c r="Q329" s="236"/>
      <c r="R329" s="236"/>
      <c r="S329" s="236"/>
      <c r="T329" s="236"/>
      <c r="U329" s="236"/>
      <c r="V329" s="236"/>
      <c r="W329" s="236"/>
      <c r="X329" s="236"/>
      <c r="Y329" s="236"/>
      <c r="Z329" s="236"/>
      <c r="AA329" s="236"/>
      <c r="AB329" s="236"/>
      <c r="AC329" s="236"/>
      <c r="AD329" s="236"/>
      <c r="AE329" s="236"/>
      <c r="AF329" s="236"/>
      <c r="AG329" s="236"/>
      <c r="AH329" s="236"/>
      <c r="AI329" s="236"/>
      <c r="AJ329" s="236"/>
      <c r="AK329" s="236"/>
      <c r="AL329" s="236"/>
      <c r="AM329" s="236"/>
      <c r="AN329" s="236"/>
      <c r="AO329" s="236"/>
      <c r="AP329" s="236"/>
      <c r="AQ329" s="236"/>
      <c r="AR329" s="236"/>
      <c r="AS329" s="236"/>
      <c r="AT329" s="236"/>
      <c r="AU329" s="236"/>
      <c r="AV329" s="236"/>
      <c r="AW329" s="182"/>
      <c r="AX329" s="182"/>
      <c r="AY329" s="232"/>
    </row>
    <row r="330" spans="1:51" ht="7.5" customHeight="1">
      <c r="A330" s="231"/>
      <c r="B330" s="236"/>
      <c r="C330" s="236"/>
      <c r="D330" s="236"/>
      <c r="E330" s="236"/>
      <c r="F330" s="236"/>
      <c r="G330" s="236"/>
      <c r="H330" s="236"/>
      <c r="I330" s="236"/>
      <c r="J330" s="236"/>
      <c r="K330" s="236"/>
      <c r="L330" s="236"/>
      <c r="M330" s="236"/>
      <c r="N330" s="236"/>
      <c r="O330" s="236"/>
      <c r="P330" s="236"/>
      <c r="Q330" s="236"/>
      <c r="R330" s="236"/>
      <c r="S330" s="236"/>
      <c r="T330" s="236"/>
      <c r="U330" s="236"/>
      <c r="V330" s="236"/>
      <c r="W330" s="236"/>
      <c r="X330" s="236"/>
      <c r="Y330" s="236"/>
      <c r="Z330" s="236"/>
      <c r="AA330" s="236"/>
      <c r="AB330" s="236"/>
      <c r="AC330" s="236"/>
      <c r="AD330" s="236"/>
      <c r="AE330" s="236"/>
      <c r="AF330" s="236"/>
      <c r="AG330" s="236"/>
      <c r="AH330" s="236"/>
      <c r="AI330" s="236"/>
      <c r="AJ330" s="236"/>
      <c r="AK330" s="236"/>
      <c r="AL330" s="236"/>
      <c r="AM330" s="236"/>
      <c r="AN330" s="236"/>
      <c r="AO330" s="236"/>
      <c r="AP330" s="236"/>
      <c r="AQ330" s="236"/>
      <c r="AR330" s="236"/>
      <c r="AS330" s="236"/>
      <c r="AT330" s="236"/>
      <c r="AU330" s="236"/>
      <c r="AV330" s="236"/>
      <c r="AW330" s="182"/>
      <c r="AX330" s="182"/>
      <c r="AY330" s="232"/>
    </row>
    <row r="331" spans="1:51" ht="7.5" customHeight="1">
      <c r="A331" s="231"/>
      <c r="B331" s="236"/>
      <c r="C331" s="236"/>
      <c r="D331" s="236"/>
      <c r="E331" s="236"/>
      <c r="F331" s="236"/>
      <c r="G331" s="236"/>
      <c r="H331" s="236"/>
      <c r="I331" s="236"/>
      <c r="J331" s="236"/>
      <c r="K331" s="236"/>
      <c r="L331" s="236"/>
      <c r="M331" s="236"/>
      <c r="N331" s="236"/>
      <c r="O331" s="236"/>
      <c r="P331" s="236"/>
      <c r="Q331" s="236"/>
      <c r="R331" s="236"/>
      <c r="S331" s="236"/>
      <c r="T331" s="236"/>
      <c r="U331" s="236"/>
      <c r="V331" s="236"/>
      <c r="W331" s="236"/>
      <c r="X331" s="236"/>
      <c r="Y331" s="236"/>
      <c r="Z331" s="236"/>
      <c r="AA331" s="236"/>
      <c r="AB331" s="236"/>
      <c r="AC331" s="236"/>
      <c r="AD331" s="236"/>
      <c r="AE331" s="236"/>
      <c r="AF331" s="236"/>
      <c r="AG331" s="236"/>
      <c r="AH331" s="236"/>
      <c r="AI331" s="236"/>
      <c r="AJ331" s="236"/>
      <c r="AK331" s="236"/>
      <c r="AL331" s="236"/>
      <c r="AM331" s="236"/>
      <c r="AN331" s="236"/>
      <c r="AO331" s="236"/>
      <c r="AP331" s="236"/>
      <c r="AQ331" s="236"/>
      <c r="AR331" s="236"/>
      <c r="AS331" s="236"/>
      <c r="AT331" s="236"/>
      <c r="AU331" s="236"/>
      <c r="AV331" s="236"/>
      <c r="AW331" s="182"/>
      <c r="AX331" s="182"/>
      <c r="AY331" s="232"/>
    </row>
    <row r="332" spans="1:51" ht="7.5" customHeight="1">
      <c r="A332" s="231"/>
      <c r="B332" s="236"/>
      <c r="C332" s="236"/>
      <c r="D332" s="236"/>
      <c r="E332" s="236"/>
      <c r="F332" s="236"/>
      <c r="G332" s="236"/>
      <c r="H332" s="236"/>
      <c r="I332" s="236"/>
      <c r="J332" s="236"/>
      <c r="K332" s="236"/>
      <c r="L332" s="236"/>
      <c r="M332" s="236"/>
      <c r="N332" s="236"/>
      <c r="O332" s="236"/>
      <c r="P332" s="236"/>
      <c r="Q332" s="236"/>
      <c r="R332" s="236"/>
      <c r="S332" s="236"/>
      <c r="T332" s="236"/>
      <c r="U332" s="236"/>
      <c r="V332" s="236"/>
      <c r="W332" s="236"/>
      <c r="X332" s="236"/>
      <c r="Y332" s="236"/>
      <c r="Z332" s="236"/>
      <c r="AA332" s="236"/>
      <c r="AB332" s="236"/>
      <c r="AC332" s="236"/>
      <c r="AD332" s="236"/>
      <c r="AE332" s="236"/>
      <c r="AF332" s="236"/>
      <c r="AG332" s="236"/>
      <c r="AH332" s="236"/>
      <c r="AI332" s="236"/>
      <c r="AJ332" s="236"/>
      <c r="AK332" s="236"/>
      <c r="AL332" s="236"/>
      <c r="AM332" s="236"/>
      <c r="AN332" s="236"/>
      <c r="AO332" s="236"/>
      <c r="AP332" s="236"/>
      <c r="AQ332" s="236"/>
      <c r="AR332" s="236"/>
      <c r="AS332" s="236"/>
      <c r="AT332" s="236"/>
      <c r="AU332" s="236"/>
      <c r="AV332" s="236"/>
      <c r="AW332" s="182"/>
      <c r="AX332" s="182"/>
      <c r="AY332" s="232"/>
    </row>
    <row r="333" spans="1:51" ht="7.5" customHeight="1">
      <c r="A333" s="231"/>
      <c r="B333" s="236"/>
      <c r="C333" s="236"/>
      <c r="D333" s="236"/>
      <c r="E333" s="236"/>
      <c r="F333" s="236"/>
      <c r="G333" s="236"/>
      <c r="H333" s="236"/>
      <c r="I333" s="236"/>
      <c r="J333" s="236"/>
      <c r="K333" s="236"/>
      <c r="L333" s="236"/>
      <c r="M333" s="236"/>
      <c r="N333" s="236"/>
      <c r="O333" s="236"/>
      <c r="P333" s="236"/>
      <c r="Q333" s="236"/>
      <c r="R333" s="236"/>
      <c r="S333" s="236"/>
      <c r="T333" s="236"/>
      <c r="U333" s="236"/>
      <c r="V333" s="236"/>
      <c r="W333" s="236"/>
      <c r="X333" s="236"/>
      <c r="Y333" s="236"/>
      <c r="Z333" s="236"/>
      <c r="AA333" s="236"/>
      <c r="AB333" s="236"/>
      <c r="AC333" s="236"/>
      <c r="AD333" s="236"/>
      <c r="AE333" s="236"/>
      <c r="AF333" s="236"/>
      <c r="AG333" s="236"/>
      <c r="AH333" s="236"/>
      <c r="AI333" s="236"/>
      <c r="AJ333" s="236"/>
      <c r="AK333" s="236"/>
      <c r="AL333" s="236"/>
      <c r="AM333" s="236"/>
      <c r="AN333" s="236"/>
      <c r="AO333" s="236"/>
      <c r="AP333" s="236"/>
      <c r="AQ333" s="236"/>
      <c r="AR333" s="236"/>
      <c r="AS333" s="236"/>
      <c r="AT333" s="236"/>
      <c r="AU333" s="236"/>
      <c r="AV333" s="236"/>
      <c r="AW333" s="182"/>
      <c r="AX333" s="182"/>
      <c r="AY333" s="232"/>
    </row>
    <row r="334" spans="1:51" ht="7.5" customHeight="1">
      <c r="A334" s="231"/>
      <c r="B334" s="236"/>
      <c r="C334" s="236"/>
      <c r="D334" s="236"/>
      <c r="E334" s="236"/>
      <c r="F334" s="236"/>
      <c r="G334" s="236"/>
      <c r="H334" s="236"/>
      <c r="I334" s="236"/>
      <c r="J334" s="236"/>
      <c r="K334" s="236"/>
      <c r="L334" s="236"/>
      <c r="M334" s="236"/>
      <c r="N334" s="236"/>
      <c r="O334" s="236"/>
      <c r="P334" s="236"/>
      <c r="Q334" s="236"/>
      <c r="R334" s="236"/>
      <c r="S334" s="236"/>
      <c r="T334" s="236"/>
      <c r="U334" s="236"/>
      <c r="V334" s="236"/>
      <c r="W334" s="236"/>
      <c r="X334" s="236"/>
      <c r="Y334" s="236"/>
      <c r="Z334" s="236"/>
      <c r="AA334" s="236"/>
      <c r="AB334" s="236"/>
      <c r="AC334" s="236"/>
      <c r="AD334" s="236"/>
      <c r="AE334" s="236"/>
      <c r="AF334" s="236"/>
      <c r="AG334" s="236"/>
      <c r="AH334" s="236"/>
      <c r="AI334" s="236"/>
      <c r="AJ334" s="236"/>
      <c r="AK334" s="236"/>
      <c r="AL334" s="236"/>
      <c r="AM334" s="236"/>
      <c r="AN334" s="236"/>
      <c r="AO334" s="236"/>
      <c r="AP334" s="236"/>
      <c r="AQ334" s="236"/>
      <c r="AR334" s="236"/>
      <c r="AS334" s="236"/>
      <c r="AT334" s="236"/>
      <c r="AU334" s="236"/>
      <c r="AV334" s="236"/>
      <c r="AW334" s="182"/>
      <c r="AX334" s="182"/>
      <c r="AY334" s="232"/>
    </row>
    <row r="335" spans="1:51" ht="7.5" customHeight="1">
      <c r="A335" s="231"/>
      <c r="B335" s="236"/>
      <c r="C335" s="236"/>
      <c r="D335" s="236"/>
      <c r="E335" s="236"/>
      <c r="F335" s="236"/>
      <c r="G335" s="236"/>
      <c r="H335" s="236"/>
      <c r="I335" s="236"/>
      <c r="J335" s="236"/>
      <c r="K335" s="236"/>
      <c r="L335" s="236"/>
      <c r="M335" s="236"/>
      <c r="N335" s="236"/>
      <c r="O335" s="236"/>
      <c r="P335" s="236"/>
      <c r="Q335" s="236"/>
      <c r="R335" s="236"/>
      <c r="S335" s="236"/>
      <c r="T335" s="236"/>
      <c r="U335" s="236"/>
      <c r="V335" s="236"/>
      <c r="W335" s="236"/>
      <c r="X335" s="236"/>
      <c r="Y335" s="236"/>
      <c r="Z335" s="236"/>
      <c r="AA335" s="236"/>
      <c r="AB335" s="23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36"/>
      <c r="AW335" s="182"/>
      <c r="AX335" s="182"/>
      <c r="AY335" s="232"/>
    </row>
    <row r="336" spans="1:51" ht="7.5" customHeight="1">
      <c r="A336" s="231"/>
      <c r="B336" s="236"/>
      <c r="C336" s="236"/>
      <c r="D336" s="236"/>
      <c r="E336" s="236"/>
      <c r="F336" s="236"/>
      <c r="G336" s="236"/>
      <c r="H336" s="236"/>
      <c r="I336" s="236"/>
      <c r="J336" s="236"/>
      <c r="K336" s="236"/>
      <c r="L336" s="236"/>
      <c r="M336" s="236"/>
      <c r="N336" s="236"/>
      <c r="O336" s="236"/>
      <c r="P336" s="236"/>
      <c r="Q336" s="236"/>
      <c r="R336" s="236"/>
      <c r="S336" s="236"/>
      <c r="T336" s="236"/>
      <c r="U336" s="236"/>
      <c r="V336" s="236"/>
      <c r="W336" s="236"/>
      <c r="X336" s="236"/>
      <c r="Y336" s="236"/>
      <c r="Z336" s="236"/>
      <c r="AA336" s="236"/>
      <c r="AB336" s="236"/>
      <c r="AC336" s="236"/>
      <c r="AD336" s="236"/>
      <c r="AE336" s="236"/>
      <c r="AF336" s="236"/>
      <c r="AG336" s="236"/>
      <c r="AH336" s="236"/>
      <c r="AI336" s="236"/>
      <c r="AJ336" s="236"/>
      <c r="AK336" s="236"/>
      <c r="AL336" s="236"/>
      <c r="AM336" s="236"/>
      <c r="AN336" s="236"/>
      <c r="AO336" s="236"/>
      <c r="AP336" s="236"/>
      <c r="AQ336" s="236"/>
      <c r="AR336" s="236"/>
      <c r="AS336" s="236"/>
      <c r="AT336" s="236"/>
      <c r="AU336" s="236"/>
      <c r="AV336" s="236"/>
      <c r="AW336" s="182"/>
      <c r="AX336" s="182"/>
      <c r="AY336" s="232"/>
    </row>
    <row r="337" spans="1:51" ht="7.5" customHeight="1">
      <c r="A337" s="231"/>
      <c r="B337" s="236"/>
      <c r="C337" s="236"/>
      <c r="D337" s="236"/>
      <c r="E337" s="236"/>
      <c r="F337" s="236"/>
      <c r="G337" s="236"/>
      <c r="H337" s="236"/>
      <c r="I337" s="236"/>
      <c r="J337" s="236"/>
      <c r="K337" s="236"/>
      <c r="L337" s="236"/>
      <c r="M337" s="236"/>
      <c r="N337" s="236"/>
      <c r="O337" s="236"/>
      <c r="P337" s="236"/>
      <c r="Q337" s="236"/>
      <c r="R337" s="236"/>
      <c r="S337" s="236"/>
      <c r="T337" s="236"/>
      <c r="U337" s="236"/>
      <c r="V337" s="236"/>
      <c r="W337" s="236"/>
      <c r="X337" s="236"/>
      <c r="Y337" s="236"/>
      <c r="Z337" s="236"/>
      <c r="AA337" s="236"/>
      <c r="AB337" s="236"/>
      <c r="AC337" s="236"/>
      <c r="AD337" s="236"/>
      <c r="AE337" s="236"/>
      <c r="AF337" s="236"/>
      <c r="AG337" s="236"/>
      <c r="AH337" s="236"/>
      <c r="AI337" s="236"/>
      <c r="AJ337" s="236"/>
      <c r="AK337" s="236"/>
      <c r="AL337" s="236"/>
      <c r="AM337" s="236"/>
      <c r="AN337" s="236"/>
      <c r="AO337" s="236"/>
      <c r="AP337" s="236"/>
      <c r="AQ337" s="236"/>
      <c r="AR337" s="236"/>
      <c r="AS337" s="236"/>
      <c r="AT337" s="236"/>
      <c r="AU337" s="236"/>
      <c r="AV337" s="236"/>
      <c r="AW337" s="182"/>
      <c r="AX337" s="182"/>
      <c r="AY337" s="232"/>
    </row>
    <row r="338" spans="1:51" ht="7.5" customHeight="1">
      <c r="A338" s="231"/>
      <c r="B338" s="236"/>
      <c r="C338" s="236"/>
      <c r="D338" s="236"/>
      <c r="E338" s="236"/>
      <c r="F338" s="236"/>
      <c r="G338" s="236"/>
      <c r="H338" s="236"/>
      <c r="I338" s="236"/>
      <c r="J338" s="236"/>
      <c r="K338" s="236"/>
      <c r="L338" s="236"/>
      <c r="M338" s="236"/>
      <c r="N338" s="236"/>
      <c r="O338" s="236"/>
      <c r="P338" s="236"/>
      <c r="Q338" s="236"/>
      <c r="R338" s="236"/>
      <c r="S338" s="236"/>
      <c r="T338" s="236"/>
      <c r="U338" s="236"/>
      <c r="V338" s="236"/>
      <c r="W338" s="236"/>
      <c r="X338" s="236"/>
      <c r="Y338" s="236"/>
      <c r="Z338" s="236"/>
      <c r="AA338" s="236"/>
      <c r="AB338" s="236"/>
      <c r="AC338" s="236"/>
      <c r="AD338" s="236"/>
      <c r="AE338" s="236"/>
      <c r="AF338" s="236"/>
      <c r="AG338" s="236"/>
      <c r="AH338" s="236"/>
      <c r="AI338" s="236"/>
      <c r="AJ338" s="236"/>
      <c r="AK338" s="236"/>
      <c r="AL338" s="236"/>
      <c r="AM338" s="236"/>
      <c r="AN338" s="236"/>
      <c r="AO338" s="236"/>
      <c r="AP338" s="236"/>
      <c r="AQ338" s="236"/>
      <c r="AR338" s="236"/>
      <c r="AS338" s="236"/>
      <c r="AT338" s="236"/>
      <c r="AU338" s="236"/>
      <c r="AV338" s="236"/>
      <c r="AW338" s="182"/>
      <c r="AX338" s="182"/>
      <c r="AY338" s="232"/>
    </row>
    <row r="339" spans="1:51" ht="7.5" customHeight="1">
      <c r="A339" s="231"/>
      <c r="B339" s="236"/>
      <c r="C339" s="236"/>
      <c r="D339" s="236"/>
      <c r="E339" s="236"/>
      <c r="F339" s="236"/>
      <c r="G339" s="236"/>
      <c r="H339" s="236"/>
      <c r="I339" s="236"/>
      <c r="J339" s="236"/>
      <c r="K339" s="236"/>
      <c r="L339" s="236"/>
      <c r="M339" s="236"/>
      <c r="N339" s="236"/>
      <c r="O339" s="236"/>
      <c r="P339" s="236"/>
      <c r="Q339" s="236"/>
      <c r="R339" s="236"/>
      <c r="S339" s="236"/>
      <c r="T339" s="236"/>
      <c r="U339" s="236"/>
      <c r="V339" s="236"/>
      <c r="W339" s="236"/>
      <c r="X339" s="236"/>
      <c r="Y339" s="236"/>
      <c r="Z339" s="236"/>
      <c r="AA339" s="236"/>
      <c r="AB339" s="236"/>
      <c r="AC339" s="236"/>
      <c r="AD339" s="236"/>
      <c r="AE339" s="236"/>
      <c r="AF339" s="236"/>
      <c r="AG339" s="236"/>
      <c r="AH339" s="236"/>
      <c r="AI339" s="236"/>
      <c r="AJ339" s="236"/>
      <c r="AK339" s="236"/>
      <c r="AL339" s="236"/>
      <c r="AM339" s="236"/>
      <c r="AN339" s="236"/>
      <c r="AO339" s="236"/>
      <c r="AP339" s="236"/>
      <c r="AQ339" s="236"/>
      <c r="AR339" s="236"/>
      <c r="AS339" s="236"/>
      <c r="AT339" s="236"/>
      <c r="AU339" s="236"/>
      <c r="AV339" s="236"/>
      <c r="AW339" s="182"/>
      <c r="AX339" s="182"/>
      <c r="AY339" s="232"/>
    </row>
    <row r="340" spans="1:51" ht="7.5" customHeight="1">
      <c r="A340" s="231"/>
      <c r="B340" s="236"/>
      <c r="C340" s="236"/>
      <c r="D340" s="236"/>
      <c r="E340" s="236"/>
      <c r="F340" s="236"/>
      <c r="G340" s="236"/>
      <c r="H340" s="236"/>
      <c r="I340" s="236"/>
      <c r="J340" s="236"/>
      <c r="K340" s="236"/>
      <c r="L340" s="236"/>
      <c r="M340" s="236"/>
      <c r="N340" s="236"/>
      <c r="O340" s="236"/>
      <c r="P340" s="236"/>
      <c r="Q340" s="236"/>
      <c r="R340" s="236"/>
      <c r="S340" s="236"/>
      <c r="T340" s="236"/>
      <c r="U340" s="236"/>
      <c r="V340" s="236"/>
      <c r="W340" s="236"/>
      <c r="X340" s="236"/>
      <c r="Y340" s="236"/>
      <c r="Z340" s="236"/>
      <c r="AA340" s="236"/>
      <c r="AB340" s="236"/>
      <c r="AC340" s="236"/>
      <c r="AD340" s="236"/>
      <c r="AE340" s="236"/>
      <c r="AF340" s="236"/>
      <c r="AG340" s="236"/>
      <c r="AH340" s="236"/>
      <c r="AI340" s="236"/>
      <c r="AJ340" s="236"/>
      <c r="AK340" s="236"/>
      <c r="AL340" s="236"/>
      <c r="AM340" s="236"/>
      <c r="AN340" s="236"/>
      <c r="AO340" s="236"/>
      <c r="AP340" s="236"/>
      <c r="AQ340" s="236"/>
      <c r="AR340" s="236"/>
      <c r="AS340" s="236"/>
      <c r="AT340" s="236"/>
      <c r="AU340" s="236"/>
      <c r="AV340" s="236"/>
      <c r="AW340" s="182"/>
      <c r="AX340" s="182"/>
      <c r="AY340" s="232"/>
    </row>
    <row r="341" spans="1:51" ht="7.5" customHeight="1">
      <c r="A341" s="231"/>
      <c r="B341" s="236"/>
      <c r="C341" s="236"/>
      <c r="D341" s="236"/>
      <c r="E341" s="236"/>
      <c r="F341" s="236"/>
      <c r="G341" s="236"/>
      <c r="H341" s="236"/>
      <c r="I341" s="236"/>
      <c r="J341" s="236"/>
      <c r="K341" s="236"/>
      <c r="L341" s="236"/>
      <c r="M341" s="236"/>
      <c r="N341" s="236"/>
      <c r="O341" s="236"/>
      <c r="P341" s="236"/>
      <c r="Q341" s="236"/>
      <c r="R341" s="236"/>
      <c r="S341" s="236"/>
      <c r="T341" s="236"/>
      <c r="U341" s="236"/>
      <c r="V341" s="236"/>
      <c r="W341" s="236"/>
      <c r="X341" s="236"/>
      <c r="Y341" s="236"/>
      <c r="Z341" s="236"/>
      <c r="AA341" s="236"/>
      <c r="AB341" s="236"/>
      <c r="AC341" s="236"/>
      <c r="AD341" s="236"/>
      <c r="AE341" s="236"/>
      <c r="AF341" s="236"/>
      <c r="AG341" s="236"/>
      <c r="AH341" s="236"/>
      <c r="AI341" s="236"/>
      <c r="AJ341" s="236"/>
      <c r="AK341" s="236"/>
      <c r="AL341" s="236"/>
      <c r="AM341" s="236"/>
      <c r="AN341" s="236"/>
      <c r="AO341" s="236"/>
      <c r="AP341" s="236"/>
      <c r="AQ341" s="236"/>
      <c r="AR341" s="236"/>
      <c r="AS341" s="236"/>
      <c r="AT341" s="236"/>
      <c r="AU341" s="236"/>
      <c r="AV341" s="236"/>
      <c r="AW341" s="182"/>
      <c r="AX341" s="182"/>
      <c r="AY341" s="232"/>
    </row>
    <row r="342" spans="1:51" ht="7.5" customHeight="1">
      <c r="A342" s="231"/>
      <c r="B342" s="236"/>
      <c r="C342" s="236"/>
      <c r="D342" s="236"/>
      <c r="E342" s="236"/>
      <c r="F342" s="236"/>
      <c r="G342" s="236"/>
      <c r="H342" s="236"/>
      <c r="I342" s="236"/>
      <c r="J342" s="236"/>
      <c r="K342" s="236"/>
      <c r="L342" s="236"/>
      <c r="M342" s="236"/>
      <c r="N342" s="236"/>
      <c r="O342" s="236"/>
      <c r="P342" s="236"/>
      <c r="Q342" s="236"/>
      <c r="R342" s="236"/>
      <c r="S342" s="236"/>
      <c r="T342" s="236"/>
      <c r="U342" s="236"/>
      <c r="V342" s="236"/>
      <c r="W342" s="236"/>
      <c r="X342" s="236"/>
      <c r="Y342" s="236"/>
      <c r="Z342" s="236"/>
      <c r="AA342" s="236"/>
      <c r="AB342" s="236"/>
      <c r="AC342" s="236"/>
      <c r="AD342" s="236"/>
      <c r="AE342" s="236"/>
      <c r="AF342" s="236"/>
      <c r="AG342" s="236"/>
      <c r="AH342" s="236"/>
      <c r="AI342" s="236"/>
      <c r="AJ342" s="236"/>
      <c r="AK342" s="236"/>
      <c r="AL342" s="236"/>
      <c r="AM342" s="236"/>
      <c r="AN342" s="236"/>
      <c r="AO342" s="236"/>
      <c r="AP342" s="236"/>
      <c r="AQ342" s="236"/>
      <c r="AR342" s="236"/>
      <c r="AS342" s="236"/>
      <c r="AT342" s="236"/>
      <c r="AU342" s="236"/>
      <c r="AV342" s="236"/>
      <c r="AW342" s="182"/>
      <c r="AX342" s="182"/>
      <c r="AY342" s="232"/>
    </row>
    <row r="343" spans="1:51" ht="7.5" customHeight="1">
      <c r="A343" s="231"/>
      <c r="B343" s="236"/>
      <c r="C343" s="236"/>
      <c r="D343" s="236"/>
      <c r="E343" s="236"/>
      <c r="F343" s="236"/>
      <c r="G343" s="236"/>
      <c r="H343" s="236"/>
      <c r="I343" s="236"/>
      <c r="J343" s="236"/>
      <c r="K343" s="236"/>
      <c r="L343" s="236"/>
      <c r="M343" s="236"/>
      <c r="N343" s="236"/>
      <c r="O343" s="236"/>
      <c r="P343" s="236"/>
      <c r="Q343" s="236"/>
      <c r="R343" s="236"/>
      <c r="S343" s="236"/>
      <c r="T343" s="236"/>
      <c r="U343" s="236"/>
      <c r="V343" s="236"/>
      <c r="W343" s="236"/>
      <c r="X343" s="236"/>
      <c r="Y343" s="236"/>
      <c r="Z343" s="236"/>
      <c r="AA343" s="236"/>
      <c r="AB343" s="236"/>
      <c r="AC343" s="236"/>
      <c r="AD343" s="236"/>
      <c r="AE343" s="236"/>
      <c r="AF343" s="236"/>
      <c r="AG343" s="236"/>
      <c r="AH343" s="236"/>
      <c r="AI343" s="236"/>
      <c r="AJ343" s="236"/>
      <c r="AK343" s="236"/>
      <c r="AL343" s="236"/>
      <c r="AM343" s="236"/>
      <c r="AN343" s="236"/>
      <c r="AO343" s="236"/>
      <c r="AP343" s="236"/>
      <c r="AQ343" s="236"/>
      <c r="AR343" s="236"/>
      <c r="AS343" s="236"/>
      <c r="AT343" s="236"/>
      <c r="AU343" s="236"/>
      <c r="AV343" s="236"/>
      <c r="AW343" s="182"/>
      <c r="AX343" s="182"/>
      <c r="AY343" s="232"/>
    </row>
    <row r="344" spans="1:51" ht="7.5" customHeight="1">
      <c r="A344" s="231"/>
      <c r="B344" s="236"/>
      <c r="C344" s="236"/>
      <c r="D344" s="236"/>
      <c r="E344" s="236"/>
      <c r="F344" s="236"/>
      <c r="G344" s="236"/>
      <c r="H344" s="236"/>
      <c r="I344" s="236"/>
      <c r="J344" s="236"/>
      <c r="K344" s="236"/>
      <c r="L344" s="236"/>
      <c r="M344" s="236"/>
      <c r="N344" s="236"/>
      <c r="O344" s="236"/>
      <c r="P344" s="236"/>
      <c r="Q344" s="236"/>
      <c r="R344" s="236"/>
      <c r="S344" s="236"/>
      <c r="T344" s="236"/>
      <c r="U344" s="236"/>
      <c r="V344" s="236"/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6"/>
      <c r="AJ344" s="236"/>
      <c r="AK344" s="236"/>
      <c r="AL344" s="236"/>
      <c r="AM344" s="236"/>
      <c r="AN344" s="236"/>
      <c r="AO344" s="236"/>
      <c r="AP344" s="236"/>
      <c r="AQ344" s="236"/>
      <c r="AR344" s="236"/>
      <c r="AS344" s="236"/>
      <c r="AT344" s="236"/>
      <c r="AU344" s="236"/>
      <c r="AV344" s="236"/>
      <c r="AW344" s="182"/>
      <c r="AX344" s="182"/>
      <c r="AY344" s="232"/>
    </row>
    <row r="345" spans="1:51" ht="7.5" customHeight="1">
      <c r="A345" s="231"/>
      <c r="B345" s="236"/>
      <c r="C345" s="236"/>
      <c r="D345" s="236"/>
      <c r="E345" s="236"/>
      <c r="F345" s="236"/>
      <c r="G345" s="236"/>
      <c r="H345" s="236"/>
      <c r="I345" s="236"/>
      <c r="J345" s="236"/>
      <c r="K345" s="236"/>
      <c r="L345" s="236"/>
      <c r="M345" s="236"/>
      <c r="N345" s="236"/>
      <c r="O345" s="236"/>
      <c r="P345" s="236"/>
      <c r="Q345" s="236"/>
      <c r="R345" s="236"/>
      <c r="S345" s="236"/>
      <c r="T345" s="236"/>
      <c r="U345" s="236"/>
      <c r="V345" s="236"/>
      <c r="W345" s="236"/>
      <c r="X345" s="236"/>
      <c r="Y345" s="236"/>
      <c r="Z345" s="236"/>
      <c r="AA345" s="236"/>
      <c r="AB345" s="236"/>
      <c r="AC345" s="236"/>
      <c r="AD345" s="236"/>
      <c r="AE345" s="236"/>
      <c r="AF345" s="236"/>
      <c r="AG345" s="236"/>
      <c r="AH345" s="236"/>
      <c r="AI345" s="236"/>
      <c r="AJ345" s="236"/>
      <c r="AK345" s="236"/>
      <c r="AL345" s="236"/>
      <c r="AM345" s="236"/>
      <c r="AN345" s="236"/>
      <c r="AO345" s="236"/>
      <c r="AP345" s="236"/>
      <c r="AQ345" s="236"/>
      <c r="AR345" s="236"/>
      <c r="AS345" s="236"/>
      <c r="AT345" s="236"/>
      <c r="AU345" s="236"/>
      <c r="AV345" s="236"/>
      <c r="AW345" s="182"/>
      <c r="AX345" s="182"/>
      <c r="AY345" s="232"/>
    </row>
    <row r="346" spans="1:51" ht="7.5" customHeight="1">
      <c r="A346" s="231"/>
      <c r="B346" s="236"/>
      <c r="C346" s="236"/>
      <c r="D346" s="236"/>
      <c r="E346" s="236"/>
      <c r="F346" s="236"/>
      <c r="G346" s="236"/>
      <c r="H346" s="236"/>
      <c r="I346" s="236"/>
      <c r="J346" s="236"/>
      <c r="K346" s="236"/>
      <c r="L346" s="236"/>
      <c r="M346" s="236"/>
      <c r="N346" s="236"/>
      <c r="O346" s="236"/>
      <c r="P346" s="236"/>
      <c r="Q346" s="236"/>
      <c r="R346" s="236"/>
      <c r="S346" s="236"/>
      <c r="T346" s="236"/>
      <c r="U346" s="236"/>
      <c r="V346" s="236"/>
      <c r="W346" s="236"/>
      <c r="X346" s="236"/>
      <c r="Y346" s="236"/>
      <c r="Z346" s="236"/>
      <c r="AA346" s="236"/>
      <c r="AB346" s="236"/>
      <c r="AC346" s="236"/>
      <c r="AD346" s="236"/>
      <c r="AE346" s="236"/>
      <c r="AF346" s="236"/>
      <c r="AG346" s="236"/>
      <c r="AH346" s="236"/>
      <c r="AI346" s="236"/>
      <c r="AJ346" s="236"/>
      <c r="AK346" s="236"/>
      <c r="AL346" s="236"/>
      <c r="AM346" s="236"/>
      <c r="AN346" s="236"/>
      <c r="AO346" s="236"/>
      <c r="AP346" s="236"/>
      <c r="AQ346" s="236"/>
      <c r="AR346" s="236"/>
      <c r="AS346" s="236"/>
      <c r="AT346" s="236"/>
      <c r="AU346" s="236"/>
      <c r="AV346" s="236"/>
      <c r="AW346" s="182"/>
      <c r="AX346" s="182"/>
      <c r="AY346" s="232"/>
    </row>
    <row r="347" spans="1:51" ht="7.5" customHeight="1">
      <c r="A347" s="231"/>
      <c r="B347" s="236"/>
      <c r="C347" s="236"/>
      <c r="D347" s="236"/>
      <c r="E347" s="236"/>
      <c r="F347" s="236"/>
      <c r="G347" s="236"/>
      <c r="H347" s="236"/>
      <c r="I347" s="236"/>
      <c r="J347" s="236"/>
      <c r="K347" s="236"/>
      <c r="L347" s="236"/>
      <c r="M347" s="236"/>
      <c r="N347" s="236"/>
      <c r="O347" s="236"/>
      <c r="P347" s="236"/>
      <c r="Q347" s="236"/>
      <c r="R347" s="236"/>
      <c r="S347" s="236"/>
      <c r="T347" s="236"/>
      <c r="U347" s="236"/>
      <c r="V347" s="236"/>
      <c r="W347" s="236"/>
      <c r="X347" s="236"/>
      <c r="Y347" s="236"/>
      <c r="Z347" s="236"/>
      <c r="AA347" s="236"/>
      <c r="AB347" s="236"/>
      <c r="AC347" s="236"/>
      <c r="AD347" s="236"/>
      <c r="AE347" s="236"/>
      <c r="AF347" s="236"/>
      <c r="AG347" s="236"/>
      <c r="AH347" s="236"/>
      <c r="AI347" s="236"/>
      <c r="AJ347" s="236"/>
      <c r="AK347" s="236"/>
      <c r="AL347" s="236"/>
      <c r="AM347" s="236"/>
      <c r="AN347" s="236"/>
      <c r="AO347" s="236"/>
      <c r="AP347" s="236"/>
      <c r="AQ347" s="236"/>
      <c r="AR347" s="236"/>
      <c r="AS347" s="236"/>
      <c r="AT347" s="236"/>
      <c r="AU347" s="236"/>
      <c r="AV347" s="236"/>
      <c r="AW347" s="182"/>
      <c r="AX347" s="182"/>
      <c r="AY347" s="232"/>
    </row>
    <row r="348" spans="1:51" ht="7.5" customHeight="1">
      <c r="A348" s="231"/>
      <c r="B348" s="236"/>
      <c r="C348" s="236"/>
      <c r="D348" s="236"/>
      <c r="E348" s="236"/>
      <c r="F348" s="236"/>
      <c r="G348" s="236"/>
      <c r="H348" s="236"/>
      <c r="I348" s="236"/>
      <c r="J348" s="236"/>
      <c r="K348" s="236"/>
      <c r="L348" s="236"/>
      <c r="M348" s="236"/>
      <c r="N348" s="236"/>
      <c r="O348" s="236"/>
      <c r="P348" s="236"/>
      <c r="Q348" s="236"/>
      <c r="R348" s="236"/>
      <c r="S348" s="236"/>
      <c r="T348" s="236"/>
      <c r="U348" s="236"/>
      <c r="V348" s="236"/>
      <c r="W348" s="236"/>
      <c r="X348" s="236"/>
      <c r="Y348" s="236"/>
      <c r="Z348" s="236"/>
      <c r="AA348" s="236"/>
      <c r="AB348" s="236"/>
      <c r="AC348" s="236"/>
      <c r="AD348" s="236"/>
      <c r="AE348" s="236"/>
      <c r="AF348" s="236"/>
      <c r="AG348" s="236"/>
      <c r="AH348" s="236"/>
      <c r="AI348" s="236"/>
      <c r="AJ348" s="236"/>
      <c r="AK348" s="236"/>
      <c r="AL348" s="236"/>
      <c r="AM348" s="236"/>
      <c r="AN348" s="236"/>
      <c r="AO348" s="236"/>
      <c r="AP348" s="236"/>
      <c r="AQ348" s="236"/>
      <c r="AR348" s="236"/>
      <c r="AS348" s="236"/>
      <c r="AT348" s="236"/>
      <c r="AU348" s="236"/>
      <c r="AV348" s="236"/>
      <c r="AW348" s="182"/>
      <c r="AX348" s="182"/>
      <c r="AY348" s="232"/>
    </row>
    <row r="349" spans="1:51" ht="7.5" customHeight="1">
      <c r="A349" s="231"/>
      <c r="B349" s="236"/>
      <c r="C349" s="236"/>
      <c r="D349" s="236"/>
      <c r="E349" s="236"/>
      <c r="F349" s="236"/>
      <c r="G349" s="236"/>
      <c r="H349" s="236"/>
      <c r="I349" s="236"/>
      <c r="J349" s="236"/>
      <c r="K349" s="236"/>
      <c r="L349" s="236"/>
      <c r="M349" s="236"/>
      <c r="N349" s="236"/>
      <c r="O349" s="236"/>
      <c r="P349" s="236"/>
      <c r="Q349" s="236"/>
      <c r="R349" s="236"/>
      <c r="S349" s="236"/>
      <c r="T349" s="236"/>
      <c r="U349" s="236"/>
      <c r="V349" s="236"/>
      <c r="W349" s="236"/>
      <c r="X349" s="236"/>
      <c r="Y349" s="236"/>
      <c r="Z349" s="236"/>
      <c r="AA349" s="236"/>
      <c r="AB349" s="236"/>
      <c r="AC349" s="236"/>
      <c r="AD349" s="236"/>
      <c r="AE349" s="236"/>
      <c r="AF349" s="236"/>
      <c r="AG349" s="236"/>
      <c r="AH349" s="236"/>
      <c r="AI349" s="236"/>
      <c r="AJ349" s="236"/>
      <c r="AK349" s="236"/>
      <c r="AL349" s="236"/>
      <c r="AM349" s="236"/>
      <c r="AN349" s="236"/>
      <c r="AO349" s="236"/>
      <c r="AP349" s="236"/>
      <c r="AQ349" s="236"/>
      <c r="AR349" s="236"/>
      <c r="AS349" s="236"/>
      <c r="AT349" s="236"/>
      <c r="AU349" s="236"/>
      <c r="AV349" s="236"/>
      <c r="AW349" s="182"/>
      <c r="AX349" s="182"/>
      <c r="AY349" s="232"/>
    </row>
    <row r="350" spans="1:51" ht="7.5" customHeight="1">
      <c r="A350" s="231"/>
      <c r="B350" s="236"/>
      <c r="C350" s="236"/>
      <c r="D350" s="236"/>
      <c r="E350" s="236"/>
      <c r="F350" s="236"/>
      <c r="G350" s="236"/>
      <c r="H350" s="236"/>
      <c r="I350" s="236"/>
      <c r="J350" s="236"/>
      <c r="K350" s="236"/>
      <c r="L350" s="236"/>
      <c r="M350" s="236"/>
      <c r="N350" s="236"/>
      <c r="O350" s="236"/>
      <c r="P350" s="236"/>
      <c r="Q350" s="236"/>
      <c r="R350" s="236"/>
      <c r="S350" s="236"/>
      <c r="T350" s="236"/>
      <c r="U350" s="236"/>
      <c r="V350" s="236"/>
      <c r="W350" s="236"/>
      <c r="X350" s="236"/>
      <c r="Y350" s="236"/>
      <c r="Z350" s="236"/>
      <c r="AA350" s="236"/>
      <c r="AB350" s="236"/>
      <c r="AC350" s="236"/>
      <c r="AD350" s="236"/>
      <c r="AE350" s="236"/>
      <c r="AF350" s="236"/>
      <c r="AG350" s="236"/>
      <c r="AH350" s="236"/>
      <c r="AI350" s="236"/>
      <c r="AJ350" s="236"/>
      <c r="AK350" s="236"/>
      <c r="AL350" s="236"/>
      <c r="AM350" s="236"/>
      <c r="AN350" s="236"/>
      <c r="AO350" s="236"/>
      <c r="AP350" s="236"/>
      <c r="AQ350" s="236"/>
      <c r="AR350" s="236"/>
      <c r="AS350" s="236"/>
      <c r="AT350" s="236"/>
      <c r="AU350" s="236"/>
      <c r="AV350" s="236"/>
      <c r="AW350" s="182"/>
      <c r="AX350" s="182"/>
      <c r="AY350" s="232"/>
    </row>
    <row r="351" spans="1:51" ht="7.5" customHeight="1">
      <c r="A351" s="231"/>
      <c r="B351" s="236"/>
      <c r="C351" s="236"/>
      <c r="D351" s="236"/>
      <c r="E351" s="236"/>
      <c r="F351" s="236"/>
      <c r="G351" s="236"/>
      <c r="H351" s="236"/>
      <c r="I351" s="236"/>
      <c r="J351" s="236"/>
      <c r="K351" s="236"/>
      <c r="L351" s="236"/>
      <c r="M351" s="236"/>
      <c r="N351" s="236"/>
      <c r="O351" s="236"/>
      <c r="P351" s="236"/>
      <c r="Q351" s="236"/>
      <c r="R351" s="236"/>
      <c r="S351" s="236"/>
      <c r="T351" s="236"/>
      <c r="U351" s="236"/>
      <c r="V351" s="236"/>
      <c r="W351" s="236"/>
      <c r="X351" s="236"/>
      <c r="Y351" s="236"/>
      <c r="Z351" s="236"/>
      <c r="AA351" s="236"/>
      <c r="AB351" s="236"/>
      <c r="AC351" s="236"/>
      <c r="AD351" s="236"/>
      <c r="AE351" s="236"/>
      <c r="AF351" s="236"/>
      <c r="AG351" s="236"/>
      <c r="AH351" s="236"/>
      <c r="AI351" s="236"/>
      <c r="AJ351" s="236"/>
      <c r="AK351" s="236"/>
      <c r="AL351" s="236"/>
      <c r="AM351" s="236"/>
      <c r="AN351" s="236"/>
      <c r="AO351" s="236"/>
      <c r="AP351" s="236"/>
      <c r="AQ351" s="236"/>
      <c r="AR351" s="236"/>
      <c r="AS351" s="236"/>
      <c r="AT351" s="236"/>
      <c r="AU351" s="236"/>
      <c r="AV351" s="236"/>
      <c r="AW351" s="182"/>
      <c r="AX351" s="182"/>
      <c r="AY351" s="232"/>
    </row>
    <row r="352" spans="1:51" ht="7.5" customHeight="1">
      <c r="A352" s="231"/>
      <c r="B352" s="236"/>
      <c r="C352" s="236"/>
      <c r="D352" s="236"/>
      <c r="E352" s="236"/>
      <c r="F352" s="236"/>
      <c r="G352" s="236"/>
      <c r="H352" s="236"/>
      <c r="I352" s="236"/>
      <c r="J352" s="236"/>
      <c r="K352" s="236"/>
      <c r="L352" s="236"/>
      <c r="M352" s="236"/>
      <c r="N352" s="236"/>
      <c r="O352" s="236"/>
      <c r="P352" s="236"/>
      <c r="Q352" s="236"/>
      <c r="R352" s="236"/>
      <c r="S352" s="236"/>
      <c r="T352" s="236"/>
      <c r="U352" s="236"/>
      <c r="V352" s="236"/>
      <c r="W352" s="236"/>
      <c r="X352" s="236"/>
      <c r="Y352" s="236"/>
      <c r="Z352" s="236"/>
      <c r="AA352" s="236"/>
      <c r="AB352" s="236"/>
      <c r="AC352" s="236"/>
      <c r="AD352" s="236"/>
      <c r="AE352" s="236"/>
      <c r="AF352" s="236"/>
      <c r="AG352" s="236"/>
      <c r="AH352" s="236"/>
      <c r="AI352" s="236"/>
      <c r="AJ352" s="236"/>
      <c r="AK352" s="236"/>
      <c r="AL352" s="236"/>
      <c r="AM352" s="236"/>
      <c r="AN352" s="236"/>
      <c r="AO352" s="236"/>
      <c r="AP352" s="236"/>
      <c r="AQ352" s="236"/>
      <c r="AR352" s="236"/>
      <c r="AS352" s="236"/>
      <c r="AT352" s="236"/>
      <c r="AU352" s="236"/>
      <c r="AV352" s="236"/>
      <c r="AW352" s="182"/>
      <c r="AX352" s="182"/>
      <c r="AY352" s="232"/>
    </row>
    <row r="353" spans="1:51" ht="7.5" customHeight="1">
      <c r="A353" s="231"/>
      <c r="B353" s="236"/>
      <c r="C353" s="236"/>
      <c r="D353" s="236"/>
      <c r="E353" s="236"/>
      <c r="F353" s="236"/>
      <c r="G353" s="236"/>
      <c r="H353" s="236"/>
      <c r="I353" s="236"/>
      <c r="J353" s="236"/>
      <c r="K353" s="236"/>
      <c r="L353" s="236"/>
      <c r="M353" s="236"/>
      <c r="N353" s="236"/>
      <c r="O353" s="236"/>
      <c r="P353" s="236"/>
      <c r="Q353" s="236"/>
      <c r="R353" s="236"/>
      <c r="S353" s="236"/>
      <c r="T353" s="236"/>
      <c r="U353" s="236"/>
      <c r="V353" s="236"/>
      <c r="W353" s="236"/>
      <c r="X353" s="236"/>
      <c r="Y353" s="236"/>
      <c r="Z353" s="236"/>
      <c r="AA353" s="236"/>
      <c r="AB353" s="236"/>
      <c r="AC353" s="236"/>
      <c r="AD353" s="236"/>
      <c r="AE353" s="236"/>
      <c r="AF353" s="236"/>
      <c r="AG353" s="236"/>
      <c r="AH353" s="236"/>
      <c r="AI353" s="236"/>
      <c r="AJ353" s="236"/>
      <c r="AK353" s="236"/>
      <c r="AL353" s="236"/>
      <c r="AM353" s="236"/>
      <c r="AN353" s="236"/>
      <c r="AO353" s="236"/>
      <c r="AP353" s="236"/>
      <c r="AQ353" s="236"/>
      <c r="AR353" s="236"/>
      <c r="AS353" s="236"/>
      <c r="AT353" s="236"/>
      <c r="AU353" s="236"/>
      <c r="AV353" s="236"/>
      <c r="AW353" s="182"/>
      <c r="AX353" s="182"/>
      <c r="AY353" s="232"/>
    </row>
    <row r="354" spans="1:51" ht="7.5" customHeight="1">
      <c r="A354" s="231"/>
      <c r="B354" s="236"/>
      <c r="C354" s="236"/>
      <c r="D354" s="236"/>
      <c r="E354" s="236"/>
      <c r="F354" s="236"/>
      <c r="G354" s="236"/>
      <c r="H354" s="236"/>
      <c r="I354" s="236"/>
      <c r="J354" s="236"/>
      <c r="K354" s="236"/>
      <c r="L354" s="236"/>
      <c r="M354" s="236"/>
      <c r="N354" s="236"/>
      <c r="O354" s="236"/>
      <c r="P354" s="236"/>
      <c r="Q354" s="236"/>
      <c r="R354" s="236"/>
      <c r="S354" s="236"/>
      <c r="T354" s="236"/>
      <c r="U354" s="236"/>
      <c r="V354" s="236"/>
      <c r="W354" s="236"/>
      <c r="X354" s="236"/>
      <c r="Y354" s="236"/>
      <c r="Z354" s="236"/>
      <c r="AA354" s="236"/>
      <c r="AB354" s="236"/>
      <c r="AC354" s="236"/>
      <c r="AD354" s="236"/>
      <c r="AE354" s="236"/>
      <c r="AF354" s="236"/>
      <c r="AG354" s="236"/>
      <c r="AH354" s="236"/>
      <c r="AI354" s="236"/>
      <c r="AJ354" s="236"/>
      <c r="AK354" s="236"/>
      <c r="AL354" s="236"/>
      <c r="AM354" s="236"/>
      <c r="AN354" s="236"/>
      <c r="AO354" s="236"/>
      <c r="AP354" s="236"/>
      <c r="AQ354" s="236"/>
      <c r="AR354" s="236"/>
      <c r="AS354" s="236"/>
      <c r="AT354" s="236"/>
      <c r="AU354" s="236"/>
      <c r="AV354" s="236"/>
      <c r="AW354" s="182"/>
      <c r="AX354" s="182"/>
      <c r="AY354" s="232"/>
    </row>
    <row r="355" spans="1:51" ht="7.5" customHeight="1">
      <c r="A355" s="231"/>
      <c r="B355" s="236"/>
      <c r="C355" s="236"/>
      <c r="D355" s="236"/>
      <c r="E355" s="236"/>
      <c r="F355" s="236"/>
      <c r="G355" s="236"/>
      <c r="H355" s="236"/>
      <c r="I355" s="236"/>
      <c r="J355" s="236"/>
      <c r="K355" s="236"/>
      <c r="L355" s="236"/>
      <c r="M355" s="236"/>
      <c r="N355" s="236"/>
      <c r="O355" s="236"/>
      <c r="P355" s="236"/>
      <c r="Q355" s="236"/>
      <c r="R355" s="236"/>
      <c r="S355" s="236"/>
      <c r="T355" s="236"/>
      <c r="U355" s="236"/>
      <c r="V355" s="236"/>
      <c r="W355" s="236"/>
      <c r="X355" s="236"/>
      <c r="Y355" s="236"/>
      <c r="Z355" s="236"/>
      <c r="AA355" s="236"/>
      <c r="AB355" s="236"/>
      <c r="AC355" s="236"/>
      <c r="AD355" s="236"/>
      <c r="AE355" s="236"/>
      <c r="AF355" s="236"/>
      <c r="AG355" s="236"/>
      <c r="AH355" s="236"/>
      <c r="AI355" s="236"/>
      <c r="AJ355" s="236"/>
      <c r="AK355" s="236"/>
      <c r="AL355" s="236"/>
      <c r="AM355" s="236"/>
      <c r="AN355" s="236"/>
      <c r="AO355" s="236"/>
      <c r="AP355" s="236"/>
      <c r="AQ355" s="236"/>
      <c r="AR355" s="236"/>
      <c r="AS355" s="236"/>
      <c r="AT355" s="236"/>
      <c r="AU355" s="236"/>
      <c r="AV355" s="236"/>
      <c r="AW355" s="182"/>
      <c r="AX355" s="182"/>
      <c r="AY355" s="232"/>
    </row>
    <row r="356" spans="1:51" ht="7.5" customHeight="1">
      <c r="A356" s="231"/>
      <c r="B356" s="236"/>
      <c r="C356" s="236"/>
      <c r="D356" s="236"/>
      <c r="E356" s="236"/>
      <c r="F356" s="236"/>
      <c r="G356" s="236"/>
      <c r="H356" s="236"/>
      <c r="I356" s="236"/>
      <c r="J356" s="236"/>
      <c r="K356" s="236"/>
      <c r="L356" s="236"/>
      <c r="M356" s="236"/>
      <c r="N356" s="236"/>
      <c r="O356" s="236"/>
      <c r="P356" s="236"/>
      <c r="Q356" s="236"/>
      <c r="R356" s="236"/>
      <c r="S356" s="236"/>
      <c r="T356" s="236"/>
      <c r="U356" s="236"/>
      <c r="V356" s="236"/>
      <c r="W356" s="236"/>
      <c r="X356" s="236"/>
      <c r="Y356" s="236"/>
      <c r="Z356" s="236"/>
      <c r="AA356" s="236"/>
      <c r="AB356" s="236"/>
      <c r="AC356" s="236"/>
      <c r="AD356" s="236"/>
      <c r="AE356" s="236"/>
      <c r="AF356" s="236"/>
      <c r="AG356" s="236"/>
      <c r="AH356" s="236"/>
      <c r="AI356" s="236"/>
      <c r="AJ356" s="236"/>
      <c r="AK356" s="236"/>
      <c r="AL356" s="236"/>
      <c r="AM356" s="236"/>
      <c r="AN356" s="236"/>
      <c r="AO356" s="236"/>
      <c r="AP356" s="236"/>
      <c r="AQ356" s="236"/>
      <c r="AR356" s="236"/>
      <c r="AS356" s="236"/>
      <c r="AT356" s="236"/>
      <c r="AU356" s="236"/>
      <c r="AV356" s="236"/>
      <c r="AW356" s="182"/>
      <c r="AX356" s="182"/>
      <c r="AY356" s="232"/>
    </row>
    <row r="357" spans="1:51" ht="7.5" customHeight="1">
      <c r="A357" s="231"/>
      <c r="B357" s="236"/>
      <c r="C357" s="236"/>
      <c r="D357" s="236"/>
      <c r="E357" s="236"/>
      <c r="F357" s="236"/>
      <c r="G357" s="236"/>
      <c r="H357" s="236"/>
      <c r="I357" s="236"/>
      <c r="J357" s="236"/>
      <c r="K357" s="236"/>
      <c r="L357" s="236"/>
      <c r="M357" s="236"/>
      <c r="N357" s="236"/>
      <c r="O357" s="236"/>
      <c r="P357" s="236"/>
      <c r="Q357" s="236"/>
      <c r="R357" s="236"/>
      <c r="S357" s="236"/>
      <c r="T357" s="236"/>
      <c r="U357" s="236"/>
      <c r="V357" s="236"/>
      <c r="W357" s="236"/>
      <c r="X357" s="236"/>
      <c r="Y357" s="236"/>
      <c r="Z357" s="236"/>
      <c r="AA357" s="236"/>
      <c r="AB357" s="236"/>
      <c r="AC357" s="236"/>
      <c r="AD357" s="236"/>
      <c r="AE357" s="236"/>
      <c r="AF357" s="236"/>
      <c r="AG357" s="236"/>
      <c r="AH357" s="236"/>
      <c r="AI357" s="236"/>
      <c r="AJ357" s="236"/>
      <c r="AK357" s="236"/>
      <c r="AL357" s="236"/>
      <c r="AM357" s="236"/>
      <c r="AN357" s="236"/>
      <c r="AO357" s="236"/>
      <c r="AP357" s="236"/>
      <c r="AQ357" s="236"/>
      <c r="AR357" s="236"/>
      <c r="AS357" s="236"/>
      <c r="AT357" s="236"/>
      <c r="AU357" s="236"/>
      <c r="AV357" s="236"/>
      <c r="AW357" s="182"/>
      <c r="AX357" s="182"/>
      <c r="AY357" s="232"/>
    </row>
    <row r="358" spans="1:51" ht="7.5" customHeight="1">
      <c r="A358" s="231"/>
      <c r="B358" s="236"/>
      <c r="C358" s="236"/>
      <c r="D358" s="236"/>
      <c r="E358" s="236"/>
      <c r="F358" s="236"/>
      <c r="G358" s="236"/>
      <c r="H358" s="236"/>
      <c r="I358" s="236"/>
      <c r="J358" s="236"/>
      <c r="K358" s="236"/>
      <c r="L358" s="236"/>
      <c r="M358" s="236"/>
      <c r="N358" s="236"/>
      <c r="O358" s="236"/>
      <c r="P358" s="236"/>
      <c r="Q358" s="236"/>
      <c r="R358" s="236"/>
      <c r="S358" s="236"/>
      <c r="T358" s="236"/>
      <c r="U358" s="236"/>
      <c r="V358" s="236"/>
      <c r="W358" s="236"/>
      <c r="X358" s="236"/>
      <c r="Y358" s="236"/>
      <c r="Z358" s="236"/>
      <c r="AA358" s="236"/>
      <c r="AB358" s="236"/>
      <c r="AC358" s="236"/>
      <c r="AD358" s="236"/>
      <c r="AE358" s="236"/>
      <c r="AF358" s="236"/>
      <c r="AG358" s="236"/>
      <c r="AH358" s="236"/>
      <c r="AI358" s="236"/>
      <c r="AJ358" s="236"/>
      <c r="AK358" s="236"/>
      <c r="AL358" s="236"/>
      <c r="AM358" s="236"/>
      <c r="AN358" s="236"/>
      <c r="AO358" s="236"/>
      <c r="AP358" s="236"/>
      <c r="AQ358" s="236"/>
      <c r="AR358" s="236"/>
      <c r="AS358" s="236"/>
      <c r="AT358" s="236"/>
      <c r="AU358" s="236"/>
      <c r="AV358" s="236"/>
      <c r="AW358" s="182"/>
      <c r="AX358" s="182"/>
      <c r="AY358" s="232"/>
    </row>
    <row r="359" spans="1:51" ht="7.5" customHeight="1">
      <c r="A359" s="231"/>
      <c r="B359" s="236"/>
      <c r="C359" s="236"/>
      <c r="D359" s="236"/>
      <c r="E359" s="236"/>
      <c r="F359" s="236"/>
      <c r="G359" s="236"/>
      <c r="H359" s="236"/>
      <c r="I359" s="236"/>
      <c r="J359" s="236"/>
      <c r="K359" s="236"/>
      <c r="L359" s="236"/>
      <c r="M359" s="236"/>
      <c r="N359" s="236"/>
      <c r="O359" s="236"/>
      <c r="P359" s="236"/>
      <c r="Q359" s="236"/>
      <c r="R359" s="236"/>
      <c r="S359" s="236"/>
      <c r="T359" s="236"/>
      <c r="U359" s="236"/>
      <c r="V359" s="236"/>
      <c r="W359" s="236"/>
      <c r="X359" s="236"/>
      <c r="Y359" s="236"/>
      <c r="Z359" s="236"/>
      <c r="AA359" s="236"/>
      <c r="AB359" s="236"/>
      <c r="AC359" s="236"/>
      <c r="AD359" s="236"/>
      <c r="AE359" s="236"/>
      <c r="AF359" s="236"/>
      <c r="AG359" s="236"/>
      <c r="AH359" s="236"/>
      <c r="AI359" s="236"/>
      <c r="AJ359" s="236"/>
      <c r="AK359" s="236"/>
      <c r="AL359" s="236"/>
      <c r="AM359" s="236"/>
      <c r="AN359" s="236"/>
      <c r="AO359" s="236"/>
      <c r="AP359" s="236"/>
      <c r="AQ359" s="236"/>
      <c r="AR359" s="236"/>
      <c r="AS359" s="236"/>
      <c r="AT359" s="236"/>
      <c r="AU359" s="236"/>
      <c r="AV359" s="236"/>
      <c r="AW359" s="182"/>
      <c r="AX359" s="182"/>
      <c r="AY359" s="232"/>
    </row>
    <row r="360" spans="1:51" ht="7.5" customHeight="1">
      <c r="A360" s="231"/>
      <c r="B360" s="236"/>
      <c r="C360" s="236"/>
      <c r="D360" s="236"/>
      <c r="E360" s="236"/>
      <c r="F360" s="236"/>
      <c r="G360" s="236"/>
      <c r="H360" s="236"/>
      <c r="I360" s="236"/>
      <c r="J360" s="236"/>
      <c r="K360" s="236"/>
      <c r="L360" s="236"/>
      <c r="M360" s="236"/>
      <c r="N360" s="236"/>
      <c r="O360" s="236"/>
      <c r="P360" s="236"/>
      <c r="Q360" s="236"/>
      <c r="R360" s="236"/>
      <c r="S360" s="236"/>
      <c r="T360" s="236"/>
      <c r="U360" s="236"/>
      <c r="V360" s="236"/>
      <c r="W360" s="236"/>
      <c r="X360" s="236"/>
      <c r="Y360" s="236"/>
      <c r="Z360" s="236"/>
      <c r="AA360" s="236"/>
      <c r="AB360" s="236"/>
      <c r="AC360" s="236"/>
      <c r="AD360" s="236"/>
      <c r="AE360" s="236"/>
      <c r="AF360" s="236"/>
      <c r="AG360" s="236"/>
      <c r="AH360" s="236"/>
      <c r="AI360" s="236"/>
      <c r="AJ360" s="236"/>
      <c r="AK360" s="236"/>
      <c r="AL360" s="236"/>
      <c r="AM360" s="236"/>
      <c r="AN360" s="236"/>
      <c r="AO360" s="236"/>
      <c r="AP360" s="236"/>
      <c r="AQ360" s="236"/>
      <c r="AR360" s="236"/>
      <c r="AS360" s="236"/>
      <c r="AT360" s="236"/>
      <c r="AU360" s="236"/>
      <c r="AV360" s="236"/>
      <c r="AW360" s="182"/>
      <c r="AX360" s="182"/>
      <c r="AY360" s="232"/>
    </row>
    <row r="361" spans="1:51" ht="7.5" customHeight="1">
      <c r="A361" s="231"/>
      <c r="B361" s="236"/>
      <c r="C361" s="236"/>
      <c r="D361" s="236"/>
      <c r="E361" s="236"/>
      <c r="F361" s="236"/>
      <c r="G361" s="236"/>
      <c r="H361" s="236"/>
      <c r="I361" s="236"/>
      <c r="J361" s="236"/>
      <c r="K361" s="236"/>
      <c r="L361" s="236"/>
      <c r="M361" s="236"/>
      <c r="N361" s="236"/>
      <c r="O361" s="236"/>
      <c r="P361" s="236"/>
      <c r="Q361" s="236"/>
      <c r="R361" s="236"/>
      <c r="S361" s="236"/>
      <c r="T361" s="236"/>
      <c r="U361" s="236"/>
      <c r="V361" s="236"/>
      <c r="W361" s="236"/>
      <c r="X361" s="236"/>
      <c r="Y361" s="236"/>
      <c r="Z361" s="236"/>
      <c r="AA361" s="236"/>
      <c r="AB361" s="236"/>
      <c r="AC361" s="236"/>
      <c r="AD361" s="236"/>
      <c r="AE361" s="236"/>
      <c r="AF361" s="236"/>
      <c r="AG361" s="236"/>
      <c r="AH361" s="236"/>
      <c r="AI361" s="236"/>
      <c r="AJ361" s="236"/>
      <c r="AK361" s="236"/>
      <c r="AL361" s="236"/>
      <c r="AM361" s="236"/>
      <c r="AN361" s="236"/>
      <c r="AO361" s="236"/>
      <c r="AP361" s="236"/>
      <c r="AQ361" s="236"/>
      <c r="AR361" s="236"/>
      <c r="AS361" s="236"/>
      <c r="AT361" s="236"/>
      <c r="AU361" s="236"/>
      <c r="AV361" s="236"/>
      <c r="AW361" s="182"/>
      <c r="AX361" s="182"/>
      <c r="AY361" s="232"/>
    </row>
    <row r="362" spans="1:51" ht="7.5" customHeight="1">
      <c r="A362" s="231"/>
      <c r="B362" s="236"/>
      <c r="C362" s="236"/>
      <c r="D362" s="236"/>
      <c r="E362" s="236"/>
      <c r="F362" s="236"/>
      <c r="G362" s="236"/>
      <c r="H362" s="236"/>
      <c r="I362" s="236"/>
      <c r="J362" s="236"/>
      <c r="K362" s="236"/>
      <c r="L362" s="236"/>
      <c r="M362" s="236"/>
      <c r="N362" s="236"/>
      <c r="O362" s="236"/>
      <c r="P362" s="236"/>
      <c r="Q362" s="236"/>
      <c r="R362" s="236"/>
      <c r="S362" s="236"/>
      <c r="T362" s="236"/>
      <c r="U362" s="236"/>
      <c r="V362" s="236"/>
      <c r="W362" s="236"/>
      <c r="X362" s="236"/>
      <c r="Y362" s="236"/>
      <c r="Z362" s="236"/>
      <c r="AA362" s="236"/>
      <c r="AB362" s="236"/>
      <c r="AC362" s="236"/>
      <c r="AD362" s="236"/>
      <c r="AE362" s="236"/>
      <c r="AF362" s="236"/>
      <c r="AG362" s="236"/>
      <c r="AH362" s="236"/>
      <c r="AI362" s="236"/>
      <c r="AJ362" s="236"/>
      <c r="AK362" s="236"/>
      <c r="AL362" s="236"/>
      <c r="AM362" s="236"/>
      <c r="AN362" s="236"/>
      <c r="AO362" s="236"/>
      <c r="AP362" s="236"/>
      <c r="AQ362" s="236"/>
      <c r="AR362" s="236"/>
      <c r="AS362" s="236"/>
      <c r="AT362" s="236"/>
      <c r="AU362" s="236"/>
      <c r="AV362" s="236"/>
      <c r="AW362" s="182"/>
      <c r="AX362" s="182"/>
      <c r="AY362" s="232"/>
    </row>
    <row r="363" spans="1:51" ht="7.5" customHeight="1">
      <c r="A363" s="231"/>
      <c r="B363" s="236"/>
      <c r="C363" s="236"/>
      <c r="D363" s="236"/>
      <c r="E363" s="236"/>
      <c r="F363" s="236"/>
      <c r="G363" s="236"/>
      <c r="H363" s="236"/>
      <c r="I363" s="236"/>
      <c r="J363" s="236"/>
      <c r="K363" s="236"/>
      <c r="L363" s="236"/>
      <c r="M363" s="236"/>
      <c r="N363" s="236"/>
      <c r="O363" s="236"/>
      <c r="P363" s="236"/>
      <c r="Q363" s="236"/>
      <c r="R363" s="236"/>
      <c r="S363" s="236"/>
      <c r="T363" s="236"/>
      <c r="U363" s="236"/>
      <c r="V363" s="236"/>
      <c r="W363" s="236"/>
      <c r="X363" s="236"/>
      <c r="Y363" s="236"/>
      <c r="Z363" s="236"/>
      <c r="AA363" s="236"/>
      <c r="AB363" s="236"/>
      <c r="AC363" s="236"/>
      <c r="AD363" s="236"/>
      <c r="AE363" s="236"/>
      <c r="AF363" s="236"/>
      <c r="AG363" s="236"/>
      <c r="AH363" s="236"/>
      <c r="AI363" s="236"/>
      <c r="AJ363" s="236"/>
      <c r="AK363" s="236"/>
      <c r="AL363" s="236"/>
      <c r="AM363" s="236"/>
      <c r="AN363" s="236"/>
      <c r="AO363" s="236"/>
      <c r="AP363" s="236"/>
      <c r="AQ363" s="236"/>
      <c r="AR363" s="236"/>
      <c r="AS363" s="236"/>
      <c r="AT363" s="236"/>
      <c r="AU363" s="236"/>
      <c r="AV363" s="236"/>
      <c r="AW363" s="182"/>
      <c r="AX363" s="182"/>
      <c r="AY363" s="232"/>
    </row>
    <row r="364" spans="1:51" ht="7.5" customHeight="1">
      <c r="A364" s="231"/>
      <c r="B364" s="236"/>
      <c r="C364" s="236"/>
      <c r="D364" s="236"/>
      <c r="E364" s="236"/>
      <c r="F364" s="236"/>
      <c r="G364" s="236"/>
      <c r="H364" s="236"/>
      <c r="I364" s="236"/>
      <c r="J364" s="236"/>
      <c r="K364" s="236"/>
      <c r="L364" s="236"/>
      <c r="M364" s="236"/>
      <c r="N364" s="236"/>
      <c r="O364" s="236"/>
      <c r="P364" s="236"/>
      <c r="Q364" s="236"/>
      <c r="R364" s="236"/>
      <c r="S364" s="236"/>
      <c r="T364" s="236"/>
      <c r="U364" s="236"/>
      <c r="V364" s="236"/>
      <c r="W364" s="236"/>
      <c r="X364" s="236"/>
      <c r="Y364" s="236"/>
      <c r="Z364" s="236"/>
      <c r="AA364" s="236"/>
      <c r="AB364" s="236"/>
      <c r="AC364" s="236"/>
      <c r="AD364" s="236"/>
      <c r="AE364" s="236"/>
      <c r="AF364" s="236"/>
      <c r="AG364" s="236"/>
      <c r="AH364" s="236"/>
      <c r="AI364" s="236"/>
      <c r="AJ364" s="236"/>
      <c r="AK364" s="236"/>
      <c r="AL364" s="236"/>
      <c r="AM364" s="236"/>
      <c r="AN364" s="236"/>
      <c r="AO364" s="236"/>
      <c r="AP364" s="236"/>
      <c r="AQ364" s="236"/>
      <c r="AR364" s="236"/>
      <c r="AS364" s="236"/>
      <c r="AT364" s="236"/>
      <c r="AU364" s="236"/>
      <c r="AV364" s="236"/>
      <c r="AW364" s="182"/>
      <c r="AX364" s="182"/>
      <c r="AY364" s="232"/>
    </row>
    <row r="365" spans="1:51" ht="7.5" customHeight="1">
      <c r="A365" s="231"/>
      <c r="B365" s="236"/>
      <c r="C365" s="236"/>
      <c r="D365" s="236"/>
      <c r="E365" s="236"/>
      <c r="F365" s="236"/>
      <c r="G365" s="236"/>
      <c r="H365" s="236"/>
      <c r="I365" s="236"/>
      <c r="J365" s="236"/>
      <c r="K365" s="236"/>
      <c r="L365" s="236"/>
      <c r="M365" s="236"/>
      <c r="N365" s="236"/>
      <c r="O365" s="236"/>
      <c r="P365" s="236"/>
      <c r="Q365" s="236"/>
      <c r="R365" s="236"/>
      <c r="S365" s="236"/>
      <c r="T365" s="236"/>
      <c r="U365" s="236"/>
      <c r="V365" s="236"/>
      <c r="W365" s="236"/>
      <c r="X365" s="236"/>
      <c r="Y365" s="236"/>
      <c r="Z365" s="236"/>
      <c r="AA365" s="236"/>
      <c r="AB365" s="236"/>
      <c r="AC365" s="236"/>
      <c r="AD365" s="236"/>
      <c r="AE365" s="236"/>
      <c r="AF365" s="236"/>
      <c r="AG365" s="236"/>
      <c r="AH365" s="236"/>
      <c r="AI365" s="236"/>
      <c r="AJ365" s="236"/>
      <c r="AK365" s="236"/>
      <c r="AL365" s="236"/>
      <c r="AM365" s="236"/>
      <c r="AN365" s="236"/>
      <c r="AO365" s="236"/>
      <c r="AP365" s="236"/>
      <c r="AQ365" s="236"/>
      <c r="AR365" s="236"/>
      <c r="AS365" s="236"/>
      <c r="AT365" s="236"/>
      <c r="AU365" s="236"/>
      <c r="AV365" s="236"/>
      <c r="AW365" s="182"/>
      <c r="AX365" s="182"/>
      <c r="AY365" s="232"/>
    </row>
    <row r="366" spans="1:51" ht="7.5" customHeight="1">
      <c r="A366" s="231"/>
      <c r="B366" s="236"/>
      <c r="C366" s="236"/>
      <c r="D366" s="236"/>
      <c r="E366" s="236"/>
      <c r="F366" s="236"/>
      <c r="G366" s="236"/>
      <c r="H366" s="236"/>
      <c r="I366" s="236"/>
      <c r="J366" s="236"/>
      <c r="K366" s="236"/>
      <c r="L366" s="236"/>
      <c r="M366" s="236"/>
      <c r="N366" s="236"/>
      <c r="O366" s="236"/>
      <c r="P366" s="236"/>
      <c r="Q366" s="236"/>
      <c r="R366" s="236"/>
      <c r="S366" s="236"/>
      <c r="T366" s="236"/>
      <c r="U366" s="236"/>
      <c r="V366" s="236"/>
      <c r="W366" s="236"/>
      <c r="X366" s="236"/>
      <c r="Y366" s="236"/>
      <c r="Z366" s="236"/>
      <c r="AA366" s="236"/>
      <c r="AB366" s="236"/>
      <c r="AC366" s="236"/>
      <c r="AD366" s="236"/>
      <c r="AE366" s="236"/>
      <c r="AF366" s="236"/>
      <c r="AG366" s="236"/>
      <c r="AH366" s="236"/>
      <c r="AI366" s="236"/>
      <c r="AJ366" s="236"/>
      <c r="AK366" s="236"/>
      <c r="AL366" s="236"/>
      <c r="AM366" s="236"/>
      <c r="AN366" s="236"/>
      <c r="AO366" s="236"/>
      <c r="AP366" s="236"/>
      <c r="AQ366" s="236"/>
      <c r="AR366" s="236"/>
      <c r="AS366" s="236"/>
      <c r="AT366" s="236"/>
      <c r="AU366" s="236"/>
      <c r="AV366" s="236"/>
      <c r="AW366" s="182"/>
      <c r="AX366" s="182"/>
      <c r="AY366" s="232"/>
    </row>
    <row r="367" spans="1:51" ht="7.5" customHeight="1">
      <c r="A367" s="231"/>
      <c r="B367" s="236"/>
      <c r="C367" s="236"/>
      <c r="D367" s="236"/>
      <c r="E367" s="236"/>
      <c r="F367" s="236"/>
      <c r="G367" s="236"/>
      <c r="H367" s="236"/>
      <c r="I367" s="236"/>
      <c r="J367" s="236"/>
      <c r="K367" s="236"/>
      <c r="L367" s="236"/>
      <c r="M367" s="236"/>
      <c r="N367" s="236"/>
      <c r="O367" s="236"/>
      <c r="P367" s="236"/>
      <c r="Q367" s="236"/>
      <c r="R367" s="236"/>
      <c r="S367" s="236"/>
      <c r="T367" s="236"/>
      <c r="U367" s="236"/>
      <c r="V367" s="236"/>
      <c r="W367" s="236"/>
      <c r="X367" s="236"/>
      <c r="Y367" s="236"/>
      <c r="Z367" s="236"/>
      <c r="AA367" s="236"/>
      <c r="AB367" s="236"/>
      <c r="AC367" s="236"/>
      <c r="AD367" s="236"/>
      <c r="AE367" s="236"/>
      <c r="AF367" s="236"/>
      <c r="AG367" s="236"/>
      <c r="AH367" s="236"/>
      <c r="AI367" s="236"/>
      <c r="AJ367" s="236"/>
      <c r="AK367" s="236"/>
      <c r="AL367" s="236"/>
      <c r="AM367" s="236"/>
      <c r="AN367" s="236"/>
      <c r="AO367" s="236"/>
      <c r="AP367" s="236"/>
      <c r="AQ367" s="236"/>
      <c r="AR367" s="236"/>
      <c r="AS367" s="236"/>
      <c r="AT367" s="236"/>
      <c r="AU367" s="236"/>
      <c r="AV367" s="236"/>
      <c r="AW367" s="182"/>
      <c r="AX367" s="182"/>
      <c r="AY367" s="232"/>
    </row>
    <row r="368" spans="1:51" ht="7.5" customHeight="1">
      <c r="A368" s="231"/>
      <c r="B368" s="236"/>
      <c r="C368" s="236"/>
      <c r="D368" s="236"/>
      <c r="E368" s="236"/>
      <c r="F368" s="236"/>
      <c r="G368" s="236"/>
      <c r="H368" s="236"/>
      <c r="I368" s="236"/>
      <c r="J368" s="236"/>
      <c r="K368" s="236"/>
      <c r="L368" s="236"/>
      <c r="M368" s="236"/>
      <c r="N368" s="236"/>
      <c r="O368" s="236"/>
      <c r="P368" s="236"/>
      <c r="Q368" s="236"/>
      <c r="R368" s="236"/>
      <c r="S368" s="236"/>
      <c r="T368" s="236"/>
      <c r="U368" s="236"/>
      <c r="V368" s="236"/>
      <c r="W368" s="236"/>
      <c r="X368" s="236"/>
      <c r="Y368" s="236"/>
      <c r="Z368" s="236"/>
      <c r="AA368" s="236"/>
      <c r="AB368" s="236"/>
      <c r="AC368" s="236"/>
      <c r="AD368" s="236"/>
      <c r="AE368" s="236"/>
      <c r="AF368" s="236"/>
      <c r="AG368" s="236"/>
      <c r="AH368" s="236"/>
      <c r="AI368" s="236"/>
      <c r="AJ368" s="236"/>
      <c r="AK368" s="236"/>
      <c r="AL368" s="236"/>
      <c r="AM368" s="236"/>
      <c r="AN368" s="236"/>
      <c r="AO368" s="236"/>
      <c r="AP368" s="236"/>
      <c r="AQ368" s="236"/>
      <c r="AR368" s="236"/>
      <c r="AS368" s="236"/>
      <c r="AT368" s="236"/>
      <c r="AU368" s="236"/>
      <c r="AV368" s="236"/>
      <c r="AW368" s="182"/>
      <c r="AX368" s="182"/>
      <c r="AY368" s="232"/>
    </row>
    <row r="369" spans="1:51" ht="7.5" customHeight="1">
      <c r="A369" s="231"/>
      <c r="B369" s="236"/>
      <c r="C369" s="236"/>
      <c r="D369" s="236"/>
      <c r="E369" s="236"/>
      <c r="F369" s="236"/>
      <c r="G369" s="236"/>
      <c r="H369" s="236"/>
      <c r="I369" s="236"/>
      <c r="J369" s="236"/>
      <c r="K369" s="236"/>
      <c r="L369" s="236"/>
      <c r="M369" s="236"/>
      <c r="N369" s="236"/>
      <c r="O369" s="236"/>
      <c r="P369" s="236"/>
      <c r="Q369" s="236"/>
      <c r="R369" s="236"/>
      <c r="S369" s="236"/>
      <c r="T369" s="236"/>
      <c r="U369" s="236"/>
      <c r="V369" s="236"/>
      <c r="W369" s="236"/>
      <c r="X369" s="236"/>
      <c r="Y369" s="236"/>
      <c r="Z369" s="236"/>
      <c r="AA369" s="236"/>
      <c r="AB369" s="236"/>
      <c r="AC369" s="236"/>
      <c r="AD369" s="236"/>
      <c r="AE369" s="236"/>
      <c r="AF369" s="236"/>
      <c r="AG369" s="236"/>
      <c r="AH369" s="236"/>
      <c r="AI369" s="236"/>
      <c r="AJ369" s="236"/>
      <c r="AK369" s="236"/>
      <c r="AL369" s="236"/>
      <c r="AM369" s="236"/>
      <c r="AN369" s="236"/>
      <c r="AO369" s="236"/>
      <c r="AP369" s="236"/>
      <c r="AQ369" s="236"/>
      <c r="AR369" s="236"/>
      <c r="AS369" s="236"/>
      <c r="AT369" s="236"/>
      <c r="AU369" s="236"/>
      <c r="AV369" s="236"/>
      <c r="AW369" s="182"/>
      <c r="AX369" s="182"/>
      <c r="AY369" s="232"/>
    </row>
    <row r="370" spans="1:51" ht="7.5" customHeight="1">
      <c r="A370" s="231"/>
      <c r="B370" s="236"/>
      <c r="C370" s="236"/>
      <c r="D370" s="236"/>
      <c r="E370" s="236"/>
      <c r="F370" s="236"/>
      <c r="G370" s="236"/>
      <c r="H370" s="236"/>
      <c r="I370" s="236"/>
      <c r="J370" s="236"/>
      <c r="K370" s="236"/>
      <c r="L370" s="236"/>
      <c r="M370" s="236"/>
      <c r="N370" s="236"/>
      <c r="O370" s="236"/>
      <c r="P370" s="236"/>
      <c r="Q370" s="236"/>
      <c r="R370" s="236"/>
      <c r="S370" s="236"/>
      <c r="T370" s="236"/>
      <c r="U370" s="236"/>
      <c r="V370" s="236"/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6"/>
      <c r="AJ370" s="236"/>
      <c r="AK370" s="236"/>
      <c r="AL370" s="236"/>
      <c r="AM370" s="236"/>
      <c r="AN370" s="236"/>
      <c r="AO370" s="236"/>
      <c r="AP370" s="236"/>
      <c r="AQ370" s="236"/>
      <c r="AR370" s="236"/>
      <c r="AS370" s="236"/>
      <c r="AT370" s="236"/>
      <c r="AU370" s="236"/>
      <c r="AV370" s="236"/>
      <c r="AW370" s="182"/>
      <c r="AX370" s="182"/>
      <c r="AY370" s="232"/>
    </row>
    <row r="371" spans="1:51" ht="7.5" customHeight="1">
      <c r="A371" s="231"/>
      <c r="B371" s="236"/>
      <c r="C371" s="236"/>
      <c r="D371" s="236"/>
      <c r="E371" s="236"/>
      <c r="F371" s="236"/>
      <c r="G371" s="236"/>
      <c r="H371" s="236"/>
      <c r="I371" s="236"/>
      <c r="J371" s="236"/>
      <c r="K371" s="236"/>
      <c r="L371" s="236"/>
      <c r="M371" s="236"/>
      <c r="N371" s="236"/>
      <c r="O371" s="236"/>
      <c r="P371" s="236"/>
      <c r="Q371" s="236"/>
      <c r="R371" s="236"/>
      <c r="S371" s="236"/>
      <c r="T371" s="236"/>
      <c r="U371" s="236"/>
      <c r="V371" s="236"/>
      <c r="W371" s="236"/>
      <c r="X371" s="236"/>
      <c r="Y371" s="236"/>
      <c r="Z371" s="236"/>
      <c r="AA371" s="236"/>
      <c r="AB371" s="236"/>
      <c r="AC371" s="236"/>
      <c r="AD371" s="236"/>
      <c r="AE371" s="236"/>
      <c r="AF371" s="236"/>
      <c r="AG371" s="236"/>
      <c r="AH371" s="236"/>
      <c r="AI371" s="236"/>
      <c r="AJ371" s="236"/>
      <c r="AK371" s="236"/>
      <c r="AL371" s="236"/>
      <c r="AM371" s="236"/>
      <c r="AN371" s="236"/>
      <c r="AO371" s="236"/>
      <c r="AP371" s="236"/>
      <c r="AQ371" s="236"/>
      <c r="AR371" s="236"/>
      <c r="AS371" s="236"/>
      <c r="AT371" s="236"/>
      <c r="AU371" s="236"/>
      <c r="AV371" s="236"/>
      <c r="AW371" s="182"/>
      <c r="AX371" s="182"/>
      <c r="AY371" s="232"/>
    </row>
    <row r="372" spans="1:51" ht="7.5" customHeight="1">
      <c r="A372" s="231"/>
      <c r="B372" s="236"/>
      <c r="C372" s="236"/>
      <c r="D372" s="236"/>
      <c r="E372" s="236"/>
      <c r="F372" s="236"/>
      <c r="G372" s="236"/>
      <c r="H372" s="236"/>
      <c r="I372" s="236"/>
      <c r="J372" s="236"/>
      <c r="K372" s="236"/>
      <c r="L372" s="236"/>
      <c r="M372" s="236"/>
      <c r="N372" s="236"/>
      <c r="O372" s="236"/>
      <c r="P372" s="236"/>
      <c r="Q372" s="236"/>
      <c r="R372" s="236"/>
      <c r="S372" s="236"/>
      <c r="T372" s="236"/>
      <c r="U372" s="236"/>
      <c r="V372" s="236"/>
      <c r="W372" s="236"/>
      <c r="X372" s="236"/>
      <c r="Y372" s="236"/>
      <c r="Z372" s="236"/>
      <c r="AA372" s="236"/>
      <c r="AB372" s="236"/>
      <c r="AC372" s="236"/>
      <c r="AD372" s="236"/>
      <c r="AE372" s="236"/>
      <c r="AF372" s="236"/>
      <c r="AG372" s="236"/>
      <c r="AH372" s="236"/>
      <c r="AI372" s="236"/>
      <c r="AJ372" s="236"/>
      <c r="AK372" s="236"/>
      <c r="AL372" s="236"/>
      <c r="AM372" s="236"/>
      <c r="AN372" s="236"/>
      <c r="AO372" s="236"/>
      <c r="AP372" s="236"/>
      <c r="AQ372" s="236"/>
      <c r="AR372" s="236"/>
      <c r="AS372" s="236"/>
      <c r="AT372" s="236"/>
      <c r="AU372" s="236"/>
      <c r="AV372" s="236"/>
      <c r="AW372" s="182"/>
      <c r="AX372" s="182"/>
      <c r="AY372" s="232"/>
    </row>
    <row r="373" spans="1:51" ht="7.5" customHeight="1">
      <c r="A373" s="231"/>
      <c r="B373" s="182"/>
      <c r="C373" s="182"/>
      <c r="D373" s="182"/>
      <c r="E373" s="182"/>
      <c r="F373" s="182"/>
      <c r="G373" s="182"/>
      <c r="H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  <c r="AQ373" s="182"/>
      <c r="AR373" s="182"/>
      <c r="AS373" s="182"/>
      <c r="AT373" s="182"/>
      <c r="AU373" s="182"/>
      <c r="AV373" s="182"/>
      <c r="AW373" s="182"/>
      <c r="AX373" s="182"/>
      <c r="AY373" s="232"/>
    </row>
    <row r="374" spans="1:51" ht="7.5" customHeight="1" thickBot="1">
      <c r="A374" s="233"/>
      <c r="B374" s="228"/>
      <c r="C374" s="228"/>
      <c r="D374" s="228"/>
      <c r="E374" s="228"/>
      <c r="F374" s="228"/>
      <c r="G374" s="228"/>
      <c r="H374" s="228"/>
      <c r="I374" s="228"/>
      <c r="J374" s="228"/>
      <c r="K374" s="228"/>
      <c r="L374" s="228"/>
      <c r="M374" s="228"/>
      <c r="N374" s="228"/>
      <c r="O374" s="228"/>
      <c r="P374" s="228"/>
      <c r="Q374" s="228"/>
      <c r="R374" s="228"/>
      <c r="S374" s="228"/>
      <c r="T374" s="228"/>
      <c r="U374" s="228"/>
      <c r="V374" s="228"/>
      <c r="W374" s="228"/>
      <c r="X374" s="228"/>
      <c r="Y374" s="228"/>
      <c r="Z374" s="228"/>
      <c r="AA374" s="228"/>
      <c r="AB374" s="228"/>
      <c r="AC374" s="228"/>
      <c r="AD374" s="228"/>
      <c r="AE374" s="228"/>
      <c r="AF374" s="228"/>
      <c r="AG374" s="228"/>
      <c r="AH374" s="228"/>
      <c r="AI374" s="228"/>
      <c r="AJ374" s="228"/>
      <c r="AK374" s="228"/>
      <c r="AL374" s="228"/>
      <c r="AM374" s="228"/>
      <c r="AN374" s="228"/>
      <c r="AO374" s="228"/>
      <c r="AP374" s="228"/>
      <c r="AQ374" s="228"/>
      <c r="AR374" s="228"/>
      <c r="AS374" s="228"/>
      <c r="AT374" s="228"/>
      <c r="AU374" s="228"/>
      <c r="AV374" s="228"/>
      <c r="AW374" s="228"/>
      <c r="AX374" s="228"/>
      <c r="AY374" s="234"/>
    </row>
  </sheetData>
  <mergeCells count="402">
    <mergeCell ref="AH263:AI264"/>
    <mergeCell ref="AH261:AI262"/>
    <mergeCell ref="AM253:AN254"/>
    <mergeCell ref="AO253:AX254"/>
    <mergeCell ref="AM255:AN256"/>
    <mergeCell ref="AO255:AX256"/>
    <mergeCell ref="AM257:AX258"/>
    <mergeCell ref="AM259:AX260"/>
    <mergeCell ref="B257:M258"/>
    <mergeCell ref="B259:M260"/>
    <mergeCell ref="Q259:R260"/>
    <mergeCell ref="B261:M262"/>
    <mergeCell ref="Q261:R262"/>
    <mergeCell ref="B263:M264"/>
    <mergeCell ref="T253:U254"/>
    <mergeCell ref="V253:AE254"/>
    <mergeCell ref="T255:U256"/>
    <mergeCell ref="V255:AE256"/>
    <mergeCell ref="T257:AE258"/>
    <mergeCell ref="T259:AE260"/>
    <mergeCell ref="T261:AE262"/>
    <mergeCell ref="B255:C256"/>
    <mergeCell ref="D255:M256"/>
    <mergeCell ref="AI241:AJ242"/>
    <mergeCell ref="T243:AE244"/>
    <mergeCell ref="AI243:AJ244"/>
    <mergeCell ref="T245:AE246"/>
    <mergeCell ref="B253:C254"/>
    <mergeCell ref="D253:M254"/>
    <mergeCell ref="B233:C234"/>
    <mergeCell ref="D233:M234"/>
    <mergeCell ref="T233:U234"/>
    <mergeCell ref="V233:AE234"/>
    <mergeCell ref="T235:U236"/>
    <mergeCell ref="V235:AE236"/>
    <mergeCell ref="T237:AE238"/>
    <mergeCell ref="T239:AE240"/>
    <mergeCell ref="T241:AE242"/>
    <mergeCell ref="B235:C236"/>
    <mergeCell ref="D235:M236"/>
    <mergeCell ref="B237:M238"/>
    <mergeCell ref="B241:M242"/>
    <mergeCell ref="Q241:R242"/>
    <mergeCell ref="B243:M244"/>
    <mergeCell ref="Q243:R244"/>
    <mergeCell ref="B245:M246"/>
    <mergeCell ref="B239:M240"/>
    <mergeCell ref="B219:C220"/>
    <mergeCell ref="D219:M220"/>
    <mergeCell ref="B221:C222"/>
    <mergeCell ref="D221:M222"/>
    <mergeCell ref="B207:C208"/>
    <mergeCell ref="D207:M208"/>
    <mergeCell ref="B211:M212"/>
    <mergeCell ref="B213:M214"/>
    <mergeCell ref="B215:M216"/>
    <mergeCell ref="T229:AE230"/>
    <mergeCell ref="Q213:R214"/>
    <mergeCell ref="B223:M224"/>
    <mergeCell ref="B195:M196"/>
    <mergeCell ref="B197:M198"/>
    <mergeCell ref="B199:M200"/>
    <mergeCell ref="T201:AE202"/>
    <mergeCell ref="P197:Q198"/>
    <mergeCell ref="P199:Q200"/>
    <mergeCell ref="T205:U206"/>
    <mergeCell ref="V205:AE206"/>
    <mergeCell ref="T207:U208"/>
    <mergeCell ref="V207:AE208"/>
    <mergeCell ref="T209:AE210"/>
    <mergeCell ref="T211:AE212"/>
    <mergeCell ref="B225:M226"/>
    <mergeCell ref="Q225:R226"/>
    <mergeCell ref="B227:M228"/>
    <mergeCell ref="Q227:R228"/>
    <mergeCell ref="B229:M230"/>
    <mergeCell ref="B205:C206"/>
    <mergeCell ref="D205:M206"/>
    <mergeCell ref="B209:M210"/>
    <mergeCell ref="Q211:R212"/>
    <mergeCell ref="Q149:R150"/>
    <mergeCell ref="Q151:R152"/>
    <mergeCell ref="AM107:AX108"/>
    <mergeCell ref="AB181:AM182"/>
    <mergeCell ref="AQ182:AR183"/>
    <mergeCell ref="AB183:AM184"/>
    <mergeCell ref="AQ184:AR185"/>
    <mergeCell ref="AB185:AM186"/>
    <mergeCell ref="G97:R98"/>
    <mergeCell ref="AQ166:AR167"/>
    <mergeCell ref="AB167:AM168"/>
    <mergeCell ref="AQ168:AR169"/>
    <mergeCell ref="AB169:AM170"/>
    <mergeCell ref="I105:R106"/>
    <mergeCell ref="G99:R100"/>
    <mergeCell ref="G105:H106"/>
    <mergeCell ref="G107:H108"/>
    <mergeCell ref="I107:R108"/>
    <mergeCell ref="G109:R110"/>
    <mergeCell ref="G111:R112"/>
    <mergeCell ref="G113:R114"/>
    <mergeCell ref="G115:R116"/>
    <mergeCell ref="G117:R118"/>
    <mergeCell ref="G119:R120"/>
    <mergeCell ref="B191:C192"/>
    <mergeCell ref="D191:M192"/>
    <mergeCell ref="B193:C194"/>
    <mergeCell ref="D193:M194"/>
    <mergeCell ref="C143:D144"/>
    <mergeCell ref="E143:N144"/>
    <mergeCell ref="C145:D146"/>
    <mergeCell ref="E145:N146"/>
    <mergeCell ref="C147:N148"/>
    <mergeCell ref="C149:N150"/>
    <mergeCell ref="C151:N152"/>
    <mergeCell ref="G179:R180"/>
    <mergeCell ref="G159:H160"/>
    <mergeCell ref="I159:R160"/>
    <mergeCell ref="G161:H162"/>
    <mergeCell ref="I161:R162"/>
    <mergeCell ref="G163:R164"/>
    <mergeCell ref="G165:R166"/>
    <mergeCell ref="G167:R168"/>
    <mergeCell ref="G169:R170"/>
    <mergeCell ref="G171:R172"/>
    <mergeCell ref="G173:R174"/>
    <mergeCell ref="G175:R176"/>
    <mergeCell ref="G177:R178"/>
    <mergeCell ref="U69:V70"/>
    <mergeCell ref="AK21:AL22"/>
    <mergeCell ref="AM85:AN86"/>
    <mergeCell ref="AM87:AN88"/>
    <mergeCell ref="BE35:BH36"/>
    <mergeCell ref="BE33:BH34"/>
    <mergeCell ref="BE31:BH32"/>
    <mergeCell ref="BC29:BD30"/>
    <mergeCell ref="BE29:BH30"/>
    <mergeCell ref="U80:V81"/>
    <mergeCell ref="Y83:Z84"/>
    <mergeCell ref="AA83:AJ84"/>
    <mergeCell ref="U67:V68"/>
    <mergeCell ref="U47:AF48"/>
    <mergeCell ref="U45:AF46"/>
    <mergeCell ref="BJ29:BN30"/>
    <mergeCell ref="BJ31:BN32"/>
    <mergeCell ref="BJ33:BN34"/>
    <mergeCell ref="BJ35:BN36"/>
    <mergeCell ref="U111:V112"/>
    <mergeCell ref="U113:V114"/>
    <mergeCell ref="Y67:Z68"/>
    <mergeCell ref="AA67:AJ68"/>
    <mergeCell ref="Y69:Z70"/>
    <mergeCell ref="AA69:AJ70"/>
    <mergeCell ref="Y71:AJ72"/>
    <mergeCell ref="Y73:AJ74"/>
    <mergeCell ref="Y75:AJ76"/>
    <mergeCell ref="Y77:AJ78"/>
    <mergeCell ref="U74:V75"/>
    <mergeCell ref="U76:V77"/>
    <mergeCell ref="X99:Y100"/>
    <mergeCell ref="Z99:AI100"/>
    <mergeCell ref="X101:Y102"/>
    <mergeCell ref="Z101:AI102"/>
    <mergeCell ref="X103:AI104"/>
    <mergeCell ref="X105:AI106"/>
    <mergeCell ref="X107:AI108"/>
    <mergeCell ref="U78:V79"/>
    <mergeCell ref="W9:AF10"/>
    <mergeCell ref="U11:AF12"/>
    <mergeCell ref="U13:AF14"/>
    <mergeCell ref="U15:AF16"/>
    <mergeCell ref="B9:M10"/>
    <mergeCell ref="B11:M12"/>
    <mergeCell ref="B13:M14"/>
    <mergeCell ref="B15:M16"/>
    <mergeCell ref="AK13:AV14"/>
    <mergeCell ref="U9:V10"/>
    <mergeCell ref="AK9:AV10"/>
    <mergeCell ref="AK11:AV12"/>
    <mergeCell ref="B28:C29"/>
    <mergeCell ref="D28:M29"/>
    <mergeCell ref="U39:V40"/>
    <mergeCell ref="B25:M26"/>
    <mergeCell ref="B30:C31"/>
    <mergeCell ref="D30:M31"/>
    <mergeCell ref="B32:M33"/>
    <mergeCell ref="B34:M35"/>
    <mergeCell ref="U41:V42"/>
    <mergeCell ref="P38:Q39"/>
    <mergeCell ref="P40:Q41"/>
    <mergeCell ref="B36:M37"/>
    <mergeCell ref="U28:AF29"/>
    <mergeCell ref="G67:H68"/>
    <mergeCell ref="I67:R68"/>
    <mergeCell ref="G69:H70"/>
    <mergeCell ref="AM67:AN68"/>
    <mergeCell ref="AM69:AN70"/>
    <mergeCell ref="G75:R76"/>
    <mergeCell ref="B17:M18"/>
    <mergeCell ref="B19:M20"/>
    <mergeCell ref="W39:AF40"/>
    <mergeCell ref="B23:M24"/>
    <mergeCell ref="B21:M22"/>
    <mergeCell ref="U24:AF25"/>
    <mergeCell ref="U26:AF27"/>
    <mergeCell ref="B38:M39"/>
    <mergeCell ref="B40:M41"/>
    <mergeCell ref="B42:M43"/>
    <mergeCell ref="B44:M45"/>
    <mergeCell ref="U18:V19"/>
    <mergeCell ref="W18:AF19"/>
    <mergeCell ref="U20:V21"/>
    <mergeCell ref="W20:AF21"/>
    <mergeCell ref="U22:AF23"/>
    <mergeCell ref="W41:AF42"/>
    <mergeCell ref="U43:AF44"/>
    <mergeCell ref="A2:E2"/>
    <mergeCell ref="F2:X2"/>
    <mergeCell ref="AV2:AY2"/>
    <mergeCell ref="A1:E1"/>
    <mergeCell ref="F1:X1"/>
    <mergeCell ref="Y1:AA2"/>
    <mergeCell ref="AM7:AV8"/>
    <mergeCell ref="AK5:AL6"/>
    <mergeCell ref="AM5:AV6"/>
    <mergeCell ref="B5:C6"/>
    <mergeCell ref="D5:M6"/>
    <mergeCell ref="B7:C8"/>
    <mergeCell ref="D7:M8"/>
    <mergeCell ref="U7:V8"/>
    <mergeCell ref="W7:AF8"/>
    <mergeCell ref="AO1:AP1"/>
    <mergeCell ref="AQ1:AS1"/>
    <mergeCell ref="AT1:AU1"/>
    <mergeCell ref="AO2:AP2"/>
    <mergeCell ref="AQ2:AS2"/>
    <mergeCell ref="AT2:AU2"/>
    <mergeCell ref="AB1:AN2"/>
    <mergeCell ref="I69:R70"/>
    <mergeCell ref="G71:R72"/>
    <mergeCell ref="G73:R74"/>
    <mergeCell ref="G77:R78"/>
    <mergeCell ref="G79:R80"/>
    <mergeCell ref="G81:R82"/>
    <mergeCell ref="G83:R84"/>
    <mergeCell ref="G85:R86"/>
    <mergeCell ref="G93:R94"/>
    <mergeCell ref="G121:R122"/>
    <mergeCell ref="C88:D89"/>
    <mergeCell ref="C90:D91"/>
    <mergeCell ref="U90:V91"/>
    <mergeCell ref="U92:V93"/>
    <mergeCell ref="C92:D93"/>
    <mergeCell ref="C94:D95"/>
    <mergeCell ref="Y85:Z86"/>
    <mergeCell ref="AA85:AJ86"/>
    <mergeCell ref="Y87:AJ88"/>
    <mergeCell ref="Y89:AJ90"/>
    <mergeCell ref="Y91:AJ92"/>
    <mergeCell ref="Y93:AJ94"/>
    <mergeCell ref="Y95:AJ96"/>
    <mergeCell ref="G87:R88"/>
    <mergeCell ref="G91:R92"/>
    <mergeCell ref="G89:R90"/>
    <mergeCell ref="G95:R96"/>
    <mergeCell ref="X111:Y112"/>
    <mergeCell ref="Z111:AI112"/>
    <mergeCell ref="X113:Y114"/>
    <mergeCell ref="Z113:AI114"/>
    <mergeCell ref="X115:AI116"/>
    <mergeCell ref="X117:AI118"/>
    <mergeCell ref="X119:AI120"/>
    <mergeCell ref="X121:AI122"/>
    <mergeCell ref="AN92:AO93"/>
    <mergeCell ref="AN94:AO95"/>
    <mergeCell ref="AM118:AN119"/>
    <mergeCell ref="AM120:AN121"/>
    <mergeCell ref="AM99:AN100"/>
    <mergeCell ref="AO99:AX100"/>
    <mergeCell ref="AM101:AN102"/>
    <mergeCell ref="AO101:AX102"/>
    <mergeCell ref="AM103:AX104"/>
    <mergeCell ref="AM105:AX106"/>
    <mergeCell ref="C129:D130"/>
    <mergeCell ref="E129:N130"/>
    <mergeCell ref="C131:D132"/>
    <mergeCell ref="E131:N132"/>
    <mergeCell ref="C133:N134"/>
    <mergeCell ref="C135:N136"/>
    <mergeCell ref="R136:S137"/>
    <mergeCell ref="C137:N138"/>
    <mergeCell ref="R138:S139"/>
    <mergeCell ref="C139:N140"/>
    <mergeCell ref="V129:W130"/>
    <mergeCell ref="X129:AG130"/>
    <mergeCell ref="V131:W132"/>
    <mergeCell ref="X131:AG132"/>
    <mergeCell ref="V133:AG134"/>
    <mergeCell ref="V135:AG136"/>
    <mergeCell ref="AK136:AL137"/>
    <mergeCell ref="V137:AG138"/>
    <mergeCell ref="AK138:AL139"/>
    <mergeCell ref="V139:AG140"/>
    <mergeCell ref="AB159:AC160"/>
    <mergeCell ref="AD159:AM160"/>
    <mergeCell ref="AB161:AC162"/>
    <mergeCell ref="AD161:AM162"/>
    <mergeCell ref="AB163:AM164"/>
    <mergeCell ref="AB165:AM166"/>
    <mergeCell ref="X165:Y166"/>
    <mergeCell ref="X167:Y168"/>
    <mergeCell ref="AB173:AC174"/>
    <mergeCell ref="AD173:AM174"/>
    <mergeCell ref="AI227:AJ228"/>
    <mergeCell ref="T191:U192"/>
    <mergeCell ref="V191:AE192"/>
    <mergeCell ref="T193:U194"/>
    <mergeCell ref="V193:AE194"/>
    <mergeCell ref="T195:AE196"/>
    <mergeCell ref="T197:AE198"/>
    <mergeCell ref="T199:AE200"/>
    <mergeCell ref="T223:AE224"/>
    <mergeCell ref="T225:AE226"/>
    <mergeCell ref="T227:AE228"/>
    <mergeCell ref="AH209:AI210"/>
    <mergeCell ref="AH211:AI212"/>
    <mergeCell ref="T219:U220"/>
    <mergeCell ref="V219:AE220"/>
    <mergeCell ref="T221:U222"/>
    <mergeCell ref="V221:AE222"/>
    <mergeCell ref="U163:V164"/>
    <mergeCell ref="V175:W176"/>
    <mergeCell ref="V177:W178"/>
    <mergeCell ref="AB175:AC176"/>
    <mergeCell ref="AD175:AM176"/>
    <mergeCell ref="AB177:AM178"/>
    <mergeCell ref="AI197:AJ198"/>
    <mergeCell ref="AI199:AJ200"/>
    <mergeCell ref="AI225:AJ226"/>
    <mergeCell ref="AB179:AM180"/>
    <mergeCell ref="B275:C276"/>
    <mergeCell ref="D275:M276"/>
    <mergeCell ref="B277:C278"/>
    <mergeCell ref="D277:M278"/>
    <mergeCell ref="B279:M280"/>
    <mergeCell ref="B281:M282"/>
    <mergeCell ref="B283:M284"/>
    <mergeCell ref="B285:M286"/>
    <mergeCell ref="B287:M288"/>
    <mergeCell ref="Q283:R284"/>
    <mergeCell ref="Q285:R286"/>
    <mergeCell ref="Q277:R278"/>
    <mergeCell ref="Q279:R280"/>
    <mergeCell ref="T277:U278"/>
    <mergeCell ref="V277:AE278"/>
    <mergeCell ref="T279:U280"/>
    <mergeCell ref="V279:AE280"/>
    <mergeCell ref="T281:AE282"/>
    <mergeCell ref="T283:AE284"/>
    <mergeCell ref="T285:AE286"/>
    <mergeCell ref="T287:AE288"/>
    <mergeCell ref="T289:AE290"/>
    <mergeCell ref="AI285:AJ286"/>
    <mergeCell ref="AI287:AJ288"/>
    <mergeCell ref="AJ28:AK29"/>
    <mergeCell ref="U30:AF31"/>
    <mergeCell ref="AJ30:AK31"/>
    <mergeCell ref="U32:AF33"/>
    <mergeCell ref="AN24:AO25"/>
    <mergeCell ref="AN26:AO27"/>
    <mergeCell ref="AI281:AJ282"/>
    <mergeCell ref="AI283:AJ284"/>
    <mergeCell ref="T265:U266"/>
    <mergeCell ref="V265:AE266"/>
    <mergeCell ref="T267:U268"/>
    <mergeCell ref="V267:AE268"/>
    <mergeCell ref="T269:AE270"/>
    <mergeCell ref="T271:AE272"/>
    <mergeCell ref="T273:AE274"/>
    <mergeCell ref="AH271:AI272"/>
    <mergeCell ref="AH273:AI274"/>
    <mergeCell ref="AH267:AI268"/>
    <mergeCell ref="AH269:AI270"/>
    <mergeCell ref="U161:V162"/>
    <mergeCell ref="BA5:BZ6"/>
    <mergeCell ref="BB7:BZ8"/>
    <mergeCell ref="AK7:AL8"/>
    <mergeCell ref="AV1:AY1"/>
    <mergeCell ref="BB9:BZ10"/>
    <mergeCell ref="BC11:BG12"/>
    <mergeCell ref="BB17:BZ18"/>
    <mergeCell ref="BC19:BZ20"/>
    <mergeCell ref="BB27:BZ28"/>
    <mergeCell ref="AK15:AV16"/>
    <mergeCell ref="AK17:AV18"/>
    <mergeCell ref="AK23:AL24"/>
    <mergeCell ref="BC23:BZ24"/>
    <mergeCell ref="BC21:BZ22"/>
    <mergeCell ref="BH11:BZ12"/>
    <mergeCell ref="BH13:BZ14"/>
    <mergeCell ref="BC25:BZ26"/>
    <mergeCell ref="BH15:BZ16"/>
  </mergeCells>
  <phoneticPr fontId="45"/>
  <pageMargins left="0.39370078740157483" right="0.39370078740157483" top="0.78740157480314965" bottom="0.39370078740157483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H33"/>
  <sheetViews>
    <sheetView workbookViewId="0">
      <selection activeCell="D23" sqref="D23"/>
    </sheetView>
  </sheetViews>
  <sheetFormatPr defaultColWidth="2.7109375" defaultRowHeight="15" customHeight="1"/>
  <cols>
    <col min="1" max="1" width="2.7109375" style="90"/>
    <col min="2" max="25" width="2.7109375" style="43"/>
    <col min="26" max="26" width="2.7109375" style="43" customWidth="1"/>
    <col min="27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84</v>
      </c>
      <c r="X1" s="1002"/>
      <c r="Y1" s="1003">
        <v>1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部品番号マスタ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44573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25"/>
      <c r="H2" s="1025"/>
      <c r="I2" s="1025"/>
      <c r="J2" s="1025"/>
      <c r="K2" s="1025"/>
      <c r="L2" s="1025"/>
      <c r="M2" s="1025"/>
      <c r="N2" s="1026" t="s">
        <v>299</v>
      </c>
      <c r="O2" s="1027"/>
      <c r="P2" s="1027"/>
      <c r="Q2" s="1027"/>
      <c r="R2" s="189" t="str">
        <f>VLOOKUP($Y$1,テーブル一覧!$B$6:$AA$32,3,FALSE)</f>
        <v>UPK.main_masters</v>
      </c>
      <c r="S2" s="190"/>
      <c r="T2" s="190"/>
      <c r="U2" s="190"/>
      <c r="V2" s="190"/>
      <c r="W2" s="190"/>
      <c r="X2" s="190"/>
      <c r="Y2" s="190"/>
      <c r="Z2" s="191"/>
      <c r="AA2" s="1022" t="s">
        <v>4</v>
      </c>
      <c r="AB2" s="1023"/>
      <c r="AC2" s="1023"/>
      <c r="AD2" s="1023"/>
      <c r="AE2" s="1028" t="str">
        <f>VLOOKUP($Y$1,テーブル一覧!$B$6:$AA$32,19,FALSE)</f>
        <v>mm_buhin_no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988" t="s">
        <v>42</v>
      </c>
      <c r="C4" s="989"/>
      <c r="D4" s="989"/>
      <c r="E4" s="990"/>
      <c r="F4" s="123" t="s">
        <v>298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7"/>
      <c r="AY4" s="46"/>
      <c r="BB4" s="304" t="str">
        <f>"ALTER TABLE "&amp;$R$2&amp;"."&amp;$AE$2&amp;" ADD CONSTRAINT "</f>
        <v xml:space="preserve">ALTER TABLE UPK.main_masters.mm_buhin_no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118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UPK.main_masters.mm_buhin_no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00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761"/>
      <c r="AO7" s="761"/>
      <c r="AP7" s="761"/>
      <c r="AQ7" s="761"/>
      <c r="AR7" s="761"/>
      <c r="AS7" s="761"/>
      <c r="AT7" s="761"/>
      <c r="AU7" s="761"/>
      <c r="AV7" s="761"/>
      <c r="AW7" s="761"/>
      <c r="AX7" s="762"/>
      <c r="AY7" s="49"/>
      <c r="BB7" s="193" t="str">
        <f>"--ＤＢ："&amp;$R$2&amp;" テーブル："&amp;$AE$2</f>
        <v>--ＤＢ：UPK.main_masters テーブル：mm_buhin_no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974"/>
      <c r="AD8" s="974"/>
      <c r="AE8" s="302">
        <v>1</v>
      </c>
      <c r="AF8" s="266">
        <v>2</v>
      </c>
      <c r="AG8" s="266">
        <v>3</v>
      </c>
      <c r="AH8" s="266">
        <v>4</v>
      </c>
      <c r="AI8" s="266">
        <v>5</v>
      </c>
      <c r="AJ8" s="266">
        <v>6</v>
      </c>
      <c r="AK8" s="266">
        <v>7</v>
      </c>
      <c r="AL8" s="267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UPK.main_masters.mm_buhin_no(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</row>
    <row r="9" spans="1:86" ht="15" customHeight="1">
      <c r="A9" s="44"/>
      <c r="B9" s="996">
        <f>IF(NOT(ISBLANK(D9)),1,"")</f>
        <v>1</v>
      </c>
      <c r="C9" s="997"/>
      <c r="D9" s="131" t="s">
        <v>267</v>
      </c>
      <c r="E9" s="59"/>
      <c r="F9" s="59"/>
      <c r="G9" s="59"/>
      <c r="H9" s="59"/>
      <c r="I9" s="59"/>
      <c r="J9" s="59"/>
      <c r="K9" s="65"/>
      <c r="L9" s="132" t="s">
        <v>268</v>
      </c>
      <c r="M9" s="59"/>
      <c r="N9" s="59"/>
      <c r="O9" s="59"/>
      <c r="P9" s="59"/>
      <c r="Q9" s="59"/>
      <c r="R9" s="59"/>
      <c r="S9" s="60"/>
      <c r="T9" s="131" t="s">
        <v>269</v>
      </c>
      <c r="U9" s="59"/>
      <c r="V9" s="59"/>
      <c r="W9" s="65"/>
      <c r="X9" s="66" t="str">
        <f>IF(AND(NOT(ISBLANK(T9)),NOT(ISERROR(VLOOKUP(T9,'[2]SQL Server フィールド型種類'!$B$2:$E$30,4,FALSE)&lt;&gt;0))),TEXT(VLOOKUP(T9,'[2]SQL Server フィールド型種類'!$B$2:$E$30,4,FALSE),"##0"),"")</f>
        <v>4</v>
      </c>
      <c r="Y9" s="65"/>
      <c r="Z9" s="132" t="s">
        <v>47</v>
      </c>
      <c r="AA9" s="60"/>
      <c r="AB9" s="133" t="s">
        <v>48</v>
      </c>
      <c r="AC9" s="306" t="s">
        <v>275</v>
      </c>
      <c r="AD9" s="306" t="s">
        <v>275</v>
      </c>
      <c r="AE9" s="307" t="s">
        <v>275</v>
      </c>
      <c r="AF9" s="51"/>
      <c r="AG9" s="51"/>
      <c r="AH9" s="51"/>
      <c r="AI9" s="51"/>
      <c r="AJ9" s="51"/>
      <c r="AK9" s="51"/>
      <c r="AL9" s="52"/>
      <c r="AM9" s="133" t="s">
        <v>297</v>
      </c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20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ref="BX9:BX20" si="1">IF(NOT(ISERROR(VLOOKUP(L9,$D$29:$O$32,12,FALSE))),VLOOKUP(L9,$D$29:$O$32,12,FALSE),"")</f>
        <v/>
      </c>
    </row>
    <row r="10" spans="1:86" ht="15" customHeight="1">
      <c r="A10" s="44"/>
      <c r="B10" s="998">
        <f>IF(NOT(ISBLANK(D10)),MAX(B$9:B9)+1,"")</f>
        <v>2</v>
      </c>
      <c r="C10" s="999"/>
      <c r="D10" s="127" t="s">
        <v>248</v>
      </c>
      <c r="E10" s="61"/>
      <c r="F10" s="61"/>
      <c r="G10" s="61"/>
      <c r="H10" s="61"/>
      <c r="I10" s="61"/>
      <c r="J10" s="61"/>
      <c r="K10" s="68"/>
      <c r="L10" s="126" t="s">
        <v>249</v>
      </c>
      <c r="M10" s="61"/>
      <c r="N10" s="61"/>
      <c r="O10" s="61"/>
      <c r="P10" s="61"/>
      <c r="Q10" s="61"/>
      <c r="R10" s="61"/>
      <c r="S10" s="62"/>
      <c r="T10" s="127" t="s">
        <v>50</v>
      </c>
      <c r="U10" s="61"/>
      <c r="V10" s="61"/>
      <c r="W10" s="68"/>
      <c r="X10" s="134" t="s">
        <v>9780</v>
      </c>
      <c r="Y10" s="68"/>
      <c r="Z10" s="69"/>
      <c r="AA10" s="62"/>
      <c r="AB10" s="135" t="s">
        <v>48</v>
      </c>
      <c r="AC10" s="53"/>
      <c r="AD10" s="284" t="s">
        <v>275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 t="s">
        <v>296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59"/>
      <c r="BC10" s="193" t="str">
        <f t="shared" si="0"/>
        <v>buhin_no char(20)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1"/>
        <v/>
      </c>
    </row>
    <row r="11" spans="1:86" ht="15" customHeight="1">
      <c r="A11" s="44"/>
      <c r="B11" s="998">
        <f>IF(NOT(ISBLANK(D11)),MAX(B$9:B10)+1,"")</f>
        <v>3</v>
      </c>
      <c r="C11" s="999"/>
      <c r="D11" s="127" t="s">
        <v>8808</v>
      </c>
      <c r="E11" s="61"/>
      <c r="F11" s="61"/>
      <c r="G11" s="61"/>
      <c r="H11" s="61"/>
      <c r="I11" s="61"/>
      <c r="J11" s="61"/>
      <c r="K11" s="68"/>
      <c r="L11" s="126" t="s">
        <v>8809</v>
      </c>
      <c r="M11" s="61"/>
      <c r="N11" s="61"/>
      <c r="O11" s="61"/>
      <c r="P11" s="61"/>
      <c r="Q11" s="61"/>
      <c r="R11" s="61"/>
      <c r="S11" s="62"/>
      <c r="T11" s="127" t="s">
        <v>9327</v>
      </c>
      <c r="U11" s="61"/>
      <c r="V11" s="61"/>
      <c r="W11" s="68"/>
      <c r="X11" s="73" t="str">
        <f>IF(AND(NOT(ISBLANK(T11)),NOT(ISERROR(VLOOKUP(T11,'[2]SQL Server フィールド型種類'!$B$2:$E$30,4,FALSE)&lt;&gt;0))),TEXT(VLOOKUP(T11,'[2]SQL Server フィールド型種類'!$B$2:$E$30,4,FALSE),"##0"),"")</f>
        <v/>
      </c>
      <c r="Y11" s="68"/>
      <c r="Z11" s="69"/>
      <c r="AA11" s="62"/>
      <c r="AB11" s="135"/>
      <c r="AC11" s="53"/>
      <c r="AD11" s="53"/>
      <c r="AE11" s="68"/>
      <c r="AF11" s="54"/>
      <c r="AG11" s="54"/>
      <c r="AH11" s="54"/>
      <c r="AI11" s="54"/>
      <c r="AJ11" s="54"/>
      <c r="AK11" s="54"/>
      <c r="AL11" s="55"/>
      <c r="AM11" s="135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59"/>
      <c r="BC11" s="193" t="str">
        <f t="shared" si="0"/>
        <v>coefficient float(2,2)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1"/>
        <v/>
      </c>
    </row>
    <row r="12" spans="1:86" ht="15" customHeight="1">
      <c r="A12" s="44"/>
      <c r="B12" s="998">
        <f>IF(NOT(ISBLANK(D12)),MAX(B$9:B11)+1,"")</f>
        <v>4</v>
      </c>
      <c r="C12" s="999"/>
      <c r="D12" s="127" t="s">
        <v>280</v>
      </c>
      <c r="E12" s="61"/>
      <c r="F12" s="61"/>
      <c r="G12" s="61"/>
      <c r="H12" s="61"/>
      <c r="I12" s="61"/>
      <c r="J12" s="61"/>
      <c r="K12" s="68"/>
      <c r="L12" s="126" t="s">
        <v>281</v>
      </c>
      <c r="M12" s="61"/>
      <c r="N12" s="61"/>
      <c r="O12" s="61"/>
      <c r="P12" s="61"/>
      <c r="Q12" s="61"/>
      <c r="R12" s="61"/>
      <c r="S12" s="62"/>
      <c r="T12" s="67" t="s">
        <v>51</v>
      </c>
      <c r="U12" s="61"/>
      <c r="V12" s="61"/>
      <c r="W12" s="68"/>
      <c r="X12" s="73" t="str">
        <f>IF(AND(NOT(ISBLANK(T12)),NOT(ISERROR(VLOOKUP(T12,'[2]SQL Server フィールド型種類'!$B$2:$E$30,4,FALSE)&lt;&gt;0))),TEXT(VLOOKUP(T12,'[2]SQL Server フィールド型種類'!$B$2:$E$30,4,FALSE),"##0"),"")</f>
        <v>8</v>
      </c>
      <c r="Y12" s="68"/>
      <c r="Z12" s="69"/>
      <c r="AA12" s="62"/>
      <c r="AB12" s="61"/>
      <c r="AC12" s="53"/>
      <c r="AD12" s="53"/>
      <c r="AE12" s="68"/>
      <c r="AF12" s="54"/>
      <c r="AG12" s="54"/>
      <c r="AH12" s="54"/>
      <c r="AI12" s="54"/>
      <c r="AJ12" s="54"/>
      <c r="AK12" s="54"/>
      <c r="AL12" s="55"/>
      <c r="AM12" s="135" t="s">
        <v>282</v>
      </c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59"/>
      <c r="BC12" s="193" t="str">
        <f t="shared" si="0"/>
        <v>delete_date datetime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1"/>
        <v/>
      </c>
    </row>
    <row r="13" spans="1:86" ht="15" customHeight="1">
      <c r="A13" s="44"/>
      <c r="B13" s="998">
        <f>IF(NOT(ISBLANK(D13)),MAX(B$9:B12)+1,"")</f>
        <v>5</v>
      </c>
      <c r="C13" s="999"/>
      <c r="D13" s="127" t="s">
        <v>283</v>
      </c>
      <c r="E13" s="61"/>
      <c r="F13" s="61"/>
      <c r="G13" s="61"/>
      <c r="H13" s="61"/>
      <c r="I13" s="61"/>
      <c r="J13" s="61"/>
      <c r="K13" s="68"/>
      <c r="L13" s="126" t="s">
        <v>284</v>
      </c>
      <c r="M13" s="61"/>
      <c r="N13" s="61"/>
      <c r="O13" s="61"/>
      <c r="P13" s="61"/>
      <c r="Q13" s="61"/>
      <c r="R13" s="61"/>
      <c r="S13" s="62"/>
      <c r="T13" s="67" t="s">
        <v>285</v>
      </c>
      <c r="U13" s="61"/>
      <c r="V13" s="61"/>
      <c r="W13" s="68"/>
      <c r="X13" s="69" t="str">
        <f>IF(AND(NOT(ISBLANK(T13)),NOT(ISERROR(VLOOKUP(T13,'[2]SQL Server フィールド型種類'!$B$2:$E$30,4,FALSE)&lt;&gt;0))),TEXT(VLOOKUP(T13,'[2]SQL Server フィールド型種類'!$B$2:$E$30,4,FALSE),"##0"),"")</f>
        <v>2</v>
      </c>
      <c r="Y13" s="68"/>
      <c r="Z13" s="69"/>
      <c r="AA13" s="62"/>
      <c r="AB13" s="61"/>
      <c r="AC13" s="53"/>
      <c r="AD13" s="53"/>
      <c r="AE13" s="68"/>
      <c r="AF13" s="54"/>
      <c r="AG13" s="54"/>
      <c r="AH13" s="54"/>
      <c r="AI13" s="54"/>
      <c r="AJ13" s="54"/>
      <c r="AK13" s="54"/>
      <c r="AL13" s="55"/>
      <c r="AM13" s="135" t="s">
        <v>286</v>
      </c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59"/>
      <c r="BC13" s="193" t="str">
        <f t="shared" si="0"/>
        <v>delete_tantou_id smallint NULL,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1"/>
        <v/>
      </c>
    </row>
    <row r="14" spans="1:86" ht="15" customHeight="1">
      <c r="A14" s="44"/>
      <c r="B14" s="998">
        <f>IF(NOT(ISBLANK(D14)),MAX(B$9:B13)+1,"")</f>
        <v>6</v>
      </c>
      <c r="C14" s="999"/>
      <c r="D14" s="67" t="s">
        <v>287</v>
      </c>
      <c r="E14" s="61"/>
      <c r="F14" s="61"/>
      <c r="G14" s="61"/>
      <c r="H14" s="61"/>
      <c r="I14" s="61"/>
      <c r="J14" s="61"/>
      <c r="K14" s="68"/>
      <c r="L14" s="69" t="s">
        <v>52</v>
      </c>
      <c r="M14" s="61"/>
      <c r="N14" s="61"/>
      <c r="O14" s="61"/>
      <c r="P14" s="61"/>
      <c r="Q14" s="61"/>
      <c r="R14" s="61"/>
      <c r="S14" s="62"/>
      <c r="T14" s="67" t="s">
        <v>51</v>
      </c>
      <c r="U14" s="61"/>
      <c r="V14" s="61"/>
      <c r="W14" s="68"/>
      <c r="X14" s="73" t="str">
        <f>IF(AND(NOT(ISBLANK(T14)),NOT(ISERROR(VLOOKUP(T14,'[2]SQL Server フィールド型種類'!$B$2:$E$30,4,FALSE)&lt;&gt;0))),TEXT(VLOOKUP(T14,'[2]SQL Server フィールド型種類'!$B$2:$E$30,4,FALSE),"##0"),"")</f>
        <v>8</v>
      </c>
      <c r="Y14" s="68"/>
      <c r="Z14" s="69"/>
      <c r="AA14" s="62"/>
      <c r="AB14" s="61" t="s">
        <v>288</v>
      </c>
      <c r="AC14" s="53"/>
      <c r="AD14" s="53"/>
      <c r="AE14" s="68"/>
      <c r="AF14" s="54"/>
      <c r="AG14" s="54"/>
      <c r="AH14" s="54"/>
      <c r="AI14" s="54"/>
      <c r="AJ14" s="54"/>
      <c r="AK14" s="54"/>
      <c r="AL14" s="55"/>
      <c r="AM14" s="135" t="s">
        <v>289</v>
      </c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159"/>
      <c r="BC14" s="193" t="str">
        <f t="shared" si="0"/>
        <v>created_date datetime NOT NULL DEFAULT getdate(),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1"/>
        <v>getdate()</v>
      </c>
    </row>
    <row r="15" spans="1:86" ht="15" customHeight="1">
      <c r="A15" s="44"/>
      <c r="B15" s="998">
        <f>IF(NOT(ISBLANK(D15)),MAX(B$9:B14)+1,"")</f>
        <v>7</v>
      </c>
      <c r="C15" s="999"/>
      <c r="D15" s="127" t="s">
        <v>290</v>
      </c>
      <c r="E15" s="61"/>
      <c r="F15" s="61"/>
      <c r="G15" s="61"/>
      <c r="H15" s="61"/>
      <c r="I15" s="61"/>
      <c r="J15" s="61"/>
      <c r="K15" s="68"/>
      <c r="L15" s="126" t="s">
        <v>53</v>
      </c>
      <c r="M15" s="61"/>
      <c r="N15" s="61"/>
      <c r="O15" s="61"/>
      <c r="P15" s="61"/>
      <c r="Q15" s="61"/>
      <c r="R15" s="61"/>
      <c r="S15" s="62"/>
      <c r="T15" s="67" t="s">
        <v>285</v>
      </c>
      <c r="U15" s="61"/>
      <c r="V15" s="61"/>
      <c r="W15" s="68"/>
      <c r="X15" s="69" t="str">
        <f>IF(AND(NOT(ISBLANK(T15)),NOT(ISERROR(VLOOKUP(T15,'[2]SQL Server フィールド型種類'!$B$2:$E$30,4,FALSE)&lt;&gt;0))),TEXT(VLOOKUP(T15,'[2]SQL Server フィールド型種類'!$B$2:$E$30,4,FALSE),"##0"),"")</f>
        <v>2</v>
      </c>
      <c r="Y15" s="68"/>
      <c r="Z15" s="69"/>
      <c r="AA15" s="62"/>
      <c r="AB15" s="61" t="s">
        <v>288</v>
      </c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 t="s">
        <v>291</v>
      </c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59"/>
      <c r="BC15" s="193" t="str">
        <f t="shared" si="0"/>
        <v>created_tantou_id smallint NOT NULL,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1"/>
        <v/>
      </c>
    </row>
    <row r="16" spans="1:86" ht="15" customHeight="1">
      <c r="A16" s="44"/>
      <c r="B16" s="998">
        <f>IF(NOT(ISBLANK(D16)),MAX(B$9:B15)+1,"")</f>
        <v>8</v>
      </c>
      <c r="C16" s="999"/>
      <c r="D16" s="67" t="s">
        <v>292</v>
      </c>
      <c r="E16" s="61"/>
      <c r="F16" s="61"/>
      <c r="G16" s="61"/>
      <c r="H16" s="61"/>
      <c r="I16" s="61"/>
      <c r="J16" s="61"/>
      <c r="K16" s="68"/>
      <c r="L16" s="69" t="s">
        <v>54</v>
      </c>
      <c r="M16" s="61"/>
      <c r="N16" s="61"/>
      <c r="O16" s="61"/>
      <c r="P16" s="61"/>
      <c r="Q16" s="61"/>
      <c r="R16" s="61"/>
      <c r="S16" s="62"/>
      <c r="T16" s="67" t="s">
        <v>51</v>
      </c>
      <c r="U16" s="61"/>
      <c r="V16" s="61"/>
      <c r="W16" s="68"/>
      <c r="X16" s="73" t="str">
        <f>IF(AND(NOT(ISBLANK(T16)),NOT(ISERROR(VLOOKUP(T16,'[2]SQL Server フィールド型種類'!$B$2:$E$30,4,FALSE)&lt;&gt;0))),TEXT(VLOOKUP(T16,'[2]SQL Server フィールド型種類'!$B$2:$E$30,4,FALSE),"##0"),"")</f>
        <v>8</v>
      </c>
      <c r="Y16" s="68"/>
      <c r="Z16" s="69"/>
      <c r="AA16" s="62"/>
      <c r="AB16" s="61"/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 t="s">
        <v>293</v>
      </c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59"/>
      <c r="BC16" s="193" t="str">
        <f t="shared" si="0"/>
        <v>updated_date datetime NULL,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1"/>
        <v/>
      </c>
    </row>
    <row r="17" spans="1:76" ht="15" customHeight="1">
      <c r="A17" s="44"/>
      <c r="B17" s="998">
        <f>IF(NOT(ISBLANK(D17)),MAX(B$9:B16)+1,"")</f>
        <v>9</v>
      </c>
      <c r="C17" s="999"/>
      <c r="D17" s="127" t="s">
        <v>294</v>
      </c>
      <c r="E17" s="61"/>
      <c r="F17" s="61"/>
      <c r="G17" s="61"/>
      <c r="H17" s="61"/>
      <c r="I17" s="61"/>
      <c r="J17" s="61"/>
      <c r="K17" s="68"/>
      <c r="L17" s="126" t="s">
        <v>55</v>
      </c>
      <c r="M17" s="61"/>
      <c r="N17" s="61"/>
      <c r="O17" s="61"/>
      <c r="P17" s="61"/>
      <c r="Q17" s="61"/>
      <c r="R17" s="61"/>
      <c r="S17" s="62"/>
      <c r="T17" s="67" t="s">
        <v>285</v>
      </c>
      <c r="U17" s="61"/>
      <c r="V17" s="61"/>
      <c r="W17" s="68"/>
      <c r="X17" s="73" t="str">
        <f>IF(AND(NOT(ISBLANK(T17)),NOT(ISERROR(VLOOKUP(T17,'[2]SQL Server フィールド型種類'!$B$2:$E$30,4,FALSE)&lt;&gt;0))),TEXT(VLOOKUP(T17,'[2]SQL Server フィールド型種類'!$B$2:$E$30,4,FALSE),"##0"),"")</f>
        <v>2</v>
      </c>
      <c r="Y17" s="68"/>
      <c r="Z17" s="69"/>
      <c r="AA17" s="62"/>
      <c r="AB17" s="61"/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135" t="s">
        <v>295</v>
      </c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2"/>
      <c r="AY17" s="49"/>
      <c r="BC17" s="186" t="str">
        <f t="shared" si="0"/>
        <v>updated_tantou_id smallint NULL</v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1"/>
        <v/>
      </c>
    </row>
    <row r="18" spans="1:76" ht="15" customHeight="1">
      <c r="A18" s="44"/>
      <c r="B18" s="998" t="str">
        <f>IF(NOT(ISBLANK(D18)),MAX(B$9:B17)+1,"")</f>
        <v/>
      </c>
      <c r="C18" s="999"/>
      <c r="D18" s="127"/>
      <c r="E18" s="61"/>
      <c r="F18" s="61"/>
      <c r="G18" s="61"/>
      <c r="H18" s="61"/>
      <c r="I18" s="61"/>
      <c r="J18" s="61"/>
      <c r="K18" s="68"/>
      <c r="L18" s="126"/>
      <c r="M18" s="61"/>
      <c r="N18" s="61"/>
      <c r="O18" s="61"/>
      <c r="P18" s="61"/>
      <c r="Q18" s="61"/>
      <c r="R18" s="61"/>
      <c r="S18" s="62"/>
      <c r="T18" s="127"/>
      <c r="U18" s="61"/>
      <c r="V18" s="61"/>
      <c r="W18" s="68"/>
      <c r="X18" s="73" t="str">
        <f>IF(AND(NOT(ISBLANK(T18)),NOT(ISERROR(VLOOKUP(T18,'[2]SQL Server フィールド型種類'!$B$2:$E$30,4,FALSE)&lt;&gt;0))),TEXT(VLOOKUP(T18,'[2]SQL Server フィールド型種類'!$B$2:$E$30,4,FALSE),"##0"),"")</f>
        <v/>
      </c>
      <c r="Y18" s="68"/>
      <c r="Z18" s="69"/>
      <c r="AA18" s="62"/>
      <c r="AB18" s="61"/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2"/>
      <c r="AY18" s="49"/>
      <c r="BC18" s="186" t="str">
        <f t="shared" si="0"/>
        <v/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1"/>
        <v/>
      </c>
    </row>
    <row r="19" spans="1:76" ht="15" customHeight="1">
      <c r="A19" s="44"/>
      <c r="B19" s="998" t="str">
        <f>IF(NOT(ISBLANK(D19)),MAX(B$9:B18)+1,"")</f>
        <v/>
      </c>
      <c r="C19" s="999"/>
      <c r="D19" s="127"/>
      <c r="E19" s="61"/>
      <c r="F19" s="61"/>
      <c r="G19" s="61"/>
      <c r="H19" s="61"/>
      <c r="I19" s="61"/>
      <c r="J19" s="61"/>
      <c r="K19" s="68"/>
      <c r="L19" s="126"/>
      <c r="M19" s="61"/>
      <c r="N19" s="61"/>
      <c r="O19" s="61"/>
      <c r="P19" s="61"/>
      <c r="Q19" s="61"/>
      <c r="R19" s="61"/>
      <c r="S19" s="62"/>
      <c r="T19" s="127"/>
      <c r="U19" s="61"/>
      <c r="V19" s="61"/>
      <c r="W19" s="68"/>
      <c r="X19" s="69" t="str">
        <f>IF(AND(NOT(ISBLANK(T19)),NOT(ISERROR(VLOOKUP(T19,'[2]SQL Server フィールド型種類'!$B$2:$E$30,4,FALSE)&lt;&gt;0))),TEXT(VLOOKUP(T19,'[2]SQL Server フィールド型種類'!$B$2:$E$30,4,FALSE),"##0"),"")</f>
        <v/>
      </c>
      <c r="Y19" s="68"/>
      <c r="Z19" s="69"/>
      <c r="AA19" s="62"/>
      <c r="AB19" s="61"/>
      <c r="AC19" s="53"/>
      <c r="AD19" s="53"/>
      <c r="AE19" s="68"/>
      <c r="AF19" s="54"/>
      <c r="AG19" s="54"/>
      <c r="AH19" s="54"/>
      <c r="AI19" s="54"/>
      <c r="AJ19" s="54"/>
      <c r="AK19" s="54"/>
      <c r="AL19" s="55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2"/>
      <c r="AY19" s="49"/>
      <c r="BC19" s="186" t="str">
        <f t="shared" si="0"/>
        <v/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 t="str">
        <f t="shared" si="1"/>
        <v/>
      </c>
    </row>
    <row r="20" spans="1:76" ht="15" customHeight="1">
      <c r="A20" s="44"/>
      <c r="B20" s="1013" t="str">
        <f>IF(NOT(ISBLANK(D20)),MAX(B$9:B19)+1,"")</f>
        <v/>
      </c>
      <c r="C20" s="1014"/>
      <c r="D20" s="149"/>
      <c r="E20" s="63"/>
      <c r="F20" s="63"/>
      <c r="G20" s="63"/>
      <c r="H20" s="63"/>
      <c r="I20" s="63"/>
      <c r="J20" s="63"/>
      <c r="K20" s="71"/>
      <c r="L20" s="150"/>
      <c r="M20" s="63"/>
      <c r="N20" s="63"/>
      <c r="O20" s="63"/>
      <c r="P20" s="63"/>
      <c r="Q20" s="63"/>
      <c r="R20" s="63"/>
      <c r="S20" s="64"/>
      <c r="T20" s="149"/>
      <c r="U20" s="63"/>
      <c r="V20" s="63"/>
      <c r="W20" s="71"/>
      <c r="X20" s="151" t="str">
        <f>IF(AND(NOT(ISBLANK(T20)),NOT(ISERROR(VLOOKUP(T20,'[2]SQL Server フィールド型種類'!$B$2:$E$30,4,FALSE)&lt;&gt;0))),TEXT(VLOOKUP(T20,'[2]SQL Server フィールド型種類'!$B$2:$E$30,4,FALSE),"##0"),"")</f>
        <v/>
      </c>
      <c r="Y20" s="71"/>
      <c r="Z20" s="72"/>
      <c r="AA20" s="64"/>
      <c r="AB20" s="63"/>
      <c r="AC20" s="56"/>
      <c r="AD20" s="56"/>
      <c r="AE20" s="71"/>
      <c r="AF20" s="57"/>
      <c r="AG20" s="57"/>
      <c r="AH20" s="57"/>
      <c r="AI20" s="57"/>
      <c r="AJ20" s="57"/>
      <c r="AK20" s="57"/>
      <c r="AL20" s="58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4"/>
      <c r="AY20" s="49"/>
      <c r="BC20" s="186" t="str">
        <f t="shared" si="0"/>
        <v/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si="1"/>
        <v/>
      </c>
    </row>
    <row r="21" spans="1:76" ht="15" customHeight="1">
      <c r="A21" s="44"/>
      <c r="B21" s="45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7"/>
      <c r="AI21" s="146"/>
      <c r="AJ21" s="146"/>
      <c r="AK21" s="146"/>
      <c r="AL21" s="146"/>
      <c r="AM21" s="146"/>
      <c r="AN21" s="146"/>
      <c r="AO21" s="146"/>
      <c r="AP21" s="147"/>
      <c r="AQ21" s="146"/>
      <c r="AR21" s="146"/>
      <c r="AS21" s="146"/>
      <c r="AT21" s="146"/>
      <c r="AU21" s="146"/>
      <c r="AV21" s="146"/>
      <c r="AW21" s="146"/>
      <c r="AX21" s="146"/>
      <c r="AY21" s="148"/>
      <c r="BB21" s="186" t="s">
        <v>86</v>
      </c>
      <c r="BC21" s="186" t="str">
        <f>IF(L21&lt;&gt;"",L21&amp;" "&amp;IF(T21="char",T21&amp;"("&amp;X21&amp;")",T21)&amp;" "&amp;IF(AB21="×","NOT NULL","NULL")&amp;IF(BX21&lt;&gt;""," DEFAULT "&amp;BX21,"")&amp;IF(L22&lt;&gt;"",",",""),"")</f>
        <v/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</row>
    <row r="22" spans="1:76" ht="15" customHeight="1">
      <c r="A22" s="50"/>
      <c r="B22" s="1015" t="s">
        <v>35</v>
      </c>
      <c r="C22" s="1016"/>
      <c r="D22" s="975" t="s">
        <v>36</v>
      </c>
      <c r="E22" s="976"/>
      <c r="F22" s="976"/>
      <c r="G22" s="976"/>
      <c r="H22" s="976"/>
      <c r="I22" s="976"/>
      <c r="J22" s="976"/>
      <c r="K22" s="976"/>
      <c r="L22" s="976"/>
      <c r="M22" s="976"/>
      <c r="N22" s="977"/>
      <c r="O22" s="975" t="s">
        <v>37</v>
      </c>
      <c r="P22" s="976"/>
      <c r="Q22" s="976"/>
      <c r="R22" s="976"/>
      <c r="S22" s="976"/>
      <c r="T22" s="976"/>
      <c r="U22" s="977"/>
      <c r="V22" s="294" t="s">
        <v>38</v>
      </c>
      <c r="W22" s="975" t="s">
        <v>39</v>
      </c>
      <c r="X22" s="976"/>
      <c r="Y22" s="977"/>
      <c r="Z22" s="978" t="s">
        <v>40</v>
      </c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79"/>
      <c r="AX22" s="980"/>
      <c r="AY22" s="49"/>
      <c r="BB22" s="45"/>
      <c r="BC22" s="45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/>
    </row>
    <row r="23" spans="1:76" ht="15" customHeight="1">
      <c r="A23" s="50"/>
      <c r="B23" s="1017">
        <f>IF(NOT(ISBLANK(D23)),1,"")</f>
        <v>1</v>
      </c>
      <c r="C23" s="1018"/>
      <c r="D23" s="303" t="s">
        <v>310</v>
      </c>
      <c r="E23" s="74"/>
      <c r="F23" s="74"/>
      <c r="G23" s="74"/>
      <c r="H23" s="74"/>
      <c r="I23" s="74"/>
      <c r="J23" s="74"/>
      <c r="K23" s="74"/>
      <c r="L23" s="74"/>
      <c r="M23" s="74"/>
      <c r="N23" s="75"/>
      <c r="O23" s="283" t="s">
        <v>272</v>
      </c>
      <c r="P23" s="74"/>
      <c r="Q23" s="74"/>
      <c r="R23" s="74"/>
      <c r="S23" s="74"/>
      <c r="T23" s="74"/>
      <c r="U23" s="75"/>
      <c r="V23" s="283" t="s">
        <v>275</v>
      </c>
      <c r="W23" s="303" t="s">
        <v>276</v>
      </c>
      <c r="X23" s="74"/>
      <c r="Y23" s="75"/>
      <c r="Z23" s="169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87"/>
      <c r="AY23" s="49"/>
      <c r="BB23" s="186" t="str">
        <f>IF($V23="●",$BB$4&amp;$D23&amp;$BV$4&amp;$O23&amp;IF($V24&lt;&gt;"●",$CH$4,","),IF($D23&lt;&gt;"",BB$5&amp;$D23&amp;$BV$5&amp;$O23&amp;$CH$5,""))</f>
        <v>ALTER TABLE UPK.main_masters.mm_buhin_no ADD CONSTRAINT ui_mm_buhin_no PRIMARY KEY CLUSTERED (data_id);</v>
      </c>
      <c r="BC23" s="45"/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/>
    </row>
    <row r="24" spans="1:76" ht="15" customHeight="1">
      <c r="A24" s="50"/>
      <c r="B24" s="1005">
        <f>IF(NOT(ISBLANK(D24)),MAX(B$23:B23)+1,"")</f>
        <v>2</v>
      </c>
      <c r="C24" s="1006"/>
      <c r="D24" s="137" t="s">
        <v>277</v>
      </c>
      <c r="E24" s="77"/>
      <c r="F24" s="77"/>
      <c r="G24" s="77"/>
      <c r="H24" s="77"/>
      <c r="I24" s="77"/>
      <c r="J24" s="77"/>
      <c r="K24" s="77"/>
      <c r="L24" s="77"/>
      <c r="M24" s="77"/>
      <c r="N24" s="78"/>
      <c r="O24" s="137" t="s">
        <v>273</v>
      </c>
      <c r="P24" s="77"/>
      <c r="Q24" s="77"/>
      <c r="R24" s="77"/>
      <c r="S24" s="77"/>
      <c r="T24" s="77"/>
      <c r="U24" s="78"/>
      <c r="V24" s="76"/>
      <c r="W24" s="138" t="s">
        <v>276</v>
      </c>
      <c r="X24" s="77"/>
      <c r="Y24" s="78"/>
      <c r="Z24" s="76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88"/>
      <c r="AY24" s="49"/>
      <c r="BB24" s="186" t="str">
        <f>IF($V24="●",$BB$4&amp;$D24&amp;$BV$4&amp;$O24&amp;IF($V25&lt;&gt;"●",$CH$4,","),IF($D24&lt;&gt;"",BB$5&amp;$D24&amp;$BV$5&amp;$O24&amp;$CH$5,""))</f>
        <v>CREATE INDEX idx_buhin_no ON UPK.main_masters.mm_buhin_no (buhin_no);</v>
      </c>
      <c r="BC24" s="186"/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/>
    </row>
    <row r="25" spans="1:76" ht="15" customHeight="1">
      <c r="A25" s="50"/>
      <c r="B25" s="1005" t="str">
        <f>IF(NOT(ISBLANK(D25)),MAX(B$23:B24)+1,"")</f>
        <v/>
      </c>
      <c r="C25" s="1006"/>
      <c r="D25" s="76"/>
      <c r="E25" s="77"/>
      <c r="F25" s="77"/>
      <c r="G25" s="77"/>
      <c r="H25" s="77"/>
      <c r="I25" s="77"/>
      <c r="J25" s="77"/>
      <c r="K25" s="77"/>
      <c r="L25" s="77"/>
      <c r="M25" s="77"/>
      <c r="N25" s="78"/>
      <c r="O25" s="69"/>
      <c r="P25" s="77"/>
      <c r="Q25" s="77"/>
      <c r="R25" s="77"/>
      <c r="S25" s="77"/>
      <c r="T25" s="77"/>
      <c r="U25" s="78"/>
      <c r="V25" s="76"/>
      <c r="W25" s="86"/>
      <c r="X25" s="77"/>
      <c r="Y25" s="78"/>
      <c r="Z25" s="76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88"/>
      <c r="AY25" s="49"/>
      <c r="BB25" s="186" t="str">
        <f>IF($V25="●",$BB$4&amp;$D25&amp;$BV$4&amp;$O25&amp;IF($V26&lt;&gt;"●",$CH$4,","),IF($D25&lt;&gt;"",BB$5&amp;$D25&amp;$BV$5&amp;$O25&amp;$CH$5,""))</f>
        <v/>
      </c>
      <c r="BC25" s="186"/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/>
    </row>
    <row r="26" spans="1:76" ht="15" customHeight="1">
      <c r="A26" s="50"/>
      <c r="B26" s="1005" t="str">
        <f>IF(NOT(ISBLANK(D26)),MAX(B$23:B25)+1,"")</f>
        <v/>
      </c>
      <c r="C26" s="1006"/>
      <c r="D26" s="76"/>
      <c r="E26" s="77"/>
      <c r="F26" s="77"/>
      <c r="G26" s="77"/>
      <c r="H26" s="77"/>
      <c r="I26" s="77"/>
      <c r="J26" s="77"/>
      <c r="K26" s="77"/>
      <c r="L26" s="77"/>
      <c r="M26" s="77"/>
      <c r="N26" s="78"/>
      <c r="O26" s="76"/>
      <c r="P26" s="77"/>
      <c r="Q26" s="77"/>
      <c r="R26" s="77"/>
      <c r="S26" s="77"/>
      <c r="T26" s="77"/>
      <c r="U26" s="78"/>
      <c r="V26" s="76"/>
      <c r="W26" s="86"/>
      <c r="X26" s="77"/>
      <c r="Y26" s="78"/>
      <c r="Z26" s="76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88"/>
      <c r="AY26" s="49"/>
      <c r="BB26" s="186" t="str">
        <f>IF($V26="●",$BB$4&amp;$D26&amp;$BV$4&amp;$O26&amp;IF($V27&lt;&gt;"●",$CH$4,","),IF($D26&lt;&gt;"",BB$5&amp;$D26&amp;$BV$5&amp;$O26&amp;$CH$5,""))</f>
        <v/>
      </c>
      <c r="BU26" s="186"/>
      <c r="BV26" s="186"/>
      <c r="BW26" s="186"/>
      <c r="BX26" s="186"/>
    </row>
    <row r="27" spans="1:76" ht="15" customHeight="1">
      <c r="A27" s="50"/>
      <c r="B27" s="1005" t="str">
        <f>IF(NOT(ISBLANK(D27)),MAX(B$23:B26)+1,"")</f>
        <v/>
      </c>
      <c r="C27" s="1006"/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76"/>
      <c r="P27" s="77"/>
      <c r="Q27" s="77"/>
      <c r="R27" s="77"/>
      <c r="S27" s="77"/>
      <c r="T27" s="77"/>
      <c r="U27" s="78"/>
      <c r="V27" s="76"/>
      <c r="W27" s="86"/>
      <c r="X27" s="77"/>
      <c r="Y27" s="78"/>
      <c r="Z27" s="76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88"/>
      <c r="AY27" s="49"/>
      <c r="BB27" s="43" t="str">
        <f>IF($V27="●",$BB$4&amp;$D27&amp;$BV$4&amp;$O27&amp;IF($V28&lt;&gt;"●",$CH$4,","),IF($D27&lt;&gt;"",BB$5&amp;$D27&amp;$BV$5&amp;$O27&amp;$CH$5,""))</f>
        <v/>
      </c>
      <c r="BC27" s="186" t="str">
        <f>IF(L27&lt;&gt;"",L27&amp;" "&amp;IF(T27="char",T27&amp;"("&amp;X27&amp;")",T27)&amp;" "&amp;IF(AB27="×","NOT NULL","NULL")&amp;IF(BX27&lt;&gt;""," DEFAULT "&amp;BX27,"")&amp;IF(L28&lt;&gt;"",",",""),"")</f>
        <v/>
      </c>
      <c r="BD27" s="186"/>
      <c r="BE27" s="186"/>
      <c r="BF27" s="186"/>
      <c r="BG27" s="186"/>
      <c r="BH27" s="186"/>
      <c r="BI27" s="186"/>
      <c r="BJ27" s="186"/>
      <c r="BK27" s="186"/>
      <c r="BL27" s="186"/>
      <c r="BM27" s="186"/>
      <c r="BN27" s="186"/>
      <c r="BO27" s="186"/>
      <c r="BP27" s="186"/>
      <c r="BQ27" s="186"/>
      <c r="BR27" s="186"/>
      <c r="BS27" s="186"/>
      <c r="BT27" s="186"/>
      <c r="BU27" s="186"/>
      <c r="BV27" s="186"/>
      <c r="BW27" s="186"/>
      <c r="BX27" s="186"/>
    </row>
    <row r="28" spans="1:76" ht="15" customHeight="1">
      <c r="A28" s="50"/>
      <c r="B28" s="1011" t="s">
        <v>35</v>
      </c>
      <c r="C28" s="1012"/>
      <c r="D28" s="981" t="s">
        <v>313</v>
      </c>
      <c r="E28" s="979"/>
      <c r="F28" s="979"/>
      <c r="G28" s="979"/>
      <c r="H28" s="979"/>
      <c r="I28" s="979"/>
      <c r="J28" s="979"/>
      <c r="K28" s="979"/>
      <c r="L28" s="979"/>
      <c r="M28" s="979"/>
      <c r="N28" s="982"/>
      <c r="O28" s="981" t="s">
        <v>314</v>
      </c>
      <c r="P28" s="979"/>
      <c r="Q28" s="979"/>
      <c r="R28" s="979"/>
      <c r="S28" s="979"/>
      <c r="T28" s="979"/>
      <c r="U28" s="982"/>
      <c r="V28" s="978" t="s">
        <v>40</v>
      </c>
      <c r="W28" s="979"/>
      <c r="X28" s="979"/>
      <c r="Y28" s="979"/>
      <c r="Z28" s="979"/>
      <c r="AA28" s="979"/>
      <c r="AB28" s="979"/>
      <c r="AC28" s="979"/>
      <c r="AD28" s="979"/>
      <c r="AE28" s="979"/>
      <c r="AF28" s="979"/>
      <c r="AG28" s="979"/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9"/>
      <c r="AX28" s="980"/>
      <c r="AY28" s="49"/>
      <c r="BC28" s="186"/>
      <c r="BD28" s="186"/>
      <c r="BE28" s="186"/>
      <c r="BF28" s="186"/>
      <c r="BG28" s="186"/>
      <c r="BH28" s="186"/>
      <c r="BI28" s="186"/>
      <c r="BJ28" s="186"/>
      <c r="BK28" s="186"/>
      <c r="BL28" s="186"/>
      <c r="BM28" s="186"/>
      <c r="BN28" s="186"/>
      <c r="BO28" s="186"/>
      <c r="BP28" s="186"/>
      <c r="BQ28" s="186"/>
      <c r="BR28" s="186"/>
      <c r="BS28" s="186"/>
      <c r="BT28" s="186"/>
      <c r="BU28" s="186"/>
      <c r="BV28" s="186"/>
      <c r="BW28" s="186"/>
      <c r="BX28" s="186"/>
    </row>
    <row r="29" spans="1:76" ht="15" customHeight="1">
      <c r="A29" s="50"/>
      <c r="B29" s="1009">
        <f>IF(NOT(ISBLANK(D29)),1,"")</f>
        <v>1</v>
      </c>
      <c r="C29" s="1010"/>
      <c r="D29" s="308" t="s">
        <v>52</v>
      </c>
      <c r="E29" s="140"/>
      <c r="F29" s="140"/>
      <c r="G29" s="140"/>
      <c r="H29" s="140"/>
      <c r="I29" s="140"/>
      <c r="J29" s="140"/>
      <c r="K29" s="140"/>
      <c r="L29" s="140"/>
      <c r="M29" s="140"/>
      <c r="N29" s="141"/>
      <c r="O29" s="139" t="s">
        <v>315</v>
      </c>
      <c r="P29" s="140"/>
      <c r="Q29" s="140"/>
      <c r="R29" s="140"/>
      <c r="S29" s="140"/>
      <c r="T29" s="140"/>
      <c r="U29" s="141"/>
      <c r="V29" s="169"/>
      <c r="W29" s="82"/>
      <c r="X29" s="82"/>
      <c r="Y29" s="82"/>
      <c r="Z29" s="82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87"/>
      <c r="AY29" s="49"/>
      <c r="BC29" s="186"/>
      <c r="BD29" s="186"/>
      <c r="BE29" s="186"/>
      <c r="BF29" s="186"/>
      <c r="BG29" s="186"/>
      <c r="BH29" s="186"/>
      <c r="BI29" s="186"/>
      <c r="BJ29" s="186"/>
      <c r="BK29" s="186"/>
      <c r="BL29" s="186"/>
      <c r="BM29" s="186"/>
      <c r="BN29" s="186"/>
      <c r="BO29" s="186"/>
      <c r="BP29" s="186"/>
      <c r="BQ29" s="186"/>
      <c r="BR29" s="186"/>
      <c r="BS29" s="186"/>
      <c r="BT29" s="186"/>
      <c r="BU29" s="186"/>
      <c r="BV29" s="186"/>
      <c r="BW29" s="186"/>
      <c r="BX29" s="186"/>
    </row>
    <row r="30" spans="1:76" ht="15" customHeight="1">
      <c r="A30" s="50"/>
      <c r="B30" s="1005" t="str">
        <f>IF(NOT(ISBLANK(D30)),MAX(B$29:B29)+1,"")</f>
        <v/>
      </c>
      <c r="C30" s="1006"/>
      <c r="D30" s="76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76"/>
      <c r="P30" s="77"/>
      <c r="Q30" s="77"/>
      <c r="R30" s="77"/>
      <c r="S30" s="77"/>
      <c r="T30" s="77"/>
      <c r="U30" s="78"/>
      <c r="V30" s="76"/>
      <c r="W30" s="77"/>
      <c r="X30" s="77"/>
      <c r="Y30" s="77"/>
      <c r="Z30" s="83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88"/>
      <c r="AY30" s="49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6"/>
      <c r="BS30" s="186"/>
      <c r="BT30" s="186"/>
      <c r="BU30" s="186"/>
      <c r="BV30" s="186"/>
      <c r="BW30" s="186"/>
      <c r="BX30" s="186"/>
    </row>
    <row r="31" spans="1:76" ht="15" customHeight="1">
      <c r="A31" s="50"/>
      <c r="B31" s="1005" t="str">
        <f>IF(NOT(ISBLANK(D31)),MAX(B$29:B30)+1,"")</f>
        <v/>
      </c>
      <c r="C31" s="1006"/>
      <c r="D31" s="76"/>
      <c r="E31" s="77"/>
      <c r="F31" s="77"/>
      <c r="G31" s="77"/>
      <c r="H31" s="77"/>
      <c r="I31" s="77"/>
      <c r="J31" s="77"/>
      <c r="K31" s="77"/>
      <c r="L31" s="77"/>
      <c r="M31" s="77"/>
      <c r="N31" s="78"/>
      <c r="O31" s="76"/>
      <c r="P31" s="77"/>
      <c r="Q31" s="77"/>
      <c r="R31" s="77"/>
      <c r="S31" s="77"/>
      <c r="T31" s="77"/>
      <c r="U31" s="78"/>
      <c r="V31" s="76"/>
      <c r="W31" s="77"/>
      <c r="X31" s="77"/>
      <c r="Y31" s="77"/>
      <c r="Z31" s="83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88"/>
      <c r="AY31" s="49"/>
      <c r="BC31" s="186"/>
      <c r="BD31" s="186"/>
      <c r="BE31" s="186"/>
      <c r="BF31" s="186"/>
      <c r="BG31" s="186"/>
      <c r="BH31" s="186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  <c r="BT31" s="186"/>
      <c r="BU31" s="186"/>
      <c r="BV31" s="186"/>
      <c r="BW31" s="186"/>
      <c r="BX31" s="186"/>
    </row>
    <row r="32" spans="1:76" ht="15" customHeight="1">
      <c r="A32" s="50"/>
      <c r="B32" s="1007" t="str">
        <f>IF(NOT(ISBLANK(D32)),MAX(B$29:B31)+1,"")</f>
        <v/>
      </c>
      <c r="C32" s="1008"/>
      <c r="D32" s="79"/>
      <c r="E32" s="80"/>
      <c r="F32" s="80"/>
      <c r="G32" s="80"/>
      <c r="H32" s="80"/>
      <c r="I32" s="80"/>
      <c r="J32" s="80"/>
      <c r="K32" s="80"/>
      <c r="L32" s="80"/>
      <c r="M32" s="80"/>
      <c r="N32" s="81"/>
      <c r="O32" s="79"/>
      <c r="P32" s="80"/>
      <c r="Q32" s="80"/>
      <c r="R32" s="80"/>
      <c r="S32" s="80"/>
      <c r="T32" s="80"/>
      <c r="U32" s="81"/>
      <c r="V32" s="79"/>
      <c r="W32" s="80"/>
      <c r="X32" s="80"/>
      <c r="Y32" s="80"/>
      <c r="Z32" s="84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9"/>
      <c r="AY32" s="49"/>
      <c r="BB32" s="186"/>
      <c r="BC32" s="186"/>
    </row>
    <row r="33" spans="1:51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</row>
  </sheetData>
  <mergeCells count="63">
    <mergeCell ref="AV1:AY1"/>
    <mergeCell ref="A2:E2"/>
    <mergeCell ref="AA2:AD2"/>
    <mergeCell ref="AV2:AY2"/>
    <mergeCell ref="F2:M2"/>
    <mergeCell ref="N2:Q2"/>
    <mergeCell ref="AE2:AN2"/>
    <mergeCell ref="A1:E1"/>
    <mergeCell ref="F1:V1"/>
    <mergeCell ref="AE1:AN1"/>
    <mergeCell ref="AO1:AP1"/>
    <mergeCell ref="AQ1:AS1"/>
    <mergeCell ref="AT1:AU1"/>
    <mergeCell ref="AO2:AP2"/>
    <mergeCell ref="AQ2:AS2"/>
    <mergeCell ref="AA1:AD1"/>
    <mergeCell ref="B18:C18"/>
    <mergeCell ref="B20:C20"/>
    <mergeCell ref="B22:C22"/>
    <mergeCell ref="B23:C23"/>
    <mergeCell ref="B24:C24"/>
    <mergeCell ref="W1:X1"/>
    <mergeCell ref="Y1:Z1"/>
    <mergeCell ref="B31:C31"/>
    <mergeCell ref="B32:C32"/>
    <mergeCell ref="B15:C15"/>
    <mergeCell ref="B17:C17"/>
    <mergeCell ref="B19:C19"/>
    <mergeCell ref="B26:C26"/>
    <mergeCell ref="B27:C27"/>
    <mergeCell ref="B29:C29"/>
    <mergeCell ref="B30:C30"/>
    <mergeCell ref="B28:C28"/>
    <mergeCell ref="B25:C25"/>
    <mergeCell ref="B11:C11"/>
    <mergeCell ref="B12:C12"/>
    <mergeCell ref="B13:C13"/>
    <mergeCell ref="AT2:AU2"/>
    <mergeCell ref="D22:N22"/>
    <mergeCell ref="O22:U22"/>
    <mergeCell ref="B4:E4"/>
    <mergeCell ref="Z8:AA8"/>
    <mergeCell ref="AM7:AX8"/>
    <mergeCell ref="D8:K8"/>
    <mergeCell ref="L8:S8"/>
    <mergeCell ref="T8:W8"/>
    <mergeCell ref="X8:Y8"/>
    <mergeCell ref="B9:C9"/>
    <mergeCell ref="B7:C8"/>
    <mergeCell ref="B10:C10"/>
    <mergeCell ref="AC7:AC8"/>
    <mergeCell ref="B14:C14"/>
    <mergeCell ref="B16:C16"/>
    <mergeCell ref="AE7:AL7"/>
    <mergeCell ref="AD7:AD8"/>
    <mergeCell ref="W22:Y22"/>
    <mergeCell ref="Z22:AX22"/>
    <mergeCell ref="D28:N28"/>
    <mergeCell ref="O28:U28"/>
    <mergeCell ref="V28:AX28"/>
    <mergeCell ref="D7:S7"/>
    <mergeCell ref="T7:AA7"/>
    <mergeCell ref="AB7:AB8"/>
  </mergeCells>
  <phoneticPr fontId="45"/>
  <dataValidations count="2">
    <dataValidation imeMode="hiragana" allowBlank="1" showInputMessage="1" showErrorMessage="1" sqref="D9:K20"/>
    <dataValidation imeMode="disabled" allowBlank="1" showInputMessage="1" showErrorMessage="1" sqref="T9 T10:W20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Q33"/>
  <sheetViews>
    <sheetView workbookViewId="0">
      <selection activeCell="BB23" sqref="BB23"/>
    </sheetView>
  </sheetViews>
  <sheetFormatPr defaultColWidth="2.7109375" defaultRowHeight="15" customHeight="1"/>
  <cols>
    <col min="1" max="1" width="2.7109375" style="90"/>
    <col min="2" max="25" width="2.7109375" style="43"/>
    <col min="26" max="26" width="2.7109375" style="43" customWidth="1"/>
    <col min="27" max="53" width="2.7109375" style="43"/>
    <col min="54" max="54" width="2.7109375" style="43" customWidth="1"/>
    <col min="55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84</v>
      </c>
      <c r="X1" s="1002"/>
      <c r="Y1" s="1003">
        <v>2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圧造課用部品番号マスタ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44573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48"/>
      <c r="H2" s="1048"/>
      <c r="I2" s="1048"/>
      <c r="J2" s="1048"/>
      <c r="K2" s="1048"/>
      <c r="L2" s="1048"/>
      <c r="M2" s="1048"/>
      <c r="N2" s="1026" t="s">
        <v>30</v>
      </c>
      <c r="O2" s="1027"/>
      <c r="P2" s="1027"/>
      <c r="Q2" s="1027"/>
      <c r="R2" s="189" t="str">
        <f>VLOOKUP($Y$1,テーブル一覧!$B$6:$AA$32,3,FALSE)</f>
        <v>UPK.upk_k40</v>
      </c>
      <c r="S2" s="199"/>
      <c r="T2" s="199"/>
      <c r="U2" s="199"/>
      <c r="V2" s="199"/>
      <c r="W2" s="199"/>
      <c r="X2" s="199"/>
      <c r="Y2" s="199"/>
      <c r="Z2" s="200"/>
      <c r="AA2" s="1022" t="s">
        <v>4</v>
      </c>
      <c r="AB2" s="1023"/>
      <c r="AC2" s="1023"/>
      <c r="AD2" s="1023"/>
      <c r="AE2" s="1028" t="str">
        <f>VLOOKUP($Y$1,テーブル一覧!$B$6:$AA$32,19,FALSE)</f>
        <v>m_k60_buhin_no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1045" t="s">
        <v>42</v>
      </c>
      <c r="C4" s="1046"/>
      <c r="D4" s="1046"/>
      <c r="E4" s="1047"/>
      <c r="F4" s="123" t="s">
        <v>321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98"/>
      <c r="AY4" s="46"/>
      <c r="BB4" s="304" t="str">
        <f>"ALTER TABLE "&amp;$R$2&amp;"."&amp;$AE$2&amp;" ADD CONSTRAINT "</f>
        <v xml:space="preserve">ALTER TABLE UPK.upk_k40.m_k60_buhin_no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313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UPK.upk_k40.m_k60_buhin_no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42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1044"/>
      <c r="AO7" s="1044"/>
      <c r="AP7" s="1044"/>
      <c r="AQ7" s="1044"/>
      <c r="AR7" s="1044"/>
      <c r="AS7" s="1044"/>
      <c r="AT7" s="1044"/>
      <c r="AU7" s="1044"/>
      <c r="AV7" s="1044"/>
      <c r="AW7" s="1044"/>
      <c r="AX7" s="762"/>
      <c r="AY7" s="49"/>
      <c r="BB7" s="193" t="str">
        <f>"--ＤＢ："&amp;$R$2&amp;" テーブル："&amp;$AE$2</f>
        <v>--ＤＢ：UPK.upk_k40 テーブル：m_k60_buhin_no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1043"/>
      <c r="AD8" s="974"/>
      <c r="AE8" s="302">
        <v>1</v>
      </c>
      <c r="AF8" s="285">
        <v>2</v>
      </c>
      <c r="AG8" s="285">
        <v>3</v>
      </c>
      <c r="AH8" s="285">
        <v>4</v>
      </c>
      <c r="AI8" s="285">
        <v>5</v>
      </c>
      <c r="AJ8" s="285">
        <v>6</v>
      </c>
      <c r="AK8" s="285">
        <v>7</v>
      </c>
      <c r="AL8" s="286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UPK.upk_k40.m_k60_buhin_no(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</row>
    <row r="9" spans="1:86" ht="15" customHeight="1">
      <c r="A9" s="44"/>
      <c r="B9" s="996">
        <f>IF(NOT(ISBLANK(D9)),1,"")</f>
        <v>1</v>
      </c>
      <c r="C9" s="997"/>
      <c r="D9" s="131" t="s">
        <v>267</v>
      </c>
      <c r="E9" s="59"/>
      <c r="F9" s="59"/>
      <c r="G9" s="59"/>
      <c r="H9" s="59"/>
      <c r="I9" s="59"/>
      <c r="J9" s="59"/>
      <c r="K9" s="65"/>
      <c r="L9" s="132" t="s">
        <v>268</v>
      </c>
      <c r="M9" s="59"/>
      <c r="N9" s="59"/>
      <c r="O9" s="59"/>
      <c r="P9" s="59"/>
      <c r="Q9" s="59"/>
      <c r="R9" s="59"/>
      <c r="S9" s="60"/>
      <c r="T9" s="131" t="s">
        <v>269</v>
      </c>
      <c r="U9" s="59"/>
      <c r="V9" s="59"/>
      <c r="W9" s="65"/>
      <c r="X9" s="66" t="str">
        <f>IF(AND(NOT(ISBLANK(T9)),NOT(ISERROR(VLOOKUP(T9,'[2]SQL Server フィールド型種類'!$B$2:$E$30,4,FALSE)&lt;&gt;0))),TEXT(VLOOKUP(T9,'[2]SQL Server フィールド型種類'!$B$2:$E$30,4,FALSE),"##0"),"")</f>
        <v>4</v>
      </c>
      <c r="Y9" s="65"/>
      <c r="Z9" s="132" t="s">
        <v>47</v>
      </c>
      <c r="AA9" s="60"/>
      <c r="AB9" s="133" t="s">
        <v>48</v>
      </c>
      <c r="AC9" s="306" t="s">
        <v>275</v>
      </c>
      <c r="AD9" s="306" t="s">
        <v>275</v>
      </c>
      <c r="AE9" s="307" t="s">
        <v>275</v>
      </c>
      <c r="AF9" s="51"/>
      <c r="AG9" s="51"/>
      <c r="AH9" s="51"/>
      <c r="AI9" s="51"/>
      <c r="AJ9" s="51"/>
      <c r="AK9" s="51"/>
      <c r="AL9" s="52"/>
      <c r="AM9" s="133" t="s">
        <v>297</v>
      </c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20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ref="BX9:BX20" si="1">IF(NOT(ISERROR(VLOOKUP(L9,$D$29:$O$32,12,FALSE))),VLOOKUP(L9,$D$29:$O$32,12,FALSE),"")</f>
        <v/>
      </c>
    </row>
    <row r="10" spans="1:86" ht="15" customHeight="1">
      <c r="A10" s="44"/>
      <c r="B10" s="998">
        <f>IF(NOT(ISBLANK(D10)),MAX(B$9:B9)+1,"")</f>
        <v>2</v>
      </c>
      <c r="C10" s="999"/>
      <c r="D10" s="127" t="s">
        <v>248</v>
      </c>
      <c r="E10" s="61"/>
      <c r="F10" s="61"/>
      <c r="G10" s="61"/>
      <c r="H10" s="61"/>
      <c r="I10" s="61"/>
      <c r="J10" s="61"/>
      <c r="K10" s="68"/>
      <c r="L10" s="126" t="s">
        <v>249</v>
      </c>
      <c r="M10" s="61"/>
      <c r="N10" s="61"/>
      <c r="O10" s="61"/>
      <c r="P10" s="61"/>
      <c r="Q10" s="61"/>
      <c r="R10" s="61"/>
      <c r="S10" s="62"/>
      <c r="T10" s="127" t="s">
        <v>50</v>
      </c>
      <c r="U10" s="61"/>
      <c r="V10" s="61"/>
      <c r="W10" s="68"/>
      <c r="X10" s="134" t="s">
        <v>308</v>
      </c>
      <c r="Y10" s="68"/>
      <c r="Z10" s="69"/>
      <c r="AA10" s="62"/>
      <c r="AB10" s="135" t="s">
        <v>48</v>
      </c>
      <c r="AC10" s="53"/>
      <c r="AD10" s="284" t="s">
        <v>275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 t="s">
        <v>304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59"/>
      <c r="BC10" s="193" t="str">
        <f t="shared" si="0"/>
        <v>buhin_no char(30)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1"/>
        <v/>
      </c>
    </row>
    <row r="11" spans="1:86" ht="15" customHeight="1">
      <c r="A11" s="44"/>
      <c r="B11" s="998">
        <f>IF(NOT(ISBLANK(D11)),MAX(B$9:B10)+1,"")</f>
        <v>3</v>
      </c>
      <c r="C11" s="999"/>
      <c r="D11" s="127" t="s">
        <v>280</v>
      </c>
      <c r="E11" s="61"/>
      <c r="F11" s="61"/>
      <c r="G11" s="61"/>
      <c r="H11" s="61"/>
      <c r="I11" s="61"/>
      <c r="J11" s="61"/>
      <c r="K11" s="68"/>
      <c r="L11" s="126" t="s">
        <v>281</v>
      </c>
      <c r="M11" s="61"/>
      <c r="N11" s="61"/>
      <c r="O11" s="61"/>
      <c r="P11" s="61"/>
      <c r="Q11" s="61"/>
      <c r="R11" s="61"/>
      <c r="S11" s="62"/>
      <c r="T11" s="67" t="s">
        <v>51</v>
      </c>
      <c r="U11" s="61"/>
      <c r="V11" s="61"/>
      <c r="W11" s="68"/>
      <c r="X11" s="73" t="str">
        <f>IF(AND(NOT(ISBLANK(T11)),NOT(ISERROR(VLOOKUP(T11,'[2]SQL Server フィールド型種類'!$B$2:$E$30,4,FALSE)&lt;&gt;0))),TEXT(VLOOKUP(T11,'[2]SQL Server フィールド型種類'!$B$2:$E$30,4,FALSE),"##0"),"")</f>
        <v>8</v>
      </c>
      <c r="Y11" s="68"/>
      <c r="Z11" s="69"/>
      <c r="AA11" s="62"/>
      <c r="AB11" s="61"/>
      <c r="AC11" s="53"/>
      <c r="AD11" s="53"/>
      <c r="AE11" s="68"/>
      <c r="AF11" s="54"/>
      <c r="AG11" s="54"/>
      <c r="AH11" s="54"/>
      <c r="AI11" s="54"/>
      <c r="AJ11" s="54"/>
      <c r="AK11" s="54"/>
      <c r="AL11" s="55"/>
      <c r="AM11" s="135" t="s">
        <v>282</v>
      </c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59"/>
      <c r="BC11" s="193" t="str">
        <f t="shared" si="0"/>
        <v>delete_date datetime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1"/>
        <v/>
      </c>
    </row>
    <row r="12" spans="1:86" ht="15" customHeight="1">
      <c r="A12" s="44"/>
      <c r="B12" s="998">
        <f>IF(NOT(ISBLANK(D12)),MAX(B$9:B11)+1,"")</f>
        <v>4</v>
      </c>
      <c r="C12" s="999"/>
      <c r="D12" s="127" t="s">
        <v>283</v>
      </c>
      <c r="E12" s="61"/>
      <c r="F12" s="61"/>
      <c r="G12" s="61"/>
      <c r="H12" s="61"/>
      <c r="I12" s="61"/>
      <c r="J12" s="61"/>
      <c r="K12" s="68"/>
      <c r="L12" s="126" t="s">
        <v>284</v>
      </c>
      <c r="M12" s="61"/>
      <c r="N12" s="61"/>
      <c r="O12" s="61"/>
      <c r="P12" s="61"/>
      <c r="Q12" s="61"/>
      <c r="R12" s="61"/>
      <c r="S12" s="62"/>
      <c r="T12" s="67" t="s">
        <v>285</v>
      </c>
      <c r="U12" s="61"/>
      <c r="V12" s="61"/>
      <c r="W12" s="68"/>
      <c r="X12" s="69" t="str">
        <f>IF(AND(NOT(ISBLANK(T12)),NOT(ISERROR(VLOOKUP(T12,'[2]SQL Server フィールド型種類'!$B$2:$E$30,4,FALSE)&lt;&gt;0))),TEXT(VLOOKUP(T12,'[2]SQL Server フィールド型種類'!$B$2:$E$30,4,FALSE),"##0"),"")</f>
        <v>2</v>
      </c>
      <c r="Y12" s="68"/>
      <c r="Z12" s="69"/>
      <c r="AA12" s="62"/>
      <c r="AB12" s="61"/>
      <c r="AC12" s="53"/>
      <c r="AD12" s="53"/>
      <c r="AE12" s="68"/>
      <c r="AF12" s="54"/>
      <c r="AG12" s="54"/>
      <c r="AH12" s="54"/>
      <c r="AI12" s="54"/>
      <c r="AJ12" s="54"/>
      <c r="AK12" s="54"/>
      <c r="AL12" s="55"/>
      <c r="AM12" s="135" t="s">
        <v>286</v>
      </c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59"/>
      <c r="BC12" s="193" t="str">
        <f t="shared" si="0"/>
        <v>delete_tantou_id smallint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1"/>
        <v/>
      </c>
    </row>
    <row r="13" spans="1:86" ht="15" customHeight="1">
      <c r="A13" s="44"/>
      <c r="B13" s="998">
        <f>IF(NOT(ISBLANK(D13)),MAX(B$9:B12)+1,"")</f>
        <v>5</v>
      </c>
      <c r="C13" s="999"/>
      <c r="D13" s="67" t="s">
        <v>287</v>
      </c>
      <c r="E13" s="61"/>
      <c r="F13" s="61"/>
      <c r="G13" s="61"/>
      <c r="H13" s="61"/>
      <c r="I13" s="61"/>
      <c r="J13" s="61"/>
      <c r="K13" s="68"/>
      <c r="L13" s="69" t="s">
        <v>52</v>
      </c>
      <c r="M13" s="61"/>
      <c r="N13" s="61"/>
      <c r="O13" s="61"/>
      <c r="P13" s="61"/>
      <c r="Q13" s="61"/>
      <c r="R13" s="61"/>
      <c r="S13" s="62"/>
      <c r="T13" s="67" t="s">
        <v>51</v>
      </c>
      <c r="U13" s="61"/>
      <c r="V13" s="61"/>
      <c r="W13" s="68"/>
      <c r="X13" s="73" t="str">
        <f>IF(AND(NOT(ISBLANK(T13)),NOT(ISERROR(VLOOKUP(T13,'[2]SQL Server フィールド型種類'!$B$2:$E$30,4,FALSE)&lt;&gt;0))),TEXT(VLOOKUP(T13,'[2]SQL Server フィールド型種類'!$B$2:$E$30,4,FALSE),"##0"),"")</f>
        <v>8</v>
      </c>
      <c r="Y13" s="68"/>
      <c r="Z13" s="69"/>
      <c r="AA13" s="62"/>
      <c r="AB13" s="61" t="s">
        <v>288</v>
      </c>
      <c r="AC13" s="53"/>
      <c r="AD13" s="53"/>
      <c r="AE13" s="68"/>
      <c r="AF13" s="54"/>
      <c r="AG13" s="54"/>
      <c r="AH13" s="54"/>
      <c r="AI13" s="54"/>
      <c r="AJ13" s="54"/>
      <c r="AK13" s="54"/>
      <c r="AL13" s="55"/>
      <c r="AM13" s="135" t="s">
        <v>289</v>
      </c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59"/>
      <c r="BC13" s="193" t="str">
        <f t="shared" si="0"/>
        <v>created_date datetime NOT NULL DEFAULT getdate(),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1"/>
        <v>getdate()</v>
      </c>
    </row>
    <row r="14" spans="1:86" ht="15" customHeight="1">
      <c r="A14" s="44"/>
      <c r="B14" s="998">
        <f>IF(NOT(ISBLANK(D14)),MAX(B$9:B13)+1,"")</f>
        <v>6</v>
      </c>
      <c r="C14" s="999"/>
      <c r="D14" s="127" t="s">
        <v>290</v>
      </c>
      <c r="E14" s="61"/>
      <c r="F14" s="61"/>
      <c r="G14" s="61"/>
      <c r="H14" s="61"/>
      <c r="I14" s="61"/>
      <c r="J14" s="61"/>
      <c r="K14" s="68"/>
      <c r="L14" s="126" t="s">
        <v>53</v>
      </c>
      <c r="M14" s="61"/>
      <c r="N14" s="61"/>
      <c r="O14" s="61"/>
      <c r="P14" s="61"/>
      <c r="Q14" s="61"/>
      <c r="R14" s="61"/>
      <c r="S14" s="62"/>
      <c r="T14" s="67" t="s">
        <v>285</v>
      </c>
      <c r="U14" s="61"/>
      <c r="V14" s="61"/>
      <c r="W14" s="68"/>
      <c r="X14" s="69" t="str">
        <f>IF(AND(NOT(ISBLANK(T14)),NOT(ISERROR(VLOOKUP(T14,'[2]SQL Server フィールド型種類'!$B$2:$E$30,4,FALSE)&lt;&gt;0))),TEXT(VLOOKUP(T14,'[2]SQL Server フィールド型種類'!$B$2:$E$30,4,FALSE),"##0"),"")</f>
        <v>2</v>
      </c>
      <c r="Y14" s="68"/>
      <c r="Z14" s="69"/>
      <c r="AA14" s="62"/>
      <c r="AB14" s="61" t="s">
        <v>288</v>
      </c>
      <c r="AC14" s="53"/>
      <c r="AD14" s="53"/>
      <c r="AE14" s="68"/>
      <c r="AF14" s="54"/>
      <c r="AG14" s="54"/>
      <c r="AH14" s="54"/>
      <c r="AI14" s="54"/>
      <c r="AJ14" s="54"/>
      <c r="AK14" s="54"/>
      <c r="AL14" s="55"/>
      <c r="AM14" s="135" t="s">
        <v>291</v>
      </c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159"/>
      <c r="BC14" s="193" t="str">
        <f t="shared" si="0"/>
        <v>created_tantou_id smallint NOT NULL,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1"/>
        <v/>
      </c>
    </row>
    <row r="15" spans="1:86" ht="15" customHeight="1">
      <c r="A15" s="44"/>
      <c r="B15" s="998">
        <f>IF(NOT(ISBLANK(D15)),MAX(B$9:B14)+1,"")</f>
        <v>7</v>
      </c>
      <c r="C15" s="999"/>
      <c r="D15" s="67" t="s">
        <v>292</v>
      </c>
      <c r="E15" s="61"/>
      <c r="F15" s="61"/>
      <c r="G15" s="61"/>
      <c r="H15" s="61"/>
      <c r="I15" s="61"/>
      <c r="J15" s="61"/>
      <c r="K15" s="68"/>
      <c r="L15" s="69" t="s">
        <v>54</v>
      </c>
      <c r="M15" s="61"/>
      <c r="N15" s="61"/>
      <c r="O15" s="61"/>
      <c r="P15" s="61"/>
      <c r="Q15" s="61"/>
      <c r="R15" s="61"/>
      <c r="S15" s="62"/>
      <c r="T15" s="67" t="s">
        <v>51</v>
      </c>
      <c r="U15" s="61"/>
      <c r="V15" s="61"/>
      <c r="W15" s="68"/>
      <c r="X15" s="73" t="str">
        <f>IF(AND(NOT(ISBLANK(T15)),NOT(ISERROR(VLOOKUP(T15,'[2]SQL Server フィールド型種類'!$B$2:$E$30,4,FALSE)&lt;&gt;0))),TEXT(VLOOKUP(T15,'[2]SQL Server フィールド型種類'!$B$2:$E$30,4,FALSE),"##0"),"")</f>
        <v>8</v>
      </c>
      <c r="Y15" s="68"/>
      <c r="Z15" s="69"/>
      <c r="AA15" s="62"/>
      <c r="AB15" s="61"/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 t="s">
        <v>293</v>
      </c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59"/>
      <c r="BC15" s="193" t="str">
        <f t="shared" si="0"/>
        <v>updated_date datetime NULL,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1"/>
        <v/>
      </c>
    </row>
    <row r="16" spans="1:86" ht="15" customHeight="1">
      <c r="A16" s="44"/>
      <c r="B16" s="998">
        <f>IF(NOT(ISBLANK(D16)),MAX(B$9:B15)+1,"")</f>
        <v>8</v>
      </c>
      <c r="C16" s="999"/>
      <c r="D16" s="127" t="s">
        <v>294</v>
      </c>
      <c r="E16" s="61"/>
      <c r="F16" s="61"/>
      <c r="G16" s="61"/>
      <c r="H16" s="61"/>
      <c r="I16" s="61"/>
      <c r="J16" s="61"/>
      <c r="K16" s="68"/>
      <c r="L16" s="126" t="s">
        <v>55</v>
      </c>
      <c r="M16" s="61"/>
      <c r="N16" s="61"/>
      <c r="O16" s="61"/>
      <c r="P16" s="61"/>
      <c r="Q16" s="61"/>
      <c r="R16" s="61"/>
      <c r="S16" s="62"/>
      <c r="T16" s="67" t="s">
        <v>285</v>
      </c>
      <c r="U16" s="61"/>
      <c r="V16" s="61"/>
      <c r="W16" s="68"/>
      <c r="X16" s="73" t="str">
        <f>IF(AND(NOT(ISBLANK(T16)),NOT(ISERROR(VLOOKUP(T16,'[2]SQL Server フィールド型種類'!$B$2:$E$30,4,FALSE)&lt;&gt;0))),TEXT(VLOOKUP(T16,'[2]SQL Server フィールド型種類'!$B$2:$E$30,4,FALSE),"##0"),"")</f>
        <v>2</v>
      </c>
      <c r="Y16" s="68"/>
      <c r="Z16" s="69"/>
      <c r="AA16" s="62"/>
      <c r="AB16" s="61"/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 t="s">
        <v>295</v>
      </c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59"/>
      <c r="BC16" s="193" t="str">
        <f t="shared" si="0"/>
        <v>updated_tantou_id smallint NULL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1"/>
        <v/>
      </c>
    </row>
    <row r="17" spans="1:95" ht="15" customHeight="1">
      <c r="A17" s="44"/>
      <c r="B17" s="998" t="str">
        <f>IF(NOT(ISBLANK(D17)),MAX(B$9:B16)+1,"")</f>
        <v/>
      </c>
      <c r="C17" s="999"/>
      <c r="D17" s="67"/>
      <c r="E17" s="61"/>
      <c r="F17" s="61"/>
      <c r="G17" s="61"/>
      <c r="H17" s="61"/>
      <c r="I17" s="61"/>
      <c r="J17" s="61"/>
      <c r="K17" s="68"/>
      <c r="L17" s="69"/>
      <c r="M17" s="61"/>
      <c r="N17" s="61"/>
      <c r="O17" s="61"/>
      <c r="P17" s="61"/>
      <c r="Q17" s="61"/>
      <c r="R17" s="61"/>
      <c r="S17" s="62"/>
      <c r="T17" s="67"/>
      <c r="U17" s="61"/>
      <c r="V17" s="61"/>
      <c r="W17" s="68"/>
      <c r="X17" s="73"/>
      <c r="Y17" s="68"/>
      <c r="Z17" s="69"/>
      <c r="AA17" s="62"/>
      <c r="AB17" s="61"/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2"/>
      <c r="AY17" s="49"/>
      <c r="BC17" s="186" t="str">
        <f t="shared" si="0"/>
        <v/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1"/>
        <v/>
      </c>
    </row>
    <row r="18" spans="1:95" ht="15" customHeight="1">
      <c r="A18" s="44"/>
      <c r="B18" s="998" t="str">
        <f>IF(NOT(ISBLANK(D18)),MAX(B$9:B17)+1,"")</f>
        <v/>
      </c>
      <c r="C18" s="999"/>
      <c r="D18" s="67"/>
      <c r="E18" s="61"/>
      <c r="F18" s="61"/>
      <c r="G18" s="61"/>
      <c r="H18" s="61"/>
      <c r="I18" s="61"/>
      <c r="J18" s="61"/>
      <c r="K18" s="68"/>
      <c r="L18" s="69"/>
      <c r="M18" s="61"/>
      <c r="N18" s="61"/>
      <c r="O18" s="61"/>
      <c r="P18" s="61"/>
      <c r="Q18" s="61"/>
      <c r="R18" s="61"/>
      <c r="S18" s="62"/>
      <c r="T18" s="67"/>
      <c r="U18" s="61"/>
      <c r="V18" s="61"/>
      <c r="W18" s="68"/>
      <c r="X18" s="69" t="str">
        <f>IF(AND(NOT(ISBLANK(T18)),NOT(ISERROR(VLOOKUP(T18,'[2]SQL Server フィールド型種類'!$B$2:$E$30,4,FALSE)&lt;&gt;0))),TEXT(VLOOKUP(T18,'[2]SQL Server フィールド型種類'!$B$2:$E$30,4,FALSE),"##0"),"")</f>
        <v/>
      </c>
      <c r="Y18" s="68"/>
      <c r="Z18" s="69"/>
      <c r="AA18" s="62"/>
      <c r="AB18" s="61"/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2"/>
      <c r="AY18" s="49"/>
      <c r="BC18" s="186" t="str">
        <f t="shared" si="0"/>
        <v/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1"/>
        <v/>
      </c>
    </row>
    <row r="19" spans="1:95" ht="15" customHeight="1">
      <c r="A19" s="44"/>
      <c r="B19" s="998" t="str">
        <f>IF(NOT(ISBLANK(D19)),MAX(B$9:B18)+1,"")</f>
        <v/>
      </c>
      <c r="C19" s="999"/>
      <c r="D19" s="67"/>
      <c r="E19" s="61"/>
      <c r="F19" s="61"/>
      <c r="G19" s="61"/>
      <c r="H19" s="61"/>
      <c r="I19" s="61"/>
      <c r="J19" s="61"/>
      <c r="K19" s="68"/>
      <c r="L19" s="69"/>
      <c r="M19" s="61"/>
      <c r="N19" s="61"/>
      <c r="O19" s="61"/>
      <c r="P19" s="61"/>
      <c r="Q19" s="61"/>
      <c r="R19" s="61"/>
      <c r="S19" s="62"/>
      <c r="T19" s="67"/>
      <c r="U19" s="61"/>
      <c r="V19" s="61"/>
      <c r="W19" s="68"/>
      <c r="X19" s="69" t="str">
        <f>IF(AND(NOT(ISBLANK(T19)),NOT(ISERROR(VLOOKUP(T19,'[2]SQL Server フィールド型種類'!$B$2:$E$30,4,FALSE)&lt;&gt;0))),TEXT(VLOOKUP(T19,'[2]SQL Server フィールド型種類'!$B$2:$E$30,4,FALSE),"##0"),"")</f>
        <v/>
      </c>
      <c r="Y19" s="68"/>
      <c r="Z19" s="69"/>
      <c r="AA19" s="62"/>
      <c r="AB19" s="61"/>
      <c r="AC19" s="53"/>
      <c r="AD19" s="53"/>
      <c r="AE19" s="68"/>
      <c r="AF19" s="54"/>
      <c r="AG19" s="54"/>
      <c r="AH19" s="54"/>
      <c r="AI19" s="54"/>
      <c r="AJ19" s="54"/>
      <c r="AK19" s="54"/>
      <c r="AL19" s="55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2"/>
      <c r="AY19" s="49"/>
      <c r="BC19" s="186" t="str">
        <f t="shared" si="0"/>
        <v/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 t="str">
        <f t="shared" si="1"/>
        <v/>
      </c>
    </row>
    <row r="20" spans="1:95" ht="15" customHeight="1">
      <c r="A20" s="44"/>
      <c r="B20" s="1013" t="str">
        <f>IF(NOT(ISBLANK(D20)),MAX(B$9:B19)+1,"")</f>
        <v/>
      </c>
      <c r="C20" s="1014"/>
      <c r="D20" s="70"/>
      <c r="E20" s="63"/>
      <c r="F20" s="63"/>
      <c r="G20" s="63"/>
      <c r="H20" s="63"/>
      <c r="I20" s="63"/>
      <c r="J20" s="63"/>
      <c r="K20" s="71"/>
      <c r="L20" s="72"/>
      <c r="M20" s="63"/>
      <c r="N20" s="63"/>
      <c r="O20" s="63"/>
      <c r="P20" s="63"/>
      <c r="Q20" s="63"/>
      <c r="R20" s="63"/>
      <c r="S20" s="64"/>
      <c r="T20" s="70"/>
      <c r="U20" s="63"/>
      <c r="V20" s="63"/>
      <c r="W20" s="71"/>
      <c r="X20" s="151" t="str">
        <f>IF(AND(NOT(ISBLANK(T20)),NOT(ISERROR(VLOOKUP(T20,'[2]SQL Server フィールド型種類'!$B$2:$E$30,4,FALSE)&lt;&gt;0))),TEXT(VLOOKUP(T20,'[2]SQL Server フィールド型種類'!$B$2:$E$30,4,FALSE),"##0"),"")</f>
        <v/>
      </c>
      <c r="Y20" s="71"/>
      <c r="Z20" s="72"/>
      <c r="AA20" s="64"/>
      <c r="AB20" s="63"/>
      <c r="AC20" s="56"/>
      <c r="AD20" s="56"/>
      <c r="AE20" s="71"/>
      <c r="AF20" s="57"/>
      <c r="AG20" s="57"/>
      <c r="AH20" s="57"/>
      <c r="AI20" s="57"/>
      <c r="AJ20" s="57"/>
      <c r="AK20" s="57"/>
      <c r="AL20" s="58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4"/>
      <c r="AY20" s="49"/>
      <c r="BC20" s="186" t="str">
        <f t="shared" si="0"/>
        <v/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si="1"/>
        <v/>
      </c>
    </row>
    <row r="21" spans="1:95" ht="15" customHeight="1">
      <c r="A21" s="44"/>
      <c r="B21" s="45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7"/>
      <c r="AI21" s="146"/>
      <c r="AJ21" s="146"/>
      <c r="AK21" s="146"/>
      <c r="AL21" s="146"/>
      <c r="AM21" s="146"/>
      <c r="AN21" s="146"/>
      <c r="AO21" s="146"/>
      <c r="AP21" s="147"/>
      <c r="AQ21" s="146"/>
      <c r="AR21" s="146"/>
      <c r="AS21" s="146"/>
      <c r="AT21" s="146"/>
      <c r="AU21" s="146"/>
      <c r="AV21" s="146"/>
      <c r="AW21" s="146"/>
      <c r="AX21" s="146"/>
      <c r="AY21" s="148"/>
      <c r="BB21" s="186" t="s">
        <v>86</v>
      </c>
      <c r="BC21" s="186" t="str">
        <f>IF(L21&lt;&gt;"",L21&amp;" "&amp;IF(T21="char",T21&amp;"("&amp;X21&amp;")",T21)&amp;" "&amp;IF(AB21="×","NOT NULL","NULL")&amp;IF(BX21&lt;&gt;""," DEFAULT "&amp;BX21,"")&amp;IF(L22&lt;&gt;"",",",""),"")</f>
        <v/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  <c r="CQ21" s="192" t="s">
        <v>86</v>
      </c>
    </row>
    <row r="22" spans="1:95" ht="15" customHeight="1">
      <c r="A22" s="50"/>
      <c r="B22" s="1015" t="s">
        <v>35</v>
      </c>
      <c r="C22" s="1016"/>
      <c r="D22" s="975" t="s">
        <v>36</v>
      </c>
      <c r="E22" s="976"/>
      <c r="F22" s="976"/>
      <c r="G22" s="976"/>
      <c r="H22" s="976"/>
      <c r="I22" s="976"/>
      <c r="J22" s="976"/>
      <c r="K22" s="976"/>
      <c r="L22" s="976"/>
      <c r="M22" s="976"/>
      <c r="N22" s="977"/>
      <c r="O22" s="975" t="s">
        <v>37</v>
      </c>
      <c r="P22" s="976"/>
      <c r="Q22" s="976"/>
      <c r="R22" s="976"/>
      <c r="S22" s="976"/>
      <c r="T22" s="976"/>
      <c r="U22" s="977"/>
      <c r="V22" s="294" t="s">
        <v>38</v>
      </c>
      <c r="W22" s="975" t="s">
        <v>39</v>
      </c>
      <c r="X22" s="976"/>
      <c r="Y22" s="977"/>
      <c r="Z22" s="978" t="s">
        <v>40</v>
      </c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79"/>
      <c r="AX22" s="980"/>
      <c r="AY22" s="49"/>
      <c r="BB22" s="45"/>
      <c r="BC22" s="45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/>
      <c r="CQ22" s="192" t="s">
        <v>87</v>
      </c>
    </row>
    <row r="23" spans="1:95" ht="15" customHeight="1">
      <c r="A23" s="50"/>
      <c r="B23" s="1017">
        <f>IF(NOT(ISBLANK(D23)),1,"")</f>
        <v>1</v>
      </c>
      <c r="C23" s="1018"/>
      <c r="D23" s="85" t="str">
        <f>"ui_"&amp;AE2</f>
        <v>ui_m_k60_buhin_no</v>
      </c>
      <c r="E23" s="74"/>
      <c r="F23" s="74"/>
      <c r="G23" s="74"/>
      <c r="H23" s="74"/>
      <c r="I23" s="74"/>
      <c r="J23" s="74"/>
      <c r="K23" s="74"/>
      <c r="L23" s="74"/>
      <c r="M23" s="74"/>
      <c r="N23" s="75"/>
      <c r="O23" s="283" t="s">
        <v>316</v>
      </c>
      <c r="P23" s="74"/>
      <c r="Q23" s="74"/>
      <c r="R23" s="74"/>
      <c r="S23" s="74"/>
      <c r="T23" s="74"/>
      <c r="U23" s="75"/>
      <c r="V23" s="283" t="s">
        <v>275</v>
      </c>
      <c r="W23" s="303" t="s">
        <v>276</v>
      </c>
      <c r="X23" s="74"/>
      <c r="Y23" s="75"/>
      <c r="Z23" s="169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87"/>
      <c r="AY23" s="49"/>
      <c r="BB23" s="186" t="str">
        <f>IF($V23="●",$BB$4&amp;$D23&amp;$BV$4&amp;$O23&amp;IF($V24&lt;&gt;"●",$CH$4,","),IF(AND($D23&lt;&gt;"",$O24=""),BB$5&amp;$D23&amp;$BV$5&amp;$O23&amp;$CH$5,IF(AND($D23&lt;&gt;"",$D24="",$O24&lt;&gt;""),BB$5&amp;$D23&amp;$BV$5&amp;$O23,"")))</f>
        <v>ALTER TABLE UPK.upk_k40.m_k60_buhin_no ADD CONSTRAINT ui_m_k60_buhin_no PRIMARY KEY CLUSTERED (data_id);</v>
      </c>
      <c r="BC23" s="45"/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/>
    </row>
    <row r="24" spans="1:95" ht="15" customHeight="1">
      <c r="A24" s="50"/>
      <c r="B24" s="1005" t="str">
        <f>IF(NOT(ISBLANK(D24)),MAX(B$23:B23)+1,"")</f>
        <v/>
      </c>
      <c r="C24" s="1006"/>
      <c r="D24" s="137"/>
      <c r="E24" s="77"/>
      <c r="F24" s="77"/>
      <c r="G24" s="77"/>
      <c r="H24" s="77"/>
      <c r="I24" s="77"/>
      <c r="J24" s="77"/>
      <c r="K24" s="77"/>
      <c r="L24" s="77"/>
      <c r="M24" s="77"/>
      <c r="N24" s="78"/>
      <c r="O24" s="126"/>
      <c r="P24" s="77"/>
      <c r="Q24" s="77"/>
      <c r="R24" s="77"/>
      <c r="S24" s="77"/>
      <c r="T24" s="77"/>
      <c r="U24" s="78"/>
      <c r="V24" s="76"/>
      <c r="W24" s="138"/>
      <c r="X24" s="77"/>
      <c r="Y24" s="78"/>
      <c r="Z24" s="13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88"/>
      <c r="AY24" s="49"/>
      <c r="BB24" s="186" t="str">
        <f>IF($V24="●",$BB$4&amp;$D24&amp;$BV$4&amp;$O24&amp;IF($V25&lt;&gt;"●",$CH$4,","),IF(AND($D24&lt;&gt;"",$O25=""),BB$5&amp;$D24&amp;$BV$5&amp;$O24&amp;$CH$5,IF(AND($D24&lt;&gt;"",$D25="",$O25&lt;&gt;""),BB$5&amp;$D24&amp;$BV$5&amp;$O24,"")))</f>
        <v/>
      </c>
      <c r="BC24" s="186"/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/>
    </row>
    <row r="25" spans="1:95" ht="15" customHeight="1">
      <c r="A25" s="50"/>
      <c r="B25" s="1005" t="str">
        <f>IF(NOT(ISBLANK(D25)),MAX(B$23:B24)+1,"")</f>
        <v/>
      </c>
      <c r="C25" s="1006"/>
      <c r="D25" s="76"/>
      <c r="E25" s="77"/>
      <c r="F25" s="77"/>
      <c r="G25" s="77"/>
      <c r="H25" s="77"/>
      <c r="I25" s="77"/>
      <c r="J25" s="77"/>
      <c r="K25" s="77"/>
      <c r="L25" s="77"/>
      <c r="M25" s="77"/>
      <c r="N25" s="78"/>
      <c r="O25" s="126"/>
      <c r="P25" s="77"/>
      <c r="Q25" s="77"/>
      <c r="R25" s="77"/>
      <c r="S25" s="77"/>
      <c r="T25" s="77"/>
      <c r="U25" s="78"/>
      <c r="V25" s="76"/>
      <c r="W25" s="138"/>
      <c r="X25" s="77"/>
      <c r="Y25" s="78"/>
      <c r="Z25" s="13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88"/>
      <c r="AY25" s="49"/>
      <c r="BB25" s="186" t="str">
        <f>IF($V25="●",$BB$4&amp;$D25&amp;$BV$4&amp;$O25&amp;IF($V26&lt;&gt;"●",$CH$4,","),IF(AND($D25&lt;&gt;"",$O26=""),BB$5&amp;$D25&amp;$BV$5&amp;$O25&amp;$CH$5,IF(AND($D25&lt;&gt;"",$D26="",$O26&lt;&gt;""),BB$5&amp;$D25&amp;$BV$5&amp;$O25,IF(AND($O25&lt;&gt;""),BB24&amp;", "&amp;$O25&amp;$CH$5,""))))</f>
        <v/>
      </c>
      <c r="BC25" s="186"/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/>
    </row>
    <row r="26" spans="1:95" ht="15" customHeight="1">
      <c r="A26" s="50"/>
      <c r="B26" s="1005" t="str">
        <f>IF(NOT(ISBLANK(D26)),MAX(B$23:B25)+1,"")</f>
        <v/>
      </c>
      <c r="C26" s="1006"/>
      <c r="D26" s="76"/>
      <c r="E26" s="77"/>
      <c r="F26" s="77"/>
      <c r="G26" s="77"/>
      <c r="H26" s="77"/>
      <c r="I26" s="77"/>
      <c r="J26" s="77"/>
      <c r="K26" s="77"/>
      <c r="L26" s="77"/>
      <c r="M26" s="77"/>
      <c r="N26" s="78"/>
      <c r="O26" s="126"/>
      <c r="P26" s="77"/>
      <c r="Q26" s="77"/>
      <c r="R26" s="77"/>
      <c r="S26" s="77"/>
      <c r="T26" s="77"/>
      <c r="U26" s="78"/>
      <c r="V26" s="76"/>
      <c r="W26" s="86"/>
      <c r="X26" s="77"/>
      <c r="Y26" s="78"/>
      <c r="Z26" s="76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88"/>
      <c r="AY26" s="49"/>
      <c r="BB26" s="186" t="str">
        <f>IF($V26="●",$BB$4&amp;$D26&amp;$BV$4&amp;$O26&amp;IF($V27&lt;&gt;"●",$CH$4,","),IF(AND($D26&lt;&gt;"",$O27=""),BB$5&amp;$D26&amp;$BV$5&amp;$O26&amp;$CH$5,IF(AND($D26&lt;&gt;"",$D27="",$O27&lt;&gt;""),BB$5&amp;$D26&amp;$BV$5&amp;$O26,IF(AND($O26&lt;&gt;""),BB25&amp;", "&amp;$O26&amp;$CH$5,""))))</f>
        <v/>
      </c>
    </row>
    <row r="27" spans="1:95" ht="15" customHeight="1">
      <c r="A27" s="50"/>
      <c r="B27" s="1005" t="str">
        <f>IF(NOT(ISBLANK(D27)),MAX(B$23:B26)+1,"")</f>
        <v/>
      </c>
      <c r="C27" s="1006"/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126"/>
      <c r="P27" s="77"/>
      <c r="Q27" s="77"/>
      <c r="R27" s="77"/>
      <c r="S27" s="77"/>
      <c r="T27" s="77"/>
      <c r="U27" s="78"/>
      <c r="V27" s="76"/>
      <c r="W27" s="86"/>
      <c r="X27" s="77"/>
      <c r="Y27" s="78"/>
      <c r="Z27" s="76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88"/>
      <c r="AY27" s="49"/>
      <c r="BB27" s="186" t="str">
        <f>IF($V27="●",$BB$4&amp;$D27&amp;$BV$4&amp;$O27&amp;IF($V28&lt;&gt;"●",$CH$4,","),IF(AND($D27&lt;&gt;"",$O28=""),BB$5&amp;$D27&amp;$BV$5&amp;$O27&amp;$CH$5,IF(AND($D27&lt;&gt;"",$D28="",$O28&lt;&gt;""),BB$5&amp;$D27&amp;$BV$5&amp;$O27,IF(AND($O27&lt;&gt;""),BB26&amp;", "&amp;$O27&amp;$CH$5,""))))</f>
        <v/>
      </c>
    </row>
    <row r="28" spans="1:95" ht="15" customHeight="1">
      <c r="A28" s="50"/>
      <c r="B28" s="1011" t="s">
        <v>35</v>
      </c>
      <c r="C28" s="1012"/>
      <c r="D28" s="981" t="s">
        <v>313</v>
      </c>
      <c r="E28" s="979"/>
      <c r="F28" s="979"/>
      <c r="G28" s="979"/>
      <c r="H28" s="979"/>
      <c r="I28" s="979"/>
      <c r="J28" s="979"/>
      <c r="K28" s="979"/>
      <c r="L28" s="979"/>
      <c r="M28" s="979"/>
      <c r="N28" s="982"/>
      <c r="O28" s="981" t="s">
        <v>314</v>
      </c>
      <c r="P28" s="979"/>
      <c r="Q28" s="979"/>
      <c r="R28" s="979"/>
      <c r="S28" s="979"/>
      <c r="T28" s="979"/>
      <c r="U28" s="982"/>
      <c r="V28" s="978" t="s">
        <v>40</v>
      </c>
      <c r="W28" s="979"/>
      <c r="X28" s="979"/>
      <c r="Y28" s="979"/>
      <c r="Z28" s="979"/>
      <c r="AA28" s="979"/>
      <c r="AB28" s="979"/>
      <c r="AC28" s="979"/>
      <c r="AD28" s="979"/>
      <c r="AE28" s="979"/>
      <c r="AF28" s="979"/>
      <c r="AG28" s="979"/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9"/>
      <c r="AX28" s="980"/>
      <c r="AY28" s="49"/>
    </row>
    <row r="29" spans="1:95" ht="15" customHeight="1">
      <c r="A29" s="50"/>
      <c r="B29" s="1009">
        <f>IF(NOT(ISBLANK(D29)),1,"")</f>
        <v>1</v>
      </c>
      <c r="C29" s="1010"/>
      <c r="D29" s="308" t="s">
        <v>52</v>
      </c>
      <c r="E29" s="140"/>
      <c r="F29" s="140"/>
      <c r="G29" s="140"/>
      <c r="H29" s="140"/>
      <c r="I29" s="140"/>
      <c r="J29" s="140"/>
      <c r="K29" s="140"/>
      <c r="L29" s="140"/>
      <c r="M29" s="140"/>
      <c r="N29" s="141"/>
      <c r="O29" s="139" t="s">
        <v>315</v>
      </c>
      <c r="P29" s="140"/>
      <c r="Q29" s="140"/>
      <c r="R29" s="140"/>
      <c r="S29" s="140"/>
      <c r="T29" s="140"/>
      <c r="U29" s="141"/>
      <c r="V29" s="169"/>
      <c r="W29" s="82"/>
      <c r="X29" s="82"/>
      <c r="Y29" s="82"/>
      <c r="Z29" s="82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87"/>
      <c r="AY29" s="49"/>
    </row>
    <row r="30" spans="1:95" ht="15" customHeight="1">
      <c r="A30" s="50"/>
      <c r="B30" s="1005" t="str">
        <f>IF(NOT(ISBLANK(D30)),MAX(B$29:B29)+1,"")</f>
        <v/>
      </c>
      <c r="C30" s="1006"/>
      <c r="D30" s="76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76"/>
      <c r="P30" s="77"/>
      <c r="Q30" s="77"/>
      <c r="R30" s="77"/>
      <c r="S30" s="77"/>
      <c r="T30" s="77"/>
      <c r="U30" s="78"/>
      <c r="V30" s="76"/>
      <c r="W30" s="83"/>
      <c r="X30" s="83"/>
      <c r="Y30" s="83"/>
      <c r="Z30" s="83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88"/>
      <c r="AY30" s="49"/>
    </row>
    <row r="31" spans="1:95" ht="15" customHeight="1">
      <c r="A31" s="50"/>
      <c r="B31" s="1005" t="str">
        <f>IF(NOT(ISBLANK(D31)),MAX(B$29:B30)+1,"")</f>
        <v/>
      </c>
      <c r="C31" s="1006"/>
      <c r="D31" s="76"/>
      <c r="E31" s="77"/>
      <c r="F31" s="77"/>
      <c r="G31" s="77"/>
      <c r="H31" s="77"/>
      <c r="I31" s="77"/>
      <c r="J31" s="77"/>
      <c r="K31" s="77"/>
      <c r="L31" s="77"/>
      <c r="M31" s="77"/>
      <c r="N31" s="78"/>
      <c r="O31" s="76"/>
      <c r="P31" s="77"/>
      <c r="Q31" s="77"/>
      <c r="R31" s="77"/>
      <c r="S31" s="77"/>
      <c r="T31" s="77"/>
      <c r="U31" s="78"/>
      <c r="V31" s="76"/>
      <c r="W31" s="77"/>
      <c r="X31" s="77"/>
      <c r="Y31" s="77"/>
      <c r="Z31" s="83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88"/>
      <c r="AY31" s="49"/>
    </row>
    <row r="32" spans="1:95" ht="15" customHeight="1">
      <c r="A32" s="50"/>
      <c r="B32" s="1007" t="str">
        <f>IF(NOT(ISBLANK(D32)),MAX(B$29:B31)+1,"")</f>
        <v/>
      </c>
      <c r="C32" s="1008"/>
      <c r="D32" s="79"/>
      <c r="E32" s="80"/>
      <c r="F32" s="80"/>
      <c r="G32" s="80"/>
      <c r="H32" s="80"/>
      <c r="I32" s="80"/>
      <c r="J32" s="80"/>
      <c r="K32" s="80"/>
      <c r="L32" s="80"/>
      <c r="M32" s="80"/>
      <c r="N32" s="81"/>
      <c r="O32" s="79"/>
      <c r="P32" s="80"/>
      <c r="Q32" s="80"/>
      <c r="R32" s="80"/>
      <c r="S32" s="80"/>
      <c r="T32" s="80"/>
      <c r="U32" s="81"/>
      <c r="V32" s="79"/>
      <c r="W32" s="80"/>
      <c r="X32" s="80"/>
      <c r="Y32" s="80"/>
      <c r="Z32" s="84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9"/>
      <c r="AY32" s="49"/>
    </row>
    <row r="33" spans="1:51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</row>
  </sheetData>
  <mergeCells count="63">
    <mergeCell ref="AV1:AY1"/>
    <mergeCell ref="A2:E2"/>
    <mergeCell ref="AA2:AD2"/>
    <mergeCell ref="A1:E1"/>
    <mergeCell ref="F1:V1"/>
    <mergeCell ref="AA1:AD1"/>
    <mergeCell ref="W1:X1"/>
    <mergeCell ref="Y1:Z1"/>
    <mergeCell ref="F2:M2"/>
    <mergeCell ref="N2:Q2"/>
    <mergeCell ref="AE1:AN1"/>
    <mergeCell ref="AO1:AP1"/>
    <mergeCell ref="AQ1:AS1"/>
    <mergeCell ref="AT1:AU1"/>
    <mergeCell ref="AV2:AY2"/>
    <mergeCell ref="B4:E4"/>
    <mergeCell ref="B7:C8"/>
    <mergeCell ref="D7:S7"/>
    <mergeCell ref="T7:AA7"/>
    <mergeCell ref="AB7:AB8"/>
    <mergeCell ref="Z8:AA8"/>
    <mergeCell ref="AC7:AC8"/>
    <mergeCell ref="AM7:AX8"/>
    <mergeCell ref="AE2:AN2"/>
    <mergeCell ref="AO2:AP2"/>
    <mergeCell ref="AQ2:AS2"/>
    <mergeCell ref="AT2:AU2"/>
    <mergeCell ref="AD7:AD8"/>
    <mergeCell ref="AE7:AL7"/>
    <mergeCell ref="B15:C15"/>
    <mergeCell ref="D8:K8"/>
    <mergeCell ref="L8:S8"/>
    <mergeCell ref="T8:W8"/>
    <mergeCell ref="X8:Y8"/>
    <mergeCell ref="B10:C10"/>
    <mergeCell ref="B11:C11"/>
    <mergeCell ref="B12:C12"/>
    <mergeCell ref="B13:C13"/>
    <mergeCell ref="B14:C14"/>
    <mergeCell ref="B9:C9"/>
    <mergeCell ref="B16:C16"/>
    <mergeCell ref="B17:C17"/>
    <mergeCell ref="B18:C18"/>
    <mergeCell ref="B19:C19"/>
    <mergeCell ref="B20:C20"/>
    <mergeCell ref="B30:C30"/>
    <mergeCell ref="B31:C31"/>
    <mergeCell ref="B32:C32"/>
    <mergeCell ref="B23:C23"/>
    <mergeCell ref="B22:C22"/>
    <mergeCell ref="B29:C29"/>
    <mergeCell ref="B24:C24"/>
    <mergeCell ref="B25:C25"/>
    <mergeCell ref="B26:C26"/>
    <mergeCell ref="B27:C27"/>
    <mergeCell ref="B28:C28"/>
    <mergeCell ref="W22:Y22"/>
    <mergeCell ref="Z22:AX22"/>
    <mergeCell ref="D28:N28"/>
    <mergeCell ref="O28:U28"/>
    <mergeCell ref="V28:AX28"/>
    <mergeCell ref="D22:N22"/>
    <mergeCell ref="O22:U22"/>
  </mergeCells>
  <phoneticPr fontId="6"/>
  <dataValidations count="2">
    <dataValidation imeMode="disabled" allowBlank="1" showInputMessage="1" showErrorMessage="1" sqref="T9 T10:W20"/>
    <dataValidation imeMode="hiragana" allowBlank="1" showInputMessage="1" showErrorMessage="1" sqref="D9:K20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Q33"/>
  <sheetViews>
    <sheetView workbookViewId="0">
      <selection sqref="A1:E1"/>
    </sheetView>
  </sheetViews>
  <sheetFormatPr defaultColWidth="2.7109375" defaultRowHeight="15" customHeight="1"/>
  <cols>
    <col min="1" max="1" width="2.7109375" style="90"/>
    <col min="2" max="25" width="2.7109375" style="43"/>
    <col min="26" max="26" width="2.7109375" style="43" customWidth="1"/>
    <col min="27" max="53" width="2.7109375" style="43"/>
    <col min="54" max="54" width="2.7109375" style="43" customWidth="1"/>
    <col min="55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33</v>
      </c>
      <c r="X1" s="1002"/>
      <c r="Y1" s="1003">
        <v>3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部品番号リンク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44573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48"/>
      <c r="H2" s="1048"/>
      <c r="I2" s="1048"/>
      <c r="J2" s="1048"/>
      <c r="K2" s="1048"/>
      <c r="L2" s="1048"/>
      <c r="M2" s="1048"/>
      <c r="N2" s="1026" t="s">
        <v>30</v>
      </c>
      <c r="O2" s="1027"/>
      <c r="P2" s="1027"/>
      <c r="Q2" s="1027"/>
      <c r="R2" s="189" t="str">
        <f>VLOOKUP($Y$1,テーブル一覧!$B$6:$AA$32,3,FALSE)</f>
        <v>UPK.upk_k40</v>
      </c>
      <c r="S2" s="199"/>
      <c r="T2" s="199"/>
      <c r="U2" s="199"/>
      <c r="V2" s="199"/>
      <c r="W2" s="199"/>
      <c r="X2" s="199"/>
      <c r="Y2" s="199"/>
      <c r="Z2" s="200"/>
      <c r="AA2" s="1022" t="s">
        <v>4</v>
      </c>
      <c r="AB2" s="1023"/>
      <c r="AC2" s="1023"/>
      <c r="AD2" s="1023"/>
      <c r="AE2" s="1028" t="str">
        <f>VLOOKUP($Y$1,テーブル一覧!$B$6:$AA$32,19,FALSE)</f>
        <v>k60_press_buno_link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866" t="s">
        <v>251</v>
      </c>
      <c r="AR2" s="796"/>
      <c r="AS2" s="797"/>
      <c r="AT2" s="784" t="s">
        <v>31</v>
      </c>
      <c r="AU2" s="785"/>
      <c r="AV2" s="786">
        <v>44608</v>
      </c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1045" t="s">
        <v>42</v>
      </c>
      <c r="C4" s="1046"/>
      <c r="D4" s="1046"/>
      <c r="E4" s="1047"/>
      <c r="F4" s="123" t="s">
        <v>8811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287"/>
      <c r="AY4" s="46"/>
      <c r="BB4" s="304" t="str">
        <f>"ALTER TABLE "&amp;$R$2&amp;"."&amp;$AE$2&amp;" ADD CONSTRAINT "</f>
        <v xml:space="preserve">ALTER TABLE UPK.upk_k40.k60_press_buno_link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313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UPK.upk_k40.k60_press_buno_link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42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1044"/>
      <c r="AO7" s="1044"/>
      <c r="AP7" s="1044"/>
      <c r="AQ7" s="1044"/>
      <c r="AR7" s="1044"/>
      <c r="AS7" s="1044"/>
      <c r="AT7" s="1044"/>
      <c r="AU7" s="1044"/>
      <c r="AV7" s="1044"/>
      <c r="AW7" s="1044"/>
      <c r="AX7" s="762"/>
      <c r="AY7" s="49"/>
      <c r="BB7" s="193" t="str">
        <f>"--ＤＢ："&amp;$R$2&amp;" テーブル："&amp;$AE$2</f>
        <v>--ＤＢ：UPK.upk_k40 テーブル：k60_press_buno_link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1043"/>
      <c r="AD8" s="974"/>
      <c r="AE8" s="302">
        <v>1</v>
      </c>
      <c r="AF8" s="285">
        <v>2</v>
      </c>
      <c r="AG8" s="285">
        <v>3</v>
      </c>
      <c r="AH8" s="285">
        <v>4</v>
      </c>
      <c r="AI8" s="285">
        <v>5</v>
      </c>
      <c r="AJ8" s="285">
        <v>6</v>
      </c>
      <c r="AK8" s="285">
        <v>7</v>
      </c>
      <c r="AL8" s="286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UPK.upk_k40.k60_press_buno_link(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</row>
    <row r="9" spans="1:86" ht="15" customHeight="1">
      <c r="A9" s="44"/>
      <c r="B9" s="996">
        <f>IF(NOT(ISBLANK(D9)),1,"")</f>
        <v>1</v>
      </c>
      <c r="C9" s="997"/>
      <c r="D9" s="131" t="s">
        <v>328</v>
      </c>
      <c r="E9" s="59"/>
      <c r="F9" s="59"/>
      <c r="G9" s="59"/>
      <c r="H9" s="59"/>
      <c r="I9" s="59"/>
      <c r="J9" s="59"/>
      <c r="K9" s="65"/>
      <c r="L9" s="132" t="s">
        <v>323</v>
      </c>
      <c r="M9" s="59"/>
      <c r="N9" s="59"/>
      <c r="O9" s="59"/>
      <c r="P9" s="59"/>
      <c r="Q9" s="59"/>
      <c r="R9" s="59"/>
      <c r="S9" s="60"/>
      <c r="T9" s="131" t="s">
        <v>58</v>
      </c>
      <c r="U9" s="59"/>
      <c r="V9" s="59"/>
      <c r="W9" s="65"/>
      <c r="X9" s="66" t="s">
        <v>59</v>
      </c>
      <c r="Y9" s="65"/>
      <c r="Z9" s="132"/>
      <c r="AA9" s="60"/>
      <c r="AB9" s="133" t="s">
        <v>8796</v>
      </c>
      <c r="AC9" s="306" t="s">
        <v>274</v>
      </c>
      <c r="AD9" s="306" t="s">
        <v>274</v>
      </c>
      <c r="AE9" s="307"/>
      <c r="AF9" s="51" t="s">
        <v>274</v>
      </c>
      <c r="AG9" s="51"/>
      <c r="AH9" s="51"/>
      <c r="AI9" s="51"/>
      <c r="AJ9" s="51"/>
      <c r="AK9" s="51"/>
      <c r="AL9" s="52"/>
      <c r="AM9" s="133" t="s">
        <v>331</v>
      </c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20" si="0">IF(L9&lt;&gt;"",L9&amp;" "&amp;IF(T9="char",T9&amp;"("&amp;X9&amp;")",T9)&amp;" "&amp;IF(AB9="×","NOT NULL","NULL")&amp;IF(Z9="YES"," IDENTITY(1, 1) ","")&amp;IF(BX9&lt;&gt;""," DEFAULT "&amp;BX9,"")&amp;IF(L10&lt;&gt;"",",",""),"")</f>
        <v>k60_buno_id int NOT NULL,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ref="BX9:BX20" si="1">IF(NOT(ISERROR(VLOOKUP(L9,$D$29:$O$32,12,FALSE))),VLOOKUP(L9,$D$29:$O$32,12,FALSE),"")</f>
        <v/>
      </c>
    </row>
    <row r="10" spans="1:86" ht="15" customHeight="1">
      <c r="A10" s="44"/>
      <c r="B10" s="998">
        <f>IF(NOT(ISBLANK(D10)),MAX(B$9:B9)+1,"")</f>
        <v>2</v>
      </c>
      <c r="C10" s="999"/>
      <c r="D10" s="127" t="s">
        <v>329</v>
      </c>
      <c r="E10" s="61"/>
      <c r="F10" s="61"/>
      <c r="G10" s="61"/>
      <c r="H10" s="61"/>
      <c r="I10" s="61"/>
      <c r="J10" s="61"/>
      <c r="K10" s="68"/>
      <c r="L10" s="126" t="s">
        <v>330</v>
      </c>
      <c r="M10" s="61"/>
      <c r="N10" s="61"/>
      <c r="O10" s="61"/>
      <c r="P10" s="61"/>
      <c r="Q10" s="61"/>
      <c r="R10" s="61"/>
      <c r="S10" s="62"/>
      <c r="T10" s="127" t="s">
        <v>58</v>
      </c>
      <c r="U10" s="61"/>
      <c r="V10" s="61"/>
      <c r="W10" s="68"/>
      <c r="X10" s="73" t="s">
        <v>59</v>
      </c>
      <c r="Y10" s="68"/>
      <c r="Z10" s="69"/>
      <c r="AA10" s="62"/>
      <c r="AB10" s="135" t="s">
        <v>8796</v>
      </c>
      <c r="AC10" s="284" t="s">
        <v>274</v>
      </c>
      <c r="AD10" s="284" t="s">
        <v>274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 t="s">
        <v>332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59"/>
      <c r="BC10" s="193" t="str">
        <f t="shared" si="0"/>
        <v>buno_id int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1"/>
        <v/>
      </c>
    </row>
    <row r="11" spans="1:86" ht="15" customHeight="1">
      <c r="A11" s="44"/>
      <c r="B11" s="998">
        <f>IF(NOT(ISBLANK(D11)),MAX(B$9:B10)+1,"")</f>
        <v>3</v>
      </c>
      <c r="C11" s="999"/>
      <c r="D11" s="127" t="s">
        <v>280</v>
      </c>
      <c r="E11" s="61"/>
      <c r="F11" s="61"/>
      <c r="G11" s="61"/>
      <c r="H11" s="61"/>
      <c r="I11" s="61"/>
      <c r="J11" s="61"/>
      <c r="K11" s="68"/>
      <c r="L11" s="126" t="s">
        <v>93</v>
      </c>
      <c r="M11" s="61"/>
      <c r="N11" s="61"/>
      <c r="O11" s="61"/>
      <c r="P11" s="61"/>
      <c r="Q11" s="61"/>
      <c r="R11" s="61"/>
      <c r="S11" s="62"/>
      <c r="T11" s="127" t="s">
        <v>89</v>
      </c>
      <c r="U11" s="61"/>
      <c r="V11" s="61"/>
      <c r="W11" s="68"/>
      <c r="X11" s="73" t="s">
        <v>79</v>
      </c>
      <c r="Y11" s="68"/>
      <c r="Z11" s="69"/>
      <c r="AA11" s="62"/>
      <c r="AB11" s="135"/>
      <c r="AC11" s="284"/>
      <c r="AD11" s="284"/>
      <c r="AE11" s="68"/>
      <c r="AF11" s="54"/>
      <c r="AG11" s="54"/>
      <c r="AH11" s="54"/>
      <c r="AI11" s="54"/>
      <c r="AJ11" s="54"/>
      <c r="AK11" s="54"/>
      <c r="AL11" s="55"/>
      <c r="AM11" s="135" t="s">
        <v>282</v>
      </c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59"/>
      <c r="BC11" s="193" t="str">
        <f t="shared" si="0"/>
        <v>delete_date datetime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1"/>
        <v/>
      </c>
    </row>
    <row r="12" spans="1:86" ht="15" customHeight="1">
      <c r="A12" s="44"/>
      <c r="B12" s="998">
        <f>IF(NOT(ISBLANK(D12)),MAX(B$9:B11)+1,"")</f>
        <v>4</v>
      </c>
      <c r="C12" s="999"/>
      <c r="D12" s="127" t="s">
        <v>283</v>
      </c>
      <c r="E12" s="61"/>
      <c r="F12" s="61"/>
      <c r="G12" s="61"/>
      <c r="H12" s="61"/>
      <c r="I12" s="61"/>
      <c r="J12" s="61"/>
      <c r="K12" s="68"/>
      <c r="L12" s="126" t="s">
        <v>92</v>
      </c>
      <c r="M12" s="61"/>
      <c r="N12" s="61"/>
      <c r="O12" s="61"/>
      <c r="P12" s="61"/>
      <c r="Q12" s="61"/>
      <c r="R12" s="61"/>
      <c r="S12" s="62"/>
      <c r="T12" s="67" t="s">
        <v>91</v>
      </c>
      <c r="U12" s="61"/>
      <c r="V12" s="61"/>
      <c r="W12" s="68"/>
      <c r="X12" s="73" t="s">
        <v>78</v>
      </c>
      <c r="Y12" s="68"/>
      <c r="Z12" s="69"/>
      <c r="AA12" s="62"/>
      <c r="AB12" s="61"/>
      <c r="AC12" s="53"/>
      <c r="AD12" s="53"/>
      <c r="AE12" s="68"/>
      <c r="AF12" s="54"/>
      <c r="AG12" s="54"/>
      <c r="AH12" s="54"/>
      <c r="AI12" s="54"/>
      <c r="AJ12" s="54"/>
      <c r="AK12" s="54"/>
      <c r="AL12" s="55"/>
      <c r="AM12" s="135" t="s">
        <v>286</v>
      </c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59"/>
      <c r="BC12" s="193" t="str">
        <f t="shared" si="0"/>
        <v>delete_tantou_id smallint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1"/>
        <v/>
      </c>
    </row>
    <row r="13" spans="1:86" ht="15" customHeight="1">
      <c r="A13" s="44"/>
      <c r="B13" s="998">
        <f>IF(NOT(ISBLANK(D13)),MAX(B$9:B12)+1,"")</f>
        <v>5</v>
      </c>
      <c r="C13" s="999"/>
      <c r="D13" s="127" t="s">
        <v>287</v>
      </c>
      <c r="E13" s="61"/>
      <c r="F13" s="61"/>
      <c r="G13" s="61"/>
      <c r="H13" s="61"/>
      <c r="I13" s="61"/>
      <c r="J13" s="61"/>
      <c r="K13" s="68"/>
      <c r="L13" s="126" t="s">
        <v>52</v>
      </c>
      <c r="M13" s="61"/>
      <c r="N13" s="61"/>
      <c r="O13" s="61"/>
      <c r="P13" s="61"/>
      <c r="Q13" s="61"/>
      <c r="R13" s="61"/>
      <c r="S13" s="62"/>
      <c r="T13" s="67" t="s">
        <v>89</v>
      </c>
      <c r="U13" s="61"/>
      <c r="V13" s="61"/>
      <c r="W13" s="68"/>
      <c r="X13" s="69" t="s">
        <v>79</v>
      </c>
      <c r="Y13" s="68"/>
      <c r="Z13" s="69"/>
      <c r="AA13" s="62"/>
      <c r="AB13" s="61" t="s">
        <v>8796</v>
      </c>
      <c r="AC13" s="53"/>
      <c r="AD13" s="53"/>
      <c r="AE13" s="68"/>
      <c r="AF13" s="54"/>
      <c r="AG13" s="54"/>
      <c r="AH13" s="54"/>
      <c r="AI13" s="54"/>
      <c r="AJ13" s="54"/>
      <c r="AK13" s="54"/>
      <c r="AL13" s="55"/>
      <c r="AM13" s="135" t="s">
        <v>289</v>
      </c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59"/>
      <c r="BC13" s="193" t="str">
        <f t="shared" si="0"/>
        <v>created_date datetime NOT NULL DEFAULT getdate(),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1"/>
        <v>getdate()</v>
      </c>
    </row>
    <row r="14" spans="1:86" ht="15" customHeight="1">
      <c r="A14" s="44"/>
      <c r="B14" s="998">
        <f>IF(NOT(ISBLANK(D14)),MAX(B$9:B13)+1,"")</f>
        <v>6</v>
      </c>
      <c r="C14" s="999"/>
      <c r="D14" s="67" t="s">
        <v>290</v>
      </c>
      <c r="E14" s="61"/>
      <c r="F14" s="61"/>
      <c r="G14" s="61"/>
      <c r="H14" s="61"/>
      <c r="I14" s="61"/>
      <c r="J14" s="61"/>
      <c r="K14" s="68"/>
      <c r="L14" s="69" t="s">
        <v>53</v>
      </c>
      <c r="M14" s="61"/>
      <c r="N14" s="61"/>
      <c r="O14" s="61"/>
      <c r="P14" s="61"/>
      <c r="Q14" s="61"/>
      <c r="R14" s="61"/>
      <c r="S14" s="62"/>
      <c r="T14" s="67" t="s">
        <v>91</v>
      </c>
      <c r="U14" s="61"/>
      <c r="V14" s="61"/>
      <c r="W14" s="68"/>
      <c r="X14" s="73" t="s">
        <v>78</v>
      </c>
      <c r="Y14" s="68"/>
      <c r="Z14" s="69"/>
      <c r="AA14" s="62"/>
      <c r="AB14" s="61" t="s">
        <v>8796</v>
      </c>
      <c r="AC14" s="53"/>
      <c r="AD14" s="53"/>
      <c r="AE14" s="68"/>
      <c r="AF14" s="54"/>
      <c r="AG14" s="54"/>
      <c r="AH14" s="54"/>
      <c r="AI14" s="54"/>
      <c r="AJ14" s="54"/>
      <c r="AK14" s="54"/>
      <c r="AL14" s="55"/>
      <c r="AM14" s="135" t="s">
        <v>291</v>
      </c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159"/>
      <c r="BC14" s="193" t="str">
        <f t="shared" si="0"/>
        <v>created_tantou_id smallint NOT NULL,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1"/>
        <v/>
      </c>
    </row>
    <row r="15" spans="1:86" ht="15" customHeight="1">
      <c r="A15" s="44"/>
      <c r="B15" s="998">
        <f>IF(NOT(ISBLANK(D15)),MAX(B$9:B14)+1,"")</f>
        <v>7</v>
      </c>
      <c r="C15" s="999"/>
      <c r="D15" s="127" t="s">
        <v>292</v>
      </c>
      <c r="E15" s="61"/>
      <c r="F15" s="61"/>
      <c r="G15" s="61"/>
      <c r="H15" s="61"/>
      <c r="I15" s="61"/>
      <c r="J15" s="61"/>
      <c r="K15" s="68"/>
      <c r="L15" s="126" t="s">
        <v>54</v>
      </c>
      <c r="M15" s="61"/>
      <c r="N15" s="61"/>
      <c r="O15" s="61"/>
      <c r="P15" s="61"/>
      <c r="Q15" s="61"/>
      <c r="R15" s="61"/>
      <c r="S15" s="62"/>
      <c r="T15" s="67" t="s">
        <v>89</v>
      </c>
      <c r="U15" s="61"/>
      <c r="V15" s="61"/>
      <c r="W15" s="68"/>
      <c r="X15" s="69" t="s">
        <v>79</v>
      </c>
      <c r="Y15" s="68"/>
      <c r="Z15" s="69"/>
      <c r="AA15" s="62"/>
      <c r="AB15" s="61"/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 t="s">
        <v>293</v>
      </c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59"/>
      <c r="BC15" s="193" t="str">
        <f t="shared" si="0"/>
        <v>updated_date datetime NULL,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1"/>
        <v/>
      </c>
    </row>
    <row r="16" spans="1:86" ht="15" customHeight="1">
      <c r="A16" s="44"/>
      <c r="B16" s="998">
        <f>IF(NOT(ISBLANK(D16)),MAX(B$9:B15)+1,"")</f>
        <v>8</v>
      </c>
      <c r="C16" s="999"/>
      <c r="D16" s="67" t="s">
        <v>294</v>
      </c>
      <c r="E16" s="61"/>
      <c r="F16" s="61"/>
      <c r="G16" s="61"/>
      <c r="H16" s="61"/>
      <c r="I16" s="61"/>
      <c r="J16" s="61"/>
      <c r="K16" s="68"/>
      <c r="L16" s="69" t="s">
        <v>55</v>
      </c>
      <c r="M16" s="61"/>
      <c r="N16" s="61"/>
      <c r="O16" s="61"/>
      <c r="P16" s="61"/>
      <c r="Q16" s="61"/>
      <c r="R16" s="61"/>
      <c r="S16" s="62"/>
      <c r="T16" s="67" t="s">
        <v>91</v>
      </c>
      <c r="U16" s="61"/>
      <c r="V16" s="61"/>
      <c r="W16" s="68"/>
      <c r="X16" s="73" t="s">
        <v>78</v>
      </c>
      <c r="Y16" s="68"/>
      <c r="Z16" s="69"/>
      <c r="AA16" s="62"/>
      <c r="AB16" s="61"/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 t="s">
        <v>295</v>
      </c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59"/>
      <c r="BC16" s="193" t="str">
        <f t="shared" si="0"/>
        <v>updated_tantou_id smallint NULL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1"/>
        <v/>
      </c>
    </row>
    <row r="17" spans="1:95" ht="15" customHeight="1">
      <c r="A17" s="44"/>
      <c r="B17" s="998" t="str">
        <f>IF(NOT(ISBLANK(D17)),MAX(B$9:B16)+1,"")</f>
        <v/>
      </c>
      <c r="C17" s="999"/>
      <c r="D17" s="127"/>
      <c r="E17" s="61"/>
      <c r="F17" s="61"/>
      <c r="G17" s="61"/>
      <c r="H17" s="61"/>
      <c r="I17" s="61"/>
      <c r="J17" s="61"/>
      <c r="K17" s="68"/>
      <c r="L17" s="126"/>
      <c r="M17" s="61"/>
      <c r="N17" s="61"/>
      <c r="O17" s="61"/>
      <c r="P17" s="61"/>
      <c r="Q17" s="61"/>
      <c r="R17" s="61"/>
      <c r="S17" s="62"/>
      <c r="T17" s="67"/>
      <c r="U17" s="61"/>
      <c r="V17" s="61"/>
      <c r="W17" s="68"/>
      <c r="X17" s="73"/>
      <c r="Y17" s="68"/>
      <c r="Z17" s="69"/>
      <c r="AA17" s="62"/>
      <c r="AB17" s="61"/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135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2"/>
      <c r="AY17" s="49"/>
      <c r="BC17" s="186" t="str">
        <f t="shared" si="0"/>
        <v/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1"/>
        <v/>
      </c>
    </row>
    <row r="18" spans="1:95" ht="15" customHeight="1">
      <c r="A18" s="44"/>
      <c r="B18" s="998" t="str">
        <f>IF(NOT(ISBLANK(D18)),MAX(B$9:B17)+1,"")</f>
        <v/>
      </c>
      <c r="C18" s="999"/>
      <c r="D18" s="67"/>
      <c r="E18" s="61"/>
      <c r="F18" s="61"/>
      <c r="G18" s="61"/>
      <c r="H18" s="61"/>
      <c r="I18" s="61"/>
      <c r="J18" s="61"/>
      <c r="K18" s="68"/>
      <c r="L18" s="69"/>
      <c r="M18" s="61"/>
      <c r="N18" s="61"/>
      <c r="O18" s="61"/>
      <c r="P18" s="61"/>
      <c r="Q18" s="61"/>
      <c r="R18" s="61"/>
      <c r="S18" s="62"/>
      <c r="T18" s="67"/>
      <c r="U18" s="61"/>
      <c r="V18" s="61"/>
      <c r="W18" s="68"/>
      <c r="X18" s="73" t="s">
        <v>8852</v>
      </c>
      <c r="Y18" s="68"/>
      <c r="Z18" s="69"/>
      <c r="AA18" s="62"/>
      <c r="AB18" s="61"/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2"/>
      <c r="AY18" s="49"/>
      <c r="BC18" s="186" t="str">
        <f t="shared" si="0"/>
        <v/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1"/>
        <v/>
      </c>
    </row>
    <row r="19" spans="1:95" ht="15" customHeight="1">
      <c r="A19" s="44"/>
      <c r="B19" s="998" t="str">
        <f>IF(NOT(ISBLANK(D19)),MAX(B$9:B18)+1,"")</f>
        <v/>
      </c>
      <c r="C19" s="999"/>
      <c r="D19" s="67"/>
      <c r="E19" s="61"/>
      <c r="F19" s="61"/>
      <c r="G19" s="61"/>
      <c r="H19" s="61"/>
      <c r="I19" s="61"/>
      <c r="J19" s="61"/>
      <c r="K19" s="68"/>
      <c r="L19" s="69"/>
      <c r="M19" s="61"/>
      <c r="N19" s="61"/>
      <c r="O19" s="61"/>
      <c r="P19" s="61"/>
      <c r="Q19" s="61"/>
      <c r="R19" s="61"/>
      <c r="S19" s="62"/>
      <c r="T19" s="67"/>
      <c r="U19" s="61"/>
      <c r="V19" s="61"/>
      <c r="W19" s="68"/>
      <c r="X19" s="69" t="str">
        <f>IF(AND(NOT(ISBLANK(T19)),NOT(ISERROR(VLOOKUP(T19,'[2]SQL Server フィールド型種類'!$B$2:$E$30,4,FALSE)&lt;&gt;0))),TEXT(VLOOKUP(T19,'[2]SQL Server フィールド型種類'!$B$2:$E$30,4,FALSE),"##0"),"")</f>
        <v/>
      </c>
      <c r="Y19" s="68"/>
      <c r="Z19" s="69"/>
      <c r="AA19" s="62"/>
      <c r="AB19" s="61"/>
      <c r="AC19" s="53"/>
      <c r="AD19" s="53"/>
      <c r="AE19" s="68"/>
      <c r="AF19" s="54"/>
      <c r="AG19" s="54"/>
      <c r="AH19" s="54"/>
      <c r="AI19" s="54"/>
      <c r="AJ19" s="54"/>
      <c r="AK19" s="54"/>
      <c r="AL19" s="55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2"/>
      <c r="AY19" s="49"/>
      <c r="BC19" s="186" t="str">
        <f t="shared" si="0"/>
        <v/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 t="str">
        <f t="shared" si="1"/>
        <v/>
      </c>
    </row>
    <row r="20" spans="1:95" ht="15" customHeight="1">
      <c r="A20" s="44"/>
      <c r="B20" s="1013" t="str">
        <f>IF(NOT(ISBLANK(D20)),MAX(B$9:B19)+1,"")</f>
        <v/>
      </c>
      <c r="C20" s="1014"/>
      <c r="D20" s="70"/>
      <c r="E20" s="63"/>
      <c r="F20" s="63"/>
      <c r="G20" s="63"/>
      <c r="H20" s="63"/>
      <c r="I20" s="63"/>
      <c r="J20" s="63"/>
      <c r="K20" s="71"/>
      <c r="L20" s="72"/>
      <c r="M20" s="63"/>
      <c r="N20" s="63"/>
      <c r="O20" s="63"/>
      <c r="P20" s="63"/>
      <c r="Q20" s="63"/>
      <c r="R20" s="63"/>
      <c r="S20" s="64"/>
      <c r="T20" s="70"/>
      <c r="U20" s="63"/>
      <c r="V20" s="63"/>
      <c r="W20" s="71"/>
      <c r="X20" s="151" t="str">
        <f>IF(AND(NOT(ISBLANK(T20)),NOT(ISERROR(VLOOKUP(T20,'[2]SQL Server フィールド型種類'!$B$2:$E$30,4,FALSE)&lt;&gt;0))),TEXT(VLOOKUP(T20,'[2]SQL Server フィールド型種類'!$B$2:$E$30,4,FALSE),"##0"),"")</f>
        <v/>
      </c>
      <c r="Y20" s="71"/>
      <c r="Z20" s="72"/>
      <c r="AA20" s="64"/>
      <c r="AB20" s="63"/>
      <c r="AC20" s="56"/>
      <c r="AD20" s="56"/>
      <c r="AE20" s="71"/>
      <c r="AF20" s="57"/>
      <c r="AG20" s="57"/>
      <c r="AH20" s="57"/>
      <c r="AI20" s="57"/>
      <c r="AJ20" s="57"/>
      <c r="AK20" s="57"/>
      <c r="AL20" s="58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4"/>
      <c r="AY20" s="49"/>
      <c r="BC20" s="186" t="str">
        <f t="shared" si="0"/>
        <v/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si="1"/>
        <v/>
      </c>
    </row>
    <row r="21" spans="1:95" ht="15" customHeight="1">
      <c r="A21" s="44"/>
      <c r="B21" s="45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7"/>
      <c r="AI21" s="146"/>
      <c r="AJ21" s="146"/>
      <c r="AK21" s="146"/>
      <c r="AL21" s="146"/>
      <c r="AM21" s="146"/>
      <c r="AN21" s="146"/>
      <c r="AO21" s="146"/>
      <c r="AP21" s="147"/>
      <c r="AQ21" s="146"/>
      <c r="AR21" s="146"/>
      <c r="AS21" s="146"/>
      <c r="AT21" s="146"/>
      <c r="AU21" s="146"/>
      <c r="AV21" s="146"/>
      <c r="AW21" s="146"/>
      <c r="AX21" s="146"/>
      <c r="AY21" s="148"/>
      <c r="BB21" s="186" t="s">
        <v>86</v>
      </c>
      <c r="BC21" s="186" t="str">
        <f>IF(L21&lt;&gt;"",L21&amp;" "&amp;IF(T21="char",T21&amp;"("&amp;X21&amp;")",T21)&amp;" "&amp;IF(AB21="×","NOT NULL","NULL")&amp;IF(BX21&lt;&gt;""," DEFAULT "&amp;BX21,"")&amp;IF(L22&lt;&gt;"",",",""),"")</f>
        <v/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  <c r="CQ21" s="192" t="s">
        <v>86</v>
      </c>
    </row>
    <row r="22" spans="1:95" ht="15" customHeight="1">
      <c r="A22" s="50"/>
      <c r="B22" s="1015" t="s">
        <v>35</v>
      </c>
      <c r="C22" s="1016"/>
      <c r="D22" s="975" t="s">
        <v>36</v>
      </c>
      <c r="E22" s="976"/>
      <c r="F22" s="976"/>
      <c r="G22" s="976"/>
      <c r="H22" s="976"/>
      <c r="I22" s="976"/>
      <c r="J22" s="976"/>
      <c r="K22" s="976"/>
      <c r="L22" s="976"/>
      <c r="M22" s="976"/>
      <c r="N22" s="977"/>
      <c r="O22" s="975" t="s">
        <v>37</v>
      </c>
      <c r="P22" s="976"/>
      <c r="Q22" s="976"/>
      <c r="R22" s="976"/>
      <c r="S22" s="976"/>
      <c r="T22" s="976"/>
      <c r="U22" s="977"/>
      <c r="V22" s="294" t="s">
        <v>38</v>
      </c>
      <c r="W22" s="975" t="s">
        <v>39</v>
      </c>
      <c r="X22" s="976"/>
      <c r="Y22" s="977"/>
      <c r="Z22" s="978" t="s">
        <v>40</v>
      </c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79"/>
      <c r="AX22" s="980"/>
      <c r="AY22" s="49"/>
      <c r="BB22" s="45"/>
      <c r="BC22" s="45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/>
      <c r="CQ22" s="192" t="s">
        <v>86</v>
      </c>
    </row>
    <row r="23" spans="1:95" ht="15" customHeight="1">
      <c r="A23" s="50"/>
      <c r="B23" s="1051">
        <f>IF(NOT(ISBLANK(D23)),1,"")</f>
        <v>1</v>
      </c>
      <c r="C23" s="1052"/>
      <c r="D23" s="543" t="str">
        <f>"ui_"&amp;AE2</f>
        <v>ui_k60_press_buno_link</v>
      </c>
      <c r="E23" s="544"/>
      <c r="F23" s="544"/>
      <c r="G23" s="544"/>
      <c r="H23" s="544"/>
      <c r="I23" s="544"/>
      <c r="J23" s="544"/>
      <c r="K23" s="544"/>
      <c r="L23" s="544"/>
      <c r="M23" s="544"/>
      <c r="N23" s="545"/>
      <c r="O23" s="283" t="s">
        <v>323</v>
      </c>
      <c r="P23" s="74"/>
      <c r="Q23" s="74"/>
      <c r="R23" s="74"/>
      <c r="S23" s="74"/>
      <c r="T23" s="74"/>
      <c r="U23" s="75"/>
      <c r="V23" s="283" t="s">
        <v>275</v>
      </c>
      <c r="W23" s="303" t="s">
        <v>276</v>
      </c>
      <c r="X23" s="74"/>
      <c r="Y23" s="75"/>
      <c r="Z23" s="169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87"/>
      <c r="AY23" s="49"/>
      <c r="BB23" s="186" t="str">
        <f>IF($V23="●",$BB$4&amp;$D23&amp;$BV$4&amp;$O23&amp;IF($V24&lt;&gt;"●",$CH$4,","),IF(AND($D23&lt;&gt;"",$O24=""),BB$5&amp;$D23&amp;$BV$5&amp;$O23&amp;$CH$5,IF(AND($D23&lt;&gt;"",$D24="",$O24&lt;&gt;""),BB$5&amp;$D23&amp;$BV$5&amp;$O23,"")))</f>
        <v>ALTER TABLE UPK.upk_k40.k60_press_buno_link ADD CONSTRAINT ui_k60_press_buno_link PRIMARY KEY CLUSTERED (k60_buno_id,</v>
      </c>
      <c r="BC23" s="45"/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/>
    </row>
    <row r="24" spans="1:95" ht="15" customHeight="1">
      <c r="A24" s="50"/>
      <c r="B24" s="1049" t="str">
        <f>IF(NOT(ISBLANK(D24)),MAX(B$23:B23)+1,"")</f>
        <v/>
      </c>
      <c r="C24" s="1050"/>
      <c r="D24" s="139"/>
      <c r="E24" s="140"/>
      <c r="F24" s="140"/>
      <c r="G24" s="140"/>
      <c r="H24" s="140"/>
      <c r="I24" s="140"/>
      <c r="J24" s="140"/>
      <c r="K24" s="140"/>
      <c r="L24" s="140"/>
      <c r="M24" s="140"/>
      <c r="N24" s="141"/>
      <c r="O24" s="126" t="s">
        <v>330</v>
      </c>
      <c r="P24" s="77"/>
      <c r="Q24" s="77"/>
      <c r="R24" s="77"/>
      <c r="S24" s="77"/>
      <c r="T24" s="77"/>
      <c r="U24" s="78"/>
      <c r="V24" s="137" t="s">
        <v>275</v>
      </c>
      <c r="W24" s="138" t="s">
        <v>276</v>
      </c>
      <c r="X24" s="77"/>
      <c r="Y24" s="78"/>
      <c r="Z24" s="309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310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2"/>
      <c r="AY24" s="49"/>
      <c r="BB24" s="186" t="str">
        <f>IF($V24="●",$BB$4&amp;$D24&amp;$BV$4&amp;$O24&amp;IF($V25&lt;&gt;"●",$CH$4,","),IF(AND($D24&lt;&gt;"",$O25=""),BB$5&amp;$D24&amp;$BV$5&amp;$O24&amp;$CH$5,IF(AND($D24&lt;&gt;"",$D25="",$O25&lt;&gt;""),BB$5&amp;$D24&amp;$BV$5&amp;$O24,"")))</f>
        <v>ALTER TABLE UPK.upk_k40.k60_press_buno_link ADD CONSTRAINT  PRIMARY KEY CLUSTERED (buno_id);</v>
      </c>
      <c r="BC24" s="186"/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/>
    </row>
    <row r="25" spans="1:95" ht="15" customHeight="1">
      <c r="A25" s="50"/>
      <c r="B25" s="1049" t="str">
        <f>IF(NOT(ISBLANK(D25)),MAX(B$23:B24)+1,"")</f>
        <v/>
      </c>
      <c r="C25" s="1050"/>
      <c r="D25" s="308"/>
      <c r="E25" s="140"/>
      <c r="F25" s="140"/>
      <c r="G25" s="140"/>
      <c r="H25" s="140"/>
      <c r="I25" s="140"/>
      <c r="J25" s="140"/>
      <c r="K25" s="140"/>
      <c r="L25" s="140"/>
      <c r="M25" s="140"/>
      <c r="N25" s="141"/>
      <c r="O25" s="126"/>
      <c r="P25" s="77"/>
      <c r="Q25" s="77"/>
      <c r="R25" s="77"/>
      <c r="S25" s="77"/>
      <c r="T25" s="77"/>
      <c r="U25" s="78"/>
      <c r="V25" s="76"/>
      <c r="W25" s="138"/>
      <c r="X25" s="77"/>
      <c r="Y25" s="78"/>
      <c r="Z25" s="76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88"/>
      <c r="AY25" s="49"/>
      <c r="BB25" s="186" t="str">
        <f>IF($V25="●",$BB$4&amp;$D25&amp;$BV$4&amp;$O25&amp;IF($V26&lt;&gt;"●",$CH$4,","),IF(AND($D25&lt;&gt;"",$O26=""),BB$5&amp;$D25&amp;$BV$5&amp;$O25&amp;$CH$5,IF(AND($D25&lt;&gt;"",$D26="",$O26&lt;&gt;""),BB$5&amp;$D25&amp;$BV$5&amp;$O25,IF(AND($O25&lt;&gt;""),BB24&amp;", "&amp;$O25&amp;$CH$5,""))))</f>
        <v/>
      </c>
      <c r="BC25" s="186"/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/>
    </row>
    <row r="26" spans="1:95" ht="15" customHeight="1">
      <c r="A26" s="50"/>
      <c r="B26" s="1005" t="str">
        <f>IF(NOT(ISBLANK(D26)),MAX(B$23:B25)+1,"")</f>
        <v/>
      </c>
      <c r="C26" s="1006"/>
      <c r="D26" s="76"/>
      <c r="E26" s="77"/>
      <c r="F26" s="77"/>
      <c r="G26" s="77"/>
      <c r="H26" s="77"/>
      <c r="I26" s="77"/>
      <c r="J26" s="77"/>
      <c r="K26" s="77"/>
      <c r="L26" s="77"/>
      <c r="M26" s="77"/>
      <c r="N26" s="78"/>
      <c r="O26" s="126"/>
      <c r="P26" s="77"/>
      <c r="Q26" s="77"/>
      <c r="R26" s="77"/>
      <c r="S26" s="77"/>
      <c r="T26" s="77"/>
      <c r="U26" s="78"/>
      <c r="V26" s="76"/>
      <c r="W26" s="86"/>
      <c r="X26" s="77"/>
      <c r="Y26" s="78"/>
      <c r="Z26" s="76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88"/>
      <c r="AY26" s="49"/>
      <c r="BB26" s="186" t="str">
        <f>IF($V26="●",$BB$4&amp;$D26&amp;$BV$4&amp;$O26&amp;IF($V27&lt;&gt;"●",$CH$4,","),IF(AND($D26&lt;&gt;"",$O27=""),BB$5&amp;$D26&amp;$BV$5&amp;$O26&amp;$CH$5,IF(AND($D26&lt;&gt;"",$D27="",$O27&lt;&gt;""),BB$5&amp;$D26&amp;$BV$5&amp;$O26,IF(AND($O26&lt;&gt;""),BB25&amp;", "&amp;$O26&amp;$CH$5,""))))</f>
        <v/>
      </c>
    </row>
    <row r="27" spans="1:95" ht="15" customHeight="1">
      <c r="A27" s="50"/>
      <c r="B27" s="1005" t="str">
        <f>IF(NOT(ISBLANK(D27)),MAX(B$23:B26)+1,"")</f>
        <v/>
      </c>
      <c r="C27" s="1006"/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126"/>
      <c r="P27" s="77"/>
      <c r="Q27" s="77"/>
      <c r="R27" s="77"/>
      <c r="S27" s="77"/>
      <c r="T27" s="77"/>
      <c r="U27" s="78"/>
      <c r="V27" s="76"/>
      <c r="W27" s="86"/>
      <c r="X27" s="77"/>
      <c r="Y27" s="78"/>
      <c r="Z27" s="76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88"/>
      <c r="AY27" s="49"/>
      <c r="BB27" s="186" t="str">
        <f>IF($V27="●",$BB$4&amp;$D27&amp;$BV$4&amp;$O27&amp;IF($V28&lt;&gt;"●",$CH$4,","),IF(AND($D27&lt;&gt;"",$O28=""),BB$5&amp;$D27&amp;$BV$5&amp;$O27&amp;$CH$5,IF(AND($D27&lt;&gt;"",$D28="",$O28&lt;&gt;""),BB$5&amp;$D27&amp;$BV$5&amp;$O27,IF(AND($O27&lt;&gt;""),BB26&amp;", "&amp;$O27&amp;$CH$5,""))))</f>
        <v/>
      </c>
    </row>
    <row r="28" spans="1:95" ht="15" customHeight="1">
      <c r="A28" s="50"/>
      <c r="B28" s="1011" t="s">
        <v>35</v>
      </c>
      <c r="C28" s="1012"/>
      <c r="D28" s="981" t="s">
        <v>313</v>
      </c>
      <c r="E28" s="979"/>
      <c r="F28" s="979"/>
      <c r="G28" s="979"/>
      <c r="H28" s="979"/>
      <c r="I28" s="979"/>
      <c r="J28" s="979"/>
      <c r="K28" s="979"/>
      <c r="L28" s="979"/>
      <c r="M28" s="979"/>
      <c r="N28" s="982"/>
      <c r="O28" s="981" t="s">
        <v>314</v>
      </c>
      <c r="P28" s="979"/>
      <c r="Q28" s="979"/>
      <c r="R28" s="979"/>
      <c r="S28" s="979"/>
      <c r="T28" s="979"/>
      <c r="U28" s="982"/>
      <c r="V28" s="978" t="s">
        <v>40</v>
      </c>
      <c r="W28" s="979"/>
      <c r="X28" s="979"/>
      <c r="Y28" s="979"/>
      <c r="Z28" s="979"/>
      <c r="AA28" s="979"/>
      <c r="AB28" s="979"/>
      <c r="AC28" s="979"/>
      <c r="AD28" s="979"/>
      <c r="AE28" s="979"/>
      <c r="AF28" s="979"/>
      <c r="AG28" s="979"/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9"/>
      <c r="AX28" s="980"/>
      <c r="AY28" s="49"/>
    </row>
    <row r="29" spans="1:95" ht="15" customHeight="1">
      <c r="A29" s="50"/>
      <c r="B29" s="1009">
        <f>IF(NOT(ISBLANK(D29)),1,"")</f>
        <v>1</v>
      </c>
      <c r="C29" s="1010"/>
      <c r="D29" s="308" t="s">
        <v>52</v>
      </c>
      <c r="E29" s="140"/>
      <c r="F29" s="140"/>
      <c r="G29" s="140"/>
      <c r="H29" s="140"/>
      <c r="I29" s="140"/>
      <c r="J29" s="140"/>
      <c r="K29" s="140"/>
      <c r="L29" s="140"/>
      <c r="M29" s="140"/>
      <c r="N29" s="141"/>
      <c r="O29" s="139" t="s">
        <v>315</v>
      </c>
      <c r="P29" s="140"/>
      <c r="Q29" s="140"/>
      <c r="R29" s="140"/>
      <c r="S29" s="140"/>
      <c r="T29" s="140"/>
      <c r="U29" s="141"/>
      <c r="V29" s="169"/>
      <c r="W29" s="82"/>
      <c r="X29" s="82"/>
      <c r="Y29" s="82"/>
      <c r="Z29" s="82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87"/>
      <c r="AY29" s="49"/>
    </row>
    <row r="30" spans="1:95" ht="15" customHeight="1">
      <c r="A30" s="50"/>
      <c r="B30" s="1005" t="str">
        <f>IF(NOT(ISBLANK(D30)),MAX(B$29:B29)+1,"")</f>
        <v/>
      </c>
      <c r="C30" s="1006"/>
      <c r="D30" s="76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76"/>
      <c r="P30" s="77"/>
      <c r="Q30" s="77"/>
      <c r="R30" s="77"/>
      <c r="S30" s="77"/>
      <c r="T30" s="77"/>
      <c r="U30" s="78"/>
      <c r="V30" s="76"/>
      <c r="W30" s="83"/>
      <c r="X30" s="83"/>
      <c r="Y30" s="83"/>
      <c r="Z30" s="83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88"/>
      <c r="AY30" s="49"/>
    </row>
    <row r="31" spans="1:95" ht="15" customHeight="1">
      <c r="A31" s="50"/>
      <c r="B31" s="1005" t="str">
        <f>IF(NOT(ISBLANK(D31)),MAX(B$29:B30)+1,"")</f>
        <v/>
      </c>
      <c r="C31" s="1006"/>
      <c r="D31" s="76"/>
      <c r="E31" s="77"/>
      <c r="F31" s="77"/>
      <c r="G31" s="77"/>
      <c r="H31" s="77"/>
      <c r="I31" s="77"/>
      <c r="J31" s="77"/>
      <c r="K31" s="77"/>
      <c r="L31" s="77"/>
      <c r="M31" s="77"/>
      <c r="N31" s="78"/>
      <c r="O31" s="76"/>
      <c r="P31" s="77"/>
      <c r="Q31" s="77"/>
      <c r="R31" s="77"/>
      <c r="S31" s="77"/>
      <c r="T31" s="77"/>
      <c r="U31" s="78"/>
      <c r="V31" s="76"/>
      <c r="W31" s="77"/>
      <c r="X31" s="77"/>
      <c r="Y31" s="77"/>
      <c r="Z31" s="83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88"/>
      <c r="AY31" s="49"/>
    </row>
    <row r="32" spans="1:95" ht="15" customHeight="1">
      <c r="A32" s="50"/>
      <c r="B32" s="1007" t="str">
        <f>IF(NOT(ISBLANK(D32)),MAX(B$29:B31)+1,"")</f>
        <v/>
      </c>
      <c r="C32" s="1008"/>
      <c r="D32" s="79"/>
      <c r="E32" s="80"/>
      <c r="F32" s="80"/>
      <c r="G32" s="80"/>
      <c r="H32" s="80"/>
      <c r="I32" s="80"/>
      <c r="J32" s="80"/>
      <c r="K32" s="80"/>
      <c r="L32" s="80"/>
      <c r="M32" s="80"/>
      <c r="N32" s="81"/>
      <c r="O32" s="79"/>
      <c r="P32" s="80"/>
      <c r="Q32" s="80"/>
      <c r="R32" s="80"/>
      <c r="S32" s="80"/>
      <c r="T32" s="80"/>
      <c r="U32" s="81"/>
      <c r="V32" s="79"/>
      <c r="W32" s="80"/>
      <c r="X32" s="80"/>
      <c r="Y32" s="80"/>
      <c r="Z32" s="84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9"/>
      <c r="AY32" s="49"/>
    </row>
    <row r="33" spans="1:51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</row>
  </sheetData>
  <mergeCells count="63"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B23:C23"/>
    <mergeCell ref="B15:C15"/>
    <mergeCell ref="B16:C16"/>
    <mergeCell ref="B17:C17"/>
    <mergeCell ref="B18:C18"/>
    <mergeCell ref="B19:C19"/>
    <mergeCell ref="B20:C20"/>
    <mergeCell ref="B22:C22"/>
    <mergeCell ref="D22:N22"/>
    <mergeCell ref="O22:U22"/>
    <mergeCell ref="W22:Y22"/>
    <mergeCell ref="Z22:AX22"/>
    <mergeCell ref="B32:C32"/>
    <mergeCell ref="B24:C24"/>
    <mergeCell ref="B25:C25"/>
    <mergeCell ref="B26:C26"/>
    <mergeCell ref="B27:C27"/>
    <mergeCell ref="B28:C28"/>
    <mergeCell ref="O28:U28"/>
    <mergeCell ref="V28:AX28"/>
    <mergeCell ref="B29:C29"/>
    <mergeCell ref="B30:C30"/>
    <mergeCell ref="B31:C31"/>
    <mergeCell ref="D28:N28"/>
  </mergeCells>
  <phoneticPr fontId="45"/>
  <dataValidations count="2">
    <dataValidation imeMode="hiragana" allowBlank="1" showInputMessage="1" showErrorMessage="1" sqref="D9:K20"/>
    <dataValidation imeMode="disabled" allowBlank="1" showInputMessage="1" showErrorMessage="1" sqref="U10:W20 T9:T20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Q33"/>
  <sheetViews>
    <sheetView workbookViewId="0">
      <selection activeCell="BB25" sqref="BB25"/>
    </sheetView>
  </sheetViews>
  <sheetFormatPr defaultColWidth="2.7109375" defaultRowHeight="15" customHeight="1"/>
  <cols>
    <col min="1" max="1" width="2.7109375" style="90"/>
    <col min="2" max="25" width="2.7109375" style="43"/>
    <col min="26" max="26" width="2.7109375" style="43" customWidth="1"/>
    <col min="27" max="53" width="2.7109375" style="43"/>
    <col min="54" max="54" width="2.7109375" style="43" customWidth="1"/>
    <col min="55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33</v>
      </c>
      <c r="X1" s="1002"/>
      <c r="Y1" s="1003">
        <v>4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大日程部品番号リンク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44573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48"/>
      <c r="H2" s="1048"/>
      <c r="I2" s="1048"/>
      <c r="J2" s="1048"/>
      <c r="K2" s="1048"/>
      <c r="L2" s="1048"/>
      <c r="M2" s="1048"/>
      <c r="N2" s="1026" t="s">
        <v>30</v>
      </c>
      <c r="O2" s="1027"/>
      <c r="P2" s="1027"/>
      <c r="Q2" s="1027"/>
      <c r="R2" s="189" t="str">
        <f>VLOOKUP($Y$1,テーブル一覧!$B$6:$AA$32,3,FALSE)</f>
        <v>UPK.upk_k40</v>
      </c>
      <c r="S2" s="199"/>
      <c r="T2" s="199"/>
      <c r="U2" s="199"/>
      <c r="V2" s="199"/>
      <c r="W2" s="199"/>
      <c r="X2" s="199"/>
      <c r="Y2" s="199"/>
      <c r="Z2" s="200"/>
      <c r="AA2" s="1022" t="s">
        <v>4</v>
      </c>
      <c r="AB2" s="1023"/>
      <c r="AC2" s="1023"/>
      <c r="AD2" s="1023"/>
      <c r="AE2" s="1028" t="str">
        <f>VLOOKUP($Y$1,テーブル一覧!$B$6:$AA$32,19,FALSE)</f>
        <v>k60_os_buno_link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1045" t="s">
        <v>42</v>
      </c>
      <c r="C4" s="1046"/>
      <c r="D4" s="1046"/>
      <c r="E4" s="1047"/>
      <c r="F4" s="123" t="s">
        <v>317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287"/>
      <c r="AY4" s="46"/>
      <c r="BB4" s="304" t="str">
        <f>"ALTER TABLE "&amp;$R$2&amp;"."&amp;$AE$2&amp;" ADD CONSTRAINT "</f>
        <v xml:space="preserve">ALTER TABLE UPK.upk_k40.k60_os_buno_link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313" t="s">
        <v>318</v>
      </c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UPK.upk_k40.k60_os_buno_link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42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1044"/>
      <c r="AO7" s="1044"/>
      <c r="AP7" s="1044"/>
      <c r="AQ7" s="1044"/>
      <c r="AR7" s="1044"/>
      <c r="AS7" s="1044"/>
      <c r="AT7" s="1044"/>
      <c r="AU7" s="1044"/>
      <c r="AV7" s="1044"/>
      <c r="AW7" s="1044"/>
      <c r="AX7" s="762"/>
      <c r="AY7" s="49"/>
      <c r="BB7" s="193" t="str">
        <f>"--ＤＢ："&amp;$R$2&amp;" テーブル："&amp;$AE$2</f>
        <v>--ＤＢ：UPK.upk_k40 テーブル：k60_os_buno_link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1043"/>
      <c r="AD8" s="974"/>
      <c r="AE8" s="302">
        <v>1</v>
      </c>
      <c r="AF8" s="285">
        <v>2</v>
      </c>
      <c r="AG8" s="285">
        <v>3</v>
      </c>
      <c r="AH8" s="285">
        <v>4</v>
      </c>
      <c r="AI8" s="285">
        <v>5</v>
      </c>
      <c r="AJ8" s="285">
        <v>6</v>
      </c>
      <c r="AK8" s="285">
        <v>7</v>
      </c>
      <c r="AL8" s="286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UPK.upk_k40.k60_os_buno_link(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</row>
    <row r="9" spans="1:86" ht="15" customHeight="1">
      <c r="A9" s="44"/>
      <c r="B9" s="996">
        <f>IF(NOT(ISBLANK(D9)),1,"")</f>
        <v>1</v>
      </c>
      <c r="C9" s="997"/>
      <c r="D9" s="131" t="s">
        <v>267</v>
      </c>
      <c r="E9" s="59"/>
      <c r="F9" s="59"/>
      <c r="G9" s="59"/>
      <c r="H9" s="59"/>
      <c r="I9" s="59"/>
      <c r="J9" s="59"/>
      <c r="K9" s="65"/>
      <c r="L9" s="132" t="s">
        <v>268</v>
      </c>
      <c r="M9" s="59"/>
      <c r="N9" s="59"/>
      <c r="O9" s="59"/>
      <c r="P9" s="59"/>
      <c r="Q9" s="59"/>
      <c r="R9" s="59"/>
      <c r="S9" s="60"/>
      <c r="T9" s="131" t="s">
        <v>269</v>
      </c>
      <c r="U9" s="59"/>
      <c r="V9" s="59"/>
      <c r="W9" s="65"/>
      <c r="X9" s="66" t="str">
        <f>IF(AND(NOT(ISBLANK(T9)),NOT(ISERROR(VLOOKUP(T9,'[2]SQL Server フィールド型種類'!$B$2:$E$30,4,FALSE)&lt;&gt;0))),TEXT(VLOOKUP(T9,'[2]SQL Server フィールド型種類'!$B$2:$E$30,4,FALSE),"##0"),"")</f>
        <v>4</v>
      </c>
      <c r="Y9" s="65"/>
      <c r="Z9" s="132" t="s">
        <v>47</v>
      </c>
      <c r="AA9" s="60"/>
      <c r="AB9" s="133" t="s">
        <v>48</v>
      </c>
      <c r="AC9" s="306" t="s">
        <v>275</v>
      </c>
      <c r="AD9" s="306" t="s">
        <v>275</v>
      </c>
      <c r="AE9" s="307" t="s">
        <v>275</v>
      </c>
      <c r="AF9" s="51"/>
      <c r="AG9" s="51"/>
      <c r="AH9" s="51"/>
      <c r="AI9" s="51"/>
      <c r="AJ9" s="51"/>
      <c r="AK9" s="51"/>
      <c r="AL9" s="52"/>
      <c r="AM9" s="133" t="s">
        <v>297</v>
      </c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20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ref="BX9:BX20" si="1">IF(NOT(ISERROR(VLOOKUP(L9,$D$29:$O$32,12,FALSE))),VLOOKUP(L9,$D$29:$O$32,12,FALSE),"")</f>
        <v/>
      </c>
    </row>
    <row r="10" spans="1:86" ht="15" customHeight="1">
      <c r="A10" s="44"/>
      <c r="B10" s="998">
        <f>IF(NOT(ISBLANK(D10)),MAX(B$9:B9)+1,"")</f>
        <v>2</v>
      </c>
      <c r="C10" s="999"/>
      <c r="D10" s="127" t="s">
        <v>305</v>
      </c>
      <c r="E10" s="61"/>
      <c r="F10" s="61"/>
      <c r="G10" s="61"/>
      <c r="H10" s="61"/>
      <c r="I10" s="61"/>
      <c r="J10" s="61"/>
      <c r="K10" s="68"/>
      <c r="L10" s="126" t="s">
        <v>307</v>
      </c>
      <c r="M10" s="61"/>
      <c r="N10" s="61"/>
      <c r="O10" s="61"/>
      <c r="P10" s="61"/>
      <c r="Q10" s="61"/>
      <c r="R10" s="61"/>
      <c r="S10" s="62"/>
      <c r="T10" s="127" t="s">
        <v>50</v>
      </c>
      <c r="U10" s="61"/>
      <c r="V10" s="61"/>
      <c r="W10" s="68"/>
      <c r="X10" s="134" t="s">
        <v>5778</v>
      </c>
      <c r="Y10" s="68"/>
      <c r="Z10" s="69"/>
      <c r="AA10" s="62"/>
      <c r="AB10" s="135" t="s">
        <v>48</v>
      </c>
      <c r="AC10" s="284"/>
      <c r="AD10" s="284" t="s">
        <v>275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 t="s">
        <v>309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59"/>
      <c r="BC10" s="193" t="str">
        <f t="shared" si="0"/>
        <v>os_buhin_no char(50)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1"/>
        <v/>
      </c>
    </row>
    <row r="11" spans="1:86" ht="15" customHeight="1">
      <c r="A11" s="44"/>
      <c r="B11" s="998">
        <f>IF(NOT(ISBLANK(D11)),MAX(B$9:B10)+1,"")</f>
        <v>3</v>
      </c>
      <c r="C11" s="999"/>
      <c r="D11" s="127" t="s">
        <v>322</v>
      </c>
      <c r="E11" s="61"/>
      <c r="F11" s="61"/>
      <c r="G11" s="61"/>
      <c r="H11" s="61"/>
      <c r="I11" s="61"/>
      <c r="J11" s="61"/>
      <c r="K11" s="68"/>
      <c r="L11" s="126" t="s">
        <v>324</v>
      </c>
      <c r="M11" s="61"/>
      <c r="N11" s="61"/>
      <c r="O11" s="61"/>
      <c r="P11" s="61"/>
      <c r="Q11" s="61"/>
      <c r="R11" s="61"/>
      <c r="S11" s="62"/>
      <c r="T11" s="127" t="s">
        <v>325</v>
      </c>
      <c r="U11" s="61"/>
      <c r="V11" s="61"/>
      <c r="W11" s="68"/>
      <c r="X11" s="73" t="str">
        <f>IF(AND(NOT(ISBLANK(T11)),NOT(ISERROR(VLOOKUP(T11,'[2]SQL Server フィールド型種類'!$B$2:$E$30,4,FALSE)&lt;&gt;0))),TEXT(VLOOKUP(T11,'[2]SQL Server フィールド型種類'!$B$2:$E$30,4,FALSE),"##0"),"")</f>
        <v>4</v>
      </c>
      <c r="Y11" s="68"/>
      <c r="Z11" s="69"/>
      <c r="AA11" s="62"/>
      <c r="AB11" s="135" t="s">
        <v>48</v>
      </c>
      <c r="AC11" s="53"/>
      <c r="AD11" s="284" t="s">
        <v>275</v>
      </c>
      <c r="AE11" s="68"/>
      <c r="AF11" s="54" t="s">
        <v>274</v>
      </c>
      <c r="AG11" s="54"/>
      <c r="AH11" s="54"/>
      <c r="AI11" s="54"/>
      <c r="AJ11" s="54"/>
      <c r="AK11" s="54"/>
      <c r="AL11" s="55"/>
      <c r="AM11" s="135" t="s">
        <v>304</v>
      </c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59"/>
      <c r="BC11" s="193" t="str">
        <f t="shared" si="0"/>
        <v>k60_buno_id int NOT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1"/>
        <v/>
      </c>
    </row>
    <row r="12" spans="1:86" ht="15" customHeight="1">
      <c r="A12" s="44"/>
      <c r="B12" s="998">
        <f>IF(NOT(ISBLANK(D12)),MAX(B$9:B11)+1,"")</f>
        <v>4</v>
      </c>
      <c r="C12" s="999"/>
      <c r="D12" s="127" t="s">
        <v>280</v>
      </c>
      <c r="E12" s="61"/>
      <c r="F12" s="61"/>
      <c r="G12" s="61"/>
      <c r="H12" s="61"/>
      <c r="I12" s="61"/>
      <c r="J12" s="61"/>
      <c r="K12" s="68"/>
      <c r="L12" s="126" t="s">
        <v>281</v>
      </c>
      <c r="M12" s="61"/>
      <c r="N12" s="61"/>
      <c r="O12" s="61"/>
      <c r="P12" s="61"/>
      <c r="Q12" s="61"/>
      <c r="R12" s="61"/>
      <c r="S12" s="62"/>
      <c r="T12" s="67" t="s">
        <v>51</v>
      </c>
      <c r="U12" s="61"/>
      <c r="V12" s="61"/>
      <c r="W12" s="68"/>
      <c r="X12" s="73" t="str">
        <f>IF(AND(NOT(ISBLANK(T12)),NOT(ISERROR(VLOOKUP(T12,'[2]SQL Server フィールド型種類'!$B$2:$E$30,4,FALSE)&lt;&gt;0))),TEXT(VLOOKUP(T12,'[2]SQL Server フィールド型種類'!$B$2:$E$30,4,FALSE),"##0"),"")</f>
        <v>8</v>
      </c>
      <c r="Y12" s="68"/>
      <c r="Z12" s="69"/>
      <c r="AA12" s="62"/>
      <c r="AB12" s="61"/>
      <c r="AC12" s="53"/>
      <c r="AD12" s="53"/>
      <c r="AE12" s="68"/>
      <c r="AF12" s="54"/>
      <c r="AG12" s="54"/>
      <c r="AH12" s="54"/>
      <c r="AI12" s="54"/>
      <c r="AJ12" s="54"/>
      <c r="AK12" s="54"/>
      <c r="AL12" s="55"/>
      <c r="AM12" s="135" t="s">
        <v>282</v>
      </c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59"/>
      <c r="BC12" s="193" t="str">
        <f t="shared" si="0"/>
        <v>delete_date datetime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1"/>
        <v/>
      </c>
    </row>
    <row r="13" spans="1:86" ht="15" customHeight="1">
      <c r="A13" s="44"/>
      <c r="B13" s="998">
        <f>IF(NOT(ISBLANK(D13)),MAX(B$9:B12)+1,"")</f>
        <v>5</v>
      </c>
      <c r="C13" s="999"/>
      <c r="D13" s="127" t="s">
        <v>283</v>
      </c>
      <c r="E13" s="61"/>
      <c r="F13" s="61"/>
      <c r="G13" s="61"/>
      <c r="H13" s="61"/>
      <c r="I13" s="61"/>
      <c r="J13" s="61"/>
      <c r="K13" s="68"/>
      <c r="L13" s="126" t="s">
        <v>284</v>
      </c>
      <c r="M13" s="61"/>
      <c r="N13" s="61"/>
      <c r="O13" s="61"/>
      <c r="P13" s="61"/>
      <c r="Q13" s="61"/>
      <c r="R13" s="61"/>
      <c r="S13" s="62"/>
      <c r="T13" s="67" t="s">
        <v>285</v>
      </c>
      <c r="U13" s="61"/>
      <c r="V13" s="61"/>
      <c r="W13" s="68"/>
      <c r="X13" s="69" t="str">
        <f>IF(AND(NOT(ISBLANK(T13)),NOT(ISERROR(VLOOKUP(T13,'[2]SQL Server フィールド型種類'!$B$2:$E$30,4,FALSE)&lt;&gt;0))),TEXT(VLOOKUP(T13,'[2]SQL Server フィールド型種類'!$B$2:$E$30,4,FALSE),"##0"),"")</f>
        <v>2</v>
      </c>
      <c r="Y13" s="68"/>
      <c r="Z13" s="69"/>
      <c r="AA13" s="62"/>
      <c r="AB13" s="61"/>
      <c r="AC13" s="53"/>
      <c r="AD13" s="53"/>
      <c r="AE13" s="68"/>
      <c r="AF13" s="54"/>
      <c r="AG13" s="54"/>
      <c r="AH13" s="54"/>
      <c r="AI13" s="54"/>
      <c r="AJ13" s="54"/>
      <c r="AK13" s="54"/>
      <c r="AL13" s="55"/>
      <c r="AM13" s="135" t="s">
        <v>286</v>
      </c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59"/>
      <c r="BC13" s="193" t="str">
        <f t="shared" si="0"/>
        <v>delete_tantou_id smallint NULL,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1"/>
        <v/>
      </c>
    </row>
    <row r="14" spans="1:86" ht="15" customHeight="1">
      <c r="A14" s="44"/>
      <c r="B14" s="998">
        <f>IF(NOT(ISBLANK(D14)),MAX(B$9:B13)+1,"")</f>
        <v>6</v>
      </c>
      <c r="C14" s="999"/>
      <c r="D14" s="67" t="s">
        <v>287</v>
      </c>
      <c r="E14" s="61"/>
      <c r="F14" s="61"/>
      <c r="G14" s="61"/>
      <c r="H14" s="61"/>
      <c r="I14" s="61"/>
      <c r="J14" s="61"/>
      <c r="K14" s="68"/>
      <c r="L14" s="69" t="s">
        <v>52</v>
      </c>
      <c r="M14" s="61"/>
      <c r="N14" s="61"/>
      <c r="O14" s="61"/>
      <c r="P14" s="61"/>
      <c r="Q14" s="61"/>
      <c r="R14" s="61"/>
      <c r="S14" s="62"/>
      <c r="T14" s="67" t="s">
        <v>51</v>
      </c>
      <c r="U14" s="61"/>
      <c r="V14" s="61"/>
      <c r="W14" s="68"/>
      <c r="X14" s="73" t="str">
        <f>IF(AND(NOT(ISBLANK(T14)),NOT(ISERROR(VLOOKUP(T14,'[2]SQL Server フィールド型種類'!$B$2:$E$30,4,FALSE)&lt;&gt;0))),TEXT(VLOOKUP(T14,'[2]SQL Server フィールド型種類'!$B$2:$E$30,4,FALSE),"##0"),"")</f>
        <v>8</v>
      </c>
      <c r="Y14" s="68"/>
      <c r="Z14" s="69"/>
      <c r="AA14" s="62"/>
      <c r="AB14" s="61" t="s">
        <v>288</v>
      </c>
      <c r="AC14" s="53"/>
      <c r="AD14" s="53"/>
      <c r="AE14" s="68"/>
      <c r="AF14" s="54"/>
      <c r="AG14" s="54"/>
      <c r="AH14" s="54"/>
      <c r="AI14" s="54"/>
      <c r="AJ14" s="54"/>
      <c r="AK14" s="54"/>
      <c r="AL14" s="55"/>
      <c r="AM14" s="135" t="s">
        <v>289</v>
      </c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159"/>
      <c r="BC14" s="193" t="str">
        <f t="shared" si="0"/>
        <v>created_date datetime NOT NULL DEFAULT getdate(),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1"/>
        <v>getdate()</v>
      </c>
    </row>
    <row r="15" spans="1:86" ht="15" customHeight="1">
      <c r="A15" s="44"/>
      <c r="B15" s="998">
        <f>IF(NOT(ISBLANK(D15)),MAX(B$9:B14)+1,"")</f>
        <v>7</v>
      </c>
      <c r="C15" s="999"/>
      <c r="D15" s="127" t="s">
        <v>290</v>
      </c>
      <c r="E15" s="61"/>
      <c r="F15" s="61"/>
      <c r="G15" s="61"/>
      <c r="H15" s="61"/>
      <c r="I15" s="61"/>
      <c r="J15" s="61"/>
      <c r="K15" s="68"/>
      <c r="L15" s="126" t="s">
        <v>53</v>
      </c>
      <c r="M15" s="61"/>
      <c r="N15" s="61"/>
      <c r="O15" s="61"/>
      <c r="P15" s="61"/>
      <c r="Q15" s="61"/>
      <c r="R15" s="61"/>
      <c r="S15" s="62"/>
      <c r="T15" s="67" t="s">
        <v>285</v>
      </c>
      <c r="U15" s="61"/>
      <c r="V15" s="61"/>
      <c r="W15" s="68"/>
      <c r="X15" s="69" t="str">
        <f>IF(AND(NOT(ISBLANK(T15)),NOT(ISERROR(VLOOKUP(T15,'[2]SQL Server フィールド型種類'!$B$2:$E$30,4,FALSE)&lt;&gt;0))),TEXT(VLOOKUP(T15,'[2]SQL Server フィールド型種類'!$B$2:$E$30,4,FALSE),"##0"),"")</f>
        <v>2</v>
      </c>
      <c r="Y15" s="68"/>
      <c r="Z15" s="69"/>
      <c r="AA15" s="62"/>
      <c r="AB15" s="61" t="s">
        <v>288</v>
      </c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 t="s">
        <v>291</v>
      </c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59"/>
      <c r="BC15" s="193" t="str">
        <f t="shared" si="0"/>
        <v>created_tantou_id smallint NOT NULL,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1"/>
        <v/>
      </c>
    </row>
    <row r="16" spans="1:86" ht="15" customHeight="1">
      <c r="A16" s="44"/>
      <c r="B16" s="998">
        <f>IF(NOT(ISBLANK(D16)),MAX(B$9:B15)+1,"")</f>
        <v>8</v>
      </c>
      <c r="C16" s="999"/>
      <c r="D16" s="67" t="s">
        <v>292</v>
      </c>
      <c r="E16" s="61"/>
      <c r="F16" s="61"/>
      <c r="G16" s="61"/>
      <c r="H16" s="61"/>
      <c r="I16" s="61"/>
      <c r="J16" s="61"/>
      <c r="K16" s="68"/>
      <c r="L16" s="69" t="s">
        <v>54</v>
      </c>
      <c r="M16" s="61"/>
      <c r="N16" s="61"/>
      <c r="O16" s="61"/>
      <c r="P16" s="61"/>
      <c r="Q16" s="61"/>
      <c r="R16" s="61"/>
      <c r="S16" s="62"/>
      <c r="T16" s="67" t="s">
        <v>51</v>
      </c>
      <c r="U16" s="61"/>
      <c r="V16" s="61"/>
      <c r="W16" s="68"/>
      <c r="X16" s="73" t="str">
        <f>IF(AND(NOT(ISBLANK(T16)),NOT(ISERROR(VLOOKUP(T16,'[2]SQL Server フィールド型種類'!$B$2:$E$30,4,FALSE)&lt;&gt;0))),TEXT(VLOOKUP(T16,'[2]SQL Server フィールド型種類'!$B$2:$E$30,4,FALSE),"##0"),"")</f>
        <v>8</v>
      </c>
      <c r="Y16" s="68"/>
      <c r="Z16" s="69"/>
      <c r="AA16" s="62"/>
      <c r="AB16" s="61"/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 t="s">
        <v>293</v>
      </c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59"/>
      <c r="BC16" s="193" t="str">
        <f t="shared" si="0"/>
        <v>updated_date datetime NULL,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1"/>
        <v/>
      </c>
    </row>
    <row r="17" spans="1:95" ht="15" customHeight="1">
      <c r="A17" s="44"/>
      <c r="B17" s="998">
        <f>IF(NOT(ISBLANK(D17)),MAX(B$9:B16)+1,"")</f>
        <v>9</v>
      </c>
      <c r="C17" s="999"/>
      <c r="D17" s="127" t="s">
        <v>294</v>
      </c>
      <c r="E17" s="61"/>
      <c r="F17" s="61"/>
      <c r="G17" s="61"/>
      <c r="H17" s="61"/>
      <c r="I17" s="61"/>
      <c r="J17" s="61"/>
      <c r="K17" s="68"/>
      <c r="L17" s="126" t="s">
        <v>55</v>
      </c>
      <c r="M17" s="61"/>
      <c r="N17" s="61"/>
      <c r="O17" s="61"/>
      <c r="P17" s="61"/>
      <c r="Q17" s="61"/>
      <c r="R17" s="61"/>
      <c r="S17" s="62"/>
      <c r="T17" s="67" t="s">
        <v>285</v>
      </c>
      <c r="U17" s="61"/>
      <c r="V17" s="61"/>
      <c r="W17" s="68"/>
      <c r="X17" s="73" t="str">
        <f>IF(AND(NOT(ISBLANK(T17)),NOT(ISERROR(VLOOKUP(T17,'[2]SQL Server フィールド型種類'!$B$2:$E$30,4,FALSE)&lt;&gt;0))),TEXT(VLOOKUP(T17,'[2]SQL Server フィールド型種類'!$B$2:$E$30,4,FALSE),"##0"),"")</f>
        <v>2</v>
      </c>
      <c r="Y17" s="68"/>
      <c r="Z17" s="69"/>
      <c r="AA17" s="62"/>
      <c r="AB17" s="61"/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135" t="s">
        <v>295</v>
      </c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2"/>
      <c r="AY17" s="49"/>
      <c r="BC17" s="186" t="str">
        <f t="shared" si="0"/>
        <v>updated_tantou_id smallint NULL</v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1"/>
        <v/>
      </c>
    </row>
    <row r="18" spans="1:95" ht="15" customHeight="1">
      <c r="A18" s="44"/>
      <c r="B18" s="998" t="str">
        <f>IF(NOT(ISBLANK(D18)),MAX(B$9:B17)+1,"")</f>
        <v/>
      </c>
      <c r="C18" s="999"/>
      <c r="D18" s="67"/>
      <c r="E18" s="61"/>
      <c r="F18" s="61"/>
      <c r="G18" s="61"/>
      <c r="H18" s="61"/>
      <c r="I18" s="61"/>
      <c r="J18" s="61"/>
      <c r="K18" s="68"/>
      <c r="L18" s="69"/>
      <c r="M18" s="61"/>
      <c r="N18" s="61"/>
      <c r="O18" s="61"/>
      <c r="P18" s="61"/>
      <c r="Q18" s="61"/>
      <c r="R18" s="61"/>
      <c r="S18" s="62"/>
      <c r="T18" s="67"/>
      <c r="U18" s="61"/>
      <c r="V18" s="61"/>
      <c r="W18" s="68"/>
      <c r="X18" s="69" t="str">
        <f>IF(AND(NOT(ISBLANK(T18)),NOT(ISERROR(VLOOKUP(T18,'[2]SQL Server フィールド型種類'!$B$2:$E$30,4,FALSE)&lt;&gt;0))),TEXT(VLOOKUP(T18,'[2]SQL Server フィールド型種類'!$B$2:$E$30,4,FALSE),"##0"),"")</f>
        <v/>
      </c>
      <c r="Y18" s="68"/>
      <c r="Z18" s="69"/>
      <c r="AA18" s="62"/>
      <c r="AB18" s="61"/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2"/>
      <c r="AY18" s="49"/>
      <c r="BC18" s="186" t="str">
        <f t="shared" si="0"/>
        <v/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1"/>
        <v/>
      </c>
    </row>
    <row r="19" spans="1:95" ht="15" customHeight="1">
      <c r="A19" s="44"/>
      <c r="B19" s="998" t="str">
        <f>IF(NOT(ISBLANK(D19)),MAX(B$9:B18)+1,"")</f>
        <v/>
      </c>
      <c r="C19" s="999"/>
      <c r="D19" s="67"/>
      <c r="E19" s="61"/>
      <c r="F19" s="61"/>
      <c r="G19" s="61"/>
      <c r="H19" s="61"/>
      <c r="I19" s="61"/>
      <c r="J19" s="61"/>
      <c r="K19" s="68"/>
      <c r="L19" s="69"/>
      <c r="M19" s="61"/>
      <c r="N19" s="61"/>
      <c r="O19" s="61"/>
      <c r="P19" s="61"/>
      <c r="Q19" s="61"/>
      <c r="R19" s="61"/>
      <c r="S19" s="62"/>
      <c r="T19" s="67"/>
      <c r="U19" s="61"/>
      <c r="V19" s="61"/>
      <c r="W19" s="68"/>
      <c r="X19" s="69" t="str">
        <f>IF(AND(NOT(ISBLANK(T19)),NOT(ISERROR(VLOOKUP(T19,'[2]SQL Server フィールド型種類'!$B$2:$E$30,4,FALSE)&lt;&gt;0))),TEXT(VLOOKUP(T19,'[2]SQL Server フィールド型種類'!$B$2:$E$30,4,FALSE),"##0"),"")</f>
        <v/>
      </c>
      <c r="Y19" s="68"/>
      <c r="Z19" s="69"/>
      <c r="AA19" s="62"/>
      <c r="AB19" s="61"/>
      <c r="AC19" s="53"/>
      <c r="AD19" s="53"/>
      <c r="AE19" s="68"/>
      <c r="AF19" s="54"/>
      <c r="AG19" s="54"/>
      <c r="AH19" s="54"/>
      <c r="AI19" s="54"/>
      <c r="AJ19" s="54"/>
      <c r="AK19" s="54"/>
      <c r="AL19" s="55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2"/>
      <c r="AY19" s="49"/>
      <c r="BC19" s="186" t="str">
        <f t="shared" si="0"/>
        <v/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 t="str">
        <f t="shared" si="1"/>
        <v/>
      </c>
    </row>
    <row r="20" spans="1:95" ht="15" customHeight="1">
      <c r="A20" s="44"/>
      <c r="B20" s="1013" t="str">
        <f>IF(NOT(ISBLANK(D20)),MAX(B$9:B19)+1,"")</f>
        <v/>
      </c>
      <c r="C20" s="1014"/>
      <c r="D20" s="70"/>
      <c r="E20" s="63"/>
      <c r="F20" s="63"/>
      <c r="G20" s="63"/>
      <c r="H20" s="63"/>
      <c r="I20" s="63"/>
      <c r="J20" s="63"/>
      <c r="K20" s="71"/>
      <c r="L20" s="72"/>
      <c r="M20" s="63"/>
      <c r="N20" s="63"/>
      <c r="O20" s="63"/>
      <c r="P20" s="63"/>
      <c r="Q20" s="63"/>
      <c r="R20" s="63"/>
      <c r="S20" s="64"/>
      <c r="T20" s="70"/>
      <c r="U20" s="63"/>
      <c r="V20" s="63"/>
      <c r="W20" s="71"/>
      <c r="X20" s="151" t="str">
        <f>IF(AND(NOT(ISBLANK(T20)),NOT(ISERROR(VLOOKUP(T20,'[2]SQL Server フィールド型種類'!$B$2:$E$30,4,FALSE)&lt;&gt;0))),TEXT(VLOOKUP(T20,'[2]SQL Server フィールド型種類'!$B$2:$E$30,4,FALSE),"##0"),"")</f>
        <v/>
      </c>
      <c r="Y20" s="71"/>
      <c r="Z20" s="72"/>
      <c r="AA20" s="64"/>
      <c r="AB20" s="63"/>
      <c r="AC20" s="56"/>
      <c r="AD20" s="56"/>
      <c r="AE20" s="71"/>
      <c r="AF20" s="57"/>
      <c r="AG20" s="57"/>
      <c r="AH20" s="57"/>
      <c r="AI20" s="57"/>
      <c r="AJ20" s="57"/>
      <c r="AK20" s="57"/>
      <c r="AL20" s="58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4"/>
      <c r="AY20" s="49"/>
      <c r="BC20" s="186" t="str">
        <f t="shared" si="0"/>
        <v/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si="1"/>
        <v/>
      </c>
    </row>
    <row r="21" spans="1:95" ht="15" customHeight="1">
      <c r="A21" s="44"/>
      <c r="B21" s="45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7"/>
      <c r="AI21" s="146"/>
      <c r="AJ21" s="146"/>
      <c r="AK21" s="146"/>
      <c r="AL21" s="146"/>
      <c r="AM21" s="146"/>
      <c r="AN21" s="146"/>
      <c r="AO21" s="146"/>
      <c r="AP21" s="147"/>
      <c r="AQ21" s="146"/>
      <c r="AR21" s="146"/>
      <c r="AS21" s="146"/>
      <c r="AT21" s="146"/>
      <c r="AU21" s="146"/>
      <c r="AV21" s="146"/>
      <c r="AW21" s="146"/>
      <c r="AX21" s="146"/>
      <c r="AY21" s="148"/>
      <c r="BB21" s="186" t="s">
        <v>86</v>
      </c>
      <c r="BC21" s="186" t="str">
        <f>IF(L21&lt;&gt;"",L21&amp;" "&amp;IF(T21="char",T21&amp;"("&amp;X21&amp;")",T21)&amp;" "&amp;IF(AB21="×","NOT NULL","NULL")&amp;IF(BX21&lt;&gt;""," DEFAULT "&amp;BX21,"")&amp;IF(L22&lt;&gt;"",",",""),"")</f>
        <v/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  <c r="CQ21" s="192" t="s">
        <v>86</v>
      </c>
    </row>
    <row r="22" spans="1:95" ht="15" customHeight="1">
      <c r="A22" s="50"/>
      <c r="B22" s="1015" t="s">
        <v>35</v>
      </c>
      <c r="C22" s="1016"/>
      <c r="D22" s="975" t="s">
        <v>36</v>
      </c>
      <c r="E22" s="976"/>
      <c r="F22" s="976"/>
      <c r="G22" s="976"/>
      <c r="H22" s="976"/>
      <c r="I22" s="976"/>
      <c r="J22" s="976"/>
      <c r="K22" s="976"/>
      <c r="L22" s="976"/>
      <c r="M22" s="976"/>
      <c r="N22" s="977"/>
      <c r="O22" s="975" t="s">
        <v>37</v>
      </c>
      <c r="P22" s="976"/>
      <c r="Q22" s="976"/>
      <c r="R22" s="976"/>
      <c r="S22" s="976"/>
      <c r="T22" s="976"/>
      <c r="U22" s="977"/>
      <c r="V22" s="294" t="s">
        <v>38</v>
      </c>
      <c r="W22" s="975" t="s">
        <v>39</v>
      </c>
      <c r="X22" s="976"/>
      <c r="Y22" s="977"/>
      <c r="Z22" s="978" t="s">
        <v>40</v>
      </c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79"/>
      <c r="AX22" s="980"/>
      <c r="AY22" s="49"/>
      <c r="BB22" s="45"/>
      <c r="BC22" s="45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/>
      <c r="CQ22" s="192" t="s">
        <v>86</v>
      </c>
    </row>
    <row r="23" spans="1:95" ht="15" customHeight="1">
      <c r="A23" s="50"/>
      <c r="B23" s="1017">
        <f>IF(NOT(ISBLANK(D23)),1,"")</f>
        <v>1</v>
      </c>
      <c r="C23" s="1018"/>
      <c r="D23" s="85" t="str">
        <f>"ui_"&amp;AE2</f>
        <v>ui_k60_os_buno_link</v>
      </c>
      <c r="E23" s="74"/>
      <c r="F23" s="74"/>
      <c r="G23" s="74"/>
      <c r="H23" s="74"/>
      <c r="I23" s="74"/>
      <c r="J23" s="74"/>
      <c r="K23" s="74"/>
      <c r="L23" s="74"/>
      <c r="M23" s="74"/>
      <c r="N23" s="75"/>
      <c r="O23" s="283" t="s">
        <v>316</v>
      </c>
      <c r="P23" s="74"/>
      <c r="Q23" s="74"/>
      <c r="R23" s="74"/>
      <c r="S23" s="74"/>
      <c r="T23" s="74"/>
      <c r="U23" s="75"/>
      <c r="V23" s="283" t="s">
        <v>275</v>
      </c>
      <c r="W23" s="303" t="s">
        <v>276</v>
      </c>
      <c r="X23" s="74"/>
      <c r="Y23" s="75"/>
      <c r="Z23" s="169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87"/>
      <c r="AY23" s="49"/>
      <c r="BB23" s="186" t="str">
        <f>IF($V23="●",$BB$4&amp;$D23&amp;$BV$4&amp;$O23&amp;IF($V24&lt;&gt;"●",$CH$4,","),IF(AND($D23&lt;&gt;"",$O24=""),BB$5&amp;$D23&amp;$BV$5&amp;$O23&amp;$CH$5,IF(AND($D23&lt;&gt;"",$D24="",$O24&lt;&gt;""),BB$5&amp;$D23&amp;$BV$5&amp;$O23,"")))</f>
        <v>ALTER TABLE UPK.upk_k40.k60_os_buno_link ADD CONSTRAINT ui_k60_os_buno_link PRIMARY KEY CLUSTERED (data_id);</v>
      </c>
      <c r="BC23" s="45"/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/>
    </row>
    <row r="24" spans="1:95" ht="15" customHeight="1">
      <c r="A24" s="50"/>
      <c r="B24" s="1053">
        <f>IF(NOT(ISBLANK(D24)),MAX(B$23:B23)+1,"")</f>
        <v>2</v>
      </c>
      <c r="C24" s="1054"/>
      <c r="D24" s="309" t="s">
        <v>327</v>
      </c>
      <c r="E24" s="310"/>
      <c r="F24" s="310"/>
      <c r="G24" s="310"/>
      <c r="H24" s="310"/>
      <c r="I24" s="310"/>
      <c r="J24" s="310"/>
      <c r="K24" s="310"/>
      <c r="L24" s="310"/>
      <c r="M24" s="310"/>
      <c r="N24" s="311"/>
      <c r="O24" s="126" t="s">
        <v>307</v>
      </c>
      <c r="P24" s="77"/>
      <c r="Q24" s="77"/>
      <c r="R24" s="77"/>
      <c r="S24" s="77"/>
      <c r="T24" s="77"/>
      <c r="U24" s="78"/>
      <c r="V24" s="76"/>
      <c r="W24" s="138" t="s">
        <v>276</v>
      </c>
      <c r="X24" s="77"/>
      <c r="Y24" s="78"/>
      <c r="Z24" s="309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310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2"/>
      <c r="AY24" s="49"/>
      <c r="BB24" s="186" t="str">
        <f>IF($V24="●",$BB$4&amp;$D24&amp;$BV$4&amp;$O24&amp;IF($V25&lt;&gt;"●",$CH$4,","),IF(AND($D24&lt;&gt;"",$O25=""),BB$5&amp;$D24&amp;$BV$5&amp;$O24&amp;$CH$5,IF(AND($D24&lt;&gt;"",$D25="",$O25&lt;&gt;""),BB$5&amp;$D24&amp;$BV$5&amp;$O24,"")))</f>
        <v>CREATE INDEX idx_buno_key ON UPK.upk_k40.k60_os_buno_link (os_buhin_no</v>
      </c>
      <c r="BC24" s="186"/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/>
    </row>
    <row r="25" spans="1:95" ht="15" customHeight="1">
      <c r="A25" s="50"/>
      <c r="B25" s="1049" t="str">
        <f>IF(NOT(ISBLANK(D25)),MAX(B$23:B24)+1,"")</f>
        <v/>
      </c>
      <c r="C25" s="1050"/>
      <c r="D25" s="308"/>
      <c r="E25" s="140"/>
      <c r="F25" s="140"/>
      <c r="G25" s="140"/>
      <c r="H25" s="140"/>
      <c r="I25" s="140"/>
      <c r="J25" s="140"/>
      <c r="K25" s="140"/>
      <c r="L25" s="140"/>
      <c r="M25" s="140"/>
      <c r="N25" s="141"/>
      <c r="O25" s="126" t="s">
        <v>326</v>
      </c>
      <c r="P25" s="77"/>
      <c r="Q25" s="77"/>
      <c r="R25" s="77"/>
      <c r="S25" s="77"/>
      <c r="T25" s="77"/>
      <c r="U25" s="78"/>
      <c r="V25" s="76"/>
      <c r="W25" s="138" t="s">
        <v>276</v>
      </c>
      <c r="X25" s="77"/>
      <c r="Y25" s="78"/>
      <c r="Z25" s="76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88"/>
      <c r="AY25" s="49"/>
      <c r="BB25" s="186" t="str">
        <f>IF($V25="●",$BB$4&amp;$D25&amp;$BV$4&amp;$O25&amp;IF($V26&lt;&gt;"●",$CH$4,","),IF(AND($D25&lt;&gt;"",$O26=""),BB$5&amp;$D25&amp;$BV$5&amp;$O25&amp;$CH$5,IF(AND($D25&lt;&gt;"",$D26="",$O26&lt;&gt;""),BB$5&amp;$D25&amp;$BV$5&amp;$O25,IF(AND($O25&lt;&gt;""),BB24&amp;", "&amp;$O25&amp;$CH$5,""))))</f>
        <v>CREATE INDEX idx_buno_key ON UPK.upk_k40.k60_os_buno_link (os_buhin_no, k60_buno_id);</v>
      </c>
      <c r="BC25" s="186"/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/>
    </row>
    <row r="26" spans="1:95" ht="15" customHeight="1">
      <c r="A26" s="50"/>
      <c r="B26" s="1005" t="str">
        <f>IF(NOT(ISBLANK(D26)),MAX(B$23:B25)+1,"")</f>
        <v/>
      </c>
      <c r="C26" s="1006"/>
      <c r="D26" s="76"/>
      <c r="E26" s="77"/>
      <c r="F26" s="77"/>
      <c r="G26" s="77"/>
      <c r="H26" s="77"/>
      <c r="I26" s="77"/>
      <c r="J26" s="77"/>
      <c r="K26" s="77"/>
      <c r="L26" s="77"/>
      <c r="M26" s="77"/>
      <c r="N26" s="78"/>
      <c r="O26" s="126"/>
      <c r="P26" s="77"/>
      <c r="Q26" s="77"/>
      <c r="R26" s="77"/>
      <c r="S26" s="77"/>
      <c r="T26" s="77"/>
      <c r="U26" s="78"/>
      <c r="V26" s="76"/>
      <c r="W26" s="86"/>
      <c r="X26" s="77"/>
      <c r="Y26" s="78"/>
      <c r="Z26" s="76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88"/>
      <c r="AY26" s="49"/>
      <c r="BB26" s="186" t="str">
        <f>IF($V26="●",$BB$4&amp;$D26&amp;$BV$4&amp;$O26&amp;IF($V27&lt;&gt;"●",$CH$4,","),IF(AND($D26&lt;&gt;"",$O27=""),BB$5&amp;$D26&amp;$BV$5&amp;$O26&amp;$CH$5,IF(AND($D26&lt;&gt;"",$D27="",$O27&lt;&gt;""),BB$5&amp;$D26&amp;$BV$5&amp;$O26,IF(AND($O26&lt;&gt;""),BB25&amp;", "&amp;$O26&amp;$CH$5,""))))</f>
        <v/>
      </c>
    </row>
    <row r="27" spans="1:95" ht="15" customHeight="1">
      <c r="A27" s="50"/>
      <c r="B27" s="1005" t="str">
        <f>IF(NOT(ISBLANK(D27)),MAX(B$23:B26)+1,"")</f>
        <v/>
      </c>
      <c r="C27" s="1006"/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126"/>
      <c r="P27" s="77"/>
      <c r="Q27" s="77"/>
      <c r="R27" s="77"/>
      <c r="S27" s="77"/>
      <c r="T27" s="77"/>
      <c r="U27" s="78"/>
      <c r="V27" s="76"/>
      <c r="W27" s="86"/>
      <c r="X27" s="77"/>
      <c r="Y27" s="78"/>
      <c r="Z27" s="76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88"/>
      <c r="AY27" s="49"/>
      <c r="BB27" s="186" t="str">
        <f>IF($V27="●",$BB$4&amp;$D27&amp;$BV$4&amp;$O27&amp;IF($V28&lt;&gt;"●",$CH$4,","),IF(AND($D27&lt;&gt;"",$O28=""),BB$5&amp;$D27&amp;$BV$5&amp;$O27&amp;$CH$5,IF(AND($D27&lt;&gt;"",$D28="",$O28&lt;&gt;""),BB$5&amp;$D27&amp;$BV$5&amp;$O27,IF(AND($O27&lt;&gt;""),BB26&amp;", "&amp;$O27&amp;$CH$5,""))))</f>
        <v/>
      </c>
    </row>
    <row r="28" spans="1:95" ht="15" customHeight="1">
      <c r="A28" s="50"/>
      <c r="B28" s="1011" t="s">
        <v>35</v>
      </c>
      <c r="C28" s="1012"/>
      <c r="D28" s="981" t="s">
        <v>313</v>
      </c>
      <c r="E28" s="979"/>
      <c r="F28" s="979"/>
      <c r="G28" s="979"/>
      <c r="H28" s="979"/>
      <c r="I28" s="979"/>
      <c r="J28" s="979"/>
      <c r="K28" s="979"/>
      <c r="L28" s="979"/>
      <c r="M28" s="979"/>
      <c r="N28" s="982"/>
      <c r="O28" s="981" t="s">
        <v>314</v>
      </c>
      <c r="P28" s="979"/>
      <c r="Q28" s="979"/>
      <c r="R28" s="979"/>
      <c r="S28" s="979"/>
      <c r="T28" s="979"/>
      <c r="U28" s="982"/>
      <c r="V28" s="978" t="s">
        <v>40</v>
      </c>
      <c r="W28" s="979"/>
      <c r="X28" s="979"/>
      <c r="Y28" s="979"/>
      <c r="Z28" s="979"/>
      <c r="AA28" s="979"/>
      <c r="AB28" s="979"/>
      <c r="AC28" s="979"/>
      <c r="AD28" s="979"/>
      <c r="AE28" s="979"/>
      <c r="AF28" s="979"/>
      <c r="AG28" s="979"/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9"/>
      <c r="AX28" s="980"/>
      <c r="AY28" s="49"/>
    </row>
    <row r="29" spans="1:95" ht="15" customHeight="1">
      <c r="A29" s="50"/>
      <c r="B29" s="1009">
        <f>IF(NOT(ISBLANK(D29)),1,"")</f>
        <v>1</v>
      </c>
      <c r="C29" s="1010"/>
      <c r="D29" s="308" t="s">
        <v>52</v>
      </c>
      <c r="E29" s="140"/>
      <c r="F29" s="140"/>
      <c r="G29" s="140"/>
      <c r="H29" s="140"/>
      <c r="I29" s="140"/>
      <c r="J29" s="140"/>
      <c r="K29" s="140"/>
      <c r="L29" s="140"/>
      <c r="M29" s="140"/>
      <c r="N29" s="141"/>
      <c r="O29" s="139" t="s">
        <v>315</v>
      </c>
      <c r="P29" s="140"/>
      <c r="Q29" s="140"/>
      <c r="R29" s="140"/>
      <c r="S29" s="140"/>
      <c r="T29" s="140"/>
      <c r="U29" s="141"/>
      <c r="V29" s="169"/>
      <c r="W29" s="82"/>
      <c r="X29" s="82"/>
      <c r="Y29" s="82"/>
      <c r="Z29" s="82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87"/>
      <c r="AY29" s="49"/>
    </row>
    <row r="30" spans="1:95" ht="15" customHeight="1">
      <c r="A30" s="50"/>
      <c r="B30" s="1005" t="str">
        <f>IF(NOT(ISBLANK(D30)),MAX(B$29:B29)+1,"")</f>
        <v/>
      </c>
      <c r="C30" s="1006"/>
      <c r="D30" s="76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76"/>
      <c r="P30" s="77"/>
      <c r="Q30" s="77"/>
      <c r="R30" s="77"/>
      <c r="S30" s="77"/>
      <c r="T30" s="77"/>
      <c r="U30" s="78"/>
      <c r="V30" s="76"/>
      <c r="W30" s="83"/>
      <c r="X30" s="83"/>
      <c r="Y30" s="83"/>
      <c r="Z30" s="83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88"/>
      <c r="AY30" s="49"/>
    </row>
    <row r="31" spans="1:95" ht="15" customHeight="1">
      <c r="A31" s="50"/>
      <c r="B31" s="1005" t="str">
        <f>IF(NOT(ISBLANK(D31)),MAX(B$29:B30)+1,"")</f>
        <v/>
      </c>
      <c r="C31" s="1006"/>
      <c r="D31" s="76"/>
      <c r="E31" s="77"/>
      <c r="F31" s="77"/>
      <c r="G31" s="77"/>
      <c r="H31" s="77"/>
      <c r="I31" s="77"/>
      <c r="J31" s="77"/>
      <c r="K31" s="77"/>
      <c r="L31" s="77"/>
      <c r="M31" s="77"/>
      <c r="N31" s="78"/>
      <c r="O31" s="76"/>
      <c r="P31" s="77"/>
      <c r="Q31" s="77"/>
      <c r="R31" s="77"/>
      <c r="S31" s="77"/>
      <c r="T31" s="77"/>
      <c r="U31" s="78"/>
      <c r="V31" s="76"/>
      <c r="W31" s="77"/>
      <c r="X31" s="77"/>
      <c r="Y31" s="77"/>
      <c r="Z31" s="83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88"/>
      <c r="AY31" s="49"/>
    </row>
    <row r="32" spans="1:95" ht="15" customHeight="1">
      <c r="A32" s="50"/>
      <c r="B32" s="1007" t="str">
        <f>IF(NOT(ISBLANK(D32)),MAX(B$29:B31)+1,"")</f>
        <v/>
      </c>
      <c r="C32" s="1008"/>
      <c r="D32" s="79"/>
      <c r="E32" s="80"/>
      <c r="F32" s="80"/>
      <c r="G32" s="80"/>
      <c r="H32" s="80"/>
      <c r="I32" s="80"/>
      <c r="J32" s="80"/>
      <c r="K32" s="80"/>
      <c r="L32" s="80"/>
      <c r="M32" s="80"/>
      <c r="N32" s="81"/>
      <c r="O32" s="79"/>
      <c r="P32" s="80"/>
      <c r="Q32" s="80"/>
      <c r="R32" s="80"/>
      <c r="S32" s="80"/>
      <c r="T32" s="80"/>
      <c r="U32" s="81"/>
      <c r="V32" s="79"/>
      <c r="W32" s="80"/>
      <c r="X32" s="80"/>
      <c r="Y32" s="80"/>
      <c r="Z32" s="84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9"/>
      <c r="AY32" s="49"/>
    </row>
    <row r="33" spans="1:51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</row>
  </sheetData>
  <mergeCells count="63"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B23:C23"/>
    <mergeCell ref="B15:C15"/>
    <mergeCell ref="B16:C16"/>
    <mergeCell ref="B17:C17"/>
    <mergeCell ref="B18:C18"/>
    <mergeCell ref="B19:C19"/>
    <mergeCell ref="B20:C20"/>
    <mergeCell ref="B22:C22"/>
    <mergeCell ref="D22:N22"/>
    <mergeCell ref="O22:U22"/>
    <mergeCell ref="W22:Y22"/>
    <mergeCell ref="Z22:AX22"/>
    <mergeCell ref="B32:C32"/>
    <mergeCell ref="B24:C24"/>
    <mergeCell ref="B25:C25"/>
    <mergeCell ref="B26:C26"/>
    <mergeCell ref="B27:C27"/>
    <mergeCell ref="B28:C28"/>
    <mergeCell ref="O28:U28"/>
    <mergeCell ref="V28:AX28"/>
    <mergeCell ref="B29:C29"/>
    <mergeCell ref="B30:C30"/>
    <mergeCell ref="B31:C31"/>
    <mergeCell ref="D28:N28"/>
  </mergeCells>
  <phoneticPr fontId="45"/>
  <dataValidations count="2">
    <dataValidation imeMode="disabled" allowBlank="1" showInputMessage="1" showErrorMessage="1" sqref="T9 T10:W20"/>
    <dataValidation imeMode="hiragana" allowBlank="1" showInputMessage="1" showErrorMessage="1" sqref="D9:K20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Q33"/>
  <sheetViews>
    <sheetView workbookViewId="0">
      <selection activeCell="O25" sqref="O25"/>
    </sheetView>
  </sheetViews>
  <sheetFormatPr defaultColWidth="2.7109375" defaultRowHeight="15" customHeight="1"/>
  <cols>
    <col min="1" max="1" width="2.7109375" style="90"/>
    <col min="2" max="25" width="2.7109375" style="43"/>
    <col min="26" max="26" width="2.7109375" style="43" customWidth="1"/>
    <col min="27" max="53" width="2.7109375" style="43"/>
    <col min="54" max="54" width="2.7109375" style="43" customWidth="1"/>
    <col min="55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33</v>
      </c>
      <c r="X1" s="1002"/>
      <c r="Y1" s="1003">
        <v>5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車種記号対照表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44579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48"/>
      <c r="H2" s="1048"/>
      <c r="I2" s="1048"/>
      <c r="J2" s="1048"/>
      <c r="K2" s="1048"/>
      <c r="L2" s="1048"/>
      <c r="M2" s="1048"/>
      <c r="N2" s="1026" t="s">
        <v>30</v>
      </c>
      <c r="O2" s="1027"/>
      <c r="P2" s="1027"/>
      <c r="Q2" s="1027"/>
      <c r="R2" s="189" t="str">
        <f>VLOOKUP($Y$1,テーブル一覧!$B$6:$AA$32,3,FALSE)</f>
        <v>UPK.upk_k40</v>
      </c>
      <c r="S2" s="199"/>
      <c r="T2" s="199"/>
      <c r="U2" s="199"/>
      <c r="V2" s="199"/>
      <c r="W2" s="199"/>
      <c r="X2" s="199"/>
      <c r="Y2" s="199"/>
      <c r="Z2" s="200"/>
      <c r="AA2" s="1022" t="s">
        <v>4</v>
      </c>
      <c r="AB2" s="1023"/>
      <c r="AC2" s="1023"/>
      <c r="AD2" s="1023"/>
      <c r="AE2" s="1028" t="str">
        <f>VLOOKUP($Y$1,テーブル一覧!$B$6:$AA$32,19,FALSE)</f>
        <v>k40_cmc_convert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1045" t="s">
        <v>42</v>
      </c>
      <c r="C4" s="1046"/>
      <c r="D4" s="1046"/>
      <c r="E4" s="1047"/>
      <c r="F4" s="123" t="s">
        <v>8746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361"/>
      <c r="AY4" s="46"/>
      <c r="BB4" s="304" t="str">
        <f>"ALTER TABLE "&amp;$R$2&amp;"."&amp;$AE$2&amp;" ADD CONSTRAINT "</f>
        <v xml:space="preserve">ALTER TABLE UPK.upk_k40.k40_cmc_convert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313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UPK.upk_k40.k40_cmc_convert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42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1044"/>
      <c r="AO7" s="1044"/>
      <c r="AP7" s="1044"/>
      <c r="AQ7" s="1044"/>
      <c r="AR7" s="1044"/>
      <c r="AS7" s="1044"/>
      <c r="AT7" s="1044"/>
      <c r="AU7" s="1044"/>
      <c r="AV7" s="1044"/>
      <c r="AW7" s="1044"/>
      <c r="AX7" s="762"/>
      <c r="AY7" s="49"/>
      <c r="BB7" s="193" t="str">
        <f>"--ＤＢ："&amp;$R$2&amp;" テーブル："&amp;$AE$2</f>
        <v>--ＤＢ：UPK.upk_k40 テーブル：k40_cmc_convert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1043"/>
      <c r="AD8" s="974"/>
      <c r="AE8" s="302">
        <v>1</v>
      </c>
      <c r="AF8" s="359">
        <v>2</v>
      </c>
      <c r="AG8" s="359">
        <v>3</v>
      </c>
      <c r="AH8" s="359">
        <v>4</v>
      </c>
      <c r="AI8" s="359">
        <v>5</v>
      </c>
      <c r="AJ8" s="359">
        <v>6</v>
      </c>
      <c r="AK8" s="359">
        <v>7</v>
      </c>
      <c r="AL8" s="360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UPK.upk_k40.k40_cmc_convert(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</row>
    <row r="9" spans="1:86" ht="15" customHeight="1">
      <c r="A9" s="44"/>
      <c r="B9" s="996">
        <f>IF(NOT(ISBLANK(D9)),1,"")</f>
        <v>1</v>
      </c>
      <c r="C9" s="997"/>
      <c r="D9" s="131" t="s">
        <v>267</v>
      </c>
      <c r="E9" s="59"/>
      <c r="F9" s="59"/>
      <c r="G9" s="59"/>
      <c r="H9" s="59"/>
      <c r="I9" s="59"/>
      <c r="J9" s="59"/>
      <c r="K9" s="65"/>
      <c r="L9" s="132" t="s">
        <v>268</v>
      </c>
      <c r="M9" s="59"/>
      <c r="N9" s="59"/>
      <c r="O9" s="59"/>
      <c r="P9" s="59"/>
      <c r="Q9" s="59"/>
      <c r="R9" s="59"/>
      <c r="S9" s="60"/>
      <c r="T9" s="131" t="s">
        <v>269</v>
      </c>
      <c r="U9" s="59"/>
      <c r="V9" s="59"/>
      <c r="W9" s="65"/>
      <c r="X9" s="66" t="str">
        <f>IF(AND(NOT(ISBLANK(T9)),NOT(ISERROR(VLOOKUP(T9,'[2]SQL Server フィールド型種類'!$B$2:$E$30,4,FALSE)&lt;&gt;0))),TEXT(VLOOKUP(T9,'[2]SQL Server フィールド型種類'!$B$2:$E$30,4,FALSE),"##0"),"")</f>
        <v>4</v>
      </c>
      <c r="Y9" s="65"/>
      <c r="Z9" s="132" t="s">
        <v>47</v>
      </c>
      <c r="AA9" s="60"/>
      <c r="AB9" s="133" t="s">
        <v>48</v>
      </c>
      <c r="AC9" s="306" t="s">
        <v>275</v>
      </c>
      <c r="AD9" s="306" t="s">
        <v>275</v>
      </c>
      <c r="AE9" s="307" t="s">
        <v>275</v>
      </c>
      <c r="AF9" s="51"/>
      <c r="AG9" s="51"/>
      <c r="AH9" s="51"/>
      <c r="AI9" s="51"/>
      <c r="AJ9" s="51"/>
      <c r="AK9" s="51"/>
      <c r="AL9" s="52"/>
      <c r="AM9" s="133" t="s">
        <v>267</v>
      </c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20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ref="BX9:BX20" si="1">IF(NOT(ISERROR(VLOOKUP(L9,$D$29:$O$32,12,FALSE))),VLOOKUP(L9,$D$29:$O$32,12,FALSE),"")</f>
        <v/>
      </c>
    </row>
    <row r="10" spans="1:86" ht="15" customHeight="1">
      <c r="A10" s="44"/>
      <c r="B10" s="998">
        <f>IF(NOT(ISBLANK(D10)),MAX(B$9:B9)+1,"")</f>
        <v>2</v>
      </c>
      <c r="C10" s="999"/>
      <c r="D10" s="127" t="s">
        <v>8747</v>
      </c>
      <c r="E10" s="61"/>
      <c r="F10" s="61"/>
      <c r="G10" s="61"/>
      <c r="H10" s="61"/>
      <c r="I10" s="61"/>
      <c r="J10" s="61"/>
      <c r="K10" s="68"/>
      <c r="L10" s="126" t="s">
        <v>8750</v>
      </c>
      <c r="M10" s="61"/>
      <c r="N10" s="61"/>
      <c r="O10" s="61"/>
      <c r="P10" s="61"/>
      <c r="Q10" s="61"/>
      <c r="R10" s="61"/>
      <c r="S10" s="62"/>
      <c r="T10" s="127" t="s">
        <v>50</v>
      </c>
      <c r="U10" s="61"/>
      <c r="V10" s="61"/>
      <c r="W10" s="68"/>
      <c r="X10" s="134" t="s">
        <v>270</v>
      </c>
      <c r="Y10" s="68"/>
      <c r="Z10" s="69"/>
      <c r="AA10" s="62"/>
      <c r="AB10" s="135" t="s">
        <v>48</v>
      </c>
      <c r="AC10" s="284"/>
      <c r="AD10" s="284" t="s">
        <v>275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 t="s">
        <v>8751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59"/>
      <c r="BC10" s="193" t="str">
        <f t="shared" si="0"/>
        <v>ms_cm char(15)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1"/>
        <v/>
      </c>
    </row>
    <row r="11" spans="1:86" ht="15" customHeight="1">
      <c r="A11" s="44"/>
      <c r="B11" s="998">
        <f>IF(NOT(ISBLANK(D11)),MAX(B$9:B10)+1,"")</f>
        <v>3</v>
      </c>
      <c r="C11" s="999"/>
      <c r="D11" s="127" t="s">
        <v>8748</v>
      </c>
      <c r="E11" s="61"/>
      <c r="F11" s="61"/>
      <c r="G11" s="61"/>
      <c r="H11" s="61"/>
      <c r="I11" s="61"/>
      <c r="J11" s="61"/>
      <c r="K11" s="68"/>
      <c r="L11" s="126" t="s">
        <v>9467</v>
      </c>
      <c r="M11" s="61"/>
      <c r="N11" s="61"/>
      <c r="O11" s="61"/>
      <c r="P11" s="61"/>
      <c r="Q11" s="61"/>
      <c r="R11" s="61"/>
      <c r="S11" s="62"/>
      <c r="T11" s="127" t="s">
        <v>50</v>
      </c>
      <c r="U11" s="61"/>
      <c r="V11" s="61"/>
      <c r="W11" s="68"/>
      <c r="X11" s="134" t="s">
        <v>270</v>
      </c>
      <c r="Y11" s="68"/>
      <c r="Z11" s="69"/>
      <c r="AA11" s="62"/>
      <c r="AB11" s="135" t="s">
        <v>48</v>
      </c>
      <c r="AC11" s="53"/>
      <c r="AD11" s="284" t="s">
        <v>275</v>
      </c>
      <c r="AE11" s="68"/>
      <c r="AF11" s="54" t="s">
        <v>274</v>
      </c>
      <c r="AG11" s="54"/>
      <c r="AH11" s="54"/>
      <c r="AI11" s="54"/>
      <c r="AJ11" s="54"/>
      <c r="AK11" s="54"/>
      <c r="AL11" s="55"/>
      <c r="AM11" s="135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59"/>
      <c r="BC11" s="193" t="str">
        <f t="shared" si="0"/>
        <v>k40_cm char(15) NOT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1"/>
        <v/>
      </c>
    </row>
    <row r="12" spans="1:86" ht="15" customHeight="1">
      <c r="A12" s="44"/>
      <c r="B12" s="998">
        <f>IF(NOT(ISBLANK(D12)),MAX(B$9:B11)+1,"")</f>
        <v>4</v>
      </c>
      <c r="C12" s="999"/>
      <c r="D12" s="127" t="s">
        <v>8</v>
      </c>
      <c r="E12" s="61"/>
      <c r="F12" s="61"/>
      <c r="G12" s="61"/>
      <c r="H12" s="61"/>
      <c r="I12" s="61"/>
      <c r="J12" s="61"/>
      <c r="K12" s="68"/>
      <c r="L12" s="126" t="s">
        <v>8752</v>
      </c>
      <c r="M12" s="61"/>
      <c r="N12" s="61"/>
      <c r="O12" s="61"/>
      <c r="P12" s="61"/>
      <c r="Q12" s="61"/>
      <c r="R12" s="61"/>
      <c r="S12" s="62"/>
      <c r="T12" s="127" t="s">
        <v>50</v>
      </c>
      <c r="U12" s="61"/>
      <c r="V12" s="61"/>
      <c r="W12" s="68"/>
      <c r="X12" s="134" t="s">
        <v>8749</v>
      </c>
      <c r="Y12" s="68"/>
      <c r="Z12" s="69"/>
      <c r="AA12" s="62"/>
      <c r="AB12" s="61"/>
      <c r="AC12" s="53"/>
      <c r="AD12" s="53"/>
      <c r="AE12" s="68"/>
      <c r="AF12" s="54"/>
      <c r="AG12" s="54"/>
      <c r="AH12" s="54"/>
      <c r="AI12" s="54"/>
      <c r="AJ12" s="54"/>
      <c r="AK12" s="54"/>
      <c r="AL12" s="55"/>
      <c r="AM12" s="135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59"/>
      <c r="BC12" s="193" t="str">
        <f t="shared" si="0"/>
        <v>bikou char(60)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1"/>
        <v/>
      </c>
    </row>
    <row r="13" spans="1:86" ht="15" customHeight="1">
      <c r="A13" s="44"/>
      <c r="B13" s="998">
        <f>IF(NOT(ISBLANK(D13)),MAX(B$9:B12)+1,"")</f>
        <v>5</v>
      </c>
      <c r="C13" s="999"/>
      <c r="D13" s="127" t="s">
        <v>280</v>
      </c>
      <c r="E13" s="61"/>
      <c r="F13" s="61"/>
      <c r="G13" s="61"/>
      <c r="H13" s="61"/>
      <c r="I13" s="61"/>
      <c r="J13" s="61"/>
      <c r="K13" s="68"/>
      <c r="L13" s="126" t="s">
        <v>281</v>
      </c>
      <c r="M13" s="61"/>
      <c r="N13" s="61"/>
      <c r="O13" s="61"/>
      <c r="P13" s="61"/>
      <c r="Q13" s="61"/>
      <c r="R13" s="61"/>
      <c r="S13" s="62"/>
      <c r="T13" s="67" t="s">
        <v>51</v>
      </c>
      <c r="U13" s="61"/>
      <c r="V13" s="61"/>
      <c r="W13" s="68"/>
      <c r="X13" s="73" t="str">
        <f>IF(AND(NOT(ISBLANK(T13)),NOT(ISERROR(VLOOKUP(T13,'[2]SQL Server フィールド型種類'!$B$2:$E$30,4,FALSE)&lt;&gt;0))),TEXT(VLOOKUP(T13,'[2]SQL Server フィールド型種類'!$B$2:$E$30,4,FALSE),"##0"),"")</f>
        <v>8</v>
      </c>
      <c r="Y13" s="68"/>
      <c r="Z13" s="69"/>
      <c r="AA13" s="62"/>
      <c r="AB13" s="61"/>
      <c r="AC13" s="53"/>
      <c r="AD13" s="53"/>
      <c r="AE13" s="68"/>
      <c r="AF13" s="54"/>
      <c r="AG13" s="54"/>
      <c r="AH13" s="54"/>
      <c r="AI13" s="54"/>
      <c r="AJ13" s="54"/>
      <c r="AK13" s="54"/>
      <c r="AL13" s="55"/>
      <c r="AM13" s="135" t="s">
        <v>282</v>
      </c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59"/>
      <c r="BC13" s="193" t="str">
        <f t="shared" si="0"/>
        <v>delete_date datetime NULL,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1"/>
        <v/>
      </c>
    </row>
    <row r="14" spans="1:86" ht="15" customHeight="1">
      <c r="A14" s="44"/>
      <c r="B14" s="998">
        <f>IF(NOT(ISBLANK(D14)),MAX(B$9:B13)+1,"")</f>
        <v>6</v>
      </c>
      <c r="C14" s="999"/>
      <c r="D14" s="127" t="s">
        <v>283</v>
      </c>
      <c r="E14" s="61"/>
      <c r="F14" s="61"/>
      <c r="G14" s="61"/>
      <c r="H14" s="61"/>
      <c r="I14" s="61"/>
      <c r="J14" s="61"/>
      <c r="K14" s="68"/>
      <c r="L14" s="126" t="s">
        <v>284</v>
      </c>
      <c r="M14" s="61"/>
      <c r="N14" s="61"/>
      <c r="O14" s="61"/>
      <c r="P14" s="61"/>
      <c r="Q14" s="61"/>
      <c r="R14" s="61"/>
      <c r="S14" s="62"/>
      <c r="T14" s="67" t="s">
        <v>285</v>
      </c>
      <c r="U14" s="61"/>
      <c r="V14" s="61"/>
      <c r="W14" s="68"/>
      <c r="X14" s="69" t="str">
        <f>IF(AND(NOT(ISBLANK(T14)),NOT(ISERROR(VLOOKUP(T14,'[2]SQL Server フィールド型種類'!$B$2:$E$30,4,FALSE)&lt;&gt;0))),TEXT(VLOOKUP(T14,'[2]SQL Server フィールド型種類'!$B$2:$E$30,4,FALSE),"##0"),"")</f>
        <v>2</v>
      </c>
      <c r="Y14" s="68"/>
      <c r="Z14" s="69"/>
      <c r="AA14" s="62"/>
      <c r="AB14" s="61"/>
      <c r="AC14" s="53"/>
      <c r="AD14" s="53"/>
      <c r="AE14" s="68"/>
      <c r="AF14" s="54"/>
      <c r="AG14" s="54"/>
      <c r="AH14" s="54"/>
      <c r="AI14" s="54"/>
      <c r="AJ14" s="54"/>
      <c r="AK14" s="54"/>
      <c r="AL14" s="55"/>
      <c r="AM14" s="135" t="s">
        <v>286</v>
      </c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159"/>
      <c r="BC14" s="193" t="str">
        <f t="shared" si="0"/>
        <v>delete_tantou_id smallint NULL,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1"/>
        <v/>
      </c>
    </row>
    <row r="15" spans="1:86" ht="15" customHeight="1">
      <c r="A15" s="44"/>
      <c r="B15" s="998">
        <f>IF(NOT(ISBLANK(D15)),MAX(B$9:B14)+1,"")</f>
        <v>7</v>
      </c>
      <c r="C15" s="999"/>
      <c r="D15" s="67" t="s">
        <v>287</v>
      </c>
      <c r="E15" s="61"/>
      <c r="F15" s="61"/>
      <c r="G15" s="61"/>
      <c r="H15" s="61"/>
      <c r="I15" s="61"/>
      <c r="J15" s="61"/>
      <c r="K15" s="68"/>
      <c r="L15" s="69" t="s">
        <v>52</v>
      </c>
      <c r="M15" s="61"/>
      <c r="N15" s="61"/>
      <c r="O15" s="61"/>
      <c r="P15" s="61"/>
      <c r="Q15" s="61"/>
      <c r="R15" s="61"/>
      <c r="S15" s="62"/>
      <c r="T15" s="67" t="s">
        <v>51</v>
      </c>
      <c r="U15" s="61"/>
      <c r="V15" s="61"/>
      <c r="W15" s="68"/>
      <c r="X15" s="73" t="str">
        <f>IF(AND(NOT(ISBLANK(T15)),NOT(ISERROR(VLOOKUP(T15,'[2]SQL Server フィールド型種類'!$B$2:$E$30,4,FALSE)&lt;&gt;0))),TEXT(VLOOKUP(T15,'[2]SQL Server フィールド型種類'!$B$2:$E$30,4,FALSE),"##0"),"")</f>
        <v>8</v>
      </c>
      <c r="Y15" s="68"/>
      <c r="Z15" s="69"/>
      <c r="AA15" s="62"/>
      <c r="AB15" s="61" t="s">
        <v>288</v>
      </c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 t="s">
        <v>289</v>
      </c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59"/>
      <c r="BC15" s="193" t="str">
        <f t="shared" si="0"/>
        <v>created_date datetime NOT NULL DEFAULT getdate(),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1"/>
        <v>getdate()</v>
      </c>
    </row>
    <row r="16" spans="1:86" ht="15" customHeight="1">
      <c r="A16" s="44"/>
      <c r="B16" s="998">
        <f>IF(NOT(ISBLANK(D16)),MAX(B$9:B15)+1,"")</f>
        <v>8</v>
      </c>
      <c r="C16" s="999"/>
      <c r="D16" s="127" t="s">
        <v>290</v>
      </c>
      <c r="E16" s="61"/>
      <c r="F16" s="61"/>
      <c r="G16" s="61"/>
      <c r="H16" s="61"/>
      <c r="I16" s="61"/>
      <c r="J16" s="61"/>
      <c r="K16" s="68"/>
      <c r="L16" s="126" t="s">
        <v>53</v>
      </c>
      <c r="M16" s="61"/>
      <c r="N16" s="61"/>
      <c r="O16" s="61"/>
      <c r="P16" s="61"/>
      <c r="Q16" s="61"/>
      <c r="R16" s="61"/>
      <c r="S16" s="62"/>
      <c r="T16" s="67" t="s">
        <v>285</v>
      </c>
      <c r="U16" s="61"/>
      <c r="V16" s="61"/>
      <c r="W16" s="68"/>
      <c r="X16" s="69" t="str">
        <f>IF(AND(NOT(ISBLANK(T16)),NOT(ISERROR(VLOOKUP(T16,'[2]SQL Server フィールド型種類'!$B$2:$E$30,4,FALSE)&lt;&gt;0))),TEXT(VLOOKUP(T16,'[2]SQL Server フィールド型種類'!$B$2:$E$30,4,FALSE),"##0"),"")</f>
        <v>2</v>
      </c>
      <c r="Y16" s="68"/>
      <c r="Z16" s="69"/>
      <c r="AA16" s="62"/>
      <c r="AB16" s="61" t="s">
        <v>288</v>
      </c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 t="s">
        <v>291</v>
      </c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59"/>
      <c r="BC16" s="193" t="str">
        <f t="shared" si="0"/>
        <v>created_tantou_id smallint NOT NULL,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1"/>
        <v/>
      </c>
    </row>
    <row r="17" spans="1:95" ht="15" customHeight="1">
      <c r="A17" s="44"/>
      <c r="B17" s="998">
        <f>IF(NOT(ISBLANK(D17)),MAX(B$9:B16)+1,"")</f>
        <v>9</v>
      </c>
      <c r="C17" s="999"/>
      <c r="D17" s="67" t="s">
        <v>292</v>
      </c>
      <c r="E17" s="61"/>
      <c r="F17" s="61"/>
      <c r="G17" s="61"/>
      <c r="H17" s="61"/>
      <c r="I17" s="61"/>
      <c r="J17" s="61"/>
      <c r="K17" s="68"/>
      <c r="L17" s="69" t="s">
        <v>54</v>
      </c>
      <c r="M17" s="61"/>
      <c r="N17" s="61"/>
      <c r="O17" s="61"/>
      <c r="P17" s="61"/>
      <c r="Q17" s="61"/>
      <c r="R17" s="61"/>
      <c r="S17" s="62"/>
      <c r="T17" s="67" t="s">
        <v>51</v>
      </c>
      <c r="U17" s="61"/>
      <c r="V17" s="61"/>
      <c r="W17" s="68"/>
      <c r="X17" s="73" t="str">
        <f>IF(AND(NOT(ISBLANK(T17)),NOT(ISERROR(VLOOKUP(T17,'[2]SQL Server フィールド型種類'!$B$2:$E$30,4,FALSE)&lt;&gt;0))),TEXT(VLOOKUP(T17,'[2]SQL Server フィールド型種類'!$B$2:$E$30,4,FALSE),"##0"),"")</f>
        <v>8</v>
      </c>
      <c r="Y17" s="68"/>
      <c r="Z17" s="69"/>
      <c r="AA17" s="62"/>
      <c r="AB17" s="61"/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135" t="s">
        <v>293</v>
      </c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2"/>
      <c r="AY17" s="49"/>
      <c r="BC17" s="186" t="str">
        <f t="shared" si="0"/>
        <v>updated_date datetime NULL,</v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1"/>
        <v/>
      </c>
    </row>
    <row r="18" spans="1:95" ht="15" customHeight="1">
      <c r="A18" s="44"/>
      <c r="B18" s="998">
        <f>IF(NOT(ISBLANK(D18)),MAX(B$9:B17)+1,"")</f>
        <v>10</v>
      </c>
      <c r="C18" s="999"/>
      <c r="D18" s="127" t="s">
        <v>294</v>
      </c>
      <c r="E18" s="61"/>
      <c r="F18" s="61"/>
      <c r="G18" s="61"/>
      <c r="H18" s="61"/>
      <c r="I18" s="61"/>
      <c r="J18" s="61"/>
      <c r="K18" s="68"/>
      <c r="L18" s="126" t="s">
        <v>55</v>
      </c>
      <c r="M18" s="61"/>
      <c r="N18" s="61"/>
      <c r="O18" s="61"/>
      <c r="P18" s="61"/>
      <c r="Q18" s="61"/>
      <c r="R18" s="61"/>
      <c r="S18" s="62"/>
      <c r="T18" s="67" t="s">
        <v>285</v>
      </c>
      <c r="U18" s="61"/>
      <c r="V18" s="61"/>
      <c r="W18" s="68"/>
      <c r="X18" s="73" t="str">
        <f>IF(AND(NOT(ISBLANK(T18)),NOT(ISERROR(VLOOKUP(T18,'[2]SQL Server フィールド型種類'!$B$2:$E$30,4,FALSE)&lt;&gt;0))),TEXT(VLOOKUP(T18,'[2]SQL Server フィールド型種類'!$B$2:$E$30,4,FALSE),"##0"),"")</f>
        <v>2</v>
      </c>
      <c r="Y18" s="68"/>
      <c r="Z18" s="69"/>
      <c r="AA18" s="62"/>
      <c r="AB18" s="61"/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135" t="s">
        <v>295</v>
      </c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2"/>
      <c r="AY18" s="49"/>
      <c r="BC18" s="186" t="str">
        <f t="shared" si="0"/>
        <v>updated_tantou_id smallint NULL</v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1"/>
        <v/>
      </c>
    </row>
    <row r="19" spans="1:95" ht="15" customHeight="1">
      <c r="A19" s="44"/>
      <c r="B19" s="998" t="str">
        <f>IF(NOT(ISBLANK(D19)),MAX(B$9:B18)+1,"")</f>
        <v/>
      </c>
      <c r="C19" s="999"/>
      <c r="D19" s="67"/>
      <c r="E19" s="61"/>
      <c r="F19" s="61"/>
      <c r="G19" s="61"/>
      <c r="H19" s="61"/>
      <c r="I19" s="61"/>
      <c r="J19" s="61"/>
      <c r="K19" s="68"/>
      <c r="L19" s="69"/>
      <c r="M19" s="61"/>
      <c r="N19" s="61"/>
      <c r="O19" s="61"/>
      <c r="P19" s="61"/>
      <c r="Q19" s="61"/>
      <c r="R19" s="61"/>
      <c r="S19" s="62"/>
      <c r="T19" s="67"/>
      <c r="U19" s="61"/>
      <c r="V19" s="61"/>
      <c r="W19" s="68"/>
      <c r="X19" s="69" t="str">
        <f>IF(AND(NOT(ISBLANK(T19)),NOT(ISERROR(VLOOKUP(T19,'[2]SQL Server フィールド型種類'!$B$2:$E$30,4,FALSE)&lt;&gt;0))),TEXT(VLOOKUP(T19,'[2]SQL Server フィールド型種類'!$B$2:$E$30,4,FALSE),"##0"),"")</f>
        <v/>
      </c>
      <c r="Y19" s="68"/>
      <c r="Z19" s="69"/>
      <c r="AA19" s="62"/>
      <c r="AB19" s="61"/>
      <c r="AC19" s="53"/>
      <c r="AD19" s="53"/>
      <c r="AE19" s="68"/>
      <c r="AF19" s="54"/>
      <c r="AG19" s="54"/>
      <c r="AH19" s="54"/>
      <c r="AI19" s="54"/>
      <c r="AJ19" s="54"/>
      <c r="AK19" s="54"/>
      <c r="AL19" s="55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2"/>
      <c r="AY19" s="49"/>
      <c r="BC19" s="186" t="str">
        <f t="shared" si="0"/>
        <v/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 t="str">
        <f t="shared" si="1"/>
        <v/>
      </c>
    </row>
    <row r="20" spans="1:95" ht="15" customHeight="1">
      <c r="A20" s="44"/>
      <c r="B20" s="1013" t="str">
        <f>IF(NOT(ISBLANK(D20)),MAX(B$9:B19)+1,"")</f>
        <v/>
      </c>
      <c r="C20" s="1014"/>
      <c r="D20" s="70"/>
      <c r="E20" s="63"/>
      <c r="F20" s="63"/>
      <c r="G20" s="63"/>
      <c r="H20" s="63"/>
      <c r="I20" s="63"/>
      <c r="J20" s="63"/>
      <c r="K20" s="71"/>
      <c r="L20" s="72"/>
      <c r="M20" s="63"/>
      <c r="N20" s="63"/>
      <c r="O20" s="63"/>
      <c r="P20" s="63"/>
      <c r="Q20" s="63"/>
      <c r="R20" s="63"/>
      <c r="S20" s="64"/>
      <c r="T20" s="70"/>
      <c r="U20" s="63"/>
      <c r="V20" s="63"/>
      <c r="W20" s="71"/>
      <c r="X20" s="151" t="str">
        <f>IF(AND(NOT(ISBLANK(T20)),NOT(ISERROR(VLOOKUP(T20,'[2]SQL Server フィールド型種類'!$B$2:$E$30,4,FALSE)&lt;&gt;0))),TEXT(VLOOKUP(T20,'[2]SQL Server フィールド型種類'!$B$2:$E$30,4,FALSE),"##0"),"")</f>
        <v/>
      </c>
      <c r="Y20" s="71"/>
      <c r="Z20" s="72"/>
      <c r="AA20" s="64"/>
      <c r="AB20" s="63"/>
      <c r="AC20" s="56"/>
      <c r="AD20" s="56"/>
      <c r="AE20" s="71"/>
      <c r="AF20" s="57"/>
      <c r="AG20" s="57"/>
      <c r="AH20" s="57"/>
      <c r="AI20" s="57"/>
      <c r="AJ20" s="57"/>
      <c r="AK20" s="57"/>
      <c r="AL20" s="58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4"/>
      <c r="AY20" s="49"/>
      <c r="BC20" s="186" t="str">
        <f t="shared" si="0"/>
        <v/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si="1"/>
        <v/>
      </c>
    </row>
    <row r="21" spans="1:95" ht="15" customHeight="1">
      <c r="A21" s="44"/>
      <c r="B21" s="45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7"/>
      <c r="AI21" s="146"/>
      <c r="AJ21" s="146"/>
      <c r="AK21" s="146"/>
      <c r="AL21" s="146"/>
      <c r="AM21" s="146"/>
      <c r="AN21" s="146"/>
      <c r="AO21" s="146"/>
      <c r="AP21" s="147"/>
      <c r="AQ21" s="146"/>
      <c r="AR21" s="146"/>
      <c r="AS21" s="146"/>
      <c r="AT21" s="146"/>
      <c r="AU21" s="146"/>
      <c r="AV21" s="146"/>
      <c r="AW21" s="146"/>
      <c r="AX21" s="146"/>
      <c r="AY21" s="148"/>
      <c r="BB21" s="186" t="s">
        <v>86</v>
      </c>
      <c r="BC21" s="186" t="str">
        <f>IF(L21&lt;&gt;"",L21&amp;" "&amp;IF(T21="char",T21&amp;"("&amp;X21&amp;")",T21)&amp;" "&amp;IF(AB21="×","NOT NULL","NULL")&amp;IF(BX21&lt;&gt;""," DEFAULT "&amp;BX21,"")&amp;IF(L22&lt;&gt;"",",",""),"")</f>
        <v/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  <c r="CQ21" s="192" t="s">
        <v>86</v>
      </c>
    </row>
    <row r="22" spans="1:95" ht="15" customHeight="1">
      <c r="A22" s="50"/>
      <c r="B22" s="1015" t="s">
        <v>35</v>
      </c>
      <c r="C22" s="1016"/>
      <c r="D22" s="975" t="s">
        <v>36</v>
      </c>
      <c r="E22" s="976"/>
      <c r="F22" s="976"/>
      <c r="G22" s="976"/>
      <c r="H22" s="976"/>
      <c r="I22" s="976"/>
      <c r="J22" s="976"/>
      <c r="K22" s="976"/>
      <c r="L22" s="976"/>
      <c r="M22" s="976"/>
      <c r="N22" s="977"/>
      <c r="O22" s="975" t="s">
        <v>37</v>
      </c>
      <c r="P22" s="976"/>
      <c r="Q22" s="976"/>
      <c r="R22" s="976"/>
      <c r="S22" s="976"/>
      <c r="T22" s="976"/>
      <c r="U22" s="977"/>
      <c r="V22" s="362" t="s">
        <v>38</v>
      </c>
      <c r="W22" s="975" t="s">
        <v>39</v>
      </c>
      <c r="X22" s="976"/>
      <c r="Y22" s="977"/>
      <c r="Z22" s="978" t="s">
        <v>40</v>
      </c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79"/>
      <c r="AX22" s="980"/>
      <c r="AY22" s="49"/>
      <c r="BB22" s="45"/>
      <c r="BC22" s="45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/>
      <c r="CQ22" s="192" t="s">
        <v>86</v>
      </c>
    </row>
    <row r="23" spans="1:95" ht="15" customHeight="1">
      <c r="A23" s="50"/>
      <c r="B23" s="1017">
        <f>IF(NOT(ISBLANK(D23)),1,"")</f>
        <v>1</v>
      </c>
      <c r="C23" s="1018"/>
      <c r="D23" s="85" t="str">
        <f>"ui_"&amp;AE2</f>
        <v>ui_k40_cmc_convert</v>
      </c>
      <c r="E23" s="74"/>
      <c r="F23" s="74"/>
      <c r="G23" s="74"/>
      <c r="H23" s="74"/>
      <c r="I23" s="74"/>
      <c r="J23" s="74"/>
      <c r="K23" s="74"/>
      <c r="L23" s="74"/>
      <c r="M23" s="74"/>
      <c r="N23" s="75"/>
      <c r="O23" s="283" t="s">
        <v>316</v>
      </c>
      <c r="P23" s="74"/>
      <c r="Q23" s="74"/>
      <c r="R23" s="74"/>
      <c r="S23" s="74"/>
      <c r="T23" s="74"/>
      <c r="U23" s="75"/>
      <c r="V23" s="283" t="s">
        <v>275</v>
      </c>
      <c r="W23" s="303" t="s">
        <v>276</v>
      </c>
      <c r="X23" s="74"/>
      <c r="Y23" s="75"/>
      <c r="Z23" s="169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87"/>
      <c r="AY23" s="49"/>
      <c r="BB23" s="186" t="str">
        <f>IF($V23="●",$BB$4&amp;$D23&amp;$BV$4&amp;$O23&amp;IF($V24&lt;&gt;"●",$CH$4,","),IF(AND($D23&lt;&gt;"",$O24=""),BB$5&amp;$D23&amp;$BV$5&amp;$O23&amp;$CH$5,IF(AND($D23&lt;&gt;"",$D24="",$O24&lt;&gt;""),BB$5&amp;$D23&amp;$BV$5&amp;$O23,"")))</f>
        <v>ALTER TABLE UPK.upk_k40.k40_cmc_convert ADD CONSTRAINT ui_k40_cmc_convert PRIMARY KEY CLUSTERED (data_id);</v>
      </c>
      <c r="BC23" s="45"/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/>
    </row>
    <row r="24" spans="1:95" ht="15" customHeight="1">
      <c r="A24" s="50"/>
      <c r="B24" s="1053">
        <f>IF(NOT(ISBLANK(D24)),MAX(B$23:B23)+1,"")</f>
        <v>2</v>
      </c>
      <c r="C24" s="1054"/>
      <c r="D24" s="309" t="s">
        <v>8753</v>
      </c>
      <c r="E24" s="310"/>
      <c r="F24" s="310"/>
      <c r="G24" s="310"/>
      <c r="H24" s="310"/>
      <c r="I24" s="310"/>
      <c r="J24" s="310"/>
      <c r="K24" s="310"/>
      <c r="L24" s="310"/>
      <c r="M24" s="310"/>
      <c r="N24" s="311"/>
      <c r="O24" s="126" t="s">
        <v>8750</v>
      </c>
      <c r="P24" s="77"/>
      <c r="Q24" s="77"/>
      <c r="R24" s="77"/>
      <c r="S24" s="77"/>
      <c r="T24" s="77"/>
      <c r="U24" s="78"/>
      <c r="V24" s="76"/>
      <c r="W24" s="138" t="s">
        <v>276</v>
      </c>
      <c r="X24" s="77"/>
      <c r="Y24" s="78"/>
      <c r="Z24" s="309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310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2"/>
      <c r="AY24" s="49"/>
      <c r="BB24" s="186" t="str">
        <f>IF($V24="●",$BB$4&amp;$D24&amp;$BV$4&amp;$O24&amp;IF($V25&lt;&gt;"●",$CH$4,","),IF(AND($D24&lt;&gt;"",$O25=""),BB$5&amp;$D24&amp;$BV$5&amp;$O24&amp;$CH$5,IF(AND($D24&lt;&gt;"",$D25="",$O25&lt;&gt;""),BB$5&amp;$D24&amp;$BV$5&amp;$O24,"")))</f>
        <v>CREATE INDEX idx_cmc_key ON UPK.upk_k40.k40_cmc_convert (ms_cm</v>
      </c>
      <c r="BC24" s="186"/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/>
    </row>
    <row r="25" spans="1:95" ht="15" customHeight="1">
      <c r="A25" s="50"/>
      <c r="B25" s="1049" t="str">
        <f>IF(NOT(ISBLANK(D25)),MAX(B$23:B24)+1,"")</f>
        <v/>
      </c>
      <c r="C25" s="1050"/>
      <c r="D25" s="308"/>
      <c r="E25" s="140"/>
      <c r="F25" s="140"/>
      <c r="G25" s="140"/>
      <c r="H25" s="140"/>
      <c r="I25" s="140"/>
      <c r="J25" s="140"/>
      <c r="K25" s="140"/>
      <c r="L25" s="140"/>
      <c r="M25" s="140"/>
      <c r="N25" s="141"/>
      <c r="O25" s="126" t="s">
        <v>9467</v>
      </c>
      <c r="P25" s="77"/>
      <c r="Q25" s="77"/>
      <c r="R25" s="77"/>
      <c r="S25" s="77"/>
      <c r="T25" s="77"/>
      <c r="U25" s="78"/>
      <c r="V25" s="76"/>
      <c r="W25" s="138" t="s">
        <v>276</v>
      </c>
      <c r="X25" s="77"/>
      <c r="Y25" s="78"/>
      <c r="Z25" s="76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88"/>
      <c r="AY25" s="49"/>
      <c r="BB25" s="186" t="str">
        <f>IF($V25="●",$BB$4&amp;$D25&amp;$BV$4&amp;$O25&amp;IF($V26&lt;&gt;"●",$CH$4,","),IF(AND($D25&lt;&gt;"",$O26=""),BB$5&amp;$D25&amp;$BV$5&amp;$O25&amp;$CH$5,IF(AND($D25&lt;&gt;"",$D26="",$O26&lt;&gt;""),BB$5&amp;$D25&amp;$BV$5&amp;$O25,IF(AND($O25&lt;&gt;""),BB24&amp;", "&amp;$O25&amp;$CH$5,""))))</f>
        <v>CREATE INDEX idx_cmc_key ON UPK.upk_k40.k40_cmc_convert (ms_cm, k40_cm);</v>
      </c>
      <c r="BC25" s="186"/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/>
    </row>
    <row r="26" spans="1:95" ht="15" customHeight="1">
      <c r="A26" s="50"/>
      <c r="B26" s="1005" t="str">
        <f>IF(NOT(ISBLANK(D26)),MAX(B$23:B25)+1,"")</f>
        <v/>
      </c>
      <c r="C26" s="1006"/>
      <c r="D26" s="76"/>
      <c r="E26" s="77"/>
      <c r="F26" s="77"/>
      <c r="G26" s="77"/>
      <c r="H26" s="77"/>
      <c r="I26" s="77"/>
      <c r="J26" s="77"/>
      <c r="K26" s="77"/>
      <c r="L26" s="77"/>
      <c r="M26" s="77"/>
      <c r="N26" s="78"/>
      <c r="O26" s="126"/>
      <c r="P26" s="77"/>
      <c r="Q26" s="77"/>
      <c r="R26" s="77"/>
      <c r="S26" s="77"/>
      <c r="T26" s="77"/>
      <c r="U26" s="78"/>
      <c r="V26" s="76"/>
      <c r="W26" s="86"/>
      <c r="X26" s="77"/>
      <c r="Y26" s="78"/>
      <c r="Z26" s="76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88"/>
      <c r="AY26" s="49"/>
      <c r="BB26" s="186" t="str">
        <f>IF($V26="●",$BB$4&amp;$D26&amp;$BV$4&amp;$O26&amp;IF($V27&lt;&gt;"●",$CH$4,","),IF(AND($D26&lt;&gt;"",$O27=""),BB$5&amp;$D26&amp;$BV$5&amp;$O26&amp;$CH$5,IF(AND($D26&lt;&gt;"",$D27="",$O27&lt;&gt;""),BB$5&amp;$D26&amp;$BV$5&amp;$O26,IF(AND($O26&lt;&gt;""),BB25&amp;", "&amp;$O26&amp;$CH$5,""))))</f>
        <v/>
      </c>
    </row>
    <row r="27" spans="1:95" ht="15" customHeight="1">
      <c r="A27" s="50"/>
      <c r="B27" s="1005" t="str">
        <f>IF(NOT(ISBLANK(D27)),MAX(B$23:B26)+1,"")</f>
        <v/>
      </c>
      <c r="C27" s="1006"/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126"/>
      <c r="P27" s="77"/>
      <c r="Q27" s="77"/>
      <c r="R27" s="77"/>
      <c r="S27" s="77"/>
      <c r="T27" s="77"/>
      <c r="U27" s="78"/>
      <c r="V27" s="76"/>
      <c r="W27" s="86"/>
      <c r="X27" s="77"/>
      <c r="Y27" s="78"/>
      <c r="Z27" s="76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88"/>
      <c r="AY27" s="49"/>
      <c r="BB27" s="186" t="str">
        <f>IF($V27="●",$BB$4&amp;$D27&amp;$BV$4&amp;$O27&amp;IF($V28&lt;&gt;"●",$CH$4,","),IF(AND($D27&lt;&gt;"",$O28=""),BB$5&amp;$D27&amp;$BV$5&amp;$O27&amp;$CH$5,IF(AND($D27&lt;&gt;"",$D28="",$O28&lt;&gt;""),BB$5&amp;$D27&amp;$BV$5&amp;$O27,IF(AND($O27&lt;&gt;""),BB26&amp;", "&amp;$O27&amp;$CH$5,""))))</f>
        <v/>
      </c>
    </row>
    <row r="28" spans="1:95" ht="15" customHeight="1">
      <c r="A28" s="50"/>
      <c r="B28" s="1011" t="s">
        <v>35</v>
      </c>
      <c r="C28" s="1012"/>
      <c r="D28" s="981" t="s">
        <v>313</v>
      </c>
      <c r="E28" s="979"/>
      <c r="F28" s="979"/>
      <c r="G28" s="979"/>
      <c r="H28" s="979"/>
      <c r="I28" s="979"/>
      <c r="J28" s="979"/>
      <c r="K28" s="979"/>
      <c r="L28" s="979"/>
      <c r="M28" s="979"/>
      <c r="N28" s="982"/>
      <c r="O28" s="981" t="s">
        <v>314</v>
      </c>
      <c r="P28" s="979"/>
      <c r="Q28" s="979"/>
      <c r="R28" s="979"/>
      <c r="S28" s="979"/>
      <c r="T28" s="979"/>
      <c r="U28" s="982"/>
      <c r="V28" s="978" t="s">
        <v>40</v>
      </c>
      <c r="W28" s="979"/>
      <c r="X28" s="979"/>
      <c r="Y28" s="979"/>
      <c r="Z28" s="979"/>
      <c r="AA28" s="979"/>
      <c r="AB28" s="979"/>
      <c r="AC28" s="979"/>
      <c r="AD28" s="979"/>
      <c r="AE28" s="979"/>
      <c r="AF28" s="979"/>
      <c r="AG28" s="979"/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9"/>
      <c r="AX28" s="980"/>
      <c r="AY28" s="49"/>
    </row>
    <row r="29" spans="1:95" ht="15" customHeight="1">
      <c r="A29" s="50"/>
      <c r="B29" s="1009">
        <f>IF(NOT(ISBLANK(D29)),1,"")</f>
        <v>1</v>
      </c>
      <c r="C29" s="1010"/>
      <c r="D29" s="308" t="s">
        <v>52</v>
      </c>
      <c r="E29" s="140"/>
      <c r="F29" s="140"/>
      <c r="G29" s="140"/>
      <c r="H29" s="140"/>
      <c r="I29" s="140"/>
      <c r="J29" s="140"/>
      <c r="K29" s="140"/>
      <c r="L29" s="140"/>
      <c r="M29" s="140"/>
      <c r="N29" s="141"/>
      <c r="O29" s="139" t="s">
        <v>315</v>
      </c>
      <c r="P29" s="140"/>
      <c r="Q29" s="140"/>
      <c r="R29" s="140"/>
      <c r="S29" s="140"/>
      <c r="T29" s="140"/>
      <c r="U29" s="141"/>
      <c r="V29" s="169"/>
      <c r="W29" s="82"/>
      <c r="X29" s="82"/>
      <c r="Y29" s="82"/>
      <c r="Z29" s="82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87"/>
      <c r="AY29" s="49"/>
    </row>
    <row r="30" spans="1:95" ht="15" customHeight="1">
      <c r="A30" s="50"/>
      <c r="B30" s="1005" t="str">
        <f>IF(NOT(ISBLANK(D30)),MAX(B$29:B29)+1,"")</f>
        <v/>
      </c>
      <c r="C30" s="1006"/>
      <c r="D30" s="76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76"/>
      <c r="P30" s="77"/>
      <c r="Q30" s="77"/>
      <c r="R30" s="77"/>
      <c r="S30" s="77"/>
      <c r="T30" s="77"/>
      <c r="U30" s="78"/>
      <c r="V30" s="76"/>
      <c r="W30" s="83"/>
      <c r="X30" s="83"/>
      <c r="Y30" s="83"/>
      <c r="Z30" s="83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88"/>
      <c r="AY30" s="49"/>
    </row>
    <row r="31" spans="1:95" ht="15" customHeight="1">
      <c r="A31" s="50"/>
      <c r="B31" s="1005" t="str">
        <f>IF(NOT(ISBLANK(D31)),MAX(B$29:B30)+1,"")</f>
        <v/>
      </c>
      <c r="C31" s="1006"/>
      <c r="D31" s="76"/>
      <c r="E31" s="77"/>
      <c r="F31" s="77"/>
      <c r="G31" s="77"/>
      <c r="H31" s="77"/>
      <c r="I31" s="77"/>
      <c r="J31" s="77"/>
      <c r="K31" s="77"/>
      <c r="L31" s="77"/>
      <c r="M31" s="77"/>
      <c r="N31" s="78"/>
      <c r="O31" s="76"/>
      <c r="P31" s="77"/>
      <c r="Q31" s="77"/>
      <c r="R31" s="77"/>
      <c r="S31" s="77"/>
      <c r="T31" s="77"/>
      <c r="U31" s="78"/>
      <c r="V31" s="76"/>
      <c r="W31" s="77"/>
      <c r="X31" s="77"/>
      <c r="Y31" s="77"/>
      <c r="Z31" s="83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88"/>
      <c r="AY31" s="49"/>
    </row>
    <row r="32" spans="1:95" ht="15" customHeight="1">
      <c r="A32" s="50"/>
      <c r="B32" s="1007" t="str">
        <f>IF(NOT(ISBLANK(D32)),MAX(B$29:B31)+1,"")</f>
        <v/>
      </c>
      <c r="C32" s="1008"/>
      <c r="D32" s="79"/>
      <c r="E32" s="80"/>
      <c r="F32" s="80"/>
      <c r="G32" s="80"/>
      <c r="H32" s="80"/>
      <c r="I32" s="80"/>
      <c r="J32" s="80"/>
      <c r="K32" s="80"/>
      <c r="L32" s="80"/>
      <c r="M32" s="80"/>
      <c r="N32" s="81"/>
      <c r="O32" s="79"/>
      <c r="P32" s="80"/>
      <c r="Q32" s="80"/>
      <c r="R32" s="80"/>
      <c r="S32" s="80"/>
      <c r="T32" s="80"/>
      <c r="U32" s="81"/>
      <c r="V32" s="79"/>
      <c r="W32" s="80"/>
      <c r="X32" s="80"/>
      <c r="Y32" s="80"/>
      <c r="Z32" s="84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9"/>
      <c r="AY32" s="49"/>
    </row>
    <row r="33" spans="1:51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</row>
  </sheetData>
  <mergeCells count="63">
    <mergeCell ref="D22:N22"/>
    <mergeCell ref="O22:U22"/>
    <mergeCell ref="W22:Y22"/>
    <mergeCell ref="Z22:AX22"/>
    <mergeCell ref="B32:C32"/>
    <mergeCell ref="B24:C24"/>
    <mergeCell ref="B25:C25"/>
    <mergeCell ref="B26:C26"/>
    <mergeCell ref="B27:C27"/>
    <mergeCell ref="B28:C28"/>
    <mergeCell ref="O28:U28"/>
    <mergeCell ref="V28:AX28"/>
    <mergeCell ref="B29:C29"/>
    <mergeCell ref="B30:C30"/>
    <mergeCell ref="B31:C31"/>
    <mergeCell ref="D28:N28"/>
    <mergeCell ref="B23:C23"/>
    <mergeCell ref="B15:C15"/>
    <mergeCell ref="B16:C16"/>
    <mergeCell ref="B17:C17"/>
    <mergeCell ref="B18:C18"/>
    <mergeCell ref="B19:C19"/>
    <mergeCell ref="B20:C20"/>
    <mergeCell ref="B22:C22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</mergeCells>
  <phoneticPr fontId="45"/>
  <dataValidations count="2">
    <dataValidation imeMode="hiragana" allowBlank="1" showInputMessage="1" showErrorMessage="1" sqref="D9:K20"/>
    <dataValidation imeMode="disabled" allowBlank="1" showInputMessage="1" showErrorMessage="1" sqref="T9 T10:W20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Q64"/>
  <sheetViews>
    <sheetView workbookViewId="0">
      <selection activeCell="AM10" sqref="AM10"/>
    </sheetView>
  </sheetViews>
  <sheetFormatPr defaultColWidth="2.7109375" defaultRowHeight="15" customHeight="1"/>
  <cols>
    <col min="1" max="1" width="2.7109375" style="90"/>
    <col min="2" max="15" width="2.7109375" style="43"/>
    <col min="16" max="16" width="2.7109375" style="43" customWidth="1"/>
    <col min="17" max="25" width="2.7109375" style="43"/>
    <col min="26" max="26" width="2.7109375" style="43" customWidth="1"/>
    <col min="27" max="53" width="2.7109375" style="43"/>
    <col min="54" max="54" width="2.7109375" style="43" customWidth="1"/>
    <col min="55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33</v>
      </c>
      <c r="X1" s="1002"/>
      <c r="Y1" s="1003">
        <v>6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生産台数推移データ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873" t="s">
        <v>251</v>
      </c>
      <c r="AR1" s="793"/>
      <c r="AS1" s="794"/>
      <c r="AT1" s="780" t="s">
        <v>32</v>
      </c>
      <c r="AU1" s="781"/>
      <c r="AV1" s="782">
        <v>44579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48"/>
      <c r="H2" s="1048"/>
      <c r="I2" s="1048"/>
      <c r="J2" s="1048"/>
      <c r="K2" s="1048"/>
      <c r="L2" s="1048"/>
      <c r="M2" s="1048"/>
      <c r="N2" s="1026" t="s">
        <v>30</v>
      </c>
      <c r="O2" s="1027"/>
      <c r="P2" s="1027"/>
      <c r="Q2" s="1027"/>
      <c r="R2" s="189" t="str">
        <f>VLOOKUP($Y$1,テーブル一覧!$B$6:$AA$32,3,FALSE)</f>
        <v>UPK.upk_k40</v>
      </c>
      <c r="S2" s="199"/>
      <c r="T2" s="199"/>
      <c r="U2" s="199"/>
      <c r="V2" s="199"/>
      <c r="W2" s="199"/>
      <c r="X2" s="199"/>
      <c r="Y2" s="199"/>
      <c r="Z2" s="200"/>
      <c r="AA2" s="1022" t="s">
        <v>4</v>
      </c>
      <c r="AB2" s="1023"/>
      <c r="AC2" s="1023"/>
      <c r="AD2" s="1023"/>
      <c r="AE2" s="1028" t="str">
        <f>VLOOKUP($Y$1,テーブル一覧!$B$6:$AA$32,19,FALSE)</f>
        <v>k40_pv_data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866" t="s">
        <v>251</v>
      </c>
      <c r="AR2" s="796"/>
      <c r="AS2" s="797"/>
      <c r="AT2" s="784" t="s">
        <v>31</v>
      </c>
      <c r="AU2" s="785"/>
      <c r="AV2" s="786">
        <v>44595</v>
      </c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1045" t="s">
        <v>42</v>
      </c>
      <c r="C4" s="1046"/>
      <c r="D4" s="1046"/>
      <c r="E4" s="1047"/>
      <c r="F4" s="123" t="s">
        <v>8771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361"/>
      <c r="AY4" s="46"/>
      <c r="BB4" s="304" t="str">
        <f>"ALTER TABLE "&amp;$R$2&amp;"."&amp;$AE$2&amp;" ADD CONSTRAINT "</f>
        <v xml:space="preserve">ALTER TABLE UPK.upk_k40.k40_pv_data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313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UPK.upk_k40.k40_pv_data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42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761"/>
      <c r="AO7" s="761"/>
      <c r="AP7" s="761"/>
      <c r="AQ7" s="761"/>
      <c r="AR7" s="761"/>
      <c r="AS7" s="761"/>
      <c r="AT7" s="761"/>
      <c r="AU7" s="761"/>
      <c r="AV7" s="761"/>
      <c r="AW7" s="761"/>
      <c r="AX7" s="762"/>
      <c r="AY7" s="49"/>
      <c r="BB7" s="193" t="str">
        <f>"--ＤＢ："&amp;$R$2&amp;" テーブル："&amp;$AE$2</f>
        <v>--ＤＢ：UPK.upk_k40 テーブル：k40_pv_data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1043"/>
      <c r="AD8" s="974"/>
      <c r="AE8" s="302">
        <v>1</v>
      </c>
      <c r="AF8" s="530">
        <v>2</v>
      </c>
      <c r="AG8" s="530">
        <v>3</v>
      </c>
      <c r="AH8" s="530">
        <v>4</v>
      </c>
      <c r="AI8" s="530">
        <v>5</v>
      </c>
      <c r="AJ8" s="530">
        <v>6</v>
      </c>
      <c r="AK8" s="530">
        <v>7</v>
      </c>
      <c r="AL8" s="531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UPK.upk_k40.k40_pv_data(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</row>
    <row r="9" spans="1:86" ht="15" customHeight="1">
      <c r="A9" s="44"/>
      <c r="B9" s="996">
        <f>IF(NOT(ISBLANK(D9)),1,"")</f>
        <v>1</v>
      </c>
      <c r="C9" s="997"/>
      <c r="D9" s="131" t="s">
        <v>267</v>
      </c>
      <c r="E9" s="59"/>
      <c r="F9" s="59"/>
      <c r="G9" s="59"/>
      <c r="H9" s="59"/>
      <c r="I9" s="59"/>
      <c r="J9" s="59"/>
      <c r="K9" s="65"/>
      <c r="L9" s="132" t="s">
        <v>268</v>
      </c>
      <c r="M9" s="59"/>
      <c r="N9" s="59"/>
      <c r="O9" s="59"/>
      <c r="P9" s="59"/>
      <c r="Q9" s="59"/>
      <c r="R9" s="59"/>
      <c r="S9" s="60"/>
      <c r="T9" s="131" t="s">
        <v>269</v>
      </c>
      <c r="U9" s="59"/>
      <c r="V9" s="59"/>
      <c r="W9" s="65"/>
      <c r="X9" s="66" t="str">
        <f>IF(AND(NOT(ISBLANK(T9)),NOT(ISERROR(VLOOKUP(T9,'[2]SQL Server フィールド型種類'!$B$2:$E$30,4,FALSE)&lt;&gt;0))),TEXT(VLOOKUP(T9,'[2]SQL Server フィールド型種類'!$B$2:$E$30,4,FALSE),"##0"),"")</f>
        <v>4</v>
      </c>
      <c r="Y9" s="65"/>
      <c r="Z9" s="132" t="s">
        <v>47</v>
      </c>
      <c r="AA9" s="60"/>
      <c r="AB9" s="133" t="s">
        <v>48</v>
      </c>
      <c r="AC9" s="306" t="s">
        <v>275</v>
      </c>
      <c r="AD9" s="306" t="s">
        <v>275</v>
      </c>
      <c r="AE9" s="307" t="s">
        <v>275</v>
      </c>
      <c r="AF9" s="51"/>
      <c r="AG9" s="51"/>
      <c r="AH9" s="51"/>
      <c r="AI9" s="51"/>
      <c r="AJ9" s="51"/>
      <c r="AK9" s="51"/>
      <c r="AL9" s="52"/>
      <c r="AM9" s="133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19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ref="BX9:BX18" si="1">IF(NOT(ISERROR(VLOOKUP(L9,$D$53:$O$63,12,FALSE))),VLOOKUP(L9,$D$53:$O$63,12,FALSE),"")</f>
        <v/>
      </c>
    </row>
    <row r="10" spans="1:86" ht="15" customHeight="1">
      <c r="A10" s="44"/>
      <c r="B10" s="998">
        <f>IF(NOT(ISBLANK(D10)),MAX(B$9:B9)+1,"")</f>
        <v>2</v>
      </c>
      <c r="C10" s="999"/>
      <c r="D10" s="127" t="s">
        <v>8754</v>
      </c>
      <c r="E10" s="61"/>
      <c r="F10" s="61"/>
      <c r="G10" s="61"/>
      <c r="H10" s="61"/>
      <c r="I10" s="61"/>
      <c r="J10" s="61"/>
      <c r="K10" s="68"/>
      <c r="L10" s="126" t="s">
        <v>8760</v>
      </c>
      <c r="M10" s="61"/>
      <c r="N10" s="61"/>
      <c r="O10" s="61"/>
      <c r="P10" s="61"/>
      <c r="Q10" s="61"/>
      <c r="R10" s="61"/>
      <c r="S10" s="62"/>
      <c r="T10" s="67" t="s">
        <v>285</v>
      </c>
      <c r="U10" s="61"/>
      <c r="V10" s="61"/>
      <c r="W10" s="68"/>
      <c r="X10" s="69" t="str">
        <f>IF(AND(NOT(ISBLANK(T10)),NOT(ISERROR(VLOOKUP(T10,'[2]SQL Server フィールド型種類'!$B$2:$E$30,4,FALSE)&lt;&gt;0))),TEXT(VLOOKUP(T10,'[2]SQL Server フィールド型種類'!$B$2:$E$30,4,FALSE),"##0"),"")</f>
        <v>2</v>
      </c>
      <c r="Y10" s="68"/>
      <c r="Z10" s="69"/>
      <c r="AA10" s="62"/>
      <c r="AB10" s="135" t="s">
        <v>48</v>
      </c>
      <c r="AC10" s="284"/>
      <c r="AD10" s="284" t="s">
        <v>275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 t="s">
        <v>9961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59"/>
      <c r="BC10" s="193" t="str">
        <f t="shared" si="0"/>
        <v>inf_date smallint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1"/>
        <v/>
      </c>
    </row>
    <row r="11" spans="1:86" ht="15" customHeight="1">
      <c r="A11" s="44"/>
      <c r="B11" s="998">
        <f>IF(NOT(ISBLANK(D11)),MAX(B$9:B10)+1,"")</f>
        <v>3</v>
      </c>
      <c r="C11" s="999"/>
      <c r="D11" s="127" t="s">
        <v>8755</v>
      </c>
      <c r="E11" s="61"/>
      <c r="F11" s="61"/>
      <c r="G11" s="61"/>
      <c r="H11" s="61"/>
      <c r="I11" s="61"/>
      <c r="J11" s="61"/>
      <c r="K11" s="68"/>
      <c r="L11" s="126" t="s">
        <v>8761</v>
      </c>
      <c r="M11" s="61"/>
      <c r="N11" s="61"/>
      <c r="O11" s="61"/>
      <c r="P11" s="61"/>
      <c r="Q11" s="61"/>
      <c r="R11" s="61"/>
      <c r="S11" s="62"/>
      <c r="T11" s="127" t="s">
        <v>50</v>
      </c>
      <c r="U11" s="61"/>
      <c r="V11" s="61"/>
      <c r="W11" s="68"/>
      <c r="X11" s="134" t="s">
        <v>270</v>
      </c>
      <c r="Y11" s="68"/>
      <c r="Z11" s="69"/>
      <c r="AA11" s="62"/>
      <c r="AB11" s="135" t="s">
        <v>48</v>
      </c>
      <c r="AC11" s="53"/>
      <c r="AD11" s="284" t="s">
        <v>275</v>
      </c>
      <c r="AE11" s="68"/>
      <c r="AF11" s="54" t="s">
        <v>274</v>
      </c>
      <c r="AG11" s="54"/>
      <c r="AH11" s="54"/>
      <c r="AI11" s="54"/>
      <c r="AJ11" s="54"/>
      <c r="AK11" s="54"/>
      <c r="AL11" s="55"/>
      <c r="AM11" s="135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59"/>
      <c r="BC11" s="193" t="str">
        <f t="shared" si="0"/>
        <v>car_model char(15) NOT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1"/>
        <v/>
      </c>
    </row>
    <row r="12" spans="1:86" ht="15" customHeight="1">
      <c r="A12" s="44"/>
      <c r="B12" s="998">
        <f>IF(NOT(ISBLANK(D12)),MAX(B$9:B11)+1,"")</f>
        <v>4</v>
      </c>
      <c r="C12" s="999"/>
      <c r="D12" s="127" t="s">
        <v>9922</v>
      </c>
      <c r="E12" s="61"/>
      <c r="F12" s="61"/>
      <c r="G12" s="61"/>
      <c r="H12" s="61"/>
      <c r="I12" s="61"/>
      <c r="J12" s="61"/>
      <c r="K12" s="68"/>
      <c r="L12" s="126" t="s">
        <v>9924</v>
      </c>
      <c r="M12" s="61"/>
      <c r="N12" s="61"/>
      <c r="O12" s="61"/>
      <c r="P12" s="61"/>
      <c r="Q12" s="61"/>
      <c r="R12" s="61"/>
      <c r="S12" s="62"/>
      <c r="T12" s="127" t="s">
        <v>50</v>
      </c>
      <c r="U12" s="61"/>
      <c r="V12" s="61"/>
      <c r="W12" s="68"/>
      <c r="X12" s="134" t="s">
        <v>9780</v>
      </c>
      <c r="Y12" s="68"/>
      <c r="Z12" s="69"/>
      <c r="AA12" s="62"/>
      <c r="AB12" s="61"/>
      <c r="AC12" s="53"/>
      <c r="AD12" s="53"/>
      <c r="AE12" s="68"/>
      <c r="AF12" s="54"/>
      <c r="AG12" s="54"/>
      <c r="AH12" s="54"/>
      <c r="AI12" s="54"/>
      <c r="AJ12" s="54"/>
      <c r="AK12" s="54"/>
      <c r="AL12" s="55"/>
      <c r="AM12" s="135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59"/>
      <c r="BC12" s="193" t="str">
        <f t="shared" si="0"/>
        <v>memo1 char(20)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1"/>
        <v/>
      </c>
    </row>
    <row r="13" spans="1:86" ht="15" customHeight="1">
      <c r="A13" s="44"/>
      <c r="B13" s="998">
        <f>IF(NOT(ISBLANK(D13)),MAX(B$9:B12)+1,"")</f>
        <v>5</v>
      </c>
      <c r="C13" s="999"/>
      <c r="D13" s="127" t="s">
        <v>9923</v>
      </c>
      <c r="E13" s="61"/>
      <c r="F13" s="61"/>
      <c r="G13" s="61"/>
      <c r="H13" s="61"/>
      <c r="I13" s="61"/>
      <c r="J13" s="61"/>
      <c r="K13" s="68"/>
      <c r="L13" s="126" t="s">
        <v>9925</v>
      </c>
      <c r="M13" s="61"/>
      <c r="N13" s="61"/>
      <c r="O13" s="61"/>
      <c r="P13" s="61"/>
      <c r="Q13" s="61"/>
      <c r="R13" s="61"/>
      <c r="S13" s="62"/>
      <c r="T13" s="127" t="s">
        <v>50</v>
      </c>
      <c r="U13" s="61"/>
      <c r="V13" s="61"/>
      <c r="W13" s="68"/>
      <c r="X13" s="134" t="s">
        <v>9780</v>
      </c>
      <c r="Y13" s="68"/>
      <c r="Z13" s="69"/>
      <c r="AA13" s="62"/>
      <c r="AB13" s="61"/>
      <c r="AC13" s="53"/>
      <c r="AD13" s="53"/>
      <c r="AE13" s="68"/>
      <c r="AF13" s="54"/>
      <c r="AG13" s="54"/>
      <c r="AH13" s="54"/>
      <c r="AI13" s="54"/>
      <c r="AJ13" s="54"/>
      <c r="AK13" s="54"/>
      <c r="AL13" s="55"/>
      <c r="AM13" s="135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59"/>
      <c r="BC13" s="193" t="str">
        <f t="shared" si="0"/>
        <v>memo2 char(20) NULL,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1"/>
        <v/>
      </c>
    </row>
    <row r="14" spans="1:86" ht="15" customHeight="1">
      <c r="A14" s="44"/>
      <c r="B14" s="998">
        <f>IF(NOT(ISBLANK(D14)),MAX(B$9:B13)+1,"")</f>
        <v>6</v>
      </c>
      <c r="C14" s="999"/>
      <c r="D14" s="127" t="s">
        <v>8756</v>
      </c>
      <c r="E14" s="61"/>
      <c r="F14" s="61"/>
      <c r="G14" s="61"/>
      <c r="H14" s="61"/>
      <c r="I14" s="61"/>
      <c r="J14" s="61"/>
      <c r="K14" s="68"/>
      <c r="L14" s="126" t="s">
        <v>8807</v>
      </c>
      <c r="M14" s="61"/>
      <c r="N14" s="61"/>
      <c r="O14" s="61"/>
      <c r="P14" s="61"/>
      <c r="Q14" s="61"/>
      <c r="R14" s="61"/>
      <c r="S14" s="62"/>
      <c r="T14" s="127" t="s">
        <v>325</v>
      </c>
      <c r="U14" s="61"/>
      <c r="V14" s="61"/>
      <c r="W14" s="68"/>
      <c r="X14" s="73" t="str">
        <f>IF(AND(NOT(ISBLANK(T14)),NOT(ISERROR(VLOOKUP(T14,'[2]SQL Server フィールド型種類'!$B$2:$E$30,4,FALSE)&lt;&gt;0))),TEXT(VLOOKUP(T14,'[2]SQL Server フィールド型種類'!$B$2:$E$30,4,FALSE),"##0"),"")</f>
        <v>4</v>
      </c>
      <c r="Y14" s="68"/>
      <c r="Z14" s="69"/>
      <c r="AA14" s="62"/>
      <c r="AB14" s="61"/>
      <c r="AC14" s="53"/>
      <c r="AD14" s="53"/>
      <c r="AE14" s="68"/>
      <c r="AF14" s="54"/>
      <c r="AG14" s="54"/>
      <c r="AH14" s="54"/>
      <c r="AI14" s="54"/>
      <c r="AJ14" s="54"/>
      <c r="AK14" s="54"/>
      <c r="AL14" s="55"/>
      <c r="AM14" s="135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159"/>
      <c r="BC14" s="193" t="str">
        <f t="shared" si="0"/>
        <v>three_months int NULL,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1"/>
        <v/>
      </c>
    </row>
    <row r="15" spans="1:86" ht="15" customHeight="1">
      <c r="A15" s="44"/>
      <c r="B15" s="998">
        <f>IF(NOT(ISBLANK(D15)),MAX(B$9:B14)+1,"")</f>
        <v>7</v>
      </c>
      <c r="C15" s="999"/>
      <c r="D15" s="127" t="s">
        <v>8757</v>
      </c>
      <c r="E15" s="61"/>
      <c r="F15" s="61"/>
      <c r="G15" s="61"/>
      <c r="H15" s="61"/>
      <c r="I15" s="61"/>
      <c r="J15" s="61"/>
      <c r="K15" s="68"/>
      <c r="L15" s="126" t="s">
        <v>8762</v>
      </c>
      <c r="M15" s="61"/>
      <c r="N15" s="61"/>
      <c r="O15" s="61"/>
      <c r="P15" s="61"/>
      <c r="Q15" s="61"/>
      <c r="R15" s="61"/>
      <c r="S15" s="62"/>
      <c r="T15" s="127" t="s">
        <v>8764</v>
      </c>
      <c r="U15" s="61"/>
      <c r="V15" s="61"/>
      <c r="W15" s="68"/>
      <c r="X15" s="73" t="str">
        <f>IF(AND(NOT(ISBLANK(T15)),NOT(ISERROR(VLOOKUP(T15,'[2]SQL Server フィールド型種類'!$B$2:$E$30,4,FALSE)&lt;&gt;0))),TEXT(VLOOKUP(T15,'[2]SQL Server フィールド型種類'!$B$2:$E$30,4,FALSE),"##0"),"")</f>
        <v>4</v>
      </c>
      <c r="Y15" s="68"/>
      <c r="Z15" s="69"/>
      <c r="AA15" s="62"/>
      <c r="AB15" s="61"/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59"/>
      <c r="BC15" s="193" t="str">
        <f t="shared" si="0"/>
        <v>regular int NULL,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1"/>
        <v/>
      </c>
    </row>
    <row r="16" spans="1:86" ht="15" customHeight="1">
      <c r="A16" s="44"/>
      <c r="B16" s="998">
        <f>IF(NOT(ISBLANK(D16)),MAX(B$9:B15)+1,"")</f>
        <v>8</v>
      </c>
      <c r="C16" s="999"/>
      <c r="D16" s="127" t="s">
        <v>8758</v>
      </c>
      <c r="E16" s="61"/>
      <c r="F16" s="61"/>
      <c r="G16" s="61"/>
      <c r="H16" s="61"/>
      <c r="I16" s="61"/>
      <c r="J16" s="61"/>
      <c r="K16" s="68"/>
      <c r="L16" s="126" t="s">
        <v>8763</v>
      </c>
      <c r="M16" s="61"/>
      <c r="N16" s="61"/>
      <c r="O16" s="61"/>
      <c r="P16" s="61"/>
      <c r="Q16" s="61"/>
      <c r="R16" s="61"/>
      <c r="S16" s="62"/>
      <c r="T16" s="127" t="s">
        <v>8764</v>
      </c>
      <c r="U16" s="61"/>
      <c r="V16" s="61"/>
      <c r="W16" s="68"/>
      <c r="X16" s="69" t="str">
        <f>IF(AND(NOT(ISBLANK(T16)),NOT(ISERROR(VLOOKUP(T16,'[2]SQL Server フィールド型種類'!$B$2:$E$30,4,FALSE)&lt;&gt;0))),TEXT(VLOOKUP(T16,'[2]SQL Server フィールド型種類'!$B$2:$E$30,4,FALSE),"##0"),"")</f>
        <v>4</v>
      </c>
      <c r="Y16" s="68"/>
      <c r="Z16" s="69"/>
      <c r="AA16" s="62"/>
      <c r="AB16" s="61"/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59"/>
      <c r="BC16" s="193" t="str">
        <f t="shared" si="0"/>
        <v>unipres int NULL,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1"/>
        <v/>
      </c>
    </row>
    <row r="17" spans="1:95" ht="15" customHeight="1">
      <c r="A17" s="44"/>
      <c r="B17" s="998">
        <f>IF(NOT(ISBLANK(D17)),MAX(B$9:B16)+1,"")</f>
        <v>9</v>
      </c>
      <c r="C17" s="999"/>
      <c r="D17" s="127" t="s">
        <v>9305</v>
      </c>
      <c r="E17" s="61"/>
      <c r="F17" s="61"/>
      <c r="G17" s="61"/>
      <c r="H17" s="61"/>
      <c r="I17" s="61"/>
      <c r="J17" s="61"/>
      <c r="K17" s="68"/>
      <c r="L17" s="126" t="s">
        <v>9306</v>
      </c>
      <c r="M17" s="61"/>
      <c r="N17" s="61"/>
      <c r="O17" s="61"/>
      <c r="P17" s="61"/>
      <c r="Q17" s="61"/>
      <c r="R17" s="61"/>
      <c r="S17" s="62"/>
      <c r="T17" s="127" t="s">
        <v>9307</v>
      </c>
      <c r="U17" s="61"/>
      <c r="V17" s="61"/>
      <c r="W17" s="68"/>
      <c r="X17" s="134" t="s">
        <v>9308</v>
      </c>
      <c r="Y17" s="68"/>
      <c r="Z17" s="69"/>
      <c r="AA17" s="62"/>
      <c r="AB17" s="61" t="s">
        <v>8796</v>
      </c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135" t="s">
        <v>9311</v>
      </c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2"/>
      <c r="AY17" s="49"/>
      <c r="BC17" s="186" t="str">
        <f t="shared" si="0"/>
        <v>input_file char(255) NOT NULL,</v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1"/>
        <v/>
      </c>
    </row>
    <row r="18" spans="1:95" ht="15" customHeight="1">
      <c r="A18" s="44"/>
      <c r="B18" s="998">
        <f>IF(NOT(ISBLANK(D18)),MAX(B$9:B17)+1,"")</f>
        <v>10</v>
      </c>
      <c r="C18" s="999"/>
      <c r="D18" s="127" t="s">
        <v>9309</v>
      </c>
      <c r="E18" s="61"/>
      <c r="F18" s="61"/>
      <c r="G18" s="61"/>
      <c r="H18" s="61"/>
      <c r="I18" s="61"/>
      <c r="J18" s="61"/>
      <c r="K18" s="68"/>
      <c r="L18" s="126" t="s">
        <v>9310</v>
      </c>
      <c r="M18" s="61"/>
      <c r="N18" s="61"/>
      <c r="O18" s="61"/>
      <c r="P18" s="61"/>
      <c r="Q18" s="61"/>
      <c r="R18" s="61"/>
      <c r="S18" s="62"/>
      <c r="T18" s="127" t="s">
        <v>285</v>
      </c>
      <c r="U18" s="61"/>
      <c r="V18" s="61"/>
      <c r="W18" s="68"/>
      <c r="X18" s="69" t="str">
        <f>IF(AND(NOT(ISBLANK(T18)),NOT(ISERROR(VLOOKUP(T18,'[2]SQL Server フィールド型種類'!$B$2:$E$30,4,FALSE)&lt;&gt;0))),TEXT(VLOOKUP(T18,'[2]SQL Server フィールド型種類'!$B$2:$E$30,4,FALSE),"##0"),"")</f>
        <v>2</v>
      </c>
      <c r="Y18" s="68"/>
      <c r="Z18" s="69"/>
      <c r="AA18" s="62"/>
      <c r="AB18" s="61" t="s">
        <v>8796</v>
      </c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135" t="s">
        <v>9309</v>
      </c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2"/>
      <c r="AY18" s="49"/>
      <c r="BC18" s="186" t="str">
        <f>IF(L18&lt;&gt;"",L18&amp;" "&amp;IF(T18="char",T18&amp;"("&amp;X18&amp;")",T18)&amp;" "&amp;IF(AB18="×","NOT NULL","NULL")&amp;IF(Z18="YES"," IDENTITY(1, 1) ","")&amp;IF(BX18&lt;&gt;""," DEFAULT "&amp;BX18,"")&amp;IF(L19&lt;&gt;"",",",""),"")</f>
        <v>nendo smallint NOT NULL,</v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1"/>
        <v/>
      </c>
    </row>
    <row r="19" spans="1:95" ht="15" customHeight="1">
      <c r="A19" s="44"/>
      <c r="B19" s="998">
        <f>IF(NOT(ISBLANK(D19)),MAX(B$9:B18)+1,"")</f>
        <v>11</v>
      </c>
      <c r="C19" s="1061"/>
      <c r="D19" s="127" t="s">
        <v>9315</v>
      </c>
      <c r="E19" s="61"/>
      <c r="F19" s="61"/>
      <c r="G19" s="61"/>
      <c r="H19" s="61"/>
      <c r="I19" s="61"/>
      <c r="J19" s="61"/>
      <c r="K19" s="68"/>
      <c r="L19" s="126" t="s">
        <v>9316</v>
      </c>
      <c r="M19" s="61"/>
      <c r="N19" s="61"/>
      <c r="O19" s="61"/>
      <c r="P19" s="61"/>
      <c r="Q19" s="61"/>
      <c r="R19" s="61"/>
      <c r="S19" s="62"/>
      <c r="T19" s="67" t="s">
        <v>89</v>
      </c>
      <c r="U19" s="61"/>
      <c r="V19" s="61"/>
      <c r="W19" s="68"/>
      <c r="X19" s="73" t="str">
        <f>IF(AND(NOT(ISBLANK(T19)),NOT(ISERROR(VLOOKUP(T19,'[2]SQL Server フィールド型種類'!$B$2:$E$30,4,FALSE)&lt;&gt;0))),TEXT(VLOOKUP(T19,'[2]SQL Server フィールド型種類'!$B$2:$E$30,4,FALSE),"##0"),"")</f>
        <v>8</v>
      </c>
      <c r="Y19" s="68"/>
      <c r="Z19" s="69"/>
      <c r="AA19" s="62"/>
      <c r="AB19" s="61"/>
      <c r="AC19" s="53"/>
      <c r="AD19" s="53"/>
      <c r="AE19" s="68"/>
      <c r="AF19" s="54"/>
      <c r="AG19" s="54"/>
      <c r="AH19" s="54"/>
      <c r="AI19" s="54"/>
      <c r="AJ19" s="54"/>
      <c r="AK19" s="54"/>
      <c r="AL19" s="55"/>
      <c r="AM19" s="135" t="s">
        <v>9314</v>
      </c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2"/>
      <c r="AY19" s="49"/>
      <c r="BC19" s="186" t="str">
        <f t="shared" si="0"/>
        <v>file_update datetime NULL,</v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 t="str">
        <f>IF(NOT(ISERROR(VLOOKUP(L19,$D$29:$O$32,12,FALSE))),VLOOKUP(L19,$D$29:$O$32,12,FALSE),"")</f>
        <v/>
      </c>
    </row>
    <row r="20" spans="1:95" ht="15" customHeight="1">
      <c r="A20" s="44"/>
      <c r="B20" s="998">
        <f>IF(NOT(ISBLANK(D20)),MAX(B$9:B19)+1,"")</f>
        <v>12</v>
      </c>
      <c r="C20" s="999"/>
      <c r="D20" s="127" t="s">
        <v>9318</v>
      </c>
      <c r="E20" s="61"/>
      <c r="F20" s="61"/>
      <c r="G20" s="61"/>
      <c r="H20" s="61"/>
      <c r="I20" s="61"/>
      <c r="J20" s="61"/>
      <c r="K20" s="68"/>
      <c r="L20" s="126" t="s">
        <v>9320</v>
      </c>
      <c r="M20" s="61"/>
      <c r="N20" s="61"/>
      <c r="O20" s="61"/>
      <c r="P20" s="61"/>
      <c r="Q20" s="61"/>
      <c r="R20" s="61"/>
      <c r="S20" s="62"/>
      <c r="T20" s="127" t="s">
        <v>285</v>
      </c>
      <c r="U20" s="61"/>
      <c r="V20" s="61"/>
      <c r="W20" s="68"/>
      <c r="X20" s="69" t="str">
        <f>IF(AND(NOT(ISBLANK(T20)),NOT(ISERROR(VLOOKUP(T20,'[2]SQL Server フィールド型種類'!$B$2:$E$30,4,FALSE)&lt;&gt;0))),TEXT(VLOOKUP(T20,'[2]SQL Server フィールド型種類'!$B$2:$E$30,4,FALSE),"##0"),"")</f>
        <v>2</v>
      </c>
      <c r="Y20" s="68"/>
      <c r="Z20" s="69"/>
      <c r="AA20" s="62"/>
      <c r="AB20" s="61"/>
      <c r="AC20" s="53"/>
      <c r="AD20" s="53"/>
      <c r="AE20" s="68"/>
      <c r="AF20" s="54"/>
      <c r="AG20" s="54"/>
      <c r="AH20" s="54"/>
      <c r="AI20" s="54"/>
      <c r="AJ20" s="54"/>
      <c r="AK20" s="54"/>
      <c r="AL20" s="55"/>
      <c r="AM20" s="135" t="s">
        <v>9319</v>
      </c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2"/>
      <c r="AY20" s="49"/>
      <c r="BC20" s="186" t="str">
        <f t="shared" ref="BC20:BC32" si="2">IF(L20&lt;&gt;"",L20&amp;" "&amp;IF(T20="char",T20&amp;"("&amp;X20&amp;")",T20)&amp;" "&amp;IF(AB20="×","NOT NULL","NULL")&amp;IF(Z20="YES"," IDENTITY(1, 1) ","")&amp;IF(BX20&lt;&gt;""," DEFAULT "&amp;BX20,"")&amp;IF(L21&lt;&gt;"",",",""),"")</f>
        <v>data_update smallint NULL,</v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ref="BX20:BX32" si="3">IF(NOT(ISERROR(VLOOKUP(L20,$D$53:$O$63,12,FALSE))),VLOOKUP(L20,$D$53:$O$63,12,FALSE),"")</f>
        <v/>
      </c>
    </row>
    <row r="21" spans="1:95" ht="15" customHeight="1">
      <c r="A21" s="44"/>
      <c r="B21" s="998">
        <f>IF(NOT(ISBLANK(D21)),MAX(B$9:B20)+1,"")</f>
        <v>13</v>
      </c>
      <c r="C21" s="999"/>
      <c r="D21" s="127" t="s">
        <v>287</v>
      </c>
      <c r="E21" s="61"/>
      <c r="F21" s="61"/>
      <c r="G21" s="61"/>
      <c r="H21" s="61"/>
      <c r="I21" s="61"/>
      <c r="J21" s="61"/>
      <c r="K21" s="68"/>
      <c r="L21" s="126" t="s">
        <v>52</v>
      </c>
      <c r="M21" s="61"/>
      <c r="N21" s="61"/>
      <c r="O21" s="61"/>
      <c r="P21" s="61"/>
      <c r="Q21" s="61"/>
      <c r="R21" s="61"/>
      <c r="S21" s="62"/>
      <c r="T21" s="67" t="s">
        <v>89</v>
      </c>
      <c r="U21" s="61"/>
      <c r="V21" s="61"/>
      <c r="W21" s="68"/>
      <c r="X21" s="69" t="str">
        <f>IF(AND(NOT(ISBLANK(T21)),NOT(ISERROR(VLOOKUP(T21,'[2]SQL Server フィールド型種類'!$B$2:$E$30,4,FALSE)&lt;&gt;0))),TEXT(VLOOKUP(T21,'[2]SQL Server フィールド型種類'!$B$2:$E$30,4,FALSE),"##0"),"")</f>
        <v>8</v>
      </c>
      <c r="Y21" s="68"/>
      <c r="Z21" s="69"/>
      <c r="AA21" s="62"/>
      <c r="AB21" s="135" t="s">
        <v>48</v>
      </c>
      <c r="AC21" s="53"/>
      <c r="AD21" s="53"/>
      <c r="AE21" s="68"/>
      <c r="AF21" s="54"/>
      <c r="AG21" s="54"/>
      <c r="AH21" s="54"/>
      <c r="AI21" s="54"/>
      <c r="AJ21" s="54"/>
      <c r="AK21" s="54"/>
      <c r="AL21" s="55"/>
      <c r="AM21" s="135" t="s">
        <v>289</v>
      </c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2"/>
      <c r="AY21" s="49"/>
      <c r="BC21" s="186" t="str">
        <f t="shared" si="2"/>
        <v>created_date datetime NOT NULL DEFAULT getdate(),</v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 t="str">
        <f t="shared" si="3"/>
        <v>getdate()</v>
      </c>
      <c r="CQ21" s="192" t="s">
        <v>86</v>
      </c>
    </row>
    <row r="22" spans="1:95" ht="15" customHeight="1">
      <c r="A22" s="44"/>
      <c r="B22" s="998">
        <f>IF(NOT(ISBLANK(D22)),MAX(B$9:B21)+1,"")</f>
        <v>14</v>
      </c>
      <c r="C22" s="999"/>
      <c r="D22" s="127" t="s">
        <v>290</v>
      </c>
      <c r="E22" s="61"/>
      <c r="F22" s="61"/>
      <c r="G22" s="61"/>
      <c r="H22" s="61"/>
      <c r="I22" s="61"/>
      <c r="J22" s="61"/>
      <c r="K22" s="68"/>
      <c r="L22" s="126" t="s">
        <v>53</v>
      </c>
      <c r="M22" s="61"/>
      <c r="N22" s="61"/>
      <c r="O22" s="61"/>
      <c r="P22" s="61"/>
      <c r="Q22" s="61"/>
      <c r="R22" s="61"/>
      <c r="S22" s="62"/>
      <c r="T22" s="67" t="s">
        <v>91</v>
      </c>
      <c r="U22" s="61"/>
      <c r="V22" s="61"/>
      <c r="W22" s="68"/>
      <c r="X22" s="73" t="str">
        <f>IF(AND(NOT(ISBLANK(T22)),NOT(ISERROR(VLOOKUP(T22,'[2]SQL Server フィールド型種類'!$B$2:$E$30,4,FALSE)&lt;&gt;0))),TEXT(VLOOKUP(T22,'[2]SQL Server フィールド型種類'!$B$2:$E$30,4,FALSE),"##0"),"")</f>
        <v>2</v>
      </c>
      <c r="Y22" s="68"/>
      <c r="Z22" s="69"/>
      <c r="AA22" s="62"/>
      <c r="AB22" s="135" t="s">
        <v>48</v>
      </c>
      <c r="AC22" s="53"/>
      <c r="AD22" s="53"/>
      <c r="AE22" s="68"/>
      <c r="AF22" s="54"/>
      <c r="AG22" s="54"/>
      <c r="AH22" s="54"/>
      <c r="AI22" s="54"/>
      <c r="AJ22" s="54"/>
      <c r="AK22" s="54"/>
      <c r="AL22" s="55"/>
      <c r="AM22" s="135" t="s">
        <v>291</v>
      </c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2"/>
      <c r="AY22" s="49"/>
      <c r="BC22" s="186" t="str">
        <f t="shared" si="2"/>
        <v>created_tantou_id smallint NOT NULL,</v>
      </c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 t="str">
        <f t="shared" si="3"/>
        <v/>
      </c>
      <c r="CQ22" s="192" t="s">
        <v>86</v>
      </c>
    </row>
    <row r="23" spans="1:95" ht="15" customHeight="1">
      <c r="A23" s="44"/>
      <c r="B23" s="998">
        <f>IF(NOT(ISBLANK(D23)),MAX(B$9:B22)+1,"")</f>
        <v>15</v>
      </c>
      <c r="C23" s="999"/>
      <c r="D23" s="67" t="s">
        <v>292</v>
      </c>
      <c r="E23" s="61"/>
      <c r="F23" s="61"/>
      <c r="G23" s="61"/>
      <c r="H23" s="61"/>
      <c r="I23" s="61"/>
      <c r="J23" s="61"/>
      <c r="K23" s="68"/>
      <c r="L23" s="69" t="s">
        <v>54</v>
      </c>
      <c r="M23" s="61"/>
      <c r="N23" s="61"/>
      <c r="O23" s="61"/>
      <c r="P23" s="61"/>
      <c r="Q23" s="61"/>
      <c r="R23" s="61"/>
      <c r="S23" s="62"/>
      <c r="T23" s="67" t="s">
        <v>51</v>
      </c>
      <c r="U23" s="61"/>
      <c r="V23" s="61"/>
      <c r="W23" s="68"/>
      <c r="X23" s="73" t="str">
        <f>IF(AND(NOT(ISBLANK(T23)),NOT(ISERROR(VLOOKUP(T23,'[2]SQL Server フィールド型種類'!$B$2:$E$30,4,FALSE)&lt;&gt;0))),TEXT(VLOOKUP(T23,'[2]SQL Server フィールド型種類'!$B$2:$E$30,4,FALSE),"##0"),"")</f>
        <v>8</v>
      </c>
      <c r="Y23" s="68"/>
      <c r="Z23" s="69"/>
      <c r="AA23" s="62"/>
      <c r="AB23" s="61"/>
      <c r="AC23" s="53"/>
      <c r="AD23" s="53"/>
      <c r="AE23" s="68"/>
      <c r="AF23" s="54"/>
      <c r="AG23" s="54"/>
      <c r="AH23" s="54"/>
      <c r="AI23" s="54"/>
      <c r="AJ23" s="54"/>
      <c r="AK23" s="54"/>
      <c r="AL23" s="55"/>
      <c r="AM23" s="135" t="s">
        <v>293</v>
      </c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2"/>
      <c r="AY23" s="49"/>
      <c r="BC23" s="186" t="str">
        <f t="shared" si="2"/>
        <v>updated_date datetime NULL,</v>
      </c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N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 t="str">
        <f t="shared" si="3"/>
        <v/>
      </c>
    </row>
    <row r="24" spans="1:95" ht="15" customHeight="1">
      <c r="A24" s="44"/>
      <c r="B24" s="998">
        <f>IF(NOT(ISBLANK(D24)),MAX(B$9:B23)+1,"")</f>
        <v>16</v>
      </c>
      <c r="C24" s="999"/>
      <c r="D24" s="127" t="s">
        <v>294</v>
      </c>
      <c r="E24" s="61"/>
      <c r="F24" s="61"/>
      <c r="G24" s="61"/>
      <c r="H24" s="61"/>
      <c r="I24" s="61"/>
      <c r="J24" s="61"/>
      <c r="K24" s="68"/>
      <c r="L24" s="126" t="s">
        <v>55</v>
      </c>
      <c r="M24" s="61"/>
      <c r="N24" s="61"/>
      <c r="O24" s="61"/>
      <c r="P24" s="61"/>
      <c r="Q24" s="61"/>
      <c r="R24" s="61"/>
      <c r="S24" s="62"/>
      <c r="T24" s="67" t="s">
        <v>285</v>
      </c>
      <c r="U24" s="61"/>
      <c r="V24" s="61"/>
      <c r="W24" s="68"/>
      <c r="X24" s="73" t="str">
        <f>IF(AND(NOT(ISBLANK(T24)),NOT(ISERROR(VLOOKUP(T24,'[2]SQL Server フィールド型種類'!$B$2:$E$30,4,FALSE)&lt;&gt;0))),TEXT(VLOOKUP(T24,'[2]SQL Server フィールド型種類'!$B$2:$E$30,4,FALSE),"##0"),"")</f>
        <v>2</v>
      </c>
      <c r="Y24" s="68"/>
      <c r="Z24" s="69"/>
      <c r="AA24" s="62"/>
      <c r="AB24" s="61"/>
      <c r="AC24" s="53"/>
      <c r="AD24" s="53"/>
      <c r="AE24" s="68"/>
      <c r="AF24" s="54"/>
      <c r="AG24" s="54"/>
      <c r="AH24" s="54"/>
      <c r="AI24" s="54"/>
      <c r="AJ24" s="54"/>
      <c r="AK24" s="54"/>
      <c r="AL24" s="55"/>
      <c r="AM24" s="135" t="s">
        <v>295</v>
      </c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2"/>
      <c r="AY24" s="49"/>
      <c r="BC24" s="186" t="str">
        <f t="shared" si="2"/>
        <v>updated_tantou_id smallint NULL</v>
      </c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 t="str">
        <f t="shared" si="3"/>
        <v/>
      </c>
    </row>
    <row r="25" spans="1:95" ht="15" customHeight="1">
      <c r="A25" s="44"/>
      <c r="B25" s="998" t="str">
        <f>IF(NOT(ISBLANK(D25)),MAX(B$9:B24)+1,"")</f>
        <v/>
      </c>
      <c r="C25" s="999"/>
      <c r="D25" s="127"/>
      <c r="E25" s="61"/>
      <c r="F25" s="61"/>
      <c r="G25" s="61"/>
      <c r="H25" s="61"/>
      <c r="I25" s="61"/>
      <c r="J25" s="61"/>
      <c r="K25" s="68"/>
      <c r="L25" s="126"/>
      <c r="M25" s="61"/>
      <c r="N25" s="61"/>
      <c r="O25" s="61"/>
      <c r="P25" s="61"/>
      <c r="Q25" s="61"/>
      <c r="R25" s="61"/>
      <c r="S25" s="62"/>
      <c r="T25" s="67"/>
      <c r="U25" s="61"/>
      <c r="V25" s="61"/>
      <c r="W25" s="68"/>
      <c r="X25" s="69" t="str">
        <f>IF(AND(NOT(ISBLANK(T25)),NOT(ISERROR(VLOOKUP(T25,'[2]SQL Server フィールド型種類'!$B$2:$E$30,4,FALSE)&lt;&gt;0))),TEXT(VLOOKUP(T25,'[2]SQL Server フィールド型種類'!$B$2:$E$30,4,FALSE),"##0"),"")</f>
        <v/>
      </c>
      <c r="Y25" s="68"/>
      <c r="Z25" s="69"/>
      <c r="AA25" s="62"/>
      <c r="AB25" s="61"/>
      <c r="AC25" s="53"/>
      <c r="AD25" s="53"/>
      <c r="AE25" s="68"/>
      <c r="AF25" s="54"/>
      <c r="AG25" s="54"/>
      <c r="AH25" s="54"/>
      <c r="AI25" s="54"/>
      <c r="AJ25" s="54"/>
      <c r="AK25" s="54"/>
      <c r="AL25" s="55"/>
      <c r="AM25" s="135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2"/>
      <c r="AY25" s="49"/>
      <c r="BC25" s="186" t="str">
        <f t="shared" si="2"/>
        <v/>
      </c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 t="str">
        <f t="shared" si="3"/>
        <v/>
      </c>
    </row>
    <row r="26" spans="1:95" ht="15" customHeight="1">
      <c r="A26" s="44"/>
      <c r="B26" s="998" t="str">
        <f>IF(NOT(ISBLANK(D26)),MAX(B$9:B25)+1,"")</f>
        <v/>
      </c>
      <c r="C26" s="999"/>
      <c r="D26" s="127"/>
      <c r="E26" s="61"/>
      <c r="F26" s="61"/>
      <c r="G26" s="61"/>
      <c r="H26" s="61"/>
      <c r="I26" s="61"/>
      <c r="J26" s="61"/>
      <c r="K26" s="68"/>
      <c r="L26" s="126"/>
      <c r="M26" s="61"/>
      <c r="N26" s="61"/>
      <c r="O26" s="61"/>
      <c r="P26" s="61"/>
      <c r="Q26" s="61"/>
      <c r="R26" s="61"/>
      <c r="S26" s="62"/>
      <c r="T26" s="67"/>
      <c r="U26" s="61"/>
      <c r="V26" s="61"/>
      <c r="W26" s="68"/>
      <c r="X26" s="69" t="str">
        <f>IF(AND(NOT(ISBLANK(T26)),NOT(ISERROR(VLOOKUP(T26,'[2]SQL Server フィールド型種類'!$B$2:$E$30,4,FALSE)&lt;&gt;0))),TEXT(VLOOKUP(T26,'[2]SQL Server フィールド型種類'!$B$2:$E$30,4,FALSE),"##0"),"")</f>
        <v/>
      </c>
      <c r="Y26" s="68"/>
      <c r="Z26" s="69"/>
      <c r="AA26" s="62"/>
      <c r="AB26" s="61"/>
      <c r="AC26" s="53"/>
      <c r="AD26" s="53"/>
      <c r="AE26" s="68"/>
      <c r="AF26" s="54"/>
      <c r="AG26" s="54"/>
      <c r="AH26" s="54"/>
      <c r="AI26" s="54"/>
      <c r="AJ26" s="54"/>
      <c r="AK26" s="54"/>
      <c r="AL26" s="55"/>
      <c r="AM26" s="135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2"/>
      <c r="AY26" s="49"/>
      <c r="BC26" s="186" t="str">
        <f t="shared" si="2"/>
        <v/>
      </c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6"/>
      <c r="BS26" s="186"/>
      <c r="BT26" s="186"/>
      <c r="BU26" s="186"/>
      <c r="BV26" s="186"/>
      <c r="BW26" s="186"/>
      <c r="BX26" s="186" t="str">
        <f t="shared" si="3"/>
        <v/>
      </c>
    </row>
    <row r="27" spans="1:95" ht="15" customHeight="1">
      <c r="A27" s="44"/>
      <c r="B27" s="998" t="str">
        <f>IF(NOT(ISBLANK(D27)),MAX(B$9:B26)+1,"")</f>
        <v/>
      </c>
      <c r="C27" s="999"/>
      <c r="D27" s="127"/>
      <c r="E27" s="61"/>
      <c r="F27" s="61"/>
      <c r="G27" s="61"/>
      <c r="H27" s="61"/>
      <c r="I27" s="61"/>
      <c r="J27" s="61"/>
      <c r="K27" s="68"/>
      <c r="L27" s="126"/>
      <c r="M27" s="61"/>
      <c r="N27" s="61"/>
      <c r="O27" s="61"/>
      <c r="P27" s="61"/>
      <c r="Q27" s="61"/>
      <c r="R27" s="61"/>
      <c r="S27" s="62"/>
      <c r="T27" s="67"/>
      <c r="U27" s="61"/>
      <c r="V27" s="61"/>
      <c r="W27" s="68"/>
      <c r="X27" s="69" t="str">
        <f>IF(AND(NOT(ISBLANK(T27)),NOT(ISERROR(VLOOKUP(T27,'[2]SQL Server フィールド型種類'!$B$2:$E$30,4,FALSE)&lt;&gt;0))),TEXT(VLOOKUP(T27,'[2]SQL Server フィールド型種類'!$B$2:$E$30,4,FALSE),"##0"),"")</f>
        <v/>
      </c>
      <c r="Y27" s="68"/>
      <c r="Z27" s="69"/>
      <c r="AA27" s="62"/>
      <c r="AB27" s="61"/>
      <c r="AC27" s="53"/>
      <c r="AD27" s="53"/>
      <c r="AE27" s="68"/>
      <c r="AF27" s="54"/>
      <c r="AG27" s="54"/>
      <c r="AH27" s="54"/>
      <c r="AI27" s="54"/>
      <c r="AJ27" s="54"/>
      <c r="AK27" s="54"/>
      <c r="AL27" s="55"/>
      <c r="AM27" s="135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2"/>
      <c r="AY27" s="49"/>
      <c r="BC27" s="186" t="str">
        <f t="shared" si="2"/>
        <v/>
      </c>
      <c r="BD27" s="186"/>
      <c r="BE27" s="186"/>
      <c r="BF27" s="186"/>
      <c r="BG27" s="186"/>
      <c r="BH27" s="186"/>
      <c r="BI27" s="186"/>
      <c r="BJ27" s="186"/>
      <c r="BK27" s="186"/>
      <c r="BL27" s="186"/>
      <c r="BM27" s="186"/>
      <c r="BN27" s="186"/>
      <c r="BO27" s="186"/>
      <c r="BP27" s="186"/>
      <c r="BQ27" s="186"/>
      <c r="BR27" s="186"/>
      <c r="BS27" s="186"/>
      <c r="BT27" s="186"/>
      <c r="BU27" s="186"/>
      <c r="BV27" s="186"/>
      <c r="BW27" s="186"/>
      <c r="BX27" s="186" t="str">
        <f t="shared" si="3"/>
        <v/>
      </c>
    </row>
    <row r="28" spans="1:95" ht="15" customHeight="1">
      <c r="A28" s="44"/>
      <c r="B28" s="998" t="str">
        <f>IF(NOT(ISBLANK(D28)),MAX(B$9:B27)+1,"")</f>
        <v/>
      </c>
      <c r="C28" s="999"/>
      <c r="D28" s="127"/>
      <c r="E28" s="61"/>
      <c r="F28" s="61"/>
      <c r="G28" s="61"/>
      <c r="H28" s="61"/>
      <c r="I28" s="61"/>
      <c r="J28" s="61"/>
      <c r="K28" s="68"/>
      <c r="L28" s="126"/>
      <c r="M28" s="61"/>
      <c r="N28" s="61"/>
      <c r="O28" s="61"/>
      <c r="P28" s="61"/>
      <c r="Q28" s="61"/>
      <c r="R28" s="61"/>
      <c r="S28" s="62"/>
      <c r="T28" s="67"/>
      <c r="U28" s="61"/>
      <c r="V28" s="61"/>
      <c r="W28" s="68"/>
      <c r="X28" s="69" t="str">
        <f>IF(AND(NOT(ISBLANK(T28)),NOT(ISERROR(VLOOKUP(T28,'[2]SQL Server フィールド型種類'!$B$2:$E$30,4,FALSE)&lt;&gt;0))),TEXT(VLOOKUP(T28,'[2]SQL Server フィールド型種類'!$B$2:$E$30,4,FALSE),"##0"),"")</f>
        <v/>
      </c>
      <c r="Y28" s="68"/>
      <c r="Z28" s="69"/>
      <c r="AA28" s="62"/>
      <c r="AB28" s="61"/>
      <c r="AC28" s="53"/>
      <c r="AD28" s="53"/>
      <c r="AE28" s="68"/>
      <c r="AF28" s="54"/>
      <c r="AG28" s="54"/>
      <c r="AH28" s="54"/>
      <c r="AI28" s="54"/>
      <c r="AJ28" s="54"/>
      <c r="AK28" s="54"/>
      <c r="AL28" s="55"/>
      <c r="AM28" s="135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2"/>
      <c r="AY28" s="49"/>
      <c r="BC28" s="186" t="str">
        <f t="shared" si="2"/>
        <v/>
      </c>
      <c r="BD28" s="186"/>
      <c r="BE28" s="186"/>
      <c r="BF28" s="186"/>
      <c r="BG28" s="186"/>
      <c r="BH28" s="186"/>
      <c r="BI28" s="186"/>
      <c r="BJ28" s="186"/>
      <c r="BK28" s="186"/>
      <c r="BL28" s="186"/>
      <c r="BM28" s="186"/>
      <c r="BN28" s="186"/>
      <c r="BO28" s="186"/>
      <c r="BP28" s="186"/>
      <c r="BQ28" s="186"/>
      <c r="BR28" s="186"/>
      <c r="BS28" s="186"/>
      <c r="BT28" s="186"/>
      <c r="BU28" s="186"/>
      <c r="BV28" s="186"/>
      <c r="BW28" s="186"/>
      <c r="BX28" s="186" t="str">
        <f t="shared" si="3"/>
        <v/>
      </c>
    </row>
    <row r="29" spans="1:95" ht="15" customHeight="1">
      <c r="A29" s="44"/>
      <c r="B29" s="998" t="str">
        <f>IF(NOT(ISBLANK(D29)),MAX(B$9:B28)+1,"")</f>
        <v/>
      </c>
      <c r="C29" s="999"/>
      <c r="D29" s="127"/>
      <c r="E29" s="61"/>
      <c r="F29" s="61"/>
      <c r="G29" s="61"/>
      <c r="H29" s="61"/>
      <c r="I29" s="61"/>
      <c r="J29" s="61"/>
      <c r="K29" s="68"/>
      <c r="L29" s="126"/>
      <c r="M29" s="61"/>
      <c r="N29" s="61"/>
      <c r="O29" s="61"/>
      <c r="P29" s="61"/>
      <c r="Q29" s="61"/>
      <c r="R29" s="61"/>
      <c r="S29" s="62"/>
      <c r="T29" s="67"/>
      <c r="U29" s="61"/>
      <c r="V29" s="61"/>
      <c r="W29" s="68"/>
      <c r="X29" s="69" t="str">
        <f>IF(AND(NOT(ISBLANK(T29)),NOT(ISERROR(VLOOKUP(T29,'[2]SQL Server フィールド型種類'!$B$2:$E$30,4,FALSE)&lt;&gt;0))),TEXT(VLOOKUP(T29,'[2]SQL Server フィールド型種類'!$B$2:$E$30,4,FALSE),"##0"),"")</f>
        <v/>
      </c>
      <c r="Y29" s="68"/>
      <c r="Z29" s="69"/>
      <c r="AA29" s="62"/>
      <c r="AB29" s="61"/>
      <c r="AC29" s="53"/>
      <c r="AD29" s="53"/>
      <c r="AE29" s="68"/>
      <c r="AF29" s="54"/>
      <c r="AG29" s="54"/>
      <c r="AH29" s="54"/>
      <c r="AI29" s="54"/>
      <c r="AJ29" s="54"/>
      <c r="AK29" s="54"/>
      <c r="AL29" s="55"/>
      <c r="AM29" s="135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2"/>
      <c r="AY29" s="49"/>
      <c r="BC29" s="186" t="str">
        <f t="shared" si="2"/>
        <v/>
      </c>
      <c r="BD29" s="186"/>
      <c r="BE29" s="186"/>
      <c r="BF29" s="186"/>
      <c r="BG29" s="186"/>
      <c r="BH29" s="186"/>
      <c r="BI29" s="186"/>
      <c r="BJ29" s="186"/>
      <c r="BK29" s="186"/>
      <c r="BL29" s="186"/>
      <c r="BM29" s="186"/>
      <c r="BN29" s="186"/>
      <c r="BO29" s="186"/>
      <c r="BP29" s="186"/>
      <c r="BQ29" s="186"/>
      <c r="BR29" s="186"/>
      <c r="BS29" s="186"/>
      <c r="BT29" s="186"/>
      <c r="BU29" s="186"/>
      <c r="BV29" s="186"/>
      <c r="BW29" s="186"/>
      <c r="BX29" s="186" t="str">
        <f t="shared" si="3"/>
        <v/>
      </c>
    </row>
    <row r="30" spans="1:95" ht="15" customHeight="1">
      <c r="A30" s="44"/>
      <c r="B30" s="998" t="str">
        <f>IF(NOT(ISBLANK(D30)),MAX(B$9:B29)+1,"")</f>
        <v/>
      </c>
      <c r="C30" s="999"/>
      <c r="D30" s="127"/>
      <c r="E30" s="61"/>
      <c r="F30" s="61"/>
      <c r="G30" s="61"/>
      <c r="H30" s="61"/>
      <c r="I30" s="61"/>
      <c r="J30" s="61"/>
      <c r="K30" s="68"/>
      <c r="L30" s="126"/>
      <c r="M30" s="61"/>
      <c r="N30" s="61"/>
      <c r="O30" s="61"/>
      <c r="P30" s="61"/>
      <c r="Q30" s="61"/>
      <c r="R30" s="61"/>
      <c r="S30" s="62"/>
      <c r="T30" s="67"/>
      <c r="U30" s="61"/>
      <c r="V30" s="61"/>
      <c r="W30" s="68"/>
      <c r="X30" s="69" t="str">
        <f>IF(AND(NOT(ISBLANK(T30)),NOT(ISERROR(VLOOKUP(T30,'[2]SQL Server フィールド型種類'!$B$2:$E$30,4,FALSE)&lt;&gt;0))),TEXT(VLOOKUP(T30,'[2]SQL Server フィールド型種類'!$B$2:$E$30,4,FALSE),"##0"),"")</f>
        <v/>
      </c>
      <c r="Y30" s="68"/>
      <c r="Z30" s="69"/>
      <c r="AA30" s="62"/>
      <c r="AB30" s="61"/>
      <c r="AC30" s="53"/>
      <c r="AD30" s="53"/>
      <c r="AE30" s="68"/>
      <c r="AF30" s="54"/>
      <c r="AG30" s="54"/>
      <c r="AH30" s="54"/>
      <c r="AI30" s="54"/>
      <c r="AJ30" s="54"/>
      <c r="AK30" s="54"/>
      <c r="AL30" s="55"/>
      <c r="AM30" s="135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2"/>
      <c r="AY30" s="49"/>
      <c r="BC30" s="186" t="str">
        <f t="shared" si="2"/>
        <v/>
      </c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6"/>
      <c r="BS30" s="186"/>
      <c r="BT30" s="186"/>
      <c r="BU30" s="186"/>
      <c r="BV30" s="186"/>
      <c r="BW30" s="186"/>
      <c r="BX30" s="186" t="str">
        <f t="shared" si="3"/>
        <v/>
      </c>
    </row>
    <row r="31" spans="1:95" ht="15" customHeight="1">
      <c r="A31" s="44"/>
      <c r="B31" s="998" t="str">
        <f>IF(NOT(ISBLANK(D31)),MAX(B$9:B30)+1,"")</f>
        <v/>
      </c>
      <c r="C31" s="999"/>
      <c r="D31" s="127"/>
      <c r="E31" s="61"/>
      <c r="F31" s="61"/>
      <c r="G31" s="61"/>
      <c r="H31" s="61"/>
      <c r="I31" s="61"/>
      <c r="J31" s="61"/>
      <c r="K31" s="68"/>
      <c r="L31" s="126"/>
      <c r="M31" s="61"/>
      <c r="N31" s="61"/>
      <c r="O31" s="61"/>
      <c r="P31" s="61"/>
      <c r="Q31" s="61"/>
      <c r="R31" s="61"/>
      <c r="S31" s="62"/>
      <c r="T31" s="67"/>
      <c r="U31" s="61"/>
      <c r="V31" s="61"/>
      <c r="W31" s="68"/>
      <c r="X31" s="69" t="str">
        <f>IF(AND(NOT(ISBLANK(T31)),NOT(ISERROR(VLOOKUP(T31,'[2]SQL Server フィールド型種類'!$B$2:$E$30,4,FALSE)&lt;&gt;0))),TEXT(VLOOKUP(T31,'[2]SQL Server フィールド型種類'!$B$2:$E$30,4,FALSE),"##0"),"")</f>
        <v/>
      </c>
      <c r="Y31" s="68"/>
      <c r="Z31" s="69"/>
      <c r="AA31" s="62"/>
      <c r="AB31" s="61"/>
      <c r="AC31" s="53"/>
      <c r="AD31" s="53"/>
      <c r="AE31" s="68"/>
      <c r="AF31" s="54"/>
      <c r="AG31" s="54"/>
      <c r="AH31" s="54"/>
      <c r="AI31" s="54"/>
      <c r="AJ31" s="54"/>
      <c r="AK31" s="54"/>
      <c r="AL31" s="55"/>
      <c r="AM31" s="135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2"/>
      <c r="AY31" s="49"/>
      <c r="BC31" s="186" t="str">
        <f t="shared" si="2"/>
        <v/>
      </c>
      <c r="BD31" s="186"/>
      <c r="BE31" s="186"/>
      <c r="BF31" s="186"/>
      <c r="BG31" s="186"/>
      <c r="BH31" s="186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  <c r="BT31" s="186"/>
      <c r="BU31" s="186"/>
      <c r="BV31" s="186"/>
      <c r="BW31" s="186"/>
      <c r="BX31" s="186" t="str">
        <f t="shared" si="3"/>
        <v/>
      </c>
    </row>
    <row r="32" spans="1:95" ht="15" customHeight="1">
      <c r="A32" s="44"/>
      <c r="B32" s="1013" t="str">
        <f>IF(NOT(ISBLANK(D32)),MAX(B$9:B31)+1,"")</f>
        <v/>
      </c>
      <c r="C32" s="1014"/>
      <c r="D32" s="149"/>
      <c r="E32" s="63"/>
      <c r="F32" s="63"/>
      <c r="G32" s="63"/>
      <c r="H32" s="63"/>
      <c r="I32" s="63"/>
      <c r="J32" s="63"/>
      <c r="K32" s="71"/>
      <c r="L32" s="150"/>
      <c r="M32" s="63"/>
      <c r="N32" s="63"/>
      <c r="O32" s="63"/>
      <c r="P32" s="63"/>
      <c r="Q32" s="63"/>
      <c r="R32" s="63"/>
      <c r="S32" s="64"/>
      <c r="T32" s="70"/>
      <c r="U32" s="63"/>
      <c r="V32" s="63"/>
      <c r="W32" s="71"/>
      <c r="X32" s="72" t="str">
        <f>IF(AND(NOT(ISBLANK(T32)),NOT(ISERROR(VLOOKUP(T32,'[2]SQL Server フィールド型種類'!$B$2:$E$30,4,FALSE)&lt;&gt;0))),TEXT(VLOOKUP(T32,'[2]SQL Server フィールド型種類'!$B$2:$E$30,4,FALSE),"##0"),"")</f>
        <v/>
      </c>
      <c r="Y32" s="71"/>
      <c r="Z32" s="72"/>
      <c r="AA32" s="64"/>
      <c r="AB32" s="63"/>
      <c r="AC32" s="56"/>
      <c r="AD32" s="56"/>
      <c r="AE32" s="71"/>
      <c r="AF32" s="57"/>
      <c r="AG32" s="57"/>
      <c r="AH32" s="57"/>
      <c r="AI32" s="57"/>
      <c r="AJ32" s="57"/>
      <c r="AK32" s="57"/>
      <c r="AL32" s="58"/>
      <c r="AM32" s="369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4"/>
      <c r="AY32" s="49"/>
      <c r="BC32" s="186" t="str">
        <f t="shared" si="2"/>
        <v/>
      </c>
      <c r="BD32" s="186"/>
      <c r="BE32" s="186"/>
      <c r="BF32" s="186"/>
      <c r="BG32" s="186"/>
      <c r="BH32" s="186"/>
      <c r="BI32" s="186"/>
      <c r="BJ32" s="186"/>
      <c r="BK32" s="186"/>
      <c r="BL32" s="186"/>
      <c r="BM32" s="186"/>
      <c r="BN32" s="186"/>
      <c r="BO32" s="186"/>
      <c r="BP32" s="186"/>
      <c r="BQ32" s="186"/>
      <c r="BR32" s="186"/>
      <c r="BS32" s="186"/>
      <c r="BT32" s="186"/>
      <c r="BU32" s="186"/>
      <c r="BV32" s="186"/>
      <c r="BW32" s="186"/>
      <c r="BX32" s="186" t="str">
        <f t="shared" si="3"/>
        <v/>
      </c>
    </row>
    <row r="33" spans="1:56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  <c r="BB33" s="186" t="s">
        <v>86</v>
      </c>
    </row>
    <row r="34" spans="1:56" ht="15" customHeight="1">
      <c r="A34" s="38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40"/>
      <c r="T34" s="40"/>
      <c r="U34" s="40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2"/>
      <c r="BB34" s="186"/>
      <c r="BC34" s="186"/>
      <c r="BD34" s="186"/>
    </row>
    <row r="35" spans="1:56" ht="15" customHeight="1">
      <c r="A35" s="44"/>
      <c r="B35" s="1057" t="s">
        <v>35</v>
      </c>
      <c r="C35" s="1058"/>
      <c r="D35" s="1059" t="s">
        <v>36</v>
      </c>
      <c r="E35" s="849"/>
      <c r="F35" s="849"/>
      <c r="G35" s="849"/>
      <c r="H35" s="849"/>
      <c r="I35" s="849"/>
      <c r="J35" s="849"/>
      <c r="K35" s="849"/>
      <c r="L35" s="849"/>
      <c r="M35" s="849"/>
      <c r="N35" s="1060"/>
      <c r="O35" s="1059" t="s">
        <v>37</v>
      </c>
      <c r="P35" s="849"/>
      <c r="Q35" s="849"/>
      <c r="R35" s="849"/>
      <c r="S35" s="849"/>
      <c r="T35" s="849"/>
      <c r="U35" s="1060"/>
      <c r="V35" s="532" t="s">
        <v>38</v>
      </c>
      <c r="W35" s="1059" t="s">
        <v>39</v>
      </c>
      <c r="X35" s="849"/>
      <c r="Y35" s="1060"/>
      <c r="Z35" s="978" t="s">
        <v>40</v>
      </c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80"/>
      <c r="AY35" s="46"/>
      <c r="BB35" s="186"/>
      <c r="BC35" s="186"/>
      <c r="BD35" s="186"/>
    </row>
    <row r="36" spans="1:56" ht="15" customHeight="1">
      <c r="A36" s="44"/>
      <c r="B36" s="1017">
        <f>IF(NOT(ISBLANK(D36)),1,"")</f>
        <v>1</v>
      </c>
      <c r="C36" s="1018"/>
      <c r="D36" s="85" t="str">
        <f>"ui_"&amp;$AE$2</f>
        <v>ui_k40_pv_data</v>
      </c>
      <c r="E36" s="74"/>
      <c r="F36" s="74"/>
      <c r="G36" s="74"/>
      <c r="H36" s="74"/>
      <c r="I36" s="74"/>
      <c r="J36" s="74"/>
      <c r="K36" s="74"/>
      <c r="L36" s="74"/>
      <c r="M36" s="74"/>
      <c r="N36" s="75"/>
      <c r="O36" s="283" t="s">
        <v>316</v>
      </c>
      <c r="P36" s="74"/>
      <c r="Q36" s="74"/>
      <c r="R36" s="74"/>
      <c r="S36" s="74"/>
      <c r="T36" s="74"/>
      <c r="U36" s="75"/>
      <c r="V36" s="283" t="s">
        <v>275</v>
      </c>
      <c r="W36" s="303" t="s">
        <v>276</v>
      </c>
      <c r="X36" s="74"/>
      <c r="Y36" s="75"/>
      <c r="Z36" s="169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87"/>
      <c r="AY36" s="46"/>
      <c r="BB36" s="186" t="str">
        <f>IF( $V36="●",
  $BB$4 &amp; $D36 &amp; $BV$4 &amp; $O36 &amp; IF( $V37&lt;&gt;"●",
           $CH$4,
           ","
         ),
  IF( OR(AND($D36&lt;&gt;"", $D37&lt;&gt;""), AND($D36&lt;&gt;"", $D37="", $O37="")),
   $BB$5 &amp; $D36 &amp; $BV$5 &amp; $O36 &amp; $CH$5,
  IF( AND($D36&lt;&gt;"", $D37="", $O37&lt;&gt;""),
   $BB$5 &amp; $D36 &amp; $BV$5 &amp; $O36,
   IF( AND($D36="", $O36&lt;&gt;"", OR(AND($D37="", $O37=""), $D37&lt;&gt;"")),
    $BB35 &amp; ", " &amp; $O36 &amp; $CH$5,
    IF( AND($D36="", $O36&lt;&gt;""),
     $BB35 &amp; ", " &amp; $O36,
     ""
    )
   )
  )
  )
 )</f>
        <v>ALTER TABLE UPK.upk_k40.k40_pv_data ADD CONSTRAINT ui_k40_pv_data PRIMARY KEY CLUSTERED (data_id);</v>
      </c>
      <c r="BC36" s="186"/>
      <c r="BD36" s="186"/>
    </row>
    <row r="37" spans="1:56" ht="15" customHeight="1">
      <c r="A37" s="44"/>
      <c r="B37" s="1053">
        <f>IF(NOT(ISBLANK(D37)),MAX(B$36:B36)+1,"")</f>
        <v>2</v>
      </c>
      <c r="C37" s="1054"/>
      <c r="D37" s="309" t="s">
        <v>8766</v>
      </c>
      <c r="E37" s="310"/>
      <c r="F37" s="310"/>
      <c r="G37" s="310"/>
      <c r="H37" s="310"/>
      <c r="I37" s="310"/>
      <c r="J37" s="310"/>
      <c r="K37" s="310"/>
      <c r="L37" s="310"/>
      <c r="M37" s="310"/>
      <c r="N37" s="311"/>
      <c r="O37" s="126" t="s">
        <v>8760</v>
      </c>
      <c r="P37" s="77"/>
      <c r="Q37" s="77"/>
      <c r="R37" s="77"/>
      <c r="S37" s="77"/>
      <c r="T37" s="77"/>
      <c r="U37" s="78"/>
      <c r="V37" s="76"/>
      <c r="W37" s="138" t="s">
        <v>276</v>
      </c>
      <c r="X37" s="77"/>
      <c r="Y37" s="78"/>
      <c r="Z37" s="309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310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2"/>
      <c r="AY37" s="46"/>
      <c r="BB37" s="186" t="str">
        <f>IF( $V37="●",
  $BB$4 &amp; $D37 &amp; $BV$4 &amp; $O37 &amp; IF( $V38&lt;&gt;"●",
           $CH$4,
           ","
         ),
  IF( OR(AND($D37&lt;&gt;"", $D38&lt;&gt;""), AND($D37&lt;&gt;"", $D38="", $O38="")),
   $BB$5 &amp; $D37 &amp; $BV$5 &amp; $O37 &amp; $CH$5,
  IF( AND($D37&lt;&gt;"", $D38="", $O38&lt;&gt;""),
   $BB$5 &amp; $D37 &amp; $BV$5 &amp; $O37,
   IF( AND($D37="", $O37&lt;&gt;"", OR(AND($D38="", $O38=""), $D38&lt;&gt;"")),
    $BB36 &amp; ", " &amp; $O37 &amp; $CH$5,
    IF( AND($D37="", $O37&lt;&gt;""),
     $BB36 &amp; ", " &amp; $O37,
     ""
    )
   )
  )
  )
 )</f>
        <v>CREATE INDEX idx_pv_data_key ON UPK.upk_k40.k40_pv_data (inf_date</v>
      </c>
      <c r="BC37" s="186"/>
      <c r="BD37" s="186"/>
    </row>
    <row r="38" spans="1:56" ht="15" customHeight="1">
      <c r="A38" s="44"/>
      <c r="B38" s="1055" t="str">
        <f>IF(NOT(ISBLANK(D38)),MAX(B$36:B37)+1,"")</f>
        <v/>
      </c>
      <c r="C38" s="1056"/>
      <c r="D38" s="384"/>
      <c r="E38" s="385"/>
      <c r="F38" s="385"/>
      <c r="G38" s="385"/>
      <c r="H38" s="385"/>
      <c r="I38" s="385"/>
      <c r="J38" s="385"/>
      <c r="K38" s="385"/>
      <c r="L38" s="385"/>
      <c r="M38" s="385"/>
      <c r="N38" s="386"/>
      <c r="O38" s="374" t="s">
        <v>8761</v>
      </c>
      <c r="P38" s="310"/>
      <c r="Q38" s="310"/>
      <c r="R38" s="310"/>
      <c r="S38" s="310"/>
      <c r="T38" s="310"/>
      <c r="U38" s="311"/>
      <c r="V38" s="533"/>
      <c r="W38" s="534" t="s">
        <v>276</v>
      </c>
      <c r="X38" s="310"/>
      <c r="Y38" s="311"/>
      <c r="Z38" s="533"/>
      <c r="AA38" s="310"/>
      <c r="AB38" s="310"/>
      <c r="AC38" s="310"/>
      <c r="AD38" s="310"/>
      <c r="AE38" s="310"/>
      <c r="AF38" s="310"/>
      <c r="AG38" s="310"/>
      <c r="AH38" s="310"/>
      <c r="AI38" s="310"/>
      <c r="AJ38" s="310"/>
      <c r="AK38" s="310"/>
      <c r="AL38" s="310"/>
      <c r="AM38" s="310"/>
      <c r="AN38" s="310"/>
      <c r="AO38" s="310"/>
      <c r="AP38" s="310"/>
      <c r="AQ38" s="310"/>
      <c r="AR38" s="77"/>
      <c r="AS38" s="77"/>
      <c r="AT38" s="77"/>
      <c r="AU38" s="77"/>
      <c r="AV38" s="77"/>
      <c r="AW38" s="77"/>
      <c r="AX38" s="88"/>
      <c r="AY38" s="49"/>
      <c r="BB38" s="186" t="str">
        <f t="shared" ref="BB38:BB50" si="4">IF( $V38="●",
  $BB$4 &amp; $D38 &amp; $BV$4 &amp; $O38 &amp; IF( $V39&lt;&gt;"●",
           $CH$4,
           ","
         ),
  IF( OR(AND($D38&lt;&gt;"", $D39&lt;&gt;""), AND($D38&lt;&gt;"", $D39="", $O39="")),
   $BB$5 &amp; $D38 &amp; $BV$5 &amp; $O38 &amp; $CH$5,
  IF( AND($D38&lt;&gt;"", $D39="", $O39&lt;&gt;""),
   $BB$5 &amp; $D38 &amp; $BV$5 &amp; $O38,
   IF( AND($D38="", $O38&lt;&gt;"", OR(AND($D39="", $O39=""), $D39&lt;&gt;"")),
    $BB37 &amp; ", " &amp; $O38 &amp; $CH$5,
    IF( AND($D38="", $O38&lt;&gt;""),
     $BB37 &amp; ", " &amp; $O38,
     ""
    )
   )
  )
  )
 )</f>
        <v>CREATE INDEX idx_pv_data_key ON UPK.upk_k40.k40_pv_data (inf_date, car_model);</v>
      </c>
      <c r="BC38" s="186"/>
      <c r="BD38" s="186"/>
    </row>
    <row r="39" spans="1:56" ht="15" customHeight="1">
      <c r="A39" s="44"/>
      <c r="B39" s="1005" t="str">
        <f>IF(NOT(ISBLANK(D39)),MAX(B$36:B38)+1,"")</f>
        <v/>
      </c>
      <c r="C39" s="1006"/>
      <c r="D39" s="76"/>
      <c r="E39" s="77"/>
      <c r="F39" s="77"/>
      <c r="G39" s="77"/>
      <c r="H39" s="77"/>
      <c r="I39" s="77"/>
      <c r="J39" s="77"/>
      <c r="K39" s="77"/>
      <c r="L39" s="77"/>
      <c r="M39" s="77"/>
      <c r="N39" s="78"/>
      <c r="O39" s="370"/>
      <c r="P39" s="77"/>
      <c r="Q39" s="77"/>
      <c r="R39" s="77"/>
      <c r="S39" s="77"/>
      <c r="T39" s="77"/>
      <c r="U39" s="78"/>
      <c r="V39" s="76"/>
      <c r="W39" s="86"/>
      <c r="X39" s="77"/>
      <c r="Y39" s="78"/>
      <c r="Z39" s="76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88"/>
      <c r="AY39" s="49"/>
      <c r="BB39" s="186" t="str">
        <f t="shared" si="4"/>
        <v/>
      </c>
      <c r="BC39" s="186"/>
      <c r="BD39" s="186"/>
    </row>
    <row r="40" spans="1:56" ht="15" customHeight="1">
      <c r="A40" s="44"/>
      <c r="B40" s="1005" t="str">
        <f>IF(NOT(ISBLANK(D40)),MAX(B$36:B39)+1,"")</f>
        <v/>
      </c>
      <c r="C40" s="1006"/>
      <c r="D40" s="76"/>
      <c r="E40" s="77"/>
      <c r="F40" s="77"/>
      <c r="G40" s="77"/>
      <c r="H40" s="77"/>
      <c r="I40" s="77"/>
      <c r="J40" s="77"/>
      <c r="K40" s="77"/>
      <c r="L40" s="77"/>
      <c r="M40" s="77"/>
      <c r="N40" s="78"/>
      <c r="O40" s="126"/>
      <c r="P40" s="77"/>
      <c r="Q40" s="77"/>
      <c r="R40" s="77"/>
      <c r="S40" s="77"/>
      <c r="T40" s="77"/>
      <c r="U40" s="78"/>
      <c r="V40" s="76"/>
      <c r="W40" s="138"/>
      <c r="X40" s="77"/>
      <c r="Y40" s="78"/>
      <c r="Z40" s="76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88"/>
      <c r="AY40" s="49"/>
      <c r="BB40" s="186" t="str">
        <f t="shared" si="4"/>
        <v/>
      </c>
      <c r="BC40" s="186"/>
      <c r="BD40" s="186"/>
    </row>
    <row r="41" spans="1:56" ht="15" customHeight="1">
      <c r="A41" s="44"/>
      <c r="B41" s="1005" t="str">
        <f>IF(NOT(ISBLANK(D41)),MAX(B$36:B40)+1,"")</f>
        <v/>
      </c>
      <c r="C41" s="1006"/>
      <c r="D41" s="76"/>
      <c r="E41" s="77"/>
      <c r="F41" s="77"/>
      <c r="G41" s="77"/>
      <c r="H41" s="77"/>
      <c r="I41" s="77"/>
      <c r="J41" s="77"/>
      <c r="K41" s="77"/>
      <c r="L41" s="77"/>
      <c r="M41" s="77"/>
      <c r="N41" s="78"/>
      <c r="O41" s="126"/>
      <c r="P41" s="77"/>
      <c r="Q41" s="77"/>
      <c r="R41" s="77"/>
      <c r="S41" s="77"/>
      <c r="T41" s="77"/>
      <c r="U41" s="78"/>
      <c r="V41" s="76"/>
      <c r="W41" s="138"/>
      <c r="X41" s="77"/>
      <c r="Y41" s="78"/>
      <c r="Z41" s="76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88"/>
      <c r="AY41" s="49"/>
      <c r="BB41" s="186" t="str">
        <f t="shared" si="4"/>
        <v/>
      </c>
      <c r="BC41" s="186"/>
      <c r="BD41" s="186"/>
    </row>
    <row r="42" spans="1:56" ht="15" customHeight="1">
      <c r="A42" s="44"/>
      <c r="B42" s="1005" t="str">
        <f>IF(NOT(ISBLANK(D42)),MAX(B$36:B41)+1,"")</f>
        <v/>
      </c>
      <c r="C42" s="1006"/>
      <c r="D42" s="76"/>
      <c r="E42" s="77"/>
      <c r="F42" s="77"/>
      <c r="G42" s="77"/>
      <c r="H42" s="77"/>
      <c r="I42" s="77"/>
      <c r="J42" s="77"/>
      <c r="K42" s="77"/>
      <c r="L42" s="77"/>
      <c r="M42" s="77"/>
      <c r="N42" s="78"/>
      <c r="O42" s="126"/>
      <c r="P42" s="77"/>
      <c r="Q42" s="77"/>
      <c r="R42" s="77"/>
      <c r="S42" s="77"/>
      <c r="T42" s="77"/>
      <c r="U42" s="78"/>
      <c r="V42" s="76"/>
      <c r="W42" s="138"/>
      <c r="X42" s="77"/>
      <c r="Y42" s="78"/>
      <c r="Z42" s="76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88"/>
      <c r="AY42" s="49"/>
      <c r="BB42" s="186" t="str">
        <f t="shared" si="4"/>
        <v/>
      </c>
      <c r="BC42" s="186"/>
      <c r="BD42" s="186"/>
    </row>
    <row r="43" spans="1:56" ht="15" customHeight="1">
      <c r="A43" s="44"/>
      <c r="B43" s="1005" t="str">
        <f>IF(NOT(ISBLANK(D43)),MAX(B$36:B42)+1,"")</f>
        <v/>
      </c>
      <c r="C43" s="1006"/>
      <c r="D43" s="137"/>
      <c r="E43" s="77"/>
      <c r="F43" s="77"/>
      <c r="G43" s="77"/>
      <c r="H43" s="77"/>
      <c r="I43" s="77"/>
      <c r="J43" s="77"/>
      <c r="K43" s="77"/>
      <c r="L43" s="77"/>
      <c r="M43" s="77"/>
      <c r="N43" s="78"/>
      <c r="O43" s="126"/>
      <c r="P43" s="77"/>
      <c r="Q43" s="77"/>
      <c r="R43" s="77"/>
      <c r="S43" s="77"/>
      <c r="T43" s="77"/>
      <c r="U43" s="78"/>
      <c r="V43" s="76"/>
      <c r="W43" s="137"/>
      <c r="X43" s="77"/>
      <c r="Y43" s="78"/>
      <c r="Z43" s="76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88"/>
      <c r="AY43" s="49"/>
      <c r="BB43" s="186" t="str">
        <f t="shared" si="4"/>
        <v/>
      </c>
      <c r="BC43" s="186"/>
      <c r="BD43" s="186"/>
    </row>
    <row r="44" spans="1:56" ht="15" customHeight="1">
      <c r="A44" s="44"/>
      <c r="B44" s="1005" t="str">
        <f>IF(NOT(ISBLANK(D44)),MAX(B$36:B43)+1,"")</f>
        <v/>
      </c>
      <c r="C44" s="1006"/>
      <c r="D44" s="137"/>
      <c r="E44" s="77"/>
      <c r="F44" s="77"/>
      <c r="G44" s="77"/>
      <c r="H44" s="77"/>
      <c r="I44" s="77"/>
      <c r="J44" s="77"/>
      <c r="K44" s="77"/>
      <c r="L44" s="77"/>
      <c r="M44" s="77"/>
      <c r="N44" s="78"/>
      <c r="O44" s="126"/>
      <c r="P44" s="77"/>
      <c r="Q44" s="77"/>
      <c r="R44" s="77"/>
      <c r="S44" s="77"/>
      <c r="T44" s="77"/>
      <c r="U44" s="78"/>
      <c r="V44" s="76"/>
      <c r="W44" s="138"/>
      <c r="X44" s="77"/>
      <c r="Y44" s="78"/>
      <c r="Z44" s="76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88"/>
      <c r="AY44" s="49"/>
      <c r="BB44" s="186" t="str">
        <f t="shared" si="4"/>
        <v/>
      </c>
      <c r="BC44" s="186"/>
      <c r="BD44" s="186"/>
    </row>
    <row r="45" spans="1:56" ht="15" customHeight="1">
      <c r="A45" s="44"/>
      <c r="B45" s="1005" t="str">
        <f>IF(NOT(ISBLANK(D45)),MAX(B$36:B44)+1,"")</f>
        <v/>
      </c>
      <c r="C45" s="1006"/>
      <c r="D45" s="76"/>
      <c r="E45" s="77"/>
      <c r="F45" s="77"/>
      <c r="G45" s="77"/>
      <c r="H45" s="77"/>
      <c r="I45" s="77"/>
      <c r="J45" s="77"/>
      <c r="K45" s="77"/>
      <c r="L45" s="77"/>
      <c r="M45" s="77"/>
      <c r="N45" s="78"/>
      <c r="O45" s="126"/>
      <c r="P45" s="77"/>
      <c r="Q45" s="77"/>
      <c r="R45" s="77"/>
      <c r="S45" s="77"/>
      <c r="T45" s="77"/>
      <c r="U45" s="78"/>
      <c r="V45" s="76"/>
      <c r="W45" s="86"/>
      <c r="X45" s="77"/>
      <c r="Y45" s="78"/>
      <c r="Z45" s="76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88"/>
      <c r="AY45" s="49"/>
      <c r="BB45" s="186" t="str">
        <f t="shared" si="4"/>
        <v/>
      </c>
      <c r="BC45" s="186"/>
      <c r="BD45" s="186"/>
    </row>
    <row r="46" spans="1:56" ht="15" customHeight="1">
      <c r="A46" s="44"/>
      <c r="B46" s="1005" t="str">
        <f>IF(NOT(ISBLANK(D46)),MAX(B$36:B45)+1,"")</f>
        <v/>
      </c>
      <c r="C46" s="1006"/>
      <c r="D46" s="76"/>
      <c r="E46" s="77"/>
      <c r="F46" s="77"/>
      <c r="G46" s="77"/>
      <c r="H46" s="77"/>
      <c r="I46" s="77"/>
      <c r="J46" s="77"/>
      <c r="K46" s="77"/>
      <c r="L46" s="77"/>
      <c r="M46" s="77"/>
      <c r="N46" s="78"/>
      <c r="O46" s="126"/>
      <c r="P46" s="77"/>
      <c r="Q46" s="77"/>
      <c r="R46" s="77"/>
      <c r="S46" s="77"/>
      <c r="T46" s="77"/>
      <c r="U46" s="78"/>
      <c r="V46" s="76"/>
      <c r="W46" s="86"/>
      <c r="X46" s="77"/>
      <c r="Y46" s="78"/>
      <c r="Z46" s="76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88"/>
      <c r="AY46" s="49"/>
      <c r="BB46" s="186" t="str">
        <f t="shared" si="4"/>
        <v/>
      </c>
      <c r="BC46" s="186"/>
      <c r="BD46" s="186"/>
    </row>
    <row r="47" spans="1:56" ht="15" customHeight="1">
      <c r="A47" s="44"/>
      <c r="B47" s="1005" t="str">
        <f>IF(NOT(ISBLANK(D47)),MAX(B$36:B46)+1,"")</f>
        <v/>
      </c>
      <c r="C47" s="1006"/>
      <c r="D47" s="76"/>
      <c r="E47" s="77"/>
      <c r="F47" s="77"/>
      <c r="G47" s="77"/>
      <c r="H47" s="77"/>
      <c r="I47" s="77"/>
      <c r="J47" s="77"/>
      <c r="K47" s="77"/>
      <c r="L47" s="77"/>
      <c r="M47" s="77"/>
      <c r="N47" s="78"/>
      <c r="O47" s="126"/>
      <c r="P47" s="77"/>
      <c r="Q47" s="77"/>
      <c r="R47" s="77"/>
      <c r="S47" s="77"/>
      <c r="T47" s="77"/>
      <c r="U47" s="78"/>
      <c r="V47" s="76"/>
      <c r="W47" s="86"/>
      <c r="X47" s="77"/>
      <c r="Y47" s="78"/>
      <c r="Z47" s="76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88"/>
      <c r="AY47" s="49"/>
      <c r="BB47" s="186" t="str">
        <f t="shared" si="4"/>
        <v/>
      </c>
      <c r="BC47" s="186"/>
      <c r="BD47" s="186"/>
    </row>
    <row r="48" spans="1:56" ht="15" customHeight="1">
      <c r="A48" s="44"/>
      <c r="B48" s="1005" t="str">
        <f>IF(NOT(ISBLANK(D48)),MAX(B$36:B47)+1,"")</f>
        <v/>
      </c>
      <c r="C48" s="1006"/>
      <c r="D48" s="76"/>
      <c r="E48" s="77"/>
      <c r="F48" s="77"/>
      <c r="G48" s="77"/>
      <c r="H48" s="77"/>
      <c r="I48" s="77"/>
      <c r="J48" s="77"/>
      <c r="K48" s="77"/>
      <c r="L48" s="77"/>
      <c r="M48" s="77"/>
      <c r="N48" s="78"/>
      <c r="O48" s="126"/>
      <c r="P48" s="77"/>
      <c r="Q48" s="77"/>
      <c r="R48" s="77"/>
      <c r="S48" s="77"/>
      <c r="T48" s="77"/>
      <c r="U48" s="78"/>
      <c r="V48" s="76"/>
      <c r="W48" s="86"/>
      <c r="X48" s="77"/>
      <c r="Y48" s="78"/>
      <c r="Z48" s="76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88"/>
      <c r="AY48" s="49"/>
      <c r="BB48" s="186" t="str">
        <f t="shared" si="4"/>
        <v/>
      </c>
      <c r="BC48" s="186"/>
      <c r="BD48" s="186"/>
    </row>
    <row r="49" spans="1:56" ht="15" customHeight="1">
      <c r="A49" s="44"/>
      <c r="B49" s="1005" t="str">
        <f>IF(NOT(ISBLANK(D49)),MAX(B$36:B48)+1,"")</f>
        <v/>
      </c>
      <c r="C49" s="1006"/>
      <c r="D49" s="76"/>
      <c r="E49" s="77"/>
      <c r="F49" s="77"/>
      <c r="G49" s="77"/>
      <c r="H49" s="77"/>
      <c r="I49" s="77"/>
      <c r="J49" s="77"/>
      <c r="K49" s="77"/>
      <c r="L49" s="77"/>
      <c r="M49" s="77"/>
      <c r="N49" s="78"/>
      <c r="O49" s="126"/>
      <c r="P49" s="77"/>
      <c r="Q49" s="77"/>
      <c r="R49" s="77"/>
      <c r="S49" s="77"/>
      <c r="T49" s="77"/>
      <c r="U49" s="78"/>
      <c r="V49" s="76"/>
      <c r="W49" s="86"/>
      <c r="X49" s="77"/>
      <c r="Y49" s="78"/>
      <c r="Z49" s="76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88"/>
      <c r="AY49" s="49"/>
      <c r="BB49" s="186" t="str">
        <f t="shared" si="4"/>
        <v/>
      </c>
      <c r="BC49" s="186"/>
      <c r="BD49" s="186"/>
    </row>
    <row r="50" spans="1:56" ht="15" customHeight="1">
      <c r="A50" s="44"/>
      <c r="B50" s="1007" t="str">
        <f>IF(NOT(ISBLANK(D50)),MAX(B$36:B49)+1,"")</f>
        <v/>
      </c>
      <c r="C50" s="1008"/>
      <c r="D50" s="79"/>
      <c r="E50" s="80"/>
      <c r="F50" s="80"/>
      <c r="G50" s="80"/>
      <c r="H50" s="80"/>
      <c r="I50" s="80"/>
      <c r="J50" s="80"/>
      <c r="K50" s="80"/>
      <c r="L50" s="80"/>
      <c r="M50" s="80"/>
      <c r="N50" s="81"/>
      <c r="O50" s="150"/>
      <c r="P50" s="80"/>
      <c r="Q50" s="80"/>
      <c r="R50" s="80"/>
      <c r="S50" s="80"/>
      <c r="T50" s="80"/>
      <c r="U50" s="81"/>
      <c r="V50" s="79"/>
      <c r="W50" s="383"/>
      <c r="X50" s="80"/>
      <c r="Y50" s="81"/>
      <c r="Z50" s="79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9"/>
      <c r="AY50" s="49"/>
      <c r="BB50" s="186" t="str">
        <f t="shared" si="4"/>
        <v/>
      </c>
      <c r="BC50" s="186"/>
      <c r="BD50" s="186"/>
    </row>
    <row r="51" spans="1:56" ht="15" customHeight="1">
      <c r="A51" s="44"/>
      <c r="AY51" s="49"/>
      <c r="BB51" s="186"/>
      <c r="BC51" s="186"/>
      <c r="BD51" s="186"/>
    </row>
    <row r="52" spans="1:56" ht="15" customHeight="1">
      <c r="A52" s="44"/>
      <c r="B52" s="1011" t="s">
        <v>35</v>
      </c>
      <c r="C52" s="1012"/>
      <c r="D52" s="981" t="s">
        <v>313</v>
      </c>
      <c r="E52" s="979"/>
      <c r="F52" s="979"/>
      <c r="G52" s="979"/>
      <c r="H52" s="979"/>
      <c r="I52" s="979"/>
      <c r="J52" s="979"/>
      <c r="K52" s="979"/>
      <c r="L52" s="979"/>
      <c r="M52" s="979"/>
      <c r="N52" s="982"/>
      <c r="O52" s="981" t="s">
        <v>314</v>
      </c>
      <c r="P52" s="979"/>
      <c r="Q52" s="979"/>
      <c r="R52" s="979"/>
      <c r="S52" s="979"/>
      <c r="T52" s="979"/>
      <c r="U52" s="982"/>
      <c r="V52" s="978" t="s">
        <v>40</v>
      </c>
      <c r="W52" s="979"/>
      <c r="X52" s="979"/>
      <c r="Y52" s="979"/>
      <c r="Z52" s="979"/>
      <c r="AA52" s="979"/>
      <c r="AB52" s="979"/>
      <c r="AC52" s="979"/>
      <c r="AD52" s="979"/>
      <c r="AE52" s="979"/>
      <c r="AF52" s="979"/>
      <c r="AG52" s="979"/>
      <c r="AH52" s="979"/>
      <c r="AI52" s="979"/>
      <c r="AJ52" s="979"/>
      <c r="AK52" s="979"/>
      <c r="AL52" s="979"/>
      <c r="AM52" s="979"/>
      <c r="AN52" s="979"/>
      <c r="AO52" s="979"/>
      <c r="AP52" s="979"/>
      <c r="AQ52" s="979"/>
      <c r="AR52" s="979"/>
      <c r="AS52" s="979"/>
      <c r="AT52" s="979"/>
      <c r="AU52" s="979"/>
      <c r="AV52" s="979"/>
      <c r="AW52" s="979"/>
      <c r="AX52" s="980"/>
      <c r="AY52" s="148"/>
    </row>
    <row r="53" spans="1:56" ht="15" customHeight="1">
      <c r="A53" s="50"/>
      <c r="B53" s="1009">
        <f>IF(NOT(ISBLANK(D53)),1,"")</f>
        <v>1</v>
      </c>
      <c r="C53" s="1010"/>
      <c r="D53" s="308" t="s">
        <v>52</v>
      </c>
      <c r="E53" s="140"/>
      <c r="F53" s="140"/>
      <c r="G53" s="140"/>
      <c r="H53" s="140"/>
      <c r="I53" s="140"/>
      <c r="J53" s="140"/>
      <c r="K53" s="140"/>
      <c r="L53" s="140"/>
      <c r="M53" s="140"/>
      <c r="N53" s="141"/>
      <c r="O53" s="139" t="s">
        <v>315</v>
      </c>
      <c r="P53" s="140"/>
      <c r="Q53" s="140"/>
      <c r="R53" s="140"/>
      <c r="S53" s="140"/>
      <c r="T53" s="140"/>
      <c r="U53" s="141"/>
      <c r="V53" s="169"/>
      <c r="W53" s="82"/>
      <c r="X53" s="82"/>
      <c r="Y53" s="82"/>
      <c r="Z53" s="82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87"/>
      <c r="AY53" s="49"/>
    </row>
    <row r="54" spans="1:56" ht="15" customHeight="1">
      <c r="A54" s="50"/>
      <c r="B54" s="1005" t="str">
        <f>IF(NOT(ISBLANK(D54)),MAX(B$53:B53)+1,"")</f>
        <v/>
      </c>
      <c r="C54" s="1006"/>
      <c r="D54" s="76"/>
      <c r="E54" s="77"/>
      <c r="F54" s="77"/>
      <c r="G54" s="77"/>
      <c r="H54" s="77"/>
      <c r="I54" s="77"/>
      <c r="J54" s="77"/>
      <c r="K54" s="77"/>
      <c r="L54" s="77"/>
      <c r="M54" s="77"/>
      <c r="N54" s="78"/>
      <c r="O54" s="76"/>
      <c r="P54" s="77"/>
      <c r="Q54" s="77"/>
      <c r="R54" s="77"/>
      <c r="S54" s="77"/>
      <c r="T54" s="77"/>
      <c r="U54" s="78"/>
      <c r="V54" s="76"/>
      <c r="W54" s="83"/>
      <c r="X54" s="83"/>
      <c r="Y54" s="83"/>
      <c r="Z54" s="83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88"/>
      <c r="AY54" s="49"/>
    </row>
    <row r="55" spans="1:56" ht="15" customHeight="1">
      <c r="A55" s="50"/>
      <c r="B55" s="1005" t="str">
        <f>IF(NOT(ISBLANK(D55)),MAX(B$53:B54)+1,"")</f>
        <v/>
      </c>
      <c r="C55" s="1006"/>
      <c r="D55" s="76"/>
      <c r="E55" s="77"/>
      <c r="F55" s="77"/>
      <c r="G55" s="77"/>
      <c r="H55" s="77"/>
      <c r="I55" s="77"/>
      <c r="J55" s="77"/>
      <c r="K55" s="77"/>
      <c r="L55" s="77"/>
      <c r="M55" s="77"/>
      <c r="N55" s="78"/>
      <c r="O55" s="76"/>
      <c r="P55" s="77"/>
      <c r="Q55" s="77"/>
      <c r="R55" s="77"/>
      <c r="S55" s="77"/>
      <c r="T55" s="77"/>
      <c r="U55" s="78"/>
      <c r="V55" s="76"/>
      <c r="W55" s="77"/>
      <c r="X55" s="77"/>
      <c r="Y55" s="77"/>
      <c r="Z55" s="83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88"/>
      <c r="AY55" s="49"/>
    </row>
    <row r="56" spans="1:56" ht="15" customHeight="1">
      <c r="A56" s="50"/>
      <c r="B56" s="1005" t="str">
        <f>IF(NOT(ISBLANK(D56)),MAX(B$53:B55)+1,"")</f>
        <v/>
      </c>
      <c r="C56" s="1006"/>
      <c r="D56" s="76"/>
      <c r="E56" s="77"/>
      <c r="F56" s="77"/>
      <c r="G56" s="77"/>
      <c r="H56" s="77"/>
      <c r="I56" s="77"/>
      <c r="J56" s="77"/>
      <c r="K56" s="77"/>
      <c r="L56" s="77"/>
      <c r="M56" s="77"/>
      <c r="N56" s="78"/>
      <c r="O56" s="76"/>
      <c r="P56" s="77"/>
      <c r="Q56" s="77"/>
      <c r="R56" s="77"/>
      <c r="S56" s="77"/>
      <c r="T56" s="77"/>
      <c r="U56" s="78"/>
      <c r="V56" s="76"/>
      <c r="W56" s="77"/>
      <c r="X56" s="77"/>
      <c r="Y56" s="77"/>
      <c r="Z56" s="83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88"/>
      <c r="AY56" s="49"/>
    </row>
    <row r="57" spans="1:56" ht="15" customHeight="1">
      <c r="A57" s="50"/>
      <c r="B57" s="1005" t="str">
        <f>IF(NOT(ISBLANK(D57)),MAX(B$53:B56)+1,"")</f>
        <v/>
      </c>
      <c r="C57" s="1006"/>
      <c r="D57" s="76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6"/>
      <c r="P57" s="77"/>
      <c r="Q57" s="77"/>
      <c r="R57" s="77"/>
      <c r="S57" s="77"/>
      <c r="T57" s="77"/>
      <c r="U57" s="78"/>
      <c r="V57" s="76"/>
      <c r="W57" s="77"/>
      <c r="X57" s="77"/>
      <c r="Y57" s="77"/>
      <c r="Z57" s="83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88"/>
      <c r="AY57" s="49"/>
    </row>
    <row r="58" spans="1:56" ht="15" customHeight="1">
      <c r="A58" s="50"/>
      <c r="B58" s="1005" t="str">
        <f>IF(NOT(ISBLANK(D58)),MAX(B$53:B57)+1,"")</f>
        <v/>
      </c>
      <c r="C58" s="1006"/>
      <c r="D58" s="76"/>
      <c r="E58" s="77"/>
      <c r="F58" s="77"/>
      <c r="G58" s="77"/>
      <c r="H58" s="77"/>
      <c r="I58" s="77"/>
      <c r="J58" s="77"/>
      <c r="K58" s="77"/>
      <c r="L58" s="77"/>
      <c r="M58" s="77"/>
      <c r="N58" s="78"/>
      <c r="O58" s="76"/>
      <c r="P58" s="77"/>
      <c r="Q58" s="77"/>
      <c r="R58" s="77"/>
      <c r="S58" s="77"/>
      <c r="T58" s="77"/>
      <c r="U58" s="78"/>
      <c r="V58" s="76"/>
      <c r="W58" s="77"/>
      <c r="X58" s="77"/>
      <c r="Y58" s="77"/>
      <c r="Z58" s="83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88"/>
      <c r="AY58" s="49"/>
    </row>
    <row r="59" spans="1:56" ht="15" customHeight="1">
      <c r="A59" s="50"/>
      <c r="B59" s="1005" t="str">
        <f>IF(NOT(ISBLANK(D59)),MAX(B$53:B58)+1,"")</f>
        <v/>
      </c>
      <c r="C59" s="1006"/>
      <c r="D59" s="76"/>
      <c r="E59" s="77"/>
      <c r="F59" s="77"/>
      <c r="G59" s="77"/>
      <c r="H59" s="77"/>
      <c r="I59" s="77"/>
      <c r="J59" s="77"/>
      <c r="K59" s="77"/>
      <c r="L59" s="77"/>
      <c r="M59" s="77"/>
      <c r="N59" s="78"/>
      <c r="O59" s="76"/>
      <c r="P59" s="77"/>
      <c r="Q59" s="77"/>
      <c r="R59" s="77"/>
      <c r="S59" s="77"/>
      <c r="T59" s="77"/>
      <c r="U59" s="78"/>
      <c r="V59" s="76"/>
      <c r="W59" s="77"/>
      <c r="X59" s="77"/>
      <c r="Y59" s="77"/>
      <c r="Z59" s="83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88"/>
      <c r="AY59" s="49"/>
    </row>
    <row r="60" spans="1:56" ht="15" customHeight="1">
      <c r="A60" s="50"/>
      <c r="B60" s="1005" t="str">
        <f>IF(NOT(ISBLANK(D60)),MAX(B$53:B59)+1,"")</f>
        <v/>
      </c>
      <c r="C60" s="1006"/>
      <c r="D60" s="76"/>
      <c r="E60" s="77"/>
      <c r="F60" s="77"/>
      <c r="G60" s="77"/>
      <c r="H60" s="77"/>
      <c r="I60" s="77"/>
      <c r="J60" s="77"/>
      <c r="K60" s="77"/>
      <c r="L60" s="77"/>
      <c r="M60" s="77"/>
      <c r="N60" s="78"/>
      <c r="O60" s="76"/>
      <c r="P60" s="77"/>
      <c r="Q60" s="77"/>
      <c r="R60" s="77"/>
      <c r="S60" s="77"/>
      <c r="T60" s="77"/>
      <c r="U60" s="78"/>
      <c r="V60" s="76"/>
      <c r="W60" s="77"/>
      <c r="X60" s="77"/>
      <c r="Y60" s="77"/>
      <c r="Z60" s="83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88"/>
      <c r="AY60" s="49"/>
    </row>
    <row r="61" spans="1:56" ht="15" customHeight="1">
      <c r="A61" s="50"/>
      <c r="B61" s="1005" t="str">
        <f>IF(NOT(ISBLANK(D61)),MAX(B$53:B60)+1,"")</f>
        <v/>
      </c>
      <c r="C61" s="1006"/>
      <c r="D61" s="76"/>
      <c r="E61" s="77"/>
      <c r="F61" s="77"/>
      <c r="G61" s="77"/>
      <c r="H61" s="77"/>
      <c r="I61" s="77"/>
      <c r="J61" s="77"/>
      <c r="K61" s="77"/>
      <c r="L61" s="77"/>
      <c r="M61" s="77"/>
      <c r="N61" s="78"/>
      <c r="O61" s="76"/>
      <c r="P61" s="77"/>
      <c r="Q61" s="77"/>
      <c r="R61" s="77"/>
      <c r="S61" s="77"/>
      <c r="T61" s="77"/>
      <c r="U61" s="78"/>
      <c r="V61" s="76"/>
      <c r="W61" s="77"/>
      <c r="X61" s="77"/>
      <c r="Y61" s="77"/>
      <c r="Z61" s="83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88"/>
      <c r="AY61" s="49"/>
    </row>
    <row r="62" spans="1:56" ht="15" customHeight="1">
      <c r="A62" s="50"/>
      <c r="B62" s="1005" t="str">
        <f>IF(NOT(ISBLANK(D62)),MAX(B$53:B61)+1,"")</f>
        <v/>
      </c>
      <c r="C62" s="1006"/>
      <c r="D62" s="76"/>
      <c r="E62" s="77"/>
      <c r="F62" s="77"/>
      <c r="G62" s="77"/>
      <c r="H62" s="77"/>
      <c r="I62" s="77"/>
      <c r="J62" s="77"/>
      <c r="K62" s="77"/>
      <c r="L62" s="77"/>
      <c r="M62" s="77"/>
      <c r="N62" s="78"/>
      <c r="O62" s="76"/>
      <c r="P62" s="77"/>
      <c r="Q62" s="77"/>
      <c r="R62" s="77"/>
      <c r="S62" s="77"/>
      <c r="T62" s="77"/>
      <c r="U62" s="78"/>
      <c r="V62" s="76"/>
      <c r="W62" s="77"/>
      <c r="X62" s="77"/>
      <c r="Y62" s="77"/>
      <c r="Z62" s="83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88"/>
      <c r="AY62" s="49"/>
    </row>
    <row r="63" spans="1:56" ht="15" customHeight="1">
      <c r="A63" s="50"/>
      <c r="B63" s="1007" t="str">
        <f>IF(NOT(ISBLANK(D63)),MAX(B$53:B62)+1,"")</f>
        <v/>
      </c>
      <c r="C63" s="1008"/>
      <c r="D63" s="79"/>
      <c r="E63" s="80"/>
      <c r="F63" s="80"/>
      <c r="G63" s="80"/>
      <c r="H63" s="80"/>
      <c r="I63" s="80"/>
      <c r="J63" s="80"/>
      <c r="K63" s="80"/>
      <c r="L63" s="80"/>
      <c r="M63" s="80"/>
      <c r="N63" s="81"/>
      <c r="O63" s="79"/>
      <c r="P63" s="80"/>
      <c r="Q63" s="80"/>
      <c r="R63" s="80"/>
      <c r="S63" s="80"/>
      <c r="T63" s="80"/>
      <c r="U63" s="81"/>
      <c r="V63" s="79"/>
      <c r="W63" s="80"/>
      <c r="X63" s="80"/>
      <c r="Y63" s="80"/>
      <c r="Z63" s="84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9"/>
      <c r="AY63" s="49"/>
    </row>
    <row r="64" spans="1:56" ht="15" customHeight="1" thickBot="1">
      <c r="A64" s="112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1"/>
    </row>
  </sheetData>
  <mergeCells count="92">
    <mergeCell ref="B32:C32"/>
    <mergeCell ref="B24:C24"/>
    <mergeCell ref="B25:C25"/>
    <mergeCell ref="B26:C26"/>
    <mergeCell ref="B27:C27"/>
    <mergeCell ref="B28:C28"/>
    <mergeCell ref="B29:C29"/>
    <mergeCell ref="B30:C30"/>
    <mergeCell ref="B31:C31"/>
    <mergeCell ref="B23:C23"/>
    <mergeCell ref="B15:C15"/>
    <mergeCell ref="B16:C16"/>
    <mergeCell ref="B17:C17"/>
    <mergeCell ref="B18:C18"/>
    <mergeCell ref="B19:C19"/>
    <mergeCell ref="B20:C20"/>
    <mergeCell ref="B22:C22"/>
    <mergeCell ref="B21:C21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B35:C35"/>
    <mergeCell ref="D35:N35"/>
    <mergeCell ref="O35:U35"/>
    <mergeCell ref="W35:Y35"/>
    <mergeCell ref="Z35:AX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2:C52"/>
    <mergeCell ref="D52:N52"/>
    <mergeCell ref="O52:U52"/>
    <mergeCell ref="V52:AX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</mergeCells>
  <phoneticPr fontId="45"/>
  <dataValidations count="2">
    <dataValidation imeMode="disabled" allowBlank="1" showInputMessage="1" showErrorMessage="1" sqref="T9 T10:W32"/>
    <dataValidation imeMode="hiragana" allowBlank="1" showInputMessage="1" showErrorMessage="1" sqref="D9:K32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Q64"/>
  <sheetViews>
    <sheetView workbookViewId="0">
      <selection activeCell="AM10" sqref="AM10"/>
    </sheetView>
  </sheetViews>
  <sheetFormatPr defaultColWidth="2.7109375" defaultRowHeight="15" customHeight="1"/>
  <cols>
    <col min="1" max="1" width="2.7109375" style="90"/>
    <col min="2" max="25" width="2.7109375" style="43"/>
    <col min="26" max="26" width="2.7109375" style="43" customWidth="1"/>
    <col min="27" max="53" width="2.7109375" style="43"/>
    <col min="54" max="54" width="2.7109375" style="43" customWidth="1"/>
    <col min="55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33</v>
      </c>
      <c r="X1" s="1002"/>
      <c r="Y1" s="1003">
        <v>7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生産台数推移更新履歴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44579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48"/>
      <c r="H2" s="1048"/>
      <c r="I2" s="1048"/>
      <c r="J2" s="1048"/>
      <c r="K2" s="1048"/>
      <c r="L2" s="1048"/>
      <c r="M2" s="1048"/>
      <c r="N2" s="1026" t="s">
        <v>30</v>
      </c>
      <c r="O2" s="1027"/>
      <c r="P2" s="1027"/>
      <c r="Q2" s="1027"/>
      <c r="R2" s="189" t="str">
        <f>VLOOKUP($Y$1,テーブル一覧!$B$6:$AA$32,3,FALSE)</f>
        <v>UPK.upk_k40</v>
      </c>
      <c r="S2" s="199"/>
      <c r="T2" s="199"/>
      <c r="U2" s="199"/>
      <c r="V2" s="199"/>
      <c r="W2" s="199"/>
      <c r="X2" s="199"/>
      <c r="Y2" s="199"/>
      <c r="Z2" s="200"/>
      <c r="AA2" s="1022" t="s">
        <v>4</v>
      </c>
      <c r="AB2" s="1023"/>
      <c r="AC2" s="1023"/>
      <c r="AD2" s="1023"/>
      <c r="AE2" s="1028" t="str">
        <f>VLOOKUP($Y$1,テーブル一覧!$B$6:$AA$32,19,FALSE)</f>
        <v>k40_pv_history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1045" t="s">
        <v>42</v>
      </c>
      <c r="C4" s="1046"/>
      <c r="D4" s="1046"/>
      <c r="E4" s="1047"/>
      <c r="F4" s="123" t="s">
        <v>8770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361"/>
      <c r="AY4" s="46"/>
      <c r="BB4" s="304" t="str">
        <f>"ALTER TABLE "&amp;$R$2&amp;"."&amp;$AE$2&amp;" ADD CONSTRAINT "</f>
        <v xml:space="preserve">ALTER TABLE UPK.upk_k40.k40_pv_history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313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UPK.upk_k40.k40_pv_history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42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761"/>
      <c r="AO7" s="761"/>
      <c r="AP7" s="761"/>
      <c r="AQ7" s="761"/>
      <c r="AR7" s="761"/>
      <c r="AS7" s="761"/>
      <c r="AT7" s="761"/>
      <c r="AU7" s="761"/>
      <c r="AV7" s="761"/>
      <c r="AW7" s="761"/>
      <c r="AX7" s="762"/>
      <c r="AY7" s="49"/>
      <c r="BB7" s="193" t="str">
        <f>"--ＤＢ："&amp;$R$2&amp;" テーブル："&amp;$AE$2</f>
        <v>--ＤＢ：UPK.upk_k40 テーブル：k40_pv_history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1043"/>
      <c r="AD8" s="974"/>
      <c r="AE8" s="302">
        <v>1</v>
      </c>
      <c r="AF8" s="359">
        <v>2</v>
      </c>
      <c r="AG8" s="359">
        <v>3</v>
      </c>
      <c r="AH8" s="359">
        <v>4</v>
      </c>
      <c r="AI8" s="359">
        <v>5</v>
      </c>
      <c r="AJ8" s="359">
        <v>6</v>
      </c>
      <c r="AK8" s="359">
        <v>7</v>
      </c>
      <c r="AL8" s="360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UPK.upk_k40.k40_pv_history(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</row>
    <row r="9" spans="1:86" ht="15" customHeight="1">
      <c r="A9" s="44"/>
      <c r="B9" s="996">
        <f>IF(NOT(ISBLANK(D9)),1,"")</f>
        <v>1</v>
      </c>
      <c r="C9" s="997"/>
      <c r="D9" s="131" t="s">
        <v>267</v>
      </c>
      <c r="E9" s="59"/>
      <c r="F9" s="59"/>
      <c r="G9" s="59"/>
      <c r="H9" s="59"/>
      <c r="I9" s="59"/>
      <c r="J9" s="59"/>
      <c r="K9" s="65"/>
      <c r="L9" s="132" t="s">
        <v>268</v>
      </c>
      <c r="M9" s="59"/>
      <c r="N9" s="59"/>
      <c r="O9" s="59"/>
      <c r="P9" s="59"/>
      <c r="Q9" s="59"/>
      <c r="R9" s="59"/>
      <c r="S9" s="60"/>
      <c r="T9" s="131" t="s">
        <v>269</v>
      </c>
      <c r="U9" s="59"/>
      <c r="V9" s="59"/>
      <c r="W9" s="65"/>
      <c r="X9" s="66" t="str">
        <f>IF(AND(NOT(ISBLANK(T9)),NOT(ISERROR(VLOOKUP(T9,'[2]SQL Server フィールド型種類'!$B$2:$E$30,4,FALSE)&lt;&gt;0))),TEXT(VLOOKUP(T9,'[2]SQL Server フィールド型種類'!$B$2:$E$30,4,FALSE),"##0"),"")</f>
        <v>4</v>
      </c>
      <c r="Y9" s="65"/>
      <c r="Z9" s="132" t="s">
        <v>47</v>
      </c>
      <c r="AA9" s="60"/>
      <c r="AB9" s="133" t="s">
        <v>48</v>
      </c>
      <c r="AC9" s="306" t="s">
        <v>275</v>
      </c>
      <c r="AD9" s="306" t="s">
        <v>275</v>
      </c>
      <c r="AE9" s="307" t="s">
        <v>275</v>
      </c>
      <c r="AF9" s="51"/>
      <c r="AG9" s="51"/>
      <c r="AH9" s="51"/>
      <c r="AI9" s="51"/>
      <c r="AJ9" s="51"/>
      <c r="AK9" s="51"/>
      <c r="AL9" s="52"/>
      <c r="AM9" s="133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32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ref="BX9:BX18" si="1">IF(NOT(ISERROR(VLOOKUP(L9,$D$53:$O$63,12,FALSE))),VLOOKUP(L9,$D$53:$O$63,12,FALSE),"")</f>
        <v/>
      </c>
    </row>
    <row r="10" spans="1:86" ht="15" customHeight="1">
      <c r="A10" s="44"/>
      <c r="B10" s="998">
        <f>IF(NOT(ISBLANK(D10)),MAX(B$9:B9)+1,"")</f>
        <v>2</v>
      </c>
      <c r="C10" s="999"/>
      <c r="D10" s="127" t="s">
        <v>8754</v>
      </c>
      <c r="E10" s="61"/>
      <c r="F10" s="61"/>
      <c r="G10" s="61"/>
      <c r="H10" s="61"/>
      <c r="I10" s="61"/>
      <c r="J10" s="61"/>
      <c r="K10" s="68"/>
      <c r="L10" s="126" t="s">
        <v>8760</v>
      </c>
      <c r="M10" s="61"/>
      <c r="N10" s="61"/>
      <c r="O10" s="61"/>
      <c r="P10" s="61"/>
      <c r="Q10" s="61"/>
      <c r="R10" s="61"/>
      <c r="S10" s="62"/>
      <c r="T10" s="67" t="s">
        <v>285</v>
      </c>
      <c r="U10" s="61"/>
      <c r="V10" s="61"/>
      <c r="W10" s="68"/>
      <c r="X10" s="69" t="str">
        <f>IF(AND(NOT(ISBLANK(T10)),NOT(ISERROR(VLOOKUP(T10,'[2]SQL Server フィールド型種類'!$B$2:$E$30,4,FALSE)&lt;&gt;0))),TEXT(VLOOKUP(T10,'[2]SQL Server フィールド型種類'!$B$2:$E$30,4,FALSE),"##0"),"")</f>
        <v>2</v>
      </c>
      <c r="Y10" s="68"/>
      <c r="Z10" s="69"/>
      <c r="AA10" s="62"/>
      <c r="AB10" s="135" t="s">
        <v>48</v>
      </c>
      <c r="AC10" s="284"/>
      <c r="AD10" s="284" t="s">
        <v>275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 t="s">
        <v>9961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59"/>
      <c r="BC10" s="193" t="str">
        <f t="shared" si="0"/>
        <v>inf_date smallint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1"/>
        <v/>
      </c>
    </row>
    <row r="11" spans="1:86" ht="15" customHeight="1">
      <c r="A11" s="44"/>
      <c r="B11" s="998">
        <f>IF(NOT(ISBLANK(D11)),MAX(B$9:B10)+1,"")</f>
        <v>3</v>
      </c>
      <c r="C11" s="999"/>
      <c r="D11" s="127" t="s">
        <v>8755</v>
      </c>
      <c r="E11" s="61"/>
      <c r="F11" s="61"/>
      <c r="G11" s="61"/>
      <c r="H11" s="61"/>
      <c r="I11" s="61"/>
      <c r="J11" s="61"/>
      <c r="K11" s="68"/>
      <c r="L11" s="126" t="s">
        <v>8761</v>
      </c>
      <c r="M11" s="61"/>
      <c r="N11" s="61"/>
      <c r="O11" s="61"/>
      <c r="P11" s="61"/>
      <c r="Q11" s="61"/>
      <c r="R11" s="61"/>
      <c r="S11" s="62"/>
      <c r="T11" s="127" t="s">
        <v>50</v>
      </c>
      <c r="U11" s="61"/>
      <c r="V11" s="61"/>
      <c r="W11" s="68"/>
      <c r="X11" s="134" t="s">
        <v>270</v>
      </c>
      <c r="Y11" s="68"/>
      <c r="Z11" s="69"/>
      <c r="AA11" s="62"/>
      <c r="AB11" s="135" t="s">
        <v>48</v>
      </c>
      <c r="AC11" s="53"/>
      <c r="AD11" s="284" t="s">
        <v>275</v>
      </c>
      <c r="AE11" s="68"/>
      <c r="AF11" s="54" t="s">
        <v>274</v>
      </c>
      <c r="AG11" s="54"/>
      <c r="AH11" s="54"/>
      <c r="AI11" s="54"/>
      <c r="AJ11" s="54"/>
      <c r="AK11" s="54"/>
      <c r="AL11" s="55"/>
      <c r="AM11" s="135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59"/>
      <c r="BC11" s="193" t="str">
        <f t="shared" si="0"/>
        <v>car_model char(15) NOT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1"/>
        <v/>
      </c>
    </row>
    <row r="12" spans="1:86" ht="15" customHeight="1">
      <c r="A12" s="44"/>
      <c r="B12" s="998">
        <f>IF(NOT(ISBLANK(D12)),MAX(B$9:B11)+1,"")</f>
        <v>4</v>
      </c>
      <c r="C12" s="999"/>
      <c r="D12" s="127" t="s">
        <v>9922</v>
      </c>
      <c r="E12" s="61"/>
      <c r="F12" s="61"/>
      <c r="G12" s="61"/>
      <c r="H12" s="61"/>
      <c r="I12" s="61"/>
      <c r="J12" s="61"/>
      <c r="K12" s="68"/>
      <c r="L12" s="126" t="s">
        <v>9924</v>
      </c>
      <c r="M12" s="61"/>
      <c r="N12" s="61"/>
      <c r="O12" s="61"/>
      <c r="P12" s="61"/>
      <c r="Q12" s="61"/>
      <c r="R12" s="61"/>
      <c r="S12" s="62"/>
      <c r="T12" s="127" t="s">
        <v>50</v>
      </c>
      <c r="U12" s="61"/>
      <c r="V12" s="61"/>
      <c r="W12" s="68"/>
      <c r="X12" s="134" t="s">
        <v>9780</v>
      </c>
      <c r="Y12" s="68"/>
      <c r="Z12" s="69"/>
      <c r="AA12" s="62"/>
      <c r="AB12" s="61"/>
      <c r="AC12" s="53"/>
      <c r="AD12" s="53"/>
      <c r="AE12" s="68"/>
      <c r="AF12" s="54"/>
      <c r="AG12" s="54"/>
      <c r="AH12" s="54"/>
      <c r="AI12" s="54"/>
      <c r="AJ12" s="54"/>
      <c r="AK12" s="54"/>
      <c r="AL12" s="55"/>
      <c r="AM12" s="135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59"/>
      <c r="BC12" s="193" t="str">
        <f t="shared" si="0"/>
        <v>memo1 char(20)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1"/>
        <v/>
      </c>
    </row>
    <row r="13" spans="1:86" ht="15" customHeight="1">
      <c r="A13" s="44"/>
      <c r="B13" s="998">
        <f>IF(NOT(ISBLANK(D13)),MAX(B$9:B12)+1,"")</f>
        <v>5</v>
      </c>
      <c r="C13" s="999"/>
      <c r="D13" s="127" t="s">
        <v>9923</v>
      </c>
      <c r="E13" s="61"/>
      <c r="F13" s="61"/>
      <c r="G13" s="61"/>
      <c r="H13" s="61"/>
      <c r="I13" s="61"/>
      <c r="J13" s="61"/>
      <c r="K13" s="68"/>
      <c r="L13" s="126" t="s">
        <v>9925</v>
      </c>
      <c r="M13" s="61"/>
      <c r="N13" s="61"/>
      <c r="O13" s="61"/>
      <c r="P13" s="61"/>
      <c r="Q13" s="61"/>
      <c r="R13" s="61"/>
      <c r="S13" s="62"/>
      <c r="T13" s="127" t="s">
        <v>50</v>
      </c>
      <c r="U13" s="61"/>
      <c r="V13" s="61"/>
      <c r="W13" s="68"/>
      <c r="X13" s="134" t="s">
        <v>9780</v>
      </c>
      <c r="Y13" s="68"/>
      <c r="Z13" s="69"/>
      <c r="AA13" s="62"/>
      <c r="AB13" s="61"/>
      <c r="AC13" s="53"/>
      <c r="AD13" s="53"/>
      <c r="AE13" s="68"/>
      <c r="AF13" s="54"/>
      <c r="AG13" s="54"/>
      <c r="AH13" s="54"/>
      <c r="AI13" s="54"/>
      <c r="AJ13" s="54"/>
      <c r="AK13" s="54"/>
      <c r="AL13" s="55"/>
      <c r="AM13" s="135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59"/>
      <c r="BC13" s="193" t="str">
        <f t="shared" si="0"/>
        <v>memo2 char(20) NULL,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1"/>
        <v/>
      </c>
    </row>
    <row r="14" spans="1:86" ht="15" customHeight="1">
      <c r="A14" s="44"/>
      <c r="B14" s="998">
        <f>IF(NOT(ISBLANK(D14)),MAX(B$9:B13)+1,"")</f>
        <v>6</v>
      </c>
      <c r="C14" s="999"/>
      <c r="D14" s="127" t="s">
        <v>8756</v>
      </c>
      <c r="E14" s="61"/>
      <c r="F14" s="61"/>
      <c r="G14" s="61"/>
      <c r="H14" s="61"/>
      <c r="I14" s="61"/>
      <c r="J14" s="61"/>
      <c r="K14" s="68"/>
      <c r="L14" s="126" t="s">
        <v>8807</v>
      </c>
      <c r="M14" s="61"/>
      <c r="N14" s="61"/>
      <c r="O14" s="61"/>
      <c r="P14" s="61"/>
      <c r="Q14" s="61"/>
      <c r="R14" s="61"/>
      <c r="S14" s="62"/>
      <c r="T14" s="127" t="s">
        <v>325</v>
      </c>
      <c r="U14" s="61"/>
      <c r="V14" s="61"/>
      <c r="W14" s="68"/>
      <c r="X14" s="73" t="str">
        <f>IF(AND(NOT(ISBLANK(T14)),NOT(ISERROR(VLOOKUP(T14,'[2]SQL Server フィールド型種類'!$B$2:$E$30,4,FALSE)&lt;&gt;0))),TEXT(VLOOKUP(T14,'[2]SQL Server フィールド型種類'!$B$2:$E$30,4,FALSE),"##0"),"")</f>
        <v>4</v>
      </c>
      <c r="Y14" s="68"/>
      <c r="Z14" s="69"/>
      <c r="AA14" s="62"/>
      <c r="AB14" s="61"/>
      <c r="AC14" s="53"/>
      <c r="AD14" s="53"/>
      <c r="AE14" s="68"/>
      <c r="AF14" s="54"/>
      <c r="AG14" s="54"/>
      <c r="AH14" s="54"/>
      <c r="AI14" s="54"/>
      <c r="AJ14" s="54"/>
      <c r="AK14" s="54"/>
      <c r="AL14" s="55"/>
      <c r="AM14" s="135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159"/>
      <c r="BC14" s="193" t="str">
        <f t="shared" si="0"/>
        <v>three_months int NULL,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1"/>
        <v/>
      </c>
    </row>
    <row r="15" spans="1:86" ht="15" customHeight="1">
      <c r="A15" s="44"/>
      <c r="B15" s="998">
        <f>IF(NOT(ISBLANK(D15)),MAX(B$9:B14)+1,"")</f>
        <v>7</v>
      </c>
      <c r="C15" s="999"/>
      <c r="D15" s="127" t="s">
        <v>8757</v>
      </c>
      <c r="E15" s="61"/>
      <c r="F15" s="61"/>
      <c r="G15" s="61"/>
      <c r="H15" s="61"/>
      <c r="I15" s="61"/>
      <c r="J15" s="61"/>
      <c r="K15" s="68"/>
      <c r="L15" s="126" t="s">
        <v>8762</v>
      </c>
      <c r="M15" s="61"/>
      <c r="N15" s="61"/>
      <c r="O15" s="61"/>
      <c r="P15" s="61"/>
      <c r="Q15" s="61"/>
      <c r="R15" s="61"/>
      <c r="S15" s="62"/>
      <c r="T15" s="127" t="s">
        <v>8764</v>
      </c>
      <c r="U15" s="61"/>
      <c r="V15" s="61"/>
      <c r="W15" s="68"/>
      <c r="X15" s="73" t="str">
        <f>IF(AND(NOT(ISBLANK(T15)),NOT(ISERROR(VLOOKUP(T15,'[2]SQL Server フィールド型種類'!$B$2:$E$30,4,FALSE)&lt;&gt;0))),TEXT(VLOOKUP(T15,'[2]SQL Server フィールド型種類'!$B$2:$E$30,4,FALSE),"##0"),"")</f>
        <v>4</v>
      </c>
      <c r="Y15" s="68"/>
      <c r="Z15" s="69"/>
      <c r="AA15" s="62"/>
      <c r="AB15" s="61"/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59"/>
      <c r="BC15" s="193" t="str">
        <f t="shared" si="0"/>
        <v>regular int NULL,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1"/>
        <v/>
      </c>
    </row>
    <row r="16" spans="1:86" ht="15" customHeight="1">
      <c r="A16" s="44"/>
      <c r="B16" s="998">
        <f>IF(NOT(ISBLANK(D16)),MAX(B$9:B15)+1,"")</f>
        <v>8</v>
      </c>
      <c r="C16" s="999"/>
      <c r="D16" s="127" t="s">
        <v>8758</v>
      </c>
      <c r="E16" s="61"/>
      <c r="F16" s="61"/>
      <c r="G16" s="61"/>
      <c r="H16" s="61"/>
      <c r="I16" s="61"/>
      <c r="J16" s="61"/>
      <c r="K16" s="68"/>
      <c r="L16" s="126" t="s">
        <v>8763</v>
      </c>
      <c r="M16" s="61"/>
      <c r="N16" s="61"/>
      <c r="O16" s="61"/>
      <c r="P16" s="61"/>
      <c r="Q16" s="61"/>
      <c r="R16" s="61"/>
      <c r="S16" s="62"/>
      <c r="T16" s="127" t="s">
        <v>8764</v>
      </c>
      <c r="U16" s="61"/>
      <c r="V16" s="61"/>
      <c r="W16" s="68"/>
      <c r="X16" s="69" t="str">
        <f>IF(AND(NOT(ISBLANK(T16)),NOT(ISERROR(VLOOKUP(T16,'[2]SQL Server フィールド型種類'!$B$2:$E$30,4,FALSE)&lt;&gt;0))),TEXT(VLOOKUP(T16,'[2]SQL Server フィールド型種類'!$B$2:$E$30,4,FALSE),"##0"),"")</f>
        <v>4</v>
      </c>
      <c r="Y16" s="68"/>
      <c r="Z16" s="69"/>
      <c r="AA16" s="62"/>
      <c r="AB16" s="61"/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59"/>
      <c r="BC16" s="193" t="str">
        <f t="shared" si="0"/>
        <v>unipres int NULL,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1"/>
        <v/>
      </c>
    </row>
    <row r="17" spans="1:95" ht="15" customHeight="1">
      <c r="A17" s="44"/>
      <c r="B17" s="998">
        <f>IF(NOT(ISBLANK(D17)),MAX(B$9:B16)+1,"")</f>
        <v>9</v>
      </c>
      <c r="C17" s="999"/>
      <c r="D17" s="127" t="s">
        <v>9305</v>
      </c>
      <c r="E17" s="61"/>
      <c r="F17" s="61"/>
      <c r="G17" s="61"/>
      <c r="H17" s="61"/>
      <c r="I17" s="61"/>
      <c r="J17" s="61"/>
      <c r="K17" s="68"/>
      <c r="L17" s="126" t="s">
        <v>9306</v>
      </c>
      <c r="M17" s="61"/>
      <c r="N17" s="61"/>
      <c r="O17" s="61"/>
      <c r="P17" s="61"/>
      <c r="Q17" s="61"/>
      <c r="R17" s="61"/>
      <c r="S17" s="62"/>
      <c r="T17" s="127" t="s">
        <v>9307</v>
      </c>
      <c r="U17" s="61"/>
      <c r="V17" s="61"/>
      <c r="W17" s="68"/>
      <c r="X17" s="134" t="s">
        <v>9308</v>
      </c>
      <c r="Y17" s="68"/>
      <c r="Z17" s="69"/>
      <c r="AA17" s="62"/>
      <c r="AB17" s="61" t="s">
        <v>8796</v>
      </c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135" t="s">
        <v>9311</v>
      </c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2"/>
      <c r="AY17" s="49"/>
      <c r="BC17" s="186" t="str">
        <f t="shared" si="0"/>
        <v>input_file char(255) NOT NULL,</v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1"/>
        <v/>
      </c>
    </row>
    <row r="18" spans="1:95" ht="15" customHeight="1">
      <c r="A18" s="44"/>
      <c r="B18" s="998">
        <f>IF(NOT(ISBLANK(D18)),MAX(B$9:B17)+1,"")</f>
        <v>10</v>
      </c>
      <c r="C18" s="999"/>
      <c r="D18" s="127" t="s">
        <v>9309</v>
      </c>
      <c r="E18" s="61"/>
      <c r="F18" s="61"/>
      <c r="G18" s="61"/>
      <c r="H18" s="61"/>
      <c r="I18" s="61"/>
      <c r="J18" s="61"/>
      <c r="K18" s="68"/>
      <c r="L18" s="126" t="s">
        <v>9310</v>
      </c>
      <c r="M18" s="61"/>
      <c r="N18" s="61"/>
      <c r="O18" s="61"/>
      <c r="P18" s="61"/>
      <c r="Q18" s="61"/>
      <c r="R18" s="61"/>
      <c r="S18" s="62"/>
      <c r="T18" s="127" t="s">
        <v>285</v>
      </c>
      <c r="U18" s="61"/>
      <c r="V18" s="61"/>
      <c r="W18" s="68"/>
      <c r="X18" s="69" t="str">
        <f>IF(AND(NOT(ISBLANK(T18)),NOT(ISERROR(VLOOKUP(T18,'[2]SQL Server フィールド型種類'!$B$2:$E$30,4,FALSE)&lt;&gt;0))),TEXT(VLOOKUP(T18,'[2]SQL Server フィールド型種類'!$B$2:$E$30,4,FALSE),"##0"),"")</f>
        <v>2</v>
      </c>
      <c r="Y18" s="68"/>
      <c r="Z18" s="69"/>
      <c r="AA18" s="62"/>
      <c r="AB18" s="61" t="s">
        <v>8796</v>
      </c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135" t="s">
        <v>9309</v>
      </c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2"/>
      <c r="AY18" s="49"/>
      <c r="BC18" s="186" t="str">
        <f>IF(L18&lt;&gt;"",L18&amp;" "&amp;IF(T18="char",T18&amp;"("&amp;X18&amp;")",T18)&amp;" "&amp;IF(AB18="×","NOT NULL","NULL")&amp;IF(Z18="YES"," IDENTITY(1, 1) ","")&amp;IF(BX18&lt;&gt;""," DEFAULT "&amp;BX18,"")&amp;IF(L19&lt;&gt;"",",",""),"")</f>
        <v>nendo smallint NOT NULL,</v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1"/>
        <v/>
      </c>
    </row>
    <row r="19" spans="1:95" ht="15" customHeight="1">
      <c r="A19" s="44"/>
      <c r="B19" s="998">
        <f>IF(NOT(ISBLANK(D19)),MAX(B$9:B18)+1,"")</f>
        <v>11</v>
      </c>
      <c r="C19" s="999"/>
      <c r="D19" s="127" t="s">
        <v>9315</v>
      </c>
      <c r="E19" s="61"/>
      <c r="F19" s="61"/>
      <c r="G19" s="61"/>
      <c r="H19" s="61"/>
      <c r="I19" s="61"/>
      <c r="J19" s="61"/>
      <c r="K19" s="68"/>
      <c r="L19" s="126" t="s">
        <v>9316</v>
      </c>
      <c r="M19" s="61"/>
      <c r="N19" s="61"/>
      <c r="O19" s="61"/>
      <c r="P19" s="61"/>
      <c r="Q19" s="61"/>
      <c r="R19" s="61"/>
      <c r="S19" s="62"/>
      <c r="T19" s="67" t="s">
        <v>89</v>
      </c>
      <c r="U19" s="61"/>
      <c r="V19" s="61"/>
      <c r="W19" s="68"/>
      <c r="X19" s="73" t="str">
        <f>IF(AND(NOT(ISBLANK(T19)),NOT(ISERROR(VLOOKUP(T19,'[2]SQL Server フィールド型種類'!$B$2:$E$30,4,FALSE)&lt;&gt;0))),TEXT(VLOOKUP(T19,'[2]SQL Server フィールド型種類'!$B$2:$E$30,4,FALSE),"##0"),"")</f>
        <v>8</v>
      </c>
      <c r="Y19" s="68"/>
      <c r="Z19" s="69"/>
      <c r="AA19" s="62"/>
      <c r="AB19" s="61" t="s">
        <v>8796</v>
      </c>
      <c r="AC19" s="53"/>
      <c r="AD19" s="53"/>
      <c r="AE19" s="68"/>
      <c r="AF19" s="54"/>
      <c r="AG19" s="54"/>
      <c r="AH19" s="54"/>
      <c r="AI19" s="54"/>
      <c r="AJ19" s="54"/>
      <c r="AK19" s="54"/>
      <c r="AL19" s="55"/>
      <c r="AM19" s="135" t="s">
        <v>9314</v>
      </c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2"/>
      <c r="AY19" s="49"/>
      <c r="BC19" s="186" t="str">
        <f t="shared" si="0"/>
        <v>file_update datetime NOT NULL,</v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 t="str">
        <f>IF(NOT(ISERROR(VLOOKUP(L19,$D$29:$O$32,12,FALSE))),VLOOKUP(L19,$D$29:$O$32,12,FALSE),"")</f>
        <v/>
      </c>
    </row>
    <row r="20" spans="1:95" ht="15" customHeight="1">
      <c r="A20" s="44"/>
      <c r="B20" s="998">
        <f>IF(NOT(ISBLANK(D20)),MAX(B$9:B19)+1,"")</f>
        <v>12</v>
      </c>
      <c r="C20" s="999"/>
      <c r="D20" s="127" t="s">
        <v>9318</v>
      </c>
      <c r="E20" s="61"/>
      <c r="F20" s="61"/>
      <c r="G20" s="61"/>
      <c r="H20" s="61"/>
      <c r="I20" s="61"/>
      <c r="J20" s="61"/>
      <c r="K20" s="68"/>
      <c r="L20" s="126" t="s">
        <v>9320</v>
      </c>
      <c r="M20" s="61"/>
      <c r="N20" s="61"/>
      <c r="O20" s="61"/>
      <c r="P20" s="61"/>
      <c r="Q20" s="61"/>
      <c r="R20" s="61"/>
      <c r="S20" s="62"/>
      <c r="T20" s="127" t="s">
        <v>285</v>
      </c>
      <c r="U20" s="61"/>
      <c r="V20" s="61"/>
      <c r="W20" s="68"/>
      <c r="X20" s="73" t="str">
        <f>IF(AND(NOT(ISBLANK(T20)),NOT(ISERROR(VLOOKUP(T20,'[2]SQL Server フィールド型種類'!$B$2:$E$30,4,FALSE)&lt;&gt;0))),TEXT(VLOOKUP(T20,'[2]SQL Server フィールド型種類'!$B$2:$E$30,4,FALSE),"##0"),"")</f>
        <v>2</v>
      </c>
      <c r="Y20" s="68"/>
      <c r="Z20" s="69"/>
      <c r="AA20" s="62"/>
      <c r="AB20" s="61" t="s">
        <v>288</v>
      </c>
      <c r="AC20" s="53"/>
      <c r="AD20" s="53"/>
      <c r="AE20" s="68"/>
      <c r="AF20" s="54"/>
      <c r="AG20" s="54"/>
      <c r="AH20" s="54"/>
      <c r="AI20" s="54"/>
      <c r="AJ20" s="54"/>
      <c r="AK20" s="54"/>
      <c r="AL20" s="55"/>
      <c r="AM20" s="135" t="s">
        <v>9319</v>
      </c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2"/>
      <c r="AY20" s="49"/>
      <c r="BC20" s="186" t="str">
        <f t="shared" si="0"/>
        <v>data_update smallint NOT NULL,</v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ref="BX20:BX32" si="2">IF(NOT(ISERROR(VLOOKUP(L20,$D$53:$O$63,12,FALSE))),VLOOKUP(L20,$D$53:$O$63,12,FALSE),"")</f>
        <v/>
      </c>
    </row>
    <row r="21" spans="1:95" ht="15" customHeight="1">
      <c r="A21" s="44"/>
      <c r="B21" s="998">
        <f>IF(NOT(ISBLANK(D21)),MAX(B$9:B20)+1,"")</f>
        <v>13</v>
      </c>
      <c r="C21" s="999"/>
      <c r="D21" s="127" t="s">
        <v>287</v>
      </c>
      <c r="E21" s="61"/>
      <c r="F21" s="61"/>
      <c r="G21" s="61"/>
      <c r="H21" s="61"/>
      <c r="I21" s="61"/>
      <c r="J21" s="61"/>
      <c r="K21" s="68"/>
      <c r="L21" s="126" t="s">
        <v>52</v>
      </c>
      <c r="M21" s="61"/>
      <c r="N21" s="61"/>
      <c r="O21" s="61"/>
      <c r="P21" s="61"/>
      <c r="Q21" s="61"/>
      <c r="R21" s="61"/>
      <c r="S21" s="62"/>
      <c r="T21" s="67" t="s">
        <v>89</v>
      </c>
      <c r="U21" s="61"/>
      <c r="V21" s="61"/>
      <c r="W21" s="68"/>
      <c r="X21" s="69" t="str">
        <f>IF(AND(NOT(ISBLANK(T21)),NOT(ISERROR(VLOOKUP(T21,'[2]SQL Server フィールド型種類'!$B$2:$E$30,4,FALSE)&lt;&gt;0))),TEXT(VLOOKUP(T21,'[2]SQL Server フィールド型種類'!$B$2:$E$30,4,FALSE),"##0"),"")</f>
        <v>8</v>
      </c>
      <c r="Y21" s="68"/>
      <c r="Z21" s="69"/>
      <c r="AA21" s="62"/>
      <c r="AB21" s="61" t="s">
        <v>8796</v>
      </c>
      <c r="AC21" s="53"/>
      <c r="AD21" s="53"/>
      <c r="AE21" s="68"/>
      <c r="AF21" s="54"/>
      <c r="AG21" s="54"/>
      <c r="AH21" s="54"/>
      <c r="AI21" s="54"/>
      <c r="AJ21" s="54"/>
      <c r="AK21" s="54"/>
      <c r="AL21" s="55"/>
      <c r="AM21" s="135" t="s">
        <v>289</v>
      </c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2"/>
      <c r="AY21" s="49"/>
      <c r="BC21" s="186" t="str">
        <f t="shared" si="0"/>
        <v>created_date datetime NOT NULL DEFAULT getdate(),</v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 t="str">
        <f t="shared" si="2"/>
        <v>getdate()</v>
      </c>
      <c r="CQ21" s="192" t="s">
        <v>86</v>
      </c>
    </row>
    <row r="22" spans="1:95" ht="15" customHeight="1">
      <c r="A22" s="44"/>
      <c r="B22" s="998">
        <f>IF(NOT(ISBLANK(D22)),MAX(B$9:B21)+1,"")</f>
        <v>14</v>
      </c>
      <c r="C22" s="999"/>
      <c r="D22" s="127" t="s">
        <v>290</v>
      </c>
      <c r="E22" s="61"/>
      <c r="F22" s="61"/>
      <c r="G22" s="61"/>
      <c r="H22" s="61"/>
      <c r="I22" s="61"/>
      <c r="J22" s="61"/>
      <c r="K22" s="68"/>
      <c r="L22" s="126" t="s">
        <v>53</v>
      </c>
      <c r="M22" s="61"/>
      <c r="N22" s="61"/>
      <c r="O22" s="61"/>
      <c r="P22" s="61"/>
      <c r="Q22" s="61"/>
      <c r="R22" s="61"/>
      <c r="S22" s="62"/>
      <c r="T22" s="67" t="s">
        <v>91</v>
      </c>
      <c r="U22" s="61"/>
      <c r="V22" s="61"/>
      <c r="W22" s="68"/>
      <c r="X22" s="73" t="str">
        <f>IF(AND(NOT(ISBLANK(T22)),NOT(ISERROR(VLOOKUP(T22,'[2]SQL Server フィールド型種類'!$B$2:$E$30,4,FALSE)&lt;&gt;0))),TEXT(VLOOKUP(T22,'[2]SQL Server フィールド型種類'!$B$2:$E$30,4,FALSE),"##0"),"")</f>
        <v>2</v>
      </c>
      <c r="Y22" s="68"/>
      <c r="Z22" s="69"/>
      <c r="AA22" s="62"/>
      <c r="AB22" s="61" t="s">
        <v>8796</v>
      </c>
      <c r="AC22" s="53"/>
      <c r="AD22" s="53"/>
      <c r="AE22" s="68"/>
      <c r="AF22" s="54"/>
      <c r="AG22" s="54"/>
      <c r="AH22" s="54"/>
      <c r="AI22" s="54"/>
      <c r="AJ22" s="54"/>
      <c r="AK22" s="54"/>
      <c r="AL22" s="55"/>
      <c r="AM22" s="135" t="s">
        <v>291</v>
      </c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2"/>
      <c r="AY22" s="49"/>
      <c r="BC22" s="186" t="str">
        <f t="shared" si="0"/>
        <v>created_tantou_id smallint NOT NULL</v>
      </c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 t="str">
        <f t="shared" si="2"/>
        <v/>
      </c>
      <c r="CQ22" s="192" t="s">
        <v>86</v>
      </c>
    </row>
    <row r="23" spans="1:95" ht="15" customHeight="1">
      <c r="A23" s="44"/>
      <c r="B23" s="998" t="str">
        <f>IF(NOT(ISBLANK(D23)),MAX(B$9:B22)+1,"")</f>
        <v/>
      </c>
      <c r="C23" s="999"/>
      <c r="D23" s="67"/>
      <c r="E23" s="61"/>
      <c r="F23" s="61"/>
      <c r="G23" s="61"/>
      <c r="H23" s="61"/>
      <c r="I23" s="61"/>
      <c r="J23" s="61"/>
      <c r="K23" s="68"/>
      <c r="L23" s="69"/>
      <c r="M23" s="61"/>
      <c r="N23" s="61"/>
      <c r="O23" s="61"/>
      <c r="P23" s="61"/>
      <c r="Q23" s="61"/>
      <c r="R23" s="61"/>
      <c r="S23" s="62"/>
      <c r="T23" s="67"/>
      <c r="U23" s="61"/>
      <c r="V23" s="61"/>
      <c r="W23" s="68"/>
      <c r="X23" s="73" t="str">
        <f>IF(AND(NOT(ISBLANK(T23)),NOT(ISERROR(VLOOKUP(T23,'[2]SQL Server フィールド型種類'!$B$2:$E$30,4,FALSE)&lt;&gt;0))),TEXT(VLOOKUP(T23,'[2]SQL Server フィールド型種類'!$B$2:$E$30,4,FALSE),"##0"),"")</f>
        <v/>
      </c>
      <c r="Y23" s="68"/>
      <c r="Z23" s="69"/>
      <c r="AA23" s="62"/>
      <c r="AB23" s="61"/>
      <c r="AC23" s="53"/>
      <c r="AD23" s="53"/>
      <c r="AE23" s="68"/>
      <c r="AF23" s="54"/>
      <c r="AG23" s="54"/>
      <c r="AH23" s="54"/>
      <c r="AI23" s="54"/>
      <c r="AJ23" s="54"/>
      <c r="AK23" s="54"/>
      <c r="AL23" s="55"/>
      <c r="AM23" s="135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2"/>
      <c r="AY23" s="49"/>
      <c r="BC23" s="186" t="str">
        <f t="shared" si="0"/>
        <v/>
      </c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N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 t="str">
        <f t="shared" si="2"/>
        <v/>
      </c>
    </row>
    <row r="24" spans="1:95" ht="15" customHeight="1">
      <c r="A24" s="44"/>
      <c r="B24" s="998" t="str">
        <f>IF(NOT(ISBLANK(D24)),MAX(B$9:B23)+1,"")</f>
        <v/>
      </c>
      <c r="C24" s="999"/>
      <c r="D24" s="127"/>
      <c r="E24" s="61"/>
      <c r="F24" s="61"/>
      <c r="G24" s="61"/>
      <c r="H24" s="61"/>
      <c r="I24" s="61"/>
      <c r="J24" s="61"/>
      <c r="K24" s="68"/>
      <c r="L24" s="126"/>
      <c r="M24" s="61"/>
      <c r="N24" s="61"/>
      <c r="O24" s="61"/>
      <c r="P24" s="61"/>
      <c r="Q24" s="61"/>
      <c r="R24" s="61"/>
      <c r="S24" s="62"/>
      <c r="T24" s="67"/>
      <c r="U24" s="61"/>
      <c r="V24" s="61"/>
      <c r="W24" s="68"/>
      <c r="X24" s="73" t="str">
        <f>IF(AND(NOT(ISBLANK(T24)),NOT(ISERROR(VLOOKUP(T24,'[2]SQL Server フィールド型種類'!$B$2:$E$30,4,FALSE)&lt;&gt;0))),TEXT(VLOOKUP(T24,'[2]SQL Server フィールド型種類'!$B$2:$E$30,4,FALSE),"##0"),"")</f>
        <v/>
      </c>
      <c r="Y24" s="68"/>
      <c r="Z24" s="69"/>
      <c r="AA24" s="62"/>
      <c r="AB24" s="61"/>
      <c r="AC24" s="53"/>
      <c r="AD24" s="53"/>
      <c r="AE24" s="68"/>
      <c r="AF24" s="54"/>
      <c r="AG24" s="54"/>
      <c r="AH24" s="54"/>
      <c r="AI24" s="54"/>
      <c r="AJ24" s="54"/>
      <c r="AK24" s="54"/>
      <c r="AL24" s="55"/>
      <c r="AM24" s="135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2"/>
      <c r="AY24" s="49"/>
      <c r="BC24" s="186" t="str">
        <f t="shared" si="0"/>
        <v/>
      </c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 t="str">
        <f t="shared" si="2"/>
        <v/>
      </c>
    </row>
    <row r="25" spans="1:95" ht="15" customHeight="1">
      <c r="A25" s="44"/>
      <c r="B25" s="998" t="str">
        <f>IF(NOT(ISBLANK(D25)),MAX(B$9:B24)+1,"")</f>
        <v/>
      </c>
      <c r="C25" s="999"/>
      <c r="D25" s="127"/>
      <c r="E25" s="61"/>
      <c r="F25" s="61"/>
      <c r="G25" s="61"/>
      <c r="H25" s="61"/>
      <c r="I25" s="61"/>
      <c r="J25" s="61"/>
      <c r="K25" s="68"/>
      <c r="L25" s="126"/>
      <c r="M25" s="61"/>
      <c r="N25" s="61"/>
      <c r="O25" s="61"/>
      <c r="P25" s="61"/>
      <c r="Q25" s="61"/>
      <c r="R25" s="61"/>
      <c r="S25" s="62"/>
      <c r="T25" s="67"/>
      <c r="U25" s="61"/>
      <c r="V25" s="61"/>
      <c r="W25" s="68"/>
      <c r="X25" s="69" t="str">
        <f>IF(AND(NOT(ISBLANK(T25)),NOT(ISERROR(VLOOKUP(T25,'[2]SQL Server フィールド型種類'!$B$2:$E$30,4,FALSE)&lt;&gt;0))),TEXT(VLOOKUP(T25,'[2]SQL Server フィールド型種類'!$B$2:$E$30,4,FALSE),"##0"),"")</f>
        <v/>
      </c>
      <c r="Y25" s="68"/>
      <c r="Z25" s="69"/>
      <c r="AA25" s="62"/>
      <c r="AB25" s="61"/>
      <c r="AC25" s="53"/>
      <c r="AD25" s="53"/>
      <c r="AE25" s="68"/>
      <c r="AF25" s="54"/>
      <c r="AG25" s="54"/>
      <c r="AH25" s="54"/>
      <c r="AI25" s="54"/>
      <c r="AJ25" s="54"/>
      <c r="AK25" s="54"/>
      <c r="AL25" s="55"/>
      <c r="AM25" s="135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2"/>
      <c r="AY25" s="49"/>
      <c r="BC25" s="186" t="str">
        <f t="shared" si="0"/>
        <v/>
      </c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 t="str">
        <f t="shared" si="2"/>
        <v/>
      </c>
    </row>
    <row r="26" spans="1:95" ht="15" customHeight="1">
      <c r="A26" s="44"/>
      <c r="B26" s="998" t="str">
        <f>IF(NOT(ISBLANK(D26)),MAX(B$9:B25)+1,"")</f>
        <v/>
      </c>
      <c r="C26" s="999"/>
      <c r="D26" s="127"/>
      <c r="E26" s="61"/>
      <c r="F26" s="61"/>
      <c r="G26" s="61"/>
      <c r="H26" s="61"/>
      <c r="I26" s="61"/>
      <c r="J26" s="61"/>
      <c r="K26" s="68"/>
      <c r="L26" s="126"/>
      <c r="M26" s="61"/>
      <c r="N26" s="61"/>
      <c r="O26" s="61"/>
      <c r="P26" s="61"/>
      <c r="Q26" s="61"/>
      <c r="R26" s="61"/>
      <c r="S26" s="62"/>
      <c r="T26" s="67"/>
      <c r="U26" s="61"/>
      <c r="V26" s="61"/>
      <c r="W26" s="68"/>
      <c r="X26" s="69" t="str">
        <f>IF(AND(NOT(ISBLANK(T26)),NOT(ISERROR(VLOOKUP(T26,'[2]SQL Server フィールド型種類'!$B$2:$E$30,4,FALSE)&lt;&gt;0))),TEXT(VLOOKUP(T26,'[2]SQL Server フィールド型種類'!$B$2:$E$30,4,FALSE),"##0"),"")</f>
        <v/>
      </c>
      <c r="Y26" s="68"/>
      <c r="Z26" s="69"/>
      <c r="AA26" s="62"/>
      <c r="AB26" s="61"/>
      <c r="AC26" s="53"/>
      <c r="AD26" s="53"/>
      <c r="AE26" s="68"/>
      <c r="AF26" s="54"/>
      <c r="AG26" s="54"/>
      <c r="AH26" s="54"/>
      <c r="AI26" s="54"/>
      <c r="AJ26" s="54"/>
      <c r="AK26" s="54"/>
      <c r="AL26" s="55"/>
      <c r="AM26" s="135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2"/>
      <c r="AY26" s="49"/>
      <c r="BC26" s="186" t="str">
        <f t="shared" si="0"/>
        <v/>
      </c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6"/>
      <c r="BS26" s="186"/>
      <c r="BT26" s="186"/>
      <c r="BU26" s="186"/>
      <c r="BV26" s="186"/>
      <c r="BW26" s="186"/>
      <c r="BX26" s="186" t="str">
        <f t="shared" si="2"/>
        <v/>
      </c>
    </row>
    <row r="27" spans="1:95" ht="15" customHeight="1">
      <c r="A27" s="44"/>
      <c r="B27" s="998" t="str">
        <f>IF(NOT(ISBLANK(D27)),MAX(B$9:B26)+1,"")</f>
        <v/>
      </c>
      <c r="C27" s="999"/>
      <c r="D27" s="127"/>
      <c r="E27" s="61"/>
      <c r="F27" s="61"/>
      <c r="G27" s="61"/>
      <c r="H27" s="61"/>
      <c r="I27" s="61"/>
      <c r="J27" s="61"/>
      <c r="K27" s="68"/>
      <c r="L27" s="126"/>
      <c r="M27" s="61"/>
      <c r="N27" s="61"/>
      <c r="O27" s="61"/>
      <c r="P27" s="61"/>
      <c r="Q27" s="61"/>
      <c r="R27" s="61"/>
      <c r="S27" s="62"/>
      <c r="T27" s="67"/>
      <c r="U27" s="61"/>
      <c r="V27" s="61"/>
      <c r="W27" s="68"/>
      <c r="X27" s="69" t="str">
        <f>IF(AND(NOT(ISBLANK(T27)),NOT(ISERROR(VLOOKUP(T27,'[2]SQL Server フィールド型種類'!$B$2:$E$30,4,FALSE)&lt;&gt;0))),TEXT(VLOOKUP(T27,'[2]SQL Server フィールド型種類'!$B$2:$E$30,4,FALSE),"##0"),"")</f>
        <v/>
      </c>
      <c r="Y27" s="68"/>
      <c r="Z27" s="69"/>
      <c r="AA27" s="62"/>
      <c r="AB27" s="61"/>
      <c r="AC27" s="53"/>
      <c r="AD27" s="53"/>
      <c r="AE27" s="68"/>
      <c r="AF27" s="54"/>
      <c r="AG27" s="54"/>
      <c r="AH27" s="54"/>
      <c r="AI27" s="54"/>
      <c r="AJ27" s="54"/>
      <c r="AK27" s="54"/>
      <c r="AL27" s="55"/>
      <c r="AM27" s="135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2"/>
      <c r="AY27" s="49"/>
      <c r="BC27" s="186" t="str">
        <f t="shared" si="0"/>
        <v/>
      </c>
      <c r="BD27" s="186"/>
      <c r="BE27" s="186"/>
      <c r="BF27" s="186"/>
      <c r="BG27" s="186"/>
      <c r="BH27" s="186"/>
      <c r="BI27" s="186"/>
      <c r="BJ27" s="186"/>
      <c r="BK27" s="186"/>
      <c r="BL27" s="186"/>
      <c r="BM27" s="186"/>
      <c r="BN27" s="186"/>
      <c r="BO27" s="186"/>
      <c r="BP27" s="186"/>
      <c r="BQ27" s="186"/>
      <c r="BR27" s="186"/>
      <c r="BS27" s="186"/>
      <c r="BT27" s="186"/>
      <c r="BU27" s="186"/>
      <c r="BV27" s="186"/>
      <c r="BW27" s="186"/>
      <c r="BX27" s="186" t="str">
        <f t="shared" si="2"/>
        <v/>
      </c>
    </row>
    <row r="28" spans="1:95" ht="15" customHeight="1">
      <c r="A28" s="44"/>
      <c r="B28" s="998" t="str">
        <f>IF(NOT(ISBLANK(D28)),MAX(B$9:B27)+1,"")</f>
        <v/>
      </c>
      <c r="C28" s="999"/>
      <c r="D28" s="127"/>
      <c r="E28" s="61"/>
      <c r="F28" s="61"/>
      <c r="G28" s="61"/>
      <c r="H28" s="61"/>
      <c r="I28" s="61"/>
      <c r="J28" s="61"/>
      <c r="K28" s="68"/>
      <c r="L28" s="126"/>
      <c r="M28" s="61"/>
      <c r="N28" s="61"/>
      <c r="O28" s="61"/>
      <c r="P28" s="61"/>
      <c r="Q28" s="61"/>
      <c r="R28" s="61"/>
      <c r="S28" s="62"/>
      <c r="T28" s="67"/>
      <c r="U28" s="61"/>
      <c r="V28" s="61"/>
      <c r="W28" s="68"/>
      <c r="X28" s="69" t="str">
        <f>IF(AND(NOT(ISBLANK(T28)),NOT(ISERROR(VLOOKUP(T28,'[2]SQL Server フィールド型種類'!$B$2:$E$30,4,FALSE)&lt;&gt;0))),TEXT(VLOOKUP(T28,'[2]SQL Server フィールド型種類'!$B$2:$E$30,4,FALSE),"##0"),"")</f>
        <v/>
      </c>
      <c r="Y28" s="68"/>
      <c r="Z28" s="69"/>
      <c r="AA28" s="62"/>
      <c r="AB28" s="61"/>
      <c r="AC28" s="53"/>
      <c r="AD28" s="53"/>
      <c r="AE28" s="68"/>
      <c r="AF28" s="54"/>
      <c r="AG28" s="54"/>
      <c r="AH28" s="54"/>
      <c r="AI28" s="54"/>
      <c r="AJ28" s="54"/>
      <c r="AK28" s="54"/>
      <c r="AL28" s="55"/>
      <c r="AM28" s="135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2"/>
      <c r="AY28" s="49"/>
      <c r="BC28" s="186" t="str">
        <f t="shared" si="0"/>
        <v/>
      </c>
      <c r="BD28" s="186"/>
      <c r="BE28" s="186"/>
      <c r="BF28" s="186"/>
      <c r="BG28" s="186"/>
      <c r="BH28" s="186"/>
      <c r="BI28" s="186"/>
      <c r="BJ28" s="186"/>
      <c r="BK28" s="186"/>
      <c r="BL28" s="186"/>
      <c r="BM28" s="186"/>
      <c r="BN28" s="186"/>
      <c r="BO28" s="186"/>
      <c r="BP28" s="186"/>
      <c r="BQ28" s="186"/>
      <c r="BR28" s="186"/>
      <c r="BS28" s="186"/>
      <c r="BT28" s="186"/>
      <c r="BU28" s="186"/>
      <c r="BV28" s="186"/>
      <c r="BW28" s="186"/>
      <c r="BX28" s="186" t="str">
        <f t="shared" si="2"/>
        <v/>
      </c>
    </row>
    <row r="29" spans="1:95" ht="15" customHeight="1">
      <c r="A29" s="44"/>
      <c r="B29" s="998" t="str">
        <f>IF(NOT(ISBLANK(D29)),MAX(B$9:B28)+1,"")</f>
        <v/>
      </c>
      <c r="C29" s="999"/>
      <c r="D29" s="127"/>
      <c r="E29" s="61"/>
      <c r="F29" s="61"/>
      <c r="G29" s="61"/>
      <c r="H29" s="61"/>
      <c r="I29" s="61"/>
      <c r="J29" s="61"/>
      <c r="K29" s="68"/>
      <c r="L29" s="126"/>
      <c r="M29" s="61"/>
      <c r="N29" s="61"/>
      <c r="O29" s="61"/>
      <c r="P29" s="61"/>
      <c r="Q29" s="61"/>
      <c r="R29" s="61"/>
      <c r="S29" s="62"/>
      <c r="T29" s="67"/>
      <c r="U29" s="61"/>
      <c r="V29" s="61"/>
      <c r="W29" s="68"/>
      <c r="X29" s="69" t="str">
        <f>IF(AND(NOT(ISBLANK(T29)),NOT(ISERROR(VLOOKUP(T29,'[2]SQL Server フィールド型種類'!$B$2:$E$30,4,FALSE)&lt;&gt;0))),TEXT(VLOOKUP(T29,'[2]SQL Server フィールド型種類'!$B$2:$E$30,4,FALSE),"##0"),"")</f>
        <v/>
      </c>
      <c r="Y29" s="68"/>
      <c r="Z29" s="69"/>
      <c r="AA29" s="62"/>
      <c r="AB29" s="61"/>
      <c r="AC29" s="53"/>
      <c r="AD29" s="53"/>
      <c r="AE29" s="68"/>
      <c r="AF29" s="54"/>
      <c r="AG29" s="54"/>
      <c r="AH29" s="54"/>
      <c r="AI29" s="54"/>
      <c r="AJ29" s="54"/>
      <c r="AK29" s="54"/>
      <c r="AL29" s="55"/>
      <c r="AM29" s="135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2"/>
      <c r="AY29" s="49"/>
      <c r="BC29" s="186" t="str">
        <f t="shared" si="0"/>
        <v/>
      </c>
      <c r="BD29" s="186"/>
      <c r="BE29" s="186"/>
      <c r="BF29" s="186"/>
      <c r="BG29" s="186"/>
      <c r="BH29" s="186"/>
      <c r="BI29" s="186"/>
      <c r="BJ29" s="186"/>
      <c r="BK29" s="186"/>
      <c r="BL29" s="186"/>
      <c r="BM29" s="186"/>
      <c r="BN29" s="186"/>
      <c r="BO29" s="186"/>
      <c r="BP29" s="186"/>
      <c r="BQ29" s="186"/>
      <c r="BR29" s="186"/>
      <c r="BS29" s="186"/>
      <c r="BT29" s="186"/>
      <c r="BU29" s="186"/>
      <c r="BV29" s="186"/>
      <c r="BW29" s="186"/>
      <c r="BX29" s="186" t="str">
        <f t="shared" si="2"/>
        <v/>
      </c>
    </row>
    <row r="30" spans="1:95" ht="15" customHeight="1">
      <c r="A30" s="44"/>
      <c r="B30" s="998" t="str">
        <f>IF(NOT(ISBLANK(D30)),MAX(B$9:B29)+1,"")</f>
        <v/>
      </c>
      <c r="C30" s="999"/>
      <c r="D30" s="127"/>
      <c r="E30" s="61"/>
      <c r="F30" s="61"/>
      <c r="G30" s="61"/>
      <c r="H30" s="61"/>
      <c r="I30" s="61"/>
      <c r="J30" s="61"/>
      <c r="K30" s="68"/>
      <c r="L30" s="126"/>
      <c r="M30" s="61"/>
      <c r="N30" s="61"/>
      <c r="O30" s="61"/>
      <c r="P30" s="61"/>
      <c r="Q30" s="61"/>
      <c r="R30" s="61"/>
      <c r="S30" s="62"/>
      <c r="T30" s="67"/>
      <c r="U30" s="61"/>
      <c r="V30" s="61"/>
      <c r="W30" s="68"/>
      <c r="X30" s="69" t="str">
        <f>IF(AND(NOT(ISBLANK(T30)),NOT(ISERROR(VLOOKUP(T30,'[2]SQL Server フィールド型種類'!$B$2:$E$30,4,FALSE)&lt;&gt;0))),TEXT(VLOOKUP(T30,'[2]SQL Server フィールド型種類'!$B$2:$E$30,4,FALSE),"##0"),"")</f>
        <v/>
      </c>
      <c r="Y30" s="68"/>
      <c r="Z30" s="69"/>
      <c r="AA30" s="62"/>
      <c r="AB30" s="61"/>
      <c r="AC30" s="53"/>
      <c r="AD30" s="53"/>
      <c r="AE30" s="68"/>
      <c r="AF30" s="54"/>
      <c r="AG30" s="54"/>
      <c r="AH30" s="54"/>
      <c r="AI30" s="54"/>
      <c r="AJ30" s="54"/>
      <c r="AK30" s="54"/>
      <c r="AL30" s="55"/>
      <c r="AM30" s="135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2"/>
      <c r="AY30" s="49"/>
      <c r="BC30" s="186" t="str">
        <f t="shared" si="0"/>
        <v/>
      </c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6"/>
      <c r="BS30" s="186"/>
      <c r="BT30" s="186"/>
      <c r="BU30" s="186"/>
      <c r="BV30" s="186"/>
      <c r="BW30" s="186"/>
      <c r="BX30" s="186" t="str">
        <f t="shared" si="2"/>
        <v/>
      </c>
    </row>
    <row r="31" spans="1:95" ht="15" customHeight="1">
      <c r="A31" s="44"/>
      <c r="B31" s="998" t="str">
        <f>IF(NOT(ISBLANK(D31)),MAX(B$9:B30)+1,"")</f>
        <v/>
      </c>
      <c r="C31" s="999"/>
      <c r="D31" s="127"/>
      <c r="E31" s="61"/>
      <c r="F31" s="61"/>
      <c r="G31" s="61"/>
      <c r="H31" s="61"/>
      <c r="I31" s="61"/>
      <c r="J31" s="61"/>
      <c r="K31" s="68"/>
      <c r="L31" s="126"/>
      <c r="M31" s="61"/>
      <c r="N31" s="61"/>
      <c r="O31" s="61"/>
      <c r="P31" s="61"/>
      <c r="Q31" s="61"/>
      <c r="R31" s="61"/>
      <c r="S31" s="62"/>
      <c r="T31" s="67"/>
      <c r="U31" s="61"/>
      <c r="V31" s="61"/>
      <c r="W31" s="68"/>
      <c r="X31" s="69" t="str">
        <f>IF(AND(NOT(ISBLANK(T31)),NOT(ISERROR(VLOOKUP(T31,'[2]SQL Server フィールド型種類'!$B$2:$E$30,4,FALSE)&lt;&gt;0))),TEXT(VLOOKUP(T31,'[2]SQL Server フィールド型種類'!$B$2:$E$30,4,FALSE),"##0"),"")</f>
        <v/>
      </c>
      <c r="Y31" s="68"/>
      <c r="Z31" s="69"/>
      <c r="AA31" s="62"/>
      <c r="AB31" s="61"/>
      <c r="AC31" s="53"/>
      <c r="AD31" s="53"/>
      <c r="AE31" s="68"/>
      <c r="AF31" s="54"/>
      <c r="AG31" s="54"/>
      <c r="AH31" s="54"/>
      <c r="AI31" s="54"/>
      <c r="AJ31" s="54"/>
      <c r="AK31" s="54"/>
      <c r="AL31" s="55"/>
      <c r="AM31" s="135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2"/>
      <c r="AY31" s="49"/>
      <c r="BC31" s="186" t="str">
        <f t="shared" si="0"/>
        <v/>
      </c>
      <c r="BD31" s="186"/>
      <c r="BE31" s="186"/>
      <c r="BF31" s="186"/>
      <c r="BG31" s="186"/>
      <c r="BH31" s="186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  <c r="BT31" s="186"/>
      <c r="BU31" s="186"/>
      <c r="BV31" s="186"/>
      <c r="BW31" s="186"/>
      <c r="BX31" s="186" t="str">
        <f t="shared" si="2"/>
        <v/>
      </c>
    </row>
    <row r="32" spans="1:95" ht="15" customHeight="1">
      <c r="A32" s="44"/>
      <c r="B32" s="1013" t="str">
        <f>IF(NOT(ISBLANK(D32)),MAX(B$9:B31)+1,"")</f>
        <v/>
      </c>
      <c r="C32" s="1014"/>
      <c r="D32" s="149"/>
      <c r="E32" s="63"/>
      <c r="F32" s="63"/>
      <c r="G32" s="63"/>
      <c r="H32" s="63"/>
      <c r="I32" s="63"/>
      <c r="J32" s="63"/>
      <c r="K32" s="71"/>
      <c r="L32" s="150"/>
      <c r="M32" s="63"/>
      <c r="N32" s="63"/>
      <c r="O32" s="63"/>
      <c r="P32" s="63"/>
      <c r="Q32" s="63"/>
      <c r="R32" s="63"/>
      <c r="S32" s="64"/>
      <c r="T32" s="70"/>
      <c r="U32" s="63"/>
      <c r="V32" s="63"/>
      <c r="W32" s="71"/>
      <c r="X32" s="72" t="str">
        <f>IF(AND(NOT(ISBLANK(T32)),NOT(ISERROR(VLOOKUP(T32,'[2]SQL Server フィールド型種類'!$B$2:$E$30,4,FALSE)&lt;&gt;0))),TEXT(VLOOKUP(T32,'[2]SQL Server フィールド型種類'!$B$2:$E$30,4,FALSE),"##0"),"")</f>
        <v/>
      </c>
      <c r="Y32" s="71"/>
      <c r="Z32" s="72"/>
      <c r="AA32" s="64"/>
      <c r="AB32" s="63"/>
      <c r="AC32" s="56"/>
      <c r="AD32" s="56"/>
      <c r="AE32" s="71"/>
      <c r="AF32" s="57"/>
      <c r="AG32" s="57"/>
      <c r="AH32" s="57"/>
      <c r="AI32" s="57"/>
      <c r="AJ32" s="57"/>
      <c r="AK32" s="57"/>
      <c r="AL32" s="58"/>
      <c r="AM32" s="369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4"/>
      <c r="AY32" s="49"/>
      <c r="BC32" s="186" t="str">
        <f t="shared" si="0"/>
        <v/>
      </c>
      <c r="BD32" s="186"/>
      <c r="BE32" s="186"/>
      <c r="BF32" s="186"/>
      <c r="BG32" s="186"/>
      <c r="BH32" s="186"/>
      <c r="BI32" s="186"/>
      <c r="BJ32" s="186"/>
      <c r="BK32" s="186"/>
      <c r="BL32" s="186"/>
      <c r="BM32" s="186"/>
      <c r="BN32" s="186"/>
      <c r="BO32" s="186"/>
      <c r="BP32" s="186"/>
      <c r="BQ32" s="186"/>
      <c r="BR32" s="186"/>
      <c r="BS32" s="186"/>
      <c r="BT32" s="186"/>
      <c r="BU32" s="186"/>
      <c r="BV32" s="186"/>
      <c r="BW32" s="186"/>
      <c r="BX32" s="186" t="str">
        <f t="shared" si="2"/>
        <v/>
      </c>
    </row>
    <row r="33" spans="1:56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  <c r="BB33" s="186" t="s">
        <v>86</v>
      </c>
    </row>
    <row r="34" spans="1:56" ht="15" customHeight="1">
      <c r="A34" s="38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40"/>
      <c r="T34" s="40"/>
      <c r="U34" s="40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2"/>
      <c r="BB34" s="186"/>
      <c r="BC34" s="186"/>
      <c r="BD34" s="186"/>
    </row>
    <row r="35" spans="1:56" ht="15" customHeight="1">
      <c r="A35" s="44"/>
      <c r="B35" s="1057" t="s">
        <v>35</v>
      </c>
      <c r="C35" s="1058"/>
      <c r="D35" s="1059" t="s">
        <v>36</v>
      </c>
      <c r="E35" s="849"/>
      <c r="F35" s="849"/>
      <c r="G35" s="849"/>
      <c r="H35" s="849"/>
      <c r="I35" s="849"/>
      <c r="J35" s="849"/>
      <c r="K35" s="849"/>
      <c r="L35" s="849"/>
      <c r="M35" s="849"/>
      <c r="N35" s="1060"/>
      <c r="O35" s="1059" t="s">
        <v>37</v>
      </c>
      <c r="P35" s="849"/>
      <c r="Q35" s="849"/>
      <c r="R35" s="849"/>
      <c r="S35" s="849"/>
      <c r="T35" s="849"/>
      <c r="U35" s="1060"/>
      <c r="V35" s="613" t="s">
        <v>38</v>
      </c>
      <c r="W35" s="1059" t="s">
        <v>39</v>
      </c>
      <c r="X35" s="849"/>
      <c r="Y35" s="1060"/>
      <c r="Z35" s="978" t="s">
        <v>40</v>
      </c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80"/>
      <c r="AY35" s="46"/>
      <c r="BB35" s="186"/>
      <c r="BC35" s="186"/>
      <c r="BD35" s="186"/>
    </row>
    <row r="36" spans="1:56" ht="15" customHeight="1">
      <c r="A36" s="44"/>
      <c r="B36" s="1017">
        <f>IF(NOT(ISBLANK(D36)),1,"")</f>
        <v>1</v>
      </c>
      <c r="C36" s="1018"/>
      <c r="D36" s="85" t="str">
        <f>"ui_"&amp;$AE$2</f>
        <v>ui_k40_pv_history</v>
      </c>
      <c r="E36" s="74"/>
      <c r="F36" s="74"/>
      <c r="G36" s="74"/>
      <c r="H36" s="74"/>
      <c r="I36" s="74"/>
      <c r="J36" s="74"/>
      <c r="K36" s="74"/>
      <c r="L36" s="74"/>
      <c r="M36" s="74"/>
      <c r="N36" s="75"/>
      <c r="O36" s="283" t="s">
        <v>316</v>
      </c>
      <c r="P36" s="74"/>
      <c r="Q36" s="74"/>
      <c r="R36" s="74"/>
      <c r="S36" s="74"/>
      <c r="T36" s="74"/>
      <c r="U36" s="75"/>
      <c r="V36" s="283" t="s">
        <v>275</v>
      </c>
      <c r="W36" s="303" t="s">
        <v>276</v>
      </c>
      <c r="X36" s="74"/>
      <c r="Y36" s="75"/>
      <c r="Z36" s="169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87"/>
      <c r="AY36" s="46"/>
      <c r="BB36" s="186" t="str">
        <f>IF( $V36="●",
  $BB$4 &amp; $D36 &amp; $BV$4 &amp; $O36 &amp; IF( $V37&lt;&gt;"●",
           $CH$4,
           ","
         ),
  IF( OR(AND($D36&lt;&gt;"", $D37&lt;&gt;""), AND($D36&lt;&gt;"", $D37="", $O37="")),
   $BB$5 &amp; $D36 &amp; $BV$5 &amp; $O36 &amp; $CH$5,
  IF( AND($D36&lt;&gt;"", $D37="", $O37&lt;&gt;""),
   $BB$5 &amp; $D36 &amp; $BV$5 &amp; $O36,
   IF( AND($D36="", $O36&lt;&gt;"", OR(AND($D37="", $O37=""), $D37&lt;&gt;"")),
    $BB35 &amp; ", " &amp; $O36 &amp; $CH$5,
    IF( AND($D36="", $O36&lt;&gt;""),
     $BB35 &amp; ", " &amp; $O36,
     ""
    )
   )
  )
  )
 )</f>
        <v>ALTER TABLE UPK.upk_k40.k40_pv_history ADD CONSTRAINT ui_k40_pv_history PRIMARY KEY CLUSTERED (data_id);</v>
      </c>
      <c r="BC36" s="186"/>
      <c r="BD36" s="186"/>
    </row>
    <row r="37" spans="1:56" ht="15" customHeight="1">
      <c r="A37" s="44"/>
      <c r="B37" s="1053">
        <f>IF(NOT(ISBLANK(D37)),MAX(B$36:B36)+1,"")</f>
        <v>2</v>
      </c>
      <c r="C37" s="1054"/>
      <c r="D37" s="309" t="s">
        <v>8765</v>
      </c>
      <c r="E37" s="310"/>
      <c r="F37" s="310"/>
      <c r="G37" s="310"/>
      <c r="H37" s="310"/>
      <c r="I37" s="310"/>
      <c r="J37" s="310"/>
      <c r="K37" s="310"/>
      <c r="L37" s="310"/>
      <c r="M37" s="310"/>
      <c r="N37" s="311"/>
      <c r="O37" s="126" t="s">
        <v>8760</v>
      </c>
      <c r="P37" s="77"/>
      <c r="Q37" s="77"/>
      <c r="R37" s="77"/>
      <c r="S37" s="77"/>
      <c r="T37" s="77"/>
      <c r="U37" s="78"/>
      <c r="V37" s="76"/>
      <c r="W37" s="138" t="s">
        <v>276</v>
      </c>
      <c r="X37" s="77"/>
      <c r="Y37" s="78"/>
      <c r="Z37" s="309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310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2"/>
      <c r="AY37" s="46"/>
      <c r="BB37" s="186" t="str">
        <f>IF( $V37="●",
  $BB$4 &amp; $D37 &amp; $BV$4 &amp; $O37 &amp; IF( $V38&lt;&gt;"●",
           $CH$4,
           ","
         ),
  IF( OR(AND($D37&lt;&gt;"", $D38&lt;&gt;""), AND($D37&lt;&gt;"", $D38="", $O38="")),
   $BB$5 &amp; $D37 &amp; $BV$5 &amp; $O37 &amp; $CH$5,
  IF( AND($D37&lt;&gt;"", $D38="", $O38&lt;&gt;""),
   $BB$5 &amp; $D37 &amp; $BV$5 &amp; $O37,
   IF( AND($D37="", $O37&lt;&gt;"", OR(AND($D38="", $O38=""), $D38&lt;&gt;"")),
    $BB36 &amp; ", " &amp; $O37 &amp; $CH$5,
    IF( AND($D37="", $O37&lt;&gt;""),
     $BB36 &amp; ", " &amp; $O37,
     ""
    )
   )
  )
  )
 )</f>
        <v>CREATE INDEX idx_pv_history_key ON UPK.upk_k40.k40_pv_history (inf_date</v>
      </c>
      <c r="BC37" s="186"/>
      <c r="BD37" s="186"/>
    </row>
    <row r="38" spans="1:56" ht="15" customHeight="1">
      <c r="A38" s="44"/>
      <c r="B38" s="1055" t="str">
        <f>IF(NOT(ISBLANK(D38)),MAX(B$36:B37)+1,"")</f>
        <v/>
      </c>
      <c r="C38" s="1056"/>
      <c r="D38" s="308"/>
      <c r="E38" s="140"/>
      <c r="F38" s="140"/>
      <c r="G38" s="140"/>
      <c r="H38" s="140"/>
      <c r="I38" s="140"/>
      <c r="J38" s="140"/>
      <c r="K38" s="140"/>
      <c r="L38" s="140"/>
      <c r="M38" s="140"/>
      <c r="N38" s="141"/>
      <c r="O38" s="126" t="s">
        <v>8761</v>
      </c>
      <c r="P38" s="77"/>
      <c r="Q38" s="77"/>
      <c r="R38" s="77"/>
      <c r="S38" s="77"/>
      <c r="T38" s="77"/>
      <c r="U38" s="78"/>
      <c r="V38" s="76"/>
      <c r="W38" s="138" t="s">
        <v>276</v>
      </c>
      <c r="X38" s="77"/>
      <c r="Y38" s="78"/>
      <c r="Z38" s="533"/>
      <c r="AA38" s="310"/>
      <c r="AB38" s="310"/>
      <c r="AC38" s="310"/>
      <c r="AD38" s="310"/>
      <c r="AE38" s="310"/>
      <c r="AF38" s="310"/>
      <c r="AG38" s="310"/>
      <c r="AH38" s="310"/>
      <c r="AI38" s="310"/>
      <c r="AJ38" s="310"/>
      <c r="AK38" s="310"/>
      <c r="AL38" s="310"/>
      <c r="AM38" s="310"/>
      <c r="AN38" s="310"/>
      <c r="AO38" s="310"/>
      <c r="AP38" s="310"/>
      <c r="AQ38" s="310"/>
      <c r="AR38" s="77"/>
      <c r="AS38" s="77"/>
      <c r="AT38" s="77"/>
      <c r="AU38" s="77"/>
      <c r="AV38" s="77"/>
      <c r="AW38" s="77"/>
      <c r="AX38" s="88"/>
      <c r="AY38" s="49"/>
      <c r="BB38" s="186" t="str">
        <f t="shared" ref="BB38:BB50" si="3">IF( $V38="●",
  $BB$4 &amp; $D38 &amp; $BV$4 &amp; $O38 &amp; IF( $V39&lt;&gt;"●",
           $CH$4,
           ","
         ),
  IF( OR(AND($D38&lt;&gt;"", $D39&lt;&gt;""), AND($D38&lt;&gt;"", $D39="", $O39="")),
   $BB$5 &amp; $D38 &amp; $BV$5 &amp; $O38 &amp; $CH$5,
  IF( AND($D38&lt;&gt;"", $D39="", $O39&lt;&gt;""),
   $BB$5 &amp; $D38 &amp; $BV$5 &amp; $O38,
   IF( AND($D38="", $O38&lt;&gt;"", OR(AND($D39="", $O39=""), $D39&lt;&gt;"")),
    $BB37 &amp; ", " &amp; $O38 &amp; $CH$5,
    IF( AND($D38="", $O38&lt;&gt;""),
     $BB37 &amp; ", " &amp; $O38,
     ""
    )
   )
  )
  )
 )</f>
        <v>CREATE INDEX idx_pv_history_key ON UPK.upk_k40.k40_pv_history (inf_date, car_model);</v>
      </c>
      <c r="BC38" s="186"/>
      <c r="BD38" s="186"/>
    </row>
    <row r="39" spans="1:56" ht="15" customHeight="1">
      <c r="A39" s="44"/>
      <c r="B39" s="1005" t="str">
        <f>IF(NOT(ISBLANK(D39)),MAX(B$36:B38)+1,"")</f>
        <v/>
      </c>
      <c r="C39" s="1006"/>
      <c r="D39" s="76"/>
      <c r="E39" s="77"/>
      <c r="F39" s="77"/>
      <c r="G39" s="77"/>
      <c r="H39" s="77"/>
      <c r="I39" s="77"/>
      <c r="J39" s="77"/>
      <c r="K39" s="77"/>
      <c r="L39" s="77"/>
      <c r="M39" s="77"/>
      <c r="N39" s="78"/>
      <c r="O39" s="370"/>
      <c r="P39" s="77"/>
      <c r="Q39" s="77"/>
      <c r="R39" s="77"/>
      <c r="S39" s="77"/>
      <c r="T39" s="77"/>
      <c r="U39" s="78"/>
      <c r="V39" s="76"/>
      <c r="W39" s="86"/>
      <c r="X39" s="77"/>
      <c r="Y39" s="78"/>
      <c r="Z39" s="76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88"/>
      <c r="AY39" s="49"/>
      <c r="BB39" s="186" t="str">
        <f t="shared" si="3"/>
        <v/>
      </c>
      <c r="BC39" s="186"/>
      <c r="BD39" s="186"/>
    </row>
    <row r="40" spans="1:56" ht="15" customHeight="1">
      <c r="A40" s="44"/>
      <c r="B40" s="1005" t="str">
        <f>IF(NOT(ISBLANK(D40)),MAX(B$36:B39)+1,"")</f>
        <v/>
      </c>
      <c r="C40" s="1006"/>
      <c r="D40" s="76"/>
      <c r="E40" s="77"/>
      <c r="F40" s="77"/>
      <c r="G40" s="77"/>
      <c r="H40" s="77"/>
      <c r="I40" s="77"/>
      <c r="J40" s="77"/>
      <c r="K40" s="77"/>
      <c r="L40" s="77"/>
      <c r="M40" s="77"/>
      <c r="N40" s="78"/>
      <c r="O40" s="126"/>
      <c r="P40" s="77"/>
      <c r="Q40" s="77"/>
      <c r="R40" s="77"/>
      <c r="S40" s="77"/>
      <c r="T40" s="77"/>
      <c r="U40" s="78"/>
      <c r="V40" s="76"/>
      <c r="W40" s="138"/>
      <c r="X40" s="77"/>
      <c r="Y40" s="78"/>
      <c r="Z40" s="76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88"/>
      <c r="AY40" s="49"/>
      <c r="BB40" s="186" t="str">
        <f t="shared" si="3"/>
        <v/>
      </c>
      <c r="BC40" s="186"/>
      <c r="BD40" s="186"/>
    </row>
    <row r="41" spans="1:56" ht="15" customHeight="1">
      <c r="A41" s="44"/>
      <c r="B41" s="1005" t="str">
        <f>IF(NOT(ISBLANK(D41)),MAX(B$36:B40)+1,"")</f>
        <v/>
      </c>
      <c r="C41" s="1006"/>
      <c r="D41" s="76"/>
      <c r="E41" s="77"/>
      <c r="F41" s="77"/>
      <c r="G41" s="77"/>
      <c r="H41" s="77"/>
      <c r="I41" s="77"/>
      <c r="J41" s="77"/>
      <c r="K41" s="77"/>
      <c r="L41" s="77"/>
      <c r="M41" s="77"/>
      <c r="N41" s="78"/>
      <c r="O41" s="126"/>
      <c r="P41" s="77"/>
      <c r="Q41" s="77"/>
      <c r="R41" s="77"/>
      <c r="S41" s="77"/>
      <c r="T41" s="77"/>
      <c r="U41" s="78"/>
      <c r="V41" s="76"/>
      <c r="W41" s="138"/>
      <c r="X41" s="77"/>
      <c r="Y41" s="78"/>
      <c r="Z41" s="76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88"/>
      <c r="AY41" s="49"/>
      <c r="BB41" s="186" t="str">
        <f t="shared" si="3"/>
        <v/>
      </c>
      <c r="BC41" s="186"/>
      <c r="BD41" s="186"/>
    </row>
    <row r="42" spans="1:56" ht="15" customHeight="1">
      <c r="A42" s="44"/>
      <c r="B42" s="1005" t="str">
        <f>IF(NOT(ISBLANK(D42)),MAX(B$36:B41)+1,"")</f>
        <v/>
      </c>
      <c r="C42" s="1006"/>
      <c r="D42" s="76"/>
      <c r="E42" s="77"/>
      <c r="F42" s="77"/>
      <c r="G42" s="77"/>
      <c r="H42" s="77"/>
      <c r="I42" s="77"/>
      <c r="J42" s="77"/>
      <c r="K42" s="77"/>
      <c r="L42" s="77"/>
      <c r="M42" s="77"/>
      <c r="N42" s="78"/>
      <c r="O42" s="126"/>
      <c r="P42" s="77"/>
      <c r="Q42" s="77"/>
      <c r="R42" s="77"/>
      <c r="S42" s="77"/>
      <c r="T42" s="77"/>
      <c r="U42" s="78"/>
      <c r="V42" s="76"/>
      <c r="W42" s="138"/>
      <c r="X42" s="77"/>
      <c r="Y42" s="78"/>
      <c r="Z42" s="76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88"/>
      <c r="AY42" s="49"/>
      <c r="BB42" s="186" t="str">
        <f t="shared" si="3"/>
        <v/>
      </c>
      <c r="BC42" s="186"/>
      <c r="BD42" s="186"/>
    </row>
    <row r="43" spans="1:56" ht="15" customHeight="1">
      <c r="A43" s="44"/>
      <c r="B43" s="1005" t="str">
        <f>IF(NOT(ISBLANK(D43)),MAX(B$36:B42)+1,"")</f>
        <v/>
      </c>
      <c r="C43" s="1006"/>
      <c r="D43" s="137"/>
      <c r="E43" s="77"/>
      <c r="F43" s="77"/>
      <c r="G43" s="77"/>
      <c r="H43" s="77"/>
      <c r="I43" s="77"/>
      <c r="J43" s="77"/>
      <c r="K43" s="77"/>
      <c r="L43" s="77"/>
      <c r="M43" s="77"/>
      <c r="N43" s="78"/>
      <c r="O43" s="126"/>
      <c r="P43" s="77"/>
      <c r="Q43" s="77"/>
      <c r="R43" s="77"/>
      <c r="S43" s="77"/>
      <c r="T43" s="77"/>
      <c r="U43" s="78"/>
      <c r="V43" s="76"/>
      <c r="W43" s="137"/>
      <c r="X43" s="77"/>
      <c r="Y43" s="78"/>
      <c r="Z43" s="76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88"/>
      <c r="AY43" s="49"/>
      <c r="BB43" s="186" t="str">
        <f t="shared" si="3"/>
        <v/>
      </c>
      <c r="BC43" s="186"/>
      <c r="BD43" s="186"/>
    </row>
    <row r="44" spans="1:56" ht="15" customHeight="1">
      <c r="A44" s="44"/>
      <c r="B44" s="1005" t="str">
        <f>IF(NOT(ISBLANK(D44)),MAX(B$36:B43)+1,"")</f>
        <v/>
      </c>
      <c r="C44" s="1006"/>
      <c r="D44" s="137"/>
      <c r="E44" s="77"/>
      <c r="F44" s="77"/>
      <c r="G44" s="77"/>
      <c r="H44" s="77"/>
      <c r="I44" s="77"/>
      <c r="J44" s="77"/>
      <c r="K44" s="77"/>
      <c r="L44" s="77"/>
      <c r="M44" s="77"/>
      <c r="N44" s="78"/>
      <c r="O44" s="126"/>
      <c r="P44" s="77"/>
      <c r="Q44" s="77"/>
      <c r="R44" s="77"/>
      <c r="S44" s="77"/>
      <c r="T44" s="77"/>
      <c r="U44" s="78"/>
      <c r="V44" s="76"/>
      <c r="W44" s="138"/>
      <c r="X44" s="77"/>
      <c r="Y44" s="78"/>
      <c r="Z44" s="76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88"/>
      <c r="AY44" s="49"/>
      <c r="BB44" s="186" t="str">
        <f t="shared" si="3"/>
        <v/>
      </c>
      <c r="BC44" s="186"/>
      <c r="BD44" s="186"/>
    </row>
    <row r="45" spans="1:56" ht="15" customHeight="1">
      <c r="A45" s="44"/>
      <c r="B45" s="1005" t="str">
        <f>IF(NOT(ISBLANK(D45)),MAX(B$36:B44)+1,"")</f>
        <v/>
      </c>
      <c r="C45" s="1006"/>
      <c r="D45" s="76"/>
      <c r="E45" s="77"/>
      <c r="F45" s="77"/>
      <c r="G45" s="77"/>
      <c r="H45" s="77"/>
      <c r="I45" s="77"/>
      <c r="J45" s="77"/>
      <c r="K45" s="77"/>
      <c r="L45" s="77"/>
      <c r="M45" s="77"/>
      <c r="N45" s="78"/>
      <c r="O45" s="126"/>
      <c r="P45" s="77"/>
      <c r="Q45" s="77"/>
      <c r="R45" s="77"/>
      <c r="S45" s="77"/>
      <c r="T45" s="77"/>
      <c r="U45" s="78"/>
      <c r="V45" s="76"/>
      <c r="W45" s="86"/>
      <c r="X45" s="77"/>
      <c r="Y45" s="78"/>
      <c r="Z45" s="76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88"/>
      <c r="AY45" s="49"/>
      <c r="BB45" s="186" t="str">
        <f t="shared" si="3"/>
        <v/>
      </c>
      <c r="BC45" s="186"/>
      <c r="BD45" s="186"/>
    </row>
    <row r="46" spans="1:56" ht="15" customHeight="1">
      <c r="A46" s="44"/>
      <c r="B46" s="1005" t="str">
        <f>IF(NOT(ISBLANK(D46)),MAX(B$36:B45)+1,"")</f>
        <v/>
      </c>
      <c r="C46" s="1006"/>
      <c r="D46" s="76"/>
      <c r="E46" s="77"/>
      <c r="F46" s="77"/>
      <c r="G46" s="77"/>
      <c r="H46" s="77"/>
      <c r="I46" s="77"/>
      <c r="J46" s="77"/>
      <c r="K46" s="77"/>
      <c r="L46" s="77"/>
      <c r="M46" s="77"/>
      <c r="N46" s="78"/>
      <c r="O46" s="126"/>
      <c r="P46" s="77"/>
      <c r="Q46" s="77"/>
      <c r="R46" s="77"/>
      <c r="S46" s="77"/>
      <c r="T46" s="77"/>
      <c r="U46" s="78"/>
      <c r="V46" s="76"/>
      <c r="W46" s="86"/>
      <c r="X46" s="77"/>
      <c r="Y46" s="78"/>
      <c r="Z46" s="76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88"/>
      <c r="AY46" s="49"/>
      <c r="BB46" s="186" t="str">
        <f t="shared" si="3"/>
        <v/>
      </c>
      <c r="BC46" s="186"/>
      <c r="BD46" s="186"/>
    </row>
    <row r="47" spans="1:56" ht="15" customHeight="1">
      <c r="A47" s="44"/>
      <c r="B47" s="1005" t="str">
        <f>IF(NOT(ISBLANK(D47)),MAX(B$36:B46)+1,"")</f>
        <v/>
      </c>
      <c r="C47" s="1006"/>
      <c r="D47" s="76"/>
      <c r="E47" s="77"/>
      <c r="F47" s="77"/>
      <c r="G47" s="77"/>
      <c r="H47" s="77"/>
      <c r="I47" s="77"/>
      <c r="J47" s="77"/>
      <c r="K47" s="77"/>
      <c r="L47" s="77"/>
      <c r="M47" s="77"/>
      <c r="N47" s="78"/>
      <c r="O47" s="126"/>
      <c r="P47" s="77"/>
      <c r="Q47" s="77"/>
      <c r="R47" s="77"/>
      <c r="S47" s="77"/>
      <c r="T47" s="77"/>
      <c r="U47" s="78"/>
      <c r="V47" s="76"/>
      <c r="W47" s="86"/>
      <c r="X47" s="77"/>
      <c r="Y47" s="78"/>
      <c r="Z47" s="76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88"/>
      <c r="AY47" s="49"/>
      <c r="BB47" s="186" t="str">
        <f t="shared" si="3"/>
        <v/>
      </c>
      <c r="BC47" s="186"/>
      <c r="BD47" s="186"/>
    </row>
    <row r="48" spans="1:56" ht="15" customHeight="1">
      <c r="A48" s="44"/>
      <c r="B48" s="1005" t="str">
        <f>IF(NOT(ISBLANK(D48)),MAX(B$36:B47)+1,"")</f>
        <v/>
      </c>
      <c r="C48" s="1006"/>
      <c r="D48" s="76"/>
      <c r="E48" s="77"/>
      <c r="F48" s="77"/>
      <c r="G48" s="77"/>
      <c r="H48" s="77"/>
      <c r="I48" s="77"/>
      <c r="J48" s="77"/>
      <c r="K48" s="77"/>
      <c r="L48" s="77"/>
      <c r="M48" s="77"/>
      <c r="N48" s="78"/>
      <c r="O48" s="126"/>
      <c r="P48" s="77"/>
      <c r="Q48" s="77"/>
      <c r="R48" s="77"/>
      <c r="S48" s="77"/>
      <c r="T48" s="77"/>
      <c r="U48" s="78"/>
      <c r="V48" s="76"/>
      <c r="W48" s="86"/>
      <c r="X48" s="77"/>
      <c r="Y48" s="78"/>
      <c r="Z48" s="76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88"/>
      <c r="AY48" s="49"/>
      <c r="BB48" s="186" t="str">
        <f t="shared" si="3"/>
        <v/>
      </c>
      <c r="BC48" s="186"/>
      <c r="BD48" s="186"/>
    </row>
    <row r="49" spans="1:56" ht="15" customHeight="1">
      <c r="A49" s="44"/>
      <c r="B49" s="1005" t="str">
        <f>IF(NOT(ISBLANK(D49)),MAX(B$36:B48)+1,"")</f>
        <v/>
      </c>
      <c r="C49" s="1006"/>
      <c r="D49" s="76"/>
      <c r="E49" s="77"/>
      <c r="F49" s="77"/>
      <c r="G49" s="77"/>
      <c r="H49" s="77"/>
      <c r="I49" s="77"/>
      <c r="J49" s="77"/>
      <c r="K49" s="77"/>
      <c r="L49" s="77"/>
      <c r="M49" s="77"/>
      <c r="N49" s="78"/>
      <c r="O49" s="126"/>
      <c r="P49" s="77"/>
      <c r="Q49" s="77"/>
      <c r="R49" s="77"/>
      <c r="S49" s="77"/>
      <c r="T49" s="77"/>
      <c r="U49" s="78"/>
      <c r="V49" s="76"/>
      <c r="W49" s="86"/>
      <c r="X49" s="77"/>
      <c r="Y49" s="78"/>
      <c r="Z49" s="76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88"/>
      <c r="AY49" s="49"/>
      <c r="BB49" s="186" t="str">
        <f t="shared" si="3"/>
        <v/>
      </c>
      <c r="BC49" s="186"/>
      <c r="BD49" s="186"/>
    </row>
    <row r="50" spans="1:56" ht="15" customHeight="1">
      <c r="A50" s="44"/>
      <c r="B50" s="1007" t="str">
        <f>IF(NOT(ISBLANK(D50)),MAX(B$36:B49)+1,"")</f>
        <v/>
      </c>
      <c r="C50" s="1008"/>
      <c r="D50" s="79"/>
      <c r="E50" s="80"/>
      <c r="F50" s="80"/>
      <c r="G50" s="80"/>
      <c r="H50" s="80"/>
      <c r="I50" s="80"/>
      <c r="J50" s="80"/>
      <c r="K50" s="80"/>
      <c r="L50" s="80"/>
      <c r="M50" s="80"/>
      <c r="N50" s="81"/>
      <c r="O50" s="150"/>
      <c r="P50" s="80"/>
      <c r="Q50" s="80"/>
      <c r="R50" s="80"/>
      <c r="S50" s="80"/>
      <c r="T50" s="80"/>
      <c r="U50" s="81"/>
      <c r="V50" s="79"/>
      <c r="W50" s="383"/>
      <c r="X50" s="80"/>
      <c r="Y50" s="81"/>
      <c r="Z50" s="79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9"/>
      <c r="AY50" s="49"/>
      <c r="BB50" s="186" t="str">
        <f t="shared" si="3"/>
        <v/>
      </c>
      <c r="BC50" s="186"/>
      <c r="BD50" s="186"/>
    </row>
    <row r="51" spans="1:56" ht="15" customHeight="1">
      <c r="A51" s="44"/>
      <c r="AY51" s="49"/>
      <c r="BB51" s="186"/>
      <c r="BC51" s="186"/>
      <c r="BD51" s="186"/>
    </row>
    <row r="52" spans="1:56" ht="15" customHeight="1">
      <c r="A52" s="44"/>
      <c r="B52" s="1011" t="s">
        <v>35</v>
      </c>
      <c r="C52" s="1012"/>
      <c r="D52" s="981" t="s">
        <v>313</v>
      </c>
      <c r="E52" s="979"/>
      <c r="F52" s="979"/>
      <c r="G52" s="979"/>
      <c r="H52" s="979"/>
      <c r="I52" s="979"/>
      <c r="J52" s="979"/>
      <c r="K52" s="979"/>
      <c r="L52" s="979"/>
      <c r="M52" s="979"/>
      <c r="N52" s="982"/>
      <c r="O52" s="981" t="s">
        <v>314</v>
      </c>
      <c r="P52" s="979"/>
      <c r="Q52" s="979"/>
      <c r="R52" s="979"/>
      <c r="S52" s="979"/>
      <c r="T52" s="979"/>
      <c r="U52" s="982"/>
      <c r="V52" s="978" t="s">
        <v>40</v>
      </c>
      <c r="W52" s="979"/>
      <c r="X52" s="979"/>
      <c r="Y52" s="979"/>
      <c r="Z52" s="979"/>
      <c r="AA52" s="979"/>
      <c r="AB52" s="979"/>
      <c r="AC52" s="979"/>
      <c r="AD52" s="979"/>
      <c r="AE52" s="979"/>
      <c r="AF52" s="979"/>
      <c r="AG52" s="979"/>
      <c r="AH52" s="979"/>
      <c r="AI52" s="979"/>
      <c r="AJ52" s="979"/>
      <c r="AK52" s="979"/>
      <c r="AL52" s="979"/>
      <c r="AM52" s="979"/>
      <c r="AN52" s="979"/>
      <c r="AO52" s="979"/>
      <c r="AP52" s="979"/>
      <c r="AQ52" s="979"/>
      <c r="AR52" s="979"/>
      <c r="AS52" s="979"/>
      <c r="AT52" s="979"/>
      <c r="AU52" s="979"/>
      <c r="AV52" s="979"/>
      <c r="AW52" s="979"/>
      <c r="AX52" s="980"/>
      <c r="AY52" s="148"/>
    </row>
    <row r="53" spans="1:56" ht="15" customHeight="1">
      <c r="A53" s="50"/>
      <c r="B53" s="1009">
        <f>IF(NOT(ISBLANK(D53)),1,"")</f>
        <v>1</v>
      </c>
      <c r="C53" s="1010"/>
      <c r="D53" s="308" t="s">
        <v>52</v>
      </c>
      <c r="E53" s="140"/>
      <c r="F53" s="140"/>
      <c r="G53" s="140"/>
      <c r="H53" s="140"/>
      <c r="I53" s="140"/>
      <c r="J53" s="140"/>
      <c r="K53" s="140"/>
      <c r="L53" s="140"/>
      <c r="M53" s="140"/>
      <c r="N53" s="141"/>
      <c r="O53" s="139" t="s">
        <v>315</v>
      </c>
      <c r="P53" s="140"/>
      <c r="Q53" s="140"/>
      <c r="R53" s="140"/>
      <c r="S53" s="140"/>
      <c r="T53" s="140"/>
      <c r="U53" s="141"/>
      <c r="V53" s="169"/>
      <c r="W53" s="82"/>
      <c r="X53" s="82"/>
      <c r="Y53" s="82"/>
      <c r="Z53" s="82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87"/>
      <c r="AY53" s="49"/>
    </row>
    <row r="54" spans="1:56" ht="15" customHeight="1">
      <c r="A54" s="50"/>
      <c r="B54" s="1005" t="str">
        <f>IF(NOT(ISBLANK(D54)),MAX(B$53:B53)+1,"")</f>
        <v/>
      </c>
      <c r="C54" s="1006"/>
      <c r="D54" s="76"/>
      <c r="E54" s="77"/>
      <c r="F54" s="77"/>
      <c r="G54" s="77"/>
      <c r="H54" s="77"/>
      <c r="I54" s="77"/>
      <c r="J54" s="77"/>
      <c r="K54" s="77"/>
      <c r="L54" s="77"/>
      <c r="M54" s="77"/>
      <c r="N54" s="78"/>
      <c r="O54" s="76"/>
      <c r="P54" s="77"/>
      <c r="Q54" s="77"/>
      <c r="R54" s="77"/>
      <c r="S54" s="77"/>
      <c r="T54" s="77"/>
      <c r="U54" s="78"/>
      <c r="V54" s="76"/>
      <c r="W54" s="83"/>
      <c r="X54" s="83"/>
      <c r="Y54" s="83"/>
      <c r="Z54" s="83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88"/>
      <c r="AY54" s="49"/>
    </row>
    <row r="55" spans="1:56" ht="15" customHeight="1">
      <c r="A55" s="50"/>
      <c r="B55" s="1005" t="str">
        <f>IF(NOT(ISBLANK(D55)),MAX(B$53:B54)+1,"")</f>
        <v/>
      </c>
      <c r="C55" s="1006"/>
      <c r="D55" s="76"/>
      <c r="E55" s="77"/>
      <c r="F55" s="77"/>
      <c r="G55" s="77"/>
      <c r="H55" s="77"/>
      <c r="I55" s="77"/>
      <c r="J55" s="77"/>
      <c r="K55" s="77"/>
      <c r="L55" s="77"/>
      <c r="M55" s="77"/>
      <c r="N55" s="78"/>
      <c r="O55" s="76"/>
      <c r="P55" s="77"/>
      <c r="Q55" s="77"/>
      <c r="R55" s="77"/>
      <c r="S55" s="77"/>
      <c r="T55" s="77"/>
      <c r="U55" s="78"/>
      <c r="V55" s="76"/>
      <c r="W55" s="77"/>
      <c r="X55" s="77"/>
      <c r="Y55" s="77"/>
      <c r="Z55" s="83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88"/>
      <c r="AY55" s="49"/>
    </row>
    <row r="56" spans="1:56" ht="15" customHeight="1">
      <c r="A56" s="50"/>
      <c r="B56" s="1005" t="str">
        <f>IF(NOT(ISBLANK(D56)),MAX(B$53:B55)+1,"")</f>
        <v/>
      </c>
      <c r="C56" s="1006"/>
      <c r="D56" s="76"/>
      <c r="E56" s="77"/>
      <c r="F56" s="77"/>
      <c r="G56" s="77"/>
      <c r="H56" s="77"/>
      <c r="I56" s="77"/>
      <c r="J56" s="77"/>
      <c r="K56" s="77"/>
      <c r="L56" s="77"/>
      <c r="M56" s="77"/>
      <c r="N56" s="78"/>
      <c r="O56" s="76"/>
      <c r="P56" s="77"/>
      <c r="Q56" s="77"/>
      <c r="R56" s="77"/>
      <c r="S56" s="77"/>
      <c r="T56" s="77"/>
      <c r="U56" s="78"/>
      <c r="V56" s="76"/>
      <c r="W56" s="77"/>
      <c r="X56" s="77"/>
      <c r="Y56" s="77"/>
      <c r="Z56" s="83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88"/>
      <c r="AY56" s="49"/>
    </row>
    <row r="57" spans="1:56" ht="15" customHeight="1">
      <c r="A57" s="50"/>
      <c r="B57" s="1005" t="str">
        <f>IF(NOT(ISBLANK(D57)),MAX(B$53:B56)+1,"")</f>
        <v/>
      </c>
      <c r="C57" s="1006"/>
      <c r="D57" s="76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6"/>
      <c r="P57" s="77"/>
      <c r="Q57" s="77"/>
      <c r="R57" s="77"/>
      <c r="S57" s="77"/>
      <c r="T57" s="77"/>
      <c r="U57" s="78"/>
      <c r="V57" s="76"/>
      <c r="W57" s="77"/>
      <c r="X57" s="77"/>
      <c r="Y57" s="77"/>
      <c r="Z57" s="83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88"/>
      <c r="AY57" s="49"/>
    </row>
    <row r="58" spans="1:56" ht="15" customHeight="1">
      <c r="A58" s="50"/>
      <c r="B58" s="1005" t="str">
        <f>IF(NOT(ISBLANK(D58)),MAX(B$53:B57)+1,"")</f>
        <v/>
      </c>
      <c r="C58" s="1006"/>
      <c r="D58" s="76"/>
      <c r="E58" s="77"/>
      <c r="F58" s="77"/>
      <c r="G58" s="77"/>
      <c r="H58" s="77"/>
      <c r="I58" s="77"/>
      <c r="J58" s="77"/>
      <c r="K58" s="77"/>
      <c r="L58" s="77"/>
      <c r="M58" s="77"/>
      <c r="N58" s="78"/>
      <c r="O58" s="76"/>
      <c r="P58" s="77"/>
      <c r="Q58" s="77"/>
      <c r="R58" s="77"/>
      <c r="S58" s="77"/>
      <c r="T58" s="77"/>
      <c r="U58" s="78"/>
      <c r="V58" s="76"/>
      <c r="W58" s="77"/>
      <c r="X58" s="77"/>
      <c r="Y58" s="77"/>
      <c r="Z58" s="83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88"/>
      <c r="AY58" s="49"/>
    </row>
    <row r="59" spans="1:56" ht="15" customHeight="1">
      <c r="A59" s="50"/>
      <c r="B59" s="1005" t="str">
        <f>IF(NOT(ISBLANK(D59)),MAX(B$53:B58)+1,"")</f>
        <v/>
      </c>
      <c r="C59" s="1006"/>
      <c r="D59" s="76"/>
      <c r="E59" s="77"/>
      <c r="F59" s="77"/>
      <c r="G59" s="77"/>
      <c r="H59" s="77"/>
      <c r="I59" s="77"/>
      <c r="J59" s="77"/>
      <c r="K59" s="77"/>
      <c r="L59" s="77"/>
      <c r="M59" s="77"/>
      <c r="N59" s="78"/>
      <c r="O59" s="76"/>
      <c r="P59" s="77"/>
      <c r="Q59" s="77"/>
      <c r="R59" s="77"/>
      <c r="S59" s="77"/>
      <c r="T59" s="77"/>
      <c r="U59" s="78"/>
      <c r="V59" s="76"/>
      <c r="W59" s="77"/>
      <c r="X59" s="77"/>
      <c r="Y59" s="77"/>
      <c r="Z59" s="83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88"/>
      <c r="AY59" s="49"/>
    </row>
    <row r="60" spans="1:56" ht="15" customHeight="1">
      <c r="A60" s="50"/>
      <c r="B60" s="1005" t="str">
        <f>IF(NOT(ISBLANK(D60)),MAX(B$53:B59)+1,"")</f>
        <v/>
      </c>
      <c r="C60" s="1006"/>
      <c r="D60" s="76"/>
      <c r="E60" s="77"/>
      <c r="F60" s="77"/>
      <c r="G60" s="77"/>
      <c r="H60" s="77"/>
      <c r="I60" s="77"/>
      <c r="J60" s="77"/>
      <c r="K60" s="77"/>
      <c r="L60" s="77"/>
      <c r="M60" s="77"/>
      <c r="N60" s="78"/>
      <c r="O60" s="76"/>
      <c r="P60" s="77"/>
      <c r="Q60" s="77"/>
      <c r="R60" s="77"/>
      <c r="S60" s="77"/>
      <c r="T60" s="77"/>
      <c r="U60" s="78"/>
      <c r="V60" s="76"/>
      <c r="W60" s="77"/>
      <c r="X60" s="77"/>
      <c r="Y60" s="77"/>
      <c r="Z60" s="83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88"/>
      <c r="AY60" s="49"/>
    </row>
    <row r="61" spans="1:56" ht="15" customHeight="1">
      <c r="A61" s="50"/>
      <c r="B61" s="1005" t="str">
        <f>IF(NOT(ISBLANK(D61)),MAX(B$53:B60)+1,"")</f>
        <v/>
      </c>
      <c r="C61" s="1006"/>
      <c r="D61" s="76"/>
      <c r="E61" s="77"/>
      <c r="F61" s="77"/>
      <c r="G61" s="77"/>
      <c r="H61" s="77"/>
      <c r="I61" s="77"/>
      <c r="J61" s="77"/>
      <c r="K61" s="77"/>
      <c r="L61" s="77"/>
      <c r="M61" s="77"/>
      <c r="N61" s="78"/>
      <c r="O61" s="76"/>
      <c r="P61" s="77"/>
      <c r="Q61" s="77"/>
      <c r="R61" s="77"/>
      <c r="S61" s="77"/>
      <c r="T61" s="77"/>
      <c r="U61" s="78"/>
      <c r="V61" s="76"/>
      <c r="W61" s="77"/>
      <c r="X61" s="77"/>
      <c r="Y61" s="77"/>
      <c r="Z61" s="83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88"/>
      <c r="AY61" s="49"/>
    </row>
    <row r="62" spans="1:56" ht="15" customHeight="1">
      <c r="A62" s="50"/>
      <c r="B62" s="1005" t="str">
        <f>IF(NOT(ISBLANK(D62)),MAX(B$53:B61)+1,"")</f>
        <v/>
      </c>
      <c r="C62" s="1006"/>
      <c r="D62" s="76"/>
      <c r="E62" s="77"/>
      <c r="F62" s="77"/>
      <c r="G62" s="77"/>
      <c r="H62" s="77"/>
      <c r="I62" s="77"/>
      <c r="J62" s="77"/>
      <c r="K62" s="77"/>
      <c r="L62" s="77"/>
      <c r="M62" s="77"/>
      <c r="N62" s="78"/>
      <c r="O62" s="76"/>
      <c r="P62" s="77"/>
      <c r="Q62" s="77"/>
      <c r="R62" s="77"/>
      <c r="S62" s="77"/>
      <c r="T62" s="77"/>
      <c r="U62" s="78"/>
      <c r="V62" s="76"/>
      <c r="W62" s="77"/>
      <c r="X62" s="77"/>
      <c r="Y62" s="77"/>
      <c r="Z62" s="83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88"/>
      <c r="AY62" s="49"/>
    </row>
    <row r="63" spans="1:56" ht="15" customHeight="1">
      <c r="A63" s="50"/>
      <c r="B63" s="1007" t="str">
        <f>IF(NOT(ISBLANK(D63)),MAX(B$53:B62)+1,"")</f>
        <v/>
      </c>
      <c r="C63" s="1008"/>
      <c r="D63" s="79"/>
      <c r="E63" s="80"/>
      <c r="F63" s="80"/>
      <c r="G63" s="80"/>
      <c r="H63" s="80"/>
      <c r="I63" s="80"/>
      <c r="J63" s="80"/>
      <c r="K63" s="80"/>
      <c r="L63" s="80"/>
      <c r="M63" s="80"/>
      <c r="N63" s="81"/>
      <c r="O63" s="79"/>
      <c r="P63" s="80"/>
      <c r="Q63" s="80"/>
      <c r="R63" s="80"/>
      <c r="S63" s="80"/>
      <c r="T63" s="80"/>
      <c r="U63" s="81"/>
      <c r="V63" s="79"/>
      <c r="W63" s="80"/>
      <c r="X63" s="80"/>
      <c r="Y63" s="80"/>
      <c r="Z63" s="84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9"/>
      <c r="AY63" s="49"/>
    </row>
    <row r="64" spans="1:56" ht="15" customHeight="1" thickBot="1">
      <c r="A64" s="112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1"/>
    </row>
  </sheetData>
  <mergeCells count="92">
    <mergeCell ref="B29:C29"/>
    <mergeCell ref="B30:C30"/>
    <mergeCell ref="B31:C31"/>
    <mergeCell ref="B32:C32"/>
    <mergeCell ref="B59:C59"/>
    <mergeCell ref="B52:C52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60:C60"/>
    <mergeCell ref="B61:C61"/>
    <mergeCell ref="B62:C62"/>
    <mergeCell ref="B63:C63"/>
    <mergeCell ref="B54:C54"/>
    <mergeCell ref="B55:C55"/>
    <mergeCell ref="B56:C56"/>
    <mergeCell ref="B57:C57"/>
    <mergeCell ref="B58:C58"/>
    <mergeCell ref="D52:N52"/>
    <mergeCell ref="O52:U52"/>
    <mergeCell ref="V52:AX52"/>
    <mergeCell ref="B53:C53"/>
    <mergeCell ref="B46:C46"/>
    <mergeCell ref="B47:C47"/>
    <mergeCell ref="B48:C48"/>
    <mergeCell ref="B49:C49"/>
    <mergeCell ref="B50:C50"/>
    <mergeCell ref="B35:C35"/>
    <mergeCell ref="D35:N35"/>
    <mergeCell ref="O35:U35"/>
    <mergeCell ref="W35:Y35"/>
    <mergeCell ref="Z35:AX35"/>
    <mergeCell ref="Z8:AA8"/>
    <mergeCell ref="B25:C25"/>
    <mergeCell ref="B26:C26"/>
    <mergeCell ref="B27:C27"/>
    <mergeCell ref="B28:C28"/>
    <mergeCell ref="B14:C14"/>
    <mergeCell ref="B20:C20"/>
    <mergeCell ref="B21:C21"/>
    <mergeCell ref="B22:C22"/>
    <mergeCell ref="B23:C23"/>
    <mergeCell ref="B24:C24"/>
    <mergeCell ref="B15:C15"/>
    <mergeCell ref="B16:C16"/>
    <mergeCell ref="B17:C17"/>
    <mergeCell ref="B18:C18"/>
    <mergeCell ref="B19:C19"/>
    <mergeCell ref="B9:C9"/>
    <mergeCell ref="B10:C10"/>
    <mergeCell ref="B11:C11"/>
    <mergeCell ref="B12:C12"/>
    <mergeCell ref="B13:C13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AE7:AL7"/>
    <mergeCell ref="AM7:AX8"/>
    <mergeCell ref="D8:K8"/>
    <mergeCell ref="L8:S8"/>
    <mergeCell ref="T8:W8"/>
    <mergeCell ref="X8:Y8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</mergeCells>
  <phoneticPr fontId="45"/>
  <dataValidations count="2">
    <dataValidation imeMode="hiragana" allowBlank="1" showInputMessage="1" showErrorMessage="1" sqref="D9:K32"/>
    <dataValidation imeMode="disabled" allowBlank="1" showInputMessage="1" showErrorMessage="1" sqref="T9 T10:W32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Q64"/>
  <sheetViews>
    <sheetView topLeftCell="A5" workbookViewId="0">
      <selection activeCell="AM10" sqref="AM10"/>
    </sheetView>
  </sheetViews>
  <sheetFormatPr defaultColWidth="2.7109375" defaultRowHeight="15" customHeight="1"/>
  <cols>
    <col min="1" max="1" width="2.7109375" style="90"/>
    <col min="2" max="25" width="2.7109375" style="43"/>
    <col min="26" max="26" width="2.7109375" style="43" customWidth="1"/>
    <col min="27" max="53" width="2.7109375" style="43"/>
    <col min="54" max="54" width="2.7109375" style="43" customWidth="1"/>
    <col min="55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33</v>
      </c>
      <c r="X1" s="1002"/>
      <c r="Y1" s="1003">
        <v>8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大日程データ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44579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48"/>
      <c r="H2" s="1048"/>
      <c r="I2" s="1048"/>
      <c r="J2" s="1048"/>
      <c r="K2" s="1048"/>
      <c r="L2" s="1048"/>
      <c r="M2" s="1048"/>
      <c r="N2" s="1026" t="s">
        <v>30</v>
      </c>
      <c r="O2" s="1027"/>
      <c r="P2" s="1027"/>
      <c r="Q2" s="1027"/>
      <c r="R2" s="189" t="str">
        <f>VLOOKUP($Y$1,テーブル一覧!$B$6:$AA$32,3,FALSE)</f>
        <v>UPK.upk_k40</v>
      </c>
      <c r="S2" s="199"/>
      <c r="T2" s="199"/>
      <c r="U2" s="199"/>
      <c r="V2" s="199"/>
      <c r="W2" s="199"/>
      <c r="X2" s="199"/>
      <c r="Y2" s="199"/>
      <c r="Z2" s="200"/>
      <c r="AA2" s="1022" t="s">
        <v>4</v>
      </c>
      <c r="AB2" s="1023"/>
      <c r="AC2" s="1023"/>
      <c r="AD2" s="1023"/>
      <c r="AE2" s="1028" t="str">
        <f>VLOOKUP($Y$1,テーブル一覧!$B$6:$AA$32,19,FALSE)</f>
        <v>k60_os_data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1045" t="s">
        <v>42</v>
      </c>
      <c r="C4" s="1046"/>
      <c r="D4" s="1046"/>
      <c r="E4" s="1047"/>
      <c r="F4" s="123" t="s">
        <v>8769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361"/>
      <c r="AY4" s="46"/>
      <c r="BB4" s="304" t="str">
        <f>"ALTER TABLE "&amp;$R$2&amp;"."&amp;$AE$2&amp;" ADD CONSTRAINT "</f>
        <v xml:space="preserve">ALTER TABLE UPK.upk_k40.k60_os_data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313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UPK.upk_k40.k60_os_data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42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761"/>
      <c r="AO7" s="761"/>
      <c r="AP7" s="761"/>
      <c r="AQ7" s="761"/>
      <c r="AR7" s="761"/>
      <c r="AS7" s="761"/>
      <c r="AT7" s="761"/>
      <c r="AU7" s="761"/>
      <c r="AV7" s="761"/>
      <c r="AW7" s="761"/>
      <c r="AX7" s="762"/>
      <c r="AY7" s="49"/>
      <c r="BB7" s="193" t="str">
        <f>"--ＤＢ："&amp;$R$2&amp;" テーブル："&amp;$AE$2</f>
        <v>--ＤＢ：UPK.upk_k40 テーブル：k60_os_data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1043"/>
      <c r="AD8" s="974"/>
      <c r="AE8" s="302">
        <v>1</v>
      </c>
      <c r="AF8" s="530">
        <v>2</v>
      </c>
      <c r="AG8" s="530">
        <v>3</v>
      </c>
      <c r="AH8" s="530">
        <v>4</v>
      </c>
      <c r="AI8" s="530">
        <v>5</v>
      </c>
      <c r="AJ8" s="530">
        <v>6</v>
      </c>
      <c r="AK8" s="530">
        <v>7</v>
      </c>
      <c r="AL8" s="531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UPK.upk_k40.k60_os_data(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 t="str">
        <f>IF(NOT(ISERROR(VLOOKUP(L8,$D$53:$O$63,12,FALSE))),VLOOKUP(L8,$D$53:$O$63,12,FALSE),"")</f>
        <v/>
      </c>
    </row>
    <row r="9" spans="1:86" ht="15" customHeight="1">
      <c r="A9" s="44"/>
      <c r="B9" s="996">
        <f>IF(NOT(ISBLANK(D9)),1,"")</f>
        <v>1</v>
      </c>
      <c r="C9" s="997"/>
      <c r="D9" s="131" t="s">
        <v>267</v>
      </c>
      <c r="E9" s="59"/>
      <c r="F9" s="59"/>
      <c r="G9" s="59"/>
      <c r="H9" s="59"/>
      <c r="I9" s="59"/>
      <c r="J9" s="59"/>
      <c r="K9" s="65"/>
      <c r="L9" s="132" t="s">
        <v>268</v>
      </c>
      <c r="M9" s="59"/>
      <c r="N9" s="59"/>
      <c r="O9" s="59"/>
      <c r="P9" s="59"/>
      <c r="Q9" s="59"/>
      <c r="R9" s="59"/>
      <c r="S9" s="60"/>
      <c r="T9" s="131" t="s">
        <v>269</v>
      </c>
      <c r="U9" s="59"/>
      <c r="V9" s="59"/>
      <c r="W9" s="65"/>
      <c r="X9" s="66" t="str">
        <f>IF(AND(NOT(ISBLANK(T9)),NOT(ISERROR(VLOOKUP(T9,'[2]SQL Server フィールド型種類'!$B$2:$E$30,4,FALSE)&lt;&gt;0))),TEXT(VLOOKUP(T9,'[2]SQL Server フィールド型種類'!$B$2:$E$30,4,FALSE),"##0"),"")</f>
        <v>4</v>
      </c>
      <c r="Y9" s="65"/>
      <c r="Z9" s="132" t="s">
        <v>47</v>
      </c>
      <c r="AA9" s="60"/>
      <c r="AB9" s="133" t="s">
        <v>48</v>
      </c>
      <c r="AC9" s="306" t="s">
        <v>275</v>
      </c>
      <c r="AD9" s="306" t="s">
        <v>275</v>
      </c>
      <c r="AE9" s="307" t="s">
        <v>275</v>
      </c>
      <c r="AF9" s="51"/>
      <c r="AG9" s="51"/>
      <c r="AH9" s="51"/>
      <c r="AI9" s="51"/>
      <c r="AJ9" s="51"/>
      <c r="AK9" s="51"/>
      <c r="AL9" s="52"/>
      <c r="AM9" s="133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32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ref="BX9:BX32" si="1">IF(NOT(ISERROR(VLOOKUP(L9,$D$53:$O$63,12,FALSE))),VLOOKUP(L9,$D$53:$O$63,12,FALSE),"")</f>
        <v/>
      </c>
    </row>
    <row r="10" spans="1:86" ht="15" customHeight="1">
      <c r="A10" s="44"/>
      <c r="B10" s="998">
        <f>IF(NOT(ISBLANK(D10)),MAX(B$9:B9)+1,"")</f>
        <v>2</v>
      </c>
      <c r="C10" s="999"/>
      <c r="D10" s="127" t="s">
        <v>8754</v>
      </c>
      <c r="E10" s="61"/>
      <c r="F10" s="61"/>
      <c r="G10" s="61"/>
      <c r="H10" s="61"/>
      <c r="I10" s="61"/>
      <c r="J10" s="61"/>
      <c r="K10" s="68"/>
      <c r="L10" s="126" t="s">
        <v>8760</v>
      </c>
      <c r="M10" s="61"/>
      <c r="N10" s="61"/>
      <c r="O10" s="61"/>
      <c r="P10" s="61"/>
      <c r="Q10" s="61"/>
      <c r="R10" s="61"/>
      <c r="S10" s="62"/>
      <c r="T10" s="67" t="s">
        <v>285</v>
      </c>
      <c r="U10" s="61"/>
      <c r="V10" s="61"/>
      <c r="W10" s="68"/>
      <c r="X10" s="69" t="str">
        <f>IF(AND(NOT(ISBLANK(T10)),NOT(ISERROR(VLOOKUP(T10,'[2]SQL Server フィールド型種類'!$B$2:$E$30,4,FALSE)&lt;&gt;0))),TEXT(VLOOKUP(T10,'[2]SQL Server フィールド型種類'!$B$2:$E$30,4,FALSE),"##0"),"")</f>
        <v>2</v>
      </c>
      <c r="Y10" s="68"/>
      <c r="Z10" s="69"/>
      <c r="AA10" s="62"/>
      <c r="AB10" s="135" t="s">
        <v>48</v>
      </c>
      <c r="AC10" s="284"/>
      <c r="AD10" s="284" t="s">
        <v>275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 t="s">
        <v>9961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59"/>
      <c r="BC10" s="193" t="str">
        <f t="shared" si="0"/>
        <v>inf_date smallint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1"/>
        <v/>
      </c>
    </row>
    <row r="11" spans="1:86" ht="15" customHeight="1">
      <c r="A11" s="44"/>
      <c r="B11" s="998">
        <f>IF(NOT(ISBLANK(D11)),MAX(B$9:B10)+1,"")</f>
        <v>3</v>
      </c>
      <c r="C11" s="999"/>
      <c r="D11" s="127" t="s">
        <v>248</v>
      </c>
      <c r="E11" s="61"/>
      <c r="F11" s="61"/>
      <c r="G11" s="61"/>
      <c r="H11" s="61"/>
      <c r="I11" s="61"/>
      <c r="J11" s="61"/>
      <c r="K11" s="68"/>
      <c r="L11" s="126" t="s">
        <v>249</v>
      </c>
      <c r="M11" s="61"/>
      <c r="N11" s="61"/>
      <c r="O11" s="61"/>
      <c r="P11" s="61"/>
      <c r="Q11" s="61"/>
      <c r="R11" s="61"/>
      <c r="S11" s="62"/>
      <c r="T11" s="127" t="s">
        <v>50</v>
      </c>
      <c r="U11" s="61"/>
      <c r="V11" s="61"/>
      <c r="W11" s="68"/>
      <c r="X11" s="134" t="s">
        <v>5778</v>
      </c>
      <c r="Y11" s="68"/>
      <c r="Z11" s="69"/>
      <c r="AA11" s="62"/>
      <c r="AB11" s="135" t="s">
        <v>48</v>
      </c>
      <c r="AC11" s="53"/>
      <c r="AD11" s="284" t="s">
        <v>275</v>
      </c>
      <c r="AE11" s="68"/>
      <c r="AF11" s="54" t="s">
        <v>274</v>
      </c>
      <c r="AG11" s="54"/>
      <c r="AH11" s="54"/>
      <c r="AI11" s="54"/>
      <c r="AJ11" s="54"/>
      <c r="AK11" s="54"/>
      <c r="AL11" s="55"/>
      <c r="AM11" s="135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59"/>
      <c r="BC11" s="193" t="str">
        <f t="shared" si="0"/>
        <v>buhin_no char(50) NOT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1"/>
        <v/>
      </c>
    </row>
    <row r="12" spans="1:86" ht="15" customHeight="1">
      <c r="A12" s="44"/>
      <c r="B12" s="998">
        <f>IF(NOT(ISBLANK(D12)),MAX(B$9:B11)+1,"")</f>
        <v>4</v>
      </c>
      <c r="C12" s="999"/>
      <c r="D12" s="127" t="s">
        <v>8767</v>
      </c>
      <c r="E12" s="61"/>
      <c r="F12" s="61"/>
      <c r="G12" s="61"/>
      <c r="H12" s="61"/>
      <c r="I12" s="61"/>
      <c r="J12" s="61"/>
      <c r="K12" s="68"/>
      <c r="L12" s="126" t="s">
        <v>8768</v>
      </c>
      <c r="M12" s="61"/>
      <c r="N12" s="61"/>
      <c r="O12" s="61"/>
      <c r="P12" s="61"/>
      <c r="Q12" s="61"/>
      <c r="R12" s="61"/>
      <c r="S12" s="62"/>
      <c r="T12" s="127" t="s">
        <v>325</v>
      </c>
      <c r="U12" s="61"/>
      <c r="V12" s="61"/>
      <c r="W12" s="68"/>
      <c r="X12" s="73" t="str">
        <f>IF(AND(NOT(ISBLANK(T12)),NOT(ISERROR(VLOOKUP(T12,'[2]SQL Server フィールド型種類'!$B$2:$E$30,4,FALSE)&lt;&gt;0))),TEXT(VLOOKUP(T12,'[2]SQL Server フィールド型種類'!$B$2:$E$30,4,FALSE),"##0"),"")</f>
        <v>4</v>
      </c>
      <c r="Y12" s="68"/>
      <c r="Z12" s="69"/>
      <c r="AA12" s="62"/>
      <c r="AB12" s="61"/>
      <c r="AC12" s="53"/>
      <c r="AD12" s="53"/>
      <c r="AE12" s="68"/>
      <c r="AF12" s="54"/>
      <c r="AG12" s="54"/>
      <c r="AH12" s="54"/>
      <c r="AI12" s="54"/>
      <c r="AJ12" s="54"/>
      <c r="AK12" s="54"/>
      <c r="AL12" s="55"/>
      <c r="AM12" s="135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59"/>
      <c r="BC12" s="193" t="str">
        <f t="shared" si="0"/>
        <v>volume int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1"/>
        <v/>
      </c>
    </row>
    <row r="13" spans="1:86" ht="15" customHeight="1">
      <c r="A13" s="44"/>
      <c r="B13" s="998">
        <f>IF(NOT(ISBLANK(D13)),MAX(B$9:B12)+1,"")</f>
        <v>5</v>
      </c>
      <c r="C13" s="999"/>
      <c r="D13" s="127" t="s">
        <v>9786</v>
      </c>
      <c r="E13" s="61"/>
      <c r="F13" s="61"/>
      <c r="G13" s="61"/>
      <c r="H13" s="61"/>
      <c r="I13" s="61"/>
      <c r="J13" s="61"/>
      <c r="K13" s="68"/>
      <c r="L13" s="126" t="s">
        <v>9788</v>
      </c>
      <c r="M13" s="61"/>
      <c r="N13" s="61"/>
      <c r="O13" s="61"/>
      <c r="P13" s="61"/>
      <c r="Q13" s="61"/>
      <c r="R13" s="61"/>
      <c r="S13" s="62"/>
      <c r="T13" s="127" t="s">
        <v>50</v>
      </c>
      <c r="U13" s="61"/>
      <c r="V13" s="61"/>
      <c r="W13" s="68"/>
      <c r="X13" s="134" t="s">
        <v>9620</v>
      </c>
      <c r="Y13" s="68"/>
      <c r="Z13" s="69"/>
      <c r="AA13" s="62"/>
      <c r="AB13" s="61" t="s">
        <v>288</v>
      </c>
      <c r="AC13" s="53"/>
      <c r="AD13" s="53"/>
      <c r="AE13" s="68"/>
      <c r="AF13" s="54"/>
      <c r="AG13" s="54"/>
      <c r="AH13" s="54"/>
      <c r="AI13" s="54"/>
      <c r="AJ13" s="54"/>
      <c r="AK13" s="54"/>
      <c r="AL13" s="55"/>
      <c r="AM13" s="135" t="s">
        <v>9789</v>
      </c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59"/>
      <c r="BC13" s="193" t="str">
        <f t="shared" si="0"/>
        <v>file_name char(255) NOT NULL,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1"/>
        <v/>
      </c>
    </row>
    <row r="14" spans="1:86" ht="15" customHeight="1">
      <c r="A14" s="44"/>
      <c r="B14" s="998">
        <f>IF(NOT(ISBLANK(D14)),MAX(B$9:B13)+1,"")</f>
        <v>6</v>
      </c>
      <c r="C14" s="999"/>
      <c r="D14" s="127" t="s">
        <v>9305</v>
      </c>
      <c r="E14" s="61"/>
      <c r="F14" s="61"/>
      <c r="G14" s="61"/>
      <c r="H14" s="61"/>
      <c r="I14" s="61"/>
      <c r="J14" s="61"/>
      <c r="K14" s="68"/>
      <c r="L14" s="126" t="s">
        <v>9306</v>
      </c>
      <c r="M14" s="61"/>
      <c r="N14" s="61"/>
      <c r="O14" s="61"/>
      <c r="P14" s="61"/>
      <c r="Q14" s="61"/>
      <c r="R14" s="61"/>
      <c r="S14" s="62"/>
      <c r="T14" s="127" t="s">
        <v>50</v>
      </c>
      <c r="U14" s="61"/>
      <c r="V14" s="61"/>
      <c r="W14" s="68"/>
      <c r="X14" s="134" t="s">
        <v>9620</v>
      </c>
      <c r="Y14" s="68"/>
      <c r="Z14" s="69"/>
      <c r="AA14" s="62"/>
      <c r="AB14" s="61" t="s">
        <v>288</v>
      </c>
      <c r="AC14" s="53"/>
      <c r="AD14" s="53"/>
      <c r="AE14" s="68"/>
      <c r="AF14" s="54"/>
      <c r="AG14" s="54"/>
      <c r="AH14" s="54"/>
      <c r="AI14" s="54"/>
      <c r="AJ14" s="54"/>
      <c r="AK14" s="54"/>
      <c r="AL14" s="55"/>
      <c r="AM14" s="135" t="s">
        <v>9311</v>
      </c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159"/>
      <c r="BC14" s="193" t="str">
        <f t="shared" si="0"/>
        <v>input_file char(255) NOT NULL,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1"/>
        <v/>
      </c>
    </row>
    <row r="15" spans="1:86" ht="15" customHeight="1">
      <c r="A15" s="44"/>
      <c r="B15" s="998">
        <f>IF(NOT(ISBLANK(D15)),MAX(B$9:B14)+1,"")</f>
        <v>7</v>
      </c>
      <c r="C15" s="999"/>
      <c r="D15" s="127" t="s">
        <v>9309</v>
      </c>
      <c r="E15" s="61"/>
      <c r="F15" s="61"/>
      <c r="G15" s="61"/>
      <c r="H15" s="61"/>
      <c r="I15" s="61"/>
      <c r="J15" s="61"/>
      <c r="K15" s="68"/>
      <c r="L15" s="126" t="s">
        <v>9310</v>
      </c>
      <c r="M15" s="61"/>
      <c r="N15" s="61"/>
      <c r="O15" s="61"/>
      <c r="P15" s="61"/>
      <c r="Q15" s="61"/>
      <c r="R15" s="61"/>
      <c r="S15" s="62"/>
      <c r="T15" s="67" t="s">
        <v>285</v>
      </c>
      <c r="U15" s="61"/>
      <c r="V15" s="61"/>
      <c r="W15" s="68"/>
      <c r="X15" s="69" t="str">
        <f>IF(AND(NOT(ISBLANK(T15)),NOT(ISERROR(VLOOKUP(T15,'[2]SQL Server フィールド型種類'!$B$2:$E$30,4,FALSE)&lt;&gt;0))),TEXT(VLOOKUP(T15,'[2]SQL Server フィールド型種類'!$B$2:$E$30,4,FALSE),"##0"),"")</f>
        <v>2</v>
      </c>
      <c r="Y15" s="68"/>
      <c r="Z15" s="69"/>
      <c r="AA15" s="62"/>
      <c r="AB15" s="61" t="s">
        <v>288</v>
      </c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 t="s">
        <v>9317</v>
      </c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59"/>
      <c r="BC15" s="193" t="str">
        <f t="shared" si="0"/>
        <v>nendo smallint NOT NULL,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1"/>
        <v/>
      </c>
    </row>
    <row r="16" spans="1:86" ht="15" customHeight="1">
      <c r="A16" s="44"/>
      <c r="B16" s="998">
        <f>IF(NOT(ISBLANK(D16)),MAX(B$9:B15)+1,"")</f>
        <v>8</v>
      </c>
      <c r="C16" s="999"/>
      <c r="D16" s="127" t="s">
        <v>9315</v>
      </c>
      <c r="E16" s="61"/>
      <c r="F16" s="61"/>
      <c r="G16" s="61"/>
      <c r="H16" s="61"/>
      <c r="I16" s="61"/>
      <c r="J16" s="61"/>
      <c r="K16" s="68"/>
      <c r="L16" s="126" t="s">
        <v>9316</v>
      </c>
      <c r="M16" s="61"/>
      <c r="N16" s="61"/>
      <c r="O16" s="61"/>
      <c r="P16" s="61"/>
      <c r="Q16" s="61"/>
      <c r="R16" s="61"/>
      <c r="S16" s="62"/>
      <c r="T16" s="67" t="s">
        <v>89</v>
      </c>
      <c r="U16" s="61"/>
      <c r="V16" s="61"/>
      <c r="W16" s="68"/>
      <c r="X16" s="73" t="str">
        <f>IF(AND(NOT(ISBLANK(T16)),NOT(ISERROR(VLOOKUP(T16,'[2]SQL Server フィールド型種類'!$B$2:$E$30,4,FALSE)&lt;&gt;0))),TEXT(VLOOKUP(T16,'[2]SQL Server フィールド型種類'!$B$2:$E$30,4,FALSE),"##0"),"")</f>
        <v>8</v>
      </c>
      <c r="Y16" s="68"/>
      <c r="Z16" s="69"/>
      <c r="AA16" s="62"/>
      <c r="AB16" s="61" t="s">
        <v>8796</v>
      </c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 t="s">
        <v>9314</v>
      </c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59"/>
      <c r="BC16" s="193" t="str">
        <f t="shared" si="0"/>
        <v>file_update datetime NOT NULL,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1"/>
        <v/>
      </c>
    </row>
    <row r="17" spans="1:95" ht="15" customHeight="1">
      <c r="A17" s="44"/>
      <c r="B17" s="998">
        <f>IF(NOT(ISBLANK(D17)),MAX(B$9:B16)+1,"")</f>
        <v>9</v>
      </c>
      <c r="C17" s="999"/>
      <c r="D17" s="127" t="s">
        <v>9318</v>
      </c>
      <c r="E17" s="61"/>
      <c r="F17" s="61"/>
      <c r="G17" s="61"/>
      <c r="H17" s="61"/>
      <c r="I17" s="61"/>
      <c r="J17" s="61"/>
      <c r="K17" s="68"/>
      <c r="L17" s="126" t="s">
        <v>9320</v>
      </c>
      <c r="M17" s="61"/>
      <c r="N17" s="61"/>
      <c r="O17" s="61"/>
      <c r="P17" s="61"/>
      <c r="Q17" s="61"/>
      <c r="R17" s="61"/>
      <c r="S17" s="62"/>
      <c r="T17" s="127" t="s">
        <v>285</v>
      </c>
      <c r="U17" s="61"/>
      <c r="V17" s="61"/>
      <c r="W17" s="68"/>
      <c r="X17" s="69" t="str">
        <f>IF(AND(NOT(ISBLANK(T17)),NOT(ISERROR(VLOOKUP(T17,'[2]SQL Server フィールド型種類'!$B$2:$E$30,4,FALSE)&lt;&gt;0))),TEXT(VLOOKUP(T17,'[2]SQL Server フィールド型種類'!$B$2:$E$30,4,FALSE),"##0"),"")</f>
        <v>2</v>
      </c>
      <c r="Y17" s="68"/>
      <c r="Z17" s="69"/>
      <c r="AA17" s="62"/>
      <c r="AB17" s="61"/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135" t="s">
        <v>9319</v>
      </c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2"/>
      <c r="AY17" s="49"/>
      <c r="BC17" s="186" t="str">
        <f t="shared" si="0"/>
        <v>data_update smallint NULL,</v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1"/>
        <v/>
      </c>
    </row>
    <row r="18" spans="1:95" ht="15" customHeight="1">
      <c r="A18" s="44"/>
      <c r="B18" s="998">
        <f>IF(NOT(ISBLANK(D18)),MAX(B$9:B17)+1,"")</f>
        <v>10</v>
      </c>
      <c r="C18" s="999"/>
      <c r="D18" s="67" t="s">
        <v>287</v>
      </c>
      <c r="E18" s="61"/>
      <c r="F18" s="61"/>
      <c r="G18" s="61"/>
      <c r="H18" s="61"/>
      <c r="I18" s="61"/>
      <c r="J18" s="61"/>
      <c r="K18" s="68"/>
      <c r="L18" s="69" t="s">
        <v>52</v>
      </c>
      <c r="M18" s="61"/>
      <c r="N18" s="61"/>
      <c r="O18" s="61"/>
      <c r="P18" s="61"/>
      <c r="Q18" s="61"/>
      <c r="R18" s="61"/>
      <c r="S18" s="62"/>
      <c r="T18" s="67" t="s">
        <v>51</v>
      </c>
      <c r="U18" s="61"/>
      <c r="V18" s="61"/>
      <c r="W18" s="68"/>
      <c r="X18" s="73" t="str">
        <f>IF(AND(NOT(ISBLANK(T18)),NOT(ISERROR(VLOOKUP(T18,'[2]SQL Server フィールド型種類'!$B$2:$E$30,4,FALSE)&lt;&gt;0))),TEXT(VLOOKUP(T18,'[2]SQL Server フィールド型種類'!$B$2:$E$30,4,FALSE),"##0"),"")</f>
        <v>8</v>
      </c>
      <c r="Y18" s="68"/>
      <c r="Z18" s="69"/>
      <c r="AA18" s="62"/>
      <c r="AB18" s="61" t="s">
        <v>288</v>
      </c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135" t="s">
        <v>289</v>
      </c>
      <c r="AN18" s="61"/>
      <c r="AO18" s="61"/>
      <c r="AP18" s="61"/>
      <c r="AQ18" s="372"/>
      <c r="AR18" s="372"/>
      <c r="AS18" s="372"/>
      <c r="AT18" s="61"/>
      <c r="AU18" s="61"/>
      <c r="AV18" s="61"/>
      <c r="AW18" s="61"/>
      <c r="AX18" s="62"/>
      <c r="AY18" s="49"/>
      <c r="BC18" s="186" t="str">
        <f t="shared" si="0"/>
        <v>created_date datetime NOT NULL DEFAULT getdate(),</v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1"/>
        <v>getdate()</v>
      </c>
    </row>
    <row r="19" spans="1:95" ht="15" customHeight="1">
      <c r="A19" s="44"/>
      <c r="B19" s="998">
        <f>IF(NOT(ISBLANK(D19)),MAX(B$9:B18)+1,"")</f>
        <v>11</v>
      </c>
      <c r="C19" s="999"/>
      <c r="D19" s="127" t="s">
        <v>290</v>
      </c>
      <c r="E19" s="61"/>
      <c r="F19" s="61"/>
      <c r="G19" s="61"/>
      <c r="H19" s="61"/>
      <c r="I19" s="61"/>
      <c r="J19" s="61"/>
      <c r="K19" s="68"/>
      <c r="L19" s="126" t="s">
        <v>53</v>
      </c>
      <c r="M19" s="61"/>
      <c r="N19" s="61"/>
      <c r="O19" s="61"/>
      <c r="P19" s="61"/>
      <c r="Q19" s="61"/>
      <c r="R19" s="61"/>
      <c r="S19" s="62"/>
      <c r="T19" s="67" t="s">
        <v>285</v>
      </c>
      <c r="U19" s="61"/>
      <c r="V19" s="61"/>
      <c r="W19" s="68"/>
      <c r="X19" s="69" t="str">
        <f>IF(AND(NOT(ISBLANK(T19)),NOT(ISERROR(VLOOKUP(T19,'[2]SQL Server フィールド型種類'!$B$2:$E$30,4,FALSE)&lt;&gt;0))),TEXT(VLOOKUP(T19,'[2]SQL Server フィールド型種類'!$B$2:$E$30,4,FALSE),"##0"),"")</f>
        <v>2</v>
      </c>
      <c r="Y19" s="68"/>
      <c r="Z19" s="69"/>
      <c r="AA19" s="62"/>
      <c r="AB19" s="61" t="s">
        <v>288</v>
      </c>
      <c r="AC19" s="53"/>
      <c r="AD19" s="53"/>
      <c r="AE19" s="68"/>
      <c r="AF19" s="54"/>
      <c r="AG19" s="54"/>
      <c r="AH19" s="54"/>
      <c r="AI19" s="54"/>
      <c r="AJ19" s="54"/>
      <c r="AK19" s="54"/>
      <c r="AL19" s="55"/>
      <c r="AM19" s="135" t="s">
        <v>291</v>
      </c>
      <c r="AN19" s="61"/>
      <c r="AO19" s="61"/>
      <c r="AP19" s="372"/>
      <c r="AQ19" s="61"/>
      <c r="AR19" s="61"/>
      <c r="AS19" s="61"/>
      <c r="AT19" s="61"/>
      <c r="AU19" s="61"/>
      <c r="AV19" s="61"/>
      <c r="AW19" s="61"/>
      <c r="AX19" s="62"/>
      <c r="AY19" s="49"/>
      <c r="BC19" s="186" t="str">
        <f t="shared" si="0"/>
        <v>created_tantou_id smallint NOT NULL,</v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 t="str">
        <f t="shared" si="1"/>
        <v/>
      </c>
    </row>
    <row r="20" spans="1:95" ht="15" customHeight="1">
      <c r="A20" s="44"/>
      <c r="B20" s="998">
        <f>IF(NOT(ISBLANK(D20)),MAX(B$9:B19)+1,"")</f>
        <v>12</v>
      </c>
      <c r="C20" s="999"/>
      <c r="D20" s="67" t="s">
        <v>292</v>
      </c>
      <c r="E20" s="61"/>
      <c r="F20" s="61"/>
      <c r="G20" s="61"/>
      <c r="H20" s="61"/>
      <c r="I20" s="61"/>
      <c r="J20" s="61"/>
      <c r="K20" s="68"/>
      <c r="L20" s="69" t="s">
        <v>54</v>
      </c>
      <c r="M20" s="61"/>
      <c r="N20" s="61"/>
      <c r="O20" s="61"/>
      <c r="P20" s="61"/>
      <c r="Q20" s="61"/>
      <c r="R20" s="61"/>
      <c r="S20" s="62"/>
      <c r="T20" s="67" t="s">
        <v>51</v>
      </c>
      <c r="U20" s="61"/>
      <c r="V20" s="61"/>
      <c r="W20" s="68"/>
      <c r="X20" s="73" t="str">
        <f>IF(AND(NOT(ISBLANK(T20)),NOT(ISERROR(VLOOKUP(T20,'[2]SQL Server フィールド型種類'!$B$2:$E$30,4,FALSE)&lt;&gt;0))),TEXT(VLOOKUP(T20,'[2]SQL Server フィールド型種類'!$B$2:$E$30,4,FALSE),"##0"),"")</f>
        <v>8</v>
      </c>
      <c r="Y20" s="68"/>
      <c r="Z20" s="69"/>
      <c r="AA20" s="62"/>
      <c r="AB20" s="61"/>
      <c r="AC20" s="53"/>
      <c r="AD20" s="53"/>
      <c r="AE20" s="68"/>
      <c r="AF20" s="54"/>
      <c r="AG20" s="54"/>
      <c r="AH20" s="54"/>
      <c r="AI20" s="54"/>
      <c r="AJ20" s="54"/>
      <c r="AK20" s="54"/>
      <c r="AL20" s="55"/>
      <c r="AM20" s="135" t="s">
        <v>293</v>
      </c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2"/>
      <c r="AY20" s="49"/>
      <c r="BC20" s="186" t="str">
        <f t="shared" si="0"/>
        <v>updated_date datetime NULL,</v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si="1"/>
        <v/>
      </c>
    </row>
    <row r="21" spans="1:95" ht="15" customHeight="1">
      <c r="A21" s="44"/>
      <c r="B21" s="998">
        <f>IF(NOT(ISBLANK(D21)),MAX(B$9:B20)+1,"")</f>
        <v>13</v>
      </c>
      <c r="C21" s="999"/>
      <c r="D21" s="127" t="s">
        <v>294</v>
      </c>
      <c r="E21" s="61"/>
      <c r="F21" s="61"/>
      <c r="G21" s="61"/>
      <c r="H21" s="61"/>
      <c r="I21" s="61"/>
      <c r="J21" s="61"/>
      <c r="K21" s="68"/>
      <c r="L21" s="126" t="s">
        <v>55</v>
      </c>
      <c r="M21" s="61"/>
      <c r="N21" s="61"/>
      <c r="O21" s="61"/>
      <c r="P21" s="61"/>
      <c r="Q21" s="61"/>
      <c r="R21" s="61"/>
      <c r="S21" s="62"/>
      <c r="T21" s="67" t="s">
        <v>285</v>
      </c>
      <c r="U21" s="61"/>
      <c r="V21" s="61"/>
      <c r="W21" s="68"/>
      <c r="X21" s="73" t="str">
        <f>IF(AND(NOT(ISBLANK(T21)),NOT(ISERROR(VLOOKUP(T21,'[2]SQL Server フィールド型種類'!$B$2:$E$30,4,FALSE)&lt;&gt;0))),TEXT(VLOOKUP(T21,'[2]SQL Server フィールド型種類'!$B$2:$E$30,4,FALSE),"##0"),"")</f>
        <v>2</v>
      </c>
      <c r="Y21" s="68"/>
      <c r="Z21" s="69"/>
      <c r="AA21" s="62"/>
      <c r="AB21" s="61"/>
      <c r="AC21" s="53"/>
      <c r="AD21" s="53"/>
      <c r="AE21" s="68"/>
      <c r="AF21" s="54"/>
      <c r="AG21" s="54"/>
      <c r="AH21" s="54"/>
      <c r="AI21" s="54"/>
      <c r="AJ21" s="54"/>
      <c r="AK21" s="54"/>
      <c r="AL21" s="55"/>
      <c r="AM21" s="135" t="s">
        <v>295</v>
      </c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2"/>
      <c r="AY21" s="49"/>
      <c r="BC21" s="186" t="str">
        <f t="shared" si="0"/>
        <v>updated_tantou_id smallint NULL</v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 t="str">
        <f t="shared" si="1"/>
        <v/>
      </c>
      <c r="CQ21" s="192" t="s">
        <v>86</v>
      </c>
    </row>
    <row r="22" spans="1:95" ht="15" customHeight="1">
      <c r="A22" s="50"/>
      <c r="B22" s="998" t="str">
        <f>IF(NOT(ISBLANK(D22)),MAX(B$9:B21)+1,"")</f>
        <v/>
      </c>
      <c r="C22" s="999"/>
      <c r="D22" s="127"/>
      <c r="E22" s="61"/>
      <c r="F22" s="61"/>
      <c r="G22" s="61"/>
      <c r="H22" s="61"/>
      <c r="I22" s="61"/>
      <c r="J22" s="61"/>
      <c r="K22" s="68"/>
      <c r="L22" s="126"/>
      <c r="M22" s="61"/>
      <c r="N22" s="61"/>
      <c r="O22" s="61"/>
      <c r="P22" s="61"/>
      <c r="Q22" s="61"/>
      <c r="R22" s="61"/>
      <c r="S22" s="62"/>
      <c r="T22" s="67"/>
      <c r="U22" s="61"/>
      <c r="V22" s="61"/>
      <c r="W22" s="68"/>
      <c r="X22" s="73" t="str">
        <f>IF(AND(NOT(ISBLANK(T22)),NOT(ISERROR(VLOOKUP(T22,'[2]SQL Server フィールド型種類'!$B$2:$E$30,4,FALSE)&lt;&gt;0))),TEXT(VLOOKUP(T22,'[2]SQL Server フィールド型種類'!$B$2:$E$30,4,FALSE),"##0"),"")</f>
        <v/>
      </c>
      <c r="Y22" s="68"/>
      <c r="Z22" s="69"/>
      <c r="AA22" s="62"/>
      <c r="AB22" s="135"/>
      <c r="AC22" s="53"/>
      <c r="AD22" s="53"/>
      <c r="AE22" s="68"/>
      <c r="AF22" s="54"/>
      <c r="AG22" s="54"/>
      <c r="AH22" s="54"/>
      <c r="AI22" s="54"/>
      <c r="AJ22" s="54"/>
      <c r="AK22" s="54"/>
      <c r="AL22" s="55"/>
      <c r="AM22" s="135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2"/>
      <c r="AY22" s="49"/>
      <c r="BC22" s="186" t="str">
        <f t="shared" si="0"/>
        <v/>
      </c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 t="str">
        <f t="shared" si="1"/>
        <v/>
      </c>
      <c r="CQ22" s="192" t="s">
        <v>86</v>
      </c>
    </row>
    <row r="23" spans="1:95" ht="15" customHeight="1">
      <c r="A23" s="50"/>
      <c r="B23" s="998" t="str">
        <f>IF(NOT(ISBLANK(D23)),MAX(B$9:B22)+1,"")</f>
        <v/>
      </c>
      <c r="C23" s="999"/>
      <c r="D23" s="127"/>
      <c r="E23" s="61"/>
      <c r="F23" s="61"/>
      <c r="G23" s="61"/>
      <c r="H23" s="61"/>
      <c r="I23" s="61"/>
      <c r="J23" s="61"/>
      <c r="K23" s="68"/>
      <c r="L23" s="126"/>
      <c r="M23" s="61"/>
      <c r="N23" s="61"/>
      <c r="O23" s="61"/>
      <c r="P23" s="61"/>
      <c r="Q23" s="61"/>
      <c r="R23" s="61"/>
      <c r="S23" s="62"/>
      <c r="T23" s="67"/>
      <c r="U23" s="61"/>
      <c r="V23" s="61"/>
      <c r="W23" s="68"/>
      <c r="X23" s="73" t="str">
        <f>IF(AND(NOT(ISBLANK(T23)),NOT(ISERROR(VLOOKUP(T23,'[2]SQL Server フィールド型種類'!$B$2:$E$30,4,FALSE)&lt;&gt;0))),TEXT(VLOOKUP(T23,'[2]SQL Server フィールド型種類'!$B$2:$E$30,4,FALSE),"##0"),"")</f>
        <v/>
      </c>
      <c r="Y23" s="68"/>
      <c r="Z23" s="69"/>
      <c r="AA23" s="62"/>
      <c r="AB23" s="61"/>
      <c r="AC23" s="53"/>
      <c r="AD23" s="53"/>
      <c r="AE23" s="68"/>
      <c r="AF23" s="54"/>
      <c r="AG23" s="54"/>
      <c r="AH23" s="54"/>
      <c r="AI23" s="54"/>
      <c r="AJ23" s="54"/>
      <c r="AK23" s="54"/>
      <c r="AL23" s="55"/>
      <c r="AM23" s="135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2"/>
      <c r="AY23" s="49"/>
      <c r="BC23" s="186" t="str">
        <f t="shared" si="0"/>
        <v/>
      </c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N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 t="str">
        <f t="shared" si="1"/>
        <v/>
      </c>
    </row>
    <row r="24" spans="1:95" ht="15" customHeight="1">
      <c r="A24" s="50"/>
      <c r="B24" s="998" t="str">
        <f>IF(NOT(ISBLANK(D24)),MAX(B$9:B23)+1,"")</f>
        <v/>
      </c>
      <c r="C24" s="999"/>
      <c r="D24" s="127"/>
      <c r="E24" s="61"/>
      <c r="F24" s="61"/>
      <c r="G24" s="61"/>
      <c r="H24" s="61"/>
      <c r="I24" s="61"/>
      <c r="J24" s="61"/>
      <c r="K24" s="68"/>
      <c r="L24" s="126"/>
      <c r="M24" s="61"/>
      <c r="N24" s="61"/>
      <c r="O24" s="61"/>
      <c r="P24" s="61"/>
      <c r="Q24" s="61"/>
      <c r="R24" s="61"/>
      <c r="S24" s="62"/>
      <c r="T24" s="67"/>
      <c r="U24" s="61"/>
      <c r="V24" s="61"/>
      <c r="W24" s="68"/>
      <c r="X24" s="69" t="str">
        <f>IF(AND(NOT(ISBLANK(T24)),NOT(ISERROR(VLOOKUP(T24,'[2]SQL Server フィールド型種類'!$B$2:$E$30,4,FALSE)&lt;&gt;0))),TEXT(VLOOKUP(T24,'[2]SQL Server フィールド型種類'!$B$2:$E$30,4,FALSE),"##0"),"")</f>
        <v/>
      </c>
      <c r="Y24" s="68"/>
      <c r="Z24" s="69"/>
      <c r="AA24" s="62"/>
      <c r="AB24" s="61"/>
      <c r="AC24" s="53"/>
      <c r="AD24" s="53"/>
      <c r="AE24" s="68"/>
      <c r="AF24" s="54"/>
      <c r="AG24" s="54"/>
      <c r="AH24" s="54"/>
      <c r="AI24" s="54"/>
      <c r="AJ24" s="54"/>
      <c r="AK24" s="54"/>
      <c r="AL24" s="55"/>
      <c r="AM24" s="135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2"/>
      <c r="AY24" s="49"/>
      <c r="BC24" s="186" t="str">
        <f t="shared" si="0"/>
        <v/>
      </c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 t="str">
        <f t="shared" si="1"/>
        <v/>
      </c>
    </row>
    <row r="25" spans="1:95" ht="15" customHeight="1">
      <c r="A25" s="50"/>
      <c r="B25" s="998" t="str">
        <f>IF(NOT(ISBLANK(D25)),MAX(B$9:B24)+1,"")</f>
        <v/>
      </c>
      <c r="C25" s="999"/>
      <c r="D25" s="127"/>
      <c r="E25" s="61"/>
      <c r="F25" s="61"/>
      <c r="G25" s="61"/>
      <c r="H25" s="61"/>
      <c r="I25" s="61"/>
      <c r="J25" s="61"/>
      <c r="K25" s="68"/>
      <c r="L25" s="126"/>
      <c r="M25" s="61"/>
      <c r="N25" s="61"/>
      <c r="O25" s="61"/>
      <c r="P25" s="61"/>
      <c r="Q25" s="61"/>
      <c r="R25" s="61"/>
      <c r="S25" s="62"/>
      <c r="T25" s="127"/>
      <c r="U25" s="61"/>
      <c r="V25" s="61"/>
      <c r="W25" s="68"/>
      <c r="X25" s="69" t="str">
        <f>IF(AND(NOT(ISBLANK(T25)),NOT(ISERROR(VLOOKUP(T25,'[2]SQL Server フィールド型種類'!$B$2:$E$30,4,FALSE)&lt;&gt;0))),TEXT(VLOOKUP(T25,'[2]SQL Server フィールド型種類'!$B$2:$E$30,4,FALSE),"##0"),"")</f>
        <v/>
      </c>
      <c r="Y25" s="68"/>
      <c r="Z25" s="69"/>
      <c r="AA25" s="62"/>
      <c r="AB25" s="61"/>
      <c r="AC25" s="53"/>
      <c r="AD25" s="53"/>
      <c r="AE25" s="68"/>
      <c r="AF25" s="54"/>
      <c r="AG25" s="54"/>
      <c r="AH25" s="54"/>
      <c r="AI25" s="54"/>
      <c r="AJ25" s="54"/>
      <c r="AK25" s="54"/>
      <c r="AL25" s="55"/>
      <c r="AM25" s="135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2"/>
      <c r="AY25" s="49"/>
      <c r="BC25" s="186" t="str">
        <f t="shared" si="0"/>
        <v/>
      </c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 t="str">
        <f t="shared" si="1"/>
        <v/>
      </c>
    </row>
    <row r="26" spans="1:95" ht="15" customHeight="1">
      <c r="A26" s="50"/>
      <c r="B26" s="998" t="str">
        <f>IF(NOT(ISBLANK(D26)),MAX(B$9:B25)+1,"")</f>
        <v/>
      </c>
      <c r="C26" s="999"/>
      <c r="D26" s="127"/>
      <c r="E26" s="61"/>
      <c r="F26" s="61"/>
      <c r="G26" s="61"/>
      <c r="H26" s="61"/>
      <c r="I26" s="61"/>
      <c r="J26" s="61"/>
      <c r="K26" s="68"/>
      <c r="L26" s="126"/>
      <c r="M26" s="61"/>
      <c r="N26" s="61"/>
      <c r="O26" s="61"/>
      <c r="P26" s="61"/>
      <c r="Q26" s="61"/>
      <c r="R26" s="61"/>
      <c r="S26" s="62"/>
      <c r="T26" s="67"/>
      <c r="U26" s="61"/>
      <c r="V26" s="61"/>
      <c r="W26" s="68"/>
      <c r="X26" s="69" t="str">
        <f>IF(AND(NOT(ISBLANK(T26)),NOT(ISERROR(VLOOKUP(T26,'[2]SQL Server フィールド型種類'!$B$2:$E$30,4,FALSE)&lt;&gt;0))),TEXT(VLOOKUP(T26,'[2]SQL Server フィールド型種類'!$B$2:$E$30,4,FALSE),"##0"),"")</f>
        <v/>
      </c>
      <c r="Y26" s="68"/>
      <c r="Z26" s="69"/>
      <c r="AA26" s="62"/>
      <c r="AB26" s="61"/>
      <c r="AC26" s="53"/>
      <c r="AD26" s="53"/>
      <c r="AE26" s="68"/>
      <c r="AF26" s="54"/>
      <c r="AG26" s="54"/>
      <c r="AH26" s="54"/>
      <c r="AI26" s="54"/>
      <c r="AJ26" s="54"/>
      <c r="AK26" s="54"/>
      <c r="AL26" s="55"/>
      <c r="AM26" s="135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2"/>
      <c r="AY26" s="49"/>
      <c r="BC26" s="186" t="str">
        <f t="shared" si="0"/>
        <v/>
      </c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6"/>
      <c r="BS26" s="186"/>
      <c r="BT26" s="186"/>
      <c r="BU26" s="186"/>
      <c r="BV26" s="186"/>
      <c r="BW26" s="186"/>
      <c r="BX26" s="186" t="str">
        <f t="shared" si="1"/>
        <v/>
      </c>
    </row>
    <row r="27" spans="1:95" ht="15" customHeight="1">
      <c r="A27" s="50"/>
      <c r="B27" s="998" t="str">
        <f>IF(NOT(ISBLANK(D27)),MAX(B$9:B26)+1,"")</f>
        <v/>
      </c>
      <c r="C27" s="999"/>
      <c r="D27" s="127"/>
      <c r="E27" s="61"/>
      <c r="F27" s="61"/>
      <c r="G27" s="61"/>
      <c r="H27" s="61"/>
      <c r="I27" s="61"/>
      <c r="J27" s="61"/>
      <c r="K27" s="68"/>
      <c r="L27" s="126"/>
      <c r="M27" s="61"/>
      <c r="N27" s="61"/>
      <c r="O27" s="61"/>
      <c r="P27" s="61"/>
      <c r="Q27" s="61"/>
      <c r="R27" s="61"/>
      <c r="S27" s="62"/>
      <c r="T27" s="67"/>
      <c r="U27" s="61"/>
      <c r="V27" s="61"/>
      <c r="W27" s="68"/>
      <c r="X27" s="69" t="str">
        <f>IF(AND(NOT(ISBLANK(T27)),NOT(ISERROR(VLOOKUP(T27,'[2]SQL Server フィールド型種類'!$B$2:$E$30,4,FALSE)&lt;&gt;0))),TEXT(VLOOKUP(T27,'[2]SQL Server フィールド型種類'!$B$2:$E$30,4,FALSE),"##0"),"")</f>
        <v/>
      </c>
      <c r="Y27" s="68"/>
      <c r="Z27" s="69"/>
      <c r="AA27" s="62"/>
      <c r="AB27" s="61"/>
      <c r="AC27" s="53"/>
      <c r="AD27" s="53"/>
      <c r="AE27" s="68"/>
      <c r="AF27" s="54"/>
      <c r="AG27" s="54"/>
      <c r="AH27" s="54"/>
      <c r="AI27" s="54"/>
      <c r="AJ27" s="54"/>
      <c r="AK27" s="54"/>
      <c r="AL27" s="55"/>
      <c r="AM27" s="135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2"/>
      <c r="AY27" s="49"/>
      <c r="BC27" s="186" t="str">
        <f t="shared" si="0"/>
        <v/>
      </c>
      <c r="BD27" s="186"/>
      <c r="BE27" s="186"/>
      <c r="BF27" s="186"/>
      <c r="BG27" s="186"/>
      <c r="BH27" s="186"/>
      <c r="BI27" s="186"/>
      <c r="BJ27" s="186"/>
      <c r="BK27" s="186"/>
      <c r="BL27" s="186"/>
      <c r="BM27" s="186"/>
      <c r="BN27" s="186"/>
      <c r="BO27" s="186"/>
      <c r="BP27" s="186"/>
      <c r="BQ27" s="186"/>
      <c r="BR27" s="186"/>
      <c r="BS27" s="186"/>
      <c r="BT27" s="186"/>
      <c r="BU27" s="186"/>
      <c r="BV27" s="186"/>
      <c r="BW27" s="186"/>
      <c r="BX27" s="186" t="str">
        <f t="shared" si="1"/>
        <v/>
      </c>
    </row>
    <row r="28" spans="1:95" ht="15" customHeight="1">
      <c r="A28" s="50"/>
      <c r="B28" s="998" t="str">
        <f>IF(NOT(ISBLANK(D28)),MAX(B$9:B27)+1,"")</f>
        <v/>
      </c>
      <c r="C28" s="999"/>
      <c r="D28" s="127"/>
      <c r="E28" s="61"/>
      <c r="F28" s="61"/>
      <c r="G28" s="61"/>
      <c r="H28" s="61"/>
      <c r="I28" s="61"/>
      <c r="J28" s="61"/>
      <c r="K28" s="68"/>
      <c r="L28" s="126"/>
      <c r="M28" s="61"/>
      <c r="N28" s="61"/>
      <c r="O28" s="61"/>
      <c r="P28" s="61"/>
      <c r="Q28" s="61"/>
      <c r="R28" s="61"/>
      <c r="S28" s="62"/>
      <c r="T28" s="67"/>
      <c r="U28" s="61"/>
      <c r="V28" s="61"/>
      <c r="W28" s="68"/>
      <c r="X28" s="69" t="str">
        <f>IF(AND(NOT(ISBLANK(T28)),NOT(ISERROR(VLOOKUP(T28,'[2]SQL Server フィールド型種類'!$B$2:$E$30,4,FALSE)&lt;&gt;0))),TEXT(VLOOKUP(T28,'[2]SQL Server フィールド型種類'!$B$2:$E$30,4,FALSE),"##0"),"")</f>
        <v/>
      </c>
      <c r="Y28" s="68"/>
      <c r="Z28" s="69"/>
      <c r="AA28" s="62"/>
      <c r="AB28" s="61"/>
      <c r="AC28" s="53"/>
      <c r="AD28" s="53"/>
      <c r="AE28" s="68"/>
      <c r="AF28" s="54"/>
      <c r="AG28" s="54"/>
      <c r="AH28" s="54"/>
      <c r="AI28" s="54"/>
      <c r="AJ28" s="54"/>
      <c r="AK28" s="54"/>
      <c r="AL28" s="55"/>
      <c r="AM28" s="135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2"/>
      <c r="AY28" s="49"/>
      <c r="BC28" s="186" t="str">
        <f t="shared" si="0"/>
        <v/>
      </c>
      <c r="BD28" s="186"/>
      <c r="BE28" s="186"/>
      <c r="BF28" s="186"/>
      <c r="BG28" s="186"/>
      <c r="BH28" s="186"/>
      <c r="BI28" s="186"/>
      <c r="BJ28" s="186"/>
      <c r="BK28" s="186"/>
      <c r="BL28" s="186"/>
      <c r="BM28" s="186"/>
      <c r="BN28" s="186"/>
      <c r="BO28" s="186"/>
      <c r="BP28" s="186"/>
      <c r="BQ28" s="186"/>
      <c r="BR28" s="186"/>
      <c r="BS28" s="186"/>
      <c r="BT28" s="186"/>
      <c r="BU28" s="186"/>
      <c r="BV28" s="186"/>
      <c r="BW28" s="186"/>
      <c r="BX28" s="186" t="str">
        <f t="shared" si="1"/>
        <v/>
      </c>
    </row>
    <row r="29" spans="1:95" ht="15" customHeight="1">
      <c r="A29" s="50"/>
      <c r="B29" s="998" t="str">
        <f>IF(NOT(ISBLANK(D29)),MAX(B$9:B28)+1,"")</f>
        <v/>
      </c>
      <c r="C29" s="999"/>
      <c r="D29" s="127"/>
      <c r="E29" s="61"/>
      <c r="F29" s="61"/>
      <c r="G29" s="61"/>
      <c r="H29" s="61"/>
      <c r="I29" s="61"/>
      <c r="J29" s="61"/>
      <c r="K29" s="68"/>
      <c r="L29" s="126"/>
      <c r="M29" s="61"/>
      <c r="N29" s="61"/>
      <c r="O29" s="61"/>
      <c r="P29" s="61"/>
      <c r="Q29" s="61"/>
      <c r="R29" s="61"/>
      <c r="S29" s="62"/>
      <c r="T29" s="67"/>
      <c r="U29" s="61"/>
      <c r="V29" s="61"/>
      <c r="W29" s="68"/>
      <c r="X29" s="69" t="str">
        <f>IF(AND(NOT(ISBLANK(T29)),NOT(ISERROR(VLOOKUP(T29,'[2]SQL Server フィールド型種類'!$B$2:$E$30,4,FALSE)&lt;&gt;0))),TEXT(VLOOKUP(T29,'[2]SQL Server フィールド型種類'!$B$2:$E$30,4,FALSE),"##0"),"")</f>
        <v/>
      </c>
      <c r="Y29" s="68"/>
      <c r="Z29" s="69"/>
      <c r="AA29" s="62"/>
      <c r="AB29" s="61"/>
      <c r="AC29" s="53"/>
      <c r="AD29" s="53"/>
      <c r="AE29" s="68"/>
      <c r="AF29" s="54"/>
      <c r="AG29" s="54"/>
      <c r="AH29" s="54"/>
      <c r="AI29" s="54"/>
      <c r="AJ29" s="54"/>
      <c r="AK29" s="54"/>
      <c r="AL29" s="55"/>
      <c r="AM29" s="135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2"/>
      <c r="AY29" s="49"/>
      <c r="BC29" s="186" t="str">
        <f t="shared" si="0"/>
        <v/>
      </c>
      <c r="BD29" s="186"/>
      <c r="BE29" s="186"/>
      <c r="BF29" s="186"/>
      <c r="BG29" s="186"/>
      <c r="BH29" s="186"/>
      <c r="BI29" s="186"/>
      <c r="BJ29" s="186"/>
      <c r="BK29" s="186"/>
      <c r="BL29" s="186"/>
      <c r="BM29" s="186"/>
      <c r="BN29" s="186"/>
      <c r="BO29" s="186"/>
      <c r="BP29" s="186"/>
      <c r="BQ29" s="186"/>
      <c r="BR29" s="186"/>
      <c r="BS29" s="186"/>
      <c r="BT29" s="186"/>
      <c r="BU29" s="186"/>
      <c r="BV29" s="186"/>
      <c r="BW29" s="186"/>
      <c r="BX29" s="186" t="str">
        <f t="shared" si="1"/>
        <v/>
      </c>
    </row>
    <row r="30" spans="1:95" ht="15" customHeight="1">
      <c r="A30" s="50"/>
      <c r="B30" s="998" t="str">
        <f>IF(NOT(ISBLANK(D30)),MAX(B$9:B29)+1,"")</f>
        <v/>
      </c>
      <c r="C30" s="999"/>
      <c r="D30" s="127"/>
      <c r="E30" s="61"/>
      <c r="F30" s="61"/>
      <c r="G30" s="61"/>
      <c r="H30" s="61"/>
      <c r="I30" s="61"/>
      <c r="J30" s="61"/>
      <c r="K30" s="68"/>
      <c r="L30" s="126"/>
      <c r="M30" s="61"/>
      <c r="N30" s="61"/>
      <c r="O30" s="61"/>
      <c r="P30" s="61"/>
      <c r="Q30" s="61"/>
      <c r="R30" s="61"/>
      <c r="S30" s="62"/>
      <c r="T30" s="67"/>
      <c r="U30" s="61"/>
      <c r="V30" s="61"/>
      <c r="W30" s="68"/>
      <c r="X30" s="69" t="str">
        <f>IF(AND(NOT(ISBLANK(T30)),NOT(ISERROR(VLOOKUP(T30,'[2]SQL Server フィールド型種類'!$B$2:$E$30,4,FALSE)&lt;&gt;0))),TEXT(VLOOKUP(T30,'[2]SQL Server フィールド型種類'!$B$2:$E$30,4,FALSE),"##0"),"")</f>
        <v/>
      </c>
      <c r="Y30" s="68"/>
      <c r="Z30" s="69"/>
      <c r="AA30" s="62"/>
      <c r="AB30" s="61"/>
      <c r="AC30" s="53"/>
      <c r="AD30" s="53"/>
      <c r="AE30" s="68"/>
      <c r="AF30" s="54"/>
      <c r="AG30" s="54"/>
      <c r="AH30" s="54"/>
      <c r="AI30" s="54"/>
      <c r="AJ30" s="54"/>
      <c r="AK30" s="54"/>
      <c r="AL30" s="55"/>
      <c r="AM30" s="135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2"/>
      <c r="AY30" s="49"/>
      <c r="BC30" s="186" t="str">
        <f t="shared" si="0"/>
        <v/>
      </c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6"/>
      <c r="BS30" s="186"/>
      <c r="BT30" s="186"/>
      <c r="BU30" s="186"/>
      <c r="BV30" s="186"/>
      <c r="BW30" s="186"/>
      <c r="BX30" s="186" t="str">
        <f t="shared" si="1"/>
        <v/>
      </c>
    </row>
    <row r="31" spans="1:95" ht="15" customHeight="1">
      <c r="A31" s="50"/>
      <c r="B31" s="998" t="str">
        <f>IF(NOT(ISBLANK(D31)),MAX(B$9:B30)+1,"")</f>
        <v/>
      </c>
      <c r="C31" s="999"/>
      <c r="D31" s="127"/>
      <c r="E31" s="61"/>
      <c r="F31" s="61"/>
      <c r="G31" s="61"/>
      <c r="H31" s="61"/>
      <c r="I31" s="61"/>
      <c r="J31" s="61"/>
      <c r="K31" s="68"/>
      <c r="L31" s="126"/>
      <c r="M31" s="61"/>
      <c r="N31" s="61"/>
      <c r="O31" s="61"/>
      <c r="P31" s="61"/>
      <c r="Q31" s="61"/>
      <c r="R31" s="61"/>
      <c r="S31" s="62"/>
      <c r="T31" s="67"/>
      <c r="U31" s="61"/>
      <c r="V31" s="61"/>
      <c r="W31" s="68"/>
      <c r="X31" s="69" t="str">
        <f>IF(AND(NOT(ISBLANK(T31)),NOT(ISERROR(VLOOKUP(T31,'[2]SQL Server フィールド型種類'!$B$2:$E$30,4,FALSE)&lt;&gt;0))),TEXT(VLOOKUP(T31,'[2]SQL Server フィールド型種類'!$B$2:$E$30,4,FALSE),"##0"),"")</f>
        <v/>
      </c>
      <c r="Y31" s="68"/>
      <c r="Z31" s="69"/>
      <c r="AA31" s="62"/>
      <c r="AB31" s="61"/>
      <c r="AC31" s="53"/>
      <c r="AD31" s="53"/>
      <c r="AE31" s="68"/>
      <c r="AF31" s="54"/>
      <c r="AG31" s="54"/>
      <c r="AH31" s="54"/>
      <c r="AI31" s="54"/>
      <c r="AJ31" s="54"/>
      <c r="AK31" s="54"/>
      <c r="AL31" s="55"/>
      <c r="AM31" s="135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2"/>
      <c r="AY31" s="49"/>
      <c r="BC31" s="186" t="str">
        <f t="shared" si="0"/>
        <v/>
      </c>
      <c r="BD31" s="186"/>
      <c r="BE31" s="186"/>
      <c r="BF31" s="186"/>
      <c r="BG31" s="186"/>
      <c r="BH31" s="186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  <c r="BT31" s="186"/>
      <c r="BU31" s="186"/>
      <c r="BV31" s="186"/>
      <c r="BW31" s="186"/>
      <c r="BX31" s="186" t="str">
        <f t="shared" si="1"/>
        <v/>
      </c>
    </row>
    <row r="32" spans="1:95" ht="15" customHeight="1">
      <c r="A32" s="50"/>
      <c r="B32" s="1013" t="str">
        <f>IF(NOT(ISBLANK(D32)),MAX(B$9:B31)+1,"")</f>
        <v/>
      </c>
      <c r="C32" s="1014"/>
      <c r="D32" s="149"/>
      <c r="E32" s="63"/>
      <c r="F32" s="63"/>
      <c r="G32" s="63"/>
      <c r="H32" s="63"/>
      <c r="I32" s="63"/>
      <c r="J32" s="63"/>
      <c r="K32" s="71"/>
      <c r="L32" s="150"/>
      <c r="M32" s="63"/>
      <c r="N32" s="63"/>
      <c r="O32" s="63"/>
      <c r="P32" s="63"/>
      <c r="Q32" s="63"/>
      <c r="R32" s="63"/>
      <c r="S32" s="64"/>
      <c r="T32" s="70"/>
      <c r="U32" s="63"/>
      <c r="V32" s="63"/>
      <c r="W32" s="71"/>
      <c r="X32" s="72" t="str">
        <f>IF(AND(NOT(ISBLANK(T32)),NOT(ISERROR(VLOOKUP(T32,'[2]SQL Server フィールド型種類'!$B$2:$E$30,4,FALSE)&lt;&gt;0))),TEXT(VLOOKUP(T32,'[2]SQL Server フィールド型種類'!$B$2:$E$30,4,FALSE),"##0"),"")</f>
        <v/>
      </c>
      <c r="Y32" s="71"/>
      <c r="Z32" s="72"/>
      <c r="AA32" s="64"/>
      <c r="AB32" s="63"/>
      <c r="AC32" s="56"/>
      <c r="AD32" s="56"/>
      <c r="AE32" s="71"/>
      <c r="AF32" s="57"/>
      <c r="AG32" s="57"/>
      <c r="AH32" s="57"/>
      <c r="AI32" s="57"/>
      <c r="AJ32" s="57"/>
      <c r="AK32" s="57"/>
      <c r="AL32" s="58"/>
      <c r="AM32" s="369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4"/>
      <c r="AY32" s="49"/>
      <c r="BC32" s="186" t="str">
        <f t="shared" si="0"/>
        <v/>
      </c>
      <c r="BD32" s="186"/>
      <c r="BE32" s="186"/>
      <c r="BF32" s="186"/>
      <c r="BG32" s="186"/>
      <c r="BH32" s="186"/>
      <c r="BI32" s="186"/>
      <c r="BJ32" s="186"/>
      <c r="BK32" s="186"/>
      <c r="BL32" s="186"/>
      <c r="BM32" s="186"/>
      <c r="BN32" s="186"/>
      <c r="BO32" s="186"/>
      <c r="BP32" s="186"/>
      <c r="BQ32" s="186"/>
      <c r="BR32" s="186"/>
      <c r="BS32" s="186"/>
      <c r="BT32" s="186"/>
      <c r="BU32" s="186"/>
      <c r="BV32" s="186"/>
      <c r="BW32" s="186"/>
      <c r="BX32" s="186" t="str">
        <f t="shared" si="1"/>
        <v/>
      </c>
    </row>
    <row r="33" spans="1:54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  <c r="BB33" s="186" t="s">
        <v>86</v>
      </c>
    </row>
    <row r="34" spans="1:54" ht="15" customHeight="1">
      <c r="A34" s="38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40"/>
      <c r="T34" s="40"/>
      <c r="U34" s="40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2"/>
    </row>
    <row r="35" spans="1:54" ht="15" customHeight="1">
      <c r="A35" s="44"/>
      <c r="B35" s="1057" t="s">
        <v>35</v>
      </c>
      <c r="C35" s="1058"/>
      <c r="D35" s="1059" t="s">
        <v>36</v>
      </c>
      <c r="E35" s="849"/>
      <c r="F35" s="849"/>
      <c r="G35" s="849"/>
      <c r="H35" s="849"/>
      <c r="I35" s="849"/>
      <c r="J35" s="849"/>
      <c r="K35" s="849"/>
      <c r="L35" s="849"/>
      <c r="M35" s="849"/>
      <c r="N35" s="1060"/>
      <c r="O35" s="1059" t="s">
        <v>37</v>
      </c>
      <c r="P35" s="849"/>
      <c r="Q35" s="849"/>
      <c r="R35" s="849"/>
      <c r="S35" s="849"/>
      <c r="T35" s="849"/>
      <c r="U35" s="1060"/>
      <c r="V35" s="578" t="s">
        <v>38</v>
      </c>
      <c r="W35" s="1059" t="s">
        <v>39</v>
      </c>
      <c r="X35" s="849"/>
      <c r="Y35" s="1060"/>
      <c r="Z35" s="978" t="s">
        <v>40</v>
      </c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80"/>
      <c r="AY35" s="46"/>
    </row>
    <row r="36" spans="1:54" ht="15" customHeight="1">
      <c r="A36" s="44"/>
      <c r="B36" s="1017">
        <f>IF(NOT(ISBLANK(D36)),1,"")</f>
        <v>1</v>
      </c>
      <c r="C36" s="1018"/>
      <c r="D36" s="85" t="str">
        <f>"ui_"&amp;$AE$2</f>
        <v>ui_k60_os_data</v>
      </c>
      <c r="E36" s="74"/>
      <c r="F36" s="74"/>
      <c r="G36" s="74"/>
      <c r="H36" s="74"/>
      <c r="I36" s="74"/>
      <c r="J36" s="74"/>
      <c r="K36" s="74"/>
      <c r="L36" s="74"/>
      <c r="M36" s="74"/>
      <c r="N36" s="75"/>
      <c r="O36" s="283" t="s">
        <v>316</v>
      </c>
      <c r="P36" s="74"/>
      <c r="Q36" s="74"/>
      <c r="R36" s="74"/>
      <c r="S36" s="74"/>
      <c r="T36" s="74"/>
      <c r="U36" s="75"/>
      <c r="V36" s="283" t="s">
        <v>275</v>
      </c>
      <c r="W36" s="303" t="s">
        <v>276</v>
      </c>
      <c r="X36" s="74"/>
      <c r="Y36" s="75"/>
      <c r="Z36" s="169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87"/>
      <c r="AY36" s="46"/>
      <c r="BB36" s="186" t="str">
        <f>IF( $V36="●",
  $BB$4 &amp; $D36 &amp; $BV$4 &amp; $O36 &amp; IF( $V37&lt;&gt;"●",
           $CH$4,
           ","
         ),
  IF( OR(AND($D36&lt;&gt;"", $D37&lt;&gt;""), AND($D36&lt;&gt;"", $D37="", $O37="")),
   $BB$5 &amp; $D36 &amp; $BV$5 &amp; $O36 &amp; $CH$5,
  IF( AND($D36&lt;&gt;"", $D37="", $O37&lt;&gt;""),
   $BB$5 &amp; $D36 &amp; $BV$5 &amp; $O36,
   IF( AND($D36="", $O36&lt;&gt;"", OR(AND($D37="", $O37=""), $D37&lt;&gt;"")),
    $BB35 &amp; ", " &amp; $O36 &amp; $CH$5,
    IF( AND($D36="", $O36&lt;&gt;""),
     $BB35 &amp; ", " &amp; $O36,
     ""
    )
   )
  )
  )
 )</f>
        <v>ALTER TABLE UPK.upk_k40.k60_os_data ADD CONSTRAINT ui_k60_os_data PRIMARY KEY CLUSTERED (data_id);</v>
      </c>
    </row>
    <row r="37" spans="1:54" ht="15" customHeight="1">
      <c r="A37" s="44"/>
      <c r="B37" s="1053">
        <f>IF(NOT(ISBLANK(D37)),MAX(B$36:B36)+1,"")</f>
        <v>2</v>
      </c>
      <c r="C37" s="1054"/>
      <c r="D37" s="309" t="s">
        <v>8773</v>
      </c>
      <c r="E37" s="310"/>
      <c r="F37" s="310"/>
      <c r="G37" s="310"/>
      <c r="H37" s="310"/>
      <c r="I37" s="310"/>
      <c r="J37" s="310"/>
      <c r="K37" s="310"/>
      <c r="L37" s="310"/>
      <c r="M37" s="310"/>
      <c r="N37" s="311"/>
      <c r="O37" s="126" t="s">
        <v>8760</v>
      </c>
      <c r="P37" s="77"/>
      <c r="Q37" s="77"/>
      <c r="R37" s="77"/>
      <c r="S37" s="77"/>
      <c r="T37" s="77"/>
      <c r="U37" s="78"/>
      <c r="V37" s="76"/>
      <c r="W37" s="138" t="s">
        <v>276</v>
      </c>
      <c r="X37" s="77"/>
      <c r="Y37" s="78"/>
      <c r="Z37" s="309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310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2"/>
      <c r="AY37" s="46"/>
      <c r="BB37" s="186" t="str">
        <f>IF( $V37="●",
  $BB$4 &amp; $D37 &amp; $BV$4 &amp; $O37 &amp; IF( $V38&lt;&gt;"●",
           $CH$4,
           ","
         ),
  IF( OR(AND($D37&lt;&gt;"", $D38&lt;&gt;""), AND($D37&lt;&gt;"", $D38="", $O38="")),
   $BB$5 &amp; $D37 &amp; $BV$5 &amp; $O37 &amp; $CH$5,
  IF( AND($D37&lt;&gt;"", $D38="", $O38&lt;&gt;""),
   $BB$5 &amp; $D37 &amp; $BV$5 &amp; $O37,
   IF( AND($D37="", $O37&lt;&gt;"", OR(AND($D38="", $O38=""), $D38&lt;&gt;"")),
    $BB36 &amp; ", " &amp; $O37 &amp; $CH$5,
    IF( AND($D37="", $O37&lt;&gt;""),
     $BB36 &amp; ", " &amp; $O37,
     ""
    )
   )
  )
  )
 )</f>
        <v>CREATE INDEX idx_os_data_key ON UPK.upk_k40.k60_os_data (inf_date</v>
      </c>
    </row>
    <row r="38" spans="1:54" ht="15" customHeight="1">
      <c r="A38" s="44"/>
      <c r="B38" s="1055" t="str">
        <f>IF(NOT(ISBLANK(D38)),MAX(B$36:B37)+1,"")</f>
        <v/>
      </c>
      <c r="C38" s="1056"/>
      <c r="D38" s="308"/>
      <c r="E38" s="140"/>
      <c r="F38" s="140"/>
      <c r="G38" s="140"/>
      <c r="H38" s="140"/>
      <c r="I38" s="140"/>
      <c r="J38" s="140"/>
      <c r="K38" s="140"/>
      <c r="L38" s="140"/>
      <c r="M38" s="140"/>
      <c r="N38" s="141"/>
      <c r="O38" s="126" t="s">
        <v>88</v>
      </c>
      <c r="P38" s="77"/>
      <c r="Q38" s="77"/>
      <c r="R38" s="77"/>
      <c r="S38" s="77"/>
      <c r="T38" s="77"/>
      <c r="U38" s="78"/>
      <c r="V38" s="76"/>
      <c r="W38" s="138" t="s">
        <v>276</v>
      </c>
      <c r="X38" s="77"/>
      <c r="Y38" s="78"/>
      <c r="Z38" s="76"/>
      <c r="AA38" s="77"/>
      <c r="AB38" s="77"/>
      <c r="AC38" s="310"/>
      <c r="AD38" s="310"/>
      <c r="AE38" s="310"/>
      <c r="AF38" s="310"/>
      <c r="AG38" s="310"/>
      <c r="AH38" s="310"/>
      <c r="AI38" s="310"/>
      <c r="AJ38" s="310"/>
      <c r="AK38" s="310"/>
      <c r="AL38" s="310"/>
      <c r="AM38" s="310"/>
      <c r="AN38" s="310"/>
      <c r="AO38" s="310"/>
      <c r="AP38" s="310"/>
      <c r="AQ38" s="310"/>
      <c r="AR38" s="77"/>
      <c r="AS38" s="77"/>
      <c r="AT38" s="77"/>
      <c r="AU38" s="77"/>
      <c r="AV38" s="77"/>
      <c r="AW38" s="77"/>
      <c r="AX38" s="88"/>
      <c r="AY38" s="49"/>
      <c r="BB38" s="186" t="str">
        <f>IF( $V38="●",
  $BB$4 &amp; $D38 &amp; $BV$4 &amp; $O38 &amp; IF( $V39&lt;&gt;"●",
           $CH$4,
           ","
         ),
  IF( OR(AND($D38&lt;&gt;"", $D39&lt;&gt;""), AND($D38&lt;&gt;"", $D39="", $O39="")),
   $BB$5 &amp; $D38 &amp; $BV$5 &amp; $O38 &amp; $CH$5,
  IF( AND($D38&lt;&gt;"", $D39="", $O39&lt;&gt;""),
   $BB$5 &amp; $D38 &amp; $BV$5 &amp; $O38,
   IF( AND($D38="", $O38&lt;&gt;"", OR(AND($D39="", $O39=""), $D39&lt;&gt;"")),
    $BB37 &amp; ", " &amp; $O38 &amp; $CH$5,
    IF( AND($D38="", $O38&lt;&gt;""),
     $BB37 &amp; ", " &amp; $O38,
     ""
    )
   )
  )
  )
 )</f>
        <v>CREATE INDEX idx_os_data_key ON UPK.upk_k40.k60_os_data (inf_date, buhin_no);</v>
      </c>
    </row>
    <row r="39" spans="1:54" ht="15" customHeight="1">
      <c r="A39" s="44"/>
      <c r="B39" s="1005" t="str">
        <f>IF(NOT(ISBLANK(D39)),MAX(B$36:B38)+1,"")</f>
        <v/>
      </c>
      <c r="C39" s="1006"/>
      <c r="D39" s="76"/>
      <c r="E39" s="77"/>
      <c r="F39" s="77"/>
      <c r="G39" s="77"/>
      <c r="H39" s="77"/>
      <c r="I39" s="77"/>
      <c r="J39" s="77"/>
      <c r="K39" s="77"/>
      <c r="L39" s="77"/>
      <c r="M39" s="77"/>
      <c r="N39" s="78"/>
      <c r="O39" s="370"/>
      <c r="P39" s="77"/>
      <c r="Q39" s="77"/>
      <c r="R39" s="77"/>
      <c r="S39" s="77"/>
      <c r="T39" s="77"/>
      <c r="U39" s="78"/>
      <c r="V39" s="76"/>
      <c r="W39" s="86"/>
      <c r="X39" s="77"/>
      <c r="Y39" s="78"/>
      <c r="Z39" s="76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88"/>
      <c r="AY39" s="49"/>
    </row>
    <row r="40" spans="1:54" ht="15" customHeight="1">
      <c r="A40" s="44"/>
      <c r="B40" s="1005" t="str">
        <f>IF(NOT(ISBLANK(D40)),MAX(B$36:B39)+1,"")</f>
        <v/>
      </c>
      <c r="C40" s="1006"/>
      <c r="D40" s="76"/>
      <c r="E40" s="77"/>
      <c r="F40" s="77"/>
      <c r="G40" s="77"/>
      <c r="H40" s="77"/>
      <c r="I40" s="77"/>
      <c r="J40" s="77"/>
      <c r="K40" s="77"/>
      <c r="L40" s="77"/>
      <c r="M40" s="77"/>
      <c r="N40" s="78"/>
      <c r="O40" s="126"/>
      <c r="P40" s="77"/>
      <c r="Q40" s="77"/>
      <c r="R40" s="77"/>
      <c r="S40" s="77"/>
      <c r="T40" s="77"/>
      <c r="U40" s="78"/>
      <c r="V40" s="76"/>
      <c r="W40" s="138"/>
      <c r="X40" s="77"/>
      <c r="Y40" s="78"/>
      <c r="Z40" s="76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88"/>
      <c r="AY40" s="49"/>
    </row>
    <row r="41" spans="1:54" ht="15" customHeight="1">
      <c r="A41" s="44"/>
      <c r="B41" s="1005" t="str">
        <f>IF(NOT(ISBLANK(D41)),MAX(B$36:B40)+1,"")</f>
        <v/>
      </c>
      <c r="C41" s="1006"/>
      <c r="D41" s="76"/>
      <c r="E41" s="77"/>
      <c r="F41" s="77"/>
      <c r="G41" s="77"/>
      <c r="H41" s="77"/>
      <c r="I41" s="77"/>
      <c r="J41" s="77"/>
      <c r="K41" s="77"/>
      <c r="L41" s="77"/>
      <c r="M41" s="77"/>
      <c r="N41" s="78"/>
      <c r="O41" s="126"/>
      <c r="P41" s="77"/>
      <c r="Q41" s="77"/>
      <c r="R41" s="77"/>
      <c r="S41" s="77"/>
      <c r="T41" s="77"/>
      <c r="U41" s="78"/>
      <c r="V41" s="76"/>
      <c r="W41" s="138"/>
      <c r="X41" s="77"/>
      <c r="Y41" s="78"/>
      <c r="Z41" s="76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88"/>
      <c r="AY41" s="49"/>
    </row>
    <row r="42" spans="1:54" ht="15" customHeight="1">
      <c r="A42" s="44"/>
      <c r="B42" s="1005" t="str">
        <f>IF(NOT(ISBLANK(D42)),MAX(B$36:B41)+1,"")</f>
        <v/>
      </c>
      <c r="C42" s="1006"/>
      <c r="D42" s="76"/>
      <c r="E42" s="77"/>
      <c r="F42" s="77"/>
      <c r="G42" s="77"/>
      <c r="H42" s="77"/>
      <c r="I42" s="77"/>
      <c r="J42" s="77"/>
      <c r="K42" s="77"/>
      <c r="L42" s="77"/>
      <c r="M42" s="77"/>
      <c r="N42" s="78"/>
      <c r="O42" s="126"/>
      <c r="P42" s="77"/>
      <c r="Q42" s="77"/>
      <c r="R42" s="77"/>
      <c r="S42" s="77"/>
      <c r="T42" s="77"/>
      <c r="U42" s="78"/>
      <c r="V42" s="76"/>
      <c r="W42" s="138"/>
      <c r="X42" s="77"/>
      <c r="Y42" s="78"/>
      <c r="Z42" s="76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88"/>
      <c r="AY42" s="49"/>
    </row>
    <row r="43" spans="1:54" ht="15" customHeight="1">
      <c r="A43" s="44"/>
      <c r="B43" s="1005" t="str">
        <f>IF(NOT(ISBLANK(D43)),MAX(B$36:B42)+1,"")</f>
        <v/>
      </c>
      <c r="C43" s="1006"/>
      <c r="D43" s="137"/>
      <c r="E43" s="77"/>
      <c r="F43" s="77"/>
      <c r="G43" s="77"/>
      <c r="H43" s="77"/>
      <c r="I43" s="77"/>
      <c r="J43" s="77"/>
      <c r="K43" s="77"/>
      <c r="L43" s="77"/>
      <c r="M43" s="77"/>
      <c r="N43" s="78"/>
      <c r="O43" s="126"/>
      <c r="P43" s="77"/>
      <c r="Q43" s="77"/>
      <c r="R43" s="77"/>
      <c r="S43" s="77"/>
      <c r="T43" s="77"/>
      <c r="U43" s="78"/>
      <c r="V43" s="76"/>
      <c r="W43" s="137"/>
      <c r="X43" s="77"/>
      <c r="Y43" s="78"/>
      <c r="Z43" s="76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88"/>
      <c r="AY43" s="49"/>
    </row>
    <row r="44" spans="1:54" ht="15" customHeight="1">
      <c r="A44" s="44"/>
      <c r="B44" s="1005" t="str">
        <f>IF(NOT(ISBLANK(D44)),MAX(B$36:B43)+1,"")</f>
        <v/>
      </c>
      <c r="C44" s="1006"/>
      <c r="D44" s="137"/>
      <c r="E44" s="77"/>
      <c r="F44" s="77"/>
      <c r="G44" s="77"/>
      <c r="H44" s="77"/>
      <c r="I44" s="77"/>
      <c r="J44" s="77"/>
      <c r="K44" s="77"/>
      <c r="L44" s="77"/>
      <c r="M44" s="77"/>
      <c r="N44" s="78"/>
      <c r="O44" s="126"/>
      <c r="P44" s="77"/>
      <c r="Q44" s="77"/>
      <c r="R44" s="77"/>
      <c r="S44" s="77"/>
      <c r="T44" s="77"/>
      <c r="U44" s="78"/>
      <c r="V44" s="76"/>
      <c r="W44" s="138"/>
      <c r="X44" s="77"/>
      <c r="Y44" s="78"/>
      <c r="Z44" s="76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88"/>
      <c r="AY44" s="49"/>
    </row>
    <row r="45" spans="1:54" ht="15" customHeight="1">
      <c r="A45" s="44"/>
      <c r="B45" s="1005" t="str">
        <f>IF(NOT(ISBLANK(D45)),MAX(B$36:B44)+1,"")</f>
        <v/>
      </c>
      <c r="C45" s="1006"/>
      <c r="D45" s="76"/>
      <c r="E45" s="77"/>
      <c r="F45" s="77"/>
      <c r="G45" s="77"/>
      <c r="H45" s="77"/>
      <c r="I45" s="77"/>
      <c r="J45" s="77"/>
      <c r="K45" s="77"/>
      <c r="L45" s="77"/>
      <c r="M45" s="77"/>
      <c r="N45" s="78"/>
      <c r="O45" s="126"/>
      <c r="P45" s="77"/>
      <c r="Q45" s="77"/>
      <c r="R45" s="77"/>
      <c r="S45" s="77"/>
      <c r="T45" s="77"/>
      <c r="U45" s="78"/>
      <c r="V45" s="76"/>
      <c r="W45" s="86"/>
      <c r="X45" s="77"/>
      <c r="Y45" s="78"/>
      <c r="Z45" s="76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88"/>
      <c r="AY45" s="49"/>
    </row>
    <row r="46" spans="1:54" ht="15" customHeight="1">
      <c r="A46" s="44"/>
      <c r="B46" s="1005" t="str">
        <f>IF(NOT(ISBLANK(D46)),MAX(B$36:B45)+1,"")</f>
        <v/>
      </c>
      <c r="C46" s="1006"/>
      <c r="D46" s="76"/>
      <c r="E46" s="77"/>
      <c r="F46" s="77"/>
      <c r="G46" s="77"/>
      <c r="H46" s="77"/>
      <c r="I46" s="77"/>
      <c r="J46" s="77"/>
      <c r="K46" s="77"/>
      <c r="L46" s="77"/>
      <c r="M46" s="77"/>
      <c r="N46" s="78"/>
      <c r="O46" s="126"/>
      <c r="P46" s="77"/>
      <c r="Q46" s="77"/>
      <c r="R46" s="77"/>
      <c r="S46" s="77"/>
      <c r="T46" s="77"/>
      <c r="U46" s="78"/>
      <c r="V46" s="76"/>
      <c r="W46" s="86"/>
      <c r="X46" s="77"/>
      <c r="Y46" s="78"/>
      <c r="Z46" s="76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88"/>
      <c r="AY46" s="49"/>
    </row>
    <row r="47" spans="1:54" ht="15" customHeight="1">
      <c r="A47" s="44"/>
      <c r="B47" s="1005" t="str">
        <f>IF(NOT(ISBLANK(D47)),MAX(B$36:B46)+1,"")</f>
        <v/>
      </c>
      <c r="C47" s="1006"/>
      <c r="D47" s="76"/>
      <c r="E47" s="77"/>
      <c r="F47" s="77"/>
      <c r="G47" s="77"/>
      <c r="H47" s="77"/>
      <c r="I47" s="77"/>
      <c r="J47" s="77"/>
      <c r="K47" s="77"/>
      <c r="L47" s="77"/>
      <c r="M47" s="77"/>
      <c r="N47" s="78"/>
      <c r="O47" s="126"/>
      <c r="P47" s="77"/>
      <c r="Q47" s="77"/>
      <c r="R47" s="77"/>
      <c r="S47" s="77"/>
      <c r="T47" s="77"/>
      <c r="U47" s="78"/>
      <c r="V47" s="76"/>
      <c r="W47" s="86"/>
      <c r="X47" s="77"/>
      <c r="Y47" s="78"/>
      <c r="Z47" s="76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88"/>
      <c r="AY47" s="49"/>
    </row>
    <row r="48" spans="1:54" ht="15" customHeight="1">
      <c r="A48" s="44"/>
      <c r="B48" s="1005" t="str">
        <f>IF(NOT(ISBLANK(D48)),MAX(B$36:B47)+1,"")</f>
        <v/>
      </c>
      <c r="C48" s="1006"/>
      <c r="D48" s="76"/>
      <c r="E48" s="77"/>
      <c r="F48" s="77"/>
      <c r="G48" s="77"/>
      <c r="H48" s="77"/>
      <c r="I48" s="77"/>
      <c r="J48" s="77"/>
      <c r="K48" s="77"/>
      <c r="L48" s="77"/>
      <c r="M48" s="77"/>
      <c r="N48" s="78"/>
      <c r="O48" s="126"/>
      <c r="P48" s="77"/>
      <c r="Q48" s="77"/>
      <c r="R48" s="77"/>
      <c r="S48" s="77"/>
      <c r="T48" s="77"/>
      <c r="U48" s="78"/>
      <c r="V48" s="76"/>
      <c r="W48" s="86"/>
      <c r="X48" s="77"/>
      <c r="Y48" s="78"/>
      <c r="Z48" s="76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88"/>
      <c r="AY48" s="49"/>
    </row>
    <row r="49" spans="1:51" ht="15" customHeight="1">
      <c r="A49" s="44"/>
      <c r="B49" s="1005" t="str">
        <f>IF(NOT(ISBLANK(D49)),MAX(B$36:B48)+1,"")</f>
        <v/>
      </c>
      <c r="C49" s="1006"/>
      <c r="D49" s="76"/>
      <c r="E49" s="77"/>
      <c r="F49" s="77"/>
      <c r="G49" s="77"/>
      <c r="H49" s="77"/>
      <c r="I49" s="77"/>
      <c r="J49" s="77"/>
      <c r="K49" s="77"/>
      <c r="L49" s="77"/>
      <c r="M49" s="77"/>
      <c r="N49" s="78"/>
      <c r="O49" s="126"/>
      <c r="P49" s="77"/>
      <c r="Q49" s="77"/>
      <c r="R49" s="77"/>
      <c r="S49" s="77"/>
      <c r="T49" s="77"/>
      <c r="U49" s="78"/>
      <c r="V49" s="76"/>
      <c r="W49" s="86"/>
      <c r="X49" s="77"/>
      <c r="Y49" s="78"/>
      <c r="Z49" s="76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88"/>
      <c r="AY49" s="49"/>
    </row>
    <row r="50" spans="1:51" ht="15" customHeight="1">
      <c r="A50" s="44"/>
      <c r="B50" s="1007" t="str">
        <f>IF(NOT(ISBLANK(D50)),MAX(B$36:B49)+1,"")</f>
        <v/>
      </c>
      <c r="C50" s="1008"/>
      <c r="D50" s="79"/>
      <c r="E50" s="80"/>
      <c r="F50" s="80"/>
      <c r="G50" s="80"/>
      <c r="H50" s="80"/>
      <c r="I50" s="80"/>
      <c r="J50" s="80"/>
      <c r="K50" s="80"/>
      <c r="L50" s="80"/>
      <c r="M50" s="80"/>
      <c r="N50" s="81"/>
      <c r="O50" s="150"/>
      <c r="P50" s="80"/>
      <c r="Q50" s="80"/>
      <c r="R50" s="80"/>
      <c r="S50" s="80"/>
      <c r="T50" s="80"/>
      <c r="U50" s="81"/>
      <c r="V50" s="79"/>
      <c r="W50" s="383"/>
      <c r="X50" s="80"/>
      <c r="Y50" s="81"/>
      <c r="Z50" s="79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9"/>
      <c r="AY50" s="49"/>
    </row>
    <row r="51" spans="1:51" ht="15" customHeight="1">
      <c r="A51" s="44"/>
      <c r="AY51" s="49"/>
    </row>
    <row r="52" spans="1:51" ht="15" customHeight="1">
      <c r="A52" s="44"/>
      <c r="B52" s="1011" t="s">
        <v>35</v>
      </c>
      <c r="C52" s="1012"/>
      <c r="D52" s="981" t="s">
        <v>313</v>
      </c>
      <c r="E52" s="979"/>
      <c r="F52" s="979"/>
      <c r="G52" s="979"/>
      <c r="H52" s="979"/>
      <c r="I52" s="979"/>
      <c r="J52" s="979"/>
      <c r="K52" s="979"/>
      <c r="L52" s="979"/>
      <c r="M52" s="979"/>
      <c r="N52" s="982"/>
      <c r="O52" s="981" t="s">
        <v>314</v>
      </c>
      <c r="P52" s="979"/>
      <c r="Q52" s="979"/>
      <c r="R52" s="979"/>
      <c r="S52" s="979"/>
      <c r="T52" s="979"/>
      <c r="U52" s="982"/>
      <c r="V52" s="978" t="s">
        <v>40</v>
      </c>
      <c r="W52" s="979"/>
      <c r="X52" s="979"/>
      <c r="Y52" s="979"/>
      <c r="Z52" s="979"/>
      <c r="AA52" s="979"/>
      <c r="AB52" s="979"/>
      <c r="AC52" s="979"/>
      <c r="AD52" s="979"/>
      <c r="AE52" s="979"/>
      <c r="AF52" s="979"/>
      <c r="AG52" s="979"/>
      <c r="AH52" s="979"/>
      <c r="AI52" s="979"/>
      <c r="AJ52" s="979"/>
      <c r="AK52" s="979"/>
      <c r="AL52" s="979"/>
      <c r="AM52" s="979"/>
      <c r="AN52" s="979"/>
      <c r="AO52" s="979"/>
      <c r="AP52" s="979"/>
      <c r="AQ52" s="979"/>
      <c r="AR52" s="979"/>
      <c r="AS52" s="979"/>
      <c r="AT52" s="979"/>
      <c r="AU52" s="979"/>
      <c r="AV52" s="979"/>
      <c r="AW52" s="979"/>
      <c r="AX52" s="980"/>
      <c r="AY52" s="148"/>
    </row>
    <row r="53" spans="1:51" ht="15" customHeight="1">
      <c r="A53" s="50"/>
      <c r="B53" s="1009">
        <f>IF(NOT(ISBLANK(D53)),1,"")</f>
        <v>1</v>
      </c>
      <c r="C53" s="1010"/>
      <c r="D53" s="308" t="s">
        <v>52</v>
      </c>
      <c r="E53" s="140"/>
      <c r="F53" s="140"/>
      <c r="G53" s="140"/>
      <c r="H53" s="140"/>
      <c r="I53" s="140"/>
      <c r="J53" s="140"/>
      <c r="K53" s="140"/>
      <c r="L53" s="140"/>
      <c r="M53" s="140"/>
      <c r="N53" s="141"/>
      <c r="O53" s="139" t="s">
        <v>315</v>
      </c>
      <c r="P53" s="140"/>
      <c r="Q53" s="140"/>
      <c r="R53" s="140"/>
      <c r="S53" s="140"/>
      <c r="T53" s="140"/>
      <c r="U53" s="141"/>
      <c r="V53" s="169"/>
      <c r="W53" s="82"/>
      <c r="X53" s="82"/>
      <c r="Y53" s="82"/>
      <c r="Z53" s="82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87"/>
      <c r="AY53" s="49"/>
    </row>
    <row r="54" spans="1:51" ht="15" customHeight="1">
      <c r="A54" s="50"/>
      <c r="B54" s="1005" t="str">
        <f>IF(NOT(ISBLANK(D54)),MAX(B$53:B53)+1,"")</f>
        <v/>
      </c>
      <c r="C54" s="1006"/>
      <c r="D54" s="76"/>
      <c r="E54" s="77"/>
      <c r="F54" s="77"/>
      <c r="G54" s="77"/>
      <c r="H54" s="77"/>
      <c r="I54" s="77"/>
      <c r="J54" s="77"/>
      <c r="K54" s="77"/>
      <c r="L54" s="77"/>
      <c r="M54" s="77"/>
      <c r="N54" s="78"/>
      <c r="O54" s="76"/>
      <c r="P54" s="77"/>
      <c r="Q54" s="77"/>
      <c r="R54" s="77"/>
      <c r="S54" s="77"/>
      <c r="T54" s="77"/>
      <c r="U54" s="78"/>
      <c r="V54" s="76"/>
      <c r="W54" s="83"/>
      <c r="X54" s="83"/>
      <c r="Y54" s="83"/>
      <c r="Z54" s="83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88"/>
      <c r="AY54" s="49"/>
    </row>
    <row r="55" spans="1:51" ht="15" customHeight="1">
      <c r="A55" s="50"/>
      <c r="B55" s="1005" t="str">
        <f>IF(NOT(ISBLANK(D55)),MAX(B$53:B54)+1,"")</f>
        <v/>
      </c>
      <c r="C55" s="1006"/>
      <c r="D55" s="76"/>
      <c r="E55" s="77"/>
      <c r="F55" s="77"/>
      <c r="G55" s="77"/>
      <c r="H55" s="77"/>
      <c r="I55" s="77"/>
      <c r="J55" s="77"/>
      <c r="K55" s="77"/>
      <c r="L55" s="77"/>
      <c r="M55" s="77"/>
      <c r="N55" s="78"/>
      <c r="O55" s="76"/>
      <c r="P55" s="77"/>
      <c r="Q55" s="77"/>
      <c r="R55" s="77"/>
      <c r="S55" s="77"/>
      <c r="T55" s="77"/>
      <c r="U55" s="78"/>
      <c r="V55" s="76"/>
      <c r="W55" s="77"/>
      <c r="X55" s="77"/>
      <c r="Y55" s="77"/>
      <c r="Z55" s="83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88"/>
      <c r="AY55" s="49"/>
    </row>
    <row r="56" spans="1:51" ht="15" customHeight="1">
      <c r="A56" s="50"/>
      <c r="B56" s="1005" t="str">
        <f>IF(NOT(ISBLANK(D56)),MAX(B$53:B55)+1,"")</f>
        <v/>
      </c>
      <c r="C56" s="1006"/>
      <c r="D56" s="76"/>
      <c r="E56" s="77"/>
      <c r="F56" s="77"/>
      <c r="G56" s="77"/>
      <c r="H56" s="77"/>
      <c r="I56" s="77"/>
      <c r="J56" s="77"/>
      <c r="K56" s="77"/>
      <c r="L56" s="77"/>
      <c r="M56" s="77"/>
      <c r="N56" s="78"/>
      <c r="O56" s="76"/>
      <c r="P56" s="77"/>
      <c r="Q56" s="77"/>
      <c r="R56" s="77"/>
      <c r="S56" s="77"/>
      <c r="T56" s="77"/>
      <c r="U56" s="78"/>
      <c r="V56" s="76"/>
      <c r="W56" s="77"/>
      <c r="X56" s="77"/>
      <c r="Y56" s="77"/>
      <c r="Z56" s="83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88"/>
      <c r="AY56" s="49"/>
    </row>
    <row r="57" spans="1:51" ht="15" customHeight="1">
      <c r="A57" s="50"/>
      <c r="B57" s="1005" t="str">
        <f>IF(NOT(ISBLANK(D57)),MAX(B$53:B56)+1,"")</f>
        <v/>
      </c>
      <c r="C57" s="1006"/>
      <c r="D57" s="76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6"/>
      <c r="P57" s="77"/>
      <c r="Q57" s="77"/>
      <c r="R57" s="77"/>
      <c r="S57" s="77"/>
      <c r="T57" s="77"/>
      <c r="U57" s="78"/>
      <c r="V57" s="76"/>
      <c r="W57" s="77"/>
      <c r="X57" s="77"/>
      <c r="Y57" s="77"/>
      <c r="Z57" s="83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88"/>
      <c r="AY57" s="49"/>
    </row>
    <row r="58" spans="1:51" ht="15" customHeight="1">
      <c r="A58" s="50"/>
      <c r="B58" s="1005" t="str">
        <f>IF(NOT(ISBLANK(D58)),MAX(B$53:B57)+1,"")</f>
        <v/>
      </c>
      <c r="C58" s="1006"/>
      <c r="D58" s="76"/>
      <c r="E58" s="77"/>
      <c r="F58" s="77"/>
      <c r="G58" s="77"/>
      <c r="H58" s="77"/>
      <c r="I58" s="77"/>
      <c r="J58" s="77"/>
      <c r="K58" s="77"/>
      <c r="L58" s="77"/>
      <c r="M58" s="77"/>
      <c r="N58" s="78"/>
      <c r="O58" s="76"/>
      <c r="P58" s="77"/>
      <c r="Q58" s="77"/>
      <c r="R58" s="77"/>
      <c r="S58" s="77"/>
      <c r="T58" s="77"/>
      <c r="U58" s="78"/>
      <c r="V58" s="76"/>
      <c r="W58" s="77"/>
      <c r="X58" s="77"/>
      <c r="Y58" s="77"/>
      <c r="Z58" s="83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88"/>
      <c r="AY58" s="49"/>
    </row>
    <row r="59" spans="1:51" ht="15" customHeight="1">
      <c r="A59" s="50"/>
      <c r="B59" s="1005" t="str">
        <f>IF(NOT(ISBLANK(D59)),MAX(B$53:B58)+1,"")</f>
        <v/>
      </c>
      <c r="C59" s="1006"/>
      <c r="D59" s="76"/>
      <c r="E59" s="77"/>
      <c r="F59" s="77"/>
      <c r="G59" s="77"/>
      <c r="H59" s="77"/>
      <c r="I59" s="77"/>
      <c r="J59" s="77"/>
      <c r="K59" s="77"/>
      <c r="L59" s="77"/>
      <c r="M59" s="77"/>
      <c r="N59" s="78"/>
      <c r="O59" s="76"/>
      <c r="P59" s="77"/>
      <c r="Q59" s="77"/>
      <c r="R59" s="77"/>
      <c r="S59" s="77"/>
      <c r="T59" s="77"/>
      <c r="U59" s="78"/>
      <c r="V59" s="76"/>
      <c r="W59" s="77"/>
      <c r="X59" s="77"/>
      <c r="Y59" s="77"/>
      <c r="Z59" s="83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88"/>
      <c r="AY59" s="49"/>
    </row>
    <row r="60" spans="1:51" ht="15" customHeight="1">
      <c r="A60" s="50"/>
      <c r="B60" s="1005" t="str">
        <f>IF(NOT(ISBLANK(D60)),MAX(B$53:B59)+1,"")</f>
        <v/>
      </c>
      <c r="C60" s="1006"/>
      <c r="D60" s="76"/>
      <c r="E60" s="77"/>
      <c r="F60" s="77"/>
      <c r="G60" s="77"/>
      <c r="H60" s="77"/>
      <c r="I60" s="77"/>
      <c r="J60" s="77"/>
      <c r="K60" s="77"/>
      <c r="L60" s="77"/>
      <c r="M60" s="77"/>
      <c r="N60" s="78"/>
      <c r="O60" s="76"/>
      <c r="P60" s="77"/>
      <c r="Q60" s="77"/>
      <c r="R60" s="77"/>
      <c r="S60" s="77"/>
      <c r="T60" s="77"/>
      <c r="U60" s="78"/>
      <c r="V60" s="76"/>
      <c r="W60" s="77"/>
      <c r="X60" s="77"/>
      <c r="Y60" s="77"/>
      <c r="Z60" s="83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88"/>
      <c r="AY60" s="49"/>
    </row>
    <row r="61" spans="1:51" ht="15" customHeight="1">
      <c r="A61" s="50"/>
      <c r="B61" s="1005" t="str">
        <f>IF(NOT(ISBLANK(D61)),MAX(B$53:B60)+1,"")</f>
        <v/>
      </c>
      <c r="C61" s="1006"/>
      <c r="D61" s="76"/>
      <c r="E61" s="77"/>
      <c r="F61" s="77"/>
      <c r="G61" s="77"/>
      <c r="H61" s="77"/>
      <c r="I61" s="77"/>
      <c r="J61" s="77"/>
      <c r="K61" s="77"/>
      <c r="L61" s="77"/>
      <c r="M61" s="77"/>
      <c r="N61" s="78"/>
      <c r="O61" s="76"/>
      <c r="P61" s="77"/>
      <c r="Q61" s="77"/>
      <c r="R61" s="77"/>
      <c r="S61" s="77"/>
      <c r="T61" s="77"/>
      <c r="U61" s="78"/>
      <c r="V61" s="76"/>
      <c r="W61" s="77"/>
      <c r="X61" s="77"/>
      <c r="Y61" s="77"/>
      <c r="Z61" s="83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88"/>
      <c r="AY61" s="49"/>
    </row>
    <row r="62" spans="1:51" ht="15" customHeight="1">
      <c r="A62" s="50"/>
      <c r="B62" s="1005" t="str">
        <f>IF(NOT(ISBLANK(D62)),MAX(B$53:B61)+1,"")</f>
        <v/>
      </c>
      <c r="C62" s="1006"/>
      <c r="D62" s="76"/>
      <c r="E62" s="77"/>
      <c r="F62" s="77"/>
      <c r="G62" s="77"/>
      <c r="H62" s="77"/>
      <c r="I62" s="77"/>
      <c r="J62" s="77"/>
      <c r="K62" s="77"/>
      <c r="L62" s="77"/>
      <c r="M62" s="77"/>
      <c r="N62" s="78"/>
      <c r="O62" s="76"/>
      <c r="P62" s="77"/>
      <c r="Q62" s="77"/>
      <c r="R62" s="77"/>
      <c r="S62" s="77"/>
      <c r="T62" s="77"/>
      <c r="U62" s="78"/>
      <c r="V62" s="76"/>
      <c r="W62" s="77"/>
      <c r="X62" s="77"/>
      <c r="Y62" s="77"/>
      <c r="Z62" s="83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88"/>
      <c r="AY62" s="49"/>
    </row>
    <row r="63" spans="1:51" ht="15" customHeight="1">
      <c r="A63" s="50"/>
      <c r="B63" s="1007" t="str">
        <f>IF(NOT(ISBLANK(D63)),MAX(B$53:B62)+1,"")</f>
        <v/>
      </c>
      <c r="C63" s="1008"/>
      <c r="D63" s="79"/>
      <c r="E63" s="80"/>
      <c r="F63" s="80"/>
      <c r="G63" s="80"/>
      <c r="H63" s="80"/>
      <c r="I63" s="80"/>
      <c r="J63" s="80"/>
      <c r="K63" s="80"/>
      <c r="L63" s="80"/>
      <c r="M63" s="80"/>
      <c r="N63" s="81"/>
      <c r="O63" s="79"/>
      <c r="P63" s="80"/>
      <c r="Q63" s="80"/>
      <c r="R63" s="80"/>
      <c r="S63" s="80"/>
      <c r="T63" s="80"/>
      <c r="U63" s="81"/>
      <c r="V63" s="79"/>
      <c r="W63" s="80"/>
      <c r="X63" s="80"/>
      <c r="Y63" s="80"/>
      <c r="Z63" s="84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9"/>
      <c r="AY63" s="49"/>
    </row>
    <row r="64" spans="1:51" ht="15" customHeight="1" thickBot="1">
      <c r="A64" s="112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1"/>
    </row>
  </sheetData>
  <mergeCells count="92">
    <mergeCell ref="B59:C59"/>
    <mergeCell ref="B60:C60"/>
    <mergeCell ref="B61:C61"/>
    <mergeCell ref="B62:C62"/>
    <mergeCell ref="B63:C63"/>
    <mergeCell ref="B54:C54"/>
    <mergeCell ref="B55:C55"/>
    <mergeCell ref="B56:C56"/>
    <mergeCell ref="B57:C57"/>
    <mergeCell ref="B58:C58"/>
    <mergeCell ref="B52:C52"/>
    <mergeCell ref="D52:N52"/>
    <mergeCell ref="O52:U52"/>
    <mergeCell ref="V52:AX52"/>
    <mergeCell ref="B53:C53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35:C35"/>
    <mergeCell ref="D35:N35"/>
    <mergeCell ref="O35:U35"/>
    <mergeCell ref="W35:Y35"/>
    <mergeCell ref="Z35:AX35"/>
    <mergeCell ref="B32:C32"/>
    <mergeCell ref="B24:C24"/>
    <mergeCell ref="B25:C25"/>
    <mergeCell ref="B26:C26"/>
    <mergeCell ref="B27:C27"/>
    <mergeCell ref="B28:C28"/>
    <mergeCell ref="B29:C29"/>
    <mergeCell ref="B30:C30"/>
    <mergeCell ref="B31:C31"/>
    <mergeCell ref="B23:C23"/>
    <mergeCell ref="B15:C15"/>
    <mergeCell ref="B16:C16"/>
    <mergeCell ref="B17:C17"/>
    <mergeCell ref="B18:C18"/>
    <mergeCell ref="B19:C19"/>
    <mergeCell ref="B20:C20"/>
    <mergeCell ref="B22:C22"/>
    <mergeCell ref="B21:C21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</mergeCells>
  <phoneticPr fontId="45"/>
  <dataValidations count="2">
    <dataValidation imeMode="disabled" allowBlank="1" showInputMessage="1" showErrorMessage="1" sqref="T9:T21 T22:W32 U10:W21"/>
    <dataValidation imeMode="hiragana" allowBlank="1" showInputMessage="1" showErrorMessage="1" sqref="D9:K32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Q64"/>
  <sheetViews>
    <sheetView workbookViewId="0">
      <selection activeCell="AE17" sqref="AE17"/>
    </sheetView>
  </sheetViews>
  <sheetFormatPr defaultColWidth="2.7109375" defaultRowHeight="15" customHeight="1"/>
  <cols>
    <col min="1" max="1" width="2.7109375" style="90"/>
    <col min="2" max="25" width="2.7109375" style="43"/>
    <col min="26" max="26" width="2.7109375" style="43" customWidth="1"/>
    <col min="27" max="53" width="2.7109375" style="43"/>
    <col min="54" max="54" width="2.7109375" style="43" customWidth="1"/>
    <col min="55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33</v>
      </c>
      <c r="X1" s="1002"/>
      <c r="Y1" s="1003">
        <v>9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大日程更新履歴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44579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48"/>
      <c r="H2" s="1048"/>
      <c r="I2" s="1048"/>
      <c r="J2" s="1048"/>
      <c r="K2" s="1048"/>
      <c r="L2" s="1048"/>
      <c r="M2" s="1048"/>
      <c r="N2" s="1026" t="s">
        <v>30</v>
      </c>
      <c r="O2" s="1027"/>
      <c r="P2" s="1027"/>
      <c r="Q2" s="1027"/>
      <c r="R2" s="189" t="str">
        <f>VLOOKUP($Y$1,テーブル一覧!$B$6:$AA$32,3,FALSE)</f>
        <v>UPK.upk_k40</v>
      </c>
      <c r="S2" s="199"/>
      <c r="T2" s="199"/>
      <c r="U2" s="199"/>
      <c r="V2" s="199"/>
      <c r="W2" s="199"/>
      <c r="X2" s="199"/>
      <c r="Y2" s="199"/>
      <c r="Z2" s="200"/>
      <c r="AA2" s="1022" t="s">
        <v>4</v>
      </c>
      <c r="AB2" s="1023"/>
      <c r="AC2" s="1023"/>
      <c r="AD2" s="1023"/>
      <c r="AE2" s="1028" t="str">
        <f>VLOOKUP($Y$1,テーブル一覧!$B$6:$AA$32,19,FALSE)</f>
        <v>k60_os_history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1045" t="s">
        <v>42</v>
      </c>
      <c r="C4" s="1046"/>
      <c r="D4" s="1046"/>
      <c r="E4" s="1047"/>
      <c r="F4" s="123" t="s">
        <v>9790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361"/>
      <c r="AY4" s="46"/>
      <c r="BB4" s="304" t="str">
        <f>"ALTER TABLE "&amp;$R$2&amp;"."&amp;$AE$2&amp;" ADD CONSTRAINT "</f>
        <v xml:space="preserve">ALTER TABLE UPK.upk_k40.k60_os_history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313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UPK.upk_k40.k60_os_history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42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761"/>
      <c r="AO7" s="761"/>
      <c r="AP7" s="761"/>
      <c r="AQ7" s="761"/>
      <c r="AR7" s="761"/>
      <c r="AS7" s="761"/>
      <c r="AT7" s="761"/>
      <c r="AU7" s="761"/>
      <c r="AV7" s="761"/>
      <c r="AW7" s="761"/>
      <c r="AX7" s="762"/>
      <c r="AY7" s="49"/>
      <c r="BB7" s="193" t="str">
        <f>"--ＤＢ："&amp;$R$2&amp;" テーブル："&amp;$AE$2</f>
        <v>--ＤＢ：UPK.upk_k40 テーブル：k60_os_history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1043"/>
      <c r="AD8" s="974"/>
      <c r="AE8" s="302">
        <v>1</v>
      </c>
      <c r="AF8" s="359">
        <v>2</v>
      </c>
      <c r="AG8" s="359">
        <v>3</v>
      </c>
      <c r="AH8" s="359">
        <v>4</v>
      </c>
      <c r="AI8" s="359">
        <v>5</v>
      </c>
      <c r="AJ8" s="359">
        <v>6</v>
      </c>
      <c r="AK8" s="359">
        <v>7</v>
      </c>
      <c r="AL8" s="360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UPK.upk_k40.k60_os_history(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 t="str">
        <f t="shared" ref="BX8:BX32" si="0">IF(NOT(ISERROR(VLOOKUP(L8,$D$53:$O$63,12,FALSE))),VLOOKUP(L8,$D$53:$O$63,12,FALSE),"")</f>
        <v/>
      </c>
    </row>
    <row r="9" spans="1:86" ht="15" customHeight="1">
      <c r="A9" s="44"/>
      <c r="B9" s="996">
        <f>IF(NOT(ISBLANK(D9)),1,"")</f>
        <v>1</v>
      </c>
      <c r="C9" s="997"/>
      <c r="D9" s="131" t="s">
        <v>267</v>
      </c>
      <c r="E9" s="59"/>
      <c r="F9" s="59"/>
      <c r="G9" s="59"/>
      <c r="H9" s="59"/>
      <c r="I9" s="59"/>
      <c r="J9" s="59"/>
      <c r="K9" s="65"/>
      <c r="L9" s="132" t="s">
        <v>268</v>
      </c>
      <c r="M9" s="59"/>
      <c r="N9" s="59"/>
      <c r="O9" s="59"/>
      <c r="P9" s="59"/>
      <c r="Q9" s="59"/>
      <c r="R9" s="59"/>
      <c r="S9" s="60"/>
      <c r="T9" s="131" t="s">
        <v>269</v>
      </c>
      <c r="U9" s="59"/>
      <c r="V9" s="59"/>
      <c r="W9" s="65"/>
      <c r="X9" s="66" t="str">
        <f>IF(AND(NOT(ISBLANK(T9)),NOT(ISERROR(VLOOKUP(T9,'[2]SQL Server フィールド型種類'!$B$2:$E$30,4,FALSE)&lt;&gt;0))),TEXT(VLOOKUP(T9,'[2]SQL Server フィールド型種類'!$B$2:$E$30,4,FALSE),"##0"),"")</f>
        <v>4</v>
      </c>
      <c r="Y9" s="65"/>
      <c r="Z9" s="132" t="s">
        <v>47</v>
      </c>
      <c r="AA9" s="60"/>
      <c r="AB9" s="133" t="s">
        <v>48</v>
      </c>
      <c r="AC9" s="306" t="s">
        <v>275</v>
      </c>
      <c r="AD9" s="306" t="s">
        <v>275</v>
      </c>
      <c r="AE9" s="307" t="s">
        <v>275</v>
      </c>
      <c r="AF9" s="51"/>
      <c r="AG9" s="51"/>
      <c r="AH9" s="51"/>
      <c r="AI9" s="51"/>
      <c r="AJ9" s="51"/>
      <c r="AK9" s="51"/>
      <c r="AL9" s="52"/>
      <c r="AM9" s="133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32" si="1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si="0"/>
        <v/>
      </c>
    </row>
    <row r="10" spans="1:86" ht="15" customHeight="1">
      <c r="A10" s="44"/>
      <c r="B10" s="998">
        <f>IF(NOT(ISBLANK(D10)),MAX(B$9:B9)+1,"")</f>
        <v>2</v>
      </c>
      <c r="C10" s="999"/>
      <c r="D10" s="127" t="s">
        <v>8754</v>
      </c>
      <c r="E10" s="61"/>
      <c r="F10" s="61"/>
      <c r="G10" s="61"/>
      <c r="H10" s="61"/>
      <c r="I10" s="61"/>
      <c r="J10" s="61"/>
      <c r="K10" s="68"/>
      <c r="L10" s="126" t="s">
        <v>8760</v>
      </c>
      <c r="M10" s="61"/>
      <c r="N10" s="61"/>
      <c r="O10" s="61"/>
      <c r="P10" s="61"/>
      <c r="Q10" s="61"/>
      <c r="R10" s="61"/>
      <c r="S10" s="62"/>
      <c r="T10" s="67" t="s">
        <v>285</v>
      </c>
      <c r="U10" s="61"/>
      <c r="V10" s="61"/>
      <c r="W10" s="68"/>
      <c r="X10" s="69" t="str">
        <f>IF(AND(NOT(ISBLANK(T10)),NOT(ISERROR(VLOOKUP(T10,'[2]SQL Server フィールド型種類'!$B$2:$E$30,4,FALSE)&lt;&gt;0))),TEXT(VLOOKUP(T10,'[2]SQL Server フィールド型種類'!$B$2:$E$30,4,FALSE),"##0"),"")</f>
        <v>2</v>
      </c>
      <c r="Y10" s="68"/>
      <c r="Z10" s="69"/>
      <c r="AA10" s="62"/>
      <c r="AB10" s="135" t="s">
        <v>48</v>
      </c>
      <c r="AC10" s="284"/>
      <c r="AD10" s="284" t="s">
        <v>275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 t="s">
        <v>9961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59"/>
      <c r="BC10" s="193" t="str">
        <f t="shared" si="1"/>
        <v>inf_date smallint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0"/>
        <v/>
      </c>
    </row>
    <row r="11" spans="1:86" ht="15" customHeight="1">
      <c r="A11" s="44"/>
      <c r="B11" s="998">
        <f>IF(NOT(ISBLANK(D11)),MAX(B$9:B10)+1,"")</f>
        <v>3</v>
      </c>
      <c r="C11" s="999"/>
      <c r="D11" s="127" t="s">
        <v>248</v>
      </c>
      <c r="E11" s="61"/>
      <c r="F11" s="61"/>
      <c r="G11" s="61"/>
      <c r="H11" s="61"/>
      <c r="I11" s="61"/>
      <c r="J11" s="61"/>
      <c r="K11" s="68"/>
      <c r="L11" s="126" t="s">
        <v>88</v>
      </c>
      <c r="M11" s="61"/>
      <c r="N11" s="61"/>
      <c r="O11" s="61"/>
      <c r="P11" s="61"/>
      <c r="Q11" s="61"/>
      <c r="R11" s="61"/>
      <c r="S11" s="62"/>
      <c r="T11" s="127" t="s">
        <v>62</v>
      </c>
      <c r="U11" s="61"/>
      <c r="V11" s="61"/>
      <c r="W11" s="68"/>
      <c r="X11" s="134" t="s">
        <v>9796</v>
      </c>
      <c r="Y11" s="68"/>
      <c r="Z11" s="69"/>
      <c r="AA11" s="62"/>
      <c r="AB11" s="135" t="s">
        <v>48</v>
      </c>
      <c r="AC11" s="53"/>
      <c r="AD11" s="284" t="s">
        <v>275</v>
      </c>
      <c r="AE11" s="68"/>
      <c r="AF11" s="54" t="s">
        <v>274</v>
      </c>
      <c r="AG11" s="54"/>
      <c r="AH11" s="54"/>
      <c r="AI11" s="54"/>
      <c r="AJ11" s="54"/>
      <c r="AK11" s="390"/>
      <c r="AL11" s="55"/>
      <c r="AM11" s="135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59"/>
      <c r="BC11" s="193" t="str">
        <f t="shared" si="1"/>
        <v>buhin_no char(50) NOT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0"/>
        <v/>
      </c>
    </row>
    <row r="12" spans="1:86" ht="15" customHeight="1">
      <c r="A12" s="44"/>
      <c r="B12" s="998">
        <f>IF(NOT(ISBLANK(D12)),MAX(B$9:B11)+1,"")</f>
        <v>4</v>
      </c>
      <c r="C12" s="999"/>
      <c r="D12" s="127" t="s">
        <v>8767</v>
      </c>
      <c r="E12" s="61"/>
      <c r="F12" s="61"/>
      <c r="G12" s="61"/>
      <c r="H12" s="61"/>
      <c r="I12" s="61"/>
      <c r="J12" s="61"/>
      <c r="K12" s="68"/>
      <c r="L12" s="126" t="s">
        <v>8768</v>
      </c>
      <c r="M12" s="61"/>
      <c r="N12" s="61"/>
      <c r="O12" s="61"/>
      <c r="P12" s="61"/>
      <c r="Q12" s="61"/>
      <c r="R12" s="61"/>
      <c r="S12" s="62"/>
      <c r="T12" s="127" t="s">
        <v>325</v>
      </c>
      <c r="U12" s="61"/>
      <c r="V12" s="61"/>
      <c r="W12" s="68"/>
      <c r="X12" s="73" t="str">
        <f>IF(AND(NOT(ISBLANK(T12)),NOT(ISERROR(VLOOKUP(T12,'[2]SQL Server フィールド型種類'!$B$2:$E$30,4,FALSE)&lt;&gt;0))),TEXT(VLOOKUP(T12,'[2]SQL Server フィールド型種類'!$B$2:$E$30,4,FALSE),"##0"),"")</f>
        <v>4</v>
      </c>
      <c r="Y12" s="68"/>
      <c r="Z12" s="69"/>
      <c r="AA12" s="62"/>
      <c r="AB12" s="61"/>
      <c r="AC12" s="53"/>
      <c r="AD12" s="53"/>
      <c r="AE12" s="68"/>
      <c r="AF12" s="54"/>
      <c r="AG12" s="54"/>
      <c r="AH12" s="54"/>
      <c r="AI12" s="54"/>
      <c r="AJ12" s="54"/>
      <c r="AK12" s="54"/>
      <c r="AL12" s="55"/>
      <c r="AM12" s="135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59"/>
      <c r="BC12" s="193" t="str">
        <f t="shared" si="1"/>
        <v>volume int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0"/>
        <v/>
      </c>
    </row>
    <row r="13" spans="1:86" ht="15" customHeight="1">
      <c r="A13" s="44"/>
      <c r="B13" s="998">
        <f>IF(NOT(ISBLANK(D13)),MAX(B$9:B12)+1,"")</f>
        <v>5</v>
      </c>
      <c r="C13" s="999"/>
      <c r="D13" s="127" t="s">
        <v>9786</v>
      </c>
      <c r="E13" s="61"/>
      <c r="F13" s="61"/>
      <c r="G13" s="61"/>
      <c r="H13" s="61"/>
      <c r="I13" s="61"/>
      <c r="J13" s="61"/>
      <c r="K13" s="68"/>
      <c r="L13" s="126" t="s">
        <v>9788</v>
      </c>
      <c r="M13" s="61"/>
      <c r="N13" s="61"/>
      <c r="O13" s="61"/>
      <c r="P13" s="61"/>
      <c r="Q13" s="61"/>
      <c r="R13" s="61"/>
      <c r="S13" s="62"/>
      <c r="T13" s="127" t="s">
        <v>50</v>
      </c>
      <c r="U13" s="61"/>
      <c r="V13" s="61"/>
      <c r="W13" s="68"/>
      <c r="X13" s="134" t="s">
        <v>9620</v>
      </c>
      <c r="Y13" s="68"/>
      <c r="Z13" s="69"/>
      <c r="AA13" s="62"/>
      <c r="AB13" s="61" t="s">
        <v>288</v>
      </c>
      <c r="AC13" s="53"/>
      <c r="AD13" s="53"/>
      <c r="AE13" s="68"/>
      <c r="AF13" s="54"/>
      <c r="AG13" s="54"/>
      <c r="AH13" s="54"/>
      <c r="AI13" s="54"/>
      <c r="AJ13" s="54"/>
      <c r="AK13" s="54"/>
      <c r="AL13" s="55"/>
      <c r="AM13" s="135" t="s">
        <v>9789</v>
      </c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59"/>
      <c r="BC13" s="193" t="str">
        <f t="shared" si="1"/>
        <v>file_name char(255) NOT NULL,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0"/>
        <v/>
      </c>
    </row>
    <row r="14" spans="1:86" ht="15" customHeight="1">
      <c r="A14" s="44"/>
      <c r="B14" s="998">
        <f>IF(NOT(ISBLANK(D14)),MAX(B$9:B13)+1,"")</f>
        <v>6</v>
      </c>
      <c r="C14" s="999"/>
      <c r="D14" s="127" t="s">
        <v>9305</v>
      </c>
      <c r="E14" s="61"/>
      <c r="F14" s="61"/>
      <c r="G14" s="61"/>
      <c r="H14" s="61"/>
      <c r="I14" s="61"/>
      <c r="J14" s="61"/>
      <c r="K14" s="68"/>
      <c r="L14" s="126" t="s">
        <v>9306</v>
      </c>
      <c r="M14" s="61"/>
      <c r="N14" s="61"/>
      <c r="O14" s="61"/>
      <c r="P14" s="61"/>
      <c r="Q14" s="61"/>
      <c r="R14" s="61"/>
      <c r="S14" s="62"/>
      <c r="T14" s="127" t="s">
        <v>50</v>
      </c>
      <c r="U14" s="61"/>
      <c r="V14" s="61"/>
      <c r="W14" s="68"/>
      <c r="X14" s="134" t="s">
        <v>9620</v>
      </c>
      <c r="Y14" s="68"/>
      <c r="Z14" s="69"/>
      <c r="AA14" s="62"/>
      <c r="AB14" s="61" t="s">
        <v>288</v>
      </c>
      <c r="AC14" s="53"/>
      <c r="AD14" s="53"/>
      <c r="AE14" s="68"/>
      <c r="AF14" s="54"/>
      <c r="AG14" s="54"/>
      <c r="AH14" s="54"/>
      <c r="AI14" s="54"/>
      <c r="AJ14" s="54"/>
      <c r="AK14" s="54"/>
      <c r="AL14" s="55"/>
      <c r="AM14" s="135" t="s">
        <v>9311</v>
      </c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159"/>
      <c r="BC14" s="193" t="str">
        <f t="shared" si="1"/>
        <v>input_file char(255) NOT NULL,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0"/>
        <v/>
      </c>
    </row>
    <row r="15" spans="1:86" ht="15" customHeight="1">
      <c r="A15" s="44"/>
      <c r="B15" s="998">
        <f>IF(NOT(ISBLANK(D15)),MAX(B$9:B14)+1,"")</f>
        <v>7</v>
      </c>
      <c r="C15" s="999"/>
      <c r="D15" s="127" t="s">
        <v>9309</v>
      </c>
      <c r="E15" s="61"/>
      <c r="F15" s="61"/>
      <c r="G15" s="61"/>
      <c r="H15" s="61"/>
      <c r="I15" s="61"/>
      <c r="J15" s="61"/>
      <c r="K15" s="68"/>
      <c r="L15" s="126" t="s">
        <v>9310</v>
      </c>
      <c r="M15" s="61"/>
      <c r="N15" s="61"/>
      <c r="O15" s="61"/>
      <c r="P15" s="61"/>
      <c r="Q15" s="61"/>
      <c r="R15" s="61"/>
      <c r="S15" s="62"/>
      <c r="T15" s="67" t="s">
        <v>285</v>
      </c>
      <c r="U15" s="61"/>
      <c r="V15" s="61"/>
      <c r="W15" s="68"/>
      <c r="X15" s="69" t="str">
        <f>IF(AND(NOT(ISBLANK(T15)),NOT(ISERROR(VLOOKUP(T15,'[2]SQL Server フィールド型種類'!$B$2:$E$30,4,FALSE)&lt;&gt;0))),TEXT(VLOOKUP(T15,'[2]SQL Server フィールド型種類'!$B$2:$E$30,4,FALSE),"##0"),"")</f>
        <v>2</v>
      </c>
      <c r="Y15" s="68"/>
      <c r="Z15" s="69"/>
      <c r="AA15" s="62"/>
      <c r="AB15" s="61" t="s">
        <v>288</v>
      </c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 t="s">
        <v>9317</v>
      </c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59"/>
      <c r="BC15" s="193" t="str">
        <f t="shared" si="1"/>
        <v>nendo smallint NOT NULL,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0"/>
        <v/>
      </c>
    </row>
    <row r="16" spans="1:86" ht="15" customHeight="1">
      <c r="A16" s="44"/>
      <c r="B16" s="998">
        <f>IF(NOT(ISBLANK(D16)),MAX(B$9:B15)+1,"")</f>
        <v>8</v>
      </c>
      <c r="C16" s="999"/>
      <c r="D16" s="127" t="s">
        <v>9315</v>
      </c>
      <c r="E16" s="61"/>
      <c r="F16" s="61"/>
      <c r="G16" s="61"/>
      <c r="H16" s="61"/>
      <c r="I16" s="61"/>
      <c r="J16" s="61"/>
      <c r="K16" s="68"/>
      <c r="L16" s="126" t="s">
        <v>9316</v>
      </c>
      <c r="M16" s="61"/>
      <c r="N16" s="61"/>
      <c r="O16" s="61"/>
      <c r="P16" s="61"/>
      <c r="Q16" s="61"/>
      <c r="R16" s="61"/>
      <c r="S16" s="62"/>
      <c r="T16" s="67" t="s">
        <v>89</v>
      </c>
      <c r="U16" s="61"/>
      <c r="V16" s="61"/>
      <c r="W16" s="68"/>
      <c r="X16" s="73" t="str">
        <f>IF(AND(NOT(ISBLANK(T16)),NOT(ISERROR(VLOOKUP(T16,'[2]SQL Server フィールド型種類'!$B$2:$E$30,4,FALSE)&lt;&gt;0))),TEXT(VLOOKUP(T16,'[2]SQL Server フィールド型種類'!$B$2:$E$30,4,FALSE),"##0"),"")</f>
        <v>8</v>
      </c>
      <c r="Y16" s="68"/>
      <c r="Z16" s="69"/>
      <c r="AA16" s="62"/>
      <c r="AB16" s="61" t="s">
        <v>8796</v>
      </c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 t="s">
        <v>9314</v>
      </c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59"/>
      <c r="BC16" s="193" t="str">
        <f t="shared" si="1"/>
        <v>file_update datetime NOT NULL,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0"/>
        <v/>
      </c>
    </row>
    <row r="17" spans="1:95" ht="15" customHeight="1">
      <c r="A17" s="44"/>
      <c r="B17" s="998">
        <f>IF(NOT(ISBLANK(D17)),MAX(B$9:B16)+1,"")</f>
        <v>9</v>
      </c>
      <c r="C17" s="999"/>
      <c r="D17" s="127" t="s">
        <v>9318</v>
      </c>
      <c r="E17" s="61"/>
      <c r="F17" s="61"/>
      <c r="G17" s="61"/>
      <c r="H17" s="61"/>
      <c r="I17" s="61"/>
      <c r="J17" s="61"/>
      <c r="K17" s="68"/>
      <c r="L17" s="126" t="s">
        <v>9320</v>
      </c>
      <c r="M17" s="61"/>
      <c r="N17" s="61"/>
      <c r="O17" s="61"/>
      <c r="P17" s="61"/>
      <c r="Q17" s="61"/>
      <c r="R17" s="61"/>
      <c r="S17" s="62"/>
      <c r="T17" s="127" t="s">
        <v>285</v>
      </c>
      <c r="U17" s="61"/>
      <c r="V17" s="61"/>
      <c r="W17" s="68"/>
      <c r="X17" s="73" t="str">
        <f>IF(AND(NOT(ISBLANK(T17)),NOT(ISERROR(VLOOKUP(T17,'[2]SQL Server フィールド型種類'!$B$2:$E$30,4,FALSE)&lt;&gt;0))),TEXT(VLOOKUP(T17,'[2]SQL Server フィールド型種類'!$B$2:$E$30,4,FALSE),"##0"),"")</f>
        <v>2</v>
      </c>
      <c r="Y17" s="68"/>
      <c r="Z17" s="69"/>
      <c r="AA17" s="62"/>
      <c r="AB17" s="61"/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135" t="s">
        <v>9319</v>
      </c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2"/>
      <c r="AY17" s="49"/>
      <c r="BC17" s="186" t="str">
        <f t="shared" si="1"/>
        <v>data_update smallint NULL,</v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0"/>
        <v/>
      </c>
    </row>
    <row r="18" spans="1:95" ht="15" customHeight="1">
      <c r="A18" s="44"/>
      <c r="B18" s="998">
        <f>IF(NOT(ISBLANK(D18)),MAX(B$9:B17)+1,"")</f>
        <v>10</v>
      </c>
      <c r="C18" s="999"/>
      <c r="D18" s="67" t="s">
        <v>287</v>
      </c>
      <c r="E18" s="61"/>
      <c r="F18" s="61"/>
      <c r="G18" s="61"/>
      <c r="H18" s="61"/>
      <c r="I18" s="61"/>
      <c r="J18" s="61"/>
      <c r="K18" s="68"/>
      <c r="L18" s="69" t="s">
        <v>52</v>
      </c>
      <c r="M18" s="61"/>
      <c r="N18" s="61"/>
      <c r="O18" s="61"/>
      <c r="P18" s="61"/>
      <c r="Q18" s="61"/>
      <c r="R18" s="61"/>
      <c r="S18" s="62"/>
      <c r="T18" s="67" t="s">
        <v>51</v>
      </c>
      <c r="U18" s="61"/>
      <c r="V18" s="61"/>
      <c r="W18" s="68"/>
      <c r="X18" s="69" t="str">
        <f>IF(AND(NOT(ISBLANK(T18)),NOT(ISERROR(VLOOKUP(T18,'[2]SQL Server フィールド型種類'!$B$2:$E$30,4,FALSE)&lt;&gt;0))),TEXT(VLOOKUP(T18,'[2]SQL Server フィールド型種類'!$B$2:$E$30,4,FALSE),"##0"),"")</f>
        <v>8</v>
      </c>
      <c r="Y18" s="68"/>
      <c r="Z18" s="69"/>
      <c r="AA18" s="62"/>
      <c r="AB18" s="61" t="s">
        <v>288</v>
      </c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135" t="s">
        <v>289</v>
      </c>
      <c r="AN18" s="61"/>
      <c r="AO18" s="61"/>
      <c r="AP18" s="61"/>
      <c r="AQ18" s="61"/>
      <c r="AR18" s="61"/>
      <c r="AS18" s="372"/>
      <c r="AT18" s="61"/>
      <c r="AU18" s="61"/>
      <c r="AV18" s="61"/>
      <c r="AW18" s="61"/>
      <c r="AX18" s="62"/>
      <c r="AY18" s="49"/>
      <c r="BC18" s="186" t="str">
        <f t="shared" si="1"/>
        <v>created_date datetime NOT NULL DEFAULT getdate(),</v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0"/>
        <v>getdate()</v>
      </c>
    </row>
    <row r="19" spans="1:95" ht="15" customHeight="1">
      <c r="A19" s="44"/>
      <c r="B19" s="998">
        <f>IF(NOT(ISBLANK(D19)),MAX(B$9:B18)+1,"")</f>
        <v>11</v>
      </c>
      <c r="C19" s="999"/>
      <c r="D19" s="127" t="s">
        <v>290</v>
      </c>
      <c r="E19" s="61"/>
      <c r="F19" s="61"/>
      <c r="G19" s="61"/>
      <c r="H19" s="61"/>
      <c r="I19" s="61"/>
      <c r="J19" s="61"/>
      <c r="K19" s="68"/>
      <c r="L19" s="126" t="s">
        <v>53</v>
      </c>
      <c r="M19" s="61"/>
      <c r="N19" s="61"/>
      <c r="O19" s="61"/>
      <c r="P19" s="61"/>
      <c r="Q19" s="61"/>
      <c r="R19" s="61"/>
      <c r="S19" s="62"/>
      <c r="T19" s="67" t="s">
        <v>285</v>
      </c>
      <c r="U19" s="372"/>
      <c r="V19" s="372"/>
      <c r="W19" s="373"/>
      <c r="X19" s="377" t="str">
        <f>IF(AND(NOT(ISBLANK(T19)),NOT(ISERROR(VLOOKUP(T19,'[2]SQL Server フィールド型種類'!$B$2:$E$30,4,FALSE)&lt;&gt;0))),TEXT(VLOOKUP(T19,'[2]SQL Server フィールド型種類'!$B$2:$E$30,4,FALSE),"##0"),"")</f>
        <v>2</v>
      </c>
      <c r="Y19" s="373"/>
      <c r="Z19" s="378"/>
      <c r="AA19" s="375"/>
      <c r="AB19" s="61" t="s">
        <v>288</v>
      </c>
      <c r="AC19" s="379"/>
      <c r="AD19" s="379"/>
      <c r="AE19" s="373"/>
      <c r="AF19" s="380"/>
      <c r="AG19" s="380"/>
      <c r="AH19" s="380"/>
      <c r="AI19" s="380"/>
      <c r="AJ19" s="380"/>
      <c r="AK19" s="380"/>
      <c r="AL19" s="381"/>
      <c r="AM19" s="135" t="s">
        <v>291</v>
      </c>
      <c r="AN19" s="372"/>
      <c r="AO19" s="372"/>
      <c r="AP19" s="372"/>
      <c r="AQ19" s="372"/>
      <c r="AR19" s="372"/>
      <c r="AS19" s="61"/>
      <c r="AT19" s="61"/>
      <c r="AU19" s="61"/>
      <c r="AV19" s="61"/>
      <c r="AW19" s="61"/>
      <c r="AX19" s="62"/>
      <c r="AY19" s="49"/>
      <c r="BC19" s="186" t="str">
        <f t="shared" si="1"/>
        <v>created_tantou_id smallint NOT NULL</v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 t="str">
        <f t="shared" si="0"/>
        <v/>
      </c>
    </row>
    <row r="20" spans="1:95" ht="15" customHeight="1">
      <c r="A20" s="44"/>
      <c r="B20" s="998" t="str">
        <f>IF(NOT(ISBLANK(D20)),MAX(B$9:B19)+1,"")</f>
        <v/>
      </c>
      <c r="C20" s="999"/>
      <c r="D20" s="127"/>
      <c r="E20" s="61"/>
      <c r="F20" s="61"/>
      <c r="G20" s="61"/>
      <c r="H20" s="61"/>
      <c r="I20" s="61"/>
      <c r="J20" s="61"/>
      <c r="K20" s="68"/>
      <c r="L20" s="126"/>
      <c r="M20" s="61"/>
      <c r="N20" s="61"/>
      <c r="O20" s="61"/>
      <c r="P20" s="61"/>
      <c r="Q20" s="61"/>
      <c r="R20" s="61"/>
      <c r="S20" s="62"/>
      <c r="T20" s="67"/>
      <c r="U20" s="61"/>
      <c r="V20" s="61"/>
      <c r="W20" s="68"/>
      <c r="X20" s="73" t="str">
        <f>IF(AND(NOT(ISBLANK(T20)),NOT(ISERROR(VLOOKUP(T20,'[2]SQL Server フィールド型種類'!$B$2:$E$30,4,FALSE)&lt;&gt;0))),TEXT(VLOOKUP(T20,'[2]SQL Server フィールド型種類'!$B$2:$E$30,4,FALSE),"##0"),"")</f>
        <v/>
      </c>
      <c r="Y20" s="68"/>
      <c r="Z20" s="69"/>
      <c r="AA20" s="62"/>
      <c r="AB20" s="61"/>
      <c r="AC20" s="53"/>
      <c r="AD20" s="53"/>
      <c r="AE20" s="68"/>
      <c r="AF20" s="54"/>
      <c r="AG20" s="54"/>
      <c r="AH20" s="54"/>
      <c r="AI20" s="54"/>
      <c r="AJ20" s="54"/>
      <c r="AK20" s="54"/>
      <c r="AL20" s="55"/>
      <c r="AM20" s="135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2"/>
      <c r="AY20" s="49"/>
      <c r="BC20" s="186" t="str">
        <f t="shared" si="1"/>
        <v/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si="0"/>
        <v/>
      </c>
    </row>
    <row r="21" spans="1:95" ht="15" customHeight="1">
      <c r="A21" s="44"/>
      <c r="B21" s="998" t="str">
        <f>IF(NOT(ISBLANK(D21)),MAX(B$9:B20)+1,"")</f>
        <v/>
      </c>
      <c r="C21" s="999"/>
      <c r="D21" s="127"/>
      <c r="E21" s="61"/>
      <c r="F21" s="61"/>
      <c r="G21" s="61"/>
      <c r="H21" s="61"/>
      <c r="I21" s="61"/>
      <c r="J21" s="61"/>
      <c r="K21" s="68"/>
      <c r="L21" s="126"/>
      <c r="M21" s="61"/>
      <c r="N21" s="61"/>
      <c r="O21" s="61"/>
      <c r="P21" s="61"/>
      <c r="Q21" s="61"/>
      <c r="R21" s="61"/>
      <c r="S21" s="62"/>
      <c r="T21" s="67"/>
      <c r="U21" s="61"/>
      <c r="V21" s="61"/>
      <c r="W21" s="68"/>
      <c r="X21" s="73" t="str">
        <f>IF(AND(NOT(ISBLANK(T21)),NOT(ISERROR(VLOOKUP(T21,'[2]SQL Server フィールド型種類'!$B$2:$E$30,4,FALSE)&lt;&gt;0))),TEXT(VLOOKUP(T21,'[2]SQL Server フィールド型種類'!$B$2:$E$30,4,FALSE),"##0"),"")</f>
        <v/>
      </c>
      <c r="Y21" s="68"/>
      <c r="Z21" s="69"/>
      <c r="AA21" s="62"/>
      <c r="AB21" s="61"/>
      <c r="AC21" s="53"/>
      <c r="AD21" s="53"/>
      <c r="AE21" s="68"/>
      <c r="AF21" s="54"/>
      <c r="AG21" s="54"/>
      <c r="AH21" s="54"/>
      <c r="AI21" s="54"/>
      <c r="AJ21" s="54"/>
      <c r="AK21" s="54"/>
      <c r="AL21" s="55"/>
      <c r="AM21" s="135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2"/>
      <c r="AY21" s="49"/>
      <c r="BC21" s="186" t="str">
        <f t="shared" si="1"/>
        <v/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 t="str">
        <f t="shared" si="0"/>
        <v/>
      </c>
      <c r="CQ21" s="192" t="s">
        <v>86</v>
      </c>
    </row>
    <row r="22" spans="1:95" ht="15" customHeight="1">
      <c r="A22" s="50"/>
      <c r="B22" s="998" t="str">
        <f>IF(NOT(ISBLANK(D22)),MAX(B$9:B21)+1,"")</f>
        <v/>
      </c>
      <c r="C22" s="999"/>
      <c r="D22" s="127"/>
      <c r="E22" s="61"/>
      <c r="F22" s="61"/>
      <c r="G22" s="61"/>
      <c r="H22" s="61"/>
      <c r="I22" s="61"/>
      <c r="J22" s="61"/>
      <c r="K22" s="68"/>
      <c r="L22" s="126"/>
      <c r="M22" s="61"/>
      <c r="N22" s="61"/>
      <c r="O22" s="61"/>
      <c r="P22" s="61"/>
      <c r="Q22" s="61"/>
      <c r="R22" s="61"/>
      <c r="S22" s="62"/>
      <c r="T22" s="67"/>
      <c r="U22" s="61"/>
      <c r="V22" s="61"/>
      <c r="W22" s="68"/>
      <c r="X22" s="73" t="str">
        <f>IF(AND(NOT(ISBLANK(T22)),NOT(ISERROR(VLOOKUP(T22,'[2]SQL Server フィールド型種類'!$B$2:$E$30,4,FALSE)&lt;&gt;0))),TEXT(VLOOKUP(T22,'[2]SQL Server フィールド型種類'!$B$2:$E$30,4,FALSE),"##0"),"")</f>
        <v/>
      </c>
      <c r="Y22" s="68"/>
      <c r="Z22" s="69"/>
      <c r="AA22" s="62"/>
      <c r="AB22" s="135"/>
      <c r="AC22" s="53"/>
      <c r="AD22" s="53"/>
      <c r="AE22" s="68"/>
      <c r="AF22" s="54"/>
      <c r="AG22" s="54"/>
      <c r="AH22" s="54"/>
      <c r="AI22" s="54"/>
      <c r="AJ22" s="54"/>
      <c r="AK22" s="54"/>
      <c r="AL22" s="55"/>
      <c r="AM22" s="135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2"/>
      <c r="AY22" s="49"/>
      <c r="BC22" s="186" t="str">
        <f t="shared" si="1"/>
        <v/>
      </c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 t="str">
        <f t="shared" si="0"/>
        <v/>
      </c>
      <c r="CQ22" s="192" t="s">
        <v>86</v>
      </c>
    </row>
    <row r="23" spans="1:95" ht="15" customHeight="1">
      <c r="A23" s="50"/>
      <c r="B23" s="998" t="str">
        <f>IF(NOT(ISBLANK(D23)),MAX(B$9:B22)+1,"")</f>
        <v/>
      </c>
      <c r="C23" s="999"/>
      <c r="D23" s="127"/>
      <c r="E23" s="61"/>
      <c r="F23" s="61"/>
      <c r="G23" s="61"/>
      <c r="H23" s="61"/>
      <c r="I23" s="61"/>
      <c r="J23" s="61"/>
      <c r="K23" s="68"/>
      <c r="L23" s="126"/>
      <c r="M23" s="61"/>
      <c r="N23" s="61"/>
      <c r="O23" s="61"/>
      <c r="P23" s="61"/>
      <c r="Q23" s="61"/>
      <c r="R23" s="61"/>
      <c r="S23" s="62"/>
      <c r="T23" s="67"/>
      <c r="U23" s="61"/>
      <c r="V23" s="61"/>
      <c r="W23" s="68"/>
      <c r="X23" s="73" t="str">
        <f>IF(AND(NOT(ISBLANK(T23)),NOT(ISERROR(VLOOKUP(T23,'[2]SQL Server フィールド型種類'!$B$2:$E$30,4,FALSE)&lt;&gt;0))),TEXT(VLOOKUP(T23,'[2]SQL Server フィールド型種類'!$B$2:$E$30,4,FALSE),"##0"),"")</f>
        <v/>
      </c>
      <c r="Y23" s="68"/>
      <c r="Z23" s="69"/>
      <c r="AA23" s="62"/>
      <c r="AB23" s="61"/>
      <c r="AC23" s="53"/>
      <c r="AD23" s="53"/>
      <c r="AE23" s="68"/>
      <c r="AF23" s="54"/>
      <c r="AG23" s="54"/>
      <c r="AH23" s="54"/>
      <c r="AI23" s="54"/>
      <c r="AJ23" s="54"/>
      <c r="AK23" s="54"/>
      <c r="AL23" s="55"/>
      <c r="AM23" s="135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2"/>
      <c r="AY23" s="49"/>
      <c r="BC23" s="186" t="str">
        <f t="shared" si="1"/>
        <v/>
      </c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 t="str">
        <f t="shared" si="0"/>
        <v/>
      </c>
    </row>
    <row r="24" spans="1:95" ht="15" customHeight="1">
      <c r="A24" s="50"/>
      <c r="B24" s="998" t="str">
        <f>IF(NOT(ISBLANK(D24)),MAX(B$9:B23)+1,"")</f>
        <v/>
      </c>
      <c r="C24" s="999"/>
      <c r="D24" s="127"/>
      <c r="E24" s="61"/>
      <c r="F24" s="61"/>
      <c r="G24" s="61"/>
      <c r="H24" s="61"/>
      <c r="I24" s="61"/>
      <c r="J24" s="61"/>
      <c r="K24" s="68"/>
      <c r="L24" s="126"/>
      <c r="M24" s="61"/>
      <c r="N24" s="61"/>
      <c r="O24" s="61"/>
      <c r="P24" s="61"/>
      <c r="Q24" s="61"/>
      <c r="R24" s="61"/>
      <c r="S24" s="62"/>
      <c r="T24" s="67"/>
      <c r="U24" s="61"/>
      <c r="V24" s="61"/>
      <c r="W24" s="68"/>
      <c r="X24" s="69" t="str">
        <f>IF(AND(NOT(ISBLANK(T24)),NOT(ISERROR(VLOOKUP(T24,'[2]SQL Server フィールド型種類'!$B$2:$E$30,4,FALSE)&lt;&gt;0))),TEXT(VLOOKUP(T24,'[2]SQL Server フィールド型種類'!$B$2:$E$30,4,FALSE),"##0"),"")</f>
        <v/>
      </c>
      <c r="Y24" s="68"/>
      <c r="Z24" s="69"/>
      <c r="AA24" s="62"/>
      <c r="AB24" s="61"/>
      <c r="AC24" s="53"/>
      <c r="AD24" s="53"/>
      <c r="AE24" s="68"/>
      <c r="AF24" s="54"/>
      <c r="AG24" s="54"/>
      <c r="AH24" s="54"/>
      <c r="AI24" s="54"/>
      <c r="AJ24" s="54"/>
      <c r="AK24" s="54"/>
      <c r="AL24" s="55"/>
      <c r="AM24" s="135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2"/>
      <c r="AY24" s="49"/>
      <c r="BC24" s="186" t="str">
        <f t="shared" si="1"/>
        <v/>
      </c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 t="str">
        <f t="shared" si="0"/>
        <v/>
      </c>
    </row>
    <row r="25" spans="1:95" ht="15" customHeight="1">
      <c r="A25" s="50"/>
      <c r="B25" s="998" t="str">
        <f>IF(NOT(ISBLANK(D25)),MAX(B$9:B24)+1,"")</f>
        <v/>
      </c>
      <c r="C25" s="999"/>
      <c r="D25" s="127"/>
      <c r="E25" s="61"/>
      <c r="F25" s="61"/>
      <c r="G25" s="61"/>
      <c r="H25" s="61"/>
      <c r="I25" s="61"/>
      <c r="J25" s="61"/>
      <c r="K25" s="68"/>
      <c r="L25" s="126"/>
      <c r="M25" s="61"/>
      <c r="N25" s="61"/>
      <c r="O25" s="61"/>
      <c r="P25" s="61"/>
      <c r="Q25" s="61"/>
      <c r="R25" s="61"/>
      <c r="S25" s="62"/>
      <c r="T25" s="127"/>
      <c r="U25" s="61"/>
      <c r="V25" s="61"/>
      <c r="W25" s="68"/>
      <c r="X25" s="69" t="str">
        <f>IF(AND(NOT(ISBLANK(T25)),NOT(ISERROR(VLOOKUP(T25,'[2]SQL Server フィールド型種類'!$B$2:$E$30,4,FALSE)&lt;&gt;0))),TEXT(VLOOKUP(T25,'[2]SQL Server フィールド型種類'!$B$2:$E$30,4,FALSE),"##0"),"")</f>
        <v/>
      </c>
      <c r="Y25" s="68"/>
      <c r="Z25" s="69"/>
      <c r="AA25" s="62"/>
      <c r="AB25" s="61"/>
      <c r="AC25" s="53"/>
      <c r="AD25" s="53"/>
      <c r="AE25" s="68"/>
      <c r="AF25" s="54"/>
      <c r="AG25" s="54"/>
      <c r="AH25" s="54"/>
      <c r="AI25" s="54"/>
      <c r="AJ25" s="54"/>
      <c r="AK25" s="54"/>
      <c r="AL25" s="55"/>
      <c r="AM25" s="135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2"/>
      <c r="AY25" s="49"/>
      <c r="BC25" s="186" t="str">
        <f t="shared" si="1"/>
        <v/>
      </c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 t="str">
        <f t="shared" si="0"/>
        <v/>
      </c>
    </row>
    <row r="26" spans="1:95" ht="15" customHeight="1">
      <c r="A26" s="50"/>
      <c r="B26" s="998" t="str">
        <f>IF(NOT(ISBLANK(D26)),MAX(B$9:B25)+1,"")</f>
        <v/>
      </c>
      <c r="C26" s="999"/>
      <c r="D26" s="127"/>
      <c r="E26" s="61"/>
      <c r="F26" s="61"/>
      <c r="G26" s="61"/>
      <c r="H26" s="61"/>
      <c r="I26" s="61"/>
      <c r="J26" s="61"/>
      <c r="K26" s="68"/>
      <c r="L26" s="126"/>
      <c r="M26" s="61"/>
      <c r="N26" s="61"/>
      <c r="O26" s="61"/>
      <c r="P26" s="61"/>
      <c r="Q26" s="61"/>
      <c r="R26" s="61"/>
      <c r="S26" s="62"/>
      <c r="T26" s="67"/>
      <c r="U26" s="61"/>
      <c r="V26" s="61"/>
      <c r="W26" s="68"/>
      <c r="X26" s="69" t="str">
        <f>IF(AND(NOT(ISBLANK(T26)),NOT(ISERROR(VLOOKUP(T26,'[2]SQL Server フィールド型種類'!$B$2:$E$30,4,FALSE)&lt;&gt;0))),TEXT(VLOOKUP(T26,'[2]SQL Server フィールド型種類'!$B$2:$E$30,4,FALSE),"##0"),"")</f>
        <v/>
      </c>
      <c r="Y26" s="68"/>
      <c r="Z26" s="69"/>
      <c r="AA26" s="62"/>
      <c r="AB26" s="61"/>
      <c r="AC26" s="53"/>
      <c r="AD26" s="53"/>
      <c r="AE26" s="68"/>
      <c r="AF26" s="54"/>
      <c r="AG26" s="54"/>
      <c r="AH26" s="54"/>
      <c r="AI26" s="54"/>
      <c r="AJ26" s="54"/>
      <c r="AK26" s="54"/>
      <c r="AL26" s="55"/>
      <c r="AM26" s="135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2"/>
      <c r="AY26" s="49"/>
      <c r="BC26" s="186" t="str">
        <f t="shared" si="1"/>
        <v/>
      </c>
      <c r="BD26" s="186"/>
      <c r="BE26" s="186"/>
      <c r="BF26" s="186"/>
      <c r="BX26" s="43" t="str">
        <f t="shared" si="0"/>
        <v/>
      </c>
    </row>
    <row r="27" spans="1:95" ht="15" customHeight="1">
      <c r="A27" s="50"/>
      <c r="B27" s="998" t="str">
        <f>IF(NOT(ISBLANK(D27)),MAX(B$9:B26)+1,"")</f>
        <v/>
      </c>
      <c r="C27" s="999"/>
      <c r="D27" s="127"/>
      <c r="E27" s="61"/>
      <c r="F27" s="61"/>
      <c r="G27" s="61"/>
      <c r="H27" s="61"/>
      <c r="I27" s="61"/>
      <c r="J27" s="61"/>
      <c r="K27" s="68"/>
      <c r="L27" s="126"/>
      <c r="M27" s="61"/>
      <c r="N27" s="61"/>
      <c r="O27" s="61"/>
      <c r="P27" s="61"/>
      <c r="Q27" s="61"/>
      <c r="R27" s="61"/>
      <c r="S27" s="62"/>
      <c r="T27" s="67"/>
      <c r="U27" s="61"/>
      <c r="V27" s="61"/>
      <c r="W27" s="68"/>
      <c r="X27" s="69" t="str">
        <f>IF(AND(NOT(ISBLANK(T27)),NOT(ISERROR(VLOOKUP(T27,'[2]SQL Server フィールド型種類'!$B$2:$E$30,4,FALSE)&lt;&gt;0))),TEXT(VLOOKUP(T27,'[2]SQL Server フィールド型種類'!$B$2:$E$30,4,FALSE),"##0"),"")</f>
        <v/>
      </c>
      <c r="Y27" s="68"/>
      <c r="Z27" s="69"/>
      <c r="AA27" s="62"/>
      <c r="AB27" s="61"/>
      <c r="AC27" s="53"/>
      <c r="AD27" s="53"/>
      <c r="AE27" s="68"/>
      <c r="AF27" s="54"/>
      <c r="AG27" s="54"/>
      <c r="AH27" s="54"/>
      <c r="AI27" s="54"/>
      <c r="AJ27" s="54"/>
      <c r="AK27" s="54"/>
      <c r="AL27" s="55"/>
      <c r="AM27" s="135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2"/>
      <c r="AY27" s="49"/>
      <c r="BC27" s="186" t="str">
        <f t="shared" si="1"/>
        <v/>
      </c>
      <c r="BD27" s="186"/>
      <c r="BE27" s="186"/>
      <c r="BF27" s="186"/>
      <c r="BX27" s="43" t="str">
        <f t="shared" si="0"/>
        <v/>
      </c>
    </row>
    <row r="28" spans="1:95" ht="15" customHeight="1">
      <c r="A28" s="50"/>
      <c r="B28" s="998" t="str">
        <f>IF(NOT(ISBLANK(D28)),MAX(B$9:B27)+1,"")</f>
        <v/>
      </c>
      <c r="C28" s="999"/>
      <c r="D28" s="127"/>
      <c r="E28" s="61"/>
      <c r="F28" s="61"/>
      <c r="G28" s="61"/>
      <c r="H28" s="61"/>
      <c r="I28" s="61"/>
      <c r="J28" s="61"/>
      <c r="K28" s="68"/>
      <c r="L28" s="126"/>
      <c r="M28" s="61"/>
      <c r="N28" s="61"/>
      <c r="O28" s="61"/>
      <c r="P28" s="61"/>
      <c r="Q28" s="61"/>
      <c r="R28" s="61"/>
      <c r="S28" s="62"/>
      <c r="T28" s="67"/>
      <c r="U28" s="61"/>
      <c r="V28" s="61"/>
      <c r="W28" s="68"/>
      <c r="X28" s="69" t="str">
        <f>IF(AND(NOT(ISBLANK(T28)),NOT(ISERROR(VLOOKUP(T28,'[2]SQL Server フィールド型種類'!$B$2:$E$30,4,FALSE)&lt;&gt;0))),TEXT(VLOOKUP(T28,'[2]SQL Server フィールド型種類'!$B$2:$E$30,4,FALSE),"##0"),"")</f>
        <v/>
      </c>
      <c r="Y28" s="68"/>
      <c r="Z28" s="69"/>
      <c r="AA28" s="62"/>
      <c r="AB28" s="61"/>
      <c r="AC28" s="53"/>
      <c r="AD28" s="53"/>
      <c r="AE28" s="68"/>
      <c r="AF28" s="54"/>
      <c r="AG28" s="54"/>
      <c r="AH28" s="54"/>
      <c r="AI28" s="54"/>
      <c r="AJ28" s="54"/>
      <c r="AK28" s="54"/>
      <c r="AL28" s="55"/>
      <c r="AM28" s="135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2"/>
      <c r="AY28" s="49"/>
      <c r="BC28" s="186" t="str">
        <f t="shared" si="1"/>
        <v/>
      </c>
      <c r="BD28" s="186"/>
      <c r="BE28" s="186"/>
      <c r="BF28" s="186"/>
      <c r="BX28" s="43" t="str">
        <f t="shared" si="0"/>
        <v/>
      </c>
    </row>
    <row r="29" spans="1:95" ht="15" customHeight="1">
      <c r="A29" s="50"/>
      <c r="B29" s="998" t="str">
        <f>IF(NOT(ISBLANK(D29)),MAX(B$9:B28)+1,"")</f>
        <v/>
      </c>
      <c r="C29" s="999"/>
      <c r="D29" s="127"/>
      <c r="E29" s="61"/>
      <c r="F29" s="61"/>
      <c r="G29" s="61"/>
      <c r="H29" s="61"/>
      <c r="I29" s="61"/>
      <c r="J29" s="61"/>
      <c r="K29" s="68"/>
      <c r="L29" s="126"/>
      <c r="M29" s="61"/>
      <c r="N29" s="61"/>
      <c r="O29" s="61"/>
      <c r="P29" s="61"/>
      <c r="Q29" s="61"/>
      <c r="R29" s="61"/>
      <c r="S29" s="62"/>
      <c r="T29" s="67"/>
      <c r="U29" s="61"/>
      <c r="V29" s="61"/>
      <c r="W29" s="68"/>
      <c r="X29" s="69" t="str">
        <f>IF(AND(NOT(ISBLANK(T29)),NOT(ISERROR(VLOOKUP(T29,'[2]SQL Server フィールド型種類'!$B$2:$E$30,4,FALSE)&lt;&gt;0))),TEXT(VLOOKUP(T29,'[2]SQL Server フィールド型種類'!$B$2:$E$30,4,FALSE),"##0"),"")</f>
        <v/>
      </c>
      <c r="Y29" s="68"/>
      <c r="Z29" s="69"/>
      <c r="AA29" s="62"/>
      <c r="AB29" s="61"/>
      <c r="AC29" s="53"/>
      <c r="AD29" s="53"/>
      <c r="AE29" s="68"/>
      <c r="AF29" s="54"/>
      <c r="AG29" s="54"/>
      <c r="AH29" s="54"/>
      <c r="AI29" s="54"/>
      <c r="AJ29" s="54"/>
      <c r="AK29" s="54"/>
      <c r="AL29" s="55"/>
      <c r="AM29" s="135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2"/>
      <c r="AY29" s="49"/>
      <c r="BC29" s="186" t="str">
        <f t="shared" si="1"/>
        <v/>
      </c>
      <c r="BD29" s="186"/>
      <c r="BE29" s="186"/>
      <c r="BF29" s="186"/>
      <c r="BX29" s="43" t="str">
        <f t="shared" si="0"/>
        <v/>
      </c>
    </row>
    <row r="30" spans="1:95" ht="15" customHeight="1">
      <c r="A30" s="50"/>
      <c r="B30" s="998" t="str">
        <f>IF(NOT(ISBLANK(D30)),MAX(B$9:B29)+1,"")</f>
        <v/>
      </c>
      <c r="C30" s="999"/>
      <c r="D30" s="127"/>
      <c r="E30" s="61"/>
      <c r="F30" s="61"/>
      <c r="G30" s="61"/>
      <c r="H30" s="61"/>
      <c r="I30" s="61"/>
      <c r="J30" s="61"/>
      <c r="K30" s="68"/>
      <c r="L30" s="126"/>
      <c r="M30" s="61"/>
      <c r="N30" s="61"/>
      <c r="O30" s="61"/>
      <c r="P30" s="61"/>
      <c r="Q30" s="61"/>
      <c r="R30" s="61"/>
      <c r="S30" s="62"/>
      <c r="T30" s="67"/>
      <c r="U30" s="61"/>
      <c r="V30" s="61"/>
      <c r="W30" s="68"/>
      <c r="X30" s="69" t="str">
        <f>IF(AND(NOT(ISBLANK(T30)),NOT(ISERROR(VLOOKUP(T30,'[2]SQL Server フィールド型種類'!$B$2:$E$30,4,FALSE)&lt;&gt;0))),TEXT(VLOOKUP(T30,'[2]SQL Server フィールド型種類'!$B$2:$E$30,4,FALSE),"##0"),"")</f>
        <v/>
      </c>
      <c r="Y30" s="68"/>
      <c r="Z30" s="69"/>
      <c r="AA30" s="62"/>
      <c r="AB30" s="61"/>
      <c r="AC30" s="53"/>
      <c r="AD30" s="53"/>
      <c r="AE30" s="68"/>
      <c r="AF30" s="54"/>
      <c r="AG30" s="54"/>
      <c r="AH30" s="54"/>
      <c r="AI30" s="54"/>
      <c r="AJ30" s="54"/>
      <c r="AK30" s="54"/>
      <c r="AL30" s="55"/>
      <c r="AM30" s="135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2"/>
      <c r="AY30" s="49"/>
      <c r="BC30" s="186" t="str">
        <f t="shared" si="1"/>
        <v/>
      </c>
      <c r="BD30" s="186"/>
      <c r="BE30" s="186"/>
      <c r="BF30" s="186"/>
      <c r="BX30" s="43" t="str">
        <f t="shared" si="0"/>
        <v/>
      </c>
    </row>
    <row r="31" spans="1:95" ht="15" customHeight="1">
      <c r="A31" s="50"/>
      <c r="B31" s="998" t="str">
        <f>IF(NOT(ISBLANK(D31)),MAX(B$9:B30)+1,"")</f>
        <v/>
      </c>
      <c r="C31" s="999"/>
      <c r="D31" s="127"/>
      <c r="E31" s="61"/>
      <c r="F31" s="61"/>
      <c r="G31" s="61"/>
      <c r="H31" s="61"/>
      <c r="I31" s="61"/>
      <c r="J31" s="61"/>
      <c r="K31" s="68"/>
      <c r="L31" s="126"/>
      <c r="M31" s="61"/>
      <c r="N31" s="61"/>
      <c r="O31" s="61"/>
      <c r="P31" s="61"/>
      <c r="Q31" s="61"/>
      <c r="R31" s="61"/>
      <c r="S31" s="62"/>
      <c r="T31" s="67"/>
      <c r="U31" s="61"/>
      <c r="V31" s="61"/>
      <c r="W31" s="68"/>
      <c r="X31" s="69" t="str">
        <f>IF(AND(NOT(ISBLANK(T31)),NOT(ISERROR(VLOOKUP(T31,'[2]SQL Server フィールド型種類'!$B$2:$E$30,4,FALSE)&lt;&gt;0))),TEXT(VLOOKUP(T31,'[2]SQL Server フィールド型種類'!$B$2:$E$30,4,FALSE),"##0"),"")</f>
        <v/>
      </c>
      <c r="Y31" s="68"/>
      <c r="Z31" s="69"/>
      <c r="AA31" s="62"/>
      <c r="AB31" s="61"/>
      <c r="AC31" s="53"/>
      <c r="AD31" s="53"/>
      <c r="AE31" s="68"/>
      <c r="AF31" s="54"/>
      <c r="AG31" s="54"/>
      <c r="AH31" s="54"/>
      <c r="AI31" s="54"/>
      <c r="AJ31" s="54"/>
      <c r="AK31" s="54"/>
      <c r="AL31" s="55"/>
      <c r="AM31" s="135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2"/>
      <c r="AY31" s="49"/>
      <c r="BC31" s="186" t="str">
        <f t="shared" si="1"/>
        <v/>
      </c>
      <c r="BD31" s="186"/>
      <c r="BE31" s="186"/>
      <c r="BF31" s="186"/>
      <c r="BX31" s="43" t="str">
        <f t="shared" si="0"/>
        <v/>
      </c>
    </row>
    <row r="32" spans="1:95" ht="15" customHeight="1">
      <c r="A32" s="50"/>
      <c r="B32" s="1013" t="str">
        <f>IF(NOT(ISBLANK(D32)),MAX(B$9:B31)+1,"")</f>
        <v/>
      </c>
      <c r="C32" s="1014"/>
      <c r="D32" s="149"/>
      <c r="E32" s="63"/>
      <c r="F32" s="63"/>
      <c r="G32" s="63"/>
      <c r="H32" s="63"/>
      <c r="I32" s="63"/>
      <c r="J32" s="63"/>
      <c r="K32" s="71"/>
      <c r="L32" s="150"/>
      <c r="M32" s="63"/>
      <c r="N32" s="63"/>
      <c r="O32" s="63"/>
      <c r="P32" s="63"/>
      <c r="Q32" s="63"/>
      <c r="R32" s="63"/>
      <c r="S32" s="64"/>
      <c r="T32" s="70"/>
      <c r="U32" s="63"/>
      <c r="V32" s="63"/>
      <c r="W32" s="71"/>
      <c r="X32" s="72" t="str">
        <f>IF(AND(NOT(ISBLANK(T32)),NOT(ISERROR(VLOOKUP(T32,'[2]SQL Server フィールド型種類'!$B$2:$E$30,4,FALSE)&lt;&gt;0))),TEXT(VLOOKUP(T32,'[2]SQL Server フィールド型種類'!$B$2:$E$30,4,FALSE),"##0"),"")</f>
        <v/>
      </c>
      <c r="Y32" s="71"/>
      <c r="Z32" s="72"/>
      <c r="AA32" s="64"/>
      <c r="AB32" s="63"/>
      <c r="AC32" s="56"/>
      <c r="AD32" s="56"/>
      <c r="AE32" s="71"/>
      <c r="AF32" s="57"/>
      <c r="AG32" s="57"/>
      <c r="AH32" s="57"/>
      <c r="AI32" s="57"/>
      <c r="AJ32" s="57"/>
      <c r="AK32" s="57"/>
      <c r="AL32" s="58"/>
      <c r="AM32" s="369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4"/>
      <c r="AY32" s="49"/>
      <c r="BC32" s="186" t="str">
        <f t="shared" si="1"/>
        <v/>
      </c>
      <c r="BD32" s="186"/>
      <c r="BE32" s="186"/>
      <c r="BF32" s="186"/>
      <c r="BX32" s="43" t="str">
        <f t="shared" si="0"/>
        <v/>
      </c>
    </row>
    <row r="33" spans="1:54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  <c r="BB33" s="186" t="s">
        <v>86</v>
      </c>
    </row>
    <row r="34" spans="1:54" ht="15" customHeight="1">
      <c r="A34" s="38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40"/>
      <c r="T34" s="40"/>
      <c r="U34" s="40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2"/>
    </row>
    <row r="35" spans="1:54" ht="15" customHeight="1">
      <c r="A35" s="44"/>
      <c r="B35" s="1057" t="s">
        <v>35</v>
      </c>
      <c r="C35" s="1058"/>
      <c r="D35" s="1059" t="s">
        <v>36</v>
      </c>
      <c r="E35" s="849"/>
      <c r="F35" s="849"/>
      <c r="G35" s="849"/>
      <c r="H35" s="849"/>
      <c r="I35" s="849"/>
      <c r="J35" s="849"/>
      <c r="K35" s="849"/>
      <c r="L35" s="849"/>
      <c r="M35" s="849"/>
      <c r="N35" s="1060"/>
      <c r="O35" s="1059" t="s">
        <v>37</v>
      </c>
      <c r="P35" s="849"/>
      <c r="Q35" s="849"/>
      <c r="R35" s="849"/>
      <c r="S35" s="849"/>
      <c r="T35" s="849"/>
      <c r="U35" s="1060"/>
      <c r="V35" s="578" t="s">
        <v>38</v>
      </c>
      <c r="W35" s="1059" t="s">
        <v>39</v>
      </c>
      <c r="X35" s="849"/>
      <c r="Y35" s="1060"/>
      <c r="Z35" s="978" t="s">
        <v>40</v>
      </c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80"/>
      <c r="AY35" s="46"/>
    </row>
    <row r="36" spans="1:54" ht="15" customHeight="1">
      <c r="A36" s="44"/>
      <c r="B36" s="1017">
        <f>IF(NOT(ISBLANK(D36)),1,"")</f>
        <v>1</v>
      </c>
      <c r="C36" s="1018"/>
      <c r="D36" s="85" t="str">
        <f>"ui_"&amp;$AE$2</f>
        <v>ui_k60_os_history</v>
      </c>
      <c r="E36" s="74"/>
      <c r="F36" s="74"/>
      <c r="G36" s="74"/>
      <c r="H36" s="74"/>
      <c r="I36" s="74"/>
      <c r="J36" s="74"/>
      <c r="K36" s="74"/>
      <c r="L36" s="74"/>
      <c r="M36" s="74"/>
      <c r="N36" s="75"/>
      <c r="O36" s="283" t="s">
        <v>316</v>
      </c>
      <c r="P36" s="74"/>
      <c r="Q36" s="74"/>
      <c r="R36" s="74"/>
      <c r="S36" s="74"/>
      <c r="T36" s="74"/>
      <c r="U36" s="75"/>
      <c r="V36" s="283" t="s">
        <v>275</v>
      </c>
      <c r="W36" s="303" t="s">
        <v>276</v>
      </c>
      <c r="X36" s="74"/>
      <c r="Y36" s="75"/>
      <c r="Z36" s="169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87"/>
      <c r="AY36" s="46"/>
      <c r="BB36" s="186" t="str">
        <f>IF( $V36="●",
  $BB$4 &amp; $D36 &amp; $BV$4 &amp; $O36 &amp; IF( $V37&lt;&gt;"●",
           $CH$4,
           ","
         ),
  IF( OR(AND($D36&lt;&gt;"", $D37&lt;&gt;""), AND($D36&lt;&gt;"", $D37="", $O37="")),
   $BB$5 &amp; $D36 &amp; $BV$5 &amp; $O36 &amp; $CH$5,
  IF( AND($D36&lt;&gt;"", $D37="", $O37&lt;&gt;""),
   $BB$5 &amp; $D36 &amp; $BV$5 &amp; $O36,
   IF( AND($D36="", $O36&lt;&gt;"", OR(AND($D37="", $O37=""), $D37&lt;&gt;"")),
    $BB35 &amp; ", " &amp; $O36 &amp; $CH$5,
    IF( AND($D36="", $O36&lt;&gt;""),
     $BB35 &amp; ", " &amp; $O36,
     ""
    )
   )
  )
  )
 )</f>
        <v>ALTER TABLE UPK.upk_k40.k60_os_history ADD CONSTRAINT ui_k60_os_history PRIMARY KEY CLUSTERED (data_id);</v>
      </c>
    </row>
    <row r="37" spans="1:54" ht="15" customHeight="1">
      <c r="A37" s="44"/>
      <c r="B37" s="1053">
        <f>IF(NOT(ISBLANK(D37)),MAX(B$36:B36)+1,"")</f>
        <v>2</v>
      </c>
      <c r="C37" s="1054"/>
      <c r="D37" s="309" t="s">
        <v>8772</v>
      </c>
      <c r="E37" s="310"/>
      <c r="F37" s="310"/>
      <c r="G37" s="310"/>
      <c r="H37" s="310"/>
      <c r="I37" s="310"/>
      <c r="J37" s="310"/>
      <c r="K37" s="310"/>
      <c r="L37" s="310"/>
      <c r="M37" s="310"/>
      <c r="N37" s="311"/>
      <c r="O37" s="126" t="s">
        <v>8760</v>
      </c>
      <c r="P37" s="77"/>
      <c r="Q37" s="77"/>
      <c r="R37" s="77"/>
      <c r="S37" s="77"/>
      <c r="T37" s="77"/>
      <c r="U37" s="78"/>
      <c r="V37" s="76"/>
      <c r="W37" s="138" t="s">
        <v>276</v>
      </c>
      <c r="X37" s="77"/>
      <c r="Y37" s="78"/>
      <c r="Z37" s="309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310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2"/>
      <c r="AY37" s="46"/>
      <c r="BB37" s="186" t="str">
        <f>IF( $V37="●",
  $BB$4 &amp; $D37 &amp; $BV$4 &amp; $O37 &amp; IF( $V38&lt;&gt;"●",
           $CH$4,
           ","
         ),
  IF( OR(AND($D37&lt;&gt;"", $D38&lt;&gt;""), AND($D37&lt;&gt;"", $D38="", $O38="")),
   $BB$5 &amp; $D37 &amp; $BV$5 &amp; $O37 &amp; $CH$5,
  IF( AND($D37&lt;&gt;"", $D38="", $O38&lt;&gt;""),
   $BB$5 &amp; $D37 &amp; $BV$5 &amp; $O37,
   IF( AND($D37="", $O37&lt;&gt;"", OR(AND($D38="", $O38=""), $D38&lt;&gt;"")),
    $BB36 &amp; ", " &amp; $O37 &amp; $CH$5,
    IF( AND($D37="", $O37&lt;&gt;""),
     $BB36 &amp; ", " &amp; $O37,
     ""
    )
   )
  )
  )
 )</f>
        <v>CREATE INDEX idx_os_history_key ON UPK.upk_k40.k60_os_history (inf_date</v>
      </c>
    </row>
    <row r="38" spans="1:54" ht="15" customHeight="1">
      <c r="A38" s="44"/>
      <c r="B38" s="1055" t="str">
        <f>IF(NOT(ISBLANK(D38)),MAX(B$36:B37)+1,"")</f>
        <v/>
      </c>
      <c r="C38" s="1056"/>
      <c r="D38" s="308"/>
      <c r="E38" s="140"/>
      <c r="F38" s="140"/>
      <c r="G38" s="140"/>
      <c r="H38" s="140"/>
      <c r="I38" s="140"/>
      <c r="J38" s="140"/>
      <c r="K38" s="140"/>
      <c r="L38" s="140"/>
      <c r="M38" s="140"/>
      <c r="N38" s="141"/>
      <c r="O38" s="126" t="s">
        <v>88</v>
      </c>
      <c r="P38" s="77"/>
      <c r="Q38" s="77"/>
      <c r="R38" s="77"/>
      <c r="S38" s="77"/>
      <c r="T38" s="77"/>
      <c r="U38" s="78"/>
      <c r="V38" s="76"/>
      <c r="W38" s="138" t="s">
        <v>276</v>
      </c>
      <c r="X38" s="77"/>
      <c r="Y38" s="78"/>
      <c r="Z38" s="76"/>
      <c r="AA38" s="77"/>
      <c r="AB38" s="77"/>
      <c r="AC38" s="310"/>
      <c r="AD38" s="310"/>
      <c r="AE38" s="310"/>
      <c r="AF38" s="310"/>
      <c r="AG38" s="310"/>
      <c r="AH38" s="310"/>
      <c r="AI38" s="310"/>
      <c r="AJ38" s="310"/>
      <c r="AK38" s="310"/>
      <c r="AL38" s="310"/>
      <c r="AM38" s="310"/>
      <c r="AN38" s="310"/>
      <c r="AO38" s="310"/>
      <c r="AP38" s="310"/>
      <c r="AQ38" s="310"/>
      <c r="AR38" s="77"/>
      <c r="AS38" s="77"/>
      <c r="AT38" s="77"/>
      <c r="AU38" s="77"/>
      <c r="AV38" s="77"/>
      <c r="AW38" s="77"/>
      <c r="AX38" s="88"/>
      <c r="AY38" s="49"/>
      <c r="BB38" s="186" t="str">
        <f>IF( $V38="●",
  $BB$4 &amp; $D38 &amp; $BV$4 &amp; $O38 &amp; IF( $V39&lt;&gt;"●",
           $CH$4,
           ","
         ),
  IF( OR(AND($D38&lt;&gt;"", $D39&lt;&gt;""), AND($D38&lt;&gt;"", $D39="", $O39="")),
   $BB$5 &amp; $D38 &amp; $BV$5 &amp; $O38 &amp; $CH$5,
  IF( AND($D38&lt;&gt;"", $D39="", $O39&lt;&gt;""),
   $BB$5 &amp; $D38 &amp; $BV$5 &amp; $O38,
   IF( AND($D38="", $O38&lt;&gt;"", OR(AND($D39="", $O39=""), $D39&lt;&gt;"")),
    $BB37 &amp; ", " &amp; $O38 &amp; $CH$5,
    IF( AND($D38="", $O38&lt;&gt;""),
     $BB37 &amp; ", " &amp; $O38,
     ""
    )
   )
  )
  )
 )</f>
        <v>CREATE INDEX idx_os_history_key ON UPK.upk_k40.k60_os_history (inf_date, buhin_no);</v>
      </c>
    </row>
    <row r="39" spans="1:54" ht="15" customHeight="1">
      <c r="A39" s="44"/>
      <c r="B39" s="1005" t="str">
        <f>IF(NOT(ISBLANK(D39)),MAX(B$36:B38)+1,"")</f>
        <v/>
      </c>
      <c r="C39" s="1006"/>
      <c r="D39" s="76"/>
      <c r="E39" s="77"/>
      <c r="F39" s="77"/>
      <c r="G39" s="77"/>
      <c r="H39" s="77"/>
      <c r="I39" s="77"/>
      <c r="J39" s="77"/>
      <c r="K39" s="77"/>
      <c r="L39" s="77"/>
      <c r="M39" s="77"/>
      <c r="N39" s="78"/>
      <c r="O39" s="370"/>
      <c r="P39" s="77"/>
      <c r="Q39" s="77"/>
      <c r="R39" s="77"/>
      <c r="S39" s="77"/>
      <c r="T39" s="77"/>
      <c r="U39" s="78"/>
      <c r="V39" s="76"/>
      <c r="W39" s="86"/>
      <c r="X39" s="77"/>
      <c r="Y39" s="78"/>
      <c r="Z39" s="76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88"/>
      <c r="AY39" s="49"/>
    </row>
    <row r="40" spans="1:54" ht="15" customHeight="1">
      <c r="A40" s="44"/>
      <c r="B40" s="1005" t="str">
        <f>IF(NOT(ISBLANK(D40)),MAX(B$36:B39)+1,"")</f>
        <v/>
      </c>
      <c r="C40" s="1006"/>
      <c r="D40" s="76"/>
      <c r="E40" s="77"/>
      <c r="F40" s="77"/>
      <c r="G40" s="77"/>
      <c r="H40" s="77"/>
      <c r="I40" s="77"/>
      <c r="J40" s="77"/>
      <c r="K40" s="77"/>
      <c r="L40" s="77"/>
      <c r="M40" s="77"/>
      <c r="N40" s="78"/>
      <c r="O40" s="126"/>
      <c r="P40" s="77"/>
      <c r="Q40" s="77"/>
      <c r="R40" s="77"/>
      <c r="S40" s="77"/>
      <c r="T40" s="77"/>
      <c r="U40" s="78"/>
      <c r="V40" s="76"/>
      <c r="W40" s="138"/>
      <c r="X40" s="77"/>
      <c r="Y40" s="78"/>
      <c r="Z40" s="76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88"/>
      <c r="AY40" s="49"/>
    </row>
    <row r="41" spans="1:54" ht="15" customHeight="1">
      <c r="A41" s="44"/>
      <c r="B41" s="1005" t="str">
        <f>IF(NOT(ISBLANK(D41)),MAX(B$36:B40)+1,"")</f>
        <v/>
      </c>
      <c r="C41" s="1006"/>
      <c r="D41" s="76"/>
      <c r="E41" s="77"/>
      <c r="F41" s="77"/>
      <c r="G41" s="77"/>
      <c r="H41" s="77"/>
      <c r="I41" s="77"/>
      <c r="J41" s="77"/>
      <c r="K41" s="77"/>
      <c r="L41" s="77"/>
      <c r="M41" s="77"/>
      <c r="N41" s="78"/>
      <c r="O41" s="126"/>
      <c r="P41" s="77"/>
      <c r="Q41" s="77"/>
      <c r="R41" s="77"/>
      <c r="S41" s="77"/>
      <c r="T41" s="77"/>
      <c r="U41" s="78"/>
      <c r="V41" s="76"/>
      <c r="W41" s="138"/>
      <c r="X41" s="77"/>
      <c r="Y41" s="78"/>
      <c r="Z41" s="76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88"/>
      <c r="AY41" s="49"/>
    </row>
    <row r="42" spans="1:54" ht="15" customHeight="1">
      <c r="A42" s="44"/>
      <c r="B42" s="1005" t="str">
        <f>IF(NOT(ISBLANK(D42)),MAX(B$36:B41)+1,"")</f>
        <v/>
      </c>
      <c r="C42" s="1006"/>
      <c r="D42" s="76"/>
      <c r="E42" s="77"/>
      <c r="F42" s="77"/>
      <c r="G42" s="77"/>
      <c r="H42" s="77"/>
      <c r="I42" s="77"/>
      <c r="J42" s="77"/>
      <c r="K42" s="77"/>
      <c r="L42" s="77"/>
      <c r="M42" s="77"/>
      <c r="N42" s="78"/>
      <c r="O42" s="126"/>
      <c r="P42" s="77"/>
      <c r="Q42" s="77"/>
      <c r="R42" s="77"/>
      <c r="S42" s="77"/>
      <c r="T42" s="77"/>
      <c r="U42" s="78"/>
      <c r="V42" s="76"/>
      <c r="W42" s="138"/>
      <c r="X42" s="77"/>
      <c r="Y42" s="78"/>
      <c r="Z42" s="76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88"/>
      <c r="AY42" s="49"/>
    </row>
    <row r="43" spans="1:54" ht="15" customHeight="1">
      <c r="A43" s="44"/>
      <c r="B43" s="1005" t="str">
        <f>IF(NOT(ISBLANK(D43)),MAX(B$36:B42)+1,"")</f>
        <v/>
      </c>
      <c r="C43" s="1006"/>
      <c r="D43" s="137"/>
      <c r="E43" s="77"/>
      <c r="F43" s="77"/>
      <c r="G43" s="77"/>
      <c r="H43" s="77"/>
      <c r="I43" s="77"/>
      <c r="J43" s="77"/>
      <c r="K43" s="77"/>
      <c r="L43" s="77"/>
      <c r="M43" s="77"/>
      <c r="N43" s="78"/>
      <c r="O43" s="126"/>
      <c r="P43" s="77"/>
      <c r="Q43" s="77"/>
      <c r="R43" s="77"/>
      <c r="S43" s="77"/>
      <c r="T43" s="77"/>
      <c r="U43" s="78"/>
      <c r="V43" s="76"/>
      <c r="W43" s="137"/>
      <c r="X43" s="77"/>
      <c r="Y43" s="78"/>
      <c r="Z43" s="76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88"/>
      <c r="AY43" s="49"/>
    </row>
    <row r="44" spans="1:54" ht="15" customHeight="1">
      <c r="A44" s="44"/>
      <c r="B44" s="1005" t="str">
        <f>IF(NOT(ISBLANK(D44)),MAX(B$36:B43)+1,"")</f>
        <v/>
      </c>
      <c r="C44" s="1006"/>
      <c r="D44" s="137"/>
      <c r="E44" s="77"/>
      <c r="F44" s="77"/>
      <c r="G44" s="77"/>
      <c r="H44" s="77"/>
      <c r="I44" s="77"/>
      <c r="J44" s="77"/>
      <c r="K44" s="77"/>
      <c r="L44" s="77"/>
      <c r="M44" s="77"/>
      <c r="N44" s="78"/>
      <c r="O44" s="126"/>
      <c r="P44" s="77"/>
      <c r="Q44" s="77"/>
      <c r="R44" s="77"/>
      <c r="S44" s="77"/>
      <c r="T44" s="77"/>
      <c r="U44" s="78"/>
      <c r="V44" s="76"/>
      <c r="W44" s="138"/>
      <c r="X44" s="77"/>
      <c r="Y44" s="78"/>
      <c r="Z44" s="76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88"/>
      <c r="AY44" s="49"/>
    </row>
    <row r="45" spans="1:54" ht="15" customHeight="1">
      <c r="A45" s="44"/>
      <c r="B45" s="1005" t="str">
        <f>IF(NOT(ISBLANK(D45)),MAX(B$36:B44)+1,"")</f>
        <v/>
      </c>
      <c r="C45" s="1006"/>
      <c r="D45" s="76"/>
      <c r="E45" s="77"/>
      <c r="F45" s="77"/>
      <c r="G45" s="77"/>
      <c r="H45" s="77"/>
      <c r="I45" s="77"/>
      <c r="J45" s="77"/>
      <c r="K45" s="77"/>
      <c r="L45" s="77"/>
      <c r="M45" s="77"/>
      <c r="N45" s="78"/>
      <c r="O45" s="126"/>
      <c r="P45" s="77"/>
      <c r="Q45" s="77"/>
      <c r="R45" s="77"/>
      <c r="S45" s="77"/>
      <c r="T45" s="77"/>
      <c r="U45" s="78"/>
      <c r="V45" s="76"/>
      <c r="W45" s="86"/>
      <c r="X45" s="77"/>
      <c r="Y45" s="78"/>
      <c r="Z45" s="76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88"/>
      <c r="AY45" s="49"/>
    </row>
    <row r="46" spans="1:54" ht="15" customHeight="1">
      <c r="A46" s="44"/>
      <c r="B46" s="1005" t="str">
        <f>IF(NOT(ISBLANK(D46)),MAX(B$36:B45)+1,"")</f>
        <v/>
      </c>
      <c r="C46" s="1006"/>
      <c r="D46" s="76"/>
      <c r="E46" s="77"/>
      <c r="F46" s="77"/>
      <c r="G46" s="77"/>
      <c r="H46" s="77"/>
      <c r="I46" s="77"/>
      <c r="J46" s="77"/>
      <c r="K46" s="77"/>
      <c r="L46" s="77"/>
      <c r="M46" s="77"/>
      <c r="N46" s="78"/>
      <c r="O46" s="126"/>
      <c r="P46" s="77"/>
      <c r="Q46" s="77"/>
      <c r="R46" s="77"/>
      <c r="S46" s="77"/>
      <c r="T46" s="77"/>
      <c r="U46" s="78"/>
      <c r="V46" s="76"/>
      <c r="W46" s="86"/>
      <c r="X46" s="77"/>
      <c r="Y46" s="78"/>
      <c r="Z46" s="76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88"/>
      <c r="AY46" s="49"/>
    </row>
    <row r="47" spans="1:54" ht="15" customHeight="1">
      <c r="A47" s="44"/>
      <c r="B47" s="1005" t="str">
        <f>IF(NOT(ISBLANK(D47)),MAX(B$36:B46)+1,"")</f>
        <v/>
      </c>
      <c r="C47" s="1006"/>
      <c r="D47" s="76"/>
      <c r="E47" s="77"/>
      <c r="F47" s="77"/>
      <c r="G47" s="77"/>
      <c r="H47" s="77"/>
      <c r="I47" s="77"/>
      <c r="J47" s="77"/>
      <c r="K47" s="77"/>
      <c r="L47" s="77"/>
      <c r="M47" s="77"/>
      <c r="N47" s="78"/>
      <c r="O47" s="126"/>
      <c r="P47" s="77"/>
      <c r="Q47" s="77"/>
      <c r="R47" s="77"/>
      <c r="S47" s="77"/>
      <c r="T47" s="77"/>
      <c r="U47" s="78"/>
      <c r="V47" s="76"/>
      <c r="W47" s="86"/>
      <c r="X47" s="77"/>
      <c r="Y47" s="78"/>
      <c r="Z47" s="76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88"/>
      <c r="AY47" s="49"/>
    </row>
    <row r="48" spans="1:54" ht="15" customHeight="1">
      <c r="A48" s="44"/>
      <c r="B48" s="1005" t="str">
        <f>IF(NOT(ISBLANK(D48)),MAX(B$36:B47)+1,"")</f>
        <v/>
      </c>
      <c r="C48" s="1006"/>
      <c r="D48" s="76"/>
      <c r="E48" s="77"/>
      <c r="F48" s="77"/>
      <c r="G48" s="77"/>
      <c r="H48" s="77"/>
      <c r="I48" s="77"/>
      <c r="J48" s="77"/>
      <c r="K48" s="77"/>
      <c r="L48" s="77"/>
      <c r="M48" s="77"/>
      <c r="N48" s="78"/>
      <c r="O48" s="126"/>
      <c r="P48" s="77"/>
      <c r="Q48" s="77"/>
      <c r="R48" s="77"/>
      <c r="S48" s="77"/>
      <c r="T48" s="77"/>
      <c r="U48" s="78"/>
      <c r="V48" s="76"/>
      <c r="W48" s="86"/>
      <c r="X48" s="77"/>
      <c r="Y48" s="78"/>
      <c r="Z48" s="76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88"/>
      <c r="AY48" s="49"/>
    </row>
    <row r="49" spans="1:51" ht="15" customHeight="1">
      <c r="A49" s="44"/>
      <c r="B49" s="1005" t="str">
        <f>IF(NOT(ISBLANK(D49)),MAX(B$36:B48)+1,"")</f>
        <v/>
      </c>
      <c r="C49" s="1006"/>
      <c r="D49" s="76"/>
      <c r="E49" s="77"/>
      <c r="F49" s="77"/>
      <c r="G49" s="77"/>
      <c r="H49" s="77"/>
      <c r="I49" s="77"/>
      <c r="J49" s="77"/>
      <c r="K49" s="77"/>
      <c r="L49" s="77"/>
      <c r="M49" s="77"/>
      <c r="N49" s="78"/>
      <c r="O49" s="126"/>
      <c r="P49" s="77"/>
      <c r="Q49" s="77"/>
      <c r="R49" s="77"/>
      <c r="S49" s="77"/>
      <c r="T49" s="77"/>
      <c r="U49" s="78"/>
      <c r="V49" s="76"/>
      <c r="W49" s="86"/>
      <c r="X49" s="77"/>
      <c r="Y49" s="78"/>
      <c r="Z49" s="76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88"/>
      <c r="AY49" s="49"/>
    </row>
    <row r="50" spans="1:51" ht="15" customHeight="1">
      <c r="A50" s="44"/>
      <c r="B50" s="1007" t="str">
        <f>IF(NOT(ISBLANK(D50)),MAX(B$36:B49)+1,"")</f>
        <v/>
      </c>
      <c r="C50" s="1008"/>
      <c r="D50" s="79"/>
      <c r="E50" s="80"/>
      <c r="F50" s="80"/>
      <c r="G50" s="80"/>
      <c r="H50" s="80"/>
      <c r="I50" s="80"/>
      <c r="J50" s="80"/>
      <c r="K50" s="80"/>
      <c r="L50" s="80"/>
      <c r="M50" s="80"/>
      <c r="N50" s="81"/>
      <c r="O50" s="150"/>
      <c r="P50" s="80"/>
      <c r="Q50" s="80"/>
      <c r="R50" s="80"/>
      <c r="S50" s="80"/>
      <c r="T50" s="80"/>
      <c r="U50" s="81"/>
      <c r="V50" s="79"/>
      <c r="W50" s="383"/>
      <c r="X50" s="80"/>
      <c r="Y50" s="81"/>
      <c r="Z50" s="79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9"/>
      <c r="AY50" s="49"/>
    </row>
    <row r="51" spans="1:51" ht="15" customHeight="1">
      <c r="A51" s="44"/>
      <c r="AY51" s="49"/>
    </row>
    <row r="52" spans="1:51" ht="15" customHeight="1">
      <c r="A52" s="44"/>
      <c r="B52" s="1011" t="s">
        <v>35</v>
      </c>
      <c r="C52" s="1012"/>
      <c r="D52" s="981" t="s">
        <v>313</v>
      </c>
      <c r="E52" s="979"/>
      <c r="F52" s="979"/>
      <c r="G52" s="979"/>
      <c r="H52" s="979"/>
      <c r="I52" s="979"/>
      <c r="J52" s="979"/>
      <c r="K52" s="979"/>
      <c r="L52" s="979"/>
      <c r="M52" s="979"/>
      <c r="N52" s="982"/>
      <c r="O52" s="981" t="s">
        <v>314</v>
      </c>
      <c r="P52" s="979"/>
      <c r="Q52" s="979"/>
      <c r="R52" s="979"/>
      <c r="S52" s="979"/>
      <c r="T52" s="979"/>
      <c r="U52" s="982"/>
      <c r="V52" s="978" t="s">
        <v>40</v>
      </c>
      <c r="W52" s="979"/>
      <c r="X52" s="979"/>
      <c r="Y52" s="979"/>
      <c r="Z52" s="979"/>
      <c r="AA52" s="979"/>
      <c r="AB52" s="979"/>
      <c r="AC52" s="979"/>
      <c r="AD52" s="979"/>
      <c r="AE52" s="979"/>
      <c r="AF52" s="979"/>
      <c r="AG52" s="979"/>
      <c r="AH52" s="979"/>
      <c r="AI52" s="979"/>
      <c r="AJ52" s="979"/>
      <c r="AK52" s="979"/>
      <c r="AL52" s="979"/>
      <c r="AM52" s="979"/>
      <c r="AN52" s="979"/>
      <c r="AO52" s="979"/>
      <c r="AP52" s="979"/>
      <c r="AQ52" s="979"/>
      <c r="AR52" s="979"/>
      <c r="AS52" s="979"/>
      <c r="AT52" s="979"/>
      <c r="AU52" s="979"/>
      <c r="AV52" s="979"/>
      <c r="AW52" s="979"/>
      <c r="AX52" s="980"/>
      <c r="AY52" s="148"/>
    </row>
    <row r="53" spans="1:51" ht="15" customHeight="1">
      <c r="A53" s="50"/>
      <c r="B53" s="1009">
        <f>IF(NOT(ISBLANK(D53)),1,"")</f>
        <v>1</v>
      </c>
      <c r="C53" s="1010"/>
      <c r="D53" s="308" t="s">
        <v>52</v>
      </c>
      <c r="E53" s="140"/>
      <c r="F53" s="140"/>
      <c r="G53" s="140"/>
      <c r="H53" s="140"/>
      <c r="I53" s="140"/>
      <c r="J53" s="140"/>
      <c r="K53" s="140"/>
      <c r="L53" s="140"/>
      <c r="M53" s="140"/>
      <c r="N53" s="141"/>
      <c r="O53" s="139" t="s">
        <v>315</v>
      </c>
      <c r="P53" s="140"/>
      <c r="Q53" s="140"/>
      <c r="R53" s="140"/>
      <c r="S53" s="140"/>
      <c r="T53" s="140"/>
      <c r="U53" s="141"/>
      <c r="V53" s="169"/>
      <c r="W53" s="82"/>
      <c r="X53" s="82"/>
      <c r="Y53" s="82"/>
      <c r="Z53" s="82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87"/>
      <c r="AY53" s="49"/>
    </row>
    <row r="54" spans="1:51" ht="15" customHeight="1">
      <c r="A54" s="50"/>
      <c r="B54" s="1005" t="str">
        <f>IF(NOT(ISBLANK(D54)),MAX(B$53:B53)+1,"")</f>
        <v/>
      </c>
      <c r="C54" s="1006"/>
      <c r="D54" s="76"/>
      <c r="E54" s="77"/>
      <c r="F54" s="77"/>
      <c r="G54" s="77"/>
      <c r="H54" s="77"/>
      <c r="I54" s="77"/>
      <c r="J54" s="77"/>
      <c r="K54" s="77"/>
      <c r="L54" s="77"/>
      <c r="M54" s="77"/>
      <c r="N54" s="78"/>
      <c r="O54" s="76"/>
      <c r="P54" s="77"/>
      <c r="Q54" s="77"/>
      <c r="R54" s="77"/>
      <c r="S54" s="77"/>
      <c r="T54" s="77"/>
      <c r="U54" s="78"/>
      <c r="V54" s="76"/>
      <c r="W54" s="83"/>
      <c r="X54" s="83"/>
      <c r="Y54" s="83"/>
      <c r="Z54" s="83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88"/>
      <c r="AY54" s="49"/>
    </row>
    <row r="55" spans="1:51" ht="15" customHeight="1">
      <c r="A55" s="50"/>
      <c r="B55" s="1005" t="str">
        <f>IF(NOT(ISBLANK(D55)),MAX(B$53:B54)+1,"")</f>
        <v/>
      </c>
      <c r="C55" s="1006"/>
      <c r="D55" s="76"/>
      <c r="E55" s="77"/>
      <c r="F55" s="77"/>
      <c r="G55" s="77"/>
      <c r="H55" s="77"/>
      <c r="I55" s="77"/>
      <c r="J55" s="77"/>
      <c r="K55" s="77"/>
      <c r="L55" s="77"/>
      <c r="M55" s="77"/>
      <c r="N55" s="78"/>
      <c r="O55" s="76"/>
      <c r="P55" s="77"/>
      <c r="Q55" s="77"/>
      <c r="R55" s="77"/>
      <c r="S55" s="77"/>
      <c r="T55" s="77"/>
      <c r="U55" s="78"/>
      <c r="V55" s="76"/>
      <c r="W55" s="77"/>
      <c r="X55" s="77"/>
      <c r="Y55" s="77"/>
      <c r="Z55" s="83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88"/>
      <c r="AY55" s="49"/>
    </row>
    <row r="56" spans="1:51" ht="15" customHeight="1">
      <c r="A56" s="50"/>
      <c r="B56" s="1005" t="str">
        <f>IF(NOT(ISBLANK(D56)),MAX(B$53:B55)+1,"")</f>
        <v/>
      </c>
      <c r="C56" s="1006"/>
      <c r="D56" s="76"/>
      <c r="E56" s="77"/>
      <c r="F56" s="77"/>
      <c r="G56" s="77"/>
      <c r="H56" s="77"/>
      <c r="I56" s="77"/>
      <c r="J56" s="77"/>
      <c r="K56" s="77"/>
      <c r="L56" s="77"/>
      <c r="M56" s="77"/>
      <c r="N56" s="78"/>
      <c r="O56" s="76"/>
      <c r="P56" s="77"/>
      <c r="Q56" s="77"/>
      <c r="R56" s="77"/>
      <c r="S56" s="77"/>
      <c r="T56" s="77"/>
      <c r="U56" s="78"/>
      <c r="V56" s="76"/>
      <c r="W56" s="77"/>
      <c r="X56" s="77"/>
      <c r="Y56" s="77"/>
      <c r="Z56" s="83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88"/>
      <c r="AY56" s="49"/>
    </row>
    <row r="57" spans="1:51" ht="15" customHeight="1">
      <c r="A57" s="50"/>
      <c r="B57" s="1005" t="str">
        <f>IF(NOT(ISBLANK(D57)),MAX(B$53:B56)+1,"")</f>
        <v/>
      </c>
      <c r="C57" s="1006"/>
      <c r="D57" s="76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6"/>
      <c r="P57" s="77"/>
      <c r="Q57" s="77"/>
      <c r="R57" s="77"/>
      <c r="S57" s="77"/>
      <c r="T57" s="77"/>
      <c r="U57" s="78"/>
      <c r="V57" s="76"/>
      <c r="W57" s="77"/>
      <c r="X57" s="77"/>
      <c r="Y57" s="77"/>
      <c r="Z57" s="83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88"/>
      <c r="AY57" s="49"/>
    </row>
    <row r="58" spans="1:51" ht="15" customHeight="1">
      <c r="A58" s="50"/>
      <c r="B58" s="1005" t="str">
        <f>IF(NOT(ISBLANK(D58)),MAX(B$53:B57)+1,"")</f>
        <v/>
      </c>
      <c r="C58" s="1006"/>
      <c r="D58" s="76"/>
      <c r="E58" s="77"/>
      <c r="F58" s="77"/>
      <c r="G58" s="77"/>
      <c r="H58" s="77"/>
      <c r="I58" s="77"/>
      <c r="J58" s="77"/>
      <c r="K58" s="77"/>
      <c r="L58" s="77"/>
      <c r="M58" s="77"/>
      <c r="N58" s="78"/>
      <c r="O58" s="76"/>
      <c r="P58" s="77"/>
      <c r="Q58" s="77"/>
      <c r="R58" s="77"/>
      <c r="S58" s="77"/>
      <c r="T58" s="77"/>
      <c r="U58" s="78"/>
      <c r="V58" s="76"/>
      <c r="W58" s="77"/>
      <c r="X58" s="77"/>
      <c r="Y58" s="77"/>
      <c r="Z58" s="83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88"/>
      <c r="AY58" s="49"/>
    </row>
    <row r="59" spans="1:51" ht="15" customHeight="1">
      <c r="A59" s="50"/>
      <c r="B59" s="1005" t="str">
        <f>IF(NOT(ISBLANK(D59)),MAX(B$53:B58)+1,"")</f>
        <v/>
      </c>
      <c r="C59" s="1006"/>
      <c r="D59" s="76"/>
      <c r="E59" s="77"/>
      <c r="F59" s="77"/>
      <c r="G59" s="77"/>
      <c r="H59" s="77"/>
      <c r="I59" s="77"/>
      <c r="J59" s="77"/>
      <c r="K59" s="77"/>
      <c r="L59" s="77"/>
      <c r="M59" s="77"/>
      <c r="N59" s="78"/>
      <c r="O59" s="76"/>
      <c r="P59" s="77"/>
      <c r="Q59" s="77"/>
      <c r="R59" s="77"/>
      <c r="S59" s="77"/>
      <c r="T59" s="77"/>
      <c r="U59" s="78"/>
      <c r="V59" s="76"/>
      <c r="W59" s="77"/>
      <c r="X59" s="77"/>
      <c r="Y59" s="77"/>
      <c r="Z59" s="83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88"/>
      <c r="AY59" s="49"/>
    </row>
    <row r="60" spans="1:51" ht="15" customHeight="1">
      <c r="A60" s="50"/>
      <c r="B60" s="1005" t="str">
        <f>IF(NOT(ISBLANK(D60)),MAX(B$53:B59)+1,"")</f>
        <v/>
      </c>
      <c r="C60" s="1006"/>
      <c r="D60" s="76"/>
      <c r="E60" s="77"/>
      <c r="F60" s="77"/>
      <c r="G60" s="77"/>
      <c r="H60" s="77"/>
      <c r="I60" s="77"/>
      <c r="J60" s="77"/>
      <c r="K60" s="77"/>
      <c r="L60" s="77"/>
      <c r="M60" s="77"/>
      <c r="N60" s="78"/>
      <c r="O60" s="76"/>
      <c r="P60" s="77"/>
      <c r="Q60" s="77"/>
      <c r="R60" s="77"/>
      <c r="S60" s="77"/>
      <c r="T60" s="77"/>
      <c r="U60" s="78"/>
      <c r="V60" s="76"/>
      <c r="W60" s="77"/>
      <c r="X60" s="77"/>
      <c r="Y60" s="77"/>
      <c r="Z60" s="83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88"/>
      <c r="AY60" s="49"/>
    </row>
    <row r="61" spans="1:51" ht="15" customHeight="1">
      <c r="A61" s="50"/>
      <c r="B61" s="1005" t="str">
        <f>IF(NOT(ISBLANK(D61)),MAX(B$53:B60)+1,"")</f>
        <v/>
      </c>
      <c r="C61" s="1006"/>
      <c r="D61" s="76"/>
      <c r="E61" s="77"/>
      <c r="F61" s="77"/>
      <c r="G61" s="77"/>
      <c r="H61" s="77"/>
      <c r="I61" s="77"/>
      <c r="J61" s="77"/>
      <c r="K61" s="77"/>
      <c r="L61" s="77"/>
      <c r="M61" s="77"/>
      <c r="N61" s="78"/>
      <c r="O61" s="76"/>
      <c r="P61" s="77"/>
      <c r="Q61" s="77"/>
      <c r="R61" s="77"/>
      <c r="S61" s="77"/>
      <c r="T61" s="77"/>
      <c r="U61" s="78"/>
      <c r="V61" s="76"/>
      <c r="W61" s="77"/>
      <c r="X61" s="77"/>
      <c r="Y61" s="77"/>
      <c r="Z61" s="83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88"/>
      <c r="AY61" s="49"/>
    </row>
    <row r="62" spans="1:51" ht="15" customHeight="1">
      <c r="A62" s="50"/>
      <c r="B62" s="1005" t="str">
        <f>IF(NOT(ISBLANK(D62)),MAX(B$53:B61)+1,"")</f>
        <v/>
      </c>
      <c r="C62" s="1006"/>
      <c r="D62" s="76"/>
      <c r="E62" s="77"/>
      <c r="F62" s="77"/>
      <c r="G62" s="77"/>
      <c r="H62" s="77"/>
      <c r="I62" s="77"/>
      <c r="J62" s="77"/>
      <c r="K62" s="77"/>
      <c r="L62" s="77"/>
      <c r="M62" s="77"/>
      <c r="N62" s="78"/>
      <c r="O62" s="76"/>
      <c r="P62" s="77"/>
      <c r="Q62" s="77"/>
      <c r="R62" s="77"/>
      <c r="S62" s="77"/>
      <c r="T62" s="77"/>
      <c r="U62" s="78"/>
      <c r="V62" s="76"/>
      <c r="W62" s="77"/>
      <c r="X62" s="77"/>
      <c r="Y62" s="77"/>
      <c r="Z62" s="83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88"/>
      <c r="AY62" s="49"/>
    </row>
    <row r="63" spans="1:51" ht="15" customHeight="1">
      <c r="A63" s="50"/>
      <c r="B63" s="1007" t="str">
        <f>IF(NOT(ISBLANK(D63)),MAX(B$53:B62)+1,"")</f>
        <v/>
      </c>
      <c r="C63" s="1008"/>
      <c r="D63" s="79"/>
      <c r="E63" s="80"/>
      <c r="F63" s="80"/>
      <c r="G63" s="80"/>
      <c r="H63" s="80"/>
      <c r="I63" s="80"/>
      <c r="J63" s="80"/>
      <c r="K63" s="80"/>
      <c r="L63" s="80"/>
      <c r="M63" s="80"/>
      <c r="N63" s="81"/>
      <c r="O63" s="79"/>
      <c r="P63" s="80"/>
      <c r="Q63" s="80"/>
      <c r="R63" s="80"/>
      <c r="S63" s="80"/>
      <c r="T63" s="80"/>
      <c r="U63" s="81"/>
      <c r="V63" s="79"/>
      <c r="W63" s="80"/>
      <c r="X63" s="80"/>
      <c r="Y63" s="80"/>
      <c r="Z63" s="84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9"/>
      <c r="AY63" s="49"/>
    </row>
    <row r="64" spans="1:51" ht="15" customHeight="1" thickBot="1">
      <c r="A64" s="112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1"/>
    </row>
  </sheetData>
  <mergeCells count="92">
    <mergeCell ref="B59:C59"/>
    <mergeCell ref="B60:C60"/>
    <mergeCell ref="B61:C61"/>
    <mergeCell ref="B62:C62"/>
    <mergeCell ref="B63:C63"/>
    <mergeCell ref="B54:C54"/>
    <mergeCell ref="B55:C55"/>
    <mergeCell ref="B56:C56"/>
    <mergeCell ref="B57:C57"/>
    <mergeCell ref="B58:C58"/>
    <mergeCell ref="B52:C52"/>
    <mergeCell ref="D52:N52"/>
    <mergeCell ref="O52:U52"/>
    <mergeCell ref="V52:AX52"/>
    <mergeCell ref="B53:C53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35:C35"/>
    <mergeCell ref="D35:N35"/>
    <mergeCell ref="O35:U35"/>
    <mergeCell ref="W35:Y35"/>
    <mergeCell ref="Z35:AX35"/>
    <mergeCell ref="B32:C32"/>
    <mergeCell ref="B24:C24"/>
    <mergeCell ref="B25:C25"/>
    <mergeCell ref="B26:C26"/>
    <mergeCell ref="B27:C27"/>
    <mergeCell ref="B28:C28"/>
    <mergeCell ref="B29:C29"/>
    <mergeCell ref="B30:C30"/>
    <mergeCell ref="B31:C31"/>
    <mergeCell ref="B23:C23"/>
    <mergeCell ref="B15:C15"/>
    <mergeCell ref="B16:C16"/>
    <mergeCell ref="B17:C17"/>
    <mergeCell ref="B18:C18"/>
    <mergeCell ref="B19:C19"/>
    <mergeCell ref="B20:C20"/>
    <mergeCell ref="B22:C22"/>
    <mergeCell ref="B21:C21"/>
    <mergeCell ref="B14:C14"/>
    <mergeCell ref="AE7:AL7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12:C12"/>
    <mergeCell ref="B13:C13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</mergeCells>
  <phoneticPr fontId="45"/>
  <dataValidations count="2">
    <dataValidation imeMode="disabled" allowBlank="1" showInputMessage="1" showErrorMessage="1" sqref="T9 T10:W32"/>
    <dataValidation imeMode="hiragana" allowBlank="1" showInputMessage="1" showErrorMessage="1" sqref="D9:K32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R126"/>
  <sheetViews>
    <sheetView topLeftCell="A34" workbookViewId="0">
      <selection activeCell="BC63" sqref="BC63"/>
    </sheetView>
  </sheetViews>
  <sheetFormatPr defaultColWidth="2.7109375" defaultRowHeight="15" customHeight="1"/>
  <cols>
    <col min="1" max="1" width="2.7109375" style="90"/>
    <col min="2" max="9" width="2.7109375" style="43"/>
    <col min="10" max="10" width="2.7109375" style="43" customWidth="1"/>
    <col min="11" max="25" width="2.7109375" style="43"/>
    <col min="26" max="26" width="2.7109375" style="43" customWidth="1"/>
    <col min="27" max="53" width="2.7109375" style="43"/>
    <col min="54" max="54" width="2.7109375" style="43" customWidth="1"/>
    <col min="55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33</v>
      </c>
      <c r="X1" s="1002"/>
      <c r="Y1" s="1003">
        <v>10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金型保守情報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44579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48"/>
      <c r="H2" s="1048"/>
      <c r="I2" s="1048"/>
      <c r="J2" s="1048"/>
      <c r="K2" s="1048"/>
      <c r="L2" s="1048"/>
      <c r="M2" s="1048"/>
      <c r="N2" s="1026" t="s">
        <v>30</v>
      </c>
      <c r="O2" s="1027"/>
      <c r="P2" s="1027"/>
      <c r="Q2" s="1027"/>
      <c r="R2" s="189" t="str">
        <f>VLOOKUP($Y$1,テーブル一覧!$B$6:$AA$32,3,FALSE)</f>
        <v>UPK.upk_k40</v>
      </c>
      <c r="S2" s="199"/>
      <c r="T2" s="199"/>
      <c r="U2" s="199"/>
      <c r="V2" s="199"/>
      <c r="W2" s="199"/>
      <c r="X2" s="199"/>
      <c r="Y2" s="199"/>
      <c r="Z2" s="200"/>
      <c r="AA2" s="1022" t="s">
        <v>4</v>
      </c>
      <c r="AB2" s="1023"/>
      <c r="AC2" s="1023"/>
      <c r="AD2" s="1023"/>
      <c r="AE2" s="1028" t="str">
        <f>VLOOKUP($Y$1,テーブル一覧!$B$6:$AA$32,19,FALSE)</f>
        <v>k40_mm_data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1045" t="s">
        <v>42</v>
      </c>
      <c r="C4" s="1046"/>
      <c r="D4" s="1046"/>
      <c r="E4" s="1047"/>
      <c r="F4" s="123" t="s">
        <v>8792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361"/>
      <c r="AY4" s="46"/>
      <c r="BB4" s="304" t="str">
        <f>"ALTER TABLE "&amp;$R$2&amp;"."&amp;$AE$2&amp;" ADD CONSTRAINT "</f>
        <v xml:space="preserve">ALTER TABLE UPK.upk_k40.k40_mm_data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313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UPK.upk_k40.k40_mm_data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42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761"/>
      <c r="AO7" s="761"/>
      <c r="AP7" s="761"/>
      <c r="AQ7" s="761"/>
      <c r="AR7" s="761"/>
      <c r="AS7" s="761"/>
      <c r="AT7" s="761"/>
      <c r="AU7" s="761"/>
      <c r="AV7" s="761"/>
      <c r="AW7" s="761"/>
      <c r="AX7" s="762"/>
      <c r="AY7" s="49"/>
      <c r="BB7" s="193" t="str">
        <f>"--ＤＢ："&amp;$R$2&amp;" テーブル："&amp;$AE$2</f>
        <v>--ＤＢ：UPK.upk_k40 テーブル：k40_mm_data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1043"/>
      <c r="AD8" s="974"/>
      <c r="AE8" s="302">
        <v>1</v>
      </c>
      <c r="AF8" s="359">
        <v>2</v>
      </c>
      <c r="AG8" s="359">
        <v>3</v>
      </c>
      <c r="AH8" s="359">
        <v>4</v>
      </c>
      <c r="AI8" s="359">
        <v>5</v>
      </c>
      <c r="AJ8" s="359">
        <v>6</v>
      </c>
      <c r="AK8" s="359">
        <v>7</v>
      </c>
      <c r="AL8" s="360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UPK.upk_k40.k40_mm_data(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</row>
    <row r="9" spans="1:86" ht="15" customHeight="1">
      <c r="A9" s="44"/>
      <c r="B9" s="996">
        <f>IF(NOT(ISBLANK(D9)),1,"")</f>
        <v>1</v>
      </c>
      <c r="C9" s="997"/>
      <c r="D9" s="555" t="s">
        <v>267</v>
      </c>
      <c r="E9" s="59"/>
      <c r="F9" s="59"/>
      <c r="G9" s="59"/>
      <c r="H9" s="59"/>
      <c r="I9" s="59"/>
      <c r="J9" s="59"/>
      <c r="K9" s="65"/>
      <c r="L9" s="132" t="s">
        <v>268</v>
      </c>
      <c r="M9" s="59"/>
      <c r="N9" s="59"/>
      <c r="O9" s="59"/>
      <c r="P9" s="59"/>
      <c r="Q9" s="59"/>
      <c r="R9" s="59"/>
      <c r="S9" s="60"/>
      <c r="T9" s="131" t="s">
        <v>269</v>
      </c>
      <c r="U9" s="59"/>
      <c r="V9" s="59"/>
      <c r="W9" s="65"/>
      <c r="X9" s="66" t="str">
        <f>IF(AND(NOT(ISBLANK(T9)),NOT(ISERROR(VLOOKUP(T9,'[2]SQL Server フィールド型種類'!$B$2:$E$30,4,FALSE)&lt;&gt;0))),TEXT(VLOOKUP(T9,'[2]SQL Server フィールド型種類'!$B$2:$E$30,4,FALSE),"##0"),"")</f>
        <v>4</v>
      </c>
      <c r="Y9" s="65"/>
      <c r="Z9" s="132" t="s">
        <v>47</v>
      </c>
      <c r="AA9" s="60"/>
      <c r="AB9" s="133" t="s">
        <v>48</v>
      </c>
      <c r="AC9" s="306" t="s">
        <v>275</v>
      </c>
      <c r="AD9" s="306" t="s">
        <v>275</v>
      </c>
      <c r="AE9" s="307" t="s">
        <v>275</v>
      </c>
      <c r="AF9" s="51"/>
      <c r="AG9" s="51"/>
      <c r="AH9" s="51"/>
      <c r="AI9" s="51"/>
      <c r="AJ9" s="51"/>
      <c r="AK9" s="51"/>
      <c r="AL9" s="52"/>
      <c r="AM9" s="133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16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ref="BX9:BX32" si="1">IF(NOT(ISERROR(VLOOKUP(L9,$D$115:$O$125,12,FALSE))),VLOOKUP(L9,$D$115:$O$125,12,FALSE),"")</f>
        <v/>
      </c>
    </row>
    <row r="10" spans="1:86" ht="15" customHeight="1">
      <c r="A10" s="44"/>
      <c r="B10" s="998">
        <f>IF(NOT(ISBLANK(D10)),MAX(B$9:B9)+1,"")</f>
        <v>2</v>
      </c>
      <c r="C10" s="999"/>
      <c r="D10" s="67" t="s">
        <v>8820</v>
      </c>
      <c r="E10" s="61"/>
      <c r="F10" s="61"/>
      <c r="G10" s="61"/>
      <c r="H10" s="61"/>
      <c r="I10" s="61"/>
      <c r="J10" s="61"/>
      <c r="K10" s="68"/>
      <c r="L10" s="126" t="s">
        <v>8824</v>
      </c>
      <c r="M10" s="61"/>
      <c r="N10" s="61"/>
      <c r="O10" s="61"/>
      <c r="P10" s="61"/>
      <c r="Q10" s="61"/>
      <c r="R10" s="61"/>
      <c r="S10" s="62"/>
      <c r="T10" s="127" t="s">
        <v>8821</v>
      </c>
      <c r="U10" s="61"/>
      <c r="V10" s="61"/>
      <c r="W10" s="68"/>
      <c r="X10" s="69" t="str">
        <f>IF(AND(NOT(ISBLANK(T10)),NOT(ISERROR(VLOOKUP(T10,'[2]SQL Server フィールド型種類'!$B$2:$E$30,4,FALSE)&lt;&gt;0))),TEXT(VLOOKUP(T10,'[2]SQL Server フィールド型種類'!$B$2:$E$30,4,FALSE),"##0"),"")</f>
        <v>4</v>
      </c>
      <c r="Y10" s="68"/>
      <c r="Z10" s="69"/>
      <c r="AA10" s="62"/>
      <c r="AB10" s="135" t="s">
        <v>48</v>
      </c>
      <c r="AC10" s="284"/>
      <c r="AD10" s="284" t="s">
        <v>275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93"/>
      <c r="BC10" s="193" t="str">
        <f t="shared" si="0"/>
        <v>nendo smalldatetime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1"/>
        <v/>
      </c>
    </row>
    <row r="11" spans="1:86" ht="15" customHeight="1">
      <c r="A11" s="44"/>
      <c r="B11" s="998">
        <f>IF(NOT(ISBLANK(D11)),MAX(B$9:B10)+1,"")</f>
        <v>3</v>
      </c>
      <c r="C11" s="999"/>
      <c r="D11" s="67" t="s">
        <v>8822</v>
      </c>
      <c r="E11" s="61"/>
      <c r="F11" s="61"/>
      <c r="G11" s="61"/>
      <c r="H11" s="61"/>
      <c r="I11" s="61"/>
      <c r="J11" s="61"/>
      <c r="K11" s="68"/>
      <c r="L11" s="126" t="s">
        <v>8826</v>
      </c>
      <c r="M11" s="61"/>
      <c r="N11" s="61"/>
      <c r="O11" s="61"/>
      <c r="P11" s="61"/>
      <c r="Q11" s="61"/>
      <c r="R11" s="61"/>
      <c r="S11" s="62"/>
      <c r="T11" s="127" t="s">
        <v>8821</v>
      </c>
      <c r="U11" s="61"/>
      <c r="V11" s="61"/>
      <c r="W11" s="68"/>
      <c r="X11" s="69" t="str">
        <f>IF(AND(NOT(ISBLANK(T11)),NOT(ISERROR(VLOOKUP(T11,'[2]SQL Server フィールド型種類'!$B$2:$E$30,4,FALSE)&lt;&gt;0))),TEXT(VLOOKUP(T11,'[2]SQL Server フィールド型種類'!$B$2:$E$30,4,FALSE),"##0"),"")</f>
        <v>4</v>
      </c>
      <c r="Y11" s="68"/>
      <c r="Z11" s="69"/>
      <c r="AA11" s="62"/>
      <c r="AB11" s="135" t="s">
        <v>48</v>
      </c>
      <c r="AC11" s="284"/>
      <c r="AD11" s="284" t="s">
        <v>275</v>
      </c>
      <c r="AE11" s="68"/>
      <c r="AF11" s="54" t="s">
        <v>274</v>
      </c>
      <c r="AG11" s="54"/>
      <c r="AH11" s="54"/>
      <c r="AI11" s="54"/>
      <c r="AJ11" s="54"/>
      <c r="AK11" s="54"/>
      <c r="AL11" s="55"/>
      <c r="AM11" s="135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93"/>
      <c r="BC11" s="193" t="str">
        <f t="shared" si="0"/>
        <v>make_day smalldatetime NOT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1"/>
        <v/>
      </c>
    </row>
    <row r="12" spans="1:86" ht="15" customHeight="1">
      <c r="A12" s="44"/>
      <c r="B12" s="998">
        <f>IF(NOT(ISBLANK(D12)),MAX(B$9:B11)+1,"")</f>
        <v>4</v>
      </c>
      <c r="C12" s="999"/>
      <c r="D12" s="67" t="s">
        <v>248</v>
      </c>
      <c r="E12" s="61"/>
      <c r="F12" s="61"/>
      <c r="G12" s="61"/>
      <c r="H12" s="61"/>
      <c r="I12" s="61"/>
      <c r="J12" s="61"/>
      <c r="K12" s="68"/>
      <c r="L12" s="126" t="s">
        <v>249</v>
      </c>
      <c r="M12" s="61"/>
      <c r="N12" s="61"/>
      <c r="O12" s="61"/>
      <c r="P12" s="61"/>
      <c r="Q12" s="61"/>
      <c r="R12" s="61"/>
      <c r="S12" s="62"/>
      <c r="T12" s="127" t="s">
        <v>62</v>
      </c>
      <c r="U12" s="61"/>
      <c r="V12" s="61"/>
      <c r="W12" s="68"/>
      <c r="X12" s="134" t="s">
        <v>9780</v>
      </c>
      <c r="Y12" s="68"/>
      <c r="Z12" s="69"/>
      <c r="AA12" s="62"/>
      <c r="AB12" s="135" t="s">
        <v>48</v>
      </c>
      <c r="AC12" s="53"/>
      <c r="AD12" s="284" t="s">
        <v>275</v>
      </c>
      <c r="AE12" s="68"/>
      <c r="AF12" s="54" t="s">
        <v>274</v>
      </c>
      <c r="AG12" s="54"/>
      <c r="AH12" s="54"/>
      <c r="AI12" s="54"/>
      <c r="AJ12" s="54"/>
      <c r="AK12" s="54"/>
      <c r="AL12" s="55"/>
      <c r="AM12" s="135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93"/>
      <c r="BC12" s="193" t="str">
        <f t="shared" si="0"/>
        <v>buhin_no char(20) NOT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1"/>
        <v/>
      </c>
    </row>
    <row r="13" spans="1:86" ht="15" customHeight="1">
      <c r="A13" s="44"/>
      <c r="B13" s="998">
        <f>IF(NOT(ISBLANK(D13)),MAX(B$9:B12)+1,"")</f>
        <v>5</v>
      </c>
      <c r="C13" s="999"/>
      <c r="D13" s="67" t="s">
        <v>8776</v>
      </c>
      <c r="E13" s="61"/>
      <c r="F13" s="61"/>
      <c r="G13" s="61"/>
      <c r="H13" s="61"/>
      <c r="I13" s="61"/>
      <c r="J13" s="61"/>
      <c r="K13" s="68"/>
      <c r="L13" s="126" t="s">
        <v>8777</v>
      </c>
      <c r="M13" s="61"/>
      <c r="N13" s="61"/>
      <c r="O13" s="61"/>
      <c r="P13" s="61"/>
      <c r="Q13" s="61"/>
      <c r="R13" s="61"/>
      <c r="S13" s="62"/>
      <c r="T13" s="127" t="s">
        <v>62</v>
      </c>
      <c r="U13" s="61"/>
      <c r="V13" s="61"/>
      <c r="W13" s="68"/>
      <c r="X13" s="134" t="s">
        <v>8778</v>
      </c>
      <c r="Y13" s="68"/>
      <c r="Z13" s="69"/>
      <c r="AA13" s="62"/>
      <c r="AB13" s="135" t="s">
        <v>48</v>
      </c>
      <c r="AC13" s="53"/>
      <c r="AD13" s="284" t="s">
        <v>275</v>
      </c>
      <c r="AE13" s="68"/>
      <c r="AF13" s="54" t="s">
        <v>274</v>
      </c>
      <c r="AG13" s="54"/>
      <c r="AH13" s="54"/>
      <c r="AI13" s="54"/>
      <c r="AJ13" s="54"/>
      <c r="AK13" s="54"/>
      <c r="AL13" s="55"/>
      <c r="AM13" s="135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93"/>
      <c r="BC13" s="193" t="str">
        <f t="shared" si="0"/>
        <v>kougu_no char(10) NOT NULL,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1"/>
        <v/>
      </c>
    </row>
    <row r="14" spans="1:86" ht="15" customHeight="1">
      <c r="A14" s="44"/>
      <c r="B14" s="998">
        <f>IF(NOT(ISBLANK(D14)),MAX(B$9:B13)+1,"")</f>
        <v>6</v>
      </c>
      <c r="C14" s="999"/>
      <c r="D14" s="127" t="s">
        <v>9957</v>
      </c>
      <c r="E14" s="61"/>
      <c r="F14" s="61"/>
      <c r="G14" s="61"/>
      <c r="H14" s="61"/>
      <c r="I14" s="61"/>
      <c r="J14" s="61"/>
      <c r="K14" s="68"/>
      <c r="L14" s="126" t="s">
        <v>9958</v>
      </c>
      <c r="M14" s="61"/>
      <c r="N14" s="61"/>
      <c r="O14" s="61"/>
      <c r="P14" s="61"/>
      <c r="Q14" s="61"/>
      <c r="R14" s="61"/>
      <c r="S14" s="62"/>
      <c r="T14" s="127" t="s">
        <v>9959</v>
      </c>
      <c r="U14" s="61"/>
      <c r="V14" s="61"/>
      <c r="W14" s="68"/>
      <c r="X14" s="134" t="s">
        <v>9960</v>
      </c>
      <c r="Y14" s="68"/>
      <c r="Z14" s="69"/>
      <c r="AA14" s="62"/>
      <c r="AB14" s="135"/>
      <c r="AC14" s="53"/>
      <c r="AD14" s="284"/>
      <c r="AE14" s="68"/>
      <c r="AF14" s="54"/>
      <c r="AG14" s="54"/>
      <c r="AH14" s="54"/>
      <c r="AI14" s="54"/>
      <c r="AJ14" s="54"/>
      <c r="AK14" s="54"/>
      <c r="AL14" s="55"/>
      <c r="AM14" s="135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510"/>
      <c r="BC14" s="193" t="str">
        <f t="shared" si="0"/>
        <v>syasyu char(15) NULL,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1"/>
        <v/>
      </c>
    </row>
    <row r="15" spans="1:86" ht="15" customHeight="1">
      <c r="A15" s="44"/>
      <c r="B15" s="998">
        <f>IF(NOT(ISBLANK(D15)),MAX(B$9:B14)+1,"")</f>
        <v>7</v>
      </c>
      <c r="C15" s="999"/>
      <c r="D15" s="67" t="s">
        <v>90</v>
      </c>
      <c r="E15" s="61"/>
      <c r="F15" s="61"/>
      <c r="G15" s="61"/>
      <c r="H15" s="61"/>
      <c r="I15" s="61"/>
      <c r="J15" s="61"/>
      <c r="K15" s="68"/>
      <c r="L15" s="126" t="s">
        <v>8779</v>
      </c>
      <c r="M15" s="61"/>
      <c r="N15" s="61"/>
      <c r="O15" s="61"/>
      <c r="P15" s="61"/>
      <c r="Q15" s="61"/>
      <c r="R15" s="61"/>
      <c r="S15" s="62"/>
      <c r="T15" s="67" t="s">
        <v>8780</v>
      </c>
      <c r="U15" s="61"/>
      <c r="V15" s="61"/>
      <c r="W15" s="68"/>
      <c r="X15" s="73" t="str">
        <f>IF(AND(NOT(ISBLANK(T15)),NOT(ISERROR(VLOOKUP(T15,'[2]SQL Server フィールド型種類'!$B$2:$E$30,4,FALSE)&lt;&gt;0))),TEXT(VLOOKUP(T15,'[2]SQL Server フィールド型種類'!$B$2:$E$30,4,FALSE),"##0"),"")</f>
        <v>1</v>
      </c>
      <c r="Y15" s="68"/>
      <c r="Z15" s="69"/>
      <c r="AA15" s="62"/>
      <c r="AB15" s="135"/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93"/>
      <c r="BC15" s="193" t="str">
        <f t="shared" si="0"/>
        <v>stage_no tinyint NULL,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1"/>
        <v/>
      </c>
    </row>
    <row r="16" spans="1:86" ht="15" customHeight="1">
      <c r="A16" s="44"/>
      <c r="B16" s="998">
        <f>IF(NOT(ISBLANK(D16)),MAX(B$9:B15)+1,"")</f>
        <v>8</v>
      </c>
      <c r="C16" s="999"/>
      <c r="D16" s="67" t="s">
        <v>8782</v>
      </c>
      <c r="E16" s="61"/>
      <c r="F16" s="61"/>
      <c r="G16" s="61"/>
      <c r="H16" s="61"/>
      <c r="I16" s="61"/>
      <c r="J16" s="61"/>
      <c r="K16" s="68"/>
      <c r="L16" s="126" t="s">
        <v>9153</v>
      </c>
      <c r="M16" s="61"/>
      <c r="N16" s="61"/>
      <c r="O16" s="61"/>
      <c r="P16" s="61"/>
      <c r="Q16" s="61"/>
      <c r="R16" s="61"/>
      <c r="S16" s="62"/>
      <c r="T16" s="127" t="s">
        <v>89</v>
      </c>
      <c r="U16" s="61"/>
      <c r="V16" s="61"/>
      <c r="W16" s="68"/>
      <c r="X16" s="69" t="str">
        <f>IF(AND(NOT(ISBLANK(T16)),NOT(ISERROR(VLOOKUP(T16,'[2]SQL Server フィールド型種類'!$B$2:$E$30,4,FALSE)&lt;&gt;0))),TEXT(VLOOKUP(T16,'[2]SQL Server フィールド型種類'!$B$2:$E$30,4,FALSE),"##0"),"")</f>
        <v>8</v>
      </c>
      <c r="Y16" s="68"/>
      <c r="Z16" s="69"/>
      <c r="AA16" s="62"/>
      <c r="AB16" s="135"/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 t="s">
        <v>8784</v>
      </c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93"/>
      <c r="BC16" s="193" t="str">
        <f t="shared" si="0"/>
        <v>sp_date datetime NULL,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1"/>
        <v/>
      </c>
    </row>
    <row r="17" spans="1:96" ht="15" customHeight="1">
      <c r="A17" s="44"/>
      <c r="B17" s="998">
        <f>IF(NOT(ISBLANK(D17)),MAX(B$9:B16)+1,"")</f>
        <v>9</v>
      </c>
      <c r="C17" s="999"/>
      <c r="D17" s="67" t="s">
        <v>8783</v>
      </c>
      <c r="E17" s="61"/>
      <c r="F17" s="61"/>
      <c r="G17" s="61"/>
      <c r="H17" s="61"/>
      <c r="I17" s="61"/>
      <c r="J17" s="61"/>
      <c r="K17" s="68"/>
      <c r="L17" s="126" t="s">
        <v>9154</v>
      </c>
      <c r="M17" s="61"/>
      <c r="N17" s="61"/>
      <c r="O17" s="61"/>
      <c r="P17" s="61"/>
      <c r="Q17" s="61"/>
      <c r="R17" s="61"/>
      <c r="S17" s="62"/>
      <c r="T17" s="127" t="s">
        <v>58</v>
      </c>
      <c r="U17" s="61"/>
      <c r="V17" s="61"/>
      <c r="W17" s="68"/>
      <c r="X17" s="73" t="str">
        <f>IF(AND(NOT(ISBLANK(T17)),NOT(ISERROR(VLOOKUP(T17,'[2]SQL Server フィールド型種類'!$B$2:$E$30,4,FALSE)&lt;&gt;0))),TEXT(VLOOKUP(T17,'[2]SQL Server フィールド型種類'!$B$2:$E$30,4,FALSE),"##0"),"")</f>
        <v>4</v>
      </c>
      <c r="Y17" s="68"/>
      <c r="Z17" s="69"/>
      <c r="AA17" s="62"/>
      <c r="AB17" s="61"/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135"/>
      <c r="AN17" s="61"/>
      <c r="AO17" s="61"/>
      <c r="AP17" s="61"/>
      <c r="AQ17" s="61"/>
      <c r="AR17" s="61"/>
      <c r="AS17" s="372"/>
      <c r="AT17" s="61"/>
      <c r="AU17" s="61"/>
      <c r="AV17" s="61"/>
      <c r="AW17" s="61"/>
      <c r="AX17" s="62"/>
      <c r="AY17" s="49"/>
      <c r="BB17" s="186"/>
      <c r="BC17" s="186" t="str">
        <f t="shared" ref="BC17:BC31" si="2">IF(L17&lt;&gt;"",L17&amp;" "&amp;IF(T17="char",T17&amp;"("&amp;X17&amp;")",T17)&amp;" "&amp;IF(AB17="×","NOT NULL","NULL")&amp;IF(Z17="YES"," IDENTITY(1, 1) ","")&amp;IF(BX17&lt;&gt;""," DEFAULT "&amp;BX17,"")&amp;IF(L18&lt;&gt;"",",",""),"")</f>
        <v>sp_stroke int NULL,</v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1"/>
        <v/>
      </c>
    </row>
    <row r="18" spans="1:96" ht="15" customHeight="1">
      <c r="A18" s="44"/>
      <c r="B18" s="998">
        <f>IF(NOT(ISBLANK(D18)),MAX(B$9:B17)+1,"")</f>
        <v>10</v>
      </c>
      <c r="C18" s="999"/>
      <c r="D18" s="67" t="s">
        <v>9236</v>
      </c>
      <c r="E18" s="61"/>
      <c r="F18" s="61"/>
      <c r="G18" s="61"/>
      <c r="H18" s="61"/>
      <c r="I18" s="61"/>
      <c r="J18" s="61"/>
      <c r="K18" s="68"/>
      <c r="L18" s="126" t="s">
        <v>9238</v>
      </c>
      <c r="M18" s="61"/>
      <c r="N18" s="61"/>
      <c r="O18" s="61"/>
      <c r="P18" s="61"/>
      <c r="Q18" s="61"/>
      <c r="R18" s="61"/>
      <c r="S18" s="62"/>
      <c r="T18" s="127" t="s">
        <v>9152</v>
      </c>
      <c r="U18" s="61"/>
      <c r="V18" s="61"/>
      <c r="W18" s="68"/>
      <c r="X18" s="69" t="str">
        <f>IF(AND(NOT(ISBLANK(T18)),NOT(ISERROR(VLOOKUP(T18,'[2]SQL Server フィールド型種類'!$B$2:$E$30,4,FALSE)&lt;&gt;0))),TEXT(VLOOKUP(T18,'[2]SQL Server フィールド型種類'!$B$2:$E$30,4,FALSE),"##0"),"")</f>
        <v>4</v>
      </c>
      <c r="Y18" s="68"/>
      <c r="Z18" s="69"/>
      <c r="AA18" s="62"/>
      <c r="AB18" s="61"/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135" t="s">
        <v>9488</v>
      </c>
      <c r="AN18" s="61"/>
      <c r="AO18" s="61"/>
      <c r="AP18" s="61"/>
      <c r="AQ18" s="372"/>
      <c r="AR18" s="372"/>
      <c r="AS18" s="372"/>
      <c r="AT18" s="61"/>
      <c r="AU18" s="61"/>
      <c r="AV18" s="61"/>
      <c r="AW18" s="61"/>
      <c r="AX18" s="62"/>
      <c r="AY18" s="49"/>
      <c r="BB18" s="186"/>
      <c r="BC18" s="186" t="str">
        <f t="shared" si="2"/>
        <v>up_close smalldatetime NULL,</v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1"/>
        <v/>
      </c>
      <c r="CB18" s="208" t="s">
        <v>9490</v>
      </c>
    </row>
    <row r="19" spans="1:96" ht="15" customHeight="1">
      <c r="A19" s="44"/>
      <c r="B19" s="998">
        <f>IF(NOT(ISBLANK(D19)),MAX(B$9:B18)+1,"")</f>
        <v>11</v>
      </c>
      <c r="C19" s="999"/>
      <c r="D19" s="67" t="s">
        <v>9237</v>
      </c>
      <c r="E19" s="61"/>
      <c r="F19" s="61"/>
      <c r="G19" s="61"/>
      <c r="H19" s="61"/>
      <c r="I19" s="61"/>
      <c r="J19" s="61"/>
      <c r="K19" s="68"/>
      <c r="L19" s="126" t="s">
        <v>9240</v>
      </c>
      <c r="M19" s="61"/>
      <c r="N19" s="61"/>
      <c r="O19" s="61"/>
      <c r="P19" s="61"/>
      <c r="Q19" s="61"/>
      <c r="R19" s="61"/>
      <c r="S19" s="62"/>
      <c r="T19" s="127" t="s">
        <v>9152</v>
      </c>
      <c r="U19" s="61"/>
      <c r="V19" s="61"/>
      <c r="W19" s="68"/>
      <c r="X19" s="73" t="str">
        <f>IF(AND(NOT(ISBLANK(T19)),NOT(ISERROR(VLOOKUP(T19,'[2]SQL Server フィールド型種類'!$B$2:$E$30,4,FALSE)&lt;&gt;0))),TEXT(VLOOKUP(T19,'[2]SQL Server フィールド型種類'!$B$2:$E$30,4,FALSE),"##0"),"")</f>
        <v>4</v>
      </c>
      <c r="Y19" s="68"/>
      <c r="Z19" s="69"/>
      <c r="AA19" s="62"/>
      <c r="AB19" s="61"/>
      <c r="AC19" s="53"/>
      <c r="AD19" s="53"/>
      <c r="AE19" s="68"/>
      <c r="AF19" s="54"/>
      <c r="AG19" s="54"/>
      <c r="AH19" s="54"/>
      <c r="AI19" s="54"/>
      <c r="AJ19" s="54"/>
      <c r="AK19" s="54"/>
      <c r="AL19" s="55"/>
      <c r="AM19" s="135" t="s">
        <v>9489</v>
      </c>
      <c r="AN19" s="61"/>
      <c r="AO19" s="61"/>
      <c r="AP19" s="372"/>
      <c r="AQ19" s="372"/>
      <c r="AR19" s="372"/>
      <c r="AS19" s="372"/>
      <c r="AT19" s="61"/>
      <c r="AU19" s="61"/>
      <c r="AV19" s="61"/>
      <c r="AW19" s="61"/>
      <c r="AX19" s="62"/>
      <c r="AY19" s="49"/>
      <c r="BB19" s="186"/>
      <c r="BC19" s="186" t="str">
        <f t="shared" si="2"/>
        <v>out_mainte smalldatetime NULL,</v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O19" s="186"/>
      <c r="BQ19" s="186"/>
      <c r="BR19" s="186"/>
      <c r="BS19" s="186"/>
      <c r="BT19" s="186"/>
      <c r="BU19" s="186"/>
      <c r="BV19" s="186"/>
      <c r="BW19" s="186"/>
      <c r="BX19" s="186" t="str">
        <f t="shared" si="1"/>
        <v/>
      </c>
      <c r="CB19" s="208" t="str">
        <f>"        public int "&amp;L19&amp;" { get; set; }                                                                              // "&amp;D19</f>
        <v xml:space="preserve">        public int out_mainte { get; set; }                                                                              // 保守切れ年月</v>
      </c>
    </row>
    <row r="20" spans="1:96" ht="15" customHeight="1">
      <c r="A20" s="44"/>
      <c r="B20" s="998">
        <f>IF(NOT(ISBLANK(D20)),MAX(B$9:B19)+1,"")</f>
        <v>12</v>
      </c>
      <c r="C20" s="999"/>
      <c r="D20" s="67" t="s">
        <v>9482</v>
      </c>
      <c r="E20" s="61"/>
      <c r="F20" s="61"/>
      <c r="G20" s="61"/>
      <c r="H20" s="61"/>
      <c r="I20" s="61"/>
      <c r="J20" s="61"/>
      <c r="K20" s="68"/>
      <c r="L20" s="126" t="s">
        <v>9815</v>
      </c>
      <c r="M20" s="61"/>
      <c r="N20" s="61"/>
      <c r="O20" s="61"/>
      <c r="P20" s="61"/>
      <c r="Q20" s="61"/>
      <c r="R20" s="61"/>
      <c r="S20" s="62"/>
      <c r="T20" s="127" t="s">
        <v>58</v>
      </c>
      <c r="U20" s="61"/>
      <c r="V20" s="61"/>
      <c r="W20" s="68"/>
      <c r="X20" s="69" t="str">
        <f>IF(AND(NOT(ISBLANK(T20)),NOT(ISERROR(VLOOKUP(T20,'[2]SQL Server フィールド型種類'!$B$2:$E$30,4,FALSE)&lt;&gt;0))),TEXT(VLOOKUP(T20,'[2]SQL Server フィールド型種類'!$B$2:$E$30,4,FALSE),"##0"),"")</f>
        <v>4</v>
      </c>
      <c r="Y20" s="68"/>
      <c r="Z20" s="69"/>
      <c r="AA20" s="62"/>
      <c r="AB20" s="61"/>
      <c r="AC20" s="53"/>
      <c r="AD20" s="53"/>
      <c r="AE20" s="68"/>
      <c r="AF20" s="54"/>
      <c r="AG20" s="54"/>
      <c r="AH20" s="54"/>
      <c r="AI20" s="54"/>
      <c r="AJ20" s="54"/>
      <c r="AK20" s="54"/>
      <c r="AL20" s="55"/>
      <c r="AM20" s="135"/>
      <c r="AN20" s="372"/>
      <c r="AO20" s="372"/>
      <c r="AP20" s="372"/>
      <c r="AQ20" s="372"/>
      <c r="AR20" s="372"/>
      <c r="AS20" s="372"/>
      <c r="AT20" s="61"/>
      <c r="AU20" s="61"/>
      <c r="AV20" s="61"/>
      <c r="AW20" s="61"/>
      <c r="AX20" s="62"/>
      <c r="AY20" s="49"/>
      <c r="BB20" s="186"/>
      <c r="BC20" s="186" t="str">
        <f t="shared" si="2"/>
        <v>plan_vol1 int NULL,</v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si="1"/>
        <v/>
      </c>
      <c r="CB20" s="208" t="str">
        <f>"        public int "&amp;L20&amp;" { get; set; }                                                                            // "&amp;D20</f>
        <v xml:space="preserve">        public int plan_vol1 { get; set; }                                                                            // 生産予定台数1</v>
      </c>
    </row>
    <row r="21" spans="1:96" ht="15" customHeight="1">
      <c r="A21" s="44"/>
      <c r="B21" s="998">
        <f>IF(NOT(ISBLANK(D21)),MAX(B$9:B20)+1,"")</f>
        <v>13</v>
      </c>
      <c r="C21" s="999"/>
      <c r="D21" s="67" t="s">
        <v>9483</v>
      </c>
      <c r="E21" s="61"/>
      <c r="F21" s="61"/>
      <c r="G21" s="61"/>
      <c r="H21" s="61"/>
      <c r="I21" s="61"/>
      <c r="J21" s="61"/>
      <c r="K21" s="68"/>
      <c r="L21" s="126" t="s">
        <v>9816</v>
      </c>
      <c r="M21" s="61"/>
      <c r="N21" s="61"/>
      <c r="O21" s="61"/>
      <c r="P21" s="61"/>
      <c r="Q21" s="61"/>
      <c r="R21" s="61"/>
      <c r="S21" s="62"/>
      <c r="T21" s="127" t="s">
        <v>58</v>
      </c>
      <c r="U21" s="61"/>
      <c r="V21" s="61"/>
      <c r="W21" s="68"/>
      <c r="X21" s="73" t="str">
        <f>IF(AND(NOT(ISBLANK(T21)),NOT(ISERROR(VLOOKUP(T21,'[2]SQL Server フィールド型種類'!$B$2:$E$30,4,FALSE)&lt;&gt;0))),TEXT(VLOOKUP(T21,'[2]SQL Server フィールド型種類'!$B$2:$E$30,4,FALSE),"##0"),"")</f>
        <v>4</v>
      </c>
      <c r="Y21" s="68"/>
      <c r="Z21" s="69"/>
      <c r="AA21" s="62"/>
      <c r="AB21" s="61"/>
      <c r="AC21" s="53"/>
      <c r="AD21" s="53"/>
      <c r="AE21" s="68"/>
      <c r="AF21" s="54"/>
      <c r="AG21" s="54"/>
      <c r="AH21" s="54"/>
      <c r="AI21" s="54"/>
      <c r="AJ21" s="54"/>
      <c r="AK21" s="54"/>
      <c r="AL21" s="55"/>
      <c r="AM21" s="135"/>
      <c r="AN21" s="372"/>
      <c r="AO21" s="372"/>
      <c r="AP21" s="372"/>
      <c r="AQ21" s="372"/>
      <c r="AR21" s="372"/>
      <c r="AS21" s="372"/>
      <c r="AT21" s="61"/>
      <c r="AU21" s="61"/>
      <c r="AV21" s="61"/>
      <c r="AW21" s="61"/>
      <c r="AX21" s="62"/>
      <c r="AY21" s="148"/>
      <c r="BB21" s="186"/>
      <c r="BC21" s="186" t="str">
        <f t="shared" si="2"/>
        <v>actual_vol1 int NULL,</v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 t="str">
        <f t="shared" si="1"/>
        <v/>
      </c>
      <c r="CB21" s="208" t="str">
        <f>"        public int "&amp;L21&amp;" { get; set; }                                                                                // "&amp;D21</f>
        <v xml:space="preserve">        public int actual_vol1 { get; set; }                                                                                // 生産実績台数1</v>
      </c>
      <c r="CO21" s="159"/>
      <c r="CP21" s="159"/>
      <c r="CQ21" s="304"/>
      <c r="CR21" s="159"/>
    </row>
    <row r="22" spans="1:96" ht="15" customHeight="1">
      <c r="A22" s="50"/>
      <c r="B22" s="998">
        <f>IF(NOT(ISBLANK(D22)),MAX(B$9:B21)+1,"")</f>
        <v>14</v>
      </c>
      <c r="C22" s="999"/>
      <c r="D22" s="67" t="s">
        <v>9487</v>
      </c>
      <c r="E22" s="61"/>
      <c r="F22" s="61"/>
      <c r="G22" s="61"/>
      <c r="H22" s="61"/>
      <c r="I22" s="61"/>
      <c r="J22" s="61"/>
      <c r="K22" s="68"/>
      <c r="L22" s="126" t="s">
        <v>9817</v>
      </c>
      <c r="M22" s="61"/>
      <c r="N22" s="61"/>
      <c r="O22" s="61"/>
      <c r="P22" s="61"/>
      <c r="Q22" s="61"/>
      <c r="R22" s="61"/>
      <c r="S22" s="62"/>
      <c r="T22" s="127" t="s">
        <v>58</v>
      </c>
      <c r="U22" s="61"/>
      <c r="V22" s="61"/>
      <c r="W22" s="68"/>
      <c r="X22" s="73" t="str">
        <f>IF(AND(NOT(ISBLANK(T22)),NOT(ISERROR(VLOOKUP(T22,'[2]SQL Server フィールド型種類'!$B$2:$E$30,4,FALSE)&lt;&gt;0))),TEXT(VLOOKUP(T22,'[2]SQL Server フィールド型種類'!$B$2:$E$30,4,FALSE),"##0"),"")</f>
        <v>4</v>
      </c>
      <c r="Y22" s="68"/>
      <c r="Z22" s="69"/>
      <c r="AA22" s="62"/>
      <c r="AB22" s="61"/>
      <c r="AC22" s="53"/>
      <c r="AD22" s="53"/>
      <c r="AE22" s="68"/>
      <c r="AF22" s="54"/>
      <c r="AG22" s="54"/>
      <c r="AH22" s="54"/>
      <c r="AI22" s="54"/>
      <c r="AJ22" s="54"/>
      <c r="AK22" s="54"/>
      <c r="AL22" s="55"/>
      <c r="AM22" s="135"/>
      <c r="AN22" s="372"/>
      <c r="AO22" s="372"/>
      <c r="AP22" s="372"/>
      <c r="AQ22" s="372"/>
      <c r="AR22" s="372"/>
      <c r="AS22" s="372"/>
      <c r="AT22" s="61"/>
      <c r="AU22" s="61"/>
      <c r="AV22" s="61"/>
      <c r="AW22" s="61"/>
      <c r="AX22" s="62"/>
      <c r="AY22" s="49"/>
      <c r="BB22" s="45"/>
      <c r="BC22" s="45" t="str">
        <f t="shared" si="2"/>
        <v>stroke1 int NULL,</v>
      </c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 t="str">
        <f t="shared" si="1"/>
        <v/>
      </c>
      <c r="CB22" s="208" t="str">
        <f>"        public int "&amp;L22&amp;" { get; set; }                                                                              // "&amp;D22</f>
        <v xml:space="preserve">        public int stroke1 { get; set; }                                                                              // 当月ストローク数1</v>
      </c>
      <c r="CO22" s="159"/>
      <c r="CP22" s="159"/>
      <c r="CQ22" s="304"/>
      <c r="CR22" s="159"/>
    </row>
    <row r="23" spans="1:96" ht="15" customHeight="1">
      <c r="A23" s="50"/>
      <c r="B23" s="998">
        <f>IF(NOT(ISBLANK(D23)),MAX(B$9:B22)+1,"")</f>
        <v>15</v>
      </c>
      <c r="C23" s="999"/>
      <c r="D23" s="67" t="s">
        <v>9818</v>
      </c>
      <c r="E23" s="61"/>
      <c r="F23" s="61"/>
      <c r="G23" s="61"/>
      <c r="H23" s="61"/>
      <c r="I23" s="61"/>
      <c r="J23" s="61"/>
      <c r="K23" s="68"/>
      <c r="L23" s="126" t="s">
        <v>9819</v>
      </c>
      <c r="M23" s="61"/>
      <c r="N23" s="61"/>
      <c r="O23" s="61"/>
      <c r="P23" s="61"/>
      <c r="Q23" s="61"/>
      <c r="R23" s="61"/>
      <c r="S23" s="62"/>
      <c r="T23" s="127" t="s">
        <v>58</v>
      </c>
      <c r="U23" s="61"/>
      <c r="V23" s="61"/>
      <c r="W23" s="68"/>
      <c r="X23" s="69" t="str">
        <f>IF(AND(NOT(ISBLANK(T23)),NOT(ISERROR(VLOOKUP(T23,'[2]SQL Server フィールド型種類'!$B$2:$E$30,4,FALSE)&lt;&gt;0))),TEXT(VLOOKUP(T23,'[2]SQL Server フィールド型種類'!$B$2:$E$30,4,FALSE),"##0"),"")</f>
        <v>4</v>
      </c>
      <c r="Y23" s="68"/>
      <c r="Z23" s="69"/>
      <c r="AA23" s="62"/>
      <c r="AB23" s="61"/>
      <c r="AC23" s="53"/>
      <c r="AD23" s="53"/>
      <c r="AE23" s="68"/>
      <c r="AF23" s="54"/>
      <c r="AG23" s="54"/>
      <c r="AH23" s="54"/>
      <c r="AI23" s="54"/>
      <c r="AJ23" s="54"/>
      <c r="AK23" s="54"/>
      <c r="AL23" s="55"/>
      <c r="AM23" s="135"/>
      <c r="AN23" s="372"/>
      <c r="AO23" s="372"/>
      <c r="AP23" s="372"/>
      <c r="AQ23" s="372"/>
      <c r="AR23" s="372"/>
      <c r="AS23" s="372"/>
      <c r="AT23" s="61"/>
      <c r="AU23" s="61"/>
      <c r="AV23" s="61"/>
      <c r="AW23" s="61"/>
      <c r="AX23" s="62"/>
      <c r="AY23" s="49"/>
      <c r="BB23" s="186"/>
      <c r="BC23" s="45" t="str">
        <f t="shared" si="2"/>
        <v>plan_vol2 int NULL,</v>
      </c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 t="str">
        <f t="shared" si="1"/>
        <v/>
      </c>
      <c r="CB23" s="208" t="str">
        <f>"        public int "&amp;L23&amp;" { get; set; }                                                                            // "&amp;D23</f>
        <v xml:space="preserve">        public int plan_vol2 { get; set; }                                                                            // 生産予定台数2</v>
      </c>
      <c r="CO23" s="159"/>
      <c r="CP23" s="159"/>
      <c r="CQ23" s="159"/>
      <c r="CR23" s="159"/>
    </row>
    <row r="24" spans="1:96" ht="15" customHeight="1">
      <c r="A24" s="50"/>
      <c r="B24" s="998">
        <f>IF(NOT(ISBLANK(D24)),MAX(B$9:B23)+1,"")</f>
        <v>16</v>
      </c>
      <c r="C24" s="999"/>
      <c r="D24" s="67" t="s">
        <v>9820</v>
      </c>
      <c r="E24" s="61"/>
      <c r="F24" s="61"/>
      <c r="G24" s="61"/>
      <c r="H24" s="61"/>
      <c r="I24" s="61"/>
      <c r="J24" s="61"/>
      <c r="K24" s="68"/>
      <c r="L24" s="126" t="s">
        <v>9821</v>
      </c>
      <c r="M24" s="61"/>
      <c r="N24" s="61"/>
      <c r="O24" s="61"/>
      <c r="P24" s="61"/>
      <c r="Q24" s="61"/>
      <c r="R24" s="61"/>
      <c r="S24" s="62"/>
      <c r="T24" s="127" t="s">
        <v>58</v>
      </c>
      <c r="U24" s="61"/>
      <c r="V24" s="61"/>
      <c r="W24" s="68"/>
      <c r="X24" s="73" t="str">
        <f>IF(AND(NOT(ISBLANK(T24)),NOT(ISERROR(VLOOKUP(T24,'[2]SQL Server フィールド型種類'!$B$2:$E$30,4,FALSE)&lt;&gt;0))),TEXT(VLOOKUP(T24,'[2]SQL Server フィールド型種類'!$B$2:$E$30,4,FALSE),"##0"),"")</f>
        <v>4</v>
      </c>
      <c r="Y24" s="68"/>
      <c r="Z24" s="69"/>
      <c r="AA24" s="62"/>
      <c r="AB24" s="61"/>
      <c r="AC24" s="53"/>
      <c r="AD24" s="53"/>
      <c r="AE24" s="68"/>
      <c r="AF24" s="54"/>
      <c r="AG24" s="54"/>
      <c r="AH24" s="54"/>
      <c r="AI24" s="54"/>
      <c r="AJ24" s="54"/>
      <c r="AK24" s="54"/>
      <c r="AL24" s="55"/>
      <c r="AM24" s="135"/>
      <c r="AN24" s="372"/>
      <c r="AO24" s="372"/>
      <c r="AP24" s="372"/>
      <c r="AQ24" s="372"/>
      <c r="AR24" s="372"/>
      <c r="AS24" s="372"/>
      <c r="AT24" s="61"/>
      <c r="AU24" s="61"/>
      <c r="AV24" s="61"/>
      <c r="AW24" s="61"/>
      <c r="AX24" s="62"/>
      <c r="AY24" s="49"/>
      <c r="BB24" s="186"/>
      <c r="BC24" s="186" t="str">
        <f t="shared" si="2"/>
        <v>actual_vol2 int NULL,</v>
      </c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 t="str">
        <f t="shared" si="1"/>
        <v/>
      </c>
      <c r="CB24" s="208" t="str">
        <f>"        public int "&amp;L24&amp;" { get; set; }                                                                                // "&amp;D24</f>
        <v xml:space="preserve">        public int actual_vol2 { get; set; }                                                                                // 生産実績台数2</v>
      </c>
      <c r="CO24" s="159"/>
      <c r="CP24" s="159"/>
      <c r="CQ24" s="159"/>
      <c r="CR24" s="159"/>
    </row>
    <row r="25" spans="1:96" ht="15" customHeight="1">
      <c r="A25" s="50"/>
      <c r="B25" s="998">
        <f>IF(NOT(ISBLANK(D25)),MAX(B$9:B24)+1,"")</f>
        <v>17</v>
      </c>
      <c r="C25" s="999"/>
      <c r="D25" s="67" t="s">
        <v>9822</v>
      </c>
      <c r="E25" s="61"/>
      <c r="F25" s="61"/>
      <c r="G25" s="61"/>
      <c r="H25" s="61"/>
      <c r="I25" s="61"/>
      <c r="J25" s="61"/>
      <c r="K25" s="68"/>
      <c r="L25" s="126" t="s">
        <v>9823</v>
      </c>
      <c r="M25" s="61"/>
      <c r="N25" s="61"/>
      <c r="O25" s="61"/>
      <c r="P25" s="61"/>
      <c r="Q25" s="61"/>
      <c r="R25" s="61"/>
      <c r="S25" s="62"/>
      <c r="T25" s="127" t="s">
        <v>58</v>
      </c>
      <c r="U25" s="61"/>
      <c r="V25" s="61"/>
      <c r="W25" s="68"/>
      <c r="X25" s="69" t="str">
        <f>IF(AND(NOT(ISBLANK(T25)),NOT(ISERROR(VLOOKUP(T25,'[2]SQL Server フィールド型種類'!$B$2:$E$30,4,FALSE)&lt;&gt;0))),TEXT(VLOOKUP(T25,'[2]SQL Server フィールド型種類'!$B$2:$E$30,4,FALSE),"##0"),"")</f>
        <v>4</v>
      </c>
      <c r="Y25" s="68"/>
      <c r="Z25" s="69"/>
      <c r="AA25" s="62"/>
      <c r="AB25" s="61"/>
      <c r="AC25" s="53"/>
      <c r="AD25" s="53"/>
      <c r="AE25" s="68"/>
      <c r="AF25" s="54"/>
      <c r="AG25" s="54"/>
      <c r="AH25" s="54"/>
      <c r="AI25" s="54"/>
      <c r="AJ25" s="54"/>
      <c r="AK25" s="54"/>
      <c r="AL25" s="55"/>
      <c r="AM25" s="135"/>
      <c r="AN25" s="372"/>
      <c r="AO25" s="372"/>
      <c r="AP25" s="372"/>
      <c r="AQ25" s="372"/>
      <c r="AR25" s="372"/>
      <c r="AS25" s="372"/>
      <c r="AT25" s="61"/>
      <c r="AU25" s="61"/>
      <c r="AV25" s="61"/>
      <c r="AW25" s="61"/>
      <c r="AX25" s="62"/>
      <c r="AY25" s="49"/>
      <c r="BB25" s="186"/>
      <c r="BC25" s="186" t="str">
        <f t="shared" si="2"/>
        <v>stroke2 int NULL,</v>
      </c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 t="str">
        <f t="shared" si="1"/>
        <v/>
      </c>
      <c r="CB25" s="208" t="str">
        <f>"        public int "&amp;L25&amp;" { get; set; }                                                                              // "&amp;D25</f>
        <v xml:space="preserve">        public int stroke2 { get; set; }                                                                              // 当月ストローク数2</v>
      </c>
    </row>
    <row r="26" spans="1:96" ht="15" customHeight="1">
      <c r="A26" s="50"/>
      <c r="B26" s="998">
        <f>IF(NOT(ISBLANK(D26)),MAX(B$9:B25)+1,"")</f>
        <v>18</v>
      </c>
      <c r="C26" s="999"/>
      <c r="D26" s="67" t="s">
        <v>9824</v>
      </c>
      <c r="E26" s="61"/>
      <c r="F26" s="61"/>
      <c r="G26" s="61"/>
      <c r="H26" s="61"/>
      <c r="I26" s="61"/>
      <c r="J26" s="61"/>
      <c r="K26" s="68"/>
      <c r="L26" s="126" t="s">
        <v>9825</v>
      </c>
      <c r="M26" s="61"/>
      <c r="N26" s="61"/>
      <c r="O26" s="61"/>
      <c r="P26" s="61"/>
      <c r="Q26" s="61"/>
      <c r="R26" s="61"/>
      <c r="S26" s="62"/>
      <c r="T26" s="127" t="s">
        <v>58</v>
      </c>
      <c r="U26" s="61"/>
      <c r="V26" s="61"/>
      <c r="W26" s="68"/>
      <c r="X26" s="73" t="str">
        <f>IF(AND(NOT(ISBLANK(T26)),NOT(ISERROR(VLOOKUP(T26,'[2]SQL Server フィールド型種類'!$B$2:$E$30,4,FALSE)&lt;&gt;0))),TEXT(VLOOKUP(T26,'[2]SQL Server フィールド型種類'!$B$2:$E$30,4,FALSE),"##0"),"")</f>
        <v>4</v>
      </c>
      <c r="Y26" s="68"/>
      <c r="Z26" s="69"/>
      <c r="AA26" s="62"/>
      <c r="AB26" s="61"/>
      <c r="AC26" s="53"/>
      <c r="AD26" s="53"/>
      <c r="AE26" s="68"/>
      <c r="AF26" s="54"/>
      <c r="AG26" s="54"/>
      <c r="AH26" s="54"/>
      <c r="AI26" s="54"/>
      <c r="AJ26" s="54"/>
      <c r="AK26" s="54"/>
      <c r="AL26" s="55"/>
      <c r="AM26" s="135"/>
      <c r="AN26" s="372"/>
      <c r="AO26" s="372"/>
      <c r="AP26" s="372"/>
      <c r="AQ26" s="372"/>
      <c r="AR26" s="372"/>
      <c r="AS26" s="372"/>
      <c r="AT26" s="61"/>
      <c r="AU26" s="61"/>
      <c r="AV26" s="61"/>
      <c r="AW26" s="61"/>
      <c r="AX26" s="62"/>
      <c r="AY26" s="49"/>
      <c r="BB26" s="186"/>
      <c r="BC26" s="186" t="str">
        <f t="shared" si="2"/>
        <v>plan_vol3 int NULL,</v>
      </c>
      <c r="BD26" s="186"/>
      <c r="BX26" s="43" t="str">
        <f t="shared" si="1"/>
        <v/>
      </c>
      <c r="CB26" s="208" t="str">
        <f>"        public int "&amp;L26&amp;" { get; set; }                                                                            // "&amp;D26</f>
        <v xml:space="preserve">        public int plan_vol3 { get; set; }                                                                            // 生産予定台数3</v>
      </c>
    </row>
    <row r="27" spans="1:96" ht="15" customHeight="1">
      <c r="A27" s="50"/>
      <c r="B27" s="998">
        <f>IF(NOT(ISBLANK(D27)),MAX(B$9:B26)+1,"")</f>
        <v>19</v>
      </c>
      <c r="C27" s="999"/>
      <c r="D27" s="67" t="s">
        <v>9826</v>
      </c>
      <c r="E27" s="61"/>
      <c r="F27" s="61"/>
      <c r="G27" s="61"/>
      <c r="H27" s="61"/>
      <c r="I27" s="61"/>
      <c r="J27" s="61"/>
      <c r="K27" s="373"/>
      <c r="L27" s="126" t="s">
        <v>9827</v>
      </c>
      <c r="M27" s="372"/>
      <c r="N27" s="372"/>
      <c r="O27" s="372"/>
      <c r="P27" s="372"/>
      <c r="Q27" s="372"/>
      <c r="R27" s="372"/>
      <c r="S27" s="375"/>
      <c r="T27" s="371" t="s">
        <v>58</v>
      </c>
      <c r="U27" s="372"/>
      <c r="V27" s="372"/>
      <c r="W27" s="373"/>
      <c r="X27" s="377" t="str">
        <f>IF(AND(NOT(ISBLANK(T27)),NOT(ISERROR(VLOOKUP(T27,'[2]SQL Server フィールド型種類'!$B$2:$E$30,4,FALSE)&lt;&gt;0))),TEXT(VLOOKUP(T27,'[2]SQL Server フィールド型種類'!$B$2:$E$30,4,FALSE),"##0"),"")</f>
        <v>4</v>
      </c>
      <c r="Y27" s="373"/>
      <c r="Z27" s="378"/>
      <c r="AA27" s="375"/>
      <c r="AB27" s="372"/>
      <c r="AC27" s="379"/>
      <c r="AD27" s="379"/>
      <c r="AE27" s="373"/>
      <c r="AF27" s="380"/>
      <c r="AG27" s="380"/>
      <c r="AH27" s="380"/>
      <c r="AI27" s="380"/>
      <c r="AJ27" s="380"/>
      <c r="AK27" s="380"/>
      <c r="AL27" s="381"/>
      <c r="AM27" s="382"/>
      <c r="AN27" s="372"/>
      <c r="AO27" s="372"/>
      <c r="AP27" s="372"/>
      <c r="AQ27" s="372"/>
      <c r="AR27" s="372"/>
      <c r="AS27" s="372"/>
      <c r="AT27" s="61"/>
      <c r="AU27" s="61"/>
      <c r="AV27" s="61"/>
      <c r="AW27" s="61"/>
      <c r="AX27" s="62"/>
      <c r="AY27" s="49"/>
      <c r="BB27" s="186"/>
      <c r="BC27" s="186" t="str">
        <f t="shared" si="2"/>
        <v>actual_vol3 int NULL,</v>
      </c>
      <c r="BD27" s="186"/>
      <c r="BX27" s="43" t="str">
        <f t="shared" si="1"/>
        <v/>
      </c>
      <c r="CB27" s="208" t="str">
        <f>"        public int "&amp;L27&amp;" { get; set; }                                                                                // "&amp;D27</f>
        <v xml:space="preserve">        public int actual_vol3 { get; set; }                                                                                // 生産実績台数3</v>
      </c>
    </row>
    <row r="28" spans="1:96" ht="15" customHeight="1">
      <c r="A28" s="50"/>
      <c r="B28" s="998">
        <f>IF(NOT(ISBLANK(D28)),MAX(B$9:B27)+1,"")</f>
        <v>20</v>
      </c>
      <c r="C28" s="999"/>
      <c r="D28" s="67" t="s">
        <v>9828</v>
      </c>
      <c r="E28" s="61"/>
      <c r="F28" s="61"/>
      <c r="G28" s="61"/>
      <c r="H28" s="61"/>
      <c r="I28" s="61"/>
      <c r="J28" s="61"/>
      <c r="K28" s="373"/>
      <c r="L28" s="126" t="s">
        <v>9829</v>
      </c>
      <c r="M28" s="372"/>
      <c r="N28" s="372"/>
      <c r="O28" s="372"/>
      <c r="P28" s="372"/>
      <c r="Q28" s="372"/>
      <c r="R28" s="372"/>
      <c r="S28" s="375"/>
      <c r="T28" s="371" t="s">
        <v>58</v>
      </c>
      <c r="U28" s="372"/>
      <c r="V28" s="372"/>
      <c r="W28" s="373"/>
      <c r="X28" s="377" t="str">
        <f>IF(AND(NOT(ISBLANK(T28)),NOT(ISERROR(VLOOKUP(T28,'[2]SQL Server フィールド型種類'!$B$2:$E$30,4,FALSE)&lt;&gt;0))),TEXT(VLOOKUP(T28,'[2]SQL Server フィールド型種類'!$B$2:$E$30,4,FALSE),"##0"),"")</f>
        <v>4</v>
      </c>
      <c r="Y28" s="373"/>
      <c r="Z28" s="378"/>
      <c r="AA28" s="375"/>
      <c r="AB28" s="372"/>
      <c r="AC28" s="379"/>
      <c r="AD28" s="379"/>
      <c r="AE28" s="373"/>
      <c r="AF28" s="380"/>
      <c r="AG28" s="380"/>
      <c r="AH28" s="380"/>
      <c r="AI28" s="380"/>
      <c r="AJ28" s="380"/>
      <c r="AK28" s="380"/>
      <c r="AL28" s="381"/>
      <c r="AM28" s="382"/>
      <c r="AN28" s="372"/>
      <c r="AO28" s="372"/>
      <c r="AP28" s="372"/>
      <c r="AQ28" s="372"/>
      <c r="AR28" s="372"/>
      <c r="AS28" s="372"/>
      <c r="AT28" s="61"/>
      <c r="AU28" s="61"/>
      <c r="AV28" s="61"/>
      <c r="AW28" s="61"/>
      <c r="AX28" s="62"/>
      <c r="AY28" s="49"/>
      <c r="BB28" s="186"/>
      <c r="BC28" s="186" t="str">
        <f t="shared" si="2"/>
        <v>stroke3 int NULL,</v>
      </c>
      <c r="BD28" s="186"/>
      <c r="BX28" s="43" t="str">
        <f t="shared" si="1"/>
        <v/>
      </c>
      <c r="CB28" s="208" t="str">
        <f>"        public int "&amp;L28&amp;" { get; set; }                                                                              // "&amp;D28</f>
        <v xml:space="preserve">        public int stroke3 { get; set; }                                                                              // 当月ストローク数3</v>
      </c>
    </row>
    <row r="29" spans="1:96" ht="15" customHeight="1">
      <c r="A29" s="50"/>
      <c r="B29" s="998">
        <f>IF(NOT(ISBLANK(D29)),MAX(B$9:B28)+1,"")</f>
        <v>21</v>
      </c>
      <c r="C29" s="999"/>
      <c r="D29" s="67" t="s">
        <v>9830</v>
      </c>
      <c r="E29" s="61"/>
      <c r="F29" s="61"/>
      <c r="G29" s="61"/>
      <c r="H29" s="61"/>
      <c r="I29" s="61"/>
      <c r="J29" s="61"/>
      <c r="K29" s="373"/>
      <c r="L29" s="126" t="s">
        <v>9831</v>
      </c>
      <c r="M29" s="372"/>
      <c r="N29" s="372"/>
      <c r="O29" s="372"/>
      <c r="P29" s="372"/>
      <c r="Q29" s="372"/>
      <c r="R29" s="372"/>
      <c r="S29" s="375"/>
      <c r="T29" s="371" t="s">
        <v>58</v>
      </c>
      <c r="U29" s="372"/>
      <c r="V29" s="372"/>
      <c r="W29" s="373"/>
      <c r="X29" s="377" t="str">
        <f>IF(AND(NOT(ISBLANK(T29)),NOT(ISERROR(VLOOKUP(T29,'[2]SQL Server フィールド型種類'!$B$2:$E$30,4,FALSE)&lt;&gt;0))),TEXT(VLOOKUP(T29,'[2]SQL Server フィールド型種類'!$B$2:$E$30,4,FALSE),"##0"),"")</f>
        <v>4</v>
      </c>
      <c r="Y29" s="373"/>
      <c r="Z29" s="378"/>
      <c r="AA29" s="375"/>
      <c r="AB29" s="372"/>
      <c r="AC29" s="379"/>
      <c r="AD29" s="379"/>
      <c r="AE29" s="373"/>
      <c r="AF29" s="380"/>
      <c r="AG29" s="380"/>
      <c r="AH29" s="380"/>
      <c r="AI29" s="380"/>
      <c r="AJ29" s="380"/>
      <c r="AK29" s="380"/>
      <c r="AL29" s="381"/>
      <c r="AM29" s="382"/>
      <c r="AN29" s="372"/>
      <c r="AO29" s="372"/>
      <c r="AP29" s="372"/>
      <c r="AQ29" s="372"/>
      <c r="AR29" s="372"/>
      <c r="AS29" s="372"/>
      <c r="AT29" s="61"/>
      <c r="AU29" s="61"/>
      <c r="AV29" s="61"/>
      <c r="AW29" s="61"/>
      <c r="AX29" s="62"/>
      <c r="AY29" s="49"/>
      <c r="BB29" s="186"/>
      <c r="BC29" s="186" t="str">
        <f t="shared" si="2"/>
        <v>plan_vol4 int NULL,</v>
      </c>
      <c r="BD29" s="186"/>
      <c r="BX29" s="43" t="str">
        <f t="shared" si="1"/>
        <v/>
      </c>
      <c r="CB29" s="208" t="str">
        <f>"        public int "&amp;L29&amp;" { get; set; }                                                                            // "&amp;D29</f>
        <v xml:space="preserve">        public int plan_vol4 { get; set; }                                                                            // 生産予定台数4</v>
      </c>
    </row>
    <row r="30" spans="1:96" ht="15" customHeight="1">
      <c r="A30" s="50"/>
      <c r="B30" s="998">
        <f>IF(NOT(ISBLANK(D30)),MAX(B$9:B29)+1,"")</f>
        <v>22</v>
      </c>
      <c r="C30" s="999"/>
      <c r="D30" s="67" t="s">
        <v>9832</v>
      </c>
      <c r="E30" s="61"/>
      <c r="F30" s="61"/>
      <c r="G30" s="61"/>
      <c r="H30" s="61"/>
      <c r="I30" s="61"/>
      <c r="J30" s="61"/>
      <c r="K30" s="373"/>
      <c r="L30" s="126" t="s">
        <v>9833</v>
      </c>
      <c r="M30" s="372"/>
      <c r="N30" s="372"/>
      <c r="O30" s="372"/>
      <c r="P30" s="372"/>
      <c r="Q30" s="372"/>
      <c r="R30" s="372"/>
      <c r="S30" s="375"/>
      <c r="T30" s="371" t="s">
        <v>58</v>
      </c>
      <c r="U30" s="372"/>
      <c r="V30" s="372"/>
      <c r="W30" s="373"/>
      <c r="X30" s="377" t="str">
        <f>IF(AND(NOT(ISBLANK(T30)),NOT(ISERROR(VLOOKUP(T30,'[2]SQL Server フィールド型種類'!$B$2:$E$30,4,FALSE)&lt;&gt;0))),TEXT(VLOOKUP(T30,'[2]SQL Server フィールド型種類'!$B$2:$E$30,4,FALSE),"##0"),"")</f>
        <v>4</v>
      </c>
      <c r="Y30" s="373"/>
      <c r="Z30" s="378"/>
      <c r="AA30" s="375"/>
      <c r="AB30" s="372"/>
      <c r="AC30" s="379"/>
      <c r="AD30" s="379"/>
      <c r="AE30" s="373"/>
      <c r="AF30" s="380"/>
      <c r="AG30" s="380"/>
      <c r="AH30" s="380"/>
      <c r="AI30" s="380"/>
      <c r="AJ30" s="380"/>
      <c r="AK30" s="380"/>
      <c r="AL30" s="381"/>
      <c r="AM30" s="382"/>
      <c r="AN30" s="372"/>
      <c r="AO30" s="372"/>
      <c r="AP30" s="372"/>
      <c r="AQ30" s="372"/>
      <c r="AR30" s="372"/>
      <c r="AS30" s="372"/>
      <c r="AT30" s="61"/>
      <c r="AU30" s="61"/>
      <c r="AV30" s="61"/>
      <c r="AW30" s="61"/>
      <c r="AX30" s="62"/>
      <c r="AY30" s="49"/>
      <c r="BB30" s="186"/>
      <c r="BC30" s="186" t="str">
        <f t="shared" si="2"/>
        <v>actual_vol4 int NULL,</v>
      </c>
      <c r="BD30" s="186"/>
      <c r="BX30" s="43" t="str">
        <f t="shared" si="1"/>
        <v/>
      </c>
      <c r="CB30" s="208" t="str">
        <f>"        public int "&amp;L30&amp;" { get; set; }                                                                                // "&amp;D30</f>
        <v xml:space="preserve">        public int actual_vol4 { get; set; }                                                                                // 生産実績台数4</v>
      </c>
    </row>
    <row r="31" spans="1:96" ht="15" customHeight="1">
      <c r="A31" s="50"/>
      <c r="B31" s="998">
        <f>IF(NOT(ISBLANK(D31)),MAX(B$9:B30)+1,"")</f>
        <v>23</v>
      </c>
      <c r="C31" s="999"/>
      <c r="D31" s="376" t="s">
        <v>9834</v>
      </c>
      <c r="E31" s="372"/>
      <c r="F31" s="372"/>
      <c r="G31" s="372"/>
      <c r="H31" s="372"/>
      <c r="I31" s="372"/>
      <c r="J31" s="372"/>
      <c r="K31" s="373"/>
      <c r="L31" s="374" t="s">
        <v>9835</v>
      </c>
      <c r="M31" s="372"/>
      <c r="N31" s="372"/>
      <c r="O31" s="372"/>
      <c r="P31" s="372"/>
      <c r="Q31" s="372"/>
      <c r="R31" s="372"/>
      <c r="S31" s="375"/>
      <c r="T31" s="371" t="s">
        <v>58</v>
      </c>
      <c r="U31" s="372"/>
      <c r="V31" s="372"/>
      <c r="W31" s="373"/>
      <c r="X31" s="377" t="str">
        <f>IF(AND(NOT(ISBLANK(T31)),NOT(ISERROR(VLOOKUP(T31,'[2]SQL Server フィールド型種類'!$B$2:$E$30,4,FALSE)&lt;&gt;0))),TEXT(VLOOKUP(T31,'[2]SQL Server フィールド型種類'!$B$2:$E$30,4,FALSE),"##0"),"")</f>
        <v>4</v>
      </c>
      <c r="Y31" s="373"/>
      <c r="Z31" s="378"/>
      <c r="AA31" s="375"/>
      <c r="AB31" s="372"/>
      <c r="AC31" s="379"/>
      <c r="AD31" s="379"/>
      <c r="AE31" s="373"/>
      <c r="AF31" s="380"/>
      <c r="AG31" s="380"/>
      <c r="AH31" s="380"/>
      <c r="AI31" s="380"/>
      <c r="AJ31" s="380"/>
      <c r="AK31" s="380"/>
      <c r="AL31" s="381"/>
      <c r="AM31" s="382"/>
      <c r="AN31" s="372"/>
      <c r="AO31" s="372"/>
      <c r="AP31" s="372"/>
      <c r="AQ31" s="372"/>
      <c r="AR31" s="372"/>
      <c r="AS31" s="372"/>
      <c r="AT31" s="61"/>
      <c r="AU31" s="61"/>
      <c r="AV31" s="61"/>
      <c r="AW31" s="61"/>
      <c r="AX31" s="62"/>
      <c r="AY31" s="49"/>
      <c r="BB31" s="186"/>
      <c r="BC31" s="186" t="str">
        <f t="shared" si="2"/>
        <v>stroke4 int NULL,</v>
      </c>
      <c r="BD31" s="186"/>
      <c r="BX31" s="43" t="str">
        <f t="shared" si="1"/>
        <v/>
      </c>
      <c r="CB31" s="208" t="str">
        <f>"        public int "&amp;L31&amp;" { get; set; }                                                                              // "&amp;D31</f>
        <v xml:space="preserve">        public int stroke4 { get; set; }                                                                              // 当月ストローク数4</v>
      </c>
    </row>
    <row r="32" spans="1:96" ht="15" customHeight="1">
      <c r="A32" s="50"/>
      <c r="B32" s="1013">
        <f>IF(NOT(ISBLANK(D32)),MAX(B$9:B31)+1,"")</f>
        <v>24</v>
      </c>
      <c r="C32" s="1014"/>
      <c r="D32" s="70" t="s">
        <v>9836</v>
      </c>
      <c r="E32" s="63"/>
      <c r="F32" s="63"/>
      <c r="G32" s="63"/>
      <c r="H32" s="63"/>
      <c r="I32" s="63"/>
      <c r="J32" s="63"/>
      <c r="K32" s="71"/>
      <c r="L32" s="150" t="s">
        <v>9837</v>
      </c>
      <c r="M32" s="63"/>
      <c r="N32" s="63"/>
      <c r="O32" s="63"/>
      <c r="P32" s="63"/>
      <c r="Q32" s="63"/>
      <c r="R32" s="63"/>
      <c r="S32" s="64"/>
      <c r="T32" s="149" t="s">
        <v>58</v>
      </c>
      <c r="U32" s="63"/>
      <c r="V32" s="63"/>
      <c r="W32" s="71"/>
      <c r="X32" s="151" t="str">
        <f>IF(AND(NOT(ISBLANK(T32)),NOT(ISERROR(VLOOKUP(T32,'[2]SQL Server フィールド型種類'!$B$2:$E$30,4,FALSE)&lt;&gt;0))),TEXT(VLOOKUP(T32,'[2]SQL Server フィールド型種類'!$B$2:$E$30,4,FALSE),"##0"),"")</f>
        <v>4</v>
      </c>
      <c r="Y32" s="71"/>
      <c r="Z32" s="72"/>
      <c r="AA32" s="64"/>
      <c r="AB32" s="63"/>
      <c r="AC32" s="56"/>
      <c r="AD32" s="56"/>
      <c r="AE32" s="71"/>
      <c r="AF32" s="57"/>
      <c r="AG32" s="57"/>
      <c r="AH32" s="57"/>
      <c r="AI32" s="57"/>
      <c r="AJ32" s="57"/>
      <c r="AK32" s="57"/>
      <c r="AL32" s="58"/>
      <c r="AM32" s="369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4"/>
      <c r="AY32" s="49"/>
      <c r="BB32" s="186"/>
      <c r="BC32" s="186" t="str">
        <f>IF(L32&lt;&gt;"",L32&amp;" "&amp;IF(T32="char",T32&amp;"("&amp;X32&amp;")",T32)&amp;" "&amp;IF(AB32="×","NOT NULL","NULL")&amp;IF(Z32="YES"," IDENTITY(1, 1) ","")&amp;IF(BX32&lt;&gt;""," DEFAULT "&amp;BX32,"")&amp;IF(L35&lt;&gt;"",",",""),"")</f>
        <v>plan_vol5 int NULL,</v>
      </c>
      <c r="BD32" s="186"/>
      <c r="BX32" s="43" t="str">
        <f t="shared" si="1"/>
        <v/>
      </c>
      <c r="CB32" s="208" t="str">
        <f>"        public int "&amp;L32&amp;" { get; set; }                                                                            // "&amp;D32</f>
        <v xml:space="preserve">        public int plan_vol5 { get; set; }                                                                            // 生産予定台数5</v>
      </c>
    </row>
    <row r="33" spans="1:86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  <c r="BB33" s="186"/>
      <c r="BC33" s="186"/>
      <c r="BD33" s="186"/>
    </row>
    <row r="34" spans="1:86" ht="15" customHeight="1">
      <c r="A34" s="38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40"/>
      <c r="T34" s="40"/>
      <c r="U34" s="40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2"/>
    </row>
    <row r="35" spans="1:86" ht="15" customHeight="1">
      <c r="A35" s="44"/>
      <c r="B35" s="996">
        <f>IF(NOT(ISBLANK(D35)),MAX(B$9:B34)+1,"")</f>
        <v>25</v>
      </c>
      <c r="C35" s="997"/>
      <c r="D35" s="555" t="s">
        <v>9838</v>
      </c>
      <c r="E35" s="59"/>
      <c r="F35" s="59"/>
      <c r="G35" s="59"/>
      <c r="H35" s="59"/>
      <c r="I35" s="59"/>
      <c r="J35" s="59"/>
      <c r="K35" s="65"/>
      <c r="L35" s="132" t="s">
        <v>9839</v>
      </c>
      <c r="M35" s="59"/>
      <c r="N35" s="59"/>
      <c r="O35" s="59"/>
      <c r="P35" s="59"/>
      <c r="Q35" s="59"/>
      <c r="R35" s="59"/>
      <c r="S35" s="60"/>
      <c r="T35" s="131" t="s">
        <v>8787</v>
      </c>
      <c r="U35" s="59"/>
      <c r="V35" s="59"/>
      <c r="W35" s="65"/>
      <c r="X35" s="66" t="str">
        <f>IF(AND(NOT(ISBLANK(T35)),NOT(ISERROR(VLOOKUP(T35,'[2]SQL Server フィールド型種類'!$B$2:$E$30,4,FALSE)&lt;&gt;0))),TEXT(VLOOKUP(T35,'[2]SQL Server フィールド型種類'!$B$2:$E$30,4,FALSE),"##0"),"")</f>
        <v>4</v>
      </c>
      <c r="Y35" s="65"/>
      <c r="Z35" s="132"/>
      <c r="AA35" s="60"/>
      <c r="AB35" s="133"/>
      <c r="AC35" s="306"/>
      <c r="AD35" s="306"/>
      <c r="AE35" s="307"/>
      <c r="AF35" s="51"/>
      <c r="AG35" s="51"/>
      <c r="AH35" s="51"/>
      <c r="AI35" s="51"/>
      <c r="AJ35" s="51"/>
      <c r="AK35" s="51"/>
      <c r="AL35" s="52"/>
      <c r="AM35" s="133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60"/>
      <c r="AY35" s="46"/>
      <c r="BB35" s="304"/>
      <c r="BC35" s="186" t="str">
        <f t="shared" ref="BC35:BC41" si="3">IF(L35&lt;&gt;"",L35&amp;" "&amp;IF(T35="char",T35&amp;"("&amp;X35&amp;")",T35)&amp;" "&amp;IF(AB35="×","NOT NULL","NULL")&amp;IF(Z35="YES"," IDENTITY(1, 1) ","")&amp;IF(BX35&lt;&gt;""," DEFAULT "&amp;BX35,"")&amp;IF(L36&lt;&gt;"",",",""),"")</f>
        <v>actual_vol5 int NULL,</v>
      </c>
      <c r="BD35" s="159"/>
      <c r="BE35" s="159"/>
      <c r="BF35" s="159"/>
      <c r="BG35" s="159"/>
      <c r="BH35" s="159"/>
      <c r="BI35" s="159"/>
      <c r="BV35" s="186"/>
      <c r="CB35" s="208" t="str">
        <f>"        public int "&amp;L35&amp;" { get; set; }                                                                                // "&amp;D35</f>
        <v xml:space="preserve">        public int actual_vol5 { get; set; }                                                                                // 生産実績台数5</v>
      </c>
      <c r="CH35" s="186"/>
    </row>
    <row r="36" spans="1:86" ht="15" customHeight="1">
      <c r="A36" s="44"/>
      <c r="B36" s="998">
        <f>IF(NOT(ISBLANK(D36)),MAX(B$9:B35)+1,"")</f>
        <v>26</v>
      </c>
      <c r="C36" s="999"/>
      <c r="D36" s="615" t="s">
        <v>9840</v>
      </c>
      <c r="E36" s="616"/>
      <c r="F36" s="616"/>
      <c r="G36" s="616"/>
      <c r="H36" s="616"/>
      <c r="I36" s="616"/>
      <c r="J36" s="616"/>
      <c r="K36" s="617"/>
      <c r="L36" s="618" t="s">
        <v>9841</v>
      </c>
      <c r="M36" s="616"/>
      <c r="N36" s="616"/>
      <c r="O36" s="616"/>
      <c r="P36" s="616"/>
      <c r="Q36" s="616"/>
      <c r="R36" s="616"/>
      <c r="S36" s="619"/>
      <c r="T36" s="620" t="s">
        <v>58</v>
      </c>
      <c r="U36" s="616"/>
      <c r="V36" s="616"/>
      <c r="W36" s="68"/>
      <c r="X36" s="69" t="str">
        <f>IF(AND(NOT(ISBLANK(T36)),NOT(ISERROR(VLOOKUP(T36,'[2]SQL Server フィールド型種類'!$B$2:$E$30,4,FALSE)&lt;&gt;0))),TEXT(VLOOKUP(T36,'[2]SQL Server フィールド型種類'!$B$2:$E$30,4,FALSE),"##0"),"")</f>
        <v>4</v>
      </c>
      <c r="Y36" s="68"/>
      <c r="Z36" s="69"/>
      <c r="AA36" s="62"/>
      <c r="AB36" s="135"/>
      <c r="AC36" s="284"/>
      <c r="AD36" s="284"/>
      <c r="AE36" s="68"/>
      <c r="AF36" s="54"/>
      <c r="AG36" s="54"/>
      <c r="AH36" s="54"/>
      <c r="AI36" s="54"/>
      <c r="AJ36" s="54"/>
      <c r="AK36" s="54"/>
      <c r="AL36" s="55"/>
      <c r="AM36" s="135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2"/>
      <c r="AY36" s="46"/>
      <c r="BB36" s="146"/>
      <c r="BC36" s="186" t="str">
        <f t="shared" si="3"/>
        <v>stroke5 int NULL,</v>
      </c>
      <c r="BD36" s="159"/>
      <c r="BE36" s="159"/>
      <c r="BF36" s="159"/>
      <c r="BG36" s="159"/>
      <c r="BH36" s="159"/>
      <c r="BI36" s="159"/>
      <c r="BV36" s="305"/>
      <c r="CB36" s="208" t="str">
        <f>"        public int "&amp;L36&amp;" { get; set; }                                                                              // "&amp;D36</f>
        <v xml:space="preserve">        public int stroke5 { get; set; }                                                                              // 当月ストローク数5</v>
      </c>
      <c r="CH36" s="186"/>
    </row>
    <row r="37" spans="1:86" ht="15" customHeight="1">
      <c r="A37" s="44"/>
      <c r="B37" s="998">
        <f>IF(NOT(ISBLANK(D37)),MAX(B$9:B36)+1,"")</f>
        <v>27</v>
      </c>
      <c r="C37" s="999"/>
      <c r="D37" s="67" t="s">
        <v>9842</v>
      </c>
      <c r="E37" s="61"/>
      <c r="F37" s="61"/>
      <c r="G37" s="61"/>
      <c r="H37" s="61"/>
      <c r="I37" s="61"/>
      <c r="J37" s="61"/>
      <c r="K37" s="68"/>
      <c r="L37" s="126" t="s">
        <v>9843</v>
      </c>
      <c r="M37" s="61"/>
      <c r="N37" s="61"/>
      <c r="O37" s="61"/>
      <c r="P37" s="61"/>
      <c r="Q37" s="61"/>
      <c r="R37" s="61"/>
      <c r="S37" s="62"/>
      <c r="T37" s="127" t="s">
        <v>58</v>
      </c>
      <c r="U37" s="61"/>
      <c r="V37" s="61"/>
      <c r="W37" s="68"/>
      <c r="X37" s="69" t="str">
        <f>IF(AND(NOT(ISBLANK(T37)),NOT(ISERROR(VLOOKUP(T37,'[2]SQL Server フィールド型種類'!$B$2:$E$30,4,FALSE)&lt;&gt;0))),TEXT(VLOOKUP(T37,'[2]SQL Server フィールド型種類'!$B$2:$E$30,4,FALSE),"##0"),"")</f>
        <v>4</v>
      </c>
      <c r="Y37" s="68"/>
      <c r="Z37" s="69"/>
      <c r="AA37" s="62"/>
      <c r="AB37" s="135"/>
      <c r="AC37" s="284"/>
      <c r="AD37" s="284"/>
      <c r="AE37" s="68"/>
      <c r="AF37" s="54"/>
      <c r="AG37" s="54"/>
      <c r="AH37" s="54"/>
      <c r="AI37" s="54"/>
      <c r="AJ37" s="54"/>
      <c r="AK37" s="54"/>
      <c r="AL37" s="55"/>
      <c r="AM37" s="135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2"/>
      <c r="AY37" s="46"/>
      <c r="BB37" s="146"/>
      <c r="BC37" s="186" t="str">
        <f t="shared" si="3"/>
        <v>plan_vol6 int NULL,</v>
      </c>
      <c r="BD37" s="159"/>
      <c r="BE37" s="159"/>
      <c r="BF37" s="159"/>
      <c r="BG37" s="159"/>
      <c r="BH37" s="159"/>
      <c r="BI37" s="159"/>
      <c r="CB37" s="208" t="str">
        <f>"        public int "&amp;L37&amp;" { get; set; }                                                                            // "&amp;D37</f>
        <v xml:space="preserve">        public int plan_vol6 { get; set; }                                                                            // 生産予定台数6</v>
      </c>
    </row>
    <row r="38" spans="1:86" ht="15" customHeight="1">
      <c r="A38" s="44"/>
      <c r="B38" s="998">
        <f>IF(NOT(ISBLANK(D38)),MAX(B$9:B37)+1,"")</f>
        <v>28</v>
      </c>
      <c r="C38" s="999"/>
      <c r="D38" s="67" t="s">
        <v>9844</v>
      </c>
      <c r="E38" s="61"/>
      <c r="F38" s="61"/>
      <c r="G38" s="61"/>
      <c r="H38" s="61"/>
      <c r="I38" s="61"/>
      <c r="J38" s="61"/>
      <c r="K38" s="68"/>
      <c r="L38" s="126" t="s">
        <v>9845</v>
      </c>
      <c r="M38" s="61"/>
      <c r="N38" s="61"/>
      <c r="O38" s="61"/>
      <c r="P38" s="61"/>
      <c r="Q38" s="61"/>
      <c r="R38" s="61"/>
      <c r="S38" s="62"/>
      <c r="T38" s="127" t="s">
        <v>58</v>
      </c>
      <c r="U38" s="61"/>
      <c r="V38" s="61"/>
      <c r="W38" s="68"/>
      <c r="X38" s="69" t="str">
        <f>IF(AND(NOT(ISBLANK(T38)),NOT(ISERROR(VLOOKUP(T38,'[2]SQL Server フィールド型種類'!$B$2:$E$30,4,FALSE)&lt;&gt;0))),TEXT(VLOOKUP(T38,'[2]SQL Server フィールド型種類'!$B$2:$E$30,4,FALSE),"##0"),"")</f>
        <v>4</v>
      </c>
      <c r="Y38" s="68"/>
      <c r="Z38" s="69"/>
      <c r="AA38" s="62"/>
      <c r="AB38" s="135"/>
      <c r="AC38" s="284"/>
      <c r="AD38" s="284"/>
      <c r="AE38" s="68"/>
      <c r="AF38" s="54"/>
      <c r="AG38" s="54"/>
      <c r="AH38" s="54"/>
      <c r="AI38" s="54"/>
      <c r="AJ38" s="54"/>
      <c r="AK38" s="54"/>
      <c r="AL38" s="55"/>
      <c r="AM38" s="135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2"/>
      <c r="AY38" s="49"/>
      <c r="BB38" s="146"/>
      <c r="BC38" s="186" t="str">
        <f t="shared" si="3"/>
        <v>actual_vol6 int NULL,</v>
      </c>
      <c r="BD38" s="193"/>
      <c r="BE38" s="193"/>
      <c r="BF38" s="193"/>
      <c r="BG38" s="193"/>
      <c r="BH38" s="193"/>
      <c r="BI38" s="193"/>
      <c r="BJ38" s="186"/>
      <c r="BK38" s="186"/>
      <c r="BL38" s="186"/>
      <c r="BM38" s="186"/>
      <c r="BN38" s="186"/>
      <c r="BO38" s="186"/>
      <c r="BP38" s="186"/>
      <c r="BQ38" s="186"/>
      <c r="BR38" s="186"/>
      <c r="BS38" s="186"/>
      <c r="BT38" s="186"/>
      <c r="BU38" s="186"/>
      <c r="BV38" s="186"/>
      <c r="BW38" s="186"/>
      <c r="BX38" s="186"/>
      <c r="CB38" s="208" t="str">
        <f>"        public int "&amp;L38&amp;" { get; set; }                                                                                // "&amp;D38</f>
        <v xml:space="preserve">        public int actual_vol6 { get; set; }                                                                                // 生産実績台数6</v>
      </c>
    </row>
    <row r="39" spans="1:86" ht="15" customHeight="1">
      <c r="A39" s="44"/>
      <c r="B39" s="998">
        <f>IF(NOT(ISBLANK(D39)),MAX(B$9:B38)+1,"")</f>
        <v>29</v>
      </c>
      <c r="C39" s="999"/>
      <c r="D39" s="67" t="s">
        <v>9846</v>
      </c>
      <c r="E39" s="61"/>
      <c r="F39" s="61"/>
      <c r="G39" s="61"/>
      <c r="H39" s="61"/>
      <c r="I39" s="61"/>
      <c r="J39" s="61"/>
      <c r="K39" s="68"/>
      <c r="L39" s="126" t="s">
        <v>9847</v>
      </c>
      <c r="M39" s="61"/>
      <c r="N39" s="61"/>
      <c r="O39" s="61"/>
      <c r="P39" s="61"/>
      <c r="Q39" s="61"/>
      <c r="R39" s="61"/>
      <c r="S39" s="62"/>
      <c r="T39" s="127" t="s">
        <v>58</v>
      </c>
      <c r="U39" s="61"/>
      <c r="V39" s="61"/>
      <c r="W39" s="68"/>
      <c r="X39" s="134" t="str">
        <f>IF(AND(NOT(ISBLANK(T39)),NOT(ISERROR(VLOOKUP(T39,'[2]SQL Server フィールド型種類'!$B$2:$E$30,4,FALSE)&lt;&gt;0))),TEXT(VLOOKUP(T39,'[2]SQL Server フィールド型種類'!$B$2:$E$30,4,FALSE),"##0"),"")</f>
        <v>4</v>
      </c>
      <c r="Y39" s="68"/>
      <c r="Z39" s="69"/>
      <c r="AA39" s="62"/>
      <c r="AB39" s="135"/>
      <c r="AC39" s="53"/>
      <c r="AD39" s="284"/>
      <c r="AE39" s="68"/>
      <c r="AF39" s="54"/>
      <c r="AG39" s="54"/>
      <c r="AH39" s="54"/>
      <c r="AI39" s="54"/>
      <c r="AJ39" s="54"/>
      <c r="AK39" s="54"/>
      <c r="AL39" s="55"/>
      <c r="AM39" s="135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2"/>
      <c r="AY39" s="49"/>
      <c r="BB39" s="146"/>
      <c r="BC39" s="186" t="str">
        <f t="shared" si="3"/>
        <v>stroke6 int NULL,</v>
      </c>
      <c r="BD39" s="193"/>
      <c r="BE39" s="193"/>
      <c r="BF39" s="193"/>
      <c r="BG39" s="193"/>
      <c r="BH39" s="193"/>
      <c r="BI39" s="193"/>
      <c r="BJ39" s="186"/>
      <c r="BK39" s="186"/>
      <c r="BL39" s="186"/>
      <c r="BM39" s="186"/>
      <c r="BN39" s="186"/>
      <c r="BO39" s="186"/>
      <c r="BP39" s="186"/>
      <c r="BQ39" s="186"/>
      <c r="BR39" s="186"/>
      <c r="BS39" s="186"/>
      <c r="BT39" s="186"/>
      <c r="BU39" s="186"/>
      <c r="BV39" s="186"/>
      <c r="BW39" s="186"/>
      <c r="BX39" s="186"/>
      <c r="CB39" s="208" t="str">
        <f>"        public int "&amp;L39&amp;" { get; set; }                                                                              // "&amp;D39</f>
        <v xml:space="preserve">        public int stroke6 { get; set; }                                                                              // 当月ストローク数6</v>
      </c>
    </row>
    <row r="40" spans="1:86" ht="15" customHeight="1">
      <c r="A40" s="44"/>
      <c r="B40" s="998">
        <f>IF(NOT(ISBLANK(D40)),MAX(B$9:B39)+1,"")</f>
        <v>30</v>
      </c>
      <c r="C40" s="999"/>
      <c r="D40" s="67" t="s">
        <v>9848</v>
      </c>
      <c r="E40" s="61"/>
      <c r="F40" s="61"/>
      <c r="G40" s="61"/>
      <c r="H40" s="61"/>
      <c r="I40" s="61"/>
      <c r="J40" s="61"/>
      <c r="K40" s="68"/>
      <c r="L40" s="126" t="s">
        <v>9849</v>
      </c>
      <c r="M40" s="61"/>
      <c r="N40" s="61"/>
      <c r="O40" s="61"/>
      <c r="P40" s="61"/>
      <c r="Q40" s="61"/>
      <c r="R40" s="61"/>
      <c r="S40" s="62"/>
      <c r="T40" s="127" t="s">
        <v>58</v>
      </c>
      <c r="U40" s="61"/>
      <c r="V40" s="61"/>
      <c r="W40" s="68"/>
      <c r="X40" s="69" t="str">
        <f>IF(AND(NOT(ISBLANK(T40)),NOT(ISERROR(VLOOKUP(T40,'[2]SQL Server フィールド型種類'!$B$2:$E$30,4,FALSE)&lt;&gt;0))),TEXT(VLOOKUP(T40,'[2]SQL Server フィールド型種類'!$B$2:$E$30,4,FALSE),"##0"),"")</f>
        <v>4</v>
      </c>
      <c r="Y40" s="68"/>
      <c r="Z40" s="126"/>
      <c r="AA40" s="62"/>
      <c r="AB40" s="135"/>
      <c r="AC40" s="284"/>
      <c r="AD40" s="284"/>
      <c r="AE40" s="554"/>
      <c r="AF40" s="54"/>
      <c r="AG40" s="54"/>
      <c r="AH40" s="54"/>
      <c r="AI40" s="54"/>
      <c r="AJ40" s="54"/>
      <c r="AK40" s="54"/>
      <c r="AL40" s="55"/>
      <c r="AM40" s="135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2"/>
      <c r="AY40" s="49"/>
      <c r="BB40" s="146"/>
      <c r="BC40" s="186" t="str">
        <f t="shared" si="3"/>
        <v>plan_vol7 int NULL,</v>
      </c>
      <c r="BD40" s="193"/>
      <c r="BE40" s="193"/>
      <c r="BF40" s="193"/>
      <c r="BG40" s="193"/>
      <c r="BH40" s="193"/>
      <c r="BI40" s="193"/>
      <c r="BJ40" s="186"/>
      <c r="BK40" s="186"/>
      <c r="BL40" s="186"/>
      <c r="BM40" s="186"/>
      <c r="BN40" s="186"/>
      <c r="BO40" s="186"/>
      <c r="BP40" s="186"/>
      <c r="BQ40" s="186"/>
      <c r="BR40" s="186"/>
      <c r="BS40" s="186"/>
      <c r="BT40" s="186"/>
      <c r="BU40" s="186"/>
      <c r="BV40" s="186"/>
      <c r="BW40" s="186"/>
      <c r="BX40" s="186" t="str">
        <f t="shared" ref="BX40:BX63" si="4">IF(NOT(ISERROR(VLOOKUP(L40,$D$115:$O$125,12,FALSE))),VLOOKUP(L40,$D$115:$O$125,12,FALSE),"")</f>
        <v/>
      </c>
      <c r="CB40" s="208" t="str">
        <f>"        public int "&amp;L40&amp;" { get; set; }                                                                            // "&amp;D40</f>
        <v xml:space="preserve">        public int plan_vol7 { get; set; }                                                                            // 生産予定台数7</v>
      </c>
    </row>
    <row r="41" spans="1:86" ht="15" customHeight="1">
      <c r="A41" s="44"/>
      <c r="B41" s="998">
        <f>IF(NOT(ISBLANK(D41)),MAX(B$9:B40)+1,"")</f>
        <v>31</v>
      </c>
      <c r="C41" s="999"/>
      <c r="D41" s="67" t="s">
        <v>9850</v>
      </c>
      <c r="E41" s="61"/>
      <c r="F41" s="61"/>
      <c r="G41" s="61"/>
      <c r="H41" s="61"/>
      <c r="I41" s="61"/>
      <c r="J41" s="61"/>
      <c r="K41" s="68"/>
      <c r="L41" s="126" t="s">
        <v>9851</v>
      </c>
      <c r="M41" s="61"/>
      <c r="N41" s="61"/>
      <c r="O41" s="61"/>
      <c r="P41" s="61"/>
      <c r="Q41" s="61"/>
      <c r="R41" s="61"/>
      <c r="S41" s="62"/>
      <c r="T41" s="127" t="s">
        <v>58</v>
      </c>
      <c r="U41" s="61"/>
      <c r="V41" s="61"/>
      <c r="W41" s="68"/>
      <c r="X41" s="69" t="str">
        <f>IF(AND(NOT(ISBLANK(T41)),NOT(ISERROR(VLOOKUP(T41,'[2]SQL Server フィールド型種類'!$B$2:$E$30,4,FALSE)&lt;&gt;0))),TEXT(VLOOKUP(T41,'[2]SQL Server フィールド型種類'!$B$2:$E$30,4,FALSE),"##0"),"")</f>
        <v>4</v>
      </c>
      <c r="Y41" s="68"/>
      <c r="Z41" s="69"/>
      <c r="AA41" s="62"/>
      <c r="AB41" s="135"/>
      <c r="AC41" s="284"/>
      <c r="AD41" s="284"/>
      <c r="AE41" s="68"/>
      <c r="AF41" s="54"/>
      <c r="AG41" s="54"/>
      <c r="AH41" s="54"/>
      <c r="AI41" s="54"/>
      <c r="AJ41" s="54"/>
      <c r="AK41" s="54"/>
      <c r="AL41" s="55"/>
      <c r="AM41" s="135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2"/>
      <c r="AY41" s="49"/>
      <c r="BB41" s="146"/>
      <c r="BC41" s="186" t="str">
        <f t="shared" si="3"/>
        <v>actual_vol7 int NULL,</v>
      </c>
      <c r="BD41" s="193"/>
      <c r="BE41" s="193"/>
      <c r="BF41" s="193"/>
      <c r="BG41" s="193"/>
      <c r="BH41" s="193"/>
      <c r="BI41" s="193"/>
      <c r="BJ41" s="186"/>
      <c r="BK41" s="186"/>
      <c r="BL41" s="186"/>
      <c r="BM41" s="186"/>
      <c r="BN41" s="186"/>
      <c r="BO41" s="186"/>
      <c r="BP41" s="186"/>
      <c r="BQ41" s="186"/>
      <c r="BR41" s="186"/>
      <c r="BS41" s="186"/>
      <c r="BT41" s="186"/>
      <c r="BU41" s="186"/>
      <c r="BV41" s="186"/>
      <c r="BW41" s="186"/>
      <c r="BX41" s="186" t="str">
        <f t="shared" si="4"/>
        <v/>
      </c>
      <c r="CB41" s="208" t="str">
        <f>"        public int "&amp;L41&amp;" { get; set; }                                                                                // "&amp;D41</f>
        <v xml:space="preserve">        public int actual_vol7 { get; set; }                                                                                // 生産実績台数7</v>
      </c>
    </row>
    <row r="42" spans="1:86" ht="15" customHeight="1">
      <c r="A42" s="44"/>
      <c r="B42" s="998">
        <f>IF(NOT(ISBLANK(D42)),MAX(B$9:B41)+1,"")</f>
        <v>32</v>
      </c>
      <c r="C42" s="999"/>
      <c r="D42" s="67" t="s">
        <v>9852</v>
      </c>
      <c r="E42" s="61"/>
      <c r="F42" s="61"/>
      <c r="G42" s="61"/>
      <c r="H42" s="61"/>
      <c r="I42" s="61"/>
      <c r="J42" s="61"/>
      <c r="K42" s="68"/>
      <c r="L42" s="126" t="s">
        <v>9853</v>
      </c>
      <c r="M42" s="61"/>
      <c r="N42" s="61"/>
      <c r="O42" s="61"/>
      <c r="P42" s="61"/>
      <c r="Q42" s="61"/>
      <c r="R42" s="61"/>
      <c r="S42" s="62"/>
      <c r="T42" s="127" t="s">
        <v>58</v>
      </c>
      <c r="U42" s="61"/>
      <c r="V42" s="61"/>
      <c r="W42" s="68"/>
      <c r="X42" s="69" t="str">
        <f>IF(AND(NOT(ISBLANK(T42)),NOT(ISERROR(VLOOKUP(T42,'[2]SQL Server フィールド型種類'!$B$2:$E$30,4,FALSE)&lt;&gt;0))),TEXT(VLOOKUP(T42,'[2]SQL Server フィールド型種類'!$B$2:$E$30,4,FALSE),"##0"),"")</f>
        <v>4</v>
      </c>
      <c r="Y42" s="68"/>
      <c r="Z42" s="69"/>
      <c r="AA42" s="62"/>
      <c r="AB42" s="135"/>
      <c r="AC42" s="284"/>
      <c r="AD42" s="284"/>
      <c r="AE42" s="68"/>
      <c r="AF42" s="54"/>
      <c r="AG42" s="54"/>
      <c r="AH42" s="54"/>
      <c r="AI42" s="54"/>
      <c r="AJ42" s="54"/>
      <c r="AK42" s="54"/>
      <c r="AL42" s="55"/>
      <c r="AM42" s="135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2"/>
      <c r="AY42" s="49"/>
      <c r="BB42" s="193"/>
      <c r="BC42" s="193" t="str">
        <f t="shared" ref="BC42:BC63" si="5">IF(L42&lt;&gt;"",L42&amp;" "&amp;IF(T42="char",T42&amp;"("&amp;X42&amp;")",T42)&amp;" "&amp;IF(AB42="×","NOT NULL","NULL")&amp;IF(Z42="YES"," IDENTITY(1, 1) ","")&amp;IF(BX42&lt;&gt;""," DEFAULT "&amp;BX42,"")&amp;IF(L43&lt;&gt;"",",",""),"")</f>
        <v>stroke7 int NULL,</v>
      </c>
      <c r="BD42" s="193"/>
      <c r="BE42" s="193"/>
      <c r="BF42" s="193"/>
      <c r="BG42" s="193"/>
      <c r="BH42" s="193"/>
      <c r="BI42" s="193"/>
      <c r="BJ42" s="186"/>
      <c r="BK42" s="186"/>
      <c r="BL42" s="186"/>
      <c r="BM42" s="186"/>
      <c r="BN42" s="186"/>
      <c r="BO42" s="186"/>
      <c r="BP42" s="186"/>
      <c r="BQ42" s="186"/>
      <c r="BR42" s="186"/>
      <c r="BS42" s="186"/>
      <c r="BT42" s="186"/>
      <c r="BU42" s="186"/>
      <c r="BV42" s="186"/>
      <c r="BW42" s="186"/>
      <c r="BX42" s="186" t="str">
        <f t="shared" si="4"/>
        <v/>
      </c>
      <c r="CB42" s="208" t="str">
        <f>"        public int "&amp;L42&amp;" { get; set; }                                                                              // "&amp;D42</f>
        <v xml:space="preserve">        public int stroke7 { get; set; }                                                                              // 当月ストローク数7</v>
      </c>
    </row>
    <row r="43" spans="1:86" ht="15" customHeight="1">
      <c r="A43" s="44"/>
      <c r="B43" s="998">
        <f>IF(NOT(ISBLANK(D43)),MAX(B$9:B42)+1,"")</f>
        <v>33</v>
      </c>
      <c r="C43" s="999"/>
      <c r="D43" s="67" t="s">
        <v>9854</v>
      </c>
      <c r="E43" s="61"/>
      <c r="F43" s="61"/>
      <c r="G43" s="61"/>
      <c r="H43" s="61"/>
      <c r="I43" s="61"/>
      <c r="J43" s="61"/>
      <c r="K43" s="68"/>
      <c r="L43" s="126" t="s">
        <v>9855</v>
      </c>
      <c r="M43" s="61"/>
      <c r="N43" s="61"/>
      <c r="O43" s="61"/>
      <c r="P43" s="61"/>
      <c r="Q43" s="61"/>
      <c r="R43" s="61"/>
      <c r="S43" s="62"/>
      <c r="T43" s="127" t="s">
        <v>58</v>
      </c>
      <c r="U43" s="61"/>
      <c r="V43" s="61"/>
      <c r="W43" s="68"/>
      <c r="X43" s="69" t="str">
        <f>IF(AND(NOT(ISBLANK(T43)),NOT(ISERROR(VLOOKUP(T43,'[2]SQL Server フィールド型種類'!$B$2:$E$30,4,FALSE)&lt;&gt;0))),TEXT(VLOOKUP(T43,'[2]SQL Server フィールド型種類'!$B$2:$E$30,4,FALSE),"##0"),"")</f>
        <v>4</v>
      </c>
      <c r="Y43" s="68"/>
      <c r="Z43" s="69"/>
      <c r="AA43" s="62"/>
      <c r="AB43" s="135"/>
      <c r="AC43" s="284"/>
      <c r="AD43" s="284"/>
      <c r="AE43" s="68"/>
      <c r="AF43" s="54"/>
      <c r="AG43" s="54"/>
      <c r="AH43" s="54"/>
      <c r="AI43" s="54"/>
      <c r="AJ43" s="54"/>
      <c r="AK43" s="54"/>
      <c r="AL43" s="55"/>
      <c r="AM43" s="135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2"/>
      <c r="AY43" s="49"/>
      <c r="BB43" s="193"/>
      <c r="BC43" s="193" t="str">
        <f t="shared" si="5"/>
        <v>plan_vol8 int NULL,</v>
      </c>
      <c r="BD43" s="193"/>
      <c r="BE43" s="193"/>
      <c r="BF43" s="193"/>
      <c r="BG43" s="193"/>
      <c r="BH43" s="193"/>
      <c r="BI43" s="193"/>
      <c r="BJ43" s="186"/>
      <c r="BK43" s="186"/>
      <c r="BL43" s="186"/>
      <c r="BM43" s="186"/>
      <c r="BN43" s="186"/>
      <c r="BO43" s="186"/>
      <c r="BP43" s="186"/>
      <c r="BQ43" s="186"/>
      <c r="BR43" s="186"/>
      <c r="BS43" s="186"/>
      <c r="BT43" s="186"/>
      <c r="BU43" s="186"/>
      <c r="BV43" s="186"/>
      <c r="BW43" s="186"/>
      <c r="BX43" s="186" t="str">
        <f t="shared" si="4"/>
        <v/>
      </c>
      <c r="CB43" s="208" t="str">
        <f>"        public int "&amp;L43&amp;" { get; set; }                                                                            // "&amp;D43</f>
        <v xml:space="preserve">        public int plan_vol8 { get; set; }                                                                            // 生産予定台数8</v>
      </c>
    </row>
    <row r="44" spans="1:86" ht="15" customHeight="1">
      <c r="A44" s="44"/>
      <c r="B44" s="998">
        <f>IF(NOT(ISBLANK(D44)),MAX(B$9:B43)+1,"")</f>
        <v>34</v>
      </c>
      <c r="C44" s="999"/>
      <c r="D44" s="67" t="s">
        <v>9856</v>
      </c>
      <c r="E44" s="61"/>
      <c r="F44" s="61"/>
      <c r="G44" s="61"/>
      <c r="H44" s="61"/>
      <c r="I44" s="61"/>
      <c r="J44" s="61"/>
      <c r="K44" s="68"/>
      <c r="L44" s="126" t="s">
        <v>9857</v>
      </c>
      <c r="M44" s="61"/>
      <c r="N44" s="61"/>
      <c r="O44" s="61"/>
      <c r="P44" s="61"/>
      <c r="Q44" s="61"/>
      <c r="R44" s="61"/>
      <c r="S44" s="62"/>
      <c r="T44" s="127" t="s">
        <v>58</v>
      </c>
      <c r="U44" s="61"/>
      <c r="V44" s="61"/>
      <c r="W44" s="68"/>
      <c r="X44" s="134" t="str">
        <f>IF(AND(NOT(ISBLANK(T44)),NOT(ISERROR(VLOOKUP(T44,'[2]SQL Server フィールド型種類'!$B$2:$E$30,4,FALSE)&lt;&gt;0))),TEXT(VLOOKUP(T44,'[2]SQL Server フィールド型種類'!$B$2:$E$30,4,FALSE),"##0"),"")</f>
        <v>4</v>
      </c>
      <c r="Y44" s="68"/>
      <c r="Z44" s="69"/>
      <c r="AA44" s="62"/>
      <c r="AB44" s="135"/>
      <c r="AC44" s="53"/>
      <c r="AD44" s="284"/>
      <c r="AE44" s="68"/>
      <c r="AF44" s="54"/>
      <c r="AG44" s="54"/>
      <c r="AH44" s="54"/>
      <c r="AI44" s="54"/>
      <c r="AJ44" s="54"/>
      <c r="AK44" s="54"/>
      <c r="AL44" s="55"/>
      <c r="AM44" s="135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2"/>
      <c r="AY44" s="49"/>
      <c r="BB44" s="193"/>
      <c r="BC44" s="193" t="str">
        <f t="shared" si="5"/>
        <v>actual_vol8 int NULL,</v>
      </c>
      <c r="BD44" s="193"/>
      <c r="BE44" s="193"/>
      <c r="BF44" s="193"/>
      <c r="BG44" s="193"/>
      <c r="BH44" s="193"/>
      <c r="BI44" s="193"/>
      <c r="BJ44" s="186"/>
      <c r="BK44" s="186"/>
      <c r="BL44" s="186"/>
      <c r="BM44" s="186"/>
      <c r="BN44" s="186"/>
      <c r="BO44" s="186"/>
      <c r="BP44" s="186"/>
      <c r="BQ44" s="186"/>
      <c r="BR44" s="186"/>
      <c r="BS44" s="186"/>
      <c r="BT44" s="186"/>
      <c r="BU44" s="186"/>
      <c r="BV44" s="186"/>
      <c r="BW44" s="186"/>
      <c r="BX44" s="186" t="str">
        <f t="shared" si="4"/>
        <v/>
      </c>
      <c r="CB44" s="208" t="str">
        <f>"        public int "&amp;L44&amp;" { get; set; }                                                                                // "&amp;D44</f>
        <v xml:space="preserve">        public int actual_vol8 { get; set; }                                                                                // 生産実績台数8</v>
      </c>
    </row>
    <row r="45" spans="1:86" ht="15" customHeight="1">
      <c r="A45" s="44"/>
      <c r="B45" s="998">
        <f>IF(NOT(ISBLANK(D45)),MAX(B$9:B44)+1,"")</f>
        <v>35</v>
      </c>
      <c r="C45" s="999"/>
      <c r="D45" s="67" t="s">
        <v>9858</v>
      </c>
      <c r="E45" s="61"/>
      <c r="F45" s="61"/>
      <c r="G45" s="61"/>
      <c r="H45" s="61"/>
      <c r="I45" s="61"/>
      <c r="J45" s="61"/>
      <c r="K45" s="68"/>
      <c r="L45" s="126" t="s">
        <v>9859</v>
      </c>
      <c r="M45" s="61"/>
      <c r="N45" s="61"/>
      <c r="O45" s="61"/>
      <c r="P45" s="61"/>
      <c r="Q45" s="61"/>
      <c r="R45" s="61"/>
      <c r="S45" s="62"/>
      <c r="T45" s="127" t="s">
        <v>58</v>
      </c>
      <c r="U45" s="61"/>
      <c r="V45" s="61"/>
      <c r="W45" s="68"/>
      <c r="X45" s="134" t="str">
        <f>IF(AND(NOT(ISBLANK(T45)),NOT(ISERROR(VLOOKUP(T45,'[2]SQL Server フィールド型種類'!$B$2:$E$30,4,FALSE)&lt;&gt;0))),TEXT(VLOOKUP(T45,'[2]SQL Server フィールド型種類'!$B$2:$E$30,4,FALSE),"##0"),"")</f>
        <v>4</v>
      </c>
      <c r="Y45" s="68"/>
      <c r="Z45" s="69"/>
      <c r="AA45" s="62"/>
      <c r="AB45" s="135"/>
      <c r="AC45" s="53"/>
      <c r="AD45" s="284"/>
      <c r="AE45" s="68"/>
      <c r="AF45" s="54"/>
      <c r="AG45" s="54"/>
      <c r="AH45" s="54"/>
      <c r="AI45" s="54"/>
      <c r="AJ45" s="54"/>
      <c r="AK45" s="54"/>
      <c r="AL45" s="55"/>
      <c r="AM45" s="135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2"/>
      <c r="AY45" s="49"/>
      <c r="BB45" s="510"/>
      <c r="BC45" s="193" t="str">
        <f t="shared" si="5"/>
        <v>stroke8 int NULL,</v>
      </c>
      <c r="BD45" s="193"/>
      <c r="BE45" s="193"/>
      <c r="BF45" s="193"/>
      <c r="BG45" s="193"/>
      <c r="BH45" s="193"/>
      <c r="BI45" s="193"/>
      <c r="BJ45" s="186"/>
      <c r="BK45" s="186"/>
      <c r="BL45" s="186"/>
      <c r="BM45" s="186"/>
      <c r="BN45" s="186"/>
      <c r="BO45" s="186"/>
      <c r="BP45" s="186"/>
      <c r="BQ45" s="186"/>
      <c r="BR45" s="186"/>
      <c r="BS45" s="186"/>
      <c r="BT45" s="186"/>
      <c r="BU45" s="186"/>
      <c r="BV45" s="186"/>
      <c r="BW45" s="186"/>
      <c r="BX45" s="186" t="str">
        <f t="shared" si="4"/>
        <v/>
      </c>
      <c r="CB45" s="208" t="str">
        <f>"        public int "&amp;L45&amp;" { get; set; }                                                                              // "&amp;D45</f>
        <v xml:space="preserve">        public int stroke8 { get; set; }                                                                              // 当月ストローク数8</v>
      </c>
    </row>
    <row r="46" spans="1:86" ht="15" customHeight="1">
      <c r="A46" s="44"/>
      <c r="B46" s="998">
        <f>IF(NOT(ISBLANK(D46)),MAX(B$9:B45)+1,"")</f>
        <v>36</v>
      </c>
      <c r="C46" s="999"/>
      <c r="D46" s="67" t="s">
        <v>9860</v>
      </c>
      <c r="E46" s="61"/>
      <c r="F46" s="61"/>
      <c r="G46" s="61"/>
      <c r="H46" s="61"/>
      <c r="I46" s="61"/>
      <c r="J46" s="61"/>
      <c r="K46" s="68"/>
      <c r="L46" s="126" t="s">
        <v>9861</v>
      </c>
      <c r="M46" s="61"/>
      <c r="N46" s="61"/>
      <c r="O46" s="61"/>
      <c r="P46" s="61"/>
      <c r="Q46" s="61"/>
      <c r="R46" s="61"/>
      <c r="S46" s="62"/>
      <c r="T46" s="67" t="s">
        <v>58</v>
      </c>
      <c r="U46" s="61"/>
      <c r="V46" s="61"/>
      <c r="W46" s="68"/>
      <c r="X46" s="69" t="str">
        <f>IF(AND(NOT(ISBLANK(T46)),NOT(ISERROR(VLOOKUP(T46,'[2]SQL Server フィールド型種類'!$B$2:$E$30,4,FALSE)&lt;&gt;0))),TEXT(VLOOKUP(T46,'[2]SQL Server フィールド型種類'!$B$2:$E$30,4,FALSE),"##0"),"")</f>
        <v>4</v>
      </c>
      <c r="Y46" s="68"/>
      <c r="Z46" s="69"/>
      <c r="AA46" s="62"/>
      <c r="AB46" s="135"/>
      <c r="AC46" s="53"/>
      <c r="AD46" s="284"/>
      <c r="AE46" s="68"/>
      <c r="AF46" s="54"/>
      <c r="AG46" s="54"/>
      <c r="AH46" s="54"/>
      <c r="AI46" s="54"/>
      <c r="AJ46" s="54"/>
      <c r="AK46" s="54"/>
      <c r="AL46" s="55"/>
      <c r="AM46" s="135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2"/>
      <c r="AY46" s="49"/>
      <c r="BB46" s="193"/>
      <c r="BC46" s="193" t="str">
        <f t="shared" si="5"/>
        <v>plan_vol9 int NULL,</v>
      </c>
      <c r="BD46" s="193"/>
      <c r="BE46" s="193"/>
      <c r="BF46" s="193"/>
      <c r="BG46" s="193"/>
      <c r="BH46" s="193"/>
      <c r="BI46" s="193"/>
      <c r="BJ46" s="186"/>
      <c r="BK46" s="186"/>
      <c r="BL46" s="186"/>
      <c r="BM46" s="186"/>
      <c r="BN46" s="186"/>
      <c r="BO46" s="186"/>
      <c r="BP46" s="186"/>
      <c r="BQ46" s="186"/>
      <c r="BR46" s="186"/>
      <c r="BS46" s="186"/>
      <c r="BT46" s="186"/>
      <c r="BU46" s="186"/>
      <c r="BV46" s="186"/>
      <c r="BW46" s="186"/>
      <c r="BX46" s="186" t="str">
        <f t="shared" si="4"/>
        <v/>
      </c>
      <c r="CB46" s="208" t="str">
        <f>"        public int "&amp;L46&amp;" { get; set; }                                                                            // "&amp;D46</f>
        <v xml:space="preserve">        public int plan_vol9 { get; set; }                                                                            // 生産予定台数9</v>
      </c>
    </row>
    <row r="47" spans="1:86" ht="15" customHeight="1">
      <c r="A47" s="44"/>
      <c r="B47" s="998">
        <f>IF(NOT(ISBLANK(D47)),MAX(B$9:B46)+1,"")</f>
        <v>37</v>
      </c>
      <c r="C47" s="999"/>
      <c r="D47" s="67" t="s">
        <v>9862</v>
      </c>
      <c r="E47" s="61"/>
      <c r="F47" s="61"/>
      <c r="G47" s="61"/>
      <c r="H47" s="61"/>
      <c r="I47" s="61"/>
      <c r="J47" s="61"/>
      <c r="K47" s="68"/>
      <c r="L47" s="126" t="s">
        <v>9863</v>
      </c>
      <c r="M47" s="61"/>
      <c r="N47" s="61"/>
      <c r="O47" s="61"/>
      <c r="P47" s="61"/>
      <c r="Q47" s="61"/>
      <c r="R47" s="61"/>
      <c r="S47" s="62"/>
      <c r="T47" s="67" t="s">
        <v>58</v>
      </c>
      <c r="U47" s="61"/>
      <c r="V47" s="61"/>
      <c r="W47" s="68"/>
      <c r="X47" s="73" t="str">
        <f>IF(AND(NOT(ISBLANK(T47)),NOT(ISERROR(VLOOKUP(T47,'[2]SQL Server フィールド型種類'!$B$2:$E$30,4,FALSE)&lt;&gt;0))),TEXT(VLOOKUP(T47,'[2]SQL Server フィールド型種類'!$B$2:$E$30,4,FALSE),"##0"),"")</f>
        <v>4</v>
      </c>
      <c r="Y47" s="68"/>
      <c r="Z47" s="69"/>
      <c r="AA47" s="62"/>
      <c r="AB47" s="135"/>
      <c r="AC47" s="53"/>
      <c r="AD47" s="53"/>
      <c r="AE47" s="68"/>
      <c r="AF47" s="54"/>
      <c r="AG47" s="54"/>
      <c r="AH47" s="54"/>
      <c r="AI47" s="54"/>
      <c r="AJ47" s="54"/>
      <c r="AK47" s="54"/>
      <c r="AL47" s="55"/>
      <c r="AM47" s="135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2"/>
      <c r="AY47" s="49"/>
      <c r="BB47" s="193"/>
      <c r="BC47" s="193" t="str">
        <f t="shared" si="5"/>
        <v>actual_vol9 int NULL,</v>
      </c>
      <c r="BD47" s="193"/>
      <c r="BE47" s="193"/>
      <c r="BF47" s="193"/>
      <c r="BG47" s="193"/>
      <c r="BH47" s="193"/>
      <c r="BI47" s="193"/>
      <c r="BJ47" s="186"/>
      <c r="BK47" s="186"/>
      <c r="BL47" s="186"/>
      <c r="BM47" s="186"/>
      <c r="BN47" s="186"/>
      <c r="BO47" s="186"/>
      <c r="BP47" s="186"/>
      <c r="BQ47" s="186"/>
      <c r="BR47" s="186"/>
      <c r="BS47" s="186"/>
      <c r="BT47" s="186"/>
      <c r="BU47" s="186"/>
      <c r="BV47" s="186"/>
      <c r="BW47" s="186"/>
      <c r="BX47" s="186" t="str">
        <f t="shared" si="4"/>
        <v/>
      </c>
      <c r="CB47" s="208" t="str">
        <f>"        public int "&amp;L47&amp;" { get; set; }                                                                                // "&amp;D47</f>
        <v xml:space="preserve">        public int actual_vol9 { get; set; }                                                                                // 生産実績台数9</v>
      </c>
    </row>
    <row r="48" spans="1:86" ht="15" customHeight="1">
      <c r="A48" s="44"/>
      <c r="B48" s="998">
        <f>IF(NOT(ISBLANK(D48)),MAX(B$9:B47)+1,"")</f>
        <v>38</v>
      </c>
      <c r="C48" s="999"/>
      <c r="D48" s="67" t="s">
        <v>9864</v>
      </c>
      <c r="E48" s="61"/>
      <c r="F48" s="61"/>
      <c r="G48" s="61"/>
      <c r="H48" s="61"/>
      <c r="I48" s="61"/>
      <c r="J48" s="61"/>
      <c r="K48" s="68"/>
      <c r="L48" s="126" t="s">
        <v>9865</v>
      </c>
      <c r="M48" s="61"/>
      <c r="N48" s="61"/>
      <c r="O48" s="61"/>
      <c r="P48" s="61"/>
      <c r="Q48" s="61"/>
      <c r="R48" s="61"/>
      <c r="S48" s="62"/>
      <c r="T48" s="127" t="s">
        <v>58</v>
      </c>
      <c r="U48" s="61"/>
      <c r="V48" s="61"/>
      <c r="W48" s="68"/>
      <c r="X48" s="69" t="str">
        <f>IF(AND(NOT(ISBLANK(T48)),NOT(ISERROR(VLOOKUP(T48,'[2]SQL Server フィールド型種類'!$B$2:$E$30,4,FALSE)&lt;&gt;0))),TEXT(VLOOKUP(T48,'[2]SQL Server フィールド型種類'!$B$2:$E$30,4,FALSE),"##0"),"")</f>
        <v>4</v>
      </c>
      <c r="Y48" s="68"/>
      <c r="Z48" s="69"/>
      <c r="AA48" s="62"/>
      <c r="AB48" s="135"/>
      <c r="AC48" s="53"/>
      <c r="AD48" s="53"/>
      <c r="AE48" s="68"/>
      <c r="AF48" s="54"/>
      <c r="AG48" s="54"/>
      <c r="AH48" s="54"/>
      <c r="AI48" s="54"/>
      <c r="AJ48" s="54"/>
      <c r="AK48" s="54"/>
      <c r="AL48" s="55"/>
      <c r="AM48" s="135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2"/>
      <c r="AY48" s="49"/>
      <c r="BB48" s="186"/>
      <c r="BC48" s="186" t="str">
        <f t="shared" si="5"/>
        <v>stroke9 int NULL,</v>
      </c>
      <c r="BD48" s="186"/>
      <c r="BE48" s="186"/>
      <c r="BF48" s="186"/>
      <c r="BG48" s="186"/>
      <c r="BH48" s="186"/>
      <c r="BI48" s="186"/>
      <c r="BJ48" s="186"/>
      <c r="BK48" s="186"/>
      <c r="BL48" s="186"/>
      <c r="BM48" s="186"/>
      <c r="BN48" s="186"/>
      <c r="BO48" s="186"/>
      <c r="BP48" s="186"/>
      <c r="BQ48" s="186"/>
      <c r="BR48" s="186"/>
      <c r="BS48" s="186"/>
      <c r="BT48" s="186"/>
      <c r="BU48" s="186"/>
      <c r="BV48" s="186"/>
      <c r="BW48" s="186"/>
      <c r="BX48" s="186" t="str">
        <f t="shared" si="4"/>
        <v/>
      </c>
      <c r="CB48" s="208" t="str">
        <f>"        public int "&amp;L48&amp;" { get; set; }                                                                              // "&amp;D48</f>
        <v xml:space="preserve">        public int stroke9 { get; set; }                                                                              // 当月ストローク数9</v>
      </c>
    </row>
    <row r="49" spans="1:95" ht="15" customHeight="1">
      <c r="A49" s="44"/>
      <c r="B49" s="998">
        <f>IF(NOT(ISBLANK(D49)),MAX(B$9:B48)+1,"")</f>
        <v>39</v>
      </c>
      <c r="C49" s="999"/>
      <c r="D49" s="67" t="s">
        <v>9866</v>
      </c>
      <c r="E49" s="61"/>
      <c r="F49" s="61"/>
      <c r="G49" s="61"/>
      <c r="H49" s="61"/>
      <c r="I49" s="61"/>
      <c r="J49" s="61"/>
      <c r="K49" s="68"/>
      <c r="L49" s="126" t="s">
        <v>9867</v>
      </c>
      <c r="M49" s="61"/>
      <c r="N49" s="61"/>
      <c r="O49" s="61"/>
      <c r="P49" s="61"/>
      <c r="Q49" s="61"/>
      <c r="R49" s="61"/>
      <c r="S49" s="62"/>
      <c r="T49" s="127" t="s">
        <v>58</v>
      </c>
      <c r="U49" s="61"/>
      <c r="V49" s="61"/>
      <c r="W49" s="68"/>
      <c r="X49" s="73" t="str">
        <f>IF(AND(NOT(ISBLANK(T49)),NOT(ISERROR(VLOOKUP(T49,'[2]SQL Server フィールド型種類'!$B$2:$E$30,4,FALSE)&lt;&gt;0))),TEXT(VLOOKUP(T49,'[2]SQL Server フィールド型種類'!$B$2:$E$30,4,FALSE),"##0"),"")</f>
        <v>4</v>
      </c>
      <c r="Y49" s="68"/>
      <c r="Z49" s="69"/>
      <c r="AA49" s="62"/>
      <c r="AB49" s="61"/>
      <c r="AC49" s="53"/>
      <c r="AD49" s="53"/>
      <c r="AE49" s="68"/>
      <c r="AF49" s="54"/>
      <c r="AG49" s="54"/>
      <c r="AH49" s="54"/>
      <c r="AI49" s="54"/>
      <c r="AJ49" s="54"/>
      <c r="AK49" s="54"/>
      <c r="AL49" s="55"/>
      <c r="AM49" s="135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2"/>
      <c r="AY49" s="49"/>
      <c r="BB49" s="186"/>
      <c r="BC49" s="186" t="str">
        <f t="shared" si="5"/>
        <v>plan_vol10 int NULL,</v>
      </c>
      <c r="BD49" s="186"/>
      <c r="BE49" s="186"/>
      <c r="BF49" s="186"/>
      <c r="BG49" s="186"/>
      <c r="BH49" s="186"/>
      <c r="BI49" s="186"/>
      <c r="BJ49" s="186"/>
      <c r="BK49" s="186"/>
      <c r="BL49" s="186"/>
      <c r="BM49" s="186"/>
      <c r="BN49" s="186"/>
      <c r="BO49" s="186"/>
      <c r="BP49" s="186"/>
      <c r="BQ49" s="186"/>
      <c r="BR49" s="186"/>
      <c r="BS49" s="186"/>
      <c r="BT49" s="186"/>
      <c r="BU49" s="186"/>
      <c r="BV49" s="186"/>
      <c r="BW49" s="186"/>
      <c r="BX49" s="186" t="str">
        <f t="shared" si="4"/>
        <v/>
      </c>
      <c r="CB49" s="208" t="str">
        <f>"        public int "&amp;L49&amp;" { get; set; }                                                                            // "&amp;D49</f>
        <v xml:space="preserve">        public int plan_vol10 { get; set; }                                                                            // 生産予定台数10</v>
      </c>
    </row>
    <row r="50" spans="1:95" ht="15" customHeight="1">
      <c r="A50" s="44"/>
      <c r="B50" s="998">
        <f>IF(NOT(ISBLANK(D50)),MAX(B$9:B49)+1,"")</f>
        <v>40</v>
      </c>
      <c r="C50" s="999"/>
      <c r="D50" s="67" t="s">
        <v>9868</v>
      </c>
      <c r="E50" s="61"/>
      <c r="F50" s="61"/>
      <c r="G50" s="61"/>
      <c r="H50" s="61"/>
      <c r="I50" s="61"/>
      <c r="J50" s="61"/>
      <c r="K50" s="68"/>
      <c r="L50" s="126" t="s">
        <v>9869</v>
      </c>
      <c r="M50" s="61"/>
      <c r="N50" s="61"/>
      <c r="O50" s="61"/>
      <c r="P50" s="61"/>
      <c r="Q50" s="61"/>
      <c r="R50" s="61"/>
      <c r="S50" s="62"/>
      <c r="T50" s="127" t="s">
        <v>58</v>
      </c>
      <c r="U50" s="61"/>
      <c r="V50" s="61"/>
      <c r="W50" s="68"/>
      <c r="X50" s="69" t="str">
        <f>IF(AND(NOT(ISBLANK(T50)),NOT(ISERROR(VLOOKUP(T50,'[2]SQL Server フィールド型種類'!$B$2:$E$30,4,FALSE)&lt;&gt;0))),TEXT(VLOOKUP(T50,'[2]SQL Server フィールド型種類'!$B$2:$E$30,4,FALSE),"##0"),"")</f>
        <v>4</v>
      </c>
      <c r="Y50" s="68"/>
      <c r="Z50" s="69"/>
      <c r="AA50" s="62"/>
      <c r="AB50" s="61"/>
      <c r="AC50" s="53"/>
      <c r="AD50" s="53"/>
      <c r="AE50" s="68"/>
      <c r="AF50" s="54"/>
      <c r="AG50" s="54"/>
      <c r="AH50" s="54"/>
      <c r="AI50" s="54"/>
      <c r="AJ50" s="54"/>
      <c r="AK50" s="54"/>
      <c r="AL50" s="55"/>
      <c r="AM50" s="135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2"/>
      <c r="AY50" s="49"/>
      <c r="BB50" s="186"/>
      <c r="BC50" s="186" t="str">
        <f t="shared" si="5"/>
        <v>actual_vol10 int NULL,</v>
      </c>
      <c r="BD50" s="186"/>
      <c r="BE50" s="186"/>
      <c r="BF50" s="186"/>
      <c r="BG50" s="186"/>
      <c r="BH50" s="186"/>
      <c r="BI50" s="186"/>
      <c r="BJ50" s="186"/>
      <c r="BK50" s="186"/>
      <c r="BL50" s="186"/>
      <c r="BM50" s="186"/>
      <c r="BN50" s="186"/>
      <c r="BO50" s="186"/>
      <c r="BP50" s="186"/>
      <c r="BQ50" s="186"/>
      <c r="BR50" s="186"/>
      <c r="BS50" s="186"/>
      <c r="BT50" s="186"/>
      <c r="BU50" s="186"/>
      <c r="BV50" s="186"/>
      <c r="BW50" s="186"/>
      <c r="BX50" s="186" t="str">
        <f t="shared" si="4"/>
        <v/>
      </c>
      <c r="CB50" s="208" t="str">
        <f>"        public int "&amp;L50&amp;" { get; set; }                                                                                // "&amp;D50</f>
        <v xml:space="preserve">        public int actual_vol10 { get; set; }                                                                                // 生産実績台数10</v>
      </c>
    </row>
    <row r="51" spans="1:95" ht="15" customHeight="1">
      <c r="A51" s="44"/>
      <c r="B51" s="998">
        <f>IF(NOT(ISBLANK(D51)),MAX(B$9:B50)+1,"")</f>
        <v>41</v>
      </c>
      <c r="C51" s="999"/>
      <c r="D51" s="67" t="s">
        <v>9870</v>
      </c>
      <c r="E51" s="61"/>
      <c r="F51" s="61"/>
      <c r="G51" s="61"/>
      <c r="H51" s="61"/>
      <c r="I51" s="61"/>
      <c r="J51" s="61"/>
      <c r="K51" s="68"/>
      <c r="L51" s="126" t="s">
        <v>9871</v>
      </c>
      <c r="M51" s="61"/>
      <c r="N51" s="61"/>
      <c r="O51" s="61"/>
      <c r="P51" s="61"/>
      <c r="Q51" s="61"/>
      <c r="R51" s="61"/>
      <c r="S51" s="62"/>
      <c r="T51" s="127" t="s">
        <v>58</v>
      </c>
      <c r="U51" s="61"/>
      <c r="V51" s="61"/>
      <c r="W51" s="68"/>
      <c r="X51" s="73" t="str">
        <f>IF(AND(NOT(ISBLANK(T51)),NOT(ISERROR(VLOOKUP(T51,'[2]SQL Server フィールド型種類'!$B$2:$E$30,4,FALSE)&lt;&gt;0))),TEXT(VLOOKUP(T51,'[2]SQL Server フィールド型種類'!$B$2:$E$30,4,FALSE),"##0"),"")</f>
        <v>4</v>
      </c>
      <c r="Y51" s="68"/>
      <c r="Z51" s="69"/>
      <c r="AA51" s="62"/>
      <c r="AB51" s="61"/>
      <c r="AC51" s="53"/>
      <c r="AD51" s="53"/>
      <c r="AE51" s="68"/>
      <c r="AF51" s="54"/>
      <c r="AG51" s="54"/>
      <c r="AH51" s="54"/>
      <c r="AI51" s="54"/>
      <c r="AJ51" s="54"/>
      <c r="AK51" s="54"/>
      <c r="AL51" s="55"/>
      <c r="AM51" s="135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2"/>
      <c r="AY51" s="49"/>
      <c r="BB51" s="186"/>
      <c r="BC51" s="186" t="str">
        <f t="shared" si="5"/>
        <v>stroke10 int NULL,</v>
      </c>
      <c r="BD51" s="186"/>
      <c r="BE51" s="186"/>
      <c r="BF51" s="186"/>
      <c r="BG51" s="186"/>
      <c r="BH51" s="186"/>
      <c r="BI51" s="186"/>
      <c r="BJ51" s="186"/>
      <c r="BK51" s="186"/>
      <c r="BL51" s="186"/>
      <c r="BM51" s="186"/>
      <c r="BN51" s="186"/>
      <c r="BO51" s="186"/>
      <c r="BP51" s="186"/>
      <c r="BQ51" s="186"/>
      <c r="BR51" s="186"/>
      <c r="BS51" s="186"/>
      <c r="BT51" s="186"/>
      <c r="BU51" s="186"/>
      <c r="BV51" s="186"/>
      <c r="BW51" s="186"/>
      <c r="BX51" s="186" t="str">
        <f t="shared" si="4"/>
        <v/>
      </c>
      <c r="CB51" s="208" t="str">
        <f>"        public int "&amp;L51&amp;" { get; set; }                                                                              // "&amp;D51</f>
        <v xml:space="preserve">        public int stroke10 { get; set; }                                                                              // 当月ストローク数10</v>
      </c>
    </row>
    <row r="52" spans="1:95" ht="15" customHeight="1">
      <c r="A52" s="44"/>
      <c r="B52" s="998">
        <f>IF(NOT(ISBLANK(D52)),MAX(B$9:B51)+1,"")</f>
        <v>42</v>
      </c>
      <c r="C52" s="999"/>
      <c r="D52" s="67" t="s">
        <v>9872</v>
      </c>
      <c r="E52" s="61"/>
      <c r="F52" s="61"/>
      <c r="G52" s="61"/>
      <c r="H52" s="61"/>
      <c r="I52" s="61"/>
      <c r="J52" s="61"/>
      <c r="K52" s="68"/>
      <c r="L52" s="126" t="s">
        <v>9873</v>
      </c>
      <c r="M52" s="61"/>
      <c r="N52" s="61"/>
      <c r="O52" s="61"/>
      <c r="P52" s="61"/>
      <c r="Q52" s="61"/>
      <c r="R52" s="61"/>
      <c r="S52" s="62"/>
      <c r="T52" s="127" t="s">
        <v>58</v>
      </c>
      <c r="U52" s="61"/>
      <c r="V52" s="61"/>
      <c r="W52" s="68"/>
      <c r="X52" s="69" t="str">
        <f>IF(AND(NOT(ISBLANK(T52)),NOT(ISERROR(VLOOKUP(T52,'[2]SQL Server フィールド型種類'!$B$2:$E$30,4,FALSE)&lt;&gt;0))),TEXT(VLOOKUP(T52,'[2]SQL Server フィールド型種類'!$B$2:$E$30,4,FALSE),"##0"),"")</f>
        <v>4</v>
      </c>
      <c r="Y52" s="68"/>
      <c r="Z52" s="69"/>
      <c r="AA52" s="62"/>
      <c r="AB52" s="61"/>
      <c r="AC52" s="53"/>
      <c r="AD52" s="53"/>
      <c r="AE52" s="68"/>
      <c r="AF52" s="54"/>
      <c r="AG52" s="54"/>
      <c r="AH52" s="54"/>
      <c r="AI52" s="54"/>
      <c r="AJ52" s="54"/>
      <c r="AK52" s="54"/>
      <c r="AL52" s="55"/>
      <c r="AM52" s="135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2"/>
      <c r="AY52" s="148"/>
      <c r="BB52" s="186"/>
      <c r="BC52" s="186" t="str">
        <f t="shared" si="5"/>
        <v>plan_vol11 int NULL,</v>
      </c>
      <c r="BD52" s="186"/>
      <c r="BE52" s="186"/>
      <c r="BF52" s="186"/>
      <c r="BG52" s="186"/>
      <c r="BH52" s="186"/>
      <c r="BI52" s="186"/>
      <c r="BJ52" s="186"/>
      <c r="BK52" s="186"/>
      <c r="BL52" s="186"/>
      <c r="BM52" s="186"/>
      <c r="BN52" s="186"/>
      <c r="BO52" s="186"/>
      <c r="BP52" s="186"/>
      <c r="BQ52" s="186"/>
      <c r="BR52" s="186"/>
      <c r="BS52" s="186"/>
      <c r="BT52" s="186"/>
      <c r="BU52" s="186"/>
      <c r="BV52" s="186"/>
      <c r="BW52" s="186"/>
      <c r="BX52" s="186" t="str">
        <f t="shared" si="4"/>
        <v/>
      </c>
      <c r="CB52" s="208" t="str">
        <f>"        public int "&amp;L52&amp;" { get; set; }                                                                            // "&amp;D52</f>
        <v xml:space="preserve">        public int plan_vol11 { get; set; }                                                                            // 生産予定台数11</v>
      </c>
      <c r="CQ52" s="192" t="s">
        <v>86</v>
      </c>
    </row>
    <row r="53" spans="1:95" ht="15" customHeight="1">
      <c r="A53" s="50"/>
      <c r="B53" s="998">
        <f>IF(NOT(ISBLANK(D53)),MAX(B$9:B52)+1,"")</f>
        <v>43</v>
      </c>
      <c r="C53" s="999"/>
      <c r="D53" s="67" t="s">
        <v>9874</v>
      </c>
      <c r="E53" s="61"/>
      <c r="F53" s="61"/>
      <c r="G53" s="61"/>
      <c r="H53" s="61"/>
      <c r="I53" s="61"/>
      <c r="J53" s="61"/>
      <c r="K53" s="68"/>
      <c r="L53" s="126" t="s">
        <v>9875</v>
      </c>
      <c r="M53" s="61"/>
      <c r="N53" s="61"/>
      <c r="O53" s="61"/>
      <c r="P53" s="61"/>
      <c r="Q53" s="61"/>
      <c r="R53" s="61"/>
      <c r="S53" s="62"/>
      <c r="T53" s="127" t="s">
        <v>58</v>
      </c>
      <c r="U53" s="61"/>
      <c r="V53" s="61"/>
      <c r="W53" s="68"/>
      <c r="X53" s="73" t="str">
        <f>IF(AND(NOT(ISBLANK(T53)),NOT(ISERROR(VLOOKUP(T53,'[2]SQL Server フィールド型種類'!$B$2:$E$30,4,FALSE)&lt;&gt;0))),TEXT(VLOOKUP(T53,'[2]SQL Server フィールド型種類'!$B$2:$E$30,4,FALSE),"##0"),"")</f>
        <v>4</v>
      </c>
      <c r="Y53" s="68"/>
      <c r="Z53" s="69"/>
      <c r="AA53" s="62"/>
      <c r="AB53" s="61"/>
      <c r="AC53" s="53"/>
      <c r="AD53" s="53"/>
      <c r="AE53" s="68"/>
      <c r="AF53" s="54"/>
      <c r="AG53" s="54"/>
      <c r="AH53" s="54"/>
      <c r="AI53" s="54"/>
      <c r="AJ53" s="54"/>
      <c r="AK53" s="54"/>
      <c r="AL53" s="55"/>
      <c r="AM53" s="135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2"/>
      <c r="AY53" s="49"/>
      <c r="BB53" s="45"/>
      <c r="BC53" s="45" t="str">
        <f t="shared" si="5"/>
        <v>actual_vol11 int NULL,</v>
      </c>
      <c r="BD53" s="186"/>
      <c r="BE53" s="186"/>
      <c r="BF53" s="186"/>
      <c r="BG53" s="186"/>
      <c r="BH53" s="186"/>
      <c r="BI53" s="186"/>
      <c r="BJ53" s="186"/>
      <c r="BK53" s="186"/>
      <c r="BL53" s="186"/>
      <c r="BM53" s="186"/>
      <c r="BO53" s="186"/>
      <c r="BP53" s="186"/>
      <c r="BQ53" s="186"/>
      <c r="BR53" s="186"/>
      <c r="BS53" s="186"/>
      <c r="BT53" s="186"/>
      <c r="BU53" s="186"/>
      <c r="BV53" s="186"/>
      <c r="BW53" s="186"/>
      <c r="BX53" s="186" t="str">
        <f t="shared" si="4"/>
        <v/>
      </c>
      <c r="CB53" s="208" t="str">
        <f>"        public int "&amp;L53&amp;" { get; set; }                                                                                // "&amp;D53</f>
        <v xml:space="preserve">        public int actual_vol11 { get; set; }                                                                                // 生産実績台数11</v>
      </c>
      <c r="CQ53" s="192" t="s">
        <v>86</v>
      </c>
    </row>
    <row r="54" spans="1:95" ht="15" customHeight="1">
      <c r="A54" s="50"/>
      <c r="B54" s="998">
        <f>IF(NOT(ISBLANK(D54)),MAX(B$9:B53)+1,"")</f>
        <v>44</v>
      </c>
      <c r="C54" s="999"/>
      <c r="D54" s="67" t="s">
        <v>9876</v>
      </c>
      <c r="E54" s="61"/>
      <c r="F54" s="61"/>
      <c r="G54" s="61"/>
      <c r="H54" s="61"/>
      <c r="I54" s="61"/>
      <c r="J54" s="61"/>
      <c r="K54" s="68"/>
      <c r="L54" s="126" t="s">
        <v>9877</v>
      </c>
      <c r="M54" s="61"/>
      <c r="N54" s="61"/>
      <c r="O54" s="61"/>
      <c r="P54" s="61"/>
      <c r="Q54" s="61"/>
      <c r="R54" s="61"/>
      <c r="S54" s="62"/>
      <c r="T54" s="127" t="s">
        <v>58</v>
      </c>
      <c r="U54" s="61"/>
      <c r="V54" s="61"/>
      <c r="W54" s="68"/>
      <c r="X54" s="73" t="str">
        <f>IF(AND(NOT(ISBLANK(T54)),NOT(ISERROR(VLOOKUP(T54,'[2]SQL Server フィールド型種類'!$B$2:$E$30,4,FALSE)&lt;&gt;0))),TEXT(VLOOKUP(T54,'[2]SQL Server フィールド型種類'!$B$2:$E$30,4,FALSE),"##0"),"")</f>
        <v>4</v>
      </c>
      <c r="Y54" s="68"/>
      <c r="Z54" s="69"/>
      <c r="AA54" s="62"/>
      <c r="AB54" s="61"/>
      <c r="AC54" s="53"/>
      <c r="AD54" s="53"/>
      <c r="AE54" s="68"/>
      <c r="AF54" s="54"/>
      <c r="AG54" s="54"/>
      <c r="AH54" s="54"/>
      <c r="AI54" s="54"/>
      <c r="AJ54" s="54"/>
      <c r="AK54" s="54"/>
      <c r="AL54" s="55"/>
      <c r="AM54" s="135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2"/>
      <c r="AY54" s="49"/>
      <c r="BB54" s="186"/>
      <c r="BC54" s="45" t="str">
        <f t="shared" si="5"/>
        <v>stroke11 int NULL,</v>
      </c>
      <c r="BD54" s="186"/>
      <c r="BE54" s="186"/>
      <c r="BF54" s="186"/>
      <c r="BG54" s="186"/>
      <c r="BH54" s="186"/>
      <c r="BI54" s="186"/>
      <c r="BJ54" s="186"/>
      <c r="BK54" s="186"/>
      <c r="BL54" s="186"/>
      <c r="BM54" s="186"/>
      <c r="BO54" s="186"/>
      <c r="BP54" s="186"/>
      <c r="BQ54" s="186"/>
      <c r="BR54" s="186"/>
      <c r="BS54" s="186"/>
      <c r="BT54" s="186"/>
      <c r="BU54" s="186"/>
      <c r="BV54" s="186"/>
      <c r="BW54" s="186"/>
      <c r="BX54" s="186" t="str">
        <f t="shared" si="4"/>
        <v/>
      </c>
      <c r="CB54" s="208" t="str">
        <f>"        public int "&amp;L54&amp;" { get; set; }                                                                              // "&amp;D54</f>
        <v xml:space="preserve">        public int stroke11 { get; set; }                                                                              // 当月ストローク数11</v>
      </c>
    </row>
    <row r="55" spans="1:95" ht="15" customHeight="1">
      <c r="A55" s="50"/>
      <c r="B55" s="998">
        <f>IF(NOT(ISBLANK(D55)),MAX(B$9:B54)+1,"")</f>
        <v>45</v>
      </c>
      <c r="C55" s="999"/>
      <c r="D55" s="67" t="s">
        <v>9878</v>
      </c>
      <c r="E55" s="61"/>
      <c r="F55" s="61"/>
      <c r="G55" s="61"/>
      <c r="H55" s="61"/>
      <c r="I55" s="61"/>
      <c r="J55" s="61"/>
      <c r="K55" s="68"/>
      <c r="L55" s="126" t="s">
        <v>9879</v>
      </c>
      <c r="M55" s="61"/>
      <c r="N55" s="61"/>
      <c r="O55" s="61"/>
      <c r="P55" s="61"/>
      <c r="Q55" s="61"/>
      <c r="R55" s="61"/>
      <c r="S55" s="62"/>
      <c r="T55" s="67" t="s">
        <v>58</v>
      </c>
      <c r="U55" s="61"/>
      <c r="V55" s="61"/>
      <c r="W55" s="68"/>
      <c r="X55" s="69" t="str">
        <f>IF(AND(NOT(ISBLANK(T55)),NOT(ISERROR(VLOOKUP(T55,'[2]SQL Server フィールド型種類'!$B$2:$E$30,4,FALSE)&lt;&gt;0))),TEXT(VLOOKUP(T55,'[2]SQL Server フィールド型種類'!$B$2:$E$30,4,FALSE),"##0"),"")</f>
        <v>4</v>
      </c>
      <c r="Y55" s="68"/>
      <c r="Z55" s="69"/>
      <c r="AA55" s="62"/>
      <c r="AB55" s="61"/>
      <c r="AC55" s="53"/>
      <c r="AD55" s="53"/>
      <c r="AE55" s="68"/>
      <c r="AF55" s="54"/>
      <c r="AG55" s="54"/>
      <c r="AH55" s="54"/>
      <c r="AI55" s="54"/>
      <c r="AJ55" s="54"/>
      <c r="AK55" s="54"/>
      <c r="AL55" s="55"/>
      <c r="AM55" s="135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2"/>
      <c r="AY55" s="49"/>
      <c r="BB55" s="186"/>
      <c r="BC55" s="186" t="str">
        <f t="shared" si="5"/>
        <v>plan_vol12 int NULL,</v>
      </c>
      <c r="BD55" s="186"/>
      <c r="BE55" s="186"/>
      <c r="BF55" s="186"/>
      <c r="BG55" s="186"/>
      <c r="BH55" s="186"/>
      <c r="BI55" s="186"/>
      <c r="BJ55" s="186"/>
      <c r="BK55" s="186"/>
      <c r="BL55" s="186"/>
      <c r="BM55" s="186"/>
      <c r="BN55" s="186"/>
      <c r="BO55" s="186"/>
      <c r="BP55" s="186"/>
      <c r="BQ55" s="186"/>
      <c r="BR55" s="186"/>
      <c r="BS55" s="186"/>
      <c r="BT55" s="186"/>
      <c r="BU55" s="186"/>
      <c r="BV55" s="186"/>
      <c r="BW55" s="186"/>
      <c r="BX55" s="186" t="str">
        <f t="shared" si="4"/>
        <v/>
      </c>
      <c r="CB55" s="208" t="str">
        <f>"        public int "&amp;L55&amp;" { get; set; }                                                                            // "&amp;D55</f>
        <v xml:space="preserve">        public int plan_vol12 { get; set; }                                                                            // 生産予定台数12</v>
      </c>
    </row>
    <row r="56" spans="1:95" ht="15" customHeight="1">
      <c r="A56" s="50"/>
      <c r="B56" s="998">
        <f>IF(NOT(ISBLANK(D56)),MAX(B$9:B55)+1,"")</f>
        <v>46</v>
      </c>
      <c r="C56" s="999"/>
      <c r="D56" s="67" t="s">
        <v>9880</v>
      </c>
      <c r="E56" s="61"/>
      <c r="F56" s="61"/>
      <c r="G56" s="61"/>
      <c r="H56" s="61"/>
      <c r="I56" s="61"/>
      <c r="J56" s="61"/>
      <c r="K56" s="68"/>
      <c r="L56" s="126" t="s">
        <v>9881</v>
      </c>
      <c r="M56" s="61"/>
      <c r="N56" s="61"/>
      <c r="O56" s="61"/>
      <c r="P56" s="61"/>
      <c r="Q56" s="61"/>
      <c r="R56" s="61"/>
      <c r="S56" s="62"/>
      <c r="T56" s="67" t="s">
        <v>58</v>
      </c>
      <c r="U56" s="61"/>
      <c r="V56" s="61"/>
      <c r="W56" s="68"/>
      <c r="X56" s="73" t="str">
        <f>IF(AND(NOT(ISBLANK(T56)),NOT(ISERROR(VLOOKUP(T56,'[2]SQL Server フィールド型種類'!$B$2:$E$30,4,FALSE)&lt;&gt;0))),TEXT(VLOOKUP(T56,'[2]SQL Server フィールド型種類'!$B$2:$E$30,4,FALSE),"##0"),"")</f>
        <v>4</v>
      </c>
      <c r="Y56" s="68"/>
      <c r="Z56" s="69"/>
      <c r="AA56" s="62"/>
      <c r="AB56" s="61"/>
      <c r="AC56" s="53"/>
      <c r="AD56" s="53"/>
      <c r="AE56" s="68"/>
      <c r="AF56" s="54"/>
      <c r="AG56" s="54"/>
      <c r="AH56" s="54"/>
      <c r="AI56" s="54"/>
      <c r="AJ56" s="54"/>
      <c r="AK56" s="54"/>
      <c r="AL56" s="55"/>
      <c r="AM56" s="135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2"/>
      <c r="AY56" s="49"/>
      <c r="BB56" s="186"/>
      <c r="BC56" s="186" t="str">
        <f t="shared" si="5"/>
        <v>actual_vol12 int NULL,</v>
      </c>
      <c r="BD56" s="186"/>
      <c r="BE56" s="186"/>
      <c r="BF56" s="186"/>
      <c r="BG56" s="186"/>
      <c r="BH56" s="186"/>
      <c r="BI56" s="186"/>
      <c r="BJ56" s="186"/>
      <c r="BK56" s="186"/>
      <c r="BL56" s="186"/>
      <c r="BM56" s="186"/>
      <c r="BN56" s="186"/>
      <c r="BO56" s="186"/>
      <c r="BP56" s="186"/>
      <c r="BQ56" s="186"/>
      <c r="BR56" s="186"/>
      <c r="BS56" s="186"/>
      <c r="BT56" s="186"/>
      <c r="BU56" s="186"/>
      <c r="BV56" s="186"/>
      <c r="BW56" s="186"/>
      <c r="BX56" s="186" t="str">
        <f t="shared" si="4"/>
        <v/>
      </c>
      <c r="CB56" s="208" t="str">
        <f>"        public int "&amp;L56&amp;" { get; set; }                                                                                // "&amp;D56</f>
        <v xml:space="preserve">        public int actual_vol12 { get; set; }                                                                                // 生産実績台数12</v>
      </c>
    </row>
    <row r="57" spans="1:95" ht="15" customHeight="1">
      <c r="A57" s="50"/>
      <c r="B57" s="998">
        <f>IF(NOT(ISBLANK(D57)),MAX(B$9:B56)+1,"")</f>
        <v>47</v>
      </c>
      <c r="C57" s="999"/>
      <c r="D57" s="127" t="s">
        <v>9882</v>
      </c>
      <c r="E57" s="61"/>
      <c r="F57" s="61"/>
      <c r="G57" s="61"/>
      <c r="H57" s="61"/>
      <c r="I57" s="61"/>
      <c r="J57" s="61"/>
      <c r="K57" s="68"/>
      <c r="L57" s="126" t="s">
        <v>9883</v>
      </c>
      <c r="M57" s="61"/>
      <c r="N57" s="61"/>
      <c r="O57" s="61"/>
      <c r="P57" s="61"/>
      <c r="Q57" s="61"/>
      <c r="R57" s="61"/>
      <c r="S57" s="62"/>
      <c r="T57" s="127" t="s">
        <v>58</v>
      </c>
      <c r="U57" s="61"/>
      <c r="V57" s="61"/>
      <c r="W57" s="68"/>
      <c r="X57" s="73" t="str">
        <f>IF(AND(NOT(ISBLANK(T57)),NOT(ISERROR(VLOOKUP(T57,'[2]SQL Server フィールド型種類'!$B$2:$E$30,4,FALSE)&lt;&gt;0))),TEXT(VLOOKUP(T57,'[2]SQL Server フィールド型種類'!$B$2:$E$30,4,FALSE),"##0"),"")</f>
        <v>4</v>
      </c>
      <c r="Y57" s="68"/>
      <c r="Z57" s="69"/>
      <c r="AA57" s="62"/>
      <c r="AB57" s="61"/>
      <c r="AC57" s="53"/>
      <c r="AD57" s="53"/>
      <c r="AE57" s="68"/>
      <c r="AF57" s="54"/>
      <c r="AG57" s="54"/>
      <c r="AH57" s="54"/>
      <c r="AI57" s="54"/>
      <c r="AJ57" s="54"/>
      <c r="AK57" s="54"/>
      <c r="AL57" s="55"/>
      <c r="AM57" s="135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2"/>
      <c r="AY57" s="49"/>
      <c r="BB57" s="186"/>
      <c r="BC57" s="186" t="str">
        <f t="shared" si="5"/>
        <v>stroke12 int NULL,</v>
      </c>
      <c r="BD57" s="186"/>
      <c r="BX57" s="43" t="str">
        <f t="shared" si="4"/>
        <v/>
      </c>
    </row>
    <row r="58" spans="1:95" ht="15" customHeight="1">
      <c r="A58" s="50"/>
      <c r="B58" s="998">
        <f>IF(NOT(ISBLANK(D58)),MAX(B$9:B57)+1,"")</f>
        <v>48</v>
      </c>
      <c r="C58" s="999"/>
      <c r="D58" s="127" t="s">
        <v>9318</v>
      </c>
      <c r="E58" s="61"/>
      <c r="F58" s="61"/>
      <c r="G58" s="61"/>
      <c r="H58" s="61"/>
      <c r="I58" s="61"/>
      <c r="J58" s="61"/>
      <c r="K58" s="68"/>
      <c r="L58" s="126" t="s">
        <v>9628</v>
      </c>
      <c r="M58" s="61"/>
      <c r="N58" s="61"/>
      <c r="O58" s="61"/>
      <c r="P58" s="61"/>
      <c r="Q58" s="61"/>
      <c r="R58" s="61"/>
      <c r="S58" s="62"/>
      <c r="T58" s="127" t="s">
        <v>91</v>
      </c>
      <c r="U58" s="61"/>
      <c r="V58" s="61"/>
      <c r="W58" s="68"/>
      <c r="X58" s="73" t="str">
        <f>IF(AND(NOT(ISBLANK(T58)),NOT(ISERROR(VLOOKUP(T58,'[2]SQL Server フィールド型種類'!$B$2:$E$30,4,FALSE)&lt;&gt;0))),TEXT(VLOOKUP(T58,'[2]SQL Server フィールド型種類'!$B$2:$E$30,4,FALSE),"##0"),"")</f>
        <v>2</v>
      </c>
      <c r="Y58" s="68"/>
      <c r="Z58" s="69"/>
      <c r="AA58" s="62"/>
      <c r="AB58" s="61"/>
      <c r="AC58" s="53"/>
      <c r="AD58" s="53"/>
      <c r="AE58" s="68"/>
      <c r="AF58" s="54"/>
      <c r="AG58" s="54"/>
      <c r="AH58" s="54"/>
      <c r="AI58" s="54"/>
      <c r="AJ58" s="54"/>
      <c r="AK58" s="54"/>
      <c r="AL58" s="55"/>
      <c r="AM58" s="135" t="s">
        <v>9326</v>
      </c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2"/>
      <c r="AY58" s="49"/>
      <c r="BB58" s="186"/>
      <c r="BC58" s="186" t="str">
        <f t="shared" si="5"/>
        <v>data_update smallint NULL,</v>
      </c>
      <c r="BD58" s="186"/>
      <c r="BX58" s="43" t="str">
        <f t="shared" si="4"/>
        <v/>
      </c>
    </row>
    <row r="59" spans="1:95" ht="15" customHeight="1">
      <c r="A59" s="50"/>
      <c r="B59" s="998">
        <f>IF(NOT(ISBLANK(D59)),MAX(B$9:B58)+1,"")</f>
        <v>49</v>
      </c>
      <c r="C59" s="999"/>
      <c r="D59" s="67" t="s">
        <v>9494</v>
      </c>
      <c r="E59" s="61"/>
      <c r="F59" s="61"/>
      <c r="G59" s="61"/>
      <c r="H59" s="61"/>
      <c r="I59" s="61"/>
      <c r="J59" s="61"/>
      <c r="K59" s="68"/>
      <c r="L59" s="69" t="s">
        <v>9884</v>
      </c>
      <c r="M59" s="61"/>
      <c r="N59" s="61"/>
      <c r="O59" s="61"/>
      <c r="P59" s="61"/>
      <c r="Q59" s="61"/>
      <c r="R59" s="61"/>
      <c r="S59" s="62"/>
      <c r="T59" s="67" t="s">
        <v>62</v>
      </c>
      <c r="U59" s="61"/>
      <c r="V59" s="61"/>
      <c r="W59" s="68"/>
      <c r="X59" s="134" t="s">
        <v>9496</v>
      </c>
      <c r="Y59" s="68"/>
      <c r="Z59" s="69"/>
      <c r="AA59" s="62"/>
      <c r="AB59" s="61"/>
      <c r="AC59" s="53"/>
      <c r="AD59" s="53"/>
      <c r="AE59" s="68"/>
      <c r="AF59" s="54"/>
      <c r="AG59" s="54"/>
      <c r="AH59" s="54"/>
      <c r="AI59" s="54"/>
      <c r="AJ59" s="54"/>
      <c r="AK59" s="54"/>
      <c r="AL59" s="55"/>
      <c r="AM59" s="135" t="s">
        <v>9497</v>
      </c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2"/>
      <c r="AY59" s="49"/>
      <c r="BB59" s="186"/>
      <c r="BC59" s="186" t="str">
        <f t="shared" si="5"/>
        <v>update_flg char(12) NULL,</v>
      </c>
      <c r="BD59" s="186"/>
      <c r="BX59" s="43" t="str">
        <f t="shared" si="4"/>
        <v/>
      </c>
    </row>
    <row r="60" spans="1:95" ht="15" customHeight="1">
      <c r="A60" s="50"/>
      <c r="B60" s="998">
        <f>IF(NOT(ISBLANK(D60)),MAX(B$9:B59)+1,"")</f>
        <v>50</v>
      </c>
      <c r="C60" s="999"/>
      <c r="D60" s="127" t="s">
        <v>9322</v>
      </c>
      <c r="E60" s="61"/>
      <c r="F60" s="61"/>
      <c r="G60" s="61"/>
      <c r="H60" s="61"/>
      <c r="I60" s="61"/>
      <c r="J60" s="61"/>
      <c r="K60" s="68"/>
      <c r="L60" s="126" t="s">
        <v>9493</v>
      </c>
      <c r="M60" s="61"/>
      <c r="N60" s="61"/>
      <c r="O60" s="61"/>
      <c r="P60" s="61"/>
      <c r="Q60" s="61"/>
      <c r="R60" s="61"/>
      <c r="S60" s="62"/>
      <c r="T60" s="67" t="s">
        <v>91</v>
      </c>
      <c r="U60" s="61"/>
      <c r="V60" s="61"/>
      <c r="W60" s="68"/>
      <c r="X60" s="73" t="str">
        <f>IF(AND(NOT(ISBLANK(T60)),NOT(ISERROR(VLOOKUP(T60,'[2]SQL Server フィールド型種類'!$B$2:$E$30,4,FALSE)&lt;&gt;0))),TEXT(VLOOKUP(T60,'[2]SQL Server フィールド型種類'!$B$2:$E$30,4,FALSE),"##0"),"")</f>
        <v>2</v>
      </c>
      <c r="Y60" s="68"/>
      <c r="Z60" s="69"/>
      <c r="AA60" s="62"/>
      <c r="AB60" s="61"/>
      <c r="AC60" s="53"/>
      <c r="AD60" s="53"/>
      <c r="AE60" s="68"/>
      <c r="AF60" s="54"/>
      <c r="AG60" s="54"/>
      <c r="AH60" s="54"/>
      <c r="AI60" s="54"/>
      <c r="AJ60" s="54"/>
      <c r="AK60" s="54"/>
      <c r="AL60" s="55"/>
      <c r="AM60" s="135" t="s">
        <v>9325</v>
      </c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2"/>
      <c r="AY60" s="49"/>
      <c r="BB60" s="186"/>
      <c r="BC60" s="186" t="str">
        <f t="shared" si="5"/>
        <v>do_plan smallint NULL,</v>
      </c>
      <c r="BD60" s="186"/>
      <c r="BX60" s="43" t="str">
        <f t="shared" si="4"/>
        <v/>
      </c>
    </row>
    <row r="61" spans="1:95" ht="15" customHeight="1">
      <c r="A61" s="50"/>
      <c r="B61" s="998">
        <f>IF(NOT(ISBLANK(D61)),MAX(B$9:B60)+1,"")</f>
        <v>51</v>
      </c>
      <c r="C61" s="999"/>
      <c r="D61" s="67" t="s">
        <v>287</v>
      </c>
      <c r="E61" s="61"/>
      <c r="F61" s="61"/>
      <c r="G61" s="61"/>
      <c r="H61" s="61"/>
      <c r="I61" s="61"/>
      <c r="J61" s="61"/>
      <c r="K61" s="68"/>
      <c r="L61" s="69" t="s">
        <v>52</v>
      </c>
      <c r="M61" s="61"/>
      <c r="N61" s="61"/>
      <c r="O61" s="61"/>
      <c r="P61" s="61"/>
      <c r="Q61" s="61"/>
      <c r="R61" s="61"/>
      <c r="S61" s="62"/>
      <c r="T61" s="67" t="s">
        <v>89</v>
      </c>
      <c r="U61" s="61"/>
      <c r="V61" s="61"/>
      <c r="W61" s="68"/>
      <c r="X61" s="73" t="str">
        <f>IF(AND(NOT(ISBLANK(T61)),NOT(ISERROR(VLOOKUP(T61,'[2]SQL Server フィールド型種類'!$B$2:$E$30,4,FALSE)&lt;&gt;0))),TEXT(VLOOKUP(T61,'[2]SQL Server フィールド型種類'!$B$2:$E$30,4,FALSE),"##0"),"")</f>
        <v>8</v>
      </c>
      <c r="Y61" s="68"/>
      <c r="Z61" s="69"/>
      <c r="AA61" s="62"/>
      <c r="AB61" s="61" t="s">
        <v>288</v>
      </c>
      <c r="AC61" s="53"/>
      <c r="AD61" s="53"/>
      <c r="AE61" s="68"/>
      <c r="AF61" s="54"/>
      <c r="AG61" s="54"/>
      <c r="AH61" s="54"/>
      <c r="AI61" s="54"/>
      <c r="AJ61" s="54"/>
      <c r="AK61" s="54"/>
      <c r="AL61" s="55"/>
      <c r="AM61" s="135" t="s">
        <v>289</v>
      </c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2"/>
      <c r="AY61" s="49"/>
      <c r="BB61" s="186"/>
      <c r="BC61" s="186" t="str">
        <f t="shared" si="5"/>
        <v>created_date datetime NOT NULL DEFAULT getdate(),</v>
      </c>
      <c r="BD61" s="186"/>
      <c r="BX61" s="43" t="str">
        <f t="shared" si="4"/>
        <v>getdate()</v>
      </c>
    </row>
    <row r="62" spans="1:95" ht="15" customHeight="1">
      <c r="A62" s="50"/>
      <c r="B62" s="998">
        <f>IF(NOT(ISBLANK(D62)),MAX(B$9:B61)+1,"")</f>
        <v>52</v>
      </c>
      <c r="C62" s="999"/>
      <c r="D62" s="127" t="s">
        <v>290</v>
      </c>
      <c r="E62" s="61"/>
      <c r="F62" s="61"/>
      <c r="G62" s="61"/>
      <c r="H62" s="61"/>
      <c r="I62" s="61"/>
      <c r="J62" s="61"/>
      <c r="K62" s="68"/>
      <c r="L62" s="126" t="s">
        <v>53</v>
      </c>
      <c r="M62" s="61"/>
      <c r="N62" s="61"/>
      <c r="O62" s="61"/>
      <c r="P62" s="61"/>
      <c r="Q62" s="61"/>
      <c r="R62" s="61"/>
      <c r="S62" s="62"/>
      <c r="T62" s="67" t="s">
        <v>91</v>
      </c>
      <c r="U62" s="61"/>
      <c r="V62" s="61"/>
      <c r="W62" s="68"/>
      <c r="X62" s="73" t="str">
        <f>IF(AND(NOT(ISBLANK(T62)),NOT(ISERROR(VLOOKUP(T62,'[2]SQL Server フィールド型種類'!$B$2:$E$30,4,FALSE)&lt;&gt;0))),TEXT(VLOOKUP(T62,'[2]SQL Server フィールド型種類'!$B$2:$E$30,4,FALSE),"##0"),"")</f>
        <v>2</v>
      </c>
      <c r="Y62" s="68"/>
      <c r="Z62" s="69"/>
      <c r="AA62" s="62"/>
      <c r="AB62" s="61" t="s">
        <v>288</v>
      </c>
      <c r="AC62" s="53"/>
      <c r="AD62" s="53"/>
      <c r="AE62" s="68"/>
      <c r="AF62" s="54"/>
      <c r="AG62" s="54"/>
      <c r="AH62" s="54"/>
      <c r="AI62" s="54"/>
      <c r="AJ62" s="54"/>
      <c r="AK62" s="54"/>
      <c r="AL62" s="55"/>
      <c r="AM62" s="135" t="s">
        <v>291</v>
      </c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2"/>
      <c r="AY62" s="49"/>
      <c r="BB62" s="186"/>
      <c r="BC62" s="186" t="str">
        <f t="shared" si="5"/>
        <v>created_tantou_id smallint NOT NULL,</v>
      </c>
      <c r="BD62" s="186"/>
      <c r="BX62" s="43" t="str">
        <f t="shared" si="4"/>
        <v/>
      </c>
    </row>
    <row r="63" spans="1:95" ht="15" customHeight="1">
      <c r="A63" s="50"/>
      <c r="B63" s="1013">
        <f>IF(NOT(ISBLANK(D63)),MAX(B$9:B62)+1,"")</f>
        <v>53</v>
      </c>
      <c r="C63" s="1014"/>
      <c r="D63" s="149" t="s">
        <v>292</v>
      </c>
      <c r="E63" s="63"/>
      <c r="F63" s="63"/>
      <c r="G63" s="63"/>
      <c r="H63" s="63"/>
      <c r="I63" s="63"/>
      <c r="J63" s="63"/>
      <c r="K63" s="71"/>
      <c r="L63" s="150" t="s">
        <v>54</v>
      </c>
      <c r="M63" s="63"/>
      <c r="N63" s="63"/>
      <c r="O63" s="63"/>
      <c r="P63" s="63"/>
      <c r="Q63" s="63"/>
      <c r="R63" s="63"/>
      <c r="S63" s="64"/>
      <c r="T63" s="70" t="s">
        <v>89</v>
      </c>
      <c r="U63" s="63"/>
      <c r="V63" s="63"/>
      <c r="W63" s="71"/>
      <c r="X63" s="151" t="str">
        <f>IF(AND(NOT(ISBLANK(T63)),NOT(ISERROR(VLOOKUP(T63,'[2]SQL Server フィールド型種類'!$B$2:$E$30,4,FALSE)&lt;&gt;0))),TEXT(VLOOKUP(T63,'[2]SQL Server フィールド型種類'!$B$2:$E$30,4,FALSE),"##0"),"")</f>
        <v>8</v>
      </c>
      <c r="Y63" s="71"/>
      <c r="Z63" s="72"/>
      <c r="AA63" s="64"/>
      <c r="AB63" s="63"/>
      <c r="AC63" s="56"/>
      <c r="AD63" s="56"/>
      <c r="AE63" s="71"/>
      <c r="AF63" s="57"/>
      <c r="AG63" s="57"/>
      <c r="AH63" s="57"/>
      <c r="AI63" s="57"/>
      <c r="AJ63" s="57"/>
      <c r="AK63" s="57"/>
      <c r="AL63" s="58"/>
      <c r="AM63" s="369" t="s">
        <v>293</v>
      </c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4"/>
      <c r="AY63" s="49"/>
      <c r="BB63" s="186"/>
      <c r="BC63" s="186" t="str">
        <f t="shared" si="5"/>
        <v>updated_date datetime NULL</v>
      </c>
      <c r="BD63" s="186"/>
      <c r="BX63" s="43" t="str">
        <f t="shared" si="4"/>
        <v/>
      </c>
    </row>
    <row r="64" spans="1:95" ht="15" customHeight="1" thickBot="1">
      <c r="A64" s="112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1"/>
      <c r="BB64" s="186"/>
      <c r="BC64" s="186"/>
      <c r="BD64" s="186"/>
    </row>
    <row r="65" spans="1:86" ht="15" customHeight="1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40"/>
      <c r="T65" s="40"/>
      <c r="U65" s="40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2"/>
    </row>
    <row r="66" spans="1:86" ht="15" customHeight="1">
      <c r="A66" s="44"/>
      <c r="B66" s="996">
        <f>IF(NOT(ISBLANK(D66)),MAX(B$9:B65)+1,"")</f>
        <v>54</v>
      </c>
      <c r="C66" s="997"/>
      <c r="D66" s="555" t="s">
        <v>294</v>
      </c>
      <c r="E66" s="59"/>
      <c r="F66" s="59"/>
      <c r="G66" s="59"/>
      <c r="H66" s="59"/>
      <c r="I66" s="59"/>
      <c r="J66" s="59"/>
      <c r="K66" s="65"/>
      <c r="L66" s="132" t="s">
        <v>55</v>
      </c>
      <c r="M66" s="59"/>
      <c r="N66" s="59"/>
      <c r="O66" s="59"/>
      <c r="P66" s="59"/>
      <c r="Q66" s="59"/>
      <c r="R66" s="59"/>
      <c r="S66" s="60"/>
      <c r="T66" s="131" t="s">
        <v>91</v>
      </c>
      <c r="U66" s="59"/>
      <c r="V66" s="59"/>
      <c r="W66" s="65"/>
      <c r="X66" s="66" t="str">
        <f>IF(AND(NOT(ISBLANK(T66)),NOT(ISERROR(VLOOKUP(T66,'[2]SQL Server フィールド型種類'!$B$2:$E$30,4,FALSE)&lt;&gt;0))),TEXT(VLOOKUP(T66,'[2]SQL Server フィールド型種類'!$B$2:$E$30,4,FALSE),"##0"),"")</f>
        <v>2</v>
      </c>
      <c r="Y66" s="65"/>
      <c r="Z66" s="132"/>
      <c r="AA66" s="60"/>
      <c r="AB66" s="133"/>
      <c r="AC66" s="306"/>
      <c r="AD66" s="306"/>
      <c r="AE66" s="307"/>
      <c r="AF66" s="51"/>
      <c r="AG66" s="51"/>
      <c r="AH66" s="51"/>
      <c r="AI66" s="51"/>
      <c r="AJ66" s="51"/>
      <c r="AK66" s="51"/>
      <c r="AL66" s="52"/>
      <c r="AM66" s="133" t="s">
        <v>295</v>
      </c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60"/>
      <c r="AY66" s="46"/>
      <c r="BB66" s="304"/>
      <c r="BC66" s="186" t="str">
        <f t="shared" ref="BC66:BC94" si="6">IF(L66&lt;&gt;"",L66&amp;" "&amp;IF(T66="char",T66&amp;"("&amp;X66&amp;")",T66)&amp;" "&amp;IF(AB66="×","NOT NULL","NULL")&amp;IF(Z66="YES"," IDENTITY(1, 1) ","")&amp;IF(BX66&lt;&gt;""," DEFAULT "&amp;BX66,"")&amp;IF(L67&lt;&gt;"",",",""),"")</f>
        <v>updated_tantou_id smallint NULL</v>
      </c>
      <c r="BD66" s="159"/>
      <c r="BE66" s="159"/>
      <c r="BF66" s="159"/>
      <c r="BG66" s="159"/>
      <c r="BH66" s="159"/>
      <c r="BI66" s="159"/>
      <c r="BV66" s="186"/>
      <c r="BX66" s="43" t="str">
        <f t="shared" ref="BX66:BX77" si="7">IF(NOT(ISERROR(VLOOKUP(L66,$D$115:$O$125,12,FALSE))),VLOOKUP(L66,$D$115:$O$125,12,FALSE),"")</f>
        <v/>
      </c>
      <c r="CB66" s="208" t="str">
        <f>"        public int "&amp;L66&amp;" { get; set; }                                                                                // "&amp;D66</f>
        <v xml:space="preserve">        public int updated_tantou_id { get; set; }                                                                                // レコード編集者ID</v>
      </c>
      <c r="CH66" s="186"/>
    </row>
    <row r="67" spans="1:86" ht="15" customHeight="1">
      <c r="A67" s="44"/>
      <c r="B67" s="998" t="str">
        <f>IF(NOT(ISBLANK(D67)),MAX(B$9:B66)+1,"")</f>
        <v/>
      </c>
      <c r="C67" s="999"/>
      <c r="D67" s="67"/>
      <c r="E67" s="61"/>
      <c r="F67" s="61"/>
      <c r="G67" s="61"/>
      <c r="H67" s="61"/>
      <c r="I67" s="61"/>
      <c r="J67" s="61"/>
      <c r="K67" s="68"/>
      <c r="L67" s="126"/>
      <c r="M67" s="61"/>
      <c r="N67" s="61"/>
      <c r="O67" s="61"/>
      <c r="P67" s="61"/>
      <c r="Q67" s="61"/>
      <c r="R67" s="61"/>
      <c r="S67" s="62"/>
      <c r="T67" s="127"/>
      <c r="U67" s="61"/>
      <c r="V67" s="61"/>
      <c r="W67" s="68"/>
      <c r="X67" s="69" t="str">
        <f>IF(AND(NOT(ISBLANK(T67)),NOT(ISERROR(VLOOKUP(T67,'[2]SQL Server フィールド型種類'!$B$2:$E$30,4,FALSE)&lt;&gt;0))),TEXT(VLOOKUP(T67,'[2]SQL Server フィールド型種類'!$B$2:$E$30,4,FALSE),"##0"),"")</f>
        <v/>
      </c>
      <c r="Y67" s="68"/>
      <c r="Z67" s="69"/>
      <c r="AA67" s="62"/>
      <c r="AB67" s="135"/>
      <c r="AC67" s="284"/>
      <c r="AD67" s="284"/>
      <c r="AE67" s="68"/>
      <c r="AF67" s="54"/>
      <c r="AG67" s="54"/>
      <c r="AH67" s="54"/>
      <c r="AI67" s="54"/>
      <c r="AJ67" s="54"/>
      <c r="AK67" s="54"/>
      <c r="AL67" s="55"/>
      <c r="AM67" s="135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2"/>
      <c r="AY67" s="46"/>
      <c r="BB67" s="146"/>
      <c r="BC67" s="186" t="str">
        <f t="shared" si="6"/>
        <v/>
      </c>
      <c r="BD67" s="159"/>
      <c r="BE67" s="159"/>
      <c r="BF67" s="159"/>
      <c r="BG67" s="159"/>
      <c r="BH67" s="159"/>
      <c r="BI67" s="159"/>
      <c r="BV67" s="305"/>
      <c r="BX67" s="43" t="str">
        <f t="shared" si="7"/>
        <v/>
      </c>
      <c r="CB67" s="208" t="str">
        <f>"        public int "&amp;L67&amp;" { get; set; }                                                                              // "&amp;D67</f>
        <v xml:space="preserve">        public int  { get; set; }                                                                              // </v>
      </c>
      <c r="CH67" s="186"/>
    </row>
    <row r="68" spans="1:86" ht="15" customHeight="1">
      <c r="A68" s="44"/>
      <c r="B68" s="998" t="str">
        <f>IF(NOT(ISBLANK(D68)),MAX(B$9:B67)+1,"")</f>
        <v/>
      </c>
      <c r="C68" s="999"/>
      <c r="D68" s="67"/>
      <c r="E68" s="61"/>
      <c r="F68" s="61"/>
      <c r="G68" s="61"/>
      <c r="H68" s="61"/>
      <c r="I68" s="61"/>
      <c r="J68" s="61"/>
      <c r="K68" s="68"/>
      <c r="L68" s="126"/>
      <c r="M68" s="61"/>
      <c r="N68" s="61"/>
      <c r="O68" s="61"/>
      <c r="P68" s="61"/>
      <c r="Q68" s="61"/>
      <c r="R68" s="61"/>
      <c r="S68" s="62"/>
      <c r="T68" s="127"/>
      <c r="U68" s="61"/>
      <c r="V68" s="61"/>
      <c r="W68" s="68"/>
      <c r="X68" s="69" t="str">
        <f>IF(AND(NOT(ISBLANK(T68)),NOT(ISERROR(VLOOKUP(T68,'[2]SQL Server フィールド型種類'!$B$2:$E$30,4,FALSE)&lt;&gt;0))),TEXT(VLOOKUP(T68,'[2]SQL Server フィールド型種類'!$B$2:$E$30,4,FALSE),"##0"),"")</f>
        <v/>
      </c>
      <c r="Y68" s="68"/>
      <c r="Z68" s="69"/>
      <c r="AA68" s="62"/>
      <c r="AB68" s="135"/>
      <c r="AC68" s="284"/>
      <c r="AD68" s="284"/>
      <c r="AE68" s="68"/>
      <c r="AF68" s="54"/>
      <c r="AG68" s="54"/>
      <c r="AH68" s="54"/>
      <c r="AI68" s="54"/>
      <c r="AJ68" s="54"/>
      <c r="AK68" s="54"/>
      <c r="AL68" s="55"/>
      <c r="AM68" s="135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2"/>
      <c r="AY68" s="46"/>
      <c r="BB68" s="146"/>
      <c r="BC68" s="186" t="str">
        <f t="shared" si="6"/>
        <v/>
      </c>
      <c r="BD68" s="159"/>
      <c r="BE68" s="159"/>
      <c r="BF68" s="159"/>
      <c r="BG68" s="159"/>
      <c r="BH68" s="159"/>
      <c r="BI68" s="159"/>
      <c r="BX68" s="43" t="str">
        <f t="shared" si="7"/>
        <v/>
      </c>
      <c r="CB68" s="208" t="str">
        <f>"        public int "&amp;L68&amp;" { get; set; }                                                                            // "&amp;D68</f>
        <v xml:space="preserve">        public int  { get; set; }                                                                            // </v>
      </c>
    </row>
    <row r="69" spans="1:86" ht="15" customHeight="1">
      <c r="A69" s="44"/>
      <c r="B69" s="998" t="str">
        <f>IF(NOT(ISBLANK(D69)),MAX(B$9:B68)+1,"")</f>
        <v/>
      </c>
      <c r="C69" s="999"/>
      <c r="D69" s="67"/>
      <c r="E69" s="61"/>
      <c r="F69" s="61"/>
      <c r="G69" s="61"/>
      <c r="H69" s="61"/>
      <c r="I69" s="61"/>
      <c r="J69" s="61"/>
      <c r="K69" s="68"/>
      <c r="L69" s="126"/>
      <c r="M69" s="61"/>
      <c r="N69" s="61"/>
      <c r="O69" s="61"/>
      <c r="P69" s="61"/>
      <c r="Q69" s="61"/>
      <c r="R69" s="61"/>
      <c r="S69" s="62"/>
      <c r="T69" s="127"/>
      <c r="U69" s="61"/>
      <c r="V69" s="61"/>
      <c r="W69" s="68"/>
      <c r="X69" s="69" t="str">
        <f>IF(AND(NOT(ISBLANK(T69)),NOT(ISERROR(VLOOKUP(T69,'[2]SQL Server フィールド型種類'!$B$2:$E$30,4,FALSE)&lt;&gt;0))),TEXT(VLOOKUP(T69,'[2]SQL Server フィールド型種類'!$B$2:$E$30,4,FALSE),"##0"),"")</f>
        <v/>
      </c>
      <c r="Y69" s="68"/>
      <c r="Z69" s="69"/>
      <c r="AA69" s="62"/>
      <c r="AB69" s="135"/>
      <c r="AC69" s="284"/>
      <c r="AD69" s="284"/>
      <c r="AE69" s="68"/>
      <c r="AF69" s="54"/>
      <c r="AG69" s="54"/>
      <c r="AH69" s="54"/>
      <c r="AI69" s="54"/>
      <c r="AJ69" s="54"/>
      <c r="AK69" s="54"/>
      <c r="AL69" s="55"/>
      <c r="AM69" s="135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2"/>
      <c r="AY69" s="49"/>
      <c r="BB69" s="146"/>
      <c r="BC69" s="186" t="str">
        <f t="shared" si="6"/>
        <v/>
      </c>
      <c r="BD69" s="193"/>
      <c r="BE69" s="193"/>
      <c r="BF69" s="193"/>
      <c r="BG69" s="193"/>
      <c r="BH69" s="193"/>
      <c r="BI69" s="193"/>
      <c r="BJ69" s="186"/>
      <c r="BK69" s="186"/>
      <c r="BL69" s="186"/>
      <c r="BM69" s="186"/>
      <c r="BN69" s="186"/>
      <c r="BO69" s="186"/>
      <c r="BP69" s="186"/>
      <c r="BQ69" s="186"/>
      <c r="BR69" s="186"/>
      <c r="BS69" s="186"/>
      <c r="BT69" s="186"/>
      <c r="BU69" s="186"/>
      <c r="BV69" s="186"/>
      <c r="BW69" s="186"/>
      <c r="BX69" s="186" t="str">
        <f t="shared" si="7"/>
        <v/>
      </c>
      <c r="CB69" s="208" t="str">
        <f>"        public int "&amp;L69&amp;" { get; set; }                                                                                // "&amp;D69</f>
        <v xml:space="preserve">        public int  { get; set; }                                                                                // </v>
      </c>
    </row>
    <row r="70" spans="1:86" ht="15" customHeight="1">
      <c r="A70" s="44"/>
      <c r="B70" s="998" t="str">
        <f>IF(NOT(ISBLANK(D70)),MAX(B$9:B69)+1,"")</f>
        <v/>
      </c>
      <c r="C70" s="999"/>
      <c r="D70" s="67"/>
      <c r="E70" s="61"/>
      <c r="F70" s="61"/>
      <c r="G70" s="61"/>
      <c r="H70" s="61"/>
      <c r="I70" s="61"/>
      <c r="J70" s="61"/>
      <c r="K70" s="68"/>
      <c r="L70" s="126"/>
      <c r="M70" s="61"/>
      <c r="N70" s="61"/>
      <c r="O70" s="61"/>
      <c r="P70" s="61"/>
      <c r="Q70" s="61"/>
      <c r="R70" s="61"/>
      <c r="S70" s="62"/>
      <c r="T70" s="127"/>
      <c r="U70" s="61"/>
      <c r="V70" s="61"/>
      <c r="W70" s="68"/>
      <c r="X70" s="134" t="str">
        <f>IF(AND(NOT(ISBLANK(T70)),NOT(ISERROR(VLOOKUP(T70,'[2]SQL Server フィールド型種類'!$B$2:$E$30,4,FALSE)&lt;&gt;0))),TEXT(VLOOKUP(T70,'[2]SQL Server フィールド型種類'!$B$2:$E$30,4,FALSE),"##0"),"")</f>
        <v/>
      </c>
      <c r="Y70" s="68"/>
      <c r="Z70" s="69"/>
      <c r="AA70" s="62"/>
      <c r="AB70" s="135"/>
      <c r="AC70" s="53"/>
      <c r="AD70" s="284"/>
      <c r="AE70" s="68"/>
      <c r="AF70" s="54"/>
      <c r="AG70" s="54"/>
      <c r="AH70" s="54"/>
      <c r="AI70" s="54"/>
      <c r="AJ70" s="54"/>
      <c r="AK70" s="54"/>
      <c r="AL70" s="55"/>
      <c r="AM70" s="135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2"/>
      <c r="AY70" s="49"/>
      <c r="BB70" s="146"/>
      <c r="BC70" s="186" t="str">
        <f t="shared" si="6"/>
        <v/>
      </c>
      <c r="BD70" s="193"/>
      <c r="BE70" s="193"/>
      <c r="BF70" s="193"/>
      <c r="BG70" s="193"/>
      <c r="BH70" s="193"/>
      <c r="BI70" s="193"/>
      <c r="BJ70" s="186"/>
      <c r="BK70" s="186"/>
      <c r="BL70" s="186"/>
      <c r="BM70" s="186"/>
      <c r="BN70" s="186"/>
      <c r="BO70" s="186"/>
      <c r="BP70" s="186"/>
      <c r="BQ70" s="186"/>
      <c r="BR70" s="186"/>
      <c r="BS70" s="186"/>
      <c r="BT70" s="186"/>
      <c r="BU70" s="186"/>
      <c r="BV70" s="186"/>
      <c r="BW70" s="186"/>
      <c r="BX70" s="186" t="str">
        <f t="shared" si="7"/>
        <v/>
      </c>
      <c r="CB70" s="208" t="str">
        <f>"        public int "&amp;L70&amp;" { get; set; }                                                                              // "&amp;D70</f>
        <v xml:space="preserve">        public int  { get; set; }                                                                              // </v>
      </c>
    </row>
    <row r="71" spans="1:86" ht="15" customHeight="1">
      <c r="A71" s="44"/>
      <c r="B71" s="998" t="str">
        <f>IF(NOT(ISBLANK(D71)),MAX(B$9:B70)+1,"")</f>
        <v/>
      </c>
      <c r="C71" s="999"/>
      <c r="D71" s="67"/>
      <c r="E71" s="61"/>
      <c r="F71" s="61"/>
      <c r="G71" s="61"/>
      <c r="H71" s="61"/>
      <c r="I71" s="61"/>
      <c r="J71" s="61"/>
      <c r="K71" s="68"/>
      <c r="L71" s="126"/>
      <c r="M71" s="61"/>
      <c r="N71" s="61"/>
      <c r="O71" s="61"/>
      <c r="P71" s="61"/>
      <c r="Q71" s="61"/>
      <c r="R71" s="61"/>
      <c r="S71" s="62"/>
      <c r="T71" s="127"/>
      <c r="U71" s="61"/>
      <c r="V71" s="61"/>
      <c r="W71" s="68"/>
      <c r="X71" s="69" t="str">
        <f>IF(AND(NOT(ISBLANK(T71)),NOT(ISERROR(VLOOKUP(T71,'[2]SQL Server フィールド型種類'!$B$2:$E$30,4,FALSE)&lt;&gt;0))),TEXT(VLOOKUP(T71,'[2]SQL Server フィールド型種類'!$B$2:$E$30,4,FALSE),"##0"),"")</f>
        <v/>
      </c>
      <c r="Y71" s="68"/>
      <c r="Z71" s="126"/>
      <c r="AA71" s="62"/>
      <c r="AB71" s="135"/>
      <c r="AC71" s="284"/>
      <c r="AD71" s="284"/>
      <c r="AE71" s="554"/>
      <c r="AF71" s="54"/>
      <c r="AG71" s="54"/>
      <c r="AH71" s="54"/>
      <c r="AI71" s="54"/>
      <c r="AJ71" s="54"/>
      <c r="AK71" s="54"/>
      <c r="AL71" s="55"/>
      <c r="AM71" s="135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2"/>
      <c r="AY71" s="49"/>
      <c r="BB71" s="146"/>
      <c r="BC71" s="186" t="str">
        <f t="shared" si="6"/>
        <v/>
      </c>
      <c r="BD71" s="193"/>
      <c r="BE71" s="193"/>
      <c r="BF71" s="193"/>
      <c r="BG71" s="193"/>
      <c r="BH71" s="193"/>
      <c r="BI71" s="193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 t="str">
        <f t="shared" si="7"/>
        <v/>
      </c>
      <c r="CB71" s="208" t="str">
        <f>"        public int "&amp;L71&amp;" { get; set; }                                                                            // "&amp;D71</f>
        <v xml:space="preserve">        public int  { get; set; }                                                                            // </v>
      </c>
    </row>
    <row r="72" spans="1:86" ht="15" customHeight="1">
      <c r="A72" s="44"/>
      <c r="B72" s="998" t="str">
        <f>IF(NOT(ISBLANK(D72)),MAX(B$9:B71)+1,"")</f>
        <v/>
      </c>
      <c r="C72" s="999"/>
      <c r="D72" s="67"/>
      <c r="E72" s="61"/>
      <c r="F72" s="61"/>
      <c r="G72" s="61"/>
      <c r="H72" s="61"/>
      <c r="I72" s="61"/>
      <c r="J72" s="61"/>
      <c r="K72" s="68"/>
      <c r="L72" s="126"/>
      <c r="M72" s="61"/>
      <c r="N72" s="61"/>
      <c r="O72" s="61"/>
      <c r="P72" s="61"/>
      <c r="Q72" s="61"/>
      <c r="R72" s="61"/>
      <c r="S72" s="62"/>
      <c r="T72" s="127"/>
      <c r="U72" s="61"/>
      <c r="V72" s="61"/>
      <c r="W72" s="68"/>
      <c r="X72" s="69" t="str">
        <f>IF(AND(NOT(ISBLANK(T72)),NOT(ISERROR(VLOOKUP(T72,'[2]SQL Server フィールド型種類'!$B$2:$E$30,4,FALSE)&lt;&gt;0))),TEXT(VLOOKUP(T72,'[2]SQL Server フィールド型種類'!$B$2:$E$30,4,FALSE),"##0"),"")</f>
        <v/>
      </c>
      <c r="Y72" s="68"/>
      <c r="Z72" s="69"/>
      <c r="AA72" s="62"/>
      <c r="AB72" s="135"/>
      <c r="AC72" s="284"/>
      <c r="AD72" s="284"/>
      <c r="AE72" s="68"/>
      <c r="AF72" s="54"/>
      <c r="AG72" s="54"/>
      <c r="AH72" s="54"/>
      <c r="AI72" s="54"/>
      <c r="AJ72" s="54"/>
      <c r="AK72" s="54"/>
      <c r="AL72" s="55"/>
      <c r="AM72" s="135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2"/>
      <c r="AY72" s="49"/>
      <c r="BB72" s="146"/>
      <c r="BC72" s="186" t="str">
        <f t="shared" si="6"/>
        <v/>
      </c>
      <c r="BD72" s="193"/>
      <c r="BE72" s="193"/>
      <c r="BF72" s="193"/>
      <c r="BG72" s="193"/>
      <c r="BH72" s="193"/>
      <c r="BI72" s="193"/>
      <c r="BJ72" s="186"/>
      <c r="BK72" s="186"/>
      <c r="BL72" s="186"/>
      <c r="BM72" s="186"/>
      <c r="BN72" s="186"/>
      <c r="BO72" s="186"/>
      <c r="BP72" s="186"/>
      <c r="BQ72" s="186"/>
      <c r="BR72" s="186"/>
      <c r="BS72" s="186"/>
      <c r="BT72" s="186"/>
      <c r="BU72" s="186"/>
      <c r="BV72" s="186"/>
      <c r="BW72" s="186"/>
      <c r="BX72" s="186" t="str">
        <f t="shared" si="7"/>
        <v/>
      </c>
      <c r="CB72" s="208" t="str">
        <f>"        public int "&amp;L72&amp;" { get; set; }                                                                                // "&amp;D72</f>
        <v xml:space="preserve">        public int  { get; set; }                                                                                // </v>
      </c>
    </row>
    <row r="73" spans="1:86" ht="15" customHeight="1">
      <c r="A73" s="44"/>
      <c r="B73" s="998" t="str">
        <f>IF(NOT(ISBLANK(D73)),MAX(B$9:B72)+1,"")</f>
        <v/>
      </c>
      <c r="C73" s="999"/>
      <c r="D73" s="67"/>
      <c r="E73" s="61"/>
      <c r="F73" s="61"/>
      <c r="G73" s="61"/>
      <c r="H73" s="61"/>
      <c r="I73" s="61"/>
      <c r="J73" s="61"/>
      <c r="K73" s="68"/>
      <c r="L73" s="126"/>
      <c r="M73" s="61"/>
      <c r="N73" s="61"/>
      <c r="O73" s="61"/>
      <c r="P73" s="61"/>
      <c r="Q73" s="61"/>
      <c r="R73" s="61"/>
      <c r="S73" s="62"/>
      <c r="T73" s="127"/>
      <c r="U73" s="61"/>
      <c r="V73" s="61"/>
      <c r="W73" s="68"/>
      <c r="X73" s="69" t="str">
        <f>IF(AND(NOT(ISBLANK(T73)),NOT(ISERROR(VLOOKUP(T73,'[2]SQL Server フィールド型種類'!$B$2:$E$30,4,FALSE)&lt;&gt;0))),TEXT(VLOOKUP(T73,'[2]SQL Server フィールド型種類'!$B$2:$E$30,4,FALSE),"##0"),"")</f>
        <v/>
      </c>
      <c r="Y73" s="68"/>
      <c r="Z73" s="69"/>
      <c r="AA73" s="62"/>
      <c r="AB73" s="135"/>
      <c r="AC73" s="284"/>
      <c r="AD73" s="284"/>
      <c r="AE73" s="68"/>
      <c r="AF73" s="54"/>
      <c r="AG73" s="54"/>
      <c r="AH73" s="54"/>
      <c r="AI73" s="54"/>
      <c r="AJ73" s="54"/>
      <c r="AK73" s="54"/>
      <c r="AL73" s="55"/>
      <c r="AM73" s="135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2"/>
      <c r="AY73" s="49"/>
      <c r="BB73" s="193"/>
      <c r="BC73" s="193" t="str">
        <f t="shared" si="6"/>
        <v/>
      </c>
      <c r="BD73" s="193"/>
      <c r="BE73" s="193"/>
      <c r="BF73" s="193"/>
      <c r="BG73" s="193"/>
      <c r="BH73" s="193"/>
      <c r="BI73" s="193"/>
      <c r="BJ73" s="186"/>
      <c r="BK73" s="186"/>
      <c r="BL73" s="186"/>
      <c r="BM73" s="186"/>
      <c r="BN73" s="186"/>
      <c r="BO73" s="186"/>
      <c r="BP73" s="186"/>
      <c r="BQ73" s="186"/>
      <c r="BR73" s="186"/>
      <c r="BS73" s="186"/>
      <c r="BT73" s="186"/>
      <c r="BU73" s="186"/>
      <c r="BV73" s="186"/>
      <c r="BW73" s="186"/>
      <c r="BX73" s="186" t="str">
        <f t="shared" si="7"/>
        <v/>
      </c>
      <c r="CB73" s="208" t="str">
        <f>"        public int "&amp;L73&amp;" { get; set; }                                                                              // "&amp;D73</f>
        <v xml:space="preserve">        public int  { get; set; }                                                                              // </v>
      </c>
    </row>
    <row r="74" spans="1:86" ht="15" customHeight="1">
      <c r="A74" s="44"/>
      <c r="B74" s="998" t="str">
        <f>IF(NOT(ISBLANK(D74)),MAX(B$9:B73)+1,"")</f>
        <v/>
      </c>
      <c r="C74" s="999"/>
      <c r="D74" s="67"/>
      <c r="E74" s="61"/>
      <c r="F74" s="61"/>
      <c r="G74" s="61"/>
      <c r="H74" s="61"/>
      <c r="I74" s="61"/>
      <c r="J74" s="61"/>
      <c r="K74" s="68"/>
      <c r="L74" s="126"/>
      <c r="M74" s="61"/>
      <c r="N74" s="61"/>
      <c r="O74" s="61"/>
      <c r="P74" s="61"/>
      <c r="Q74" s="61"/>
      <c r="R74" s="61"/>
      <c r="S74" s="62"/>
      <c r="T74" s="127"/>
      <c r="U74" s="61"/>
      <c r="V74" s="61"/>
      <c r="W74" s="68"/>
      <c r="X74" s="69" t="str">
        <f>IF(AND(NOT(ISBLANK(T74)),NOT(ISERROR(VLOOKUP(T74,'[2]SQL Server フィールド型種類'!$B$2:$E$30,4,FALSE)&lt;&gt;0))),TEXT(VLOOKUP(T74,'[2]SQL Server フィールド型種類'!$B$2:$E$30,4,FALSE),"##0"),"")</f>
        <v/>
      </c>
      <c r="Y74" s="68"/>
      <c r="Z74" s="69"/>
      <c r="AA74" s="62"/>
      <c r="AB74" s="135"/>
      <c r="AC74" s="284"/>
      <c r="AD74" s="284"/>
      <c r="AE74" s="68"/>
      <c r="AF74" s="54"/>
      <c r="AG74" s="54"/>
      <c r="AH74" s="54"/>
      <c r="AI74" s="54"/>
      <c r="AJ74" s="54"/>
      <c r="AK74" s="54"/>
      <c r="AL74" s="55"/>
      <c r="AM74" s="135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2"/>
      <c r="AY74" s="49"/>
      <c r="BB74" s="193"/>
      <c r="BC74" s="193" t="str">
        <f t="shared" si="6"/>
        <v/>
      </c>
      <c r="BD74" s="193"/>
      <c r="BE74" s="193"/>
      <c r="BF74" s="193"/>
      <c r="BG74" s="193"/>
      <c r="BH74" s="193"/>
      <c r="BI74" s="193"/>
      <c r="BJ74" s="186"/>
      <c r="BK74" s="186"/>
      <c r="BL74" s="186"/>
      <c r="BM74" s="186"/>
      <c r="BN74" s="186"/>
      <c r="BO74" s="186"/>
      <c r="BP74" s="186"/>
      <c r="BQ74" s="186"/>
      <c r="BR74" s="186"/>
      <c r="BS74" s="186"/>
      <c r="BT74" s="186"/>
      <c r="BU74" s="186"/>
      <c r="BV74" s="186"/>
      <c r="BW74" s="186"/>
      <c r="BX74" s="186" t="str">
        <f t="shared" si="7"/>
        <v/>
      </c>
      <c r="CB74" s="208" t="str">
        <f>"        public int "&amp;L74&amp;" { get; set; }                                                                            // "&amp;D74</f>
        <v xml:space="preserve">        public int  { get; set; }                                                                            // </v>
      </c>
    </row>
    <row r="75" spans="1:86" ht="15" customHeight="1">
      <c r="A75" s="44"/>
      <c r="B75" s="998" t="str">
        <f>IF(NOT(ISBLANK(D75)),MAX(B$9:B74)+1,"")</f>
        <v/>
      </c>
      <c r="C75" s="999"/>
      <c r="D75" s="67"/>
      <c r="E75" s="61"/>
      <c r="F75" s="61"/>
      <c r="G75" s="61"/>
      <c r="H75" s="61"/>
      <c r="I75" s="61"/>
      <c r="J75" s="61"/>
      <c r="K75" s="68"/>
      <c r="L75" s="126"/>
      <c r="M75" s="61"/>
      <c r="N75" s="61"/>
      <c r="O75" s="61"/>
      <c r="P75" s="61"/>
      <c r="Q75" s="61"/>
      <c r="R75" s="61"/>
      <c r="S75" s="62"/>
      <c r="T75" s="127"/>
      <c r="U75" s="61"/>
      <c r="V75" s="61"/>
      <c r="W75" s="68"/>
      <c r="X75" s="134" t="str">
        <f>IF(AND(NOT(ISBLANK(T75)),NOT(ISERROR(VLOOKUP(T75,'[2]SQL Server フィールド型種類'!$B$2:$E$30,4,FALSE)&lt;&gt;0))),TEXT(VLOOKUP(T75,'[2]SQL Server フィールド型種類'!$B$2:$E$30,4,FALSE),"##0"),"")</f>
        <v/>
      </c>
      <c r="Y75" s="68"/>
      <c r="Z75" s="69"/>
      <c r="AA75" s="62"/>
      <c r="AB75" s="135"/>
      <c r="AC75" s="53"/>
      <c r="AD75" s="284"/>
      <c r="AE75" s="68"/>
      <c r="AF75" s="54"/>
      <c r="AG75" s="54"/>
      <c r="AH75" s="54"/>
      <c r="AI75" s="54"/>
      <c r="AJ75" s="54"/>
      <c r="AK75" s="54"/>
      <c r="AL75" s="55"/>
      <c r="AM75" s="135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2"/>
      <c r="AY75" s="49"/>
      <c r="BB75" s="193"/>
      <c r="BC75" s="193" t="str">
        <f t="shared" si="6"/>
        <v/>
      </c>
      <c r="BD75" s="193"/>
      <c r="BE75" s="193"/>
      <c r="BF75" s="193"/>
      <c r="BG75" s="193"/>
      <c r="BH75" s="193"/>
      <c r="BI75" s="193"/>
      <c r="BJ75" s="186"/>
      <c r="BK75" s="186"/>
      <c r="BL75" s="186"/>
      <c r="BM75" s="186"/>
      <c r="BN75" s="186"/>
      <c r="BO75" s="186"/>
      <c r="BP75" s="186"/>
      <c r="BQ75" s="186"/>
      <c r="BR75" s="186"/>
      <c r="BS75" s="186"/>
      <c r="BT75" s="186"/>
      <c r="BU75" s="186"/>
      <c r="BV75" s="186"/>
      <c r="BW75" s="186"/>
      <c r="BX75" s="186" t="str">
        <f t="shared" si="7"/>
        <v/>
      </c>
      <c r="CB75" s="208" t="str">
        <f>"        public int "&amp;L75&amp;" { get; set; }                                                                                // "&amp;D75</f>
        <v xml:space="preserve">        public int  { get; set; }                                                                                // </v>
      </c>
    </row>
    <row r="76" spans="1:86" ht="15" customHeight="1">
      <c r="A76" s="44"/>
      <c r="B76" s="998" t="str">
        <f>IF(NOT(ISBLANK(D76)),MAX(B$9:B75)+1,"")</f>
        <v/>
      </c>
      <c r="C76" s="999"/>
      <c r="D76" s="67"/>
      <c r="E76" s="61"/>
      <c r="F76" s="61"/>
      <c r="G76" s="61"/>
      <c r="H76" s="61"/>
      <c r="I76" s="61"/>
      <c r="J76" s="61"/>
      <c r="K76" s="68"/>
      <c r="L76" s="126"/>
      <c r="M76" s="61"/>
      <c r="N76" s="61"/>
      <c r="O76" s="61"/>
      <c r="P76" s="61"/>
      <c r="Q76" s="61"/>
      <c r="R76" s="61"/>
      <c r="S76" s="62"/>
      <c r="T76" s="127"/>
      <c r="U76" s="61"/>
      <c r="V76" s="61"/>
      <c r="W76" s="68"/>
      <c r="X76" s="134" t="str">
        <f>IF(AND(NOT(ISBLANK(T76)),NOT(ISERROR(VLOOKUP(T76,'[2]SQL Server フィールド型種類'!$B$2:$E$30,4,FALSE)&lt;&gt;0))),TEXT(VLOOKUP(T76,'[2]SQL Server フィールド型種類'!$B$2:$E$30,4,FALSE),"##0"),"")</f>
        <v/>
      </c>
      <c r="Y76" s="68"/>
      <c r="Z76" s="69"/>
      <c r="AA76" s="62"/>
      <c r="AB76" s="135"/>
      <c r="AC76" s="53"/>
      <c r="AD76" s="284"/>
      <c r="AE76" s="68"/>
      <c r="AF76" s="54"/>
      <c r="AG76" s="54"/>
      <c r="AH76" s="54"/>
      <c r="AI76" s="54"/>
      <c r="AJ76" s="54"/>
      <c r="AK76" s="54"/>
      <c r="AL76" s="55"/>
      <c r="AM76" s="135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2"/>
      <c r="AY76" s="49"/>
      <c r="BB76" s="510"/>
      <c r="BC76" s="193" t="str">
        <f t="shared" si="6"/>
        <v/>
      </c>
      <c r="BD76" s="193"/>
      <c r="BE76" s="193"/>
      <c r="BF76" s="193"/>
      <c r="BG76" s="193"/>
      <c r="BH76" s="193"/>
      <c r="BI76" s="193"/>
      <c r="BJ76" s="186"/>
      <c r="BK76" s="186"/>
      <c r="BL76" s="186"/>
      <c r="BM76" s="186"/>
      <c r="BN76" s="186"/>
      <c r="BO76" s="186"/>
      <c r="BP76" s="186"/>
      <c r="BQ76" s="186"/>
      <c r="BR76" s="186"/>
      <c r="BS76" s="186"/>
      <c r="BT76" s="186"/>
      <c r="BU76" s="186"/>
      <c r="BV76" s="186"/>
      <c r="BW76" s="186"/>
      <c r="BX76" s="186" t="str">
        <f t="shared" si="7"/>
        <v/>
      </c>
      <c r="CB76" s="208" t="str">
        <f>"        public int "&amp;L76&amp;" { get; set; }                                                                              // "&amp;D76</f>
        <v xml:space="preserve">        public int  { get; set; }                                                                              // </v>
      </c>
    </row>
    <row r="77" spans="1:86" ht="15" customHeight="1">
      <c r="A77" s="44"/>
      <c r="B77" s="998" t="str">
        <f>IF(NOT(ISBLANK(D77)),MAX(B$9:B76)+1,"")</f>
        <v/>
      </c>
      <c r="C77" s="999"/>
      <c r="D77" s="67"/>
      <c r="E77" s="61"/>
      <c r="F77" s="61"/>
      <c r="G77" s="61"/>
      <c r="H77" s="61"/>
      <c r="I77" s="61"/>
      <c r="J77" s="61"/>
      <c r="K77" s="68"/>
      <c r="L77" s="126"/>
      <c r="M77" s="61"/>
      <c r="N77" s="61"/>
      <c r="O77" s="61"/>
      <c r="P77" s="61"/>
      <c r="Q77" s="61"/>
      <c r="R77" s="61"/>
      <c r="S77" s="62"/>
      <c r="T77" s="67"/>
      <c r="U77" s="61"/>
      <c r="V77" s="61"/>
      <c r="W77" s="68"/>
      <c r="X77" s="69" t="str">
        <f>IF(AND(NOT(ISBLANK(T77)),NOT(ISERROR(VLOOKUP(T77,'[2]SQL Server フィールド型種類'!$B$2:$E$30,4,FALSE)&lt;&gt;0))),TEXT(VLOOKUP(T77,'[2]SQL Server フィールド型種類'!$B$2:$E$30,4,FALSE),"##0"),"")</f>
        <v/>
      </c>
      <c r="Y77" s="68"/>
      <c r="Z77" s="69"/>
      <c r="AA77" s="62"/>
      <c r="AB77" s="135"/>
      <c r="AC77" s="53"/>
      <c r="AD77" s="284"/>
      <c r="AE77" s="68"/>
      <c r="AF77" s="54"/>
      <c r="AG77" s="54"/>
      <c r="AH77" s="54"/>
      <c r="AI77" s="54"/>
      <c r="AJ77" s="54"/>
      <c r="AK77" s="54"/>
      <c r="AL77" s="55"/>
      <c r="AM77" s="135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2"/>
      <c r="AY77" s="49"/>
      <c r="BB77" s="193"/>
      <c r="BC77" s="193" t="str">
        <f t="shared" si="6"/>
        <v/>
      </c>
      <c r="BD77" s="193"/>
      <c r="BE77" s="193"/>
      <c r="BF77" s="193"/>
      <c r="BG77" s="193"/>
      <c r="BH77" s="193"/>
      <c r="BI77" s="193"/>
      <c r="BJ77" s="186"/>
      <c r="BK77" s="186"/>
      <c r="BL77" s="186"/>
      <c r="BM77" s="186"/>
      <c r="BN77" s="186"/>
      <c r="BO77" s="186"/>
      <c r="BP77" s="186"/>
      <c r="BQ77" s="186"/>
      <c r="BR77" s="186"/>
      <c r="BS77" s="186"/>
      <c r="BT77" s="186"/>
      <c r="BU77" s="186"/>
      <c r="BV77" s="186"/>
      <c r="BW77" s="186"/>
      <c r="BX77" s="186" t="str">
        <f t="shared" si="7"/>
        <v/>
      </c>
      <c r="CB77" s="208" t="str">
        <f>"        public int "&amp;L77&amp;" { get; set; }                                                                            // "&amp;D77</f>
        <v xml:space="preserve">        public int  { get; set; }                                                                            // </v>
      </c>
    </row>
    <row r="78" spans="1:86" ht="15" customHeight="1">
      <c r="A78" s="44"/>
      <c r="B78" s="998" t="str">
        <f>IF(NOT(ISBLANK(D78)),MAX(B$9:B77)+1,"")</f>
        <v/>
      </c>
      <c r="C78" s="999"/>
      <c r="D78" s="67"/>
      <c r="E78" s="61"/>
      <c r="F78" s="61"/>
      <c r="G78" s="61"/>
      <c r="H78" s="61"/>
      <c r="I78" s="61"/>
      <c r="J78" s="61"/>
      <c r="K78" s="68"/>
      <c r="L78" s="126"/>
      <c r="M78" s="61"/>
      <c r="N78" s="61"/>
      <c r="O78" s="61"/>
      <c r="P78" s="61"/>
      <c r="Q78" s="61"/>
      <c r="R78" s="61"/>
      <c r="S78" s="62"/>
      <c r="T78" s="67"/>
      <c r="U78" s="61"/>
      <c r="V78" s="61"/>
      <c r="W78" s="68"/>
      <c r="X78" s="73" t="str">
        <f>IF(AND(NOT(ISBLANK(T78)),NOT(ISERROR(VLOOKUP(T78,'[2]SQL Server フィールド型種類'!$B$2:$E$30,4,FALSE)&lt;&gt;0))),TEXT(VLOOKUP(T78,'[2]SQL Server フィールド型種類'!$B$2:$E$30,4,FALSE),"##0"),"")</f>
        <v/>
      </c>
      <c r="Y78" s="68"/>
      <c r="Z78" s="69"/>
      <c r="AA78" s="62"/>
      <c r="AB78" s="135"/>
      <c r="AC78" s="53"/>
      <c r="AD78" s="53"/>
      <c r="AE78" s="68"/>
      <c r="AF78" s="54"/>
      <c r="AG78" s="54"/>
      <c r="AH78" s="54"/>
      <c r="AI78" s="54"/>
      <c r="AJ78" s="54"/>
      <c r="AK78" s="54"/>
      <c r="AL78" s="55"/>
      <c r="AM78" s="135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2"/>
      <c r="AY78" s="49"/>
      <c r="BB78" s="193"/>
      <c r="BC78" s="193" t="str">
        <f t="shared" si="6"/>
        <v/>
      </c>
      <c r="BD78" s="193"/>
      <c r="BE78" s="193"/>
      <c r="BF78" s="193"/>
      <c r="BG78" s="193"/>
      <c r="BH78" s="193"/>
      <c r="BI78" s="193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 t="str">
        <f t="shared" ref="BX78:BX94" si="8">IF(NOT(ISERROR(VLOOKUP(L78,$D$115:$O$125,12,FALSE))),VLOOKUP(L78,$D$115:$O$125,12,FALSE),"")</f>
        <v/>
      </c>
      <c r="CB78" s="208" t="str">
        <f>"        public int "&amp;L78&amp;" { get; set; }                                                                                // "&amp;D78</f>
        <v xml:space="preserve">        public int  { get; set; }                                                                                // </v>
      </c>
    </row>
    <row r="79" spans="1:86" ht="15" customHeight="1">
      <c r="A79" s="44"/>
      <c r="B79" s="998" t="str">
        <f>IF(NOT(ISBLANK(D79)),MAX(B$9:B78)+1,"")</f>
        <v/>
      </c>
      <c r="C79" s="999"/>
      <c r="D79" s="67"/>
      <c r="E79" s="61"/>
      <c r="F79" s="61"/>
      <c r="G79" s="61"/>
      <c r="H79" s="61"/>
      <c r="I79" s="61"/>
      <c r="J79" s="61"/>
      <c r="K79" s="68"/>
      <c r="L79" s="126"/>
      <c r="M79" s="61"/>
      <c r="N79" s="61"/>
      <c r="O79" s="61"/>
      <c r="P79" s="61"/>
      <c r="Q79" s="61"/>
      <c r="R79" s="61"/>
      <c r="S79" s="62"/>
      <c r="T79" s="127"/>
      <c r="U79" s="61"/>
      <c r="V79" s="61"/>
      <c r="W79" s="68"/>
      <c r="X79" s="69" t="str">
        <f>IF(AND(NOT(ISBLANK(T79)),NOT(ISERROR(VLOOKUP(T79,'[2]SQL Server フィールド型種類'!$B$2:$E$30,4,FALSE)&lt;&gt;0))),TEXT(VLOOKUP(T79,'[2]SQL Server フィールド型種類'!$B$2:$E$30,4,FALSE),"##0"),"")</f>
        <v/>
      </c>
      <c r="Y79" s="68"/>
      <c r="Z79" s="69"/>
      <c r="AA79" s="62"/>
      <c r="AB79" s="135"/>
      <c r="AC79" s="53"/>
      <c r="AD79" s="53"/>
      <c r="AE79" s="68"/>
      <c r="AF79" s="54"/>
      <c r="AG79" s="54"/>
      <c r="AH79" s="54"/>
      <c r="AI79" s="54"/>
      <c r="AJ79" s="54"/>
      <c r="AK79" s="54"/>
      <c r="AL79" s="55"/>
      <c r="AM79" s="135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2"/>
      <c r="AY79" s="49"/>
      <c r="BB79" s="186"/>
      <c r="BC79" s="186" t="str">
        <f t="shared" si="6"/>
        <v/>
      </c>
      <c r="BD79" s="186"/>
      <c r="BE79" s="186"/>
      <c r="BF79" s="186"/>
      <c r="BG79" s="186"/>
      <c r="BH79" s="186"/>
      <c r="BI79" s="186"/>
      <c r="BJ79" s="186"/>
      <c r="BK79" s="186"/>
      <c r="BL79" s="186"/>
      <c r="BM79" s="186"/>
      <c r="BN79" s="186"/>
      <c r="BO79" s="186"/>
      <c r="BP79" s="186"/>
      <c r="BQ79" s="186"/>
      <c r="BR79" s="186"/>
      <c r="BS79" s="186"/>
      <c r="BT79" s="186"/>
      <c r="BU79" s="186"/>
      <c r="BV79" s="186"/>
      <c r="BW79" s="186"/>
      <c r="BX79" s="186" t="str">
        <f t="shared" si="8"/>
        <v/>
      </c>
      <c r="CB79" s="208" t="str">
        <f>"        public int "&amp;L79&amp;" { get; set; }                                                                              // "&amp;D79</f>
        <v xml:space="preserve">        public int  { get; set; }                                                                              // </v>
      </c>
    </row>
    <row r="80" spans="1:86" ht="15" customHeight="1">
      <c r="A80" s="44"/>
      <c r="B80" s="998" t="str">
        <f>IF(NOT(ISBLANK(D80)),MAX(B$9:B79)+1,"")</f>
        <v/>
      </c>
      <c r="C80" s="999"/>
      <c r="D80" s="67"/>
      <c r="E80" s="61"/>
      <c r="F80" s="61"/>
      <c r="G80" s="61"/>
      <c r="H80" s="61"/>
      <c r="I80" s="61"/>
      <c r="J80" s="61"/>
      <c r="K80" s="68"/>
      <c r="L80" s="126"/>
      <c r="M80" s="61"/>
      <c r="N80" s="61"/>
      <c r="O80" s="61"/>
      <c r="P80" s="61"/>
      <c r="Q80" s="61"/>
      <c r="R80" s="61"/>
      <c r="S80" s="62"/>
      <c r="T80" s="127"/>
      <c r="U80" s="61"/>
      <c r="V80" s="61"/>
      <c r="W80" s="68"/>
      <c r="X80" s="73" t="str">
        <f>IF(AND(NOT(ISBLANK(T80)),NOT(ISERROR(VLOOKUP(T80,'[2]SQL Server フィールド型種類'!$B$2:$E$30,4,FALSE)&lt;&gt;0))),TEXT(VLOOKUP(T80,'[2]SQL Server フィールド型種類'!$B$2:$E$30,4,FALSE),"##0"),"")</f>
        <v/>
      </c>
      <c r="Y80" s="68"/>
      <c r="Z80" s="69"/>
      <c r="AA80" s="62"/>
      <c r="AB80" s="61"/>
      <c r="AC80" s="53"/>
      <c r="AD80" s="53"/>
      <c r="AE80" s="68"/>
      <c r="AF80" s="54"/>
      <c r="AG80" s="54"/>
      <c r="AH80" s="54"/>
      <c r="AI80" s="54"/>
      <c r="AJ80" s="54"/>
      <c r="AK80" s="54"/>
      <c r="AL80" s="55"/>
      <c r="AM80" s="135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2"/>
      <c r="AY80" s="49"/>
      <c r="BB80" s="186"/>
      <c r="BC80" s="186" t="str">
        <f t="shared" si="6"/>
        <v/>
      </c>
      <c r="BD80" s="186"/>
      <c r="BE80" s="186"/>
      <c r="BF80" s="186"/>
      <c r="BG80" s="186"/>
      <c r="BH80" s="186"/>
      <c r="BI80" s="186"/>
      <c r="BJ80" s="186"/>
      <c r="BK80" s="186"/>
      <c r="BL80" s="186"/>
      <c r="BM80" s="186"/>
      <c r="BN80" s="186"/>
      <c r="BO80" s="186"/>
      <c r="BP80" s="186"/>
      <c r="BQ80" s="186"/>
      <c r="BR80" s="186"/>
      <c r="BS80" s="186"/>
      <c r="BT80" s="186"/>
      <c r="BU80" s="186"/>
      <c r="BV80" s="186"/>
      <c r="BW80" s="186"/>
      <c r="BX80" s="186" t="str">
        <f t="shared" si="8"/>
        <v/>
      </c>
      <c r="CB80" s="208" t="str">
        <f>"        public int "&amp;L80&amp;" { get; set; }                                                                            // "&amp;D80</f>
        <v xml:space="preserve">        public int  { get; set; }                                                                            // </v>
      </c>
    </row>
    <row r="81" spans="1:95" ht="15" customHeight="1">
      <c r="A81" s="44"/>
      <c r="B81" s="998" t="str">
        <f>IF(NOT(ISBLANK(D81)),MAX(B$9:B80)+1,"")</f>
        <v/>
      </c>
      <c r="C81" s="999"/>
      <c r="D81" s="67"/>
      <c r="E81" s="61"/>
      <c r="F81" s="61"/>
      <c r="G81" s="61"/>
      <c r="H81" s="61"/>
      <c r="I81" s="61"/>
      <c r="J81" s="61"/>
      <c r="K81" s="68"/>
      <c r="L81" s="126"/>
      <c r="M81" s="61"/>
      <c r="N81" s="61"/>
      <c r="O81" s="61"/>
      <c r="P81" s="61"/>
      <c r="Q81" s="61"/>
      <c r="R81" s="61"/>
      <c r="S81" s="62"/>
      <c r="T81" s="127"/>
      <c r="U81" s="61"/>
      <c r="V81" s="61"/>
      <c r="W81" s="68"/>
      <c r="X81" s="69" t="str">
        <f>IF(AND(NOT(ISBLANK(T81)),NOT(ISERROR(VLOOKUP(T81,'[2]SQL Server フィールド型種類'!$B$2:$E$30,4,FALSE)&lt;&gt;0))),TEXT(VLOOKUP(T81,'[2]SQL Server フィールド型種類'!$B$2:$E$30,4,FALSE),"##0"),"")</f>
        <v/>
      </c>
      <c r="Y81" s="68"/>
      <c r="Z81" s="69"/>
      <c r="AA81" s="62"/>
      <c r="AB81" s="61"/>
      <c r="AC81" s="53"/>
      <c r="AD81" s="53"/>
      <c r="AE81" s="68"/>
      <c r="AF81" s="54"/>
      <c r="AG81" s="54"/>
      <c r="AH81" s="54"/>
      <c r="AI81" s="54"/>
      <c r="AJ81" s="54"/>
      <c r="AK81" s="54"/>
      <c r="AL81" s="55"/>
      <c r="AM81" s="135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2"/>
      <c r="AY81" s="49"/>
      <c r="BB81" s="186"/>
      <c r="BC81" s="186" t="str">
        <f t="shared" si="6"/>
        <v/>
      </c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186"/>
      <c r="BV81" s="186"/>
      <c r="BW81" s="186"/>
      <c r="BX81" s="186" t="str">
        <f t="shared" si="8"/>
        <v/>
      </c>
      <c r="CB81" s="208" t="str">
        <f>"        public int "&amp;L81&amp;" { get; set; }                                                                                // "&amp;D81</f>
        <v xml:space="preserve">        public int  { get; set; }                                                                                // </v>
      </c>
    </row>
    <row r="82" spans="1:95" ht="15" customHeight="1">
      <c r="A82" s="44"/>
      <c r="B82" s="998" t="str">
        <f>IF(NOT(ISBLANK(D82)),MAX(B$9:B81)+1,"")</f>
        <v/>
      </c>
      <c r="C82" s="999"/>
      <c r="D82" s="67"/>
      <c r="E82" s="61"/>
      <c r="F82" s="61"/>
      <c r="G82" s="61"/>
      <c r="H82" s="61"/>
      <c r="I82" s="61"/>
      <c r="J82" s="61"/>
      <c r="K82" s="68"/>
      <c r="L82" s="126"/>
      <c r="M82" s="61"/>
      <c r="N82" s="61"/>
      <c r="O82" s="61"/>
      <c r="P82" s="61"/>
      <c r="Q82" s="61"/>
      <c r="R82" s="61"/>
      <c r="S82" s="62"/>
      <c r="T82" s="127"/>
      <c r="U82" s="61"/>
      <c r="V82" s="61"/>
      <c r="W82" s="68"/>
      <c r="X82" s="73" t="str">
        <f>IF(AND(NOT(ISBLANK(T82)),NOT(ISERROR(VLOOKUP(T82,'[2]SQL Server フィールド型種類'!$B$2:$E$30,4,FALSE)&lt;&gt;0))),TEXT(VLOOKUP(T82,'[2]SQL Server フィールド型種類'!$B$2:$E$30,4,FALSE),"##0"),"")</f>
        <v/>
      </c>
      <c r="Y82" s="68"/>
      <c r="Z82" s="69"/>
      <c r="AA82" s="62"/>
      <c r="AB82" s="61"/>
      <c r="AC82" s="53"/>
      <c r="AD82" s="53"/>
      <c r="AE82" s="68"/>
      <c r="AF82" s="54"/>
      <c r="AG82" s="54"/>
      <c r="AH82" s="54"/>
      <c r="AI82" s="54"/>
      <c r="AJ82" s="54"/>
      <c r="AK82" s="54"/>
      <c r="AL82" s="55"/>
      <c r="AM82" s="135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2"/>
      <c r="AY82" s="49"/>
      <c r="BB82" s="186"/>
      <c r="BC82" s="186" t="str">
        <f t="shared" si="6"/>
        <v/>
      </c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 t="str">
        <f t="shared" si="8"/>
        <v/>
      </c>
      <c r="CB82" s="208" t="str">
        <f>"        public int "&amp;L82&amp;" { get; set; }                                                                              // "&amp;D82</f>
        <v xml:space="preserve">        public int  { get; set; }                                                                              // </v>
      </c>
    </row>
    <row r="83" spans="1:95" ht="15" customHeight="1">
      <c r="A83" s="44"/>
      <c r="B83" s="998" t="str">
        <f>IF(NOT(ISBLANK(D83)),MAX(B$9:B82)+1,"")</f>
        <v/>
      </c>
      <c r="C83" s="999"/>
      <c r="D83" s="67"/>
      <c r="E83" s="61"/>
      <c r="F83" s="61"/>
      <c r="G83" s="61"/>
      <c r="H83" s="61"/>
      <c r="I83" s="61"/>
      <c r="J83" s="61"/>
      <c r="K83" s="68"/>
      <c r="L83" s="126"/>
      <c r="M83" s="61"/>
      <c r="N83" s="61"/>
      <c r="O83" s="61"/>
      <c r="P83" s="61"/>
      <c r="Q83" s="61"/>
      <c r="R83" s="61"/>
      <c r="S83" s="62"/>
      <c r="T83" s="127"/>
      <c r="U83" s="61"/>
      <c r="V83" s="61"/>
      <c r="W83" s="68"/>
      <c r="X83" s="69" t="str">
        <f>IF(AND(NOT(ISBLANK(T83)),NOT(ISERROR(VLOOKUP(T83,'[2]SQL Server フィールド型種類'!$B$2:$E$30,4,FALSE)&lt;&gt;0))),TEXT(VLOOKUP(T83,'[2]SQL Server フィールド型種類'!$B$2:$E$30,4,FALSE),"##0"),"")</f>
        <v/>
      </c>
      <c r="Y83" s="68"/>
      <c r="Z83" s="69"/>
      <c r="AA83" s="62"/>
      <c r="AB83" s="61"/>
      <c r="AC83" s="53"/>
      <c r="AD83" s="53"/>
      <c r="AE83" s="68"/>
      <c r="AF83" s="54"/>
      <c r="AG83" s="54"/>
      <c r="AH83" s="54"/>
      <c r="AI83" s="54"/>
      <c r="AJ83" s="54"/>
      <c r="AK83" s="54"/>
      <c r="AL83" s="55"/>
      <c r="AM83" s="135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2"/>
      <c r="AY83" s="148"/>
      <c r="BB83" s="186"/>
      <c r="BC83" s="186" t="str">
        <f t="shared" si="6"/>
        <v/>
      </c>
      <c r="BD83" s="186"/>
      <c r="BE83" s="186"/>
      <c r="BF83" s="186"/>
      <c r="BG83" s="186"/>
      <c r="BH83" s="186"/>
      <c r="BI83" s="186"/>
      <c r="BJ83" s="186"/>
      <c r="BK83" s="186"/>
      <c r="BL83" s="186"/>
      <c r="BM83" s="186"/>
      <c r="BN83" s="186"/>
      <c r="BO83" s="186"/>
      <c r="BP83" s="186"/>
      <c r="BQ83" s="186"/>
      <c r="BR83" s="186"/>
      <c r="BS83" s="186"/>
      <c r="BT83" s="186"/>
      <c r="BU83" s="186"/>
      <c r="BV83" s="186"/>
      <c r="BW83" s="186"/>
      <c r="BX83" s="186" t="str">
        <f t="shared" si="8"/>
        <v/>
      </c>
      <c r="CB83" s="208" t="str">
        <f>"        public int "&amp;L83&amp;" { get; set; }                                                                            // "&amp;D83</f>
        <v xml:space="preserve">        public int  { get; set; }                                                                            // </v>
      </c>
      <c r="CQ83" s="192" t="s">
        <v>86</v>
      </c>
    </row>
    <row r="84" spans="1:95" ht="15" customHeight="1">
      <c r="A84" s="50"/>
      <c r="B84" s="998" t="str">
        <f>IF(NOT(ISBLANK(D84)),MAX(B$9:B83)+1,"")</f>
        <v/>
      </c>
      <c r="C84" s="999"/>
      <c r="D84" s="67"/>
      <c r="E84" s="61"/>
      <c r="F84" s="61"/>
      <c r="G84" s="61"/>
      <c r="H84" s="61"/>
      <c r="I84" s="61"/>
      <c r="J84" s="61"/>
      <c r="K84" s="68"/>
      <c r="L84" s="126"/>
      <c r="M84" s="61"/>
      <c r="N84" s="61"/>
      <c r="O84" s="61"/>
      <c r="P84" s="61"/>
      <c r="Q84" s="61"/>
      <c r="R84" s="61"/>
      <c r="S84" s="62"/>
      <c r="T84" s="127"/>
      <c r="U84" s="61"/>
      <c r="V84" s="61"/>
      <c r="W84" s="68"/>
      <c r="X84" s="73" t="str">
        <f>IF(AND(NOT(ISBLANK(T84)),NOT(ISERROR(VLOOKUP(T84,'[2]SQL Server フィールド型種類'!$B$2:$E$30,4,FALSE)&lt;&gt;0))),TEXT(VLOOKUP(T84,'[2]SQL Server フィールド型種類'!$B$2:$E$30,4,FALSE),"##0"),"")</f>
        <v/>
      </c>
      <c r="Y84" s="68"/>
      <c r="Z84" s="69"/>
      <c r="AA84" s="62"/>
      <c r="AB84" s="61"/>
      <c r="AC84" s="53"/>
      <c r="AD84" s="53"/>
      <c r="AE84" s="68"/>
      <c r="AF84" s="54"/>
      <c r="AG84" s="54"/>
      <c r="AH84" s="54"/>
      <c r="AI84" s="54"/>
      <c r="AJ84" s="54"/>
      <c r="AK84" s="54"/>
      <c r="AL84" s="55"/>
      <c r="AM84" s="135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2"/>
      <c r="AY84" s="49"/>
      <c r="BB84" s="45"/>
      <c r="BC84" s="45" t="str">
        <f t="shared" si="6"/>
        <v/>
      </c>
      <c r="BD84" s="186"/>
      <c r="BE84" s="186"/>
      <c r="BF84" s="186"/>
      <c r="BG84" s="186"/>
      <c r="BH84" s="186"/>
      <c r="BI84" s="186"/>
      <c r="BJ84" s="186"/>
      <c r="BK84" s="186"/>
      <c r="BL84" s="186"/>
      <c r="BM84" s="186"/>
      <c r="BO84" s="186"/>
      <c r="BP84" s="186"/>
      <c r="BQ84" s="186"/>
      <c r="BR84" s="186"/>
      <c r="BS84" s="186"/>
      <c r="BT84" s="186"/>
      <c r="BU84" s="186"/>
      <c r="BV84" s="186"/>
      <c r="BW84" s="186"/>
      <c r="BX84" s="186" t="str">
        <f t="shared" si="8"/>
        <v/>
      </c>
      <c r="CB84" s="208" t="str">
        <f>"        public int "&amp;L84&amp;" { get; set; }                                                                                // "&amp;D84</f>
        <v xml:space="preserve">        public int  { get; set; }                                                                                // </v>
      </c>
      <c r="CQ84" s="192" t="s">
        <v>86</v>
      </c>
    </row>
    <row r="85" spans="1:95" ht="15" customHeight="1">
      <c r="A85" s="50"/>
      <c r="B85" s="998" t="str">
        <f>IF(NOT(ISBLANK(D85)),MAX(B$9:B84)+1,"")</f>
        <v/>
      </c>
      <c r="C85" s="999"/>
      <c r="D85" s="67"/>
      <c r="E85" s="61"/>
      <c r="F85" s="61"/>
      <c r="G85" s="61"/>
      <c r="H85" s="61"/>
      <c r="I85" s="61"/>
      <c r="J85" s="61"/>
      <c r="K85" s="68"/>
      <c r="L85" s="126"/>
      <c r="M85" s="61"/>
      <c r="N85" s="61"/>
      <c r="O85" s="61"/>
      <c r="P85" s="61"/>
      <c r="Q85" s="61"/>
      <c r="R85" s="61"/>
      <c r="S85" s="62"/>
      <c r="T85" s="127"/>
      <c r="U85" s="61"/>
      <c r="V85" s="61"/>
      <c r="W85" s="68"/>
      <c r="X85" s="73" t="str">
        <f>IF(AND(NOT(ISBLANK(T85)),NOT(ISERROR(VLOOKUP(T85,'[2]SQL Server フィールド型種類'!$B$2:$E$30,4,FALSE)&lt;&gt;0))),TEXT(VLOOKUP(T85,'[2]SQL Server フィールド型種類'!$B$2:$E$30,4,FALSE),"##0"),"")</f>
        <v/>
      </c>
      <c r="Y85" s="68"/>
      <c r="Z85" s="69"/>
      <c r="AA85" s="62"/>
      <c r="AB85" s="61"/>
      <c r="AC85" s="53"/>
      <c r="AD85" s="53"/>
      <c r="AE85" s="68"/>
      <c r="AF85" s="54"/>
      <c r="AG85" s="54"/>
      <c r="AH85" s="54"/>
      <c r="AI85" s="54"/>
      <c r="AJ85" s="54"/>
      <c r="AK85" s="54"/>
      <c r="AL85" s="55"/>
      <c r="AM85" s="135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2"/>
      <c r="AY85" s="49"/>
      <c r="BB85" s="186"/>
      <c r="BC85" s="45" t="str">
        <f t="shared" si="6"/>
        <v/>
      </c>
      <c r="BD85" s="186"/>
      <c r="BE85" s="186"/>
      <c r="BF85" s="186"/>
      <c r="BG85" s="186"/>
      <c r="BH85" s="186"/>
      <c r="BI85" s="186"/>
      <c r="BJ85" s="186"/>
      <c r="BK85" s="186"/>
      <c r="BL85" s="186"/>
      <c r="BM85" s="186"/>
      <c r="BO85" s="186"/>
      <c r="BP85" s="186"/>
      <c r="BQ85" s="186"/>
      <c r="BR85" s="186"/>
      <c r="BS85" s="186"/>
      <c r="BT85" s="186"/>
      <c r="BU85" s="186"/>
      <c r="BV85" s="186"/>
      <c r="BW85" s="186"/>
      <c r="BX85" s="186" t="str">
        <f t="shared" si="8"/>
        <v/>
      </c>
      <c r="CB85" s="208" t="str">
        <f>"        public int "&amp;L85&amp;" { get; set; }                                                                              // "&amp;D85</f>
        <v xml:space="preserve">        public int  { get; set; }                                                                              // </v>
      </c>
    </row>
    <row r="86" spans="1:95" ht="15" customHeight="1">
      <c r="A86" s="50"/>
      <c r="B86" s="998" t="str">
        <f>IF(NOT(ISBLANK(D86)),MAX(B$9:B85)+1,"")</f>
        <v/>
      </c>
      <c r="C86" s="999"/>
      <c r="D86" s="67"/>
      <c r="E86" s="61"/>
      <c r="F86" s="61"/>
      <c r="G86" s="61"/>
      <c r="H86" s="61"/>
      <c r="I86" s="61"/>
      <c r="J86" s="61"/>
      <c r="K86" s="68"/>
      <c r="L86" s="126"/>
      <c r="M86" s="61"/>
      <c r="N86" s="61"/>
      <c r="O86" s="61"/>
      <c r="P86" s="61"/>
      <c r="Q86" s="61"/>
      <c r="R86" s="61"/>
      <c r="S86" s="62"/>
      <c r="T86" s="67"/>
      <c r="U86" s="61"/>
      <c r="V86" s="61"/>
      <c r="W86" s="68"/>
      <c r="X86" s="69" t="str">
        <f>IF(AND(NOT(ISBLANK(T86)),NOT(ISERROR(VLOOKUP(T86,'[2]SQL Server フィールド型種類'!$B$2:$E$30,4,FALSE)&lt;&gt;0))),TEXT(VLOOKUP(T86,'[2]SQL Server フィールド型種類'!$B$2:$E$30,4,FALSE),"##0"),"")</f>
        <v/>
      </c>
      <c r="Y86" s="68"/>
      <c r="Z86" s="69"/>
      <c r="AA86" s="62"/>
      <c r="AB86" s="61"/>
      <c r="AC86" s="53"/>
      <c r="AD86" s="53"/>
      <c r="AE86" s="68"/>
      <c r="AF86" s="54"/>
      <c r="AG86" s="54"/>
      <c r="AH86" s="54"/>
      <c r="AI86" s="54"/>
      <c r="AJ86" s="54"/>
      <c r="AK86" s="54"/>
      <c r="AL86" s="55"/>
      <c r="AM86" s="135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2"/>
      <c r="AY86" s="49"/>
      <c r="BB86" s="186"/>
      <c r="BC86" s="186" t="str">
        <f t="shared" si="6"/>
        <v/>
      </c>
      <c r="BD86" s="186"/>
      <c r="BE86" s="186"/>
      <c r="BF86" s="186"/>
      <c r="BG86" s="186"/>
      <c r="BH86" s="186"/>
      <c r="BI86" s="186"/>
      <c r="BJ86" s="186"/>
      <c r="BK86" s="186"/>
      <c r="BL86" s="186"/>
      <c r="BM86" s="186"/>
      <c r="BN86" s="186"/>
      <c r="BO86" s="186"/>
      <c r="BP86" s="186"/>
      <c r="BQ86" s="186"/>
      <c r="BR86" s="186"/>
      <c r="BS86" s="186"/>
      <c r="BT86" s="186"/>
      <c r="BU86" s="186"/>
      <c r="BV86" s="186"/>
      <c r="BW86" s="186"/>
      <c r="BX86" s="186" t="str">
        <f t="shared" si="8"/>
        <v/>
      </c>
      <c r="CB86" s="208" t="str">
        <f>"        public int "&amp;L86&amp;" { get; set; }                                                                            // "&amp;D86</f>
        <v xml:space="preserve">        public int  { get; set; }                                                                            // </v>
      </c>
    </row>
    <row r="87" spans="1:95" ht="15" customHeight="1">
      <c r="A87" s="50"/>
      <c r="B87" s="998" t="str">
        <f>IF(NOT(ISBLANK(D87)),MAX(B$9:B86)+1,"")</f>
        <v/>
      </c>
      <c r="C87" s="999"/>
      <c r="D87" s="67"/>
      <c r="E87" s="61"/>
      <c r="F87" s="61"/>
      <c r="G87" s="61"/>
      <c r="H87" s="61"/>
      <c r="I87" s="61"/>
      <c r="J87" s="61"/>
      <c r="K87" s="68"/>
      <c r="L87" s="126"/>
      <c r="M87" s="61"/>
      <c r="N87" s="61"/>
      <c r="O87" s="61"/>
      <c r="P87" s="61"/>
      <c r="Q87" s="61"/>
      <c r="R87" s="61"/>
      <c r="S87" s="62"/>
      <c r="T87" s="67"/>
      <c r="U87" s="61"/>
      <c r="V87" s="61"/>
      <c r="W87" s="68"/>
      <c r="X87" s="73" t="str">
        <f>IF(AND(NOT(ISBLANK(T87)),NOT(ISERROR(VLOOKUP(T87,'[2]SQL Server フィールド型種類'!$B$2:$E$30,4,FALSE)&lt;&gt;0))),TEXT(VLOOKUP(T87,'[2]SQL Server フィールド型種類'!$B$2:$E$30,4,FALSE),"##0"),"")</f>
        <v/>
      </c>
      <c r="Y87" s="68"/>
      <c r="Z87" s="69"/>
      <c r="AA87" s="62"/>
      <c r="AB87" s="61"/>
      <c r="AC87" s="53"/>
      <c r="AD87" s="53"/>
      <c r="AE87" s="68"/>
      <c r="AF87" s="54"/>
      <c r="AG87" s="54"/>
      <c r="AH87" s="54"/>
      <c r="AI87" s="54"/>
      <c r="AJ87" s="54"/>
      <c r="AK87" s="54"/>
      <c r="AL87" s="55"/>
      <c r="AM87" s="135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2"/>
      <c r="AY87" s="49"/>
      <c r="BB87" s="186"/>
      <c r="BC87" s="186" t="str">
        <f t="shared" si="6"/>
        <v/>
      </c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 t="str">
        <f t="shared" si="8"/>
        <v/>
      </c>
      <c r="CB87" s="208" t="str">
        <f>"        public int "&amp;L87&amp;" { get; set; }                                                                                // "&amp;D87</f>
        <v xml:space="preserve">        public int  { get; set; }                                                                                // </v>
      </c>
    </row>
    <row r="88" spans="1:95" ht="15" customHeight="1">
      <c r="A88" s="50"/>
      <c r="B88" s="998" t="str">
        <f>IF(NOT(ISBLANK(D88)),MAX(B$9:B87)+1,"")</f>
        <v/>
      </c>
      <c r="C88" s="999"/>
      <c r="D88" s="127"/>
      <c r="E88" s="61"/>
      <c r="F88" s="61"/>
      <c r="G88" s="61"/>
      <c r="H88" s="61"/>
      <c r="I88" s="61"/>
      <c r="J88" s="61"/>
      <c r="K88" s="68"/>
      <c r="L88" s="126"/>
      <c r="M88" s="61"/>
      <c r="N88" s="61"/>
      <c r="O88" s="61"/>
      <c r="P88" s="61"/>
      <c r="Q88" s="61"/>
      <c r="R88" s="61"/>
      <c r="S88" s="62"/>
      <c r="T88" s="127"/>
      <c r="U88" s="61"/>
      <c r="V88" s="61"/>
      <c r="W88" s="68"/>
      <c r="X88" s="73" t="str">
        <f>IF(AND(NOT(ISBLANK(T88)),NOT(ISERROR(VLOOKUP(T88,'[2]SQL Server フィールド型種類'!$B$2:$E$30,4,FALSE)&lt;&gt;0))),TEXT(VLOOKUP(T88,'[2]SQL Server フィールド型種類'!$B$2:$E$30,4,FALSE),"##0"),"")</f>
        <v/>
      </c>
      <c r="Y88" s="68"/>
      <c r="Z88" s="69"/>
      <c r="AA88" s="62"/>
      <c r="AB88" s="61"/>
      <c r="AC88" s="53"/>
      <c r="AD88" s="53"/>
      <c r="AE88" s="68"/>
      <c r="AF88" s="54"/>
      <c r="AG88" s="54"/>
      <c r="AH88" s="54"/>
      <c r="AI88" s="54"/>
      <c r="AJ88" s="54"/>
      <c r="AK88" s="54"/>
      <c r="AL88" s="55"/>
      <c r="AM88" s="135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2"/>
      <c r="AY88" s="49"/>
      <c r="BB88" s="186"/>
      <c r="BC88" s="186" t="str">
        <f t="shared" si="6"/>
        <v/>
      </c>
      <c r="BD88" s="186"/>
      <c r="BX88" s="43" t="str">
        <f t="shared" si="8"/>
        <v/>
      </c>
    </row>
    <row r="89" spans="1:95" ht="15" customHeight="1">
      <c r="A89" s="50"/>
      <c r="B89" s="998" t="str">
        <f>IF(NOT(ISBLANK(D89)),MAX(B$9:B88)+1,"")</f>
        <v/>
      </c>
      <c r="C89" s="999"/>
      <c r="D89" s="127"/>
      <c r="E89" s="61"/>
      <c r="F89" s="61"/>
      <c r="G89" s="61"/>
      <c r="H89" s="61"/>
      <c r="I89" s="61"/>
      <c r="J89" s="61"/>
      <c r="K89" s="68"/>
      <c r="L89" s="126"/>
      <c r="M89" s="61"/>
      <c r="N89" s="61"/>
      <c r="O89" s="61"/>
      <c r="P89" s="61"/>
      <c r="Q89" s="61"/>
      <c r="R89" s="61"/>
      <c r="S89" s="62"/>
      <c r="T89" s="127"/>
      <c r="U89" s="61"/>
      <c r="V89" s="61"/>
      <c r="W89" s="68"/>
      <c r="X89" s="134" t="str">
        <f>IF(AND(NOT(ISBLANK(T89)),NOT(ISERROR(VLOOKUP(T89,'[2]SQL Server フィールド型種類'!$B$2:$E$30,4,FALSE)&lt;&gt;0))),TEXT(VLOOKUP(T89,'[2]SQL Server フィールド型種類'!$B$2:$E$30,4,FALSE),"##0"),"")</f>
        <v/>
      </c>
      <c r="Y89" s="68"/>
      <c r="Z89" s="69"/>
      <c r="AA89" s="62"/>
      <c r="AB89" s="61"/>
      <c r="AC89" s="53"/>
      <c r="AD89" s="53"/>
      <c r="AE89" s="68"/>
      <c r="AF89" s="54"/>
      <c r="AG89" s="54"/>
      <c r="AH89" s="54"/>
      <c r="AI89" s="54"/>
      <c r="AJ89" s="54"/>
      <c r="AK89" s="54"/>
      <c r="AL89" s="55"/>
      <c r="AM89" s="135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2"/>
      <c r="AY89" s="49"/>
      <c r="BB89" s="186"/>
      <c r="BC89" s="186" t="str">
        <f t="shared" si="6"/>
        <v/>
      </c>
      <c r="BD89" s="186"/>
      <c r="BX89" s="43" t="str">
        <f t="shared" si="8"/>
        <v/>
      </c>
    </row>
    <row r="90" spans="1:95" ht="15" customHeight="1">
      <c r="A90" s="50"/>
      <c r="B90" s="998" t="str">
        <f>IF(NOT(ISBLANK(D90)),MAX(B$9:B89)+1,"")</f>
        <v/>
      </c>
      <c r="C90" s="999"/>
      <c r="D90" s="67"/>
      <c r="E90" s="61"/>
      <c r="F90" s="61"/>
      <c r="G90" s="61"/>
      <c r="H90" s="61"/>
      <c r="I90" s="61"/>
      <c r="J90" s="61"/>
      <c r="K90" s="68"/>
      <c r="L90" s="69"/>
      <c r="M90" s="61"/>
      <c r="N90" s="61"/>
      <c r="O90" s="61"/>
      <c r="P90" s="61"/>
      <c r="Q90" s="61"/>
      <c r="R90" s="61"/>
      <c r="S90" s="62"/>
      <c r="T90" s="67"/>
      <c r="U90" s="61"/>
      <c r="V90" s="61"/>
      <c r="W90" s="68"/>
      <c r="X90" s="73" t="str">
        <f>IF(AND(NOT(ISBLANK(T90)),NOT(ISERROR(VLOOKUP(T90,'[2]SQL Server フィールド型種類'!$B$2:$E$30,4,FALSE)&lt;&gt;0))),TEXT(VLOOKUP(T90,'[2]SQL Server フィールド型種類'!$B$2:$E$30,4,FALSE),"##0"),"")</f>
        <v/>
      </c>
      <c r="Y90" s="68"/>
      <c r="Z90" s="69"/>
      <c r="AA90" s="62"/>
      <c r="AB90" s="61"/>
      <c r="AC90" s="53"/>
      <c r="AD90" s="53"/>
      <c r="AE90" s="68"/>
      <c r="AF90" s="54"/>
      <c r="AG90" s="54"/>
      <c r="AH90" s="54"/>
      <c r="AI90" s="54"/>
      <c r="AJ90" s="54"/>
      <c r="AK90" s="54"/>
      <c r="AL90" s="55"/>
      <c r="AM90" s="135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2"/>
      <c r="AY90" s="49"/>
      <c r="BB90" s="186"/>
      <c r="BC90" s="186" t="str">
        <f t="shared" si="6"/>
        <v/>
      </c>
      <c r="BD90" s="186"/>
      <c r="BX90" s="43" t="str">
        <f t="shared" si="8"/>
        <v/>
      </c>
    </row>
    <row r="91" spans="1:95" ht="15" customHeight="1">
      <c r="A91" s="50"/>
      <c r="B91" s="998" t="str">
        <f>IF(NOT(ISBLANK(D91)),MAX(B$9:B90)+1,"")</f>
        <v/>
      </c>
      <c r="C91" s="999"/>
      <c r="D91" s="127"/>
      <c r="E91" s="61"/>
      <c r="F91" s="61"/>
      <c r="G91" s="61"/>
      <c r="H91" s="61"/>
      <c r="I91" s="61"/>
      <c r="J91" s="61"/>
      <c r="K91" s="68"/>
      <c r="L91" s="126"/>
      <c r="M91" s="61"/>
      <c r="N91" s="61"/>
      <c r="O91" s="61"/>
      <c r="P91" s="61"/>
      <c r="Q91" s="61"/>
      <c r="R91" s="61"/>
      <c r="S91" s="62"/>
      <c r="T91" s="67"/>
      <c r="U91" s="61"/>
      <c r="V91" s="61"/>
      <c r="W91" s="68"/>
      <c r="X91" s="73" t="str">
        <f>IF(AND(NOT(ISBLANK(T91)),NOT(ISERROR(VLOOKUP(T91,'[2]SQL Server フィールド型種類'!$B$2:$E$30,4,FALSE)&lt;&gt;0))),TEXT(VLOOKUP(T91,'[2]SQL Server フィールド型種類'!$B$2:$E$30,4,FALSE),"##0"),"")</f>
        <v/>
      </c>
      <c r="Y91" s="68"/>
      <c r="Z91" s="69"/>
      <c r="AA91" s="62"/>
      <c r="AB91" s="61"/>
      <c r="AC91" s="53"/>
      <c r="AD91" s="53"/>
      <c r="AE91" s="68"/>
      <c r="AF91" s="54"/>
      <c r="AG91" s="54"/>
      <c r="AH91" s="54"/>
      <c r="AI91" s="54"/>
      <c r="AJ91" s="54"/>
      <c r="AK91" s="54"/>
      <c r="AL91" s="55"/>
      <c r="AM91" s="135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2"/>
      <c r="AY91" s="49"/>
      <c r="BB91" s="186"/>
      <c r="BC91" s="186" t="str">
        <f t="shared" si="6"/>
        <v/>
      </c>
      <c r="BD91" s="186"/>
      <c r="BX91" s="43" t="str">
        <f t="shared" si="8"/>
        <v/>
      </c>
    </row>
    <row r="92" spans="1:95" ht="15" customHeight="1">
      <c r="A92" s="50"/>
      <c r="B92" s="998" t="str">
        <f>IF(NOT(ISBLANK(D92)),MAX(B$9:B91)+1,"")</f>
        <v/>
      </c>
      <c r="C92" s="999"/>
      <c r="D92" s="67"/>
      <c r="E92" s="61"/>
      <c r="F92" s="61"/>
      <c r="G92" s="61"/>
      <c r="H92" s="61"/>
      <c r="I92" s="61"/>
      <c r="J92" s="61"/>
      <c r="K92" s="68"/>
      <c r="L92" s="69"/>
      <c r="M92" s="61"/>
      <c r="N92" s="61"/>
      <c r="O92" s="61"/>
      <c r="P92" s="61"/>
      <c r="Q92" s="61"/>
      <c r="R92" s="61"/>
      <c r="S92" s="62"/>
      <c r="T92" s="67"/>
      <c r="U92" s="61"/>
      <c r="V92" s="61"/>
      <c r="W92" s="68"/>
      <c r="X92" s="73" t="str">
        <f>IF(AND(NOT(ISBLANK(T92)),NOT(ISERROR(VLOOKUP(T92,'[2]SQL Server フィールド型種類'!$B$2:$E$30,4,FALSE)&lt;&gt;0))),TEXT(VLOOKUP(T92,'[2]SQL Server フィールド型種類'!$B$2:$E$30,4,FALSE),"##0"),"")</f>
        <v/>
      </c>
      <c r="Y92" s="68"/>
      <c r="Z92" s="69"/>
      <c r="AA92" s="62"/>
      <c r="AB92" s="61"/>
      <c r="AC92" s="53"/>
      <c r="AD92" s="53"/>
      <c r="AE92" s="68"/>
      <c r="AF92" s="54"/>
      <c r="AG92" s="54"/>
      <c r="AH92" s="54"/>
      <c r="AI92" s="54"/>
      <c r="AJ92" s="54"/>
      <c r="AK92" s="54"/>
      <c r="AL92" s="55"/>
      <c r="AM92" s="135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2"/>
      <c r="AY92" s="49"/>
      <c r="BB92" s="186"/>
      <c r="BC92" s="186" t="str">
        <f t="shared" si="6"/>
        <v/>
      </c>
      <c r="BD92" s="186"/>
      <c r="BX92" s="43" t="str">
        <f t="shared" si="8"/>
        <v/>
      </c>
    </row>
    <row r="93" spans="1:95" ht="15" customHeight="1">
      <c r="A93" s="50"/>
      <c r="B93" s="998" t="str">
        <f>IF(NOT(ISBLANK(D93)),MAX(B$9:B92)+1,"")</f>
        <v/>
      </c>
      <c r="C93" s="999"/>
      <c r="D93" s="127"/>
      <c r="E93" s="61"/>
      <c r="F93" s="61"/>
      <c r="G93" s="61"/>
      <c r="H93" s="61"/>
      <c r="I93" s="61"/>
      <c r="J93" s="61"/>
      <c r="K93" s="68"/>
      <c r="L93" s="126"/>
      <c r="M93" s="61"/>
      <c r="N93" s="61"/>
      <c r="O93" s="61"/>
      <c r="P93" s="61"/>
      <c r="Q93" s="61"/>
      <c r="R93" s="61"/>
      <c r="S93" s="62"/>
      <c r="T93" s="67"/>
      <c r="U93" s="61"/>
      <c r="V93" s="61"/>
      <c r="W93" s="68"/>
      <c r="X93" s="73" t="str">
        <f>IF(AND(NOT(ISBLANK(T93)),NOT(ISERROR(VLOOKUP(T93,'[2]SQL Server フィールド型種類'!$B$2:$E$30,4,FALSE)&lt;&gt;0))),TEXT(VLOOKUP(T93,'[2]SQL Server フィールド型種類'!$B$2:$E$30,4,FALSE),"##0"),"")</f>
        <v/>
      </c>
      <c r="Y93" s="68"/>
      <c r="Z93" s="69"/>
      <c r="AA93" s="62"/>
      <c r="AB93" s="61"/>
      <c r="AC93" s="53"/>
      <c r="AD93" s="53"/>
      <c r="AE93" s="68"/>
      <c r="AF93" s="54"/>
      <c r="AG93" s="54"/>
      <c r="AH93" s="54"/>
      <c r="AI93" s="54"/>
      <c r="AJ93" s="54"/>
      <c r="AK93" s="54"/>
      <c r="AL93" s="55"/>
      <c r="AM93" s="135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2"/>
      <c r="AY93" s="49"/>
      <c r="BB93" s="186"/>
      <c r="BC93" s="186" t="str">
        <f t="shared" si="6"/>
        <v/>
      </c>
      <c r="BD93" s="186"/>
      <c r="BX93" s="43" t="str">
        <f t="shared" si="8"/>
        <v/>
      </c>
    </row>
    <row r="94" spans="1:95" ht="15" customHeight="1">
      <c r="A94" s="50"/>
      <c r="B94" s="1013" t="str">
        <f>IF(NOT(ISBLANK(D94)),MAX(B$9:B93)+1,"")</f>
        <v/>
      </c>
      <c r="C94" s="1014"/>
      <c r="D94" s="149"/>
      <c r="E94" s="63"/>
      <c r="F94" s="63"/>
      <c r="G94" s="63"/>
      <c r="H94" s="63"/>
      <c r="I94" s="63"/>
      <c r="J94" s="63"/>
      <c r="K94" s="71"/>
      <c r="L94" s="150"/>
      <c r="M94" s="63"/>
      <c r="N94" s="63"/>
      <c r="O94" s="63"/>
      <c r="P94" s="63"/>
      <c r="Q94" s="63"/>
      <c r="R94" s="63"/>
      <c r="S94" s="64"/>
      <c r="T94" s="70"/>
      <c r="U94" s="63"/>
      <c r="V94" s="63"/>
      <c r="W94" s="71"/>
      <c r="X94" s="151" t="str">
        <f>IF(AND(NOT(ISBLANK(T94)),NOT(ISERROR(VLOOKUP(T94,'[2]SQL Server フィールド型種類'!$B$2:$E$30,4,FALSE)&lt;&gt;0))),TEXT(VLOOKUP(T94,'[2]SQL Server フィールド型種類'!$B$2:$E$30,4,FALSE),"##0"),"")</f>
        <v/>
      </c>
      <c r="Y94" s="71"/>
      <c r="Z94" s="72"/>
      <c r="AA94" s="64"/>
      <c r="AB94" s="63"/>
      <c r="AC94" s="56"/>
      <c r="AD94" s="56"/>
      <c r="AE94" s="71"/>
      <c r="AF94" s="57"/>
      <c r="AG94" s="57"/>
      <c r="AH94" s="57"/>
      <c r="AI94" s="57"/>
      <c r="AJ94" s="57"/>
      <c r="AK94" s="57"/>
      <c r="AL94" s="58"/>
      <c r="AM94" s="369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4"/>
      <c r="AY94" s="49"/>
      <c r="BB94" s="186"/>
      <c r="BC94" s="186" t="str">
        <f t="shared" si="6"/>
        <v/>
      </c>
      <c r="BD94" s="186"/>
      <c r="BX94" s="43" t="str">
        <f t="shared" si="8"/>
        <v/>
      </c>
    </row>
    <row r="95" spans="1:95" ht="15" customHeight="1" thickBot="1">
      <c r="A95" s="112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1"/>
      <c r="BB95" s="186" t="s">
        <v>86</v>
      </c>
      <c r="BC95" s="186"/>
      <c r="BD95" s="186"/>
    </row>
    <row r="96" spans="1:95" ht="15" customHeight="1">
      <c r="A96" s="38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40"/>
      <c r="T96" s="40"/>
      <c r="U96" s="40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2"/>
      <c r="BB96" s="186"/>
      <c r="BC96" s="186"/>
      <c r="BD96" s="186"/>
    </row>
    <row r="97" spans="1:174" ht="15" customHeight="1">
      <c r="A97" s="44"/>
      <c r="B97" s="1057" t="s">
        <v>35</v>
      </c>
      <c r="C97" s="1058"/>
      <c r="D97" s="1059" t="s">
        <v>36</v>
      </c>
      <c r="E97" s="849"/>
      <c r="F97" s="849"/>
      <c r="G97" s="849"/>
      <c r="H97" s="849"/>
      <c r="I97" s="849"/>
      <c r="J97" s="849"/>
      <c r="K97" s="849"/>
      <c r="L97" s="849"/>
      <c r="M97" s="849"/>
      <c r="N97" s="1060"/>
      <c r="O97" s="1059" t="s">
        <v>37</v>
      </c>
      <c r="P97" s="849"/>
      <c r="Q97" s="849"/>
      <c r="R97" s="849"/>
      <c r="S97" s="849"/>
      <c r="T97" s="849"/>
      <c r="U97" s="1060"/>
      <c r="V97" s="362" t="s">
        <v>38</v>
      </c>
      <c r="W97" s="1059" t="s">
        <v>39</v>
      </c>
      <c r="X97" s="849"/>
      <c r="Y97" s="1060"/>
      <c r="Z97" s="978" t="s">
        <v>40</v>
      </c>
      <c r="AA97" s="979"/>
      <c r="AB97" s="979"/>
      <c r="AC97" s="979"/>
      <c r="AD97" s="979"/>
      <c r="AE97" s="979"/>
      <c r="AF97" s="979"/>
      <c r="AG97" s="979"/>
      <c r="AH97" s="979"/>
      <c r="AI97" s="979"/>
      <c r="AJ97" s="979"/>
      <c r="AK97" s="979"/>
      <c r="AL97" s="979"/>
      <c r="AM97" s="979"/>
      <c r="AN97" s="979"/>
      <c r="AO97" s="979"/>
      <c r="AP97" s="979"/>
      <c r="AQ97" s="979"/>
      <c r="AR97" s="979"/>
      <c r="AS97" s="979"/>
      <c r="AT97" s="979"/>
      <c r="AU97" s="979"/>
      <c r="AV97" s="979"/>
      <c r="AW97" s="979"/>
      <c r="AX97" s="980"/>
      <c r="AY97" s="46"/>
      <c r="BB97" s="186"/>
      <c r="BC97" s="186"/>
      <c r="BD97" s="186"/>
    </row>
    <row r="98" spans="1:174" ht="15" customHeight="1">
      <c r="A98" s="44"/>
      <c r="B98" s="1017">
        <f>IF(NOT(ISBLANK(D98)),1,"")</f>
        <v>1</v>
      </c>
      <c r="C98" s="1018"/>
      <c r="D98" s="303" t="str">
        <f>"ui_"&amp;AE$2</f>
        <v>ui_k40_mm_data</v>
      </c>
      <c r="E98" s="74"/>
      <c r="F98" s="74"/>
      <c r="G98" s="74"/>
      <c r="H98" s="74"/>
      <c r="I98" s="74"/>
      <c r="J98" s="74"/>
      <c r="K98" s="74"/>
      <c r="L98" s="74"/>
      <c r="M98" s="74"/>
      <c r="N98" s="75"/>
      <c r="O98" s="283" t="s">
        <v>316</v>
      </c>
      <c r="P98" s="74"/>
      <c r="Q98" s="74"/>
      <c r="R98" s="74"/>
      <c r="S98" s="74"/>
      <c r="T98" s="74"/>
      <c r="U98" s="75"/>
      <c r="V98" s="283" t="s">
        <v>275</v>
      </c>
      <c r="W98" s="303" t="s">
        <v>276</v>
      </c>
      <c r="X98" s="74"/>
      <c r="Y98" s="75"/>
      <c r="Z98" s="169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87"/>
      <c r="AY98" s="46"/>
      <c r="BB98" s="186" t="str">
        <f>IF( $V98="●",
  $BB$4 &amp; $D98 &amp; $BV$4 &amp; $O98 &amp; IF( $V99&lt;&gt;"●",
           $CH$4,
           ","
         ),
  IF( OR(AND($D98&lt;&gt;"", $D99&lt;&gt;""), AND($D98&lt;&gt;"", $D99="", $O99="")),
   $BB$5 &amp; $D98 &amp; $BV$5 &amp; $O98 &amp; $CH$5,
  IF( AND($D98&lt;&gt;"", $D99="", $O99&lt;&gt;""),
   $BB$5 &amp; $D98 &amp; $BV$5 &amp; $O98,
   IF( AND($D98="", $O98&lt;&gt;"", OR(AND($D99="", $O99=""), $D99&lt;&gt;"")),
    $BB97 &amp; ", " &amp; $O98 &amp; $CH$5,
    IF( AND($D98="", $O98&lt;&gt;""),
     $BB97 &amp; ", " &amp; $O98,
     ""
    )
   )
  )
  )
 )</f>
        <v>ALTER TABLE UPK.upk_k40.k40_mm_data ADD CONSTRAINT ui_k40_mm_data PRIMARY KEY CLUSTERED (data_id);</v>
      </c>
      <c r="BC98" s="186"/>
      <c r="BD98" s="186"/>
      <c r="CU98" s="500" t="s">
        <v>9171</v>
      </c>
      <c r="DV98" s="502" t="s">
        <v>9172</v>
      </c>
      <c r="DW98" s="355"/>
      <c r="DX98" s="355"/>
      <c r="DY98" s="355"/>
      <c r="DZ98" s="355"/>
      <c r="EA98" s="355"/>
      <c r="EB98" s="355"/>
      <c r="EC98" s="355"/>
      <c r="ED98" s="355"/>
      <c r="EE98" s="355"/>
      <c r="EF98" s="355"/>
      <c r="EG98" s="355"/>
      <c r="EH98" s="355"/>
      <c r="EI98" s="355"/>
      <c r="EJ98" s="355"/>
      <c r="EK98" s="355"/>
      <c r="EL98" s="355"/>
      <c r="EM98" s="355"/>
      <c r="EN98" s="355"/>
      <c r="EO98" s="355"/>
      <c r="EP98" s="355"/>
      <c r="EQ98" s="355"/>
      <c r="ER98" s="355"/>
      <c r="ES98" s="355"/>
      <c r="ET98" s="355"/>
      <c r="EU98" s="355"/>
      <c r="EV98" s="355"/>
      <c r="EW98" s="355"/>
      <c r="EX98" s="355"/>
      <c r="EY98" s="355"/>
      <c r="EZ98" s="355"/>
      <c r="FA98" s="355"/>
      <c r="FB98" s="355"/>
      <c r="FC98" s="355"/>
      <c r="FD98" s="355"/>
      <c r="FE98" s="355"/>
      <c r="FF98" s="355"/>
      <c r="FG98" s="355"/>
      <c r="FH98" s="355"/>
      <c r="FI98" s="355"/>
      <c r="FJ98" s="355"/>
      <c r="FK98" s="355"/>
      <c r="FL98" s="355"/>
      <c r="FM98" s="355"/>
      <c r="FN98" s="355"/>
      <c r="FO98" s="355"/>
      <c r="FP98" s="355"/>
      <c r="FQ98" s="355"/>
      <c r="FR98" s="355"/>
    </row>
    <row r="99" spans="1:174" ht="15" customHeight="1">
      <c r="A99" s="44"/>
      <c r="B99" s="1053">
        <f>IF(NOT(ISBLANK(D99)),MAX(B$98:B98)+1,"")</f>
        <v>2</v>
      </c>
      <c r="C99" s="1054"/>
      <c r="D99" s="309" t="s">
        <v>8827</v>
      </c>
      <c r="E99" s="310"/>
      <c r="F99" s="310"/>
      <c r="G99" s="310"/>
      <c r="H99" s="310"/>
      <c r="I99" s="310"/>
      <c r="J99" s="310"/>
      <c r="K99" s="310"/>
      <c r="L99" s="310"/>
      <c r="M99" s="310"/>
      <c r="N99" s="311"/>
      <c r="O99" s="126" t="s">
        <v>8823</v>
      </c>
      <c r="P99" s="77"/>
      <c r="Q99" s="77"/>
      <c r="R99" s="77"/>
      <c r="S99" s="77"/>
      <c r="T99" s="77"/>
      <c r="U99" s="78"/>
      <c r="V99" s="76"/>
      <c r="W99" s="137" t="s">
        <v>276</v>
      </c>
      <c r="X99" s="77"/>
      <c r="Y99" s="78"/>
      <c r="Z99" s="309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2"/>
      <c r="AY99" s="46"/>
      <c r="BB99" s="186" t="str">
        <f>IF( $V99="●",
  $BB$4 &amp; $D99 &amp; $BV$4 &amp; $O99 &amp; IF( $V100&lt;&gt;"●",
           $CH$4,
           ","
         ),
  IF( OR(AND($D99&lt;&gt;"", $D100&lt;&gt;""), AND($D99&lt;&gt;"", $D100="", $O100="")),
   $BB$5 &amp; $D99 &amp; $BV$5 &amp; $O99 &amp; $CH$5,
  IF( AND($D99&lt;&gt;"", $D100="", $O100&lt;&gt;""),
   $BB$5 &amp; $D99 &amp; $BV$5 &amp; $O99,
   IF( AND($D99="", $O99&lt;&gt;"", OR(AND($D100="", $O100=""), $D100&lt;&gt;"")),
    $BB98 &amp; ", " &amp; $O99 &amp; $CH$5,
    IF( AND($D99="", $O99&lt;&gt;""),
     $BB98 &amp; ", " &amp; $O99,
     ""
    )
   )
  )
  )
 )</f>
        <v>CREATE INDEX idx_mm_data_key ON UPK.upk_k40.k40_mm_data (nendo</v>
      </c>
      <c r="BC99" s="186"/>
      <c r="BD99" s="186"/>
      <c r="CU99" s="500" t="s">
        <v>9176</v>
      </c>
      <c r="DV99" s="186"/>
      <c r="DW99" s="501" t="s">
        <v>9173</v>
      </c>
    </row>
    <row r="100" spans="1:174" ht="15" customHeight="1">
      <c r="A100" s="44"/>
      <c r="B100" s="1055" t="str">
        <f>IF(NOT(ISBLANK(D100)),MAX(B$98:B99)+1,"")</f>
        <v/>
      </c>
      <c r="C100" s="1056"/>
      <c r="D100" s="384"/>
      <c r="E100" s="385"/>
      <c r="F100" s="385"/>
      <c r="G100" s="385"/>
      <c r="H100" s="385"/>
      <c r="I100" s="385"/>
      <c r="J100" s="385"/>
      <c r="K100" s="385"/>
      <c r="L100" s="385"/>
      <c r="M100" s="385"/>
      <c r="N100" s="386"/>
      <c r="O100" s="126" t="s">
        <v>8825</v>
      </c>
      <c r="P100" s="77"/>
      <c r="Q100" s="77"/>
      <c r="R100" s="77"/>
      <c r="S100" s="77"/>
      <c r="T100" s="77"/>
      <c r="U100" s="78"/>
      <c r="V100" s="76"/>
      <c r="W100" s="138" t="s">
        <v>276</v>
      </c>
      <c r="X100" s="77"/>
      <c r="Y100" s="78"/>
      <c r="Z100" s="76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88"/>
      <c r="AY100" s="49"/>
      <c r="BB100" s="186" t="str">
        <f t="shared" ref="BB100:BB105" si="9">IF( $V100="●",
  $BB$4 &amp; $D100 &amp; $BV$4 &amp; $O100 &amp; IF( $V101&lt;&gt;"●",
           $CH$4,
           ","
         ),
  IF( OR(AND($D100&lt;&gt;"", $D101&lt;&gt;""), AND($D100&lt;&gt;"", $D101="", $O101="")),
   $BB$5 &amp; $D100 &amp; $BV$5 &amp; $O100 &amp; $CH$5,
  IF( AND($D100&lt;&gt;"", $D101="", $O101&lt;&gt;""),
   $BB$5 &amp; $D100 &amp; $BV$5 &amp; $O100,
   IF( AND($D100="", $O100&lt;&gt;"", OR(AND($D101="", $O101=""), $D101&lt;&gt;"")),
    $BB99 &amp; ", " &amp; $O100 &amp; $CH$5,
    IF( AND($D100="", $O100&lt;&gt;""),
     $BB99 &amp; ", " &amp; $O100,
     ""
    )
   )
  )
  )
 )</f>
        <v>CREATE INDEX idx_mm_data_key ON UPK.upk_k40.k40_mm_data (nendo, make_day</v>
      </c>
      <c r="BC100" s="186"/>
      <c r="BD100" s="186"/>
      <c r="CU100" s="500" t="s">
        <v>9157</v>
      </c>
      <c r="DV100" s="502" t="s">
        <v>9174</v>
      </c>
      <c r="DW100" s="355"/>
      <c r="DX100" s="355"/>
      <c r="DY100" s="355"/>
      <c r="DZ100" s="355"/>
      <c r="EA100" s="355"/>
      <c r="EB100" s="355"/>
      <c r="EC100" s="355"/>
      <c r="ED100" s="355"/>
      <c r="EE100" s="355"/>
      <c r="EF100" s="355"/>
      <c r="EG100" s="355"/>
      <c r="EH100" s="355"/>
      <c r="EI100" s="355"/>
      <c r="EJ100" s="355"/>
      <c r="EK100" s="355"/>
      <c r="EL100" s="355"/>
      <c r="EM100" s="355"/>
      <c r="EN100" s="355"/>
      <c r="EO100" s="355"/>
      <c r="EP100" s="355"/>
      <c r="EQ100" s="355"/>
      <c r="ER100" s="355"/>
      <c r="ES100" s="355"/>
      <c r="ET100" s="355"/>
      <c r="EU100" s="355"/>
      <c r="EV100" s="355"/>
      <c r="EW100" s="355"/>
      <c r="EX100" s="355"/>
      <c r="EY100" s="355"/>
      <c r="EZ100" s="355"/>
      <c r="FA100" s="355"/>
      <c r="FB100" s="355"/>
      <c r="FC100" s="355"/>
      <c r="FD100" s="355"/>
      <c r="FE100" s="355"/>
      <c r="FF100" s="355"/>
      <c r="FG100" s="355"/>
      <c r="FH100" s="355"/>
      <c r="FI100" s="355"/>
      <c r="FJ100" s="355"/>
      <c r="FK100" s="355"/>
      <c r="FL100" s="355"/>
      <c r="FM100" s="355"/>
      <c r="FN100" s="355"/>
      <c r="FO100" s="355"/>
      <c r="FP100" s="355"/>
      <c r="FQ100" s="355"/>
      <c r="FR100" s="355"/>
    </row>
    <row r="101" spans="1:174" ht="15" customHeight="1">
      <c r="A101" s="44"/>
      <c r="B101" s="1055" t="str">
        <f>IF(NOT(ISBLANK(D101)),MAX(B$98:B100)+1,"")</f>
        <v/>
      </c>
      <c r="C101" s="1056"/>
      <c r="D101" s="384"/>
      <c r="E101" s="385"/>
      <c r="F101" s="385"/>
      <c r="G101" s="385"/>
      <c r="H101" s="385"/>
      <c r="I101" s="385"/>
      <c r="J101" s="385"/>
      <c r="K101" s="385"/>
      <c r="L101" s="385"/>
      <c r="M101" s="385"/>
      <c r="N101" s="386"/>
      <c r="O101" s="126" t="s">
        <v>249</v>
      </c>
      <c r="P101" s="77"/>
      <c r="Q101" s="77"/>
      <c r="R101" s="77"/>
      <c r="S101" s="77"/>
      <c r="T101" s="77"/>
      <c r="U101" s="78"/>
      <c r="V101" s="76"/>
      <c r="W101" s="138" t="s">
        <v>276</v>
      </c>
      <c r="X101" s="77"/>
      <c r="Y101" s="78"/>
      <c r="Z101" s="76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88"/>
      <c r="AY101" s="49"/>
      <c r="BB101" s="186" t="str">
        <f t="shared" si="9"/>
        <v>CREATE INDEX idx_mm_data_key ON UPK.upk_k40.k40_mm_data (nendo, make_day, buhin_no</v>
      </c>
      <c r="BC101" s="186"/>
      <c r="BD101" s="186"/>
      <c r="CU101" s="500" t="s">
        <v>9158</v>
      </c>
      <c r="DW101" s="186" t="s">
        <v>9175</v>
      </c>
    </row>
    <row r="102" spans="1:174" ht="15" customHeight="1">
      <c r="A102" s="44"/>
      <c r="B102" s="1055" t="str">
        <f>IF(NOT(ISBLANK(D102)),MAX(B$98:B101)+1,"")</f>
        <v/>
      </c>
      <c r="C102" s="1056"/>
      <c r="D102" s="384"/>
      <c r="E102" s="385"/>
      <c r="F102" s="385"/>
      <c r="G102" s="385"/>
      <c r="H102" s="385"/>
      <c r="I102" s="385"/>
      <c r="J102" s="385"/>
      <c r="K102" s="385"/>
      <c r="L102" s="385"/>
      <c r="M102" s="385"/>
      <c r="N102" s="386"/>
      <c r="O102" s="126" t="s">
        <v>8777</v>
      </c>
      <c r="P102" s="77"/>
      <c r="Q102" s="77"/>
      <c r="R102" s="77"/>
      <c r="S102" s="77"/>
      <c r="T102" s="77"/>
      <c r="U102" s="78"/>
      <c r="V102" s="76"/>
      <c r="W102" s="138" t="s">
        <v>276</v>
      </c>
      <c r="X102" s="77"/>
      <c r="Y102" s="78"/>
      <c r="Z102" s="76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88"/>
      <c r="AY102" s="49"/>
      <c r="BB102" s="186" t="str">
        <f t="shared" si="9"/>
        <v>CREATE INDEX idx_mm_data_key ON UPK.upk_k40.k40_mm_data (nendo, make_day, buhin_no, kougu_no</v>
      </c>
      <c r="BC102" s="186"/>
      <c r="BD102" s="186"/>
      <c r="CU102" s="500" t="s">
        <v>9159</v>
      </c>
      <c r="DV102" s="502" t="s">
        <v>9177</v>
      </c>
      <c r="DW102" s="355"/>
      <c r="DX102" s="355"/>
      <c r="DY102" s="355"/>
      <c r="DZ102" s="355"/>
      <c r="EA102" s="355"/>
      <c r="EB102" s="355"/>
      <c r="EC102" s="355"/>
      <c r="ED102" s="355"/>
      <c r="EE102" s="355"/>
      <c r="EF102" s="355"/>
      <c r="EG102" s="355"/>
      <c r="EH102" s="355"/>
      <c r="EI102" s="355"/>
      <c r="EJ102" s="355"/>
      <c r="EK102" s="355"/>
      <c r="EL102" s="355"/>
      <c r="EM102" s="355"/>
      <c r="EN102" s="355"/>
      <c r="EO102" s="355"/>
      <c r="EP102" s="355"/>
      <c r="EQ102" s="355"/>
      <c r="ER102" s="355"/>
      <c r="ES102" s="355"/>
      <c r="ET102" s="355"/>
      <c r="EU102" s="355"/>
      <c r="EV102" s="355"/>
      <c r="EW102" s="355"/>
      <c r="EX102" s="355"/>
      <c r="EY102" s="355"/>
      <c r="EZ102" s="355"/>
      <c r="FA102" s="355"/>
      <c r="FB102" s="355"/>
      <c r="FC102" s="355"/>
      <c r="FD102" s="355"/>
      <c r="FE102" s="355"/>
      <c r="FF102" s="355"/>
      <c r="FG102" s="355"/>
      <c r="FH102" s="355"/>
      <c r="FI102" s="355"/>
      <c r="FJ102" s="355"/>
      <c r="FK102" s="355"/>
      <c r="FL102" s="355"/>
      <c r="FM102" s="355"/>
      <c r="FN102" s="355"/>
      <c r="FO102" s="355"/>
      <c r="FP102" s="355"/>
      <c r="FQ102" s="355"/>
      <c r="FR102" s="355"/>
    </row>
    <row r="103" spans="1:174" ht="15" customHeight="1">
      <c r="A103" s="44"/>
      <c r="B103" s="1055" t="str">
        <f>IF(NOT(ISBLANK(D103)),MAX(B$98:B102)+1,"")</f>
        <v/>
      </c>
      <c r="C103" s="1056"/>
      <c r="D103" s="384"/>
      <c r="E103" s="385"/>
      <c r="F103" s="385"/>
      <c r="G103" s="385"/>
      <c r="H103" s="385"/>
      <c r="I103" s="385"/>
      <c r="J103" s="385"/>
      <c r="K103" s="385"/>
      <c r="L103" s="385"/>
      <c r="M103" s="385"/>
      <c r="N103" s="386"/>
      <c r="O103" s="126" t="s">
        <v>8779</v>
      </c>
      <c r="P103" s="77"/>
      <c r="Q103" s="77"/>
      <c r="R103" s="77"/>
      <c r="S103" s="77"/>
      <c r="T103" s="77"/>
      <c r="U103" s="78"/>
      <c r="V103" s="76"/>
      <c r="W103" s="138" t="s">
        <v>276</v>
      </c>
      <c r="X103" s="77"/>
      <c r="Y103" s="78"/>
      <c r="Z103" s="76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88"/>
      <c r="AY103" s="49"/>
      <c r="BB103" s="186" t="str">
        <f t="shared" si="9"/>
        <v>CREATE INDEX idx_mm_data_key ON UPK.upk_k40.k40_mm_data (nendo, make_day, buhin_no, kougu_no, stage_no);</v>
      </c>
      <c r="BC103" s="186"/>
      <c r="BD103" s="186"/>
      <c r="CU103" s="500" t="s">
        <v>9160</v>
      </c>
      <c r="DV103" s="186"/>
      <c r="DW103" s="186" t="s">
        <v>9178</v>
      </c>
    </row>
    <row r="104" spans="1:174" ht="15" customHeight="1">
      <c r="A104" s="44"/>
      <c r="B104" s="1055">
        <f>IF(NOT(ISBLANK(D104)),MAX(B$98:B103)+1,"")</f>
        <v>3</v>
      </c>
      <c r="C104" s="1056"/>
      <c r="D104" s="137" t="s">
        <v>8828</v>
      </c>
      <c r="E104" s="77"/>
      <c r="F104" s="77"/>
      <c r="G104" s="77"/>
      <c r="H104" s="77"/>
      <c r="I104" s="77"/>
      <c r="J104" s="77"/>
      <c r="K104" s="77"/>
      <c r="L104" s="77"/>
      <c r="M104" s="77"/>
      <c r="N104" s="78"/>
      <c r="O104" s="126" t="s">
        <v>8823</v>
      </c>
      <c r="P104" s="77"/>
      <c r="Q104" s="77"/>
      <c r="R104" s="77"/>
      <c r="S104" s="77"/>
      <c r="T104" s="77"/>
      <c r="U104" s="78"/>
      <c r="V104" s="76"/>
      <c r="W104" s="137" t="s">
        <v>276</v>
      </c>
      <c r="X104" s="77"/>
      <c r="Y104" s="78"/>
      <c r="Z104" s="76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88"/>
      <c r="AY104" s="49"/>
      <c r="BB104" s="186" t="str">
        <f t="shared" si="9"/>
        <v>CREATE INDEX idx_mm_data_nendo ON UPK.upk_k40.k40_mm_data (nendo);</v>
      </c>
      <c r="BC104" s="186"/>
      <c r="BD104" s="186"/>
      <c r="CU104" s="500" t="s">
        <v>9161</v>
      </c>
      <c r="DV104" s="502" t="s">
        <v>9179</v>
      </c>
      <c r="DW104" s="355"/>
      <c r="DX104" s="355"/>
      <c r="DY104" s="355"/>
      <c r="DZ104" s="355"/>
      <c r="EA104" s="355"/>
      <c r="EB104" s="355"/>
      <c r="EC104" s="355"/>
      <c r="ED104" s="355"/>
      <c r="EE104" s="355"/>
      <c r="EF104" s="355"/>
      <c r="EG104" s="355"/>
      <c r="EH104" s="355"/>
      <c r="EI104" s="355"/>
      <c r="EJ104" s="355"/>
      <c r="EK104" s="355"/>
      <c r="EL104" s="355"/>
      <c r="EM104" s="355"/>
      <c r="EN104" s="355"/>
      <c r="EO104" s="355"/>
      <c r="EP104" s="355"/>
      <c r="EQ104" s="355"/>
      <c r="ER104" s="355"/>
      <c r="ES104" s="355"/>
      <c r="ET104" s="355"/>
      <c r="EU104" s="355"/>
      <c r="EV104" s="355"/>
      <c r="EW104" s="355"/>
      <c r="EX104" s="355"/>
      <c r="EY104" s="355"/>
      <c r="EZ104" s="355"/>
      <c r="FA104" s="355"/>
      <c r="FB104" s="355"/>
      <c r="FC104" s="355"/>
      <c r="FD104" s="355"/>
      <c r="FE104" s="355"/>
      <c r="FF104" s="355"/>
      <c r="FG104" s="355"/>
      <c r="FH104" s="355"/>
      <c r="FI104" s="355"/>
      <c r="FJ104" s="355"/>
      <c r="FK104" s="355"/>
      <c r="FL104" s="355"/>
      <c r="FM104" s="355"/>
      <c r="FN104" s="355"/>
      <c r="FO104" s="355"/>
      <c r="FP104" s="355"/>
      <c r="FQ104" s="355"/>
      <c r="FR104" s="355"/>
    </row>
    <row r="105" spans="1:174" ht="15" customHeight="1">
      <c r="A105" s="44"/>
      <c r="B105" s="1055">
        <f>IF(NOT(ISBLANK(D105)),MAX(B$98:B104)+1,"")</f>
        <v>4</v>
      </c>
      <c r="C105" s="1056"/>
      <c r="D105" s="137" t="s">
        <v>8829</v>
      </c>
      <c r="E105" s="77"/>
      <c r="F105" s="77"/>
      <c r="G105" s="77"/>
      <c r="H105" s="77"/>
      <c r="I105" s="77"/>
      <c r="J105" s="77"/>
      <c r="K105" s="77"/>
      <c r="L105" s="77"/>
      <c r="M105" s="77"/>
      <c r="N105" s="78"/>
      <c r="O105" s="126" t="s">
        <v>8825</v>
      </c>
      <c r="P105" s="77"/>
      <c r="Q105" s="77"/>
      <c r="R105" s="77"/>
      <c r="S105" s="77"/>
      <c r="T105" s="77"/>
      <c r="U105" s="78"/>
      <c r="V105" s="76"/>
      <c r="W105" s="138" t="s">
        <v>276</v>
      </c>
      <c r="X105" s="77"/>
      <c r="Y105" s="78"/>
      <c r="Z105" s="76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88"/>
      <c r="AY105" s="49"/>
      <c r="BB105" s="186" t="str">
        <f t="shared" si="9"/>
        <v>CREATE INDEX idx_mm_data_make_day ON UPK.upk_k40.k40_mm_data (make_day);</v>
      </c>
      <c r="BC105" s="186"/>
      <c r="BD105" s="186"/>
      <c r="CU105" s="500" t="s">
        <v>9162</v>
      </c>
      <c r="DV105" s="186"/>
      <c r="DW105" s="186" t="s">
        <v>9180</v>
      </c>
    </row>
    <row r="106" spans="1:174" ht="15" customHeight="1">
      <c r="A106" s="44"/>
      <c r="B106" s="1055" t="str">
        <f>IF(NOT(ISBLANK(D106)),MAX(B$98:B105)+1,"")</f>
        <v/>
      </c>
      <c r="C106" s="1056"/>
      <c r="D106" s="76"/>
      <c r="E106" s="77"/>
      <c r="F106" s="77"/>
      <c r="G106" s="77"/>
      <c r="H106" s="77"/>
      <c r="I106" s="77"/>
      <c r="J106" s="77"/>
      <c r="K106" s="77"/>
      <c r="L106" s="77"/>
      <c r="M106" s="77"/>
      <c r="N106" s="78"/>
      <c r="O106" s="126"/>
      <c r="P106" s="77"/>
      <c r="Q106" s="77"/>
      <c r="R106" s="77"/>
      <c r="S106" s="77"/>
      <c r="T106" s="77"/>
      <c r="U106" s="78"/>
      <c r="V106" s="76"/>
      <c r="W106" s="86"/>
      <c r="X106" s="77"/>
      <c r="Y106" s="78"/>
      <c r="Z106" s="76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88"/>
      <c r="AY106" s="49"/>
      <c r="BB106" s="186" t="str">
        <f t="shared" ref="BB106:BB112" si="10">IF( $V106="●",
  $BB$4 &amp; $D106 &amp; $BV$4 &amp; $O106 &amp; IF( $V107&lt;&gt;"●",
           $CH$4,
           ","
         ),
  IF( OR(AND($D106&lt;&gt;"", $D107&lt;&gt;""), AND($D106&lt;&gt;"", $D107="", $O107="")),
   $BB$5 &amp; $D106 &amp; $BV$5 &amp; $O106 &amp; $CH$5,
  IF( AND($D106&lt;&gt;"", $D107="", $O107&lt;&gt;""),
   $BB$5 &amp; $D106 &amp; $BV$5 &amp; $O106,
   IF( AND($D106="", $O106&lt;&gt;"", OR(AND($D107="", $O107=""), $D107&lt;&gt;"")),
    $BB105 &amp; ", " &amp; $O106 &amp; $CH$5,
    IF( AND($D106="", $O106&lt;&gt;""),
     $BB105 &amp; ", " &amp; $O106,
     ""
    )
   )
  )
  )
 )</f>
        <v/>
      </c>
      <c r="BC106" s="186"/>
      <c r="BD106" s="186"/>
      <c r="CU106" s="500" t="s">
        <v>9163</v>
      </c>
      <c r="DV106" s="502" t="s">
        <v>9181</v>
      </c>
      <c r="DW106" s="355"/>
      <c r="DX106" s="355"/>
      <c r="DY106" s="355"/>
      <c r="DZ106" s="355"/>
      <c r="EA106" s="355"/>
      <c r="EB106" s="355"/>
      <c r="EC106" s="355"/>
      <c r="ED106" s="355"/>
      <c r="EE106" s="355"/>
      <c r="EF106" s="355"/>
      <c r="EG106" s="355"/>
      <c r="EH106" s="355"/>
      <c r="EI106" s="355"/>
      <c r="EJ106" s="355"/>
      <c r="EK106" s="355"/>
      <c r="EL106" s="355"/>
      <c r="EM106" s="355"/>
      <c r="EN106" s="355"/>
      <c r="EO106" s="355"/>
      <c r="EP106" s="355"/>
      <c r="EQ106" s="355"/>
      <c r="ER106" s="355"/>
      <c r="ES106" s="355"/>
      <c r="ET106" s="355"/>
      <c r="EU106" s="355"/>
      <c r="EV106" s="355"/>
      <c r="EW106" s="355"/>
      <c r="EX106" s="355"/>
      <c r="EY106" s="355"/>
      <c r="EZ106" s="355"/>
      <c r="FA106" s="355"/>
      <c r="FB106" s="355"/>
      <c r="FC106" s="355"/>
      <c r="FD106" s="355"/>
      <c r="FE106" s="355"/>
      <c r="FF106" s="355"/>
      <c r="FG106" s="355"/>
      <c r="FH106" s="355"/>
      <c r="FI106" s="355"/>
      <c r="FJ106" s="355"/>
      <c r="FK106" s="355"/>
      <c r="FL106" s="355"/>
      <c r="FM106" s="355"/>
      <c r="FN106" s="355"/>
      <c r="FO106" s="355"/>
      <c r="FP106" s="355"/>
      <c r="FQ106" s="355"/>
      <c r="FR106" s="355"/>
    </row>
    <row r="107" spans="1:174" ht="15" customHeight="1">
      <c r="A107" s="44"/>
      <c r="B107" s="1055" t="str">
        <f>IF(NOT(ISBLANK(D107)),MAX(B$98:B106)+1,"")</f>
        <v/>
      </c>
      <c r="C107" s="1056"/>
      <c r="D107" s="76"/>
      <c r="E107" s="77"/>
      <c r="F107" s="77"/>
      <c r="G107" s="77"/>
      <c r="H107" s="77"/>
      <c r="I107" s="77"/>
      <c r="J107" s="77"/>
      <c r="K107" s="77"/>
      <c r="L107" s="77"/>
      <c r="M107" s="77"/>
      <c r="N107" s="78"/>
      <c r="O107" s="126"/>
      <c r="P107" s="77"/>
      <c r="Q107" s="77"/>
      <c r="R107" s="77"/>
      <c r="S107" s="77"/>
      <c r="T107" s="77"/>
      <c r="U107" s="78"/>
      <c r="V107" s="76"/>
      <c r="W107" s="86"/>
      <c r="X107" s="77"/>
      <c r="Y107" s="78"/>
      <c r="Z107" s="76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88"/>
      <c r="AY107" s="49"/>
      <c r="BB107" s="186" t="str">
        <f t="shared" si="10"/>
        <v/>
      </c>
      <c r="BC107" s="186"/>
      <c r="BD107" s="186"/>
      <c r="CU107" s="500" t="s">
        <v>9164</v>
      </c>
      <c r="DV107" s="186"/>
      <c r="DW107" s="501" t="s">
        <v>9182</v>
      </c>
    </row>
    <row r="108" spans="1:174" ht="15" customHeight="1">
      <c r="A108" s="44"/>
      <c r="B108" s="1055" t="str">
        <f>IF(NOT(ISBLANK(D108)),MAX(B$98:B107)+1,"")</f>
        <v/>
      </c>
      <c r="C108" s="1056"/>
      <c r="D108" s="76"/>
      <c r="E108" s="77"/>
      <c r="F108" s="77"/>
      <c r="G108" s="77"/>
      <c r="H108" s="77"/>
      <c r="I108" s="77"/>
      <c r="J108" s="77"/>
      <c r="K108" s="77"/>
      <c r="L108" s="77"/>
      <c r="M108" s="77"/>
      <c r="N108" s="78"/>
      <c r="O108" s="126"/>
      <c r="P108" s="77"/>
      <c r="Q108" s="77"/>
      <c r="R108" s="77"/>
      <c r="S108" s="77"/>
      <c r="T108" s="77"/>
      <c r="U108" s="78"/>
      <c r="V108" s="76"/>
      <c r="W108" s="86"/>
      <c r="X108" s="77"/>
      <c r="Y108" s="78"/>
      <c r="Z108" s="76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88"/>
      <c r="AY108" s="49"/>
      <c r="BB108" s="186" t="str">
        <f t="shared" si="10"/>
        <v/>
      </c>
      <c r="BC108" s="186"/>
      <c r="BD108" s="186"/>
      <c r="CU108" s="500" t="s">
        <v>9165</v>
      </c>
      <c r="DV108" s="502" t="s">
        <v>9183</v>
      </c>
      <c r="DW108" s="355"/>
      <c r="DX108" s="355"/>
      <c r="DY108" s="355"/>
      <c r="DZ108" s="355"/>
      <c r="EA108" s="355"/>
      <c r="EB108" s="355"/>
      <c r="EC108" s="355"/>
      <c r="ED108" s="355"/>
      <c r="EE108" s="355"/>
      <c r="EF108" s="355"/>
      <c r="EG108" s="355"/>
      <c r="EH108" s="355"/>
      <c r="EI108" s="355"/>
      <c r="EJ108" s="355"/>
      <c r="EK108" s="355"/>
      <c r="EL108" s="355"/>
      <c r="EM108" s="355"/>
      <c r="EN108" s="355"/>
      <c r="EO108" s="355"/>
      <c r="EP108" s="355"/>
      <c r="EQ108" s="355"/>
      <c r="ER108" s="355"/>
      <c r="ES108" s="355"/>
      <c r="ET108" s="355"/>
      <c r="EU108" s="355"/>
      <c r="EV108" s="355"/>
      <c r="EW108" s="355"/>
      <c r="EX108" s="355"/>
      <c r="EY108" s="355"/>
      <c r="EZ108" s="355"/>
      <c r="FA108" s="355"/>
      <c r="FB108" s="355"/>
      <c r="FC108" s="355"/>
      <c r="FD108" s="355"/>
      <c r="FE108" s="355"/>
      <c r="FF108" s="355"/>
      <c r="FG108" s="355"/>
      <c r="FH108" s="355"/>
      <c r="FI108" s="355"/>
      <c r="FJ108" s="355"/>
      <c r="FK108" s="355"/>
      <c r="FL108" s="355"/>
      <c r="FM108" s="355"/>
      <c r="FN108" s="355"/>
      <c r="FO108" s="355"/>
      <c r="FP108" s="355"/>
      <c r="FQ108" s="355"/>
      <c r="FR108" s="355"/>
    </row>
    <row r="109" spans="1:174" ht="15" customHeight="1">
      <c r="A109" s="44"/>
      <c r="B109" s="1005" t="str">
        <f>IF(NOT(ISBLANK(D109)),MAX(B$98:B108)+1,"")</f>
        <v/>
      </c>
      <c r="C109" s="1006"/>
      <c r="D109" s="76"/>
      <c r="E109" s="77"/>
      <c r="F109" s="77"/>
      <c r="G109" s="77"/>
      <c r="H109" s="77"/>
      <c r="I109" s="77"/>
      <c r="J109" s="77"/>
      <c r="K109" s="77"/>
      <c r="L109" s="77"/>
      <c r="M109" s="77"/>
      <c r="N109" s="78"/>
      <c r="O109" s="126"/>
      <c r="P109" s="77"/>
      <c r="Q109" s="77"/>
      <c r="R109" s="77"/>
      <c r="S109" s="77"/>
      <c r="T109" s="77"/>
      <c r="U109" s="78"/>
      <c r="V109" s="76"/>
      <c r="W109" s="86"/>
      <c r="X109" s="77"/>
      <c r="Y109" s="78"/>
      <c r="Z109" s="76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88"/>
      <c r="AY109" s="49"/>
      <c r="BB109" s="186" t="str">
        <f t="shared" si="10"/>
        <v/>
      </c>
      <c r="BC109" s="186"/>
      <c r="BD109" s="186"/>
      <c r="CU109" s="500" t="s">
        <v>9166</v>
      </c>
      <c r="DV109" s="186"/>
      <c r="DW109" s="501" t="s">
        <v>9184</v>
      </c>
    </row>
    <row r="110" spans="1:174" ht="15" customHeight="1">
      <c r="A110" s="44"/>
      <c r="B110" s="1005" t="str">
        <f>IF(NOT(ISBLANK(D110)),MAX(B$98:B109)+1,"")</f>
        <v/>
      </c>
      <c r="C110" s="1006"/>
      <c r="D110" s="76"/>
      <c r="E110" s="77"/>
      <c r="F110" s="77"/>
      <c r="G110" s="77"/>
      <c r="H110" s="77"/>
      <c r="I110" s="77"/>
      <c r="J110" s="77"/>
      <c r="K110" s="77"/>
      <c r="L110" s="77"/>
      <c r="M110" s="77"/>
      <c r="N110" s="78"/>
      <c r="O110" s="126"/>
      <c r="P110" s="77"/>
      <c r="Q110" s="77"/>
      <c r="R110" s="77"/>
      <c r="S110" s="77"/>
      <c r="T110" s="77"/>
      <c r="U110" s="78"/>
      <c r="V110" s="76"/>
      <c r="W110" s="86"/>
      <c r="X110" s="77"/>
      <c r="Y110" s="78"/>
      <c r="Z110" s="76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88"/>
      <c r="AY110" s="49"/>
      <c r="BB110" s="186" t="str">
        <f t="shared" si="10"/>
        <v/>
      </c>
      <c r="BC110" s="186"/>
      <c r="BD110" s="186"/>
      <c r="CU110" s="500" t="s">
        <v>9167</v>
      </c>
      <c r="DV110" s="186"/>
    </row>
    <row r="111" spans="1:174" ht="15" customHeight="1">
      <c r="A111" s="44"/>
      <c r="B111" s="1005" t="str">
        <f>IF(NOT(ISBLANK(D111)),MAX(B$98:B110)+1,"")</f>
        <v/>
      </c>
      <c r="C111" s="1006"/>
      <c r="D111" s="76"/>
      <c r="E111" s="77"/>
      <c r="F111" s="77"/>
      <c r="G111" s="77"/>
      <c r="H111" s="77"/>
      <c r="I111" s="77"/>
      <c r="J111" s="77"/>
      <c r="K111" s="77"/>
      <c r="L111" s="77"/>
      <c r="M111" s="77"/>
      <c r="N111" s="78"/>
      <c r="O111" s="126"/>
      <c r="P111" s="77"/>
      <c r="Q111" s="77"/>
      <c r="R111" s="77"/>
      <c r="S111" s="77"/>
      <c r="T111" s="77"/>
      <c r="U111" s="78"/>
      <c r="V111" s="76"/>
      <c r="W111" s="86"/>
      <c r="X111" s="77"/>
      <c r="Y111" s="78"/>
      <c r="Z111" s="76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88"/>
      <c r="AY111" s="49"/>
      <c r="BB111" s="186" t="str">
        <f t="shared" si="10"/>
        <v/>
      </c>
      <c r="BC111" s="186"/>
      <c r="BD111" s="186"/>
      <c r="CU111" s="500" t="s">
        <v>9168</v>
      </c>
      <c r="DV111" s="186"/>
    </row>
    <row r="112" spans="1:174" ht="15" customHeight="1">
      <c r="A112" s="44"/>
      <c r="B112" s="1007" t="str">
        <f>IF(NOT(ISBLANK(D112)),MAX(B$98:B111)+1,"")</f>
        <v/>
      </c>
      <c r="C112" s="1008"/>
      <c r="D112" s="79"/>
      <c r="E112" s="80"/>
      <c r="F112" s="80"/>
      <c r="G112" s="80"/>
      <c r="H112" s="80"/>
      <c r="I112" s="80"/>
      <c r="J112" s="80"/>
      <c r="K112" s="80"/>
      <c r="L112" s="80"/>
      <c r="M112" s="80"/>
      <c r="N112" s="81"/>
      <c r="O112" s="150"/>
      <c r="P112" s="80"/>
      <c r="Q112" s="80"/>
      <c r="R112" s="80"/>
      <c r="S112" s="80"/>
      <c r="T112" s="80"/>
      <c r="U112" s="81"/>
      <c r="V112" s="79"/>
      <c r="W112" s="383"/>
      <c r="X112" s="80"/>
      <c r="Y112" s="81"/>
      <c r="Z112" s="79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9"/>
      <c r="AY112" s="49"/>
      <c r="BB112" s="186" t="str">
        <f t="shared" si="10"/>
        <v/>
      </c>
      <c r="BC112" s="186"/>
      <c r="BD112" s="186"/>
      <c r="CU112" s="500" t="s">
        <v>9169</v>
      </c>
      <c r="DV112" s="186"/>
    </row>
    <row r="113" spans="1:126" ht="15" customHeight="1">
      <c r="A113" s="44"/>
      <c r="AY113" s="49"/>
      <c r="BB113" s="186"/>
      <c r="BC113" s="186"/>
      <c r="BD113" s="186"/>
      <c r="CU113" s="500" t="s">
        <v>9169</v>
      </c>
      <c r="DV113" s="186"/>
    </row>
    <row r="114" spans="1:126" ht="15" customHeight="1">
      <c r="A114" s="44"/>
      <c r="B114" s="1011" t="s">
        <v>35</v>
      </c>
      <c r="C114" s="1012"/>
      <c r="D114" s="981" t="s">
        <v>313</v>
      </c>
      <c r="E114" s="979"/>
      <c r="F114" s="979"/>
      <c r="G114" s="979"/>
      <c r="H114" s="979"/>
      <c r="I114" s="979"/>
      <c r="J114" s="979"/>
      <c r="K114" s="979"/>
      <c r="L114" s="979"/>
      <c r="M114" s="979"/>
      <c r="N114" s="982"/>
      <c r="O114" s="981" t="s">
        <v>314</v>
      </c>
      <c r="P114" s="979"/>
      <c r="Q114" s="979"/>
      <c r="R114" s="979"/>
      <c r="S114" s="979"/>
      <c r="T114" s="979"/>
      <c r="U114" s="982"/>
      <c r="V114" s="978" t="s">
        <v>40</v>
      </c>
      <c r="W114" s="979"/>
      <c r="X114" s="979"/>
      <c r="Y114" s="979"/>
      <c r="Z114" s="979"/>
      <c r="AA114" s="979"/>
      <c r="AB114" s="979"/>
      <c r="AC114" s="979"/>
      <c r="AD114" s="979"/>
      <c r="AE114" s="979"/>
      <c r="AF114" s="979"/>
      <c r="AG114" s="979"/>
      <c r="AH114" s="979"/>
      <c r="AI114" s="979"/>
      <c r="AJ114" s="979"/>
      <c r="AK114" s="979"/>
      <c r="AL114" s="979"/>
      <c r="AM114" s="979"/>
      <c r="AN114" s="979"/>
      <c r="AO114" s="979"/>
      <c r="AP114" s="979"/>
      <c r="AQ114" s="979"/>
      <c r="AR114" s="979"/>
      <c r="AS114" s="979"/>
      <c r="AT114" s="979"/>
      <c r="AU114" s="979"/>
      <c r="AV114" s="979"/>
      <c r="AW114" s="979"/>
      <c r="AX114" s="980"/>
      <c r="AY114" s="148"/>
      <c r="CU114" s="500" t="s">
        <v>9170</v>
      </c>
      <c r="DV114" s="186"/>
    </row>
    <row r="115" spans="1:126" ht="15" customHeight="1">
      <c r="A115" s="50"/>
      <c r="B115" s="1009">
        <f>IF(NOT(ISBLANK(D115)),1,"")</f>
        <v>1</v>
      </c>
      <c r="C115" s="1010"/>
      <c r="D115" s="308" t="s">
        <v>52</v>
      </c>
      <c r="E115" s="140"/>
      <c r="F115" s="140"/>
      <c r="G115" s="140"/>
      <c r="H115" s="140"/>
      <c r="I115" s="140"/>
      <c r="J115" s="140"/>
      <c r="K115" s="140"/>
      <c r="L115" s="140"/>
      <c r="M115" s="140"/>
      <c r="N115" s="141"/>
      <c r="O115" s="139" t="s">
        <v>315</v>
      </c>
      <c r="P115" s="140"/>
      <c r="Q115" s="140"/>
      <c r="R115" s="140"/>
      <c r="S115" s="140"/>
      <c r="T115" s="140"/>
      <c r="U115" s="141"/>
      <c r="V115" s="169"/>
      <c r="W115" s="82"/>
      <c r="X115" s="82"/>
      <c r="Y115" s="82"/>
      <c r="Z115" s="82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87"/>
      <c r="AY115" s="49"/>
    </row>
    <row r="116" spans="1:126" ht="15" customHeight="1">
      <c r="A116" s="50"/>
      <c r="B116" s="1005" t="str">
        <f>IF(NOT(ISBLANK(D116)),MAX(B$115:B115)+1,"")</f>
        <v/>
      </c>
      <c r="C116" s="1006"/>
      <c r="D116" s="76"/>
      <c r="E116" s="77"/>
      <c r="F116" s="77"/>
      <c r="G116" s="77"/>
      <c r="H116" s="77"/>
      <c r="I116" s="77"/>
      <c r="J116" s="77"/>
      <c r="K116" s="77"/>
      <c r="L116" s="77"/>
      <c r="M116" s="77"/>
      <c r="N116" s="78"/>
      <c r="O116" s="76"/>
      <c r="P116" s="77"/>
      <c r="Q116" s="77"/>
      <c r="R116" s="77"/>
      <c r="S116" s="77"/>
      <c r="T116" s="77"/>
      <c r="U116" s="78"/>
      <c r="V116" s="76"/>
      <c r="W116" s="83"/>
      <c r="X116" s="83"/>
      <c r="Y116" s="83"/>
      <c r="Z116" s="83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88"/>
      <c r="AY116" s="49"/>
    </row>
    <row r="117" spans="1:126" ht="15" customHeight="1">
      <c r="A117" s="50"/>
      <c r="B117" s="1005" t="str">
        <f>IF(NOT(ISBLANK(D117)),MAX(B$115:B116)+1,"")</f>
        <v/>
      </c>
      <c r="C117" s="1006"/>
      <c r="D117" s="76"/>
      <c r="E117" s="77"/>
      <c r="F117" s="77"/>
      <c r="G117" s="77"/>
      <c r="H117" s="77"/>
      <c r="I117" s="77"/>
      <c r="J117" s="77"/>
      <c r="K117" s="77"/>
      <c r="L117" s="77"/>
      <c r="M117" s="77"/>
      <c r="N117" s="78"/>
      <c r="O117" s="76"/>
      <c r="P117" s="77"/>
      <c r="Q117" s="77"/>
      <c r="R117" s="77"/>
      <c r="S117" s="77"/>
      <c r="T117" s="77"/>
      <c r="U117" s="78"/>
      <c r="V117" s="76"/>
      <c r="W117" s="77"/>
      <c r="X117" s="77"/>
      <c r="Y117" s="77"/>
      <c r="Z117" s="83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88"/>
      <c r="AY117" s="49"/>
    </row>
    <row r="118" spans="1:126" ht="15" customHeight="1">
      <c r="A118" s="50"/>
      <c r="B118" s="1005" t="str">
        <f>IF(NOT(ISBLANK(D118)),MAX(B$115:B117)+1,"")</f>
        <v/>
      </c>
      <c r="C118" s="1006"/>
      <c r="D118" s="76"/>
      <c r="E118" s="77"/>
      <c r="F118" s="77"/>
      <c r="G118" s="77"/>
      <c r="H118" s="77"/>
      <c r="I118" s="77"/>
      <c r="J118" s="77"/>
      <c r="K118" s="77"/>
      <c r="L118" s="77"/>
      <c r="M118" s="77"/>
      <c r="N118" s="78"/>
      <c r="O118" s="76"/>
      <c r="P118" s="77"/>
      <c r="Q118" s="77"/>
      <c r="R118" s="77"/>
      <c r="S118" s="77"/>
      <c r="T118" s="77"/>
      <c r="U118" s="78"/>
      <c r="V118" s="76"/>
      <c r="W118" s="77"/>
      <c r="X118" s="77"/>
      <c r="Y118" s="77"/>
      <c r="Z118" s="83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88"/>
      <c r="AY118" s="49"/>
    </row>
    <row r="119" spans="1:126" ht="15" customHeight="1">
      <c r="A119" s="50"/>
      <c r="B119" s="1005" t="str">
        <f>IF(NOT(ISBLANK(D119)),MAX(B$115:B118)+1,"")</f>
        <v/>
      </c>
      <c r="C119" s="1006"/>
      <c r="D119" s="76"/>
      <c r="E119" s="77"/>
      <c r="F119" s="77"/>
      <c r="G119" s="77"/>
      <c r="H119" s="77"/>
      <c r="I119" s="77"/>
      <c r="J119" s="77"/>
      <c r="K119" s="77"/>
      <c r="L119" s="77"/>
      <c r="M119" s="77"/>
      <c r="N119" s="78"/>
      <c r="O119" s="76"/>
      <c r="P119" s="77"/>
      <c r="Q119" s="77"/>
      <c r="R119" s="77"/>
      <c r="S119" s="77"/>
      <c r="T119" s="77"/>
      <c r="U119" s="78"/>
      <c r="V119" s="76"/>
      <c r="W119" s="77"/>
      <c r="X119" s="77"/>
      <c r="Y119" s="77"/>
      <c r="Z119" s="83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88"/>
      <c r="AY119" s="49"/>
    </row>
    <row r="120" spans="1:126" ht="15" customHeight="1">
      <c r="A120" s="50"/>
      <c r="B120" s="1005" t="str">
        <f>IF(NOT(ISBLANK(D120)),MAX(B$115:B119)+1,"")</f>
        <v/>
      </c>
      <c r="C120" s="1006"/>
      <c r="D120" s="76"/>
      <c r="E120" s="77"/>
      <c r="F120" s="77"/>
      <c r="G120" s="77"/>
      <c r="H120" s="77"/>
      <c r="I120" s="77"/>
      <c r="J120" s="77"/>
      <c r="K120" s="77"/>
      <c r="L120" s="77"/>
      <c r="M120" s="77"/>
      <c r="N120" s="78"/>
      <c r="O120" s="76"/>
      <c r="P120" s="77"/>
      <c r="Q120" s="77"/>
      <c r="R120" s="77"/>
      <c r="S120" s="77"/>
      <c r="T120" s="77"/>
      <c r="U120" s="78"/>
      <c r="V120" s="76"/>
      <c r="W120" s="77"/>
      <c r="X120" s="77"/>
      <c r="Y120" s="77"/>
      <c r="Z120" s="83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88"/>
      <c r="AY120" s="49"/>
    </row>
    <row r="121" spans="1:126" ht="15" customHeight="1">
      <c r="A121" s="50"/>
      <c r="B121" s="1005" t="str">
        <f>IF(NOT(ISBLANK(D121)),MAX(B$115:B120)+1,"")</f>
        <v/>
      </c>
      <c r="C121" s="1006"/>
      <c r="D121" s="76"/>
      <c r="E121" s="77"/>
      <c r="F121" s="77"/>
      <c r="G121" s="77"/>
      <c r="H121" s="77"/>
      <c r="I121" s="77"/>
      <c r="J121" s="77"/>
      <c r="K121" s="77"/>
      <c r="L121" s="77"/>
      <c r="M121" s="77"/>
      <c r="N121" s="78"/>
      <c r="O121" s="76"/>
      <c r="P121" s="77"/>
      <c r="Q121" s="77"/>
      <c r="R121" s="77"/>
      <c r="S121" s="77"/>
      <c r="T121" s="77"/>
      <c r="U121" s="78"/>
      <c r="V121" s="76"/>
      <c r="W121" s="77"/>
      <c r="X121" s="77"/>
      <c r="Y121" s="77"/>
      <c r="Z121" s="83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88"/>
      <c r="AY121" s="49"/>
    </row>
    <row r="122" spans="1:126" ht="15" customHeight="1">
      <c r="A122" s="50"/>
      <c r="B122" s="1005" t="str">
        <f>IF(NOT(ISBLANK(D122)),MAX(B$115:B121)+1,"")</f>
        <v/>
      </c>
      <c r="C122" s="1006"/>
      <c r="D122" s="76"/>
      <c r="E122" s="77"/>
      <c r="F122" s="77"/>
      <c r="G122" s="77"/>
      <c r="H122" s="77"/>
      <c r="I122" s="77"/>
      <c r="J122" s="77"/>
      <c r="K122" s="77"/>
      <c r="L122" s="77"/>
      <c r="M122" s="77"/>
      <c r="N122" s="78"/>
      <c r="O122" s="76"/>
      <c r="P122" s="77"/>
      <c r="Q122" s="77"/>
      <c r="R122" s="77"/>
      <c r="S122" s="77"/>
      <c r="T122" s="77"/>
      <c r="U122" s="78"/>
      <c r="V122" s="76"/>
      <c r="W122" s="77"/>
      <c r="X122" s="77"/>
      <c r="Y122" s="77"/>
      <c r="Z122" s="83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88"/>
      <c r="AY122" s="49"/>
    </row>
    <row r="123" spans="1:126" ht="15" customHeight="1">
      <c r="A123" s="50"/>
      <c r="B123" s="1005" t="str">
        <f>IF(NOT(ISBLANK(D123)),MAX(B$115:B122)+1,"")</f>
        <v/>
      </c>
      <c r="C123" s="1006"/>
      <c r="D123" s="76"/>
      <c r="E123" s="77"/>
      <c r="F123" s="77"/>
      <c r="G123" s="77"/>
      <c r="H123" s="77"/>
      <c r="I123" s="77"/>
      <c r="J123" s="77"/>
      <c r="K123" s="77"/>
      <c r="L123" s="77"/>
      <c r="M123" s="77"/>
      <c r="N123" s="78"/>
      <c r="O123" s="76"/>
      <c r="P123" s="77"/>
      <c r="Q123" s="77"/>
      <c r="R123" s="77"/>
      <c r="S123" s="77"/>
      <c r="T123" s="77"/>
      <c r="U123" s="78"/>
      <c r="V123" s="76"/>
      <c r="W123" s="77"/>
      <c r="X123" s="77"/>
      <c r="Y123" s="77"/>
      <c r="Z123" s="83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88"/>
      <c r="AY123" s="49"/>
    </row>
    <row r="124" spans="1:126" ht="15" customHeight="1">
      <c r="A124" s="50"/>
      <c r="B124" s="1005" t="str">
        <f>IF(NOT(ISBLANK(D124)),MAX(B$115:B123)+1,"")</f>
        <v/>
      </c>
      <c r="C124" s="1006"/>
      <c r="D124" s="76"/>
      <c r="E124" s="77"/>
      <c r="F124" s="77"/>
      <c r="G124" s="77"/>
      <c r="H124" s="77"/>
      <c r="I124" s="77"/>
      <c r="J124" s="77"/>
      <c r="K124" s="77"/>
      <c r="L124" s="77"/>
      <c r="M124" s="77"/>
      <c r="N124" s="78"/>
      <c r="O124" s="76"/>
      <c r="P124" s="77"/>
      <c r="Q124" s="77"/>
      <c r="R124" s="77"/>
      <c r="S124" s="77"/>
      <c r="T124" s="77"/>
      <c r="U124" s="78"/>
      <c r="V124" s="76"/>
      <c r="W124" s="77"/>
      <c r="X124" s="77"/>
      <c r="Y124" s="77"/>
      <c r="Z124" s="83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88"/>
      <c r="AY124" s="49"/>
    </row>
    <row r="125" spans="1:126" ht="15" customHeight="1">
      <c r="A125" s="50"/>
      <c r="B125" s="1007" t="str">
        <f>IF(NOT(ISBLANK(D125)),MAX(B$115:B124)+1,"")</f>
        <v/>
      </c>
      <c r="C125" s="1008"/>
      <c r="D125" s="79"/>
      <c r="E125" s="80"/>
      <c r="F125" s="80"/>
      <c r="G125" s="80"/>
      <c r="H125" s="80"/>
      <c r="I125" s="80"/>
      <c r="J125" s="80"/>
      <c r="K125" s="80"/>
      <c r="L125" s="80"/>
      <c r="M125" s="80"/>
      <c r="N125" s="81"/>
      <c r="O125" s="79"/>
      <c r="P125" s="80"/>
      <c r="Q125" s="80"/>
      <c r="R125" s="80"/>
      <c r="S125" s="80"/>
      <c r="T125" s="80"/>
      <c r="U125" s="81"/>
      <c r="V125" s="79"/>
      <c r="W125" s="80"/>
      <c r="X125" s="80"/>
      <c r="Y125" s="80"/>
      <c r="Z125" s="84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9"/>
      <c r="AY125" s="49"/>
    </row>
    <row r="126" spans="1:126" ht="15" customHeight="1" thickBot="1">
      <c r="A126" s="112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1"/>
    </row>
  </sheetData>
  <mergeCells count="150">
    <mergeCell ref="B24:C24"/>
    <mergeCell ref="B22:C22"/>
    <mergeCell ref="B23:C23"/>
    <mergeCell ref="B25:C25"/>
    <mergeCell ref="B26:C26"/>
    <mergeCell ref="B27:C27"/>
    <mergeCell ref="B125:C125"/>
    <mergeCell ref="O114:U114"/>
    <mergeCell ref="V114:AX114"/>
    <mergeCell ref="B115:C115"/>
    <mergeCell ref="B116:C116"/>
    <mergeCell ref="B117:C117"/>
    <mergeCell ref="D114:N114"/>
    <mergeCell ref="D97:N97"/>
    <mergeCell ref="O97:U97"/>
    <mergeCell ref="W97:Y97"/>
    <mergeCell ref="Z97:AX97"/>
    <mergeCell ref="B101:C101"/>
    <mergeCell ref="B102:C102"/>
    <mergeCell ref="B103:C103"/>
    <mergeCell ref="B104:C104"/>
    <mergeCell ref="B105:C105"/>
    <mergeCell ref="B106:C106"/>
    <mergeCell ref="B44:C44"/>
    <mergeCell ref="B21:C21"/>
    <mergeCell ref="B119:C119"/>
    <mergeCell ref="B120:C120"/>
    <mergeCell ref="B121:C121"/>
    <mergeCell ref="B122:C122"/>
    <mergeCell ref="B123:C123"/>
    <mergeCell ref="B124:C124"/>
    <mergeCell ref="B107:C107"/>
    <mergeCell ref="B108:C108"/>
    <mergeCell ref="B109:C109"/>
    <mergeCell ref="B110:C110"/>
    <mergeCell ref="B111:C111"/>
    <mergeCell ref="B112:C112"/>
    <mergeCell ref="B97:C97"/>
    <mergeCell ref="B29:C29"/>
    <mergeCell ref="B30:C30"/>
    <mergeCell ref="B31:C31"/>
    <mergeCell ref="B32:C32"/>
    <mergeCell ref="B118:C118"/>
    <mergeCell ref="B114:C114"/>
    <mergeCell ref="B28:C28"/>
    <mergeCell ref="B98:C98"/>
    <mergeCell ref="B99:C99"/>
    <mergeCell ref="B100:C100"/>
    <mergeCell ref="B15:C15"/>
    <mergeCell ref="B16:C16"/>
    <mergeCell ref="B17:C17"/>
    <mergeCell ref="B18:C18"/>
    <mergeCell ref="B19:C19"/>
    <mergeCell ref="B20:C20"/>
    <mergeCell ref="B9:C9"/>
    <mergeCell ref="B10:C10"/>
    <mergeCell ref="B11:C11"/>
    <mergeCell ref="B12:C12"/>
    <mergeCell ref="B13:C13"/>
    <mergeCell ref="B14:C14"/>
    <mergeCell ref="T8:W8"/>
    <mergeCell ref="X8:Y8"/>
    <mergeCell ref="Z8:AA8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B45:C45"/>
    <mergeCell ref="B46:C46"/>
    <mergeCell ref="B47:C47"/>
    <mergeCell ref="B48:C48"/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E7:AL7"/>
    <mergeCell ref="AM7:AX8"/>
    <mergeCell ref="D8:K8"/>
    <mergeCell ref="L8:S8"/>
    <mergeCell ref="B58:C58"/>
    <mergeCell ref="B59:C59"/>
    <mergeCell ref="B60:C60"/>
    <mergeCell ref="B61:C61"/>
    <mergeCell ref="B62:C62"/>
    <mergeCell ref="B63:C63"/>
    <mergeCell ref="B35:C35"/>
    <mergeCell ref="B36:C36"/>
    <mergeCell ref="B37:C37"/>
    <mergeCell ref="B38:C38"/>
    <mergeCell ref="B39:C39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40:C40"/>
    <mergeCell ref="B41:C41"/>
    <mergeCell ref="B42:C42"/>
    <mergeCell ref="B43:C43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93:C93"/>
    <mergeCell ref="B94:C94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</mergeCells>
  <phoneticPr fontId="45"/>
  <dataValidations count="2">
    <dataValidation imeMode="hiragana" allowBlank="1" showInputMessage="1" showErrorMessage="1" sqref="D9:K32 D66:K94 D35:K63"/>
    <dataValidation imeMode="disabled" allowBlank="1" showInputMessage="1" showErrorMessage="1" sqref="T9 T36:W39 T40 T10:W32 T72:W94 T41:W63 T67:W70 T71 T66 T35:U35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Q95"/>
  <sheetViews>
    <sheetView topLeftCell="A36" workbookViewId="0">
      <selection activeCell="AB57" sqref="AB57"/>
    </sheetView>
  </sheetViews>
  <sheetFormatPr defaultColWidth="2.7109375" defaultRowHeight="15" customHeight="1"/>
  <cols>
    <col min="1" max="1" width="2.7109375" style="90"/>
    <col min="2" max="25" width="2.7109375" style="43"/>
    <col min="26" max="26" width="2.7109375" style="43" customWidth="1"/>
    <col min="27" max="53" width="2.7109375" style="43"/>
    <col min="54" max="54" width="2.7109375" style="43" customWidth="1"/>
    <col min="55" max="16384" width="2.7109375" style="43"/>
  </cols>
  <sheetData>
    <row r="1" spans="1:86" s="37" customFormat="1" ht="18" customHeight="1">
      <c r="A1" s="1031" t="s">
        <v>22</v>
      </c>
      <c r="B1" s="1032"/>
      <c r="C1" s="1032"/>
      <c r="D1" s="1032"/>
      <c r="E1" s="1033"/>
      <c r="F1" s="1034" t="str">
        <f>IF(NOT(ISBLANK(表紙!N16)),表紙!N16,"")</f>
        <v>金型保守計画（改業務情報管理システム）</v>
      </c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6"/>
      <c r="W1" s="1001" t="s">
        <v>33</v>
      </c>
      <c r="X1" s="1002"/>
      <c r="Y1" s="1003">
        <v>11</v>
      </c>
      <c r="Z1" s="1004"/>
      <c r="AA1" s="1040" t="s">
        <v>5</v>
      </c>
      <c r="AB1" s="1041"/>
      <c r="AC1" s="1041"/>
      <c r="AD1" s="1041"/>
      <c r="AE1" s="1037" t="str">
        <f>VLOOKUP($Y$1,テーブル一覧!$B$6:$AA$32,11,FALSE)</f>
        <v>金型保守情報履歴</v>
      </c>
      <c r="AF1" s="1038"/>
      <c r="AG1" s="1038"/>
      <c r="AH1" s="1038"/>
      <c r="AI1" s="1038"/>
      <c r="AJ1" s="1038"/>
      <c r="AK1" s="1038"/>
      <c r="AL1" s="1038"/>
      <c r="AM1" s="1038"/>
      <c r="AN1" s="1039"/>
      <c r="AO1" s="712" t="s">
        <v>32</v>
      </c>
      <c r="AP1" s="713"/>
      <c r="AQ1" s="792" t="s">
        <v>251</v>
      </c>
      <c r="AR1" s="793"/>
      <c r="AS1" s="794"/>
      <c r="AT1" s="780" t="s">
        <v>32</v>
      </c>
      <c r="AU1" s="781"/>
      <c r="AV1" s="782">
        <v>44580</v>
      </c>
      <c r="AW1" s="782"/>
      <c r="AX1" s="782"/>
      <c r="AY1" s="783"/>
    </row>
    <row r="2" spans="1:86" s="37" customFormat="1" ht="18" customHeight="1" thickBot="1">
      <c r="A2" s="1019" t="s">
        <v>41</v>
      </c>
      <c r="B2" s="1020"/>
      <c r="C2" s="1020"/>
      <c r="D2" s="1020"/>
      <c r="E2" s="1021"/>
      <c r="F2" s="1024" t="str">
        <f>表紙!$L$9</f>
        <v>データベース設計書</v>
      </c>
      <c r="G2" s="1048"/>
      <c r="H2" s="1048"/>
      <c r="I2" s="1048"/>
      <c r="J2" s="1048"/>
      <c r="K2" s="1048"/>
      <c r="L2" s="1048"/>
      <c r="M2" s="1048"/>
      <c r="N2" s="1026" t="s">
        <v>30</v>
      </c>
      <c r="O2" s="1027"/>
      <c r="P2" s="1027"/>
      <c r="Q2" s="1027"/>
      <c r="R2" s="189" t="str">
        <f>VLOOKUP($Y$1,テーブル一覧!$B$6:$AA$32,3,FALSE)</f>
        <v>UPK.upk_k40</v>
      </c>
      <c r="S2" s="199"/>
      <c r="T2" s="199"/>
      <c r="U2" s="199"/>
      <c r="V2" s="199"/>
      <c r="W2" s="199"/>
      <c r="X2" s="199"/>
      <c r="Y2" s="199"/>
      <c r="Z2" s="200"/>
      <c r="AA2" s="1022" t="s">
        <v>4</v>
      </c>
      <c r="AB2" s="1023"/>
      <c r="AC2" s="1023"/>
      <c r="AD2" s="1023"/>
      <c r="AE2" s="1028" t="str">
        <f>VLOOKUP($Y$1,テーブル一覧!$B$6:$AA$32,19,FALSE)</f>
        <v>k40_mm_history</v>
      </c>
      <c r="AF2" s="1029"/>
      <c r="AG2" s="1029"/>
      <c r="AH2" s="1029"/>
      <c r="AI2" s="1029"/>
      <c r="AJ2" s="1029"/>
      <c r="AK2" s="1029"/>
      <c r="AL2" s="1029"/>
      <c r="AM2" s="1029"/>
      <c r="AN2" s="1030"/>
      <c r="AO2" s="813" t="s">
        <v>184</v>
      </c>
      <c r="AP2" s="814"/>
      <c r="AQ2" s="795"/>
      <c r="AR2" s="796"/>
      <c r="AS2" s="797"/>
      <c r="AT2" s="784" t="s">
        <v>31</v>
      </c>
      <c r="AU2" s="785"/>
      <c r="AV2" s="786"/>
      <c r="AW2" s="786"/>
      <c r="AX2" s="786"/>
      <c r="AY2" s="787"/>
    </row>
    <row r="3" spans="1:86" ht="15" customHeight="1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40"/>
      <c r="T3" s="40"/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2"/>
    </row>
    <row r="4" spans="1:86" ht="15" customHeight="1">
      <c r="A4" s="44"/>
      <c r="B4" s="1045" t="s">
        <v>42</v>
      </c>
      <c r="C4" s="1046"/>
      <c r="D4" s="1046"/>
      <c r="E4" s="1047"/>
      <c r="F4" s="123" t="s">
        <v>8793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5"/>
      <c r="T4" s="115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366"/>
      <c r="AY4" s="46"/>
      <c r="BB4" s="304" t="str">
        <f>"ALTER TABLE "&amp;$R$2&amp;"."&amp;$AE$2&amp;" ADD CONSTRAINT "</f>
        <v xml:space="preserve">ALTER TABLE UPK.upk_k40.k40_mm_history ADD CONSTRAINT </v>
      </c>
      <c r="BC4" s="159"/>
      <c r="BD4" s="159"/>
      <c r="BE4" s="159"/>
      <c r="BF4" s="159"/>
      <c r="BG4" s="159"/>
      <c r="BH4" s="159"/>
      <c r="BI4" s="159"/>
      <c r="BV4" s="186" t="s">
        <v>278</v>
      </c>
      <c r="CH4" s="186" t="s">
        <v>279</v>
      </c>
    </row>
    <row r="5" spans="1:86" ht="15" customHeight="1">
      <c r="A5" s="44"/>
      <c r="B5" s="313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20"/>
      <c r="T5" s="120"/>
      <c r="U5" s="120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2"/>
      <c r="AY5" s="46"/>
      <c r="BB5" s="146" t="str">
        <f>"CREATE INDEX "</f>
        <v xml:space="preserve">CREATE INDEX </v>
      </c>
      <c r="BC5" s="159"/>
      <c r="BD5" s="159"/>
      <c r="BE5" s="159"/>
      <c r="BF5" s="159"/>
      <c r="BG5" s="159"/>
      <c r="BH5" s="159"/>
      <c r="BI5" s="159"/>
      <c r="BV5" s="305" t="str">
        <f>" ON "&amp;$R$2&amp;"."&amp;$AE$2&amp;" ("</f>
        <v xml:space="preserve"> ON UPK.upk_k40.k40_mm_history (</v>
      </c>
      <c r="CH5" s="186" t="s">
        <v>279</v>
      </c>
    </row>
    <row r="6" spans="1:86" ht="15" customHeight="1">
      <c r="A6" s="44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/>
      <c r="T6" s="100"/>
      <c r="U6" s="100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6"/>
      <c r="BB6" s="159"/>
      <c r="BC6" s="159"/>
      <c r="BD6" s="159"/>
      <c r="BE6" s="159"/>
      <c r="BF6" s="159"/>
      <c r="BG6" s="159"/>
      <c r="BH6" s="159"/>
      <c r="BI6" s="159"/>
    </row>
    <row r="7" spans="1:86" ht="15" customHeight="1">
      <c r="A7" s="44"/>
      <c r="B7" s="766" t="s">
        <v>29</v>
      </c>
      <c r="C7" s="767"/>
      <c r="D7" s="766" t="s">
        <v>34</v>
      </c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2"/>
      <c r="T7" s="983" t="s">
        <v>6</v>
      </c>
      <c r="U7" s="984"/>
      <c r="V7" s="984"/>
      <c r="W7" s="984"/>
      <c r="X7" s="984"/>
      <c r="Y7" s="984"/>
      <c r="Z7" s="984"/>
      <c r="AA7" s="985"/>
      <c r="AB7" s="986" t="s">
        <v>0</v>
      </c>
      <c r="AC7" s="1042" t="s">
        <v>1</v>
      </c>
      <c r="AD7" s="973" t="s">
        <v>271</v>
      </c>
      <c r="AE7" s="971" t="s">
        <v>2</v>
      </c>
      <c r="AF7" s="971"/>
      <c r="AG7" s="971"/>
      <c r="AH7" s="971"/>
      <c r="AI7" s="971"/>
      <c r="AJ7" s="971"/>
      <c r="AK7" s="971"/>
      <c r="AL7" s="972"/>
      <c r="AM7" s="760" t="s">
        <v>8</v>
      </c>
      <c r="AN7" s="761"/>
      <c r="AO7" s="761"/>
      <c r="AP7" s="761"/>
      <c r="AQ7" s="761"/>
      <c r="AR7" s="761"/>
      <c r="AS7" s="761"/>
      <c r="AT7" s="761"/>
      <c r="AU7" s="761"/>
      <c r="AV7" s="761"/>
      <c r="AW7" s="761"/>
      <c r="AX7" s="762"/>
      <c r="AY7" s="49"/>
      <c r="BB7" s="193" t="str">
        <f>"--ＤＢ："&amp;$R$2&amp;" テーブル："&amp;$AE$2</f>
        <v>--ＤＢ：UPK.upk_k40 テーブル：k40_mm_history</v>
      </c>
      <c r="BC7" s="193"/>
      <c r="BD7" s="193"/>
      <c r="BE7" s="193"/>
      <c r="BF7" s="193"/>
      <c r="BG7" s="193"/>
      <c r="BH7" s="193"/>
      <c r="BI7" s="193"/>
      <c r="BJ7" s="186"/>
      <c r="BK7" s="186"/>
      <c r="BL7" s="186"/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 t="s">
        <v>85</v>
      </c>
    </row>
    <row r="8" spans="1:86" ht="15" customHeight="1">
      <c r="A8" s="44"/>
      <c r="B8" s="768"/>
      <c r="C8" s="769"/>
      <c r="D8" s="768" t="s">
        <v>5</v>
      </c>
      <c r="E8" s="773"/>
      <c r="F8" s="773"/>
      <c r="G8" s="773"/>
      <c r="H8" s="773"/>
      <c r="I8" s="773"/>
      <c r="J8" s="773"/>
      <c r="K8" s="773"/>
      <c r="L8" s="773" t="s">
        <v>4</v>
      </c>
      <c r="M8" s="773"/>
      <c r="N8" s="773"/>
      <c r="O8" s="773"/>
      <c r="P8" s="773"/>
      <c r="Q8" s="773"/>
      <c r="R8" s="773"/>
      <c r="S8" s="774"/>
      <c r="T8" s="993" t="s">
        <v>9</v>
      </c>
      <c r="U8" s="994"/>
      <c r="V8" s="994"/>
      <c r="W8" s="995"/>
      <c r="X8" s="991" t="s">
        <v>7</v>
      </c>
      <c r="Y8" s="995"/>
      <c r="Z8" s="991" t="s">
        <v>43</v>
      </c>
      <c r="AA8" s="992"/>
      <c r="AB8" s="987"/>
      <c r="AC8" s="1043"/>
      <c r="AD8" s="974"/>
      <c r="AE8" s="302">
        <v>1</v>
      </c>
      <c r="AF8" s="551">
        <v>2</v>
      </c>
      <c r="AG8" s="551">
        <v>3</v>
      </c>
      <c r="AH8" s="551">
        <v>4</v>
      </c>
      <c r="AI8" s="551">
        <v>5</v>
      </c>
      <c r="AJ8" s="551">
        <v>6</v>
      </c>
      <c r="AK8" s="551">
        <v>7</v>
      </c>
      <c r="AL8" s="552">
        <v>8</v>
      </c>
      <c r="AM8" s="763"/>
      <c r="AN8" s="764"/>
      <c r="AO8" s="764"/>
      <c r="AP8" s="764"/>
      <c r="AQ8" s="764"/>
      <c r="AR8" s="764"/>
      <c r="AS8" s="764"/>
      <c r="AT8" s="764"/>
      <c r="AU8" s="764"/>
      <c r="AV8" s="764"/>
      <c r="AW8" s="764"/>
      <c r="AX8" s="765"/>
      <c r="AY8" s="49"/>
      <c r="BB8" s="193" t="str">
        <f>"CREATE TABLE "&amp;$R$2&amp;"."&amp;$AE$2&amp;"("</f>
        <v>CREATE TABLE UPK.upk_k40.k40_mm_history(</v>
      </c>
      <c r="BC8" s="193"/>
      <c r="BD8" s="193"/>
      <c r="BE8" s="193"/>
      <c r="BF8" s="193"/>
      <c r="BG8" s="193"/>
      <c r="BH8" s="193"/>
      <c r="BI8" s="193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</row>
    <row r="9" spans="1:86" ht="15" customHeight="1">
      <c r="A9" s="44"/>
      <c r="B9" s="996">
        <f>IF(NOT(ISBLANK(D9)),1,"")</f>
        <v>1</v>
      </c>
      <c r="C9" s="997"/>
      <c r="D9" s="555" t="s">
        <v>267</v>
      </c>
      <c r="E9" s="59"/>
      <c r="F9" s="59"/>
      <c r="G9" s="59"/>
      <c r="H9" s="59"/>
      <c r="I9" s="59"/>
      <c r="J9" s="59"/>
      <c r="K9" s="65"/>
      <c r="L9" s="132" t="s">
        <v>268</v>
      </c>
      <c r="M9" s="59"/>
      <c r="N9" s="59"/>
      <c r="O9" s="59"/>
      <c r="P9" s="59"/>
      <c r="Q9" s="59"/>
      <c r="R9" s="59"/>
      <c r="S9" s="60"/>
      <c r="T9" s="131" t="s">
        <v>269</v>
      </c>
      <c r="U9" s="59"/>
      <c r="V9" s="59"/>
      <c r="W9" s="65"/>
      <c r="X9" s="66" t="str">
        <f>IF(AND(NOT(ISBLANK(T9)),NOT(ISERROR(VLOOKUP(T9,'[2]SQL Server フィールド型種類'!$B$2:$E$30,4,FALSE)&lt;&gt;0))),TEXT(VLOOKUP(T9,'[2]SQL Server フィールド型種類'!$B$2:$E$30,4,FALSE),"##0"),"")</f>
        <v>4</v>
      </c>
      <c r="Y9" s="65"/>
      <c r="Z9" s="132" t="s">
        <v>47</v>
      </c>
      <c r="AA9" s="60"/>
      <c r="AB9" s="133" t="s">
        <v>48</v>
      </c>
      <c r="AC9" s="306" t="s">
        <v>275</v>
      </c>
      <c r="AD9" s="306" t="s">
        <v>275</v>
      </c>
      <c r="AE9" s="307" t="s">
        <v>275</v>
      </c>
      <c r="AF9" s="51"/>
      <c r="AG9" s="51"/>
      <c r="AH9" s="51"/>
      <c r="AI9" s="51"/>
      <c r="AJ9" s="51"/>
      <c r="AK9" s="51"/>
      <c r="AL9" s="52"/>
      <c r="AM9" s="133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60"/>
      <c r="AY9" s="49"/>
      <c r="BB9" s="193"/>
      <c r="BC9" s="193" t="str">
        <f t="shared" ref="BC9:BC31" si="0">IF(L9&lt;&gt;"",L9&amp;" "&amp;IF(T9="char",T9&amp;"("&amp;X9&amp;")",T9)&amp;" "&amp;IF(AB9="×","NOT NULL","NULL")&amp;IF(Z9="YES"," IDENTITY(1, 1) ","")&amp;IF(BX9&lt;&gt;""," DEFAULT "&amp;BX9,"")&amp;IF(L10&lt;&gt;"",",",""),"")</f>
        <v>data_id int NOT NULL IDENTITY(1, 1) ,</v>
      </c>
      <c r="BD9" s="193"/>
      <c r="BE9" s="193"/>
      <c r="BF9" s="193"/>
      <c r="BG9" s="193"/>
      <c r="BH9" s="193"/>
      <c r="BI9" s="193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 t="str">
        <f t="shared" ref="BX9:BX40" si="1">IF(NOT(ISERROR(VLOOKUP(L9,$D$84:$O$94,12,FALSE))),VLOOKUP(L9,$D$84:$O$94,12,FALSE),"")</f>
        <v/>
      </c>
    </row>
    <row r="10" spans="1:86" ht="15" customHeight="1">
      <c r="A10" s="44"/>
      <c r="B10" s="998">
        <f>IF(NOT(ISBLANK(D10)),MAX(B$9:B9)+1,"")</f>
        <v>2</v>
      </c>
      <c r="C10" s="999"/>
      <c r="D10" s="67" t="s">
        <v>8820</v>
      </c>
      <c r="E10" s="61"/>
      <c r="F10" s="61"/>
      <c r="G10" s="61"/>
      <c r="H10" s="61"/>
      <c r="I10" s="61"/>
      <c r="J10" s="61"/>
      <c r="K10" s="68"/>
      <c r="L10" s="126" t="s">
        <v>8824</v>
      </c>
      <c r="M10" s="61"/>
      <c r="N10" s="61"/>
      <c r="O10" s="61"/>
      <c r="P10" s="61"/>
      <c r="Q10" s="61"/>
      <c r="R10" s="61"/>
      <c r="S10" s="62"/>
      <c r="T10" s="127" t="s">
        <v>8821</v>
      </c>
      <c r="U10" s="61"/>
      <c r="V10" s="61"/>
      <c r="W10" s="68"/>
      <c r="X10" s="69" t="str">
        <f>IF(AND(NOT(ISBLANK(T10)),NOT(ISERROR(VLOOKUP(T10,'[2]SQL Server フィールド型種類'!$B$2:$E$30,4,FALSE)&lt;&gt;0))),TEXT(VLOOKUP(T10,'[2]SQL Server フィールド型種類'!$B$2:$E$30,4,FALSE),"##0"),"")</f>
        <v>4</v>
      </c>
      <c r="Y10" s="68"/>
      <c r="Z10" s="69"/>
      <c r="AA10" s="62"/>
      <c r="AB10" s="135" t="s">
        <v>48</v>
      </c>
      <c r="AC10" s="284"/>
      <c r="AD10" s="284" t="s">
        <v>275</v>
      </c>
      <c r="AE10" s="68"/>
      <c r="AF10" s="54" t="s">
        <v>274</v>
      </c>
      <c r="AG10" s="54"/>
      <c r="AH10" s="54"/>
      <c r="AI10" s="54"/>
      <c r="AJ10" s="54"/>
      <c r="AK10" s="54"/>
      <c r="AL10" s="55"/>
      <c r="AM10" s="135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2"/>
      <c r="AY10" s="49"/>
      <c r="BB10" s="193"/>
      <c r="BC10" s="193" t="str">
        <f t="shared" si="0"/>
        <v>nendo smalldatetime NOT NULL,</v>
      </c>
      <c r="BD10" s="193"/>
      <c r="BE10" s="193"/>
      <c r="BF10" s="193"/>
      <c r="BG10" s="193"/>
      <c r="BH10" s="193"/>
      <c r="BI10" s="193"/>
      <c r="BJ10" s="186"/>
      <c r="BK10" s="186"/>
      <c r="BL10" s="186"/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 t="str">
        <f t="shared" si="1"/>
        <v/>
      </c>
    </row>
    <row r="11" spans="1:86" ht="15" customHeight="1">
      <c r="A11" s="44"/>
      <c r="B11" s="998">
        <f>IF(NOT(ISBLANK(D11)),MAX(B$9:B10)+1,"")</f>
        <v>3</v>
      </c>
      <c r="C11" s="999"/>
      <c r="D11" s="67" t="s">
        <v>8822</v>
      </c>
      <c r="E11" s="61"/>
      <c r="F11" s="61"/>
      <c r="G11" s="61"/>
      <c r="H11" s="61"/>
      <c r="I11" s="61"/>
      <c r="J11" s="61"/>
      <c r="K11" s="68"/>
      <c r="L11" s="126" t="s">
        <v>8826</v>
      </c>
      <c r="M11" s="61"/>
      <c r="N11" s="61"/>
      <c r="O11" s="61"/>
      <c r="P11" s="61"/>
      <c r="Q11" s="61"/>
      <c r="R11" s="61"/>
      <c r="S11" s="62"/>
      <c r="T11" s="127" t="s">
        <v>8821</v>
      </c>
      <c r="U11" s="61"/>
      <c r="V11" s="61"/>
      <c r="W11" s="68"/>
      <c r="X11" s="69" t="str">
        <f>IF(AND(NOT(ISBLANK(T11)),NOT(ISERROR(VLOOKUP(T11,'[2]SQL Server フィールド型種類'!$B$2:$E$30,4,FALSE)&lt;&gt;0))),TEXT(VLOOKUP(T11,'[2]SQL Server フィールド型種類'!$B$2:$E$30,4,FALSE),"##0"),"")</f>
        <v>4</v>
      </c>
      <c r="Y11" s="68"/>
      <c r="Z11" s="69"/>
      <c r="AA11" s="62"/>
      <c r="AB11" s="135" t="s">
        <v>48</v>
      </c>
      <c r="AC11" s="284"/>
      <c r="AD11" s="284" t="s">
        <v>275</v>
      </c>
      <c r="AE11" s="68"/>
      <c r="AF11" s="54" t="s">
        <v>274</v>
      </c>
      <c r="AG11" s="54"/>
      <c r="AH11" s="54"/>
      <c r="AI11" s="54"/>
      <c r="AJ11" s="54"/>
      <c r="AK11" s="54"/>
      <c r="AL11" s="55"/>
      <c r="AM11" s="135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2"/>
      <c r="AY11" s="49"/>
      <c r="BB11" s="193"/>
      <c r="BC11" s="193" t="str">
        <f t="shared" si="0"/>
        <v>make_day smalldatetime NOT NULL,</v>
      </c>
      <c r="BD11" s="193"/>
      <c r="BE11" s="193"/>
      <c r="BF11" s="193"/>
      <c r="BG11" s="193"/>
      <c r="BH11" s="193"/>
      <c r="BI11" s="193"/>
      <c r="BJ11" s="186"/>
      <c r="BK11" s="186"/>
      <c r="BL11" s="186"/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 t="str">
        <f t="shared" si="1"/>
        <v/>
      </c>
    </row>
    <row r="12" spans="1:86" ht="15" customHeight="1">
      <c r="A12" s="44"/>
      <c r="B12" s="998">
        <f>IF(NOT(ISBLANK(D12)),MAX(B$9:B11)+1,"")</f>
        <v>4</v>
      </c>
      <c r="C12" s="999"/>
      <c r="D12" s="67" t="s">
        <v>248</v>
      </c>
      <c r="E12" s="61"/>
      <c r="F12" s="61"/>
      <c r="G12" s="61"/>
      <c r="H12" s="61"/>
      <c r="I12" s="61"/>
      <c r="J12" s="61"/>
      <c r="K12" s="68"/>
      <c r="L12" s="126" t="s">
        <v>249</v>
      </c>
      <c r="M12" s="61"/>
      <c r="N12" s="61"/>
      <c r="O12" s="61"/>
      <c r="P12" s="61"/>
      <c r="Q12" s="61"/>
      <c r="R12" s="61"/>
      <c r="S12" s="62"/>
      <c r="T12" s="127" t="s">
        <v>62</v>
      </c>
      <c r="U12" s="61"/>
      <c r="V12" s="61"/>
      <c r="W12" s="68"/>
      <c r="X12" s="134" t="s">
        <v>9780</v>
      </c>
      <c r="Y12" s="68"/>
      <c r="Z12" s="69"/>
      <c r="AA12" s="62"/>
      <c r="AB12" s="135" t="s">
        <v>48</v>
      </c>
      <c r="AC12" s="53"/>
      <c r="AD12" s="284" t="s">
        <v>275</v>
      </c>
      <c r="AE12" s="68"/>
      <c r="AF12" s="54" t="s">
        <v>274</v>
      </c>
      <c r="AG12" s="54"/>
      <c r="AH12" s="54"/>
      <c r="AI12" s="54"/>
      <c r="AJ12" s="54"/>
      <c r="AK12" s="54"/>
      <c r="AL12" s="55"/>
      <c r="AM12" s="135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2"/>
      <c r="AY12" s="49"/>
      <c r="BB12" s="193"/>
      <c r="BC12" s="193" t="str">
        <f t="shared" si="0"/>
        <v>buhin_no char(20) NOT NULL,</v>
      </c>
      <c r="BD12" s="193"/>
      <c r="BE12" s="193"/>
      <c r="BF12" s="193"/>
      <c r="BG12" s="193"/>
      <c r="BH12" s="193"/>
      <c r="BI12" s="193"/>
      <c r="BJ12" s="186"/>
      <c r="BK12" s="186"/>
      <c r="BL12" s="186"/>
      <c r="BM12" s="186"/>
      <c r="BN12" s="186"/>
      <c r="BO12" s="186"/>
      <c r="BP12" s="186"/>
      <c r="BQ12" s="186"/>
      <c r="BR12" s="186"/>
      <c r="BS12" s="186"/>
      <c r="BT12" s="186"/>
      <c r="BU12" s="186"/>
      <c r="BV12" s="186"/>
      <c r="BW12" s="186"/>
      <c r="BX12" s="186" t="str">
        <f t="shared" si="1"/>
        <v/>
      </c>
    </row>
    <row r="13" spans="1:86" ht="15" customHeight="1">
      <c r="A13" s="44"/>
      <c r="B13" s="998">
        <f>IF(NOT(ISBLANK(D13)),MAX(B$9:B12)+1,"")</f>
        <v>5</v>
      </c>
      <c r="C13" s="999"/>
      <c r="D13" s="67" t="s">
        <v>8776</v>
      </c>
      <c r="E13" s="61"/>
      <c r="F13" s="61"/>
      <c r="G13" s="61"/>
      <c r="H13" s="61"/>
      <c r="I13" s="61"/>
      <c r="J13" s="61"/>
      <c r="K13" s="68"/>
      <c r="L13" s="126" t="s">
        <v>8777</v>
      </c>
      <c r="M13" s="61"/>
      <c r="N13" s="61"/>
      <c r="O13" s="61"/>
      <c r="P13" s="61"/>
      <c r="Q13" s="61"/>
      <c r="R13" s="61"/>
      <c r="S13" s="62"/>
      <c r="T13" s="127" t="s">
        <v>62</v>
      </c>
      <c r="U13" s="61"/>
      <c r="V13" s="61"/>
      <c r="W13" s="68"/>
      <c r="X13" s="134" t="s">
        <v>8778</v>
      </c>
      <c r="Y13" s="68"/>
      <c r="Z13" s="69"/>
      <c r="AA13" s="62"/>
      <c r="AB13" s="135" t="s">
        <v>48</v>
      </c>
      <c r="AC13" s="53"/>
      <c r="AD13" s="284" t="s">
        <v>275</v>
      </c>
      <c r="AE13" s="68"/>
      <c r="AF13" s="54" t="s">
        <v>274</v>
      </c>
      <c r="AG13" s="54"/>
      <c r="AH13" s="54"/>
      <c r="AI13" s="54"/>
      <c r="AJ13" s="54"/>
      <c r="AK13" s="54"/>
      <c r="AL13" s="55"/>
      <c r="AM13" s="135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49"/>
      <c r="BB13" s="193"/>
      <c r="BC13" s="193" t="str">
        <f t="shared" si="0"/>
        <v>kougu_no char(10) NOT NULL,</v>
      </c>
      <c r="BD13" s="193"/>
      <c r="BE13" s="193"/>
      <c r="BF13" s="193"/>
      <c r="BG13" s="193"/>
      <c r="BH13" s="193"/>
      <c r="BI13" s="193"/>
      <c r="BJ13" s="186"/>
      <c r="BK13" s="186"/>
      <c r="BL13" s="186"/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 t="str">
        <f t="shared" si="1"/>
        <v/>
      </c>
    </row>
    <row r="14" spans="1:86" ht="15" customHeight="1">
      <c r="A14" s="44"/>
      <c r="B14" s="998">
        <f>IF(NOT(ISBLANK(D14)),MAX(B$9:B13)+1,"")</f>
        <v>6</v>
      </c>
      <c r="C14" s="999"/>
      <c r="D14" s="67" t="s">
        <v>63</v>
      </c>
      <c r="E14" s="61"/>
      <c r="F14" s="61"/>
      <c r="G14" s="61"/>
      <c r="H14" s="61"/>
      <c r="I14" s="61"/>
      <c r="J14" s="61"/>
      <c r="K14" s="68"/>
      <c r="L14" s="69" t="s">
        <v>8779</v>
      </c>
      <c r="M14" s="61"/>
      <c r="N14" s="61"/>
      <c r="O14" s="61"/>
      <c r="P14" s="61"/>
      <c r="Q14" s="61"/>
      <c r="R14" s="61"/>
      <c r="S14" s="62"/>
      <c r="T14" s="67" t="s">
        <v>8780</v>
      </c>
      <c r="U14" s="61"/>
      <c r="V14" s="61"/>
      <c r="W14" s="68"/>
      <c r="X14" s="69" t="s">
        <v>8781</v>
      </c>
      <c r="Y14" s="68"/>
      <c r="Z14" s="69"/>
      <c r="AA14" s="62"/>
      <c r="AB14" s="135" t="s">
        <v>48</v>
      </c>
      <c r="AC14" s="53"/>
      <c r="AD14" s="284" t="s">
        <v>275</v>
      </c>
      <c r="AE14" s="68"/>
      <c r="AF14" s="54" t="s">
        <v>274</v>
      </c>
      <c r="AG14" s="54"/>
      <c r="AH14" s="54"/>
      <c r="AI14" s="54"/>
      <c r="AJ14" s="54"/>
      <c r="AK14" s="54"/>
      <c r="AL14" s="55"/>
      <c r="AM14" s="135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49"/>
      <c r="BB14" s="510"/>
      <c r="BC14" s="193" t="str">
        <f t="shared" si="0"/>
        <v>stage_no tinyint NOT NULL,</v>
      </c>
      <c r="BD14" s="193"/>
      <c r="BE14" s="193"/>
      <c r="BF14" s="193"/>
      <c r="BG14" s="193"/>
      <c r="BH14" s="193"/>
      <c r="BI14" s="193"/>
      <c r="BJ14" s="186"/>
      <c r="BK14" s="186"/>
      <c r="BL14" s="186"/>
      <c r="BM14" s="186"/>
      <c r="BN14" s="186"/>
      <c r="BO14" s="186"/>
      <c r="BP14" s="186"/>
      <c r="BQ14" s="186"/>
      <c r="BR14" s="186"/>
      <c r="BS14" s="186"/>
      <c r="BT14" s="186"/>
      <c r="BU14" s="186"/>
      <c r="BV14" s="186"/>
      <c r="BW14" s="186"/>
      <c r="BX14" s="186" t="str">
        <f t="shared" si="1"/>
        <v/>
      </c>
    </row>
    <row r="15" spans="1:86" ht="15" customHeight="1">
      <c r="A15" s="44"/>
      <c r="B15" s="998">
        <f>IF(NOT(ISBLANK(D15)),MAX(B$9:B14)+1,"")</f>
        <v>7</v>
      </c>
      <c r="C15" s="999"/>
      <c r="D15" s="67" t="s">
        <v>8782</v>
      </c>
      <c r="E15" s="61"/>
      <c r="F15" s="61"/>
      <c r="G15" s="61"/>
      <c r="H15" s="61"/>
      <c r="I15" s="61"/>
      <c r="J15" s="61"/>
      <c r="K15" s="68"/>
      <c r="L15" s="126" t="s">
        <v>8786</v>
      </c>
      <c r="M15" s="61"/>
      <c r="N15" s="61"/>
      <c r="O15" s="61"/>
      <c r="P15" s="61"/>
      <c r="Q15" s="61"/>
      <c r="R15" s="61"/>
      <c r="S15" s="62"/>
      <c r="T15" s="67" t="s">
        <v>51</v>
      </c>
      <c r="U15" s="61"/>
      <c r="V15" s="61"/>
      <c r="W15" s="68"/>
      <c r="X15" s="73" t="str">
        <f>IF(AND(NOT(ISBLANK(T15)),NOT(ISERROR(VLOOKUP(T15,'[2]SQL Server フィールド型種類'!$B$2:$E$30,4,FALSE)&lt;&gt;0))),TEXT(VLOOKUP(T15,'[2]SQL Server フィールド型種類'!$B$2:$E$30,4,FALSE),"##0"),"")</f>
        <v>8</v>
      </c>
      <c r="Y15" s="68"/>
      <c r="Z15" s="69"/>
      <c r="AA15" s="62"/>
      <c r="AB15" s="135"/>
      <c r="AC15" s="53"/>
      <c r="AD15" s="53"/>
      <c r="AE15" s="68"/>
      <c r="AF15" s="54"/>
      <c r="AG15" s="54"/>
      <c r="AH15" s="54"/>
      <c r="AI15" s="54"/>
      <c r="AJ15" s="54"/>
      <c r="AK15" s="54"/>
      <c r="AL15" s="55"/>
      <c r="AM15" s="135" t="s">
        <v>8784</v>
      </c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2"/>
      <c r="AY15" s="49"/>
      <c r="BB15" s="193"/>
      <c r="BC15" s="193" t="str">
        <f t="shared" si="0"/>
        <v>sp_date datetime NULL,</v>
      </c>
      <c r="BD15" s="193"/>
      <c r="BE15" s="193"/>
      <c r="BF15" s="193"/>
      <c r="BG15" s="193"/>
      <c r="BH15" s="193"/>
      <c r="BI15" s="193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 t="str">
        <f t="shared" si="1"/>
        <v/>
      </c>
    </row>
    <row r="16" spans="1:86" ht="15" customHeight="1">
      <c r="A16" s="44"/>
      <c r="B16" s="998">
        <f>IF(NOT(ISBLANK(D16)),MAX(B$9:B15)+1,"")</f>
        <v>8</v>
      </c>
      <c r="C16" s="999"/>
      <c r="D16" s="67" t="s">
        <v>8783</v>
      </c>
      <c r="E16" s="61"/>
      <c r="F16" s="61"/>
      <c r="G16" s="61"/>
      <c r="H16" s="61"/>
      <c r="I16" s="61"/>
      <c r="J16" s="61"/>
      <c r="K16" s="68"/>
      <c r="L16" s="126" t="s">
        <v>8785</v>
      </c>
      <c r="M16" s="61"/>
      <c r="N16" s="61"/>
      <c r="O16" s="61"/>
      <c r="P16" s="61"/>
      <c r="Q16" s="61"/>
      <c r="R16" s="61"/>
      <c r="S16" s="62"/>
      <c r="T16" s="127" t="s">
        <v>8787</v>
      </c>
      <c r="U16" s="61"/>
      <c r="V16" s="61"/>
      <c r="W16" s="68"/>
      <c r="X16" s="69" t="str">
        <f>IF(AND(NOT(ISBLANK(T16)),NOT(ISERROR(VLOOKUP(T16,'[2]SQL Server フィールド型種類'!$B$2:$E$30,4,FALSE)&lt;&gt;0))),TEXT(VLOOKUP(T16,'[2]SQL Server フィールド型種類'!$B$2:$E$30,4,FALSE),"##0"),"")</f>
        <v>4</v>
      </c>
      <c r="Y16" s="68"/>
      <c r="Z16" s="69"/>
      <c r="AA16" s="62"/>
      <c r="AB16" s="135"/>
      <c r="AC16" s="53"/>
      <c r="AD16" s="53"/>
      <c r="AE16" s="68"/>
      <c r="AF16" s="54"/>
      <c r="AG16" s="54"/>
      <c r="AH16" s="54"/>
      <c r="AI16" s="54"/>
      <c r="AJ16" s="54"/>
      <c r="AK16" s="54"/>
      <c r="AL16" s="55"/>
      <c r="AM16" s="135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2"/>
      <c r="AY16" s="49"/>
      <c r="BB16" s="193"/>
      <c r="BC16" s="193" t="str">
        <f t="shared" si="0"/>
        <v>sp_stroke int NULL,</v>
      </c>
      <c r="BD16" s="193"/>
      <c r="BE16" s="193"/>
      <c r="BF16" s="193"/>
      <c r="BG16" s="193"/>
      <c r="BH16" s="193"/>
      <c r="BI16" s="193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 t="str">
        <f t="shared" si="1"/>
        <v/>
      </c>
    </row>
    <row r="17" spans="1:95" ht="15" customHeight="1">
      <c r="A17" s="44"/>
      <c r="B17" s="998">
        <f>IF(NOT(ISBLANK(D17)),MAX(B$9:B16)+1,"")</f>
        <v>9</v>
      </c>
      <c r="C17" s="999"/>
      <c r="D17" s="67" t="s">
        <v>9236</v>
      </c>
      <c r="E17" s="61"/>
      <c r="F17" s="61"/>
      <c r="G17" s="61"/>
      <c r="H17" s="61"/>
      <c r="I17" s="61"/>
      <c r="J17" s="61"/>
      <c r="K17" s="68"/>
      <c r="L17" s="126" t="s">
        <v>9239</v>
      </c>
      <c r="M17" s="61"/>
      <c r="N17" s="61"/>
      <c r="O17" s="61"/>
      <c r="P17" s="61"/>
      <c r="Q17" s="61"/>
      <c r="R17" s="61"/>
      <c r="S17" s="62"/>
      <c r="T17" s="127" t="s">
        <v>8821</v>
      </c>
      <c r="U17" s="61"/>
      <c r="V17" s="61"/>
      <c r="W17" s="68"/>
      <c r="X17" s="73" t="str">
        <f>IF(AND(NOT(ISBLANK(T17)),NOT(ISERROR(VLOOKUP(T17,'[2]SQL Server フィールド型種類'!$B$2:$E$30,4,FALSE)&lt;&gt;0))),TEXT(VLOOKUP(T17,'[2]SQL Server フィールド型種類'!$B$2:$E$30,4,FALSE),"##0"),"")</f>
        <v>4</v>
      </c>
      <c r="Y17" s="68"/>
      <c r="Z17" s="69"/>
      <c r="AA17" s="62"/>
      <c r="AB17" s="61"/>
      <c r="AC17" s="53"/>
      <c r="AD17" s="53"/>
      <c r="AE17" s="68"/>
      <c r="AF17" s="54"/>
      <c r="AG17" s="54"/>
      <c r="AH17" s="54"/>
      <c r="AI17" s="54"/>
      <c r="AJ17" s="54"/>
      <c r="AK17" s="54"/>
      <c r="AL17" s="55"/>
      <c r="AM17" s="135" t="s">
        <v>9488</v>
      </c>
      <c r="AN17" s="61"/>
      <c r="AO17" s="61"/>
      <c r="AP17" s="61"/>
      <c r="AQ17" s="61"/>
      <c r="AR17" s="61"/>
      <c r="AS17" s="372"/>
      <c r="AT17" s="61"/>
      <c r="AU17" s="61"/>
      <c r="AV17" s="61"/>
      <c r="AW17" s="61"/>
      <c r="AX17" s="62"/>
      <c r="AY17" s="49"/>
      <c r="BB17" s="186"/>
      <c r="BC17" s="186" t="str">
        <f t="shared" si="0"/>
        <v>up_close smalldatetime NULL,</v>
      </c>
      <c r="BD17" s="186"/>
      <c r="BE17" s="186"/>
      <c r="BF17" s="186"/>
      <c r="BG17" s="186"/>
      <c r="BH17" s="186"/>
      <c r="BI17" s="186"/>
      <c r="BJ17" s="186"/>
      <c r="BK17" s="186"/>
      <c r="BL17" s="186"/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 t="str">
        <f t="shared" si="1"/>
        <v/>
      </c>
    </row>
    <row r="18" spans="1:95" ht="15" customHeight="1">
      <c r="A18" s="44"/>
      <c r="B18" s="998">
        <f>IF(NOT(ISBLANK(D18)),MAX(B$9:B17)+1,"")</f>
        <v>10</v>
      </c>
      <c r="C18" s="999"/>
      <c r="D18" s="67" t="s">
        <v>9237</v>
      </c>
      <c r="E18" s="61"/>
      <c r="F18" s="61"/>
      <c r="G18" s="61"/>
      <c r="H18" s="61"/>
      <c r="I18" s="61"/>
      <c r="J18" s="61"/>
      <c r="K18" s="68"/>
      <c r="L18" s="126" t="s">
        <v>9241</v>
      </c>
      <c r="M18" s="61"/>
      <c r="N18" s="61"/>
      <c r="O18" s="61"/>
      <c r="P18" s="61"/>
      <c r="Q18" s="61"/>
      <c r="R18" s="61"/>
      <c r="S18" s="62"/>
      <c r="T18" s="127" t="s">
        <v>8821</v>
      </c>
      <c r="U18" s="61"/>
      <c r="V18" s="61"/>
      <c r="W18" s="68"/>
      <c r="X18" s="69" t="str">
        <f>IF(AND(NOT(ISBLANK(T18)),NOT(ISERROR(VLOOKUP(T18,'[2]SQL Server フィールド型種類'!$B$2:$E$30,4,FALSE)&lt;&gt;0))),TEXT(VLOOKUP(T18,'[2]SQL Server フィールド型種類'!$B$2:$E$30,4,FALSE),"##0"),"")</f>
        <v>4</v>
      </c>
      <c r="Y18" s="68"/>
      <c r="Z18" s="69"/>
      <c r="AA18" s="62"/>
      <c r="AB18" s="61"/>
      <c r="AC18" s="53"/>
      <c r="AD18" s="53"/>
      <c r="AE18" s="68"/>
      <c r="AF18" s="54"/>
      <c r="AG18" s="54"/>
      <c r="AH18" s="54"/>
      <c r="AI18" s="54"/>
      <c r="AJ18" s="54"/>
      <c r="AK18" s="54"/>
      <c r="AL18" s="55"/>
      <c r="AM18" s="135" t="s">
        <v>9489</v>
      </c>
      <c r="AN18" s="61"/>
      <c r="AO18" s="61"/>
      <c r="AP18" s="61"/>
      <c r="AQ18" s="372"/>
      <c r="AR18" s="372"/>
      <c r="AS18" s="372"/>
      <c r="AT18" s="61"/>
      <c r="AU18" s="61"/>
      <c r="AV18" s="61"/>
      <c r="AW18" s="61"/>
      <c r="AX18" s="62"/>
      <c r="AY18" s="49"/>
      <c r="BB18" s="186"/>
      <c r="BC18" s="186" t="str">
        <f t="shared" si="0"/>
        <v>out_mainte smalldatetime NULL,</v>
      </c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 t="str">
        <f t="shared" si="1"/>
        <v/>
      </c>
    </row>
    <row r="19" spans="1:95" ht="15" customHeight="1">
      <c r="A19" s="44"/>
      <c r="B19" s="998">
        <f>IF(NOT(ISBLANK(D19)),MAX(B$9:B18)+1,"")</f>
        <v>11</v>
      </c>
      <c r="C19" s="999"/>
      <c r="D19" s="67" t="s">
        <v>9482</v>
      </c>
      <c r="E19" s="61"/>
      <c r="F19" s="61"/>
      <c r="G19" s="61"/>
      <c r="H19" s="61"/>
      <c r="I19" s="61"/>
      <c r="J19" s="61">
        <v>1</v>
      </c>
      <c r="K19" s="68"/>
      <c r="L19" s="126" t="s">
        <v>9484</v>
      </c>
      <c r="M19" s="61"/>
      <c r="N19" s="61"/>
      <c r="O19" s="61"/>
      <c r="P19" s="61"/>
      <c r="Q19" s="61"/>
      <c r="R19" s="61"/>
      <c r="S19" s="62"/>
      <c r="T19" s="127" t="s">
        <v>8787</v>
      </c>
      <c r="U19" s="61"/>
      <c r="V19" s="61"/>
      <c r="W19" s="68"/>
      <c r="X19" s="73" t="str">
        <f>IF(AND(NOT(ISBLANK(T19)),NOT(ISERROR(VLOOKUP(T19,'[2]SQL Server フィールド型種類'!$B$2:$E$30,4,FALSE)&lt;&gt;0))),TEXT(VLOOKUP(T19,'[2]SQL Server フィールド型種類'!$B$2:$E$30,4,FALSE),"##0"),"")</f>
        <v>4</v>
      </c>
      <c r="Y19" s="68"/>
      <c r="Z19" s="69"/>
      <c r="AA19" s="62"/>
      <c r="AB19" s="61"/>
      <c r="AC19" s="53"/>
      <c r="AD19" s="53"/>
      <c r="AE19" s="68"/>
      <c r="AF19" s="54"/>
      <c r="AG19" s="54"/>
      <c r="AH19" s="54"/>
      <c r="AI19" s="54"/>
      <c r="AJ19" s="54"/>
      <c r="AK19" s="54"/>
      <c r="AL19" s="55"/>
      <c r="AM19" s="135"/>
      <c r="AN19" s="61"/>
      <c r="AO19" s="61"/>
      <c r="AP19" s="372"/>
      <c r="AQ19" s="372"/>
      <c r="AR19" s="372"/>
      <c r="AS19" s="372"/>
      <c r="AT19" s="61"/>
      <c r="AU19" s="61"/>
      <c r="AV19" s="61"/>
      <c r="AW19" s="61"/>
      <c r="AX19" s="62"/>
      <c r="AY19" s="49"/>
      <c r="BB19" s="186"/>
      <c r="BC19" s="186" t="str">
        <f t="shared" si="0"/>
        <v>plan_vol1 int NULL,</v>
      </c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 t="str">
        <f t="shared" si="1"/>
        <v/>
      </c>
    </row>
    <row r="20" spans="1:95" ht="15" customHeight="1">
      <c r="A20" s="44"/>
      <c r="B20" s="998">
        <f>IF(NOT(ISBLANK(D20)),MAX(B$9:B19)+1,"")</f>
        <v>12</v>
      </c>
      <c r="C20" s="999"/>
      <c r="D20" s="67" t="s">
        <v>9483</v>
      </c>
      <c r="E20" s="61"/>
      <c r="F20" s="61"/>
      <c r="G20" s="61"/>
      <c r="H20" s="61"/>
      <c r="I20" s="61"/>
      <c r="J20" s="61">
        <v>1</v>
      </c>
      <c r="K20" s="68"/>
      <c r="L20" s="126" t="s">
        <v>9486</v>
      </c>
      <c r="M20" s="61"/>
      <c r="N20" s="61"/>
      <c r="O20" s="61"/>
      <c r="P20" s="61"/>
      <c r="Q20" s="61"/>
      <c r="R20" s="61"/>
      <c r="S20" s="62"/>
      <c r="T20" s="127" t="s">
        <v>8787</v>
      </c>
      <c r="U20" s="61"/>
      <c r="V20" s="61"/>
      <c r="W20" s="68"/>
      <c r="X20" s="69" t="str">
        <f>IF(AND(NOT(ISBLANK(T20)),NOT(ISERROR(VLOOKUP(T20,'[2]SQL Server フィールド型種類'!$B$2:$E$30,4,FALSE)&lt;&gt;0))),TEXT(VLOOKUP(T20,'[2]SQL Server フィールド型種類'!$B$2:$E$30,4,FALSE),"##0"),"")</f>
        <v>4</v>
      </c>
      <c r="Y20" s="68"/>
      <c r="Z20" s="69"/>
      <c r="AA20" s="62"/>
      <c r="AB20" s="61"/>
      <c r="AC20" s="53"/>
      <c r="AD20" s="53"/>
      <c r="AE20" s="68"/>
      <c r="AF20" s="54"/>
      <c r="AG20" s="54"/>
      <c r="AH20" s="54"/>
      <c r="AI20" s="54"/>
      <c r="AJ20" s="54"/>
      <c r="AK20" s="54"/>
      <c r="AL20" s="55"/>
      <c r="AM20" s="135"/>
      <c r="AN20" s="372"/>
      <c r="AO20" s="372"/>
      <c r="AP20" s="372"/>
      <c r="AQ20" s="372"/>
      <c r="AR20" s="372"/>
      <c r="AS20" s="372"/>
      <c r="AT20" s="61"/>
      <c r="AU20" s="61"/>
      <c r="AV20" s="61"/>
      <c r="AW20" s="61"/>
      <c r="AX20" s="62"/>
      <c r="AY20" s="49"/>
      <c r="BB20" s="186"/>
      <c r="BC20" s="186" t="str">
        <f t="shared" si="0"/>
        <v>actual_vol1 int NULL,</v>
      </c>
      <c r="BD20" s="186"/>
      <c r="BE20" s="186"/>
      <c r="BF20" s="186"/>
      <c r="BG20" s="186"/>
      <c r="BH20" s="186"/>
      <c r="BI20" s="186"/>
      <c r="BJ20" s="186"/>
      <c r="BK20" s="186"/>
      <c r="BL20" s="186"/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 t="str">
        <f t="shared" si="1"/>
        <v/>
      </c>
    </row>
    <row r="21" spans="1:95" ht="15" customHeight="1">
      <c r="A21" s="44"/>
      <c r="B21" s="998">
        <f>IF(NOT(ISBLANK(D21)),MAX(B$9:B20)+1,"")</f>
        <v>13</v>
      </c>
      <c r="C21" s="999"/>
      <c r="D21" s="67" t="s">
        <v>9487</v>
      </c>
      <c r="E21" s="61"/>
      <c r="F21" s="61"/>
      <c r="G21" s="61"/>
      <c r="H21" s="61"/>
      <c r="I21" s="61"/>
      <c r="J21" s="61">
        <v>1</v>
      </c>
      <c r="K21" s="68"/>
      <c r="L21" s="126" t="s">
        <v>9485</v>
      </c>
      <c r="M21" s="61"/>
      <c r="N21" s="61"/>
      <c r="O21" s="61"/>
      <c r="P21" s="61"/>
      <c r="Q21" s="61"/>
      <c r="R21" s="61"/>
      <c r="S21" s="62"/>
      <c r="T21" s="127" t="s">
        <v>8787</v>
      </c>
      <c r="U21" s="61"/>
      <c r="V21" s="61"/>
      <c r="W21" s="68"/>
      <c r="X21" s="73" t="str">
        <f>IF(AND(NOT(ISBLANK(T21)),NOT(ISERROR(VLOOKUP(T21,'[2]SQL Server フィールド型種類'!$B$2:$E$30,4,FALSE)&lt;&gt;0))),TEXT(VLOOKUP(T21,'[2]SQL Server フィールド型種類'!$B$2:$E$30,4,FALSE),"##0"),"")</f>
        <v>4</v>
      </c>
      <c r="Y21" s="68"/>
      <c r="Z21" s="69"/>
      <c r="AA21" s="62"/>
      <c r="AB21" s="61"/>
      <c r="AC21" s="53"/>
      <c r="AD21" s="53"/>
      <c r="AE21" s="68"/>
      <c r="AF21" s="54"/>
      <c r="AG21" s="54"/>
      <c r="AH21" s="54"/>
      <c r="AI21" s="54"/>
      <c r="AJ21" s="54"/>
      <c r="AK21" s="54"/>
      <c r="AL21" s="55"/>
      <c r="AM21" s="135"/>
      <c r="AN21" s="372"/>
      <c r="AO21" s="372"/>
      <c r="AP21" s="372"/>
      <c r="AQ21" s="372"/>
      <c r="AR21" s="372"/>
      <c r="AS21" s="372"/>
      <c r="AT21" s="61"/>
      <c r="AU21" s="61"/>
      <c r="AV21" s="61"/>
      <c r="AW21" s="61"/>
      <c r="AX21" s="62"/>
      <c r="AY21" s="148"/>
      <c r="BB21" s="186"/>
      <c r="BC21" s="186" t="str">
        <f t="shared" si="0"/>
        <v>stroke1 int NULL,</v>
      </c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 t="str">
        <f t="shared" si="1"/>
        <v/>
      </c>
      <c r="CQ21" s="192" t="s">
        <v>86</v>
      </c>
    </row>
    <row r="22" spans="1:95" ht="15" customHeight="1">
      <c r="A22" s="50"/>
      <c r="B22" s="998">
        <f>IF(NOT(ISBLANK(D22)),MAX(B$9:B21)+1,"")</f>
        <v>14</v>
      </c>
      <c r="C22" s="999"/>
      <c r="D22" s="67" t="str">
        <f>"生産予定台数"&amp;J22</f>
        <v>生産予定台数2</v>
      </c>
      <c r="E22" s="61"/>
      <c r="F22" s="61"/>
      <c r="G22" s="61"/>
      <c r="H22" s="61"/>
      <c r="I22" s="61"/>
      <c r="J22" s="61">
        <f t="shared" ref="J22:J32" si="2">J19+1</f>
        <v>2</v>
      </c>
      <c r="K22" s="68"/>
      <c r="L22" s="126" t="str">
        <f>"plan_vol"&amp;J22</f>
        <v>plan_vol2</v>
      </c>
      <c r="M22" s="61"/>
      <c r="N22" s="61"/>
      <c r="O22" s="61"/>
      <c r="P22" s="61"/>
      <c r="Q22" s="61"/>
      <c r="R22" s="61"/>
      <c r="S22" s="62"/>
      <c r="T22" s="127" t="s">
        <v>8787</v>
      </c>
      <c r="U22" s="61"/>
      <c r="V22" s="61"/>
      <c r="W22" s="68"/>
      <c r="X22" s="73" t="str">
        <f>IF(AND(NOT(ISBLANK(T22)),NOT(ISERROR(VLOOKUP(T22,'[2]SQL Server フィールド型種類'!$B$2:$E$30,4,FALSE)&lt;&gt;0))),TEXT(VLOOKUP(T22,'[2]SQL Server フィールド型種類'!$B$2:$E$30,4,FALSE),"##0"),"")</f>
        <v>4</v>
      </c>
      <c r="Y22" s="68"/>
      <c r="Z22" s="69"/>
      <c r="AA22" s="62"/>
      <c r="AB22" s="61"/>
      <c r="AC22" s="53"/>
      <c r="AD22" s="53"/>
      <c r="AE22" s="68"/>
      <c r="AF22" s="54"/>
      <c r="AG22" s="54"/>
      <c r="AH22" s="54"/>
      <c r="AI22" s="54"/>
      <c r="AJ22" s="54"/>
      <c r="AK22" s="54"/>
      <c r="AL22" s="55"/>
      <c r="AM22" s="135"/>
      <c r="AN22" s="372"/>
      <c r="AO22" s="372"/>
      <c r="AP22" s="372"/>
      <c r="AQ22" s="372"/>
      <c r="AR22" s="372"/>
      <c r="AS22" s="372"/>
      <c r="AT22" s="61"/>
      <c r="AU22" s="61"/>
      <c r="AV22" s="61"/>
      <c r="AW22" s="61"/>
      <c r="AX22" s="62"/>
      <c r="AY22" s="49"/>
      <c r="BB22" s="45"/>
      <c r="BC22" s="45" t="str">
        <f t="shared" si="0"/>
        <v>plan_vol2 int NULL,</v>
      </c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O22" s="186"/>
      <c r="BP22" s="186"/>
      <c r="BQ22" s="186"/>
      <c r="BR22" s="186"/>
      <c r="BS22" s="186"/>
      <c r="BT22" s="186"/>
      <c r="BU22" s="186"/>
      <c r="BV22" s="186"/>
      <c r="BW22" s="186"/>
      <c r="BX22" s="186" t="str">
        <f t="shared" si="1"/>
        <v/>
      </c>
      <c r="CQ22" s="192" t="s">
        <v>86</v>
      </c>
    </row>
    <row r="23" spans="1:95" ht="15" customHeight="1">
      <c r="A23" s="50"/>
      <c r="B23" s="998">
        <f>IF(NOT(ISBLANK(D23)),MAX(B$9:B22)+1,"")</f>
        <v>15</v>
      </c>
      <c r="C23" s="999"/>
      <c r="D23" s="67" t="str">
        <f>"生産実績台数"&amp;J23</f>
        <v>生産実績台数2</v>
      </c>
      <c r="E23" s="61"/>
      <c r="F23" s="61"/>
      <c r="G23" s="61"/>
      <c r="H23" s="61"/>
      <c r="I23" s="61"/>
      <c r="J23" s="61">
        <f t="shared" si="2"/>
        <v>2</v>
      </c>
      <c r="K23" s="68"/>
      <c r="L23" s="126" t="str">
        <f>"actual_vol"&amp;J23</f>
        <v>actual_vol2</v>
      </c>
      <c r="M23" s="61"/>
      <c r="N23" s="61"/>
      <c r="O23" s="61"/>
      <c r="P23" s="61"/>
      <c r="Q23" s="61"/>
      <c r="R23" s="61"/>
      <c r="S23" s="62"/>
      <c r="T23" s="127" t="s">
        <v>8787</v>
      </c>
      <c r="U23" s="61"/>
      <c r="V23" s="61"/>
      <c r="W23" s="68"/>
      <c r="X23" s="69" t="str">
        <f>IF(AND(NOT(ISBLANK(T23)),NOT(ISERROR(VLOOKUP(T23,'[2]SQL Server フィールド型種類'!$B$2:$E$30,4,FALSE)&lt;&gt;0))),TEXT(VLOOKUP(T23,'[2]SQL Server フィールド型種類'!$B$2:$E$30,4,FALSE),"##0"),"")</f>
        <v>4</v>
      </c>
      <c r="Y23" s="68"/>
      <c r="Z23" s="69"/>
      <c r="AA23" s="62"/>
      <c r="AB23" s="61"/>
      <c r="AC23" s="53"/>
      <c r="AD23" s="53"/>
      <c r="AE23" s="68"/>
      <c r="AF23" s="54"/>
      <c r="AG23" s="54"/>
      <c r="AH23" s="54"/>
      <c r="AI23" s="54"/>
      <c r="AJ23" s="54"/>
      <c r="AK23" s="54"/>
      <c r="AL23" s="55"/>
      <c r="AM23" s="135"/>
      <c r="AN23" s="372"/>
      <c r="AO23" s="372"/>
      <c r="AP23" s="372"/>
      <c r="AQ23" s="372"/>
      <c r="AR23" s="372"/>
      <c r="AS23" s="372"/>
      <c r="AT23" s="61"/>
      <c r="AU23" s="61"/>
      <c r="AV23" s="61"/>
      <c r="AW23" s="61"/>
      <c r="AX23" s="62"/>
      <c r="AY23" s="49"/>
      <c r="BB23" s="186"/>
      <c r="BC23" s="45" t="str">
        <f t="shared" si="0"/>
        <v>actual_vol2 int NULL,</v>
      </c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 t="str">
        <f t="shared" si="1"/>
        <v/>
      </c>
    </row>
    <row r="24" spans="1:95" ht="15" customHeight="1">
      <c r="A24" s="50"/>
      <c r="B24" s="998">
        <f>IF(NOT(ISBLANK(D24)),MAX(B$9:B23)+1,"")</f>
        <v>16</v>
      </c>
      <c r="C24" s="999"/>
      <c r="D24" s="67" t="str">
        <f>"当月ストローク数"&amp;J24</f>
        <v>当月ストローク数2</v>
      </c>
      <c r="E24" s="61"/>
      <c r="F24" s="61"/>
      <c r="G24" s="61"/>
      <c r="H24" s="61"/>
      <c r="I24" s="61"/>
      <c r="J24" s="61">
        <f t="shared" si="2"/>
        <v>2</v>
      </c>
      <c r="K24" s="68"/>
      <c r="L24" s="126" t="str">
        <f>"stroke"&amp;J24</f>
        <v>stroke2</v>
      </c>
      <c r="M24" s="61"/>
      <c r="N24" s="61"/>
      <c r="O24" s="61"/>
      <c r="P24" s="61"/>
      <c r="Q24" s="61"/>
      <c r="R24" s="61"/>
      <c r="S24" s="62"/>
      <c r="T24" s="127" t="s">
        <v>8787</v>
      </c>
      <c r="U24" s="61"/>
      <c r="V24" s="61"/>
      <c r="W24" s="68"/>
      <c r="X24" s="73" t="str">
        <f>IF(AND(NOT(ISBLANK(T24)),NOT(ISERROR(VLOOKUP(T24,'[2]SQL Server フィールド型種類'!$B$2:$E$30,4,FALSE)&lt;&gt;0))),TEXT(VLOOKUP(T24,'[2]SQL Server フィールド型種類'!$B$2:$E$30,4,FALSE),"##0"),"")</f>
        <v>4</v>
      </c>
      <c r="Y24" s="68"/>
      <c r="Z24" s="69"/>
      <c r="AA24" s="62"/>
      <c r="AB24" s="61"/>
      <c r="AC24" s="53"/>
      <c r="AD24" s="53"/>
      <c r="AE24" s="68"/>
      <c r="AF24" s="54"/>
      <c r="AG24" s="54"/>
      <c r="AH24" s="54"/>
      <c r="AI24" s="54"/>
      <c r="AJ24" s="54"/>
      <c r="AK24" s="54"/>
      <c r="AL24" s="55"/>
      <c r="AM24" s="135"/>
      <c r="AN24" s="372"/>
      <c r="AO24" s="372"/>
      <c r="AP24" s="372"/>
      <c r="AQ24" s="372"/>
      <c r="AR24" s="372"/>
      <c r="AS24" s="372"/>
      <c r="AT24" s="61"/>
      <c r="AU24" s="61"/>
      <c r="AV24" s="61"/>
      <c r="AW24" s="61"/>
      <c r="AX24" s="62"/>
      <c r="AY24" s="49"/>
      <c r="BB24" s="186"/>
      <c r="BC24" s="186" t="str">
        <f t="shared" si="0"/>
        <v>stroke2 int NULL,</v>
      </c>
      <c r="BD24" s="186"/>
      <c r="BE24" s="186"/>
      <c r="BF24" s="186"/>
      <c r="BG24" s="186"/>
      <c r="BH24" s="186"/>
      <c r="BI24" s="186"/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 t="str">
        <f t="shared" si="1"/>
        <v/>
      </c>
    </row>
    <row r="25" spans="1:95" ht="15" customHeight="1">
      <c r="A25" s="50"/>
      <c r="B25" s="998">
        <f>IF(NOT(ISBLANK(D25)),MAX(B$9:B24)+1,"")</f>
        <v>17</v>
      </c>
      <c r="C25" s="999"/>
      <c r="D25" s="67" t="str">
        <f>"生産予定台数"&amp;J25</f>
        <v>生産予定台数3</v>
      </c>
      <c r="E25" s="61"/>
      <c r="F25" s="61"/>
      <c r="G25" s="61"/>
      <c r="H25" s="61"/>
      <c r="I25" s="61"/>
      <c r="J25" s="61">
        <f t="shared" si="2"/>
        <v>3</v>
      </c>
      <c r="K25" s="68"/>
      <c r="L25" s="126" t="str">
        <f>"plan_vol"&amp;J25</f>
        <v>plan_vol3</v>
      </c>
      <c r="M25" s="61"/>
      <c r="N25" s="61"/>
      <c r="O25" s="61"/>
      <c r="P25" s="61"/>
      <c r="Q25" s="61"/>
      <c r="R25" s="61"/>
      <c r="S25" s="62"/>
      <c r="T25" s="127" t="s">
        <v>8787</v>
      </c>
      <c r="U25" s="61"/>
      <c r="V25" s="61"/>
      <c r="W25" s="68"/>
      <c r="X25" s="69" t="str">
        <f>IF(AND(NOT(ISBLANK(T25)),NOT(ISERROR(VLOOKUP(T25,'[2]SQL Server フィールド型種類'!$B$2:$E$30,4,FALSE)&lt;&gt;0))),TEXT(VLOOKUP(T25,'[2]SQL Server フィールド型種類'!$B$2:$E$30,4,FALSE),"##0"),"")</f>
        <v>4</v>
      </c>
      <c r="Y25" s="68"/>
      <c r="Z25" s="69"/>
      <c r="AA25" s="62"/>
      <c r="AB25" s="61"/>
      <c r="AC25" s="53"/>
      <c r="AD25" s="53"/>
      <c r="AE25" s="68"/>
      <c r="AF25" s="54"/>
      <c r="AG25" s="54"/>
      <c r="AH25" s="54"/>
      <c r="AI25" s="54"/>
      <c r="AJ25" s="54"/>
      <c r="AK25" s="54"/>
      <c r="AL25" s="55"/>
      <c r="AM25" s="135"/>
      <c r="AN25" s="372"/>
      <c r="AO25" s="372"/>
      <c r="AP25" s="372"/>
      <c r="AQ25" s="372"/>
      <c r="AR25" s="372"/>
      <c r="AS25" s="372"/>
      <c r="AT25" s="61"/>
      <c r="AU25" s="61"/>
      <c r="AV25" s="61"/>
      <c r="AW25" s="61"/>
      <c r="AX25" s="62"/>
      <c r="AY25" s="49"/>
      <c r="BB25" s="186"/>
      <c r="BC25" s="186" t="str">
        <f t="shared" si="0"/>
        <v>plan_vol3 int NULL,</v>
      </c>
      <c r="BD25" s="186"/>
      <c r="BE25" s="186"/>
      <c r="BF25" s="186"/>
      <c r="BG25" s="186"/>
      <c r="BH25" s="186"/>
      <c r="BI25" s="186"/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 t="str">
        <f t="shared" si="1"/>
        <v/>
      </c>
    </row>
    <row r="26" spans="1:95" ht="15" customHeight="1">
      <c r="A26" s="50"/>
      <c r="B26" s="998">
        <f>IF(NOT(ISBLANK(D26)),MAX(B$9:B25)+1,"")</f>
        <v>18</v>
      </c>
      <c r="C26" s="999"/>
      <c r="D26" s="67" t="str">
        <f>"生産実績台数"&amp;J26</f>
        <v>生産実績台数3</v>
      </c>
      <c r="E26" s="61"/>
      <c r="F26" s="61"/>
      <c r="G26" s="61"/>
      <c r="H26" s="61"/>
      <c r="I26" s="61"/>
      <c r="J26" s="61">
        <f t="shared" si="2"/>
        <v>3</v>
      </c>
      <c r="K26" s="68"/>
      <c r="L26" s="126" t="str">
        <f>"actual_vol"&amp;J26</f>
        <v>actual_vol3</v>
      </c>
      <c r="M26" s="61"/>
      <c r="N26" s="61"/>
      <c r="O26" s="61"/>
      <c r="P26" s="61"/>
      <c r="Q26" s="61"/>
      <c r="R26" s="61"/>
      <c r="S26" s="62"/>
      <c r="T26" s="127" t="s">
        <v>8787</v>
      </c>
      <c r="U26" s="61"/>
      <c r="V26" s="61"/>
      <c r="W26" s="68"/>
      <c r="X26" s="73" t="str">
        <f>IF(AND(NOT(ISBLANK(T26)),NOT(ISERROR(VLOOKUP(T26,'[2]SQL Server フィールド型種類'!$B$2:$E$30,4,FALSE)&lt;&gt;0))),TEXT(VLOOKUP(T26,'[2]SQL Server フィールド型種類'!$B$2:$E$30,4,FALSE),"##0"),"")</f>
        <v>4</v>
      </c>
      <c r="Y26" s="68"/>
      <c r="Z26" s="69"/>
      <c r="AA26" s="62"/>
      <c r="AB26" s="61"/>
      <c r="AC26" s="53"/>
      <c r="AD26" s="53"/>
      <c r="AE26" s="68"/>
      <c r="AF26" s="54"/>
      <c r="AG26" s="54"/>
      <c r="AH26" s="54"/>
      <c r="AI26" s="54"/>
      <c r="AJ26" s="54"/>
      <c r="AK26" s="54"/>
      <c r="AL26" s="55"/>
      <c r="AM26" s="135"/>
      <c r="AN26" s="372"/>
      <c r="AO26" s="372"/>
      <c r="AP26" s="372"/>
      <c r="AQ26" s="372"/>
      <c r="AR26" s="372"/>
      <c r="AS26" s="372"/>
      <c r="AT26" s="61"/>
      <c r="AU26" s="61"/>
      <c r="AV26" s="61"/>
      <c r="AW26" s="61"/>
      <c r="AX26" s="62"/>
      <c r="AY26" s="49"/>
      <c r="BB26" s="186"/>
      <c r="BC26" s="186" t="str">
        <f t="shared" si="0"/>
        <v>actual_vol3 int NULL,</v>
      </c>
      <c r="BD26" s="186"/>
      <c r="BX26" s="43" t="str">
        <f t="shared" si="1"/>
        <v/>
      </c>
    </row>
    <row r="27" spans="1:95" ht="15" customHeight="1">
      <c r="A27" s="50"/>
      <c r="B27" s="998">
        <f>IF(NOT(ISBLANK(D27)),MAX(B$9:B26)+1,"")</f>
        <v>19</v>
      </c>
      <c r="C27" s="999"/>
      <c r="D27" s="67" t="str">
        <f>"当月ストローク数"&amp;J27</f>
        <v>当月ストローク数3</v>
      </c>
      <c r="E27" s="61"/>
      <c r="F27" s="61"/>
      <c r="G27" s="61"/>
      <c r="H27" s="61"/>
      <c r="I27" s="61"/>
      <c r="J27" s="61">
        <f t="shared" si="2"/>
        <v>3</v>
      </c>
      <c r="K27" s="373"/>
      <c r="L27" s="126" t="str">
        <f>"stroke"&amp;J27</f>
        <v>stroke3</v>
      </c>
      <c r="M27" s="372"/>
      <c r="N27" s="372"/>
      <c r="O27" s="372"/>
      <c r="P27" s="372"/>
      <c r="Q27" s="372"/>
      <c r="R27" s="372"/>
      <c r="S27" s="375"/>
      <c r="T27" s="371" t="s">
        <v>8787</v>
      </c>
      <c r="U27" s="372"/>
      <c r="V27" s="372"/>
      <c r="W27" s="373"/>
      <c r="X27" s="377" t="str">
        <f>IF(AND(NOT(ISBLANK(T27)),NOT(ISERROR(VLOOKUP(T27,'[2]SQL Server フィールド型種類'!$B$2:$E$30,4,FALSE)&lt;&gt;0))),TEXT(VLOOKUP(T27,'[2]SQL Server フィールド型種類'!$B$2:$E$30,4,FALSE),"##0"),"")</f>
        <v>4</v>
      </c>
      <c r="Y27" s="373"/>
      <c r="Z27" s="378"/>
      <c r="AA27" s="375"/>
      <c r="AB27" s="372"/>
      <c r="AC27" s="379"/>
      <c r="AD27" s="379"/>
      <c r="AE27" s="373"/>
      <c r="AF27" s="380"/>
      <c r="AG27" s="380"/>
      <c r="AH27" s="380"/>
      <c r="AI27" s="380"/>
      <c r="AJ27" s="380"/>
      <c r="AK27" s="380"/>
      <c r="AL27" s="381"/>
      <c r="AM27" s="382"/>
      <c r="AN27" s="372"/>
      <c r="AO27" s="372"/>
      <c r="AP27" s="372"/>
      <c r="AQ27" s="372"/>
      <c r="AR27" s="372"/>
      <c r="AS27" s="372"/>
      <c r="AT27" s="61"/>
      <c r="AU27" s="61"/>
      <c r="AV27" s="61"/>
      <c r="AW27" s="61"/>
      <c r="AX27" s="62"/>
      <c r="AY27" s="49"/>
      <c r="BB27" s="186"/>
      <c r="BC27" s="186" t="str">
        <f t="shared" si="0"/>
        <v>stroke3 int NULL,</v>
      </c>
      <c r="BD27" s="186"/>
      <c r="BX27" s="43" t="str">
        <f t="shared" si="1"/>
        <v/>
      </c>
    </row>
    <row r="28" spans="1:95" ht="15" customHeight="1">
      <c r="A28" s="50"/>
      <c r="B28" s="998">
        <f>IF(NOT(ISBLANK(D28)),MAX(B$9:B27)+1,"")</f>
        <v>20</v>
      </c>
      <c r="C28" s="999"/>
      <c r="D28" s="67" t="str">
        <f>"生産予定台数"&amp;J28</f>
        <v>生産予定台数4</v>
      </c>
      <c r="E28" s="61"/>
      <c r="F28" s="61"/>
      <c r="G28" s="61"/>
      <c r="H28" s="61"/>
      <c r="I28" s="61"/>
      <c r="J28" s="61">
        <f t="shared" si="2"/>
        <v>4</v>
      </c>
      <c r="K28" s="373"/>
      <c r="L28" s="126" t="str">
        <f>"plan_vol"&amp;J28</f>
        <v>plan_vol4</v>
      </c>
      <c r="M28" s="372"/>
      <c r="N28" s="372"/>
      <c r="O28" s="372"/>
      <c r="P28" s="372"/>
      <c r="Q28" s="372"/>
      <c r="R28" s="372"/>
      <c r="S28" s="375"/>
      <c r="T28" s="371" t="s">
        <v>8787</v>
      </c>
      <c r="U28" s="372"/>
      <c r="V28" s="372"/>
      <c r="W28" s="373"/>
      <c r="X28" s="377" t="str">
        <f>IF(AND(NOT(ISBLANK(T28)),NOT(ISERROR(VLOOKUP(T28,'[2]SQL Server フィールド型種類'!$B$2:$E$30,4,FALSE)&lt;&gt;0))),TEXT(VLOOKUP(T28,'[2]SQL Server フィールド型種類'!$B$2:$E$30,4,FALSE),"##0"),"")</f>
        <v>4</v>
      </c>
      <c r="Y28" s="373"/>
      <c r="Z28" s="378"/>
      <c r="AA28" s="375"/>
      <c r="AB28" s="372"/>
      <c r="AC28" s="379"/>
      <c r="AD28" s="379"/>
      <c r="AE28" s="373"/>
      <c r="AF28" s="380"/>
      <c r="AG28" s="380"/>
      <c r="AH28" s="380"/>
      <c r="AI28" s="380"/>
      <c r="AJ28" s="380"/>
      <c r="AK28" s="380"/>
      <c r="AL28" s="381"/>
      <c r="AM28" s="382"/>
      <c r="AN28" s="372"/>
      <c r="AO28" s="372"/>
      <c r="AP28" s="372"/>
      <c r="AQ28" s="372"/>
      <c r="AR28" s="372"/>
      <c r="AS28" s="372"/>
      <c r="AT28" s="61"/>
      <c r="AU28" s="61"/>
      <c r="AV28" s="61"/>
      <c r="AW28" s="61"/>
      <c r="AX28" s="62"/>
      <c r="AY28" s="49"/>
      <c r="BB28" s="186"/>
      <c r="BC28" s="186" t="str">
        <f t="shared" si="0"/>
        <v>plan_vol4 int NULL,</v>
      </c>
      <c r="BD28" s="186"/>
      <c r="BX28" s="43" t="str">
        <f t="shared" si="1"/>
        <v/>
      </c>
    </row>
    <row r="29" spans="1:95" ht="15" customHeight="1">
      <c r="A29" s="50"/>
      <c r="B29" s="998">
        <f>IF(NOT(ISBLANK(D29)),MAX(B$9:B28)+1,"")</f>
        <v>21</v>
      </c>
      <c r="C29" s="999"/>
      <c r="D29" s="67" t="str">
        <f>"生産実績台数"&amp;J29</f>
        <v>生産実績台数4</v>
      </c>
      <c r="E29" s="61"/>
      <c r="F29" s="61"/>
      <c r="G29" s="61"/>
      <c r="H29" s="61"/>
      <c r="I29" s="61"/>
      <c r="J29" s="61">
        <f t="shared" si="2"/>
        <v>4</v>
      </c>
      <c r="K29" s="373"/>
      <c r="L29" s="126" t="str">
        <f>"actual_vol"&amp;J29</f>
        <v>actual_vol4</v>
      </c>
      <c r="M29" s="372"/>
      <c r="N29" s="372"/>
      <c r="O29" s="372"/>
      <c r="P29" s="372"/>
      <c r="Q29" s="372"/>
      <c r="R29" s="372"/>
      <c r="S29" s="375"/>
      <c r="T29" s="371" t="s">
        <v>8787</v>
      </c>
      <c r="U29" s="372"/>
      <c r="V29" s="372"/>
      <c r="W29" s="373"/>
      <c r="X29" s="377" t="str">
        <f>IF(AND(NOT(ISBLANK(T29)),NOT(ISERROR(VLOOKUP(T29,'[2]SQL Server フィールド型種類'!$B$2:$E$30,4,FALSE)&lt;&gt;0))),TEXT(VLOOKUP(T29,'[2]SQL Server フィールド型種類'!$B$2:$E$30,4,FALSE),"##0"),"")</f>
        <v>4</v>
      </c>
      <c r="Y29" s="373"/>
      <c r="Z29" s="378"/>
      <c r="AA29" s="375"/>
      <c r="AB29" s="372"/>
      <c r="AC29" s="379"/>
      <c r="AD29" s="379"/>
      <c r="AE29" s="373"/>
      <c r="AF29" s="380"/>
      <c r="AG29" s="380"/>
      <c r="AH29" s="380"/>
      <c r="AI29" s="380"/>
      <c r="AJ29" s="380"/>
      <c r="AK29" s="380"/>
      <c r="AL29" s="381"/>
      <c r="AM29" s="382"/>
      <c r="AN29" s="372"/>
      <c r="AO29" s="372"/>
      <c r="AP29" s="372"/>
      <c r="AQ29" s="372"/>
      <c r="AR29" s="372"/>
      <c r="AS29" s="372"/>
      <c r="AT29" s="61"/>
      <c r="AU29" s="61"/>
      <c r="AV29" s="61"/>
      <c r="AW29" s="61"/>
      <c r="AX29" s="62"/>
      <c r="AY29" s="49"/>
      <c r="BB29" s="186"/>
      <c r="BC29" s="186" t="str">
        <f t="shared" si="0"/>
        <v>actual_vol4 int NULL,</v>
      </c>
      <c r="BD29" s="186"/>
      <c r="BX29" s="43" t="str">
        <f t="shared" si="1"/>
        <v/>
      </c>
    </row>
    <row r="30" spans="1:95" ht="15" customHeight="1">
      <c r="A30" s="50"/>
      <c r="B30" s="998">
        <f>IF(NOT(ISBLANK(D30)),MAX(B$9:B29)+1,"")</f>
        <v>22</v>
      </c>
      <c r="C30" s="999"/>
      <c r="D30" s="67" t="str">
        <f>"当月ストローク数"&amp;J30</f>
        <v>当月ストローク数4</v>
      </c>
      <c r="E30" s="61"/>
      <c r="F30" s="61"/>
      <c r="G30" s="61"/>
      <c r="H30" s="61"/>
      <c r="I30" s="61"/>
      <c r="J30" s="61">
        <f t="shared" si="2"/>
        <v>4</v>
      </c>
      <c r="K30" s="373"/>
      <c r="L30" s="126" t="str">
        <f>"stroke"&amp;J30</f>
        <v>stroke4</v>
      </c>
      <c r="M30" s="372"/>
      <c r="N30" s="372"/>
      <c r="O30" s="372"/>
      <c r="P30" s="372"/>
      <c r="Q30" s="372"/>
      <c r="R30" s="372"/>
      <c r="S30" s="375"/>
      <c r="T30" s="371" t="s">
        <v>8787</v>
      </c>
      <c r="U30" s="372"/>
      <c r="V30" s="372"/>
      <c r="W30" s="373"/>
      <c r="X30" s="377" t="str">
        <f>IF(AND(NOT(ISBLANK(T30)),NOT(ISERROR(VLOOKUP(T30,'[2]SQL Server フィールド型種類'!$B$2:$E$30,4,FALSE)&lt;&gt;0))),TEXT(VLOOKUP(T30,'[2]SQL Server フィールド型種類'!$B$2:$E$30,4,FALSE),"##0"),"")</f>
        <v>4</v>
      </c>
      <c r="Y30" s="373"/>
      <c r="Z30" s="378"/>
      <c r="AA30" s="375"/>
      <c r="AB30" s="372"/>
      <c r="AC30" s="379"/>
      <c r="AD30" s="379"/>
      <c r="AE30" s="373"/>
      <c r="AF30" s="380"/>
      <c r="AG30" s="380"/>
      <c r="AH30" s="380"/>
      <c r="AI30" s="380"/>
      <c r="AJ30" s="380"/>
      <c r="AK30" s="380"/>
      <c r="AL30" s="381"/>
      <c r="AM30" s="382"/>
      <c r="AN30" s="372"/>
      <c r="AO30" s="372"/>
      <c r="AP30" s="372"/>
      <c r="AQ30" s="372"/>
      <c r="AR30" s="372"/>
      <c r="AS30" s="372"/>
      <c r="AT30" s="61"/>
      <c r="AU30" s="61"/>
      <c r="AV30" s="61"/>
      <c r="AW30" s="61"/>
      <c r="AX30" s="62"/>
      <c r="AY30" s="49"/>
      <c r="BB30" s="186"/>
      <c r="BC30" s="186" t="str">
        <f t="shared" si="0"/>
        <v>stroke4 int NULL,</v>
      </c>
      <c r="BD30" s="186"/>
      <c r="BX30" s="43" t="str">
        <f t="shared" si="1"/>
        <v/>
      </c>
    </row>
    <row r="31" spans="1:95" ht="15" customHeight="1">
      <c r="A31" s="50"/>
      <c r="B31" s="998">
        <f>IF(NOT(ISBLANK(D31)),MAX(B$9:B30)+1,"")</f>
        <v>23</v>
      </c>
      <c r="C31" s="999"/>
      <c r="D31" s="376" t="str">
        <f>"生産予定台数"&amp;J31</f>
        <v>生産予定台数5</v>
      </c>
      <c r="E31" s="372"/>
      <c r="F31" s="372"/>
      <c r="G31" s="372"/>
      <c r="H31" s="372"/>
      <c r="I31" s="372"/>
      <c r="J31" s="372">
        <f t="shared" si="2"/>
        <v>5</v>
      </c>
      <c r="K31" s="373"/>
      <c r="L31" s="374" t="str">
        <f>"plan_vol"&amp;J31</f>
        <v>plan_vol5</v>
      </c>
      <c r="M31" s="372"/>
      <c r="N31" s="372"/>
      <c r="O31" s="372"/>
      <c r="P31" s="372"/>
      <c r="Q31" s="372"/>
      <c r="R31" s="372"/>
      <c r="S31" s="375"/>
      <c r="T31" s="371" t="s">
        <v>8787</v>
      </c>
      <c r="U31" s="372"/>
      <c r="V31" s="372"/>
      <c r="W31" s="373"/>
      <c r="X31" s="377" t="str">
        <f>IF(AND(NOT(ISBLANK(T31)),NOT(ISERROR(VLOOKUP(T31,'[2]SQL Server フィールド型種類'!$B$2:$E$30,4,FALSE)&lt;&gt;0))),TEXT(VLOOKUP(T31,'[2]SQL Server フィールド型種類'!$B$2:$E$30,4,FALSE),"##0"),"")</f>
        <v>4</v>
      </c>
      <c r="Y31" s="373"/>
      <c r="Z31" s="378"/>
      <c r="AA31" s="375"/>
      <c r="AB31" s="372"/>
      <c r="AC31" s="379"/>
      <c r="AD31" s="379"/>
      <c r="AE31" s="373"/>
      <c r="AF31" s="380"/>
      <c r="AG31" s="380"/>
      <c r="AH31" s="380"/>
      <c r="AI31" s="380"/>
      <c r="AJ31" s="380"/>
      <c r="AK31" s="380"/>
      <c r="AL31" s="381"/>
      <c r="AM31" s="382"/>
      <c r="AN31" s="372"/>
      <c r="AO31" s="372"/>
      <c r="AP31" s="372"/>
      <c r="AQ31" s="372"/>
      <c r="AR31" s="372"/>
      <c r="AS31" s="372"/>
      <c r="AT31" s="61"/>
      <c r="AU31" s="61"/>
      <c r="AV31" s="61"/>
      <c r="AW31" s="61"/>
      <c r="AX31" s="62"/>
      <c r="AY31" s="49"/>
      <c r="BB31" s="186"/>
      <c r="BC31" s="186" t="str">
        <f t="shared" si="0"/>
        <v>plan_vol5 int NULL,</v>
      </c>
      <c r="BD31" s="186"/>
      <c r="BX31" s="43" t="str">
        <f t="shared" si="1"/>
        <v/>
      </c>
    </row>
    <row r="32" spans="1:95" ht="15" customHeight="1">
      <c r="A32" s="50"/>
      <c r="B32" s="1013">
        <f>IF(NOT(ISBLANK(D32)),MAX(B$9:B31)+1,"")</f>
        <v>24</v>
      </c>
      <c r="C32" s="1014"/>
      <c r="D32" s="70" t="str">
        <f>"生産実績台数"&amp;J32</f>
        <v>生産実績台数5</v>
      </c>
      <c r="E32" s="63"/>
      <c r="F32" s="63"/>
      <c r="G32" s="63"/>
      <c r="H32" s="63"/>
      <c r="I32" s="63"/>
      <c r="J32" s="63">
        <f t="shared" si="2"/>
        <v>5</v>
      </c>
      <c r="K32" s="71"/>
      <c r="L32" s="150" t="str">
        <f>"actual_vol"&amp;J32</f>
        <v>actual_vol5</v>
      </c>
      <c r="M32" s="63"/>
      <c r="N32" s="63"/>
      <c r="O32" s="63"/>
      <c r="P32" s="63"/>
      <c r="Q32" s="63"/>
      <c r="R32" s="63"/>
      <c r="S32" s="64"/>
      <c r="T32" s="149" t="s">
        <v>8787</v>
      </c>
      <c r="U32" s="63"/>
      <c r="V32" s="63"/>
      <c r="W32" s="71"/>
      <c r="X32" s="151" t="str">
        <f>IF(AND(NOT(ISBLANK(T32)),NOT(ISERROR(VLOOKUP(T32,'[2]SQL Server フィールド型種類'!$B$2:$E$30,4,FALSE)&lt;&gt;0))),TEXT(VLOOKUP(T32,'[2]SQL Server フィールド型種類'!$B$2:$E$30,4,FALSE),"##0"),"")</f>
        <v>4</v>
      </c>
      <c r="Y32" s="71"/>
      <c r="Z32" s="72"/>
      <c r="AA32" s="64"/>
      <c r="AB32" s="63"/>
      <c r="AC32" s="56"/>
      <c r="AD32" s="56"/>
      <c r="AE32" s="71"/>
      <c r="AF32" s="57"/>
      <c r="AG32" s="57"/>
      <c r="AH32" s="57"/>
      <c r="AI32" s="57"/>
      <c r="AJ32" s="57"/>
      <c r="AK32" s="57"/>
      <c r="AL32" s="58"/>
      <c r="AM32" s="369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4"/>
      <c r="AY32" s="49"/>
      <c r="BB32" s="186"/>
      <c r="BC32" s="186" t="str">
        <f>IF(L32&lt;&gt;"",L32&amp;" "&amp;IF(T32="char",T32&amp;"("&amp;X32&amp;")",T32)&amp;" "&amp;IF(AB32="×","NOT NULL","NULL")&amp;IF(Z32="YES"," IDENTITY(1, 1) ","")&amp;IF(BX32&lt;&gt;""," DEFAULT "&amp;BX32,"")&amp;IF(L35&lt;&gt;"",",",""),"")</f>
        <v>actual_vol5 int NULL,</v>
      </c>
      <c r="BD32" s="186"/>
      <c r="BX32" s="43" t="str">
        <f t="shared" si="1"/>
        <v/>
      </c>
    </row>
    <row r="33" spans="1:76" ht="15" customHeight="1" thickBot="1">
      <c r="A33" s="112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1"/>
      <c r="BB33" s="186"/>
      <c r="BC33" s="186"/>
      <c r="BD33" s="186"/>
      <c r="BX33" s="43" t="str">
        <f t="shared" si="1"/>
        <v/>
      </c>
    </row>
    <row r="34" spans="1:76" ht="15" customHeight="1">
      <c r="A34" s="38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40"/>
      <c r="T34" s="40"/>
      <c r="U34" s="40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2"/>
      <c r="BX34" s="43" t="str">
        <f t="shared" si="1"/>
        <v/>
      </c>
    </row>
    <row r="35" spans="1:76" ht="15" customHeight="1">
      <c r="A35" s="44"/>
      <c r="B35" s="996">
        <f>IF(NOT(ISBLANK(D35)),MAX(B$9:B34)+1,"")</f>
        <v>25</v>
      </c>
      <c r="C35" s="997"/>
      <c r="D35" s="555" t="str">
        <f>"当月ストローク数"&amp;J35</f>
        <v>当月ストローク数5</v>
      </c>
      <c r="E35" s="59"/>
      <c r="F35" s="59"/>
      <c r="G35" s="59"/>
      <c r="H35" s="59"/>
      <c r="I35" s="59"/>
      <c r="J35" s="59">
        <f>J30+1</f>
        <v>5</v>
      </c>
      <c r="K35" s="65"/>
      <c r="L35" s="132" t="str">
        <f>"stroke"&amp;J35</f>
        <v>stroke5</v>
      </c>
      <c r="M35" s="59"/>
      <c r="N35" s="59"/>
      <c r="O35" s="59"/>
      <c r="P35" s="59"/>
      <c r="Q35" s="59"/>
      <c r="R35" s="59"/>
      <c r="S35" s="60"/>
      <c r="T35" s="131" t="s">
        <v>58</v>
      </c>
      <c r="U35" s="59"/>
      <c r="V35" s="59"/>
      <c r="W35" s="65"/>
      <c r="X35" s="66" t="str">
        <f>IF(AND(NOT(ISBLANK(T35)),NOT(ISERROR(VLOOKUP(T35,'[2]SQL Server フィールド型種類'!$B$2:$E$30,4,FALSE)&lt;&gt;0))),TEXT(VLOOKUP(T35,'[2]SQL Server フィールド型種類'!$B$2:$E$30,4,FALSE),"##0"),"")</f>
        <v>4</v>
      </c>
      <c r="Y35" s="65"/>
      <c r="Z35" s="132"/>
      <c r="AA35" s="60"/>
      <c r="AB35" s="133"/>
      <c r="AC35" s="306"/>
      <c r="AD35" s="306"/>
      <c r="AE35" s="307"/>
      <c r="AF35" s="51"/>
      <c r="AG35" s="51"/>
      <c r="AH35" s="51"/>
      <c r="AI35" s="51"/>
      <c r="AJ35" s="51"/>
      <c r="AK35" s="51"/>
      <c r="AL35" s="52"/>
      <c r="AM35" s="133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60"/>
      <c r="AY35" s="46"/>
      <c r="BB35" s="304"/>
      <c r="BC35" s="186" t="str">
        <f>IF(L35&lt;&gt;"",L35&amp;" "&amp;IF(T35="char",T35&amp;"("&amp;X35&amp;")",T35)&amp;" "&amp;IF(AB35="×","NOT NULL","NULL")&amp;IF(Z35="YES"," IDENTITY(1, 1) ","")&amp;IF(BX35&lt;&gt;""," DEFAULT "&amp;BX35,"")&amp;IF(L36&lt;&gt;"",",",""),"")</f>
        <v>stroke5 int NULL,</v>
      </c>
      <c r="BD35" s="159"/>
      <c r="BE35" s="159"/>
      <c r="BF35" s="159"/>
      <c r="BG35" s="159"/>
      <c r="BH35" s="159"/>
      <c r="BI35" s="159"/>
      <c r="BX35" s="43" t="str">
        <f t="shared" si="1"/>
        <v/>
      </c>
    </row>
    <row r="36" spans="1:76" ht="15" customHeight="1">
      <c r="A36" s="44"/>
      <c r="B36" s="998">
        <f>IF(NOT(ISBLANK(D36)),MAX(B$9:B35)+1,"")</f>
        <v>26</v>
      </c>
      <c r="C36" s="999"/>
      <c r="D36" s="67" t="str">
        <f>"生産予定台数"&amp;J36</f>
        <v>生産予定台数6</v>
      </c>
      <c r="E36" s="61"/>
      <c r="F36" s="61"/>
      <c r="G36" s="61"/>
      <c r="H36" s="61"/>
      <c r="I36" s="61"/>
      <c r="J36" s="61">
        <f>J31+1</f>
        <v>6</v>
      </c>
      <c r="K36" s="68"/>
      <c r="L36" s="126" t="str">
        <f>"plan_vol"&amp;J36</f>
        <v>plan_vol6</v>
      </c>
      <c r="M36" s="61"/>
      <c r="N36" s="61"/>
      <c r="O36" s="61"/>
      <c r="P36" s="61"/>
      <c r="Q36" s="61"/>
      <c r="R36" s="61"/>
      <c r="S36" s="62"/>
      <c r="T36" s="127" t="s">
        <v>58</v>
      </c>
      <c r="U36" s="61"/>
      <c r="V36" s="61"/>
      <c r="W36" s="68"/>
      <c r="X36" s="69" t="str">
        <f>IF(AND(NOT(ISBLANK(T36)),NOT(ISERROR(VLOOKUP(T36,'[2]SQL Server フィールド型種類'!$B$2:$E$30,4,FALSE)&lt;&gt;0))),TEXT(VLOOKUP(T36,'[2]SQL Server フィールド型種類'!$B$2:$E$30,4,FALSE),"##0"),"")</f>
        <v>4</v>
      </c>
      <c r="Y36" s="68"/>
      <c r="Z36" s="69"/>
      <c r="AA36" s="62"/>
      <c r="AB36" s="135"/>
      <c r="AC36" s="284"/>
      <c r="AD36" s="284"/>
      <c r="AE36" s="68"/>
      <c r="AF36" s="54"/>
      <c r="AG36" s="54"/>
      <c r="AH36" s="54"/>
      <c r="AI36" s="54"/>
      <c r="AJ36" s="54"/>
      <c r="AK36" s="54"/>
      <c r="AL36" s="55"/>
      <c r="AM36" s="135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2"/>
      <c r="AY36" s="46"/>
      <c r="BB36" s="146"/>
      <c r="BC36" s="186" t="str">
        <f t="shared" ref="BC36:BC63" si="3">IF(L36&lt;&gt;"",L36&amp;" "&amp;IF(T36="char",T36&amp;"("&amp;X36&amp;")",T36)&amp;" "&amp;IF(AB36="×","NOT NULL","NULL")&amp;IF(Z36="YES"," IDENTITY(1, 1) ","")&amp;IF(BX36&lt;&gt;""," DEFAULT "&amp;BX36,"")&amp;IF(L37&lt;&gt;"",",",""),"")</f>
        <v>plan_vol6 int NULL,</v>
      </c>
      <c r="BD36" s="159"/>
      <c r="BE36" s="159"/>
      <c r="BF36" s="159"/>
      <c r="BG36" s="159"/>
      <c r="BH36" s="159"/>
      <c r="BI36" s="159"/>
      <c r="BX36" s="43" t="str">
        <f t="shared" si="1"/>
        <v/>
      </c>
    </row>
    <row r="37" spans="1:76" ht="15" customHeight="1">
      <c r="A37" s="44"/>
      <c r="B37" s="998">
        <f>IF(NOT(ISBLANK(D37)),MAX(B$9:B36)+1,"")</f>
        <v>27</v>
      </c>
      <c r="C37" s="999"/>
      <c r="D37" s="67" t="str">
        <f>"生産実績台数"&amp;J37</f>
        <v>生産実績台数6</v>
      </c>
      <c r="E37" s="61"/>
      <c r="F37" s="61"/>
      <c r="G37" s="61"/>
      <c r="H37" s="61"/>
      <c r="I37" s="61"/>
      <c r="J37" s="61">
        <f>J32+1</f>
        <v>6</v>
      </c>
      <c r="K37" s="68"/>
      <c r="L37" s="126" t="str">
        <f>"actual_vol"&amp;J37</f>
        <v>actual_vol6</v>
      </c>
      <c r="M37" s="61"/>
      <c r="N37" s="61"/>
      <c r="O37" s="61"/>
      <c r="P37" s="61"/>
      <c r="Q37" s="61"/>
      <c r="R37" s="61"/>
      <c r="S37" s="62"/>
      <c r="T37" s="127" t="s">
        <v>58</v>
      </c>
      <c r="U37" s="61"/>
      <c r="V37" s="61"/>
      <c r="W37" s="68"/>
      <c r="X37" s="69" t="str">
        <f>IF(AND(NOT(ISBLANK(T37)),NOT(ISERROR(VLOOKUP(T37,'[2]SQL Server フィールド型種類'!$B$2:$E$30,4,FALSE)&lt;&gt;0))),TEXT(VLOOKUP(T37,'[2]SQL Server フィールド型種類'!$B$2:$E$30,4,FALSE),"##0"),"")</f>
        <v>4</v>
      </c>
      <c r="Y37" s="68"/>
      <c r="Z37" s="69"/>
      <c r="AA37" s="62"/>
      <c r="AB37" s="135"/>
      <c r="AC37" s="284"/>
      <c r="AD37" s="284"/>
      <c r="AE37" s="68"/>
      <c r="AF37" s="54"/>
      <c r="AG37" s="54"/>
      <c r="AH37" s="54"/>
      <c r="AI37" s="54"/>
      <c r="AJ37" s="54"/>
      <c r="AK37" s="54"/>
      <c r="AL37" s="55"/>
      <c r="AM37" s="135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2"/>
      <c r="AY37" s="46"/>
      <c r="BB37" s="146"/>
      <c r="BC37" s="186" t="str">
        <f t="shared" si="3"/>
        <v>actual_vol6 int NULL,</v>
      </c>
      <c r="BD37" s="159"/>
      <c r="BE37" s="159"/>
      <c r="BF37" s="159"/>
      <c r="BG37" s="159"/>
      <c r="BH37" s="159"/>
      <c r="BI37" s="159"/>
      <c r="BX37" s="43" t="str">
        <f t="shared" si="1"/>
        <v/>
      </c>
    </row>
    <row r="38" spans="1:76" ht="15" customHeight="1">
      <c r="A38" s="44"/>
      <c r="B38" s="998">
        <f>IF(NOT(ISBLANK(D38)),MAX(B$9:B37)+1,"")</f>
        <v>28</v>
      </c>
      <c r="C38" s="999"/>
      <c r="D38" s="67" t="str">
        <f>"当月ストローク数"&amp;J38</f>
        <v>当月ストローク数6</v>
      </c>
      <c r="E38" s="61"/>
      <c r="F38" s="61"/>
      <c r="G38" s="61"/>
      <c r="H38" s="61"/>
      <c r="I38" s="61"/>
      <c r="J38" s="61">
        <f>J35+1</f>
        <v>6</v>
      </c>
      <c r="K38" s="68"/>
      <c r="L38" s="126" t="str">
        <f>"stroke"&amp;J38</f>
        <v>stroke6</v>
      </c>
      <c r="M38" s="61"/>
      <c r="N38" s="61"/>
      <c r="O38" s="61"/>
      <c r="P38" s="61"/>
      <c r="Q38" s="61"/>
      <c r="R38" s="61"/>
      <c r="S38" s="62"/>
      <c r="T38" s="127" t="s">
        <v>58</v>
      </c>
      <c r="U38" s="61"/>
      <c r="V38" s="61"/>
      <c r="W38" s="68"/>
      <c r="X38" s="69" t="str">
        <f>IF(AND(NOT(ISBLANK(T38)),NOT(ISERROR(VLOOKUP(T38,'[2]SQL Server フィールド型種類'!$B$2:$E$30,4,FALSE)&lt;&gt;0))),TEXT(VLOOKUP(T38,'[2]SQL Server フィールド型種類'!$B$2:$E$30,4,FALSE),"##0"),"")</f>
        <v>4</v>
      </c>
      <c r="Y38" s="68"/>
      <c r="Z38" s="69"/>
      <c r="AA38" s="62"/>
      <c r="AB38" s="135"/>
      <c r="AC38" s="284"/>
      <c r="AD38" s="284"/>
      <c r="AE38" s="68"/>
      <c r="AF38" s="54"/>
      <c r="AG38" s="54"/>
      <c r="AH38" s="54"/>
      <c r="AI38" s="54"/>
      <c r="AJ38" s="54"/>
      <c r="AK38" s="54"/>
      <c r="AL38" s="55"/>
      <c r="AM38" s="135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2"/>
      <c r="AY38" s="49"/>
      <c r="BB38" s="146"/>
      <c r="BC38" s="186" t="str">
        <f t="shared" si="3"/>
        <v>stroke6 int NULL,</v>
      </c>
      <c r="BD38" s="193"/>
      <c r="BE38" s="193"/>
      <c r="BF38" s="193"/>
      <c r="BG38" s="193"/>
      <c r="BH38" s="193"/>
      <c r="BI38" s="193"/>
      <c r="BJ38" s="186"/>
      <c r="BK38" s="186"/>
      <c r="BL38" s="186"/>
      <c r="BM38" s="186"/>
      <c r="BN38" s="186"/>
      <c r="BO38" s="186"/>
      <c r="BP38" s="186"/>
      <c r="BQ38" s="186"/>
      <c r="BR38" s="186"/>
      <c r="BS38" s="186"/>
      <c r="BT38" s="186"/>
      <c r="BX38" s="43" t="str">
        <f t="shared" si="1"/>
        <v/>
      </c>
    </row>
    <row r="39" spans="1:76" ht="15" customHeight="1">
      <c r="A39" s="44"/>
      <c r="B39" s="998">
        <f>IF(NOT(ISBLANK(D39)),MAX(B$9:B38)+1,"")</f>
        <v>29</v>
      </c>
      <c r="C39" s="999"/>
      <c r="D39" s="67" t="str">
        <f>"生産予定台数"&amp;J39</f>
        <v>生産予定台数7</v>
      </c>
      <c r="E39" s="61"/>
      <c r="F39" s="61"/>
      <c r="G39" s="61"/>
      <c r="H39" s="61"/>
      <c r="I39" s="61"/>
      <c r="J39" s="61">
        <f t="shared" ref="J39:J56" si="4">J36+1</f>
        <v>7</v>
      </c>
      <c r="K39" s="68"/>
      <c r="L39" s="126" t="str">
        <f>"plan_vol"&amp;J39</f>
        <v>plan_vol7</v>
      </c>
      <c r="M39" s="61"/>
      <c r="N39" s="61"/>
      <c r="O39" s="61"/>
      <c r="P39" s="61"/>
      <c r="Q39" s="61"/>
      <c r="R39" s="61"/>
      <c r="S39" s="62"/>
      <c r="T39" s="127" t="s">
        <v>58</v>
      </c>
      <c r="U39" s="61"/>
      <c r="V39" s="61"/>
      <c r="W39" s="68"/>
      <c r="X39" s="134" t="str">
        <f>IF(AND(NOT(ISBLANK(T39)),NOT(ISERROR(VLOOKUP(T39,'[2]SQL Server フィールド型種類'!$B$2:$E$30,4,FALSE)&lt;&gt;0))),TEXT(VLOOKUP(T39,'[2]SQL Server フィールド型種類'!$B$2:$E$30,4,FALSE),"##0"),"")</f>
        <v>4</v>
      </c>
      <c r="Y39" s="68"/>
      <c r="Z39" s="69"/>
      <c r="AA39" s="62"/>
      <c r="AB39" s="135"/>
      <c r="AC39" s="53"/>
      <c r="AD39" s="284"/>
      <c r="AE39" s="68"/>
      <c r="AF39" s="54"/>
      <c r="AG39" s="54"/>
      <c r="AH39" s="54"/>
      <c r="AI39" s="54"/>
      <c r="AJ39" s="54"/>
      <c r="AK39" s="54"/>
      <c r="AL39" s="55"/>
      <c r="AM39" s="135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2"/>
      <c r="AY39" s="49"/>
      <c r="BB39" s="146"/>
      <c r="BC39" s="186" t="str">
        <f t="shared" si="3"/>
        <v>plan_vol7 int NULL,</v>
      </c>
      <c r="BD39" s="193"/>
      <c r="BE39" s="193"/>
      <c r="BF39" s="193"/>
      <c r="BG39" s="193"/>
      <c r="BH39" s="193"/>
      <c r="BI39" s="193"/>
      <c r="BJ39" s="186"/>
      <c r="BK39" s="186"/>
      <c r="BL39" s="186"/>
      <c r="BM39" s="186"/>
      <c r="BN39" s="186"/>
      <c r="BO39" s="186"/>
      <c r="BP39" s="186"/>
      <c r="BQ39" s="186"/>
      <c r="BR39" s="186"/>
      <c r="BS39" s="186"/>
      <c r="BT39" s="186"/>
      <c r="BX39" s="43" t="str">
        <f t="shared" si="1"/>
        <v/>
      </c>
    </row>
    <row r="40" spans="1:76" ht="15" customHeight="1">
      <c r="A40" s="44"/>
      <c r="B40" s="998">
        <f>IF(NOT(ISBLANK(D40)),MAX(B$9:B39)+1,"")</f>
        <v>30</v>
      </c>
      <c r="C40" s="999"/>
      <c r="D40" s="67" t="str">
        <f>"生産実績台数"&amp;J40</f>
        <v>生産実績台数7</v>
      </c>
      <c r="E40" s="61"/>
      <c r="F40" s="61"/>
      <c r="G40" s="61"/>
      <c r="H40" s="61"/>
      <c r="I40" s="61"/>
      <c r="J40" s="61">
        <f t="shared" si="4"/>
        <v>7</v>
      </c>
      <c r="K40" s="68"/>
      <c r="L40" s="126" t="str">
        <f>"actual_vol"&amp;J40</f>
        <v>actual_vol7</v>
      </c>
      <c r="M40" s="61"/>
      <c r="N40" s="61"/>
      <c r="O40" s="61"/>
      <c r="P40" s="61"/>
      <c r="Q40" s="61"/>
      <c r="R40" s="61"/>
      <c r="S40" s="62"/>
      <c r="T40" s="127" t="s">
        <v>58</v>
      </c>
      <c r="U40" s="61"/>
      <c r="V40" s="61"/>
      <c r="W40" s="68"/>
      <c r="X40" s="69" t="str">
        <f>IF(AND(NOT(ISBLANK(T40)),NOT(ISERROR(VLOOKUP(T40,'[2]SQL Server フィールド型種類'!$B$2:$E$30,4,FALSE)&lt;&gt;0))),TEXT(VLOOKUP(T40,'[2]SQL Server フィールド型種類'!$B$2:$E$30,4,FALSE),"##0"),"")</f>
        <v>4</v>
      </c>
      <c r="Y40" s="68"/>
      <c r="Z40" s="126"/>
      <c r="AA40" s="62"/>
      <c r="AB40" s="135"/>
      <c r="AC40" s="284"/>
      <c r="AD40" s="284"/>
      <c r="AE40" s="554"/>
      <c r="AF40" s="54"/>
      <c r="AG40" s="54"/>
      <c r="AH40" s="54"/>
      <c r="AI40" s="54"/>
      <c r="AJ40" s="54"/>
      <c r="AK40" s="54"/>
      <c r="AL40" s="55"/>
      <c r="AM40" s="135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2"/>
      <c r="AY40" s="49"/>
      <c r="BB40" s="146"/>
      <c r="BC40" s="186" t="str">
        <f t="shared" si="3"/>
        <v>actual_vol7 int NULL,</v>
      </c>
      <c r="BD40" s="193"/>
      <c r="BE40" s="193"/>
      <c r="BF40" s="193"/>
      <c r="BG40" s="193"/>
      <c r="BH40" s="193"/>
      <c r="BI40" s="193"/>
      <c r="BJ40" s="186"/>
      <c r="BK40" s="186"/>
      <c r="BL40" s="186"/>
      <c r="BM40" s="186"/>
      <c r="BN40" s="186"/>
      <c r="BO40" s="186"/>
      <c r="BP40" s="186"/>
      <c r="BQ40" s="186"/>
      <c r="BR40" s="186"/>
      <c r="BS40" s="186"/>
      <c r="BT40" s="186"/>
      <c r="BX40" s="43" t="str">
        <f t="shared" si="1"/>
        <v/>
      </c>
    </row>
    <row r="41" spans="1:76" ht="15" customHeight="1">
      <c r="A41" s="44"/>
      <c r="B41" s="998">
        <f>IF(NOT(ISBLANK(D41)),MAX(B$9:B40)+1,"")</f>
        <v>31</v>
      </c>
      <c r="C41" s="999"/>
      <c r="D41" s="67" t="str">
        <f>"当月ストローク数"&amp;J41</f>
        <v>当月ストローク数7</v>
      </c>
      <c r="E41" s="61"/>
      <c r="F41" s="61"/>
      <c r="G41" s="61"/>
      <c r="H41" s="61"/>
      <c r="I41" s="61"/>
      <c r="J41" s="61">
        <f t="shared" si="4"/>
        <v>7</v>
      </c>
      <c r="K41" s="68"/>
      <c r="L41" s="126" t="str">
        <f>"stroke"&amp;J41</f>
        <v>stroke7</v>
      </c>
      <c r="M41" s="61"/>
      <c r="N41" s="61"/>
      <c r="O41" s="61"/>
      <c r="P41" s="61"/>
      <c r="Q41" s="61"/>
      <c r="R41" s="61"/>
      <c r="S41" s="62"/>
      <c r="T41" s="127" t="s">
        <v>58</v>
      </c>
      <c r="U41" s="61"/>
      <c r="V41" s="61"/>
      <c r="W41" s="68"/>
      <c r="X41" s="69" t="str">
        <f>IF(AND(NOT(ISBLANK(T41)),NOT(ISERROR(VLOOKUP(T41,'[2]SQL Server フィールド型種類'!$B$2:$E$30,4,FALSE)&lt;&gt;0))),TEXT(VLOOKUP(T41,'[2]SQL Server フィールド型種類'!$B$2:$E$30,4,FALSE),"##0"),"")</f>
        <v>4</v>
      </c>
      <c r="Y41" s="68"/>
      <c r="Z41" s="69"/>
      <c r="AA41" s="62"/>
      <c r="AB41" s="135"/>
      <c r="AC41" s="284"/>
      <c r="AD41" s="284"/>
      <c r="AE41" s="68"/>
      <c r="AF41" s="54"/>
      <c r="AG41" s="54"/>
      <c r="AH41" s="54"/>
      <c r="AI41" s="54"/>
      <c r="AJ41" s="54"/>
      <c r="AK41" s="54"/>
      <c r="AL41" s="55"/>
      <c r="AM41" s="135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2"/>
      <c r="AY41" s="49"/>
      <c r="BB41" s="146"/>
      <c r="BC41" s="186" t="str">
        <f t="shared" si="3"/>
        <v>stroke7 int NULL,</v>
      </c>
      <c r="BD41" s="193"/>
      <c r="BE41" s="193"/>
      <c r="BF41" s="193"/>
      <c r="BG41" s="193"/>
      <c r="BH41" s="193"/>
      <c r="BI41" s="193"/>
      <c r="BJ41" s="186"/>
      <c r="BK41" s="186"/>
      <c r="BL41" s="186"/>
      <c r="BM41" s="186"/>
      <c r="BN41" s="186"/>
      <c r="BO41" s="186"/>
      <c r="BP41" s="186"/>
      <c r="BQ41" s="186"/>
      <c r="BR41" s="186"/>
      <c r="BS41" s="186"/>
      <c r="BT41" s="186"/>
      <c r="BX41" s="43" t="str">
        <f t="shared" ref="BX41:BX59" si="5">IF(NOT(ISERROR(VLOOKUP(L41,$D$84:$O$94,12,FALSE))),VLOOKUP(L41,$D$84:$O$94,12,FALSE),"")</f>
        <v/>
      </c>
    </row>
    <row r="42" spans="1:76" ht="15" customHeight="1">
      <c r="A42" s="44"/>
      <c r="B42" s="998">
        <f>IF(NOT(ISBLANK(D42)),MAX(B$9:B41)+1,"")</f>
        <v>32</v>
      </c>
      <c r="C42" s="999"/>
      <c r="D42" s="67" t="str">
        <f>"生産予定台数"&amp;J42</f>
        <v>生産予定台数8</v>
      </c>
      <c r="E42" s="61"/>
      <c r="F42" s="61"/>
      <c r="G42" s="61"/>
      <c r="H42" s="61"/>
      <c r="I42" s="61"/>
      <c r="J42" s="61">
        <f t="shared" si="4"/>
        <v>8</v>
      </c>
      <c r="K42" s="68"/>
      <c r="L42" s="126" t="str">
        <f>"plan_vol"&amp;J42</f>
        <v>plan_vol8</v>
      </c>
      <c r="M42" s="61"/>
      <c r="N42" s="61"/>
      <c r="O42" s="61"/>
      <c r="P42" s="61"/>
      <c r="Q42" s="61"/>
      <c r="R42" s="61"/>
      <c r="S42" s="62"/>
      <c r="T42" s="127" t="s">
        <v>58</v>
      </c>
      <c r="U42" s="61"/>
      <c r="V42" s="61"/>
      <c r="W42" s="68"/>
      <c r="X42" s="69" t="str">
        <f>IF(AND(NOT(ISBLANK(T42)),NOT(ISERROR(VLOOKUP(T42,'[2]SQL Server フィールド型種類'!$B$2:$E$30,4,FALSE)&lt;&gt;0))),TEXT(VLOOKUP(T42,'[2]SQL Server フィールド型種類'!$B$2:$E$30,4,FALSE),"##0"),"")</f>
        <v>4</v>
      </c>
      <c r="Y42" s="68"/>
      <c r="Z42" s="69"/>
      <c r="AA42" s="62"/>
      <c r="AB42" s="135"/>
      <c r="AC42" s="284"/>
      <c r="AD42" s="284"/>
      <c r="AE42" s="68"/>
      <c r="AF42" s="54"/>
      <c r="AG42" s="54"/>
      <c r="AH42" s="54"/>
      <c r="AI42" s="54"/>
      <c r="AJ42" s="54"/>
      <c r="AK42" s="54"/>
      <c r="AL42" s="55"/>
      <c r="AM42" s="135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2"/>
      <c r="AY42" s="49"/>
      <c r="BB42" s="193"/>
      <c r="BC42" s="193" t="str">
        <f t="shared" si="3"/>
        <v>plan_vol8 int NULL,</v>
      </c>
      <c r="BD42" s="193"/>
      <c r="BE42" s="193"/>
      <c r="BF42" s="193"/>
      <c r="BG42" s="193"/>
      <c r="BH42" s="193"/>
      <c r="BI42" s="193"/>
      <c r="BJ42" s="186"/>
      <c r="BK42" s="186"/>
      <c r="BL42" s="186"/>
      <c r="BM42" s="186"/>
      <c r="BN42" s="186"/>
      <c r="BO42" s="186"/>
      <c r="BP42" s="186"/>
      <c r="BQ42" s="186"/>
      <c r="BR42" s="186"/>
      <c r="BS42" s="186"/>
      <c r="BT42" s="186"/>
      <c r="BX42" s="43" t="str">
        <f t="shared" si="5"/>
        <v/>
      </c>
    </row>
    <row r="43" spans="1:76" ht="15" customHeight="1">
      <c r="A43" s="44"/>
      <c r="B43" s="998">
        <f>IF(NOT(ISBLANK(D43)),MAX(B$9:B42)+1,"")</f>
        <v>33</v>
      </c>
      <c r="C43" s="999"/>
      <c r="D43" s="67" t="str">
        <f>"生産実績台数"&amp;J43</f>
        <v>生産実績台数8</v>
      </c>
      <c r="E43" s="61"/>
      <c r="F43" s="61"/>
      <c r="G43" s="61"/>
      <c r="H43" s="61"/>
      <c r="I43" s="61"/>
      <c r="J43" s="61">
        <f t="shared" si="4"/>
        <v>8</v>
      </c>
      <c r="K43" s="68"/>
      <c r="L43" s="126" t="str">
        <f>"actual_vol"&amp;J43</f>
        <v>actual_vol8</v>
      </c>
      <c r="M43" s="61"/>
      <c r="N43" s="61"/>
      <c r="O43" s="61"/>
      <c r="P43" s="61"/>
      <c r="Q43" s="61"/>
      <c r="R43" s="61"/>
      <c r="S43" s="62"/>
      <c r="T43" s="127" t="s">
        <v>58</v>
      </c>
      <c r="U43" s="61"/>
      <c r="V43" s="61"/>
      <c r="W43" s="68"/>
      <c r="X43" s="69" t="str">
        <f>IF(AND(NOT(ISBLANK(T43)),NOT(ISERROR(VLOOKUP(T43,'[2]SQL Server フィールド型種類'!$B$2:$E$30,4,FALSE)&lt;&gt;0))),TEXT(VLOOKUP(T43,'[2]SQL Server フィールド型種類'!$B$2:$E$30,4,FALSE),"##0"),"")</f>
        <v>4</v>
      </c>
      <c r="Y43" s="68"/>
      <c r="Z43" s="69"/>
      <c r="AA43" s="62"/>
      <c r="AB43" s="135"/>
      <c r="AC43" s="284"/>
      <c r="AD43" s="284"/>
      <c r="AE43" s="68"/>
      <c r="AF43" s="54"/>
      <c r="AG43" s="54"/>
      <c r="AH43" s="54"/>
      <c r="AI43" s="54"/>
      <c r="AJ43" s="54"/>
      <c r="AK43" s="54"/>
      <c r="AL43" s="55"/>
      <c r="AM43" s="135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2"/>
      <c r="AY43" s="49"/>
      <c r="BB43" s="193"/>
      <c r="BC43" s="193" t="str">
        <f t="shared" si="3"/>
        <v>actual_vol8 int NULL,</v>
      </c>
      <c r="BD43" s="193"/>
      <c r="BE43" s="193"/>
      <c r="BF43" s="193"/>
      <c r="BG43" s="193"/>
      <c r="BH43" s="193"/>
      <c r="BI43" s="193"/>
      <c r="BJ43" s="186"/>
      <c r="BK43" s="186"/>
      <c r="BL43" s="186"/>
      <c r="BM43" s="186"/>
      <c r="BN43" s="186"/>
      <c r="BO43" s="186"/>
      <c r="BP43" s="186"/>
      <c r="BQ43" s="186"/>
      <c r="BR43" s="186"/>
      <c r="BS43" s="186"/>
      <c r="BT43" s="186"/>
      <c r="BX43" s="43" t="str">
        <f t="shared" si="5"/>
        <v/>
      </c>
    </row>
    <row r="44" spans="1:76" ht="15" customHeight="1">
      <c r="A44" s="44"/>
      <c r="B44" s="998">
        <f>IF(NOT(ISBLANK(D44)),MAX(B$9:B43)+1,"")</f>
        <v>34</v>
      </c>
      <c r="C44" s="999"/>
      <c r="D44" s="67" t="str">
        <f>"当月ストローク数"&amp;J44</f>
        <v>当月ストローク数8</v>
      </c>
      <c r="E44" s="61"/>
      <c r="F44" s="61"/>
      <c r="G44" s="61"/>
      <c r="H44" s="61"/>
      <c r="I44" s="61"/>
      <c r="J44" s="61">
        <f t="shared" si="4"/>
        <v>8</v>
      </c>
      <c r="K44" s="68"/>
      <c r="L44" s="126" t="str">
        <f>"stroke"&amp;J44</f>
        <v>stroke8</v>
      </c>
      <c r="M44" s="61"/>
      <c r="N44" s="61"/>
      <c r="O44" s="61"/>
      <c r="P44" s="61"/>
      <c r="Q44" s="61"/>
      <c r="R44" s="61"/>
      <c r="S44" s="62"/>
      <c r="T44" s="127" t="s">
        <v>58</v>
      </c>
      <c r="U44" s="61"/>
      <c r="V44" s="61"/>
      <c r="W44" s="68"/>
      <c r="X44" s="134" t="str">
        <f>IF(AND(NOT(ISBLANK(T44)),NOT(ISERROR(VLOOKUP(T44,'[2]SQL Server フィールド型種類'!$B$2:$E$30,4,FALSE)&lt;&gt;0))),TEXT(VLOOKUP(T44,'[2]SQL Server フィールド型種類'!$B$2:$E$30,4,FALSE),"##0"),"")</f>
        <v>4</v>
      </c>
      <c r="Y44" s="68"/>
      <c r="Z44" s="69"/>
      <c r="AA44" s="62"/>
      <c r="AB44" s="135"/>
      <c r="AC44" s="53"/>
      <c r="AD44" s="284"/>
      <c r="AE44" s="68"/>
      <c r="AF44" s="54"/>
      <c r="AG44" s="54"/>
      <c r="AH44" s="54"/>
      <c r="AI44" s="54"/>
      <c r="AJ44" s="54"/>
      <c r="AK44" s="54"/>
      <c r="AL44" s="55"/>
      <c r="AM44" s="135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2"/>
      <c r="AY44" s="49"/>
      <c r="BB44" s="193"/>
      <c r="BC44" s="193" t="str">
        <f t="shared" si="3"/>
        <v>stroke8 int NULL,</v>
      </c>
      <c r="BD44" s="193"/>
      <c r="BE44" s="193"/>
      <c r="BF44" s="193"/>
      <c r="BG44" s="193"/>
      <c r="BH44" s="193"/>
      <c r="BI44" s="193"/>
      <c r="BJ44" s="186"/>
      <c r="BK44" s="186"/>
      <c r="BL44" s="186"/>
      <c r="BM44" s="186"/>
      <c r="BN44" s="186"/>
      <c r="BO44" s="186"/>
      <c r="BP44" s="186"/>
      <c r="BQ44" s="186"/>
      <c r="BR44" s="186"/>
      <c r="BS44" s="186"/>
      <c r="BT44" s="186"/>
      <c r="BX44" s="43" t="str">
        <f t="shared" si="5"/>
        <v/>
      </c>
    </row>
    <row r="45" spans="1:76" ht="15" customHeight="1">
      <c r="A45" s="44"/>
      <c r="B45" s="998">
        <f>IF(NOT(ISBLANK(D45)),MAX(B$9:B44)+1,"")</f>
        <v>35</v>
      </c>
      <c r="C45" s="999"/>
      <c r="D45" s="67" t="str">
        <f>"生産予定台数"&amp;J45</f>
        <v>生産予定台数9</v>
      </c>
      <c r="E45" s="61"/>
      <c r="F45" s="61"/>
      <c r="G45" s="61"/>
      <c r="H45" s="61"/>
      <c r="I45" s="61"/>
      <c r="J45" s="61">
        <f t="shared" si="4"/>
        <v>9</v>
      </c>
      <c r="K45" s="68"/>
      <c r="L45" s="126" t="str">
        <f>"plan_vol"&amp;J45</f>
        <v>plan_vol9</v>
      </c>
      <c r="M45" s="61"/>
      <c r="N45" s="61"/>
      <c r="O45" s="61"/>
      <c r="P45" s="61"/>
      <c r="Q45" s="61"/>
      <c r="R45" s="61"/>
      <c r="S45" s="62"/>
      <c r="T45" s="127" t="s">
        <v>58</v>
      </c>
      <c r="U45" s="61"/>
      <c r="V45" s="61"/>
      <c r="W45" s="68"/>
      <c r="X45" s="134" t="str">
        <f>IF(AND(NOT(ISBLANK(T45)),NOT(ISERROR(VLOOKUP(T45,'[2]SQL Server フィールド型種類'!$B$2:$E$30,4,FALSE)&lt;&gt;0))),TEXT(VLOOKUP(T45,'[2]SQL Server フィールド型種類'!$B$2:$E$30,4,FALSE),"##0"),"")</f>
        <v>4</v>
      </c>
      <c r="Y45" s="68"/>
      <c r="Z45" s="69"/>
      <c r="AA45" s="62"/>
      <c r="AB45" s="135"/>
      <c r="AC45" s="53"/>
      <c r="AD45" s="284"/>
      <c r="AE45" s="68"/>
      <c r="AF45" s="54"/>
      <c r="AG45" s="54"/>
      <c r="AH45" s="54"/>
      <c r="AI45" s="54"/>
      <c r="AJ45" s="54"/>
      <c r="AK45" s="54"/>
      <c r="AL45" s="55"/>
      <c r="AM45" s="135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2"/>
      <c r="AY45" s="49"/>
      <c r="BB45" s="510"/>
      <c r="BC45" s="193" t="str">
        <f t="shared" si="3"/>
        <v>plan_vol9 int NULL,</v>
      </c>
      <c r="BD45" s="193"/>
      <c r="BE45" s="193"/>
      <c r="BF45" s="193"/>
      <c r="BG45" s="193"/>
      <c r="BH45" s="193"/>
      <c r="BI45" s="193"/>
      <c r="BJ45" s="186"/>
      <c r="BK45" s="186"/>
      <c r="BL45" s="186"/>
      <c r="BM45" s="186"/>
      <c r="BN45" s="186"/>
      <c r="BO45" s="186"/>
      <c r="BP45" s="186"/>
      <c r="BQ45" s="186"/>
      <c r="BR45" s="186"/>
      <c r="BS45" s="186"/>
      <c r="BT45" s="186"/>
      <c r="BX45" s="43" t="str">
        <f t="shared" si="5"/>
        <v/>
      </c>
    </row>
    <row r="46" spans="1:76" ht="15" customHeight="1">
      <c r="A46" s="44"/>
      <c r="B46" s="998">
        <f>IF(NOT(ISBLANK(D46)),MAX(B$9:B45)+1,"")</f>
        <v>36</v>
      </c>
      <c r="C46" s="999"/>
      <c r="D46" s="67" t="str">
        <f>"生産実績台数"&amp;J46</f>
        <v>生産実績台数9</v>
      </c>
      <c r="E46" s="61"/>
      <c r="F46" s="61"/>
      <c r="G46" s="61"/>
      <c r="H46" s="61"/>
      <c r="I46" s="61"/>
      <c r="J46" s="61">
        <f t="shared" si="4"/>
        <v>9</v>
      </c>
      <c r="K46" s="68"/>
      <c r="L46" s="126" t="str">
        <f>"actual_vol"&amp;J46</f>
        <v>actual_vol9</v>
      </c>
      <c r="M46" s="61"/>
      <c r="N46" s="61"/>
      <c r="O46" s="61"/>
      <c r="P46" s="61"/>
      <c r="Q46" s="61"/>
      <c r="R46" s="61"/>
      <c r="S46" s="62"/>
      <c r="T46" s="67" t="s">
        <v>58</v>
      </c>
      <c r="U46" s="61"/>
      <c r="V46" s="61"/>
      <c r="W46" s="68"/>
      <c r="X46" s="69" t="str">
        <f>IF(AND(NOT(ISBLANK(T46)),NOT(ISERROR(VLOOKUP(T46,'[2]SQL Server フィールド型種類'!$B$2:$E$30,4,FALSE)&lt;&gt;0))),TEXT(VLOOKUP(T46,'[2]SQL Server フィールド型種類'!$B$2:$E$30,4,FALSE),"##0"),"")</f>
        <v>4</v>
      </c>
      <c r="Y46" s="68"/>
      <c r="Z46" s="69"/>
      <c r="AA46" s="62"/>
      <c r="AB46" s="135"/>
      <c r="AC46" s="53"/>
      <c r="AD46" s="284"/>
      <c r="AE46" s="68"/>
      <c r="AF46" s="54"/>
      <c r="AG46" s="54"/>
      <c r="AH46" s="54"/>
      <c r="AI46" s="54"/>
      <c r="AJ46" s="54"/>
      <c r="AK46" s="54"/>
      <c r="AL46" s="55"/>
      <c r="AM46" s="135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2"/>
      <c r="AY46" s="49"/>
      <c r="BB46" s="193"/>
      <c r="BC46" s="193" t="str">
        <f t="shared" si="3"/>
        <v>actual_vol9 int NULL,</v>
      </c>
      <c r="BD46" s="193"/>
      <c r="BE46" s="193"/>
      <c r="BF46" s="193"/>
      <c r="BG46" s="193"/>
      <c r="BH46" s="193"/>
      <c r="BI46" s="193"/>
      <c r="BJ46" s="186"/>
      <c r="BK46" s="186"/>
      <c r="BL46" s="186"/>
      <c r="BM46" s="186"/>
      <c r="BN46" s="186"/>
      <c r="BO46" s="186"/>
      <c r="BP46" s="186"/>
      <c r="BQ46" s="186"/>
      <c r="BR46" s="186"/>
      <c r="BS46" s="186"/>
      <c r="BT46" s="186"/>
      <c r="BX46" s="43" t="str">
        <f t="shared" si="5"/>
        <v/>
      </c>
    </row>
    <row r="47" spans="1:76" ht="15" customHeight="1">
      <c r="A47" s="44"/>
      <c r="B47" s="998">
        <f>IF(NOT(ISBLANK(D47)),MAX(B$9:B46)+1,"")</f>
        <v>37</v>
      </c>
      <c r="C47" s="999"/>
      <c r="D47" s="67" t="str">
        <f>"当月ストローク数"&amp;J47</f>
        <v>当月ストローク数9</v>
      </c>
      <c r="E47" s="61"/>
      <c r="F47" s="61"/>
      <c r="G47" s="61"/>
      <c r="H47" s="61"/>
      <c r="I47" s="61"/>
      <c r="J47" s="61">
        <f t="shared" si="4"/>
        <v>9</v>
      </c>
      <c r="K47" s="68"/>
      <c r="L47" s="126" t="str">
        <f>"stroke"&amp;J47</f>
        <v>stroke9</v>
      </c>
      <c r="M47" s="61"/>
      <c r="N47" s="61"/>
      <c r="O47" s="61"/>
      <c r="P47" s="61"/>
      <c r="Q47" s="61"/>
      <c r="R47" s="61"/>
      <c r="S47" s="62"/>
      <c r="T47" s="67" t="s">
        <v>58</v>
      </c>
      <c r="U47" s="61"/>
      <c r="V47" s="61"/>
      <c r="W47" s="68"/>
      <c r="X47" s="73" t="str">
        <f>IF(AND(NOT(ISBLANK(T47)),NOT(ISERROR(VLOOKUP(T47,'[2]SQL Server フィールド型種類'!$B$2:$E$30,4,FALSE)&lt;&gt;0))),TEXT(VLOOKUP(T47,'[2]SQL Server フィールド型種類'!$B$2:$E$30,4,FALSE),"##0"),"")</f>
        <v>4</v>
      </c>
      <c r="Y47" s="68"/>
      <c r="Z47" s="69"/>
      <c r="AA47" s="62"/>
      <c r="AB47" s="135"/>
      <c r="AC47" s="53"/>
      <c r="AD47" s="53"/>
      <c r="AE47" s="68"/>
      <c r="AF47" s="54"/>
      <c r="AG47" s="54"/>
      <c r="AH47" s="54"/>
      <c r="AI47" s="54"/>
      <c r="AJ47" s="54"/>
      <c r="AK47" s="54"/>
      <c r="AL47" s="55"/>
      <c r="AM47" s="135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2"/>
      <c r="AY47" s="49"/>
      <c r="BB47" s="193"/>
      <c r="BC47" s="193" t="str">
        <f t="shared" si="3"/>
        <v>stroke9 int NULL,</v>
      </c>
      <c r="BD47" s="193"/>
      <c r="BE47" s="193"/>
      <c r="BF47" s="193"/>
      <c r="BG47" s="193"/>
      <c r="BH47" s="193"/>
      <c r="BI47" s="193"/>
      <c r="BJ47" s="186"/>
      <c r="BK47" s="186"/>
      <c r="BL47" s="186"/>
      <c r="BM47" s="186"/>
      <c r="BN47" s="186"/>
      <c r="BO47" s="186"/>
      <c r="BP47" s="186"/>
      <c r="BQ47" s="186"/>
      <c r="BR47" s="186"/>
      <c r="BS47" s="186"/>
      <c r="BT47" s="186"/>
      <c r="BX47" s="43" t="str">
        <f t="shared" si="5"/>
        <v/>
      </c>
    </row>
    <row r="48" spans="1:76" ht="15" customHeight="1">
      <c r="A48" s="44"/>
      <c r="B48" s="998">
        <f>IF(NOT(ISBLANK(D48)),MAX(B$9:B47)+1,"")</f>
        <v>38</v>
      </c>
      <c r="C48" s="999"/>
      <c r="D48" s="67" t="str">
        <f>"生産予定台数"&amp;J48</f>
        <v>生産予定台数10</v>
      </c>
      <c r="E48" s="61"/>
      <c r="F48" s="61"/>
      <c r="G48" s="61"/>
      <c r="H48" s="61"/>
      <c r="I48" s="61"/>
      <c r="J48" s="61">
        <f t="shared" si="4"/>
        <v>10</v>
      </c>
      <c r="K48" s="68"/>
      <c r="L48" s="126" t="str">
        <f>"plan_vol"&amp;J48</f>
        <v>plan_vol10</v>
      </c>
      <c r="M48" s="61"/>
      <c r="N48" s="61"/>
      <c r="O48" s="61"/>
      <c r="P48" s="61"/>
      <c r="Q48" s="61"/>
      <c r="R48" s="61"/>
      <c r="S48" s="62"/>
      <c r="T48" s="127" t="s">
        <v>58</v>
      </c>
      <c r="U48" s="61"/>
      <c r="V48" s="61"/>
      <c r="W48" s="68"/>
      <c r="X48" s="69" t="str">
        <f>IF(AND(NOT(ISBLANK(T48)),NOT(ISERROR(VLOOKUP(T48,'[2]SQL Server フィールド型種類'!$B$2:$E$30,4,FALSE)&lt;&gt;0))),TEXT(VLOOKUP(T48,'[2]SQL Server フィールド型種類'!$B$2:$E$30,4,FALSE),"##0"),"")</f>
        <v>4</v>
      </c>
      <c r="Y48" s="68"/>
      <c r="Z48" s="69"/>
      <c r="AA48" s="62"/>
      <c r="AB48" s="135"/>
      <c r="AC48" s="53"/>
      <c r="AD48" s="53"/>
      <c r="AE48" s="68"/>
      <c r="AF48" s="54"/>
      <c r="AG48" s="54"/>
      <c r="AH48" s="54"/>
      <c r="AI48" s="54"/>
      <c r="AJ48" s="54"/>
      <c r="AK48" s="54"/>
      <c r="AL48" s="55"/>
      <c r="AM48" s="135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2"/>
      <c r="AY48" s="49"/>
      <c r="BB48" s="186"/>
      <c r="BC48" s="186" t="str">
        <f t="shared" si="3"/>
        <v>plan_vol10 int NULL,</v>
      </c>
      <c r="BD48" s="186"/>
      <c r="BE48" s="186"/>
      <c r="BF48" s="186"/>
      <c r="BG48" s="186"/>
      <c r="BH48" s="186"/>
      <c r="BI48" s="186"/>
      <c r="BJ48" s="186"/>
      <c r="BK48" s="186"/>
      <c r="BL48" s="186"/>
      <c r="BM48" s="186"/>
      <c r="BN48" s="186"/>
      <c r="BO48" s="186"/>
      <c r="BP48" s="186"/>
      <c r="BQ48" s="186"/>
      <c r="BR48" s="186"/>
      <c r="BS48" s="186"/>
      <c r="BT48" s="186"/>
      <c r="BX48" s="43" t="str">
        <f t="shared" si="5"/>
        <v/>
      </c>
    </row>
    <row r="49" spans="1:76" ht="15" customHeight="1">
      <c r="A49" s="44"/>
      <c r="B49" s="998">
        <f>IF(NOT(ISBLANK(D49)),MAX(B$9:B48)+1,"")</f>
        <v>39</v>
      </c>
      <c r="C49" s="999"/>
      <c r="D49" s="67" t="str">
        <f>"生産実績台数"&amp;J49</f>
        <v>生産実績台数10</v>
      </c>
      <c r="E49" s="61"/>
      <c r="F49" s="61"/>
      <c r="G49" s="61"/>
      <c r="H49" s="61"/>
      <c r="I49" s="61"/>
      <c r="J49" s="61">
        <f t="shared" si="4"/>
        <v>10</v>
      </c>
      <c r="K49" s="68"/>
      <c r="L49" s="126" t="str">
        <f>"actual_vol"&amp;J49</f>
        <v>actual_vol10</v>
      </c>
      <c r="M49" s="61"/>
      <c r="N49" s="61"/>
      <c r="O49" s="61"/>
      <c r="P49" s="61"/>
      <c r="Q49" s="61"/>
      <c r="R49" s="61"/>
      <c r="S49" s="62"/>
      <c r="T49" s="127" t="s">
        <v>58</v>
      </c>
      <c r="U49" s="61"/>
      <c r="V49" s="61"/>
      <c r="W49" s="68"/>
      <c r="X49" s="73" t="str">
        <f>IF(AND(NOT(ISBLANK(T49)),NOT(ISERROR(VLOOKUP(T49,'[2]SQL Server フィールド型種類'!$B$2:$E$30,4,FALSE)&lt;&gt;0))),TEXT(VLOOKUP(T49,'[2]SQL Server フィールド型種類'!$B$2:$E$30,4,FALSE),"##0"),"")</f>
        <v>4</v>
      </c>
      <c r="Y49" s="68"/>
      <c r="Z49" s="69"/>
      <c r="AA49" s="62"/>
      <c r="AB49" s="61"/>
      <c r="AC49" s="53"/>
      <c r="AD49" s="53"/>
      <c r="AE49" s="68"/>
      <c r="AF49" s="54"/>
      <c r="AG49" s="54"/>
      <c r="AH49" s="54"/>
      <c r="AI49" s="54"/>
      <c r="AJ49" s="54"/>
      <c r="AK49" s="54"/>
      <c r="AL49" s="55"/>
      <c r="AM49" s="135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2"/>
      <c r="AY49" s="49"/>
      <c r="BB49" s="186"/>
      <c r="BC49" s="186" t="str">
        <f t="shared" si="3"/>
        <v>actual_vol10 int NULL,</v>
      </c>
      <c r="BD49" s="186"/>
      <c r="BE49" s="186"/>
      <c r="BF49" s="186"/>
      <c r="BG49" s="186"/>
      <c r="BH49" s="186"/>
      <c r="BI49" s="186"/>
      <c r="BJ49" s="186"/>
      <c r="BK49" s="186"/>
      <c r="BL49" s="186"/>
      <c r="BM49" s="186"/>
      <c r="BN49" s="186"/>
      <c r="BO49" s="186"/>
      <c r="BP49" s="186"/>
      <c r="BQ49" s="186"/>
      <c r="BR49" s="186"/>
      <c r="BS49" s="186"/>
      <c r="BT49" s="186"/>
      <c r="BX49" s="43" t="str">
        <f t="shared" si="5"/>
        <v/>
      </c>
    </row>
    <row r="50" spans="1:76" ht="15" customHeight="1">
      <c r="A50" s="44"/>
      <c r="B50" s="998">
        <f>IF(NOT(ISBLANK(D50)),MAX(B$9:B49)+1,"")</f>
        <v>40</v>
      </c>
      <c r="C50" s="999"/>
      <c r="D50" s="67" t="str">
        <f>"当月ストローク数"&amp;J50</f>
        <v>当月ストローク数10</v>
      </c>
      <c r="E50" s="61"/>
      <c r="F50" s="61"/>
      <c r="G50" s="61"/>
      <c r="H50" s="61"/>
      <c r="I50" s="61"/>
      <c r="J50" s="61">
        <f t="shared" si="4"/>
        <v>10</v>
      </c>
      <c r="K50" s="68"/>
      <c r="L50" s="126" t="str">
        <f>"stroke"&amp;J50</f>
        <v>stroke10</v>
      </c>
      <c r="M50" s="61"/>
      <c r="N50" s="61"/>
      <c r="O50" s="61"/>
      <c r="P50" s="61"/>
      <c r="Q50" s="61"/>
      <c r="R50" s="61"/>
      <c r="S50" s="62"/>
      <c r="T50" s="127" t="s">
        <v>58</v>
      </c>
      <c r="U50" s="61"/>
      <c r="V50" s="61"/>
      <c r="W50" s="68"/>
      <c r="X50" s="69" t="str">
        <f>IF(AND(NOT(ISBLANK(T50)),NOT(ISERROR(VLOOKUP(T50,'[2]SQL Server フィールド型種類'!$B$2:$E$30,4,FALSE)&lt;&gt;0))),TEXT(VLOOKUP(T50,'[2]SQL Server フィールド型種類'!$B$2:$E$30,4,FALSE),"##0"),"")</f>
        <v>4</v>
      </c>
      <c r="Y50" s="68"/>
      <c r="Z50" s="69"/>
      <c r="AA50" s="62"/>
      <c r="AB50" s="61"/>
      <c r="AC50" s="53"/>
      <c r="AD50" s="53"/>
      <c r="AE50" s="68"/>
      <c r="AF50" s="54"/>
      <c r="AG50" s="54"/>
      <c r="AH50" s="54"/>
      <c r="AI50" s="54"/>
      <c r="AJ50" s="54"/>
      <c r="AK50" s="54"/>
      <c r="AL50" s="55"/>
      <c r="AM50" s="135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2"/>
      <c r="AY50" s="49"/>
      <c r="BB50" s="186"/>
      <c r="BC50" s="186" t="str">
        <f t="shared" si="3"/>
        <v>stroke10 int NULL,</v>
      </c>
      <c r="BD50" s="186"/>
      <c r="BE50" s="186"/>
      <c r="BF50" s="186"/>
      <c r="BG50" s="186"/>
      <c r="BH50" s="186"/>
      <c r="BI50" s="186"/>
      <c r="BJ50" s="186"/>
      <c r="BK50" s="186"/>
      <c r="BL50" s="186"/>
      <c r="BM50" s="186"/>
      <c r="BN50" s="186"/>
      <c r="BO50" s="186"/>
      <c r="BP50" s="186"/>
      <c r="BQ50" s="186"/>
      <c r="BR50" s="186"/>
      <c r="BS50" s="186"/>
      <c r="BT50" s="186"/>
      <c r="BX50" s="43" t="str">
        <f t="shared" si="5"/>
        <v/>
      </c>
    </row>
    <row r="51" spans="1:76" ht="15" customHeight="1">
      <c r="A51" s="44"/>
      <c r="B51" s="998">
        <f>IF(NOT(ISBLANK(D51)),MAX(B$9:B50)+1,"")</f>
        <v>41</v>
      </c>
      <c r="C51" s="999"/>
      <c r="D51" s="67" t="str">
        <f>"生産予定台数"&amp;J51</f>
        <v>生産予定台数11</v>
      </c>
      <c r="E51" s="61"/>
      <c r="F51" s="61"/>
      <c r="G51" s="61"/>
      <c r="H51" s="61"/>
      <c r="I51" s="61"/>
      <c r="J51" s="61">
        <f t="shared" si="4"/>
        <v>11</v>
      </c>
      <c r="K51" s="68"/>
      <c r="L51" s="126" t="str">
        <f>"plan_vol"&amp;J51</f>
        <v>plan_vol11</v>
      </c>
      <c r="M51" s="61"/>
      <c r="N51" s="61"/>
      <c r="O51" s="61"/>
      <c r="P51" s="61"/>
      <c r="Q51" s="61"/>
      <c r="R51" s="61"/>
      <c r="S51" s="62"/>
      <c r="T51" s="127" t="s">
        <v>58</v>
      </c>
      <c r="U51" s="61"/>
      <c r="V51" s="61"/>
      <c r="W51" s="68"/>
      <c r="X51" s="73" t="str">
        <f>IF(AND(NOT(ISBLANK(T51)),NOT(ISERROR(VLOOKUP(T51,'[2]SQL Server フィールド型種類'!$B$2:$E$30,4,FALSE)&lt;&gt;0))),TEXT(VLOOKUP(T51,'[2]SQL Server フィールド型種類'!$B$2:$E$30,4,FALSE),"##0"),"")</f>
        <v>4</v>
      </c>
      <c r="Y51" s="68"/>
      <c r="Z51" s="69"/>
      <c r="AA51" s="62"/>
      <c r="AB51" s="61"/>
      <c r="AC51" s="53"/>
      <c r="AD51" s="53"/>
      <c r="AE51" s="68"/>
      <c r="AF51" s="54"/>
      <c r="AG51" s="54"/>
      <c r="AH51" s="54"/>
      <c r="AI51" s="54"/>
      <c r="AJ51" s="54"/>
      <c r="AK51" s="54"/>
      <c r="AL51" s="55"/>
      <c r="AM51" s="135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2"/>
      <c r="AY51" s="49"/>
      <c r="BB51" s="186"/>
      <c r="BC51" s="186" t="str">
        <f t="shared" si="3"/>
        <v>plan_vol11 int NULL,</v>
      </c>
      <c r="BD51" s="186"/>
      <c r="BE51" s="186"/>
      <c r="BF51" s="186"/>
      <c r="BG51" s="186"/>
      <c r="BH51" s="186"/>
      <c r="BI51" s="186"/>
      <c r="BJ51" s="186"/>
      <c r="BK51" s="186"/>
      <c r="BL51" s="186"/>
      <c r="BM51" s="186"/>
      <c r="BN51" s="186"/>
      <c r="BO51" s="186"/>
      <c r="BP51" s="186"/>
      <c r="BQ51" s="186"/>
      <c r="BR51" s="186"/>
      <c r="BS51" s="186"/>
      <c r="BT51" s="186"/>
      <c r="BX51" s="43" t="str">
        <f t="shared" si="5"/>
        <v/>
      </c>
    </row>
    <row r="52" spans="1:76" ht="15" customHeight="1">
      <c r="A52" s="44"/>
      <c r="B52" s="998">
        <f>IF(NOT(ISBLANK(D52)),MAX(B$9:B51)+1,"")</f>
        <v>42</v>
      </c>
      <c r="C52" s="999"/>
      <c r="D52" s="67" t="str">
        <f>"生産実績台数"&amp;J52</f>
        <v>生産実績台数11</v>
      </c>
      <c r="E52" s="61"/>
      <c r="F52" s="61"/>
      <c r="G52" s="61"/>
      <c r="H52" s="61"/>
      <c r="I52" s="61"/>
      <c r="J52" s="61">
        <f t="shared" si="4"/>
        <v>11</v>
      </c>
      <c r="K52" s="68"/>
      <c r="L52" s="126" t="str">
        <f>"actual_vol"&amp;J52</f>
        <v>actual_vol11</v>
      </c>
      <c r="M52" s="61"/>
      <c r="N52" s="61"/>
      <c r="O52" s="61"/>
      <c r="P52" s="61"/>
      <c r="Q52" s="61"/>
      <c r="R52" s="61"/>
      <c r="S52" s="62"/>
      <c r="T52" s="127" t="s">
        <v>58</v>
      </c>
      <c r="U52" s="61"/>
      <c r="V52" s="61"/>
      <c r="W52" s="68"/>
      <c r="X52" s="69" t="str">
        <f>IF(AND(NOT(ISBLANK(T52)),NOT(ISERROR(VLOOKUP(T52,'[2]SQL Server フィールド型種類'!$B$2:$E$30,4,FALSE)&lt;&gt;0))),TEXT(VLOOKUP(T52,'[2]SQL Server フィールド型種類'!$B$2:$E$30,4,FALSE),"##0"),"")</f>
        <v>4</v>
      </c>
      <c r="Y52" s="68"/>
      <c r="Z52" s="69"/>
      <c r="AA52" s="62"/>
      <c r="AB52" s="61"/>
      <c r="AC52" s="53"/>
      <c r="AD52" s="53"/>
      <c r="AE52" s="68"/>
      <c r="AF52" s="54"/>
      <c r="AG52" s="54"/>
      <c r="AH52" s="54"/>
      <c r="AI52" s="54"/>
      <c r="AJ52" s="54"/>
      <c r="AK52" s="54"/>
      <c r="AL52" s="55"/>
      <c r="AM52" s="135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2"/>
      <c r="AY52" s="148"/>
      <c r="BB52" s="186"/>
      <c r="BC52" s="186" t="str">
        <f t="shared" si="3"/>
        <v>actual_vol11 int NULL,</v>
      </c>
      <c r="BD52" s="186"/>
      <c r="BE52" s="186"/>
      <c r="BF52" s="186"/>
      <c r="BG52" s="186"/>
      <c r="BH52" s="186"/>
      <c r="BI52" s="186"/>
      <c r="BJ52" s="186"/>
      <c r="BK52" s="186"/>
      <c r="BL52" s="186"/>
      <c r="BM52" s="186"/>
      <c r="BN52" s="186"/>
      <c r="BO52" s="186"/>
      <c r="BP52" s="186"/>
      <c r="BQ52" s="186"/>
      <c r="BR52" s="186"/>
      <c r="BS52" s="186"/>
      <c r="BT52" s="186"/>
      <c r="BX52" s="43" t="str">
        <f t="shared" si="5"/>
        <v/>
      </c>
    </row>
    <row r="53" spans="1:76" ht="15" customHeight="1">
      <c r="A53" s="50"/>
      <c r="B53" s="998">
        <f>IF(NOT(ISBLANK(D53)),MAX(B$9:B52)+1,"")</f>
        <v>43</v>
      </c>
      <c r="C53" s="999"/>
      <c r="D53" s="67" t="str">
        <f>"当月ストローク数"&amp;J53</f>
        <v>当月ストローク数11</v>
      </c>
      <c r="E53" s="61"/>
      <c r="F53" s="61"/>
      <c r="G53" s="61"/>
      <c r="H53" s="61"/>
      <c r="I53" s="61"/>
      <c r="J53" s="61">
        <f t="shared" si="4"/>
        <v>11</v>
      </c>
      <c r="K53" s="68"/>
      <c r="L53" s="126" t="str">
        <f>"stroke"&amp;J53</f>
        <v>stroke11</v>
      </c>
      <c r="M53" s="61"/>
      <c r="N53" s="61"/>
      <c r="O53" s="61"/>
      <c r="P53" s="61"/>
      <c r="Q53" s="61"/>
      <c r="R53" s="61"/>
      <c r="S53" s="62"/>
      <c r="T53" s="127" t="s">
        <v>58</v>
      </c>
      <c r="U53" s="61"/>
      <c r="V53" s="61"/>
      <c r="W53" s="68"/>
      <c r="X53" s="73" t="str">
        <f>IF(AND(NOT(ISBLANK(T53)),NOT(ISERROR(VLOOKUP(T53,'[2]SQL Server フィールド型種類'!$B$2:$E$30,4,FALSE)&lt;&gt;0))),TEXT(VLOOKUP(T53,'[2]SQL Server フィールド型種類'!$B$2:$E$30,4,FALSE),"##0"),"")</f>
        <v>4</v>
      </c>
      <c r="Y53" s="68"/>
      <c r="Z53" s="69"/>
      <c r="AA53" s="62"/>
      <c r="AB53" s="61"/>
      <c r="AC53" s="53"/>
      <c r="AD53" s="53"/>
      <c r="AE53" s="68"/>
      <c r="AF53" s="54"/>
      <c r="AG53" s="54"/>
      <c r="AH53" s="54"/>
      <c r="AI53" s="54"/>
      <c r="AJ53" s="54"/>
      <c r="AK53" s="54"/>
      <c r="AL53" s="55"/>
      <c r="AM53" s="135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2"/>
      <c r="AY53" s="49"/>
      <c r="BB53" s="45"/>
      <c r="BC53" s="45" t="str">
        <f t="shared" si="3"/>
        <v>stroke11 int NULL,</v>
      </c>
      <c r="BD53" s="186"/>
      <c r="BE53" s="186"/>
      <c r="BF53" s="186"/>
      <c r="BG53" s="186"/>
      <c r="BH53" s="186"/>
      <c r="BI53" s="186"/>
      <c r="BJ53" s="186"/>
      <c r="BK53" s="186"/>
      <c r="BL53" s="186"/>
      <c r="BM53" s="186"/>
      <c r="BO53" s="186"/>
      <c r="BP53" s="186"/>
      <c r="BQ53" s="186"/>
      <c r="BR53" s="186"/>
      <c r="BS53" s="186"/>
      <c r="BT53" s="186"/>
      <c r="BX53" s="43" t="str">
        <f t="shared" si="5"/>
        <v/>
      </c>
    </row>
    <row r="54" spans="1:76" ht="15" customHeight="1">
      <c r="A54" s="50"/>
      <c r="B54" s="998">
        <f>IF(NOT(ISBLANK(D54)),MAX(B$9:B53)+1,"")</f>
        <v>44</v>
      </c>
      <c r="C54" s="999"/>
      <c r="D54" s="67" t="str">
        <f>"生産予定台数"&amp;J54</f>
        <v>生産予定台数12</v>
      </c>
      <c r="E54" s="61"/>
      <c r="F54" s="61"/>
      <c r="G54" s="61"/>
      <c r="H54" s="61"/>
      <c r="I54" s="61"/>
      <c r="J54" s="61">
        <f t="shared" si="4"/>
        <v>12</v>
      </c>
      <c r="K54" s="68"/>
      <c r="L54" s="126" t="str">
        <f>"plan_vol"&amp;J54</f>
        <v>plan_vol12</v>
      </c>
      <c r="M54" s="61"/>
      <c r="N54" s="61"/>
      <c r="O54" s="61"/>
      <c r="P54" s="61"/>
      <c r="Q54" s="61"/>
      <c r="R54" s="61"/>
      <c r="S54" s="62"/>
      <c r="T54" s="127" t="s">
        <v>58</v>
      </c>
      <c r="U54" s="61"/>
      <c r="V54" s="61"/>
      <c r="W54" s="68"/>
      <c r="X54" s="73" t="str">
        <f>IF(AND(NOT(ISBLANK(T54)),NOT(ISERROR(VLOOKUP(T54,'[2]SQL Server フィールド型種類'!$B$2:$E$30,4,FALSE)&lt;&gt;0))),TEXT(VLOOKUP(T54,'[2]SQL Server フィールド型種類'!$B$2:$E$30,4,FALSE),"##0"),"")</f>
        <v>4</v>
      </c>
      <c r="Y54" s="68"/>
      <c r="Z54" s="69"/>
      <c r="AA54" s="62"/>
      <c r="AB54" s="61"/>
      <c r="AC54" s="53"/>
      <c r="AD54" s="53"/>
      <c r="AE54" s="68"/>
      <c r="AF54" s="54"/>
      <c r="AG54" s="54"/>
      <c r="AH54" s="54"/>
      <c r="AI54" s="54"/>
      <c r="AJ54" s="54"/>
      <c r="AK54" s="54"/>
      <c r="AL54" s="55"/>
      <c r="AM54" s="135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2"/>
      <c r="AY54" s="49"/>
      <c r="BB54" s="186"/>
      <c r="BC54" s="45" t="str">
        <f t="shared" si="3"/>
        <v>plan_vol12 int NULL,</v>
      </c>
      <c r="BD54" s="186"/>
      <c r="BE54" s="186"/>
      <c r="BF54" s="186"/>
      <c r="BG54" s="186"/>
      <c r="BH54" s="186"/>
      <c r="BI54" s="186"/>
      <c r="BJ54" s="186"/>
      <c r="BK54" s="186"/>
      <c r="BL54" s="186"/>
      <c r="BM54" s="186"/>
      <c r="BO54" s="186"/>
      <c r="BP54" s="186"/>
      <c r="BQ54" s="186"/>
      <c r="BR54" s="186"/>
      <c r="BS54" s="186"/>
      <c r="BT54" s="186"/>
      <c r="BX54" s="43" t="str">
        <f t="shared" si="5"/>
        <v/>
      </c>
    </row>
    <row r="55" spans="1:76" ht="15" customHeight="1">
      <c r="A55" s="50"/>
      <c r="B55" s="998">
        <f>IF(NOT(ISBLANK(D55)),MAX(B$9:B54)+1,"")</f>
        <v>45</v>
      </c>
      <c r="C55" s="999"/>
      <c r="D55" s="67" t="str">
        <f>"生産実績台数"&amp;J55</f>
        <v>生産実績台数12</v>
      </c>
      <c r="E55" s="61"/>
      <c r="F55" s="61"/>
      <c r="G55" s="61"/>
      <c r="H55" s="61"/>
      <c r="I55" s="61"/>
      <c r="J55" s="61">
        <f t="shared" si="4"/>
        <v>12</v>
      </c>
      <c r="K55" s="68"/>
      <c r="L55" s="126" t="str">
        <f>"actual_vol"&amp;J55</f>
        <v>actual_vol12</v>
      </c>
      <c r="M55" s="61"/>
      <c r="N55" s="61"/>
      <c r="O55" s="61"/>
      <c r="P55" s="61"/>
      <c r="Q55" s="61"/>
      <c r="R55" s="61"/>
      <c r="S55" s="62"/>
      <c r="T55" s="67" t="s">
        <v>58</v>
      </c>
      <c r="U55" s="61"/>
      <c r="V55" s="61"/>
      <c r="W55" s="68"/>
      <c r="X55" s="69" t="str">
        <f>IF(AND(NOT(ISBLANK(T55)),NOT(ISERROR(VLOOKUP(T55,'[2]SQL Server フィールド型種類'!$B$2:$E$30,4,FALSE)&lt;&gt;0))),TEXT(VLOOKUP(T55,'[2]SQL Server フィールド型種類'!$B$2:$E$30,4,FALSE),"##0"),"")</f>
        <v>4</v>
      </c>
      <c r="Y55" s="68"/>
      <c r="Z55" s="69"/>
      <c r="AA55" s="62"/>
      <c r="AB55" s="61"/>
      <c r="AC55" s="53"/>
      <c r="AD55" s="53"/>
      <c r="AE55" s="68"/>
      <c r="AF55" s="54"/>
      <c r="AG55" s="54"/>
      <c r="AH55" s="54"/>
      <c r="AI55" s="54"/>
      <c r="AJ55" s="54"/>
      <c r="AK55" s="54"/>
      <c r="AL55" s="55"/>
      <c r="AM55" s="135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2"/>
      <c r="AY55" s="49"/>
      <c r="BB55" s="186"/>
      <c r="BC55" s="186" t="str">
        <f t="shared" si="3"/>
        <v>actual_vol12 int NULL,</v>
      </c>
      <c r="BD55" s="186"/>
      <c r="BE55" s="186"/>
      <c r="BF55" s="186"/>
      <c r="BG55" s="186"/>
      <c r="BH55" s="186"/>
      <c r="BI55" s="186"/>
      <c r="BJ55" s="186"/>
      <c r="BK55" s="186"/>
      <c r="BL55" s="186"/>
      <c r="BM55" s="186"/>
      <c r="BN55" s="186"/>
      <c r="BO55" s="186"/>
      <c r="BP55" s="186"/>
      <c r="BQ55" s="186"/>
      <c r="BR55" s="186"/>
      <c r="BS55" s="186"/>
      <c r="BT55" s="186"/>
      <c r="BX55" s="43" t="str">
        <f t="shared" si="5"/>
        <v/>
      </c>
    </row>
    <row r="56" spans="1:76" ht="15" customHeight="1">
      <c r="A56" s="50"/>
      <c r="B56" s="998">
        <f>IF(NOT(ISBLANK(D56)),MAX(B$9:B55)+1,"")</f>
        <v>46</v>
      </c>
      <c r="C56" s="999"/>
      <c r="D56" s="67" t="str">
        <f>"当月ストローク数"&amp;J56</f>
        <v>当月ストローク数12</v>
      </c>
      <c r="E56" s="61"/>
      <c r="F56" s="61"/>
      <c r="G56" s="61"/>
      <c r="H56" s="61"/>
      <c r="I56" s="61"/>
      <c r="J56" s="61">
        <f t="shared" si="4"/>
        <v>12</v>
      </c>
      <c r="K56" s="68"/>
      <c r="L56" s="126" t="str">
        <f>"stroke"&amp;J56</f>
        <v>stroke12</v>
      </c>
      <c r="M56" s="61"/>
      <c r="N56" s="61"/>
      <c r="O56" s="61"/>
      <c r="P56" s="61"/>
      <c r="Q56" s="61"/>
      <c r="R56" s="61"/>
      <c r="S56" s="62"/>
      <c r="T56" s="67" t="s">
        <v>58</v>
      </c>
      <c r="U56" s="61"/>
      <c r="V56" s="61"/>
      <c r="W56" s="68"/>
      <c r="X56" s="73" t="str">
        <f>IF(AND(NOT(ISBLANK(T56)),NOT(ISERROR(VLOOKUP(T56,'[2]SQL Server フィールド型種類'!$B$2:$E$30,4,FALSE)&lt;&gt;0))),TEXT(VLOOKUP(T56,'[2]SQL Server フィールド型種類'!$B$2:$E$30,4,FALSE),"##0"),"")</f>
        <v>4</v>
      </c>
      <c r="Y56" s="68"/>
      <c r="Z56" s="69"/>
      <c r="AA56" s="62"/>
      <c r="AB56" s="61"/>
      <c r="AC56" s="53"/>
      <c r="AD56" s="53"/>
      <c r="AE56" s="68"/>
      <c r="AF56" s="54"/>
      <c r="AG56" s="54"/>
      <c r="AH56" s="54"/>
      <c r="AI56" s="54"/>
      <c r="AJ56" s="54"/>
      <c r="AK56" s="54"/>
      <c r="AL56" s="55"/>
      <c r="AM56" s="135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2"/>
      <c r="AY56" s="49"/>
      <c r="BB56" s="186"/>
      <c r="BC56" s="186" t="str">
        <f t="shared" si="3"/>
        <v>stroke12 int NULL,</v>
      </c>
      <c r="BD56" s="186"/>
      <c r="BE56" s="186"/>
      <c r="BF56" s="186"/>
      <c r="BG56" s="186"/>
      <c r="BH56" s="186"/>
      <c r="BI56" s="186"/>
      <c r="BJ56" s="186"/>
      <c r="BK56" s="186"/>
      <c r="BL56" s="186"/>
      <c r="BM56" s="186"/>
      <c r="BN56" s="186"/>
      <c r="BO56" s="186"/>
      <c r="BP56" s="186"/>
      <c r="BQ56" s="186"/>
      <c r="BR56" s="186"/>
      <c r="BS56" s="186"/>
      <c r="BT56" s="186"/>
      <c r="BX56" s="43" t="str">
        <f t="shared" si="5"/>
        <v/>
      </c>
    </row>
    <row r="57" spans="1:76" ht="15" customHeight="1">
      <c r="A57" s="50"/>
      <c r="B57" s="998">
        <f>IF(NOT(ISBLANK(D57)),MAX(B$9:B56)+1,"")</f>
        <v>47</v>
      </c>
      <c r="C57" s="999"/>
      <c r="D57" s="127" t="s">
        <v>9318</v>
      </c>
      <c r="E57" s="61"/>
      <c r="F57" s="61"/>
      <c r="G57" s="61"/>
      <c r="H57" s="61"/>
      <c r="I57" s="61"/>
      <c r="J57" s="61"/>
      <c r="K57" s="68"/>
      <c r="L57" s="126" t="s">
        <v>9323</v>
      </c>
      <c r="M57" s="61"/>
      <c r="N57" s="61"/>
      <c r="O57" s="61"/>
      <c r="P57" s="61"/>
      <c r="Q57" s="61"/>
      <c r="R57" s="61"/>
      <c r="S57" s="62"/>
      <c r="T57" s="127" t="s">
        <v>9324</v>
      </c>
      <c r="U57" s="61"/>
      <c r="V57" s="61"/>
      <c r="W57" s="68"/>
      <c r="X57" s="73" t="str">
        <f>IF(AND(NOT(ISBLANK(T57)),NOT(ISERROR(VLOOKUP(T57,'[2]SQL Server フィールド型種類'!$B$2:$E$30,4,FALSE)&lt;&gt;0))),TEXT(VLOOKUP(T57,'[2]SQL Server フィールド型種類'!$B$2:$E$30,4,FALSE),"##0"),"")</f>
        <v>2</v>
      </c>
      <c r="Y57" s="68"/>
      <c r="Z57" s="69"/>
      <c r="AA57" s="62"/>
      <c r="AB57" s="61"/>
      <c r="AC57" s="53"/>
      <c r="AD57" s="53"/>
      <c r="AE57" s="68"/>
      <c r="AF57" s="54"/>
      <c r="AG57" s="54"/>
      <c r="AH57" s="54"/>
      <c r="AI57" s="54"/>
      <c r="AJ57" s="54"/>
      <c r="AK57" s="54"/>
      <c r="AL57" s="55"/>
      <c r="AM57" s="135" t="s">
        <v>9326</v>
      </c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2"/>
      <c r="AY57" s="49"/>
      <c r="BB57" s="186"/>
      <c r="BC57" s="186" t="str">
        <f t="shared" si="3"/>
        <v>data_update smallint NULL,</v>
      </c>
      <c r="BD57" s="186"/>
      <c r="BX57" s="43" t="str">
        <f t="shared" si="5"/>
        <v/>
      </c>
    </row>
    <row r="58" spans="1:76" ht="15" customHeight="1">
      <c r="A58" s="50"/>
      <c r="B58" s="998">
        <f>IF(NOT(ISBLANK(D58)),MAX(B$9:B57)+1,"")</f>
        <v>48</v>
      </c>
      <c r="C58" s="999"/>
      <c r="D58" s="127" t="s">
        <v>9494</v>
      </c>
      <c r="E58" s="61"/>
      <c r="F58" s="61"/>
      <c r="G58" s="61"/>
      <c r="H58" s="61"/>
      <c r="I58" s="61"/>
      <c r="J58" s="61"/>
      <c r="K58" s="68"/>
      <c r="L58" s="126" t="s">
        <v>9499</v>
      </c>
      <c r="M58" s="61"/>
      <c r="N58" s="61"/>
      <c r="O58" s="61"/>
      <c r="P58" s="61"/>
      <c r="Q58" s="61"/>
      <c r="R58" s="61"/>
      <c r="S58" s="62"/>
      <c r="T58" s="127" t="s">
        <v>9495</v>
      </c>
      <c r="U58" s="61"/>
      <c r="V58" s="61"/>
      <c r="W58" s="68"/>
      <c r="X58" s="134" t="s">
        <v>9496</v>
      </c>
      <c r="Y58" s="68"/>
      <c r="Z58" s="69"/>
      <c r="AA58" s="62"/>
      <c r="AB58" s="61"/>
      <c r="AC58" s="53"/>
      <c r="AD58" s="53"/>
      <c r="AE58" s="68"/>
      <c r="AF58" s="54"/>
      <c r="AG58" s="54"/>
      <c r="AH58" s="54"/>
      <c r="AI58" s="54"/>
      <c r="AJ58" s="54"/>
      <c r="AK58" s="54"/>
      <c r="AL58" s="55"/>
      <c r="AM58" s="135" t="s">
        <v>9497</v>
      </c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2"/>
      <c r="AY58" s="49"/>
      <c r="BB58" s="186"/>
      <c r="BC58" s="186" t="str">
        <f t="shared" si="3"/>
        <v>update_flg char(12) NULL,</v>
      </c>
      <c r="BD58" s="186"/>
      <c r="BX58" s="43" t="str">
        <f t="shared" si="5"/>
        <v/>
      </c>
    </row>
    <row r="59" spans="1:76" ht="15" customHeight="1">
      <c r="A59" s="50"/>
      <c r="B59" s="998">
        <f>IF(NOT(ISBLANK(D59)),MAX(B$9:B58)+1,"")</f>
        <v>49</v>
      </c>
      <c r="C59" s="999"/>
      <c r="D59" s="127" t="s">
        <v>9322</v>
      </c>
      <c r="E59" s="61"/>
      <c r="F59" s="61"/>
      <c r="G59" s="61"/>
      <c r="H59" s="61"/>
      <c r="I59" s="61"/>
      <c r="J59" s="61"/>
      <c r="K59" s="68"/>
      <c r="L59" s="126" t="s">
        <v>9321</v>
      </c>
      <c r="M59" s="61"/>
      <c r="N59" s="61"/>
      <c r="O59" s="61"/>
      <c r="P59" s="61"/>
      <c r="Q59" s="61"/>
      <c r="R59" s="61"/>
      <c r="S59" s="62"/>
      <c r="T59" s="67" t="s">
        <v>285</v>
      </c>
      <c r="U59" s="61"/>
      <c r="V59" s="61"/>
      <c r="W59" s="68"/>
      <c r="X59" s="73" t="str">
        <f>IF(AND(NOT(ISBLANK(T59)),NOT(ISERROR(VLOOKUP(T59,'[2]SQL Server フィールド型種類'!$B$2:$E$30,4,FALSE)&lt;&gt;0))),TEXT(VLOOKUP(T59,'[2]SQL Server フィールド型種類'!$B$2:$E$30,4,FALSE),"##0"),"")</f>
        <v>2</v>
      </c>
      <c r="Y59" s="68"/>
      <c r="Z59" s="69"/>
      <c r="AA59" s="62"/>
      <c r="AB59" s="61" t="s">
        <v>288</v>
      </c>
      <c r="AC59" s="53"/>
      <c r="AD59" s="53"/>
      <c r="AE59" s="68"/>
      <c r="AF59" s="54"/>
      <c r="AG59" s="54"/>
      <c r="AH59" s="54"/>
      <c r="AI59" s="54"/>
      <c r="AJ59" s="54"/>
      <c r="AK59" s="54"/>
      <c r="AL59" s="55"/>
      <c r="AM59" s="135" t="s">
        <v>9325</v>
      </c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2"/>
      <c r="AY59" s="49"/>
      <c r="BB59" s="186"/>
      <c r="BC59" s="186" t="str">
        <f t="shared" si="3"/>
        <v>do_plan smallint NOT NULL,</v>
      </c>
      <c r="BD59" s="186"/>
      <c r="BX59" s="43" t="str">
        <f t="shared" si="5"/>
        <v/>
      </c>
    </row>
    <row r="60" spans="1:76" ht="15" customHeight="1">
      <c r="A60" s="50"/>
      <c r="B60" s="998">
        <f>IF(NOT(ISBLANK(D60)),MAX(B$9:B59)+1,"")</f>
        <v>50</v>
      </c>
      <c r="C60" s="999"/>
      <c r="D60" s="67" t="s">
        <v>287</v>
      </c>
      <c r="E60" s="61"/>
      <c r="F60" s="61"/>
      <c r="G60" s="61"/>
      <c r="H60" s="61"/>
      <c r="I60" s="61"/>
      <c r="J60" s="61"/>
      <c r="K60" s="68"/>
      <c r="L60" s="69" t="s">
        <v>52</v>
      </c>
      <c r="M60" s="61"/>
      <c r="N60" s="61"/>
      <c r="O60" s="61"/>
      <c r="P60" s="61"/>
      <c r="Q60" s="61"/>
      <c r="R60" s="61"/>
      <c r="S60" s="62"/>
      <c r="T60" s="67" t="s">
        <v>51</v>
      </c>
      <c r="U60" s="61"/>
      <c r="V60" s="61"/>
      <c r="W60" s="68"/>
      <c r="X60" s="73" t="str">
        <f>IF(AND(NOT(ISBLANK(T60)),NOT(ISERROR(VLOOKUP(T60,'[2]SQL Server フィールド型種類'!$B$2:$E$30,4,FALSE)&lt;&gt;0))),TEXT(VLOOKUP(T60,'[2]SQL Server フィールド型種類'!$B$2:$E$30,4,FALSE),"##0"),"")</f>
        <v>8</v>
      </c>
      <c r="Y60" s="68"/>
      <c r="Z60" s="69"/>
      <c r="AA60" s="62"/>
      <c r="AB60" s="61" t="s">
        <v>288</v>
      </c>
      <c r="AC60" s="53"/>
      <c r="AD60" s="53"/>
      <c r="AE60" s="68"/>
      <c r="AF60" s="54"/>
      <c r="AG60" s="54"/>
      <c r="AH60" s="54"/>
      <c r="AI60" s="54"/>
      <c r="AJ60" s="54"/>
      <c r="AK60" s="54"/>
      <c r="AL60" s="55"/>
      <c r="AM60" s="135" t="s">
        <v>289</v>
      </c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2"/>
      <c r="AY60" s="49"/>
      <c r="BB60" s="186"/>
      <c r="BC60" s="186" t="str">
        <f t="shared" si="3"/>
        <v>created_date datetime NOT NULL DEFAULT getdate(),</v>
      </c>
      <c r="BD60" s="186"/>
      <c r="BX60" s="43" t="str">
        <f>IF(NOT(ISERROR(VLOOKUP(L60,$D$84:$O$94,12,FALSE))),VLOOKUP(L60,$D$84:$O$94,12,FALSE),"")</f>
        <v>getdate()</v>
      </c>
    </row>
    <row r="61" spans="1:76" ht="15" customHeight="1">
      <c r="A61" s="50"/>
      <c r="B61" s="998">
        <f>IF(NOT(ISBLANK(D61)),MAX(B$9:B60)+1,"")</f>
        <v>51</v>
      </c>
      <c r="C61" s="999"/>
      <c r="D61" s="127" t="s">
        <v>290</v>
      </c>
      <c r="E61" s="61"/>
      <c r="F61" s="61"/>
      <c r="G61" s="61"/>
      <c r="H61" s="61"/>
      <c r="I61" s="61"/>
      <c r="J61" s="61"/>
      <c r="K61" s="68"/>
      <c r="L61" s="126" t="s">
        <v>53</v>
      </c>
      <c r="M61" s="61"/>
      <c r="N61" s="61"/>
      <c r="O61" s="61"/>
      <c r="P61" s="61"/>
      <c r="Q61" s="61"/>
      <c r="R61" s="61"/>
      <c r="S61" s="62"/>
      <c r="T61" s="67" t="s">
        <v>285</v>
      </c>
      <c r="U61" s="61"/>
      <c r="V61" s="61"/>
      <c r="W61" s="68"/>
      <c r="X61" s="73" t="str">
        <f>IF(AND(NOT(ISBLANK(T61)),NOT(ISERROR(VLOOKUP(T61,'[2]SQL Server フィールド型種類'!$B$2:$E$30,4,FALSE)&lt;&gt;0))),TEXT(VLOOKUP(T61,'[2]SQL Server フィールド型種類'!$B$2:$E$30,4,FALSE),"##0"),"")</f>
        <v>2</v>
      </c>
      <c r="Y61" s="68"/>
      <c r="Z61" s="69"/>
      <c r="AA61" s="62"/>
      <c r="AB61" s="61" t="s">
        <v>288</v>
      </c>
      <c r="AC61" s="53"/>
      <c r="AD61" s="53"/>
      <c r="AE61" s="68"/>
      <c r="AF61" s="54"/>
      <c r="AG61" s="54"/>
      <c r="AH61" s="54"/>
      <c r="AI61" s="54"/>
      <c r="AJ61" s="54"/>
      <c r="AK61" s="54"/>
      <c r="AL61" s="55"/>
      <c r="AM61" s="135" t="s">
        <v>291</v>
      </c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2"/>
      <c r="AY61" s="49"/>
      <c r="BB61" s="186"/>
      <c r="BC61" s="186" t="str">
        <f t="shared" si="3"/>
        <v>created_tantou_id smallint NOT NULL</v>
      </c>
      <c r="BD61" s="186"/>
      <c r="BX61" s="43" t="str">
        <f>IF(NOT(ISERROR(VLOOKUP(L61,$D$84:$O$94,12,FALSE))),VLOOKUP(L61,$D$84:$O$94,12,FALSE),"")</f>
        <v/>
      </c>
    </row>
    <row r="62" spans="1:76" ht="15" customHeight="1">
      <c r="A62" s="50"/>
      <c r="B62" s="998" t="str">
        <f>IF(NOT(ISBLANK(D62)),MAX(B$9:B61)+1,"")</f>
        <v/>
      </c>
      <c r="C62" s="999"/>
      <c r="D62" s="127"/>
      <c r="E62" s="61"/>
      <c r="F62" s="61"/>
      <c r="G62" s="61"/>
      <c r="H62" s="61"/>
      <c r="I62" s="61"/>
      <c r="J62" s="61"/>
      <c r="K62" s="68"/>
      <c r="L62" s="126"/>
      <c r="M62" s="61"/>
      <c r="N62" s="61"/>
      <c r="O62" s="61"/>
      <c r="P62" s="61"/>
      <c r="Q62" s="61"/>
      <c r="R62" s="61"/>
      <c r="S62" s="62"/>
      <c r="T62" s="67"/>
      <c r="U62" s="61"/>
      <c r="V62" s="61"/>
      <c r="W62" s="68"/>
      <c r="X62" s="73" t="str">
        <f>IF(AND(NOT(ISBLANK(T62)),NOT(ISERROR(VLOOKUP(T62,'[2]SQL Server フィールド型種類'!$B$2:$E$30,4,FALSE)&lt;&gt;0))),TEXT(VLOOKUP(T62,'[2]SQL Server フィールド型種類'!$B$2:$E$30,4,FALSE),"##0"),"")</f>
        <v/>
      </c>
      <c r="Y62" s="68"/>
      <c r="Z62" s="69"/>
      <c r="AA62" s="62"/>
      <c r="AB62" s="61"/>
      <c r="AC62" s="53"/>
      <c r="AD62" s="53"/>
      <c r="AE62" s="68"/>
      <c r="AF62" s="54"/>
      <c r="AG62" s="54"/>
      <c r="AH62" s="54"/>
      <c r="AI62" s="54"/>
      <c r="AJ62" s="54"/>
      <c r="AK62" s="54"/>
      <c r="AL62" s="55"/>
      <c r="AM62" s="135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2"/>
      <c r="AY62" s="49"/>
      <c r="BB62" s="186"/>
      <c r="BC62" s="186" t="str">
        <f t="shared" si="3"/>
        <v/>
      </c>
      <c r="BD62" s="186"/>
      <c r="BX62" s="43" t="str">
        <f>IF(NOT(ISERROR(VLOOKUP(L62,$D$84:$O$94,12,FALSE))),VLOOKUP(L62,$D$84:$O$94,12,FALSE),"")</f>
        <v/>
      </c>
    </row>
    <row r="63" spans="1:76" ht="15" customHeight="1">
      <c r="A63" s="50"/>
      <c r="B63" s="1013" t="str">
        <f>IF(NOT(ISBLANK(D63)),MAX(B$9:B62)+1,"")</f>
        <v/>
      </c>
      <c r="C63" s="1014"/>
      <c r="D63" s="149"/>
      <c r="E63" s="63"/>
      <c r="F63" s="63"/>
      <c r="G63" s="63"/>
      <c r="H63" s="63"/>
      <c r="I63" s="63"/>
      <c r="J63" s="63"/>
      <c r="K63" s="71"/>
      <c r="L63" s="150"/>
      <c r="M63" s="63"/>
      <c r="N63" s="63"/>
      <c r="O63" s="63"/>
      <c r="P63" s="63"/>
      <c r="Q63" s="63"/>
      <c r="R63" s="63"/>
      <c r="S63" s="64"/>
      <c r="T63" s="70"/>
      <c r="U63" s="63"/>
      <c r="V63" s="63"/>
      <c r="W63" s="71"/>
      <c r="X63" s="151" t="str">
        <f>IF(AND(NOT(ISBLANK(T63)),NOT(ISERROR(VLOOKUP(T63,'[2]SQL Server フィールド型種類'!$B$2:$E$30,4,FALSE)&lt;&gt;0))),TEXT(VLOOKUP(T63,'[2]SQL Server フィールド型種類'!$B$2:$E$30,4,FALSE),"##0"),"")</f>
        <v/>
      </c>
      <c r="Y63" s="71"/>
      <c r="Z63" s="72"/>
      <c r="AA63" s="64"/>
      <c r="AB63" s="63"/>
      <c r="AC63" s="56"/>
      <c r="AD63" s="56"/>
      <c r="AE63" s="71"/>
      <c r="AF63" s="57"/>
      <c r="AG63" s="57"/>
      <c r="AH63" s="57"/>
      <c r="AI63" s="57"/>
      <c r="AJ63" s="57"/>
      <c r="AK63" s="57"/>
      <c r="AL63" s="58"/>
      <c r="AM63" s="369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4"/>
      <c r="AY63" s="49"/>
      <c r="BB63" s="186"/>
      <c r="BC63" s="186" t="str">
        <f t="shared" si="3"/>
        <v/>
      </c>
      <c r="BD63" s="186"/>
      <c r="BX63" s="43" t="str">
        <f>IF(NOT(ISERROR(VLOOKUP(L63,$D$84:$O$94,12,FALSE))),VLOOKUP(L63,$D$84:$O$94,12,FALSE),"")</f>
        <v/>
      </c>
    </row>
    <row r="64" spans="1:76" ht="15" customHeight="1" thickBot="1">
      <c r="A64" s="112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1"/>
      <c r="BB64" s="186" t="s">
        <v>86</v>
      </c>
      <c r="BC64" s="186"/>
      <c r="BD64" s="186"/>
    </row>
    <row r="65" spans="1:56" ht="15" customHeight="1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40"/>
      <c r="T65" s="40"/>
      <c r="U65" s="40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2"/>
      <c r="BB65" s="186"/>
      <c r="BC65" s="186"/>
      <c r="BD65" s="186"/>
    </row>
    <row r="66" spans="1:56" ht="15" customHeight="1">
      <c r="A66" s="44"/>
      <c r="B66" s="1057" t="s">
        <v>35</v>
      </c>
      <c r="C66" s="1058"/>
      <c r="D66" s="1059" t="s">
        <v>36</v>
      </c>
      <c r="E66" s="849"/>
      <c r="F66" s="849"/>
      <c r="G66" s="849"/>
      <c r="H66" s="849"/>
      <c r="I66" s="849"/>
      <c r="J66" s="849"/>
      <c r="K66" s="849"/>
      <c r="L66" s="849"/>
      <c r="M66" s="849"/>
      <c r="N66" s="1060"/>
      <c r="O66" s="1059" t="s">
        <v>37</v>
      </c>
      <c r="P66" s="849"/>
      <c r="Q66" s="849"/>
      <c r="R66" s="849"/>
      <c r="S66" s="849"/>
      <c r="T66" s="849"/>
      <c r="U66" s="1060"/>
      <c r="V66" s="553" t="s">
        <v>38</v>
      </c>
      <c r="W66" s="1059" t="s">
        <v>39</v>
      </c>
      <c r="X66" s="849"/>
      <c r="Y66" s="1060"/>
      <c r="Z66" s="978" t="s">
        <v>40</v>
      </c>
      <c r="AA66" s="979"/>
      <c r="AB66" s="979"/>
      <c r="AC66" s="979"/>
      <c r="AD66" s="979"/>
      <c r="AE66" s="979"/>
      <c r="AF66" s="979"/>
      <c r="AG66" s="979"/>
      <c r="AH66" s="979"/>
      <c r="AI66" s="979"/>
      <c r="AJ66" s="979"/>
      <c r="AK66" s="979"/>
      <c r="AL66" s="979"/>
      <c r="AM66" s="979"/>
      <c r="AN66" s="979"/>
      <c r="AO66" s="979"/>
      <c r="AP66" s="979"/>
      <c r="AQ66" s="979"/>
      <c r="AR66" s="979"/>
      <c r="AS66" s="979"/>
      <c r="AT66" s="979"/>
      <c r="AU66" s="979"/>
      <c r="AV66" s="979"/>
      <c r="AW66" s="979"/>
      <c r="AX66" s="980"/>
      <c r="AY66" s="46"/>
      <c r="BB66" s="186"/>
      <c r="BC66" s="186"/>
      <c r="BD66" s="186"/>
    </row>
    <row r="67" spans="1:56" ht="15" customHeight="1">
      <c r="A67" s="44"/>
      <c r="B67" s="1017">
        <f>IF(NOT(ISBLANK(D67)),1,"")</f>
        <v>1</v>
      </c>
      <c r="C67" s="1018"/>
      <c r="D67" s="303" t="str">
        <f>"ui_"&amp;AE$2</f>
        <v>ui_k40_mm_history</v>
      </c>
      <c r="E67" s="74"/>
      <c r="F67" s="74"/>
      <c r="G67" s="74"/>
      <c r="H67" s="74"/>
      <c r="I67" s="74"/>
      <c r="J67" s="74"/>
      <c r="K67" s="74"/>
      <c r="L67" s="74"/>
      <c r="M67" s="74"/>
      <c r="N67" s="75"/>
      <c r="O67" s="283" t="s">
        <v>316</v>
      </c>
      <c r="P67" s="74"/>
      <c r="Q67" s="74"/>
      <c r="R67" s="74"/>
      <c r="S67" s="74"/>
      <c r="T67" s="74"/>
      <c r="U67" s="75"/>
      <c r="V67" s="283" t="s">
        <v>275</v>
      </c>
      <c r="W67" s="303" t="s">
        <v>276</v>
      </c>
      <c r="X67" s="74"/>
      <c r="Y67" s="75"/>
      <c r="Z67" s="169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87"/>
      <c r="AY67" s="46"/>
      <c r="BB67" s="186" t="str">
        <f>IF( $V67="●",
  $BB$4 &amp; $D67 &amp; $BV$4 &amp; $O67 &amp; IF( $V68&lt;&gt;"●",
           $CH$4,
           ","
         ),
  IF( OR(AND($D67&lt;&gt;"", $D68&lt;&gt;""), AND($D67&lt;&gt;"", $D68="", $O68="")),
   $BB$5 &amp; $D67 &amp; $BV$5 &amp; $O67 &amp; $CH$5,
  IF( AND($D67&lt;&gt;"", $D68="", $O68&lt;&gt;""),
   $BB$5 &amp; $D67 &amp; $BV$5 &amp; $O67,
   IF( AND($D67="", $O67&lt;&gt;"", OR(AND($D68="", $O68=""), $D68&lt;&gt;"")),
    $BB66 &amp; ", " &amp; $O67 &amp; $CH$5,
    IF( AND($D67="", $O67&lt;&gt;""),
     $BB66 &amp; ", " &amp; $O67,
     ""
    )
   )
  )
  )
 )</f>
        <v>ALTER TABLE UPK.upk_k40.k40_mm_history ADD CONSTRAINT ui_k40_mm_history PRIMARY KEY CLUSTERED (data_id);</v>
      </c>
      <c r="BC67" s="186"/>
      <c r="BD67" s="186"/>
    </row>
    <row r="68" spans="1:56" ht="15" customHeight="1">
      <c r="A68" s="44"/>
      <c r="B68" s="1053">
        <f>IF(NOT(ISBLANK(D68)),MAX(B$67:B67)+1,"")</f>
        <v>2</v>
      </c>
      <c r="C68" s="1054"/>
      <c r="D68" s="309" t="s">
        <v>8827</v>
      </c>
      <c r="E68" s="310"/>
      <c r="F68" s="310"/>
      <c r="G68" s="310"/>
      <c r="H68" s="310"/>
      <c r="I68" s="310"/>
      <c r="J68" s="310"/>
      <c r="K68" s="310"/>
      <c r="L68" s="310"/>
      <c r="M68" s="310"/>
      <c r="N68" s="311"/>
      <c r="O68" s="126" t="s">
        <v>8823</v>
      </c>
      <c r="P68" s="77"/>
      <c r="Q68" s="77"/>
      <c r="R68" s="77"/>
      <c r="S68" s="77"/>
      <c r="T68" s="77"/>
      <c r="U68" s="78"/>
      <c r="V68" s="76"/>
      <c r="W68" s="137" t="s">
        <v>276</v>
      </c>
      <c r="X68" s="77"/>
      <c r="Y68" s="78"/>
      <c r="Z68" s="309"/>
      <c r="AA68" s="310"/>
      <c r="AB68" s="310"/>
      <c r="AC68" s="310"/>
      <c r="AD68" s="310"/>
      <c r="AE68" s="310"/>
      <c r="AF68" s="310"/>
      <c r="AG68" s="310"/>
      <c r="AH68" s="310"/>
      <c r="AI68" s="310"/>
      <c r="AJ68" s="310"/>
      <c r="AK68" s="310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2"/>
      <c r="AY68" s="46"/>
      <c r="BB68" s="186" t="str">
        <f>IF( $V68="●",
  $BB$4 &amp; $D68 &amp; $BV$4 &amp; $O68 &amp; IF( $V69&lt;&gt;"●",
           $CH$4,
           ","
         ),
  IF( OR(AND($D68&lt;&gt;"", $D69&lt;&gt;""), AND($D68&lt;&gt;"", $D69="", $O69="")),
   $BB$5 &amp; $D68 &amp; $BV$5 &amp; $O68 &amp; $CH$5,
  IF( AND($D68&lt;&gt;"", $D69="", $O69&lt;&gt;""),
   $BB$5 &amp; $D68 &amp; $BV$5 &amp; $O68,
   IF( AND($D68="", $O68&lt;&gt;"", OR(AND($D69="", $O69=""), $D69&lt;&gt;"")),
    $BB67 &amp; ", " &amp; $O68 &amp; $CH$5,
    IF( AND($D68="", $O68&lt;&gt;""),
     $BB67 &amp; ", " &amp; $O68,
     ""
    )
   )
  )
  )
 )</f>
        <v>CREATE INDEX idx_mm_data_key ON UPK.upk_k40.k40_mm_history (nendo</v>
      </c>
      <c r="BC68" s="186"/>
      <c r="BD68" s="186"/>
    </row>
    <row r="69" spans="1:56" ht="15" customHeight="1">
      <c r="A69" s="44"/>
      <c r="B69" s="1055" t="str">
        <f>IF(NOT(ISBLANK(D69)),MAX(B$67:B68)+1,"")</f>
        <v/>
      </c>
      <c r="C69" s="1056"/>
      <c r="D69" s="384"/>
      <c r="E69" s="385"/>
      <c r="F69" s="385"/>
      <c r="G69" s="385"/>
      <c r="H69" s="385"/>
      <c r="I69" s="385"/>
      <c r="J69" s="385"/>
      <c r="K69" s="385"/>
      <c r="L69" s="385"/>
      <c r="M69" s="385"/>
      <c r="N69" s="386"/>
      <c r="O69" s="126" t="s">
        <v>8825</v>
      </c>
      <c r="P69" s="77"/>
      <c r="Q69" s="77"/>
      <c r="R69" s="77"/>
      <c r="S69" s="77"/>
      <c r="T69" s="77"/>
      <c r="U69" s="78"/>
      <c r="V69" s="76"/>
      <c r="W69" s="138" t="s">
        <v>276</v>
      </c>
      <c r="X69" s="77"/>
      <c r="Y69" s="78"/>
      <c r="Z69" s="76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88"/>
      <c r="AY69" s="49"/>
      <c r="BB69" s="186" t="str">
        <f t="shared" ref="BB69:BB81" si="6">IF( $V69="●",
  $BB$4 &amp; $D69 &amp; $BV$4 &amp; $O69 &amp; IF( $V70&lt;&gt;"●",
           $CH$4,
           ","
         ),
  IF( OR(AND($D69&lt;&gt;"", $D70&lt;&gt;""), AND($D69&lt;&gt;"", $D70="", $O70="")),
   $BB$5 &amp; $D69 &amp; $BV$5 &amp; $O69 &amp; $CH$5,
  IF( AND($D69&lt;&gt;"", $D70="", $O70&lt;&gt;""),
   $BB$5 &amp; $D69 &amp; $BV$5 &amp; $O69,
   IF( AND($D69="", $O69&lt;&gt;"", OR(AND($D70="", $O70=""), $D70&lt;&gt;"")),
    $BB68 &amp; ", " &amp; $O69 &amp; $CH$5,
    IF( AND($D69="", $O69&lt;&gt;""),
     $BB68 &amp; ", " &amp; $O69,
     ""
    )
   )
  )
  )
 )</f>
        <v>CREATE INDEX idx_mm_data_key ON UPK.upk_k40.k40_mm_history (nendo, make_day</v>
      </c>
      <c r="BC69" s="186"/>
      <c r="BD69" s="186"/>
    </row>
    <row r="70" spans="1:56" ht="15" customHeight="1">
      <c r="A70" s="44"/>
      <c r="B70" s="1055" t="str">
        <f>IF(NOT(ISBLANK(D70)),MAX(B$67:B69)+1,"")</f>
        <v/>
      </c>
      <c r="C70" s="1056"/>
      <c r="D70" s="384"/>
      <c r="E70" s="385"/>
      <c r="F70" s="385"/>
      <c r="G70" s="385"/>
      <c r="H70" s="385"/>
      <c r="I70" s="385"/>
      <c r="J70" s="385"/>
      <c r="K70" s="385"/>
      <c r="L70" s="385"/>
      <c r="M70" s="385"/>
      <c r="N70" s="386"/>
      <c r="O70" s="126" t="s">
        <v>249</v>
      </c>
      <c r="P70" s="77"/>
      <c r="Q70" s="77"/>
      <c r="R70" s="77"/>
      <c r="S70" s="77"/>
      <c r="T70" s="77"/>
      <c r="U70" s="78"/>
      <c r="V70" s="76"/>
      <c r="W70" s="138" t="s">
        <v>276</v>
      </c>
      <c r="X70" s="77"/>
      <c r="Y70" s="78"/>
      <c r="Z70" s="76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88"/>
      <c r="AY70" s="49"/>
      <c r="BB70" s="186" t="str">
        <f t="shared" si="6"/>
        <v>CREATE INDEX idx_mm_data_key ON UPK.upk_k40.k40_mm_history (nendo, make_day, buhin_no</v>
      </c>
      <c r="BC70" s="186"/>
      <c r="BD70" s="186"/>
    </row>
    <row r="71" spans="1:56" ht="15" customHeight="1">
      <c r="A71" s="44"/>
      <c r="B71" s="1055" t="str">
        <f>IF(NOT(ISBLANK(D71)),MAX(B$67:B70)+1,"")</f>
        <v/>
      </c>
      <c r="C71" s="1056"/>
      <c r="D71" s="384"/>
      <c r="E71" s="385"/>
      <c r="F71" s="385"/>
      <c r="G71" s="385"/>
      <c r="H71" s="385"/>
      <c r="I71" s="385"/>
      <c r="J71" s="385"/>
      <c r="K71" s="385"/>
      <c r="L71" s="385"/>
      <c r="M71" s="385"/>
      <c r="N71" s="386"/>
      <c r="O71" s="126" t="s">
        <v>8777</v>
      </c>
      <c r="P71" s="77"/>
      <c r="Q71" s="77"/>
      <c r="R71" s="77"/>
      <c r="S71" s="77"/>
      <c r="T71" s="77"/>
      <c r="U71" s="78"/>
      <c r="V71" s="76"/>
      <c r="W71" s="138" t="s">
        <v>276</v>
      </c>
      <c r="X71" s="77"/>
      <c r="Y71" s="78"/>
      <c r="Z71" s="76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88"/>
      <c r="AY71" s="49"/>
      <c r="BB71" s="186" t="str">
        <f t="shared" si="6"/>
        <v>CREATE INDEX idx_mm_data_key ON UPK.upk_k40.k40_mm_history (nendo, make_day, buhin_no, kougu_no</v>
      </c>
      <c r="BC71" s="186"/>
      <c r="BD71" s="186"/>
    </row>
    <row r="72" spans="1:56" ht="15" customHeight="1">
      <c r="A72" s="44"/>
      <c r="B72" s="1055" t="str">
        <f>IF(NOT(ISBLANK(D72)),MAX(B$67:B71)+1,"")</f>
        <v/>
      </c>
      <c r="C72" s="1056"/>
      <c r="D72" s="384"/>
      <c r="E72" s="385"/>
      <c r="F72" s="385"/>
      <c r="G72" s="385"/>
      <c r="H72" s="385"/>
      <c r="I72" s="385"/>
      <c r="J72" s="385"/>
      <c r="K72" s="385"/>
      <c r="L72" s="385"/>
      <c r="M72" s="385"/>
      <c r="N72" s="386"/>
      <c r="O72" s="126" t="s">
        <v>8779</v>
      </c>
      <c r="P72" s="77"/>
      <c r="Q72" s="77"/>
      <c r="R72" s="77"/>
      <c r="S72" s="77"/>
      <c r="T72" s="77"/>
      <c r="U72" s="78"/>
      <c r="V72" s="76"/>
      <c r="W72" s="138" t="s">
        <v>276</v>
      </c>
      <c r="X72" s="77"/>
      <c r="Y72" s="78"/>
      <c r="Z72" s="76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88"/>
      <c r="AY72" s="49"/>
      <c r="BB72" s="186" t="str">
        <f t="shared" si="6"/>
        <v>CREATE INDEX idx_mm_data_key ON UPK.upk_k40.k40_mm_history (nendo, make_day, buhin_no, kougu_no, stage_no);</v>
      </c>
      <c r="BC72" s="186"/>
      <c r="BD72" s="186"/>
    </row>
    <row r="73" spans="1:56" ht="15" customHeight="1">
      <c r="A73" s="44"/>
      <c r="B73" s="1055">
        <f>IF(NOT(ISBLANK(D73)),MAX(B$67:B72)+1,"")</f>
        <v>3</v>
      </c>
      <c r="C73" s="1056"/>
      <c r="D73" s="137" t="s">
        <v>8828</v>
      </c>
      <c r="E73" s="77"/>
      <c r="F73" s="77"/>
      <c r="G73" s="77"/>
      <c r="H73" s="77"/>
      <c r="I73" s="77"/>
      <c r="J73" s="77"/>
      <c r="K73" s="77"/>
      <c r="L73" s="77"/>
      <c r="M73" s="77"/>
      <c r="N73" s="78"/>
      <c r="O73" s="126" t="s">
        <v>8823</v>
      </c>
      <c r="P73" s="77"/>
      <c r="Q73" s="77"/>
      <c r="R73" s="77"/>
      <c r="S73" s="77"/>
      <c r="T73" s="77"/>
      <c r="U73" s="78"/>
      <c r="V73" s="76"/>
      <c r="W73" s="137" t="s">
        <v>276</v>
      </c>
      <c r="X73" s="77"/>
      <c r="Y73" s="78"/>
      <c r="Z73" s="76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88"/>
      <c r="AY73" s="49"/>
      <c r="BB73" s="186" t="str">
        <f t="shared" si="6"/>
        <v>CREATE INDEX idx_mm_data_nendo ON UPK.upk_k40.k40_mm_history (nendo);</v>
      </c>
      <c r="BC73" s="186"/>
      <c r="BD73" s="186"/>
    </row>
    <row r="74" spans="1:56" ht="15" customHeight="1">
      <c r="A74" s="44"/>
      <c r="B74" s="1055">
        <f>IF(NOT(ISBLANK(D74)),MAX(B$67:B73)+1,"")</f>
        <v>4</v>
      </c>
      <c r="C74" s="1056"/>
      <c r="D74" s="137" t="s">
        <v>8829</v>
      </c>
      <c r="E74" s="77"/>
      <c r="F74" s="77"/>
      <c r="G74" s="77"/>
      <c r="H74" s="77"/>
      <c r="I74" s="77"/>
      <c r="J74" s="77"/>
      <c r="K74" s="77"/>
      <c r="L74" s="77"/>
      <c r="M74" s="77"/>
      <c r="N74" s="78"/>
      <c r="O74" s="126" t="s">
        <v>8825</v>
      </c>
      <c r="P74" s="77"/>
      <c r="Q74" s="77"/>
      <c r="R74" s="77"/>
      <c r="S74" s="77"/>
      <c r="T74" s="77"/>
      <c r="U74" s="78"/>
      <c r="V74" s="76"/>
      <c r="W74" s="138" t="s">
        <v>276</v>
      </c>
      <c r="X74" s="77"/>
      <c r="Y74" s="78"/>
      <c r="Z74" s="76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88"/>
      <c r="AY74" s="49"/>
      <c r="BB74" s="186" t="str">
        <f t="shared" si="6"/>
        <v>CREATE INDEX idx_mm_data_make_day ON UPK.upk_k40.k40_mm_history (make_day);</v>
      </c>
      <c r="BC74" s="186"/>
      <c r="BD74" s="186"/>
    </row>
    <row r="75" spans="1:56" ht="15" customHeight="1">
      <c r="A75" s="44"/>
      <c r="B75" s="1055" t="str">
        <f>IF(NOT(ISBLANK(D75)),MAX(B$67:B74)+1,"")</f>
        <v/>
      </c>
      <c r="C75" s="1056"/>
      <c r="D75" s="76"/>
      <c r="E75" s="77"/>
      <c r="F75" s="77"/>
      <c r="G75" s="77"/>
      <c r="H75" s="77"/>
      <c r="I75" s="77"/>
      <c r="J75" s="77"/>
      <c r="K75" s="77"/>
      <c r="L75" s="77"/>
      <c r="M75" s="77"/>
      <c r="N75" s="78"/>
      <c r="O75" s="126"/>
      <c r="P75" s="77"/>
      <c r="Q75" s="77"/>
      <c r="R75" s="77"/>
      <c r="S75" s="77"/>
      <c r="T75" s="77"/>
      <c r="U75" s="78"/>
      <c r="V75" s="76"/>
      <c r="W75" s="86"/>
      <c r="X75" s="77"/>
      <c r="Y75" s="78"/>
      <c r="Z75" s="76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88"/>
      <c r="AY75" s="49"/>
      <c r="BB75" s="186" t="str">
        <f t="shared" si="6"/>
        <v/>
      </c>
      <c r="BC75" s="186"/>
      <c r="BD75" s="186"/>
    </row>
    <row r="76" spans="1:56" ht="15" customHeight="1">
      <c r="A76" s="44"/>
      <c r="B76" s="1055" t="str">
        <f>IF(NOT(ISBLANK(D76)),MAX(B$67:B75)+1,"")</f>
        <v/>
      </c>
      <c r="C76" s="1056"/>
      <c r="D76" s="76"/>
      <c r="E76" s="77"/>
      <c r="F76" s="77"/>
      <c r="G76" s="77"/>
      <c r="H76" s="77"/>
      <c r="I76" s="77"/>
      <c r="J76" s="77"/>
      <c r="K76" s="77"/>
      <c r="L76" s="77"/>
      <c r="M76" s="77"/>
      <c r="N76" s="78"/>
      <c r="O76" s="126"/>
      <c r="P76" s="77"/>
      <c r="Q76" s="77"/>
      <c r="R76" s="77"/>
      <c r="S76" s="77"/>
      <c r="T76" s="77"/>
      <c r="U76" s="78"/>
      <c r="V76" s="76"/>
      <c r="W76" s="86"/>
      <c r="X76" s="77"/>
      <c r="Y76" s="78"/>
      <c r="Z76" s="76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88"/>
      <c r="AY76" s="49"/>
      <c r="BB76" s="186" t="str">
        <f t="shared" si="6"/>
        <v/>
      </c>
      <c r="BC76" s="186"/>
      <c r="BD76" s="186"/>
    </row>
    <row r="77" spans="1:56" ht="15" customHeight="1">
      <c r="A77" s="44"/>
      <c r="B77" s="1055" t="str">
        <f>IF(NOT(ISBLANK(D77)),MAX(B$67:B76)+1,"")</f>
        <v/>
      </c>
      <c r="C77" s="1056"/>
      <c r="D77" s="76"/>
      <c r="E77" s="77"/>
      <c r="F77" s="77"/>
      <c r="G77" s="77"/>
      <c r="H77" s="77"/>
      <c r="I77" s="77"/>
      <c r="J77" s="77"/>
      <c r="K77" s="77"/>
      <c r="L77" s="77"/>
      <c r="M77" s="77"/>
      <c r="N77" s="78"/>
      <c r="O77" s="126"/>
      <c r="P77" s="77"/>
      <c r="Q77" s="77"/>
      <c r="R77" s="77"/>
      <c r="S77" s="77"/>
      <c r="T77" s="77"/>
      <c r="U77" s="78"/>
      <c r="V77" s="76"/>
      <c r="W77" s="86"/>
      <c r="X77" s="77"/>
      <c r="Y77" s="78"/>
      <c r="Z77" s="76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88"/>
      <c r="AY77" s="49"/>
      <c r="BB77" s="186" t="str">
        <f t="shared" si="6"/>
        <v/>
      </c>
      <c r="BC77" s="186"/>
      <c r="BD77" s="186"/>
    </row>
    <row r="78" spans="1:56" ht="15" customHeight="1">
      <c r="A78" s="44"/>
      <c r="B78" s="1005" t="str">
        <f>IF(NOT(ISBLANK(D78)),MAX(B$67:B77)+1,"")</f>
        <v/>
      </c>
      <c r="C78" s="1006"/>
      <c r="D78" s="76"/>
      <c r="E78" s="77"/>
      <c r="F78" s="77"/>
      <c r="G78" s="77"/>
      <c r="H78" s="77"/>
      <c r="I78" s="77"/>
      <c r="J78" s="77"/>
      <c r="K78" s="77"/>
      <c r="L78" s="77"/>
      <c r="M78" s="77"/>
      <c r="N78" s="78"/>
      <c r="O78" s="126"/>
      <c r="P78" s="77"/>
      <c r="Q78" s="77"/>
      <c r="R78" s="77"/>
      <c r="S78" s="77"/>
      <c r="T78" s="77"/>
      <c r="U78" s="78"/>
      <c r="V78" s="76"/>
      <c r="W78" s="86"/>
      <c r="X78" s="77"/>
      <c r="Y78" s="78"/>
      <c r="Z78" s="76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88"/>
      <c r="AY78" s="49"/>
      <c r="BB78" s="186" t="str">
        <f t="shared" si="6"/>
        <v/>
      </c>
      <c r="BC78" s="186"/>
      <c r="BD78" s="186"/>
    </row>
    <row r="79" spans="1:56" ht="15" customHeight="1">
      <c r="A79" s="44"/>
      <c r="B79" s="1005" t="str">
        <f>IF(NOT(ISBLANK(D79)),MAX(B$67:B78)+1,"")</f>
        <v/>
      </c>
      <c r="C79" s="1006"/>
      <c r="D79" s="76"/>
      <c r="E79" s="77"/>
      <c r="F79" s="77"/>
      <c r="G79" s="77"/>
      <c r="H79" s="77"/>
      <c r="I79" s="77"/>
      <c r="J79" s="77"/>
      <c r="K79" s="77"/>
      <c r="L79" s="77"/>
      <c r="M79" s="77"/>
      <c r="N79" s="78"/>
      <c r="O79" s="126"/>
      <c r="P79" s="77"/>
      <c r="Q79" s="77"/>
      <c r="R79" s="77"/>
      <c r="S79" s="77"/>
      <c r="T79" s="77"/>
      <c r="U79" s="78"/>
      <c r="V79" s="76"/>
      <c r="W79" s="86"/>
      <c r="X79" s="77"/>
      <c r="Y79" s="78"/>
      <c r="Z79" s="76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88"/>
      <c r="AY79" s="49"/>
      <c r="BB79" s="186" t="str">
        <f t="shared" si="6"/>
        <v/>
      </c>
      <c r="BC79" s="186"/>
      <c r="BD79" s="186"/>
    </row>
    <row r="80" spans="1:56" ht="15" customHeight="1">
      <c r="A80" s="44"/>
      <c r="B80" s="1005" t="str">
        <f>IF(NOT(ISBLANK(D80)),MAX(B$67:B79)+1,"")</f>
        <v/>
      </c>
      <c r="C80" s="1006"/>
      <c r="D80" s="76"/>
      <c r="E80" s="77"/>
      <c r="F80" s="77"/>
      <c r="G80" s="77"/>
      <c r="H80" s="77"/>
      <c r="I80" s="77"/>
      <c r="J80" s="77"/>
      <c r="K80" s="77"/>
      <c r="L80" s="77"/>
      <c r="M80" s="77"/>
      <c r="N80" s="78"/>
      <c r="O80" s="126"/>
      <c r="P80" s="77"/>
      <c r="Q80" s="77"/>
      <c r="R80" s="77"/>
      <c r="S80" s="77"/>
      <c r="T80" s="77"/>
      <c r="U80" s="78"/>
      <c r="V80" s="76"/>
      <c r="W80" s="86"/>
      <c r="X80" s="77"/>
      <c r="Y80" s="78"/>
      <c r="Z80" s="76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88"/>
      <c r="AY80" s="49"/>
      <c r="BB80" s="186" t="str">
        <f t="shared" si="6"/>
        <v/>
      </c>
      <c r="BC80" s="186"/>
      <c r="BD80" s="186"/>
    </row>
    <row r="81" spans="1:56" ht="15" customHeight="1">
      <c r="A81" s="44"/>
      <c r="B81" s="1007" t="str">
        <f>IF(NOT(ISBLANK(D81)),MAX(B$67:B80)+1,"")</f>
        <v/>
      </c>
      <c r="C81" s="1008"/>
      <c r="D81" s="79"/>
      <c r="E81" s="80"/>
      <c r="F81" s="80"/>
      <c r="G81" s="80"/>
      <c r="H81" s="80"/>
      <c r="I81" s="80"/>
      <c r="J81" s="80"/>
      <c r="K81" s="80"/>
      <c r="L81" s="80"/>
      <c r="M81" s="80"/>
      <c r="N81" s="81"/>
      <c r="O81" s="150"/>
      <c r="P81" s="80"/>
      <c r="Q81" s="80"/>
      <c r="R81" s="80"/>
      <c r="S81" s="80"/>
      <c r="T81" s="80"/>
      <c r="U81" s="81"/>
      <c r="V81" s="79"/>
      <c r="W81" s="383"/>
      <c r="X81" s="80"/>
      <c r="Y81" s="81"/>
      <c r="Z81" s="79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  <c r="AR81" s="80"/>
      <c r="AS81" s="80"/>
      <c r="AT81" s="80"/>
      <c r="AU81" s="80"/>
      <c r="AV81" s="80"/>
      <c r="AW81" s="80"/>
      <c r="AX81" s="89"/>
      <c r="AY81" s="49"/>
      <c r="BB81" s="186" t="str">
        <f t="shared" si="6"/>
        <v/>
      </c>
      <c r="BC81" s="186"/>
      <c r="BD81" s="186"/>
    </row>
    <row r="82" spans="1:56" ht="15" customHeight="1">
      <c r="A82" s="44"/>
      <c r="AY82" s="49"/>
      <c r="BB82" s="186"/>
      <c r="BC82" s="186"/>
      <c r="BD82" s="186"/>
    </row>
    <row r="83" spans="1:56" ht="15" customHeight="1">
      <c r="A83" s="44"/>
      <c r="B83" s="1011" t="s">
        <v>35</v>
      </c>
      <c r="C83" s="1012"/>
      <c r="D83" s="981" t="s">
        <v>313</v>
      </c>
      <c r="E83" s="979"/>
      <c r="F83" s="979"/>
      <c r="G83" s="979"/>
      <c r="H83" s="979"/>
      <c r="I83" s="979"/>
      <c r="J83" s="979"/>
      <c r="K83" s="979"/>
      <c r="L83" s="979"/>
      <c r="M83" s="979"/>
      <c r="N83" s="982"/>
      <c r="O83" s="981" t="s">
        <v>314</v>
      </c>
      <c r="P83" s="979"/>
      <c r="Q83" s="979"/>
      <c r="R83" s="979"/>
      <c r="S83" s="979"/>
      <c r="T83" s="979"/>
      <c r="U83" s="982"/>
      <c r="V83" s="978" t="s">
        <v>40</v>
      </c>
      <c r="W83" s="979"/>
      <c r="X83" s="979"/>
      <c r="Y83" s="979"/>
      <c r="Z83" s="979"/>
      <c r="AA83" s="979"/>
      <c r="AB83" s="979"/>
      <c r="AC83" s="979"/>
      <c r="AD83" s="979"/>
      <c r="AE83" s="979"/>
      <c r="AF83" s="979"/>
      <c r="AG83" s="979"/>
      <c r="AH83" s="979"/>
      <c r="AI83" s="979"/>
      <c r="AJ83" s="979"/>
      <c r="AK83" s="979"/>
      <c r="AL83" s="979"/>
      <c r="AM83" s="979"/>
      <c r="AN83" s="979"/>
      <c r="AO83" s="979"/>
      <c r="AP83" s="979"/>
      <c r="AQ83" s="979"/>
      <c r="AR83" s="979"/>
      <c r="AS83" s="979"/>
      <c r="AT83" s="979"/>
      <c r="AU83" s="979"/>
      <c r="AV83" s="979"/>
      <c r="AW83" s="979"/>
      <c r="AX83" s="980"/>
      <c r="AY83" s="148"/>
    </row>
    <row r="84" spans="1:56" ht="15" customHeight="1">
      <c r="A84" s="50"/>
      <c r="B84" s="1009">
        <f>IF(NOT(ISBLANK(D84)),1,"")</f>
        <v>1</v>
      </c>
      <c r="C84" s="1010"/>
      <c r="D84" s="308" t="s">
        <v>52</v>
      </c>
      <c r="E84" s="140"/>
      <c r="F84" s="140"/>
      <c r="G84" s="140"/>
      <c r="H84" s="140"/>
      <c r="I84" s="140"/>
      <c r="J84" s="140"/>
      <c r="K84" s="140"/>
      <c r="L84" s="140"/>
      <c r="M84" s="140"/>
      <c r="N84" s="141"/>
      <c r="O84" s="139" t="s">
        <v>315</v>
      </c>
      <c r="P84" s="140"/>
      <c r="Q84" s="140"/>
      <c r="R84" s="140"/>
      <c r="S84" s="140"/>
      <c r="T84" s="140"/>
      <c r="U84" s="141"/>
      <c r="V84" s="169"/>
      <c r="W84" s="82"/>
      <c r="X84" s="82"/>
      <c r="Y84" s="82"/>
      <c r="Z84" s="82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87"/>
      <c r="AY84" s="49"/>
    </row>
    <row r="85" spans="1:56" ht="15" customHeight="1">
      <c r="A85" s="50"/>
      <c r="B85" s="1005" t="str">
        <f>IF(NOT(ISBLANK(D85)),MAX(B$84:B84)+1,"")</f>
        <v/>
      </c>
      <c r="C85" s="1006"/>
      <c r="D85" s="76"/>
      <c r="E85" s="77"/>
      <c r="F85" s="77"/>
      <c r="G85" s="77"/>
      <c r="H85" s="77"/>
      <c r="I85" s="77"/>
      <c r="J85" s="77"/>
      <c r="K85" s="77"/>
      <c r="L85" s="77"/>
      <c r="M85" s="77"/>
      <c r="N85" s="78"/>
      <c r="O85" s="76"/>
      <c r="P85" s="77"/>
      <c r="Q85" s="77"/>
      <c r="R85" s="77"/>
      <c r="S85" s="77"/>
      <c r="T85" s="77"/>
      <c r="U85" s="78"/>
      <c r="V85" s="76"/>
      <c r="W85" s="83"/>
      <c r="X85" s="83"/>
      <c r="Y85" s="83"/>
      <c r="Z85" s="83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88"/>
      <c r="AY85" s="49"/>
    </row>
    <row r="86" spans="1:56" ht="15" customHeight="1">
      <c r="A86" s="50"/>
      <c r="B86" s="1005" t="str">
        <f>IF(NOT(ISBLANK(D86)),MAX(B$84:B85)+1,"")</f>
        <v/>
      </c>
      <c r="C86" s="1006"/>
      <c r="D86" s="76"/>
      <c r="E86" s="77"/>
      <c r="F86" s="77"/>
      <c r="G86" s="77"/>
      <c r="H86" s="77"/>
      <c r="I86" s="77"/>
      <c r="J86" s="77"/>
      <c r="K86" s="77"/>
      <c r="L86" s="77"/>
      <c r="M86" s="77"/>
      <c r="N86" s="78"/>
      <c r="O86" s="76"/>
      <c r="P86" s="77"/>
      <c r="Q86" s="77"/>
      <c r="R86" s="77"/>
      <c r="S86" s="77"/>
      <c r="T86" s="77"/>
      <c r="U86" s="78"/>
      <c r="V86" s="76"/>
      <c r="W86" s="77"/>
      <c r="X86" s="77"/>
      <c r="Y86" s="77"/>
      <c r="Z86" s="83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88"/>
      <c r="AY86" s="49"/>
    </row>
    <row r="87" spans="1:56" ht="15" customHeight="1">
      <c r="A87" s="50"/>
      <c r="B87" s="1005" t="str">
        <f>IF(NOT(ISBLANK(D87)),MAX(B$84:B86)+1,"")</f>
        <v/>
      </c>
      <c r="C87" s="1006"/>
      <c r="D87" s="76"/>
      <c r="E87" s="77"/>
      <c r="F87" s="77"/>
      <c r="G87" s="77"/>
      <c r="H87" s="77"/>
      <c r="I87" s="77"/>
      <c r="J87" s="77"/>
      <c r="K87" s="77"/>
      <c r="L87" s="77"/>
      <c r="M87" s="77"/>
      <c r="N87" s="78"/>
      <c r="O87" s="76"/>
      <c r="P87" s="77"/>
      <c r="Q87" s="77"/>
      <c r="R87" s="77"/>
      <c r="S87" s="77"/>
      <c r="T87" s="77"/>
      <c r="U87" s="78"/>
      <c r="V87" s="76"/>
      <c r="W87" s="77"/>
      <c r="X87" s="77"/>
      <c r="Y87" s="77"/>
      <c r="Z87" s="83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88"/>
      <c r="AY87" s="49"/>
    </row>
    <row r="88" spans="1:56" ht="15" customHeight="1">
      <c r="A88" s="50"/>
      <c r="B88" s="1005" t="str">
        <f>IF(NOT(ISBLANK(D88)),MAX(B$84:B87)+1,"")</f>
        <v/>
      </c>
      <c r="C88" s="1006"/>
      <c r="D88" s="76"/>
      <c r="E88" s="77"/>
      <c r="F88" s="77"/>
      <c r="G88" s="77"/>
      <c r="H88" s="77"/>
      <c r="I88" s="77"/>
      <c r="J88" s="77"/>
      <c r="K88" s="77"/>
      <c r="L88" s="77"/>
      <c r="M88" s="77"/>
      <c r="N88" s="78"/>
      <c r="O88" s="76"/>
      <c r="P88" s="77"/>
      <c r="Q88" s="77"/>
      <c r="R88" s="77"/>
      <c r="S88" s="77"/>
      <c r="T88" s="77"/>
      <c r="U88" s="78"/>
      <c r="V88" s="76"/>
      <c r="W88" s="77"/>
      <c r="X88" s="77"/>
      <c r="Y88" s="77"/>
      <c r="Z88" s="83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88"/>
      <c r="AY88" s="49"/>
    </row>
    <row r="89" spans="1:56" ht="15" customHeight="1">
      <c r="A89" s="50"/>
      <c r="B89" s="1005" t="str">
        <f>IF(NOT(ISBLANK(D89)),MAX(B$84:B88)+1,"")</f>
        <v/>
      </c>
      <c r="C89" s="1006"/>
      <c r="D89" s="76"/>
      <c r="E89" s="77"/>
      <c r="F89" s="77"/>
      <c r="G89" s="77"/>
      <c r="H89" s="77"/>
      <c r="I89" s="77"/>
      <c r="J89" s="77"/>
      <c r="K89" s="77"/>
      <c r="L89" s="77"/>
      <c r="M89" s="77"/>
      <c r="N89" s="78"/>
      <c r="O89" s="76"/>
      <c r="P89" s="77"/>
      <c r="Q89" s="77"/>
      <c r="R89" s="77"/>
      <c r="S89" s="77"/>
      <c r="T89" s="77"/>
      <c r="U89" s="78"/>
      <c r="V89" s="76"/>
      <c r="W89" s="77"/>
      <c r="X89" s="77"/>
      <c r="Y89" s="77"/>
      <c r="Z89" s="83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88"/>
      <c r="AY89" s="49"/>
    </row>
    <row r="90" spans="1:56" ht="15" customHeight="1">
      <c r="A90" s="50"/>
      <c r="B90" s="1005" t="str">
        <f>IF(NOT(ISBLANK(D90)),MAX(B$84:B89)+1,"")</f>
        <v/>
      </c>
      <c r="C90" s="1006"/>
      <c r="D90" s="76"/>
      <c r="E90" s="77"/>
      <c r="F90" s="77"/>
      <c r="G90" s="77"/>
      <c r="H90" s="77"/>
      <c r="I90" s="77"/>
      <c r="J90" s="77"/>
      <c r="K90" s="77"/>
      <c r="L90" s="77"/>
      <c r="M90" s="77"/>
      <c r="N90" s="78"/>
      <c r="O90" s="76"/>
      <c r="P90" s="77"/>
      <c r="Q90" s="77"/>
      <c r="R90" s="77"/>
      <c r="S90" s="77"/>
      <c r="T90" s="77"/>
      <c r="U90" s="78"/>
      <c r="V90" s="76"/>
      <c r="W90" s="77"/>
      <c r="X90" s="77"/>
      <c r="Y90" s="77"/>
      <c r="Z90" s="83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88"/>
      <c r="AY90" s="49"/>
    </row>
    <row r="91" spans="1:56" ht="15" customHeight="1">
      <c r="A91" s="50"/>
      <c r="B91" s="1005" t="str">
        <f>IF(NOT(ISBLANK(D91)),MAX(B$84:B90)+1,"")</f>
        <v/>
      </c>
      <c r="C91" s="1006"/>
      <c r="D91" s="76"/>
      <c r="E91" s="77"/>
      <c r="F91" s="77"/>
      <c r="G91" s="77"/>
      <c r="H91" s="77"/>
      <c r="I91" s="77"/>
      <c r="J91" s="77"/>
      <c r="K91" s="77"/>
      <c r="L91" s="77"/>
      <c r="M91" s="77"/>
      <c r="N91" s="78"/>
      <c r="O91" s="76"/>
      <c r="P91" s="77"/>
      <c r="Q91" s="77"/>
      <c r="R91" s="77"/>
      <c r="S91" s="77"/>
      <c r="T91" s="77"/>
      <c r="U91" s="78"/>
      <c r="V91" s="76"/>
      <c r="W91" s="77"/>
      <c r="X91" s="77"/>
      <c r="Y91" s="77"/>
      <c r="Z91" s="83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88"/>
      <c r="AY91" s="49"/>
    </row>
    <row r="92" spans="1:56" ht="15" customHeight="1">
      <c r="A92" s="50"/>
      <c r="B92" s="1005" t="str">
        <f>IF(NOT(ISBLANK(D92)),MAX(B$84:B91)+1,"")</f>
        <v/>
      </c>
      <c r="C92" s="1006"/>
      <c r="D92" s="76"/>
      <c r="E92" s="77"/>
      <c r="F92" s="77"/>
      <c r="G92" s="77"/>
      <c r="H92" s="77"/>
      <c r="I92" s="77"/>
      <c r="J92" s="77"/>
      <c r="K92" s="77"/>
      <c r="L92" s="77"/>
      <c r="M92" s="77"/>
      <c r="N92" s="78"/>
      <c r="O92" s="76"/>
      <c r="P92" s="77"/>
      <c r="Q92" s="77"/>
      <c r="R92" s="77"/>
      <c r="S92" s="77"/>
      <c r="T92" s="77"/>
      <c r="U92" s="78"/>
      <c r="V92" s="76"/>
      <c r="W92" s="77"/>
      <c r="X92" s="77"/>
      <c r="Y92" s="77"/>
      <c r="Z92" s="83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88"/>
      <c r="AY92" s="49"/>
    </row>
    <row r="93" spans="1:56" ht="15" customHeight="1">
      <c r="A93" s="50"/>
      <c r="B93" s="1005" t="str">
        <f>IF(NOT(ISBLANK(D93)),MAX(B$84:B92)+1,"")</f>
        <v/>
      </c>
      <c r="C93" s="1006"/>
      <c r="D93" s="76"/>
      <c r="E93" s="77"/>
      <c r="F93" s="77"/>
      <c r="G93" s="77"/>
      <c r="H93" s="77"/>
      <c r="I93" s="77"/>
      <c r="J93" s="77"/>
      <c r="K93" s="77"/>
      <c r="L93" s="77"/>
      <c r="M93" s="77"/>
      <c r="N93" s="78"/>
      <c r="O93" s="76"/>
      <c r="P93" s="77"/>
      <c r="Q93" s="77"/>
      <c r="R93" s="77"/>
      <c r="S93" s="77"/>
      <c r="T93" s="77"/>
      <c r="U93" s="78"/>
      <c r="V93" s="76"/>
      <c r="W93" s="77"/>
      <c r="X93" s="77"/>
      <c r="Y93" s="77"/>
      <c r="Z93" s="83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88"/>
      <c r="AY93" s="49"/>
    </row>
    <row r="94" spans="1:56" ht="15" customHeight="1">
      <c r="A94" s="50"/>
      <c r="B94" s="1007" t="str">
        <f>IF(NOT(ISBLANK(D94)),MAX(B$84:B93)+1,"")</f>
        <v/>
      </c>
      <c r="C94" s="1008"/>
      <c r="D94" s="79"/>
      <c r="E94" s="80"/>
      <c r="F94" s="80"/>
      <c r="G94" s="80"/>
      <c r="H94" s="80"/>
      <c r="I94" s="80"/>
      <c r="J94" s="80"/>
      <c r="K94" s="80"/>
      <c r="L94" s="80"/>
      <c r="M94" s="80"/>
      <c r="N94" s="81"/>
      <c r="O94" s="79"/>
      <c r="P94" s="80"/>
      <c r="Q94" s="80"/>
      <c r="R94" s="80"/>
      <c r="S94" s="80"/>
      <c r="T94" s="80"/>
      <c r="U94" s="81"/>
      <c r="V94" s="79"/>
      <c r="W94" s="80"/>
      <c r="X94" s="80"/>
      <c r="Y94" s="80"/>
      <c r="Z94" s="84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9"/>
      <c r="AY94" s="49"/>
    </row>
    <row r="95" spans="1:56" ht="15" customHeight="1" thickBot="1">
      <c r="A95" s="112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1"/>
    </row>
  </sheetData>
  <mergeCells count="121">
    <mergeCell ref="AO1:AP1"/>
    <mergeCell ref="AQ1:AS1"/>
    <mergeCell ref="AT1:AU1"/>
    <mergeCell ref="AV1:AY1"/>
    <mergeCell ref="A2:E2"/>
    <mergeCell ref="F2:M2"/>
    <mergeCell ref="N2:Q2"/>
    <mergeCell ref="AA2:AD2"/>
    <mergeCell ref="AE2:AN2"/>
    <mergeCell ref="AO2:AP2"/>
    <mergeCell ref="A1:E1"/>
    <mergeCell ref="F1:V1"/>
    <mergeCell ref="W1:X1"/>
    <mergeCell ref="Y1:Z1"/>
    <mergeCell ref="AA1:AD1"/>
    <mergeCell ref="AE1:AN1"/>
    <mergeCell ref="AQ2:AS2"/>
    <mergeCell ref="AT2:AU2"/>
    <mergeCell ref="AV2:AY2"/>
    <mergeCell ref="B4:E4"/>
    <mergeCell ref="B7:C8"/>
    <mergeCell ref="D7:S7"/>
    <mergeCell ref="T7:AA7"/>
    <mergeCell ref="AB7:AB8"/>
    <mergeCell ref="AC7:AC8"/>
    <mergeCell ref="AD7:AD8"/>
    <mergeCell ref="B14:C14"/>
    <mergeCell ref="AE7:AL7"/>
    <mergeCell ref="B12:C12"/>
    <mergeCell ref="B13:C13"/>
    <mergeCell ref="AM7:AX8"/>
    <mergeCell ref="D8:K8"/>
    <mergeCell ref="L8:S8"/>
    <mergeCell ref="T8:W8"/>
    <mergeCell ref="X8:Y8"/>
    <mergeCell ref="Z8:AA8"/>
    <mergeCell ref="B9:C9"/>
    <mergeCell ref="B10:C10"/>
    <mergeCell ref="B11:C11"/>
    <mergeCell ref="B27:C27"/>
    <mergeCell ref="B28:C28"/>
    <mergeCell ref="B29:C29"/>
    <mergeCell ref="B30:C30"/>
    <mergeCell ref="B31:C31"/>
    <mergeCell ref="B32:C32"/>
    <mergeCell ref="B26:C26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50:C50"/>
    <mergeCell ref="B52:C52"/>
    <mergeCell ref="B51:C51"/>
    <mergeCell ref="B42:C42"/>
    <mergeCell ref="B35:C35"/>
    <mergeCell ref="B49:C49"/>
    <mergeCell ref="B43:C43"/>
    <mergeCell ref="B44:C44"/>
    <mergeCell ref="B45:C45"/>
    <mergeCell ref="B46:C46"/>
    <mergeCell ref="B47:C47"/>
    <mergeCell ref="B48:C48"/>
    <mergeCell ref="B37:C37"/>
    <mergeCell ref="B38:C38"/>
    <mergeCell ref="B39:C39"/>
    <mergeCell ref="B40:C40"/>
    <mergeCell ref="B41:C41"/>
    <mergeCell ref="B36:C36"/>
    <mergeCell ref="B66:C66"/>
    <mergeCell ref="D66:N66"/>
    <mergeCell ref="O66:U66"/>
    <mergeCell ref="W66:Y66"/>
    <mergeCell ref="Z66:AX66"/>
    <mergeCell ref="B58:C58"/>
    <mergeCell ref="B53:C53"/>
    <mergeCell ref="B54:C54"/>
    <mergeCell ref="B55:C55"/>
    <mergeCell ref="B56:C56"/>
    <mergeCell ref="B57:C57"/>
    <mergeCell ref="B59:C59"/>
    <mergeCell ref="B60:C60"/>
    <mergeCell ref="B61:C61"/>
    <mergeCell ref="B62:C62"/>
    <mergeCell ref="B63:C63"/>
    <mergeCell ref="B72:C72"/>
    <mergeCell ref="B73:C73"/>
    <mergeCell ref="B74:C74"/>
    <mergeCell ref="B75:C75"/>
    <mergeCell ref="B76:C76"/>
    <mergeCell ref="B67:C67"/>
    <mergeCell ref="B68:C68"/>
    <mergeCell ref="B69:C69"/>
    <mergeCell ref="B70:C70"/>
    <mergeCell ref="B71:C71"/>
    <mergeCell ref="B83:C83"/>
    <mergeCell ref="D83:N83"/>
    <mergeCell ref="O83:U83"/>
    <mergeCell ref="V83:AX83"/>
    <mergeCell ref="B84:C84"/>
    <mergeCell ref="B77:C77"/>
    <mergeCell ref="B78:C78"/>
    <mergeCell ref="B79:C79"/>
    <mergeCell ref="B80:C80"/>
    <mergeCell ref="B81:C81"/>
    <mergeCell ref="B90:C90"/>
    <mergeCell ref="B91:C91"/>
    <mergeCell ref="B92:C92"/>
    <mergeCell ref="B93:C93"/>
    <mergeCell ref="B94:C94"/>
    <mergeCell ref="B85:C85"/>
    <mergeCell ref="B86:C86"/>
    <mergeCell ref="B87:C87"/>
    <mergeCell ref="B88:C88"/>
    <mergeCell ref="B89:C89"/>
  </mergeCells>
  <phoneticPr fontId="45"/>
  <dataValidations disablePrompts="1" count="2">
    <dataValidation imeMode="disabled" allowBlank="1" showInputMessage="1" showErrorMessage="1" sqref="T9 T36:W39 T40 T10:W32 T35 T41:W63"/>
    <dataValidation imeMode="hiragana" allowBlank="1" showInputMessage="1" showErrorMessage="1" sqref="D9:K32 D35:K63"/>
  </dataValidations>
  <pageMargins left="0.39370078740157483" right="0.39370078740157483" top="0.78740157480314965" bottom="0.39370078740157483" header="0.59055118110236227" footer="0.19685039370078741"/>
  <pageSetup paperSize="9" fitToHeight="0" orientation="landscape" r:id="rId1"/>
  <headerFooter scaleWithDoc="0">
    <oddHeader>&amp;L&amp;"メイリオ,ボールド"&amp;9&amp;K00-048&amp;F&amp;R&amp;"メイリオ,ボールド"&amp;9&amp;K00-048&amp;A</oddHeader>
    <oddFooter>&amp;C&amp;"メイリオ,レギュラー"&amp;9&amp;P/&amp;N&amp;R&amp;"メイリオ,レギュラー"&amp;9出力日：&amp;D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201"/>
  <sheetViews>
    <sheetView topLeftCell="A169" workbookViewId="0">
      <selection activeCell="H188" sqref="H188"/>
    </sheetView>
  </sheetViews>
  <sheetFormatPr defaultRowHeight="15"/>
  <cols>
    <col min="1" max="4" width="2.7109375" customWidth="1"/>
    <col min="5" max="5" width="18.42578125" bestFit="1" customWidth="1"/>
    <col min="6" max="6" width="14.140625" bestFit="1" customWidth="1"/>
    <col min="7" max="7" width="11.85546875" bestFit="1" customWidth="1"/>
    <col min="8" max="8" width="12.28515625" bestFit="1" customWidth="1"/>
    <col min="9" max="9" width="10.7109375" bestFit="1" customWidth="1"/>
    <col min="10" max="10" width="11.7109375" bestFit="1" customWidth="1"/>
    <col min="11" max="11" width="16.42578125" bestFit="1" customWidth="1"/>
    <col min="12" max="12" width="13" bestFit="1" customWidth="1"/>
    <col min="13" max="13" width="17.7109375" bestFit="1" customWidth="1"/>
    <col min="14" max="14" width="13.5703125" bestFit="1" customWidth="1"/>
    <col min="15" max="15" width="18.140625" bestFit="1" customWidth="1"/>
  </cols>
  <sheetData>
    <row r="1" spans="2:15">
      <c r="B1" t="s">
        <v>9328</v>
      </c>
      <c r="F1" t="s">
        <v>9341</v>
      </c>
      <c r="L1" s="61" t="s">
        <v>9342</v>
      </c>
    </row>
    <row r="2" spans="2:15">
      <c r="E2" t="s">
        <v>9329</v>
      </c>
      <c r="F2" t="s">
        <v>9330</v>
      </c>
      <c r="G2" t="s">
        <v>9331</v>
      </c>
      <c r="H2" t="s">
        <v>9332</v>
      </c>
      <c r="I2" t="s">
        <v>9333</v>
      </c>
      <c r="J2" t="s">
        <v>93</v>
      </c>
      <c r="K2" t="s">
        <v>92</v>
      </c>
      <c r="L2" t="s">
        <v>52</v>
      </c>
      <c r="M2" t="s">
        <v>53</v>
      </c>
      <c r="N2" t="s">
        <v>54</v>
      </c>
      <c r="O2" t="s">
        <v>55</v>
      </c>
    </row>
    <row r="3" spans="2:15">
      <c r="D3">
        <v>1</v>
      </c>
      <c r="E3" t="s">
        <v>9337</v>
      </c>
      <c r="F3" s="535" t="s">
        <v>9339</v>
      </c>
      <c r="G3">
        <v>0</v>
      </c>
      <c r="H3">
        <v>1</v>
      </c>
      <c r="I3">
        <v>1</v>
      </c>
      <c r="J3" t="s">
        <v>9334</v>
      </c>
      <c r="K3" t="s">
        <v>9334</v>
      </c>
      <c r="L3" s="542" t="s">
        <v>9344</v>
      </c>
      <c r="M3">
        <v>433</v>
      </c>
      <c r="N3" t="s">
        <v>9334</v>
      </c>
      <c r="O3" t="s">
        <v>9334</v>
      </c>
    </row>
    <row r="4" spans="2:15">
      <c r="D4">
        <v>2</v>
      </c>
      <c r="E4" t="s">
        <v>9337</v>
      </c>
      <c r="F4" s="535" t="s">
        <v>9339</v>
      </c>
      <c r="G4">
        <v>0</v>
      </c>
      <c r="H4">
        <v>2</v>
      </c>
      <c r="I4">
        <v>1</v>
      </c>
      <c r="J4" t="s">
        <v>9334</v>
      </c>
      <c r="K4" t="s">
        <v>9334</v>
      </c>
      <c r="L4" s="542" t="s">
        <v>9344</v>
      </c>
      <c r="M4">
        <v>433</v>
      </c>
      <c r="N4" t="s">
        <v>9334</v>
      </c>
      <c r="O4" t="s">
        <v>9334</v>
      </c>
    </row>
    <row r="5" spans="2:15">
      <c r="D5" s="535">
        <v>3</v>
      </c>
      <c r="E5" t="s">
        <v>9337</v>
      </c>
      <c r="F5" s="535" t="s">
        <v>9339</v>
      </c>
      <c r="G5">
        <v>0</v>
      </c>
      <c r="H5">
        <v>3</v>
      </c>
      <c r="I5">
        <v>0</v>
      </c>
      <c r="J5" t="s">
        <v>9334</v>
      </c>
      <c r="K5" t="s">
        <v>9334</v>
      </c>
      <c r="L5" s="542" t="s">
        <v>9344</v>
      </c>
      <c r="M5">
        <v>433</v>
      </c>
      <c r="N5" t="s">
        <v>9334</v>
      </c>
      <c r="O5" t="s">
        <v>9334</v>
      </c>
    </row>
    <row r="6" spans="2:15">
      <c r="D6" s="535">
        <v>4</v>
      </c>
      <c r="E6" t="s">
        <v>9337</v>
      </c>
      <c r="F6" s="535" t="s">
        <v>9339</v>
      </c>
      <c r="G6">
        <v>0</v>
      </c>
      <c r="H6">
        <v>4</v>
      </c>
      <c r="I6">
        <v>1</v>
      </c>
      <c r="J6" t="s">
        <v>9334</v>
      </c>
      <c r="K6" t="s">
        <v>9334</v>
      </c>
      <c r="L6" s="542" t="s">
        <v>9344</v>
      </c>
      <c r="M6">
        <v>433</v>
      </c>
      <c r="N6" t="s">
        <v>9334</v>
      </c>
      <c r="O6" t="s">
        <v>9334</v>
      </c>
    </row>
    <row r="7" spans="2:15">
      <c r="D7" s="535">
        <v>5</v>
      </c>
      <c r="E7" t="s">
        <v>9337</v>
      </c>
      <c r="F7" s="535" t="s">
        <v>9339</v>
      </c>
      <c r="G7">
        <v>8</v>
      </c>
      <c r="H7">
        <v>1</v>
      </c>
      <c r="I7">
        <v>0</v>
      </c>
      <c r="J7" t="s">
        <v>9334</v>
      </c>
      <c r="K7" t="s">
        <v>9334</v>
      </c>
      <c r="L7" s="542" t="s">
        <v>9344</v>
      </c>
      <c r="M7">
        <v>433</v>
      </c>
      <c r="N7" t="s">
        <v>9334</v>
      </c>
      <c r="O7" t="s">
        <v>9334</v>
      </c>
    </row>
    <row r="8" spans="2:15">
      <c r="D8" s="535">
        <v>6</v>
      </c>
      <c r="E8" t="s">
        <v>9337</v>
      </c>
      <c r="F8" s="535" t="s">
        <v>9339</v>
      </c>
      <c r="G8">
        <v>8</v>
      </c>
      <c r="H8">
        <v>2</v>
      </c>
      <c r="I8">
        <v>0</v>
      </c>
      <c r="J8" t="s">
        <v>9334</v>
      </c>
      <c r="K8" t="s">
        <v>9334</v>
      </c>
      <c r="L8" s="542" t="s">
        <v>9344</v>
      </c>
      <c r="M8">
        <v>433</v>
      </c>
      <c r="N8" t="s">
        <v>9334</v>
      </c>
      <c r="O8" t="s">
        <v>9334</v>
      </c>
    </row>
    <row r="9" spans="2:15">
      <c r="D9" s="535">
        <v>7</v>
      </c>
      <c r="E9" t="s">
        <v>9337</v>
      </c>
      <c r="F9" s="535" t="s">
        <v>9339</v>
      </c>
      <c r="G9">
        <v>8</v>
      </c>
      <c r="H9">
        <v>3</v>
      </c>
      <c r="I9">
        <v>0</v>
      </c>
      <c r="J9" t="s">
        <v>9334</v>
      </c>
      <c r="K9" t="s">
        <v>9334</v>
      </c>
      <c r="L9" s="542" t="s">
        <v>9344</v>
      </c>
      <c r="M9">
        <v>433</v>
      </c>
      <c r="N9" t="s">
        <v>9334</v>
      </c>
      <c r="O9" t="s">
        <v>9334</v>
      </c>
    </row>
    <row r="10" spans="2:15">
      <c r="D10" s="535">
        <v>8</v>
      </c>
      <c r="E10" t="s">
        <v>9337</v>
      </c>
      <c r="F10" s="535" t="s">
        <v>9339</v>
      </c>
      <c r="G10">
        <v>8</v>
      </c>
      <c r="H10">
        <v>4</v>
      </c>
      <c r="I10">
        <v>1</v>
      </c>
      <c r="J10" t="s">
        <v>9334</v>
      </c>
      <c r="K10" t="s">
        <v>9334</v>
      </c>
      <c r="L10" s="542" t="s">
        <v>9344</v>
      </c>
      <c r="M10">
        <v>433</v>
      </c>
      <c r="N10" t="s">
        <v>9334</v>
      </c>
      <c r="O10" t="s">
        <v>9334</v>
      </c>
    </row>
    <row r="11" spans="2:15">
      <c r="D11" s="535">
        <v>9</v>
      </c>
      <c r="E11" t="s">
        <v>9337</v>
      </c>
      <c r="F11" s="535" t="s">
        <v>9339</v>
      </c>
      <c r="G11">
        <v>9</v>
      </c>
      <c r="H11">
        <v>1</v>
      </c>
      <c r="I11">
        <v>1</v>
      </c>
      <c r="J11" t="s">
        <v>9334</v>
      </c>
      <c r="K11" t="s">
        <v>9334</v>
      </c>
      <c r="L11" s="542" t="s">
        <v>9344</v>
      </c>
      <c r="M11">
        <v>433</v>
      </c>
      <c r="N11" t="s">
        <v>9334</v>
      </c>
      <c r="O11" t="s">
        <v>9334</v>
      </c>
    </row>
    <row r="12" spans="2:15">
      <c r="D12" s="535">
        <v>10</v>
      </c>
      <c r="E12" t="s">
        <v>9337</v>
      </c>
      <c r="F12" s="535" t="s">
        <v>9339</v>
      </c>
      <c r="G12">
        <v>9</v>
      </c>
      <c r="H12">
        <v>2</v>
      </c>
      <c r="I12">
        <v>1</v>
      </c>
      <c r="J12" t="s">
        <v>9334</v>
      </c>
      <c r="K12" t="s">
        <v>9334</v>
      </c>
      <c r="L12" s="542" t="s">
        <v>9344</v>
      </c>
      <c r="M12">
        <v>433</v>
      </c>
      <c r="N12" t="s">
        <v>9334</v>
      </c>
      <c r="O12" t="s">
        <v>9334</v>
      </c>
    </row>
    <row r="13" spans="2:15">
      <c r="D13" s="535">
        <v>11</v>
      </c>
      <c r="E13" t="s">
        <v>9337</v>
      </c>
      <c r="F13" s="535" t="s">
        <v>9339</v>
      </c>
      <c r="G13">
        <v>9</v>
      </c>
      <c r="H13">
        <v>3</v>
      </c>
      <c r="I13">
        <v>1</v>
      </c>
      <c r="J13" t="s">
        <v>9334</v>
      </c>
      <c r="K13" t="s">
        <v>9334</v>
      </c>
      <c r="L13" s="542" t="s">
        <v>9344</v>
      </c>
      <c r="M13">
        <v>433</v>
      </c>
      <c r="N13" t="s">
        <v>9334</v>
      </c>
      <c r="O13" t="s">
        <v>9334</v>
      </c>
    </row>
    <row r="14" spans="2:15">
      <c r="D14" s="535">
        <v>12</v>
      </c>
      <c r="E14" t="s">
        <v>9337</v>
      </c>
      <c r="F14" s="535" t="s">
        <v>9339</v>
      </c>
      <c r="G14">
        <v>9</v>
      </c>
      <c r="H14">
        <v>4</v>
      </c>
      <c r="I14">
        <v>1</v>
      </c>
      <c r="J14" t="s">
        <v>9334</v>
      </c>
      <c r="K14" t="s">
        <v>9334</v>
      </c>
      <c r="L14" s="542" t="s">
        <v>9344</v>
      </c>
      <c r="M14">
        <v>433</v>
      </c>
      <c r="N14" t="s">
        <v>9334</v>
      </c>
      <c r="O14" t="s">
        <v>9334</v>
      </c>
    </row>
    <row r="15" spans="2:15" s="535" customFormat="1">
      <c r="C15" s="535" t="s">
        <v>9343</v>
      </c>
      <c r="L15" s="542"/>
    </row>
    <row r="16" spans="2:15" s="535" customFormat="1">
      <c r="D16" s="535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16" s="542"/>
    </row>
    <row r="17" spans="2:15" s="535" customFormat="1">
      <c r="D17" s="535">
        <v>1</v>
      </c>
      <c r="E17" s="535" t="str">
        <f t="shared" ref="E17:E28" si="0">$D$16&amp;"'"&amp;$E3&amp;"', '"&amp;$F3&amp;"', "&amp;$G3&amp;", "&amp;$H3&amp;", "&amp;$I3&amp;", GETDATE(), 999);"</f>
        <v>INSERT INTO UPK_TEST.main_masters.mm_gamen_operation (project_code, program_code, authority_id, operation_id, permission, created_date, created_tantou_id) VALUES ('18K1001001', 'upk01020', 0, 1, 1, GETDATE(), 999);</v>
      </c>
      <c r="L17" s="542"/>
    </row>
    <row r="18" spans="2:15" s="535" customFormat="1">
      <c r="D18" s="535">
        <v>2</v>
      </c>
      <c r="E18" s="535" t="str">
        <f t="shared" si="0"/>
        <v>INSERT INTO UPK_TEST.main_masters.mm_gamen_operation (project_code, program_code, authority_id, operation_id, permission, created_date, created_tantou_id) VALUES ('18K1001001', 'upk01020', 0, 2, 1, GETDATE(), 999);</v>
      </c>
      <c r="L18" s="542"/>
    </row>
    <row r="19" spans="2:15" s="535" customFormat="1">
      <c r="D19" s="535">
        <v>3</v>
      </c>
      <c r="E19" s="535" t="str">
        <f t="shared" si="0"/>
        <v>INSERT INTO UPK_TEST.main_masters.mm_gamen_operation (project_code, program_code, authority_id, operation_id, permission, created_date, created_tantou_id) VALUES ('18K1001001', 'upk01020', 0, 3, 0, GETDATE(), 999);</v>
      </c>
      <c r="L19" s="542"/>
    </row>
    <row r="20" spans="2:15" s="535" customFormat="1">
      <c r="D20" s="535">
        <v>4</v>
      </c>
      <c r="E20" s="535" t="str">
        <f t="shared" si="0"/>
        <v>INSERT INTO UPK_TEST.main_masters.mm_gamen_operation (project_code, program_code, authority_id, operation_id, permission, created_date, created_tantou_id) VALUES ('18K1001001', 'upk01020', 0, 4, 1, GETDATE(), 999);</v>
      </c>
      <c r="L20" s="542"/>
    </row>
    <row r="21" spans="2:15" s="535" customFormat="1">
      <c r="D21" s="535">
        <v>5</v>
      </c>
      <c r="E21" s="535" t="str">
        <f t="shared" si="0"/>
        <v>INSERT INTO UPK_TEST.main_masters.mm_gamen_operation (project_code, program_code, authority_id, operation_id, permission, created_date, created_tantou_id) VALUES ('18K1001001', 'upk01020', 8, 1, 0, GETDATE(), 999);</v>
      </c>
      <c r="L21" s="542"/>
    </row>
    <row r="22" spans="2:15" s="535" customFormat="1">
      <c r="D22" s="535">
        <v>6</v>
      </c>
      <c r="E22" s="535" t="str">
        <f t="shared" si="0"/>
        <v>INSERT INTO UPK_TEST.main_masters.mm_gamen_operation (project_code, program_code, authority_id, operation_id, permission, created_date, created_tantou_id) VALUES ('18K1001001', 'upk01020', 8, 2, 0, GETDATE(), 999);</v>
      </c>
      <c r="L22" s="542"/>
    </row>
    <row r="23" spans="2:15" s="535" customFormat="1">
      <c r="D23" s="535">
        <v>7</v>
      </c>
      <c r="E23" s="535" t="str">
        <f t="shared" si="0"/>
        <v>INSERT INTO UPK_TEST.main_masters.mm_gamen_operation (project_code, program_code, authority_id, operation_id, permission, created_date, created_tantou_id) VALUES ('18K1001001', 'upk01020', 8, 3, 0, GETDATE(), 999);</v>
      </c>
      <c r="L23" s="542"/>
    </row>
    <row r="24" spans="2:15" s="535" customFormat="1">
      <c r="D24" s="535">
        <v>8</v>
      </c>
      <c r="E24" s="535" t="str">
        <f t="shared" si="0"/>
        <v>INSERT INTO UPK_TEST.main_masters.mm_gamen_operation (project_code, program_code, authority_id, operation_id, permission, created_date, created_tantou_id) VALUES ('18K1001001', 'upk01020', 8, 4, 1, GETDATE(), 999);</v>
      </c>
      <c r="L24" s="542"/>
    </row>
    <row r="25" spans="2:15" s="535" customFormat="1">
      <c r="D25" s="535">
        <v>9</v>
      </c>
      <c r="E25" s="535" t="str">
        <f t="shared" si="0"/>
        <v>INSERT INTO UPK_TEST.main_masters.mm_gamen_operation (project_code, program_code, authority_id, operation_id, permission, created_date, created_tantou_id) VALUES ('18K1001001', 'upk01020', 9, 1, 1, GETDATE(), 999);</v>
      </c>
      <c r="L25" s="542"/>
    </row>
    <row r="26" spans="2:15" s="535" customFormat="1">
      <c r="D26" s="535">
        <v>10</v>
      </c>
      <c r="E26" s="535" t="str">
        <f t="shared" si="0"/>
        <v>INSERT INTO UPK_TEST.main_masters.mm_gamen_operation (project_code, program_code, authority_id, operation_id, permission, created_date, created_tantou_id) VALUES ('18K1001001', 'upk01020', 9, 2, 1, GETDATE(), 999);</v>
      </c>
      <c r="L26" s="542"/>
    </row>
    <row r="27" spans="2:15" s="535" customFormat="1">
      <c r="D27" s="535">
        <v>11</v>
      </c>
      <c r="E27" s="535" t="str">
        <f t="shared" si="0"/>
        <v>INSERT INTO UPK_TEST.main_masters.mm_gamen_operation (project_code, program_code, authority_id, operation_id, permission, created_date, created_tantou_id) VALUES ('18K1001001', 'upk01020', 9, 3, 1, GETDATE(), 999);</v>
      </c>
      <c r="L27" s="542"/>
    </row>
    <row r="28" spans="2:15" s="535" customFormat="1">
      <c r="D28" s="535">
        <v>12</v>
      </c>
      <c r="E28" s="535" t="str">
        <f t="shared" si="0"/>
        <v>INSERT INTO UPK_TEST.main_masters.mm_gamen_operation (project_code, program_code, authority_id, operation_id, permission, created_date, created_tantou_id) VALUES ('18K1001001', 'upk01020', 9, 4, 1, GETDATE(), 999);</v>
      </c>
      <c r="L28" s="542"/>
    </row>
    <row r="29" spans="2:15" s="541" customFormat="1">
      <c r="B29" s="541" t="s">
        <v>9353</v>
      </c>
      <c r="L29" s="542"/>
    </row>
    <row r="30" spans="2:15" s="541" customFormat="1">
      <c r="E30" s="541" t="s">
        <v>9329</v>
      </c>
      <c r="F30" s="541" t="s">
        <v>9330</v>
      </c>
      <c r="G30" s="541" t="s">
        <v>9331</v>
      </c>
      <c r="H30" s="541" t="s">
        <v>9332</v>
      </c>
      <c r="I30" s="541" t="s">
        <v>9333</v>
      </c>
      <c r="J30" s="541" t="s">
        <v>93</v>
      </c>
      <c r="K30" s="541" t="s">
        <v>92</v>
      </c>
      <c r="L30" s="541" t="s">
        <v>52</v>
      </c>
      <c r="M30" s="541" t="s">
        <v>53</v>
      </c>
      <c r="N30" s="541" t="s">
        <v>54</v>
      </c>
      <c r="O30" s="541" t="s">
        <v>55</v>
      </c>
    </row>
    <row r="31" spans="2:15" s="541" customFormat="1">
      <c r="D31" s="541">
        <v>1</v>
      </c>
      <c r="E31" s="541" t="s">
        <v>9347</v>
      </c>
      <c r="F31" s="541" t="s">
        <v>9348</v>
      </c>
      <c r="G31" s="541">
        <v>0</v>
      </c>
      <c r="H31" s="541">
        <v>1</v>
      </c>
      <c r="I31" s="541">
        <v>1</v>
      </c>
      <c r="J31" s="541" t="s">
        <v>9334</v>
      </c>
      <c r="K31" s="541" t="s">
        <v>9334</v>
      </c>
      <c r="L31" s="542" t="s">
        <v>9344</v>
      </c>
      <c r="M31" s="541">
        <v>433</v>
      </c>
      <c r="N31" s="541" t="s">
        <v>9334</v>
      </c>
      <c r="O31" s="541" t="s">
        <v>9334</v>
      </c>
    </row>
    <row r="32" spans="2:15" s="541" customFormat="1">
      <c r="D32" s="541">
        <v>2</v>
      </c>
      <c r="E32" s="541" t="s">
        <v>9347</v>
      </c>
      <c r="F32" s="541" t="s">
        <v>9348</v>
      </c>
      <c r="G32" s="541">
        <v>0</v>
      </c>
      <c r="H32" s="541">
        <v>2</v>
      </c>
      <c r="I32" s="541">
        <v>1</v>
      </c>
      <c r="J32" s="541" t="s">
        <v>9334</v>
      </c>
      <c r="K32" s="541" t="s">
        <v>9334</v>
      </c>
      <c r="L32" s="542" t="s">
        <v>9344</v>
      </c>
      <c r="M32" s="541">
        <v>433</v>
      </c>
      <c r="N32" s="541" t="s">
        <v>9334</v>
      </c>
      <c r="O32" s="541" t="s">
        <v>9334</v>
      </c>
    </row>
    <row r="33" spans="3:15" s="541" customFormat="1">
      <c r="D33" s="541">
        <v>3</v>
      </c>
      <c r="E33" s="541" t="s">
        <v>9347</v>
      </c>
      <c r="F33" s="541" t="s">
        <v>9348</v>
      </c>
      <c r="G33" s="541">
        <v>0</v>
      </c>
      <c r="H33" s="541">
        <v>3</v>
      </c>
      <c r="I33" s="541">
        <v>0</v>
      </c>
      <c r="J33" s="541" t="s">
        <v>9334</v>
      </c>
      <c r="K33" s="541" t="s">
        <v>9334</v>
      </c>
      <c r="L33" s="542" t="s">
        <v>9344</v>
      </c>
      <c r="M33" s="541">
        <v>433</v>
      </c>
      <c r="N33" s="541" t="s">
        <v>9334</v>
      </c>
      <c r="O33" s="541" t="s">
        <v>9334</v>
      </c>
    </row>
    <row r="34" spans="3:15" s="541" customFormat="1">
      <c r="D34" s="541">
        <v>4</v>
      </c>
      <c r="E34" s="541" t="s">
        <v>9347</v>
      </c>
      <c r="F34" s="541" t="s">
        <v>9348</v>
      </c>
      <c r="G34" s="541">
        <v>0</v>
      </c>
      <c r="H34" s="541">
        <v>4</v>
      </c>
      <c r="I34" s="541">
        <v>1</v>
      </c>
      <c r="J34" s="541" t="s">
        <v>9334</v>
      </c>
      <c r="K34" s="541" t="s">
        <v>9334</v>
      </c>
      <c r="L34" s="542" t="s">
        <v>9344</v>
      </c>
      <c r="M34" s="541">
        <v>433</v>
      </c>
      <c r="N34" s="541" t="s">
        <v>9334</v>
      </c>
      <c r="O34" s="541" t="s">
        <v>9334</v>
      </c>
    </row>
    <row r="35" spans="3:15" s="541" customFormat="1">
      <c r="D35" s="541">
        <v>5</v>
      </c>
      <c r="E35" s="541" t="s">
        <v>9347</v>
      </c>
      <c r="F35" s="541" t="s">
        <v>9348</v>
      </c>
      <c r="G35" s="541">
        <v>8</v>
      </c>
      <c r="H35" s="541">
        <v>1</v>
      </c>
      <c r="I35" s="541">
        <v>0</v>
      </c>
      <c r="J35" s="541" t="s">
        <v>9334</v>
      </c>
      <c r="K35" s="541" t="s">
        <v>9334</v>
      </c>
      <c r="L35" s="542" t="s">
        <v>9344</v>
      </c>
      <c r="M35" s="541">
        <v>433</v>
      </c>
      <c r="N35" s="541" t="s">
        <v>9334</v>
      </c>
      <c r="O35" s="541" t="s">
        <v>9334</v>
      </c>
    </row>
    <row r="36" spans="3:15" s="541" customFormat="1">
      <c r="D36" s="541">
        <v>6</v>
      </c>
      <c r="E36" s="541" t="s">
        <v>9347</v>
      </c>
      <c r="F36" s="541" t="s">
        <v>9348</v>
      </c>
      <c r="G36" s="541">
        <v>8</v>
      </c>
      <c r="H36" s="541">
        <v>2</v>
      </c>
      <c r="I36" s="541">
        <v>0</v>
      </c>
      <c r="J36" s="541" t="s">
        <v>9334</v>
      </c>
      <c r="K36" s="541" t="s">
        <v>9334</v>
      </c>
      <c r="L36" s="542" t="s">
        <v>9344</v>
      </c>
      <c r="M36" s="541">
        <v>433</v>
      </c>
      <c r="N36" s="541" t="s">
        <v>9334</v>
      </c>
      <c r="O36" s="541" t="s">
        <v>9334</v>
      </c>
    </row>
    <row r="37" spans="3:15" s="541" customFormat="1">
      <c r="D37" s="541">
        <v>7</v>
      </c>
      <c r="E37" s="541" t="s">
        <v>9347</v>
      </c>
      <c r="F37" s="541" t="s">
        <v>9348</v>
      </c>
      <c r="G37" s="541">
        <v>8</v>
      </c>
      <c r="H37" s="541">
        <v>3</v>
      </c>
      <c r="I37" s="541">
        <v>0</v>
      </c>
      <c r="J37" s="541" t="s">
        <v>9334</v>
      </c>
      <c r="K37" s="541" t="s">
        <v>9334</v>
      </c>
      <c r="L37" s="542" t="s">
        <v>9344</v>
      </c>
      <c r="M37" s="541">
        <v>433</v>
      </c>
      <c r="N37" s="541" t="s">
        <v>9334</v>
      </c>
      <c r="O37" s="541" t="s">
        <v>9334</v>
      </c>
    </row>
    <row r="38" spans="3:15" s="541" customFormat="1">
      <c r="D38" s="541">
        <v>8</v>
      </c>
      <c r="E38" s="541" t="s">
        <v>9347</v>
      </c>
      <c r="F38" s="541" t="s">
        <v>9348</v>
      </c>
      <c r="G38" s="541">
        <v>8</v>
      </c>
      <c r="H38" s="541">
        <v>4</v>
      </c>
      <c r="I38" s="541">
        <v>1</v>
      </c>
      <c r="J38" s="541" t="s">
        <v>9334</v>
      </c>
      <c r="K38" s="541" t="s">
        <v>9334</v>
      </c>
      <c r="L38" s="542" t="s">
        <v>9344</v>
      </c>
      <c r="M38" s="541">
        <v>433</v>
      </c>
      <c r="N38" s="541" t="s">
        <v>9334</v>
      </c>
      <c r="O38" s="541" t="s">
        <v>9334</v>
      </c>
    </row>
    <row r="39" spans="3:15" s="541" customFormat="1">
      <c r="D39" s="541">
        <v>9</v>
      </c>
      <c r="E39" s="541" t="s">
        <v>9347</v>
      </c>
      <c r="F39" s="541" t="s">
        <v>9348</v>
      </c>
      <c r="G39" s="541">
        <v>9</v>
      </c>
      <c r="H39" s="541">
        <v>1</v>
      </c>
      <c r="I39" s="541">
        <v>1</v>
      </c>
      <c r="J39" s="541" t="s">
        <v>9334</v>
      </c>
      <c r="K39" s="541" t="s">
        <v>9334</v>
      </c>
      <c r="L39" s="542" t="s">
        <v>9344</v>
      </c>
      <c r="M39" s="541">
        <v>433</v>
      </c>
      <c r="N39" s="541" t="s">
        <v>9334</v>
      </c>
      <c r="O39" s="541" t="s">
        <v>9334</v>
      </c>
    </row>
    <row r="40" spans="3:15" s="541" customFormat="1">
      <c r="D40" s="541">
        <v>10</v>
      </c>
      <c r="E40" s="541" t="s">
        <v>9347</v>
      </c>
      <c r="F40" s="541" t="s">
        <v>9348</v>
      </c>
      <c r="G40" s="541">
        <v>9</v>
      </c>
      <c r="H40" s="541">
        <v>2</v>
      </c>
      <c r="I40" s="541">
        <v>1</v>
      </c>
      <c r="J40" s="541" t="s">
        <v>9334</v>
      </c>
      <c r="K40" s="541" t="s">
        <v>9334</v>
      </c>
      <c r="L40" s="542" t="s">
        <v>9344</v>
      </c>
      <c r="M40" s="541">
        <v>433</v>
      </c>
      <c r="N40" s="541" t="s">
        <v>9334</v>
      </c>
      <c r="O40" s="541" t="s">
        <v>9334</v>
      </c>
    </row>
    <row r="41" spans="3:15" s="541" customFormat="1">
      <c r="D41" s="541">
        <v>11</v>
      </c>
      <c r="E41" s="541" t="s">
        <v>9347</v>
      </c>
      <c r="F41" s="541" t="s">
        <v>9348</v>
      </c>
      <c r="G41" s="541">
        <v>9</v>
      </c>
      <c r="H41" s="541">
        <v>3</v>
      </c>
      <c r="I41" s="541">
        <v>1</v>
      </c>
      <c r="J41" s="541" t="s">
        <v>9334</v>
      </c>
      <c r="K41" s="541" t="s">
        <v>9334</v>
      </c>
      <c r="L41" s="542" t="s">
        <v>9344</v>
      </c>
      <c r="M41" s="541">
        <v>433</v>
      </c>
      <c r="N41" s="541" t="s">
        <v>9334</v>
      </c>
      <c r="O41" s="541" t="s">
        <v>9334</v>
      </c>
    </row>
    <row r="42" spans="3:15" s="541" customFormat="1">
      <c r="D42" s="541">
        <v>12</v>
      </c>
      <c r="E42" s="541" t="s">
        <v>9347</v>
      </c>
      <c r="F42" s="541" t="s">
        <v>9348</v>
      </c>
      <c r="G42" s="541">
        <v>9</v>
      </c>
      <c r="H42" s="541">
        <v>4</v>
      </c>
      <c r="I42" s="541">
        <v>1</v>
      </c>
      <c r="J42" s="541" t="s">
        <v>9334</v>
      </c>
      <c r="K42" s="541" t="s">
        <v>9334</v>
      </c>
      <c r="L42" s="542" t="s">
        <v>9344</v>
      </c>
      <c r="M42" s="541">
        <v>433</v>
      </c>
      <c r="N42" s="541" t="s">
        <v>9334</v>
      </c>
      <c r="O42" s="541" t="s">
        <v>9334</v>
      </c>
    </row>
    <row r="43" spans="3:15" s="541" customFormat="1">
      <c r="C43" s="541" t="s">
        <v>9343</v>
      </c>
      <c r="L43" s="542"/>
    </row>
    <row r="44" spans="3:15" s="541" customFormat="1">
      <c r="D44" s="541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44" s="542"/>
    </row>
    <row r="45" spans="3:15" s="541" customFormat="1">
      <c r="D45" s="541">
        <v>1</v>
      </c>
      <c r="E45" s="541" t="str">
        <f t="shared" ref="E45:E56" si="1">$D$16&amp;"'"&amp;$E31&amp;"', '"&amp;$F31&amp;"', "&amp;$G31&amp;", "&amp;$H31&amp;", "&amp;$I31&amp;", GETDATE(), 999);"</f>
        <v>INSERT INTO UPK_TEST.main_masters.mm_gamen_operation (project_code, program_code, authority_id, operation_id, permission, created_date, created_tantou_id) VALUES ('21K4002001', 'k4001001', 0, 1, 1, GETDATE(), 999);</v>
      </c>
      <c r="L45" s="542"/>
    </row>
    <row r="46" spans="3:15" s="541" customFormat="1">
      <c r="D46" s="541">
        <v>2</v>
      </c>
      <c r="E46" s="541" t="str">
        <f t="shared" si="1"/>
        <v>INSERT INTO UPK_TEST.main_masters.mm_gamen_operation (project_code, program_code, authority_id, operation_id, permission, created_date, created_tantou_id) VALUES ('21K4002001', 'k4001001', 0, 2, 1, GETDATE(), 999);</v>
      </c>
      <c r="L46" s="542"/>
    </row>
    <row r="47" spans="3:15" s="541" customFormat="1">
      <c r="D47" s="541">
        <v>3</v>
      </c>
      <c r="E47" s="541" t="str">
        <f t="shared" si="1"/>
        <v>INSERT INTO UPK_TEST.main_masters.mm_gamen_operation (project_code, program_code, authority_id, operation_id, permission, created_date, created_tantou_id) VALUES ('21K4002001', 'k4001001', 0, 3, 0, GETDATE(), 999);</v>
      </c>
      <c r="L47" s="542"/>
    </row>
    <row r="48" spans="3:15" s="541" customFormat="1">
      <c r="D48" s="541">
        <v>4</v>
      </c>
      <c r="E48" s="541" t="str">
        <f t="shared" si="1"/>
        <v>INSERT INTO UPK_TEST.main_masters.mm_gamen_operation (project_code, program_code, authority_id, operation_id, permission, created_date, created_tantou_id) VALUES ('21K4002001', 'k4001001', 0, 4, 1, GETDATE(), 999);</v>
      </c>
      <c r="L48" s="542"/>
    </row>
    <row r="49" spans="2:15" s="541" customFormat="1">
      <c r="D49" s="541">
        <v>5</v>
      </c>
      <c r="E49" s="541" t="str">
        <f t="shared" si="1"/>
        <v>INSERT INTO UPK_TEST.main_masters.mm_gamen_operation (project_code, program_code, authority_id, operation_id, permission, created_date, created_tantou_id) VALUES ('21K4002001', 'k4001001', 8, 1, 0, GETDATE(), 999);</v>
      </c>
      <c r="L49" s="542"/>
    </row>
    <row r="50" spans="2:15" s="541" customFormat="1">
      <c r="D50" s="541">
        <v>6</v>
      </c>
      <c r="E50" s="541" t="str">
        <f t="shared" si="1"/>
        <v>INSERT INTO UPK_TEST.main_masters.mm_gamen_operation (project_code, program_code, authority_id, operation_id, permission, created_date, created_tantou_id) VALUES ('21K4002001', 'k4001001', 8, 2, 0, GETDATE(), 999);</v>
      </c>
      <c r="L50" s="542"/>
    </row>
    <row r="51" spans="2:15" s="541" customFormat="1">
      <c r="D51" s="541">
        <v>7</v>
      </c>
      <c r="E51" s="541" t="str">
        <f t="shared" si="1"/>
        <v>INSERT INTO UPK_TEST.main_masters.mm_gamen_operation (project_code, program_code, authority_id, operation_id, permission, created_date, created_tantou_id) VALUES ('21K4002001', 'k4001001', 8, 3, 0, GETDATE(), 999);</v>
      </c>
      <c r="L51" s="542"/>
    </row>
    <row r="52" spans="2:15" s="541" customFormat="1">
      <c r="D52" s="541">
        <v>8</v>
      </c>
      <c r="E52" s="541" t="str">
        <f t="shared" si="1"/>
        <v>INSERT INTO UPK_TEST.main_masters.mm_gamen_operation (project_code, program_code, authority_id, operation_id, permission, created_date, created_tantou_id) VALUES ('21K4002001', 'k4001001', 8, 4, 1, GETDATE(), 999);</v>
      </c>
      <c r="L52" s="542"/>
    </row>
    <row r="53" spans="2:15" s="541" customFormat="1">
      <c r="D53" s="541">
        <v>9</v>
      </c>
      <c r="E53" s="541" t="str">
        <f t="shared" si="1"/>
        <v>INSERT INTO UPK_TEST.main_masters.mm_gamen_operation (project_code, program_code, authority_id, operation_id, permission, created_date, created_tantou_id) VALUES ('21K4002001', 'k4001001', 9, 1, 1, GETDATE(), 999);</v>
      </c>
      <c r="L53" s="542"/>
    </row>
    <row r="54" spans="2:15" s="541" customFormat="1">
      <c r="D54" s="541">
        <v>10</v>
      </c>
      <c r="E54" s="541" t="str">
        <f t="shared" si="1"/>
        <v>INSERT INTO UPK_TEST.main_masters.mm_gamen_operation (project_code, program_code, authority_id, operation_id, permission, created_date, created_tantou_id) VALUES ('21K4002001', 'k4001001', 9, 2, 1, GETDATE(), 999);</v>
      </c>
      <c r="L54" s="542"/>
    </row>
    <row r="55" spans="2:15" s="541" customFormat="1">
      <c r="D55" s="541">
        <v>11</v>
      </c>
      <c r="E55" s="541" t="str">
        <f t="shared" si="1"/>
        <v>INSERT INTO UPK_TEST.main_masters.mm_gamen_operation (project_code, program_code, authority_id, operation_id, permission, created_date, created_tantou_id) VALUES ('21K4002001', 'k4001001', 9, 3, 1, GETDATE(), 999);</v>
      </c>
      <c r="L55" s="542"/>
    </row>
    <row r="56" spans="2:15" s="541" customFormat="1">
      <c r="D56" s="541">
        <v>12</v>
      </c>
      <c r="E56" s="541" t="str">
        <f t="shared" si="1"/>
        <v>INSERT INTO UPK_TEST.main_masters.mm_gamen_operation (project_code, program_code, authority_id, operation_id, permission, created_date, created_tantou_id) VALUES ('21K4002001', 'k4001001', 9, 4, 1, GETDATE(), 999);</v>
      </c>
      <c r="L56" s="542"/>
    </row>
    <row r="57" spans="2:15" s="541" customFormat="1">
      <c r="B57" s="541" t="s">
        <v>9356</v>
      </c>
      <c r="L57" s="542"/>
    </row>
    <row r="58" spans="2:15" s="541" customFormat="1">
      <c r="E58" s="541" t="s">
        <v>9329</v>
      </c>
      <c r="F58" s="541" t="s">
        <v>9330</v>
      </c>
      <c r="G58" s="541" t="s">
        <v>9331</v>
      </c>
      <c r="H58" s="541" t="s">
        <v>9332</v>
      </c>
      <c r="I58" s="541" t="s">
        <v>9333</v>
      </c>
      <c r="J58" s="541" t="s">
        <v>93</v>
      </c>
      <c r="K58" s="541" t="s">
        <v>92</v>
      </c>
      <c r="L58" s="541" t="s">
        <v>52</v>
      </c>
      <c r="M58" s="541" t="s">
        <v>53</v>
      </c>
      <c r="N58" s="541" t="s">
        <v>54</v>
      </c>
      <c r="O58" s="541" t="s">
        <v>55</v>
      </c>
    </row>
    <row r="59" spans="2:15" s="541" customFormat="1">
      <c r="D59" s="541">
        <v>1</v>
      </c>
      <c r="E59" s="541" t="s">
        <v>9347</v>
      </c>
      <c r="F59" s="541" t="s">
        <v>9357</v>
      </c>
      <c r="G59" s="541">
        <v>0</v>
      </c>
      <c r="H59" s="541">
        <v>1</v>
      </c>
      <c r="I59" s="541">
        <v>1</v>
      </c>
      <c r="J59" s="541" t="s">
        <v>9334</v>
      </c>
      <c r="K59" s="541" t="s">
        <v>9334</v>
      </c>
      <c r="L59" s="542" t="s">
        <v>9344</v>
      </c>
      <c r="M59" s="541">
        <v>433</v>
      </c>
      <c r="N59" s="541" t="s">
        <v>9334</v>
      </c>
      <c r="O59" s="541" t="s">
        <v>9334</v>
      </c>
    </row>
    <row r="60" spans="2:15" s="541" customFormat="1">
      <c r="D60" s="541">
        <v>2</v>
      </c>
      <c r="E60" s="541" t="s">
        <v>9347</v>
      </c>
      <c r="F60" s="541" t="s">
        <v>9357</v>
      </c>
      <c r="G60" s="541">
        <v>0</v>
      </c>
      <c r="H60" s="541">
        <v>2</v>
      </c>
      <c r="I60" s="541">
        <v>1</v>
      </c>
      <c r="J60" s="541" t="s">
        <v>9334</v>
      </c>
      <c r="K60" s="541" t="s">
        <v>9334</v>
      </c>
      <c r="L60" s="542" t="s">
        <v>9344</v>
      </c>
      <c r="M60" s="541">
        <v>433</v>
      </c>
      <c r="N60" s="541" t="s">
        <v>9334</v>
      </c>
      <c r="O60" s="541" t="s">
        <v>9334</v>
      </c>
    </row>
    <row r="61" spans="2:15" s="541" customFormat="1">
      <c r="D61" s="541">
        <v>3</v>
      </c>
      <c r="E61" s="541" t="s">
        <v>9347</v>
      </c>
      <c r="F61" s="541" t="s">
        <v>9357</v>
      </c>
      <c r="G61" s="541">
        <v>0</v>
      </c>
      <c r="H61" s="541">
        <v>3</v>
      </c>
      <c r="I61" s="541">
        <v>0</v>
      </c>
      <c r="J61" s="541" t="s">
        <v>9334</v>
      </c>
      <c r="K61" s="541" t="s">
        <v>9334</v>
      </c>
      <c r="L61" s="542" t="s">
        <v>9344</v>
      </c>
      <c r="M61" s="541">
        <v>433</v>
      </c>
      <c r="N61" s="541" t="s">
        <v>9334</v>
      </c>
      <c r="O61" s="541" t="s">
        <v>9334</v>
      </c>
    </row>
    <row r="62" spans="2:15" s="541" customFormat="1">
      <c r="D62" s="541">
        <v>4</v>
      </c>
      <c r="E62" s="541" t="s">
        <v>9347</v>
      </c>
      <c r="F62" s="541" t="s">
        <v>9357</v>
      </c>
      <c r="G62" s="541">
        <v>0</v>
      </c>
      <c r="H62" s="541">
        <v>4</v>
      </c>
      <c r="I62" s="541">
        <v>1</v>
      </c>
      <c r="J62" s="541" t="s">
        <v>9334</v>
      </c>
      <c r="K62" s="541" t="s">
        <v>9334</v>
      </c>
      <c r="L62" s="542" t="s">
        <v>9344</v>
      </c>
      <c r="M62" s="541">
        <v>433</v>
      </c>
      <c r="N62" s="541" t="s">
        <v>9334</v>
      </c>
      <c r="O62" s="541" t="s">
        <v>9334</v>
      </c>
    </row>
    <row r="63" spans="2:15" s="541" customFormat="1">
      <c r="D63" s="541">
        <v>5</v>
      </c>
      <c r="E63" s="541" t="s">
        <v>9347</v>
      </c>
      <c r="F63" s="541" t="s">
        <v>9357</v>
      </c>
      <c r="G63" s="541">
        <v>8</v>
      </c>
      <c r="H63" s="541">
        <v>1</v>
      </c>
      <c r="I63" s="541">
        <v>0</v>
      </c>
      <c r="J63" s="541" t="s">
        <v>9334</v>
      </c>
      <c r="K63" s="541" t="s">
        <v>9334</v>
      </c>
      <c r="L63" s="542" t="s">
        <v>9344</v>
      </c>
      <c r="M63" s="541">
        <v>433</v>
      </c>
      <c r="N63" s="541" t="s">
        <v>9334</v>
      </c>
      <c r="O63" s="541" t="s">
        <v>9334</v>
      </c>
    </row>
    <row r="64" spans="2:15" s="541" customFormat="1">
      <c r="D64" s="541">
        <v>6</v>
      </c>
      <c r="E64" s="541" t="s">
        <v>9347</v>
      </c>
      <c r="F64" s="541" t="s">
        <v>9357</v>
      </c>
      <c r="G64" s="541">
        <v>8</v>
      </c>
      <c r="H64" s="541">
        <v>2</v>
      </c>
      <c r="I64" s="541">
        <v>0</v>
      </c>
      <c r="J64" s="541" t="s">
        <v>9334</v>
      </c>
      <c r="K64" s="541" t="s">
        <v>9334</v>
      </c>
      <c r="L64" s="542" t="s">
        <v>9344</v>
      </c>
      <c r="M64" s="541">
        <v>433</v>
      </c>
      <c r="N64" s="541" t="s">
        <v>9334</v>
      </c>
      <c r="O64" s="541" t="s">
        <v>9334</v>
      </c>
    </row>
    <row r="65" spans="3:15" s="541" customFormat="1">
      <c r="D65" s="541">
        <v>7</v>
      </c>
      <c r="E65" s="541" t="s">
        <v>9347</v>
      </c>
      <c r="F65" s="541" t="s">
        <v>9357</v>
      </c>
      <c r="G65" s="541">
        <v>8</v>
      </c>
      <c r="H65" s="541">
        <v>3</v>
      </c>
      <c r="I65" s="541">
        <v>0</v>
      </c>
      <c r="J65" s="541" t="s">
        <v>9334</v>
      </c>
      <c r="K65" s="541" t="s">
        <v>9334</v>
      </c>
      <c r="L65" s="542" t="s">
        <v>9344</v>
      </c>
      <c r="M65" s="541">
        <v>433</v>
      </c>
      <c r="N65" s="541" t="s">
        <v>9334</v>
      </c>
      <c r="O65" s="541" t="s">
        <v>9334</v>
      </c>
    </row>
    <row r="66" spans="3:15" s="541" customFormat="1">
      <c r="D66" s="541">
        <v>8</v>
      </c>
      <c r="E66" s="541" t="s">
        <v>9347</v>
      </c>
      <c r="F66" s="541" t="s">
        <v>9357</v>
      </c>
      <c r="G66" s="541">
        <v>8</v>
      </c>
      <c r="H66" s="541">
        <v>4</v>
      </c>
      <c r="I66" s="541">
        <v>1</v>
      </c>
      <c r="J66" s="541" t="s">
        <v>9334</v>
      </c>
      <c r="K66" s="541" t="s">
        <v>9334</v>
      </c>
      <c r="L66" s="542" t="s">
        <v>9344</v>
      </c>
      <c r="M66" s="541">
        <v>433</v>
      </c>
      <c r="N66" s="541" t="s">
        <v>9334</v>
      </c>
      <c r="O66" s="541" t="s">
        <v>9334</v>
      </c>
    </row>
    <row r="67" spans="3:15" s="541" customFormat="1">
      <c r="D67" s="541">
        <v>9</v>
      </c>
      <c r="E67" s="541" t="s">
        <v>9347</v>
      </c>
      <c r="F67" s="541" t="s">
        <v>9357</v>
      </c>
      <c r="G67" s="541">
        <v>9</v>
      </c>
      <c r="H67" s="541">
        <v>1</v>
      </c>
      <c r="I67" s="541">
        <v>1</v>
      </c>
      <c r="J67" s="541" t="s">
        <v>9334</v>
      </c>
      <c r="K67" s="541" t="s">
        <v>9334</v>
      </c>
      <c r="L67" s="542" t="s">
        <v>9344</v>
      </c>
      <c r="M67" s="541">
        <v>433</v>
      </c>
      <c r="N67" s="541" t="s">
        <v>9334</v>
      </c>
      <c r="O67" s="541" t="s">
        <v>9334</v>
      </c>
    </row>
    <row r="68" spans="3:15" s="541" customFormat="1">
      <c r="D68" s="541">
        <v>10</v>
      </c>
      <c r="E68" s="541" t="s">
        <v>9347</v>
      </c>
      <c r="F68" s="541" t="s">
        <v>9357</v>
      </c>
      <c r="G68" s="541">
        <v>9</v>
      </c>
      <c r="H68" s="541">
        <v>2</v>
      </c>
      <c r="I68" s="541">
        <v>1</v>
      </c>
      <c r="J68" s="541" t="s">
        <v>9334</v>
      </c>
      <c r="K68" s="541" t="s">
        <v>9334</v>
      </c>
      <c r="L68" s="542" t="s">
        <v>9344</v>
      </c>
      <c r="M68" s="541">
        <v>433</v>
      </c>
      <c r="N68" s="541" t="s">
        <v>9334</v>
      </c>
      <c r="O68" s="541" t="s">
        <v>9334</v>
      </c>
    </row>
    <row r="69" spans="3:15" s="541" customFormat="1">
      <c r="D69" s="541">
        <v>11</v>
      </c>
      <c r="E69" s="541" t="s">
        <v>9347</v>
      </c>
      <c r="F69" s="541" t="s">
        <v>9357</v>
      </c>
      <c r="G69" s="541">
        <v>9</v>
      </c>
      <c r="H69" s="541">
        <v>3</v>
      </c>
      <c r="I69" s="541">
        <v>1</v>
      </c>
      <c r="J69" s="541" t="s">
        <v>9334</v>
      </c>
      <c r="K69" s="541" t="s">
        <v>9334</v>
      </c>
      <c r="L69" s="542" t="s">
        <v>9344</v>
      </c>
      <c r="M69" s="541">
        <v>433</v>
      </c>
      <c r="N69" s="541" t="s">
        <v>9334</v>
      </c>
      <c r="O69" s="541" t="s">
        <v>9334</v>
      </c>
    </row>
    <row r="70" spans="3:15" s="541" customFormat="1">
      <c r="D70" s="541">
        <v>12</v>
      </c>
      <c r="E70" s="541" t="s">
        <v>9347</v>
      </c>
      <c r="F70" s="541" t="s">
        <v>9357</v>
      </c>
      <c r="G70" s="541">
        <v>9</v>
      </c>
      <c r="H70" s="541">
        <v>4</v>
      </c>
      <c r="I70" s="541">
        <v>1</v>
      </c>
      <c r="J70" s="541" t="s">
        <v>9334</v>
      </c>
      <c r="K70" s="541" t="s">
        <v>9334</v>
      </c>
      <c r="L70" s="542" t="s">
        <v>9344</v>
      </c>
      <c r="M70" s="541">
        <v>433</v>
      </c>
      <c r="N70" s="541" t="s">
        <v>9334</v>
      </c>
      <c r="O70" s="541" t="s">
        <v>9334</v>
      </c>
    </row>
    <row r="71" spans="3:15" s="541" customFormat="1">
      <c r="C71" s="541" t="s">
        <v>9343</v>
      </c>
      <c r="L71" s="542"/>
    </row>
    <row r="72" spans="3:15" s="541" customFormat="1">
      <c r="D72" s="541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72" s="542"/>
    </row>
    <row r="73" spans="3:15" s="541" customFormat="1">
      <c r="D73" s="541">
        <v>1</v>
      </c>
      <c r="E73" s="541" t="str">
        <f t="shared" ref="E73:E84" si="2">$D$16&amp;"'"&amp;$E59&amp;"', '"&amp;$F59&amp;"', "&amp;$G59&amp;", "&amp;$H59&amp;", "&amp;$I59&amp;", GETDATE(), 999);"</f>
        <v>INSERT INTO UPK_TEST.main_masters.mm_gamen_operation (project_code, program_code, authority_id, operation_id, permission, created_date, created_tantou_id) VALUES ('21K4002001', 'k4001002', 0, 1, 1, GETDATE(), 999);</v>
      </c>
      <c r="L73" s="542"/>
    </row>
    <row r="74" spans="3:15" s="541" customFormat="1">
      <c r="D74" s="541">
        <v>2</v>
      </c>
      <c r="E74" s="541" t="str">
        <f t="shared" si="2"/>
        <v>INSERT INTO UPK_TEST.main_masters.mm_gamen_operation (project_code, program_code, authority_id, operation_id, permission, created_date, created_tantou_id) VALUES ('21K4002001', 'k4001002', 0, 2, 1, GETDATE(), 999);</v>
      </c>
      <c r="L74" s="542"/>
    </row>
    <row r="75" spans="3:15" s="541" customFormat="1">
      <c r="D75" s="541">
        <v>3</v>
      </c>
      <c r="E75" s="541" t="str">
        <f t="shared" si="2"/>
        <v>INSERT INTO UPK_TEST.main_masters.mm_gamen_operation (project_code, program_code, authority_id, operation_id, permission, created_date, created_tantou_id) VALUES ('21K4002001', 'k4001002', 0, 3, 0, GETDATE(), 999);</v>
      </c>
      <c r="L75" s="542"/>
    </row>
    <row r="76" spans="3:15" s="541" customFormat="1">
      <c r="D76" s="541">
        <v>4</v>
      </c>
      <c r="E76" s="541" t="str">
        <f t="shared" si="2"/>
        <v>INSERT INTO UPK_TEST.main_masters.mm_gamen_operation (project_code, program_code, authority_id, operation_id, permission, created_date, created_tantou_id) VALUES ('21K4002001', 'k4001002', 0, 4, 1, GETDATE(), 999);</v>
      </c>
      <c r="L76" s="542"/>
    </row>
    <row r="77" spans="3:15" s="541" customFormat="1">
      <c r="D77" s="541">
        <v>5</v>
      </c>
      <c r="E77" s="541" t="str">
        <f t="shared" si="2"/>
        <v>INSERT INTO UPK_TEST.main_masters.mm_gamen_operation (project_code, program_code, authority_id, operation_id, permission, created_date, created_tantou_id) VALUES ('21K4002001', 'k4001002', 8, 1, 0, GETDATE(), 999);</v>
      </c>
      <c r="L77" s="542"/>
    </row>
    <row r="78" spans="3:15" s="541" customFormat="1">
      <c r="D78" s="541">
        <v>6</v>
      </c>
      <c r="E78" s="541" t="str">
        <f t="shared" si="2"/>
        <v>INSERT INTO UPK_TEST.main_masters.mm_gamen_operation (project_code, program_code, authority_id, operation_id, permission, created_date, created_tantou_id) VALUES ('21K4002001', 'k4001002', 8, 2, 0, GETDATE(), 999);</v>
      </c>
      <c r="L78" s="542"/>
    </row>
    <row r="79" spans="3:15" s="541" customFormat="1">
      <c r="D79" s="541">
        <v>7</v>
      </c>
      <c r="E79" s="541" t="str">
        <f t="shared" si="2"/>
        <v>INSERT INTO UPK_TEST.main_masters.mm_gamen_operation (project_code, program_code, authority_id, operation_id, permission, created_date, created_tantou_id) VALUES ('21K4002001', 'k4001002', 8, 3, 0, GETDATE(), 999);</v>
      </c>
      <c r="L79" s="542"/>
    </row>
    <row r="80" spans="3:15" s="541" customFormat="1">
      <c r="D80" s="541">
        <v>8</v>
      </c>
      <c r="E80" s="541" t="str">
        <f t="shared" si="2"/>
        <v>INSERT INTO UPK_TEST.main_masters.mm_gamen_operation (project_code, program_code, authority_id, operation_id, permission, created_date, created_tantou_id) VALUES ('21K4002001', 'k4001002', 8, 4, 1, GETDATE(), 999);</v>
      </c>
      <c r="L80" s="542"/>
    </row>
    <row r="81" spans="2:15" s="541" customFormat="1">
      <c r="D81" s="541">
        <v>9</v>
      </c>
      <c r="E81" s="541" t="str">
        <f t="shared" si="2"/>
        <v>INSERT INTO UPK_TEST.main_masters.mm_gamen_operation (project_code, program_code, authority_id, operation_id, permission, created_date, created_tantou_id) VALUES ('21K4002001', 'k4001002', 9, 1, 1, GETDATE(), 999);</v>
      </c>
      <c r="L81" s="542"/>
    </row>
    <row r="82" spans="2:15" s="541" customFormat="1">
      <c r="D82" s="541">
        <v>10</v>
      </c>
      <c r="E82" s="541" t="str">
        <f t="shared" si="2"/>
        <v>INSERT INTO UPK_TEST.main_masters.mm_gamen_operation (project_code, program_code, authority_id, operation_id, permission, created_date, created_tantou_id) VALUES ('21K4002001', 'k4001002', 9, 2, 1, GETDATE(), 999);</v>
      </c>
      <c r="L82" s="542"/>
    </row>
    <row r="83" spans="2:15" s="541" customFormat="1">
      <c r="D83" s="541">
        <v>11</v>
      </c>
      <c r="E83" s="541" t="str">
        <f t="shared" si="2"/>
        <v>INSERT INTO UPK_TEST.main_masters.mm_gamen_operation (project_code, program_code, authority_id, operation_id, permission, created_date, created_tantou_id) VALUES ('21K4002001', 'k4001002', 9, 3, 1, GETDATE(), 999);</v>
      </c>
      <c r="L83" s="542"/>
    </row>
    <row r="84" spans="2:15" s="541" customFormat="1">
      <c r="D84" s="541">
        <v>12</v>
      </c>
      <c r="E84" s="541" t="str">
        <f t="shared" si="2"/>
        <v>INSERT INTO UPK_TEST.main_masters.mm_gamen_operation (project_code, program_code, authority_id, operation_id, permission, created_date, created_tantou_id) VALUES ('21K4002001', 'k4001002', 9, 4, 1, GETDATE(), 999);</v>
      </c>
      <c r="L84" s="542"/>
    </row>
    <row r="85" spans="2:15" s="549" customFormat="1">
      <c r="B85" s="549" t="s">
        <v>9372</v>
      </c>
      <c r="L85" s="542"/>
    </row>
    <row r="86" spans="2:15" s="549" customFormat="1">
      <c r="E86" s="549" t="s">
        <v>9329</v>
      </c>
      <c r="F86" s="549" t="s">
        <v>9330</v>
      </c>
      <c r="G86" s="549" t="s">
        <v>9331</v>
      </c>
      <c r="H86" s="549" t="s">
        <v>9332</v>
      </c>
      <c r="I86" s="549" t="s">
        <v>9333</v>
      </c>
      <c r="J86" s="549" t="s">
        <v>93</v>
      </c>
      <c r="K86" s="549" t="s">
        <v>92</v>
      </c>
      <c r="L86" s="549" t="s">
        <v>52</v>
      </c>
      <c r="M86" s="549" t="s">
        <v>53</v>
      </c>
      <c r="N86" s="549" t="s">
        <v>54</v>
      </c>
      <c r="O86" s="549" t="s">
        <v>55</v>
      </c>
    </row>
    <row r="87" spans="2:15" s="549" customFormat="1">
      <c r="D87" s="549">
        <v>1</v>
      </c>
      <c r="E87" s="549" t="s">
        <v>9347</v>
      </c>
      <c r="F87" s="549" t="s">
        <v>9373</v>
      </c>
      <c r="G87" s="549">
        <v>0</v>
      </c>
      <c r="H87" s="549">
        <v>1</v>
      </c>
      <c r="I87" s="549">
        <v>1</v>
      </c>
      <c r="J87" s="549" t="s">
        <v>9334</v>
      </c>
      <c r="K87" s="549" t="s">
        <v>9334</v>
      </c>
      <c r="L87" s="542" t="s">
        <v>9344</v>
      </c>
      <c r="M87" s="549">
        <v>433</v>
      </c>
      <c r="N87" s="549" t="s">
        <v>9334</v>
      </c>
      <c r="O87" s="549" t="s">
        <v>9334</v>
      </c>
    </row>
    <row r="88" spans="2:15" s="549" customFormat="1">
      <c r="D88" s="549">
        <v>2</v>
      </c>
      <c r="E88" s="549" t="s">
        <v>9347</v>
      </c>
      <c r="F88" s="549" t="s">
        <v>9373</v>
      </c>
      <c r="G88" s="549">
        <v>0</v>
      </c>
      <c r="H88" s="549">
        <v>2</v>
      </c>
      <c r="I88" s="549">
        <v>1</v>
      </c>
      <c r="J88" s="549" t="s">
        <v>9334</v>
      </c>
      <c r="K88" s="549" t="s">
        <v>9334</v>
      </c>
      <c r="L88" s="542" t="s">
        <v>9344</v>
      </c>
      <c r="M88" s="549">
        <v>433</v>
      </c>
      <c r="N88" s="549" t="s">
        <v>9334</v>
      </c>
      <c r="O88" s="549" t="s">
        <v>9334</v>
      </c>
    </row>
    <row r="89" spans="2:15" s="549" customFormat="1">
      <c r="D89" s="549">
        <v>3</v>
      </c>
      <c r="E89" s="549" t="s">
        <v>9347</v>
      </c>
      <c r="F89" s="549" t="s">
        <v>9373</v>
      </c>
      <c r="G89" s="549">
        <v>0</v>
      </c>
      <c r="H89" s="549">
        <v>3</v>
      </c>
      <c r="I89" s="549">
        <v>0</v>
      </c>
      <c r="J89" s="549" t="s">
        <v>9334</v>
      </c>
      <c r="K89" s="549" t="s">
        <v>9334</v>
      </c>
      <c r="L89" s="542" t="s">
        <v>9344</v>
      </c>
      <c r="M89" s="549">
        <v>433</v>
      </c>
      <c r="N89" s="549" t="s">
        <v>9334</v>
      </c>
      <c r="O89" s="549" t="s">
        <v>9334</v>
      </c>
    </row>
    <row r="90" spans="2:15" s="549" customFormat="1">
      <c r="D90" s="549">
        <v>4</v>
      </c>
      <c r="E90" s="549" t="s">
        <v>9347</v>
      </c>
      <c r="F90" s="549" t="s">
        <v>9373</v>
      </c>
      <c r="G90" s="549">
        <v>0</v>
      </c>
      <c r="H90" s="549">
        <v>4</v>
      </c>
      <c r="I90" s="549">
        <v>1</v>
      </c>
      <c r="J90" s="549" t="s">
        <v>9334</v>
      </c>
      <c r="K90" s="549" t="s">
        <v>9334</v>
      </c>
      <c r="L90" s="542" t="s">
        <v>9344</v>
      </c>
      <c r="M90" s="549">
        <v>433</v>
      </c>
      <c r="N90" s="549" t="s">
        <v>9334</v>
      </c>
      <c r="O90" s="549" t="s">
        <v>9334</v>
      </c>
    </row>
    <row r="91" spans="2:15" s="549" customFormat="1">
      <c r="D91" s="549">
        <v>5</v>
      </c>
      <c r="E91" s="549" t="s">
        <v>9347</v>
      </c>
      <c r="F91" s="549" t="s">
        <v>9373</v>
      </c>
      <c r="G91" s="549">
        <v>8</v>
      </c>
      <c r="H91" s="549">
        <v>1</v>
      </c>
      <c r="I91" s="549">
        <v>0</v>
      </c>
      <c r="J91" s="549" t="s">
        <v>9334</v>
      </c>
      <c r="K91" s="549" t="s">
        <v>9334</v>
      </c>
      <c r="L91" s="542" t="s">
        <v>9344</v>
      </c>
      <c r="M91" s="549">
        <v>433</v>
      </c>
      <c r="N91" s="549" t="s">
        <v>9334</v>
      </c>
      <c r="O91" s="549" t="s">
        <v>9334</v>
      </c>
    </row>
    <row r="92" spans="2:15" s="549" customFormat="1">
      <c r="D92" s="549">
        <v>6</v>
      </c>
      <c r="E92" s="549" t="s">
        <v>9347</v>
      </c>
      <c r="F92" s="549" t="s">
        <v>9373</v>
      </c>
      <c r="G92" s="549">
        <v>8</v>
      </c>
      <c r="H92" s="549">
        <v>2</v>
      </c>
      <c r="I92" s="549">
        <v>0</v>
      </c>
      <c r="J92" s="549" t="s">
        <v>9334</v>
      </c>
      <c r="K92" s="549" t="s">
        <v>9334</v>
      </c>
      <c r="L92" s="542" t="s">
        <v>9344</v>
      </c>
      <c r="M92" s="549">
        <v>433</v>
      </c>
      <c r="N92" s="549" t="s">
        <v>9334</v>
      </c>
      <c r="O92" s="549" t="s">
        <v>9334</v>
      </c>
    </row>
    <row r="93" spans="2:15" s="549" customFormat="1">
      <c r="D93" s="549">
        <v>7</v>
      </c>
      <c r="E93" s="549" t="s">
        <v>9347</v>
      </c>
      <c r="F93" s="549" t="s">
        <v>9373</v>
      </c>
      <c r="G93" s="549">
        <v>8</v>
      </c>
      <c r="H93" s="549">
        <v>3</v>
      </c>
      <c r="I93" s="549">
        <v>0</v>
      </c>
      <c r="J93" s="549" t="s">
        <v>9334</v>
      </c>
      <c r="K93" s="549" t="s">
        <v>9334</v>
      </c>
      <c r="L93" s="542" t="s">
        <v>9344</v>
      </c>
      <c r="M93" s="549">
        <v>433</v>
      </c>
      <c r="N93" s="549" t="s">
        <v>9334</v>
      </c>
      <c r="O93" s="549" t="s">
        <v>9334</v>
      </c>
    </row>
    <row r="94" spans="2:15" s="549" customFormat="1">
      <c r="D94" s="549">
        <v>8</v>
      </c>
      <c r="E94" s="549" t="s">
        <v>9347</v>
      </c>
      <c r="F94" s="549" t="s">
        <v>9373</v>
      </c>
      <c r="G94" s="549">
        <v>8</v>
      </c>
      <c r="H94" s="549">
        <v>4</v>
      </c>
      <c r="I94" s="549">
        <v>1</v>
      </c>
      <c r="J94" s="549" t="s">
        <v>9334</v>
      </c>
      <c r="K94" s="549" t="s">
        <v>9334</v>
      </c>
      <c r="L94" s="542" t="s">
        <v>9344</v>
      </c>
      <c r="M94" s="549">
        <v>433</v>
      </c>
      <c r="N94" s="549" t="s">
        <v>9334</v>
      </c>
      <c r="O94" s="549" t="s">
        <v>9334</v>
      </c>
    </row>
    <row r="95" spans="2:15" s="549" customFormat="1">
      <c r="D95" s="549">
        <v>9</v>
      </c>
      <c r="E95" s="549" t="s">
        <v>9347</v>
      </c>
      <c r="F95" s="549" t="s">
        <v>9373</v>
      </c>
      <c r="G95" s="549">
        <v>9</v>
      </c>
      <c r="H95" s="549">
        <v>1</v>
      </c>
      <c r="I95" s="549">
        <v>1</v>
      </c>
      <c r="J95" s="549" t="s">
        <v>9334</v>
      </c>
      <c r="K95" s="549" t="s">
        <v>9334</v>
      </c>
      <c r="L95" s="542" t="s">
        <v>9344</v>
      </c>
      <c r="M95" s="549">
        <v>433</v>
      </c>
      <c r="N95" s="549" t="s">
        <v>9334</v>
      </c>
      <c r="O95" s="549" t="s">
        <v>9334</v>
      </c>
    </row>
    <row r="96" spans="2:15" s="549" customFormat="1">
      <c r="D96" s="549">
        <v>10</v>
      </c>
      <c r="E96" s="549" t="s">
        <v>9347</v>
      </c>
      <c r="F96" s="549" t="s">
        <v>9373</v>
      </c>
      <c r="G96" s="549">
        <v>9</v>
      </c>
      <c r="H96" s="549">
        <v>2</v>
      </c>
      <c r="I96" s="549">
        <v>1</v>
      </c>
      <c r="J96" s="549" t="s">
        <v>9334</v>
      </c>
      <c r="K96" s="549" t="s">
        <v>9334</v>
      </c>
      <c r="L96" s="542" t="s">
        <v>9344</v>
      </c>
      <c r="M96" s="549">
        <v>433</v>
      </c>
      <c r="N96" s="549" t="s">
        <v>9334</v>
      </c>
      <c r="O96" s="549" t="s">
        <v>9334</v>
      </c>
    </row>
    <row r="97" spans="3:15" s="549" customFormat="1">
      <c r="D97" s="549">
        <v>11</v>
      </c>
      <c r="E97" s="549" t="s">
        <v>9347</v>
      </c>
      <c r="F97" s="549" t="s">
        <v>9373</v>
      </c>
      <c r="G97" s="549">
        <v>9</v>
      </c>
      <c r="H97" s="549">
        <v>3</v>
      </c>
      <c r="I97" s="549">
        <v>1</v>
      </c>
      <c r="J97" s="549" t="s">
        <v>9334</v>
      </c>
      <c r="K97" s="549" t="s">
        <v>9334</v>
      </c>
      <c r="L97" s="542" t="s">
        <v>9344</v>
      </c>
      <c r="M97" s="549">
        <v>433</v>
      </c>
      <c r="N97" s="549" t="s">
        <v>9334</v>
      </c>
      <c r="O97" s="549" t="s">
        <v>9334</v>
      </c>
    </row>
    <row r="98" spans="3:15" s="549" customFormat="1">
      <c r="D98" s="549">
        <v>12</v>
      </c>
      <c r="E98" s="549" t="s">
        <v>9347</v>
      </c>
      <c r="F98" s="549" t="s">
        <v>9373</v>
      </c>
      <c r="G98" s="549">
        <v>9</v>
      </c>
      <c r="H98" s="549">
        <v>4</v>
      </c>
      <c r="I98" s="549">
        <v>1</v>
      </c>
      <c r="J98" s="549" t="s">
        <v>9334</v>
      </c>
      <c r="K98" s="549" t="s">
        <v>9334</v>
      </c>
      <c r="L98" s="542" t="s">
        <v>9344</v>
      </c>
      <c r="M98" s="549">
        <v>433</v>
      </c>
      <c r="N98" s="549" t="s">
        <v>9334</v>
      </c>
      <c r="O98" s="549" t="s">
        <v>9334</v>
      </c>
    </row>
    <row r="99" spans="3:15" s="549" customFormat="1">
      <c r="C99" s="549" t="s">
        <v>9343</v>
      </c>
      <c r="L99" s="542"/>
    </row>
    <row r="100" spans="3:15" s="549" customFormat="1">
      <c r="D100" s="549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100" s="542"/>
    </row>
    <row r="101" spans="3:15" s="549" customFormat="1">
      <c r="D101" s="549">
        <v>1</v>
      </c>
      <c r="E101" s="549" t="str">
        <f t="shared" ref="E101:E112" si="3">$D$16&amp;"'"&amp;$E87&amp;"', '"&amp;$F87&amp;"', "&amp;$G87&amp;", "&amp;$H87&amp;", "&amp;$I87&amp;", GETDATE(), 999);"</f>
        <v>INSERT INTO UPK_TEST.main_masters.mm_gamen_operation (project_code, program_code, authority_id, operation_id, permission, created_date, created_tantou_id) VALUES ('21K4002001', 'k4001003', 0, 1, 1, GETDATE(), 999);</v>
      </c>
      <c r="L101" s="542"/>
    </row>
    <row r="102" spans="3:15" s="549" customFormat="1">
      <c r="D102" s="549">
        <v>2</v>
      </c>
      <c r="E102" s="549" t="str">
        <f t="shared" si="3"/>
        <v>INSERT INTO UPK_TEST.main_masters.mm_gamen_operation (project_code, program_code, authority_id, operation_id, permission, created_date, created_tantou_id) VALUES ('21K4002001', 'k4001003', 0, 2, 1, GETDATE(), 999);</v>
      </c>
      <c r="L102" s="542"/>
    </row>
    <row r="103" spans="3:15" s="549" customFormat="1">
      <c r="D103" s="549">
        <v>3</v>
      </c>
      <c r="E103" s="549" t="str">
        <f t="shared" si="3"/>
        <v>INSERT INTO UPK_TEST.main_masters.mm_gamen_operation (project_code, program_code, authority_id, operation_id, permission, created_date, created_tantou_id) VALUES ('21K4002001', 'k4001003', 0, 3, 0, GETDATE(), 999);</v>
      </c>
      <c r="L103" s="542"/>
    </row>
    <row r="104" spans="3:15" s="549" customFormat="1">
      <c r="D104" s="549">
        <v>4</v>
      </c>
      <c r="E104" s="549" t="str">
        <f t="shared" si="3"/>
        <v>INSERT INTO UPK_TEST.main_masters.mm_gamen_operation (project_code, program_code, authority_id, operation_id, permission, created_date, created_tantou_id) VALUES ('21K4002001', 'k4001003', 0, 4, 1, GETDATE(), 999);</v>
      </c>
      <c r="L104" s="542"/>
    </row>
    <row r="105" spans="3:15" s="549" customFormat="1">
      <c r="D105" s="549">
        <v>5</v>
      </c>
      <c r="E105" s="549" t="str">
        <f t="shared" si="3"/>
        <v>INSERT INTO UPK_TEST.main_masters.mm_gamen_operation (project_code, program_code, authority_id, operation_id, permission, created_date, created_tantou_id) VALUES ('21K4002001', 'k4001003', 8, 1, 0, GETDATE(), 999);</v>
      </c>
      <c r="L105" s="542"/>
    </row>
    <row r="106" spans="3:15" s="549" customFormat="1">
      <c r="D106" s="549">
        <v>6</v>
      </c>
      <c r="E106" s="549" t="str">
        <f t="shared" si="3"/>
        <v>INSERT INTO UPK_TEST.main_masters.mm_gamen_operation (project_code, program_code, authority_id, operation_id, permission, created_date, created_tantou_id) VALUES ('21K4002001', 'k4001003', 8, 2, 0, GETDATE(), 999);</v>
      </c>
      <c r="L106" s="542"/>
    </row>
    <row r="107" spans="3:15" s="549" customFormat="1">
      <c r="D107" s="549">
        <v>7</v>
      </c>
      <c r="E107" s="549" t="str">
        <f t="shared" si="3"/>
        <v>INSERT INTO UPK_TEST.main_masters.mm_gamen_operation (project_code, program_code, authority_id, operation_id, permission, created_date, created_tantou_id) VALUES ('21K4002001', 'k4001003', 8, 3, 0, GETDATE(), 999);</v>
      </c>
      <c r="L107" s="542"/>
    </row>
    <row r="108" spans="3:15" s="549" customFormat="1">
      <c r="D108" s="549">
        <v>8</v>
      </c>
      <c r="E108" s="549" t="str">
        <f t="shared" si="3"/>
        <v>INSERT INTO UPK_TEST.main_masters.mm_gamen_operation (project_code, program_code, authority_id, operation_id, permission, created_date, created_tantou_id) VALUES ('21K4002001', 'k4001003', 8, 4, 1, GETDATE(), 999);</v>
      </c>
      <c r="L108" s="542"/>
    </row>
    <row r="109" spans="3:15" s="549" customFormat="1">
      <c r="D109" s="549">
        <v>9</v>
      </c>
      <c r="E109" s="549" t="str">
        <f t="shared" si="3"/>
        <v>INSERT INTO UPK_TEST.main_masters.mm_gamen_operation (project_code, program_code, authority_id, operation_id, permission, created_date, created_tantou_id) VALUES ('21K4002001', 'k4001003', 9, 1, 1, GETDATE(), 999);</v>
      </c>
      <c r="L109" s="542"/>
    </row>
    <row r="110" spans="3:15" s="549" customFormat="1">
      <c r="D110" s="549">
        <v>10</v>
      </c>
      <c r="E110" s="549" t="str">
        <f t="shared" si="3"/>
        <v>INSERT INTO UPK_TEST.main_masters.mm_gamen_operation (project_code, program_code, authority_id, operation_id, permission, created_date, created_tantou_id) VALUES ('21K4002001', 'k4001003', 9, 2, 1, GETDATE(), 999);</v>
      </c>
      <c r="L110" s="542"/>
    </row>
    <row r="111" spans="3:15" s="549" customFormat="1">
      <c r="D111" s="549">
        <v>11</v>
      </c>
      <c r="E111" s="549" t="str">
        <f t="shared" si="3"/>
        <v>INSERT INTO UPK_TEST.main_masters.mm_gamen_operation (project_code, program_code, authority_id, operation_id, permission, created_date, created_tantou_id) VALUES ('21K4002001', 'k4001003', 9, 3, 1, GETDATE(), 999);</v>
      </c>
      <c r="L111" s="542"/>
    </row>
    <row r="112" spans="3:15" s="549" customFormat="1">
      <c r="D112" s="549">
        <v>12</v>
      </c>
      <c r="E112" s="549" t="str">
        <f t="shared" si="3"/>
        <v>INSERT INTO UPK_TEST.main_masters.mm_gamen_operation (project_code, program_code, authority_id, operation_id, permission, created_date, created_tantou_id) VALUES ('21K4002001', 'k4001003', 9, 4, 1, GETDATE(), 999);</v>
      </c>
      <c r="L112" s="542"/>
    </row>
    <row r="113" spans="2:15" s="550" customFormat="1">
      <c r="B113" s="550" t="s">
        <v>9470</v>
      </c>
      <c r="L113" s="542"/>
    </row>
    <row r="114" spans="2:15" s="550" customFormat="1">
      <c r="E114" s="550" t="s">
        <v>9329</v>
      </c>
      <c r="F114" s="550" t="s">
        <v>9330</v>
      </c>
      <c r="G114" s="550" t="s">
        <v>9331</v>
      </c>
      <c r="H114" s="550" t="s">
        <v>9332</v>
      </c>
      <c r="I114" s="550" t="s">
        <v>9333</v>
      </c>
      <c r="J114" s="550" t="s">
        <v>93</v>
      </c>
      <c r="K114" s="550" t="s">
        <v>92</v>
      </c>
      <c r="L114" s="550" t="s">
        <v>52</v>
      </c>
      <c r="M114" s="550" t="s">
        <v>53</v>
      </c>
      <c r="N114" s="550" t="s">
        <v>54</v>
      </c>
      <c r="O114" s="550" t="s">
        <v>55</v>
      </c>
    </row>
    <row r="115" spans="2:15" s="550" customFormat="1">
      <c r="D115" s="550">
        <v>1</v>
      </c>
      <c r="E115" s="550" t="s">
        <v>9347</v>
      </c>
      <c r="F115" s="550" t="s">
        <v>9471</v>
      </c>
      <c r="G115" s="550">
        <v>0</v>
      </c>
      <c r="H115" s="550">
        <v>1</v>
      </c>
      <c r="I115" s="550">
        <v>1</v>
      </c>
      <c r="J115" s="550" t="s">
        <v>9334</v>
      </c>
      <c r="K115" s="550" t="s">
        <v>9334</v>
      </c>
      <c r="L115" s="542" t="s">
        <v>9344</v>
      </c>
      <c r="M115" s="550">
        <v>433</v>
      </c>
      <c r="N115" s="550" t="s">
        <v>9334</v>
      </c>
      <c r="O115" s="550" t="s">
        <v>9334</v>
      </c>
    </row>
    <row r="116" spans="2:15" s="550" customFormat="1">
      <c r="D116" s="550">
        <v>2</v>
      </c>
      <c r="E116" s="550" t="s">
        <v>9347</v>
      </c>
      <c r="F116" s="550" t="s">
        <v>9471</v>
      </c>
      <c r="G116" s="550">
        <v>0</v>
      </c>
      <c r="H116" s="550">
        <v>2</v>
      </c>
      <c r="I116" s="550">
        <v>1</v>
      </c>
      <c r="J116" s="550" t="s">
        <v>9334</v>
      </c>
      <c r="K116" s="550" t="s">
        <v>9334</v>
      </c>
      <c r="L116" s="542" t="s">
        <v>9344</v>
      </c>
      <c r="M116" s="550">
        <v>433</v>
      </c>
      <c r="N116" s="550" t="s">
        <v>9334</v>
      </c>
      <c r="O116" s="550" t="s">
        <v>9334</v>
      </c>
    </row>
    <row r="117" spans="2:15" s="550" customFormat="1">
      <c r="D117" s="550">
        <v>3</v>
      </c>
      <c r="E117" s="550" t="s">
        <v>9347</v>
      </c>
      <c r="F117" s="550" t="s">
        <v>9471</v>
      </c>
      <c r="G117" s="550">
        <v>0</v>
      </c>
      <c r="H117" s="550">
        <v>3</v>
      </c>
      <c r="I117" s="550">
        <v>0</v>
      </c>
      <c r="J117" s="550" t="s">
        <v>9334</v>
      </c>
      <c r="K117" s="550" t="s">
        <v>9334</v>
      </c>
      <c r="L117" s="542" t="s">
        <v>9344</v>
      </c>
      <c r="M117" s="550">
        <v>433</v>
      </c>
      <c r="N117" s="550" t="s">
        <v>9334</v>
      </c>
      <c r="O117" s="550" t="s">
        <v>9334</v>
      </c>
    </row>
    <row r="118" spans="2:15" s="550" customFormat="1">
      <c r="D118" s="550">
        <v>4</v>
      </c>
      <c r="E118" s="550" t="s">
        <v>9347</v>
      </c>
      <c r="F118" s="550" t="s">
        <v>9471</v>
      </c>
      <c r="G118" s="550">
        <v>0</v>
      </c>
      <c r="H118" s="550">
        <v>4</v>
      </c>
      <c r="I118" s="550">
        <v>1</v>
      </c>
      <c r="J118" s="550" t="s">
        <v>9334</v>
      </c>
      <c r="K118" s="550" t="s">
        <v>9334</v>
      </c>
      <c r="L118" s="542" t="s">
        <v>9344</v>
      </c>
      <c r="M118" s="550">
        <v>433</v>
      </c>
      <c r="N118" s="550" t="s">
        <v>9334</v>
      </c>
      <c r="O118" s="550" t="s">
        <v>9334</v>
      </c>
    </row>
    <row r="119" spans="2:15" s="550" customFormat="1">
      <c r="D119" s="550">
        <v>5</v>
      </c>
      <c r="E119" s="550" t="s">
        <v>9347</v>
      </c>
      <c r="F119" s="550" t="s">
        <v>9471</v>
      </c>
      <c r="G119" s="550">
        <v>8</v>
      </c>
      <c r="H119" s="550">
        <v>1</v>
      </c>
      <c r="I119" s="550">
        <v>0</v>
      </c>
      <c r="J119" s="550" t="s">
        <v>9334</v>
      </c>
      <c r="K119" s="550" t="s">
        <v>9334</v>
      </c>
      <c r="L119" s="542" t="s">
        <v>9344</v>
      </c>
      <c r="M119" s="550">
        <v>433</v>
      </c>
      <c r="N119" s="550" t="s">
        <v>9334</v>
      </c>
      <c r="O119" s="550" t="s">
        <v>9334</v>
      </c>
    </row>
    <row r="120" spans="2:15" s="550" customFormat="1">
      <c r="D120" s="550">
        <v>6</v>
      </c>
      <c r="E120" s="550" t="s">
        <v>9347</v>
      </c>
      <c r="F120" s="550" t="s">
        <v>9471</v>
      </c>
      <c r="G120" s="550">
        <v>8</v>
      </c>
      <c r="H120" s="550">
        <v>2</v>
      </c>
      <c r="I120" s="550">
        <v>0</v>
      </c>
      <c r="J120" s="550" t="s">
        <v>9334</v>
      </c>
      <c r="K120" s="550" t="s">
        <v>9334</v>
      </c>
      <c r="L120" s="542" t="s">
        <v>9344</v>
      </c>
      <c r="M120" s="550">
        <v>433</v>
      </c>
      <c r="N120" s="550" t="s">
        <v>9334</v>
      </c>
      <c r="O120" s="550" t="s">
        <v>9334</v>
      </c>
    </row>
    <row r="121" spans="2:15" s="550" customFormat="1">
      <c r="D121" s="550">
        <v>7</v>
      </c>
      <c r="E121" s="550" t="s">
        <v>9347</v>
      </c>
      <c r="F121" s="550" t="s">
        <v>9471</v>
      </c>
      <c r="G121" s="550">
        <v>8</v>
      </c>
      <c r="H121" s="550">
        <v>3</v>
      </c>
      <c r="I121" s="550">
        <v>0</v>
      </c>
      <c r="J121" s="550" t="s">
        <v>9334</v>
      </c>
      <c r="K121" s="550" t="s">
        <v>9334</v>
      </c>
      <c r="L121" s="542" t="s">
        <v>9344</v>
      </c>
      <c r="M121" s="550">
        <v>433</v>
      </c>
      <c r="N121" s="550" t="s">
        <v>9334</v>
      </c>
      <c r="O121" s="550" t="s">
        <v>9334</v>
      </c>
    </row>
    <row r="122" spans="2:15" s="550" customFormat="1">
      <c r="D122" s="550">
        <v>8</v>
      </c>
      <c r="E122" s="550" t="s">
        <v>9347</v>
      </c>
      <c r="F122" s="550" t="s">
        <v>9471</v>
      </c>
      <c r="G122" s="550">
        <v>8</v>
      </c>
      <c r="H122" s="550">
        <v>4</v>
      </c>
      <c r="I122" s="550">
        <v>1</v>
      </c>
      <c r="J122" s="550" t="s">
        <v>9334</v>
      </c>
      <c r="K122" s="550" t="s">
        <v>9334</v>
      </c>
      <c r="L122" s="542" t="s">
        <v>9344</v>
      </c>
      <c r="M122" s="550">
        <v>433</v>
      </c>
      <c r="N122" s="550" t="s">
        <v>9334</v>
      </c>
      <c r="O122" s="550" t="s">
        <v>9334</v>
      </c>
    </row>
    <row r="123" spans="2:15" s="550" customFormat="1">
      <c r="D123" s="550">
        <v>9</v>
      </c>
      <c r="E123" s="550" t="s">
        <v>9347</v>
      </c>
      <c r="F123" s="550" t="s">
        <v>9471</v>
      </c>
      <c r="G123" s="550">
        <v>9</v>
      </c>
      <c r="H123" s="550">
        <v>1</v>
      </c>
      <c r="I123" s="550">
        <v>1</v>
      </c>
      <c r="J123" s="550" t="s">
        <v>9334</v>
      </c>
      <c r="K123" s="550" t="s">
        <v>9334</v>
      </c>
      <c r="L123" s="542" t="s">
        <v>9344</v>
      </c>
      <c r="M123" s="550">
        <v>433</v>
      </c>
      <c r="N123" s="550" t="s">
        <v>9334</v>
      </c>
      <c r="O123" s="550" t="s">
        <v>9334</v>
      </c>
    </row>
    <row r="124" spans="2:15" s="550" customFormat="1">
      <c r="D124" s="550">
        <v>10</v>
      </c>
      <c r="E124" s="550" t="s">
        <v>9347</v>
      </c>
      <c r="F124" s="550" t="s">
        <v>9471</v>
      </c>
      <c r="G124" s="550">
        <v>9</v>
      </c>
      <c r="H124" s="550">
        <v>2</v>
      </c>
      <c r="I124" s="550">
        <v>1</v>
      </c>
      <c r="J124" s="550" t="s">
        <v>9334</v>
      </c>
      <c r="K124" s="550" t="s">
        <v>9334</v>
      </c>
      <c r="L124" s="542" t="s">
        <v>9344</v>
      </c>
      <c r="M124" s="550">
        <v>433</v>
      </c>
      <c r="N124" s="550" t="s">
        <v>9334</v>
      </c>
      <c r="O124" s="550" t="s">
        <v>9334</v>
      </c>
    </row>
    <row r="125" spans="2:15" s="550" customFormat="1">
      <c r="D125" s="550">
        <v>11</v>
      </c>
      <c r="E125" s="550" t="s">
        <v>9347</v>
      </c>
      <c r="F125" s="550" t="s">
        <v>9471</v>
      </c>
      <c r="G125" s="550">
        <v>9</v>
      </c>
      <c r="H125" s="550">
        <v>3</v>
      </c>
      <c r="I125" s="550">
        <v>1</v>
      </c>
      <c r="J125" s="550" t="s">
        <v>9334</v>
      </c>
      <c r="K125" s="550" t="s">
        <v>9334</v>
      </c>
      <c r="L125" s="542" t="s">
        <v>9344</v>
      </c>
      <c r="M125" s="550">
        <v>433</v>
      </c>
      <c r="N125" s="550" t="s">
        <v>9334</v>
      </c>
      <c r="O125" s="550" t="s">
        <v>9334</v>
      </c>
    </row>
    <row r="126" spans="2:15" s="550" customFormat="1">
      <c r="D126" s="550">
        <v>12</v>
      </c>
      <c r="E126" s="550" t="s">
        <v>9347</v>
      </c>
      <c r="F126" s="550" t="s">
        <v>9471</v>
      </c>
      <c r="G126" s="550">
        <v>9</v>
      </c>
      <c r="H126" s="550">
        <v>4</v>
      </c>
      <c r="I126" s="550">
        <v>1</v>
      </c>
      <c r="J126" s="550" t="s">
        <v>9334</v>
      </c>
      <c r="K126" s="550" t="s">
        <v>9334</v>
      </c>
      <c r="L126" s="542" t="s">
        <v>9344</v>
      </c>
      <c r="M126" s="550">
        <v>433</v>
      </c>
      <c r="N126" s="550" t="s">
        <v>9334</v>
      </c>
      <c r="O126" s="550" t="s">
        <v>9334</v>
      </c>
    </row>
    <row r="127" spans="2:15" s="550" customFormat="1">
      <c r="C127" s="550" t="s">
        <v>9343</v>
      </c>
      <c r="L127" s="542"/>
    </row>
    <row r="128" spans="2:15" s="550" customFormat="1">
      <c r="D128" s="550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128" s="542"/>
    </row>
    <row r="129" spans="2:15" s="550" customFormat="1">
      <c r="D129" s="550">
        <v>1</v>
      </c>
      <c r="E129" s="550" t="str">
        <f t="shared" ref="E129:E140" si="4">$D$16&amp;"'"&amp;$E115&amp;"', '"&amp;$F115&amp;"', "&amp;$G115&amp;", "&amp;$H115&amp;", "&amp;$I115&amp;", GETDATE(), 999);"</f>
        <v>INSERT INTO UPK_TEST.main_masters.mm_gamen_operation (project_code, program_code, authority_id, operation_id, permission, created_date, created_tantou_id) VALUES ('21K4002001', 'k4001004', 0, 1, 1, GETDATE(), 999);</v>
      </c>
      <c r="L129" s="542"/>
    </row>
    <row r="130" spans="2:15" s="550" customFormat="1">
      <c r="D130" s="550">
        <v>2</v>
      </c>
      <c r="E130" s="550" t="str">
        <f t="shared" si="4"/>
        <v>INSERT INTO UPK_TEST.main_masters.mm_gamen_operation (project_code, program_code, authority_id, operation_id, permission, created_date, created_tantou_id) VALUES ('21K4002001', 'k4001004', 0, 2, 1, GETDATE(), 999);</v>
      </c>
      <c r="L130" s="542"/>
    </row>
    <row r="131" spans="2:15" s="550" customFormat="1">
      <c r="D131" s="550">
        <v>3</v>
      </c>
      <c r="E131" s="550" t="str">
        <f t="shared" si="4"/>
        <v>INSERT INTO UPK_TEST.main_masters.mm_gamen_operation (project_code, program_code, authority_id, operation_id, permission, created_date, created_tantou_id) VALUES ('21K4002001', 'k4001004', 0, 3, 0, GETDATE(), 999);</v>
      </c>
      <c r="L131" s="542"/>
    </row>
    <row r="132" spans="2:15" s="550" customFormat="1">
      <c r="D132" s="550">
        <v>4</v>
      </c>
      <c r="E132" s="550" t="str">
        <f t="shared" si="4"/>
        <v>INSERT INTO UPK_TEST.main_masters.mm_gamen_operation (project_code, program_code, authority_id, operation_id, permission, created_date, created_tantou_id) VALUES ('21K4002001', 'k4001004', 0, 4, 1, GETDATE(), 999);</v>
      </c>
      <c r="L132" s="542"/>
    </row>
    <row r="133" spans="2:15" s="550" customFormat="1">
      <c r="D133" s="550">
        <v>5</v>
      </c>
      <c r="E133" s="550" t="str">
        <f t="shared" si="4"/>
        <v>INSERT INTO UPK_TEST.main_masters.mm_gamen_operation (project_code, program_code, authority_id, operation_id, permission, created_date, created_tantou_id) VALUES ('21K4002001', 'k4001004', 8, 1, 0, GETDATE(), 999);</v>
      </c>
      <c r="L133" s="542"/>
    </row>
    <row r="134" spans="2:15" s="550" customFormat="1">
      <c r="D134" s="550">
        <v>6</v>
      </c>
      <c r="E134" s="550" t="str">
        <f t="shared" si="4"/>
        <v>INSERT INTO UPK_TEST.main_masters.mm_gamen_operation (project_code, program_code, authority_id, operation_id, permission, created_date, created_tantou_id) VALUES ('21K4002001', 'k4001004', 8, 2, 0, GETDATE(), 999);</v>
      </c>
      <c r="L134" s="542"/>
    </row>
    <row r="135" spans="2:15" s="550" customFormat="1">
      <c r="D135" s="550">
        <v>7</v>
      </c>
      <c r="E135" s="550" t="str">
        <f t="shared" si="4"/>
        <v>INSERT INTO UPK_TEST.main_masters.mm_gamen_operation (project_code, program_code, authority_id, operation_id, permission, created_date, created_tantou_id) VALUES ('21K4002001', 'k4001004', 8, 3, 0, GETDATE(), 999);</v>
      </c>
      <c r="L135" s="542"/>
    </row>
    <row r="136" spans="2:15" s="550" customFormat="1">
      <c r="D136" s="550">
        <v>8</v>
      </c>
      <c r="E136" s="550" t="str">
        <f t="shared" si="4"/>
        <v>INSERT INTO UPK_TEST.main_masters.mm_gamen_operation (project_code, program_code, authority_id, operation_id, permission, created_date, created_tantou_id) VALUES ('21K4002001', 'k4001004', 8, 4, 1, GETDATE(), 999);</v>
      </c>
      <c r="L136" s="542"/>
    </row>
    <row r="137" spans="2:15" s="550" customFormat="1">
      <c r="D137" s="550">
        <v>9</v>
      </c>
      <c r="E137" s="550" t="str">
        <f t="shared" si="4"/>
        <v>INSERT INTO UPK_TEST.main_masters.mm_gamen_operation (project_code, program_code, authority_id, operation_id, permission, created_date, created_tantou_id) VALUES ('21K4002001', 'k4001004', 9, 1, 1, GETDATE(), 999);</v>
      </c>
      <c r="L137" s="542"/>
    </row>
    <row r="138" spans="2:15" s="550" customFormat="1">
      <c r="D138" s="550">
        <v>10</v>
      </c>
      <c r="E138" s="550" t="str">
        <f t="shared" si="4"/>
        <v>INSERT INTO UPK_TEST.main_masters.mm_gamen_operation (project_code, program_code, authority_id, operation_id, permission, created_date, created_tantou_id) VALUES ('21K4002001', 'k4001004', 9, 2, 1, GETDATE(), 999);</v>
      </c>
      <c r="L138" s="542"/>
    </row>
    <row r="139" spans="2:15" s="550" customFormat="1">
      <c r="D139" s="550">
        <v>11</v>
      </c>
      <c r="E139" s="550" t="str">
        <f t="shared" si="4"/>
        <v>INSERT INTO UPK_TEST.main_masters.mm_gamen_operation (project_code, program_code, authority_id, operation_id, permission, created_date, created_tantou_id) VALUES ('21K4002001', 'k4001004', 9, 3, 1, GETDATE(), 999);</v>
      </c>
      <c r="L139" s="542"/>
    </row>
    <row r="140" spans="2:15" s="550" customFormat="1">
      <c r="D140" s="550">
        <v>12</v>
      </c>
      <c r="E140" s="550" t="str">
        <f t="shared" si="4"/>
        <v>INSERT INTO UPK_TEST.main_masters.mm_gamen_operation (project_code, program_code, authority_id, operation_id, permission, created_date, created_tantou_id) VALUES ('21K4002001', 'k4001004', 9, 4, 1, GETDATE(), 999);</v>
      </c>
      <c r="L140" s="542"/>
    </row>
    <row r="141" spans="2:15" s="559" customFormat="1">
      <c r="B141" s="559" t="s">
        <v>9491</v>
      </c>
      <c r="L141" s="542"/>
    </row>
    <row r="142" spans="2:15" s="559" customFormat="1">
      <c r="E142" s="559" t="s">
        <v>9329</v>
      </c>
      <c r="F142" s="559" t="s">
        <v>9330</v>
      </c>
      <c r="G142" s="559" t="s">
        <v>9331</v>
      </c>
      <c r="H142" s="559" t="s">
        <v>9332</v>
      </c>
      <c r="I142" s="559" t="s">
        <v>9333</v>
      </c>
      <c r="J142" s="559" t="s">
        <v>93</v>
      </c>
      <c r="K142" s="559" t="s">
        <v>92</v>
      </c>
      <c r="L142" s="559" t="s">
        <v>52</v>
      </c>
      <c r="M142" s="559" t="s">
        <v>53</v>
      </c>
      <c r="N142" s="559" t="s">
        <v>54</v>
      </c>
      <c r="O142" s="559" t="s">
        <v>55</v>
      </c>
    </row>
    <row r="143" spans="2:15" s="559" customFormat="1">
      <c r="D143" s="559">
        <v>1</v>
      </c>
      <c r="E143" s="559" t="s">
        <v>9347</v>
      </c>
      <c r="F143" s="559" t="s">
        <v>9492</v>
      </c>
      <c r="G143" s="559">
        <v>0</v>
      </c>
      <c r="H143" s="559">
        <v>1</v>
      </c>
      <c r="I143" s="559">
        <v>1</v>
      </c>
      <c r="J143" s="559" t="s">
        <v>9334</v>
      </c>
      <c r="K143" s="559" t="s">
        <v>9334</v>
      </c>
      <c r="L143" s="542" t="s">
        <v>9344</v>
      </c>
      <c r="M143" s="559">
        <v>433</v>
      </c>
      <c r="N143" s="559" t="s">
        <v>9334</v>
      </c>
      <c r="O143" s="559" t="s">
        <v>9334</v>
      </c>
    </row>
    <row r="144" spans="2:15" s="559" customFormat="1">
      <c r="D144" s="559">
        <v>2</v>
      </c>
      <c r="E144" s="559" t="s">
        <v>9347</v>
      </c>
      <c r="F144" s="559" t="s">
        <v>9492</v>
      </c>
      <c r="G144" s="559">
        <v>0</v>
      </c>
      <c r="H144" s="559">
        <v>2</v>
      </c>
      <c r="I144" s="559">
        <v>1</v>
      </c>
      <c r="J144" s="559" t="s">
        <v>9334</v>
      </c>
      <c r="K144" s="559" t="s">
        <v>9334</v>
      </c>
      <c r="L144" s="542" t="s">
        <v>9344</v>
      </c>
      <c r="M144" s="559">
        <v>433</v>
      </c>
      <c r="N144" s="559" t="s">
        <v>9334</v>
      </c>
      <c r="O144" s="559" t="s">
        <v>9334</v>
      </c>
    </row>
    <row r="145" spans="3:15" s="559" customFormat="1">
      <c r="D145" s="559">
        <v>3</v>
      </c>
      <c r="E145" s="559" t="s">
        <v>9347</v>
      </c>
      <c r="F145" s="559" t="s">
        <v>9492</v>
      </c>
      <c r="G145" s="559">
        <v>0</v>
      </c>
      <c r="H145" s="559">
        <v>3</v>
      </c>
      <c r="I145" s="559">
        <v>0</v>
      </c>
      <c r="J145" s="559" t="s">
        <v>9334</v>
      </c>
      <c r="K145" s="559" t="s">
        <v>9334</v>
      </c>
      <c r="L145" s="542" t="s">
        <v>9344</v>
      </c>
      <c r="M145" s="559">
        <v>433</v>
      </c>
      <c r="N145" s="559" t="s">
        <v>9334</v>
      </c>
      <c r="O145" s="559" t="s">
        <v>9334</v>
      </c>
    </row>
    <row r="146" spans="3:15" s="559" customFormat="1">
      <c r="D146" s="559">
        <v>4</v>
      </c>
      <c r="E146" s="559" t="s">
        <v>9347</v>
      </c>
      <c r="F146" s="559" t="s">
        <v>9492</v>
      </c>
      <c r="G146" s="559">
        <v>0</v>
      </c>
      <c r="H146" s="559">
        <v>4</v>
      </c>
      <c r="I146" s="559">
        <v>1</v>
      </c>
      <c r="J146" s="559" t="s">
        <v>9334</v>
      </c>
      <c r="K146" s="559" t="s">
        <v>9334</v>
      </c>
      <c r="L146" s="542" t="s">
        <v>9344</v>
      </c>
      <c r="M146" s="559">
        <v>433</v>
      </c>
      <c r="N146" s="559" t="s">
        <v>9334</v>
      </c>
      <c r="O146" s="559" t="s">
        <v>9334</v>
      </c>
    </row>
    <row r="147" spans="3:15" s="559" customFormat="1">
      <c r="D147" s="559">
        <v>5</v>
      </c>
      <c r="E147" s="559" t="s">
        <v>9347</v>
      </c>
      <c r="F147" s="559" t="s">
        <v>9492</v>
      </c>
      <c r="G147" s="559">
        <v>8</v>
      </c>
      <c r="H147" s="559">
        <v>1</v>
      </c>
      <c r="I147" s="559">
        <v>0</v>
      </c>
      <c r="J147" s="559" t="s">
        <v>9334</v>
      </c>
      <c r="K147" s="559" t="s">
        <v>9334</v>
      </c>
      <c r="L147" s="542" t="s">
        <v>9344</v>
      </c>
      <c r="M147" s="559">
        <v>433</v>
      </c>
      <c r="N147" s="559" t="s">
        <v>9334</v>
      </c>
      <c r="O147" s="559" t="s">
        <v>9334</v>
      </c>
    </row>
    <row r="148" spans="3:15" s="559" customFormat="1">
      <c r="D148" s="559">
        <v>6</v>
      </c>
      <c r="E148" s="559" t="s">
        <v>9347</v>
      </c>
      <c r="F148" s="559" t="s">
        <v>9492</v>
      </c>
      <c r="G148" s="559">
        <v>8</v>
      </c>
      <c r="H148" s="559">
        <v>2</v>
      </c>
      <c r="I148" s="559">
        <v>0</v>
      </c>
      <c r="J148" s="559" t="s">
        <v>9334</v>
      </c>
      <c r="K148" s="559" t="s">
        <v>9334</v>
      </c>
      <c r="L148" s="542" t="s">
        <v>9344</v>
      </c>
      <c r="M148" s="559">
        <v>433</v>
      </c>
      <c r="N148" s="559" t="s">
        <v>9334</v>
      </c>
      <c r="O148" s="559" t="s">
        <v>9334</v>
      </c>
    </row>
    <row r="149" spans="3:15" s="559" customFormat="1">
      <c r="D149" s="559">
        <v>7</v>
      </c>
      <c r="E149" s="559" t="s">
        <v>9347</v>
      </c>
      <c r="F149" s="559" t="s">
        <v>9492</v>
      </c>
      <c r="G149" s="559">
        <v>8</v>
      </c>
      <c r="H149" s="559">
        <v>3</v>
      </c>
      <c r="I149" s="559">
        <v>0</v>
      </c>
      <c r="J149" s="559" t="s">
        <v>9334</v>
      </c>
      <c r="K149" s="559" t="s">
        <v>9334</v>
      </c>
      <c r="L149" s="542" t="s">
        <v>9344</v>
      </c>
      <c r="M149" s="559">
        <v>433</v>
      </c>
      <c r="N149" s="559" t="s">
        <v>9334</v>
      </c>
      <c r="O149" s="559" t="s">
        <v>9334</v>
      </c>
    </row>
    <row r="150" spans="3:15" s="559" customFormat="1">
      <c r="D150" s="559">
        <v>8</v>
      </c>
      <c r="E150" s="559" t="s">
        <v>9347</v>
      </c>
      <c r="F150" s="559" t="s">
        <v>9492</v>
      </c>
      <c r="G150" s="559">
        <v>8</v>
      </c>
      <c r="H150" s="559">
        <v>4</v>
      </c>
      <c r="I150" s="559">
        <v>1</v>
      </c>
      <c r="J150" s="559" t="s">
        <v>9334</v>
      </c>
      <c r="K150" s="559" t="s">
        <v>9334</v>
      </c>
      <c r="L150" s="542" t="s">
        <v>9344</v>
      </c>
      <c r="M150" s="559">
        <v>433</v>
      </c>
      <c r="N150" s="559" t="s">
        <v>9334</v>
      </c>
      <c r="O150" s="559" t="s">
        <v>9334</v>
      </c>
    </row>
    <row r="151" spans="3:15" s="559" customFormat="1">
      <c r="D151" s="559">
        <v>9</v>
      </c>
      <c r="E151" s="559" t="s">
        <v>9347</v>
      </c>
      <c r="F151" s="559" t="s">
        <v>9492</v>
      </c>
      <c r="G151" s="559">
        <v>9</v>
      </c>
      <c r="H151" s="559">
        <v>1</v>
      </c>
      <c r="I151" s="559">
        <v>1</v>
      </c>
      <c r="J151" s="559" t="s">
        <v>9334</v>
      </c>
      <c r="K151" s="559" t="s">
        <v>9334</v>
      </c>
      <c r="L151" s="542" t="s">
        <v>9344</v>
      </c>
      <c r="M151" s="559">
        <v>433</v>
      </c>
      <c r="N151" s="559" t="s">
        <v>9334</v>
      </c>
      <c r="O151" s="559" t="s">
        <v>9334</v>
      </c>
    </row>
    <row r="152" spans="3:15" s="559" customFormat="1">
      <c r="D152" s="559">
        <v>10</v>
      </c>
      <c r="E152" s="559" t="s">
        <v>9347</v>
      </c>
      <c r="F152" s="559" t="s">
        <v>9492</v>
      </c>
      <c r="G152" s="559">
        <v>9</v>
      </c>
      <c r="H152" s="559">
        <v>2</v>
      </c>
      <c r="I152" s="559">
        <v>1</v>
      </c>
      <c r="J152" s="559" t="s">
        <v>9334</v>
      </c>
      <c r="K152" s="559" t="s">
        <v>9334</v>
      </c>
      <c r="L152" s="542" t="s">
        <v>9344</v>
      </c>
      <c r="M152" s="559">
        <v>433</v>
      </c>
      <c r="N152" s="559" t="s">
        <v>9334</v>
      </c>
      <c r="O152" s="559" t="s">
        <v>9334</v>
      </c>
    </row>
    <row r="153" spans="3:15" s="559" customFormat="1">
      <c r="D153" s="559">
        <v>11</v>
      </c>
      <c r="E153" s="559" t="s">
        <v>9347</v>
      </c>
      <c r="F153" s="559" t="s">
        <v>9492</v>
      </c>
      <c r="G153" s="559">
        <v>9</v>
      </c>
      <c r="H153" s="559">
        <v>3</v>
      </c>
      <c r="I153" s="559">
        <v>1</v>
      </c>
      <c r="J153" s="559" t="s">
        <v>9334</v>
      </c>
      <c r="K153" s="559" t="s">
        <v>9334</v>
      </c>
      <c r="L153" s="542" t="s">
        <v>9344</v>
      </c>
      <c r="M153" s="559">
        <v>433</v>
      </c>
      <c r="N153" s="559" t="s">
        <v>9334</v>
      </c>
      <c r="O153" s="559" t="s">
        <v>9334</v>
      </c>
    </row>
    <row r="154" spans="3:15" s="559" customFormat="1">
      <c r="D154" s="559">
        <v>12</v>
      </c>
      <c r="E154" s="559" t="s">
        <v>9347</v>
      </c>
      <c r="F154" s="559" t="s">
        <v>9492</v>
      </c>
      <c r="G154" s="559">
        <v>9</v>
      </c>
      <c r="H154" s="559">
        <v>4</v>
      </c>
      <c r="I154" s="559">
        <v>1</v>
      </c>
      <c r="J154" s="559" t="s">
        <v>9334</v>
      </c>
      <c r="K154" s="559" t="s">
        <v>9334</v>
      </c>
      <c r="L154" s="542" t="s">
        <v>9344</v>
      </c>
      <c r="M154" s="559">
        <v>433</v>
      </c>
      <c r="N154" s="559" t="s">
        <v>9334</v>
      </c>
      <c r="O154" s="559" t="s">
        <v>9334</v>
      </c>
    </row>
    <row r="155" spans="3:15" s="559" customFormat="1">
      <c r="C155" s="559" t="s">
        <v>9343</v>
      </c>
      <c r="L155" s="542"/>
    </row>
    <row r="156" spans="3:15" s="559" customFormat="1">
      <c r="D156" s="559" t="str">
        <f>"INSERT INTO UPK_TEST.main_masters.mm_gamen_operation ("&amp;$E$2&amp;", "&amp;$F$2&amp;", "&amp;$G$2&amp;", "&amp;$H$2&amp;", "&amp;$I$2&amp;", "&amp;$L$2&amp;", "&amp;$M$2&amp;") VALUES ("</f>
        <v>INSERT INTO UPK_TEST.main_masters.mm_gamen_operation (project_code, program_code, authority_id, operation_id, permission, created_date, created_tantou_id) VALUES (</v>
      </c>
      <c r="L156" s="542"/>
    </row>
    <row r="157" spans="3:15" s="559" customFormat="1">
      <c r="D157" s="559">
        <v>1</v>
      </c>
      <c r="E157" s="559" t="str">
        <f t="shared" ref="E157:E168" si="5">$D$16&amp;"'"&amp;$E143&amp;"', '"&amp;$F143&amp;"', "&amp;$G143&amp;", "&amp;$H143&amp;", "&amp;$I143&amp;", GETDATE(), 999);"</f>
        <v>INSERT INTO UPK_TEST.main_masters.mm_gamen_operation (project_code, program_code, authority_id, operation_id, permission, created_date, created_tantou_id) VALUES ('21K4002001', 'k4002001', 0, 1, 1, GETDATE(), 999);</v>
      </c>
      <c r="L157" s="542"/>
    </row>
    <row r="158" spans="3:15" s="559" customFormat="1">
      <c r="D158" s="559">
        <v>2</v>
      </c>
      <c r="E158" s="559" t="str">
        <f t="shared" si="5"/>
        <v>INSERT INTO UPK_TEST.main_masters.mm_gamen_operation (project_code, program_code, authority_id, operation_id, permission, created_date, created_tantou_id) VALUES ('21K4002001', 'k4002001', 0, 2, 1, GETDATE(), 999);</v>
      </c>
      <c r="L158" s="542"/>
    </row>
    <row r="159" spans="3:15" s="559" customFormat="1">
      <c r="D159" s="559">
        <v>3</v>
      </c>
      <c r="E159" s="559" t="str">
        <f t="shared" si="5"/>
        <v>INSERT INTO UPK_TEST.main_masters.mm_gamen_operation (project_code, program_code, authority_id, operation_id, permission, created_date, created_tantou_id) VALUES ('21K4002001', 'k4002001', 0, 3, 0, GETDATE(), 999);</v>
      </c>
      <c r="L159" s="542"/>
    </row>
    <row r="160" spans="3:15" s="559" customFormat="1">
      <c r="D160" s="559">
        <v>4</v>
      </c>
      <c r="E160" s="559" t="str">
        <f t="shared" si="5"/>
        <v>INSERT INTO UPK_TEST.main_masters.mm_gamen_operation (project_code, program_code, authority_id, operation_id, permission, created_date, created_tantou_id) VALUES ('21K4002001', 'k4002001', 0, 4, 1, GETDATE(), 999);</v>
      </c>
      <c r="L160" s="542"/>
    </row>
    <row r="161" spans="1:12" s="559" customFormat="1">
      <c r="D161" s="559">
        <v>5</v>
      </c>
      <c r="E161" s="559" t="str">
        <f t="shared" si="5"/>
        <v>INSERT INTO UPK_TEST.main_masters.mm_gamen_operation (project_code, program_code, authority_id, operation_id, permission, created_date, created_tantou_id) VALUES ('21K4002001', 'k4002001', 8, 1, 0, GETDATE(), 999);</v>
      </c>
      <c r="L161" s="542"/>
    </row>
    <row r="162" spans="1:12" s="559" customFormat="1">
      <c r="D162" s="559">
        <v>6</v>
      </c>
      <c r="E162" s="559" t="str">
        <f t="shared" si="5"/>
        <v>INSERT INTO UPK_TEST.main_masters.mm_gamen_operation (project_code, program_code, authority_id, operation_id, permission, created_date, created_tantou_id) VALUES ('21K4002001', 'k4002001', 8, 2, 0, GETDATE(), 999);</v>
      </c>
      <c r="L162" s="542"/>
    </row>
    <row r="163" spans="1:12" s="559" customFormat="1">
      <c r="D163" s="559">
        <v>7</v>
      </c>
      <c r="E163" s="559" t="str">
        <f t="shared" si="5"/>
        <v>INSERT INTO UPK_TEST.main_masters.mm_gamen_operation (project_code, program_code, authority_id, operation_id, permission, created_date, created_tantou_id) VALUES ('21K4002001', 'k4002001', 8, 3, 0, GETDATE(), 999);</v>
      </c>
      <c r="L163" s="542"/>
    </row>
    <row r="164" spans="1:12" s="559" customFormat="1">
      <c r="D164" s="559">
        <v>8</v>
      </c>
      <c r="E164" s="559" t="str">
        <f t="shared" si="5"/>
        <v>INSERT INTO UPK_TEST.main_masters.mm_gamen_operation (project_code, program_code, authority_id, operation_id, permission, created_date, created_tantou_id) VALUES ('21K4002001', 'k4002001', 8, 4, 1, GETDATE(), 999);</v>
      </c>
      <c r="L164" s="542"/>
    </row>
    <row r="165" spans="1:12" s="559" customFormat="1">
      <c r="D165" s="559">
        <v>9</v>
      </c>
      <c r="E165" s="559" t="str">
        <f t="shared" si="5"/>
        <v>INSERT INTO UPK_TEST.main_masters.mm_gamen_operation (project_code, program_code, authority_id, operation_id, permission, created_date, created_tantou_id) VALUES ('21K4002001', 'k4002001', 9, 1, 1, GETDATE(), 999);</v>
      </c>
      <c r="L165" s="542"/>
    </row>
    <row r="166" spans="1:12" s="559" customFormat="1">
      <c r="D166" s="559">
        <v>10</v>
      </c>
      <c r="E166" s="559" t="str">
        <f t="shared" si="5"/>
        <v>INSERT INTO UPK_TEST.main_masters.mm_gamen_operation (project_code, program_code, authority_id, operation_id, permission, created_date, created_tantou_id) VALUES ('21K4002001', 'k4002001', 9, 2, 1, GETDATE(), 999);</v>
      </c>
      <c r="L166" s="542"/>
    </row>
    <row r="167" spans="1:12" s="559" customFormat="1">
      <c r="D167" s="559">
        <v>11</v>
      </c>
      <c r="E167" s="559" t="str">
        <f t="shared" si="5"/>
        <v>INSERT INTO UPK_TEST.main_masters.mm_gamen_operation (project_code, program_code, authority_id, operation_id, permission, created_date, created_tantou_id) VALUES ('21K4002001', 'k4002001', 9, 3, 1, GETDATE(), 999);</v>
      </c>
      <c r="L167" s="542"/>
    </row>
    <row r="168" spans="1:12" s="559" customFormat="1">
      <c r="D168" s="559">
        <v>12</v>
      </c>
      <c r="E168" s="559" t="str">
        <f t="shared" si="5"/>
        <v>INSERT INTO UPK_TEST.main_masters.mm_gamen_operation (project_code, program_code, authority_id, operation_id, permission, created_date, created_tantou_id) VALUES ('21K4002001', 'k4002001', 9, 4, 1, GETDATE(), 999);</v>
      </c>
      <c r="L168" s="542"/>
    </row>
    <row r="169" spans="1:12">
      <c r="A169" t="s">
        <v>9335</v>
      </c>
    </row>
    <row r="170" spans="1:12">
      <c r="B170" t="s">
        <v>9336</v>
      </c>
    </row>
    <row r="171" spans="1:12">
      <c r="E171" t="s">
        <v>9338</v>
      </c>
      <c r="F171" t="s">
        <v>9339</v>
      </c>
      <c r="G171" t="s">
        <v>9340</v>
      </c>
    </row>
    <row r="172" spans="1:12">
      <c r="E172" t="s">
        <v>9346</v>
      </c>
      <c r="F172" t="s">
        <v>9349</v>
      </c>
      <c r="G172" t="s">
        <v>9350</v>
      </c>
    </row>
    <row r="173" spans="1:12" s="541" customFormat="1">
      <c r="E173" s="541" t="s">
        <v>9346</v>
      </c>
      <c r="F173" s="541" t="s">
        <v>9354</v>
      </c>
      <c r="G173" s="541" t="s">
        <v>9355</v>
      </c>
    </row>
    <row r="174" spans="1:12" s="549" customFormat="1">
      <c r="E174" s="549" t="s">
        <v>9346</v>
      </c>
      <c r="F174" s="549" t="s">
        <v>9373</v>
      </c>
      <c r="G174" s="549" t="s">
        <v>9372</v>
      </c>
    </row>
    <row r="175" spans="1:12" s="550" customFormat="1">
      <c r="E175" s="550" t="s">
        <v>9346</v>
      </c>
      <c r="F175" s="550" t="s">
        <v>9471</v>
      </c>
      <c r="G175" s="550" t="s">
        <v>9472</v>
      </c>
    </row>
    <row r="176" spans="1:12" s="559" customFormat="1">
      <c r="E176" s="559" t="s">
        <v>9346</v>
      </c>
      <c r="F176" s="559" t="s">
        <v>9492</v>
      </c>
      <c r="G176" s="559" t="s">
        <v>9491</v>
      </c>
    </row>
    <row r="177" spans="1:14" s="560" customFormat="1">
      <c r="E177" s="560" t="s">
        <v>9346</v>
      </c>
      <c r="F177" s="560" t="s">
        <v>9614</v>
      </c>
      <c r="G177" s="560" t="s">
        <v>9616</v>
      </c>
    </row>
    <row r="178" spans="1:14">
      <c r="A178" t="s">
        <v>9345</v>
      </c>
    </row>
    <row r="181" spans="1:14">
      <c r="A181" s="541" t="s">
        <v>9351</v>
      </c>
    </row>
    <row r="182" spans="1:14">
      <c r="B182" t="s">
        <v>9352</v>
      </c>
    </row>
    <row r="184" spans="1:14" s="560" customFormat="1">
      <c r="A184" s="560" t="s">
        <v>9612</v>
      </c>
    </row>
    <row r="185" spans="1:14" s="560" customFormat="1">
      <c r="B185" s="560" t="s">
        <v>9617</v>
      </c>
    </row>
    <row r="186" spans="1:14">
      <c r="E186" s="560" t="s">
        <v>9329</v>
      </c>
      <c r="F186" s="560" t="s">
        <v>9330</v>
      </c>
      <c r="G186" s="560" t="s">
        <v>9610</v>
      </c>
      <c r="H186" s="560" t="s">
        <v>9611</v>
      </c>
      <c r="I186" s="560" t="s">
        <v>93</v>
      </c>
      <c r="J186" s="560" t="s">
        <v>92</v>
      </c>
      <c r="K186" s="560" t="s">
        <v>52</v>
      </c>
      <c r="L186" s="560" t="s">
        <v>53</v>
      </c>
      <c r="M186" s="560" t="s">
        <v>54</v>
      </c>
      <c r="N186" s="560" t="s">
        <v>55</v>
      </c>
    </row>
    <row r="187" spans="1:14">
      <c r="E187" s="560" t="s">
        <v>9613</v>
      </c>
      <c r="F187" s="560" t="s">
        <v>9615</v>
      </c>
      <c r="G187" s="560" t="s">
        <v>9619</v>
      </c>
      <c r="H187" s="614" t="s">
        <v>9618</v>
      </c>
      <c r="I187" s="560"/>
      <c r="J187" s="560"/>
      <c r="K187" s="542"/>
      <c r="L187" s="560"/>
      <c r="M187" s="560"/>
      <c r="N187" s="560"/>
    </row>
    <row r="188" spans="1:14">
      <c r="E188" s="560" t="s">
        <v>9346</v>
      </c>
      <c r="F188" t="s">
        <v>9781</v>
      </c>
      <c r="G188" t="s">
        <v>9782</v>
      </c>
      <c r="H188" t="s">
        <v>9783</v>
      </c>
    </row>
    <row r="189" spans="1:14">
      <c r="E189" s="560" t="s">
        <v>9346</v>
      </c>
      <c r="F189" t="s">
        <v>9781</v>
      </c>
      <c r="G189" t="s">
        <v>9784</v>
      </c>
      <c r="H189" t="s">
        <v>9785</v>
      </c>
    </row>
    <row r="190" spans="1:14">
      <c r="E190" s="560"/>
      <c r="F190" s="560"/>
    </row>
    <row r="191" spans="1:14">
      <c r="E191" s="560"/>
      <c r="F191" s="560"/>
    </row>
    <row r="192" spans="1:14">
      <c r="E192" s="560"/>
      <c r="F192" s="560"/>
    </row>
    <row r="193" spans="2:6">
      <c r="E193" s="560"/>
      <c r="F193" s="560"/>
    </row>
    <row r="194" spans="2:6">
      <c r="E194" s="560"/>
      <c r="F194" s="542"/>
    </row>
    <row r="195" spans="2:6">
      <c r="E195" s="560"/>
      <c r="F195" s="560"/>
    </row>
    <row r="196" spans="2:6">
      <c r="E196" s="560"/>
      <c r="F196" s="560"/>
    </row>
    <row r="197" spans="2:6">
      <c r="E197" s="560"/>
      <c r="F197" s="560"/>
    </row>
    <row r="198" spans="2:6">
      <c r="B198" t="str">
        <f>"INSERT INTO "&amp;$B$185&amp;" ("&amp;E186&amp;", "&amp;F186&amp;", "&amp;G186&amp;", "&amp;H186&amp;", "&amp;K186&amp;", "&amp;L186&amp;") VALUES("</f>
        <v>INSERT INTO UPK_TEST.main_masters.system_information (project_code, program_code, settei_name, settei_information, created_date, created_tantou_id) VALUES(</v>
      </c>
    </row>
    <row r="199" spans="2:6">
      <c r="C199" t="str">
        <f>$B$198&amp;"'"&amp;E187&amp;"', '"&amp;F187&amp;"', '"&amp;G187&amp;"', '"&amp;H187&amp;"', GETDATE(), 999);"</f>
        <v>INSERT INTO UPK_TEST.main_masters.system_information (project_code, program_code, settei_name, settei_information, created_date, created_tantou_id) VALUES('21K4002001', 'k4003001  ', '生産台数推移データ', '\\upk-dtss\upkroot\K20_生産課\公開参照\生産台数推移', GETDATE(), 999);</v>
      </c>
    </row>
    <row r="200" spans="2:6">
      <c r="C200" s="577" t="str">
        <f>$B$198&amp;"'"&amp;E188&amp;"', '"&amp;F188&amp;"', '"&amp;G188&amp;"', '"&amp;H188&amp;"', GETDATE(), 999);"</f>
        <v>INSERT INTO UPK_TEST.main_masters.system_information (project_code, program_code, settei_name, settei_information, created_date, created_tantou_id) VALUES('21K4002001', 'k4003001', '大日程フォルダ1', '\\upk-dtss\upkroot\K60_圧造課\部署書込\圧造課共有\00. 個人用\鐘ヶ江\大日程\', GETDATE(), 999);</v>
      </c>
    </row>
    <row r="201" spans="2:6">
      <c r="C201" s="577" t="str">
        <f>$B$198&amp;"'"&amp;E189&amp;"', '"&amp;F189&amp;"', '"&amp;G189&amp;"', '"&amp;H189&amp;"', GETDATE(), 999);"</f>
        <v>INSERT INTO UPK_TEST.main_masters.system_information (project_code, program_code, settei_name, settei_information, created_date, created_tantou_id) VALUES('21K4002001', 'k4003001', '大日程フォルダ2', '\\upk-dtss\upkroot\K60_圧造課\部署書込\圧造課共有\00. 個人用\鐘ヶ江\大日程(鐘）', GETDATE(), 999);</v>
      </c>
    </row>
  </sheetData>
  <phoneticPr fontId="45"/>
  <hyperlinks>
    <hyperlink ref="H187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BC379"/>
  <sheetViews>
    <sheetView topLeftCell="A258" workbookViewId="0">
      <selection activeCell="D276" sqref="D276"/>
    </sheetView>
  </sheetViews>
  <sheetFormatPr defaultRowHeight="15"/>
  <cols>
    <col min="1" max="1" width="2.7109375" customWidth="1"/>
    <col min="2" max="2" width="2.7109375" style="577" customWidth="1"/>
    <col min="3" max="3" width="8.85546875" bestFit="1" customWidth="1"/>
    <col min="4" max="4" width="8.42578125" bestFit="1" customWidth="1"/>
    <col min="5" max="5" width="24.5703125" customWidth="1"/>
    <col min="6" max="6" width="13.85546875" bestFit="1" customWidth="1"/>
    <col min="7" max="7" width="21.5703125" customWidth="1"/>
    <col min="8" max="8" width="12.28515625" bestFit="1" customWidth="1"/>
    <col min="9" max="9" width="9.28515625" customWidth="1"/>
    <col min="10" max="10" width="20.28515625" bestFit="1" customWidth="1"/>
    <col min="11" max="11" width="23.85546875" bestFit="1" customWidth="1"/>
    <col min="12" max="12" width="16.140625" bestFit="1" customWidth="1"/>
    <col min="13" max="13" width="14.140625" bestFit="1" customWidth="1"/>
    <col min="14" max="14" width="17.7109375" bestFit="1" customWidth="1"/>
    <col min="15" max="15" width="14.140625" bestFit="1" customWidth="1"/>
    <col min="16" max="16" width="18.140625" bestFit="1" customWidth="1"/>
  </cols>
  <sheetData>
    <row r="1" spans="1:21">
      <c r="A1" t="s">
        <v>9629</v>
      </c>
      <c r="E1" t="str">
        <f>"INSERT INTO UPK_TEST.upk_k40."&amp;$A$1&amp;" ("&amp;$D$3&amp;", "&amp;$E$3&amp;", "&amp;$F$3&amp;", "&amp;$G$3&amp;", "&amp;$H$3&amp;", "&amp;$I$3&amp;", "&amp;$J$3&amp;", "&amp;$K$3&amp;", "&amp;$M$3&amp;", "&amp;$N$3&amp;") VALUES("</f>
        <v>INSERT INTO UPK_TEST.upk_k40.k40_pv_data (inf_date, car_model, three_months, regular, unipres, input_file, nendo, file_update, created_date, created_tantou_id) VALUES(</v>
      </c>
      <c r="T1" s="562" t="s">
        <v>9631</v>
      </c>
      <c r="U1" s="562" t="s">
        <v>9641</v>
      </c>
    </row>
    <row r="2" spans="1:21">
      <c r="C2" s="562" t="s">
        <v>165</v>
      </c>
      <c r="D2" s="562" t="s">
        <v>8754</v>
      </c>
      <c r="E2" s="562" t="s">
        <v>8755</v>
      </c>
      <c r="F2" s="562" t="s">
        <v>8756</v>
      </c>
      <c r="G2" s="562" t="s">
        <v>8757</v>
      </c>
      <c r="H2" s="562" t="s">
        <v>8758</v>
      </c>
      <c r="I2" s="562" t="s">
        <v>9305</v>
      </c>
      <c r="J2" s="562" t="s">
        <v>9309</v>
      </c>
      <c r="K2" s="562" t="s">
        <v>9315</v>
      </c>
      <c r="L2" s="562" t="s">
        <v>9318</v>
      </c>
      <c r="M2" s="562" t="s">
        <v>287</v>
      </c>
      <c r="N2" s="562" t="s">
        <v>290</v>
      </c>
      <c r="O2" s="562" t="s">
        <v>292</v>
      </c>
      <c r="P2" s="562" t="s">
        <v>294</v>
      </c>
      <c r="T2" s="562" t="s">
        <v>9630</v>
      </c>
      <c r="U2" s="562" t="s">
        <v>9376</v>
      </c>
    </row>
    <row r="3" spans="1:21">
      <c r="C3" s="562" t="s">
        <v>82</v>
      </c>
      <c r="D3" s="562" t="s">
        <v>8759</v>
      </c>
      <c r="E3" s="562" t="s">
        <v>9621</v>
      </c>
      <c r="F3" s="562" t="s">
        <v>9622</v>
      </c>
      <c r="G3" s="562" t="s">
        <v>9623</v>
      </c>
      <c r="H3" s="562" t="s">
        <v>9624</v>
      </c>
      <c r="I3" s="562" t="s">
        <v>9625</v>
      </c>
      <c r="J3" s="562" t="s">
        <v>8823</v>
      </c>
      <c r="K3" s="562" t="s">
        <v>9627</v>
      </c>
      <c r="L3" s="562" t="s">
        <v>9628</v>
      </c>
      <c r="M3" s="562" t="s">
        <v>52</v>
      </c>
      <c r="N3" s="562" t="s">
        <v>53</v>
      </c>
      <c r="O3" s="562" t="s">
        <v>54</v>
      </c>
      <c r="P3" s="562" t="s">
        <v>55</v>
      </c>
      <c r="T3" s="562" t="s">
        <v>9633</v>
      </c>
      <c r="U3" s="562" t="s">
        <v>9643</v>
      </c>
    </row>
    <row r="4" spans="1:21">
      <c r="C4" s="562" t="s">
        <v>58</v>
      </c>
      <c r="D4" s="562" t="s">
        <v>91</v>
      </c>
      <c r="E4" s="562" t="s">
        <v>62</v>
      </c>
      <c r="F4" s="562" t="s">
        <v>58</v>
      </c>
      <c r="G4" s="562" t="s">
        <v>58</v>
      </c>
      <c r="H4" s="562" t="s">
        <v>58</v>
      </c>
      <c r="I4" s="562" t="s">
        <v>62</v>
      </c>
      <c r="J4" s="562" t="s">
        <v>91</v>
      </c>
      <c r="K4" s="562" t="s">
        <v>89</v>
      </c>
      <c r="L4" s="562" t="s">
        <v>91</v>
      </c>
      <c r="M4" s="562" t="s">
        <v>89</v>
      </c>
      <c r="N4" s="562" t="s">
        <v>91</v>
      </c>
      <c r="O4" s="562" t="s">
        <v>89</v>
      </c>
      <c r="P4" s="562" t="s">
        <v>91</v>
      </c>
      <c r="T4" s="562" t="s">
        <v>9635</v>
      </c>
      <c r="U4" s="562" t="s">
        <v>9645</v>
      </c>
    </row>
    <row r="5" spans="1:21">
      <c r="C5" s="562" t="s">
        <v>59</v>
      </c>
      <c r="D5" s="562" t="s">
        <v>78</v>
      </c>
      <c r="E5" s="562" t="s">
        <v>8791</v>
      </c>
      <c r="F5" s="562" t="s">
        <v>59</v>
      </c>
      <c r="G5" s="562" t="s">
        <v>59</v>
      </c>
      <c r="H5" s="562" t="s">
        <v>59</v>
      </c>
      <c r="I5" s="562" t="s">
        <v>9626</v>
      </c>
      <c r="J5" s="562" t="s">
        <v>78</v>
      </c>
      <c r="K5" s="562" t="s">
        <v>79</v>
      </c>
      <c r="L5" s="562" t="s">
        <v>78</v>
      </c>
      <c r="M5" s="562" t="s">
        <v>79</v>
      </c>
      <c r="N5" s="562" t="s">
        <v>78</v>
      </c>
      <c r="O5" s="562" t="s">
        <v>79</v>
      </c>
      <c r="P5" s="562" t="s">
        <v>78</v>
      </c>
      <c r="T5" s="562" t="s">
        <v>9632</v>
      </c>
      <c r="U5" s="562" t="s">
        <v>9647</v>
      </c>
    </row>
    <row r="6" spans="1:21">
      <c r="A6" s="562"/>
      <c r="C6">
        <v>1</v>
      </c>
      <c r="D6" s="564">
        <v>1</v>
      </c>
      <c r="E6" s="562" t="s">
        <v>9376</v>
      </c>
      <c r="F6" s="562">
        <v>2210</v>
      </c>
      <c r="G6" s="562">
        <v>2210</v>
      </c>
      <c r="H6" s="562">
        <v>3239</v>
      </c>
      <c r="I6" t="s">
        <v>9638</v>
      </c>
      <c r="J6">
        <v>2022</v>
      </c>
      <c r="K6" s="563">
        <v>44562</v>
      </c>
      <c r="Q6" s="562" t="s">
        <v>9376</v>
      </c>
      <c r="R6" t="e">
        <f>VLOOKUP(E6,$T$1:$U$8,2,FALSE)</f>
        <v>#N/A</v>
      </c>
      <c r="S6" s="562" t="s">
        <v>9630</v>
      </c>
      <c r="T6" s="562" t="s">
        <v>9634</v>
      </c>
      <c r="U6" s="562" t="s">
        <v>9649</v>
      </c>
    </row>
    <row r="7" spans="1:21">
      <c r="A7" s="562"/>
      <c r="C7">
        <v>2</v>
      </c>
      <c r="D7" s="564">
        <v>2</v>
      </c>
      <c r="E7" s="562" t="s">
        <v>9376</v>
      </c>
      <c r="F7" s="562">
        <v>312</v>
      </c>
      <c r="G7" s="562">
        <v>339</v>
      </c>
      <c r="H7" s="562">
        <v>2576</v>
      </c>
      <c r="I7" s="562" t="s">
        <v>9638</v>
      </c>
      <c r="J7" s="562">
        <v>2022</v>
      </c>
      <c r="K7" s="563">
        <v>44562</v>
      </c>
      <c r="Q7" s="562" t="s">
        <v>9376</v>
      </c>
      <c r="R7" s="562" t="e">
        <f t="shared" ref="R7:R70" si="0">VLOOKUP(E7,$T$1:$U$8,2,FALSE)</f>
        <v>#N/A</v>
      </c>
      <c r="S7" s="562" t="s">
        <v>9630</v>
      </c>
      <c r="T7" s="562" t="s">
        <v>9637</v>
      </c>
      <c r="U7" s="562" t="s">
        <v>9651</v>
      </c>
    </row>
    <row r="8" spans="1:21">
      <c r="A8" s="562"/>
      <c r="C8" s="562">
        <v>3</v>
      </c>
      <c r="D8" s="564">
        <v>3</v>
      </c>
      <c r="E8" s="562" t="s">
        <v>9376</v>
      </c>
      <c r="F8" s="562">
        <v>2547</v>
      </c>
      <c r="G8" s="562">
        <v>2461</v>
      </c>
      <c r="H8" s="562">
        <v>3543</v>
      </c>
      <c r="I8" s="562" t="s">
        <v>9638</v>
      </c>
      <c r="J8" s="562">
        <v>2022</v>
      </c>
      <c r="K8" s="563">
        <v>44562</v>
      </c>
      <c r="Q8" s="562" t="s">
        <v>9376</v>
      </c>
      <c r="R8" s="562" t="e">
        <f t="shared" si="0"/>
        <v>#N/A</v>
      </c>
      <c r="S8" s="562" t="s">
        <v>9630</v>
      </c>
      <c r="T8" s="562" t="s">
        <v>9636</v>
      </c>
      <c r="U8" s="562" t="s">
        <v>9394</v>
      </c>
    </row>
    <row r="9" spans="1:21">
      <c r="A9" s="562"/>
      <c r="C9" s="562">
        <v>4</v>
      </c>
      <c r="D9" s="564">
        <v>4</v>
      </c>
      <c r="E9" s="562" t="s">
        <v>9376</v>
      </c>
      <c r="F9" s="562">
        <v>2825</v>
      </c>
      <c r="G9" s="562">
        <v>2889</v>
      </c>
      <c r="H9" s="562">
        <v>3543</v>
      </c>
      <c r="I9" s="562" t="s">
        <v>9638</v>
      </c>
      <c r="J9" s="562">
        <v>2022</v>
      </c>
      <c r="K9" s="563">
        <v>44562</v>
      </c>
      <c r="Q9" s="562" t="s">
        <v>9376</v>
      </c>
      <c r="R9" s="562" t="e">
        <f t="shared" si="0"/>
        <v>#N/A</v>
      </c>
      <c r="S9" s="562" t="s">
        <v>9630</v>
      </c>
    </row>
    <row r="10" spans="1:21">
      <c r="A10" s="562"/>
      <c r="C10" s="562">
        <v>5</v>
      </c>
      <c r="D10" s="564">
        <v>5</v>
      </c>
      <c r="E10" s="562" t="s">
        <v>9376</v>
      </c>
      <c r="F10" s="562">
        <v>1840</v>
      </c>
      <c r="G10" s="562">
        <v>2409</v>
      </c>
      <c r="H10" s="562">
        <v>2737</v>
      </c>
      <c r="I10" s="562" t="s">
        <v>9638</v>
      </c>
      <c r="J10" s="562">
        <v>2022</v>
      </c>
      <c r="K10" s="563">
        <v>44562</v>
      </c>
      <c r="Q10" s="562" t="s">
        <v>9376</v>
      </c>
      <c r="R10" s="562" t="e">
        <f t="shared" si="0"/>
        <v>#N/A</v>
      </c>
      <c r="S10" s="562" t="s">
        <v>9630</v>
      </c>
    </row>
    <row r="11" spans="1:21">
      <c r="A11" s="562"/>
      <c r="C11" s="562">
        <v>6</v>
      </c>
      <c r="D11" s="564">
        <v>6</v>
      </c>
      <c r="E11" s="562" t="s">
        <v>9376</v>
      </c>
      <c r="F11" s="562">
        <v>2961</v>
      </c>
      <c r="G11" s="562">
        <v>3208</v>
      </c>
      <c r="H11" s="562">
        <v>3543</v>
      </c>
      <c r="I11" s="562" t="s">
        <v>9638</v>
      </c>
      <c r="J11" s="562">
        <v>2022</v>
      </c>
      <c r="K11" s="563">
        <v>44562</v>
      </c>
      <c r="Q11" s="562" t="s">
        <v>9376</v>
      </c>
      <c r="R11" s="562" t="e">
        <f t="shared" si="0"/>
        <v>#N/A</v>
      </c>
      <c r="S11" s="562" t="s">
        <v>9630</v>
      </c>
    </row>
    <row r="12" spans="1:21">
      <c r="A12" s="562"/>
      <c r="C12" s="562">
        <v>7</v>
      </c>
      <c r="D12" s="564">
        <v>7</v>
      </c>
      <c r="E12" s="562" t="s">
        <v>9376</v>
      </c>
      <c r="F12" s="562">
        <v>871</v>
      </c>
      <c r="G12" s="562">
        <v>1886</v>
      </c>
      <c r="H12" s="562">
        <v>3220</v>
      </c>
      <c r="I12" s="562" t="s">
        <v>9638</v>
      </c>
      <c r="J12" s="562">
        <v>2022</v>
      </c>
      <c r="K12" s="563">
        <v>44562</v>
      </c>
      <c r="Q12" s="562" t="s">
        <v>9376</v>
      </c>
      <c r="R12" s="562" t="e">
        <f t="shared" si="0"/>
        <v>#N/A</v>
      </c>
      <c r="S12" s="562" t="s">
        <v>9630</v>
      </c>
    </row>
    <row r="13" spans="1:21">
      <c r="A13" s="562"/>
      <c r="C13" s="562">
        <v>8</v>
      </c>
      <c r="D13" s="564">
        <v>8</v>
      </c>
      <c r="E13" s="562" t="s">
        <v>9376</v>
      </c>
      <c r="F13" s="562">
        <v>721</v>
      </c>
      <c r="G13" s="562">
        <v>2336</v>
      </c>
      <c r="H13" s="562">
        <v>3543</v>
      </c>
      <c r="I13" s="562" t="s">
        <v>9638</v>
      </c>
      <c r="J13" s="562">
        <v>2022</v>
      </c>
      <c r="K13" s="563">
        <v>44562</v>
      </c>
      <c r="Q13" s="562" t="s">
        <v>9376</v>
      </c>
      <c r="R13" s="562" t="e">
        <f t="shared" si="0"/>
        <v>#N/A</v>
      </c>
      <c r="S13" s="562" t="s">
        <v>9630</v>
      </c>
    </row>
    <row r="14" spans="1:21">
      <c r="A14" s="562"/>
      <c r="C14" s="562">
        <v>9</v>
      </c>
      <c r="D14" s="564">
        <v>9</v>
      </c>
      <c r="E14" s="562" t="s">
        <v>9376</v>
      </c>
      <c r="F14" s="562">
        <v>916</v>
      </c>
      <c r="G14" s="562">
        <v>2738</v>
      </c>
      <c r="H14" s="562">
        <v>3236</v>
      </c>
      <c r="I14" s="562" t="s">
        <v>9638</v>
      </c>
      <c r="J14" s="562">
        <v>2022</v>
      </c>
      <c r="K14" s="563">
        <v>44562</v>
      </c>
      <c r="Q14" s="562" t="s">
        <v>9376</v>
      </c>
      <c r="R14" s="562" t="e">
        <f t="shared" si="0"/>
        <v>#N/A</v>
      </c>
      <c r="S14" s="562" t="s">
        <v>9630</v>
      </c>
    </row>
    <row r="15" spans="1:21">
      <c r="A15" s="562"/>
      <c r="C15" s="562">
        <v>10</v>
      </c>
      <c r="D15" s="564">
        <v>10</v>
      </c>
      <c r="E15" s="562" t="s">
        <v>9376</v>
      </c>
      <c r="F15" s="562">
        <v>2666</v>
      </c>
      <c r="G15" s="562">
        <v>4240</v>
      </c>
      <c r="H15" s="562">
        <v>3220</v>
      </c>
      <c r="I15" s="562" t="s">
        <v>9638</v>
      </c>
      <c r="J15" s="562">
        <v>2022</v>
      </c>
      <c r="K15" s="563">
        <v>44562</v>
      </c>
      <c r="Q15" s="562" t="s">
        <v>9376</v>
      </c>
      <c r="R15" s="562" t="e">
        <f t="shared" si="0"/>
        <v>#N/A</v>
      </c>
      <c r="S15" s="562" t="s">
        <v>9630</v>
      </c>
    </row>
    <row r="16" spans="1:21">
      <c r="A16" s="562"/>
      <c r="C16" s="562">
        <v>11</v>
      </c>
      <c r="D16" s="564">
        <v>11</v>
      </c>
      <c r="E16" s="562" t="s">
        <v>9376</v>
      </c>
      <c r="F16" s="562">
        <v>4182</v>
      </c>
      <c r="G16" s="562">
        <v>4082</v>
      </c>
      <c r="H16" s="562">
        <v>3220</v>
      </c>
      <c r="I16" s="562" t="s">
        <v>9638</v>
      </c>
      <c r="J16" s="562">
        <v>2022</v>
      </c>
      <c r="K16" s="563">
        <v>44562</v>
      </c>
      <c r="Q16" s="562" t="s">
        <v>9376</v>
      </c>
      <c r="R16" s="562" t="e">
        <f t="shared" si="0"/>
        <v>#N/A</v>
      </c>
      <c r="S16" s="562" t="s">
        <v>9630</v>
      </c>
    </row>
    <row r="17" spans="1:19">
      <c r="A17" s="562"/>
      <c r="C17" s="562">
        <v>12</v>
      </c>
      <c r="D17" s="564">
        <v>12</v>
      </c>
      <c r="E17" s="562" t="s">
        <v>9376</v>
      </c>
      <c r="F17" s="562">
        <v>4747</v>
      </c>
      <c r="G17" s="562">
        <v>3959</v>
      </c>
      <c r="H17" s="562">
        <v>3704</v>
      </c>
      <c r="I17" s="562" t="s">
        <v>9638</v>
      </c>
      <c r="J17" s="562">
        <v>2022</v>
      </c>
      <c r="K17" s="563">
        <v>44562</v>
      </c>
      <c r="Q17" s="562" t="s">
        <v>9376</v>
      </c>
      <c r="R17" s="562" t="e">
        <f t="shared" si="0"/>
        <v>#N/A</v>
      </c>
      <c r="S17" s="562" t="s">
        <v>9630</v>
      </c>
    </row>
    <row r="18" spans="1:19">
      <c r="A18" s="562"/>
      <c r="C18" s="562">
        <v>13</v>
      </c>
      <c r="D18" s="564">
        <v>1</v>
      </c>
      <c r="E18" s="562" t="s">
        <v>9640</v>
      </c>
      <c r="F18" s="562">
        <v>1335</v>
      </c>
      <c r="G18" s="562">
        <v>1335</v>
      </c>
      <c r="H18" s="562">
        <v>2157</v>
      </c>
      <c r="I18" s="562" t="s">
        <v>9638</v>
      </c>
      <c r="J18" s="562">
        <v>2022</v>
      </c>
      <c r="K18" s="563">
        <v>44562</v>
      </c>
      <c r="Q18" s="562" t="s">
        <v>9376</v>
      </c>
      <c r="R18" s="562" t="e">
        <f t="shared" si="0"/>
        <v>#N/A</v>
      </c>
      <c r="S18" s="562" t="s">
        <v>9631</v>
      </c>
    </row>
    <row r="19" spans="1:19">
      <c r="A19" s="562"/>
      <c r="C19" s="562">
        <v>14</v>
      </c>
      <c r="D19" s="564">
        <v>2</v>
      </c>
      <c r="E19" s="562" t="s">
        <v>9640</v>
      </c>
      <c r="F19" s="562">
        <v>611</v>
      </c>
      <c r="G19" s="562">
        <v>662</v>
      </c>
      <c r="H19" s="562">
        <v>1716</v>
      </c>
      <c r="I19" s="562" t="s">
        <v>9638</v>
      </c>
      <c r="J19" s="562">
        <v>2022</v>
      </c>
      <c r="K19" s="563">
        <v>44562</v>
      </c>
      <c r="Q19" s="562" t="s">
        <v>9376</v>
      </c>
      <c r="R19" s="562" t="e">
        <f t="shared" si="0"/>
        <v>#N/A</v>
      </c>
      <c r="S19" s="562" t="s">
        <v>9631</v>
      </c>
    </row>
    <row r="20" spans="1:19">
      <c r="A20" s="562"/>
      <c r="C20" s="562">
        <v>15</v>
      </c>
      <c r="D20" s="564">
        <v>3</v>
      </c>
      <c r="E20" s="562" t="s">
        <v>9640</v>
      </c>
      <c r="F20" s="562">
        <v>2788</v>
      </c>
      <c r="G20" s="562">
        <v>2667</v>
      </c>
      <c r="H20" s="562">
        <v>2358</v>
      </c>
      <c r="I20" s="562" t="s">
        <v>9638</v>
      </c>
      <c r="J20" s="562">
        <v>2022</v>
      </c>
      <c r="K20" s="563">
        <v>44562</v>
      </c>
      <c r="Q20" s="562" t="s">
        <v>9376</v>
      </c>
      <c r="R20" s="562" t="e">
        <f t="shared" si="0"/>
        <v>#N/A</v>
      </c>
      <c r="S20" s="562" t="s">
        <v>9631</v>
      </c>
    </row>
    <row r="21" spans="1:19">
      <c r="A21" s="562"/>
      <c r="C21" s="562">
        <v>16</v>
      </c>
      <c r="D21" s="564">
        <v>4</v>
      </c>
      <c r="E21" s="562" t="s">
        <v>9640</v>
      </c>
      <c r="F21" s="562">
        <v>4084</v>
      </c>
      <c r="G21" s="562">
        <v>3458</v>
      </c>
      <c r="H21" s="562">
        <v>2358</v>
      </c>
      <c r="I21" s="562" t="s">
        <v>9638</v>
      </c>
      <c r="J21" s="562">
        <v>2022</v>
      </c>
      <c r="K21" s="563">
        <v>44562</v>
      </c>
      <c r="Q21" s="562" t="s">
        <v>9376</v>
      </c>
      <c r="R21" s="562" t="e">
        <f t="shared" si="0"/>
        <v>#N/A</v>
      </c>
      <c r="S21" s="562" t="s">
        <v>9631</v>
      </c>
    </row>
    <row r="22" spans="1:19">
      <c r="A22" s="562"/>
      <c r="C22" s="562">
        <v>17</v>
      </c>
      <c r="D22" s="564">
        <v>5</v>
      </c>
      <c r="E22" s="562" t="s">
        <v>9640</v>
      </c>
      <c r="F22" s="562">
        <v>2329</v>
      </c>
      <c r="G22" s="562">
        <v>3304</v>
      </c>
      <c r="H22" s="562">
        <v>1823</v>
      </c>
      <c r="I22" s="562" t="s">
        <v>9638</v>
      </c>
      <c r="J22" s="562">
        <v>2022</v>
      </c>
      <c r="K22" s="563">
        <v>44562</v>
      </c>
      <c r="Q22" s="562" t="s">
        <v>9376</v>
      </c>
      <c r="R22" s="562" t="e">
        <f t="shared" si="0"/>
        <v>#N/A</v>
      </c>
      <c r="S22" s="562" t="s">
        <v>9631</v>
      </c>
    </row>
    <row r="23" spans="1:19">
      <c r="A23" s="562"/>
      <c r="C23" s="562">
        <v>18</v>
      </c>
      <c r="D23" s="564">
        <v>6</v>
      </c>
      <c r="E23" s="562" t="s">
        <v>9640</v>
      </c>
      <c r="F23" s="562">
        <v>4163</v>
      </c>
      <c r="G23" s="562">
        <v>3867</v>
      </c>
      <c r="H23" s="562">
        <v>2358</v>
      </c>
      <c r="I23" s="562" t="s">
        <v>9638</v>
      </c>
      <c r="J23" s="562">
        <v>2022</v>
      </c>
      <c r="K23" s="563">
        <v>44562</v>
      </c>
      <c r="Q23" s="562" t="s">
        <v>9376</v>
      </c>
      <c r="R23" s="562" t="e">
        <f t="shared" si="0"/>
        <v>#N/A</v>
      </c>
      <c r="S23" s="562" t="s">
        <v>9631</v>
      </c>
    </row>
    <row r="24" spans="1:19">
      <c r="A24" s="562"/>
      <c r="C24" s="562">
        <v>19</v>
      </c>
      <c r="D24" s="564">
        <v>7</v>
      </c>
      <c r="E24" s="562" t="s">
        <v>9640</v>
      </c>
      <c r="F24" s="562">
        <v>1186</v>
      </c>
      <c r="G24" s="562">
        <v>3045</v>
      </c>
      <c r="H24" s="562">
        <v>2144</v>
      </c>
      <c r="I24" s="562" t="s">
        <v>9638</v>
      </c>
      <c r="J24" s="562">
        <v>2022</v>
      </c>
      <c r="K24" s="563">
        <v>44562</v>
      </c>
      <c r="Q24" s="562" t="s">
        <v>9376</v>
      </c>
      <c r="R24" s="562" t="e">
        <f t="shared" si="0"/>
        <v>#N/A</v>
      </c>
      <c r="S24" s="562" t="s">
        <v>9631</v>
      </c>
    </row>
    <row r="25" spans="1:19">
      <c r="A25" s="562"/>
      <c r="C25" s="562">
        <v>20</v>
      </c>
      <c r="D25" s="564">
        <v>8</v>
      </c>
      <c r="E25" s="562" t="s">
        <v>9640</v>
      </c>
      <c r="F25" s="562">
        <v>1357</v>
      </c>
      <c r="G25" s="562">
        <v>2865</v>
      </c>
      <c r="H25" s="562">
        <v>2358</v>
      </c>
      <c r="I25" s="562" t="s">
        <v>9638</v>
      </c>
      <c r="J25" s="562">
        <v>2022</v>
      </c>
      <c r="K25" s="563">
        <v>44562</v>
      </c>
      <c r="Q25" s="562" t="s">
        <v>9376</v>
      </c>
      <c r="R25" s="562" t="e">
        <f t="shared" si="0"/>
        <v>#N/A</v>
      </c>
      <c r="S25" s="562" t="s">
        <v>9631</v>
      </c>
    </row>
    <row r="26" spans="1:19">
      <c r="A26" s="562"/>
      <c r="C26" s="562">
        <v>21</v>
      </c>
      <c r="D26" s="564">
        <v>9</v>
      </c>
      <c r="E26" s="562" t="s">
        <v>9640</v>
      </c>
      <c r="F26" s="562">
        <v>1858</v>
      </c>
      <c r="G26" s="562">
        <v>2957</v>
      </c>
      <c r="H26" s="562">
        <v>2155</v>
      </c>
      <c r="I26" s="562" t="s">
        <v>9638</v>
      </c>
      <c r="J26" s="562">
        <v>2022</v>
      </c>
      <c r="K26" s="563">
        <v>44562</v>
      </c>
      <c r="Q26" s="562" t="s">
        <v>9376</v>
      </c>
      <c r="R26" s="562" t="e">
        <f t="shared" si="0"/>
        <v>#N/A</v>
      </c>
      <c r="S26" s="562" t="s">
        <v>9631</v>
      </c>
    </row>
    <row r="27" spans="1:19">
      <c r="A27" s="562"/>
      <c r="C27" s="562">
        <v>22</v>
      </c>
      <c r="D27" s="564">
        <v>10</v>
      </c>
      <c r="E27" s="562" t="s">
        <v>9640</v>
      </c>
      <c r="F27" s="562">
        <v>2873</v>
      </c>
      <c r="G27" s="562">
        <v>4917</v>
      </c>
      <c r="H27" s="562">
        <v>2144</v>
      </c>
      <c r="I27" s="562" t="s">
        <v>9638</v>
      </c>
      <c r="J27" s="562">
        <v>2022</v>
      </c>
      <c r="K27" s="563">
        <v>44562</v>
      </c>
      <c r="Q27" s="562" t="s">
        <v>9376</v>
      </c>
      <c r="R27" s="562" t="e">
        <f t="shared" si="0"/>
        <v>#N/A</v>
      </c>
      <c r="S27" s="562" t="s">
        <v>9631</v>
      </c>
    </row>
    <row r="28" spans="1:19">
      <c r="A28" s="562"/>
      <c r="C28" s="562">
        <v>23</v>
      </c>
      <c r="D28" s="564">
        <v>11</v>
      </c>
      <c r="E28" s="562" t="s">
        <v>9640</v>
      </c>
      <c r="F28" s="562">
        <v>4017</v>
      </c>
      <c r="G28" s="562">
        <v>4918</v>
      </c>
      <c r="H28" s="562">
        <v>2144</v>
      </c>
      <c r="I28" s="562" t="s">
        <v>9638</v>
      </c>
      <c r="J28" s="562">
        <v>2022</v>
      </c>
      <c r="K28" s="563">
        <v>44562</v>
      </c>
      <c r="Q28" s="562" t="s">
        <v>9376</v>
      </c>
      <c r="R28" s="562" t="e">
        <f t="shared" si="0"/>
        <v>#N/A</v>
      </c>
      <c r="S28" s="562" t="s">
        <v>9631</v>
      </c>
    </row>
    <row r="29" spans="1:19">
      <c r="A29" s="562"/>
      <c r="C29" s="562">
        <v>24</v>
      </c>
      <c r="D29" s="564">
        <v>12</v>
      </c>
      <c r="E29" s="562" t="s">
        <v>9640</v>
      </c>
      <c r="F29" s="562">
        <v>4131</v>
      </c>
      <c r="G29" s="562">
        <v>4712</v>
      </c>
      <c r="H29" s="562">
        <v>2469</v>
      </c>
      <c r="I29" s="562" t="s">
        <v>9638</v>
      </c>
      <c r="J29" s="562">
        <v>2022</v>
      </c>
      <c r="K29" s="563">
        <v>44562</v>
      </c>
      <c r="Q29" s="562" t="s">
        <v>9376</v>
      </c>
      <c r="R29" s="562" t="e">
        <f t="shared" si="0"/>
        <v>#N/A</v>
      </c>
      <c r="S29" s="562" t="s">
        <v>9631</v>
      </c>
    </row>
    <row r="30" spans="1:19">
      <c r="A30" s="562"/>
      <c r="C30" s="562">
        <v>25</v>
      </c>
      <c r="D30" s="564">
        <v>1</v>
      </c>
      <c r="E30" s="562" t="s">
        <v>9646</v>
      </c>
      <c r="F30" s="562">
        <v>630</v>
      </c>
      <c r="G30" s="562">
        <v>630</v>
      </c>
      <c r="H30" s="562">
        <v>614</v>
      </c>
      <c r="I30" s="562" t="s">
        <v>9638</v>
      </c>
      <c r="J30" s="562">
        <v>2022</v>
      </c>
      <c r="K30" s="563">
        <v>44562</v>
      </c>
      <c r="Q30" s="562" t="s">
        <v>9437</v>
      </c>
      <c r="R30" s="562" t="e">
        <f t="shared" si="0"/>
        <v>#N/A</v>
      </c>
      <c r="S30" s="562" t="s">
        <v>9632</v>
      </c>
    </row>
    <row r="31" spans="1:19">
      <c r="A31" s="562"/>
      <c r="C31" s="562">
        <v>26</v>
      </c>
      <c r="D31" s="564">
        <v>2</v>
      </c>
      <c r="E31" s="562" t="s">
        <v>9646</v>
      </c>
      <c r="F31" s="562">
        <v>227</v>
      </c>
      <c r="G31" s="562">
        <v>252</v>
      </c>
      <c r="H31" s="562">
        <v>866</v>
      </c>
      <c r="I31" s="562" t="s">
        <v>9638</v>
      </c>
      <c r="J31" s="562">
        <v>2022</v>
      </c>
      <c r="K31" s="563">
        <v>44562</v>
      </c>
      <c r="Q31" s="562" t="s">
        <v>9437</v>
      </c>
      <c r="R31" s="562" t="e">
        <f t="shared" si="0"/>
        <v>#N/A</v>
      </c>
      <c r="S31" s="562" t="s">
        <v>9632</v>
      </c>
    </row>
    <row r="32" spans="1:19">
      <c r="A32" s="562"/>
      <c r="C32" s="562">
        <v>27</v>
      </c>
      <c r="D32" s="564">
        <v>3</v>
      </c>
      <c r="E32" s="562" t="s">
        <v>9646</v>
      </c>
      <c r="F32" s="562">
        <v>1243</v>
      </c>
      <c r="G32" s="562">
        <v>1202</v>
      </c>
      <c r="H32" s="562">
        <v>884</v>
      </c>
      <c r="I32" s="562" t="s">
        <v>9638</v>
      </c>
      <c r="J32" s="562">
        <v>2022</v>
      </c>
      <c r="K32" s="563">
        <v>44562</v>
      </c>
      <c r="Q32" s="562" t="s">
        <v>9437</v>
      </c>
      <c r="R32" s="562" t="e">
        <f t="shared" si="0"/>
        <v>#N/A</v>
      </c>
      <c r="S32" s="562" t="s">
        <v>9632</v>
      </c>
    </row>
    <row r="33" spans="1:19">
      <c r="A33" s="562"/>
      <c r="C33" s="562">
        <v>28</v>
      </c>
      <c r="D33" s="564">
        <v>4</v>
      </c>
      <c r="E33" s="562" t="s">
        <v>9646</v>
      </c>
      <c r="F33" s="562">
        <v>1349</v>
      </c>
      <c r="G33" s="562">
        <v>1385</v>
      </c>
      <c r="H33" s="562">
        <v>1002</v>
      </c>
      <c r="I33" s="562" t="s">
        <v>9638</v>
      </c>
      <c r="J33" s="562">
        <v>2022</v>
      </c>
      <c r="K33" s="563">
        <v>44562</v>
      </c>
      <c r="Q33" s="562" t="s">
        <v>9437</v>
      </c>
      <c r="R33" s="562" t="e">
        <f t="shared" si="0"/>
        <v>#N/A</v>
      </c>
      <c r="S33" s="562" t="s">
        <v>9632</v>
      </c>
    </row>
    <row r="34" spans="1:19">
      <c r="A34" s="562"/>
      <c r="C34" s="562">
        <v>29</v>
      </c>
      <c r="D34" s="564">
        <v>5</v>
      </c>
      <c r="E34" s="562" t="s">
        <v>9646</v>
      </c>
      <c r="F34" s="562">
        <v>814</v>
      </c>
      <c r="G34" s="562">
        <v>949</v>
      </c>
      <c r="H34" s="562">
        <v>740</v>
      </c>
      <c r="I34" s="562" t="s">
        <v>9638</v>
      </c>
      <c r="J34" s="562">
        <v>2022</v>
      </c>
      <c r="K34" s="563">
        <v>44562</v>
      </c>
      <c r="Q34" s="562" t="s">
        <v>9437</v>
      </c>
      <c r="R34" s="562" t="e">
        <f t="shared" si="0"/>
        <v>#N/A</v>
      </c>
      <c r="S34" s="562" t="s">
        <v>9632</v>
      </c>
    </row>
    <row r="35" spans="1:19">
      <c r="A35" s="562"/>
      <c r="C35" s="562">
        <v>30</v>
      </c>
      <c r="D35" s="564">
        <v>6</v>
      </c>
      <c r="E35" s="562" t="s">
        <v>9646</v>
      </c>
      <c r="F35" s="562">
        <v>971</v>
      </c>
      <c r="G35" s="562">
        <v>1022</v>
      </c>
      <c r="H35" s="562">
        <v>1329</v>
      </c>
      <c r="I35" s="562" t="s">
        <v>9638</v>
      </c>
      <c r="J35" s="562">
        <v>2022</v>
      </c>
      <c r="K35" s="563">
        <v>44562</v>
      </c>
      <c r="Q35" s="562" t="s">
        <v>9437</v>
      </c>
      <c r="R35" s="562" t="e">
        <f t="shared" si="0"/>
        <v>#N/A</v>
      </c>
      <c r="S35" s="562" t="s">
        <v>9632</v>
      </c>
    </row>
    <row r="36" spans="1:19">
      <c r="A36" s="562"/>
      <c r="C36" s="562">
        <v>31</v>
      </c>
      <c r="D36" s="564">
        <v>7</v>
      </c>
      <c r="E36" s="562" t="s">
        <v>9646</v>
      </c>
      <c r="F36" s="562">
        <v>519</v>
      </c>
      <c r="G36" s="562">
        <v>1608</v>
      </c>
      <c r="H36" s="562">
        <v>475</v>
      </c>
      <c r="I36" s="562" t="s">
        <v>9638</v>
      </c>
      <c r="J36" s="562">
        <v>2022</v>
      </c>
      <c r="K36" s="563">
        <v>44562</v>
      </c>
      <c r="Q36" s="562" t="s">
        <v>9437</v>
      </c>
      <c r="R36" s="562" t="e">
        <f t="shared" si="0"/>
        <v>#N/A</v>
      </c>
      <c r="S36" s="562" t="s">
        <v>9632</v>
      </c>
    </row>
    <row r="37" spans="1:19">
      <c r="A37" s="562"/>
      <c r="C37" s="562">
        <v>32</v>
      </c>
      <c r="D37" s="564">
        <v>8</v>
      </c>
      <c r="E37" s="562" t="s">
        <v>9646</v>
      </c>
      <c r="F37" s="562">
        <v>183</v>
      </c>
      <c r="G37" s="562">
        <v>1186</v>
      </c>
      <c r="H37" s="562">
        <v>665</v>
      </c>
      <c r="I37" s="562" t="s">
        <v>9638</v>
      </c>
      <c r="J37" s="562">
        <v>2022</v>
      </c>
      <c r="K37" s="563">
        <v>44562</v>
      </c>
      <c r="Q37" s="562" t="s">
        <v>9437</v>
      </c>
      <c r="R37" s="562" t="e">
        <f t="shared" si="0"/>
        <v>#N/A</v>
      </c>
      <c r="S37" s="562" t="s">
        <v>9632</v>
      </c>
    </row>
    <row r="38" spans="1:19">
      <c r="A38" s="562"/>
      <c r="C38" s="562">
        <v>33</v>
      </c>
      <c r="D38" s="564">
        <v>9</v>
      </c>
      <c r="E38" s="562" t="s">
        <v>9646</v>
      </c>
      <c r="F38" s="562">
        <v>273</v>
      </c>
      <c r="G38" s="562">
        <v>171</v>
      </c>
      <c r="H38" s="562">
        <v>575</v>
      </c>
      <c r="I38" s="562" t="s">
        <v>9638</v>
      </c>
      <c r="J38" s="562">
        <v>2022</v>
      </c>
      <c r="K38" s="563">
        <v>44562</v>
      </c>
      <c r="Q38" s="562" t="s">
        <v>9437</v>
      </c>
      <c r="R38" s="562" t="e">
        <f t="shared" si="0"/>
        <v>#N/A</v>
      </c>
      <c r="S38" s="562" t="s">
        <v>9632</v>
      </c>
    </row>
    <row r="39" spans="1:19">
      <c r="A39" s="562"/>
      <c r="C39" s="562">
        <v>34</v>
      </c>
      <c r="D39" s="564">
        <v>10</v>
      </c>
      <c r="E39" s="562" t="s">
        <v>9646</v>
      </c>
      <c r="F39" s="562">
        <v>1250</v>
      </c>
      <c r="G39" s="562">
        <v>109</v>
      </c>
      <c r="H39" s="562">
        <v>577</v>
      </c>
      <c r="I39" s="562" t="s">
        <v>9638</v>
      </c>
      <c r="J39" s="562">
        <v>2022</v>
      </c>
      <c r="K39" s="563">
        <v>44562</v>
      </c>
      <c r="Q39" s="562" t="s">
        <v>9437</v>
      </c>
      <c r="R39" s="562" t="e">
        <f t="shared" si="0"/>
        <v>#N/A</v>
      </c>
      <c r="S39" s="562" t="s">
        <v>9632</v>
      </c>
    </row>
    <row r="40" spans="1:19">
      <c r="A40" s="562"/>
      <c r="C40" s="562">
        <v>35</v>
      </c>
      <c r="D40" s="564">
        <v>11</v>
      </c>
      <c r="E40" s="562" t="s">
        <v>9646</v>
      </c>
      <c r="F40" s="562">
        <v>1663</v>
      </c>
      <c r="G40" s="562">
        <v>212</v>
      </c>
      <c r="H40" s="562">
        <v>1033</v>
      </c>
      <c r="I40" s="562" t="s">
        <v>9638</v>
      </c>
      <c r="J40" s="562">
        <v>2022</v>
      </c>
      <c r="K40" s="563">
        <v>44562</v>
      </c>
      <c r="Q40" s="562" t="s">
        <v>9437</v>
      </c>
      <c r="R40" s="562" t="e">
        <f t="shared" si="0"/>
        <v>#N/A</v>
      </c>
      <c r="S40" s="562" t="s">
        <v>9632</v>
      </c>
    </row>
    <row r="41" spans="1:19">
      <c r="A41" s="562"/>
      <c r="C41" s="562">
        <v>36</v>
      </c>
      <c r="D41" s="564">
        <v>12</v>
      </c>
      <c r="E41" s="562" t="s">
        <v>9646</v>
      </c>
      <c r="F41" s="562">
        <v>1638</v>
      </c>
      <c r="G41" s="562">
        <v>1466</v>
      </c>
      <c r="H41" s="562">
        <v>1475</v>
      </c>
      <c r="I41" s="562" t="s">
        <v>9638</v>
      </c>
      <c r="J41" s="562">
        <v>2022</v>
      </c>
      <c r="K41" s="563">
        <v>44562</v>
      </c>
      <c r="Q41" s="562" t="s">
        <v>9437</v>
      </c>
      <c r="R41" s="562" t="e">
        <f t="shared" si="0"/>
        <v>#N/A</v>
      </c>
      <c r="S41" s="562" t="s">
        <v>9632</v>
      </c>
    </row>
    <row r="42" spans="1:19">
      <c r="A42" s="562"/>
      <c r="C42" s="562">
        <v>37</v>
      </c>
      <c r="D42" s="564">
        <v>1</v>
      </c>
      <c r="E42" s="562" t="s">
        <v>9642</v>
      </c>
      <c r="F42" s="562">
        <v>11032</v>
      </c>
      <c r="G42" s="562">
        <v>9852</v>
      </c>
      <c r="H42" s="562">
        <v>5792</v>
      </c>
      <c r="I42" s="562" t="s">
        <v>9638</v>
      </c>
      <c r="J42" s="562">
        <v>2022</v>
      </c>
      <c r="K42" s="563">
        <v>44562</v>
      </c>
      <c r="Q42" s="562" t="s">
        <v>9441</v>
      </c>
      <c r="R42" s="562" t="e">
        <f t="shared" si="0"/>
        <v>#N/A</v>
      </c>
      <c r="S42" s="562" t="s">
        <v>9633</v>
      </c>
    </row>
    <row r="43" spans="1:19">
      <c r="A43" s="562"/>
      <c r="C43" s="562">
        <v>38</v>
      </c>
      <c r="D43" s="564">
        <v>2</v>
      </c>
      <c r="E43" s="562" t="s">
        <v>9642</v>
      </c>
      <c r="F43" s="562">
        <v>0</v>
      </c>
      <c r="G43" s="562">
        <v>3460</v>
      </c>
      <c r="H43" s="562">
        <v>4116</v>
      </c>
      <c r="I43" s="562" t="s">
        <v>9638</v>
      </c>
      <c r="J43" s="562">
        <v>2022</v>
      </c>
      <c r="K43" s="563">
        <v>44562</v>
      </c>
      <c r="Q43" s="562" t="s">
        <v>9441</v>
      </c>
      <c r="R43" s="562" t="e">
        <f t="shared" si="0"/>
        <v>#N/A</v>
      </c>
      <c r="S43" s="562" t="s">
        <v>9633</v>
      </c>
    </row>
    <row r="44" spans="1:19">
      <c r="A44" s="562"/>
      <c r="C44" s="562">
        <v>39</v>
      </c>
      <c r="D44" s="564">
        <v>3</v>
      </c>
      <c r="E44" s="562" t="s">
        <v>9642</v>
      </c>
      <c r="F44" s="562">
        <v>34</v>
      </c>
      <c r="G44" s="562">
        <v>0</v>
      </c>
      <c r="H44" s="562">
        <v>5919</v>
      </c>
      <c r="I44" s="562" t="s">
        <v>9638</v>
      </c>
      <c r="J44" s="562">
        <v>2022</v>
      </c>
      <c r="K44" s="563">
        <v>44562</v>
      </c>
      <c r="Q44" s="562" t="s">
        <v>9441</v>
      </c>
      <c r="R44" s="562" t="e">
        <f t="shared" si="0"/>
        <v>#N/A</v>
      </c>
      <c r="S44" s="562" t="s">
        <v>9633</v>
      </c>
    </row>
    <row r="45" spans="1:19">
      <c r="A45" s="562"/>
      <c r="C45" s="562">
        <v>40</v>
      </c>
      <c r="D45" s="564">
        <v>4</v>
      </c>
      <c r="E45" s="562" t="s">
        <v>9642</v>
      </c>
      <c r="F45" s="562">
        <v>129</v>
      </c>
      <c r="G45" s="562">
        <v>6406</v>
      </c>
      <c r="H45" s="562">
        <v>5729</v>
      </c>
      <c r="I45" s="562" t="s">
        <v>9638</v>
      </c>
      <c r="J45" s="562">
        <v>2022</v>
      </c>
      <c r="K45" s="563">
        <v>44562</v>
      </c>
      <c r="Q45" s="562" t="s">
        <v>9441</v>
      </c>
      <c r="R45" s="562" t="e">
        <f t="shared" si="0"/>
        <v>#N/A</v>
      </c>
      <c r="S45" s="562" t="s">
        <v>9633</v>
      </c>
    </row>
    <row r="46" spans="1:19">
      <c r="A46" s="562"/>
      <c r="C46" s="562">
        <v>41</v>
      </c>
      <c r="D46" s="564">
        <v>5</v>
      </c>
      <c r="E46" s="562" t="s">
        <v>9642</v>
      </c>
      <c r="F46" s="562">
        <v>2798</v>
      </c>
      <c r="G46" s="562">
        <v>4593</v>
      </c>
      <c r="H46" s="562">
        <v>4641</v>
      </c>
      <c r="I46" s="562" t="s">
        <v>9638</v>
      </c>
      <c r="J46" s="562">
        <v>2022</v>
      </c>
      <c r="K46" s="563">
        <v>44562</v>
      </c>
      <c r="Q46" s="562" t="s">
        <v>9441</v>
      </c>
      <c r="R46" s="562" t="e">
        <f t="shared" si="0"/>
        <v>#N/A</v>
      </c>
      <c r="S46" s="562" t="s">
        <v>9633</v>
      </c>
    </row>
    <row r="47" spans="1:19">
      <c r="A47" s="562"/>
      <c r="C47" s="562">
        <v>42</v>
      </c>
      <c r="D47" s="564">
        <v>6</v>
      </c>
      <c r="E47" s="562" t="s">
        <v>9642</v>
      </c>
      <c r="F47" s="562">
        <v>4031</v>
      </c>
      <c r="G47" s="562">
        <v>8162</v>
      </c>
      <c r="H47" s="562">
        <v>5751</v>
      </c>
      <c r="I47" s="562" t="s">
        <v>9638</v>
      </c>
      <c r="J47" s="562">
        <v>2022</v>
      </c>
      <c r="K47" s="563">
        <v>44562</v>
      </c>
      <c r="Q47" s="562" t="s">
        <v>9441</v>
      </c>
      <c r="R47" s="562" t="e">
        <f t="shared" si="0"/>
        <v>#N/A</v>
      </c>
      <c r="S47" s="562" t="s">
        <v>9633</v>
      </c>
    </row>
    <row r="48" spans="1:19">
      <c r="A48" s="562"/>
      <c r="C48" s="562">
        <v>43</v>
      </c>
      <c r="D48" s="564">
        <v>7</v>
      </c>
      <c r="E48" s="562" t="s">
        <v>9642</v>
      </c>
      <c r="F48" s="562">
        <v>6296</v>
      </c>
      <c r="G48" s="562">
        <v>11147</v>
      </c>
      <c r="H48" s="562">
        <v>5378</v>
      </c>
      <c r="I48" s="562" t="s">
        <v>9638</v>
      </c>
      <c r="J48" s="562">
        <v>2022</v>
      </c>
      <c r="K48" s="563">
        <v>44562</v>
      </c>
      <c r="Q48" s="562" t="s">
        <v>9441</v>
      </c>
      <c r="R48" s="562" t="e">
        <f t="shared" si="0"/>
        <v>#N/A</v>
      </c>
      <c r="S48" s="562" t="s">
        <v>9633</v>
      </c>
    </row>
    <row r="49" spans="1:19">
      <c r="A49" s="562"/>
      <c r="C49" s="562">
        <v>44</v>
      </c>
      <c r="D49" s="564">
        <v>8</v>
      </c>
      <c r="E49" s="562" t="s">
        <v>9642</v>
      </c>
      <c r="F49" s="562">
        <v>5419</v>
      </c>
      <c r="G49" s="562">
        <v>13592</v>
      </c>
      <c r="H49" s="562">
        <v>5868</v>
      </c>
      <c r="I49" s="562" t="s">
        <v>9638</v>
      </c>
      <c r="J49" s="562">
        <v>2022</v>
      </c>
      <c r="K49" s="563">
        <v>44562</v>
      </c>
      <c r="Q49" s="562" t="s">
        <v>9441</v>
      </c>
      <c r="R49" s="562" t="e">
        <f t="shared" si="0"/>
        <v>#N/A</v>
      </c>
      <c r="S49" s="562" t="s">
        <v>9633</v>
      </c>
    </row>
    <row r="50" spans="1:19">
      <c r="A50" s="562"/>
      <c r="C50" s="562">
        <v>45</v>
      </c>
      <c r="D50" s="564">
        <v>9</v>
      </c>
      <c r="E50" s="562" t="s">
        <v>9642</v>
      </c>
      <c r="F50" s="562">
        <v>2432</v>
      </c>
      <c r="G50" s="562">
        <v>13597</v>
      </c>
      <c r="H50" s="562">
        <v>5775</v>
      </c>
      <c r="I50" s="562" t="s">
        <v>9638</v>
      </c>
      <c r="J50" s="562">
        <v>2022</v>
      </c>
      <c r="K50" s="563">
        <v>44562</v>
      </c>
      <c r="Q50" s="562" t="s">
        <v>9441</v>
      </c>
      <c r="R50" s="562" t="e">
        <f t="shared" si="0"/>
        <v>#N/A</v>
      </c>
      <c r="S50" s="562" t="s">
        <v>9633</v>
      </c>
    </row>
    <row r="51" spans="1:19">
      <c r="A51" s="562"/>
      <c r="C51" s="562">
        <v>46</v>
      </c>
      <c r="D51" s="564">
        <v>10</v>
      </c>
      <c r="E51" s="562" t="s">
        <v>9642</v>
      </c>
      <c r="F51" s="562">
        <v>3120</v>
      </c>
      <c r="G51" s="562">
        <v>6905</v>
      </c>
      <c r="H51" s="562">
        <v>4967</v>
      </c>
      <c r="I51" s="562" t="s">
        <v>9638</v>
      </c>
      <c r="J51" s="562">
        <v>2022</v>
      </c>
      <c r="K51" s="563">
        <v>44562</v>
      </c>
      <c r="Q51" s="562" t="s">
        <v>9441</v>
      </c>
      <c r="R51" s="562" t="e">
        <f t="shared" si="0"/>
        <v>#N/A</v>
      </c>
      <c r="S51" s="562" t="s">
        <v>9633</v>
      </c>
    </row>
    <row r="52" spans="1:19">
      <c r="A52" s="562"/>
      <c r="C52" s="562">
        <v>47</v>
      </c>
      <c r="D52" s="564">
        <v>11</v>
      </c>
      <c r="E52" s="562" t="s">
        <v>9642</v>
      </c>
      <c r="F52" s="562">
        <v>4318</v>
      </c>
      <c r="G52" s="562">
        <v>9364</v>
      </c>
      <c r="H52" s="562">
        <v>4598</v>
      </c>
      <c r="I52" s="562" t="s">
        <v>9638</v>
      </c>
      <c r="J52" s="562">
        <v>2022</v>
      </c>
      <c r="K52" s="563">
        <v>44562</v>
      </c>
      <c r="Q52" s="562" t="s">
        <v>9441</v>
      </c>
      <c r="R52" s="562" t="e">
        <f t="shared" si="0"/>
        <v>#N/A</v>
      </c>
      <c r="S52" s="562" t="s">
        <v>9633</v>
      </c>
    </row>
    <row r="53" spans="1:19">
      <c r="A53" s="562"/>
      <c r="C53" s="562">
        <v>48</v>
      </c>
      <c r="D53" s="564">
        <v>12</v>
      </c>
      <c r="E53" s="562" t="s">
        <v>9642</v>
      </c>
      <c r="F53" s="562">
        <v>4700</v>
      </c>
      <c r="G53" s="562">
        <v>9252</v>
      </c>
      <c r="H53" s="562">
        <v>5027</v>
      </c>
      <c r="I53" s="562" t="s">
        <v>9638</v>
      </c>
      <c r="J53" s="562">
        <v>2022</v>
      </c>
      <c r="K53" s="563">
        <v>44562</v>
      </c>
      <c r="Q53" s="562" t="s">
        <v>9441</v>
      </c>
      <c r="R53" s="562" t="e">
        <f t="shared" si="0"/>
        <v>#N/A</v>
      </c>
      <c r="S53" s="562" t="s">
        <v>9633</v>
      </c>
    </row>
    <row r="54" spans="1:19">
      <c r="A54" s="562"/>
      <c r="C54" s="562">
        <v>49</v>
      </c>
      <c r="D54" s="564">
        <v>1</v>
      </c>
      <c r="E54" s="562" t="s">
        <v>9648</v>
      </c>
      <c r="F54" s="562">
        <v>6478</v>
      </c>
      <c r="G54" s="562">
        <v>6478</v>
      </c>
      <c r="H54" s="562">
        <v>5991</v>
      </c>
      <c r="I54" s="562" t="s">
        <v>9638</v>
      </c>
      <c r="J54" s="562">
        <v>2022</v>
      </c>
      <c r="K54" s="563">
        <v>44562</v>
      </c>
      <c r="Q54" s="562" t="s">
        <v>9437</v>
      </c>
      <c r="R54" s="562" t="e">
        <f t="shared" si="0"/>
        <v>#N/A</v>
      </c>
      <c r="S54" s="562" t="s">
        <v>9634</v>
      </c>
    </row>
    <row r="55" spans="1:19">
      <c r="A55" s="562"/>
      <c r="C55" s="562">
        <v>50</v>
      </c>
      <c r="D55" s="564">
        <v>2</v>
      </c>
      <c r="E55" s="562" t="s">
        <v>9648</v>
      </c>
      <c r="F55" s="562">
        <v>1095</v>
      </c>
      <c r="G55" s="562">
        <v>1492</v>
      </c>
      <c r="H55" s="562">
        <v>4387</v>
      </c>
      <c r="I55" s="562" t="s">
        <v>9638</v>
      </c>
      <c r="J55" s="562">
        <v>2022</v>
      </c>
      <c r="K55" s="563">
        <v>44562</v>
      </c>
      <c r="Q55" s="562" t="s">
        <v>9437</v>
      </c>
      <c r="R55" s="562" t="e">
        <f t="shared" si="0"/>
        <v>#N/A</v>
      </c>
      <c r="S55" s="562" t="s">
        <v>9634</v>
      </c>
    </row>
    <row r="56" spans="1:19">
      <c r="A56" s="562"/>
      <c r="C56" s="562">
        <v>51</v>
      </c>
      <c r="D56" s="564">
        <v>3</v>
      </c>
      <c r="E56" s="562" t="s">
        <v>9648</v>
      </c>
      <c r="F56" s="562">
        <v>2049</v>
      </c>
      <c r="G56" s="562">
        <v>1903</v>
      </c>
      <c r="H56" s="562">
        <v>6339</v>
      </c>
      <c r="I56" s="562" t="s">
        <v>9638</v>
      </c>
      <c r="J56" s="562">
        <v>2022</v>
      </c>
      <c r="K56" s="563">
        <v>44562</v>
      </c>
      <c r="Q56" s="562" t="s">
        <v>9437</v>
      </c>
      <c r="R56" s="562" t="e">
        <f t="shared" si="0"/>
        <v>#N/A</v>
      </c>
      <c r="S56" s="562" t="s">
        <v>9634</v>
      </c>
    </row>
    <row r="57" spans="1:19">
      <c r="A57" s="562"/>
      <c r="C57" s="562">
        <v>52</v>
      </c>
      <c r="D57" s="564">
        <v>4</v>
      </c>
      <c r="E57" s="562" t="s">
        <v>9648</v>
      </c>
      <c r="F57" s="562">
        <v>2160</v>
      </c>
      <c r="G57" s="562">
        <v>5767</v>
      </c>
      <c r="H57" s="562">
        <v>6221</v>
      </c>
      <c r="I57" s="562" t="s">
        <v>9638</v>
      </c>
      <c r="J57" s="562">
        <v>2022</v>
      </c>
      <c r="K57" s="563">
        <v>44562</v>
      </c>
      <c r="Q57" s="562" t="s">
        <v>9437</v>
      </c>
      <c r="R57" s="562" t="e">
        <f t="shared" si="0"/>
        <v>#N/A</v>
      </c>
      <c r="S57" s="562" t="s">
        <v>9634</v>
      </c>
    </row>
    <row r="58" spans="1:19">
      <c r="A58" s="562"/>
      <c r="C58" s="562">
        <v>53</v>
      </c>
      <c r="D58" s="564">
        <v>5</v>
      </c>
      <c r="E58" s="562" t="s">
        <v>9648</v>
      </c>
      <c r="F58" s="562">
        <v>4514</v>
      </c>
      <c r="G58" s="562">
        <v>5945</v>
      </c>
      <c r="H58" s="562">
        <v>4841</v>
      </c>
      <c r="I58" s="562" t="s">
        <v>9638</v>
      </c>
      <c r="J58" s="562">
        <v>2022</v>
      </c>
      <c r="K58" s="563">
        <v>44562</v>
      </c>
      <c r="Q58" s="562" t="s">
        <v>9437</v>
      </c>
      <c r="R58" s="562" t="e">
        <f t="shared" si="0"/>
        <v>#N/A</v>
      </c>
      <c r="S58" s="562" t="s">
        <v>9634</v>
      </c>
    </row>
    <row r="59" spans="1:19">
      <c r="A59" s="562"/>
      <c r="C59" s="562">
        <v>54</v>
      </c>
      <c r="D59" s="564">
        <v>6</v>
      </c>
      <c r="E59" s="562" t="s">
        <v>9648</v>
      </c>
      <c r="F59" s="562">
        <v>7380</v>
      </c>
      <c r="G59" s="562">
        <v>6866</v>
      </c>
      <c r="H59" s="562">
        <v>5894</v>
      </c>
      <c r="I59" s="562" t="s">
        <v>9638</v>
      </c>
      <c r="J59" s="562">
        <v>2022</v>
      </c>
      <c r="K59" s="563">
        <v>44562</v>
      </c>
      <c r="Q59" s="562" t="s">
        <v>9437</v>
      </c>
      <c r="R59" s="562" t="e">
        <f t="shared" si="0"/>
        <v>#N/A</v>
      </c>
      <c r="S59" s="562" t="s">
        <v>9634</v>
      </c>
    </row>
    <row r="60" spans="1:19">
      <c r="A60" s="562"/>
      <c r="C60" s="562">
        <v>55</v>
      </c>
      <c r="D60" s="564">
        <v>7</v>
      </c>
      <c r="E60" s="562" t="s">
        <v>9648</v>
      </c>
      <c r="F60" s="562">
        <v>2237</v>
      </c>
      <c r="G60" s="562">
        <v>6530</v>
      </c>
      <c r="H60" s="562">
        <v>4426</v>
      </c>
      <c r="I60" s="562" t="s">
        <v>9638</v>
      </c>
      <c r="J60" s="562">
        <v>2022</v>
      </c>
      <c r="K60" s="563">
        <v>44562</v>
      </c>
      <c r="Q60" s="562" t="s">
        <v>9437</v>
      </c>
      <c r="R60" s="562" t="e">
        <f t="shared" si="0"/>
        <v>#N/A</v>
      </c>
      <c r="S60" s="562" t="s">
        <v>9634</v>
      </c>
    </row>
    <row r="61" spans="1:19">
      <c r="A61" s="562"/>
      <c r="C61" s="562">
        <v>56</v>
      </c>
      <c r="D61" s="564">
        <v>8</v>
      </c>
      <c r="E61" s="562" t="s">
        <v>9648</v>
      </c>
      <c r="F61" s="562">
        <v>2863</v>
      </c>
      <c r="G61" s="562">
        <v>6304</v>
      </c>
      <c r="H61" s="562">
        <v>4726</v>
      </c>
      <c r="I61" s="562" t="s">
        <v>9638</v>
      </c>
      <c r="J61" s="562">
        <v>2022</v>
      </c>
      <c r="K61" s="563">
        <v>44562</v>
      </c>
      <c r="Q61" s="562" t="s">
        <v>9437</v>
      </c>
      <c r="R61" s="562" t="e">
        <f t="shared" si="0"/>
        <v>#N/A</v>
      </c>
      <c r="S61" s="562" t="s">
        <v>9634</v>
      </c>
    </row>
    <row r="62" spans="1:19">
      <c r="A62" s="562"/>
      <c r="C62" s="562">
        <v>57</v>
      </c>
      <c r="D62" s="564">
        <v>9</v>
      </c>
      <c r="E62" s="562" t="s">
        <v>9648</v>
      </c>
      <c r="F62" s="562">
        <v>273</v>
      </c>
      <c r="G62" s="562">
        <v>2727</v>
      </c>
      <c r="H62" s="562">
        <v>4350</v>
      </c>
      <c r="I62" s="562" t="s">
        <v>9638</v>
      </c>
      <c r="J62" s="562">
        <v>2022</v>
      </c>
      <c r="K62" s="563">
        <v>44562</v>
      </c>
      <c r="Q62" s="562" t="s">
        <v>9437</v>
      </c>
      <c r="R62" s="562" t="e">
        <f t="shared" si="0"/>
        <v>#N/A</v>
      </c>
      <c r="S62" s="562" t="s">
        <v>9634</v>
      </c>
    </row>
    <row r="63" spans="1:19">
      <c r="A63" s="562"/>
      <c r="C63" s="562">
        <v>58</v>
      </c>
      <c r="D63" s="564">
        <v>10</v>
      </c>
      <c r="E63" s="562" t="s">
        <v>9648</v>
      </c>
      <c r="F63" s="562">
        <v>2325</v>
      </c>
      <c r="G63" s="562">
        <v>3595</v>
      </c>
      <c r="H63" s="562">
        <v>4324</v>
      </c>
      <c r="I63" s="562" t="s">
        <v>9638</v>
      </c>
      <c r="J63" s="562">
        <v>2022</v>
      </c>
      <c r="K63" s="563">
        <v>44562</v>
      </c>
      <c r="Q63" s="562" t="s">
        <v>9437</v>
      </c>
      <c r="R63" s="562" t="e">
        <f t="shared" si="0"/>
        <v>#N/A</v>
      </c>
      <c r="S63" s="562" t="s">
        <v>9634</v>
      </c>
    </row>
    <row r="64" spans="1:19">
      <c r="A64" s="562"/>
      <c r="C64" s="562">
        <v>59</v>
      </c>
      <c r="D64" s="564">
        <v>11</v>
      </c>
      <c r="E64" s="562" t="s">
        <v>9648</v>
      </c>
      <c r="F64" s="562">
        <v>7175</v>
      </c>
      <c r="G64" s="562">
        <v>3567</v>
      </c>
      <c r="H64" s="562">
        <v>3868</v>
      </c>
      <c r="I64" s="562" t="s">
        <v>9638</v>
      </c>
      <c r="J64" s="562">
        <v>2022</v>
      </c>
      <c r="K64" s="563">
        <v>44562</v>
      </c>
      <c r="Q64" s="562" t="s">
        <v>9437</v>
      </c>
      <c r="R64" s="562" t="e">
        <f t="shared" si="0"/>
        <v>#N/A</v>
      </c>
      <c r="S64" s="562" t="s">
        <v>9634</v>
      </c>
    </row>
    <row r="65" spans="1:19">
      <c r="A65" s="562"/>
      <c r="C65" s="562">
        <v>60</v>
      </c>
      <c r="D65" s="564">
        <v>12</v>
      </c>
      <c r="E65" s="562" t="s">
        <v>9648</v>
      </c>
      <c r="F65" s="562">
        <v>9421</v>
      </c>
      <c r="G65" s="562">
        <v>1365</v>
      </c>
      <c r="H65" s="562">
        <v>4157</v>
      </c>
      <c r="I65" s="562" t="s">
        <v>9638</v>
      </c>
      <c r="J65" s="562">
        <v>2022</v>
      </c>
      <c r="K65" s="563">
        <v>44562</v>
      </c>
      <c r="Q65" s="562" t="s">
        <v>9437</v>
      </c>
      <c r="R65" s="562" t="e">
        <f t="shared" si="0"/>
        <v>#N/A</v>
      </c>
      <c r="S65" s="562" t="s">
        <v>9634</v>
      </c>
    </row>
    <row r="66" spans="1:19">
      <c r="A66" s="562"/>
      <c r="C66" s="562">
        <v>61</v>
      </c>
      <c r="D66" s="564">
        <v>1</v>
      </c>
      <c r="E66" s="562" t="s">
        <v>9644</v>
      </c>
      <c r="F66" s="562">
        <v>3014</v>
      </c>
      <c r="G66" s="562">
        <v>4194</v>
      </c>
      <c r="H66" s="562">
        <v>247</v>
      </c>
      <c r="I66" s="562" t="s">
        <v>9638</v>
      </c>
      <c r="J66" s="562">
        <v>2022</v>
      </c>
      <c r="K66" s="563">
        <v>44562</v>
      </c>
      <c r="Q66" s="562" t="s">
        <v>9441</v>
      </c>
      <c r="R66" s="562" t="e">
        <f t="shared" si="0"/>
        <v>#N/A</v>
      </c>
      <c r="S66" s="562" t="s">
        <v>9635</v>
      </c>
    </row>
    <row r="67" spans="1:19">
      <c r="A67" s="562"/>
      <c r="C67" s="562">
        <v>62</v>
      </c>
      <c r="D67" s="564">
        <v>2</v>
      </c>
      <c r="E67" s="562" t="s">
        <v>9644</v>
      </c>
      <c r="F67" s="562">
        <v>3</v>
      </c>
      <c r="G67" s="562">
        <v>154</v>
      </c>
      <c r="H67" s="562">
        <v>686</v>
      </c>
      <c r="I67" s="562" t="s">
        <v>9638</v>
      </c>
      <c r="J67" s="562">
        <v>2022</v>
      </c>
      <c r="K67" s="563">
        <v>44562</v>
      </c>
      <c r="Q67" s="562" t="s">
        <v>9441</v>
      </c>
      <c r="R67" s="562" t="e">
        <f t="shared" si="0"/>
        <v>#N/A</v>
      </c>
      <c r="S67" s="562" t="s">
        <v>9635</v>
      </c>
    </row>
    <row r="68" spans="1:19">
      <c r="A68" s="562"/>
      <c r="C68" s="562">
        <v>63</v>
      </c>
      <c r="D68" s="564">
        <v>3</v>
      </c>
      <c r="E68" s="562" t="s">
        <v>9644</v>
      </c>
      <c r="F68" s="562">
        <v>27</v>
      </c>
      <c r="G68" s="562">
        <v>0</v>
      </c>
      <c r="H68" s="562">
        <v>684</v>
      </c>
      <c r="I68" s="562" t="s">
        <v>9638</v>
      </c>
      <c r="J68" s="562">
        <v>2022</v>
      </c>
      <c r="K68" s="563">
        <v>44562</v>
      </c>
      <c r="Q68" s="562" t="s">
        <v>9441</v>
      </c>
      <c r="R68" s="562" t="e">
        <f t="shared" si="0"/>
        <v>#N/A</v>
      </c>
      <c r="S68" s="562" t="s">
        <v>9635</v>
      </c>
    </row>
    <row r="69" spans="1:19">
      <c r="A69" s="562"/>
      <c r="C69" s="562">
        <v>64</v>
      </c>
      <c r="D69" s="564">
        <v>4</v>
      </c>
      <c r="E69" s="562" t="s">
        <v>9644</v>
      </c>
      <c r="F69" s="562">
        <v>124</v>
      </c>
      <c r="G69" s="562">
        <v>2846</v>
      </c>
      <c r="H69" s="562">
        <v>874</v>
      </c>
      <c r="I69" s="562" t="s">
        <v>9638</v>
      </c>
      <c r="J69" s="562">
        <v>2022</v>
      </c>
      <c r="K69" s="563">
        <v>44562</v>
      </c>
      <c r="Q69" s="562" t="s">
        <v>9441</v>
      </c>
      <c r="R69" s="562" t="e">
        <f t="shared" si="0"/>
        <v>#N/A</v>
      </c>
      <c r="S69" s="562" t="s">
        <v>9635</v>
      </c>
    </row>
    <row r="70" spans="1:19">
      <c r="A70" s="562"/>
      <c r="C70" s="562">
        <v>65</v>
      </c>
      <c r="D70" s="564">
        <v>5</v>
      </c>
      <c r="E70" s="562" t="s">
        <v>9644</v>
      </c>
      <c r="F70" s="562">
        <v>1182</v>
      </c>
      <c r="G70" s="562">
        <v>350</v>
      </c>
      <c r="H70" s="562">
        <v>461</v>
      </c>
      <c r="I70" s="562" t="s">
        <v>9638</v>
      </c>
      <c r="J70" s="562">
        <v>2022</v>
      </c>
      <c r="K70" s="563">
        <v>44562</v>
      </c>
      <c r="Q70" s="562" t="s">
        <v>9441</v>
      </c>
      <c r="R70" s="562" t="e">
        <f t="shared" si="0"/>
        <v>#N/A</v>
      </c>
      <c r="S70" s="562" t="s">
        <v>9635</v>
      </c>
    </row>
    <row r="71" spans="1:19">
      <c r="A71" s="562"/>
      <c r="C71" s="562">
        <v>66</v>
      </c>
      <c r="D71" s="564">
        <v>6</v>
      </c>
      <c r="E71" s="562" t="s">
        <v>9644</v>
      </c>
      <c r="F71" s="562">
        <v>3562</v>
      </c>
      <c r="G71" s="562">
        <v>3851</v>
      </c>
      <c r="H71" s="562">
        <v>852</v>
      </c>
      <c r="I71" s="562" t="s">
        <v>9638</v>
      </c>
      <c r="J71" s="562">
        <v>2022</v>
      </c>
      <c r="K71" s="563">
        <v>44562</v>
      </c>
      <c r="Q71" s="562" t="s">
        <v>9441</v>
      </c>
      <c r="R71" s="562" t="e">
        <f t="shared" ref="R71:R101" si="1">VLOOKUP(E71,$T$1:$U$8,2,FALSE)</f>
        <v>#N/A</v>
      </c>
      <c r="S71" s="562" t="s">
        <v>9635</v>
      </c>
    </row>
    <row r="72" spans="1:19">
      <c r="A72" s="562"/>
      <c r="C72" s="562">
        <v>67</v>
      </c>
      <c r="D72" s="564">
        <v>7</v>
      </c>
      <c r="E72" s="562" t="s">
        <v>9644</v>
      </c>
      <c r="F72" s="562">
        <v>283</v>
      </c>
      <c r="G72" s="562">
        <v>1682</v>
      </c>
      <c r="H72" s="562">
        <v>625</v>
      </c>
      <c r="I72" s="562" t="s">
        <v>9638</v>
      </c>
      <c r="J72" s="562">
        <v>2022</v>
      </c>
      <c r="K72" s="563">
        <v>44562</v>
      </c>
      <c r="Q72" s="562" t="s">
        <v>9441</v>
      </c>
      <c r="R72" s="562" t="e">
        <f t="shared" si="1"/>
        <v>#N/A</v>
      </c>
      <c r="S72" s="562" t="s">
        <v>9635</v>
      </c>
    </row>
    <row r="73" spans="1:19">
      <c r="A73" s="562"/>
      <c r="C73" s="562">
        <v>68</v>
      </c>
      <c r="D73" s="564">
        <v>8</v>
      </c>
      <c r="E73" s="562" t="s">
        <v>9644</v>
      </c>
      <c r="F73" s="562">
        <v>3726</v>
      </c>
      <c r="G73" s="562">
        <v>1639</v>
      </c>
      <c r="H73" s="562">
        <v>735</v>
      </c>
      <c r="I73" s="562" t="s">
        <v>9638</v>
      </c>
      <c r="J73" s="562">
        <v>2022</v>
      </c>
      <c r="K73" s="563">
        <v>44562</v>
      </c>
      <c r="Q73" s="562" t="s">
        <v>9441</v>
      </c>
      <c r="R73" s="562" t="e">
        <f t="shared" si="1"/>
        <v>#N/A</v>
      </c>
      <c r="S73" s="562" t="s">
        <v>9635</v>
      </c>
    </row>
    <row r="74" spans="1:19">
      <c r="A74" s="562"/>
      <c r="C74" s="562">
        <v>69</v>
      </c>
      <c r="D74" s="564">
        <v>9</v>
      </c>
      <c r="E74" s="562" t="s">
        <v>9644</v>
      </c>
      <c r="F74" s="562">
        <v>478</v>
      </c>
      <c r="G74" s="562">
        <v>0</v>
      </c>
      <c r="H74" s="562">
        <v>258</v>
      </c>
      <c r="I74" s="562" t="s">
        <v>9638</v>
      </c>
      <c r="J74" s="562">
        <v>2022</v>
      </c>
      <c r="K74" s="563">
        <v>44562</v>
      </c>
      <c r="Q74" s="562" t="s">
        <v>9441</v>
      </c>
      <c r="R74" s="562" t="e">
        <f t="shared" si="1"/>
        <v>#N/A</v>
      </c>
      <c r="S74" s="562" t="s">
        <v>9635</v>
      </c>
    </row>
    <row r="75" spans="1:19">
      <c r="A75" s="562"/>
      <c r="C75" s="562">
        <v>70</v>
      </c>
      <c r="D75" s="564">
        <v>10</v>
      </c>
      <c r="E75" s="562" t="s">
        <v>9644</v>
      </c>
      <c r="F75" s="562">
        <v>2998</v>
      </c>
      <c r="G75" s="562">
        <v>0</v>
      </c>
      <c r="H75" s="562">
        <v>1036</v>
      </c>
      <c r="I75" s="562" t="s">
        <v>9638</v>
      </c>
      <c r="J75" s="562">
        <v>2022</v>
      </c>
      <c r="K75" s="563">
        <v>44562</v>
      </c>
      <c r="Q75" s="562" t="s">
        <v>9441</v>
      </c>
      <c r="R75" s="562" t="e">
        <f t="shared" si="1"/>
        <v>#N/A</v>
      </c>
      <c r="S75" s="562" t="s">
        <v>9635</v>
      </c>
    </row>
    <row r="76" spans="1:19">
      <c r="A76" s="562"/>
      <c r="C76" s="562">
        <v>71</v>
      </c>
      <c r="D76" s="564">
        <v>11</v>
      </c>
      <c r="E76" s="562" t="s">
        <v>9644</v>
      </c>
      <c r="F76" s="562">
        <v>3500</v>
      </c>
      <c r="G76" s="562">
        <v>0</v>
      </c>
      <c r="H76" s="562">
        <v>1405</v>
      </c>
      <c r="I76" s="562" t="s">
        <v>9638</v>
      </c>
      <c r="J76" s="562">
        <v>2022</v>
      </c>
      <c r="K76" s="563">
        <v>44562</v>
      </c>
      <c r="Q76" s="562" t="s">
        <v>9441</v>
      </c>
      <c r="R76" s="562" t="e">
        <f t="shared" si="1"/>
        <v>#N/A</v>
      </c>
      <c r="S76" s="562" t="s">
        <v>9635</v>
      </c>
    </row>
    <row r="77" spans="1:19">
      <c r="A77" s="562"/>
      <c r="C77" s="562">
        <v>72</v>
      </c>
      <c r="D77" s="564">
        <v>12</v>
      </c>
      <c r="E77" s="562" t="s">
        <v>9644</v>
      </c>
      <c r="F77" s="562">
        <v>1620</v>
      </c>
      <c r="G77" s="562">
        <v>0</v>
      </c>
      <c r="H77" s="562">
        <v>1875</v>
      </c>
      <c r="I77" s="562" t="s">
        <v>9638</v>
      </c>
      <c r="J77" s="562">
        <v>2022</v>
      </c>
      <c r="K77" s="563">
        <v>44562</v>
      </c>
      <c r="Q77" s="562" t="s">
        <v>9441</v>
      </c>
      <c r="R77" s="562" t="e">
        <f t="shared" si="1"/>
        <v>#N/A</v>
      </c>
      <c r="S77" s="562" t="s">
        <v>9635</v>
      </c>
    </row>
    <row r="78" spans="1:19">
      <c r="A78" s="562"/>
      <c r="C78" s="562">
        <v>73</v>
      </c>
      <c r="D78" s="564">
        <v>1</v>
      </c>
      <c r="E78" s="562" t="s">
        <v>9394</v>
      </c>
      <c r="F78" s="562">
        <v>7719</v>
      </c>
      <c r="G78" s="562">
        <v>4763</v>
      </c>
      <c r="H78" s="562">
        <v>5185</v>
      </c>
      <c r="I78" s="562" t="s">
        <v>9638</v>
      </c>
      <c r="J78" s="562">
        <v>2022</v>
      </c>
      <c r="K78" s="563">
        <v>44562</v>
      </c>
      <c r="Q78" s="562" t="s">
        <v>9394</v>
      </c>
      <c r="R78" s="562" t="e">
        <f t="shared" si="1"/>
        <v>#N/A</v>
      </c>
      <c r="S78" s="562" t="s">
        <v>9636</v>
      </c>
    </row>
    <row r="79" spans="1:19">
      <c r="A79" s="562"/>
      <c r="C79" s="562">
        <v>74</v>
      </c>
      <c r="D79" s="564">
        <v>2</v>
      </c>
      <c r="E79" s="562" t="s">
        <v>9394</v>
      </c>
      <c r="F79" s="562">
        <v>2719</v>
      </c>
      <c r="G79" s="562">
        <v>3003</v>
      </c>
      <c r="H79" s="562">
        <v>4123</v>
      </c>
      <c r="I79" s="562" t="s">
        <v>9638</v>
      </c>
      <c r="J79" s="562">
        <v>2022</v>
      </c>
      <c r="K79" s="563">
        <v>44562</v>
      </c>
      <c r="Q79" s="562" t="s">
        <v>9394</v>
      </c>
      <c r="R79" s="562" t="e">
        <f t="shared" si="1"/>
        <v>#N/A</v>
      </c>
      <c r="S79" s="562" t="s">
        <v>9636</v>
      </c>
    </row>
    <row r="80" spans="1:19">
      <c r="A80" s="562"/>
      <c r="C80" s="562">
        <v>75</v>
      </c>
      <c r="D80" s="564">
        <v>3</v>
      </c>
      <c r="E80" s="562" t="s">
        <v>9394</v>
      </c>
      <c r="F80" s="562">
        <v>5863</v>
      </c>
      <c r="G80" s="562">
        <v>5521</v>
      </c>
      <c r="H80" s="562">
        <v>5669</v>
      </c>
      <c r="I80" s="562" t="s">
        <v>9638</v>
      </c>
      <c r="J80" s="562">
        <v>2022</v>
      </c>
      <c r="K80" s="563">
        <v>44562</v>
      </c>
      <c r="Q80" s="562" t="s">
        <v>9394</v>
      </c>
      <c r="R80" s="562" t="e">
        <f t="shared" si="1"/>
        <v>#N/A</v>
      </c>
      <c r="S80" s="562" t="s">
        <v>9636</v>
      </c>
    </row>
    <row r="81" spans="1:19">
      <c r="A81" s="562"/>
      <c r="C81" s="562">
        <v>76</v>
      </c>
      <c r="D81" s="564">
        <v>4</v>
      </c>
      <c r="E81" s="562" t="s">
        <v>9394</v>
      </c>
      <c r="F81" s="562">
        <v>3744</v>
      </c>
      <c r="G81" s="562">
        <v>8274</v>
      </c>
      <c r="H81" s="562">
        <v>5669</v>
      </c>
      <c r="I81" s="562" t="s">
        <v>9638</v>
      </c>
      <c r="J81" s="562">
        <v>2022</v>
      </c>
      <c r="K81" s="563">
        <v>44562</v>
      </c>
      <c r="Q81" s="562" t="s">
        <v>9394</v>
      </c>
      <c r="R81" s="562" t="e">
        <f t="shared" si="1"/>
        <v>#N/A</v>
      </c>
      <c r="S81" s="562" t="s">
        <v>9636</v>
      </c>
    </row>
    <row r="82" spans="1:19">
      <c r="A82" s="562"/>
      <c r="C82" s="562">
        <v>77</v>
      </c>
      <c r="D82" s="564">
        <v>5</v>
      </c>
      <c r="E82" s="562" t="s">
        <v>9394</v>
      </c>
      <c r="F82" s="562">
        <v>2002</v>
      </c>
      <c r="G82" s="562">
        <v>7337</v>
      </c>
      <c r="H82" s="562">
        <v>4380</v>
      </c>
      <c r="I82" s="562" t="s">
        <v>9638</v>
      </c>
      <c r="J82" s="562">
        <v>2022</v>
      </c>
      <c r="K82" s="563">
        <v>44562</v>
      </c>
      <c r="Q82" s="562" t="s">
        <v>9394</v>
      </c>
      <c r="R82" s="562" t="e">
        <f t="shared" si="1"/>
        <v>#N/A</v>
      </c>
      <c r="S82" s="562" t="s">
        <v>9636</v>
      </c>
    </row>
    <row r="83" spans="1:19">
      <c r="A83" s="562"/>
      <c r="C83" s="562">
        <v>78</v>
      </c>
      <c r="D83" s="564">
        <v>6</v>
      </c>
      <c r="E83" s="562" t="s">
        <v>9394</v>
      </c>
      <c r="F83" s="562">
        <v>1344</v>
      </c>
      <c r="G83" s="562">
        <v>7490</v>
      </c>
      <c r="H83" s="562">
        <v>5669</v>
      </c>
      <c r="I83" s="562" t="s">
        <v>9638</v>
      </c>
      <c r="J83" s="562">
        <v>2022</v>
      </c>
      <c r="K83" s="563">
        <v>44562</v>
      </c>
      <c r="Q83" s="562" t="s">
        <v>9394</v>
      </c>
      <c r="R83" s="562" t="e">
        <f t="shared" si="1"/>
        <v>#N/A</v>
      </c>
      <c r="S83" s="562" t="s">
        <v>9636</v>
      </c>
    </row>
    <row r="84" spans="1:19">
      <c r="A84" s="562"/>
      <c r="C84" s="562">
        <v>79</v>
      </c>
      <c r="D84" s="564">
        <v>7</v>
      </c>
      <c r="E84" s="562" t="s">
        <v>9394</v>
      </c>
      <c r="F84" s="562">
        <v>5244</v>
      </c>
      <c r="G84" s="562">
        <v>12226</v>
      </c>
      <c r="H84" s="562">
        <v>5154</v>
      </c>
      <c r="I84" s="562" t="s">
        <v>9638</v>
      </c>
      <c r="J84" s="562">
        <v>2022</v>
      </c>
      <c r="K84" s="563">
        <v>44562</v>
      </c>
      <c r="Q84" s="562" t="s">
        <v>9394</v>
      </c>
      <c r="R84" s="562" t="e">
        <f t="shared" si="1"/>
        <v>#N/A</v>
      </c>
      <c r="S84" s="562" t="s">
        <v>9636</v>
      </c>
    </row>
    <row r="85" spans="1:19">
      <c r="A85" s="562"/>
      <c r="C85" s="562">
        <v>80</v>
      </c>
      <c r="D85" s="564">
        <v>8</v>
      </c>
      <c r="E85" s="562" t="s">
        <v>9394</v>
      </c>
      <c r="F85" s="562">
        <v>2146</v>
      </c>
      <c r="G85" s="562">
        <v>12686</v>
      </c>
      <c r="H85" s="562">
        <v>5669</v>
      </c>
      <c r="I85" s="562" t="s">
        <v>9638</v>
      </c>
      <c r="J85" s="562">
        <v>2022</v>
      </c>
      <c r="K85" s="563">
        <v>44562</v>
      </c>
      <c r="Q85" s="562" t="s">
        <v>9394</v>
      </c>
      <c r="R85" s="562" t="e">
        <f t="shared" si="1"/>
        <v>#N/A</v>
      </c>
      <c r="S85" s="562" t="s">
        <v>9636</v>
      </c>
    </row>
    <row r="86" spans="1:19">
      <c r="A86" s="562"/>
      <c r="C86" s="562">
        <v>81</v>
      </c>
      <c r="D86" s="564">
        <v>9</v>
      </c>
      <c r="E86" s="562" t="s">
        <v>9394</v>
      </c>
      <c r="F86" s="562">
        <v>7674</v>
      </c>
      <c r="G86" s="562">
        <v>16455</v>
      </c>
      <c r="H86" s="562">
        <v>5179</v>
      </c>
      <c r="I86" s="562" t="s">
        <v>9638</v>
      </c>
      <c r="J86" s="562">
        <v>2022</v>
      </c>
      <c r="K86" s="563">
        <v>44562</v>
      </c>
      <c r="Q86" s="562" t="s">
        <v>9394</v>
      </c>
      <c r="R86" s="562" t="e">
        <f t="shared" si="1"/>
        <v>#N/A</v>
      </c>
      <c r="S86" s="562" t="s">
        <v>9636</v>
      </c>
    </row>
    <row r="87" spans="1:19">
      <c r="A87" s="562"/>
      <c r="C87" s="562">
        <v>82</v>
      </c>
      <c r="D87" s="564">
        <v>10</v>
      </c>
      <c r="E87" s="562" t="s">
        <v>9394</v>
      </c>
      <c r="F87" s="562">
        <v>6110</v>
      </c>
      <c r="G87" s="562">
        <v>10267</v>
      </c>
      <c r="H87" s="562">
        <v>5154</v>
      </c>
      <c r="I87" s="562" t="s">
        <v>9638</v>
      </c>
      <c r="J87" s="562">
        <v>2022</v>
      </c>
      <c r="K87" s="563">
        <v>44562</v>
      </c>
      <c r="Q87" s="562" t="s">
        <v>9394</v>
      </c>
      <c r="R87" s="562" t="e">
        <f t="shared" si="1"/>
        <v>#N/A</v>
      </c>
      <c r="S87" s="562" t="s">
        <v>9636</v>
      </c>
    </row>
    <row r="88" spans="1:19">
      <c r="A88" s="562"/>
      <c r="C88" s="562">
        <v>83</v>
      </c>
      <c r="D88" s="564">
        <v>11</v>
      </c>
      <c r="E88" s="562" t="s">
        <v>9394</v>
      </c>
      <c r="F88" s="562">
        <v>3624</v>
      </c>
      <c r="G88" s="562">
        <v>7407</v>
      </c>
      <c r="H88" s="562">
        <v>5154</v>
      </c>
      <c r="I88" s="562" t="s">
        <v>9638</v>
      </c>
      <c r="J88" s="562">
        <v>2022</v>
      </c>
      <c r="K88" s="563">
        <v>44562</v>
      </c>
      <c r="Q88" s="562" t="s">
        <v>9394</v>
      </c>
      <c r="R88" s="562" t="e">
        <f t="shared" si="1"/>
        <v>#N/A</v>
      </c>
      <c r="S88" s="562" t="s">
        <v>9636</v>
      </c>
    </row>
    <row r="89" spans="1:19">
      <c r="A89" s="562"/>
      <c r="C89" s="562">
        <v>84</v>
      </c>
      <c r="D89" s="564">
        <v>12</v>
      </c>
      <c r="E89" s="562" t="s">
        <v>9394</v>
      </c>
      <c r="F89" s="562">
        <v>4239</v>
      </c>
      <c r="G89" s="562">
        <v>9585</v>
      </c>
      <c r="H89" s="562">
        <v>5924</v>
      </c>
      <c r="I89" s="562" t="s">
        <v>9638</v>
      </c>
      <c r="J89" s="562">
        <v>2022</v>
      </c>
      <c r="K89" s="563">
        <v>44562</v>
      </c>
      <c r="Q89" s="562" t="s">
        <v>9394</v>
      </c>
      <c r="R89" s="562" t="e">
        <f t="shared" si="1"/>
        <v>#N/A</v>
      </c>
      <c r="S89" s="562" t="s">
        <v>9636</v>
      </c>
    </row>
    <row r="90" spans="1:19">
      <c r="A90" s="562"/>
      <c r="C90" s="562">
        <v>85</v>
      </c>
      <c r="D90" s="564">
        <v>1</v>
      </c>
      <c r="E90" s="562" t="s">
        <v>9650</v>
      </c>
      <c r="F90" s="562">
        <v>0</v>
      </c>
      <c r="G90" s="562">
        <v>0</v>
      </c>
      <c r="H90" s="562">
        <v>0</v>
      </c>
      <c r="I90" s="562" t="s">
        <v>9638</v>
      </c>
      <c r="J90" s="562">
        <v>2022</v>
      </c>
      <c r="K90" s="563">
        <v>44562</v>
      </c>
      <c r="Q90" s="562" t="s">
        <v>9394</v>
      </c>
      <c r="R90" s="562" t="e">
        <f t="shared" si="1"/>
        <v>#N/A</v>
      </c>
      <c r="S90" s="562" t="s">
        <v>9637</v>
      </c>
    </row>
    <row r="91" spans="1:19">
      <c r="A91" s="562"/>
      <c r="C91" s="562">
        <v>86</v>
      </c>
      <c r="D91" s="564">
        <v>2</v>
      </c>
      <c r="E91" s="562" t="s">
        <v>9650</v>
      </c>
      <c r="F91" s="562">
        <v>0</v>
      </c>
      <c r="G91" s="562">
        <v>0</v>
      </c>
      <c r="H91" s="562">
        <v>0</v>
      </c>
      <c r="I91" s="562" t="s">
        <v>9638</v>
      </c>
      <c r="J91" s="562">
        <v>2022</v>
      </c>
      <c r="K91" s="563">
        <v>44562</v>
      </c>
      <c r="Q91" s="562" t="s">
        <v>9394</v>
      </c>
      <c r="R91" s="562" t="e">
        <f t="shared" si="1"/>
        <v>#N/A</v>
      </c>
      <c r="S91" s="562" t="s">
        <v>9637</v>
      </c>
    </row>
    <row r="92" spans="1:19">
      <c r="A92" s="562"/>
      <c r="C92" s="562">
        <v>87</v>
      </c>
      <c r="D92" s="564">
        <v>3</v>
      </c>
      <c r="E92" s="562" t="s">
        <v>9650</v>
      </c>
      <c r="F92" s="562">
        <v>0</v>
      </c>
      <c r="G92" s="562">
        <v>0</v>
      </c>
      <c r="H92" s="562">
        <v>0</v>
      </c>
      <c r="I92" s="562" t="s">
        <v>9638</v>
      </c>
      <c r="J92" s="562">
        <v>2022</v>
      </c>
      <c r="K92" s="563">
        <v>44562</v>
      </c>
      <c r="Q92" s="562" t="s">
        <v>9394</v>
      </c>
      <c r="R92" s="562" t="e">
        <f t="shared" si="1"/>
        <v>#N/A</v>
      </c>
      <c r="S92" s="562" t="s">
        <v>9637</v>
      </c>
    </row>
    <row r="93" spans="1:19">
      <c r="A93" s="562"/>
      <c r="C93" s="562">
        <v>88</v>
      </c>
      <c r="D93" s="564">
        <v>4</v>
      </c>
      <c r="E93" s="562" t="s">
        <v>9650</v>
      </c>
      <c r="F93" s="562">
        <v>0</v>
      </c>
      <c r="G93" s="562">
        <v>114</v>
      </c>
      <c r="H93" s="562">
        <v>0</v>
      </c>
      <c r="I93" s="562" t="s">
        <v>9638</v>
      </c>
      <c r="J93" s="562">
        <v>2022</v>
      </c>
      <c r="K93" s="563">
        <v>44562</v>
      </c>
      <c r="Q93" s="562" t="s">
        <v>9394</v>
      </c>
      <c r="R93" s="562" t="e">
        <f t="shared" si="1"/>
        <v>#N/A</v>
      </c>
      <c r="S93" s="562" t="s">
        <v>9637</v>
      </c>
    </row>
    <row r="94" spans="1:19">
      <c r="A94" s="562"/>
      <c r="C94" s="562">
        <v>89</v>
      </c>
      <c r="D94" s="564">
        <v>5</v>
      </c>
      <c r="E94" s="562" t="s">
        <v>9650</v>
      </c>
      <c r="F94" s="562">
        <v>0</v>
      </c>
      <c r="G94" s="562">
        <v>67</v>
      </c>
      <c r="H94" s="562">
        <v>0</v>
      </c>
      <c r="I94" s="562" t="s">
        <v>9638</v>
      </c>
      <c r="J94" s="562">
        <v>2022</v>
      </c>
      <c r="K94" s="563">
        <v>44562</v>
      </c>
      <c r="Q94" s="562" t="s">
        <v>9394</v>
      </c>
      <c r="R94" s="562" t="e">
        <f t="shared" si="1"/>
        <v>#N/A</v>
      </c>
      <c r="S94" s="562" t="s">
        <v>9637</v>
      </c>
    </row>
    <row r="95" spans="1:19">
      <c r="A95" s="562"/>
      <c r="C95" s="562">
        <v>90</v>
      </c>
      <c r="D95" s="564">
        <v>6</v>
      </c>
      <c r="E95" s="562" t="s">
        <v>9650</v>
      </c>
      <c r="F95" s="562">
        <v>0</v>
      </c>
      <c r="G95" s="562">
        <v>0</v>
      </c>
      <c r="H95" s="562">
        <v>0</v>
      </c>
      <c r="I95" s="562" t="s">
        <v>9638</v>
      </c>
      <c r="J95" s="562">
        <v>2022</v>
      </c>
      <c r="K95" s="563">
        <v>44562</v>
      </c>
      <c r="Q95" s="562" t="s">
        <v>9394</v>
      </c>
      <c r="R95" s="562" t="e">
        <f t="shared" si="1"/>
        <v>#N/A</v>
      </c>
      <c r="S95" s="562" t="s">
        <v>9637</v>
      </c>
    </row>
    <row r="96" spans="1:19">
      <c r="A96" s="562"/>
      <c r="C96" s="562">
        <v>91</v>
      </c>
      <c r="D96" s="564">
        <v>7</v>
      </c>
      <c r="E96" s="562" t="s">
        <v>9650</v>
      </c>
      <c r="F96" s="562">
        <v>0</v>
      </c>
      <c r="G96" s="562">
        <v>0</v>
      </c>
      <c r="H96" s="562">
        <v>0</v>
      </c>
      <c r="I96" s="562" t="s">
        <v>9638</v>
      </c>
      <c r="J96" s="562">
        <v>2022</v>
      </c>
      <c r="K96" s="563">
        <v>44562</v>
      </c>
      <c r="Q96" s="562" t="s">
        <v>9394</v>
      </c>
      <c r="R96" s="562" t="e">
        <f t="shared" si="1"/>
        <v>#N/A</v>
      </c>
      <c r="S96" s="562" t="s">
        <v>9637</v>
      </c>
    </row>
    <row r="97" spans="1:19">
      <c r="A97" s="562"/>
      <c r="C97" s="562">
        <v>92</v>
      </c>
      <c r="D97" s="564">
        <v>8</v>
      </c>
      <c r="E97" s="562" t="s">
        <v>9650</v>
      </c>
      <c r="F97" s="562">
        <v>45</v>
      </c>
      <c r="G97" s="562">
        <v>0</v>
      </c>
      <c r="H97" s="562">
        <v>0</v>
      </c>
      <c r="I97" s="562" t="s">
        <v>9638</v>
      </c>
      <c r="J97" s="562">
        <v>2022</v>
      </c>
      <c r="K97" s="563">
        <v>44562</v>
      </c>
      <c r="Q97" s="562" t="s">
        <v>9394</v>
      </c>
      <c r="R97" s="562" t="e">
        <f t="shared" si="1"/>
        <v>#N/A</v>
      </c>
      <c r="S97" s="562" t="s">
        <v>9637</v>
      </c>
    </row>
    <row r="98" spans="1:19">
      <c r="A98" s="562"/>
      <c r="C98" s="562">
        <v>93</v>
      </c>
      <c r="D98" s="564">
        <v>9</v>
      </c>
      <c r="E98" s="562" t="s">
        <v>9650</v>
      </c>
      <c r="F98" s="562">
        <v>146</v>
      </c>
      <c r="G98" s="562">
        <v>232</v>
      </c>
      <c r="H98" s="562">
        <v>5834</v>
      </c>
      <c r="I98" s="562" t="s">
        <v>9638</v>
      </c>
      <c r="J98" s="562">
        <v>2022</v>
      </c>
      <c r="K98" s="563">
        <v>44562</v>
      </c>
      <c r="Q98" s="562" t="s">
        <v>9394</v>
      </c>
      <c r="R98" s="562" t="e">
        <f t="shared" si="1"/>
        <v>#N/A</v>
      </c>
      <c r="S98" s="562" t="s">
        <v>9637</v>
      </c>
    </row>
    <row r="99" spans="1:19">
      <c r="A99" s="562"/>
      <c r="C99" s="562">
        <v>94</v>
      </c>
      <c r="D99" s="564">
        <v>10</v>
      </c>
      <c r="E99" s="562" t="s">
        <v>9650</v>
      </c>
      <c r="F99" s="562">
        <v>11</v>
      </c>
      <c r="G99" s="562">
        <v>2427</v>
      </c>
      <c r="H99" s="562">
        <v>5806</v>
      </c>
      <c r="I99" s="562" t="s">
        <v>9638</v>
      </c>
      <c r="J99" s="562">
        <v>2022</v>
      </c>
      <c r="K99" s="563">
        <v>44562</v>
      </c>
      <c r="Q99" s="562" t="s">
        <v>9394</v>
      </c>
      <c r="R99" s="562" t="e">
        <f t="shared" si="1"/>
        <v>#N/A</v>
      </c>
      <c r="S99" s="562" t="s">
        <v>9637</v>
      </c>
    </row>
    <row r="100" spans="1:19">
      <c r="A100" s="562"/>
      <c r="C100" s="562">
        <v>95</v>
      </c>
      <c r="D100" s="564">
        <v>11</v>
      </c>
      <c r="E100" s="562" t="s">
        <v>9650</v>
      </c>
      <c r="F100" s="562">
        <v>2</v>
      </c>
      <c r="G100" s="562">
        <v>7460</v>
      </c>
      <c r="H100" s="562">
        <v>5806</v>
      </c>
      <c r="I100" s="562" t="s">
        <v>9638</v>
      </c>
      <c r="J100" s="562">
        <v>2022</v>
      </c>
      <c r="K100" s="563">
        <v>44562</v>
      </c>
      <c r="Q100" s="562" t="s">
        <v>9394</v>
      </c>
      <c r="R100" s="562" t="e">
        <f t="shared" si="1"/>
        <v>#N/A</v>
      </c>
      <c r="S100" s="562" t="s">
        <v>9637</v>
      </c>
    </row>
    <row r="101" spans="1:19">
      <c r="A101" s="562"/>
      <c r="C101" s="562">
        <v>96</v>
      </c>
      <c r="D101" s="564">
        <v>12</v>
      </c>
      <c r="E101" s="562" t="s">
        <v>9650</v>
      </c>
      <c r="F101" s="562">
        <v>54</v>
      </c>
      <c r="G101" s="562">
        <v>8634</v>
      </c>
      <c r="H101" s="562">
        <v>6677</v>
      </c>
      <c r="I101" s="562" t="s">
        <v>9638</v>
      </c>
      <c r="J101" s="562">
        <v>2022</v>
      </c>
      <c r="K101" s="563">
        <v>44562</v>
      </c>
      <c r="Q101" s="562" t="s">
        <v>9394</v>
      </c>
      <c r="R101" s="562" t="e">
        <f t="shared" si="1"/>
        <v>#N/A</v>
      </c>
      <c r="S101" s="562" t="s">
        <v>9637</v>
      </c>
    </row>
    <row r="103" spans="1:19">
      <c r="A103" t="s">
        <v>9639</v>
      </c>
    </row>
    <row r="104" spans="1:19">
      <c r="C104" s="562">
        <v>1</v>
      </c>
      <c r="D104" t="str">
        <f>$E$1&amp;D6&amp;", '"&amp;E6&amp;"', "&amp;F6&amp;", "&amp;G6&amp;", "&amp;H6&amp;", '"&amp;I6&amp;"', "&amp;J6&amp;", '"&amp;TEXT(K6,"YYYY/MM/DD HH:mm:SS")&amp;"', GETDATE(), 999);"</f>
        <v>INSERT INTO UPK_TEST.upk_k40.k40_pv_data (inf_date, car_model, three_months, regular, unipres, input_file, nendo, file_update, created_date, created_tantou_id) VALUES(1, 'C27', 2210, 2210, 3239, '\\upk-dtss\upkroot\K20_生産課\公開参照\生産台数推移\☆2021年度\21年度 生産台数推移(ﾏﾝｽﾘｰ).xls', 2022, '2022/01/01 00:00:00', GETDATE(), 999);</v>
      </c>
    </row>
    <row r="105" spans="1:19">
      <c r="C105" s="562">
        <v>2</v>
      </c>
      <c r="D105" s="562" t="str">
        <f t="shared" ref="D105:D168" si="2">$E$1&amp;D7&amp;", '"&amp;E7&amp;"', "&amp;F7&amp;", "&amp;G7&amp;", "&amp;H7&amp;", '"&amp;I7&amp;"', "&amp;J7&amp;", '"&amp;TEXT(K7,"YYYY/MM/DD HH:mm:SS")&amp;"', GETDATE(), 999);"</f>
        <v>INSERT INTO UPK_TEST.upk_k40.k40_pv_data (inf_date, car_model, three_months, regular, unipres, input_file, nendo, file_update, created_date, created_tantou_id) VALUES(2, 'C27', 312, 339, 2576, '\\upk-dtss\upkroot\K20_生産課\公開参照\生産台数推移\☆2021年度\21年度 生産台数推移(ﾏﾝｽﾘｰ).xls', 2022, '2022/01/01 00:00:00', GETDATE(), 999);</v>
      </c>
    </row>
    <row r="106" spans="1:19">
      <c r="C106" s="562">
        <v>3</v>
      </c>
      <c r="D106" s="562" t="str">
        <f t="shared" si="2"/>
        <v>INSERT INTO UPK_TEST.upk_k40.k40_pv_data (inf_date, car_model, three_months, regular, unipres, input_file, nendo, file_update, created_date, created_tantou_id) VALUES(3, 'C27', 2547, 2461, 3543, '\\upk-dtss\upkroot\K20_生産課\公開参照\生産台数推移\☆2021年度\21年度 生産台数推移(ﾏﾝｽﾘｰ).xls', 2022, '2022/01/01 00:00:00', GETDATE(), 999);</v>
      </c>
    </row>
    <row r="107" spans="1:19">
      <c r="C107" s="562">
        <v>4</v>
      </c>
      <c r="D107" s="562" t="str">
        <f t="shared" si="2"/>
        <v>INSERT INTO UPK_TEST.upk_k40.k40_pv_data (inf_date, car_model, three_months, regular, unipres, input_file, nendo, file_update, created_date, created_tantou_id) VALUES(4, 'C27', 2825, 2889, 3543, '\\upk-dtss\upkroot\K20_生産課\公開参照\生産台数推移\☆2021年度\21年度 生産台数推移(ﾏﾝｽﾘｰ).xls', 2022, '2022/01/01 00:00:00', GETDATE(), 999);</v>
      </c>
    </row>
    <row r="108" spans="1:19">
      <c r="C108" s="562">
        <v>5</v>
      </c>
      <c r="D108" s="562" t="str">
        <f t="shared" si="2"/>
        <v>INSERT INTO UPK_TEST.upk_k40.k40_pv_data (inf_date, car_model, three_months, regular, unipres, input_file, nendo, file_update, created_date, created_tantou_id) VALUES(5, 'C27', 1840, 2409, 2737, '\\upk-dtss\upkroot\K20_生産課\公開参照\生産台数推移\☆2021年度\21年度 生産台数推移(ﾏﾝｽﾘｰ).xls', 2022, '2022/01/01 00:00:00', GETDATE(), 999);</v>
      </c>
    </row>
    <row r="109" spans="1:19">
      <c r="C109" s="562">
        <v>6</v>
      </c>
      <c r="D109" s="562" t="str">
        <f t="shared" si="2"/>
        <v>INSERT INTO UPK_TEST.upk_k40.k40_pv_data (inf_date, car_model, three_months, regular, unipres, input_file, nendo, file_update, created_date, created_tantou_id) VALUES(6, 'C27', 2961, 3208, 3543, '\\upk-dtss\upkroot\K20_生産課\公開参照\生産台数推移\☆2021年度\21年度 生産台数推移(ﾏﾝｽﾘｰ).xls', 2022, '2022/01/01 00:00:00', GETDATE(), 999);</v>
      </c>
    </row>
    <row r="110" spans="1:19">
      <c r="C110" s="562">
        <v>7</v>
      </c>
      <c r="D110" s="562" t="str">
        <f t="shared" si="2"/>
        <v>INSERT INTO UPK_TEST.upk_k40.k40_pv_data (inf_date, car_model, three_months, regular, unipres, input_file, nendo, file_update, created_date, created_tantou_id) VALUES(7, 'C27', 871, 1886, 3220, '\\upk-dtss\upkroot\K20_生産課\公開参照\生産台数推移\☆2021年度\21年度 生産台数推移(ﾏﾝｽﾘｰ).xls', 2022, '2022/01/01 00:00:00', GETDATE(), 999);</v>
      </c>
    </row>
    <row r="111" spans="1:19">
      <c r="C111" s="562">
        <v>8</v>
      </c>
      <c r="D111" s="562" t="str">
        <f t="shared" si="2"/>
        <v>INSERT INTO UPK_TEST.upk_k40.k40_pv_data (inf_date, car_model, three_months, regular, unipres, input_file, nendo, file_update, created_date, created_tantou_id) VALUES(8, 'C27', 721, 2336, 3543, '\\upk-dtss\upkroot\K20_生産課\公開参照\生産台数推移\☆2021年度\21年度 生産台数推移(ﾏﾝｽﾘｰ).xls', 2022, '2022/01/01 00:00:00', GETDATE(), 999);</v>
      </c>
    </row>
    <row r="112" spans="1:19">
      <c r="C112" s="562">
        <v>9</v>
      </c>
      <c r="D112" s="562" t="str">
        <f t="shared" si="2"/>
        <v>INSERT INTO UPK_TEST.upk_k40.k40_pv_data (inf_date, car_model, three_months, regular, unipres, input_file, nendo, file_update, created_date, created_tantou_id) VALUES(9, 'C27', 916, 2738, 3236, '\\upk-dtss\upkroot\K20_生産課\公開参照\生産台数推移\☆2021年度\21年度 生産台数推移(ﾏﾝｽﾘｰ).xls', 2022, '2022/01/01 00:00:00', GETDATE(), 999);</v>
      </c>
    </row>
    <row r="113" spans="3:4">
      <c r="C113" s="562">
        <v>10</v>
      </c>
      <c r="D113" s="562" t="str">
        <f t="shared" si="2"/>
        <v>INSERT INTO UPK_TEST.upk_k40.k40_pv_data (inf_date, car_model, three_months, regular, unipres, input_file, nendo, file_update, created_date, created_tantou_id) VALUES(10, 'C27', 2666, 4240, 3220, '\\upk-dtss\upkroot\K20_生産課\公開参照\生産台数推移\☆2021年度\21年度 生産台数推移(ﾏﾝｽﾘｰ).xls', 2022, '2022/01/01 00:00:00', GETDATE(), 999);</v>
      </c>
    </row>
    <row r="114" spans="3:4">
      <c r="C114" s="562">
        <v>11</v>
      </c>
      <c r="D114" s="562" t="str">
        <f t="shared" si="2"/>
        <v>INSERT INTO UPK_TEST.upk_k40.k40_pv_data (inf_date, car_model, three_months, regular, unipres, input_file, nendo, file_update, created_date, created_tantou_id) VALUES(11, 'C27', 4182, 4082, 3220, '\\upk-dtss\upkroot\K20_生産課\公開参照\生産台数推移\☆2021年度\21年度 生産台数推移(ﾏﾝｽﾘｰ).xls', 2022, '2022/01/01 00:00:00', GETDATE(), 999);</v>
      </c>
    </row>
    <row r="115" spans="3:4">
      <c r="C115" s="562">
        <v>12</v>
      </c>
      <c r="D115" s="562" t="str">
        <f t="shared" si="2"/>
        <v>INSERT INTO UPK_TEST.upk_k40.k40_pv_data (inf_date, car_model, three_months, regular, unipres, input_file, nendo, file_update, created_date, created_tantou_id) VALUES(12, 'C27', 4747, 3959, 3704, '\\upk-dtss\upkroot\K20_生産課\公開参照\生産台数推移\☆2021年度\21年度 生産台数推移(ﾏﾝｽﾘｰ).xls', 2022, '2022/01/01 00:00:00', GETDATE(), 999);</v>
      </c>
    </row>
    <row r="116" spans="3:4">
      <c r="C116" s="562">
        <v>13</v>
      </c>
      <c r="D116" s="562" t="str">
        <f t="shared" si="2"/>
        <v>INSERT INTO UPK_TEST.upk_k40.k40_pv_data (inf_date, car_model, three_months, regular, unipres, input_file, nendo, file_update, created_date, created_tantou_id) VALUES(1, 'C27-e', 1335, 1335, 2157, '\\upk-dtss\upkroot\K20_生産課\公開参照\生産台数推移\☆2021年度\21年度 生産台数推移(ﾏﾝｽﾘｰ).xls', 2022, '2022/01/01 00:00:00', GETDATE(), 999);</v>
      </c>
    </row>
    <row r="117" spans="3:4">
      <c r="C117" s="562">
        <v>14</v>
      </c>
      <c r="D117" s="562" t="str">
        <f t="shared" si="2"/>
        <v>INSERT INTO UPK_TEST.upk_k40.k40_pv_data (inf_date, car_model, three_months, regular, unipres, input_file, nendo, file_update, created_date, created_tantou_id) VALUES(2, 'C27-e', 611, 662, 1716, '\\upk-dtss\upkroot\K20_生産課\公開参照\生産台数推移\☆2021年度\21年度 生産台数推移(ﾏﾝｽﾘｰ).xls', 2022, '2022/01/01 00:00:00', GETDATE(), 999);</v>
      </c>
    </row>
    <row r="118" spans="3:4">
      <c r="C118" s="562">
        <v>15</v>
      </c>
      <c r="D118" s="562" t="str">
        <f t="shared" si="2"/>
        <v>INSERT INTO UPK_TEST.upk_k40.k40_pv_data (inf_date, car_model, three_months, regular, unipres, input_file, nendo, file_update, created_date, created_tantou_id) VALUES(3, 'C27-e', 2788, 2667, 2358, '\\upk-dtss\upkroot\K20_生産課\公開参照\生産台数推移\☆2021年度\21年度 生産台数推移(ﾏﾝｽﾘｰ).xls', 2022, '2022/01/01 00:00:00', GETDATE(), 999);</v>
      </c>
    </row>
    <row r="119" spans="3:4">
      <c r="C119" s="562">
        <v>16</v>
      </c>
      <c r="D119" s="562" t="str">
        <f t="shared" si="2"/>
        <v>INSERT INTO UPK_TEST.upk_k40.k40_pv_data (inf_date, car_model, three_months, regular, unipres, input_file, nendo, file_update, created_date, created_tantou_id) VALUES(4, 'C27-e', 4084, 3458, 2358, '\\upk-dtss\upkroot\K20_生産課\公開参照\生産台数推移\☆2021年度\21年度 生産台数推移(ﾏﾝｽﾘｰ).xls', 2022, '2022/01/01 00:00:00', GETDATE(), 999);</v>
      </c>
    </row>
    <row r="120" spans="3:4">
      <c r="C120" s="562">
        <v>17</v>
      </c>
      <c r="D120" s="562" t="str">
        <f t="shared" si="2"/>
        <v>INSERT INTO UPK_TEST.upk_k40.k40_pv_data (inf_date, car_model, three_months, regular, unipres, input_file, nendo, file_update, created_date, created_tantou_id) VALUES(5, 'C27-e', 2329, 3304, 1823, '\\upk-dtss\upkroot\K20_生産課\公開参照\生産台数推移\☆2021年度\21年度 生産台数推移(ﾏﾝｽﾘｰ).xls', 2022, '2022/01/01 00:00:00', GETDATE(), 999);</v>
      </c>
    </row>
    <row r="121" spans="3:4">
      <c r="C121" s="562">
        <v>18</v>
      </c>
      <c r="D121" s="562" t="str">
        <f t="shared" si="2"/>
        <v>INSERT INTO UPK_TEST.upk_k40.k40_pv_data (inf_date, car_model, three_months, regular, unipres, input_file, nendo, file_update, created_date, created_tantou_id) VALUES(6, 'C27-e', 4163, 3867, 2358, '\\upk-dtss\upkroot\K20_生産課\公開参照\生産台数推移\☆2021年度\21年度 生産台数推移(ﾏﾝｽﾘｰ).xls', 2022, '2022/01/01 00:00:00', GETDATE(), 999);</v>
      </c>
    </row>
    <row r="122" spans="3:4">
      <c r="C122" s="562">
        <v>19</v>
      </c>
      <c r="D122" s="562" t="str">
        <f t="shared" si="2"/>
        <v>INSERT INTO UPK_TEST.upk_k40.k40_pv_data (inf_date, car_model, three_months, regular, unipres, input_file, nendo, file_update, created_date, created_tantou_id) VALUES(7, 'C27-e', 1186, 3045, 2144, '\\upk-dtss\upkroot\K20_生産課\公開参照\生産台数推移\☆2021年度\21年度 生産台数推移(ﾏﾝｽﾘｰ).xls', 2022, '2022/01/01 00:00:00', GETDATE(), 999);</v>
      </c>
    </row>
    <row r="123" spans="3:4">
      <c r="C123" s="562">
        <v>20</v>
      </c>
      <c r="D123" s="562" t="str">
        <f t="shared" si="2"/>
        <v>INSERT INTO UPK_TEST.upk_k40.k40_pv_data (inf_date, car_model, three_months, regular, unipres, input_file, nendo, file_update, created_date, created_tantou_id) VALUES(8, 'C27-e', 1357, 2865, 2358, '\\upk-dtss\upkroot\K20_生産課\公開参照\生産台数推移\☆2021年度\21年度 生産台数推移(ﾏﾝｽﾘｰ).xls', 2022, '2022/01/01 00:00:00', GETDATE(), 999);</v>
      </c>
    </row>
    <row r="124" spans="3:4">
      <c r="C124" s="562">
        <v>21</v>
      </c>
      <c r="D124" s="562" t="str">
        <f t="shared" si="2"/>
        <v>INSERT INTO UPK_TEST.upk_k40.k40_pv_data (inf_date, car_model, three_months, regular, unipres, input_file, nendo, file_update, created_date, created_tantou_id) VALUES(9, 'C27-e', 1858, 2957, 2155, '\\upk-dtss\upkroot\K20_生産課\公開参照\生産台数推移\☆2021年度\21年度 生産台数推移(ﾏﾝｽﾘｰ).xls', 2022, '2022/01/01 00:00:00', GETDATE(), 999);</v>
      </c>
    </row>
    <row r="125" spans="3:4">
      <c r="C125" s="562">
        <v>22</v>
      </c>
      <c r="D125" s="562" t="str">
        <f t="shared" si="2"/>
        <v>INSERT INTO UPK_TEST.upk_k40.k40_pv_data (inf_date, car_model, three_months, regular, unipres, input_file, nendo, file_update, created_date, created_tantou_id) VALUES(10, 'C27-e', 2873, 4917, 2144, '\\upk-dtss\upkroot\K20_生産課\公開参照\生産台数推移\☆2021年度\21年度 生産台数推移(ﾏﾝｽﾘｰ).xls', 2022, '2022/01/01 00:00:00', GETDATE(), 999);</v>
      </c>
    </row>
    <row r="126" spans="3:4">
      <c r="C126" s="562">
        <v>23</v>
      </c>
      <c r="D126" s="562" t="str">
        <f t="shared" si="2"/>
        <v>INSERT INTO UPK_TEST.upk_k40.k40_pv_data (inf_date, car_model, three_months, regular, unipres, input_file, nendo, file_update, created_date, created_tantou_id) VALUES(11, 'C27-e', 4017, 4918, 2144, '\\upk-dtss\upkroot\K20_生産課\公開参照\生産台数推移\☆2021年度\21年度 生産台数推移(ﾏﾝｽﾘｰ).xls', 2022, '2022/01/01 00:00:00', GETDATE(), 999);</v>
      </c>
    </row>
    <row r="127" spans="3:4">
      <c r="C127" s="562">
        <v>24</v>
      </c>
      <c r="D127" s="562" t="str">
        <f t="shared" si="2"/>
        <v>INSERT INTO UPK_TEST.upk_k40.k40_pv_data (inf_date, car_model, three_months, regular, unipres, input_file, nendo, file_update, created_date, created_tantou_id) VALUES(12, 'C27-e', 4131, 4712, 2469, '\\upk-dtss\upkroot\K20_生産課\公開参照\生産台数推移\☆2021年度\21年度 生産台数推移(ﾏﾝｽﾘｰ).xls', 2022, '2022/01/01 00:00:00', GETDATE(), 999);</v>
      </c>
    </row>
    <row r="128" spans="3:4">
      <c r="C128" s="562">
        <v>25</v>
      </c>
      <c r="D128" s="562" t="str">
        <f t="shared" si="2"/>
        <v>INSERT INTO UPK_TEST.upk_k40.k40_pv_data (inf_date, car_model, three_months, regular, unipres, input_file, nendo, file_update, created_date, created_tantou_id) VALUES(1, 'T32-1L', 630, 630, 614, '\\upk-dtss\upkroot\K20_生産課\公開参照\生産台数推移\☆2021年度\21年度 生産台数推移(ﾏﾝｽﾘｰ).xls', 2022, '2022/01/01 00:00:00', GETDATE(), 999);</v>
      </c>
    </row>
    <row r="129" spans="3:4">
      <c r="C129" s="562">
        <v>26</v>
      </c>
      <c r="D129" s="562" t="str">
        <f t="shared" si="2"/>
        <v>INSERT INTO UPK_TEST.upk_k40.k40_pv_data (inf_date, car_model, three_months, regular, unipres, input_file, nendo, file_update, created_date, created_tantou_id) VALUES(2, 'T32-1L', 227, 252, 866, '\\upk-dtss\upkroot\K20_生産課\公開参照\生産台数推移\☆2021年度\21年度 生産台数推移(ﾏﾝｽﾘｰ).xls', 2022, '2022/01/01 00:00:00', GETDATE(), 999);</v>
      </c>
    </row>
    <row r="130" spans="3:4">
      <c r="C130" s="562">
        <v>27</v>
      </c>
      <c r="D130" s="562" t="str">
        <f t="shared" si="2"/>
        <v>INSERT INTO UPK_TEST.upk_k40.k40_pv_data (inf_date, car_model, three_months, regular, unipres, input_file, nendo, file_update, created_date, created_tantou_id) VALUES(3, 'T32-1L', 1243, 1202, 884, '\\upk-dtss\upkroot\K20_生産課\公開参照\生産台数推移\☆2021年度\21年度 生産台数推移(ﾏﾝｽﾘｰ).xls', 2022, '2022/01/01 00:00:00', GETDATE(), 999);</v>
      </c>
    </row>
    <row r="131" spans="3:4">
      <c r="C131" s="562">
        <v>28</v>
      </c>
      <c r="D131" s="562" t="str">
        <f t="shared" si="2"/>
        <v>INSERT INTO UPK_TEST.upk_k40.k40_pv_data (inf_date, car_model, three_months, regular, unipres, input_file, nendo, file_update, created_date, created_tantou_id) VALUES(4, 'T32-1L', 1349, 1385, 1002, '\\upk-dtss\upkroot\K20_生産課\公開参照\生産台数推移\☆2021年度\21年度 生産台数推移(ﾏﾝｽﾘｰ).xls', 2022, '2022/01/01 00:00:00', GETDATE(), 999);</v>
      </c>
    </row>
    <row r="132" spans="3:4">
      <c r="C132" s="562">
        <v>29</v>
      </c>
      <c r="D132" s="562" t="str">
        <f t="shared" si="2"/>
        <v>INSERT INTO UPK_TEST.upk_k40.k40_pv_data (inf_date, car_model, three_months, regular, unipres, input_file, nendo, file_update, created_date, created_tantou_id) VALUES(5, 'T32-1L', 814, 949, 740, '\\upk-dtss\upkroot\K20_生産課\公開参照\生産台数推移\☆2021年度\21年度 生産台数推移(ﾏﾝｽﾘｰ).xls', 2022, '2022/01/01 00:00:00', GETDATE(), 999);</v>
      </c>
    </row>
    <row r="133" spans="3:4">
      <c r="C133" s="562">
        <v>30</v>
      </c>
      <c r="D133" s="562" t="str">
        <f t="shared" si="2"/>
        <v>INSERT INTO UPK_TEST.upk_k40.k40_pv_data (inf_date, car_model, three_months, regular, unipres, input_file, nendo, file_update, created_date, created_tantou_id) VALUES(6, 'T32-1L', 971, 1022, 1329, '\\upk-dtss\upkroot\K20_生産課\公開参照\生産台数推移\☆2021年度\21年度 生産台数推移(ﾏﾝｽﾘｰ).xls', 2022, '2022/01/01 00:00:00', GETDATE(), 999);</v>
      </c>
    </row>
    <row r="134" spans="3:4">
      <c r="C134" s="562">
        <v>31</v>
      </c>
      <c r="D134" s="562" t="str">
        <f t="shared" si="2"/>
        <v>INSERT INTO UPK_TEST.upk_k40.k40_pv_data (inf_date, car_model, three_months, regular, unipres, input_file, nendo, file_update, created_date, created_tantou_id) VALUES(7, 'T32-1L', 519, 1608, 475, '\\upk-dtss\upkroot\K20_生産課\公開参照\生産台数推移\☆2021年度\21年度 生産台数推移(ﾏﾝｽﾘｰ).xls', 2022, '2022/01/01 00:00:00', GETDATE(), 999);</v>
      </c>
    </row>
    <row r="135" spans="3:4">
      <c r="C135" s="562">
        <v>32</v>
      </c>
      <c r="D135" s="562" t="str">
        <f t="shared" si="2"/>
        <v>INSERT INTO UPK_TEST.upk_k40.k40_pv_data (inf_date, car_model, three_months, regular, unipres, input_file, nendo, file_update, created_date, created_tantou_id) VALUES(8, 'T32-1L', 183, 1186, 665, '\\upk-dtss\upkroot\K20_生産課\公開参照\生産台数推移\☆2021年度\21年度 生産台数推移(ﾏﾝｽﾘｰ).xls', 2022, '2022/01/01 00:00:00', GETDATE(), 999);</v>
      </c>
    </row>
    <row r="136" spans="3:4">
      <c r="C136" s="562">
        <v>33</v>
      </c>
      <c r="D136" s="562" t="str">
        <f t="shared" si="2"/>
        <v>INSERT INTO UPK_TEST.upk_k40.k40_pv_data (inf_date, car_model, three_months, regular, unipres, input_file, nendo, file_update, created_date, created_tantou_id) VALUES(9, 'T32-1L', 273, 171, 575, '\\upk-dtss\upkroot\K20_生産課\公開参照\生産台数推移\☆2021年度\21年度 生産台数推移(ﾏﾝｽﾘｰ).xls', 2022, '2022/01/01 00:00:00', GETDATE(), 999);</v>
      </c>
    </row>
    <row r="137" spans="3:4">
      <c r="C137" s="562">
        <v>34</v>
      </c>
      <c r="D137" s="562" t="str">
        <f t="shared" si="2"/>
        <v>INSERT INTO UPK_TEST.upk_k40.k40_pv_data (inf_date, car_model, three_months, regular, unipres, input_file, nendo, file_update, created_date, created_tantou_id) VALUES(10, 'T32-1L', 1250, 109, 577, '\\upk-dtss\upkroot\K20_生産課\公開参照\生産台数推移\☆2021年度\21年度 生産台数推移(ﾏﾝｽﾘｰ).xls', 2022, '2022/01/01 00:00:00', GETDATE(), 999);</v>
      </c>
    </row>
    <row r="138" spans="3:4">
      <c r="C138" s="562">
        <v>35</v>
      </c>
      <c r="D138" s="562" t="str">
        <f t="shared" si="2"/>
        <v>INSERT INTO UPK_TEST.upk_k40.k40_pv_data (inf_date, car_model, three_months, regular, unipres, input_file, nendo, file_update, created_date, created_tantou_id) VALUES(11, 'T32-1L', 1663, 212, 1033, '\\upk-dtss\upkroot\K20_生産課\公開参照\生産台数推移\☆2021年度\21年度 生産台数推移(ﾏﾝｽﾘｰ).xls', 2022, '2022/01/01 00:00:00', GETDATE(), 999);</v>
      </c>
    </row>
    <row r="139" spans="3:4">
      <c r="C139" s="562">
        <v>36</v>
      </c>
      <c r="D139" s="562" t="str">
        <f t="shared" si="2"/>
        <v>INSERT INTO UPK_TEST.upk_k40.k40_pv_data (inf_date, car_model, three_months, regular, unipres, input_file, nendo, file_update, created_date, created_tantou_id) VALUES(12, 'T32-1L', 1638, 1466, 1475, '\\upk-dtss\upkroot\K20_生産課\公開参照\生産台数推移\☆2021年度\21年度 生産台数推移(ﾏﾝｽﾘｰ).xls', 2022, '2022/01/01 00:00:00', GETDATE(), 999);</v>
      </c>
    </row>
    <row r="140" spans="3:4">
      <c r="C140" s="562">
        <v>37</v>
      </c>
      <c r="D140" s="562" t="str">
        <f t="shared" si="2"/>
        <v>INSERT INTO UPK_TEST.upk_k40.k40_pv_data (inf_date, car_model, three_months, regular, unipres, input_file, nendo, file_update, created_date, created_tantou_id) VALUES(1, 'J11-1L', 11032, 9852, 5792, '\\upk-dtss\upkroot\K20_生産課\公開参照\生産台数推移\☆2021年度\21年度 生産台数推移(ﾏﾝｽﾘｰ).xls', 2022, '2022/01/01 00:00:00', GETDATE(), 999);</v>
      </c>
    </row>
    <row r="141" spans="3:4">
      <c r="C141" s="562">
        <v>38</v>
      </c>
      <c r="D141" s="562" t="str">
        <f t="shared" si="2"/>
        <v>INSERT INTO UPK_TEST.upk_k40.k40_pv_data (inf_date, car_model, three_months, regular, unipres, input_file, nendo, file_update, created_date, created_tantou_id) VALUES(2, 'J11-1L', 0, 3460, 4116, '\\upk-dtss\upkroot\K20_生産課\公開参照\生産台数推移\☆2021年度\21年度 生産台数推移(ﾏﾝｽﾘｰ).xls', 2022, '2022/01/01 00:00:00', GETDATE(), 999);</v>
      </c>
    </row>
    <row r="142" spans="3:4">
      <c r="C142" s="562">
        <v>39</v>
      </c>
      <c r="D142" s="562" t="str">
        <f t="shared" si="2"/>
        <v>INSERT INTO UPK_TEST.upk_k40.k40_pv_data (inf_date, car_model, three_months, regular, unipres, input_file, nendo, file_update, created_date, created_tantou_id) VALUES(3, 'J11-1L', 34, 0, 5919, '\\upk-dtss\upkroot\K20_生産課\公開参照\生産台数推移\☆2021年度\21年度 生産台数推移(ﾏﾝｽﾘｰ).xls', 2022, '2022/01/01 00:00:00', GETDATE(), 999);</v>
      </c>
    </row>
    <row r="143" spans="3:4">
      <c r="C143" s="562">
        <v>40</v>
      </c>
      <c r="D143" s="562" t="str">
        <f t="shared" si="2"/>
        <v>INSERT INTO UPK_TEST.upk_k40.k40_pv_data (inf_date, car_model, three_months, regular, unipres, input_file, nendo, file_update, created_date, created_tantou_id) VALUES(4, 'J11-1L', 129, 6406, 5729, '\\upk-dtss\upkroot\K20_生産課\公開参照\生産台数推移\☆2021年度\21年度 生産台数推移(ﾏﾝｽﾘｰ).xls', 2022, '2022/01/01 00:00:00', GETDATE(), 999);</v>
      </c>
    </row>
    <row r="144" spans="3:4">
      <c r="C144" s="562">
        <v>41</v>
      </c>
      <c r="D144" s="562" t="str">
        <f t="shared" si="2"/>
        <v>INSERT INTO UPK_TEST.upk_k40.k40_pv_data (inf_date, car_model, three_months, regular, unipres, input_file, nendo, file_update, created_date, created_tantou_id) VALUES(5, 'J11-1L', 2798, 4593, 4641, '\\upk-dtss\upkroot\K20_生産課\公開参照\生産台数推移\☆2021年度\21年度 生産台数推移(ﾏﾝｽﾘｰ).xls', 2022, '2022/01/01 00:00:00', GETDATE(), 999);</v>
      </c>
    </row>
    <row r="145" spans="3:4">
      <c r="C145" s="562">
        <v>42</v>
      </c>
      <c r="D145" s="562" t="str">
        <f t="shared" si="2"/>
        <v>INSERT INTO UPK_TEST.upk_k40.k40_pv_data (inf_date, car_model, three_months, regular, unipres, input_file, nendo, file_update, created_date, created_tantou_id) VALUES(6, 'J11-1L', 4031, 8162, 5751, '\\upk-dtss\upkroot\K20_生産課\公開参照\生産台数推移\☆2021年度\21年度 生産台数推移(ﾏﾝｽﾘｰ).xls', 2022, '2022/01/01 00:00:00', GETDATE(), 999);</v>
      </c>
    </row>
    <row r="146" spans="3:4">
      <c r="C146" s="562">
        <v>43</v>
      </c>
      <c r="D146" s="562" t="str">
        <f t="shared" si="2"/>
        <v>INSERT INTO UPK_TEST.upk_k40.k40_pv_data (inf_date, car_model, three_months, regular, unipres, input_file, nendo, file_update, created_date, created_tantou_id) VALUES(7, 'J11-1L', 6296, 11147, 5378, '\\upk-dtss\upkroot\K20_生産課\公開参照\生産台数推移\☆2021年度\21年度 生産台数推移(ﾏﾝｽﾘｰ).xls', 2022, '2022/01/01 00:00:00', GETDATE(), 999);</v>
      </c>
    </row>
    <row r="147" spans="3:4">
      <c r="C147" s="562">
        <v>44</v>
      </c>
      <c r="D147" s="562" t="str">
        <f t="shared" si="2"/>
        <v>INSERT INTO UPK_TEST.upk_k40.k40_pv_data (inf_date, car_model, three_months, regular, unipres, input_file, nendo, file_update, created_date, created_tantou_id) VALUES(8, 'J11-1L', 5419, 13592, 5868, '\\upk-dtss\upkroot\K20_生産課\公開参照\生産台数推移\☆2021年度\21年度 生産台数推移(ﾏﾝｽﾘｰ).xls', 2022, '2022/01/01 00:00:00', GETDATE(), 999);</v>
      </c>
    </row>
    <row r="148" spans="3:4">
      <c r="C148" s="562">
        <v>45</v>
      </c>
      <c r="D148" s="562" t="str">
        <f t="shared" si="2"/>
        <v>INSERT INTO UPK_TEST.upk_k40.k40_pv_data (inf_date, car_model, three_months, regular, unipres, input_file, nendo, file_update, created_date, created_tantou_id) VALUES(9, 'J11-1L', 2432, 13597, 5775, '\\upk-dtss\upkroot\K20_生産課\公開参照\生産台数推移\☆2021年度\21年度 生産台数推移(ﾏﾝｽﾘｰ).xls', 2022, '2022/01/01 00:00:00', GETDATE(), 999);</v>
      </c>
    </row>
    <row r="149" spans="3:4">
      <c r="C149" s="562">
        <v>46</v>
      </c>
      <c r="D149" s="562" t="str">
        <f t="shared" si="2"/>
        <v>INSERT INTO UPK_TEST.upk_k40.k40_pv_data (inf_date, car_model, three_months, regular, unipres, input_file, nendo, file_update, created_date, created_tantou_id) VALUES(10, 'J11-1L', 3120, 6905, 4967, '\\upk-dtss\upkroot\K20_生産課\公開参照\生産台数推移\☆2021年度\21年度 生産台数推移(ﾏﾝｽﾘｰ).xls', 2022, '2022/01/01 00:00:00', GETDATE(), 999);</v>
      </c>
    </row>
    <row r="150" spans="3:4">
      <c r="C150" s="562">
        <v>47</v>
      </c>
      <c r="D150" s="562" t="str">
        <f t="shared" si="2"/>
        <v>INSERT INTO UPK_TEST.upk_k40.k40_pv_data (inf_date, car_model, three_months, regular, unipres, input_file, nendo, file_update, created_date, created_tantou_id) VALUES(11, 'J11-1L', 4318, 9364, 4598, '\\upk-dtss\upkroot\K20_生産課\公開参照\生産台数推移\☆2021年度\21年度 生産台数推移(ﾏﾝｽﾘｰ).xls', 2022, '2022/01/01 00:00:00', GETDATE(), 999);</v>
      </c>
    </row>
    <row r="151" spans="3:4">
      <c r="C151" s="562">
        <v>48</v>
      </c>
      <c r="D151" s="562" t="str">
        <f t="shared" si="2"/>
        <v>INSERT INTO UPK_TEST.upk_k40.k40_pv_data (inf_date, car_model, three_months, regular, unipres, input_file, nendo, file_update, created_date, created_tantou_id) VALUES(12, 'J11-1L', 4700, 9252, 5027, '\\upk-dtss\upkroot\K20_生産課\公開参照\生産台数推移\☆2021年度\21年度 生産台数推移(ﾏﾝｽﾘｰ).xls', 2022, '2022/01/01 00:00:00', GETDATE(), 999);</v>
      </c>
    </row>
    <row r="152" spans="3:4">
      <c r="C152" s="562">
        <v>49</v>
      </c>
      <c r="D152" s="562" t="str">
        <f t="shared" si="2"/>
        <v>INSERT INTO UPK_TEST.upk_k40.k40_pv_data (inf_date, car_model, three_months, regular, unipres, input_file, nendo, file_update, created_date, created_tantou_id) VALUES(1, 'T32-2L', 6478, 6478, 5991, '\\upk-dtss\upkroot\K20_生産課\公開参照\生産台数推移\☆2021年度\21年度 生産台数推移(ﾏﾝｽﾘｰ).xls', 2022, '2022/01/01 00:00:00', GETDATE(), 999);</v>
      </c>
    </row>
    <row r="153" spans="3:4">
      <c r="C153" s="562">
        <v>50</v>
      </c>
      <c r="D153" s="562" t="str">
        <f t="shared" si="2"/>
        <v>INSERT INTO UPK_TEST.upk_k40.k40_pv_data (inf_date, car_model, three_months, regular, unipres, input_file, nendo, file_update, created_date, created_tantou_id) VALUES(2, 'T32-2L', 1095, 1492, 4387, '\\upk-dtss\upkroot\K20_生産課\公開参照\生産台数推移\☆2021年度\21年度 生産台数推移(ﾏﾝｽﾘｰ).xls', 2022, '2022/01/01 00:00:00', GETDATE(), 999);</v>
      </c>
    </row>
    <row r="154" spans="3:4">
      <c r="C154" s="562">
        <v>51</v>
      </c>
      <c r="D154" s="562" t="str">
        <f t="shared" si="2"/>
        <v>INSERT INTO UPK_TEST.upk_k40.k40_pv_data (inf_date, car_model, three_months, regular, unipres, input_file, nendo, file_update, created_date, created_tantou_id) VALUES(3, 'T32-2L', 2049, 1903, 6339, '\\upk-dtss\upkroot\K20_生産課\公開参照\生産台数推移\☆2021年度\21年度 生産台数推移(ﾏﾝｽﾘｰ).xls', 2022, '2022/01/01 00:00:00', GETDATE(), 999);</v>
      </c>
    </row>
    <row r="155" spans="3:4">
      <c r="C155" s="562">
        <v>52</v>
      </c>
      <c r="D155" s="562" t="str">
        <f t="shared" si="2"/>
        <v>INSERT INTO UPK_TEST.upk_k40.k40_pv_data (inf_date, car_model, three_months, regular, unipres, input_file, nendo, file_update, created_date, created_tantou_id) VALUES(4, 'T32-2L', 2160, 5767, 6221, '\\upk-dtss\upkroot\K20_生産課\公開参照\生産台数推移\☆2021年度\21年度 生産台数推移(ﾏﾝｽﾘｰ).xls', 2022, '2022/01/01 00:00:00', GETDATE(), 999);</v>
      </c>
    </row>
    <row r="156" spans="3:4">
      <c r="C156" s="562">
        <v>53</v>
      </c>
      <c r="D156" s="562" t="str">
        <f t="shared" si="2"/>
        <v>INSERT INTO UPK_TEST.upk_k40.k40_pv_data (inf_date, car_model, three_months, regular, unipres, input_file, nendo, file_update, created_date, created_tantou_id) VALUES(5, 'T32-2L', 4514, 5945, 4841, '\\upk-dtss\upkroot\K20_生産課\公開参照\生産台数推移\☆2021年度\21年度 生産台数推移(ﾏﾝｽﾘｰ).xls', 2022, '2022/01/01 00:00:00', GETDATE(), 999);</v>
      </c>
    </row>
    <row r="157" spans="3:4">
      <c r="C157" s="562">
        <v>54</v>
      </c>
      <c r="D157" s="562" t="str">
        <f t="shared" si="2"/>
        <v>INSERT INTO UPK_TEST.upk_k40.k40_pv_data (inf_date, car_model, three_months, regular, unipres, input_file, nendo, file_update, created_date, created_tantou_id) VALUES(6, 'T32-2L', 7380, 6866, 5894, '\\upk-dtss\upkroot\K20_生産課\公開参照\生産台数推移\☆2021年度\21年度 生産台数推移(ﾏﾝｽﾘｰ).xls', 2022, '2022/01/01 00:00:00', GETDATE(), 999);</v>
      </c>
    </row>
    <row r="158" spans="3:4">
      <c r="C158" s="562">
        <v>55</v>
      </c>
      <c r="D158" s="562" t="str">
        <f t="shared" si="2"/>
        <v>INSERT INTO UPK_TEST.upk_k40.k40_pv_data (inf_date, car_model, three_months, regular, unipres, input_file, nendo, file_update, created_date, created_tantou_id) VALUES(7, 'T32-2L', 2237, 6530, 4426, '\\upk-dtss\upkroot\K20_生産課\公開参照\生産台数推移\☆2021年度\21年度 生産台数推移(ﾏﾝｽﾘｰ).xls', 2022, '2022/01/01 00:00:00', GETDATE(), 999);</v>
      </c>
    </row>
    <row r="159" spans="3:4">
      <c r="C159" s="562">
        <v>56</v>
      </c>
      <c r="D159" s="562" t="str">
        <f t="shared" si="2"/>
        <v>INSERT INTO UPK_TEST.upk_k40.k40_pv_data (inf_date, car_model, three_months, regular, unipres, input_file, nendo, file_update, created_date, created_tantou_id) VALUES(8, 'T32-2L', 2863, 6304, 4726, '\\upk-dtss\upkroot\K20_生産課\公開参照\生産台数推移\☆2021年度\21年度 生産台数推移(ﾏﾝｽﾘｰ).xls', 2022, '2022/01/01 00:00:00', GETDATE(), 999);</v>
      </c>
    </row>
    <row r="160" spans="3:4">
      <c r="C160" s="562">
        <v>57</v>
      </c>
      <c r="D160" s="562" t="str">
        <f t="shared" si="2"/>
        <v>INSERT INTO UPK_TEST.upk_k40.k40_pv_data (inf_date, car_model, three_months, regular, unipres, input_file, nendo, file_update, created_date, created_tantou_id) VALUES(9, 'T32-2L', 273, 2727, 4350, '\\upk-dtss\upkroot\K20_生産課\公開参照\生産台数推移\☆2021年度\21年度 生産台数推移(ﾏﾝｽﾘｰ).xls', 2022, '2022/01/01 00:00:00', GETDATE(), 999);</v>
      </c>
    </row>
    <row r="161" spans="3:4">
      <c r="C161" s="562">
        <v>58</v>
      </c>
      <c r="D161" s="562" t="str">
        <f t="shared" si="2"/>
        <v>INSERT INTO UPK_TEST.upk_k40.k40_pv_data (inf_date, car_model, three_months, regular, unipres, input_file, nendo, file_update, created_date, created_tantou_id) VALUES(10, 'T32-2L', 2325, 3595, 4324, '\\upk-dtss\upkroot\K20_生産課\公開参照\生産台数推移\☆2021年度\21年度 生産台数推移(ﾏﾝｽﾘｰ).xls', 2022, '2022/01/01 00:00:00', GETDATE(), 999);</v>
      </c>
    </row>
    <row r="162" spans="3:4">
      <c r="C162" s="562">
        <v>59</v>
      </c>
      <c r="D162" s="562" t="str">
        <f t="shared" si="2"/>
        <v>INSERT INTO UPK_TEST.upk_k40.k40_pv_data (inf_date, car_model, three_months, regular, unipres, input_file, nendo, file_update, created_date, created_tantou_id) VALUES(11, 'T32-2L', 7175, 3567, 3868, '\\upk-dtss\upkroot\K20_生産課\公開参照\生産台数推移\☆2021年度\21年度 生産台数推移(ﾏﾝｽﾘｰ).xls', 2022, '2022/01/01 00:00:00', GETDATE(), 999);</v>
      </c>
    </row>
    <row r="163" spans="3:4">
      <c r="C163" s="562">
        <v>60</v>
      </c>
      <c r="D163" s="562" t="str">
        <f t="shared" si="2"/>
        <v>INSERT INTO UPK_TEST.upk_k40.k40_pv_data (inf_date, car_model, three_months, regular, unipres, input_file, nendo, file_update, created_date, created_tantou_id) VALUES(12, 'T32-2L', 9421, 1365, 4157, '\\upk-dtss\upkroot\K20_生産課\公開参照\生産台数推移\☆2021年度\21年度 生産台数推移(ﾏﾝｽﾘｰ).xls', 2022, '2022/01/01 00:00:00', GETDATE(), 999);</v>
      </c>
    </row>
    <row r="164" spans="3:4">
      <c r="C164" s="562">
        <v>61</v>
      </c>
      <c r="D164" s="562" t="str">
        <f t="shared" si="2"/>
        <v>INSERT INTO UPK_TEST.upk_k40.k40_pv_data (inf_date, car_model, three_months, regular, unipres, input_file, nendo, file_update, created_date, created_tantou_id) VALUES(1, 'J11-2L', 3014, 4194, 247, '\\upk-dtss\upkroot\K20_生産課\公開参照\生産台数推移\☆2021年度\21年度 生産台数推移(ﾏﾝｽﾘｰ).xls', 2022, '2022/01/01 00:00:00', GETDATE(), 999);</v>
      </c>
    </row>
    <row r="165" spans="3:4">
      <c r="C165" s="562">
        <v>62</v>
      </c>
      <c r="D165" s="562" t="str">
        <f t="shared" si="2"/>
        <v>INSERT INTO UPK_TEST.upk_k40.k40_pv_data (inf_date, car_model, three_months, regular, unipres, input_file, nendo, file_update, created_date, created_tantou_id) VALUES(2, 'J11-2L', 3, 154, 686, '\\upk-dtss\upkroot\K20_生産課\公開参照\生産台数推移\☆2021年度\21年度 生産台数推移(ﾏﾝｽﾘｰ).xls', 2022, '2022/01/01 00:00:00', GETDATE(), 999);</v>
      </c>
    </row>
    <row r="166" spans="3:4">
      <c r="C166" s="562">
        <v>63</v>
      </c>
      <c r="D166" s="562" t="str">
        <f t="shared" si="2"/>
        <v>INSERT INTO UPK_TEST.upk_k40.k40_pv_data (inf_date, car_model, three_months, regular, unipres, input_file, nendo, file_update, created_date, created_tantou_id) VALUES(3, 'J11-2L', 27, 0, 684, '\\upk-dtss\upkroot\K20_生産課\公開参照\生産台数推移\☆2021年度\21年度 生産台数推移(ﾏﾝｽﾘｰ).xls', 2022, '2022/01/01 00:00:00', GETDATE(), 999);</v>
      </c>
    </row>
    <row r="167" spans="3:4">
      <c r="C167" s="562">
        <v>64</v>
      </c>
      <c r="D167" s="562" t="str">
        <f t="shared" si="2"/>
        <v>INSERT INTO UPK_TEST.upk_k40.k40_pv_data (inf_date, car_model, three_months, regular, unipres, input_file, nendo, file_update, created_date, created_tantou_id) VALUES(4, 'J11-2L', 124, 2846, 874, '\\upk-dtss\upkroot\K20_生産課\公開参照\生産台数推移\☆2021年度\21年度 生産台数推移(ﾏﾝｽﾘｰ).xls', 2022, '2022/01/01 00:00:00', GETDATE(), 999);</v>
      </c>
    </row>
    <row r="168" spans="3:4">
      <c r="C168" s="562">
        <v>65</v>
      </c>
      <c r="D168" s="562" t="str">
        <f t="shared" si="2"/>
        <v>INSERT INTO UPK_TEST.upk_k40.k40_pv_data (inf_date, car_model, three_months, regular, unipres, input_file, nendo, file_update, created_date, created_tantou_id) VALUES(5, 'J11-2L', 1182, 350, 461, '\\upk-dtss\upkroot\K20_生産課\公開参照\生産台数推移\☆2021年度\21年度 生産台数推移(ﾏﾝｽﾘｰ).xls', 2022, '2022/01/01 00:00:00', GETDATE(), 999);</v>
      </c>
    </row>
    <row r="169" spans="3:4">
      <c r="C169" s="562">
        <v>66</v>
      </c>
      <c r="D169" s="562" t="str">
        <f t="shared" ref="D169:D199" si="3">$E$1&amp;D71&amp;", '"&amp;E71&amp;"', "&amp;F71&amp;", "&amp;G71&amp;", "&amp;H71&amp;", '"&amp;I71&amp;"', "&amp;J71&amp;", '"&amp;TEXT(K71,"YYYY/MM/DD HH:mm:SS")&amp;"', GETDATE(), 999);"</f>
        <v>INSERT INTO UPK_TEST.upk_k40.k40_pv_data (inf_date, car_model, three_months, regular, unipres, input_file, nendo, file_update, created_date, created_tantou_id) VALUES(6, 'J11-2L', 3562, 3851, 852, '\\upk-dtss\upkroot\K20_生産課\公開参照\生産台数推移\☆2021年度\21年度 生産台数推移(ﾏﾝｽﾘｰ).xls', 2022, '2022/01/01 00:00:00', GETDATE(), 999);</v>
      </c>
    </row>
    <row r="170" spans="3:4">
      <c r="C170" s="562">
        <v>67</v>
      </c>
      <c r="D170" s="562" t="str">
        <f t="shared" si="3"/>
        <v>INSERT INTO UPK_TEST.upk_k40.k40_pv_data (inf_date, car_model, three_months, regular, unipres, input_file, nendo, file_update, created_date, created_tantou_id) VALUES(7, 'J11-2L', 283, 1682, 625, '\\upk-dtss\upkroot\K20_生産課\公開参照\生産台数推移\☆2021年度\21年度 生産台数推移(ﾏﾝｽﾘｰ).xls', 2022, '2022/01/01 00:00:00', GETDATE(), 999);</v>
      </c>
    </row>
    <row r="171" spans="3:4">
      <c r="C171" s="562">
        <v>68</v>
      </c>
      <c r="D171" s="562" t="str">
        <f t="shared" si="3"/>
        <v>INSERT INTO UPK_TEST.upk_k40.k40_pv_data (inf_date, car_model, three_months, regular, unipres, input_file, nendo, file_update, created_date, created_tantou_id) VALUES(8, 'J11-2L', 3726, 1639, 735, '\\upk-dtss\upkroot\K20_生産課\公開参照\生産台数推移\☆2021年度\21年度 生産台数推移(ﾏﾝｽﾘｰ).xls', 2022, '2022/01/01 00:00:00', GETDATE(), 999);</v>
      </c>
    </row>
    <row r="172" spans="3:4">
      <c r="C172" s="562">
        <v>69</v>
      </c>
      <c r="D172" s="562" t="str">
        <f t="shared" si="3"/>
        <v>INSERT INTO UPK_TEST.upk_k40.k40_pv_data (inf_date, car_model, three_months, regular, unipres, input_file, nendo, file_update, created_date, created_tantou_id) VALUES(9, 'J11-2L', 478, 0, 258, '\\upk-dtss\upkroot\K20_生産課\公開参照\生産台数推移\☆2021年度\21年度 生産台数推移(ﾏﾝｽﾘｰ).xls', 2022, '2022/01/01 00:00:00', GETDATE(), 999);</v>
      </c>
    </row>
    <row r="173" spans="3:4">
      <c r="C173" s="562">
        <v>70</v>
      </c>
      <c r="D173" s="562" t="str">
        <f t="shared" si="3"/>
        <v>INSERT INTO UPK_TEST.upk_k40.k40_pv_data (inf_date, car_model, three_months, regular, unipres, input_file, nendo, file_update, created_date, created_tantou_id) VALUES(10, 'J11-2L', 2998, 0, 1036, '\\upk-dtss\upkroot\K20_生産課\公開参照\生産台数推移\☆2021年度\21年度 生産台数推移(ﾏﾝｽﾘｰ).xls', 2022, '2022/01/01 00:00:00', GETDATE(), 999);</v>
      </c>
    </row>
    <row r="174" spans="3:4">
      <c r="C174" s="562">
        <v>71</v>
      </c>
      <c r="D174" s="562" t="str">
        <f t="shared" si="3"/>
        <v>INSERT INTO UPK_TEST.upk_k40.k40_pv_data (inf_date, car_model, three_months, regular, unipres, input_file, nendo, file_update, created_date, created_tantou_id) VALUES(11, 'J11-2L', 3500, 0, 1405, '\\upk-dtss\upkroot\K20_生産課\公開参照\生産台数推移\☆2021年度\21年度 生産台数推移(ﾏﾝｽﾘｰ).xls', 2022, '2022/01/01 00:00:00', GETDATE(), 999);</v>
      </c>
    </row>
    <row r="175" spans="3:4">
      <c r="C175" s="562">
        <v>72</v>
      </c>
      <c r="D175" s="562" t="str">
        <f t="shared" si="3"/>
        <v>INSERT INTO UPK_TEST.upk_k40.k40_pv_data (inf_date, car_model, three_months, regular, unipres, input_file, nendo, file_update, created_date, created_tantou_id) VALUES(12, 'J11-2L', 1620, 0, 1875, '\\upk-dtss\upkroot\K20_生産課\公開参照\生産台数推移\☆2021年度\21年度 生産台数推移(ﾏﾝｽﾘｰ).xls', 2022, '2022/01/01 00:00:00', GETDATE(), 999);</v>
      </c>
    </row>
    <row r="176" spans="3:4">
      <c r="C176" s="562">
        <v>73</v>
      </c>
      <c r="D176" s="562" t="str">
        <f t="shared" si="3"/>
        <v>INSERT INTO UPK_TEST.upk_k40.k40_pv_data (inf_date, car_model, three_months, regular, unipres, input_file, nendo, file_update, created_date, created_tantou_id) VALUES(1, 'T33', 7719, 4763, 5185, '\\upk-dtss\upkroot\K20_生産課\公開参照\生産台数推移\☆2021年度\21年度 生産台数推移(ﾏﾝｽﾘｰ).xls', 2022, '2022/01/01 00:00:00', GETDATE(), 999);</v>
      </c>
    </row>
    <row r="177" spans="3:4">
      <c r="C177" s="562">
        <v>74</v>
      </c>
      <c r="D177" s="562" t="str">
        <f t="shared" si="3"/>
        <v>INSERT INTO UPK_TEST.upk_k40.k40_pv_data (inf_date, car_model, three_months, regular, unipres, input_file, nendo, file_update, created_date, created_tantou_id) VALUES(2, 'T33', 2719, 3003, 4123, '\\upk-dtss\upkroot\K20_生産課\公開参照\生産台数推移\☆2021年度\21年度 生産台数推移(ﾏﾝｽﾘｰ).xls', 2022, '2022/01/01 00:00:00', GETDATE(), 999);</v>
      </c>
    </row>
    <row r="178" spans="3:4">
      <c r="C178" s="562">
        <v>75</v>
      </c>
      <c r="D178" s="562" t="str">
        <f t="shared" si="3"/>
        <v>INSERT INTO UPK_TEST.upk_k40.k40_pv_data (inf_date, car_model, three_months, regular, unipres, input_file, nendo, file_update, created_date, created_tantou_id) VALUES(3, 'T33', 5863, 5521, 5669, '\\upk-dtss\upkroot\K20_生産課\公開参照\生産台数推移\☆2021年度\21年度 生産台数推移(ﾏﾝｽﾘｰ).xls', 2022, '2022/01/01 00:00:00', GETDATE(), 999);</v>
      </c>
    </row>
    <row r="179" spans="3:4">
      <c r="C179" s="562">
        <v>76</v>
      </c>
      <c r="D179" s="562" t="str">
        <f t="shared" si="3"/>
        <v>INSERT INTO UPK_TEST.upk_k40.k40_pv_data (inf_date, car_model, three_months, regular, unipres, input_file, nendo, file_update, created_date, created_tantou_id) VALUES(4, 'T33', 3744, 8274, 5669, '\\upk-dtss\upkroot\K20_生産課\公開参照\生産台数推移\☆2021年度\21年度 生産台数推移(ﾏﾝｽﾘｰ).xls', 2022, '2022/01/01 00:00:00', GETDATE(), 999);</v>
      </c>
    </row>
    <row r="180" spans="3:4">
      <c r="C180" s="562">
        <v>77</v>
      </c>
      <c r="D180" s="562" t="str">
        <f t="shared" si="3"/>
        <v>INSERT INTO UPK_TEST.upk_k40.k40_pv_data (inf_date, car_model, three_months, regular, unipres, input_file, nendo, file_update, created_date, created_tantou_id) VALUES(5, 'T33', 2002, 7337, 4380, '\\upk-dtss\upkroot\K20_生産課\公開参照\生産台数推移\☆2021年度\21年度 生産台数推移(ﾏﾝｽﾘｰ).xls', 2022, '2022/01/01 00:00:00', GETDATE(), 999);</v>
      </c>
    </row>
    <row r="181" spans="3:4">
      <c r="C181" s="562">
        <v>78</v>
      </c>
      <c r="D181" s="562" t="str">
        <f t="shared" si="3"/>
        <v>INSERT INTO UPK_TEST.upk_k40.k40_pv_data (inf_date, car_model, three_months, regular, unipres, input_file, nendo, file_update, created_date, created_tantou_id) VALUES(6, 'T33', 1344, 7490, 5669, '\\upk-dtss\upkroot\K20_生産課\公開参照\生産台数推移\☆2021年度\21年度 生産台数推移(ﾏﾝｽﾘｰ).xls', 2022, '2022/01/01 00:00:00', GETDATE(), 999);</v>
      </c>
    </row>
    <row r="182" spans="3:4">
      <c r="C182" s="562">
        <v>79</v>
      </c>
      <c r="D182" s="562" t="str">
        <f t="shared" si="3"/>
        <v>INSERT INTO UPK_TEST.upk_k40.k40_pv_data (inf_date, car_model, three_months, regular, unipres, input_file, nendo, file_update, created_date, created_tantou_id) VALUES(7, 'T33', 5244, 12226, 5154, '\\upk-dtss\upkroot\K20_生産課\公開参照\生産台数推移\☆2021年度\21年度 生産台数推移(ﾏﾝｽﾘｰ).xls', 2022, '2022/01/01 00:00:00', GETDATE(), 999);</v>
      </c>
    </row>
    <row r="183" spans="3:4">
      <c r="C183" s="562">
        <v>80</v>
      </c>
      <c r="D183" s="562" t="str">
        <f t="shared" si="3"/>
        <v>INSERT INTO UPK_TEST.upk_k40.k40_pv_data (inf_date, car_model, three_months, regular, unipres, input_file, nendo, file_update, created_date, created_tantou_id) VALUES(8, 'T33', 2146, 12686, 5669, '\\upk-dtss\upkroot\K20_生産課\公開参照\生産台数推移\☆2021年度\21年度 生産台数推移(ﾏﾝｽﾘｰ).xls', 2022, '2022/01/01 00:00:00', GETDATE(), 999);</v>
      </c>
    </row>
    <row r="184" spans="3:4">
      <c r="C184" s="562">
        <v>81</v>
      </c>
      <c r="D184" s="562" t="str">
        <f t="shared" si="3"/>
        <v>INSERT INTO UPK_TEST.upk_k40.k40_pv_data (inf_date, car_model, three_months, regular, unipres, input_file, nendo, file_update, created_date, created_tantou_id) VALUES(9, 'T33', 7674, 16455, 5179, '\\upk-dtss\upkroot\K20_生産課\公開参照\生産台数推移\☆2021年度\21年度 生産台数推移(ﾏﾝｽﾘｰ).xls', 2022, '2022/01/01 00:00:00', GETDATE(), 999);</v>
      </c>
    </row>
    <row r="185" spans="3:4">
      <c r="C185" s="562">
        <v>82</v>
      </c>
      <c r="D185" s="562" t="str">
        <f t="shared" si="3"/>
        <v>INSERT INTO UPK_TEST.upk_k40.k40_pv_data (inf_date, car_model, three_months, regular, unipres, input_file, nendo, file_update, created_date, created_tantou_id) VALUES(10, 'T33', 6110, 10267, 5154, '\\upk-dtss\upkroot\K20_生産課\公開参照\生産台数推移\☆2021年度\21年度 生産台数推移(ﾏﾝｽﾘｰ).xls', 2022, '2022/01/01 00:00:00', GETDATE(), 999);</v>
      </c>
    </row>
    <row r="186" spans="3:4">
      <c r="C186" s="562">
        <v>83</v>
      </c>
      <c r="D186" s="562" t="str">
        <f t="shared" si="3"/>
        <v>INSERT INTO UPK_TEST.upk_k40.k40_pv_data (inf_date, car_model, three_months, regular, unipres, input_file, nendo, file_update, created_date, created_tantou_id) VALUES(11, 'T33', 3624, 7407, 5154, '\\upk-dtss\upkroot\K20_生産課\公開参照\生産台数推移\☆2021年度\21年度 生産台数推移(ﾏﾝｽﾘｰ).xls', 2022, '2022/01/01 00:00:00', GETDATE(), 999);</v>
      </c>
    </row>
    <row r="187" spans="3:4">
      <c r="C187" s="562">
        <v>84</v>
      </c>
      <c r="D187" s="562" t="str">
        <f t="shared" si="3"/>
        <v>INSERT INTO UPK_TEST.upk_k40.k40_pv_data (inf_date, car_model, three_months, regular, unipres, input_file, nendo, file_update, created_date, created_tantou_id) VALUES(12, 'T33', 4239, 9585, 5924, '\\upk-dtss\upkroot\K20_生産課\公開参照\生産台数推移\☆2021年度\21年度 生産台数推移(ﾏﾝｽﾘｰ).xls', 2022, '2022/01/01 00:00:00', GETDATE(), 999);</v>
      </c>
    </row>
    <row r="188" spans="3:4">
      <c r="C188" s="562">
        <v>85</v>
      </c>
      <c r="D188" s="562" t="str">
        <f t="shared" si="3"/>
        <v>INSERT INTO UPK_TEST.upk_k40.k40_pv_data (inf_date, car_model, three_months, regular, unipres, input_file, nendo, file_update, created_date, created_tantou_id) VALUES(1, 'T33-e', 0, 0, 0, '\\upk-dtss\upkroot\K20_生産課\公開参照\生産台数推移\☆2021年度\21年度 生産台数推移(ﾏﾝｽﾘｰ).xls', 2022, '2022/01/01 00:00:00', GETDATE(), 999);</v>
      </c>
    </row>
    <row r="189" spans="3:4">
      <c r="C189" s="562">
        <v>86</v>
      </c>
      <c r="D189" s="562" t="str">
        <f t="shared" si="3"/>
        <v>INSERT INTO UPK_TEST.upk_k40.k40_pv_data (inf_date, car_model, three_months, regular, unipres, input_file, nendo, file_update, created_date, created_tantou_id) VALUES(2, 'T33-e', 0, 0, 0, '\\upk-dtss\upkroot\K20_生産課\公開参照\生産台数推移\☆2021年度\21年度 生産台数推移(ﾏﾝｽﾘｰ).xls', 2022, '2022/01/01 00:00:00', GETDATE(), 999);</v>
      </c>
    </row>
    <row r="190" spans="3:4">
      <c r="C190" s="562">
        <v>87</v>
      </c>
      <c r="D190" s="562" t="str">
        <f t="shared" si="3"/>
        <v>INSERT INTO UPK_TEST.upk_k40.k40_pv_data (inf_date, car_model, three_months, regular, unipres, input_file, nendo, file_update, created_date, created_tantou_id) VALUES(3, 'T33-e', 0, 0, 0, '\\upk-dtss\upkroot\K20_生産課\公開参照\生産台数推移\☆2021年度\21年度 生産台数推移(ﾏﾝｽﾘｰ).xls', 2022, '2022/01/01 00:00:00', GETDATE(), 999);</v>
      </c>
    </row>
    <row r="191" spans="3:4">
      <c r="C191" s="562">
        <v>88</v>
      </c>
      <c r="D191" s="562" t="str">
        <f t="shared" si="3"/>
        <v>INSERT INTO UPK_TEST.upk_k40.k40_pv_data (inf_date, car_model, three_months, regular, unipres, input_file, nendo, file_update, created_date, created_tantou_id) VALUES(4, 'T33-e', 0, 114, 0, '\\upk-dtss\upkroot\K20_生産課\公開参照\生産台数推移\☆2021年度\21年度 生産台数推移(ﾏﾝｽﾘｰ).xls', 2022, '2022/01/01 00:00:00', GETDATE(), 999);</v>
      </c>
    </row>
    <row r="192" spans="3:4">
      <c r="C192" s="562">
        <v>89</v>
      </c>
      <c r="D192" s="562" t="str">
        <f t="shared" si="3"/>
        <v>INSERT INTO UPK_TEST.upk_k40.k40_pv_data (inf_date, car_model, three_months, regular, unipres, input_file, nendo, file_update, created_date, created_tantou_id) VALUES(5, 'T33-e', 0, 67, 0, '\\upk-dtss\upkroot\K20_生産課\公開参照\生産台数推移\☆2021年度\21年度 生産台数推移(ﾏﾝｽﾘｰ).xls', 2022, '2022/01/01 00:00:00', GETDATE(), 999);</v>
      </c>
    </row>
    <row r="193" spans="1:41">
      <c r="C193" s="562">
        <v>90</v>
      </c>
      <c r="D193" s="562" t="str">
        <f t="shared" si="3"/>
        <v>INSERT INTO UPK_TEST.upk_k40.k40_pv_data (inf_date, car_model, three_months, regular, unipres, input_file, nendo, file_update, created_date, created_tantou_id) VALUES(6, 'T33-e', 0, 0, 0, '\\upk-dtss\upkroot\K20_生産課\公開参照\生産台数推移\☆2021年度\21年度 生産台数推移(ﾏﾝｽﾘｰ).xls', 2022, '2022/01/01 00:00:00', GETDATE(), 999);</v>
      </c>
    </row>
    <row r="194" spans="1:41">
      <c r="C194" s="562">
        <v>91</v>
      </c>
      <c r="D194" s="562" t="str">
        <f t="shared" si="3"/>
        <v>INSERT INTO UPK_TEST.upk_k40.k40_pv_data (inf_date, car_model, three_months, regular, unipres, input_file, nendo, file_update, created_date, created_tantou_id) VALUES(7, 'T33-e', 0, 0, 0, '\\upk-dtss\upkroot\K20_生産課\公開参照\生産台数推移\☆2021年度\21年度 生産台数推移(ﾏﾝｽﾘｰ).xls', 2022, '2022/01/01 00:00:00', GETDATE(), 999);</v>
      </c>
    </row>
    <row r="195" spans="1:41">
      <c r="C195" s="562">
        <v>92</v>
      </c>
      <c r="D195" s="562" t="str">
        <f t="shared" si="3"/>
        <v>INSERT INTO UPK_TEST.upk_k40.k40_pv_data (inf_date, car_model, three_months, regular, unipres, input_file, nendo, file_update, created_date, created_tantou_id) VALUES(8, 'T33-e', 45, 0, 0, '\\upk-dtss\upkroot\K20_生産課\公開参照\生産台数推移\☆2021年度\21年度 生産台数推移(ﾏﾝｽﾘｰ).xls', 2022, '2022/01/01 00:00:00', GETDATE(), 999);</v>
      </c>
    </row>
    <row r="196" spans="1:41">
      <c r="C196" s="562">
        <v>93</v>
      </c>
      <c r="D196" s="562" t="str">
        <f t="shared" si="3"/>
        <v>INSERT INTO UPK_TEST.upk_k40.k40_pv_data (inf_date, car_model, three_months, regular, unipres, input_file, nendo, file_update, created_date, created_tantou_id) VALUES(9, 'T33-e', 146, 232, 5834, '\\upk-dtss\upkroot\K20_生産課\公開参照\生産台数推移\☆2021年度\21年度 生産台数推移(ﾏﾝｽﾘｰ).xls', 2022, '2022/01/01 00:00:00', GETDATE(), 999);</v>
      </c>
    </row>
    <row r="197" spans="1:41">
      <c r="C197" s="562">
        <v>94</v>
      </c>
      <c r="D197" s="562" t="str">
        <f t="shared" si="3"/>
        <v>INSERT INTO UPK_TEST.upk_k40.k40_pv_data (inf_date, car_model, three_months, regular, unipres, input_file, nendo, file_update, created_date, created_tantou_id) VALUES(10, 'T33-e', 11, 2427, 5806, '\\upk-dtss\upkroot\K20_生産課\公開参照\生産台数推移\☆2021年度\21年度 生産台数推移(ﾏﾝｽﾘｰ).xls', 2022, '2022/01/01 00:00:00', GETDATE(), 999);</v>
      </c>
    </row>
    <row r="198" spans="1:41">
      <c r="C198" s="562">
        <v>95</v>
      </c>
      <c r="D198" s="562" t="str">
        <f t="shared" si="3"/>
        <v>INSERT INTO UPK_TEST.upk_k40.k40_pv_data (inf_date, car_model, three_months, regular, unipres, input_file, nendo, file_update, created_date, created_tantou_id) VALUES(11, 'T33-e', 2, 7460, 5806, '\\upk-dtss\upkroot\K20_生産課\公開参照\生産台数推移\☆2021年度\21年度 生産台数推移(ﾏﾝｽﾘｰ).xls', 2022, '2022/01/01 00:00:00', GETDATE(), 999);</v>
      </c>
    </row>
    <row r="199" spans="1:41">
      <c r="C199" s="562">
        <v>96</v>
      </c>
      <c r="D199" s="562" t="str">
        <f t="shared" si="3"/>
        <v>INSERT INTO UPK_TEST.upk_k40.k40_pv_data (inf_date, car_model, three_months, regular, unipres, input_file, nendo, file_update, created_date, created_tantou_id) VALUES(12, 'T33-e', 54, 8634, 6677, '\\upk-dtss\upkroot\K20_生産課\公開参照\生産台数推移\☆2021年度\21年度 生産台数推移(ﾏﾝｽﾘｰ).xls', 2022, '2022/01/01 00:00:00', GETDATE(), 999);</v>
      </c>
    </row>
    <row r="201" spans="1:41">
      <c r="A201" t="s">
        <v>9792</v>
      </c>
    </row>
    <row r="202" spans="1:41">
      <c r="B202" s="577" t="s">
        <v>9793</v>
      </c>
      <c r="D202" s="577" t="str">
        <f>"INSERT INTO UPK_TEST.upk_k40."&amp;$A$201&amp;" ("&amp;$D$204&amp;", "&amp;$E$204&amp;", "&amp;$F$204&amp;", "&amp;$G$204&amp;", "&amp;$H$204&amp;", "&amp;$I$204&amp;", "&amp;$J$204&amp;", "&amp;$K$204&amp;", "&amp;$L$204&amp;", "&amp;$M$204&amp;") VALUES("</f>
        <v>INSERT INTO UPK_TEST.upk_k40.k60_os_data (inf_date, buhin_no, volume, file_name, input_file, nendo, file_update, data_update, created_date, created_tantou_id) VALUES(</v>
      </c>
    </row>
    <row r="203" spans="1:41">
      <c r="C203" s="582" t="s">
        <v>165</v>
      </c>
      <c r="D203" s="583" t="s">
        <v>8754</v>
      </c>
      <c r="E203" s="583" t="s">
        <v>248</v>
      </c>
      <c r="F203" s="583" t="s">
        <v>8767</v>
      </c>
      <c r="G203" s="583" t="s">
        <v>9786</v>
      </c>
      <c r="H203" s="583" t="s">
        <v>9305</v>
      </c>
      <c r="I203" s="583" t="s">
        <v>9309</v>
      </c>
      <c r="J203" s="583" t="s">
        <v>9315</v>
      </c>
      <c r="K203" s="583" t="s">
        <v>9318</v>
      </c>
      <c r="L203" s="583" t="s">
        <v>287</v>
      </c>
      <c r="M203" s="583" t="s">
        <v>290</v>
      </c>
      <c r="N203" s="583" t="s">
        <v>292</v>
      </c>
      <c r="O203" s="584" t="s">
        <v>294</v>
      </c>
    </row>
    <row r="204" spans="1:41">
      <c r="C204" s="585" t="s">
        <v>82</v>
      </c>
      <c r="D204" s="586" t="s">
        <v>8759</v>
      </c>
      <c r="E204" s="586" t="s">
        <v>88</v>
      </c>
      <c r="F204" s="586" t="s">
        <v>9794</v>
      </c>
      <c r="G204" s="586" t="s">
        <v>9787</v>
      </c>
      <c r="H204" s="586" t="s">
        <v>9625</v>
      </c>
      <c r="I204" s="586" t="s">
        <v>8823</v>
      </c>
      <c r="J204" s="586" t="s">
        <v>9627</v>
      </c>
      <c r="K204" s="586" t="s">
        <v>9628</v>
      </c>
      <c r="L204" s="586" t="s">
        <v>52</v>
      </c>
      <c r="M204" s="586" t="s">
        <v>53</v>
      </c>
      <c r="N204" s="586" t="s">
        <v>54</v>
      </c>
      <c r="O204" s="587" t="s">
        <v>55</v>
      </c>
    </row>
    <row r="205" spans="1:41">
      <c r="C205" s="585" t="s">
        <v>58</v>
      </c>
      <c r="D205" s="586" t="s">
        <v>91</v>
      </c>
      <c r="E205" s="586" t="s">
        <v>62</v>
      </c>
      <c r="F205" s="586" t="s">
        <v>58</v>
      </c>
      <c r="G205" s="586" t="s">
        <v>62</v>
      </c>
      <c r="H205" s="586" t="s">
        <v>62</v>
      </c>
      <c r="I205" s="586" t="s">
        <v>91</v>
      </c>
      <c r="J205" s="586" t="s">
        <v>89</v>
      </c>
      <c r="K205" s="586" t="s">
        <v>91</v>
      </c>
      <c r="L205" s="586" t="s">
        <v>89</v>
      </c>
      <c r="M205" s="586" t="s">
        <v>91</v>
      </c>
      <c r="N205" s="586" t="s">
        <v>89</v>
      </c>
      <c r="O205" s="587" t="s">
        <v>91</v>
      </c>
    </row>
    <row r="206" spans="1:41">
      <c r="C206" s="588" t="s">
        <v>59</v>
      </c>
      <c r="D206" s="589" t="s">
        <v>78</v>
      </c>
      <c r="E206" s="589" t="s">
        <v>8791</v>
      </c>
      <c r="F206" s="589" t="s">
        <v>59</v>
      </c>
      <c r="G206" s="589" t="s">
        <v>9626</v>
      </c>
      <c r="H206" s="589" t="s">
        <v>9626</v>
      </c>
      <c r="I206" s="589" t="s">
        <v>78</v>
      </c>
      <c r="J206" s="589" t="s">
        <v>79</v>
      </c>
      <c r="K206" s="589" t="s">
        <v>78</v>
      </c>
      <c r="L206" s="589" t="s">
        <v>79</v>
      </c>
      <c r="M206" s="589" t="s">
        <v>78</v>
      </c>
      <c r="N206" s="589" t="s">
        <v>79</v>
      </c>
      <c r="O206" s="590" t="s">
        <v>78</v>
      </c>
    </row>
    <row r="207" spans="1:41" s="599" customFormat="1">
      <c r="C207" s="599">
        <v>1</v>
      </c>
      <c r="D207" s="599">
        <v>12</v>
      </c>
      <c r="E207" s="601" t="s">
        <v>2809</v>
      </c>
      <c r="F207" s="601">
        <v>200</v>
      </c>
      <c r="G207" s="603" t="s">
        <v>9813</v>
      </c>
      <c r="H207" s="235" t="s">
        <v>9814</v>
      </c>
      <c r="I207" s="597">
        <v>2021</v>
      </c>
      <c r="J207" s="591">
        <v>44526.412766203706</v>
      </c>
      <c r="K207" s="597">
        <v>0</v>
      </c>
      <c r="L207" s="602"/>
      <c r="M207" s="602"/>
      <c r="N207" s="602"/>
      <c r="O207" s="602"/>
      <c r="P207" s="602"/>
      <c r="Q207" s="602"/>
      <c r="R207" s="602"/>
      <c r="S207" s="602"/>
      <c r="T207" s="602"/>
      <c r="U207" s="602"/>
      <c r="V207" s="602"/>
      <c r="W207" s="602"/>
      <c r="X207" s="602"/>
      <c r="Y207" s="602"/>
      <c r="Z207" s="602"/>
      <c r="AA207" s="602"/>
      <c r="AB207" s="602"/>
      <c r="AC207" s="602"/>
      <c r="AD207" s="602"/>
      <c r="AE207" s="602"/>
      <c r="AF207" s="602"/>
      <c r="AG207" s="602"/>
      <c r="AH207" s="602"/>
      <c r="AI207" s="602"/>
      <c r="AJ207" s="602"/>
      <c r="AK207" s="602"/>
      <c r="AL207" s="602"/>
      <c r="AM207" s="602"/>
      <c r="AN207" s="602"/>
      <c r="AO207" s="602"/>
    </row>
    <row r="208" spans="1:41" s="599" customFormat="1">
      <c r="C208" s="599">
        <v>2</v>
      </c>
      <c r="D208" s="599">
        <v>12</v>
      </c>
      <c r="E208" s="601" t="s">
        <v>2815</v>
      </c>
      <c r="F208" s="601">
        <v>450</v>
      </c>
      <c r="G208" s="603" t="s">
        <v>9813</v>
      </c>
      <c r="H208" s="235" t="s">
        <v>9814</v>
      </c>
      <c r="I208" s="597">
        <v>2021</v>
      </c>
      <c r="J208" s="604">
        <v>44526.412766203706</v>
      </c>
      <c r="K208" s="597">
        <v>0</v>
      </c>
      <c r="L208" s="602"/>
      <c r="M208" s="602"/>
      <c r="N208" s="602"/>
      <c r="O208" s="602"/>
      <c r="P208" s="602"/>
      <c r="Q208" s="602"/>
      <c r="R208" s="602"/>
      <c r="S208" s="602"/>
      <c r="T208" s="602"/>
      <c r="U208" s="602"/>
      <c r="V208" s="602"/>
      <c r="W208" s="602"/>
      <c r="X208" s="602"/>
      <c r="Y208" s="602"/>
      <c r="Z208" s="602"/>
      <c r="AA208" s="602"/>
      <c r="AB208" s="602"/>
      <c r="AC208" s="602"/>
      <c r="AD208" s="602"/>
      <c r="AE208" s="602"/>
      <c r="AF208" s="602"/>
      <c r="AG208" s="602"/>
      <c r="AH208" s="602"/>
      <c r="AI208" s="602"/>
      <c r="AJ208" s="602"/>
      <c r="AK208" s="602"/>
      <c r="AL208" s="602"/>
      <c r="AM208" s="602"/>
      <c r="AN208" s="602"/>
      <c r="AO208" s="602"/>
    </row>
    <row r="209" spans="3:41" s="599" customFormat="1">
      <c r="C209" s="599">
        <v>3</v>
      </c>
      <c r="D209" s="599">
        <v>12</v>
      </c>
      <c r="E209" s="601" t="s">
        <v>2844</v>
      </c>
      <c r="F209" s="601">
        <v>500</v>
      </c>
      <c r="G209" s="603" t="s">
        <v>9813</v>
      </c>
      <c r="H209" s="235" t="s">
        <v>9814</v>
      </c>
      <c r="I209" s="597">
        <v>2021</v>
      </c>
      <c r="J209" s="591">
        <v>44526.412766203706</v>
      </c>
      <c r="K209" s="597">
        <v>0</v>
      </c>
      <c r="L209" s="602"/>
      <c r="M209" s="602"/>
      <c r="N209" s="602"/>
      <c r="O209" s="602"/>
      <c r="P209" s="602"/>
      <c r="Q209" s="602"/>
      <c r="R209" s="602"/>
      <c r="S209" s="602"/>
      <c r="T209" s="602"/>
      <c r="U209" s="602"/>
      <c r="V209" s="602"/>
      <c r="W209" s="602"/>
      <c r="X209" s="602"/>
      <c r="Y209" s="602"/>
      <c r="Z209" s="602"/>
      <c r="AA209" s="602"/>
      <c r="AB209" s="602"/>
      <c r="AC209" s="602"/>
      <c r="AD209" s="602"/>
      <c r="AE209" s="602"/>
      <c r="AF209" s="602"/>
      <c r="AG209" s="602"/>
      <c r="AH209" s="602"/>
      <c r="AI209" s="602"/>
      <c r="AJ209" s="602"/>
      <c r="AK209" s="602"/>
      <c r="AL209" s="602"/>
      <c r="AM209" s="602"/>
      <c r="AN209" s="602"/>
      <c r="AO209" s="602"/>
    </row>
    <row r="210" spans="3:41" s="599" customFormat="1">
      <c r="C210" s="599">
        <v>4</v>
      </c>
      <c r="D210" s="599">
        <v>12</v>
      </c>
      <c r="E210" s="601" t="s">
        <v>2812</v>
      </c>
      <c r="F210" s="601">
        <v>600</v>
      </c>
      <c r="G210" s="603" t="s">
        <v>9813</v>
      </c>
      <c r="H210" s="235" t="s">
        <v>9814</v>
      </c>
      <c r="I210" s="597">
        <v>2021</v>
      </c>
      <c r="J210" s="591">
        <v>44526.412766203706</v>
      </c>
      <c r="K210" s="597">
        <v>0</v>
      </c>
      <c r="L210" s="602"/>
      <c r="M210" s="602"/>
      <c r="N210" s="602"/>
      <c r="O210" s="602"/>
      <c r="P210" s="602"/>
      <c r="Q210" s="602"/>
      <c r="R210" s="602"/>
      <c r="S210" s="602"/>
      <c r="T210" s="602"/>
      <c r="U210" s="602"/>
      <c r="V210" s="602"/>
      <c r="W210" s="602"/>
      <c r="X210" s="602"/>
      <c r="Y210" s="602"/>
      <c r="Z210" s="602"/>
      <c r="AA210" s="602"/>
      <c r="AB210" s="602"/>
      <c r="AC210" s="602"/>
      <c r="AD210" s="602"/>
      <c r="AE210" s="602"/>
      <c r="AF210" s="602"/>
      <c r="AG210" s="602"/>
      <c r="AH210" s="602"/>
      <c r="AI210" s="602"/>
      <c r="AJ210" s="602"/>
      <c r="AK210" s="602"/>
      <c r="AL210" s="602"/>
      <c r="AM210" s="602"/>
      <c r="AN210" s="602"/>
      <c r="AO210" s="602"/>
    </row>
    <row r="211" spans="3:41" s="599" customFormat="1">
      <c r="C211" s="599">
        <v>5</v>
      </c>
      <c r="D211" s="599">
        <v>12</v>
      </c>
      <c r="E211" s="601" t="s">
        <v>2845</v>
      </c>
      <c r="F211" s="601">
        <v>600</v>
      </c>
      <c r="G211" s="603" t="s">
        <v>9813</v>
      </c>
      <c r="H211" s="235" t="s">
        <v>9814</v>
      </c>
      <c r="I211" s="597">
        <v>2021</v>
      </c>
      <c r="J211" s="591">
        <v>44526.412766203706</v>
      </c>
      <c r="K211" s="597">
        <v>0</v>
      </c>
      <c r="L211" s="602"/>
      <c r="M211" s="602"/>
      <c r="N211" s="602"/>
      <c r="O211" s="602"/>
      <c r="P211" s="602"/>
      <c r="Q211" s="602"/>
      <c r="R211" s="602"/>
      <c r="S211" s="602"/>
      <c r="T211" s="602"/>
      <c r="U211" s="602"/>
      <c r="V211" s="602"/>
      <c r="W211" s="602"/>
      <c r="X211" s="602"/>
      <c r="Y211" s="602"/>
      <c r="Z211" s="602"/>
      <c r="AA211" s="602"/>
      <c r="AB211" s="602"/>
      <c r="AC211" s="602"/>
      <c r="AD211" s="602"/>
      <c r="AE211" s="602"/>
      <c r="AF211" s="602"/>
      <c r="AG211" s="602"/>
      <c r="AH211" s="602"/>
      <c r="AI211" s="602"/>
      <c r="AJ211" s="602"/>
      <c r="AK211" s="602"/>
      <c r="AL211" s="602"/>
      <c r="AM211" s="602"/>
      <c r="AN211" s="602"/>
      <c r="AO211" s="602"/>
    </row>
    <row r="212" spans="3:41" s="599" customFormat="1">
      <c r="C212" s="599">
        <v>6</v>
      </c>
      <c r="D212" s="599">
        <v>12</v>
      </c>
      <c r="E212" s="601" t="s">
        <v>2835</v>
      </c>
      <c r="F212" s="601">
        <v>750</v>
      </c>
      <c r="G212" s="603" t="s">
        <v>9813</v>
      </c>
      <c r="H212" s="235" t="s">
        <v>9814</v>
      </c>
      <c r="I212" s="597">
        <v>2021</v>
      </c>
      <c r="J212" s="591">
        <v>44526.412766203706</v>
      </c>
      <c r="K212" s="597">
        <v>0</v>
      </c>
      <c r="L212" s="602"/>
      <c r="M212" s="602"/>
      <c r="N212" s="602"/>
      <c r="O212" s="602"/>
      <c r="P212" s="602"/>
      <c r="Q212" s="602"/>
      <c r="R212" s="602"/>
      <c r="S212" s="602"/>
      <c r="T212" s="602"/>
      <c r="U212" s="602"/>
      <c r="V212" s="602"/>
      <c r="W212" s="602"/>
      <c r="X212" s="602"/>
      <c r="Y212" s="602"/>
      <c r="Z212" s="602"/>
      <c r="AA212" s="602"/>
      <c r="AB212" s="602"/>
      <c r="AC212" s="602"/>
      <c r="AD212" s="602"/>
      <c r="AE212" s="602"/>
      <c r="AF212" s="602"/>
      <c r="AG212" s="602"/>
      <c r="AH212" s="602"/>
      <c r="AI212" s="602"/>
      <c r="AJ212" s="602"/>
      <c r="AK212" s="602"/>
      <c r="AL212" s="602"/>
      <c r="AM212" s="602"/>
      <c r="AN212" s="602"/>
      <c r="AO212" s="602"/>
    </row>
    <row r="213" spans="3:41" s="599" customFormat="1">
      <c r="C213" s="599">
        <v>7</v>
      </c>
      <c r="D213" s="599">
        <v>12</v>
      </c>
      <c r="E213" s="601" t="s">
        <v>2810</v>
      </c>
      <c r="F213" s="601">
        <v>800</v>
      </c>
      <c r="G213" s="603" t="s">
        <v>9813</v>
      </c>
      <c r="H213" s="235" t="s">
        <v>9814</v>
      </c>
      <c r="I213" s="597">
        <v>2021</v>
      </c>
      <c r="J213" s="591">
        <v>44526.412766203706</v>
      </c>
      <c r="K213" s="597">
        <v>0</v>
      </c>
      <c r="L213" s="602"/>
      <c r="M213" s="602"/>
      <c r="N213" s="602"/>
      <c r="O213" s="602"/>
      <c r="P213" s="602"/>
      <c r="Q213" s="602"/>
      <c r="R213" s="602"/>
      <c r="S213" s="602"/>
      <c r="T213" s="602"/>
      <c r="U213" s="602"/>
      <c r="V213" s="602"/>
      <c r="W213" s="602"/>
      <c r="X213" s="602"/>
      <c r="Y213" s="602"/>
      <c r="Z213" s="602"/>
      <c r="AA213" s="602"/>
      <c r="AB213" s="602"/>
      <c r="AC213" s="602"/>
      <c r="AD213" s="602"/>
      <c r="AE213" s="602"/>
      <c r="AF213" s="602"/>
      <c r="AG213" s="602"/>
      <c r="AH213" s="602"/>
      <c r="AI213" s="602"/>
      <c r="AJ213" s="602"/>
      <c r="AK213" s="602"/>
      <c r="AL213" s="602"/>
      <c r="AM213" s="602"/>
      <c r="AN213" s="602"/>
      <c r="AO213" s="602"/>
    </row>
    <row r="214" spans="3:41" s="599" customFormat="1">
      <c r="C214" s="599">
        <v>8</v>
      </c>
      <c r="D214" s="599">
        <v>12</v>
      </c>
      <c r="E214" s="601" t="s">
        <v>2805</v>
      </c>
      <c r="F214" s="601">
        <v>1000</v>
      </c>
      <c r="G214" s="603" t="s">
        <v>9813</v>
      </c>
      <c r="H214" s="235" t="s">
        <v>9814</v>
      </c>
      <c r="I214" s="597">
        <v>2021</v>
      </c>
      <c r="J214" s="591">
        <v>44526.412766203706</v>
      </c>
      <c r="K214" s="597">
        <v>0</v>
      </c>
      <c r="L214" s="602"/>
      <c r="M214" s="602"/>
      <c r="N214" s="602"/>
      <c r="O214" s="602"/>
      <c r="P214" s="602"/>
      <c r="Q214" s="602"/>
      <c r="R214" s="602"/>
      <c r="S214" s="602"/>
      <c r="T214" s="602"/>
      <c r="U214" s="602"/>
      <c r="V214" s="602"/>
      <c r="W214" s="602"/>
      <c r="X214" s="602"/>
      <c r="Y214" s="602"/>
      <c r="Z214" s="602"/>
      <c r="AA214" s="602"/>
      <c r="AB214" s="602"/>
      <c r="AC214" s="602"/>
      <c r="AD214" s="602"/>
      <c r="AE214" s="602"/>
      <c r="AF214" s="602"/>
      <c r="AG214" s="602"/>
      <c r="AH214" s="602"/>
      <c r="AI214" s="602"/>
      <c r="AJ214" s="602"/>
      <c r="AK214" s="602"/>
      <c r="AL214" s="602"/>
      <c r="AM214" s="602"/>
      <c r="AN214" s="602"/>
      <c r="AO214" s="602"/>
    </row>
    <row r="215" spans="3:41" s="599" customFormat="1">
      <c r="C215" s="599">
        <v>9</v>
      </c>
      <c r="D215" s="599">
        <v>12</v>
      </c>
      <c r="E215" s="601" t="s">
        <v>2811</v>
      </c>
      <c r="F215" s="601">
        <v>1000</v>
      </c>
      <c r="G215" s="603" t="s">
        <v>9813</v>
      </c>
      <c r="H215" s="235" t="s">
        <v>9814</v>
      </c>
      <c r="I215" s="597">
        <v>2021</v>
      </c>
      <c r="J215" s="591">
        <v>44526.412766203706</v>
      </c>
      <c r="K215" s="597">
        <v>0</v>
      </c>
      <c r="L215" s="602"/>
      <c r="M215" s="602"/>
      <c r="N215" s="602"/>
      <c r="O215" s="602"/>
      <c r="P215" s="602"/>
      <c r="Q215" s="602"/>
      <c r="R215" s="602"/>
      <c r="S215" s="602"/>
      <c r="T215" s="602"/>
      <c r="U215" s="602"/>
      <c r="V215" s="602"/>
      <c r="W215" s="602"/>
      <c r="X215" s="602"/>
      <c r="Y215" s="602"/>
      <c r="Z215" s="602"/>
      <c r="AA215" s="602"/>
      <c r="AB215" s="602"/>
      <c r="AC215" s="602"/>
      <c r="AD215" s="602"/>
      <c r="AE215" s="602"/>
      <c r="AF215" s="602"/>
      <c r="AG215" s="602"/>
      <c r="AH215" s="602"/>
      <c r="AI215" s="602"/>
      <c r="AJ215" s="602"/>
      <c r="AK215" s="602"/>
      <c r="AL215" s="602"/>
      <c r="AM215" s="602"/>
      <c r="AN215" s="602"/>
      <c r="AO215" s="602"/>
    </row>
    <row r="216" spans="3:41" s="599" customFormat="1">
      <c r="C216" s="599">
        <v>10</v>
      </c>
      <c r="D216" s="599">
        <v>12</v>
      </c>
      <c r="E216" s="601" t="s">
        <v>2814</v>
      </c>
      <c r="F216" s="601">
        <v>1000</v>
      </c>
      <c r="G216" s="603" t="s">
        <v>9813</v>
      </c>
      <c r="H216" s="235" t="s">
        <v>9814</v>
      </c>
      <c r="I216" s="597">
        <v>2021</v>
      </c>
      <c r="J216" s="591">
        <v>44526.412766203706</v>
      </c>
      <c r="K216" s="597">
        <v>0</v>
      </c>
      <c r="L216" s="602"/>
      <c r="M216" s="602"/>
      <c r="N216" s="602"/>
      <c r="O216" s="602"/>
      <c r="P216" s="602"/>
      <c r="Q216" s="602"/>
      <c r="R216" s="602"/>
      <c r="S216" s="602"/>
      <c r="T216" s="602"/>
      <c r="U216" s="602"/>
      <c r="V216" s="602"/>
      <c r="W216" s="602"/>
      <c r="X216" s="602"/>
      <c r="Y216" s="602"/>
      <c r="Z216" s="602"/>
      <c r="AA216" s="602"/>
      <c r="AB216" s="602"/>
      <c r="AC216" s="602"/>
      <c r="AD216" s="602"/>
      <c r="AE216" s="602"/>
      <c r="AF216" s="602"/>
      <c r="AG216" s="602"/>
      <c r="AH216" s="602"/>
      <c r="AI216" s="602"/>
      <c r="AJ216" s="602"/>
      <c r="AK216" s="602"/>
      <c r="AL216" s="602"/>
      <c r="AM216" s="602"/>
      <c r="AN216" s="602"/>
      <c r="AO216" s="602"/>
    </row>
    <row r="217" spans="3:41" s="599" customFormat="1">
      <c r="C217" s="599">
        <v>11</v>
      </c>
      <c r="D217" s="599">
        <v>12</v>
      </c>
      <c r="E217" s="601" t="s">
        <v>2839</v>
      </c>
      <c r="F217" s="601">
        <v>1000</v>
      </c>
      <c r="G217" s="603" t="s">
        <v>9813</v>
      </c>
      <c r="H217" s="235" t="s">
        <v>9814</v>
      </c>
      <c r="I217" s="597">
        <v>2021</v>
      </c>
      <c r="J217" s="591">
        <v>44526.412766203706</v>
      </c>
      <c r="K217" s="597">
        <v>0</v>
      </c>
      <c r="L217" s="602"/>
      <c r="M217" s="602"/>
      <c r="N217" s="602"/>
      <c r="O217" s="602"/>
      <c r="P217" s="602"/>
      <c r="Q217" s="602"/>
      <c r="R217" s="602"/>
      <c r="S217" s="602"/>
      <c r="T217" s="602"/>
      <c r="U217" s="602"/>
      <c r="V217" s="602"/>
      <c r="W217" s="602"/>
      <c r="X217" s="602"/>
      <c r="Y217" s="602"/>
      <c r="Z217" s="602"/>
      <c r="AA217" s="602"/>
      <c r="AB217" s="602"/>
      <c r="AC217" s="602"/>
      <c r="AD217" s="602"/>
      <c r="AE217" s="602"/>
      <c r="AF217" s="602"/>
      <c r="AG217" s="602"/>
      <c r="AH217" s="602"/>
      <c r="AI217" s="602"/>
      <c r="AJ217" s="602"/>
      <c r="AK217" s="602"/>
      <c r="AL217" s="602"/>
      <c r="AM217" s="602"/>
      <c r="AN217" s="602"/>
      <c r="AO217" s="602"/>
    </row>
    <row r="218" spans="3:41" s="599" customFormat="1">
      <c r="C218" s="599">
        <v>12</v>
      </c>
      <c r="D218" s="599">
        <v>12</v>
      </c>
      <c r="E218" s="601" t="s">
        <v>2804</v>
      </c>
      <c r="F218" s="601">
        <v>1200</v>
      </c>
      <c r="G218" s="603" t="s">
        <v>9813</v>
      </c>
      <c r="H218" s="235" t="s">
        <v>9814</v>
      </c>
      <c r="I218" s="597">
        <v>2021</v>
      </c>
      <c r="J218" s="591">
        <v>44526.412766203706</v>
      </c>
      <c r="K218" s="597">
        <v>0</v>
      </c>
      <c r="L218" s="602"/>
      <c r="M218" s="602"/>
      <c r="N218" s="602"/>
      <c r="O218" s="602"/>
      <c r="P218" s="602"/>
      <c r="Q218" s="602"/>
      <c r="R218" s="602"/>
      <c r="S218" s="602"/>
      <c r="T218" s="602"/>
      <c r="U218" s="602"/>
      <c r="V218" s="602"/>
      <c r="W218" s="602"/>
      <c r="X218" s="602"/>
      <c r="Y218" s="602"/>
      <c r="Z218" s="602"/>
      <c r="AA218" s="602"/>
      <c r="AB218" s="602"/>
      <c r="AC218" s="602"/>
      <c r="AD218" s="602"/>
      <c r="AE218" s="602"/>
      <c r="AF218" s="602"/>
      <c r="AG218" s="602"/>
      <c r="AH218" s="602"/>
      <c r="AI218" s="602"/>
      <c r="AJ218" s="602"/>
      <c r="AK218" s="602"/>
      <c r="AL218" s="602"/>
      <c r="AM218" s="602"/>
      <c r="AN218" s="602"/>
      <c r="AO218" s="602"/>
    </row>
    <row r="219" spans="3:41" s="599" customFormat="1">
      <c r="C219" s="599">
        <v>13</v>
      </c>
      <c r="D219" s="599">
        <v>12</v>
      </c>
      <c r="E219" s="601" t="s">
        <v>2816</v>
      </c>
      <c r="F219" s="601">
        <v>1200</v>
      </c>
      <c r="G219" s="603" t="s">
        <v>9813</v>
      </c>
      <c r="H219" s="235" t="s">
        <v>9814</v>
      </c>
      <c r="I219" s="597">
        <v>2021</v>
      </c>
      <c r="J219" s="591">
        <v>44526.412766203706</v>
      </c>
      <c r="K219" s="597">
        <v>0</v>
      </c>
      <c r="L219" s="602"/>
      <c r="M219" s="602"/>
      <c r="N219" s="602"/>
      <c r="O219" s="602"/>
      <c r="P219" s="602"/>
      <c r="Q219" s="602"/>
      <c r="R219" s="602"/>
      <c r="S219" s="602"/>
      <c r="T219" s="602"/>
      <c r="U219" s="602"/>
      <c r="V219" s="602"/>
      <c r="W219" s="602"/>
      <c r="X219" s="602"/>
      <c r="Y219" s="602"/>
      <c r="Z219" s="602"/>
      <c r="AA219" s="602"/>
      <c r="AB219" s="602"/>
      <c r="AC219" s="602"/>
      <c r="AD219" s="602"/>
      <c r="AE219" s="602"/>
      <c r="AF219" s="602"/>
      <c r="AG219" s="602"/>
      <c r="AH219" s="602"/>
      <c r="AI219" s="602"/>
      <c r="AJ219" s="602"/>
      <c r="AK219" s="602"/>
      <c r="AL219" s="602"/>
      <c r="AM219" s="602"/>
      <c r="AN219" s="602"/>
      <c r="AO219" s="602"/>
    </row>
    <row r="220" spans="3:41" s="599" customFormat="1">
      <c r="C220" s="599">
        <v>14</v>
      </c>
      <c r="D220" s="599">
        <v>12</v>
      </c>
      <c r="E220" s="601" t="s">
        <v>2838</v>
      </c>
      <c r="F220" s="601">
        <v>1200</v>
      </c>
      <c r="G220" s="603" t="s">
        <v>9813</v>
      </c>
      <c r="H220" s="235" t="s">
        <v>9814</v>
      </c>
      <c r="I220" s="597">
        <v>2021</v>
      </c>
      <c r="J220" s="591">
        <v>44526.412766203706</v>
      </c>
      <c r="K220" s="597">
        <v>0</v>
      </c>
      <c r="L220" s="602"/>
      <c r="M220" s="602"/>
      <c r="N220" s="602"/>
      <c r="O220" s="602"/>
      <c r="P220" s="602"/>
      <c r="Q220" s="602"/>
      <c r="R220" s="602"/>
      <c r="S220" s="602"/>
      <c r="T220" s="602"/>
      <c r="U220" s="602"/>
      <c r="V220" s="602"/>
      <c r="W220" s="602"/>
      <c r="X220" s="602"/>
      <c r="Y220" s="602"/>
      <c r="Z220" s="602"/>
      <c r="AA220" s="602"/>
      <c r="AB220" s="602"/>
      <c r="AC220" s="602"/>
      <c r="AD220" s="602"/>
      <c r="AE220" s="602"/>
      <c r="AF220" s="602"/>
      <c r="AG220" s="602"/>
      <c r="AH220" s="602"/>
      <c r="AI220" s="602"/>
      <c r="AJ220" s="602"/>
      <c r="AK220" s="602"/>
      <c r="AL220" s="602"/>
      <c r="AM220" s="602"/>
      <c r="AN220" s="602"/>
      <c r="AO220" s="602"/>
    </row>
    <row r="221" spans="3:41" s="599" customFormat="1">
      <c r="C221" s="599">
        <v>15</v>
      </c>
      <c r="D221" s="599">
        <v>12</v>
      </c>
      <c r="E221" s="601" t="s">
        <v>2859</v>
      </c>
      <c r="F221" s="601">
        <v>1200</v>
      </c>
      <c r="G221" s="603" t="s">
        <v>9813</v>
      </c>
      <c r="H221" s="235" t="s">
        <v>9814</v>
      </c>
      <c r="I221" s="597">
        <v>2021</v>
      </c>
      <c r="J221" s="591">
        <v>44526.412766203706</v>
      </c>
      <c r="K221" s="597">
        <v>0</v>
      </c>
      <c r="L221" s="602"/>
      <c r="M221" s="602"/>
      <c r="N221" s="602"/>
      <c r="O221" s="602"/>
      <c r="P221" s="602"/>
      <c r="Q221" s="602"/>
      <c r="R221" s="602"/>
      <c r="S221" s="602"/>
      <c r="T221" s="602"/>
      <c r="U221" s="602"/>
      <c r="V221" s="602"/>
      <c r="W221" s="602"/>
      <c r="X221" s="602"/>
      <c r="Y221" s="602"/>
      <c r="Z221" s="602"/>
      <c r="AA221" s="602"/>
      <c r="AB221" s="602"/>
      <c r="AC221" s="602"/>
      <c r="AD221" s="602"/>
      <c r="AE221" s="602"/>
      <c r="AF221" s="602"/>
      <c r="AG221" s="602"/>
      <c r="AH221" s="602"/>
      <c r="AI221" s="602"/>
      <c r="AJ221" s="602"/>
      <c r="AK221" s="602"/>
      <c r="AL221" s="602"/>
      <c r="AM221" s="602"/>
      <c r="AN221" s="602"/>
      <c r="AO221" s="602"/>
    </row>
    <row r="222" spans="3:41" s="599" customFormat="1">
      <c r="C222" s="599">
        <v>16</v>
      </c>
      <c r="D222" s="599">
        <v>12</v>
      </c>
      <c r="E222" s="601" t="s">
        <v>2774</v>
      </c>
      <c r="F222" s="601">
        <v>1440</v>
      </c>
      <c r="G222" s="603" t="s">
        <v>9813</v>
      </c>
      <c r="H222" s="235" t="s">
        <v>9814</v>
      </c>
      <c r="I222" s="597">
        <v>2021</v>
      </c>
      <c r="J222" s="591">
        <v>44526.412766203706</v>
      </c>
      <c r="K222" s="597">
        <v>0</v>
      </c>
      <c r="L222" s="602"/>
      <c r="M222" s="602"/>
      <c r="N222" s="602"/>
      <c r="O222" s="602"/>
      <c r="P222" s="602"/>
      <c r="Q222" s="602"/>
      <c r="R222" s="602"/>
      <c r="S222" s="602"/>
      <c r="T222" s="602"/>
      <c r="U222" s="602"/>
      <c r="V222" s="602"/>
      <c r="W222" s="602"/>
      <c r="X222" s="602"/>
      <c r="Y222" s="602"/>
      <c r="Z222" s="602"/>
      <c r="AA222" s="602"/>
      <c r="AB222" s="602"/>
      <c r="AC222" s="602"/>
      <c r="AD222" s="602"/>
      <c r="AE222" s="602"/>
      <c r="AF222" s="602"/>
      <c r="AG222" s="602"/>
      <c r="AH222" s="602"/>
      <c r="AI222" s="602"/>
      <c r="AJ222" s="602"/>
      <c r="AK222" s="602"/>
      <c r="AL222" s="602"/>
      <c r="AM222" s="602"/>
      <c r="AN222" s="602"/>
      <c r="AO222" s="602"/>
    </row>
    <row r="223" spans="3:41" s="599" customFormat="1">
      <c r="C223" s="599">
        <v>17</v>
      </c>
      <c r="D223" s="599">
        <v>12</v>
      </c>
      <c r="E223" s="601" t="s">
        <v>2861</v>
      </c>
      <c r="F223" s="601">
        <v>1600</v>
      </c>
      <c r="G223" s="603" t="s">
        <v>9813</v>
      </c>
      <c r="H223" s="235" t="s">
        <v>9814</v>
      </c>
      <c r="I223" s="597">
        <v>2021</v>
      </c>
      <c r="J223" s="591">
        <v>44526.412766203706</v>
      </c>
      <c r="K223" s="597">
        <v>0</v>
      </c>
      <c r="L223" s="602"/>
      <c r="M223" s="602"/>
      <c r="N223" s="602"/>
      <c r="O223" s="602"/>
      <c r="P223" s="602"/>
      <c r="Q223" s="602"/>
      <c r="R223" s="602"/>
      <c r="S223" s="602"/>
      <c r="T223" s="602"/>
      <c r="U223" s="602"/>
      <c r="V223" s="602"/>
      <c r="W223" s="602"/>
      <c r="X223" s="602"/>
      <c r="Y223" s="602"/>
      <c r="Z223" s="602"/>
      <c r="AA223" s="602"/>
      <c r="AB223" s="602"/>
      <c r="AC223" s="602"/>
      <c r="AD223" s="602"/>
      <c r="AE223" s="602"/>
      <c r="AF223" s="602"/>
      <c r="AG223" s="602"/>
      <c r="AH223" s="602"/>
      <c r="AI223" s="602"/>
      <c r="AJ223" s="602"/>
      <c r="AK223" s="602"/>
      <c r="AL223" s="602"/>
      <c r="AM223" s="602"/>
      <c r="AN223" s="602"/>
      <c r="AO223" s="602"/>
    </row>
    <row r="224" spans="3:41" s="599" customFormat="1">
      <c r="C224" s="599">
        <v>18</v>
      </c>
      <c r="D224" s="599">
        <v>12</v>
      </c>
      <c r="E224" s="601" t="s">
        <v>2775</v>
      </c>
      <c r="F224" s="601">
        <v>1950</v>
      </c>
      <c r="G224" s="603" t="s">
        <v>9813</v>
      </c>
      <c r="H224" s="235" t="s">
        <v>9814</v>
      </c>
      <c r="I224" s="597">
        <v>2021</v>
      </c>
      <c r="J224" s="591">
        <v>44526.412766203706</v>
      </c>
      <c r="K224" s="597">
        <v>0</v>
      </c>
      <c r="L224" s="602"/>
      <c r="M224" s="602"/>
      <c r="N224" s="602"/>
      <c r="O224" s="602"/>
      <c r="P224" s="602"/>
      <c r="Q224" s="602"/>
      <c r="R224" s="602"/>
      <c r="S224" s="602"/>
      <c r="T224" s="602"/>
      <c r="U224" s="602"/>
      <c r="V224" s="602"/>
      <c r="W224" s="602"/>
      <c r="X224" s="602"/>
      <c r="Y224" s="602"/>
      <c r="Z224" s="602"/>
      <c r="AA224" s="602"/>
      <c r="AB224" s="602"/>
      <c r="AC224" s="602"/>
      <c r="AD224" s="602"/>
      <c r="AE224" s="602"/>
      <c r="AF224" s="602"/>
      <c r="AG224" s="602"/>
      <c r="AH224" s="602"/>
      <c r="AI224" s="602"/>
      <c r="AJ224" s="602"/>
      <c r="AK224" s="602"/>
      <c r="AL224" s="602"/>
      <c r="AM224" s="602"/>
      <c r="AN224" s="602"/>
      <c r="AO224" s="602"/>
    </row>
    <row r="225" spans="3:41" s="599" customFormat="1">
      <c r="C225" s="599">
        <v>19</v>
      </c>
      <c r="D225" s="599">
        <v>12</v>
      </c>
      <c r="E225" s="601" t="s">
        <v>2777</v>
      </c>
      <c r="F225" s="601">
        <v>1950</v>
      </c>
      <c r="G225" s="603" t="s">
        <v>9813</v>
      </c>
      <c r="H225" s="235" t="s">
        <v>9814</v>
      </c>
      <c r="I225" s="597">
        <v>2021</v>
      </c>
      <c r="J225" s="591">
        <v>44526.412766203706</v>
      </c>
      <c r="K225" s="597">
        <v>0</v>
      </c>
      <c r="L225" s="602"/>
      <c r="M225" s="602"/>
      <c r="N225" s="602"/>
      <c r="O225" s="602"/>
      <c r="P225" s="602"/>
      <c r="Q225" s="602"/>
      <c r="R225" s="602"/>
      <c r="S225" s="602"/>
      <c r="T225" s="602"/>
      <c r="U225" s="602"/>
      <c r="V225" s="602"/>
      <c r="W225" s="602"/>
      <c r="X225" s="602"/>
      <c r="Y225" s="602"/>
      <c r="Z225" s="602"/>
      <c r="AA225" s="602"/>
      <c r="AB225" s="602"/>
      <c r="AC225" s="602"/>
      <c r="AD225" s="602"/>
      <c r="AE225" s="602"/>
      <c r="AF225" s="602"/>
      <c r="AG225" s="602"/>
      <c r="AH225" s="602"/>
      <c r="AI225" s="602"/>
      <c r="AJ225" s="602"/>
      <c r="AK225" s="602"/>
      <c r="AL225" s="602"/>
      <c r="AM225" s="602"/>
      <c r="AN225" s="602"/>
      <c r="AO225" s="602"/>
    </row>
    <row r="226" spans="3:41" s="599" customFormat="1">
      <c r="C226" s="599">
        <v>20</v>
      </c>
      <c r="D226" s="599">
        <v>12</v>
      </c>
      <c r="E226" s="601" t="s">
        <v>2858</v>
      </c>
      <c r="F226" s="601">
        <v>2000</v>
      </c>
      <c r="G226" s="603" t="s">
        <v>9813</v>
      </c>
      <c r="H226" s="235" t="s">
        <v>9814</v>
      </c>
      <c r="I226" s="597">
        <v>2021</v>
      </c>
      <c r="J226" s="591">
        <v>44526.412766203706</v>
      </c>
      <c r="K226" s="597">
        <v>0</v>
      </c>
      <c r="L226" s="602"/>
      <c r="M226" s="602"/>
      <c r="N226" s="602"/>
      <c r="O226" s="602"/>
      <c r="P226" s="602"/>
      <c r="Q226" s="602"/>
      <c r="R226" s="602"/>
      <c r="S226" s="602"/>
      <c r="T226" s="602"/>
      <c r="U226" s="602"/>
      <c r="V226" s="602"/>
      <c r="W226" s="602"/>
      <c r="X226" s="602"/>
      <c r="Y226" s="602"/>
      <c r="Z226" s="602"/>
      <c r="AA226" s="602"/>
      <c r="AB226" s="602"/>
      <c r="AC226" s="602"/>
      <c r="AD226" s="602"/>
      <c r="AE226" s="602"/>
      <c r="AF226" s="602"/>
      <c r="AG226" s="602"/>
      <c r="AH226" s="602"/>
      <c r="AI226" s="602"/>
      <c r="AJ226" s="602"/>
      <c r="AK226" s="602"/>
      <c r="AL226" s="602"/>
      <c r="AM226" s="602"/>
      <c r="AN226" s="602"/>
      <c r="AO226" s="602"/>
    </row>
    <row r="227" spans="3:41" s="599" customFormat="1">
      <c r="C227" s="599">
        <v>21</v>
      </c>
      <c r="D227" s="599">
        <v>12</v>
      </c>
      <c r="E227" s="601" t="s">
        <v>2778</v>
      </c>
      <c r="F227" s="601">
        <v>2340</v>
      </c>
      <c r="G227" s="603" t="s">
        <v>9813</v>
      </c>
      <c r="H227" s="235" t="s">
        <v>9814</v>
      </c>
      <c r="I227" s="597">
        <v>2021</v>
      </c>
      <c r="J227" s="591">
        <v>44526.412766203706</v>
      </c>
      <c r="K227" s="597">
        <v>0</v>
      </c>
      <c r="L227" s="602"/>
      <c r="M227" s="602"/>
      <c r="N227" s="602"/>
      <c r="O227" s="602"/>
      <c r="P227" s="602"/>
      <c r="Q227" s="602"/>
      <c r="R227" s="602"/>
      <c r="S227" s="602"/>
      <c r="T227" s="602"/>
      <c r="U227" s="602"/>
      <c r="V227" s="602"/>
      <c r="W227" s="602"/>
      <c r="X227" s="602"/>
      <c r="Y227" s="602"/>
      <c r="Z227" s="602"/>
      <c r="AA227" s="602"/>
      <c r="AB227" s="602"/>
      <c r="AC227" s="602"/>
      <c r="AD227" s="602"/>
      <c r="AE227" s="602"/>
      <c r="AF227" s="602"/>
      <c r="AG227" s="602"/>
      <c r="AH227" s="602"/>
      <c r="AI227" s="602"/>
      <c r="AJ227" s="602"/>
      <c r="AK227" s="602"/>
      <c r="AL227" s="602"/>
      <c r="AM227" s="602"/>
      <c r="AN227" s="602"/>
      <c r="AO227" s="602"/>
    </row>
    <row r="228" spans="3:41" s="599" customFormat="1">
      <c r="C228" s="599">
        <v>22</v>
      </c>
      <c r="D228" s="599">
        <v>12</v>
      </c>
      <c r="E228" s="601" t="s">
        <v>2781</v>
      </c>
      <c r="F228" s="601">
        <v>2400</v>
      </c>
      <c r="G228" s="603" t="s">
        <v>9813</v>
      </c>
      <c r="H228" s="235" t="s">
        <v>9814</v>
      </c>
      <c r="I228" s="597">
        <v>2021</v>
      </c>
      <c r="J228" s="591">
        <v>44526.412766203706</v>
      </c>
      <c r="K228" s="597">
        <v>0</v>
      </c>
      <c r="L228" s="602"/>
      <c r="M228" s="602"/>
      <c r="N228" s="602"/>
      <c r="O228" s="602"/>
      <c r="P228" s="602"/>
      <c r="Q228" s="602"/>
      <c r="R228" s="602"/>
      <c r="S228" s="602"/>
      <c r="T228" s="602"/>
      <c r="U228" s="602"/>
      <c r="V228" s="602"/>
      <c r="W228" s="602"/>
      <c r="X228" s="602"/>
      <c r="Y228" s="602"/>
      <c r="Z228" s="602"/>
      <c r="AA228" s="602"/>
      <c r="AB228" s="602"/>
      <c r="AC228" s="602"/>
      <c r="AD228" s="602"/>
      <c r="AE228" s="602"/>
      <c r="AF228" s="602"/>
      <c r="AG228" s="602"/>
      <c r="AH228" s="602"/>
      <c r="AI228" s="602"/>
      <c r="AJ228" s="602"/>
      <c r="AK228" s="602"/>
      <c r="AL228" s="602"/>
      <c r="AM228" s="602"/>
      <c r="AN228" s="602"/>
      <c r="AO228" s="602"/>
    </row>
    <row r="229" spans="3:41" s="599" customFormat="1">
      <c r="C229" s="599">
        <v>23</v>
      </c>
      <c r="D229" s="599">
        <v>12</v>
      </c>
      <c r="E229" s="601" t="s">
        <v>2783</v>
      </c>
      <c r="F229" s="601">
        <v>2400</v>
      </c>
      <c r="G229" s="603" t="s">
        <v>9813</v>
      </c>
      <c r="H229" s="235" t="s">
        <v>9814</v>
      </c>
      <c r="I229" s="597">
        <v>2021</v>
      </c>
      <c r="J229" s="591">
        <v>44526.412766203706</v>
      </c>
      <c r="K229" s="597">
        <v>0</v>
      </c>
      <c r="L229" s="602"/>
      <c r="M229" s="602"/>
      <c r="N229" s="602"/>
      <c r="O229" s="602"/>
      <c r="P229" s="602"/>
      <c r="Q229" s="602"/>
      <c r="R229" s="602"/>
      <c r="S229" s="602"/>
      <c r="T229" s="602"/>
      <c r="U229" s="602"/>
      <c r="V229" s="602"/>
      <c r="W229" s="602"/>
      <c r="X229" s="602"/>
      <c r="Y229" s="602"/>
      <c r="Z229" s="602"/>
      <c r="AA229" s="602"/>
      <c r="AB229" s="602"/>
      <c r="AC229" s="602"/>
      <c r="AD229" s="602"/>
      <c r="AE229" s="602"/>
      <c r="AF229" s="602"/>
      <c r="AG229" s="602"/>
      <c r="AH229" s="602"/>
      <c r="AI229" s="602"/>
      <c r="AJ229" s="602"/>
      <c r="AK229" s="602"/>
      <c r="AL229" s="602"/>
      <c r="AM229" s="602"/>
      <c r="AN229" s="602"/>
      <c r="AO229" s="602"/>
    </row>
    <row r="230" spans="3:41" s="599" customFormat="1">
      <c r="C230" s="599">
        <v>24</v>
      </c>
      <c r="D230" s="599">
        <v>12</v>
      </c>
      <c r="E230" s="601" t="s">
        <v>2784</v>
      </c>
      <c r="F230" s="601">
        <v>2400</v>
      </c>
      <c r="G230" s="603" t="s">
        <v>9813</v>
      </c>
      <c r="H230" s="235" t="s">
        <v>9814</v>
      </c>
      <c r="I230" s="597">
        <v>2021</v>
      </c>
      <c r="J230" s="591">
        <v>44526.412766203706</v>
      </c>
      <c r="K230" s="597">
        <v>0</v>
      </c>
      <c r="L230" s="602"/>
      <c r="M230" s="602"/>
      <c r="N230" s="602"/>
      <c r="O230" s="602"/>
      <c r="P230" s="602"/>
      <c r="Q230" s="602"/>
      <c r="R230" s="602"/>
      <c r="S230" s="602"/>
      <c r="T230" s="602"/>
      <c r="U230" s="602"/>
      <c r="V230" s="602"/>
      <c r="W230" s="602"/>
      <c r="X230" s="602"/>
      <c r="Y230" s="602"/>
      <c r="Z230" s="602"/>
      <c r="AA230" s="602"/>
      <c r="AB230" s="602"/>
      <c r="AC230" s="602"/>
      <c r="AD230" s="602"/>
      <c r="AE230" s="602"/>
      <c r="AF230" s="602"/>
      <c r="AG230" s="602"/>
      <c r="AH230" s="602"/>
      <c r="AI230" s="602"/>
      <c r="AJ230" s="602"/>
      <c r="AK230" s="602"/>
      <c r="AL230" s="602"/>
      <c r="AM230" s="602"/>
      <c r="AN230" s="602"/>
      <c r="AO230" s="602"/>
    </row>
    <row r="231" spans="3:41" s="599" customFormat="1">
      <c r="C231" s="599">
        <v>25</v>
      </c>
      <c r="D231" s="599">
        <v>12</v>
      </c>
      <c r="E231" s="601" t="s">
        <v>2786</v>
      </c>
      <c r="F231" s="601">
        <v>2400</v>
      </c>
      <c r="G231" s="603" t="s">
        <v>9813</v>
      </c>
      <c r="H231" s="235" t="s">
        <v>9814</v>
      </c>
      <c r="I231" s="597">
        <v>2021</v>
      </c>
      <c r="J231" s="591">
        <v>44526.412766203706</v>
      </c>
      <c r="K231" s="597">
        <v>0</v>
      </c>
      <c r="L231" s="602"/>
      <c r="M231" s="602"/>
      <c r="N231" s="602"/>
      <c r="O231" s="602"/>
      <c r="P231" s="602"/>
      <c r="Q231" s="602"/>
      <c r="R231" s="602"/>
      <c r="S231" s="602"/>
      <c r="T231" s="602"/>
      <c r="U231" s="602"/>
      <c r="V231" s="602"/>
      <c r="W231" s="602"/>
      <c r="X231" s="602"/>
      <c r="Y231" s="602"/>
      <c r="Z231" s="602"/>
      <c r="AA231" s="602"/>
      <c r="AB231" s="602"/>
      <c r="AC231" s="602"/>
      <c r="AD231" s="602"/>
      <c r="AE231" s="602"/>
      <c r="AF231" s="602"/>
      <c r="AG231" s="602"/>
      <c r="AH231" s="602"/>
      <c r="AI231" s="602"/>
      <c r="AJ231" s="602"/>
      <c r="AK231" s="602"/>
      <c r="AL231" s="602"/>
      <c r="AM231" s="602"/>
      <c r="AN231" s="602"/>
      <c r="AO231" s="602"/>
    </row>
    <row r="232" spans="3:41" s="599" customFormat="1">
      <c r="C232" s="599">
        <v>26</v>
      </c>
      <c r="D232" s="599">
        <v>12</v>
      </c>
      <c r="E232" s="601" t="s">
        <v>2787</v>
      </c>
      <c r="F232" s="601">
        <v>2400</v>
      </c>
      <c r="G232" s="603" t="s">
        <v>9813</v>
      </c>
      <c r="H232" s="235" t="s">
        <v>9814</v>
      </c>
      <c r="I232" s="597">
        <v>2021</v>
      </c>
      <c r="J232" s="591">
        <v>44526.412766203706</v>
      </c>
      <c r="K232" s="597">
        <v>0</v>
      </c>
      <c r="L232" s="602"/>
      <c r="M232" s="602"/>
      <c r="N232" s="602"/>
      <c r="O232" s="602"/>
      <c r="P232" s="602"/>
      <c r="Q232" s="602"/>
      <c r="R232" s="602"/>
      <c r="S232" s="602"/>
      <c r="T232" s="602"/>
      <c r="U232" s="602"/>
      <c r="V232" s="602"/>
      <c r="W232" s="602"/>
      <c r="X232" s="602"/>
      <c r="Y232" s="602"/>
      <c r="Z232" s="602"/>
      <c r="AA232" s="602"/>
      <c r="AB232" s="602"/>
      <c r="AC232" s="602"/>
      <c r="AD232" s="602"/>
      <c r="AE232" s="602"/>
      <c r="AF232" s="602"/>
      <c r="AG232" s="602"/>
      <c r="AH232" s="602"/>
      <c r="AI232" s="602"/>
      <c r="AJ232" s="602"/>
      <c r="AK232" s="602"/>
      <c r="AL232" s="602"/>
      <c r="AM232" s="602"/>
      <c r="AN232" s="602"/>
      <c r="AO232" s="602"/>
    </row>
    <row r="233" spans="3:41" s="599" customFormat="1">
      <c r="C233" s="599">
        <v>27</v>
      </c>
      <c r="D233" s="599">
        <v>12</v>
      </c>
      <c r="E233" s="601" t="s">
        <v>2788</v>
      </c>
      <c r="F233" s="601">
        <v>2400</v>
      </c>
      <c r="G233" s="603" t="s">
        <v>9813</v>
      </c>
      <c r="H233" s="235" t="s">
        <v>9814</v>
      </c>
      <c r="I233" s="597">
        <v>2021</v>
      </c>
      <c r="J233" s="591">
        <v>44526.412766203706</v>
      </c>
      <c r="K233" s="597">
        <v>0</v>
      </c>
      <c r="L233" s="602"/>
      <c r="M233" s="602"/>
      <c r="N233" s="602"/>
      <c r="O233" s="602"/>
      <c r="P233" s="602"/>
      <c r="Q233" s="602"/>
      <c r="R233" s="602"/>
      <c r="S233" s="602"/>
      <c r="T233" s="602"/>
      <c r="U233" s="602"/>
      <c r="V233" s="602"/>
      <c r="W233" s="602"/>
      <c r="X233" s="602"/>
      <c r="Y233" s="602"/>
      <c r="Z233" s="602"/>
      <c r="AA233" s="602"/>
      <c r="AB233" s="602"/>
      <c r="AC233" s="602"/>
      <c r="AD233" s="602"/>
      <c r="AE233" s="602"/>
      <c r="AF233" s="602"/>
      <c r="AG233" s="602"/>
      <c r="AH233" s="602"/>
      <c r="AI233" s="602"/>
      <c r="AJ233" s="602"/>
      <c r="AK233" s="602"/>
      <c r="AL233" s="602"/>
      <c r="AM233" s="602"/>
      <c r="AN233" s="602"/>
      <c r="AO233" s="602"/>
    </row>
    <row r="234" spans="3:41" s="599" customFormat="1">
      <c r="C234" s="599">
        <v>28</v>
      </c>
      <c r="D234" s="599">
        <v>12</v>
      </c>
      <c r="E234" s="601" t="s">
        <v>2862</v>
      </c>
      <c r="F234" s="601">
        <v>2400</v>
      </c>
      <c r="G234" s="603" t="s">
        <v>9813</v>
      </c>
      <c r="H234" s="235" t="s">
        <v>9814</v>
      </c>
      <c r="I234" s="597">
        <v>2021</v>
      </c>
      <c r="J234" s="591">
        <v>44526.412766203706</v>
      </c>
      <c r="K234" s="597">
        <v>0</v>
      </c>
      <c r="L234" s="602"/>
      <c r="M234" s="602"/>
      <c r="N234" s="602"/>
      <c r="O234" s="602"/>
      <c r="P234" s="602"/>
      <c r="Q234" s="602"/>
      <c r="R234" s="602"/>
      <c r="S234" s="602"/>
      <c r="T234" s="602"/>
      <c r="U234" s="602"/>
      <c r="V234" s="602"/>
      <c r="W234" s="602"/>
      <c r="X234" s="602"/>
      <c r="Y234" s="602"/>
      <c r="Z234" s="602"/>
      <c r="AA234" s="602"/>
      <c r="AB234" s="602"/>
      <c r="AC234" s="602"/>
      <c r="AD234" s="602"/>
      <c r="AE234" s="602"/>
      <c r="AF234" s="602"/>
      <c r="AG234" s="602"/>
      <c r="AH234" s="602"/>
      <c r="AI234" s="602"/>
      <c r="AJ234" s="602"/>
      <c r="AK234" s="602"/>
      <c r="AL234" s="602"/>
      <c r="AM234" s="602"/>
      <c r="AN234" s="602"/>
      <c r="AO234" s="602"/>
    </row>
    <row r="235" spans="3:41" s="599" customFormat="1">
      <c r="C235" s="599">
        <v>29</v>
      </c>
      <c r="D235" s="599">
        <v>12</v>
      </c>
      <c r="E235" s="601" t="s">
        <v>2888</v>
      </c>
      <c r="F235" s="601">
        <v>2400</v>
      </c>
      <c r="G235" s="603" t="s">
        <v>9813</v>
      </c>
      <c r="H235" s="235" t="s">
        <v>9814</v>
      </c>
      <c r="I235" s="597">
        <v>2021</v>
      </c>
      <c r="J235" s="591">
        <v>44526.412766203706</v>
      </c>
      <c r="K235" s="597">
        <v>0</v>
      </c>
      <c r="L235" s="602"/>
      <c r="M235" s="602"/>
      <c r="N235" s="602"/>
      <c r="O235" s="602"/>
      <c r="P235" s="602"/>
      <c r="Q235" s="602"/>
      <c r="R235" s="602"/>
      <c r="S235" s="602"/>
      <c r="T235" s="602"/>
      <c r="U235" s="602"/>
      <c r="V235" s="602"/>
      <c r="W235" s="602"/>
      <c r="X235" s="602"/>
      <c r="Y235" s="602"/>
      <c r="Z235" s="602"/>
      <c r="AA235" s="602"/>
      <c r="AB235" s="602"/>
      <c r="AC235" s="602"/>
      <c r="AD235" s="602"/>
      <c r="AE235" s="602"/>
      <c r="AF235" s="602"/>
      <c r="AG235" s="602"/>
      <c r="AH235" s="602"/>
      <c r="AI235" s="602"/>
      <c r="AJ235" s="602"/>
      <c r="AK235" s="602"/>
      <c r="AL235" s="602"/>
      <c r="AM235" s="602"/>
      <c r="AN235" s="602"/>
      <c r="AO235" s="602"/>
    </row>
    <row r="236" spans="3:41" s="599" customFormat="1">
      <c r="C236" s="599">
        <v>30</v>
      </c>
      <c r="D236" s="599">
        <v>12</v>
      </c>
      <c r="E236" s="601" t="s">
        <v>2847</v>
      </c>
      <c r="F236" s="601">
        <v>2720</v>
      </c>
      <c r="G236" s="603" t="s">
        <v>9813</v>
      </c>
      <c r="H236" s="235" t="s">
        <v>9814</v>
      </c>
      <c r="I236" s="597">
        <v>2021</v>
      </c>
      <c r="J236" s="591">
        <v>44526.412766203706</v>
      </c>
      <c r="K236" s="597">
        <v>0</v>
      </c>
      <c r="L236" s="602"/>
      <c r="M236" s="602"/>
      <c r="N236" s="602"/>
      <c r="O236" s="602"/>
      <c r="P236" s="602"/>
      <c r="Q236" s="602"/>
      <c r="R236" s="602"/>
      <c r="S236" s="602"/>
      <c r="T236" s="602"/>
      <c r="U236" s="602"/>
      <c r="V236" s="602"/>
      <c r="W236" s="602"/>
      <c r="X236" s="602"/>
      <c r="Y236" s="602"/>
      <c r="Z236" s="602"/>
      <c r="AA236" s="602"/>
      <c r="AB236" s="602"/>
      <c r="AC236" s="602"/>
      <c r="AD236" s="602"/>
      <c r="AE236" s="602"/>
      <c r="AF236" s="602"/>
      <c r="AG236" s="602"/>
      <c r="AH236" s="602"/>
      <c r="AI236" s="602"/>
      <c r="AJ236" s="602"/>
      <c r="AK236" s="602"/>
      <c r="AL236" s="602"/>
      <c r="AM236" s="602"/>
      <c r="AN236" s="602"/>
      <c r="AO236" s="602"/>
    </row>
    <row r="237" spans="3:41" s="599" customFormat="1">
      <c r="C237" s="599">
        <v>31</v>
      </c>
      <c r="D237" s="599">
        <v>12</v>
      </c>
      <c r="E237" s="601" t="s">
        <v>2799</v>
      </c>
      <c r="F237" s="601">
        <v>2800</v>
      </c>
      <c r="G237" s="603" t="s">
        <v>9813</v>
      </c>
      <c r="H237" s="235" t="s">
        <v>9814</v>
      </c>
      <c r="I237" s="597">
        <v>2021</v>
      </c>
      <c r="J237" s="591">
        <v>44526.412766203706</v>
      </c>
      <c r="K237" s="597">
        <v>0</v>
      </c>
      <c r="L237" s="602"/>
      <c r="M237" s="602"/>
      <c r="N237" s="602"/>
      <c r="O237" s="602"/>
      <c r="P237" s="602"/>
      <c r="Q237" s="602"/>
      <c r="R237" s="602"/>
      <c r="S237" s="602"/>
      <c r="T237" s="602"/>
      <c r="U237" s="602"/>
      <c r="V237" s="602"/>
      <c r="W237" s="602"/>
      <c r="X237" s="602"/>
      <c r="Y237" s="602"/>
      <c r="Z237" s="602"/>
      <c r="AA237" s="602"/>
      <c r="AB237" s="602"/>
      <c r="AC237" s="602"/>
      <c r="AD237" s="602"/>
      <c r="AE237" s="602"/>
      <c r="AF237" s="602"/>
      <c r="AG237" s="602"/>
      <c r="AH237" s="602"/>
      <c r="AI237" s="602"/>
      <c r="AJ237" s="602"/>
      <c r="AK237" s="602"/>
      <c r="AL237" s="602"/>
      <c r="AM237" s="602"/>
      <c r="AN237" s="602"/>
      <c r="AO237" s="602"/>
    </row>
    <row r="238" spans="3:41" s="599" customFormat="1">
      <c r="C238" s="599">
        <v>32</v>
      </c>
      <c r="D238" s="599">
        <v>12</v>
      </c>
      <c r="E238" s="601" t="s">
        <v>2836</v>
      </c>
      <c r="F238" s="601">
        <v>2800</v>
      </c>
      <c r="G238" s="603" t="s">
        <v>9813</v>
      </c>
      <c r="H238" s="235" t="s">
        <v>9814</v>
      </c>
      <c r="I238" s="597">
        <v>2021</v>
      </c>
      <c r="J238" s="591">
        <v>44526.412766203706</v>
      </c>
      <c r="K238" s="597">
        <v>0</v>
      </c>
      <c r="L238" s="602"/>
      <c r="M238" s="602"/>
      <c r="N238" s="602"/>
      <c r="O238" s="602"/>
      <c r="P238" s="602"/>
      <c r="Q238" s="602"/>
      <c r="R238" s="602"/>
      <c r="S238" s="602"/>
      <c r="T238" s="602"/>
      <c r="U238" s="602"/>
      <c r="V238" s="602"/>
      <c r="W238" s="602"/>
      <c r="X238" s="602"/>
      <c r="Y238" s="602"/>
      <c r="Z238" s="602"/>
      <c r="AA238" s="602"/>
      <c r="AB238" s="602"/>
      <c r="AC238" s="602"/>
      <c r="AD238" s="602"/>
      <c r="AE238" s="602"/>
      <c r="AF238" s="602"/>
      <c r="AG238" s="602"/>
      <c r="AH238" s="602"/>
      <c r="AI238" s="602"/>
      <c r="AJ238" s="602"/>
      <c r="AK238" s="602"/>
      <c r="AL238" s="602"/>
      <c r="AM238" s="602"/>
      <c r="AN238" s="602"/>
      <c r="AO238" s="602"/>
    </row>
    <row r="239" spans="3:41" s="599" customFormat="1">
      <c r="C239" s="599">
        <v>33</v>
      </c>
      <c r="D239" s="599">
        <v>12</v>
      </c>
      <c r="E239" s="601" t="s">
        <v>2857</v>
      </c>
      <c r="F239" s="601">
        <v>2800</v>
      </c>
      <c r="G239" s="603" t="s">
        <v>9813</v>
      </c>
      <c r="H239" s="235" t="s">
        <v>9814</v>
      </c>
      <c r="I239" s="597">
        <v>2021</v>
      </c>
      <c r="J239" s="591">
        <v>44526.412766203706</v>
      </c>
      <c r="K239" s="597">
        <v>0</v>
      </c>
      <c r="L239" s="602"/>
      <c r="M239" s="602"/>
      <c r="N239" s="602"/>
      <c r="O239" s="602"/>
      <c r="P239" s="602"/>
      <c r="Q239" s="602"/>
      <c r="R239" s="602"/>
      <c r="S239" s="602"/>
      <c r="T239" s="602"/>
      <c r="U239" s="602"/>
      <c r="V239" s="602"/>
      <c r="W239" s="602"/>
      <c r="X239" s="602"/>
      <c r="Y239" s="602"/>
      <c r="Z239" s="602"/>
      <c r="AA239" s="602"/>
      <c r="AB239" s="602"/>
      <c r="AC239" s="602"/>
      <c r="AD239" s="602"/>
      <c r="AE239" s="602"/>
      <c r="AF239" s="602"/>
      <c r="AG239" s="602"/>
      <c r="AH239" s="602"/>
      <c r="AI239" s="602"/>
      <c r="AJ239" s="602"/>
      <c r="AK239" s="602"/>
      <c r="AL239" s="602"/>
      <c r="AM239" s="602"/>
      <c r="AN239" s="602"/>
      <c r="AO239" s="602"/>
    </row>
    <row r="240" spans="3:41" s="599" customFormat="1">
      <c r="C240" s="599">
        <v>34</v>
      </c>
      <c r="D240" s="599">
        <v>12</v>
      </c>
      <c r="E240" s="601" t="s">
        <v>2846</v>
      </c>
      <c r="F240" s="601">
        <v>3000</v>
      </c>
      <c r="G240" s="603" t="s">
        <v>9813</v>
      </c>
      <c r="H240" s="235" t="s">
        <v>9814</v>
      </c>
      <c r="I240" s="597">
        <v>2021</v>
      </c>
      <c r="J240" s="591">
        <v>44526.412766203706</v>
      </c>
      <c r="K240" s="597">
        <v>0</v>
      </c>
      <c r="L240" s="602"/>
      <c r="M240" s="602"/>
      <c r="N240" s="602"/>
      <c r="O240" s="602"/>
      <c r="P240" s="602"/>
      <c r="Q240" s="602"/>
      <c r="R240" s="602"/>
      <c r="S240" s="602"/>
      <c r="T240" s="602"/>
      <c r="U240" s="602"/>
      <c r="V240" s="602"/>
      <c r="W240" s="602"/>
      <c r="X240" s="602"/>
      <c r="Y240" s="602"/>
      <c r="Z240" s="602"/>
      <c r="AA240" s="602"/>
      <c r="AB240" s="602"/>
      <c r="AC240" s="602"/>
      <c r="AD240" s="602"/>
      <c r="AE240" s="602"/>
      <c r="AF240" s="602"/>
      <c r="AG240" s="602"/>
      <c r="AH240" s="602"/>
      <c r="AI240" s="602"/>
      <c r="AJ240" s="602"/>
      <c r="AK240" s="602"/>
      <c r="AL240" s="602"/>
      <c r="AM240" s="602"/>
      <c r="AN240" s="602"/>
      <c r="AO240" s="602"/>
    </row>
    <row r="241" spans="3:41" s="599" customFormat="1">
      <c r="C241" s="599">
        <v>35</v>
      </c>
      <c r="D241" s="599">
        <v>12</v>
      </c>
      <c r="E241" s="601" t="s">
        <v>2850</v>
      </c>
      <c r="F241" s="601">
        <v>3000</v>
      </c>
      <c r="G241" s="603" t="s">
        <v>9813</v>
      </c>
      <c r="H241" s="235" t="s">
        <v>9814</v>
      </c>
      <c r="I241" s="597">
        <v>2021</v>
      </c>
      <c r="J241" s="591">
        <v>44526.412766203706</v>
      </c>
      <c r="K241" s="597">
        <v>0</v>
      </c>
      <c r="L241" s="602"/>
      <c r="M241" s="602"/>
      <c r="N241" s="602"/>
      <c r="O241" s="602"/>
      <c r="P241" s="602"/>
      <c r="Q241" s="602"/>
      <c r="R241" s="602"/>
      <c r="S241" s="602"/>
      <c r="T241" s="602"/>
      <c r="U241" s="602"/>
      <c r="V241" s="602"/>
      <c r="W241" s="602"/>
      <c r="X241" s="602"/>
      <c r="Y241" s="602"/>
      <c r="Z241" s="602"/>
      <c r="AA241" s="602"/>
      <c r="AB241" s="602"/>
      <c r="AC241" s="602"/>
      <c r="AD241" s="602"/>
      <c r="AE241" s="602"/>
      <c r="AF241" s="602"/>
      <c r="AG241" s="602"/>
      <c r="AH241" s="602"/>
      <c r="AI241" s="602"/>
      <c r="AJ241" s="602"/>
      <c r="AK241" s="602"/>
      <c r="AL241" s="602"/>
      <c r="AM241" s="602"/>
      <c r="AN241" s="602"/>
      <c r="AO241" s="602"/>
    </row>
    <row r="242" spans="3:41" s="599" customFormat="1">
      <c r="C242" s="599">
        <v>36</v>
      </c>
      <c r="D242" s="599">
        <v>12</v>
      </c>
      <c r="E242" s="601" t="s">
        <v>2851</v>
      </c>
      <c r="F242" s="601">
        <v>3000</v>
      </c>
      <c r="G242" s="603" t="s">
        <v>9813</v>
      </c>
      <c r="H242" s="235" t="s">
        <v>9814</v>
      </c>
      <c r="I242" s="597">
        <v>2021</v>
      </c>
      <c r="J242" s="591">
        <v>44526.412766203706</v>
      </c>
      <c r="K242" s="597">
        <v>0</v>
      </c>
      <c r="L242" s="602"/>
      <c r="M242" s="602"/>
      <c r="N242" s="602"/>
      <c r="O242" s="602"/>
      <c r="P242" s="602"/>
      <c r="Q242" s="602"/>
      <c r="R242" s="602"/>
      <c r="S242" s="602"/>
      <c r="T242" s="602"/>
      <c r="U242" s="602"/>
      <c r="V242" s="602"/>
      <c r="W242" s="602"/>
      <c r="X242" s="602"/>
      <c r="Y242" s="602"/>
      <c r="Z242" s="602"/>
      <c r="AA242" s="602"/>
      <c r="AB242" s="602"/>
      <c r="AC242" s="602"/>
      <c r="AD242" s="602"/>
      <c r="AE242" s="602"/>
      <c r="AF242" s="602"/>
      <c r="AG242" s="602"/>
      <c r="AH242" s="602"/>
      <c r="AI242" s="602"/>
      <c r="AJ242" s="602"/>
      <c r="AK242" s="602"/>
      <c r="AL242" s="602"/>
      <c r="AM242" s="602"/>
      <c r="AN242" s="602"/>
      <c r="AO242" s="602"/>
    </row>
    <row r="243" spans="3:41" s="599" customFormat="1">
      <c r="C243" s="599">
        <v>37</v>
      </c>
      <c r="D243" s="599">
        <v>12</v>
      </c>
      <c r="E243" s="601" t="s">
        <v>2889</v>
      </c>
      <c r="F243" s="601">
        <v>3000</v>
      </c>
      <c r="G243" s="603" t="s">
        <v>9813</v>
      </c>
      <c r="H243" s="235" t="s">
        <v>9814</v>
      </c>
      <c r="I243" s="597">
        <v>2021</v>
      </c>
      <c r="J243" s="591">
        <v>44526.412766203706</v>
      </c>
      <c r="K243" s="597">
        <v>0</v>
      </c>
      <c r="L243" s="602"/>
      <c r="M243" s="602"/>
      <c r="N243" s="602"/>
      <c r="O243" s="602"/>
      <c r="P243" s="602"/>
      <c r="Q243" s="602"/>
      <c r="R243" s="602"/>
      <c r="S243" s="602"/>
      <c r="T243" s="602"/>
      <c r="U243" s="602"/>
      <c r="V243" s="602"/>
      <c r="W243" s="602"/>
      <c r="X243" s="602"/>
      <c r="Y243" s="602"/>
      <c r="Z243" s="602"/>
      <c r="AA243" s="602"/>
      <c r="AB243" s="602"/>
      <c r="AC243" s="602"/>
      <c r="AD243" s="602"/>
      <c r="AE243" s="602"/>
      <c r="AF243" s="602"/>
      <c r="AG243" s="602"/>
      <c r="AH243" s="602"/>
      <c r="AI243" s="602"/>
      <c r="AJ243" s="602"/>
      <c r="AK243" s="602"/>
      <c r="AL243" s="602"/>
      <c r="AM243" s="602"/>
      <c r="AN243" s="602"/>
      <c r="AO243" s="602"/>
    </row>
    <row r="244" spans="3:41" s="599" customFormat="1">
      <c r="C244" s="599">
        <v>38</v>
      </c>
      <c r="D244" s="599">
        <v>12</v>
      </c>
      <c r="E244" s="601" t="s">
        <v>2890</v>
      </c>
      <c r="F244" s="601">
        <v>3000</v>
      </c>
      <c r="G244" s="603" t="s">
        <v>9813</v>
      </c>
      <c r="H244" s="235" t="s">
        <v>9814</v>
      </c>
      <c r="I244" s="597">
        <v>2021</v>
      </c>
      <c r="J244" s="591">
        <v>44526.412766203706</v>
      </c>
      <c r="K244" s="597">
        <v>0</v>
      </c>
      <c r="L244" s="602"/>
      <c r="M244" s="602"/>
      <c r="N244" s="602"/>
      <c r="O244" s="602"/>
      <c r="P244" s="602"/>
      <c r="Q244" s="602"/>
      <c r="R244" s="602"/>
      <c r="S244" s="602"/>
      <c r="T244" s="602"/>
      <c r="U244" s="602"/>
      <c r="V244" s="602"/>
      <c r="W244" s="602"/>
      <c r="X244" s="602"/>
      <c r="Y244" s="602"/>
      <c r="Z244" s="602"/>
      <c r="AA244" s="602"/>
      <c r="AB244" s="602"/>
      <c r="AC244" s="602"/>
      <c r="AD244" s="602"/>
      <c r="AE244" s="602"/>
      <c r="AF244" s="602"/>
      <c r="AG244" s="602"/>
      <c r="AH244" s="602"/>
      <c r="AI244" s="602"/>
      <c r="AJ244" s="602"/>
      <c r="AK244" s="602"/>
      <c r="AL244" s="602"/>
      <c r="AM244" s="602"/>
      <c r="AN244" s="602"/>
      <c r="AO244" s="602"/>
    </row>
    <row r="245" spans="3:41" s="599" customFormat="1">
      <c r="C245" s="599">
        <v>39</v>
      </c>
      <c r="D245" s="599">
        <v>12</v>
      </c>
      <c r="E245" s="601" t="s">
        <v>2891</v>
      </c>
      <c r="F245" s="601">
        <v>3000</v>
      </c>
      <c r="G245" s="603" t="s">
        <v>9813</v>
      </c>
      <c r="H245" s="235" t="s">
        <v>9814</v>
      </c>
      <c r="I245" s="597">
        <v>2021</v>
      </c>
      <c r="J245" s="591">
        <v>44526.412766203706</v>
      </c>
      <c r="K245" s="597">
        <v>0</v>
      </c>
      <c r="L245" s="602"/>
      <c r="M245" s="602"/>
      <c r="N245" s="602"/>
      <c r="O245" s="602"/>
      <c r="P245" s="602"/>
      <c r="Q245" s="602"/>
      <c r="R245" s="602"/>
      <c r="S245" s="602"/>
      <c r="T245" s="602"/>
      <c r="U245" s="602"/>
      <c r="V245" s="602"/>
      <c r="W245" s="602"/>
      <c r="X245" s="602"/>
      <c r="Y245" s="602"/>
      <c r="Z245" s="602"/>
      <c r="AA245" s="602"/>
      <c r="AB245" s="602"/>
      <c r="AC245" s="602"/>
      <c r="AD245" s="602"/>
      <c r="AE245" s="602"/>
      <c r="AF245" s="602"/>
      <c r="AG245" s="602"/>
      <c r="AH245" s="602"/>
      <c r="AI245" s="602"/>
      <c r="AJ245" s="602"/>
      <c r="AK245" s="602"/>
      <c r="AL245" s="602"/>
      <c r="AM245" s="602"/>
      <c r="AN245" s="602"/>
      <c r="AO245" s="602"/>
    </row>
    <row r="246" spans="3:41" s="599" customFormat="1">
      <c r="C246" s="599">
        <v>40</v>
      </c>
      <c r="D246" s="599">
        <v>12</v>
      </c>
      <c r="E246" s="601" t="s">
        <v>2817</v>
      </c>
      <c r="F246" s="601">
        <v>3500</v>
      </c>
      <c r="G246" s="603" t="s">
        <v>9813</v>
      </c>
      <c r="H246" s="235" t="s">
        <v>9814</v>
      </c>
      <c r="I246" s="597">
        <v>2021</v>
      </c>
      <c r="J246" s="591">
        <v>44526.412766203706</v>
      </c>
      <c r="K246" s="597">
        <v>0</v>
      </c>
      <c r="L246" s="602"/>
      <c r="M246" s="602"/>
      <c r="N246" s="602"/>
      <c r="O246" s="602"/>
      <c r="P246" s="602"/>
      <c r="Q246" s="602"/>
      <c r="R246" s="602"/>
      <c r="S246" s="602"/>
      <c r="T246" s="602"/>
      <c r="U246" s="602"/>
      <c r="V246" s="602"/>
      <c r="W246" s="602"/>
      <c r="X246" s="602"/>
      <c r="Y246" s="602"/>
      <c r="Z246" s="602"/>
      <c r="AA246" s="602"/>
      <c r="AB246" s="602"/>
      <c r="AC246" s="602"/>
      <c r="AD246" s="602"/>
      <c r="AE246" s="602"/>
      <c r="AF246" s="602"/>
      <c r="AG246" s="602"/>
      <c r="AH246" s="602"/>
      <c r="AI246" s="602"/>
      <c r="AJ246" s="602"/>
      <c r="AK246" s="602"/>
      <c r="AL246" s="602"/>
      <c r="AM246" s="602"/>
      <c r="AN246" s="602"/>
      <c r="AO246" s="602"/>
    </row>
    <row r="247" spans="3:41" s="599" customFormat="1">
      <c r="C247" s="599">
        <v>41</v>
      </c>
      <c r="D247" s="599">
        <v>12</v>
      </c>
      <c r="E247" s="601" t="s">
        <v>2819</v>
      </c>
      <c r="F247" s="601">
        <v>3600</v>
      </c>
      <c r="G247" s="603" t="s">
        <v>9813</v>
      </c>
      <c r="H247" s="235" t="s">
        <v>9814</v>
      </c>
      <c r="I247" s="597">
        <v>2021</v>
      </c>
      <c r="J247" s="591">
        <v>44526.412766203706</v>
      </c>
      <c r="K247" s="597">
        <v>0</v>
      </c>
      <c r="L247" s="602"/>
      <c r="M247" s="602"/>
      <c r="N247" s="602"/>
      <c r="O247" s="602"/>
      <c r="P247" s="602"/>
      <c r="Q247" s="602"/>
      <c r="R247" s="602"/>
      <c r="S247" s="602"/>
      <c r="T247" s="602"/>
      <c r="U247" s="602"/>
      <c r="V247" s="602"/>
      <c r="W247" s="602"/>
      <c r="X247" s="602"/>
      <c r="Y247" s="602"/>
      <c r="Z247" s="602"/>
      <c r="AA247" s="602"/>
      <c r="AB247" s="602"/>
      <c r="AC247" s="602"/>
      <c r="AD247" s="602"/>
      <c r="AE247" s="602"/>
      <c r="AF247" s="602"/>
      <c r="AG247" s="602"/>
      <c r="AH247" s="602"/>
      <c r="AI247" s="602"/>
      <c r="AJ247" s="602"/>
      <c r="AK247" s="602"/>
      <c r="AL247" s="602"/>
      <c r="AM247" s="602"/>
      <c r="AN247" s="602"/>
      <c r="AO247" s="602"/>
    </row>
    <row r="248" spans="3:41" s="599" customFormat="1">
      <c r="C248" s="599">
        <v>42</v>
      </c>
      <c r="D248" s="599">
        <v>12</v>
      </c>
      <c r="E248" s="601" t="s">
        <v>2893</v>
      </c>
      <c r="F248" s="601">
        <v>3600</v>
      </c>
      <c r="G248" s="603" t="s">
        <v>9813</v>
      </c>
      <c r="H248" s="235" t="s">
        <v>9814</v>
      </c>
      <c r="I248" s="597">
        <v>2021</v>
      </c>
      <c r="J248" s="591">
        <v>44526.412766203706</v>
      </c>
      <c r="K248" s="597">
        <v>0</v>
      </c>
      <c r="L248" s="602"/>
      <c r="M248" s="602"/>
      <c r="N248" s="602"/>
      <c r="O248" s="602"/>
      <c r="P248" s="602"/>
      <c r="Q248" s="602"/>
      <c r="R248" s="602"/>
      <c r="S248" s="602"/>
      <c r="T248" s="602"/>
      <c r="U248" s="602"/>
      <c r="V248" s="602"/>
      <c r="W248" s="602"/>
      <c r="X248" s="602"/>
      <c r="Y248" s="602"/>
      <c r="Z248" s="602"/>
      <c r="AA248" s="602"/>
      <c r="AB248" s="602"/>
      <c r="AC248" s="602"/>
      <c r="AD248" s="602"/>
      <c r="AE248" s="602"/>
      <c r="AF248" s="602"/>
      <c r="AG248" s="602"/>
      <c r="AH248" s="602"/>
      <c r="AI248" s="602"/>
      <c r="AJ248" s="602"/>
      <c r="AK248" s="602"/>
      <c r="AL248" s="602"/>
      <c r="AM248" s="602"/>
      <c r="AN248" s="602"/>
      <c r="AO248" s="602"/>
    </row>
    <row r="249" spans="3:41" s="599" customFormat="1">
      <c r="C249" s="599">
        <v>43</v>
      </c>
      <c r="D249" s="599">
        <v>12</v>
      </c>
      <c r="E249" s="601" t="s">
        <v>2854</v>
      </c>
      <c r="F249" s="601">
        <v>4000</v>
      </c>
      <c r="G249" s="603" t="s">
        <v>9813</v>
      </c>
      <c r="H249" s="235" t="s">
        <v>9814</v>
      </c>
      <c r="I249" s="597">
        <v>2021</v>
      </c>
      <c r="J249" s="591">
        <v>44526.412766203706</v>
      </c>
      <c r="K249" s="597">
        <v>0</v>
      </c>
      <c r="L249" s="602"/>
      <c r="M249" s="602"/>
      <c r="N249" s="602"/>
      <c r="O249" s="602"/>
      <c r="P249" s="602"/>
      <c r="Q249" s="602"/>
      <c r="R249" s="602"/>
      <c r="S249" s="602"/>
      <c r="T249" s="602"/>
      <c r="U249" s="602"/>
      <c r="V249" s="602"/>
      <c r="W249" s="602"/>
      <c r="X249" s="602"/>
      <c r="Y249" s="602"/>
      <c r="Z249" s="602"/>
      <c r="AA249" s="602"/>
      <c r="AB249" s="602"/>
      <c r="AC249" s="602"/>
      <c r="AD249" s="602"/>
      <c r="AE249" s="602"/>
      <c r="AF249" s="602"/>
      <c r="AG249" s="602"/>
      <c r="AH249" s="602"/>
      <c r="AI249" s="602"/>
      <c r="AJ249" s="602"/>
      <c r="AK249" s="602"/>
      <c r="AL249" s="602"/>
      <c r="AM249" s="602"/>
      <c r="AN249" s="602"/>
      <c r="AO249" s="602"/>
    </row>
    <row r="250" spans="3:41" s="599" customFormat="1">
      <c r="C250" s="599">
        <v>44</v>
      </c>
      <c r="D250" s="599">
        <v>12</v>
      </c>
      <c r="E250" s="601" t="s">
        <v>2855</v>
      </c>
      <c r="F250" s="601">
        <v>4000</v>
      </c>
      <c r="G250" s="603" t="s">
        <v>9813</v>
      </c>
      <c r="H250" s="235" t="s">
        <v>9814</v>
      </c>
      <c r="I250" s="597">
        <v>2021</v>
      </c>
      <c r="J250" s="591">
        <v>44526.412766203706</v>
      </c>
      <c r="K250" s="597">
        <v>0</v>
      </c>
      <c r="L250" s="602"/>
      <c r="M250" s="602"/>
      <c r="N250" s="602"/>
      <c r="O250" s="602"/>
      <c r="P250" s="602"/>
      <c r="Q250" s="602"/>
      <c r="R250" s="602"/>
      <c r="S250" s="602"/>
      <c r="T250" s="602"/>
      <c r="U250" s="602"/>
      <c r="V250" s="602"/>
      <c r="W250" s="602"/>
      <c r="X250" s="602"/>
      <c r="Y250" s="602"/>
      <c r="Z250" s="602"/>
      <c r="AA250" s="602"/>
      <c r="AB250" s="602"/>
      <c r="AC250" s="602"/>
      <c r="AD250" s="602"/>
      <c r="AE250" s="602"/>
      <c r="AF250" s="602"/>
      <c r="AG250" s="602"/>
      <c r="AH250" s="602"/>
      <c r="AI250" s="602"/>
      <c r="AJ250" s="602"/>
      <c r="AK250" s="602"/>
      <c r="AL250" s="602"/>
      <c r="AM250" s="602"/>
      <c r="AN250" s="602"/>
      <c r="AO250" s="602"/>
    </row>
    <row r="251" spans="3:41" s="599" customFormat="1">
      <c r="C251" s="599">
        <v>45</v>
      </c>
      <c r="D251" s="599">
        <v>12</v>
      </c>
      <c r="E251" s="601" t="s">
        <v>2834</v>
      </c>
      <c r="F251" s="601">
        <v>5000</v>
      </c>
      <c r="G251" s="603" t="s">
        <v>9813</v>
      </c>
      <c r="H251" s="235" t="s">
        <v>9814</v>
      </c>
      <c r="I251" s="597">
        <v>2021</v>
      </c>
      <c r="J251" s="591">
        <v>44526.412766203706</v>
      </c>
      <c r="K251" s="597">
        <v>0</v>
      </c>
      <c r="L251" s="602"/>
      <c r="M251" s="602"/>
      <c r="N251" s="602"/>
      <c r="O251" s="602"/>
      <c r="P251" s="602"/>
      <c r="Q251" s="602"/>
      <c r="R251" s="602"/>
      <c r="S251" s="602"/>
      <c r="T251" s="602"/>
      <c r="U251" s="602"/>
      <c r="V251" s="602"/>
      <c r="W251" s="602"/>
      <c r="X251" s="602"/>
      <c r="Y251" s="602"/>
      <c r="Z251" s="602"/>
      <c r="AA251" s="602"/>
      <c r="AB251" s="602"/>
      <c r="AC251" s="602"/>
      <c r="AD251" s="602"/>
      <c r="AE251" s="602"/>
      <c r="AF251" s="602"/>
      <c r="AG251" s="602"/>
      <c r="AH251" s="602"/>
      <c r="AI251" s="602"/>
      <c r="AJ251" s="602"/>
      <c r="AK251" s="602"/>
      <c r="AL251" s="602"/>
      <c r="AM251" s="602"/>
      <c r="AN251" s="602"/>
      <c r="AO251" s="602"/>
    </row>
    <row r="252" spans="3:41" s="599" customFormat="1">
      <c r="C252" s="599">
        <v>46</v>
      </c>
      <c r="D252" s="599">
        <v>12</v>
      </c>
      <c r="E252" s="601" t="s">
        <v>2871</v>
      </c>
      <c r="F252" s="601">
        <v>5400</v>
      </c>
      <c r="G252" s="603" t="s">
        <v>9813</v>
      </c>
      <c r="H252" s="235" t="s">
        <v>9814</v>
      </c>
      <c r="I252" s="597">
        <v>2021</v>
      </c>
      <c r="J252" s="591">
        <v>44526.412766203706</v>
      </c>
      <c r="K252" s="597">
        <v>0</v>
      </c>
      <c r="L252" s="602"/>
      <c r="M252" s="602"/>
      <c r="N252" s="602"/>
      <c r="O252" s="602"/>
      <c r="P252" s="602"/>
      <c r="Q252" s="602"/>
      <c r="R252" s="602"/>
      <c r="S252" s="602"/>
      <c r="T252" s="602"/>
      <c r="U252" s="602"/>
      <c r="V252" s="602"/>
      <c r="W252" s="602"/>
      <c r="X252" s="602"/>
      <c r="Y252" s="602"/>
      <c r="Z252" s="602"/>
      <c r="AA252" s="602"/>
      <c r="AB252" s="602"/>
      <c r="AC252" s="602"/>
      <c r="AD252" s="602"/>
      <c r="AE252" s="602"/>
      <c r="AF252" s="602"/>
      <c r="AG252" s="602"/>
      <c r="AH252" s="602"/>
      <c r="AI252" s="602"/>
      <c r="AJ252" s="602"/>
      <c r="AK252" s="602"/>
      <c r="AL252" s="602"/>
      <c r="AM252" s="602"/>
      <c r="AN252" s="602"/>
      <c r="AO252" s="602"/>
    </row>
    <row r="253" spans="3:41" s="599" customFormat="1">
      <c r="C253" s="599">
        <v>47</v>
      </c>
      <c r="D253" s="599">
        <v>12</v>
      </c>
      <c r="E253" s="601" t="s">
        <v>2874</v>
      </c>
      <c r="F253" s="601">
        <v>5400</v>
      </c>
      <c r="G253" s="603" t="s">
        <v>9813</v>
      </c>
      <c r="H253" s="235" t="s">
        <v>9814</v>
      </c>
      <c r="I253" s="597">
        <v>2021</v>
      </c>
      <c r="J253" s="591">
        <v>44526.412766203706</v>
      </c>
      <c r="K253" s="597">
        <v>0</v>
      </c>
      <c r="L253" s="602"/>
      <c r="M253" s="602"/>
      <c r="N253" s="602"/>
      <c r="O253" s="602"/>
      <c r="P253" s="602"/>
      <c r="Q253" s="602"/>
      <c r="R253" s="602"/>
      <c r="S253" s="602"/>
      <c r="T253" s="602"/>
      <c r="U253" s="602"/>
      <c r="V253" s="602"/>
      <c r="W253" s="602"/>
      <c r="X253" s="602"/>
      <c r="Y253" s="602"/>
      <c r="Z253" s="602"/>
      <c r="AA253" s="602"/>
      <c r="AB253" s="602"/>
      <c r="AC253" s="602"/>
      <c r="AD253" s="602"/>
      <c r="AE253" s="602"/>
      <c r="AF253" s="602"/>
      <c r="AG253" s="602"/>
      <c r="AH253" s="602"/>
      <c r="AI253" s="602"/>
      <c r="AJ253" s="602"/>
      <c r="AK253" s="602"/>
      <c r="AL253" s="602"/>
      <c r="AM253" s="602"/>
      <c r="AN253" s="602"/>
      <c r="AO253" s="602"/>
    </row>
    <row r="254" spans="3:41" s="599" customFormat="1">
      <c r="C254" s="599">
        <v>48</v>
      </c>
      <c r="D254" s="599">
        <v>12</v>
      </c>
      <c r="E254" s="601" t="s">
        <v>2884</v>
      </c>
      <c r="F254" s="601">
        <v>5400</v>
      </c>
      <c r="G254" s="603" t="s">
        <v>9813</v>
      </c>
      <c r="H254" s="235" t="s">
        <v>9814</v>
      </c>
      <c r="I254" s="597">
        <v>2021</v>
      </c>
      <c r="J254" s="591">
        <v>44526.412766203706</v>
      </c>
      <c r="K254" s="597">
        <v>0</v>
      </c>
      <c r="L254" s="602"/>
      <c r="M254" s="602"/>
      <c r="N254" s="602"/>
      <c r="O254" s="602"/>
      <c r="P254" s="602"/>
      <c r="Q254" s="602"/>
      <c r="R254" s="602"/>
      <c r="S254" s="602"/>
      <c r="T254" s="602"/>
      <c r="U254" s="602"/>
      <c r="V254" s="602"/>
      <c r="W254" s="602"/>
      <c r="X254" s="602"/>
      <c r="Y254" s="602"/>
      <c r="Z254" s="602"/>
      <c r="AA254" s="602"/>
      <c r="AB254" s="602"/>
      <c r="AC254" s="602"/>
      <c r="AD254" s="602"/>
      <c r="AE254" s="602"/>
      <c r="AF254" s="602"/>
      <c r="AG254" s="602"/>
      <c r="AH254" s="602"/>
      <c r="AI254" s="602"/>
      <c r="AJ254" s="602"/>
      <c r="AK254" s="602"/>
      <c r="AL254" s="602"/>
      <c r="AM254" s="602"/>
      <c r="AN254" s="602"/>
      <c r="AO254" s="602"/>
    </row>
    <row r="255" spans="3:41" s="599" customFormat="1">
      <c r="C255" s="599">
        <v>49</v>
      </c>
      <c r="D255" s="599">
        <v>12</v>
      </c>
      <c r="E255" s="601" t="s">
        <v>2863</v>
      </c>
      <c r="F255" s="601">
        <v>6000</v>
      </c>
      <c r="G255" s="603" t="s">
        <v>9813</v>
      </c>
      <c r="H255" s="235" t="s">
        <v>9814</v>
      </c>
      <c r="I255" s="597">
        <v>2021</v>
      </c>
      <c r="J255" s="591">
        <v>44526.412766203706</v>
      </c>
      <c r="K255" s="597">
        <v>0</v>
      </c>
      <c r="L255" s="602"/>
      <c r="M255" s="602"/>
      <c r="N255" s="602"/>
      <c r="O255" s="602"/>
      <c r="P255" s="602"/>
      <c r="Q255" s="602"/>
      <c r="R255" s="602"/>
      <c r="S255" s="602"/>
      <c r="T255" s="602"/>
      <c r="U255" s="602"/>
      <c r="V255" s="602"/>
      <c r="W255" s="602"/>
      <c r="X255" s="602"/>
      <c r="Y255" s="602"/>
      <c r="Z255" s="602"/>
      <c r="AA255" s="602"/>
      <c r="AB255" s="602"/>
      <c r="AC255" s="602"/>
      <c r="AD255" s="602"/>
      <c r="AE255" s="602"/>
      <c r="AF255" s="602"/>
      <c r="AG255" s="602"/>
      <c r="AH255" s="602"/>
      <c r="AI255" s="602"/>
      <c r="AJ255" s="602"/>
      <c r="AK255" s="602"/>
      <c r="AL255" s="602"/>
      <c r="AM255" s="602"/>
      <c r="AN255" s="602"/>
      <c r="AO255" s="602"/>
    </row>
    <row r="256" spans="3:41" s="599" customFormat="1">
      <c r="C256" s="599">
        <v>50</v>
      </c>
      <c r="D256" s="599">
        <v>12</v>
      </c>
      <c r="E256" s="601" t="s">
        <v>2867</v>
      </c>
      <c r="F256" s="601">
        <v>6000</v>
      </c>
      <c r="G256" s="603" t="s">
        <v>9813</v>
      </c>
      <c r="H256" s="235" t="s">
        <v>9814</v>
      </c>
      <c r="I256" s="597">
        <v>2021</v>
      </c>
      <c r="J256" s="591">
        <v>44526.412766203706</v>
      </c>
      <c r="K256" s="597">
        <v>0</v>
      </c>
      <c r="L256" s="602"/>
      <c r="M256" s="602"/>
      <c r="N256" s="602"/>
      <c r="O256" s="602"/>
      <c r="P256" s="602"/>
      <c r="Q256" s="602"/>
      <c r="R256" s="602"/>
      <c r="S256" s="602"/>
      <c r="T256" s="602"/>
      <c r="U256" s="602"/>
      <c r="V256" s="602"/>
      <c r="W256" s="602"/>
      <c r="X256" s="602"/>
      <c r="Y256" s="602"/>
      <c r="Z256" s="602"/>
      <c r="AA256" s="602"/>
      <c r="AB256" s="602"/>
      <c r="AC256" s="602"/>
      <c r="AD256" s="602"/>
      <c r="AE256" s="602"/>
      <c r="AF256" s="602"/>
      <c r="AG256" s="602"/>
      <c r="AH256" s="602"/>
      <c r="AI256" s="602"/>
      <c r="AJ256" s="602"/>
      <c r="AK256" s="602"/>
      <c r="AL256" s="602"/>
      <c r="AM256" s="602"/>
      <c r="AN256" s="602"/>
      <c r="AO256" s="602"/>
    </row>
    <row r="257" spans="3:41" s="599" customFormat="1">
      <c r="C257" s="599">
        <v>51</v>
      </c>
      <c r="D257" s="599">
        <v>12</v>
      </c>
      <c r="E257" s="601" t="s">
        <v>2878</v>
      </c>
      <c r="F257" s="601">
        <v>6000</v>
      </c>
      <c r="G257" s="603" t="s">
        <v>9813</v>
      </c>
      <c r="H257" s="235" t="s">
        <v>9814</v>
      </c>
      <c r="I257" s="597">
        <v>2021</v>
      </c>
      <c r="J257" s="591">
        <v>44526.412766203706</v>
      </c>
      <c r="K257" s="597">
        <v>0</v>
      </c>
      <c r="L257" s="602"/>
      <c r="M257" s="602"/>
      <c r="N257" s="602"/>
      <c r="O257" s="602"/>
      <c r="P257" s="602"/>
      <c r="Q257" s="602"/>
      <c r="R257" s="602"/>
      <c r="S257" s="602"/>
      <c r="T257" s="602"/>
      <c r="U257" s="602"/>
      <c r="V257" s="602"/>
      <c r="W257" s="602"/>
      <c r="X257" s="602"/>
      <c r="Y257" s="602"/>
      <c r="Z257" s="602"/>
      <c r="AA257" s="602"/>
      <c r="AB257" s="602"/>
      <c r="AC257" s="602"/>
      <c r="AD257" s="602"/>
      <c r="AE257" s="602"/>
      <c r="AF257" s="602"/>
      <c r="AG257" s="602"/>
      <c r="AH257" s="602"/>
      <c r="AI257" s="602"/>
      <c r="AJ257" s="602"/>
      <c r="AK257" s="602"/>
      <c r="AL257" s="602"/>
      <c r="AM257" s="602"/>
      <c r="AN257" s="602"/>
      <c r="AO257" s="602"/>
    </row>
    <row r="258" spans="3:41" s="599" customFormat="1">
      <c r="C258" s="599">
        <v>52</v>
      </c>
      <c r="D258" s="599">
        <v>12</v>
      </c>
      <c r="E258" s="601" t="s">
        <v>2873</v>
      </c>
      <c r="F258" s="601">
        <v>6200</v>
      </c>
      <c r="G258" s="603" t="s">
        <v>9813</v>
      </c>
      <c r="H258" s="235" t="s">
        <v>9814</v>
      </c>
      <c r="I258" s="597">
        <v>2021</v>
      </c>
      <c r="J258" s="591">
        <v>44526.412766203706</v>
      </c>
      <c r="K258" s="597">
        <v>0</v>
      </c>
      <c r="L258" s="602"/>
      <c r="M258" s="602"/>
      <c r="N258" s="602"/>
      <c r="O258" s="602"/>
      <c r="P258" s="602"/>
      <c r="Q258" s="602"/>
      <c r="R258" s="602"/>
      <c r="S258" s="602"/>
      <c r="T258" s="602"/>
      <c r="U258" s="602"/>
      <c r="V258" s="602"/>
      <c r="W258" s="602"/>
      <c r="X258" s="602"/>
      <c r="Y258" s="602"/>
      <c r="Z258" s="602"/>
      <c r="AA258" s="602"/>
      <c r="AB258" s="602"/>
      <c r="AC258" s="602"/>
      <c r="AD258" s="602"/>
      <c r="AE258" s="602"/>
      <c r="AF258" s="602"/>
      <c r="AG258" s="602"/>
      <c r="AH258" s="602"/>
      <c r="AI258" s="602"/>
      <c r="AJ258" s="602"/>
      <c r="AK258" s="602"/>
      <c r="AL258" s="602"/>
      <c r="AM258" s="602"/>
      <c r="AN258" s="602"/>
      <c r="AO258" s="602"/>
    </row>
    <row r="259" spans="3:41" s="599" customFormat="1">
      <c r="C259" s="599">
        <v>53</v>
      </c>
      <c r="D259" s="599">
        <v>12</v>
      </c>
      <c r="E259" s="601" t="s">
        <v>2866</v>
      </c>
      <c r="F259" s="601">
        <v>6400</v>
      </c>
      <c r="G259" s="603" t="s">
        <v>9813</v>
      </c>
      <c r="H259" s="235" t="s">
        <v>9814</v>
      </c>
      <c r="I259" s="597">
        <v>2021</v>
      </c>
      <c r="J259" s="591">
        <v>44526.412766203706</v>
      </c>
      <c r="K259" s="597">
        <v>0</v>
      </c>
      <c r="L259" s="602"/>
      <c r="M259" s="602"/>
      <c r="N259" s="602"/>
      <c r="O259" s="602"/>
      <c r="P259" s="602"/>
      <c r="Q259" s="602"/>
      <c r="R259" s="602"/>
      <c r="S259" s="602"/>
      <c r="T259" s="602"/>
      <c r="U259" s="602"/>
      <c r="V259" s="602"/>
      <c r="W259" s="602"/>
      <c r="X259" s="602"/>
      <c r="Y259" s="602"/>
      <c r="Z259" s="602"/>
      <c r="AA259" s="602"/>
      <c r="AB259" s="602"/>
      <c r="AC259" s="602"/>
      <c r="AD259" s="602"/>
      <c r="AE259" s="602"/>
      <c r="AF259" s="602"/>
      <c r="AG259" s="602"/>
      <c r="AH259" s="602"/>
      <c r="AI259" s="602"/>
      <c r="AJ259" s="602"/>
      <c r="AK259" s="602"/>
      <c r="AL259" s="602"/>
      <c r="AM259" s="602"/>
      <c r="AN259" s="602"/>
      <c r="AO259" s="602"/>
    </row>
    <row r="260" spans="3:41" s="599" customFormat="1">
      <c r="C260" s="599">
        <v>54</v>
      </c>
      <c r="D260" s="599">
        <v>12</v>
      </c>
      <c r="E260" s="601" t="s">
        <v>2864</v>
      </c>
      <c r="F260" s="601">
        <v>7000</v>
      </c>
      <c r="G260" s="603" t="s">
        <v>9813</v>
      </c>
      <c r="H260" s="235" t="s">
        <v>9814</v>
      </c>
      <c r="I260" s="597">
        <v>2021</v>
      </c>
      <c r="J260" s="591">
        <v>44526.412766203706</v>
      </c>
      <c r="K260" s="597">
        <v>0</v>
      </c>
      <c r="L260" s="602"/>
      <c r="M260" s="602"/>
      <c r="N260" s="602"/>
      <c r="O260" s="602"/>
      <c r="P260" s="602"/>
      <c r="Q260" s="602"/>
      <c r="R260" s="602"/>
      <c r="S260" s="602"/>
      <c r="T260" s="602"/>
      <c r="U260" s="602"/>
      <c r="V260" s="602"/>
      <c r="W260" s="602"/>
      <c r="X260" s="602"/>
      <c r="Y260" s="602"/>
      <c r="Z260" s="602"/>
      <c r="AA260" s="602"/>
      <c r="AB260" s="602"/>
      <c r="AC260" s="602"/>
      <c r="AD260" s="602"/>
      <c r="AE260" s="602"/>
      <c r="AF260" s="602"/>
      <c r="AG260" s="602"/>
      <c r="AH260" s="602"/>
      <c r="AI260" s="602"/>
      <c r="AJ260" s="602"/>
      <c r="AK260" s="602"/>
      <c r="AL260" s="602"/>
      <c r="AM260" s="602"/>
      <c r="AN260" s="602"/>
      <c r="AO260" s="602"/>
    </row>
    <row r="261" spans="3:41" s="599" customFormat="1">
      <c r="C261" s="599">
        <v>55</v>
      </c>
      <c r="D261" s="599">
        <v>12</v>
      </c>
      <c r="E261" s="601" t="s">
        <v>2875</v>
      </c>
      <c r="F261" s="601">
        <v>7000</v>
      </c>
      <c r="G261" s="603" t="s">
        <v>9813</v>
      </c>
      <c r="H261" s="235" t="s">
        <v>9814</v>
      </c>
      <c r="I261" s="597">
        <v>2021</v>
      </c>
      <c r="J261" s="591">
        <v>44526.412766203706</v>
      </c>
      <c r="K261" s="597">
        <v>0</v>
      </c>
      <c r="L261" s="602"/>
      <c r="M261" s="602"/>
      <c r="N261" s="602"/>
      <c r="O261" s="602"/>
      <c r="P261" s="602"/>
      <c r="Q261" s="602"/>
      <c r="R261" s="602"/>
      <c r="S261" s="602"/>
      <c r="T261" s="602"/>
      <c r="U261" s="602"/>
      <c r="V261" s="602"/>
      <c r="W261" s="602"/>
      <c r="X261" s="602"/>
      <c r="Y261" s="602"/>
      <c r="Z261" s="602"/>
      <c r="AA261" s="602"/>
      <c r="AB261" s="602"/>
      <c r="AC261" s="602"/>
      <c r="AD261" s="602"/>
      <c r="AE261" s="602"/>
      <c r="AF261" s="602"/>
      <c r="AG261" s="602"/>
      <c r="AH261" s="602"/>
      <c r="AI261" s="602"/>
      <c r="AJ261" s="602"/>
      <c r="AK261" s="602"/>
      <c r="AL261" s="602"/>
      <c r="AM261" s="602"/>
      <c r="AN261" s="602"/>
      <c r="AO261" s="602"/>
    </row>
    <row r="262" spans="3:41" s="599" customFormat="1">
      <c r="C262" s="599">
        <v>56</v>
      </c>
      <c r="D262" s="599">
        <v>12</v>
      </c>
      <c r="E262" s="601" t="s">
        <v>2877</v>
      </c>
      <c r="F262" s="601">
        <v>7000</v>
      </c>
      <c r="G262" s="603" t="s">
        <v>9813</v>
      </c>
      <c r="H262" s="235" t="s">
        <v>9814</v>
      </c>
      <c r="I262" s="597">
        <v>2021</v>
      </c>
      <c r="J262" s="591">
        <v>44526.412766203706</v>
      </c>
      <c r="K262" s="597">
        <v>0</v>
      </c>
      <c r="L262" s="602"/>
      <c r="M262" s="602"/>
      <c r="N262" s="602"/>
      <c r="O262" s="602"/>
      <c r="P262" s="602"/>
      <c r="Q262" s="602"/>
      <c r="R262" s="602"/>
      <c r="S262" s="602"/>
      <c r="T262" s="602"/>
      <c r="U262" s="602"/>
      <c r="V262" s="602"/>
      <c r="W262" s="602"/>
      <c r="X262" s="602"/>
      <c r="Y262" s="602"/>
      <c r="Z262" s="602"/>
      <c r="AA262" s="602"/>
      <c r="AB262" s="602"/>
      <c r="AC262" s="602"/>
      <c r="AD262" s="602"/>
      <c r="AE262" s="602"/>
      <c r="AF262" s="602"/>
      <c r="AG262" s="602"/>
      <c r="AH262" s="602"/>
      <c r="AI262" s="602"/>
      <c r="AJ262" s="602"/>
      <c r="AK262" s="602"/>
      <c r="AL262" s="602"/>
      <c r="AM262" s="602"/>
      <c r="AN262" s="602"/>
      <c r="AO262" s="602"/>
    </row>
    <row r="263" spans="3:41" s="599" customFormat="1">
      <c r="C263" s="599">
        <v>57</v>
      </c>
      <c r="D263" s="599">
        <v>12</v>
      </c>
      <c r="E263" s="601" t="s">
        <v>2879</v>
      </c>
      <c r="F263" s="601">
        <v>7000</v>
      </c>
      <c r="G263" s="603" t="s">
        <v>9813</v>
      </c>
      <c r="H263" s="235" t="s">
        <v>9814</v>
      </c>
      <c r="I263" s="597">
        <v>2021</v>
      </c>
      <c r="J263" s="591">
        <v>44526.412766203706</v>
      </c>
      <c r="K263" s="597">
        <v>0</v>
      </c>
      <c r="L263" s="602"/>
      <c r="M263" s="602"/>
      <c r="N263" s="602"/>
      <c r="O263" s="602"/>
      <c r="P263" s="602"/>
      <c r="Q263" s="602"/>
      <c r="R263" s="602"/>
      <c r="S263" s="602"/>
      <c r="T263" s="602"/>
      <c r="U263" s="602"/>
      <c r="V263" s="602"/>
      <c r="W263" s="602"/>
      <c r="X263" s="602"/>
      <c r="Y263" s="602"/>
      <c r="Z263" s="602"/>
      <c r="AA263" s="602"/>
      <c r="AB263" s="602"/>
      <c r="AC263" s="602"/>
      <c r="AD263" s="602"/>
      <c r="AE263" s="602"/>
      <c r="AF263" s="602"/>
      <c r="AG263" s="602"/>
      <c r="AH263" s="602"/>
      <c r="AI263" s="602"/>
      <c r="AJ263" s="602"/>
      <c r="AK263" s="602"/>
      <c r="AL263" s="602"/>
      <c r="AM263" s="602"/>
      <c r="AN263" s="602"/>
      <c r="AO263" s="602"/>
    </row>
    <row r="264" spans="3:41" s="599" customFormat="1">
      <c r="C264" s="599">
        <v>58</v>
      </c>
      <c r="D264" s="599">
        <v>12</v>
      </c>
      <c r="E264" s="601" t="s">
        <v>2881</v>
      </c>
      <c r="F264" s="601">
        <v>7000</v>
      </c>
      <c r="G264" s="603" t="s">
        <v>9813</v>
      </c>
      <c r="H264" s="235" t="s">
        <v>9814</v>
      </c>
      <c r="I264" s="597">
        <v>2021</v>
      </c>
      <c r="J264" s="591">
        <v>44526.412766203706</v>
      </c>
      <c r="K264" s="597">
        <v>0</v>
      </c>
      <c r="L264" s="602"/>
      <c r="M264" s="602"/>
      <c r="N264" s="602"/>
      <c r="O264" s="602"/>
      <c r="P264" s="602"/>
      <c r="Q264" s="602"/>
      <c r="R264" s="602"/>
      <c r="S264" s="602"/>
      <c r="T264" s="602"/>
      <c r="U264" s="602"/>
      <c r="V264" s="602"/>
      <c r="W264" s="602"/>
      <c r="X264" s="602"/>
      <c r="Y264" s="602"/>
      <c r="Z264" s="602"/>
      <c r="AA264" s="602"/>
      <c r="AB264" s="602"/>
      <c r="AC264" s="602"/>
      <c r="AD264" s="602"/>
      <c r="AE264" s="602"/>
      <c r="AF264" s="602"/>
      <c r="AG264" s="602"/>
      <c r="AH264" s="602"/>
      <c r="AI264" s="602"/>
      <c r="AJ264" s="602"/>
      <c r="AK264" s="602"/>
      <c r="AL264" s="602"/>
      <c r="AM264" s="602"/>
      <c r="AN264" s="602"/>
      <c r="AO264" s="602"/>
    </row>
    <row r="265" spans="3:41" s="599" customFormat="1">
      <c r="C265" s="599">
        <v>59</v>
      </c>
      <c r="D265" s="599">
        <v>12</v>
      </c>
      <c r="E265" s="601" t="s">
        <v>2865</v>
      </c>
      <c r="F265" s="601">
        <v>7290</v>
      </c>
      <c r="G265" s="603" t="s">
        <v>9813</v>
      </c>
      <c r="H265" s="235" t="s">
        <v>9814</v>
      </c>
      <c r="I265" s="597">
        <v>2021</v>
      </c>
      <c r="J265" s="591">
        <v>44526.412766203706</v>
      </c>
      <c r="K265" s="597">
        <v>0</v>
      </c>
      <c r="L265" s="602"/>
      <c r="M265" s="602"/>
      <c r="N265" s="602"/>
      <c r="O265" s="602"/>
      <c r="P265" s="602"/>
      <c r="Q265" s="602"/>
      <c r="R265" s="602"/>
      <c r="S265" s="602"/>
      <c r="T265" s="602"/>
      <c r="U265" s="602"/>
      <c r="V265" s="602"/>
      <c r="W265" s="602"/>
      <c r="X265" s="602"/>
      <c r="Y265" s="602"/>
      <c r="Z265" s="602"/>
      <c r="AA265" s="602"/>
      <c r="AB265" s="602"/>
      <c r="AC265" s="602"/>
      <c r="AD265" s="602"/>
      <c r="AE265" s="602"/>
      <c r="AF265" s="602"/>
      <c r="AG265" s="602"/>
      <c r="AH265" s="602"/>
      <c r="AI265" s="602"/>
      <c r="AJ265" s="602"/>
      <c r="AK265" s="602"/>
      <c r="AL265" s="602"/>
      <c r="AM265" s="602"/>
      <c r="AN265" s="602"/>
      <c r="AO265" s="602"/>
    </row>
    <row r="266" spans="3:41" s="599" customFormat="1">
      <c r="C266" s="599">
        <v>60</v>
      </c>
      <c r="D266" s="599">
        <v>12</v>
      </c>
      <c r="E266" s="601" t="s">
        <v>2868</v>
      </c>
      <c r="F266" s="601">
        <v>8000</v>
      </c>
      <c r="G266" s="603" t="s">
        <v>9813</v>
      </c>
      <c r="H266" s="235" t="s">
        <v>9814</v>
      </c>
      <c r="I266" s="597">
        <v>2021</v>
      </c>
      <c r="J266" s="591">
        <v>44526.412766203706</v>
      </c>
      <c r="K266" s="597">
        <v>0</v>
      </c>
      <c r="L266" s="602"/>
      <c r="M266" s="602"/>
      <c r="N266" s="602"/>
      <c r="O266" s="602"/>
      <c r="P266" s="602"/>
      <c r="Q266" s="602"/>
      <c r="R266" s="602"/>
      <c r="S266" s="602"/>
      <c r="T266" s="602"/>
      <c r="U266" s="602"/>
      <c r="V266" s="602"/>
      <c r="W266" s="602"/>
      <c r="X266" s="602"/>
      <c r="Y266" s="602"/>
      <c r="Z266" s="602"/>
      <c r="AA266" s="602"/>
      <c r="AB266" s="602"/>
      <c r="AC266" s="602"/>
      <c r="AD266" s="602"/>
      <c r="AE266" s="602"/>
      <c r="AF266" s="602"/>
      <c r="AG266" s="602"/>
      <c r="AH266" s="602"/>
      <c r="AI266" s="602"/>
      <c r="AJ266" s="602"/>
      <c r="AK266" s="602"/>
      <c r="AL266" s="602"/>
      <c r="AM266" s="602"/>
      <c r="AN266" s="602"/>
      <c r="AO266" s="602"/>
    </row>
    <row r="267" spans="3:41" s="599" customFormat="1">
      <c r="C267" s="599">
        <v>61</v>
      </c>
      <c r="D267" s="599">
        <v>12</v>
      </c>
      <c r="E267" s="601" t="s">
        <v>2870</v>
      </c>
      <c r="F267" s="601">
        <v>8000</v>
      </c>
      <c r="G267" s="603" t="s">
        <v>9813</v>
      </c>
      <c r="H267" s="235" t="s">
        <v>9814</v>
      </c>
      <c r="I267" s="597">
        <v>2021</v>
      </c>
      <c r="J267" s="591">
        <v>44526.412766203706</v>
      </c>
      <c r="K267" s="597">
        <v>0</v>
      </c>
      <c r="L267" s="602"/>
      <c r="M267" s="602"/>
      <c r="N267" s="602"/>
      <c r="O267" s="602"/>
      <c r="P267" s="602"/>
      <c r="Q267" s="602"/>
      <c r="R267" s="602"/>
      <c r="S267" s="602"/>
      <c r="T267" s="602"/>
      <c r="U267" s="602"/>
      <c r="V267" s="602"/>
      <c r="W267" s="602"/>
      <c r="X267" s="602"/>
      <c r="Y267" s="602"/>
      <c r="Z267" s="602"/>
      <c r="AA267" s="602"/>
      <c r="AB267" s="602"/>
      <c r="AC267" s="602"/>
      <c r="AD267" s="602"/>
      <c r="AE267" s="602"/>
      <c r="AF267" s="602"/>
      <c r="AG267" s="602"/>
      <c r="AH267" s="602"/>
      <c r="AI267" s="602"/>
      <c r="AJ267" s="602"/>
      <c r="AK267" s="602"/>
      <c r="AL267" s="602"/>
      <c r="AM267" s="602"/>
      <c r="AN267" s="602"/>
      <c r="AO267" s="602"/>
    </row>
    <row r="268" spans="3:41" s="599" customFormat="1">
      <c r="C268" s="599">
        <v>62</v>
      </c>
      <c r="D268" s="599">
        <v>12</v>
      </c>
      <c r="E268" s="601" t="s">
        <v>2872</v>
      </c>
      <c r="F268" s="601">
        <v>8000</v>
      </c>
      <c r="G268" s="603" t="s">
        <v>9813</v>
      </c>
      <c r="H268" s="235" t="s">
        <v>9814</v>
      </c>
      <c r="I268" s="597">
        <v>2021</v>
      </c>
      <c r="J268" s="591">
        <v>44526.412766203706</v>
      </c>
      <c r="K268" s="597">
        <v>0</v>
      </c>
      <c r="L268" s="602"/>
      <c r="M268" s="602"/>
      <c r="N268" s="602"/>
      <c r="O268" s="602"/>
      <c r="P268" s="602"/>
      <c r="Q268" s="602"/>
      <c r="R268" s="602"/>
      <c r="S268" s="602"/>
      <c r="T268" s="602"/>
      <c r="U268" s="602"/>
      <c r="V268" s="602"/>
      <c r="W268" s="602"/>
      <c r="X268" s="602"/>
      <c r="Y268" s="602"/>
      <c r="Z268" s="602"/>
      <c r="AA268" s="602"/>
      <c r="AB268" s="602"/>
      <c r="AC268" s="602"/>
      <c r="AD268" s="602"/>
      <c r="AE268" s="602"/>
      <c r="AF268" s="602"/>
      <c r="AG268" s="602"/>
      <c r="AH268" s="602"/>
      <c r="AI268" s="602"/>
      <c r="AJ268" s="602"/>
      <c r="AK268" s="602"/>
      <c r="AL268" s="602"/>
      <c r="AM268" s="602"/>
      <c r="AN268" s="602"/>
      <c r="AO268" s="602"/>
    </row>
    <row r="269" spans="3:41" s="599" customFormat="1">
      <c r="C269" s="599">
        <v>63</v>
      </c>
      <c r="D269" s="599">
        <v>12</v>
      </c>
      <c r="E269" s="601" t="s">
        <v>2885</v>
      </c>
      <c r="F269" s="601">
        <v>8000</v>
      </c>
      <c r="G269" s="603" t="s">
        <v>9813</v>
      </c>
      <c r="H269" s="235" t="s">
        <v>9814</v>
      </c>
      <c r="I269" s="597">
        <v>2021</v>
      </c>
      <c r="J269" s="591">
        <v>44526.412766203706</v>
      </c>
      <c r="K269" s="597">
        <v>0</v>
      </c>
      <c r="L269" s="602"/>
      <c r="M269" s="602"/>
      <c r="N269" s="602"/>
      <c r="O269" s="602"/>
      <c r="P269" s="602"/>
      <c r="Q269" s="602"/>
      <c r="R269" s="602"/>
      <c r="S269" s="602"/>
      <c r="T269" s="602"/>
      <c r="U269" s="602"/>
      <c r="V269" s="602"/>
      <c r="W269" s="602"/>
      <c r="X269" s="602"/>
      <c r="Y269" s="602"/>
      <c r="Z269" s="602"/>
      <c r="AA269" s="602"/>
      <c r="AB269" s="602"/>
      <c r="AC269" s="602"/>
      <c r="AD269" s="602"/>
      <c r="AE269" s="602"/>
      <c r="AF269" s="602"/>
      <c r="AG269" s="602"/>
      <c r="AH269" s="602"/>
      <c r="AI269" s="602"/>
      <c r="AJ269" s="602"/>
      <c r="AK269" s="602"/>
      <c r="AL269" s="602"/>
      <c r="AM269" s="602"/>
      <c r="AN269" s="602"/>
      <c r="AO269" s="602"/>
    </row>
    <row r="270" spans="3:41" s="599" customFormat="1">
      <c r="C270" s="599">
        <v>64</v>
      </c>
      <c r="D270" s="599">
        <v>12</v>
      </c>
      <c r="E270" s="601" t="s">
        <v>2887</v>
      </c>
      <c r="F270" s="601">
        <v>8000</v>
      </c>
      <c r="G270" s="603" t="s">
        <v>9813</v>
      </c>
      <c r="H270" s="235" t="s">
        <v>9814</v>
      </c>
      <c r="I270" s="597">
        <v>2021</v>
      </c>
      <c r="J270" s="591">
        <v>44526.412766203706</v>
      </c>
      <c r="K270" s="597">
        <v>0</v>
      </c>
      <c r="L270" s="602"/>
      <c r="M270" s="602"/>
      <c r="N270" s="602"/>
      <c r="O270" s="602"/>
      <c r="P270" s="602"/>
      <c r="Q270" s="602"/>
      <c r="R270" s="602"/>
      <c r="S270" s="602"/>
      <c r="T270" s="602"/>
      <c r="U270" s="602"/>
      <c r="V270" s="602"/>
      <c r="W270" s="602"/>
      <c r="X270" s="602"/>
      <c r="Y270" s="602"/>
      <c r="Z270" s="602"/>
      <c r="AA270" s="602"/>
      <c r="AB270" s="602"/>
      <c r="AC270" s="602"/>
      <c r="AD270" s="602"/>
      <c r="AE270" s="602"/>
      <c r="AF270" s="602"/>
      <c r="AG270" s="602"/>
      <c r="AH270" s="602"/>
      <c r="AI270" s="602"/>
      <c r="AJ270" s="602"/>
      <c r="AK270" s="602"/>
      <c r="AL270" s="602"/>
      <c r="AM270" s="602"/>
      <c r="AN270" s="602"/>
      <c r="AO270" s="602"/>
    </row>
    <row r="271" spans="3:41" s="599" customFormat="1">
      <c r="C271" s="599">
        <v>65</v>
      </c>
      <c r="D271" s="599">
        <v>12</v>
      </c>
      <c r="E271" s="601" t="s">
        <v>2880</v>
      </c>
      <c r="F271" s="601">
        <v>8400</v>
      </c>
      <c r="G271" s="603" t="s">
        <v>9813</v>
      </c>
      <c r="H271" s="235" t="s">
        <v>9814</v>
      </c>
      <c r="I271" s="597">
        <v>2021</v>
      </c>
      <c r="J271" s="591">
        <v>44526.412766203706</v>
      </c>
      <c r="K271" s="597">
        <v>0</v>
      </c>
      <c r="L271" s="602"/>
      <c r="M271" s="602"/>
      <c r="N271" s="602"/>
      <c r="O271" s="602"/>
      <c r="P271" s="602"/>
      <c r="Q271" s="602"/>
      <c r="R271" s="602"/>
      <c r="S271" s="602"/>
      <c r="T271" s="602"/>
      <c r="U271" s="602"/>
      <c r="V271" s="602"/>
      <c r="W271" s="602"/>
      <c r="X271" s="602"/>
      <c r="Y271" s="602"/>
      <c r="Z271" s="602"/>
      <c r="AA271" s="602"/>
      <c r="AB271" s="602"/>
      <c r="AC271" s="602"/>
      <c r="AD271" s="602"/>
      <c r="AE271" s="602"/>
      <c r="AF271" s="602"/>
      <c r="AG271" s="602"/>
      <c r="AH271" s="602"/>
      <c r="AI271" s="602"/>
      <c r="AJ271" s="602"/>
      <c r="AK271" s="602"/>
      <c r="AL271" s="602"/>
      <c r="AM271" s="602"/>
      <c r="AN271" s="602"/>
      <c r="AO271" s="602"/>
    </row>
    <row r="272" spans="3:41" s="599" customFormat="1">
      <c r="C272" s="599">
        <v>66</v>
      </c>
      <c r="D272" s="599">
        <v>12</v>
      </c>
      <c r="E272" s="601" t="s">
        <v>2886</v>
      </c>
      <c r="F272" s="601">
        <v>9000</v>
      </c>
      <c r="G272" s="603" t="s">
        <v>9813</v>
      </c>
      <c r="H272" s="235" t="s">
        <v>9814</v>
      </c>
      <c r="I272" s="597">
        <v>2021</v>
      </c>
      <c r="J272" s="591">
        <v>44526.412766203706</v>
      </c>
      <c r="K272" s="597">
        <v>0</v>
      </c>
      <c r="L272" s="602"/>
      <c r="M272" s="602"/>
      <c r="N272" s="602"/>
      <c r="O272" s="602"/>
      <c r="P272" s="602"/>
      <c r="Q272" s="602"/>
      <c r="R272" s="602"/>
      <c r="S272" s="602"/>
      <c r="T272" s="602"/>
      <c r="U272" s="602"/>
      <c r="V272" s="602"/>
      <c r="W272" s="602"/>
      <c r="X272" s="602"/>
      <c r="Y272" s="602"/>
      <c r="Z272" s="602"/>
      <c r="AA272" s="602"/>
      <c r="AB272" s="602"/>
      <c r="AC272" s="602"/>
      <c r="AD272" s="602"/>
      <c r="AE272" s="602"/>
      <c r="AF272" s="602"/>
      <c r="AG272" s="602"/>
      <c r="AH272" s="602"/>
      <c r="AI272" s="602"/>
      <c r="AJ272" s="602"/>
      <c r="AK272" s="602"/>
      <c r="AL272" s="602"/>
      <c r="AM272" s="602"/>
      <c r="AN272" s="602"/>
      <c r="AO272" s="602"/>
    </row>
    <row r="273" spans="2:41" s="599" customFormat="1">
      <c r="C273" s="599">
        <v>67</v>
      </c>
      <c r="D273" s="599">
        <v>12</v>
      </c>
      <c r="E273" s="601" t="s">
        <v>2876</v>
      </c>
      <c r="F273" s="601">
        <v>9460</v>
      </c>
      <c r="G273" s="603" t="s">
        <v>9813</v>
      </c>
      <c r="H273" s="235" t="s">
        <v>9814</v>
      </c>
      <c r="I273" s="597">
        <v>2021</v>
      </c>
      <c r="J273" s="591">
        <v>44526.412766203706</v>
      </c>
      <c r="K273" s="597">
        <v>0</v>
      </c>
      <c r="L273" s="602"/>
      <c r="M273" s="602"/>
      <c r="N273" s="602"/>
      <c r="O273" s="602"/>
      <c r="P273" s="602"/>
      <c r="Q273" s="602"/>
      <c r="R273" s="602"/>
      <c r="S273" s="602"/>
      <c r="T273" s="602"/>
      <c r="U273" s="602"/>
      <c r="V273" s="602"/>
      <c r="W273" s="602"/>
      <c r="X273" s="602"/>
      <c r="Y273" s="602"/>
      <c r="Z273" s="602"/>
      <c r="AA273" s="602"/>
      <c r="AB273" s="602"/>
      <c r="AC273" s="602"/>
      <c r="AD273" s="602"/>
      <c r="AE273" s="602"/>
      <c r="AF273" s="602"/>
      <c r="AG273" s="602"/>
      <c r="AH273" s="602"/>
      <c r="AI273" s="602"/>
      <c r="AJ273" s="602"/>
      <c r="AK273" s="602"/>
      <c r="AL273" s="602"/>
      <c r="AM273" s="602"/>
      <c r="AN273" s="602"/>
      <c r="AO273" s="602"/>
    </row>
    <row r="275" spans="2:41">
      <c r="B275" s="577" t="s">
        <v>9795</v>
      </c>
    </row>
    <row r="276" spans="2:41">
      <c r="C276" s="599">
        <v>1</v>
      </c>
      <c r="D276" s="597" t="str">
        <f>$D$202&amp;D207&amp;", '"&amp;E207&amp;"', "&amp;F207&amp;", '"&amp;G207&amp;"', '"&amp;H207&amp;"', "&amp;I207&amp;", '"&amp;TEXT(J207,"YYYY/MM/DD HH:mm:SS")&amp;"', "&amp;K207&amp;", GETDATE(), 999);"</f>
        <v>INSERT INTO UPK_TEST.upk_k40.k60_os_data (inf_date, buhin_no, volume, file_name, input_file, nendo, file_update, data_update, created_date, created_tantou_id) VALUES(12, '765M2   3XC0A     B301', 200, '【原紙】大日程12(R).xls', '\\upk-dtss\upkroot\K60_圧造課\部署書込\圧造課共有\00. 個人用\鐘ヶ江\大日程\2021\12月度\【原紙】大日程12(R).xls', 2021, '2021/11/26 09:54:23', 0, GETDATE(), 999);</v>
      </c>
    </row>
    <row r="277" spans="2:41">
      <c r="C277" s="599">
        <v>2</v>
      </c>
      <c r="D277" s="597" t="str">
        <f t="shared" ref="D277:D340" si="4">$D$202&amp;D208&amp;", '"&amp;E208&amp;"', "&amp;F208&amp;", '"&amp;G208&amp;"', '"&amp;H208&amp;"', "&amp;I208&amp;", '"&amp;TEXT(J208,"YYYY/MM/DD HH:mm:SS")&amp;"', "&amp;K208&amp;", GETDATE(), 999);"</f>
        <v>INSERT INTO UPK_TEST.upk_k40.k60_os_data (inf_date, buhin_no, volume, file_name, input_file, nendo, file_update, data_update, created_date, created_tantou_id) VALUES(12, '77574   3XA0A     B301', 450, '【原紙】大日程12(R).xls', '\\upk-dtss\upkroot\K60_圧造課\部署書込\圧造課共有\00. 個人用\鐘ヶ江\大日程\2021\12月度\【原紙】大日程12(R).xls', 2021, '2021/11/26 09:54:23', 0, GETDATE(), 999);</v>
      </c>
    </row>
    <row r="278" spans="2:41">
      <c r="C278" s="599">
        <v>3</v>
      </c>
      <c r="D278" s="597" t="str">
        <f t="shared" si="4"/>
        <v>INSERT INTO UPK_TEST.upk_k40.k60_os_data (inf_date, buhin_no, volume, file_name, input_file, nendo, file_update, data_update, created_date, created_tantou_id) VALUES(12, '76426   4CC0A     Zへ', 500, '【原紙】大日程12(R).xls', '\\upk-dtss\upkroot\K60_圧造課\部署書込\圧造課共有\00. 個人用\鐘ヶ江\大日程\2021\12月度\【原紙】大日程12(R).xls', 2021, '2021/11/26 09:54:23', 0, GETDATE(), 999);</v>
      </c>
    </row>
    <row r="279" spans="2:41">
      <c r="C279" s="599">
        <v>4</v>
      </c>
      <c r="D279" s="597" t="str">
        <f t="shared" si="4"/>
        <v>INSERT INTO UPK_TEST.upk_k40.k60_os_data (inf_date, buhin_no, volume, file_name, input_file, nendo, file_update, data_update, created_date, created_tantou_id) VALUES(12, '77533   3YF2BUF   K70ｼﾝｸﾛ', 600, '【原紙】大日程12(R).xls', '\\upk-dtss\upkroot\K60_圧造課\部署書込\圧造課共有\00. 個人用\鐘ヶ江\大日程\2021\12月度\【原紙】大日程12(R).xls', 2021, '2021/11/26 09:54:23', 0, GETDATE(), 999);</v>
      </c>
    </row>
    <row r="280" spans="2:41">
      <c r="C280" s="599">
        <v>5</v>
      </c>
      <c r="D280" s="597" t="str">
        <f t="shared" si="4"/>
        <v>INSERT INTO UPK_TEST.upk_k40.k60_os_data (inf_date, buhin_no, volume, file_name, input_file, nendo, file_update, data_update, created_date, created_tantou_id) VALUES(12, '76427   4CC0A     Zへ', 600, '【原紙】大日程12(R).xls', '\\upk-dtss\upkroot\K60_圧造課\部署書込\圧造課共有\00. 個人用\鐘ヶ江\大日程\2021\12月度\【原紙】大日程12(R).xls', 2021, '2021/11/26 09:54:23', 0, GETDATE(), 999);</v>
      </c>
    </row>
    <row r="281" spans="2:41">
      <c r="C281" s="599">
        <v>6</v>
      </c>
      <c r="D281" s="597" t="str">
        <f t="shared" si="4"/>
        <v>INSERT INTO UPK_TEST.upk_k40.k60_os_data (inf_date, buhin_no, volume, file_name, input_file, nendo, file_update, data_update, created_date, created_tantou_id) VALUES(12, '74516/7 4CE0A     完成品', 750, '【原紙】大日程12(R).xls', '\\upk-dtss\upkroot\K60_圧造課\部署書込\圧造課共有\00. 個人用\鐘ヶ江\大日程\2021\12月度\【原紙】大日程12(R).xls', 2021, '2021/11/26 09:54:23', 0, GETDATE(), 999);</v>
      </c>
    </row>
    <row r="282" spans="2:41">
      <c r="C282" s="599">
        <v>7</v>
      </c>
      <c r="D282" s="597" t="str">
        <f t="shared" si="4"/>
        <v>INSERT INTO UPK_TEST.upk_k40.k60_os_data (inf_date, buhin_no, volume, file_name, input_file, nendo, file_update, data_update, created_date, created_tantou_id) VALUES(12, '765M3   3XC0A     B301', 800, '【原紙】大日程12(R).xls', '\\upk-dtss\upkroot\K60_圧造課\部署書込\圧造課共有\00. 個人用\鐘ヶ江\大日程\2021\12月度\【原紙】大日程12(R).xls', 2021, '2021/11/26 09:54:23', 0, GETDATE(), 999);</v>
      </c>
    </row>
    <row r="283" spans="2:41">
      <c r="C283" s="599">
        <v>8</v>
      </c>
      <c r="D283" s="597" t="str">
        <f t="shared" si="4"/>
        <v>INSERT INTO UPK_TEST.upk_k40.k60_os_data (inf_date, buhin_no, volume, file_name, input_file, nendo, file_update, data_update, created_date, created_tantou_id) VALUES(12, '75422   5YJ2A     K70ｼﾝｸﾛ', 1000, '【原紙】大日程12(R).xls', '\\upk-dtss\upkroot\K60_圧造課\部署書込\圧造課共有\00. 個人用\鐘ヶ江\大日程\2021\12月度\【原紙】大日程12(R).xls', 2021, '2021/11/26 09:54:23', 0, GETDATE(), 999);</v>
      </c>
    </row>
    <row r="284" spans="2:41">
      <c r="C284" s="599">
        <v>9</v>
      </c>
      <c r="D284" s="597" t="str">
        <f t="shared" si="4"/>
        <v>INSERT INTO UPK_TEST.upk_k40.k60_os_data (inf_date, buhin_no, volume, file_name, input_file, nendo, file_update, data_update, created_date, created_tantou_id) VALUES(12, '77532   3XA2CUF   K70ｼﾝｸﾛ', 1000, '【原紙】大日程12(R).xls', '\\upk-dtss\upkroot\K60_圧造課\部署書込\圧造課共有\00. 個人用\鐘ヶ江\大日程\2021\12月度\【原紙】大日程12(R).xls', 2021, '2021/11/26 09:54:23', 0, GETDATE(), 999);</v>
      </c>
    </row>
    <row r="285" spans="2:41">
      <c r="C285" s="599">
        <v>10</v>
      </c>
      <c r="D285" s="597" t="str">
        <f t="shared" si="4"/>
        <v>INSERT INTO UPK_TEST.upk_k40.k60_os_data (inf_date, buhin_no, volume, file_name, input_file, nendo, file_update, data_update, created_date, created_tantou_id) VALUES(12, '77553   3YE2AUF   K70ｼﾝｸﾛ', 1000, '【原紙】大日程12(R).xls', '\\upk-dtss\upkroot\K60_圧造課\部署書込\圧造課共有\00. 個人用\鐘ヶ江\大日程\2021\12月度\【原紙】大日程12(R).xls', 2021, '2021/11/26 09:54:23', 0, GETDATE(), 999);</v>
      </c>
    </row>
    <row r="286" spans="2:41">
      <c r="C286" s="599">
        <v>11</v>
      </c>
      <c r="D286" s="597" t="str">
        <f t="shared" si="4"/>
        <v>INSERT INTO UPK_TEST.upk_k40.k60_os_data (inf_date, buhin_no, volume, file_name, input_file, nendo, file_update, data_update, created_date, created_tantou_id) VALUES(12, '76232/3 4CC0A     K70', 1000, '【原紙】大日程12(R).xls', '\\upk-dtss\upkroot\K60_圧造課\部署書込\圧造課共有\00. 個人用\鐘ヶ江\大日程\2021\12月度\【原紙】大日程12(R).xls', 2021, '2021/11/26 09:54:23', 0, GETDATE(), 999);</v>
      </c>
    </row>
    <row r="287" spans="2:41">
      <c r="C287" s="599">
        <v>12</v>
      </c>
      <c r="D287" s="597" t="str">
        <f t="shared" si="4"/>
        <v>INSERT INTO UPK_TEST.upk_k40.k60_os_data (inf_date, buhin_no, volume, file_name, input_file, nendo, file_update, data_update, created_date, created_tantou_id) VALUES(12, '75422   5YJ0A     K70ｼﾝｸﾛ', 1200, '【原紙】大日程12(R).xls', '\\upk-dtss\upkroot\K60_圧造課\部署書込\圧造課共有\00. 個人用\鐘ヶ江\大日程\2021\12月度\【原紙】大日程12(R).xls', 2021, '2021/11/26 09:54:23', 0, GETDATE(), 999);</v>
      </c>
    </row>
    <row r="288" spans="2:41">
      <c r="C288" s="599">
        <v>13</v>
      </c>
      <c r="D288" s="597" t="str">
        <f t="shared" si="4"/>
        <v>INSERT INTO UPK_TEST.upk_k40.k60_os_data (inf_date, buhin_no, volume, file_name, input_file, nendo, file_update, data_update, created_date, created_tantou_id) VALUES(12, '77575   3XA0A     B301', 1200, '【原紙】大日程12(R).xls', '\\upk-dtss\upkroot\K60_圧造課\部署書込\圧造課共有\00. 個人用\鐘ヶ江\大日程\2021\12月度\【原紙】大日程12(R).xls', 2021, '2021/11/26 09:54:23', 0, GETDATE(), 999);</v>
      </c>
    </row>
    <row r="289" spans="3:4">
      <c r="C289" s="599">
        <v>14</v>
      </c>
      <c r="D289" s="597" t="str">
        <f t="shared" si="4"/>
        <v>INSERT INTO UPK_TEST.upk_k40.k60_os_data (inf_date, buhin_no, volume, file_name, input_file, nendo, file_update, data_update, created_date, created_tantou_id) VALUES(12, '76218/9 4CC0A     J70', 1200, '【原紙】大日程12(R).xls', '\\upk-dtss\upkroot\K60_圧造課\部署書込\圧造課共有\00. 個人用\鐘ヶ江\大日程\2021\12月度\【原紙】大日程12(R).xls', 2021, '2021/11/26 09:54:23', 0, GETDATE(), 999);</v>
      </c>
    </row>
    <row r="290" spans="3:4">
      <c r="C290" s="599">
        <v>15</v>
      </c>
      <c r="D290" s="597" t="str">
        <f t="shared" si="4"/>
        <v>INSERT INTO UPK_TEST.upk_k40.k60_os_data (inf_date, buhin_no, volume, file_name, input_file, nendo, file_update, data_update, created_date, created_tantou_id) VALUES(12, '76332/3  4CC1A    K70', 1200, '【原紙】大日程12(R).xls', '\\upk-dtss\upkroot\K60_圧造課\部署書込\圧造課共有\00. 個人用\鐘ヶ江\大日程\2021\12月度\【原紙】大日程12(R).xls', 2021, '2021/11/26 09:54:23', 0, GETDATE(), 999);</v>
      </c>
    </row>
    <row r="291" spans="3:4">
      <c r="C291" s="599">
        <v>16</v>
      </c>
      <c r="D291" s="597" t="str">
        <f t="shared" si="4"/>
        <v>INSERT INTO UPK_TEST.upk_k40.k60_os_data (inf_date, buhin_no, volume, file_name, input_file, nendo, file_update, data_update, created_date, created_tantou_id) VALUES(12, '17285   1LA1A01   B301', 1440, '【原紙】大日程12(R).xls', '\\upk-dtss\upkroot\K60_圧造課\部署書込\圧造課共有\00. 個人用\鐘ヶ江\大日程\2021\12月度\【原紙】大日程12(R).xls', 2021, '2021/11/26 09:54:23', 0, GETDATE(), 999);</v>
      </c>
    </row>
    <row r="292" spans="3:4">
      <c r="C292" s="599">
        <v>17</v>
      </c>
      <c r="D292" s="597" t="str">
        <f t="shared" si="4"/>
        <v>INSERT INTO UPK_TEST.upk_k40.k60_os_data (inf_date, buhin_no, volume, file_name, input_file, nendo, file_update, data_update, created_date, created_tantou_id) VALUES(12, '76456/7  6MR0A    W70', 1600, '【原紙】大日程12(R).xls', '\\upk-dtss\upkroot\K60_圧造課\部署書込\圧造課共有\00. 個人用\鐘ヶ江\大日程\2021\12月度\【原紙】大日程12(R).xls', 2021, '2021/11/26 09:54:23', 0, GETDATE(), 999);</v>
      </c>
    </row>
    <row r="293" spans="3:4">
      <c r="C293" s="599">
        <v>18</v>
      </c>
      <c r="D293" s="597" t="str">
        <f t="shared" si="4"/>
        <v>INSERT INTO UPK_TEST.upk_k40.k60_os_data (inf_date, buhin_no, volume, file_name, input_file, nendo, file_update, data_update, created_date, created_tantou_id) VALUES(12, '64132   1LA0A     B301', 1950, '【原紙】大日程12(R).xls', '\\upk-dtss\upkroot\K60_圧造課\部署書込\圧造課共有\00. 個人用\鐘ヶ江\大日程\2021\12月度\【原紙】大日程12(R).xls', 2021, '2021/11/26 09:54:23', 0, GETDATE(), 999);</v>
      </c>
    </row>
    <row r="294" spans="3:4">
      <c r="C294" s="599">
        <v>19</v>
      </c>
      <c r="D294" s="597" t="str">
        <f t="shared" si="4"/>
        <v>INSERT INTO UPK_TEST.upk_k40.k60_os_data (inf_date, buhin_no, volume, file_name, input_file, nendo, file_update, data_update, created_date, created_tantou_id) VALUES(12, '64133   1LA0A     B301', 1950, '【原紙】大日程12(R).xls', '\\upk-dtss\upkroot\K60_圧造課\部署書込\圧造課共有\00. 個人用\鐘ヶ江\大日程\2021\12月度\【原紙】大日程12(R).xls', 2021, '2021/11/26 09:54:23', 0, GETDATE(), 999);</v>
      </c>
    </row>
    <row r="295" spans="3:4">
      <c r="C295" s="599">
        <v>20</v>
      </c>
      <c r="D295" s="597" t="str">
        <f t="shared" si="4"/>
        <v>INSERT INTO UPK_TEST.upk_k40.k60_os_data (inf_date, buhin_no, volume, file_name, input_file, nendo, file_update, data_update, created_date, created_tantou_id) VALUES(12, '76742/3  6MA0A    W70', 2000, '【原紙】大日程12(R).xls', '\\upk-dtss\upkroot\K60_圧造課\部署書込\圧造課共有\00. 個人用\鐘ヶ江\大日程\2021\12月度\【原紙】大日程12(R).xls', 2021, '2021/11/26 09:54:23', 0, GETDATE(), 999);</v>
      </c>
    </row>
    <row r="296" spans="3:4">
      <c r="C296" s="599">
        <v>21</v>
      </c>
      <c r="D296" s="597" t="str">
        <f t="shared" si="4"/>
        <v>INSERT INTO UPK_TEST.upk_k40.k60_os_data (inf_date, buhin_no, volume, file_name, input_file, nendo, file_update, data_update, created_date, created_tantou_id) VALUES(12, '64182/3 1LA0A     B309', 2340, '【原紙】大日程12(R).xls', '\\upk-dtss\upkroot\K60_圧造課\部署書込\圧造課共有\00. 個人用\鐘ヶ江\大日程\2021\12月度\【原紙】大日程12(R).xls', 2021, '2021/11/26 09:54:23', 0, GETDATE(), 999);</v>
      </c>
    </row>
    <row r="297" spans="3:4">
      <c r="C297" s="599">
        <v>22</v>
      </c>
      <c r="D297" s="597" t="str">
        <f t="shared" si="4"/>
        <v>INSERT INTO UPK_TEST.upk_k40.k60_os_data (inf_date, buhin_no, volume, file_name, input_file, nendo, file_update, data_update, created_date, created_tantou_id) VALUES(12, '76456/7 1LA0A 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298" spans="3:4">
      <c r="C298" s="599">
        <v>23</v>
      </c>
      <c r="D298" s="597" t="str">
        <f t="shared" si="4"/>
        <v>INSERT INTO UPK_TEST.upk_k40.k60_os_data (inf_date, buhin_no, volume, file_name, input_file, nendo, file_update, data_update, created_date, created_tantou_id) VALUES(12, '75432   1LA0A 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299" spans="3:4">
      <c r="C299" s="599">
        <v>24</v>
      </c>
      <c r="D299" s="597" t="str">
        <f t="shared" si="4"/>
        <v>INSERT INTO UPK_TEST.upk_k40.k60_os_data (inf_date, buhin_no, volume, file_name, input_file, nendo, file_update, data_update, created_date, created_tantou_id) VALUES(12, '756C0/1 1LA0A     Bへｻﾌﾞ', 2400, '【原紙】大日程12(R).xls', '\\upk-dtss\upkroot\K60_圧造課\部署書込\圧造課共有\00. 個人用\鐘ヶ江\大日程\2021\12月度\【原紙】大日程12(R).xls', 2021, '2021/11/26 09:54:23', 0, GETDATE(), 999);</v>
      </c>
    </row>
    <row r="300" spans="3:4">
      <c r="C300" s="599">
        <v>25</v>
      </c>
      <c r="D300" s="597" t="str">
        <f t="shared" si="4"/>
        <v>INSERT INTO UPK_TEST.upk_k40.k60_os_data (inf_date, buhin_no, volume, file_name, input_file, nendo, file_update, data_update, created_date, created_tantou_id) VALUES(12, '76262   1LA0A 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301" spans="3:4">
      <c r="C301" s="599">
        <v>26</v>
      </c>
      <c r="D301" s="597" t="str">
        <f t="shared" si="4"/>
        <v>INSERT INTO UPK_TEST.upk_k40.k60_os_data (inf_date, buhin_no, volume, file_name, input_file, nendo, file_update, data_update, created_date, created_tantou_id) VALUES(12, '76263   1LA0A 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302" spans="3:4">
      <c r="C302" s="599">
        <v>27</v>
      </c>
      <c r="D302" s="597" t="str">
        <f t="shared" si="4"/>
        <v>INSERT INTO UPK_TEST.upk_k40.k60_os_data (inf_date, buhin_no, volume, file_name, input_file, nendo, file_update, data_update, created_date, created_tantou_id) VALUES(12, '76272/3 1LA0A 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303" spans="3:4">
      <c r="C303" s="599">
        <v>28</v>
      </c>
      <c r="D303" s="597" t="str">
        <f t="shared" si="4"/>
        <v>INSERT INTO UPK_TEST.upk_k40.k60_os_data (inf_date, buhin_no, volume, file_name, input_file, nendo, file_update, data_update, created_date, created_tantou_id) VALUES(12, '78118/9  6MA0AUF  Bライン', 2400, '【原紙】大日程12(R).xls', '\\upk-dtss\upkroot\K60_圧造課\部署書込\圧造課共有\00. 個人用\鐘ヶ江\大日程\2021\12月度\【原紙】大日程12(R).xls', 2021, '2021/11/26 09:54:23', 0, GETDATE(), 999);</v>
      </c>
    </row>
    <row r="304" spans="3:4">
      <c r="C304" s="599">
        <v>29</v>
      </c>
      <c r="D304" s="597" t="str">
        <f t="shared" si="4"/>
        <v>INSERT INTO UPK_TEST.upk_k40.k60_os_data (inf_date, buhin_no, volume, file_name, input_file, nendo, file_update, data_update, created_date, created_tantou_id) VALUES(12, '9450C   02200    K70', 2400, '【原紙】大日程12(R).xls', '\\upk-dtss\upkroot\K60_圧造課\部署書込\圧造課共有\00. 個人用\鐘ヶ江\大日程\2021\12月度\【原紙】大日程12(R).xls', 2021, '2021/11/26 09:54:23', 0, GETDATE(), 999);</v>
      </c>
    </row>
    <row r="305" spans="3:4">
      <c r="C305" s="599">
        <v>30</v>
      </c>
      <c r="D305" s="597" t="str">
        <f t="shared" si="4"/>
        <v>INSERT INTO UPK_TEST.upk_k40.k60_os_data (inf_date, buhin_no, volume, file_name, input_file, nendo, file_update, data_update, created_date, created_tantou_id) VALUES(12, '67413    5TA0A　　B301', 2720, '【原紙】大日程12(R).xls', '\\upk-dtss\upkroot\K60_圧造課\部署書込\圧造課共有\00. 個人用\鐘ヶ江\大日程\2021\12月度\【原紙】大日程12(R).xls', 2021, '2021/11/26 09:54:23', 0, GETDATE(), 999);</v>
      </c>
    </row>
    <row r="306" spans="3:4">
      <c r="C306" s="599">
        <v>31</v>
      </c>
      <c r="D306" s="597" t="str">
        <f t="shared" si="4"/>
        <v>INSERT INTO UPK_TEST.upk_k40.k60_os_data (inf_date, buhin_no, volume, file_name, input_file, nendo, file_update, data_update, created_date, created_tantou_id) VALUES(12, '74322   5YJ0A     ﾃｸﾉｼﾝｸﾛ', 2800, '【原紙】大日程12(R).xls', '\\upk-dtss\upkroot\K60_圧造課\部署書込\圧造課共有\00. 個人用\鐘ヶ江\大日程\2021\12月度\【原紙】大日程12(R).xls', 2021, '2021/11/26 09:54:23', 0, GETDATE(), 999);</v>
      </c>
    </row>
    <row r="307" spans="3:4">
      <c r="C307" s="599">
        <v>32</v>
      </c>
      <c r="D307" s="597" t="str">
        <f t="shared" si="4"/>
        <v>INSERT INTO UPK_TEST.upk_k40.k60_os_data (inf_date, buhin_no, volume, file_name, input_file, nendo, file_update, data_update, created_date, created_tantou_id) VALUES(12, '74516/7 4CE0A-E   RV8-350', 2800, '【原紙】大日程12(R).xls', '\\upk-dtss\upkroot\K60_圧造課\部署書込\圧造課共有\00. 個人用\鐘ヶ江\大日程\2021\12月度\【原紙】大日程12(R).xls', 2021, '2021/11/26 09:54:23', 0, GETDATE(), 999);</v>
      </c>
    </row>
    <row r="308" spans="3:4">
      <c r="C308" s="599">
        <v>33</v>
      </c>
      <c r="D308" s="597" t="str">
        <f t="shared" si="4"/>
        <v>INSERT INTO UPK_TEST.upk_k40.k60_os_data (inf_date, buhin_no, volume, file_name, input_file, nendo, file_update, data_update, created_date, created_tantou_id) VALUES(12, '76483    6MA0A    K70', 2800, '【原紙】大日程12(R).xls', '\\upk-dtss\upkroot\K60_圧造課\部署書込\圧造課共有\00. 個人用\鐘ヶ江\大日程\2021\12月度\【原紙】大日程12(R).xls', 2021, '2021/11/26 09:54:23', 0, GETDATE(), 999);</v>
      </c>
    </row>
    <row r="309" spans="3:4">
      <c r="C309" s="599">
        <v>34</v>
      </c>
      <c r="D309" s="597" t="str">
        <f t="shared" si="4"/>
        <v>INSERT INTO UPK_TEST.upk_k40.k60_os_data (inf_date, buhin_no, volume, file_name, input_file, nendo, file_update, data_update, created_date, created_tantou_id) VALUES(12, '64112/3  5TA0A    W70', 3000, '【原紙】大日程12(R).xls', '\\upk-dtss\upkroot\K60_圧造課\部署書込\圧造課共有\00. 個人用\鐘ヶ江\大日程\2021\12月度\【原紙】大日程12(R).xls', 2021, '2021/11/26 09:54:23', 0, GETDATE(), 999);</v>
      </c>
    </row>
    <row r="310" spans="3:4">
      <c r="C310" s="599">
        <v>35</v>
      </c>
      <c r="D310" s="597" t="str">
        <f t="shared" si="4"/>
        <v>INSERT INTO UPK_TEST.upk_k40.k60_os_data (inf_date, buhin_no, volume, file_name, input_file, nendo, file_update, data_update, created_date, created_tantou_id) VALUES(12, '76242/3  5TA0A    W70', 3000, '【原紙】大日程12(R).xls', '\\upk-dtss\upkroot\K60_圧造課\部署書込\圧造課共有\00. 個人用\鐘ヶ江\大日程\2021\12月度\【原紙】大日程12(R).xls', 2021, '2021/11/26 09:54:23', 0, GETDATE(), 999);</v>
      </c>
    </row>
    <row r="311" spans="3:4">
      <c r="C311" s="599">
        <v>36</v>
      </c>
      <c r="D311" s="597" t="str">
        <f t="shared" si="4"/>
        <v>INSERT INTO UPK_TEST.upk_k40.k60_os_data (inf_date, buhin_no, volume, file_name, input_file, nendo, file_update, data_update, created_date, created_tantou_id) VALUES(12, '76242/3  5TA1A    W70', 3000, '【原紙】大日程12(R).xls', '\\upk-dtss\upkroot\K60_圧造課\部署書込\圧造課共有\00. 個人用\鐘ヶ江\大日程\2021\12月度\【原紙】大日程12(R).xls', 2021, '2021/11/26 09:54:23', 0, GETDATE(), 999);</v>
      </c>
    </row>
    <row r="312" spans="3:4">
      <c r="C312" s="599">
        <v>37</v>
      </c>
      <c r="D312" s="597" t="str">
        <f t="shared" si="4"/>
        <v>INSERT INTO UPK_TEST.upk_k40.k60_os_data (inf_date, buhin_no, volume, file_name, input_file, nendo, file_update, data_update, created_date, created_tantou_id) VALUES(12, '5253C   D4300    メタル', 3000, '【原紙】大日程12(R).xls', '\\upk-dtss\upkroot\K60_圧造課\部署書込\圧造課共有\00. 個人用\鐘ヶ江\大日程\2021\12月度\【原紙】大日程12(R).xls', 2021, '2021/11/26 09:54:23', 0, GETDATE(), 999);</v>
      </c>
    </row>
    <row r="313" spans="3:4">
      <c r="C313" s="599">
        <v>38</v>
      </c>
      <c r="D313" s="597" t="str">
        <f t="shared" si="4"/>
        <v>INSERT INTO UPK_TEST.upk_k40.k60_os_data (inf_date, buhin_no, volume, file_name, input_file, nendo, file_update, data_update, created_date, created_tantou_id) VALUES(12, '5253C   D5600    メタル', 3000, '【原紙】大日程12(R).xls', '\\upk-dtss\upkroot\K60_圧造課\部署書込\圧造課共有\00. 個人用\鐘ヶ江\大日程\2021\12月度\【原紙】大日程12(R).xls', 2021, '2021/11/26 09:54:23', 0, GETDATE(), 999);</v>
      </c>
    </row>
    <row r="314" spans="3:4">
      <c r="C314" s="599">
        <v>39</v>
      </c>
      <c r="D314" s="597" t="str">
        <f t="shared" si="4"/>
        <v>INSERT INTO UPK_TEST.upk_k40.k60_os_data (inf_date, buhin_no, volume, file_name, input_file, nendo, file_update, data_update, created_date, created_tantou_id) VALUES(12, '5253C   G9700    メタル', 3000, '【原紙】大日程12(R).xls', '\\upk-dtss\upkroot\K60_圧造課\部署書込\圧造課共有\00. 個人用\鐘ヶ江\大日程\2021\12月度\【原紙】大日程12(R).xls', 2021, '2021/11/26 09:54:23', 0, GETDATE(), 999);</v>
      </c>
    </row>
    <row r="315" spans="3:4">
      <c r="C315" s="599">
        <v>40</v>
      </c>
      <c r="D315" s="597" t="str">
        <f t="shared" si="4"/>
        <v>INSERT INTO UPK_TEST.upk_k40.k60_os_data (inf_date, buhin_no, volume, file_name, input_file, nendo, file_update, data_update, created_date, created_tantou_id) VALUES(12, '76232   3XA0A     K70ｼﾝｸﾛ', 3500, '【原紙】大日程12(R).xls', '\\upk-dtss\upkroot\K60_圧造課\部署書込\圧造課共有\00. 個人用\鐘ヶ江\大日程\2021\12月度\【原紙】大日程12(R).xls', 2021, '2021/11/26 09:54:23', 0, GETDATE(), 999);</v>
      </c>
    </row>
    <row r="316" spans="3:4">
      <c r="C316" s="599">
        <v>41</v>
      </c>
      <c r="D316" s="597" t="str">
        <f t="shared" si="4"/>
        <v>INSERT INTO UPK_TEST.upk_k40.k60_os_data (inf_date, buhin_no, volume, file_name, input_file, nendo, file_update, data_update, created_date, created_tantou_id) VALUES(12, '76233   3XA0A     K70ｼﾝｸﾛ', 3600, '【原紙】大日程12(R).xls', '\\upk-dtss\upkroot\K60_圧造課\部署書込\圧造課共有\00. 個人用\鐘ヶ江\大日程\2021\12月度\【原紙】大日程12(R).xls', 2021, '2021/11/26 09:54:23', 0, GETDATE(), 999);</v>
      </c>
    </row>
    <row r="317" spans="3:4">
      <c r="C317" s="599">
        <v>42</v>
      </c>
      <c r="D317" s="597" t="str">
        <f t="shared" si="4"/>
        <v>INSERT INTO UPK_TEST.upk_k40.k60_os_data (inf_date, buhin_no, volume, file_name, input_file, nendo, file_update, data_update, created_date, created_tantou_id) VALUES(12, '5253C   Q4200    メタル', 3600, '【原紙】大日程12(R).xls', '\\upk-dtss\upkroot\K60_圧造課\部署書込\圧造課共有\00. 個人用\鐘ヶ江\大日程\2021\12月度\【原紙】大日程12(R).xls', 2021, '2021/11/26 09:54:23', 0, GETDATE(), 999);</v>
      </c>
    </row>
    <row r="318" spans="3:4">
      <c r="C318" s="599">
        <v>43</v>
      </c>
      <c r="D318" s="597" t="str">
        <f t="shared" si="4"/>
        <v>INSERT INTO UPK_TEST.upk_k40.k60_os_data (inf_date, buhin_no, volume, file_name, input_file, nendo, file_update, data_update, created_date, created_tantou_id) VALUES(12, '74516/7  6MA0A    K30', 4000, '【原紙】大日程12(R).xls', '\\upk-dtss\upkroot\K60_圧造課\部署書込\圧造課共有\00. 個人用\鐘ヶ江\大日程\2021\12月度\【原紙】大日程12(R).xls', 2021, '2021/11/26 09:54:23', 0, GETDATE(), 999);</v>
      </c>
    </row>
    <row r="319" spans="3:4">
      <c r="C319" s="599">
        <v>44</v>
      </c>
      <c r="D319" s="597" t="str">
        <f t="shared" si="4"/>
        <v>INSERT INTO UPK_TEST.upk_k40.k60_os_data (inf_date, buhin_no, volume, file_name, input_file, nendo, file_update, data_update, created_date, created_tantou_id) VALUES(12, '75528/9  6MA0A    W70', 4000, '【原紙】大日程12(R).xls', '\\upk-dtss\upkroot\K60_圧造課\部署書込\圧造課共有\00. 個人用\鐘ヶ江\大日程\2021\12月度\【原紙】大日程12(R).xls', 2021, '2021/11/26 09:54:23', 0, GETDATE(), 999);</v>
      </c>
    </row>
    <row r="320" spans="3:4">
      <c r="C320" s="599">
        <v>45</v>
      </c>
      <c r="D320" s="597" t="str">
        <f t="shared" si="4"/>
        <v>INSERT INTO UPK_TEST.upk_k40.k60_os_data (inf_date, buhin_no, volume, file_name, input_file, nendo, file_update, data_update, created_date, created_tantou_id) VALUES(12, '66312   4CB0A     完成品', 5000, '【原紙】大日程12(R).xls', '\\upk-dtss\upkroot\K60_圧造課\部署書込\圧造課共有\00. 個人用\鐘ヶ江\大日程\2021\12月度\【原紙】大日程12(R).xls', 2021, '2021/11/26 09:54:23', 0, GETDATE(), 999);</v>
      </c>
    </row>
    <row r="321" spans="3:4">
      <c r="C321" s="599">
        <v>46</v>
      </c>
      <c r="D321" s="597" t="str">
        <f t="shared" si="4"/>
        <v>INSERT INTO UPK_TEST.upk_k40.k60_os_data (inf_date, buhin_no, volume, file_name, input_file, nendo, file_update, data_update, created_date, created_tantou_id) VALUES(12, '5253B    Y6400    メタル', 5400, '【原紙】大日程12(R).xls', '\\upk-dtss\upkroot\K60_圧造課\部署書込\圧造課共有\00. 個人用\鐘ヶ江\大日程\2021\12月度\【原紙】大日程12(R).xls', 2021, '2021/11/26 09:54:23', 0, GETDATE(), 999);</v>
      </c>
    </row>
    <row r="322" spans="3:4">
      <c r="C322" s="599">
        <v>47</v>
      </c>
      <c r="D322" s="597" t="str">
        <f t="shared" si="4"/>
        <v>INSERT INTO UPK_TEST.upk_k40.k60_os_data (inf_date, buhin_no, volume, file_name, input_file, nendo, file_update, data_update, created_date, created_tantou_id) VALUES(12, '5253 CG9800/BY9300 メタル', 5400, '【原紙】大日程12(R).xls', '\\upk-dtss\upkroot\K60_圧造課\部署書込\圧造課共有\00. 個人用\鐘ヶ江\大日程\2021\12月度\【原紙】大日程12(R).xls', 2021, '2021/11/26 09:54:23', 0, GETDATE(), 999);</v>
      </c>
    </row>
    <row r="323" spans="3:4">
      <c r="C323" s="599">
        <v>48</v>
      </c>
      <c r="D323" s="597" t="str">
        <f t="shared" si="4"/>
        <v>INSERT INTO UPK_TEST.upk_k40.k60_os_data (inf_date, buhin_no, volume, file_name, input_file, nendo, file_update, data_update, created_date, created_tantou_id) VALUES(12, '5253C    C9700    メタル', 5400, '【原紙】大日程12(R).xls', '\\upk-dtss\upkroot\K60_圧造課\部署書込\圧造課共有\00. 個人用\鐘ヶ江\大日程\2021\12月度\【原紙】大日程12(R).xls', 2021, '2021/11/26 09:54:23', 0, GETDATE(), 999);</v>
      </c>
    </row>
    <row r="324" spans="3:4">
      <c r="C324" s="599">
        <v>49</v>
      </c>
      <c r="D324" s="597" t="str">
        <f t="shared" si="4"/>
        <v>INSERT INTO UPK_TEST.upk_k40.k60_os_data (inf_date, buhin_no, volume, file_name, input_file, nendo, file_update, data_update, created_date, created_tantou_id) VALUES(12, '64112/3  6RA0A    W70', 6000, '【原紙】大日程12(R).xls', '\\upk-dtss\upkroot\K60_圧造課\部署書込\圧造課共有\00. 個人用\鐘ヶ江\大日程\2021\12月度\【原紙】大日程12(R).xls', 2021, '2021/11/26 09:54:23', 0, GETDATE(), 999);</v>
      </c>
    </row>
    <row r="325" spans="3:4">
      <c r="C325" s="599">
        <v>50</v>
      </c>
      <c r="D325" s="597" t="str">
        <f t="shared" si="4"/>
        <v>INSERT INTO UPK_TEST.upk_k40.k60_os_data (inf_date, buhin_no, volume, file_name, input_file, nendo, file_update, data_update, created_date, created_tantou_id) VALUES(12, '66319    6RA0A    W70', 6000, '【原紙】大日程12(R).xls', '\\upk-dtss\upkroot\K60_圧造課\部署書込\圧造課共有\00. 個人用\鐘ヶ江\大日程\2021\12月度\【原紙】大日程12(R).xls', 2021, '2021/11/26 09:54:23', 0, GETDATE(), 999);</v>
      </c>
    </row>
    <row r="326" spans="3:4">
      <c r="C326" s="599">
        <v>51</v>
      </c>
      <c r="D326" s="597" t="str">
        <f t="shared" si="4"/>
        <v>INSERT INTO UPK_TEST.upk_k40.k60_os_data (inf_date, buhin_no, volume, file_name, input_file, nendo, file_update, data_update, created_date, created_tantou_id) VALUES(12, '5253C A5800/A5700 メタル', 6000, '【原紙】大日程12(R).xls', '\\upk-dtss\upkroot\K60_圧造課\部署書込\圧造課共有\00. 個人用\鐘ヶ江\大日程\2021\12月度\【原紙】大日程12(R).xls', 2021, '2021/11/26 09:54:23', 0, GETDATE(), 999);</v>
      </c>
    </row>
    <row r="327" spans="3:4">
      <c r="C327" s="599">
        <v>52</v>
      </c>
      <c r="D327" s="597" t="str">
        <f t="shared" si="4"/>
        <v>INSERT INTO UPK_TEST.upk_k40.k60_os_data (inf_date, buhin_no, volume, file_name, input_file, nendo, file_update, data_update, created_date, created_tantou_id) VALUES(12, '751B0/1  6RA0A    W70', 6200, '【原紙】大日程12(R).xls', '\\upk-dtss\upkroot\K60_圧造課\部署書込\圧造課共有\00. 個人用\鐘ヶ江\大日程\2021\12月度\【原紙】大日程12(R).xls', 2021, '2021/11/26 09:54:23', 0, GETDATE(), 999);</v>
      </c>
    </row>
    <row r="328" spans="3:4">
      <c r="C328" s="599">
        <v>53</v>
      </c>
      <c r="D328" s="597" t="str">
        <f t="shared" si="4"/>
        <v>INSERT INTO UPK_TEST.upk_k40.k60_os_data (inf_date, buhin_no, volume, file_name, input_file, nendo, file_update, data_update, created_date, created_tantou_id) VALUES(12, '64182/3  6RA0A    K70', 6400, '【原紙】大日程12(R).xls', '\\upk-dtss\upkroot\K60_圧造課\部署書込\圧造課共有\00. 個人用\鐘ヶ江\大日程\2021\12月度\【原紙】大日程12(R).xls', 2021, '2021/11/26 09:54:23', 0, GETDATE(), 999);</v>
      </c>
    </row>
    <row r="329" spans="3:4">
      <c r="C329" s="599">
        <v>54</v>
      </c>
      <c r="D329" s="597" t="str">
        <f t="shared" si="4"/>
        <v>INSERT INTO UPK_TEST.upk_k40.k60_os_data (inf_date, buhin_no, volume, file_name, input_file, nendo, file_update, data_update, created_date, created_tantou_id) VALUES(12, '64122/3  6RA0A    W70', 7000, '【原紙】大日程12(R).xls', '\\upk-dtss\upkroot\K60_圧造課\部署書込\圧造課共有\00. 個人用\鐘ヶ江\大日程\2021\12月度\【原紙】大日程12(R).xls', 2021, '2021/11/26 09:54:23', 0, GETDATE(), 999);</v>
      </c>
    </row>
    <row r="330" spans="3:4">
      <c r="C330" s="599">
        <v>55</v>
      </c>
      <c r="D330" s="597" t="str">
        <f t="shared" si="4"/>
        <v>INSERT INTO UPK_TEST.upk_k40.k60_os_data (inf_date, buhin_no, volume, file_name, input_file, nendo, file_update, data_update, created_date, created_tantou_id) VALUES(12, '75262/3  6RA0A    B301', 7000, '【原紙】大日程12(R).xls', '\\upk-dtss\upkroot\K60_圧造課\部署書込\圧造課共有\00. 個人用\鐘ヶ江\大日程\2021\12月度\【原紙】大日程12(R).xls', 2021, '2021/11/26 09:54:23', 0, GETDATE(), 999);</v>
      </c>
    </row>
    <row r="331" spans="3:4">
      <c r="C331" s="599">
        <v>56</v>
      </c>
      <c r="D331" s="597" t="str">
        <f t="shared" si="4"/>
        <v>INSERT INTO UPK_TEST.upk_k40.k60_os_data (inf_date, buhin_no, volume, file_name, input_file, nendo, file_update, data_update, created_date, created_tantou_id) VALUES(12, '75494/5  6RA0A    W70サブ', 7000, '【原紙】大日程12(R).xls', '\\upk-dtss\upkroot\K60_圧造課\部署書込\圧造課共有\00. 個人用\鐘ヶ江\大日程\2021\12月度\【原紙】大日程12(R).xls', 2021, '2021/11/26 09:54:23', 0, GETDATE(), 999);</v>
      </c>
    </row>
    <row r="332" spans="3:4">
      <c r="C332" s="599">
        <v>57</v>
      </c>
      <c r="D332" s="597" t="str">
        <f t="shared" si="4"/>
        <v>INSERT INTO UPK_TEST.upk_k40.k60_os_data (inf_date, buhin_no, volume, file_name, input_file, nendo, file_update, data_update, created_date, created_tantou_id) VALUES(12, '75522/3  6RA0A    K70サブ', 7000, '【原紙】大日程12(R).xls', '\\upk-dtss\upkroot\K60_圧造課\部署書込\圧造課共有\00. 個人用\鐘ヶ江\大日程\2021\12月度\【原紙】大日程12(R).xls', 2021, '2021/11/26 09:54:23', 0, GETDATE(), 999);</v>
      </c>
    </row>
    <row r="333" spans="3:4">
      <c r="C333" s="599">
        <v>58</v>
      </c>
      <c r="D333" s="597" t="str">
        <f t="shared" si="4"/>
        <v>INSERT INTO UPK_TEST.upk_k40.k60_os_data (inf_date, buhin_no, volume, file_name, input_file, nendo, file_update, data_update, created_date, created_tantou_id) VALUES(12, '75632    6RA0A    W70', 7000, '【原紙】大日程12(R).xls', '\\upk-dtss\upkroot\K60_圧造課\部署書込\圧造課共有\00. 個人用\鐘ヶ江\大日程\2021\12月度\【原紙】大日程12(R).xls', 2021, '2021/11/26 09:54:23', 0, GETDATE(), 999);</v>
      </c>
    </row>
    <row r="334" spans="3:4">
      <c r="C334" s="599">
        <v>59</v>
      </c>
      <c r="D334" s="597" t="str">
        <f t="shared" si="4"/>
        <v>INSERT INTO UPK_TEST.upk_k40.k60_os_data (inf_date, buhin_no, volume, file_name, input_file, nendo, file_update, data_update, created_date, created_tantou_id) VALUES(12, '5220A M7400/M7300  メタル', 7290, '【原紙】大日程12(R).xls', '\\upk-dtss\upkroot\K60_圧造課\部署書込\圧造課共有\00. 個人用\鐘ヶ江\大日程\2021\12月度\【原紙】大日程12(R).xls', 2021, '2021/11/26 09:54:23', 0, GETDATE(), 999);</v>
      </c>
    </row>
    <row r="335" spans="3:4">
      <c r="C335" s="599">
        <v>60</v>
      </c>
      <c r="D335" s="597" t="str">
        <f t="shared" si="4"/>
        <v>INSERT INTO UPK_TEST.upk_k40.k60_os_data (inf_date, buhin_no, volume, file_name, input_file, nendo, file_update, data_update, created_date, created_tantou_id) VALUES(12, '66362    6RA0A    W70', 8000, '【原紙】大日程12(R).xls', '\\upk-dtss\upkroot\K60_圧造課\部署書込\圧造課共有\00. 個人用\鐘ヶ江\大日程\2021\12月度\【原紙】大日程12(R).xls', 2021, '2021/11/26 09:54:23', 0, GETDATE(), 999);</v>
      </c>
    </row>
    <row r="336" spans="3:4">
      <c r="C336" s="599">
        <v>61</v>
      </c>
      <c r="D336" s="597" t="str">
        <f t="shared" si="4"/>
        <v>INSERT INTO UPK_TEST.upk_k40.k60_os_data (inf_date, buhin_no, volume, file_name, input_file, nendo, file_update, data_update, created_date, created_tantou_id) VALUES(12, '74516    6RA0A    W70', 8000, '【原紙】大日程12(R).xls', '\\upk-dtss\upkroot\K60_圧造課\部署書込\圧造課共有\00. 個人用\鐘ヶ江\大日程\2021\12月度\【原紙】大日程12(R).xls', 2021, '2021/11/26 09:54:23', 0, GETDATE(), 999);</v>
      </c>
    </row>
    <row r="337" spans="1:55">
      <c r="C337" s="599">
        <v>62</v>
      </c>
      <c r="D337" s="597" t="str">
        <f t="shared" si="4"/>
        <v>INSERT INTO UPK_TEST.upk_k40.k60_os_data (inf_date, buhin_no, volume, file_name, input_file, nendo, file_update, data_update, created_date, created_tantou_id) VALUES(12, '75186/7  6RA0A    K70サブ', 8000, '【原紙】大日程12(R).xls', '\\upk-dtss\upkroot\K60_圧造課\部署書込\圧造課共有\00. 個人用\鐘ヶ江\大日程\2021\12月度\【原紙】大日程12(R).xls', 2021, '2021/11/26 09:54:23', 0, GETDATE(), 999);</v>
      </c>
    </row>
    <row r="338" spans="1:55">
      <c r="C338" s="599">
        <v>63</v>
      </c>
      <c r="D338" s="597" t="str">
        <f t="shared" si="4"/>
        <v>INSERT INTO UPK_TEST.upk_k40.k60_os_data (inf_date, buhin_no, volume, file_name, input_file, nendo, file_update, data_update, created_date, created_tantou_id) VALUES(12, '75942/3  6RA1A    B301', 8000, '【原紙】大日程12(R).xls', '\\upk-dtss\upkroot\K60_圧造課\部署書込\圧造課共有\00. 個人用\鐘ヶ江\大日程\2021\12月度\【原紙】大日程12(R).xls', 2021, '2021/11/26 09:54:23', 0, GETDATE(), 999);</v>
      </c>
    </row>
    <row r="339" spans="1:55">
      <c r="C339" s="599">
        <v>64</v>
      </c>
      <c r="D339" s="597" t="str">
        <f t="shared" si="4"/>
        <v>INSERT INTO UPK_TEST.upk_k40.k60_os_data (inf_date, buhin_no, volume, file_name, input_file, nendo, file_update, data_update, created_date, created_tantou_id) VALUES(12, '76242/3  6RA0A    W70', 8000, '【原紙】大日程12(R).xls', '\\upk-dtss\upkroot\K60_圧造課\部署書込\圧造課共有\00. 個人用\鐘ヶ江\大日程\2021\12月度\【原紙】大日程12(R).xls', 2021, '2021/11/26 09:54:23', 0, GETDATE(), 999);</v>
      </c>
    </row>
    <row r="340" spans="1:55">
      <c r="C340" s="599">
        <v>65</v>
      </c>
      <c r="D340" s="597" t="str">
        <f t="shared" si="4"/>
        <v>INSERT INTO UPK_TEST.upk_k40.k60_os_data (inf_date, buhin_no, volume, file_name, input_file, nendo, file_update, data_update, created_date, created_tantou_id) VALUES(12, '5253C A9600/A9500 メタル', 8400, '【原紙】大日程12(R).xls', '\\upk-dtss\upkroot\K60_圧造課\部署書込\圧造課共有\00. 個人用\鐘ヶ江\大日程\2021\12月度\【原紙】大日程12(R).xls', 2021, '2021/11/26 09:54:23', 0, GETDATE(), 999);</v>
      </c>
    </row>
    <row r="341" spans="1:55">
      <c r="C341" s="599">
        <v>66</v>
      </c>
      <c r="D341" s="597" t="str">
        <f>$D$202&amp;D272&amp;", '"&amp;E272&amp;"', "&amp;F272&amp;", '"&amp;G272&amp;"', '"&amp;H272&amp;"', "&amp;I272&amp;", '"&amp;TEXT(J272,"YYYY/MM/DD HH:mm:SS")&amp;"', "&amp;K272&amp;", GETDATE(), 999);"</f>
        <v>INSERT INTO UPK_TEST.upk_k40.k60_os_data (inf_date, buhin_no, volume, file_name, input_file, nendo, file_update, data_update, created_date, created_tantou_id) VALUES(12, '5220A N0200/N0100 メタル', 9000, '【原紙】大日程12(R).xls', '\\upk-dtss\upkroot\K60_圧造課\部署書込\圧造課共有\00. 個人用\鐘ヶ江\大日程\2021\12月度\【原紙】大日程12(R).xls', 2021, '2021/11/26 09:54:23', 0, GETDATE(), 999);</v>
      </c>
    </row>
    <row r="342" spans="1:55">
      <c r="C342" s="599">
        <v>67</v>
      </c>
      <c r="D342" s="597" t="str">
        <f>$D$202&amp;D273&amp;", '"&amp;E273&amp;"', "&amp;F273&amp;", '"&amp;G273&amp;"', '"&amp;H273&amp;"', "&amp;I273&amp;", '"&amp;TEXT(J273,"YYYY/MM/DD HH:mm:SS")&amp;"', "&amp;K273&amp;", GETDATE(), 999);"</f>
        <v>INSERT INTO UPK_TEST.upk_k40.k60_os_data (inf_date, buhin_no, volume, file_name, input_file, nendo, file_update, data_update, created_date, created_tantou_id) VALUES(12, '5220A M8400/M8300  メタル', 9460, '【原紙】大日程12(R).xls', '\\upk-dtss\upkroot\K60_圧造課\部署書込\圧造課共有\00. 個人用\鐘ヶ江\大日程\2021\12月度\【原紙】大日程12(R).xls', 2021, '2021/11/26 09:54:23', 0, GETDATE(), 999);</v>
      </c>
    </row>
    <row r="343" spans="1:55">
      <c r="A343" t="s">
        <v>9885</v>
      </c>
    </row>
    <row r="344" spans="1:55">
      <c r="B344" s="598" t="s">
        <v>9793</v>
      </c>
      <c r="D344" t="str">
        <f>"INSERT INTO UPK_TEST.upk_k40."&amp;$A$343&amp;" ("&amp;D346&amp;", "&amp;E346&amp;", "&amp;F346&amp;", "&amp;G346&amp;", "&amp;H346&amp;", "&amp;I346&amp;", "&amp;J346&amp;", "&amp;K346&amp;", "&amp;L346&amp;", "&amp;M346&amp;", "&amp;N346&amp;", "&amp;O346&amp;", "&amp;P346&amp;", "&amp;Q346&amp;", "&amp;R346&amp;", "&amp;S346&amp;", "&amp;T346&amp;", "&amp;U346&amp;", "&amp;V346&amp;", "&amp;W346&amp;", "&amp;X346&amp;", "&amp;Y346&amp;", "&amp;Z346&amp;", "&amp;AA346&amp;", "&amp;AB346&amp;", "&amp;AC346&amp;", "&amp;AD346&amp;", "&amp;AE346&amp;", "&amp;AF346&amp;", "&amp;AG346&amp;", "&amp;AH346&amp;", "&amp;AI346&amp;", "&amp;AJ346&amp;", "&amp;AK346&amp;", "&amp;AL346&amp;", "&amp;AM346&amp;", "&amp;AN346&amp;", "&amp;AO346&amp;", "&amp;AP346&amp;", "&amp;AQ346&amp;", "&amp;AR346&amp;", "&amp;AS346&amp;", "&amp;AT346&amp;", "&amp;AU346&amp;", "&amp;AV346&amp;", "&amp;AW346&amp;", "&amp;AX346&amp;", "&amp;AY346&amp;", "&amp;AZ346&amp;", "&amp;BA346&amp;") values("</f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</v>
      </c>
    </row>
    <row r="345" spans="1:55">
      <c r="C345" s="582" t="s">
        <v>165</v>
      </c>
      <c r="D345" s="583" t="s">
        <v>8820</v>
      </c>
      <c r="E345" s="583" t="s">
        <v>8822</v>
      </c>
      <c r="F345" s="583" t="s">
        <v>248</v>
      </c>
      <c r="G345" s="583" t="s">
        <v>8776</v>
      </c>
      <c r="H345" s="583" t="s">
        <v>90</v>
      </c>
      <c r="I345" s="583" t="s">
        <v>8782</v>
      </c>
      <c r="J345" s="583" t="s">
        <v>8783</v>
      </c>
      <c r="K345" s="583" t="s">
        <v>9236</v>
      </c>
      <c r="L345" s="583" t="s">
        <v>9237</v>
      </c>
      <c r="M345" s="583" t="s">
        <v>9482</v>
      </c>
      <c r="N345" s="583" t="s">
        <v>9483</v>
      </c>
      <c r="O345" s="583" t="s">
        <v>9487</v>
      </c>
      <c r="P345" s="583" t="s">
        <v>9818</v>
      </c>
      <c r="Q345" s="583" t="s">
        <v>9820</v>
      </c>
      <c r="R345" s="583" t="s">
        <v>9822</v>
      </c>
      <c r="S345" s="583" t="s">
        <v>9824</v>
      </c>
      <c r="T345" s="583" t="s">
        <v>9826</v>
      </c>
      <c r="U345" s="583" t="s">
        <v>9828</v>
      </c>
      <c r="V345" s="583" t="s">
        <v>9830</v>
      </c>
      <c r="W345" s="583" t="s">
        <v>9832</v>
      </c>
      <c r="X345" s="583" t="s">
        <v>9834</v>
      </c>
      <c r="Y345" s="583" t="s">
        <v>9836</v>
      </c>
      <c r="Z345" s="583" t="s">
        <v>9838</v>
      </c>
      <c r="AA345" s="583" t="s">
        <v>9840</v>
      </c>
      <c r="AB345" s="583" t="s">
        <v>9842</v>
      </c>
      <c r="AC345" s="583" t="s">
        <v>9844</v>
      </c>
      <c r="AD345" s="583" t="s">
        <v>9846</v>
      </c>
      <c r="AE345" s="583" t="s">
        <v>9848</v>
      </c>
      <c r="AF345" s="583" t="s">
        <v>9850</v>
      </c>
      <c r="AG345" s="583" t="s">
        <v>9852</v>
      </c>
      <c r="AH345" s="583" t="s">
        <v>9854</v>
      </c>
      <c r="AI345" s="583" t="s">
        <v>9856</v>
      </c>
      <c r="AJ345" s="583" t="s">
        <v>9858</v>
      </c>
      <c r="AK345" s="583" t="s">
        <v>9860</v>
      </c>
      <c r="AL345" s="583" t="s">
        <v>9862</v>
      </c>
      <c r="AM345" s="583" t="s">
        <v>9864</v>
      </c>
      <c r="AN345" s="583" t="s">
        <v>9866</v>
      </c>
      <c r="AO345" s="583" t="s">
        <v>9868</v>
      </c>
      <c r="AP345" s="583" t="s">
        <v>9870</v>
      </c>
      <c r="AQ345" s="583" t="s">
        <v>9872</v>
      </c>
      <c r="AR345" s="583" t="s">
        <v>9874</v>
      </c>
      <c r="AS345" s="583" t="s">
        <v>9876</v>
      </c>
      <c r="AT345" s="583" t="s">
        <v>9878</v>
      </c>
      <c r="AU345" s="583" t="s">
        <v>9880</v>
      </c>
      <c r="AV345" s="583" t="s">
        <v>9882</v>
      </c>
      <c r="AW345" s="583" t="s">
        <v>9318</v>
      </c>
      <c r="AX345" s="583" t="s">
        <v>9494</v>
      </c>
      <c r="AY345" s="583" t="s">
        <v>9322</v>
      </c>
      <c r="AZ345" s="583" t="s">
        <v>287</v>
      </c>
      <c r="BA345" s="583" t="s">
        <v>290</v>
      </c>
      <c r="BB345" s="583" t="s">
        <v>292</v>
      </c>
      <c r="BC345" s="584" t="s">
        <v>294</v>
      </c>
    </row>
    <row r="346" spans="1:55">
      <c r="C346" s="585" t="s">
        <v>82</v>
      </c>
      <c r="D346" s="586" t="s">
        <v>8823</v>
      </c>
      <c r="E346" s="586" t="s">
        <v>8825</v>
      </c>
      <c r="F346" s="586" t="s">
        <v>88</v>
      </c>
      <c r="G346" s="586" t="s">
        <v>8777</v>
      </c>
      <c r="H346" s="586" t="s">
        <v>8779</v>
      </c>
      <c r="I346" s="586" t="s">
        <v>9153</v>
      </c>
      <c r="J346" s="586" t="s">
        <v>9154</v>
      </c>
      <c r="K346" s="586" t="s">
        <v>9238</v>
      </c>
      <c r="L346" s="586" t="s">
        <v>9240</v>
      </c>
      <c r="M346" s="586" t="s">
        <v>9815</v>
      </c>
      <c r="N346" s="586" t="s">
        <v>9816</v>
      </c>
      <c r="O346" s="586" t="s">
        <v>9817</v>
      </c>
      <c r="P346" s="586" t="s">
        <v>9819</v>
      </c>
      <c r="Q346" s="586" t="s">
        <v>9821</v>
      </c>
      <c r="R346" s="586" t="s">
        <v>9823</v>
      </c>
      <c r="S346" s="586" t="s">
        <v>9825</v>
      </c>
      <c r="T346" s="586" t="s">
        <v>9827</v>
      </c>
      <c r="U346" s="586" t="s">
        <v>9829</v>
      </c>
      <c r="V346" s="586" t="s">
        <v>9831</v>
      </c>
      <c r="W346" s="586" t="s">
        <v>9833</v>
      </c>
      <c r="X346" s="586" t="s">
        <v>9835</v>
      </c>
      <c r="Y346" s="586" t="s">
        <v>9837</v>
      </c>
      <c r="Z346" s="586" t="s">
        <v>9839</v>
      </c>
      <c r="AA346" s="586" t="s">
        <v>9841</v>
      </c>
      <c r="AB346" s="586" t="s">
        <v>9843</v>
      </c>
      <c r="AC346" s="586" t="s">
        <v>9845</v>
      </c>
      <c r="AD346" s="586" t="s">
        <v>9847</v>
      </c>
      <c r="AE346" s="586" t="s">
        <v>9849</v>
      </c>
      <c r="AF346" s="586" t="s">
        <v>9851</v>
      </c>
      <c r="AG346" s="586" t="s">
        <v>9853</v>
      </c>
      <c r="AH346" s="586" t="s">
        <v>9855</v>
      </c>
      <c r="AI346" s="586" t="s">
        <v>9857</v>
      </c>
      <c r="AJ346" s="586" t="s">
        <v>9859</v>
      </c>
      <c r="AK346" s="586" t="s">
        <v>9861</v>
      </c>
      <c r="AL346" s="586" t="s">
        <v>9863</v>
      </c>
      <c r="AM346" s="586" t="s">
        <v>9865</v>
      </c>
      <c r="AN346" s="586" t="s">
        <v>9867</v>
      </c>
      <c r="AO346" s="586" t="s">
        <v>9869</v>
      </c>
      <c r="AP346" s="586" t="s">
        <v>9871</v>
      </c>
      <c r="AQ346" s="586" t="s">
        <v>9873</v>
      </c>
      <c r="AR346" s="586" t="s">
        <v>9875</v>
      </c>
      <c r="AS346" s="586" t="s">
        <v>9877</v>
      </c>
      <c r="AT346" s="586" t="s">
        <v>9879</v>
      </c>
      <c r="AU346" s="586" t="s">
        <v>9881</v>
      </c>
      <c r="AV346" s="586" t="s">
        <v>9883</v>
      </c>
      <c r="AW346" s="586" t="s">
        <v>9628</v>
      </c>
      <c r="AX346" s="586" t="s">
        <v>9884</v>
      </c>
      <c r="AY346" s="586" t="s">
        <v>9493</v>
      </c>
      <c r="AZ346" s="586" t="s">
        <v>52</v>
      </c>
      <c r="BA346" s="586" t="s">
        <v>53</v>
      </c>
      <c r="BB346" s="586" t="s">
        <v>54</v>
      </c>
      <c r="BC346" s="587" t="s">
        <v>55</v>
      </c>
    </row>
    <row r="347" spans="1:55">
      <c r="C347" s="585" t="s">
        <v>58</v>
      </c>
      <c r="D347" s="586" t="s">
        <v>9152</v>
      </c>
      <c r="E347" s="586" t="s">
        <v>9152</v>
      </c>
      <c r="F347" s="586" t="s">
        <v>62</v>
      </c>
      <c r="G347" s="586" t="s">
        <v>62</v>
      </c>
      <c r="H347" s="586" t="s">
        <v>8780</v>
      </c>
      <c r="I347" s="586" t="s">
        <v>89</v>
      </c>
      <c r="J347" s="586" t="s">
        <v>58</v>
      </c>
      <c r="K347" s="586" t="s">
        <v>9152</v>
      </c>
      <c r="L347" s="586" t="s">
        <v>9152</v>
      </c>
      <c r="M347" s="586" t="s">
        <v>58</v>
      </c>
      <c r="N347" s="586" t="s">
        <v>58</v>
      </c>
      <c r="O347" s="586" t="s">
        <v>58</v>
      </c>
      <c r="P347" s="586" t="s">
        <v>58</v>
      </c>
      <c r="Q347" s="586" t="s">
        <v>58</v>
      </c>
      <c r="R347" s="586" t="s">
        <v>58</v>
      </c>
      <c r="S347" s="586" t="s">
        <v>58</v>
      </c>
      <c r="T347" s="586" t="s">
        <v>58</v>
      </c>
      <c r="U347" s="586" t="s">
        <v>58</v>
      </c>
      <c r="V347" s="586" t="s">
        <v>58</v>
      </c>
      <c r="W347" s="586" t="s">
        <v>58</v>
      </c>
      <c r="X347" s="586" t="s">
        <v>58</v>
      </c>
      <c r="Y347" s="586" t="s">
        <v>58</v>
      </c>
      <c r="Z347" s="586" t="s">
        <v>58</v>
      </c>
      <c r="AA347" s="586" t="s">
        <v>58</v>
      </c>
      <c r="AB347" s="586" t="s">
        <v>58</v>
      </c>
      <c r="AC347" s="586" t="s">
        <v>58</v>
      </c>
      <c r="AD347" s="586" t="s">
        <v>58</v>
      </c>
      <c r="AE347" s="586" t="s">
        <v>58</v>
      </c>
      <c r="AF347" s="586" t="s">
        <v>58</v>
      </c>
      <c r="AG347" s="586" t="s">
        <v>58</v>
      </c>
      <c r="AH347" s="586" t="s">
        <v>58</v>
      </c>
      <c r="AI347" s="586" t="s">
        <v>58</v>
      </c>
      <c r="AJ347" s="586" t="s">
        <v>58</v>
      </c>
      <c r="AK347" s="586" t="s">
        <v>58</v>
      </c>
      <c r="AL347" s="586" t="s">
        <v>58</v>
      </c>
      <c r="AM347" s="586" t="s">
        <v>58</v>
      </c>
      <c r="AN347" s="586" t="s">
        <v>58</v>
      </c>
      <c r="AO347" s="586" t="s">
        <v>58</v>
      </c>
      <c r="AP347" s="586" t="s">
        <v>58</v>
      </c>
      <c r="AQ347" s="586" t="s">
        <v>58</v>
      </c>
      <c r="AR347" s="586" t="s">
        <v>58</v>
      </c>
      <c r="AS347" s="586" t="s">
        <v>58</v>
      </c>
      <c r="AT347" s="586" t="s">
        <v>58</v>
      </c>
      <c r="AU347" s="586" t="s">
        <v>58</v>
      </c>
      <c r="AV347" s="586" t="s">
        <v>58</v>
      </c>
      <c r="AW347" s="586" t="s">
        <v>91</v>
      </c>
      <c r="AX347" s="586" t="s">
        <v>62</v>
      </c>
      <c r="AY347" s="586" t="s">
        <v>91</v>
      </c>
      <c r="AZ347" s="586" t="s">
        <v>89</v>
      </c>
      <c r="BA347" s="586" t="s">
        <v>91</v>
      </c>
      <c r="BB347" s="586" t="s">
        <v>89</v>
      </c>
      <c r="BC347" s="587" t="s">
        <v>91</v>
      </c>
    </row>
    <row r="348" spans="1:55">
      <c r="C348" s="588" t="s">
        <v>59</v>
      </c>
      <c r="D348" s="589" t="s">
        <v>59</v>
      </c>
      <c r="E348" s="589" t="s">
        <v>59</v>
      </c>
      <c r="F348" s="589" t="s">
        <v>8791</v>
      </c>
      <c r="G348" s="589" t="s">
        <v>8778</v>
      </c>
      <c r="H348" s="589" t="s">
        <v>8781</v>
      </c>
      <c r="I348" s="589" t="s">
        <v>79</v>
      </c>
      <c r="J348" s="589" t="s">
        <v>59</v>
      </c>
      <c r="K348" s="589" t="s">
        <v>59</v>
      </c>
      <c r="L348" s="589" t="s">
        <v>59</v>
      </c>
      <c r="M348" s="589" t="s">
        <v>59</v>
      </c>
      <c r="N348" s="589" t="s">
        <v>59</v>
      </c>
      <c r="O348" s="589" t="s">
        <v>59</v>
      </c>
      <c r="P348" s="589" t="s">
        <v>59</v>
      </c>
      <c r="Q348" s="589" t="s">
        <v>59</v>
      </c>
      <c r="R348" s="589" t="s">
        <v>59</v>
      </c>
      <c r="S348" s="589" t="s">
        <v>59</v>
      </c>
      <c r="T348" s="589" t="s">
        <v>59</v>
      </c>
      <c r="U348" s="589" t="s">
        <v>59</v>
      </c>
      <c r="V348" s="589" t="s">
        <v>59</v>
      </c>
      <c r="W348" s="589" t="s">
        <v>59</v>
      </c>
      <c r="X348" s="589" t="s">
        <v>59</v>
      </c>
      <c r="Y348" s="589" t="s">
        <v>59</v>
      </c>
      <c r="Z348" s="589" t="s">
        <v>59</v>
      </c>
      <c r="AA348" s="589" t="s">
        <v>59</v>
      </c>
      <c r="AB348" s="589" t="s">
        <v>59</v>
      </c>
      <c r="AC348" s="589" t="s">
        <v>59</v>
      </c>
      <c r="AD348" s="589" t="s">
        <v>59</v>
      </c>
      <c r="AE348" s="589" t="s">
        <v>59</v>
      </c>
      <c r="AF348" s="589" t="s">
        <v>59</v>
      </c>
      <c r="AG348" s="589" t="s">
        <v>59</v>
      </c>
      <c r="AH348" s="589" t="s">
        <v>59</v>
      </c>
      <c r="AI348" s="589" t="s">
        <v>59</v>
      </c>
      <c r="AJ348" s="589" t="s">
        <v>59</v>
      </c>
      <c r="AK348" s="589" t="s">
        <v>59</v>
      </c>
      <c r="AL348" s="589" t="s">
        <v>59</v>
      </c>
      <c r="AM348" s="589" t="s">
        <v>59</v>
      </c>
      <c r="AN348" s="589" t="s">
        <v>59</v>
      </c>
      <c r="AO348" s="589" t="s">
        <v>59</v>
      </c>
      <c r="AP348" s="589" t="s">
        <v>59</v>
      </c>
      <c r="AQ348" s="589" t="s">
        <v>59</v>
      </c>
      <c r="AR348" s="589" t="s">
        <v>59</v>
      </c>
      <c r="AS348" s="589" t="s">
        <v>59</v>
      </c>
      <c r="AT348" s="589" t="s">
        <v>59</v>
      </c>
      <c r="AU348" s="589" t="s">
        <v>59</v>
      </c>
      <c r="AV348" s="589" t="s">
        <v>59</v>
      </c>
      <c r="AW348" s="589" t="s">
        <v>78</v>
      </c>
      <c r="AX348" s="589" t="s">
        <v>9712</v>
      </c>
      <c r="AY348" s="589" t="s">
        <v>78</v>
      </c>
      <c r="AZ348" s="589" t="s">
        <v>79</v>
      </c>
      <c r="BA348" s="589" t="s">
        <v>78</v>
      </c>
      <c r="BB348" s="589" t="s">
        <v>79</v>
      </c>
      <c r="BC348" s="590" t="s">
        <v>78</v>
      </c>
    </row>
    <row r="349" spans="1:55">
      <c r="C349">
        <v>1</v>
      </c>
      <c r="D349">
        <v>2022</v>
      </c>
      <c r="E349">
        <v>44280</v>
      </c>
      <c r="F349" t="s">
        <v>1258</v>
      </c>
      <c r="G349" t="s">
        <v>8849</v>
      </c>
      <c r="H349">
        <v>0</v>
      </c>
      <c r="I349" t="s">
        <v>9888</v>
      </c>
      <c r="J349">
        <v>30255</v>
      </c>
      <c r="K349" t="s">
        <v>8852</v>
      </c>
      <c r="L349" t="s">
        <v>8852</v>
      </c>
      <c r="M349">
        <v>2210</v>
      </c>
      <c r="N349">
        <v>2210</v>
      </c>
      <c r="O349">
        <v>32465</v>
      </c>
      <c r="P349">
        <v>3312</v>
      </c>
      <c r="Q349">
        <v>339</v>
      </c>
      <c r="R349">
        <v>35777</v>
      </c>
      <c r="S349">
        <v>2547</v>
      </c>
      <c r="T349">
        <v>2461</v>
      </c>
      <c r="U349">
        <v>38324</v>
      </c>
      <c r="V349">
        <v>2825</v>
      </c>
      <c r="W349">
        <v>2889</v>
      </c>
      <c r="X349">
        <v>41149</v>
      </c>
      <c r="Y349">
        <v>2840</v>
      </c>
      <c r="Z349">
        <v>2409</v>
      </c>
      <c r="AA349">
        <v>43989</v>
      </c>
      <c r="AB349">
        <v>2961</v>
      </c>
      <c r="AC349">
        <v>3208</v>
      </c>
      <c r="AD349">
        <v>46950</v>
      </c>
      <c r="AE349">
        <v>2871</v>
      </c>
      <c r="AF349">
        <v>1886</v>
      </c>
      <c r="AG349">
        <v>49821</v>
      </c>
      <c r="AH349">
        <v>3721</v>
      </c>
      <c r="AI349">
        <v>2336</v>
      </c>
      <c r="AJ349">
        <v>53542</v>
      </c>
      <c r="AK349">
        <v>916</v>
      </c>
      <c r="AL349">
        <v>2738</v>
      </c>
      <c r="AM349">
        <v>54458</v>
      </c>
      <c r="AN349">
        <v>2666</v>
      </c>
      <c r="AO349">
        <v>4240</v>
      </c>
      <c r="AP349">
        <v>57124</v>
      </c>
      <c r="AQ349">
        <v>4182</v>
      </c>
      <c r="AR349">
        <v>4082</v>
      </c>
      <c r="AS349">
        <v>61306</v>
      </c>
      <c r="AT349">
        <v>4747</v>
      </c>
      <c r="AU349">
        <v>3959</v>
      </c>
      <c r="AV349">
        <v>66053</v>
      </c>
      <c r="AW349">
        <v>0</v>
      </c>
      <c r="AX349" t="s">
        <v>9889</v>
      </c>
      <c r="AY349">
        <v>0</v>
      </c>
      <c r="AZ349" t="s">
        <v>9886</v>
      </c>
      <c r="BA349">
        <v>999</v>
      </c>
    </row>
    <row r="350" spans="1:55">
      <c r="C350">
        <v>2</v>
      </c>
      <c r="D350">
        <v>2022</v>
      </c>
      <c r="E350">
        <v>44280</v>
      </c>
      <c r="F350" t="s">
        <v>1258</v>
      </c>
      <c r="G350" t="s">
        <v>8857</v>
      </c>
      <c r="H350">
        <v>1</v>
      </c>
      <c r="I350" t="s">
        <v>9888</v>
      </c>
      <c r="J350">
        <v>105402</v>
      </c>
      <c r="K350" t="s">
        <v>8852</v>
      </c>
      <c r="L350" t="s">
        <v>8852</v>
      </c>
      <c r="M350">
        <v>2210</v>
      </c>
      <c r="N350">
        <v>2210</v>
      </c>
      <c r="O350">
        <v>107612</v>
      </c>
      <c r="P350">
        <v>3312</v>
      </c>
      <c r="Q350">
        <v>339</v>
      </c>
      <c r="R350">
        <v>110924</v>
      </c>
      <c r="S350">
        <v>2547</v>
      </c>
      <c r="T350">
        <v>2461</v>
      </c>
      <c r="U350">
        <v>113471</v>
      </c>
      <c r="V350">
        <v>2825</v>
      </c>
      <c r="W350">
        <v>2889</v>
      </c>
      <c r="X350">
        <v>116296</v>
      </c>
      <c r="Y350">
        <v>2840</v>
      </c>
      <c r="Z350">
        <v>2409</v>
      </c>
      <c r="AA350">
        <v>119136</v>
      </c>
      <c r="AB350">
        <v>2961</v>
      </c>
      <c r="AC350">
        <v>3208</v>
      </c>
      <c r="AD350">
        <v>122097</v>
      </c>
      <c r="AE350">
        <v>2871</v>
      </c>
      <c r="AF350">
        <v>1886</v>
      </c>
      <c r="AG350">
        <v>124968</v>
      </c>
      <c r="AH350">
        <v>3721</v>
      </c>
      <c r="AI350">
        <v>2336</v>
      </c>
      <c r="AJ350">
        <v>128689</v>
      </c>
      <c r="AK350">
        <v>916</v>
      </c>
      <c r="AL350">
        <v>2738</v>
      </c>
      <c r="AM350">
        <v>129605</v>
      </c>
      <c r="AN350">
        <v>2666</v>
      </c>
      <c r="AO350">
        <v>4240</v>
      </c>
      <c r="AP350">
        <v>132271</v>
      </c>
      <c r="AQ350">
        <v>4182</v>
      </c>
      <c r="AR350">
        <v>4082</v>
      </c>
      <c r="AS350">
        <v>136453</v>
      </c>
      <c r="AT350">
        <v>4747</v>
      </c>
      <c r="AU350">
        <v>3959</v>
      </c>
      <c r="AV350">
        <v>141200</v>
      </c>
      <c r="AW350">
        <v>0</v>
      </c>
      <c r="AX350" t="s">
        <v>9889</v>
      </c>
      <c r="AY350">
        <v>0</v>
      </c>
      <c r="AZ350" t="s">
        <v>9886</v>
      </c>
      <c r="BA350">
        <v>999</v>
      </c>
    </row>
    <row r="351" spans="1:55">
      <c r="C351">
        <v>3</v>
      </c>
      <c r="D351">
        <v>2022</v>
      </c>
      <c r="E351">
        <v>44280</v>
      </c>
      <c r="F351" t="s">
        <v>1258</v>
      </c>
      <c r="G351" t="s">
        <v>8860</v>
      </c>
      <c r="H351">
        <v>3</v>
      </c>
      <c r="I351" t="s">
        <v>9888</v>
      </c>
      <c r="J351">
        <v>105402</v>
      </c>
      <c r="K351" t="s">
        <v>9890</v>
      </c>
      <c r="L351" t="s">
        <v>9891</v>
      </c>
      <c r="M351">
        <v>2210</v>
      </c>
      <c r="N351">
        <v>2210</v>
      </c>
      <c r="O351">
        <v>107612</v>
      </c>
      <c r="P351">
        <v>3312</v>
      </c>
      <c r="Q351">
        <v>339</v>
      </c>
      <c r="R351">
        <v>110924</v>
      </c>
      <c r="S351">
        <v>2547</v>
      </c>
      <c r="T351">
        <v>2461</v>
      </c>
      <c r="U351">
        <v>113471</v>
      </c>
      <c r="V351">
        <v>2825</v>
      </c>
      <c r="W351">
        <v>2889</v>
      </c>
      <c r="X351">
        <v>116296</v>
      </c>
      <c r="Y351">
        <v>2840</v>
      </c>
      <c r="Z351">
        <v>2409</v>
      </c>
      <c r="AA351">
        <v>119136</v>
      </c>
      <c r="AB351">
        <v>2961</v>
      </c>
      <c r="AC351">
        <v>3208</v>
      </c>
      <c r="AD351">
        <v>122097</v>
      </c>
      <c r="AE351">
        <v>2871</v>
      </c>
      <c r="AF351">
        <v>1886</v>
      </c>
      <c r="AG351">
        <v>124968</v>
      </c>
      <c r="AH351">
        <v>3721</v>
      </c>
      <c r="AI351">
        <v>2336</v>
      </c>
      <c r="AJ351">
        <v>128689</v>
      </c>
      <c r="AK351">
        <v>916</v>
      </c>
      <c r="AL351">
        <v>2738</v>
      </c>
      <c r="AM351">
        <v>129605</v>
      </c>
      <c r="AN351">
        <v>2666</v>
      </c>
      <c r="AO351">
        <v>4240</v>
      </c>
      <c r="AP351">
        <v>132271</v>
      </c>
      <c r="AQ351">
        <v>4182</v>
      </c>
      <c r="AR351">
        <v>4082</v>
      </c>
      <c r="AS351">
        <v>4182</v>
      </c>
      <c r="AT351">
        <v>4747</v>
      </c>
      <c r="AU351">
        <v>3959</v>
      </c>
      <c r="AV351">
        <v>8929</v>
      </c>
      <c r="AW351">
        <v>0</v>
      </c>
      <c r="AX351" t="s">
        <v>9889</v>
      </c>
      <c r="AY351">
        <v>0</v>
      </c>
      <c r="AZ351" t="s">
        <v>9886</v>
      </c>
      <c r="BA351">
        <v>999</v>
      </c>
    </row>
    <row r="352" spans="1:55">
      <c r="C352">
        <v>4</v>
      </c>
      <c r="D352">
        <v>2022</v>
      </c>
      <c r="E352">
        <v>44280</v>
      </c>
      <c r="F352" t="s">
        <v>1258</v>
      </c>
      <c r="G352" t="s">
        <v>8862</v>
      </c>
      <c r="H352">
        <v>4</v>
      </c>
      <c r="I352" t="s">
        <v>9888</v>
      </c>
      <c r="J352">
        <v>105402</v>
      </c>
      <c r="K352" t="s">
        <v>8852</v>
      </c>
      <c r="L352" t="s">
        <v>8852</v>
      </c>
      <c r="M352">
        <v>2210</v>
      </c>
      <c r="N352">
        <v>2210</v>
      </c>
      <c r="O352">
        <v>107612</v>
      </c>
      <c r="P352">
        <v>3312</v>
      </c>
      <c r="Q352">
        <v>339</v>
      </c>
      <c r="R352">
        <v>110924</v>
      </c>
      <c r="S352">
        <v>2547</v>
      </c>
      <c r="T352">
        <v>2461</v>
      </c>
      <c r="U352">
        <v>113471</v>
      </c>
      <c r="V352">
        <v>2825</v>
      </c>
      <c r="W352">
        <v>2889</v>
      </c>
      <c r="X352">
        <v>116296</v>
      </c>
      <c r="Y352">
        <v>2840</v>
      </c>
      <c r="Z352">
        <v>2409</v>
      </c>
      <c r="AA352">
        <v>119136</v>
      </c>
      <c r="AB352">
        <v>2961</v>
      </c>
      <c r="AC352">
        <v>3208</v>
      </c>
      <c r="AD352">
        <v>122097</v>
      </c>
      <c r="AE352">
        <v>2871</v>
      </c>
      <c r="AF352">
        <v>1886</v>
      </c>
      <c r="AG352">
        <v>124968</v>
      </c>
      <c r="AH352">
        <v>3721</v>
      </c>
      <c r="AI352">
        <v>2336</v>
      </c>
      <c r="AJ352">
        <v>128689</v>
      </c>
      <c r="AK352">
        <v>916</v>
      </c>
      <c r="AL352">
        <v>2738</v>
      </c>
      <c r="AM352">
        <v>129605</v>
      </c>
      <c r="AN352">
        <v>2666</v>
      </c>
      <c r="AO352">
        <v>4240</v>
      </c>
      <c r="AP352">
        <v>132271</v>
      </c>
      <c r="AQ352">
        <v>4182</v>
      </c>
      <c r="AR352">
        <v>4082</v>
      </c>
      <c r="AS352">
        <v>136453</v>
      </c>
      <c r="AT352">
        <v>4747</v>
      </c>
      <c r="AU352">
        <v>3959</v>
      </c>
      <c r="AV352">
        <v>141200</v>
      </c>
      <c r="AW352">
        <v>0</v>
      </c>
      <c r="AX352" t="s">
        <v>9889</v>
      </c>
      <c r="AY352">
        <v>0</v>
      </c>
      <c r="AZ352" t="s">
        <v>9886</v>
      </c>
      <c r="BA352">
        <v>999</v>
      </c>
    </row>
    <row r="353" spans="2:53">
      <c r="C353">
        <v>5</v>
      </c>
      <c r="D353">
        <v>2022</v>
      </c>
      <c r="E353">
        <v>44280</v>
      </c>
      <c r="F353" t="s">
        <v>1258</v>
      </c>
      <c r="G353" t="s">
        <v>8864</v>
      </c>
      <c r="H353">
        <v>5</v>
      </c>
      <c r="I353" t="s">
        <v>9888</v>
      </c>
      <c r="J353">
        <v>105402</v>
      </c>
      <c r="K353" t="s">
        <v>9892</v>
      </c>
      <c r="L353" t="s">
        <v>9893</v>
      </c>
      <c r="M353">
        <v>5210</v>
      </c>
      <c r="N353">
        <v>2210</v>
      </c>
      <c r="O353">
        <v>110612</v>
      </c>
      <c r="P353">
        <v>5312</v>
      </c>
      <c r="Q353">
        <v>339</v>
      </c>
      <c r="R353">
        <v>115924</v>
      </c>
      <c r="S353">
        <v>4547</v>
      </c>
      <c r="T353">
        <v>2461</v>
      </c>
      <c r="U353">
        <v>120471</v>
      </c>
      <c r="V353">
        <v>4825</v>
      </c>
      <c r="W353">
        <v>2889</v>
      </c>
      <c r="X353">
        <v>125296</v>
      </c>
      <c r="Y353">
        <v>4840</v>
      </c>
      <c r="Z353">
        <v>2409</v>
      </c>
      <c r="AA353">
        <v>130136</v>
      </c>
      <c r="AB353">
        <v>4961</v>
      </c>
      <c r="AC353">
        <v>3208</v>
      </c>
      <c r="AD353">
        <v>4961</v>
      </c>
      <c r="AE353">
        <v>4871</v>
      </c>
      <c r="AF353">
        <v>1886</v>
      </c>
      <c r="AG353">
        <v>9832</v>
      </c>
      <c r="AH353">
        <v>5721</v>
      </c>
      <c r="AI353">
        <v>2336</v>
      </c>
      <c r="AJ353">
        <v>15553</v>
      </c>
      <c r="AK353">
        <v>2916</v>
      </c>
      <c r="AL353">
        <v>2738</v>
      </c>
      <c r="AM353">
        <v>18469</v>
      </c>
      <c r="AN353">
        <v>4666</v>
      </c>
      <c r="AO353">
        <v>4240</v>
      </c>
      <c r="AP353">
        <v>23135</v>
      </c>
      <c r="AQ353">
        <v>6182</v>
      </c>
      <c r="AR353">
        <v>4082</v>
      </c>
      <c r="AS353">
        <v>29317</v>
      </c>
      <c r="AT353">
        <v>6747</v>
      </c>
      <c r="AU353">
        <v>3959</v>
      </c>
      <c r="AV353">
        <v>36064</v>
      </c>
      <c r="AW353">
        <v>0</v>
      </c>
      <c r="AX353" t="s">
        <v>9889</v>
      </c>
      <c r="AY353">
        <v>0</v>
      </c>
      <c r="AZ353" t="s">
        <v>9886</v>
      </c>
      <c r="BA353">
        <v>999</v>
      </c>
    </row>
    <row r="354" spans="2:53">
      <c r="C354">
        <v>6</v>
      </c>
      <c r="D354">
        <v>2022</v>
      </c>
      <c r="E354">
        <v>44280</v>
      </c>
      <c r="F354" t="s">
        <v>1259</v>
      </c>
      <c r="G354" t="s">
        <v>8849</v>
      </c>
      <c r="H354">
        <v>0</v>
      </c>
      <c r="I354" t="s">
        <v>9888</v>
      </c>
      <c r="J354">
        <v>105402</v>
      </c>
      <c r="K354" t="s">
        <v>8852</v>
      </c>
      <c r="L354" t="s">
        <v>8852</v>
      </c>
      <c r="M354">
        <v>2210</v>
      </c>
      <c r="N354">
        <v>2210</v>
      </c>
      <c r="O354">
        <v>107612</v>
      </c>
      <c r="P354">
        <v>3312</v>
      </c>
      <c r="Q354">
        <v>339</v>
      </c>
      <c r="R354">
        <v>110924</v>
      </c>
      <c r="S354">
        <v>2547</v>
      </c>
      <c r="T354">
        <v>2461</v>
      </c>
      <c r="U354">
        <v>113471</v>
      </c>
      <c r="V354">
        <v>2825</v>
      </c>
      <c r="W354">
        <v>2889</v>
      </c>
      <c r="X354">
        <v>116296</v>
      </c>
      <c r="Y354">
        <v>2840</v>
      </c>
      <c r="Z354">
        <v>2409</v>
      </c>
      <c r="AA354">
        <v>119136</v>
      </c>
      <c r="AB354">
        <v>2961</v>
      </c>
      <c r="AC354">
        <v>3208</v>
      </c>
      <c r="AD354">
        <v>122097</v>
      </c>
      <c r="AE354">
        <v>2871</v>
      </c>
      <c r="AF354">
        <v>1886</v>
      </c>
      <c r="AG354">
        <v>124968</v>
      </c>
      <c r="AH354">
        <v>3721</v>
      </c>
      <c r="AI354">
        <v>2336</v>
      </c>
      <c r="AJ354">
        <v>128689</v>
      </c>
      <c r="AK354">
        <v>916</v>
      </c>
      <c r="AL354">
        <v>2738</v>
      </c>
      <c r="AM354">
        <v>129605</v>
      </c>
      <c r="AN354">
        <v>2666</v>
      </c>
      <c r="AO354">
        <v>4240</v>
      </c>
      <c r="AP354">
        <v>132271</v>
      </c>
      <c r="AQ354">
        <v>4182</v>
      </c>
      <c r="AR354">
        <v>4082</v>
      </c>
      <c r="AS354">
        <v>136453</v>
      </c>
      <c r="AT354">
        <v>4747</v>
      </c>
      <c r="AU354">
        <v>3959</v>
      </c>
      <c r="AV354">
        <v>141200</v>
      </c>
      <c r="AW354">
        <v>0</v>
      </c>
      <c r="AX354" t="s">
        <v>9889</v>
      </c>
      <c r="AY354">
        <v>0</v>
      </c>
      <c r="AZ354" t="s">
        <v>9886</v>
      </c>
      <c r="BA354">
        <v>999</v>
      </c>
    </row>
    <row r="355" spans="2:53">
      <c r="C355">
        <v>7</v>
      </c>
      <c r="D355">
        <v>2022</v>
      </c>
      <c r="E355">
        <v>44280</v>
      </c>
      <c r="F355" t="s">
        <v>1259</v>
      </c>
      <c r="G355" t="s">
        <v>8857</v>
      </c>
      <c r="H355">
        <v>1</v>
      </c>
      <c r="I355" t="s">
        <v>9888</v>
      </c>
      <c r="J355">
        <v>105402</v>
      </c>
      <c r="K355" t="s">
        <v>8852</v>
      </c>
      <c r="L355" t="s">
        <v>8852</v>
      </c>
      <c r="M355">
        <v>2210</v>
      </c>
      <c r="N355">
        <v>2210</v>
      </c>
      <c r="O355">
        <v>107612</v>
      </c>
      <c r="P355">
        <v>3312</v>
      </c>
      <c r="Q355">
        <v>339</v>
      </c>
      <c r="R355">
        <v>110924</v>
      </c>
      <c r="S355">
        <v>2547</v>
      </c>
      <c r="T355">
        <v>2461</v>
      </c>
      <c r="U355">
        <v>113471</v>
      </c>
      <c r="V355">
        <v>2825</v>
      </c>
      <c r="W355">
        <v>2889</v>
      </c>
      <c r="X355">
        <v>116296</v>
      </c>
      <c r="Y355">
        <v>2840</v>
      </c>
      <c r="Z355">
        <v>2409</v>
      </c>
      <c r="AA355">
        <v>119136</v>
      </c>
      <c r="AB355">
        <v>2961</v>
      </c>
      <c r="AC355">
        <v>3208</v>
      </c>
      <c r="AD355">
        <v>122097</v>
      </c>
      <c r="AE355">
        <v>2871</v>
      </c>
      <c r="AF355">
        <v>1886</v>
      </c>
      <c r="AG355">
        <v>124968</v>
      </c>
      <c r="AH355">
        <v>3721</v>
      </c>
      <c r="AI355">
        <v>2336</v>
      </c>
      <c r="AJ355">
        <v>128689</v>
      </c>
      <c r="AK355">
        <v>916</v>
      </c>
      <c r="AL355">
        <v>2738</v>
      </c>
      <c r="AM355">
        <v>129605</v>
      </c>
      <c r="AN355">
        <v>2666</v>
      </c>
      <c r="AO355">
        <v>4240</v>
      </c>
      <c r="AP355">
        <v>132271</v>
      </c>
      <c r="AQ355">
        <v>4182</v>
      </c>
      <c r="AR355">
        <v>4082</v>
      </c>
      <c r="AS355">
        <v>136453</v>
      </c>
      <c r="AT355">
        <v>4747</v>
      </c>
      <c r="AU355">
        <v>3959</v>
      </c>
      <c r="AV355">
        <v>141200</v>
      </c>
      <c r="AW355">
        <v>0</v>
      </c>
      <c r="AX355" t="s">
        <v>9889</v>
      </c>
      <c r="AY355">
        <v>0</v>
      </c>
      <c r="AZ355" t="s">
        <v>9886</v>
      </c>
      <c r="BA355">
        <v>999</v>
      </c>
    </row>
    <row r="356" spans="2:53">
      <c r="C356">
        <v>8</v>
      </c>
      <c r="D356">
        <v>2022</v>
      </c>
      <c r="E356">
        <v>44280</v>
      </c>
      <c r="F356" t="s">
        <v>1259</v>
      </c>
      <c r="G356" t="s">
        <v>8860</v>
      </c>
      <c r="H356">
        <v>3</v>
      </c>
      <c r="I356" t="s">
        <v>9888</v>
      </c>
      <c r="J356">
        <v>105402</v>
      </c>
      <c r="K356" t="s">
        <v>9890</v>
      </c>
      <c r="L356" t="s">
        <v>9894</v>
      </c>
      <c r="M356">
        <v>4210</v>
      </c>
      <c r="N356">
        <v>2210</v>
      </c>
      <c r="O356">
        <v>109612</v>
      </c>
      <c r="P356">
        <v>5312</v>
      </c>
      <c r="Q356">
        <v>339</v>
      </c>
      <c r="R356">
        <v>114924</v>
      </c>
      <c r="S356">
        <v>4547</v>
      </c>
      <c r="T356">
        <v>2461</v>
      </c>
      <c r="U356">
        <v>119471</v>
      </c>
      <c r="V356">
        <v>4825</v>
      </c>
      <c r="W356">
        <v>2889</v>
      </c>
      <c r="X356">
        <v>124296</v>
      </c>
      <c r="Y356">
        <v>4840</v>
      </c>
      <c r="Z356">
        <v>2409</v>
      </c>
      <c r="AA356">
        <v>129136</v>
      </c>
      <c r="AB356">
        <v>4961</v>
      </c>
      <c r="AC356">
        <v>3208</v>
      </c>
      <c r="AD356">
        <v>134097</v>
      </c>
      <c r="AE356">
        <v>4871</v>
      </c>
      <c r="AF356">
        <v>1886</v>
      </c>
      <c r="AG356">
        <v>138968</v>
      </c>
      <c r="AH356">
        <v>5721</v>
      </c>
      <c r="AI356">
        <v>2336</v>
      </c>
      <c r="AJ356">
        <v>144689</v>
      </c>
      <c r="AK356">
        <v>2916</v>
      </c>
      <c r="AL356">
        <v>2738</v>
      </c>
      <c r="AM356">
        <v>147605</v>
      </c>
      <c r="AN356">
        <v>4666</v>
      </c>
      <c r="AO356">
        <v>4240</v>
      </c>
      <c r="AP356">
        <v>152271</v>
      </c>
      <c r="AQ356">
        <v>6182</v>
      </c>
      <c r="AR356">
        <v>4082</v>
      </c>
      <c r="AS356">
        <v>158453</v>
      </c>
      <c r="AT356">
        <v>6747</v>
      </c>
      <c r="AU356">
        <v>3959</v>
      </c>
      <c r="AV356">
        <v>165200</v>
      </c>
      <c r="AW356">
        <v>0</v>
      </c>
      <c r="AX356" t="s">
        <v>9889</v>
      </c>
      <c r="AY356">
        <v>0</v>
      </c>
      <c r="AZ356" t="s">
        <v>9886</v>
      </c>
      <c r="BA356">
        <v>999</v>
      </c>
    </row>
    <row r="357" spans="2:53">
      <c r="C357">
        <v>9</v>
      </c>
      <c r="D357">
        <v>2022</v>
      </c>
      <c r="E357">
        <v>44280</v>
      </c>
      <c r="F357" t="s">
        <v>1259</v>
      </c>
      <c r="G357" t="s">
        <v>8862</v>
      </c>
      <c r="H357">
        <v>4</v>
      </c>
      <c r="I357" t="s">
        <v>9888</v>
      </c>
      <c r="J357">
        <v>105402</v>
      </c>
      <c r="K357" t="s">
        <v>9895</v>
      </c>
      <c r="L357" t="s">
        <v>8852</v>
      </c>
      <c r="M357">
        <v>2210</v>
      </c>
      <c r="N357">
        <v>2210</v>
      </c>
      <c r="O357">
        <v>107612</v>
      </c>
      <c r="P357">
        <v>3312</v>
      </c>
      <c r="Q357">
        <v>339</v>
      </c>
      <c r="R357">
        <v>110924</v>
      </c>
      <c r="S357">
        <v>2547</v>
      </c>
      <c r="T357">
        <v>2461</v>
      </c>
      <c r="U357">
        <v>113471</v>
      </c>
      <c r="V357">
        <v>2825</v>
      </c>
      <c r="W357">
        <v>2889</v>
      </c>
      <c r="X357">
        <v>116296</v>
      </c>
      <c r="Y357">
        <v>2840</v>
      </c>
      <c r="Z357">
        <v>2409</v>
      </c>
      <c r="AA357">
        <v>119136</v>
      </c>
      <c r="AB357">
        <v>2961</v>
      </c>
      <c r="AC357">
        <v>3208</v>
      </c>
      <c r="AD357">
        <v>122097</v>
      </c>
      <c r="AE357">
        <v>2871</v>
      </c>
      <c r="AF357">
        <v>1886</v>
      </c>
      <c r="AG357">
        <v>124968</v>
      </c>
      <c r="AH357">
        <v>3721</v>
      </c>
      <c r="AI357">
        <v>2336</v>
      </c>
      <c r="AJ357">
        <v>128689</v>
      </c>
      <c r="AK357">
        <v>916</v>
      </c>
      <c r="AL357">
        <v>2738</v>
      </c>
      <c r="AM357">
        <v>129605</v>
      </c>
      <c r="AN357">
        <v>2666</v>
      </c>
      <c r="AO357">
        <v>4240</v>
      </c>
      <c r="AP357">
        <v>132271</v>
      </c>
      <c r="AQ357">
        <v>4182</v>
      </c>
      <c r="AR357">
        <v>4082</v>
      </c>
      <c r="AS357">
        <v>136453</v>
      </c>
      <c r="AT357">
        <v>4747</v>
      </c>
      <c r="AU357">
        <v>3959</v>
      </c>
      <c r="AV357">
        <v>141200</v>
      </c>
      <c r="AW357">
        <v>0</v>
      </c>
      <c r="AX357" t="s">
        <v>9889</v>
      </c>
      <c r="AY357">
        <v>0</v>
      </c>
      <c r="AZ357" t="s">
        <v>9886</v>
      </c>
      <c r="BA357">
        <v>999</v>
      </c>
    </row>
    <row r="358" spans="2:53">
      <c r="C358">
        <v>10</v>
      </c>
      <c r="D358">
        <v>2022</v>
      </c>
      <c r="E358">
        <v>44280</v>
      </c>
      <c r="F358" t="s">
        <v>1259</v>
      </c>
      <c r="G358" t="s">
        <v>8864</v>
      </c>
      <c r="H358">
        <v>5</v>
      </c>
      <c r="I358" t="s">
        <v>9888</v>
      </c>
      <c r="J358">
        <v>105402</v>
      </c>
      <c r="K358" t="s">
        <v>9896</v>
      </c>
      <c r="L358" t="s">
        <v>9894</v>
      </c>
      <c r="M358">
        <v>2210</v>
      </c>
      <c r="N358">
        <v>2210</v>
      </c>
      <c r="O358">
        <v>107612</v>
      </c>
      <c r="P358">
        <v>3312</v>
      </c>
      <c r="Q358">
        <v>339</v>
      </c>
      <c r="R358">
        <v>110924</v>
      </c>
      <c r="S358">
        <v>2547</v>
      </c>
      <c r="T358">
        <v>2461</v>
      </c>
      <c r="U358">
        <v>113471</v>
      </c>
      <c r="V358">
        <v>2825</v>
      </c>
      <c r="W358">
        <v>2889</v>
      </c>
      <c r="X358">
        <v>116296</v>
      </c>
      <c r="Y358">
        <v>2840</v>
      </c>
      <c r="Z358">
        <v>2409</v>
      </c>
      <c r="AA358">
        <v>119136</v>
      </c>
      <c r="AB358">
        <v>2961</v>
      </c>
      <c r="AC358">
        <v>3208</v>
      </c>
      <c r="AD358">
        <v>122097</v>
      </c>
      <c r="AE358">
        <v>2871</v>
      </c>
      <c r="AF358">
        <v>1886</v>
      </c>
      <c r="AG358">
        <v>124968</v>
      </c>
      <c r="AH358">
        <v>3721</v>
      </c>
      <c r="AI358">
        <v>2336</v>
      </c>
      <c r="AJ358">
        <v>128689</v>
      </c>
      <c r="AK358">
        <v>916</v>
      </c>
      <c r="AL358">
        <v>2738</v>
      </c>
      <c r="AM358">
        <v>129605</v>
      </c>
      <c r="AN358">
        <v>2666</v>
      </c>
      <c r="AO358">
        <v>4240</v>
      </c>
      <c r="AP358">
        <v>132271</v>
      </c>
      <c r="AQ358">
        <v>4182</v>
      </c>
      <c r="AR358">
        <v>4082</v>
      </c>
      <c r="AS358">
        <v>136453</v>
      </c>
      <c r="AT358">
        <v>4747</v>
      </c>
      <c r="AU358">
        <v>3959</v>
      </c>
      <c r="AV358">
        <v>141200</v>
      </c>
      <c r="AW358">
        <v>0</v>
      </c>
      <c r="AX358" t="s">
        <v>9889</v>
      </c>
      <c r="AY358">
        <v>0</v>
      </c>
      <c r="AZ358" t="s">
        <v>9886</v>
      </c>
      <c r="BA358">
        <v>999</v>
      </c>
    </row>
    <row r="359" spans="2:53">
      <c r="C359">
        <v>11</v>
      </c>
      <c r="D359">
        <v>2022</v>
      </c>
      <c r="E359">
        <v>44280</v>
      </c>
      <c r="F359" t="s">
        <v>1441</v>
      </c>
      <c r="G359" t="s">
        <v>8870</v>
      </c>
      <c r="H359">
        <v>0</v>
      </c>
      <c r="I359" t="s">
        <v>9888</v>
      </c>
      <c r="J359">
        <v>105402</v>
      </c>
      <c r="K359" t="s">
        <v>8852</v>
      </c>
      <c r="L359" t="s">
        <v>9892</v>
      </c>
      <c r="M359">
        <v>2210</v>
      </c>
      <c r="N359">
        <v>2210</v>
      </c>
      <c r="O359">
        <v>107612</v>
      </c>
      <c r="P359">
        <v>3312</v>
      </c>
      <c r="Q359">
        <v>339</v>
      </c>
      <c r="R359">
        <v>110924</v>
      </c>
      <c r="S359">
        <v>2547</v>
      </c>
      <c r="T359">
        <v>2461</v>
      </c>
      <c r="U359">
        <v>113471</v>
      </c>
      <c r="V359">
        <v>2825</v>
      </c>
      <c r="W359">
        <v>2889</v>
      </c>
      <c r="X359">
        <v>116296</v>
      </c>
      <c r="Y359">
        <v>2840</v>
      </c>
      <c r="Z359">
        <v>2409</v>
      </c>
      <c r="AA359">
        <v>119136</v>
      </c>
      <c r="AB359">
        <v>2961</v>
      </c>
      <c r="AC359">
        <v>3208</v>
      </c>
      <c r="AD359">
        <v>122097</v>
      </c>
      <c r="AE359">
        <v>2871</v>
      </c>
      <c r="AF359">
        <v>1886</v>
      </c>
      <c r="AG359">
        <v>124968</v>
      </c>
      <c r="AH359">
        <v>3721</v>
      </c>
      <c r="AI359">
        <v>2336</v>
      </c>
      <c r="AJ359">
        <v>128689</v>
      </c>
      <c r="AK359">
        <v>916</v>
      </c>
      <c r="AL359">
        <v>2738</v>
      </c>
      <c r="AM359">
        <v>129605</v>
      </c>
      <c r="AN359">
        <v>2666</v>
      </c>
      <c r="AO359">
        <v>4240</v>
      </c>
      <c r="AP359">
        <v>132271</v>
      </c>
      <c r="AQ359">
        <v>4182</v>
      </c>
      <c r="AR359">
        <v>4082</v>
      </c>
      <c r="AS359">
        <v>136453</v>
      </c>
      <c r="AT359">
        <v>4747</v>
      </c>
      <c r="AU359">
        <v>3959</v>
      </c>
      <c r="AV359">
        <v>141200</v>
      </c>
      <c r="AW359">
        <v>0</v>
      </c>
      <c r="AX359" t="s">
        <v>9889</v>
      </c>
      <c r="AY359">
        <v>0</v>
      </c>
      <c r="AZ359" t="s">
        <v>9886</v>
      </c>
      <c r="BA359">
        <v>999</v>
      </c>
    </row>
    <row r="360" spans="2:53">
      <c r="C360">
        <v>12</v>
      </c>
      <c r="D360">
        <v>2022</v>
      </c>
      <c r="E360">
        <v>44280</v>
      </c>
      <c r="F360" t="s">
        <v>1441</v>
      </c>
      <c r="G360" t="s">
        <v>8873</v>
      </c>
      <c r="H360">
        <v>1</v>
      </c>
      <c r="I360" t="s">
        <v>9888</v>
      </c>
      <c r="J360">
        <v>105402</v>
      </c>
      <c r="K360" t="s">
        <v>9892</v>
      </c>
      <c r="L360" t="s">
        <v>9894</v>
      </c>
      <c r="M360">
        <v>2210</v>
      </c>
      <c r="N360">
        <v>2210</v>
      </c>
      <c r="O360">
        <v>107612</v>
      </c>
      <c r="P360">
        <v>3312</v>
      </c>
      <c r="Q360">
        <v>339</v>
      </c>
      <c r="R360">
        <v>110924</v>
      </c>
      <c r="S360">
        <v>2547</v>
      </c>
      <c r="T360">
        <v>2461</v>
      </c>
      <c r="U360">
        <v>113471</v>
      </c>
      <c r="V360">
        <v>2825</v>
      </c>
      <c r="W360">
        <v>2889</v>
      </c>
      <c r="X360">
        <v>116296</v>
      </c>
      <c r="Y360">
        <v>2840</v>
      </c>
      <c r="Z360">
        <v>2409</v>
      </c>
      <c r="AA360">
        <v>119136</v>
      </c>
      <c r="AB360">
        <v>2961</v>
      </c>
      <c r="AC360">
        <v>3208</v>
      </c>
      <c r="AD360">
        <v>122097</v>
      </c>
      <c r="AE360">
        <v>2871</v>
      </c>
      <c r="AF360">
        <v>1886</v>
      </c>
      <c r="AG360">
        <v>124968</v>
      </c>
      <c r="AH360">
        <v>3721</v>
      </c>
      <c r="AI360">
        <v>2336</v>
      </c>
      <c r="AJ360">
        <v>128689</v>
      </c>
      <c r="AK360">
        <v>916</v>
      </c>
      <c r="AL360">
        <v>2738</v>
      </c>
      <c r="AM360">
        <v>129605</v>
      </c>
      <c r="AN360">
        <v>2666</v>
      </c>
      <c r="AO360">
        <v>4240</v>
      </c>
      <c r="AP360">
        <v>132271</v>
      </c>
      <c r="AQ360">
        <v>4182</v>
      </c>
      <c r="AR360">
        <v>4082</v>
      </c>
      <c r="AS360">
        <v>136453</v>
      </c>
      <c r="AT360">
        <v>4747</v>
      </c>
      <c r="AU360">
        <v>3959</v>
      </c>
      <c r="AV360">
        <v>141200</v>
      </c>
      <c r="AW360">
        <v>0</v>
      </c>
      <c r="AX360" t="s">
        <v>9889</v>
      </c>
      <c r="AY360">
        <v>0</v>
      </c>
      <c r="AZ360" t="s">
        <v>9886</v>
      </c>
      <c r="BA360">
        <v>999</v>
      </c>
    </row>
    <row r="361" spans="2:53">
      <c r="C361">
        <v>13</v>
      </c>
      <c r="D361">
        <v>2022</v>
      </c>
      <c r="E361">
        <v>44280</v>
      </c>
      <c r="F361" t="s">
        <v>1441</v>
      </c>
      <c r="G361" t="s">
        <v>8875</v>
      </c>
      <c r="H361">
        <v>2</v>
      </c>
      <c r="I361" t="s">
        <v>9888</v>
      </c>
      <c r="J361">
        <v>105402</v>
      </c>
      <c r="K361" t="s">
        <v>9892</v>
      </c>
      <c r="L361" t="s">
        <v>9894</v>
      </c>
      <c r="M361">
        <v>2210</v>
      </c>
      <c r="N361">
        <v>2210</v>
      </c>
      <c r="O361">
        <v>107612</v>
      </c>
      <c r="P361">
        <v>3312</v>
      </c>
      <c r="Q361">
        <v>339</v>
      </c>
      <c r="R361">
        <v>110924</v>
      </c>
      <c r="S361">
        <v>2547</v>
      </c>
      <c r="T361">
        <v>2461</v>
      </c>
      <c r="U361">
        <v>113471</v>
      </c>
      <c r="V361">
        <v>2825</v>
      </c>
      <c r="W361">
        <v>2889</v>
      </c>
      <c r="X361">
        <v>116296</v>
      </c>
      <c r="Y361">
        <v>2840</v>
      </c>
      <c r="Z361">
        <v>2409</v>
      </c>
      <c r="AA361">
        <v>119136</v>
      </c>
      <c r="AB361">
        <v>2961</v>
      </c>
      <c r="AC361">
        <v>3208</v>
      </c>
      <c r="AD361">
        <v>122097</v>
      </c>
      <c r="AE361">
        <v>2871</v>
      </c>
      <c r="AF361">
        <v>1886</v>
      </c>
      <c r="AG361">
        <v>124968</v>
      </c>
      <c r="AH361">
        <v>3721</v>
      </c>
      <c r="AI361">
        <v>2336</v>
      </c>
      <c r="AJ361">
        <v>128689</v>
      </c>
      <c r="AK361">
        <v>916</v>
      </c>
      <c r="AL361">
        <v>2738</v>
      </c>
      <c r="AM361">
        <v>129605</v>
      </c>
      <c r="AN361">
        <v>2666</v>
      </c>
      <c r="AO361">
        <v>4240</v>
      </c>
      <c r="AP361">
        <v>132271</v>
      </c>
      <c r="AQ361">
        <v>4182</v>
      </c>
      <c r="AR361">
        <v>4082</v>
      </c>
      <c r="AS361">
        <v>136453</v>
      </c>
      <c r="AT361">
        <v>4747</v>
      </c>
      <c r="AU361">
        <v>3959</v>
      </c>
      <c r="AV361">
        <v>141200</v>
      </c>
      <c r="AW361">
        <v>0</v>
      </c>
      <c r="AX361" t="s">
        <v>9889</v>
      </c>
      <c r="AY361">
        <v>0</v>
      </c>
      <c r="AZ361" t="s">
        <v>9886</v>
      </c>
      <c r="BA361">
        <v>999</v>
      </c>
    </row>
    <row r="362" spans="2:53">
      <c r="C362">
        <v>14</v>
      </c>
      <c r="D362">
        <v>2022</v>
      </c>
      <c r="E362">
        <v>44280</v>
      </c>
      <c r="F362" t="s">
        <v>1441</v>
      </c>
      <c r="G362" t="s">
        <v>8877</v>
      </c>
      <c r="H362">
        <v>3</v>
      </c>
      <c r="I362" t="s">
        <v>9888</v>
      </c>
      <c r="J362">
        <v>105402</v>
      </c>
      <c r="K362" t="s">
        <v>8852</v>
      </c>
      <c r="L362" t="s">
        <v>8852</v>
      </c>
      <c r="M362">
        <v>2210</v>
      </c>
      <c r="N362">
        <v>2210</v>
      </c>
      <c r="O362">
        <v>107612</v>
      </c>
      <c r="P362">
        <v>3312</v>
      </c>
      <c r="Q362">
        <v>339</v>
      </c>
      <c r="R362">
        <v>110924</v>
      </c>
      <c r="S362">
        <v>2547</v>
      </c>
      <c r="T362">
        <v>2461</v>
      </c>
      <c r="U362">
        <v>113471</v>
      </c>
      <c r="V362">
        <v>2825</v>
      </c>
      <c r="W362">
        <v>2889</v>
      </c>
      <c r="X362">
        <v>116296</v>
      </c>
      <c r="Y362">
        <v>2840</v>
      </c>
      <c r="Z362">
        <v>2409</v>
      </c>
      <c r="AA362">
        <v>119136</v>
      </c>
      <c r="AB362">
        <v>2961</v>
      </c>
      <c r="AC362">
        <v>3208</v>
      </c>
      <c r="AD362">
        <v>122097</v>
      </c>
      <c r="AE362">
        <v>2871</v>
      </c>
      <c r="AF362">
        <v>1886</v>
      </c>
      <c r="AG362">
        <v>124968</v>
      </c>
      <c r="AH362">
        <v>3721</v>
      </c>
      <c r="AI362">
        <v>2336</v>
      </c>
      <c r="AJ362">
        <v>128689</v>
      </c>
      <c r="AK362">
        <v>916</v>
      </c>
      <c r="AL362">
        <v>2738</v>
      </c>
      <c r="AM362">
        <v>129605</v>
      </c>
      <c r="AN362">
        <v>2666</v>
      </c>
      <c r="AO362">
        <v>4240</v>
      </c>
      <c r="AP362">
        <v>132271</v>
      </c>
      <c r="AQ362">
        <v>4182</v>
      </c>
      <c r="AR362">
        <v>4082</v>
      </c>
      <c r="AS362">
        <v>4182</v>
      </c>
      <c r="AT362">
        <v>4747</v>
      </c>
      <c r="AU362">
        <v>3959</v>
      </c>
      <c r="AV362">
        <v>8929</v>
      </c>
      <c r="AW362">
        <v>0</v>
      </c>
      <c r="AX362" t="s">
        <v>9889</v>
      </c>
      <c r="AY362">
        <v>0</v>
      </c>
      <c r="AZ362" t="s">
        <v>9886</v>
      </c>
      <c r="BA362">
        <v>999</v>
      </c>
    </row>
    <row r="363" spans="2:53">
      <c r="C363">
        <v>15</v>
      </c>
      <c r="D363">
        <v>2022</v>
      </c>
      <c r="E363">
        <v>44280</v>
      </c>
      <c r="F363" t="s">
        <v>1441</v>
      </c>
      <c r="G363" t="s">
        <v>8879</v>
      </c>
      <c r="H363">
        <v>4</v>
      </c>
      <c r="I363" t="s">
        <v>9888</v>
      </c>
      <c r="J363">
        <v>105402</v>
      </c>
      <c r="K363" t="s">
        <v>8852</v>
      </c>
      <c r="L363" t="s">
        <v>9897</v>
      </c>
      <c r="M363">
        <v>2210</v>
      </c>
      <c r="N363">
        <v>2210</v>
      </c>
      <c r="O363">
        <v>107612</v>
      </c>
      <c r="P363">
        <v>3312</v>
      </c>
      <c r="Q363">
        <v>339</v>
      </c>
      <c r="R363">
        <v>110924</v>
      </c>
      <c r="S363">
        <v>2547</v>
      </c>
      <c r="T363">
        <v>2461</v>
      </c>
      <c r="U363">
        <v>113471</v>
      </c>
      <c r="V363">
        <v>2825</v>
      </c>
      <c r="W363">
        <v>2889</v>
      </c>
      <c r="X363">
        <v>116296</v>
      </c>
      <c r="Y363">
        <v>2840</v>
      </c>
      <c r="Z363">
        <v>2409</v>
      </c>
      <c r="AA363">
        <v>119136</v>
      </c>
      <c r="AB363">
        <v>2961</v>
      </c>
      <c r="AC363">
        <v>3208</v>
      </c>
      <c r="AD363">
        <v>122097</v>
      </c>
      <c r="AE363">
        <v>2871</v>
      </c>
      <c r="AF363">
        <v>1886</v>
      </c>
      <c r="AG363">
        <v>124968</v>
      </c>
      <c r="AH363">
        <v>3721</v>
      </c>
      <c r="AI363">
        <v>2336</v>
      </c>
      <c r="AJ363">
        <v>128689</v>
      </c>
      <c r="AK363">
        <v>916</v>
      </c>
      <c r="AL363">
        <v>2738</v>
      </c>
      <c r="AM363">
        <v>129605</v>
      </c>
      <c r="AN363">
        <v>2666</v>
      </c>
      <c r="AO363">
        <v>4240</v>
      </c>
      <c r="AP363">
        <v>132271</v>
      </c>
      <c r="AQ363">
        <v>4182</v>
      </c>
      <c r="AR363">
        <v>4082</v>
      </c>
      <c r="AS363">
        <v>136453</v>
      </c>
      <c r="AT363">
        <v>4747</v>
      </c>
      <c r="AU363">
        <v>3959</v>
      </c>
      <c r="AV363">
        <v>141200</v>
      </c>
      <c r="AW363">
        <v>0</v>
      </c>
      <c r="AX363" t="s">
        <v>9889</v>
      </c>
      <c r="AY363">
        <v>0</v>
      </c>
      <c r="AZ363" t="s">
        <v>9886</v>
      </c>
      <c r="BA363">
        <v>999</v>
      </c>
    </row>
    <row r="364" spans="2:53">
      <c r="B364" s="577" t="s">
        <v>9898</v>
      </c>
    </row>
    <row r="365" spans="2:53">
      <c r="C365" s="598">
        <v>1</v>
      </c>
      <c r="D365" t="str">
        <f>$D$344&amp;D349&amp;", '"&amp;TEXT(E349,"yyyy/mm/dd")&amp;"', '"&amp;F349&amp;"', '"&amp;G349&amp;"', "&amp;H349&amp;", '"&amp;TEXT(I349,"yyyy/MM/dd")&amp;"', "&amp;J349&amp;", "&amp;IF(K349="","null","'"&amp;TEXT(K349,"yyyy/MM/dd")&amp;"'")&amp;", "&amp;IF(L349="","null","'"&amp;TEXT(L349,"yyyy/MM/dd")&amp;"'")&amp;", "&amp;M349&amp;", "&amp;N349&amp;", "&amp;O349&amp;", "&amp;P349&amp;", "&amp;Q349&amp;", "&amp;R349&amp;", "&amp;S349&amp;", "&amp;T349&amp;", "&amp;U349&amp;", "&amp;V349&amp;", "&amp;W349&amp;", "&amp;X349&amp;", "&amp;Y349&amp;", "&amp;Z349&amp;", "&amp;AA349&amp;", "&amp;AB349&amp;", "&amp;AC349&amp;", "&amp;AD349&amp;", "&amp;AE349&amp;", "&amp;AF349&amp;", "&amp;AG349&amp;", "&amp;AH349&amp;", "&amp;AI349&amp;", "&amp;AJ349&amp;", "&amp;AK349&amp;", "&amp;AL349&amp;", "&amp;AM349&amp;", "&amp;AN349&amp;", "&amp;AO349&amp;", "&amp;AP349&amp;", "&amp;AQ349&amp;", "&amp;AR349&amp;", "&amp;AS349&amp;", "&amp;AT349&amp;", "&amp;AU349&amp;", "&amp;AV349&amp;", "&amp;AW349&amp;", '"&amp;AX349&amp;"', "&amp;AY349&amp;", "&amp;AZ349&amp;", "&amp;BA349&amp;");"</f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'172055TA0A', 'D11D2621', 0, '2022/01/01', 30255, null, null, 2210, 2210, 32465, 3312, 339, 35777, 2547, 2461, 38324, 2825, 2889, 41149, 2840, 2409, 43989, 2961, 3208, 46950, 2871, 1886, 49821, 3721, 2336, 53542, 916, 2738, 54458, 2666, 4240, 57124, 4182, 4082, 61306, 4747, 3959, 66053, 0, '000000000000', 0, getdate(), 999);</v>
      </c>
    </row>
    <row r="366" spans="2:53">
      <c r="C366" s="598">
        <v>2</v>
      </c>
      <c r="D366" s="598" t="str">
        <f t="shared" ref="D366:D379" si="5">$D$344&amp;D350&amp;", '"&amp;TEXT(E350,"yyyy/mm/dd")&amp;"', '"&amp;F350&amp;"', '"&amp;G350&amp;"', "&amp;H350&amp;", '"&amp;TEXT(I350,"yyyy/MM/dd")&amp;"', "&amp;J350&amp;", "&amp;IF(K350="","null","'"&amp;TEXT(K350,"yyyy/MM/dd")&amp;"'")&amp;", "&amp;IF(L350="","null","'"&amp;TEXT(L350,"yyyy/MM/dd")&amp;"'")&amp;", "&amp;M350&amp;", "&amp;N350&amp;", "&amp;O350&amp;", "&amp;P350&amp;", "&amp;Q350&amp;", "&amp;R350&amp;", "&amp;S350&amp;", "&amp;T350&amp;", "&amp;U350&amp;", "&amp;V350&amp;", "&amp;W350&amp;", "&amp;X350&amp;", "&amp;Y350&amp;", "&amp;Z350&amp;", "&amp;AA350&amp;", "&amp;AB350&amp;", "&amp;AC350&amp;", "&amp;AD350&amp;", "&amp;AE350&amp;", "&amp;AF350&amp;", "&amp;AG350&amp;", "&amp;AH350&amp;", "&amp;AI350&amp;", "&amp;AJ350&amp;", "&amp;AK350&amp;", "&amp;AL350&amp;", "&amp;AM350&amp;", "&amp;AN350&amp;", "&amp;AO350&amp;", "&amp;AP350&amp;", "&amp;AQ350&amp;", "&amp;AR350&amp;", "&amp;AS350&amp;", "&amp;AT350&amp;", "&amp;AU350&amp;", "&amp;AV350&amp;", "&amp;AW350&amp;", '"&amp;AX350&amp;"', "&amp;AY350&amp;", "&amp;AZ350&amp;", "&amp;BA350&amp;");"</f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'172055TA0A', 'D15D4861', 1, '2022/01/01', 105402, null, null,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67" spans="2:53">
      <c r="C367" s="598">
        <v>3</v>
      </c>
      <c r="D367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'172055TA0A', 'D15D4871', 3, '2022/01/01', 105402, '2022/05/01', '2022/11/01', 2210, 2210, 107612, 3312, 339, 110924, 2547, 2461, 113471, 2825, 2889, 116296, 2840, 2409, 119136, 2961, 3208, 122097, 2871, 1886, 124968, 3721, 2336, 128689, 916, 2738, 129605, 2666, 4240, 132271, 4182, 4082, 4182, 4747, 3959, 8929, 0, '000000000000', 0, getdate(), 999);</v>
      </c>
    </row>
    <row r="368" spans="2:53">
      <c r="C368" s="598">
        <v>4</v>
      </c>
      <c r="D368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'172055TA0A', 'D15D4881', 4, '2022/01/01', 105402, null, null,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69" spans="3:4">
      <c r="C369" s="598">
        <v>5</v>
      </c>
      <c r="D369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'172055TA0A', 'D15D4891', 5, '2022/01/01', 105402, '2022/04/01', '2022/08/01', 5210, 2210, 110612, 5312, 339, 115924, 4547, 2461, 120471, 4825, 2889, 125296, 4840, 2409, 130136, 4961, 3208, 4961, 4871, 1886, 9832, 5721, 2336, 15553, 2916, 2738, 18469, 4666, 4240, 23135, 6182, 4082, 29317, 6747, 3959, 36064, 0, '000000000000', 0, getdate(), 999);</v>
      </c>
    </row>
    <row r="370" spans="3:4">
      <c r="C370" s="598">
        <v>6</v>
      </c>
      <c r="D370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'172055TA0A-T', 'D11D2621', 0, '2022/01/01', 105402, null, null,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1" spans="3:4">
      <c r="C371" s="598">
        <v>7</v>
      </c>
      <c r="D371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'172055TA0A-T', 'D15D4861', 1, '2022/01/01', 105402, null, null,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2" spans="3:4">
      <c r="C372" s="598">
        <v>8</v>
      </c>
      <c r="D372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'172055TA0A-T', 'D15D4871', 3, '2022/01/01', 105402, '2022/05/01', '2023/03/01', 4210, 2210, 109612, 5312, 339, 114924, 4547, 2461, 119471, 4825, 2889, 124296, 4840, 2409, 129136, 4961, 3208, 134097, 4871, 1886, 138968, 5721, 2336, 144689, 2916, 2738, 147605, 4666, 4240, 152271, 6182, 4082, 158453, 6747, 3959, 165200, 0, '000000000000', 0, getdate(), 999);</v>
      </c>
    </row>
    <row r="373" spans="3:4">
      <c r="C373" s="598">
        <v>9</v>
      </c>
      <c r="D373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'172055TA0A-T', 'D15D4881', 4, '2022/01/01', 105402, '2022/09/01', null,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4" spans="3:4">
      <c r="C374" s="598">
        <v>10</v>
      </c>
      <c r="D374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'172055TA0A-T', 'D15D4891', 5, '2022/01/01', 105402, '2022/06/01', '2023/03/01',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5" spans="3:4">
      <c r="C375" s="598">
        <v>11</v>
      </c>
      <c r="D375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'625225TA0A', 'D15D3034', 0, '2022/01/01', 105402, null, '2022/04/01',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6" spans="3:4">
      <c r="C376" s="598">
        <v>12</v>
      </c>
      <c r="D376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'625225TA0A', 'D15D3044', 1, '2022/01/01', 105402, '2022/04/01', '2023/03/01',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7" spans="3:4">
      <c r="C377" s="598">
        <v>13</v>
      </c>
      <c r="D377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'625225TA0A', 'D15D3054', 2, '2022/01/01', 105402, '2022/04/01', '2023/03/01',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  <row r="378" spans="3:4">
      <c r="C378" s="598">
        <v>14</v>
      </c>
      <c r="D378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'625225TA0A', 'D15D3064', 3, '2022/01/01', 105402, null, null, 2210, 2210, 107612, 3312, 339, 110924, 2547, 2461, 113471, 2825, 2889, 116296, 2840, 2409, 119136, 2961, 3208, 122097, 2871, 1886, 124968, 3721, 2336, 128689, 916, 2738, 129605, 2666, 4240, 132271, 4182, 4082, 4182, 4747, 3959, 8929, 0, '000000000000', 0, getdate(), 999);</v>
      </c>
    </row>
    <row r="379" spans="3:4">
      <c r="C379" s="598">
        <v>15</v>
      </c>
      <c r="D379" s="598" t="str">
        <f t="shared" si="5"/>
        <v>INSERT INTO UPK_TEST.upk_k40.k40_mm_data (nendo, make_day, buhin_no, kougu_no, stage_no, sp_date, sp_stroke, up_close, out_mainte, plan_vol1, actual_vol1, stroke1, plan_vol2, actual_vol2, stroke2, plan_vol3, actual_vol3, stroke3, plan_vol4, actual_vol4, stroke4, plan_vol5, actual_vol5, stroke5, plan_vol6, actual_vol6, stroke6, plan_vol7, actual_vol7, stroke7, plan_vol8, actual_vol8, stroke8, plan_vol9, actual_vol9, stroke9, plan_vol10, actual_vol10, stroke10, plan_vol11, actual_vol11, stroke11, plan_vol12, actual_vol12, stroke12, data_update, update_flg, do_plan, created_date, created_tantou_id) values(2022, '2021/03/25', '625225TA0A', 'D17D0874', 4, '2022/01/01', 105402, null, '2022/04/22', 2210, 2210, 107612, 3312, 339, 110924, 2547, 2461, 113471, 2825, 2889, 116296, 2840, 2409, 119136, 2961, 3208, 122097, 2871, 1886, 124968, 3721, 2336, 128689, 916, 2738, 129605, 2666, 4240, 132271, 4182, 4082, 136453, 4747, 3959, 141200, 0, '000000000000', 0, getdate(), 999);</v>
      </c>
    </row>
  </sheetData>
  <sortState ref="A349:BD533">
    <sortCondition ref="A349:A533"/>
  </sortState>
  <phoneticPr fontId="6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stopIfTrue="1" id="{61E1351E-5FF3-4B3A-A7C4-42B954A85CA6}">
            <xm:f>ISERROR('大日程－R'!C221)</xm:f>
            <x14:dxf>
              <font>
                <color theme="0"/>
              </font>
            </x14:dxf>
          </x14:cfRule>
          <xm:sqref>F207:F212 F215:F239 F242:F266 F269:F273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L486"/>
  <sheetViews>
    <sheetView workbookViewId="0">
      <selection activeCell="G18" sqref="G18"/>
    </sheetView>
  </sheetViews>
  <sheetFormatPr defaultRowHeight="15"/>
  <cols>
    <col min="1" max="1" width="9.140625" style="599"/>
    <col min="2" max="2" width="27.28515625" style="600" bestFit="1" customWidth="1"/>
    <col min="3" max="3" width="9.85546875" style="600" customWidth="1"/>
    <col min="4" max="223" width="9.140625" style="599"/>
    <col min="224" max="224" width="3.5703125" style="599" customWidth="1"/>
    <col min="225" max="225" width="21.85546875" style="599" customWidth="1"/>
    <col min="226" max="226" width="6.5703125" style="599" customWidth="1"/>
    <col min="227" max="227" width="4.7109375" style="599" customWidth="1"/>
    <col min="228" max="258" width="5.140625" style="599" customWidth="1"/>
    <col min="259" max="259" width="9.85546875" style="599" customWidth="1"/>
    <col min="260" max="479" width="9.140625" style="599"/>
    <col min="480" max="480" width="3.5703125" style="599" customWidth="1"/>
    <col min="481" max="481" width="21.85546875" style="599" customWidth="1"/>
    <col min="482" max="482" width="6.5703125" style="599" customWidth="1"/>
    <col min="483" max="483" width="4.7109375" style="599" customWidth="1"/>
    <col min="484" max="514" width="5.140625" style="599" customWidth="1"/>
    <col min="515" max="515" width="9.85546875" style="599" customWidth="1"/>
    <col min="516" max="735" width="9.140625" style="599"/>
    <col min="736" max="736" width="3.5703125" style="599" customWidth="1"/>
    <col min="737" max="737" width="21.85546875" style="599" customWidth="1"/>
    <col min="738" max="738" width="6.5703125" style="599" customWidth="1"/>
    <col min="739" max="739" width="4.7109375" style="599" customWidth="1"/>
    <col min="740" max="770" width="5.140625" style="599" customWidth="1"/>
    <col min="771" max="771" width="9.85546875" style="599" customWidth="1"/>
    <col min="772" max="991" width="9.140625" style="599"/>
    <col min="992" max="992" width="3.5703125" style="599" customWidth="1"/>
    <col min="993" max="993" width="21.85546875" style="599" customWidth="1"/>
    <col min="994" max="994" width="6.5703125" style="599" customWidth="1"/>
    <col min="995" max="995" width="4.7109375" style="599" customWidth="1"/>
    <col min="996" max="1026" width="5.140625" style="599" customWidth="1"/>
    <col min="1027" max="1027" width="9.85546875" style="599" customWidth="1"/>
    <col min="1028" max="1247" width="9.140625" style="599"/>
    <col min="1248" max="1248" width="3.5703125" style="599" customWidth="1"/>
    <col min="1249" max="1249" width="21.85546875" style="599" customWidth="1"/>
    <col min="1250" max="1250" width="6.5703125" style="599" customWidth="1"/>
    <col min="1251" max="1251" width="4.7109375" style="599" customWidth="1"/>
    <col min="1252" max="1282" width="5.140625" style="599" customWidth="1"/>
    <col min="1283" max="1283" width="9.85546875" style="599" customWidth="1"/>
    <col min="1284" max="1503" width="9.140625" style="599"/>
    <col min="1504" max="1504" width="3.5703125" style="599" customWidth="1"/>
    <col min="1505" max="1505" width="21.85546875" style="599" customWidth="1"/>
    <col min="1506" max="1506" width="6.5703125" style="599" customWidth="1"/>
    <col min="1507" max="1507" width="4.7109375" style="599" customWidth="1"/>
    <col min="1508" max="1538" width="5.140625" style="599" customWidth="1"/>
    <col min="1539" max="1539" width="9.85546875" style="599" customWidth="1"/>
    <col min="1540" max="1759" width="9.140625" style="599"/>
    <col min="1760" max="1760" width="3.5703125" style="599" customWidth="1"/>
    <col min="1761" max="1761" width="21.85546875" style="599" customWidth="1"/>
    <col min="1762" max="1762" width="6.5703125" style="599" customWidth="1"/>
    <col min="1763" max="1763" width="4.7109375" style="599" customWidth="1"/>
    <col min="1764" max="1794" width="5.140625" style="599" customWidth="1"/>
    <col min="1795" max="1795" width="9.85546875" style="599" customWidth="1"/>
    <col min="1796" max="2015" width="9.140625" style="599"/>
    <col min="2016" max="2016" width="3.5703125" style="599" customWidth="1"/>
    <col min="2017" max="2017" width="21.85546875" style="599" customWidth="1"/>
    <col min="2018" max="2018" width="6.5703125" style="599" customWidth="1"/>
    <col min="2019" max="2019" width="4.7109375" style="599" customWidth="1"/>
    <col min="2020" max="2050" width="5.140625" style="599" customWidth="1"/>
    <col min="2051" max="2051" width="9.85546875" style="599" customWidth="1"/>
    <col min="2052" max="2271" width="9.140625" style="599"/>
    <col min="2272" max="2272" width="3.5703125" style="599" customWidth="1"/>
    <col min="2273" max="2273" width="21.85546875" style="599" customWidth="1"/>
    <col min="2274" max="2274" width="6.5703125" style="599" customWidth="1"/>
    <col min="2275" max="2275" width="4.7109375" style="599" customWidth="1"/>
    <col min="2276" max="2306" width="5.140625" style="599" customWidth="1"/>
    <col min="2307" max="2307" width="9.85546875" style="599" customWidth="1"/>
    <col min="2308" max="2527" width="9.140625" style="599"/>
    <col min="2528" max="2528" width="3.5703125" style="599" customWidth="1"/>
    <col min="2529" max="2529" width="21.85546875" style="599" customWidth="1"/>
    <col min="2530" max="2530" width="6.5703125" style="599" customWidth="1"/>
    <col min="2531" max="2531" width="4.7109375" style="599" customWidth="1"/>
    <col min="2532" max="2562" width="5.140625" style="599" customWidth="1"/>
    <col min="2563" max="2563" width="9.85546875" style="599" customWidth="1"/>
    <col min="2564" max="2783" width="9.140625" style="599"/>
    <col min="2784" max="2784" width="3.5703125" style="599" customWidth="1"/>
    <col min="2785" max="2785" width="21.85546875" style="599" customWidth="1"/>
    <col min="2786" max="2786" width="6.5703125" style="599" customWidth="1"/>
    <col min="2787" max="2787" width="4.7109375" style="599" customWidth="1"/>
    <col min="2788" max="2818" width="5.140625" style="599" customWidth="1"/>
    <col min="2819" max="2819" width="9.85546875" style="599" customWidth="1"/>
    <col min="2820" max="3039" width="9.140625" style="599"/>
    <col min="3040" max="3040" width="3.5703125" style="599" customWidth="1"/>
    <col min="3041" max="3041" width="21.85546875" style="599" customWidth="1"/>
    <col min="3042" max="3042" width="6.5703125" style="599" customWidth="1"/>
    <col min="3043" max="3043" width="4.7109375" style="599" customWidth="1"/>
    <col min="3044" max="3074" width="5.140625" style="599" customWidth="1"/>
    <col min="3075" max="3075" width="9.85546875" style="599" customWidth="1"/>
    <col min="3076" max="3295" width="9.140625" style="599"/>
    <col min="3296" max="3296" width="3.5703125" style="599" customWidth="1"/>
    <col min="3297" max="3297" width="21.85546875" style="599" customWidth="1"/>
    <col min="3298" max="3298" width="6.5703125" style="599" customWidth="1"/>
    <col min="3299" max="3299" width="4.7109375" style="599" customWidth="1"/>
    <col min="3300" max="3330" width="5.140625" style="599" customWidth="1"/>
    <col min="3331" max="3331" width="9.85546875" style="599" customWidth="1"/>
    <col min="3332" max="3551" width="9.140625" style="599"/>
    <col min="3552" max="3552" width="3.5703125" style="599" customWidth="1"/>
    <col min="3553" max="3553" width="21.85546875" style="599" customWidth="1"/>
    <col min="3554" max="3554" width="6.5703125" style="599" customWidth="1"/>
    <col min="3555" max="3555" width="4.7109375" style="599" customWidth="1"/>
    <col min="3556" max="3586" width="5.140625" style="599" customWidth="1"/>
    <col min="3587" max="3587" width="9.85546875" style="599" customWidth="1"/>
    <col min="3588" max="3807" width="9.140625" style="599"/>
    <col min="3808" max="3808" width="3.5703125" style="599" customWidth="1"/>
    <col min="3809" max="3809" width="21.85546875" style="599" customWidth="1"/>
    <col min="3810" max="3810" width="6.5703125" style="599" customWidth="1"/>
    <col min="3811" max="3811" width="4.7109375" style="599" customWidth="1"/>
    <col min="3812" max="3842" width="5.140625" style="599" customWidth="1"/>
    <col min="3843" max="3843" width="9.85546875" style="599" customWidth="1"/>
    <col min="3844" max="4063" width="9.140625" style="599"/>
    <col min="4064" max="4064" width="3.5703125" style="599" customWidth="1"/>
    <col min="4065" max="4065" width="21.85546875" style="599" customWidth="1"/>
    <col min="4066" max="4066" width="6.5703125" style="599" customWidth="1"/>
    <col min="4067" max="4067" width="4.7109375" style="599" customWidth="1"/>
    <col min="4068" max="4098" width="5.140625" style="599" customWidth="1"/>
    <col min="4099" max="4099" width="9.85546875" style="599" customWidth="1"/>
    <col min="4100" max="4319" width="9.140625" style="599"/>
    <col min="4320" max="4320" width="3.5703125" style="599" customWidth="1"/>
    <col min="4321" max="4321" width="21.85546875" style="599" customWidth="1"/>
    <col min="4322" max="4322" width="6.5703125" style="599" customWidth="1"/>
    <col min="4323" max="4323" width="4.7109375" style="599" customWidth="1"/>
    <col min="4324" max="4354" width="5.140625" style="599" customWidth="1"/>
    <col min="4355" max="4355" width="9.85546875" style="599" customWidth="1"/>
    <col min="4356" max="4575" width="9.140625" style="599"/>
    <col min="4576" max="4576" width="3.5703125" style="599" customWidth="1"/>
    <col min="4577" max="4577" width="21.85546875" style="599" customWidth="1"/>
    <col min="4578" max="4578" width="6.5703125" style="599" customWidth="1"/>
    <col min="4579" max="4579" width="4.7109375" style="599" customWidth="1"/>
    <col min="4580" max="4610" width="5.140625" style="599" customWidth="1"/>
    <col min="4611" max="4611" width="9.85546875" style="599" customWidth="1"/>
    <col min="4612" max="4831" width="9.140625" style="599"/>
    <col min="4832" max="4832" width="3.5703125" style="599" customWidth="1"/>
    <col min="4833" max="4833" width="21.85546875" style="599" customWidth="1"/>
    <col min="4834" max="4834" width="6.5703125" style="599" customWidth="1"/>
    <col min="4835" max="4835" width="4.7109375" style="599" customWidth="1"/>
    <col min="4836" max="4866" width="5.140625" style="599" customWidth="1"/>
    <col min="4867" max="4867" width="9.85546875" style="599" customWidth="1"/>
    <col min="4868" max="5087" width="9.140625" style="599"/>
    <col min="5088" max="5088" width="3.5703125" style="599" customWidth="1"/>
    <col min="5089" max="5089" width="21.85546875" style="599" customWidth="1"/>
    <col min="5090" max="5090" width="6.5703125" style="599" customWidth="1"/>
    <col min="5091" max="5091" width="4.7109375" style="599" customWidth="1"/>
    <col min="5092" max="5122" width="5.140625" style="599" customWidth="1"/>
    <col min="5123" max="5123" width="9.85546875" style="599" customWidth="1"/>
    <col min="5124" max="5343" width="9.140625" style="599"/>
    <col min="5344" max="5344" width="3.5703125" style="599" customWidth="1"/>
    <col min="5345" max="5345" width="21.85546875" style="599" customWidth="1"/>
    <col min="5346" max="5346" width="6.5703125" style="599" customWidth="1"/>
    <col min="5347" max="5347" width="4.7109375" style="599" customWidth="1"/>
    <col min="5348" max="5378" width="5.140625" style="599" customWidth="1"/>
    <col min="5379" max="5379" width="9.85546875" style="599" customWidth="1"/>
    <col min="5380" max="5599" width="9.140625" style="599"/>
    <col min="5600" max="5600" width="3.5703125" style="599" customWidth="1"/>
    <col min="5601" max="5601" width="21.85546875" style="599" customWidth="1"/>
    <col min="5602" max="5602" width="6.5703125" style="599" customWidth="1"/>
    <col min="5603" max="5603" width="4.7109375" style="599" customWidth="1"/>
    <col min="5604" max="5634" width="5.140625" style="599" customWidth="1"/>
    <col min="5635" max="5635" width="9.85546875" style="599" customWidth="1"/>
    <col min="5636" max="5855" width="9.140625" style="599"/>
    <col min="5856" max="5856" width="3.5703125" style="599" customWidth="1"/>
    <col min="5857" max="5857" width="21.85546875" style="599" customWidth="1"/>
    <col min="5858" max="5858" width="6.5703125" style="599" customWidth="1"/>
    <col min="5859" max="5859" width="4.7109375" style="599" customWidth="1"/>
    <col min="5860" max="5890" width="5.140625" style="599" customWidth="1"/>
    <col min="5891" max="5891" width="9.85546875" style="599" customWidth="1"/>
    <col min="5892" max="6111" width="9.140625" style="599"/>
    <col min="6112" max="6112" width="3.5703125" style="599" customWidth="1"/>
    <col min="6113" max="6113" width="21.85546875" style="599" customWidth="1"/>
    <col min="6114" max="6114" width="6.5703125" style="599" customWidth="1"/>
    <col min="6115" max="6115" width="4.7109375" style="599" customWidth="1"/>
    <col min="6116" max="6146" width="5.140625" style="599" customWidth="1"/>
    <col min="6147" max="6147" width="9.85546875" style="599" customWidth="1"/>
    <col min="6148" max="6367" width="9.140625" style="599"/>
    <col min="6368" max="6368" width="3.5703125" style="599" customWidth="1"/>
    <col min="6369" max="6369" width="21.85546875" style="599" customWidth="1"/>
    <col min="6370" max="6370" width="6.5703125" style="599" customWidth="1"/>
    <col min="6371" max="6371" width="4.7109375" style="599" customWidth="1"/>
    <col min="6372" max="6402" width="5.140625" style="599" customWidth="1"/>
    <col min="6403" max="6403" width="9.85546875" style="599" customWidth="1"/>
    <col min="6404" max="6623" width="9.140625" style="599"/>
    <col min="6624" max="6624" width="3.5703125" style="599" customWidth="1"/>
    <col min="6625" max="6625" width="21.85546875" style="599" customWidth="1"/>
    <col min="6626" max="6626" width="6.5703125" style="599" customWidth="1"/>
    <col min="6627" max="6627" width="4.7109375" style="599" customWidth="1"/>
    <col min="6628" max="6658" width="5.140625" style="599" customWidth="1"/>
    <col min="6659" max="6659" width="9.85546875" style="599" customWidth="1"/>
    <col min="6660" max="6879" width="9.140625" style="599"/>
    <col min="6880" max="6880" width="3.5703125" style="599" customWidth="1"/>
    <col min="6881" max="6881" width="21.85546875" style="599" customWidth="1"/>
    <col min="6882" max="6882" width="6.5703125" style="599" customWidth="1"/>
    <col min="6883" max="6883" width="4.7109375" style="599" customWidth="1"/>
    <col min="6884" max="6914" width="5.140625" style="599" customWidth="1"/>
    <col min="6915" max="6915" width="9.85546875" style="599" customWidth="1"/>
    <col min="6916" max="7135" width="9.140625" style="599"/>
    <col min="7136" max="7136" width="3.5703125" style="599" customWidth="1"/>
    <col min="7137" max="7137" width="21.85546875" style="599" customWidth="1"/>
    <col min="7138" max="7138" width="6.5703125" style="599" customWidth="1"/>
    <col min="7139" max="7139" width="4.7109375" style="599" customWidth="1"/>
    <col min="7140" max="7170" width="5.140625" style="599" customWidth="1"/>
    <col min="7171" max="7171" width="9.85546875" style="599" customWidth="1"/>
    <col min="7172" max="7391" width="9.140625" style="599"/>
    <col min="7392" max="7392" width="3.5703125" style="599" customWidth="1"/>
    <col min="7393" max="7393" width="21.85546875" style="599" customWidth="1"/>
    <col min="7394" max="7394" width="6.5703125" style="599" customWidth="1"/>
    <col min="7395" max="7395" width="4.7109375" style="599" customWidth="1"/>
    <col min="7396" max="7426" width="5.140625" style="599" customWidth="1"/>
    <col min="7427" max="7427" width="9.85546875" style="599" customWidth="1"/>
    <col min="7428" max="7647" width="9.140625" style="599"/>
    <col min="7648" max="7648" width="3.5703125" style="599" customWidth="1"/>
    <col min="7649" max="7649" width="21.85546875" style="599" customWidth="1"/>
    <col min="7650" max="7650" width="6.5703125" style="599" customWidth="1"/>
    <col min="7651" max="7651" width="4.7109375" style="599" customWidth="1"/>
    <col min="7652" max="7682" width="5.140625" style="599" customWidth="1"/>
    <col min="7683" max="7683" width="9.85546875" style="599" customWidth="1"/>
    <col min="7684" max="7903" width="9.140625" style="599"/>
    <col min="7904" max="7904" width="3.5703125" style="599" customWidth="1"/>
    <col min="7905" max="7905" width="21.85546875" style="599" customWidth="1"/>
    <col min="7906" max="7906" width="6.5703125" style="599" customWidth="1"/>
    <col min="7907" max="7907" width="4.7109375" style="599" customWidth="1"/>
    <col min="7908" max="7938" width="5.140625" style="599" customWidth="1"/>
    <col min="7939" max="7939" width="9.85546875" style="599" customWidth="1"/>
    <col min="7940" max="8159" width="9.140625" style="599"/>
    <col min="8160" max="8160" width="3.5703125" style="599" customWidth="1"/>
    <col min="8161" max="8161" width="21.85546875" style="599" customWidth="1"/>
    <col min="8162" max="8162" width="6.5703125" style="599" customWidth="1"/>
    <col min="8163" max="8163" width="4.7109375" style="599" customWidth="1"/>
    <col min="8164" max="8194" width="5.140625" style="599" customWidth="1"/>
    <col min="8195" max="8195" width="9.85546875" style="599" customWidth="1"/>
    <col min="8196" max="8415" width="9.140625" style="599"/>
    <col min="8416" max="8416" width="3.5703125" style="599" customWidth="1"/>
    <col min="8417" max="8417" width="21.85546875" style="599" customWidth="1"/>
    <col min="8418" max="8418" width="6.5703125" style="599" customWidth="1"/>
    <col min="8419" max="8419" width="4.7109375" style="599" customWidth="1"/>
    <col min="8420" max="8450" width="5.140625" style="599" customWidth="1"/>
    <col min="8451" max="8451" width="9.85546875" style="599" customWidth="1"/>
    <col min="8452" max="8671" width="9.140625" style="599"/>
    <col min="8672" max="8672" width="3.5703125" style="599" customWidth="1"/>
    <col min="8673" max="8673" width="21.85546875" style="599" customWidth="1"/>
    <col min="8674" max="8674" width="6.5703125" style="599" customWidth="1"/>
    <col min="8675" max="8675" width="4.7109375" style="599" customWidth="1"/>
    <col min="8676" max="8706" width="5.140625" style="599" customWidth="1"/>
    <col min="8707" max="8707" width="9.85546875" style="599" customWidth="1"/>
    <col min="8708" max="8927" width="9.140625" style="599"/>
    <col min="8928" max="8928" width="3.5703125" style="599" customWidth="1"/>
    <col min="8929" max="8929" width="21.85546875" style="599" customWidth="1"/>
    <col min="8930" max="8930" width="6.5703125" style="599" customWidth="1"/>
    <col min="8931" max="8931" width="4.7109375" style="599" customWidth="1"/>
    <col min="8932" max="8962" width="5.140625" style="599" customWidth="1"/>
    <col min="8963" max="8963" width="9.85546875" style="599" customWidth="1"/>
    <col min="8964" max="9183" width="9.140625" style="599"/>
    <col min="9184" max="9184" width="3.5703125" style="599" customWidth="1"/>
    <col min="9185" max="9185" width="21.85546875" style="599" customWidth="1"/>
    <col min="9186" max="9186" width="6.5703125" style="599" customWidth="1"/>
    <col min="9187" max="9187" width="4.7109375" style="599" customWidth="1"/>
    <col min="9188" max="9218" width="5.140625" style="599" customWidth="1"/>
    <col min="9219" max="9219" width="9.85546875" style="599" customWidth="1"/>
    <col min="9220" max="9439" width="9.140625" style="599"/>
    <col min="9440" max="9440" width="3.5703125" style="599" customWidth="1"/>
    <col min="9441" max="9441" width="21.85546875" style="599" customWidth="1"/>
    <col min="9442" max="9442" width="6.5703125" style="599" customWidth="1"/>
    <col min="9443" max="9443" width="4.7109375" style="599" customWidth="1"/>
    <col min="9444" max="9474" width="5.140625" style="599" customWidth="1"/>
    <col min="9475" max="9475" width="9.85546875" style="599" customWidth="1"/>
    <col min="9476" max="9695" width="9.140625" style="599"/>
    <col min="9696" max="9696" width="3.5703125" style="599" customWidth="1"/>
    <col min="9697" max="9697" width="21.85546875" style="599" customWidth="1"/>
    <col min="9698" max="9698" width="6.5703125" style="599" customWidth="1"/>
    <col min="9699" max="9699" width="4.7109375" style="599" customWidth="1"/>
    <col min="9700" max="9730" width="5.140625" style="599" customWidth="1"/>
    <col min="9731" max="9731" width="9.85546875" style="599" customWidth="1"/>
    <col min="9732" max="9951" width="9.140625" style="599"/>
    <col min="9952" max="9952" width="3.5703125" style="599" customWidth="1"/>
    <col min="9953" max="9953" width="21.85546875" style="599" customWidth="1"/>
    <col min="9954" max="9954" width="6.5703125" style="599" customWidth="1"/>
    <col min="9955" max="9955" width="4.7109375" style="599" customWidth="1"/>
    <col min="9956" max="9986" width="5.140625" style="599" customWidth="1"/>
    <col min="9987" max="9987" width="9.85546875" style="599" customWidth="1"/>
    <col min="9988" max="10207" width="9.140625" style="599"/>
    <col min="10208" max="10208" width="3.5703125" style="599" customWidth="1"/>
    <col min="10209" max="10209" width="21.85546875" style="599" customWidth="1"/>
    <col min="10210" max="10210" width="6.5703125" style="599" customWidth="1"/>
    <col min="10211" max="10211" width="4.7109375" style="599" customWidth="1"/>
    <col min="10212" max="10242" width="5.140625" style="599" customWidth="1"/>
    <col min="10243" max="10243" width="9.85546875" style="599" customWidth="1"/>
    <col min="10244" max="10463" width="9.140625" style="599"/>
    <col min="10464" max="10464" width="3.5703125" style="599" customWidth="1"/>
    <col min="10465" max="10465" width="21.85546875" style="599" customWidth="1"/>
    <col min="10466" max="10466" width="6.5703125" style="599" customWidth="1"/>
    <col min="10467" max="10467" width="4.7109375" style="599" customWidth="1"/>
    <col min="10468" max="10498" width="5.140625" style="599" customWidth="1"/>
    <col min="10499" max="10499" width="9.85546875" style="599" customWidth="1"/>
    <col min="10500" max="10719" width="9.140625" style="599"/>
    <col min="10720" max="10720" width="3.5703125" style="599" customWidth="1"/>
    <col min="10721" max="10721" width="21.85546875" style="599" customWidth="1"/>
    <col min="10722" max="10722" width="6.5703125" style="599" customWidth="1"/>
    <col min="10723" max="10723" width="4.7109375" style="599" customWidth="1"/>
    <col min="10724" max="10754" width="5.140625" style="599" customWidth="1"/>
    <col min="10755" max="10755" width="9.85546875" style="599" customWidth="1"/>
    <col min="10756" max="10975" width="9.140625" style="599"/>
    <col min="10976" max="10976" width="3.5703125" style="599" customWidth="1"/>
    <col min="10977" max="10977" width="21.85546875" style="599" customWidth="1"/>
    <col min="10978" max="10978" width="6.5703125" style="599" customWidth="1"/>
    <col min="10979" max="10979" width="4.7109375" style="599" customWidth="1"/>
    <col min="10980" max="11010" width="5.140625" style="599" customWidth="1"/>
    <col min="11011" max="11011" width="9.85546875" style="599" customWidth="1"/>
    <col min="11012" max="11231" width="9.140625" style="599"/>
    <col min="11232" max="11232" width="3.5703125" style="599" customWidth="1"/>
    <col min="11233" max="11233" width="21.85546875" style="599" customWidth="1"/>
    <col min="11234" max="11234" width="6.5703125" style="599" customWidth="1"/>
    <col min="11235" max="11235" width="4.7109375" style="599" customWidth="1"/>
    <col min="11236" max="11266" width="5.140625" style="599" customWidth="1"/>
    <col min="11267" max="11267" width="9.85546875" style="599" customWidth="1"/>
    <col min="11268" max="11487" width="9.140625" style="599"/>
    <col min="11488" max="11488" width="3.5703125" style="599" customWidth="1"/>
    <col min="11489" max="11489" width="21.85546875" style="599" customWidth="1"/>
    <col min="11490" max="11490" width="6.5703125" style="599" customWidth="1"/>
    <col min="11491" max="11491" width="4.7109375" style="599" customWidth="1"/>
    <col min="11492" max="11522" width="5.140625" style="599" customWidth="1"/>
    <col min="11523" max="11523" width="9.85546875" style="599" customWidth="1"/>
    <col min="11524" max="11743" width="9.140625" style="599"/>
    <col min="11744" max="11744" width="3.5703125" style="599" customWidth="1"/>
    <col min="11745" max="11745" width="21.85546875" style="599" customWidth="1"/>
    <col min="11746" max="11746" width="6.5703125" style="599" customWidth="1"/>
    <col min="11747" max="11747" width="4.7109375" style="599" customWidth="1"/>
    <col min="11748" max="11778" width="5.140625" style="599" customWidth="1"/>
    <col min="11779" max="11779" width="9.85546875" style="599" customWidth="1"/>
    <col min="11780" max="11999" width="9.140625" style="599"/>
    <col min="12000" max="12000" width="3.5703125" style="599" customWidth="1"/>
    <col min="12001" max="12001" width="21.85546875" style="599" customWidth="1"/>
    <col min="12002" max="12002" width="6.5703125" style="599" customWidth="1"/>
    <col min="12003" max="12003" width="4.7109375" style="599" customWidth="1"/>
    <col min="12004" max="12034" width="5.140625" style="599" customWidth="1"/>
    <col min="12035" max="12035" width="9.85546875" style="599" customWidth="1"/>
    <col min="12036" max="12255" width="9.140625" style="599"/>
    <col min="12256" max="12256" width="3.5703125" style="599" customWidth="1"/>
    <col min="12257" max="12257" width="21.85546875" style="599" customWidth="1"/>
    <col min="12258" max="12258" width="6.5703125" style="599" customWidth="1"/>
    <col min="12259" max="12259" width="4.7109375" style="599" customWidth="1"/>
    <col min="12260" max="12290" width="5.140625" style="599" customWidth="1"/>
    <col min="12291" max="12291" width="9.85546875" style="599" customWidth="1"/>
    <col min="12292" max="12511" width="9.140625" style="599"/>
    <col min="12512" max="12512" width="3.5703125" style="599" customWidth="1"/>
    <col min="12513" max="12513" width="21.85546875" style="599" customWidth="1"/>
    <col min="12514" max="12514" width="6.5703125" style="599" customWidth="1"/>
    <col min="12515" max="12515" width="4.7109375" style="599" customWidth="1"/>
    <col min="12516" max="12546" width="5.140625" style="599" customWidth="1"/>
    <col min="12547" max="12547" width="9.85546875" style="599" customWidth="1"/>
    <col min="12548" max="12767" width="9.140625" style="599"/>
    <col min="12768" max="12768" width="3.5703125" style="599" customWidth="1"/>
    <col min="12769" max="12769" width="21.85546875" style="599" customWidth="1"/>
    <col min="12770" max="12770" width="6.5703125" style="599" customWidth="1"/>
    <col min="12771" max="12771" width="4.7109375" style="599" customWidth="1"/>
    <col min="12772" max="12802" width="5.140625" style="599" customWidth="1"/>
    <col min="12803" max="12803" width="9.85546875" style="599" customWidth="1"/>
    <col min="12804" max="13023" width="9.140625" style="599"/>
    <col min="13024" max="13024" width="3.5703125" style="599" customWidth="1"/>
    <col min="13025" max="13025" width="21.85546875" style="599" customWidth="1"/>
    <col min="13026" max="13026" width="6.5703125" style="599" customWidth="1"/>
    <col min="13027" max="13027" width="4.7109375" style="599" customWidth="1"/>
    <col min="13028" max="13058" width="5.140625" style="599" customWidth="1"/>
    <col min="13059" max="13059" width="9.85546875" style="599" customWidth="1"/>
    <col min="13060" max="13279" width="9.140625" style="599"/>
    <col min="13280" max="13280" width="3.5703125" style="599" customWidth="1"/>
    <col min="13281" max="13281" width="21.85546875" style="599" customWidth="1"/>
    <col min="13282" max="13282" width="6.5703125" style="599" customWidth="1"/>
    <col min="13283" max="13283" width="4.7109375" style="599" customWidth="1"/>
    <col min="13284" max="13314" width="5.140625" style="599" customWidth="1"/>
    <col min="13315" max="13315" width="9.85546875" style="599" customWidth="1"/>
    <col min="13316" max="13535" width="9.140625" style="599"/>
    <col min="13536" max="13536" width="3.5703125" style="599" customWidth="1"/>
    <col min="13537" max="13537" width="21.85546875" style="599" customWidth="1"/>
    <col min="13538" max="13538" width="6.5703125" style="599" customWidth="1"/>
    <col min="13539" max="13539" width="4.7109375" style="599" customWidth="1"/>
    <col min="13540" max="13570" width="5.140625" style="599" customWidth="1"/>
    <col min="13571" max="13571" width="9.85546875" style="599" customWidth="1"/>
    <col min="13572" max="13791" width="9.140625" style="599"/>
    <col min="13792" max="13792" width="3.5703125" style="599" customWidth="1"/>
    <col min="13793" max="13793" width="21.85546875" style="599" customWidth="1"/>
    <col min="13794" max="13794" width="6.5703125" style="599" customWidth="1"/>
    <col min="13795" max="13795" width="4.7109375" style="599" customWidth="1"/>
    <col min="13796" max="13826" width="5.140625" style="599" customWidth="1"/>
    <col min="13827" max="13827" width="9.85546875" style="599" customWidth="1"/>
    <col min="13828" max="14047" width="9.140625" style="599"/>
    <col min="14048" max="14048" width="3.5703125" style="599" customWidth="1"/>
    <col min="14049" max="14049" width="21.85546875" style="599" customWidth="1"/>
    <col min="14050" max="14050" width="6.5703125" style="599" customWidth="1"/>
    <col min="14051" max="14051" width="4.7109375" style="599" customWidth="1"/>
    <col min="14052" max="14082" width="5.140625" style="599" customWidth="1"/>
    <col min="14083" max="14083" width="9.85546875" style="599" customWidth="1"/>
    <col min="14084" max="14303" width="9.140625" style="599"/>
    <col min="14304" max="14304" width="3.5703125" style="599" customWidth="1"/>
    <col min="14305" max="14305" width="21.85546875" style="599" customWidth="1"/>
    <col min="14306" max="14306" width="6.5703125" style="599" customWidth="1"/>
    <col min="14307" max="14307" width="4.7109375" style="599" customWidth="1"/>
    <col min="14308" max="14338" width="5.140625" style="599" customWidth="1"/>
    <col min="14339" max="14339" width="9.85546875" style="599" customWidth="1"/>
    <col min="14340" max="14559" width="9.140625" style="599"/>
    <col min="14560" max="14560" width="3.5703125" style="599" customWidth="1"/>
    <col min="14561" max="14561" width="21.85546875" style="599" customWidth="1"/>
    <col min="14562" max="14562" width="6.5703125" style="599" customWidth="1"/>
    <col min="14563" max="14563" width="4.7109375" style="599" customWidth="1"/>
    <col min="14564" max="14594" width="5.140625" style="599" customWidth="1"/>
    <col min="14595" max="14595" width="9.85546875" style="599" customWidth="1"/>
    <col min="14596" max="14815" width="9.140625" style="599"/>
    <col min="14816" max="14816" width="3.5703125" style="599" customWidth="1"/>
    <col min="14817" max="14817" width="21.85546875" style="599" customWidth="1"/>
    <col min="14818" max="14818" width="6.5703125" style="599" customWidth="1"/>
    <col min="14819" max="14819" width="4.7109375" style="599" customWidth="1"/>
    <col min="14820" max="14850" width="5.140625" style="599" customWidth="1"/>
    <col min="14851" max="14851" width="9.85546875" style="599" customWidth="1"/>
    <col min="14852" max="15071" width="9.140625" style="599"/>
    <col min="15072" max="15072" width="3.5703125" style="599" customWidth="1"/>
    <col min="15073" max="15073" width="21.85546875" style="599" customWidth="1"/>
    <col min="15074" max="15074" width="6.5703125" style="599" customWidth="1"/>
    <col min="15075" max="15075" width="4.7109375" style="599" customWidth="1"/>
    <col min="15076" max="15106" width="5.140625" style="599" customWidth="1"/>
    <col min="15107" max="15107" width="9.85546875" style="599" customWidth="1"/>
    <col min="15108" max="15327" width="9.140625" style="599"/>
    <col min="15328" max="15328" width="3.5703125" style="599" customWidth="1"/>
    <col min="15329" max="15329" width="21.85546875" style="599" customWidth="1"/>
    <col min="15330" max="15330" width="6.5703125" style="599" customWidth="1"/>
    <col min="15331" max="15331" width="4.7109375" style="599" customWidth="1"/>
    <col min="15332" max="15362" width="5.140625" style="599" customWidth="1"/>
    <col min="15363" max="15363" width="9.85546875" style="599" customWidth="1"/>
    <col min="15364" max="15583" width="9.140625" style="599"/>
    <col min="15584" max="15584" width="3.5703125" style="599" customWidth="1"/>
    <col min="15585" max="15585" width="21.85546875" style="599" customWidth="1"/>
    <col min="15586" max="15586" width="6.5703125" style="599" customWidth="1"/>
    <col min="15587" max="15587" width="4.7109375" style="599" customWidth="1"/>
    <col min="15588" max="15618" width="5.140625" style="599" customWidth="1"/>
    <col min="15619" max="15619" width="9.85546875" style="599" customWidth="1"/>
    <col min="15620" max="15839" width="9.140625" style="599"/>
    <col min="15840" max="15840" width="3.5703125" style="599" customWidth="1"/>
    <col min="15841" max="15841" width="21.85546875" style="599" customWidth="1"/>
    <col min="15842" max="15842" width="6.5703125" style="599" customWidth="1"/>
    <col min="15843" max="15843" width="4.7109375" style="599" customWidth="1"/>
    <col min="15844" max="15874" width="5.140625" style="599" customWidth="1"/>
    <col min="15875" max="15875" width="9.85546875" style="599" customWidth="1"/>
    <col min="15876" max="16095" width="9.140625" style="599"/>
    <col min="16096" max="16096" width="3.5703125" style="599" customWidth="1"/>
    <col min="16097" max="16097" width="21.85546875" style="599" customWidth="1"/>
    <col min="16098" max="16098" width="6.5703125" style="599" customWidth="1"/>
    <col min="16099" max="16099" width="4.7109375" style="599" customWidth="1"/>
    <col min="16100" max="16130" width="5.140625" style="599" customWidth="1"/>
    <col min="16131" max="16131" width="9.85546875" style="599" customWidth="1"/>
    <col min="16132" max="16384" width="9.140625" style="599"/>
  </cols>
  <sheetData>
    <row r="1" spans="1:38">
      <c r="A1" s="599">
        <v>1</v>
      </c>
      <c r="B1" s="601" t="s">
        <v>2809</v>
      </c>
      <c r="C1" s="601">
        <v>200</v>
      </c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602"/>
      <c r="Q1" s="602"/>
      <c r="R1" s="602"/>
      <c r="S1" s="602"/>
      <c r="T1" s="602"/>
      <c r="U1" s="602"/>
      <c r="V1" s="602"/>
      <c r="W1" s="602"/>
      <c r="X1" s="602"/>
      <c r="Y1" s="602"/>
      <c r="Z1" s="602"/>
      <c r="AA1" s="602"/>
      <c r="AB1" s="602"/>
      <c r="AC1" s="602"/>
      <c r="AD1" s="602"/>
      <c r="AE1" s="602"/>
      <c r="AF1" s="602"/>
      <c r="AG1" s="602"/>
      <c r="AH1" s="602"/>
      <c r="AI1" s="602"/>
      <c r="AJ1" s="602"/>
      <c r="AK1" s="602"/>
      <c r="AL1" s="602"/>
    </row>
    <row r="2" spans="1:38">
      <c r="A2" s="599">
        <v>2</v>
      </c>
      <c r="B2" s="601" t="s">
        <v>2815</v>
      </c>
      <c r="C2" s="601">
        <v>450</v>
      </c>
      <c r="D2" s="602"/>
      <c r="E2" s="602"/>
      <c r="F2" s="602"/>
      <c r="G2" s="602"/>
      <c r="H2" s="602"/>
      <c r="I2" s="602"/>
      <c r="J2" s="602"/>
      <c r="K2" s="602"/>
      <c r="L2" s="602"/>
      <c r="M2" s="602"/>
      <c r="N2" s="602"/>
      <c r="O2" s="602"/>
      <c r="P2" s="602"/>
      <c r="Q2" s="602"/>
      <c r="R2" s="602"/>
      <c r="S2" s="602"/>
      <c r="T2" s="602"/>
      <c r="U2" s="602"/>
      <c r="V2" s="602"/>
      <c r="W2" s="602"/>
      <c r="X2" s="602"/>
      <c r="Y2" s="602"/>
      <c r="Z2" s="602"/>
      <c r="AA2" s="602"/>
      <c r="AB2" s="602"/>
      <c r="AC2" s="602"/>
      <c r="AD2" s="602"/>
      <c r="AE2" s="602"/>
      <c r="AF2" s="602"/>
      <c r="AG2" s="602"/>
      <c r="AH2" s="602"/>
      <c r="AI2" s="602"/>
      <c r="AJ2" s="602"/>
      <c r="AK2" s="602"/>
      <c r="AL2" s="602"/>
    </row>
    <row r="3" spans="1:38">
      <c r="A3" s="599">
        <v>3</v>
      </c>
      <c r="B3" s="601" t="s">
        <v>2844</v>
      </c>
      <c r="C3" s="601">
        <v>500</v>
      </c>
      <c r="D3" s="602"/>
      <c r="E3" s="602"/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2"/>
      <c r="X3" s="602"/>
      <c r="Y3" s="602"/>
      <c r="Z3" s="602"/>
      <c r="AA3" s="602"/>
      <c r="AB3" s="602"/>
      <c r="AC3" s="602"/>
      <c r="AD3" s="602"/>
      <c r="AE3" s="602"/>
      <c r="AF3" s="602"/>
      <c r="AG3" s="602"/>
      <c r="AH3" s="602"/>
      <c r="AI3" s="602"/>
      <c r="AJ3" s="602"/>
      <c r="AK3" s="602"/>
      <c r="AL3" s="602"/>
    </row>
    <row r="4" spans="1:38">
      <c r="A4" s="599">
        <v>4</v>
      </c>
      <c r="B4" s="601" t="s">
        <v>2812</v>
      </c>
      <c r="C4" s="601">
        <v>600</v>
      </c>
      <c r="D4" s="602"/>
      <c r="E4" s="602"/>
      <c r="F4" s="602"/>
      <c r="G4" s="602"/>
      <c r="H4" s="602"/>
      <c r="I4" s="602"/>
      <c r="J4" s="602"/>
      <c r="K4" s="602"/>
      <c r="L4" s="602"/>
      <c r="M4" s="602"/>
      <c r="N4" s="602"/>
      <c r="O4" s="602"/>
      <c r="P4" s="602"/>
      <c r="Q4" s="602"/>
      <c r="R4" s="602"/>
      <c r="S4" s="602"/>
      <c r="T4" s="602"/>
      <c r="U4" s="602"/>
      <c r="V4" s="602"/>
      <c r="W4" s="602"/>
      <c r="X4" s="602"/>
      <c r="Y4" s="602"/>
      <c r="Z4" s="602"/>
      <c r="AA4" s="602"/>
      <c r="AB4" s="602"/>
      <c r="AC4" s="602"/>
      <c r="AD4" s="602"/>
      <c r="AE4" s="602"/>
      <c r="AF4" s="602"/>
      <c r="AG4" s="602"/>
      <c r="AH4" s="602"/>
      <c r="AI4" s="602"/>
      <c r="AJ4" s="602"/>
      <c r="AK4" s="602"/>
      <c r="AL4" s="602"/>
    </row>
    <row r="5" spans="1:38">
      <c r="A5" s="599">
        <v>5</v>
      </c>
      <c r="B5" s="601" t="s">
        <v>2845</v>
      </c>
      <c r="C5" s="601">
        <v>600</v>
      </c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  <c r="S5" s="602"/>
      <c r="T5" s="602"/>
      <c r="U5" s="602"/>
      <c r="V5" s="602"/>
      <c r="W5" s="602"/>
      <c r="X5" s="602"/>
      <c r="Y5" s="602"/>
      <c r="Z5" s="602"/>
      <c r="AA5" s="602"/>
      <c r="AB5" s="602"/>
      <c r="AC5" s="602"/>
      <c r="AD5" s="602"/>
      <c r="AE5" s="602"/>
      <c r="AF5" s="602"/>
      <c r="AG5" s="602"/>
      <c r="AH5" s="602"/>
      <c r="AI5" s="602"/>
      <c r="AJ5" s="602"/>
      <c r="AK5" s="602"/>
      <c r="AL5" s="602"/>
    </row>
    <row r="6" spans="1:38">
      <c r="A6" s="599">
        <v>6</v>
      </c>
      <c r="B6" s="601" t="s">
        <v>2835</v>
      </c>
      <c r="C6" s="601">
        <v>750</v>
      </c>
      <c r="D6" s="602"/>
      <c r="E6" s="602"/>
      <c r="F6" s="602"/>
      <c r="G6" s="602"/>
      <c r="H6" s="602"/>
      <c r="I6" s="602"/>
      <c r="J6" s="602"/>
      <c r="K6" s="602"/>
      <c r="L6" s="602"/>
      <c r="M6" s="602"/>
      <c r="N6" s="602"/>
      <c r="O6" s="602"/>
      <c r="P6" s="602"/>
      <c r="Q6" s="602"/>
      <c r="R6" s="602"/>
      <c r="S6" s="602"/>
      <c r="T6" s="602"/>
      <c r="U6" s="602"/>
      <c r="V6" s="602"/>
      <c r="W6" s="602"/>
      <c r="X6" s="602"/>
      <c r="Y6" s="602"/>
      <c r="Z6" s="602"/>
      <c r="AA6" s="602"/>
      <c r="AB6" s="602"/>
      <c r="AC6" s="602"/>
      <c r="AD6" s="602"/>
      <c r="AE6" s="602"/>
      <c r="AF6" s="602"/>
      <c r="AG6" s="602"/>
      <c r="AH6" s="602"/>
      <c r="AI6" s="602"/>
      <c r="AJ6" s="602"/>
      <c r="AK6" s="602"/>
      <c r="AL6" s="602"/>
    </row>
    <row r="7" spans="1:38">
      <c r="A7" s="599">
        <v>7</v>
      </c>
      <c r="B7" s="601" t="s">
        <v>2810</v>
      </c>
      <c r="C7" s="601">
        <v>800</v>
      </c>
      <c r="D7" s="602"/>
      <c r="E7" s="602"/>
      <c r="F7" s="602"/>
      <c r="G7" s="602"/>
      <c r="H7" s="602"/>
      <c r="I7" s="602"/>
      <c r="J7" s="602"/>
      <c r="K7" s="602"/>
      <c r="L7" s="602"/>
      <c r="M7" s="602"/>
      <c r="N7" s="602"/>
      <c r="O7" s="602"/>
      <c r="P7" s="602"/>
      <c r="Q7" s="602"/>
      <c r="R7" s="602"/>
      <c r="S7" s="602"/>
      <c r="T7" s="602"/>
      <c r="U7" s="602"/>
      <c r="V7" s="602"/>
      <c r="W7" s="602"/>
      <c r="X7" s="602"/>
      <c r="Y7" s="602"/>
      <c r="Z7" s="602"/>
      <c r="AA7" s="602"/>
      <c r="AB7" s="602"/>
      <c r="AC7" s="602"/>
      <c r="AD7" s="602"/>
      <c r="AE7" s="602"/>
      <c r="AF7" s="602"/>
      <c r="AG7" s="602"/>
      <c r="AH7" s="602"/>
      <c r="AI7" s="602"/>
      <c r="AJ7" s="602"/>
      <c r="AK7" s="602"/>
      <c r="AL7" s="602"/>
    </row>
    <row r="8" spans="1:38">
      <c r="A8" s="599">
        <v>8</v>
      </c>
      <c r="B8" s="601" t="s">
        <v>2805</v>
      </c>
      <c r="C8" s="601">
        <v>1000</v>
      </c>
      <c r="D8" s="602"/>
      <c r="E8" s="602"/>
      <c r="F8" s="602"/>
      <c r="G8" s="602"/>
      <c r="H8" s="602"/>
      <c r="I8" s="602"/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602"/>
      <c r="AF8" s="602"/>
      <c r="AG8" s="602"/>
      <c r="AH8" s="602"/>
      <c r="AI8" s="602"/>
      <c r="AJ8" s="602"/>
      <c r="AK8" s="602"/>
      <c r="AL8" s="602"/>
    </row>
    <row r="9" spans="1:38">
      <c r="A9" s="599">
        <v>9</v>
      </c>
      <c r="B9" s="601" t="s">
        <v>2811</v>
      </c>
      <c r="C9" s="601">
        <v>1000</v>
      </c>
      <c r="D9" s="602"/>
      <c r="E9" s="602"/>
      <c r="F9" s="602"/>
      <c r="G9" s="602"/>
      <c r="H9" s="602"/>
      <c r="I9" s="602"/>
      <c r="J9" s="602"/>
      <c r="K9" s="602"/>
      <c r="L9" s="602"/>
      <c r="M9" s="602"/>
      <c r="N9" s="602"/>
      <c r="O9" s="602"/>
      <c r="P9" s="602"/>
      <c r="Q9" s="602"/>
      <c r="R9" s="602"/>
      <c r="S9" s="602"/>
      <c r="T9" s="602"/>
      <c r="U9" s="602"/>
      <c r="V9" s="602"/>
      <c r="W9" s="602"/>
      <c r="X9" s="602"/>
      <c r="Y9" s="602"/>
      <c r="Z9" s="602"/>
      <c r="AA9" s="602"/>
      <c r="AB9" s="602"/>
      <c r="AC9" s="602"/>
      <c r="AD9" s="602"/>
      <c r="AE9" s="602"/>
      <c r="AF9" s="602"/>
      <c r="AG9" s="602"/>
      <c r="AH9" s="602"/>
      <c r="AI9" s="602"/>
      <c r="AJ9" s="602"/>
      <c r="AK9" s="602"/>
      <c r="AL9" s="602"/>
    </row>
    <row r="10" spans="1:38">
      <c r="A10" s="599">
        <v>10</v>
      </c>
      <c r="B10" s="601" t="s">
        <v>2814</v>
      </c>
      <c r="C10" s="601">
        <v>1000</v>
      </c>
      <c r="D10" s="602"/>
      <c r="E10" s="602"/>
      <c r="F10" s="602"/>
      <c r="G10" s="602"/>
      <c r="H10" s="602"/>
      <c r="I10" s="602"/>
      <c r="J10" s="602"/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  <c r="W10" s="602"/>
      <c r="X10" s="602"/>
      <c r="Y10" s="602"/>
      <c r="Z10" s="602"/>
      <c r="AA10" s="602"/>
      <c r="AB10" s="602"/>
      <c r="AC10" s="602"/>
      <c r="AD10" s="602"/>
      <c r="AE10" s="602"/>
      <c r="AF10" s="602"/>
      <c r="AG10" s="602"/>
      <c r="AH10" s="602"/>
      <c r="AI10" s="602"/>
      <c r="AJ10" s="602"/>
      <c r="AK10" s="602"/>
      <c r="AL10" s="602"/>
    </row>
    <row r="11" spans="1:38">
      <c r="A11" s="599">
        <v>11</v>
      </c>
      <c r="B11" s="601" t="s">
        <v>2839</v>
      </c>
      <c r="C11" s="601">
        <v>1000</v>
      </c>
      <c r="D11" s="602"/>
      <c r="E11" s="602"/>
      <c r="F11" s="602"/>
      <c r="G11" s="602"/>
      <c r="H11" s="602"/>
      <c r="I11" s="602"/>
      <c r="J11" s="602"/>
      <c r="K11" s="602"/>
      <c r="L11" s="602"/>
      <c r="M11" s="602"/>
      <c r="N11" s="602"/>
      <c r="O11" s="602"/>
      <c r="P11" s="602"/>
      <c r="Q11" s="602"/>
      <c r="R11" s="602"/>
      <c r="S11" s="602"/>
      <c r="T11" s="602"/>
      <c r="U11" s="602"/>
      <c r="V11" s="602"/>
      <c r="W11" s="602"/>
      <c r="X11" s="602"/>
      <c r="Y11" s="602"/>
      <c r="Z11" s="602"/>
      <c r="AA11" s="602"/>
      <c r="AB11" s="602"/>
      <c r="AC11" s="602"/>
      <c r="AD11" s="602"/>
      <c r="AE11" s="602"/>
      <c r="AF11" s="602"/>
      <c r="AG11" s="602"/>
      <c r="AH11" s="602"/>
      <c r="AI11" s="602"/>
      <c r="AJ11" s="602"/>
      <c r="AK11" s="602"/>
      <c r="AL11" s="602"/>
    </row>
    <row r="12" spans="1:38">
      <c r="A12" s="599">
        <v>12</v>
      </c>
      <c r="B12" s="601" t="s">
        <v>2804</v>
      </c>
      <c r="C12" s="601">
        <v>1200</v>
      </c>
      <c r="D12" s="602"/>
      <c r="E12" s="602"/>
      <c r="F12" s="602"/>
      <c r="G12" s="602"/>
      <c r="H12" s="602"/>
      <c r="I12" s="602"/>
      <c r="J12" s="602"/>
      <c r="K12" s="602"/>
      <c r="L12" s="602"/>
      <c r="M12" s="602"/>
      <c r="N12" s="602"/>
      <c r="O12" s="602"/>
      <c r="P12" s="602"/>
      <c r="Q12" s="602"/>
      <c r="R12" s="602"/>
      <c r="S12" s="602"/>
      <c r="T12" s="602"/>
      <c r="U12" s="602"/>
      <c r="V12" s="602"/>
      <c r="W12" s="602"/>
      <c r="X12" s="602"/>
      <c r="Y12" s="602"/>
      <c r="Z12" s="602"/>
      <c r="AA12" s="602"/>
      <c r="AB12" s="602"/>
      <c r="AC12" s="602"/>
      <c r="AD12" s="602"/>
      <c r="AE12" s="602"/>
      <c r="AF12" s="602"/>
      <c r="AG12" s="602"/>
      <c r="AH12" s="602"/>
      <c r="AI12" s="602"/>
      <c r="AJ12" s="602"/>
      <c r="AK12" s="602"/>
      <c r="AL12" s="602"/>
    </row>
    <row r="13" spans="1:38">
      <c r="A13" s="599">
        <v>13</v>
      </c>
      <c r="B13" s="601" t="s">
        <v>2816</v>
      </c>
      <c r="C13" s="601">
        <v>1200</v>
      </c>
      <c r="D13" s="602"/>
      <c r="E13" s="602"/>
      <c r="F13" s="602"/>
      <c r="G13" s="602"/>
      <c r="H13" s="602"/>
      <c r="I13" s="602"/>
      <c r="J13" s="602"/>
      <c r="K13" s="602"/>
      <c r="L13" s="602"/>
      <c r="M13" s="602"/>
      <c r="N13" s="602"/>
      <c r="O13" s="602"/>
      <c r="P13" s="602"/>
      <c r="Q13" s="602"/>
      <c r="R13" s="602"/>
      <c r="S13" s="602"/>
      <c r="T13" s="602"/>
      <c r="U13" s="602"/>
      <c r="V13" s="602"/>
      <c r="W13" s="602"/>
      <c r="X13" s="602"/>
      <c r="Y13" s="602"/>
      <c r="Z13" s="602"/>
      <c r="AA13" s="602"/>
      <c r="AB13" s="602"/>
      <c r="AC13" s="602"/>
      <c r="AD13" s="602"/>
      <c r="AE13" s="602"/>
      <c r="AF13" s="602"/>
      <c r="AG13" s="602"/>
      <c r="AH13" s="602"/>
      <c r="AI13" s="602"/>
      <c r="AJ13" s="602"/>
      <c r="AK13" s="602"/>
      <c r="AL13" s="602"/>
    </row>
    <row r="14" spans="1:38">
      <c r="A14" s="599">
        <v>14</v>
      </c>
      <c r="B14" s="601" t="s">
        <v>2838</v>
      </c>
      <c r="C14" s="601">
        <v>1200</v>
      </c>
      <c r="D14" s="602"/>
      <c r="E14" s="602"/>
      <c r="F14" s="602"/>
      <c r="G14" s="602"/>
      <c r="H14" s="602"/>
      <c r="I14" s="602"/>
      <c r="J14" s="602"/>
      <c r="K14" s="602"/>
      <c r="L14" s="602"/>
      <c r="M14" s="602"/>
      <c r="N14" s="602"/>
      <c r="O14" s="602"/>
      <c r="P14" s="602"/>
      <c r="Q14" s="602"/>
      <c r="R14" s="602"/>
      <c r="S14" s="602"/>
      <c r="T14" s="602"/>
      <c r="U14" s="602"/>
      <c r="V14" s="602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602"/>
      <c r="AI14" s="602"/>
      <c r="AJ14" s="602"/>
      <c r="AK14" s="602"/>
      <c r="AL14" s="602"/>
    </row>
    <row r="15" spans="1:38">
      <c r="A15" s="599">
        <v>15</v>
      </c>
      <c r="B15" s="601" t="s">
        <v>2859</v>
      </c>
      <c r="C15" s="601">
        <v>1200</v>
      </c>
      <c r="D15" s="602"/>
      <c r="E15" s="602"/>
      <c r="F15" s="602"/>
      <c r="G15" s="602"/>
      <c r="H15" s="602"/>
      <c r="I15" s="602"/>
      <c r="J15" s="602"/>
      <c r="K15" s="602"/>
      <c r="L15" s="602"/>
      <c r="M15" s="602"/>
      <c r="N15" s="602"/>
      <c r="O15" s="602"/>
      <c r="P15" s="602"/>
      <c r="Q15" s="602"/>
      <c r="R15" s="602"/>
      <c r="S15" s="602"/>
      <c r="T15" s="602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602"/>
      <c r="AI15" s="602"/>
      <c r="AJ15" s="602"/>
      <c r="AK15" s="602"/>
      <c r="AL15" s="602"/>
    </row>
    <row r="16" spans="1:38">
      <c r="A16" s="599">
        <v>16</v>
      </c>
      <c r="B16" s="601" t="s">
        <v>2774</v>
      </c>
      <c r="C16" s="601">
        <v>1440</v>
      </c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602"/>
      <c r="O16" s="602"/>
      <c r="P16" s="602"/>
      <c r="Q16" s="602"/>
      <c r="R16" s="602"/>
      <c r="S16" s="602"/>
      <c r="T16" s="602"/>
      <c r="U16" s="602"/>
      <c r="V16" s="602"/>
      <c r="W16" s="602"/>
      <c r="X16" s="602"/>
      <c r="Y16" s="602"/>
      <c r="Z16" s="602"/>
      <c r="AA16" s="602"/>
      <c r="AB16" s="602"/>
      <c r="AC16" s="602"/>
      <c r="AD16" s="602"/>
      <c r="AE16" s="602"/>
      <c r="AF16" s="602"/>
      <c r="AG16" s="602"/>
      <c r="AH16" s="602"/>
      <c r="AI16" s="602"/>
      <c r="AJ16" s="602"/>
      <c r="AK16" s="602"/>
      <c r="AL16" s="602"/>
    </row>
    <row r="17" spans="1:38">
      <c r="A17" s="599">
        <v>17</v>
      </c>
      <c r="B17" s="601" t="s">
        <v>2861</v>
      </c>
      <c r="C17" s="601">
        <v>1600</v>
      </c>
      <c r="D17" s="602"/>
      <c r="E17" s="602"/>
      <c r="F17" s="602"/>
      <c r="G17" s="602"/>
      <c r="H17" s="602"/>
      <c r="I17" s="602"/>
      <c r="J17" s="602"/>
      <c r="K17" s="602"/>
      <c r="L17" s="602"/>
      <c r="M17" s="602"/>
      <c r="N17" s="602"/>
      <c r="O17" s="602"/>
      <c r="P17" s="602"/>
      <c r="Q17" s="602"/>
      <c r="R17" s="602"/>
      <c r="S17" s="602"/>
      <c r="T17" s="602"/>
      <c r="U17" s="602"/>
      <c r="V17" s="602"/>
      <c r="W17" s="602"/>
      <c r="X17" s="602"/>
      <c r="Y17" s="602"/>
      <c r="Z17" s="602"/>
      <c r="AA17" s="602"/>
      <c r="AB17" s="602"/>
      <c r="AC17" s="602"/>
      <c r="AD17" s="602"/>
      <c r="AE17" s="602"/>
      <c r="AF17" s="602"/>
      <c r="AG17" s="602"/>
      <c r="AH17" s="602"/>
      <c r="AI17" s="602"/>
      <c r="AJ17" s="602"/>
      <c r="AK17" s="602"/>
      <c r="AL17" s="602"/>
    </row>
    <row r="18" spans="1:38">
      <c r="A18" s="599">
        <v>18</v>
      </c>
      <c r="B18" s="601" t="s">
        <v>2775</v>
      </c>
      <c r="C18" s="601">
        <v>1950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602"/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  <c r="AK18" s="602"/>
      <c r="AL18" s="602"/>
    </row>
    <row r="19" spans="1:38">
      <c r="A19" s="599">
        <v>19</v>
      </c>
      <c r="B19" s="601" t="s">
        <v>2777</v>
      </c>
      <c r="C19" s="601">
        <v>1950</v>
      </c>
      <c r="D19" s="602"/>
      <c r="E19" s="602"/>
      <c r="F19" s="602"/>
      <c r="G19" s="602"/>
      <c r="H19" s="602"/>
      <c r="I19" s="602"/>
      <c r="J19" s="602"/>
      <c r="K19" s="602"/>
      <c r="L19" s="602"/>
      <c r="M19" s="602"/>
      <c r="N19" s="602"/>
      <c r="O19" s="602"/>
      <c r="P19" s="602"/>
      <c r="Q19" s="602"/>
      <c r="R19" s="602"/>
      <c r="S19" s="602"/>
      <c r="T19" s="602"/>
      <c r="U19" s="602"/>
      <c r="V19" s="602"/>
      <c r="W19" s="602"/>
      <c r="X19" s="602"/>
      <c r="Y19" s="602"/>
      <c r="Z19" s="602"/>
      <c r="AA19" s="602"/>
      <c r="AB19" s="602"/>
      <c r="AC19" s="602"/>
      <c r="AD19" s="602"/>
      <c r="AE19" s="602"/>
      <c r="AF19" s="602"/>
      <c r="AG19" s="602"/>
      <c r="AH19" s="602"/>
      <c r="AI19" s="602"/>
      <c r="AJ19" s="602"/>
      <c r="AK19" s="602"/>
      <c r="AL19" s="602"/>
    </row>
    <row r="20" spans="1:38">
      <c r="A20" s="599">
        <v>20</v>
      </c>
      <c r="B20" s="601" t="s">
        <v>2858</v>
      </c>
      <c r="C20" s="601">
        <v>2000</v>
      </c>
      <c r="D20" s="602"/>
      <c r="E20" s="602"/>
      <c r="F20" s="602"/>
      <c r="G20" s="602"/>
      <c r="H20" s="602"/>
      <c r="I20" s="602"/>
      <c r="J20" s="602"/>
      <c r="K20" s="602"/>
      <c r="L20" s="602"/>
      <c r="M20" s="602"/>
      <c r="N20" s="602"/>
      <c r="O20" s="602"/>
      <c r="P20" s="602"/>
      <c r="Q20" s="602"/>
      <c r="R20" s="602"/>
      <c r="S20" s="602"/>
      <c r="T20" s="602"/>
      <c r="U20" s="602"/>
      <c r="V20" s="602"/>
      <c r="W20" s="602"/>
      <c r="X20" s="602"/>
      <c r="Y20" s="602"/>
      <c r="Z20" s="602"/>
      <c r="AA20" s="602"/>
      <c r="AB20" s="602"/>
      <c r="AC20" s="602"/>
      <c r="AD20" s="602"/>
      <c r="AE20" s="602"/>
      <c r="AF20" s="602"/>
      <c r="AG20" s="602"/>
      <c r="AH20" s="602"/>
      <c r="AI20" s="602"/>
      <c r="AJ20" s="602"/>
      <c r="AK20" s="602"/>
      <c r="AL20" s="602"/>
    </row>
    <row r="21" spans="1:38">
      <c r="A21" s="599">
        <v>21</v>
      </c>
      <c r="B21" s="601" t="s">
        <v>2778</v>
      </c>
      <c r="C21" s="601">
        <v>2340</v>
      </c>
      <c r="D21" s="602"/>
      <c r="E21" s="602"/>
      <c r="F21" s="602"/>
      <c r="G21" s="602"/>
      <c r="H21" s="602"/>
      <c r="I21" s="602"/>
      <c r="J21" s="602"/>
      <c r="K21" s="602"/>
      <c r="L21" s="602"/>
      <c r="M21" s="602"/>
      <c r="N21" s="602"/>
      <c r="O21" s="602"/>
      <c r="P21" s="602"/>
      <c r="Q21" s="602"/>
      <c r="R21" s="602"/>
      <c r="S21" s="602"/>
      <c r="T21" s="602"/>
      <c r="U21" s="602"/>
      <c r="V21" s="602"/>
      <c r="W21" s="602"/>
      <c r="X21" s="602"/>
      <c r="Y21" s="602"/>
      <c r="Z21" s="602"/>
      <c r="AA21" s="602"/>
      <c r="AB21" s="602"/>
      <c r="AC21" s="602"/>
      <c r="AD21" s="602"/>
      <c r="AE21" s="602"/>
      <c r="AF21" s="602"/>
      <c r="AG21" s="602"/>
      <c r="AH21" s="602"/>
      <c r="AI21" s="602"/>
      <c r="AJ21" s="602"/>
      <c r="AK21" s="602"/>
      <c r="AL21" s="602"/>
    </row>
    <row r="22" spans="1:38">
      <c r="A22" s="599">
        <v>22</v>
      </c>
      <c r="B22" s="601" t="s">
        <v>2781</v>
      </c>
      <c r="C22" s="601">
        <v>2400</v>
      </c>
      <c r="D22" s="602"/>
      <c r="E22" s="602"/>
      <c r="F22" s="602"/>
      <c r="G22" s="602"/>
      <c r="H22" s="602"/>
      <c r="I22" s="602"/>
      <c r="J22" s="602"/>
      <c r="K22" s="602"/>
      <c r="L22" s="602"/>
      <c r="M22" s="602"/>
      <c r="N22" s="602"/>
      <c r="O22" s="602"/>
      <c r="P22" s="602"/>
      <c r="Q22" s="602"/>
      <c r="R22" s="602"/>
      <c r="S22" s="602"/>
      <c r="T22" s="602"/>
      <c r="U22" s="602"/>
      <c r="V22" s="602"/>
      <c r="W22" s="602"/>
      <c r="X22" s="602"/>
      <c r="Y22" s="602"/>
      <c r="Z22" s="602"/>
      <c r="AA22" s="602"/>
      <c r="AB22" s="602"/>
      <c r="AC22" s="602"/>
      <c r="AD22" s="602"/>
      <c r="AE22" s="602"/>
      <c r="AF22" s="602"/>
      <c r="AG22" s="602"/>
      <c r="AH22" s="602"/>
      <c r="AI22" s="602"/>
      <c r="AJ22" s="602"/>
      <c r="AK22" s="602"/>
      <c r="AL22" s="602"/>
    </row>
    <row r="23" spans="1:38">
      <c r="A23" s="599">
        <v>23</v>
      </c>
      <c r="B23" s="601" t="s">
        <v>2783</v>
      </c>
      <c r="C23" s="601">
        <v>2400</v>
      </c>
      <c r="D23" s="602"/>
      <c r="E23" s="602"/>
      <c r="F23" s="602"/>
      <c r="G23" s="602"/>
      <c r="H23" s="602"/>
      <c r="I23" s="602"/>
      <c r="J23" s="602"/>
      <c r="K23" s="602"/>
      <c r="L23" s="602"/>
      <c r="M23" s="602"/>
      <c r="N23" s="602"/>
      <c r="O23" s="602"/>
      <c r="P23" s="602"/>
      <c r="Q23" s="602"/>
      <c r="R23" s="602"/>
      <c r="S23" s="602"/>
      <c r="T23" s="602"/>
      <c r="U23" s="602"/>
      <c r="V23" s="602"/>
      <c r="W23" s="602"/>
      <c r="X23" s="602"/>
      <c r="Y23" s="602"/>
      <c r="Z23" s="602"/>
      <c r="AA23" s="602"/>
      <c r="AB23" s="602"/>
      <c r="AC23" s="602"/>
      <c r="AD23" s="602"/>
      <c r="AE23" s="602"/>
      <c r="AF23" s="602"/>
      <c r="AG23" s="602"/>
      <c r="AH23" s="602"/>
      <c r="AI23" s="602"/>
      <c r="AJ23" s="602"/>
      <c r="AK23" s="602"/>
      <c r="AL23" s="602"/>
    </row>
    <row r="24" spans="1:38">
      <c r="A24" s="599">
        <v>24</v>
      </c>
      <c r="B24" s="601" t="s">
        <v>2784</v>
      </c>
      <c r="C24" s="601">
        <v>2400</v>
      </c>
      <c r="D24" s="602"/>
      <c r="E24" s="602"/>
      <c r="F24" s="602"/>
      <c r="G24" s="602"/>
      <c r="H24" s="602"/>
      <c r="I24" s="602"/>
      <c r="J24" s="602"/>
      <c r="K24" s="602"/>
      <c r="L24" s="602"/>
      <c r="M24" s="602"/>
      <c r="N24" s="602"/>
      <c r="O24" s="602"/>
      <c r="P24" s="602"/>
      <c r="Q24" s="602"/>
      <c r="R24" s="602"/>
      <c r="S24" s="602"/>
      <c r="T24" s="602"/>
      <c r="U24" s="602"/>
      <c r="V24" s="602"/>
      <c r="W24" s="602"/>
      <c r="X24" s="602"/>
      <c r="Y24" s="602"/>
      <c r="Z24" s="602"/>
      <c r="AA24" s="602"/>
      <c r="AB24" s="602"/>
      <c r="AC24" s="602"/>
      <c r="AD24" s="602"/>
      <c r="AE24" s="602"/>
      <c r="AF24" s="602"/>
      <c r="AG24" s="602"/>
      <c r="AH24" s="602"/>
      <c r="AI24" s="602"/>
      <c r="AJ24" s="602"/>
      <c r="AK24" s="602"/>
      <c r="AL24" s="602"/>
    </row>
    <row r="25" spans="1:38">
      <c r="A25" s="599">
        <v>25</v>
      </c>
      <c r="B25" s="601" t="s">
        <v>2786</v>
      </c>
      <c r="C25" s="601">
        <v>2400</v>
      </c>
      <c r="D25" s="602"/>
      <c r="E25" s="602"/>
      <c r="F25" s="602"/>
      <c r="G25" s="602"/>
      <c r="H25" s="602"/>
      <c r="I25" s="602"/>
      <c r="J25" s="602"/>
      <c r="K25" s="602"/>
      <c r="L25" s="602"/>
      <c r="M25" s="602"/>
      <c r="N25" s="602"/>
      <c r="O25" s="602"/>
      <c r="P25" s="602"/>
      <c r="Q25" s="602"/>
      <c r="R25" s="602"/>
      <c r="S25" s="602"/>
      <c r="T25" s="602"/>
      <c r="U25" s="602"/>
      <c r="V25" s="602"/>
      <c r="W25" s="602"/>
      <c r="X25" s="602"/>
      <c r="Y25" s="602"/>
      <c r="Z25" s="602"/>
      <c r="AA25" s="602"/>
      <c r="AB25" s="602"/>
      <c r="AC25" s="602"/>
      <c r="AD25" s="602"/>
      <c r="AE25" s="602"/>
      <c r="AF25" s="602"/>
      <c r="AG25" s="602"/>
      <c r="AH25" s="602"/>
      <c r="AI25" s="602"/>
      <c r="AJ25" s="602"/>
      <c r="AK25" s="602"/>
      <c r="AL25" s="602"/>
    </row>
    <row r="26" spans="1:38">
      <c r="A26" s="599">
        <v>26</v>
      </c>
      <c r="B26" s="601" t="s">
        <v>2787</v>
      </c>
      <c r="C26" s="601">
        <v>2400</v>
      </c>
      <c r="D26" s="602"/>
      <c r="E26" s="602"/>
      <c r="F26" s="602"/>
      <c r="G26" s="602"/>
      <c r="H26" s="602"/>
      <c r="I26" s="602"/>
      <c r="J26" s="602"/>
      <c r="K26" s="602"/>
      <c r="L26" s="602"/>
      <c r="M26" s="602"/>
      <c r="N26" s="602"/>
      <c r="O26" s="602"/>
      <c r="P26" s="602"/>
      <c r="Q26" s="602"/>
      <c r="R26" s="602"/>
      <c r="S26" s="602"/>
      <c r="T26" s="602"/>
      <c r="U26" s="602"/>
      <c r="V26" s="602"/>
      <c r="W26" s="602"/>
      <c r="X26" s="602"/>
      <c r="Y26" s="602"/>
      <c r="Z26" s="602"/>
      <c r="AA26" s="602"/>
      <c r="AB26" s="602"/>
      <c r="AC26" s="602"/>
      <c r="AD26" s="602"/>
      <c r="AE26" s="602"/>
      <c r="AF26" s="602"/>
      <c r="AG26" s="602"/>
      <c r="AH26" s="602"/>
      <c r="AI26" s="602"/>
      <c r="AJ26" s="602"/>
      <c r="AK26" s="602"/>
      <c r="AL26" s="602"/>
    </row>
    <row r="27" spans="1:38">
      <c r="A27" s="599">
        <v>27</v>
      </c>
      <c r="B27" s="601" t="s">
        <v>2788</v>
      </c>
      <c r="C27" s="601">
        <v>2400</v>
      </c>
      <c r="D27" s="602"/>
      <c r="E27" s="602"/>
      <c r="F27" s="602"/>
      <c r="G27" s="602"/>
      <c r="H27" s="602"/>
      <c r="I27" s="602"/>
      <c r="J27" s="602"/>
      <c r="K27" s="602"/>
      <c r="L27" s="602"/>
      <c r="M27" s="602"/>
      <c r="N27" s="602"/>
      <c r="O27" s="602"/>
      <c r="P27" s="602"/>
      <c r="Q27" s="602"/>
      <c r="R27" s="602"/>
      <c r="S27" s="602"/>
      <c r="T27" s="602"/>
      <c r="U27" s="602"/>
      <c r="V27" s="602"/>
      <c r="W27" s="602"/>
      <c r="X27" s="602"/>
      <c r="Y27" s="602"/>
      <c r="Z27" s="602"/>
      <c r="AA27" s="602"/>
      <c r="AB27" s="602"/>
      <c r="AC27" s="602"/>
      <c r="AD27" s="602"/>
      <c r="AE27" s="602"/>
      <c r="AF27" s="602"/>
      <c r="AG27" s="602"/>
      <c r="AH27" s="602"/>
      <c r="AI27" s="602"/>
      <c r="AJ27" s="602"/>
      <c r="AK27" s="602"/>
      <c r="AL27" s="602"/>
    </row>
    <row r="28" spans="1:38">
      <c r="A28" s="599">
        <v>28</v>
      </c>
      <c r="B28" s="601" t="s">
        <v>2862</v>
      </c>
      <c r="C28" s="601">
        <v>2400</v>
      </c>
      <c r="D28" s="602"/>
      <c r="E28" s="602"/>
      <c r="F28" s="602"/>
      <c r="G28" s="602"/>
      <c r="H28" s="602"/>
      <c r="I28" s="602"/>
      <c r="J28" s="602"/>
      <c r="K28" s="602"/>
      <c r="L28" s="602"/>
      <c r="M28" s="602"/>
      <c r="N28" s="602"/>
      <c r="O28" s="602"/>
      <c r="P28" s="602"/>
      <c r="Q28" s="602"/>
      <c r="R28" s="602"/>
      <c r="S28" s="602"/>
      <c r="T28" s="602"/>
      <c r="U28" s="602"/>
      <c r="V28" s="602"/>
      <c r="W28" s="602"/>
      <c r="X28" s="602"/>
      <c r="Y28" s="602"/>
      <c r="Z28" s="602"/>
      <c r="AA28" s="602"/>
      <c r="AB28" s="602"/>
      <c r="AC28" s="602"/>
      <c r="AD28" s="602"/>
      <c r="AE28" s="602"/>
      <c r="AF28" s="602"/>
      <c r="AG28" s="602"/>
      <c r="AH28" s="602"/>
      <c r="AI28" s="602"/>
      <c r="AJ28" s="602"/>
      <c r="AK28" s="602"/>
      <c r="AL28" s="602"/>
    </row>
    <row r="29" spans="1:38">
      <c r="A29" s="599">
        <v>29</v>
      </c>
      <c r="B29" s="601" t="s">
        <v>2888</v>
      </c>
      <c r="C29" s="601">
        <v>2400</v>
      </c>
      <c r="D29" s="602"/>
      <c r="E29" s="602"/>
      <c r="F29" s="602"/>
      <c r="G29" s="602"/>
      <c r="H29" s="602"/>
      <c r="I29" s="602"/>
      <c r="J29" s="602"/>
      <c r="K29" s="602"/>
      <c r="L29" s="602"/>
      <c r="M29" s="602"/>
      <c r="N29" s="602"/>
      <c r="O29" s="602"/>
      <c r="P29" s="602"/>
      <c r="Q29" s="602"/>
      <c r="R29" s="602"/>
      <c r="S29" s="602"/>
      <c r="T29" s="602"/>
      <c r="U29" s="602"/>
      <c r="V29" s="602"/>
      <c r="W29" s="602"/>
      <c r="X29" s="602"/>
      <c r="Y29" s="602"/>
      <c r="Z29" s="602"/>
      <c r="AA29" s="602"/>
      <c r="AB29" s="602"/>
      <c r="AC29" s="602"/>
      <c r="AD29" s="602"/>
      <c r="AE29" s="602"/>
      <c r="AF29" s="602"/>
      <c r="AG29" s="602"/>
      <c r="AH29" s="602"/>
      <c r="AI29" s="602"/>
      <c r="AJ29" s="602"/>
      <c r="AK29" s="602"/>
      <c r="AL29" s="602"/>
    </row>
    <row r="30" spans="1:38">
      <c r="A30" s="599">
        <v>30</v>
      </c>
      <c r="B30" s="601" t="s">
        <v>2847</v>
      </c>
      <c r="C30" s="601">
        <v>2720</v>
      </c>
      <c r="D30" s="602"/>
      <c r="E30" s="602"/>
      <c r="F30" s="602"/>
      <c r="G30" s="602"/>
      <c r="H30" s="602"/>
      <c r="I30" s="602"/>
      <c r="J30" s="602"/>
      <c r="K30" s="602"/>
      <c r="L30" s="602"/>
      <c r="M30" s="602"/>
      <c r="N30" s="602"/>
      <c r="O30" s="602"/>
      <c r="P30" s="602"/>
      <c r="Q30" s="602"/>
      <c r="R30" s="602"/>
      <c r="S30" s="602"/>
      <c r="T30" s="602"/>
      <c r="U30" s="602"/>
      <c r="V30" s="602"/>
      <c r="W30" s="602"/>
      <c r="X30" s="602"/>
      <c r="Y30" s="602"/>
      <c r="Z30" s="602"/>
      <c r="AA30" s="602"/>
      <c r="AB30" s="602"/>
      <c r="AC30" s="602"/>
      <c r="AD30" s="602"/>
      <c r="AE30" s="602"/>
      <c r="AF30" s="602"/>
      <c r="AG30" s="602"/>
      <c r="AH30" s="602"/>
      <c r="AI30" s="602"/>
      <c r="AJ30" s="602"/>
      <c r="AK30" s="602"/>
      <c r="AL30" s="602"/>
    </row>
    <row r="31" spans="1:38">
      <c r="A31" s="599">
        <v>31</v>
      </c>
      <c r="B31" s="601" t="s">
        <v>2799</v>
      </c>
      <c r="C31" s="601">
        <v>2800</v>
      </c>
      <c r="D31" s="602"/>
      <c r="E31" s="602"/>
      <c r="F31" s="602"/>
      <c r="G31" s="602"/>
      <c r="H31" s="602"/>
      <c r="I31" s="602"/>
      <c r="J31" s="602"/>
      <c r="K31" s="602"/>
      <c r="L31" s="602"/>
      <c r="M31" s="602"/>
      <c r="N31" s="602"/>
      <c r="O31" s="602"/>
      <c r="P31" s="602"/>
      <c r="Q31" s="602"/>
      <c r="R31" s="602"/>
      <c r="S31" s="602"/>
      <c r="T31" s="602"/>
      <c r="U31" s="602"/>
      <c r="V31" s="602"/>
      <c r="W31" s="602"/>
      <c r="X31" s="602"/>
      <c r="Y31" s="602"/>
      <c r="Z31" s="602"/>
      <c r="AA31" s="602"/>
      <c r="AB31" s="602"/>
      <c r="AC31" s="602"/>
      <c r="AD31" s="602"/>
      <c r="AE31" s="602"/>
      <c r="AF31" s="602"/>
      <c r="AG31" s="602"/>
      <c r="AH31" s="602"/>
      <c r="AI31" s="602"/>
      <c r="AJ31" s="602"/>
      <c r="AK31" s="602"/>
      <c r="AL31" s="602"/>
    </row>
    <row r="32" spans="1:38">
      <c r="A32" s="599">
        <v>32</v>
      </c>
      <c r="B32" s="601" t="s">
        <v>2836</v>
      </c>
      <c r="C32" s="601">
        <v>2800</v>
      </c>
      <c r="D32" s="602"/>
      <c r="E32" s="602"/>
      <c r="F32" s="602"/>
      <c r="G32" s="602"/>
      <c r="H32" s="602"/>
      <c r="I32" s="602"/>
      <c r="J32" s="602"/>
      <c r="K32" s="602"/>
      <c r="L32" s="602"/>
      <c r="M32" s="602"/>
      <c r="N32" s="602"/>
      <c r="O32" s="602"/>
      <c r="P32" s="602"/>
      <c r="Q32" s="602"/>
      <c r="R32" s="602"/>
      <c r="S32" s="602"/>
      <c r="T32" s="602"/>
      <c r="U32" s="602"/>
      <c r="V32" s="602"/>
      <c r="W32" s="602"/>
      <c r="X32" s="602"/>
      <c r="Y32" s="602"/>
      <c r="Z32" s="602"/>
      <c r="AA32" s="602"/>
      <c r="AB32" s="602"/>
      <c r="AC32" s="602"/>
      <c r="AD32" s="602"/>
      <c r="AE32" s="602"/>
      <c r="AF32" s="602"/>
      <c r="AG32" s="602"/>
      <c r="AH32" s="602"/>
      <c r="AI32" s="602"/>
      <c r="AJ32" s="602"/>
      <c r="AK32" s="602"/>
      <c r="AL32" s="602"/>
    </row>
    <row r="33" spans="1:38">
      <c r="A33" s="599">
        <v>33</v>
      </c>
      <c r="B33" s="601" t="s">
        <v>2857</v>
      </c>
      <c r="C33" s="601">
        <v>2800</v>
      </c>
      <c r="D33" s="602"/>
      <c r="E33" s="602"/>
      <c r="F33" s="602"/>
      <c r="G33" s="602"/>
      <c r="H33" s="602"/>
      <c r="I33" s="602"/>
      <c r="J33" s="602"/>
      <c r="K33" s="602"/>
      <c r="L33" s="602"/>
      <c r="M33" s="602"/>
      <c r="N33" s="602"/>
      <c r="O33" s="602"/>
      <c r="P33" s="602"/>
      <c r="Q33" s="602"/>
      <c r="R33" s="602"/>
      <c r="S33" s="602"/>
      <c r="T33" s="602"/>
      <c r="U33" s="602"/>
      <c r="V33" s="602"/>
      <c r="W33" s="602"/>
      <c r="X33" s="602"/>
      <c r="Y33" s="602"/>
      <c r="Z33" s="602"/>
      <c r="AA33" s="602"/>
      <c r="AB33" s="602"/>
      <c r="AC33" s="602"/>
      <c r="AD33" s="602"/>
      <c r="AE33" s="602"/>
      <c r="AF33" s="602"/>
      <c r="AG33" s="602"/>
      <c r="AH33" s="602"/>
      <c r="AI33" s="602"/>
      <c r="AJ33" s="602"/>
      <c r="AK33" s="602"/>
      <c r="AL33" s="602"/>
    </row>
    <row r="34" spans="1:38">
      <c r="A34" s="599">
        <v>34</v>
      </c>
      <c r="B34" s="601" t="s">
        <v>2846</v>
      </c>
      <c r="C34" s="601">
        <v>3000</v>
      </c>
      <c r="D34" s="602"/>
      <c r="E34" s="602"/>
      <c r="F34" s="602"/>
      <c r="G34" s="602"/>
      <c r="H34" s="602"/>
      <c r="I34" s="602"/>
      <c r="J34" s="602"/>
      <c r="K34" s="602"/>
      <c r="L34" s="602"/>
      <c r="M34" s="602"/>
      <c r="N34" s="602"/>
      <c r="O34" s="602"/>
      <c r="P34" s="602"/>
      <c r="Q34" s="602"/>
      <c r="R34" s="602"/>
      <c r="S34" s="602"/>
      <c r="T34" s="602"/>
      <c r="U34" s="602"/>
      <c r="V34" s="602"/>
      <c r="W34" s="602"/>
      <c r="X34" s="602"/>
      <c r="Y34" s="602"/>
      <c r="Z34" s="602"/>
      <c r="AA34" s="602"/>
      <c r="AB34" s="602"/>
      <c r="AC34" s="602"/>
      <c r="AD34" s="602"/>
      <c r="AE34" s="602"/>
      <c r="AF34" s="602"/>
      <c r="AG34" s="602"/>
      <c r="AH34" s="602"/>
      <c r="AI34" s="602"/>
      <c r="AJ34" s="602"/>
      <c r="AK34" s="602"/>
      <c r="AL34" s="602"/>
    </row>
    <row r="35" spans="1:38">
      <c r="A35" s="599">
        <v>35</v>
      </c>
      <c r="B35" s="601" t="s">
        <v>2850</v>
      </c>
      <c r="C35" s="601">
        <v>3000</v>
      </c>
      <c r="D35" s="602"/>
      <c r="E35" s="602"/>
      <c r="F35" s="602"/>
      <c r="G35" s="602"/>
      <c r="H35" s="602"/>
      <c r="I35" s="602"/>
      <c r="J35" s="602"/>
      <c r="K35" s="602"/>
      <c r="L35" s="602"/>
      <c r="M35" s="602"/>
      <c r="N35" s="602"/>
      <c r="O35" s="602"/>
      <c r="P35" s="602"/>
      <c r="Q35" s="602"/>
      <c r="R35" s="602"/>
      <c r="S35" s="602"/>
      <c r="T35" s="602"/>
      <c r="U35" s="602"/>
      <c r="V35" s="602"/>
      <c r="W35" s="602"/>
      <c r="X35" s="602"/>
      <c r="Y35" s="602"/>
      <c r="Z35" s="602"/>
      <c r="AA35" s="602"/>
      <c r="AB35" s="602"/>
      <c r="AC35" s="602"/>
      <c r="AD35" s="602"/>
      <c r="AE35" s="602"/>
      <c r="AF35" s="602"/>
      <c r="AG35" s="602"/>
      <c r="AH35" s="602"/>
      <c r="AI35" s="602"/>
      <c r="AJ35" s="602"/>
      <c r="AK35" s="602"/>
      <c r="AL35" s="602"/>
    </row>
    <row r="36" spans="1:38">
      <c r="A36" s="599">
        <v>36</v>
      </c>
      <c r="B36" s="601" t="s">
        <v>2851</v>
      </c>
      <c r="C36" s="601">
        <v>3000</v>
      </c>
      <c r="D36" s="602"/>
      <c r="E36" s="602"/>
      <c r="F36" s="602"/>
      <c r="G36" s="602"/>
      <c r="H36" s="602"/>
      <c r="I36" s="602"/>
      <c r="J36" s="602"/>
      <c r="K36" s="602"/>
      <c r="L36" s="602"/>
      <c r="M36" s="602"/>
      <c r="N36" s="602"/>
      <c r="O36" s="602"/>
      <c r="P36" s="602"/>
      <c r="Q36" s="602"/>
      <c r="R36" s="602"/>
      <c r="S36" s="602"/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  <c r="AK36" s="602"/>
      <c r="AL36" s="602"/>
    </row>
    <row r="37" spans="1:38">
      <c r="A37" s="599">
        <v>37</v>
      </c>
      <c r="B37" s="601" t="s">
        <v>2889</v>
      </c>
      <c r="C37" s="601">
        <v>3000</v>
      </c>
      <c r="D37" s="602"/>
      <c r="E37" s="602"/>
      <c r="F37" s="602"/>
      <c r="G37" s="602"/>
      <c r="H37" s="602"/>
      <c r="I37" s="602"/>
      <c r="J37" s="602"/>
      <c r="K37" s="602"/>
      <c r="L37" s="602"/>
      <c r="M37" s="602"/>
      <c r="N37" s="602"/>
      <c r="O37" s="602"/>
      <c r="P37" s="602"/>
      <c r="Q37" s="602"/>
      <c r="R37" s="602"/>
      <c r="S37" s="602"/>
      <c r="T37" s="602"/>
      <c r="U37" s="602"/>
      <c r="V37" s="602"/>
      <c r="W37" s="602"/>
      <c r="X37" s="602"/>
      <c r="Y37" s="602"/>
      <c r="Z37" s="602"/>
      <c r="AA37" s="602"/>
      <c r="AB37" s="602"/>
      <c r="AC37" s="602"/>
      <c r="AD37" s="602"/>
      <c r="AE37" s="602"/>
      <c r="AF37" s="602"/>
      <c r="AG37" s="602"/>
      <c r="AH37" s="602"/>
      <c r="AI37" s="602"/>
      <c r="AJ37" s="602"/>
      <c r="AK37" s="602"/>
      <c r="AL37" s="602"/>
    </row>
    <row r="38" spans="1:38">
      <c r="A38" s="599">
        <v>38</v>
      </c>
      <c r="B38" s="601" t="s">
        <v>2890</v>
      </c>
      <c r="C38" s="601">
        <v>3000</v>
      </c>
      <c r="D38" s="602"/>
      <c r="E38" s="602"/>
      <c r="F38" s="602"/>
      <c r="G38" s="602"/>
      <c r="H38" s="602"/>
      <c r="I38" s="602"/>
      <c r="J38" s="602"/>
      <c r="K38" s="602"/>
      <c r="L38" s="602"/>
      <c r="M38" s="602"/>
      <c r="N38" s="602"/>
      <c r="O38" s="602"/>
      <c r="P38" s="602"/>
      <c r="Q38" s="602"/>
      <c r="R38" s="602"/>
      <c r="S38" s="602"/>
      <c r="T38" s="602"/>
      <c r="U38" s="602"/>
      <c r="V38" s="602"/>
      <c r="W38" s="602"/>
      <c r="X38" s="602"/>
      <c r="Y38" s="602"/>
      <c r="Z38" s="602"/>
      <c r="AA38" s="602"/>
      <c r="AB38" s="602"/>
      <c r="AC38" s="602"/>
      <c r="AD38" s="602"/>
      <c r="AE38" s="602"/>
      <c r="AF38" s="602"/>
      <c r="AG38" s="602"/>
      <c r="AH38" s="602"/>
      <c r="AI38" s="602"/>
      <c r="AJ38" s="602"/>
      <c r="AK38" s="602"/>
      <c r="AL38" s="602"/>
    </row>
    <row r="39" spans="1:38">
      <c r="A39" s="599">
        <v>39</v>
      </c>
      <c r="B39" s="601" t="s">
        <v>2891</v>
      </c>
      <c r="C39" s="601">
        <v>3000</v>
      </c>
      <c r="D39" s="602"/>
      <c r="E39" s="602"/>
      <c r="F39" s="602"/>
      <c r="G39" s="602"/>
      <c r="H39" s="602"/>
      <c r="I39" s="602"/>
      <c r="J39" s="602"/>
      <c r="K39" s="602"/>
      <c r="L39" s="602"/>
      <c r="M39" s="602"/>
      <c r="N39" s="602"/>
      <c r="O39" s="602"/>
      <c r="P39" s="602"/>
      <c r="Q39" s="602"/>
      <c r="R39" s="602"/>
      <c r="S39" s="602"/>
      <c r="T39" s="602"/>
      <c r="U39" s="602"/>
      <c r="V39" s="602"/>
      <c r="W39" s="602"/>
      <c r="X39" s="602"/>
      <c r="Y39" s="602"/>
      <c r="Z39" s="602"/>
      <c r="AA39" s="602"/>
      <c r="AB39" s="602"/>
      <c r="AC39" s="602"/>
      <c r="AD39" s="602"/>
      <c r="AE39" s="602"/>
      <c r="AF39" s="602"/>
      <c r="AG39" s="602"/>
      <c r="AH39" s="602"/>
      <c r="AI39" s="602"/>
      <c r="AJ39" s="602"/>
      <c r="AK39" s="602"/>
      <c r="AL39" s="602"/>
    </row>
    <row r="40" spans="1:38">
      <c r="A40" s="599">
        <v>40</v>
      </c>
      <c r="B40" s="601" t="s">
        <v>2817</v>
      </c>
      <c r="C40" s="601">
        <v>3500</v>
      </c>
      <c r="D40" s="602"/>
      <c r="E40" s="602"/>
      <c r="F40" s="602"/>
      <c r="G40" s="602"/>
      <c r="H40" s="602"/>
      <c r="I40" s="602"/>
      <c r="J40" s="602"/>
      <c r="K40" s="602"/>
      <c r="L40" s="602"/>
      <c r="M40" s="602"/>
      <c r="N40" s="602"/>
      <c r="O40" s="602"/>
      <c r="P40" s="602"/>
      <c r="Q40" s="602"/>
      <c r="R40" s="602"/>
      <c r="S40" s="602"/>
      <c r="T40" s="602"/>
      <c r="U40" s="602"/>
      <c r="V40" s="602"/>
      <c r="W40" s="602"/>
      <c r="X40" s="602"/>
      <c r="Y40" s="602"/>
      <c r="Z40" s="602"/>
      <c r="AA40" s="602"/>
      <c r="AB40" s="602"/>
      <c r="AC40" s="602"/>
      <c r="AD40" s="602"/>
      <c r="AE40" s="602"/>
      <c r="AF40" s="602"/>
      <c r="AG40" s="602"/>
      <c r="AH40" s="602"/>
      <c r="AI40" s="602"/>
      <c r="AJ40" s="602"/>
      <c r="AK40" s="602"/>
      <c r="AL40" s="602"/>
    </row>
    <row r="41" spans="1:38">
      <c r="A41" s="599">
        <v>41</v>
      </c>
      <c r="B41" s="601" t="s">
        <v>2819</v>
      </c>
      <c r="C41" s="601">
        <v>3600</v>
      </c>
      <c r="D41" s="602"/>
      <c r="E41" s="602"/>
      <c r="F41" s="602"/>
      <c r="G41" s="602"/>
      <c r="H41" s="602"/>
      <c r="I41" s="602"/>
      <c r="J41" s="602"/>
      <c r="K41" s="602"/>
      <c r="L41" s="602"/>
      <c r="M41" s="602"/>
      <c r="N41" s="602"/>
      <c r="O41" s="602"/>
      <c r="P41" s="602"/>
      <c r="Q41" s="602"/>
      <c r="R41" s="602"/>
      <c r="S41" s="602"/>
      <c r="T41" s="602"/>
      <c r="U41" s="602"/>
      <c r="V41" s="602"/>
      <c r="W41" s="602"/>
      <c r="X41" s="602"/>
      <c r="Y41" s="602"/>
      <c r="Z41" s="602"/>
      <c r="AA41" s="602"/>
      <c r="AB41" s="602"/>
      <c r="AC41" s="602"/>
      <c r="AD41" s="602"/>
      <c r="AE41" s="602"/>
      <c r="AF41" s="602"/>
      <c r="AG41" s="602"/>
      <c r="AH41" s="602"/>
      <c r="AI41" s="602"/>
      <c r="AJ41" s="602"/>
      <c r="AK41" s="602"/>
      <c r="AL41" s="602"/>
    </row>
    <row r="42" spans="1:38">
      <c r="A42" s="599">
        <v>42</v>
      </c>
      <c r="B42" s="601" t="s">
        <v>2893</v>
      </c>
      <c r="C42" s="601">
        <v>3600</v>
      </c>
      <c r="D42" s="602"/>
      <c r="E42" s="602"/>
      <c r="F42" s="602"/>
      <c r="G42" s="602"/>
      <c r="H42" s="602"/>
      <c r="I42" s="602"/>
      <c r="J42" s="602"/>
      <c r="K42" s="602"/>
      <c r="L42" s="602"/>
      <c r="M42" s="602"/>
      <c r="N42" s="602"/>
      <c r="O42" s="602"/>
      <c r="P42" s="602"/>
      <c r="Q42" s="602"/>
      <c r="R42" s="602"/>
      <c r="S42" s="602"/>
      <c r="T42" s="602"/>
      <c r="U42" s="602"/>
      <c r="V42" s="602"/>
      <c r="W42" s="602"/>
      <c r="X42" s="602"/>
      <c r="Y42" s="602"/>
      <c r="Z42" s="602"/>
      <c r="AA42" s="602"/>
      <c r="AB42" s="602"/>
      <c r="AC42" s="602"/>
      <c r="AD42" s="602"/>
      <c r="AE42" s="602"/>
      <c r="AF42" s="602"/>
      <c r="AG42" s="602"/>
      <c r="AH42" s="602"/>
      <c r="AI42" s="602"/>
      <c r="AJ42" s="602"/>
      <c r="AK42" s="602"/>
      <c r="AL42" s="602"/>
    </row>
    <row r="43" spans="1:38">
      <c r="A43" s="599">
        <v>43</v>
      </c>
      <c r="B43" s="601" t="s">
        <v>2854</v>
      </c>
      <c r="C43" s="601">
        <v>4000</v>
      </c>
      <c r="D43" s="602"/>
      <c r="E43" s="602"/>
      <c r="F43" s="602"/>
      <c r="G43" s="602"/>
      <c r="H43" s="602"/>
      <c r="I43" s="602"/>
      <c r="J43" s="602"/>
      <c r="K43" s="602"/>
      <c r="L43" s="602"/>
      <c r="M43" s="602"/>
      <c r="N43" s="602"/>
      <c r="O43" s="602"/>
      <c r="P43" s="602"/>
      <c r="Q43" s="602"/>
      <c r="R43" s="602"/>
      <c r="S43" s="602"/>
      <c r="T43" s="602"/>
      <c r="U43" s="602"/>
      <c r="V43" s="602"/>
      <c r="W43" s="602"/>
      <c r="X43" s="602"/>
      <c r="Y43" s="602"/>
      <c r="Z43" s="602"/>
      <c r="AA43" s="602"/>
      <c r="AB43" s="602"/>
      <c r="AC43" s="602"/>
      <c r="AD43" s="602"/>
      <c r="AE43" s="602"/>
      <c r="AF43" s="602"/>
      <c r="AG43" s="602"/>
      <c r="AH43" s="602"/>
      <c r="AI43" s="602"/>
      <c r="AJ43" s="602"/>
      <c r="AK43" s="602"/>
      <c r="AL43" s="602"/>
    </row>
    <row r="44" spans="1:38">
      <c r="A44" s="599">
        <v>44</v>
      </c>
      <c r="B44" s="601" t="s">
        <v>2855</v>
      </c>
      <c r="C44" s="601">
        <v>4000</v>
      </c>
      <c r="D44" s="602"/>
      <c r="E44" s="602"/>
      <c r="F44" s="602"/>
      <c r="G44" s="602"/>
      <c r="H44" s="602"/>
      <c r="I44" s="602"/>
      <c r="J44" s="602"/>
      <c r="K44" s="602"/>
      <c r="L44" s="602"/>
      <c r="M44" s="602"/>
      <c r="N44" s="602"/>
      <c r="O44" s="602"/>
      <c r="P44" s="602"/>
      <c r="Q44" s="602"/>
      <c r="R44" s="602"/>
      <c r="S44" s="602"/>
      <c r="T44" s="602"/>
      <c r="U44" s="602"/>
      <c r="V44" s="602"/>
      <c r="W44" s="602"/>
      <c r="X44" s="602"/>
      <c r="Y44" s="602"/>
      <c r="Z44" s="602"/>
      <c r="AA44" s="602"/>
      <c r="AB44" s="602"/>
      <c r="AC44" s="602"/>
      <c r="AD44" s="602"/>
      <c r="AE44" s="602"/>
      <c r="AF44" s="602"/>
      <c r="AG44" s="602"/>
      <c r="AH44" s="602"/>
      <c r="AI44" s="602"/>
      <c r="AJ44" s="602"/>
      <c r="AK44" s="602"/>
      <c r="AL44" s="602"/>
    </row>
    <row r="45" spans="1:38">
      <c r="A45" s="599">
        <v>45</v>
      </c>
      <c r="B45" s="601" t="s">
        <v>2834</v>
      </c>
      <c r="C45" s="601">
        <v>5000</v>
      </c>
      <c r="D45" s="602"/>
      <c r="E45" s="602"/>
      <c r="F45" s="602"/>
      <c r="G45" s="602"/>
      <c r="H45" s="602"/>
      <c r="I45" s="602"/>
      <c r="J45" s="602"/>
      <c r="K45" s="602"/>
      <c r="L45" s="602"/>
      <c r="M45" s="602"/>
      <c r="N45" s="602"/>
      <c r="O45" s="602"/>
      <c r="P45" s="602"/>
      <c r="Q45" s="602"/>
      <c r="R45" s="602"/>
      <c r="S45" s="602"/>
      <c r="T45" s="602"/>
      <c r="U45" s="602"/>
      <c r="V45" s="602"/>
      <c r="W45" s="602"/>
      <c r="X45" s="602"/>
      <c r="Y45" s="602"/>
      <c r="Z45" s="602"/>
      <c r="AA45" s="602"/>
      <c r="AB45" s="602"/>
      <c r="AC45" s="602"/>
      <c r="AD45" s="602"/>
      <c r="AE45" s="602"/>
      <c r="AF45" s="602"/>
      <c r="AG45" s="602"/>
      <c r="AH45" s="602"/>
      <c r="AI45" s="602"/>
      <c r="AJ45" s="602"/>
      <c r="AK45" s="602"/>
      <c r="AL45" s="602"/>
    </row>
    <row r="46" spans="1:38">
      <c r="A46" s="599">
        <v>46</v>
      </c>
      <c r="B46" s="601" t="s">
        <v>2871</v>
      </c>
      <c r="C46" s="601">
        <v>5400</v>
      </c>
      <c r="D46" s="602"/>
      <c r="E46" s="602"/>
      <c r="F46" s="602"/>
      <c r="G46" s="602"/>
      <c r="H46" s="602"/>
      <c r="I46" s="602"/>
      <c r="J46" s="602"/>
      <c r="K46" s="602"/>
      <c r="L46" s="602"/>
      <c r="M46" s="602"/>
      <c r="N46" s="602"/>
      <c r="O46" s="602"/>
      <c r="P46" s="602"/>
      <c r="Q46" s="602"/>
      <c r="R46" s="602"/>
      <c r="S46" s="602"/>
      <c r="T46" s="602"/>
      <c r="U46" s="602"/>
      <c r="V46" s="602"/>
      <c r="W46" s="602"/>
      <c r="X46" s="602"/>
      <c r="Y46" s="602"/>
      <c r="Z46" s="602"/>
      <c r="AA46" s="602"/>
      <c r="AB46" s="602"/>
      <c r="AC46" s="602"/>
      <c r="AD46" s="602"/>
      <c r="AE46" s="602"/>
      <c r="AF46" s="602"/>
      <c r="AG46" s="602"/>
      <c r="AH46" s="602"/>
      <c r="AI46" s="602"/>
      <c r="AJ46" s="602"/>
      <c r="AK46" s="602"/>
      <c r="AL46" s="602"/>
    </row>
    <row r="47" spans="1:38">
      <c r="A47" s="599">
        <v>47</v>
      </c>
      <c r="B47" s="601" t="s">
        <v>2874</v>
      </c>
      <c r="C47" s="601">
        <v>5400</v>
      </c>
      <c r="D47" s="602"/>
      <c r="E47" s="602"/>
      <c r="F47" s="602"/>
      <c r="G47" s="602"/>
      <c r="H47" s="602"/>
      <c r="I47" s="602"/>
      <c r="J47" s="602"/>
      <c r="K47" s="602"/>
      <c r="L47" s="602"/>
      <c r="M47" s="602"/>
      <c r="N47" s="602"/>
      <c r="O47" s="602"/>
      <c r="P47" s="602"/>
      <c r="Q47" s="602"/>
      <c r="R47" s="602"/>
      <c r="S47" s="602"/>
      <c r="T47" s="602"/>
      <c r="U47" s="602"/>
      <c r="V47" s="602"/>
      <c r="W47" s="602"/>
      <c r="X47" s="602"/>
      <c r="Y47" s="602"/>
      <c r="Z47" s="602"/>
      <c r="AA47" s="602"/>
      <c r="AB47" s="602"/>
      <c r="AC47" s="602"/>
      <c r="AD47" s="602"/>
      <c r="AE47" s="602"/>
      <c r="AF47" s="602"/>
      <c r="AG47" s="602"/>
      <c r="AH47" s="602"/>
      <c r="AI47" s="602"/>
      <c r="AJ47" s="602"/>
      <c r="AK47" s="602"/>
      <c r="AL47" s="602"/>
    </row>
    <row r="48" spans="1:38">
      <c r="A48" s="599">
        <v>48</v>
      </c>
      <c r="B48" s="601" t="s">
        <v>2884</v>
      </c>
      <c r="C48" s="601">
        <v>5400</v>
      </c>
      <c r="D48" s="602"/>
      <c r="E48" s="602"/>
      <c r="F48" s="602"/>
      <c r="G48" s="602"/>
      <c r="H48" s="602"/>
      <c r="I48" s="602"/>
      <c r="J48" s="602"/>
      <c r="K48" s="602"/>
      <c r="L48" s="602"/>
      <c r="M48" s="602"/>
      <c r="N48" s="602"/>
      <c r="O48" s="602"/>
      <c r="P48" s="602"/>
      <c r="Q48" s="602"/>
      <c r="R48" s="602"/>
      <c r="S48" s="602"/>
      <c r="T48" s="602"/>
      <c r="U48" s="602"/>
      <c r="V48" s="602"/>
      <c r="W48" s="602"/>
      <c r="X48" s="602"/>
      <c r="Y48" s="602"/>
      <c r="Z48" s="602"/>
      <c r="AA48" s="602"/>
      <c r="AB48" s="602"/>
      <c r="AC48" s="602"/>
      <c r="AD48" s="602"/>
      <c r="AE48" s="602"/>
      <c r="AF48" s="602"/>
      <c r="AG48" s="602"/>
      <c r="AH48" s="602"/>
      <c r="AI48" s="602"/>
      <c r="AJ48" s="602"/>
      <c r="AK48" s="602"/>
      <c r="AL48" s="602"/>
    </row>
    <row r="49" spans="1:38">
      <c r="A49" s="599">
        <v>49</v>
      </c>
      <c r="B49" s="601" t="s">
        <v>2863</v>
      </c>
      <c r="C49" s="601">
        <v>6000</v>
      </c>
      <c r="D49" s="602"/>
      <c r="E49" s="602"/>
      <c r="F49" s="602"/>
      <c r="G49" s="602"/>
      <c r="H49" s="602"/>
      <c r="I49" s="602"/>
      <c r="J49" s="602"/>
      <c r="K49" s="602"/>
      <c r="L49" s="602"/>
      <c r="M49" s="602"/>
      <c r="N49" s="602"/>
      <c r="O49" s="602"/>
      <c r="P49" s="602"/>
      <c r="Q49" s="602"/>
      <c r="R49" s="602"/>
      <c r="S49" s="602"/>
      <c r="T49" s="602"/>
      <c r="U49" s="602"/>
      <c r="V49" s="602"/>
      <c r="W49" s="602"/>
      <c r="X49" s="602"/>
      <c r="Y49" s="602"/>
      <c r="Z49" s="602"/>
      <c r="AA49" s="602"/>
      <c r="AB49" s="602"/>
      <c r="AC49" s="602"/>
      <c r="AD49" s="602"/>
      <c r="AE49" s="602"/>
      <c r="AF49" s="602"/>
      <c r="AG49" s="602"/>
      <c r="AH49" s="602"/>
      <c r="AI49" s="602"/>
      <c r="AJ49" s="602"/>
      <c r="AK49" s="602"/>
      <c r="AL49" s="602"/>
    </row>
    <row r="50" spans="1:38">
      <c r="A50" s="599">
        <v>50</v>
      </c>
      <c r="B50" s="601" t="s">
        <v>2867</v>
      </c>
      <c r="C50" s="601">
        <v>6000</v>
      </c>
      <c r="D50" s="602"/>
      <c r="E50" s="602"/>
      <c r="F50" s="602"/>
      <c r="G50" s="602"/>
      <c r="H50" s="602"/>
      <c r="I50" s="602"/>
      <c r="J50" s="602"/>
      <c r="K50" s="602"/>
      <c r="L50" s="602"/>
      <c r="M50" s="602"/>
      <c r="N50" s="602"/>
      <c r="O50" s="602"/>
      <c r="P50" s="602"/>
      <c r="Q50" s="602"/>
      <c r="R50" s="602"/>
      <c r="S50" s="602"/>
      <c r="T50" s="602"/>
      <c r="U50" s="602"/>
      <c r="V50" s="602"/>
      <c r="W50" s="602"/>
      <c r="X50" s="602"/>
      <c r="Y50" s="602"/>
      <c r="Z50" s="602"/>
      <c r="AA50" s="602"/>
      <c r="AB50" s="602"/>
      <c r="AC50" s="602"/>
      <c r="AD50" s="602"/>
      <c r="AE50" s="602"/>
      <c r="AF50" s="602"/>
      <c r="AG50" s="602"/>
      <c r="AH50" s="602"/>
      <c r="AI50" s="602"/>
      <c r="AJ50" s="602"/>
      <c r="AK50" s="602"/>
      <c r="AL50" s="602"/>
    </row>
    <row r="51" spans="1:38">
      <c r="A51" s="599">
        <v>51</v>
      </c>
      <c r="B51" s="601" t="s">
        <v>2878</v>
      </c>
      <c r="C51" s="601">
        <v>6000</v>
      </c>
      <c r="D51" s="602"/>
      <c r="E51" s="602"/>
      <c r="F51" s="602"/>
      <c r="G51" s="602"/>
      <c r="H51" s="602"/>
      <c r="I51" s="602"/>
      <c r="J51" s="602"/>
      <c r="K51" s="602"/>
      <c r="L51" s="602"/>
      <c r="M51" s="602"/>
      <c r="N51" s="602"/>
      <c r="O51" s="602"/>
      <c r="P51" s="602"/>
      <c r="Q51" s="602"/>
      <c r="R51" s="602"/>
      <c r="S51" s="602"/>
      <c r="T51" s="602"/>
      <c r="U51" s="602"/>
      <c r="V51" s="602"/>
      <c r="W51" s="602"/>
      <c r="X51" s="602"/>
      <c r="Y51" s="602"/>
      <c r="Z51" s="602"/>
      <c r="AA51" s="602"/>
      <c r="AB51" s="602"/>
      <c r="AC51" s="602"/>
      <c r="AD51" s="602"/>
      <c r="AE51" s="602"/>
      <c r="AF51" s="602"/>
      <c r="AG51" s="602"/>
      <c r="AH51" s="602"/>
      <c r="AI51" s="602"/>
      <c r="AJ51" s="602"/>
      <c r="AK51" s="602"/>
      <c r="AL51" s="602"/>
    </row>
    <row r="52" spans="1:38">
      <c r="A52" s="599">
        <v>52</v>
      </c>
      <c r="B52" s="601" t="s">
        <v>2873</v>
      </c>
      <c r="C52" s="601">
        <v>6200</v>
      </c>
      <c r="D52" s="602"/>
      <c r="E52" s="602"/>
      <c r="F52" s="602"/>
      <c r="G52" s="602"/>
      <c r="H52" s="602"/>
      <c r="I52" s="602"/>
      <c r="J52" s="602"/>
      <c r="K52" s="602"/>
      <c r="L52" s="602"/>
      <c r="M52" s="602"/>
      <c r="N52" s="602"/>
      <c r="O52" s="602"/>
      <c r="P52" s="602"/>
      <c r="Q52" s="602"/>
      <c r="R52" s="602"/>
      <c r="S52" s="602"/>
      <c r="T52" s="602"/>
      <c r="U52" s="602"/>
      <c r="V52" s="602"/>
      <c r="W52" s="602"/>
      <c r="X52" s="602"/>
      <c r="Y52" s="602"/>
      <c r="Z52" s="602"/>
      <c r="AA52" s="602"/>
      <c r="AB52" s="602"/>
      <c r="AC52" s="602"/>
      <c r="AD52" s="602"/>
      <c r="AE52" s="602"/>
      <c r="AF52" s="602"/>
      <c r="AG52" s="602"/>
      <c r="AH52" s="602"/>
      <c r="AI52" s="602"/>
      <c r="AJ52" s="602"/>
      <c r="AK52" s="602"/>
      <c r="AL52" s="602"/>
    </row>
    <row r="53" spans="1:38">
      <c r="A53" s="599">
        <v>53</v>
      </c>
      <c r="B53" s="601" t="s">
        <v>2866</v>
      </c>
      <c r="C53" s="601">
        <v>6400</v>
      </c>
      <c r="D53" s="602"/>
      <c r="E53" s="602"/>
      <c r="F53" s="602"/>
      <c r="G53" s="602"/>
      <c r="H53" s="602"/>
      <c r="I53" s="602"/>
      <c r="J53" s="602"/>
      <c r="K53" s="602"/>
      <c r="L53" s="602"/>
      <c r="M53" s="602"/>
      <c r="N53" s="602"/>
      <c r="O53" s="602"/>
      <c r="P53" s="602"/>
      <c r="Q53" s="602"/>
      <c r="R53" s="602"/>
      <c r="S53" s="602"/>
      <c r="T53" s="602"/>
      <c r="U53" s="602"/>
      <c r="V53" s="602"/>
      <c r="W53" s="602"/>
      <c r="X53" s="602"/>
      <c r="Y53" s="602"/>
      <c r="Z53" s="602"/>
      <c r="AA53" s="602"/>
      <c r="AB53" s="602"/>
      <c r="AC53" s="602"/>
      <c r="AD53" s="602"/>
      <c r="AE53" s="602"/>
      <c r="AF53" s="602"/>
      <c r="AG53" s="602"/>
      <c r="AH53" s="602"/>
      <c r="AI53" s="602"/>
      <c r="AJ53" s="602"/>
      <c r="AK53" s="602"/>
      <c r="AL53" s="602"/>
    </row>
    <row r="54" spans="1:38">
      <c r="A54" s="599">
        <v>54</v>
      </c>
      <c r="B54" s="601" t="s">
        <v>2864</v>
      </c>
      <c r="C54" s="601">
        <v>7000</v>
      </c>
      <c r="D54" s="602"/>
      <c r="E54" s="602"/>
      <c r="F54" s="602"/>
      <c r="G54" s="602"/>
      <c r="H54" s="602"/>
      <c r="I54" s="602"/>
      <c r="J54" s="602"/>
      <c r="K54" s="602"/>
      <c r="L54" s="602"/>
      <c r="M54" s="602"/>
      <c r="N54" s="602"/>
      <c r="O54" s="602"/>
      <c r="P54" s="602"/>
      <c r="Q54" s="602"/>
      <c r="R54" s="602"/>
      <c r="S54" s="602"/>
      <c r="T54" s="602"/>
      <c r="U54" s="602"/>
      <c r="V54" s="602"/>
      <c r="W54" s="602"/>
      <c r="X54" s="602"/>
      <c r="Y54" s="602"/>
      <c r="Z54" s="602"/>
      <c r="AA54" s="602"/>
      <c r="AB54" s="602"/>
      <c r="AC54" s="602"/>
      <c r="AD54" s="602"/>
      <c r="AE54" s="602"/>
      <c r="AF54" s="602"/>
      <c r="AG54" s="602"/>
      <c r="AH54" s="602"/>
      <c r="AI54" s="602"/>
      <c r="AJ54" s="602"/>
      <c r="AK54" s="602"/>
      <c r="AL54" s="602"/>
    </row>
    <row r="55" spans="1:38">
      <c r="A55" s="599">
        <v>55</v>
      </c>
      <c r="B55" s="601" t="s">
        <v>2875</v>
      </c>
      <c r="C55" s="601">
        <v>7000</v>
      </c>
      <c r="D55" s="602"/>
      <c r="E55" s="602"/>
      <c r="F55" s="602"/>
      <c r="G55" s="602"/>
      <c r="H55" s="602"/>
      <c r="I55" s="602"/>
      <c r="J55" s="602"/>
      <c r="K55" s="602"/>
      <c r="L55" s="602"/>
      <c r="M55" s="602"/>
      <c r="N55" s="602"/>
      <c r="O55" s="602"/>
      <c r="P55" s="602"/>
      <c r="Q55" s="602"/>
      <c r="R55" s="602"/>
      <c r="S55" s="602"/>
      <c r="T55" s="602"/>
      <c r="U55" s="602"/>
      <c r="V55" s="602"/>
      <c r="W55" s="602"/>
      <c r="X55" s="602"/>
      <c r="Y55" s="602"/>
      <c r="Z55" s="602"/>
      <c r="AA55" s="602"/>
      <c r="AB55" s="602"/>
      <c r="AC55" s="602"/>
      <c r="AD55" s="602"/>
      <c r="AE55" s="602"/>
      <c r="AF55" s="602"/>
      <c r="AG55" s="602"/>
      <c r="AH55" s="602"/>
      <c r="AI55" s="602"/>
      <c r="AJ55" s="602"/>
      <c r="AK55" s="602"/>
      <c r="AL55" s="602"/>
    </row>
    <row r="56" spans="1:38">
      <c r="A56" s="599">
        <v>56</v>
      </c>
      <c r="B56" s="601" t="s">
        <v>2877</v>
      </c>
      <c r="C56" s="601">
        <v>7000</v>
      </c>
      <c r="D56" s="602"/>
      <c r="E56" s="602"/>
      <c r="F56" s="602"/>
      <c r="G56" s="602"/>
      <c r="H56" s="602"/>
      <c r="I56" s="602"/>
      <c r="J56" s="602"/>
      <c r="K56" s="602"/>
      <c r="L56" s="602"/>
      <c r="M56" s="602"/>
      <c r="N56" s="602"/>
      <c r="O56" s="602"/>
      <c r="P56" s="602"/>
      <c r="Q56" s="602"/>
      <c r="R56" s="602"/>
      <c r="S56" s="602"/>
      <c r="T56" s="602"/>
      <c r="U56" s="602"/>
      <c r="V56" s="602"/>
      <c r="W56" s="602"/>
      <c r="X56" s="602"/>
      <c r="Y56" s="602"/>
      <c r="Z56" s="602"/>
      <c r="AA56" s="602"/>
      <c r="AB56" s="602"/>
      <c r="AC56" s="602"/>
      <c r="AD56" s="602"/>
      <c r="AE56" s="602"/>
      <c r="AF56" s="602"/>
      <c r="AG56" s="602"/>
      <c r="AH56" s="602"/>
      <c r="AI56" s="602"/>
      <c r="AJ56" s="602"/>
      <c r="AK56" s="602"/>
      <c r="AL56" s="602"/>
    </row>
    <row r="57" spans="1:38">
      <c r="A57" s="599">
        <v>57</v>
      </c>
      <c r="B57" s="601" t="s">
        <v>2879</v>
      </c>
      <c r="C57" s="601">
        <v>7000</v>
      </c>
      <c r="D57" s="602"/>
      <c r="E57" s="602"/>
      <c r="F57" s="602"/>
      <c r="G57" s="602"/>
      <c r="H57" s="602"/>
      <c r="I57" s="602"/>
      <c r="J57" s="602"/>
      <c r="K57" s="602"/>
      <c r="L57" s="602"/>
      <c r="M57" s="602"/>
      <c r="N57" s="602"/>
      <c r="O57" s="602"/>
      <c r="P57" s="602"/>
      <c r="Q57" s="602"/>
      <c r="R57" s="602"/>
      <c r="S57" s="602"/>
      <c r="T57" s="602"/>
      <c r="U57" s="602"/>
      <c r="V57" s="602"/>
      <c r="W57" s="602"/>
      <c r="X57" s="602"/>
      <c r="Y57" s="602"/>
      <c r="Z57" s="602"/>
      <c r="AA57" s="602"/>
      <c r="AB57" s="602"/>
      <c r="AC57" s="602"/>
      <c r="AD57" s="602"/>
      <c r="AE57" s="602"/>
      <c r="AF57" s="602"/>
      <c r="AG57" s="602"/>
      <c r="AH57" s="602"/>
      <c r="AI57" s="602"/>
      <c r="AJ57" s="602"/>
      <c r="AK57" s="602"/>
      <c r="AL57" s="602"/>
    </row>
    <row r="58" spans="1:38">
      <c r="A58" s="599">
        <v>58</v>
      </c>
      <c r="B58" s="601" t="s">
        <v>2881</v>
      </c>
      <c r="C58" s="601">
        <v>7000</v>
      </c>
      <c r="D58" s="602"/>
      <c r="E58" s="602"/>
      <c r="F58" s="602"/>
      <c r="G58" s="602"/>
      <c r="H58" s="602"/>
      <c r="I58" s="602"/>
      <c r="J58" s="602"/>
      <c r="K58" s="602"/>
      <c r="L58" s="602"/>
      <c r="M58" s="602"/>
      <c r="N58" s="602"/>
      <c r="O58" s="602"/>
      <c r="P58" s="602"/>
      <c r="Q58" s="602"/>
      <c r="R58" s="602"/>
      <c r="S58" s="602"/>
      <c r="T58" s="602"/>
      <c r="U58" s="602"/>
      <c r="V58" s="602"/>
      <c r="W58" s="602"/>
      <c r="X58" s="602"/>
      <c r="Y58" s="602"/>
      <c r="Z58" s="602"/>
      <c r="AA58" s="602"/>
      <c r="AB58" s="602"/>
      <c r="AC58" s="602"/>
      <c r="AD58" s="602"/>
      <c r="AE58" s="602"/>
      <c r="AF58" s="602"/>
      <c r="AG58" s="602"/>
      <c r="AH58" s="602"/>
      <c r="AI58" s="602"/>
      <c r="AJ58" s="602"/>
      <c r="AK58" s="602"/>
      <c r="AL58" s="602"/>
    </row>
    <row r="59" spans="1:38">
      <c r="A59" s="599">
        <v>59</v>
      </c>
      <c r="B59" s="601" t="s">
        <v>2865</v>
      </c>
      <c r="C59" s="601">
        <v>7290</v>
      </c>
      <c r="D59" s="602"/>
      <c r="E59" s="602"/>
      <c r="F59" s="602"/>
      <c r="G59" s="602"/>
      <c r="H59" s="602"/>
      <c r="I59" s="602"/>
      <c r="J59" s="602"/>
      <c r="K59" s="602"/>
      <c r="L59" s="602"/>
      <c r="M59" s="602"/>
      <c r="N59" s="602"/>
      <c r="O59" s="602"/>
      <c r="P59" s="602"/>
      <c r="Q59" s="602"/>
      <c r="R59" s="602"/>
      <c r="S59" s="602"/>
      <c r="T59" s="602"/>
      <c r="U59" s="602"/>
      <c r="V59" s="602"/>
      <c r="W59" s="602"/>
      <c r="X59" s="602"/>
      <c r="Y59" s="602"/>
      <c r="Z59" s="602"/>
      <c r="AA59" s="602"/>
      <c r="AB59" s="602"/>
      <c r="AC59" s="602"/>
      <c r="AD59" s="602"/>
      <c r="AE59" s="602"/>
      <c r="AF59" s="602"/>
      <c r="AG59" s="602"/>
      <c r="AH59" s="602"/>
      <c r="AI59" s="602"/>
      <c r="AJ59" s="602"/>
      <c r="AK59" s="602"/>
      <c r="AL59" s="602"/>
    </row>
    <row r="60" spans="1:38">
      <c r="A60" s="599">
        <v>60</v>
      </c>
      <c r="B60" s="601" t="s">
        <v>2868</v>
      </c>
      <c r="C60" s="601">
        <v>8000</v>
      </c>
      <c r="D60" s="602"/>
      <c r="E60" s="602"/>
      <c r="F60" s="602"/>
      <c r="G60" s="602"/>
      <c r="H60" s="602"/>
      <c r="I60" s="602"/>
      <c r="J60" s="602"/>
      <c r="K60" s="602"/>
      <c r="L60" s="602"/>
      <c r="M60" s="602"/>
      <c r="N60" s="602"/>
      <c r="O60" s="602"/>
      <c r="P60" s="602"/>
      <c r="Q60" s="602"/>
      <c r="R60" s="602"/>
      <c r="S60" s="602"/>
      <c r="T60" s="602"/>
      <c r="U60" s="602"/>
      <c r="V60" s="602"/>
      <c r="W60" s="602"/>
      <c r="X60" s="602"/>
      <c r="Y60" s="602"/>
      <c r="Z60" s="602"/>
      <c r="AA60" s="602"/>
      <c r="AB60" s="602"/>
      <c r="AC60" s="602"/>
      <c r="AD60" s="602"/>
      <c r="AE60" s="602"/>
      <c r="AF60" s="602"/>
      <c r="AG60" s="602"/>
      <c r="AH60" s="602"/>
      <c r="AI60" s="602"/>
      <c r="AJ60" s="602"/>
      <c r="AK60" s="602"/>
      <c r="AL60" s="602"/>
    </row>
    <row r="61" spans="1:38">
      <c r="A61" s="599">
        <v>61</v>
      </c>
      <c r="B61" s="601" t="s">
        <v>2870</v>
      </c>
      <c r="C61" s="601">
        <v>8000</v>
      </c>
      <c r="D61" s="602"/>
      <c r="E61" s="602"/>
      <c r="F61" s="602"/>
      <c r="G61" s="602"/>
      <c r="H61" s="602"/>
      <c r="I61" s="602"/>
      <c r="J61" s="602"/>
      <c r="K61" s="602"/>
      <c r="L61" s="602"/>
      <c r="M61" s="602"/>
      <c r="N61" s="602"/>
      <c r="O61" s="602"/>
      <c r="P61" s="602"/>
      <c r="Q61" s="602"/>
      <c r="R61" s="602"/>
      <c r="S61" s="602"/>
      <c r="T61" s="602"/>
      <c r="U61" s="602"/>
      <c r="V61" s="602"/>
      <c r="W61" s="602"/>
      <c r="X61" s="602"/>
      <c r="Y61" s="602"/>
      <c r="Z61" s="602"/>
      <c r="AA61" s="602"/>
      <c r="AB61" s="602"/>
      <c r="AC61" s="602"/>
      <c r="AD61" s="602"/>
      <c r="AE61" s="602"/>
      <c r="AF61" s="602"/>
      <c r="AG61" s="602"/>
      <c r="AH61" s="602"/>
      <c r="AI61" s="602"/>
      <c r="AJ61" s="602"/>
      <c r="AK61" s="602"/>
      <c r="AL61" s="602"/>
    </row>
    <row r="62" spans="1:38">
      <c r="A62" s="599">
        <v>62</v>
      </c>
      <c r="B62" s="601" t="s">
        <v>2872</v>
      </c>
      <c r="C62" s="601">
        <v>8000</v>
      </c>
      <c r="D62" s="602"/>
      <c r="E62" s="602"/>
      <c r="F62" s="602"/>
      <c r="G62" s="602"/>
      <c r="H62" s="602"/>
      <c r="I62" s="602"/>
      <c r="J62" s="602"/>
      <c r="K62" s="602"/>
      <c r="L62" s="602"/>
      <c r="M62" s="602"/>
      <c r="N62" s="602"/>
      <c r="O62" s="602"/>
      <c r="P62" s="602"/>
      <c r="Q62" s="602"/>
      <c r="R62" s="602"/>
      <c r="S62" s="602"/>
      <c r="T62" s="602"/>
      <c r="U62" s="602"/>
      <c r="V62" s="602"/>
      <c r="W62" s="602"/>
      <c r="X62" s="602"/>
      <c r="Y62" s="602"/>
      <c r="Z62" s="602"/>
      <c r="AA62" s="602"/>
      <c r="AB62" s="602"/>
      <c r="AC62" s="602"/>
      <c r="AD62" s="602"/>
      <c r="AE62" s="602"/>
      <c r="AF62" s="602"/>
      <c r="AG62" s="602"/>
      <c r="AH62" s="602"/>
      <c r="AI62" s="602"/>
      <c r="AJ62" s="602"/>
      <c r="AK62" s="602"/>
      <c r="AL62" s="602"/>
    </row>
    <row r="63" spans="1:38">
      <c r="A63" s="599">
        <v>63</v>
      </c>
      <c r="B63" s="601" t="s">
        <v>2885</v>
      </c>
      <c r="C63" s="601">
        <v>8000</v>
      </c>
      <c r="D63" s="602"/>
      <c r="E63" s="602"/>
      <c r="F63" s="602"/>
      <c r="G63" s="602"/>
      <c r="H63" s="602"/>
      <c r="I63" s="602"/>
      <c r="J63" s="602"/>
      <c r="K63" s="602"/>
      <c r="L63" s="602"/>
      <c r="M63" s="602"/>
      <c r="N63" s="602"/>
      <c r="O63" s="602"/>
      <c r="P63" s="602"/>
      <c r="Q63" s="602"/>
      <c r="R63" s="602"/>
      <c r="S63" s="602"/>
      <c r="T63" s="602"/>
      <c r="U63" s="602"/>
      <c r="V63" s="602"/>
      <c r="W63" s="602"/>
      <c r="X63" s="602"/>
      <c r="Y63" s="602"/>
      <c r="Z63" s="602"/>
      <c r="AA63" s="602"/>
      <c r="AB63" s="602"/>
      <c r="AC63" s="602"/>
      <c r="AD63" s="602"/>
      <c r="AE63" s="602"/>
      <c r="AF63" s="602"/>
      <c r="AG63" s="602"/>
      <c r="AH63" s="602"/>
      <c r="AI63" s="602"/>
      <c r="AJ63" s="602"/>
      <c r="AK63" s="602"/>
      <c r="AL63" s="602"/>
    </row>
    <row r="64" spans="1:38">
      <c r="A64" s="599">
        <v>64</v>
      </c>
      <c r="B64" s="601" t="s">
        <v>2887</v>
      </c>
      <c r="C64" s="601">
        <v>8000</v>
      </c>
      <c r="D64" s="602"/>
      <c r="E64" s="602"/>
      <c r="F64" s="602"/>
      <c r="G64" s="602"/>
      <c r="H64" s="602"/>
      <c r="I64" s="602"/>
      <c r="J64" s="602"/>
      <c r="K64" s="602"/>
      <c r="L64" s="602"/>
      <c r="M64" s="602"/>
      <c r="N64" s="602"/>
      <c r="O64" s="602"/>
      <c r="P64" s="602"/>
      <c r="Q64" s="602"/>
      <c r="R64" s="602"/>
      <c r="S64" s="602"/>
      <c r="T64" s="602"/>
      <c r="U64" s="602"/>
      <c r="V64" s="602"/>
      <c r="W64" s="602"/>
      <c r="X64" s="602"/>
      <c r="Y64" s="602"/>
      <c r="Z64" s="602"/>
      <c r="AA64" s="602"/>
      <c r="AB64" s="602"/>
      <c r="AC64" s="602"/>
      <c r="AD64" s="602"/>
      <c r="AE64" s="602"/>
      <c r="AF64" s="602"/>
      <c r="AG64" s="602"/>
      <c r="AH64" s="602"/>
      <c r="AI64" s="602"/>
      <c r="AJ64" s="602"/>
      <c r="AK64" s="602"/>
      <c r="AL64" s="602"/>
    </row>
    <row r="65" spans="1:38">
      <c r="A65" s="599">
        <v>65</v>
      </c>
      <c r="B65" s="601" t="s">
        <v>2880</v>
      </c>
      <c r="C65" s="601">
        <v>8400</v>
      </c>
      <c r="D65" s="602"/>
      <c r="E65" s="602"/>
      <c r="F65" s="602"/>
      <c r="G65" s="602"/>
      <c r="H65" s="602"/>
      <c r="I65" s="602"/>
      <c r="J65" s="602"/>
      <c r="K65" s="602"/>
      <c r="L65" s="602"/>
      <c r="M65" s="602"/>
      <c r="N65" s="602"/>
      <c r="O65" s="602"/>
      <c r="P65" s="602"/>
      <c r="Q65" s="602"/>
      <c r="R65" s="602"/>
      <c r="S65" s="602"/>
      <c r="T65" s="602"/>
      <c r="U65" s="602"/>
      <c r="V65" s="602"/>
      <c r="W65" s="602"/>
      <c r="X65" s="602"/>
      <c r="Y65" s="602"/>
      <c r="Z65" s="602"/>
      <c r="AA65" s="602"/>
      <c r="AB65" s="602"/>
      <c r="AC65" s="602"/>
      <c r="AD65" s="602"/>
      <c r="AE65" s="602"/>
      <c r="AF65" s="602"/>
      <c r="AG65" s="602"/>
      <c r="AH65" s="602"/>
      <c r="AI65" s="602"/>
      <c r="AJ65" s="602"/>
      <c r="AK65" s="602"/>
      <c r="AL65" s="602"/>
    </row>
    <row r="66" spans="1:38">
      <c r="A66" s="599">
        <v>66</v>
      </c>
      <c r="B66" s="601" t="s">
        <v>2886</v>
      </c>
      <c r="C66" s="601">
        <v>9000</v>
      </c>
      <c r="D66" s="602"/>
      <c r="E66" s="602"/>
      <c r="F66" s="602"/>
      <c r="G66" s="602"/>
      <c r="H66" s="602"/>
      <c r="I66" s="602"/>
      <c r="J66" s="602"/>
      <c r="K66" s="602"/>
      <c r="L66" s="602"/>
      <c r="M66" s="602"/>
      <c r="N66" s="602"/>
      <c r="O66" s="602"/>
      <c r="P66" s="602"/>
      <c r="Q66" s="602"/>
      <c r="R66" s="602"/>
      <c r="S66" s="602"/>
      <c r="T66" s="602"/>
      <c r="U66" s="602"/>
      <c r="V66" s="602"/>
      <c r="W66" s="602"/>
      <c r="X66" s="602"/>
      <c r="Y66" s="602"/>
      <c r="Z66" s="602"/>
      <c r="AA66" s="602"/>
      <c r="AB66" s="602"/>
      <c r="AC66" s="602"/>
      <c r="AD66" s="602"/>
      <c r="AE66" s="602"/>
      <c r="AF66" s="602"/>
      <c r="AG66" s="602"/>
      <c r="AH66" s="602"/>
      <c r="AI66" s="602"/>
      <c r="AJ66" s="602"/>
      <c r="AK66" s="602"/>
      <c r="AL66" s="602"/>
    </row>
    <row r="67" spans="1:38">
      <c r="A67" s="599">
        <v>67</v>
      </c>
      <c r="B67" s="601" t="s">
        <v>2876</v>
      </c>
      <c r="C67" s="601">
        <v>9460</v>
      </c>
      <c r="D67" s="602"/>
      <c r="E67" s="602"/>
      <c r="F67" s="602"/>
      <c r="G67" s="602"/>
      <c r="H67" s="602"/>
      <c r="I67" s="602"/>
      <c r="J67" s="602"/>
      <c r="K67" s="602"/>
      <c r="L67" s="602"/>
      <c r="M67" s="602"/>
      <c r="N67" s="602"/>
      <c r="O67" s="602"/>
      <c r="P67" s="602"/>
      <c r="Q67" s="602"/>
      <c r="R67" s="602"/>
      <c r="S67" s="602"/>
      <c r="T67" s="602"/>
      <c r="U67" s="602"/>
      <c r="V67" s="602"/>
      <c r="W67" s="602"/>
      <c r="X67" s="602"/>
      <c r="Y67" s="602"/>
      <c r="Z67" s="602"/>
      <c r="AA67" s="602"/>
      <c r="AB67" s="602"/>
      <c r="AC67" s="602"/>
      <c r="AD67" s="602"/>
      <c r="AE67" s="602"/>
      <c r="AF67" s="602"/>
      <c r="AG67" s="602"/>
      <c r="AH67" s="602"/>
      <c r="AI67" s="602"/>
      <c r="AJ67" s="602"/>
      <c r="AK67" s="602"/>
      <c r="AL67" s="602"/>
    </row>
    <row r="68" spans="1:38">
      <c r="B68" s="601"/>
      <c r="C68" s="601"/>
      <c r="D68" s="602"/>
      <c r="E68" s="602"/>
      <c r="F68" s="602"/>
      <c r="G68" s="602"/>
      <c r="H68" s="602"/>
      <c r="I68" s="602"/>
      <c r="J68" s="602"/>
      <c r="K68" s="602"/>
      <c r="L68" s="602"/>
      <c r="M68" s="602"/>
      <c r="N68" s="602"/>
      <c r="O68" s="602"/>
      <c r="P68" s="602"/>
      <c r="Q68" s="602"/>
      <c r="R68" s="602"/>
      <c r="S68" s="602"/>
      <c r="T68" s="602"/>
      <c r="U68" s="602"/>
      <c r="V68" s="602"/>
      <c r="W68" s="602"/>
      <c r="X68" s="602"/>
      <c r="Y68" s="602"/>
      <c r="Z68" s="602"/>
      <c r="AA68" s="602"/>
      <c r="AB68" s="602"/>
      <c r="AC68" s="602"/>
      <c r="AD68" s="602"/>
      <c r="AE68" s="602"/>
      <c r="AF68" s="602"/>
      <c r="AG68" s="602"/>
      <c r="AH68" s="602"/>
      <c r="AI68" s="602"/>
      <c r="AJ68" s="602"/>
      <c r="AK68" s="602"/>
      <c r="AL68" s="602"/>
    </row>
    <row r="69" spans="1:38">
      <c r="B69" s="601"/>
      <c r="C69" s="601"/>
      <c r="D69" s="602"/>
      <c r="E69" s="602"/>
      <c r="F69" s="602"/>
      <c r="G69" s="602"/>
      <c r="H69" s="602"/>
      <c r="I69" s="602"/>
      <c r="J69" s="602"/>
      <c r="K69" s="602"/>
      <c r="L69" s="602"/>
      <c r="M69" s="602"/>
      <c r="N69" s="602"/>
      <c r="O69" s="602"/>
      <c r="P69" s="602"/>
      <c r="Q69" s="602"/>
      <c r="R69" s="602"/>
      <c r="S69" s="602"/>
      <c r="T69" s="602"/>
      <c r="U69" s="602"/>
      <c r="V69" s="602"/>
      <c r="W69" s="602"/>
      <c r="X69" s="602"/>
      <c r="Y69" s="602"/>
      <c r="Z69" s="602"/>
      <c r="AA69" s="602"/>
      <c r="AB69" s="602"/>
      <c r="AC69" s="602"/>
      <c r="AD69" s="602"/>
      <c r="AE69" s="602"/>
      <c r="AF69" s="602"/>
      <c r="AG69" s="602"/>
      <c r="AH69" s="602"/>
      <c r="AI69" s="602"/>
      <c r="AJ69" s="602"/>
      <c r="AK69" s="602"/>
      <c r="AL69" s="602"/>
    </row>
    <row r="70" spans="1:38">
      <c r="B70" s="601"/>
      <c r="C70" s="601"/>
      <c r="D70" s="602"/>
      <c r="E70" s="602"/>
      <c r="F70" s="602"/>
      <c r="G70" s="602"/>
      <c r="H70" s="602"/>
      <c r="I70" s="602"/>
      <c r="J70" s="602"/>
      <c r="K70" s="602"/>
      <c r="L70" s="602"/>
      <c r="M70" s="602"/>
      <c r="N70" s="602"/>
      <c r="O70" s="602"/>
      <c r="P70" s="602"/>
      <c r="Q70" s="602"/>
      <c r="R70" s="602"/>
      <c r="S70" s="602"/>
      <c r="T70" s="602"/>
      <c r="U70" s="602"/>
      <c r="V70" s="602"/>
      <c r="W70" s="602"/>
      <c r="X70" s="602"/>
      <c r="Y70" s="602"/>
      <c r="Z70" s="602"/>
      <c r="AA70" s="602"/>
      <c r="AB70" s="602"/>
      <c r="AC70" s="602"/>
      <c r="AD70" s="602"/>
      <c r="AE70" s="602"/>
      <c r="AF70" s="602"/>
      <c r="AG70" s="602"/>
      <c r="AH70" s="602"/>
      <c r="AI70" s="602"/>
      <c r="AJ70" s="602"/>
      <c r="AK70" s="602"/>
      <c r="AL70" s="602"/>
    </row>
    <row r="71" spans="1:38">
      <c r="B71" s="601"/>
      <c r="C71" s="601"/>
      <c r="D71" s="602"/>
      <c r="E71" s="602"/>
      <c r="F71" s="602"/>
      <c r="G71" s="602"/>
      <c r="H71" s="602"/>
      <c r="I71" s="602"/>
      <c r="J71" s="602"/>
      <c r="K71" s="602"/>
      <c r="L71" s="602"/>
      <c r="M71" s="602"/>
      <c r="N71" s="602"/>
      <c r="O71" s="602"/>
      <c r="P71" s="602"/>
      <c r="Q71" s="602"/>
      <c r="R71" s="602"/>
      <c r="S71" s="602"/>
      <c r="T71" s="602"/>
      <c r="U71" s="602"/>
      <c r="V71" s="602"/>
      <c r="W71" s="602"/>
      <c r="X71" s="602"/>
      <c r="Y71" s="602"/>
      <c r="Z71" s="602"/>
      <c r="AA71" s="602"/>
      <c r="AB71" s="602"/>
      <c r="AC71" s="602"/>
      <c r="AD71" s="602"/>
      <c r="AE71" s="602"/>
      <c r="AF71" s="602"/>
      <c r="AG71" s="602"/>
      <c r="AH71" s="602"/>
      <c r="AI71" s="602"/>
      <c r="AJ71" s="602"/>
      <c r="AK71" s="602"/>
      <c r="AL71" s="602"/>
    </row>
    <row r="72" spans="1:38">
      <c r="B72" s="601"/>
      <c r="C72" s="601"/>
      <c r="D72" s="602"/>
      <c r="E72" s="602"/>
      <c r="F72" s="602"/>
      <c r="G72" s="602"/>
      <c r="H72" s="602"/>
      <c r="I72" s="602"/>
      <c r="J72" s="602"/>
      <c r="K72" s="602"/>
      <c r="L72" s="602"/>
      <c r="M72" s="602"/>
      <c r="N72" s="602"/>
      <c r="O72" s="602"/>
      <c r="P72" s="602"/>
      <c r="Q72" s="602"/>
      <c r="R72" s="602"/>
      <c r="S72" s="602"/>
      <c r="T72" s="602"/>
      <c r="U72" s="602"/>
      <c r="V72" s="602"/>
      <c r="W72" s="602"/>
      <c r="X72" s="602"/>
      <c r="Y72" s="602"/>
      <c r="Z72" s="602"/>
      <c r="AA72" s="602"/>
      <c r="AB72" s="602"/>
      <c r="AC72" s="602"/>
      <c r="AD72" s="602"/>
      <c r="AE72" s="602"/>
      <c r="AF72" s="602"/>
      <c r="AG72" s="602"/>
      <c r="AH72" s="602"/>
      <c r="AI72" s="602"/>
      <c r="AJ72" s="602"/>
      <c r="AK72" s="602"/>
      <c r="AL72" s="602"/>
    </row>
    <row r="73" spans="1:38">
      <c r="B73" s="601"/>
      <c r="C73" s="601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2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2"/>
      <c r="AL73" s="602"/>
    </row>
    <row r="74" spans="1:38">
      <c r="B74" s="601"/>
      <c r="C74" s="601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2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2"/>
      <c r="AL74" s="602"/>
    </row>
    <row r="75" spans="1:38">
      <c r="B75" s="601"/>
      <c r="C75" s="601"/>
      <c r="D75" s="602"/>
      <c r="E75" s="602"/>
      <c r="F75" s="602"/>
      <c r="G75" s="602"/>
      <c r="H75" s="602"/>
      <c r="I75" s="602"/>
      <c r="J75" s="602"/>
      <c r="K75" s="602"/>
      <c r="L75" s="602"/>
      <c r="M75" s="602"/>
      <c r="N75" s="602"/>
      <c r="O75" s="602"/>
      <c r="P75" s="602"/>
      <c r="Q75" s="602"/>
      <c r="R75" s="602"/>
      <c r="S75" s="602"/>
      <c r="T75" s="602"/>
      <c r="U75" s="602"/>
      <c r="V75" s="602"/>
      <c r="W75" s="602"/>
      <c r="X75" s="602"/>
      <c r="Y75" s="602"/>
      <c r="Z75" s="602"/>
      <c r="AA75" s="602"/>
      <c r="AB75" s="602"/>
      <c r="AC75" s="602"/>
      <c r="AD75" s="602"/>
      <c r="AE75" s="602"/>
      <c r="AF75" s="602"/>
      <c r="AG75" s="602"/>
      <c r="AH75" s="602"/>
      <c r="AI75" s="602"/>
      <c r="AJ75" s="602"/>
      <c r="AK75" s="602"/>
      <c r="AL75" s="602"/>
    </row>
    <row r="76" spans="1:38">
      <c r="B76" s="601"/>
      <c r="C76" s="601"/>
      <c r="D76" s="602"/>
      <c r="E76" s="602"/>
      <c r="F76" s="602"/>
      <c r="G76" s="602"/>
      <c r="H76" s="602"/>
      <c r="I76" s="602"/>
      <c r="J76" s="602"/>
      <c r="K76" s="602"/>
      <c r="L76" s="602"/>
      <c r="M76" s="602"/>
      <c r="N76" s="602"/>
      <c r="O76" s="602"/>
      <c r="P76" s="602"/>
      <c r="Q76" s="602"/>
      <c r="R76" s="602"/>
      <c r="S76" s="602"/>
      <c r="T76" s="602"/>
      <c r="U76" s="602"/>
      <c r="V76" s="602"/>
      <c r="W76" s="602"/>
      <c r="X76" s="602"/>
      <c r="Y76" s="602"/>
      <c r="Z76" s="602"/>
      <c r="AA76" s="602"/>
      <c r="AB76" s="602"/>
      <c r="AC76" s="602"/>
      <c r="AD76" s="602"/>
      <c r="AE76" s="602"/>
      <c r="AF76" s="602"/>
      <c r="AG76" s="602"/>
      <c r="AH76" s="602"/>
      <c r="AI76" s="602"/>
      <c r="AJ76" s="602"/>
      <c r="AK76" s="602"/>
      <c r="AL76" s="602"/>
    </row>
    <row r="77" spans="1:38">
      <c r="B77" s="601"/>
      <c r="C77" s="601"/>
      <c r="D77" s="602"/>
      <c r="E77" s="602"/>
      <c r="F77" s="602"/>
      <c r="G77" s="602"/>
      <c r="H77" s="602"/>
      <c r="I77" s="602"/>
      <c r="J77" s="602"/>
      <c r="K77" s="602"/>
      <c r="L77" s="602"/>
      <c r="M77" s="602"/>
      <c r="N77" s="602"/>
      <c r="O77" s="602"/>
      <c r="P77" s="602"/>
      <c r="Q77" s="602"/>
      <c r="R77" s="602"/>
      <c r="S77" s="602"/>
      <c r="T77" s="602"/>
      <c r="U77" s="602"/>
      <c r="V77" s="602"/>
      <c r="W77" s="602"/>
      <c r="X77" s="602"/>
      <c r="Y77" s="602"/>
      <c r="Z77" s="602"/>
      <c r="AA77" s="602"/>
      <c r="AB77" s="602"/>
      <c r="AC77" s="602"/>
      <c r="AD77" s="602"/>
      <c r="AE77" s="602"/>
      <c r="AF77" s="602"/>
      <c r="AG77" s="602"/>
      <c r="AH77" s="602"/>
      <c r="AI77" s="602"/>
      <c r="AJ77" s="602"/>
      <c r="AK77" s="602"/>
      <c r="AL77" s="602"/>
    </row>
    <row r="78" spans="1:38">
      <c r="B78" s="601"/>
      <c r="C78" s="601"/>
      <c r="D78" s="602"/>
      <c r="E78" s="602"/>
      <c r="F78" s="602"/>
      <c r="G78" s="602"/>
      <c r="H78" s="602"/>
      <c r="I78" s="602"/>
      <c r="J78" s="602"/>
      <c r="K78" s="602"/>
      <c r="L78" s="602"/>
      <c r="M78" s="602"/>
      <c r="N78" s="602"/>
      <c r="O78" s="602"/>
      <c r="P78" s="602"/>
      <c r="Q78" s="602"/>
      <c r="R78" s="602"/>
      <c r="S78" s="602"/>
      <c r="T78" s="602"/>
      <c r="U78" s="602"/>
      <c r="V78" s="602"/>
      <c r="W78" s="602"/>
      <c r="X78" s="602"/>
      <c r="Y78" s="602"/>
      <c r="Z78" s="602"/>
      <c r="AA78" s="602"/>
      <c r="AB78" s="602"/>
      <c r="AC78" s="602"/>
      <c r="AD78" s="602"/>
      <c r="AE78" s="602"/>
      <c r="AF78" s="602"/>
      <c r="AG78" s="602"/>
      <c r="AH78" s="602"/>
      <c r="AI78" s="602"/>
      <c r="AJ78" s="602"/>
      <c r="AK78" s="602"/>
      <c r="AL78" s="602"/>
    </row>
    <row r="79" spans="1:38">
      <c r="B79" s="601"/>
      <c r="C79" s="601"/>
      <c r="D79" s="602"/>
      <c r="E79" s="602"/>
      <c r="F79" s="602"/>
      <c r="G79" s="602"/>
      <c r="H79" s="602"/>
      <c r="I79" s="602"/>
      <c r="J79" s="602"/>
      <c r="K79" s="602"/>
      <c r="L79" s="602"/>
      <c r="M79" s="602"/>
      <c r="N79" s="602"/>
      <c r="O79" s="602"/>
      <c r="P79" s="602"/>
      <c r="Q79" s="602"/>
      <c r="R79" s="602"/>
      <c r="S79" s="602"/>
      <c r="T79" s="602"/>
      <c r="U79" s="602"/>
      <c r="V79" s="602"/>
      <c r="W79" s="602"/>
      <c r="X79" s="602"/>
      <c r="Y79" s="602"/>
      <c r="Z79" s="602"/>
      <c r="AA79" s="602"/>
      <c r="AB79" s="602"/>
      <c r="AC79" s="602"/>
      <c r="AD79" s="602"/>
      <c r="AE79" s="602"/>
      <c r="AF79" s="602"/>
      <c r="AG79" s="602"/>
      <c r="AH79" s="602"/>
      <c r="AI79" s="602"/>
      <c r="AJ79" s="602"/>
      <c r="AK79" s="602"/>
      <c r="AL79" s="602"/>
    </row>
    <row r="80" spans="1:38">
      <c r="B80" s="601"/>
      <c r="C80" s="601"/>
      <c r="D80" s="602"/>
      <c r="E80" s="602"/>
      <c r="F80" s="602"/>
      <c r="G80" s="602"/>
      <c r="H80" s="602"/>
      <c r="I80" s="602"/>
      <c r="J80" s="602"/>
      <c r="K80" s="602"/>
      <c r="L80" s="602"/>
      <c r="M80" s="602"/>
      <c r="N80" s="602"/>
      <c r="O80" s="602"/>
      <c r="P80" s="602"/>
      <c r="Q80" s="602"/>
      <c r="R80" s="602"/>
      <c r="S80" s="602"/>
      <c r="T80" s="602"/>
      <c r="U80" s="602"/>
      <c r="V80" s="602"/>
      <c r="W80" s="602"/>
      <c r="X80" s="602"/>
      <c r="Y80" s="602"/>
      <c r="Z80" s="602"/>
      <c r="AA80" s="602"/>
      <c r="AB80" s="602"/>
      <c r="AC80" s="602"/>
      <c r="AD80" s="602"/>
      <c r="AE80" s="602"/>
      <c r="AF80" s="602"/>
      <c r="AG80" s="602"/>
      <c r="AH80" s="602"/>
      <c r="AI80" s="602"/>
      <c r="AJ80" s="602"/>
      <c r="AK80" s="602"/>
      <c r="AL80" s="602"/>
    </row>
    <row r="81" spans="2:38">
      <c r="B81" s="601"/>
      <c r="C81" s="601"/>
      <c r="D81" s="602"/>
      <c r="E81" s="602"/>
      <c r="F81" s="602"/>
      <c r="G81" s="602"/>
      <c r="H81" s="602"/>
      <c r="I81" s="602"/>
      <c r="J81" s="602"/>
      <c r="K81" s="602"/>
      <c r="L81" s="602"/>
      <c r="M81" s="602"/>
      <c r="N81" s="602"/>
      <c r="O81" s="602"/>
      <c r="P81" s="602"/>
      <c r="Q81" s="602"/>
      <c r="R81" s="602"/>
      <c r="S81" s="602"/>
      <c r="T81" s="602"/>
      <c r="U81" s="602"/>
      <c r="V81" s="602"/>
      <c r="W81" s="602"/>
      <c r="X81" s="602"/>
      <c r="Y81" s="602"/>
      <c r="Z81" s="602"/>
      <c r="AA81" s="602"/>
      <c r="AB81" s="602"/>
      <c r="AC81" s="602"/>
      <c r="AD81" s="602"/>
      <c r="AE81" s="602"/>
      <c r="AF81" s="602"/>
      <c r="AG81" s="602"/>
      <c r="AH81" s="602"/>
      <c r="AI81" s="602"/>
      <c r="AJ81" s="602"/>
      <c r="AK81" s="602"/>
      <c r="AL81" s="602"/>
    </row>
    <row r="82" spans="2:38">
      <c r="B82" s="601"/>
      <c r="C82" s="601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02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02"/>
      <c r="AL82" s="602"/>
    </row>
    <row r="83" spans="2:38">
      <c r="B83" s="601"/>
      <c r="C83" s="601"/>
      <c r="D83" s="602"/>
      <c r="E83" s="602"/>
      <c r="F83" s="602"/>
      <c r="G83" s="602"/>
      <c r="H83" s="602"/>
      <c r="I83" s="602"/>
      <c r="J83" s="602"/>
      <c r="K83" s="602"/>
      <c r="L83" s="602"/>
      <c r="M83" s="602"/>
      <c r="N83" s="602"/>
      <c r="O83" s="602"/>
      <c r="P83" s="602"/>
      <c r="Q83" s="602"/>
      <c r="R83" s="602"/>
      <c r="S83" s="602"/>
      <c r="T83" s="602"/>
      <c r="U83" s="602"/>
      <c r="V83" s="602"/>
      <c r="W83" s="602"/>
      <c r="X83" s="602"/>
      <c r="Y83" s="602"/>
      <c r="Z83" s="602"/>
      <c r="AA83" s="602"/>
      <c r="AB83" s="602"/>
      <c r="AC83" s="602"/>
      <c r="AD83" s="602"/>
      <c r="AE83" s="602"/>
      <c r="AF83" s="602"/>
      <c r="AG83" s="602"/>
      <c r="AH83" s="602"/>
      <c r="AI83" s="602"/>
      <c r="AJ83" s="602"/>
      <c r="AK83" s="602"/>
      <c r="AL83" s="602"/>
    </row>
    <row r="84" spans="2:38">
      <c r="B84" s="601"/>
      <c r="C84" s="601"/>
      <c r="D84" s="602"/>
      <c r="E84" s="602"/>
      <c r="F84" s="602"/>
      <c r="G84" s="602"/>
      <c r="H84" s="602"/>
      <c r="I84" s="602"/>
      <c r="J84" s="602"/>
      <c r="K84" s="602"/>
      <c r="L84" s="602"/>
      <c r="M84" s="602"/>
      <c r="N84" s="602"/>
      <c r="O84" s="602"/>
      <c r="P84" s="602"/>
      <c r="Q84" s="602"/>
      <c r="R84" s="602"/>
      <c r="S84" s="602"/>
      <c r="T84" s="602"/>
      <c r="U84" s="602"/>
      <c r="V84" s="602"/>
      <c r="W84" s="602"/>
      <c r="X84" s="602"/>
      <c r="Y84" s="602"/>
      <c r="Z84" s="602"/>
      <c r="AA84" s="602"/>
      <c r="AB84" s="602"/>
      <c r="AC84" s="602"/>
      <c r="AD84" s="602"/>
      <c r="AE84" s="602"/>
      <c r="AF84" s="602"/>
      <c r="AG84" s="602"/>
      <c r="AH84" s="602"/>
      <c r="AI84" s="602"/>
      <c r="AJ84" s="602"/>
      <c r="AK84" s="602"/>
      <c r="AL84" s="602"/>
    </row>
    <row r="85" spans="2:38">
      <c r="B85" s="601"/>
      <c r="C85" s="601"/>
      <c r="D85" s="602"/>
      <c r="E85" s="602"/>
      <c r="F85" s="602"/>
      <c r="G85" s="602"/>
      <c r="H85" s="602"/>
      <c r="I85" s="602"/>
      <c r="J85" s="602"/>
      <c r="K85" s="602"/>
      <c r="L85" s="602"/>
      <c r="M85" s="602"/>
      <c r="N85" s="602"/>
      <c r="O85" s="602"/>
      <c r="P85" s="602"/>
      <c r="Q85" s="602"/>
      <c r="R85" s="602"/>
      <c r="S85" s="602"/>
      <c r="T85" s="602"/>
      <c r="U85" s="602"/>
      <c r="V85" s="602"/>
      <c r="W85" s="602"/>
      <c r="X85" s="602"/>
      <c r="Y85" s="602"/>
      <c r="Z85" s="602"/>
      <c r="AA85" s="602"/>
      <c r="AB85" s="602"/>
      <c r="AC85" s="602"/>
      <c r="AD85" s="602"/>
      <c r="AE85" s="602"/>
      <c r="AF85" s="602"/>
      <c r="AG85" s="602"/>
      <c r="AH85" s="602"/>
      <c r="AI85" s="602"/>
      <c r="AJ85" s="602"/>
      <c r="AK85" s="602"/>
      <c r="AL85" s="602"/>
    </row>
    <row r="86" spans="2:38">
      <c r="B86" s="601"/>
      <c r="C86" s="601"/>
      <c r="D86" s="602"/>
      <c r="E86" s="602"/>
      <c r="F86" s="602"/>
      <c r="G86" s="602"/>
      <c r="H86" s="602"/>
      <c r="I86" s="602"/>
      <c r="J86" s="602"/>
      <c r="K86" s="602"/>
      <c r="L86" s="602"/>
      <c r="M86" s="602"/>
      <c r="N86" s="602"/>
      <c r="O86" s="602"/>
      <c r="P86" s="602"/>
      <c r="Q86" s="602"/>
      <c r="R86" s="602"/>
      <c r="S86" s="602"/>
      <c r="T86" s="602"/>
      <c r="U86" s="602"/>
      <c r="V86" s="602"/>
      <c r="W86" s="602"/>
      <c r="X86" s="602"/>
      <c r="Y86" s="602"/>
      <c r="Z86" s="602"/>
      <c r="AA86" s="602"/>
      <c r="AB86" s="602"/>
      <c r="AC86" s="602"/>
      <c r="AD86" s="602"/>
      <c r="AE86" s="602"/>
      <c r="AF86" s="602"/>
      <c r="AG86" s="602"/>
      <c r="AH86" s="602"/>
      <c r="AI86" s="602"/>
      <c r="AJ86" s="602"/>
      <c r="AK86" s="602"/>
      <c r="AL86" s="602"/>
    </row>
    <row r="87" spans="2:38">
      <c r="B87" s="601"/>
      <c r="C87" s="601"/>
      <c r="D87" s="602"/>
      <c r="E87" s="602"/>
      <c r="F87" s="602"/>
      <c r="G87" s="602"/>
      <c r="H87" s="602"/>
      <c r="I87" s="602"/>
      <c r="J87" s="602"/>
      <c r="K87" s="602"/>
      <c r="L87" s="602"/>
      <c r="M87" s="602"/>
      <c r="N87" s="602"/>
      <c r="O87" s="602"/>
      <c r="P87" s="602"/>
      <c r="Q87" s="602"/>
      <c r="R87" s="602"/>
      <c r="S87" s="602"/>
      <c r="T87" s="602"/>
      <c r="U87" s="602"/>
      <c r="V87" s="602"/>
      <c r="W87" s="602"/>
      <c r="X87" s="602"/>
      <c r="Y87" s="602"/>
      <c r="Z87" s="602"/>
      <c r="AA87" s="602"/>
      <c r="AB87" s="602"/>
      <c r="AC87" s="602"/>
      <c r="AD87" s="602"/>
      <c r="AE87" s="602"/>
      <c r="AF87" s="602"/>
      <c r="AG87" s="602"/>
      <c r="AH87" s="602"/>
      <c r="AI87" s="602"/>
      <c r="AJ87" s="602"/>
      <c r="AK87" s="602"/>
      <c r="AL87" s="602"/>
    </row>
    <row r="88" spans="2:38">
      <c r="B88" s="601"/>
      <c r="C88" s="601"/>
      <c r="D88" s="602"/>
      <c r="E88" s="602"/>
      <c r="F88" s="602"/>
      <c r="G88" s="602"/>
      <c r="H88" s="602"/>
      <c r="I88" s="602"/>
      <c r="J88" s="602"/>
      <c r="K88" s="602"/>
      <c r="L88" s="602"/>
      <c r="M88" s="602"/>
      <c r="N88" s="602"/>
      <c r="O88" s="602"/>
      <c r="P88" s="602"/>
      <c r="Q88" s="602"/>
      <c r="R88" s="602"/>
      <c r="S88" s="602"/>
      <c r="T88" s="602"/>
      <c r="U88" s="602"/>
      <c r="V88" s="602"/>
      <c r="W88" s="602"/>
      <c r="X88" s="602"/>
      <c r="Y88" s="602"/>
      <c r="Z88" s="602"/>
      <c r="AA88" s="602"/>
      <c r="AB88" s="602"/>
      <c r="AC88" s="602"/>
      <c r="AD88" s="602"/>
      <c r="AE88" s="602"/>
      <c r="AF88" s="602"/>
      <c r="AG88" s="602"/>
      <c r="AH88" s="602"/>
      <c r="AI88" s="602"/>
      <c r="AJ88" s="602"/>
      <c r="AK88" s="602"/>
      <c r="AL88" s="602"/>
    </row>
    <row r="89" spans="2:38">
      <c r="B89" s="601"/>
      <c r="C89" s="601"/>
      <c r="D89" s="602"/>
      <c r="E89" s="602"/>
      <c r="F89" s="602"/>
      <c r="G89" s="602"/>
      <c r="H89" s="602"/>
      <c r="I89" s="602"/>
      <c r="J89" s="602"/>
      <c r="K89" s="602"/>
      <c r="L89" s="602"/>
      <c r="M89" s="602"/>
      <c r="N89" s="602"/>
      <c r="O89" s="602"/>
      <c r="P89" s="602"/>
      <c r="Q89" s="602"/>
      <c r="R89" s="602"/>
      <c r="S89" s="602"/>
      <c r="T89" s="602"/>
      <c r="U89" s="602"/>
      <c r="V89" s="602"/>
      <c r="W89" s="602"/>
      <c r="X89" s="602"/>
      <c r="Y89" s="602"/>
      <c r="Z89" s="602"/>
      <c r="AA89" s="602"/>
      <c r="AB89" s="602"/>
      <c r="AC89" s="602"/>
      <c r="AD89" s="602"/>
      <c r="AE89" s="602"/>
      <c r="AF89" s="602"/>
      <c r="AG89" s="602"/>
      <c r="AH89" s="602"/>
      <c r="AI89" s="602"/>
      <c r="AJ89" s="602"/>
      <c r="AK89" s="602"/>
      <c r="AL89" s="602"/>
    </row>
    <row r="90" spans="2:38">
      <c r="B90" s="601"/>
      <c r="C90" s="601"/>
      <c r="D90" s="602"/>
      <c r="E90" s="602"/>
      <c r="F90" s="602"/>
      <c r="G90" s="602"/>
      <c r="H90" s="602"/>
      <c r="I90" s="602"/>
      <c r="J90" s="602"/>
      <c r="K90" s="602"/>
      <c r="L90" s="602"/>
      <c r="M90" s="602"/>
      <c r="N90" s="602"/>
      <c r="O90" s="602"/>
      <c r="P90" s="602"/>
      <c r="Q90" s="602"/>
      <c r="R90" s="602"/>
      <c r="S90" s="602"/>
      <c r="T90" s="602"/>
      <c r="U90" s="602"/>
      <c r="V90" s="602"/>
      <c r="W90" s="602"/>
      <c r="X90" s="602"/>
      <c r="Y90" s="602"/>
      <c r="Z90" s="602"/>
      <c r="AA90" s="602"/>
      <c r="AB90" s="602"/>
      <c r="AC90" s="602"/>
      <c r="AD90" s="602"/>
      <c r="AE90" s="602"/>
      <c r="AF90" s="602"/>
      <c r="AG90" s="602"/>
      <c r="AH90" s="602"/>
      <c r="AI90" s="602"/>
      <c r="AJ90" s="602"/>
      <c r="AK90" s="602"/>
      <c r="AL90" s="602"/>
    </row>
    <row r="91" spans="2:38">
      <c r="B91" s="601"/>
      <c r="C91" s="601"/>
      <c r="D91" s="602"/>
      <c r="E91" s="602"/>
      <c r="F91" s="602"/>
      <c r="G91" s="602"/>
      <c r="H91" s="602"/>
      <c r="I91" s="602"/>
      <c r="J91" s="602"/>
      <c r="K91" s="602"/>
      <c r="L91" s="602"/>
      <c r="M91" s="602"/>
      <c r="N91" s="602"/>
      <c r="O91" s="602"/>
      <c r="P91" s="602"/>
      <c r="Q91" s="602"/>
      <c r="R91" s="602"/>
      <c r="S91" s="602"/>
      <c r="T91" s="602"/>
      <c r="U91" s="602"/>
      <c r="V91" s="602"/>
      <c r="W91" s="602"/>
      <c r="X91" s="602"/>
      <c r="Y91" s="602"/>
      <c r="Z91" s="602"/>
      <c r="AA91" s="602"/>
      <c r="AB91" s="602"/>
      <c r="AC91" s="602"/>
      <c r="AD91" s="602"/>
      <c r="AE91" s="602"/>
      <c r="AF91" s="602"/>
      <c r="AG91" s="602"/>
      <c r="AH91" s="602"/>
      <c r="AI91" s="602"/>
      <c r="AJ91" s="602"/>
      <c r="AK91" s="602"/>
      <c r="AL91" s="602"/>
    </row>
    <row r="92" spans="2:38">
      <c r="B92" s="601"/>
      <c r="C92" s="601"/>
      <c r="D92" s="602"/>
      <c r="E92" s="602"/>
      <c r="F92" s="602"/>
      <c r="G92" s="602"/>
      <c r="H92" s="602"/>
      <c r="I92" s="602"/>
      <c r="J92" s="602"/>
      <c r="K92" s="602"/>
      <c r="L92" s="602"/>
      <c r="M92" s="602"/>
      <c r="N92" s="602"/>
      <c r="O92" s="602"/>
      <c r="P92" s="602"/>
      <c r="Q92" s="602"/>
      <c r="R92" s="602"/>
      <c r="S92" s="602"/>
      <c r="T92" s="602"/>
      <c r="U92" s="602"/>
      <c r="V92" s="602"/>
      <c r="W92" s="602"/>
      <c r="X92" s="602"/>
      <c r="Y92" s="602"/>
      <c r="Z92" s="602"/>
      <c r="AA92" s="602"/>
      <c r="AB92" s="602"/>
      <c r="AC92" s="602"/>
      <c r="AD92" s="602"/>
      <c r="AE92" s="602"/>
      <c r="AF92" s="602"/>
      <c r="AG92" s="602"/>
      <c r="AH92" s="602"/>
      <c r="AI92" s="602"/>
      <c r="AJ92" s="602"/>
      <c r="AK92" s="602"/>
      <c r="AL92" s="602"/>
    </row>
    <row r="93" spans="2:38">
      <c r="B93" s="601"/>
      <c r="C93" s="601"/>
      <c r="D93" s="602"/>
      <c r="E93" s="602"/>
      <c r="F93" s="602"/>
      <c r="G93" s="602"/>
      <c r="H93" s="602"/>
      <c r="I93" s="602"/>
      <c r="J93" s="602"/>
      <c r="K93" s="602"/>
      <c r="L93" s="602"/>
      <c r="M93" s="602"/>
      <c r="N93" s="602"/>
      <c r="O93" s="602"/>
      <c r="P93" s="602"/>
      <c r="Q93" s="602"/>
      <c r="R93" s="602"/>
      <c r="S93" s="602"/>
      <c r="T93" s="602"/>
      <c r="U93" s="602"/>
      <c r="V93" s="602"/>
      <c r="W93" s="602"/>
      <c r="X93" s="602"/>
      <c r="Y93" s="602"/>
      <c r="Z93" s="602"/>
      <c r="AA93" s="602"/>
      <c r="AB93" s="602"/>
      <c r="AC93" s="602"/>
      <c r="AD93" s="602"/>
      <c r="AE93" s="602"/>
      <c r="AF93" s="602"/>
      <c r="AG93" s="602"/>
      <c r="AH93" s="602"/>
      <c r="AI93" s="602"/>
      <c r="AJ93" s="602"/>
      <c r="AK93" s="602"/>
      <c r="AL93" s="602"/>
    </row>
    <row r="94" spans="2:38">
      <c r="B94" s="601"/>
      <c r="C94" s="601"/>
      <c r="D94" s="602"/>
      <c r="E94" s="602"/>
      <c r="F94" s="602"/>
      <c r="G94" s="602"/>
      <c r="H94" s="602"/>
      <c r="I94" s="602"/>
      <c r="J94" s="602"/>
      <c r="K94" s="602"/>
      <c r="L94" s="602"/>
      <c r="M94" s="602"/>
      <c r="N94" s="602"/>
      <c r="O94" s="602"/>
      <c r="P94" s="602"/>
      <c r="Q94" s="602"/>
      <c r="R94" s="602"/>
      <c r="S94" s="602"/>
      <c r="T94" s="602"/>
      <c r="U94" s="602"/>
      <c r="V94" s="602"/>
      <c r="W94" s="602"/>
      <c r="X94" s="602"/>
      <c r="Y94" s="602"/>
      <c r="Z94" s="602"/>
      <c r="AA94" s="602"/>
      <c r="AB94" s="602"/>
      <c r="AC94" s="602"/>
      <c r="AD94" s="602"/>
      <c r="AE94" s="602"/>
      <c r="AF94" s="602"/>
      <c r="AG94" s="602"/>
      <c r="AH94" s="602"/>
      <c r="AI94" s="602"/>
      <c r="AJ94" s="602"/>
      <c r="AK94" s="602"/>
      <c r="AL94" s="602"/>
    </row>
    <row r="95" spans="2:38">
      <c r="B95" s="601"/>
      <c r="C95" s="601"/>
      <c r="D95" s="602"/>
      <c r="E95" s="602"/>
      <c r="F95" s="602"/>
      <c r="G95" s="602"/>
      <c r="H95" s="602"/>
      <c r="I95" s="602"/>
      <c r="J95" s="602"/>
      <c r="K95" s="602"/>
      <c r="L95" s="602"/>
      <c r="M95" s="602"/>
      <c r="N95" s="602"/>
      <c r="O95" s="602"/>
      <c r="P95" s="602"/>
      <c r="Q95" s="602"/>
      <c r="R95" s="602"/>
      <c r="S95" s="602"/>
      <c r="T95" s="602"/>
      <c r="U95" s="602"/>
      <c r="V95" s="602"/>
      <c r="W95" s="602"/>
      <c r="X95" s="602"/>
      <c r="Y95" s="602"/>
      <c r="Z95" s="602"/>
      <c r="AA95" s="602"/>
      <c r="AB95" s="602"/>
      <c r="AC95" s="602"/>
      <c r="AD95" s="602"/>
      <c r="AE95" s="602"/>
      <c r="AF95" s="602"/>
      <c r="AG95" s="602"/>
      <c r="AH95" s="602"/>
      <c r="AI95" s="602"/>
      <c r="AJ95" s="602"/>
      <c r="AK95" s="602"/>
      <c r="AL95" s="602"/>
    </row>
    <row r="96" spans="2:38">
      <c r="B96" s="601"/>
      <c r="C96" s="601"/>
      <c r="D96" s="602"/>
      <c r="E96" s="602"/>
      <c r="F96" s="602"/>
      <c r="G96" s="602"/>
      <c r="H96" s="602"/>
      <c r="I96" s="602"/>
      <c r="J96" s="602"/>
      <c r="K96" s="602"/>
      <c r="L96" s="602"/>
      <c r="M96" s="602"/>
      <c r="N96" s="602"/>
      <c r="O96" s="602"/>
      <c r="P96" s="602"/>
      <c r="Q96" s="602"/>
      <c r="R96" s="602"/>
      <c r="S96" s="602"/>
      <c r="T96" s="602"/>
      <c r="U96" s="602"/>
      <c r="V96" s="602"/>
      <c r="W96" s="602"/>
      <c r="X96" s="602"/>
      <c r="Y96" s="602"/>
      <c r="Z96" s="602"/>
      <c r="AA96" s="602"/>
      <c r="AB96" s="602"/>
      <c r="AC96" s="602"/>
      <c r="AD96" s="602"/>
      <c r="AE96" s="602"/>
      <c r="AF96" s="602"/>
      <c r="AG96" s="602"/>
      <c r="AH96" s="602"/>
      <c r="AI96" s="602"/>
      <c r="AJ96" s="602"/>
      <c r="AK96" s="602"/>
      <c r="AL96" s="602"/>
    </row>
    <row r="97" spans="2:38">
      <c r="B97" s="601"/>
      <c r="C97" s="601"/>
      <c r="D97" s="602"/>
      <c r="E97" s="602"/>
      <c r="F97" s="602"/>
      <c r="G97" s="602"/>
      <c r="H97" s="602"/>
      <c r="I97" s="602"/>
      <c r="J97" s="602"/>
      <c r="K97" s="602"/>
      <c r="L97" s="602"/>
      <c r="M97" s="602"/>
      <c r="N97" s="602"/>
      <c r="O97" s="602"/>
      <c r="P97" s="602"/>
      <c r="Q97" s="602"/>
      <c r="R97" s="602"/>
      <c r="S97" s="602"/>
      <c r="T97" s="602"/>
      <c r="U97" s="602"/>
      <c r="V97" s="602"/>
      <c r="W97" s="602"/>
      <c r="X97" s="602"/>
      <c r="Y97" s="602"/>
      <c r="Z97" s="602"/>
      <c r="AA97" s="602"/>
      <c r="AB97" s="602"/>
      <c r="AC97" s="602"/>
      <c r="AD97" s="602"/>
      <c r="AE97" s="602"/>
      <c r="AF97" s="602"/>
      <c r="AG97" s="602"/>
      <c r="AH97" s="602"/>
      <c r="AI97" s="602"/>
      <c r="AJ97" s="602"/>
      <c r="AK97" s="602"/>
      <c r="AL97" s="602"/>
    </row>
    <row r="98" spans="2:38">
      <c r="B98" s="601"/>
      <c r="C98" s="601"/>
      <c r="D98" s="602"/>
      <c r="E98" s="602"/>
      <c r="F98" s="602"/>
      <c r="G98" s="602"/>
      <c r="H98" s="602"/>
      <c r="I98" s="602"/>
      <c r="J98" s="602"/>
      <c r="K98" s="602"/>
      <c r="L98" s="602"/>
      <c r="M98" s="602"/>
      <c r="N98" s="602"/>
      <c r="O98" s="602"/>
      <c r="P98" s="602"/>
      <c r="Q98" s="602"/>
      <c r="R98" s="602"/>
      <c r="S98" s="602"/>
      <c r="T98" s="602"/>
      <c r="U98" s="602"/>
      <c r="V98" s="602"/>
      <c r="W98" s="602"/>
      <c r="X98" s="602"/>
      <c r="Y98" s="602"/>
      <c r="Z98" s="602"/>
      <c r="AA98" s="602"/>
      <c r="AB98" s="602"/>
      <c r="AC98" s="602"/>
      <c r="AD98" s="602"/>
      <c r="AE98" s="602"/>
      <c r="AF98" s="602"/>
      <c r="AG98" s="602"/>
      <c r="AH98" s="602"/>
      <c r="AI98" s="602"/>
      <c r="AJ98" s="602"/>
      <c r="AK98" s="602"/>
      <c r="AL98" s="602"/>
    </row>
    <row r="99" spans="2:38">
      <c r="B99" s="601"/>
      <c r="C99" s="601"/>
      <c r="D99" s="602"/>
      <c r="E99" s="602"/>
      <c r="F99" s="602"/>
      <c r="G99" s="602"/>
      <c r="H99" s="602"/>
      <c r="I99" s="602"/>
      <c r="J99" s="602"/>
      <c r="K99" s="602"/>
      <c r="L99" s="602"/>
      <c r="M99" s="602"/>
      <c r="N99" s="602"/>
      <c r="O99" s="602"/>
      <c r="P99" s="602"/>
      <c r="Q99" s="602"/>
      <c r="R99" s="602"/>
      <c r="S99" s="602"/>
      <c r="T99" s="602"/>
      <c r="U99" s="602"/>
      <c r="V99" s="602"/>
      <c r="W99" s="602"/>
      <c r="X99" s="602"/>
      <c r="Y99" s="602"/>
      <c r="Z99" s="602"/>
      <c r="AA99" s="602"/>
      <c r="AB99" s="602"/>
      <c r="AC99" s="602"/>
      <c r="AD99" s="602"/>
      <c r="AE99" s="602"/>
      <c r="AF99" s="602"/>
      <c r="AG99" s="602"/>
      <c r="AH99" s="602"/>
      <c r="AI99" s="602"/>
      <c r="AJ99" s="602"/>
      <c r="AK99" s="602"/>
      <c r="AL99" s="602"/>
    </row>
    <row r="100" spans="2:38">
      <c r="B100" s="601"/>
      <c r="C100" s="601"/>
      <c r="D100" s="602"/>
      <c r="E100" s="602"/>
      <c r="F100" s="602"/>
      <c r="G100" s="602"/>
      <c r="H100" s="602"/>
      <c r="I100" s="602"/>
      <c r="J100" s="602"/>
      <c r="K100" s="602"/>
      <c r="L100" s="602"/>
      <c r="M100" s="602"/>
      <c r="N100" s="602"/>
      <c r="O100" s="602"/>
      <c r="P100" s="602"/>
      <c r="Q100" s="602"/>
      <c r="R100" s="602"/>
      <c r="S100" s="602"/>
      <c r="T100" s="602"/>
      <c r="U100" s="602"/>
      <c r="V100" s="602"/>
      <c r="W100" s="602"/>
      <c r="X100" s="602"/>
      <c r="Y100" s="602"/>
      <c r="Z100" s="602"/>
      <c r="AA100" s="602"/>
      <c r="AB100" s="602"/>
      <c r="AC100" s="602"/>
      <c r="AD100" s="602"/>
      <c r="AE100" s="602"/>
      <c r="AF100" s="602"/>
      <c r="AG100" s="602"/>
      <c r="AH100" s="602"/>
      <c r="AI100" s="602"/>
      <c r="AJ100" s="602"/>
      <c r="AK100" s="602"/>
      <c r="AL100" s="602"/>
    </row>
    <row r="101" spans="2:38">
      <c r="B101" s="601"/>
      <c r="C101" s="601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02"/>
      <c r="P101" s="602"/>
      <c r="Q101" s="602"/>
      <c r="R101" s="602"/>
      <c r="S101" s="602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02"/>
      <c r="AH101" s="602"/>
      <c r="AI101" s="602"/>
      <c r="AJ101" s="602"/>
      <c r="AK101" s="602"/>
      <c r="AL101" s="602"/>
    </row>
    <row r="102" spans="2:38">
      <c r="B102" s="601"/>
      <c r="C102" s="601"/>
      <c r="D102" s="602"/>
      <c r="E102" s="602"/>
      <c r="F102" s="602"/>
      <c r="G102" s="602"/>
      <c r="H102" s="602"/>
      <c r="I102" s="602"/>
      <c r="J102" s="602"/>
      <c r="K102" s="602"/>
      <c r="L102" s="602"/>
      <c r="M102" s="602"/>
      <c r="N102" s="602"/>
      <c r="O102" s="602"/>
      <c r="P102" s="602"/>
      <c r="Q102" s="602"/>
      <c r="R102" s="602"/>
      <c r="S102" s="602"/>
      <c r="T102" s="602"/>
      <c r="U102" s="602"/>
      <c r="V102" s="602"/>
      <c r="W102" s="602"/>
      <c r="X102" s="602"/>
      <c r="Y102" s="602"/>
      <c r="Z102" s="602"/>
      <c r="AA102" s="602"/>
      <c r="AB102" s="602"/>
      <c r="AC102" s="602"/>
      <c r="AD102" s="602"/>
      <c r="AE102" s="602"/>
      <c r="AF102" s="602"/>
      <c r="AG102" s="602"/>
      <c r="AH102" s="602"/>
      <c r="AI102" s="602"/>
      <c r="AJ102" s="602"/>
      <c r="AK102" s="602"/>
      <c r="AL102" s="602"/>
    </row>
    <row r="103" spans="2:38">
      <c r="B103" s="601"/>
      <c r="C103" s="601"/>
      <c r="D103" s="602"/>
      <c r="E103" s="602"/>
      <c r="F103" s="602"/>
      <c r="G103" s="602"/>
      <c r="H103" s="602"/>
      <c r="I103" s="602"/>
      <c r="J103" s="602"/>
      <c r="K103" s="602"/>
      <c r="L103" s="602"/>
      <c r="M103" s="602"/>
      <c r="N103" s="602"/>
      <c r="O103" s="602"/>
      <c r="P103" s="602"/>
      <c r="Q103" s="602"/>
      <c r="R103" s="602"/>
      <c r="S103" s="602"/>
      <c r="T103" s="602"/>
      <c r="U103" s="602"/>
      <c r="V103" s="602"/>
      <c r="W103" s="602"/>
      <c r="X103" s="602"/>
      <c r="Y103" s="602"/>
      <c r="Z103" s="602"/>
      <c r="AA103" s="602"/>
      <c r="AB103" s="602"/>
      <c r="AC103" s="602"/>
      <c r="AD103" s="602"/>
      <c r="AE103" s="602"/>
      <c r="AF103" s="602"/>
      <c r="AG103" s="602"/>
      <c r="AH103" s="602"/>
      <c r="AI103" s="602"/>
      <c r="AJ103" s="602"/>
      <c r="AK103" s="602"/>
      <c r="AL103" s="602"/>
    </row>
    <row r="104" spans="2:38">
      <c r="B104" s="601"/>
      <c r="C104" s="601"/>
      <c r="D104" s="602"/>
      <c r="E104" s="602"/>
      <c r="F104" s="602"/>
      <c r="G104" s="602"/>
      <c r="H104" s="602"/>
      <c r="I104" s="602"/>
      <c r="J104" s="602"/>
      <c r="K104" s="602"/>
      <c r="L104" s="602"/>
      <c r="M104" s="602"/>
      <c r="N104" s="602"/>
      <c r="O104" s="602"/>
      <c r="P104" s="602"/>
      <c r="Q104" s="602"/>
      <c r="R104" s="602"/>
      <c r="S104" s="602"/>
      <c r="T104" s="602"/>
      <c r="U104" s="602"/>
      <c r="V104" s="602"/>
      <c r="W104" s="602"/>
      <c r="X104" s="602"/>
      <c r="Y104" s="602"/>
      <c r="Z104" s="602"/>
      <c r="AA104" s="602"/>
      <c r="AB104" s="602"/>
      <c r="AC104" s="602"/>
      <c r="AD104" s="602"/>
      <c r="AE104" s="602"/>
      <c r="AF104" s="602"/>
      <c r="AG104" s="602"/>
      <c r="AH104" s="602"/>
      <c r="AI104" s="602"/>
      <c r="AJ104" s="602"/>
      <c r="AK104" s="602"/>
      <c r="AL104" s="602"/>
    </row>
    <row r="105" spans="2:38">
      <c r="B105" s="601"/>
      <c r="C105" s="601"/>
      <c r="D105" s="602"/>
      <c r="E105" s="602"/>
      <c r="F105" s="602"/>
      <c r="G105" s="602"/>
      <c r="H105" s="602"/>
      <c r="I105" s="602"/>
      <c r="J105" s="602"/>
      <c r="K105" s="602"/>
      <c r="L105" s="602"/>
      <c r="M105" s="602"/>
      <c r="N105" s="602"/>
      <c r="O105" s="602"/>
      <c r="P105" s="602"/>
      <c r="Q105" s="602"/>
      <c r="R105" s="602"/>
      <c r="S105" s="602"/>
      <c r="T105" s="602"/>
      <c r="U105" s="602"/>
      <c r="V105" s="602"/>
      <c r="W105" s="602"/>
      <c r="X105" s="602"/>
      <c r="Y105" s="602"/>
      <c r="Z105" s="602"/>
      <c r="AA105" s="602"/>
      <c r="AB105" s="602"/>
      <c r="AC105" s="602"/>
      <c r="AD105" s="602"/>
      <c r="AE105" s="602"/>
      <c r="AF105" s="602"/>
      <c r="AG105" s="602"/>
      <c r="AH105" s="602"/>
      <c r="AI105" s="602"/>
      <c r="AJ105" s="602"/>
      <c r="AK105" s="602"/>
      <c r="AL105" s="602"/>
    </row>
    <row r="106" spans="2:38">
      <c r="B106" s="601"/>
      <c r="C106" s="601"/>
      <c r="D106" s="602"/>
      <c r="E106" s="602"/>
      <c r="F106" s="602"/>
      <c r="G106" s="602"/>
      <c r="H106" s="602"/>
      <c r="I106" s="602"/>
      <c r="J106" s="602"/>
      <c r="K106" s="602"/>
      <c r="L106" s="602"/>
      <c r="M106" s="602"/>
      <c r="N106" s="602"/>
      <c r="O106" s="602"/>
      <c r="P106" s="602"/>
      <c r="Q106" s="602"/>
      <c r="R106" s="602"/>
      <c r="S106" s="602"/>
      <c r="T106" s="602"/>
      <c r="U106" s="602"/>
      <c r="V106" s="602"/>
      <c r="W106" s="602"/>
      <c r="X106" s="602"/>
      <c r="Y106" s="602"/>
      <c r="Z106" s="602"/>
      <c r="AA106" s="602"/>
      <c r="AB106" s="602"/>
      <c r="AC106" s="602"/>
      <c r="AD106" s="602"/>
      <c r="AE106" s="602"/>
      <c r="AF106" s="602"/>
      <c r="AG106" s="602"/>
      <c r="AH106" s="602"/>
      <c r="AI106" s="602"/>
      <c r="AJ106" s="602"/>
      <c r="AK106" s="602"/>
      <c r="AL106" s="602"/>
    </row>
    <row r="107" spans="2:38">
      <c r="B107" s="601"/>
      <c r="C107" s="601"/>
      <c r="D107" s="602"/>
      <c r="E107" s="602"/>
      <c r="F107" s="602"/>
      <c r="G107" s="602"/>
      <c r="H107" s="602"/>
      <c r="I107" s="602"/>
      <c r="J107" s="602"/>
      <c r="K107" s="602"/>
      <c r="L107" s="602"/>
      <c r="M107" s="602"/>
      <c r="N107" s="602"/>
      <c r="O107" s="602"/>
      <c r="P107" s="602"/>
      <c r="Q107" s="602"/>
      <c r="R107" s="602"/>
      <c r="S107" s="602"/>
      <c r="T107" s="602"/>
      <c r="U107" s="602"/>
      <c r="V107" s="602"/>
      <c r="W107" s="602"/>
      <c r="X107" s="602"/>
      <c r="Y107" s="602"/>
      <c r="Z107" s="602"/>
      <c r="AA107" s="602"/>
      <c r="AB107" s="602"/>
      <c r="AC107" s="602"/>
      <c r="AD107" s="602"/>
      <c r="AE107" s="602"/>
      <c r="AF107" s="602"/>
      <c r="AG107" s="602"/>
      <c r="AH107" s="602"/>
      <c r="AI107" s="602"/>
      <c r="AJ107" s="602"/>
      <c r="AK107" s="602"/>
      <c r="AL107" s="602"/>
    </row>
    <row r="108" spans="2:38">
      <c r="B108" s="601"/>
      <c r="C108" s="601"/>
      <c r="D108" s="602"/>
      <c r="E108" s="602"/>
      <c r="F108" s="602"/>
      <c r="G108" s="602"/>
      <c r="H108" s="602"/>
      <c r="I108" s="602"/>
      <c r="J108" s="602"/>
      <c r="K108" s="602"/>
      <c r="L108" s="602"/>
      <c r="M108" s="602"/>
      <c r="N108" s="602"/>
      <c r="O108" s="602"/>
      <c r="P108" s="602"/>
      <c r="Q108" s="602"/>
      <c r="R108" s="602"/>
      <c r="S108" s="602"/>
      <c r="T108" s="602"/>
      <c r="U108" s="602"/>
      <c r="V108" s="602"/>
      <c r="W108" s="602"/>
      <c r="X108" s="602"/>
      <c r="Y108" s="602"/>
      <c r="Z108" s="602"/>
      <c r="AA108" s="602"/>
      <c r="AB108" s="602"/>
      <c r="AC108" s="602"/>
      <c r="AD108" s="602"/>
      <c r="AE108" s="602"/>
      <c r="AF108" s="602"/>
      <c r="AG108" s="602"/>
      <c r="AH108" s="602"/>
      <c r="AI108" s="602"/>
      <c r="AJ108" s="602"/>
      <c r="AK108" s="602"/>
      <c r="AL108" s="602"/>
    </row>
    <row r="109" spans="2:38">
      <c r="B109" s="601"/>
      <c r="C109" s="601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02"/>
      <c r="P109" s="602"/>
      <c r="Q109" s="602"/>
      <c r="R109" s="602"/>
      <c r="S109" s="602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02"/>
      <c r="AL109" s="602"/>
    </row>
    <row r="110" spans="2:38">
      <c r="B110" s="601"/>
      <c r="C110" s="601"/>
      <c r="D110" s="602"/>
      <c r="E110" s="602"/>
      <c r="F110" s="602"/>
      <c r="G110" s="602"/>
      <c r="H110" s="602"/>
      <c r="I110" s="602"/>
      <c r="J110" s="602"/>
      <c r="K110" s="602"/>
      <c r="L110" s="602"/>
      <c r="M110" s="602"/>
      <c r="N110" s="602"/>
      <c r="O110" s="602"/>
      <c r="P110" s="602"/>
      <c r="Q110" s="602"/>
      <c r="R110" s="602"/>
      <c r="S110" s="602"/>
      <c r="T110" s="602"/>
      <c r="U110" s="602"/>
      <c r="V110" s="602"/>
      <c r="W110" s="602"/>
      <c r="X110" s="602"/>
      <c r="Y110" s="602"/>
      <c r="Z110" s="602"/>
      <c r="AA110" s="602"/>
      <c r="AB110" s="602"/>
      <c r="AC110" s="602"/>
      <c r="AD110" s="602"/>
      <c r="AE110" s="602"/>
      <c r="AF110" s="602"/>
      <c r="AG110" s="602"/>
      <c r="AH110" s="602"/>
      <c r="AI110" s="602"/>
      <c r="AJ110" s="602"/>
      <c r="AK110" s="602"/>
      <c r="AL110" s="602"/>
    </row>
    <row r="111" spans="2:38">
      <c r="B111" s="601"/>
      <c r="C111" s="601"/>
      <c r="D111" s="602"/>
      <c r="E111" s="602"/>
      <c r="F111" s="602"/>
      <c r="G111" s="602"/>
      <c r="H111" s="602"/>
      <c r="I111" s="602"/>
      <c r="J111" s="602"/>
      <c r="K111" s="602"/>
      <c r="L111" s="602"/>
      <c r="M111" s="602"/>
      <c r="N111" s="602"/>
      <c r="O111" s="602"/>
      <c r="P111" s="602"/>
      <c r="Q111" s="602"/>
      <c r="R111" s="602"/>
      <c r="S111" s="602"/>
      <c r="T111" s="602"/>
      <c r="U111" s="602"/>
      <c r="V111" s="602"/>
      <c r="W111" s="602"/>
      <c r="X111" s="602"/>
      <c r="Y111" s="602"/>
      <c r="Z111" s="602"/>
      <c r="AA111" s="602"/>
      <c r="AB111" s="602"/>
      <c r="AC111" s="602"/>
      <c r="AD111" s="602"/>
      <c r="AE111" s="602"/>
      <c r="AF111" s="602"/>
      <c r="AG111" s="602"/>
      <c r="AH111" s="602"/>
      <c r="AI111" s="602"/>
      <c r="AJ111" s="602"/>
      <c r="AK111" s="602"/>
      <c r="AL111" s="602"/>
    </row>
    <row r="112" spans="2:38">
      <c r="B112" s="601"/>
      <c r="C112" s="601"/>
      <c r="D112" s="602"/>
      <c r="E112" s="602"/>
      <c r="F112" s="602"/>
      <c r="G112" s="602"/>
      <c r="H112" s="602"/>
      <c r="I112" s="602"/>
      <c r="J112" s="602"/>
      <c r="K112" s="602"/>
      <c r="L112" s="602"/>
      <c r="M112" s="602"/>
      <c r="N112" s="602"/>
      <c r="O112" s="602"/>
      <c r="P112" s="602"/>
      <c r="Q112" s="602"/>
      <c r="R112" s="602"/>
      <c r="S112" s="602"/>
      <c r="T112" s="602"/>
      <c r="U112" s="602"/>
      <c r="V112" s="602"/>
      <c r="W112" s="602"/>
      <c r="X112" s="602"/>
      <c r="Y112" s="602"/>
      <c r="Z112" s="602"/>
      <c r="AA112" s="602"/>
      <c r="AB112" s="602"/>
      <c r="AC112" s="602"/>
      <c r="AD112" s="602"/>
      <c r="AE112" s="602"/>
      <c r="AF112" s="602"/>
      <c r="AG112" s="602"/>
      <c r="AH112" s="602"/>
      <c r="AI112" s="602"/>
      <c r="AJ112" s="602"/>
      <c r="AK112" s="602"/>
      <c r="AL112" s="602"/>
    </row>
    <row r="113" spans="2:38">
      <c r="B113" s="601"/>
      <c r="C113" s="601"/>
      <c r="D113" s="602"/>
      <c r="E113" s="602"/>
      <c r="F113" s="602"/>
      <c r="G113" s="602"/>
      <c r="H113" s="602"/>
      <c r="I113" s="602"/>
      <c r="J113" s="602"/>
      <c r="K113" s="602"/>
      <c r="L113" s="602"/>
      <c r="M113" s="602"/>
      <c r="N113" s="602"/>
      <c r="O113" s="602"/>
      <c r="P113" s="602"/>
      <c r="Q113" s="602"/>
      <c r="R113" s="602"/>
      <c r="S113" s="602"/>
      <c r="T113" s="602"/>
      <c r="U113" s="602"/>
      <c r="V113" s="602"/>
      <c r="W113" s="602"/>
      <c r="X113" s="602"/>
      <c r="Y113" s="602"/>
      <c r="Z113" s="602"/>
      <c r="AA113" s="602"/>
      <c r="AB113" s="602"/>
      <c r="AC113" s="602"/>
      <c r="AD113" s="602"/>
      <c r="AE113" s="602"/>
      <c r="AF113" s="602"/>
      <c r="AG113" s="602"/>
      <c r="AH113" s="602"/>
      <c r="AI113" s="602"/>
      <c r="AJ113" s="602"/>
      <c r="AK113" s="602"/>
      <c r="AL113" s="602"/>
    </row>
    <row r="114" spans="2:38">
      <c r="B114" s="601"/>
      <c r="C114" s="601"/>
      <c r="D114" s="602"/>
      <c r="E114" s="602"/>
      <c r="F114" s="602"/>
      <c r="G114" s="602"/>
      <c r="H114" s="602"/>
      <c r="I114" s="602"/>
      <c r="J114" s="602"/>
      <c r="K114" s="602"/>
      <c r="L114" s="602"/>
      <c r="M114" s="602"/>
      <c r="N114" s="602"/>
      <c r="O114" s="602"/>
      <c r="P114" s="602"/>
      <c r="Q114" s="602"/>
      <c r="R114" s="602"/>
      <c r="S114" s="602"/>
      <c r="T114" s="602"/>
      <c r="U114" s="602"/>
      <c r="V114" s="602"/>
      <c r="W114" s="602"/>
      <c r="X114" s="602"/>
      <c r="Y114" s="602"/>
      <c r="Z114" s="602"/>
      <c r="AA114" s="602"/>
      <c r="AB114" s="602"/>
      <c r="AC114" s="602"/>
      <c r="AD114" s="602"/>
      <c r="AE114" s="602"/>
      <c r="AF114" s="602"/>
      <c r="AG114" s="602"/>
      <c r="AH114" s="602"/>
      <c r="AI114" s="602"/>
      <c r="AJ114" s="602"/>
      <c r="AK114" s="602"/>
      <c r="AL114" s="602"/>
    </row>
    <row r="115" spans="2:38">
      <c r="B115" s="601"/>
      <c r="C115" s="601"/>
      <c r="D115" s="602"/>
      <c r="E115" s="602"/>
      <c r="F115" s="602"/>
      <c r="G115" s="602"/>
      <c r="H115" s="602"/>
      <c r="I115" s="602"/>
      <c r="J115" s="602"/>
      <c r="K115" s="602"/>
      <c r="L115" s="602"/>
      <c r="M115" s="602"/>
      <c r="N115" s="602"/>
      <c r="O115" s="602"/>
      <c r="P115" s="602"/>
      <c r="Q115" s="602"/>
      <c r="R115" s="602"/>
      <c r="S115" s="602"/>
      <c r="T115" s="602"/>
      <c r="U115" s="602"/>
      <c r="V115" s="602"/>
      <c r="W115" s="602"/>
      <c r="X115" s="602"/>
      <c r="Y115" s="602"/>
      <c r="Z115" s="602"/>
      <c r="AA115" s="602"/>
      <c r="AB115" s="602"/>
      <c r="AC115" s="602"/>
      <c r="AD115" s="602"/>
      <c r="AE115" s="602"/>
      <c r="AF115" s="602"/>
      <c r="AG115" s="602"/>
      <c r="AH115" s="602"/>
      <c r="AI115" s="602"/>
      <c r="AJ115" s="602"/>
      <c r="AK115" s="602"/>
      <c r="AL115" s="602"/>
    </row>
    <row r="116" spans="2:38">
      <c r="B116" s="601"/>
      <c r="C116" s="601"/>
      <c r="D116" s="602"/>
      <c r="E116" s="602"/>
      <c r="F116" s="602"/>
      <c r="G116" s="602"/>
      <c r="H116" s="602"/>
      <c r="I116" s="602"/>
      <c r="J116" s="602"/>
      <c r="K116" s="602"/>
      <c r="L116" s="602"/>
      <c r="M116" s="602"/>
      <c r="N116" s="602"/>
      <c r="O116" s="602"/>
      <c r="P116" s="602"/>
      <c r="Q116" s="602"/>
      <c r="R116" s="602"/>
      <c r="S116" s="602"/>
      <c r="T116" s="602"/>
      <c r="U116" s="602"/>
      <c r="V116" s="602"/>
      <c r="W116" s="602"/>
      <c r="X116" s="602"/>
      <c r="Y116" s="602"/>
      <c r="Z116" s="602"/>
      <c r="AA116" s="602"/>
      <c r="AB116" s="602"/>
      <c r="AC116" s="602"/>
      <c r="AD116" s="602"/>
      <c r="AE116" s="602"/>
      <c r="AF116" s="602"/>
      <c r="AG116" s="602"/>
      <c r="AH116" s="602"/>
      <c r="AI116" s="602"/>
      <c r="AJ116" s="602"/>
      <c r="AK116" s="602"/>
      <c r="AL116" s="602"/>
    </row>
    <row r="117" spans="2:38">
      <c r="B117" s="601"/>
      <c r="C117" s="601"/>
      <c r="D117" s="602"/>
      <c r="E117" s="602"/>
      <c r="F117" s="602"/>
      <c r="G117" s="602"/>
      <c r="H117" s="602"/>
      <c r="I117" s="602"/>
      <c r="J117" s="602"/>
      <c r="K117" s="602"/>
      <c r="L117" s="602"/>
      <c r="M117" s="602"/>
      <c r="N117" s="602"/>
      <c r="O117" s="602"/>
      <c r="P117" s="602"/>
      <c r="Q117" s="602"/>
      <c r="R117" s="602"/>
      <c r="S117" s="602"/>
      <c r="T117" s="602"/>
      <c r="U117" s="602"/>
      <c r="V117" s="602"/>
      <c r="W117" s="602"/>
      <c r="X117" s="602"/>
      <c r="Y117" s="602"/>
      <c r="Z117" s="602"/>
      <c r="AA117" s="602"/>
      <c r="AB117" s="602"/>
      <c r="AC117" s="602"/>
      <c r="AD117" s="602"/>
      <c r="AE117" s="602"/>
      <c r="AF117" s="602"/>
      <c r="AG117" s="602"/>
      <c r="AH117" s="602"/>
      <c r="AI117" s="602"/>
      <c r="AJ117" s="602"/>
      <c r="AK117" s="602"/>
      <c r="AL117" s="602"/>
    </row>
    <row r="118" spans="2:38">
      <c r="B118" s="601"/>
      <c r="C118" s="601"/>
      <c r="D118" s="602"/>
      <c r="E118" s="602"/>
      <c r="F118" s="602"/>
      <c r="G118" s="602"/>
      <c r="H118" s="602"/>
      <c r="I118" s="602"/>
      <c r="J118" s="602"/>
      <c r="K118" s="602"/>
      <c r="L118" s="602"/>
      <c r="M118" s="602"/>
      <c r="N118" s="602"/>
      <c r="O118" s="602"/>
      <c r="P118" s="602"/>
      <c r="Q118" s="602"/>
      <c r="R118" s="602"/>
      <c r="S118" s="602"/>
      <c r="T118" s="602"/>
      <c r="U118" s="602"/>
      <c r="V118" s="602"/>
      <c r="W118" s="602"/>
      <c r="X118" s="602"/>
      <c r="Y118" s="602"/>
      <c r="Z118" s="602"/>
      <c r="AA118" s="602"/>
      <c r="AB118" s="602"/>
      <c r="AC118" s="602"/>
      <c r="AD118" s="602"/>
      <c r="AE118" s="602"/>
      <c r="AF118" s="602"/>
      <c r="AG118" s="602"/>
      <c r="AH118" s="602"/>
      <c r="AI118" s="602"/>
      <c r="AJ118" s="602"/>
      <c r="AK118" s="602"/>
      <c r="AL118" s="602"/>
    </row>
    <row r="119" spans="2:38">
      <c r="B119" s="601"/>
      <c r="C119" s="601"/>
      <c r="D119" s="602"/>
      <c r="E119" s="602"/>
      <c r="F119" s="602"/>
      <c r="G119" s="602"/>
      <c r="H119" s="602"/>
      <c r="I119" s="602"/>
      <c r="J119" s="602"/>
      <c r="K119" s="602"/>
      <c r="L119" s="602"/>
      <c r="M119" s="602"/>
      <c r="N119" s="602"/>
      <c r="O119" s="602"/>
      <c r="P119" s="602"/>
      <c r="Q119" s="602"/>
      <c r="R119" s="602"/>
      <c r="S119" s="602"/>
      <c r="T119" s="602"/>
      <c r="U119" s="602"/>
      <c r="V119" s="602"/>
      <c r="W119" s="602"/>
      <c r="X119" s="602"/>
      <c r="Y119" s="602"/>
      <c r="Z119" s="602"/>
      <c r="AA119" s="602"/>
      <c r="AB119" s="602"/>
      <c r="AC119" s="602"/>
      <c r="AD119" s="602"/>
      <c r="AE119" s="602"/>
      <c r="AF119" s="602"/>
      <c r="AG119" s="602"/>
      <c r="AH119" s="602"/>
      <c r="AI119" s="602"/>
      <c r="AJ119" s="602"/>
      <c r="AK119" s="602"/>
      <c r="AL119" s="602"/>
    </row>
    <row r="120" spans="2:38">
      <c r="B120" s="601"/>
      <c r="C120" s="601"/>
      <c r="D120" s="602"/>
      <c r="E120" s="602"/>
      <c r="F120" s="602"/>
      <c r="G120" s="602"/>
      <c r="H120" s="602"/>
      <c r="I120" s="602"/>
      <c r="J120" s="602"/>
      <c r="K120" s="602"/>
      <c r="L120" s="602"/>
      <c r="M120" s="602"/>
      <c r="N120" s="602"/>
      <c r="O120" s="602"/>
      <c r="P120" s="602"/>
      <c r="Q120" s="602"/>
      <c r="R120" s="602"/>
      <c r="S120" s="602"/>
      <c r="T120" s="602"/>
      <c r="U120" s="602"/>
      <c r="V120" s="602"/>
      <c r="W120" s="602"/>
      <c r="X120" s="602"/>
      <c r="Y120" s="602"/>
      <c r="Z120" s="602"/>
      <c r="AA120" s="602"/>
      <c r="AB120" s="602"/>
      <c r="AC120" s="602"/>
      <c r="AD120" s="602"/>
      <c r="AE120" s="602"/>
      <c r="AF120" s="602"/>
      <c r="AG120" s="602"/>
      <c r="AH120" s="602"/>
      <c r="AI120" s="602"/>
      <c r="AJ120" s="602"/>
      <c r="AK120" s="602"/>
      <c r="AL120" s="602"/>
    </row>
    <row r="121" spans="2:38">
      <c r="B121" s="601"/>
      <c r="C121" s="601"/>
      <c r="D121" s="602"/>
      <c r="E121" s="602"/>
      <c r="F121" s="602"/>
      <c r="G121" s="602"/>
      <c r="H121" s="602"/>
      <c r="I121" s="602"/>
      <c r="J121" s="602"/>
      <c r="K121" s="602"/>
      <c r="L121" s="602"/>
      <c r="M121" s="602"/>
      <c r="N121" s="602"/>
      <c r="O121" s="602"/>
      <c r="P121" s="602"/>
      <c r="Q121" s="602"/>
      <c r="R121" s="602"/>
      <c r="S121" s="602"/>
      <c r="T121" s="602"/>
      <c r="U121" s="602"/>
      <c r="V121" s="602"/>
      <c r="W121" s="602"/>
      <c r="X121" s="602"/>
      <c r="Y121" s="602"/>
      <c r="Z121" s="602"/>
      <c r="AA121" s="602"/>
      <c r="AB121" s="602"/>
      <c r="AC121" s="602"/>
      <c r="AD121" s="602"/>
      <c r="AE121" s="602"/>
      <c r="AF121" s="602"/>
      <c r="AG121" s="602"/>
      <c r="AH121" s="602"/>
      <c r="AI121" s="602"/>
      <c r="AJ121" s="602"/>
      <c r="AK121" s="602"/>
      <c r="AL121" s="602"/>
    </row>
    <row r="122" spans="2:38">
      <c r="B122" s="601"/>
      <c r="C122" s="601"/>
      <c r="D122" s="602"/>
      <c r="E122" s="602"/>
      <c r="F122" s="602"/>
      <c r="G122" s="602"/>
      <c r="H122" s="602"/>
      <c r="I122" s="602"/>
      <c r="J122" s="602"/>
      <c r="K122" s="602"/>
      <c r="L122" s="602"/>
      <c r="M122" s="602"/>
      <c r="N122" s="602"/>
      <c r="O122" s="602"/>
      <c r="P122" s="602"/>
      <c r="Q122" s="602"/>
      <c r="R122" s="602"/>
      <c r="S122" s="602"/>
      <c r="T122" s="602"/>
      <c r="U122" s="602"/>
      <c r="V122" s="602"/>
      <c r="W122" s="602"/>
      <c r="X122" s="602"/>
      <c r="Y122" s="602"/>
      <c r="Z122" s="602"/>
      <c r="AA122" s="602"/>
      <c r="AB122" s="602"/>
      <c r="AC122" s="602"/>
      <c r="AD122" s="602"/>
      <c r="AE122" s="602"/>
      <c r="AF122" s="602"/>
      <c r="AG122" s="602"/>
      <c r="AH122" s="602"/>
      <c r="AI122" s="602"/>
      <c r="AJ122" s="602"/>
      <c r="AK122" s="602"/>
      <c r="AL122" s="602"/>
    </row>
    <row r="123" spans="2:38">
      <c r="B123" s="601"/>
      <c r="C123" s="601"/>
      <c r="D123" s="602"/>
      <c r="E123" s="602"/>
      <c r="F123" s="602"/>
      <c r="G123" s="602"/>
      <c r="H123" s="602"/>
      <c r="I123" s="602"/>
      <c r="J123" s="602"/>
      <c r="K123" s="602"/>
      <c r="L123" s="602"/>
      <c r="M123" s="602"/>
      <c r="N123" s="602"/>
      <c r="O123" s="602"/>
      <c r="P123" s="602"/>
      <c r="Q123" s="602"/>
      <c r="R123" s="602"/>
      <c r="S123" s="602"/>
      <c r="T123" s="602"/>
      <c r="U123" s="602"/>
      <c r="V123" s="602"/>
      <c r="W123" s="602"/>
      <c r="X123" s="602"/>
      <c r="Y123" s="602"/>
      <c r="Z123" s="602"/>
      <c r="AA123" s="602"/>
      <c r="AB123" s="602"/>
      <c r="AC123" s="602"/>
      <c r="AD123" s="602"/>
      <c r="AE123" s="602"/>
      <c r="AF123" s="602"/>
      <c r="AG123" s="602"/>
      <c r="AH123" s="602"/>
      <c r="AI123" s="602"/>
      <c r="AJ123" s="602"/>
      <c r="AK123" s="602"/>
      <c r="AL123" s="602"/>
    </row>
    <row r="124" spans="2:38">
      <c r="B124" s="601"/>
      <c r="C124" s="601"/>
      <c r="D124" s="602"/>
      <c r="E124" s="602"/>
      <c r="F124" s="602"/>
      <c r="G124" s="602"/>
      <c r="H124" s="602"/>
      <c r="I124" s="602"/>
      <c r="J124" s="602"/>
      <c r="K124" s="602"/>
      <c r="L124" s="602"/>
      <c r="M124" s="602"/>
      <c r="N124" s="602"/>
      <c r="O124" s="602"/>
      <c r="P124" s="602"/>
      <c r="Q124" s="602"/>
      <c r="R124" s="602"/>
      <c r="S124" s="602"/>
      <c r="T124" s="602"/>
      <c r="U124" s="602"/>
      <c r="V124" s="602"/>
      <c r="W124" s="602"/>
      <c r="X124" s="602"/>
      <c r="Y124" s="602"/>
      <c r="Z124" s="602"/>
      <c r="AA124" s="602"/>
      <c r="AB124" s="602"/>
      <c r="AC124" s="602"/>
      <c r="AD124" s="602"/>
      <c r="AE124" s="602"/>
      <c r="AF124" s="602"/>
      <c r="AG124" s="602"/>
      <c r="AH124" s="602"/>
      <c r="AI124" s="602"/>
      <c r="AJ124" s="602"/>
      <c r="AK124" s="602"/>
      <c r="AL124" s="602"/>
    </row>
    <row r="125" spans="2:38">
      <c r="B125" s="601"/>
      <c r="C125" s="601"/>
      <c r="D125" s="602"/>
      <c r="E125" s="602"/>
      <c r="F125" s="602"/>
      <c r="G125" s="602"/>
      <c r="H125" s="602"/>
      <c r="I125" s="602"/>
      <c r="J125" s="602"/>
      <c r="K125" s="602"/>
      <c r="L125" s="602"/>
      <c r="M125" s="602"/>
      <c r="N125" s="602"/>
      <c r="O125" s="602"/>
      <c r="P125" s="602"/>
      <c r="Q125" s="602"/>
      <c r="R125" s="602"/>
      <c r="S125" s="602"/>
      <c r="T125" s="602"/>
      <c r="U125" s="602"/>
      <c r="V125" s="602"/>
      <c r="W125" s="602"/>
      <c r="X125" s="602"/>
      <c r="Y125" s="602"/>
      <c r="Z125" s="602"/>
      <c r="AA125" s="602"/>
      <c r="AB125" s="602"/>
      <c r="AC125" s="602"/>
      <c r="AD125" s="602"/>
      <c r="AE125" s="602"/>
      <c r="AF125" s="602"/>
      <c r="AG125" s="602"/>
      <c r="AH125" s="602"/>
      <c r="AI125" s="602"/>
      <c r="AJ125" s="602"/>
      <c r="AK125" s="602"/>
      <c r="AL125" s="602"/>
    </row>
    <row r="126" spans="2:38">
      <c r="B126" s="601"/>
      <c r="C126" s="601"/>
      <c r="D126" s="602"/>
      <c r="E126" s="602"/>
      <c r="F126" s="602"/>
      <c r="G126" s="602"/>
      <c r="H126" s="602"/>
      <c r="I126" s="602"/>
      <c r="J126" s="602"/>
      <c r="K126" s="602"/>
      <c r="L126" s="602"/>
      <c r="M126" s="602"/>
      <c r="N126" s="602"/>
      <c r="O126" s="602"/>
      <c r="P126" s="602"/>
      <c r="Q126" s="602"/>
      <c r="R126" s="602"/>
      <c r="S126" s="602"/>
      <c r="T126" s="602"/>
      <c r="U126" s="602"/>
      <c r="V126" s="602"/>
      <c r="W126" s="602"/>
      <c r="X126" s="602"/>
      <c r="Y126" s="602"/>
      <c r="Z126" s="602"/>
      <c r="AA126" s="602"/>
      <c r="AB126" s="602"/>
      <c r="AC126" s="602"/>
      <c r="AD126" s="602"/>
      <c r="AE126" s="602"/>
      <c r="AF126" s="602"/>
      <c r="AG126" s="602"/>
      <c r="AH126" s="602"/>
      <c r="AI126" s="602"/>
      <c r="AJ126" s="602"/>
      <c r="AK126" s="602"/>
      <c r="AL126" s="602"/>
    </row>
    <row r="127" spans="2:38">
      <c r="B127" s="601"/>
      <c r="C127" s="601"/>
      <c r="D127" s="602"/>
      <c r="E127" s="602"/>
      <c r="F127" s="602"/>
      <c r="G127" s="602"/>
      <c r="H127" s="602"/>
      <c r="I127" s="602"/>
      <c r="J127" s="602"/>
      <c r="K127" s="602"/>
      <c r="L127" s="602"/>
      <c r="M127" s="602"/>
      <c r="N127" s="602"/>
      <c r="O127" s="602"/>
      <c r="P127" s="602"/>
      <c r="Q127" s="602"/>
      <c r="R127" s="602"/>
      <c r="S127" s="602"/>
      <c r="T127" s="602"/>
      <c r="U127" s="602"/>
      <c r="V127" s="602"/>
      <c r="W127" s="602"/>
      <c r="X127" s="602"/>
      <c r="Y127" s="602"/>
      <c r="Z127" s="602"/>
      <c r="AA127" s="602"/>
      <c r="AB127" s="602"/>
      <c r="AC127" s="602"/>
      <c r="AD127" s="602"/>
      <c r="AE127" s="602"/>
      <c r="AF127" s="602"/>
      <c r="AG127" s="602"/>
      <c r="AH127" s="602"/>
      <c r="AI127" s="602"/>
      <c r="AJ127" s="602"/>
      <c r="AK127" s="602"/>
      <c r="AL127" s="602"/>
    </row>
    <row r="128" spans="2:38">
      <c r="B128" s="601"/>
      <c r="C128" s="601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2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2"/>
      <c r="AL128" s="602"/>
    </row>
    <row r="129" spans="2:38">
      <c r="B129" s="601"/>
      <c r="C129" s="601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602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602"/>
      <c r="AL129" s="602"/>
    </row>
    <row r="130" spans="2:38">
      <c r="B130" s="601"/>
      <c r="C130" s="601"/>
      <c r="D130" s="602"/>
      <c r="E130" s="602"/>
      <c r="F130" s="602"/>
      <c r="G130" s="602"/>
      <c r="H130" s="602"/>
      <c r="I130" s="602"/>
      <c r="J130" s="602"/>
      <c r="K130" s="602"/>
      <c r="L130" s="602"/>
      <c r="M130" s="602"/>
      <c r="N130" s="602"/>
      <c r="O130" s="602"/>
      <c r="P130" s="602"/>
      <c r="Q130" s="602"/>
      <c r="R130" s="602"/>
      <c r="S130" s="602"/>
      <c r="T130" s="602"/>
      <c r="U130" s="602"/>
      <c r="V130" s="602"/>
      <c r="W130" s="602"/>
      <c r="X130" s="602"/>
      <c r="Y130" s="602"/>
      <c r="Z130" s="602"/>
      <c r="AA130" s="602"/>
      <c r="AB130" s="602"/>
      <c r="AC130" s="602"/>
      <c r="AD130" s="602"/>
      <c r="AE130" s="602"/>
      <c r="AF130" s="602"/>
      <c r="AG130" s="602"/>
      <c r="AH130" s="602"/>
      <c r="AI130" s="602"/>
      <c r="AJ130" s="602"/>
      <c r="AK130" s="602"/>
      <c r="AL130" s="602"/>
    </row>
    <row r="131" spans="2:38">
      <c r="B131" s="601"/>
      <c r="C131" s="601"/>
      <c r="D131" s="602"/>
      <c r="E131" s="602"/>
      <c r="F131" s="602"/>
      <c r="G131" s="602"/>
      <c r="H131" s="602"/>
      <c r="I131" s="602"/>
      <c r="J131" s="602"/>
      <c r="K131" s="602"/>
      <c r="L131" s="602"/>
      <c r="M131" s="602"/>
      <c r="N131" s="602"/>
      <c r="O131" s="602"/>
      <c r="P131" s="602"/>
      <c r="Q131" s="602"/>
      <c r="R131" s="602"/>
      <c r="S131" s="602"/>
      <c r="T131" s="602"/>
      <c r="U131" s="602"/>
      <c r="V131" s="602"/>
      <c r="W131" s="602"/>
      <c r="X131" s="602"/>
      <c r="Y131" s="602"/>
      <c r="Z131" s="602"/>
      <c r="AA131" s="602"/>
      <c r="AB131" s="602"/>
      <c r="AC131" s="602"/>
      <c r="AD131" s="602"/>
      <c r="AE131" s="602"/>
      <c r="AF131" s="602"/>
      <c r="AG131" s="602"/>
      <c r="AH131" s="602"/>
      <c r="AI131" s="602"/>
      <c r="AJ131" s="602"/>
      <c r="AK131" s="602"/>
      <c r="AL131" s="602"/>
    </row>
    <row r="132" spans="2:38">
      <c r="B132" s="601"/>
      <c r="C132" s="601"/>
      <c r="D132" s="602"/>
      <c r="E132" s="602"/>
      <c r="F132" s="602"/>
      <c r="G132" s="602"/>
      <c r="H132" s="602"/>
      <c r="I132" s="602"/>
      <c r="J132" s="602"/>
      <c r="K132" s="602"/>
      <c r="L132" s="602"/>
      <c r="M132" s="602"/>
      <c r="N132" s="602"/>
      <c r="O132" s="602"/>
      <c r="P132" s="602"/>
      <c r="Q132" s="602"/>
      <c r="R132" s="602"/>
      <c r="S132" s="602"/>
      <c r="T132" s="602"/>
      <c r="U132" s="602"/>
      <c r="V132" s="602"/>
      <c r="W132" s="602"/>
      <c r="X132" s="602"/>
      <c r="Y132" s="602"/>
      <c r="Z132" s="602"/>
      <c r="AA132" s="602"/>
      <c r="AB132" s="602"/>
      <c r="AC132" s="602"/>
      <c r="AD132" s="602"/>
      <c r="AE132" s="602"/>
      <c r="AF132" s="602"/>
      <c r="AG132" s="602"/>
      <c r="AH132" s="602"/>
      <c r="AI132" s="602"/>
      <c r="AJ132" s="602"/>
      <c r="AK132" s="602"/>
      <c r="AL132" s="602"/>
    </row>
    <row r="133" spans="2:38">
      <c r="B133" s="601"/>
      <c r="C133" s="601"/>
      <c r="D133" s="602"/>
      <c r="E133" s="602"/>
      <c r="F133" s="602"/>
      <c r="G133" s="602"/>
      <c r="H133" s="602"/>
      <c r="I133" s="602"/>
      <c r="J133" s="602"/>
      <c r="K133" s="602"/>
      <c r="L133" s="602"/>
      <c r="M133" s="602"/>
      <c r="N133" s="602"/>
      <c r="O133" s="602"/>
      <c r="P133" s="602"/>
      <c r="Q133" s="602"/>
      <c r="R133" s="602"/>
      <c r="S133" s="602"/>
      <c r="T133" s="602"/>
      <c r="U133" s="602"/>
      <c r="V133" s="602"/>
      <c r="W133" s="602"/>
      <c r="X133" s="602"/>
      <c r="Y133" s="602"/>
      <c r="Z133" s="602"/>
      <c r="AA133" s="602"/>
      <c r="AB133" s="602"/>
      <c r="AC133" s="602"/>
      <c r="AD133" s="602"/>
      <c r="AE133" s="602"/>
      <c r="AF133" s="602"/>
      <c r="AG133" s="602"/>
      <c r="AH133" s="602"/>
      <c r="AI133" s="602"/>
      <c r="AJ133" s="602"/>
      <c r="AK133" s="602"/>
      <c r="AL133" s="602"/>
    </row>
    <row r="134" spans="2:38">
      <c r="B134" s="601"/>
      <c r="C134" s="601"/>
      <c r="D134" s="602"/>
      <c r="E134" s="602"/>
      <c r="F134" s="602"/>
      <c r="G134" s="602"/>
      <c r="H134" s="602"/>
      <c r="I134" s="602"/>
      <c r="J134" s="602"/>
      <c r="K134" s="602"/>
      <c r="L134" s="602"/>
      <c r="M134" s="602"/>
      <c r="N134" s="602"/>
      <c r="O134" s="602"/>
      <c r="P134" s="602"/>
      <c r="Q134" s="602"/>
      <c r="R134" s="602"/>
      <c r="S134" s="602"/>
      <c r="T134" s="602"/>
      <c r="U134" s="602"/>
      <c r="V134" s="602"/>
      <c r="W134" s="602"/>
      <c r="X134" s="602"/>
      <c r="Y134" s="602"/>
      <c r="Z134" s="602"/>
      <c r="AA134" s="602"/>
      <c r="AB134" s="602"/>
      <c r="AC134" s="602"/>
      <c r="AD134" s="602"/>
      <c r="AE134" s="602"/>
      <c r="AF134" s="602"/>
      <c r="AG134" s="602"/>
      <c r="AH134" s="602"/>
      <c r="AI134" s="602"/>
      <c r="AJ134" s="602"/>
      <c r="AK134" s="602"/>
      <c r="AL134" s="602"/>
    </row>
    <row r="135" spans="2:38">
      <c r="B135" s="601"/>
      <c r="C135" s="601"/>
      <c r="D135" s="602"/>
      <c r="E135" s="602"/>
      <c r="F135" s="602"/>
      <c r="G135" s="602"/>
      <c r="H135" s="602"/>
      <c r="I135" s="602"/>
      <c r="J135" s="602"/>
      <c r="K135" s="602"/>
      <c r="L135" s="602"/>
      <c r="M135" s="602"/>
      <c r="N135" s="602"/>
      <c r="O135" s="602"/>
      <c r="P135" s="602"/>
      <c r="Q135" s="602"/>
      <c r="R135" s="602"/>
      <c r="S135" s="602"/>
      <c r="T135" s="602"/>
      <c r="U135" s="602"/>
      <c r="V135" s="602"/>
      <c r="W135" s="602"/>
      <c r="X135" s="602"/>
      <c r="Y135" s="602"/>
      <c r="Z135" s="602"/>
      <c r="AA135" s="602"/>
      <c r="AB135" s="602"/>
      <c r="AC135" s="602"/>
      <c r="AD135" s="602"/>
      <c r="AE135" s="602"/>
      <c r="AF135" s="602"/>
      <c r="AG135" s="602"/>
      <c r="AH135" s="602"/>
      <c r="AI135" s="602"/>
      <c r="AJ135" s="602"/>
      <c r="AK135" s="602"/>
      <c r="AL135" s="602"/>
    </row>
    <row r="136" spans="2:38">
      <c r="B136" s="601"/>
      <c r="C136" s="601"/>
      <c r="D136" s="602"/>
      <c r="E136" s="602"/>
      <c r="F136" s="602"/>
      <c r="G136" s="602"/>
      <c r="H136" s="602"/>
      <c r="I136" s="602"/>
      <c r="J136" s="602"/>
      <c r="K136" s="602"/>
      <c r="L136" s="602"/>
      <c r="M136" s="602"/>
      <c r="N136" s="602"/>
      <c r="O136" s="602"/>
      <c r="P136" s="602"/>
      <c r="Q136" s="602"/>
      <c r="R136" s="602"/>
      <c r="S136" s="602"/>
      <c r="T136" s="602"/>
      <c r="U136" s="602"/>
      <c r="V136" s="602"/>
      <c r="W136" s="602"/>
      <c r="X136" s="602"/>
      <c r="Y136" s="602"/>
      <c r="Z136" s="602"/>
      <c r="AA136" s="602"/>
      <c r="AB136" s="602"/>
      <c r="AC136" s="602"/>
      <c r="AD136" s="602"/>
      <c r="AE136" s="602"/>
      <c r="AF136" s="602"/>
      <c r="AG136" s="602"/>
      <c r="AH136" s="602"/>
      <c r="AI136" s="602"/>
      <c r="AJ136" s="602"/>
      <c r="AK136" s="602"/>
      <c r="AL136" s="602"/>
    </row>
    <row r="137" spans="2:38">
      <c r="B137" s="601"/>
      <c r="C137" s="601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2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2"/>
      <c r="AL137" s="602"/>
    </row>
    <row r="138" spans="2:38">
      <c r="B138" s="601"/>
      <c r="C138" s="601"/>
      <c r="D138" s="602"/>
      <c r="E138" s="602"/>
      <c r="F138" s="602"/>
      <c r="G138" s="602"/>
      <c r="H138" s="602"/>
      <c r="I138" s="602"/>
      <c r="J138" s="602"/>
      <c r="K138" s="602"/>
      <c r="L138" s="602"/>
      <c r="M138" s="602"/>
      <c r="N138" s="602"/>
      <c r="O138" s="602"/>
      <c r="P138" s="602"/>
      <c r="Q138" s="602"/>
      <c r="R138" s="602"/>
      <c r="S138" s="602"/>
      <c r="T138" s="602"/>
      <c r="U138" s="602"/>
      <c r="V138" s="602"/>
      <c r="W138" s="602"/>
      <c r="X138" s="602"/>
      <c r="Y138" s="602"/>
      <c r="Z138" s="602"/>
      <c r="AA138" s="602"/>
      <c r="AB138" s="602"/>
      <c r="AC138" s="602"/>
      <c r="AD138" s="602"/>
      <c r="AE138" s="602"/>
      <c r="AF138" s="602"/>
      <c r="AG138" s="602"/>
      <c r="AH138" s="602"/>
      <c r="AI138" s="602"/>
      <c r="AJ138" s="602"/>
      <c r="AK138" s="602"/>
      <c r="AL138" s="602"/>
    </row>
    <row r="139" spans="2:38">
      <c r="B139" s="601"/>
      <c r="C139" s="601"/>
      <c r="D139" s="602"/>
      <c r="E139" s="602"/>
      <c r="F139" s="602"/>
      <c r="G139" s="602"/>
      <c r="H139" s="602"/>
      <c r="I139" s="602"/>
      <c r="J139" s="602"/>
      <c r="K139" s="602"/>
      <c r="L139" s="602"/>
      <c r="M139" s="602"/>
      <c r="N139" s="602"/>
      <c r="O139" s="602"/>
      <c r="P139" s="602"/>
      <c r="Q139" s="602"/>
      <c r="R139" s="602"/>
      <c r="S139" s="602"/>
      <c r="T139" s="602"/>
      <c r="U139" s="602"/>
      <c r="V139" s="602"/>
      <c r="W139" s="602"/>
      <c r="X139" s="602"/>
      <c r="Y139" s="602"/>
      <c r="Z139" s="602"/>
      <c r="AA139" s="602"/>
      <c r="AB139" s="602"/>
      <c r="AC139" s="602"/>
      <c r="AD139" s="602"/>
      <c r="AE139" s="602"/>
      <c r="AF139" s="602"/>
      <c r="AG139" s="602"/>
      <c r="AH139" s="602"/>
      <c r="AI139" s="602"/>
      <c r="AJ139" s="602"/>
      <c r="AK139" s="602"/>
      <c r="AL139" s="602"/>
    </row>
    <row r="140" spans="2:38">
      <c r="B140" s="601"/>
      <c r="C140" s="601"/>
      <c r="D140" s="602"/>
      <c r="E140" s="602"/>
      <c r="F140" s="602"/>
      <c r="G140" s="602"/>
      <c r="H140" s="602"/>
      <c r="I140" s="602"/>
      <c r="J140" s="602"/>
      <c r="K140" s="602"/>
      <c r="L140" s="602"/>
      <c r="M140" s="602"/>
      <c r="N140" s="602"/>
      <c r="O140" s="602"/>
      <c r="P140" s="602"/>
      <c r="Q140" s="602"/>
      <c r="R140" s="602"/>
      <c r="S140" s="602"/>
      <c r="T140" s="602"/>
      <c r="U140" s="602"/>
      <c r="V140" s="602"/>
      <c r="W140" s="602"/>
      <c r="X140" s="602"/>
      <c r="Y140" s="602"/>
      <c r="Z140" s="602"/>
      <c r="AA140" s="602"/>
      <c r="AB140" s="602"/>
      <c r="AC140" s="602"/>
      <c r="AD140" s="602"/>
      <c r="AE140" s="602"/>
      <c r="AF140" s="602"/>
      <c r="AG140" s="602"/>
      <c r="AH140" s="602"/>
      <c r="AI140" s="602"/>
      <c r="AJ140" s="602"/>
      <c r="AK140" s="602"/>
      <c r="AL140" s="602"/>
    </row>
    <row r="141" spans="2:38">
      <c r="B141" s="601"/>
      <c r="C141" s="601"/>
      <c r="D141" s="602"/>
      <c r="E141" s="602"/>
      <c r="F141" s="602"/>
      <c r="G141" s="602"/>
      <c r="H141" s="602"/>
      <c r="I141" s="602"/>
      <c r="J141" s="602"/>
      <c r="K141" s="602"/>
      <c r="L141" s="602"/>
      <c r="M141" s="602"/>
      <c r="N141" s="602"/>
      <c r="O141" s="602"/>
      <c r="P141" s="602"/>
      <c r="Q141" s="602"/>
      <c r="R141" s="602"/>
      <c r="S141" s="602"/>
      <c r="T141" s="602"/>
      <c r="U141" s="602"/>
      <c r="V141" s="602"/>
      <c r="W141" s="602"/>
      <c r="X141" s="602"/>
      <c r="Y141" s="602"/>
      <c r="Z141" s="602"/>
      <c r="AA141" s="602"/>
      <c r="AB141" s="602"/>
      <c r="AC141" s="602"/>
      <c r="AD141" s="602"/>
      <c r="AE141" s="602"/>
      <c r="AF141" s="602"/>
      <c r="AG141" s="602"/>
      <c r="AH141" s="602"/>
      <c r="AI141" s="602"/>
      <c r="AJ141" s="602"/>
      <c r="AK141" s="602"/>
      <c r="AL141" s="602"/>
    </row>
    <row r="142" spans="2:38">
      <c r="B142" s="601"/>
      <c r="C142" s="601"/>
      <c r="D142" s="602"/>
      <c r="E142" s="602"/>
      <c r="F142" s="602"/>
      <c r="G142" s="602"/>
      <c r="H142" s="602"/>
      <c r="I142" s="602"/>
      <c r="J142" s="602"/>
      <c r="K142" s="602"/>
      <c r="L142" s="602"/>
      <c r="M142" s="602"/>
      <c r="N142" s="602"/>
      <c r="O142" s="602"/>
      <c r="P142" s="602"/>
      <c r="Q142" s="602"/>
      <c r="R142" s="602"/>
      <c r="S142" s="602"/>
      <c r="T142" s="602"/>
      <c r="U142" s="602"/>
      <c r="V142" s="602"/>
      <c r="W142" s="602"/>
      <c r="X142" s="602"/>
      <c r="Y142" s="602"/>
      <c r="Z142" s="602"/>
      <c r="AA142" s="602"/>
      <c r="AB142" s="602"/>
      <c r="AC142" s="602"/>
      <c r="AD142" s="602"/>
      <c r="AE142" s="602"/>
      <c r="AF142" s="602"/>
      <c r="AG142" s="602"/>
      <c r="AH142" s="602"/>
      <c r="AI142" s="602"/>
      <c r="AJ142" s="602"/>
      <c r="AK142" s="602"/>
      <c r="AL142" s="602"/>
    </row>
    <row r="143" spans="2:38">
      <c r="B143" s="601"/>
      <c r="C143" s="601"/>
      <c r="D143" s="602"/>
      <c r="E143" s="602"/>
      <c r="F143" s="602"/>
      <c r="G143" s="602"/>
      <c r="H143" s="602"/>
      <c r="I143" s="602"/>
      <c r="J143" s="602"/>
      <c r="K143" s="602"/>
      <c r="L143" s="602"/>
      <c r="M143" s="602"/>
      <c r="N143" s="602"/>
      <c r="O143" s="602"/>
      <c r="P143" s="602"/>
      <c r="Q143" s="602"/>
      <c r="R143" s="602"/>
      <c r="S143" s="602"/>
      <c r="T143" s="602"/>
      <c r="U143" s="602"/>
      <c r="V143" s="602"/>
      <c r="W143" s="602"/>
      <c r="X143" s="602"/>
      <c r="Y143" s="602"/>
      <c r="Z143" s="602"/>
      <c r="AA143" s="602"/>
      <c r="AB143" s="602"/>
      <c r="AC143" s="602"/>
      <c r="AD143" s="602"/>
      <c r="AE143" s="602"/>
      <c r="AF143" s="602"/>
      <c r="AG143" s="602"/>
      <c r="AH143" s="602"/>
      <c r="AI143" s="602"/>
      <c r="AJ143" s="602"/>
      <c r="AK143" s="602"/>
      <c r="AL143" s="602"/>
    </row>
    <row r="144" spans="2:38">
      <c r="B144" s="601"/>
      <c r="C144" s="601"/>
      <c r="D144" s="602"/>
      <c r="E144" s="602"/>
      <c r="F144" s="602"/>
      <c r="G144" s="602"/>
      <c r="H144" s="602"/>
      <c r="I144" s="602"/>
      <c r="J144" s="602"/>
      <c r="K144" s="602"/>
      <c r="L144" s="602"/>
      <c r="M144" s="602"/>
      <c r="N144" s="602"/>
      <c r="O144" s="602"/>
      <c r="P144" s="602"/>
      <c r="Q144" s="602"/>
      <c r="R144" s="602"/>
      <c r="S144" s="602"/>
      <c r="T144" s="602"/>
      <c r="U144" s="602"/>
      <c r="V144" s="602"/>
      <c r="W144" s="602"/>
      <c r="X144" s="602"/>
      <c r="Y144" s="602"/>
      <c r="Z144" s="602"/>
      <c r="AA144" s="602"/>
      <c r="AB144" s="602"/>
      <c r="AC144" s="602"/>
      <c r="AD144" s="602"/>
      <c r="AE144" s="602"/>
      <c r="AF144" s="602"/>
      <c r="AG144" s="602"/>
      <c r="AH144" s="602"/>
      <c r="AI144" s="602"/>
      <c r="AJ144" s="602"/>
      <c r="AK144" s="602"/>
      <c r="AL144" s="602"/>
    </row>
    <row r="145" spans="2:38">
      <c r="B145" s="601"/>
      <c r="C145" s="601"/>
      <c r="D145" s="602"/>
      <c r="E145" s="602"/>
      <c r="F145" s="602"/>
      <c r="G145" s="602"/>
      <c r="H145" s="602"/>
      <c r="I145" s="602"/>
      <c r="J145" s="602"/>
      <c r="K145" s="602"/>
      <c r="L145" s="602"/>
      <c r="M145" s="602"/>
      <c r="N145" s="602"/>
      <c r="O145" s="602"/>
      <c r="P145" s="602"/>
      <c r="Q145" s="602"/>
      <c r="R145" s="602"/>
      <c r="S145" s="602"/>
      <c r="T145" s="602"/>
      <c r="U145" s="602"/>
      <c r="V145" s="602"/>
      <c r="W145" s="602"/>
      <c r="X145" s="602"/>
      <c r="Y145" s="602"/>
      <c r="Z145" s="602"/>
      <c r="AA145" s="602"/>
      <c r="AB145" s="602"/>
      <c r="AC145" s="602"/>
      <c r="AD145" s="602"/>
      <c r="AE145" s="602"/>
      <c r="AF145" s="602"/>
      <c r="AG145" s="602"/>
      <c r="AH145" s="602"/>
      <c r="AI145" s="602"/>
      <c r="AJ145" s="602"/>
      <c r="AK145" s="602"/>
      <c r="AL145" s="602"/>
    </row>
    <row r="146" spans="2:38">
      <c r="B146" s="601"/>
      <c r="C146" s="601"/>
      <c r="D146" s="602"/>
      <c r="E146" s="602"/>
      <c r="F146" s="602"/>
      <c r="G146" s="602"/>
      <c r="H146" s="602"/>
      <c r="I146" s="602"/>
      <c r="J146" s="602"/>
      <c r="K146" s="602"/>
      <c r="L146" s="602"/>
      <c r="M146" s="602"/>
      <c r="N146" s="602"/>
      <c r="O146" s="602"/>
      <c r="P146" s="602"/>
      <c r="Q146" s="602"/>
      <c r="R146" s="602"/>
      <c r="S146" s="602"/>
      <c r="T146" s="602"/>
      <c r="U146" s="602"/>
      <c r="V146" s="602"/>
      <c r="W146" s="602"/>
      <c r="X146" s="602"/>
      <c r="Y146" s="602"/>
      <c r="Z146" s="602"/>
      <c r="AA146" s="602"/>
      <c r="AB146" s="602"/>
      <c r="AC146" s="602"/>
      <c r="AD146" s="602"/>
      <c r="AE146" s="602"/>
      <c r="AF146" s="602"/>
      <c r="AG146" s="602"/>
      <c r="AH146" s="602"/>
      <c r="AI146" s="602"/>
      <c r="AJ146" s="602"/>
      <c r="AK146" s="602"/>
      <c r="AL146" s="602"/>
    </row>
    <row r="147" spans="2:38">
      <c r="B147" s="601"/>
      <c r="C147" s="601"/>
      <c r="D147" s="602"/>
      <c r="E147" s="602"/>
      <c r="F147" s="602"/>
      <c r="G147" s="602"/>
      <c r="H147" s="602"/>
      <c r="I147" s="602"/>
      <c r="J147" s="602"/>
      <c r="K147" s="602"/>
      <c r="L147" s="602"/>
      <c r="M147" s="602"/>
      <c r="N147" s="602"/>
      <c r="O147" s="602"/>
      <c r="P147" s="602"/>
      <c r="Q147" s="602"/>
      <c r="R147" s="602"/>
      <c r="S147" s="602"/>
      <c r="T147" s="602"/>
      <c r="U147" s="602"/>
      <c r="V147" s="602"/>
      <c r="W147" s="602"/>
      <c r="X147" s="602"/>
      <c r="Y147" s="602"/>
      <c r="Z147" s="602"/>
      <c r="AA147" s="602"/>
      <c r="AB147" s="602"/>
      <c r="AC147" s="602"/>
      <c r="AD147" s="602"/>
      <c r="AE147" s="602"/>
      <c r="AF147" s="602"/>
      <c r="AG147" s="602"/>
      <c r="AH147" s="602"/>
      <c r="AI147" s="602"/>
      <c r="AJ147" s="602"/>
      <c r="AK147" s="602"/>
      <c r="AL147" s="602"/>
    </row>
    <row r="148" spans="2:38">
      <c r="B148" s="601"/>
      <c r="C148" s="601"/>
      <c r="D148" s="602"/>
      <c r="E148" s="602"/>
      <c r="F148" s="602"/>
      <c r="G148" s="602"/>
      <c r="H148" s="602"/>
      <c r="I148" s="602"/>
      <c r="J148" s="602"/>
      <c r="K148" s="602"/>
      <c r="L148" s="602"/>
      <c r="M148" s="602"/>
      <c r="N148" s="602"/>
      <c r="O148" s="602"/>
      <c r="P148" s="602"/>
      <c r="Q148" s="602"/>
      <c r="R148" s="602"/>
      <c r="S148" s="602"/>
      <c r="T148" s="602"/>
      <c r="U148" s="602"/>
      <c r="V148" s="602"/>
      <c r="W148" s="602"/>
      <c r="X148" s="602"/>
      <c r="Y148" s="602"/>
      <c r="Z148" s="602"/>
      <c r="AA148" s="602"/>
      <c r="AB148" s="602"/>
      <c r="AC148" s="602"/>
      <c r="AD148" s="602"/>
      <c r="AE148" s="602"/>
      <c r="AF148" s="602"/>
      <c r="AG148" s="602"/>
      <c r="AH148" s="602"/>
      <c r="AI148" s="602"/>
      <c r="AJ148" s="602"/>
      <c r="AK148" s="602"/>
      <c r="AL148" s="602"/>
    </row>
    <row r="149" spans="2:38">
      <c r="B149" s="601"/>
      <c r="C149" s="601"/>
      <c r="D149" s="602"/>
      <c r="E149" s="602"/>
      <c r="F149" s="602"/>
      <c r="G149" s="602"/>
      <c r="H149" s="602"/>
      <c r="I149" s="602"/>
      <c r="J149" s="602"/>
      <c r="K149" s="602"/>
      <c r="L149" s="602"/>
      <c r="M149" s="602"/>
      <c r="N149" s="602"/>
      <c r="O149" s="602"/>
      <c r="P149" s="602"/>
      <c r="Q149" s="602"/>
      <c r="R149" s="602"/>
      <c r="S149" s="602"/>
      <c r="T149" s="602"/>
      <c r="U149" s="602"/>
      <c r="V149" s="602"/>
      <c r="W149" s="602"/>
      <c r="X149" s="602"/>
      <c r="Y149" s="602"/>
      <c r="Z149" s="602"/>
      <c r="AA149" s="602"/>
      <c r="AB149" s="602"/>
      <c r="AC149" s="602"/>
      <c r="AD149" s="602"/>
      <c r="AE149" s="602"/>
      <c r="AF149" s="602"/>
      <c r="AG149" s="602"/>
      <c r="AH149" s="602"/>
      <c r="AI149" s="602"/>
      <c r="AJ149" s="602"/>
      <c r="AK149" s="602"/>
      <c r="AL149" s="602"/>
    </row>
    <row r="150" spans="2:38">
      <c r="B150" s="601"/>
      <c r="C150" s="601"/>
      <c r="D150" s="602"/>
      <c r="E150" s="602"/>
      <c r="F150" s="602"/>
      <c r="G150" s="602"/>
      <c r="H150" s="602"/>
      <c r="I150" s="602"/>
      <c r="J150" s="602"/>
      <c r="K150" s="602"/>
      <c r="L150" s="602"/>
      <c r="M150" s="602"/>
      <c r="N150" s="602"/>
      <c r="O150" s="602"/>
      <c r="P150" s="602"/>
      <c r="Q150" s="602"/>
      <c r="R150" s="602"/>
      <c r="S150" s="602"/>
      <c r="T150" s="602"/>
      <c r="U150" s="602"/>
      <c r="V150" s="602"/>
      <c r="W150" s="602"/>
      <c r="X150" s="602"/>
      <c r="Y150" s="602"/>
      <c r="Z150" s="602"/>
      <c r="AA150" s="602"/>
      <c r="AB150" s="602"/>
      <c r="AC150" s="602"/>
      <c r="AD150" s="602"/>
      <c r="AE150" s="602"/>
      <c r="AF150" s="602"/>
      <c r="AG150" s="602"/>
      <c r="AH150" s="602"/>
      <c r="AI150" s="602"/>
      <c r="AJ150" s="602"/>
      <c r="AK150" s="602"/>
      <c r="AL150" s="602"/>
    </row>
    <row r="151" spans="2:38">
      <c r="B151" s="601"/>
      <c r="C151" s="601"/>
      <c r="D151" s="602"/>
      <c r="E151" s="602"/>
      <c r="F151" s="602"/>
      <c r="G151" s="602"/>
      <c r="H151" s="602"/>
      <c r="I151" s="602"/>
      <c r="J151" s="602"/>
      <c r="K151" s="602"/>
      <c r="L151" s="602"/>
      <c r="M151" s="602"/>
      <c r="N151" s="602"/>
      <c r="O151" s="602"/>
      <c r="P151" s="602"/>
      <c r="Q151" s="602"/>
      <c r="R151" s="602"/>
      <c r="S151" s="602"/>
      <c r="T151" s="602"/>
      <c r="U151" s="602"/>
      <c r="V151" s="602"/>
      <c r="W151" s="602"/>
      <c r="X151" s="602"/>
      <c r="Y151" s="602"/>
      <c r="Z151" s="602"/>
      <c r="AA151" s="602"/>
      <c r="AB151" s="602"/>
      <c r="AC151" s="602"/>
      <c r="AD151" s="602"/>
      <c r="AE151" s="602"/>
      <c r="AF151" s="602"/>
      <c r="AG151" s="602"/>
      <c r="AH151" s="602"/>
      <c r="AI151" s="602"/>
      <c r="AJ151" s="602"/>
      <c r="AK151" s="602"/>
      <c r="AL151" s="602"/>
    </row>
    <row r="152" spans="2:38">
      <c r="B152" s="601"/>
      <c r="C152" s="601"/>
      <c r="D152" s="602"/>
      <c r="E152" s="602"/>
      <c r="F152" s="602"/>
      <c r="G152" s="602"/>
      <c r="H152" s="602"/>
      <c r="I152" s="602"/>
      <c r="J152" s="602"/>
      <c r="K152" s="602"/>
      <c r="L152" s="602"/>
      <c r="M152" s="602"/>
      <c r="N152" s="602"/>
      <c r="O152" s="602"/>
      <c r="P152" s="602"/>
      <c r="Q152" s="602"/>
      <c r="R152" s="602"/>
      <c r="S152" s="602"/>
      <c r="T152" s="602"/>
      <c r="U152" s="602"/>
      <c r="V152" s="602"/>
      <c r="W152" s="602"/>
      <c r="X152" s="602"/>
      <c r="Y152" s="602"/>
      <c r="Z152" s="602"/>
      <c r="AA152" s="602"/>
      <c r="AB152" s="602"/>
      <c r="AC152" s="602"/>
      <c r="AD152" s="602"/>
      <c r="AE152" s="602"/>
      <c r="AF152" s="602"/>
      <c r="AG152" s="602"/>
      <c r="AH152" s="602"/>
      <c r="AI152" s="602"/>
      <c r="AJ152" s="602"/>
      <c r="AK152" s="602"/>
      <c r="AL152" s="602"/>
    </row>
    <row r="153" spans="2:38">
      <c r="B153" s="601"/>
      <c r="C153" s="601"/>
      <c r="D153" s="602"/>
      <c r="E153" s="602"/>
      <c r="F153" s="602"/>
      <c r="G153" s="602"/>
      <c r="H153" s="602"/>
      <c r="I153" s="602"/>
      <c r="J153" s="602"/>
      <c r="K153" s="602"/>
      <c r="L153" s="602"/>
      <c r="M153" s="602"/>
      <c r="N153" s="602"/>
      <c r="O153" s="602"/>
      <c r="P153" s="602"/>
      <c r="Q153" s="602"/>
      <c r="R153" s="602"/>
      <c r="S153" s="602"/>
      <c r="T153" s="602"/>
      <c r="U153" s="602"/>
      <c r="V153" s="602"/>
      <c r="W153" s="602"/>
      <c r="X153" s="602"/>
      <c r="Y153" s="602"/>
      <c r="Z153" s="602"/>
      <c r="AA153" s="602"/>
      <c r="AB153" s="602"/>
      <c r="AC153" s="602"/>
      <c r="AD153" s="602"/>
      <c r="AE153" s="602"/>
      <c r="AF153" s="602"/>
      <c r="AG153" s="602"/>
      <c r="AH153" s="602"/>
      <c r="AI153" s="602"/>
      <c r="AJ153" s="602"/>
      <c r="AK153" s="602"/>
      <c r="AL153" s="602"/>
    </row>
    <row r="154" spans="2:38">
      <c r="B154" s="601"/>
      <c r="C154" s="601"/>
      <c r="D154" s="602"/>
      <c r="E154" s="602"/>
      <c r="F154" s="602"/>
      <c r="G154" s="602"/>
      <c r="H154" s="602"/>
      <c r="I154" s="602"/>
      <c r="J154" s="602"/>
      <c r="K154" s="602"/>
      <c r="L154" s="602"/>
      <c r="M154" s="602"/>
      <c r="N154" s="602"/>
      <c r="O154" s="602"/>
      <c r="P154" s="602"/>
      <c r="Q154" s="602"/>
      <c r="R154" s="602"/>
      <c r="S154" s="602"/>
      <c r="T154" s="602"/>
      <c r="U154" s="602"/>
      <c r="V154" s="602"/>
      <c r="W154" s="602"/>
      <c r="X154" s="602"/>
      <c r="Y154" s="602"/>
      <c r="Z154" s="602"/>
      <c r="AA154" s="602"/>
      <c r="AB154" s="602"/>
      <c r="AC154" s="602"/>
      <c r="AD154" s="602"/>
      <c r="AE154" s="602"/>
      <c r="AF154" s="602"/>
      <c r="AG154" s="602"/>
      <c r="AH154" s="602"/>
      <c r="AI154" s="602"/>
      <c r="AJ154" s="602"/>
      <c r="AK154" s="602"/>
      <c r="AL154" s="602"/>
    </row>
    <row r="155" spans="2:38">
      <c r="B155" s="601"/>
      <c r="C155" s="601"/>
      <c r="D155" s="602"/>
      <c r="E155" s="602"/>
      <c r="F155" s="602"/>
      <c r="G155" s="602"/>
      <c r="H155" s="602"/>
      <c r="I155" s="602"/>
      <c r="J155" s="602"/>
      <c r="K155" s="602"/>
      <c r="L155" s="602"/>
      <c r="M155" s="602"/>
      <c r="N155" s="602"/>
      <c r="O155" s="602"/>
      <c r="P155" s="602"/>
      <c r="Q155" s="602"/>
      <c r="R155" s="602"/>
      <c r="S155" s="602"/>
      <c r="T155" s="602"/>
      <c r="U155" s="602"/>
      <c r="V155" s="602"/>
      <c r="W155" s="602"/>
      <c r="X155" s="602"/>
      <c r="Y155" s="602"/>
      <c r="Z155" s="602"/>
      <c r="AA155" s="602"/>
      <c r="AB155" s="602"/>
      <c r="AC155" s="602"/>
      <c r="AD155" s="602"/>
      <c r="AE155" s="602"/>
      <c r="AF155" s="602"/>
      <c r="AG155" s="602"/>
      <c r="AH155" s="602"/>
      <c r="AI155" s="602"/>
      <c r="AJ155" s="602"/>
      <c r="AK155" s="602"/>
      <c r="AL155" s="602"/>
    </row>
    <row r="156" spans="2:38">
      <c r="B156" s="601"/>
      <c r="C156" s="601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2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02"/>
      <c r="AH156" s="602"/>
      <c r="AI156" s="602"/>
      <c r="AJ156" s="602"/>
      <c r="AK156" s="602"/>
      <c r="AL156" s="602"/>
    </row>
    <row r="157" spans="2:38">
      <c r="B157" s="601"/>
      <c r="C157" s="601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02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02"/>
      <c r="AL157" s="602"/>
    </row>
    <row r="158" spans="2:38">
      <c r="B158" s="601"/>
      <c r="C158" s="601"/>
      <c r="D158" s="602"/>
      <c r="E158" s="602"/>
      <c r="F158" s="602"/>
      <c r="G158" s="602"/>
      <c r="H158" s="602"/>
      <c r="I158" s="602"/>
      <c r="J158" s="602"/>
      <c r="K158" s="602"/>
      <c r="L158" s="602"/>
      <c r="M158" s="602"/>
      <c r="N158" s="602"/>
      <c r="O158" s="602"/>
      <c r="P158" s="602"/>
      <c r="Q158" s="602"/>
      <c r="R158" s="602"/>
      <c r="S158" s="602"/>
      <c r="T158" s="602"/>
      <c r="U158" s="602"/>
      <c r="V158" s="602"/>
      <c r="W158" s="602"/>
      <c r="X158" s="602"/>
      <c r="Y158" s="602"/>
      <c r="Z158" s="602"/>
      <c r="AA158" s="602"/>
      <c r="AB158" s="602"/>
      <c r="AC158" s="602"/>
      <c r="AD158" s="602"/>
      <c r="AE158" s="602"/>
      <c r="AF158" s="602"/>
      <c r="AG158" s="602"/>
      <c r="AH158" s="602"/>
      <c r="AI158" s="602"/>
      <c r="AJ158" s="602"/>
      <c r="AK158" s="602"/>
      <c r="AL158" s="602"/>
    </row>
    <row r="159" spans="2:38">
      <c r="B159" s="601"/>
      <c r="C159" s="601"/>
      <c r="D159" s="602"/>
      <c r="E159" s="602"/>
      <c r="F159" s="602"/>
      <c r="G159" s="602"/>
      <c r="H159" s="602"/>
      <c r="I159" s="602"/>
      <c r="J159" s="602"/>
      <c r="K159" s="602"/>
      <c r="L159" s="602"/>
      <c r="M159" s="602"/>
      <c r="N159" s="602"/>
      <c r="O159" s="602"/>
      <c r="P159" s="602"/>
      <c r="Q159" s="602"/>
      <c r="R159" s="602"/>
      <c r="S159" s="602"/>
      <c r="T159" s="602"/>
      <c r="U159" s="602"/>
      <c r="V159" s="602"/>
      <c r="W159" s="602"/>
      <c r="X159" s="602"/>
      <c r="Y159" s="602"/>
      <c r="Z159" s="602"/>
      <c r="AA159" s="602"/>
      <c r="AB159" s="602"/>
      <c r="AC159" s="602"/>
      <c r="AD159" s="602"/>
      <c r="AE159" s="602"/>
      <c r="AF159" s="602"/>
      <c r="AG159" s="602"/>
      <c r="AH159" s="602"/>
      <c r="AI159" s="602"/>
      <c r="AJ159" s="602"/>
      <c r="AK159" s="602"/>
      <c r="AL159" s="602"/>
    </row>
    <row r="160" spans="2:38">
      <c r="B160" s="601"/>
      <c r="C160" s="601"/>
      <c r="D160" s="602"/>
      <c r="E160" s="602"/>
      <c r="F160" s="602"/>
      <c r="G160" s="602"/>
      <c r="H160" s="602"/>
      <c r="I160" s="602"/>
      <c r="J160" s="602"/>
      <c r="K160" s="602"/>
      <c r="L160" s="602"/>
      <c r="M160" s="602"/>
      <c r="N160" s="602"/>
      <c r="O160" s="602"/>
      <c r="P160" s="602"/>
      <c r="Q160" s="602"/>
      <c r="R160" s="602"/>
      <c r="S160" s="602"/>
      <c r="T160" s="602"/>
      <c r="U160" s="602"/>
      <c r="V160" s="602"/>
      <c r="W160" s="602"/>
      <c r="X160" s="602"/>
      <c r="Y160" s="602"/>
      <c r="Z160" s="602"/>
      <c r="AA160" s="602"/>
      <c r="AB160" s="602"/>
      <c r="AC160" s="602"/>
      <c r="AD160" s="602"/>
      <c r="AE160" s="602"/>
      <c r="AF160" s="602"/>
      <c r="AG160" s="602"/>
      <c r="AH160" s="602"/>
      <c r="AI160" s="602"/>
      <c r="AJ160" s="602"/>
      <c r="AK160" s="602"/>
      <c r="AL160" s="602"/>
    </row>
    <row r="161" spans="2:38">
      <c r="B161" s="601"/>
      <c r="C161" s="601"/>
      <c r="D161" s="602"/>
      <c r="E161" s="602"/>
      <c r="F161" s="602"/>
      <c r="G161" s="602"/>
      <c r="H161" s="602"/>
      <c r="I161" s="602"/>
      <c r="J161" s="602"/>
      <c r="K161" s="602"/>
      <c r="L161" s="602"/>
      <c r="M161" s="602"/>
      <c r="N161" s="602"/>
      <c r="O161" s="602"/>
      <c r="P161" s="602"/>
      <c r="Q161" s="602"/>
      <c r="R161" s="602"/>
      <c r="S161" s="602"/>
      <c r="T161" s="602"/>
      <c r="U161" s="602"/>
      <c r="V161" s="602"/>
      <c r="W161" s="602"/>
      <c r="X161" s="602"/>
      <c r="Y161" s="602"/>
      <c r="Z161" s="602"/>
      <c r="AA161" s="602"/>
      <c r="AB161" s="602"/>
      <c r="AC161" s="602"/>
      <c r="AD161" s="602"/>
      <c r="AE161" s="602"/>
      <c r="AF161" s="602"/>
      <c r="AG161" s="602"/>
      <c r="AH161" s="602"/>
      <c r="AI161" s="602"/>
      <c r="AJ161" s="602"/>
      <c r="AK161" s="602"/>
      <c r="AL161" s="602"/>
    </row>
    <row r="162" spans="2:38">
      <c r="B162" s="601"/>
      <c r="C162" s="601"/>
      <c r="D162" s="602"/>
      <c r="E162" s="602"/>
      <c r="F162" s="602"/>
      <c r="G162" s="602"/>
      <c r="H162" s="602"/>
      <c r="I162" s="602"/>
      <c r="J162" s="602"/>
      <c r="K162" s="602"/>
      <c r="L162" s="602"/>
      <c r="M162" s="602"/>
      <c r="N162" s="602"/>
      <c r="O162" s="602"/>
      <c r="P162" s="602"/>
      <c r="Q162" s="602"/>
      <c r="R162" s="602"/>
      <c r="S162" s="602"/>
      <c r="T162" s="602"/>
      <c r="U162" s="602"/>
      <c r="V162" s="602"/>
      <c r="W162" s="602"/>
      <c r="X162" s="602"/>
      <c r="Y162" s="602"/>
      <c r="Z162" s="602"/>
      <c r="AA162" s="602"/>
      <c r="AB162" s="602"/>
      <c r="AC162" s="602"/>
      <c r="AD162" s="602"/>
      <c r="AE162" s="602"/>
      <c r="AF162" s="602"/>
      <c r="AG162" s="602"/>
      <c r="AH162" s="602"/>
      <c r="AI162" s="602"/>
      <c r="AJ162" s="602"/>
      <c r="AK162" s="602"/>
      <c r="AL162" s="602"/>
    </row>
    <row r="163" spans="2:38">
      <c r="B163" s="601"/>
      <c r="C163" s="601"/>
      <c r="D163" s="602"/>
      <c r="E163" s="602"/>
      <c r="F163" s="602"/>
      <c r="G163" s="602"/>
      <c r="H163" s="602"/>
      <c r="I163" s="602"/>
      <c r="J163" s="602"/>
      <c r="K163" s="602"/>
      <c r="L163" s="602"/>
      <c r="M163" s="602"/>
      <c r="N163" s="602"/>
      <c r="O163" s="602"/>
      <c r="P163" s="602"/>
      <c r="Q163" s="602"/>
      <c r="R163" s="602"/>
      <c r="S163" s="602"/>
      <c r="T163" s="602"/>
      <c r="U163" s="602"/>
      <c r="V163" s="602"/>
      <c r="W163" s="602"/>
      <c r="X163" s="602"/>
      <c r="Y163" s="602"/>
      <c r="Z163" s="602"/>
      <c r="AA163" s="602"/>
      <c r="AB163" s="602"/>
      <c r="AC163" s="602"/>
      <c r="AD163" s="602"/>
      <c r="AE163" s="602"/>
      <c r="AF163" s="602"/>
      <c r="AG163" s="602"/>
      <c r="AH163" s="602"/>
      <c r="AI163" s="602"/>
      <c r="AJ163" s="602"/>
      <c r="AK163" s="602"/>
      <c r="AL163" s="602"/>
    </row>
    <row r="164" spans="2:38">
      <c r="B164" s="601"/>
      <c r="C164" s="601"/>
      <c r="D164" s="602"/>
      <c r="E164" s="602"/>
      <c r="F164" s="602"/>
      <c r="G164" s="602"/>
      <c r="H164" s="602"/>
      <c r="I164" s="602"/>
      <c r="J164" s="602"/>
      <c r="K164" s="602"/>
      <c r="L164" s="602"/>
      <c r="M164" s="602"/>
      <c r="N164" s="602"/>
      <c r="O164" s="602"/>
      <c r="P164" s="602"/>
      <c r="Q164" s="602"/>
      <c r="R164" s="602"/>
      <c r="S164" s="602"/>
      <c r="T164" s="602"/>
      <c r="U164" s="602"/>
      <c r="V164" s="602"/>
      <c r="W164" s="602"/>
      <c r="X164" s="602"/>
      <c r="Y164" s="602"/>
      <c r="Z164" s="602"/>
      <c r="AA164" s="602"/>
      <c r="AB164" s="602"/>
      <c r="AC164" s="602"/>
      <c r="AD164" s="602"/>
      <c r="AE164" s="602"/>
      <c r="AF164" s="602"/>
      <c r="AG164" s="602"/>
      <c r="AH164" s="602"/>
      <c r="AI164" s="602"/>
      <c r="AJ164" s="602"/>
      <c r="AK164" s="602"/>
      <c r="AL164" s="602"/>
    </row>
    <row r="165" spans="2:38">
      <c r="B165" s="601"/>
      <c r="C165" s="601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2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2"/>
      <c r="AL165" s="602"/>
    </row>
    <row r="166" spans="2:38">
      <c r="B166" s="601"/>
      <c r="C166" s="601"/>
      <c r="D166" s="602"/>
      <c r="E166" s="602"/>
      <c r="F166" s="602"/>
      <c r="G166" s="602"/>
      <c r="H166" s="602"/>
      <c r="I166" s="602"/>
      <c r="J166" s="602"/>
      <c r="K166" s="602"/>
      <c r="L166" s="602"/>
      <c r="M166" s="602"/>
      <c r="N166" s="602"/>
      <c r="O166" s="602"/>
      <c r="P166" s="602"/>
      <c r="Q166" s="602"/>
      <c r="R166" s="602"/>
      <c r="S166" s="602"/>
      <c r="T166" s="602"/>
      <c r="U166" s="602"/>
      <c r="V166" s="602"/>
      <c r="W166" s="602"/>
      <c r="X166" s="602"/>
      <c r="Y166" s="602"/>
      <c r="Z166" s="602"/>
      <c r="AA166" s="602"/>
      <c r="AB166" s="602"/>
      <c r="AC166" s="602"/>
      <c r="AD166" s="602"/>
      <c r="AE166" s="602"/>
      <c r="AF166" s="602"/>
      <c r="AG166" s="602"/>
      <c r="AH166" s="602"/>
      <c r="AI166" s="602"/>
      <c r="AJ166" s="602"/>
      <c r="AK166" s="602"/>
      <c r="AL166" s="602"/>
    </row>
    <row r="167" spans="2:38">
      <c r="B167" s="601"/>
      <c r="C167" s="601"/>
      <c r="D167" s="602"/>
      <c r="E167" s="602"/>
      <c r="F167" s="602"/>
      <c r="G167" s="602"/>
      <c r="H167" s="602"/>
      <c r="I167" s="602"/>
      <c r="J167" s="602"/>
      <c r="K167" s="602"/>
      <c r="L167" s="602"/>
      <c r="M167" s="602"/>
      <c r="N167" s="602"/>
      <c r="O167" s="602"/>
      <c r="P167" s="602"/>
      <c r="Q167" s="602"/>
      <c r="R167" s="602"/>
      <c r="S167" s="602"/>
      <c r="T167" s="602"/>
      <c r="U167" s="602"/>
      <c r="V167" s="602"/>
      <c r="W167" s="602"/>
      <c r="X167" s="602"/>
      <c r="Y167" s="602"/>
      <c r="Z167" s="602"/>
      <c r="AA167" s="602"/>
      <c r="AB167" s="602"/>
      <c r="AC167" s="602"/>
      <c r="AD167" s="602"/>
      <c r="AE167" s="602"/>
      <c r="AF167" s="602"/>
      <c r="AG167" s="602"/>
      <c r="AH167" s="602"/>
      <c r="AI167" s="602"/>
      <c r="AJ167" s="602"/>
      <c r="AK167" s="602"/>
      <c r="AL167" s="602"/>
    </row>
    <row r="168" spans="2:38">
      <c r="B168" s="601"/>
      <c r="C168" s="601"/>
      <c r="D168" s="602"/>
      <c r="E168" s="602"/>
      <c r="F168" s="602"/>
      <c r="G168" s="602"/>
      <c r="H168" s="602"/>
      <c r="I168" s="602"/>
      <c r="J168" s="602"/>
      <c r="K168" s="602"/>
      <c r="L168" s="602"/>
      <c r="M168" s="602"/>
      <c r="N168" s="602"/>
      <c r="O168" s="602"/>
      <c r="P168" s="602"/>
      <c r="Q168" s="602"/>
      <c r="R168" s="602"/>
      <c r="S168" s="602"/>
      <c r="T168" s="602"/>
      <c r="U168" s="602"/>
      <c r="V168" s="602"/>
      <c r="W168" s="602"/>
      <c r="X168" s="602"/>
      <c r="Y168" s="602"/>
      <c r="Z168" s="602"/>
      <c r="AA168" s="602"/>
      <c r="AB168" s="602"/>
      <c r="AC168" s="602"/>
      <c r="AD168" s="602"/>
      <c r="AE168" s="602"/>
      <c r="AF168" s="602"/>
      <c r="AG168" s="602"/>
      <c r="AH168" s="602"/>
      <c r="AI168" s="602"/>
      <c r="AJ168" s="602"/>
      <c r="AK168" s="602"/>
      <c r="AL168" s="602"/>
    </row>
    <row r="169" spans="2:38">
      <c r="B169" s="601"/>
      <c r="C169" s="601"/>
      <c r="D169" s="602"/>
      <c r="E169" s="602"/>
      <c r="F169" s="602"/>
      <c r="G169" s="602"/>
      <c r="H169" s="602"/>
      <c r="I169" s="602"/>
      <c r="J169" s="602"/>
      <c r="K169" s="602"/>
      <c r="L169" s="602"/>
      <c r="M169" s="602"/>
      <c r="N169" s="602"/>
      <c r="O169" s="602"/>
      <c r="P169" s="602"/>
      <c r="Q169" s="602"/>
      <c r="R169" s="602"/>
      <c r="S169" s="602"/>
      <c r="T169" s="602"/>
      <c r="U169" s="602"/>
      <c r="V169" s="602"/>
      <c r="W169" s="602"/>
      <c r="X169" s="602"/>
      <c r="Y169" s="602"/>
      <c r="Z169" s="602"/>
      <c r="AA169" s="602"/>
      <c r="AB169" s="602"/>
      <c r="AC169" s="602"/>
      <c r="AD169" s="602"/>
      <c r="AE169" s="602"/>
      <c r="AF169" s="602"/>
      <c r="AG169" s="602"/>
      <c r="AH169" s="602"/>
      <c r="AI169" s="602"/>
      <c r="AJ169" s="602"/>
      <c r="AK169" s="602"/>
      <c r="AL169" s="602"/>
    </row>
    <row r="170" spans="2:38">
      <c r="B170" s="601"/>
      <c r="C170" s="601"/>
      <c r="D170" s="602"/>
      <c r="E170" s="602"/>
      <c r="F170" s="602"/>
      <c r="G170" s="602"/>
      <c r="H170" s="602"/>
      <c r="I170" s="602"/>
      <c r="J170" s="602"/>
      <c r="K170" s="602"/>
      <c r="L170" s="602"/>
      <c r="M170" s="602"/>
      <c r="N170" s="602"/>
      <c r="O170" s="602"/>
      <c r="P170" s="602"/>
      <c r="Q170" s="602"/>
      <c r="R170" s="602"/>
      <c r="S170" s="602"/>
      <c r="T170" s="602"/>
      <c r="U170" s="602"/>
      <c r="V170" s="602"/>
      <c r="W170" s="602"/>
      <c r="X170" s="602"/>
      <c r="Y170" s="602"/>
      <c r="Z170" s="602"/>
      <c r="AA170" s="602"/>
      <c r="AB170" s="602"/>
      <c r="AC170" s="602"/>
      <c r="AD170" s="602"/>
      <c r="AE170" s="602"/>
      <c r="AF170" s="602"/>
      <c r="AG170" s="602"/>
      <c r="AH170" s="602"/>
      <c r="AI170" s="602"/>
      <c r="AJ170" s="602"/>
      <c r="AK170" s="602"/>
      <c r="AL170" s="602"/>
    </row>
    <row r="171" spans="2:38">
      <c r="B171" s="601"/>
      <c r="C171" s="601"/>
      <c r="D171" s="602"/>
      <c r="E171" s="602"/>
      <c r="F171" s="602"/>
      <c r="G171" s="602"/>
      <c r="H171" s="602"/>
      <c r="I171" s="602"/>
      <c r="J171" s="602"/>
      <c r="K171" s="602"/>
      <c r="L171" s="602"/>
      <c r="M171" s="602"/>
      <c r="N171" s="602"/>
      <c r="O171" s="602"/>
      <c r="P171" s="602"/>
      <c r="Q171" s="602"/>
      <c r="R171" s="602"/>
      <c r="S171" s="602"/>
      <c r="T171" s="602"/>
      <c r="U171" s="602"/>
      <c r="V171" s="602"/>
      <c r="W171" s="602"/>
      <c r="X171" s="602"/>
      <c r="Y171" s="602"/>
      <c r="Z171" s="602"/>
      <c r="AA171" s="602"/>
      <c r="AB171" s="602"/>
      <c r="AC171" s="602"/>
      <c r="AD171" s="602"/>
      <c r="AE171" s="602"/>
      <c r="AF171" s="602"/>
      <c r="AG171" s="602"/>
      <c r="AH171" s="602"/>
      <c r="AI171" s="602"/>
      <c r="AJ171" s="602"/>
      <c r="AK171" s="602"/>
      <c r="AL171" s="602"/>
    </row>
    <row r="172" spans="2:38">
      <c r="B172" s="601"/>
      <c r="C172" s="601"/>
      <c r="D172" s="602"/>
      <c r="E172" s="602"/>
      <c r="F172" s="602"/>
      <c r="G172" s="602"/>
      <c r="H172" s="602"/>
      <c r="I172" s="602"/>
      <c r="J172" s="602"/>
      <c r="K172" s="602"/>
      <c r="L172" s="602"/>
      <c r="M172" s="602"/>
      <c r="N172" s="602"/>
      <c r="O172" s="602"/>
      <c r="P172" s="602"/>
      <c r="Q172" s="602"/>
      <c r="R172" s="602"/>
      <c r="S172" s="602"/>
      <c r="T172" s="602"/>
      <c r="U172" s="602"/>
      <c r="V172" s="602"/>
      <c r="W172" s="602"/>
      <c r="X172" s="602"/>
      <c r="Y172" s="602"/>
      <c r="Z172" s="602"/>
      <c r="AA172" s="602"/>
      <c r="AB172" s="602"/>
      <c r="AC172" s="602"/>
      <c r="AD172" s="602"/>
      <c r="AE172" s="602"/>
      <c r="AF172" s="602"/>
      <c r="AG172" s="602"/>
      <c r="AH172" s="602"/>
      <c r="AI172" s="602"/>
      <c r="AJ172" s="602"/>
      <c r="AK172" s="602"/>
      <c r="AL172" s="602"/>
    </row>
    <row r="173" spans="2:38">
      <c r="B173" s="601"/>
      <c r="C173" s="601"/>
      <c r="D173" s="602"/>
      <c r="E173" s="602"/>
      <c r="F173" s="602"/>
      <c r="G173" s="602"/>
      <c r="H173" s="602"/>
      <c r="I173" s="602"/>
      <c r="J173" s="602"/>
      <c r="K173" s="602"/>
      <c r="L173" s="602"/>
      <c r="M173" s="602"/>
      <c r="N173" s="602"/>
      <c r="O173" s="602"/>
      <c r="P173" s="602"/>
      <c r="Q173" s="602"/>
      <c r="R173" s="602"/>
      <c r="S173" s="602"/>
      <c r="T173" s="602"/>
      <c r="U173" s="602"/>
      <c r="V173" s="602"/>
      <c r="W173" s="602"/>
      <c r="X173" s="602"/>
      <c r="Y173" s="602"/>
      <c r="Z173" s="602"/>
      <c r="AA173" s="602"/>
      <c r="AB173" s="602"/>
      <c r="AC173" s="602"/>
      <c r="AD173" s="602"/>
      <c r="AE173" s="602"/>
      <c r="AF173" s="602"/>
      <c r="AG173" s="602"/>
      <c r="AH173" s="602"/>
      <c r="AI173" s="602"/>
      <c r="AJ173" s="602"/>
      <c r="AK173" s="602"/>
      <c r="AL173" s="602"/>
    </row>
    <row r="174" spans="2:38">
      <c r="B174" s="601"/>
      <c r="C174" s="601"/>
      <c r="D174" s="602"/>
      <c r="E174" s="602"/>
      <c r="F174" s="602"/>
      <c r="G174" s="602"/>
      <c r="H174" s="602"/>
      <c r="I174" s="602"/>
      <c r="J174" s="602"/>
      <c r="K174" s="602"/>
      <c r="L174" s="602"/>
      <c r="M174" s="602"/>
      <c r="N174" s="602"/>
      <c r="O174" s="602"/>
      <c r="P174" s="602"/>
      <c r="Q174" s="602"/>
      <c r="R174" s="602"/>
      <c r="S174" s="602"/>
      <c r="T174" s="602"/>
      <c r="U174" s="602"/>
      <c r="V174" s="602"/>
      <c r="W174" s="602"/>
      <c r="X174" s="602"/>
      <c r="Y174" s="602"/>
      <c r="Z174" s="602"/>
      <c r="AA174" s="602"/>
      <c r="AB174" s="602"/>
      <c r="AC174" s="602"/>
      <c r="AD174" s="602"/>
      <c r="AE174" s="602"/>
      <c r="AF174" s="602"/>
      <c r="AG174" s="602"/>
      <c r="AH174" s="602"/>
      <c r="AI174" s="602"/>
      <c r="AJ174" s="602"/>
      <c r="AK174" s="602"/>
      <c r="AL174" s="602"/>
    </row>
    <row r="175" spans="2:38">
      <c r="B175" s="601"/>
      <c r="C175" s="601"/>
      <c r="D175" s="602"/>
      <c r="E175" s="602"/>
      <c r="F175" s="602"/>
      <c r="G175" s="602"/>
      <c r="H175" s="602"/>
      <c r="I175" s="602"/>
      <c r="J175" s="602"/>
      <c r="K175" s="602"/>
      <c r="L175" s="602"/>
      <c r="M175" s="602"/>
      <c r="N175" s="602"/>
      <c r="O175" s="602"/>
      <c r="P175" s="602"/>
      <c r="Q175" s="602"/>
      <c r="R175" s="602"/>
      <c r="S175" s="602"/>
      <c r="T175" s="602"/>
      <c r="U175" s="602"/>
      <c r="V175" s="602"/>
      <c r="W175" s="602"/>
      <c r="X175" s="602"/>
      <c r="Y175" s="602"/>
      <c r="Z175" s="602"/>
      <c r="AA175" s="602"/>
      <c r="AB175" s="602"/>
      <c r="AC175" s="602"/>
      <c r="AD175" s="602"/>
      <c r="AE175" s="602"/>
      <c r="AF175" s="602"/>
      <c r="AG175" s="602"/>
      <c r="AH175" s="602"/>
      <c r="AI175" s="602"/>
      <c r="AJ175" s="602"/>
      <c r="AK175" s="602"/>
      <c r="AL175" s="602"/>
    </row>
    <row r="176" spans="2:38">
      <c r="B176" s="601"/>
      <c r="C176" s="601"/>
      <c r="D176" s="602"/>
      <c r="E176" s="602"/>
      <c r="F176" s="602"/>
      <c r="G176" s="602"/>
      <c r="H176" s="602"/>
      <c r="I176" s="602"/>
      <c r="J176" s="602"/>
      <c r="K176" s="602"/>
      <c r="L176" s="602"/>
      <c r="M176" s="602"/>
      <c r="N176" s="602"/>
      <c r="O176" s="602"/>
      <c r="P176" s="602"/>
      <c r="Q176" s="602"/>
      <c r="R176" s="602"/>
      <c r="S176" s="602"/>
      <c r="T176" s="602"/>
      <c r="U176" s="602"/>
      <c r="V176" s="602"/>
      <c r="W176" s="602"/>
      <c r="X176" s="602"/>
      <c r="Y176" s="602"/>
      <c r="Z176" s="602"/>
      <c r="AA176" s="602"/>
      <c r="AB176" s="602"/>
      <c r="AC176" s="602"/>
      <c r="AD176" s="602"/>
      <c r="AE176" s="602"/>
      <c r="AF176" s="602"/>
      <c r="AG176" s="602"/>
      <c r="AH176" s="602"/>
      <c r="AI176" s="602"/>
      <c r="AJ176" s="602"/>
      <c r="AK176" s="602"/>
      <c r="AL176" s="602"/>
    </row>
    <row r="177" spans="2:38">
      <c r="B177" s="601"/>
      <c r="C177" s="601"/>
      <c r="D177" s="602"/>
      <c r="E177" s="602"/>
      <c r="F177" s="602"/>
      <c r="G177" s="602"/>
      <c r="H177" s="602"/>
      <c r="I177" s="602"/>
      <c r="J177" s="602"/>
      <c r="K177" s="602"/>
      <c r="L177" s="602"/>
      <c r="M177" s="602"/>
      <c r="N177" s="602"/>
      <c r="O177" s="602"/>
      <c r="P177" s="602"/>
      <c r="Q177" s="602"/>
      <c r="R177" s="602"/>
      <c r="S177" s="602"/>
      <c r="T177" s="602"/>
      <c r="U177" s="602"/>
      <c r="V177" s="602"/>
      <c r="W177" s="602"/>
      <c r="X177" s="602"/>
      <c r="Y177" s="602"/>
      <c r="Z177" s="602"/>
      <c r="AA177" s="602"/>
      <c r="AB177" s="602"/>
      <c r="AC177" s="602"/>
      <c r="AD177" s="602"/>
      <c r="AE177" s="602"/>
      <c r="AF177" s="602"/>
      <c r="AG177" s="602"/>
      <c r="AH177" s="602"/>
      <c r="AI177" s="602"/>
      <c r="AJ177" s="602"/>
      <c r="AK177" s="602"/>
      <c r="AL177" s="602"/>
    </row>
    <row r="178" spans="2:38">
      <c r="B178" s="601"/>
      <c r="C178" s="601"/>
      <c r="D178" s="602"/>
      <c r="E178" s="602"/>
      <c r="F178" s="602"/>
      <c r="G178" s="602"/>
      <c r="H178" s="602"/>
      <c r="I178" s="602"/>
      <c r="J178" s="602"/>
      <c r="K178" s="602"/>
      <c r="L178" s="602"/>
      <c r="M178" s="602"/>
      <c r="N178" s="602"/>
      <c r="O178" s="602"/>
      <c r="P178" s="602"/>
      <c r="Q178" s="602"/>
      <c r="R178" s="602"/>
      <c r="S178" s="602"/>
      <c r="T178" s="602"/>
      <c r="U178" s="602"/>
      <c r="V178" s="602"/>
      <c r="W178" s="602"/>
      <c r="X178" s="602"/>
      <c r="Y178" s="602"/>
      <c r="Z178" s="602"/>
      <c r="AA178" s="602"/>
      <c r="AB178" s="602"/>
      <c r="AC178" s="602"/>
      <c r="AD178" s="602"/>
      <c r="AE178" s="602"/>
      <c r="AF178" s="602"/>
      <c r="AG178" s="602"/>
      <c r="AH178" s="602"/>
      <c r="AI178" s="602"/>
      <c r="AJ178" s="602"/>
      <c r="AK178" s="602"/>
      <c r="AL178" s="602"/>
    </row>
    <row r="179" spans="2:38">
      <c r="B179" s="601"/>
      <c r="C179" s="601"/>
      <c r="D179" s="602"/>
      <c r="E179" s="602"/>
      <c r="F179" s="602"/>
      <c r="G179" s="602"/>
      <c r="H179" s="602"/>
      <c r="I179" s="602"/>
      <c r="J179" s="602"/>
      <c r="K179" s="602"/>
      <c r="L179" s="602"/>
      <c r="M179" s="602"/>
      <c r="N179" s="602"/>
      <c r="O179" s="602"/>
      <c r="P179" s="602"/>
      <c r="Q179" s="602"/>
      <c r="R179" s="602"/>
      <c r="S179" s="602"/>
      <c r="T179" s="602"/>
      <c r="U179" s="602"/>
      <c r="V179" s="602"/>
      <c r="W179" s="602"/>
      <c r="X179" s="602"/>
      <c r="Y179" s="602"/>
      <c r="Z179" s="602"/>
      <c r="AA179" s="602"/>
      <c r="AB179" s="602"/>
      <c r="AC179" s="602"/>
      <c r="AD179" s="602"/>
      <c r="AE179" s="602"/>
      <c r="AF179" s="602"/>
      <c r="AG179" s="602"/>
      <c r="AH179" s="602"/>
      <c r="AI179" s="602"/>
      <c r="AJ179" s="602"/>
      <c r="AK179" s="602"/>
      <c r="AL179" s="602"/>
    </row>
    <row r="180" spans="2:38">
      <c r="B180" s="601"/>
      <c r="C180" s="601"/>
      <c r="D180" s="602"/>
      <c r="E180" s="602"/>
      <c r="F180" s="602"/>
      <c r="G180" s="602"/>
      <c r="H180" s="602"/>
      <c r="I180" s="602"/>
      <c r="J180" s="602"/>
      <c r="K180" s="602"/>
      <c r="L180" s="602"/>
      <c r="M180" s="602"/>
      <c r="N180" s="602"/>
      <c r="O180" s="602"/>
      <c r="P180" s="602"/>
      <c r="Q180" s="602"/>
      <c r="R180" s="602"/>
      <c r="S180" s="602"/>
      <c r="T180" s="602"/>
      <c r="U180" s="602"/>
      <c r="V180" s="602"/>
      <c r="W180" s="602"/>
      <c r="X180" s="602"/>
      <c r="Y180" s="602"/>
      <c r="Z180" s="602"/>
      <c r="AA180" s="602"/>
      <c r="AB180" s="602"/>
      <c r="AC180" s="602"/>
      <c r="AD180" s="602"/>
      <c r="AE180" s="602"/>
      <c r="AF180" s="602"/>
      <c r="AG180" s="602"/>
      <c r="AH180" s="602"/>
      <c r="AI180" s="602"/>
      <c r="AJ180" s="602"/>
      <c r="AK180" s="602"/>
      <c r="AL180" s="602"/>
    </row>
    <row r="181" spans="2:38">
      <c r="B181" s="601"/>
      <c r="C181" s="601"/>
      <c r="D181" s="602"/>
      <c r="E181" s="602"/>
      <c r="F181" s="602"/>
      <c r="G181" s="602"/>
      <c r="H181" s="602"/>
      <c r="I181" s="602"/>
      <c r="J181" s="602"/>
      <c r="K181" s="602"/>
      <c r="L181" s="602"/>
      <c r="M181" s="602"/>
      <c r="N181" s="602"/>
      <c r="O181" s="602"/>
      <c r="P181" s="602"/>
      <c r="Q181" s="602"/>
      <c r="R181" s="602"/>
      <c r="S181" s="602"/>
      <c r="T181" s="602"/>
      <c r="U181" s="602"/>
      <c r="V181" s="602"/>
      <c r="W181" s="602"/>
      <c r="X181" s="602"/>
      <c r="Y181" s="602"/>
      <c r="Z181" s="602"/>
      <c r="AA181" s="602"/>
      <c r="AB181" s="602"/>
      <c r="AC181" s="602"/>
      <c r="AD181" s="602"/>
      <c r="AE181" s="602"/>
      <c r="AF181" s="602"/>
      <c r="AG181" s="602"/>
      <c r="AH181" s="602"/>
      <c r="AI181" s="602"/>
      <c r="AJ181" s="602"/>
      <c r="AK181" s="602"/>
      <c r="AL181" s="602"/>
    </row>
    <row r="182" spans="2:38">
      <c r="B182" s="601"/>
      <c r="C182" s="601"/>
      <c r="D182" s="602"/>
      <c r="E182" s="602"/>
      <c r="F182" s="602"/>
      <c r="G182" s="602"/>
      <c r="H182" s="602"/>
      <c r="I182" s="602"/>
      <c r="J182" s="602"/>
      <c r="K182" s="602"/>
      <c r="L182" s="602"/>
      <c r="M182" s="602"/>
      <c r="N182" s="602"/>
      <c r="O182" s="602"/>
      <c r="P182" s="602"/>
      <c r="Q182" s="602"/>
      <c r="R182" s="602"/>
      <c r="S182" s="602"/>
      <c r="T182" s="602"/>
      <c r="U182" s="602"/>
      <c r="V182" s="602"/>
      <c r="W182" s="602"/>
      <c r="X182" s="602"/>
      <c r="Y182" s="602"/>
      <c r="Z182" s="602"/>
      <c r="AA182" s="602"/>
      <c r="AB182" s="602"/>
      <c r="AC182" s="602"/>
      <c r="AD182" s="602"/>
      <c r="AE182" s="602"/>
      <c r="AF182" s="602"/>
      <c r="AG182" s="602"/>
      <c r="AH182" s="602"/>
      <c r="AI182" s="602"/>
      <c r="AJ182" s="602"/>
      <c r="AK182" s="602"/>
      <c r="AL182" s="602"/>
    </row>
    <row r="183" spans="2:38">
      <c r="B183" s="601"/>
      <c r="C183" s="601"/>
      <c r="D183" s="602"/>
      <c r="E183" s="602"/>
      <c r="F183" s="602"/>
      <c r="G183" s="602"/>
      <c r="H183" s="602"/>
      <c r="I183" s="602"/>
      <c r="J183" s="602"/>
      <c r="K183" s="602"/>
      <c r="L183" s="602"/>
      <c r="M183" s="602"/>
      <c r="N183" s="602"/>
      <c r="O183" s="602"/>
      <c r="P183" s="602"/>
      <c r="Q183" s="602"/>
      <c r="R183" s="602"/>
      <c r="S183" s="602"/>
      <c r="T183" s="602"/>
      <c r="U183" s="602"/>
      <c r="V183" s="602"/>
      <c r="W183" s="602"/>
      <c r="X183" s="602"/>
      <c r="Y183" s="602"/>
      <c r="Z183" s="602"/>
      <c r="AA183" s="602"/>
      <c r="AB183" s="602"/>
      <c r="AC183" s="602"/>
      <c r="AD183" s="602"/>
      <c r="AE183" s="602"/>
      <c r="AF183" s="602"/>
      <c r="AG183" s="602"/>
      <c r="AH183" s="602"/>
      <c r="AI183" s="602"/>
      <c r="AJ183" s="602"/>
      <c r="AK183" s="602"/>
      <c r="AL183" s="602"/>
    </row>
    <row r="184" spans="2:38">
      <c r="B184" s="601"/>
      <c r="C184" s="601"/>
      <c r="D184" s="602"/>
      <c r="E184" s="602"/>
      <c r="F184" s="602"/>
      <c r="G184" s="602"/>
      <c r="H184" s="602"/>
      <c r="I184" s="602"/>
      <c r="J184" s="602"/>
      <c r="K184" s="602"/>
      <c r="L184" s="602"/>
      <c r="M184" s="602"/>
      <c r="N184" s="602"/>
      <c r="O184" s="602"/>
      <c r="P184" s="602"/>
      <c r="Q184" s="602"/>
      <c r="R184" s="602"/>
      <c r="S184" s="602"/>
      <c r="T184" s="602"/>
      <c r="U184" s="602"/>
      <c r="V184" s="602"/>
      <c r="W184" s="602"/>
      <c r="X184" s="602"/>
      <c r="Y184" s="602"/>
      <c r="Z184" s="602"/>
      <c r="AA184" s="602"/>
      <c r="AB184" s="602"/>
      <c r="AC184" s="602"/>
      <c r="AD184" s="602"/>
      <c r="AE184" s="602"/>
      <c r="AF184" s="602"/>
      <c r="AG184" s="602"/>
      <c r="AH184" s="602"/>
      <c r="AI184" s="602"/>
      <c r="AJ184" s="602"/>
      <c r="AK184" s="602"/>
      <c r="AL184" s="602"/>
    </row>
    <row r="185" spans="2:38">
      <c r="B185" s="601"/>
      <c r="C185" s="601"/>
      <c r="D185" s="602"/>
      <c r="E185" s="602"/>
      <c r="F185" s="602"/>
      <c r="G185" s="602"/>
      <c r="H185" s="602"/>
      <c r="I185" s="602"/>
      <c r="J185" s="602"/>
      <c r="K185" s="602"/>
      <c r="L185" s="602"/>
      <c r="M185" s="602"/>
      <c r="N185" s="602"/>
      <c r="O185" s="602"/>
      <c r="P185" s="602"/>
      <c r="Q185" s="602"/>
      <c r="R185" s="602"/>
      <c r="S185" s="602"/>
      <c r="T185" s="602"/>
      <c r="U185" s="602"/>
      <c r="V185" s="602"/>
      <c r="W185" s="602"/>
      <c r="X185" s="602"/>
      <c r="Y185" s="602"/>
      <c r="Z185" s="602"/>
      <c r="AA185" s="602"/>
      <c r="AB185" s="602"/>
      <c r="AC185" s="602"/>
      <c r="AD185" s="602"/>
      <c r="AE185" s="602"/>
      <c r="AF185" s="602"/>
      <c r="AG185" s="602"/>
      <c r="AH185" s="602"/>
      <c r="AI185" s="602"/>
      <c r="AJ185" s="602"/>
      <c r="AK185" s="602"/>
      <c r="AL185" s="602"/>
    </row>
    <row r="186" spans="2:38">
      <c r="B186" s="601"/>
      <c r="C186" s="601"/>
      <c r="D186" s="602"/>
      <c r="E186" s="602"/>
      <c r="F186" s="602"/>
      <c r="G186" s="602"/>
      <c r="H186" s="602"/>
      <c r="I186" s="602"/>
      <c r="J186" s="602"/>
      <c r="K186" s="602"/>
      <c r="L186" s="602"/>
      <c r="M186" s="602"/>
      <c r="N186" s="602"/>
      <c r="O186" s="602"/>
      <c r="P186" s="602"/>
      <c r="Q186" s="602"/>
      <c r="R186" s="602"/>
      <c r="S186" s="602"/>
      <c r="T186" s="602"/>
      <c r="U186" s="602"/>
      <c r="V186" s="602"/>
      <c r="W186" s="602"/>
      <c r="X186" s="602"/>
      <c r="Y186" s="602"/>
      <c r="Z186" s="602"/>
      <c r="AA186" s="602"/>
      <c r="AB186" s="602"/>
      <c r="AC186" s="602"/>
      <c r="AD186" s="602"/>
      <c r="AE186" s="602"/>
      <c r="AF186" s="602"/>
      <c r="AG186" s="602"/>
      <c r="AH186" s="602"/>
      <c r="AI186" s="602"/>
      <c r="AJ186" s="602"/>
      <c r="AK186" s="602"/>
      <c r="AL186" s="602"/>
    </row>
    <row r="187" spans="2:38">
      <c r="B187" s="601"/>
      <c r="C187" s="601"/>
      <c r="D187" s="602"/>
      <c r="E187" s="602"/>
      <c r="F187" s="602"/>
      <c r="G187" s="602"/>
      <c r="H187" s="602"/>
      <c r="I187" s="602"/>
      <c r="J187" s="602"/>
      <c r="K187" s="602"/>
      <c r="L187" s="602"/>
      <c r="M187" s="602"/>
      <c r="N187" s="602"/>
      <c r="O187" s="602"/>
      <c r="P187" s="602"/>
      <c r="Q187" s="602"/>
      <c r="R187" s="602"/>
      <c r="S187" s="602"/>
      <c r="T187" s="602"/>
      <c r="U187" s="602"/>
      <c r="V187" s="602"/>
      <c r="W187" s="602"/>
      <c r="X187" s="602"/>
      <c r="Y187" s="602"/>
      <c r="Z187" s="602"/>
      <c r="AA187" s="602"/>
      <c r="AB187" s="602"/>
      <c r="AC187" s="602"/>
      <c r="AD187" s="602"/>
      <c r="AE187" s="602"/>
      <c r="AF187" s="602"/>
      <c r="AG187" s="602"/>
      <c r="AH187" s="602"/>
      <c r="AI187" s="602"/>
      <c r="AJ187" s="602"/>
      <c r="AK187" s="602"/>
      <c r="AL187" s="602"/>
    </row>
    <row r="188" spans="2:38">
      <c r="B188" s="601"/>
      <c r="C188" s="601"/>
      <c r="D188" s="602"/>
      <c r="E188" s="602"/>
      <c r="F188" s="602"/>
      <c r="G188" s="602"/>
      <c r="H188" s="602"/>
      <c r="I188" s="602"/>
      <c r="J188" s="602"/>
      <c r="K188" s="602"/>
      <c r="L188" s="602"/>
      <c r="M188" s="602"/>
      <c r="N188" s="602"/>
      <c r="O188" s="602"/>
      <c r="P188" s="602"/>
      <c r="Q188" s="602"/>
      <c r="R188" s="602"/>
      <c r="S188" s="602"/>
      <c r="T188" s="602"/>
      <c r="U188" s="602"/>
      <c r="V188" s="602"/>
      <c r="W188" s="602"/>
      <c r="X188" s="602"/>
      <c r="Y188" s="602"/>
      <c r="Z188" s="602"/>
      <c r="AA188" s="602"/>
      <c r="AB188" s="602"/>
      <c r="AC188" s="602"/>
      <c r="AD188" s="602"/>
      <c r="AE188" s="602"/>
      <c r="AF188" s="602"/>
      <c r="AG188" s="602"/>
      <c r="AH188" s="602"/>
      <c r="AI188" s="602"/>
      <c r="AJ188" s="602"/>
      <c r="AK188" s="602"/>
      <c r="AL188" s="602"/>
    </row>
    <row r="189" spans="2:38">
      <c r="B189" s="601"/>
      <c r="C189" s="601"/>
      <c r="D189" s="602"/>
      <c r="E189" s="602"/>
      <c r="F189" s="602"/>
      <c r="G189" s="602"/>
      <c r="H189" s="602"/>
      <c r="I189" s="602"/>
      <c r="J189" s="602"/>
      <c r="K189" s="602"/>
      <c r="L189" s="602"/>
      <c r="M189" s="602"/>
      <c r="N189" s="602"/>
      <c r="O189" s="602"/>
      <c r="P189" s="602"/>
      <c r="Q189" s="602"/>
      <c r="R189" s="602"/>
      <c r="S189" s="602"/>
      <c r="T189" s="602"/>
      <c r="U189" s="602"/>
      <c r="V189" s="602"/>
      <c r="W189" s="602"/>
      <c r="X189" s="602"/>
      <c r="Y189" s="602"/>
      <c r="Z189" s="602"/>
      <c r="AA189" s="602"/>
      <c r="AB189" s="602"/>
      <c r="AC189" s="602"/>
      <c r="AD189" s="602"/>
      <c r="AE189" s="602"/>
      <c r="AF189" s="602"/>
      <c r="AG189" s="602"/>
      <c r="AH189" s="602"/>
      <c r="AI189" s="602"/>
      <c r="AJ189" s="602"/>
      <c r="AK189" s="602"/>
      <c r="AL189" s="602"/>
    </row>
    <row r="190" spans="2:38">
      <c r="B190" s="601"/>
      <c r="C190" s="601"/>
      <c r="D190" s="602"/>
      <c r="E190" s="602"/>
      <c r="F190" s="602"/>
      <c r="G190" s="602"/>
      <c r="H190" s="602"/>
      <c r="I190" s="602"/>
      <c r="J190" s="602"/>
      <c r="K190" s="602"/>
      <c r="L190" s="602"/>
      <c r="M190" s="602"/>
      <c r="N190" s="602"/>
      <c r="O190" s="602"/>
      <c r="P190" s="602"/>
      <c r="Q190" s="602"/>
      <c r="R190" s="602"/>
      <c r="S190" s="602"/>
      <c r="T190" s="602"/>
      <c r="U190" s="602"/>
      <c r="V190" s="602"/>
      <c r="W190" s="602"/>
      <c r="X190" s="602"/>
      <c r="Y190" s="602"/>
      <c r="Z190" s="602"/>
      <c r="AA190" s="602"/>
      <c r="AB190" s="602"/>
      <c r="AC190" s="602"/>
      <c r="AD190" s="602"/>
      <c r="AE190" s="602"/>
      <c r="AF190" s="602"/>
      <c r="AG190" s="602"/>
      <c r="AH190" s="602"/>
      <c r="AI190" s="602"/>
      <c r="AJ190" s="602"/>
      <c r="AK190" s="602"/>
      <c r="AL190" s="602"/>
    </row>
    <row r="191" spans="2:38">
      <c r="B191" s="601"/>
      <c r="C191" s="601"/>
      <c r="D191" s="602"/>
      <c r="E191" s="602"/>
      <c r="F191" s="602"/>
      <c r="G191" s="602"/>
      <c r="H191" s="602"/>
      <c r="I191" s="602"/>
      <c r="J191" s="602"/>
      <c r="K191" s="602"/>
      <c r="L191" s="602"/>
      <c r="M191" s="602"/>
      <c r="N191" s="602"/>
      <c r="O191" s="602"/>
      <c r="P191" s="602"/>
      <c r="Q191" s="602"/>
      <c r="R191" s="602"/>
      <c r="S191" s="602"/>
      <c r="T191" s="602"/>
      <c r="U191" s="602"/>
      <c r="V191" s="602"/>
      <c r="W191" s="602"/>
      <c r="X191" s="602"/>
      <c r="Y191" s="602"/>
      <c r="Z191" s="602"/>
      <c r="AA191" s="602"/>
      <c r="AB191" s="602"/>
      <c r="AC191" s="602"/>
      <c r="AD191" s="602"/>
      <c r="AE191" s="602"/>
      <c r="AF191" s="602"/>
      <c r="AG191" s="602"/>
      <c r="AH191" s="602"/>
      <c r="AI191" s="602"/>
      <c r="AJ191" s="602"/>
      <c r="AK191" s="602"/>
      <c r="AL191" s="602"/>
    </row>
    <row r="192" spans="2:38">
      <c r="B192" s="601"/>
      <c r="C192" s="601"/>
      <c r="D192" s="602"/>
      <c r="E192" s="602"/>
      <c r="F192" s="602"/>
      <c r="G192" s="602"/>
      <c r="H192" s="602"/>
      <c r="I192" s="602"/>
      <c r="J192" s="602"/>
      <c r="K192" s="602"/>
      <c r="L192" s="602"/>
      <c r="M192" s="602"/>
      <c r="N192" s="602"/>
      <c r="O192" s="602"/>
      <c r="P192" s="602"/>
      <c r="Q192" s="602"/>
      <c r="R192" s="602"/>
      <c r="S192" s="602"/>
      <c r="T192" s="602"/>
      <c r="U192" s="602"/>
      <c r="V192" s="602"/>
      <c r="W192" s="602"/>
      <c r="X192" s="602"/>
      <c r="Y192" s="602"/>
      <c r="Z192" s="602"/>
      <c r="AA192" s="602"/>
      <c r="AB192" s="602"/>
      <c r="AC192" s="602"/>
      <c r="AD192" s="602"/>
      <c r="AE192" s="602"/>
      <c r="AF192" s="602"/>
      <c r="AG192" s="602"/>
      <c r="AH192" s="602"/>
      <c r="AI192" s="602"/>
      <c r="AJ192" s="602"/>
      <c r="AK192" s="602"/>
      <c r="AL192" s="602"/>
    </row>
    <row r="193" spans="2:38">
      <c r="B193" s="601"/>
      <c r="C193" s="601"/>
      <c r="D193" s="602"/>
      <c r="E193" s="602"/>
      <c r="F193" s="602"/>
      <c r="G193" s="602"/>
      <c r="H193" s="602"/>
      <c r="I193" s="602"/>
      <c r="J193" s="602"/>
      <c r="K193" s="602"/>
      <c r="L193" s="602"/>
      <c r="M193" s="602"/>
      <c r="N193" s="602"/>
      <c r="O193" s="602"/>
      <c r="P193" s="602"/>
      <c r="Q193" s="602"/>
      <c r="R193" s="602"/>
      <c r="S193" s="602"/>
      <c r="T193" s="602"/>
      <c r="U193" s="602"/>
      <c r="V193" s="602"/>
      <c r="W193" s="602"/>
      <c r="X193" s="602"/>
      <c r="Y193" s="602"/>
      <c r="Z193" s="602"/>
      <c r="AA193" s="602"/>
      <c r="AB193" s="602"/>
      <c r="AC193" s="602"/>
      <c r="AD193" s="602"/>
      <c r="AE193" s="602"/>
      <c r="AF193" s="602"/>
      <c r="AG193" s="602"/>
      <c r="AH193" s="602"/>
      <c r="AI193" s="602"/>
      <c r="AJ193" s="602"/>
      <c r="AK193" s="602"/>
      <c r="AL193" s="602"/>
    </row>
    <row r="194" spans="2:38">
      <c r="B194" s="601"/>
      <c r="C194" s="601"/>
      <c r="D194" s="602"/>
      <c r="E194" s="602"/>
      <c r="F194" s="602"/>
      <c r="G194" s="602"/>
      <c r="H194" s="602"/>
      <c r="I194" s="602"/>
      <c r="J194" s="602"/>
      <c r="K194" s="602"/>
      <c r="L194" s="602"/>
      <c r="M194" s="602"/>
      <c r="N194" s="602"/>
      <c r="O194" s="602"/>
      <c r="P194" s="602"/>
      <c r="Q194" s="602"/>
      <c r="R194" s="602"/>
      <c r="S194" s="602"/>
      <c r="T194" s="602"/>
      <c r="U194" s="602"/>
      <c r="V194" s="602"/>
      <c r="W194" s="602"/>
      <c r="X194" s="602"/>
      <c r="Y194" s="602"/>
      <c r="Z194" s="602"/>
      <c r="AA194" s="602"/>
      <c r="AB194" s="602"/>
      <c r="AC194" s="602"/>
      <c r="AD194" s="602"/>
      <c r="AE194" s="602"/>
      <c r="AF194" s="602"/>
      <c r="AG194" s="602"/>
      <c r="AH194" s="602"/>
      <c r="AI194" s="602"/>
      <c r="AJ194" s="602"/>
      <c r="AK194" s="602"/>
      <c r="AL194" s="602"/>
    </row>
    <row r="195" spans="2:38">
      <c r="B195" s="601"/>
      <c r="C195" s="601"/>
      <c r="D195" s="602"/>
      <c r="E195" s="602"/>
      <c r="F195" s="602"/>
      <c r="G195" s="602"/>
      <c r="H195" s="602"/>
      <c r="I195" s="602"/>
      <c r="J195" s="602"/>
      <c r="K195" s="602"/>
      <c r="L195" s="602"/>
      <c r="M195" s="602"/>
      <c r="N195" s="602"/>
      <c r="O195" s="602"/>
      <c r="P195" s="602"/>
      <c r="Q195" s="602"/>
      <c r="R195" s="602"/>
      <c r="S195" s="602"/>
      <c r="T195" s="602"/>
      <c r="U195" s="602"/>
      <c r="V195" s="602"/>
      <c r="W195" s="602"/>
      <c r="X195" s="602"/>
      <c r="Y195" s="602"/>
      <c r="Z195" s="602"/>
      <c r="AA195" s="602"/>
      <c r="AB195" s="602"/>
      <c r="AC195" s="602"/>
      <c r="AD195" s="602"/>
      <c r="AE195" s="602"/>
      <c r="AF195" s="602"/>
      <c r="AG195" s="602"/>
      <c r="AH195" s="602"/>
      <c r="AI195" s="602"/>
      <c r="AJ195" s="602"/>
      <c r="AK195" s="602"/>
      <c r="AL195" s="602"/>
    </row>
    <row r="196" spans="2:38">
      <c r="B196" s="601"/>
      <c r="C196" s="601"/>
      <c r="D196" s="602"/>
      <c r="E196" s="602"/>
      <c r="F196" s="602"/>
      <c r="G196" s="602"/>
      <c r="H196" s="602"/>
      <c r="I196" s="602"/>
      <c r="J196" s="602"/>
      <c r="K196" s="602"/>
      <c r="L196" s="602"/>
      <c r="M196" s="602"/>
      <c r="N196" s="602"/>
      <c r="O196" s="602"/>
      <c r="P196" s="602"/>
      <c r="Q196" s="602"/>
      <c r="R196" s="602"/>
      <c r="S196" s="602"/>
      <c r="T196" s="602"/>
      <c r="U196" s="602"/>
      <c r="V196" s="602"/>
      <c r="W196" s="602"/>
      <c r="X196" s="602"/>
      <c r="Y196" s="602"/>
      <c r="Z196" s="602"/>
      <c r="AA196" s="602"/>
      <c r="AB196" s="602"/>
      <c r="AC196" s="602"/>
      <c r="AD196" s="602"/>
      <c r="AE196" s="602"/>
      <c r="AF196" s="602"/>
      <c r="AG196" s="602"/>
      <c r="AH196" s="602"/>
      <c r="AI196" s="602"/>
      <c r="AJ196" s="602"/>
      <c r="AK196" s="602"/>
      <c r="AL196" s="602"/>
    </row>
    <row r="197" spans="2:38">
      <c r="B197" s="601"/>
      <c r="C197" s="601"/>
      <c r="D197" s="602"/>
      <c r="E197" s="602"/>
      <c r="F197" s="602"/>
      <c r="G197" s="602"/>
      <c r="H197" s="602"/>
      <c r="I197" s="602"/>
      <c r="J197" s="602"/>
      <c r="K197" s="602"/>
      <c r="L197" s="602"/>
      <c r="M197" s="602"/>
      <c r="N197" s="602"/>
      <c r="O197" s="602"/>
      <c r="P197" s="602"/>
      <c r="Q197" s="602"/>
      <c r="R197" s="602"/>
      <c r="S197" s="602"/>
      <c r="T197" s="602"/>
      <c r="U197" s="602"/>
      <c r="V197" s="602"/>
      <c r="W197" s="602"/>
      <c r="X197" s="602"/>
      <c r="Y197" s="602"/>
      <c r="Z197" s="602"/>
      <c r="AA197" s="602"/>
      <c r="AB197" s="602"/>
      <c r="AC197" s="602"/>
      <c r="AD197" s="602"/>
      <c r="AE197" s="602"/>
      <c r="AF197" s="602"/>
      <c r="AG197" s="602"/>
      <c r="AH197" s="602"/>
      <c r="AI197" s="602"/>
      <c r="AJ197" s="602"/>
      <c r="AK197" s="602"/>
      <c r="AL197" s="602"/>
    </row>
    <row r="198" spans="2:38">
      <c r="B198" s="601"/>
      <c r="C198" s="601"/>
      <c r="D198" s="602"/>
      <c r="E198" s="602"/>
      <c r="F198" s="602"/>
      <c r="G198" s="602"/>
      <c r="H198" s="602"/>
      <c r="I198" s="602"/>
      <c r="J198" s="602"/>
      <c r="K198" s="602"/>
      <c r="L198" s="602"/>
      <c r="M198" s="602"/>
      <c r="N198" s="602"/>
      <c r="O198" s="602"/>
      <c r="P198" s="602"/>
      <c r="Q198" s="602"/>
      <c r="R198" s="602"/>
      <c r="S198" s="602"/>
      <c r="T198" s="602"/>
      <c r="U198" s="602"/>
      <c r="V198" s="602"/>
      <c r="W198" s="602"/>
      <c r="X198" s="602"/>
      <c r="Y198" s="602"/>
      <c r="Z198" s="602"/>
      <c r="AA198" s="602"/>
      <c r="AB198" s="602"/>
      <c r="AC198" s="602"/>
      <c r="AD198" s="602"/>
      <c r="AE198" s="602"/>
      <c r="AF198" s="602"/>
      <c r="AG198" s="602"/>
      <c r="AH198" s="602"/>
      <c r="AI198" s="602"/>
      <c r="AJ198" s="602"/>
      <c r="AK198" s="602"/>
      <c r="AL198" s="602"/>
    </row>
    <row r="199" spans="2:38">
      <c r="B199" s="601"/>
      <c r="C199" s="601"/>
      <c r="D199" s="602"/>
      <c r="E199" s="602"/>
      <c r="F199" s="602"/>
      <c r="G199" s="602"/>
      <c r="H199" s="602"/>
      <c r="I199" s="602"/>
      <c r="J199" s="602"/>
      <c r="K199" s="602"/>
      <c r="L199" s="602"/>
      <c r="M199" s="602"/>
      <c r="N199" s="602"/>
      <c r="O199" s="602"/>
      <c r="P199" s="602"/>
      <c r="Q199" s="602"/>
      <c r="R199" s="602"/>
      <c r="S199" s="602"/>
      <c r="T199" s="602"/>
      <c r="U199" s="602"/>
      <c r="V199" s="602"/>
      <c r="W199" s="602"/>
      <c r="X199" s="602"/>
      <c r="Y199" s="602"/>
      <c r="Z199" s="602"/>
      <c r="AA199" s="602"/>
      <c r="AB199" s="602"/>
      <c r="AC199" s="602"/>
      <c r="AD199" s="602"/>
      <c r="AE199" s="602"/>
      <c r="AF199" s="602"/>
      <c r="AG199" s="602"/>
      <c r="AH199" s="602"/>
      <c r="AI199" s="602"/>
      <c r="AJ199" s="602"/>
      <c r="AK199" s="602"/>
      <c r="AL199" s="602"/>
    </row>
    <row r="200" spans="2:38">
      <c r="B200" s="601"/>
      <c r="C200" s="601"/>
      <c r="D200" s="602"/>
      <c r="E200" s="602"/>
      <c r="F200" s="602"/>
      <c r="G200" s="602"/>
      <c r="H200" s="602"/>
      <c r="I200" s="602"/>
      <c r="J200" s="602"/>
      <c r="K200" s="602"/>
      <c r="L200" s="602"/>
      <c r="M200" s="602"/>
      <c r="N200" s="602"/>
      <c r="O200" s="602"/>
      <c r="P200" s="602"/>
      <c r="Q200" s="602"/>
      <c r="R200" s="602"/>
      <c r="S200" s="602"/>
      <c r="T200" s="602"/>
      <c r="U200" s="602"/>
      <c r="V200" s="602"/>
      <c r="W200" s="602"/>
      <c r="X200" s="602"/>
      <c r="Y200" s="602"/>
      <c r="Z200" s="602"/>
      <c r="AA200" s="602"/>
      <c r="AB200" s="602"/>
      <c r="AC200" s="602"/>
      <c r="AD200" s="602"/>
      <c r="AE200" s="602"/>
      <c r="AF200" s="602"/>
      <c r="AG200" s="602"/>
      <c r="AH200" s="602"/>
      <c r="AI200" s="602"/>
      <c r="AJ200" s="602"/>
      <c r="AK200" s="602"/>
      <c r="AL200" s="602"/>
    </row>
    <row r="201" spans="2:38">
      <c r="B201" s="601"/>
      <c r="C201" s="601"/>
      <c r="D201" s="602"/>
      <c r="E201" s="602"/>
      <c r="F201" s="602"/>
      <c r="G201" s="602"/>
      <c r="H201" s="602"/>
      <c r="I201" s="602"/>
      <c r="J201" s="602"/>
      <c r="K201" s="602"/>
      <c r="L201" s="602"/>
      <c r="M201" s="602"/>
      <c r="N201" s="602"/>
      <c r="O201" s="602"/>
      <c r="P201" s="602"/>
      <c r="Q201" s="602"/>
      <c r="R201" s="602"/>
      <c r="S201" s="602"/>
      <c r="T201" s="602"/>
      <c r="U201" s="602"/>
      <c r="V201" s="602"/>
      <c r="W201" s="602"/>
      <c r="X201" s="602"/>
      <c r="Y201" s="602"/>
      <c r="Z201" s="602"/>
      <c r="AA201" s="602"/>
      <c r="AB201" s="602"/>
      <c r="AC201" s="602"/>
      <c r="AD201" s="602"/>
      <c r="AE201" s="602"/>
      <c r="AF201" s="602"/>
      <c r="AG201" s="602"/>
      <c r="AH201" s="602"/>
      <c r="AI201" s="602"/>
      <c r="AJ201" s="602"/>
      <c r="AK201" s="602"/>
      <c r="AL201" s="602"/>
    </row>
    <row r="202" spans="2:38">
      <c r="B202" s="601"/>
      <c r="C202" s="601"/>
      <c r="D202" s="602"/>
      <c r="E202" s="602"/>
      <c r="F202" s="602"/>
      <c r="G202" s="602"/>
      <c r="H202" s="602"/>
      <c r="I202" s="602"/>
      <c r="J202" s="602"/>
      <c r="K202" s="602"/>
      <c r="L202" s="602"/>
      <c r="M202" s="602"/>
      <c r="N202" s="602"/>
      <c r="O202" s="602"/>
      <c r="P202" s="602"/>
      <c r="Q202" s="602"/>
      <c r="R202" s="602"/>
      <c r="S202" s="602"/>
      <c r="T202" s="602"/>
      <c r="U202" s="602"/>
      <c r="V202" s="602"/>
      <c r="W202" s="602"/>
      <c r="X202" s="602"/>
      <c r="Y202" s="602"/>
      <c r="Z202" s="602"/>
      <c r="AA202" s="602"/>
      <c r="AB202" s="602"/>
      <c r="AC202" s="602"/>
      <c r="AD202" s="602"/>
      <c r="AE202" s="602"/>
      <c r="AF202" s="602"/>
      <c r="AG202" s="602"/>
      <c r="AH202" s="602"/>
      <c r="AI202" s="602"/>
      <c r="AJ202" s="602"/>
      <c r="AK202" s="602"/>
      <c r="AL202" s="602"/>
    </row>
    <row r="203" spans="2:38">
      <c r="B203" s="601"/>
      <c r="C203" s="601"/>
      <c r="D203" s="602"/>
      <c r="E203" s="602"/>
      <c r="F203" s="602"/>
      <c r="G203" s="602"/>
      <c r="H203" s="602"/>
      <c r="I203" s="602"/>
      <c r="J203" s="602"/>
      <c r="K203" s="602"/>
      <c r="L203" s="602"/>
      <c r="M203" s="602"/>
      <c r="N203" s="602"/>
      <c r="O203" s="602"/>
      <c r="P203" s="602"/>
      <c r="Q203" s="602"/>
      <c r="R203" s="602"/>
      <c r="S203" s="602"/>
      <c r="T203" s="602"/>
      <c r="U203" s="602"/>
      <c r="V203" s="602"/>
      <c r="W203" s="602"/>
      <c r="X203" s="602"/>
      <c r="Y203" s="602"/>
      <c r="Z203" s="602"/>
      <c r="AA203" s="602"/>
      <c r="AB203" s="602"/>
      <c r="AC203" s="602"/>
      <c r="AD203" s="602"/>
      <c r="AE203" s="602"/>
      <c r="AF203" s="602"/>
      <c r="AG203" s="602"/>
      <c r="AH203" s="602"/>
      <c r="AI203" s="602"/>
      <c r="AJ203" s="602"/>
      <c r="AK203" s="602"/>
      <c r="AL203" s="602"/>
    </row>
    <row r="204" spans="2:38">
      <c r="B204" s="601"/>
      <c r="C204" s="601"/>
      <c r="D204" s="602"/>
      <c r="E204" s="602"/>
      <c r="F204" s="602"/>
      <c r="G204" s="602"/>
      <c r="H204" s="602"/>
      <c r="I204" s="602"/>
      <c r="J204" s="602"/>
      <c r="K204" s="602"/>
      <c r="L204" s="602"/>
      <c r="M204" s="602"/>
      <c r="N204" s="602"/>
      <c r="O204" s="602"/>
      <c r="P204" s="602"/>
      <c r="Q204" s="602"/>
      <c r="R204" s="602"/>
      <c r="S204" s="602"/>
      <c r="T204" s="602"/>
      <c r="U204" s="602"/>
      <c r="V204" s="602"/>
      <c r="W204" s="602"/>
      <c r="X204" s="602"/>
      <c r="Y204" s="602"/>
      <c r="Z204" s="602"/>
      <c r="AA204" s="602"/>
      <c r="AB204" s="602"/>
      <c r="AC204" s="602"/>
      <c r="AD204" s="602"/>
      <c r="AE204" s="602"/>
      <c r="AF204" s="602"/>
      <c r="AG204" s="602"/>
      <c r="AH204" s="602"/>
      <c r="AI204" s="602"/>
      <c r="AJ204" s="602"/>
      <c r="AK204" s="602"/>
      <c r="AL204" s="602"/>
    </row>
    <row r="205" spans="2:38">
      <c r="B205" s="601"/>
      <c r="C205" s="601"/>
      <c r="D205" s="602"/>
      <c r="E205" s="602"/>
      <c r="F205" s="602"/>
      <c r="G205" s="602"/>
      <c r="H205" s="602"/>
      <c r="I205" s="602"/>
      <c r="J205" s="602"/>
      <c r="K205" s="602"/>
      <c r="L205" s="602"/>
      <c r="M205" s="602"/>
      <c r="N205" s="602"/>
      <c r="O205" s="602"/>
      <c r="P205" s="602"/>
      <c r="Q205" s="602"/>
      <c r="R205" s="602"/>
      <c r="S205" s="602"/>
      <c r="T205" s="602"/>
      <c r="U205" s="602"/>
      <c r="V205" s="602"/>
      <c r="W205" s="602"/>
      <c r="X205" s="602"/>
      <c r="Y205" s="602"/>
      <c r="Z205" s="602"/>
      <c r="AA205" s="602"/>
      <c r="AB205" s="602"/>
      <c r="AC205" s="602"/>
      <c r="AD205" s="602"/>
      <c r="AE205" s="602"/>
      <c r="AF205" s="602"/>
      <c r="AG205" s="602"/>
      <c r="AH205" s="602"/>
      <c r="AI205" s="602"/>
      <c r="AJ205" s="602"/>
      <c r="AK205" s="602"/>
      <c r="AL205" s="602"/>
    </row>
    <row r="206" spans="2:38">
      <c r="B206" s="601"/>
      <c r="C206" s="601"/>
      <c r="D206" s="602"/>
      <c r="E206" s="602"/>
      <c r="F206" s="602"/>
      <c r="G206" s="602"/>
      <c r="H206" s="602"/>
      <c r="I206" s="602"/>
      <c r="J206" s="602"/>
      <c r="K206" s="602"/>
      <c r="L206" s="602"/>
      <c r="M206" s="602"/>
      <c r="N206" s="602"/>
      <c r="O206" s="602"/>
      <c r="P206" s="602"/>
      <c r="Q206" s="602"/>
      <c r="R206" s="602"/>
      <c r="S206" s="602"/>
      <c r="T206" s="602"/>
      <c r="U206" s="602"/>
      <c r="V206" s="602"/>
      <c r="W206" s="602"/>
      <c r="X206" s="602"/>
      <c r="Y206" s="602"/>
      <c r="Z206" s="602"/>
      <c r="AA206" s="602"/>
      <c r="AB206" s="602"/>
      <c r="AC206" s="602"/>
      <c r="AD206" s="602"/>
      <c r="AE206" s="602"/>
      <c r="AF206" s="602"/>
      <c r="AG206" s="602"/>
      <c r="AH206" s="602"/>
      <c r="AI206" s="602"/>
      <c r="AJ206" s="602"/>
      <c r="AK206" s="602"/>
      <c r="AL206" s="602"/>
    </row>
    <row r="207" spans="2:38">
      <c r="B207" s="601"/>
      <c r="C207" s="601"/>
      <c r="D207" s="602"/>
      <c r="E207" s="602"/>
      <c r="F207" s="602"/>
      <c r="G207" s="602"/>
      <c r="H207" s="602"/>
      <c r="I207" s="602"/>
      <c r="J207" s="602"/>
      <c r="K207" s="602"/>
      <c r="L207" s="602"/>
      <c r="M207" s="602"/>
      <c r="N207" s="602"/>
      <c r="O207" s="602"/>
      <c r="P207" s="602"/>
      <c r="Q207" s="602"/>
      <c r="R207" s="602"/>
      <c r="S207" s="602"/>
      <c r="T207" s="602"/>
      <c r="U207" s="602"/>
      <c r="V207" s="602"/>
      <c r="W207" s="602"/>
      <c r="X207" s="602"/>
      <c r="Y207" s="602"/>
      <c r="Z207" s="602"/>
      <c r="AA207" s="602"/>
      <c r="AB207" s="602"/>
      <c r="AC207" s="602"/>
      <c r="AD207" s="602"/>
      <c r="AE207" s="602"/>
      <c r="AF207" s="602"/>
      <c r="AG207" s="602"/>
      <c r="AH207" s="602"/>
      <c r="AI207" s="602"/>
      <c r="AJ207" s="602"/>
      <c r="AK207" s="602"/>
      <c r="AL207" s="602"/>
    </row>
    <row r="208" spans="2:38">
      <c r="B208" s="601"/>
      <c r="C208" s="601"/>
      <c r="D208" s="602"/>
      <c r="E208" s="602"/>
      <c r="F208" s="602"/>
      <c r="G208" s="602"/>
      <c r="H208" s="602"/>
      <c r="I208" s="602"/>
      <c r="J208" s="602"/>
      <c r="K208" s="602"/>
      <c r="L208" s="602"/>
      <c r="M208" s="602"/>
      <c r="N208" s="602"/>
      <c r="O208" s="602"/>
      <c r="P208" s="602"/>
      <c r="Q208" s="602"/>
      <c r="R208" s="602"/>
      <c r="S208" s="602"/>
      <c r="T208" s="602"/>
      <c r="U208" s="602"/>
      <c r="V208" s="602"/>
      <c r="W208" s="602"/>
      <c r="X208" s="602"/>
      <c r="Y208" s="602"/>
      <c r="Z208" s="602"/>
      <c r="AA208" s="602"/>
      <c r="AB208" s="602"/>
      <c r="AC208" s="602"/>
      <c r="AD208" s="602"/>
      <c r="AE208" s="602"/>
      <c r="AF208" s="602"/>
      <c r="AG208" s="602"/>
      <c r="AH208" s="602"/>
      <c r="AI208" s="602"/>
      <c r="AJ208" s="602"/>
      <c r="AK208" s="602"/>
      <c r="AL208" s="602"/>
    </row>
    <row r="209" spans="2:38">
      <c r="B209" s="601"/>
      <c r="C209" s="601"/>
      <c r="D209" s="602"/>
      <c r="E209" s="602"/>
      <c r="F209" s="602"/>
      <c r="G209" s="602"/>
      <c r="H209" s="602"/>
      <c r="I209" s="602"/>
      <c r="J209" s="602"/>
      <c r="K209" s="602"/>
      <c r="L209" s="602"/>
      <c r="M209" s="602"/>
      <c r="N209" s="602"/>
      <c r="O209" s="602"/>
      <c r="P209" s="602"/>
      <c r="Q209" s="602"/>
      <c r="R209" s="602"/>
      <c r="S209" s="602"/>
      <c r="T209" s="602"/>
      <c r="U209" s="602"/>
      <c r="V209" s="602"/>
      <c r="W209" s="602"/>
      <c r="X209" s="602"/>
      <c r="Y209" s="602"/>
      <c r="Z209" s="602"/>
      <c r="AA209" s="602"/>
      <c r="AB209" s="602"/>
      <c r="AC209" s="602"/>
      <c r="AD209" s="602"/>
      <c r="AE209" s="602"/>
      <c r="AF209" s="602"/>
      <c r="AG209" s="602"/>
      <c r="AH209" s="602"/>
      <c r="AI209" s="602"/>
      <c r="AJ209" s="602"/>
      <c r="AK209" s="602"/>
      <c r="AL209" s="602"/>
    </row>
    <row r="210" spans="2:38">
      <c r="B210" s="601"/>
      <c r="C210" s="601"/>
      <c r="D210" s="602"/>
      <c r="E210" s="602"/>
      <c r="F210" s="602"/>
      <c r="G210" s="602"/>
      <c r="H210" s="602"/>
      <c r="I210" s="602"/>
      <c r="J210" s="602"/>
      <c r="K210" s="602"/>
      <c r="L210" s="602"/>
      <c r="M210" s="602"/>
      <c r="N210" s="602"/>
      <c r="O210" s="602"/>
      <c r="P210" s="602"/>
      <c r="Q210" s="602"/>
      <c r="R210" s="602"/>
      <c r="S210" s="602"/>
      <c r="T210" s="602"/>
      <c r="U210" s="602"/>
      <c r="V210" s="602"/>
      <c r="W210" s="602"/>
      <c r="X210" s="602"/>
      <c r="Y210" s="602"/>
      <c r="Z210" s="602"/>
      <c r="AA210" s="602"/>
      <c r="AB210" s="602"/>
      <c r="AC210" s="602"/>
      <c r="AD210" s="602"/>
      <c r="AE210" s="602"/>
      <c r="AF210" s="602"/>
      <c r="AG210" s="602"/>
      <c r="AH210" s="602"/>
      <c r="AI210" s="602"/>
      <c r="AJ210" s="602"/>
      <c r="AK210" s="602"/>
      <c r="AL210" s="602"/>
    </row>
    <row r="211" spans="2:38">
      <c r="B211" s="601"/>
      <c r="C211" s="601"/>
      <c r="D211" s="602"/>
      <c r="E211" s="602"/>
      <c r="F211" s="602"/>
      <c r="G211" s="602"/>
      <c r="H211" s="602"/>
      <c r="I211" s="602"/>
      <c r="J211" s="602"/>
      <c r="K211" s="602"/>
      <c r="L211" s="602"/>
      <c r="M211" s="602"/>
      <c r="N211" s="602"/>
      <c r="O211" s="602"/>
      <c r="P211" s="602"/>
      <c r="Q211" s="602"/>
      <c r="R211" s="602"/>
      <c r="S211" s="602"/>
      <c r="T211" s="602"/>
      <c r="U211" s="602"/>
      <c r="V211" s="602"/>
      <c r="W211" s="602"/>
      <c r="X211" s="602"/>
      <c r="Y211" s="602"/>
      <c r="Z211" s="602"/>
      <c r="AA211" s="602"/>
      <c r="AB211" s="602"/>
      <c r="AC211" s="602"/>
      <c r="AD211" s="602"/>
      <c r="AE211" s="602"/>
      <c r="AF211" s="602"/>
      <c r="AG211" s="602"/>
      <c r="AH211" s="602"/>
      <c r="AI211" s="602"/>
      <c r="AJ211" s="602"/>
      <c r="AK211" s="602"/>
      <c r="AL211" s="602"/>
    </row>
    <row r="212" spans="2:38">
      <c r="B212" s="601"/>
      <c r="C212" s="601"/>
      <c r="D212" s="602"/>
      <c r="E212" s="602"/>
      <c r="F212" s="602"/>
      <c r="G212" s="602"/>
      <c r="H212" s="602"/>
      <c r="I212" s="602"/>
      <c r="J212" s="602"/>
      <c r="K212" s="602"/>
      <c r="L212" s="602"/>
      <c r="M212" s="602"/>
      <c r="N212" s="602"/>
      <c r="O212" s="602"/>
      <c r="P212" s="602"/>
      <c r="Q212" s="602"/>
      <c r="R212" s="602"/>
      <c r="S212" s="602"/>
      <c r="T212" s="602"/>
      <c r="U212" s="602"/>
      <c r="V212" s="602"/>
      <c r="W212" s="602"/>
      <c r="X212" s="602"/>
      <c r="Y212" s="602"/>
      <c r="Z212" s="602"/>
      <c r="AA212" s="602"/>
      <c r="AB212" s="602"/>
      <c r="AC212" s="602"/>
      <c r="AD212" s="602"/>
      <c r="AE212" s="602"/>
      <c r="AF212" s="602"/>
      <c r="AG212" s="602"/>
      <c r="AH212" s="602"/>
      <c r="AI212" s="602"/>
      <c r="AJ212" s="602"/>
      <c r="AK212" s="602"/>
      <c r="AL212" s="602"/>
    </row>
    <row r="213" spans="2:38">
      <c r="B213" s="601"/>
      <c r="C213" s="601"/>
      <c r="D213" s="602"/>
      <c r="E213" s="602"/>
      <c r="F213" s="602"/>
      <c r="G213" s="602"/>
      <c r="H213" s="602"/>
      <c r="I213" s="602"/>
      <c r="J213" s="602"/>
      <c r="K213" s="602"/>
      <c r="L213" s="602"/>
      <c r="M213" s="602"/>
      <c r="N213" s="602"/>
      <c r="O213" s="602"/>
      <c r="P213" s="602"/>
      <c r="Q213" s="602"/>
      <c r="R213" s="602"/>
      <c r="S213" s="602"/>
      <c r="T213" s="602"/>
      <c r="U213" s="602"/>
      <c r="V213" s="602"/>
      <c r="W213" s="602"/>
      <c r="X213" s="602"/>
      <c r="Y213" s="602"/>
      <c r="Z213" s="602"/>
      <c r="AA213" s="602"/>
      <c r="AB213" s="602"/>
      <c r="AC213" s="602"/>
      <c r="AD213" s="602"/>
      <c r="AE213" s="602"/>
      <c r="AF213" s="602"/>
      <c r="AG213" s="602"/>
      <c r="AH213" s="602"/>
      <c r="AI213" s="602"/>
      <c r="AJ213" s="602"/>
      <c r="AK213" s="602"/>
      <c r="AL213" s="602"/>
    </row>
    <row r="214" spans="2:38">
      <c r="B214" s="601"/>
      <c r="C214" s="601"/>
      <c r="D214" s="602"/>
      <c r="E214" s="602"/>
      <c r="F214" s="602"/>
      <c r="G214" s="602"/>
      <c r="H214" s="602"/>
      <c r="I214" s="602"/>
      <c r="J214" s="602"/>
      <c r="K214" s="602"/>
      <c r="L214" s="602"/>
      <c r="M214" s="602"/>
      <c r="N214" s="602"/>
      <c r="O214" s="602"/>
      <c r="P214" s="602"/>
      <c r="Q214" s="602"/>
      <c r="R214" s="602"/>
      <c r="S214" s="602"/>
      <c r="T214" s="602"/>
      <c r="U214" s="602"/>
      <c r="V214" s="602"/>
      <c r="W214" s="602"/>
      <c r="X214" s="602"/>
      <c r="Y214" s="602"/>
      <c r="Z214" s="602"/>
      <c r="AA214" s="602"/>
      <c r="AB214" s="602"/>
      <c r="AC214" s="602"/>
      <c r="AD214" s="602"/>
      <c r="AE214" s="602"/>
      <c r="AF214" s="602"/>
      <c r="AG214" s="602"/>
      <c r="AH214" s="602"/>
      <c r="AI214" s="602"/>
      <c r="AJ214" s="602"/>
      <c r="AK214" s="602"/>
      <c r="AL214" s="602"/>
    </row>
    <row r="215" spans="2:38">
      <c r="B215" s="601"/>
      <c r="C215" s="601"/>
      <c r="D215" s="602"/>
      <c r="E215" s="602"/>
      <c r="F215" s="602"/>
      <c r="G215" s="602"/>
      <c r="H215" s="602"/>
      <c r="I215" s="602"/>
      <c r="J215" s="602"/>
      <c r="K215" s="602"/>
      <c r="L215" s="602"/>
      <c r="M215" s="602"/>
      <c r="N215" s="602"/>
      <c r="O215" s="602"/>
      <c r="P215" s="602"/>
      <c r="Q215" s="602"/>
      <c r="R215" s="602"/>
      <c r="S215" s="602"/>
      <c r="T215" s="602"/>
      <c r="U215" s="602"/>
      <c r="V215" s="602"/>
      <c r="W215" s="602"/>
      <c r="X215" s="602"/>
      <c r="Y215" s="602"/>
      <c r="Z215" s="602"/>
      <c r="AA215" s="602"/>
      <c r="AB215" s="602"/>
      <c r="AC215" s="602"/>
      <c r="AD215" s="602"/>
      <c r="AE215" s="602"/>
      <c r="AF215" s="602"/>
      <c r="AG215" s="602"/>
      <c r="AH215" s="602"/>
      <c r="AI215" s="602"/>
      <c r="AJ215" s="602"/>
      <c r="AK215" s="602"/>
      <c r="AL215" s="602"/>
    </row>
    <row r="216" spans="2:38">
      <c r="B216" s="601"/>
      <c r="C216" s="601"/>
      <c r="D216" s="602"/>
      <c r="E216" s="602"/>
      <c r="F216" s="602"/>
      <c r="G216" s="602"/>
      <c r="H216" s="602"/>
      <c r="I216" s="602"/>
      <c r="J216" s="602"/>
      <c r="K216" s="602"/>
      <c r="L216" s="602"/>
      <c r="M216" s="602"/>
      <c r="N216" s="602"/>
      <c r="O216" s="602"/>
      <c r="P216" s="602"/>
      <c r="Q216" s="602"/>
      <c r="R216" s="602"/>
      <c r="S216" s="602"/>
      <c r="T216" s="602"/>
      <c r="U216" s="602"/>
      <c r="V216" s="602"/>
      <c r="W216" s="602"/>
      <c r="X216" s="602"/>
      <c r="Y216" s="602"/>
      <c r="Z216" s="602"/>
      <c r="AA216" s="602"/>
      <c r="AB216" s="602"/>
      <c r="AC216" s="602"/>
      <c r="AD216" s="602"/>
      <c r="AE216" s="602"/>
      <c r="AF216" s="602"/>
      <c r="AG216" s="602"/>
      <c r="AH216" s="602"/>
      <c r="AI216" s="602"/>
      <c r="AJ216" s="602"/>
      <c r="AK216" s="602"/>
      <c r="AL216" s="602"/>
    </row>
    <row r="217" spans="2:38">
      <c r="B217" s="601"/>
      <c r="C217" s="601"/>
      <c r="D217" s="602"/>
      <c r="E217" s="602"/>
      <c r="F217" s="602"/>
      <c r="G217" s="602"/>
      <c r="H217" s="602"/>
      <c r="I217" s="602"/>
      <c r="J217" s="602"/>
      <c r="K217" s="602"/>
      <c r="L217" s="602"/>
      <c r="M217" s="602"/>
      <c r="N217" s="602"/>
      <c r="O217" s="602"/>
      <c r="P217" s="602"/>
      <c r="Q217" s="602"/>
      <c r="R217" s="602"/>
      <c r="S217" s="602"/>
      <c r="T217" s="602"/>
      <c r="U217" s="602"/>
      <c r="V217" s="602"/>
      <c r="W217" s="602"/>
      <c r="X217" s="602"/>
      <c r="Y217" s="602"/>
      <c r="Z217" s="602"/>
      <c r="AA217" s="602"/>
      <c r="AB217" s="602"/>
      <c r="AC217" s="602"/>
      <c r="AD217" s="602"/>
      <c r="AE217" s="602"/>
      <c r="AF217" s="602"/>
      <c r="AG217" s="602"/>
      <c r="AH217" s="602"/>
      <c r="AI217" s="602"/>
      <c r="AJ217" s="602"/>
      <c r="AK217" s="602"/>
      <c r="AL217" s="602"/>
    </row>
    <row r="218" spans="2:38">
      <c r="B218" s="601"/>
      <c r="C218" s="601"/>
      <c r="D218" s="602"/>
      <c r="E218" s="602"/>
      <c r="F218" s="602"/>
      <c r="G218" s="602"/>
      <c r="H218" s="602"/>
      <c r="I218" s="602"/>
      <c r="J218" s="602"/>
      <c r="K218" s="602"/>
      <c r="L218" s="602"/>
      <c r="M218" s="602"/>
      <c r="N218" s="602"/>
      <c r="O218" s="602"/>
      <c r="P218" s="602"/>
      <c r="Q218" s="602"/>
      <c r="R218" s="602"/>
      <c r="S218" s="602"/>
      <c r="T218" s="602"/>
      <c r="U218" s="602"/>
      <c r="V218" s="602"/>
      <c r="W218" s="602"/>
      <c r="X218" s="602"/>
      <c r="Y218" s="602"/>
      <c r="Z218" s="602"/>
      <c r="AA218" s="602"/>
      <c r="AB218" s="602"/>
      <c r="AC218" s="602"/>
      <c r="AD218" s="602"/>
      <c r="AE218" s="602"/>
      <c r="AF218" s="602"/>
      <c r="AG218" s="602"/>
      <c r="AH218" s="602"/>
      <c r="AI218" s="602"/>
      <c r="AJ218" s="602"/>
      <c r="AK218" s="602"/>
      <c r="AL218" s="602"/>
    </row>
    <row r="219" spans="2:38">
      <c r="B219" s="601"/>
      <c r="C219" s="601"/>
      <c r="D219" s="602"/>
      <c r="E219" s="602"/>
      <c r="F219" s="602"/>
      <c r="G219" s="602"/>
      <c r="H219" s="602"/>
      <c r="I219" s="602"/>
      <c r="J219" s="602"/>
      <c r="K219" s="602"/>
      <c r="L219" s="602"/>
      <c r="M219" s="602"/>
      <c r="N219" s="602"/>
      <c r="O219" s="602"/>
      <c r="P219" s="602"/>
      <c r="Q219" s="602"/>
      <c r="R219" s="602"/>
      <c r="S219" s="602"/>
      <c r="T219" s="602"/>
      <c r="U219" s="602"/>
      <c r="V219" s="602"/>
      <c r="W219" s="602"/>
      <c r="X219" s="602"/>
      <c r="Y219" s="602"/>
      <c r="Z219" s="602"/>
      <c r="AA219" s="602"/>
      <c r="AB219" s="602"/>
      <c r="AC219" s="602"/>
      <c r="AD219" s="602"/>
      <c r="AE219" s="602"/>
      <c r="AF219" s="602"/>
      <c r="AG219" s="602"/>
      <c r="AH219" s="602"/>
      <c r="AI219" s="602"/>
      <c r="AJ219" s="602"/>
      <c r="AK219" s="602"/>
      <c r="AL219" s="602"/>
    </row>
    <row r="220" spans="2:38">
      <c r="B220" s="601"/>
      <c r="C220" s="601"/>
      <c r="D220" s="602"/>
      <c r="E220" s="602"/>
      <c r="F220" s="602"/>
      <c r="G220" s="602"/>
      <c r="H220" s="602"/>
      <c r="I220" s="602"/>
      <c r="J220" s="602"/>
      <c r="K220" s="602"/>
      <c r="L220" s="602"/>
      <c r="M220" s="602"/>
      <c r="N220" s="602"/>
      <c r="O220" s="602"/>
      <c r="P220" s="602"/>
      <c r="Q220" s="602"/>
      <c r="R220" s="602"/>
      <c r="S220" s="602"/>
      <c r="T220" s="602"/>
      <c r="U220" s="602"/>
      <c r="V220" s="602"/>
      <c r="W220" s="602"/>
      <c r="X220" s="602"/>
      <c r="Y220" s="602"/>
      <c r="Z220" s="602"/>
      <c r="AA220" s="602"/>
      <c r="AB220" s="602"/>
      <c r="AC220" s="602"/>
      <c r="AD220" s="602"/>
      <c r="AE220" s="602"/>
      <c r="AF220" s="602"/>
      <c r="AG220" s="602"/>
      <c r="AH220" s="602"/>
      <c r="AI220" s="602"/>
      <c r="AJ220" s="602"/>
      <c r="AK220" s="602"/>
      <c r="AL220" s="602"/>
    </row>
    <row r="221" spans="2:38">
      <c r="B221" s="601"/>
      <c r="C221" s="601"/>
      <c r="D221" s="602"/>
      <c r="E221" s="602"/>
      <c r="F221" s="602"/>
      <c r="G221" s="602"/>
      <c r="H221" s="602"/>
      <c r="I221" s="602"/>
      <c r="J221" s="602"/>
      <c r="K221" s="602"/>
      <c r="L221" s="602"/>
      <c r="M221" s="602"/>
      <c r="N221" s="602"/>
      <c r="O221" s="602"/>
      <c r="P221" s="602"/>
      <c r="Q221" s="602"/>
      <c r="R221" s="602"/>
      <c r="S221" s="602"/>
      <c r="T221" s="602"/>
      <c r="U221" s="602"/>
      <c r="V221" s="602"/>
      <c r="W221" s="602"/>
      <c r="X221" s="602"/>
      <c r="Y221" s="602"/>
      <c r="Z221" s="602"/>
      <c r="AA221" s="602"/>
      <c r="AB221" s="602"/>
      <c r="AC221" s="602"/>
      <c r="AD221" s="602"/>
      <c r="AE221" s="602"/>
      <c r="AF221" s="602"/>
      <c r="AG221" s="602"/>
      <c r="AH221" s="602"/>
      <c r="AI221" s="602"/>
      <c r="AJ221" s="602"/>
      <c r="AK221" s="602"/>
      <c r="AL221" s="602"/>
    </row>
    <row r="222" spans="2:38">
      <c r="B222" s="601"/>
      <c r="C222" s="601"/>
      <c r="D222" s="602"/>
      <c r="E222" s="602"/>
      <c r="F222" s="602"/>
      <c r="G222" s="602"/>
      <c r="H222" s="602"/>
      <c r="I222" s="602"/>
      <c r="J222" s="602"/>
      <c r="K222" s="602"/>
      <c r="L222" s="602"/>
      <c r="M222" s="602"/>
      <c r="N222" s="602"/>
      <c r="O222" s="602"/>
      <c r="P222" s="602"/>
      <c r="Q222" s="602"/>
      <c r="R222" s="602"/>
      <c r="S222" s="602"/>
      <c r="T222" s="602"/>
      <c r="U222" s="602"/>
      <c r="V222" s="602"/>
      <c r="W222" s="602"/>
      <c r="X222" s="602"/>
      <c r="Y222" s="602"/>
      <c r="Z222" s="602"/>
      <c r="AA222" s="602"/>
      <c r="AB222" s="602"/>
      <c r="AC222" s="602"/>
      <c r="AD222" s="602"/>
      <c r="AE222" s="602"/>
      <c r="AF222" s="602"/>
      <c r="AG222" s="602"/>
      <c r="AH222" s="602"/>
      <c r="AI222" s="602"/>
      <c r="AJ222" s="602"/>
      <c r="AK222" s="602"/>
      <c r="AL222" s="602"/>
    </row>
    <row r="223" spans="2:38">
      <c r="B223" s="601"/>
      <c r="C223" s="601"/>
      <c r="D223" s="602"/>
      <c r="E223" s="602"/>
      <c r="F223" s="602"/>
      <c r="G223" s="602"/>
      <c r="H223" s="602"/>
      <c r="I223" s="602"/>
      <c r="J223" s="602"/>
      <c r="K223" s="602"/>
      <c r="L223" s="602"/>
      <c r="M223" s="602"/>
      <c r="N223" s="602"/>
      <c r="O223" s="602"/>
      <c r="P223" s="602"/>
      <c r="Q223" s="602"/>
      <c r="R223" s="602"/>
      <c r="S223" s="602"/>
      <c r="T223" s="602"/>
      <c r="U223" s="602"/>
      <c r="V223" s="602"/>
      <c r="W223" s="602"/>
      <c r="X223" s="602"/>
      <c r="Y223" s="602"/>
      <c r="Z223" s="602"/>
      <c r="AA223" s="602"/>
      <c r="AB223" s="602"/>
      <c r="AC223" s="602"/>
      <c r="AD223" s="602"/>
      <c r="AE223" s="602"/>
      <c r="AF223" s="602"/>
      <c r="AG223" s="602"/>
      <c r="AH223" s="602"/>
      <c r="AI223" s="602"/>
      <c r="AJ223" s="602"/>
      <c r="AK223" s="602"/>
      <c r="AL223" s="602"/>
    </row>
    <row r="224" spans="2:38">
      <c r="B224" s="601"/>
      <c r="C224" s="601"/>
      <c r="D224" s="602"/>
      <c r="E224" s="602"/>
      <c r="F224" s="602"/>
      <c r="G224" s="602"/>
      <c r="H224" s="602"/>
      <c r="I224" s="602"/>
      <c r="J224" s="602"/>
      <c r="K224" s="602"/>
      <c r="L224" s="602"/>
      <c r="M224" s="602"/>
      <c r="N224" s="602"/>
      <c r="O224" s="602"/>
      <c r="P224" s="602"/>
      <c r="Q224" s="602"/>
      <c r="R224" s="602"/>
      <c r="S224" s="602"/>
      <c r="T224" s="602"/>
      <c r="U224" s="602"/>
      <c r="V224" s="602"/>
      <c r="W224" s="602"/>
      <c r="X224" s="602"/>
      <c r="Y224" s="602"/>
      <c r="Z224" s="602"/>
      <c r="AA224" s="602"/>
      <c r="AB224" s="602"/>
      <c r="AC224" s="602"/>
      <c r="AD224" s="602"/>
      <c r="AE224" s="602"/>
      <c r="AF224" s="602"/>
      <c r="AG224" s="602"/>
      <c r="AH224" s="602"/>
      <c r="AI224" s="602"/>
      <c r="AJ224" s="602"/>
      <c r="AK224" s="602"/>
      <c r="AL224" s="602"/>
    </row>
    <row r="225" spans="2:38">
      <c r="B225" s="601"/>
      <c r="C225" s="601"/>
      <c r="D225" s="602"/>
      <c r="E225" s="602"/>
      <c r="F225" s="602"/>
      <c r="G225" s="602"/>
      <c r="H225" s="602"/>
      <c r="I225" s="602"/>
      <c r="J225" s="602"/>
      <c r="K225" s="602"/>
      <c r="L225" s="602"/>
      <c r="M225" s="602"/>
      <c r="N225" s="602"/>
      <c r="O225" s="602"/>
      <c r="P225" s="602"/>
      <c r="Q225" s="602"/>
      <c r="R225" s="602"/>
      <c r="S225" s="602"/>
      <c r="T225" s="602"/>
      <c r="U225" s="602"/>
      <c r="V225" s="602"/>
      <c r="W225" s="602"/>
      <c r="X225" s="602"/>
      <c r="Y225" s="602"/>
      <c r="Z225" s="602"/>
      <c r="AA225" s="602"/>
      <c r="AB225" s="602"/>
      <c r="AC225" s="602"/>
      <c r="AD225" s="602"/>
      <c r="AE225" s="602"/>
      <c r="AF225" s="602"/>
      <c r="AG225" s="602"/>
      <c r="AH225" s="602"/>
      <c r="AI225" s="602"/>
      <c r="AJ225" s="602"/>
      <c r="AK225" s="602"/>
      <c r="AL225" s="602"/>
    </row>
    <row r="226" spans="2:38">
      <c r="B226" s="601"/>
      <c r="C226" s="601"/>
      <c r="D226" s="602"/>
      <c r="E226" s="602"/>
      <c r="F226" s="602"/>
      <c r="G226" s="602"/>
      <c r="H226" s="602"/>
      <c r="I226" s="602"/>
      <c r="J226" s="602"/>
      <c r="K226" s="602"/>
      <c r="L226" s="602"/>
      <c r="M226" s="602"/>
      <c r="N226" s="602"/>
      <c r="O226" s="602"/>
      <c r="P226" s="602"/>
      <c r="Q226" s="602"/>
      <c r="R226" s="602"/>
      <c r="S226" s="602"/>
      <c r="T226" s="602"/>
      <c r="U226" s="602"/>
      <c r="V226" s="602"/>
      <c r="W226" s="602"/>
      <c r="X226" s="602"/>
      <c r="Y226" s="602"/>
      <c r="Z226" s="602"/>
      <c r="AA226" s="602"/>
      <c r="AB226" s="602"/>
      <c r="AC226" s="602"/>
      <c r="AD226" s="602"/>
      <c r="AE226" s="602"/>
      <c r="AF226" s="602"/>
      <c r="AG226" s="602"/>
      <c r="AH226" s="602"/>
      <c r="AI226" s="602"/>
      <c r="AJ226" s="602"/>
      <c r="AK226" s="602"/>
      <c r="AL226" s="602"/>
    </row>
    <row r="227" spans="2:38">
      <c r="B227" s="601"/>
      <c r="C227" s="601"/>
      <c r="D227" s="602"/>
      <c r="E227" s="602"/>
      <c r="F227" s="602"/>
      <c r="G227" s="602"/>
      <c r="H227" s="602"/>
      <c r="I227" s="602"/>
      <c r="J227" s="602"/>
      <c r="K227" s="602"/>
      <c r="L227" s="602"/>
      <c r="M227" s="602"/>
      <c r="N227" s="602"/>
      <c r="O227" s="602"/>
      <c r="P227" s="602"/>
      <c r="Q227" s="602"/>
      <c r="R227" s="602"/>
      <c r="S227" s="602"/>
      <c r="T227" s="602"/>
      <c r="U227" s="602"/>
      <c r="V227" s="602"/>
      <c r="W227" s="602"/>
      <c r="X227" s="602"/>
      <c r="Y227" s="602"/>
      <c r="Z227" s="602"/>
      <c r="AA227" s="602"/>
      <c r="AB227" s="602"/>
      <c r="AC227" s="602"/>
      <c r="AD227" s="602"/>
      <c r="AE227" s="602"/>
      <c r="AF227" s="602"/>
      <c r="AG227" s="602"/>
      <c r="AH227" s="602"/>
      <c r="AI227" s="602"/>
      <c r="AJ227" s="602"/>
      <c r="AK227" s="602"/>
      <c r="AL227" s="602"/>
    </row>
    <row r="228" spans="2:38">
      <c r="B228" s="601"/>
      <c r="C228" s="601"/>
      <c r="D228" s="602"/>
      <c r="E228" s="602"/>
      <c r="F228" s="602"/>
      <c r="G228" s="602"/>
      <c r="H228" s="602"/>
      <c r="I228" s="602"/>
      <c r="J228" s="602"/>
      <c r="K228" s="602"/>
      <c r="L228" s="602"/>
      <c r="M228" s="602"/>
      <c r="N228" s="602"/>
      <c r="O228" s="602"/>
      <c r="P228" s="602"/>
      <c r="Q228" s="602"/>
      <c r="R228" s="602"/>
      <c r="S228" s="602"/>
      <c r="T228" s="602"/>
      <c r="U228" s="602"/>
      <c r="V228" s="602"/>
      <c r="W228" s="602"/>
      <c r="X228" s="602"/>
      <c r="Y228" s="602"/>
      <c r="Z228" s="602"/>
      <c r="AA228" s="602"/>
      <c r="AB228" s="602"/>
      <c r="AC228" s="602"/>
      <c r="AD228" s="602"/>
      <c r="AE228" s="602"/>
      <c r="AF228" s="602"/>
      <c r="AG228" s="602"/>
      <c r="AH228" s="602"/>
      <c r="AI228" s="602"/>
      <c r="AJ228" s="602"/>
      <c r="AK228" s="602"/>
      <c r="AL228" s="602"/>
    </row>
    <row r="229" spans="2:38">
      <c r="B229" s="601"/>
      <c r="C229" s="601"/>
      <c r="D229" s="602"/>
      <c r="E229" s="602"/>
      <c r="F229" s="602"/>
      <c r="G229" s="602"/>
      <c r="H229" s="602"/>
      <c r="I229" s="602"/>
      <c r="J229" s="602"/>
      <c r="K229" s="602"/>
      <c r="L229" s="602"/>
      <c r="M229" s="602"/>
      <c r="N229" s="602"/>
      <c r="O229" s="602"/>
      <c r="P229" s="602"/>
      <c r="Q229" s="602"/>
      <c r="R229" s="602"/>
      <c r="S229" s="602"/>
      <c r="T229" s="602"/>
      <c r="U229" s="602"/>
      <c r="V229" s="602"/>
      <c r="W229" s="602"/>
      <c r="X229" s="602"/>
      <c r="Y229" s="602"/>
      <c r="Z229" s="602"/>
      <c r="AA229" s="602"/>
      <c r="AB229" s="602"/>
      <c r="AC229" s="602"/>
      <c r="AD229" s="602"/>
      <c r="AE229" s="602"/>
      <c r="AF229" s="602"/>
      <c r="AG229" s="602"/>
      <c r="AH229" s="602"/>
      <c r="AI229" s="602"/>
      <c r="AJ229" s="602"/>
      <c r="AK229" s="602"/>
      <c r="AL229" s="602"/>
    </row>
    <row r="230" spans="2:38">
      <c r="B230" s="601"/>
      <c r="C230" s="601"/>
      <c r="D230" s="602"/>
      <c r="E230" s="602"/>
      <c r="F230" s="602"/>
      <c r="G230" s="602"/>
      <c r="H230" s="602"/>
      <c r="I230" s="602"/>
      <c r="J230" s="602"/>
      <c r="K230" s="602"/>
      <c r="L230" s="602"/>
      <c r="M230" s="602"/>
      <c r="N230" s="602"/>
      <c r="O230" s="602"/>
      <c r="P230" s="602"/>
      <c r="Q230" s="602"/>
      <c r="R230" s="602"/>
      <c r="S230" s="602"/>
      <c r="T230" s="602"/>
      <c r="U230" s="602"/>
      <c r="V230" s="602"/>
      <c r="W230" s="602"/>
      <c r="X230" s="602"/>
      <c r="Y230" s="602"/>
      <c r="Z230" s="602"/>
      <c r="AA230" s="602"/>
      <c r="AB230" s="602"/>
      <c r="AC230" s="602"/>
      <c r="AD230" s="602"/>
      <c r="AE230" s="602"/>
      <c r="AF230" s="602"/>
      <c r="AG230" s="602"/>
      <c r="AH230" s="602"/>
      <c r="AI230" s="602"/>
      <c r="AJ230" s="602"/>
      <c r="AK230" s="602"/>
      <c r="AL230" s="602"/>
    </row>
    <row r="231" spans="2:38">
      <c r="B231" s="601"/>
      <c r="C231" s="601"/>
      <c r="D231" s="602"/>
      <c r="E231" s="602"/>
      <c r="F231" s="602"/>
      <c r="G231" s="602"/>
      <c r="H231" s="602"/>
      <c r="I231" s="602"/>
      <c r="J231" s="602"/>
      <c r="K231" s="602"/>
      <c r="L231" s="602"/>
      <c r="M231" s="602"/>
      <c r="N231" s="602"/>
      <c r="O231" s="602"/>
      <c r="P231" s="602"/>
      <c r="Q231" s="602"/>
      <c r="R231" s="602"/>
      <c r="S231" s="602"/>
      <c r="T231" s="602"/>
      <c r="U231" s="602"/>
      <c r="V231" s="602"/>
      <c r="W231" s="602"/>
      <c r="X231" s="602"/>
      <c r="Y231" s="602"/>
      <c r="Z231" s="602"/>
      <c r="AA231" s="602"/>
      <c r="AB231" s="602"/>
      <c r="AC231" s="602"/>
      <c r="AD231" s="602"/>
      <c r="AE231" s="602"/>
      <c r="AF231" s="602"/>
      <c r="AG231" s="602"/>
      <c r="AH231" s="602"/>
      <c r="AI231" s="602"/>
      <c r="AJ231" s="602"/>
      <c r="AK231" s="602"/>
      <c r="AL231" s="602"/>
    </row>
    <row r="232" spans="2:38">
      <c r="B232" s="601"/>
      <c r="C232" s="601"/>
      <c r="D232" s="602"/>
      <c r="E232" s="602"/>
      <c r="F232" s="602"/>
      <c r="G232" s="602"/>
      <c r="H232" s="602"/>
      <c r="I232" s="602"/>
      <c r="J232" s="602"/>
      <c r="K232" s="602"/>
      <c r="L232" s="602"/>
      <c r="M232" s="602"/>
      <c r="N232" s="602"/>
      <c r="O232" s="602"/>
      <c r="P232" s="602"/>
      <c r="Q232" s="602"/>
      <c r="R232" s="602"/>
      <c r="S232" s="602"/>
      <c r="T232" s="602"/>
      <c r="U232" s="602"/>
      <c r="V232" s="602"/>
      <c r="W232" s="602"/>
      <c r="X232" s="602"/>
      <c r="Y232" s="602"/>
      <c r="Z232" s="602"/>
      <c r="AA232" s="602"/>
      <c r="AB232" s="602"/>
      <c r="AC232" s="602"/>
      <c r="AD232" s="602"/>
      <c r="AE232" s="602"/>
      <c r="AF232" s="602"/>
      <c r="AG232" s="602"/>
      <c r="AH232" s="602"/>
      <c r="AI232" s="602"/>
      <c r="AJ232" s="602"/>
      <c r="AK232" s="602"/>
      <c r="AL232" s="602"/>
    </row>
    <row r="233" spans="2:38">
      <c r="B233" s="601"/>
      <c r="C233" s="601"/>
      <c r="D233" s="602"/>
      <c r="E233" s="602"/>
      <c r="F233" s="602"/>
      <c r="G233" s="602"/>
      <c r="H233" s="602"/>
      <c r="I233" s="602"/>
      <c r="J233" s="602"/>
      <c r="K233" s="602"/>
      <c r="L233" s="602"/>
      <c r="M233" s="602"/>
      <c r="N233" s="602"/>
      <c r="O233" s="602"/>
      <c r="P233" s="602"/>
      <c r="Q233" s="602"/>
      <c r="R233" s="602"/>
      <c r="S233" s="602"/>
      <c r="T233" s="602"/>
      <c r="U233" s="602"/>
      <c r="V233" s="602"/>
      <c r="W233" s="602"/>
      <c r="X233" s="602"/>
      <c r="Y233" s="602"/>
      <c r="Z233" s="602"/>
      <c r="AA233" s="602"/>
      <c r="AB233" s="602"/>
      <c r="AC233" s="602"/>
      <c r="AD233" s="602"/>
      <c r="AE233" s="602"/>
      <c r="AF233" s="602"/>
      <c r="AG233" s="602"/>
      <c r="AH233" s="602"/>
      <c r="AI233" s="602"/>
      <c r="AJ233" s="602"/>
      <c r="AK233" s="602"/>
      <c r="AL233" s="602"/>
    </row>
    <row r="234" spans="2:38">
      <c r="B234" s="601"/>
      <c r="C234" s="601"/>
      <c r="D234" s="602"/>
      <c r="E234" s="602"/>
      <c r="F234" s="602"/>
      <c r="G234" s="602"/>
      <c r="H234" s="602"/>
      <c r="I234" s="602"/>
      <c r="J234" s="602"/>
      <c r="K234" s="602"/>
      <c r="L234" s="602"/>
      <c r="M234" s="602"/>
      <c r="N234" s="602"/>
      <c r="O234" s="602"/>
      <c r="P234" s="602"/>
      <c r="Q234" s="602"/>
      <c r="R234" s="602"/>
      <c r="S234" s="602"/>
      <c r="T234" s="602"/>
      <c r="U234" s="602"/>
      <c r="V234" s="602"/>
      <c r="W234" s="602"/>
      <c r="X234" s="602"/>
      <c r="Y234" s="602"/>
      <c r="Z234" s="602"/>
      <c r="AA234" s="602"/>
      <c r="AB234" s="602"/>
      <c r="AC234" s="602"/>
      <c r="AD234" s="602"/>
      <c r="AE234" s="602"/>
      <c r="AF234" s="602"/>
      <c r="AG234" s="602"/>
      <c r="AH234" s="602"/>
      <c r="AI234" s="602"/>
      <c r="AJ234" s="602"/>
      <c r="AK234" s="602"/>
      <c r="AL234" s="602"/>
    </row>
    <row r="235" spans="2:38">
      <c r="B235" s="601"/>
      <c r="C235" s="601"/>
      <c r="D235" s="602"/>
      <c r="E235" s="602"/>
      <c r="F235" s="602"/>
      <c r="G235" s="602"/>
      <c r="H235" s="602"/>
      <c r="I235" s="602"/>
      <c r="J235" s="602"/>
      <c r="K235" s="602"/>
      <c r="L235" s="602"/>
      <c r="M235" s="602"/>
      <c r="N235" s="602"/>
      <c r="O235" s="602"/>
      <c r="P235" s="602"/>
      <c r="Q235" s="602"/>
      <c r="R235" s="602"/>
      <c r="S235" s="602"/>
      <c r="T235" s="602"/>
      <c r="U235" s="602"/>
      <c r="V235" s="602"/>
      <c r="W235" s="602"/>
      <c r="X235" s="602"/>
      <c r="Y235" s="602"/>
      <c r="Z235" s="602"/>
      <c r="AA235" s="602"/>
      <c r="AB235" s="602"/>
      <c r="AC235" s="602"/>
      <c r="AD235" s="602"/>
      <c r="AE235" s="602"/>
      <c r="AF235" s="602"/>
      <c r="AG235" s="602"/>
      <c r="AH235" s="602"/>
      <c r="AI235" s="602"/>
      <c r="AJ235" s="602"/>
      <c r="AK235" s="602"/>
      <c r="AL235" s="602"/>
    </row>
    <row r="236" spans="2:38">
      <c r="B236" s="601"/>
      <c r="C236" s="601"/>
      <c r="D236" s="602"/>
      <c r="E236" s="602"/>
      <c r="F236" s="602"/>
      <c r="G236" s="602"/>
      <c r="H236" s="602"/>
      <c r="I236" s="602"/>
      <c r="J236" s="602"/>
      <c r="K236" s="602"/>
      <c r="L236" s="602"/>
      <c r="M236" s="602"/>
      <c r="N236" s="602"/>
      <c r="O236" s="602"/>
      <c r="P236" s="602"/>
      <c r="Q236" s="602"/>
      <c r="R236" s="602"/>
      <c r="S236" s="602"/>
      <c r="T236" s="602"/>
      <c r="U236" s="602"/>
      <c r="V236" s="602"/>
      <c r="W236" s="602"/>
      <c r="X236" s="602"/>
      <c r="Y236" s="602"/>
      <c r="Z236" s="602"/>
      <c r="AA236" s="602"/>
      <c r="AB236" s="602"/>
      <c r="AC236" s="602"/>
      <c r="AD236" s="602"/>
      <c r="AE236" s="602"/>
      <c r="AF236" s="602"/>
      <c r="AG236" s="602"/>
      <c r="AH236" s="602"/>
      <c r="AI236" s="602"/>
      <c r="AJ236" s="602"/>
      <c r="AK236" s="602"/>
      <c r="AL236" s="602"/>
    </row>
    <row r="237" spans="2:38">
      <c r="B237" s="601"/>
      <c r="C237" s="601"/>
      <c r="D237" s="602"/>
      <c r="E237" s="602"/>
      <c r="F237" s="602"/>
      <c r="G237" s="602"/>
      <c r="H237" s="602"/>
      <c r="I237" s="602"/>
      <c r="J237" s="602"/>
      <c r="K237" s="602"/>
      <c r="L237" s="602"/>
      <c r="M237" s="602"/>
      <c r="N237" s="602"/>
      <c r="O237" s="602"/>
      <c r="P237" s="602"/>
      <c r="Q237" s="602"/>
      <c r="R237" s="602"/>
      <c r="S237" s="602"/>
      <c r="T237" s="602"/>
      <c r="U237" s="602"/>
      <c r="V237" s="602"/>
      <c r="W237" s="602"/>
      <c r="X237" s="602"/>
      <c r="Y237" s="602"/>
      <c r="Z237" s="602"/>
      <c r="AA237" s="602"/>
      <c r="AB237" s="602"/>
      <c r="AC237" s="602"/>
      <c r="AD237" s="602"/>
      <c r="AE237" s="602"/>
      <c r="AF237" s="602"/>
      <c r="AG237" s="602"/>
      <c r="AH237" s="602"/>
      <c r="AI237" s="602"/>
      <c r="AJ237" s="602"/>
      <c r="AK237" s="602"/>
      <c r="AL237" s="602"/>
    </row>
    <row r="238" spans="2:38">
      <c r="B238" s="601"/>
      <c r="C238" s="601"/>
      <c r="D238" s="602"/>
      <c r="E238" s="602"/>
      <c r="F238" s="602"/>
      <c r="G238" s="602"/>
      <c r="H238" s="602"/>
      <c r="I238" s="602"/>
      <c r="J238" s="602"/>
      <c r="K238" s="602"/>
      <c r="L238" s="602"/>
      <c r="M238" s="602"/>
      <c r="N238" s="602"/>
      <c r="O238" s="602"/>
      <c r="P238" s="602"/>
      <c r="Q238" s="602"/>
      <c r="R238" s="602"/>
      <c r="S238" s="602"/>
      <c r="T238" s="602"/>
      <c r="U238" s="602"/>
      <c r="V238" s="602"/>
      <c r="W238" s="602"/>
      <c r="X238" s="602"/>
      <c r="Y238" s="602"/>
      <c r="Z238" s="602"/>
      <c r="AA238" s="602"/>
      <c r="AB238" s="602"/>
      <c r="AC238" s="602"/>
      <c r="AD238" s="602"/>
      <c r="AE238" s="602"/>
      <c r="AF238" s="602"/>
      <c r="AG238" s="602"/>
      <c r="AH238" s="602"/>
      <c r="AI238" s="602"/>
      <c r="AJ238" s="602"/>
      <c r="AK238" s="602"/>
      <c r="AL238" s="602"/>
    </row>
    <row r="239" spans="2:38">
      <c r="B239" s="601"/>
      <c r="C239" s="601"/>
      <c r="D239" s="602"/>
      <c r="E239" s="602"/>
      <c r="F239" s="602"/>
      <c r="G239" s="602"/>
      <c r="H239" s="602"/>
      <c r="I239" s="602"/>
      <c r="J239" s="602"/>
      <c r="K239" s="602"/>
      <c r="L239" s="602"/>
      <c r="M239" s="602"/>
      <c r="N239" s="602"/>
      <c r="O239" s="602"/>
      <c r="P239" s="602"/>
      <c r="Q239" s="602"/>
      <c r="R239" s="602"/>
      <c r="S239" s="602"/>
      <c r="T239" s="602"/>
      <c r="U239" s="602"/>
      <c r="V239" s="602"/>
      <c r="W239" s="602"/>
      <c r="X239" s="602"/>
      <c r="Y239" s="602"/>
      <c r="Z239" s="602"/>
      <c r="AA239" s="602"/>
      <c r="AB239" s="602"/>
      <c r="AC239" s="602"/>
      <c r="AD239" s="602"/>
      <c r="AE239" s="602"/>
      <c r="AF239" s="602"/>
      <c r="AG239" s="602"/>
      <c r="AH239" s="602"/>
      <c r="AI239" s="602"/>
      <c r="AJ239" s="602"/>
      <c r="AK239" s="602"/>
      <c r="AL239" s="602"/>
    </row>
    <row r="240" spans="2:38">
      <c r="B240" s="601"/>
      <c r="C240" s="601"/>
      <c r="D240" s="602"/>
      <c r="E240" s="602"/>
      <c r="F240" s="602"/>
      <c r="G240" s="602"/>
      <c r="H240" s="602"/>
      <c r="I240" s="602"/>
      <c r="J240" s="602"/>
      <c r="K240" s="602"/>
      <c r="L240" s="602"/>
      <c r="M240" s="602"/>
      <c r="N240" s="602"/>
      <c r="O240" s="602"/>
      <c r="P240" s="602"/>
      <c r="Q240" s="602"/>
      <c r="R240" s="602"/>
      <c r="S240" s="602"/>
      <c r="T240" s="602"/>
      <c r="U240" s="602"/>
      <c r="V240" s="602"/>
      <c r="W240" s="602"/>
      <c r="X240" s="602"/>
      <c r="Y240" s="602"/>
      <c r="Z240" s="602"/>
      <c r="AA240" s="602"/>
      <c r="AB240" s="602"/>
      <c r="AC240" s="602"/>
      <c r="AD240" s="602"/>
      <c r="AE240" s="602"/>
      <c r="AF240" s="602"/>
      <c r="AG240" s="602"/>
      <c r="AH240" s="602"/>
      <c r="AI240" s="602"/>
      <c r="AJ240" s="602"/>
      <c r="AK240" s="602"/>
      <c r="AL240" s="602"/>
    </row>
    <row r="241" spans="2:38">
      <c r="B241" s="601"/>
      <c r="C241" s="601"/>
      <c r="D241" s="602"/>
      <c r="E241" s="602"/>
      <c r="F241" s="602"/>
      <c r="G241" s="602"/>
      <c r="H241" s="602"/>
      <c r="I241" s="602"/>
      <c r="J241" s="602"/>
      <c r="K241" s="602"/>
      <c r="L241" s="602"/>
      <c r="M241" s="602"/>
      <c r="N241" s="602"/>
      <c r="O241" s="602"/>
      <c r="P241" s="602"/>
      <c r="Q241" s="602"/>
      <c r="R241" s="602"/>
      <c r="S241" s="602"/>
      <c r="T241" s="602"/>
      <c r="U241" s="602"/>
      <c r="V241" s="602"/>
      <c r="W241" s="602"/>
      <c r="X241" s="602"/>
      <c r="Y241" s="602"/>
      <c r="Z241" s="602"/>
      <c r="AA241" s="602"/>
      <c r="AB241" s="602"/>
      <c r="AC241" s="602"/>
      <c r="AD241" s="602"/>
      <c r="AE241" s="602"/>
      <c r="AF241" s="602"/>
      <c r="AG241" s="602"/>
      <c r="AH241" s="602"/>
      <c r="AI241" s="602"/>
      <c r="AJ241" s="602"/>
      <c r="AK241" s="602"/>
      <c r="AL241" s="602"/>
    </row>
    <row r="242" spans="2:38">
      <c r="B242" s="601"/>
      <c r="C242" s="601"/>
      <c r="D242" s="602"/>
      <c r="E242" s="602"/>
      <c r="F242" s="602"/>
      <c r="G242" s="602"/>
      <c r="H242" s="602"/>
      <c r="I242" s="602"/>
      <c r="J242" s="602"/>
      <c r="K242" s="602"/>
      <c r="L242" s="602"/>
      <c r="M242" s="602"/>
      <c r="N242" s="602"/>
      <c r="O242" s="602"/>
      <c r="P242" s="602"/>
      <c r="Q242" s="602"/>
      <c r="R242" s="602"/>
      <c r="S242" s="602"/>
      <c r="T242" s="602"/>
      <c r="U242" s="602"/>
      <c r="V242" s="602"/>
      <c r="W242" s="602"/>
      <c r="X242" s="602"/>
      <c r="Y242" s="602"/>
      <c r="Z242" s="602"/>
      <c r="AA242" s="602"/>
      <c r="AB242" s="602"/>
      <c r="AC242" s="602"/>
      <c r="AD242" s="602"/>
      <c r="AE242" s="602"/>
      <c r="AF242" s="602"/>
      <c r="AG242" s="602"/>
      <c r="AH242" s="602"/>
      <c r="AI242" s="602"/>
      <c r="AJ242" s="602"/>
      <c r="AK242" s="602"/>
      <c r="AL242" s="602"/>
    </row>
    <row r="243" spans="2:38">
      <c r="B243" s="601"/>
      <c r="C243" s="601"/>
      <c r="D243" s="602"/>
      <c r="E243" s="602"/>
      <c r="F243" s="602"/>
      <c r="G243" s="602"/>
      <c r="H243" s="602"/>
      <c r="I243" s="602"/>
      <c r="J243" s="602"/>
      <c r="K243" s="602"/>
      <c r="L243" s="602"/>
      <c r="M243" s="602"/>
      <c r="N243" s="602"/>
      <c r="O243" s="602"/>
      <c r="P243" s="602"/>
      <c r="Q243" s="602"/>
      <c r="R243" s="602"/>
      <c r="S243" s="602"/>
      <c r="T243" s="602"/>
      <c r="U243" s="602"/>
      <c r="V243" s="602"/>
      <c r="W243" s="602"/>
      <c r="X243" s="602"/>
      <c r="Y243" s="602"/>
      <c r="Z243" s="602"/>
      <c r="AA243" s="602"/>
      <c r="AB243" s="602"/>
      <c r="AC243" s="602"/>
      <c r="AD243" s="602"/>
      <c r="AE243" s="602"/>
      <c r="AF243" s="602"/>
      <c r="AG243" s="602"/>
      <c r="AH243" s="602"/>
      <c r="AI243" s="602"/>
      <c r="AJ243" s="602"/>
      <c r="AK243" s="602"/>
      <c r="AL243" s="602"/>
    </row>
    <row r="244" spans="2:38">
      <c r="B244" s="601"/>
      <c r="C244" s="601"/>
      <c r="D244" s="602"/>
      <c r="E244" s="602"/>
      <c r="F244" s="602"/>
      <c r="G244" s="602"/>
      <c r="H244" s="602"/>
      <c r="I244" s="602"/>
      <c r="J244" s="602"/>
      <c r="K244" s="602"/>
      <c r="L244" s="602"/>
      <c r="M244" s="602"/>
      <c r="N244" s="602"/>
      <c r="O244" s="602"/>
      <c r="P244" s="602"/>
      <c r="Q244" s="602"/>
      <c r="R244" s="602"/>
      <c r="S244" s="602"/>
      <c r="T244" s="602"/>
      <c r="U244" s="602"/>
      <c r="V244" s="602"/>
      <c r="W244" s="602"/>
      <c r="X244" s="602"/>
      <c r="Y244" s="602"/>
      <c r="Z244" s="602"/>
      <c r="AA244" s="602"/>
      <c r="AB244" s="602"/>
      <c r="AC244" s="602"/>
      <c r="AD244" s="602"/>
      <c r="AE244" s="602"/>
      <c r="AF244" s="602"/>
      <c r="AG244" s="602"/>
      <c r="AH244" s="602"/>
      <c r="AI244" s="602"/>
      <c r="AJ244" s="602"/>
      <c r="AK244" s="602"/>
      <c r="AL244" s="602"/>
    </row>
    <row r="245" spans="2:38">
      <c r="B245" s="601"/>
      <c r="C245" s="601"/>
      <c r="D245" s="602"/>
      <c r="E245" s="602"/>
      <c r="F245" s="602"/>
      <c r="G245" s="602"/>
      <c r="H245" s="602"/>
      <c r="I245" s="602"/>
      <c r="J245" s="602"/>
      <c r="K245" s="602"/>
      <c r="L245" s="602"/>
      <c r="M245" s="602"/>
      <c r="N245" s="602"/>
      <c r="O245" s="602"/>
      <c r="P245" s="602"/>
      <c r="Q245" s="602"/>
      <c r="R245" s="602"/>
      <c r="S245" s="602"/>
      <c r="T245" s="602"/>
      <c r="U245" s="602"/>
      <c r="V245" s="602"/>
      <c r="W245" s="602"/>
      <c r="X245" s="602"/>
      <c r="Y245" s="602"/>
      <c r="Z245" s="602"/>
      <c r="AA245" s="602"/>
      <c r="AB245" s="602"/>
      <c r="AC245" s="602"/>
      <c r="AD245" s="602"/>
      <c r="AE245" s="602"/>
      <c r="AF245" s="602"/>
      <c r="AG245" s="602"/>
      <c r="AH245" s="602"/>
      <c r="AI245" s="602"/>
      <c r="AJ245" s="602"/>
      <c r="AK245" s="602"/>
      <c r="AL245" s="602"/>
    </row>
    <row r="246" spans="2:38">
      <c r="B246" s="601"/>
      <c r="C246" s="601"/>
      <c r="D246" s="602"/>
      <c r="E246" s="602"/>
      <c r="F246" s="602"/>
      <c r="G246" s="602"/>
      <c r="H246" s="602"/>
      <c r="I246" s="602"/>
      <c r="J246" s="602"/>
      <c r="K246" s="602"/>
      <c r="L246" s="602"/>
      <c r="M246" s="602"/>
      <c r="N246" s="602"/>
      <c r="O246" s="602"/>
      <c r="P246" s="602"/>
      <c r="Q246" s="602"/>
      <c r="R246" s="602"/>
      <c r="S246" s="602"/>
      <c r="T246" s="602"/>
      <c r="U246" s="602"/>
      <c r="V246" s="602"/>
      <c r="W246" s="602"/>
      <c r="X246" s="602"/>
      <c r="Y246" s="602"/>
      <c r="Z246" s="602"/>
      <c r="AA246" s="602"/>
      <c r="AB246" s="602"/>
      <c r="AC246" s="602"/>
      <c r="AD246" s="602"/>
      <c r="AE246" s="602"/>
      <c r="AF246" s="602"/>
      <c r="AG246" s="602"/>
      <c r="AH246" s="602"/>
      <c r="AI246" s="602"/>
      <c r="AJ246" s="602"/>
      <c r="AK246" s="602"/>
      <c r="AL246" s="602"/>
    </row>
    <row r="247" spans="2:38">
      <c r="B247" s="601"/>
      <c r="C247" s="601"/>
      <c r="D247" s="602"/>
      <c r="E247" s="602"/>
      <c r="F247" s="602"/>
      <c r="G247" s="602"/>
      <c r="H247" s="602"/>
      <c r="I247" s="602"/>
      <c r="J247" s="602"/>
      <c r="K247" s="602"/>
      <c r="L247" s="602"/>
      <c r="M247" s="602"/>
      <c r="N247" s="602"/>
      <c r="O247" s="602"/>
      <c r="P247" s="602"/>
      <c r="Q247" s="602"/>
      <c r="R247" s="602"/>
      <c r="S247" s="602"/>
      <c r="T247" s="602"/>
      <c r="U247" s="602"/>
      <c r="V247" s="602"/>
      <c r="W247" s="602"/>
      <c r="X247" s="602"/>
      <c r="Y247" s="602"/>
      <c r="Z247" s="602"/>
      <c r="AA247" s="602"/>
      <c r="AB247" s="602"/>
      <c r="AC247" s="602"/>
      <c r="AD247" s="602"/>
      <c r="AE247" s="602"/>
      <c r="AF247" s="602"/>
      <c r="AG247" s="602"/>
      <c r="AH247" s="602"/>
      <c r="AI247" s="602"/>
      <c r="AJ247" s="602"/>
      <c r="AK247" s="602"/>
      <c r="AL247" s="602"/>
    </row>
    <row r="248" spans="2:38">
      <c r="B248" s="601"/>
      <c r="C248" s="601"/>
      <c r="D248" s="602"/>
      <c r="E248" s="602"/>
      <c r="F248" s="602"/>
      <c r="G248" s="602"/>
      <c r="H248" s="602"/>
      <c r="I248" s="602"/>
      <c r="J248" s="602"/>
      <c r="K248" s="602"/>
      <c r="L248" s="602"/>
      <c r="M248" s="602"/>
      <c r="N248" s="602"/>
      <c r="O248" s="602"/>
      <c r="P248" s="602"/>
      <c r="Q248" s="602"/>
      <c r="R248" s="602"/>
      <c r="S248" s="602"/>
      <c r="T248" s="602"/>
      <c r="U248" s="602"/>
      <c r="V248" s="602"/>
      <c r="W248" s="602"/>
      <c r="X248" s="602"/>
      <c r="Y248" s="602"/>
      <c r="Z248" s="602"/>
      <c r="AA248" s="602"/>
      <c r="AB248" s="602"/>
      <c r="AC248" s="602"/>
      <c r="AD248" s="602"/>
      <c r="AE248" s="602"/>
      <c r="AF248" s="602"/>
      <c r="AG248" s="602"/>
      <c r="AH248" s="602"/>
      <c r="AI248" s="602"/>
      <c r="AJ248" s="602"/>
      <c r="AK248" s="602"/>
      <c r="AL248" s="602"/>
    </row>
    <row r="249" spans="2:38">
      <c r="B249" s="601"/>
      <c r="C249" s="601"/>
      <c r="D249" s="602"/>
      <c r="E249" s="602"/>
      <c r="F249" s="602"/>
      <c r="G249" s="602"/>
      <c r="H249" s="602"/>
      <c r="I249" s="602"/>
      <c r="J249" s="602"/>
      <c r="K249" s="602"/>
      <c r="L249" s="602"/>
      <c r="M249" s="602"/>
      <c r="N249" s="602"/>
      <c r="O249" s="602"/>
      <c r="P249" s="602"/>
      <c r="Q249" s="602"/>
      <c r="R249" s="602"/>
      <c r="S249" s="602"/>
      <c r="T249" s="602"/>
      <c r="U249" s="602"/>
      <c r="V249" s="602"/>
      <c r="W249" s="602"/>
      <c r="X249" s="602"/>
      <c r="Y249" s="602"/>
      <c r="Z249" s="602"/>
      <c r="AA249" s="602"/>
      <c r="AB249" s="602"/>
      <c r="AC249" s="602"/>
      <c r="AD249" s="602"/>
      <c r="AE249" s="602"/>
      <c r="AF249" s="602"/>
      <c r="AG249" s="602"/>
      <c r="AH249" s="602"/>
      <c r="AI249" s="602"/>
      <c r="AJ249" s="602"/>
      <c r="AK249" s="602"/>
      <c r="AL249" s="602"/>
    </row>
    <row r="250" spans="2:38">
      <c r="B250" s="601"/>
      <c r="C250" s="601"/>
      <c r="D250" s="602"/>
      <c r="E250" s="602"/>
      <c r="F250" s="602"/>
      <c r="G250" s="602"/>
      <c r="H250" s="602"/>
      <c r="I250" s="602"/>
      <c r="J250" s="602"/>
      <c r="K250" s="602"/>
      <c r="L250" s="602"/>
      <c r="M250" s="602"/>
      <c r="N250" s="602"/>
      <c r="O250" s="602"/>
      <c r="P250" s="602"/>
      <c r="Q250" s="602"/>
      <c r="R250" s="602"/>
      <c r="S250" s="602"/>
      <c r="T250" s="602"/>
      <c r="U250" s="602"/>
      <c r="V250" s="602"/>
      <c r="W250" s="602"/>
      <c r="X250" s="602"/>
      <c r="Y250" s="602"/>
      <c r="Z250" s="602"/>
      <c r="AA250" s="602"/>
      <c r="AB250" s="602"/>
      <c r="AC250" s="602"/>
      <c r="AD250" s="602"/>
      <c r="AE250" s="602"/>
      <c r="AF250" s="602"/>
      <c r="AG250" s="602"/>
      <c r="AH250" s="602"/>
      <c r="AI250" s="602"/>
      <c r="AJ250" s="602"/>
      <c r="AK250" s="602"/>
      <c r="AL250" s="602"/>
    </row>
    <row r="251" spans="2:38">
      <c r="B251" s="601"/>
      <c r="C251" s="601"/>
      <c r="D251" s="602"/>
      <c r="E251" s="602"/>
      <c r="F251" s="602"/>
      <c r="G251" s="602"/>
      <c r="H251" s="602"/>
      <c r="I251" s="602"/>
      <c r="J251" s="602"/>
      <c r="K251" s="602"/>
      <c r="L251" s="602"/>
      <c r="M251" s="602"/>
      <c r="N251" s="602"/>
      <c r="O251" s="602"/>
      <c r="P251" s="602"/>
      <c r="Q251" s="602"/>
      <c r="R251" s="602"/>
      <c r="S251" s="602"/>
      <c r="T251" s="602"/>
      <c r="U251" s="602"/>
      <c r="V251" s="602"/>
      <c r="W251" s="602"/>
      <c r="X251" s="602"/>
      <c r="Y251" s="602"/>
      <c r="Z251" s="602"/>
      <c r="AA251" s="602"/>
      <c r="AB251" s="602"/>
      <c r="AC251" s="602"/>
      <c r="AD251" s="602"/>
      <c r="AE251" s="602"/>
      <c r="AF251" s="602"/>
      <c r="AG251" s="602"/>
      <c r="AH251" s="602"/>
      <c r="AI251" s="602"/>
      <c r="AJ251" s="602"/>
      <c r="AK251" s="602"/>
      <c r="AL251" s="602"/>
    </row>
    <row r="252" spans="2:38">
      <c r="B252" s="601"/>
      <c r="C252" s="601"/>
      <c r="D252" s="602"/>
      <c r="E252" s="602"/>
      <c r="F252" s="602"/>
      <c r="G252" s="602"/>
      <c r="H252" s="602"/>
      <c r="I252" s="602"/>
      <c r="J252" s="602"/>
      <c r="K252" s="602"/>
      <c r="L252" s="602"/>
      <c r="M252" s="602"/>
      <c r="N252" s="602"/>
      <c r="O252" s="602"/>
      <c r="P252" s="602"/>
      <c r="Q252" s="602"/>
      <c r="R252" s="602"/>
      <c r="S252" s="602"/>
      <c r="T252" s="602"/>
      <c r="U252" s="602"/>
      <c r="V252" s="602"/>
      <c r="W252" s="602"/>
      <c r="X252" s="602"/>
      <c r="Y252" s="602"/>
      <c r="Z252" s="602"/>
      <c r="AA252" s="602"/>
      <c r="AB252" s="602"/>
      <c r="AC252" s="602"/>
      <c r="AD252" s="602"/>
      <c r="AE252" s="602"/>
      <c r="AF252" s="602"/>
      <c r="AG252" s="602"/>
      <c r="AH252" s="602"/>
      <c r="AI252" s="602"/>
      <c r="AJ252" s="602"/>
      <c r="AK252" s="602"/>
      <c r="AL252" s="602"/>
    </row>
    <row r="253" spans="2:38">
      <c r="B253" s="601"/>
      <c r="C253" s="601"/>
      <c r="D253" s="602"/>
      <c r="E253" s="602"/>
      <c r="F253" s="602"/>
      <c r="G253" s="602"/>
      <c r="H253" s="602"/>
      <c r="I253" s="602"/>
      <c r="J253" s="602"/>
      <c r="K253" s="602"/>
      <c r="L253" s="602"/>
      <c r="M253" s="602"/>
      <c r="N253" s="602"/>
      <c r="O253" s="602"/>
      <c r="P253" s="602"/>
      <c r="Q253" s="602"/>
      <c r="R253" s="602"/>
      <c r="S253" s="602"/>
      <c r="T253" s="602"/>
      <c r="U253" s="602"/>
      <c r="V253" s="602"/>
      <c r="W253" s="602"/>
      <c r="X253" s="602"/>
      <c r="Y253" s="602"/>
      <c r="Z253" s="602"/>
      <c r="AA253" s="602"/>
      <c r="AB253" s="602"/>
      <c r="AC253" s="602"/>
      <c r="AD253" s="602"/>
      <c r="AE253" s="602"/>
      <c r="AF253" s="602"/>
      <c r="AG253" s="602"/>
      <c r="AH253" s="602"/>
      <c r="AI253" s="602"/>
      <c r="AJ253" s="602"/>
      <c r="AK253" s="602"/>
      <c r="AL253" s="602"/>
    </row>
    <row r="254" spans="2:38">
      <c r="B254" s="601"/>
      <c r="C254" s="601"/>
      <c r="D254" s="602"/>
      <c r="E254" s="602"/>
      <c r="F254" s="602"/>
      <c r="G254" s="602"/>
      <c r="H254" s="602"/>
      <c r="I254" s="602"/>
      <c r="J254" s="602"/>
      <c r="K254" s="602"/>
      <c r="L254" s="602"/>
      <c r="M254" s="602"/>
      <c r="N254" s="602"/>
      <c r="O254" s="602"/>
      <c r="P254" s="602"/>
      <c r="Q254" s="602"/>
      <c r="R254" s="602"/>
      <c r="S254" s="602"/>
      <c r="T254" s="602"/>
      <c r="U254" s="602"/>
      <c r="V254" s="602"/>
      <c r="W254" s="602"/>
      <c r="X254" s="602"/>
      <c r="Y254" s="602"/>
      <c r="Z254" s="602"/>
      <c r="AA254" s="602"/>
      <c r="AB254" s="602"/>
      <c r="AC254" s="602"/>
      <c r="AD254" s="602"/>
      <c r="AE254" s="602"/>
      <c r="AF254" s="602"/>
      <c r="AG254" s="602"/>
      <c r="AH254" s="602"/>
      <c r="AI254" s="602"/>
      <c r="AJ254" s="602"/>
      <c r="AK254" s="602"/>
      <c r="AL254" s="602"/>
    </row>
    <row r="255" spans="2:38">
      <c r="B255" s="601"/>
      <c r="C255" s="601"/>
      <c r="D255" s="602"/>
      <c r="E255" s="602"/>
      <c r="F255" s="602"/>
      <c r="G255" s="602"/>
      <c r="H255" s="602"/>
      <c r="I255" s="602"/>
      <c r="J255" s="602"/>
      <c r="K255" s="602"/>
      <c r="L255" s="602"/>
      <c r="M255" s="602"/>
      <c r="N255" s="602"/>
      <c r="O255" s="602"/>
      <c r="P255" s="602"/>
      <c r="Q255" s="602"/>
      <c r="R255" s="602"/>
      <c r="S255" s="602"/>
      <c r="T255" s="602"/>
      <c r="U255" s="602"/>
      <c r="V255" s="602"/>
      <c r="W255" s="602"/>
      <c r="X255" s="602"/>
      <c r="Y255" s="602"/>
      <c r="Z255" s="602"/>
      <c r="AA255" s="602"/>
      <c r="AB255" s="602"/>
      <c r="AC255" s="602"/>
      <c r="AD255" s="602"/>
      <c r="AE255" s="602"/>
      <c r="AF255" s="602"/>
      <c r="AG255" s="602"/>
      <c r="AH255" s="602"/>
      <c r="AI255" s="602"/>
      <c r="AJ255" s="602"/>
      <c r="AK255" s="602"/>
      <c r="AL255" s="602"/>
    </row>
    <row r="256" spans="2:38">
      <c r="B256" s="601"/>
      <c r="C256" s="601"/>
      <c r="D256" s="602"/>
      <c r="E256" s="602"/>
      <c r="F256" s="602"/>
      <c r="G256" s="602"/>
      <c r="H256" s="602"/>
      <c r="I256" s="602"/>
      <c r="J256" s="602"/>
      <c r="K256" s="602"/>
      <c r="L256" s="602"/>
      <c r="M256" s="602"/>
      <c r="N256" s="602"/>
      <c r="O256" s="602"/>
      <c r="P256" s="602"/>
      <c r="Q256" s="602"/>
      <c r="R256" s="602"/>
      <c r="S256" s="602"/>
      <c r="T256" s="602"/>
      <c r="U256" s="602"/>
      <c r="V256" s="602"/>
      <c r="W256" s="602"/>
      <c r="X256" s="602"/>
      <c r="Y256" s="602"/>
      <c r="Z256" s="602"/>
      <c r="AA256" s="602"/>
      <c r="AB256" s="602"/>
      <c r="AC256" s="602"/>
      <c r="AD256" s="602"/>
      <c r="AE256" s="602"/>
      <c r="AF256" s="602"/>
      <c r="AG256" s="602"/>
      <c r="AH256" s="602"/>
      <c r="AI256" s="602"/>
      <c r="AJ256" s="602"/>
      <c r="AK256" s="602"/>
      <c r="AL256" s="602"/>
    </row>
    <row r="257" spans="2:38">
      <c r="B257" s="601"/>
      <c r="C257" s="601"/>
      <c r="D257" s="602"/>
      <c r="E257" s="602"/>
      <c r="F257" s="602"/>
      <c r="G257" s="602"/>
      <c r="H257" s="602"/>
      <c r="I257" s="602"/>
      <c r="J257" s="602"/>
      <c r="K257" s="602"/>
      <c r="L257" s="602"/>
      <c r="M257" s="602"/>
      <c r="N257" s="602"/>
      <c r="O257" s="602"/>
      <c r="P257" s="602"/>
      <c r="Q257" s="602"/>
      <c r="R257" s="602"/>
      <c r="S257" s="602"/>
      <c r="T257" s="602"/>
      <c r="U257" s="602"/>
      <c r="V257" s="602"/>
      <c r="W257" s="602"/>
      <c r="X257" s="602"/>
      <c r="Y257" s="602"/>
      <c r="Z257" s="602"/>
      <c r="AA257" s="602"/>
      <c r="AB257" s="602"/>
      <c r="AC257" s="602"/>
      <c r="AD257" s="602"/>
      <c r="AE257" s="602"/>
      <c r="AF257" s="602"/>
      <c r="AG257" s="602"/>
      <c r="AH257" s="602"/>
      <c r="AI257" s="602"/>
      <c r="AJ257" s="602"/>
      <c r="AK257" s="602"/>
      <c r="AL257" s="602"/>
    </row>
    <row r="258" spans="2:38">
      <c r="B258" s="601"/>
      <c r="C258" s="601"/>
      <c r="D258" s="602"/>
      <c r="E258" s="602"/>
      <c r="F258" s="602"/>
      <c r="G258" s="602"/>
      <c r="H258" s="602"/>
      <c r="I258" s="602"/>
      <c r="J258" s="602"/>
      <c r="K258" s="602"/>
      <c r="L258" s="602"/>
      <c r="M258" s="602"/>
      <c r="N258" s="602"/>
      <c r="O258" s="602"/>
      <c r="P258" s="602"/>
      <c r="Q258" s="602"/>
      <c r="R258" s="602"/>
      <c r="S258" s="602"/>
      <c r="T258" s="602"/>
      <c r="U258" s="602"/>
      <c r="V258" s="602"/>
      <c r="W258" s="602"/>
      <c r="X258" s="602"/>
      <c r="Y258" s="602"/>
      <c r="Z258" s="602"/>
      <c r="AA258" s="602"/>
      <c r="AB258" s="602"/>
      <c r="AC258" s="602"/>
      <c r="AD258" s="602"/>
      <c r="AE258" s="602"/>
      <c r="AF258" s="602"/>
      <c r="AG258" s="602"/>
      <c r="AH258" s="602"/>
      <c r="AI258" s="602"/>
      <c r="AJ258" s="602"/>
      <c r="AK258" s="602"/>
      <c r="AL258" s="602"/>
    </row>
    <row r="259" spans="2:38">
      <c r="B259" s="601"/>
      <c r="C259" s="601"/>
      <c r="D259" s="602"/>
      <c r="E259" s="602"/>
      <c r="F259" s="602"/>
      <c r="G259" s="602"/>
      <c r="H259" s="602"/>
      <c r="I259" s="602"/>
      <c r="J259" s="602"/>
      <c r="K259" s="602"/>
      <c r="L259" s="602"/>
      <c r="M259" s="602"/>
      <c r="N259" s="602"/>
      <c r="O259" s="602"/>
      <c r="P259" s="602"/>
      <c r="Q259" s="602"/>
      <c r="R259" s="602"/>
      <c r="S259" s="602"/>
      <c r="T259" s="602"/>
      <c r="U259" s="602"/>
      <c r="V259" s="602"/>
      <c r="W259" s="602"/>
      <c r="X259" s="602"/>
      <c r="Y259" s="602"/>
      <c r="Z259" s="602"/>
      <c r="AA259" s="602"/>
      <c r="AB259" s="602"/>
      <c r="AC259" s="602"/>
      <c r="AD259" s="602"/>
      <c r="AE259" s="602"/>
      <c r="AF259" s="602"/>
      <c r="AG259" s="602"/>
      <c r="AH259" s="602"/>
      <c r="AI259" s="602"/>
      <c r="AJ259" s="602"/>
      <c r="AK259" s="602"/>
      <c r="AL259" s="602"/>
    </row>
    <row r="260" spans="2:38">
      <c r="B260" s="601"/>
      <c r="C260" s="601"/>
      <c r="D260" s="602"/>
      <c r="E260" s="602"/>
      <c r="F260" s="602"/>
      <c r="G260" s="602"/>
      <c r="H260" s="602"/>
      <c r="I260" s="602"/>
      <c r="J260" s="602"/>
      <c r="K260" s="602"/>
      <c r="L260" s="602"/>
      <c r="M260" s="602"/>
      <c r="N260" s="602"/>
      <c r="O260" s="602"/>
      <c r="P260" s="602"/>
      <c r="Q260" s="602"/>
      <c r="R260" s="602"/>
      <c r="S260" s="602"/>
      <c r="T260" s="602"/>
      <c r="U260" s="602"/>
      <c r="V260" s="602"/>
      <c r="W260" s="602"/>
      <c r="X260" s="602"/>
      <c r="Y260" s="602"/>
      <c r="Z260" s="602"/>
      <c r="AA260" s="602"/>
      <c r="AB260" s="602"/>
      <c r="AC260" s="602"/>
      <c r="AD260" s="602"/>
      <c r="AE260" s="602"/>
      <c r="AF260" s="602"/>
      <c r="AG260" s="602"/>
      <c r="AH260" s="602"/>
      <c r="AI260" s="602"/>
      <c r="AJ260" s="602"/>
      <c r="AK260" s="602"/>
      <c r="AL260" s="602"/>
    </row>
    <row r="261" spans="2:38">
      <c r="B261" s="601"/>
      <c r="C261" s="601"/>
      <c r="D261" s="602"/>
      <c r="E261" s="602"/>
      <c r="F261" s="602"/>
      <c r="G261" s="602"/>
      <c r="H261" s="602"/>
      <c r="I261" s="602"/>
      <c r="J261" s="602"/>
      <c r="K261" s="602"/>
      <c r="L261" s="602"/>
      <c r="M261" s="602"/>
      <c r="N261" s="602"/>
      <c r="O261" s="602"/>
      <c r="P261" s="602"/>
      <c r="Q261" s="602"/>
      <c r="R261" s="602"/>
      <c r="S261" s="602"/>
      <c r="T261" s="602"/>
      <c r="U261" s="602"/>
      <c r="V261" s="602"/>
      <c r="W261" s="602"/>
      <c r="X261" s="602"/>
      <c r="Y261" s="602"/>
      <c r="Z261" s="602"/>
      <c r="AA261" s="602"/>
      <c r="AB261" s="602"/>
      <c r="AC261" s="602"/>
      <c r="AD261" s="602"/>
      <c r="AE261" s="602"/>
      <c r="AF261" s="602"/>
      <c r="AG261" s="602"/>
      <c r="AH261" s="602"/>
      <c r="AI261" s="602"/>
      <c r="AJ261" s="602"/>
      <c r="AK261" s="602"/>
      <c r="AL261" s="602"/>
    </row>
    <row r="262" spans="2:38">
      <c r="B262" s="601"/>
      <c r="C262" s="601"/>
      <c r="D262" s="602"/>
      <c r="E262" s="602"/>
      <c r="F262" s="602"/>
      <c r="G262" s="602"/>
      <c r="H262" s="602"/>
      <c r="I262" s="602"/>
      <c r="J262" s="602"/>
      <c r="K262" s="602"/>
      <c r="L262" s="602"/>
      <c r="M262" s="602"/>
      <c r="N262" s="602"/>
      <c r="O262" s="602"/>
      <c r="P262" s="602"/>
      <c r="Q262" s="602"/>
      <c r="R262" s="602"/>
      <c r="S262" s="602"/>
      <c r="T262" s="602"/>
      <c r="U262" s="602"/>
      <c r="V262" s="602"/>
      <c r="W262" s="602"/>
      <c r="X262" s="602"/>
      <c r="Y262" s="602"/>
      <c r="Z262" s="602"/>
      <c r="AA262" s="602"/>
      <c r="AB262" s="602"/>
      <c r="AC262" s="602"/>
      <c r="AD262" s="602"/>
      <c r="AE262" s="602"/>
      <c r="AF262" s="602"/>
      <c r="AG262" s="602"/>
      <c r="AH262" s="602"/>
      <c r="AI262" s="602"/>
      <c r="AJ262" s="602"/>
      <c r="AK262" s="602"/>
      <c r="AL262" s="602"/>
    </row>
    <row r="263" spans="2:38">
      <c r="B263" s="601"/>
      <c r="C263" s="601"/>
      <c r="D263" s="602"/>
      <c r="E263" s="602"/>
      <c r="F263" s="602"/>
      <c r="G263" s="602"/>
      <c r="H263" s="602"/>
      <c r="I263" s="602"/>
      <c r="J263" s="602"/>
      <c r="K263" s="602"/>
      <c r="L263" s="602"/>
      <c r="M263" s="602"/>
      <c r="N263" s="602"/>
      <c r="O263" s="602"/>
      <c r="P263" s="602"/>
      <c r="Q263" s="602"/>
      <c r="R263" s="602"/>
      <c r="S263" s="602"/>
      <c r="T263" s="602"/>
      <c r="U263" s="602"/>
      <c r="V263" s="602"/>
      <c r="W263" s="602"/>
      <c r="X263" s="602"/>
      <c r="Y263" s="602"/>
      <c r="Z263" s="602"/>
      <c r="AA263" s="602"/>
      <c r="AB263" s="602"/>
      <c r="AC263" s="602"/>
      <c r="AD263" s="602"/>
      <c r="AE263" s="602"/>
      <c r="AF263" s="602"/>
      <c r="AG263" s="602"/>
      <c r="AH263" s="602"/>
      <c r="AI263" s="602"/>
      <c r="AJ263" s="602"/>
      <c r="AK263" s="602"/>
      <c r="AL263" s="602"/>
    </row>
    <row r="264" spans="2:38">
      <c r="B264" s="601"/>
      <c r="C264" s="601"/>
      <c r="D264" s="602"/>
      <c r="E264" s="602"/>
      <c r="F264" s="602"/>
      <c r="G264" s="602"/>
      <c r="H264" s="602"/>
      <c r="I264" s="602"/>
      <c r="J264" s="602"/>
      <c r="K264" s="602"/>
      <c r="L264" s="602"/>
      <c r="M264" s="602"/>
      <c r="N264" s="602"/>
      <c r="O264" s="602"/>
      <c r="P264" s="602"/>
      <c r="Q264" s="602"/>
      <c r="R264" s="602"/>
      <c r="S264" s="602"/>
      <c r="T264" s="602"/>
      <c r="U264" s="602"/>
      <c r="V264" s="602"/>
      <c r="W264" s="602"/>
      <c r="X264" s="602"/>
      <c r="Y264" s="602"/>
      <c r="Z264" s="602"/>
      <c r="AA264" s="602"/>
      <c r="AB264" s="602"/>
      <c r="AC264" s="602"/>
      <c r="AD264" s="602"/>
      <c r="AE264" s="602"/>
      <c r="AF264" s="602"/>
      <c r="AG264" s="602"/>
      <c r="AH264" s="602"/>
      <c r="AI264" s="602"/>
      <c r="AJ264" s="602"/>
      <c r="AK264" s="602"/>
      <c r="AL264" s="602"/>
    </row>
    <row r="265" spans="2:38">
      <c r="B265" s="601"/>
      <c r="C265" s="601"/>
      <c r="D265" s="602"/>
      <c r="E265" s="602"/>
      <c r="F265" s="602"/>
      <c r="G265" s="602"/>
      <c r="H265" s="602"/>
      <c r="I265" s="602"/>
      <c r="J265" s="602"/>
      <c r="K265" s="602"/>
      <c r="L265" s="602"/>
      <c r="M265" s="602"/>
      <c r="N265" s="602"/>
      <c r="O265" s="602"/>
      <c r="P265" s="602"/>
      <c r="Q265" s="602"/>
      <c r="R265" s="602"/>
      <c r="S265" s="602"/>
      <c r="T265" s="602"/>
      <c r="U265" s="602"/>
      <c r="V265" s="602"/>
      <c r="W265" s="602"/>
      <c r="X265" s="602"/>
      <c r="Y265" s="602"/>
      <c r="Z265" s="602"/>
      <c r="AA265" s="602"/>
      <c r="AB265" s="602"/>
      <c r="AC265" s="602"/>
      <c r="AD265" s="602"/>
      <c r="AE265" s="602"/>
      <c r="AF265" s="602"/>
      <c r="AG265" s="602"/>
      <c r="AH265" s="602"/>
      <c r="AI265" s="602"/>
      <c r="AJ265" s="602"/>
      <c r="AK265" s="602"/>
      <c r="AL265" s="602"/>
    </row>
    <row r="266" spans="2:38">
      <c r="B266" s="601"/>
      <c r="C266" s="601"/>
      <c r="D266" s="602"/>
      <c r="E266" s="602"/>
      <c r="F266" s="602"/>
      <c r="G266" s="602"/>
      <c r="H266" s="602"/>
      <c r="I266" s="602"/>
      <c r="J266" s="602"/>
      <c r="K266" s="602"/>
      <c r="L266" s="602"/>
      <c r="M266" s="602"/>
      <c r="N266" s="602"/>
      <c r="O266" s="602"/>
      <c r="P266" s="602"/>
      <c r="Q266" s="602"/>
      <c r="R266" s="602"/>
      <c r="S266" s="602"/>
      <c r="T266" s="602"/>
      <c r="U266" s="602"/>
      <c r="V266" s="602"/>
      <c r="W266" s="602"/>
      <c r="X266" s="602"/>
      <c r="Y266" s="602"/>
      <c r="Z266" s="602"/>
      <c r="AA266" s="602"/>
      <c r="AB266" s="602"/>
      <c r="AC266" s="602"/>
      <c r="AD266" s="602"/>
      <c r="AE266" s="602"/>
      <c r="AF266" s="602"/>
      <c r="AG266" s="602"/>
      <c r="AH266" s="602"/>
      <c r="AI266" s="602"/>
      <c r="AJ266" s="602"/>
      <c r="AK266" s="602"/>
      <c r="AL266" s="602"/>
    </row>
    <row r="267" spans="2:38">
      <c r="B267" s="601"/>
      <c r="C267" s="601"/>
      <c r="D267" s="602"/>
      <c r="E267" s="602"/>
      <c r="F267" s="602"/>
      <c r="G267" s="602"/>
      <c r="H267" s="602"/>
      <c r="I267" s="602"/>
      <c r="J267" s="602"/>
      <c r="K267" s="602"/>
      <c r="L267" s="602"/>
      <c r="M267" s="602"/>
      <c r="N267" s="602"/>
      <c r="O267" s="602"/>
      <c r="P267" s="602"/>
      <c r="Q267" s="602"/>
      <c r="R267" s="602"/>
      <c r="S267" s="602"/>
      <c r="T267" s="602"/>
      <c r="U267" s="602"/>
      <c r="V267" s="602"/>
      <c r="W267" s="602"/>
      <c r="X267" s="602"/>
      <c r="Y267" s="602"/>
      <c r="Z267" s="602"/>
      <c r="AA267" s="602"/>
      <c r="AB267" s="602"/>
      <c r="AC267" s="602"/>
      <c r="AD267" s="602"/>
      <c r="AE267" s="602"/>
      <c r="AF267" s="602"/>
      <c r="AG267" s="602"/>
      <c r="AH267" s="602"/>
      <c r="AI267" s="602"/>
      <c r="AJ267" s="602"/>
      <c r="AK267" s="602"/>
      <c r="AL267" s="602"/>
    </row>
    <row r="268" spans="2:38">
      <c r="B268" s="601"/>
      <c r="C268" s="601"/>
      <c r="D268" s="602"/>
      <c r="E268" s="602"/>
      <c r="F268" s="602"/>
      <c r="G268" s="602"/>
      <c r="H268" s="602"/>
      <c r="I268" s="602"/>
      <c r="J268" s="602"/>
      <c r="K268" s="602"/>
      <c r="L268" s="602"/>
      <c r="M268" s="602"/>
      <c r="N268" s="602"/>
      <c r="O268" s="602"/>
      <c r="P268" s="602"/>
      <c r="Q268" s="602"/>
      <c r="R268" s="602"/>
      <c r="S268" s="602"/>
      <c r="T268" s="602"/>
      <c r="U268" s="602"/>
      <c r="V268" s="602"/>
      <c r="W268" s="602"/>
      <c r="X268" s="602"/>
      <c r="Y268" s="602"/>
      <c r="Z268" s="602"/>
      <c r="AA268" s="602"/>
      <c r="AB268" s="602"/>
      <c r="AC268" s="602"/>
      <c r="AD268" s="602"/>
      <c r="AE268" s="602"/>
      <c r="AF268" s="602"/>
      <c r="AG268" s="602"/>
      <c r="AH268" s="602"/>
      <c r="AI268" s="602"/>
      <c r="AJ268" s="602"/>
      <c r="AK268" s="602"/>
      <c r="AL268" s="602"/>
    </row>
    <row r="269" spans="2:38">
      <c r="B269" s="601"/>
      <c r="C269" s="601"/>
      <c r="D269" s="602"/>
      <c r="E269" s="602"/>
      <c r="F269" s="602"/>
      <c r="G269" s="602"/>
      <c r="H269" s="602"/>
      <c r="I269" s="602"/>
      <c r="J269" s="602"/>
      <c r="K269" s="602"/>
      <c r="L269" s="602"/>
      <c r="M269" s="602"/>
      <c r="N269" s="602"/>
      <c r="O269" s="602"/>
      <c r="P269" s="602"/>
      <c r="Q269" s="602"/>
      <c r="R269" s="602"/>
      <c r="S269" s="602"/>
      <c r="T269" s="602"/>
      <c r="U269" s="602"/>
      <c r="V269" s="602"/>
      <c r="W269" s="602"/>
      <c r="X269" s="602"/>
      <c r="Y269" s="602"/>
      <c r="Z269" s="602"/>
      <c r="AA269" s="602"/>
      <c r="AB269" s="602"/>
      <c r="AC269" s="602"/>
      <c r="AD269" s="602"/>
      <c r="AE269" s="602"/>
      <c r="AF269" s="602"/>
      <c r="AG269" s="602"/>
      <c r="AH269" s="602"/>
      <c r="AI269" s="602"/>
      <c r="AJ269" s="602"/>
      <c r="AK269" s="602"/>
      <c r="AL269" s="602"/>
    </row>
    <row r="270" spans="2:38">
      <c r="B270" s="601"/>
      <c r="C270" s="601"/>
      <c r="D270" s="602"/>
      <c r="E270" s="602"/>
      <c r="F270" s="602"/>
      <c r="G270" s="602"/>
      <c r="H270" s="602"/>
      <c r="I270" s="602"/>
      <c r="J270" s="602"/>
      <c r="K270" s="602"/>
      <c r="L270" s="602"/>
      <c r="M270" s="602"/>
      <c r="N270" s="602"/>
      <c r="O270" s="602"/>
      <c r="P270" s="602"/>
      <c r="Q270" s="602"/>
      <c r="R270" s="602"/>
      <c r="S270" s="602"/>
      <c r="T270" s="602"/>
      <c r="U270" s="602"/>
      <c r="V270" s="602"/>
      <c r="W270" s="602"/>
      <c r="X270" s="602"/>
      <c r="Y270" s="602"/>
      <c r="Z270" s="602"/>
      <c r="AA270" s="602"/>
      <c r="AB270" s="602"/>
      <c r="AC270" s="602"/>
      <c r="AD270" s="602"/>
      <c r="AE270" s="602"/>
      <c r="AF270" s="602"/>
      <c r="AG270" s="602"/>
      <c r="AH270" s="602"/>
      <c r="AI270" s="602"/>
      <c r="AJ270" s="602"/>
      <c r="AK270" s="602"/>
      <c r="AL270" s="602"/>
    </row>
    <row r="271" spans="2:38">
      <c r="B271" s="601"/>
      <c r="C271" s="601"/>
      <c r="D271" s="602"/>
      <c r="E271" s="602"/>
      <c r="F271" s="602"/>
      <c r="G271" s="602"/>
      <c r="H271" s="602"/>
      <c r="I271" s="602"/>
      <c r="J271" s="602"/>
      <c r="K271" s="602"/>
      <c r="L271" s="602"/>
      <c r="M271" s="602"/>
      <c r="N271" s="602"/>
      <c r="O271" s="602"/>
      <c r="P271" s="602"/>
      <c r="Q271" s="602"/>
      <c r="R271" s="602"/>
      <c r="S271" s="602"/>
      <c r="T271" s="602"/>
      <c r="U271" s="602"/>
      <c r="V271" s="602"/>
      <c r="W271" s="602"/>
      <c r="X271" s="602"/>
      <c r="Y271" s="602"/>
      <c r="Z271" s="602"/>
      <c r="AA271" s="602"/>
      <c r="AB271" s="602"/>
      <c r="AC271" s="602"/>
      <c r="AD271" s="602"/>
      <c r="AE271" s="602"/>
      <c r="AF271" s="602"/>
      <c r="AG271" s="602"/>
      <c r="AH271" s="602"/>
      <c r="AI271" s="602"/>
      <c r="AJ271" s="602"/>
      <c r="AK271" s="602"/>
      <c r="AL271" s="602"/>
    </row>
    <row r="272" spans="2:38">
      <c r="B272" s="601"/>
      <c r="C272" s="601"/>
      <c r="D272" s="602"/>
      <c r="E272" s="602"/>
      <c r="F272" s="602"/>
      <c r="G272" s="602"/>
      <c r="H272" s="602"/>
      <c r="I272" s="602"/>
      <c r="J272" s="602"/>
      <c r="K272" s="602"/>
      <c r="L272" s="602"/>
      <c r="M272" s="602"/>
      <c r="N272" s="602"/>
      <c r="O272" s="602"/>
      <c r="P272" s="602"/>
      <c r="Q272" s="602"/>
      <c r="R272" s="602"/>
      <c r="S272" s="602"/>
      <c r="T272" s="602"/>
      <c r="U272" s="602"/>
      <c r="V272" s="602"/>
      <c r="W272" s="602"/>
      <c r="X272" s="602"/>
      <c r="Y272" s="602"/>
      <c r="Z272" s="602"/>
      <c r="AA272" s="602"/>
      <c r="AB272" s="602"/>
      <c r="AC272" s="602"/>
      <c r="AD272" s="602"/>
      <c r="AE272" s="602"/>
      <c r="AF272" s="602"/>
      <c r="AG272" s="602"/>
      <c r="AH272" s="602"/>
      <c r="AI272" s="602"/>
      <c r="AJ272" s="602"/>
      <c r="AK272" s="602"/>
      <c r="AL272" s="602"/>
    </row>
    <row r="273" spans="2:38">
      <c r="B273" s="601"/>
      <c r="C273" s="601"/>
      <c r="D273" s="602"/>
      <c r="E273" s="602"/>
      <c r="F273" s="602"/>
      <c r="G273" s="602"/>
      <c r="H273" s="602"/>
      <c r="I273" s="602"/>
      <c r="J273" s="602"/>
      <c r="K273" s="602"/>
      <c r="L273" s="602"/>
      <c r="M273" s="602"/>
      <c r="N273" s="602"/>
      <c r="O273" s="602"/>
      <c r="P273" s="602"/>
      <c r="Q273" s="602"/>
      <c r="R273" s="602"/>
      <c r="S273" s="602"/>
      <c r="T273" s="602"/>
      <c r="U273" s="602"/>
      <c r="V273" s="602"/>
      <c r="W273" s="602"/>
      <c r="X273" s="602"/>
      <c r="Y273" s="602"/>
      <c r="Z273" s="602"/>
      <c r="AA273" s="602"/>
      <c r="AB273" s="602"/>
      <c r="AC273" s="602"/>
      <c r="AD273" s="602"/>
      <c r="AE273" s="602"/>
      <c r="AF273" s="602"/>
      <c r="AG273" s="602"/>
      <c r="AH273" s="602"/>
      <c r="AI273" s="602"/>
      <c r="AJ273" s="602"/>
      <c r="AK273" s="602"/>
      <c r="AL273" s="602"/>
    </row>
    <row r="274" spans="2:38">
      <c r="B274" s="601"/>
      <c r="C274" s="601"/>
      <c r="D274" s="602"/>
      <c r="E274" s="602"/>
      <c r="F274" s="602"/>
      <c r="G274" s="602"/>
      <c r="H274" s="602"/>
      <c r="I274" s="602"/>
      <c r="J274" s="602"/>
      <c r="K274" s="602"/>
      <c r="L274" s="602"/>
      <c r="M274" s="602"/>
      <c r="N274" s="602"/>
      <c r="O274" s="602"/>
      <c r="P274" s="602"/>
      <c r="Q274" s="602"/>
      <c r="R274" s="602"/>
      <c r="S274" s="602"/>
      <c r="T274" s="602"/>
      <c r="U274" s="602"/>
      <c r="V274" s="602"/>
      <c r="W274" s="602"/>
      <c r="X274" s="602"/>
      <c r="Y274" s="602"/>
      <c r="Z274" s="602"/>
      <c r="AA274" s="602"/>
      <c r="AB274" s="602"/>
      <c r="AC274" s="602"/>
      <c r="AD274" s="602"/>
      <c r="AE274" s="602"/>
      <c r="AF274" s="602"/>
      <c r="AG274" s="602"/>
      <c r="AH274" s="602"/>
      <c r="AI274" s="602"/>
      <c r="AJ274" s="602"/>
      <c r="AK274" s="602"/>
      <c r="AL274" s="602"/>
    </row>
    <row r="275" spans="2:38">
      <c r="B275" s="601"/>
      <c r="C275" s="601"/>
      <c r="D275" s="602"/>
      <c r="E275" s="602"/>
      <c r="F275" s="602"/>
      <c r="G275" s="602"/>
      <c r="H275" s="602"/>
      <c r="I275" s="602"/>
      <c r="J275" s="602"/>
      <c r="K275" s="602"/>
      <c r="L275" s="602"/>
      <c r="M275" s="602"/>
      <c r="N275" s="602"/>
      <c r="O275" s="602"/>
      <c r="P275" s="602"/>
      <c r="Q275" s="602"/>
      <c r="R275" s="602"/>
      <c r="S275" s="602"/>
      <c r="T275" s="602"/>
      <c r="U275" s="602"/>
      <c r="V275" s="602"/>
      <c r="W275" s="602"/>
      <c r="X275" s="602"/>
      <c r="Y275" s="602"/>
      <c r="Z275" s="602"/>
      <c r="AA275" s="602"/>
      <c r="AB275" s="602"/>
      <c r="AC275" s="602"/>
      <c r="AD275" s="602"/>
      <c r="AE275" s="602"/>
      <c r="AF275" s="602"/>
      <c r="AG275" s="602"/>
      <c r="AH275" s="602"/>
      <c r="AI275" s="602"/>
      <c r="AJ275" s="602"/>
      <c r="AK275" s="602"/>
      <c r="AL275" s="602"/>
    </row>
    <row r="276" spans="2:38">
      <c r="B276" s="601"/>
      <c r="C276" s="601"/>
      <c r="D276" s="602"/>
      <c r="E276" s="602"/>
      <c r="F276" s="602"/>
      <c r="G276" s="602"/>
      <c r="H276" s="602"/>
      <c r="I276" s="602"/>
      <c r="J276" s="602"/>
      <c r="K276" s="602"/>
      <c r="L276" s="602"/>
      <c r="M276" s="602"/>
      <c r="N276" s="602"/>
      <c r="O276" s="602"/>
      <c r="P276" s="602"/>
      <c r="Q276" s="602"/>
      <c r="R276" s="602"/>
      <c r="S276" s="602"/>
      <c r="T276" s="602"/>
      <c r="U276" s="602"/>
      <c r="V276" s="602"/>
      <c r="W276" s="602"/>
      <c r="X276" s="602"/>
      <c r="Y276" s="602"/>
      <c r="Z276" s="602"/>
      <c r="AA276" s="602"/>
      <c r="AB276" s="602"/>
      <c r="AC276" s="602"/>
      <c r="AD276" s="602"/>
      <c r="AE276" s="602"/>
      <c r="AF276" s="602"/>
      <c r="AG276" s="602"/>
      <c r="AH276" s="602"/>
      <c r="AI276" s="602"/>
      <c r="AJ276" s="602"/>
      <c r="AK276" s="602"/>
      <c r="AL276" s="602"/>
    </row>
    <row r="277" spans="2:38">
      <c r="B277" s="601"/>
      <c r="C277" s="601"/>
      <c r="D277" s="602"/>
      <c r="E277" s="602"/>
      <c r="F277" s="602"/>
      <c r="G277" s="602"/>
      <c r="H277" s="602"/>
      <c r="I277" s="602"/>
      <c r="J277" s="602"/>
      <c r="K277" s="602"/>
      <c r="L277" s="602"/>
      <c r="M277" s="602"/>
      <c r="N277" s="602"/>
      <c r="O277" s="602"/>
      <c r="P277" s="602"/>
      <c r="Q277" s="602"/>
      <c r="R277" s="602"/>
      <c r="S277" s="602"/>
      <c r="T277" s="602"/>
      <c r="U277" s="602"/>
      <c r="V277" s="602"/>
      <c r="W277" s="602"/>
      <c r="X277" s="602"/>
      <c r="Y277" s="602"/>
      <c r="Z277" s="602"/>
      <c r="AA277" s="602"/>
      <c r="AB277" s="602"/>
      <c r="AC277" s="602"/>
      <c r="AD277" s="602"/>
      <c r="AE277" s="602"/>
      <c r="AF277" s="602"/>
      <c r="AG277" s="602"/>
      <c r="AH277" s="602"/>
      <c r="AI277" s="602"/>
      <c r="AJ277" s="602"/>
      <c r="AK277" s="602"/>
      <c r="AL277" s="602"/>
    </row>
    <row r="278" spans="2:38">
      <c r="B278" s="601"/>
      <c r="C278" s="601"/>
      <c r="D278" s="602"/>
      <c r="E278" s="602"/>
      <c r="F278" s="602"/>
      <c r="G278" s="602"/>
      <c r="H278" s="602"/>
      <c r="I278" s="602"/>
      <c r="J278" s="602"/>
      <c r="K278" s="602"/>
      <c r="L278" s="602"/>
      <c r="M278" s="602"/>
      <c r="N278" s="602"/>
      <c r="O278" s="602"/>
      <c r="P278" s="602"/>
      <c r="Q278" s="602"/>
      <c r="R278" s="602"/>
      <c r="S278" s="602"/>
      <c r="T278" s="602"/>
      <c r="U278" s="602"/>
      <c r="V278" s="602"/>
      <c r="W278" s="602"/>
      <c r="X278" s="602"/>
      <c r="Y278" s="602"/>
      <c r="Z278" s="602"/>
      <c r="AA278" s="602"/>
      <c r="AB278" s="602"/>
      <c r="AC278" s="602"/>
      <c r="AD278" s="602"/>
      <c r="AE278" s="602"/>
      <c r="AF278" s="602"/>
      <c r="AG278" s="602"/>
      <c r="AH278" s="602"/>
      <c r="AI278" s="602"/>
      <c r="AJ278" s="602"/>
      <c r="AK278" s="602"/>
      <c r="AL278" s="602"/>
    </row>
    <row r="279" spans="2:38">
      <c r="B279" s="601"/>
      <c r="C279" s="601"/>
      <c r="D279" s="602"/>
      <c r="E279" s="602"/>
      <c r="F279" s="602"/>
      <c r="G279" s="602"/>
      <c r="H279" s="602"/>
      <c r="I279" s="602"/>
      <c r="J279" s="602"/>
      <c r="K279" s="602"/>
      <c r="L279" s="602"/>
      <c r="M279" s="602"/>
      <c r="N279" s="602"/>
      <c r="O279" s="602"/>
      <c r="P279" s="602"/>
      <c r="Q279" s="602"/>
      <c r="R279" s="602"/>
      <c r="S279" s="602"/>
      <c r="T279" s="602"/>
      <c r="U279" s="602"/>
      <c r="V279" s="602"/>
      <c r="W279" s="602"/>
      <c r="X279" s="602"/>
      <c r="Y279" s="602"/>
      <c r="Z279" s="602"/>
      <c r="AA279" s="602"/>
      <c r="AB279" s="602"/>
      <c r="AC279" s="602"/>
      <c r="AD279" s="602"/>
      <c r="AE279" s="602"/>
      <c r="AF279" s="602"/>
      <c r="AG279" s="602"/>
      <c r="AH279" s="602"/>
      <c r="AI279" s="602"/>
      <c r="AJ279" s="602"/>
      <c r="AK279" s="602"/>
      <c r="AL279" s="602"/>
    </row>
    <row r="280" spans="2:38">
      <c r="B280" s="601"/>
      <c r="C280" s="601"/>
      <c r="D280" s="602"/>
      <c r="E280" s="602"/>
      <c r="F280" s="602"/>
      <c r="G280" s="602"/>
      <c r="H280" s="602"/>
      <c r="I280" s="602"/>
      <c r="J280" s="602"/>
      <c r="K280" s="602"/>
      <c r="L280" s="602"/>
      <c r="M280" s="602"/>
      <c r="N280" s="602"/>
      <c r="O280" s="602"/>
      <c r="P280" s="602"/>
      <c r="Q280" s="602"/>
      <c r="R280" s="602"/>
      <c r="S280" s="602"/>
      <c r="T280" s="602"/>
      <c r="U280" s="602"/>
      <c r="V280" s="602"/>
      <c r="W280" s="602"/>
      <c r="X280" s="602"/>
      <c r="Y280" s="602"/>
      <c r="Z280" s="602"/>
      <c r="AA280" s="602"/>
      <c r="AB280" s="602"/>
      <c r="AC280" s="602"/>
      <c r="AD280" s="602"/>
      <c r="AE280" s="602"/>
      <c r="AF280" s="602"/>
      <c r="AG280" s="602"/>
      <c r="AH280" s="602"/>
      <c r="AI280" s="602"/>
      <c r="AJ280" s="602"/>
      <c r="AK280" s="602"/>
      <c r="AL280" s="602"/>
    </row>
    <row r="281" spans="2:38">
      <c r="B281" s="601"/>
      <c r="C281" s="601"/>
      <c r="D281" s="602"/>
      <c r="E281" s="602"/>
      <c r="F281" s="602"/>
      <c r="G281" s="602"/>
      <c r="H281" s="602"/>
      <c r="I281" s="602"/>
      <c r="J281" s="602"/>
      <c r="K281" s="602"/>
      <c r="L281" s="602"/>
      <c r="M281" s="602"/>
      <c r="N281" s="602"/>
      <c r="O281" s="602"/>
      <c r="P281" s="602"/>
      <c r="Q281" s="602"/>
      <c r="R281" s="602"/>
      <c r="S281" s="602"/>
      <c r="T281" s="602"/>
      <c r="U281" s="602"/>
      <c r="V281" s="602"/>
      <c r="W281" s="602"/>
      <c r="X281" s="602"/>
      <c r="Y281" s="602"/>
      <c r="Z281" s="602"/>
      <c r="AA281" s="602"/>
      <c r="AB281" s="602"/>
      <c r="AC281" s="602"/>
      <c r="AD281" s="602"/>
      <c r="AE281" s="602"/>
      <c r="AF281" s="602"/>
      <c r="AG281" s="602"/>
      <c r="AH281" s="602"/>
      <c r="AI281" s="602"/>
      <c r="AJ281" s="602"/>
      <c r="AK281" s="602"/>
      <c r="AL281" s="602"/>
    </row>
    <row r="282" spans="2:38">
      <c r="B282" s="601"/>
      <c r="C282" s="601"/>
      <c r="D282" s="602"/>
      <c r="E282" s="602"/>
      <c r="F282" s="602"/>
      <c r="G282" s="602"/>
      <c r="H282" s="602"/>
      <c r="I282" s="602"/>
      <c r="J282" s="602"/>
      <c r="K282" s="602"/>
      <c r="L282" s="602"/>
      <c r="M282" s="602"/>
      <c r="N282" s="602"/>
      <c r="O282" s="602"/>
      <c r="P282" s="602"/>
      <c r="Q282" s="602"/>
      <c r="R282" s="602"/>
      <c r="S282" s="602"/>
      <c r="T282" s="602"/>
      <c r="U282" s="602"/>
      <c r="V282" s="602"/>
      <c r="W282" s="602"/>
      <c r="X282" s="602"/>
      <c r="Y282" s="602"/>
      <c r="Z282" s="602"/>
      <c r="AA282" s="602"/>
      <c r="AB282" s="602"/>
      <c r="AC282" s="602"/>
      <c r="AD282" s="602"/>
      <c r="AE282" s="602"/>
      <c r="AF282" s="602"/>
      <c r="AG282" s="602"/>
      <c r="AH282" s="602"/>
      <c r="AI282" s="602"/>
      <c r="AJ282" s="602"/>
      <c r="AK282" s="602"/>
      <c r="AL282" s="602"/>
    </row>
    <row r="283" spans="2:38">
      <c r="B283" s="601"/>
      <c r="C283" s="601"/>
      <c r="D283" s="602"/>
      <c r="E283" s="602"/>
      <c r="F283" s="602"/>
      <c r="G283" s="602"/>
      <c r="H283" s="602"/>
      <c r="I283" s="602"/>
      <c r="J283" s="602"/>
      <c r="K283" s="602"/>
      <c r="L283" s="602"/>
      <c r="M283" s="602"/>
      <c r="N283" s="602"/>
      <c r="O283" s="602"/>
      <c r="P283" s="602"/>
      <c r="Q283" s="602"/>
      <c r="R283" s="602"/>
      <c r="S283" s="602"/>
      <c r="T283" s="602"/>
      <c r="U283" s="602"/>
      <c r="V283" s="602"/>
      <c r="W283" s="602"/>
      <c r="X283" s="602"/>
      <c r="Y283" s="602"/>
      <c r="Z283" s="602"/>
      <c r="AA283" s="602"/>
      <c r="AB283" s="602"/>
      <c r="AC283" s="602"/>
      <c r="AD283" s="602"/>
      <c r="AE283" s="602"/>
      <c r="AF283" s="602"/>
      <c r="AG283" s="602"/>
      <c r="AH283" s="602"/>
      <c r="AI283" s="602"/>
      <c r="AJ283" s="602"/>
      <c r="AK283" s="602"/>
      <c r="AL283" s="602"/>
    </row>
    <row r="284" spans="2:38">
      <c r="B284" s="601"/>
      <c r="C284" s="601"/>
      <c r="D284" s="602"/>
      <c r="E284" s="602"/>
      <c r="F284" s="602"/>
      <c r="G284" s="602"/>
      <c r="H284" s="602"/>
      <c r="I284" s="602"/>
      <c r="J284" s="602"/>
      <c r="K284" s="602"/>
      <c r="L284" s="602"/>
      <c r="M284" s="602"/>
      <c r="N284" s="602"/>
      <c r="O284" s="602"/>
      <c r="P284" s="602"/>
      <c r="Q284" s="602"/>
      <c r="R284" s="602"/>
      <c r="S284" s="602"/>
      <c r="T284" s="602"/>
      <c r="U284" s="602"/>
      <c r="V284" s="602"/>
      <c r="W284" s="602"/>
      <c r="X284" s="602"/>
      <c r="Y284" s="602"/>
      <c r="Z284" s="602"/>
      <c r="AA284" s="602"/>
      <c r="AB284" s="602"/>
      <c r="AC284" s="602"/>
      <c r="AD284" s="602"/>
      <c r="AE284" s="602"/>
      <c r="AF284" s="602"/>
      <c r="AG284" s="602"/>
      <c r="AH284" s="602"/>
      <c r="AI284" s="602"/>
      <c r="AJ284" s="602"/>
      <c r="AK284" s="602"/>
      <c r="AL284" s="602"/>
    </row>
    <row r="285" spans="2:38">
      <c r="B285" s="601"/>
      <c r="C285" s="601"/>
      <c r="D285" s="602"/>
      <c r="E285" s="602"/>
      <c r="F285" s="602"/>
      <c r="G285" s="602"/>
      <c r="H285" s="602"/>
      <c r="I285" s="602"/>
      <c r="J285" s="602"/>
      <c r="K285" s="602"/>
      <c r="L285" s="602"/>
      <c r="M285" s="602"/>
      <c r="N285" s="602"/>
      <c r="O285" s="602"/>
      <c r="P285" s="602"/>
      <c r="Q285" s="602"/>
      <c r="R285" s="602"/>
      <c r="S285" s="602"/>
      <c r="T285" s="602"/>
      <c r="U285" s="602"/>
      <c r="V285" s="602"/>
      <c r="W285" s="602"/>
      <c r="X285" s="602"/>
      <c r="Y285" s="602"/>
      <c r="Z285" s="602"/>
      <c r="AA285" s="602"/>
      <c r="AB285" s="602"/>
      <c r="AC285" s="602"/>
      <c r="AD285" s="602"/>
      <c r="AE285" s="602"/>
      <c r="AF285" s="602"/>
      <c r="AG285" s="602"/>
      <c r="AH285" s="602"/>
      <c r="AI285" s="602"/>
      <c r="AJ285" s="602"/>
      <c r="AK285" s="602"/>
      <c r="AL285" s="602"/>
    </row>
    <row r="286" spans="2:38">
      <c r="B286" s="601"/>
      <c r="C286" s="601"/>
      <c r="D286" s="602"/>
      <c r="E286" s="602"/>
      <c r="F286" s="602"/>
      <c r="G286" s="602"/>
      <c r="H286" s="602"/>
      <c r="I286" s="602"/>
      <c r="J286" s="602"/>
      <c r="K286" s="602"/>
      <c r="L286" s="602"/>
      <c r="M286" s="602"/>
      <c r="N286" s="602"/>
      <c r="O286" s="602"/>
      <c r="P286" s="602"/>
      <c r="Q286" s="602"/>
      <c r="R286" s="602"/>
      <c r="S286" s="602"/>
      <c r="T286" s="602"/>
      <c r="U286" s="602"/>
      <c r="V286" s="602"/>
      <c r="W286" s="602"/>
      <c r="X286" s="602"/>
      <c r="Y286" s="602"/>
      <c r="Z286" s="602"/>
      <c r="AA286" s="602"/>
      <c r="AB286" s="602"/>
      <c r="AC286" s="602"/>
      <c r="AD286" s="602"/>
      <c r="AE286" s="602"/>
      <c r="AF286" s="602"/>
      <c r="AG286" s="602"/>
      <c r="AH286" s="602"/>
      <c r="AI286" s="602"/>
      <c r="AJ286" s="602"/>
      <c r="AK286" s="602"/>
      <c r="AL286" s="602"/>
    </row>
    <row r="287" spans="2:38">
      <c r="B287" s="601"/>
      <c r="C287" s="601"/>
      <c r="D287" s="602"/>
      <c r="E287" s="602"/>
      <c r="F287" s="602"/>
      <c r="G287" s="602"/>
      <c r="H287" s="602"/>
      <c r="I287" s="602"/>
      <c r="J287" s="602"/>
      <c r="K287" s="602"/>
      <c r="L287" s="602"/>
      <c r="M287" s="602"/>
      <c r="N287" s="602"/>
      <c r="O287" s="602"/>
      <c r="P287" s="602"/>
      <c r="Q287" s="602"/>
      <c r="R287" s="602"/>
      <c r="S287" s="602"/>
      <c r="T287" s="602"/>
      <c r="U287" s="602"/>
      <c r="V287" s="602"/>
      <c r="W287" s="602"/>
      <c r="X287" s="602"/>
      <c r="Y287" s="602"/>
      <c r="Z287" s="602"/>
      <c r="AA287" s="602"/>
      <c r="AB287" s="602"/>
      <c r="AC287" s="602"/>
      <c r="AD287" s="602"/>
      <c r="AE287" s="602"/>
      <c r="AF287" s="602"/>
      <c r="AG287" s="602"/>
      <c r="AH287" s="602"/>
      <c r="AI287" s="602"/>
      <c r="AJ287" s="602"/>
      <c r="AK287" s="602"/>
      <c r="AL287" s="602"/>
    </row>
    <row r="288" spans="2:38">
      <c r="B288" s="601"/>
      <c r="C288" s="601"/>
      <c r="D288" s="602"/>
      <c r="E288" s="602"/>
      <c r="F288" s="602"/>
      <c r="G288" s="602"/>
      <c r="H288" s="602"/>
      <c r="I288" s="602"/>
      <c r="J288" s="602"/>
      <c r="K288" s="602"/>
      <c r="L288" s="602"/>
      <c r="M288" s="602"/>
      <c r="N288" s="602"/>
      <c r="O288" s="602"/>
      <c r="P288" s="602"/>
      <c r="Q288" s="602"/>
      <c r="R288" s="602"/>
      <c r="S288" s="602"/>
      <c r="T288" s="602"/>
      <c r="U288" s="602"/>
      <c r="V288" s="602"/>
      <c r="W288" s="602"/>
      <c r="X288" s="602"/>
      <c r="Y288" s="602"/>
      <c r="Z288" s="602"/>
      <c r="AA288" s="602"/>
      <c r="AB288" s="602"/>
      <c r="AC288" s="602"/>
      <c r="AD288" s="602"/>
      <c r="AE288" s="602"/>
      <c r="AF288" s="602"/>
      <c r="AG288" s="602"/>
      <c r="AH288" s="602"/>
      <c r="AI288" s="602"/>
      <c r="AJ288" s="602"/>
      <c r="AK288" s="602"/>
      <c r="AL288" s="602"/>
    </row>
    <row r="289" spans="2:38">
      <c r="B289" s="601"/>
      <c r="C289" s="601"/>
      <c r="D289" s="602"/>
      <c r="E289" s="602"/>
      <c r="F289" s="602"/>
      <c r="G289" s="602"/>
      <c r="H289" s="602"/>
      <c r="I289" s="602"/>
      <c r="J289" s="602"/>
      <c r="K289" s="602"/>
      <c r="L289" s="602"/>
      <c r="M289" s="602"/>
      <c r="N289" s="602"/>
      <c r="O289" s="602"/>
      <c r="P289" s="602"/>
      <c r="Q289" s="602"/>
      <c r="R289" s="602"/>
      <c r="S289" s="602"/>
      <c r="T289" s="602"/>
      <c r="U289" s="602"/>
      <c r="V289" s="602"/>
      <c r="W289" s="602"/>
      <c r="X289" s="602"/>
      <c r="Y289" s="602"/>
      <c r="Z289" s="602"/>
      <c r="AA289" s="602"/>
      <c r="AB289" s="602"/>
      <c r="AC289" s="602"/>
      <c r="AD289" s="602"/>
      <c r="AE289" s="602"/>
      <c r="AF289" s="602"/>
      <c r="AG289" s="602"/>
      <c r="AH289" s="602"/>
      <c r="AI289" s="602"/>
      <c r="AJ289" s="602"/>
      <c r="AK289" s="602"/>
      <c r="AL289" s="602"/>
    </row>
    <row r="290" spans="2:38">
      <c r="B290" s="601"/>
      <c r="C290" s="601"/>
      <c r="D290" s="602"/>
      <c r="E290" s="602"/>
      <c r="F290" s="602"/>
      <c r="G290" s="602"/>
      <c r="H290" s="602"/>
      <c r="I290" s="602"/>
      <c r="J290" s="602"/>
      <c r="K290" s="602"/>
      <c r="L290" s="602"/>
      <c r="M290" s="602"/>
      <c r="N290" s="602"/>
      <c r="O290" s="602"/>
      <c r="P290" s="602"/>
      <c r="Q290" s="602"/>
      <c r="R290" s="602"/>
      <c r="S290" s="602"/>
      <c r="T290" s="602"/>
      <c r="U290" s="602"/>
      <c r="V290" s="602"/>
      <c r="W290" s="602"/>
      <c r="X290" s="602"/>
      <c r="Y290" s="602"/>
      <c r="Z290" s="602"/>
      <c r="AA290" s="602"/>
      <c r="AB290" s="602"/>
      <c r="AC290" s="602"/>
      <c r="AD290" s="602"/>
      <c r="AE290" s="602"/>
      <c r="AF290" s="602"/>
      <c r="AG290" s="602"/>
      <c r="AH290" s="602"/>
      <c r="AI290" s="602"/>
      <c r="AJ290" s="602"/>
      <c r="AK290" s="602"/>
      <c r="AL290" s="602"/>
    </row>
    <row r="291" spans="2:38">
      <c r="B291" s="601"/>
      <c r="C291" s="601"/>
      <c r="D291" s="602"/>
      <c r="E291" s="602"/>
      <c r="F291" s="602"/>
      <c r="G291" s="602"/>
      <c r="H291" s="602"/>
      <c r="I291" s="602"/>
      <c r="J291" s="602"/>
      <c r="K291" s="602"/>
      <c r="L291" s="602"/>
      <c r="M291" s="602"/>
      <c r="N291" s="602"/>
      <c r="O291" s="602"/>
      <c r="P291" s="602"/>
      <c r="Q291" s="602"/>
      <c r="R291" s="602"/>
      <c r="S291" s="602"/>
      <c r="T291" s="602"/>
      <c r="U291" s="602"/>
      <c r="V291" s="602"/>
      <c r="W291" s="602"/>
      <c r="X291" s="602"/>
      <c r="Y291" s="602"/>
      <c r="Z291" s="602"/>
      <c r="AA291" s="602"/>
      <c r="AB291" s="602"/>
      <c r="AC291" s="602"/>
      <c r="AD291" s="602"/>
      <c r="AE291" s="602"/>
      <c r="AF291" s="602"/>
      <c r="AG291" s="602"/>
      <c r="AH291" s="602"/>
      <c r="AI291" s="602"/>
      <c r="AJ291" s="602"/>
      <c r="AK291" s="602"/>
      <c r="AL291" s="602"/>
    </row>
    <row r="292" spans="2:38">
      <c r="B292" s="601"/>
      <c r="C292" s="601"/>
      <c r="D292" s="602"/>
      <c r="E292" s="602"/>
      <c r="F292" s="602"/>
      <c r="G292" s="602"/>
      <c r="H292" s="602"/>
      <c r="I292" s="602"/>
      <c r="J292" s="602"/>
      <c r="K292" s="602"/>
      <c r="L292" s="602"/>
      <c r="M292" s="602"/>
      <c r="N292" s="602"/>
      <c r="O292" s="602"/>
      <c r="P292" s="602"/>
      <c r="Q292" s="602"/>
      <c r="R292" s="602"/>
      <c r="S292" s="602"/>
      <c r="T292" s="602"/>
      <c r="U292" s="602"/>
      <c r="V292" s="602"/>
      <c r="W292" s="602"/>
      <c r="X292" s="602"/>
      <c r="Y292" s="602"/>
      <c r="Z292" s="602"/>
      <c r="AA292" s="602"/>
      <c r="AB292" s="602"/>
      <c r="AC292" s="602"/>
      <c r="AD292" s="602"/>
      <c r="AE292" s="602"/>
      <c r="AF292" s="602"/>
      <c r="AG292" s="602"/>
      <c r="AH292" s="602"/>
      <c r="AI292" s="602"/>
      <c r="AJ292" s="602"/>
      <c r="AK292" s="602"/>
      <c r="AL292" s="602"/>
    </row>
    <row r="293" spans="2:38">
      <c r="B293" s="601"/>
      <c r="C293" s="601"/>
      <c r="D293" s="602"/>
      <c r="E293" s="602"/>
      <c r="F293" s="602"/>
      <c r="G293" s="602"/>
      <c r="H293" s="602"/>
      <c r="I293" s="602"/>
      <c r="J293" s="602"/>
      <c r="K293" s="602"/>
      <c r="L293" s="602"/>
      <c r="M293" s="602"/>
      <c r="N293" s="602"/>
      <c r="O293" s="602"/>
      <c r="P293" s="602"/>
      <c r="Q293" s="602"/>
      <c r="R293" s="602"/>
      <c r="S293" s="602"/>
      <c r="T293" s="602"/>
      <c r="U293" s="602"/>
      <c r="V293" s="602"/>
      <c r="W293" s="602"/>
      <c r="X293" s="602"/>
      <c r="Y293" s="602"/>
      <c r="Z293" s="602"/>
      <c r="AA293" s="602"/>
      <c r="AB293" s="602"/>
      <c r="AC293" s="602"/>
      <c r="AD293" s="602"/>
      <c r="AE293" s="602"/>
      <c r="AF293" s="602"/>
      <c r="AG293" s="602"/>
      <c r="AH293" s="602"/>
      <c r="AI293" s="602"/>
      <c r="AJ293" s="602"/>
      <c r="AK293" s="602"/>
      <c r="AL293" s="602"/>
    </row>
    <row r="294" spans="2:38">
      <c r="B294" s="601"/>
      <c r="C294" s="601"/>
      <c r="D294" s="602"/>
      <c r="E294" s="602"/>
      <c r="F294" s="602"/>
      <c r="G294" s="602"/>
      <c r="H294" s="602"/>
      <c r="I294" s="602"/>
      <c r="J294" s="602"/>
      <c r="K294" s="602"/>
      <c r="L294" s="602"/>
      <c r="M294" s="602"/>
      <c r="N294" s="602"/>
      <c r="O294" s="602"/>
      <c r="P294" s="602"/>
      <c r="Q294" s="602"/>
      <c r="R294" s="602"/>
      <c r="S294" s="602"/>
      <c r="T294" s="602"/>
      <c r="U294" s="602"/>
      <c r="V294" s="602"/>
      <c r="W294" s="602"/>
      <c r="X294" s="602"/>
      <c r="Y294" s="602"/>
      <c r="Z294" s="602"/>
      <c r="AA294" s="602"/>
      <c r="AB294" s="602"/>
      <c r="AC294" s="602"/>
      <c r="AD294" s="602"/>
      <c r="AE294" s="602"/>
      <c r="AF294" s="602"/>
      <c r="AG294" s="602"/>
      <c r="AH294" s="602"/>
      <c r="AI294" s="602"/>
      <c r="AJ294" s="602"/>
      <c r="AK294" s="602"/>
      <c r="AL294" s="602"/>
    </row>
    <row r="295" spans="2:38">
      <c r="B295" s="601"/>
      <c r="C295" s="601"/>
      <c r="D295" s="602"/>
      <c r="E295" s="602"/>
      <c r="F295" s="602"/>
      <c r="G295" s="602"/>
      <c r="H295" s="602"/>
      <c r="I295" s="602"/>
      <c r="J295" s="602"/>
      <c r="K295" s="602"/>
      <c r="L295" s="602"/>
      <c r="M295" s="602"/>
      <c r="N295" s="602"/>
      <c r="O295" s="602"/>
      <c r="P295" s="602"/>
      <c r="Q295" s="602"/>
      <c r="R295" s="602"/>
      <c r="S295" s="602"/>
      <c r="T295" s="602"/>
      <c r="U295" s="602"/>
      <c r="V295" s="602"/>
      <c r="W295" s="602"/>
      <c r="X295" s="602"/>
      <c r="Y295" s="602"/>
      <c r="Z295" s="602"/>
      <c r="AA295" s="602"/>
      <c r="AB295" s="602"/>
      <c r="AC295" s="602"/>
      <c r="AD295" s="602"/>
      <c r="AE295" s="602"/>
      <c r="AF295" s="602"/>
      <c r="AG295" s="602"/>
      <c r="AH295" s="602"/>
      <c r="AI295" s="602"/>
      <c r="AJ295" s="602"/>
      <c r="AK295" s="602"/>
      <c r="AL295" s="602"/>
    </row>
    <row r="296" spans="2:38">
      <c r="B296" s="601"/>
      <c r="C296" s="601"/>
      <c r="D296" s="602"/>
      <c r="E296" s="602"/>
      <c r="F296" s="602"/>
      <c r="G296" s="602"/>
      <c r="H296" s="602"/>
      <c r="I296" s="602"/>
      <c r="J296" s="602"/>
      <c r="K296" s="602"/>
      <c r="L296" s="602"/>
      <c r="M296" s="602"/>
      <c r="N296" s="602"/>
      <c r="O296" s="602"/>
      <c r="P296" s="602"/>
      <c r="Q296" s="602"/>
      <c r="R296" s="602"/>
      <c r="S296" s="602"/>
      <c r="T296" s="602"/>
      <c r="U296" s="602"/>
      <c r="V296" s="602"/>
      <c r="W296" s="602"/>
      <c r="X296" s="602"/>
      <c r="Y296" s="602"/>
      <c r="Z296" s="602"/>
      <c r="AA296" s="602"/>
      <c r="AB296" s="602"/>
      <c r="AC296" s="602"/>
      <c r="AD296" s="602"/>
      <c r="AE296" s="602"/>
      <c r="AF296" s="602"/>
      <c r="AG296" s="602"/>
      <c r="AH296" s="602"/>
      <c r="AI296" s="602"/>
      <c r="AJ296" s="602"/>
      <c r="AK296" s="602"/>
      <c r="AL296" s="602"/>
    </row>
    <row r="297" spans="2:38">
      <c r="B297" s="601"/>
      <c r="C297" s="601"/>
      <c r="D297" s="602"/>
      <c r="E297" s="602"/>
      <c r="F297" s="602"/>
      <c r="G297" s="602"/>
      <c r="H297" s="602"/>
      <c r="I297" s="602"/>
      <c r="J297" s="602"/>
      <c r="K297" s="602"/>
      <c r="L297" s="602"/>
      <c r="M297" s="602"/>
      <c r="N297" s="602"/>
      <c r="O297" s="602"/>
      <c r="P297" s="602"/>
      <c r="Q297" s="602"/>
      <c r="R297" s="602"/>
      <c r="S297" s="602"/>
      <c r="T297" s="602"/>
      <c r="U297" s="602"/>
      <c r="V297" s="602"/>
      <c r="W297" s="602"/>
      <c r="X297" s="602"/>
      <c r="Y297" s="602"/>
      <c r="Z297" s="602"/>
      <c r="AA297" s="602"/>
      <c r="AB297" s="602"/>
      <c r="AC297" s="602"/>
      <c r="AD297" s="602"/>
      <c r="AE297" s="602"/>
      <c r="AF297" s="602"/>
      <c r="AG297" s="602"/>
      <c r="AH297" s="602"/>
      <c r="AI297" s="602"/>
      <c r="AJ297" s="602"/>
      <c r="AK297" s="602"/>
      <c r="AL297" s="602"/>
    </row>
    <row r="298" spans="2:38">
      <c r="B298" s="601"/>
      <c r="C298" s="601"/>
      <c r="D298" s="602"/>
      <c r="E298" s="602"/>
      <c r="F298" s="602"/>
      <c r="G298" s="602"/>
      <c r="H298" s="602"/>
      <c r="I298" s="602"/>
      <c r="J298" s="602"/>
      <c r="K298" s="602"/>
      <c r="L298" s="602"/>
      <c r="M298" s="602"/>
      <c r="N298" s="602"/>
      <c r="O298" s="602"/>
      <c r="P298" s="602"/>
      <c r="Q298" s="602"/>
      <c r="R298" s="602"/>
      <c r="S298" s="602"/>
      <c r="T298" s="602"/>
      <c r="U298" s="602"/>
      <c r="V298" s="602"/>
      <c r="W298" s="602"/>
      <c r="X298" s="602"/>
      <c r="Y298" s="602"/>
      <c r="Z298" s="602"/>
      <c r="AA298" s="602"/>
      <c r="AB298" s="602"/>
      <c r="AC298" s="602"/>
      <c r="AD298" s="602"/>
      <c r="AE298" s="602"/>
      <c r="AF298" s="602"/>
      <c r="AG298" s="602"/>
      <c r="AH298" s="602"/>
      <c r="AI298" s="602"/>
      <c r="AJ298" s="602"/>
      <c r="AK298" s="602"/>
      <c r="AL298" s="602"/>
    </row>
    <row r="299" spans="2:38">
      <c r="B299" s="601"/>
      <c r="C299" s="601"/>
      <c r="D299" s="602"/>
      <c r="E299" s="602"/>
      <c r="F299" s="602"/>
      <c r="G299" s="602"/>
      <c r="H299" s="602"/>
      <c r="I299" s="602"/>
      <c r="J299" s="602"/>
      <c r="K299" s="602"/>
      <c r="L299" s="602"/>
      <c r="M299" s="602"/>
      <c r="N299" s="602"/>
      <c r="O299" s="602"/>
      <c r="P299" s="602"/>
      <c r="Q299" s="602"/>
      <c r="R299" s="602"/>
      <c r="S299" s="602"/>
      <c r="T299" s="602"/>
      <c r="U299" s="602"/>
      <c r="V299" s="602"/>
      <c r="W299" s="602"/>
      <c r="X299" s="602"/>
      <c r="Y299" s="602"/>
      <c r="Z299" s="602"/>
      <c r="AA299" s="602"/>
      <c r="AB299" s="602"/>
      <c r="AC299" s="602"/>
      <c r="AD299" s="602"/>
      <c r="AE299" s="602"/>
      <c r="AF299" s="602"/>
      <c r="AG299" s="602"/>
      <c r="AH299" s="602"/>
      <c r="AI299" s="602"/>
      <c r="AJ299" s="602"/>
      <c r="AK299" s="602"/>
      <c r="AL299" s="602"/>
    </row>
    <row r="300" spans="2:38">
      <c r="B300" s="601"/>
      <c r="C300" s="601"/>
      <c r="D300" s="602"/>
      <c r="E300" s="602"/>
      <c r="F300" s="602"/>
      <c r="G300" s="602"/>
      <c r="H300" s="602"/>
      <c r="I300" s="602"/>
      <c r="J300" s="602"/>
      <c r="K300" s="602"/>
      <c r="L300" s="602"/>
      <c r="M300" s="602"/>
      <c r="N300" s="602"/>
      <c r="O300" s="602"/>
      <c r="P300" s="602"/>
      <c r="Q300" s="602"/>
      <c r="R300" s="602"/>
      <c r="S300" s="602"/>
      <c r="T300" s="602"/>
      <c r="U300" s="602"/>
      <c r="V300" s="602"/>
      <c r="W300" s="602"/>
      <c r="X300" s="602"/>
      <c r="Y300" s="602"/>
      <c r="Z300" s="602"/>
      <c r="AA300" s="602"/>
      <c r="AB300" s="602"/>
      <c r="AC300" s="602"/>
      <c r="AD300" s="602"/>
      <c r="AE300" s="602"/>
      <c r="AF300" s="602"/>
      <c r="AG300" s="602"/>
      <c r="AH300" s="602"/>
      <c r="AI300" s="602"/>
      <c r="AJ300" s="602"/>
      <c r="AK300" s="602"/>
      <c r="AL300" s="602"/>
    </row>
    <row r="301" spans="2:38">
      <c r="B301" s="601"/>
      <c r="C301" s="601"/>
      <c r="D301" s="602"/>
      <c r="E301" s="602"/>
      <c r="F301" s="602"/>
      <c r="G301" s="602"/>
      <c r="H301" s="602"/>
      <c r="I301" s="602"/>
      <c r="J301" s="602"/>
      <c r="K301" s="602"/>
      <c r="L301" s="602"/>
      <c r="M301" s="602"/>
      <c r="N301" s="602"/>
      <c r="O301" s="602"/>
      <c r="P301" s="602"/>
      <c r="Q301" s="602"/>
      <c r="R301" s="602"/>
      <c r="S301" s="602"/>
      <c r="T301" s="602"/>
      <c r="U301" s="602"/>
      <c r="V301" s="602"/>
      <c r="W301" s="602"/>
      <c r="X301" s="602"/>
      <c r="Y301" s="602"/>
      <c r="Z301" s="602"/>
      <c r="AA301" s="602"/>
      <c r="AB301" s="602"/>
      <c r="AC301" s="602"/>
      <c r="AD301" s="602"/>
      <c r="AE301" s="602"/>
      <c r="AF301" s="602"/>
      <c r="AG301" s="602"/>
      <c r="AH301" s="602"/>
      <c r="AI301" s="602"/>
      <c r="AJ301" s="602"/>
      <c r="AK301" s="602"/>
      <c r="AL301" s="602"/>
    </row>
    <row r="302" spans="2:38">
      <c r="B302" s="601"/>
      <c r="C302" s="601"/>
      <c r="D302" s="602"/>
      <c r="E302" s="602"/>
      <c r="F302" s="602"/>
      <c r="G302" s="602"/>
      <c r="H302" s="602"/>
      <c r="I302" s="602"/>
      <c r="J302" s="602"/>
      <c r="K302" s="602"/>
      <c r="L302" s="602"/>
      <c r="M302" s="602"/>
      <c r="N302" s="602"/>
      <c r="O302" s="602"/>
      <c r="P302" s="602"/>
      <c r="Q302" s="602"/>
      <c r="R302" s="602"/>
      <c r="S302" s="602"/>
      <c r="T302" s="602"/>
      <c r="U302" s="602"/>
      <c r="V302" s="602"/>
      <c r="W302" s="602"/>
      <c r="X302" s="602"/>
      <c r="Y302" s="602"/>
      <c r="Z302" s="602"/>
      <c r="AA302" s="602"/>
      <c r="AB302" s="602"/>
      <c r="AC302" s="602"/>
      <c r="AD302" s="602"/>
      <c r="AE302" s="602"/>
      <c r="AF302" s="602"/>
      <c r="AG302" s="602"/>
      <c r="AH302" s="602"/>
      <c r="AI302" s="602"/>
      <c r="AJ302" s="602"/>
      <c r="AK302" s="602"/>
      <c r="AL302" s="602"/>
    </row>
    <row r="303" spans="2:38">
      <c r="B303" s="601"/>
      <c r="C303" s="601"/>
      <c r="D303" s="602"/>
      <c r="E303" s="602"/>
      <c r="F303" s="602"/>
      <c r="G303" s="602"/>
      <c r="H303" s="602"/>
      <c r="I303" s="602"/>
      <c r="J303" s="602"/>
      <c r="K303" s="602"/>
      <c r="L303" s="602"/>
      <c r="M303" s="602"/>
      <c r="N303" s="602"/>
      <c r="O303" s="602"/>
      <c r="P303" s="602"/>
      <c r="Q303" s="602"/>
      <c r="R303" s="602"/>
      <c r="S303" s="602"/>
      <c r="T303" s="602"/>
      <c r="U303" s="602"/>
      <c r="V303" s="602"/>
      <c r="W303" s="602"/>
      <c r="X303" s="602"/>
      <c r="Y303" s="602"/>
      <c r="Z303" s="602"/>
      <c r="AA303" s="602"/>
      <c r="AB303" s="602"/>
      <c r="AC303" s="602"/>
      <c r="AD303" s="602"/>
      <c r="AE303" s="602"/>
      <c r="AF303" s="602"/>
      <c r="AG303" s="602"/>
      <c r="AH303" s="602"/>
      <c r="AI303" s="602"/>
      <c r="AJ303" s="602"/>
      <c r="AK303" s="602"/>
      <c r="AL303" s="602"/>
    </row>
    <row r="304" spans="2:38">
      <c r="B304" s="601"/>
      <c r="C304" s="601"/>
      <c r="D304" s="602"/>
      <c r="E304" s="602"/>
      <c r="F304" s="602"/>
      <c r="G304" s="602"/>
      <c r="H304" s="602"/>
      <c r="I304" s="602"/>
      <c r="J304" s="602"/>
      <c r="K304" s="602"/>
      <c r="L304" s="602"/>
      <c r="M304" s="602"/>
      <c r="N304" s="602"/>
      <c r="O304" s="602"/>
      <c r="P304" s="602"/>
      <c r="Q304" s="602"/>
      <c r="R304" s="602"/>
      <c r="S304" s="602"/>
      <c r="T304" s="602"/>
      <c r="U304" s="602"/>
      <c r="V304" s="602"/>
      <c r="W304" s="602"/>
      <c r="X304" s="602"/>
      <c r="Y304" s="602"/>
      <c r="Z304" s="602"/>
      <c r="AA304" s="602"/>
      <c r="AB304" s="602"/>
      <c r="AC304" s="602"/>
      <c r="AD304" s="602"/>
      <c r="AE304" s="602"/>
      <c r="AF304" s="602"/>
      <c r="AG304" s="602"/>
      <c r="AH304" s="602"/>
      <c r="AI304" s="602"/>
      <c r="AJ304" s="602"/>
      <c r="AK304" s="602"/>
      <c r="AL304" s="602"/>
    </row>
    <row r="305" spans="2:38">
      <c r="B305" s="601"/>
      <c r="C305" s="601"/>
      <c r="D305" s="602"/>
      <c r="E305" s="602"/>
      <c r="F305" s="602"/>
      <c r="G305" s="602"/>
      <c r="H305" s="602"/>
      <c r="I305" s="602"/>
      <c r="J305" s="602"/>
      <c r="K305" s="602"/>
      <c r="L305" s="602"/>
      <c r="M305" s="602"/>
      <c r="N305" s="602"/>
      <c r="O305" s="602"/>
      <c r="P305" s="602"/>
      <c r="Q305" s="602"/>
      <c r="R305" s="602"/>
      <c r="S305" s="602"/>
      <c r="T305" s="602"/>
      <c r="U305" s="602"/>
      <c r="V305" s="602"/>
      <c r="W305" s="602"/>
      <c r="X305" s="602"/>
      <c r="Y305" s="602"/>
      <c r="Z305" s="602"/>
      <c r="AA305" s="602"/>
      <c r="AB305" s="602"/>
      <c r="AC305" s="602"/>
      <c r="AD305" s="602"/>
      <c r="AE305" s="602"/>
      <c r="AF305" s="602"/>
      <c r="AG305" s="602"/>
      <c r="AH305" s="602"/>
      <c r="AI305" s="602"/>
      <c r="AJ305" s="602"/>
      <c r="AK305" s="602"/>
      <c r="AL305" s="602"/>
    </row>
    <row r="306" spans="2:38">
      <c r="B306" s="601"/>
      <c r="C306" s="601"/>
      <c r="D306" s="602"/>
      <c r="E306" s="602"/>
      <c r="F306" s="602"/>
      <c r="G306" s="602"/>
      <c r="H306" s="602"/>
      <c r="I306" s="602"/>
      <c r="J306" s="602"/>
      <c r="K306" s="602"/>
      <c r="L306" s="602"/>
      <c r="M306" s="602"/>
      <c r="N306" s="602"/>
      <c r="O306" s="602"/>
      <c r="P306" s="602"/>
      <c r="Q306" s="602"/>
      <c r="R306" s="602"/>
      <c r="S306" s="602"/>
      <c r="T306" s="602"/>
      <c r="U306" s="602"/>
      <c r="V306" s="602"/>
      <c r="W306" s="602"/>
      <c r="X306" s="602"/>
      <c r="Y306" s="602"/>
      <c r="Z306" s="602"/>
      <c r="AA306" s="602"/>
      <c r="AB306" s="602"/>
      <c r="AC306" s="602"/>
      <c r="AD306" s="602"/>
      <c r="AE306" s="602"/>
      <c r="AF306" s="602"/>
      <c r="AG306" s="602"/>
      <c r="AH306" s="602"/>
      <c r="AI306" s="602"/>
      <c r="AJ306" s="602"/>
      <c r="AK306" s="602"/>
      <c r="AL306" s="602"/>
    </row>
    <row r="307" spans="2:38">
      <c r="B307" s="601"/>
      <c r="C307" s="601"/>
      <c r="D307" s="602"/>
      <c r="E307" s="602"/>
      <c r="F307" s="602"/>
      <c r="G307" s="602"/>
      <c r="H307" s="602"/>
      <c r="I307" s="602"/>
      <c r="J307" s="602"/>
      <c r="K307" s="602"/>
      <c r="L307" s="602"/>
      <c r="M307" s="602"/>
      <c r="N307" s="602"/>
      <c r="O307" s="602"/>
      <c r="P307" s="602"/>
      <c r="Q307" s="602"/>
      <c r="R307" s="602"/>
      <c r="S307" s="602"/>
      <c r="T307" s="602"/>
      <c r="U307" s="602"/>
      <c r="V307" s="602"/>
      <c r="W307" s="602"/>
      <c r="X307" s="602"/>
      <c r="Y307" s="602"/>
      <c r="Z307" s="602"/>
      <c r="AA307" s="602"/>
      <c r="AB307" s="602"/>
      <c r="AC307" s="602"/>
      <c r="AD307" s="602"/>
      <c r="AE307" s="602"/>
      <c r="AF307" s="602"/>
      <c r="AG307" s="602"/>
      <c r="AH307" s="602"/>
      <c r="AI307" s="602"/>
      <c r="AJ307" s="602"/>
      <c r="AK307" s="602"/>
      <c r="AL307" s="602"/>
    </row>
    <row r="308" spans="2:38">
      <c r="B308" s="601"/>
      <c r="C308" s="601"/>
      <c r="D308" s="602"/>
      <c r="E308" s="602"/>
      <c r="F308" s="602"/>
      <c r="G308" s="602"/>
      <c r="H308" s="602"/>
      <c r="I308" s="602"/>
      <c r="J308" s="602"/>
      <c r="K308" s="602"/>
      <c r="L308" s="602"/>
      <c r="M308" s="602"/>
      <c r="N308" s="602"/>
      <c r="O308" s="602"/>
      <c r="P308" s="602"/>
      <c r="Q308" s="602"/>
      <c r="R308" s="602"/>
      <c r="S308" s="602"/>
      <c r="T308" s="602"/>
      <c r="U308" s="602"/>
      <c r="V308" s="602"/>
      <c r="W308" s="602"/>
      <c r="X308" s="602"/>
      <c r="Y308" s="602"/>
      <c r="Z308" s="602"/>
      <c r="AA308" s="602"/>
      <c r="AB308" s="602"/>
      <c r="AC308" s="602"/>
      <c r="AD308" s="602"/>
      <c r="AE308" s="602"/>
      <c r="AF308" s="602"/>
      <c r="AG308" s="602"/>
      <c r="AH308" s="602"/>
      <c r="AI308" s="602"/>
      <c r="AJ308" s="602"/>
      <c r="AK308" s="602"/>
      <c r="AL308" s="602"/>
    </row>
    <row r="309" spans="2:38">
      <c r="B309" s="601"/>
      <c r="C309" s="601"/>
      <c r="D309" s="602"/>
      <c r="E309" s="602"/>
      <c r="F309" s="602"/>
      <c r="G309" s="602"/>
      <c r="H309" s="602"/>
      <c r="I309" s="602"/>
      <c r="J309" s="602"/>
      <c r="K309" s="602"/>
      <c r="L309" s="602"/>
      <c r="M309" s="602"/>
      <c r="N309" s="602"/>
      <c r="O309" s="602"/>
      <c r="P309" s="602"/>
      <c r="Q309" s="602"/>
      <c r="R309" s="602"/>
      <c r="S309" s="602"/>
      <c r="T309" s="602"/>
      <c r="U309" s="602"/>
      <c r="V309" s="602"/>
      <c r="W309" s="602"/>
      <c r="X309" s="602"/>
      <c r="Y309" s="602"/>
      <c r="Z309" s="602"/>
      <c r="AA309" s="602"/>
      <c r="AB309" s="602"/>
      <c r="AC309" s="602"/>
      <c r="AD309" s="602"/>
      <c r="AE309" s="602"/>
      <c r="AF309" s="602"/>
      <c r="AG309" s="602"/>
      <c r="AH309" s="602"/>
      <c r="AI309" s="602"/>
      <c r="AJ309" s="602"/>
      <c r="AK309" s="602"/>
      <c r="AL309" s="602"/>
    </row>
    <row r="310" spans="2:38">
      <c r="B310" s="601"/>
      <c r="C310" s="601"/>
      <c r="D310" s="602"/>
      <c r="E310" s="602"/>
      <c r="F310" s="602"/>
      <c r="G310" s="602"/>
      <c r="H310" s="602"/>
      <c r="I310" s="602"/>
      <c r="J310" s="602"/>
      <c r="K310" s="602"/>
      <c r="L310" s="602"/>
      <c r="M310" s="602"/>
      <c r="N310" s="602"/>
      <c r="O310" s="602"/>
      <c r="P310" s="602"/>
      <c r="Q310" s="602"/>
      <c r="R310" s="602"/>
      <c r="S310" s="602"/>
      <c r="T310" s="602"/>
      <c r="U310" s="602"/>
      <c r="V310" s="602"/>
      <c r="W310" s="602"/>
      <c r="X310" s="602"/>
      <c r="Y310" s="602"/>
      <c r="Z310" s="602"/>
      <c r="AA310" s="602"/>
      <c r="AB310" s="602"/>
      <c r="AC310" s="602"/>
      <c r="AD310" s="602"/>
      <c r="AE310" s="602"/>
      <c r="AF310" s="602"/>
      <c r="AG310" s="602"/>
      <c r="AH310" s="602"/>
      <c r="AI310" s="602"/>
      <c r="AJ310" s="602"/>
      <c r="AK310" s="602"/>
      <c r="AL310" s="602"/>
    </row>
    <row r="311" spans="2:38">
      <c r="B311" s="601"/>
      <c r="C311" s="601"/>
      <c r="D311" s="602"/>
      <c r="E311" s="602"/>
      <c r="F311" s="602"/>
      <c r="G311" s="602"/>
      <c r="H311" s="602"/>
      <c r="I311" s="602"/>
      <c r="J311" s="602"/>
      <c r="K311" s="602"/>
      <c r="L311" s="602"/>
      <c r="M311" s="602"/>
      <c r="N311" s="602"/>
      <c r="O311" s="602"/>
      <c r="P311" s="602"/>
      <c r="Q311" s="602"/>
      <c r="R311" s="602"/>
      <c r="S311" s="602"/>
      <c r="T311" s="602"/>
      <c r="U311" s="602"/>
      <c r="V311" s="602"/>
      <c r="W311" s="602"/>
      <c r="X311" s="602"/>
      <c r="Y311" s="602"/>
      <c r="Z311" s="602"/>
      <c r="AA311" s="602"/>
      <c r="AB311" s="602"/>
      <c r="AC311" s="602"/>
      <c r="AD311" s="602"/>
      <c r="AE311" s="602"/>
      <c r="AF311" s="602"/>
      <c r="AG311" s="602"/>
      <c r="AH311" s="602"/>
      <c r="AI311" s="602"/>
      <c r="AJ311" s="602"/>
      <c r="AK311" s="602"/>
      <c r="AL311" s="602"/>
    </row>
    <row r="312" spans="2:38">
      <c r="B312" s="601"/>
      <c r="C312" s="601"/>
      <c r="D312" s="602"/>
      <c r="E312" s="602"/>
      <c r="F312" s="602"/>
      <c r="G312" s="602"/>
      <c r="H312" s="602"/>
      <c r="I312" s="602"/>
      <c r="J312" s="602"/>
      <c r="K312" s="602"/>
      <c r="L312" s="602"/>
      <c r="M312" s="602"/>
      <c r="N312" s="602"/>
      <c r="O312" s="602"/>
      <c r="P312" s="602"/>
      <c r="Q312" s="602"/>
      <c r="R312" s="602"/>
      <c r="S312" s="602"/>
      <c r="T312" s="602"/>
      <c r="U312" s="602"/>
      <c r="V312" s="602"/>
      <c r="W312" s="602"/>
      <c r="X312" s="602"/>
      <c r="Y312" s="602"/>
      <c r="Z312" s="602"/>
      <c r="AA312" s="602"/>
      <c r="AB312" s="602"/>
      <c r="AC312" s="602"/>
      <c r="AD312" s="602"/>
      <c r="AE312" s="602"/>
      <c r="AF312" s="602"/>
      <c r="AG312" s="602"/>
      <c r="AH312" s="602"/>
      <c r="AI312" s="602"/>
      <c r="AJ312" s="602"/>
      <c r="AK312" s="602"/>
      <c r="AL312" s="602"/>
    </row>
    <row r="313" spans="2:38">
      <c r="B313" s="601"/>
      <c r="C313" s="601"/>
      <c r="D313" s="602"/>
      <c r="E313" s="602"/>
      <c r="F313" s="602"/>
      <c r="G313" s="602"/>
      <c r="H313" s="602"/>
      <c r="I313" s="602"/>
      <c r="J313" s="602"/>
      <c r="K313" s="602"/>
      <c r="L313" s="602"/>
      <c r="M313" s="602"/>
      <c r="N313" s="602"/>
      <c r="O313" s="602"/>
      <c r="P313" s="602"/>
      <c r="Q313" s="602"/>
      <c r="R313" s="602"/>
      <c r="S313" s="602"/>
      <c r="T313" s="602"/>
      <c r="U313" s="602"/>
      <c r="V313" s="602"/>
      <c r="W313" s="602"/>
      <c r="X313" s="602"/>
      <c r="Y313" s="602"/>
      <c r="Z313" s="602"/>
      <c r="AA313" s="602"/>
      <c r="AB313" s="602"/>
      <c r="AC313" s="602"/>
      <c r="AD313" s="602"/>
      <c r="AE313" s="602"/>
      <c r="AF313" s="602"/>
      <c r="AG313" s="602"/>
      <c r="AH313" s="602"/>
      <c r="AI313" s="602"/>
      <c r="AJ313" s="602"/>
      <c r="AK313" s="602"/>
      <c r="AL313" s="602"/>
    </row>
    <row r="314" spans="2:38">
      <c r="B314" s="601"/>
      <c r="C314" s="601"/>
      <c r="D314" s="602"/>
      <c r="E314" s="602"/>
      <c r="F314" s="602"/>
      <c r="G314" s="602"/>
      <c r="H314" s="602"/>
      <c r="I314" s="602"/>
      <c r="J314" s="602"/>
      <c r="K314" s="602"/>
      <c r="L314" s="602"/>
      <c r="M314" s="602"/>
      <c r="N314" s="602"/>
      <c r="O314" s="602"/>
      <c r="P314" s="602"/>
      <c r="Q314" s="602"/>
      <c r="R314" s="602"/>
      <c r="S314" s="602"/>
      <c r="T314" s="602"/>
      <c r="U314" s="602"/>
      <c r="V314" s="602"/>
      <c r="W314" s="602"/>
      <c r="X314" s="602"/>
      <c r="Y314" s="602"/>
      <c r="Z314" s="602"/>
      <c r="AA314" s="602"/>
      <c r="AB314" s="602"/>
      <c r="AC314" s="602"/>
      <c r="AD314" s="602"/>
      <c r="AE314" s="602"/>
      <c r="AF314" s="602"/>
      <c r="AG314" s="602"/>
      <c r="AH314" s="602"/>
      <c r="AI314" s="602"/>
      <c r="AJ314" s="602"/>
      <c r="AK314" s="602"/>
      <c r="AL314" s="602"/>
    </row>
    <row r="315" spans="2:38">
      <c r="B315" s="601"/>
      <c r="C315" s="601"/>
      <c r="D315" s="602"/>
      <c r="E315" s="602"/>
      <c r="F315" s="602"/>
      <c r="G315" s="602"/>
      <c r="H315" s="602"/>
      <c r="I315" s="602"/>
      <c r="J315" s="602"/>
      <c r="K315" s="602"/>
      <c r="L315" s="602"/>
      <c r="M315" s="602"/>
      <c r="N315" s="602"/>
      <c r="O315" s="602"/>
      <c r="P315" s="602"/>
      <c r="Q315" s="602"/>
      <c r="R315" s="602"/>
      <c r="S315" s="602"/>
      <c r="T315" s="602"/>
      <c r="U315" s="602"/>
      <c r="V315" s="602"/>
      <c r="W315" s="602"/>
      <c r="X315" s="602"/>
      <c r="Y315" s="602"/>
      <c r="Z315" s="602"/>
      <c r="AA315" s="602"/>
      <c r="AB315" s="602"/>
      <c r="AC315" s="602"/>
      <c r="AD315" s="602"/>
      <c r="AE315" s="602"/>
      <c r="AF315" s="602"/>
      <c r="AG315" s="602"/>
      <c r="AH315" s="602"/>
      <c r="AI315" s="602"/>
      <c r="AJ315" s="602"/>
      <c r="AK315" s="602"/>
      <c r="AL315" s="602"/>
    </row>
    <row r="316" spans="2:38">
      <c r="B316" s="601"/>
      <c r="C316" s="601"/>
      <c r="D316" s="602"/>
      <c r="E316" s="602"/>
      <c r="F316" s="602"/>
      <c r="G316" s="602"/>
      <c r="H316" s="602"/>
      <c r="I316" s="602"/>
      <c r="J316" s="602"/>
      <c r="K316" s="602"/>
      <c r="L316" s="602"/>
      <c r="M316" s="602"/>
      <c r="N316" s="602"/>
      <c r="O316" s="602"/>
      <c r="P316" s="602"/>
      <c r="Q316" s="602"/>
      <c r="R316" s="602"/>
      <c r="S316" s="602"/>
      <c r="T316" s="602"/>
      <c r="U316" s="602"/>
      <c r="V316" s="602"/>
      <c r="W316" s="602"/>
      <c r="X316" s="602"/>
      <c r="Y316" s="602"/>
      <c r="Z316" s="602"/>
      <c r="AA316" s="602"/>
      <c r="AB316" s="602"/>
      <c r="AC316" s="602"/>
      <c r="AD316" s="602"/>
      <c r="AE316" s="602"/>
      <c r="AF316" s="602"/>
      <c r="AG316" s="602"/>
      <c r="AH316" s="602"/>
      <c r="AI316" s="602"/>
      <c r="AJ316" s="602"/>
      <c r="AK316" s="602"/>
      <c r="AL316" s="602"/>
    </row>
    <row r="317" spans="2:38">
      <c r="B317" s="601"/>
      <c r="C317" s="601"/>
      <c r="D317" s="602"/>
      <c r="E317" s="602"/>
      <c r="F317" s="602"/>
      <c r="G317" s="602"/>
      <c r="H317" s="602"/>
      <c r="I317" s="602"/>
      <c r="J317" s="602"/>
      <c r="K317" s="602"/>
      <c r="L317" s="602"/>
      <c r="M317" s="602"/>
      <c r="N317" s="602"/>
      <c r="O317" s="602"/>
      <c r="P317" s="602"/>
      <c r="Q317" s="602"/>
      <c r="R317" s="602"/>
      <c r="S317" s="602"/>
      <c r="T317" s="602"/>
      <c r="U317" s="602"/>
      <c r="V317" s="602"/>
      <c r="W317" s="602"/>
      <c r="X317" s="602"/>
      <c r="Y317" s="602"/>
      <c r="Z317" s="602"/>
      <c r="AA317" s="602"/>
      <c r="AB317" s="602"/>
      <c r="AC317" s="602"/>
      <c r="AD317" s="602"/>
      <c r="AE317" s="602"/>
      <c r="AF317" s="602"/>
      <c r="AG317" s="602"/>
      <c r="AH317" s="602"/>
      <c r="AI317" s="602"/>
      <c r="AJ317" s="602"/>
      <c r="AK317" s="602"/>
      <c r="AL317" s="602"/>
    </row>
    <row r="318" spans="2:38">
      <c r="B318" s="601"/>
      <c r="C318" s="601"/>
      <c r="D318" s="602"/>
      <c r="E318" s="602"/>
      <c r="F318" s="602"/>
      <c r="G318" s="602"/>
      <c r="H318" s="602"/>
      <c r="I318" s="602"/>
      <c r="J318" s="602"/>
      <c r="K318" s="602"/>
      <c r="L318" s="602"/>
      <c r="M318" s="602"/>
      <c r="N318" s="602"/>
      <c r="O318" s="602"/>
      <c r="P318" s="602"/>
      <c r="Q318" s="602"/>
      <c r="R318" s="602"/>
      <c r="S318" s="602"/>
      <c r="T318" s="602"/>
      <c r="U318" s="602"/>
      <c r="V318" s="602"/>
      <c r="W318" s="602"/>
      <c r="X318" s="602"/>
      <c r="Y318" s="602"/>
      <c r="Z318" s="602"/>
      <c r="AA318" s="602"/>
      <c r="AB318" s="602"/>
      <c r="AC318" s="602"/>
      <c r="AD318" s="602"/>
      <c r="AE318" s="602"/>
      <c r="AF318" s="602"/>
      <c r="AG318" s="602"/>
      <c r="AH318" s="602"/>
      <c r="AI318" s="602"/>
      <c r="AJ318" s="602"/>
      <c r="AK318" s="602"/>
      <c r="AL318" s="602"/>
    </row>
    <row r="319" spans="2:38">
      <c r="B319" s="601"/>
      <c r="C319" s="601"/>
      <c r="D319" s="602"/>
      <c r="E319" s="602"/>
      <c r="F319" s="602"/>
      <c r="G319" s="602"/>
      <c r="H319" s="602"/>
      <c r="I319" s="602"/>
      <c r="J319" s="602"/>
      <c r="K319" s="602"/>
      <c r="L319" s="602"/>
      <c r="M319" s="602"/>
      <c r="N319" s="602"/>
      <c r="O319" s="602"/>
      <c r="P319" s="602"/>
      <c r="Q319" s="602"/>
      <c r="R319" s="602"/>
      <c r="S319" s="602"/>
      <c r="T319" s="602"/>
      <c r="U319" s="602"/>
      <c r="V319" s="602"/>
      <c r="W319" s="602"/>
      <c r="X319" s="602"/>
      <c r="Y319" s="602"/>
      <c r="Z319" s="602"/>
      <c r="AA319" s="602"/>
      <c r="AB319" s="602"/>
      <c r="AC319" s="602"/>
      <c r="AD319" s="602"/>
      <c r="AE319" s="602"/>
      <c r="AF319" s="602"/>
      <c r="AG319" s="602"/>
      <c r="AH319" s="602"/>
      <c r="AI319" s="602"/>
      <c r="AJ319" s="602"/>
      <c r="AK319" s="602"/>
      <c r="AL319" s="602"/>
    </row>
    <row r="320" spans="2:38">
      <c r="B320" s="601"/>
      <c r="C320" s="601"/>
      <c r="D320" s="602"/>
      <c r="E320" s="602"/>
      <c r="F320" s="602"/>
      <c r="G320" s="602"/>
      <c r="H320" s="602"/>
      <c r="I320" s="602"/>
      <c r="J320" s="602"/>
      <c r="K320" s="602"/>
      <c r="L320" s="602"/>
      <c r="M320" s="602"/>
      <c r="N320" s="602"/>
      <c r="O320" s="602"/>
      <c r="P320" s="602"/>
      <c r="Q320" s="602"/>
      <c r="R320" s="602"/>
      <c r="S320" s="602"/>
      <c r="T320" s="602"/>
      <c r="U320" s="602"/>
      <c r="V320" s="602"/>
      <c r="W320" s="602"/>
      <c r="X320" s="602"/>
      <c r="Y320" s="602"/>
      <c r="Z320" s="602"/>
      <c r="AA320" s="602"/>
      <c r="AB320" s="602"/>
      <c r="AC320" s="602"/>
      <c r="AD320" s="602"/>
      <c r="AE320" s="602"/>
      <c r="AF320" s="602"/>
      <c r="AG320" s="602"/>
      <c r="AH320" s="602"/>
      <c r="AI320" s="602"/>
      <c r="AJ320" s="602"/>
      <c r="AK320" s="602"/>
      <c r="AL320" s="602"/>
    </row>
    <row r="321" spans="2:38">
      <c r="B321" s="601"/>
      <c r="C321" s="601"/>
      <c r="D321" s="602"/>
      <c r="E321" s="602"/>
      <c r="F321" s="602"/>
      <c r="G321" s="602"/>
      <c r="H321" s="602"/>
      <c r="I321" s="602"/>
      <c r="J321" s="602"/>
      <c r="K321" s="602"/>
      <c r="L321" s="602"/>
      <c r="M321" s="602"/>
      <c r="N321" s="602"/>
      <c r="O321" s="602"/>
      <c r="P321" s="602"/>
      <c r="Q321" s="602"/>
      <c r="R321" s="602"/>
      <c r="S321" s="602"/>
      <c r="T321" s="602"/>
      <c r="U321" s="602"/>
      <c r="V321" s="602"/>
      <c r="W321" s="602"/>
      <c r="X321" s="602"/>
      <c r="Y321" s="602"/>
      <c r="Z321" s="602"/>
      <c r="AA321" s="602"/>
      <c r="AB321" s="602"/>
      <c r="AC321" s="602"/>
      <c r="AD321" s="602"/>
      <c r="AE321" s="602"/>
      <c r="AF321" s="602"/>
      <c r="AG321" s="602"/>
      <c r="AH321" s="602"/>
      <c r="AI321" s="602"/>
      <c r="AJ321" s="602"/>
      <c r="AK321" s="602"/>
      <c r="AL321" s="602"/>
    </row>
    <row r="322" spans="2:38">
      <c r="B322" s="601"/>
      <c r="C322" s="601"/>
      <c r="D322" s="602"/>
      <c r="E322" s="602"/>
      <c r="F322" s="602"/>
      <c r="G322" s="602"/>
      <c r="H322" s="602"/>
      <c r="I322" s="602"/>
      <c r="J322" s="602"/>
      <c r="K322" s="602"/>
      <c r="L322" s="602"/>
      <c r="M322" s="602"/>
      <c r="N322" s="602"/>
      <c r="O322" s="602"/>
      <c r="P322" s="602"/>
      <c r="Q322" s="602"/>
      <c r="R322" s="602"/>
      <c r="S322" s="602"/>
      <c r="T322" s="602"/>
      <c r="U322" s="602"/>
      <c r="V322" s="602"/>
      <c r="W322" s="602"/>
      <c r="X322" s="602"/>
      <c r="Y322" s="602"/>
      <c r="Z322" s="602"/>
      <c r="AA322" s="602"/>
      <c r="AB322" s="602"/>
      <c r="AC322" s="602"/>
      <c r="AD322" s="602"/>
      <c r="AE322" s="602"/>
      <c r="AF322" s="602"/>
      <c r="AG322" s="602"/>
      <c r="AH322" s="602"/>
      <c r="AI322" s="602"/>
      <c r="AJ322" s="602"/>
      <c r="AK322" s="602"/>
      <c r="AL322" s="602"/>
    </row>
    <row r="323" spans="2:38">
      <c r="B323" s="601"/>
      <c r="C323" s="601"/>
      <c r="D323" s="602"/>
      <c r="E323" s="602"/>
      <c r="F323" s="602"/>
      <c r="G323" s="602"/>
      <c r="H323" s="602"/>
      <c r="I323" s="602"/>
      <c r="J323" s="602"/>
      <c r="K323" s="602"/>
      <c r="L323" s="602"/>
      <c r="M323" s="602"/>
      <c r="N323" s="602"/>
      <c r="O323" s="602"/>
      <c r="P323" s="602"/>
      <c r="Q323" s="602"/>
      <c r="R323" s="602"/>
      <c r="S323" s="602"/>
      <c r="T323" s="602"/>
      <c r="U323" s="602"/>
      <c r="V323" s="602"/>
      <c r="W323" s="602"/>
      <c r="X323" s="602"/>
      <c r="Y323" s="602"/>
      <c r="Z323" s="602"/>
      <c r="AA323" s="602"/>
      <c r="AB323" s="602"/>
      <c r="AC323" s="602"/>
      <c r="AD323" s="602"/>
      <c r="AE323" s="602"/>
      <c r="AF323" s="602"/>
      <c r="AG323" s="602"/>
      <c r="AH323" s="602"/>
      <c r="AI323" s="602"/>
      <c r="AJ323" s="602"/>
      <c r="AK323" s="602"/>
      <c r="AL323" s="602"/>
    </row>
    <row r="324" spans="2:38">
      <c r="B324" s="601"/>
      <c r="C324" s="601"/>
      <c r="D324" s="602"/>
      <c r="E324" s="602"/>
      <c r="F324" s="602"/>
      <c r="G324" s="602"/>
      <c r="H324" s="602"/>
      <c r="I324" s="602"/>
      <c r="J324" s="602"/>
      <c r="K324" s="602"/>
      <c r="L324" s="602"/>
      <c r="M324" s="602"/>
      <c r="N324" s="602"/>
      <c r="O324" s="602"/>
      <c r="P324" s="602"/>
      <c r="Q324" s="602"/>
      <c r="R324" s="602"/>
      <c r="S324" s="602"/>
      <c r="T324" s="602"/>
      <c r="U324" s="602"/>
      <c r="V324" s="602"/>
      <c r="W324" s="602"/>
      <c r="X324" s="602"/>
      <c r="Y324" s="602"/>
      <c r="Z324" s="602"/>
      <c r="AA324" s="602"/>
      <c r="AB324" s="602"/>
      <c r="AC324" s="602"/>
      <c r="AD324" s="602"/>
      <c r="AE324" s="602"/>
      <c r="AF324" s="602"/>
      <c r="AG324" s="602"/>
      <c r="AH324" s="602"/>
      <c r="AI324" s="602"/>
      <c r="AJ324" s="602"/>
      <c r="AK324" s="602"/>
      <c r="AL324" s="602"/>
    </row>
    <row r="325" spans="2:38">
      <c r="B325" s="601"/>
      <c r="C325" s="601"/>
      <c r="D325" s="602"/>
      <c r="E325" s="602"/>
      <c r="F325" s="602"/>
      <c r="G325" s="602"/>
      <c r="H325" s="602"/>
      <c r="I325" s="602"/>
      <c r="J325" s="602"/>
      <c r="K325" s="602"/>
      <c r="L325" s="602"/>
      <c r="M325" s="602"/>
      <c r="N325" s="602"/>
      <c r="O325" s="602"/>
      <c r="P325" s="602"/>
      <c r="Q325" s="602"/>
      <c r="R325" s="602"/>
      <c r="S325" s="602"/>
      <c r="T325" s="602"/>
      <c r="U325" s="602"/>
      <c r="V325" s="602"/>
      <c r="W325" s="602"/>
      <c r="X325" s="602"/>
      <c r="Y325" s="602"/>
      <c r="Z325" s="602"/>
      <c r="AA325" s="602"/>
      <c r="AB325" s="602"/>
      <c r="AC325" s="602"/>
      <c r="AD325" s="602"/>
      <c r="AE325" s="602"/>
      <c r="AF325" s="602"/>
      <c r="AG325" s="602"/>
      <c r="AH325" s="602"/>
      <c r="AI325" s="602"/>
      <c r="AJ325" s="602"/>
      <c r="AK325" s="602"/>
      <c r="AL325" s="602"/>
    </row>
    <row r="326" spans="2:38">
      <c r="B326" s="601"/>
      <c r="C326" s="601"/>
      <c r="D326" s="602"/>
      <c r="E326" s="602"/>
      <c r="F326" s="602"/>
      <c r="G326" s="602"/>
      <c r="H326" s="602"/>
      <c r="I326" s="602"/>
      <c r="J326" s="602"/>
      <c r="K326" s="602"/>
      <c r="L326" s="602"/>
      <c r="M326" s="602"/>
      <c r="N326" s="602"/>
      <c r="O326" s="602"/>
      <c r="P326" s="602"/>
      <c r="Q326" s="602"/>
      <c r="R326" s="602"/>
      <c r="S326" s="602"/>
      <c r="T326" s="602"/>
      <c r="U326" s="602"/>
      <c r="V326" s="602"/>
      <c r="W326" s="602"/>
      <c r="X326" s="602"/>
      <c r="Y326" s="602"/>
      <c r="Z326" s="602"/>
      <c r="AA326" s="602"/>
      <c r="AB326" s="602"/>
      <c r="AC326" s="602"/>
      <c r="AD326" s="602"/>
      <c r="AE326" s="602"/>
      <c r="AF326" s="602"/>
      <c r="AG326" s="602"/>
      <c r="AH326" s="602"/>
      <c r="AI326" s="602"/>
      <c r="AJ326" s="602"/>
      <c r="AK326" s="602"/>
      <c r="AL326" s="602"/>
    </row>
    <row r="327" spans="2:38">
      <c r="B327" s="601"/>
      <c r="C327" s="601"/>
      <c r="D327" s="602"/>
      <c r="E327" s="602"/>
      <c r="F327" s="602"/>
      <c r="G327" s="602"/>
      <c r="H327" s="602"/>
      <c r="I327" s="602"/>
      <c r="J327" s="602"/>
      <c r="K327" s="602"/>
      <c r="L327" s="602"/>
      <c r="M327" s="602"/>
      <c r="N327" s="602"/>
      <c r="O327" s="602"/>
      <c r="P327" s="602"/>
      <c r="Q327" s="602"/>
      <c r="R327" s="602"/>
      <c r="S327" s="602"/>
      <c r="T327" s="602"/>
      <c r="U327" s="602"/>
      <c r="V327" s="602"/>
      <c r="W327" s="602"/>
      <c r="X327" s="602"/>
      <c r="Y327" s="602"/>
      <c r="Z327" s="602"/>
      <c r="AA327" s="602"/>
      <c r="AB327" s="602"/>
      <c r="AC327" s="602"/>
      <c r="AD327" s="602"/>
      <c r="AE327" s="602"/>
      <c r="AF327" s="602"/>
      <c r="AG327" s="602"/>
      <c r="AH327" s="602"/>
      <c r="AI327" s="602"/>
      <c r="AJ327" s="602"/>
      <c r="AK327" s="602"/>
      <c r="AL327" s="602"/>
    </row>
    <row r="328" spans="2:38">
      <c r="B328" s="601"/>
      <c r="C328" s="601"/>
      <c r="D328" s="602"/>
      <c r="E328" s="602"/>
      <c r="F328" s="602"/>
      <c r="G328" s="602"/>
      <c r="H328" s="602"/>
      <c r="I328" s="602"/>
      <c r="J328" s="602"/>
      <c r="K328" s="602"/>
      <c r="L328" s="602"/>
      <c r="M328" s="602"/>
      <c r="N328" s="602"/>
      <c r="O328" s="602"/>
      <c r="P328" s="602"/>
      <c r="Q328" s="602"/>
      <c r="R328" s="602"/>
      <c r="S328" s="602"/>
      <c r="T328" s="602"/>
      <c r="U328" s="602"/>
      <c r="V328" s="602"/>
      <c r="W328" s="602"/>
      <c r="X328" s="602"/>
      <c r="Y328" s="602"/>
      <c r="Z328" s="602"/>
      <c r="AA328" s="602"/>
      <c r="AB328" s="602"/>
      <c r="AC328" s="602"/>
      <c r="AD328" s="602"/>
      <c r="AE328" s="602"/>
      <c r="AF328" s="602"/>
      <c r="AG328" s="602"/>
      <c r="AH328" s="602"/>
      <c r="AI328" s="602"/>
      <c r="AJ328" s="602"/>
      <c r="AK328" s="602"/>
      <c r="AL328" s="602"/>
    </row>
    <row r="329" spans="2:38">
      <c r="B329" s="601"/>
      <c r="C329" s="601"/>
      <c r="D329" s="602"/>
      <c r="E329" s="602"/>
      <c r="F329" s="602"/>
      <c r="G329" s="602"/>
      <c r="H329" s="602"/>
      <c r="I329" s="602"/>
      <c r="J329" s="602"/>
      <c r="K329" s="602"/>
      <c r="L329" s="602"/>
      <c r="M329" s="602"/>
      <c r="N329" s="602"/>
      <c r="O329" s="602"/>
      <c r="P329" s="602"/>
      <c r="Q329" s="602"/>
      <c r="R329" s="602"/>
      <c r="S329" s="602"/>
      <c r="T329" s="602"/>
      <c r="U329" s="602"/>
      <c r="V329" s="602"/>
      <c r="W329" s="602"/>
      <c r="X329" s="602"/>
      <c r="Y329" s="602"/>
      <c r="Z329" s="602"/>
      <c r="AA329" s="602"/>
      <c r="AB329" s="602"/>
      <c r="AC329" s="602"/>
      <c r="AD329" s="602"/>
      <c r="AE329" s="602"/>
      <c r="AF329" s="602"/>
      <c r="AG329" s="602"/>
      <c r="AH329" s="602"/>
      <c r="AI329" s="602"/>
      <c r="AJ329" s="602"/>
      <c r="AK329" s="602"/>
      <c r="AL329" s="602"/>
    </row>
    <row r="330" spans="2:38">
      <c r="B330" s="601"/>
      <c r="C330" s="601"/>
      <c r="D330" s="602"/>
      <c r="E330" s="602"/>
      <c r="F330" s="602"/>
      <c r="G330" s="602"/>
      <c r="H330" s="602"/>
      <c r="I330" s="602"/>
      <c r="J330" s="602"/>
      <c r="K330" s="602"/>
      <c r="L330" s="602"/>
      <c r="M330" s="602"/>
      <c r="N330" s="602"/>
      <c r="O330" s="602"/>
      <c r="P330" s="602"/>
      <c r="Q330" s="602"/>
      <c r="R330" s="602"/>
      <c r="S330" s="602"/>
      <c r="T330" s="602"/>
      <c r="U330" s="602"/>
      <c r="V330" s="602"/>
      <c r="W330" s="602"/>
      <c r="X330" s="602"/>
      <c r="Y330" s="602"/>
      <c r="Z330" s="602"/>
      <c r="AA330" s="602"/>
      <c r="AB330" s="602"/>
      <c r="AC330" s="602"/>
      <c r="AD330" s="602"/>
      <c r="AE330" s="602"/>
      <c r="AF330" s="602"/>
      <c r="AG330" s="602"/>
      <c r="AH330" s="602"/>
      <c r="AI330" s="602"/>
      <c r="AJ330" s="602"/>
      <c r="AK330" s="602"/>
      <c r="AL330" s="602"/>
    </row>
    <row r="331" spans="2:38">
      <c r="B331" s="601"/>
      <c r="C331" s="601"/>
      <c r="D331" s="602"/>
      <c r="E331" s="602"/>
      <c r="F331" s="602"/>
      <c r="G331" s="602"/>
      <c r="H331" s="602"/>
      <c r="I331" s="602"/>
      <c r="J331" s="602"/>
      <c r="K331" s="602"/>
      <c r="L331" s="602"/>
      <c r="M331" s="602"/>
      <c r="N331" s="602"/>
      <c r="O331" s="602"/>
      <c r="P331" s="602"/>
      <c r="Q331" s="602"/>
      <c r="R331" s="602"/>
      <c r="S331" s="602"/>
      <c r="T331" s="602"/>
      <c r="U331" s="602"/>
      <c r="V331" s="602"/>
      <c r="W331" s="602"/>
      <c r="X331" s="602"/>
      <c r="Y331" s="602"/>
      <c r="Z331" s="602"/>
      <c r="AA331" s="602"/>
      <c r="AB331" s="602"/>
      <c r="AC331" s="602"/>
      <c r="AD331" s="602"/>
      <c r="AE331" s="602"/>
      <c r="AF331" s="602"/>
      <c r="AG331" s="602"/>
      <c r="AH331" s="602"/>
      <c r="AI331" s="602"/>
      <c r="AJ331" s="602"/>
      <c r="AK331" s="602"/>
      <c r="AL331" s="602"/>
    </row>
    <row r="332" spans="2:38">
      <c r="B332" s="601"/>
      <c r="C332" s="601"/>
      <c r="D332" s="602"/>
      <c r="E332" s="602"/>
      <c r="F332" s="602"/>
      <c r="G332" s="602"/>
      <c r="H332" s="602"/>
      <c r="I332" s="602"/>
      <c r="J332" s="602"/>
      <c r="K332" s="602"/>
      <c r="L332" s="602"/>
      <c r="M332" s="602"/>
      <c r="N332" s="602"/>
      <c r="O332" s="602"/>
      <c r="P332" s="602"/>
      <c r="Q332" s="602"/>
      <c r="R332" s="602"/>
      <c r="S332" s="602"/>
      <c r="T332" s="602"/>
      <c r="U332" s="602"/>
      <c r="V332" s="602"/>
      <c r="W332" s="602"/>
      <c r="X332" s="602"/>
      <c r="Y332" s="602"/>
      <c r="Z332" s="602"/>
      <c r="AA332" s="602"/>
      <c r="AB332" s="602"/>
      <c r="AC332" s="602"/>
      <c r="AD332" s="602"/>
      <c r="AE332" s="602"/>
      <c r="AF332" s="602"/>
      <c r="AG332" s="602"/>
      <c r="AH332" s="602"/>
      <c r="AI332" s="602"/>
      <c r="AJ332" s="602"/>
      <c r="AK332" s="602"/>
      <c r="AL332" s="602"/>
    </row>
    <row r="333" spans="2:38">
      <c r="B333" s="601"/>
      <c r="C333" s="601"/>
      <c r="D333" s="602"/>
      <c r="E333" s="602"/>
      <c r="F333" s="602"/>
      <c r="G333" s="602"/>
      <c r="H333" s="602"/>
      <c r="I333" s="602"/>
      <c r="J333" s="602"/>
      <c r="K333" s="602"/>
      <c r="L333" s="602"/>
      <c r="M333" s="602"/>
      <c r="N333" s="602"/>
      <c r="O333" s="602"/>
      <c r="P333" s="602"/>
      <c r="Q333" s="602"/>
      <c r="R333" s="602"/>
      <c r="S333" s="602"/>
      <c r="T333" s="602"/>
      <c r="U333" s="602"/>
      <c r="V333" s="602"/>
      <c r="W333" s="602"/>
      <c r="X333" s="602"/>
      <c r="Y333" s="602"/>
      <c r="Z333" s="602"/>
      <c r="AA333" s="602"/>
      <c r="AB333" s="602"/>
      <c r="AC333" s="602"/>
      <c r="AD333" s="602"/>
      <c r="AE333" s="602"/>
      <c r="AF333" s="602"/>
      <c r="AG333" s="602"/>
      <c r="AH333" s="602"/>
      <c r="AI333" s="602"/>
      <c r="AJ333" s="602"/>
      <c r="AK333" s="602"/>
      <c r="AL333" s="602"/>
    </row>
    <row r="334" spans="2:38">
      <c r="B334" s="601"/>
      <c r="C334" s="601"/>
      <c r="D334" s="602"/>
      <c r="E334" s="602"/>
      <c r="F334" s="602"/>
      <c r="G334" s="602"/>
      <c r="H334" s="602"/>
      <c r="I334" s="602"/>
      <c r="J334" s="602"/>
      <c r="K334" s="602"/>
      <c r="L334" s="602"/>
      <c r="M334" s="602"/>
      <c r="N334" s="602"/>
      <c r="O334" s="602"/>
      <c r="P334" s="602"/>
      <c r="Q334" s="602"/>
      <c r="R334" s="602"/>
      <c r="S334" s="602"/>
      <c r="T334" s="602"/>
      <c r="U334" s="602"/>
      <c r="V334" s="602"/>
      <c r="W334" s="602"/>
      <c r="X334" s="602"/>
      <c r="Y334" s="602"/>
      <c r="Z334" s="602"/>
      <c r="AA334" s="602"/>
      <c r="AB334" s="602"/>
      <c r="AC334" s="602"/>
      <c r="AD334" s="602"/>
      <c r="AE334" s="602"/>
      <c r="AF334" s="602"/>
      <c r="AG334" s="602"/>
      <c r="AH334" s="602"/>
      <c r="AI334" s="602"/>
      <c r="AJ334" s="602"/>
      <c r="AK334" s="602"/>
      <c r="AL334" s="602"/>
    </row>
    <row r="335" spans="2:38">
      <c r="B335" s="601"/>
      <c r="C335" s="601"/>
      <c r="D335" s="602"/>
      <c r="E335" s="602"/>
      <c r="F335" s="602"/>
      <c r="G335" s="602"/>
      <c r="H335" s="602"/>
      <c r="I335" s="602"/>
      <c r="J335" s="602"/>
      <c r="K335" s="602"/>
      <c r="L335" s="602"/>
      <c r="M335" s="602"/>
      <c r="N335" s="602"/>
      <c r="O335" s="602"/>
      <c r="P335" s="602"/>
      <c r="Q335" s="602"/>
      <c r="R335" s="602"/>
      <c r="S335" s="602"/>
      <c r="T335" s="602"/>
      <c r="U335" s="602"/>
      <c r="V335" s="602"/>
      <c r="W335" s="602"/>
      <c r="X335" s="602"/>
      <c r="Y335" s="602"/>
      <c r="Z335" s="602"/>
      <c r="AA335" s="602"/>
      <c r="AB335" s="602"/>
      <c r="AC335" s="602"/>
      <c r="AD335" s="602"/>
      <c r="AE335" s="602"/>
      <c r="AF335" s="602"/>
      <c r="AG335" s="602"/>
      <c r="AH335" s="602"/>
      <c r="AI335" s="602"/>
      <c r="AJ335" s="602"/>
      <c r="AK335" s="602"/>
      <c r="AL335" s="602"/>
    </row>
    <row r="336" spans="2:38">
      <c r="B336" s="601"/>
      <c r="C336" s="601"/>
      <c r="D336" s="602"/>
      <c r="E336" s="602"/>
      <c r="F336" s="602"/>
      <c r="G336" s="602"/>
      <c r="H336" s="602"/>
      <c r="I336" s="602"/>
      <c r="J336" s="602"/>
      <c r="K336" s="602"/>
      <c r="L336" s="602"/>
      <c r="M336" s="602"/>
      <c r="N336" s="602"/>
      <c r="O336" s="602"/>
      <c r="P336" s="602"/>
      <c r="Q336" s="602"/>
      <c r="R336" s="602"/>
      <c r="S336" s="602"/>
      <c r="T336" s="602"/>
      <c r="U336" s="602"/>
      <c r="V336" s="602"/>
      <c r="W336" s="602"/>
      <c r="X336" s="602"/>
      <c r="Y336" s="602"/>
      <c r="Z336" s="602"/>
      <c r="AA336" s="602"/>
      <c r="AB336" s="602"/>
      <c r="AC336" s="602"/>
      <c r="AD336" s="602"/>
      <c r="AE336" s="602"/>
      <c r="AF336" s="602"/>
      <c r="AG336" s="602"/>
      <c r="AH336" s="602"/>
      <c r="AI336" s="602"/>
      <c r="AJ336" s="602"/>
      <c r="AK336" s="602"/>
      <c r="AL336" s="602"/>
    </row>
    <row r="337" spans="2:38">
      <c r="B337" s="601"/>
      <c r="C337" s="601"/>
      <c r="D337" s="602"/>
      <c r="E337" s="602"/>
      <c r="F337" s="602"/>
      <c r="G337" s="602"/>
      <c r="H337" s="602"/>
      <c r="I337" s="602"/>
      <c r="J337" s="602"/>
      <c r="K337" s="602"/>
      <c r="L337" s="602"/>
      <c r="M337" s="602"/>
      <c r="N337" s="602"/>
      <c r="O337" s="602"/>
      <c r="P337" s="602"/>
      <c r="Q337" s="602"/>
      <c r="R337" s="602"/>
      <c r="S337" s="602"/>
      <c r="T337" s="602"/>
      <c r="U337" s="602"/>
      <c r="V337" s="602"/>
      <c r="W337" s="602"/>
      <c r="X337" s="602"/>
      <c r="Y337" s="602"/>
      <c r="Z337" s="602"/>
      <c r="AA337" s="602"/>
      <c r="AB337" s="602"/>
      <c r="AC337" s="602"/>
      <c r="AD337" s="602"/>
      <c r="AE337" s="602"/>
      <c r="AF337" s="602"/>
      <c r="AG337" s="602"/>
      <c r="AH337" s="602"/>
      <c r="AI337" s="602"/>
      <c r="AJ337" s="602"/>
      <c r="AK337" s="602"/>
      <c r="AL337" s="602"/>
    </row>
    <row r="338" spans="2:38">
      <c r="B338" s="601"/>
      <c r="C338" s="601"/>
      <c r="D338" s="602"/>
      <c r="E338" s="602"/>
      <c r="F338" s="602"/>
      <c r="G338" s="602"/>
      <c r="H338" s="602"/>
      <c r="I338" s="602"/>
      <c r="J338" s="602"/>
      <c r="K338" s="602"/>
      <c r="L338" s="602"/>
      <c r="M338" s="602"/>
      <c r="N338" s="602"/>
      <c r="O338" s="602"/>
      <c r="P338" s="602"/>
      <c r="Q338" s="602"/>
      <c r="R338" s="602"/>
      <c r="S338" s="602"/>
      <c r="T338" s="602"/>
      <c r="U338" s="602"/>
      <c r="V338" s="602"/>
      <c r="W338" s="602"/>
      <c r="X338" s="602"/>
      <c r="Y338" s="602"/>
      <c r="Z338" s="602"/>
      <c r="AA338" s="602"/>
      <c r="AB338" s="602"/>
      <c r="AC338" s="602"/>
      <c r="AD338" s="602"/>
      <c r="AE338" s="602"/>
      <c r="AF338" s="602"/>
      <c r="AG338" s="602"/>
      <c r="AH338" s="602"/>
      <c r="AI338" s="602"/>
      <c r="AJ338" s="602"/>
      <c r="AK338" s="602"/>
      <c r="AL338" s="602"/>
    </row>
    <row r="339" spans="2:38">
      <c r="B339" s="601"/>
      <c r="C339" s="601"/>
      <c r="D339" s="602"/>
      <c r="E339" s="602"/>
      <c r="F339" s="602"/>
      <c r="G339" s="602"/>
      <c r="H339" s="602"/>
      <c r="I339" s="602"/>
      <c r="J339" s="602"/>
      <c r="K339" s="602"/>
      <c r="L339" s="602"/>
      <c r="M339" s="602"/>
      <c r="N339" s="602"/>
      <c r="O339" s="602"/>
      <c r="P339" s="602"/>
      <c r="Q339" s="602"/>
      <c r="R339" s="602"/>
      <c r="S339" s="602"/>
      <c r="T339" s="602"/>
      <c r="U339" s="602"/>
      <c r="V339" s="602"/>
      <c r="W339" s="602"/>
      <c r="X339" s="602"/>
      <c r="Y339" s="602"/>
      <c r="Z339" s="602"/>
      <c r="AA339" s="602"/>
      <c r="AB339" s="602"/>
      <c r="AC339" s="602"/>
      <c r="AD339" s="602"/>
      <c r="AE339" s="602"/>
      <c r="AF339" s="602"/>
      <c r="AG339" s="602"/>
      <c r="AH339" s="602"/>
      <c r="AI339" s="602"/>
      <c r="AJ339" s="602"/>
      <c r="AK339" s="602"/>
      <c r="AL339" s="602"/>
    </row>
    <row r="340" spans="2:38">
      <c r="B340" s="601"/>
      <c r="C340" s="601"/>
      <c r="D340" s="602"/>
      <c r="E340" s="602"/>
      <c r="F340" s="602"/>
      <c r="G340" s="602"/>
      <c r="H340" s="602"/>
      <c r="I340" s="602"/>
      <c r="J340" s="602"/>
      <c r="K340" s="602"/>
      <c r="L340" s="602"/>
      <c r="M340" s="602"/>
      <c r="N340" s="602"/>
      <c r="O340" s="602"/>
      <c r="P340" s="602"/>
      <c r="Q340" s="602"/>
      <c r="R340" s="602"/>
      <c r="S340" s="602"/>
      <c r="T340" s="602"/>
      <c r="U340" s="602"/>
      <c r="V340" s="602"/>
      <c r="W340" s="602"/>
      <c r="X340" s="602"/>
      <c r="Y340" s="602"/>
      <c r="Z340" s="602"/>
      <c r="AA340" s="602"/>
      <c r="AB340" s="602"/>
      <c r="AC340" s="602"/>
      <c r="AD340" s="602"/>
      <c r="AE340" s="602"/>
      <c r="AF340" s="602"/>
      <c r="AG340" s="602"/>
      <c r="AH340" s="602"/>
      <c r="AI340" s="602"/>
      <c r="AJ340" s="602"/>
      <c r="AK340" s="602"/>
      <c r="AL340" s="602"/>
    </row>
    <row r="341" spans="2:38">
      <c r="B341" s="601"/>
      <c r="C341" s="601"/>
      <c r="D341" s="602"/>
      <c r="E341" s="602"/>
      <c r="F341" s="602"/>
      <c r="G341" s="602"/>
      <c r="H341" s="602"/>
      <c r="I341" s="602"/>
      <c r="J341" s="602"/>
      <c r="K341" s="602"/>
      <c r="L341" s="602"/>
      <c r="M341" s="602"/>
      <c r="N341" s="602"/>
      <c r="O341" s="602"/>
      <c r="P341" s="602"/>
      <c r="Q341" s="602"/>
      <c r="R341" s="602"/>
      <c r="S341" s="602"/>
      <c r="T341" s="602"/>
      <c r="U341" s="602"/>
      <c r="V341" s="602"/>
      <c r="W341" s="602"/>
      <c r="X341" s="602"/>
      <c r="Y341" s="602"/>
      <c r="Z341" s="602"/>
      <c r="AA341" s="602"/>
      <c r="AB341" s="602"/>
      <c r="AC341" s="602"/>
      <c r="AD341" s="602"/>
      <c r="AE341" s="602"/>
      <c r="AF341" s="602"/>
      <c r="AG341" s="602"/>
      <c r="AH341" s="602"/>
      <c r="AI341" s="602"/>
      <c r="AJ341" s="602"/>
      <c r="AK341" s="602"/>
      <c r="AL341" s="602"/>
    </row>
    <row r="342" spans="2:38">
      <c r="B342" s="601"/>
      <c r="C342" s="601"/>
      <c r="D342" s="602"/>
      <c r="E342" s="602"/>
      <c r="F342" s="602"/>
      <c r="G342" s="602"/>
      <c r="H342" s="602"/>
      <c r="I342" s="602"/>
      <c r="J342" s="602"/>
      <c r="K342" s="602"/>
      <c r="L342" s="602"/>
      <c r="M342" s="602"/>
      <c r="N342" s="602"/>
      <c r="O342" s="602"/>
      <c r="P342" s="602"/>
      <c r="Q342" s="602"/>
      <c r="R342" s="602"/>
      <c r="S342" s="602"/>
      <c r="T342" s="602"/>
      <c r="U342" s="602"/>
      <c r="V342" s="602"/>
      <c r="W342" s="602"/>
      <c r="X342" s="602"/>
      <c r="Y342" s="602"/>
      <c r="Z342" s="602"/>
      <c r="AA342" s="602"/>
      <c r="AB342" s="602"/>
      <c r="AC342" s="602"/>
      <c r="AD342" s="602"/>
      <c r="AE342" s="602"/>
      <c r="AF342" s="602"/>
      <c r="AG342" s="602"/>
      <c r="AH342" s="602"/>
      <c r="AI342" s="602"/>
      <c r="AJ342" s="602"/>
      <c r="AK342" s="602"/>
      <c r="AL342" s="602"/>
    </row>
    <row r="343" spans="2:38">
      <c r="B343" s="601"/>
      <c r="C343" s="601"/>
      <c r="D343" s="602"/>
      <c r="E343" s="602"/>
      <c r="F343" s="602"/>
      <c r="G343" s="602"/>
      <c r="H343" s="602"/>
      <c r="I343" s="602"/>
      <c r="J343" s="602"/>
      <c r="K343" s="602"/>
      <c r="L343" s="602"/>
      <c r="M343" s="602"/>
      <c r="N343" s="602"/>
      <c r="O343" s="602"/>
      <c r="P343" s="602"/>
      <c r="Q343" s="602"/>
      <c r="R343" s="602"/>
      <c r="S343" s="602"/>
      <c r="T343" s="602"/>
      <c r="U343" s="602"/>
      <c r="V343" s="602"/>
      <c r="W343" s="602"/>
      <c r="X343" s="602"/>
      <c r="Y343" s="602"/>
      <c r="Z343" s="602"/>
      <c r="AA343" s="602"/>
      <c r="AB343" s="602"/>
      <c r="AC343" s="602"/>
      <c r="AD343" s="602"/>
      <c r="AE343" s="602"/>
      <c r="AF343" s="602"/>
      <c r="AG343" s="602"/>
      <c r="AH343" s="602"/>
      <c r="AI343" s="602"/>
      <c r="AJ343" s="602"/>
      <c r="AK343" s="602"/>
      <c r="AL343" s="602"/>
    </row>
    <row r="344" spans="2:38">
      <c r="B344" s="601"/>
      <c r="C344" s="601"/>
      <c r="D344" s="602"/>
      <c r="E344" s="602"/>
      <c r="F344" s="602"/>
      <c r="G344" s="602"/>
      <c r="H344" s="602"/>
      <c r="I344" s="602"/>
      <c r="J344" s="602"/>
      <c r="K344" s="602"/>
      <c r="L344" s="602"/>
      <c r="M344" s="602"/>
      <c r="N344" s="602"/>
      <c r="O344" s="602"/>
      <c r="P344" s="602"/>
      <c r="Q344" s="602"/>
      <c r="R344" s="602"/>
      <c r="S344" s="602"/>
      <c r="T344" s="602"/>
      <c r="U344" s="602"/>
      <c r="V344" s="602"/>
      <c r="W344" s="602"/>
      <c r="X344" s="602"/>
      <c r="Y344" s="602"/>
      <c r="Z344" s="602"/>
      <c r="AA344" s="602"/>
      <c r="AB344" s="602"/>
      <c r="AC344" s="602"/>
      <c r="AD344" s="602"/>
      <c r="AE344" s="602"/>
      <c r="AF344" s="602"/>
      <c r="AG344" s="602"/>
      <c r="AH344" s="602"/>
      <c r="AI344" s="602"/>
      <c r="AJ344" s="602"/>
      <c r="AK344" s="602"/>
      <c r="AL344" s="602"/>
    </row>
    <row r="345" spans="2:38">
      <c r="B345" s="601"/>
      <c r="C345" s="601"/>
      <c r="D345" s="602"/>
      <c r="E345" s="602"/>
      <c r="F345" s="602"/>
      <c r="G345" s="602"/>
      <c r="H345" s="602"/>
      <c r="I345" s="602"/>
      <c r="J345" s="602"/>
      <c r="K345" s="602"/>
      <c r="L345" s="602"/>
      <c r="M345" s="602"/>
      <c r="N345" s="602"/>
      <c r="O345" s="602"/>
      <c r="P345" s="602"/>
      <c r="Q345" s="602"/>
      <c r="R345" s="602"/>
      <c r="S345" s="602"/>
      <c r="T345" s="602"/>
      <c r="U345" s="602"/>
      <c r="V345" s="602"/>
      <c r="W345" s="602"/>
      <c r="X345" s="602"/>
      <c r="Y345" s="602"/>
      <c r="Z345" s="602"/>
      <c r="AA345" s="602"/>
      <c r="AB345" s="602"/>
      <c r="AC345" s="602"/>
      <c r="AD345" s="602"/>
      <c r="AE345" s="602"/>
      <c r="AF345" s="602"/>
      <c r="AG345" s="602"/>
      <c r="AH345" s="602"/>
      <c r="AI345" s="602"/>
      <c r="AJ345" s="602"/>
      <c r="AK345" s="602"/>
      <c r="AL345" s="602"/>
    </row>
    <row r="346" spans="2:38">
      <c r="B346" s="601"/>
      <c r="C346" s="601"/>
      <c r="D346" s="602"/>
      <c r="E346" s="602"/>
      <c r="F346" s="602"/>
      <c r="G346" s="602"/>
      <c r="H346" s="602"/>
      <c r="I346" s="602"/>
      <c r="J346" s="602"/>
      <c r="K346" s="602"/>
      <c r="L346" s="602"/>
      <c r="M346" s="602"/>
      <c r="N346" s="602"/>
      <c r="O346" s="602"/>
      <c r="P346" s="602"/>
      <c r="Q346" s="602"/>
      <c r="R346" s="602"/>
      <c r="S346" s="602"/>
      <c r="T346" s="602"/>
      <c r="U346" s="602"/>
      <c r="V346" s="602"/>
      <c r="W346" s="602"/>
      <c r="X346" s="602"/>
      <c r="Y346" s="602"/>
      <c r="Z346" s="602"/>
      <c r="AA346" s="602"/>
      <c r="AB346" s="602"/>
      <c r="AC346" s="602"/>
      <c r="AD346" s="602"/>
      <c r="AE346" s="602"/>
      <c r="AF346" s="602"/>
      <c r="AG346" s="602"/>
      <c r="AH346" s="602"/>
      <c r="AI346" s="602"/>
      <c r="AJ346" s="602"/>
      <c r="AK346" s="602"/>
      <c r="AL346" s="602"/>
    </row>
    <row r="347" spans="2:38">
      <c r="B347" s="601"/>
      <c r="C347" s="601"/>
      <c r="D347" s="602"/>
      <c r="E347" s="602"/>
      <c r="F347" s="602"/>
      <c r="G347" s="602"/>
      <c r="H347" s="602"/>
      <c r="I347" s="602"/>
      <c r="J347" s="602"/>
      <c r="K347" s="602"/>
      <c r="L347" s="602"/>
      <c r="M347" s="602"/>
      <c r="N347" s="602"/>
      <c r="O347" s="602"/>
      <c r="P347" s="602"/>
      <c r="Q347" s="602"/>
      <c r="R347" s="602"/>
      <c r="S347" s="602"/>
      <c r="T347" s="602"/>
      <c r="U347" s="602"/>
      <c r="V347" s="602"/>
      <c r="W347" s="602"/>
      <c r="X347" s="602"/>
      <c r="Y347" s="602"/>
      <c r="Z347" s="602"/>
      <c r="AA347" s="602"/>
      <c r="AB347" s="602"/>
      <c r="AC347" s="602"/>
      <c r="AD347" s="602"/>
      <c r="AE347" s="602"/>
      <c r="AF347" s="602"/>
      <c r="AG347" s="602"/>
      <c r="AH347" s="602"/>
      <c r="AI347" s="602"/>
      <c r="AJ347" s="602"/>
      <c r="AK347" s="602"/>
      <c r="AL347" s="602"/>
    </row>
    <row r="348" spans="2:38">
      <c r="B348" s="601"/>
      <c r="C348" s="601"/>
      <c r="D348" s="602"/>
      <c r="E348" s="602"/>
      <c r="F348" s="602"/>
      <c r="G348" s="602"/>
      <c r="H348" s="602"/>
      <c r="I348" s="602"/>
      <c r="J348" s="602"/>
      <c r="K348" s="602"/>
      <c r="L348" s="602"/>
      <c r="M348" s="602"/>
      <c r="N348" s="602"/>
      <c r="O348" s="602"/>
      <c r="P348" s="602"/>
      <c r="Q348" s="602"/>
      <c r="R348" s="602"/>
      <c r="S348" s="602"/>
      <c r="T348" s="602"/>
      <c r="U348" s="602"/>
      <c r="V348" s="602"/>
      <c r="W348" s="602"/>
      <c r="X348" s="602"/>
      <c r="Y348" s="602"/>
      <c r="Z348" s="602"/>
      <c r="AA348" s="602"/>
      <c r="AB348" s="602"/>
      <c r="AC348" s="602"/>
      <c r="AD348" s="602"/>
      <c r="AE348" s="602"/>
      <c r="AF348" s="602"/>
      <c r="AG348" s="602"/>
      <c r="AH348" s="602"/>
      <c r="AI348" s="602"/>
      <c r="AJ348" s="602"/>
      <c r="AK348" s="602"/>
      <c r="AL348" s="602"/>
    </row>
    <row r="349" spans="2:38">
      <c r="B349" s="601"/>
      <c r="C349" s="601"/>
      <c r="D349" s="602"/>
      <c r="E349" s="602"/>
      <c r="F349" s="602"/>
      <c r="G349" s="602"/>
      <c r="H349" s="602"/>
      <c r="I349" s="602"/>
      <c r="J349" s="602"/>
      <c r="K349" s="602"/>
      <c r="L349" s="602"/>
      <c r="M349" s="602"/>
      <c r="N349" s="602"/>
      <c r="O349" s="602"/>
      <c r="P349" s="602"/>
      <c r="Q349" s="602"/>
      <c r="R349" s="602"/>
      <c r="S349" s="602"/>
      <c r="T349" s="602"/>
      <c r="U349" s="602"/>
      <c r="V349" s="602"/>
      <c r="W349" s="602"/>
      <c r="X349" s="602"/>
      <c r="Y349" s="602"/>
      <c r="Z349" s="602"/>
      <c r="AA349" s="602"/>
      <c r="AB349" s="602"/>
      <c r="AC349" s="602"/>
      <c r="AD349" s="602"/>
      <c r="AE349" s="602"/>
      <c r="AF349" s="602"/>
      <c r="AG349" s="602"/>
      <c r="AH349" s="602"/>
      <c r="AI349" s="602"/>
      <c r="AJ349" s="602"/>
      <c r="AK349" s="602"/>
      <c r="AL349" s="602"/>
    </row>
    <row r="350" spans="2:38">
      <c r="B350" s="601"/>
      <c r="C350" s="601"/>
      <c r="D350" s="602"/>
      <c r="E350" s="602"/>
      <c r="F350" s="602"/>
      <c r="G350" s="602"/>
      <c r="H350" s="602"/>
      <c r="I350" s="602"/>
      <c r="J350" s="602"/>
      <c r="K350" s="602"/>
      <c r="L350" s="602"/>
      <c r="M350" s="602"/>
      <c r="N350" s="602"/>
      <c r="O350" s="602"/>
      <c r="P350" s="602"/>
      <c r="Q350" s="602"/>
      <c r="R350" s="602"/>
      <c r="S350" s="602"/>
      <c r="T350" s="602"/>
      <c r="U350" s="602"/>
      <c r="V350" s="602"/>
      <c r="W350" s="602"/>
      <c r="X350" s="602"/>
      <c r="Y350" s="602"/>
      <c r="Z350" s="602"/>
      <c r="AA350" s="602"/>
      <c r="AB350" s="602"/>
      <c r="AC350" s="602"/>
      <c r="AD350" s="602"/>
      <c r="AE350" s="602"/>
      <c r="AF350" s="602"/>
      <c r="AG350" s="602"/>
      <c r="AH350" s="602"/>
      <c r="AI350" s="602"/>
      <c r="AJ350" s="602"/>
      <c r="AK350" s="602"/>
      <c r="AL350" s="602"/>
    </row>
    <row r="351" spans="2:38">
      <c r="B351" s="601"/>
      <c r="C351" s="601"/>
      <c r="D351" s="602"/>
      <c r="E351" s="602"/>
      <c r="F351" s="602"/>
      <c r="G351" s="602"/>
      <c r="H351" s="602"/>
      <c r="I351" s="602"/>
      <c r="J351" s="602"/>
      <c r="K351" s="602"/>
      <c r="L351" s="602"/>
      <c r="M351" s="602"/>
      <c r="N351" s="602"/>
      <c r="O351" s="602"/>
      <c r="P351" s="602"/>
      <c r="Q351" s="602"/>
      <c r="R351" s="602"/>
      <c r="S351" s="602"/>
      <c r="T351" s="602"/>
      <c r="U351" s="602"/>
      <c r="V351" s="602"/>
      <c r="W351" s="602"/>
      <c r="X351" s="602"/>
      <c r="Y351" s="602"/>
      <c r="Z351" s="602"/>
      <c r="AA351" s="602"/>
      <c r="AB351" s="602"/>
      <c r="AC351" s="602"/>
      <c r="AD351" s="602"/>
      <c r="AE351" s="602"/>
      <c r="AF351" s="602"/>
      <c r="AG351" s="602"/>
      <c r="AH351" s="602"/>
      <c r="AI351" s="602"/>
      <c r="AJ351" s="602"/>
      <c r="AK351" s="602"/>
      <c r="AL351" s="602"/>
    </row>
    <row r="352" spans="2:38">
      <c r="B352" s="601"/>
      <c r="C352" s="601"/>
      <c r="D352" s="602"/>
      <c r="E352" s="602"/>
      <c r="F352" s="602"/>
      <c r="G352" s="602"/>
      <c r="H352" s="602"/>
      <c r="I352" s="602"/>
      <c r="J352" s="602"/>
      <c r="K352" s="602"/>
      <c r="L352" s="602"/>
      <c r="M352" s="602"/>
      <c r="N352" s="602"/>
      <c r="O352" s="602"/>
      <c r="P352" s="602"/>
      <c r="Q352" s="602"/>
      <c r="R352" s="602"/>
      <c r="S352" s="602"/>
      <c r="T352" s="602"/>
      <c r="U352" s="602"/>
      <c r="V352" s="602"/>
      <c r="W352" s="602"/>
      <c r="X352" s="602"/>
      <c r="Y352" s="602"/>
      <c r="Z352" s="602"/>
      <c r="AA352" s="602"/>
      <c r="AB352" s="602"/>
      <c r="AC352" s="602"/>
      <c r="AD352" s="602"/>
      <c r="AE352" s="602"/>
      <c r="AF352" s="602"/>
      <c r="AG352" s="602"/>
      <c r="AH352" s="602"/>
      <c r="AI352" s="602"/>
      <c r="AJ352" s="602"/>
      <c r="AK352" s="602"/>
      <c r="AL352" s="602"/>
    </row>
    <row r="353" spans="2:38">
      <c r="B353" s="601"/>
      <c r="C353" s="601"/>
      <c r="D353" s="602"/>
      <c r="E353" s="602"/>
      <c r="F353" s="602"/>
      <c r="G353" s="602"/>
      <c r="H353" s="602"/>
      <c r="I353" s="602"/>
      <c r="J353" s="602"/>
      <c r="K353" s="602"/>
      <c r="L353" s="602"/>
      <c r="M353" s="602"/>
      <c r="N353" s="602"/>
      <c r="O353" s="602"/>
      <c r="P353" s="602"/>
      <c r="Q353" s="602"/>
      <c r="R353" s="602"/>
      <c r="S353" s="602"/>
      <c r="T353" s="602"/>
      <c r="U353" s="602"/>
      <c r="V353" s="602"/>
      <c r="W353" s="602"/>
      <c r="X353" s="602"/>
      <c r="Y353" s="602"/>
      <c r="Z353" s="602"/>
      <c r="AA353" s="602"/>
      <c r="AB353" s="602"/>
      <c r="AC353" s="602"/>
      <c r="AD353" s="602"/>
      <c r="AE353" s="602"/>
      <c r="AF353" s="602"/>
      <c r="AG353" s="602"/>
      <c r="AH353" s="602"/>
      <c r="AI353" s="602"/>
      <c r="AJ353" s="602"/>
      <c r="AK353" s="602"/>
      <c r="AL353" s="602"/>
    </row>
    <row r="354" spans="2:38">
      <c r="B354" s="601"/>
      <c r="C354" s="601"/>
      <c r="D354" s="602"/>
      <c r="E354" s="602"/>
      <c r="F354" s="602"/>
      <c r="G354" s="602"/>
      <c r="H354" s="602"/>
      <c r="I354" s="602"/>
      <c r="J354" s="602"/>
      <c r="K354" s="602"/>
      <c r="L354" s="602"/>
      <c r="M354" s="602"/>
      <c r="N354" s="602"/>
      <c r="O354" s="602"/>
      <c r="P354" s="602"/>
      <c r="Q354" s="602"/>
      <c r="R354" s="602"/>
      <c r="S354" s="602"/>
      <c r="T354" s="602"/>
      <c r="U354" s="602"/>
      <c r="V354" s="602"/>
      <c r="W354" s="602"/>
      <c r="X354" s="602"/>
      <c r="Y354" s="602"/>
      <c r="Z354" s="602"/>
      <c r="AA354" s="602"/>
      <c r="AB354" s="602"/>
      <c r="AC354" s="602"/>
      <c r="AD354" s="602"/>
      <c r="AE354" s="602"/>
      <c r="AF354" s="602"/>
      <c r="AG354" s="602"/>
      <c r="AH354" s="602"/>
      <c r="AI354" s="602"/>
      <c r="AJ354" s="602"/>
      <c r="AK354" s="602"/>
      <c r="AL354" s="602"/>
    </row>
    <row r="355" spans="2:38">
      <c r="B355" s="601"/>
      <c r="C355" s="601"/>
      <c r="D355" s="602"/>
      <c r="E355" s="602"/>
      <c r="F355" s="602"/>
      <c r="G355" s="602"/>
      <c r="H355" s="602"/>
      <c r="I355" s="602"/>
      <c r="J355" s="602"/>
      <c r="K355" s="602"/>
      <c r="L355" s="602"/>
      <c r="M355" s="602"/>
      <c r="N355" s="602"/>
      <c r="O355" s="602"/>
      <c r="P355" s="602"/>
      <c r="Q355" s="602"/>
      <c r="R355" s="602"/>
      <c r="S355" s="602"/>
      <c r="T355" s="602"/>
      <c r="U355" s="602"/>
      <c r="V355" s="602"/>
      <c r="W355" s="602"/>
      <c r="X355" s="602"/>
      <c r="Y355" s="602"/>
      <c r="Z355" s="602"/>
      <c r="AA355" s="602"/>
      <c r="AB355" s="602"/>
      <c r="AC355" s="602"/>
      <c r="AD355" s="602"/>
      <c r="AE355" s="602"/>
      <c r="AF355" s="602"/>
      <c r="AG355" s="602"/>
      <c r="AH355" s="602"/>
      <c r="AI355" s="602"/>
      <c r="AJ355" s="602"/>
      <c r="AK355" s="602"/>
      <c r="AL355" s="602"/>
    </row>
    <row r="356" spans="2:38">
      <c r="B356" s="601"/>
      <c r="C356" s="601"/>
      <c r="D356" s="602"/>
      <c r="E356" s="602"/>
      <c r="F356" s="602"/>
      <c r="G356" s="602"/>
      <c r="H356" s="602"/>
      <c r="I356" s="602"/>
      <c r="J356" s="602"/>
      <c r="K356" s="602"/>
      <c r="L356" s="602"/>
      <c r="M356" s="602"/>
      <c r="N356" s="602"/>
      <c r="O356" s="602"/>
      <c r="P356" s="602"/>
      <c r="Q356" s="602"/>
      <c r="R356" s="602"/>
      <c r="S356" s="602"/>
      <c r="T356" s="602"/>
      <c r="U356" s="602"/>
      <c r="V356" s="602"/>
      <c r="W356" s="602"/>
      <c r="X356" s="602"/>
      <c r="Y356" s="602"/>
      <c r="Z356" s="602"/>
      <c r="AA356" s="602"/>
      <c r="AB356" s="602"/>
      <c r="AC356" s="602"/>
      <c r="AD356" s="602"/>
      <c r="AE356" s="602"/>
      <c r="AF356" s="602"/>
      <c r="AG356" s="602"/>
      <c r="AH356" s="602"/>
      <c r="AI356" s="602"/>
      <c r="AJ356" s="602"/>
      <c r="AK356" s="602"/>
      <c r="AL356" s="602"/>
    </row>
    <row r="357" spans="2:38">
      <c r="B357" s="601"/>
      <c r="C357" s="601"/>
      <c r="D357" s="602"/>
      <c r="E357" s="602"/>
      <c r="F357" s="602"/>
      <c r="G357" s="602"/>
      <c r="H357" s="602"/>
      <c r="I357" s="602"/>
      <c r="J357" s="602"/>
      <c r="K357" s="602"/>
      <c r="L357" s="602"/>
      <c r="M357" s="602"/>
      <c r="N357" s="602"/>
      <c r="O357" s="602"/>
      <c r="P357" s="602"/>
      <c r="Q357" s="602"/>
      <c r="R357" s="602"/>
      <c r="S357" s="602"/>
      <c r="T357" s="602"/>
      <c r="U357" s="602"/>
      <c r="V357" s="602"/>
      <c r="W357" s="602"/>
      <c r="X357" s="602"/>
      <c r="Y357" s="602"/>
      <c r="Z357" s="602"/>
      <c r="AA357" s="602"/>
      <c r="AB357" s="602"/>
      <c r="AC357" s="602"/>
      <c r="AD357" s="602"/>
      <c r="AE357" s="602"/>
      <c r="AF357" s="602"/>
      <c r="AG357" s="602"/>
      <c r="AH357" s="602"/>
      <c r="AI357" s="602"/>
      <c r="AJ357" s="602"/>
      <c r="AK357" s="602"/>
      <c r="AL357" s="602"/>
    </row>
    <row r="358" spans="2:38">
      <c r="B358" s="601"/>
      <c r="C358" s="601"/>
      <c r="D358" s="602"/>
      <c r="E358" s="602"/>
      <c r="F358" s="602"/>
      <c r="G358" s="602"/>
      <c r="H358" s="602"/>
      <c r="I358" s="602"/>
      <c r="J358" s="602"/>
      <c r="K358" s="602"/>
      <c r="L358" s="602"/>
      <c r="M358" s="602"/>
      <c r="N358" s="602"/>
      <c r="O358" s="602"/>
      <c r="P358" s="602"/>
      <c r="Q358" s="602"/>
      <c r="R358" s="602"/>
      <c r="S358" s="602"/>
      <c r="T358" s="602"/>
      <c r="U358" s="602"/>
      <c r="V358" s="602"/>
      <c r="W358" s="602"/>
      <c r="X358" s="602"/>
      <c r="Y358" s="602"/>
      <c r="Z358" s="602"/>
      <c r="AA358" s="602"/>
      <c r="AB358" s="602"/>
      <c r="AC358" s="602"/>
      <c r="AD358" s="602"/>
      <c r="AE358" s="602"/>
      <c r="AF358" s="602"/>
      <c r="AG358" s="602"/>
      <c r="AH358" s="602"/>
      <c r="AI358" s="602"/>
      <c r="AJ358" s="602"/>
      <c r="AK358" s="602"/>
      <c r="AL358" s="602"/>
    </row>
    <row r="359" spans="2:38">
      <c r="B359" s="601"/>
      <c r="C359" s="601"/>
      <c r="D359" s="602"/>
      <c r="E359" s="602"/>
      <c r="F359" s="602"/>
      <c r="G359" s="602"/>
      <c r="H359" s="602"/>
      <c r="I359" s="602"/>
      <c r="J359" s="602"/>
      <c r="K359" s="602"/>
      <c r="L359" s="602"/>
      <c r="M359" s="602"/>
      <c r="N359" s="602"/>
      <c r="O359" s="602"/>
      <c r="P359" s="602"/>
      <c r="Q359" s="602"/>
      <c r="R359" s="602"/>
      <c r="S359" s="602"/>
      <c r="T359" s="602"/>
      <c r="U359" s="602"/>
      <c r="V359" s="602"/>
      <c r="W359" s="602"/>
      <c r="X359" s="602"/>
      <c r="Y359" s="602"/>
      <c r="Z359" s="602"/>
      <c r="AA359" s="602"/>
      <c r="AB359" s="602"/>
      <c r="AC359" s="602"/>
      <c r="AD359" s="602"/>
      <c r="AE359" s="602"/>
      <c r="AF359" s="602"/>
      <c r="AG359" s="602"/>
      <c r="AH359" s="602"/>
      <c r="AI359" s="602"/>
      <c r="AJ359" s="602"/>
      <c r="AK359" s="602"/>
      <c r="AL359" s="602"/>
    </row>
    <row r="360" spans="2:38">
      <c r="B360" s="601"/>
      <c r="C360" s="601"/>
      <c r="D360" s="602"/>
      <c r="E360" s="602"/>
      <c r="F360" s="602"/>
      <c r="G360" s="602"/>
      <c r="H360" s="602"/>
      <c r="I360" s="602"/>
      <c r="J360" s="602"/>
      <c r="K360" s="602"/>
      <c r="L360" s="602"/>
      <c r="M360" s="602"/>
      <c r="N360" s="602"/>
      <c r="O360" s="602"/>
      <c r="P360" s="602"/>
      <c r="Q360" s="602"/>
      <c r="R360" s="602"/>
      <c r="S360" s="602"/>
      <c r="T360" s="602"/>
      <c r="U360" s="602"/>
      <c r="V360" s="602"/>
      <c r="W360" s="602"/>
      <c r="X360" s="602"/>
      <c r="Y360" s="602"/>
      <c r="Z360" s="602"/>
      <c r="AA360" s="602"/>
      <c r="AB360" s="602"/>
      <c r="AC360" s="602"/>
      <c r="AD360" s="602"/>
      <c r="AE360" s="602"/>
      <c r="AF360" s="602"/>
      <c r="AG360" s="602"/>
      <c r="AH360" s="602"/>
      <c r="AI360" s="602"/>
      <c r="AJ360" s="602"/>
      <c r="AK360" s="602"/>
      <c r="AL360" s="602"/>
    </row>
    <row r="361" spans="2:38">
      <c r="B361" s="601"/>
      <c r="C361" s="601"/>
      <c r="D361" s="602"/>
      <c r="E361" s="602"/>
      <c r="F361" s="602"/>
      <c r="G361" s="602"/>
      <c r="H361" s="602"/>
      <c r="I361" s="602"/>
      <c r="J361" s="602"/>
      <c r="K361" s="602"/>
      <c r="L361" s="602"/>
      <c r="M361" s="602"/>
      <c r="N361" s="602"/>
      <c r="O361" s="602"/>
      <c r="P361" s="602"/>
      <c r="Q361" s="602"/>
      <c r="R361" s="602"/>
      <c r="S361" s="602"/>
      <c r="T361" s="602"/>
      <c r="U361" s="602"/>
      <c r="V361" s="602"/>
      <c r="W361" s="602"/>
      <c r="X361" s="602"/>
      <c r="Y361" s="602"/>
      <c r="Z361" s="602"/>
      <c r="AA361" s="602"/>
      <c r="AB361" s="602"/>
      <c r="AC361" s="602"/>
      <c r="AD361" s="602"/>
      <c r="AE361" s="602"/>
      <c r="AF361" s="602"/>
      <c r="AG361" s="602"/>
      <c r="AH361" s="602"/>
      <c r="AI361" s="602"/>
      <c r="AJ361" s="602"/>
      <c r="AK361" s="602"/>
      <c r="AL361" s="602"/>
    </row>
    <row r="362" spans="2:38">
      <c r="B362" s="601"/>
      <c r="C362" s="601"/>
      <c r="D362" s="602"/>
      <c r="E362" s="602"/>
      <c r="F362" s="602"/>
      <c r="G362" s="602"/>
      <c r="H362" s="602"/>
      <c r="I362" s="602"/>
      <c r="J362" s="602"/>
      <c r="K362" s="602"/>
      <c r="L362" s="602"/>
      <c r="M362" s="602"/>
      <c r="N362" s="602"/>
      <c r="O362" s="602"/>
      <c r="P362" s="602"/>
      <c r="Q362" s="602"/>
      <c r="R362" s="602"/>
      <c r="S362" s="602"/>
      <c r="T362" s="602"/>
      <c r="U362" s="602"/>
      <c r="V362" s="602"/>
      <c r="W362" s="602"/>
      <c r="X362" s="602"/>
      <c r="Y362" s="602"/>
      <c r="Z362" s="602"/>
      <c r="AA362" s="602"/>
      <c r="AB362" s="602"/>
      <c r="AC362" s="602"/>
      <c r="AD362" s="602"/>
      <c r="AE362" s="602"/>
      <c r="AF362" s="602"/>
      <c r="AG362" s="602"/>
      <c r="AH362" s="602"/>
      <c r="AI362" s="602"/>
      <c r="AJ362" s="602"/>
      <c r="AK362" s="602"/>
      <c r="AL362" s="602"/>
    </row>
    <row r="363" spans="2:38">
      <c r="B363" s="601"/>
      <c r="C363" s="601"/>
      <c r="D363" s="602"/>
      <c r="E363" s="602"/>
      <c r="F363" s="602"/>
      <c r="G363" s="602"/>
      <c r="H363" s="602"/>
      <c r="I363" s="602"/>
      <c r="J363" s="602"/>
      <c r="K363" s="602"/>
      <c r="L363" s="602"/>
      <c r="M363" s="602"/>
      <c r="N363" s="602"/>
      <c r="O363" s="602"/>
      <c r="P363" s="602"/>
      <c r="Q363" s="602"/>
      <c r="R363" s="602"/>
      <c r="S363" s="602"/>
      <c r="T363" s="602"/>
      <c r="U363" s="602"/>
      <c r="V363" s="602"/>
      <c r="W363" s="602"/>
      <c r="X363" s="602"/>
      <c r="Y363" s="602"/>
      <c r="Z363" s="602"/>
      <c r="AA363" s="602"/>
      <c r="AB363" s="602"/>
      <c r="AC363" s="602"/>
      <c r="AD363" s="602"/>
      <c r="AE363" s="602"/>
      <c r="AF363" s="602"/>
      <c r="AG363" s="602"/>
      <c r="AH363" s="602"/>
      <c r="AI363" s="602"/>
      <c r="AJ363" s="602"/>
      <c r="AK363" s="602"/>
      <c r="AL363" s="602"/>
    </row>
    <row r="364" spans="2:38">
      <c r="B364" s="601"/>
      <c r="C364" s="601"/>
      <c r="D364" s="602"/>
      <c r="E364" s="602"/>
      <c r="F364" s="602"/>
      <c r="G364" s="602"/>
      <c r="H364" s="602"/>
      <c r="I364" s="602"/>
      <c r="J364" s="602"/>
      <c r="K364" s="602"/>
      <c r="L364" s="602"/>
      <c r="M364" s="602"/>
      <c r="N364" s="602"/>
      <c r="O364" s="602"/>
      <c r="P364" s="602"/>
      <c r="Q364" s="602"/>
      <c r="R364" s="602"/>
      <c r="S364" s="602"/>
      <c r="T364" s="602"/>
      <c r="U364" s="602"/>
      <c r="V364" s="602"/>
      <c r="W364" s="602"/>
      <c r="X364" s="602"/>
      <c r="Y364" s="602"/>
      <c r="Z364" s="602"/>
      <c r="AA364" s="602"/>
      <c r="AB364" s="602"/>
      <c r="AC364" s="602"/>
      <c r="AD364" s="602"/>
      <c r="AE364" s="602"/>
      <c r="AF364" s="602"/>
      <c r="AG364" s="602"/>
      <c r="AH364" s="602"/>
      <c r="AI364" s="602"/>
      <c r="AJ364" s="602"/>
      <c r="AK364" s="602"/>
      <c r="AL364" s="602"/>
    </row>
    <row r="365" spans="2:38">
      <c r="B365" s="601"/>
      <c r="C365" s="601"/>
      <c r="D365" s="602"/>
      <c r="E365" s="602"/>
      <c r="F365" s="602"/>
      <c r="G365" s="602"/>
      <c r="H365" s="602"/>
      <c r="I365" s="602"/>
      <c r="J365" s="602"/>
      <c r="K365" s="602"/>
      <c r="L365" s="602"/>
      <c r="M365" s="602"/>
      <c r="N365" s="602"/>
      <c r="O365" s="602"/>
      <c r="P365" s="602"/>
      <c r="Q365" s="602"/>
      <c r="R365" s="602"/>
      <c r="S365" s="602"/>
      <c r="T365" s="602"/>
      <c r="U365" s="602"/>
      <c r="V365" s="602"/>
      <c r="W365" s="602"/>
      <c r="X365" s="602"/>
      <c r="Y365" s="602"/>
      <c r="Z365" s="602"/>
      <c r="AA365" s="602"/>
      <c r="AB365" s="602"/>
      <c r="AC365" s="602"/>
      <c r="AD365" s="602"/>
      <c r="AE365" s="602"/>
      <c r="AF365" s="602"/>
      <c r="AG365" s="602"/>
      <c r="AH365" s="602"/>
      <c r="AI365" s="602"/>
      <c r="AJ365" s="602"/>
      <c r="AK365" s="602"/>
      <c r="AL365" s="602"/>
    </row>
    <row r="366" spans="2:38">
      <c r="B366" s="601"/>
      <c r="C366" s="601"/>
      <c r="D366" s="602"/>
      <c r="E366" s="602"/>
      <c r="F366" s="602"/>
      <c r="G366" s="602"/>
      <c r="H366" s="602"/>
      <c r="I366" s="602"/>
      <c r="J366" s="602"/>
      <c r="K366" s="602"/>
      <c r="L366" s="602"/>
      <c r="M366" s="602"/>
      <c r="N366" s="602"/>
      <c r="O366" s="602"/>
      <c r="P366" s="602"/>
      <c r="Q366" s="602"/>
      <c r="R366" s="602"/>
      <c r="S366" s="602"/>
      <c r="T366" s="602"/>
      <c r="U366" s="602"/>
      <c r="V366" s="602"/>
      <c r="W366" s="602"/>
      <c r="X366" s="602"/>
      <c r="Y366" s="602"/>
      <c r="Z366" s="602"/>
      <c r="AA366" s="602"/>
      <c r="AB366" s="602"/>
      <c r="AC366" s="602"/>
      <c r="AD366" s="602"/>
      <c r="AE366" s="602"/>
      <c r="AF366" s="602"/>
      <c r="AG366" s="602"/>
      <c r="AH366" s="602"/>
      <c r="AI366" s="602"/>
      <c r="AJ366" s="602"/>
      <c r="AK366" s="602"/>
      <c r="AL366" s="602"/>
    </row>
    <row r="367" spans="2:38">
      <c r="B367" s="601"/>
      <c r="C367" s="601"/>
      <c r="D367" s="602"/>
      <c r="E367" s="602"/>
      <c r="F367" s="602"/>
      <c r="G367" s="602"/>
      <c r="H367" s="602"/>
      <c r="I367" s="602"/>
      <c r="J367" s="602"/>
      <c r="K367" s="602"/>
      <c r="L367" s="602"/>
      <c r="M367" s="602"/>
      <c r="N367" s="602"/>
      <c r="O367" s="602"/>
      <c r="P367" s="602"/>
      <c r="Q367" s="602"/>
      <c r="R367" s="602"/>
      <c r="S367" s="602"/>
      <c r="T367" s="602"/>
      <c r="U367" s="602"/>
      <c r="V367" s="602"/>
      <c r="W367" s="602"/>
      <c r="X367" s="602"/>
      <c r="Y367" s="602"/>
      <c r="Z367" s="602"/>
      <c r="AA367" s="602"/>
      <c r="AB367" s="602"/>
      <c r="AC367" s="602"/>
      <c r="AD367" s="602"/>
      <c r="AE367" s="602"/>
      <c r="AF367" s="602"/>
      <c r="AG367" s="602"/>
      <c r="AH367" s="602"/>
      <c r="AI367" s="602"/>
      <c r="AJ367" s="602"/>
      <c r="AK367" s="602"/>
      <c r="AL367" s="602"/>
    </row>
    <row r="368" spans="2:38">
      <c r="B368" s="601"/>
      <c r="C368" s="601"/>
      <c r="D368" s="602"/>
      <c r="E368" s="602"/>
      <c r="F368" s="602"/>
      <c r="G368" s="602"/>
      <c r="H368" s="602"/>
      <c r="I368" s="602"/>
      <c r="J368" s="602"/>
      <c r="K368" s="602"/>
      <c r="L368" s="602"/>
      <c r="M368" s="602"/>
      <c r="N368" s="602"/>
      <c r="O368" s="602"/>
      <c r="P368" s="602"/>
      <c r="Q368" s="602"/>
      <c r="R368" s="602"/>
      <c r="S368" s="602"/>
      <c r="T368" s="602"/>
      <c r="U368" s="602"/>
      <c r="V368" s="602"/>
      <c r="W368" s="602"/>
      <c r="X368" s="602"/>
      <c r="Y368" s="602"/>
      <c r="Z368" s="602"/>
      <c r="AA368" s="602"/>
      <c r="AB368" s="602"/>
      <c r="AC368" s="602"/>
      <c r="AD368" s="602"/>
      <c r="AE368" s="602"/>
      <c r="AF368" s="602"/>
      <c r="AG368" s="602"/>
      <c r="AH368" s="602"/>
      <c r="AI368" s="602"/>
      <c r="AJ368" s="602"/>
      <c r="AK368" s="602"/>
      <c r="AL368" s="602"/>
    </row>
    <row r="369" spans="2:38">
      <c r="B369" s="601"/>
      <c r="C369" s="601"/>
      <c r="D369" s="602"/>
      <c r="E369" s="602"/>
      <c r="F369" s="602"/>
      <c r="G369" s="602"/>
      <c r="H369" s="602"/>
      <c r="I369" s="602"/>
      <c r="J369" s="602"/>
      <c r="K369" s="602"/>
      <c r="L369" s="602"/>
      <c r="M369" s="602"/>
      <c r="N369" s="602"/>
      <c r="O369" s="602"/>
      <c r="P369" s="602"/>
      <c r="Q369" s="602"/>
      <c r="R369" s="602"/>
      <c r="S369" s="602"/>
      <c r="T369" s="602"/>
      <c r="U369" s="602"/>
      <c r="V369" s="602"/>
      <c r="W369" s="602"/>
      <c r="X369" s="602"/>
      <c r="Y369" s="602"/>
      <c r="Z369" s="602"/>
      <c r="AA369" s="602"/>
      <c r="AB369" s="602"/>
      <c r="AC369" s="602"/>
      <c r="AD369" s="602"/>
      <c r="AE369" s="602"/>
      <c r="AF369" s="602"/>
      <c r="AG369" s="602"/>
      <c r="AH369" s="602"/>
      <c r="AI369" s="602"/>
      <c r="AJ369" s="602"/>
      <c r="AK369" s="602"/>
      <c r="AL369" s="602"/>
    </row>
    <row r="370" spans="2:38">
      <c r="B370" s="601"/>
      <c r="C370" s="601"/>
      <c r="D370" s="602"/>
      <c r="E370" s="602"/>
      <c r="F370" s="602"/>
      <c r="G370" s="602"/>
      <c r="H370" s="602"/>
      <c r="I370" s="602"/>
      <c r="J370" s="602"/>
      <c r="K370" s="602"/>
      <c r="L370" s="602"/>
      <c r="M370" s="602"/>
      <c r="N370" s="602"/>
      <c r="O370" s="602"/>
      <c r="P370" s="602"/>
      <c r="Q370" s="602"/>
      <c r="R370" s="602"/>
      <c r="S370" s="602"/>
      <c r="T370" s="602"/>
      <c r="U370" s="602"/>
      <c r="V370" s="602"/>
      <c r="W370" s="602"/>
      <c r="X370" s="602"/>
      <c r="Y370" s="602"/>
      <c r="Z370" s="602"/>
      <c r="AA370" s="602"/>
      <c r="AB370" s="602"/>
      <c r="AC370" s="602"/>
      <c r="AD370" s="602"/>
      <c r="AE370" s="602"/>
      <c r="AF370" s="602"/>
      <c r="AG370" s="602"/>
      <c r="AH370" s="602"/>
      <c r="AI370" s="602"/>
      <c r="AJ370" s="602"/>
      <c r="AK370" s="602"/>
      <c r="AL370" s="602"/>
    </row>
    <row r="371" spans="2:38">
      <c r="B371" s="601"/>
      <c r="C371" s="601"/>
      <c r="D371" s="602"/>
      <c r="E371" s="602"/>
      <c r="F371" s="602"/>
      <c r="G371" s="602"/>
      <c r="H371" s="602"/>
      <c r="I371" s="602"/>
      <c r="J371" s="602"/>
      <c r="K371" s="602"/>
      <c r="L371" s="602"/>
      <c r="M371" s="602"/>
      <c r="N371" s="602"/>
      <c r="O371" s="602"/>
      <c r="P371" s="602"/>
      <c r="Q371" s="602"/>
      <c r="R371" s="602"/>
      <c r="S371" s="602"/>
      <c r="T371" s="602"/>
      <c r="U371" s="602"/>
      <c r="V371" s="602"/>
      <c r="W371" s="602"/>
      <c r="X371" s="602"/>
      <c r="Y371" s="602"/>
      <c r="Z371" s="602"/>
      <c r="AA371" s="602"/>
      <c r="AB371" s="602"/>
      <c r="AC371" s="602"/>
      <c r="AD371" s="602"/>
      <c r="AE371" s="602"/>
      <c r="AF371" s="602"/>
      <c r="AG371" s="602"/>
      <c r="AH371" s="602"/>
      <c r="AI371" s="602"/>
      <c r="AJ371" s="602"/>
      <c r="AK371" s="602"/>
      <c r="AL371" s="602"/>
    </row>
    <row r="372" spans="2:38">
      <c r="B372" s="601"/>
      <c r="C372" s="601"/>
      <c r="D372" s="602"/>
      <c r="E372" s="602"/>
      <c r="F372" s="602"/>
      <c r="G372" s="602"/>
      <c r="H372" s="602"/>
      <c r="I372" s="602"/>
      <c r="J372" s="602"/>
      <c r="K372" s="602"/>
      <c r="L372" s="602"/>
      <c r="M372" s="602"/>
      <c r="N372" s="602"/>
      <c r="O372" s="602"/>
      <c r="P372" s="602"/>
      <c r="Q372" s="602"/>
      <c r="R372" s="602"/>
      <c r="S372" s="602"/>
      <c r="T372" s="602"/>
      <c r="U372" s="602"/>
      <c r="V372" s="602"/>
      <c r="W372" s="602"/>
      <c r="X372" s="602"/>
      <c r="Y372" s="602"/>
      <c r="Z372" s="602"/>
      <c r="AA372" s="602"/>
      <c r="AB372" s="602"/>
      <c r="AC372" s="602"/>
      <c r="AD372" s="602"/>
      <c r="AE372" s="602"/>
      <c r="AF372" s="602"/>
      <c r="AG372" s="602"/>
      <c r="AH372" s="602"/>
      <c r="AI372" s="602"/>
      <c r="AJ372" s="602"/>
      <c r="AK372" s="602"/>
      <c r="AL372" s="602"/>
    </row>
    <row r="373" spans="2:38">
      <c r="B373" s="601"/>
      <c r="C373" s="601"/>
      <c r="D373" s="602"/>
      <c r="E373" s="602"/>
      <c r="F373" s="602"/>
      <c r="G373" s="602"/>
      <c r="H373" s="602"/>
      <c r="I373" s="602"/>
      <c r="J373" s="602"/>
      <c r="K373" s="602"/>
      <c r="L373" s="602"/>
      <c r="M373" s="602"/>
      <c r="N373" s="602"/>
      <c r="O373" s="602"/>
      <c r="P373" s="602"/>
      <c r="Q373" s="602"/>
      <c r="R373" s="602"/>
      <c r="S373" s="602"/>
      <c r="T373" s="602"/>
      <c r="U373" s="602"/>
      <c r="V373" s="602"/>
      <c r="W373" s="602"/>
      <c r="X373" s="602"/>
      <c r="Y373" s="602"/>
      <c r="Z373" s="602"/>
      <c r="AA373" s="602"/>
      <c r="AB373" s="602"/>
      <c r="AC373" s="602"/>
      <c r="AD373" s="602"/>
      <c r="AE373" s="602"/>
      <c r="AF373" s="602"/>
      <c r="AG373" s="602"/>
      <c r="AH373" s="602"/>
      <c r="AI373" s="602"/>
      <c r="AJ373" s="602"/>
      <c r="AK373" s="602"/>
      <c r="AL373" s="602"/>
    </row>
    <row r="374" spans="2:38">
      <c r="B374" s="601"/>
      <c r="C374" s="601"/>
      <c r="D374" s="602"/>
      <c r="E374" s="602"/>
      <c r="F374" s="602"/>
      <c r="G374" s="602"/>
      <c r="H374" s="602"/>
      <c r="I374" s="602"/>
      <c r="J374" s="602"/>
      <c r="K374" s="602"/>
      <c r="L374" s="602"/>
      <c r="M374" s="602"/>
      <c r="N374" s="602"/>
      <c r="O374" s="602"/>
      <c r="P374" s="602"/>
      <c r="Q374" s="602"/>
      <c r="R374" s="602"/>
      <c r="S374" s="602"/>
      <c r="T374" s="602"/>
      <c r="U374" s="602"/>
      <c r="V374" s="602"/>
      <c r="W374" s="602"/>
      <c r="X374" s="602"/>
      <c r="Y374" s="602"/>
      <c r="Z374" s="602"/>
      <c r="AA374" s="602"/>
      <c r="AB374" s="602"/>
      <c r="AC374" s="602"/>
      <c r="AD374" s="602"/>
      <c r="AE374" s="602"/>
      <c r="AF374" s="602"/>
      <c r="AG374" s="602"/>
      <c r="AH374" s="602"/>
      <c r="AI374" s="602"/>
      <c r="AJ374" s="602"/>
      <c r="AK374" s="602"/>
      <c r="AL374" s="602"/>
    </row>
    <row r="375" spans="2:38">
      <c r="B375" s="601"/>
      <c r="C375" s="601"/>
      <c r="D375" s="602"/>
      <c r="E375" s="602"/>
      <c r="F375" s="602"/>
      <c r="G375" s="602"/>
      <c r="H375" s="602"/>
      <c r="I375" s="602"/>
      <c r="J375" s="602"/>
      <c r="K375" s="602"/>
      <c r="L375" s="602"/>
      <c r="M375" s="602"/>
      <c r="N375" s="602"/>
      <c r="O375" s="602"/>
      <c r="P375" s="602"/>
      <c r="Q375" s="602"/>
      <c r="R375" s="602"/>
      <c r="S375" s="602"/>
      <c r="T375" s="602"/>
      <c r="U375" s="602"/>
      <c r="V375" s="602"/>
      <c r="W375" s="602"/>
      <c r="X375" s="602"/>
      <c r="Y375" s="602"/>
      <c r="Z375" s="602"/>
      <c r="AA375" s="602"/>
      <c r="AB375" s="602"/>
      <c r="AC375" s="602"/>
      <c r="AD375" s="602"/>
      <c r="AE375" s="602"/>
      <c r="AF375" s="602"/>
      <c r="AG375" s="602"/>
      <c r="AH375" s="602"/>
      <c r="AI375" s="602"/>
      <c r="AJ375" s="602"/>
      <c r="AK375" s="602"/>
      <c r="AL375" s="602"/>
    </row>
    <row r="376" spans="2:38">
      <c r="B376" s="601"/>
      <c r="C376" s="601"/>
      <c r="D376" s="602"/>
      <c r="E376" s="602"/>
      <c r="F376" s="602"/>
      <c r="G376" s="602"/>
      <c r="H376" s="602"/>
      <c r="I376" s="602"/>
      <c r="J376" s="602"/>
      <c r="K376" s="602"/>
      <c r="L376" s="602"/>
      <c r="M376" s="602"/>
      <c r="N376" s="602"/>
      <c r="O376" s="602"/>
      <c r="P376" s="602"/>
      <c r="Q376" s="602"/>
      <c r="R376" s="602"/>
      <c r="S376" s="602"/>
      <c r="T376" s="602"/>
      <c r="U376" s="602"/>
      <c r="V376" s="602"/>
      <c r="W376" s="602"/>
      <c r="X376" s="602"/>
      <c r="Y376" s="602"/>
      <c r="Z376" s="602"/>
      <c r="AA376" s="602"/>
      <c r="AB376" s="602"/>
      <c r="AC376" s="602"/>
      <c r="AD376" s="602"/>
      <c r="AE376" s="602"/>
      <c r="AF376" s="602"/>
      <c r="AG376" s="602"/>
      <c r="AH376" s="602"/>
      <c r="AI376" s="602"/>
      <c r="AJ376" s="602"/>
      <c r="AK376" s="602"/>
      <c r="AL376" s="602"/>
    </row>
    <row r="377" spans="2:38">
      <c r="B377" s="601"/>
      <c r="C377" s="601"/>
      <c r="D377" s="602"/>
      <c r="E377" s="602"/>
      <c r="F377" s="602"/>
      <c r="G377" s="602"/>
      <c r="H377" s="602"/>
      <c r="I377" s="602"/>
      <c r="J377" s="602"/>
      <c r="K377" s="602"/>
      <c r="L377" s="602"/>
      <c r="M377" s="602"/>
      <c r="N377" s="602"/>
      <c r="O377" s="602"/>
      <c r="P377" s="602"/>
      <c r="Q377" s="602"/>
      <c r="R377" s="602"/>
      <c r="S377" s="602"/>
      <c r="T377" s="602"/>
      <c r="U377" s="602"/>
      <c r="V377" s="602"/>
      <c r="W377" s="602"/>
      <c r="X377" s="602"/>
      <c r="Y377" s="602"/>
      <c r="Z377" s="602"/>
      <c r="AA377" s="602"/>
      <c r="AB377" s="602"/>
      <c r="AC377" s="602"/>
      <c r="AD377" s="602"/>
      <c r="AE377" s="602"/>
      <c r="AF377" s="602"/>
      <c r="AG377" s="602"/>
      <c r="AH377" s="602"/>
      <c r="AI377" s="602"/>
      <c r="AJ377" s="602"/>
      <c r="AK377" s="602"/>
      <c r="AL377" s="602"/>
    </row>
    <row r="378" spans="2:38">
      <c r="B378" s="601"/>
      <c r="C378" s="601"/>
      <c r="D378" s="602"/>
      <c r="E378" s="602"/>
      <c r="F378" s="602"/>
      <c r="G378" s="602"/>
      <c r="H378" s="602"/>
      <c r="I378" s="602"/>
      <c r="J378" s="602"/>
      <c r="K378" s="602"/>
      <c r="L378" s="602"/>
      <c r="M378" s="602"/>
      <c r="N378" s="602"/>
      <c r="O378" s="602"/>
      <c r="P378" s="602"/>
      <c r="Q378" s="602"/>
      <c r="R378" s="602"/>
      <c r="S378" s="602"/>
      <c r="T378" s="602"/>
      <c r="U378" s="602"/>
      <c r="V378" s="602"/>
      <c r="W378" s="602"/>
      <c r="X378" s="602"/>
      <c r="Y378" s="602"/>
      <c r="Z378" s="602"/>
      <c r="AA378" s="602"/>
      <c r="AB378" s="602"/>
      <c r="AC378" s="602"/>
      <c r="AD378" s="602"/>
      <c r="AE378" s="602"/>
      <c r="AF378" s="602"/>
      <c r="AG378" s="602"/>
      <c r="AH378" s="602"/>
      <c r="AI378" s="602"/>
      <c r="AJ378" s="602"/>
      <c r="AK378" s="602"/>
      <c r="AL378" s="602"/>
    </row>
    <row r="379" spans="2:38">
      <c r="B379" s="601"/>
      <c r="C379" s="601"/>
      <c r="D379" s="602"/>
      <c r="E379" s="602"/>
      <c r="F379" s="602"/>
      <c r="G379" s="602"/>
      <c r="H379" s="602"/>
      <c r="I379" s="602"/>
      <c r="J379" s="602"/>
      <c r="K379" s="602"/>
      <c r="L379" s="602"/>
      <c r="M379" s="602"/>
      <c r="N379" s="602"/>
      <c r="O379" s="602"/>
      <c r="P379" s="602"/>
      <c r="Q379" s="602"/>
      <c r="R379" s="602"/>
      <c r="S379" s="602"/>
      <c r="T379" s="602"/>
      <c r="U379" s="602"/>
      <c r="V379" s="602"/>
      <c r="W379" s="602"/>
      <c r="X379" s="602"/>
      <c r="Y379" s="602"/>
      <c r="Z379" s="602"/>
      <c r="AA379" s="602"/>
      <c r="AB379" s="602"/>
      <c r="AC379" s="602"/>
      <c r="AD379" s="602"/>
      <c r="AE379" s="602"/>
      <c r="AF379" s="602"/>
      <c r="AG379" s="602"/>
      <c r="AH379" s="602"/>
      <c r="AI379" s="602"/>
      <c r="AJ379" s="602"/>
      <c r="AK379" s="602"/>
      <c r="AL379" s="602"/>
    </row>
    <row r="380" spans="2:38">
      <c r="B380" s="601"/>
      <c r="C380" s="601"/>
      <c r="D380" s="602"/>
      <c r="E380" s="602"/>
      <c r="F380" s="602"/>
      <c r="G380" s="602"/>
      <c r="H380" s="602"/>
      <c r="I380" s="602"/>
      <c r="J380" s="602"/>
      <c r="K380" s="602"/>
      <c r="L380" s="602"/>
      <c r="M380" s="602"/>
      <c r="N380" s="602"/>
      <c r="O380" s="602"/>
      <c r="P380" s="602"/>
      <c r="Q380" s="602"/>
      <c r="R380" s="602"/>
      <c r="S380" s="602"/>
      <c r="T380" s="602"/>
      <c r="U380" s="602"/>
      <c r="V380" s="602"/>
      <c r="W380" s="602"/>
      <c r="X380" s="602"/>
      <c r="Y380" s="602"/>
      <c r="Z380" s="602"/>
      <c r="AA380" s="602"/>
      <c r="AB380" s="602"/>
      <c r="AC380" s="602"/>
      <c r="AD380" s="602"/>
      <c r="AE380" s="602"/>
      <c r="AF380" s="602"/>
      <c r="AG380" s="602"/>
      <c r="AH380" s="602"/>
      <c r="AI380" s="602"/>
      <c r="AJ380" s="602"/>
      <c r="AK380" s="602"/>
      <c r="AL380" s="602"/>
    </row>
    <row r="381" spans="2:38">
      <c r="B381" s="601"/>
      <c r="C381" s="601"/>
      <c r="D381" s="602"/>
      <c r="E381" s="602"/>
      <c r="F381" s="602"/>
      <c r="G381" s="602"/>
      <c r="H381" s="602"/>
      <c r="I381" s="602"/>
      <c r="J381" s="602"/>
      <c r="K381" s="602"/>
      <c r="L381" s="602"/>
      <c r="M381" s="602"/>
      <c r="N381" s="602"/>
      <c r="O381" s="602"/>
      <c r="P381" s="602"/>
      <c r="Q381" s="602"/>
      <c r="R381" s="602"/>
      <c r="S381" s="602"/>
      <c r="T381" s="602"/>
      <c r="U381" s="602"/>
      <c r="V381" s="602"/>
      <c r="W381" s="602"/>
      <c r="X381" s="602"/>
      <c r="Y381" s="602"/>
      <c r="Z381" s="602"/>
      <c r="AA381" s="602"/>
      <c r="AB381" s="602"/>
      <c r="AC381" s="602"/>
      <c r="AD381" s="602"/>
      <c r="AE381" s="602"/>
      <c r="AF381" s="602"/>
      <c r="AG381" s="602"/>
      <c r="AH381" s="602"/>
      <c r="AI381" s="602"/>
      <c r="AJ381" s="602"/>
      <c r="AK381" s="602"/>
      <c r="AL381" s="602"/>
    </row>
    <row r="382" spans="2:38">
      <c r="B382" s="601"/>
      <c r="C382" s="601"/>
      <c r="D382" s="602"/>
      <c r="E382" s="602"/>
      <c r="F382" s="602"/>
      <c r="G382" s="602"/>
      <c r="H382" s="602"/>
      <c r="I382" s="602"/>
      <c r="J382" s="602"/>
      <c r="K382" s="602"/>
      <c r="L382" s="602"/>
      <c r="M382" s="602"/>
      <c r="N382" s="602"/>
      <c r="O382" s="602"/>
      <c r="P382" s="602"/>
      <c r="Q382" s="602"/>
      <c r="R382" s="602"/>
      <c r="S382" s="602"/>
      <c r="T382" s="602"/>
      <c r="U382" s="602"/>
      <c r="V382" s="602"/>
      <c r="W382" s="602"/>
      <c r="X382" s="602"/>
      <c r="Y382" s="602"/>
      <c r="Z382" s="602"/>
      <c r="AA382" s="602"/>
      <c r="AB382" s="602"/>
      <c r="AC382" s="602"/>
      <c r="AD382" s="602"/>
      <c r="AE382" s="602"/>
      <c r="AF382" s="602"/>
      <c r="AG382" s="602"/>
      <c r="AH382" s="602"/>
      <c r="AI382" s="602"/>
      <c r="AJ382" s="602"/>
      <c r="AK382" s="602"/>
      <c r="AL382" s="602"/>
    </row>
    <row r="383" spans="2:38">
      <c r="B383" s="601"/>
      <c r="C383" s="601"/>
      <c r="D383" s="602"/>
      <c r="E383" s="602"/>
      <c r="F383" s="602"/>
      <c r="G383" s="602"/>
      <c r="H383" s="602"/>
      <c r="I383" s="602"/>
      <c r="J383" s="602"/>
      <c r="K383" s="602"/>
      <c r="L383" s="602"/>
      <c r="M383" s="602"/>
      <c r="N383" s="602"/>
      <c r="O383" s="602"/>
      <c r="P383" s="602"/>
      <c r="Q383" s="602"/>
      <c r="R383" s="602"/>
      <c r="S383" s="602"/>
      <c r="T383" s="602"/>
      <c r="U383" s="602"/>
      <c r="V383" s="602"/>
      <c r="W383" s="602"/>
      <c r="X383" s="602"/>
      <c r="Y383" s="602"/>
      <c r="Z383" s="602"/>
      <c r="AA383" s="602"/>
      <c r="AB383" s="602"/>
      <c r="AC383" s="602"/>
      <c r="AD383" s="602"/>
      <c r="AE383" s="602"/>
      <c r="AF383" s="602"/>
      <c r="AG383" s="602"/>
      <c r="AH383" s="602"/>
      <c r="AI383" s="602"/>
      <c r="AJ383" s="602"/>
      <c r="AK383" s="602"/>
      <c r="AL383" s="602"/>
    </row>
    <row r="384" spans="2:38">
      <c r="B384" s="601"/>
      <c r="C384" s="601"/>
      <c r="D384" s="602"/>
      <c r="E384" s="602"/>
      <c r="F384" s="602"/>
      <c r="G384" s="602"/>
      <c r="H384" s="602"/>
      <c r="I384" s="602"/>
      <c r="J384" s="602"/>
      <c r="K384" s="602"/>
      <c r="L384" s="602"/>
      <c r="M384" s="602"/>
      <c r="N384" s="602"/>
      <c r="O384" s="602"/>
      <c r="P384" s="602"/>
      <c r="Q384" s="602"/>
      <c r="R384" s="602"/>
      <c r="S384" s="602"/>
      <c r="T384" s="602"/>
      <c r="U384" s="602"/>
      <c r="V384" s="602"/>
      <c r="W384" s="602"/>
      <c r="X384" s="602"/>
      <c r="Y384" s="602"/>
      <c r="Z384" s="602"/>
      <c r="AA384" s="602"/>
      <c r="AB384" s="602"/>
      <c r="AC384" s="602"/>
      <c r="AD384" s="602"/>
      <c r="AE384" s="602"/>
      <c r="AF384" s="602"/>
      <c r="AG384" s="602"/>
      <c r="AH384" s="602"/>
      <c r="AI384" s="602"/>
      <c r="AJ384" s="602"/>
      <c r="AK384" s="602"/>
      <c r="AL384" s="602"/>
    </row>
    <row r="385" spans="2:38">
      <c r="B385" s="601"/>
      <c r="C385" s="601"/>
      <c r="D385" s="602"/>
      <c r="E385" s="602"/>
      <c r="F385" s="602"/>
      <c r="G385" s="602"/>
      <c r="H385" s="602"/>
      <c r="I385" s="602"/>
      <c r="J385" s="602"/>
      <c r="K385" s="602"/>
      <c r="L385" s="602"/>
      <c r="M385" s="602"/>
      <c r="N385" s="602"/>
      <c r="O385" s="602"/>
      <c r="P385" s="602"/>
      <c r="Q385" s="602"/>
      <c r="R385" s="602"/>
      <c r="S385" s="602"/>
      <c r="T385" s="602"/>
      <c r="U385" s="602"/>
      <c r="V385" s="602"/>
      <c r="W385" s="602"/>
      <c r="X385" s="602"/>
      <c r="Y385" s="602"/>
      <c r="Z385" s="602"/>
      <c r="AA385" s="602"/>
      <c r="AB385" s="602"/>
      <c r="AC385" s="602"/>
      <c r="AD385" s="602"/>
      <c r="AE385" s="602"/>
      <c r="AF385" s="602"/>
      <c r="AG385" s="602"/>
      <c r="AH385" s="602"/>
      <c r="AI385" s="602"/>
      <c r="AJ385" s="602"/>
      <c r="AK385" s="602"/>
      <c r="AL385" s="602"/>
    </row>
    <row r="386" spans="2:38">
      <c r="B386" s="601"/>
      <c r="C386" s="601"/>
      <c r="D386" s="602"/>
      <c r="E386" s="602"/>
      <c r="F386" s="602"/>
      <c r="G386" s="602"/>
      <c r="H386" s="602"/>
      <c r="I386" s="602"/>
      <c r="J386" s="602"/>
      <c r="K386" s="602"/>
      <c r="L386" s="602"/>
      <c r="M386" s="602"/>
      <c r="N386" s="602"/>
      <c r="O386" s="602"/>
      <c r="P386" s="602"/>
      <c r="Q386" s="602"/>
      <c r="R386" s="602"/>
      <c r="S386" s="602"/>
      <c r="T386" s="602"/>
      <c r="U386" s="602"/>
      <c r="V386" s="602"/>
      <c r="W386" s="602"/>
      <c r="X386" s="602"/>
      <c r="Y386" s="602"/>
      <c r="Z386" s="602"/>
      <c r="AA386" s="602"/>
      <c r="AB386" s="602"/>
      <c r="AC386" s="602"/>
      <c r="AD386" s="602"/>
      <c r="AE386" s="602"/>
      <c r="AF386" s="602"/>
      <c r="AG386" s="602"/>
      <c r="AH386" s="602"/>
      <c r="AI386" s="602"/>
      <c r="AJ386" s="602"/>
      <c r="AK386" s="602"/>
      <c r="AL386" s="602"/>
    </row>
    <row r="387" spans="2:38">
      <c r="B387" s="601"/>
      <c r="C387" s="601"/>
      <c r="D387" s="602"/>
      <c r="E387" s="602"/>
      <c r="F387" s="602"/>
      <c r="G387" s="602"/>
      <c r="H387" s="602"/>
      <c r="I387" s="602"/>
      <c r="J387" s="602"/>
      <c r="K387" s="602"/>
      <c r="L387" s="602"/>
      <c r="M387" s="602"/>
      <c r="N387" s="602"/>
      <c r="O387" s="602"/>
      <c r="P387" s="602"/>
      <c r="Q387" s="602"/>
      <c r="R387" s="602"/>
      <c r="S387" s="602"/>
      <c r="T387" s="602"/>
      <c r="U387" s="602"/>
      <c r="V387" s="602"/>
      <c r="W387" s="602"/>
      <c r="X387" s="602"/>
      <c r="Y387" s="602"/>
      <c r="Z387" s="602"/>
      <c r="AA387" s="602"/>
      <c r="AB387" s="602"/>
      <c r="AC387" s="602"/>
      <c r="AD387" s="602"/>
      <c r="AE387" s="602"/>
      <c r="AF387" s="602"/>
      <c r="AG387" s="602"/>
      <c r="AH387" s="602"/>
      <c r="AI387" s="602"/>
      <c r="AJ387" s="602"/>
      <c r="AK387" s="602"/>
      <c r="AL387" s="602"/>
    </row>
    <row r="388" spans="2:38">
      <c r="B388" s="601"/>
      <c r="C388" s="601"/>
      <c r="D388" s="602"/>
      <c r="E388" s="602"/>
      <c r="F388" s="602"/>
      <c r="G388" s="602"/>
      <c r="H388" s="602"/>
      <c r="I388" s="602"/>
      <c r="J388" s="602"/>
      <c r="K388" s="602"/>
      <c r="L388" s="602"/>
      <c r="M388" s="602"/>
      <c r="N388" s="602"/>
      <c r="O388" s="602"/>
      <c r="P388" s="602"/>
      <c r="Q388" s="602"/>
      <c r="R388" s="602"/>
      <c r="S388" s="602"/>
      <c r="T388" s="602"/>
      <c r="U388" s="602"/>
      <c r="V388" s="602"/>
      <c r="W388" s="602"/>
      <c r="X388" s="602"/>
      <c r="Y388" s="602"/>
      <c r="Z388" s="602"/>
      <c r="AA388" s="602"/>
      <c r="AB388" s="602"/>
      <c r="AC388" s="602"/>
      <c r="AD388" s="602"/>
      <c r="AE388" s="602"/>
      <c r="AF388" s="602"/>
      <c r="AG388" s="602"/>
      <c r="AH388" s="602"/>
      <c r="AI388" s="602"/>
      <c r="AJ388" s="602"/>
      <c r="AK388" s="602"/>
      <c r="AL388" s="602"/>
    </row>
    <row r="389" spans="2:38">
      <c r="B389" s="601"/>
      <c r="C389" s="601"/>
      <c r="D389" s="602"/>
      <c r="E389" s="602"/>
      <c r="F389" s="602"/>
      <c r="G389" s="602"/>
      <c r="H389" s="602"/>
      <c r="I389" s="602"/>
      <c r="J389" s="602"/>
      <c r="K389" s="602"/>
      <c r="L389" s="602"/>
      <c r="M389" s="602"/>
      <c r="N389" s="602"/>
      <c r="O389" s="602"/>
      <c r="P389" s="602"/>
      <c r="Q389" s="602"/>
      <c r="R389" s="602"/>
      <c r="S389" s="602"/>
      <c r="T389" s="602"/>
      <c r="U389" s="602"/>
      <c r="V389" s="602"/>
      <c r="W389" s="602"/>
      <c r="X389" s="602"/>
      <c r="Y389" s="602"/>
      <c r="Z389" s="602"/>
      <c r="AA389" s="602"/>
      <c r="AB389" s="602"/>
      <c r="AC389" s="602"/>
      <c r="AD389" s="602"/>
      <c r="AE389" s="602"/>
      <c r="AF389" s="602"/>
      <c r="AG389" s="602"/>
      <c r="AH389" s="602"/>
      <c r="AI389" s="602"/>
      <c r="AJ389" s="602"/>
      <c r="AK389" s="602"/>
      <c r="AL389" s="602"/>
    </row>
    <row r="390" spans="2:38">
      <c r="B390" s="601"/>
      <c r="C390" s="601"/>
      <c r="D390" s="602"/>
      <c r="E390" s="602"/>
      <c r="F390" s="602"/>
      <c r="G390" s="602"/>
      <c r="H390" s="602"/>
      <c r="I390" s="602"/>
      <c r="J390" s="602"/>
      <c r="K390" s="602"/>
      <c r="L390" s="602"/>
      <c r="M390" s="602"/>
      <c r="N390" s="602"/>
      <c r="O390" s="602"/>
      <c r="P390" s="602"/>
      <c r="Q390" s="602"/>
      <c r="R390" s="602"/>
      <c r="S390" s="602"/>
      <c r="T390" s="602"/>
      <c r="U390" s="602"/>
      <c r="V390" s="602"/>
      <c r="W390" s="602"/>
      <c r="X390" s="602"/>
      <c r="Y390" s="602"/>
      <c r="Z390" s="602"/>
      <c r="AA390" s="602"/>
      <c r="AB390" s="602"/>
      <c r="AC390" s="602"/>
      <c r="AD390" s="602"/>
      <c r="AE390" s="602"/>
      <c r="AF390" s="602"/>
      <c r="AG390" s="602"/>
      <c r="AH390" s="602"/>
      <c r="AI390" s="602"/>
      <c r="AJ390" s="602"/>
      <c r="AK390" s="602"/>
      <c r="AL390" s="602"/>
    </row>
    <row r="391" spans="2:38">
      <c r="B391" s="601"/>
      <c r="C391" s="601"/>
      <c r="D391" s="602"/>
      <c r="E391" s="602"/>
      <c r="F391" s="602"/>
      <c r="G391" s="602"/>
      <c r="H391" s="602"/>
      <c r="I391" s="602"/>
      <c r="J391" s="602"/>
      <c r="K391" s="602"/>
      <c r="L391" s="602"/>
      <c r="M391" s="602"/>
      <c r="N391" s="602"/>
      <c r="O391" s="602"/>
      <c r="P391" s="602"/>
      <c r="Q391" s="602"/>
      <c r="R391" s="602"/>
      <c r="S391" s="602"/>
      <c r="T391" s="602"/>
      <c r="U391" s="602"/>
      <c r="V391" s="602"/>
      <c r="W391" s="602"/>
      <c r="X391" s="602"/>
      <c r="Y391" s="602"/>
      <c r="Z391" s="602"/>
      <c r="AA391" s="602"/>
      <c r="AB391" s="602"/>
      <c r="AC391" s="602"/>
      <c r="AD391" s="602"/>
      <c r="AE391" s="602"/>
      <c r="AF391" s="602"/>
      <c r="AG391" s="602"/>
      <c r="AH391" s="602"/>
      <c r="AI391" s="602"/>
      <c r="AJ391" s="602"/>
      <c r="AK391" s="602"/>
      <c r="AL391" s="602"/>
    </row>
    <row r="392" spans="2:38">
      <c r="B392" s="601"/>
      <c r="C392" s="601"/>
      <c r="D392" s="602"/>
      <c r="E392" s="602"/>
      <c r="F392" s="602"/>
      <c r="G392" s="602"/>
      <c r="H392" s="602"/>
      <c r="I392" s="602"/>
      <c r="J392" s="602"/>
      <c r="K392" s="602"/>
      <c r="L392" s="602"/>
      <c r="M392" s="602"/>
      <c r="N392" s="602"/>
      <c r="O392" s="602"/>
      <c r="P392" s="602"/>
      <c r="Q392" s="602"/>
      <c r="R392" s="602"/>
      <c r="S392" s="602"/>
      <c r="T392" s="602"/>
      <c r="U392" s="602"/>
      <c r="V392" s="602"/>
      <c r="W392" s="602"/>
      <c r="X392" s="602"/>
      <c r="Y392" s="602"/>
      <c r="Z392" s="602"/>
      <c r="AA392" s="602"/>
      <c r="AB392" s="602"/>
      <c r="AC392" s="602"/>
      <c r="AD392" s="602"/>
      <c r="AE392" s="602"/>
      <c r="AF392" s="602"/>
      <c r="AG392" s="602"/>
      <c r="AH392" s="602"/>
      <c r="AI392" s="602"/>
      <c r="AJ392" s="602"/>
      <c r="AK392" s="602"/>
      <c r="AL392" s="602"/>
    </row>
    <row r="393" spans="2:38">
      <c r="B393" s="601"/>
      <c r="C393" s="601"/>
      <c r="D393" s="602"/>
      <c r="E393" s="602"/>
      <c r="F393" s="602"/>
      <c r="G393" s="602"/>
      <c r="H393" s="602"/>
      <c r="I393" s="602"/>
      <c r="J393" s="602"/>
      <c r="K393" s="602"/>
      <c r="L393" s="602"/>
      <c r="M393" s="602"/>
      <c r="N393" s="602"/>
      <c r="O393" s="602"/>
      <c r="P393" s="602"/>
      <c r="Q393" s="602"/>
      <c r="R393" s="602"/>
      <c r="S393" s="602"/>
      <c r="T393" s="602"/>
      <c r="U393" s="602"/>
      <c r="V393" s="602"/>
      <c r="W393" s="602"/>
      <c r="X393" s="602"/>
      <c r="Y393" s="602"/>
      <c r="Z393" s="602"/>
      <c r="AA393" s="602"/>
      <c r="AB393" s="602"/>
      <c r="AC393" s="602"/>
      <c r="AD393" s="602"/>
      <c r="AE393" s="602"/>
      <c r="AF393" s="602"/>
      <c r="AG393" s="602"/>
      <c r="AH393" s="602"/>
      <c r="AI393" s="602"/>
      <c r="AJ393" s="602"/>
      <c r="AK393" s="602"/>
      <c r="AL393" s="602"/>
    </row>
    <row r="394" spans="2:38">
      <c r="B394" s="601"/>
      <c r="C394" s="601"/>
      <c r="D394" s="602"/>
      <c r="E394" s="602"/>
      <c r="F394" s="602"/>
      <c r="G394" s="602"/>
      <c r="H394" s="602"/>
      <c r="I394" s="602"/>
      <c r="J394" s="602"/>
      <c r="K394" s="602"/>
      <c r="L394" s="602"/>
      <c r="M394" s="602"/>
      <c r="N394" s="602"/>
      <c r="O394" s="602"/>
      <c r="P394" s="602"/>
      <c r="Q394" s="602"/>
      <c r="R394" s="602"/>
      <c r="S394" s="602"/>
      <c r="T394" s="602"/>
      <c r="U394" s="602"/>
      <c r="V394" s="602"/>
      <c r="W394" s="602"/>
      <c r="X394" s="602"/>
      <c r="Y394" s="602"/>
      <c r="Z394" s="602"/>
      <c r="AA394" s="602"/>
      <c r="AB394" s="602"/>
      <c r="AC394" s="602"/>
      <c r="AD394" s="602"/>
      <c r="AE394" s="602"/>
      <c r="AF394" s="602"/>
      <c r="AG394" s="602"/>
      <c r="AH394" s="602"/>
      <c r="AI394" s="602"/>
      <c r="AJ394" s="602"/>
      <c r="AK394" s="602"/>
      <c r="AL394" s="602"/>
    </row>
    <row r="395" spans="2:38">
      <c r="B395" s="601"/>
      <c r="C395" s="601"/>
      <c r="D395" s="602"/>
      <c r="E395" s="602"/>
      <c r="F395" s="602"/>
      <c r="G395" s="602"/>
      <c r="H395" s="602"/>
      <c r="I395" s="602"/>
      <c r="J395" s="602"/>
      <c r="K395" s="602"/>
      <c r="L395" s="602"/>
      <c r="M395" s="602"/>
      <c r="N395" s="602"/>
      <c r="O395" s="602"/>
      <c r="P395" s="602"/>
      <c r="Q395" s="602"/>
      <c r="R395" s="602"/>
      <c r="S395" s="602"/>
      <c r="T395" s="602"/>
      <c r="U395" s="602"/>
      <c r="V395" s="602"/>
      <c r="W395" s="602"/>
      <c r="X395" s="602"/>
      <c r="Y395" s="602"/>
      <c r="Z395" s="602"/>
      <c r="AA395" s="602"/>
      <c r="AB395" s="602"/>
      <c r="AC395" s="602"/>
      <c r="AD395" s="602"/>
      <c r="AE395" s="602"/>
      <c r="AF395" s="602"/>
      <c r="AG395" s="602"/>
      <c r="AH395" s="602"/>
      <c r="AI395" s="602"/>
      <c r="AJ395" s="602"/>
      <c r="AK395" s="602"/>
      <c r="AL395" s="602"/>
    </row>
    <row r="396" spans="2:38">
      <c r="B396" s="601"/>
      <c r="C396" s="601"/>
      <c r="D396" s="602"/>
      <c r="E396" s="602"/>
      <c r="F396" s="602"/>
      <c r="G396" s="602"/>
      <c r="H396" s="602"/>
      <c r="I396" s="602"/>
      <c r="J396" s="602"/>
      <c r="K396" s="602"/>
      <c r="L396" s="602"/>
      <c r="M396" s="602"/>
      <c r="N396" s="602"/>
      <c r="O396" s="602"/>
      <c r="P396" s="602"/>
      <c r="Q396" s="602"/>
      <c r="R396" s="602"/>
      <c r="S396" s="602"/>
      <c r="T396" s="602"/>
      <c r="U396" s="602"/>
      <c r="V396" s="602"/>
      <c r="W396" s="602"/>
      <c r="X396" s="602"/>
      <c r="Y396" s="602"/>
      <c r="Z396" s="602"/>
      <c r="AA396" s="602"/>
      <c r="AB396" s="602"/>
      <c r="AC396" s="602"/>
      <c r="AD396" s="602"/>
      <c r="AE396" s="602"/>
      <c r="AF396" s="602"/>
      <c r="AG396" s="602"/>
      <c r="AH396" s="602"/>
      <c r="AI396" s="602"/>
      <c r="AJ396" s="602"/>
      <c r="AK396" s="602"/>
      <c r="AL396" s="602"/>
    </row>
    <row r="397" spans="2:38">
      <c r="B397" s="601"/>
      <c r="C397" s="601"/>
      <c r="D397" s="602"/>
      <c r="E397" s="602"/>
      <c r="F397" s="602"/>
      <c r="G397" s="602"/>
      <c r="H397" s="602"/>
      <c r="I397" s="602"/>
      <c r="J397" s="602"/>
      <c r="K397" s="602"/>
      <c r="L397" s="602"/>
      <c r="M397" s="602"/>
      <c r="N397" s="602"/>
      <c r="O397" s="602"/>
      <c r="P397" s="602"/>
      <c r="Q397" s="602"/>
      <c r="R397" s="602"/>
      <c r="S397" s="602"/>
      <c r="T397" s="602"/>
      <c r="U397" s="602"/>
      <c r="V397" s="602"/>
      <c r="W397" s="602"/>
      <c r="X397" s="602"/>
      <c r="Y397" s="602"/>
      <c r="Z397" s="602"/>
      <c r="AA397" s="602"/>
      <c r="AB397" s="602"/>
      <c r="AC397" s="602"/>
      <c r="AD397" s="602"/>
      <c r="AE397" s="602"/>
      <c r="AF397" s="602"/>
      <c r="AG397" s="602"/>
      <c r="AH397" s="602"/>
      <c r="AI397" s="602"/>
      <c r="AJ397" s="602"/>
      <c r="AK397" s="602"/>
      <c r="AL397" s="602"/>
    </row>
    <row r="398" spans="2:38">
      <c r="B398" s="601"/>
      <c r="C398" s="601"/>
      <c r="D398" s="602"/>
      <c r="E398" s="602"/>
      <c r="F398" s="602"/>
      <c r="G398" s="602"/>
      <c r="H398" s="602"/>
      <c r="I398" s="602"/>
      <c r="J398" s="602"/>
      <c r="K398" s="602"/>
      <c r="L398" s="602"/>
      <c r="M398" s="602"/>
      <c r="N398" s="602"/>
      <c r="O398" s="602"/>
      <c r="P398" s="602"/>
      <c r="Q398" s="602"/>
      <c r="R398" s="602"/>
      <c r="S398" s="602"/>
      <c r="T398" s="602"/>
      <c r="U398" s="602"/>
      <c r="V398" s="602"/>
      <c r="W398" s="602"/>
      <c r="X398" s="602"/>
      <c r="Y398" s="602"/>
      <c r="Z398" s="602"/>
      <c r="AA398" s="602"/>
      <c r="AB398" s="602"/>
      <c r="AC398" s="602"/>
      <c r="AD398" s="602"/>
      <c r="AE398" s="602"/>
      <c r="AF398" s="602"/>
      <c r="AG398" s="602"/>
      <c r="AH398" s="602"/>
      <c r="AI398" s="602"/>
      <c r="AJ398" s="602"/>
      <c r="AK398" s="602"/>
      <c r="AL398" s="602"/>
    </row>
    <row r="399" spans="2:38">
      <c r="B399" s="601"/>
      <c r="C399" s="601"/>
      <c r="D399" s="602"/>
      <c r="E399" s="602"/>
      <c r="F399" s="602"/>
      <c r="G399" s="602"/>
      <c r="H399" s="602"/>
      <c r="I399" s="602"/>
      <c r="J399" s="602"/>
      <c r="K399" s="602"/>
      <c r="L399" s="602"/>
      <c r="M399" s="602"/>
      <c r="N399" s="602"/>
      <c r="O399" s="602"/>
      <c r="P399" s="602"/>
      <c r="Q399" s="602"/>
      <c r="R399" s="602"/>
      <c r="S399" s="602"/>
      <c r="T399" s="602"/>
      <c r="U399" s="602"/>
      <c r="V399" s="602"/>
      <c r="W399" s="602"/>
      <c r="X399" s="602"/>
      <c r="Y399" s="602"/>
      <c r="Z399" s="602"/>
      <c r="AA399" s="602"/>
      <c r="AB399" s="602"/>
      <c r="AC399" s="602"/>
      <c r="AD399" s="602"/>
      <c r="AE399" s="602"/>
      <c r="AF399" s="602"/>
      <c r="AG399" s="602"/>
      <c r="AH399" s="602"/>
      <c r="AI399" s="602"/>
      <c r="AJ399" s="602"/>
      <c r="AK399" s="602"/>
      <c r="AL399" s="602"/>
    </row>
    <row r="400" spans="2:38">
      <c r="B400" s="601"/>
      <c r="C400" s="601"/>
      <c r="D400" s="602"/>
      <c r="E400" s="602"/>
      <c r="F400" s="602"/>
      <c r="G400" s="602"/>
      <c r="H400" s="602"/>
      <c r="I400" s="602"/>
      <c r="J400" s="602"/>
      <c r="K400" s="602"/>
      <c r="L400" s="602"/>
      <c r="M400" s="602"/>
      <c r="N400" s="602"/>
      <c r="O400" s="602"/>
      <c r="P400" s="602"/>
      <c r="Q400" s="602"/>
      <c r="R400" s="602"/>
      <c r="S400" s="602"/>
      <c r="T400" s="602"/>
      <c r="U400" s="602"/>
      <c r="V400" s="602"/>
      <c r="W400" s="602"/>
      <c r="X400" s="602"/>
      <c r="Y400" s="602"/>
      <c r="Z400" s="602"/>
      <c r="AA400" s="602"/>
      <c r="AB400" s="602"/>
      <c r="AC400" s="602"/>
      <c r="AD400" s="602"/>
      <c r="AE400" s="602"/>
      <c r="AF400" s="602"/>
      <c r="AG400" s="602"/>
      <c r="AH400" s="602"/>
      <c r="AI400" s="602"/>
      <c r="AJ400" s="602"/>
      <c r="AK400" s="602"/>
      <c r="AL400" s="602"/>
    </row>
    <row r="401" spans="2:38">
      <c r="B401" s="601"/>
      <c r="C401" s="601"/>
      <c r="D401" s="602"/>
      <c r="E401" s="602"/>
      <c r="F401" s="602"/>
      <c r="G401" s="602"/>
      <c r="H401" s="602"/>
      <c r="I401" s="602"/>
      <c r="J401" s="602"/>
      <c r="K401" s="602"/>
      <c r="L401" s="602"/>
      <c r="M401" s="602"/>
      <c r="N401" s="602"/>
      <c r="O401" s="602"/>
      <c r="P401" s="602"/>
      <c r="Q401" s="602"/>
      <c r="R401" s="602"/>
      <c r="S401" s="602"/>
      <c r="T401" s="602"/>
      <c r="U401" s="602"/>
      <c r="V401" s="602"/>
      <c r="W401" s="602"/>
      <c r="X401" s="602"/>
      <c r="Y401" s="602"/>
      <c r="Z401" s="602"/>
      <c r="AA401" s="602"/>
      <c r="AB401" s="602"/>
      <c r="AC401" s="602"/>
      <c r="AD401" s="602"/>
      <c r="AE401" s="602"/>
      <c r="AF401" s="602"/>
      <c r="AG401" s="602"/>
      <c r="AH401" s="602"/>
      <c r="AI401" s="602"/>
      <c r="AJ401" s="602"/>
      <c r="AK401" s="602"/>
      <c r="AL401" s="602"/>
    </row>
    <row r="402" spans="2:38">
      <c r="B402" s="601"/>
      <c r="C402" s="601"/>
      <c r="D402" s="602"/>
      <c r="E402" s="602"/>
      <c r="F402" s="602"/>
      <c r="G402" s="602"/>
      <c r="H402" s="602"/>
      <c r="I402" s="602"/>
      <c r="J402" s="602"/>
      <c r="K402" s="602"/>
      <c r="L402" s="602"/>
      <c r="M402" s="602"/>
      <c r="N402" s="602"/>
      <c r="O402" s="602"/>
      <c r="P402" s="602"/>
      <c r="Q402" s="602"/>
      <c r="R402" s="602"/>
      <c r="S402" s="602"/>
      <c r="T402" s="602"/>
      <c r="U402" s="602"/>
      <c r="V402" s="602"/>
      <c r="W402" s="602"/>
      <c r="X402" s="602"/>
      <c r="Y402" s="602"/>
      <c r="Z402" s="602"/>
      <c r="AA402" s="602"/>
      <c r="AB402" s="602"/>
      <c r="AC402" s="602"/>
      <c r="AD402" s="602"/>
      <c r="AE402" s="602"/>
      <c r="AF402" s="602"/>
      <c r="AG402" s="602"/>
      <c r="AH402" s="602"/>
      <c r="AI402" s="602"/>
      <c r="AJ402" s="602"/>
      <c r="AK402" s="602"/>
      <c r="AL402" s="602"/>
    </row>
    <row r="403" spans="2:38">
      <c r="B403" s="601"/>
      <c r="C403" s="601"/>
      <c r="D403" s="602"/>
      <c r="E403" s="602"/>
      <c r="F403" s="602"/>
      <c r="G403" s="602"/>
      <c r="H403" s="602"/>
      <c r="I403" s="602"/>
      <c r="J403" s="602"/>
      <c r="K403" s="602"/>
      <c r="L403" s="602"/>
      <c r="M403" s="602"/>
      <c r="N403" s="602"/>
      <c r="O403" s="602"/>
      <c r="P403" s="602"/>
      <c r="Q403" s="602"/>
      <c r="R403" s="602"/>
      <c r="S403" s="602"/>
      <c r="T403" s="602"/>
      <c r="U403" s="602"/>
      <c r="V403" s="602"/>
      <c r="W403" s="602"/>
      <c r="X403" s="602"/>
      <c r="Y403" s="602"/>
      <c r="Z403" s="602"/>
      <c r="AA403" s="602"/>
      <c r="AB403" s="602"/>
      <c r="AC403" s="602"/>
      <c r="AD403" s="602"/>
      <c r="AE403" s="602"/>
      <c r="AF403" s="602"/>
      <c r="AG403" s="602"/>
      <c r="AH403" s="602"/>
      <c r="AI403" s="602"/>
      <c r="AJ403" s="602"/>
      <c r="AK403" s="602"/>
      <c r="AL403" s="602"/>
    </row>
    <row r="404" spans="2:38">
      <c r="B404" s="601"/>
      <c r="C404" s="601"/>
      <c r="D404" s="602"/>
      <c r="E404" s="602"/>
      <c r="F404" s="602"/>
      <c r="G404" s="602"/>
      <c r="H404" s="602"/>
      <c r="I404" s="602"/>
      <c r="J404" s="602"/>
      <c r="K404" s="602"/>
      <c r="L404" s="602"/>
      <c r="M404" s="602"/>
      <c r="N404" s="602"/>
      <c r="O404" s="602"/>
      <c r="P404" s="602"/>
      <c r="Q404" s="602"/>
      <c r="R404" s="602"/>
      <c r="S404" s="602"/>
      <c r="T404" s="602"/>
      <c r="U404" s="602"/>
      <c r="V404" s="602"/>
      <c r="W404" s="602"/>
      <c r="X404" s="602"/>
      <c r="Y404" s="602"/>
      <c r="Z404" s="602"/>
      <c r="AA404" s="602"/>
      <c r="AB404" s="602"/>
      <c r="AC404" s="602"/>
      <c r="AD404" s="602"/>
      <c r="AE404" s="602"/>
      <c r="AF404" s="602"/>
      <c r="AG404" s="602"/>
      <c r="AH404" s="602"/>
      <c r="AI404" s="602"/>
      <c r="AJ404" s="602"/>
      <c r="AK404" s="602"/>
      <c r="AL404" s="602"/>
    </row>
    <row r="405" spans="2:38">
      <c r="B405" s="601"/>
      <c r="C405" s="601"/>
      <c r="D405" s="602"/>
      <c r="E405" s="602"/>
      <c r="F405" s="602"/>
      <c r="G405" s="602"/>
      <c r="H405" s="602"/>
      <c r="I405" s="602"/>
      <c r="J405" s="602"/>
      <c r="K405" s="602"/>
      <c r="L405" s="602"/>
      <c r="M405" s="602"/>
      <c r="N405" s="602"/>
      <c r="O405" s="602"/>
      <c r="P405" s="602"/>
      <c r="Q405" s="602"/>
      <c r="R405" s="602"/>
      <c r="S405" s="602"/>
      <c r="T405" s="602"/>
      <c r="U405" s="602"/>
      <c r="V405" s="602"/>
      <c r="W405" s="602"/>
      <c r="X405" s="602"/>
      <c r="Y405" s="602"/>
      <c r="Z405" s="602"/>
      <c r="AA405" s="602"/>
      <c r="AB405" s="602"/>
      <c r="AC405" s="602"/>
      <c r="AD405" s="602"/>
      <c r="AE405" s="602"/>
      <c r="AF405" s="602"/>
      <c r="AG405" s="602"/>
      <c r="AH405" s="602"/>
      <c r="AI405" s="602"/>
      <c r="AJ405" s="602"/>
      <c r="AK405" s="602"/>
      <c r="AL405" s="602"/>
    </row>
    <row r="406" spans="2:38">
      <c r="B406" s="601"/>
      <c r="C406" s="601"/>
      <c r="D406" s="602"/>
      <c r="E406" s="602"/>
      <c r="F406" s="602"/>
      <c r="G406" s="602"/>
      <c r="H406" s="602"/>
      <c r="I406" s="602"/>
      <c r="J406" s="602"/>
      <c r="K406" s="602"/>
      <c r="L406" s="602"/>
      <c r="M406" s="602"/>
      <c r="N406" s="602"/>
      <c r="O406" s="602"/>
      <c r="P406" s="602"/>
      <c r="Q406" s="602"/>
      <c r="R406" s="602"/>
      <c r="S406" s="602"/>
      <c r="T406" s="602"/>
      <c r="U406" s="602"/>
      <c r="V406" s="602"/>
      <c r="W406" s="602"/>
      <c r="X406" s="602"/>
      <c r="Y406" s="602"/>
      <c r="Z406" s="602"/>
      <c r="AA406" s="602"/>
      <c r="AB406" s="602"/>
      <c r="AC406" s="602"/>
      <c r="AD406" s="602"/>
      <c r="AE406" s="602"/>
      <c r="AF406" s="602"/>
      <c r="AG406" s="602"/>
      <c r="AH406" s="602"/>
      <c r="AI406" s="602"/>
      <c r="AJ406" s="602"/>
      <c r="AK406" s="602"/>
      <c r="AL406" s="602"/>
    </row>
    <row r="407" spans="2:38">
      <c r="B407" s="601"/>
      <c r="C407" s="601"/>
      <c r="D407" s="602"/>
      <c r="E407" s="602"/>
      <c r="F407" s="602"/>
      <c r="G407" s="602"/>
      <c r="H407" s="602"/>
      <c r="I407" s="602"/>
      <c r="J407" s="602"/>
      <c r="K407" s="602"/>
      <c r="L407" s="602"/>
      <c r="M407" s="602"/>
      <c r="N407" s="602"/>
      <c r="O407" s="602"/>
      <c r="P407" s="602"/>
      <c r="Q407" s="602"/>
      <c r="R407" s="602"/>
      <c r="S407" s="602"/>
      <c r="T407" s="602"/>
      <c r="U407" s="602"/>
      <c r="V407" s="602"/>
      <c r="W407" s="602"/>
      <c r="X407" s="602"/>
      <c r="Y407" s="602"/>
      <c r="Z407" s="602"/>
      <c r="AA407" s="602"/>
      <c r="AB407" s="602"/>
      <c r="AC407" s="602"/>
      <c r="AD407" s="602"/>
      <c r="AE407" s="602"/>
      <c r="AF407" s="602"/>
      <c r="AG407" s="602"/>
      <c r="AH407" s="602"/>
      <c r="AI407" s="602"/>
      <c r="AJ407" s="602"/>
      <c r="AK407" s="602"/>
      <c r="AL407" s="602"/>
    </row>
    <row r="408" spans="2:38">
      <c r="B408" s="601"/>
      <c r="C408" s="601"/>
      <c r="D408" s="602"/>
      <c r="E408" s="602"/>
      <c r="F408" s="602"/>
      <c r="G408" s="602"/>
      <c r="H408" s="602"/>
      <c r="I408" s="602"/>
      <c r="J408" s="602"/>
      <c r="K408" s="602"/>
      <c r="L408" s="602"/>
      <c r="M408" s="602"/>
      <c r="N408" s="602"/>
      <c r="O408" s="602"/>
      <c r="P408" s="602"/>
      <c r="Q408" s="602"/>
      <c r="R408" s="602"/>
      <c r="S408" s="602"/>
      <c r="T408" s="602"/>
      <c r="U408" s="602"/>
      <c r="V408" s="602"/>
      <c r="W408" s="602"/>
      <c r="X408" s="602"/>
      <c r="Y408" s="602"/>
      <c r="Z408" s="602"/>
      <c r="AA408" s="602"/>
      <c r="AB408" s="602"/>
      <c r="AC408" s="602"/>
      <c r="AD408" s="602"/>
      <c r="AE408" s="602"/>
      <c r="AF408" s="602"/>
      <c r="AG408" s="602"/>
      <c r="AH408" s="602"/>
      <c r="AI408" s="602"/>
      <c r="AJ408" s="602"/>
      <c r="AK408" s="602"/>
      <c r="AL408" s="602"/>
    </row>
    <row r="409" spans="2:38">
      <c r="B409" s="601"/>
      <c r="C409" s="601"/>
      <c r="D409" s="602"/>
      <c r="E409" s="602"/>
      <c r="F409" s="602"/>
      <c r="G409" s="602"/>
      <c r="H409" s="602"/>
      <c r="I409" s="602"/>
      <c r="J409" s="602"/>
      <c r="K409" s="602"/>
      <c r="L409" s="602"/>
      <c r="M409" s="602"/>
      <c r="N409" s="602"/>
      <c r="O409" s="602"/>
      <c r="P409" s="602"/>
      <c r="Q409" s="602"/>
      <c r="R409" s="602"/>
      <c r="S409" s="602"/>
      <c r="T409" s="602"/>
      <c r="U409" s="602"/>
      <c r="V409" s="602"/>
      <c r="W409" s="602"/>
      <c r="X409" s="602"/>
      <c r="Y409" s="602"/>
      <c r="Z409" s="602"/>
      <c r="AA409" s="602"/>
      <c r="AB409" s="602"/>
      <c r="AC409" s="602"/>
      <c r="AD409" s="602"/>
      <c r="AE409" s="602"/>
      <c r="AF409" s="602"/>
      <c r="AG409" s="602"/>
      <c r="AH409" s="602"/>
      <c r="AI409" s="602"/>
      <c r="AJ409" s="602"/>
      <c r="AK409" s="602"/>
      <c r="AL409" s="602"/>
    </row>
    <row r="410" spans="2:38">
      <c r="B410" s="601"/>
      <c r="C410" s="601"/>
      <c r="D410" s="602"/>
      <c r="E410" s="602"/>
      <c r="F410" s="602"/>
      <c r="G410" s="602"/>
      <c r="H410" s="602"/>
      <c r="I410" s="602"/>
      <c r="J410" s="602"/>
      <c r="K410" s="602"/>
      <c r="L410" s="602"/>
      <c r="M410" s="602"/>
      <c r="N410" s="602"/>
      <c r="O410" s="602"/>
      <c r="P410" s="602"/>
      <c r="Q410" s="602"/>
      <c r="R410" s="602"/>
      <c r="S410" s="602"/>
      <c r="T410" s="602"/>
      <c r="U410" s="602"/>
      <c r="V410" s="602"/>
      <c r="W410" s="602"/>
      <c r="X410" s="602"/>
      <c r="Y410" s="602"/>
      <c r="Z410" s="602"/>
      <c r="AA410" s="602"/>
      <c r="AB410" s="602"/>
      <c r="AC410" s="602"/>
      <c r="AD410" s="602"/>
      <c r="AE410" s="602"/>
      <c r="AF410" s="602"/>
      <c r="AG410" s="602"/>
      <c r="AH410" s="602"/>
      <c r="AI410" s="602"/>
      <c r="AJ410" s="602"/>
      <c r="AK410" s="602"/>
      <c r="AL410" s="602"/>
    </row>
    <row r="411" spans="2:38">
      <c r="B411" s="601"/>
      <c r="C411" s="601"/>
      <c r="D411" s="602"/>
      <c r="E411" s="602"/>
      <c r="F411" s="602"/>
      <c r="G411" s="602"/>
      <c r="H411" s="602"/>
      <c r="I411" s="602"/>
      <c r="J411" s="602"/>
      <c r="K411" s="602"/>
      <c r="L411" s="602"/>
      <c r="M411" s="602"/>
      <c r="N411" s="602"/>
      <c r="O411" s="602"/>
      <c r="P411" s="602"/>
      <c r="Q411" s="602"/>
      <c r="R411" s="602"/>
      <c r="S411" s="602"/>
      <c r="T411" s="602"/>
      <c r="U411" s="602"/>
      <c r="V411" s="602"/>
      <c r="W411" s="602"/>
      <c r="X411" s="602"/>
      <c r="Y411" s="602"/>
      <c r="Z411" s="602"/>
      <c r="AA411" s="602"/>
      <c r="AB411" s="602"/>
      <c r="AC411" s="602"/>
      <c r="AD411" s="602"/>
      <c r="AE411" s="602"/>
      <c r="AF411" s="602"/>
      <c r="AG411" s="602"/>
      <c r="AH411" s="602"/>
      <c r="AI411" s="602"/>
      <c r="AJ411" s="602"/>
      <c r="AK411" s="602"/>
      <c r="AL411" s="602"/>
    </row>
    <row r="412" spans="2:38">
      <c r="B412" s="601"/>
      <c r="C412" s="601"/>
      <c r="D412" s="602"/>
      <c r="E412" s="602"/>
      <c r="F412" s="602"/>
      <c r="G412" s="602"/>
      <c r="H412" s="602"/>
      <c r="I412" s="602"/>
      <c r="J412" s="602"/>
      <c r="K412" s="602"/>
      <c r="L412" s="602"/>
      <c r="M412" s="602"/>
      <c r="N412" s="602"/>
      <c r="O412" s="602"/>
      <c r="P412" s="602"/>
      <c r="Q412" s="602"/>
      <c r="R412" s="602"/>
      <c r="S412" s="602"/>
      <c r="T412" s="602"/>
      <c r="U412" s="602"/>
      <c r="V412" s="602"/>
      <c r="W412" s="602"/>
      <c r="X412" s="602"/>
      <c r="Y412" s="602"/>
      <c r="Z412" s="602"/>
      <c r="AA412" s="602"/>
      <c r="AB412" s="602"/>
      <c r="AC412" s="602"/>
      <c r="AD412" s="602"/>
      <c r="AE412" s="602"/>
      <c r="AF412" s="602"/>
      <c r="AG412" s="602"/>
      <c r="AH412" s="602"/>
      <c r="AI412" s="602"/>
      <c r="AJ412" s="602"/>
      <c r="AK412" s="602"/>
      <c r="AL412" s="602"/>
    </row>
    <row r="413" spans="2:38">
      <c r="B413" s="601"/>
      <c r="C413" s="601"/>
      <c r="D413" s="602"/>
      <c r="E413" s="602"/>
      <c r="F413" s="602"/>
      <c r="G413" s="602"/>
      <c r="H413" s="602"/>
      <c r="I413" s="602"/>
      <c r="J413" s="602"/>
      <c r="K413" s="602"/>
      <c r="L413" s="602"/>
      <c r="M413" s="602"/>
      <c r="N413" s="602"/>
      <c r="O413" s="602"/>
      <c r="P413" s="602"/>
      <c r="Q413" s="602"/>
      <c r="R413" s="602"/>
      <c r="S413" s="602"/>
      <c r="T413" s="602"/>
      <c r="U413" s="602"/>
      <c r="V413" s="602"/>
      <c r="W413" s="602"/>
      <c r="X413" s="602"/>
      <c r="Y413" s="602"/>
      <c r="Z413" s="602"/>
      <c r="AA413" s="602"/>
      <c r="AB413" s="602"/>
      <c r="AC413" s="602"/>
      <c r="AD413" s="602"/>
      <c r="AE413" s="602"/>
      <c r="AF413" s="602"/>
      <c r="AG413" s="602"/>
      <c r="AH413" s="602"/>
      <c r="AI413" s="602"/>
      <c r="AJ413" s="602"/>
      <c r="AK413" s="602"/>
      <c r="AL413" s="602"/>
    </row>
    <row r="414" spans="2:38">
      <c r="B414" s="601"/>
      <c r="C414" s="601"/>
      <c r="D414" s="602"/>
      <c r="E414" s="602"/>
      <c r="F414" s="602"/>
      <c r="G414" s="602"/>
      <c r="H414" s="602"/>
      <c r="I414" s="602"/>
      <c r="J414" s="602"/>
      <c r="K414" s="602"/>
      <c r="L414" s="602"/>
      <c r="M414" s="602"/>
      <c r="N414" s="602"/>
      <c r="O414" s="602"/>
      <c r="P414" s="602"/>
      <c r="Q414" s="602"/>
      <c r="R414" s="602"/>
      <c r="S414" s="602"/>
      <c r="T414" s="602"/>
      <c r="U414" s="602"/>
      <c r="V414" s="602"/>
      <c r="W414" s="602"/>
      <c r="X414" s="602"/>
      <c r="Y414" s="602"/>
      <c r="Z414" s="602"/>
      <c r="AA414" s="602"/>
      <c r="AB414" s="602"/>
      <c r="AC414" s="602"/>
      <c r="AD414" s="602"/>
      <c r="AE414" s="602"/>
      <c r="AF414" s="602"/>
      <c r="AG414" s="602"/>
      <c r="AH414" s="602"/>
      <c r="AI414" s="602"/>
      <c r="AJ414" s="602"/>
      <c r="AK414" s="602"/>
      <c r="AL414" s="602"/>
    </row>
    <row r="415" spans="2:38">
      <c r="B415" s="601"/>
      <c r="C415" s="601"/>
      <c r="D415" s="602"/>
      <c r="E415" s="602"/>
      <c r="F415" s="602"/>
      <c r="G415" s="602"/>
      <c r="H415" s="602"/>
      <c r="I415" s="602"/>
      <c r="J415" s="602"/>
      <c r="K415" s="602"/>
      <c r="L415" s="602"/>
      <c r="M415" s="602"/>
      <c r="N415" s="602"/>
      <c r="O415" s="602"/>
      <c r="P415" s="602"/>
      <c r="Q415" s="602"/>
      <c r="R415" s="602"/>
      <c r="S415" s="602"/>
      <c r="T415" s="602"/>
      <c r="U415" s="602"/>
      <c r="V415" s="602"/>
      <c r="W415" s="602"/>
      <c r="X415" s="602"/>
      <c r="Y415" s="602"/>
      <c r="Z415" s="602"/>
      <c r="AA415" s="602"/>
      <c r="AB415" s="602"/>
      <c r="AC415" s="602"/>
      <c r="AD415" s="602"/>
      <c r="AE415" s="602"/>
      <c r="AF415" s="602"/>
      <c r="AG415" s="602"/>
      <c r="AH415" s="602"/>
      <c r="AI415" s="602"/>
      <c r="AJ415" s="602"/>
      <c r="AK415" s="602"/>
      <c r="AL415" s="602"/>
    </row>
    <row r="416" spans="2:38">
      <c r="B416" s="601"/>
      <c r="C416" s="601"/>
      <c r="D416" s="602"/>
      <c r="E416" s="602"/>
      <c r="F416" s="602"/>
      <c r="G416" s="602"/>
      <c r="H416" s="602"/>
      <c r="I416" s="602"/>
      <c r="J416" s="602"/>
      <c r="K416" s="602"/>
      <c r="L416" s="602"/>
      <c r="M416" s="602"/>
      <c r="N416" s="602"/>
      <c r="O416" s="602"/>
      <c r="P416" s="602"/>
      <c r="Q416" s="602"/>
      <c r="R416" s="602"/>
      <c r="S416" s="602"/>
      <c r="T416" s="602"/>
      <c r="U416" s="602"/>
      <c r="V416" s="602"/>
      <c r="W416" s="602"/>
      <c r="X416" s="602"/>
      <c r="Y416" s="602"/>
      <c r="Z416" s="602"/>
      <c r="AA416" s="602"/>
      <c r="AB416" s="602"/>
      <c r="AC416" s="602"/>
      <c r="AD416" s="602"/>
      <c r="AE416" s="602"/>
      <c r="AF416" s="602"/>
      <c r="AG416" s="602"/>
      <c r="AH416" s="602"/>
      <c r="AI416" s="602"/>
      <c r="AJ416" s="602"/>
      <c r="AK416" s="602"/>
      <c r="AL416" s="602"/>
    </row>
    <row r="417" spans="2:38">
      <c r="B417" s="601"/>
      <c r="C417" s="601"/>
      <c r="D417" s="602"/>
      <c r="E417" s="602"/>
      <c r="F417" s="602"/>
      <c r="G417" s="602"/>
      <c r="H417" s="602"/>
      <c r="I417" s="602"/>
      <c r="J417" s="602"/>
      <c r="K417" s="602"/>
      <c r="L417" s="602"/>
      <c r="M417" s="602"/>
      <c r="N417" s="602"/>
      <c r="O417" s="602"/>
      <c r="P417" s="602"/>
      <c r="Q417" s="602"/>
      <c r="R417" s="602"/>
      <c r="S417" s="602"/>
      <c r="T417" s="602"/>
      <c r="U417" s="602"/>
      <c r="V417" s="602"/>
      <c r="W417" s="602"/>
      <c r="X417" s="602"/>
      <c r="Y417" s="602"/>
      <c r="Z417" s="602"/>
      <c r="AA417" s="602"/>
      <c r="AB417" s="602"/>
      <c r="AC417" s="602"/>
      <c r="AD417" s="602"/>
      <c r="AE417" s="602"/>
      <c r="AF417" s="602"/>
      <c r="AG417" s="602"/>
      <c r="AH417" s="602"/>
      <c r="AI417" s="602"/>
      <c r="AJ417" s="602"/>
      <c r="AK417" s="602"/>
      <c r="AL417" s="602"/>
    </row>
    <row r="418" spans="2:38">
      <c r="B418" s="601"/>
      <c r="C418" s="601"/>
      <c r="D418" s="602"/>
      <c r="E418" s="602"/>
      <c r="F418" s="602"/>
      <c r="G418" s="602"/>
      <c r="H418" s="602"/>
      <c r="I418" s="602"/>
      <c r="J418" s="602"/>
      <c r="K418" s="602"/>
      <c r="L418" s="602"/>
      <c r="M418" s="602"/>
      <c r="N418" s="602"/>
      <c r="O418" s="602"/>
      <c r="P418" s="602"/>
      <c r="Q418" s="602"/>
      <c r="R418" s="602"/>
      <c r="S418" s="602"/>
      <c r="T418" s="602"/>
      <c r="U418" s="602"/>
      <c r="V418" s="602"/>
      <c r="W418" s="602"/>
      <c r="X418" s="602"/>
      <c r="Y418" s="602"/>
      <c r="Z418" s="602"/>
      <c r="AA418" s="602"/>
      <c r="AB418" s="602"/>
      <c r="AC418" s="602"/>
      <c r="AD418" s="602"/>
      <c r="AE418" s="602"/>
      <c r="AF418" s="602"/>
      <c r="AG418" s="602"/>
      <c r="AH418" s="602"/>
      <c r="AI418" s="602"/>
      <c r="AJ418" s="602"/>
      <c r="AK418" s="602"/>
      <c r="AL418" s="602"/>
    </row>
    <row r="419" spans="2:38">
      <c r="B419" s="601"/>
      <c r="C419" s="601"/>
      <c r="D419" s="602"/>
      <c r="E419" s="602"/>
      <c r="F419" s="602"/>
      <c r="G419" s="602"/>
      <c r="H419" s="602"/>
      <c r="I419" s="602"/>
      <c r="J419" s="602"/>
      <c r="K419" s="602"/>
      <c r="L419" s="602"/>
      <c r="M419" s="602"/>
      <c r="N419" s="602"/>
      <c r="O419" s="602"/>
      <c r="P419" s="602"/>
      <c r="Q419" s="602"/>
      <c r="R419" s="602"/>
      <c r="S419" s="602"/>
      <c r="T419" s="602"/>
      <c r="U419" s="602"/>
      <c r="V419" s="602"/>
      <c r="W419" s="602"/>
      <c r="X419" s="602"/>
      <c r="Y419" s="602"/>
      <c r="Z419" s="602"/>
      <c r="AA419" s="602"/>
      <c r="AB419" s="602"/>
      <c r="AC419" s="602"/>
      <c r="AD419" s="602"/>
      <c r="AE419" s="602"/>
      <c r="AF419" s="602"/>
      <c r="AG419" s="602"/>
      <c r="AH419" s="602"/>
      <c r="AI419" s="602"/>
      <c r="AJ419" s="602"/>
      <c r="AK419" s="602"/>
      <c r="AL419" s="602"/>
    </row>
    <row r="420" spans="2:38">
      <c r="B420" s="601"/>
      <c r="C420" s="601"/>
      <c r="D420" s="602"/>
      <c r="E420" s="602"/>
      <c r="F420" s="602"/>
      <c r="G420" s="602"/>
      <c r="H420" s="602"/>
      <c r="I420" s="602"/>
      <c r="J420" s="602"/>
      <c r="K420" s="602"/>
      <c r="L420" s="602"/>
      <c r="M420" s="602"/>
      <c r="N420" s="602"/>
      <c r="O420" s="602"/>
      <c r="P420" s="602"/>
      <c r="Q420" s="602"/>
      <c r="R420" s="602"/>
      <c r="S420" s="602"/>
      <c r="T420" s="602"/>
      <c r="U420" s="602"/>
      <c r="V420" s="602"/>
      <c r="W420" s="602"/>
      <c r="X420" s="602"/>
      <c r="Y420" s="602"/>
      <c r="Z420" s="602"/>
      <c r="AA420" s="602"/>
      <c r="AB420" s="602"/>
      <c r="AC420" s="602"/>
      <c r="AD420" s="602"/>
      <c r="AE420" s="602"/>
      <c r="AF420" s="602"/>
      <c r="AG420" s="602"/>
      <c r="AH420" s="602"/>
      <c r="AI420" s="602"/>
      <c r="AJ420" s="602"/>
      <c r="AK420" s="602"/>
      <c r="AL420" s="602"/>
    </row>
    <row r="421" spans="2:38">
      <c r="B421" s="601"/>
      <c r="C421" s="601"/>
      <c r="D421" s="602"/>
      <c r="E421" s="602"/>
      <c r="F421" s="602"/>
      <c r="G421" s="602"/>
      <c r="H421" s="602"/>
      <c r="I421" s="602"/>
      <c r="J421" s="602"/>
      <c r="K421" s="602"/>
      <c r="L421" s="602"/>
      <c r="M421" s="602"/>
      <c r="N421" s="602"/>
      <c r="O421" s="602"/>
      <c r="P421" s="602"/>
      <c r="Q421" s="602"/>
      <c r="R421" s="602"/>
      <c r="S421" s="602"/>
      <c r="T421" s="602"/>
      <c r="U421" s="602"/>
      <c r="V421" s="602"/>
      <c r="W421" s="602"/>
      <c r="X421" s="602"/>
      <c r="Y421" s="602"/>
      <c r="Z421" s="602"/>
      <c r="AA421" s="602"/>
      <c r="AB421" s="602"/>
      <c r="AC421" s="602"/>
      <c r="AD421" s="602"/>
      <c r="AE421" s="602"/>
      <c r="AF421" s="602"/>
      <c r="AG421" s="602"/>
      <c r="AH421" s="602"/>
      <c r="AI421" s="602"/>
      <c r="AJ421" s="602"/>
      <c r="AK421" s="602"/>
      <c r="AL421" s="602"/>
    </row>
    <row r="422" spans="2:38">
      <c r="B422" s="601"/>
      <c r="C422" s="601"/>
      <c r="D422" s="602"/>
      <c r="E422" s="602"/>
      <c r="F422" s="602"/>
      <c r="G422" s="602"/>
      <c r="H422" s="602"/>
      <c r="I422" s="602"/>
      <c r="J422" s="602"/>
      <c r="K422" s="602"/>
      <c r="L422" s="602"/>
      <c r="M422" s="602"/>
      <c r="N422" s="602"/>
      <c r="O422" s="602"/>
      <c r="P422" s="602"/>
      <c r="Q422" s="602"/>
      <c r="R422" s="602"/>
      <c r="S422" s="602"/>
      <c r="T422" s="602"/>
      <c r="U422" s="602"/>
      <c r="V422" s="602"/>
      <c r="W422" s="602"/>
      <c r="X422" s="602"/>
      <c r="Y422" s="602"/>
      <c r="Z422" s="602"/>
      <c r="AA422" s="602"/>
      <c r="AB422" s="602"/>
      <c r="AC422" s="602"/>
      <c r="AD422" s="602"/>
      <c r="AE422" s="602"/>
      <c r="AF422" s="602"/>
      <c r="AG422" s="602"/>
      <c r="AH422" s="602"/>
      <c r="AI422" s="602"/>
      <c r="AJ422" s="602"/>
      <c r="AK422" s="602"/>
      <c r="AL422" s="602"/>
    </row>
    <row r="423" spans="2:38">
      <c r="B423" s="601"/>
      <c r="C423" s="601"/>
      <c r="D423" s="602"/>
      <c r="E423" s="602"/>
      <c r="F423" s="602"/>
      <c r="G423" s="602"/>
      <c r="H423" s="602"/>
      <c r="I423" s="602"/>
      <c r="J423" s="602"/>
      <c r="K423" s="602"/>
      <c r="L423" s="602"/>
      <c r="M423" s="602"/>
      <c r="N423" s="602"/>
      <c r="O423" s="602"/>
      <c r="P423" s="602"/>
      <c r="Q423" s="602"/>
      <c r="R423" s="602"/>
      <c r="S423" s="602"/>
      <c r="T423" s="602"/>
      <c r="U423" s="602"/>
      <c r="V423" s="602"/>
      <c r="W423" s="602"/>
      <c r="X423" s="602"/>
      <c r="Y423" s="602"/>
      <c r="Z423" s="602"/>
      <c r="AA423" s="602"/>
      <c r="AB423" s="602"/>
      <c r="AC423" s="602"/>
      <c r="AD423" s="602"/>
      <c r="AE423" s="602"/>
      <c r="AF423" s="602"/>
      <c r="AG423" s="602"/>
      <c r="AH423" s="602"/>
      <c r="AI423" s="602"/>
      <c r="AJ423" s="602"/>
      <c r="AK423" s="602"/>
      <c r="AL423" s="602"/>
    </row>
    <row r="424" spans="2:38">
      <c r="B424" s="601"/>
      <c r="C424" s="601"/>
      <c r="D424" s="602"/>
      <c r="E424" s="602"/>
      <c r="F424" s="602"/>
      <c r="G424" s="602"/>
      <c r="H424" s="602"/>
      <c r="I424" s="602"/>
      <c r="J424" s="602"/>
      <c r="K424" s="602"/>
      <c r="L424" s="602"/>
      <c r="M424" s="602"/>
      <c r="N424" s="602"/>
      <c r="O424" s="602"/>
      <c r="P424" s="602"/>
      <c r="Q424" s="602"/>
      <c r="R424" s="602"/>
      <c r="S424" s="602"/>
      <c r="T424" s="602"/>
      <c r="U424" s="602"/>
      <c r="V424" s="602"/>
      <c r="W424" s="602"/>
      <c r="X424" s="602"/>
      <c r="Y424" s="602"/>
      <c r="Z424" s="602"/>
      <c r="AA424" s="602"/>
      <c r="AB424" s="602"/>
      <c r="AC424" s="602"/>
      <c r="AD424" s="602"/>
      <c r="AE424" s="602"/>
      <c r="AF424" s="602"/>
      <c r="AG424" s="602"/>
      <c r="AH424" s="602"/>
      <c r="AI424" s="602"/>
      <c r="AJ424" s="602"/>
      <c r="AK424" s="602"/>
      <c r="AL424" s="602"/>
    </row>
    <row r="425" spans="2:38">
      <c r="B425" s="601"/>
      <c r="C425" s="601"/>
      <c r="D425" s="602"/>
      <c r="E425" s="602"/>
      <c r="F425" s="602"/>
      <c r="G425" s="602"/>
      <c r="H425" s="602"/>
      <c r="I425" s="602"/>
      <c r="J425" s="602"/>
      <c r="K425" s="602"/>
      <c r="L425" s="602"/>
      <c r="M425" s="602"/>
      <c r="N425" s="602"/>
      <c r="O425" s="602"/>
      <c r="P425" s="602"/>
      <c r="Q425" s="602"/>
      <c r="R425" s="602"/>
      <c r="S425" s="602"/>
      <c r="T425" s="602"/>
      <c r="U425" s="602"/>
      <c r="V425" s="602"/>
      <c r="W425" s="602"/>
      <c r="X425" s="602"/>
      <c r="Y425" s="602"/>
      <c r="Z425" s="602"/>
      <c r="AA425" s="602"/>
      <c r="AB425" s="602"/>
      <c r="AC425" s="602"/>
      <c r="AD425" s="602"/>
      <c r="AE425" s="602"/>
      <c r="AF425" s="602"/>
      <c r="AG425" s="602"/>
      <c r="AH425" s="602"/>
      <c r="AI425" s="602"/>
      <c r="AJ425" s="602"/>
      <c r="AK425" s="602"/>
      <c r="AL425" s="602"/>
    </row>
    <row r="426" spans="2:38">
      <c r="B426" s="601"/>
      <c r="C426" s="601"/>
      <c r="D426" s="602"/>
      <c r="E426" s="602"/>
      <c r="F426" s="602"/>
      <c r="G426" s="602"/>
      <c r="H426" s="602"/>
      <c r="I426" s="602"/>
      <c r="J426" s="602"/>
      <c r="K426" s="602"/>
      <c r="L426" s="602"/>
      <c r="M426" s="602"/>
      <c r="N426" s="602"/>
      <c r="O426" s="602"/>
      <c r="P426" s="602"/>
      <c r="Q426" s="602"/>
      <c r="R426" s="602"/>
      <c r="S426" s="602"/>
      <c r="T426" s="602"/>
      <c r="U426" s="602"/>
      <c r="V426" s="602"/>
      <c r="W426" s="602"/>
      <c r="X426" s="602"/>
      <c r="Y426" s="602"/>
      <c r="Z426" s="602"/>
      <c r="AA426" s="602"/>
      <c r="AB426" s="602"/>
      <c r="AC426" s="602"/>
      <c r="AD426" s="602"/>
      <c r="AE426" s="602"/>
      <c r="AF426" s="602"/>
      <c r="AG426" s="602"/>
      <c r="AH426" s="602"/>
      <c r="AI426" s="602"/>
      <c r="AJ426" s="602"/>
      <c r="AK426" s="602"/>
      <c r="AL426" s="602"/>
    </row>
    <row r="427" spans="2:38">
      <c r="B427" s="601"/>
      <c r="C427" s="601"/>
      <c r="D427" s="602"/>
      <c r="E427" s="602"/>
      <c r="F427" s="602"/>
      <c r="G427" s="602"/>
      <c r="H427" s="602"/>
      <c r="I427" s="602"/>
      <c r="J427" s="602"/>
      <c r="K427" s="602"/>
      <c r="L427" s="602"/>
      <c r="M427" s="602"/>
      <c r="N427" s="602"/>
      <c r="O427" s="602"/>
      <c r="P427" s="602"/>
      <c r="Q427" s="602"/>
      <c r="R427" s="602"/>
      <c r="S427" s="602"/>
      <c r="T427" s="602"/>
      <c r="U427" s="602"/>
      <c r="V427" s="602"/>
      <c r="W427" s="602"/>
      <c r="X427" s="602"/>
      <c r="Y427" s="602"/>
      <c r="Z427" s="602"/>
      <c r="AA427" s="602"/>
      <c r="AB427" s="602"/>
      <c r="AC427" s="602"/>
      <c r="AD427" s="602"/>
      <c r="AE427" s="602"/>
      <c r="AF427" s="602"/>
      <c r="AG427" s="602"/>
      <c r="AH427" s="602"/>
      <c r="AI427" s="602"/>
      <c r="AJ427" s="602"/>
      <c r="AK427" s="602"/>
      <c r="AL427" s="602"/>
    </row>
    <row r="428" spans="2:38">
      <c r="B428" s="601"/>
      <c r="C428" s="601"/>
      <c r="D428" s="602"/>
      <c r="E428" s="602"/>
      <c r="F428" s="602"/>
      <c r="G428" s="602"/>
      <c r="H428" s="602"/>
      <c r="I428" s="602"/>
      <c r="J428" s="602"/>
      <c r="K428" s="602"/>
      <c r="L428" s="602"/>
      <c r="M428" s="602"/>
      <c r="N428" s="602"/>
      <c r="O428" s="602"/>
      <c r="P428" s="602"/>
      <c r="Q428" s="602"/>
      <c r="R428" s="602"/>
      <c r="S428" s="602"/>
      <c r="T428" s="602"/>
      <c r="U428" s="602"/>
      <c r="V428" s="602"/>
      <c r="W428" s="602"/>
      <c r="X428" s="602"/>
      <c r="Y428" s="602"/>
      <c r="Z428" s="602"/>
      <c r="AA428" s="602"/>
      <c r="AB428" s="602"/>
      <c r="AC428" s="602"/>
      <c r="AD428" s="602"/>
      <c r="AE428" s="602"/>
      <c r="AF428" s="602"/>
      <c r="AG428" s="602"/>
      <c r="AH428" s="602"/>
      <c r="AI428" s="602"/>
      <c r="AJ428" s="602"/>
      <c r="AK428" s="602"/>
      <c r="AL428" s="602"/>
    </row>
    <row r="429" spans="2:38">
      <c r="B429" s="601"/>
      <c r="C429" s="601"/>
      <c r="D429" s="602"/>
      <c r="E429" s="602"/>
      <c r="F429" s="602"/>
      <c r="G429" s="602"/>
      <c r="H429" s="602"/>
      <c r="I429" s="602"/>
      <c r="J429" s="602"/>
      <c r="K429" s="602"/>
      <c r="L429" s="602"/>
      <c r="M429" s="602"/>
      <c r="N429" s="602"/>
      <c r="O429" s="602"/>
      <c r="P429" s="602"/>
      <c r="Q429" s="602"/>
      <c r="R429" s="602"/>
      <c r="S429" s="602"/>
      <c r="T429" s="602"/>
      <c r="U429" s="602"/>
      <c r="V429" s="602"/>
      <c r="W429" s="602"/>
      <c r="X429" s="602"/>
      <c r="Y429" s="602"/>
      <c r="Z429" s="602"/>
      <c r="AA429" s="602"/>
      <c r="AB429" s="602"/>
      <c r="AC429" s="602"/>
      <c r="AD429" s="602"/>
      <c r="AE429" s="602"/>
      <c r="AF429" s="602"/>
      <c r="AG429" s="602"/>
      <c r="AH429" s="602"/>
      <c r="AI429" s="602"/>
      <c r="AJ429" s="602"/>
      <c r="AK429" s="602"/>
      <c r="AL429" s="602"/>
    </row>
    <row r="430" spans="2:38">
      <c r="B430" s="601"/>
      <c r="C430" s="601"/>
      <c r="D430" s="602"/>
      <c r="E430" s="602"/>
      <c r="F430" s="602"/>
      <c r="G430" s="602"/>
      <c r="H430" s="602"/>
      <c r="I430" s="602"/>
      <c r="J430" s="602"/>
      <c r="K430" s="602"/>
      <c r="L430" s="602"/>
      <c r="M430" s="602"/>
      <c r="N430" s="602"/>
      <c r="O430" s="602"/>
      <c r="P430" s="602"/>
      <c r="Q430" s="602"/>
      <c r="R430" s="602"/>
      <c r="S430" s="602"/>
      <c r="T430" s="602"/>
      <c r="U430" s="602"/>
      <c r="V430" s="602"/>
      <c r="W430" s="602"/>
      <c r="X430" s="602"/>
      <c r="Y430" s="602"/>
      <c r="Z430" s="602"/>
      <c r="AA430" s="602"/>
      <c r="AB430" s="602"/>
      <c r="AC430" s="602"/>
      <c r="AD430" s="602"/>
      <c r="AE430" s="602"/>
      <c r="AF430" s="602"/>
      <c r="AG430" s="602"/>
      <c r="AH430" s="602"/>
      <c r="AI430" s="602"/>
      <c r="AJ430" s="602"/>
      <c r="AK430" s="602"/>
      <c r="AL430" s="602"/>
    </row>
    <row r="431" spans="2:38">
      <c r="B431" s="601"/>
      <c r="C431" s="601"/>
      <c r="D431" s="602"/>
      <c r="E431" s="602"/>
      <c r="F431" s="602"/>
      <c r="G431" s="602"/>
      <c r="H431" s="602"/>
      <c r="I431" s="602"/>
      <c r="J431" s="602"/>
      <c r="K431" s="602"/>
      <c r="L431" s="602"/>
      <c r="M431" s="602"/>
      <c r="N431" s="602"/>
      <c r="O431" s="602"/>
      <c r="P431" s="602"/>
      <c r="Q431" s="602"/>
      <c r="R431" s="602"/>
      <c r="S431" s="602"/>
      <c r="T431" s="602"/>
      <c r="U431" s="602"/>
      <c r="V431" s="602"/>
      <c r="W431" s="602"/>
      <c r="X431" s="602"/>
      <c r="Y431" s="602"/>
      <c r="Z431" s="602"/>
      <c r="AA431" s="602"/>
      <c r="AB431" s="602"/>
      <c r="AC431" s="602"/>
      <c r="AD431" s="602"/>
      <c r="AE431" s="602"/>
      <c r="AF431" s="602"/>
      <c r="AG431" s="602"/>
      <c r="AH431" s="602"/>
      <c r="AI431" s="602"/>
      <c r="AJ431" s="602"/>
      <c r="AK431" s="602"/>
      <c r="AL431" s="602"/>
    </row>
    <row r="432" spans="2:38">
      <c r="B432" s="601"/>
      <c r="C432" s="601"/>
      <c r="D432" s="602"/>
      <c r="E432" s="602"/>
      <c r="F432" s="602"/>
      <c r="G432" s="602"/>
      <c r="H432" s="602"/>
      <c r="I432" s="602"/>
      <c r="J432" s="602"/>
      <c r="K432" s="602"/>
      <c r="L432" s="602"/>
      <c r="M432" s="602"/>
      <c r="N432" s="602"/>
      <c r="O432" s="602"/>
      <c r="P432" s="602"/>
      <c r="Q432" s="602"/>
      <c r="R432" s="602"/>
      <c r="S432" s="602"/>
      <c r="T432" s="602"/>
      <c r="U432" s="602"/>
      <c r="V432" s="602"/>
      <c r="W432" s="602"/>
      <c r="X432" s="602"/>
      <c r="Y432" s="602"/>
      <c r="Z432" s="602"/>
      <c r="AA432" s="602"/>
      <c r="AB432" s="602"/>
      <c r="AC432" s="602"/>
      <c r="AD432" s="602"/>
      <c r="AE432" s="602"/>
      <c r="AF432" s="602"/>
      <c r="AG432" s="602"/>
      <c r="AH432" s="602"/>
      <c r="AI432" s="602"/>
      <c r="AJ432" s="602"/>
      <c r="AK432" s="602"/>
      <c r="AL432" s="602"/>
    </row>
    <row r="433" spans="2:38">
      <c r="B433" s="601"/>
      <c r="C433" s="601"/>
      <c r="D433" s="602"/>
      <c r="E433" s="602"/>
      <c r="F433" s="602"/>
      <c r="G433" s="602"/>
      <c r="H433" s="602"/>
      <c r="I433" s="602"/>
      <c r="J433" s="602"/>
      <c r="K433" s="602"/>
      <c r="L433" s="602"/>
      <c r="M433" s="602"/>
      <c r="N433" s="602"/>
      <c r="O433" s="602"/>
      <c r="P433" s="602"/>
      <c r="Q433" s="602"/>
      <c r="R433" s="602"/>
      <c r="S433" s="602"/>
      <c r="T433" s="602"/>
      <c r="U433" s="602"/>
      <c r="V433" s="602"/>
      <c r="W433" s="602"/>
      <c r="X433" s="602"/>
      <c r="Y433" s="602"/>
      <c r="Z433" s="602"/>
      <c r="AA433" s="602"/>
      <c r="AB433" s="602"/>
      <c r="AC433" s="602"/>
      <c r="AD433" s="602"/>
      <c r="AE433" s="602"/>
      <c r="AF433" s="602"/>
      <c r="AG433" s="602"/>
      <c r="AH433" s="602"/>
      <c r="AI433" s="602"/>
      <c r="AJ433" s="602"/>
      <c r="AK433" s="602"/>
      <c r="AL433" s="602"/>
    </row>
    <row r="434" spans="2:38">
      <c r="B434" s="601"/>
      <c r="C434" s="601"/>
      <c r="D434" s="602"/>
      <c r="E434" s="602"/>
      <c r="F434" s="602"/>
      <c r="G434" s="602"/>
      <c r="H434" s="602"/>
      <c r="I434" s="602"/>
      <c r="J434" s="602"/>
      <c r="K434" s="602"/>
      <c r="L434" s="602"/>
      <c r="M434" s="602"/>
      <c r="N434" s="602"/>
      <c r="O434" s="602"/>
      <c r="P434" s="602"/>
      <c r="Q434" s="602"/>
      <c r="R434" s="602"/>
      <c r="S434" s="602"/>
      <c r="T434" s="602"/>
      <c r="U434" s="602"/>
      <c r="V434" s="602"/>
      <c r="W434" s="602"/>
      <c r="X434" s="602"/>
      <c r="Y434" s="602"/>
      <c r="Z434" s="602"/>
      <c r="AA434" s="602"/>
      <c r="AB434" s="602"/>
      <c r="AC434" s="602"/>
      <c r="AD434" s="602"/>
      <c r="AE434" s="602"/>
      <c r="AF434" s="602"/>
      <c r="AG434" s="602"/>
      <c r="AH434" s="602"/>
      <c r="AI434" s="602"/>
      <c r="AJ434" s="602"/>
      <c r="AK434" s="602"/>
      <c r="AL434" s="602"/>
    </row>
    <row r="435" spans="2:38">
      <c r="B435" s="601"/>
      <c r="C435" s="601"/>
      <c r="D435" s="602"/>
      <c r="E435" s="602"/>
      <c r="F435" s="602"/>
      <c r="G435" s="602"/>
      <c r="H435" s="602"/>
      <c r="I435" s="602"/>
      <c r="J435" s="602"/>
      <c r="K435" s="602"/>
      <c r="L435" s="602"/>
      <c r="M435" s="602"/>
      <c r="N435" s="602"/>
      <c r="O435" s="602"/>
      <c r="P435" s="602"/>
      <c r="Q435" s="602"/>
      <c r="R435" s="602"/>
      <c r="S435" s="602"/>
      <c r="T435" s="602"/>
      <c r="U435" s="602"/>
      <c r="V435" s="602"/>
      <c r="W435" s="602"/>
      <c r="X435" s="602"/>
      <c r="Y435" s="602"/>
      <c r="Z435" s="602"/>
      <c r="AA435" s="602"/>
      <c r="AB435" s="602"/>
      <c r="AC435" s="602"/>
      <c r="AD435" s="602"/>
      <c r="AE435" s="602"/>
      <c r="AF435" s="602"/>
      <c r="AG435" s="602"/>
      <c r="AH435" s="602"/>
      <c r="AI435" s="602"/>
      <c r="AJ435" s="602"/>
      <c r="AK435" s="602"/>
      <c r="AL435" s="602"/>
    </row>
    <row r="436" spans="2:38">
      <c r="B436" s="601"/>
      <c r="C436" s="601"/>
      <c r="D436" s="602"/>
      <c r="E436" s="602"/>
      <c r="F436" s="602"/>
      <c r="G436" s="602"/>
      <c r="H436" s="602"/>
      <c r="I436" s="602"/>
      <c r="J436" s="602"/>
      <c r="K436" s="602"/>
      <c r="L436" s="602"/>
      <c r="M436" s="602"/>
      <c r="N436" s="602"/>
      <c r="O436" s="602"/>
      <c r="P436" s="602"/>
      <c r="Q436" s="602"/>
      <c r="R436" s="602"/>
      <c r="S436" s="602"/>
      <c r="T436" s="602"/>
      <c r="U436" s="602"/>
      <c r="V436" s="602"/>
      <c r="W436" s="602"/>
      <c r="X436" s="602"/>
      <c r="Y436" s="602"/>
      <c r="Z436" s="602"/>
      <c r="AA436" s="602"/>
      <c r="AB436" s="602"/>
      <c r="AC436" s="602"/>
      <c r="AD436" s="602"/>
      <c r="AE436" s="602"/>
      <c r="AF436" s="602"/>
      <c r="AG436" s="602"/>
      <c r="AH436" s="602"/>
      <c r="AI436" s="602"/>
      <c r="AJ436" s="602"/>
      <c r="AK436" s="602"/>
      <c r="AL436" s="602"/>
    </row>
    <row r="437" spans="2:38">
      <c r="B437" s="601"/>
      <c r="C437" s="601"/>
      <c r="D437" s="602"/>
      <c r="E437" s="602"/>
      <c r="F437" s="602"/>
      <c r="G437" s="602"/>
      <c r="H437" s="602"/>
      <c r="I437" s="602"/>
      <c r="J437" s="602"/>
      <c r="K437" s="602"/>
      <c r="L437" s="602"/>
      <c r="M437" s="602"/>
      <c r="N437" s="602"/>
      <c r="O437" s="602"/>
      <c r="P437" s="602"/>
      <c r="Q437" s="602"/>
      <c r="R437" s="602"/>
      <c r="S437" s="602"/>
      <c r="T437" s="602"/>
      <c r="U437" s="602"/>
      <c r="V437" s="602"/>
      <c r="W437" s="602"/>
      <c r="X437" s="602"/>
      <c r="Y437" s="602"/>
      <c r="Z437" s="602"/>
      <c r="AA437" s="602"/>
      <c r="AB437" s="602"/>
      <c r="AC437" s="602"/>
      <c r="AD437" s="602"/>
      <c r="AE437" s="602"/>
      <c r="AF437" s="602"/>
      <c r="AG437" s="602"/>
      <c r="AH437" s="602"/>
      <c r="AI437" s="602"/>
      <c r="AJ437" s="602"/>
      <c r="AK437" s="602"/>
      <c r="AL437" s="602"/>
    </row>
    <row r="438" spans="2:38">
      <c r="B438" s="601"/>
      <c r="C438" s="601"/>
      <c r="D438" s="602"/>
      <c r="E438" s="602"/>
      <c r="F438" s="602"/>
      <c r="G438" s="602"/>
      <c r="H438" s="602"/>
      <c r="I438" s="602"/>
      <c r="J438" s="602"/>
      <c r="K438" s="602"/>
      <c r="L438" s="602"/>
      <c r="M438" s="602"/>
      <c r="N438" s="602"/>
      <c r="O438" s="602"/>
      <c r="P438" s="602"/>
      <c r="Q438" s="602"/>
      <c r="R438" s="602"/>
      <c r="S438" s="602"/>
      <c r="T438" s="602"/>
      <c r="U438" s="602"/>
      <c r="V438" s="602"/>
      <c r="W438" s="602"/>
      <c r="X438" s="602"/>
      <c r="Y438" s="602"/>
      <c r="Z438" s="602"/>
      <c r="AA438" s="602"/>
      <c r="AB438" s="602"/>
      <c r="AC438" s="602"/>
      <c r="AD438" s="602"/>
      <c r="AE438" s="602"/>
      <c r="AF438" s="602"/>
      <c r="AG438" s="602"/>
      <c r="AH438" s="602"/>
      <c r="AI438" s="602"/>
      <c r="AJ438" s="602"/>
      <c r="AK438" s="602"/>
      <c r="AL438" s="602"/>
    </row>
    <row r="439" spans="2:38">
      <c r="B439" s="601"/>
      <c r="C439" s="601"/>
      <c r="D439" s="602"/>
      <c r="E439" s="602"/>
      <c r="F439" s="602"/>
      <c r="G439" s="602"/>
      <c r="H439" s="602"/>
      <c r="I439" s="602"/>
      <c r="J439" s="602"/>
      <c r="K439" s="602"/>
      <c r="L439" s="602"/>
      <c r="M439" s="602"/>
      <c r="N439" s="602"/>
      <c r="O439" s="602"/>
      <c r="P439" s="602"/>
      <c r="Q439" s="602"/>
      <c r="R439" s="602"/>
      <c r="S439" s="602"/>
      <c r="T439" s="602"/>
      <c r="U439" s="602"/>
      <c r="V439" s="602"/>
      <c r="W439" s="602"/>
      <c r="X439" s="602"/>
      <c r="Y439" s="602"/>
      <c r="Z439" s="602"/>
      <c r="AA439" s="602"/>
      <c r="AB439" s="602"/>
      <c r="AC439" s="602"/>
      <c r="AD439" s="602"/>
      <c r="AE439" s="602"/>
      <c r="AF439" s="602"/>
      <c r="AG439" s="602"/>
      <c r="AH439" s="602"/>
      <c r="AI439" s="602"/>
      <c r="AJ439" s="602"/>
      <c r="AK439" s="602"/>
      <c r="AL439" s="602"/>
    </row>
    <row r="440" spans="2:38">
      <c r="B440" s="601"/>
      <c r="C440" s="601"/>
      <c r="D440" s="602"/>
      <c r="E440" s="602"/>
      <c r="F440" s="602"/>
      <c r="G440" s="602"/>
      <c r="H440" s="602"/>
      <c r="I440" s="602"/>
      <c r="J440" s="602"/>
      <c r="K440" s="602"/>
      <c r="L440" s="602"/>
      <c r="M440" s="602"/>
      <c r="N440" s="602"/>
      <c r="O440" s="602"/>
      <c r="P440" s="602"/>
      <c r="Q440" s="602"/>
      <c r="R440" s="602"/>
      <c r="S440" s="602"/>
      <c r="T440" s="602"/>
      <c r="U440" s="602"/>
      <c r="V440" s="602"/>
      <c r="W440" s="602"/>
      <c r="X440" s="602"/>
      <c r="Y440" s="602"/>
      <c r="Z440" s="602"/>
      <c r="AA440" s="602"/>
      <c r="AB440" s="602"/>
      <c r="AC440" s="602"/>
      <c r="AD440" s="602"/>
      <c r="AE440" s="602"/>
      <c r="AF440" s="602"/>
      <c r="AG440" s="602"/>
      <c r="AH440" s="602"/>
      <c r="AI440" s="602"/>
      <c r="AJ440" s="602"/>
      <c r="AK440" s="602"/>
      <c r="AL440" s="602"/>
    </row>
    <row r="441" spans="2:38">
      <c r="B441" s="601"/>
      <c r="C441" s="601"/>
      <c r="D441" s="602"/>
      <c r="E441" s="602"/>
      <c r="F441" s="602"/>
      <c r="G441" s="602"/>
      <c r="H441" s="602"/>
      <c r="I441" s="602"/>
      <c r="J441" s="602"/>
      <c r="K441" s="602"/>
      <c r="L441" s="602"/>
      <c r="M441" s="602"/>
      <c r="N441" s="602"/>
      <c r="O441" s="602"/>
      <c r="P441" s="602"/>
      <c r="Q441" s="602"/>
      <c r="R441" s="602"/>
      <c r="S441" s="602"/>
      <c r="T441" s="602"/>
      <c r="U441" s="602"/>
      <c r="V441" s="602"/>
      <c r="W441" s="602"/>
      <c r="X441" s="602"/>
      <c r="Y441" s="602"/>
      <c r="Z441" s="602"/>
      <c r="AA441" s="602"/>
      <c r="AB441" s="602"/>
      <c r="AC441" s="602"/>
      <c r="AD441" s="602"/>
      <c r="AE441" s="602"/>
      <c r="AF441" s="602"/>
      <c r="AG441" s="602"/>
      <c r="AH441" s="602"/>
      <c r="AI441" s="602"/>
      <c r="AJ441" s="602"/>
      <c r="AK441" s="602"/>
      <c r="AL441" s="602"/>
    </row>
    <row r="442" spans="2:38">
      <c r="B442" s="601"/>
      <c r="C442" s="601"/>
      <c r="D442" s="602"/>
      <c r="E442" s="602"/>
      <c r="F442" s="602"/>
      <c r="G442" s="602"/>
      <c r="H442" s="602"/>
      <c r="I442" s="602"/>
      <c r="J442" s="602"/>
      <c r="K442" s="602"/>
      <c r="L442" s="602"/>
      <c r="M442" s="602"/>
      <c r="N442" s="602"/>
      <c r="O442" s="602"/>
      <c r="P442" s="602"/>
      <c r="Q442" s="602"/>
      <c r="R442" s="602"/>
      <c r="S442" s="602"/>
      <c r="T442" s="602"/>
      <c r="U442" s="602"/>
      <c r="V442" s="602"/>
      <c r="W442" s="602"/>
      <c r="X442" s="602"/>
      <c r="Y442" s="602"/>
      <c r="Z442" s="602"/>
      <c r="AA442" s="602"/>
      <c r="AB442" s="602"/>
      <c r="AC442" s="602"/>
      <c r="AD442" s="602"/>
      <c r="AE442" s="602"/>
      <c r="AF442" s="602"/>
      <c r="AG442" s="602"/>
      <c r="AH442" s="602"/>
      <c r="AI442" s="602"/>
      <c r="AJ442" s="602"/>
      <c r="AK442" s="602"/>
      <c r="AL442" s="602"/>
    </row>
    <row r="443" spans="2:38">
      <c r="B443" s="601"/>
      <c r="C443" s="601"/>
      <c r="D443" s="602"/>
      <c r="E443" s="602"/>
      <c r="F443" s="602"/>
      <c r="G443" s="602"/>
      <c r="H443" s="602"/>
      <c r="I443" s="602"/>
      <c r="J443" s="602"/>
      <c r="K443" s="602"/>
      <c r="L443" s="602"/>
      <c r="M443" s="602"/>
      <c r="N443" s="602"/>
      <c r="O443" s="602"/>
      <c r="P443" s="602"/>
      <c r="Q443" s="602"/>
      <c r="R443" s="602"/>
      <c r="S443" s="602"/>
      <c r="T443" s="602"/>
      <c r="U443" s="602"/>
      <c r="V443" s="602"/>
      <c r="W443" s="602"/>
      <c r="X443" s="602"/>
      <c r="Y443" s="602"/>
      <c r="Z443" s="602"/>
      <c r="AA443" s="602"/>
      <c r="AB443" s="602"/>
      <c r="AC443" s="602"/>
      <c r="AD443" s="602"/>
      <c r="AE443" s="602"/>
      <c r="AF443" s="602"/>
      <c r="AG443" s="602"/>
      <c r="AH443" s="602"/>
      <c r="AI443" s="602"/>
      <c r="AJ443" s="602"/>
      <c r="AK443" s="602"/>
      <c r="AL443" s="602"/>
    </row>
    <row r="444" spans="2:38">
      <c r="B444" s="601"/>
      <c r="C444" s="601"/>
      <c r="D444" s="602"/>
      <c r="E444" s="602"/>
      <c r="F444" s="602"/>
      <c r="G444" s="602"/>
      <c r="H444" s="602"/>
      <c r="I444" s="602"/>
      <c r="J444" s="602"/>
      <c r="K444" s="602"/>
      <c r="L444" s="602"/>
      <c r="M444" s="602"/>
      <c r="N444" s="602"/>
      <c r="O444" s="602"/>
      <c r="P444" s="602"/>
      <c r="Q444" s="602"/>
      <c r="R444" s="602"/>
      <c r="S444" s="602"/>
      <c r="T444" s="602"/>
      <c r="U444" s="602"/>
      <c r="V444" s="602"/>
      <c r="W444" s="602"/>
      <c r="X444" s="602"/>
      <c r="Y444" s="602"/>
      <c r="Z444" s="602"/>
      <c r="AA444" s="602"/>
      <c r="AB444" s="602"/>
      <c r="AC444" s="602"/>
      <c r="AD444" s="602"/>
      <c r="AE444" s="602"/>
      <c r="AF444" s="602"/>
      <c r="AG444" s="602"/>
      <c r="AH444" s="602"/>
      <c r="AI444" s="602"/>
      <c r="AJ444" s="602"/>
      <c r="AK444" s="602"/>
      <c r="AL444" s="602"/>
    </row>
    <row r="445" spans="2:38">
      <c r="B445" s="601"/>
      <c r="C445" s="601"/>
      <c r="D445" s="602"/>
      <c r="E445" s="602"/>
      <c r="F445" s="602"/>
      <c r="G445" s="602"/>
      <c r="H445" s="602"/>
      <c r="I445" s="602"/>
      <c r="J445" s="602"/>
      <c r="K445" s="602"/>
      <c r="L445" s="602"/>
      <c r="M445" s="602"/>
      <c r="N445" s="602"/>
      <c r="O445" s="602"/>
      <c r="P445" s="602"/>
      <c r="Q445" s="602"/>
      <c r="R445" s="602"/>
      <c r="S445" s="602"/>
      <c r="T445" s="602"/>
      <c r="U445" s="602"/>
      <c r="V445" s="602"/>
      <c r="W445" s="602"/>
      <c r="X445" s="602"/>
      <c r="Y445" s="602"/>
      <c r="Z445" s="602"/>
      <c r="AA445" s="602"/>
      <c r="AB445" s="602"/>
      <c r="AC445" s="602"/>
      <c r="AD445" s="602"/>
      <c r="AE445" s="602"/>
      <c r="AF445" s="602"/>
      <c r="AG445" s="602"/>
      <c r="AH445" s="602"/>
      <c r="AI445" s="602"/>
      <c r="AJ445" s="602"/>
      <c r="AK445" s="602"/>
      <c r="AL445" s="602"/>
    </row>
    <row r="446" spans="2:38">
      <c r="B446" s="601"/>
      <c r="C446" s="601"/>
      <c r="D446" s="602"/>
      <c r="E446" s="602"/>
      <c r="F446" s="602"/>
      <c r="G446" s="602"/>
      <c r="H446" s="602"/>
      <c r="I446" s="602"/>
      <c r="J446" s="602"/>
      <c r="K446" s="602"/>
      <c r="L446" s="602"/>
      <c r="M446" s="602"/>
      <c r="N446" s="602"/>
      <c r="O446" s="602"/>
      <c r="P446" s="602"/>
      <c r="Q446" s="602"/>
      <c r="R446" s="602"/>
      <c r="S446" s="602"/>
      <c r="T446" s="602"/>
      <c r="U446" s="602"/>
      <c r="V446" s="602"/>
      <c r="W446" s="602"/>
      <c r="X446" s="602"/>
      <c r="Y446" s="602"/>
      <c r="Z446" s="602"/>
      <c r="AA446" s="602"/>
      <c r="AB446" s="602"/>
      <c r="AC446" s="602"/>
      <c r="AD446" s="602"/>
      <c r="AE446" s="602"/>
      <c r="AF446" s="602"/>
      <c r="AG446" s="602"/>
      <c r="AH446" s="602"/>
      <c r="AI446" s="602"/>
      <c r="AJ446" s="602"/>
      <c r="AK446" s="602"/>
      <c r="AL446" s="602"/>
    </row>
    <row r="447" spans="2:38">
      <c r="B447" s="601"/>
      <c r="C447" s="601"/>
      <c r="D447" s="602"/>
      <c r="E447" s="602"/>
      <c r="F447" s="602"/>
      <c r="G447" s="602"/>
      <c r="H447" s="602"/>
      <c r="I447" s="602"/>
      <c r="J447" s="602"/>
      <c r="K447" s="602"/>
      <c r="L447" s="602"/>
      <c r="M447" s="602"/>
      <c r="N447" s="602"/>
      <c r="O447" s="602"/>
      <c r="P447" s="602"/>
      <c r="Q447" s="602"/>
      <c r="R447" s="602"/>
      <c r="S447" s="602"/>
      <c r="T447" s="602"/>
      <c r="U447" s="602"/>
      <c r="V447" s="602"/>
      <c r="W447" s="602"/>
      <c r="X447" s="602"/>
      <c r="Y447" s="602"/>
      <c r="Z447" s="602"/>
      <c r="AA447" s="602"/>
      <c r="AB447" s="602"/>
      <c r="AC447" s="602"/>
      <c r="AD447" s="602"/>
      <c r="AE447" s="602"/>
      <c r="AF447" s="602"/>
      <c r="AG447" s="602"/>
      <c r="AH447" s="602"/>
      <c r="AI447" s="602"/>
      <c r="AJ447" s="602"/>
      <c r="AK447" s="602"/>
      <c r="AL447" s="602"/>
    </row>
    <row r="448" spans="2:38">
      <c r="B448" s="601"/>
      <c r="C448" s="601"/>
      <c r="D448" s="602"/>
      <c r="E448" s="602"/>
      <c r="F448" s="602"/>
      <c r="G448" s="602"/>
      <c r="H448" s="602"/>
      <c r="I448" s="602"/>
      <c r="J448" s="602"/>
      <c r="K448" s="602"/>
      <c r="L448" s="602"/>
      <c r="M448" s="602"/>
      <c r="N448" s="602"/>
      <c r="O448" s="602"/>
      <c r="P448" s="602"/>
      <c r="Q448" s="602"/>
      <c r="R448" s="602"/>
      <c r="S448" s="602"/>
      <c r="T448" s="602"/>
      <c r="U448" s="602"/>
      <c r="V448" s="602"/>
      <c r="W448" s="602"/>
      <c r="X448" s="602"/>
      <c r="Y448" s="602"/>
      <c r="Z448" s="602"/>
      <c r="AA448" s="602"/>
      <c r="AB448" s="602"/>
      <c r="AC448" s="602"/>
      <c r="AD448" s="602"/>
      <c r="AE448" s="602"/>
      <c r="AF448" s="602"/>
      <c r="AG448" s="602"/>
      <c r="AH448" s="602"/>
      <c r="AI448" s="602"/>
      <c r="AJ448" s="602"/>
      <c r="AK448" s="602"/>
      <c r="AL448" s="602"/>
    </row>
    <row r="449" spans="2:38">
      <c r="B449" s="601"/>
      <c r="C449" s="601"/>
      <c r="D449" s="602"/>
      <c r="E449" s="602"/>
      <c r="F449" s="602"/>
      <c r="G449" s="602"/>
      <c r="H449" s="602"/>
      <c r="I449" s="602"/>
      <c r="J449" s="602"/>
      <c r="K449" s="602"/>
      <c r="L449" s="602"/>
      <c r="M449" s="602"/>
      <c r="N449" s="602"/>
      <c r="O449" s="602"/>
      <c r="P449" s="602"/>
      <c r="Q449" s="602"/>
      <c r="R449" s="602"/>
      <c r="S449" s="602"/>
      <c r="T449" s="602"/>
      <c r="U449" s="602"/>
      <c r="V449" s="602"/>
      <c r="W449" s="602"/>
      <c r="X449" s="602"/>
      <c r="Y449" s="602"/>
      <c r="Z449" s="602"/>
      <c r="AA449" s="602"/>
      <c r="AB449" s="602"/>
      <c r="AC449" s="602"/>
      <c r="AD449" s="602"/>
      <c r="AE449" s="602"/>
      <c r="AF449" s="602"/>
      <c r="AG449" s="602"/>
      <c r="AH449" s="602"/>
      <c r="AI449" s="602"/>
      <c r="AJ449" s="602"/>
      <c r="AK449" s="602"/>
      <c r="AL449" s="602"/>
    </row>
    <row r="450" spans="2:38">
      <c r="B450" s="601"/>
      <c r="C450" s="601"/>
      <c r="D450" s="602"/>
      <c r="E450" s="602"/>
      <c r="F450" s="602"/>
      <c r="G450" s="602"/>
      <c r="H450" s="602"/>
      <c r="I450" s="602"/>
      <c r="J450" s="602"/>
      <c r="K450" s="602"/>
      <c r="L450" s="602"/>
      <c r="M450" s="602"/>
      <c r="N450" s="602"/>
      <c r="O450" s="602"/>
      <c r="P450" s="602"/>
      <c r="Q450" s="602"/>
      <c r="R450" s="602"/>
      <c r="S450" s="602"/>
      <c r="T450" s="602"/>
      <c r="U450" s="602"/>
      <c r="V450" s="602"/>
      <c r="W450" s="602"/>
      <c r="X450" s="602"/>
      <c r="Y450" s="602"/>
      <c r="Z450" s="602"/>
      <c r="AA450" s="602"/>
      <c r="AB450" s="602"/>
      <c r="AC450" s="602"/>
      <c r="AD450" s="602"/>
      <c r="AE450" s="602"/>
      <c r="AF450" s="602"/>
      <c r="AG450" s="602"/>
      <c r="AH450" s="602"/>
      <c r="AI450" s="602"/>
      <c r="AJ450" s="602"/>
      <c r="AK450" s="602"/>
      <c r="AL450" s="602"/>
    </row>
    <row r="451" spans="2:38">
      <c r="B451" s="601"/>
      <c r="C451" s="601"/>
      <c r="D451" s="602"/>
      <c r="E451" s="602"/>
      <c r="F451" s="602"/>
      <c r="G451" s="602"/>
      <c r="H451" s="602"/>
      <c r="I451" s="602"/>
      <c r="J451" s="602"/>
      <c r="K451" s="602"/>
      <c r="L451" s="602"/>
      <c r="M451" s="602"/>
      <c r="N451" s="602"/>
      <c r="O451" s="602"/>
      <c r="P451" s="602"/>
      <c r="Q451" s="602"/>
      <c r="R451" s="602"/>
      <c r="S451" s="602"/>
      <c r="T451" s="602"/>
      <c r="U451" s="602"/>
      <c r="V451" s="602"/>
      <c r="W451" s="602"/>
      <c r="X451" s="602"/>
      <c r="Y451" s="602"/>
      <c r="Z451" s="602"/>
      <c r="AA451" s="602"/>
      <c r="AB451" s="602"/>
      <c r="AC451" s="602"/>
      <c r="AD451" s="602"/>
      <c r="AE451" s="602"/>
      <c r="AF451" s="602"/>
      <c r="AG451" s="602"/>
      <c r="AH451" s="602"/>
      <c r="AI451" s="602"/>
      <c r="AJ451" s="602"/>
      <c r="AK451" s="602"/>
      <c r="AL451" s="602"/>
    </row>
    <row r="452" spans="2:38">
      <c r="B452" s="601"/>
      <c r="C452" s="601"/>
      <c r="D452" s="602"/>
      <c r="E452" s="602"/>
      <c r="F452" s="602"/>
      <c r="G452" s="602"/>
      <c r="H452" s="602"/>
      <c r="I452" s="602"/>
      <c r="J452" s="602"/>
      <c r="K452" s="602"/>
      <c r="L452" s="602"/>
      <c r="M452" s="602"/>
      <c r="N452" s="602"/>
      <c r="O452" s="602"/>
      <c r="P452" s="602"/>
      <c r="Q452" s="602"/>
      <c r="R452" s="602"/>
      <c r="S452" s="602"/>
      <c r="T452" s="602"/>
      <c r="U452" s="602"/>
      <c r="V452" s="602"/>
      <c r="W452" s="602"/>
      <c r="X452" s="602"/>
      <c r="Y452" s="602"/>
      <c r="Z452" s="602"/>
      <c r="AA452" s="602"/>
      <c r="AB452" s="602"/>
      <c r="AC452" s="602"/>
      <c r="AD452" s="602"/>
      <c r="AE452" s="602"/>
      <c r="AF452" s="602"/>
      <c r="AG452" s="602"/>
      <c r="AH452" s="602"/>
      <c r="AI452" s="602"/>
      <c r="AJ452" s="602"/>
      <c r="AK452" s="602"/>
      <c r="AL452" s="602"/>
    </row>
    <row r="453" spans="2:38">
      <c r="B453" s="601"/>
      <c r="C453" s="601"/>
      <c r="D453" s="602"/>
      <c r="E453" s="602"/>
      <c r="F453" s="602"/>
      <c r="G453" s="602"/>
      <c r="H453" s="602"/>
      <c r="I453" s="602"/>
      <c r="J453" s="602"/>
      <c r="K453" s="602"/>
      <c r="L453" s="602"/>
      <c r="M453" s="602"/>
      <c r="N453" s="602"/>
      <c r="O453" s="602"/>
      <c r="P453" s="602"/>
      <c r="Q453" s="602"/>
      <c r="R453" s="602"/>
      <c r="S453" s="602"/>
      <c r="T453" s="602"/>
      <c r="U453" s="602"/>
      <c r="V453" s="602"/>
      <c r="W453" s="602"/>
      <c r="X453" s="602"/>
      <c r="Y453" s="602"/>
      <c r="Z453" s="602"/>
      <c r="AA453" s="602"/>
      <c r="AB453" s="602"/>
      <c r="AC453" s="602"/>
      <c r="AD453" s="602"/>
      <c r="AE453" s="602"/>
      <c r="AF453" s="602"/>
      <c r="AG453" s="602"/>
      <c r="AH453" s="602"/>
      <c r="AI453" s="602"/>
      <c r="AJ453" s="602"/>
      <c r="AK453" s="602"/>
      <c r="AL453" s="602"/>
    </row>
    <row r="454" spans="2:38">
      <c r="B454" s="601"/>
      <c r="C454" s="601"/>
      <c r="D454" s="602"/>
      <c r="E454" s="602"/>
      <c r="F454" s="602"/>
      <c r="G454" s="602"/>
      <c r="H454" s="602"/>
      <c r="I454" s="602"/>
      <c r="J454" s="602"/>
      <c r="K454" s="602"/>
      <c r="L454" s="602"/>
      <c r="M454" s="602"/>
      <c r="N454" s="602"/>
      <c r="O454" s="602"/>
      <c r="P454" s="602"/>
      <c r="Q454" s="602"/>
      <c r="R454" s="602"/>
      <c r="S454" s="602"/>
      <c r="T454" s="602"/>
      <c r="U454" s="602"/>
      <c r="V454" s="602"/>
      <c r="W454" s="602"/>
      <c r="X454" s="602"/>
      <c r="Y454" s="602"/>
      <c r="Z454" s="602"/>
      <c r="AA454" s="602"/>
      <c r="AB454" s="602"/>
      <c r="AC454" s="602"/>
      <c r="AD454" s="602"/>
      <c r="AE454" s="602"/>
      <c r="AF454" s="602"/>
      <c r="AG454" s="602"/>
      <c r="AH454" s="602"/>
      <c r="AI454" s="602"/>
      <c r="AJ454" s="602"/>
      <c r="AK454" s="602"/>
      <c r="AL454" s="602"/>
    </row>
    <row r="455" spans="2:38">
      <c r="B455" s="601"/>
      <c r="C455" s="601"/>
      <c r="D455" s="602"/>
      <c r="E455" s="602"/>
      <c r="F455" s="602"/>
      <c r="G455" s="602"/>
      <c r="H455" s="602"/>
      <c r="I455" s="602"/>
      <c r="J455" s="602"/>
      <c r="K455" s="602"/>
      <c r="L455" s="602"/>
      <c r="M455" s="602"/>
      <c r="N455" s="602"/>
      <c r="O455" s="602"/>
      <c r="P455" s="602"/>
      <c r="Q455" s="602"/>
      <c r="R455" s="602"/>
      <c r="S455" s="602"/>
      <c r="T455" s="602"/>
      <c r="U455" s="602"/>
      <c r="V455" s="602"/>
      <c r="W455" s="602"/>
      <c r="X455" s="602"/>
      <c r="Y455" s="602"/>
      <c r="Z455" s="602"/>
      <c r="AA455" s="602"/>
      <c r="AB455" s="602"/>
      <c r="AC455" s="602"/>
      <c r="AD455" s="602"/>
      <c r="AE455" s="602"/>
      <c r="AF455" s="602"/>
      <c r="AG455" s="602"/>
      <c r="AH455" s="602"/>
      <c r="AI455" s="602"/>
      <c r="AJ455" s="602"/>
      <c r="AK455" s="602"/>
      <c r="AL455" s="602"/>
    </row>
    <row r="456" spans="2:38">
      <c r="B456" s="601"/>
      <c r="C456" s="601"/>
      <c r="D456" s="602"/>
      <c r="E456" s="602"/>
      <c r="F456" s="602"/>
      <c r="G456" s="602"/>
      <c r="H456" s="602"/>
      <c r="I456" s="602"/>
      <c r="J456" s="602"/>
      <c r="K456" s="602"/>
      <c r="L456" s="602"/>
      <c r="M456" s="602"/>
      <c r="N456" s="602"/>
      <c r="O456" s="602"/>
      <c r="P456" s="602"/>
      <c r="Q456" s="602"/>
      <c r="R456" s="602"/>
      <c r="S456" s="602"/>
      <c r="T456" s="602"/>
      <c r="U456" s="602"/>
      <c r="V456" s="602"/>
      <c r="W456" s="602"/>
      <c r="X456" s="602"/>
      <c r="Y456" s="602"/>
      <c r="Z456" s="602"/>
      <c r="AA456" s="602"/>
      <c r="AB456" s="602"/>
      <c r="AC456" s="602"/>
      <c r="AD456" s="602"/>
      <c r="AE456" s="602"/>
      <c r="AF456" s="602"/>
      <c r="AG456" s="602"/>
      <c r="AH456" s="602"/>
      <c r="AI456" s="602"/>
      <c r="AJ456" s="602"/>
      <c r="AK456" s="602"/>
      <c r="AL456" s="602"/>
    </row>
    <row r="457" spans="2:38">
      <c r="B457" s="601"/>
      <c r="C457" s="601"/>
      <c r="D457" s="602"/>
      <c r="E457" s="602"/>
      <c r="F457" s="602"/>
      <c r="G457" s="602"/>
      <c r="H457" s="602"/>
      <c r="I457" s="602"/>
      <c r="J457" s="602"/>
      <c r="K457" s="602"/>
      <c r="L457" s="602"/>
      <c r="M457" s="602"/>
      <c r="N457" s="602"/>
      <c r="O457" s="602"/>
      <c r="P457" s="602"/>
      <c r="Q457" s="602"/>
      <c r="R457" s="602"/>
      <c r="S457" s="602"/>
      <c r="T457" s="602"/>
      <c r="U457" s="602"/>
      <c r="V457" s="602"/>
      <c r="W457" s="602"/>
      <c r="X457" s="602"/>
      <c r="Y457" s="602"/>
      <c r="Z457" s="602"/>
      <c r="AA457" s="602"/>
      <c r="AB457" s="602"/>
      <c r="AC457" s="602"/>
      <c r="AD457" s="602"/>
      <c r="AE457" s="602"/>
      <c r="AF457" s="602"/>
      <c r="AG457" s="602"/>
      <c r="AH457" s="602"/>
      <c r="AI457" s="602"/>
      <c r="AJ457" s="602"/>
      <c r="AK457" s="602"/>
      <c r="AL457" s="602"/>
    </row>
    <row r="458" spans="2:38">
      <c r="B458" s="601"/>
      <c r="C458" s="601"/>
      <c r="D458" s="602"/>
      <c r="E458" s="602"/>
      <c r="F458" s="602"/>
      <c r="G458" s="602"/>
      <c r="H458" s="602"/>
      <c r="I458" s="602"/>
      <c r="J458" s="602"/>
      <c r="K458" s="602"/>
      <c r="L458" s="602"/>
      <c r="M458" s="602"/>
      <c r="N458" s="602"/>
      <c r="O458" s="602"/>
      <c r="P458" s="602"/>
      <c r="Q458" s="602"/>
      <c r="R458" s="602"/>
      <c r="S458" s="602"/>
      <c r="T458" s="602"/>
      <c r="U458" s="602"/>
      <c r="V458" s="602"/>
      <c r="W458" s="602"/>
      <c r="X458" s="602"/>
      <c r="Y458" s="602"/>
      <c r="Z458" s="602"/>
      <c r="AA458" s="602"/>
      <c r="AB458" s="602"/>
      <c r="AC458" s="602"/>
      <c r="AD458" s="602"/>
      <c r="AE458" s="602"/>
      <c r="AF458" s="602"/>
      <c r="AG458" s="602"/>
      <c r="AH458" s="602"/>
      <c r="AI458" s="602"/>
      <c r="AJ458" s="602"/>
      <c r="AK458" s="602"/>
      <c r="AL458" s="602"/>
    </row>
    <row r="459" spans="2:38">
      <c r="B459" s="601"/>
      <c r="C459" s="601"/>
      <c r="D459" s="602"/>
      <c r="E459" s="602"/>
      <c r="F459" s="602"/>
      <c r="G459" s="602"/>
      <c r="H459" s="602"/>
      <c r="I459" s="602"/>
      <c r="J459" s="602"/>
      <c r="K459" s="602"/>
      <c r="L459" s="602"/>
      <c r="M459" s="602"/>
      <c r="N459" s="602"/>
      <c r="O459" s="602"/>
      <c r="P459" s="602"/>
      <c r="Q459" s="602"/>
      <c r="R459" s="602"/>
      <c r="S459" s="602"/>
      <c r="T459" s="602"/>
      <c r="U459" s="602"/>
      <c r="V459" s="602"/>
      <c r="W459" s="602"/>
      <c r="X459" s="602"/>
      <c r="Y459" s="602"/>
      <c r="Z459" s="602"/>
      <c r="AA459" s="602"/>
      <c r="AB459" s="602"/>
      <c r="AC459" s="602"/>
      <c r="AD459" s="602"/>
      <c r="AE459" s="602"/>
      <c r="AF459" s="602"/>
      <c r="AG459" s="602"/>
      <c r="AH459" s="602"/>
      <c r="AI459" s="602"/>
      <c r="AJ459" s="602"/>
      <c r="AK459" s="602"/>
      <c r="AL459" s="602"/>
    </row>
    <row r="460" spans="2:38">
      <c r="B460" s="601"/>
      <c r="C460" s="601"/>
      <c r="D460" s="602"/>
      <c r="E460" s="602"/>
      <c r="F460" s="602"/>
      <c r="G460" s="602"/>
      <c r="H460" s="602"/>
      <c r="I460" s="602"/>
      <c r="J460" s="602"/>
      <c r="K460" s="602"/>
      <c r="L460" s="602"/>
      <c r="M460" s="602"/>
      <c r="N460" s="602"/>
      <c r="O460" s="602"/>
      <c r="P460" s="602"/>
      <c r="Q460" s="602"/>
      <c r="R460" s="602"/>
      <c r="S460" s="602"/>
      <c r="T460" s="602"/>
      <c r="U460" s="602"/>
      <c r="V460" s="602"/>
      <c r="W460" s="602"/>
      <c r="X460" s="602"/>
      <c r="Y460" s="602"/>
      <c r="Z460" s="602"/>
      <c r="AA460" s="602"/>
      <c r="AB460" s="602"/>
      <c r="AC460" s="602"/>
      <c r="AD460" s="602"/>
      <c r="AE460" s="602"/>
      <c r="AF460" s="602"/>
      <c r="AG460" s="602"/>
      <c r="AH460" s="602"/>
      <c r="AI460" s="602"/>
      <c r="AJ460" s="602"/>
      <c r="AK460" s="602"/>
      <c r="AL460" s="602"/>
    </row>
    <row r="461" spans="2:38">
      <c r="B461" s="601"/>
      <c r="C461" s="601"/>
      <c r="D461" s="602"/>
      <c r="E461" s="602"/>
      <c r="F461" s="602"/>
      <c r="G461" s="602"/>
      <c r="H461" s="602"/>
      <c r="I461" s="602"/>
      <c r="J461" s="602"/>
      <c r="K461" s="602"/>
      <c r="L461" s="602"/>
      <c r="M461" s="602"/>
      <c r="N461" s="602"/>
      <c r="O461" s="602"/>
      <c r="P461" s="602"/>
      <c r="Q461" s="602"/>
      <c r="R461" s="602"/>
      <c r="S461" s="602"/>
      <c r="T461" s="602"/>
      <c r="U461" s="602"/>
      <c r="V461" s="602"/>
      <c r="W461" s="602"/>
      <c r="X461" s="602"/>
      <c r="Y461" s="602"/>
      <c r="Z461" s="602"/>
      <c r="AA461" s="602"/>
      <c r="AB461" s="602"/>
      <c r="AC461" s="602"/>
      <c r="AD461" s="602"/>
      <c r="AE461" s="602"/>
      <c r="AF461" s="602"/>
      <c r="AG461" s="602"/>
      <c r="AH461" s="602"/>
      <c r="AI461" s="602"/>
      <c r="AJ461" s="602"/>
      <c r="AK461" s="602"/>
      <c r="AL461" s="602"/>
    </row>
    <row r="462" spans="2:38">
      <c r="B462" s="601"/>
      <c r="C462" s="601"/>
      <c r="D462" s="602"/>
      <c r="E462" s="602"/>
      <c r="F462" s="602"/>
      <c r="G462" s="602"/>
      <c r="H462" s="602"/>
      <c r="I462" s="602"/>
      <c r="J462" s="602"/>
      <c r="K462" s="602"/>
      <c r="L462" s="602"/>
      <c r="M462" s="602"/>
      <c r="N462" s="602"/>
      <c r="O462" s="602"/>
      <c r="P462" s="602"/>
      <c r="Q462" s="602"/>
      <c r="R462" s="602"/>
      <c r="S462" s="602"/>
      <c r="T462" s="602"/>
      <c r="U462" s="602"/>
      <c r="V462" s="602"/>
      <c r="W462" s="602"/>
      <c r="X462" s="602"/>
      <c r="Y462" s="602"/>
      <c r="Z462" s="602"/>
      <c r="AA462" s="602"/>
      <c r="AB462" s="602"/>
      <c r="AC462" s="602"/>
      <c r="AD462" s="602"/>
      <c r="AE462" s="602"/>
      <c r="AF462" s="602"/>
      <c r="AG462" s="602"/>
      <c r="AH462" s="602"/>
      <c r="AI462" s="602"/>
      <c r="AJ462" s="602"/>
      <c r="AK462" s="602"/>
      <c r="AL462" s="602"/>
    </row>
    <row r="463" spans="2:38">
      <c r="B463" s="601"/>
      <c r="C463" s="601"/>
      <c r="D463" s="602"/>
      <c r="E463" s="602"/>
      <c r="F463" s="602"/>
      <c r="G463" s="602"/>
      <c r="H463" s="602"/>
      <c r="I463" s="602"/>
      <c r="J463" s="602"/>
      <c r="K463" s="602"/>
      <c r="L463" s="602"/>
      <c r="M463" s="602"/>
      <c r="N463" s="602"/>
      <c r="O463" s="602"/>
      <c r="P463" s="602"/>
      <c r="Q463" s="602"/>
      <c r="R463" s="602"/>
      <c r="S463" s="602"/>
      <c r="T463" s="602"/>
      <c r="U463" s="602"/>
      <c r="V463" s="602"/>
      <c r="W463" s="602"/>
      <c r="X463" s="602"/>
      <c r="Y463" s="602"/>
      <c r="Z463" s="602"/>
      <c r="AA463" s="602"/>
      <c r="AB463" s="602"/>
      <c r="AC463" s="602"/>
      <c r="AD463" s="602"/>
      <c r="AE463" s="602"/>
      <c r="AF463" s="602"/>
      <c r="AG463" s="602"/>
      <c r="AH463" s="602"/>
      <c r="AI463" s="602"/>
      <c r="AJ463" s="602"/>
      <c r="AK463" s="602"/>
      <c r="AL463" s="602"/>
    </row>
    <row r="464" spans="2:38">
      <c r="B464" s="601"/>
      <c r="C464" s="601"/>
      <c r="D464" s="602"/>
      <c r="E464" s="602"/>
      <c r="F464" s="602"/>
      <c r="G464" s="602"/>
      <c r="H464" s="602"/>
      <c r="I464" s="602"/>
      <c r="J464" s="602"/>
      <c r="K464" s="602"/>
      <c r="L464" s="602"/>
      <c r="M464" s="602"/>
      <c r="N464" s="602"/>
      <c r="O464" s="602"/>
      <c r="P464" s="602"/>
      <c r="Q464" s="602"/>
      <c r="R464" s="602"/>
      <c r="S464" s="602"/>
      <c r="T464" s="602"/>
      <c r="U464" s="602"/>
      <c r="V464" s="602"/>
      <c r="W464" s="602"/>
      <c r="X464" s="602"/>
      <c r="Y464" s="602"/>
      <c r="Z464" s="602"/>
      <c r="AA464" s="602"/>
      <c r="AB464" s="602"/>
      <c r="AC464" s="602"/>
      <c r="AD464" s="602"/>
      <c r="AE464" s="602"/>
      <c r="AF464" s="602"/>
      <c r="AG464" s="602"/>
      <c r="AH464" s="602"/>
      <c r="AI464" s="602"/>
      <c r="AJ464" s="602"/>
      <c r="AK464" s="602"/>
      <c r="AL464" s="602"/>
    </row>
    <row r="465" spans="2:38">
      <c r="B465" s="601"/>
      <c r="C465" s="601"/>
      <c r="D465" s="602"/>
      <c r="E465" s="602"/>
      <c r="F465" s="602"/>
      <c r="G465" s="602"/>
      <c r="H465" s="602"/>
      <c r="I465" s="602"/>
      <c r="J465" s="602"/>
      <c r="K465" s="602"/>
      <c r="L465" s="602"/>
      <c r="M465" s="602"/>
      <c r="N465" s="602"/>
      <c r="O465" s="602"/>
      <c r="P465" s="602"/>
      <c r="Q465" s="602"/>
      <c r="R465" s="602"/>
      <c r="S465" s="602"/>
      <c r="T465" s="602"/>
      <c r="U465" s="602"/>
      <c r="V465" s="602"/>
      <c r="W465" s="602"/>
      <c r="X465" s="602"/>
      <c r="Y465" s="602"/>
      <c r="Z465" s="602"/>
      <c r="AA465" s="602"/>
      <c r="AB465" s="602"/>
      <c r="AC465" s="602"/>
      <c r="AD465" s="602"/>
      <c r="AE465" s="602"/>
      <c r="AF465" s="602"/>
      <c r="AG465" s="602"/>
      <c r="AH465" s="602"/>
      <c r="AI465" s="602"/>
      <c r="AJ465" s="602"/>
      <c r="AK465" s="602"/>
      <c r="AL465" s="602"/>
    </row>
    <row r="466" spans="2:38">
      <c r="B466" s="601"/>
      <c r="C466" s="601"/>
      <c r="D466" s="602"/>
      <c r="E466" s="602"/>
      <c r="F466" s="602"/>
      <c r="G466" s="602"/>
      <c r="H466" s="602"/>
      <c r="I466" s="602"/>
      <c r="J466" s="602"/>
      <c r="K466" s="602"/>
      <c r="L466" s="602"/>
      <c r="M466" s="602"/>
      <c r="N466" s="602"/>
      <c r="O466" s="602"/>
      <c r="P466" s="602"/>
      <c r="Q466" s="602"/>
      <c r="R466" s="602"/>
      <c r="S466" s="602"/>
      <c r="T466" s="602"/>
      <c r="U466" s="602"/>
      <c r="V466" s="602"/>
      <c r="W466" s="602"/>
      <c r="X466" s="602"/>
      <c r="Y466" s="602"/>
      <c r="Z466" s="602"/>
      <c r="AA466" s="602"/>
      <c r="AB466" s="602"/>
      <c r="AC466" s="602"/>
      <c r="AD466" s="602"/>
      <c r="AE466" s="602"/>
      <c r="AF466" s="602"/>
      <c r="AG466" s="602"/>
      <c r="AH466" s="602"/>
      <c r="AI466" s="602"/>
      <c r="AJ466" s="602"/>
      <c r="AK466" s="602"/>
      <c r="AL466" s="602"/>
    </row>
    <row r="467" spans="2:38">
      <c r="B467" s="601"/>
      <c r="C467" s="601"/>
      <c r="D467" s="602"/>
      <c r="E467" s="602"/>
      <c r="F467" s="602"/>
      <c r="G467" s="602"/>
      <c r="H467" s="602"/>
      <c r="I467" s="602"/>
      <c r="J467" s="602"/>
      <c r="K467" s="602"/>
      <c r="L467" s="602"/>
      <c r="M467" s="602"/>
      <c r="N467" s="602"/>
      <c r="O467" s="602"/>
      <c r="P467" s="602"/>
      <c r="Q467" s="602"/>
      <c r="R467" s="602"/>
      <c r="S467" s="602"/>
      <c r="T467" s="602"/>
      <c r="U467" s="602"/>
      <c r="V467" s="602"/>
      <c r="W467" s="602"/>
      <c r="X467" s="602"/>
      <c r="Y467" s="602"/>
      <c r="Z467" s="602"/>
      <c r="AA467" s="602"/>
      <c r="AB467" s="602"/>
      <c r="AC467" s="602"/>
      <c r="AD467" s="602"/>
      <c r="AE467" s="602"/>
      <c r="AF467" s="602"/>
      <c r="AG467" s="602"/>
      <c r="AH467" s="602"/>
      <c r="AI467" s="602"/>
      <c r="AJ467" s="602"/>
      <c r="AK467" s="602"/>
      <c r="AL467" s="602"/>
    </row>
    <row r="468" spans="2:38">
      <c r="B468" s="601"/>
      <c r="C468" s="601"/>
      <c r="D468" s="602"/>
      <c r="E468" s="602"/>
      <c r="F468" s="602"/>
      <c r="G468" s="602"/>
      <c r="H468" s="602"/>
      <c r="I468" s="602"/>
      <c r="J468" s="602"/>
      <c r="K468" s="602"/>
      <c r="L468" s="602"/>
      <c r="M468" s="602"/>
      <c r="N468" s="602"/>
      <c r="O468" s="602"/>
      <c r="P468" s="602"/>
      <c r="Q468" s="602"/>
      <c r="R468" s="602"/>
      <c r="S468" s="602"/>
      <c r="T468" s="602"/>
      <c r="U468" s="602"/>
      <c r="V468" s="602"/>
      <c r="W468" s="602"/>
      <c r="X468" s="602"/>
      <c r="Y468" s="602"/>
      <c r="Z468" s="602"/>
      <c r="AA468" s="602"/>
      <c r="AB468" s="602"/>
      <c r="AC468" s="602"/>
      <c r="AD468" s="602"/>
      <c r="AE468" s="602"/>
      <c r="AF468" s="602"/>
      <c r="AG468" s="602"/>
      <c r="AH468" s="602"/>
      <c r="AI468" s="602"/>
      <c r="AJ468" s="602"/>
      <c r="AK468" s="602"/>
      <c r="AL468" s="602"/>
    </row>
    <row r="469" spans="2:38">
      <c r="B469" s="601"/>
      <c r="C469" s="601"/>
      <c r="D469" s="602"/>
      <c r="E469" s="602"/>
      <c r="F469" s="602"/>
      <c r="G469" s="602"/>
      <c r="H469" s="602"/>
      <c r="I469" s="602"/>
      <c r="J469" s="602"/>
      <c r="K469" s="602"/>
      <c r="L469" s="602"/>
      <c r="M469" s="602"/>
      <c r="N469" s="602"/>
      <c r="O469" s="602"/>
      <c r="P469" s="602"/>
      <c r="Q469" s="602"/>
      <c r="R469" s="602"/>
      <c r="S469" s="602"/>
      <c r="T469" s="602"/>
      <c r="U469" s="602"/>
      <c r="V469" s="602"/>
      <c r="W469" s="602"/>
      <c r="X469" s="602"/>
      <c r="Y469" s="602"/>
      <c r="Z469" s="602"/>
      <c r="AA469" s="602"/>
      <c r="AB469" s="602"/>
      <c r="AC469" s="602"/>
      <c r="AD469" s="602"/>
      <c r="AE469" s="602"/>
      <c r="AF469" s="602"/>
      <c r="AG469" s="602"/>
      <c r="AH469" s="602"/>
      <c r="AI469" s="602"/>
      <c r="AJ469" s="602"/>
      <c r="AK469" s="602"/>
      <c r="AL469" s="602"/>
    </row>
    <row r="470" spans="2:38">
      <c r="B470" s="601"/>
      <c r="C470" s="601"/>
      <c r="D470" s="602"/>
      <c r="E470" s="602"/>
      <c r="F470" s="602"/>
      <c r="G470" s="602"/>
      <c r="H470" s="602"/>
      <c r="I470" s="602"/>
      <c r="J470" s="602"/>
      <c r="K470" s="602"/>
      <c r="L470" s="602"/>
      <c r="M470" s="602"/>
      <c r="N470" s="602"/>
      <c r="O470" s="602"/>
      <c r="P470" s="602"/>
      <c r="Q470" s="602"/>
      <c r="R470" s="602"/>
      <c r="S470" s="602"/>
      <c r="T470" s="602"/>
      <c r="U470" s="602"/>
      <c r="V470" s="602"/>
      <c r="W470" s="602"/>
      <c r="X470" s="602"/>
      <c r="Y470" s="602"/>
      <c r="Z470" s="602"/>
      <c r="AA470" s="602"/>
      <c r="AB470" s="602"/>
      <c r="AC470" s="602"/>
      <c r="AD470" s="602"/>
      <c r="AE470" s="602"/>
      <c r="AF470" s="602"/>
      <c r="AG470" s="602"/>
      <c r="AH470" s="602"/>
      <c r="AI470" s="602"/>
      <c r="AJ470" s="602"/>
      <c r="AK470" s="602"/>
      <c r="AL470" s="602"/>
    </row>
    <row r="471" spans="2:38">
      <c r="B471" s="601"/>
      <c r="C471" s="601"/>
      <c r="D471" s="602"/>
      <c r="E471" s="602"/>
      <c r="F471" s="602"/>
      <c r="G471" s="602"/>
      <c r="H471" s="602"/>
      <c r="I471" s="602"/>
      <c r="J471" s="602"/>
      <c r="K471" s="602"/>
      <c r="L471" s="602"/>
      <c r="M471" s="602"/>
      <c r="N471" s="602"/>
      <c r="O471" s="602"/>
      <c r="P471" s="602"/>
      <c r="Q471" s="602"/>
      <c r="R471" s="602"/>
      <c r="S471" s="602"/>
      <c r="T471" s="602"/>
      <c r="U471" s="602"/>
      <c r="V471" s="602"/>
      <c r="W471" s="602"/>
      <c r="X471" s="602"/>
      <c r="Y471" s="602"/>
      <c r="Z471" s="602"/>
      <c r="AA471" s="602"/>
      <c r="AB471" s="602"/>
      <c r="AC471" s="602"/>
      <c r="AD471" s="602"/>
      <c r="AE471" s="602"/>
      <c r="AF471" s="602"/>
      <c r="AG471" s="602"/>
      <c r="AH471" s="602"/>
      <c r="AI471" s="602"/>
      <c r="AJ471" s="602"/>
      <c r="AK471" s="602"/>
      <c r="AL471" s="602"/>
    </row>
    <row r="472" spans="2:38">
      <c r="B472" s="601"/>
      <c r="C472" s="601"/>
      <c r="D472" s="602"/>
      <c r="E472" s="602"/>
      <c r="F472" s="602"/>
      <c r="G472" s="602"/>
      <c r="H472" s="602"/>
      <c r="I472" s="602"/>
      <c r="J472" s="602"/>
      <c r="K472" s="602"/>
      <c r="L472" s="602"/>
      <c r="M472" s="602"/>
      <c r="N472" s="602"/>
      <c r="O472" s="602"/>
      <c r="P472" s="602"/>
      <c r="Q472" s="602"/>
      <c r="R472" s="602"/>
      <c r="S472" s="602"/>
      <c r="T472" s="602"/>
      <c r="U472" s="602"/>
      <c r="V472" s="602"/>
      <c r="W472" s="602"/>
      <c r="X472" s="602"/>
      <c r="Y472" s="602"/>
      <c r="Z472" s="602"/>
      <c r="AA472" s="602"/>
      <c r="AB472" s="602"/>
      <c r="AC472" s="602"/>
      <c r="AD472" s="602"/>
      <c r="AE472" s="602"/>
      <c r="AF472" s="602"/>
      <c r="AG472" s="602"/>
      <c r="AH472" s="602"/>
      <c r="AI472" s="602"/>
      <c r="AJ472" s="602"/>
      <c r="AK472" s="602"/>
      <c r="AL472" s="602"/>
    </row>
    <row r="473" spans="2:38">
      <c r="B473" s="601"/>
      <c r="C473" s="601"/>
      <c r="D473" s="602"/>
      <c r="E473" s="602"/>
      <c r="F473" s="602"/>
      <c r="G473" s="602"/>
      <c r="H473" s="602"/>
      <c r="I473" s="602"/>
      <c r="J473" s="602"/>
      <c r="K473" s="602"/>
      <c r="L473" s="602"/>
      <c r="M473" s="602"/>
      <c r="N473" s="602"/>
      <c r="O473" s="602"/>
      <c r="P473" s="602"/>
      <c r="Q473" s="602"/>
      <c r="R473" s="602"/>
      <c r="S473" s="602"/>
      <c r="T473" s="602"/>
      <c r="U473" s="602"/>
      <c r="V473" s="602"/>
      <c r="W473" s="602"/>
      <c r="X473" s="602"/>
      <c r="Y473" s="602"/>
      <c r="Z473" s="602"/>
      <c r="AA473" s="602"/>
      <c r="AB473" s="602"/>
      <c r="AC473" s="602"/>
      <c r="AD473" s="602"/>
      <c r="AE473" s="602"/>
      <c r="AF473" s="602"/>
      <c r="AG473" s="602"/>
      <c r="AH473" s="602"/>
      <c r="AI473" s="602"/>
      <c r="AJ473" s="602"/>
      <c r="AK473" s="602"/>
      <c r="AL473" s="602"/>
    </row>
    <row r="474" spans="2:38">
      <c r="B474" s="601"/>
      <c r="C474" s="601"/>
      <c r="D474" s="602"/>
      <c r="E474" s="602"/>
      <c r="F474" s="602"/>
      <c r="G474" s="602"/>
      <c r="H474" s="602"/>
      <c r="I474" s="602"/>
      <c r="J474" s="602"/>
      <c r="K474" s="602"/>
      <c r="L474" s="602"/>
      <c r="M474" s="602"/>
      <c r="N474" s="602"/>
      <c r="O474" s="602"/>
      <c r="P474" s="602"/>
      <c r="Q474" s="602"/>
      <c r="R474" s="602"/>
      <c r="S474" s="602"/>
      <c r="T474" s="602"/>
      <c r="U474" s="602"/>
      <c r="V474" s="602"/>
      <c r="W474" s="602"/>
      <c r="X474" s="602"/>
      <c r="Y474" s="602"/>
      <c r="Z474" s="602"/>
      <c r="AA474" s="602"/>
      <c r="AB474" s="602"/>
      <c r="AC474" s="602"/>
      <c r="AD474" s="602"/>
      <c r="AE474" s="602"/>
      <c r="AF474" s="602"/>
      <c r="AG474" s="602"/>
      <c r="AH474" s="602"/>
      <c r="AI474" s="602"/>
      <c r="AJ474" s="602"/>
      <c r="AK474" s="602"/>
      <c r="AL474" s="602"/>
    </row>
    <row r="475" spans="2:38">
      <c r="B475" s="601"/>
      <c r="C475" s="601"/>
      <c r="D475" s="602"/>
      <c r="E475" s="602"/>
      <c r="F475" s="602"/>
      <c r="G475" s="602"/>
      <c r="H475" s="602"/>
      <c r="I475" s="602"/>
      <c r="J475" s="602"/>
      <c r="K475" s="602"/>
      <c r="L475" s="602"/>
      <c r="M475" s="602"/>
      <c r="N475" s="602"/>
      <c r="O475" s="602"/>
      <c r="P475" s="602"/>
      <c r="Q475" s="602"/>
      <c r="R475" s="602"/>
      <c r="S475" s="602"/>
      <c r="T475" s="602"/>
      <c r="U475" s="602"/>
      <c r="V475" s="602"/>
      <c r="W475" s="602"/>
      <c r="X475" s="602"/>
      <c r="Y475" s="602"/>
      <c r="Z475" s="602"/>
      <c r="AA475" s="602"/>
      <c r="AB475" s="602"/>
      <c r="AC475" s="602"/>
      <c r="AD475" s="602"/>
      <c r="AE475" s="602"/>
      <c r="AF475" s="602"/>
      <c r="AG475" s="602"/>
      <c r="AH475" s="602"/>
      <c r="AI475" s="602"/>
      <c r="AJ475" s="602"/>
      <c r="AK475" s="602"/>
      <c r="AL475" s="602"/>
    </row>
    <row r="476" spans="2:38">
      <c r="B476" s="601"/>
      <c r="C476" s="601"/>
      <c r="D476" s="602"/>
      <c r="E476" s="602"/>
      <c r="F476" s="602"/>
      <c r="G476" s="602"/>
      <c r="H476" s="602"/>
      <c r="I476" s="602"/>
      <c r="J476" s="602"/>
      <c r="K476" s="602"/>
      <c r="L476" s="602"/>
      <c r="M476" s="602"/>
      <c r="N476" s="602"/>
      <c r="O476" s="602"/>
      <c r="P476" s="602"/>
      <c r="Q476" s="602"/>
      <c r="R476" s="602"/>
      <c r="S476" s="602"/>
      <c r="T476" s="602"/>
      <c r="U476" s="602"/>
      <c r="V476" s="602"/>
      <c r="W476" s="602"/>
      <c r="X476" s="602"/>
      <c r="Y476" s="602"/>
      <c r="Z476" s="602"/>
      <c r="AA476" s="602"/>
      <c r="AB476" s="602"/>
      <c r="AC476" s="602"/>
      <c r="AD476" s="602"/>
      <c r="AE476" s="602"/>
      <c r="AF476" s="602"/>
      <c r="AG476" s="602"/>
      <c r="AH476" s="602"/>
      <c r="AI476" s="602"/>
      <c r="AJ476" s="602"/>
      <c r="AK476" s="602"/>
      <c r="AL476" s="602"/>
    </row>
    <row r="477" spans="2:38">
      <c r="B477" s="601"/>
      <c r="C477" s="601"/>
      <c r="D477" s="602"/>
      <c r="E477" s="602"/>
      <c r="F477" s="602"/>
      <c r="G477" s="602"/>
      <c r="H477" s="602"/>
      <c r="I477" s="602"/>
      <c r="J477" s="602"/>
      <c r="K477" s="602"/>
      <c r="L477" s="602"/>
      <c r="M477" s="602"/>
      <c r="N477" s="602"/>
      <c r="O477" s="602"/>
      <c r="P477" s="602"/>
      <c r="Q477" s="602"/>
      <c r="R477" s="602"/>
      <c r="S477" s="602"/>
      <c r="T477" s="602"/>
      <c r="U477" s="602"/>
      <c r="V477" s="602"/>
      <c r="W477" s="602"/>
      <c r="X477" s="602"/>
      <c r="Y477" s="602"/>
      <c r="Z477" s="602"/>
      <c r="AA477" s="602"/>
      <c r="AB477" s="602"/>
      <c r="AC477" s="602"/>
      <c r="AD477" s="602"/>
      <c r="AE477" s="602"/>
      <c r="AF477" s="602"/>
      <c r="AG477" s="602"/>
      <c r="AH477" s="602"/>
      <c r="AI477" s="602"/>
      <c r="AJ477" s="602"/>
      <c r="AK477" s="602"/>
      <c r="AL477" s="602"/>
    </row>
    <row r="478" spans="2:38">
      <c r="B478" s="601"/>
      <c r="C478" s="601"/>
      <c r="D478" s="602"/>
      <c r="E478" s="602"/>
      <c r="F478" s="602"/>
      <c r="G478" s="602"/>
      <c r="H478" s="602"/>
      <c r="I478" s="602"/>
      <c r="J478" s="602"/>
      <c r="K478" s="602"/>
      <c r="L478" s="602"/>
      <c r="M478" s="602"/>
      <c r="N478" s="602"/>
      <c r="O478" s="602"/>
      <c r="P478" s="602"/>
      <c r="Q478" s="602"/>
      <c r="R478" s="602"/>
      <c r="S478" s="602"/>
      <c r="T478" s="602"/>
      <c r="U478" s="602"/>
      <c r="V478" s="602"/>
      <c r="W478" s="602"/>
      <c r="X478" s="602"/>
      <c r="Y478" s="602"/>
      <c r="Z478" s="602"/>
      <c r="AA478" s="602"/>
      <c r="AB478" s="602"/>
      <c r="AC478" s="602"/>
      <c r="AD478" s="602"/>
      <c r="AE478" s="602"/>
      <c r="AF478" s="602"/>
      <c r="AG478" s="602"/>
      <c r="AH478" s="602"/>
      <c r="AI478" s="602"/>
      <c r="AJ478" s="602"/>
      <c r="AK478" s="602"/>
      <c r="AL478" s="602"/>
    </row>
    <row r="479" spans="2:38">
      <c r="B479" s="601"/>
      <c r="C479" s="601"/>
      <c r="D479" s="602"/>
      <c r="E479" s="602"/>
      <c r="F479" s="602"/>
      <c r="G479" s="602"/>
      <c r="H479" s="602"/>
      <c r="I479" s="602"/>
      <c r="J479" s="602"/>
      <c r="K479" s="602"/>
      <c r="L479" s="602"/>
      <c r="M479" s="602"/>
      <c r="N479" s="602"/>
      <c r="O479" s="602"/>
      <c r="P479" s="602"/>
      <c r="Q479" s="602"/>
      <c r="R479" s="602"/>
      <c r="S479" s="602"/>
      <c r="T479" s="602"/>
      <c r="U479" s="602"/>
      <c r="V479" s="602"/>
      <c r="W479" s="602"/>
      <c r="X479" s="602"/>
      <c r="Y479" s="602"/>
      <c r="Z479" s="602"/>
      <c r="AA479" s="602"/>
      <c r="AB479" s="602"/>
      <c r="AC479" s="602"/>
      <c r="AD479" s="602"/>
      <c r="AE479" s="602"/>
      <c r="AF479" s="602"/>
      <c r="AG479" s="602"/>
      <c r="AH479" s="602"/>
      <c r="AI479" s="602"/>
      <c r="AJ479" s="602"/>
      <c r="AK479" s="602"/>
      <c r="AL479" s="602"/>
    </row>
    <row r="480" spans="2:38">
      <c r="B480" s="601"/>
      <c r="C480" s="601"/>
      <c r="D480" s="602"/>
      <c r="E480" s="602"/>
      <c r="F480" s="602"/>
      <c r="G480" s="602"/>
      <c r="H480" s="602"/>
      <c r="I480" s="602"/>
      <c r="J480" s="602"/>
      <c r="K480" s="602"/>
      <c r="L480" s="602"/>
      <c r="M480" s="602"/>
      <c r="N480" s="602"/>
      <c r="O480" s="602"/>
      <c r="P480" s="602"/>
      <c r="Q480" s="602"/>
      <c r="R480" s="602"/>
      <c r="S480" s="602"/>
      <c r="T480" s="602"/>
      <c r="U480" s="602"/>
      <c r="V480" s="602"/>
      <c r="W480" s="602"/>
      <c r="X480" s="602"/>
      <c r="Y480" s="602"/>
      <c r="Z480" s="602"/>
      <c r="AA480" s="602"/>
      <c r="AB480" s="602"/>
      <c r="AC480" s="602"/>
      <c r="AD480" s="602"/>
      <c r="AE480" s="602"/>
      <c r="AF480" s="602"/>
      <c r="AG480" s="602"/>
      <c r="AH480" s="602"/>
      <c r="AI480" s="602"/>
      <c r="AJ480" s="602"/>
      <c r="AK480" s="602"/>
      <c r="AL480" s="602"/>
    </row>
    <row r="481" spans="2:38">
      <c r="B481" s="601"/>
      <c r="C481" s="601"/>
      <c r="D481" s="602"/>
      <c r="E481" s="602"/>
      <c r="F481" s="602"/>
      <c r="G481" s="602"/>
      <c r="H481" s="602"/>
      <c r="I481" s="602"/>
      <c r="J481" s="602"/>
      <c r="K481" s="602"/>
      <c r="L481" s="602"/>
      <c r="M481" s="602"/>
      <c r="N481" s="602"/>
      <c r="O481" s="602"/>
      <c r="P481" s="602"/>
      <c r="Q481" s="602"/>
      <c r="R481" s="602"/>
      <c r="S481" s="602"/>
      <c r="T481" s="602"/>
      <c r="U481" s="602"/>
      <c r="V481" s="602"/>
      <c r="W481" s="602"/>
      <c r="X481" s="602"/>
      <c r="Y481" s="602"/>
      <c r="Z481" s="602"/>
      <c r="AA481" s="602"/>
      <c r="AB481" s="602"/>
      <c r="AC481" s="602"/>
      <c r="AD481" s="602"/>
      <c r="AE481" s="602"/>
      <c r="AF481" s="602"/>
      <c r="AG481" s="602"/>
      <c r="AH481" s="602"/>
      <c r="AI481" s="602"/>
      <c r="AJ481" s="602"/>
      <c r="AK481" s="602"/>
      <c r="AL481" s="602"/>
    </row>
    <row r="482" spans="2:38">
      <c r="B482" s="601"/>
      <c r="C482" s="601"/>
      <c r="D482" s="602"/>
      <c r="E482" s="602"/>
      <c r="F482" s="602"/>
      <c r="G482" s="602"/>
      <c r="H482" s="602"/>
      <c r="I482" s="602"/>
      <c r="J482" s="602"/>
      <c r="K482" s="602"/>
      <c r="L482" s="602"/>
      <c r="M482" s="602"/>
      <c r="N482" s="602"/>
      <c r="O482" s="602"/>
      <c r="P482" s="602"/>
      <c r="Q482" s="602"/>
      <c r="R482" s="602"/>
      <c r="S482" s="602"/>
      <c r="T482" s="602"/>
      <c r="U482" s="602"/>
      <c r="V482" s="602"/>
      <c r="W482" s="602"/>
      <c r="X482" s="602"/>
      <c r="Y482" s="602"/>
      <c r="Z482" s="602"/>
      <c r="AA482" s="602"/>
      <c r="AB482" s="602"/>
      <c r="AC482" s="602"/>
      <c r="AD482" s="602"/>
      <c r="AE482" s="602"/>
      <c r="AF482" s="602"/>
      <c r="AG482" s="602"/>
      <c r="AH482" s="602"/>
      <c r="AI482" s="602"/>
      <c r="AJ482" s="602"/>
      <c r="AK482" s="602"/>
      <c r="AL482" s="602"/>
    </row>
    <row r="483" spans="2:38">
      <c r="B483" s="601"/>
      <c r="C483" s="601"/>
      <c r="D483" s="602"/>
      <c r="E483" s="602"/>
      <c r="F483" s="602"/>
      <c r="G483" s="602"/>
      <c r="H483" s="602"/>
      <c r="I483" s="602"/>
      <c r="J483" s="602"/>
      <c r="K483" s="602"/>
      <c r="L483" s="602"/>
      <c r="M483" s="602"/>
      <c r="N483" s="602"/>
      <c r="O483" s="602"/>
      <c r="P483" s="602"/>
      <c r="Q483" s="602"/>
      <c r="R483" s="602"/>
      <c r="S483" s="602"/>
      <c r="T483" s="602"/>
      <c r="U483" s="602"/>
      <c r="V483" s="602"/>
      <c r="W483" s="602"/>
      <c r="X483" s="602"/>
      <c r="Y483" s="602"/>
      <c r="Z483" s="602"/>
      <c r="AA483" s="602"/>
      <c r="AB483" s="602"/>
      <c r="AC483" s="602"/>
      <c r="AD483" s="602"/>
      <c r="AE483" s="602"/>
      <c r="AF483" s="602"/>
      <c r="AG483" s="602"/>
      <c r="AH483" s="602"/>
      <c r="AI483" s="602"/>
      <c r="AJ483" s="602"/>
      <c r="AK483" s="602"/>
      <c r="AL483" s="602"/>
    </row>
    <row r="484" spans="2:38">
      <c r="B484" s="601"/>
      <c r="C484" s="601"/>
      <c r="D484" s="602"/>
      <c r="E484" s="602"/>
      <c r="F484" s="602"/>
      <c r="G484" s="602"/>
      <c r="H484" s="602"/>
      <c r="I484" s="602"/>
      <c r="J484" s="602"/>
      <c r="K484" s="602"/>
      <c r="L484" s="602"/>
      <c r="M484" s="602"/>
      <c r="N484" s="602"/>
      <c r="O484" s="602"/>
      <c r="P484" s="602"/>
      <c r="Q484" s="602"/>
      <c r="R484" s="602"/>
      <c r="S484" s="602"/>
      <c r="T484" s="602"/>
      <c r="U484" s="602"/>
      <c r="V484" s="602"/>
      <c r="W484" s="602"/>
      <c r="X484" s="602"/>
      <c r="Y484" s="602"/>
      <c r="Z484" s="602"/>
      <c r="AA484" s="602"/>
      <c r="AB484" s="602"/>
      <c r="AC484" s="602"/>
      <c r="AD484" s="602"/>
      <c r="AE484" s="602"/>
      <c r="AF484" s="602"/>
      <c r="AG484" s="602"/>
      <c r="AH484" s="602"/>
      <c r="AI484" s="602"/>
      <c r="AJ484" s="602"/>
      <c r="AK484" s="602"/>
      <c r="AL484" s="602"/>
    </row>
    <row r="485" spans="2:38">
      <c r="B485" s="601"/>
      <c r="C485" s="601"/>
      <c r="D485" s="602"/>
      <c r="E485" s="602"/>
      <c r="F485" s="602"/>
      <c r="G485" s="602"/>
      <c r="H485" s="602"/>
      <c r="I485" s="602"/>
      <c r="J485" s="602"/>
      <c r="K485" s="602"/>
      <c r="L485" s="602"/>
      <c r="M485" s="602"/>
      <c r="N485" s="602"/>
      <c r="O485" s="602"/>
      <c r="P485" s="602"/>
      <c r="Q485" s="602"/>
      <c r="R485" s="602"/>
      <c r="S485" s="602"/>
      <c r="T485" s="602"/>
      <c r="U485" s="602"/>
      <c r="V485" s="602"/>
      <c r="W485" s="602"/>
      <c r="X485" s="602"/>
      <c r="Y485" s="602"/>
      <c r="Z485" s="602"/>
      <c r="AA485" s="602"/>
      <c r="AB485" s="602"/>
      <c r="AC485" s="602"/>
      <c r="AD485" s="602"/>
      <c r="AE485" s="602"/>
      <c r="AF485" s="602"/>
      <c r="AG485" s="602"/>
      <c r="AH485" s="602"/>
      <c r="AI485" s="602"/>
      <c r="AJ485" s="602"/>
      <c r="AK485" s="602"/>
      <c r="AL485" s="602"/>
    </row>
    <row r="486" spans="2:38">
      <c r="B486" s="601"/>
      <c r="C486" s="601"/>
      <c r="D486" s="602"/>
      <c r="E486" s="602"/>
      <c r="F486" s="602"/>
      <c r="G486" s="602"/>
      <c r="H486" s="602"/>
      <c r="I486" s="602"/>
      <c r="J486" s="602"/>
      <c r="K486" s="602"/>
      <c r="L486" s="602"/>
      <c r="M486" s="602"/>
      <c r="N486" s="602"/>
      <c r="O486" s="602"/>
      <c r="P486" s="602"/>
      <c r="Q486" s="602"/>
      <c r="R486" s="602"/>
      <c r="S486" s="602"/>
      <c r="T486" s="602"/>
      <c r="U486" s="602"/>
      <c r="V486" s="602"/>
      <c r="W486" s="602"/>
      <c r="X486" s="602"/>
      <c r="Y486" s="602"/>
      <c r="Z486" s="602"/>
      <c r="AA486" s="602"/>
      <c r="AB486" s="602"/>
      <c r="AC486" s="602"/>
      <c r="AD486" s="602"/>
      <c r="AE486" s="602"/>
      <c r="AF486" s="602"/>
      <c r="AG486" s="602"/>
      <c r="AH486" s="602"/>
      <c r="AI486" s="602"/>
      <c r="AJ486" s="602"/>
      <c r="AK486" s="602"/>
      <c r="AL486" s="602"/>
    </row>
  </sheetData>
  <sortState ref="B1:AK486">
    <sortCondition ref="C1:C486"/>
  </sortState>
  <phoneticPr fontId="45"/>
  <conditionalFormatting sqref="C1:C6 C9 C36 C63">
    <cfRule type="expression" dxfId="3" priority="74" stopIfTrue="1">
      <formula>ISERROR(C1)</formula>
    </cfRule>
  </conditionalFormatting>
  <conditionalFormatting sqref="C10:C33">
    <cfRule type="expression" dxfId="2" priority="41" stopIfTrue="1">
      <formula>ISERROR(C10)</formula>
    </cfRule>
  </conditionalFormatting>
  <conditionalFormatting sqref="C37:C60">
    <cfRule type="expression" dxfId="1" priority="37" stopIfTrue="1">
      <formula>ISERROR(C37)</formula>
    </cfRule>
  </conditionalFormatting>
  <conditionalFormatting sqref="C64:C67">
    <cfRule type="expression" dxfId="0" priority="33" stopIfTrue="1">
      <formula>ISERROR(C64)</formula>
    </cfRule>
  </conditionalFormatting>
  <printOptions horizontalCentered="1" verticalCentered="1"/>
  <pageMargins left="0" right="0" top="0.74803149606299213" bottom="0.27559055118110237" header="0.51181102362204722" footer="0.19685039370078741"/>
  <pageSetup paperSize="9" scale="78" orientation="landscape" r:id="rId1"/>
  <headerFooter alignWithMargins="0">
    <oddHeader>&amp;C&amp;"ＭＳ Ｐゴシック,斜体"&amp;14 12月度材料調達日程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S100"/>
  <sheetViews>
    <sheetView workbookViewId="0"/>
  </sheetViews>
  <sheetFormatPr defaultRowHeight="15"/>
  <cols>
    <col min="1" max="1" width="2.7109375" style="562" customWidth="1"/>
    <col min="2" max="2" width="7.85546875" bestFit="1" customWidth="1"/>
    <col min="3" max="3" width="13.28515625" bestFit="1" customWidth="1"/>
    <col min="4" max="4" width="13" bestFit="1" customWidth="1"/>
    <col min="5" max="5" width="18" bestFit="1" customWidth="1"/>
    <col min="6" max="6" width="11.7109375" bestFit="1" customWidth="1"/>
    <col min="7" max="7" width="16.42578125" bestFit="1" customWidth="1"/>
    <col min="8" max="8" width="13" bestFit="1" customWidth="1"/>
    <col min="9" max="9" width="17.7109375" bestFit="1" customWidth="1"/>
    <col min="10" max="10" width="13.5703125" bestFit="1" customWidth="1"/>
    <col min="11" max="11" width="18.140625" bestFit="1" customWidth="1"/>
    <col min="12" max="12" width="10.28515625" bestFit="1" customWidth="1"/>
    <col min="16" max="16" width="18.140625" bestFit="1" customWidth="1"/>
  </cols>
  <sheetData>
    <row r="1" spans="1:19" s="562" customFormat="1">
      <c r="A1" s="562" t="s">
        <v>9762</v>
      </c>
    </row>
    <row r="2" spans="1:19">
      <c r="B2" s="566" t="s">
        <v>165</v>
      </c>
      <c r="C2" s="567" t="s">
        <v>8747</v>
      </c>
      <c r="D2" s="567" t="s">
        <v>8748</v>
      </c>
      <c r="E2" s="567" t="s">
        <v>8</v>
      </c>
      <c r="F2" s="567" t="s">
        <v>280</v>
      </c>
      <c r="G2" s="567" t="s">
        <v>283</v>
      </c>
      <c r="H2" s="567" t="s">
        <v>287</v>
      </c>
      <c r="I2" s="567" t="s">
        <v>290</v>
      </c>
      <c r="J2" s="567" t="s">
        <v>292</v>
      </c>
      <c r="K2" s="568" t="s">
        <v>294</v>
      </c>
    </row>
    <row r="3" spans="1:19">
      <c r="B3" s="569" t="s">
        <v>82</v>
      </c>
      <c r="C3" s="570" t="s">
        <v>9448</v>
      </c>
      <c r="D3" s="570" t="s">
        <v>9652</v>
      </c>
      <c r="E3" s="570" t="s">
        <v>9450</v>
      </c>
      <c r="F3" s="570" t="s">
        <v>93</v>
      </c>
      <c r="G3" s="570" t="s">
        <v>92</v>
      </c>
      <c r="H3" s="570" t="s">
        <v>52</v>
      </c>
      <c r="I3" s="570" t="s">
        <v>53</v>
      </c>
      <c r="J3" s="570" t="s">
        <v>54</v>
      </c>
      <c r="K3" s="571" t="s">
        <v>55</v>
      </c>
    </row>
    <row r="4" spans="1:19">
      <c r="B4" s="569" t="s">
        <v>58</v>
      </c>
      <c r="C4" s="570" t="s">
        <v>62</v>
      </c>
      <c r="D4" s="570" t="s">
        <v>62</v>
      </c>
      <c r="E4" s="570" t="s">
        <v>62</v>
      </c>
      <c r="F4" s="570" t="s">
        <v>89</v>
      </c>
      <c r="G4" s="570" t="s">
        <v>91</v>
      </c>
      <c r="H4" s="570" t="s">
        <v>89</v>
      </c>
      <c r="I4" s="570" t="s">
        <v>91</v>
      </c>
      <c r="J4" s="570" t="s">
        <v>89</v>
      </c>
      <c r="K4" s="571" t="s">
        <v>91</v>
      </c>
    </row>
    <row r="5" spans="1:19">
      <c r="B5" s="572" t="s">
        <v>59</v>
      </c>
      <c r="C5" s="573" t="s">
        <v>8791</v>
      </c>
      <c r="D5" s="573" t="s">
        <v>8791</v>
      </c>
      <c r="E5" s="573" t="s">
        <v>9451</v>
      </c>
      <c r="F5" s="573" t="s">
        <v>79</v>
      </c>
      <c r="G5" s="573" t="s">
        <v>78</v>
      </c>
      <c r="H5" s="573" t="s">
        <v>79</v>
      </c>
      <c r="I5" s="573" t="s">
        <v>78</v>
      </c>
      <c r="J5" s="573" t="s">
        <v>79</v>
      </c>
      <c r="K5" s="574" t="s">
        <v>78</v>
      </c>
    </row>
    <row r="6" spans="1:19">
      <c r="B6" s="575" t="s">
        <v>8781</v>
      </c>
      <c r="C6" s="575">
        <v>620</v>
      </c>
      <c r="D6" s="575" t="s">
        <v>9699</v>
      </c>
      <c r="E6" s="575">
        <v>620</v>
      </c>
      <c r="F6" s="575" t="s">
        <v>9334</v>
      </c>
      <c r="G6" s="575" t="s">
        <v>9334</v>
      </c>
      <c r="H6" s="575" t="s">
        <v>9700</v>
      </c>
      <c r="I6" s="575" t="s">
        <v>9701</v>
      </c>
      <c r="J6" s="575" t="s">
        <v>9334</v>
      </c>
      <c r="K6" s="575" t="s">
        <v>9334</v>
      </c>
      <c r="L6" s="576" t="str">
        <f t="shared" ref="L6:L35" si="0">IF(ISERROR(VLOOKUP(TRIM($C6),$N$7:$R$18,1,FALSE)),"★削除情報",VLOOKUP(TRIM($C6),$N$7:$R$18,1,FALSE))</f>
        <v>★削除情報</v>
      </c>
      <c r="N6" s="561" t="s">
        <v>9760</v>
      </c>
      <c r="O6" s="561" t="s">
        <v>9761</v>
      </c>
    </row>
    <row r="7" spans="1:19">
      <c r="B7" s="575" t="s">
        <v>78</v>
      </c>
      <c r="C7" s="575" t="s">
        <v>9379</v>
      </c>
      <c r="D7" s="575" t="s">
        <v>9702</v>
      </c>
      <c r="E7" s="575" t="s">
        <v>9445</v>
      </c>
      <c r="F7" s="575" t="s">
        <v>9334</v>
      </c>
      <c r="G7" s="575" t="s">
        <v>9334</v>
      </c>
      <c r="H7" s="575" t="s">
        <v>9700</v>
      </c>
      <c r="I7" s="575" t="s">
        <v>9701</v>
      </c>
      <c r="J7" s="575" t="s">
        <v>9334</v>
      </c>
      <c r="K7" s="575" t="s">
        <v>9334</v>
      </c>
      <c r="L7" s="576" t="str">
        <f t="shared" si="0"/>
        <v>★削除情報</v>
      </c>
      <c r="N7" s="562" t="s">
        <v>9376</v>
      </c>
      <c r="O7" t="s">
        <v>8850</v>
      </c>
      <c r="P7" t="s">
        <v>9375</v>
      </c>
      <c r="Q7" t="s">
        <v>9376</v>
      </c>
      <c r="R7" t="s">
        <v>9746</v>
      </c>
      <c r="S7" t="str">
        <f t="shared" ref="S7:S18" si="1">IF(ISERROR(VLOOKUP(TRIM(N7),$C$6:$C$35,1,FALSE)),"★追加情報",VLOOKUP(TRIM(N7),$C$6:$C$35,1,FALSE))</f>
        <v>C27</v>
      </c>
    </row>
    <row r="8" spans="1:19">
      <c r="B8" s="561" t="s">
        <v>9703</v>
      </c>
      <c r="C8" s="561" t="s">
        <v>9394</v>
      </c>
      <c r="D8" s="561" t="s">
        <v>9655</v>
      </c>
      <c r="E8" s="565" t="s">
        <v>9753</v>
      </c>
      <c r="F8" s="561" t="s">
        <v>9334</v>
      </c>
      <c r="G8" s="561" t="s">
        <v>9334</v>
      </c>
      <c r="H8" s="561" t="s">
        <v>9700</v>
      </c>
      <c r="I8" s="561" t="s">
        <v>9701</v>
      </c>
      <c r="J8" s="561" t="s">
        <v>9334</v>
      </c>
      <c r="K8" s="561" t="s">
        <v>9334</v>
      </c>
      <c r="L8" t="str">
        <f t="shared" si="0"/>
        <v>T33</v>
      </c>
      <c r="N8" s="562" t="s">
        <v>9394</v>
      </c>
      <c r="O8" t="s">
        <v>9747</v>
      </c>
      <c r="P8" t="s">
        <v>9391</v>
      </c>
      <c r="Q8" t="s">
        <v>9394</v>
      </c>
      <c r="R8" t="s">
        <v>9746</v>
      </c>
      <c r="S8" s="562" t="str">
        <f t="shared" si="1"/>
        <v>T33</v>
      </c>
    </row>
    <row r="9" spans="1:19">
      <c r="B9" s="561" t="s">
        <v>59</v>
      </c>
      <c r="C9" s="561" t="s">
        <v>9394</v>
      </c>
      <c r="D9" s="561" t="s">
        <v>9657</v>
      </c>
      <c r="E9" s="565" t="s">
        <v>9752</v>
      </c>
      <c r="F9" s="561" t="s">
        <v>9334</v>
      </c>
      <c r="G9" s="561" t="s">
        <v>9334</v>
      </c>
      <c r="H9" s="561" t="s">
        <v>9700</v>
      </c>
      <c r="I9" s="561" t="s">
        <v>9701</v>
      </c>
      <c r="J9" s="561" t="s">
        <v>9334</v>
      </c>
      <c r="K9" s="561" t="s">
        <v>9334</v>
      </c>
      <c r="L9" t="str">
        <f t="shared" si="0"/>
        <v>T33</v>
      </c>
      <c r="N9" s="562" t="s">
        <v>9394</v>
      </c>
      <c r="O9" t="s">
        <v>9392</v>
      </c>
      <c r="P9" t="s">
        <v>9393</v>
      </c>
      <c r="Q9" t="s">
        <v>9394</v>
      </c>
      <c r="R9" t="s">
        <v>9746</v>
      </c>
      <c r="S9" s="562" t="str">
        <f t="shared" si="1"/>
        <v>T33</v>
      </c>
    </row>
    <row r="10" spans="1:19">
      <c r="B10" s="575" t="s">
        <v>9704</v>
      </c>
      <c r="C10" s="575" t="s">
        <v>9400</v>
      </c>
      <c r="D10" s="575" t="s">
        <v>9705</v>
      </c>
      <c r="E10" s="575" t="s">
        <v>9753</v>
      </c>
      <c r="F10" s="575" t="s">
        <v>9334</v>
      </c>
      <c r="G10" s="575" t="s">
        <v>9334</v>
      </c>
      <c r="H10" s="575" t="s">
        <v>9700</v>
      </c>
      <c r="I10" s="575" t="s">
        <v>9701</v>
      </c>
      <c r="J10" s="575" t="s">
        <v>9334</v>
      </c>
      <c r="K10" s="575" t="s">
        <v>9334</v>
      </c>
      <c r="L10" s="576" t="str">
        <f t="shared" si="0"/>
        <v>★削除情報</v>
      </c>
      <c r="N10" s="562" t="s">
        <v>9394</v>
      </c>
      <c r="O10" t="s">
        <v>9395</v>
      </c>
      <c r="P10" t="s">
        <v>9393</v>
      </c>
      <c r="Q10" t="s">
        <v>9394</v>
      </c>
      <c r="R10" t="s">
        <v>9746</v>
      </c>
      <c r="S10" s="562" t="str">
        <f t="shared" si="1"/>
        <v>T33</v>
      </c>
    </row>
    <row r="11" spans="1:19">
      <c r="B11" s="575" t="s">
        <v>9706</v>
      </c>
      <c r="C11" s="575" t="s">
        <v>9400</v>
      </c>
      <c r="D11" s="575" t="s">
        <v>9707</v>
      </c>
      <c r="E11" s="575" t="s">
        <v>9753</v>
      </c>
      <c r="F11" s="575" t="s">
        <v>9334</v>
      </c>
      <c r="G11" s="575" t="s">
        <v>9334</v>
      </c>
      <c r="H11" s="575" t="s">
        <v>9700</v>
      </c>
      <c r="I11" s="575" t="s">
        <v>9701</v>
      </c>
      <c r="J11" s="575" t="s">
        <v>9334</v>
      </c>
      <c r="K11" s="575" t="s">
        <v>9334</v>
      </c>
      <c r="L11" s="576" t="str">
        <f t="shared" si="0"/>
        <v>★削除情報</v>
      </c>
      <c r="N11" s="562" t="s">
        <v>9749</v>
      </c>
      <c r="O11" t="s">
        <v>9748</v>
      </c>
      <c r="P11" t="s">
        <v>9758</v>
      </c>
      <c r="Q11" t="s">
        <v>9749</v>
      </c>
      <c r="R11" t="s">
        <v>9746</v>
      </c>
      <c r="S11" s="562" t="str">
        <f t="shared" si="1"/>
        <v>★追加情報</v>
      </c>
    </row>
    <row r="12" spans="1:19">
      <c r="B12" s="575" t="s">
        <v>9708</v>
      </c>
      <c r="C12" s="575" t="s">
        <v>9409</v>
      </c>
      <c r="D12" s="575" t="s">
        <v>9709</v>
      </c>
      <c r="E12" s="575" t="s">
        <v>9753</v>
      </c>
      <c r="F12" s="575" t="s">
        <v>9334</v>
      </c>
      <c r="G12" s="575" t="s">
        <v>9334</v>
      </c>
      <c r="H12" s="575" t="s">
        <v>9700</v>
      </c>
      <c r="I12" s="575" t="s">
        <v>9701</v>
      </c>
      <c r="J12" s="575" t="s">
        <v>9334</v>
      </c>
      <c r="K12" s="575" t="s">
        <v>9334</v>
      </c>
      <c r="L12" s="576" t="str">
        <f t="shared" si="0"/>
        <v>★削除情報</v>
      </c>
      <c r="N12" s="562" t="s">
        <v>9423</v>
      </c>
      <c r="O12" t="s">
        <v>9421</v>
      </c>
      <c r="P12" t="s">
        <v>9422</v>
      </c>
      <c r="Q12" t="s">
        <v>9423</v>
      </c>
      <c r="R12" t="s">
        <v>9746</v>
      </c>
      <c r="S12" s="562" t="str">
        <f t="shared" si="1"/>
        <v>RE52</v>
      </c>
    </row>
    <row r="13" spans="1:19">
      <c r="B13" s="561" t="s">
        <v>79</v>
      </c>
      <c r="C13" s="561" t="s">
        <v>9437</v>
      </c>
      <c r="D13" s="561" t="s">
        <v>9661</v>
      </c>
      <c r="E13" s="565" t="s">
        <v>9753</v>
      </c>
      <c r="F13" s="561" t="s">
        <v>9334</v>
      </c>
      <c r="G13" s="561" t="s">
        <v>9334</v>
      </c>
      <c r="H13" s="561" t="s">
        <v>9700</v>
      </c>
      <c r="I13" s="561" t="s">
        <v>9701</v>
      </c>
      <c r="J13" s="561" t="s">
        <v>9334</v>
      </c>
      <c r="K13" s="561" t="s">
        <v>9334</v>
      </c>
      <c r="L13" t="str">
        <f t="shared" si="0"/>
        <v>T32</v>
      </c>
      <c r="N13" s="562" t="s">
        <v>9426</v>
      </c>
      <c r="O13" t="s">
        <v>9424</v>
      </c>
      <c r="P13" t="s">
        <v>9425</v>
      </c>
      <c r="Q13" t="s">
        <v>9426</v>
      </c>
      <c r="R13" t="s">
        <v>9746</v>
      </c>
      <c r="S13" s="562" t="str">
        <f t="shared" si="1"/>
        <v>Y62</v>
      </c>
    </row>
    <row r="14" spans="1:19">
      <c r="B14" s="561" t="s">
        <v>9710</v>
      </c>
      <c r="C14" s="561" t="s">
        <v>9437</v>
      </c>
      <c r="D14" s="561" t="s">
        <v>9662</v>
      </c>
      <c r="E14" s="565" t="s">
        <v>9753</v>
      </c>
      <c r="F14" s="561" t="s">
        <v>9334</v>
      </c>
      <c r="G14" s="561" t="s">
        <v>9334</v>
      </c>
      <c r="H14" s="561" t="s">
        <v>9700</v>
      </c>
      <c r="I14" s="561" t="s">
        <v>9701</v>
      </c>
      <c r="J14" s="561" t="s">
        <v>9334</v>
      </c>
      <c r="K14" s="561" t="s">
        <v>9334</v>
      </c>
      <c r="L14" t="str">
        <f t="shared" si="0"/>
        <v>T32</v>
      </c>
      <c r="N14" s="562" t="s">
        <v>9751</v>
      </c>
      <c r="O14" t="s">
        <v>9750</v>
      </c>
      <c r="P14" t="s">
        <v>9759</v>
      </c>
      <c r="Q14" t="s">
        <v>9751</v>
      </c>
      <c r="R14" t="s">
        <v>9746</v>
      </c>
      <c r="S14" s="562" t="str">
        <f t="shared" si="1"/>
        <v>★追加情報</v>
      </c>
    </row>
    <row r="15" spans="1:19">
      <c r="B15" s="561" t="s">
        <v>8778</v>
      </c>
      <c r="C15" s="561" t="s">
        <v>9441</v>
      </c>
      <c r="D15" s="561" t="s">
        <v>9664</v>
      </c>
      <c r="E15" s="565" t="s">
        <v>9754</v>
      </c>
      <c r="F15" s="561" t="s">
        <v>9334</v>
      </c>
      <c r="G15" s="561" t="s">
        <v>9334</v>
      </c>
      <c r="H15" s="561" t="s">
        <v>9700</v>
      </c>
      <c r="I15" s="561" t="s">
        <v>9701</v>
      </c>
      <c r="J15" s="561" t="s">
        <v>9334</v>
      </c>
      <c r="K15" s="561" t="s">
        <v>9334</v>
      </c>
      <c r="L15" t="str">
        <f t="shared" si="0"/>
        <v>J11</v>
      </c>
      <c r="N15" s="562" t="s">
        <v>9403</v>
      </c>
      <c r="O15" t="s">
        <v>9435</v>
      </c>
      <c r="P15" t="s">
        <v>9402</v>
      </c>
      <c r="Q15" t="s">
        <v>9403</v>
      </c>
      <c r="R15" t="s">
        <v>9746</v>
      </c>
      <c r="S15" s="562" t="str">
        <f t="shared" si="1"/>
        <v>E26</v>
      </c>
    </row>
    <row r="16" spans="1:19">
      <c r="B16" s="561" t="s">
        <v>9711</v>
      </c>
      <c r="C16" s="561" t="s">
        <v>9403</v>
      </c>
      <c r="D16" s="561" t="s">
        <v>9666</v>
      </c>
      <c r="E16" s="565" t="s">
        <v>9755</v>
      </c>
      <c r="F16" s="561" t="s">
        <v>9334</v>
      </c>
      <c r="G16" s="561" t="s">
        <v>9334</v>
      </c>
      <c r="H16" s="561" t="s">
        <v>9700</v>
      </c>
      <c r="I16" s="561" t="s">
        <v>9701</v>
      </c>
      <c r="J16" s="561" t="s">
        <v>9334</v>
      </c>
      <c r="K16" s="561" t="s">
        <v>9334</v>
      </c>
      <c r="L16" t="str">
        <f t="shared" si="0"/>
        <v>E26</v>
      </c>
      <c r="N16" s="562" t="s">
        <v>9437</v>
      </c>
      <c r="O16" t="s">
        <v>9436</v>
      </c>
      <c r="P16" t="s">
        <v>9393</v>
      </c>
      <c r="Q16" t="s">
        <v>9437</v>
      </c>
      <c r="R16" t="s">
        <v>9746</v>
      </c>
      <c r="S16" s="562" t="str">
        <f t="shared" si="1"/>
        <v>T32</v>
      </c>
    </row>
    <row r="17" spans="2:19">
      <c r="B17" s="561" t="s">
        <v>9712</v>
      </c>
      <c r="C17" s="561" t="s">
        <v>9403</v>
      </c>
      <c r="D17" s="561" t="s">
        <v>9667</v>
      </c>
      <c r="E17" s="565" t="s">
        <v>9755</v>
      </c>
      <c r="F17" s="561" t="s">
        <v>9334</v>
      </c>
      <c r="G17" s="561" t="s">
        <v>9334</v>
      </c>
      <c r="H17" s="561" t="s">
        <v>9700</v>
      </c>
      <c r="I17" s="561" t="s">
        <v>9701</v>
      </c>
      <c r="J17" s="561" t="s">
        <v>9334</v>
      </c>
      <c r="K17" s="561" t="s">
        <v>9334</v>
      </c>
      <c r="L17" t="str">
        <f t="shared" si="0"/>
        <v>E26</v>
      </c>
      <c r="N17" s="562" t="s">
        <v>9437</v>
      </c>
      <c r="O17" t="s">
        <v>9438</v>
      </c>
      <c r="P17" t="s">
        <v>9393</v>
      </c>
      <c r="Q17" t="s">
        <v>9437</v>
      </c>
      <c r="R17" t="s">
        <v>9746</v>
      </c>
      <c r="S17" s="562" t="str">
        <f t="shared" si="1"/>
        <v>T32</v>
      </c>
    </row>
    <row r="18" spans="2:19">
      <c r="B18" s="561" t="s">
        <v>9713</v>
      </c>
      <c r="C18" s="561" t="s">
        <v>9423</v>
      </c>
      <c r="D18" s="561" t="s">
        <v>9714</v>
      </c>
      <c r="E18" s="565" t="s">
        <v>9756</v>
      </c>
      <c r="F18" s="561" t="s">
        <v>9334</v>
      </c>
      <c r="G18" s="561" t="s">
        <v>9334</v>
      </c>
      <c r="H18" s="561" t="s">
        <v>9700</v>
      </c>
      <c r="I18" s="561" t="s">
        <v>9701</v>
      </c>
      <c r="J18" s="561" t="s">
        <v>9334</v>
      </c>
      <c r="K18" s="561" t="s">
        <v>9334</v>
      </c>
      <c r="L18" t="str">
        <f t="shared" si="0"/>
        <v>RE52</v>
      </c>
      <c r="N18" s="562" t="s">
        <v>9441</v>
      </c>
      <c r="O18" t="s">
        <v>9439</v>
      </c>
      <c r="P18" t="s">
        <v>9440</v>
      </c>
      <c r="Q18" t="s">
        <v>9441</v>
      </c>
      <c r="R18" t="s">
        <v>9746</v>
      </c>
      <c r="S18" s="562" t="str">
        <f t="shared" si="1"/>
        <v>J11</v>
      </c>
    </row>
    <row r="19" spans="2:19">
      <c r="B19" s="575" t="s">
        <v>9715</v>
      </c>
      <c r="C19" s="575" t="s">
        <v>9385</v>
      </c>
      <c r="D19" s="575" t="s">
        <v>9716</v>
      </c>
      <c r="E19" s="575" t="s">
        <v>9384</v>
      </c>
      <c r="F19" s="575" t="s">
        <v>9334</v>
      </c>
      <c r="G19" s="575" t="s">
        <v>9334</v>
      </c>
      <c r="H19" s="575" t="s">
        <v>9700</v>
      </c>
      <c r="I19" s="575" t="s">
        <v>9701</v>
      </c>
      <c r="J19" s="575" t="s">
        <v>9334</v>
      </c>
      <c r="K19" s="575" t="s">
        <v>9334</v>
      </c>
      <c r="L19" s="576" t="str">
        <f t="shared" si="0"/>
        <v>★削除情報</v>
      </c>
    </row>
    <row r="20" spans="2:19">
      <c r="B20" s="561" t="s">
        <v>8791</v>
      </c>
      <c r="C20" s="561" t="s">
        <v>9426</v>
      </c>
      <c r="D20" s="561" t="s">
        <v>9717</v>
      </c>
      <c r="E20" s="565" t="s">
        <v>9757</v>
      </c>
      <c r="F20" s="561" t="s">
        <v>9334</v>
      </c>
      <c r="G20" s="561" t="s">
        <v>9334</v>
      </c>
      <c r="H20" s="561" t="s">
        <v>9700</v>
      </c>
      <c r="I20" s="561" t="s">
        <v>9701</v>
      </c>
      <c r="J20" s="561" t="s">
        <v>9334</v>
      </c>
      <c r="K20" s="561" t="s">
        <v>9334</v>
      </c>
      <c r="L20" t="str">
        <f t="shared" si="0"/>
        <v>Y62</v>
      </c>
    </row>
    <row r="21" spans="2:19">
      <c r="B21" s="575" t="s">
        <v>9718</v>
      </c>
      <c r="C21" s="575" t="s">
        <v>9379</v>
      </c>
      <c r="D21" s="575" t="s">
        <v>9719</v>
      </c>
      <c r="E21" s="575" t="s">
        <v>9378</v>
      </c>
      <c r="F21" s="575" t="s">
        <v>9334</v>
      </c>
      <c r="G21" s="575" t="s">
        <v>9334</v>
      </c>
      <c r="H21" s="575" t="s">
        <v>9700</v>
      </c>
      <c r="I21" s="575" t="s">
        <v>9701</v>
      </c>
      <c r="J21" s="575" t="s">
        <v>9334</v>
      </c>
      <c r="K21" s="575" t="s">
        <v>9334</v>
      </c>
      <c r="L21" s="576" t="str">
        <f t="shared" si="0"/>
        <v>★削除情報</v>
      </c>
    </row>
    <row r="22" spans="2:19">
      <c r="B22" s="575" t="s">
        <v>9720</v>
      </c>
      <c r="C22" s="575" t="s">
        <v>9390</v>
      </c>
      <c r="D22" s="575" t="s">
        <v>9721</v>
      </c>
      <c r="E22" s="575" t="s">
        <v>9378</v>
      </c>
      <c r="F22" s="575" t="s">
        <v>9334</v>
      </c>
      <c r="G22" s="575" t="s">
        <v>9334</v>
      </c>
      <c r="H22" s="575" t="s">
        <v>9700</v>
      </c>
      <c r="I22" s="575" t="s">
        <v>9701</v>
      </c>
      <c r="J22" s="575" t="s">
        <v>9334</v>
      </c>
      <c r="K22" s="575" t="s">
        <v>9334</v>
      </c>
      <c r="L22" s="576" t="str">
        <f t="shared" si="0"/>
        <v>★削除情報</v>
      </c>
    </row>
    <row r="23" spans="2:19">
      <c r="B23" s="575" t="s">
        <v>9722</v>
      </c>
      <c r="C23" s="575" t="s">
        <v>9407</v>
      </c>
      <c r="D23" s="575" t="s">
        <v>9723</v>
      </c>
      <c r="E23" s="575" t="s">
        <v>9406</v>
      </c>
      <c r="F23" s="575" t="s">
        <v>9334</v>
      </c>
      <c r="G23" s="575" t="s">
        <v>9334</v>
      </c>
      <c r="H23" s="575" t="s">
        <v>9700</v>
      </c>
      <c r="I23" s="575" t="s">
        <v>9701</v>
      </c>
      <c r="J23" s="575" t="s">
        <v>9334</v>
      </c>
      <c r="K23" s="575" t="s">
        <v>9334</v>
      </c>
      <c r="L23" s="576" t="str">
        <f t="shared" si="0"/>
        <v>★削除情報</v>
      </c>
    </row>
    <row r="24" spans="2:19">
      <c r="B24" s="575" t="s">
        <v>9724</v>
      </c>
      <c r="C24" s="575">
        <v>720</v>
      </c>
      <c r="D24" s="575" t="s">
        <v>9726</v>
      </c>
      <c r="E24" s="575" t="s">
        <v>9419</v>
      </c>
      <c r="F24" s="575" t="s">
        <v>9334</v>
      </c>
      <c r="G24" s="575" t="s">
        <v>9334</v>
      </c>
      <c r="H24" s="575" t="s">
        <v>9700</v>
      </c>
      <c r="I24" s="575" t="s">
        <v>9701</v>
      </c>
      <c r="J24" s="575" t="s">
        <v>9334</v>
      </c>
      <c r="K24" s="575" t="s">
        <v>9334</v>
      </c>
      <c r="L24" s="576" t="str">
        <f t="shared" si="0"/>
        <v>★削除情報</v>
      </c>
    </row>
    <row r="25" spans="2:19">
      <c r="B25" s="561" t="s">
        <v>9727</v>
      </c>
      <c r="C25" s="561" t="s">
        <v>9376</v>
      </c>
      <c r="D25" s="561" t="s">
        <v>9678</v>
      </c>
      <c r="E25" s="565" t="s">
        <v>9758</v>
      </c>
      <c r="F25" s="561" t="s">
        <v>9334</v>
      </c>
      <c r="G25" s="561" t="s">
        <v>9334</v>
      </c>
      <c r="H25" s="561" t="s">
        <v>9700</v>
      </c>
      <c r="I25" s="561" t="s">
        <v>9701</v>
      </c>
      <c r="J25" s="561" t="s">
        <v>9334</v>
      </c>
      <c r="K25" s="561" t="s">
        <v>9334</v>
      </c>
      <c r="L25" t="str">
        <f t="shared" si="0"/>
        <v>C27</v>
      </c>
    </row>
    <row r="26" spans="2:19">
      <c r="B26" s="575" t="s">
        <v>9728</v>
      </c>
      <c r="C26" s="575" t="s">
        <v>9431</v>
      </c>
      <c r="D26" s="575" t="s">
        <v>9729</v>
      </c>
      <c r="E26" s="575" t="s">
        <v>9430</v>
      </c>
      <c r="F26" s="575" t="s">
        <v>9334</v>
      </c>
      <c r="G26" s="575" t="s">
        <v>9334</v>
      </c>
      <c r="H26" s="575" t="s">
        <v>9700</v>
      </c>
      <c r="I26" s="575" t="s">
        <v>9701</v>
      </c>
      <c r="J26" s="575" t="s">
        <v>9334</v>
      </c>
      <c r="K26" s="575" t="s">
        <v>9334</v>
      </c>
      <c r="L26" s="576" t="str">
        <f t="shared" si="0"/>
        <v>★削除情報</v>
      </c>
    </row>
    <row r="27" spans="2:19">
      <c r="B27" s="575" t="s">
        <v>9730</v>
      </c>
      <c r="C27" s="575" t="s">
        <v>9417</v>
      </c>
      <c r="D27" s="575" t="s">
        <v>9731</v>
      </c>
      <c r="E27" s="575" t="s">
        <v>9416</v>
      </c>
      <c r="F27" s="575" t="s">
        <v>9334</v>
      </c>
      <c r="G27" s="575" t="s">
        <v>9334</v>
      </c>
      <c r="H27" s="575" t="s">
        <v>9700</v>
      </c>
      <c r="I27" s="575" t="s">
        <v>9701</v>
      </c>
      <c r="J27" s="575" t="s">
        <v>9334</v>
      </c>
      <c r="K27" s="575" t="s">
        <v>9334</v>
      </c>
      <c r="L27" s="576" t="str">
        <f t="shared" si="0"/>
        <v>★削除情報</v>
      </c>
    </row>
    <row r="28" spans="2:19">
      <c r="B28" s="575" t="s">
        <v>9732</v>
      </c>
      <c r="C28" s="575" t="s">
        <v>9382</v>
      </c>
      <c r="D28" s="575" t="s">
        <v>9733</v>
      </c>
      <c r="E28" s="575" t="s">
        <v>9381</v>
      </c>
      <c r="F28" s="575" t="s">
        <v>9334</v>
      </c>
      <c r="G28" s="575" t="s">
        <v>9334</v>
      </c>
      <c r="H28" s="575" t="s">
        <v>9700</v>
      </c>
      <c r="I28" s="575" t="s">
        <v>9701</v>
      </c>
      <c r="J28" s="575" t="s">
        <v>9334</v>
      </c>
      <c r="K28" s="575" t="s">
        <v>9334</v>
      </c>
      <c r="L28" s="576" t="str">
        <f t="shared" si="0"/>
        <v>★削除情報</v>
      </c>
    </row>
    <row r="29" spans="2:19">
      <c r="B29" s="575" t="s">
        <v>9734</v>
      </c>
      <c r="C29" s="575" t="s">
        <v>9443</v>
      </c>
      <c r="D29" s="575" t="s">
        <v>9735</v>
      </c>
      <c r="E29" s="575" t="s">
        <v>9381</v>
      </c>
      <c r="F29" s="575" t="s">
        <v>9334</v>
      </c>
      <c r="G29" s="575" t="s">
        <v>9334</v>
      </c>
      <c r="H29" s="575" t="s">
        <v>9700</v>
      </c>
      <c r="I29" s="575" t="s">
        <v>9701</v>
      </c>
      <c r="J29" s="575" t="s">
        <v>9334</v>
      </c>
      <c r="K29" s="575" t="s">
        <v>9334</v>
      </c>
      <c r="L29" s="576" t="str">
        <f t="shared" si="0"/>
        <v>★削除情報</v>
      </c>
    </row>
    <row r="30" spans="2:19">
      <c r="B30" s="575" t="s">
        <v>9736</v>
      </c>
      <c r="C30" s="575" t="s">
        <v>9434</v>
      </c>
      <c r="D30" s="575" t="s">
        <v>9687</v>
      </c>
      <c r="E30" s="575" t="s">
        <v>9433</v>
      </c>
      <c r="F30" s="575" t="s">
        <v>9334</v>
      </c>
      <c r="G30" s="575" t="s">
        <v>9334</v>
      </c>
      <c r="H30" s="575" t="s">
        <v>9700</v>
      </c>
      <c r="I30" s="575" t="s">
        <v>9701</v>
      </c>
      <c r="J30" s="575" t="s">
        <v>9334</v>
      </c>
      <c r="K30" s="575" t="s">
        <v>9334</v>
      </c>
      <c r="L30" s="576" t="str">
        <f t="shared" si="0"/>
        <v>★削除情報</v>
      </c>
    </row>
    <row r="31" spans="2:19">
      <c r="B31" s="575" t="s">
        <v>9737</v>
      </c>
      <c r="C31" s="575" t="s">
        <v>9446</v>
      </c>
      <c r="D31" s="575" t="s">
        <v>9689</v>
      </c>
      <c r="E31" s="575" t="s">
        <v>9745</v>
      </c>
      <c r="F31" s="575" t="s">
        <v>9334</v>
      </c>
      <c r="G31" s="575" t="s">
        <v>9334</v>
      </c>
      <c r="H31" s="575" t="s">
        <v>9700</v>
      </c>
      <c r="I31" s="575" t="s">
        <v>9701</v>
      </c>
      <c r="J31" s="575" t="s">
        <v>9334</v>
      </c>
      <c r="K31" s="575" t="s">
        <v>9334</v>
      </c>
      <c r="L31" s="576" t="str">
        <f t="shared" si="0"/>
        <v>★削除情報</v>
      </c>
    </row>
    <row r="32" spans="2:19">
      <c r="B32" s="575" t="s">
        <v>9738</v>
      </c>
      <c r="C32" s="575" t="s">
        <v>9388</v>
      </c>
      <c r="D32" s="575" t="s">
        <v>9739</v>
      </c>
      <c r="E32" s="575" t="s">
        <v>9387</v>
      </c>
      <c r="F32" s="575" t="s">
        <v>9334</v>
      </c>
      <c r="G32" s="575" t="s">
        <v>9334</v>
      </c>
      <c r="H32" s="575" t="s">
        <v>9700</v>
      </c>
      <c r="I32" s="575" t="s">
        <v>9701</v>
      </c>
      <c r="J32" s="575" t="s">
        <v>9334</v>
      </c>
      <c r="K32" s="575" t="s">
        <v>9334</v>
      </c>
      <c r="L32" s="576" t="str">
        <f t="shared" si="0"/>
        <v>★削除情報</v>
      </c>
    </row>
    <row r="33" spans="1:12">
      <c r="B33" s="575" t="s">
        <v>9740</v>
      </c>
      <c r="C33" s="575" t="s">
        <v>9398</v>
      </c>
      <c r="D33" s="575" t="s">
        <v>9741</v>
      </c>
      <c r="E33" s="575" t="s">
        <v>9397</v>
      </c>
      <c r="F33" s="575" t="s">
        <v>9334</v>
      </c>
      <c r="G33" s="575" t="s">
        <v>9334</v>
      </c>
      <c r="H33" s="575" t="s">
        <v>9700</v>
      </c>
      <c r="I33" s="575" t="s">
        <v>9701</v>
      </c>
      <c r="J33" s="575" t="s">
        <v>9334</v>
      </c>
      <c r="K33" s="575" t="s">
        <v>9334</v>
      </c>
      <c r="L33" s="576" t="str">
        <f t="shared" si="0"/>
        <v>★削除情報</v>
      </c>
    </row>
    <row r="34" spans="1:12">
      <c r="B34" s="575" t="s">
        <v>9742</v>
      </c>
      <c r="C34" s="575" t="s">
        <v>9414</v>
      </c>
      <c r="D34" s="575" t="s">
        <v>9743</v>
      </c>
      <c r="E34" s="575" t="s">
        <v>9413</v>
      </c>
      <c r="F34" s="575" t="s">
        <v>9334</v>
      </c>
      <c r="G34" s="575" t="s">
        <v>9334</v>
      </c>
      <c r="H34" s="575" t="s">
        <v>9700</v>
      </c>
      <c r="I34" s="575" t="s">
        <v>9701</v>
      </c>
      <c r="J34" s="575" t="s">
        <v>9334</v>
      </c>
      <c r="K34" s="575" t="s">
        <v>9334</v>
      </c>
      <c r="L34" s="576" t="str">
        <f t="shared" si="0"/>
        <v>★削除情報</v>
      </c>
    </row>
    <row r="35" spans="1:12">
      <c r="B35" s="575" t="s">
        <v>206</v>
      </c>
      <c r="C35" s="575" t="s">
        <v>9411</v>
      </c>
      <c r="D35" s="575" t="s">
        <v>9744</v>
      </c>
      <c r="E35" s="575" t="s">
        <v>9391</v>
      </c>
      <c r="F35" s="575" t="s">
        <v>9334</v>
      </c>
      <c r="G35" s="575" t="s">
        <v>9334</v>
      </c>
      <c r="H35" s="575" t="s">
        <v>9700</v>
      </c>
      <c r="I35" s="575" t="s">
        <v>9701</v>
      </c>
      <c r="J35" s="575" t="s">
        <v>9334</v>
      </c>
      <c r="K35" s="575" t="s">
        <v>9334</v>
      </c>
      <c r="L35" s="576" t="str">
        <f t="shared" si="0"/>
        <v>★削除情報</v>
      </c>
    </row>
    <row r="37" spans="1:12">
      <c r="A37" s="562" t="s">
        <v>9763</v>
      </c>
    </row>
    <row r="38" spans="1:12">
      <c r="B38" t="str">
        <f>"UPDATE UPK_TEST.upk_k40."&amp;$A$1&amp;" SET "</f>
        <v xml:space="preserve">UPDATE UPK_TEST.upk_k40.k40_cmc_convert SET </v>
      </c>
    </row>
    <row r="39" spans="1:12">
      <c r="B39" t="s">
        <v>8781</v>
      </c>
      <c r="C39" t="str">
        <f>$B$38&amp;$C$3&amp;" = '"&amp;$N$11&amp;"', "&amp;$D$3&amp;" = '"&amp;$O$11&amp;"', "&amp;$E$3&amp;" = '"&amp;$P$11&amp;"', "&amp;$J$3&amp;" = GETDATE(), "&amp;$K$3&amp;" = 999 WHERE "&amp;$B$3&amp;" = "&amp;B6&amp;";"</f>
        <v>UPDATE UPK_TEST.upk_k40.k40_cmc_convert SET ms_cm = 'C28', k40_cm = '331B', bikou = 'Serena', updated_date = GETDATE(), updated_tantou_id = 999 WHERE data_id = 1;</v>
      </c>
    </row>
    <row r="40" spans="1:12">
      <c r="B40" t="s">
        <v>78</v>
      </c>
      <c r="C40" s="562" t="str">
        <f>$B$38&amp;$C$3&amp;" = '"&amp;$N$14&amp;"', "&amp;$D$3&amp;" = '"&amp;$O$14&amp;"', "&amp;$E$3&amp;" = '"&amp;$P$14&amp;"', "&amp;$J$3&amp;" = GETDATE(), "&amp;$K$3&amp;" = 999 WHERE "&amp;$B$3&amp;" = "&amp;B7&amp;";"</f>
        <v>UPDATE UPK_TEST.upk_k40.k40_cmc_convert SET ms_cm = 'DG-E', k40_cm = '5A45V', bikou = 'OUTLANDER PHEV', updated_date = GETDATE(), updated_tantou_id = 999 WHERE data_id = 2;</v>
      </c>
    </row>
    <row r="41" spans="1:12">
      <c r="B41" t="s">
        <v>9703</v>
      </c>
      <c r="C41" s="562" t="str">
        <f>$B$38&amp;$E$3&amp;" = '"&amp;E8&amp;"', "&amp;$J$3&amp;" = GETDATE(), "&amp;$K$3&amp;" = 999 WHERE "&amp;$B$3&amp;" = "&amp;B8&amp;";"</f>
        <v>UPDATE UPK_TEST.upk_k40.k40_cmc_convert SET bikou = 'X-TRAIL', updated_date = GETDATE(), updated_tantou_id = 999 WHERE data_id = 3;</v>
      </c>
    </row>
    <row r="42" spans="1:12">
      <c r="B42" t="s">
        <v>59</v>
      </c>
      <c r="C42" s="562" t="str">
        <f>$B$38&amp;$E$3&amp;" = '"&amp;E9&amp;"', "&amp;$J$3&amp;" = GETDATE(), "&amp;$K$3&amp;" = 999 WHERE "&amp;$B$3&amp;" = "&amp;B9&amp;";"</f>
        <v>UPDATE UPK_TEST.upk_k40.k40_cmc_convert SET bikou = 'X-TRAIL e-power', updated_date = GETDATE(), updated_tantou_id = 999 WHERE data_id = 4;</v>
      </c>
    </row>
    <row r="43" spans="1:12">
      <c r="B43" t="s">
        <v>9704</v>
      </c>
      <c r="C43" t="str">
        <f>$B$38&amp;$F$3&amp;" = GETDATE(), "&amp;$G$3&amp;" = 999 WHERE "&amp;$B$3&amp;" = "&amp;B10&amp;";"</f>
        <v>UPDATE UPK_TEST.upk_k40.k40_cmc_convert SET delete_date = GETDATE(), delete_tantou_id = 999 WHERE data_id = 5;</v>
      </c>
    </row>
    <row r="44" spans="1:12">
      <c r="B44" t="s">
        <v>9706</v>
      </c>
      <c r="C44" s="562" t="str">
        <f>$B$38&amp;$F$3&amp;" = GETDATE(), "&amp;$G$3&amp;" = 999 WHERE "&amp;$B$3&amp;" = "&amp;B11&amp;";"</f>
        <v>UPDATE UPK_TEST.upk_k40.k40_cmc_convert SET delete_date = GETDATE(), delete_tantou_id = 999 WHERE data_id = 6;</v>
      </c>
    </row>
    <row r="45" spans="1:12">
      <c r="B45" t="s">
        <v>9708</v>
      </c>
      <c r="C45" s="562" t="str">
        <f>$B$38&amp;$F$3&amp;" = GETDATE(), "&amp;$G$3&amp;" = 999 WHERE "&amp;$B$3&amp;" = "&amp;B12&amp;";"</f>
        <v>UPDATE UPK_TEST.upk_k40.k40_cmc_convert SET delete_date = GETDATE(), delete_tantou_id = 999 WHERE data_id = 7;</v>
      </c>
    </row>
    <row r="46" spans="1:12">
      <c r="B46" t="s">
        <v>79</v>
      </c>
      <c r="C46" s="562" t="str">
        <f t="shared" ref="C46:C53" si="2">$B$38&amp;$E$3&amp;" = '"&amp;E13&amp;"', "&amp;$J$3&amp;" = GETDATE(), "&amp;$K$3&amp;" = 999 WHERE "&amp;$B$3&amp;" = "&amp;B13&amp;";"</f>
        <v>UPDATE UPK_TEST.upk_k40.k40_cmc_convert SET bikou = 'X-TRAIL', updated_date = GETDATE(), updated_tantou_id = 999 WHERE data_id = 8;</v>
      </c>
    </row>
    <row r="47" spans="1:12">
      <c r="B47" t="s">
        <v>9710</v>
      </c>
      <c r="C47" s="562" t="str">
        <f t="shared" si="2"/>
        <v>UPDATE UPK_TEST.upk_k40.k40_cmc_convert SET bikou = 'X-TRAIL', updated_date = GETDATE(), updated_tantou_id = 999 WHERE data_id = 9;</v>
      </c>
    </row>
    <row r="48" spans="1:12">
      <c r="B48" t="s">
        <v>8778</v>
      </c>
      <c r="C48" s="562" t="str">
        <f t="shared" si="2"/>
        <v>UPDATE UPK_TEST.upk_k40.k40_cmc_convert SET bikou = 'Qashqai', updated_date = GETDATE(), updated_tantou_id = 999 WHERE data_id = 10;</v>
      </c>
    </row>
    <row r="49" spans="2:3">
      <c r="B49" t="s">
        <v>9711</v>
      </c>
      <c r="C49" s="562" t="str">
        <f t="shared" si="2"/>
        <v>UPDATE UPK_TEST.upk_k40.k40_cmc_convert SET bikou = 'Caravan', updated_date = GETDATE(), updated_tantou_id = 999 WHERE data_id = 11;</v>
      </c>
    </row>
    <row r="50" spans="2:3">
      <c r="B50" t="s">
        <v>9712</v>
      </c>
      <c r="C50" s="562" t="str">
        <f t="shared" si="2"/>
        <v>UPDATE UPK_TEST.upk_k40.k40_cmc_convert SET bikou = 'Caravan', updated_date = GETDATE(), updated_tantou_id = 999 WHERE data_id = 12;</v>
      </c>
    </row>
    <row r="51" spans="2:3">
      <c r="B51" t="s">
        <v>9713</v>
      </c>
      <c r="C51" s="562" t="str">
        <f t="shared" si="2"/>
        <v>UPDATE UPK_TEST.upk_k40.k40_cmc_convert SET bikou = 'Quest', updated_date = GETDATE(), updated_tantou_id = 999 WHERE data_id = 13;</v>
      </c>
    </row>
    <row r="52" spans="2:3">
      <c r="B52" t="s">
        <v>9715</v>
      </c>
      <c r="C52" s="562" t="str">
        <f>$B$38&amp;$F$3&amp;" = GETDATE(), "&amp;$G$3&amp;" = 999 WHERE "&amp;$B$3&amp;" = "&amp;B19&amp;";"</f>
        <v>UPDATE UPK_TEST.upk_k40.k40_cmc_convert SET delete_date = GETDATE(), delete_tantou_id = 999 WHERE data_id = 14;</v>
      </c>
    </row>
    <row r="53" spans="2:3">
      <c r="B53" t="s">
        <v>8791</v>
      </c>
      <c r="C53" s="562" t="str">
        <f t="shared" si="2"/>
        <v>UPDATE UPK_TEST.upk_k40.k40_cmc_convert SET bikou = 'Safari', updated_date = GETDATE(), updated_tantou_id = 999 WHERE data_id = 15;</v>
      </c>
    </row>
    <row r="54" spans="2:3">
      <c r="B54" t="s">
        <v>9718</v>
      </c>
      <c r="C54" s="562" t="str">
        <f t="shared" ref="C54:C68" si="3">$B$38&amp;$F$3&amp;" = GETDATE(), "&amp;$G$3&amp;" = 999 WHERE "&amp;$B$3&amp;" = "&amp;B21&amp;";"</f>
        <v>UPDATE UPK_TEST.upk_k40.k40_cmc_convert SET delete_date = GETDATE(), delete_tantou_id = 999 WHERE data_id = 16;</v>
      </c>
    </row>
    <row r="55" spans="2:3">
      <c r="B55" t="s">
        <v>9720</v>
      </c>
      <c r="C55" s="562" t="str">
        <f t="shared" si="3"/>
        <v>UPDATE UPK_TEST.upk_k40.k40_cmc_convert SET delete_date = GETDATE(), delete_tantou_id = 999 WHERE data_id = 17;</v>
      </c>
    </row>
    <row r="56" spans="2:3">
      <c r="B56" t="s">
        <v>9722</v>
      </c>
      <c r="C56" s="562" t="str">
        <f t="shared" si="3"/>
        <v>UPDATE UPK_TEST.upk_k40.k40_cmc_convert SET delete_date = GETDATE(), delete_tantou_id = 999 WHERE data_id = 18;</v>
      </c>
    </row>
    <row r="57" spans="2:3">
      <c r="B57" t="s">
        <v>9724</v>
      </c>
      <c r="C57" s="562" t="str">
        <f t="shared" si="3"/>
        <v>UPDATE UPK_TEST.upk_k40.k40_cmc_convert SET delete_date = GETDATE(), delete_tantou_id = 999 WHERE data_id = 19;</v>
      </c>
    </row>
    <row r="58" spans="2:3">
      <c r="B58" t="s">
        <v>9727</v>
      </c>
      <c r="C58" s="562" t="str">
        <f>$B$38&amp;$E$3&amp;" = '"&amp;E25&amp;"', "&amp;$J$3&amp;" = GETDATE(), "&amp;$K$3&amp;" = 999 WHERE "&amp;$B$3&amp;" = "&amp;B25&amp;";"</f>
        <v>UPDATE UPK_TEST.upk_k40.k40_cmc_convert SET bikou = 'Serena', updated_date = GETDATE(), updated_tantou_id = 999 WHERE data_id = 20;</v>
      </c>
    </row>
    <row r="59" spans="2:3">
      <c r="B59" t="s">
        <v>9728</v>
      </c>
      <c r="C59" s="562" t="str">
        <f t="shared" si="3"/>
        <v>UPDATE UPK_TEST.upk_k40.k40_cmc_convert SET delete_date = GETDATE(), delete_tantou_id = 999 WHERE data_id = 21;</v>
      </c>
    </row>
    <row r="60" spans="2:3">
      <c r="B60" t="s">
        <v>9730</v>
      </c>
      <c r="C60" s="562" t="str">
        <f t="shared" si="3"/>
        <v>UPDATE UPK_TEST.upk_k40.k40_cmc_convert SET delete_date = GETDATE(), delete_tantou_id = 999 WHERE data_id = 22;</v>
      </c>
    </row>
    <row r="61" spans="2:3">
      <c r="B61" t="s">
        <v>9732</v>
      </c>
      <c r="C61" s="562" t="str">
        <f t="shared" si="3"/>
        <v>UPDATE UPK_TEST.upk_k40.k40_cmc_convert SET delete_date = GETDATE(), delete_tantou_id = 999 WHERE data_id = 23;</v>
      </c>
    </row>
    <row r="62" spans="2:3">
      <c r="B62" t="s">
        <v>9734</v>
      </c>
      <c r="C62" s="562" t="str">
        <f t="shared" si="3"/>
        <v>UPDATE UPK_TEST.upk_k40.k40_cmc_convert SET delete_date = GETDATE(), delete_tantou_id = 999 WHERE data_id = 24;</v>
      </c>
    </row>
    <row r="63" spans="2:3">
      <c r="B63" t="s">
        <v>9736</v>
      </c>
      <c r="C63" s="562" t="str">
        <f t="shared" si="3"/>
        <v>UPDATE UPK_TEST.upk_k40.k40_cmc_convert SET delete_date = GETDATE(), delete_tantou_id = 999 WHERE data_id = 25;</v>
      </c>
    </row>
    <row r="64" spans="2:3">
      <c r="B64" t="s">
        <v>9737</v>
      </c>
      <c r="C64" s="562" t="str">
        <f t="shared" si="3"/>
        <v>UPDATE UPK_TEST.upk_k40.k40_cmc_convert SET delete_date = GETDATE(), delete_tantou_id = 999 WHERE data_id = 26;</v>
      </c>
    </row>
    <row r="65" spans="1:11">
      <c r="B65" t="s">
        <v>9738</v>
      </c>
      <c r="C65" s="562" t="str">
        <f t="shared" si="3"/>
        <v>UPDATE UPK_TEST.upk_k40.k40_cmc_convert SET delete_date = GETDATE(), delete_tantou_id = 999 WHERE data_id = 27;</v>
      </c>
    </row>
    <row r="66" spans="1:11">
      <c r="B66" t="s">
        <v>9740</v>
      </c>
      <c r="C66" s="562" t="str">
        <f t="shared" si="3"/>
        <v>UPDATE UPK_TEST.upk_k40.k40_cmc_convert SET delete_date = GETDATE(), delete_tantou_id = 999 WHERE data_id = 28;</v>
      </c>
    </row>
    <row r="67" spans="1:11">
      <c r="B67" t="s">
        <v>9742</v>
      </c>
      <c r="C67" s="562" t="str">
        <f t="shared" si="3"/>
        <v>UPDATE UPK_TEST.upk_k40.k40_cmc_convert SET delete_date = GETDATE(), delete_tantou_id = 999 WHERE data_id = 29;</v>
      </c>
    </row>
    <row r="68" spans="1:11">
      <c r="B68" t="s">
        <v>206</v>
      </c>
      <c r="C68" s="562" t="str">
        <f t="shared" si="3"/>
        <v>UPDATE UPK_TEST.upk_k40.k40_cmc_convert SET delete_date = GETDATE(), delete_tantou_id = 999 WHERE data_id = 30;</v>
      </c>
    </row>
    <row r="69" spans="1:11">
      <c r="A69" s="562" t="s">
        <v>9764</v>
      </c>
    </row>
    <row r="70" spans="1:11">
      <c r="B70" s="561" t="s">
        <v>82</v>
      </c>
      <c r="C70" s="561" t="s">
        <v>9448</v>
      </c>
      <c r="D70" s="561" t="s">
        <v>9652</v>
      </c>
      <c r="E70" s="561" t="s">
        <v>9450</v>
      </c>
      <c r="F70" s="561" t="s">
        <v>93</v>
      </c>
      <c r="G70" s="561" t="s">
        <v>92</v>
      </c>
      <c r="H70" s="561" t="s">
        <v>52</v>
      </c>
      <c r="I70" s="561" t="s">
        <v>53</v>
      </c>
      <c r="J70" s="561" t="s">
        <v>54</v>
      </c>
      <c r="K70" s="561" t="s">
        <v>55</v>
      </c>
    </row>
    <row r="71" spans="1:11">
      <c r="B71" s="561" t="s">
        <v>8781</v>
      </c>
      <c r="C71" s="561" t="s">
        <v>9765</v>
      </c>
      <c r="D71" s="561" t="s">
        <v>9766</v>
      </c>
      <c r="E71" s="561" t="s">
        <v>9767</v>
      </c>
      <c r="F71" s="561" t="s">
        <v>9334</v>
      </c>
      <c r="G71" s="561" t="s">
        <v>9334</v>
      </c>
      <c r="H71" s="561" t="s">
        <v>9700</v>
      </c>
      <c r="I71" s="561" t="s">
        <v>9701</v>
      </c>
      <c r="J71" s="561" t="s">
        <v>9777</v>
      </c>
      <c r="K71" s="561" t="s">
        <v>9701</v>
      </c>
    </row>
    <row r="72" spans="1:11">
      <c r="B72" s="561" t="s">
        <v>78</v>
      </c>
      <c r="C72" s="561" t="s">
        <v>9768</v>
      </c>
      <c r="D72" s="561" t="s">
        <v>9769</v>
      </c>
      <c r="E72" s="561" t="s">
        <v>9770</v>
      </c>
      <c r="F72" s="561" t="s">
        <v>9334</v>
      </c>
      <c r="G72" s="561" t="s">
        <v>9334</v>
      </c>
      <c r="H72" s="561" t="s">
        <v>9700</v>
      </c>
      <c r="I72" s="561" t="s">
        <v>9701</v>
      </c>
      <c r="J72" s="561" t="s">
        <v>9777</v>
      </c>
      <c r="K72" s="561" t="s">
        <v>9701</v>
      </c>
    </row>
    <row r="73" spans="1:11">
      <c r="B73" s="561" t="s">
        <v>9703</v>
      </c>
      <c r="C73" s="561" t="s">
        <v>9654</v>
      </c>
      <c r="D73" s="561" t="s">
        <v>9655</v>
      </c>
      <c r="E73" s="561" t="s">
        <v>9771</v>
      </c>
      <c r="F73" s="561" t="s">
        <v>9334</v>
      </c>
      <c r="G73" s="561" t="s">
        <v>9334</v>
      </c>
      <c r="H73" s="561" t="s">
        <v>9700</v>
      </c>
      <c r="I73" s="561" t="s">
        <v>9701</v>
      </c>
      <c r="J73" s="561" t="s">
        <v>9777</v>
      </c>
      <c r="K73" s="561" t="s">
        <v>9701</v>
      </c>
    </row>
    <row r="74" spans="1:11">
      <c r="B74" s="561" t="s">
        <v>59</v>
      </c>
      <c r="C74" s="561" t="s">
        <v>9654</v>
      </c>
      <c r="D74" s="561" t="s">
        <v>9657</v>
      </c>
      <c r="E74" s="561" t="s">
        <v>9772</v>
      </c>
      <c r="F74" s="561" t="s">
        <v>9334</v>
      </c>
      <c r="G74" s="561" t="s">
        <v>9334</v>
      </c>
      <c r="H74" s="561" t="s">
        <v>9700</v>
      </c>
      <c r="I74" s="561" t="s">
        <v>9701</v>
      </c>
      <c r="J74" s="561" t="s">
        <v>9777</v>
      </c>
      <c r="K74" s="561" t="s">
        <v>9701</v>
      </c>
    </row>
    <row r="75" spans="1:11">
      <c r="B75" s="561" t="s">
        <v>9704</v>
      </c>
      <c r="C75" s="561" t="s">
        <v>9658</v>
      </c>
      <c r="D75" s="561" t="s">
        <v>9705</v>
      </c>
      <c r="E75" s="561" t="s">
        <v>9656</v>
      </c>
      <c r="F75" s="561" t="s">
        <v>9777</v>
      </c>
      <c r="G75" s="561" t="s">
        <v>9701</v>
      </c>
      <c r="H75" s="561" t="s">
        <v>9700</v>
      </c>
      <c r="I75" s="561" t="s">
        <v>9701</v>
      </c>
      <c r="J75" s="561" t="s">
        <v>9334</v>
      </c>
      <c r="K75" s="561" t="s">
        <v>9334</v>
      </c>
    </row>
    <row r="76" spans="1:11">
      <c r="B76" s="561" t="s">
        <v>9706</v>
      </c>
      <c r="C76" s="561" t="s">
        <v>9658</v>
      </c>
      <c r="D76" s="561" t="s">
        <v>9707</v>
      </c>
      <c r="E76" s="561" t="s">
        <v>9656</v>
      </c>
      <c r="F76" s="561" t="s">
        <v>9777</v>
      </c>
      <c r="G76" s="561" t="s">
        <v>9701</v>
      </c>
      <c r="H76" s="561" t="s">
        <v>9700</v>
      </c>
      <c r="I76" s="561" t="s">
        <v>9701</v>
      </c>
      <c r="J76" s="561" t="s">
        <v>9334</v>
      </c>
      <c r="K76" s="561" t="s">
        <v>9334</v>
      </c>
    </row>
    <row r="77" spans="1:11">
      <c r="B77" s="561" t="s">
        <v>9708</v>
      </c>
      <c r="C77" s="561" t="s">
        <v>9659</v>
      </c>
      <c r="D77" s="561" t="s">
        <v>9709</v>
      </c>
      <c r="E77" s="561" t="s">
        <v>9656</v>
      </c>
      <c r="F77" s="561" t="s">
        <v>9777</v>
      </c>
      <c r="G77" s="561" t="s">
        <v>9701</v>
      </c>
      <c r="H77" s="561" t="s">
        <v>9700</v>
      </c>
      <c r="I77" s="561" t="s">
        <v>9701</v>
      </c>
      <c r="J77" s="561" t="s">
        <v>9334</v>
      </c>
      <c r="K77" s="561" t="s">
        <v>9334</v>
      </c>
    </row>
    <row r="78" spans="1:11">
      <c r="B78" s="561" t="s">
        <v>79</v>
      </c>
      <c r="C78" s="561" t="s">
        <v>9660</v>
      </c>
      <c r="D78" s="561" t="s">
        <v>9661</v>
      </c>
      <c r="E78" s="561" t="s">
        <v>9771</v>
      </c>
      <c r="F78" s="561" t="s">
        <v>9334</v>
      </c>
      <c r="G78" s="561" t="s">
        <v>9334</v>
      </c>
      <c r="H78" s="561" t="s">
        <v>9700</v>
      </c>
      <c r="I78" s="561" t="s">
        <v>9701</v>
      </c>
      <c r="J78" s="561" t="s">
        <v>9777</v>
      </c>
      <c r="K78" s="561" t="s">
        <v>9701</v>
      </c>
    </row>
    <row r="79" spans="1:11">
      <c r="B79" s="561" t="s">
        <v>9710</v>
      </c>
      <c r="C79" s="561" t="s">
        <v>9660</v>
      </c>
      <c r="D79" s="561" t="s">
        <v>9662</v>
      </c>
      <c r="E79" s="561" t="s">
        <v>9771</v>
      </c>
      <c r="F79" s="561" t="s">
        <v>9334</v>
      </c>
      <c r="G79" s="561" t="s">
        <v>9334</v>
      </c>
      <c r="H79" s="561" t="s">
        <v>9700</v>
      </c>
      <c r="I79" s="561" t="s">
        <v>9701</v>
      </c>
      <c r="J79" s="561" t="s">
        <v>9777</v>
      </c>
      <c r="K79" s="561" t="s">
        <v>9701</v>
      </c>
    </row>
    <row r="80" spans="1:11">
      <c r="B80" s="561" t="s">
        <v>8778</v>
      </c>
      <c r="C80" s="561" t="s">
        <v>9663</v>
      </c>
      <c r="D80" s="561" t="s">
        <v>9664</v>
      </c>
      <c r="E80" s="561" t="s">
        <v>9773</v>
      </c>
      <c r="F80" s="561" t="s">
        <v>9334</v>
      </c>
      <c r="G80" s="561" t="s">
        <v>9334</v>
      </c>
      <c r="H80" s="561" t="s">
        <v>9700</v>
      </c>
      <c r="I80" s="561" t="s">
        <v>9701</v>
      </c>
      <c r="J80" s="561" t="s">
        <v>9777</v>
      </c>
      <c r="K80" s="561" t="s">
        <v>9701</v>
      </c>
    </row>
    <row r="81" spans="2:11">
      <c r="B81" s="561" t="s">
        <v>9711</v>
      </c>
      <c r="C81" s="561" t="s">
        <v>9665</v>
      </c>
      <c r="D81" s="561" t="s">
        <v>9666</v>
      </c>
      <c r="E81" s="561" t="s">
        <v>9774</v>
      </c>
      <c r="F81" s="561" t="s">
        <v>9334</v>
      </c>
      <c r="G81" s="561" t="s">
        <v>9334</v>
      </c>
      <c r="H81" s="561" t="s">
        <v>9700</v>
      </c>
      <c r="I81" s="561" t="s">
        <v>9701</v>
      </c>
      <c r="J81" s="561" t="s">
        <v>9777</v>
      </c>
      <c r="K81" s="561" t="s">
        <v>9701</v>
      </c>
    </row>
    <row r="82" spans="2:11">
      <c r="B82" s="561" t="s">
        <v>9712</v>
      </c>
      <c r="C82" s="561" t="s">
        <v>9665</v>
      </c>
      <c r="D82" s="561" t="s">
        <v>9667</v>
      </c>
      <c r="E82" s="561" t="s">
        <v>9774</v>
      </c>
      <c r="F82" s="561" t="s">
        <v>9334</v>
      </c>
      <c r="G82" s="561" t="s">
        <v>9334</v>
      </c>
      <c r="H82" s="561" t="s">
        <v>9700</v>
      </c>
      <c r="I82" s="561" t="s">
        <v>9701</v>
      </c>
      <c r="J82" s="561" t="s">
        <v>9777</v>
      </c>
      <c r="K82" s="561" t="s">
        <v>9701</v>
      </c>
    </row>
    <row r="83" spans="2:11">
      <c r="B83" s="561" t="s">
        <v>9713</v>
      </c>
      <c r="C83" s="561" t="s">
        <v>9668</v>
      </c>
      <c r="D83" s="561" t="s">
        <v>9714</v>
      </c>
      <c r="E83" s="561" t="s">
        <v>9775</v>
      </c>
      <c r="F83" s="561" t="s">
        <v>9334</v>
      </c>
      <c r="G83" s="561" t="s">
        <v>9334</v>
      </c>
      <c r="H83" s="561" t="s">
        <v>9700</v>
      </c>
      <c r="I83" s="561" t="s">
        <v>9701</v>
      </c>
      <c r="J83" s="561" t="s">
        <v>9777</v>
      </c>
      <c r="K83" s="561" t="s">
        <v>9701</v>
      </c>
    </row>
    <row r="84" spans="2:11">
      <c r="B84" s="561" t="s">
        <v>9715</v>
      </c>
      <c r="C84" s="561" t="s">
        <v>9669</v>
      </c>
      <c r="D84" s="561" t="s">
        <v>9716</v>
      </c>
      <c r="E84" s="561" t="s">
        <v>9670</v>
      </c>
      <c r="F84" s="561" t="s">
        <v>9777</v>
      </c>
      <c r="G84" s="561" t="s">
        <v>9701</v>
      </c>
      <c r="H84" s="561" t="s">
        <v>9700</v>
      </c>
      <c r="I84" s="561" t="s">
        <v>9701</v>
      </c>
      <c r="J84" s="561" t="s">
        <v>9334</v>
      </c>
      <c r="K84" s="561" t="s">
        <v>9334</v>
      </c>
    </row>
    <row r="85" spans="2:11">
      <c r="B85" s="561" t="s">
        <v>8791</v>
      </c>
      <c r="C85" s="561" t="s">
        <v>9671</v>
      </c>
      <c r="D85" s="561" t="s">
        <v>9717</v>
      </c>
      <c r="E85" s="561" t="s">
        <v>9776</v>
      </c>
      <c r="F85" s="561" t="s">
        <v>9334</v>
      </c>
      <c r="G85" s="561" t="s">
        <v>9334</v>
      </c>
      <c r="H85" s="561" t="s">
        <v>9700</v>
      </c>
      <c r="I85" s="561" t="s">
        <v>9701</v>
      </c>
      <c r="J85" s="561" t="s">
        <v>9777</v>
      </c>
      <c r="K85" s="561" t="s">
        <v>9701</v>
      </c>
    </row>
    <row r="86" spans="2:11">
      <c r="B86" s="561" t="s">
        <v>9718</v>
      </c>
      <c r="C86" s="561" t="s">
        <v>9653</v>
      </c>
      <c r="D86" s="561" t="s">
        <v>9719</v>
      </c>
      <c r="E86" s="561" t="s">
        <v>9672</v>
      </c>
      <c r="F86" s="561" t="s">
        <v>9777</v>
      </c>
      <c r="G86" s="561" t="s">
        <v>9701</v>
      </c>
      <c r="H86" s="561" t="s">
        <v>9700</v>
      </c>
      <c r="I86" s="561" t="s">
        <v>9701</v>
      </c>
      <c r="J86" s="561" t="s">
        <v>9334</v>
      </c>
      <c r="K86" s="561" t="s">
        <v>9334</v>
      </c>
    </row>
    <row r="87" spans="2:11">
      <c r="B87" s="561" t="s">
        <v>9720</v>
      </c>
      <c r="C87" s="561" t="s">
        <v>9673</v>
      </c>
      <c r="D87" s="561" t="s">
        <v>9721</v>
      </c>
      <c r="E87" s="561" t="s">
        <v>9672</v>
      </c>
      <c r="F87" s="561" t="s">
        <v>9777</v>
      </c>
      <c r="G87" s="561" t="s">
        <v>9701</v>
      </c>
      <c r="H87" s="561" t="s">
        <v>9700</v>
      </c>
      <c r="I87" s="561" t="s">
        <v>9701</v>
      </c>
      <c r="J87" s="561" t="s">
        <v>9334</v>
      </c>
      <c r="K87" s="561" t="s">
        <v>9334</v>
      </c>
    </row>
    <row r="88" spans="2:11">
      <c r="B88" s="561" t="s">
        <v>9722</v>
      </c>
      <c r="C88" s="561" t="s">
        <v>9674</v>
      </c>
      <c r="D88" s="561" t="s">
        <v>9723</v>
      </c>
      <c r="E88" s="561" t="s">
        <v>9675</v>
      </c>
      <c r="F88" s="561" t="s">
        <v>9777</v>
      </c>
      <c r="G88" s="561" t="s">
        <v>9701</v>
      </c>
      <c r="H88" s="561" t="s">
        <v>9700</v>
      </c>
      <c r="I88" s="561" t="s">
        <v>9701</v>
      </c>
      <c r="J88" s="561" t="s">
        <v>9334</v>
      </c>
      <c r="K88" s="561" t="s">
        <v>9334</v>
      </c>
    </row>
    <row r="89" spans="2:11">
      <c r="B89" s="561" t="s">
        <v>9724</v>
      </c>
      <c r="C89" s="561" t="s">
        <v>9725</v>
      </c>
      <c r="D89" s="561" t="s">
        <v>9726</v>
      </c>
      <c r="E89" s="561" t="s">
        <v>9676</v>
      </c>
      <c r="F89" s="561" t="s">
        <v>9777</v>
      </c>
      <c r="G89" s="561" t="s">
        <v>9701</v>
      </c>
      <c r="H89" s="561" t="s">
        <v>9700</v>
      </c>
      <c r="I89" s="561" t="s">
        <v>9701</v>
      </c>
      <c r="J89" s="561" t="s">
        <v>9334</v>
      </c>
      <c r="K89" s="561" t="s">
        <v>9334</v>
      </c>
    </row>
    <row r="90" spans="2:11">
      <c r="B90" s="561" t="s">
        <v>9727</v>
      </c>
      <c r="C90" s="561" t="s">
        <v>9677</v>
      </c>
      <c r="D90" s="561" t="s">
        <v>9678</v>
      </c>
      <c r="E90" s="561" t="s">
        <v>9767</v>
      </c>
      <c r="F90" s="561" t="s">
        <v>9334</v>
      </c>
      <c r="G90" s="561" t="s">
        <v>9334</v>
      </c>
      <c r="H90" s="561" t="s">
        <v>9700</v>
      </c>
      <c r="I90" s="561" t="s">
        <v>9701</v>
      </c>
      <c r="J90" s="561" t="s">
        <v>9777</v>
      </c>
      <c r="K90" s="561" t="s">
        <v>9701</v>
      </c>
    </row>
    <row r="91" spans="2:11">
      <c r="B91" s="561" t="s">
        <v>9728</v>
      </c>
      <c r="C91" s="561" t="s">
        <v>9679</v>
      </c>
      <c r="D91" s="561" t="s">
        <v>9729</v>
      </c>
      <c r="E91" s="561" t="s">
        <v>9680</v>
      </c>
      <c r="F91" s="561" t="s">
        <v>9777</v>
      </c>
      <c r="G91" s="561" t="s">
        <v>9701</v>
      </c>
      <c r="H91" s="561" t="s">
        <v>9700</v>
      </c>
      <c r="I91" s="561" t="s">
        <v>9701</v>
      </c>
      <c r="J91" s="561" t="s">
        <v>9334</v>
      </c>
      <c r="K91" s="561" t="s">
        <v>9334</v>
      </c>
    </row>
    <row r="92" spans="2:11">
      <c r="B92" s="561" t="s">
        <v>9730</v>
      </c>
      <c r="C92" s="561" t="s">
        <v>9681</v>
      </c>
      <c r="D92" s="561" t="s">
        <v>9731</v>
      </c>
      <c r="E92" s="561" t="s">
        <v>9682</v>
      </c>
      <c r="F92" s="561" t="s">
        <v>9777</v>
      </c>
      <c r="G92" s="561" t="s">
        <v>9701</v>
      </c>
      <c r="H92" s="561" t="s">
        <v>9700</v>
      </c>
      <c r="I92" s="561" t="s">
        <v>9701</v>
      </c>
      <c r="J92" s="561" t="s">
        <v>9334</v>
      </c>
      <c r="K92" s="561" t="s">
        <v>9334</v>
      </c>
    </row>
    <row r="93" spans="2:11">
      <c r="B93" s="561" t="s">
        <v>9732</v>
      </c>
      <c r="C93" s="561" t="s">
        <v>9683</v>
      </c>
      <c r="D93" s="561" t="s">
        <v>9733</v>
      </c>
      <c r="E93" s="561" t="s">
        <v>9684</v>
      </c>
      <c r="F93" s="561" t="s">
        <v>9777</v>
      </c>
      <c r="G93" s="561" t="s">
        <v>9701</v>
      </c>
      <c r="H93" s="561" t="s">
        <v>9700</v>
      </c>
      <c r="I93" s="561" t="s">
        <v>9701</v>
      </c>
      <c r="J93" s="561" t="s">
        <v>9334</v>
      </c>
      <c r="K93" s="561" t="s">
        <v>9334</v>
      </c>
    </row>
    <row r="94" spans="2:11">
      <c r="B94" s="561" t="s">
        <v>9734</v>
      </c>
      <c r="C94" s="561" t="s">
        <v>9685</v>
      </c>
      <c r="D94" s="561" t="s">
        <v>9735</v>
      </c>
      <c r="E94" s="561" t="s">
        <v>9684</v>
      </c>
      <c r="F94" s="561" t="s">
        <v>9777</v>
      </c>
      <c r="G94" s="561" t="s">
        <v>9701</v>
      </c>
      <c r="H94" s="561" t="s">
        <v>9700</v>
      </c>
      <c r="I94" s="561" t="s">
        <v>9701</v>
      </c>
      <c r="J94" s="561" t="s">
        <v>9334</v>
      </c>
      <c r="K94" s="561" t="s">
        <v>9334</v>
      </c>
    </row>
    <row r="95" spans="2:11">
      <c r="B95" s="561" t="s">
        <v>9736</v>
      </c>
      <c r="C95" s="561" t="s">
        <v>9686</v>
      </c>
      <c r="D95" s="561" t="s">
        <v>9687</v>
      </c>
      <c r="E95" s="561" t="s">
        <v>9688</v>
      </c>
      <c r="F95" s="561" t="s">
        <v>9777</v>
      </c>
      <c r="G95" s="561" t="s">
        <v>9701</v>
      </c>
      <c r="H95" s="561" t="s">
        <v>9700</v>
      </c>
      <c r="I95" s="561" t="s">
        <v>9701</v>
      </c>
      <c r="J95" s="561" t="s">
        <v>9334</v>
      </c>
      <c r="K95" s="561" t="s">
        <v>9334</v>
      </c>
    </row>
    <row r="96" spans="2:11">
      <c r="B96" s="561" t="s">
        <v>9737</v>
      </c>
      <c r="C96" s="561" t="s">
        <v>9689</v>
      </c>
      <c r="D96" s="561" t="s">
        <v>9689</v>
      </c>
      <c r="E96" s="561" t="s">
        <v>9690</v>
      </c>
      <c r="F96" s="561" t="s">
        <v>9777</v>
      </c>
      <c r="G96" s="561" t="s">
        <v>9701</v>
      </c>
      <c r="H96" s="561" t="s">
        <v>9700</v>
      </c>
      <c r="I96" s="561" t="s">
        <v>9701</v>
      </c>
      <c r="J96" s="561" t="s">
        <v>9334</v>
      </c>
      <c r="K96" s="561" t="s">
        <v>9334</v>
      </c>
    </row>
    <row r="97" spans="2:11">
      <c r="B97" s="561" t="s">
        <v>9738</v>
      </c>
      <c r="C97" s="561" t="s">
        <v>9691</v>
      </c>
      <c r="D97" s="561" t="s">
        <v>9739</v>
      </c>
      <c r="E97" s="561" t="s">
        <v>9692</v>
      </c>
      <c r="F97" s="561" t="s">
        <v>9777</v>
      </c>
      <c r="G97" s="561" t="s">
        <v>9701</v>
      </c>
      <c r="H97" s="561" t="s">
        <v>9700</v>
      </c>
      <c r="I97" s="561" t="s">
        <v>9701</v>
      </c>
      <c r="J97" s="561" t="s">
        <v>9334</v>
      </c>
      <c r="K97" s="561" t="s">
        <v>9334</v>
      </c>
    </row>
    <row r="98" spans="2:11">
      <c r="B98" s="561" t="s">
        <v>9740</v>
      </c>
      <c r="C98" s="561" t="s">
        <v>9693</v>
      </c>
      <c r="D98" s="561" t="s">
        <v>9741</v>
      </c>
      <c r="E98" s="561" t="s">
        <v>9694</v>
      </c>
      <c r="F98" s="561" t="s">
        <v>9777</v>
      </c>
      <c r="G98" s="561" t="s">
        <v>9701</v>
      </c>
      <c r="H98" s="561" t="s">
        <v>9700</v>
      </c>
      <c r="I98" s="561" t="s">
        <v>9701</v>
      </c>
      <c r="J98" s="561" t="s">
        <v>9334</v>
      </c>
      <c r="K98" s="561" t="s">
        <v>9334</v>
      </c>
    </row>
    <row r="99" spans="2:11">
      <c r="B99" s="561" t="s">
        <v>9742</v>
      </c>
      <c r="C99" s="561" t="s">
        <v>9695</v>
      </c>
      <c r="D99" s="561" t="s">
        <v>9743</v>
      </c>
      <c r="E99" s="561" t="s">
        <v>9696</v>
      </c>
      <c r="F99" s="561" t="s">
        <v>9777</v>
      </c>
      <c r="G99" s="561" t="s">
        <v>9701</v>
      </c>
      <c r="H99" s="561" t="s">
        <v>9700</v>
      </c>
      <c r="I99" s="561" t="s">
        <v>9701</v>
      </c>
      <c r="J99" s="561" t="s">
        <v>9334</v>
      </c>
      <c r="K99" s="561" t="s">
        <v>9334</v>
      </c>
    </row>
    <row r="100" spans="2:11">
      <c r="B100" s="561" t="s">
        <v>206</v>
      </c>
      <c r="C100" s="561" t="s">
        <v>9697</v>
      </c>
      <c r="D100" s="561" t="s">
        <v>9744</v>
      </c>
      <c r="E100" s="561" t="s">
        <v>9698</v>
      </c>
      <c r="F100" s="561" t="s">
        <v>9777</v>
      </c>
      <c r="G100" s="561" t="s">
        <v>9701</v>
      </c>
      <c r="H100" s="561" t="s">
        <v>9700</v>
      </c>
      <c r="I100" s="561" t="s">
        <v>9701</v>
      </c>
      <c r="J100" s="561" t="s">
        <v>9334</v>
      </c>
      <c r="K100" s="561" t="s">
        <v>9334</v>
      </c>
    </row>
  </sheetData>
  <sortState ref="O2:R42">
    <sortCondition descending="1" ref="R2:R42"/>
  </sortState>
  <phoneticPr fontId="45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M1714"/>
  <sheetViews>
    <sheetView workbookViewId="0"/>
  </sheetViews>
  <sheetFormatPr defaultRowHeight="15"/>
  <cols>
    <col min="1" max="1" width="24.5703125" bestFit="1" customWidth="1"/>
    <col min="2" max="2" width="11.140625" bestFit="1" customWidth="1"/>
  </cols>
  <sheetData>
    <row r="1" spans="1:13" s="291" customFormat="1">
      <c r="A1" s="291" t="s">
        <v>5496</v>
      </c>
      <c r="C1" s="329" t="s">
        <v>267</v>
      </c>
      <c r="D1" s="329" t="s">
        <v>248</v>
      </c>
      <c r="E1" s="329" t="s">
        <v>280</v>
      </c>
      <c r="F1" s="329" t="s">
        <v>283</v>
      </c>
      <c r="G1" s="180" t="s">
        <v>287</v>
      </c>
      <c r="H1" s="329" t="s">
        <v>290</v>
      </c>
      <c r="I1" s="180" t="s">
        <v>292</v>
      </c>
      <c r="J1" s="329" t="s">
        <v>294</v>
      </c>
      <c r="L1" s="332" t="str">
        <f>"INSERT INTO "&amp;$A$1&amp;"."&amp;$A$2&amp;" ("&amp;$D$2&amp;", "&amp;$G$2&amp;", "&amp;$H$2&amp;") VALUES ("</f>
        <v>INSERT INTO UPK_TEST.main_masters.mm_buhin_no (buhin_no, created_date, created_tantou_id) VALUES (</v>
      </c>
    </row>
    <row r="2" spans="1:13" s="291" customFormat="1">
      <c r="A2" s="291" t="s">
        <v>253</v>
      </c>
      <c r="C2" s="329" t="s">
        <v>268</v>
      </c>
      <c r="D2" s="329" t="s">
        <v>249</v>
      </c>
      <c r="E2" s="329" t="s">
        <v>281</v>
      </c>
      <c r="F2" s="329" t="s">
        <v>284</v>
      </c>
      <c r="G2" s="180" t="s">
        <v>52</v>
      </c>
      <c r="H2" s="329" t="s">
        <v>53</v>
      </c>
      <c r="I2" s="180" t="s">
        <v>54</v>
      </c>
      <c r="J2" s="329" t="s">
        <v>55</v>
      </c>
    </row>
    <row r="3" spans="1:13" s="291" customFormat="1">
      <c r="A3" s="314"/>
      <c r="C3" s="329" t="s">
        <v>269</v>
      </c>
      <c r="D3" s="329" t="s">
        <v>50</v>
      </c>
      <c r="E3" s="180" t="s">
        <v>51</v>
      </c>
      <c r="F3" s="180" t="s">
        <v>285</v>
      </c>
      <c r="G3" s="180" t="s">
        <v>51</v>
      </c>
      <c r="H3" s="180" t="s">
        <v>285</v>
      </c>
      <c r="I3" s="180" t="s">
        <v>51</v>
      </c>
      <c r="J3" s="180" t="s">
        <v>285</v>
      </c>
    </row>
    <row r="4" spans="1:13" s="291" customFormat="1">
      <c r="A4" s="314" t="s">
        <v>1252</v>
      </c>
      <c r="B4" s="293" t="s">
        <v>1253</v>
      </c>
      <c r="C4" s="180" t="str">
        <f>IF(AND(NOT(ISBLANK(C3)),NOT(ISERROR(VLOOKUP(C3,'[2]SQL Server フィールド型種類'!$B$2:$E$30,4,FALSE)&lt;&gt;0))),TEXT(VLOOKUP(C3,'[2]SQL Server フィールド型種類'!$B$2:$E$30,4,FALSE),"##0"),"")</f>
        <v>4</v>
      </c>
      <c r="D4" s="330" t="s">
        <v>270</v>
      </c>
      <c r="E4" s="331" t="str">
        <f>IF(AND(NOT(ISBLANK(E3)),NOT(ISERROR(VLOOKUP(E3,'[2]SQL Server フィールド型種類'!$B$2:$E$30,4,FALSE)&lt;&gt;0))),TEXT(VLOOKUP(E3,'[2]SQL Server フィールド型種類'!$B$2:$E$30,4,FALSE),"##0"),"")</f>
        <v>8</v>
      </c>
      <c r="F4" s="180" t="str">
        <f>IF(AND(NOT(ISBLANK(F3)),NOT(ISERROR(VLOOKUP(F3,'[2]SQL Server フィールド型種類'!$B$2:$E$30,4,FALSE)&lt;&gt;0))),TEXT(VLOOKUP(F3,'[2]SQL Server フィールド型種類'!$B$2:$E$30,4,FALSE),"##0"),"")</f>
        <v>2</v>
      </c>
      <c r="G4" s="331" t="str">
        <f>IF(AND(NOT(ISBLANK(G3)),NOT(ISERROR(VLOOKUP(G3,'[2]SQL Server フィールド型種類'!$B$2:$E$30,4,FALSE)&lt;&gt;0))),TEXT(VLOOKUP(G3,'[2]SQL Server フィールド型種類'!$B$2:$E$30,4,FALSE),"##0"),"")</f>
        <v>8</v>
      </c>
      <c r="H4" s="180" t="str">
        <f>IF(AND(NOT(ISBLANK(H3)),NOT(ISERROR(VLOOKUP(H3,'[2]SQL Server フィールド型種類'!$B$2:$E$30,4,FALSE)&lt;&gt;0))),TEXT(VLOOKUP(H3,'[2]SQL Server フィールド型種類'!$B$2:$E$30,4,FALSE),"##0"),"")</f>
        <v>2</v>
      </c>
      <c r="I4" s="331" t="str">
        <f>IF(AND(NOT(ISBLANK(I3)),NOT(ISERROR(VLOOKUP(I3,'[2]SQL Server フィールド型種類'!$B$2:$E$30,4,FALSE)&lt;&gt;0))),TEXT(VLOOKUP(I3,'[2]SQL Server フィールド型種類'!$B$2:$E$30,4,FALSE),"##0"),"")</f>
        <v>8</v>
      </c>
      <c r="J4" s="331" t="str">
        <f>IF(AND(NOT(ISBLANK(J3)),NOT(ISERROR(VLOOKUP(J3,'[2]SQL Server フィールド型種類'!$B$2:$E$30,4,FALSE)&lt;&gt;0))),TEXT(VLOOKUP(J3,'[2]SQL Server フィールド型種類'!$B$2:$E$30,4,FALSE),"##0"),"")</f>
        <v>2</v>
      </c>
    </row>
    <row r="5" spans="1:13">
      <c r="A5" t="s">
        <v>6993</v>
      </c>
      <c r="B5" t="str">
        <f>IF(ISERROR(VLOOKUP($A5,DB登録部品番号!$A$2:$A$2000,1,FALSE)),"■","")</f>
        <v>■</v>
      </c>
      <c r="C5" t="str">
        <f t="shared" ref="C5:C68" si="0">$L$1&amp;"'"&amp;$A5&amp;"', GETDATE(), 999);"</f>
        <v>INSERT INTO UPK_TEST.main_masters.mm_buhin_no (buhin_no, created_date, created_tantou_id) VALUES ('1133080G09', GETDATE(), 999);</v>
      </c>
    </row>
    <row r="6" spans="1:13">
      <c r="A6" s="291" t="s">
        <v>6994</v>
      </c>
      <c r="B6" s="291" t="str">
        <f>IF(ISERROR(VLOOKUP($A6,DB登録部品番号!$A$2:$A$2000,1,FALSE)),"■","")</f>
        <v>■</v>
      </c>
      <c r="C6" s="291" t="str">
        <f t="shared" si="0"/>
        <v>INSERT INTO UPK_TEST.main_masters.mm_buhin_no (buhin_no, created_date, created_tantou_id) VALUES ('113312S60001', GETDATE(), 999);</v>
      </c>
    </row>
    <row r="7" spans="1:13">
      <c r="A7" s="291" t="s">
        <v>6995</v>
      </c>
      <c r="B7" s="291" t="str">
        <f>IF(ISERROR(VLOOKUP($A7,DB登録部品番号!$A$2:$A$2000,1,FALSE)),"■","")</f>
        <v>■</v>
      </c>
      <c r="C7" s="291" t="str">
        <f t="shared" si="0"/>
        <v>INSERT INTO UPK_TEST.main_masters.mm_buhin_no (buhin_no, created_date, created_tantou_id) VALUES ('1133133G00-1', GETDATE(), 999);</v>
      </c>
    </row>
    <row r="8" spans="1:13">
      <c r="A8" s="291" t="s">
        <v>6996</v>
      </c>
      <c r="B8" s="291" t="str">
        <f>IF(ISERROR(VLOOKUP($A8,DB登録部品番号!$A$2:$A$2000,1,FALSE)),"■","")</f>
        <v>■</v>
      </c>
      <c r="C8" s="291" t="str">
        <f t="shared" si="0"/>
        <v>INSERT INTO UPK_TEST.main_masters.mm_buhin_no (buhin_no, created_date, created_tantou_id) VALUES ('1133135G00-1', GETDATE(), 999);</v>
      </c>
    </row>
    <row r="9" spans="1:13">
      <c r="A9" s="291" t="s">
        <v>1254</v>
      </c>
      <c r="B9" s="291" t="str">
        <f>IF(ISERROR(VLOOKUP($A9,DB登録部品番号!$A$2:$A$2000,1,FALSE)),"■","")</f>
        <v/>
      </c>
      <c r="C9" s="291" t="str">
        <f t="shared" si="0"/>
        <v>INSERT INTO UPK_TEST.main_masters.mm_buhin_no (buhin_no, created_date, created_tantou_id) VALUES ('1133137G00-1', GETDATE(), 999);</v>
      </c>
      <c r="F9" s="180"/>
      <c r="G9" s="180"/>
      <c r="H9" s="180"/>
      <c r="I9" s="180"/>
      <c r="J9" s="180"/>
      <c r="K9" s="180"/>
      <c r="L9" s="180"/>
      <c r="M9" s="180"/>
    </row>
    <row r="10" spans="1:13">
      <c r="A10" s="291" t="s">
        <v>1255</v>
      </c>
      <c r="B10" s="291" t="str">
        <f>IF(ISERROR(VLOOKUP($A10,DB登録部品番号!$A$2:$A$2000,1,FALSE)),"■","")</f>
        <v/>
      </c>
      <c r="C10" s="291" t="str">
        <f t="shared" si="0"/>
        <v>INSERT INTO UPK_TEST.main_masters.mm_buhin_no (buhin_no, created_date, created_tantou_id) VALUES ('1133186G09', GETDATE(), 999);</v>
      </c>
      <c r="F10" s="180"/>
      <c r="G10" s="180"/>
      <c r="H10" s="180"/>
      <c r="I10" s="180"/>
      <c r="J10" s="180"/>
      <c r="K10" s="180"/>
      <c r="L10" s="180"/>
      <c r="M10" s="180"/>
    </row>
    <row r="11" spans="1:13">
      <c r="A11" s="291" t="s">
        <v>198</v>
      </c>
      <c r="B11" s="291" t="str">
        <f>IF(ISERROR(VLOOKUP($A11,DB登録部品番号!$A$2:$A$2000,1,FALSE)),"■","")</f>
        <v/>
      </c>
      <c r="C11" s="291" t="str">
        <f t="shared" si="0"/>
        <v>INSERT INTO UPK_TEST.main_masters.mm_buhin_no (buhin_no, created_date, created_tantou_id) VALUES ('11331VK30001', GETDATE(), 999);</v>
      </c>
    </row>
    <row r="12" spans="1:13">
      <c r="A12" s="291" t="s">
        <v>1256</v>
      </c>
      <c r="B12" s="291" t="str">
        <f>IF(ISERROR(VLOOKUP($A12,DB登録部品番号!$A$2:$A$2000,1,FALSE)),"■","")</f>
        <v/>
      </c>
      <c r="C12" s="291" t="str">
        <f t="shared" si="0"/>
        <v>INSERT INTO UPK_TEST.main_masters.mm_buhin_no (buhin_no, created_date, created_tantou_id) VALUES ('172051VA0A', GETDATE(), 999);</v>
      </c>
      <c r="F12" s="180"/>
      <c r="G12" s="180"/>
      <c r="H12" s="180"/>
      <c r="I12" s="180"/>
      <c r="J12" s="180"/>
      <c r="K12" s="180"/>
      <c r="L12" s="180"/>
      <c r="M12" s="180"/>
    </row>
    <row r="13" spans="1:13">
      <c r="A13" s="291" t="s">
        <v>1257</v>
      </c>
      <c r="B13" s="291" t="str">
        <f>IF(ISERROR(VLOOKUP($A13,DB登録部品番号!$A$2:$A$2000,1,FALSE)),"■","")</f>
        <v/>
      </c>
      <c r="C13" s="291" t="str">
        <f t="shared" si="0"/>
        <v>INSERT INTO UPK_TEST.main_masters.mm_buhin_no (buhin_no, created_date, created_tantou_id) VALUES ('172051VB0A', GETDATE(), 999);</v>
      </c>
      <c r="F13" s="180"/>
      <c r="G13" s="180"/>
      <c r="H13" s="180"/>
      <c r="I13" s="180"/>
      <c r="J13" s="180"/>
      <c r="K13" s="180"/>
      <c r="L13" s="180"/>
      <c r="M13" s="180"/>
    </row>
    <row r="14" spans="1:13">
      <c r="A14" s="291" t="s">
        <v>1258</v>
      </c>
      <c r="B14" s="291" t="str">
        <f>IF(ISERROR(VLOOKUP($A14,DB登録部品番号!$A$2:$A$2000,1,FALSE)),"■","")</f>
        <v/>
      </c>
      <c r="C14" s="291" t="str">
        <f t="shared" si="0"/>
        <v>INSERT INTO UPK_TEST.main_masters.mm_buhin_no (buhin_no, created_date, created_tantou_id) VALUES ('172055TA0A', GETDATE(), 999);</v>
      </c>
    </row>
    <row r="15" spans="1:13">
      <c r="A15" s="291" t="s">
        <v>1260</v>
      </c>
      <c r="B15" s="291" t="str">
        <f>IF(ISERROR(VLOOKUP($A15,DB登録部品番号!$A$2:$A$2000,1,FALSE)),"■","")</f>
        <v/>
      </c>
      <c r="C15" s="291" t="str">
        <f t="shared" si="0"/>
        <v>INSERT INTO UPK_TEST.main_masters.mm_buhin_no (buhin_no, created_date, created_tantou_id) VALUES ('17206CY00A', GETDATE(), 999);</v>
      </c>
    </row>
    <row r="16" spans="1:13">
      <c r="A16" s="291" t="s">
        <v>1262</v>
      </c>
      <c r="B16" s="291" t="str">
        <f>IF(ISERROR(VLOOKUP($A16,DB登録部品番号!$A$2:$A$2000,1,FALSE)),"■","")</f>
        <v/>
      </c>
      <c r="C16" s="291" t="str">
        <f t="shared" si="0"/>
        <v>INSERT INTO UPK_TEST.main_masters.mm_buhin_no (buhin_no, created_date, created_tantou_id) VALUES ('17206CY10A', GETDATE(), 999);</v>
      </c>
    </row>
    <row r="17" spans="1:3">
      <c r="A17" s="291" t="s">
        <v>6997</v>
      </c>
      <c r="B17" s="291" t="str">
        <f>IF(ISERROR(VLOOKUP($A17,DB登録部品番号!$A$2:$A$2000,1,FALSE)),"■","")</f>
        <v>■</v>
      </c>
      <c r="C17" s="291" t="str">
        <f t="shared" si="0"/>
        <v>INSERT INTO UPK_TEST.main_masters.mm_buhin_no (buhin_no, created_date, created_tantou_id) VALUES ('172168N00001', GETDATE(), 999);</v>
      </c>
    </row>
    <row r="18" spans="1:3">
      <c r="A18" s="291" t="s">
        <v>6998</v>
      </c>
      <c r="B18" s="291" t="str">
        <f>IF(ISERROR(VLOOKUP($A18,DB登録部品番号!$A$2:$A$2000,1,FALSE)),"■","")</f>
        <v>■</v>
      </c>
      <c r="C18" s="291" t="str">
        <f t="shared" si="0"/>
        <v>INSERT INTO UPK_TEST.main_masters.mm_buhin_no (buhin_no, created_date, created_tantou_id) VALUES ('172168N00002', GETDATE(), 999);</v>
      </c>
    </row>
    <row r="19" spans="1:3">
      <c r="A19" s="291" t="s">
        <v>6999</v>
      </c>
      <c r="B19" s="291" t="str">
        <f>IF(ISERROR(VLOOKUP($A19,DB登録部品番号!$A$2:$A$2000,1,FALSE)),"■","")</f>
        <v>■</v>
      </c>
      <c r="C19" s="291" t="str">
        <f t="shared" si="0"/>
        <v>INSERT INTO UPK_TEST.main_masters.mm_buhin_no (buhin_no, created_date, created_tantou_id) VALUES ('172168N001', GETDATE(), 999);</v>
      </c>
    </row>
    <row r="20" spans="1:3">
      <c r="A20" s="291" t="s">
        <v>194</v>
      </c>
      <c r="B20" s="291" t="str">
        <f>IF(ISERROR(VLOOKUP($A20,DB登録部品番号!$A$2:$A$2000,1,FALSE)),"■","")</f>
        <v/>
      </c>
      <c r="C20" s="291" t="str">
        <f t="shared" si="0"/>
        <v>INSERT INTO UPK_TEST.main_masters.mm_buhin_no (buhin_no, created_date, created_tantou_id) VALUES ('17216CY00A', GETDATE(), 999);</v>
      </c>
    </row>
    <row r="21" spans="1:3">
      <c r="A21" s="291" t="s">
        <v>195</v>
      </c>
      <c r="B21" s="291" t="str">
        <f>IF(ISERROR(VLOOKUP($A21,DB登録部品番号!$A$2:$A$2000,1,FALSE)),"■","")</f>
        <v/>
      </c>
      <c r="C21" s="291" t="str">
        <f t="shared" si="0"/>
        <v>INSERT INTO UPK_TEST.main_masters.mm_buhin_no (buhin_no, created_date, created_tantou_id) VALUES ('17217CY00A', GETDATE(), 999);</v>
      </c>
    </row>
    <row r="22" spans="1:3">
      <c r="A22" s="291" t="s">
        <v>1265</v>
      </c>
      <c r="B22" s="291" t="str">
        <f>IF(ISERROR(VLOOKUP($A22,DB登録部品番号!$A$2:$A$2000,1,FALSE)),"■","")</f>
        <v/>
      </c>
      <c r="C22" s="291" t="str">
        <f t="shared" si="0"/>
        <v>INSERT INTO UPK_TEST.main_masters.mm_buhin_no (buhin_no, created_date, created_tantou_id) VALUES ('172851AA0A0B', GETDATE(), 999);</v>
      </c>
    </row>
    <row r="23" spans="1:3">
      <c r="A23" s="291" t="s">
        <v>1266</v>
      </c>
      <c r="B23" s="291" t="str">
        <f>IF(ISERROR(VLOOKUP($A23,DB登録部品番号!$A$2:$A$2000,1,FALSE)),"■","")</f>
        <v/>
      </c>
      <c r="C23" s="291" t="str">
        <f t="shared" si="0"/>
        <v>INSERT INTO UPK_TEST.main_masters.mm_buhin_no (buhin_no, created_date, created_tantou_id) VALUES ('172851AA1A', GETDATE(), 999);</v>
      </c>
    </row>
    <row r="24" spans="1:3">
      <c r="A24" s="291" t="s">
        <v>1267</v>
      </c>
      <c r="B24" s="291" t="str">
        <f>IF(ISERROR(VLOOKUP($A24,DB登録部品番号!$A$2:$A$2000,1,FALSE)),"■","")</f>
        <v/>
      </c>
      <c r="C24" s="291" t="str">
        <f t="shared" si="0"/>
        <v>INSERT INTO UPK_TEST.main_masters.mm_buhin_no (buhin_no, created_date, created_tantou_id) VALUES ('172851AA2A', GETDATE(), 999);</v>
      </c>
    </row>
    <row r="25" spans="1:3">
      <c r="A25" s="291" t="s">
        <v>1268</v>
      </c>
      <c r="B25" s="291" t="str">
        <f>IF(ISERROR(VLOOKUP($A25,DB登録部品番号!$A$2:$A$2000,1,FALSE)),"■","")</f>
        <v/>
      </c>
      <c r="C25" s="291" t="str">
        <f t="shared" si="0"/>
        <v>INSERT INTO UPK_TEST.main_masters.mm_buhin_no (buhin_no, created_date, created_tantou_id) VALUES ('172851LA0A01', GETDATE(), 999);</v>
      </c>
    </row>
    <row r="26" spans="1:3">
      <c r="A26" s="291" t="s">
        <v>1269</v>
      </c>
      <c r="B26" s="291" t="str">
        <f>IF(ISERROR(VLOOKUP($A26,DB登録部品番号!$A$2:$A$2000,1,FALSE)),"■","")</f>
        <v/>
      </c>
      <c r="C26" s="291" t="str">
        <f t="shared" si="0"/>
        <v>INSERT INTO UPK_TEST.main_masters.mm_buhin_no (buhin_no, created_date, created_tantou_id) VALUES ('172851LA0A02', GETDATE(), 999);</v>
      </c>
    </row>
    <row r="27" spans="1:3">
      <c r="A27" s="291" t="s">
        <v>1270</v>
      </c>
      <c r="B27" s="291" t="str">
        <f>IF(ISERROR(VLOOKUP($A27,DB登録部品番号!$A$2:$A$2000,1,FALSE)),"■","")</f>
        <v/>
      </c>
      <c r="C27" s="291" t="str">
        <f t="shared" si="0"/>
        <v>INSERT INTO UPK_TEST.main_masters.mm_buhin_no (buhin_no, created_date, created_tantou_id) VALUES ('172851LA1A01', GETDATE(), 999);</v>
      </c>
    </row>
    <row r="28" spans="1:3">
      <c r="A28" s="291" t="s">
        <v>1272</v>
      </c>
      <c r="B28" s="291" t="str">
        <f>IF(ISERROR(VLOOKUP($A28,DB登録部品番号!$A$2:$A$2000,1,FALSE)),"■","")</f>
        <v/>
      </c>
      <c r="C28" s="291" t="str">
        <f t="shared" si="0"/>
        <v>INSERT INTO UPK_TEST.main_masters.mm_buhin_no (buhin_no, created_date, created_tantou_id) VALUES ('172853XP0A01', GETDATE(), 999);</v>
      </c>
    </row>
    <row r="29" spans="1:3">
      <c r="A29" s="291" t="s">
        <v>1273</v>
      </c>
      <c r="B29" s="291" t="str">
        <f>IF(ISERROR(VLOOKUP($A29,DB登録部品番号!$A$2:$A$2000,1,FALSE)),"■","")</f>
        <v/>
      </c>
      <c r="C29" s="291" t="str">
        <f t="shared" si="0"/>
        <v>INSERT INTO UPK_TEST.main_masters.mm_buhin_no (buhin_no, created_date, created_tantou_id) VALUES ('172855YJ0A01', GETDATE(), 999);</v>
      </c>
    </row>
    <row r="30" spans="1:3">
      <c r="A30" s="291" t="s">
        <v>7000</v>
      </c>
      <c r="B30" s="291" t="str">
        <f>IF(ISERROR(VLOOKUP($A30,DB登録部品番号!$A$2:$A$2000,1,FALSE)),"■","")</f>
        <v>■</v>
      </c>
      <c r="C30" s="291" t="str">
        <f t="shared" si="0"/>
        <v>INSERT INTO UPK_TEST.main_masters.mm_buhin_no (buhin_no, created_date, created_tantou_id) VALUES ('17285EN00001', GETDATE(), 999);</v>
      </c>
    </row>
    <row r="31" spans="1:3">
      <c r="A31" s="291" t="s">
        <v>7001</v>
      </c>
      <c r="B31" s="291" t="str">
        <f>IF(ISERROR(VLOOKUP($A31,DB登録部品番号!$A$2:$A$2000,1,FALSE)),"■","")</f>
        <v>■</v>
      </c>
      <c r="C31" s="291" t="str">
        <f t="shared" si="0"/>
        <v>INSERT INTO UPK_TEST.main_masters.mm_buhin_no (buhin_no, created_date, created_tantou_id) VALUES ('17285EN00002', GETDATE(), 999);</v>
      </c>
    </row>
    <row r="32" spans="1:3">
      <c r="A32" s="291" t="s">
        <v>7002</v>
      </c>
      <c r="B32" s="291" t="str">
        <f>IF(ISERROR(VLOOKUP($A32,DB登録部品番号!$A$2:$A$2000,1,FALSE)),"■","")</f>
        <v>■</v>
      </c>
      <c r="C32" s="291" t="str">
        <f t="shared" si="0"/>
        <v>INSERT INTO UPK_TEST.main_masters.mm_buhin_no (buhin_no, created_date, created_tantou_id) VALUES ('17285EN00003', GETDATE(), 999);</v>
      </c>
    </row>
    <row r="33" spans="1:3">
      <c r="A33" s="291" t="s">
        <v>7003</v>
      </c>
      <c r="B33" s="291" t="str">
        <f>IF(ISERROR(VLOOKUP($A33,DB登録部品番号!$A$2:$A$2000,1,FALSE)),"■","")</f>
        <v>■</v>
      </c>
      <c r="C33" s="291" t="str">
        <f t="shared" si="0"/>
        <v>INSERT INTO UPK_TEST.main_masters.mm_buhin_no (buhin_no, created_date, created_tantou_id) VALUES ('17285EN10001', GETDATE(), 999);</v>
      </c>
    </row>
    <row r="34" spans="1:3">
      <c r="A34" s="291" t="s">
        <v>7004</v>
      </c>
      <c r="B34" s="291" t="str">
        <f>IF(ISERROR(VLOOKUP($A34,DB登録部品番号!$A$2:$A$2000,1,FALSE)),"■","")</f>
        <v>■</v>
      </c>
      <c r="C34" s="291" t="str">
        <f t="shared" si="0"/>
        <v>INSERT INTO UPK_TEST.main_masters.mm_buhin_no (buhin_no, created_date, created_tantou_id) VALUES ('17285JM00A', GETDATE(), 999);</v>
      </c>
    </row>
    <row r="35" spans="1:3">
      <c r="A35" s="291" t="s">
        <v>7005</v>
      </c>
      <c r="B35" s="291" t="str">
        <f>IF(ISERROR(VLOOKUP($A35,DB登録部品番号!$A$2:$A$2000,1,FALSE)),"■","")</f>
        <v>■</v>
      </c>
      <c r="C35" s="291" t="str">
        <f t="shared" si="0"/>
        <v>INSERT INTO UPK_TEST.main_masters.mm_buhin_no (buhin_no, created_date, created_tantou_id) VALUES ('172868H300', GETDATE(), 999);</v>
      </c>
    </row>
    <row r="36" spans="1:3">
      <c r="A36" s="291" t="s">
        <v>7006</v>
      </c>
      <c r="B36" s="291" t="str">
        <f>IF(ISERROR(VLOOKUP($A36,DB登録部品番号!$A$2:$A$2000,1,FALSE)),"■","")</f>
        <v>■</v>
      </c>
      <c r="C36" s="291" t="str">
        <f t="shared" si="0"/>
        <v>INSERT INTO UPK_TEST.main_masters.mm_buhin_no (buhin_no, created_date, created_tantou_id) VALUES ('172868H30001', GETDATE(), 999);</v>
      </c>
    </row>
    <row r="37" spans="1:3">
      <c r="A37" s="291" t="s">
        <v>7007</v>
      </c>
      <c r="B37" s="291" t="str">
        <f>IF(ISERROR(VLOOKUP($A37,DB登録部品番号!$A$2:$A$2000,1,FALSE)),"■","")</f>
        <v>■</v>
      </c>
      <c r="C37" s="291" t="str">
        <f t="shared" si="0"/>
        <v>INSERT INTO UPK_TEST.main_masters.mm_buhin_no (buhin_no, created_date, created_tantou_id) VALUES ('172868H30002', GETDATE(), 999);</v>
      </c>
    </row>
    <row r="38" spans="1:3">
      <c r="A38" s="291" t="s">
        <v>7008</v>
      </c>
      <c r="B38" s="291" t="str">
        <f>IF(ISERROR(VLOOKUP($A38,DB登録部品番号!$A$2:$A$2000,1,FALSE)),"■","")</f>
        <v>■</v>
      </c>
      <c r="C38" s="291" t="str">
        <f t="shared" si="0"/>
        <v>INSERT INTO UPK_TEST.main_masters.mm_buhin_no (buhin_no, created_date, created_tantou_id) VALUES ('1742011G08', GETDATE(), 999);</v>
      </c>
    </row>
    <row r="39" spans="1:3">
      <c r="A39" s="291" t="s">
        <v>7009</v>
      </c>
      <c r="B39" s="291" t="str">
        <f>IF(ISERROR(VLOOKUP($A39,DB登録部品番号!$A$2:$A$2000,1,FALSE)),"■","")</f>
        <v>■</v>
      </c>
      <c r="C39" s="291" t="str">
        <f t="shared" si="0"/>
        <v>INSERT INTO UPK_TEST.main_masters.mm_buhin_no (buhin_no, created_date, created_tantou_id) VALUES ('1742011G09', GETDATE(), 999);</v>
      </c>
    </row>
    <row r="40" spans="1:3">
      <c r="A40" s="291" t="s">
        <v>1274</v>
      </c>
      <c r="B40" s="291" t="str">
        <f>IF(ISERROR(VLOOKUP($A40,DB登録部品番号!$A$2:$A$2000,1,FALSE)),"■","")</f>
        <v/>
      </c>
      <c r="C40" s="291" t="str">
        <f t="shared" si="0"/>
        <v>INSERT INTO UPK_TEST.main_masters.mm_buhin_no (buhin_no, created_date, created_tantou_id) VALUES ('174221LB0C01', GETDATE(), 999);</v>
      </c>
    </row>
    <row r="41" spans="1:3">
      <c r="A41" s="291" t="s">
        <v>1275</v>
      </c>
      <c r="B41" s="291" t="str">
        <f>IF(ISERROR(VLOOKUP($A41,DB登録部品番号!$A$2:$A$2000,1,FALSE)),"■","")</f>
        <v/>
      </c>
      <c r="C41" s="291" t="str">
        <f t="shared" si="0"/>
        <v>INSERT INTO UPK_TEST.main_masters.mm_buhin_no (buhin_no, created_date, created_tantou_id) VALUES ('174231LB0C01', GETDATE(), 999);</v>
      </c>
    </row>
    <row r="42" spans="1:3">
      <c r="A42" s="291" t="s">
        <v>1276</v>
      </c>
      <c r="B42" s="291" t="str">
        <f>IF(ISERROR(VLOOKUP($A42,DB登録部品番号!$A$2:$A$2000,1,FALSE)),"■","")</f>
        <v/>
      </c>
      <c r="C42" s="291" t="str">
        <f t="shared" si="0"/>
        <v>INSERT INTO UPK_TEST.main_masters.mm_buhin_no (buhin_no, created_date, created_tantou_id) VALUES ('1742601G09', GETDATE(), 999);</v>
      </c>
    </row>
    <row r="43" spans="1:3">
      <c r="A43" s="291" t="s">
        <v>711</v>
      </c>
      <c r="B43" s="291" t="str">
        <f>IF(ISERROR(VLOOKUP($A43,DB登録部品番号!$A$2:$A$2000,1,FALSE)),"■","")</f>
        <v>■</v>
      </c>
      <c r="C43" s="291" t="str">
        <f t="shared" si="0"/>
        <v>INSERT INTO UPK_TEST.main_masters.mm_buhin_no (buhin_no, created_date, created_tantou_id) VALUES ('451151-1026P', GETDATE(), 999);</v>
      </c>
    </row>
    <row r="44" spans="1:3">
      <c r="A44" s="291" t="s">
        <v>712</v>
      </c>
      <c r="B44" s="291" t="str">
        <f>IF(ISERROR(VLOOKUP($A44,DB登録部品番号!$A$2:$A$2000,1,FALSE)),"■","")</f>
        <v>■</v>
      </c>
      <c r="C44" s="291" t="str">
        <f t="shared" si="0"/>
        <v>INSERT INTO UPK_TEST.main_masters.mm_buhin_no (buhin_no, created_date, created_tantou_id) VALUES ('451152-1025P', GETDATE(), 999);</v>
      </c>
    </row>
    <row r="45" spans="1:3">
      <c r="A45" s="291" t="s">
        <v>713</v>
      </c>
      <c r="B45" s="291" t="str">
        <f>IF(ISERROR(VLOOKUP($A45,DB登録部品番号!$A$2:$A$2000,1,FALSE)),"■","")</f>
        <v>■</v>
      </c>
      <c r="C45" s="291" t="str">
        <f t="shared" si="0"/>
        <v>INSERT INTO UPK_TEST.main_masters.mm_buhin_no (buhin_no, created_date, created_tantou_id) VALUES ('451155-1020P', GETDATE(), 999);</v>
      </c>
    </row>
    <row r="46" spans="1:3">
      <c r="A46" s="291" t="s">
        <v>714</v>
      </c>
      <c r="B46" s="291" t="str">
        <f>IF(ISERROR(VLOOKUP($A46,DB登録部品番号!$A$2:$A$2000,1,FALSE)),"■","")</f>
        <v>■</v>
      </c>
      <c r="C46" s="291" t="str">
        <f t="shared" si="0"/>
        <v>INSERT INTO UPK_TEST.main_masters.mm_buhin_no (buhin_no, created_date, created_tantou_id) VALUES ('451156-1020P', GETDATE(), 999);</v>
      </c>
    </row>
    <row r="47" spans="1:3">
      <c r="A47" s="291" t="s">
        <v>514</v>
      </c>
      <c r="B47" s="291" t="str">
        <f>IF(ISERROR(VLOOKUP($A47,DB登録部品番号!$A$2:$A$2000,1,FALSE)),"■","")</f>
        <v/>
      </c>
      <c r="C47" s="291" t="str">
        <f t="shared" si="0"/>
        <v>INSERT INTO UPK_TEST.main_masters.mm_buhin_no (buhin_no, created_date, created_tantou_id) VALUES ('451621-1052P', GETDATE(), 999);</v>
      </c>
    </row>
    <row r="48" spans="1:3">
      <c r="A48" s="291" t="s">
        <v>515</v>
      </c>
      <c r="B48" s="291" t="str">
        <f>IF(ISERROR(VLOOKUP($A48,DB登録部品番号!$A$2:$A$2000,1,FALSE)),"■","")</f>
        <v/>
      </c>
      <c r="C48" s="291" t="str">
        <f t="shared" si="0"/>
        <v>INSERT INTO UPK_TEST.main_masters.mm_buhin_no (buhin_no, created_date, created_tantou_id) VALUES ('451622-1028P', GETDATE(), 999);</v>
      </c>
    </row>
    <row r="49" spans="1:3">
      <c r="A49" s="291" t="s">
        <v>510</v>
      </c>
      <c r="B49" s="291" t="str">
        <f>IF(ISERROR(VLOOKUP($A49,DB登録部品番号!$A$2:$A$2000,1,FALSE)),"■","")</f>
        <v/>
      </c>
      <c r="C49" s="291" t="str">
        <f t="shared" si="0"/>
        <v>INSERT INTO UPK_TEST.main_masters.mm_buhin_no (buhin_no, created_date, created_tantou_id) VALUES ('451631-1017P', GETDATE(), 999);</v>
      </c>
    </row>
    <row r="50" spans="1:3">
      <c r="A50" s="291" t="s">
        <v>511</v>
      </c>
      <c r="B50" s="291" t="str">
        <f>IF(ISERROR(VLOOKUP($A50,DB登録部品番号!$A$2:$A$2000,1,FALSE)),"■","")</f>
        <v/>
      </c>
      <c r="C50" s="291" t="str">
        <f t="shared" si="0"/>
        <v>INSERT INTO UPK_TEST.main_masters.mm_buhin_no (buhin_no, created_date, created_tantou_id) VALUES ('451632-1005P', GETDATE(), 999);</v>
      </c>
    </row>
    <row r="51" spans="1:3">
      <c r="A51" s="291" t="s">
        <v>773</v>
      </c>
      <c r="B51" s="291" t="str">
        <f>IF(ISERROR(VLOOKUP($A51,DB登録部品番号!$A$2:$A$2000,1,FALSE)),"■","")</f>
        <v/>
      </c>
      <c r="C51" s="291" t="str">
        <f t="shared" si="0"/>
        <v>INSERT INTO UPK_TEST.main_masters.mm_buhin_no (buhin_no, created_date, created_tantou_id) VALUES ('451631-1047P', GETDATE(), 999);</v>
      </c>
    </row>
    <row r="52" spans="1:3">
      <c r="A52" s="291" t="s">
        <v>774</v>
      </c>
      <c r="B52" s="291" t="str">
        <f>IF(ISERROR(VLOOKUP($A52,DB登録部品番号!$A$2:$A$2000,1,FALSE)),"■","")</f>
        <v/>
      </c>
      <c r="C52" s="291" t="str">
        <f t="shared" si="0"/>
        <v>INSERT INTO UPK_TEST.main_masters.mm_buhin_no (buhin_no, created_date, created_tantou_id) VALUES ('451632-1029P', GETDATE(), 999);</v>
      </c>
    </row>
    <row r="53" spans="1:3">
      <c r="A53" s="291" t="s">
        <v>512</v>
      </c>
      <c r="B53" s="291" t="str">
        <f>IF(ISERROR(VLOOKUP($A53,DB登録部品番号!$A$2:$A$2000,1,FALSE)),"■","")</f>
        <v>■</v>
      </c>
      <c r="C53" s="291" t="str">
        <f t="shared" si="0"/>
        <v>INSERT INTO UPK_TEST.main_masters.mm_buhin_no (buhin_no, created_date, created_tantou_id) VALUES ('451633-1004P', GETDATE(), 999);</v>
      </c>
    </row>
    <row r="54" spans="1:3">
      <c r="A54" s="291" t="s">
        <v>513</v>
      </c>
      <c r="B54" s="291" t="str">
        <f>IF(ISERROR(VLOOKUP($A54,DB登録部品番号!$A$2:$A$2000,1,FALSE)),"■","")</f>
        <v>■</v>
      </c>
      <c r="C54" s="291" t="str">
        <f t="shared" si="0"/>
        <v>INSERT INTO UPK_TEST.main_masters.mm_buhin_no (buhin_no, created_date, created_tantou_id) VALUES ('451634-1004P', GETDATE(), 999);</v>
      </c>
    </row>
    <row r="55" spans="1:3">
      <c r="A55" s="291" t="s">
        <v>709</v>
      </c>
      <c r="B55" s="291" t="str">
        <f>IF(ISERROR(VLOOKUP($A55,DB登録部品番号!$A$2:$A$2000,1,FALSE)),"■","")</f>
        <v/>
      </c>
      <c r="C55" s="291" t="str">
        <f t="shared" si="0"/>
        <v>INSERT INTO UPK_TEST.main_masters.mm_buhin_no (buhin_no, created_date, created_tantou_id) VALUES ('451633-1017P', GETDATE(), 999);</v>
      </c>
    </row>
    <row r="56" spans="1:3">
      <c r="A56" s="291" t="s">
        <v>710</v>
      </c>
      <c r="B56" s="291" t="str">
        <f>IF(ISERROR(VLOOKUP($A56,DB登録部品番号!$A$2:$A$2000,1,FALSE)),"■","")</f>
        <v/>
      </c>
      <c r="C56" s="291" t="str">
        <f t="shared" si="0"/>
        <v>INSERT INTO UPK_TEST.main_masters.mm_buhin_no (buhin_no, created_date, created_tantou_id) VALUES ('451634-1016P', GETDATE(), 999);</v>
      </c>
    </row>
    <row r="57" spans="1:3">
      <c r="A57" s="291" t="s">
        <v>701</v>
      </c>
      <c r="B57" s="291" t="str">
        <f>IF(ISERROR(VLOOKUP($A57,DB登録部品番号!$A$2:$A$2000,1,FALSE)),"■","")</f>
        <v>■</v>
      </c>
      <c r="C57" s="291" t="str">
        <f t="shared" si="0"/>
        <v>INSERT INTO UPK_TEST.main_masters.mm_buhin_no (buhin_no, created_date, created_tantou_id) VALUES ('451671-1006P', GETDATE(), 999);</v>
      </c>
    </row>
    <row r="58" spans="1:3">
      <c r="A58" s="291" t="s">
        <v>702</v>
      </c>
      <c r="B58" s="291" t="str">
        <f>IF(ISERROR(VLOOKUP($A58,DB登録部品番号!$A$2:$A$2000,1,FALSE)),"■","")</f>
        <v>■</v>
      </c>
      <c r="C58" s="291" t="str">
        <f t="shared" si="0"/>
        <v>INSERT INTO UPK_TEST.main_masters.mm_buhin_no (buhin_no, created_date, created_tantou_id) VALUES ('451672-1006P', GETDATE(), 999);</v>
      </c>
    </row>
    <row r="59" spans="1:3">
      <c r="A59" s="291" t="s">
        <v>705</v>
      </c>
      <c r="B59" s="291" t="str">
        <f>IF(ISERROR(VLOOKUP($A59,DB登録部品番号!$A$2:$A$2000,1,FALSE)),"■","")</f>
        <v>■</v>
      </c>
      <c r="C59" s="291" t="str">
        <f t="shared" si="0"/>
        <v>INSERT INTO UPK_TEST.main_masters.mm_buhin_no (buhin_no, created_date, created_tantou_id) VALUES ('451671-1011P', GETDATE(), 999);</v>
      </c>
    </row>
    <row r="60" spans="1:3">
      <c r="A60" s="291" t="s">
        <v>706</v>
      </c>
      <c r="B60" s="291" t="str">
        <f>IF(ISERROR(VLOOKUP($A60,DB登録部品番号!$A$2:$A$2000,1,FALSE)),"■","")</f>
        <v>■</v>
      </c>
      <c r="C60" s="291" t="str">
        <f t="shared" si="0"/>
        <v>INSERT INTO UPK_TEST.main_masters.mm_buhin_no (buhin_no, created_date, created_tantou_id) VALUES ('451672-1011P', GETDATE(), 999);</v>
      </c>
    </row>
    <row r="61" spans="1:3">
      <c r="A61" s="291" t="s">
        <v>715</v>
      </c>
      <c r="B61" s="291" t="str">
        <f>IF(ISERROR(VLOOKUP($A61,DB登録部品番号!$A$2:$A$2000,1,FALSE)),"■","")</f>
        <v/>
      </c>
      <c r="C61" s="291" t="str">
        <f t="shared" si="0"/>
        <v>INSERT INTO UPK_TEST.main_masters.mm_buhin_no (buhin_no, created_date, created_tantou_id) VALUES ('451671-1026P', GETDATE(), 999);</v>
      </c>
    </row>
    <row r="62" spans="1:3">
      <c r="A62" s="291" t="s">
        <v>716</v>
      </c>
      <c r="B62" s="291" t="str">
        <f>IF(ISERROR(VLOOKUP($A62,DB登録部品番号!$A$2:$A$2000,1,FALSE)),"■","")</f>
        <v/>
      </c>
      <c r="C62" s="291" t="str">
        <f t="shared" si="0"/>
        <v>INSERT INTO UPK_TEST.main_masters.mm_buhin_no (buhin_no, created_date, created_tantou_id) VALUES ('451672-1025P', GETDATE(), 999);</v>
      </c>
    </row>
    <row r="63" spans="1:3">
      <c r="A63" s="291" t="s">
        <v>703</v>
      </c>
      <c r="B63" s="291" t="str">
        <f>IF(ISERROR(VLOOKUP($A63,DB登録部品番号!$A$2:$A$2000,1,FALSE)),"■","")</f>
        <v>■</v>
      </c>
      <c r="C63" s="291" t="str">
        <f t="shared" si="0"/>
        <v>INSERT INTO UPK_TEST.main_masters.mm_buhin_no (buhin_no, created_date, created_tantou_id) VALUES ('451673-1006P', GETDATE(), 999);</v>
      </c>
    </row>
    <row r="64" spans="1:3">
      <c r="A64" s="291" t="s">
        <v>704</v>
      </c>
      <c r="B64" s="291" t="str">
        <f>IF(ISERROR(VLOOKUP($A64,DB登録部品番号!$A$2:$A$2000,1,FALSE)),"■","")</f>
        <v>■</v>
      </c>
      <c r="C64" s="291" t="str">
        <f t="shared" si="0"/>
        <v>INSERT INTO UPK_TEST.main_masters.mm_buhin_no (buhin_no, created_date, created_tantou_id) VALUES ('451674-1006P', GETDATE(), 999);</v>
      </c>
    </row>
    <row r="65" spans="1:3">
      <c r="A65" s="291" t="s">
        <v>707</v>
      </c>
      <c r="B65" s="291" t="str">
        <f>IF(ISERROR(VLOOKUP($A65,DB登録部品番号!$A$2:$A$2000,1,FALSE)),"■","")</f>
        <v>■</v>
      </c>
      <c r="C65" s="291" t="str">
        <f t="shared" si="0"/>
        <v>INSERT INTO UPK_TEST.main_masters.mm_buhin_no (buhin_no, created_date, created_tantou_id) VALUES ('451673-1011P', GETDATE(), 999);</v>
      </c>
    </row>
    <row r="66" spans="1:3">
      <c r="A66" s="291" t="s">
        <v>708</v>
      </c>
      <c r="B66" s="291" t="str">
        <f>IF(ISERROR(VLOOKUP($A66,DB登録部品番号!$A$2:$A$2000,1,FALSE)),"■","")</f>
        <v>■</v>
      </c>
      <c r="C66" s="291" t="str">
        <f t="shared" si="0"/>
        <v>INSERT INTO UPK_TEST.main_masters.mm_buhin_no (buhin_no, created_date, created_tantou_id) VALUES ('451674-1011P', GETDATE(), 999);</v>
      </c>
    </row>
    <row r="67" spans="1:3">
      <c r="A67" s="291" t="s">
        <v>516</v>
      </c>
      <c r="B67" s="291" t="str">
        <f>IF(ISERROR(VLOOKUP($A67,DB登録部品番号!$A$2:$A$2000,1,FALSE)),"■","")</f>
        <v/>
      </c>
      <c r="C67" s="291" t="str">
        <f t="shared" si="0"/>
        <v>INSERT INTO UPK_TEST.main_masters.mm_buhin_no (buhin_no, created_date, created_tantou_id) VALUES ('451673-1019P', GETDATE(), 999);</v>
      </c>
    </row>
    <row r="68" spans="1:3">
      <c r="A68" s="291" t="s">
        <v>517</v>
      </c>
      <c r="B68" s="291" t="str">
        <f>IF(ISERROR(VLOOKUP($A68,DB登録部品番号!$A$2:$A$2000,1,FALSE)),"■","")</f>
        <v/>
      </c>
      <c r="C68" s="291" t="str">
        <f t="shared" si="0"/>
        <v>INSERT INTO UPK_TEST.main_masters.mm_buhin_no (buhin_no, created_date, created_tantou_id) VALUES ('451674-1019P', GETDATE(), 999);</v>
      </c>
    </row>
    <row r="69" spans="1:3">
      <c r="A69" s="291" t="s">
        <v>717</v>
      </c>
      <c r="B69" s="291" t="str">
        <f>IF(ISERROR(VLOOKUP($A69,DB登録部品番号!$A$2:$A$2000,1,FALSE)),"■","")</f>
        <v/>
      </c>
      <c r="C69" s="291" t="str">
        <f t="shared" ref="C69:C132" si="1">$L$1&amp;"'"&amp;$A69&amp;"', GETDATE(), 999);"</f>
        <v>INSERT INTO UPK_TEST.main_masters.mm_buhin_no (buhin_no, created_date, created_tantou_id) VALUES ('451673-1053P', GETDATE(), 999);</v>
      </c>
    </row>
    <row r="70" spans="1:3">
      <c r="A70" s="291" t="s">
        <v>718</v>
      </c>
      <c r="B70" s="291" t="str">
        <f>IF(ISERROR(VLOOKUP($A70,DB登録部品番号!$A$2:$A$2000,1,FALSE)),"■","")</f>
        <v/>
      </c>
      <c r="C70" s="291" t="str">
        <f t="shared" si="1"/>
        <v>INSERT INTO UPK_TEST.main_masters.mm_buhin_no (buhin_no, created_date, created_tantou_id) VALUES ('451674-1053P', GETDATE(), 999);</v>
      </c>
    </row>
    <row r="71" spans="1:3">
      <c r="A71" s="291" t="s">
        <v>1279</v>
      </c>
      <c r="B71" s="291" t="str">
        <f>IF(ISERROR(VLOOKUP($A71,DB登録部品番号!$A$2:$A$2000,1,FALSE)),"■","")</f>
        <v/>
      </c>
      <c r="C71" s="291" t="str">
        <f t="shared" si="1"/>
        <v>INSERT INTO UPK_TEST.main_masters.mm_buhin_no (buhin_no, created_date, created_tantou_id) VALUES ('511623VA4A', GETDATE(), 999);</v>
      </c>
    </row>
    <row r="72" spans="1:3">
      <c r="A72" s="291" t="s">
        <v>1280</v>
      </c>
      <c r="B72" s="291" t="str">
        <f>IF(ISERROR(VLOOKUP($A72,DB登録部品番号!$A$2:$A$2000,1,FALSE)),"■","")</f>
        <v/>
      </c>
      <c r="C72" s="291" t="str">
        <f t="shared" si="1"/>
        <v>INSERT INTO UPK_TEST.main_masters.mm_buhin_no (buhin_no, created_date, created_tantou_id) VALUES ('5220AM7300', GETDATE(), 999);</v>
      </c>
    </row>
    <row r="73" spans="1:3">
      <c r="A73" s="291" t="s">
        <v>1281</v>
      </c>
      <c r="B73" s="291" t="str">
        <f>IF(ISERROR(VLOOKUP($A73,DB登録部品番号!$A$2:$A$2000,1,FALSE)),"■","")</f>
        <v/>
      </c>
      <c r="C73" s="291" t="str">
        <f t="shared" si="1"/>
        <v>INSERT INTO UPK_TEST.main_masters.mm_buhin_no (buhin_no, created_date, created_tantou_id) VALUES ('5220AM7400', GETDATE(), 999);</v>
      </c>
    </row>
    <row r="74" spans="1:3">
      <c r="A74" s="291" t="s">
        <v>1282</v>
      </c>
      <c r="B74" s="291" t="str">
        <f>IF(ISERROR(VLOOKUP($A74,DB登録部品番号!$A$2:$A$2000,1,FALSE)),"■","")</f>
        <v/>
      </c>
      <c r="C74" s="291" t="str">
        <f t="shared" si="1"/>
        <v>INSERT INTO UPK_TEST.main_masters.mm_buhin_no (buhin_no, created_date, created_tantou_id) VALUES ('5220AM7900', GETDATE(), 999);</v>
      </c>
    </row>
    <row r="75" spans="1:3">
      <c r="A75" s="291" t="s">
        <v>1283</v>
      </c>
      <c r="B75" s="291" t="str">
        <f>IF(ISERROR(VLOOKUP($A75,DB登録部品番号!$A$2:$A$2000,1,FALSE)),"■","")</f>
        <v/>
      </c>
      <c r="C75" s="291" t="str">
        <f t="shared" si="1"/>
        <v>INSERT INTO UPK_TEST.main_masters.mm_buhin_no (buhin_no, created_date, created_tantou_id) VALUES ('5220AM8000', GETDATE(), 999);</v>
      </c>
    </row>
    <row r="76" spans="1:3">
      <c r="A76" s="291" t="s">
        <v>1284</v>
      </c>
      <c r="B76" s="291" t="str">
        <f>IF(ISERROR(VLOOKUP($A76,DB登録部品番号!$A$2:$A$2000,1,FALSE)),"■","")</f>
        <v/>
      </c>
      <c r="C76" s="291" t="str">
        <f t="shared" si="1"/>
        <v>INSERT INTO UPK_TEST.main_masters.mm_buhin_no (buhin_no, created_date, created_tantou_id) VALUES ('5220AM8300', GETDATE(), 999);</v>
      </c>
    </row>
    <row r="77" spans="1:3">
      <c r="A77" s="291" t="s">
        <v>1285</v>
      </c>
      <c r="B77" s="291" t="str">
        <f>IF(ISERROR(VLOOKUP($A77,DB登録部品番号!$A$2:$A$2000,1,FALSE)),"■","")</f>
        <v/>
      </c>
      <c r="C77" s="291" t="str">
        <f t="shared" si="1"/>
        <v>INSERT INTO UPK_TEST.main_masters.mm_buhin_no (buhin_no, created_date, created_tantou_id) VALUES ('5220AM8400', GETDATE(), 999);</v>
      </c>
    </row>
    <row r="78" spans="1:3">
      <c r="A78" s="291" t="s">
        <v>1286</v>
      </c>
      <c r="B78" s="291" t="str">
        <f>IF(ISERROR(VLOOKUP($A78,DB登録部品番号!$A$2:$A$2000,1,FALSE)),"■","")</f>
        <v/>
      </c>
      <c r="C78" s="291" t="str">
        <f t="shared" si="1"/>
        <v>INSERT INTO UPK_TEST.main_masters.mm_buhin_no (buhin_no, created_date, created_tantou_id) VALUES ('5220AM9100', GETDATE(), 999);</v>
      </c>
    </row>
    <row r="79" spans="1:3">
      <c r="A79" s="291" t="s">
        <v>1287</v>
      </c>
      <c r="B79" s="291" t="str">
        <f>IF(ISERROR(VLOOKUP($A79,DB登録部品番号!$A$2:$A$2000,1,FALSE)),"■","")</f>
        <v/>
      </c>
      <c r="C79" s="291" t="str">
        <f t="shared" si="1"/>
        <v>INSERT INTO UPK_TEST.main_masters.mm_buhin_no (buhin_no, created_date, created_tantou_id) VALUES ('5220AM9200', GETDATE(), 999);</v>
      </c>
    </row>
    <row r="80" spans="1:3">
      <c r="A80" s="291" t="s">
        <v>1288</v>
      </c>
      <c r="B80" s="291" t="str">
        <f>IF(ISERROR(VLOOKUP($A80,DB登録部品番号!$A$2:$A$2000,1,FALSE)),"■","")</f>
        <v/>
      </c>
      <c r="C80" s="291" t="str">
        <f t="shared" si="1"/>
        <v>INSERT INTO UPK_TEST.main_masters.mm_buhin_no (buhin_no, created_date, created_tantou_id) VALUES ('5220AM9300', GETDATE(), 999);</v>
      </c>
    </row>
    <row r="81" spans="1:3">
      <c r="A81" s="291" t="s">
        <v>1289</v>
      </c>
      <c r="B81" s="291" t="str">
        <f>IF(ISERROR(VLOOKUP($A81,DB登録部品番号!$A$2:$A$2000,1,FALSE)),"■","")</f>
        <v/>
      </c>
      <c r="C81" s="291" t="str">
        <f t="shared" si="1"/>
        <v>INSERT INTO UPK_TEST.main_masters.mm_buhin_no (buhin_no, created_date, created_tantou_id) VALUES ('5220AM9400', GETDATE(), 999);</v>
      </c>
    </row>
    <row r="82" spans="1:3">
      <c r="A82" s="291" t="s">
        <v>1290</v>
      </c>
      <c r="B82" s="291" t="str">
        <f>IF(ISERROR(VLOOKUP($A82,DB登録部品番号!$A$2:$A$2000,1,FALSE)),"■","")</f>
        <v/>
      </c>
      <c r="C82" s="291" t="str">
        <f t="shared" si="1"/>
        <v>INSERT INTO UPK_TEST.main_masters.mm_buhin_no (buhin_no, created_date, created_tantou_id) VALUES ('5220AN0100', GETDATE(), 999);</v>
      </c>
    </row>
    <row r="83" spans="1:3">
      <c r="A83" s="291" t="s">
        <v>1291</v>
      </c>
      <c r="B83" s="291" t="str">
        <f>IF(ISERROR(VLOOKUP($A83,DB登録部品番号!$A$2:$A$2000,1,FALSE)),"■","")</f>
        <v/>
      </c>
      <c r="C83" s="291" t="str">
        <f t="shared" si="1"/>
        <v>INSERT INTO UPK_TEST.main_masters.mm_buhin_no (buhin_no, created_date, created_tantou_id) VALUES ('5220AN0200', GETDATE(), 999);</v>
      </c>
    </row>
    <row r="84" spans="1:3">
      <c r="A84" s="291" t="s">
        <v>1292</v>
      </c>
      <c r="B84" s="291" t="str">
        <f>IF(ISERROR(VLOOKUP($A84,DB登録部品番号!$A$2:$A$2000,1,FALSE)),"■","")</f>
        <v/>
      </c>
      <c r="C84" s="291" t="str">
        <f t="shared" si="1"/>
        <v>INSERT INTO UPK_TEST.main_masters.mm_buhin_no (buhin_no, created_date, created_tantou_id) VALUES ('5220AN1100', GETDATE(), 999);</v>
      </c>
    </row>
    <row r="85" spans="1:3">
      <c r="A85" s="291" t="s">
        <v>1293</v>
      </c>
      <c r="B85" s="291" t="str">
        <f>IF(ISERROR(VLOOKUP($A85,DB登録部品番号!$A$2:$A$2000,1,FALSE)),"■","")</f>
        <v/>
      </c>
      <c r="C85" s="291" t="str">
        <f t="shared" si="1"/>
        <v>INSERT INTO UPK_TEST.main_masters.mm_buhin_no (buhin_no, created_date, created_tantou_id) VALUES ('5220AN1200', GETDATE(), 999);</v>
      </c>
    </row>
    <row r="86" spans="1:3">
      <c r="A86" s="291" t="s">
        <v>196</v>
      </c>
      <c r="B86" s="291" t="str">
        <f>IF(ISERROR(VLOOKUP($A86,DB登録部品番号!$A$2:$A$2000,1,FALSE)),"■","")</f>
        <v>■</v>
      </c>
      <c r="C86" s="291" t="str">
        <f t="shared" si="1"/>
        <v>INSERT INTO UPK_TEST.main_masters.mm_buhin_no (buhin_no, created_date, created_tantou_id) VALUES ('5220AN290000', GETDATE(), 999);</v>
      </c>
    </row>
    <row r="87" spans="1:3">
      <c r="A87" s="291" t="s">
        <v>197</v>
      </c>
      <c r="B87" s="291" t="str">
        <f>IF(ISERROR(VLOOKUP($A87,DB登録部品番号!$A$2:$A$2000,1,FALSE)),"■","")</f>
        <v>■</v>
      </c>
      <c r="C87" s="291" t="str">
        <f t="shared" si="1"/>
        <v>INSERT INTO UPK_TEST.main_masters.mm_buhin_no (buhin_no, created_date, created_tantou_id) VALUES ('5220AN300000', GETDATE(), 999);</v>
      </c>
    </row>
    <row r="88" spans="1:3">
      <c r="A88" s="291" t="s">
        <v>1296</v>
      </c>
      <c r="B88" s="291" t="str">
        <f>IF(ISERROR(VLOOKUP($A88,DB登録部品番号!$A$2:$A$2000,1,FALSE)),"■","")</f>
        <v/>
      </c>
      <c r="C88" s="291" t="str">
        <f t="shared" si="1"/>
        <v>INSERT INTO UPK_TEST.main_masters.mm_buhin_no (buhin_no, created_date, created_tantou_id) VALUES ('5220AN4100', GETDATE(), 999);</v>
      </c>
    </row>
    <row r="89" spans="1:3">
      <c r="A89" s="291" t="s">
        <v>1297</v>
      </c>
      <c r="B89" s="291" t="str">
        <f>IF(ISERROR(VLOOKUP($A89,DB登録部品番号!$A$2:$A$2000,1,FALSE)),"■","")</f>
        <v/>
      </c>
      <c r="C89" s="291" t="str">
        <f t="shared" si="1"/>
        <v>INSERT INTO UPK_TEST.main_masters.mm_buhin_no (buhin_no, created_date, created_tantou_id) VALUES ('5220AN4200', GETDATE(), 999);</v>
      </c>
    </row>
    <row r="90" spans="1:3">
      <c r="A90" s="291" t="s">
        <v>1302</v>
      </c>
      <c r="B90" s="291" t="str">
        <f>IF(ISERROR(VLOOKUP($A90,DB登録部品番号!$A$2:$A$2000,1,FALSE)),"■","")</f>
        <v/>
      </c>
      <c r="C90" s="291" t="str">
        <f t="shared" si="1"/>
        <v>INSERT INTO UPK_TEST.main_masters.mm_buhin_no (buhin_no, created_date, created_tantou_id) VALUES ('5220AT9100', GETDATE(), 999);</v>
      </c>
    </row>
    <row r="91" spans="1:3">
      <c r="A91" s="291" t="s">
        <v>1303</v>
      </c>
      <c r="B91" s="291" t="str">
        <f>IF(ISERROR(VLOOKUP($A91,DB登録部品番号!$A$2:$A$2000,1,FALSE)),"■","")</f>
        <v/>
      </c>
      <c r="C91" s="291" t="str">
        <f t="shared" si="1"/>
        <v>INSERT INTO UPK_TEST.main_masters.mm_buhin_no (buhin_no, created_date, created_tantou_id) VALUES ('5220AT9200', GETDATE(), 999);</v>
      </c>
    </row>
    <row r="92" spans="1:3">
      <c r="A92" s="291" t="s">
        <v>1304</v>
      </c>
      <c r="B92" s="291" t="str">
        <f>IF(ISERROR(VLOOKUP($A92,DB登録部品番号!$A$2:$A$2000,1,FALSE)),"■","")</f>
        <v/>
      </c>
      <c r="C92" s="291" t="str">
        <f t="shared" si="1"/>
        <v>INSERT INTO UPK_TEST.main_masters.mm_buhin_no (buhin_no, created_date, created_tantou_id) VALUES ('5228A52100', GETDATE(), 999);</v>
      </c>
    </row>
    <row r="93" spans="1:3">
      <c r="A93" s="291" t="s">
        <v>1305</v>
      </c>
      <c r="B93" s="291" t="str">
        <f>IF(ISERROR(VLOOKUP($A93,DB登録部品番号!$A$2:$A$2000,1,FALSE)),"■","")</f>
        <v/>
      </c>
      <c r="C93" s="291" t="str">
        <f t="shared" si="1"/>
        <v>INSERT INTO UPK_TEST.main_masters.mm_buhin_no (buhin_no, created_date, created_tantou_id) VALUES ('5228A52200', GETDATE(), 999);</v>
      </c>
    </row>
    <row r="94" spans="1:3">
      <c r="A94" s="291" t="s">
        <v>1308</v>
      </c>
      <c r="B94" s="291" t="str">
        <f>IF(ISERROR(VLOOKUP($A94,DB登録部品番号!$A$2:$A$2000,1,FALSE)),"■","")</f>
        <v/>
      </c>
      <c r="C94" s="291" t="str">
        <f t="shared" si="1"/>
        <v>INSERT INTO UPK_TEST.main_masters.mm_buhin_no (buhin_no, created_date, created_tantou_id) VALUES ('5240C66500', GETDATE(), 999);</v>
      </c>
    </row>
    <row r="95" spans="1:3">
      <c r="A95" s="291" t="s">
        <v>1315</v>
      </c>
      <c r="B95" s="291" t="str">
        <f>IF(ISERROR(VLOOKUP($A95,DB登録部品番号!$A$2:$A$2000,1,FALSE)),"■","")</f>
        <v/>
      </c>
      <c r="C95" s="291" t="str">
        <f t="shared" si="1"/>
        <v>INSERT INTO UPK_TEST.main_masters.mm_buhin_no (buhin_no, created_date, created_tantou_id) VALUES ('5253BY9300', GETDATE(), 999);</v>
      </c>
    </row>
    <row r="96" spans="1:3">
      <c r="A96" s="291" t="s">
        <v>1348</v>
      </c>
      <c r="B96" s="291" t="str">
        <f>IF(ISERROR(VLOOKUP($A96,DB登録部品番号!$A$2:$A$2000,1,FALSE)),"■","")</f>
        <v/>
      </c>
      <c r="C96" s="291" t="str">
        <f t="shared" si="1"/>
        <v>INSERT INTO UPK_TEST.main_masters.mm_buhin_no (buhin_no, created_date, created_tantou_id) VALUES ('5253CG9800', GETDATE(), 999);</v>
      </c>
    </row>
    <row r="97" spans="1:3">
      <c r="A97" s="291" t="s">
        <v>1309</v>
      </c>
      <c r="B97" s="291" t="str">
        <f>IF(ISERROR(VLOOKUP($A97,DB登録部品番号!$A$2:$A$2000,1,FALSE)),"■","")</f>
        <v/>
      </c>
      <c r="C97" s="291" t="str">
        <f t="shared" si="1"/>
        <v>INSERT INTO UPK_TEST.main_masters.mm_buhin_no (buhin_no, created_date, created_tantou_id) VALUES ('5253BM5600', GETDATE(), 999);</v>
      </c>
    </row>
    <row r="98" spans="1:3">
      <c r="A98" s="291" t="s">
        <v>1311</v>
      </c>
      <c r="B98" s="291" t="str">
        <f>IF(ISERROR(VLOOKUP($A98,DB登録部品番号!$A$2:$A$2000,1,FALSE)),"■","")</f>
        <v/>
      </c>
      <c r="C98" s="291" t="str">
        <f t="shared" si="1"/>
        <v>INSERT INTO UPK_TEST.main_masters.mm_buhin_no (buhin_no, created_date, created_tantou_id) VALUES ('5253BX2700', GETDATE(), 999);</v>
      </c>
    </row>
    <row r="99" spans="1:3">
      <c r="A99" s="291" t="s">
        <v>1314</v>
      </c>
      <c r="B99" s="291" t="str">
        <f>IF(ISERROR(VLOOKUP($A99,DB登録部品番号!$A$2:$A$2000,1,FALSE)),"■","")</f>
        <v/>
      </c>
      <c r="C99" s="291" t="str">
        <f t="shared" si="1"/>
        <v>INSERT INTO UPK_TEST.main_masters.mm_buhin_no (buhin_no, created_date, created_tantou_id) VALUES ('5253BY6400', GETDATE(), 999);</v>
      </c>
    </row>
    <row r="100" spans="1:3">
      <c r="A100" s="291" t="s">
        <v>1316</v>
      </c>
      <c r="B100" s="291" t="str">
        <f>IF(ISERROR(VLOOKUP($A100,DB登録部品番号!$A$2:$A$2000,1,FALSE)),"■","")</f>
        <v/>
      </c>
      <c r="C100" s="291" t="str">
        <f t="shared" si="1"/>
        <v>INSERT INTO UPK_TEST.main_masters.mm_buhin_no (buhin_no, created_date, created_tantou_id) VALUES ('5253CA0700', GETDATE(), 999);</v>
      </c>
    </row>
    <row r="101" spans="1:3">
      <c r="A101" s="291" t="s">
        <v>1317</v>
      </c>
      <c r="B101" s="291" t="str">
        <f>IF(ISERROR(VLOOKUP($A101,DB登録部品番号!$A$2:$A$2000,1,FALSE)),"■","")</f>
        <v/>
      </c>
      <c r="C101" s="291" t="str">
        <f t="shared" si="1"/>
        <v>INSERT INTO UPK_TEST.main_masters.mm_buhin_no (buhin_no, created_date, created_tantou_id) VALUES ('5253CA0800', GETDATE(), 999);</v>
      </c>
    </row>
    <row r="102" spans="1:3">
      <c r="A102" s="291" t="s">
        <v>1322</v>
      </c>
      <c r="B102" s="291" t="str">
        <f>IF(ISERROR(VLOOKUP($A102,DB登録部品番号!$A$2:$A$2000,1,FALSE)),"■","")</f>
        <v/>
      </c>
      <c r="C102" s="291" t="str">
        <f t="shared" si="1"/>
        <v>INSERT INTO UPK_TEST.main_masters.mm_buhin_no (buhin_no, created_date, created_tantou_id) VALUES ('5253CA4500', GETDATE(), 999);</v>
      </c>
    </row>
    <row r="103" spans="1:3">
      <c r="A103" s="291" t="s">
        <v>1323</v>
      </c>
      <c r="B103" s="291" t="str">
        <f>IF(ISERROR(VLOOKUP($A103,DB登録部品番号!$A$2:$A$2000,1,FALSE)),"■","")</f>
        <v/>
      </c>
      <c r="C103" s="291" t="str">
        <f t="shared" si="1"/>
        <v>INSERT INTO UPK_TEST.main_masters.mm_buhin_no (buhin_no, created_date, created_tantou_id) VALUES ('5253CA4600', GETDATE(), 999);</v>
      </c>
    </row>
    <row r="104" spans="1:3">
      <c r="A104" s="291" t="s">
        <v>1324</v>
      </c>
      <c r="B104" s="291" t="str">
        <f>IF(ISERROR(VLOOKUP($A104,DB登録部品番号!$A$2:$A$2000,1,FALSE)),"■","")</f>
        <v/>
      </c>
      <c r="C104" s="291" t="str">
        <f t="shared" si="1"/>
        <v>INSERT INTO UPK_TEST.main_masters.mm_buhin_no (buhin_no, created_date, created_tantou_id) VALUES ('5253CA5700', GETDATE(), 999);</v>
      </c>
    </row>
    <row r="105" spans="1:3">
      <c r="A105" s="291" t="s">
        <v>1325</v>
      </c>
      <c r="B105" s="291" t="str">
        <f>IF(ISERROR(VLOOKUP($A105,DB登録部品番号!$A$2:$A$2000,1,FALSE)),"■","")</f>
        <v/>
      </c>
      <c r="C105" s="291" t="str">
        <f t="shared" si="1"/>
        <v>INSERT INTO UPK_TEST.main_masters.mm_buhin_no (buhin_no, created_date, created_tantou_id) VALUES ('5253CA5800', GETDATE(), 999);</v>
      </c>
    </row>
    <row r="106" spans="1:3">
      <c r="A106" s="291" t="s">
        <v>1326</v>
      </c>
      <c r="B106" s="291" t="str">
        <f>IF(ISERROR(VLOOKUP($A106,DB登録部品番号!$A$2:$A$2000,1,FALSE)),"■","")</f>
        <v/>
      </c>
      <c r="C106" s="291" t="str">
        <f t="shared" si="1"/>
        <v>INSERT INTO UPK_TEST.main_masters.mm_buhin_no (buhin_no, created_date, created_tantou_id) VALUES ('5253CA6500', GETDATE(), 999);</v>
      </c>
    </row>
    <row r="107" spans="1:3">
      <c r="A107" s="291" t="s">
        <v>1327</v>
      </c>
      <c r="B107" s="291" t="str">
        <f>IF(ISERROR(VLOOKUP($A107,DB登録部品番号!$A$2:$A$2000,1,FALSE)),"■","")</f>
        <v/>
      </c>
      <c r="C107" s="291" t="str">
        <f t="shared" si="1"/>
        <v>INSERT INTO UPK_TEST.main_masters.mm_buhin_no (buhin_no, created_date, created_tantou_id) VALUES ('5253CA6600', GETDATE(), 999);</v>
      </c>
    </row>
    <row r="108" spans="1:3">
      <c r="A108" s="291" t="s">
        <v>1328</v>
      </c>
      <c r="B108" s="291" t="str">
        <f>IF(ISERROR(VLOOKUP($A108,DB登録部品番号!$A$2:$A$2000,1,FALSE)),"■","")</f>
        <v/>
      </c>
      <c r="C108" s="291" t="str">
        <f t="shared" si="1"/>
        <v>INSERT INTO UPK_TEST.main_masters.mm_buhin_no (buhin_no, created_date, created_tantou_id) VALUES ('5253CA7300', GETDATE(), 999);</v>
      </c>
    </row>
    <row r="109" spans="1:3">
      <c r="A109" s="291" t="s">
        <v>1329</v>
      </c>
      <c r="B109" s="291" t="str">
        <f>IF(ISERROR(VLOOKUP($A109,DB登録部品番号!$A$2:$A$2000,1,FALSE)),"■","")</f>
        <v/>
      </c>
      <c r="C109" s="291" t="str">
        <f t="shared" si="1"/>
        <v>INSERT INTO UPK_TEST.main_masters.mm_buhin_no (buhin_no, created_date, created_tantou_id) VALUES ('5253CA7400', GETDATE(), 999);</v>
      </c>
    </row>
    <row r="110" spans="1:3">
      <c r="A110" s="291" t="s">
        <v>1330</v>
      </c>
      <c r="B110" s="291" t="str">
        <f>IF(ISERROR(VLOOKUP($A110,DB登録部品番号!$A$2:$A$2000,1,FALSE)),"■","")</f>
        <v/>
      </c>
      <c r="C110" s="291" t="str">
        <f t="shared" si="1"/>
        <v>INSERT INTO UPK_TEST.main_masters.mm_buhin_no (buhin_no, created_date, created_tantou_id) VALUES ('5253CA9500', GETDATE(), 999);</v>
      </c>
    </row>
    <row r="111" spans="1:3">
      <c r="A111" s="291" t="s">
        <v>1331</v>
      </c>
      <c r="B111" s="291" t="str">
        <f>IF(ISERROR(VLOOKUP($A111,DB登録部品番号!$A$2:$A$2000,1,FALSE)),"■","")</f>
        <v/>
      </c>
      <c r="C111" s="291" t="str">
        <f t="shared" si="1"/>
        <v>INSERT INTO UPK_TEST.main_masters.mm_buhin_no (buhin_no, created_date, created_tantou_id) VALUES ('5253CA9600', GETDATE(), 999);</v>
      </c>
    </row>
    <row r="112" spans="1:3">
      <c r="A112" s="291" t="s">
        <v>1332</v>
      </c>
      <c r="B112" s="291" t="str">
        <f>IF(ISERROR(VLOOKUP($A112,DB登録部品番号!$A$2:$A$2000,1,FALSE)),"■","")</f>
        <v/>
      </c>
      <c r="C112" s="291" t="str">
        <f t="shared" si="1"/>
        <v>INSERT INTO UPK_TEST.main_masters.mm_buhin_no (buhin_no, created_date, created_tantou_id) VALUES ('5253CB3100', GETDATE(), 999);</v>
      </c>
    </row>
    <row r="113" spans="1:3">
      <c r="A113" s="291" t="s">
        <v>1333</v>
      </c>
      <c r="B113" s="291" t="str">
        <f>IF(ISERROR(VLOOKUP($A113,DB登録部品番号!$A$2:$A$2000,1,FALSE)),"■","")</f>
        <v/>
      </c>
      <c r="C113" s="291" t="str">
        <f t="shared" si="1"/>
        <v>INSERT INTO UPK_TEST.main_masters.mm_buhin_no (buhin_no, created_date, created_tantou_id) VALUES ('5253CB3200', GETDATE(), 999);</v>
      </c>
    </row>
    <row r="114" spans="1:3">
      <c r="A114" s="291" t="s">
        <v>1334</v>
      </c>
      <c r="B114" s="291" t="str">
        <f>IF(ISERROR(VLOOKUP($A114,DB登録部品番号!$A$2:$A$2000,1,FALSE)),"■","")</f>
        <v/>
      </c>
      <c r="C114" s="291" t="str">
        <f t="shared" si="1"/>
        <v>INSERT INTO UPK_TEST.main_masters.mm_buhin_no (buhin_no, created_date, created_tantou_id) VALUES ('5253CB4700', GETDATE(), 999);</v>
      </c>
    </row>
    <row r="115" spans="1:3">
      <c r="A115" s="291" t="s">
        <v>1335</v>
      </c>
      <c r="B115" s="291" t="str">
        <f>IF(ISERROR(VLOOKUP($A115,DB登録部品番号!$A$2:$A$2000,1,FALSE)),"■","")</f>
        <v/>
      </c>
      <c r="C115" s="291" t="str">
        <f t="shared" si="1"/>
        <v>INSERT INTO UPK_TEST.main_masters.mm_buhin_no (buhin_no, created_date, created_tantou_id) VALUES ('5253CB4800', GETDATE(), 999);</v>
      </c>
    </row>
    <row r="116" spans="1:3">
      <c r="A116" s="291" t="s">
        <v>1336</v>
      </c>
      <c r="B116" s="291" t="str">
        <f>IF(ISERROR(VLOOKUP($A116,DB登録部品番号!$A$2:$A$2000,1,FALSE)),"■","")</f>
        <v/>
      </c>
      <c r="C116" s="291" t="str">
        <f t="shared" si="1"/>
        <v>INSERT INTO UPK_TEST.main_masters.mm_buhin_no (buhin_no, created_date, created_tantou_id) VALUES ('5253CC9700', GETDATE(), 999);</v>
      </c>
    </row>
    <row r="117" spans="1:3">
      <c r="A117" s="291" t="s">
        <v>1337</v>
      </c>
      <c r="B117" s="291" t="str">
        <f>IF(ISERROR(VLOOKUP($A117,DB登録部品番号!$A$2:$A$2000,1,FALSE)),"■","")</f>
        <v/>
      </c>
      <c r="C117" s="291" t="str">
        <f t="shared" si="1"/>
        <v>INSERT INTO UPK_TEST.main_masters.mm_buhin_no (buhin_no, created_date, created_tantou_id) VALUES ('5253CD4100', GETDATE(), 999);</v>
      </c>
    </row>
    <row r="118" spans="1:3">
      <c r="A118" s="291" t="s">
        <v>1338</v>
      </c>
      <c r="B118" s="291" t="str">
        <f>IF(ISERROR(VLOOKUP($A118,DB登録部品番号!$A$2:$A$2000,1,FALSE)),"■","")</f>
        <v/>
      </c>
      <c r="C118" s="291" t="str">
        <f t="shared" si="1"/>
        <v>INSERT INTO UPK_TEST.main_masters.mm_buhin_no (buhin_no, created_date, created_tantou_id) VALUES ('5253CD4300', GETDATE(), 999);</v>
      </c>
    </row>
    <row r="119" spans="1:3">
      <c r="A119" s="291" t="s">
        <v>1339</v>
      </c>
      <c r="B119" s="291" t="str">
        <f>IF(ISERROR(VLOOKUP($A119,DB登録部品番号!$A$2:$A$2000,1,FALSE)),"■","")</f>
        <v/>
      </c>
      <c r="C119" s="291" t="str">
        <f t="shared" si="1"/>
        <v>INSERT INTO UPK_TEST.main_masters.mm_buhin_no (buhin_no, created_date, created_tantou_id) VALUES ('5253CD5500', GETDATE(), 999);</v>
      </c>
    </row>
    <row r="120" spans="1:3">
      <c r="A120" s="291" t="s">
        <v>1340</v>
      </c>
      <c r="B120" s="291" t="str">
        <f>IF(ISERROR(VLOOKUP($A120,DB登録部品番号!$A$2:$A$2000,1,FALSE)),"■","")</f>
        <v/>
      </c>
      <c r="C120" s="291" t="str">
        <f t="shared" si="1"/>
        <v>INSERT INTO UPK_TEST.main_masters.mm_buhin_no (buhin_no, created_date, created_tantou_id) VALUES ('5253CD5600', GETDATE(), 999);</v>
      </c>
    </row>
    <row r="121" spans="1:3">
      <c r="A121" s="291" t="s">
        <v>1341</v>
      </c>
      <c r="B121" s="291" t="str">
        <f>IF(ISERROR(VLOOKUP($A121,DB登録部品番号!$A$2:$A$2000,1,FALSE)),"■","")</f>
        <v/>
      </c>
      <c r="C121" s="291" t="str">
        <f t="shared" si="1"/>
        <v>INSERT INTO UPK_TEST.main_masters.mm_buhin_no (buhin_no, created_date, created_tantou_id) VALUES ('5253CD6100', GETDATE(), 999);</v>
      </c>
    </row>
    <row r="122" spans="1:3">
      <c r="A122" s="291" t="s">
        <v>1343</v>
      </c>
      <c r="B122" s="291" t="str">
        <f>IF(ISERROR(VLOOKUP($A122,DB登録部品番号!$A$2:$A$2000,1,FALSE)),"■","")</f>
        <v/>
      </c>
      <c r="C122" s="291" t="str">
        <f t="shared" si="1"/>
        <v>INSERT INTO UPK_TEST.main_masters.mm_buhin_no (buhin_no, created_date, created_tantou_id) VALUES ('5253CD7100', GETDATE(), 999);</v>
      </c>
    </row>
    <row r="123" spans="1:3">
      <c r="A123" s="291" t="s">
        <v>1344</v>
      </c>
      <c r="B123" s="291" t="str">
        <f>IF(ISERROR(VLOOKUP($A123,DB登録部品番号!$A$2:$A$2000,1,FALSE)),"■","")</f>
        <v/>
      </c>
      <c r="C123" s="291" t="str">
        <f t="shared" si="1"/>
        <v>INSERT INTO UPK_TEST.main_masters.mm_buhin_no (buhin_no, created_date, created_tantou_id) VALUES ('5253CD7200', GETDATE(), 999);</v>
      </c>
    </row>
    <row r="124" spans="1:3">
      <c r="A124" s="291" t="s">
        <v>7010</v>
      </c>
      <c r="B124" s="291" t="str">
        <f>IF(ISERROR(VLOOKUP($A124,DB登録部品番号!$A$2:$A$2000,1,FALSE)),"■","")</f>
        <v>■</v>
      </c>
      <c r="C124" s="291" t="str">
        <f t="shared" si="1"/>
        <v>INSERT INTO UPK_TEST.main_masters.mm_buhin_no (buhin_no, created_date, created_tantou_id) VALUES ('5253C0100BL', GETDATE(), 999);</v>
      </c>
    </row>
    <row r="125" spans="1:3">
      <c r="A125" s="291" t="s">
        <v>7011</v>
      </c>
      <c r="B125" s="291" t="str">
        <f>IF(ISERROR(VLOOKUP($A125,DB登録部品番号!$A$2:$A$2000,1,FALSE)),"■","")</f>
        <v>■</v>
      </c>
      <c r="C125" s="291" t="str">
        <f t="shared" si="1"/>
        <v>INSERT INTO UPK_TEST.main_masters.mm_buhin_no (buhin_no, created_date, created_tantou_id) VALUES ('5253CF0200', GETDATE(), 999);</v>
      </c>
    </row>
    <row r="126" spans="1:3">
      <c r="A126" s="291" t="s">
        <v>1347</v>
      </c>
      <c r="B126" s="291" t="str">
        <f>IF(ISERROR(VLOOKUP($A126,DB登録部品番号!$A$2:$A$2000,1,FALSE)),"■","")</f>
        <v/>
      </c>
      <c r="C126" s="291" t="str">
        <f t="shared" si="1"/>
        <v>INSERT INTO UPK_TEST.main_masters.mm_buhin_no (buhin_no, created_date, created_tantou_id) VALUES ('5253CG9700', GETDATE(), 999);</v>
      </c>
    </row>
    <row r="127" spans="1:3">
      <c r="A127" s="291" t="s">
        <v>1351</v>
      </c>
      <c r="B127" s="291" t="str">
        <f>IF(ISERROR(VLOOKUP($A127,DB登録部品番号!$A$2:$A$2000,1,FALSE)),"■","")</f>
        <v/>
      </c>
      <c r="C127" s="291" t="str">
        <f t="shared" si="1"/>
        <v>INSERT INTO UPK_TEST.main_masters.mm_buhin_no (buhin_no, created_date, created_tantou_id) VALUES ('5253CJ1700', GETDATE(), 999);</v>
      </c>
    </row>
    <row r="128" spans="1:3">
      <c r="A128" s="291" t="s">
        <v>1352</v>
      </c>
      <c r="B128" s="291" t="str">
        <f>IF(ISERROR(VLOOKUP($A128,DB登録部品番号!$A$2:$A$2000,1,FALSE)),"■","")</f>
        <v/>
      </c>
      <c r="C128" s="291" t="str">
        <f t="shared" si="1"/>
        <v>INSERT INTO UPK_TEST.main_masters.mm_buhin_no (buhin_no, created_date, created_tantou_id) VALUES ('5253CJ1800', GETDATE(), 999);</v>
      </c>
    </row>
    <row r="129" spans="1:3">
      <c r="A129" s="291" t="s">
        <v>1353</v>
      </c>
      <c r="B129" s="291" t="str">
        <f>IF(ISERROR(VLOOKUP($A129,DB登録部品番号!$A$2:$A$2000,1,FALSE)),"■","")</f>
        <v/>
      </c>
      <c r="C129" s="291" t="str">
        <f t="shared" si="1"/>
        <v>INSERT INTO UPK_TEST.main_masters.mm_buhin_no (buhin_no, created_date, created_tantou_id) VALUES ('5253CJ2100', GETDATE(), 999);</v>
      </c>
    </row>
    <row r="130" spans="1:3">
      <c r="A130" s="291" t="s">
        <v>1354</v>
      </c>
      <c r="B130" s="291" t="str">
        <f>IF(ISERROR(VLOOKUP($A130,DB登録部品番号!$A$2:$A$2000,1,FALSE)),"■","")</f>
        <v/>
      </c>
      <c r="C130" s="291" t="str">
        <f t="shared" si="1"/>
        <v>INSERT INTO UPK_TEST.main_masters.mm_buhin_no (buhin_no, created_date, created_tantou_id) VALUES ('5253CJ2200', GETDATE(), 999);</v>
      </c>
    </row>
    <row r="131" spans="1:3">
      <c r="A131" s="291" t="s">
        <v>1355</v>
      </c>
      <c r="B131" s="291" t="str">
        <f>IF(ISERROR(VLOOKUP($A131,DB登録部品番号!$A$2:$A$2000,1,FALSE)),"■","")</f>
        <v/>
      </c>
      <c r="C131" s="291" t="str">
        <f t="shared" si="1"/>
        <v>INSERT INTO UPK_TEST.main_masters.mm_buhin_no (buhin_no, created_date, created_tantou_id) VALUES ('5253CJ9700', GETDATE(), 999);</v>
      </c>
    </row>
    <row r="132" spans="1:3">
      <c r="A132" s="291" t="s">
        <v>1356</v>
      </c>
      <c r="B132" s="291" t="str">
        <f>IF(ISERROR(VLOOKUP($A132,DB登録部品番号!$A$2:$A$2000,1,FALSE)),"■","")</f>
        <v/>
      </c>
      <c r="C132" s="291" t="str">
        <f t="shared" si="1"/>
        <v>INSERT INTO UPK_TEST.main_masters.mm_buhin_no (buhin_no, created_date, created_tantou_id) VALUES ('5253CJ9800', GETDATE(), 999);</v>
      </c>
    </row>
    <row r="133" spans="1:3">
      <c r="A133" s="291" t="s">
        <v>1359</v>
      </c>
      <c r="B133" s="291" t="str">
        <f>IF(ISERROR(VLOOKUP($A133,DB登録部品番号!$A$2:$A$2000,1,FALSE)),"■","")</f>
        <v/>
      </c>
      <c r="C133" s="291" t="str">
        <f t="shared" ref="C133:C196" si="2">$L$1&amp;"'"&amp;$A133&amp;"', GETDATE(), 999);"</f>
        <v>INSERT INTO UPK_TEST.main_masters.mm_buhin_no (buhin_no, created_date, created_tantou_id) VALUES ('5253CK0900', GETDATE(), 999);</v>
      </c>
    </row>
    <row r="134" spans="1:3">
      <c r="A134" s="291" t="s">
        <v>1360</v>
      </c>
      <c r="B134" s="291" t="str">
        <f>IF(ISERROR(VLOOKUP($A134,DB登録部品番号!$A$2:$A$2000,1,FALSE)),"■","")</f>
        <v/>
      </c>
      <c r="C134" s="291" t="str">
        <f t="shared" si="2"/>
        <v>INSERT INTO UPK_TEST.main_masters.mm_buhin_no (buhin_no, created_date, created_tantou_id) VALUES ('5253CK1000', GETDATE(), 999);</v>
      </c>
    </row>
    <row r="135" spans="1:3">
      <c r="A135" s="291" t="s">
        <v>1361</v>
      </c>
      <c r="B135" s="291" t="str">
        <f>IF(ISERROR(VLOOKUP($A135,DB登録部品番号!$A$2:$A$2000,1,FALSE)),"■","")</f>
        <v/>
      </c>
      <c r="C135" s="291" t="str">
        <f t="shared" si="2"/>
        <v>INSERT INTO UPK_TEST.main_masters.mm_buhin_no (buhin_no, created_date, created_tantou_id) VALUES ('5253CK2900', GETDATE(), 999);</v>
      </c>
    </row>
    <row r="136" spans="1:3">
      <c r="A136" s="291" t="s">
        <v>1362</v>
      </c>
      <c r="B136" s="291" t="str">
        <f>IF(ISERROR(VLOOKUP($A136,DB登録部品番号!$A$2:$A$2000,1,FALSE)),"■","")</f>
        <v/>
      </c>
      <c r="C136" s="291" t="str">
        <f t="shared" si="2"/>
        <v>INSERT INTO UPK_TEST.main_masters.mm_buhin_no (buhin_no, created_date, created_tantou_id) VALUES ('5253CK3000', GETDATE(), 999);</v>
      </c>
    </row>
    <row r="137" spans="1:3">
      <c r="A137" s="291" t="s">
        <v>1363</v>
      </c>
      <c r="B137" s="291" t="str">
        <f>IF(ISERROR(VLOOKUP($A137,DB登録部品番号!$A$2:$A$2000,1,FALSE)),"■","")</f>
        <v/>
      </c>
      <c r="C137" s="291" t="str">
        <f t="shared" si="2"/>
        <v>INSERT INTO UPK_TEST.main_masters.mm_buhin_no (buhin_no, created_date, created_tantou_id) VALUES ('5253CQ4100', GETDATE(), 999);</v>
      </c>
    </row>
    <row r="138" spans="1:3">
      <c r="A138" s="291" t="s">
        <v>1364</v>
      </c>
      <c r="B138" s="291" t="str">
        <f>IF(ISERROR(VLOOKUP($A138,DB登録部品番号!$A$2:$A$2000,1,FALSE)),"■","")</f>
        <v/>
      </c>
      <c r="C138" s="291" t="str">
        <f t="shared" si="2"/>
        <v>INSERT INTO UPK_TEST.main_masters.mm_buhin_no (buhin_no, created_date, created_tantou_id) VALUES ('5253CQ4200', GETDATE(), 999);</v>
      </c>
    </row>
    <row r="139" spans="1:3">
      <c r="A139" s="291" t="s">
        <v>1365</v>
      </c>
      <c r="B139" s="291" t="str">
        <f>IF(ISERROR(VLOOKUP($A139,DB登録部品番号!$A$2:$A$2000,1,FALSE)),"■","")</f>
        <v/>
      </c>
      <c r="C139" s="291" t="str">
        <f t="shared" si="2"/>
        <v>INSERT INTO UPK_TEST.main_masters.mm_buhin_no (buhin_no, created_date, created_tantou_id) VALUES ('5253CQ4300', GETDATE(), 999);</v>
      </c>
    </row>
    <row r="140" spans="1:3">
      <c r="A140" s="291" t="s">
        <v>1366</v>
      </c>
      <c r="B140" s="291" t="str">
        <f>IF(ISERROR(VLOOKUP($A140,DB登録部品番号!$A$2:$A$2000,1,FALSE)),"■","")</f>
        <v/>
      </c>
      <c r="C140" s="291" t="str">
        <f t="shared" si="2"/>
        <v>INSERT INTO UPK_TEST.main_masters.mm_buhin_no (buhin_no, created_date, created_tantou_id) VALUES ('5253CS6800', GETDATE(), 999);</v>
      </c>
    </row>
    <row r="141" spans="1:3">
      <c r="A141" s="291" t="s">
        <v>7012</v>
      </c>
      <c r="B141" s="291" t="str">
        <f>IF(ISERROR(VLOOKUP($A141,DB登録部品番号!$A$2:$A$2000,1,FALSE)),"■","")</f>
        <v>■</v>
      </c>
      <c r="C141" s="291" t="str">
        <f t="shared" si="2"/>
        <v>INSERT INTO UPK_TEST.main_masters.mm_buhin_no (buhin_no, created_date, created_tantou_id) VALUES ('53216B217101', GETDATE(), 999);</v>
      </c>
    </row>
    <row r="142" spans="1:3">
      <c r="A142" s="291" t="s">
        <v>1367</v>
      </c>
      <c r="B142" s="291" t="str">
        <f>IF(ISERROR(VLOOKUP($A142,DB登録部品番号!$A$2:$A$2000,1,FALSE)),"■","")</f>
        <v/>
      </c>
      <c r="C142" s="291" t="str">
        <f t="shared" si="2"/>
        <v>INSERT INTO UPK_TEST.main_masters.mm_buhin_no (buhin_no, created_date, created_tantou_id) VALUES ('542723XA0A', GETDATE(), 999);</v>
      </c>
    </row>
    <row r="143" spans="1:3">
      <c r="A143" s="291" t="s">
        <v>1368</v>
      </c>
      <c r="B143" s="291" t="str">
        <f>IF(ISERROR(VLOOKUP($A143,DB登録部品番号!$A$2:$A$2000,1,FALSE)),"■","")</f>
        <v/>
      </c>
      <c r="C143" s="291" t="str">
        <f t="shared" si="2"/>
        <v>INSERT INTO UPK_TEST.main_masters.mm_buhin_no (buhin_no, created_date, created_tantou_id) VALUES ('542733XA0A', GETDATE(), 999);</v>
      </c>
    </row>
    <row r="144" spans="1:3">
      <c r="A144" s="291" t="s">
        <v>1369</v>
      </c>
      <c r="B144" s="291" t="str">
        <f>IF(ISERROR(VLOOKUP($A144,DB登録部品番号!$A$2:$A$2000,1,FALSE)),"■","")</f>
        <v/>
      </c>
      <c r="C144" s="291" t="str">
        <f t="shared" si="2"/>
        <v>INSERT INTO UPK_TEST.main_masters.mm_buhin_no (buhin_no, created_date, created_tantou_id) VALUES ('542923XA0A', GETDATE(), 999);</v>
      </c>
    </row>
    <row r="145" spans="1:3">
      <c r="A145" s="291" t="s">
        <v>1370</v>
      </c>
      <c r="B145" s="291" t="str">
        <f>IF(ISERROR(VLOOKUP($A145,DB登録部品番号!$A$2:$A$2000,1,FALSE)),"■","")</f>
        <v/>
      </c>
      <c r="C145" s="291" t="str">
        <f t="shared" si="2"/>
        <v>INSERT INTO UPK_TEST.main_masters.mm_buhin_no (buhin_no, created_date, created_tantou_id) VALUES ('542933XA0A', GETDATE(), 999);</v>
      </c>
    </row>
    <row r="146" spans="1:3">
      <c r="A146" s="291" t="s">
        <v>1372</v>
      </c>
      <c r="B146" s="291" t="str">
        <f>IF(ISERROR(VLOOKUP($A146,DB登録部品番号!$A$2:$A$2000,1,FALSE)),"■","")</f>
        <v/>
      </c>
      <c r="C146" s="291" t="str">
        <f t="shared" si="2"/>
        <v>INSERT INTO UPK_TEST.main_masters.mm_buhin_no (buhin_no, created_date, created_tantou_id) VALUES ('542945YJ0A', GETDATE(), 999);</v>
      </c>
    </row>
    <row r="147" spans="1:3">
      <c r="A147" s="291" t="s">
        <v>1373</v>
      </c>
      <c r="B147" s="291" t="str">
        <f>IF(ISERROR(VLOOKUP($A147,DB登録部品番号!$A$2:$A$2000,1,FALSE)),"■","")</f>
        <v/>
      </c>
      <c r="C147" s="291" t="str">
        <f t="shared" si="2"/>
        <v>INSERT INTO UPK_TEST.main_masters.mm_buhin_no (buhin_no, created_date, created_tantou_id) VALUES ('542953XA0A', GETDATE(), 999);</v>
      </c>
    </row>
    <row r="148" spans="1:3">
      <c r="A148" s="291" t="s">
        <v>1374</v>
      </c>
      <c r="B148" s="291" t="str">
        <f>IF(ISERROR(VLOOKUP($A148,DB登録部品番号!$A$2:$A$2000,1,FALSE)),"■","")</f>
        <v/>
      </c>
      <c r="C148" s="291" t="str">
        <f t="shared" si="2"/>
        <v>INSERT INTO UPK_TEST.main_masters.mm_buhin_no (buhin_no, created_date, created_tantou_id) VALUES ('547240W00001', GETDATE(), 999);</v>
      </c>
    </row>
    <row r="149" spans="1:3">
      <c r="A149" s="291" t="s">
        <v>1375</v>
      </c>
      <c r="B149" s="291" t="str">
        <f>IF(ISERROR(VLOOKUP($A149,DB登録部品番号!$A$2:$A$2000,1,FALSE)),"■","")</f>
        <v/>
      </c>
      <c r="C149" s="291" t="str">
        <f t="shared" si="2"/>
        <v>INSERT INTO UPK_TEST.main_masters.mm_buhin_no (buhin_no, created_date, created_tantou_id) VALUES ('547340W00001', GETDATE(), 999);</v>
      </c>
    </row>
    <row r="150" spans="1:3">
      <c r="A150" s="291" t="s">
        <v>7013</v>
      </c>
      <c r="B150" s="291" t="str">
        <f>IF(ISERROR(VLOOKUP($A150,DB登録部品番号!$A$2:$A$2000,1,FALSE)),"■","")</f>
        <v>■</v>
      </c>
      <c r="C150" s="291" t="str">
        <f t="shared" si="2"/>
        <v>INSERT INTO UPK_TEST.main_masters.mm_buhin_no (buhin_no, created_date, created_tantou_id) VALUES ('57131B5011', GETDATE(), 999);</v>
      </c>
    </row>
    <row r="151" spans="1:3">
      <c r="A151" s="291" t="s">
        <v>187</v>
      </c>
      <c r="B151" s="291" t="str">
        <f>IF(ISERROR(VLOOKUP($A151,DB登録部品番号!$A$2:$A$2000,1,FALSE)),"■","")</f>
        <v/>
      </c>
      <c r="C151" s="291" t="str">
        <f t="shared" si="2"/>
        <v>INSERT INTO UPK_TEST.main_masters.mm_buhin_no (buhin_no, created_date, created_tantou_id) VALUES ('57131B5020', GETDATE(), 999);</v>
      </c>
    </row>
    <row r="152" spans="1:3">
      <c r="A152" s="291" t="s">
        <v>7014</v>
      </c>
      <c r="B152" s="291" t="str">
        <f>IF(ISERROR(VLOOKUP($A152,DB登録部品番号!$A$2:$A$2000,1,FALSE)),"■","")</f>
        <v>■</v>
      </c>
      <c r="C152" s="291" t="str">
        <f t="shared" si="2"/>
        <v>INSERT INTO UPK_TEST.main_masters.mm_buhin_no (buhin_no, created_date, created_tantou_id) VALUES ('57132B5011', GETDATE(), 999);</v>
      </c>
    </row>
    <row r="153" spans="1:3">
      <c r="A153" s="291" t="s">
        <v>188</v>
      </c>
      <c r="B153" s="291" t="str">
        <f>IF(ISERROR(VLOOKUP($A153,DB登録部品番号!$A$2:$A$2000,1,FALSE)),"■","")</f>
        <v/>
      </c>
      <c r="C153" s="291" t="str">
        <f t="shared" si="2"/>
        <v>INSERT INTO UPK_TEST.main_masters.mm_buhin_no (buhin_no, created_date, created_tantou_id) VALUES ('57132B5020', GETDATE(), 999);</v>
      </c>
    </row>
    <row r="154" spans="1:3">
      <c r="A154" s="291" t="s">
        <v>1376</v>
      </c>
      <c r="B154" s="291" t="str">
        <f>IF(ISERROR(VLOOKUP($A154,DB登録部品番号!$A$2:$A$2000,1,FALSE)),"■","")</f>
        <v/>
      </c>
      <c r="C154" s="291" t="str">
        <f t="shared" si="2"/>
        <v>INSERT INTO UPK_TEST.main_masters.mm_buhin_no (buhin_no, created_date, created_tantou_id) VALUES ('61137B5010', GETDATE(), 999);</v>
      </c>
    </row>
    <row r="155" spans="1:3">
      <c r="A155" s="291" t="s">
        <v>1377</v>
      </c>
      <c r="B155" s="291" t="str">
        <f>IF(ISERROR(VLOOKUP($A155,DB登録部品番号!$A$2:$A$2000,1,FALSE)),"■","")</f>
        <v/>
      </c>
      <c r="C155" s="291" t="str">
        <f t="shared" si="2"/>
        <v>INSERT INTO UPK_TEST.main_masters.mm_buhin_no (buhin_no, created_date, created_tantou_id) VALUES ('61138B5010', GETDATE(), 999);</v>
      </c>
    </row>
    <row r="156" spans="1:3">
      <c r="A156" s="291" t="s">
        <v>1378</v>
      </c>
      <c r="B156" s="291" t="str">
        <f>IF(ISERROR(VLOOKUP($A156,DB登録部品番号!$A$2:$A$2000,1,FALSE)),"■","")</f>
        <v/>
      </c>
      <c r="C156" s="291" t="str">
        <f t="shared" si="2"/>
        <v>INSERT INTO UPK_TEST.main_masters.mm_buhin_no (buhin_no, created_date, created_tantou_id) VALUES ('61161B5010', GETDATE(), 999);</v>
      </c>
    </row>
    <row r="157" spans="1:3">
      <c r="A157" s="291" t="s">
        <v>189</v>
      </c>
      <c r="B157" s="291" t="str">
        <f>IF(ISERROR(VLOOKUP($A157,DB登録部品番号!$A$2:$A$2000,1,FALSE)),"■","")</f>
        <v/>
      </c>
      <c r="C157" s="291" t="str">
        <f t="shared" si="2"/>
        <v>INSERT INTO UPK_TEST.main_masters.mm_buhin_no (buhin_no, created_date, created_tantou_id) VALUES ('61161B5030', GETDATE(), 999);</v>
      </c>
    </row>
    <row r="158" spans="1:3">
      <c r="A158" s="291" t="s">
        <v>190</v>
      </c>
      <c r="B158" s="291" t="str">
        <f>IF(ISERROR(VLOOKUP($A158,DB登録部品番号!$A$2:$A$2000,1,FALSE)),"■","")</f>
        <v/>
      </c>
      <c r="C158" s="291" t="str">
        <f t="shared" si="2"/>
        <v>INSERT INTO UPK_TEST.main_masters.mm_buhin_no (buhin_no, created_date, created_tantou_id) VALUES ('61162B5010', GETDATE(), 999);</v>
      </c>
    </row>
    <row r="159" spans="1:3">
      <c r="A159" s="291" t="s">
        <v>191</v>
      </c>
      <c r="B159" s="291" t="str">
        <f>IF(ISERROR(VLOOKUP($A159,DB登録部品番号!$A$2:$A$2000,1,FALSE)),"■","")</f>
        <v/>
      </c>
      <c r="C159" s="291" t="str">
        <f t="shared" si="2"/>
        <v>INSERT INTO UPK_TEST.main_masters.mm_buhin_no (buhin_no, created_date, created_tantou_id) VALUES ('61162B5030', GETDATE(), 999);</v>
      </c>
    </row>
    <row r="160" spans="1:3">
      <c r="A160" s="291" t="s">
        <v>1381</v>
      </c>
      <c r="B160" s="291" t="str">
        <f>IF(ISERROR(VLOOKUP($A160,DB登録部品番号!$A$2:$A$2000,1,FALSE)),"■","")</f>
        <v/>
      </c>
      <c r="C160" s="291" t="str">
        <f t="shared" si="2"/>
        <v>INSERT INTO UPK_TEST.main_masters.mm_buhin_no (buhin_no, created_date, created_tantou_id) VALUES ('61175B5010', GETDATE(), 999);</v>
      </c>
    </row>
    <row r="161" spans="1:3">
      <c r="A161" s="291" t="s">
        <v>1382</v>
      </c>
      <c r="B161" s="291" t="str">
        <f>IF(ISERROR(VLOOKUP($A161,DB登録部品番号!$A$2:$A$2000,1,FALSE)),"■","")</f>
        <v/>
      </c>
      <c r="C161" s="291" t="str">
        <f t="shared" si="2"/>
        <v>INSERT INTO UPK_TEST.main_masters.mm_buhin_no (buhin_no, created_date, created_tantou_id) VALUES ('61176B5010', GETDATE(), 999);</v>
      </c>
    </row>
    <row r="162" spans="1:3">
      <c r="A162" s="291" t="s">
        <v>1383</v>
      </c>
      <c r="B162" s="291" t="str">
        <f>IF(ISERROR(VLOOKUP($A162,DB登録部品番号!$A$2:$A$2000,1,FALSE)),"■","")</f>
        <v/>
      </c>
      <c r="C162" s="291" t="str">
        <f t="shared" si="2"/>
        <v>INSERT INTO UPK_TEST.main_masters.mm_buhin_no (buhin_no, created_date, created_tantou_id) VALUES ('612123XA0A', GETDATE(), 999);</v>
      </c>
    </row>
    <row r="163" spans="1:3">
      <c r="A163" s="291" t="s">
        <v>1386</v>
      </c>
      <c r="B163" s="291" t="str">
        <f>IF(ISERROR(VLOOKUP($A163,DB登録部品番号!$A$2:$A$2000,1,FALSE)),"■","")</f>
        <v/>
      </c>
      <c r="C163" s="291" t="str">
        <f t="shared" si="2"/>
        <v>INSERT INTO UPK_TEST.main_masters.mm_buhin_no (buhin_no, created_date, created_tantou_id) VALUES ('612133XA0A', GETDATE(), 999);</v>
      </c>
    </row>
    <row r="164" spans="1:3">
      <c r="A164" s="291" t="s">
        <v>1383</v>
      </c>
      <c r="B164" s="291" t="str">
        <f>IF(ISERROR(VLOOKUP($A164,DB登録部品番号!$A$2:$A$2000,1,FALSE)),"■","")</f>
        <v/>
      </c>
      <c r="C164" s="291" t="str">
        <f t="shared" si="2"/>
        <v>INSERT INTO UPK_TEST.main_masters.mm_buhin_no (buhin_no, created_date, created_tantou_id) VALUES ('612123XA0A', GETDATE(), 999);</v>
      </c>
    </row>
    <row r="165" spans="1:3">
      <c r="A165" s="291" t="s">
        <v>1388</v>
      </c>
      <c r="B165" s="291" t="str">
        <f>IF(ISERROR(VLOOKUP($A165,DB登録部品番号!$A$2:$A$2000,1,FALSE)),"■","")</f>
        <v/>
      </c>
      <c r="C165" s="291" t="str">
        <f t="shared" si="2"/>
        <v>INSERT INTO UPK_TEST.main_masters.mm_buhin_no (buhin_no, created_date, created_tantou_id) VALUES ('612133XE0A', GETDATE(), 999);</v>
      </c>
    </row>
    <row r="166" spans="1:3">
      <c r="A166" s="291" t="s">
        <v>1384</v>
      </c>
      <c r="B166" s="291" t="str">
        <f>IF(ISERROR(VLOOKUP($A166,DB登録部品番号!$A$2:$A$2000,1,FALSE)),"■","")</f>
        <v/>
      </c>
      <c r="C166" s="291" t="str">
        <f t="shared" si="2"/>
        <v>INSERT INTO UPK_TEST.main_masters.mm_buhin_no (buhin_no, created_date, created_tantou_id) VALUES ('612123XA2A', GETDATE(), 999);</v>
      </c>
    </row>
    <row r="167" spans="1:3">
      <c r="A167" s="291" t="s">
        <v>1387</v>
      </c>
      <c r="B167" s="291" t="str">
        <f>IF(ISERROR(VLOOKUP($A167,DB登録部品番号!$A$2:$A$2000,1,FALSE)),"■","")</f>
        <v/>
      </c>
      <c r="C167" s="291" t="str">
        <f t="shared" si="2"/>
        <v>INSERT INTO UPK_TEST.main_masters.mm_buhin_no (buhin_no, created_date, created_tantou_id) VALUES ('612133XA2A', GETDATE(), 999);</v>
      </c>
    </row>
    <row r="168" spans="1:3">
      <c r="A168" s="291" t="s">
        <v>1385</v>
      </c>
      <c r="B168" s="291" t="str">
        <f>IF(ISERROR(VLOOKUP($A168,DB登録部品番号!$A$2:$A$2000,1,FALSE)),"■","")</f>
        <v/>
      </c>
      <c r="C168" s="291" t="str">
        <f t="shared" si="2"/>
        <v>INSERT INTO UPK_TEST.main_masters.mm_buhin_no (buhin_no, created_date, created_tantou_id) VALUES ('612123XE2A', GETDATE(), 999);</v>
      </c>
    </row>
    <row r="169" spans="1:3">
      <c r="A169" s="291" t="s">
        <v>1387</v>
      </c>
      <c r="B169" s="291" t="str">
        <f>IF(ISERROR(VLOOKUP($A169,DB登録部品番号!$A$2:$A$2000,1,FALSE)),"■","")</f>
        <v/>
      </c>
      <c r="C169" s="291" t="str">
        <f t="shared" si="2"/>
        <v>INSERT INTO UPK_TEST.main_masters.mm_buhin_no (buhin_no, created_date, created_tantou_id) VALUES ('612133XA2A', GETDATE(), 999);</v>
      </c>
    </row>
    <row r="170" spans="1:3">
      <c r="A170" s="291" t="s">
        <v>1390</v>
      </c>
      <c r="B170" s="291" t="str">
        <f>IF(ISERROR(VLOOKUP($A170,DB登録部品番号!$A$2:$A$2000,1,FALSE)),"■","")</f>
        <v/>
      </c>
      <c r="C170" s="291" t="str">
        <f t="shared" si="2"/>
        <v>INSERT INTO UPK_TEST.main_masters.mm_buhin_no (buhin_no, created_date, created_tantou_id) VALUES ('61231B5010', GETDATE(), 999);</v>
      </c>
    </row>
    <row r="171" spans="1:3">
      <c r="A171" s="291" t="s">
        <v>1394</v>
      </c>
      <c r="B171" s="291" t="str">
        <f>IF(ISERROR(VLOOKUP($A171,DB登録部品番号!$A$2:$A$2000,1,FALSE)),"■","")</f>
        <v/>
      </c>
      <c r="C171" s="291" t="str">
        <f t="shared" si="2"/>
        <v>INSERT INTO UPK_TEST.main_masters.mm_buhin_no (buhin_no, created_date, created_tantou_id) VALUES ('61232B5010', GETDATE(), 999);</v>
      </c>
    </row>
    <row r="172" spans="1:3">
      <c r="A172" s="291" t="s">
        <v>1391</v>
      </c>
      <c r="B172" s="291" t="str">
        <f>IF(ISERROR(VLOOKUP($A172,DB登録部品番号!$A$2:$A$2000,1,FALSE)),"■","")</f>
        <v/>
      </c>
      <c r="C172" s="291" t="str">
        <f t="shared" si="2"/>
        <v>INSERT INTO UPK_TEST.main_masters.mm_buhin_no (buhin_no, created_date, created_tantou_id) VALUES ('61231B5020', GETDATE(), 999);</v>
      </c>
    </row>
    <row r="173" spans="1:3">
      <c r="A173" s="291" t="s">
        <v>1395</v>
      </c>
      <c r="B173" s="291" t="str">
        <f>IF(ISERROR(VLOOKUP($A173,DB登録部品番号!$A$2:$A$2000,1,FALSE)),"■","")</f>
        <v/>
      </c>
      <c r="C173" s="291" t="str">
        <f t="shared" si="2"/>
        <v>INSERT INTO UPK_TEST.main_masters.mm_buhin_no (buhin_no, created_date, created_tantou_id) VALUES ('61232B5020', GETDATE(), 999);</v>
      </c>
    </row>
    <row r="174" spans="1:3">
      <c r="A174" s="291" t="s">
        <v>1392</v>
      </c>
      <c r="B174" s="291" t="str">
        <f>IF(ISERROR(VLOOKUP($A174,DB登録部品番号!$A$2:$A$2000,1,FALSE)),"■","")</f>
        <v/>
      </c>
      <c r="C174" s="291" t="str">
        <f t="shared" si="2"/>
        <v>INSERT INTO UPK_TEST.main_masters.mm_buhin_no (buhin_no, created_date, created_tantou_id) VALUES ('61231B5020-B', GETDATE(), 999);</v>
      </c>
    </row>
    <row r="175" spans="1:3">
      <c r="A175" s="291" t="s">
        <v>1396</v>
      </c>
      <c r="B175" s="291" t="str">
        <f>IF(ISERROR(VLOOKUP($A175,DB登録部品番号!$A$2:$A$2000,1,FALSE)),"■","")</f>
        <v/>
      </c>
      <c r="C175" s="291" t="str">
        <f t="shared" si="2"/>
        <v>INSERT INTO UPK_TEST.main_masters.mm_buhin_no (buhin_no, created_date, created_tantou_id) VALUES ('61232B5020-B', GETDATE(), 999);</v>
      </c>
    </row>
    <row r="176" spans="1:3">
      <c r="A176" s="291" t="s">
        <v>1393</v>
      </c>
      <c r="B176" s="291" t="str">
        <f>IF(ISERROR(VLOOKUP($A176,DB登録部品番号!$A$2:$A$2000,1,FALSE)),"■","")</f>
        <v/>
      </c>
      <c r="C176" s="291" t="str">
        <f t="shared" si="2"/>
        <v>INSERT INTO UPK_TEST.main_masters.mm_buhin_no (buhin_no, created_date, created_tantou_id) VALUES ('61231B5030', GETDATE(), 999);</v>
      </c>
    </row>
    <row r="177" spans="1:3">
      <c r="A177" s="291" t="s">
        <v>1397</v>
      </c>
      <c r="B177" s="291" t="str">
        <f>IF(ISERROR(VLOOKUP($A177,DB登録部品番号!$A$2:$A$2000,1,FALSE)),"■","")</f>
        <v/>
      </c>
      <c r="C177" s="291" t="str">
        <f t="shared" si="2"/>
        <v>INSERT INTO UPK_TEST.main_masters.mm_buhin_no (buhin_no, created_date, created_tantou_id) VALUES ('61232B5030', GETDATE(), 999);</v>
      </c>
    </row>
    <row r="178" spans="1:3">
      <c r="A178" s="291" t="s">
        <v>1407</v>
      </c>
      <c r="B178" s="291" t="str">
        <f>IF(ISERROR(VLOOKUP($A178,DB登録部品番号!$A$2:$A$2000,1,FALSE)),"■","")</f>
        <v/>
      </c>
      <c r="C178" s="291" t="str">
        <f t="shared" si="2"/>
        <v>INSERT INTO UPK_TEST.main_masters.mm_buhin_no (buhin_no, created_date, created_tantou_id) VALUES ('61413B5010', GETDATE(), 999);</v>
      </c>
    </row>
    <row r="179" spans="1:3">
      <c r="A179" s="291" t="s">
        <v>1408</v>
      </c>
      <c r="B179" s="291" t="str">
        <f>IF(ISERROR(VLOOKUP($A179,DB登録部品番号!$A$2:$A$2000,1,FALSE)),"■","")</f>
        <v/>
      </c>
      <c r="C179" s="291" t="str">
        <f t="shared" si="2"/>
        <v>INSERT INTO UPK_TEST.main_masters.mm_buhin_no (buhin_no, created_date, created_tantou_id) VALUES ('61414B5010', GETDATE(), 999);</v>
      </c>
    </row>
    <row r="180" spans="1:3">
      <c r="A180" s="291" t="s">
        <v>7015</v>
      </c>
      <c r="B180" s="291" t="str">
        <f>IF(ISERROR(VLOOKUP($A180,DB登録部品番号!$A$2:$A$2000,1,FALSE)),"■","")</f>
        <v>■</v>
      </c>
      <c r="C180" s="291" t="str">
        <f t="shared" si="2"/>
        <v>INSERT INTO UPK_TEST.main_masters.mm_buhin_no (buhin_no, created_date, created_tantou_id) VALUES ('62030EQ30001', GETDATE(), 999);</v>
      </c>
    </row>
    <row r="181" spans="1:3">
      <c r="A181" s="291" t="s">
        <v>7016</v>
      </c>
      <c r="B181" s="291" t="str">
        <f>IF(ISERROR(VLOOKUP($A181,DB登録部品番号!$A$2:$A$2000,1,FALSE)),"■","")</f>
        <v>■</v>
      </c>
      <c r="C181" s="291" t="str">
        <f t="shared" si="2"/>
        <v>INSERT INTO UPK_TEST.main_masters.mm_buhin_no (buhin_no, created_date, created_tantou_id) VALUES ('620326N000-B', GETDATE(), 999);</v>
      </c>
    </row>
    <row r="182" spans="1:3">
      <c r="A182" s="291" t="s">
        <v>7017</v>
      </c>
      <c r="B182" s="291" t="str">
        <f>IF(ISERROR(VLOOKUP($A182,DB登録部品番号!$A$2:$A$2000,1,FALSE)),"■","")</f>
        <v>■</v>
      </c>
      <c r="C182" s="291" t="str">
        <f t="shared" si="2"/>
        <v>INSERT INTO UPK_TEST.main_masters.mm_buhin_no (buhin_no, created_date, created_tantou_id) VALUES ('620368H700', GETDATE(), 999);</v>
      </c>
    </row>
    <row r="183" spans="1:3">
      <c r="A183" s="291" t="s">
        <v>7018</v>
      </c>
      <c r="B183" s="291" t="str">
        <f>IF(ISERROR(VLOOKUP($A183,DB登録部品番号!$A$2:$A$2000,1,FALSE)),"■","")</f>
        <v>■</v>
      </c>
      <c r="C183" s="291" t="str">
        <f t="shared" si="2"/>
        <v>INSERT INTO UPK_TEST.main_masters.mm_buhin_no (buhin_no, created_date, created_tantou_id) VALUES ('620388H710', GETDATE(), 999);</v>
      </c>
    </row>
    <row r="184" spans="1:3">
      <c r="A184" s="291" t="s">
        <v>7019</v>
      </c>
      <c r="B184" s="291" t="str">
        <f>IF(ISERROR(VLOOKUP($A184,DB登録部品番号!$A$2:$A$2000,1,FALSE)),"■","")</f>
        <v>■</v>
      </c>
      <c r="C184" s="291" t="str">
        <f t="shared" si="2"/>
        <v>INSERT INTO UPK_TEST.main_masters.mm_buhin_no (buhin_no, created_date, created_tantou_id) VALUES ('622400M010', GETDATE(), 999);</v>
      </c>
    </row>
    <row r="185" spans="1:3">
      <c r="A185" s="291" t="s">
        <v>1411</v>
      </c>
      <c r="B185" s="291" t="str">
        <f>IF(ISERROR(VLOOKUP($A185,DB登録部品番号!$A$2:$A$2000,1,FALSE)),"■","")</f>
        <v/>
      </c>
      <c r="C185" s="291" t="str">
        <f t="shared" si="2"/>
        <v>INSERT INTO UPK_TEST.main_masters.mm_buhin_no (buhin_no, created_date, created_tantou_id) VALUES ('622404M500', GETDATE(), 999);</v>
      </c>
    </row>
    <row r="186" spans="1:3">
      <c r="A186" s="291" t="s">
        <v>1414</v>
      </c>
      <c r="B186" s="291" t="str">
        <f>IF(ISERROR(VLOOKUP($A186,DB登録部品番号!$A$2:$A$2000,1,FALSE)),"■","")</f>
        <v/>
      </c>
      <c r="C186" s="291" t="str">
        <f t="shared" si="2"/>
        <v>INSERT INTO UPK_TEST.main_masters.mm_buhin_no (buhin_no, created_date, created_tantou_id) VALUES ('625123VA3A', GETDATE(), 999);</v>
      </c>
    </row>
    <row r="187" spans="1:3">
      <c r="A187" s="291" t="s">
        <v>7020</v>
      </c>
      <c r="B187" s="291" t="str">
        <f>IF(ISERROR(VLOOKUP($A187,DB登録部品番号!$A$2:$A$2000,1,FALSE)),"■","")</f>
        <v>■</v>
      </c>
      <c r="C187" s="291" t="str">
        <f t="shared" si="2"/>
        <v>INSERT INTO UPK_TEST.main_masters.mm_buhin_no (buhin_no, created_date, created_tantou_id) VALUES ('625124U000', GETDATE(), 999);</v>
      </c>
    </row>
    <row r="188" spans="1:3">
      <c r="A188" s="291" t="s">
        <v>1415</v>
      </c>
      <c r="B188" s="291" t="str">
        <f>IF(ISERROR(VLOOKUP($A188,DB登録部品番号!$A$2:$A$2000,1,FALSE)),"■","")</f>
        <v/>
      </c>
      <c r="C188" s="291" t="str">
        <f t="shared" si="2"/>
        <v>INSERT INTO UPK_TEST.main_masters.mm_buhin_no (buhin_no, created_date, created_tantou_id) VALUES ('625125WK0A', GETDATE(), 999);</v>
      </c>
    </row>
    <row r="189" spans="1:3">
      <c r="A189" s="291" t="s">
        <v>1416</v>
      </c>
      <c r="B189" s="291" t="str">
        <f>IF(ISERROR(VLOOKUP($A189,DB登録部品番号!$A$2:$A$2000,1,FALSE)),"■","")</f>
        <v/>
      </c>
      <c r="C189" s="291" t="str">
        <f t="shared" si="2"/>
        <v>INSERT INTO UPK_TEST.main_masters.mm_buhin_no (buhin_no, created_date, created_tantou_id) VALUES ('6251265F00', GETDATE(), 999);</v>
      </c>
    </row>
    <row r="190" spans="1:3">
      <c r="A190" s="291" t="s">
        <v>1417</v>
      </c>
      <c r="B190" s="291" t="str">
        <f>IF(ISERROR(VLOOKUP($A190,DB登録部品番号!$A$2:$A$2000,1,FALSE)),"■","")</f>
        <v/>
      </c>
      <c r="C190" s="291" t="str">
        <f t="shared" si="2"/>
        <v>INSERT INTO UPK_TEST.main_masters.mm_buhin_no (buhin_no, created_date, created_tantou_id) VALUES ('6251285F00', GETDATE(), 999);</v>
      </c>
    </row>
    <row r="191" spans="1:3">
      <c r="A191" s="291" t="s">
        <v>7021</v>
      </c>
      <c r="B191" s="291" t="str">
        <f>IF(ISERROR(VLOOKUP($A191,DB登録部品番号!$A$2:$A$2000,1,FALSE)),"■","")</f>
        <v>■</v>
      </c>
      <c r="C191" s="291" t="str">
        <f t="shared" si="2"/>
        <v>INSERT INTO UPK_TEST.main_masters.mm_buhin_no (buhin_no, created_date, created_tantou_id) VALUES ('62512AU00001', GETDATE(), 999);</v>
      </c>
    </row>
    <row r="192" spans="1:3">
      <c r="A192" s="291" t="s">
        <v>1419</v>
      </c>
      <c r="B192" s="291" t="str">
        <f>IF(ISERROR(VLOOKUP($A192,DB登録部品番号!$A$2:$A$2000,1,FALSE)),"■","")</f>
        <v/>
      </c>
      <c r="C192" s="291" t="str">
        <f t="shared" si="2"/>
        <v>INSERT INTO UPK_TEST.main_masters.mm_buhin_no (buhin_no, created_date, created_tantou_id) VALUES ('625163VA3A', GETDATE(), 999);</v>
      </c>
    </row>
    <row r="193" spans="1:3">
      <c r="A193" s="291" t="s">
        <v>1420</v>
      </c>
      <c r="B193" s="291" t="str">
        <f>IF(ISERROR(VLOOKUP($A193,DB登録部品番号!$A$2:$A$2000,1,FALSE)),"■","")</f>
        <v/>
      </c>
      <c r="C193" s="291" t="str">
        <f t="shared" si="2"/>
        <v>INSERT INTO UPK_TEST.main_masters.mm_buhin_no (buhin_no, created_date, created_tantou_id) VALUES ('625164CB0A', GETDATE(), 999);</v>
      </c>
    </row>
    <row r="194" spans="1:3">
      <c r="A194" s="291" t="s">
        <v>1421</v>
      </c>
      <c r="B194" s="291" t="str">
        <f>IF(ISERROR(VLOOKUP($A194,DB登録部品番号!$A$2:$A$2000,1,FALSE)),"■","")</f>
        <v/>
      </c>
      <c r="C194" s="291" t="str">
        <f t="shared" si="2"/>
        <v>INSERT INTO UPK_TEST.main_masters.mm_buhin_no (buhin_no, created_date, created_tantou_id) VALUES ('625166MA0A', GETDATE(), 999);</v>
      </c>
    </row>
    <row r="195" spans="1:3">
      <c r="A195" s="291" t="s">
        <v>1424</v>
      </c>
      <c r="B195" s="291" t="str">
        <f>IF(ISERROR(VLOOKUP($A195,DB登録部品番号!$A$2:$A$2000,1,FALSE)),"■","")</f>
        <v/>
      </c>
      <c r="C195" s="291" t="str">
        <f t="shared" si="2"/>
        <v>INSERT INTO UPK_TEST.main_masters.mm_buhin_no (buhin_no, created_date, created_tantou_id) VALUES ('625181JA0A', GETDATE(), 999);</v>
      </c>
    </row>
    <row r="196" spans="1:3">
      <c r="A196" s="291" t="s">
        <v>1425</v>
      </c>
      <c r="B196" s="291" t="str">
        <f>IF(ISERROR(VLOOKUP($A196,DB登録部品番号!$A$2:$A$2000,1,FALSE)),"■","")</f>
        <v/>
      </c>
      <c r="C196" s="291" t="str">
        <f t="shared" si="2"/>
        <v>INSERT INTO UPK_TEST.main_masters.mm_buhin_no (buhin_no, created_date, created_tantou_id) VALUES ('625181JB0A', GETDATE(), 999);</v>
      </c>
    </row>
    <row r="197" spans="1:3">
      <c r="A197" s="291" t="s">
        <v>1428</v>
      </c>
      <c r="B197" s="291" t="str">
        <f>IF(ISERROR(VLOOKUP($A197,DB登録部品番号!$A$2:$A$2000,1,FALSE)),"■","")</f>
        <v/>
      </c>
      <c r="C197" s="291" t="str">
        <f t="shared" ref="C197:C260" si="3">$L$1&amp;"'"&amp;$A197&amp;"', GETDATE(), 999);"</f>
        <v>INSERT INTO UPK_TEST.main_masters.mm_buhin_no (buhin_no, created_date, created_tantou_id) VALUES ('625186RA0A', GETDATE(), 999);</v>
      </c>
    </row>
    <row r="198" spans="1:3">
      <c r="A198" s="291" t="s">
        <v>1434</v>
      </c>
      <c r="B198" s="291" t="str">
        <f>IF(ISERROR(VLOOKUP($A198,DB登録部品番号!$A$2:$A$2000,1,FALSE)),"■","")</f>
        <v/>
      </c>
      <c r="C198" s="291" t="str">
        <f t="shared" si="3"/>
        <v>INSERT INTO UPK_TEST.main_masters.mm_buhin_no (buhin_no, created_date, created_tantou_id) VALUES ('625196RA0A', GETDATE(), 999);</v>
      </c>
    </row>
    <row r="199" spans="1:3">
      <c r="A199" s="291" t="s">
        <v>1430</v>
      </c>
      <c r="B199" s="291" t="str">
        <f>IF(ISERROR(VLOOKUP($A199,DB登録部品番号!$A$2:$A$2000,1,FALSE)),"■","")</f>
        <v/>
      </c>
      <c r="C199" s="291" t="str">
        <f t="shared" si="3"/>
        <v>INSERT INTO UPK_TEST.main_masters.mm_buhin_no (buhin_no, created_date, created_tantou_id) VALUES ('625191JA0A', GETDATE(), 999);</v>
      </c>
    </row>
    <row r="200" spans="1:3">
      <c r="A200" s="291" t="s">
        <v>1431</v>
      </c>
      <c r="B200" s="291" t="str">
        <f>IF(ISERROR(VLOOKUP($A200,DB登録部品番号!$A$2:$A$2000,1,FALSE)),"■","")</f>
        <v/>
      </c>
      <c r="C200" s="291" t="str">
        <f t="shared" si="3"/>
        <v>INSERT INTO UPK_TEST.main_masters.mm_buhin_no (buhin_no, created_date, created_tantou_id) VALUES ('625191JB0A', GETDATE(), 999);</v>
      </c>
    </row>
    <row r="201" spans="1:3">
      <c r="A201" s="291" t="s">
        <v>1437</v>
      </c>
      <c r="B201" s="291" t="str">
        <f>IF(ISERROR(VLOOKUP($A201,DB登録部品番号!$A$2:$A$2000,1,FALSE)),"■","")</f>
        <v/>
      </c>
      <c r="C201" s="291" t="str">
        <f t="shared" si="3"/>
        <v>INSERT INTO UPK_TEST.main_masters.mm_buhin_no (buhin_no, created_date, created_tantou_id) VALUES ('625221LA5A', GETDATE(), 999);</v>
      </c>
    </row>
    <row r="202" spans="1:3">
      <c r="A202" s="291" t="s">
        <v>1438</v>
      </c>
      <c r="B202" s="291" t="str">
        <f>IF(ISERROR(VLOOKUP($A202,DB登録部品番号!$A$2:$A$2000,1,FALSE)),"■","")</f>
        <v/>
      </c>
      <c r="C202" s="291" t="str">
        <f t="shared" si="3"/>
        <v>INSERT INTO UPK_TEST.main_masters.mm_buhin_no (buhin_no, created_date, created_tantou_id) VALUES ('625221VA0A', GETDATE(), 999);</v>
      </c>
    </row>
    <row r="203" spans="1:3">
      <c r="A203" s="291" t="s">
        <v>7022</v>
      </c>
      <c r="B203" s="291" t="str">
        <f>IF(ISERROR(VLOOKUP($A203,DB登録部品番号!$A$2:$A$2000,1,FALSE)),"■","")</f>
        <v>■</v>
      </c>
      <c r="C203" s="291" t="str">
        <f t="shared" si="3"/>
        <v>INSERT INTO UPK_TEST.main_masters.mm_buhin_no (buhin_no, created_date, created_tantou_id) VALUES ('625220W000', GETDATE(), 999);</v>
      </c>
    </row>
    <row r="204" spans="1:3">
      <c r="A204" s="291" t="s">
        <v>7023</v>
      </c>
      <c r="B204" s="291" t="str">
        <f>IF(ISERROR(VLOOKUP($A204,DB登録部品番号!$A$2:$A$2000,1,FALSE)),"■","")</f>
        <v>■</v>
      </c>
      <c r="C204" s="291" t="str">
        <f t="shared" si="3"/>
        <v>INSERT INTO UPK_TEST.main_masters.mm_buhin_no (buhin_no, created_date, created_tantou_id) VALUES ('625230W000', GETDATE(), 999);</v>
      </c>
    </row>
    <row r="205" spans="1:3">
      <c r="A205" s="291" t="s">
        <v>1436</v>
      </c>
      <c r="B205" s="291" t="str">
        <f>IF(ISERROR(VLOOKUP($A205,DB登録部品番号!$A$2:$A$2000,1,FALSE)),"■","")</f>
        <v/>
      </c>
      <c r="C205" s="291" t="str">
        <f t="shared" si="3"/>
        <v>INSERT INTO UPK_TEST.main_masters.mm_buhin_no (buhin_no, created_date, created_tantou_id) VALUES ('625221LA0A', GETDATE(), 999);</v>
      </c>
    </row>
    <row r="206" spans="1:3">
      <c r="A206" s="291" t="s">
        <v>1447</v>
      </c>
      <c r="B206" s="291" t="str">
        <f>IF(ISERROR(VLOOKUP($A206,DB登録部品番号!$A$2:$A$2000,1,FALSE)),"■","")</f>
        <v/>
      </c>
      <c r="C206" s="291" t="str">
        <f t="shared" si="3"/>
        <v>INSERT INTO UPK_TEST.main_masters.mm_buhin_no (buhin_no, created_date, created_tantou_id) VALUES ('625231LA0A', GETDATE(), 999);</v>
      </c>
    </row>
    <row r="207" spans="1:3">
      <c r="A207" s="291" t="s">
        <v>7024</v>
      </c>
      <c r="B207" s="291" t="str">
        <f>IF(ISERROR(VLOOKUP($A207,DB登録部品番号!$A$2:$A$2000,1,FALSE)),"■","")</f>
        <v>■</v>
      </c>
      <c r="C207" s="291" t="str">
        <f t="shared" si="3"/>
        <v>INSERT INTO UPK_TEST.main_masters.mm_buhin_no (buhin_no, created_date, created_tantou_id) VALUES ('625223VA0A', GETDATE(), 999);</v>
      </c>
    </row>
    <row r="208" spans="1:3">
      <c r="A208" s="291" t="s">
        <v>7025</v>
      </c>
      <c r="B208" s="291" t="str">
        <f>IF(ISERROR(VLOOKUP($A208,DB登録部品番号!$A$2:$A$2000,1,FALSE)),"■","")</f>
        <v>■</v>
      </c>
      <c r="C208" s="291" t="str">
        <f t="shared" si="3"/>
        <v>INSERT INTO UPK_TEST.main_masters.mm_buhin_no (buhin_no, created_date, created_tantou_id) VALUES ('625233VA0A', GETDATE(), 999);</v>
      </c>
    </row>
    <row r="209" spans="1:3">
      <c r="A209" s="291" t="s">
        <v>7026</v>
      </c>
      <c r="B209" s="291" t="str">
        <f>IF(ISERROR(VLOOKUP($A209,DB登録部品番号!$A$2:$A$2000,1,FALSE)),"■","")</f>
        <v>■</v>
      </c>
      <c r="C209" s="291" t="str">
        <f t="shared" si="3"/>
        <v>INSERT INTO UPK_TEST.main_masters.mm_buhin_no (buhin_no, created_date, created_tantou_id) VALUES ('625224U000', GETDATE(), 999);</v>
      </c>
    </row>
    <row r="210" spans="1:3">
      <c r="A210" s="291" t="s">
        <v>7027</v>
      </c>
      <c r="B210" s="291" t="str">
        <f>IF(ISERROR(VLOOKUP($A210,DB登録部品番号!$A$2:$A$2000,1,FALSE)),"■","")</f>
        <v>■</v>
      </c>
      <c r="C210" s="291" t="str">
        <f t="shared" si="3"/>
        <v>INSERT INTO UPK_TEST.main_masters.mm_buhin_no (buhin_no, created_date, created_tantou_id) VALUES ('625234U000', GETDATE(), 999);</v>
      </c>
    </row>
    <row r="211" spans="1:3">
      <c r="A211" s="291" t="s">
        <v>1441</v>
      </c>
      <c r="B211" s="291" t="str">
        <f>IF(ISERROR(VLOOKUP($A211,DB登録部品番号!$A$2:$A$2000,1,FALSE)),"■","")</f>
        <v/>
      </c>
      <c r="C211" s="291" t="str">
        <f t="shared" si="3"/>
        <v>INSERT INTO UPK_TEST.main_masters.mm_buhin_no (buhin_no, created_date, created_tantou_id) VALUES ('625225TA0A', GETDATE(), 999);</v>
      </c>
    </row>
    <row r="212" spans="1:3">
      <c r="A212" s="291" t="s">
        <v>1451</v>
      </c>
      <c r="B212" s="291" t="str">
        <f>IF(ISERROR(VLOOKUP($A212,DB登録部品番号!$A$2:$A$2000,1,FALSE)),"■","")</f>
        <v/>
      </c>
      <c r="C212" s="291" t="str">
        <f t="shared" si="3"/>
        <v>INSERT INTO UPK_TEST.main_masters.mm_buhin_no (buhin_no, created_date, created_tantou_id) VALUES ('625235TA0A', GETDATE(), 999);</v>
      </c>
    </row>
    <row r="213" spans="1:3">
      <c r="A213" s="291" t="s">
        <v>1444</v>
      </c>
      <c r="B213" s="291" t="str">
        <f>IF(ISERROR(VLOOKUP($A213,DB登録部品番号!$A$2:$A$2000,1,FALSE)),"■","")</f>
        <v/>
      </c>
      <c r="C213" s="291" t="str">
        <f t="shared" si="3"/>
        <v>INSERT INTO UPK_TEST.main_masters.mm_buhin_no (buhin_no, created_date, created_tantou_id) VALUES ('6252280F00', GETDATE(), 999);</v>
      </c>
    </row>
    <row r="214" spans="1:3">
      <c r="A214" s="291" t="s">
        <v>1454</v>
      </c>
      <c r="B214" s="291" t="str">
        <f>IF(ISERROR(VLOOKUP($A214,DB登録部品番号!$A$2:$A$2000,1,FALSE)),"■","")</f>
        <v/>
      </c>
      <c r="C214" s="291" t="str">
        <f t="shared" si="3"/>
        <v>INSERT INTO UPK_TEST.main_masters.mm_buhin_no (buhin_no, created_date, created_tantou_id) VALUES ('6252380F00', GETDATE(), 999);</v>
      </c>
    </row>
    <row r="215" spans="1:3">
      <c r="A215" s="291" t="s">
        <v>1445</v>
      </c>
      <c r="B215" s="291" t="str">
        <f>IF(ISERROR(VLOOKUP($A215,DB登録部品番号!$A$2:$A$2000,1,FALSE)),"■","")</f>
        <v/>
      </c>
      <c r="C215" s="291" t="str">
        <f t="shared" si="3"/>
        <v>INSERT INTO UPK_TEST.main_masters.mm_buhin_no (buhin_no, created_date, created_tantou_id) VALUES ('6252285F00', GETDATE(), 999);</v>
      </c>
    </row>
    <row r="216" spans="1:3">
      <c r="A216" s="291" t="s">
        <v>1455</v>
      </c>
      <c r="B216" s="291" t="str">
        <f>IF(ISERROR(VLOOKUP($A216,DB登録部品番号!$A$2:$A$2000,1,FALSE)),"■","")</f>
        <v/>
      </c>
      <c r="C216" s="291" t="str">
        <f t="shared" si="3"/>
        <v>INSERT INTO UPK_TEST.main_masters.mm_buhin_no (buhin_no, created_date, created_tantou_id) VALUES ('6252385F00', GETDATE(), 999);</v>
      </c>
    </row>
    <row r="217" spans="1:3">
      <c r="A217" s="291" t="s">
        <v>1448</v>
      </c>
      <c r="B217" s="291" t="str">
        <f>IF(ISERROR(VLOOKUP($A217,DB登録部品番号!$A$2:$A$2000,1,FALSE)),"■","")</f>
        <v/>
      </c>
      <c r="C217" s="291" t="str">
        <f t="shared" si="3"/>
        <v>INSERT INTO UPK_TEST.main_masters.mm_buhin_no (buhin_no, created_date, created_tantou_id) VALUES ('625231VA0A', GETDATE(), 999);</v>
      </c>
    </row>
    <row r="218" spans="1:3">
      <c r="A218" s="291" t="s">
        <v>7028</v>
      </c>
      <c r="B218" s="291" t="str">
        <f>IF(ISERROR(VLOOKUP($A218,DB登録部品番号!$A$2:$A$2000,1,FALSE)),"■","")</f>
        <v>■</v>
      </c>
      <c r="C218" s="291" t="str">
        <f t="shared" si="3"/>
        <v>INSERT INTO UPK_TEST.main_masters.mm_buhin_no (buhin_no, created_date, created_tantou_id) VALUES ('625320W700-1', GETDATE(), 999);</v>
      </c>
    </row>
    <row r="219" spans="1:3">
      <c r="A219" s="291" t="s">
        <v>7029</v>
      </c>
      <c r="B219" s="291" t="str">
        <f>IF(ISERROR(VLOOKUP($A219,DB登録部品番号!$A$2:$A$2000,1,FALSE)),"■","")</f>
        <v>■</v>
      </c>
      <c r="C219" s="291" t="str">
        <f t="shared" si="3"/>
        <v>INSERT INTO UPK_TEST.main_masters.mm_buhin_no (buhin_no, created_date, created_tantou_id) VALUES ('625321W200-1', GETDATE(), 999);</v>
      </c>
    </row>
    <row r="220" spans="1:3">
      <c r="A220" s="291" t="s">
        <v>1459</v>
      </c>
      <c r="B220" s="291" t="str">
        <f>IF(ISERROR(VLOOKUP($A220,DB登録部品番号!$A$2:$A$2000,1,FALSE)),"■","")</f>
        <v/>
      </c>
      <c r="C220" s="291" t="str">
        <f t="shared" si="3"/>
        <v>INSERT INTO UPK_TEST.main_masters.mm_buhin_no (buhin_no, created_date, created_tantou_id) VALUES ('625323VA1A', GETDATE(), 999);</v>
      </c>
    </row>
    <row r="221" spans="1:3">
      <c r="A221" s="291" t="s">
        <v>7030</v>
      </c>
      <c r="B221" s="291" t="str">
        <f>IF(ISERROR(VLOOKUP($A221,DB登録部品番号!$A$2:$A$2000,1,FALSE)),"■","")</f>
        <v>■</v>
      </c>
      <c r="C221" s="291" t="str">
        <f t="shared" si="3"/>
        <v>INSERT INTO UPK_TEST.main_masters.mm_buhin_no (buhin_no, created_date, created_tantou_id) VALUES ('625324M410001', GETDATE(), 999);</v>
      </c>
    </row>
    <row r="222" spans="1:3">
      <c r="A222" s="291" t="s">
        <v>1461</v>
      </c>
      <c r="B222" s="291" t="str">
        <f>IF(ISERROR(VLOOKUP($A222,DB登録部品番号!$A$2:$A$2000,1,FALSE)),"■","")</f>
        <v/>
      </c>
      <c r="C222" s="291" t="str">
        <f t="shared" si="3"/>
        <v>INSERT INTO UPK_TEST.main_masters.mm_buhin_no (buhin_no, created_date, created_tantou_id) VALUES ('6253265F00', GETDATE(), 999);</v>
      </c>
    </row>
    <row r="223" spans="1:3">
      <c r="A223" s="291" t="s">
        <v>1464</v>
      </c>
      <c r="B223" s="291" t="str">
        <f>IF(ISERROR(VLOOKUP($A223,DB登録部品番号!$A$2:$A$2000,1,FALSE)),"■","")</f>
        <v/>
      </c>
      <c r="C223" s="291" t="str">
        <f t="shared" si="3"/>
        <v>INSERT INTO UPK_TEST.main_masters.mm_buhin_no (buhin_no, created_date, created_tantou_id) VALUES ('6253270F00', GETDATE(), 999);</v>
      </c>
    </row>
    <row r="224" spans="1:3">
      <c r="A224" s="291" t="s">
        <v>7031</v>
      </c>
      <c r="B224" s="291" t="str">
        <f>IF(ISERROR(VLOOKUP($A224,DB登録部品番号!$A$2:$A$2000,1,FALSE)),"■","")</f>
        <v>■</v>
      </c>
      <c r="C224" s="291" t="str">
        <f t="shared" si="3"/>
        <v>INSERT INTO UPK_TEST.main_masters.mm_buhin_no (buhin_no, created_date, created_tantou_id) VALUES ('62532AU00001', GETDATE(), 999);</v>
      </c>
    </row>
    <row r="225" spans="1:3">
      <c r="A225" s="291" t="s">
        <v>7032</v>
      </c>
      <c r="B225" s="291" t="str">
        <f>IF(ISERROR(VLOOKUP($A225,DB登録部品番号!$A$2:$A$2000,1,FALSE)),"■","")</f>
        <v>■</v>
      </c>
      <c r="C225" s="291" t="str">
        <f t="shared" si="3"/>
        <v>INSERT INTO UPK_TEST.main_masters.mm_buhin_no (buhin_no, created_date, created_tantou_id) VALUES ('62532VE000', GETDATE(), 999);</v>
      </c>
    </row>
    <row r="226" spans="1:3">
      <c r="A226" s="291" t="s">
        <v>7033</v>
      </c>
      <c r="B226" s="291" t="str">
        <f>IF(ISERROR(VLOOKUP($A226,DB登録部品番号!$A$2:$A$2000,1,FALSE)),"■","")</f>
        <v>■</v>
      </c>
      <c r="C226" s="291" t="str">
        <f t="shared" si="3"/>
        <v>INSERT INTO UPK_TEST.main_masters.mm_buhin_no (buhin_no, created_date, created_tantou_id) VALUES ('62532VG200', GETDATE(), 999);</v>
      </c>
    </row>
    <row r="227" spans="1:3">
      <c r="A227" s="291" t="s">
        <v>7034</v>
      </c>
      <c r="B227" s="291" t="str">
        <f>IF(ISERROR(VLOOKUP($A227,DB登録部品番号!$A$2:$A$2000,1,FALSE)),"■","")</f>
        <v>■</v>
      </c>
      <c r="C227" s="291" t="str">
        <f t="shared" si="3"/>
        <v>INSERT INTO UPK_TEST.main_masters.mm_buhin_no (buhin_no, created_date, created_tantou_id) VALUES ('62532WL00001', GETDATE(), 999);</v>
      </c>
    </row>
    <row r="228" spans="1:3">
      <c r="A228" s="291" t="s">
        <v>1457</v>
      </c>
      <c r="B228" s="291" t="str">
        <f>IF(ISERROR(VLOOKUP($A228,DB登録部品番号!$A$2:$A$2000,1,FALSE)),"■","")</f>
        <v/>
      </c>
      <c r="C228" s="291" t="str">
        <f t="shared" si="3"/>
        <v>INSERT INTO UPK_TEST.main_masters.mm_buhin_no (buhin_no, created_date, created_tantou_id) VALUES ('625321LA0A', GETDATE(), 999);</v>
      </c>
    </row>
    <row r="229" spans="1:3">
      <c r="A229" s="291" t="s">
        <v>1465</v>
      </c>
      <c r="B229" s="291" t="str">
        <f>IF(ISERROR(VLOOKUP($A229,DB登録部品番号!$A$2:$A$2000,1,FALSE)),"■","")</f>
        <v/>
      </c>
      <c r="C229" s="291" t="str">
        <f t="shared" si="3"/>
        <v>INSERT INTO UPK_TEST.main_masters.mm_buhin_no (buhin_no, created_date, created_tantou_id) VALUES ('625331LA0A', GETDATE(), 999);</v>
      </c>
    </row>
    <row r="230" spans="1:3">
      <c r="A230" s="291" t="s">
        <v>7035</v>
      </c>
      <c r="B230" s="291" t="str">
        <f>IF(ISERROR(VLOOKUP($A230,DB登録部品番号!$A$2:$A$2000,1,FALSE)),"■","")</f>
        <v>■</v>
      </c>
      <c r="C230" s="291" t="str">
        <f t="shared" si="3"/>
        <v>INSERT INTO UPK_TEST.main_masters.mm_buhin_no (buhin_no, created_date, created_tantou_id) VALUES ('625334M41001', GETDATE(), 999);</v>
      </c>
    </row>
    <row r="231" spans="1:3">
      <c r="A231" s="291" t="s">
        <v>1468</v>
      </c>
      <c r="B231" s="291" t="str">
        <f>IF(ISERROR(VLOOKUP($A231,DB登録部品番号!$A$2:$A$2000,1,FALSE)),"■","")</f>
        <v/>
      </c>
      <c r="C231" s="291" t="str">
        <f t="shared" si="3"/>
        <v>INSERT INTO UPK_TEST.main_masters.mm_buhin_no (buhin_no, created_date, created_tantou_id) VALUES ('625414CB0A', GETDATE(), 999);</v>
      </c>
    </row>
    <row r="232" spans="1:3">
      <c r="A232" s="291" t="s">
        <v>1469</v>
      </c>
      <c r="B232" s="291" t="str">
        <f>IF(ISERROR(VLOOKUP($A232,DB登録部品番号!$A$2:$A$2000,1,FALSE)),"■","")</f>
        <v/>
      </c>
      <c r="C232" s="291" t="str">
        <f t="shared" si="3"/>
        <v>INSERT INTO UPK_TEST.main_masters.mm_buhin_no (buhin_no, created_date, created_tantou_id) VALUES ('625416MA0A', GETDATE(), 999);</v>
      </c>
    </row>
    <row r="233" spans="1:3">
      <c r="A233" s="291" t="s">
        <v>1470</v>
      </c>
      <c r="B233" s="291" t="str">
        <f>IF(ISERROR(VLOOKUP($A233,DB登録部品番号!$A$2:$A$2000,1,FALSE)),"■","")</f>
        <v/>
      </c>
      <c r="C233" s="291" t="str">
        <f t="shared" si="3"/>
        <v>INSERT INTO UPK_TEST.main_masters.mm_buhin_no (buhin_no, created_date, created_tantou_id) VALUES ('625906MA0A', GETDATE(), 999);</v>
      </c>
    </row>
    <row r="234" spans="1:3">
      <c r="A234" s="291" t="s">
        <v>7036</v>
      </c>
      <c r="B234" s="291" t="str">
        <f>IF(ISERROR(VLOOKUP($A234,DB登録部品番号!$A$2:$A$2000,1,FALSE)),"■","")</f>
        <v>■</v>
      </c>
      <c r="C234" s="291" t="str">
        <f t="shared" si="3"/>
        <v>INSERT INTO UPK_TEST.main_masters.mm_buhin_no (buhin_no, created_date, created_tantou_id) VALUES ('62592VG200-01', GETDATE(), 999);</v>
      </c>
    </row>
    <row r="235" spans="1:3">
      <c r="A235" s="291" t="s">
        <v>7037</v>
      </c>
      <c r="B235" s="291" t="str">
        <f>IF(ISERROR(VLOOKUP($A235,DB登録部品番号!$A$2:$A$2000,1,FALSE)),"■","")</f>
        <v>■</v>
      </c>
      <c r="C235" s="291" t="str">
        <f t="shared" si="3"/>
        <v>INSERT INTO UPK_TEST.main_masters.mm_buhin_no (buhin_no, created_date, created_tantou_id) VALUES ('62593VG200-01', GETDATE(), 999);</v>
      </c>
    </row>
    <row r="236" spans="1:3">
      <c r="A236" s="291" t="s">
        <v>1471</v>
      </c>
      <c r="B236" s="291" t="str">
        <f>IF(ISERROR(VLOOKUP($A236,DB登録部品番号!$A$2:$A$2000,1,FALSE)),"■","")</f>
        <v/>
      </c>
      <c r="C236" s="291" t="str">
        <f t="shared" si="3"/>
        <v>INSERT INTO UPK_TEST.main_masters.mm_buhin_no (buhin_no, created_date, created_tantou_id) VALUES ('631226GW0A', GETDATE(), 999);</v>
      </c>
    </row>
    <row r="237" spans="1:3">
      <c r="A237" s="291" t="s">
        <v>1472</v>
      </c>
      <c r="B237" s="291" t="str">
        <f>IF(ISERROR(VLOOKUP($A237,DB登録部品番号!$A$2:$A$2000,1,FALSE)),"■","")</f>
        <v/>
      </c>
      <c r="C237" s="291" t="str">
        <f t="shared" si="3"/>
        <v>INSERT INTO UPK_TEST.main_masters.mm_buhin_no (buhin_no, created_date, created_tantou_id) VALUES ('631236GW0A', GETDATE(), 999);</v>
      </c>
    </row>
    <row r="238" spans="1:3">
      <c r="A238" s="291" t="s">
        <v>1483</v>
      </c>
      <c r="B238" s="291" t="str">
        <f>IF(ISERROR(VLOOKUP($A238,DB登録部品番号!$A$2:$A$2000,1,FALSE)),"■","")</f>
        <v/>
      </c>
      <c r="C238" s="291" t="str">
        <f t="shared" si="3"/>
        <v>INSERT INTO UPK_TEST.main_masters.mm_buhin_no (buhin_no, created_date, created_tantou_id) VALUES ('641121JA0A-C', GETDATE(), 999);</v>
      </c>
    </row>
    <row r="239" spans="1:3">
      <c r="A239" s="291" t="s">
        <v>1482</v>
      </c>
      <c r="B239" s="291" t="str">
        <f>IF(ISERROR(VLOOKUP($A239,DB登録部品番号!$A$2:$A$2000,1,FALSE)),"■","")</f>
        <v/>
      </c>
      <c r="C239" s="291" t="str">
        <f t="shared" si="3"/>
        <v>INSERT INTO UPK_TEST.main_masters.mm_buhin_no (buhin_no, created_date, created_tantou_id) VALUES ('641121JA0A-B', GETDATE(), 999);</v>
      </c>
    </row>
    <row r="240" spans="1:3">
      <c r="A240" s="291" t="s">
        <v>1488</v>
      </c>
      <c r="B240" s="291" t="str">
        <f>IF(ISERROR(VLOOKUP($A240,DB登録部品番号!$A$2:$A$2000,1,FALSE)),"■","")</f>
        <v/>
      </c>
      <c r="C240" s="291" t="str">
        <f t="shared" si="3"/>
        <v>INSERT INTO UPK_TEST.main_masters.mm_buhin_no (buhin_no, created_date, created_tantou_id) VALUES ('641131JA0A-B', GETDATE(), 999);</v>
      </c>
    </row>
    <row r="241" spans="1:3">
      <c r="A241" s="291" t="s">
        <v>7038</v>
      </c>
      <c r="B241" s="291" t="str">
        <f>IF(ISERROR(VLOOKUP($A241,DB登録部品番号!$A$2:$A$2000,1,FALSE)),"■","")</f>
        <v>■</v>
      </c>
      <c r="C241" s="291" t="str">
        <f t="shared" si="3"/>
        <v>INSERT INTO UPK_TEST.main_masters.mm_buhin_no (buhin_no, created_date, created_tantou_id) VALUES ('641123VA0A', GETDATE(), 999);</v>
      </c>
    </row>
    <row r="242" spans="1:3">
      <c r="A242" s="291" t="s">
        <v>7039</v>
      </c>
      <c r="B242" s="291" t="str">
        <f>IF(ISERROR(VLOOKUP($A242,DB登録部品番号!$A$2:$A$2000,1,FALSE)),"■","")</f>
        <v>■</v>
      </c>
      <c r="C242" s="291" t="str">
        <f t="shared" si="3"/>
        <v>INSERT INTO UPK_TEST.main_masters.mm_buhin_no (buhin_no, created_date, created_tantou_id) VALUES ('641133VA0A', GETDATE(), 999);</v>
      </c>
    </row>
    <row r="243" spans="1:3">
      <c r="A243" s="291" t="s">
        <v>1484</v>
      </c>
      <c r="B243" s="291" t="str">
        <f>IF(ISERROR(VLOOKUP($A243,DB登録部品番号!$A$2:$A$2000,1,FALSE)),"■","")</f>
        <v/>
      </c>
      <c r="C243" s="291" t="str">
        <f t="shared" si="3"/>
        <v>INSERT INTO UPK_TEST.main_masters.mm_buhin_no (buhin_no, created_date, created_tantou_id) VALUES ('641125TA0A', GETDATE(), 999);</v>
      </c>
    </row>
    <row r="244" spans="1:3">
      <c r="A244" s="291" t="s">
        <v>1489</v>
      </c>
      <c r="B244" s="291" t="str">
        <f>IF(ISERROR(VLOOKUP($A244,DB登録部品番号!$A$2:$A$2000,1,FALSE)),"■","")</f>
        <v/>
      </c>
      <c r="C244" s="291" t="str">
        <f t="shared" si="3"/>
        <v>INSERT INTO UPK_TEST.main_masters.mm_buhin_no (buhin_no, created_date, created_tantou_id) VALUES ('641135TA0A', GETDATE(), 999);</v>
      </c>
    </row>
    <row r="245" spans="1:3">
      <c r="A245" s="291" t="s">
        <v>1485</v>
      </c>
      <c r="B245" s="291" t="str">
        <f>IF(ISERROR(VLOOKUP($A245,DB登録部品番号!$A$2:$A$2000,1,FALSE)),"■","")</f>
        <v/>
      </c>
      <c r="C245" s="291" t="str">
        <f t="shared" si="3"/>
        <v>INSERT INTO UPK_TEST.main_masters.mm_buhin_no (buhin_no, created_date, created_tantou_id) VALUES ('641126RA0A', GETDATE(), 999);</v>
      </c>
    </row>
    <row r="246" spans="1:3">
      <c r="A246" s="291" t="s">
        <v>1490</v>
      </c>
      <c r="B246" s="291" t="str">
        <f>IF(ISERROR(VLOOKUP($A246,DB登録部品番号!$A$2:$A$2000,1,FALSE)),"■","")</f>
        <v/>
      </c>
      <c r="C246" s="291" t="str">
        <f t="shared" si="3"/>
        <v>INSERT INTO UPK_TEST.main_masters.mm_buhin_no (buhin_no, created_date, created_tantou_id) VALUES ('641136RA0A', GETDATE(), 999);</v>
      </c>
    </row>
    <row r="247" spans="1:3">
      <c r="A247" s="291" t="s">
        <v>7040</v>
      </c>
      <c r="B247" s="291" t="str">
        <f>IF(ISERROR(VLOOKUP($A247,DB登録部品番号!$A$2:$A$2000,1,FALSE)),"■","")</f>
        <v>■</v>
      </c>
      <c r="C247" s="291" t="str">
        <f t="shared" si="3"/>
        <v>INSERT INTO UPK_TEST.main_masters.mm_buhin_no (buhin_no, created_date, created_tantou_id) VALUES ('64112JG00A', GETDATE(), 999);</v>
      </c>
    </row>
    <row r="248" spans="1:3">
      <c r="A248" s="291" t="s">
        <v>7041</v>
      </c>
      <c r="B248" s="291" t="str">
        <f>IF(ISERROR(VLOOKUP($A248,DB登録部品番号!$A$2:$A$2000,1,FALSE)),"■","")</f>
        <v>■</v>
      </c>
      <c r="C248" s="291" t="str">
        <f t="shared" si="3"/>
        <v>INSERT INTO UPK_TEST.main_masters.mm_buhin_no (buhin_no, created_date, created_tantou_id) VALUES ('64113JG00A', GETDATE(), 999);</v>
      </c>
    </row>
    <row r="249" spans="1:3">
      <c r="A249" s="291" t="s">
        <v>7042</v>
      </c>
      <c r="B249" s="291" t="str">
        <f>IF(ISERROR(VLOOKUP($A249,DB登録部品番号!$A$2:$A$2000,1,FALSE)),"■","")</f>
        <v>■</v>
      </c>
      <c r="C249" s="291" t="str">
        <f t="shared" si="3"/>
        <v>INSERT INTO UPK_TEST.main_masters.mm_buhin_no (buhin_no, created_date, created_tantou_id) VALUES ('64112JGA00-E', GETDATE(), 999);</v>
      </c>
    </row>
    <row r="250" spans="1:3">
      <c r="A250" s="291" t="s">
        <v>7043</v>
      </c>
      <c r="B250" s="291" t="str">
        <f>IF(ISERROR(VLOOKUP($A250,DB登録部品番号!$A$2:$A$2000,1,FALSE)),"■","")</f>
        <v>■</v>
      </c>
      <c r="C250" s="291" t="str">
        <f t="shared" si="3"/>
        <v>INSERT INTO UPK_TEST.main_masters.mm_buhin_no (buhin_no, created_date, created_tantou_id) VALUES ('64113JGA00-E', GETDATE(), 999);</v>
      </c>
    </row>
    <row r="251" spans="1:3">
      <c r="A251" s="291" t="s">
        <v>7044</v>
      </c>
      <c r="B251" s="291" t="str">
        <f>IF(ISERROR(VLOOKUP($A251,DB登録部品番号!$A$2:$A$2000,1,FALSE)),"■","")</f>
        <v>■</v>
      </c>
      <c r="C251" s="291" t="str">
        <f t="shared" si="3"/>
        <v>INSERT INTO UPK_TEST.main_masters.mm_buhin_no (buhin_no, created_date, created_tantou_id) VALUES ('64112JH00A', GETDATE(), 999);</v>
      </c>
    </row>
    <row r="252" spans="1:3">
      <c r="A252" s="291" t="s">
        <v>7045</v>
      </c>
      <c r="B252" s="291" t="str">
        <f>IF(ISERROR(VLOOKUP($A252,DB登録部品番号!$A$2:$A$2000,1,FALSE)),"■","")</f>
        <v>■</v>
      </c>
      <c r="C252" s="291" t="str">
        <f t="shared" si="3"/>
        <v>INSERT INTO UPK_TEST.main_masters.mm_buhin_no (buhin_no, created_date, created_tantou_id) VALUES ('64113JH00A', GETDATE(), 999);</v>
      </c>
    </row>
    <row r="253" spans="1:3">
      <c r="A253" s="291" t="s">
        <v>1487</v>
      </c>
      <c r="B253" s="291" t="str">
        <f>IF(ISERROR(VLOOKUP($A253,DB登録部品番号!$A$2:$A$2000,1,FALSE)),"■","")</f>
        <v/>
      </c>
      <c r="C253" s="291" t="str">
        <f t="shared" si="3"/>
        <v>INSERT INTO UPK_TEST.main_masters.mm_buhin_no (buhin_no, created_date, created_tantou_id) VALUES ('641131JA0A', GETDATE(), 999);</v>
      </c>
    </row>
    <row r="254" spans="1:3">
      <c r="A254" s="291" t="s">
        <v>1492</v>
      </c>
      <c r="B254" s="291" t="str">
        <f>IF(ISERROR(VLOOKUP($A254,DB登録部品番号!$A$2:$A$2000,1,FALSE)),"■","")</f>
        <v/>
      </c>
      <c r="C254" s="291" t="str">
        <f t="shared" si="3"/>
        <v>INSERT INTO UPK_TEST.main_masters.mm_buhin_no (buhin_no, created_date, created_tantou_id) VALUES ('641224CB0A', GETDATE(), 999);</v>
      </c>
    </row>
    <row r="255" spans="1:3">
      <c r="A255" s="291" t="s">
        <v>1495</v>
      </c>
      <c r="B255" s="291" t="str">
        <f>IF(ISERROR(VLOOKUP($A255,DB登録部品番号!$A$2:$A$2000,1,FALSE)),"■","")</f>
        <v/>
      </c>
      <c r="C255" s="291" t="str">
        <f t="shared" si="3"/>
        <v>INSERT INTO UPK_TEST.main_masters.mm_buhin_no (buhin_no, created_date, created_tantou_id) VALUES ('641234CB0A', GETDATE(), 999);</v>
      </c>
    </row>
    <row r="256" spans="1:3">
      <c r="A256" s="291" t="s">
        <v>7046</v>
      </c>
      <c r="B256" s="291" t="str">
        <f>IF(ISERROR(VLOOKUP($A256,DB登録部品番号!$A$2:$A$2000,1,FALSE)),"■","")</f>
        <v>■</v>
      </c>
      <c r="C256" s="291" t="str">
        <f t="shared" si="3"/>
        <v>INSERT INTO UPK_TEST.main_masters.mm_buhin_no (buhin_no, created_date, created_tantou_id) VALUES ('641224CB0A-E', GETDATE(), 999);</v>
      </c>
    </row>
    <row r="257" spans="1:3">
      <c r="A257" s="291" t="s">
        <v>7047</v>
      </c>
      <c r="B257" s="291" t="str">
        <f>IF(ISERROR(VLOOKUP($A257,DB登録部品番号!$A$2:$A$2000,1,FALSE)),"■","")</f>
        <v>■</v>
      </c>
      <c r="C257" s="291" t="str">
        <f t="shared" si="3"/>
        <v>INSERT INTO UPK_TEST.main_masters.mm_buhin_no (buhin_no, created_date, created_tantou_id) VALUES ('641234CB0A-E', GETDATE(), 999);</v>
      </c>
    </row>
    <row r="258" spans="1:3">
      <c r="A258" s="291" t="s">
        <v>1493</v>
      </c>
      <c r="B258" s="291" t="str">
        <f>IF(ISERROR(VLOOKUP($A258,DB登録部品番号!$A$2:$A$2000,1,FALSE)),"■","")</f>
        <v/>
      </c>
      <c r="C258" s="291" t="str">
        <f t="shared" si="3"/>
        <v>INSERT INTO UPK_TEST.main_masters.mm_buhin_no (buhin_no, created_date, created_tantou_id) VALUES ('641226RA0A', GETDATE(), 999);</v>
      </c>
    </row>
    <row r="259" spans="1:3">
      <c r="A259" s="291" t="s">
        <v>1496</v>
      </c>
      <c r="B259" s="291" t="str">
        <f>IF(ISERROR(VLOOKUP($A259,DB登録部品番号!$A$2:$A$2000,1,FALSE)),"■","")</f>
        <v/>
      </c>
      <c r="C259" s="291" t="str">
        <f t="shared" si="3"/>
        <v>INSERT INTO UPK_TEST.main_masters.mm_buhin_no (buhin_no, created_date, created_tantou_id) VALUES ('641236RA0A', GETDATE(), 999);</v>
      </c>
    </row>
    <row r="260" spans="1:3">
      <c r="A260" s="291" t="s">
        <v>7048</v>
      </c>
      <c r="B260" s="291" t="str">
        <f>IF(ISERROR(VLOOKUP($A260,DB登録部品番号!$A$2:$A$2000,1,FALSE)),"■","")</f>
        <v>■</v>
      </c>
      <c r="C260" s="291" t="str">
        <f t="shared" si="3"/>
        <v>INSERT INTO UPK_TEST.main_masters.mm_buhin_no (buhin_no, created_date, created_tantou_id) VALUES ('64122EN000', GETDATE(), 999);</v>
      </c>
    </row>
    <row r="261" spans="1:3">
      <c r="A261" s="291" t="s">
        <v>7049</v>
      </c>
      <c r="B261" s="291" t="str">
        <f>IF(ISERROR(VLOOKUP($A261,DB登録部品番号!$A$2:$A$2000,1,FALSE)),"■","")</f>
        <v>■</v>
      </c>
      <c r="C261" s="291" t="str">
        <f t="shared" ref="C261:C324" si="4">$L$1&amp;"'"&amp;$A261&amp;"', GETDATE(), 999);"</f>
        <v>INSERT INTO UPK_TEST.main_masters.mm_buhin_no (buhin_no, created_date, created_tantou_id) VALUES ('64123EN000', GETDATE(), 999);</v>
      </c>
    </row>
    <row r="262" spans="1:3">
      <c r="A262" s="291" t="s">
        <v>1498</v>
      </c>
      <c r="B262" s="291" t="str">
        <f>IF(ISERROR(VLOOKUP($A262,DB登録部品番号!$A$2:$A$2000,1,FALSE)),"■","")</f>
        <v/>
      </c>
      <c r="C262" s="291" t="str">
        <f t="shared" si="4"/>
        <v>INSERT INTO UPK_TEST.main_masters.mm_buhin_no (buhin_no, created_date, created_tantou_id) VALUES ('641241AA0A', GETDATE(), 999);</v>
      </c>
    </row>
    <row r="263" spans="1:3">
      <c r="A263" s="291" t="s">
        <v>1499</v>
      </c>
      <c r="B263" s="291" t="str">
        <f>IF(ISERROR(VLOOKUP($A263,DB登録部品番号!$A$2:$A$2000,1,FALSE)),"■","")</f>
        <v/>
      </c>
      <c r="C263" s="291" t="str">
        <f t="shared" si="4"/>
        <v>INSERT INTO UPK_TEST.main_masters.mm_buhin_no (buhin_no, created_date, created_tantou_id) VALUES ('641241AA0A-K', GETDATE(), 999);</v>
      </c>
    </row>
    <row r="264" spans="1:3">
      <c r="A264" s="291" t="s">
        <v>1500</v>
      </c>
      <c r="B264" s="291" t="str">
        <f>IF(ISERROR(VLOOKUP($A264,DB登録部品番号!$A$2:$A$2000,1,FALSE)),"■","")</f>
        <v/>
      </c>
      <c r="C264" s="291" t="str">
        <f t="shared" si="4"/>
        <v>INSERT INTO UPK_TEST.main_masters.mm_buhin_no (buhin_no, created_date, created_tantou_id) VALUES ('641244CB0A', GETDATE(), 999);</v>
      </c>
    </row>
    <row r="265" spans="1:3">
      <c r="A265" s="291" t="s">
        <v>1501</v>
      </c>
      <c r="B265" s="291" t="str">
        <f>IF(ISERROR(VLOOKUP($A265,DB登録部品番号!$A$2:$A$2000,1,FALSE)),"■","")</f>
        <v/>
      </c>
      <c r="C265" s="291" t="str">
        <f t="shared" si="4"/>
        <v>INSERT INTO UPK_TEST.main_masters.mm_buhin_no (buhin_no, created_date, created_tantou_id) VALUES ('641244CB0A-G', GETDATE(), 999);</v>
      </c>
    </row>
    <row r="266" spans="1:3">
      <c r="A266" s="291" t="s">
        <v>1502</v>
      </c>
      <c r="B266" s="291" t="str">
        <f>IF(ISERROR(VLOOKUP($A266,DB登録部品番号!$A$2:$A$2000,1,FALSE)),"■","")</f>
        <v/>
      </c>
      <c r="C266" s="291" t="str">
        <f t="shared" si="4"/>
        <v>INSERT INTO UPK_TEST.main_masters.mm_buhin_no (buhin_no, created_date, created_tantou_id) VALUES ('641246RA0A', GETDATE(), 999);</v>
      </c>
    </row>
    <row r="267" spans="1:3">
      <c r="A267" s="291" t="s">
        <v>7050</v>
      </c>
      <c r="B267" s="291" t="str">
        <f>IF(ISERROR(VLOOKUP($A267,DB登録部品番号!$A$2:$A$2000,1,FALSE)),"■","")</f>
        <v>■</v>
      </c>
      <c r="C267" s="291" t="str">
        <f t="shared" si="4"/>
        <v>INSERT INTO UPK_TEST.main_masters.mm_buhin_no (buhin_no, created_date, created_tantou_id) VALUES ('64124EN000', GETDATE(), 999);</v>
      </c>
    </row>
    <row r="268" spans="1:3">
      <c r="A268" s="291" t="s">
        <v>1504</v>
      </c>
      <c r="B268" s="291" t="str">
        <f>IF(ISERROR(VLOOKUP($A268,DB登録部品番号!$A$2:$A$2000,1,FALSE)),"■","")</f>
        <v/>
      </c>
      <c r="C268" s="291" t="str">
        <f t="shared" si="4"/>
        <v>INSERT INTO UPK_TEST.main_masters.mm_buhin_no (buhin_no, created_date, created_tantou_id) VALUES ('64124JN20A', GETDATE(), 999);</v>
      </c>
    </row>
    <row r="269" spans="1:3">
      <c r="A269" s="291" t="s">
        <v>1505</v>
      </c>
      <c r="B269" s="291" t="str">
        <f>IF(ISERROR(VLOOKUP($A269,DB登録部品番号!$A$2:$A$2000,1,FALSE)),"■","")</f>
        <v/>
      </c>
      <c r="C269" s="291" t="str">
        <f t="shared" si="4"/>
        <v>INSERT INTO UPK_TEST.main_masters.mm_buhin_no (buhin_no, created_date, created_tantou_id) VALUES ('641251AA0A', GETDATE(), 999);</v>
      </c>
    </row>
    <row r="270" spans="1:3">
      <c r="A270" s="291" t="s">
        <v>1506</v>
      </c>
      <c r="B270" s="291" t="str">
        <f>IF(ISERROR(VLOOKUP($A270,DB登録部品番号!$A$2:$A$2000,1,FALSE)),"■","")</f>
        <v/>
      </c>
      <c r="C270" s="291" t="str">
        <f t="shared" si="4"/>
        <v>INSERT INTO UPK_TEST.main_masters.mm_buhin_no (buhin_no, created_date, created_tantou_id) VALUES ('641251AA0A-K', GETDATE(), 999);</v>
      </c>
    </row>
    <row r="271" spans="1:3">
      <c r="A271" s="291" t="s">
        <v>1507</v>
      </c>
      <c r="B271" s="291" t="str">
        <f>IF(ISERROR(VLOOKUP($A271,DB登録部品番号!$A$2:$A$2000,1,FALSE)),"■","")</f>
        <v/>
      </c>
      <c r="C271" s="291" t="str">
        <f t="shared" si="4"/>
        <v>INSERT INTO UPK_TEST.main_masters.mm_buhin_no (buhin_no, created_date, created_tantou_id) VALUES ('641254CB0A', GETDATE(), 999);</v>
      </c>
    </row>
    <row r="272" spans="1:3">
      <c r="A272" s="291" t="s">
        <v>1508</v>
      </c>
      <c r="B272" s="291" t="str">
        <f>IF(ISERROR(VLOOKUP($A272,DB登録部品番号!$A$2:$A$2000,1,FALSE)),"■","")</f>
        <v/>
      </c>
      <c r="C272" s="291" t="str">
        <f t="shared" si="4"/>
        <v>INSERT INTO UPK_TEST.main_masters.mm_buhin_no (buhin_no, created_date, created_tantou_id) VALUES ('641254CB0A-G', GETDATE(), 999);</v>
      </c>
    </row>
    <row r="273" spans="1:3">
      <c r="A273" s="291" t="s">
        <v>1509</v>
      </c>
      <c r="B273" s="291" t="str">
        <f>IF(ISERROR(VLOOKUP($A273,DB登録部品番号!$A$2:$A$2000,1,FALSE)),"■","")</f>
        <v/>
      </c>
      <c r="C273" s="291" t="str">
        <f t="shared" si="4"/>
        <v>INSERT INTO UPK_TEST.main_masters.mm_buhin_no (buhin_no, created_date, created_tantou_id) VALUES ('641256RA0A', GETDATE(), 999);</v>
      </c>
    </row>
    <row r="274" spans="1:3">
      <c r="A274" s="291" t="s">
        <v>7051</v>
      </c>
      <c r="B274" s="291" t="str">
        <f>IF(ISERROR(VLOOKUP($A274,DB登録部品番号!$A$2:$A$2000,1,FALSE)),"■","")</f>
        <v>■</v>
      </c>
      <c r="C274" s="291" t="str">
        <f t="shared" si="4"/>
        <v>INSERT INTO UPK_TEST.main_masters.mm_buhin_no (buhin_no, created_date, created_tantou_id) VALUES ('64125EN000', GETDATE(), 999);</v>
      </c>
    </row>
    <row r="275" spans="1:3">
      <c r="A275" s="291" t="s">
        <v>1511</v>
      </c>
      <c r="B275" s="291" t="str">
        <f>IF(ISERROR(VLOOKUP($A275,DB登録部品番号!$A$2:$A$2000,1,FALSE)),"■","")</f>
        <v/>
      </c>
      <c r="C275" s="291" t="str">
        <f t="shared" si="4"/>
        <v>INSERT INTO UPK_TEST.main_masters.mm_buhin_no (buhin_no, created_date, created_tantou_id) VALUES ('64125JN20A', GETDATE(), 999);</v>
      </c>
    </row>
    <row r="276" spans="1:3">
      <c r="A276" s="291" t="s">
        <v>1514</v>
      </c>
      <c r="B276" s="291" t="str">
        <f>IF(ISERROR(VLOOKUP($A276,DB登録部品番号!$A$2:$A$2000,1,FALSE)),"■","")</f>
        <v/>
      </c>
      <c r="C276" s="291" t="str">
        <f t="shared" si="4"/>
        <v>INSERT INTO UPK_TEST.main_masters.mm_buhin_no (buhin_no, created_date, created_tantou_id) VALUES ('641321LA0A', GETDATE(), 999);</v>
      </c>
    </row>
    <row r="277" spans="1:3">
      <c r="A277" s="291" t="s">
        <v>1515</v>
      </c>
      <c r="B277" s="291" t="str">
        <f>IF(ISERROR(VLOOKUP($A277,DB登録部品番号!$A$2:$A$2000,1,FALSE)),"■","")</f>
        <v/>
      </c>
      <c r="C277" s="291" t="str">
        <f t="shared" si="4"/>
        <v>INSERT INTO UPK_TEST.main_masters.mm_buhin_no (buhin_no, created_date, created_tantou_id) VALUES ('641321LA0A-G', GETDATE(), 999);</v>
      </c>
    </row>
    <row r="278" spans="1:3">
      <c r="A278" s="291" t="s">
        <v>1512</v>
      </c>
      <c r="B278" s="291" t="str">
        <f>IF(ISERROR(VLOOKUP($A278,DB登録部品番号!$A$2:$A$2000,1,FALSE)),"■","")</f>
        <v/>
      </c>
      <c r="C278" s="291" t="str">
        <f t="shared" si="4"/>
        <v>INSERT INTO UPK_TEST.main_masters.mm_buhin_no (buhin_no, created_date, created_tantou_id) VALUES ('641321AA0A', GETDATE(), 999);</v>
      </c>
    </row>
    <row r="279" spans="1:3">
      <c r="A279" s="291" t="s">
        <v>1517</v>
      </c>
      <c r="B279" s="291" t="str">
        <f>IF(ISERROR(VLOOKUP($A279,DB登録部品番号!$A$2:$A$2000,1,FALSE)),"■","")</f>
        <v/>
      </c>
      <c r="C279" s="291" t="str">
        <f t="shared" si="4"/>
        <v>INSERT INTO UPK_TEST.main_masters.mm_buhin_no (buhin_no, created_date, created_tantou_id) VALUES ('641331AA0A', GETDATE(), 999);</v>
      </c>
    </row>
    <row r="280" spans="1:3">
      <c r="A280" s="291" t="s">
        <v>7052</v>
      </c>
      <c r="B280" s="291" t="str">
        <f>IF(ISERROR(VLOOKUP($A280,DB登録部品番号!$A$2:$A$2000,1,FALSE)),"■","")</f>
        <v>■</v>
      </c>
      <c r="C280" s="291" t="str">
        <f t="shared" si="4"/>
        <v>INSERT INTO UPK_TEST.main_masters.mm_buhin_no (buhin_no, created_date, created_tantou_id) VALUES ('64132AU000', GETDATE(), 999);</v>
      </c>
    </row>
    <row r="281" spans="1:3">
      <c r="A281" s="291" t="s">
        <v>7053</v>
      </c>
      <c r="B281" s="291" t="str">
        <f>IF(ISERROR(VLOOKUP($A281,DB登録部品番号!$A$2:$A$2000,1,FALSE)),"■","")</f>
        <v>■</v>
      </c>
      <c r="C281" s="291" t="str">
        <f t="shared" si="4"/>
        <v>INSERT INTO UPK_TEST.main_masters.mm_buhin_no (buhin_no, created_date, created_tantou_id) VALUES ('64133AU000', GETDATE(), 999);</v>
      </c>
    </row>
    <row r="282" spans="1:3">
      <c r="A282" s="291" t="s">
        <v>1519</v>
      </c>
      <c r="B282" s="291" t="str">
        <f>IF(ISERROR(VLOOKUP($A282,DB登録部品番号!$A$2:$A$2000,1,FALSE)),"■","")</f>
        <v/>
      </c>
      <c r="C282" s="291" t="str">
        <f t="shared" si="4"/>
        <v>INSERT INTO UPK_TEST.main_masters.mm_buhin_no (buhin_no, created_date, created_tantou_id) VALUES ('641331LA0A', GETDATE(), 999);</v>
      </c>
    </row>
    <row r="283" spans="1:3">
      <c r="A283" s="291" t="s">
        <v>1521</v>
      </c>
      <c r="B283" s="291" t="str">
        <f>IF(ISERROR(VLOOKUP($A283,DB登録部品番号!$A$2:$A$2000,1,FALSE)),"■","")</f>
        <v/>
      </c>
      <c r="C283" s="291" t="str">
        <f t="shared" si="4"/>
        <v>INSERT INTO UPK_TEST.main_masters.mm_buhin_no (buhin_no, created_date, created_tantou_id) VALUES ('641421AA0A', GETDATE(), 999);</v>
      </c>
    </row>
    <row r="284" spans="1:3">
      <c r="A284" s="291" t="s">
        <v>1525</v>
      </c>
      <c r="B284" s="291" t="str">
        <f>IF(ISERROR(VLOOKUP($A284,DB登録部品番号!$A$2:$A$2000,1,FALSE)),"■","")</f>
        <v/>
      </c>
      <c r="C284" s="291" t="str">
        <f t="shared" si="4"/>
        <v>INSERT INTO UPK_TEST.main_masters.mm_buhin_no (buhin_no, created_date, created_tantou_id) VALUES ('641431AA0A', GETDATE(), 999);</v>
      </c>
    </row>
    <row r="285" spans="1:3">
      <c r="A285" s="291" t="s">
        <v>1522</v>
      </c>
      <c r="B285" s="291" t="str">
        <f>IF(ISERROR(VLOOKUP($A285,DB登録部品番号!$A$2:$A$2000,1,FALSE)),"■","")</f>
        <v/>
      </c>
      <c r="C285" s="291" t="str">
        <f t="shared" si="4"/>
        <v>INSERT INTO UPK_TEST.main_masters.mm_buhin_no (buhin_no, created_date, created_tantou_id) VALUES ('641421AA0A-K', GETDATE(), 999);</v>
      </c>
    </row>
    <row r="286" spans="1:3">
      <c r="A286" s="291" t="s">
        <v>1526</v>
      </c>
      <c r="B286" s="291" t="str">
        <f>IF(ISERROR(VLOOKUP($A286,DB登録部品番号!$A$2:$A$2000,1,FALSE)),"■","")</f>
        <v/>
      </c>
      <c r="C286" s="291" t="str">
        <f t="shared" si="4"/>
        <v>INSERT INTO UPK_TEST.main_masters.mm_buhin_no (buhin_no, created_date, created_tantou_id) VALUES ('641431AA0A-K', GETDATE(), 999);</v>
      </c>
    </row>
    <row r="287" spans="1:3">
      <c r="A287" s="291" t="s">
        <v>1523</v>
      </c>
      <c r="B287" s="291" t="str">
        <f>IF(ISERROR(VLOOKUP($A287,DB登録部品番号!$A$2:$A$2000,1,FALSE)),"■","")</f>
        <v/>
      </c>
      <c r="C287" s="291" t="str">
        <f t="shared" si="4"/>
        <v>INSERT INTO UPK_TEST.main_masters.mm_buhin_no (buhin_no, created_date, created_tantou_id) VALUES ('641421JA0A', GETDATE(), 999);</v>
      </c>
    </row>
    <row r="288" spans="1:3">
      <c r="A288" s="291" t="s">
        <v>1527</v>
      </c>
      <c r="B288" s="291" t="str">
        <f>IF(ISERROR(VLOOKUP($A288,DB登録部品番号!$A$2:$A$2000,1,FALSE)),"■","")</f>
        <v/>
      </c>
      <c r="C288" s="291" t="str">
        <f t="shared" si="4"/>
        <v>INSERT INTO UPK_TEST.main_masters.mm_buhin_no (buhin_no, created_date, created_tantou_id) VALUES ('641431JA0A', GETDATE(), 999);</v>
      </c>
    </row>
    <row r="289" spans="1:3">
      <c r="A289" s="291" t="s">
        <v>7054</v>
      </c>
      <c r="B289" s="291" t="str">
        <f>IF(ISERROR(VLOOKUP($A289,DB登録部品番号!$A$2:$A$2000,1,FALSE)),"■","")</f>
        <v>■</v>
      </c>
      <c r="C289" s="291" t="str">
        <f t="shared" si="4"/>
        <v>INSERT INTO UPK_TEST.main_masters.mm_buhin_no (buhin_no, created_date, created_tantou_id) VALUES ('641423TU0A', GETDATE(), 999);</v>
      </c>
    </row>
    <row r="290" spans="1:3">
      <c r="A290" s="291" t="s">
        <v>1528</v>
      </c>
      <c r="B290" s="291" t="str">
        <f>IF(ISERROR(VLOOKUP($A290,DB登録部品番号!$A$2:$A$2000,1,FALSE)),"■","")</f>
        <v/>
      </c>
      <c r="C290" s="291" t="str">
        <f t="shared" si="4"/>
        <v>INSERT INTO UPK_TEST.main_masters.mm_buhin_no (buhin_no, created_date, created_tantou_id) VALUES ('64143JN20A', GETDATE(), 999);</v>
      </c>
    </row>
    <row r="291" spans="1:3">
      <c r="A291" s="291" t="s">
        <v>7054</v>
      </c>
      <c r="B291" s="291" t="str">
        <f>IF(ISERROR(VLOOKUP($A291,DB登録部品番号!$A$2:$A$2000,1,FALSE)),"■","")</f>
        <v>■</v>
      </c>
      <c r="C291" s="291" t="str">
        <f t="shared" si="4"/>
        <v>INSERT INTO UPK_TEST.main_masters.mm_buhin_no (buhin_no, created_date, created_tantou_id) VALUES ('641423TU0A', GETDATE(), 999);</v>
      </c>
    </row>
    <row r="292" spans="1:3">
      <c r="A292" s="291" t="s">
        <v>7055</v>
      </c>
      <c r="B292" s="291" t="str">
        <f>IF(ISERROR(VLOOKUP($A292,DB登録部品番号!$A$2:$A$2000,1,FALSE)),"■","")</f>
        <v>■</v>
      </c>
      <c r="C292" s="291" t="str">
        <f t="shared" si="4"/>
        <v>INSERT INTO UPK_TEST.main_masters.mm_buhin_no (buhin_no, created_date, created_tantou_id) VALUES ('64143JN20A-E', GETDATE(), 999);</v>
      </c>
    </row>
    <row r="293" spans="1:3">
      <c r="A293" s="291" t="s">
        <v>1529</v>
      </c>
      <c r="B293" s="291" t="str">
        <f>IF(ISERROR(VLOOKUP($A293,DB登録部品番号!$A$2:$A$2000,1,FALSE)),"■","")</f>
        <v/>
      </c>
      <c r="C293" s="291" t="str">
        <f t="shared" si="4"/>
        <v>INSERT INTO UPK_TEST.main_masters.mm_buhin_no (buhin_no, created_date, created_tantou_id) VALUES ('641786RA0A', GETDATE(), 999);</v>
      </c>
    </row>
    <row r="294" spans="1:3">
      <c r="A294" s="291" t="s">
        <v>1530</v>
      </c>
      <c r="B294" s="291" t="str">
        <f>IF(ISERROR(VLOOKUP($A294,DB登録部品番号!$A$2:$A$2000,1,FALSE)),"■","")</f>
        <v/>
      </c>
      <c r="C294" s="291" t="str">
        <f t="shared" si="4"/>
        <v>INSERT INTO UPK_TEST.main_masters.mm_buhin_no (buhin_no, created_date, created_tantou_id) VALUES ('641796RA0A', GETDATE(), 999);</v>
      </c>
    </row>
    <row r="295" spans="1:3">
      <c r="A295" s="291" t="s">
        <v>7056</v>
      </c>
      <c r="B295" s="291" t="str">
        <f>IF(ISERROR(VLOOKUP($A295,DB登録部品番号!$A$2:$A$2000,1,FALSE)),"■","")</f>
        <v>■</v>
      </c>
      <c r="C295" s="291" t="str">
        <f t="shared" si="4"/>
        <v>INSERT INTO UPK_TEST.main_masters.mm_buhin_no (buhin_no, created_date, created_tantou_id) VALUES ('641821AA0A', GETDATE(), 999);</v>
      </c>
    </row>
    <row r="296" spans="1:3">
      <c r="A296" s="291" t="s">
        <v>7057</v>
      </c>
      <c r="B296" s="291" t="str">
        <f>IF(ISERROR(VLOOKUP($A296,DB登録部品番号!$A$2:$A$2000,1,FALSE)),"■","")</f>
        <v>■</v>
      </c>
      <c r="C296" s="291" t="str">
        <f t="shared" si="4"/>
        <v>INSERT INTO UPK_TEST.main_masters.mm_buhin_no (buhin_no, created_date, created_tantou_id) VALUES ('641831AA0A', GETDATE(), 999);</v>
      </c>
    </row>
    <row r="297" spans="1:3">
      <c r="A297" s="291" t="s">
        <v>1531</v>
      </c>
      <c r="B297" s="291" t="str">
        <f>IF(ISERROR(VLOOKUP($A297,DB登録部品番号!$A$2:$A$2000,1,FALSE)),"■","")</f>
        <v/>
      </c>
      <c r="C297" s="291" t="str">
        <f t="shared" si="4"/>
        <v>INSERT INTO UPK_TEST.main_masters.mm_buhin_no (buhin_no, created_date, created_tantou_id) VALUES ('641821LA0A', GETDATE(), 999);</v>
      </c>
    </row>
    <row r="298" spans="1:3">
      <c r="A298" s="291" t="s">
        <v>1538</v>
      </c>
      <c r="B298" s="291" t="str">
        <f>IF(ISERROR(VLOOKUP($A298,DB登録部品番号!$A$2:$A$2000,1,FALSE)),"■","")</f>
        <v/>
      </c>
      <c r="C298" s="291" t="str">
        <f t="shared" si="4"/>
        <v>INSERT INTO UPK_TEST.main_masters.mm_buhin_no (buhin_no, created_date, created_tantou_id) VALUES ('641831LA0A', GETDATE(), 999);</v>
      </c>
    </row>
    <row r="299" spans="1:3">
      <c r="A299" s="291" t="s">
        <v>1532</v>
      </c>
      <c r="B299" s="291" t="str">
        <f>IF(ISERROR(VLOOKUP($A299,DB登録部品番号!$A$2:$A$2000,1,FALSE)),"■","")</f>
        <v/>
      </c>
      <c r="C299" s="291" t="str">
        <f t="shared" si="4"/>
        <v>INSERT INTO UPK_TEST.main_masters.mm_buhin_no (buhin_no, created_date, created_tantou_id) VALUES ('641824CB0A', GETDATE(), 999);</v>
      </c>
    </row>
    <row r="300" spans="1:3">
      <c r="A300" s="291" t="s">
        <v>1539</v>
      </c>
      <c r="B300" s="291" t="str">
        <f>IF(ISERROR(VLOOKUP($A300,DB登録部品番号!$A$2:$A$2000,1,FALSE)),"■","")</f>
        <v/>
      </c>
      <c r="C300" s="291" t="str">
        <f t="shared" si="4"/>
        <v>INSERT INTO UPK_TEST.main_masters.mm_buhin_no (buhin_no, created_date, created_tantou_id) VALUES ('641834CB0A', GETDATE(), 999);</v>
      </c>
    </row>
    <row r="301" spans="1:3">
      <c r="A301" s="291" t="s">
        <v>7058</v>
      </c>
      <c r="B301" s="291" t="str">
        <f>IF(ISERROR(VLOOKUP($A301,DB登録部品番号!$A$2:$A$2000,1,FALSE)),"■","")</f>
        <v>■</v>
      </c>
      <c r="C301" s="291" t="str">
        <f t="shared" si="4"/>
        <v>INSERT INTO UPK_TEST.main_masters.mm_buhin_no (buhin_no, created_date, created_tantou_id) VALUES ('641824M41001', GETDATE(), 999);</v>
      </c>
    </row>
    <row r="302" spans="1:3">
      <c r="A302" s="291" t="s">
        <v>7059</v>
      </c>
      <c r="B302" s="291" t="str">
        <f>IF(ISERROR(VLOOKUP($A302,DB登録部品番号!$A$2:$A$2000,1,FALSE)),"■","")</f>
        <v>■</v>
      </c>
      <c r="C302" s="291" t="str">
        <f t="shared" si="4"/>
        <v>INSERT INTO UPK_TEST.main_masters.mm_buhin_no (buhin_no, created_date, created_tantou_id) VALUES ('641834M41001', GETDATE(), 999);</v>
      </c>
    </row>
    <row r="303" spans="1:3">
      <c r="A303" s="291" t="s">
        <v>7060</v>
      </c>
      <c r="B303" s="291" t="str">
        <f>IF(ISERROR(VLOOKUP($A303,DB登録部品番号!$A$2:$A$2000,1,FALSE)),"■","")</f>
        <v>■</v>
      </c>
      <c r="C303" s="291" t="str">
        <f t="shared" si="4"/>
        <v>INSERT INTO UPK_TEST.main_masters.mm_buhin_no (buhin_no, created_date, created_tantou_id) VALUES ('641824M410-G', GETDATE(), 999);</v>
      </c>
    </row>
    <row r="304" spans="1:3">
      <c r="A304" s="291" t="s">
        <v>7061</v>
      </c>
      <c r="B304" s="291" t="str">
        <f>IF(ISERROR(VLOOKUP($A304,DB登録部品番号!$A$2:$A$2000,1,FALSE)),"■","")</f>
        <v>■</v>
      </c>
      <c r="C304" s="291" t="str">
        <f t="shared" si="4"/>
        <v>INSERT INTO UPK_TEST.main_masters.mm_buhin_no (buhin_no, created_date, created_tantou_id) VALUES ('641834M410-G', GETDATE(), 999);</v>
      </c>
    </row>
    <row r="305" spans="1:3">
      <c r="A305" s="291" t="s">
        <v>7062</v>
      </c>
      <c r="B305" s="291" t="str">
        <f>IF(ISERROR(VLOOKUP($A305,DB登録部品番号!$A$2:$A$2000,1,FALSE)),"■","")</f>
        <v>■</v>
      </c>
      <c r="C305" s="291" t="str">
        <f t="shared" si="4"/>
        <v>INSERT INTO UPK_TEST.main_masters.mm_buhin_no (buhin_no, created_date, created_tantou_id) VALUES ('641825M01001', GETDATE(), 999);</v>
      </c>
    </row>
    <row r="306" spans="1:3">
      <c r="A306" s="291" t="s">
        <v>7063</v>
      </c>
      <c r="B306" s="291" t="str">
        <f>IF(ISERROR(VLOOKUP($A306,DB登録部品番号!$A$2:$A$2000,1,FALSE)),"■","")</f>
        <v>■</v>
      </c>
      <c r="C306" s="291" t="str">
        <f t="shared" si="4"/>
        <v>INSERT INTO UPK_TEST.main_masters.mm_buhin_no (buhin_no, created_date, created_tantou_id) VALUES ('641835M01001', GETDATE(), 999);</v>
      </c>
    </row>
    <row r="307" spans="1:3">
      <c r="A307" s="291" t="s">
        <v>1533</v>
      </c>
      <c r="B307" s="291" t="str">
        <f>IF(ISERROR(VLOOKUP($A307,DB登録部品番号!$A$2:$A$2000,1,FALSE)),"■","")</f>
        <v/>
      </c>
      <c r="C307" s="291" t="str">
        <f t="shared" si="4"/>
        <v>INSERT INTO UPK_TEST.main_masters.mm_buhin_no (buhin_no, created_date, created_tantou_id) VALUES ('641826MA0A', GETDATE(), 999);</v>
      </c>
    </row>
    <row r="308" spans="1:3">
      <c r="A308" s="291" t="s">
        <v>1540</v>
      </c>
      <c r="B308" s="291" t="str">
        <f>IF(ISERROR(VLOOKUP($A308,DB登録部品番号!$A$2:$A$2000,1,FALSE)),"■","")</f>
        <v/>
      </c>
      <c r="C308" s="291" t="str">
        <f t="shared" si="4"/>
        <v>INSERT INTO UPK_TEST.main_masters.mm_buhin_no (buhin_no, created_date, created_tantou_id) VALUES ('641836MA0A', GETDATE(), 999);</v>
      </c>
    </row>
    <row r="309" spans="1:3">
      <c r="A309" s="291" t="s">
        <v>1534</v>
      </c>
      <c r="B309" s="291" t="str">
        <f>IF(ISERROR(VLOOKUP($A309,DB登録部品番号!$A$2:$A$2000,1,FALSE)),"■","")</f>
        <v/>
      </c>
      <c r="C309" s="291" t="str">
        <f t="shared" si="4"/>
        <v>INSERT INTO UPK_TEST.main_masters.mm_buhin_no (buhin_no, created_date, created_tantou_id) VALUES ('641826RA0A', GETDATE(), 999);</v>
      </c>
    </row>
    <row r="310" spans="1:3">
      <c r="A310" s="291" t="s">
        <v>1541</v>
      </c>
      <c r="B310" s="291" t="str">
        <f>IF(ISERROR(VLOOKUP($A310,DB登録部品番号!$A$2:$A$2000,1,FALSE)),"■","")</f>
        <v/>
      </c>
      <c r="C310" s="291" t="str">
        <f t="shared" si="4"/>
        <v>INSERT INTO UPK_TEST.main_masters.mm_buhin_no (buhin_no, created_date, created_tantou_id) VALUES ('641836RA0A', GETDATE(), 999);</v>
      </c>
    </row>
    <row r="311" spans="1:3">
      <c r="A311" s="291" t="s">
        <v>1535</v>
      </c>
      <c r="B311" s="291" t="str">
        <f>IF(ISERROR(VLOOKUP($A311,DB登録部品番号!$A$2:$A$2000,1,FALSE)),"■","")</f>
        <v/>
      </c>
      <c r="C311" s="291" t="str">
        <f t="shared" si="4"/>
        <v>INSERT INTO UPK_TEST.main_masters.mm_buhin_no (buhin_no, created_date, created_tantou_id) VALUES ('641826RA1A', GETDATE(), 999);</v>
      </c>
    </row>
    <row r="312" spans="1:3">
      <c r="A312" s="291" t="s">
        <v>1542</v>
      </c>
      <c r="B312" s="291" t="str">
        <f>IF(ISERROR(VLOOKUP($A312,DB登録部品番号!$A$2:$A$2000,1,FALSE)),"■","")</f>
        <v/>
      </c>
      <c r="C312" s="291" t="str">
        <f t="shared" si="4"/>
        <v>INSERT INTO UPK_TEST.main_masters.mm_buhin_no (buhin_no, created_date, created_tantou_id) VALUES ('641836RA1A', GETDATE(), 999);</v>
      </c>
    </row>
    <row r="313" spans="1:3">
      <c r="A313" s="291" t="s">
        <v>7064</v>
      </c>
      <c r="B313" s="291" t="str">
        <f>IF(ISERROR(VLOOKUP($A313,DB登録部品番号!$A$2:$A$2000,1,FALSE)),"■","")</f>
        <v>■</v>
      </c>
      <c r="C313" s="291" t="str">
        <f t="shared" si="4"/>
        <v>INSERT INTO UPK_TEST.main_masters.mm_buhin_no (buhin_no, created_date, created_tantou_id) VALUES ('64182EN000', GETDATE(), 999);</v>
      </c>
    </row>
    <row r="314" spans="1:3">
      <c r="A314" s="291" t="s">
        <v>7065</v>
      </c>
      <c r="B314" s="291" t="str">
        <f>IF(ISERROR(VLOOKUP($A314,DB登録部品番号!$A$2:$A$2000,1,FALSE)),"■","")</f>
        <v>■</v>
      </c>
      <c r="C314" s="291" t="str">
        <f t="shared" si="4"/>
        <v>INSERT INTO UPK_TEST.main_masters.mm_buhin_no (buhin_no, created_date, created_tantou_id) VALUES ('64183EN000', GETDATE(), 999);</v>
      </c>
    </row>
    <row r="315" spans="1:3">
      <c r="A315" s="291" t="s">
        <v>7066</v>
      </c>
      <c r="B315" s="291" t="str">
        <f>IF(ISERROR(VLOOKUP($A315,DB登録部品番号!$A$2:$A$2000,1,FALSE)),"■","")</f>
        <v>■</v>
      </c>
      <c r="C315" s="291" t="str">
        <f t="shared" si="4"/>
        <v>INSERT INTO UPK_TEST.main_masters.mm_buhin_no (buhin_no, created_date, created_tantou_id) VALUES ('64182JG00A', GETDATE(), 999);</v>
      </c>
    </row>
    <row r="316" spans="1:3">
      <c r="A316" s="291" t="s">
        <v>7067</v>
      </c>
      <c r="B316" s="291" t="str">
        <f>IF(ISERROR(VLOOKUP($A316,DB登録部品番号!$A$2:$A$2000,1,FALSE)),"■","")</f>
        <v>■</v>
      </c>
      <c r="C316" s="291" t="str">
        <f t="shared" si="4"/>
        <v>INSERT INTO UPK_TEST.main_masters.mm_buhin_no (buhin_no, created_date, created_tantou_id) VALUES ('64183JG00A', GETDATE(), 999);</v>
      </c>
    </row>
    <row r="317" spans="1:3">
      <c r="A317" s="291" t="s">
        <v>7068</v>
      </c>
      <c r="B317" s="291" t="str">
        <f>IF(ISERROR(VLOOKUP($A317,DB登録部品番号!$A$2:$A$2000,1,FALSE)),"■","")</f>
        <v>■</v>
      </c>
      <c r="C317" s="291" t="str">
        <f t="shared" si="4"/>
        <v>INSERT INTO UPK_TEST.main_masters.mm_buhin_no (buhin_no, created_date, created_tantou_id) VALUES ('64184JG00A', GETDATE(), 999);</v>
      </c>
    </row>
    <row r="318" spans="1:3">
      <c r="A318" s="291" t="s">
        <v>7069</v>
      </c>
      <c r="B318" s="291" t="str">
        <f>IF(ISERROR(VLOOKUP($A318,DB登録部品番号!$A$2:$A$2000,1,FALSE)),"■","")</f>
        <v>■</v>
      </c>
      <c r="C318" s="291" t="str">
        <f t="shared" si="4"/>
        <v>INSERT INTO UPK_TEST.main_masters.mm_buhin_no (buhin_no, created_date, created_tantou_id) VALUES ('641844CB0A', GETDATE(), 999);</v>
      </c>
    </row>
    <row r="319" spans="1:3">
      <c r="A319" s="291" t="s">
        <v>7070</v>
      </c>
      <c r="B319" s="291" t="str">
        <f>IF(ISERROR(VLOOKUP($A319,DB登録部品番号!$A$2:$A$2000,1,FALSE)),"■","")</f>
        <v>■</v>
      </c>
      <c r="C319" s="291" t="str">
        <f t="shared" si="4"/>
        <v>INSERT INTO UPK_TEST.main_masters.mm_buhin_no (buhin_no, created_date, created_tantou_id) VALUES ('641854CB0A', GETDATE(), 999);</v>
      </c>
    </row>
    <row r="320" spans="1:3">
      <c r="A320" s="291" t="s">
        <v>1545</v>
      </c>
      <c r="B320" s="291" t="str">
        <f>IF(ISERROR(VLOOKUP($A320,DB登録部品番号!$A$2:$A$2000,1,FALSE)),"■","")</f>
        <v/>
      </c>
      <c r="C320" s="291" t="str">
        <f t="shared" si="4"/>
        <v>INSERT INTO UPK_TEST.main_masters.mm_buhin_no (buhin_no, created_date, created_tantou_id) VALUES ('641846MA0A', GETDATE(), 999);</v>
      </c>
    </row>
    <row r="321" spans="1:3">
      <c r="A321" s="291" t="s">
        <v>1546</v>
      </c>
      <c r="B321" s="291" t="str">
        <f>IF(ISERROR(VLOOKUP($A321,DB登録部品番号!$A$2:$A$2000,1,FALSE)),"■","")</f>
        <v/>
      </c>
      <c r="C321" s="291" t="str">
        <f t="shared" si="4"/>
        <v>INSERT INTO UPK_TEST.main_masters.mm_buhin_no (buhin_no, created_date, created_tantou_id) VALUES ('641856MA0A', GETDATE(), 999);</v>
      </c>
    </row>
    <row r="322" spans="1:3">
      <c r="A322" s="291" t="s">
        <v>7071</v>
      </c>
      <c r="B322" s="291" t="str">
        <f>IF(ISERROR(VLOOKUP($A322,DB登録部品番号!$A$2:$A$2000,1,FALSE)),"■","")</f>
        <v>■</v>
      </c>
      <c r="C322" s="291" t="str">
        <f t="shared" si="4"/>
        <v>INSERT INTO UPK_TEST.main_masters.mm_buhin_no (buhin_no, created_date, created_tantou_id) VALUES ('64184JN20A', GETDATE(), 999);</v>
      </c>
    </row>
    <row r="323" spans="1:3">
      <c r="A323" s="291" t="s">
        <v>7072</v>
      </c>
      <c r="B323" s="291" t="str">
        <f>IF(ISERROR(VLOOKUP($A323,DB登録部品番号!$A$2:$A$2000,1,FALSE)),"■","")</f>
        <v>■</v>
      </c>
      <c r="C323" s="291" t="str">
        <f t="shared" si="4"/>
        <v>INSERT INTO UPK_TEST.main_masters.mm_buhin_no (buhin_no, created_date, created_tantou_id) VALUES ('64185JN20A', GETDATE(), 999);</v>
      </c>
    </row>
    <row r="324" spans="1:3">
      <c r="A324" s="291" t="s">
        <v>7073</v>
      </c>
      <c r="B324" s="291" t="str">
        <f>IF(ISERROR(VLOOKUP($A324,DB登録部品番号!$A$2:$A$2000,1,FALSE)),"■","")</f>
        <v>■</v>
      </c>
      <c r="C324" s="291" t="str">
        <f t="shared" si="4"/>
        <v>INSERT INTO UPK_TEST.main_masters.mm_buhin_no (buhin_no, created_date, created_tantou_id) VALUES ('64184JN20A-E', GETDATE(), 999);</v>
      </c>
    </row>
    <row r="325" spans="1:3">
      <c r="A325" s="291" t="s">
        <v>7074</v>
      </c>
      <c r="B325" s="291" t="str">
        <f>IF(ISERROR(VLOOKUP($A325,DB登録部品番号!$A$2:$A$2000,1,FALSE)),"■","")</f>
        <v>■</v>
      </c>
      <c r="C325" s="291" t="str">
        <f t="shared" ref="C325:C388" si="5">$L$1&amp;"'"&amp;$A325&amp;"', GETDATE(), 999);"</f>
        <v>INSERT INTO UPK_TEST.main_masters.mm_buhin_no (buhin_no, created_date, created_tantou_id) VALUES ('64185JN20A-E', GETDATE(), 999);</v>
      </c>
    </row>
    <row r="326" spans="1:3">
      <c r="A326" s="291" t="s">
        <v>7075</v>
      </c>
      <c r="B326" s="291" t="str">
        <f>IF(ISERROR(VLOOKUP($A326,DB登録部品番号!$A$2:$A$2000,1,FALSE)),"■","")</f>
        <v>■</v>
      </c>
      <c r="C326" s="291" t="str">
        <f t="shared" si="5"/>
        <v>INSERT INTO UPK_TEST.main_masters.mm_buhin_no (buhin_no, created_date, created_tantou_id) VALUES ('64185JG00A', GETDATE(), 999);</v>
      </c>
    </row>
    <row r="327" spans="1:3">
      <c r="A327" s="291" t="s">
        <v>1547</v>
      </c>
      <c r="B327" s="291" t="str">
        <f>IF(ISERROR(VLOOKUP($A327,DB登録部品番号!$A$2:$A$2000,1,FALSE)),"■","")</f>
        <v/>
      </c>
      <c r="C327" s="291" t="str">
        <f t="shared" si="5"/>
        <v>INSERT INTO UPK_TEST.main_masters.mm_buhin_no (buhin_no, created_date, created_tantou_id) VALUES ('641946RA0A', GETDATE(), 999);</v>
      </c>
    </row>
    <row r="328" spans="1:3">
      <c r="A328" s="291" t="s">
        <v>1548</v>
      </c>
      <c r="B328" s="291" t="str">
        <f>IF(ISERROR(VLOOKUP($A328,DB登録部品番号!$A$2:$A$2000,1,FALSE)),"■","")</f>
        <v/>
      </c>
      <c r="C328" s="291" t="str">
        <f t="shared" si="5"/>
        <v>INSERT INTO UPK_TEST.main_masters.mm_buhin_no (buhin_no, created_date, created_tantou_id) VALUES ('641956RA0A', GETDATE(), 999);</v>
      </c>
    </row>
    <row r="329" spans="1:3">
      <c r="A329" s="291" t="s">
        <v>1549</v>
      </c>
      <c r="B329" s="291" t="str">
        <f>IF(ISERROR(VLOOKUP($A329,DB登録部品番号!$A$2:$A$2000,1,FALSE)),"■","")</f>
        <v/>
      </c>
      <c r="C329" s="291" t="str">
        <f t="shared" si="5"/>
        <v>INSERT INTO UPK_TEST.main_masters.mm_buhin_no (buhin_no, created_date, created_tantou_id) VALUES ('641C2JG00A', GETDATE(), 999);</v>
      </c>
    </row>
    <row r="330" spans="1:3">
      <c r="A330" s="291" t="s">
        <v>1550</v>
      </c>
      <c r="B330" s="291" t="str">
        <f>IF(ISERROR(VLOOKUP($A330,DB登録部品番号!$A$2:$A$2000,1,FALSE)),"■","")</f>
        <v/>
      </c>
      <c r="C330" s="291" t="str">
        <f t="shared" si="5"/>
        <v>INSERT INTO UPK_TEST.main_masters.mm_buhin_no (buhin_no, created_date, created_tantou_id) VALUES ('641C3JG00A', GETDATE(), 999);</v>
      </c>
    </row>
    <row r="331" spans="1:3">
      <c r="A331" s="291" t="s">
        <v>1551</v>
      </c>
      <c r="B331" s="291" t="str">
        <f>IF(ISERROR(VLOOKUP($A331,DB登録部品番号!$A$2:$A$2000,1,FALSE)),"■","")</f>
        <v/>
      </c>
      <c r="C331" s="291" t="str">
        <f t="shared" si="5"/>
        <v>INSERT INTO UPK_TEST.main_masters.mm_buhin_no (buhin_no, created_date, created_tantou_id) VALUES ('641G06RA0A', GETDATE(), 999);</v>
      </c>
    </row>
    <row r="332" spans="1:3">
      <c r="A332" s="291" t="s">
        <v>1552</v>
      </c>
      <c r="B332" s="291" t="str">
        <f>IF(ISERROR(VLOOKUP($A332,DB登録部品番号!$A$2:$A$2000,1,FALSE)),"■","")</f>
        <v/>
      </c>
      <c r="C332" s="291" t="str">
        <f t="shared" si="5"/>
        <v>INSERT INTO UPK_TEST.main_masters.mm_buhin_no (buhin_no, created_date, created_tantou_id) VALUES ('641G16RA0A', GETDATE(), 999);</v>
      </c>
    </row>
    <row r="333" spans="1:3">
      <c r="A333" s="291" t="s">
        <v>7076</v>
      </c>
      <c r="B333" s="291" t="str">
        <f>IF(ISERROR(VLOOKUP($A333,DB登録部品番号!$A$2:$A$2000,1,FALSE)),"■","")</f>
        <v>■</v>
      </c>
      <c r="C333" s="291" t="str">
        <f t="shared" si="5"/>
        <v>INSERT INTO UPK_TEST.main_masters.mm_buhin_no (buhin_no, created_date, created_tantou_id) VALUES ('642855301001', GETDATE(), 999);</v>
      </c>
    </row>
    <row r="334" spans="1:3">
      <c r="A334" s="291" t="s">
        <v>7077</v>
      </c>
      <c r="B334" s="291" t="str">
        <f>IF(ISERROR(VLOOKUP($A334,DB登録部品番号!$A$2:$A$2000,1,FALSE)),"■","")</f>
        <v>■</v>
      </c>
      <c r="C334" s="291" t="str">
        <f t="shared" si="5"/>
        <v>INSERT INTO UPK_TEST.main_masters.mm_buhin_no (buhin_no, created_date, created_tantou_id) VALUES ('64828D0109', GETDATE(), 999);</v>
      </c>
    </row>
    <row r="335" spans="1:3">
      <c r="A335" s="291" t="s">
        <v>7078</v>
      </c>
      <c r="B335" s="291" t="str">
        <f>IF(ISERROR(VLOOKUP($A335,DB登録部品番号!$A$2:$A$2000,1,FALSE)),"■","")</f>
        <v>■</v>
      </c>
      <c r="C335" s="291" t="str">
        <f t="shared" si="5"/>
        <v>INSERT INTO UPK_TEST.main_masters.mm_buhin_no (buhin_no, created_date, created_tantou_id) VALUES ('64828D0109-G', GETDATE(), 999);</v>
      </c>
    </row>
    <row r="336" spans="1:3">
      <c r="A336" s="291" t="s">
        <v>7079</v>
      </c>
      <c r="B336" s="291" t="str">
        <f>IF(ISERROR(VLOOKUP($A336,DB登録部品番号!$A$2:$A$2000,1,FALSE)),"■","")</f>
        <v>■</v>
      </c>
      <c r="C336" s="291" t="str">
        <f t="shared" si="5"/>
        <v>INSERT INTO UPK_TEST.main_masters.mm_buhin_no (buhin_no, created_date, created_tantou_id) VALUES ('654265301001', GETDATE(), 999);</v>
      </c>
    </row>
    <row r="337" spans="1:3">
      <c r="A337" s="291" t="s">
        <v>7080</v>
      </c>
      <c r="B337" s="291" t="str">
        <f>IF(ISERROR(VLOOKUP($A337,DB登録部品番号!$A$2:$A$2000,1,FALSE)),"■","")</f>
        <v>■</v>
      </c>
      <c r="C337" s="291" t="str">
        <f t="shared" si="5"/>
        <v>INSERT INTO UPK_TEST.main_masters.mm_buhin_no (buhin_no, created_date, created_tantou_id) VALUES ('654375301001', GETDATE(), 999);</v>
      </c>
    </row>
    <row r="338" spans="1:3">
      <c r="A338" s="291" t="s">
        <v>1553</v>
      </c>
      <c r="B338" s="291" t="str">
        <f>IF(ISERROR(VLOOKUP($A338,DB登録部品番号!$A$2:$A$2000,1,FALSE)),"■","")</f>
        <v/>
      </c>
      <c r="C338" s="291" t="str">
        <f t="shared" si="5"/>
        <v>INSERT INTO UPK_TEST.main_masters.mm_buhin_no (buhin_no, created_date, created_tantou_id) VALUES ('656165TA0A', GETDATE(), 999);</v>
      </c>
    </row>
    <row r="339" spans="1:3">
      <c r="A339" s="291" t="s">
        <v>1555</v>
      </c>
      <c r="B339" s="291" t="str">
        <f>IF(ISERROR(VLOOKUP($A339,DB登録部品番号!$A$2:$A$2000,1,FALSE)),"■","")</f>
        <v/>
      </c>
      <c r="C339" s="291" t="str">
        <f t="shared" si="5"/>
        <v>INSERT INTO UPK_TEST.main_masters.mm_buhin_no (buhin_no, created_date, created_tantou_id) VALUES ('65616JM00A', GETDATE(), 999);</v>
      </c>
    </row>
    <row r="340" spans="1:3">
      <c r="A340" s="291" t="s">
        <v>1556</v>
      </c>
      <c r="B340" s="291" t="str">
        <f>IF(ISERROR(VLOOKUP($A340,DB登録部品番号!$A$2:$A$2000,1,FALSE)),"■","")</f>
        <v/>
      </c>
      <c r="C340" s="291" t="str">
        <f t="shared" si="5"/>
        <v>INSERT INTO UPK_TEST.main_masters.mm_buhin_no (buhin_no, created_date, created_tantou_id) VALUES ('65616JN20A', GETDATE(), 999);</v>
      </c>
    </row>
    <row r="341" spans="1:3">
      <c r="A341" s="291" t="s">
        <v>7081</v>
      </c>
      <c r="B341" s="291" t="str">
        <f>IF(ISERROR(VLOOKUP($A341,DB登録部品番号!$A$2:$A$2000,1,FALSE)),"■","")</f>
        <v>■</v>
      </c>
      <c r="C341" s="291" t="str">
        <f t="shared" si="5"/>
        <v>INSERT INTO UPK_TEST.main_masters.mm_buhin_no (buhin_no, created_date, created_tantou_id) VALUES ('663123VA1C', GETDATE(), 999);</v>
      </c>
    </row>
    <row r="342" spans="1:3">
      <c r="A342" s="291" t="s">
        <v>1557</v>
      </c>
      <c r="B342" s="291" t="str">
        <f>IF(ISERROR(VLOOKUP($A342,DB登録部品番号!$A$2:$A$2000,1,FALSE)),"■","")</f>
        <v/>
      </c>
      <c r="C342" s="291" t="str">
        <f t="shared" si="5"/>
        <v>INSERT INTO UPK_TEST.main_masters.mm_buhin_no (buhin_no, created_date, created_tantou_id) VALUES ('663124CB0A', GETDATE(), 999);</v>
      </c>
    </row>
    <row r="343" spans="1:3">
      <c r="A343" s="291" t="s">
        <v>7082</v>
      </c>
      <c r="B343" s="291" t="str">
        <f>IF(ISERROR(VLOOKUP($A343,DB登録部品番号!$A$2:$A$2000,1,FALSE)),"■","")</f>
        <v>■</v>
      </c>
      <c r="C343" s="291" t="str">
        <f t="shared" si="5"/>
        <v>INSERT INTO UPK_TEST.main_masters.mm_buhin_no (buhin_no, created_date, created_tantou_id) VALUES ('663124M410', GETDATE(), 999);</v>
      </c>
    </row>
    <row r="344" spans="1:3">
      <c r="A344" s="291" t="s">
        <v>7083</v>
      </c>
      <c r="B344" s="291" t="str">
        <f>IF(ISERROR(VLOOKUP($A344,DB登録部品番号!$A$2:$A$2000,1,FALSE)),"■","")</f>
        <v>■</v>
      </c>
      <c r="C344" s="291" t="str">
        <f t="shared" si="5"/>
        <v>INSERT INTO UPK_TEST.main_masters.mm_buhin_no (buhin_no, created_date, created_tantou_id) VALUES ('663125M410', GETDATE(), 999);</v>
      </c>
    </row>
    <row r="345" spans="1:3">
      <c r="A345" s="291" t="s">
        <v>7084</v>
      </c>
      <c r="B345" s="291" t="str">
        <f>IF(ISERROR(VLOOKUP($A345,DB登録部品番号!$A$2:$A$2000,1,FALSE)),"■","")</f>
        <v>■</v>
      </c>
      <c r="C345" s="291" t="str">
        <f t="shared" si="5"/>
        <v>INSERT INTO UPK_TEST.main_masters.mm_buhin_no (buhin_no, created_date, created_tantou_id) VALUES ('663125WK1C', GETDATE(), 999);</v>
      </c>
    </row>
    <row r="346" spans="1:3">
      <c r="A346" s="291" t="s">
        <v>7085</v>
      </c>
      <c r="B346" s="291" t="str">
        <f>IF(ISERROR(VLOOKUP($A346,DB登録部品番号!$A$2:$A$2000,1,FALSE)),"■","")</f>
        <v>■</v>
      </c>
      <c r="C346" s="291" t="str">
        <f t="shared" si="5"/>
        <v>INSERT INTO UPK_TEST.main_masters.mm_buhin_no (buhin_no, created_date, created_tantou_id) VALUES ('663126M000', GETDATE(), 999);</v>
      </c>
    </row>
    <row r="347" spans="1:3">
      <c r="A347" s="291" t="s">
        <v>7086</v>
      </c>
      <c r="B347" s="291" t="str">
        <f>IF(ISERROR(VLOOKUP($A347,DB登録部品番号!$A$2:$A$2000,1,FALSE)),"■","")</f>
        <v>■</v>
      </c>
      <c r="C347" s="291" t="str">
        <f t="shared" si="5"/>
        <v>INSERT INTO UPK_TEST.main_masters.mm_buhin_no (buhin_no, created_date, created_tantou_id) VALUES ('66312EN000', GETDATE(), 999);</v>
      </c>
    </row>
    <row r="348" spans="1:3">
      <c r="A348" s="291" t="s">
        <v>7087</v>
      </c>
      <c r="B348" s="291" t="str">
        <f>IF(ISERROR(VLOOKUP($A348,DB登録部品番号!$A$2:$A$2000,1,FALSE)),"■","")</f>
        <v>■</v>
      </c>
      <c r="C348" s="291" t="str">
        <f t="shared" si="5"/>
        <v>INSERT INTO UPK_TEST.main_masters.mm_buhin_no (buhin_no, created_date, created_tantou_id) VALUES ('66312JG00A', GETDATE(), 999);</v>
      </c>
    </row>
    <row r="349" spans="1:3">
      <c r="A349" s="291" t="s">
        <v>7088</v>
      </c>
      <c r="B349" s="291" t="str">
        <f>IF(ISERROR(VLOOKUP($A349,DB登録部品番号!$A$2:$A$2000,1,FALSE)),"■","")</f>
        <v>■</v>
      </c>
      <c r="C349" s="291" t="str">
        <f t="shared" si="5"/>
        <v>INSERT INTO UPK_TEST.main_masters.mm_buhin_no (buhin_no, created_date, created_tantou_id) VALUES ('66316JN20A', GETDATE(), 999);</v>
      </c>
    </row>
    <row r="350" spans="1:3">
      <c r="A350" s="291" t="s">
        <v>1561</v>
      </c>
      <c r="B350" s="291" t="str">
        <f>IF(ISERROR(VLOOKUP($A350,DB登録部品番号!$A$2:$A$2000,1,FALSE)),"■","")</f>
        <v/>
      </c>
      <c r="C350" s="291" t="str">
        <f t="shared" si="5"/>
        <v>INSERT INTO UPK_TEST.main_masters.mm_buhin_no (buhin_no, created_date, created_tantou_id) VALUES ('663196RA0A', GETDATE(), 999);</v>
      </c>
    </row>
    <row r="351" spans="1:3">
      <c r="A351" s="291" t="s">
        <v>7089</v>
      </c>
      <c r="B351" s="291" t="str">
        <f>IF(ISERROR(VLOOKUP($A351,DB登録部品番号!$A$2:$A$2000,1,FALSE)),"■","")</f>
        <v>■</v>
      </c>
      <c r="C351" s="291" t="str">
        <f t="shared" si="5"/>
        <v>INSERT INTO UPK_TEST.main_masters.mm_buhin_no (buhin_no, created_date, created_tantou_id) VALUES ('66319CA00001', GETDATE(), 999);</v>
      </c>
    </row>
    <row r="352" spans="1:3">
      <c r="A352" s="291" t="s">
        <v>7090</v>
      </c>
      <c r="B352" s="291" t="str">
        <f>IF(ISERROR(VLOOKUP($A352,DB登録部品番号!$A$2:$A$2000,1,FALSE)),"■","")</f>
        <v>■</v>
      </c>
      <c r="C352" s="291" t="str">
        <f t="shared" si="5"/>
        <v>INSERT INTO UPK_TEST.main_masters.mm_buhin_no (buhin_no, created_date, created_tantou_id) VALUES ('66319EN000', GETDATE(), 999);</v>
      </c>
    </row>
    <row r="353" spans="1:3">
      <c r="A353" s="291" t="s">
        <v>1563</v>
      </c>
      <c r="B353" s="291" t="str">
        <f>IF(ISERROR(VLOOKUP($A353,DB登録部品番号!$A$2:$A$2000,1,FALSE)),"■","")</f>
        <v/>
      </c>
      <c r="C353" s="291" t="str">
        <f t="shared" si="5"/>
        <v>INSERT INTO UPK_TEST.main_masters.mm_buhin_no (buhin_no, created_date, created_tantou_id) VALUES ('663226RA0A', GETDATE(), 999);</v>
      </c>
    </row>
    <row r="354" spans="1:3">
      <c r="A354" s="291" t="s">
        <v>1564</v>
      </c>
      <c r="B354" s="291" t="str">
        <f>IF(ISERROR(VLOOKUP($A354,DB登録部品番号!$A$2:$A$2000,1,FALSE)),"■","")</f>
        <v/>
      </c>
      <c r="C354" s="291" t="str">
        <f t="shared" si="5"/>
        <v>INSERT INTO UPK_TEST.main_masters.mm_buhin_no (buhin_no, created_date, created_tantou_id) VALUES ('663236RA0A', GETDATE(), 999);</v>
      </c>
    </row>
    <row r="355" spans="1:3">
      <c r="A355" s="291" t="s">
        <v>7091</v>
      </c>
      <c r="B355" s="291" t="str">
        <f>IF(ISERROR(VLOOKUP($A355,DB登録部品番号!$A$2:$A$2000,1,FALSE)),"■","")</f>
        <v>■</v>
      </c>
      <c r="C355" s="291" t="str">
        <f t="shared" si="5"/>
        <v>INSERT INTO UPK_TEST.main_masters.mm_buhin_no (buhin_no, created_date, created_tantou_id) VALUES ('663228H300', GETDATE(), 999);</v>
      </c>
    </row>
    <row r="356" spans="1:3">
      <c r="A356" s="291" t="s">
        <v>7092</v>
      </c>
      <c r="B356" s="291" t="str">
        <f>IF(ISERROR(VLOOKUP($A356,DB登録部品番号!$A$2:$A$2000,1,FALSE)),"■","")</f>
        <v>■</v>
      </c>
      <c r="C356" s="291" t="str">
        <f t="shared" si="5"/>
        <v>INSERT INTO UPK_TEST.main_masters.mm_buhin_no (buhin_no, created_date, created_tantou_id) VALUES ('663238H300', GETDATE(), 999);</v>
      </c>
    </row>
    <row r="357" spans="1:3">
      <c r="A357" s="291" t="s">
        <v>7093</v>
      </c>
      <c r="B357" s="291" t="str">
        <f>IF(ISERROR(VLOOKUP($A357,DB登録部品番号!$A$2:$A$2000,1,FALSE)),"■","")</f>
        <v>■</v>
      </c>
      <c r="C357" s="291" t="str">
        <f t="shared" si="5"/>
        <v>INSERT INTO UPK_TEST.main_masters.mm_buhin_no (buhin_no, created_date, created_tantou_id) VALUES ('663228H900', GETDATE(), 999);</v>
      </c>
    </row>
    <row r="358" spans="1:3">
      <c r="A358" s="291" t="s">
        <v>7094</v>
      </c>
      <c r="B358" s="291" t="str">
        <f>IF(ISERROR(VLOOKUP($A358,DB登録部品番号!$A$2:$A$2000,1,FALSE)),"■","")</f>
        <v>■</v>
      </c>
      <c r="C358" s="291" t="str">
        <f t="shared" si="5"/>
        <v>INSERT INTO UPK_TEST.main_masters.mm_buhin_no (buhin_no, created_date, created_tantou_id) VALUES ('663238H900', GETDATE(), 999);</v>
      </c>
    </row>
    <row r="359" spans="1:3">
      <c r="A359" s="291" t="s">
        <v>7095</v>
      </c>
      <c r="B359" s="291" t="str">
        <f>IF(ISERROR(VLOOKUP($A359,DB登録部品番号!$A$2:$A$2000,1,FALSE)),"■","")</f>
        <v>■</v>
      </c>
      <c r="C359" s="291" t="str">
        <f t="shared" si="5"/>
        <v>INSERT INTO UPK_TEST.main_masters.mm_buhin_no (buhin_no, created_date, created_tantou_id) VALUES ('663241AA0A01', GETDATE(), 999);</v>
      </c>
    </row>
    <row r="360" spans="1:3">
      <c r="A360" s="291" t="s">
        <v>7096</v>
      </c>
      <c r="B360" s="291" t="str">
        <f>IF(ISERROR(VLOOKUP($A360,DB登録部品番号!$A$2:$A$2000,1,FALSE)),"■","")</f>
        <v>■</v>
      </c>
      <c r="C360" s="291" t="str">
        <f t="shared" si="5"/>
        <v>INSERT INTO UPK_TEST.main_masters.mm_buhin_no (buhin_no, created_date, created_tantou_id) VALUES ('663251AA0A01', GETDATE(), 999);</v>
      </c>
    </row>
    <row r="361" spans="1:3">
      <c r="A361" s="291" t="s">
        <v>7097</v>
      </c>
      <c r="B361" s="291" t="str">
        <f>IF(ISERROR(VLOOKUP($A361,DB登録部品番号!$A$2:$A$2000,1,FALSE)),"■","")</f>
        <v>■</v>
      </c>
      <c r="C361" s="291" t="str">
        <f t="shared" si="5"/>
        <v>INSERT INTO UPK_TEST.main_masters.mm_buhin_no (buhin_no, created_date, created_tantou_id) VALUES ('663241AE0A01', GETDATE(), 999);</v>
      </c>
    </row>
    <row r="362" spans="1:3">
      <c r="A362" s="291" t="s">
        <v>7098</v>
      </c>
      <c r="B362" s="291" t="str">
        <f>IF(ISERROR(VLOOKUP($A362,DB登録部品番号!$A$2:$A$2000,1,FALSE)),"■","")</f>
        <v>■</v>
      </c>
      <c r="C362" s="291" t="str">
        <f t="shared" si="5"/>
        <v>INSERT INTO UPK_TEST.main_masters.mm_buhin_no (buhin_no, created_date, created_tantou_id) VALUES ('663251AE0A01', GETDATE(), 999);</v>
      </c>
    </row>
    <row r="363" spans="1:3">
      <c r="A363" s="291" t="s">
        <v>7099</v>
      </c>
      <c r="B363" s="291" t="str">
        <f>IF(ISERROR(VLOOKUP($A363,DB登録部品番号!$A$2:$A$2000,1,FALSE)),"■","")</f>
        <v>■</v>
      </c>
      <c r="C363" s="291" t="str">
        <f t="shared" si="5"/>
        <v>INSERT INTO UPK_TEST.main_masters.mm_buhin_no (buhin_no, created_date, created_tantou_id) VALUES ('66355JN20A', GETDATE(), 999);</v>
      </c>
    </row>
    <row r="364" spans="1:3">
      <c r="A364" s="291" t="s">
        <v>1565</v>
      </c>
      <c r="B364" s="291" t="str">
        <f>IF(ISERROR(VLOOKUP($A364,DB登録部品番号!$A$2:$A$2000,1,FALSE)),"■","")</f>
        <v/>
      </c>
      <c r="C364" s="291" t="str">
        <f t="shared" si="5"/>
        <v>INSERT INTO UPK_TEST.main_masters.mm_buhin_no (buhin_no, created_date, created_tantou_id) VALUES ('663626RA0A', GETDATE(), 999);</v>
      </c>
    </row>
    <row r="365" spans="1:3">
      <c r="A365" s="291" t="s">
        <v>7100</v>
      </c>
      <c r="B365" s="291" t="str">
        <f>IF(ISERROR(VLOOKUP($A365,DB登録部品番号!$A$2:$A$2000,1,FALSE)),"■","")</f>
        <v>■</v>
      </c>
      <c r="C365" s="291" t="str">
        <f t="shared" si="5"/>
        <v>INSERT INTO UPK_TEST.main_masters.mm_buhin_no (buhin_no, created_date, created_tantou_id) VALUES ('663621GR0A', GETDATE(), 999);</v>
      </c>
    </row>
    <row r="366" spans="1:3">
      <c r="A366" s="291" t="s">
        <v>7101</v>
      </c>
      <c r="B366" s="291" t="str">
        <f>IF(ISERROR(VLOOKUP($A366,DB登録部品番号!$A$2:$A$2000,1,FALSE)),"■","")</f>
        <v>■</v>
      </c>
      <c r="C366" s="291" t="str">
        <f t="shared" si="5"/>
        <v>INSERT INTO UPK_TEST.main_masters.mm_buhin_no (buhin_no, created_date, created_tantou_id) VALUES ('663631GR0A', GETDATE(), 999);</v>
      </c>
    </row>
    <row r="367" spans="1:3">
      <c r="A367" s="291" t="s">
        <v>1566</v>
      </c>
      <c r="B367" s="291" t="str">
        <f>IF(ISERROR(VLOOKUP($A367,DB登録部品番号!$A$2:$A$2000,1,FALSE)),"■","")</f>
        <v/>
      </c>
      <c r="C367" s="291" t="str">
        <f t="shared" si="5"/>
        <v>INSERT INTO UPK_TEST.main_masters.mm_buhin_no (buhin_no, created_date, created_tantou_id) VALUES ('6681292G00', GETDATE(), 999);</v>
      </c>
    </row>
    <row r="368" spans="1:3">
      <c r="A368" s="291" t="s">
        <v>1567</v>
      </c>
      <c r="B368" s="291" t="str">
        <f>IF(ISERROR(VLOOKUP($A368,DB登録部品番号!$A$2:$A$2000,1,FALSE)),"■","")</f>
        <v/>
      </c>
      <c r="C368" s="291" t="str">
        <f t="shared" si="5"/>
        <v>INSERT INTO UPK_TEST.main_masters.mm_buhin_no (buhin_no, created_date, created_tantou_id) VALUES ('6681292G10', GETDATE(), 999);</v>
      </c>
    </row>
    <row r="369" spans="1:3">
      <c r="A369" s="291" t="s">
        <v>7102</v>
      </c>
      <c r="B369" s="291" t="str">
        <f>IF(ISERROR(VLOOKUP($A369,DB登録部品番号!$A$2:$A$2000,1,FALSE)),"■","")</f>
        <v>■</v>
      </c>
      <c r="C369" s="291" t="str">
        <f t="shared" si="5"/>
        <v>INSERT INTO UPK_TEST.main_masters.mm_buhin_no (buhin_no, created_date, created_tantou_id) VALUES ('671121AE0A', GETDATE(), 999);</v>
      </c>
    </row>
    <row r="370" spans="1:3">
      <c r="A370" s="291" t="s">
        <v>7103</v>
      </c>
      <c r="B370" s="291" t="str">
        <f>IF(ISERROR(VLOOKUP($A370,DB登録部品番号!$A$2:$A$2000,1,FALSE)),"■","")</f>
        <v>■</v>
      </c>
      <c r="C370" s="291" t="str">
        <f t="shared" si="5"/>
        <v>INSERT INTO UPK_TEST.main_masters.mm_buhin_no (buhin_no, created_date, created_tantou_id) VALUES ('671124CB0A', GETDATE(), 999);</v>
      </c>
    </row>
    <row r="371" spans="1:3">
      <c r="A371" s="291" t="s">
        <v>7104</v>
      </c>
      <c r="B371" s="291" t="str">
        <f>IF(ISERROR(VLOOKUP($A371,DB登録部品番号!$A$2:$A$2000,1,FALSE)),"■","")</f>
        <v>■</v>
      </c>
      <c r="C371" s="291" t="str">
        <f t="shared" si="5"/>
        <v>INSERT INTO UPK_TEST.main_masters.mm_buhin_no (buhin_no, created_date, created_tantou_id) VALUES ('671124CC0A', GETDATE(), 999);</v>
      </c>
    </row>
    <row r="372" spans="1:3">
      <c r="A372" s="291" t="s">
        <v>7105</v>
      </c>
      <c r="B372" s="291" t="str">
        <f>IF(ISERROR(VLOOKUP($A372,DB登録部品番号!$A$2:$A$2000,1,FALSE)),"■","")</f>
        <v>■</v>
      </c>
      <c r="C372" s="291" t="str">
        <f t="shared" si="5"/>
        <v>INSERT INTO UPK_TEST.main_masters.mm_buhin_no (buhin_no, created_date, created_tantou_id) VALUES ('67112JG00A', GETDATE(), 999);</v>
      </c>
    </row>
    <row r="373" spans="1:3">
      <c r="A373" s="291" t="s">
        <v>7106</v>
      </c>
      <c r="B373" s="291" t="str">
        <f>IF(ISERROR(VLOOKUP($A373,DB登録部品番号!$A$2:$A$2000,1,FALSE)),"■","")</f>
        <v>■</v>
      </c>
      <c r="C373" s="291" t="str">
        <f t="shared" si="5"/>
        <v>INSERT INTO UPK_TEST.main_masters.mm_buhin_no (buhin_no, created_date, created_tantou_id) VALUES ('67112JG40A', GETDATE(), 999);</v>
      </c>
    </row>
    <row r="374" spans="1:3">
      <c r="A374" s="291" t="s">
        <v>7107</v>
      </c>
      <c r="B374" s="291" t="str">
        <f>IF(ISERROR(VLOOKUP($A374,DB登録部品番号!$A$2:$A$2000,1,FALSE)),"■","")</f>
        <v>■</v>
      </c>
      <c r="C374" s="291" t="str">
        <f t="shared" si="5"/>
        <v>INSERT INTO UPK_TEST.main_masters.mm_buhin_no (buhin_no, created_date, created_tantou_id) VALUES ('67112JM00A', GETDATE(), 999);</v>
      </c>
    </row>
    <row r="375" spans="1:3">
      <c r="A375" s="291" t="s">
        <v>7108</v>
      </c>
      <c r="B375" s="291" t="str">
        <f>IF(ISERROR(VLOOKUP($A375,DB登録部品番号!$A$2:$A$2000,1,FALSE)),"■","")</f>
        <v>■</v>
      </c>
      <c r="C375" s="291" t="str">
        <f t="shared" si="5"/>
        <v>INSERT INTO UPK_TEST.main_masters.mm_buhin_no (buhin_no, created_date, created_tantou_id) VALUES ('671224M409', GETDATE(), 999);</v>
      </c>
    </row>
    <row r="376" spans="1:3">
      <c r="A376" s="291" t="s">
        <v>7109</v>
      </c>
      <c r="B376" s="291" t="str">
        <f>IF(ISERROR(VLOOKUP($A376,DB登録部品番号!$A$2:$A$2000,1,FALSE)),"■","")</f>
        <v>■</v>
      </c>
      <c r="C376" s="291" t="str">
        <f t="shared" si="5"/>
        <v>INSERT INTO UPK_TEST.main_masters.mm_buhin_no (buhin_no, created_date, created_tantou_id) VALUES ('671225M019', GETDATE(), 999);</v>
      </c>
    </row>
    <row r="377" spans="1:3">
      <c r="A377" s="291" t="s">
        <v>7110</v>
      </c>
      <c r="B377" s="291" t="str">
        <f>IF(ISERROR(VLOOKUP($A377,DB登録部品番号!$A$2:$A$2000,1,FALSE)),"■","")</f>
        <v>■</v>
      </c>
      <c r="C377" s="291" t="str">
        <f t="shared" si="5"/>
        <v>INSERT INTO UPK_TEST.main_masters.mm_buhin_no (buhin_no, created_date, created_tantou_id) VALUES ('671228H30001', GETDATE(), 999);</v>
      </c>
    </row>
    <row r="378" spans="1:3">
      <c r="A378" s="291" t="s">
        <v>7111</v>
      </c>
      <c r="B378" s="291" t="str">
        <f>IF(ISERROR(VLOOKUP($A378,DB登録部品番号!$A$2:$A$2000,1,FALSE)),"■","")</f>
        <v>■</v>
      </c>
      <c r="C378" s="291" t="str">
        <f t="shared" si="5"/>
        <v>INSERT INTO UPK_TEST.main_masters.mm_buhin_no (buhin_no, created_date, created_tantou_id) VALUES ('671228H70001', GETDATE(), 999);</v>
      </c>
    </row>
    <row r="379" spans="1:3">
      <c r="A379" s="291" t="s">
        <v>7112</v>
      </c>
      <c r="B379" s="291" t="str">
        <f>IF(ISERROR(VLOOKUP($A379,DB登録部品番号!$A$2:$A$2000,1,FALSE)),"■","")</f>
        <v>■</v>
      </c>
      <c r="C379" s="291" t="str">
        <f t="shared" si="5"/>
        <v>INSERT INTO UPK_TEST.main_masters.mm_buhin_no (buhin_no, created_date, created_tantou_id) VALUES ('671228H90001', GETDATE(), 999);</v>
      </c>
    </row>
    <row r="380" spans="1:3">
      <c r="A380" s="291" t="s">
        <v>7113</v>
      </c>
      <c r="B380" s="291" t="str">
        <f>IF(ISERROR(VLOOKUP($A380,DB登録部品番号!$A$2:$A$2000,1,FALSE)),"■","")</f>
        <v>■</v>
      </c>
      <c r="C380" s="291" t="str">
        <f t="shared" si="5"/>
        <v>INSERT INTO UPK_TEST.main_masters.mm_buhin_no (buhin_no, created_date, created_tantou_id) VALUES ('671234M400', GETDATE(), 999);</v>
      </c>
    </row>
    <row r="381" spans="1:3">
      <c r="A381" s="291" t="s">
        <v>7114</v>
      </c>
      <c r="B381" s="291" t="str">
        <f>IF(ISERROR(VLOOKUP($A381,DB登録部品番号!$A$2:$A$2000,1,FALSE)),"■","")</f>
        <v>■</v>
      </c>
      <c r="C381" s="291" t="str">
        <f t="shared" si="5"/>
        <v>INSERT INTO UPK_TEST.main_masters.mm_buhin_no (buhin_no, created_date, created_tantou_id) VALUES ('671238H30001', GETDATE(), 999);</v>
      </c>
    </row>
    <row r="382" spans="1:3">
      <c r="A382" s="291" t="s">
        <v>7115</v>
      </c>
      <c r="B382" s="291" t="str">
        <f>IF(ISERROR(VLOOKUP($A382,DB登録部品番号!$A$2:$A$2000,1,FALSE)),"■","")</f>
        <v>■</v>
      </c>
      <c r="C382" s="291" t="str">
        <f t="shared" si="5"/>
        <v>INSERT INTO UPK_TEST.main_masters.mm_buhin_no (buhin_no, created_date, created_tantou_id) VALUES ('671238H70001', GETDATE(), 999);</v>
      </c>
    </row>
    <row r="383" spans="1:3">
      <c r="A383" s="291" t="s">
        <v>7116</v>
      </c>
      <c r="B383" s="291" t="str">
        <f>IF(ISERROR(VLOOKUP($A383,DB登録部品番号!$A$2:$A$2000,1,FALSE)),"■","")</f>
        <v>■</v>
      </c>
      <c r="C383" s="291" t="str">
        <f t="shared" si="5"/>
        <v>INSERT INTO UPK_TEST.main_masters.mm_buhin_no (buhin_no, created_date, created_tantou_id) VALUES ('671238H90001', GETDATE(), 999);</v>
      </c>
    </row>
    <row r="384" spans="1:3">
      <c r="A384" s="291" t="s">
        <v>1570</v>
      </c>
      <c r="B384" s="291" t="str">
        <f>IF(ISERROR(VLOOKUP($A384,DB登録部品番号!$A$2:$A$2000,1,FALSE)),"■","")</f>
        <v/>
      </c>
      <c r="C384" s="291" t="str">
        <f t="shared" si="5"/>
        <v>INSERT INTO UPK_TEST.main_masters.mm_buhin_no (buhin_no, created_date, created_tantou_id) VALUES ('671C11JB0A', GETDATE(), 999);</v>
      </c>
    </row>
    <row r="385" spans="1:3">
      <c r="A385" s="291" t="s">
        <v>1571</v>
      </c>
      <c r="B385" s="291" t="str">
        <f>IF(ISERROR(VLOOKUP($A385,DB登録部品番号!$A$2:$A$2000,1,FALSE)),"■","")</f>
        <v/>
      </c>
      <c r="C385" s="291" t="str">
        <f t="shared" si="5"/>
        <v>INSERT INTO UPK_TEST.main_masters.mm_buhin_no (buhin_no, created_date, created_tantou_id) VALUES ('673091LA0A', GETDATE(), 999);</v>
      </c>
    </row>
    <row r="386" spans="1:3">
      <c r="A386" s="291" t="s">
        <v>7117</v>
      </c>
      <c r="B386" s="291" t="str">
        <f>IF(ISERROR(VLOOKUP($A386,DB登録部品番号!$A$2:$A$2000,1,FALSE)),"■","")</f>
        <v>■</v>
      </c>
      <c r="C386" s="291" t="str">
        <f t="shared" si="5"/>
        <v>INSERT INTO UPK_TEST.main_masters.mm_buhin_no (buhin_no, created_date, created_tantou_id) VALUES ('6733115G11', GETDATE(), 999);</v>
      </c>
    </row>
    <row r="387" spans="1:3">
      <c r="A387" s="291" t="s">
        <v>7118</v>
      </c>
      <c r="B387" s="291" t="str">
        <f>IF(ISERROR(VLOOKUP($A387,DB登録部品番号!$A$2:$A$2000,1,FALSE)),"■","")</f>
        <v>■</v>
      </c>
      <c r="C387" s="291" t="str">
        <f t="shared" si="5"/>
        <v>INSERT INTO UPK_TEST.main_masters.mm_buhin_no (buhin_no, created_date, created_tantou_id) VALUES ('6733121G00', GETDATE(), 999);</v>
      </c>
    </row>
    <row r="388" spans="1:3">
      <c r="A388" s="291" t="s">
        <v>7119</v>
      </c>
      <c r="B388" s="291" t="str">
        <f>IF(ISERROR(VLOOKUP($A388,DB登録部品番号!$A$2:$A$2000,1,FALSE)),"■","")</f>
        <v>■</v>
      </c>
      <c r="C388" s="291" t="str">
        <f t="shared" si="5"/>
        <v>INSERT INTO UPK_TEST.main_masters.mm_buhin_no (buhin_no, created_date, created_tantou_id) VALUES ('6733121G00-B', GETDATE(), 999);</v>
      </c>
    </row>
    <row r="389" spans="1:3">
      <c r="A389" s="291" t="s">
        <v>7120</v>
      </c>
      <c r="B389" s="291" t="str">
        <f>IF(ISERROR(VLOOKUP($A389,DB登録部品番号!$A$2:$A$2000,1,FALSE)),"■","")</f>
        <v>■</v>
      </c>
      <c r="C389" s="291" t="str">
        <f t="shared" ref="C389:C452" si="6">$L$1&amp;"'"&amp;$A389&amp;"', GETDATE(), 999);"</f>
        <v>INSERT INTO UPK_TEST.main_masters.mm_buhin_no (buhin_no, created_date, created_tantou_id) VALUES ('6733121G00-E', GETDATE(), 999);</v>
      </c>
    </row>
    <row r="390" spans="1:3">
      <c r="A390" s="291" t="s">
        <v>1572</v>
      </c>
      <c r="B390" s="291" t="str">
        <f>IF(ISERROR(VLOOKUP($A390,DB登録部品番号!$A$2:$A$2000,1,FALSE)),"■","")</f>
        <v/>
      </c>
      <c r="C390" s="291" t="str">
        <f t="shared" si="6"/>
        <v>INSERT INTO UPK_TEST.main_masters.mm_buhin_no (buhin_no, created_date, created_tantou_id) VALUES ('673321LA0A', GETDATE(), 999);</v>
      </c>
    </row>
    <row r="391" spans="1:3">
      <c r="A391" s="291" t="s">
        <v>1573</v>
      </c>
      <c r="B391" s="291" t="str">
        <f>IF(ISERROR(VLOOKUP($A391,DB登録部品番号!$A$2:$A$2000,1,FALSE)),"■","")</f>
        <v/>
      </c>
      <c r="C391" s="291" t="str">
        <f t="shared" si="6"/>
        <v>INSERT INTO UPK_TEST.main_masters.mm_buhin_no (buhin_no, created_date, created_tantou_id) VALUES ('673321LA0B', GETDATE(), 999);</v>
      </c>
    </row>
    <row r="392" spans="1:3">
      <c r="A392" s="291" t="s">
        <v>1574</v>
      </c>
      <c r="B392" s="291" t="str">
        <f>IF(ISERROR(VLOOKUP($A392,DB登録部品番号!$A$2:$A$2000,1,FALSE)),"■","")</f>
        <v/>
      </c>
      <c r="C392" s="291" t="str">
        <f t="shared" si="6"/>
        <v>INSERT INTO UPK_TEST.main_masters.mm_buhin_no (buhin_no, created_date, created_tantou_id) VALUES ('673321LA0C', GETDATE(), 999);</v>
      </c>
    </row>
    <row r="393" spans="1:3">
      <c r="A393" s="291" t="s">
        <v>1575</v>
      </c>
      <c r="B393" s="291" t="str">
        <f>IF(ISERROR(VLOOKUP($A393,DB登録部品番号!$A$2:$A$2000,1,FALSE)),"■","")</f>
        <v/>
      </c>
      <c r="C393" s="291" t="str">
        <f t="shared" si="6"/>
        <v>INSERT INTO UPK_TEST.main_masters.mm_buhin_no (buhin_no, created_date, created_tantou_id) VALUES ('673321ZR0A', GETDATE(), 999);</v>
      </c>
    </row>
    <row r="394" spans="1:3">
      <c r="A394" s="291" t="s">
        <v>1576</v>
      </c>
      <c r="B394" s="291" t="str">
        <f>IF(ISERROR(VLOOKUP($A394,DB登録部品番号!$A$2:$A$2000,1,FALSE)),"■","")</f>
        <v/>
      </c>
      <c r="C394" s="291" t="str">
        <f t="shared" si="6"/>
        <v>INSERT INTO UPK_TEST.main_masters.mm_buhin_no (buhin_no, created_date, created_tantou_id) VALUES ('673321ZR0B', GETDATE(), 999);</v>
      </c>
    </row>
    <row r="395" spans="1:3">
      <c r="A395" s="291" t="s">
        <v>1577</v>
      </c>
      <c r="B395" s="291" t="str">
        <f>IF(ISERROR(VLOOKUP($A395,DB登録部品番号!$A$2:$A$2000,1,FALSE)),"■","")</f>
        <v/>
      </c>
      <c r="C395" s="291" t="str">
        <f t="shared" si="6"/>
        <v>INSERT INTO UPK_TEST.main_masters.mm_buhin_no (buhin_no, created_date, created_tantou_id) VALUES ('673321ZR0C', GETDATE(), 999);</v>
      </c>
    </row>
    <row r="396" spans="1:3">
      <c r="A396" s="291" t="s">
        <v>7121</v>
      </c>
      <c r="B396" s="291" t="str">
        <f>IF(ISERROR(VLOOKUP($A396,DB登録部品番号!$A$2:$A$2000,1,FALSE)),"■","")</f>
        <v>■</v>
      </c>
      <c r="C396" s="291" t="str">
        <f t="shared" si="6"/>
        <v>INSERT INTO UPK_TEST.main_masters.mm_buhin_no (buhin_no, created_date, created_tantou_id) VALUES ('673324M400', GETDATE(), 999);</v>
      </c>
    </row>
    <row r="397" spans="1:3">
      <c r="A397" s="291" t="s">
        <v>7122</v>
      </c>
      <c r="B397" s="291" t="str">
        <f>IF(ISERROR(VLOOKUP($A397,DB登録部品番号!$A$2:$A$2000,1,FALSE)),"■","")</f>
        <v>■</v>
      </c>
      <c r="C397" s="291" t="str">
        <f t="shared" si="6"/>
        <v>INSERT INTO UPK_TEST.main_masters.mm_buhin_no (buhin_no, created_date, created_tantou_id) VALUES ('673325M000', GETDATE(), 999);</v>
      </c>
    </row>
    <row r="398" spans="1:3">
      <c r="A398" s="291" t="s">
        <v>7123</v>
      </c>
      <c r="B398" s="291" t="str">
        <f>IF(ISERROR(VLOOKUP($A398,DB登録部品番号!$A$2:$A$2000,1,FALSE)),"■","")</f>
        <v>■</v>
      </c>
      <c r="C398" s="291" t="str">
        <f t="shared" si="6"/>
        <v>INSERT INTO UPK_TEST.main_masters.mm_buhin_no (buhin_no, created_date, created_tantou_id) VALUES ('67332EN000', GETDATE(), 999);</v>
      </c>
    </row>
    <row r="399" spans="1:3">
      <c r="A399" s="291" t="s">
        <v>1578</v>
      </c>
      <c r="B399" s="291" t="str">
        <f>IF(ISERROR(VLOOKUP($A399,DB登録部品番号!$A$2:$A$2000,1,FALSE)),"■","")</f>
        <v/>
      </c>
      <c r="C399" s="291" t="str">
        <f t="shared" si="6"/>
        <v>INSERT INTO UPK_TEST.main_masters.mm_buhin_no (buhin_no, created_date, created_tantou_id) VALUES ('673361LA0A', GETDATE(), 999);</v>
      </c>
    </row>
    <row r="400" spans="1:3">
      <c r="A400" s="291" t="s">
        <v>7124</v>
      </c>
      <c r="B400" s="291" t="str">
        <f>IF(ISERROR(VLOOKUP($A400,DB登録部品番号!$A$2:$A$2000,1,FALSE)),"■","")</f>
        <v>■</v>
      </c>
      <c r="C400" s="291" t="str">
        <f t="shared" si="6"/>
        <v>INSERT INTO UPK_TEST.main_masters.mm_buhin_no (buhin_no, created_date, created_tantou_id) VALUES ('67338JN20A', GETDATE(), 999);</v>
      </c>
    </row>
    <row r="401" spans="1:3">
      <c r="A401" s="291" t="s">
        <v>7125</v>
      </c>
      <c r="B401" s="291" t="str">
        <f>IF(ISERROR(VLOOKUP($A401,DB登録部品番号!$A$2:$A$2000,1,FALSE)),"■","")</f>
        <v>■</v>
      </c>
      <c r="C401" s="291" t="str">
        <f t="shared" si="6"/>
        <v>INSERT INTO UPK_TEST.main_masters.mm_buhin_no (buhin_no, created_date, created_tantou_id) VALUES ('673381AE0A', GETDATE(), 999);</v>
      </c>
    </row>
    <row r="402" spans="1:3">
      <c r="A402" s="291" t="s">
        <v>7126</v>
      </c>
      <c r="B402" s="291" t="str">
        <f>IF(ISERROR(VLOOKUP($A402,DB登録部品番号!$A$2:$A$2000,1,FALSE)),"■","")</f>
        <v>■</v>
      </c>
      <c r="C402" s="291" t="str">
        <f t="shared" si="6"/>
        <v>INSERT INTO UPK_TEST.main_masters.mm_buhin_no (buhin_no, created_date, created_tantou_id) VALUES ('673391AA0A', GETDATE(), 999);</v>
      </c>
    </row>
    <row r="403" spans="1:3">
      <c r="A403" s="291" t="s">
        <v>7127</v>
      </c>
      <c r="B403" s="291" t="str">
        <f>IF(ISERROR(VLOOKUP($A403,DB登録部品番号!$A$2:$A$2000,1,FALSE)),"■","")</f>
        <v>■</v>
      </c>
      <c r="C403" s="291" t="str">
        <f t="shared" si="6"/>
        <v>INSERT INTO UPK_TEST.main_masters.mm_buhin_no (buhin_no, created_date, created_tantou_id) VALUES ('673391AT0A', GETDATE(), 999);</v>
      </c>
    </row>
    <row r="404" spans="1:3">
      <c r="A404" s="291" t="s">
        <v>7128</v>
      </c>
      <c r="B404" s="291" t="str">
        <f>IF(ISERROR(VLOOKUP($A404,DB登録部品番号!$A$2:$A$2000,1,FALSE)),"■","")</f>
        <v>■</v>
      </c>
      <c r="C404" s="291" t="str">
        <f t="shared" si="6"/>
        <v>INSERT INTO UPK_TEST.main_masters.mm_buhin_no (buhin_no, created_date, created_tantou_id) VALUES ('673391AT0B', GETDATE(), 999);</v>
      </c>
    </row>
    <row r="405" spans="1:3">
      <c r="A405" s="291" t="s">
        <v>7129</v>
      </c>
      <c r="B405" s="291" t="str">
        <f>IF(ISERROR(VLOOKUP($A405,DB登録部品番号!$A$2:$A$2000,1,FALSE)),"■","")</f>
        <v>■</v>
      </c>
      <c r="C405" s="291" t="str">
        <f t="shared" si="6"/>
        <v>INSERT INTO UPK_TEST.main_masters.mm_buhin_no (buhin_no, created_date, created_tantou_id) VALUES ('674081AA0A', GETDATE(), 999);</v>
      </c>
    </row>
    <row r="406" spans="1:3">
      <c r="A406" s="291" t="s">
        <v>7130</v>
      </c>
      <c r="B406" s="291" t="str">
        <f>IF(ISERROR(VLOOKUP($A406,DB登録部品番号!$A$2:$A$2000,1,FALSE)),"■","")</f>
        <v>■</v>
      </c>
      <c r="C406" s="291" t="str">
        <f t="shared" si="6"/>
        <v>INSERT INTO UPK_TEST.main_masters.mm_buhin_no (buhin_no, created_date, created_tantou_id) VALUES ('674081GR0A', GETDATE(), 999);</v>
      </c>
    </row>
    <row r="407" spans="1:3">
      <c r="A407" s="291" t="s">
        <v>7131</v>
      </c>
      <c r="B407" s="291" t="str">
        <f>IF(ISERROR(VLOOKUP($A407,DB登録部品番号!$A$2:$A$2000,1,FALSE)),"■","")</f>
        <v>■</v>
      </c>
      <c r="C407" s="291" t="str">
        <f t="shared" si="6"/>
        <v>INSERT INTO UPK_TEST.main_masters.mm_buhin_no (buhin_no, created_date, created_tantou_id) VALUES ('674091GR0A', GETDATE(), 999);</v>
      </c>
    </row>
    <row r="408" spans="1:3">
      <c r="A408" s="291" t="s">
        <v>1579</v>
      </c>
      <c r="B408" s="291" t="str">
        <f>IF(ISERROR(VLOOKUP($A408,DB登録部品番号!$A$2:$A$2000,1,FALSE)),"■","")</f>
        <v/>
      </c>
      <c r="C408" s="291" t="str">
        <f t="shared" si="6"/>
        <v>INSERT INTO UPK_TEST.main_masters.mm_buhin_no (buhin_no, created_date, created_tantou_id) VALUES ('674081JA0A', GETDATE(), 999);</v>
      </c>
    </row>
    <row r="409" spans="1:3">
      <c r="A409" s="291" t="s">
        <v>1583</v>
      </c>
      <c r="B409" s="291" t="str">
        <f>IF(ISERROR(VLOOKUP($A409,DB登録部品番号!$A$2:$A$2000,1,FALSE)),"■","")</f>
        <v/>
      </c>
      <c r="C409" s="291" t="str">
        <f t="shared" si="6"/>
        <v>INSERT INTO UPK_TEST.main_masters.mm_buhin_no (buhin_no, created_date, created_tantou_id) VALUES ('674091JA0A', GETDATE(), 999);</v>
      </c>
    </row>
    <row r="410" spans="1:3">
      <c r="A410" s="291" t="s">
        <v>1580</v>
      </c>
      <c r="B410" s="291" t="str">
        <f>IF(ISERROR(VLOOKUP($A410,DB登録部品番号!$A$2:$A$2000,1,FALSE)),"■","")</f>
        <v/>
      </c>
      <c r="C410" s="291" t="str">
        <f t="shared" si="6"/>
        <v>INSERT INTO UPK_TEST.main_masters.mm_buhin_no (buhin_no, created_date, created_tantou_id) VALUES ('674081JB0A', GETDATE(), 999);</v>
      </c>
    </row>
    <row r="411" spans="1:3">
      <c r="A411" s="291" t="s">
        <v>1584</v>
      </c>
      <c r="B411" s="291" t="str">
        <f>IF(ISERROR(VLOOKUP($A411,DB登録部品番号!$A$2:$A$2000,1,FALSE)),"■","")</f>
        <v/>
      </c>
      <c r="C411" s="291" t="str">
        <f t="shared" si="6"/>
        <v>INSERT INTO UPK_TEST.main_masters.mm_buhin_no (buhin_no, created_date, created_tantou_id) VALUES ('674091JB0A', GETDATE(), 999);</v>
      </c>
    </row>
    <row r="412" spans="1:3">
      <c r="A412" s="291" t="s">
        <v>7132</v>
      </c>
      <c r="B412" s="291" t="str">
        <f>IF(ISERROR(VLOOKUP($A412,DB登録部品番号!$A$2:$A$2000,1,FALSE)),"■","")</f>
        <v>■</v>
      </c>
      <c r="C412" s="291" t="str">
        <f t="shared" si="6"/>
        <v>INSERT INTO UPK_TEST.main_masters.mm_buhin_no (buhin_no, created_date, created_tantou_id) VALUES ('674084M400', GETDATE(), 999);</v>
      </c>
    </row>
    <row r="413" spans="1:3">
      <c r="A413" s="291" t="s">
        <v>7133</v>
      </c>
      <c r="B413" s="291" t="str">
        <f>IF(ISERROR(VLOOKUP($A413,DB登録部品番号!$A$2:$A$2000,1,FALSE)),"■","")</f>
        <v>■</v>
      </c>
      <c r="C413" s="291" t="str">
        <f t="shared" si="6"/>
        <v>INSERT INTO UPK_TEST.main_masters.mm_buhin_no (buhin_no, created_date, created_tantou_id) VALUES ('674094M400', GETDATE(), 999);</v>
      </c>
    </row>
    <row r="414" spans="1:3">
      <c r="A414" s="291" t="s">
        <v>7134</v>
      </c>
      <c r="B414" s="291" t="str">
        <f>IF(ISERROR(VLOOKUP($A414,DB登録部品番号!$A$2:$A$2000,1,FALSE)),"■","")</f>
        <v>■</v>
      </c>
      <c r="C414" s="291" t="str">
        <f t="shared" si="6"/>
        <v>INSERT INTO UPK_TEST.main_masters.mm_buhin_no (buhin_no, created_date, created_tantou_id) VALUES ('674089Y000', GETDATE(), 999);</v>
      </c>
    </row>
    <row r="415" spans="1:3">
      <c r="A415" s="291" t="s">
        <v>7135</v>
      </c>
      <c r="B415" s="291" t="str">
        <f>IF(ISERROR(VLOOKUP($A415,DB登録部品番号!$A$2:$A$2000,1,FALSE)),"■","")</f>
        <v>■</v>
      </c>
      <c r="C415" s="291" t="str">
        <f t="shared" si="6"/>
        <v>INSERT INTO UPK_TEST.main_masters.mm_buhin_no (buhin_no, created_date, created_tantou_id) VALUES ('674099Y000', GETDATE(), 999);</v>
      </c>
    </row>
    <row r="416" spans="1:3">
      <c r="A416" s="291" t="s">
        <v>7136</v>
      </c>
      <c r="B416" s="291" t="str">
        <f>IF(ISERROR(VLOOKUP($A416,DB登録部品番号!$A$2:$A$2000,1,FALSE)),"■","")</f>
        <v>■</v>
      </c>
      <c r="C416" s="291" t="str">
        <f t="shared" si="6"/>
        <v>INSERT INTO UPK_TEST.main_masters.mm_buhin_no (buhin_no, created_date, created_tantou_id) VALUES ('67408EN000', GETDATE(), 999);</v>
      </c>
    </row>
    <row r="417" spans="1:3">
      <c r="A417" s="291" t="s">
        <v>7137</v>
      </c>
      <c r="B417" s="291" t="str">
        <f>IF(ISERROR(VLOOKUP($A417,DB登録部品番号!$A$2:$A$2000,1,FALSE)),"■","")</f>
        <v>■</v>
      </c>
      <c r="C417" s="291" t="str">
        <f t="shared" si="6"/>
        <v>INSERT INTO UPK_TEST.main_masters.mm_buhin_no (buhin_no, created_date, created_tantou_id) VALUES ('67409EN000', GETDATE(), 999);</v>
      </c>
    </row>
    <row r="418" spans="1:3">
      <c r="A418" s="291" t="s">
        <v>1582</v>
      </c>
      <c r="B418" s="291" t="str">
        <f>IF(ISERROR(VLOOKUP($A418,DB登録部品番号!$A$2:$A$2000,1,FALSE)),"■","")</f>
        <v/>
      </c>
      <c r="C418" s="291" t="str">
        <f t="shared" si="6"/>
        <v>INSERT INTO UPK_TEST.main_masters.mm_buhin_no (buhin_no, created_date, created_tantou_id) VALUES ('67408JN20A', GETDATE(), 999);</v>
      </c>
    </row>
    <row r="419" spans="1:3">
      <c r="A419" s="291" t="s">
        <v>1587</v>
      </c>
      <c r="B419" s="291" t="str">
        <f>IF(ISERROR(VLOOKUP($A419,DB登録部品番号!$A$2:$A$2000,1,FALSE)),"■","")</f>
        <v/>
      </c>
      <c r="C419" s="291" t="str">
        <f t="shared" si="6"/>
        <v>INSERT INTO UPK_TEST.main_masters.mm_buhin_no (buhin_no, created_date, created_tantou_id) VALUES ('67409JN20A', GETDATE(), 999);</v>
      </c>
    </row>
    <row r="420" spans="1:3">
      <c r="A420" s="291" t="s">
        <v>7138</v>
      </c>
      <c r="B420" s="291" t="str">
        <f>IF(ISERROR(VLOOKUP($A420,DB登録部品番号!$A$2:$A$2000,1,FALSE)),"■","")</f>
        <v>■</v>
      </c>
      <c r="C420" s="291" t="str">
        <f t="shared" si="6"/>
        <v>INSERT INTO UPK_TEST.main_masters.mm_buhin_no (buhin_no, created_date, created_tantou_id) VALUES ('67408JN20A-E', GETDATE(), 999);</v>
      </c>
    </row>
    <row r="421" spans="1:3">
      <c r="A421" s="291" t="s">
        <v>7139</v>
      </c>
      <c r="B421" s="291" t="str">
        <f>IF(ISERROR(VLOOKUP($A421,DB登録部品番号!$A$2:$A$2000,1,FALSE)),"■","")</f>
        <v>■</v>
      </c>
      <c r="C421" s="291" t="str">
        <f t="shared" si="6"/>
        <v>INSERT INTO UPK_TEST.main_masters.mm_buhin_no (buhin_no, created_date, created_tantou_id) VALUES ('67409JN20A-E', GETDATE(), 999);</v>
      </c>
    </row>
    <row r="422" spans="1:3">
      <c r="A422" s="291" t="s">
        <v>7140</v>
      </c>
      <c r="B422" s="291" t="str">
        <f>IF(ISERROR(VLOOKUP($A422,DB登録部品番号!$A$2:$A$2000,1,FALSE)),"■","")</f>
        <v>■</v>
      </c>
      <c r="C422" s="291" t="str">
        <f t="shared" si="6"/>
        <v>INSERT INTO UPK_TEST.main_masters.mm_buhin_no (buhin_no, created_date, created_tantou_id) VALUES ('674091AA0A', GETDATE(), 999);</v>
      </c>
    </row>
    <row r="423" spans="1:3">
      <c r="A423" s="291" t="s">
        <v>7141</v>
      </c>
      <c r="B423" s="291" t="str">
        <f>IF(ISERROR(VLOOKUP($A423,DB登録部品番号!$A$2:$A$2000,1,FALSE)),"■","")</f>
        <v>■</v>
      </c>
      <c r="C423" s="291" t="str">
        <f t="shared" si="6"/>
        <v>INSERT INTO UPK_TEST.main_masters.mm_buhin_no (buhin_no, created_date, created_tantou_id) VALUES ('674121AE0A', GETDATE(), 999);</v>
      </c>
    </row>
    <row r="424" spans="1:3">
      <c r="A424" s="291" t="s">
        <v>7142</v>
      </c>
      <c r="B424" s="291" t="str">
        <f>IF(ISERROR(VLOOKUP($A424,DB登録部品番号!$A$2:$A$2000,1,FALSE)),"■","")</f>
        <v>■</v>
      </c>
      <c r="C424" s="291" t="str">
        <f t="shared" si="6"/>
        <v>INSERT INTO UPK_TEST.main_masters.mm_buhin_no (buhin_no, created_date, created_tantou_id) VALUES ('674121AE0B', GETDATE(), 999);</v>
      </c>
    </row>
    <row r="425" spans="1:3">
      <c r="A425" s="291" t="s">
        <v>1588</v>
      </c>
      <c r="B425" s="291" t="str">
        <f>IF(ISERROR(VLOOKUP($A425,DB登録部品番号!$A$2:$A$2000,1,FALSE)),"■","")</f>
        <v/>
      </c>
      <c r="C425" s="291" t="str">
        <f t="shared" si="6"/>
        <v>INSERT INTO UPK_TEST.main_masters.mm_buhin_no (buhin_no, created_date, created_tantou_id) VALUES ('67412JN20A', GETDATE(), 999);</v>
      </c>
    </row>
    <row r="426" spans="1:3">
      <c r="A426" s="291" t="s">
        <v>1589</v>
      </c>
      <c r="B426" s="291" t="str">
        <f>IF(ISERROR(VLOOKUP($A426,DB登録部品番号!$A$2:$A$2000,1,FALSE)),"■","")</f>
        <v/>
      </c>
      <c r="C426" s="291" t="str">
        <f t="shared" si="6"/>
        <v>INSERT INTO UPK_TEST.main_masters.mm_buhin_no (buhin_no, created_date, created_tantou_id) VALUES ('67412JN20A-G', GETDATE(), 999);</v>
      </c>
    </row>
    <row r="427" spans="1:3">
      <c r="A427" s="291" t="s">
        <v>7143</v>
      </c>
      <c r="B427" s="291" t="str">
        <f>IF(ISERROR(VLOOKUP($A427,DB登録部品番号!$A$2:$A$2000,1,FALSE)),"■","")</f>
        <v>■</v>
      </c>
      <c r="C427" s="291" t="str">
        <f t="shared" si="6"/>
        <v>INSERT INTO UPK_TEST.main_masters.mm_buhin_no (buhin_no, created_date, created_tantou_id) VALUES ('67412JN90A', GETDATE(), 999);</v>
      </c>
    </row>
    <row r="428" spans="1:3">
      <c r="A428" s="291" t="s">
        <v>7144</v>
      </c>
      <c r="B428" s="291" t="str">
        <f>IF(ISERROR(VLOOKUP($A428,DB登録部品番号!$A$2:$A$2000,1,FALSE)),"■","")</f>
        <v>■</v>
      </c>
      <c r="C428" s="291" t="str">
        <f t="shared" si="6"/>
        <v>INSERT INTO UPK_TEST.main_masters.mm_buhin_no (buhin_no, created_date, created_tantou_id) VALUES ('67412JN90A-E', GETDATE(), 999);</v>
      </c>
    </row>
    <row r="429" spans="1:3">
      <c r="A429" s="291" t="s">
        <v>7145</v>
      </c>
      <c r="B429" s="291" t="str">
        <f>IF(ISERROR(VLOOKUP($A429,DB登録部品番号!$A$2:$A$2000,1,FALSE)),"■","")</f>
        <v>■</v>
      </c>
      <c r="C429" s="291" t="str">
        <f t="shared" si="6"/>
        <v>INSERT INTO UPK_TEST.main_masters.mm_buhin_no (buhin_no, created_date, created_tantou_id) VALUES ('674131AA0A', GETDATE(), 999);</v>
      </c>
    </row>
    <row r="430" spans="1:3">
      <c r="A430" s="291" t="s">
        <v>7146</v>
      </c>
      <c r="B430" s="291" t="str">
        <f>IF(ISERROR(VLOOKUP($A430,DB登録部品番号!$A$2:$A$2000,1,FALSE)),"■","")</f>
        <v>■</v>
      </c>
      <c r="C430" s="291" t="str">
        <f t="shared" si="6"/>
        <v>INSERT INTO UPK_TEST.main_masters.mm_buhin_no (buhin_no, created_date, created_tantou_id) VALUES ('674131AA0B', GETDATE(), 999);</v>
      </c>
    </row>
    <row r="431" spans="1:3">
      <c r="A431" s="291" t="s">
        <v>7147</v>
      </c>
      <c r="B431" s="291" t="str">
        <f>IF(ISERROR(VLOOKUP($A431,DB登録部品番号!$A$2:$A$2000,1,FALSE)),"■","")</f>
        <v>■</v>
      </c>
      <c r="C431" s="291" t="str">
        <f t="shared" si="6"/>
        <v>INSERT INTO UPK_TEST.main_masters.mm_buhin_no (buhin_no, created_date, created_tantou_id) VALUES ('674131AE0A', GETDATE(), 999);</v>
      </c>
    </row>
    <row r="432" spans="1:3">
      <c r="A432" s="291" t="s">
        <v>7148</v>
      </c>
      <c r="B432" s="291" t="str">
        <f>IF(ISERROR(VLOOKUP($A432,DB登録部品番号!$A$2:$A$2000,1,FALSE)),"■","")</f>
        <v>■</v>
      </c>
      <c r="C432" s="291" t="str">
        <f t="shared" si="6"/>
        <v>INSERT INTO UPK_TEST.main_masters.mm_buhin_no (buhin_no, created_date, created_tantou_id) VALUES ('674131VA0A', GETDATE(), 999);</v>
      </c>
    </row>
    <row r="433" spans="1:3">
      <c r="A433" s="291" t="s">
        <v>1590</v>
      </c>
      <c r="B433" s="291" t="str">
        <f>IF(ISERROR(VLOOKUP($A433,DB登録部品番号!$A$2:$A$2000,1,FALSE)),"■","")</f>
        <v/>
      </c>
      <c r="C433" s="291" t="str">
        <f t="shared" si="6"/>
        <v>INSERT INTO UPK_TEST.main_masters.mm_buhin_no (buhin_no, created_date, created_tantou_id) VALUES ('674135TA0A', GETDATE(), 999);</v>
      </c>
    </row>
    <row r="434" spans="1:3">
      <c r="A434" s="291" t="s">
        <v>1591</v>
      </c>
      <c r="B434" s="291" t="str">
        <f>IF(ISERROR(VLOOKUP($A434,DB登録部品番号!$A$2:$A$2000,1,FALSE)),"■","")</f>
        <v/>
      </c>
      <c r="C434" s="291" t="str">
        <f t="shared" si="6"/>
        <v>INSERT INTO UPK_TEST.main_masters.mm_buhin_no (buhin_no, created_date, created_tantou_id) VALUES ('674136RA0ABL', GETDATE(), 999);</v>
      </c>
    </row>
    <row r="435" spans="1:3">
      <c r="A435" s="291" t="s">
        <v>1594</v>
      </c>
      <c r="B435" s="291" t="str">
        <f>IF(ISERROR(VLOOKUP($A435,DB登録部品番号!$A$2:$A$2000,1,FALSE)),"■","")</f>
        <v/>
      </c>
      <c r="C435" s="291" t="str">
        <f t="shared" si="6"/>
        <v>INSERT INTO UPK_TEST.main_masters.mm_buhin_no (buhin_no, created_date, created_tantou_id) VALUES ('674136RL0B', GETDATE(), 999);</v>
      </c>
    </row>
    <row r="436" spans="1:3">
      <c r="A436" s="291" t="s">
        <v>1595</v>
      </c>
      <c r="B436" s="291" t="str">
        <f>IF(ISERROR(VLOOKUP($A436,DB登録部品番号!$A$2:$A$2000,1,FALSE)),"■","")</f>
        <v/>
      </c>
      <c r="C436" s="291" t="str">
        <f t="shared" si="6"/>
        <v>INSERT INTO UPK_TEST.main_masters.mm_buhin_no (buhin_no, created_date, created_tantou_id) VALUES ('674136US0B', GETDATE(), 999);</v>
      </c>
    </row>
    <row r="437" spans="1:3">
      <c r="A437" s="291" t="s">
        <v>1597</v>
      </c>
      <c r="B437" s="291" t="str">
        <f>IF(ISERROR(VLOOKUP($A437,DB登録部品番号!$A$2:$A$2000,1,FALSE)),"■","")</f>
        <v/>
      </c>
      <c r="C437" s="291" t="str">
        <f t="shared" si="6"/>
        <v>INSERT INTO UPK_TEST.main_masters.mm_buhin_no (buhin_no, created_date, created_tantou_id) VALUES ('67413JN20A', GETDATE(), 999);</v>
      </c>
    </row>
    <row r="438" spans="1:3">
      <c r="A438" s="291" t="s">
        <v>1598</v>
      </c>
      <c r="B438" s="291" t="str">
        <f>IF(ISERROR(VLOOKUP($A438,DB登録部品番号!$A$2:$A$2000,1,FALSE)),"■","")</f>
        <v/>
      </c>
      <c r="C438" s="291" t="str">
        <f t="shared" si="6"/>
        <v>INSERT INTO UPK_TEST.main_masters.mm_buhin_no (buhin_no, created_date, created_tantou_id) VALUES ('67413JN20A-G', GETDATE(), 999);</v>
      </c>
    </row>
    <row r="439" spans="1:3">
      <c r="A439" s="291" t="s">
        <v>7149</v>
      </c>
      <c r="B439" s="291" t="str">
        <f>IF(ISERROR(VLOOKUP($A439,DB登録部品番号!$A$2:$A$2000,1,FALSE)),"■","")</f>
        <v>■</v>
      </c>
      <c r="C439" s="291" t="str">
        <f t="shared" si="6"/>
        <v>INSERT INTO UPK_TEST.main_masters.mm_buhin_no (buhin_no, created_date, created_tantou_id) VALUES ('67413JN90A', GETDATE(), 999);</v>
      </c>
    </row>
    <row r="440" spans="1:3">
      <c r="A440" s="291" t="s">
        <v>7150</v>
      </c>
      <c r="B440" s="291" t="str">
        <f>IF(ISERROR(VLOOKUP($A440,DB登録部品番号!$A$2:$A$2000,1,FALSE)),"■","")</f>
        <v>■</v>
      </c>
      <c r="C440" s="291" t="str">
        <f t="shared" si="6"/>
        <v>INSERT INTO UPK_TEST.main_masters.mm_buhin_no (buhin_no, created_date, created_tantou_id) VALUES ('67413JN90A-E', GETDATE(), 999);</v>
      </c>
    </row>
    <row r="441" spans="1:3">
      <c r="A441" s="291" t="s">
        <v>7151</v>
      </c>
      <c r="B441" s="291" t="str">
        <f>IF(ISERROR(VLOOKUP($A441,DB登録部品番号!$A$2:$A$2000,1,FALSE)),"■","")</f>
        <v>■</v>
      </c>
      <c r="C441" s="291" t="str">
        <f t="shared" si="6"/>
        <v>INSERT INTO UPK_TEST.main_masters.mm_buhin_no (buhin_no, created_date, created_tantou_id) VALUES ('67416JG01A', GETDATE(), 999);</v>
      </c>
    </row>
    <row r="442" spans="1:3">
      <c r="A442" s="291" t="s">
        <v>7152</v>
      </c>
      <c r="B442" s="291" t="str">
        <f>IF(ISERROR(VLOOKUP($A442,DB登録部品番号!$A$2:$A$2000,1,FALSE)),"■","")</f>
        <v>■</v>
      </c>
      <c r="C442" s="291" t="str">
        <f t="shared" si="6"/>
        <v>INSERT INTO UPK_TEST.main_masters.mm_buhin_no (buhin_no, created_date, created_tantou_id) VALUES ('67416JG01A-G', GETDATE(), 999);</v>
      </c>
    </row>
    <row r="443" spans="1:3">
      <c r="A443" s="291" t="s">
        <v>1600</v>
      </c>
      <c r="B443" s="291" t="str">
        <f>IF(ISERROR(VLOOKUP($A443,DB登録部品番号!$A$2:$A$2000,1,FALSE)),"■","")</f>
        <v/>
      </c>
      <c r="C443" s="291" t="str">
        <f t="shared" si="6"/>
        <v>INSERT INTO UPK_TEST.main_masters.mm_buhin_no (buhin_no, created_date, created_tantou_id) VALUES ('674184CB0A', GETDATE(), 999);</v>
      </c>
    </row>
    <row r="444" spans="1:3">
      <c r="A444" s="291" t="s">
        <v>7153</v>
      </c>
      <c r="B444" s="291" t="str">
        <f>IF(ISERROR(VLOOKUP($A444,DB登録部品番号!$A$2:$A$2000,1,FALSE)),"■","")</f>
        <v>■</v>
      </c>
      <c r="C444" s="291" t="str">
        <f t="shared" si="6"/>
        <v>INSERT INTO UPK_TEST.main_masters.mm_buhin_no (buhin_no, created_date, created_tantou_id) VALUES ('67418JN20A', GETDATE(), 999);</v>
      </c>
    </row>
    <row r="445" spans="1:3">
      <c r="A445" s="291" t="s">
        <v>7154</v>
      </c>
      <c r="B445" s="291" t="str">
        <f>IF(ISERROR(VLOOKUP($A445,DB登録部品番号!$A$2:$A$2000,1,FALSE)),"■","")</f>
        <v>■</v>
      </c>
      <c r="C445" s="291" t="str">
        <f t="shared" si="6"/>
        <v>INSERT INTO UPK_TEST.main_masters.mm_buhin_no (buhin_no, created_date, created_tantou_id) VALUES ('674191AT0A', GETDATE(), 999);</v>
      </c>
    </row>
    <row r="446" spans="1:3">
      <c r="A446" s="291" t="s">
        <v>7155</v>
      </c>
      <c r="B446" s="291" t="str">
        <f>IF(ISERROR(VLOOKUP($A446,DB登録部品番号!$A$2:$A$2000,1,FALSE)),"■","")</f>
        <v>■</v>
      </c>
      <c r="C446" s="291" t="str">
        <f t="shared" si="6"/>
        <v>INSERT INTO UPK_TEST.main_masters.mm_buhin_no (buhin_no, created_date, created_tantou_id) VALUES ('67419JN20A', GETDATE(), 999);</v>
      </c>
    </row>
    <row r="447" spans="1:3">
      <c r="A447" s="291" t="s">
        <v>7156</v>
      </c>
      <c r="B447" s="291" t="str">
        <f>IF(ISERROR(VLOOKUP($A447,DB登録部品番号!$A$2:$A$2000,1,FALSE)),"■","")</f>
        <v>■</v>
      </c>
      <c r="C447" s="291" t="str">
        <f t="shared" si="6"/>
        <v>INSERT INTO UPK_TEST.main_masters.mm_buhin_no (buhin_no, created_date, created_tantou_id) VALUES ('67419JN90A', GETDATE(), 999);</v>
      </c>
    </row>
    <row r="448" spans="1:3">
      <c r="A448" s="291" t="s">
        <v>1603</v>
      </c>
      <c r="B448" s="291" t="str">
        <f>IF(ISERROR(VLOOKUP($A448,DB登録部品番号!$A$2:$A$2000,1,FALSE)),"■","")</f>
        <v/>
      </c>
      <c r="C448" s="291" t="str">
        <f t="shared" si="6"/>
        <v>INSERT INTO UPK_TEST.main_masters.mm_buhin_no (buhin_no, created_date, created_tantou_id) VALUES ('674664CB0A', GETDATE(), 999);</v>
      </c>
    </row>
    <row r="449" spans="1:3">
      <c r="A449" s="291" t="s">
        <v>1604</v>
      </c>
      <c r="B449" s="291" t="str">
        <f>IF(ISERROR(VLOOKUP($A449,DB登録部品番号!$A$2:$A$2000,1,FALSE)),"■","")</f>
        <v/>
      </c>
      <c r="C449" s="291" t="str">
        <f t="shared" si="6"/>
        <v>INSERT INTO UPK_TEST.main_masters.mm_buhin_no (buhin_no, created_date, created_tantou_id) VALUES ('674664CB0A-E', GETDATE(), 999);</v>
      </c>
    </row>
    <row r="450" spans="1:3">
      <c r="A450" s="291" t="s">
        <v>7157</v>
      </c>
      <c r="B450" s="291" t="str">
        <f>IF(ISERROR(VLOOKUP($A450,DB登録部品番号!$A$2:$A$2000,1,FALSE)),"■","")</f>
        <v>■</v>
      </c>
      <c r="C450" s="291" t="str">
        <f t="shared" si="6"/>
        <v>INSERT INTO UPK_TEST.main_masters.mm_buhin_no (buhin_no, created_date, created_tantou_id) VALUES ('67466JN20A', GETDATE(), 999);</v>
      </c>
    </row>
    <row r="451" spans="1:3">
      <c r="A451" s="291" t="s">
        <v>1605</v>
      </c>
      <c r="B451" s="291" t="str">
        <f>IF(ISERROR(VLOOKUP($A451,DB登録部品番号!$A$2:$A$2000,1,FALSE)),"■","")</f>
        <v/>
      </c>
      <c r="C451" s="291" t="str">
        <f t="shared" si="6"/>
        <v>INSERT INTO UPK_TEST.main_masters.mm_buhin_no (buhin_no, created_date, created_tantou_id) VALUES ('674666RA0A', GETDATE(), 999);</v>
      </c>
    </row>
    <row r="452" spans="1:3">
      <c r="A452" s="291" t="s">
        <v>1608</v>
      </c>
      <c r="B452" s="291" t="str">
        <f>IF(ISERROR(VLOOKUP($A452,DB登録部品番号!$A$2:$A$2000,1,FALSE)),"■","")</f>
        <v/>
      </c>
      <c r="C452" s="291" t="str">
        <f t="shared" si="6"/>
        <v>INSERT INTO UPK_TEST.main_masters.mm_buhin_no (buhin_no, created_date, created_tantou_id) VALUES ('674676RA0A', GETDATE(), 999);</v>
      </c>
    </row>
    <row r="453" spans="1:3">
      <c r="A453" s="291" t="s">
        <v>1606</v>
      </c>
      <c r="B453" s="291" t="str">
        <f>IF(ISERROR(VLOOKUP($A453,DB登録部品番号!$A$2:$A$2000,1,FALSE)),"■","")</f>
        <v/>
      </c>
      <c r="C453" s="291" t="str">
        <f t="shared" ref="C453:C516" si="7">$L$1&amp;"'"&amp;$A453&amp;"', GETDATE(), 999);"</f>
        <v>INSERT INTO UPK_TEST.main_masters.mm_buhin_no (buhin_no, created_date, created_tantou_id) VALUES ('674674CC0A', GETDATE(), 999);</v>
      </c>
    </row>
    <row r="454" spans="1:3">
      <c r="A454" s="291" t="s">
        <v>1607</v>
      </c>
      <c r="B454" s="291" t="str">
        <f>IF(ISERROR(VLOOKUP($A454,DB登録部品番号!$A$2:$A$2000,1,FALSE)),"■","")</f>
        <v/>
      </c>
      <c r="C454" s="291" t="str">
        <f t="shared" si="7"/>
        <v>INSERT INTO UPK_TEST.main_masters.mm_buhin_no (buhin_no, created_date, created_tantou_id) VALUES ('674674CC0A-E', GETDATE(), 999);</v>
      </c>
    </row>
    <row r="455" spans="1:3">
      <c r="A455" s="291" t="s">
        <v>1609</v>
      </c>
      <c r="B455" s="291" t="str">
        <f>IF(ISERROR(VLOOKUP($A455,DB登録部品番号!$A$2:$A$2000,1,FALSE)),"■","")</f>
        <v/>
      </c>
      <c r="C455" s="291" t="str">
        <f t="shared" si="7"/>
        <v>INSERT INTO UPK_TEST.main_masters.mm_buhin_no (buhin_no, created_date, created_tantou_id) VALUES ('675031JA0ACE', GETDATE(), 999);</v>
      </c>
    </row>
    <row r="456" spans="1:3">
      <c r="A456" s="291" t="s">
        <v>7158</v>
      </c>
      <c r="B456" s="291" t="str">
        <f>IF(ISERROR(VLOOKUP($A456,DB登録部品番号!$A$2:$A$2000,1,FALSE)),"■","")</f>
        <v>■</v>
      </c>
      <c r="C456" s="291" t="str">
        <f t="shared" si="7"/>
        <v>INSERT INTO UPK_TEST.main_masters.mm_buhin_no (buhin_no, created_date, created_tantou_id) VALUES ('676121GR0AT1', GETDATE(), 999);</v>
      </c>
    </row>
    <row r="457" spans="1:3">
      <c r="A457" s="291" t="s">
        <v>7159</v>
      </c>
      <c r="B457" s="291" t="str">
        <f>IF(ISERROR(VLOOKUP($A457,DB登録部品番号!$A$2:$A$2000,1,FALSE)),"■","")</f>
        <v>■</v>
      </c>
      <c r="C457" s="291" t="str">
        <f t="shared" si="7"/>
        <v>INSERT INTO UPK_TEST.main_masters.mm_buhin_no (buhin_no, created_date, created_tantou_id) VALUES ('676121GR0AT2', GETDATE(), 999);</v>
      </c>
    </row>
    <row r="458" spans="1:3">
      <c r="A458" s="291" t="s">
        <v>7160</v>
      </c>
      <c r="B458" s="291" t="str">
        <f>IF(ISERROR(VLOOKUP($A458,DB登録部品番号!$A$2:$A$2000,1,FALSE)),"■","")</f>
        <v>■</v>
      </c>
      <c r="C458" s="291" t="str">
        <f t="shared" si="7"/>
        <v>INSERT INTO UPK_TEST.main_masters.mm_buhin_no (buhin_no, created_date, created_tantou_id) VALUES ('676131GR0AT1', GETDATE(), 999);</v>
      </c>
    </row>
    <row r="459" spans="1:3">
      <c r="A459" s="291" t="s">
        <v>7161</v>
      </c>
      <c r="B459" s="291" t="str">
        <f>IF(ISERROR(VLOOKUP($A459,DB登録部品番号!$A$2:$A$2000,1,FALSE)),"■","")</f>
        <v>■</v>
      </c>
      <c r="C459" s="291" t="str">
        <f t="shared" si="7"/>
        <v>INSERT INTO UPK_TEST.main_masters.mm_buhin_no (buhin_no, created_date, created_tantou_id) VALUES ('676131GR0AT2', GETDATE(), 999);</v>
      </c>
    </row>
    <row r="460" spans="1:3">
      <c r="A460" s="291" t="s">
        <v>1610</v>
      </c>
      <c r="B460" s="291" t="str">
        <f>IF(ISERROR(VLOOKUP($A460,DB登録部品番号!$A$2:$A$2000,1,FALSE)),"■","")</f>
        <v/>
      </c>
      <c r="C460" s="291" t="str">
        <f t="shared" si="7"/>
        <v>INSERT INTO UPK_TEST.main_masters.mm_buhin_no (buhin_no, created_date, created_tantou_id) VALUES ('676325TA0A', GETDATE(), 999);</v>
      </c>
    </row>
    <row r="461" spans="1:3">
      <c r="A461" s="291" t="s">
        <v>7162</v>
      </c>
      <c r="B461" s="291" t="str">
        <f>IF(ISERROR(VLOOKUP($A461,DB登録部品番号!$A$2:$A$2000,1,FALSE)),"■","")</f>
        <v>■</v>
      </c>
      <c r="C461" s="291" t="str">
        <f t="shared" si="7"/>
        <v>INSERT INTO UPK_TEST.main_masters.mm_buhin_no (buhin_no, created_date, created_tantou_id) VALUES ('67632JM00A', GETDATE(), 999);</v>
      </c>
    </row>
    <row r="462" spans="1:3">
      <c r="A462" s="291" t="s">
        <v>7163</v>
      </c>
      <c r="B462" s="291" t="str">
        <f>IF(ISERROR(VLOOKUP($A462,DB登録部品番号!$A$2:$A$2000,1,FALSE)),"■","")</f>
        <v>■</v>
      </c>
      <c r="C462" s="291" t="str">
        <f t="shared" si="7"/>
        <v>INSERT INTO UPK_TEST.main_masters.mm_buhin_no (buhin_no, created_date, created_tantou_id) VALUES ('67633JM00A', GETDATE(), 999);</v>
      </c>
    </row>
    <row r="463" spans="1:3">
      <c r="A463" s="291" t="s">
        <v>7164</v>
      </c>
      <c r="B463" s="291" t="str">
        <f>IF(ISERROR(VLOOKUP($A463,DB登録部品番号!$A$2:$A$2000,1,FALSE)),"■","")</f>
        <v>■</v>
      </c>
      <c r="C463" s="291" t="str">
        <f t="shared" si="7"/>
        <v>INSERT INTO UPK_TEST.main_masters.mm_buhin_no (buhin_no, created_date, created_tantou_id) VALUES ('678701AE0A03', GETDATE(), 999);</v>
      </c>
    </row>
    <row r="464" spans="1:3">
      <c r="A464" s="291" t="s">
        <v>7165</v>
      </c>
      <c r="B464" s="291" t="str">
        <f>IF(ISERROR(VLOOKUP($A464,DB登録部品番号!$A$2:$A$2000,1,FALSE)),"■","")</f>
        <v>■</v>
      </c>
      <c r="C464" s="291" t="str">
        <f t="shared" si="7"/>
        <v>INSERT INTO UPK_TEST.main_masters.mm_buhin_no (buhin_no, created_date, created_tantou_id) VALUES ('678701AE0A04', GETDATE(), 999);</v>
      </c>
    </row>
    <row r="465" spans="1:3">
      <c r="A465" s="291" t="s">
        <v>7166</v>
      </c>
      <c r="B465" s="291" t="str">
        <f>IF(ISERROR(VLOOKUP($A465,DB登録部品番号!$A$2:$A$2000,1,FALSE)),"■","")</f>
        <v>■</v>
      </c>
      <c r="C465" s="291" t="str">
        <f t="shared" si="7"/>
        <v>INSERT INTO UPK_TEST.main_masters.mm_buhin_no (buhin_no, created_date, created_tantou_id) VALUES ('678701AE0A05', GETDATE(), 999);</v>
      </c>
    </row>
    <row r="466" spans="1:3">
      <c r="A466" s="291" t="s">
        <v>1612</v>
      </c>
      <c r="B466" s="291" t="str">
        <f>IF(ISERROR(VLOOKUP($A466,DB登録部品番号!$A$2:$A$2000,1,FALSE)),"■","")</f>
        <v/>
      </c>
      <c r="C466" s="291" t="str">
        <f t="shared" si="7"/>
        <v>INSERT INTO UPK_TEST.main_masters.mm_buhin_no (buhin_no, created_date, created_tantou_id) VALUES ('678701JA0A03', GETDATE(), 999);</v>
      </c>
    </row>
    <row r="467" spans="1:3">
      <c r="A467" s="291" t="s">
        <v>1613</v>
      </c>
      <c r="B467" s="291" t="str">
        <f>IF(ISERROR(VLOOKUP($A467,DB登録部品番号!$A$2:$A$2000,1,FALSE)),"■","")</f>
        <v/>
      </c>
      <c r="C467" s="291" t="str">
        <f t="shared" si="7"/>
        <v>INSERT INTO UPK_TEST.main_masters.mm_buhin_no (buhin_no, created_date, created_tantou_id) VALUES ('678701JA0A04', GETDATE(), 999);</v>
      </c>
    </row>
    <row r="468" spans="1:3">
      <c r="A468" s="291" t="s">
        <v>1615</v>
      </c>
      <c r="B468" s="291" t="str">
        <f>IF(ISERROR(VLOOKUP($A468,DB登録部品番号!$A$2:$A$2000,1,FALSE)),"■","")</f>
        <v/>
      </c>
      <c r="C468" s="291" t="str">
        <f t="shared" si="7"/>
        <v>INSERT INTO UPK_TEST.main_masters.mm_buhin_no (buhin_no, created_date, created_tantou_id) VALUES ('678701JA0A06', GETDATE(), 999);</v>
      </c>
    </row>
    <row r="469" spans="1:3">
      <c r="A469" s="291" t="s">
        <v>1616</v>
      </c>
      <c r="B469" s="291" t="str">
        <f>IF(ISERROR(VLOOKUP($A469,DB登録部品番号!$A$2:$A$2000,1,FALSE)),"■","")</f>
        <v/>
      </c>
      <c r="C469" s="291" t="str">
        <f t="shared" si="7"/>
        <v>INSERT INTO UPK_TEST.main_masters.mm_buhin_no (buhin_no, created_date, created_tantou_id) VALUES ('678701JB0A03', GETDATE(), 999);</v>
      </c>
    </row>
    <row r="470" spans="1:3">
      <c r="A470" s="291" t="s">
        <v>1617</v>
      </c>
      <c r="B470" s="291" t="str">
        <f>IF(ISERROR(VLOOKUP($A470,DB登録部品番号!$A$2:$A$2000,1,FALSE)),"■","")</f>
        <v/>
      </c>
      <c r="C470" s="291" t="str">
        <f t="shared" si="7"/>
        <v>INSERT INTO UPK_TEST.main_masters.mm_buhin_no (buhin_no, created_date, created_tantou_id) VALUES ('678701JB0A04', GETDATE(), 999);</v>
      </c>
    </row>
    <row r="471" spans="1:3">
      <c r="A471" s="291" t="s">
        <v>1619</v>
      </c>
      <c r="B471" s="291" t="str">
        <f>IF(ISERROR(VLOOKUP($A471,DB登録部品番号!$A$2:$A$2000,1,FALSE)),"■","")</f>
        <v/>
      </c>
      <c r="C471" s="291" t="str">
        <f t="shared" si="7"/>
        <v>INSERT INTO UPK_TEST.main_masters.mm_buhin_no (buhin_no, created_date, created_tantou_id) VALUES ('678701JB0A06', GETDATE(), 999);</v>
      </c>
    </row>
    <row r="472" spans="1:3">
      <c r="A472" s="291" t="s">
        <v>1622</v>
      </c>
      <c r="B472" s="291" t="str">
        <f>IF(ISERROR(VLOOKUP($A472,DB登録部品番号!$A$2:$A$2000,1,FALSE)),"■","")</f>
        <v/>
      </c>
      <c r="C472" s="291" t="str">
        <f t="shared" si="7"/>
        <v>INSERT INTO UPK_TEST.main_masters.mm_buhin_no (buhin_no, created_date, created_tantou_id) VALUES ('678701VA0A06', GETDATE(), 999);</v>
      </c>
    </row>
    <row r="473" spans="1:3">
      <c r="A473" s="291" t="s">
        <v>1623</v>
      </c>
      <c r="B473" s="291" t="str">
        <f>IF(ISERROR(VLOOKUP($A473,DB登録部品番号!$A$2:$A$2000,1,FALSE)),"■","")</f>
        <v/>
      </c>
      <c r="C473" s="291" t="str">
        <f t="shared" si="7"/>
        <v>INSERT INTO UPK_TEST.main_masters.mm_buhin_no (buhin_no, created_date, created_tantou_id) VALUES ('678701ZR0A03', GETDATE(), 999);</v>
      </c>
    </row>
    <row r="474" spans="1:3">
      <c r="A474" s="291" t="s">
        <v>1624</v>
      </c>
      <c r="B474" s="291" t="str">
        <f>IF(ISERROR(VLOOKUP($A474,DB登録部品番号!$A$2:$A$2000,1,FALSE)),"■","")</f>
        <v/>
      </c>
      <c r="C474" s="291" t="str">
        <f t="shared" si="7"/>
        <v>INSERT INTO UPK_TEST.main_masters.mm_buhin_no (buhin_no, created_date, created_tantou_id) VALUES ('678701ZR0A04', GETDATE(), 999);</v>
      </c>
    </row>
    <row r="475" spans="1:3">
      <c r="A475" s="291" t="s">
        <v>7167</v>
      </c>
      <c r="B475" s="291" t="str">
        <f>IF(ISERROR(VLOOKUP($A475,DB登録部品番号!$A$2:$A$2000,1,FALSE)),"■","")</f>
        <v>■</v>
      </c>
      <c r="C475" s="291" t="str">
        <f t="shared" si="7"/>
        <v>INSERT INTO UPK_TEST.main_masters.mm_buhin_no (buhin_no, created_date, created_tantou_id) VALUES ('67870JN20A03', GETDATE(), 999);</v>
      </c>
    </row>
    <row r="476" spans="1:3">
      <c r="A476" s="291" t="s">
        <v>7168</v>
      </c>
      <c r="B476" s="291" t="str">
        <f>IF(ISERROR(VLOOKUP($A476,DB登録部品番号!$A$2:$A$2000,1,FALSE)),"■","")</f>
        <v>■</v>
      </c>
      <c r="C476" s="291" t="str">
        <f t="shared" si="7"/>
        <v>INSERT INTO UPK_TEST.main_masters.mm_buhin_no (buhin_no, created_date, created_tantou_id) VALUES ('67870JN20A04', GETDATE(), 999);</v>
      </c>
    </row>
    <row r="477" spans="1:3">
      <c r="A477" s="291" t="s">
        <v>7169</v>
      </c>
      <c r="B477" s="291" t="str">
        <f>IF(ISERROR(VLOOKUP($A477,DB登録部品番号!$A$2:$A$2000,1,FALSE)),"■","")</f>
        <v>■</v>
      </c>
      <c r="C477" s="291" t="str">
        <f t="shared" si="7"/>
        <v>INSERT INTO UPK_TEST.main_masters.mm_buhin_no (buhin_no, created_date, created_tantou_id) VALUES ('67870JN20A05', GETDATE(), 999);</v>
      </c>
    </row>
    <row r="478" spans="1:3">
      <c r="A478" s="291" t="s">
        <v>7170</v>
      </c>
      <c r="B478" s="291" t="str">
        <f>IF(ISERROR(VLOOKUP($A478,DB登録部品番号!$A$2:$A$2000,1,FALSE)),"■","")</f>
        <v>■</v>
      </c>
      <c r="C478" s="291" t="str">
        <f t="shared" si="7"/>
        <v>INSERT INTO UPK_TEST.main_masters.mm_buhin_no (buhin_no, created_date, created_tantou_id) VALUES ('73141JM010', GETDATE(), 999);</v>
      </c>
    </row>
    <row r="479" spans="1:3">
      <c r="A479" s="291" t="s">
        <v>7171</v>
      </c>
      <c r="B479" s="291" t="str">
        <f>IF(ISERROR(VLOOKUP($A479,DB登録部品番号!$A$2:$A$2000,1,FALSE)),"■","")</f>
        <v>■</v>
      </c>
      <c r="C479" s="291" t="str">
        <f t="shared" si="7"/>
        <v>INSERT INTO UPK_TEST.main_masters.mm_buhin_no (buhin_no, created_date, created_tantou_id) VALUES ('73152JM010', GETDATE(), 999);</v>
      </c>
    </row>
    <row r="480" spans="1:3">
      <c r="A480" s="291" t="s">
        <v>7172</v>
      </c>
      <c r="B480" s="291" t="str">
        <f>IF(ISERROR(VLOOKUP($A480,DB登録部品番号!$A$2:$A$2000,1,FALSE)),"■","")</f>
        <v>■</v>
      </c>
      <c r="C480" s="291" t="str">
        <f t="shared" si="7"/>
        <v>INSERT INTO UPK_TEST.main_masters.mm_buhin_no (buhin_no, created_date, created_tantou_id) VALUES ('73153JM010', GETDATE(), 999);</v>
      </c>
    </row>
    <row r="481" spans="1:3">
      <c r="A481" s="291" t="s">
        <v>7173</v>
      </c>
      <c r="B481" s="291" t="str">
        <f>IF(ISERROR(VLOOKUP($A481,DB登録部品番号!$A$2:$A$2000,1,FALSE)),"■","")</f>
        <v>■</v>
      </c>
      <c r="C481" s="291" t="str">
        <f t="shared" si="7"/>
        <v>INSERT INTO UPK_TEST.main_masters.mm_buhin_no (buhin_no, created_date, created_tantou_id) VALUES ('732113VA0A', GETDATE(), 999);</v>
      </c>
    </row>
    <row r="482" spans="1:3">
      <c r="A482" s="291" t="s">
        <v>1625</v>
      </c>
      <c r="B482" s="291" t="str">
        <f>IF(ISERROR(VLOOKUP($A482,DB登録部品番号!$A$2:$A$2000,1,FALSE)),"■","")</f>
        <v/>
      </c>
      <c r="C482" s="291" t="str">
        <f t="shared" si="7"/>
        <v>INSERT INTO UPK_TEST.main_masters.mm_buhin_no (buhin_no, created_date, created_tantou_id) VALUES ('732113XA0A', GETDATE(), 999);</v>
      </c>
    </row>
    <row r="483" spans="1:3">
      <c r="A483" s="291" t="s">
        <v>1626</v>
      </c>
      <c r="B483" s="291" t="str">
        <f>IF(ISERROR(VLOOKUP($A483,DB登録部品番号!$A$2:$A$2000,1,FALSE)),"■","")</f>
        <v/>
      </c>
      <c r="C483" s="291" t="str">
        <f t="shared" si="7"/>
        <v>INSERT INTO UPK_TEST.main_masters.mm_buhin_no (buhin_no, created_date, created_tantou_id) VALUES ('732113XE0A', GETDATE(), 999);</v>
      </c>
    </row>
    <row r="484" spans="1:3">
      <c r="A484" s="291" t="s">
        <v>1627</v>
      </c>
      <c r="B484" s="291" t="str">
        <f>IF(ISERROR(VLOOKUP($A484,DB登録部品番号!$A$2:$A$2000,1,FALSE)),"■","")</f>
        <v/>
      </c>
      <c r="C484" s="291" t="str">
        <f t="shared" si="7"/>
        <v>INSERT INTO UPK_TEST.main_masters.mm_buhin_no (buhin_no, created_date, created_tantou_id) VALUES ('732114CC1A', GETDATE(), 999);</v>
      </c>
    </row>
    <row r="485" spans="1:3">
      <c r="A485" s="291" t="s">
        <v>1628</v>
      </c>
      <c r="B485" s="291" t="str">
        <f>IF(ISERROR(VLOOKUP($A485,DB登録部品番号!$A$2:$A$2000,1,FALSE)),"■","")</f>
        <v/>
      </c>
      <c r="C485" s="291" t="str">
        <f t="shared" si="7"/>
        <v>INSERT INTO UPK_TEST.main_masters.mm_buhin_no (buhin_no, created_date, created_tantou_id) VALUES ('732115TA0A', GETDATE(), 999);</v>
      </c>
    </row>
    <row r="486" spans="1:3">
      <c r="A486" s="291" t="s">
        <v>7174</v>
      </c>
      <c r="B486" s="291" t="str">
        <f>IF(ISERROR(VLOOKUP($A486,DB登録部品番号!$A$2:$A$2000,1,FALSE)),"■","")</f>
        <v>■</v>
      </c>
      <c r="C486" s="291" t="str">
        <f t="shared" si="7"/>
        <v>INSERT INTO UPK_TEST.main_masters.mm_buhin_no (buhin_no, created_date, created_tantou_id) VALUES ('73211JM000', GETDATE(), 999);</v>
      </c>
    </row>
    <row r="487" spans="1:3">
      <c r="A487" s="291" t="s">
        <v>7175</v>
      </c>
      <c r="B487" s="291" t="str">
        <f>IF(ISERROR(VLOOKUP($A487,DB登録部品番号!$A$2:$A$2000,1,FALSE)),"■","")</f>
        <v>■</v>
      </c>
      <c r="C487" s="291" t="str">
        <f t="shared" si="7"/>
        <v>INSERT INTO UPK_TEST.main_masters.mm_buhin_no (buhin_no, created_date, created_tantou_id) VALUES ('73211JN22A', GETDATE(), 999);</v>
      </c>
    </row>
    <row r="488" spans="1:3">
      <c r="A488" s="291" t="s">
        <v>1629</v>
      </c>
      <c r="B488" s="291" t="str">
        <f>IF(ISERROR(VLOOKUP($A488,DB登録部品番号!$A$2:$A$2000,1,FALSE)),"■","")</f>
        <v/>
      </c>
      <c r="C488" s="291" t="str">
        <f t="shared" si="7"/>
        <v>INSERT INTO UPK_TEST.main_masters.mm_buhin_no (buhin_no, created_date, created_tantou_id) VALUES ('732123XC0A', GETDATE(), 999);</v>
      </c>
    </row>
    <row r="489" spans="1:3">
      <c r="A489" s="291" t="s">
        <v>7176</v>
      </c>
      <c r="B489" s="291" t="str">
        <f>IF(ISERROR(VLOOKUP($A489,DB登録部品番号!$A$2:$A$2000,1,FALSE)),"■","")</f>
        <v>■</v>
      </c>
      <c r="C489" s="291" t="str">
        <f t="shared" si="7"/>
        <v>INSERT INTO UPK_TEST.main_masters.mm_buhin_no (buhin_no, created_date, created_tantou_id) VALUES ('73231JN22A', GETDATE(), 999);</v>
      </c>
    </row>
    <row r="490" spans="1:3">
      <c r="A490" s="291" t="s">
        <v>1631</v>
      </c>
      <c r="B490" s="291" t="str">
        <f>IF(ISERROR(VLOOKUP($A490,DB登録部品番号!$A$2:$A$2000,1,FALSE)),"■","")</f>
        <v/>
      </c>
      <c r="C490" s="291" t="str">
        <f t="shared" si="7"/>
        <v>INSERT INTO UPK_TEST.main_masters.mm_buhin_no (buhin_no, created_date, created_tantou_id) VALUES ('732323XC0A', GETDATE(), 999);</v>
      </c>
    </row>
    <row r="491" spans="1:3">
      <c r="A491" s="291" t="s">
        <v>7177</v>
      </c>
      <c r="B491" s="291" t="str">
        <f>IF(ISERROR(VLOOKUP($A491,DB登録部品番号!$A$2:$A$2000,1,FALSE)),"■","")</f>
        <v>■</v>
      </c>
      <c r="C491" s="291" t="str">
        <f t="shared" si="7"/>
        <v>INSERT INTO UPK_TEST.main_masters.mm_buhin_no (buhin_no, created_date, created_tantou_id) VALUES ('73232JM000', GETDATE(), 999);</v>
      </c>
    </row>
    <row r="492" spans="1:3">
      <c r="A492" s="291" t="s">
        <v>7178</v>
      </c>
      <c r="B492" s="291" t="str">
        <f>IF(ISERROR(VLOOKUP($A492,DB登録部品番号!$A$2:$A$2000,1,FALSE)),"■","")</f>
        <v>■</v>
      </c>
      <c r="C492" s="291" t="str">
        <f t="shared" si="7"/>
        <v>INSERT INTO UPK_TEST.main_masters.mm_buhin_no (buhin_no, created_date, created_tantou_id) VALUES ('732333VA0A', GETDATE(), 999);</v>
      </c>
    </row>
    <row r="493" spans="1:3">
      <c r="A493" s="291" t="s">
        <v>1636</v>
      </c>
      <c r="B493" s="291" t="str">
        <f>IF(ISERROR(VLOOKUP($A493,DB登録部品番号!$A$2:$A$2000,1,FALSE)),"■","")</f>
        <v/>
      </c>
      <c r="C493" s="291" t="str">
        <f t="shared" si="7"/>
        <v>INSERT INTO UPK_TEST.main_masters.mm_buhin_no (buhin_no, created_date, created_tantou_id) VALUES ('732333XC0A', GETDATE(), 999);</v>
      </c>
    </row>
    <row r="494" spans="1:3">
      <c r="A494" s="291" t="s">
        <v>1637</v>
      </c>
      <c r="B494" s="291" t="str">
        <f>IF(ISERROR(VLOOKUP($A494,DB登録部品番号!$A$2:$A$2000,1,FALSE)),"■","")</f>
        <v/>
      </c>
      <c r="C494" s="291" t="str">
        <f t="shared" si="7"/>
        <v>INSERT INTO UPK_TEST.main_masters.mm_buhin_no (buhin_no, created_date, created_tantou_id) VALUES ('732333XC0B', GETDATE(), 999);</v>
      </c>
    </row>
    <row r="495" spans="1:3">
      <c r="A495" s="291" t="s">
        <v>1638</v>
      </c>
      <c r="B495" s="291" t="str">
        <f>IF(ISERROR(VLOOKUP($A495,DB登録部品番号!$A$2:$A$2000,1,FALSE)),"■","")</f>
        <v/>
      </c>
      <c r="C495" s="291" t="str">
        <f t="shared" si="7"/>
        <v>INSERT INTO UPK_TEST.main_masters.mm_buhin_no (buhin_no, created_date, created_tantou_id) VALUES ('732333XC0C', GETDATE(), 999);</v>
      </c>
    </row>
    <row r="496" spans="1:3">
      <c r="A496" s="291" t="s">
        <v>1639</v>
      </c>
      <c r="B496" s="291" t="str">
        <f>IF(ISERROR(VLOOKUP($A496,DB登録部品番号!$A$2:$A$2000,1,FALSE)),"■","")</f>
        <v/>
      </c>
      <c r="C496" s="291" t="str">
        <f t="shared" si="7"/>
        <v>INSERT INTO UPK_TEST.main_masters.mm_buhin_no (buhin_no, created_date, created_tantou_id) VALUES ('732333XE0A', GETDATE(), 999);</v>
      </c>
    </row>
    <row r="497" spans="1:3">
      <c r="A497" s="291" t="s">
        <v>1640</v>
      </c>
      <c r="B497" s="291" t="str">
        <f>IF(ISERROR(VLOOKUP($A497,DB登録部品番号!$A$2:$A$2000,1,FALSE)),"■","")</f>
        <v/>
      </c>
      <c r="C497" s="291" t="str">
        <f t="shared" si="7"/>
        <v>INSERT INTO UPK_TEST.main_masters.mm_buhin_no (buhin_no, created_date, created_tantou_id) VALUES ('732333XE0B', GETDATE(), 999);</v>
      </c>
    </row>
    <row r="498" spans="1:3">
      <c r="A498" s="291" t="s">
        <v>1641</v>
      </c>
      <c r="B498" s="291" t="str">
        <f>IF(ISERROR(VLOOKUP($A498,DB登録部品番号!$A$2:$A$2000,1,FALSE)),"■","")</f>
        <v/>
      </c>
      <c r="C498" s="291" t="str">
        <f t="shared" si="7"/>
        <v>INSERT INTO UPK_TEST.main_masters.mm_buhin_no (buhin_no, created_date, created_tantou_id) VALUES ('732333XE0C', GETDATE(), 999);</v>
      </c>
    </row>
    <row r="499" spans="1:3">
      <c r="A499" s="291" t="s">
        <v>7179</v>
      </c>
      <c r="B499" s="291" t="str">
        <f>IF(ISERROR(VLOOKUP($A499,DB登録部品番号!$A$2:$A$2000,1,FALSE)),"■","")</f>
        <v>■</v>
      </c>
      <c r="C499" s="291" t="str">
        <f t="shared" si="7"/>
        <v>INSERT INTO UPK_TEST.main_masters.mm_buhin_no (buhin_no, created_date, created_tantou_id) VALUES ('732343VA0A', GETDATE(), 999);</v>
      </c>
    </row>
    <row r="500" spans="1:3">
      <c r="A500" s="291" t="s">
        <v>7180</v>
      </c>
      <c r="B500" s="291" t="str">
        <f>IF(ISERROR(VLOOKUP($A500,DB登録部品番号!$A$2:$A$2000,1,FALSE)),"■","")</f>
        <v>■</v>
      </c>
      <c r="C500" s="291" t="str">
        <f t="shared" si="7"/>
        <v>INSERT INTO UPK_TEST.main_masters.mm_buhin_no (buhin_no, created_date, created_tantou_id) VALUES ('732353VA0A', GETDATE(), 999);</v>
      </c>
    </row>
    <row r="501" spans="1:3">
      <c r="A501" s="291" t="s">
        <v>7181</v>
      </c>
      <c r="B501" s="291" t="str">
        <f>IF(ISERROR(VLOOKUP($A501,DB登録部品番号!$A$2:$A$2000,1,FALSE)),"■","")</f>
        <v>■</v>
      </c>
      <c r="C501" s="291" t="str">
        <f t="shared" si="7"/>
        <v>INSERT INTO UPK_TEST.main_masters.mm_buhin_no (buhin_no, created_date, created_tantou_id) VALUES ('73236JM000', GETDATE(), 999);</v>
      </c>
    </row>
    <row r="502" spans="1:3">
      <c r="A502" s="291" t="s">
        <v>7182</v>
      </c>
      <c r="B502" s="291" t="str">
        <f>IF(ISERROR(VLOOKUP($A502,DB登録部品番号!$A$2:$A$2000,1,FALSE)),"■","")</f>
        <v>■</v>
      </c>
      <c r="C502" s="291" t="str">
        <f t="shared" si="7"/>
        <v>INSERT INTO UPK_TEST.main_masters.mm_buhin_no (buhin_no, created_date, created_tantou_id) VALUES ('73237JM000', GETDATE(), 999);</v>
      </c>
    </row>
    <row r="503" spans="1:3">
      <c r="A503" s="291" t="s">
        <v>7183</v>
      </c>
      <c r="B503" s="291" t="str">
        <f>IF(ISERROR(VLOOKUP($A503,DB登録部品番号!$A$2:$A$2000,1,FALSE)),"■","")</f>
        <v>■</v>
      </c>
      <c r="C503" s="291" t="str">
        <f t="shared" si="7"/>
        <v>INSERT INTO UPK_TEST.main_masters.mm_buhin_no (buhin_no, created_date, created_tantou_id) VALUES ('732424M700', GETDATE(), 999);</v>
      </c>
    </row>
    <row r="504" spans="1:3">
      <c r="A504" s="291" t="s">
        <v>192</v>
      </c>
      <c r="B504" s="291" t="str">
        <f>IF(ISERROR(VLOOKUP($A504,DB登録部品番号!$A$2:$A$2000,1,FALSE)),"■","")</f>
        <v/>
      </c>
      <c r="C504" s="291" t="str">
        <f t="shared" si="7"/>
        <v>INSERT INTO UPK_TEST.main_masters.mm_buhin_no (buhin_no, created_date, created_tantou_id) VALUES ('732425TA0A', GETDATE(), 999);</v>
      </c>
    </row>
    <row r="505" spans="1:3">
      <c r="A505" s="291" t="s">
        <v>7184</v>
      </c>
      <c r="B505" s="291" t="str">
        <f>IF(ISERROR(VLOOKUP($A505,DB登録部品番号!$A$2:$A$2000,1,FALSE)),"■","")</f>
        <v>■</v>
      </c>
      <c r="C505" s="291" t="str">
        <f t="shared" si="7"/>
        <v>INSERT INTO UPK_TEST.main_masters.mm_buhin_no (buhin_no, created_date, created_tantou_id) VALUES ('73252JM000', GETDATE(), 999);</v>
      </c>
    </row>
    <row r="506" spans="1:3">
      <c r="A506" s="291" t="s">
        <v>7185</v>
      </c>
      <c r="B506" s="291" t="str">
        <f>IF(ISERROR(VLOOKUP($A506,DB登録部品番号!$A$2:$A$2000,1,FALSE)),"■","")</f>
        <v>■</v>
      </c>
      <c r="C506" s="291" t="str">
        <f t="shared" si="7"/>
        <v>INSERT INTO UPK_TEST.main_masters.mm_buhin_no (buhin_no, created_date, created_tantou_id) VALUES ('732564M500', GETDATE(), 999);</v>
      </c>
    </row>
    <row r="507" spans="1:3">
      <c r="A507" s="291" t="s">
        <v>7186</v>
      </c>
      <c r="B507" s="291" t="str">
        <f>IF(ISERROR(VLOOKUP($A507,DB登録部品番号!$A$2:$A$2000,1,FALSE)),"■","")</f>
        <v>■</v>
      </c>
      <c r="C507" s="291" t="str">
        <f t="shared" si="7"/>
        <v>INSERT INTO UPK_TEST.main_masters.mm_buhin_no (buhin_no, created_date, created_tantou_id) VALUES ('732624M500', GETDATE(), 999);</v>
      </c>
    </row>
    <row r="508" spans="1:3">
      <c r="A508" s="291" t="s">
        <v>7187</v>
      </c>
      <c r="B508" s="291" t="str">
        <f>IF(ISERROR(VLOOKUP($A508,DB登録部品番号!$A$2:$A$2000,1,FALSE)),"■","")</f>
        <v>■</v>
      </c>
      <c r="C508" s="291" t="str">
        <f t="shared" si="7"/>
        <v>INSERT INTO UPK_TEST.main_masters.mm_buhin_no (buhin_no, created_date, created_tantou_id) VALUES ('732625TA0A', GETDATE(), 999);</v>
      </c>
    </row>
    <row r="509" spans="1:3">
      <c r="A509" s="291" t="s">
        <v>204</v>
      </c>
      <c r="B509" s="291" t="str">
        <f>IF(ISERROR(VLOOKUP($A509,DB登録部品番号!$A$2:$A$2000,1,FALSE)),"■","")</f>
        <v/>
      </c>
      <c r="C509" s="291" t="str">
        <f t="shared" si="7"/>
        <v>INSERT INTO UPK_TEST.main_masters.mm_buhin_no (buhin_no, created_date, created_tantou_id) VALUES ('732725TA0A', GETDATE(), 999);</v>
      </c>
    </row>
    <row r="510" spans="1:3">
      <c r="A510" s="291" t="s">
        <v>1643</v>
      </c>
      <c r="B510" s="291" t="str">
        <f>IF(ISERROR(VLOOKUP($A510,DB登録部品番号!$A$2:$A$2000,1,FALSE)),"■","")</f>
        <v/>
      </c>
      <c r="C510" s="291" t="str">
        <f t="shared" si="7"/>
        <v>INSERT INTO UPK_TEST.main_masters.mm_buhin_no (buhin_no, created_date, created_tantou_id) VALUES ('742233XA0A', GETDATE(), 999);</v>
      </c>
    </row>
    <row r="511" spans="1:3">
      <c r="A511" s="291" t="s">
        <v>1645</v>
      </c>
      <c r="B511" s="291" t="str">
        <f>IF(ISERROR(VLOOKUP($A511,DB登録部品番号!$A$2:$A$2000,1,FALSE)),"■","")</f>
        <v/>
      </c>
      <c r="C511" s="291" t="str">
        <f t="shared" si="7"/>
        <v>INSERT INTO UPK_TEST.main_masters.mm_buhin_no (buhin_no, created_date, created_tantou_id) VALUES ('742823XA0AUF', GETDATE(), 999);</v>
      </c>
    </row>
    <row r="512" spans="1:3">
      <c r="A512" s="291" t="s">
        <v>1647</v>
      </c>
      <c r="B512" s="291" t="str">
        <f>IF(ISERROR(VLOOKUP($A512,DB登録部品番号!$A$2:$A$2000,1,FALSE)),"■","")</f>
        <v/>
      </c>
      <c r="C512" s="291" t="str">
        <f t="shared" si="7"/>
        <v>INSERT INTO UPK_TEST.main_masters.mm_buhin_no (buhin_no, created_date, created_tantou_id) VALUES ('742823XE0AUF', GETDATE(), 999);</v>
      </c>
    </row>
    <row r="513" spans="1:3">
      <c r="A513" s="291" t="s">
        <v>1648</v>
      </c>
      <c r="B513" s="291" t="str">
        <f>IF(ISERROR(VLOOKUP($A513,DB登録部品番号!$A$2:$A$2000,1,FALSE)),"■","")</f>
        <v/>
      </c>
      <c r="C513" s="291" t="str">
        <f t="shared" si="7"/>
        <v>INSERT INTO UPK_TEST.main_masters.mm_buhin_no (buhin_no, created_date, created_tantou_id) VALUES ('742825YJ0A', GETDATE(), 999);</v>
      </c>
    </row>
    <row r="514" spans="1:3">
      <c r="A514" s="291" t="s">
        <v>1649</v>
      </c>
      <c r="B514" s="291" t="str">
        <f>IF(ISERROR(VLOOKUP($A514,DB登録部品番号!$A$2:$A$2000,1,FALSE)),"■","")</f>
        <v/>
      </c>
      <c r="C514" s="291" t="str">
        <f t="shared" si="7"/>
        <v>INSERT INTO UPK_TEST.main_masters.mm_buhin_no (buhin_no, created_date, created_tantou_id) VALUES ('742825YJ0B', GETDATE(), 999);</v>
      </c>
    </row>
    <row r="515" spans="1:3">
      <c r="A515" s="291" t="s">
        <v>1650</v>
      </c>
      <c r="B515" s="291" t="str">
        <f>IF(ISERROR(VLOOKUP($A515,DB登録部品番号!$A$2:$A$2000,1,FALSE)),"■","")</f>
        <v/>
      </c>
      <c r="C515" s="291" t="str">
        <f t="shared" si="7"/>
        <v>INSERT INTO UPK_TEST.main_masters.mm_buhin_no (buhin_no, created_date, created_tantou_id) VALUES ('742825YJ0D', GETDATE(), 999);</v>
      </c>
    </row>
    <row r="516" spans="1:3">
      <c r="A516" s="291" t="s">
        <v>1651</v>
      </c>
      <c r="B516" s="291" t="str">
        <f>IF(ISERROR(VLOOKUP($A516,DB登録部品番号!$A$2:$A$2000,1,FALSE)),"■","")</f>
        <v/>
      </c>
      <c r="C516" s="291" t="str">
        <f t="shared" si="7"/>
        <v>INSERT INTO UPK_TEST.main_masters.mm_buhin_no (buhin_no, created_date, created_tantou_id) VALUES ('742833XA0A', GETDATE(), 999);</v>
      </c>
    </row>
    <row r="517" spans="1:3">
      <c r="A517" s="291" t="s">
        <v>1652</v>
      </c>
      <c r="B517" s="291" t="str">
        <f>IF(ISERROR(VLOOKUP($A517,DB登録部品番号!$A$2:$A$2000,1,FALSE)),"■","")</f>
        <v/>
      </c>
      <c r="C517" s="291" t="str">
        <f t="shared" ref="C517:C580" si="8">$L$1&amp;"'"&amp;$A517&amp;"', GETDATE(), 999);"</f>
        <v>INSERT INTO UPK_TEST.main_masters.mm_buhin_no (buhin_no, created_date, created_tantou_id) VALUES ('742833XA0B', GETDATE(), 999);</v>
      </c>
    </row>
    <row r="518" spans="1:3">
      <c r="A518" s="291" t="s">
        <v>1654</v>
      </c>
      <c r="B518" s="291" t="str">
        <f>IF(ISERROR(VLOOKUP($A518,DB登録部品番号!$A$2:$A$2000,1,FALSE)),"■","")</f>
        <v/>
      </c>
      <c r="C518" s="291" t="str">
        <f t="shared" si="8"/>
        <v>INSERT INTO UPK_TEST.main_masters.mm_buhin_no (buhin_no, created_date, created_tantou_id) VALUES ('742D13XA0A', GETDATE(), 999);</v>
      </c>
    </row>
    <row r="519" spans="1:3">
      <c r="A519" s="291" t="s">
        <v>1655</v>
      </c>
      <c r="B519" s="291" t="str">
        <f>IF(ISERROR(VLOOKUP($A519,DB登録部品番号!$A$2:$A$2000,1,FALSE)),"■","")</f>
        <v/>
      </c>
      <c r="C519" s="291" t="str">
        <f t="shared" si="8"/>
        <v>INSERT INTO UPK_TEST.main_masters.mm_buhin_no (buhin_no, created_date, created_tantou_id) VALUES ('742D13XA0B', GETDATE(), 999);</v>
      </c>
    </row>
    <row r="520" spans="1:3">
      <c r="A520" s="291" t="s">
        <v>7188</v>
      </c>
      <c r="B520" s="291" t="str">
        <f>IF(ISERROR(VLOOKUP($A520,DB登録部品番号!$A$2:$A$2000,1,FALSE)),"■","")</f>
        <v>■</v>
      </c>
      <c r="C520" s="291" t="str">
        <f t="shared" si="8"/>
        <v>INSERT INTO UPK_TEST.main_masters.mm_buhin_no (buhin_no, created_date, created_tantou_id) VALUES ('743171AA0A', GETDATE(), 999);</v>
      </c>
    </row>
    <row r="521" spans="1:3">
      <c r="A521" s="291" t="s">
        <v>1657</v>
      </c>
      <c r="B521" s="291" t="str">
        <f>IF(ISERROR(VLOOKUP($A521,DB登録部品番号!$A$2:$A$2000,1,FALSE)),"■","")</f>
        <v/>
      </c>
      <c r="C521" s="291" t="str">
        <f t="shared" si="8"/>
        <v>INSERT INTO UPK_TEST.main_masters.mm_buhin_no (buhin_no, created_date, created_tantou_id) VALUES ('743174BD0A', GETDATE(), 999);</v>
      </c>
    </row>
    <row r="522" spans="1:3">
      <c r="A522" s="291" t="s">
        <v>1658</v>
      </c>
      <c r="B522" s="291" t="str">
        <f>IF(ISERROR(VLOOKUP($A522,DB登録部品番号!$A$2:$A$2000,1,FALSE)),"■","")</f>
        <v/>
      </c>
      <c r="C522" s="291" t="str">
        <f t="shared" si="8"/>
        <v>INSERT INTO UPK_TEST.main_masters.mm_buhin_no (buhin_no, created_date, created_tantou_id) VALUES ('743174CB0A', GETDATE(), 999);</v>
      </c>
    </row>
    <row r="523" spans="1:3">
      <c r="A523" s="291" t="s">
        <v>7189</v>
      </c>
      <c r="B523" s="291" t="str">
        <f>IF(ISERROR(VLOOKUP($A523,DB登録部品番号!$A$2:$A$2000,1,FALSE)),"■","")</f>
        <v>■</v>
      </c>
      <c r="C523" s="291" t="str">
        <f t="shared" si="8"/>
        <v>INSERT INTO UPK_TEST.main_masters.mm_buhin_no (buhin_no, created_date, created_tantou_id) VALUES ('74317JG00A', GETDATE(), 999);</v>
      </c>
    </row>
    <row r="524" spans="1:3">
      <c r="A524" s="291" t="s">
        <v>7190</v>
      </c>
      <c r="B524" s="291" t="str">
        <f>IF(ISERROR(VLOOKUP($A524,DB登録部品番号!$A$2:$A$2000,1,FALSE)),"■","")</f>
        <v>■</v>
      </c>
      <c r="C524" s="291" t="str">
        <f t="shared" si="8"/>
        <v>INSERT INTO UPK_TEST.main_masters.mm_buhin_no (buhin_no, created_date, created_tantou_id) VALUES ('74317JG00A-K', GETDATE(), 999);</v>
      </c>
    </row>
    <row r="525" spans="1:3">
      <c r="A525" s="291" t="s">
        <v>1663</v>
      </c>
      <c r="B525" s="291" t="str">
        <f>IF(ISERROR(VLOOKUP($A525,DB登録部品番号!$A$2:$A$2000,1,FALSE)),"■","")</f>
        <v/>
      </c>
      <c r="C525" s="291" t="str">
        <f t="shared" si="8"/>
        <v>INSERT INTO UPK_TEST.main_masters.mm_buhin_no (buhin_no, created_date, created_tantou_id) VALUES ('743225YJ0A', GETDATE(), 999);</v>
      </c>
    </row>
    <row r="526" spans="1:3">
      <c r="A526" s="291" t="s">
        <v>1665</v>
      </c>
      <c r="B526" s="291" t="str">
        <f>IF(ISERROR(VLOOKUP($A526,DB登録部品番号!$A$2:$A$2000,1,FALSE)),"■","")</f>
        <v/>
      </c>
      <c r="C526" s="291" t="str">
        <f t="shared" si="8"/>
        <v>INSERT INTO UPK_TEST.main_masters.mm_buhin_no (buhin_no, created_date, created_tantou_id) VALUES ('743233XA0A', GETDATE(), 999);</v>
      </c>
    </row>
    <row r="527" spans="1:3">
      <c r="A527" s="291" t="s">
        <v>1667</v>
      </c>
      <c r="B527" s="291" t="str">
        <f>IF(ISERROR(VLOOKUP($A527,DB登録部品番号!$A$2:$A$2000,1,FALSE)),"■","")</f>
        <v/>
      </c>
      <c r="C527" s="291" t="str">
        <f t="shared" si="8"/>
        <v>INSERT INTO UPK_TEST.main_masters.mm_buhin_no (buhin_no, created_date, created_tantou_id) VALUES ('743263XA0A', GETDATE(), 999);</v>
      </c>
    </row>
    <row r="528" spans="1:3">
      <c r="A528" s="291" t="s">
        <v>1668</v>
      </c>
      <c r="B528" s="291" t="str">
        <f>IF(ISERROR(VLOOKUP($A528,DB登録部品番号!$A$2:$A$2000,1,FALSE)),"■","")</f>
        <v/>
      </c>
      <c r="C528" s="291" t="str">
        <f t="shared" si="8"/>
        <v>INSERT INTO UPK_TEST.main_masters.mm_buhin_no (buhin_no, created_date, created_tantou_id) VALUES ('743273XA0A', GETDATE(), 999);</v>
      </c>
    </row>
    <row r="529" spans="1:3">
      <c r="A529" s="291" t="s">
        <v>1669</v>
      </c>
      <c r="B529" s="291" t="str">
        <f>IF(ISERROR(VLOOKUP($A529,DB登録部品番号!$A$2:$A$2000,1,FALSE)),"■","")</f>
        <v/>
      </c>
      <c r="C529" s="291" t="str">
        <f t="shared" si="8"/>
        <v>INSERT INTO UPK_TEST.main_masters.mm_buhin_no (buhin_no, created_date, created_tantou_id) VALUES ('743283XA0A', GETDATE(), 999);</v>
      </c>
    </row>
    <row r="530" spans="1:3">
      <c r="A530" s="291" t="s">
        <v>1670</v>
      </c>
      <c r="B530" s="291" t="str">
        <f>IF(ISERROR(VLOOKUP($A530,DB登録部品番号!$A$2:$A$2000,1,FALSE)),"■","")</f>
        <v/>
      </c>
      <c r="C530" s="291" t="str">
        <f t="shared" si="8"/>
        <v>INSERT INTO UPK_TEST.main_masters.mm_buhin_no (buhin_no, created_date, created_tantou_id) VALUES ('743293XN0A', GETDATE(), 999);</v>
      </c>
    </row>
    <row r="531" spans="1:3">
      <c r="A531" s="291" t="s">
        <v>7191</v>
      </c>
      <c r="B531" s="291" t="str">
        <f>IF(ISERROR(VLOOKUP($A531,DB登録部品番号!$A$2:$A$2000,1,FALSE)),"■","")</f>
        <v>■</v>
      </c>
      <c r="C531" s="291" t="str">
        <f t="shared" si="8"/>
        <v>INSERT INTO UPK_TEST.main_masters.mm_buhin_no (buhin_no, created_date, created_tantou_id) VALUES ('7433201G00', GETDATE(), 999);</v>
      </c>
    </row>
    <row r="532" spans="1:3">
      <c r="A532" s="291" t="s">
        <v>7192</v>
      </c>
      <c r="B532" s="291" t="str">
        <f>IF(ISERROR(VLOOKUP($A532,DB登録部品番号!$A$2:$A$2000,1,FALSE)),"■","")</f>
        <v>■</v>
      </c>
      <c r="C532" s="291" t="str">
        <f t="shared" si="8"/>
        <v>INSERT INTO UPK_TEST.main_masters.mm_buhin_no (buhin_no, created_date, created_tantou_id) VALUES ('743321AA0A', GETDATE(), 999);</v>
      </c>
    </row>
    <row r="533" spans="1:3">
      <c r="A533" s="291" t="s">
        <v>1671</v>
      </c>
      <c r="B533" s="291" t="str">
        <f>IF(ISERROR(VLOOKUP($A533,DB登録部品番号!$A$2:$A$2000,1,FALSE)),"■","")</f>
        <v/>
      </c>
      <c r="C533" s="291" t="str">
        <f t="shared" si="8"/>
        <v>INSERT INTO UPK_TEST.main_masters.mm_buhin_no (buhin_no, created_date, created_tantou_id) VALUES ('743321LA0A', GETDATE(), 999);</v>
      </c>
    </row>
    <row r="534" spans="1:3">
      <c r="A534" s="291" t="s">
        <v>7193</v>
      </c>
      <c r="B534" s="291" t="str">
        <f>IF(ISERROR(VLOOKUP($A534,DB登録部品番号!$A$2:$A$2000,1,FALSE)),"■","")</f>
        <v>■</v>
      </c>
      <c r="C534" s="291" t="str">
        <f t="shared" si="8"/>
        <v>INSERT INTO UPK_TEST.main_masters.mm_buhin_no (buhin_no, created_date, created_tantou_id) VALUES ('74332CA000', GETDATE(), 999);</v>
      </c>
    </row>
    <row r="535" spans="1:3">
      <c r="A535" s="291" t="s">
        <v>7194</v>
      </c>
      <c r="B535" s="291" t="str">
        <f>IF(ISERROR(VLOOKUP($A535,DB登録部品番号!$A$2:$A$2000,1,FALSE)),"■","")</f>
        <v>■</v>
      </c>
      <c r="C535" s="291" t="str">
        <f t="shared" si="8"/>
        <v>INSERT INTO UPK_TEST.main_masters.mm_buhin_no (buhin_no, created_date, created_tantou_id) VALUES ('743323VA0A', GETDATE(), 999);</v>
      </c>
    </row>
    <row r="536" spans="1:3">
      <c r="A536" s="291" t="s">
        <v>7195</v>
      </c>
      <c r="B536" s="291" t="str">
        <f>IF(ISERROR(VLOOKUP($A536,DB登録部品番号!$A$2:$A$2000,1,FALSE)),"■","")</f>
        <v>■</v>
      </c>
      <c r="C536" s="291" t="str">
        <f t="shared" si="8"/>
        <v>INSERT INTO UPK_TEST.main_masters.mm_buhin_no (buhin_no, created_date, created_tantou_id) VALUES ('743333VA0A', GETDATE(), 999);</v>
      </c>
    </row>
    <row r="537" spans="1:3">
      <c r="A537" s="291" t="s">
        <v>1672</v>
      </c>
      <c r="B537" s="291" t="str">
        <f>IF(ISERROR(VLOOKUP($A537,DB登録部品番号!$A$2:$A$2000,1,FALSE)),"■","")</f>
        <v/>
      </c>
      <c r="C537" s="291" t="str">
        <f t="shared" si="8"/>
        <v>INSERT INTO UPK_TEST.main_masters.mm_buhin_no (buhin_no, created_date, created_tantou_id) VALUES ('743324CB0A', GETDATE(), 999);</v>
      </c>
    </row>
    <row r="538" spans="1:3">
      <c r="A538" s="291" t="s">
        <v>1678</v>
      </c>
      <c r="B538" s="291" t="str">
        <f>IF(ISERROR(VLOOKUP($A538,DB登録部品番号!$A$2:$A$2000,1,FALSE)),"■","")</f>
        <v/>
      </c>
      <c r="C538" s="291" t="str">
        <f t="shared" si="8"/>
        <v>INSERT INTO UPK_TEST.main_masters.mm_buhin_no (buhin_no, created_date, created_tantou_id) VALUES ('743334CB0A', GETDATE(), 999);</v>
      </c>
    </row>
    <row r="539" spans="1:3">
      <c r="A539" s="291" t="s">
        <v>7196</v>
      </c>
      <c r="B539" s="291" t="str">
        <f>IF(ISERROR(VLOOKUP($A539,DB登録部品番号!$A$2:$A$2000,1,FALSE)),"■","")</f>
        <v>■</v>
      </c>
      <c r="C539" s="291" t="str">
        <f t="shared" si="8"/>
        <v>INSERT INTO UPK_TEST.main_masters.mm_buhin_no (buhin_no, created_date, created_tantou_id) VALUES ('743324M400', GETDATE(), 999);</v>
      </c>
    </row>
    <row r="540" spans="1:3">
      <c r="A540" s="291" t="s">
        <v>7197</v>
      </c>
      <c r="B540" s="291" t="str">
        <f>IF(ISERROR(VLOOKUP($A540,DB登録部品番号!$A$2:$A$2000,1,FALSE)),"■","")</f>
        <v>■</v>
      </c>
      <c r="C540" s="291" t="str">
        <f t="shared" si="8"/>
        <v>INSERT INTO UPK_TEST.main_masters.mm_buhin_no (buhin_no, created_date, created_tantou_id) VALUES ('743334M400', GETDATE(), 999);</v>
      </c>
    </row>
    <row r="541" spans="1:3">
      <c r="A541" s="291" t="s">
        <v>1673</v>
      </c>
      <c r="B541" s="291" t="str">
        <f>IF(ISERROR(VLOOKUP($A541,DB登録部品番号!$A$2:$A$2000,1,FALSE)),"■","")</f>
        <v/>
      </c>
      <c r="C541" s="291" t="str">
        <f t="shared" si="8"/>
        <v>INSERT INTO UPK_TEST.main_masters.mm_buhin_no (buhin_no, created_date, created_tantou_id) VALUES ('743326RA0A', GETDATE(), 999);</v>
      </c>
    </row>
    <row r="542" spans="1:3">
      <c r="A542" s="291" t="s">
        <v>1679</v>
      </c>
      <c r="B542" s="291" t="str">
        <f>IF(ISERROR(VLOOKUP($A542,DB登録部品番号!$A$2:$A$2000,1,FALSE)),"■","")</f>
        <v/>
      </c>
      <c r="C542" s="291" t="str">
        <f t="shared" si="8"/>
        <v>INSERT INTO UPK_TEST.main_masters.mm_buhin_no (buhin_no, created_date, created_tantou_id) VALUES ('743336RA0A', GETDATE(), 999);</v>
      </c>
    </row>
    <row r="543" spans="1:3">
      <c r="A543" s="291" t="s">
        <v>7198</v>
      </c>
      <c r="B543" s="291" t="str">
        <f>IF(ISERROR(VLOOKUP($A543,DB登録部品番号!$A$2:$A$2000,1,FALSE)),"■","")</f>
        <v>■</v>
      </c>
      <c r="C543" s="291" t="str">
        <f t="shared" si="8"/>
        <v>INSERT INTO UPK_TEST.main_masters.mm_buhin_no (buhin_no, created_date, created_tantou_id) VALUES ('7433301G00', GETDATE(), 999);</v>
      </c>
    </row>
    <row r="544" spans="1:3">
      <c r="A544" s="291" t="s">
        <v>7199</v>
      </c>
      <c r="B544" s="291" t="str">
        <f>IF(ISERROR(VLOOKUP($A544,DB登録部品番号!$A$2:$A$2000,1,FALSE)),"■","")</f>
        <v>■</v>
      </c>
      <c r="C544" s="291" t="str">
        <f t="shared" si="8"/>
        <v>INSERT INTO UPK_TEST.main_masters.mm_buhin_no (buhin_no, created_date, created_tantou_id) VALUES ('743331AA0A', GETDATE(), 999);</v>
      </c>
    </row>
    <row r="545" spans="1:3">
      <c r="A545" s="291" t="s">
        <v>1677</v>
      </c>
      <c r="B545" s="291" t="str">
        <f>IF(ISERROR(VLOOKUP($A545,DB登録部品番号!$A$2:$A$2000,1,FALSE)),"■","")</f>
        <v/>
      </c>
      <c r="C545" s="291" t="str">
        <f t="shared" si="8"/>
        <v>INSERT INTO UPK_TEST.main_masters.mm_buhin_no (buhin_no, created_date, created_tantou_id) VALUES ('743331LA0A', GETDATE(), 999);</v>
      </c>
    </row>
    <row r="546" spans="1:3">
      <c r="A546" s="291" t="s">
        <v>7200</v>
      </c>
      <c r="B546" s="291" t="str">
        <f>IF(ISERROR(VLOOKUP($A546,DB登録部品番号!$A$2:$A$2000,1,FALSE)),"■","")</f>
        <v>■</v>
      </c>
      <c r="C546" s="291" t="str">
        <f t="shared" si="8"/>
        <v>INSERT INTO UPK_TEST.main_masters.mm_buhin_no (buhin_no, created_date, created_tantou_id) VALUES ('743338H70001', GETDATE(), 999);</v>
      </c>
    </row>
    <row r="547" spans="1:3">
      <c r="A547" s="291" t="s">
        <v>7201</v>
      </c>
      <c r="B547" s="291" t="str">
        <f>IF(ISERROR(VLOOKUP($A547,DB登録部品番号!$A$2:$A$2000,1,FALSE)),"■","")</f>
        <v>■</v>
      </c>
      <c r="C547" s="291" t="str">
        <f t="shared" si="8"/>
        <v>INSERT INTO UPK_TEST.main_masters.mm_buhin_no (buhin_no, created_date, created_tantou_id) VALUES ('743423VA0A', GETDATE(), 999);</v>
      </c>
    </row>
    <row r="548" spans="1:3">
      <c r="A548" s="291" t="s">
        <v>7202</v>
      </c>
      <c r="B548" s="291" t="str">
        <f>IF(ISERROR(VLOOKUP($A548,DB登録部品番号!$A$2:$A$2000,1,FALSE)),"■","")</f>
        <v>■</v>
      </c>
      <c r="C548" s="291" t="str">
        <f t="shared" si="8"/>
        <v>INSERT INTO UPK_TEST.main_masters.mm_buhin_no (buhin_no, created_date, created_tantou_id) VALUES ('743433VA0A', GETDATE(), 999);</v>
      </c>
    </row>
    <row r="549" spans="1:3">
      <c r="A549" s="291" t="s">
        <v>7203</v>
      </c>
      <c r="B549" s="291" t="str">
        <f>IF(ISERROR(VLOOKUP($A549,DB登録部品番号!$A$2:$A$2000,1,FALSE)),"■","")</f>
        <v>■</v>
      </c>
      <c r="C549" s="291" t="str">
        <f t="shared" si="8"/>
        <v>INSERT INTO UPK_TEST.main_masters.mm_buhin_no (buhin_no, created_date, created_tantou_id) VALUES ('743464M400', GETDATE(), 999);</v>
      </c>
    </row>
    <row r="550" spans="1:3">
      <c r="A550" s="291" t="s">
        <v>7204</v>
      </c>
      <c r="B550" s="291" t="str">
        <f>IF(ISERROR(VLOOKUP($A550,DB登録部品番号!$A$2:$A$2000,1,FALSE)),"■","")</f>
        <v>■</v>
      </c>
      <c r="C550" s="291" t="str">
        <f t="shared" si="8"/>
        <v>INSERT INTO UPK_TEST.main_masters.mm_buhin_no (buhin_no, created_date, created_tantou_id) VALUES ('743464M400-G', GETDATE(), 999);</v>
      </c>
    </row>
    <row r="551" spans="1:3">
      <c r="A551" s="291" t="s">
        <v>7205</v>
      </c>
      <c r="B551" s="291" t="str">
        <f>IF(ISERROR(VLOOKUP($A551,DB登録部品番号!$A$2:$A$2000,1,FALSE)),"■","")</f>
        <v>■</v>
      </c>
      <c r="C551" s="291" t="str">
        <f t="shared" si="8"/>
        <v>INSERT INTO UPK_TEST.main_masters.mm_buhin_no (buhin_no, created_date, created_tantou_id) VALUES ('743468H300', GETDATE(), 999);</v>
      </c>
    </row>
    <row r="552" spans="1:3">
      <c r="A552" s="291" t="s">
        <v>7206</v>
      </c>
      <c r="B552" s="291" t="str">
        <f>IF(ISERROR(VLOOKUP($A552,DB登録部品番号!$A$2:$A$2000,1,FALSE)),"■","")</f>
        <v>■</v>
      </c>
      <c r="C552" s="291" t="str">
        <f t="shared" si="8"/>
        <v>INSERT INTO UPK_TEST.main_masters.mm_buhin_no (buhin_no, created_date, created_tantou_id) VALUES ('74352EN012', GETDATE(), 999);</v>
      </c>
    </row>
    <row r="553" spans="1:3">
      <c r="A553" s="291" t="s">
        <v>7207</v>
      </c>
      <c r="B553" s="291" t="str">
        <f>IF(ISERROR(VLOOKUP($A553,DB登録部品番号!$A$2:$A$2000,1,FALSE)),"■","")</f>
        <v>■</v>
      </c>
      <c r="C553" s="291" t="str">
        <f t="shared" si="8"/>
        <v>INSERT INTO UPK_TEST.main_masters.mm_buhin_no (buhin_no, created_date, created_tantou_id) VALUES ('74353EN012', GETDATE(), 999);</v>
      </c>
    </row>
    <row r="554" spans="1:3">
      <c r="A554" s="291" t="s">
        <v>7208</v>
      </c>
      <c r="B554" s="291" t="str">
        <f>IF(ISERROR(VLOOKUP($A554,DB登録部品番号!$A$2:$A$2000,1,FALSE)),"■","")</f>
        <v>■</v>
      </c>
      <c r="C554" s="291" t="str">
        <f t="shared" si="8"/>
        <v>INSERT INTO UPK_TEST.main_masters.mm_buhin_no (buhin_no, created_date, created_tantou_id) VALUES ('743561AA0A', GETDATE(), 999);</v>
      </c>
    </row>
    <row r="555" spans="1:3">
      <c r="A555" s="291" t="s">
        <v>7209</v>
      </c>
      <c r="B555" s="291" t="str">
        <f>IF(ISERROR(VLOOKUP($A555,DB登録部品番号!$A$2:$A$2000,1,FALSE)),"■","")</f>
        <v>■</v>
      </c>
      <c r="C555" s="291" t="str">
        <f t="shared" si="8"/>
        <v>INSERT INTO UPK_TEST.main_masters.mm_buhin_no (buhin_no, created_date, created_tantou_id) VALUES ('743564CB0A', GETDATE(), 999);</v>
      </c>
    </row>
    <row r="556" spans="1:3">
      <c r="A556" s="291" t="s">
        <v>7210</v>
      </c>
      <c r="B556" s="291" t="str">
        <f>IF(ISERROR(VLOOKUP($A556,DB登録部品番号!$A$2:$A$2000,1,FALSE)),"■","")</f>
        <v>■</v>
      </c>
      <c r="C556" s="291" t="str">
        <f t="shared" si="8"/>
        <v>INSERT INTO UPK_TEST.main_masters.mm_buhin_no (buhin_no, created_date, created_tantou_id) VALUES ('743564CB0A-G', GETDATE(), 999);</v>
      </c>
    </row>
    <row r="557" spans="1:3">
      <c r="A557" s="291" t="s">
        <v>7211</v>
      </c>
      <c r="B557" s="291" t="str">
        <f>IF(ISERROR(VLOOKUP($A557,DB登録部品番号!$A$2:$A$2000,1,FALSE)),"■","")</f>
        <v>■</v>
      </c>
      <c r="C557" s="291" t="str">
        <f t="shared" si="8"/>
        <v>INSERT INTO UPK_TEST.main_masters.mm_buhin_no (buhin_no, created_date, created_tantou_id) VALUES ('743564CE0A', GETDATE(), 999);</v>
      </c>
    </row>
    <row r="558" spans="1:3">
      <c r="A558" s="291" t="s">
        <v>7212</v>
      </c>
      <c r="B558" s="291" t="str">
        <f>IF(ISERROR(VLOOKUP($A558,DB登録部品番号!$A$2:$A$2000,1,FALSE)),"■","")</f>
        <v>■</v>
      </c>
      <c r="C558" s="291" t="str">
        <f t="shared" si="8"/>
        <v>INSERT INTO UPK_TEST.main_masters.mm_buhin_no (buhin_no, created_date, created_tantou_id) VALUES ('743564CE0A-B', GETDATE(), 999);</v>
      </c>
    </row>
    <row r="559" spans="1:3">
      <c r="A559" s="291" t="s">
        <v>7213</v>
      </c>
      <c r="B559" s="291" t="str">
        <f>IF(ISERROR(VLOOKUP($A559,DB登録部品番号!$A$2:$A$2000,1,FALSE)),"■","")</f>
        <v>■</v>
      </c>
      <c r="C559" s="291" t="str">
        <f t="shared" si="8"/>
        <v>INSERT INTO UPK_TEST.main_masters.mm_buhin_no (buhin_no, created_date, created_tantou_id) VALUES ('743564CE0A-E', GETDATE(), 999);</v>
      </c>
    </row>
    <row r="560" spans="1:3">
      <c r="A560" s="291" t="s">
        <v>7214</v>
      </c>
      <c r="B560" s="291" t="str">
        <f>IF(ISERROR(VLOOKUP($A560,DB登録部品番号!$A$2:$A$2000,1,FALSE)),"■","")</f>
        <v>■</v>
      </c>
      <c r="C560" s="291" t="str">
        <f t="shared" si="8"/>
        <v>INSERT INTO UPK_TEST.main_masters.mm_buhin_no (buhin_no, created_date, created_tantou_id) VALUES ('743568H300', GETDATE(), 999);</v>
      </c>
    </row>
    <row r="561" spans="1:3">
      <c r="A561" s="291" t="s">
        <v>7215</v>
      </c>
      <c r="B561" s="291" t="str">
        <f>IF(ISERROR(VLOOKUP($A561,DB登録部品番号!$A$2:$A$2000,1,FALSE)),"■","")</f>
        <v>■</v>
      </c>
      <c r="C561" s="291" t="str">
        <f t="shared" si="8"/>
        <v>INSERT INTO UPK_TEST.main_masters.mm_buhin_no (buhin_no, created_date, created_tantou_id) VALUES ('74356AW000', GETDATE(), 999);</v>
      </c>
    </row>
    <row r="562" spans="1:3">
      <c r="A562" s="291" t="s">
        <v>7216</v>
      </c>
      <c r="B562" s="291" t="str">
        <f>IF(ISERROR(VLOOKUP($A562,DB登録部品番号!$A$2:$A$2000,1,FALSE)),"■","")</f>
        <v>■</v>
      </c>
      <c r="C562" s="291" t="str">
        <f t="shared" si="8"/>
        <v>INSERT INTO UPK_TEST.main_masters.mm_buhin_no (buhin_no, created_date, created_tantou_id) VALUES ('74356JG00A', GETDATE(), 999);</v>
      </c>
    </row>
    <row r="563" spans="1:3">
      <c r="A563" s="291" t="s">
        <v>7217</v>
      </c>
      <c r="B563" s="291" t="str">
        <f>IF(ISERROR(VLOOKUP($A563,DB登録部品番号!$A$2:$A$2000,1,FALSE)),"■","")</f>
        <v>■</v>
      </c>
      <c r="C563" s="291" t="str">
        <f t="shared" si="8"/>
        <v>INSERT INTO UPK_TEST.main_masters.mm_buhin_no (buhin_no, created_date, created_tantou_id) VALUES ('74356JG00A-B', GETDATE(), 999);</v>
      </c>
    </row>
    <row r="564" spans="1:3">
      <c r="A564" s="291" t="s">
        <v>1689</v>
      </c>
      <c r="B564" s="291" t="str">
        <f>IF(ISERROR(VLOOKUP($A564,DB登録部品番号!$A$2:$A$2000,1,FALSE)),"■","")</f>
        <v/>
      </c>
      <c r="C564" s="291" t="str">
        <f t="shared" si="8"/>
        <v>INSERT INTO UPK_TEST.main_masters.mm_buhin_no (buhin_no, created_date, created_tantou_id) VALUES ('743621LA0A', GETDATE(), 999);</v>
      </c>
    </row>
    <row r="565" spans="1:3">
      <c r="A565" s="291" t="s">
        <v>1690</v>
      </c>
      <c r="B565" s="291" t="str">
        <f>IF(ISERROR(VLOOKUP($A565,DB登録部品番号!$A$2:$A$2000,1,FALSE)),"■","")</f>
        <v/>
      </c>
      <c r="C565" s="291" t="str">
        <f t="shared" si="8"/>
        <v>INSERT INTO UPK_TEST.main_masters.mm_buhin_no (buhin_no, created_date, created_tantou_id) VALUES ('743631LA0A', GETDATE(), 999);</v>
      </c>
    </row>
    <row r="566" spans="1:3">
      <c r="A566" s="291" t="s">
        <v>7218</v>
      </c>
      <c r="B566" s="291" t="str">
        <f>IF(ISERROR(VLOOKUP($A566,DB登録部品番号!$A$2:$A$2000,1,FALSE)),"■","")</f>
        <v>■</v>
      </c>
      <c r="C566" s="291" t="str">
        <f t="shared" si="8"/>
        <v>INSERT INTO UPK_TEST.main_masters.mm_buhin_no (buhin_no, created_date, created_tantou_id) VALUES ('743661GR0A', GETDATE(), 999);</v>
      </c>
    </row>
    <row r="567" spans="1:3">
      <c r="A567" s="291" t="s">
        <v>7219</v>
      </c>
      <c r="B567" s="291" t="str">
        <f>IF(ISERROR(VLOOKUP($A567,DB登録部品番号!$A$2:$A$2000,1,FALSE)),"■","")</f>
        <v>■</v>
      </c>
      <c r="C567" s="291" t="str">
        <f t="shared" si="8"/>
        <v>INSERT INTO UPK_TEST.main_masters.mm_buhin_no (buhin_no, created_date, created_tantou_id) VALUES ('743661GR0B', GETDATE(), 999);</v>
      </c>
    </row>
    <row r="568" spans="1:3">
      <c r="A568" s="291" t="s">
        <v>7220</v>
      </c>
      <c r="B568" s="291" t="str">
        <f>IF(ISERROR(VLOOKUP($A568,DB登録部品番号!$A$2:$A$2000,1,FALSE)),"■","")</f>
        <v>■</v>
      </c>
      <c r="C568" s="291" t="str">
        <f t="shared" si="8"/>
        <v>INSERT INTO UPK_TEST.main_masters.mm_buhin_no (buhin_no, created_date, created_tantou_id) VALUES ('743661LA0B', GETDATE(), 999);</v>
      </c>
    </row>
    <row r="569" spans="1:3">
      <c r="A569" s="291" t="s">
        <v>1691</v>
      </c>
      <c r="B569" s="291" t="str">
        <f>IF(ISERROR(VLOOKUP($A569,DB登録部品番号!$A$2:$A$2000,1,FALSE)),"■","")</f>
        <v/>
      </c>
      <c r="C569" s="291" t="str">
        <f t="shared" si="8"/>
        <v>INSERT INTO UPK_TEST.main_masters.mm_buhin_no (buhin_no, created_date, created_tantou_id) VALUES ('743664CB0A', GETDATE(), 999);</v>
      </c>
    </row>
    <row r="570" spans="1:3">
      <c r="A570" s="291" t="s">
        <v>7221</v>
      </c>
      <c r="B570" s="291" t="str">
        <f>IF(ISERROR(VLOOKUP($A570,DB登録部品番号!$A$2:$A$2000,1,FALSE)),"■","")</f>
        <v>■</v>
      </c>
      <c r="C570" s="291" t="str">
        <f t="shared" si="8"/>
        <v>INSERT INTO UPK_TEST.main_masters.mm_buhin_no (buhin_no, created_date, created_tantou_id) VALUES ('74366JG00A', GETDATE(), 999);</v>
      </c>
    </row>
    <row r="571" spans="1:3">
      <c r="A571" s="291" t="s">
        <v>7222</v>
      </c>
      <c r="B571" s="291" t="str">
        <f>IF(ISERROR(VLOOKUP($A571,DB登録部品番号!$A$2:$A$2000,1,FALSE)),"■","")</f>
        <v>■</v>
      </c>
      <c r="C571" s="291" t="str">
        <f t="shared" si="8"/>
        <v>INSERT INTO UPK_TEST.main_masters.mm_buhin_no (buhin_no, created_date, created_tantou_id) VALUES ('74366JM00A', GETDATE(), 999);</v>
      </c>
    </row>
    <row r="572" spans="1:3">
      <c r="A572" s="291" t="s">
        <v>7223</v>
      </c>
      <c r="B572" s="291" t="str">
        <f>IF(ISERROR(VLOOKUP($A572,DB登録部品番号!$A$2:$A$2000,1,FALSE)),"■","")</f>
        <v>■</v>
      </c>
      <c r="C572" s="291" t="str">
        <f t="shared" si="8"/>
        <v>INSERT INTO UPK_TEST.main_masters.mm_buhin_no (buhin_no, created_date, created_tantou_id) VALUES ('743671GR0A', GETDATE(), 999);</v>
      </c>
    </row>
    <row r="573" spans="1:3">
      <c r="A573" s="291" t="s">
        <v>7224</v>
      </c>
      <c r="B573" s="291" t="str">
        <f>IF(ISERROR(VLOOKUP($A573,DB登録部品番号!$A$2:$A$2000,1,FALSE)),"■","")</f>
        <v>■</v>
      </c>
      <c r="C573" s="291" t="str">
        <f t="shared" si="8"/>
        <v>INSERT INTO UPK_TEST.main_masters.mm_buhin_no (buhin_no, created_date, created_tantou_id) VALUES ('743671GR0B', GETDATE(), 999);</v>
      </c>
    </row>
    <row r="574" spans="1:3">
      <c r="A574" s="291" t="s">
        <v>1693</v>
      </c>
      <c r="B574" s="291" t="str">
        <f>IF(ISERROR(VLOOKUP($A574,DB登録部品番号!$A$2:$A$2000,1,FALSE)),"■","")</f>
        <v/>
      </c>
      <c r="C574" s="291" t="str">
        <f t="shared" si="8"/>
        <v>INSERT INTO UPK_TEST.main_masters.mm_buhin_no (buhin_no, created_date, created_tantou_id) VALUES ('743724CB0A', GETDATE(), 999);</v>
      </c>
    </row>
    <row r="575" spans="1:3">
      <c r="A575" s="291" t="s">
        <v>1694</v>
      </c>
      <c r="B575" s="291" t="str">
        <f>IF(ISERROR(VLOOKUP($A575,DB登録部品番号!$A$2:$A$2000,1,FALSE)),"■","")</f>
        <v/>
      </c>
      <c r="C575" s="291" t="str">
        <f t="shared" si="8"/>
        <v>INSERT INTO UPK_TEST.main_masters.mm_buhin_no (buhin_no, created_date, created_tantou_id) VALUES ('743726RA0A', GETDATE(), 999);</v>
      </c>
    </row>
    <row r="576" spans="1:3">
      <c r="A576" s="291" t="s">
        <v>7225</v>
      </c>
      <c r="B576" s="291" t="str">
        <f>IF(ISERROR(VLOOKUP($A576,DB登録部品番号!$A$2:$A$2000,1,FALSE)),"■","")</f>
        <v>■</v>
      </c>
      <c r="C576" s="291" t="str">
        <f t="shared" si="8"/>
        <v>INSERT INTO UPK_TEST.main_masters.mm_buhin_no (buhin_no, created_date, created_tantou_id) VALUES ('74372EN000', GETDATE(), 999);</v>
      </c>
    </row>
    <row r="577" spans="1:3">
      <c r="A577" s="291" t="s">
        <v>7226</v>
      </c>
      <c r="B577" s="291" t="str">
        <f>IF(ISERROR(VLOOKUP($A577,DB登録部品番号!$A$2:$A$2000,1,FALSE)),"■","")</f>
        <v>■</v>
      </c>
      <c r="C577" s="291" t="str">
        <f t="shared" si="8"/>
        <v>INSERT INTO UPK_TEST.main_masters.mm_buhin_no (buhin_no, created_date, created_tantou_id) VALUES ('74372EN100', GETDATE(), 999);</v>
      </c>
    </row>
    <row r="578" spans="1:3">
      <c r="A578" s="291" t="s">
        <v>1701</v>
      </c>
      <c r="B578" s="291" t="str">
        <f>IF(ISERROR(VLOOKUP($A578,DB登録部品番号!$A$2:$A$2000,1,FALSE)),"■","")</f>
        <v/>
      </c>
      <c r="C578" s="291" t="str">
        <f t="shared" si="8"/>
        <v>INSERT INTO UPK_TEST.main_masters.mm_buhin_no (buhin_no, created_date, created_tantou_id) VALUES ('743843XA0A', GETDATE(), 999);</v>
      </c>
    </row>
    <row r="579" spans="1:3">
      <c r="A579" s="291" t="s">
        <v>7227</v>
      </c>
      <c r="B579" s="291" t="str">
        <f>IF(ISERROR(VLOOKUP($A579,DB登録部品番号!$A$2:$A$2000,1,FALSE)),"■","")</f>
        <v>■</v>
      </c>
      <c r="C579" s="291" t="str">
        <f t="shared" si="8"/>
        <v>INSERT INTO UPK_TEST.main_masters.mm_buhin_no (buhin_no, created_date, created_tantou_id) VALUES ('743F21GR0A', GETDATE(), 999);</v>
      </c>
    </row>
    <row r="580" spans="1:3">
      <c r="A580" s="291" t="s">
        <v>7228</v>
      </c>
      <c r="B580" s="291" t="str">
        <f>IF(ISERROR(VLOOKUP($A580,DB登録部品番号!$A$2:$A$2000,1,FALSE)),"■","")</f>
        <v>■</v>
      </c>
      <c r="C580" s="291" t="str">
        <f t="shared" si="8"/>
        <v>INSERT INTO UPK_TEST.main_masters.mm_buhin_no (buhin_no, created_date, created_tantou_id) VALUES ('743F31GR0A', GETDATE(), 999);</v>
      </c>
    </row>
    <row r="581" spans="1:3">
      <c r="A581" s="291" t="s">
        <v>7229</v>
      </c>
      <c r="B581" s="291" t="str">
        <f>IF(ISERROR(VLOOKUP($A581,DB登録部品番号!$A$2:$A$2000,1,FALSE)),"■","")</f>
        <v>■</v>
      </c>
      <c r="C581" s="291" t="str">
        <f t="shared" ref="C581:C644" si="9">$L$1&amp;"'"&amp;$A581&amp;"', GETDATE(), 999);"</f>
        <v>INSERT INTO UPK_TEST.main_masters.mm_buhin_no (buhin_no, created_date, created_tantou_id) VALUES ('743F21GR0C', GETDATE(), 999);</v>
      </c>
    </row>
    <row r="582" spans="1:3">
      <c r="A582" s="291" t="s">
        <v>7230</v>
      </c>
      <c r="B582" s="291" t="str">
        <f>IF(ISERROR(VLOOKUP($A582,DB登録部品番号!$A$2:$A$2000,1,FALSE)),"■","")</f>
        <v>■</v>
      </c>
      <c r="C582" s="291" t="str">
        <f t="shared" si="9"/>
        <v>INSERT INTO UPK_TEST.main_masters.mm_buhin_no (buhin_no, created_date, created_tantou_id) VALUES ('743F31GR0C', GETDATE(), 999);</v>
      </c>
    </row>
    <row r="583" spans="1:3">
      <c r="A583" s="291" t="s">
        <v>7231</v>
      </c>
      <c r="B583" s="291" t="str">
        <f>IF(ISERROR(VLOOKUP($A583,DB登録部品番号!$A$2:$A$2000,1,FALSE)),"■","")</f>
        <v>■</v>
      </c>
      <c r="C583" s="291" t="str">
        <f t="shared" si="9"/>
        <v>INSERT INTO UPK_TEST.main_masters.mm_buhin_no (buhin_no, created_date, created_tantou_id) VALUES ('743F21GR0D', GETDATE(), 999);</v>
      </c>
    </row>
    <row r="584" spans="1:3">
      <c r="A584" s="291" t="s">
        <v>7232</v>
      </c>
      <c r="B584" s="291" t="str">
        <f>IF(ISERROR(VLOOKUP($A584,DB登録部品番号!$A$2:$A$2000,1,FALSE)),"■","")</f>
        <v>■</v>
      </c>
      <c r="C584" s="291" t="str">
        <f t="shared" si="9"/>
        <v>INSERT INTO UPK_TEST.main_masters.mm_buhin_no (buhin_no, created_date, created_tantou_id) VALUES ('743F31GR0D', GETDATE(), 999);</v>
      </c>
    </row>
    <row r="585" spans="1:3">
      <c r="A585" s="291" t="s">
        <v>7233</v>
      </c>
      <c r="B585" s="291" t="str">
        <f>IF(ISERROR(VLOOKUP($A585,DB登録部品番号!$A$2:$A$2000,1,FALSE)),"■","")</f>
        <v>■</v>
      </c>
      <c r="C585" s="291" t="str">
        <f t="shared" si="9"/>
        <v>INSERT INTO UPK_TEST.main_masters.mm_buhin_no (buhin_no, created_date, created_tantou_id) VALUES ('743F21GR0E', GETDATE(), 999);</v>
      </c>
    </row>
    <row r="586" spans="1:3">
      <c r="A586" s="291" t="s">
        <v>7234</v>
      </c>
      <c r="B586" s="291" t="str">
        <f>IF(ISERROR(VLOOKUP($A586,DB登録部品番号!$A$2:$A$2000,1,FALSE)),"■","")</f>
        <v>■</v>
      </c>
      <c r="C586" s="291" t="str">
        <f t="shared" si="9"/>
        <v>INSERT INTO UPK_TEST.main_masters.mm_buhin_no (buhin_no, created_date, created_tantou_id) VALUES ('743F31GR0E', GETDATE(), 999);</v>
      </c>
    </row>
    <row r="587" spans="1:3">
      <c r="A587" s="291" t="s">
        <v>7235</v>
      </c>
      <c r="B587" s="291" t="str">
        <f>IF(ISERROR(VLOOKUP($A587,DB登録部品番号!$A$2:$A$2000,1,FALSE)),"■","")</f>
        <v>■</v>
      </c>
      <c r="C587" s="291" t="str">
        <f t="shared" si="9"/>
        <v>INSERT INTO UPK_TEST.main_masters.mm_buhin_no (buhin_no, created_date, created_tantou_id) VALUES ('743F3JM00A', GETDATE(), 999);</v>
      </c>
    </row>
    <row r="588" spans="1:3">
      <c r="A588" s="291" t="s">
        <v>1703</v>
      </c>
      <c r="B588" s="291" t="str">
        <f>IF(ISERROR(VLOOKUP($A588,DB登録部品番号!$A$2:$A$2000,1,FALSE)),"■","")</f>
        <v/>
      </c>
      <c r="C588" s="291" t="str">
        <f t="shared" si="9"/>
        <v>INSERT INTO UPK_TEST.main_masters.mm_buhin_no (buhin_no, created_date, created_tantou_id) VALUES ('743F63XA0A', GETDATE(), 999);</v>
      </c>
    </row>
    <row r="589" spans="1:3">
      <c r="A589" s="291" t="s">
        <v>1704</v>
      </c>
      <c r="B589" s="291" t="str">
        <f>IF(ISERROR(VLOOKUP($A589,DB登録部品番号!$A$2:$A$2000,1,FALSE)),"■","")</f>
        <v/>
      </c>
      <c r="C589" s="291" t="str">
        <f t="shared" si="9"/>
        <v>INSERT INTO UPK_TEST.main_masters.mm_buhin_no (buhin_no, created_date, created_tantou_id) VALUES ('743F73XA0A', GETDATE(), 999);</v>
      </c>
    </row>
    <row r="590" spans="1:3">
      <c r="A590" s="291" t="s">
        <v>1705</v>
      </c>
      <c r="B590" s="291" t="str">
        <f>IF(ISERROR(VLOOKUP($A590,DB登録部品番号!$A$2:$A$2000,1,FALSE)),"■","")</f>
        <v/>
      </c>
      <c r="C590" s="291" t="str">
        <f t="shared" si="9"/>
        <v>INSERT INTO UPK_TEST.main_masters.mm_buhin_no (buhin_no, created_date, created_tantou_id) VALUES ('743R23XA0A', GETDATE(), 999);</v>
      </c>
    </row>
    <row r="591" spans="1:3">
      <c r="A591" s="291" t="s">
        <v>1706</v>
      </c>
      <c r="B591" s="291" t="str">
        <f>IF(ISERROR(VLOOKUP($A591,DB登録部品番号!$A$2:$A$2000,1,FALSE)),"■","")</f>
        <v/>
      </c>
      <c r="C591" s="291" t="str">
        <f t="shared" si="9"/>
        <v>INSERT INTO UPK_TEST.main_masters.mm_buhin_no (buhin_no, created_date, created_tantou_id) VALUES ('743R33XA0A', GETDATE(), 999);</v>
      </c>
    </row>
    <row r="592" spans="1:3">
      <c r="A592" s="291" t="s">
        <v>1707</v>
      </c>
      <c r="B592" s="291" t="str">
        <f>IF(ISERROR(VLOOKUP($A592,DB登録部品番号!$A$2:$A$2000,1,FALSE)),"■","")</f>
        <v/>
      </c>
      <c r="C592" s="291" t="str">
        <f t="shared" si="9"/>
        <v>INSERT INTO UPK_TEST.main_masters.mm_buhin_no (buhin_no, created_date, created_tantou_id) VALUES ('743R43XA0A', GETDATE(), 999);</v>
      </c>
    </row>
    <row r="593" spans="1:3">
      <c r="A593" s="291" t="s">
        <v>7236</v>
      </c>
      <c r="B593" s="291" t="str">
        <f>IF(ISERROR(VLOOKUP($A593,DB登録部品番号!$A$2:$A$2000,1,FALSE)),"■","")</f>
        <v>■</v>
      </c>
      <c r="C593" s="291" t="str">
        <f t="shared" si="9"/>
        <v>INSERT INTO UPK_TEST.main_masters.mm_buhin_no (buhin_no, created_date, created_tantou_id) VALUES ('745161GR0A', GETDATE(), 999);</v>
      </c>
    </row>
    <row r="594" spans="1:3">
      <c r="A594" s="291" t="s">
        <v>1714</v>
      </c>
      <c r="B594" s="291" t="str">
        <f>IF(ISERROR(VLOOKUP($A594,DB登録部品番号!$A$2:$A$2000,1,FALSE)),"■","")</f>
        <v/>
      </c>
      <c r="C594" s="291" t="str">
        <f t="shared" si="9"/>
        <v>INSERT INTO UPK_TEST.main_masters.mm_buhin_no (buhin_no, created_date, created_tantou_id) VALUES ('745161JA0A', GETDATE(), 999);</v>
      </c>
    </row>
    <row r="595" spans="1:3">
      <c r="A595" s="291" t="s">
        <v>1715</v>
      </c>
      <c r="B595" s="291" t="str">
        <f>IF(ISERROR(VLOOKUP($A595,DB登録部品番号!$A$2:$A$2000,1,FALSE)),"■","")</f>
        <v/>
      </c>
      <c r="C595" s="291" t="str">
        <f t="shared" si="9"/>
        <v>INSERT INTO UPK_TEST.main_masters.mm_buhin_no (buhin_no, created_date, created_tantou_id) VALUES ('745161JB0A', GETDATE(), 999);</v>
      </c>
    </row>
    <row r="596" spans="1:3">
      <c r="A596" s="291" t="s">
        <v>1721</v>
      </c>
      <c r="B596" s="291" t="str">
        <f>IF(ISERROR(VLOOKUP($A596,DB登録部品番号!$A$2:$A$2000,1,FALSE)),"■","")</f>
        <v/>
      </c>
      <c r="C596" s="291" t="str">
        <f t="shared" si="9"/>
        <v>INSERT INTO UPK_TEST.main_masters.mm_buhin_no (buhin_no, created_date, created_tantou_id) VALUES ('745166RA0A', GETDATE(), 999);</v>
      </c>
    </row>
    <row r="597" spans="1:3">
      <c r="A597" s="291" t="s">
        <v>7237</v>
      </c>
      <c r="B597" s="291" t="str">
        <f>IF(ISERROR(VLOOKUP($A597,DB登録部品番号!$A$2:$A$2000,1,FALSE)),"■","")</f>
        <v>■</v>
      </c>
      <c r="C597" s="291" t="str">
        <f t="shared" si="9"/>
        <v>INSERT INTO UPK_TEST.main_masters.mm_buhin_no (buhin_no, created_date, created_tantou_id) VALUES ('745168H310', GETDATE(), 999);</v>
      </c>
    </row>
    <row r="598" spans="1:3">
      <c r="A598" s="291" t="s">
        <v>7238</v>
      </c>
      <c r="B598" s="291" t="str">
        <f>IF(ISERROR(VLOOKUP($A598,DB登録部品番号!$A$2:$A$2000,1,FALSE)),"■","")</f>
        <v>■</v>
      </c>
      <c r="C598" s="291" t="str">
        <f t="shared" si="9"/>
        <v>INSERT INTO UPK_TEST.main_masters.mm_buhin_no (buhin_no, created_date, created_tantou_id) VALUES ('74516EN000', GETDATE(), 999);</v>
      </c>
    </row>
    <row r="599" spans="1:3">
      <c r="A599" s="291" t="s">
        <v>7239</v>
      </c>
      <c r="B599" s="291" t="str">
        <f>IF(ISERROR(VLOOKUP($A599,DB登録部品番号!$A$2:$A$2000,1,FALSE)),"■","")</f>
        <v>■</v>
      </c>
      <c r="C599" s="291" t="str">
        <f t="shared" si="9"/>
        <v>INSERT INTO UPK_TEST.main_masters.mm_buhin_no (buhin_no, created_date, created_tantou_id) VALUES ('74516EN100', GETDATE(), 999);</v>
      </c>
    </row>
    <row r="600" spans="1:3">
      <c r="A600" s="291" t="s">
        <v>7240</v>
      </c>
      <c r="B600" s="291" t="str">
        <f>IF(ISERROR(VLOOKUP($A600,DB登録部品番号!$A$2:$A$2000,1,FALSE)),"■","")</f>
        <v>■</v>
      </c>
      <c r="C600" s="291" t="str">
        <f t="shared" si="9"/>
        <v>INSERT INTO UPK_TEST.main_masters.mm_buhin_no (buhin_no, created_date, created_tantou_id) VALUES ('74516EQ000', GETDATE(), 999);</v>
      </c>
    </row>
    <row r="601" spans="1:3">
      <c r="A601" s="291" t="s">
        <v>7241</v>
      </c>
      <c r="B601" s="291" t="str">
        <f>IF(ISERROR(VLOOKUP($A601,DB登録部品番号!$A$2:$A$2000,1,FALSE)),"■","")</f>
        <v>■</v>
      </c>
      <c r="C601" s="291" t="str">
        <f t="shared" si="9"/>
        <v>INSERT INTO UPK_TEST.main_masters.mm_buhin_no (buhin_no, created_date, created_tantou_id) VALUES ('74516EQ500', GETDATE(), 999);</v>
      </c>
    </row>
    <row r="602" spans="1:3">
      <c r="A602" s="291" t="s">
        <v>1716</v>
      </c>
      <c r="B602" s="291" t="str">
        <f>IF(ISERROR(VLOOKUP($A602,DB登録部品番号!$A$2:$A$2000,1,FALSE)),"■","")</f>
        <v/>
      </c>
      <c r="C602" s="291" t="str">
        <f t="shared" si="9"/>
        <v>INSERT INTO UPK_TEST.main_masters.mm_buhin_no (buhin_no, created_date, created_tantou_id) VALUES ('745164CE0A', GETDATE(), 999);</v>
      </c>
    </row>
    <row r="603" spans="1:3">
      <c r="A603" s="291" t="s">
        <v>1724</v>
      </c>
      <c r="B603" s="291" t="str">
        <f>IF(ISERROR(VLOOKUP($A603,DB登録部品番号!$A$2:$A$2000,1,FALSE)),"■","")</f>
        <v/>
      </c>
      <c r="C603" s="291" t="str">
        <f t="shared" si="9"/>
        <v>INSERT INTO UPK_TEST.main_masters.mm_buhin_no (buhin_no, created_date, created_tantou_id) VALUES ('745174CE0A', GETDATE(), 999);</v>
      </c>
    </row>
    <row r="604" spans="1:3">
      <c r="A604" s="291" t="s">
        <v>1717</v>
      </c>
      <c r="B604" s="291" t="str">
        <f>IF(ISERROR(VLOOKUP($A604,DB登録部品番号!$A$2:$A$2000,1,FALSE)),"■","")</f>
        <v/>
      </c>
      <c r="C604" s="291" t="str">
        <f t="shared" si="9"/>
        <v>INSERT INTO UPK_TEST.main_masters.mm_buhin_no (buhin_no, created_date, created_tantou_id) VALUES ('745164CE0A-E', GETDATE(), 999);</v>
      </c>
    </row>
    <row r="605" spans="1:3">
      <c r="A605" s="291" t="s">
        <v>1725</v>
      </c>
      <c r="B605" s="291" t="str">
        <f>IF(ISERROR(VLOOKUP($A605,DB登録部品番号!$A$2:$A$2000,1,FALSE)),"■","")</f>
        <v/>
      </c>
      <c r="C605" s="291" t="str">
        <f t="shared" si="9"/>
        <v>INSERT INTO UPK_TEST.main_masters.mm_buhin_no (buhin_no, created_date, created_tantou_id) VALUES ('745174CE0A-E', GETDATE(), 999);</v>
      </c>
    </row>
    <row r="606" spans="1:3">
      <c r="A606" s="291" t="s">
        <v>1718</v>
      </c>
      <c r="B606" s="291" t="str">
        <f>IF(ISERROR(VLOOKUP($A606,DB登録部品番号!$A$2:$A$2000,1,FALSE)),"■","")</f>
        <v/>
      </c>
      <c r="C606" s="291" t="str">
        <f t="shared" si="9"/>
        <v>INSERT INTO UPK_TEST.main_masters.mm_buhin_no (buhin_no, created_date, created_tantou_id) VALUES ('745164CE1A', GETDATE(), 999);</v>
      </c>
    </row>
    <row r="607" spans="1:3">
      <c r="A607" s="291" t="s">
        <v>1726</v>
      </c>
      <c r="B607" s="291" t="str">
        <f>IF(ISERROR(VLOOKUP($A607,DB登録部品番号!$A$2:$A$2000,1,FALSE)),"■","")</f>
        <v/>
      </c>
      <c r="C607" s="291" t="str">
        <f t="shared" si="9"/>
        <v>INSERT INTO UPK_TEST.main_masters.mm_buhin_no (buhin_no, created_date, created_tantou_id) VALUES ('745174CE1A', GETDATE(), 999);</v>
      </c>
    </row>
    <row r="608" spans="1:3">
      <c r="A608" s="291" t="s">
        <v>1719</v>
      </c>
      <c r="B608" s="291" t="str">
        <f>IF(ISERROR(VLOOKUP($A608,DB登録部品番号!$A$2:$A$2000,1,FALSE)),"■","")</f>
        <v/>
      </c>
      <c r="C608" s="291" t="str">
        <f t="shared" si="9"/>
        <v>INSERT INTO UPK_TEST.main_masters.mm_buhin_no (buhin_no, created_date, created_tantou_id) VALUES ('745166FM0A', GETDATE(), 999);</v>
      </c>
    </row>
    <row r="609" spans="1:3">
      <c r="A609" s="291" t="s">
        <v>1727</v>
      </c>
      <c r="B609" s="291" t="str">
        <f>IF(ISERROR(VLOOKUP($A609,DB登録部品番号!$A$2:$A$2000,1,FALSE)),"■","")</f>
        <v/>
      </c>
      <c r="C609" s="291" t="str">
        <f t="shared" si="9"/>
        <v>INSERT INTO UPK_TEST.main_masters.mm_buhin_no (buhin_no, created_date, created_tantou_id) VALUES ('745176FM0A', GETDATE(), 999);</v>
      </c>
    </row>
    <row r="610" spans="1:3">
      <c r="A610" s="291" t="s">
        <v>1720</v>
      </c>
      <c r="B610" s="291" t="str">
        <f>IF(ISERROR(VLOOKUP($A610,DB登録部品番号!$A$2:$A$2000,1,FALSE)),"■","")</f>
        <v/>
      </c>
      <c r="C610" s="291" t="str">
        <f t="shared" si="9"/>
        <v>INSERT INTO UPK_TEST.main_masters.mm_buhin_no (buhin_no, created_date, created_tantou_id) VALUES ('745166MA0A', GETDATE(), 999);</v>
      </c>
    </row>
    <row r="611" spans="1:3">
      <c r="A611" s="291" t="s">
        <v>1728</v>
      </c>
      <c r="B611" s="291" t="str">
        <f>IF(ISERROR(VLOOKUP($A611,DB登録部品番号!$A$2:$A$2000,1,FALSE)),"■","")</f>
        <v/>
      </c>
      <c r="C611" s="291" t="str">
        <f t="shared" si="9"/>
        <v>INSERT INTO UPK_TEST.main_masters.mm_buhin_no (buhin_no, created_date, created_tantou_id) VALUES ('745176MA0A', GETDATE(), 999);</v>
      </c>
    </row>
    <row r="612" spans="1:3">
      <c r="A612" s="291" t="s">
        <v>1722</v>
      </c>
      <c r="B612" s="291" t="str">
        <f>IF(ISERROR(VLOOKUP($A612,DB登録部品番号!$A$2:$A$2000,1,FALSE)),"■","")</f>
        <v/>
      </c>
      <c r="C612" s="291" t="str">
        <f t="shared" si="9"/>
        <v>INSERT INTO UPK_TEST.main_masters.mm_buhin_no (buhin_no, created_date, created_tantou_id) VALUES ('745171JA0A', GETDATE(), 999);</v>
      </c>
    </row>
    <row r="613" spans="1:3">
      <c r="A613" s="291" t="s">
        <v>1723</v>
      </c>
      <c r="B613" s="291" t="str">
        <f>IF(ISERROR(VLOOKUP($A613,DB登録部品番号!$A$2:$A$2000,1,FALSE)),"■","")</f>
        <v/>
      </c>
      <c r="C613" s="291" t="str">
        <f t="shared" si="9"/>
        <v>INSERT INTO UPK_TEST.main_masters.mm_buhin_no (buhin_no, created_date, created_tantou_id) VALUES ('745171JB0A', GETDATE(), 999);</v>
      </c>
    </row>
    <row r="614" spans="1:3">
      <c r="A614" s="291" t="s">
        <v>1730</v>
      </c>
      <c r="B614" s="291" t="str">
        <f>IF(ISERROR(VLOOKUP($A614,DB登録部品番号!$A$2:$A$2000,1,FALSE)),"■","")</f>
        <v/>
      </c>
      <c r="C614" s="291" t="str">
        <f t="shared" si="9"/>
        <v>INSERT INTO UPK_TEST.main_masters.mm_buhin_no (buhin_no, created_date, created_tantou_id) VALUES ('745221LA0A', GETDATE(), 999);</v>
      </c>
    </row>
    <row r="615" spans="1:3">
      <c r="A615" s="291" t="s">
        <v>1731</v>
      </c>
      <c r="B615" s="291" t="str">
        <f>IF(ISERROR(VLOOKUP($A615,DB登録部品番号!$A$2:$A$2000,1,FALSE)),"■","")</f>
        <v/>
      </c>
      <c r="C615" s="291" t="str">
        <f t="shared" si="9"/>
        <v>INSERT INTO UPK_TEST.main_masters.mm_buhin_no (buhin_no, created_date, created_tantou_id) VALUES ('745261LA0A', GETDATE(), 999);</v>
      </c>
    </row>
    <row r="616" spans="1:3">
      <c r="A616" s="291" t="s">
        <v>1733</v>
      </c>
      <c r="B616" s="291" t="str">
        <f>IF(ISERROR(VLOOKUP($A616,DB登録部品番号!$A$2:$A$2000,1,FALSE)),"■","")</f>
        <v/>
      </c>
      <c r="C616" s="291" t="str">
        <f t="shared" si="9"/>
        <v>INSERT INTO UPK_TEST.main_masters.mm_buhin_no (buhin_no, created_date, created_tantou_id) VALUES ('745321LA0A', GETDATE(), 999);</v>
      </c>
    </row>
    <row r="617" spans="1:3">
      <c r="A617" s="291" t="s">
        <v>7242</v>
      </c>
      <c r="B617" s="291" t="str">
        <f>IF(ISERROR(VLOOKUP($A617,DB登録部品番号!$A$2:$A$2000,1,FALSE)),"■","")</f>
        <v>■</v>
      </c>
      <c r="C617" s="291" t="str">
        <f t="shared" si="9"/>
        <v>INSERT INTO UPK_TEST.main_masters.mm_buhin_no (buhin_no, created_date, created_tantou_id) VALUES ('74532CA000', GETDATE(), 999);</v>
      </c>
    </row>
    <row r="618" spans="1:3">
      <c r="A618" s="291" t="s">
        <v>1732</v>
      </c>
      <c r="B618" s="291" t="str">
        <f>IF(ISERROR(VLOOKUP($A618,DB登録部品番号!$A$2:$A$2000,1,FALSE)),"■","")</f>
        <v/>
      </c>
      <c r="C618" s="291" t="str">
        <f t="shared" si="9"/>
        <v>INSERT INTO UPK_TEST.main_masters.mm_buhin_no (buhin_no, created_date, created_tantou_id) VALUES ('745321JA1A', GETDATE(), 999);</v>
      </c>
    </row>
    <row r="619" spans="1:3">
      <c r="A619" s="291" t="s">
        <v>1735</v>
      </c>
      <c r="B619" s="291" t="str">
        <f>IF(ISERROR(VLOOKUP($A619,DB登録部品番号!$A$2:$A$2000,1,FALSE)),"■","")</f>
        <v/>
      </c>
      <c r="C619" s="291" t="str">
        <f t="shared" si="9"/>
        <v>INSERT INTO UPK_TEST.main_masters.mm_buhin_no (buhin_no, created_date, created_tantou_id) VALUES ('745331JA1A', GETDATE(), 999);</v>
      </c>
    </row>
    <row r="620" spans="1:3">
      <c r="A620" s="291" t="s">
        <v>1738</v>
      </c>
      <c r="B620" s="291" t="str">
        <f>IF(ISERROR(VLOOKUP($A620,DB登録部品番号!$A$2:$A$2000,1,FALSE)),"■","")</f>
        <v/>
      </c>
      <c r="C620" s="291" t="str">
        <f t="shared" si="9"/>
        <v>INSERT INTO UPK_TEST.main_masters.mm_buhin_no (buhin_no, created_date, created_tantou_id) VALUES ('745393XA0A', GETDATE(), 999);</v>
      </c>
    </row>
    <row r="621" spans="1:3">
      <c r="A621" s="291" t="s">
        <v>1739</v>
      </c>
      <c r="B621" s="291" t="str">
        <f>IF(ISERROR(VLOOKUP($A621,DB登録部品番号!$A$2:$A$2000,1,FALSE)),"■","")</f>
        <v/>
      </c>
      <c r="C621" s="291" t="str">
        <f t="shared" si="9"/>
        <v>INSERT INTO UPK_TEST.main_masters.mm_buhin_no (buhin_no, created_date, created_tantou_id) VALUES ('745421LA0A', GETDATE(), 999);</v>
      </c>
    </row>
    <row r="622" spans="1:3">
      <c r="A622" s="291" t="s">
        <v>1741</v>
      </c>
      <c r="B622" s="291" t="str">
        <f>IF(ISERROR(VLOOKUP($A622,DB登録部品番号!$A$2:$A$2000,1,FALSE)),"■","")</f>
        <v/>
      </c>
      <c r="C622" s="291" t="str">
        <f t="shared" si="9"/>
        <v>INSERT INTO UPK_TEST.main_masters.mm_buhin_no (buhin_no, created_date, created_tantou_id) VALUES ('745421LA0B', GETDATE(), 999);</v>
      </c>
    </row>
    <row r="623" spans="1:3">
      <c r="A623" s="291" t="s">
        <v>7243</v>
      </c>
      <c r="B623" s="291" t="str">
        <f>IF(ISERROR(VLOOKUP($A623,DB登録部品番号!$A$2:$A$2000,1,FALSE)),"■","")</f>
        <v>■</v>
      </c>
      <c r="C623" s="291" t="str">
        <f t="shared" si="9"/>
        <v>INSERT INTO UPK_TEST.main_masters.mm_buhin_no (buhin_no, created_date, created_tantou_id) VALUES ('74542JM00A', GETDATE(), 999);</v>
      </c>
    </row>
    <row r="624" spans="1:3">
      <c r="A624" s="291" t="s">
        <v>1742</v>
      </c>
      <c r="B624" s="291" t="str">
        <f>IF(ISERROR(VLOOKUP($A624,DB登録部品番号!$A$2:$A$2000,1,FALSE)),"■","")</f>
        <v/>
      </c>
      <c r="C624" s="291" t="str">
        <f t="shared" si="9"/>
        <v>INSERT INTO UPK_TEST.main_masters.mm_buhin_no (buhin_no, created_date, created_tantou_id) VALUES ('745426MR0A', GETDATE(), 999);</v>
      </c>
    </row>
    <row r="625" spans="1:3">
      <c r="A625" s="291" t="s">
        <v>1743</v>
      </c>
      <c r="B625" s="291" t="str">
        <f>IF(ISERROR(VLOOKUP($A625,DB登録部品番号!$A$2:$A$2000,1,FALSE)),"■","")</f>
        <v/>
      </c>
      <c r="C625" s="291" t="str">
        <f t="shared" si="9"/>
        <v>INSERT INTO UPK_TEST.main_masters.mm_buhin_no (buhin_no, created_date, created_tantou_id) VALUES ('745436MR0A', GETDATE(), 999);</v>
      </c>
    </row>
    <row r="626" spans="1:3">
      <c r="A626" s="291" t="s">
        <v>1748</v>
      </c>
      <c r="B626" s="291" t="str">
        <f>IF(ISERROR(VLOOKUP($A626,DB登録部品番号!$A$2:$A$2000,1,FALSE)),"■","")</f>
        <v/>
      </c>
      <c r="C626" s="291" t="str">
        <f t="shared" si="9"/>
        <v>INSERT INTO UPK_TEST.main_masters.mm_buhin_no (buhin_no, created_date, created_tantou_id) VALUES ('745481LA0A', GETDATE(), 999);</v>
      </c>
    </row>
    <row r="627" spans="1:3">
      <c r="A627" s="291" t="s">
        <v>1749</v>
      </c>
      <c r="B627" s="291" t="str">
        <f>IF(ISERROR(VLOOKUP($A627,DB登録部品番号!$A$2:$A$2000,1,FALSE)),"■","")</f>
        <v/>
      </c>
      <c r="C627" s="291" t="str">
        <f t="shared" si="9"/>
        <v>INSERT INTO UPK_TEST.main_masters.mm_buhin_no (buhin_no, created_date, created_tantou_id) VALUES ('745481LA0B', GETDATE(), 999);</v>
      </c>
    </row>
    <row r="628" spans="1:3">
      <c r="A628" s="291" t="s">
        <v>1751</v>
      </c>
      <c r="B628" s="291" t="str">
        <f>IF(ISERROR(VLOOKUP($A628,DB登録部品番号!$A$2:$A$2000,1,FALSE)),"■","")</f>
        <v/>
      </c>
      <c r="C628" s="291" t="str">
        <f t="shared" si="9"/>
        <v>INSERT INTO UPK_TEST.main_masters.mm_buhin_no (buhin_no, created_date, created_tantou_id) VALUES ('745481LS0B', GETDATE(), 999);</v>
      </c>
    </row>
    <row r="629" spans="1:3">
      <c r="A629" s="291" t="s">
        <v>1753</v>
      </c>
      <c r="B629" s="291" t="str">
        <f>IF(ISERROR(VLOOKUP($A629,DB登録部品番号!$A$2:$A$2000,1,FALSE)),"■","")</f>
        <v/>
      </c>
      <c r="C629" s="291" t="str">
        <f t="shared" si="9"/>
        <v>INSERT INTO UPK_TEST.main_masters.mm_buhin_no (buhin_no, created_date, created_tantou_id) VALUES ('745543XA0A', GETDATE(), 999);</v>
      </c>
    </row>
    <row r="630" spans="1:3">
      <c r="A630" s="291" t="s">
        <v>1754</v>
      </c>
      <c r="B630" s="291" t="str">
        <f>IF(ISERROR(VLOOKUP($A630,DB登録部品番号!$A$2:$A$2000,1,FALSE)),"■","")</f>
        <v/>
      </c>
      <c r="C630" s="291" t="str">
        <f t="shared" si="9"/>
        <v>INSERT INTO UPK_TEST.main_masters.mm_buhin_no (buhin_no, created_date, created_tantou_id) VALUES ('745543XA0B', GETDATE(), 999);</v>
      </c>
    </row>
    <row r="631" spans="1:3">
      <c r="A631" s="291" t="s">
        <v>1755</v>
      </c>
      <c r="B631" s="291" t="str">
        <f>IF(ISERROR(VLOOKUP($A631,DB登録部品番号!$A$2:$A$2000,1,FALSE)),"■","")</f>
        <v/>
      </c>
      <c r="C631" s="291" t="str">
        <f t="shared" si="9"/>
        <v>INSERT INTO UPK_TEST.main_masters.mm_buhin_no (buhin_no, created_date, created_tantou_id) VALUES ('745543XR0A', GETDATE(), 999);</v>
      </c>
    </row>
    <row r="632" spans="1:3">
      <c r="A632" s="291" t="s">
        <v>1760</v>
      </c>
      <c r="B632" s="291" t="str">
        <f>IF(ISERROR(VLOOKUP($A632,DB登録部品番号!$A$2:$A$2000,1,FALSE)),"■","")</f>
        <v/>
      </c>
      <c r="C632" s="291" t="str">
        <f t="shared" si="9"/>
        <v>INSERT INTO UPK_TEST.main_masters.mm_buhin_no (buhin_no, created_date, created_tantou_id) VALUES ('745585TA0A', GETDATE(), 999);</v>
      </c>
    </row>
    <row r="633" spans="1:3">
      <c r="A633" s="291" t="s">
        <v>1758</v>
      </c>
      <c r="B633" s="291" t="str">
        <f>IF(ISERROR(VLOOKUP($A633,DB登録部品番号!$A$2:$A$2000,1,FALSE)),"■","")</f>
        <v/>
      </c>
      <c r="C633" s="291" t="str">
        <f t="shared" si="9"/>
        <v>INSERT INTO UPK_TEST.main_masters.mm_buhin_no (buhin_no, created_date, created_tantou_id) VALUES ('745581LA0A', GETDATE(), 999);</v>
      </c>
    </row>
    <row r="634" spans="1:3">
      <c r="A634" s="291" t="s">
        <v>1761</v>
      </c>
      <c r="B634" s="291" t="str">
        <f>IF(ISERROR(VLOOKUP($A634,DB登録部品番号!$A$2:$A$2000,1,FALSE)),"■","")</f>
        <v/>
      </c>
      <c r="C634" s="291" t="str">
        <f t="shared" si="9"/>
        <v>INSERT INTO UPK_TEST.main_masters.mm_buhin_no (buhin_no, created_date, created_tantou_id) VALUES ('745591LA0A', GETDATE(), 999);</v>
      </c>
    </row>
    <row r="635" spans="1:3">
      <c r="A635" s="291" t="s">
        <v>1759</v>
      </c>
      <c r="B635" s="291" t="str">
        <f>IF(ISERROR(VLOOKUP($A635,DB登録部品番号!$A$2:$A$2000,1,FALSE)),"■","")</f>
        <v/>
      </c>
      <c r="C635" s="291" t="str">
        <f t="shared" si="9"/>
        <v>INSERT INTO UPK_TEST.main_masters.mm_buhin_no (buhin_no, created_date, created_tantou_id) VALUES ('745581LA0A-B', GETDATE(), 999);</v>
      </c>
    </row>
    <row r="636" spans="1:3">
      <c r="A636" s="291" t="s">
        <v>1762</v>
      </c>
      <c r="B636" s="291" t="str">
        <f>IF(ISERROR(VLOOKUP($A636,DB登録部品番号!$A$2:$A$2000,1,FALSE)),"■","")</f>
        <v/>
      </c>
      <c r="C636" s="291" t="str">
        <f t="shared" si="9"/>
        <v>INSERT INTO UPK_TEST.main_masters.mm_buhin_no (buhin_no, created_date, created_tantou_id) VALUES ('745591LA0A-B', GETDATE(), 999);</v>
      </c>
    </row>
    <row r="637" spans="1:3">
      <c r="A637" s="291" t="s">
        <v>1763</v>
      </c>
      <c r="B637" s="291" t="str">
        <f>IF(ISERROR(VLOOKUP($A637,DB登録部品番号!$A$2:$A$2000,1,FALSE)),"■","")</f>
        <v/>
      </c>
      <c r="C637" s="291" t="str">
        <f t="shared" si="9"/>
        <v>INSERT INTO UPK_TEST.main_masters.mm_buhin_no (buhin_no, created_date, created_tantou_id) VALUES ('745595TA0A', GETDATE(), 999);</v>
      </c>
    </row>
    <row r="638" spans="1:3">
      <c r="A638" s="291" t="s">
        <v>7244</v>
      </c>
      <c r="B638" s="291" t="str">
        <f>IF(ISERROR(VLOOKUP($A638,DB登録部品番号!$A$2:$A$2000,1,FALSE)),"■","")</f>
        <v>■</v>
      </c>
      <c r="C638" s="291" t="str">
        <f t="shared" si="9"/>
        <v>INSERT INTO UPK_TEST.main_masters.mm_buhin_no (buhin_no, created_date, created_tantou_id) VALUES ('745685TA0A', GETDATE(), 999);</v>
      </c>
    </row>
    <row r="639" spans="1:3">
      <c r="A639" s="291" t="s">
        <v>1768</v>
      </c>
      <c r="B639" s="291" t="str">
        <f>IF(ISERROR(VLOOKUP($A639,DB登録部品番号!$A$2:$A$2000,1,FALSE)),"■","")</f>
        <v/>
      </c>
      <c r="C639" s="291" t="str">
        <f t="shared" si="9"/>
        <v>INSERT INTO UPK_TEST.main_masters.mm_buhin_no (buhin_no, created_date, created_tantou_id) VALUES ('745861LA0A', GETDATE(), 999);</v>
      </c>
    </row>
    <row r="640" spans="1:3">
      <c r="A640" s="291" t="s">
        <v>1771</v>
      </c>
      <c r="B640" s="291" t="str">
        <f>IF(ISERROR(VLOOKUP($A640,DB登録部品番号!$A$2:$A$2000,1,FALSE)),"■","")</f>
        <v/>
      </c>
      <c r="C640" s="291" t="str">
        <f t="shared" si="9"/>
        <v>INSERT INTO UPK_TEST.main_masters.mm_buhin_no (buhin_no, created_date, created_tantou_id) VALUES ('745871LA0A', GETDATE(), 999);</v>
      </c>
    </row>
    <row r="641" spans="1:3">
      <c r="A641" s="291" t="s">
        <v>1769</v>
      </c>
      <c r="B641" s="291" t="str">
        <f>IF(ISERROR(VLOOKUP($A641,DB登録部品番号!$A$2:$A$2000,1,FALSE)),"■","")</f>
        <v/>
      </c>
      <c r="C641" s="291" t="str">
        <f t="shared" si="9"/>
        <v>INSERT INTO UPK_TEST.main_masters.mm_buhin_no (buhin_no, created_date, created_tantou_id) VALUES ('745861LA0A-G', GETDATE(), 999);</v>
      </c>
    </row>
    <row r="642" spans="1:3">
      <c r="A642" s="291" t="s">
        <v>1772</v>
      </c>
      <c r="B642" s="291" t="str">
        <f>IF(ISERROR(VLOOKUP($A642,DB登録部品番号!$A$2:$A$2000,1,FALSE)),"■","")</f>
        <v/>
      </c>
      <c r="C642" s="291" t="str">
        <f t="shared" si="9"/>
        <v>INSERT INTO UPK_TEST.main_masters.mm_buhin_no (buhin_no, created_date, created_tantou_id) VALUES ('745871LA0A-G', GETDATE(), 999);</v>
      </c>
    </row>
    <row r="643" spans="1:3">
      <c r="A643" s="291" t="s">
        <v>1774</v>
      </c>
      <c r="B643" s="291" t="str">
        <f>IF(ISERROR(VLOOKUP($A643,DB登録部品番号!$A$2:$A$2000,1,FALSE)),"■","")</f>
        <v/>
      </c>
      <c r="C643" s="291" t="str">
        <f t="shared" si="9"/>
        <v>INSERT INTO UPK_TEST.main_masters.mm_buhin_no (buhin_no, created_date, created_tantou_id) VALUES ('745B61LA0A', GETDATE(), 999);</v>
      </c>
    </row>
    <row r="644" spans="1:3">
      <c r="A644" s="291" t="s">
        <v>1776</v>
      </c>
      <c r="B644" s="291" t="str">
        <f>IF(ISERROR(VLOOKUP($A644,DB登録部品番号!$A$2:$A$2000,1,FALSE)),"■","")</f>
        <v/>
      </c>
      <c r="C644" s="291" t="str">
        <f t="shared" si="9"/>
        <v>INSERT INTO UPK_TEST.main_masters.mm_buhin_no (buhin_no, created_date, created_tantou_id) VALUES ('745B71LA0A', GETDATE(), 999);</v>
      </c>
    </row>
    <row r="645" spans="1:3">
      <c r="A645" s="291" t="s">
        <v>1775</v>
      </c>
      <c r="B645" s="291" t="str">
        <f>IF(ISERROR(VLOOKUP($A645,DB登録部品番号!$A$2:$A$2000,1,FALSE)),"■","")</f>
        <v/>
      </c>
      <c r="C645" s="291" t="str">
        <f t="shared" ref="C645:C708" si="10">$L$1&amp;"'"&amp;$A645&amp;"', GETDATE(), 999);"</f>
        <v>INSERT INTO UPK_TEST.main_masters.mm_buhin_no (buhin_no, created_date, created_tantou_id) VALUES ('745B61LA0A-G', GETDATE(), 999);</v>
      </c>
    </row>
    <row r="646" spans="1:3">
      <c r="A646" s="291" t="s">
        <v>1777</v>
      </c>
      <c r="B646" s="291" t="str">
        <f>IF(ISERROR(VLOOKUP($A646,DB登録部品番号!$A$2:$A$2000,1,FALSE)),"■","")</f>
        <v/>
      </c>
      <c r="C646" s="291" t="str">
        <f t="shared" si="10"/>
        <v>INSERT INTO UPK_TEST.main_masters.mm_buhin_no (buhin_no, created_date, created_tantou_id) VALUES ('745B71LA0A-G', GETDATE(), 999);</v>
      </c>
    </row>
    <row r="647" spans="1:3">
      <c r="A647" s="291" t="s">
        <v>7245</v>
      </c>
      <c r="B647" s="291" t="str">
        <f>IF(ISERROR(VLOOKUP($A647,DB登録部品番号!$A$2:$A$2000,1,FALSE)),"■","")</f>
        <v>■</v>
      </c>
      <c r="C647" s="291" t="str">
        <f t="shared" si="10"/>
        <v>INSERT INTO UPK_TEST.main_masters.mm_buhin_no (buhin_no, created_date, created_tantou_id) VALUES ('745G31GR0A', GETDATE(), 999);</v>
      </c>
    </row>
    <row r="648" spans="1:3">
      <c r="A648" s="291" t="s">
        <v>7246</v>
      </c>
      <c r="B648" s="291" t="str">
        <f>IF(ISERROR(VLOOKUP($A648,DB登録部品番号!$A$2:$A$2000,1,FALSE)),"■","")</f>
        <v>■</v>
      </c>
      <c r="C648" s="291" t="str">
        <f t="shared" si="10"/>
        <v>INSERT INTO UPK_TEST.main_masters.mm_buhin_no (buhin_no, created_date, created_tantou_id) VALUES ('745J41GR0A', GETDATE(), 999);</v>
      </c>
    </row>
    <row r="649" spans="1:3">
      <c r="A649" s="291" t="s">
        <v>7247</v>
      </c>
      <c r="B649" s="291" t="str">
        <f>IF(ISERROR(VLOOKUP($A649,DB登録部品番号!$A$2:$A$2000,1,FALSE)),"■","")</f>
        <v>■</v>
      </c>
      <c r="C649" s="291" t="str">
        <f t="shared" si="10"/>
        <v>INSERT INTO UPK_TEST.main_masters.mm_buhin_no (buhin_no, created_date, created_tantou_id) VALUES ('745J51GR0A', GETDATE(), 999);</v>
      </c>
    </row>
    <row r="650" spans="1:3">
      <c r="A650" s="291" t="s">
        <v>193</v>
      </c>
      <c r="B650" s="291" t="str">
        <f>IF(ISERROR(VLOOKUP($A650,DB登録部品番号!$A$2:$A$2000,1,FALSE)),"■","")</f>
        <v/>
      </c>
      <c r="C650" s="291" t="str">
        <f t="shared" si="10"/>
        <v>INSERT INTO UPK_TEST.main_masters.mm_buhin_no (buhin_no, created_date, created_tantou_id) VALUES ('745P41LA0B', GETDATE(), 999);</v>
      </c>
    </row>
    <row r="651" spans="1:3">
      <c r="A651" s="291" t="s">
        <v>1779</v>
      </c>
      <c r="B651" s="291" t="str">
        <f>IF(ISERROR(VLOOKUP($A651,DB登録部品番号!$A$2:$A$2000,1,FALSE)),"■","")</f>
        <v/>
      </c>
      <c r="C651" s="291" t="str">
        <f t="shared" si="10"/>
        <v>INSERT INTO UPK_TEST.main_masters.mm_buhin_no (buhin_no, created_date, created_tantou_id) VALUES ('745Q21JA0A', GETDATE(), 999);</v>
      </c>
    </row>
    <row r="652" spans="1:3">
      <c r="A652" s="291" t="s">
        <v>1780</v>
      </c>
      <c r="B652" s="291" t="str">
        <f>IF(ISERROR(VLOOKUP($A652,DB登録部品番号!$A$2:$A$2000,1,FALSE)),"■","")</f>
        <v/>
      </c>
      <c r="C652" s="291" t="str">
        <f t="shared" si="10"/>
        <v>INSERT INTO UPK_TEST.main_masters.mm_buhin_no (buhin_no, created_date, created_tantou_id) VALUES ('745Q31JA0A', GETDATE(), 999);</v>
      </c>
    </row>
    <row r="653" spans="1:3">
      <c r="A653" s="291" t="s">
        <v>1781</v>
      </c>
      <c r="B653" s="291" t="str">
        <f>IF(ISERROR(VLOOKUP($A653,DB登録部品番号!$A$2:$A$2000,1,FALSE)),"■","")</f>
        <v/>
      </c>
      <c r="C653" s="291" t="str">
        <f t="shared" si="10"/>
        <v>INSERT INTO UPK_TEST.main_masters.mm_buhin_no (buhin_no, created_date, created_tantou_id) VALUES ('746231JB0A01', GETDATE(), 999);</v>
      </c>
    </row>
    <row r="654" spans="1:3">
      <c r="A654" s="291" t="s">
        <v>7248</v>
      </c>
      <c r="B654" s="291" t="str">
        <f>IF(ISERROR(VLOOKUP($A654,DB登録部品番号!$A$2:$A$2000,1,FALSE)),"■","")</f>
        <v>■</v>
      </c>
      <c r="C654" s="291" t="str">
        <f t="shared" si="10"/>
        <v>INSERT INTO UPK_TEST.main_masters.mm_buhin_no (buhin_no, created_date, created_tantou_id) VALUES ('74753EN00A', GETDATE(), 999);</v>
      </c>
    </row>
    <row r="655" spans="1:3">
      <c r="A655" s="291" t="s">
        <v>7249</v>
      </c>
      <c r="B655" s="291" t="str">
        <f>IF(ISERROR(VLOOKUP($A655,DB登録部品番号!$A$2:$A$2000,1,FALSE)),"■","")</f>
        <v>■</v>
      </c>
      <c r="C655" s="291" t="str">
        <f t="shared" si="10"/>
        <v>INSERT INTO UPK_TEST.main_masters.mm_buhin_no (buhin_no, created_date, created_tantou_id) VALUES ('74754CA000', GETDATE(), 999);</v>
      </c>
    </row>
    <row r="656" spans="1:3">
      <c r="A656" s="291" t="s">
        <v>7250</v>
      </c>
      <c r="B656" s="291" t="str">
        <f>IF(ISERROR(VLOOKUP($A656,DB登録部品番号!$A$2:$A$2000,1,FALSE)),"■","")</f>
        <v>■</v>
      </c>
      <c r="C656" s="291" t="str">
        <f t="shared" si="10"/>
        <v>INSERT INTO UPK_TEST.main_masters.mm_buhin_no (buhin_no, created_date, created_tantou_id) VALUES ('74754CA000-E', GETDATE(), 999);</v>
      </c>
    </row>
    <row r="657" spans="1:3">
      <c r="A657" s="291" t="s">
        <v>7251</v>
      </c>
      <c r="B657" s="291" t="str">
        <f>IF(ISERROR(VLOOKUP($A657,DB登録部品番号!$A$2:$A$2000,1,FALSE)),"■","")</f>
        <v>■</v>
      </c>
      <c r="C657" s="291" t="str">
        <f t="shared" si="10"/>
        <v>INSERT INTO UPK_TEST.main_masters.mm_buhin_no (buhin_no, created_date, created_tantou_id) VALUES ('7475565Y0001', GETDATE(), 999);</v>
      </c>
    </row>
    <row r="658" spans="1:3">
      <c r="A658" s="291" t="s">
        <v>7252</v>
      </c>
      <c r="B658" s="291" t="str">
        <f>IF(ISERROR(VLOOKUP($A658,DB登録部品番号!$A$2:$A$2000,1,FALSE)),"■","")</f>
        <v>■</v>
      </c>
      <c r="C658" s="291" t="str">
        <f t="shared" si="10"/>
        <v>INSERT INTO UPK_TEST.main_masters.mm_buhin_no (buhin_no, created_date, created_tantou_id) VALUES ('7475573R0001', GETDATE(), 999);</v>
      </c>
    </row>
    <row r="659" spans="1:3">
      <c r="A659" s="291" t="s">
        <v>7253</v>
      </c>
      <c r="B659" s="291" t="str">
        <f>IF(ISERROR(VLOOKUP($A659,DB登録部品番号!$A$2:$A$2000,1,FALSE)),"■","")</f>
        <v>■</v>
      </c>
      <c r="C659" s="291" t="str">
        <f t="shared" si="10"/>
        <v>INSERT INTO UPK_TEST.main_masters.mm_buhin_no (buhin_no, created_date, created_tantou_id) VALUES ('74758EN100', GETDATE(), 999);</v>
      </c>
    </row>
    <row r="660" spans="1:3">
      <c r="A660" s="291" t="s">
        <v>7254</v>
      </c>
      <c r="B660" s="291" t="str">
        <f>IF(ISERROR(VLOOKUP($A660,DB登録部品番号!$A$2:$A$2000,1,FALSE)),"■","")</f>
        <v>■</v>
      </c>
      <c r="C660" s="291" t="str">
        <f t="shared" si="10"/>
        <v>INSERT INTO UPK_TEST.main_masters.mm_buhin_no (buhin_no, created_date, created_tantou_id) VALUES ('74762CA01A', GETDATE(), 999);</v>
      </c>
    </row>
    <row r="661" spans="1:3">
      <c r="A661" s="291" t="s">
        <v>7255</v>
      </c>
      <c r="B661" s="291" t="str">
        <f>IF(ISERROR(VLOOKUP($A661,DB登録部品番号!$A$2:$A$2000,1,FALSE)),"■","")</f>
        <v>■</v>
      </c>
      <c r="C661" s="291" t="str">
        <f t="shared" si="10"/>
        <v>INSERT INTO UPK_TEST.main_masters.mm_buhin_no (buhin_no, created_date, created_tantou_id) VALUES ('74763EN000', GETDATE(), 999);</v>
      </c>
    </row>
    <row r="662" spans="1:3">
      <c r="A662" s="291" t="s">
        <v>7256</v>
      </c>
      <c r="B662" s="291" t="str">
        <f>IF(ISERROR(VLOOKUP($A662,DB登録部品番号!$A$2:$A$2000,1,FALSE)),"■","")</f>
        <v>■</v>
      </c>
      <c r="C662" s="291" t="str">
        <f t="shared" si="10"/>
        <v>INSERT INTO UPK_TEST.main_masters.mm_buhin_no (buhin_no, created_date, created_tantou_id) VALUES ('747729Y300', GETDATE(), 999);</v>
      </c>
    </row>
    <row r="663" spans="1:3">
      <c r="A663" s="291" t="s">
        <v>7257</v>
      </c>
      <c r="B663" s="291" t="str">
        <f>IF(ISERROR(VLOOKUP($A663,DB登録部品番号!$A$2:$A$2000,1,FALSE)),"■","")</f>
        <v>■</v>
      </c>
      <c r="C663" s="291" t="str">
        <f t="shared" si="10"/>
        <v>INSERT INTO UPK_TEST.main_masters.mm_buhin_no (buhin_no, created_date, created_tantou_id) VALUES ('747729Y300-E', GETDATE(), 999);</v>
      </c>
    </row>
    <row r="664" spans="1:3">
      <c r="A664" s="291" t="s">
        <v>7258</v>
      </c>
      <c r="B664" s="291" t="str">
        <f>IF(ISERROR(VLOOKUP($A664,DB登録部品番号!$A$2:$A$2000,1,FALSE)),"■","")</f>
        <v>■</v>
      </c>
      <c r="C664" s="291" t="str">
        <f t="shared" si="10"/>
        <v>INSERT INTO UPK_TEST.main_masters.mm_buhin_no (buhin_no, created_date, created_tantou_id) VALUES ('74772EN100', GETDATE(), 999);</v>
      </c>
    </row>
    <row r="665" spans="1:3">
      <c r="A665" s="291" t="s">
        <v>7259</v>
      </c>
      <c r="B665" s="291" t="str">
        <f>IF(ISERROR(VLOOKUP($A665,DB登録部品番号!$A$2:$A$2000,1,FALSE)),"■","")</f>
        <v>■</v>
      </c>
      <c r="C665" s="291" t="str">
        <f t="shared" si="10"/>
        <v>INSERT INTO UPK_TEST.main_masters.mm_buhin_no (buhin_no, created_date, created_tantou_id) VALUES ('74798JM00ACE', GETDATE(), 999);</v>
      </c>
    </row>
    <row r="666" spans="1:3">
      <c r="A666" s="291" t="s">
        <v>7260</v>
      </c>
      <c r="B666" s="291" t="str">
        <f>IF(ISERROR(VLOOKUP($A666,DB登録部品番号!$A$2:$A$2000,1,FALSE)),"■","")</f>
        <v>■</v>
      </c>
      <c r="C666" s="291" t="str">
        <f t="shared" si="10"/>
        <v>INSERT INTO UPK_TEST.main_masters.mm_buhin_no (buhin_no, created_date, created_tantou_id) VALUES ('7481101G0A', GETDATE(), 999);</v>
      </c>
    </row>
    <row r="667" spans="1:3">
      <c r="A667" s="291" t="s">
        <v>7261</v>
      </c>
      <c r="B667" s="291" t="str">
        <f>IF(ISERROR(VLOOKUP($A667,DB登録部品番号!$A$2:$A$2000,1,FALSE)),"■","")</f>
        <v>■</v>
      </c>
      <c r="C667" s="291" t="str">
        <f t="shared" si="10"/>
        <v>INSERT INTO UPK_TEST.main_masters.mm_buhin_no (buhin_no, created_date, created_tantou_id) VALUES ('7481108G00', GETDATE(), 999);</v>
      </c>
    </row>
    <row r="668" spans="1:3">
      <c r="A668" s="291" t="s">
        <v>7262</v>
      </c>
      <c r="B668" s="291" t="str">
        <f>IF(ISERROR(VLOOKUP($A668,DB登録部品番号!$A$2:$A$2000,1,FALSE)),"■","")</f>
        <v>■</v>
      </c>
      <c r="C668" s="291" t="str">
        <f t="shared" si="10"/>
        <v>INSERT INTO UPK_TEST.main_masters.mm_buhin_no (buhin_no, created_date, created_tantou_id) VALUES ('7481131G0A', GETDATE(), 999);</v>
      </c>
    </row>
    <row r="669" spans="1:3">
      <c r="A669" s="291" t="s">
        <v>7263</v>
      </c>
      <c r="B669" s="291" t="str">
        <f>IF(ISERROR(VLOOKUP($A669,DB登録部品番号!$A$2:$A$2000,1,FALSE)),"■","")</f>
        <v>■</v>
      </c>
      <c r="C669" s="291" t="str">
        <f t="shared" si="10"/>
        <v>INSERT INTO UPK_TEST.main_masters.mm_buhin_no (buhin_no, created_date, created_tantou_id) VALUES ('748113S800', GETDATE(), 999);</v>
      </c>
    </row>
    <row r="670" spans="1:3">
      <c r="A670" s="291" t="s">
        <v>7264</v>
      </c>
      <c r="B670" s="291" t="str">
        <f>IF(ISERROR(VLOOKUP($A670,DB登録部品番号!$A$2:$A$2000,1,FALSE)),"■","")</f>
        <v>■</v>
      </c>
      <c r="C670" s="291" t="str">
        <f t="shared" si="10"/>
        <v>INSERT INTO UPK_TEST.main_masters.mm_buhin_no (buhin_no, created_date, created_tantou_id) VALUES ('748113S810', GETDATE(), 999);</v>
      </c>
    </row>
    <row r="671" spans="1:3">
      <c r="A671" s="291" t="s">
        <v>7265</v>
      </c>
      <c r="B671" s="291" t="str">
        <f>IF(ISERROR(VLOOKUP($A671,DB登録部品番号!$A$2:$A$2000,1,FALSE)),"■","")</f>
        <v>■</v>
      </c>
      <c r="C671" s="291" t="str">
        <f t="shared" si="10"/>
        <v>INSERT INTO UPK_TEST.main_masters.mm_buhin_no (buhin_no, created_date, created_tantou_id) VALUES ('74811VJ30A', GETDATE(), 999);</v>
      </c>
    </row>
    <row r="672" spans="1:3">
      <c r="A672" s="291" t="s">
        <v>7266</v>
      </c>
      <c r="B672" s="291" t="str">
        <f>IF(ISERROR(VLOOKUP($A672,DB登録部品番号!$A$2:$A$2000,1,FALSE)),"■","")</f>
        <v>■</v>
      </c>
      <c r="C672" s="291" t="str">
        <f t="shared" si="10"/>
        <v>INSERT INTO UPK_TEST.main_masters.mm_buhin_no (buhin_no, created_date, created_tantou_id) VALUES ('74811VJ40A', GETDATE(), 999);</v>
      </c>
    </row>
    <row r="673" spans="1:3">
      <c r="A673" s="291" t="s">
        <v>7267</v>
      </c>
      <c r="B673" s="291" t="str">
        <f>IF(ISERROR(VLOOKUP($A673,DB登録部品番号!$A$2:$A$2000,1,FALSE)),"■","")</f>
        <v>■</v>
      </c>
      <c r="C673" s="291" t="str">
        <f t="shared" si="10"/>
        <v>INSERT INTO UPK_TEST.main_masters.mm_buhin_no (buhin_no, created_date, created_tantou_id) VALUES ('748B21GR0ATE', GETDATE(), 999);</v>
      </c>
    </row>
    <row r="674" spans="1:3">
      <c r="A674" s="291" t="s">
        <v>7268</v>
      </c>
      <c r="B674" s="291" t="str">
        <f>IF(ISERROR(VLOOKUP($A674,DB登録部品番号!$A$2:$A$2000,1,FALSE)),"■","")</f>
        <v>■</v>
      </c>
      <c r="C674" s="291" t="str">
        <f t="shared" si="10"/>
        <v>INSERT INTO UPK_TEST.main_masters.mm_buhin_no (buhin_no, created_date, created_tantou_id) VALUES ('748B31GR0ATE', GETDATE(), 999);</v>
      </c>
    </row>
    <row r="675" spans="1:3">
      <c r="A675" s="291" t="s">
        <v>7269</v>
      </c>
      <c r="B675" s="291" t="str">
        <f>IF(ISERROR(VLOOKUP($A675,DB登録部品番号!$A$2:$A$2000,1,FALSE)),"■","")</f>
        <v>■</v>
      </c>
      <c r="C675" s="291" t="str">
        <f t="shared" si="10"/>
        <v>INSERT INTO UPK_TEST.main_masters.mm_buhin_no (buhin_no, created_date, created_tantou_id) VALUES ('751121AA0A', GETDATE(), 999);</v>
      </c>
    </row>
    <row r="676" spans="1:3">
      <c r="A676" s="291" t="s">
        <v>1789</v>
      </c>
      <c r="B676" s="291" t="str">
        <f>IF(ISERROR(VLOOKUP($A676,DB登録部品番号!$A$2:$A$2000,1,FALSE)),"■","")</f>
        <v/>
      </c>
      <c r="C676" s="291" t="str">
        <f t="shared" si="10"/>
        <v>INSERT INTO UPK_TEST.main_masters.mm_buhin_no (buhin_no, created_date, created_tantou_id) VALUES ('751121JA0A', GETDATE(), 999);</v>
      </c>
    </row>
    <row r="677" spans="1:3">
      <c r="A677" s="291" t="s">
        <v>1792</v>
      </c>
      <c r="B677" s="291" t="str">
        <f>IF(ISERROR(VLOOKUP($A677,DB登録部品番号!$A$2:$A$2000,1,FALSE)),"■","")</f>
        <v/>
      </c>
      <c r="C677" s="291" t="str">
        <f t="shared" si="10"/>
        <v>INSERT INTO UPK_TEST.main_masters.mm_buhin_no (buhin_no, created_date, created_tantou_id) VALUES ('751121JA0AT2', GETDATE(), 999);</v>
      </c>
    </row>
    <row r="678" spans="1:3">
      <c r="A678" s="291" t="s">
        <v>7270</v>
      </c>
      <c r="B678" s="291" t="str">
        <f>IF(ISERROR(VLOOKUP($A678,DB登録部品番号!$A$2:$A$2000,1,FALSE)),"■","")</f>
        <v>■</v>
      </c>
      <c r="C678" s="291" t="str">
        <f t="shared" si="10"/>
        <v>INSERT INTO UPK_TEST.main_masters.mm_buhin_no (buhin_no, created_date, created_tantou_id) VALUES ('751123NU0A', GETDATE(), 999);</v>
      </c>
    </row>
    <row r="679" spans="1:3">
      <c r="A679" s="291" t="s">
        <v>7271</v>
      </c>
      <c r="B679" s="291" t="str">
        <f>IF(ISERROR(VLOOKUP($A679,DB登録部品番号!$A$2:$A$2000,1,FALSE)),"■","")</f>
        <v>■</v>
      </c>
      <c r="C679" s="291" t="str">
        <f t="shared" si="10"/>
        <v>INSERT INTO UPK_TEST.main_masters.mm_buhin_no (buhin_no, created_date, created_tantou_id) VALUES ('751123VA0A', GETDATE(), 999);</v>
      </c>
    </row>
    <row r="680" spans="1:3">
      <c r="A680" s="291" t="s">
        <v>7272</v>
      </c>
      <c r="B680" s="291" t="str">
        <f>IF(ISERROR(VLOOKUP($A680,DB登録部品番号!$A$2:$A$2000,1,FALSE)),"■","")</f>
        <v>■</v>
      </c>
      <c r="C680" s="291" t="str">
        <f t="shared" si="10"/>
        <v>INSERT INTO UPK_TEST.main_masters.mm_buhin_no (buhin_no, created_date, created_tantou_id) VALUES ('751123VA0AT2', GETDATE(), 999);</v>
      </c>
    </row>
    <row r="681" spans="1:3">
      <c r="A681" s="291" t="s">
        <v>1793</v>
      </c>
      <c r="B681" s="291" t="str">
        <f>IF(ISERROR(VLOOKUP($A681,DB登録部品番号!$A$2:$A$2000,1,FALSE)),"■","")</f>
        <v/>
      </c>
      <c r="C681" s="291" t="str">
        <f t="shared" si="10"/>
        <v>INSERT INTO UPK_TEST.main_masters.mm_buhin_no (buhin_no, created_date, created_tantou_id) VALUES ('751123XA0A', GETDATE(), 999);</v>
      </c>
    </row>
    <row r="682" spans="1:3">
      <c r="A682" s="291" t="s">
        <v>1794</v>
      </c>
      <c r="B682" s="291" t="str">
        <f>IF(ISERROR(VLOOKUP($A682,DB登録部品番号!$A$2:$A$2000,1,FALSE)),"■","")</f>
        <v/>
      </c>
      <c r="C682" s="291" t="str">
        <f t="shared" si="10"/>
        <v>INSERT INTO UPK_TEST.main_masters.mm_buhin_no (buhin_no, created_date, created_tantou_id) VALUES ('751123XE0A', GETDATE(), 999);</v>
      </c>
    </row>
    <row r="683" spans="1:3">
      <c r="A683" s="291" t="s">
        <v>1795</v>
      </c>
      <c r="B683" s="291" t="str">
        <f>IF(ISERROR(VLOOKUP($A683,DB登録部品番号!$A$2:$A$2000,1,FALSE)),"■","")</f>
        <v/>
      </c>
      <c r="C683" s="291" t="str">
        <f t="shared" si="10"/>
        <v>INSERT INTO UPK_TEST.main_masters.mm_buhin_no (buhin_no, created_date, created_tantou_id) VALUES ('751125TA0A', GETDATE(), 999);</v>
      </c>
    </row>
    <row r="684" spans="1:3">
      <c r="A684" s="291" t="s">
        <v>1797</v>
      </c>
      <c r="B684" s="291" t="str">
        <f>IF(ISERROR(VLOOKUP($A684,DB登録部品番号!$A$2:$A$2000,1,FALSE)),"■","")</f>
        <v/>
      </c>
      <c r="C684" s="291" t="str">
        <f t="shared" si="10"/>
        <v>INSERT INTO UPK_TEST.main_masters.mm_buhin_no (buhin_no, created_date, created_tantou_id) VALUES ('751125TA0AT2', GETDATE(), 999);</v>
      </c>
    </row>
    <row r="685" spans="1:3">
      <c r="A685" s="291" t="s">
        <v>1798</v>
      </c>
      <c r="B685" s="291" t="str">
        <f>IF(ISERROR(VLOOKUP($A685,DB登録部品番号!$A$2:$A$2000,1,FALSE)),"■","")</f>
        <v/>
      </c>
      <c r="C685" s="291" t="str">
        <f t="shared" si="10"/>
        <v>INSERT INTO UPK_TEST.main_masters.mm_buhin_no (buhin_no, created_date, created_tantou_id) VALUES ('751125YJ0A', GETDATE(), 999);</v>
      </c>
    </row>
    <row r="686" spans="1:3">
      <c r="A686" s="291" t="s">
        <v>1799</v>
      </c>
      <c r="B686" s="291" t="str">
        <f>IF(ISERROR(VLOOKUP($A686,DB登録部品番号!$A$2:$A$2000,1,FALSE)),"■","")</f>
        <v/>
      </c>
      <c r="C686" s="291" t="str">
        <f t="shared" si="10"/>
        <v>INSERT INTO UPK_TEST.main_masters.mm_buhin_no (buhin_no, created_date, created_tantou_id) VALUES ('751126RA0A', GETDATE(), 999);</v>
      </c>
    </row>
    <row r="687" spans="1:3">
      <c r="A687" s="291" t="s">
        <v>7273</v>
      </c>
      <c r="B687" s="291" t="str">
        <f>IF(ISERROR(VLOOKUP($A687,DB登録部品番号!$A$2:$A$2000,1,FALSE)),"■","")</f>
        <v>■</v>
      </c>
      <c r="C687" s="291" t="str">
        <f t="shared" si="10"/>
        <v>INSERT INTO UPK_TEST.main_masters.mm_buhin_no (buhin_no, created_date, created_tantou_id) VALUES ('75112CA00001', GETDATE(), 999);</v>
      </c>
    </row>
    <row r="688" spans="1:3">
      <c r="A688" s="291" t="s">
        <v>7274</v>
      </c>
      <c r="B688" s="291" t="str">
        <f>IF(ISERROR(VLOOKUP($A688,DB登録部品番号!$A$2:$A$2000,1,FALSE)),"■","")</f>
        <v>■</v>
      </c>
      <c r="C688" s="291" t="str">
        <f t="shared" si="10"/>
        <v>INSERT INTO UPK_TEST.main_masters.mm_buhin_no (buhin_no, created_date, created_tantou_id) VALUES ('75112EN000', GETDATE(), 999);</v>
      </c>
    </row>
    <row r="689" spans="1:3">
      <c r="A689" s="291" t="s">
        <v>1805</v>
      </c>
      <c r="B689" s="291" t="str">
        <f>IF(ISERROR(VLOOKUP($A689,DB登録部品番号!$A$2:$A$2000,1,FALSE)),"■","")</f>
        <v/>
      </c>
      <c r="C689" s="291" t="str">
        <f t="shared" si="10"/>
        <v>INSERT INTO UPK_TEST.main_masters.mm_buhin_no (buhin_no, created_date, created_tantou_id) VALUES ('75112JG00A02', GETDATE(), 999);</v>
      </c>
    </row>
    <row r="690" spans="1:3">
      <c r="A690" s="291" t="s">
        <v>1806</v>
      </c>
      <c r="B690" s="291" t="str">
        <f>IF(ISERROR(VLOOKUP($A690,DB登録部品番号!$A$2:$A$2000,1,FALSE)),"■","")</f>
        <v/>
      </c>
      <c r="C690" s="291" t="str">
        <f t="shared" si="10"/>
        <v>INSERT INTO UPK_TEST.main_masters.mm_buhin_no (buhin_no, created_date, created_tantou_id) VALUES ('75112JG00A-K', GETDATE(), 999);</v>
      </c>
    </row>
    <row r="691" spans="1:3">
      <c r="A691" s="291" t="s">
        <v>1787</v>
      </c>
      <c r="B691" s="291" t="str">
        <f>IF(ISERROR(VLOOKUP($A691,DB登録部品番号!$A$2:$A$2000,1,FALSE)),"■","")</f>
        <v/>
      </c>
      <c r="C691" s="291" t="str">
        <f t="shared" si="10"/>
        <v>INSERT INTO UPK_TEST.main_masters.mm_buhin_no (buhin_no, created_date, created_tantou_id) VALUES ('751121AA0AT1', GETDATE(), 999);</v>
      </c>
    </row>
    <row r="692" spans="1:3">
      <c r="A692" s="291" t="s">
        <v>1810</v>
      </c>
      <c r="B692" s="291" t="str">
        <f>IF(ISERROR(VLOOKUP($A692,DB登録部品番号!$A$2:$A$2000,1,FALSE)),"■","")</f>
        <v/>
      </c>
      <c r="C692" s="291" t="str">
        <f t="shared" si="10"/>
        <v>INSERT INTO UPK_TEST.main_masters.mm_buhin_no (buhin_no, created_date, created_tantou_id) VALUES ('751131AA0AT1', GETDATE(), 999);</v>
      </c>
    </row>
    <row r="693" spans="1:3">
      <c r="A693" s="291" t="s">
        <v>1791</v>
      </c>
      <c r="B693" s="291" t="str">
        <f>IF(ISERROR(VLOOKUP($A693,DB登録部品番号!$A$2:$A$2000,1,FALSE)),"■","")</f>
        <v/>
      </c>
      <c r="C693" s="291" t="str">
        <f t="shared" si="10"/>
        <v>INSERT INTO UPK_TEST.main_masters.mm_buhin_no (buhin_no, created_date, created_tantou_id) VALUES ('751121JA0AT1', GETDATE(), 999);</v>
      </c>
    </row>
    <row r="694" spans="1:3">
      <c r="A694" s="291" t="s">
        <v>1814</v>
      </c>
      <c r="B694" s="291" t="str">
        <f>IF(ISERROR(VLOOKUP($A694,DB登録部品番号!$A$2:$A$2000,1,FALSE)),"■","")</f>
        <v/>
      </c>
      <c r="C694" s="291" t="str">
        <f t="shared" si="10"/>
        <v>INSERT INTO UPK_TEST.main_masters.mm_buhin_no (buhin_no, created_date, created_tantou_id) VALUES ('751131JA0AT1', GETDATE(), 999);</v>
      </c>
    </row>
    <row r="695" spans="1:3">
      <c r="A695" s="291" t="s">
        <v>7275</v>
      </c>
      <c r="B695" s="291" t="str">
        <f>IF(ISERROR(VLOOKUP($A695,DB登録部品番号!$A$2:$A$2000,1,FALSE)),"■","")</f>
        <v>■</v>
      </c>
      <c r="C695" s="291" t="str">
        <f t="shared" si="10"/>
        <v>INSERT INTO UPK_TEST.main_masters.mm_buhin_no (buhin_no, created_date, created_tantou_id) VALUES ('751123VA0AT1', GETDATE(), 999);</v>
      </c>
    </row>
    <row r="696" spans="1:3">
      <c r="A696" s="291" t="s">
        <v>7276</v>
      </c>
      <c r="B696" s="291" t="str">
        <f>IF(ISERROR(VLOOKUP($A696,DB登録部品番号!$A$2:$A$2000,1,FALSE)),"■","")</f>
        <v>■</v>
      </c>
      <c r="C696" s="291" t="str">
        <f t="shared" si="10"/>
        <v>INSERT INTO UPK_TEST.main_masters.mm_buhin_no (buhin_no, created_date, created_tantou_id) VALUES ('751133VA0AT1', GETDATE(), 999);</v>
      </c>
    </row>
    <row r="697" spans="1:3">
      <c r="A697" s="291" t="s">
        <v>1796</v>
      </c>
      <c r="B697" s="291" t="str">
        <f>IF(ISERROR(VLOOKUP($A697,DB登録部品番号!$A$2:$A$2000,1,FALSE)),"■","")</f>
        <v/>
      </c>
      <c r="C697" s="291" t="str">
        <f t="shared" si="10"/>
        <v>INSERT INTO UPK_TEST.main_masters.mm_buhin_no (buhin_no, created_date, created_tantou_id) VALUES ('751125TA0AT1', GETDATE(), 999);</v>
      </c>
    </row>
    <row r="698" spans="1:3">
      <c r="A698" s="291" t="s">
        <v>1819</v>
      </c>
      <c r="B698" s="291" t="str">
        <f>IF(ISERROR(VLOOKUP($A698,DB登録部品番号!$A$2:$A$2000,1,FALSE)),"■","")</f>
        <v/>
      </c>
      <c r="C698" s="291" t="str">
        <f t="shared" si="10"/>
        <v>INSERT INTO UPK_TEST.main_masters.mm_buhin_no (buhin_no, created_date, created_tantou_id) VALUES ('751135TA0AT1', GETDATE(), 999);</v>
      </c>
    </row>
    <row r="699" spans="1:3">
      <c r="A699" s="291" t="s">
        <v>1804</v>
      </c>
      <c r="B699" s="291" t="str">
        <f>IF(ISERROR(VLOOKUP($A699,DB登録部品番号!$A$2:$A$2000,1,FALSE)),"■","")</f>
        <v/>
      </c>
      <c r="C699" s="291" t="str">
        <f t="shared" si="10"/>
        <v>INSERT INTO UPK_TEST.main_masters.mm_buhin_no (buhin_no, created_date, created_tantou_id) VALUES ('75112JG00A01', GETDATE(), 999);</v>
      </c>
    </row>
    <row r="700" spans="1:3">
      <c r="A700" s="291" t="s">
        <v>1831</v>
      </c>
      <c r="B700" s="291" t="str">
        <f>IF(ISERROR(VLOOKUP($A700,DB登録部品番号!$A$2:$A$2000,1,FALSE)),"■","")</f>
        <v/>
      </c>
      <c r="C700" s="291" t="str">
        <f t="shared" si="10"/>
        <v>INSERT INTO UPK_TEST.main_masters.mm_buhin_no (buhin_no, created_date, created_tantou_id) VALUES ('75113JG00A01', GETDATE(), 999);</v>
      </c>
    </row>
    <row r="701" spans="1:3">
      <c r="A701" s="291" t="s">
        <v>1808</v>
      </c>
      <c r="B701" s="291" t="str">
        <f>IF(ISERROR(VLOOKUP($A701,DB登録部品番号!$A$2:$A$2000,1,FALSE)),"■","")</f>
        <v/>
      </c>
      <c r="C701" s="291" t="str">
        <f t="shared" si="10"/>
        <v>INSERT INTO UPK_TEST.main_masters.mm_buhin_no (buhin_no, created_date, created_tantou_id) VALUES ('75112JN20AT1', GETDATE(), 999);</v>
      </c>
    </row>
    <row r="702" spans="1:3">
      <c r="A702" s="291" t="s">
        <v>1835</v>
      </c>
      <c r="B702" s="291" t="str">
        <f>IF(ISERROR(VLOOKUP($A702,DB登録部品番号!$A$2:$A$2000,1,FALSE)),"■","")</f>
        <v/>
      </c>
      <c r="C702" s="291" t="str">
        <f t="shared" si="10"/>
        <v>INSERT INTO UPK_TEST.main_masters.mm_buhin_no (buhin_no, created_date, created_tantou_id) VALUES ('75113JN20AT1', GETDATE(), 999);</v>
      </c>
    </row>
    <row r="703" spans="1:3">
      <c r="A703" s="291" t="s">
        <v>1809</v>
      </c>
      <c r="B703" s="291" t="str">
        <f>IF(ISERROR(VLOOKUP($A703,DB登録部品番号!$A$2:$A$2000,1,FALSE)),"■","")</f>
        <v/>
      </c>
      <c r="C703" s="291" t="str">
        <f t="shared" si="10"/>
        <v>INSERT INTO UPK_TEST.main_masters.mm_buhin_no (buhin_no, created_date, created_tantou_id) VALUES ('75112JN20AT2', GETDATE(), 999);</v>
      </c>
    </row>
    <row r="704" spans="1:3">
      <c r="A704" s="291" t="s">
        <v>1836</v>
      </c>
      <c r="B704" s="291" t="str">
        <f>IF(ISERROR(VLOOKUP($A704,DB登録部品番号!$A$2:$A$2000,1,FALSE)),"■","")</f>
        <v/>
      </c>
      <c r="C704" s="291" t="str">
        <f t="shared" si="10"/>
        <v>INSERT INTO UPK_TEST.main_masters.mm_buhin_no (buhin_no, created_date, created_tantou_id) VALUES ('75113JN20AT2', GETDATE(), 999);</v>
      </c>
    </row>
    <row r="705" spans="1:3">
      <c r="A705" s="291" t="s">
        <v>7277</v>
      </c>
      <c r="B705" s="291" t="str">
        <f>IF(ISERROR(VLOOKUP($A705,DB登録部品番号!$A$2:$A$2000,1,FALSE)),"■","")</f>
        <v>■</v>
      </c>
      <c r="C705" s="291" t="str">
        <f t="shared" si="10"/>
        <v>INSERT INTO UPK_TEST.main_masters.mm_buhin_no (buhin_no, created_date, created_tantou_id) VALUES ('751131AA0A', GETDATE(), 999);</v>
      </c>
    </row>
    <row r="706" spans="1:3">
      <c r="A706" s="291" t="s">
        <v>1812</v>
      </c>
      <c r="B706" s="291" t="str">
        <f>IF(ISERROR(VLOOKUP($A706,DB登録部品番号!$A$2:$A$2000,1,FALSE)),"■","")</f>
        <v/>
      </c>
      <c r="C706" s="291" t="str">
        <f t="shared" si="10"/>
        <v>INSERT INTO UPK_TEST.main_masters.mm_buhin_no (buhin_no, created_date, created_tantou_id) VALUES ('751131JA0A', GETDATE(), 999);</v>
      </c>
    </row>
    <row r="707" spans="1:3">
      <c r="A707" s="291" t="s">
        <v>1815</v>
      </c>
      <c r="B707" s="291" t="str">
        <f>IF(ISERROR(VLOOKUP($A707,DB登録部品番号!$A$2:$A$2000,1,FALSE)),"■","")</f>
        <v/>
      </c>
      <c r="C707" s="291" t="str">
        <f t="shared" si="10"/>
        <v>INSERT INTO UPK_TEST.main_masters.mm_buhin_no (buhin_no, created_date, created_tantou_id) VALUES ('751131JA0AT2', GETDATE(), 999);</v>
      </c>
    </row>
    <row r="708" spans="1:3">
      <c r="A708" s="291" t="s">
        <v>7278</v>
      </c>
      <c r="B708" s="291" t="str">
        <f>IF(ISERROR(VLOOKUP($A708,DB登録部品番号!$A$2:$A$2000,1,FALSE)),"■","")</f>
        <v>■</v>
      </c>
      <c r="C708" s="291" t="str">
        <f t="shared" si="10"/>
        <v>INSERT INTO UPK_TEST.main_masters.mm_buhin_no (buhin_no, created_date, created_tantou_id) VALUES ('751133NU0A', GETDATE(), 999);</v>
      </c>
    </row>
    <row r="709" spans="1:3">
      <c r="A709" s="291" t="s">
        <v>7279</v>
      </c>
      <c r="B709" s="291" t="str">
        <f>IF(ISERROR(VLOOKUP($A709,DB登録部品番号!$A$2:$A$2000,1,FALSE)),"■","")</f>
        <v>■</v>
      </c>
      <c r="C709" s="291" t="str">
        <f t="shared" ref="C709:C772" si="11">$L$1&amp;"'"&amp;$A709&amp;"', GETDATE(), 999);"</f>
        <v>INSERT INTO UPK_TEST.main_masters.mm_buhin_no (buhin_no, created_date, created_tantou_id) VALUES ('751133VA0A', GETDATE(), 999);</v>
      </c>
    </row>
    <row r="710" spans="1:3">
      <c r="A710" s="291" t="s">
        <v>7280</v>
      </c>
      <c r="B710" s="291" t="str">
        <f>IF(ISERROR(VLOOKUP($A710,DB登録部品番号!$A$2:$A$2000,1,FALSE)),"■","")</f>
        <v>■</v>
      </c>
      <c r="C710" s="291" t="str">
        <f t="shared" si="11"/>
        <v>INSERT INTO UPK_TEST.main_masters.mm_buhin_no (buhin_no, created_date, created_tantou_id) VALUES ('751133VA0AT2', GETDATE(), 999);</v>
      </c>
    </row>
    <row r="711" spans="1:3">
      <c r="A711" s="291" t="s">
        <v>1816</v>
      </c>
      <c r="B711" s="291" t="str">
        <f>IF(ISERROR(VLOOKUP($A711,DB登録部品番号!$A$2:$A$2000,1,FALSE)),"■","")</f>
        <v/>
      </c>
      <c r="C711" s="291" t="str">
        <f t="shared" si="11"/>
        <v>INSERT INTO UPK_TEST.main_masters.mm_buhin_no (buhin_no, created_date, created_tantou_id) VALUES ('751133XA0A', GETDATE(), 999);</v>
      </c>
    </row>
    <row r="712" spans="1:3">
      <c r="A712" s="291" t="s">
        <v>1817</v>
      </c>
      <c r="B712" s="291" t="str">
        <f>IF(ISERROR(VLOOKUP($A712,DB登録部品番号!$A$2:$A$2000,1,FALSE)),"■","")</f>
        <v/>
      </c>
      <c r="C712" s="291" t="str">
        <f t="shared" si="11"/>
        <v>INSERT INTO UPK_TEST.main_masters.mm_buhin_no (buhin_no, created_date, created_tantou_id) VALUES ('751133XE0A', GETDATE(), 999);</v>
      </c>
    </row>
    <row r="713" spans="1:3">
      <c r="A713" s="291" t="s">
        <v>1818</v>
      </c>
      <c r="B713" s="291" t="str">
        <f>IF(ISERROR(VLOOKUP($A713,DB登録部品番号!$A$2:$A$2000,1,FALSE)),"■","")</f>
        <v/>
      </c>
      <c r="C713" s="291" t="str">
        <f t="shared" si="11"/>
        <v>INSERT INTO UPK_TEST.main_masters.mm_buhin_no (buhin_no, created_date, created_tantou_id) VALUES ('751135TA0A', GETDATE(), 999);</v>
      </c>
    </row>
    <row r="714" spans="1:3">
      <c r="A714" s="291" t="s">
        <v>1820</v>
      </c>
      <c r="B714" s="291" t="str">
        <f>IF(ISERROR(VLOOKUP($A714,DB登録部品番号!$A$2:$A$2000,1,FALSE)),"■","")</f>
        <v/>
      </c>
      <c r="C714" s="291" t="str">
        <f t="shared" si="11"/>
        <v>INSERT INTO UPK_TEST.main_masters.mm_buhin_no (buhin_no, created_date, created_tantou_id) VALUES ('751135TA0AT2', GETDATE(), 999);</v>
      </c>
    </row>
    <row r="715" spans="1:3">
      <c r="A715" s="291" t="s">
        <v>1821</v>
      </c>
      <c r="B715" s="291" t="str">
        <f>IF(ISERROR(VLOOKUP($A715,DB登録部品番号!$A$2:$A$2000,1,FALSE)),"■","")</f>
        <v/>
      </c>
      <c r="C715" s="291" t="str">
        <f t="shared" si="11"/>
        <v>INSERT INTO UPK_TEST.main_masters.mm_buhin_no (buhin_no, created_date, created_tantou_id) VALUES ('751135YJ0A', GETDATE(), 999);</v>
      </c>
    </row>
    <row r="716" spans="1:3">
      <c r="A716" s="291" t="s">
        <v>1822</v>
      </c>
      <c r="B716" s="291" t="str">
        <f>IF(ISERROR(VLOOKUP($A716,DB登録部品番号!$A$2:$A$2000,1,FALSE)),"■","")</f>
        <v/>
      </c>
      <c r="C716" s="291" t="str">
        <f t="shared" si="11"/>
        <v>INSERT INTO UPK_TEST.main_masters.mm_buhin_no (buhin_no, created_date, created_tantou_id) VALUES ('751136FK0A', GETDATE(), 999);</v>
      </c>
    </row>
    <row r="717" spans="1:3">
      <c r="A717" s="291" t="s">
        <v>1824</v>
      </c>
      <c r="B717" s="291" t="str">
        <f>IF(ISERROR(VLOOKUP($A717,DB登録部品番号!$A$2:$A$2000,1,FALSE)),"■","")</f>
        <v/>
      </c>
      <c r="C717" s="291" t="str">
        <f t="shared" si="11"/>
        <v>INSERT INTO UPK_TEST.main_masters.mm_buhin_no (buhin_no, created_date, created_tantou_id) VALUES ('751136RA0A', GETDATE(), 999);</v>
      </c>
    </row>
    <row r="718" spans="1:3">
      <c r="A718" s="291" t="s">
        <v>7281</v>
      </c>
      <c r="B718" s="291" t="str">
        <f>IF(ISERROR(VLOOKUP($A718,DB登録部品番号!$A$2:$A$2000,1,FALSE)),"■","")</f>
        <v>■</v>
      </c>
      <c r="C718" s="291" t="str">
        <f t="shared" si="11"/>
        <v>INSERT INTO UPK_TEST.main_masters.mm_buhin_no (buhin_no, created_date, created_tantou_id) VALUES ('75113CA00001', GETDATE(), 999);</v>
      </c>
    </row>
    <row r="719" spans="1:3">
      <c r="A719" s="291" t="s">
        <v>7282</v>
      </c>
      <c r="B719" s="291" t="str">
        <f>IF(ISERROR(VLOOKUP($A719,DB登録部品番号!$A$2:$A$2000,1,FALSE)),"■","")</f>
        <v>■</v>
      </c>
      <c r="C719" s="291" t="str">
        <f t="shared" si="11"/>
        <v>INSERT INTO UPK_TEST.main_masters.mm_buhin_no (buhin_no, created_date, created_tantou_id) VALUES ('75113EN000', GETDATE(), 999);</v>
      </c>
    </row>
    <row r="720" spans="1:3">
      <c r="A720" s="291" t="s">
        <v>1832</v>
      </c>
      <c r="B720" s="291" t="str">
        <f>IF(ISERROR(VLOOKUP($A720,DB登録部品番号!$A$2:$A$2000,1,FALSE)),"■","")</f>
        <v/>
      </c>
      <c r="C720" s="291" t="str">
        <f t="shared" si="11"/>
        <v>INSERT INTO UPK_TEST.main_masters.mm_buhin_no (buhin_no, created_date, created_tantou_id) VALUES ('75113JG00A02', GETDATE(), 999);</v>
      </c>
    </row>
    <row r="721" spans="1:3">
      <c r="A721" s="291" t="s">
        <v>1833</v>
      </c>
      <c r="B721" s="291" t="str">
        <f>IF(ISERROR(VLOOKUP($A721,DB登録部品番号!$A$2:$A$2000,1,FALSE)),"■","")</f>
        <v/>
      </c>
      <c r="C721" s="291" t="str">
        <f t="shared" si="11"/>
        <v>INSERT INTO UPK_TEST.main_masters.mm_buhin_no (buhin_no, created_date, created_tantou_id) VALUES ('75113JG00A-K', GETDATE(), 999);</v>
      </c>
    </row>
    <row r="722" spans="1:3">
      <c r="A722" s="291" t="s">
        <v>1838</v>
      </c>
      <c r="B722" s="291" t="str">
        <f>IF(ISERROR(VLOOKUP($A722,DB登録部品番号!$A$2:$A$2000,1,FALSE)),"■","")</f>
        <v/>
      </c>
      <c r="C722" s="291" t="str">
        <f t="shared" si="11"/>
        <v>INSERT INTO UPK_TEST.main_masters.mm_buhin_no (buhin_no, created_date, created_tantou_id) VALUES ('751184CB0A', GETDATE(), 999);</v>
      </c>
    </row>
    <row r="723" spans="1:3">
      <c r="A723" s="291" t="s">
        <v>1839</v>
      </c>
      <c r="B723" s="291" t="str">
        <f>IF(ISERROR(VLOOKUP($A723,DB登録部品番号!$A$2:$A$2000,1,FALSE)),"■","")</f>
        <v/>
      </c>
      <c r="C723" s="291" t="str">
        <f t="shared" si="11"/>
        <v>INSERT INTO UPK_TEST.main_masters.mm_buhin_no (buhin_no, created_date, created_tantou_id) VALUES ('751185TA0A', GETDATE(), 999);</v>
      </c>
    </row>
    <row r="724" spans="1:3">
      <c r="A724" s="291" t="s">
        <v>1840</v>
      </c>
      <c r="B724" s="291" t="str">
        <f>IF(ISERROR(VLOOKUP($A724,DB登録部品番号!$A$2:$A$2000,1,FALSE)),"■","")</f>
        <v/>
      </c>
      <c r="C724" s="291" t="str">
        <f t="shared" si="11"/>
        <v>INSERT INTO UPK_TEST.main_masters.mm_buhin_no (buhin_no, created_date, created_tantou_id) VALUES ('751185TL0A', GETDATE(), 999);</v>
      </c>
    </row>
    <row r="725" spans="1:3">
      <c r="A725" s="291" t="s">
        <v>1842</v>
      </c>
      <c r="B725" s="291" t="str">
        <f>IF(ISERROR(VLOOKUP($A725,DB登録部品番号!$A$2:$A$2000,1,FALSE)),"■","")</f>
        <v/>
      </c>
      <c r="C725" s="291" t="str">
        <f t="shared" si="11"/>
        <v>INSERT INTO UPK_TEST.main_masters.mm_buhin_no (buhin_no, created_date, created_tantou_id) VALUES ('751261JB0A', GETDATE(), 999);</v>
      </c>
    </row>
    <row r="726" spans="1:3">
      <c r="A726" s="291" t="s">
        <v>1845</v>
      </c>
      <c r="B726" s="291" t="str">
        <f>IF(ISERROR(VLOOKUP($A726,DB登録部品番号!$A$2:$A$2000,1,FALSE)),"■","")</f>
        <v/>
      </c>
      <c r="C726" s="291" t="str">
        <f t="shared" si="11"/>
        <v>INSERT INTO UPK_TEST.main_masters.mm_buhin_no (buhin_no, created_date, created_tantou_id) VALUES ('751263XE0A', GETDATE(), 999);</v>
      </c>
    </row>
    <row r="727" spans="1:3">
      <c r="A727" s="291" t="s">
        <v>1846</v>
      </c>
      <c r="B727" s="291" t="str">
        <f>IF(ISERROR(VLOOKUP($A727,DB登録部品番号!$A$2:$A$2000,1,FALSE)),"■","")</f>
        <v/>
      </c>
      <c r="C727" s="291" t="str">
        <f t="shared" si="11"/>
        <v>INSERT INTO UPK_TEST.main_masters.mm_buhin_no (buhin_no, created_date, created_tantou_id) VALUES ('751263XF0A', GETDATE(), 999);</v>
      </c>
    </row>
    <row r="728" spans="1:3">
      <c r="A728" s="291" t="s">
        <v>1847</v>
      </c>
      <c r="B728" s="291" t="str">
        <f>IF(ISERROR(VLOOKUP($A728,DB登録部品番号!$A$2:$A$2000,1,FALSE)),"■","")</f>
        <v/>
      </c>
      <c r="C728" s="291" t="str">
        <f t="shared" si="11"/>
        <v>INSERT INTO UPK_TEST.main_masters.mm_buhin_no (buhin_no, created_date, created_tantou_id) VALUES ('751263XY0A', GETDATE(), 999);</v>
      </c>
    </row>
    <row r="729" spans="1:3">
      <c r="A729" s="291" t="s">
        <v>1848</v>
      </c>
      <c r="B729" s="291" t="str">
        <f>IF(ISERROR(VLOOKUP($A729,DB登録部品番号!$A$2:$A$2000,1,FALSE)),"■","")</f>
        <v/>
      </c>
      <c r="C729" s="291" t="str">
        <f t="shared" si="11"/>
        <v>INSERT INTO UPK_TEST.main_masters.mm_buhin_no (buhin_no, created_date, created_tantou_id) VALUES ('751265YJ0A', GETDATE(), 999);</v>
      </c>
    </row>
    <row r="730" spans="1:3">
      <c r="A730" s="291" t="s">
        <v>1851</v>
      </c>
      <c r="B730" s="291" t="str">
        <f>IF(ISERROR(VLOOKUP($A730,DB登録部品番号!$A$2:$A$2000,1,FALSE)),"■","")</f>
        <v/>
      </c>
      <c r="C730" s="291" t="str">
        <f t="shared" si="11"/>
        <v>INSERT INTO UPK_TEST.main_masters.mm_buhin_no (buhin_no, created_date, created_tantou_id) VALUES ('75126JN20A', GETDATE(), 999);</v>
      </c>
    </row>
    <row r="731" spans="1:3">
      <c r="A731" s="291" t="s">
        <v>7283</v>
      </c>
      <c r="B731" s="291" t="str">
        <f>IF(ISERROR(VLOOKUP($A731,DB登録部品番号!$A$2:$A$2000,1,FALSE)),"■","")</f>
        <v>■</v>
      </c>
      <c r="C731" s="291" t="str">
        <f t="shared" si="11"/>
        <v>INSERT INTO UPK_TEST.main_masters.mm_buhin_no (buhin_no, created_date, created_tantou_id) VALUES ('75126JN20A-E', GETDATE(), 999);</v>
      </c>
    </row>
    <row r="732" spans="1:3">
      <c r="A732" s="291" t="s">
        <v>7284</v>
      </c>
      <c r="B732" s="291" t="str">
        <f>IF(ISERROR(VLOOKUP($A732,DB登録部品番号!$A$2:$A$2000,1,FALSE)),"■","")</f>
        <v>■</v>
      </c>
      <c r="C732" s="291" t="str">
        <f t="shared" si="11"/>
        <v>INSERT INTO UPK_TEST.main_masters.mm_buhin_no (buhin_no, created_date, created_tantou_id) VALUES ('751271GR0A', GETDATE(), 999);</v>
      </c>
    </row>
    <row r="733" spans="1:3">
      <c r="A733" s="291" t="s">
        <v>7285</v>
      </c>
      <c r="B733" s="291" t="str">
        <f>IF(ISERROR(VLOOKUP($A733,DB登録部品番号!$A$2:$A$2000,1,FALSE)),"■","")</f>
        <v>■</v>
      </c>
      <c r="C733" s="291" t="str">
        <f t="shared" si="11"/>
        <v>INSERT INTO UPK_TEST.main_masters.mm_buhin_no (buhin_no, created_date, created_tantou_id) VALUES ('751271GR0AT1', GETDATE(), 999);</v>
      </c>
    </row>
    <row r="734" spans="1:3">
      <c r="A734" s="291" t="s">
        <v>7286</v>
      </c>
      <c r="B734" s="291" t="str">
        <f>IF(ISERROR(VLOOKUP($A734,DB登録部品番号!$A$2:$A$2000,1,FALSE)),"■","")</f>
        <v>■</v>
      </c>
      <c r="C734" s="291" t="str">
        <f t="shared" si="11"/>
        <v>INSERT INTO UPK_TEST.main_masters.mm_buhin_no (buhin_no, created_date, created_tantou_id) VALUES ('751271GR0AT2', GETDATE(), 999);</v>
      </c>
    </row>
    <row r="735" spans="1:3">
      <c r="A735" s="291" t="s">
        <v>1853</v>
      </c>
      <c r="B735" s="291" t="str">
        <f>IF(ISERROR(VLOOKUP($A735,DB登録部品番号!$A$2:$A$2000,1,FALSE)),"■","")</f>
        <v/>
      </c>
      <c r="C735" s="291" t="str">
        <f t="shared" si="11"/>
        <v>INSERT INTO UPK_TEST.main_masters.mm_buhin_no (buhin_no, created_date, created_tantou_id) VALUES ('751273XE0A', GETDATE(), 999);</v>
      </c>
    </row>
    <row r="736" spans="1:3">
      <c r="A736" s="291" t="s">
        <v>1854</v>
      </c>
      <c r="B736" s="291" t="str">
        <f>IF(ISERROR(VLOOKUP($A736,DB登録部品番号!$A$2:$A$2000,1,FALSE)),"■","")</f>
        <v/>
      </c>
      <c r="C736" s="291" t="str">
        <f t="shared" si="11"/>
        <v>INSERT INTO UPK_TEST.main_masters.mm_buhin_no (buhin_no, created_date, created_tantou_id) VALUES ('751273XF0A', GETDATE(), 999);</v>
      </c>
    </row>
    <row r="737" spans="1:3">
      <c r="A737" s="291" t="s">
        <v>1855</v>
      </c>
      <c r="B737" s="291" t="str">
        <f>IF(ISERROR(VLOOKUP($A737,DB登録部品番号!$A$2:$A$2000,1,FALSE)),"■","")</f>
        <v/>
      </c>
      <c r="C737" s="291" t="str">
        <f t="shared" si="11"/>
        <v>INSERT INTO UPK_TEST.main_masters.mm_buhin_no (buhin_no, created_date, created_tantou_id) VALUES ('751273XY0A', GETDATE(), 999);</v>
      </c>
    </row>
    <row r="738" spans="1:3">
      <c r="A738" s="291" t="s">
        <v>1856</v>
      </c>
      <c r="B738" s="291" t="str">
        <f>IF(ISERROR(VLOOKUP($A738,DB登録部品番号!$A$2:$A$2000,1,FALSE)),"■","")</f>
        <v/>
      </c>
      <c r="C738" s="291" t="str">
        <f t="shared" si="11"/>
        <v>INSERT INTO UPK_TEST.main_masters.mm_buhin_no (buhin_no, created_date, created_tantou_id) VALUES ('751275YJ0A', GETDATE(), 999);</v>
      </c>
    </row>
    <row r="739" spans="1:3">
      <c r="A739" s="291" t="s">
        <v>1859</v>
      </c>
      <c r="B739" s="291" t="str">
        <f>IF(ISERROR(VLOOKUP($A739,DB登録部品番号!$A$2:$A$2000,1,FALSE)),"■","")</f>
        <v/>
      </c>
      <c r="C739" s="291" t="str">
        <f t="shared" si="11"/>
        <v>INSERT INTO UPK_TEST.main_masters.mm_buhin_no (buhin_no, created_date, created_tantou_id) VALUES ('75128JG00A', GETDATE(), 999);</v>
      </c>
    </row>
    <row r="740" spans="1:3">
      <c r="A740" s="291" t="s">
        <v>7287</v>
      </c>
      <c r="B740" s="291" t="str">
        <f>IF(ISERROR(VLOOKUP($A740,DB登録部品番号!$A$2:$A$2000,1,FALSE)),"■","")</f>
        <v>■</v>
      </c>
      <c r="C740" s="291" t="str">
        <f t="shared" si="11"/>
        <v>INSERT INTO UPK_TEST.main_masters.mm_buhin_no (buhin_no, created_date, created_tantou_id) VALUES ('75128JG00A-E', GETDATE(), 999);</v>
      </c>
    </row>
    <row r="741" spans="1:3">
      <c r="A741" s="291" t="s">
        <v>7288</v>
      </c>
      <c r="B741" s="291" t="str">
        <f>IF(ISERROR(VLOOKUP($A741,DB登録部品番号!$A$2:$A$2000,1,FALSE)),"■","")</f>
        <v>■</v>
      </c>
      <c r="C741" s="291" t="str">
        <f t="shared" si="11"/>
        <v>INSERT INTO UPK_TEST.main_masters.mm_buhin_no (buhin_no, created_date, created_tantou_id) VALUES ('75128JG00A-K', GETDATE(), 999);</v>
      </c>
    </row>
    <row r="742" spans="1:3">
      <c r="A742" s="291" t="s">
        <v>7289</v>
      </c>
      <c r="B742" s="291" t="str">
        <f>IF(ISERROR(VLOOKUP($A742,DB登録部品番号!$A$2:$A$2000,1,FALSE)),"■","")</f>
        <v>■</v>
      </c>
      <c r="C742" s="291" t="str">
        <f t="shared" si="11"/>
        <v>INSERT INTO UPK_TEST.main_masters.mm_buhin_no (buhin_no, created_date, created_tantou_id) VALUES ('751341AA0A', GETDATE(), 999);</v>
      </c>
    </row>
    <row r="743" spans="1:3">
      <c r="A743" s="291" t="s">
        <v>1862</v>
      </c>
      <c r="B743" s="291" t="str">
        <f>IF(ISERROR(VLOOKUP($A743,DB登録部品番号!$A$2:$A$2000,1,FALSE)),"■","")</f>
        <v/>
      </c>
      <c r="C743" s="291" t="str">
        <f t="shared" si="11"/>
        <v>INSERT INTO UPK_TEST.main_masters.mm_buhin_no (buhin_no, created_date, created_tantou_id) VALUES ('751341JA0A', GETDATE(), 999);</v>
      </c>
    </row>
    <row r="744" spans="1:3">
      <c r="A744" s="291" t="s">
        <v>1865</v>
      </c>
      <c r="B744" s="291" t="str">
        <f>IF(ISERROR(VLOOKUP($A744,DB登録部品番号!$A$2:$A$2000,1,FALSE)),"■","")</f>
        <v/>
      </c>
      <c r="C744" s="291" t="str">
        <f t="shared" si="11"/>
        <v>INSERT INTO UPK_TEST.main_masters.mm_buhin_no (buhin_no, created_date, created_tantou_id) VALUES ('751341JA0AT2', GETDATE(), 999);</v>
      </c>
    </row>
    <row r="745" spans="1:3">
      <c r="A745" s="291" t="s">
        <v>1866</v>
      </c>
      <c r="B745" s="291" t="str">
        <f>IF(ISERROR(VLOOKUP($A745,DB登録部品番号!$A$2:$A$2000,1,FALSE)),"■","")</f>
        <v/>
      </c>
      <c r="C745" s="291" t="str">
        <f t="shared" si="11"/>
        <v>INSERT INTO UPK_TEST.main_masters.mm_buhin_no (buhin_no, created_date, created_tantou_id) VALUES ('751343XA0A', GETDATE(), 999);</v>
      </c>
    </row>
    <row r="746" spans="1:3">
      <c r="A746" s="291" t="s">
        <v>1867</v>
      </c>
      <c r="B746" s="291" t="str">
        <f>IF(ISERROR(VLOOKUP($A746,DB登録部品番号!$A$2:$A$2000,1,FALSE)),"■","")</f>
        <v/>
      </c>
      <c r="C746" s="291" t="str">
        <f t="shared" si="11"/>
        <v>INSERT INTO UPK_TEST.main_masters.mm_buhin_no (buhin_no, created_date, created_tantou_id) VALUES ('751343XE0A', GETDATE(), 999);</v>
      </c>
    </row>
    <row r="747" spans="1:3">
      <c r="A747" s="291" t="s">
        <v>1868</v>
      </c>
      <c r="B747" s="291" t="str">
        <f>IF(ISERROR(VLOOKUP($A747,DB登録部品番号!$A$2:$A$2000,1,FALSE)),"■","")</f>
        <v/>
      </c>
      <c r="C747" s="291" t="str">
        <f t="shared" si="11"/>
        <v>INSERT INTO UPK_TEST.main_masters.mm_buhin_no (buhin_no, created_date, created_tantou_id) VALUES ('751345TA0A', GETDATE(), 999);</v>
      </c>
    </row>
    <row r="748" spans="1:3">
      <c r="A748" s="291" t="s">
        <v>1870</v>
      </c>
      <c r="B748" s="291" t="str">
        <f>IF(ISERROR(VLOOKUP($A748,DB登録部品番号!$A$2:$A$2000,1,FALSE)),"■","")</f>
        <v/>
      </c>
      <c r="C748" s="291" t="str">
        <f t="shared" si="11"/>
        <v>INSERT INTO UPK_TEST.main_masters.mm_buhin_no (buhin_no, created_date, created_tantou_id) VALUES ('751345TA0AT2', GETDATE(), 999);</v>
      </c>
    </row>
    <row r="749" spans="1:3">
      <c r="A749" s="291" t="s">
        <v>1871</v>
      </c>
      <c r="B749" s="291" t="str">
        <f>IF(ISERROR(VLOOKUP($A749,DB登録部品番号!$A$2:$A$2000,1,FALSE)),"■","")</f>
        <v/>
      </c>
      <c r="C749" s="291" t="str">
        <f t="shared" si="11"/>
        <v>INSERT INTO UPK_TEST.main_masters.mm_buhin_no (buhin_no, created_date, created_tantou_id) VALUES ('751346FK1A', GETDATE(), 999);</v>
      </c>
    </row>
    <row r="750" spans="1:3">
      <c r="A750" s="291" t="s">
        <v>7290</v>
      </c>
      <c r="B750" s="291" t="str">
        <f>IF(ISERROR(VLOOKUP($A750,DB登録部品番号!$A$2:$A$2000,1,FALSE)),"■","")</f>
        <v>■</v>
      </c>
      <c r="C750" s="291" t="str">
        <f t="shared" si="11"/>
        <v>INSERT INTO UPK_TEST.main_masters.mm_buhin_no (buhin_no, created_date, created_tantou_id) VALUES ('75134EN000', GETDATE(), 999);</v>
      </c>
    </row>
    <row r="751" spans="1:3">
      <c r="A751" s="291" t="s">
        <v>7291</v>
      </c>
      <c r="B751" s="291" t="str">
        <f>IF(ISERROR(VLOOKUP($A751,DB登録部品番号!$A$2:$A$2000,1,FALSE)),"■","")</f>
        <v>■</v>
      </c>
      <c r="C751" s="291" t="str">
        <f t="shared" si="11"/>
        <v>INSERT INTO UPK_TEST.main_masters.mm_buhin_no (buhin_no, created_date, created_tantou_id) VALUES ('75134JG00A', GETDATE(), 999);</v>
      </c>
    </row>
    <row r="752" spans="1:3">
      <c r="A752" s="291" t="s">
        <v>1875</v>
      </c>
      <c r="B752" s="291" t="str">
        <f>IF(ISERROR(VLOOKUP($A752,DB登録部品番号!$A$2:$A$2000,1,FALSE)),"■","")</f>
        <v/>
      </c>
      <c r="C752" s="291" t="str">
        <f t="shared" si="11"/>
        <v>INSERT INTO UPK_TEST.main_masters.mm_buhin_no (buhin_no, created_date, created_tantou_id) VALUES ('75134JG00A02', GETDATE(), 999);</v>
      </c>
    </row>
    <row r="753" spans="1:3">
      <c r="A753" s="291" t="s">
        <v>1876</v>
      </c>
      <c r="B753" s="291" t="str">
        <f>IF(ISERROR(VLOOKUP($A753,DB登録部品番号!$A$2:$A$2000,1,FALSE)),"■","")</f>
        <v/>
      </c>
      <c r="C753" s="291" t="str">
        <f t="shared" si="11"/>
        <v>INSERT INTO UPK_TEST.main_masters.mm_buhin_no (buhin_no, created_date, created_tantou_id) VALUES ('75134JG40A', GETDATE(), 999);</v>
      </c>
    </row>
    <row r="754" spans="1:3">
      <c r="A754" s="291" t="s">
        <v>1879</v>
      </c>
      <c r="B754" s="291" t="str">
        <f>IF(ISERROR(VLOOKUP($A754,DB登録部品番号!$A$2:$A$2000,1,FALSE)),"■","")</f>
        <v/>
      </c>
      <c r="C754" s="291" t="str">
        <f t="shared" si="11"/>
        <v>INSERT INTO UPK_TEST.main_masters.mm_buhin_no (buhin_no, created_date, created_tantou_id) VALUES ('75134JN20A', GETDATE(), 999);</v>
      </c>
    </row>
    <row r="755" spans="1:3">
      <c r="A755" s="291" t="s">
        <v>7292</v>
      </c>
      <c r="B755" s="291" t="str">
        <f>IF(ISERROR(VLOOKUP($A755,DB登録部品番号!$A$2:$A$2000,1,FALSE)),"■","")</f>
        <v>■</v>
      </c>
      <c r="C755" s="291" t="str">
        <f t="shared" si="11"/>
        <v>INSERT INTO UPK_TEST.main_masters.mm_buhin_no (buhin_no, created_date, created_tantou_id) VALUES ('75134JN20A-E', GETDATE(), 999);</v>
      </c>
    </row>
    <row r="756" spans="1:3">
      <c r="A756" s="291" t="s">
        <v>1864</v>
      </c>
      <c r="B756" s="291" t="str">
        <f>IF(ISERROR(VLOOKUP($A756,DB登録部品番号!$A$2:$A$2000,1,FALSE)),"■","")</f>
        <v/>
      </c>
      <c r="C756" s="291" t="str">
        <f t="shared" si="11"/>
        <v>INSERT INTO UPK_TEST.main_masters.mm_buhin_no (buhin_no, created_date, created_tantou_id) VALUES ('751341JA0AT1', GETDATE(), 999);</v>
      </c>
    </row>
    <row r="757" spans="1:3">
      <c r="A757" s="291" t="s">
        <v>1884</v>
      </c>
      <c r="B757" s="291" t="str">
        <f>IF(ISERROR(VLOOKUP($A757,DB登録部品番号!$A$2:$A$2000,1,FALSE)),"■","")</f>
        <v/>
      </c>
      <c r="C757" s="291" t="str">
        <f t="shared" si="11"/>
        <v>INSERT INTO UPK_TEST.main_masters.mm_buhin_no (buhin_no, created_date, created_tantou_id) VALUES ('751351JA0AT1', GETDATE(), 999);</v>
      </c>
    </row>
    <row r="758" spans="1:3">
      <c r="A758" s="291" t="s">
        <v>1869</v>
      </c>
      <c r="B758" s="291" t="str">
        <f>IF(ISERROR(VLOOKUP($A758,DB登録部品番号!$A$2:$A$2000,1,FALSE)),"■","")</f>
        <v/>
      </c>
      <c r="C758" s="291" t="str">
        <f t="shared" si="11"/>
        <v>INSERT INTO UPK_TEST.main_masters.mm_buhin_no (buhin_no, created_date, created_tantou_id) VALUES ('751345TA0AT1', GETDATE(), 999);</v>
      </c>
    </row>
    <row r="759" spans="1:3">
      <c r="A759" s="291" t="s">
        <v>1889</v>
      </c>
      <c r="B759" s="291" t="str">
        <f>IF(ISERROR(VLOOKUP($A759,DB登録部品番号!$A$2:$A$2000,1,FALSE)),"■","")</f>
        <v/>
      </c>
      <c r="C759" s="291" t="str">
        <f t="shared" si="11"/>
        <v>INSERT INTO UPK_TEST.main_masters.mm_buhin_no (buhin_no, created_date, created_tantou_id) VALUES ('751355TA0AT1', GETDATE(), 999);</v>
      </c>
    </row>
    <row r="760" spans="1:3">
      <c r="A760" s="291" t="s">
        <v>1873</v>
      </c>
      <c r="B760" s="291" t="str">
        <f>IF(ISERROR(VLOOKUP($A760,DB登録部品番号!$A$2:$A$2000,1,FALSE)),"■","")</f>
        <v/>
      </c>
      <c r="C760" s="291" t="str">
        <f t="shared" si="11"/>
        <v>INSERT INTO UPK_TEST.main_masters.mm_buhin_no (buhin_no, created_date, created_tantou_id) VALUES ('751346RA0A', GETDATE(), 999);</v>
      </c>
    </row>
    <row r="761" spans="1:3">
      <c r="A761" s="291" t="s">
        <v>1894</v>
      </c>
      <c r="B761" s="291" t="str">
        <f>IF(ISERROR(VLOOKUP($A761,DB登録部品番号!$A$2:$A$2000,1,FALSE)),"■","")</f>
        <v/>
      </c>
      <c r="C761" s="291" t="str">
        <f t="shared" si="11"/>
        <v>INSERT INTO UPK_TEST.main_masters.mm_buhin_no (buhin_no, created_date, created_tantou_id) VALUES ('751356RA0A', GETDATE(), 999);</v>
      </c>
    </row>
    <row r="762" spans="1:3">
      <c r="A762" s="291" t="s">
        <v>1874</v>
      </c>
      <c r="B762" s="291" t="str">
        <f>IF(ISERROR(VLOOKUP($A762,DB登録部品番号!$A$2:$A$2000,1,FALSE)),"■","")</f>
        <v/>
      </c>
      <c r="C762" s="291" t="str">
        <f t="shared" si="11"/>
        <v>INSERT INTO UPK_TEST.main_masters.mm_buhin_no (buhin_no, created_date, created_tantou_id) VALUES ('75134JG00A01', GETDATE(), 999);</v>
      </c>
    </row>
    <row r="763" spans="1:3">
      <c r="A763" s="291" t="s">
        <v>1895</v>
      </c>
      <c r="B763" s="291" t="str">
        <f>IF(ISERROR(VLOOKUP($A763,DB登録部品番号!$A$2:$A$2000,1,FALSE)),"■","")</f>
        <v/>
      </c>
      <c r="C763" s="291" t="str">
        <f t="shared" si="11"/>
        <v>INSERT INTO UPK_TEST.main_masters.mm_buhin_no (buhin_no, created_date, created_tantou_id) VALUES ('75135JG00A01', GETDATE(), 999);</v>
      </c>
    </row>
    <row r="764" spans="1:3">
      <c r="A764" s="291" t="s">
        <v>1877</v>
      </c>
      <c r="B764" s="291" t="str">
        <f>IF(ISERROR(VLOOKUP($A764,DB登録部品番号!$A$2:$A$2000,1,FALSE)),"■","")</f>
        <v/>
      </c>
      <c r="C764" s="291" t="str">
        <f t="shared" si="11"/>
        <v>INSERT INTO UPK_TEST.main_masters.mm_buhin_no (buhin_no, created_date, created_tantou_id) VALUES ('75134JG40A01', GETDATE(), 999);</v>
      </c>
    </row>
    <row r="765" spans="1:3">
      <c r="A765" s="291" t="s">
        <v>1898</v>
      </c>
      <c r="B765" s="291" t="str">
        <f>IF(ISERROR(VLOOKUP($A765,DB登録部品番号!$A$2:$A$2000,1,FALSE)),"■","")</f>
        <v/>
      </c>
      <c r="C765" s="291" t="str">
        <f t="shared" si="11"/>
        <v>INSERT INTO UPK_TEST.main_masters.mm_buhin_no (buhin_no, created_date, created_tantou_id) VALUES ('75135JG40A01', GETDATE(), 999);</v>
      </c>
    </row>
    <row r="766" spans="1:3">
      <c r="A766" s="291" t="s">
        <v>7293</v>
      </c>
      <c r="B766" s="291" t="str">
        <f>IF(ISERROR(VLOOKUP($A766,DB登録部品番号!$A$2:$A$2000,1,FALSE)),"■","")</f>
        <v>■</v>
      </c>
      <c r="C766" s="291" t="str">
        <f t="shared" si="11"/>
        <v>INSERT INTO UPK_TEST.main_masters.mm_buhin_no (buhin_no, created_date, created_tantou_id) VALUES ('751351AA0A', GETDATE(), 999);</v>
      </c>
    </row>
    <row r="767" spans="1:3">
      <c r="A767" s="291" t="s">
        <v>1882</v>
      </c>
      <c r="B767" s="291" t="str">
        <f>IF(ISERROR(VLOOKUP($A767,DB登録部品番号!$A$2:$A$2000,1,FALSE)),"■","")</f>
        <v/>
      </c>
      <c r="C767" s="291" t="str">
        <f t="shared" si="11"/>
        <v>INSERT INTO UPK_TEST.main_masters.mm_buhin_no (buhin_no, created_date, created_tantou_id) VALUES ('751351JA0A', GETDATE(), 999);</v>
      </c>
    </row>
    <row r="768" spans="1:3">
      <c r="A768" s="291" t="s">
        <v>1885</v>
      </c>
      <c r="B768" s="291" t="str">
        <f>IF(ISERROR(VLOOKUP($A768,DB登録部品番号!$A$2:$A$2000,1,FALSE)),"■","")</f>
        <v/>
      </c>
      <c r="C768" s="291" t="str">
        <f t="shared" si="11"/>
        <v>INSERT INTO UPK_TEST.main_masters.mm_buhin_no (buhin_no, created_date, created_tantou_id) VALUES ('751351JA0AT2', GETDATE(), 999);</v>
      </c>
    </row>
    <row r="769" spans="1:3">
      <c r="A769" s="291" t="s">
        <v>1886</v>
      </c>
      <c r="B769" s="291" t="str">
        <f>IF(ISERROR(VLOOKUP($A769,DB登録部品番号!$A$2:$A$2000,1,FALSE)),"■","")</f>
        <v/>
      </c>
      <c r="C769" s="291" t="str">
        <f t="shared" si="11"/>
        <v>INSERT INTO UPK_TEST.main_masters.mm_buhin_no (buhin_no, created_date, created_tantou_id) VALUES ('751353XA0A', GETDATE(), 999);</v>
      </c>
    </row>
    <row r="770" spans="1:3">
      <c r="A770" s="291" t="s">
        <v>1887</v>
      </c>
      <c r="B770" s="291" t="str">
        <f>IF(ISERROR(VLOOKUP($A770,DB登録部品番号!$A$2:$A$2000,1,FALSE)),"■","")</f>
        <v/>
      </c>
      <c r="C770" s="291" t="str">
        <f t="shared" si="11"/>
        <v>INSERT INTO UPK_TEST.main_masters.mm_buhin_no (buhin_no, created_date, created_tantou_id) VALUES ('751353XE0A', GETDATE(), 999);</v>
      </c>
    </row>
    <row r="771" spans="1:3">
      <c r="A771" s="291" t="s">
        <v>1888</v>
      </c>
      <c r="B771" s="291" t="str">
        <f>IF(ISERROR(VLOOKUP($A771,DB登録部品番号!$A$2:$A$2000,1,FALSE)),"■","")</f>
        <v/>
      </c>
      <c r="C771" s="291" t="str">
        <f t="shared" si="11"/>
        <v>INSERT INTO UPK_TEST.main_masters.mm_buhin_no (buhin_no, created_date, created_tantou_id) VALUES ('751355TA0A', GETDATE(), 999);</v>
      </c>
    </row>
    <row r="772" spans="1:3">
      <c r="A772" s="291" t="s">
        <v>1890</v>
      </c>
      <c r="B772" s="291" t="str">
        <f>IF(ISERROR(VLOOKUP($A772,DB登録部品番号!$A$2:$A$2000,1,FALSE)),"■","")</f>
        <v/>
      </c>
      <c r="C772" s="291" t="str">
        <f t="shared" si="11"/>
        <v>INSERT INTO UPK_TEST.main_masters.mm_buhin_no (buhin_no, created_date, created_tantou_id) VALUES ('751355TA0AT2', GETDATE(), 999);</v>
      </c>
    </row>
    <row r="773" spans="1:3">
      <c r="A773" s="291" t="s">
        <v>1892</v>
      </c>
      <c r="B773" s="291" t="str">
        <f>IF(ISERROR(VLOOKUP($A773,DB登録部品番号!$A$2:$A$2000,1,FALSE)),"■","")</f>
        <v/>
      </c>
      <c r="C773" s="291" t="str">
        <f t="shared" ref="C773:C836" si="12">$L$1&amp;"'"&amp;$A773&amp;"', GETDATE(), 999);"</f>
        <v>INSERT INTO UPK_TEST.main_masters.mm_buhin_no (buhin_no, created_date, created_tantou_id) VALUES ('751356FK1A', GETDATE(), 999);</v>
      </c>
    </row>
    <row r="774" spans="1:3">
      <c r="A774" s="291" t="s">
        <v>7294</v>
      </c>
      <c r="B774" s="291" t="str">
        <f>IF(ISERROR(VLOOKUP($A774,DB登録部品番号!$A$2:$A$2000,1,FALSE)),"■","")</f>
        <v>■</v>
      </c>
      <c r="C774" s="291" t="str">
        <f t="shared" si="12"/>
        <v>INSERT INTO UPK_TEST.main_masters.mm_buhin_no (buhin_no, created_date, created_tantou_id) VALUES ('75135EN000', GETDATE(), 999);</v>
      </c>
    </row>
    <row r="775" spans="1:3">
      <c r="A775" s="291" t="s">
        <v>7295</v>
      </c>
      <c r="B775" s="291" t="str">
        <f>IF(ISERROR(VLOOKUP($A775,DB登録部品番号!$A$2:$A$2000,1,FALSE)),"■","")</f>
        <v>■</v>
      </c>
      <c r="C775" s="291" t="str">
        <f t="shared" si="12"/>
        <v>INSERT INTO UPK_TEST.main_masters.mm_buhin_no (buhin_no, created_date, created_tantou_id) VALUES ('75135JG00A', GETDATE(), 999);</v>
      </c>
    </row>
    <row r="776" spans="1:3">
      <c r="A776" s="291" t="s">
        <v>1896</v>
      </c>
      <c r="B776" s="291" t="str">
        <f>IF(ISERROR(VLOOKUP($A776,DB登録部品番号!$A$2:$A$2000,1,FALSE)),"■","")</f>
        <v/>
      </c>
      <c r="C776" s="291" t="str">
        <f t="shared" si="12"/>
        <v>INSERT INTO UPK_TEST.main_masters.mm_buhin_no (buhin_no, created_date, created_tantou_id) VALUES ('75135JG00A02', GETDATE(), 999);</v>
      </c>
    </row>
    <row r="777" spans="1:3">
      <c r="A777" s="291" t="s">
        <v>1897</v>
      </c>
      <c r="B777" s="291" t="str">
        <f>IF(ISERROR(VLOOKUP($A777,DB登録部品番号!$A$2:$A$2000,1,FALSE)),"■","")</f>
        <v/>
      </c>
      <c r="C777" s="291" t="str">
        <f t="shared" si="12"/>
        <v>INSERT INTO UPK_TEST.main_masters.mm_buhin_no (buhin_no, created_date, created_tantou_id) VALUES ('75135JG40A', GETDATE(), 999);</v>
      </c>
    </row>
    <row r="778" spans="1:3">
      <c r="A778" s="291" t="s">
        <v>1900</v>
      </c>
      <c r="B778" s="291" t="str">
        <f>IF(ISERROR(VLOOKUP($A778,DB登録部品番号!$A$2:$A$2000,1,FALSE)),"■","")</f>
        <v/>
      </c>
      <c r="C778" s="291" t="str">
        <f t="shared" si="12"/>
        <v>INSERT INTO UPK_TEST.main_masters.mm_buhin_no (buhin_no, created_date, created_tantou_id) VALUES ('75135JN20A', GETDATE(), 999);</v>
      </c>
    </row>
    <row r="779" spans="1:3">
      <c r="A779" s="291" t="s">
        <v>7296</v>
      </c>
      <c r="B779" s="291" t="str">
        <f>IF(ISERROR(VLOOKUP($A779,DB登録部品番号!$A$2:$A$2000,1,FALSE)),"■","")</f>
        <v>■</v>
      </c>
      <c r="C779" s="291" t="str">
        <f t="shared" si="12"/>
        <v>INSERT INTO UPK_TEST.main_masters.mm_buhin_no (buhin_no, created_date, created_tantou_id) VALUES ('75135JN20A-E', GETDATE(), 999);</v>
      </c>
    </row>
    <row r="780" spans="1:3">
      <c r="A780" s="291" t="s">
        <v>7297</v>
      </c>
      <c r="B780" s="291" t="str">
        <f>IF(ISERROR(VLOOKUP($A780,DB登録部品番号!$A$2:$A$2000,1,FALSE)),"■","")</f>
        <v>■</v>
      </c>
      <c r="C780" s="291" t="str">
        <f t="shared" si="12"/>
        <v>INSERT INTO UPK_TEST.main_masters.mm_buhin_no (buhin_no, created_date, created_tantou_id) VALUES ('751388H90001', GETDATE(), 999);</v>
      </c>
    </row>
    <row r="781" spans="1:3">
      <c r="A781" s="291" t="s">
        <v>7298</v>
      </c>
      <c r="B781" s="291" t="str">
        <f>IF(ISERROR(VLOOKUP($A781,DB登録部品番号!$A$2:$A$2000,1,FALSE)),"■","")</f>
        <v>■</v>
      </c>
      <c r="C781" s="291" t="str">
        <f t="shared" si="12"/>
        <v>INSERT INTO UPK_TEST.main_masters.mm_buhin_no (buhin_no, created_date, created_tantou_id) VALUES ('751398H90001', GETDATE(), 999);</v>
      </c>
    </row>
    <row r="782" spans="1:3">
      <c r="A782" s="291" t="s">
        <v>1901</v>
      </c>
      <c r="B782" s="291" t="str">
        <f>IF(ISERROR(VLOOKUP($A782,DB登録部品番号!$A$2:$A$2000,1,FALSE)),"■","")</f>
        <v/>
      </c>
      <c r="C782" s="291" t="str">
        <f t="shared" si="12"/>
        <v>INSERT INTO UPK_TEST.main_masters.mm_buhin_no (buhin_no, created_date, created_tantou_id) VALUES ('75142JN20A', GETDATE(), 999);</v>
      </c>
    </row>
    <row r="783" spans="1:3">
      <c r="A783" s="291" t="s">
        <v>1902</v>
      </c>
      <c r="B783" s="291" t="str">
        <f>IF(ISERROR(VLOOKUP($A783,DB登録部品番号!$A$2:$A$2000,1,FALSE)),"■","")</f>
        <v/>
      </c>
      <c r="C783" s="291" t="str">
        <f t="shared" si="12"/>
        <v>INSERT INTO UPK_TEST.main_masters.mm_buhin_no (buhin_no, created_date, created_tantou_id) VALUES ('75143JN20A', GETDATE(), 999);</v>
      </c>
    </row>
    <row r="784" spans="1:3">
      <c r="A784" s="291" t="s">
        <v>1903</v>
      </c>
      <c r="B784" s="291" t="str">
        <f>IF(ISERROR(VLOOKUP($A784,DB登録部品番号!$A$2:$A$2000,1,FALSE)),"■","")</f>
        <v/>
      </c>
      <c r="C784" s="291" t="str">
        <f t="shared" si="12"/>
        <v>INSERT INTO UPK_TEST.main_masters.mm_buhin_no (buhin_no, created_date, created_tantou_id) VALUES ('751524CB0A', GETDATE(), 999);</v>
      </c>
    </row>
    <row r="785" spans="1:3">
      <c r="A785" s="291" t="s">
        <v>1905</v>
      </c>
      <c r="B785" s="291" t="str">
        <f>IF(ISERROR(VLOOKUP($A785,DB登録部品番号!$A$2:$A$2000,1,FALSE)),"■","")</f>
        <v/>
      </c>
      <c r="C785" s="291" t="str">
        <f t="shared" si="12"/>
        <v>INSERT INTO UPK_TEST.main_masters.mm_buhin_no (buhin_no, created_date, created_tantou_id) VALUES ('751534CB0A', GETDATE(), 999);</v>
      </c>
    </row>
    <row r="786" spans="1:3">
      <c r="A786" s="291" t="s">
        <v>7299</v>
      </c>
      <c r="B786" s="291" t="str">
        <f>IF(ISERROR(VLOOKUP($A786,DB登録部品番号!$A$2:$A$2000,1,FALSE)),"■","")</f>
        <v>■</v>
      </c>
      <c r="C786" s="291" t="str">
        <f t="shared" si="12"/>
        <v>INSERT INTO UPK_TEST.main_masters.mm_buhin_no (buhin_no, created_date, created_tantou_id) VALUES ('75152EN000', GETDATE(), 999);</v>
      </c>
    </row>
    <row r="787" spans="1:3">
      <c r="A787" s="291" t="s">
        <v>7300</v>
      </c>
      <c r="B787" s="291" t="str">
        <f>IF(ISERROR(VLOOKUP($A787,DB登録部品番号!$A$2:$A$2000,1,FALSE)),"■","")</f>
        <v>■</v>
      </c>
      <c r="C787" s="291" t="str">
        <f t="shared" si="12"/>
        <v>INSERT INTO UPK_TEST.main_masters.mm_buhin_no (buhin_no, created_date, created_tantou_id) VALUES ('75153EN000', GETDATE(), 999);</v>
      </c>
    </row>
    <row r="788" spans="1:3">
      <c r="A788" s="291" t="s">
        <v>7301</v>
      </c>
      <c r="B788" s="291" t="str">
        <f>IF(ISERROR(VLOOKUP($A788,DB登録部品番号!$A$2:$A$2000,1,FALSE)),"■","")</f>
        <v>■</v>
      </c>
      <c r="C788" s="291" t="str">
        <f t="shared" si="12"/>
        <v>INSERT INTO UPK_TEST.main_masters.mm_buhin_no (buhin_no, created_date, created_tantou_id) VALUES ('75152JG00A-K', GETDATE(), 999);</v>
      </c>
    </row>
    <row r="789" spans="1:3">
      <c r="A789" s="291" t="s">
        <v>7302</v>
      </c>
      <c r="B789" s="291" t="str">
        <f>IF(ISERROR(VLOOKUP($A789,DB登録部品番号!$A$2:$A$2000,1,FALSE)),"■","")</f>
        <v>■</v>
      </c>
      <c r="C789" s="291" t="str">
        <f t="shared" si="12"/>
        <v>INSERT INTO UPK_TEST.main_masters.mm_buhin_no (buhin_no, created_date, created_tantou_id) VALUES ('75153JG00A-K', GETDATE(), 999);</v>
      </c>
    </row>
    <row r="790" spans="1:3">
      <c r="A790" s="291" t="s">
        <v>7303</v>
      </c>
      <c r="B790" s="291" t="str">
        <f>IF(ISERROR(VLOOKUP($A790,DB登録部品番号!$A$2:$A$2000,1,FALSE)),"■","")</f>
        <v>■</v>
      </c>
      <c r="C790" s="291" t="str">
        <f t="shared" si="12"/>
        <v>INSERT INTO UPK_TEST.main_masters.mm_buhin_no (buhin_no, created_date, created_tantou_id) VALUES ('751721AA0A', GETDATE(), 999);</v>
      </c>
    </row>
    <row r="791" spans="1:3">
      <c r="A791" s="291" t="s">
        <v>7304</v>
      </c>
      <c r="B791" s="291" t="str">
        <f>IF(ISERROR(VLOOKUP($A791,DB登録部品番号!$A$2:$A$2000,1,FALSE)),"■","")</f>
        <v>■</v>
      </c>
      <c r="C791" s="291" t="str">
        <f t="shared" si="12"/>
        <v>INSERT INTO UPK_TEST.main_masters.mm_buhin_no (buhin_no, created_date, created_tantou_id) VALUES ('751721AA0A-E', GETDATE(), 999);</v>
      </c>
    </row>
    <row r="792" spans="1:3">
      <c r="A792" s="291" t="s">
        <v>1907</v>
      </c>
      <c r="B792" s="291" t="str">
        <f>IF(ISERROR(VLOOKUP($A792,DB登録部品番号!$A$2:$A$2000,1,FALSE)),"■","")</f>
        <v/>
      </c>
      <c r="C792" s="291" t="str">
        <f t="shared" si="12"/>
        <v>INSERT INTO UPK_TEST.main_masters.mm_buhin_no (buhin_no, created_date, created_tantou_id) VALUES ('751721AE0A', GETDATE(), 999);</v>
      </c>
    </row>
    <row r="793" spans="1:3">
      <c r="A793" s="291" t="s">
        <v>7305</v>
      </c>
      <c r="B793" s="291" t="str">
        <f>IF(ISERROR(VLOOKUP($A793,DB登録部品番号!$A$2:$A$2000,1,FALSE)),"■","")</f>
        <v>■</v>
      </c>
      <c r="C793" s="291" t="str">
        <f t="shared" si="12"/>
        <v>INSERT INTO UPK_TEST.main_masters.mm_buhin_no (buhin_no, created_date, created_tantou_id) VALUES ('751724M412', GETDATE(), 999);</v>
      </c>
    </row>
    <row r="794" spans="1:3">
      <c r="A794" s="291" t="s">
        <v>7306</v>
      </c>
      <c r="B794" s="291" t="str">
        <f>IF(ISERROR(VLOOKUP($A794,DB登録部品番号!$A$2:$A$2000,1,FALSE)),"■","")</f>
        <v>■</v>
      </c>
      <c r="C794" s="291" t="str">
        <f t="shared" si="12"/>
        <v>INSERT INTO UPK_TEST.main_masters.mm_buhin_no (buhin_no, created_date, created_tantou_id) VALUES ('75172AU000', GETDATE(), 999);</v>
      </c>
    </row>
    <row r="795" spans="1:3">
      <c r="A795" s="291" t="s">
        <v>1909</v>
      </c>
      <c r="B795" s="291" t="str">
        <f>IF(ISERROR(VLOOKUP($A795,DB登録部品番号!$A$2:$A$2000,1,FALSE)),"■","")</f>
        <v/>
      </c>
      <c r="C795" s="291" t="str">
        <f t="shared" si="12"/>
        <v>INSERT INTO UPK_TEST.main_masters.mm_buhin_no (buhin_no, created_date, created_tantou_id) VALUES ('75172JN20A', GETDATE(), 999);</v>
      </c>
    </row>
    <row r="796" spans="1:3">
      <c r="A796" s="291" t="s">
        <v>1910</v>
      </c>
      <c r="B796" s="291" t="str">
        <f>IF(ISERROR(VLOOKUP($A796,DB登録部品番号!$A$2:$A$2000,1,FALSE)),"■","")</f>
        <v/>
      </c>
      <c r="C796" s="291" t="str">
        <f t="shared" si="12"/>
        <v>INSERT INTO UPK_TEST.main_masters.mm_buhin_no (buhin_no, created_date, created_tantou_id) VALUES ('751731AA0A', GETDATE(), 999);</v>
      </c>
    </row>
    <row r="797" spans="1:3">
      <c r="A797" s="291" t="s">
        <v>7307</v>
      </c>
      <c r="B797" s="291" t="str">
        <f>IF(ISERROR(VLOOKUP($A797,DB登録部品番号!$A$2:$A$2000,1,FALSE)),"■","")</f>
        <v>■</v>
      </c>
      <c r="C797" s="291" t="str">
        <f t="shared" si="12"/>
        <v>INSERT INTO UPK_TEST.main_masters.mm_buhin_no (buhin_no, created_date, created_tantou_id) VALUES ('751731AA0A-E', GETDATE(), 999);</v>
      </c>
    </row>
    <row r="798" spans="1:3">
      <c r="A798" s="291" t="s">
        <v>7308</v>
      </c>
      <c r="B798" s="291" t="str">
        <f>IF(ISERROR(VLOOKUP($A798,DB登録部品番号!$A$2:$A$2000,1,FALSE)),"■","")</f>
        <v>■</v>
      </c>
      <c r="C798" s="291" t="str">
        <f t="shared" si="12"/>
        <v>INSERT INTO UPK_TEST.main_masters.mm_buhin_no (buhin_no, created_date, created_tantou_id) VALUES ('751734M412', GETDATE(), 999);</v>
      </c>
    </row>
    <row r="799" spans="1:3">
      <c r="A799" s="291" t="s">
        <v>7309</v>
      </c>
      <c r="B799" s="291" t="str">
        <f>IF(ISERROR(VLOOKUP($A799,DB登録部品番号!$A$2:$A$2000,1,FALSE)),"■","")</f>
        <v>■</v>
      </c>
      <c r="C799" s="291" t="str">
        <f t="shared" si="12"/>
        <v>INSERT INTO UPK_TEST.main_masters.mm_buhin_no (buhin_no, created_date, created_tantou_id) VALUES ('75173AU000', GETDATE(), 999);</v>
      </c>
    </row>
    <row r="800" spans="1:3">
      <c r="A800" s="291" t="s">
        <v>7310</v>
      </c>
      <c r="B800" s="291" t="str">
        <f>IF(ISERROR(VLOOKUP($A800,DB登録部品番号!$A$2:$A$2000,1,FALSE)),"■","")</f>
        <v>■</v>
      </c>
      <c r="C800" s="291" t="str">
        <f t="shared" si="12"/>
        <v>INSERT INTO UPK_TEST.main_masters.mm_buhin_no (buhin_no, created_date, created_tantou_id) VALUES ('75173CA000', GETDATE(), 999);</v>
      </c>
    </row>
    <row r="801" spans="1:3">
      <c r="A801" s="291" t="s">
        <v>1912</v>
      </c>
      <c r="B801" s="291" t="str">
        <f>IF(ISERROR(VLOOKUP($A801,DB登録部品番号!$A$2:$A$2000,1,FALSE)),"■","")</f>
        <v/>
      </c>
      <c r="C801" s="291" t="str">
        <f t="shared" si="12"/>
        <v>INSERT INTO UPK_TEST.main_masters.mm_buhin_no (buhin_no, created_date, created_tantou_id) VALUES ('75173JN20A', GETDATE(), 999);</v>
      </c>
    </row>
    <row r="802" spans="1:3">
      <c r="A802" s="291" t="s">
        <v>1917</v>
      </c>
      <c r="B802" s="291" t="str">
        <f>IF(ISERROR(VLOOKUP($A802,DB登録部品番号!$A$2:$A$2000,1,FALSE)),"■","")</f>
        <v/>
      </c>
      <c r="C802" s="291" t="str">
        <f t="shared" si="12"/>
        <v>INSERT INTO UPK_TEST.main_masters.mm_buhin_no (buhin_no, created_date, created_tantou_id) VALUES ('75174JG00A', GETDATE(), 999);</v>
      </c>
    </row>
    <row r="803" spans="1:3">
      <c r="A803" s="291" t="s">
        <v>1918</v>
      </c>
      <c r="B803" s="291" t="str">
        <f>IF(ISERROR(VLOOKUP($A803,DB登録部品番号!$A$2:$A$2000,1,FALSE)),"■","")</f>
        <v/>
      </c>
      <c r="C803" s="291" t="str">
        <f t="shared" si="12"/>
        <v>INSERT INTO UPK_TEST.main_masters.mm_buhin_no (buhin_no, created_date, created_tantou_id) VALUES ('75174JG00A-K', GETDATE(), 999);</v>
      </c>
    </row>
    <row r="804" spans="1:3">
      <c r="A804" s="291" t="s">
        <v>1920</v>
      </c>
      <c r="B804" s="291" t="str">
        <f>IF(ISERROR(VLOOKUP($A804,DB登録部品番号!$A$2:$A$2000,1,FALSE)),"■","")</f>
        <v/>
      </c>
      <c r="C804" s="291" t="str">
        <f t="shared" si="12"/>
        <v>INSERT INTO UPK_TEST.main_masters.mm_buhin_no (buhin_no, created_date, created_tantou_id) VALUES ('75174JG00A-W', GETDATE(), 999);</v>
      </c>
    </row>
    <row r="805" spans="1:3">
      <c r="A805" s="291" t="s">
        <v>1914</v>
      </c>
      <c r="B805" s="291" t="str">
        <f>IF(ISERROR(VLOOKUP($A805,DB登録部品番号!$A$2:$A$2000,1,FALSE)),"■","")</f>
        <v/>
      </c>
      <c r="C805" s="291" t="str">
        <f t="shared" si="12"/>
        <v>INSERT INTO UPK_TEST.main_masters.mm_buhin_no (buhin_no, created_date, created_tantou_id) VALUES ('751746RA0ABL', GETDATE(), 999);</v>
      </c>
    </row>
    <row r="806" spans="1:3">
      <c r="A806" s="291" t="s">
        <v>1923</v>
      </c>
      <c r="B806" s="291" t="str">
        <f>IF(ISERROR(VLOOKUP($A806,DB登録部品番号!$A$2:$A$2000,1,FALSE)),"■","")</f>
        <v/>
      </c>
      <c r="C806" s="291" t="str">
        <f t="shared" si="12"/>
        <v>INSERT INTO UPK_TEST.main_masters.mm_buhin_no (buhin_no, created_date, created_tantou_id) VALUES ('751756RA0ABL', GETDATE(), 999);</v>
      </c>
    </row>
    <row r="807" spans="1:3">
      <c r="A807" s="291" t="s">
        <v>1915</v>
      </c>
      <c r="B807" s="291" t="str">
        <f>IF(ISERROR(VLOOKUP($A807,DB登録部品番号!$A$2:$A$2000,1,FALSE)),"■","")</f>
        <v/>
      </c>
      <c r="C807" s="291" t="str">
        <f t="shared" si="12"/>
        <v>INSERT INTO UPK_TEST.main_masters.mm_buhin_no (buhin_no, created_date, created_tantou_id) VALUES ('751746RL0ABL', GETDATE(), 999);</v>
      </c>
    </row>
    <row r="808" spans="1:3">
      <c r="A808" s="291" t="s">
        <v>1924</v>
      </c>
      <c r="B808" s="291" t="str">
        <f>IF(ISERROR(VLOOKUP($A808,DB登録部品番号!$A$2:$A$2000,1,FALSE)),"■","")</f>
        <v/>
      </c>
      <c r="C808" s="291" t="str">
        <f t="shared" si="12"/>
        <v>INSERT INTO UPK_TEST.main_masters.mm_buhin_no (buhin_no, created_date, created_tantou_id) VALUES ('751756RL0ABL', GETDATE(), 999);</v>
      </c>
    </row>
    <row r="809" spans="1:3">
      <c r="A809" s="291" t="s">
        <v>1926</v>
      </c>
      <c r="B809" s="291" t="str">
        <f>IF(ISERROR(VLOOKUP($A809,DB登録部品番号!$A$2:$A$2000,1,FALSE)),"■","")</f>
        <v/>
      </c>
      <c r="C809" s="291" t="str">
        <f t="shared" si="12"/>
        <v>INSERT INTO UPK_TEST.main_masters.mm_buhin_no (buhin_no, created_date, created_tantou_id) VALUES ('751761JB0A', GETDATE(), 999);</v>
      </c>
    </row>
    <row r="810" spans="1:3">
      <c r="A810" s="291" t="s">
        <v>7311</v>
      </c>
      <c r="B810" s="291" t="str">
        <f>IF(ISERROR(VLOOKUP($A810,DB登録部品番号!$A$2:$A$2000,1,FALSE)),"■","")</f>
        <v>■</v>
      </c>
      <c r="C810" s="291" t="str">
        <f t="shared" si="12"/>
        <v>INSERT INTO UPK_TEST.main_masters.mm_buhin_no (buhin_no, created_date, created_tantou_id) VALUES ('751763VA0A', GETDATE(), 999);</v>
      </c>
    </row>
    <row r="811" spans="1:3">
      <c r="A811" s="291" t="s">
        <v>7312</v>
      </c>
      <c r="B811" s="291" t="str">
        <f>IF(ISERROR(VLOOKUP($A811,DB登録部品番号!$A$2:$A$2000,1,FALSE)),"■","")</f>
        <v>■</v>
      </c>
      <c r="C811" s="291" t="str">
        <f t="shared" si="12"/>
        <v>INSERT INTO UPK_TEST.main_masters.mm_buhin_no (buhin_no, created_date, created_tantou_id) VALUES ('751765WK0A', GETDATE(), 999);</v>
      </c>
    </row>
    <row r="812" spans="1:3">
      <c r="A812" s="291" t="s">
        <v>1927</v>
      </c>
      <c r="B812" s="291" t="str">
        <f>IF(ISERROR(VLOOKUP($A812,DB登録部品番号!$A$2:$A$2000,1,FALSE)),"■","")</f>
        <v/>
      </c>
      <c r="C812" s="291" t="str">
        <f t="shared" si="12"/>
        <v>INSERT INTO UPK_TEST.main_masters.mm_buhin_no (buhin_no, created_date, created_tantou_id) VALUES ('751766RA0A', GETDATE(), 999);</v>
      </c>
    </row>
    <row r="813" spans="1:3">
      <c r="A813" s="291" t="s">
        <v>1930</v>
      </c>
      <c r="B813" s="291" t="str">
        <f>IF(ISERROR(VLOOKUP($A813,DB登録部品番号!$A$2:$A$2000,1,FALSE)),"■","")</f>
        <v/>
      </c>
      <c r="C813" s="291" t="str">
        <f t="shared" si="12"/>
        <v>INSERT INTO UPK_TEST.main_masters.mm_buhin_no (buhin_no, created_date, created_tantou_id) VALUES ('751776RA0A', GETDATE(), 999);</v>
      </c>
    </row>
    <row r="814" spans="1:3">
      <c r="A814" s="291" t="s">
        <v>1929</v>
      </c>
      <c r="B814" s="291" t="str">
        <f>IF(ISERROR(VLOOKUP($A814,DB登録部品番号!$A$2:$A$2000,1,FALSE)),"■","")</f>
        <v/>
      </c>
      <c r="C814" s="291" t="str">
        <f t="shared" si="12"/>
        <v>INSERT INTO UPK_TEST.main_masters.mm_buhin_no (buhin_no, created_date, created_tantou_id) VALUES ('751771JA0A', GETDATE(), 999);</v>
      </c>
    </row>
    <row r="815" spans="1:3">
      <c r="A815" s="291" t="s">
        <v>1932</v>
      </c>
      <c r="B815" s="291" t="str">
        <f>IF(ISERROR(VLOOKUP($A815,DB登録部品番号!$A$2:$A$2000,1,FALSE)),"■","")</f>
        <v/>
      </c>
      <c r="C815" s="291" t="str">
        <f t="shared" si="12"/>
        <v>INSERT INTO UPK_TEST.main_masters.mm_buhin_no (buhin_no, created_date, created_tantou_id) VALUES ('751821JB0A', GETDATE(), 999);</v>
      </c>
    </row>
    <row r="816" spans="1:3">
      <c r="A816" s="291" t="s">
        <v>7313</v>
      </c>
      <c r="B816" s="291" t="str">
        <f>IF(ISERROR(VLOOKUP($A816,DB登録部品番号!$A$2:$A$2000,1,FALSE)),"■","")</f>
        <v>■</v>
      </c>
      <c r="C816" s="291" t="str">
        <f t="shared" si="12"/>
        <v>INSERT INTO UPK_TEST.main_masters.mm_buhin_no (buhin_no, created_date, created_tantou_id) VALUES ('751825TA0A', GETDATE(), 999);</v>
      </c>
    </row>
    <row r="817" spans="1:3">
      <c r="A817" s="291" t="s">
        <v>7314</v>
      </c>
      <c r="B817" s="291" t="str">
        <f>IF(ISERROR(VLOOKUP($A817,DB登録部品番号!$A$2:$A$2000,1,FALSE)),"■","")</f>
        <v>■</v>
      </c>
      <c r="C817" s="291" t="str">
        <f t="shared" si="12"/>
        <v>INSERT INTO UPK_TEST.main_masters.mm_buhin_no (buhin_no, created_date, created_tantou_id) VALUES ('75182CA000', GETDATE(), 999);</v>
      </c>
    </row>
    <row r="818" spans="1:3">
      <c r="A818" s="291" t="s">
        <v>7315</v>
      </c>
      <c r="B818" s="291" t="str">
        <f>IF(ISERROR(VLOOKUP($A818,DB登録部品番号!$A$2:$A$2000,1,FALSE)),"■","")</f>
        <v>■</v>
      </c>
      <c r="C818" s="291" t="str">
        <f t="shared" si="12"/>
        <v>INSERT INTO UPK_TEST.main_masters.mm_buhin_no (buhin_no, created_date, created_tantou_id) VALUES ('75182CB000', GETDATE(), 999);</v>
      </c>
    </row>
    <row r="819" spans="1:3">
      <c r="A819" s="291" t="s">
        <v>7316</v>
      </c>
      <c r="B819" s="291" t="str">
        <f>IF(ISERROR(VLOOKUP($A819,DB登録部品番号!$A$2:$A$2000,1,FALSE)),"■","")</f>
        <v>■</v>
      </c>
      <c r="C819" s="291" t="str">
        <f t="shared" si="12"/>
        <v>INSERT INTO UPK_TEST.main_masters.mm_buhin_no (buhin_no, created_date, created_tantou_id) VALUES ('75182JN20A', GETDATE(), 999);</v>
      </c>
    </row>
    <row r="820" spans="1:3">
      <c r="A820" s="291" t="s">
        <v>1933</v>
      </c>
      <c r="B820" s="291" t="str">
        <f>IF(ISERROR(VLOOKUP($A820,DB登録部品番号!$A$2:$A$2000,1,FALSE)),"■","")</f>
        <v/>
      </c>
      <c r="C820" s="291" t="str">
        <f t="shared" si="12"/>
        <v>INSERT INTO UPK_TEST.main_masters.mm_buhin_no (buhin_no, created_date, created_tantou_id) VALUES ('751831JB0A', GETDATE(), 999);</v>
      </c>
    </row>
    <row r="821" spans="1:3">
      <c r="A821" s="291" t="s">
        <v>1934</v>
      </c>
      <c r="B821" s="291" t="str">
        <f>IF(ISERROR(VLOOKUP($A821,DB登録部品番号!$A$2:$A$2000,1,FALSE)),"■","")</f>
        <v/>
      </c>
      <c r="C821" s="291" t="str">
        <f t="shared" si="12"/>
        <v>INSERT INTO UPK_TEST.main_masters.mm_buhin_no (buhin_no, created_date, created_tantou_id) VALUES ('751861AA0A', GETDATE(), 999);</v>
      </c>
    </row>
    <row r="822" spans="1:3">
      <c r="A822" s="291" t="s">
        <v>1944</v>
      </c>
      <c r="B822" s="291" t="str">
        <f>IF(ISERROR(VLOOKUP($A822,DB登録部品番号!$A$2:$A$2000,1,FALSE)),"■","")</f>
        <v/>
      </c>
      <c r="C822" s="291" t="str">
        <f t="shared" si="12"/>
        <v>INSERT INTO UPK_TEST.main_masters.mm_buhin_no (buhin_no, created_date, created_tantou_id) VALUES ('751871AA0A', GETDATE(), 999);</v>
      </c>
    </row>
    <row r="823" spans="1:3">
      <c r="A823" s="291" t="s">
        <v>1937</v>
      </c>
      <c r="B823" s="291" t="str">
        <f>IF(ISERROR(VLOOKUP($A823,DB登録部品番号!$A$2:$A$2000,1,FALSE)),"■","")</f>
        <v/>
      </c>
      <c r="C823" s="291" t="str">
        <f t="shared" si="12"/>
        <v>INSERT INTO UPK_TEST.main_masters.mm_buhin_no (buhin_no, created_date, created_tantou_id) VALUES ('751865TA0A', GETDATE(), 999);</v>
      </c>
    </row>
    <row r="824" spans="1:3">
      <c r="A824" s="291" t="s">
        <v>1947</v>
      </c>
      <c r="B824" s="291" t="str">
        <f>IF(ISERROR(VLOOKUP($A824,DB登録部品番号!$A$2:$A$2000,1,FALSE)),"■","")</f>
        <v/>
      </c>
      <c r="C824" s="291" t="str">
        <f t="shared" si="12"/>
        <v>INSERT INTO UPK_TEST.main_masters.mm_buhin_no (buhin_no, created_date, created_tantou_id) VALUES ('751875TA0A', GETDATE(), 999);</v>
      </c>
    </row>
    <row r="825" spans="1:3">
      <c r="A825" s="291" t="s">
        <v>1938</v>
      </c>
      <c r="B825" s="291" t="str">
        <f>IF(ISERROR(VLOOKUP($A825,DB登録部品番号!$A$2:$A$2000,1,FALSE)),"■","")</f>
        <v/>
      </c>
      <c r="C825" s="291" t="str">
        <f t="shared" si="12"/>
        <v>INSERT INTO UPK_TEST.main_masters.mm_buhin_no (buhin_no, created_date, created_tantou_id) VALUES ('751866FK0A', GETDATE(), 999);</v>
      </c>
    </row>
    <row r="826" spans="1:3">
      <c r="A826" s="291" t="s">
        <v>1948</v>
      </c>
      <c r="B826" s="291" t="str">
        <f>IF(ISERROR(VLOOKUP($A826,DB登録部品番号!$A$2:$A$2000,1,FALSE)),"■","")</f>
        <v/>
      </c>
      <c r="C826" s="291" t="str">
        <f t="shared" si="12"/>
        <v>INSERT INTO UPK_TEST.main_masters.mm_buhin_no (buhin_no, created_date, created_tantou_id) VALUES ('751876FK0A', GETDATE(), 999);</v>
      </c>
    </row>
    <row r="827" spans="1:3">
      <c r="A827" s="291" t="s">
        <v>1940</v>
      </c>
      <c r="B827" s="291" t="str">
        <f>IF(ISERROR(VLOOKUP($A827,DB登録部品番号!$A$2:$A$2000,1,FALSE)),"■","")</f>
        <v/>
      </c>
      <c r="C827" s="291" t="str">
        <f t="shared" si="12"/>
        <v>INSERT INTO UPK_TEST.main_masters.mm_buhin_no (buhin_no, created_date, created_tantou_id) VALUES ('751866MA0A', GETDATE(), 999);</v>
      </c>
    </row>
    <row r="828" spans="1:3">
      <c r="A828" s="291" t="s">
        <v>1950</v>
      </c>
      <c r="B828" s="291" t="str">
        <f>IF(ISERROR(VLOOKUP($A828,DB登録部品番号!$A$2:$A$2000,1,FALSE)),"■","")</f>
        <v/>
      </c>
      <c r="C828" s="291" t="str">
        <f t="shared" si="12"/>
        <v>INSERT INTO UPK_TEST.main_masters.mm_buhin_no (buhin_no, created_date, created_tantou_id) VALUES ('751876MA0A', GETDATE(), 999);</v>
      </c>
    </row>
    <row r="829" spans="1:3">
      <c r="A829" s="291" t="s">
        <v>1941</v>
      </c>
      <c r="B829" s="291" t="str">
        <f>IF(ISERROR(VLOOKUP($A829,DB登録部品番号!$A$2:$A$2000,1,FALSE)),"■","")</f>
        <v/>
      </c>
      <c r="C829" s="291" t="str">
        <f t="shared" si="12"/>
        <v>INSERT INTO UPK_TEST.main_masters.mm_buhin_no (buhin_no, created_date, created_tantou_id) VALUES ('751866RA0A', GETDATE(), 999);</v>
      </c>
    </row>
    <row r="830" spans="1:3">
      <c r="A830" s="291" t="s">
        <v>1951</v>
      </c>
      <c r="B830" s="291" t="str">
        <f>IF(ISERROR(VLOOKUP($A830,DB登録部品番号!$A$2:$A$2000,1,FALSE)),"■","")</f>
        <v/>
      </c>
      <c r="C830" s="291" t="str">
        <f t="shared" si="12"/>
        <v>INSERT INTO UPK_TEST.main_masters.mm_buhin_no (buhin_no, created_date, created_tantou_id) VALUES ('751876RA0A', GETDATE(), 999);</v>
      </c>
    </row>
    <row r="831" spans="1:3">
      <c r="A831" s="291" t="s">
        <v>7317</v>
      </c>
      <c r="B831" s="291" t="str">
        <f>IF(ISERROR(VLOOKUP($A831,DB登録部品番号!$A$2:$A$2000,1,FALSE)),"■","")</f>
        <v>■</v>
      </c>
      <c r="C831" s="291" t="str">
        <f t="shared" si="12"/>
        <v>INSERT INTO UPK_TEST.main_masters.mm_buhin_no (buhin_no, created_date, created_tantou_id) VALUES ('75196JN20A', GETDATE(), 999);</v>
      </c>
    </row>
    <row r="832" spans="1:3">
      <c r="A832" s="291" t="s">
        <v>7318</v>
      </c>
      <c r="B832" s="291" t="str">
        <f>IF(ISERROR(VLOOKUP($A832,DB登録部品番号!$A$2:$A$2000,1,FALSE)),"■","")</f>
        <v>■</v>
      </c>
      <c r="C832" s="291" t="str">
        <f t="shared" si="12"/>
        <v>INSERT INTO UPK_TEST.main_masters.mm_buhin_no (buhin_no, created_date, created_tantou_id) VALUES ('751971AA0A', GETDATE(), 999);</v>
      </c>
    </row>
    <row r="833" spans="1:3">
      <c r="A833" s="291" t="s">
        <v>7319</v>
      </c>
      <c r="B833" s="291" t="str">
        <f>IF(ISERROR(VLOOKUP($A833,DB登録部品番号!$A$2:$A$2000,1,FALSE)),"■","")</f>
        <v>■</v>
      </c>
      <c r="C833" s="291" t="str">
        <f t="shared" si="12"/>
        <v>INSERT INTO UPK_TEST.main_masters.mm_buhin_no (buhin_no, created_date, created_tantou_id) VALUES ('751A31AN0A', GETDATE(), 999);</v>
      </c>
    </row>
    <row r="834" spans="1:3">
      <c r="A834" s="291" t="s">
        <v>7320</v>
      </c>
      <c r="B834" s="291" t="str">
        <f>IF(ISERROR(VLOOKUP($A834,DB登録部品番号!$A$2:$A$2000,1,FALSE)),"■","")</f>
        <v>■</v>
      </c>
      <c r="C834" s="291" t="str">
        <f t="shared" si="12"/>
        <v>INSERT INTO UPK_TEST.main_masters.mm_buhin_no (buhin_no, created_date, created_tantou_id) VALUES ('751A31AN0A-E', GETDATE(), 999);</v>
      </c>
    </row>
    <row r="835" spans="1:3">
      <c r="A835" s="291" t="s">
        <v>1954</v>
      </c>
      <c r="B835" s="291" t="str">
        <f>IF(ISERROR(VLOOKUP($A835,DB登録部品番号!$A$2:$A$2000,1,FALSE)),"■","")</f>
        <v/>
      </c>
      <c r="C835" s="291" t="str">
        <f t="shared" si="12"/>
        <v>INSERT INTO UPK_TEST.main_masters.mm_buhin_no (buhin_no, created_date, created_tantou_id) VALUES ('751B06RA0A', GETDATE(), 999);</v>
      </c>
    </row>
    <row r="836" spans="1:3">
      <c r="A836" s="291" t="s">
        <v>1956</v>
      </c>
      <c r="B836" s="291" t="str">
        <f>IF(ISERROR(VLOOKUP($A836,DB登録部品番号!$A$2:$A$2000,1,FALSE)),"■","")</f>
        <v/>
      </c>
      <c r="C836" s="291" t="str">
        <f t="shared" si="12"/>
        <v>INSERT INTO UPK_TEST.main_masters.mm_buhin_no (buhin_no, created_date, created_tantou_id) VALUES ('751B16RA0A', GETDATE(), 999);</v>
      </c>
    </row>
    <row r="837" spans="1:3">
      <c r="A837" s="291" t="s">
        <v>7321</v>
      </c>
      <c r="B837" s="291" t="str">
        <f>IF(ISERROR(VLOOKUP($A837,DB登録部品番号!$A$2:$A$2000,1,FALSE)),"■","")</f>
        <v>■</v>
      </c>
      <c r="C837" s="291" t="str">
        <f t="shared" ref="C837:C900" si="13">$L$1&amp;"'"&amp;$A837&amp;"', GETDATE(), 999);"</f>
        <v>INSERT INTO UPK_TEST.main_masters.mm_buhin_no (buhin_no, created_date, created_tantou_id) VALUES ('751B11AA0A', GETDATE(), 999);</v>
      </c>
    </row>
    <row r="838" spans="1:3">
      <c r="A838" s="291" t="s">
        <v>1958</v>
      </c>
      <c r="B838" s="291" t="str">
        <f>IF(ISERROR(VLOOKUP($A838,DB登録部品番号!$A$2:$A$2000,1,FALSE)),"■","")</f>
        <v/>
      </c>
      <c r="C838" s="291" t="str">
        <f t="shared" si="13"/>
        <v>INSERT INTO UPK_TEST.main_masters.mm_buhin_no (buhin_no, created_date, created_tantou_id) VALUES ('751B25TA0A', GETDATE(), 999);</v>
      </c>
    </row>
    <row r="839" spans="1:3">
      <c r="A839" s="291" t="s">
        <v>1960</v>
      </c>
      <c r="B839" s="291" t="str">
        <f>IF(ISERROR(VLOOKUP($A839,DB登録部品番号!$A$2:$A$2000,1,FALSE)),"■","")</f>
        <v/>
      </c>
      <c r="C839" s="291" t="str">
        <f t="shared" si="13"/>
        <v>INSERT INTO UPK_TEST.main_masters.mm_buhin_no (buhin_no, created_date, created_tantou_id) VALUES ('751C56FK0A', GETDATE(), 999);</v>
      </c>
    </row>
    <row r="840" spans="1:3">
      <c r="A840" s="291" t="s">
        <v>1962</v>
      </c>
      <c r="B840" s="291" t="str">
        <f>IF(ISERROR(VLOOKUP($A840,DB登録部品番号!$A$2:$A$2000,1,FALSE)),"■","")</f>
        <v/>
      </c>
      <c r="C840" s="291" t="str">
        <f t="shared" si="13"/>
        <v>INSERT INTO UPK_TEST.main_masters.mm_buhin_no (buhin_no, created_date, created_tantou_id) VALUES ('751F23VA0A', GETDATE(), 999);</v>
      </c>
    </row>
    <row r="841" spans="1:3">
      <c r="A841" s="291" t="s">
        <v>1963</v>
      </c>
      <c r="B841" s="291" t="str">
        <f>IF(ISERROR(VLOOKUP($A841,DB登録部品番号!$A$2:$A$2000,1,FALSE)),"■","")</f>
        <v/>
      </c>
      <c r="C841" s="291" t="str">
        <f t="shared" si="13"/>
        <v>INSERT INTO UPK_TEST.main_masters.mm_buhin_no (buhin_no, created_date, created_tantou_id) VALUES ('751F33VA0A', GETDATE(), 999);</v>
      </c>
    </row>
    <row r="842" spans="1:3">
      <c r="A842" s="291" t="s">
        <v>1964</v>
      </c>
      <c r="B842" s="291" t="str">
        <f>IF(ISERROR(VLOOKUP($A842,DB登録部品番号!$A$2:$A$2000,1,FALSE)),"■","")</f>
        <v/>
      </c>
      <c r="C842" s="291" t="str">
        <f t="shared" si="13"/>
        <v>INSERT INTO UPK_TEST.main_masters.mm_buhin_no (buhin_no, created_date, created_tantou_id) VALUES ('751F63VA0A', GETDATE(), 999);</v>
      </c>
    </row>
    <row r="843" spans="1:3">
      <c r="A843" s="291" t="s">
        <v>1965</v>
      </c>
      <c r="B843" s="291" t="str">
        <f>IF(ISERROR(VLOOKUP($A843,DB登録部品番号!$A$2:$A$2000,1,FALSE)),"■","")</f>
        <v/>
      </c>
      <c r="C843" s="291" t="str">
        <f t="shared" si="13"/>
        <v>INSERT INTO UPK_TEST.main_masters.mm_buhin_no (buhin_no, created_date, created_tantou_id) VALUES ('751F73VA0A', GETDATE(), 999);</v>
      </c>
    </row>
    <row r="844" spans="1:3">
      <c r="A844" s="291" t="s">
        <v>1966</v>
      </c>
      <c r="B844" s="291" t="str">
        <f>IF(ISERROR(VLOOKUP($A844,DB登録部品番号!$A$2:$A$2000,1,FALSE)),"■","")</f>
        <v/>
      </c>
      <c r="C844" s="291" t="str">
        <f t="shared" si="13"/>
        <v>INSERT INTO UPK_TEST.main_masters.mm_buhin_no (buhin_no, created_date, created_tantou_id) VALUES ('751J21AA0A', GETDATE(), 999);</v>
      </c>
    </row>
    <row r="845" spans="1:3">
      <c r="A845" s="291" t="s">
        <v>1967</v>
      </c>
      <c r="B845" s="291" t="str">
        <f>IF(ISERROR(VLOOKUP($A845,DB登録部品番号!$A$2:$A$2000,1,FALSE)),"■","")</f>
        <v/>
      </c>
      <c r="C845" s="291" t="str">
        <f t="shared" si="13"/>
        <v>INSERT INTO UPK_TEST.main_masters.mm_buhin_no (buhin_no, created_date, created_tantou_id) VALUES ('751J21JA0A', GETDATE(), 999);</v>
      </c>
    </row>
    <row r="846" spans="1:3">
      <c r="A846" s="291" t="s">
        <v>1968</v>
      </c>
      <c r="B846" s="291" t="str">
        <f>IF(ISERROR(VLOOKUP($A846,DB登録部品番号!$A$2:$A$2000,1,FALSE)),"■","")</f>
        <v/>
      </c>
      <c r="C846" s="291" t="str">
        <f t="shared" si="13"/>
        <v>INSERT INTO UPK_TEST.main_masters.mm_buhin_no (buhin_no, created_date, created_tantou_id) VALUES ('751J21VA0A', GETDATE(), 999);</v>
      </c>
    </row>
    <row r="847" spans="1:3">
      <c r="A847" s="291" t="s">
        <v>1972</v>
      </c>
      <c r="B847" s="291" t="str">
        <f>IF(ISERROR(VLOOKUP($A847,DB登録部品番号!$A$2:$A$2000,1,FALSE)),"■","")</f>
        <v/>
      </c>
      <c r="C847" s="291" t="str">
        <f t="shared" si="13"/>
        <v>INSERT INTO UPK_TEST.main_masters.mm_buhin_no (buhin_no, created_date, created_tantou_id) VALUES ('751J31VA0A', GETDATE(), 999);</v>
      </c>
    </row>
    <row r="848" spans="1:3">
      <c r="A848" s="291" t="s">
        <v>1970</v>
      </c>
      <c r="B848" s="291" t="str">
        <f>IF(ISERROR(VLOOKUP($A848,DB登録部品番号!$A$2:$A$2000,1,FALSE)),"■","")</f>
        <v/>
      </c>
      <c r="C848" s="291" t="str">
        <f t="shared" si="13"/>
        <v>INSERT INTO UPK_TEST.main_masters.mm_buhin_no (buhin_no, created_date, created_tantou_id) VALUES ('751J31AA0A', GETDATE(), 999);</v>
      </c>
    </row>
    <row r="849" spans="1:3">
      <c r="A849" s="291" t="s">
        <v>7322</v>
      </c>
      <c r="B849" s="291" t="str">
        <f>IF(ISERROR(VLOOKUP($A849,DB登録部品番号!$A$2:$A$2000,1,FALSE)),"■","")</f>
        <v>■</v>
      </c>
      <c r="C849" s="291" t="str">
        <f t="shared" si="13"/>
        <v>INSERT INTO UPK_TEST.main_masters.mm_buhin_no (buhin_no, created_date, created_tantou_id) VALUES ('751J31AA0A-E', GETDATE(), 999);</v>
      </c>
    </row>
    <row r="850" spans="1:3">
      <c r="A850" s="291" t="s">
        <v>1971</v>
      </c>
      <c r="B850" s="291" t="str">
        <f>IF(ISERROR(VLOOKUP($A850,DB登録部品番号!$A$2:$A$2000,1,FALSE)),"■","")</f>
        <v/>
      </c>
      <c r="C850" s="291" t="str">
        <f t="shared" si="13"/>
        <v>INSERT INTO UPK_TEST.main_masters.mm_buhin_no (buhin_no, created_date, created_tantou_id) VALUES ('751J31JA0A', GETDATE(), 999);</v>
      </c>
    </row>
    <row r="851" spans="1:3">
      <c r="A851" s="291" t="s">
        <v>1979</v>
      </c>
      <c r="B851" s="291" t="str">
        <f>IF(ISERROR(VLOOKUP($A851,DB登録部品番号!$A$2:$A$2000,1,FALSE)),"■","")</f>
        <v/>
      </c>
      <c r="C851" s="291" t="str">
        <f t="shared" si="13"/>
        <v>INSERT INTO UPK_TEST.main_masters.mm_buhin_no (buhin_no, created_date, created_tantou_id) VALUES ('751L73XA0A', GETDATE(), 999);</v>
      </c>
    </row>
    <row r="852" spans="1:3">
      <c r="A852" s="291" t="s">
        <v>1980</v>
      </c>
      <c r="B852" s="291" t="str">
        <f>IF(ISERROR(VLOOKUP($A852,DB登録部品番号!$A$2:$A$2000,1,FALSE)),"■","")</f>
        <v/>
      </c>
      <c r="C852" s="291" t="str">
        <f t="shared" si="13"/>
        <v>INSERT INTO UPK_TEST.main_masters.mm_buhin_no (buhin_no, created_date, created_tantou_id) VALUES ('751L73XA0A-K', GETDATE(), 999);</v>
      </c>
    </row>
    <row r="853" spans="1:3">
      <c r="A853" s="291" t="s">
        <v>1981</v>
      </c>
      <c r="B853" s="291" t="str">
        <f>IF(ISERROR(VLOOKUP($A853,DB登録部品番号!$A$2:$A$2000,1,FALSE)),"■","")</f>
        <v/>
      </c>
      <c r="C853" s="291" t="str">
        <f t="shared" si="13"/>
        <v>INSERT INTO UPK_TEST.main_masters.mm_buhin_no (buhin_no, created_date, created_tantou_id) VALUES ('751L73XE0A', GETDATE(), 999);</v>
      </c>
    </row>
    <row r="854" spans="1:3">
      <c r="A854" s="291" t="s">
        <v>1982</v>
      </c>
      <c r="B854" s="291" t="str">
        <f>IF(ISERROR(VLOOKUP($A854,DB登録部品番号!$A$2:$A$2000,1,FALSE)),"■","")</f>
        <v/>
      </c>
      <c r="C854" s="291" t="str">
        <f t="shared" si="13"/>
        <v>INSERT INTO UPK_TEST.main_masters.mm_buhin_no (buhin_no, created_date, created_tantou_id) VALUES ('751N86RA0ABL', GETDATE(), 999);</v>
      </c>
    </row>
    <row r="855" spans="1:3">
      <c r="A855" s="291" t="s">
        <v>1986</v>
      </c>
      <c r="B855" s="291" t="str">
        <f>IF(ISERROR(VLOOKUP($A855,DB登録部品番号!$A$2:$A$2000,1,FALSE)),"■","")</f>
        <v/>
      </c>
      <c r="C855" s="291" t="str">
        <f t="shared" si="13"/>
        <v>INSERT INTO UPK_TEST.main_masters.mm_buhin_no (buhin_no, created_date, created_tantou_id) VALUES ('751N96RA0ABL', GETDATE(), 999);</v>
      </c>
    </row>
    <row r="856" spans="1:3">
      <c r="A856" s="291" t="s">
        <v>1990</v>
      </c>
      <c r="B856" s="291" t="str">
        <f>IF(ISERROR(VLOOKUP($A856,DB登録部品番号!$A$2:$A$2000,1,FALSE)),"■","")</f>
        <v/>
      </c>
      <c r="C856" s="291" t="str">
        <f t="shared" si="13"/>
        <v>INSERT INTO UPK_TEST.main_masters.mm_buhin_no (buhin_no, created_date, created_tantou_id) VALUES ('751T76FK0A', GETDATE(), 999);</v>
      </c>
    </row>
    <row r="857" spans="1:3">
      <c r="A857" s="291" t="s">
        <v>1991</v>
      </c>
      <c r="B857" s="291" t="str">
        <f>IF(ISERROR(VLOOKUP($A857,DB登録部品番号!$A$2:$A$2000,1,FALSE)),"■","")</f>
        <v/>
      </c>
      <c r="C857" s="291" t="str">
        <f t="shared" si="13"/>
        <v>INSERT INTO UPK_TEST.main_masters.mm_buhin_no (buhin_no, created_date, created_tantou_id) VALUES ('751T76FK0B', GETDATE(), 999);</v>
      </c>
    </row>
    <row r="858" spans="1:3">
      <c r="A858" s="291" t="s">
        <v>1994</v>
      </c>
      <c r="B858" s="291" t="str">
        <f>IF(ISERROR(VLOOKUP($A858,DB登録部品番号!$A$2:$A$2000,1,FALSE)),"■","")</f>
        <v/>
      </c>
      <c r="C858" s="291" t="str">
        <f t="shared" si="13"/>
        <v>INSERT INTO UPK_TEST.main_masters.mm_buhin_no (buhin_no, created_date, created_tantou_id) VALUES ('751T76FK0C', GETDATE(), 999);</v>
      </c>
    </row>
    <row r="859" spans="1:3">
      <c r="A859" s="291" t="s">
        <v>7323</v>
      </c>
      <c r="B859" s="291" t="str">
        <f>IF(ISERROR(VLOOKUP($A859,DB登録部品番号!$A$2:$A$2000,1,FALSE)),"■","")</f>
        <v>■</v>
      </c>
      <c r="C859" s="291" t="str">
        <f t="shared" si="13"/>
        <v>INSERT INTO UPK_TEST.main_masters.mm_buhin_no (buhin_no, created_date, created_tantou_id) VALUES ('752122N300', GETDATE(), 999);</v>
      </c>
    </row>
    <row r="860" spans="1:3">
      <c r="A860" s="291" t="s">
        <v>1995</v>
      </c>
      <c r="B860" s="291" t="str">
        <f>IF(ISERROR(VLOOKUP($A860,DB登録部品番号!$A$2:$A$2000,1,FALSE)),"■","")</f>
        <v/>
      </c>
      <c r="C860" s="291" t="str">
        <f t="shared" si="13"/>
        <v>INSERT INTO UPK_TEST.main_masters.mm_buhin_no (buhin_no, created_date, created_tantou_id) VALUES ('752343XA0A', GETDATE(), 999);</v>
      </c>
    </row>
    <row r="861" spans="1:3">
      <c r="A861" s="291" t="s">
        <v>1996</v>
      </c>
      <c r="B861" s="291" t="str">
        <f>IF(ISERROR(VLOOKUP($A861,DB登録部品番号!$A$2:$A$2000,1,FALSE)),"■","")</f>
        <v/>
      </c>
      <c r="C861" s="291" t="str">
        <f t="shared" si="13"/>
        <v>INSERT INTO UPK_TEST.main_masters.mm_buhin_no (buhin_no, created_date, created_tantou_id) VALUES ('752343XY0A', GETDATE(), 999);</v>
      </c>
    </row>
    <row r="862" spans="1:3">
      <c r="A862" s="291" t="s">
        <v>2002</v>
      </c>
      <c r="B862" s="291" t="str">
        <f>IF(ISERROR(VLOOKUP($A862,DB登録部品番号!$A$2:$A$2000,1,FALSE)),"■","")</f>
        <v/>
      </c>
      <c r="C862" s="291" t="str">
        <f t="shared" si="13"/>
        <v>INSERT INTO UPK_TEST.main_masters.mm_buhin_no (buhin_no, created_date, created_tantou_id) VALUES ('752626RA1A', GETDATE(), 999);</v>
      </c>
    </row>
    <row r="863" spans="1:3">
      <c r="A863" s="291" t="s">
        <v>1998</v>
      </c>
      <c r="B863" s="291" t="str">
        <f>IF(ISERROR(VLOOKUP($A863,DB登録部品番号!$A$2:$A$2000,1,FALSE)),"■","")</f>
        <v/>
      </c>
      <c r="C863" s="291" t="str">
        <f t="shared" si="13"/>
        <v>INSERT INTO UPK_TEST.main_masters.mm_buhin_no (buhin_no, created_date, created_tantou_id) VALUES ('752621VA0A', GETDATE(), 999);</v>
      </c>
    </row>
    <row r="864" spans="1:3">
      <c r="A864" s="291" t="s">
        <v>2005</v>
      </c>
      <c r="B864" s="291" t="str">
        <f>IF(ISERROR(VLOOKUP($A864,DB登録部品番号!$A$2:$A$2000,1,FALSE)),"■","")</f>
        <v/>
      </c>
      <c r="C864" s="291" t="str">
        <f t="shared" si="13"/>
        <v>INSERT INTO UPK_TEST.main_masters.mm_buhin_no (buhin_no, created_date, created_tantou_id) VALUES ('752631VA0A', GETDATE(), 999);</v>
      </c>
    </row>
    <row r="865" spans="1:3">
      <c r="A865" s="291" t="s">
        <v>7324</v>
      </c>
      <c r="B865" s="291" t="str">
        <f>IF(ISERROR(VLOOKUP($A865,DB登録部品番号!$A$2:$A$2000,1,FALSE)),"■","")</f>
        <v>■</v>
      </c>
      <c r="C865" s="291" t="str">
        <f t="shared" si="13"/>
        <v>INSERT INTO UPK_TEST.main_masters.mm_buhin_no (buhin_no, created_date, created_tantou_id) VALUES ('752623VA0A', GETDATE(), 999);</v>
      </c>
    </row>
    <row r="866" spans="1:3">
      <c r="A866" s="291" t="s">
        <v>7325</v>
      </c>
      <c r="B866" s="291" t="str">
        <f>IF(ISERROR(VLOOKUP($A866,DB登録部品番号!$A$2:$A$2000,1,FALSE)),"■","")</f>
        <v>■</v>
      </c>
      <c r="C866" s="291" t="str">
        <f t="shared" si="13"/>
        <v>INSERT INTO UPK_TEST.main_masters.mm_buhin_no (buhin_no, created_date, created_tantou_id) VALUES ('752633VA0A', GETDATE(), 999);</v>
      </c>
    </row>
    <row r="867" spans="1:3">
      <c r="A867" s="291" t="s">
        <v>1999</v>
      </c>
      <c r="B867" s="291" t="str">
        <f>IF(ISERROR(VLOOKUP($A867,DB登録部品番号!$A$2:$A$2000,1,FALSE)),"■","")</f>
        <v/>
      </c>
      <c r="C867" s="291" t="str">
        <f t="shared" si="13"/>
        <v>INSERT INTO UPK_TEST.main_masters.mm_buhin_no (buhin_no, created_date, created_tantou_id) VALUES ('752624CB5A', GETDATE(), 999);</v>
      </c>
    </row>
    <row r="868" spans="1:3">
      <c r="A868" s="291" t="s">
        <v>2006</v>
      </c>
      <c r="B868" s="291" t="str">
        <f>IF(ISERROR(VLOOKUP($A868,DB登録部品番号!$A$2:$A$2000,1,FALSE)),"■","")</f>
        <v/>
      </c>
      <c r="C868" s="291" t="str">
        <f t="shared" si="13"/>
        <v>INSERT INTO UPK_TEST.main_masters.mm_buhin_no (buhin_no, created_date, created_tantou_id) VALUES ('752634CB5A', GETDATE(), 999);</v>
      </c>
    </row>
    <row r="869" spans="1:3">
      <c r="A869" s="291" t="s">
        <v>2000</v>
      </c>
      <c r="B869" s="291" t="str">
        <f>IF(ISERROR(VLOOKUP($A869,DB登録部品番号!$A$2:$A$2000,1,FALSE)),"■","")</f>
        <v/>
      </c>
      <c r="C869" s="291" t="str">
        <f t="shared" si="13"/>
        <v>INSERT INTO UPK_TEST.main_masters.mm_buhin_no (buhin_no, created_date, created_tantou_id) VALUES ('752626FK5A', GETDATE(), 999);</v>
      </c>
    </row>
    <row r="870" spans="1:3">
      <c r="A870" s="291" t="s">
        <v>2007</v>
      </c>
      <c r="B870" s="291" t="str">
        <f>IF(ISERROR(VLOOKUP($A870,DB登録部品番号!$A$2:$A$2000,1,FALSE)),"■","")</f>
        <v/>
      </c>
      <c r="C870" s="291" t="str">
        <f t="shared" si="13"/>
        <v>INSERT INTO UPK_TEST.main_masters.mm_buhin_no (buhin_no, created_date, created_tantou_id) VALUES ('752636FK5A', GETDATE(), 999);</v>
      </c>
    </row>
    <row r="871" spans="1:3">
      <c r="A871" s="291" t="s">
        <v>2001</v>
      </c>
      <c r="B871" s="291" t="str">
        <f>IF(ISERROR(VLOOKUP($A871,DB登録部品番号!$A$2:$A$2000,1,FALSE)),"■","")</f>
        <v/>
      </c>
      <c r="C871" s="291" t="str">
        <f t="shared" si="13"/>
        <v>INSERT INTO UPK_TEST.main_masters.mm_buhin_no (buhin_no, created_date, created_tantou_id) VALUES ('752626RA0A', GETDATE(), 999);</v>
      </c>
    </row>
    <row r="872" spans="1:3">
      <c r="A872" s="291" t="s">
        <v>2008</v>
      </c>
      <c r="B872" s="291" t="str">
        <f>IF(ISERROR(VLOOKUP($A872,DB登録部品番号!$A$2:$A$2000,1,FALSE)),"■","")</f>
        <v/>
      </c>
      <c r="C872" s="291" t="str">
        <f t="shared" si="13"/>
        <v>INSERT INTO UPK_TEST.main_masters.mm_buhin_no (buhin_no, created_date, created_tantou_id) VALUES ('752636RA0A', GETDATE(), 999);</v>
      </c>
    </row>
    <row r="873" spans="1:3">
      <c r="A873" s="291" t="s">
        <v>7326</v>
      </c>
      <c r="B873" s="291" t="str">
        <f>IF(ISERROR(VLOOKUP($A873,DB登録部品番号!$A$2:$A$2000,1,FALSE)),"■","")</f>
        <v>■</v>
      </c>
      <c r="C873" s="291" t="str">
        <f t="shared" si="13"/>
        <v>INSERT INTO UPK_TEST.main_masters.mm_buhin_no (buhin_no, created_date, created_tantou_id) VALUES ('75262EN000', GETDATE(), 999);</v>
      </c>
    </row>
    <row r="874" spans="1:3">
      <c r="A874" s="291" t="s">
        <v>7327</v>
      </c>
      <c r="B874" s="291" t="str">
        <f>IF(ISERROR(VLOOKUP($A874,DB登録部品番号!$A$2:$A$2000,1,FALSE)),"■","")</f>
        <v>■</v>
      </c>
      <c r="C874" s="291" t="str">
        <f t="shared" si="13"/>
        <v>INSERT INTO UPK_TEST.main_masters.mm_buhin_no (buhin_no, created_date, created_tantou_id) VALUES ('75263EN000', GETDATE(), 999);</v>
      </c>
    </row>
    <row r="875" spans="1:3">
      <c r="A875" s="291" t="s">
        <v>7328</v>
      </c>
      <c r="B875" s="291" t="str">
        <f>IF(ISERROR(VLOOKUP($A875,DB登録部品番号!$A$2:$A$2000,1,FALSE)),"■","")</f>
        <v>■</v>
      </c>
      <c r="C875" s="291" t="str">
        <f t="shared" si="13"/>
        <v>INSERT INTO UPK_TEST.main_masters.mm_buhin_no (buhin_no, created_date, created_tantou_id) VALUES ('75262JG00A', GETDATE(), 999);</v>
      </c>
    </row>
    <row r="876" spans="1:3">
      <c r="A876" s="291" t="s">
        <v>7329</v>
      </c>
      <c r="B876" s="291" t="str">
        <f>IF(ISERROR(VLOOKUP($A876,DB登録部品番号!$A$2:$A$2000,1,FALSE)),"■","")</f>
        <v>■</v>
      </c>
      <c r="C876" s="291" t="str">
        <f t="shared" si="13"/>
        <v>INSERT INTO UPK_TEST.main_masters.mm_buhin_no (buhin_no, created_date, created_tantou_id) VALUES ('75263JG00A', GETDATE(), 999);</v>
      </c>
    </row>
    <row r="877" spans="1:3">
      <c r="A877" s="291" t="s">
        <v>7330</v>
      </c>
      <c r="B877" s="291" t="str">
        <f>IF(ISERROR(VLOOKUP($A877,DB登録部品番号!$A$2:$A$2000,1,FALSE)),"■","")</f>
        <v>■</v>
      </c>
      <c r="C877" s="291" t="str">
        <f t="shared" si="13"/>
        <v>INSERT INTO UPK_TEST.main_masters.mm_buhin_no (buhin_no, created_date, created_tantou_id) VALUES ('75262JG01A', GETDATE(), 999);</v>
      </c>
    </row>
    <row r="878" spans="1:3">
      <c r="A878" s="291" t="s">
        <v>7331</v>
      </c>
      <c r="B878" s="291" t="str">
        <f>IF(ISERROR(VLOOKUP($A878,DB登録部品番号!$A$2:$A$2000,1,FALSE)),"■","")</f>
        <v>■</v>
      </c>
      <c r="C878" s="291" t="str">
        <f t="shared" si="13"/>
        <v>INSERT INTO UPK_TEST.main_masters.mm_buhin_no (buhin_no, created_date, created_tantou_id) VALUES ('75263JG01A', GETDATE(), 999);</v>
      </c>
    </row>
    <row r="879" spans="1:3">
      <c r="A879" s="291" t="s">
        <v>7332</v>
      </c>
      <c r="B879" s="291" t="str">
        <f>IF(ISERROR(VLOOKUP($A879,DB登録部品番号!$A$2:$A$2000,1,FALSE)),"■","")</f>
        <v>■</v>
      </c>
      <c r="C879" s="291" t="str">
        <f t="shared" si="13"/>
        <v>INSERT INTO UPK_TEST.main_masters.mm_buhin_no (buhin_no, created_date, created_tantou_id) VALUES ('75262JG01A-E', GETDATE(), 999);</v>
      </c>
    </row>
    <row r="880" spans="1:3">
      <c r="A880" s="291" t="s">
        <v>7333</v>
      </c>
      <c r="B880" s="291" t="str">
        <f>IF(ISERROR(VLOOKUP($A880,DB登録部品番号!$A$2:$A$2000,1,FALSE)),"■","")</f>
        <v>■</v>
      </c>
      <c r="C880" s="291" t="str">
        <f t="shared" si="13"/>
        <v>INSERT INTO UPK_TEST.main_masters.mm_buhin_no (buhin_no, created_date, created_tantou_id) VALUES ('75263JG01A-E', GETDATE(), 999);</v>
      </c>
    </row>
    <row r="881" spans="1:3">
      <c r="A881" s="291" t="s">
        <v>2009</v>
      </c>
      <c r="B881" s="291" t="str">
        <f>IF(ISERROR(VLOOKUP($A881,DB登録部品番号!$A$2:$A$2000,1,FALSE)),"■","")</f>
        <v/>
      </c>
      <c r="C881" s="291" t="str">
        <f t="shared" si="13"/>
        <v>INSERT INTO UPK_TEST.main_masters.mm_buhin_no (buhin_no, created_date, created_tantou_id) VALUES ('752636RA1A', GETDATE(), 999);</v>
      </c>
    </row>
    <row r="882" spans="1:3">
      <c r="A882" s="291" t="s">
        <v>2014</v>
      </c>
      <c r="B882" s="291" t="str">
        <f>IF(ISERROR(VLOOKUP($A882,DB登録部品番号!$A$2:$A$2000,1,FALSE)),"■","")</f>
        <v/>
      </c>
      <c r="C882" s="291" t="str">
        <f t="shared" si="13"/>
        <v>INSERT INTO UPK_TEST.main_masters.mm_buhin_no (buhin_no, created_date, created_tantou_id) VALUES ('753123NU0A', GETDATE(), 999);</v>
      </c>
    </row>
    <row r="883" spans="1:3">
      <c r="A883" s="291" t="s">
        <v>2016</v>
      </c>
      <c r="B883" s="291" t="str">
        <f>IF(ISERROR(VLOOKUP($A883,DB登録部品番号!$A$2:$A$2000,1,FALSE)),"■","")</f>
        <v/>
      </c>
      <c r="C883" s="291" t="str">
        <f t="shared" si="13"/>
        <v>INSERT INTO UPK_TEST.main_masters.mm_buhin_no (buhin_no, created_date, created_tantou_id) VALUES ('753126RA1A', GETDATE(), 999);</v>
      </c>
    </row>
    <row r="884" spans="1:3">
      <c r="A884" s="291" t="s">
        <v>7334</v>
      </c>
      <c r="B884" s="291" t="str">
        <f>IF(ISERROR(VLOOKUP($A884,DB登録部品番号!$A$2:$A$2000,1,FALSE)),"■","")</f>
        <v>■</v>
      </c>
      <c r="C884" s="291" t="str">
        <f t="shared" si="13"/>
        <v>INSERT INTO UPK_TEST.main_masters.mm_buhin_no (buhin_no, created_date, created_tantou_id) VALUES ('75312CA000', GETDATE(), 999);</v>
      </c>
    </row>
    <row r="885" spans="1:3">
      <c r="A885" s="291" t="s">
        <v>2015</v>
      </c>
      <c r="B885" s="291" t="str">
        <f>IF(ISERROR(VLOOKUP($A885,DB登録部品番号!$A$2:$A$2000,1,FALSE)),"■","")</f>
        <v/>
      </c>
      <c r="C885" s="291" t="str">
        <f t="shared" si="13"/>
        <v>INSERT INTO UPK_TEST.main_masters.mm_buhin_no (buhin_no, created_date, created_tantou_id) VALUES ('753126RA0A', GETDATE(), 999);</v>
      </c>
    </row>
    <row r="886" spans="1:3">
      <c r="A886" s="291" t="s">
        <v>2021</v>
      </c>
      <c r="B886" s="291" t="str">
        <f>IF(ISERROR(VLOOKUP($A886,DB登録部品番号!$A$2:$A$2000,1,FALSE)),"■","")</f>
        <v/>
      </c>
      <c r="C886" s="291" t="str">
        <f t="shared" si="13"/>
        <v>INSERT INTO UPK_TEST.main_masters.mm_buhin_no (buhin_no, created_date, created_tantou_id) VALUES ('753136RA0A', GETDATE(), 999);</v>
      </c>
    </row>
    <row r="887" spans="1:3">
      <c r="A887" s="291" t="s">
        <v>2020</v>
      </c>
      <c r="B887" s="291" t="str">
        <f>IF(ISERROR(VLOOKUP($A887,DB登録部品番号!$A$2:$A$2000,1,FALSE)),"■","")</f>
        <v/>
      </c>
      <c r="C887" s="291" t="str">
        <f t="shared" si="13"/>
        <v>INSERT INTO UPK_TEST.main_masters.mm_buhin_no (buhin_no, created_date, created_tantou_id) VALUES ('753133NU0A', GETDATE(), 999);</v>
      </c>
    </row>
    <row r="888" spans="1:3">
      <c r="A888" s="291" t="s">
        <v>2022</v>
      </c>
      <c r="B888" s="291" t="str">
        <f>IF(ISERROR(VLOOKUP($A888,DB登録部品番号!$A$2:$A$2000,1,FALSE)),"■","")</f>
        <v/>
      </c>
      <c r="C888" s="291" t="str">
        <f t="shared" si="13"/>
        <v>INSERT INTO UPK_TEST.main_masters.mm_buhin_no (buhin_no, created_date, created_tantou_id) VALUES ('753136RA1A', GETDATE(), 999);</v>
      </c>
    </row>
    <row r="889" spans="1:3">
      <c r="A889" s="291" t="s">
        <v>7335</v>
      </c>
      <c r="B889" s="291" t="str">
        <f>IF(ISERROR(VLOOKUP($A889,DB登録部品番号!$A$2:$A$2000,1,FALSE)),"■","")</f>
        <v>■</v>
      </c>
      <c r="C889" s="291" t="str">
        <f t="shared" si="13"/>
        <v>INSERT INTO UPK_TEST.main_masters.mm_buhin_no (buhin_no, created_date, created_tantou_id) VALUES ('75313CA000', GETDATE(), 999);</v>
      </c>
    </row>
    <row r="890" spans="1:3">
      <c r="A890" s="291" t="s">
        <v>7336</v>
      </c>
      <c r="B890" s="291" t="str">
        <f>IF(ISERROR(VLOOKUP($A890,DB登録部品番号!$A$2:$A$2000,1,FALSE)),"■","")</f>
        <v>■</v>
      </c>
      <c r="C890" s="291" t="str">
        <f t="shared" si="13"/>
        <v>INSERT INTO UPK_TEST.main_masters.mm_buhin_no (buhin_no, created_date, created_tantou_id) VALUES ('75352JN20A', GETDATE(), 999);</v>
      </c>
    </row>
    <row r="891" spans="1:3">
      <c r="A891" s="291" t="s">
        <v>7337</v>
      </c>
      <c r="B891" s="291" t="str">
        <f>IF(ISERROR(VLOOKUP($A891,DB登録部品番号!$A$2:$A$2000,1,FALSE)),"■","")</f>
        <v>■</v>
      </c>
      <c r="C891" s="291" t="str">
        <f t="shared" si="13"/>
        <v>INSERT INTO UPK_TEST.main_masters.mm_buhin_no (buhin_no, created_date, created_tantou_id) VALUES ('75353JN20A', GETDATE(), 999);</v>
      </c>
    </row>
    <row r="892" spans="1:3">
      <c r="A892" s="291" t="s">
        <v>2031</v>
      </c>
      <c r="B892" s="291" t="str">
        <f>IF(ISERROR(VLOOKUP($A892,DB登録部品番号!$A$2:$A$2000,1,FALSE)),"■","")</f>
        <v/>
      </c>
      <c r="C892" s="291" t="str">
        <f t="shared" si="13"/>
        <v>INSERT INTO UPK_TEST.main_masters.mm_buhin_no (buhin_no, created_date, created_tantou_id) VALUES ('754121LA0A', GETDATE(), 999);</v>
      </c>
    </row>
    <row r="893" spans="1:3">
      <c r="A893" s="291" t="s">
        <v>2032</v>
      </c>
      <c r="B893" s="291" t="str">
        <f>IF(ISERROR(VLOOKUP($A893,DB登録部品番号!$A$2:$A$2000,1,FALSE)),"■","")</f>
        <v/>
      </c>
      <c r="C893" s="291" t="str">
        <f t="shared" si="13"/>
        <v>INSERT INTO UPK_TEST.main_masters.mm_buhin_no (buhin_no, created_date, created_tantou_id) VALUES ('75412JG00A', GETDATE(), 999);</v>
      </c>
    </row>
    <row r="894" spans="1:3">
      <c r="A894" s="291" t="s">
        <v>7338</v>
      </c>
      <c r="B894" s="291" t="str">
        <f>IF(ISERROR(VLOOKUP($A894,DB登録部品番号!$A$2:$A$2000,1,FALSE)),"■","")</f>
        <v>■</v>
      </c>
      <c r="C894" s="291" t="str">
        <f t="shared" si="13"/>
        <v>INSERT INTO UPK_TEST.main_masters.mm_buhin_no (buhin_no, created_date, created_tantou_id) VALUES ('754221AA0A', GETDATE(), 999);</v>
      </c>
    </row>
    <row r="895" spans="1:3">
      <c r="A895" s="291" t="s">
        <v>7339</v>
      </c>
      <c r="B895" s="291" t="str">
        <f>IF(ISERROR(VLOOKUP($A895,DB登録部品番号!$A$2:$A$2000,1,FALSE)),"■","")</f>
        <v>■</v>
      </c>
      <c r="C895" s="291" t="str">
        <f t="shared" si="13"/>
        <v>INSERT INTO UPK_TEST.main_masters.mm_buhin_no (buhin_no, created_date, created_tantou_id) VALUES ('754223VA0A', GETDATE(), 999);</v>
      </c>
    </row>
    <row r="896" spans="1:3">
      <c r="A896" s="291" t="s">
        <v>2035</v>
      </c>
      <c r="B896" s="291" t="str">
        <f>IF(ISERROR(VLOOKUP($A896,DB登録部品番号!$A$2:$A$2000,1,FALSE)),"■","")</f>
        <v/>
      </c>
      <c r="C896" s="291" t="str">
        <f t="shared" si="13"/>
        <v>INSERT INTO UPK_TEST.main_masters.mm_buhin_no (buhin_no, created_date, created_tantou_id) VALUES ('754225YJ0A', GETDATE(), 999);</v>
      </c>
    </row>
    <row r="897" spans="1:3">
      <c r="A897" s="291" t="s">
        <v>2036</v>
      </c>
      <c r="B897" s="291" t="str">
        <f>IF(ISERROR(VLOOKUP($A897,DB登録部品番号!$A$2:$A$2000,1,FALSE)),"■","")</f>
        <v/>
      </c>
      <c r="C897" s="291" t="str">
        <f t="shared" si="13"/>
        <v>INSERT INTO UPK_TEST.main_masters.mm_buhin_no (buhin_no, created_date, created_tantou_id) VALUES ('754225YJ2A', GETDATE(), 999);</v>
      </c>
    </row>
    <row r="898" spans="1:3">
      <c r="A898" s="291" t="s">
        <v>7340</v>
      </c>
      <c r="B898" s="291" t="str">
        <f>IF(ISERROR(VLOOKUP($A898,DB登録部品番号!$A$2:$A$2000,1,FALSE)),"■","")</f>
        <v>■</v>
      </c>
      <c r="C898" s="291" t="str">
        <f t="shared" si="13"/>
        <v>INSERT INTO UPK_TEST.main_masters.mm_buhin_no (buhin_no, created_date, created_tantou_id) VALUES ('75422EN100', GETDATE(), 999);</v>
      </c>
    </row>
    <row r="899" spans="1:3">
      <c r="A899" s="291" t="s">
        <v>7341</v>
      </c>
      <c r="B899" s="291" t="str">
        <f>IF(ISERROR(VLOOKUP($A899,DB登録部品番号!$A$2:$A$2000,1,FALSE)),"■","")</f>
        <v>■</v>
      </c>
      <c r="C899" s="291" t="str">
        <f t="shared" si="13"/>
        <v>INSERT INTO UPK_TEST.main_masters.mm_buhin_no (buhin_no, created_date, created_tantou_id) VALUES ('75422EN100UF', GETDATE(), 999);</v>
      </c>
    </row>
    <row r="900" spans="1:3">
      <c r="A900" s="291" t="s">
        <v>2037</v>
      </c>
      <c r="B900" s="291" t="str">
        <f>IF(ISERROR(VLOOKUP($A900,DB登録部品番号!$A$2:$A$2000,1,FALSE)),"■","")</f>
        <v/>
      </c>
      <c r="C900" s="291" t="str">
        <f t="shared" si="13"/>
        <v>INSERT INTO UPK_TEST.main_masters.mm_buhin_no (buhin_no, created_date, created_tantou_id) VALUES ('75422JN20A', GETDATE(), 999);</v>
      </c>
    </row>
    <row r="901" spans="1:3">
      <c r="A901" s="291" t="s">
        <v>2041</v>
      </c>
      <c r="B901" s="291" t="str">
        <f>IF(ISERROR(VLOOKUP($A901,DB登録部品番号!$A$2:$A$2000,1,FALSE)),"■","")</f>
        <v/>
      </c>
      <c r="C901" s="291" t="str">
        <f t="shared" ref="C901:C964" si="14">$L$1&amp;"'"&amp;$A901&amp;"', GETDATE(), 999);"</f>
        <v>INSERT INTO UPK_TEST.main_masters.mm_buhin_no (buhin_no, created_date, created_tantou_id) VALUES ('754266RL1ABL', GETDATE(), 999);</v>
      </c>
    </row>
    <row r="902" spans="1:3">
      <c r="A902" s="291" t="s">
        <v>2043</v>
      </c>
      <c r="B902" s="291" t="str">
        <f>IF(ISERROR(VLOOKUP($A902,DB登録部品番号!$A$2:$A$2000,1,FALSE)),"■","")</f>
        <v/>
      </c>
      <c r="C902" s="291" t="str">
        <f t="shared" si="14"/>
        <v>INSERT INTO UPK_TEST.main_masters.mm_buhin_no (buhin_no, created_date, created_tantou_id) VALUES ('754266RL1BBL', GETDATE(), 999);</v>
      </c>
    </row>
    <row r="903" spans="1:3">
      <c r="A903" s="291" t="s">
        <v>7342</v>
      </c>
      <c r="B903" s="291" t="str">
        <f>IF(ISERROR(VLOOKUP($A903,DB登録部品番号!$A$2:$A$2000,1,FALSE)),"■","")</f>
        <v>■</v>
      </c>
      <c r="C903" s="291" t="str">
        <f t="shared" si="14"/>
        <v>INSERT INTO UPK_TEST.main_masters.mm_buhin_no (buhin_no, created_date, created_tantou_id) VALUES ('75426JM00A', GETDATE(), 999);</v>
      </c>
    </row>
    <row r="904" spans="1:3">
      <c r="A904" s="291" t="s">
        <v>7343</v>
      </c>
      <c r="B904" s="291" t="str">
        <f>IF(ISERROR(VLOOKUP($A904,DB登録部品番号!$A$2:$A$2000,1,FALSE)),"■","")</f>
        <v>■</v>
      </c>
      <c r="C904" s="291" t="str">
        <f t="shared" si="14"/>
        <v>INSERT INTO UPK_TEST.main_masters.mm_buhin_no (buhin_no, created_date, created_tantou_id) VALUES ('75427JM00A', GETDATE(), 999);</v>
      </c>
    </row>
    <row r="905" spans="1:3">
      <c r="A905" s="291" t="s">
        <v>7344</v>
      </c>
      <c r="B905" s="291" t="str">
        <f>IF(ISERROR(VLOOKUP($A905,DB登録部品番号!$A$2:$A$2000,1,FALSE)),"■","")</f>
        <v>■</v>
      </c>
      <c r="C905" s="291" t="str">
        <f t="shared" si="14"/>
        <v>INSERT INTO UPK_TEST.main_masters.mm_buhin_no (buhin_no, created_date, created_tantou_id) VALUES ('75426JM00A-E', GETDATE(), 999);</v>
      </c>
    </row>
    <row r="906" spans="1:3">
      <c r="A906" s="291" t="s">
        <v>7345</v>
      </c>
      <c r="B906" s="291" t="str">
        <f>IF(ISERROR(VLOOKUP($A906,DB登録部品番号!$A$2:$A$2000,1,FALSE)),"■","")</f>
        <v>■</v>
      </c>
      <c r="C906" s="291" t="str">
        <f t="shared" si="14"/>
        <v>INSERT INTO UPK_TEST.main_masters.mm_buhin_no (buhin_no, created_date, created_tantou_id) VALUES ('75427JM00A-E', GETDATE(), 999);</v>
      </c>
    </row>
    <row r="907" spans="1:3">
      <c r="A907" s="291" t="s">
        <v>2047</v>
      </c>
      <c r="B907" s="291" t="str">
        <f>IF(ISERROR(VLOOKUP($A907,DB登録部品番号!$A$2:$A$2000,1,FALSE)),"■","")</f>
        <v/>
      </c>
      <c r="C907" s="291" t="str">
        <f t="shared" si="14"/>
        <v>INSERT INTO UPK_TEST.main_masters.mm_buhin_no (buhin_no, created_date, created_tantou_id) VALUES ('754321LA0A', GETDATE(), 999);</v>
      </c>
    </row>
    <row r="908" spans="1:3">
      <c r="A908" s="291" t="s">
        <v>7346</v>
      </c>
      <c r="B908" s="291" t="str">
        <f>IF(ISERROR(VLOOKUP($A908,DB登録部品番号!$A$2:$A$2000,1,FALSE)),"■","")</f>
        <v>■</v>
      </c>
      <c r="C908" s="291" t="str">
        <f t="shared" si="14"/>
        <v>INSERT INTO UPK_TEST.main_masters.mm_buhin_no (buhin_no, created_date, created_tantou_id) VALUES ('754323VA0A', GETDATE(), 999);</v>
      </c>
    </row>
    <row r="909" spans="1:3">
      <c r="A909" s="291" t="s">
        <v>7347</v>
      </c>
      <c r="B909" s="291" t="str">
        <f>IF(ISERROR(VLOOKUP($A909,DB登録部品番号!$A$2:$A$2000,1,FALSE)),"■","")</f>
        <v>■</v>
      </c>
      <c r="C909" s="291" t="str">
        <f t="shared" si="14"/>
        <v>INSERT INTO UPK_TEST.main_masters.mm_buhin_no (buhin_no, created_date, created_tantou_id) VALUES ('754333VA0A', GETDATE(), 999);</v>
      </c>
    </row>
    <row r="910" spans="1:3">
      <c r="A910" s="291" t="s">
        <v>2048</v>
      </c>
      <c r="B910" s="291" t="str">
        <f>IF(ISERROR(VLOOKUP($A910,DB登録部品番号!$A$2:$A$2000,1,FALSE)),"■","")</f>
        <v/>
      </c>
      <c r="C910" s="291" t="str">
        <f t="shared" si="14"/>
        <v>INSERT INTO UPK_TEST.main_masters.mm_buhin_no (buhin_no, created_date, created_tantou_id) VALUES ('754324CB0A', GETDATE(), 999);</v>
      </c>
    </row>
    <row r="911" spans="1:3">
      <c r="A911" s="291" t="s">
        <v>2052</v>
      </c>
      <c r="B911" s="291" t="str">
        <f>IF(ISERROR(VLOOKUP($A911,DB登録部品番号!$A$2:$A$2000,1,FALSE)),"■","")</f>
        <v/>
      </c>
      <c r="C911" s="291" t="str">
        <f t="shared" si="14"/>
        <v>INSERT INTO UPK_TEST.main_masters.mm_buhin_no (buhin_no, created_date, created_tantou_id) VALUES ('754334CB0A', GETDATE(), 999);</v>
      </c>
    </row>
    <row r="912" spans="1:3">
      <c r="A912" s="291" t="s">
        <v>7348</v>
      </c>
      <c r="B912" s="291" t="str">
        <f>IF(ISERROR(VLOOKUP($A912,DB登録部品番号!$A$2:$A$2000,1,FALSE)),"■","")</f>
        <v>■</v>
      </c>
      <c r="C912" s="291" t="str">
        <f t="shared" si="14"/>
        <v>INSERT INTO UPK_TEST.main_masters.mm_buhin_no (buhin_no, created_date, created_tantou_id) VALUES ('75432JN20A', GETDATE(), 999);</v>
      </c>
    </row>
    <row r="913" spans="1:3">
      <c r="A913" s="291" t="s">
        <v>7349</v>
      </c>
      <c r="B913" s="291" t="str">
        <f>IF(ISERROR(VLOOKUP($A913,DB登録部品番号!$A$2:$A$2000,1,FALSE)),"■","")</f>
        <v>■</v>
      </c>
      <c r="C913" s="291" t="str">
        <f t="shared" si="14"/>
        <v>INSERT INTO UPK_TEST.main_masters.mm_buhin_no (buhin_no, created_date, created_tantou_id) VALUES ('75433JN20A', GETDATE(), 999);</v>
      </c>
    </row>
    <row r="914" spans="1:3">
      <c r="A914" s="291" t="s">
        <v>2055</v>
      </c>
      <c r="B914" s="291" t="str">
        <f>IF(ISERROR(VLOOKUP($A914,DB登録部品番号!$A$2:$A$2000,1,FALSE)),"■","")</f>
        <v/>
      </c>
      <c r="C914" s="291" t="str">
        <f t="shared" si="14"/>
        <v>INSERT INTO UPK_TEST.main_masters.mm_buhin_no (buhin_no, created_date, created_tantou_id) VALUES ('754421LA0A', GETDATE(), 999);</v>
      </c>
    </row>
    <row r="915" spans="1:3">
      <c r="A915" s="291" t="s">
        <v>7350</v>
      </c>
      <c r="B915" s="291" t="str">
        <f>IF(ISERROR(VLOOKUP($A915,DB登録部品番号!$A$2:$A$2000,1,FALSE)),"■","")</f>
        <v>■</v>
      </c>
      <c r="C915" s="291" t="str">
        <f t="shared" si="14"/>
        <v>INSERT INTO UPK_TEST.main_masters.mm_buhin_no (buhin_no, created_date, created_tantou_id) VALUES ('754425TA0A', GETDATE(), 999);</v>
      </c>
    </row>
    <row r="916" spans="1:3">
      <c r="A916" s="291" t="s">
        <v>2060</v>
      </c>
      <c r="B916" s="291" t="str">
        <f>IF(ISERROR(VLOOKUP($A916,DB登録部品番号!$A$2:$A$2000,1,FALSE)),"■","")</f>
        <v/>
      </c>
      <c r="C916" s="291" t="str">
        <f t="shared" si="14"/>
        <v>INSERT INTO UPK_TEST.main_masters.mm_buhin_no (buhin_no, created_date, created_tantou_id) VALUES ('754541VN0A', GETDATE(), 999);</v>
      </c>
    </row>
    <row r="917" spans="1:3">
      <c r="A917" s="291" t="s">
        <v>2063</v>
      </c>
      <c r="B917" s="291" t="str">
        <f>IF(ISERROR(VLOOKUP($A917,DB登録部品番号!$A$2:$A$2000,1,FALSE)),"■","")</f>
        <v/>
      </c>
      <c r="C917" s="291" t="str">
        <f t="shared" si="14"/>
        <v>INSERT INTO UPK_TEST.main_masters.mm_buhin_no (buhin_no, created_date, created_tantou_id) VALUES ('754581LA0B', GETDATE(), 999);</v>
      </c>
    </row>
    <row r="918" spans="1:3">
      <c r="A918" s="291" t="s">
        <v>2067</v>
      </c>
      <c r="B918" s="291" t="str">
        <f>IF(ISERROR(VLOOKUP($A918,DB登録部品番号!$A$2:$A$2000,1,FALSE)),"■","")</f>
        <v/>
      </c>
      <c r="C918" s="291" t="str">
        <f t="shared" si="14"/>
        <v>INSERT INTO UPK_TEST.main_masters.mm_buhin_no (buhin_no, created_date, created_tantou_id) VALUES ('754591LA0B', GETDATE(), 999);</v>
      </c>
    </row>
    <row r="919" spans="1:3">
      <c r="A919" s="291" t="s">
        <v>2064</v>
      </c>
      <c r="B919" s="291" t="str">
        <f>IF(ISERROR(VLOOKUP($A919,DB登録部品番号!$A$2:$A$2000,1,FALSE)),"■","")</f>
        <v/>
      </c>
      <c r="C919" s="291" t="str">
        <f t="shared" si="14"/>
        <v>INSERT INTO UPK_TEST.main_masters.mm_buhin_no (buhin_no, created_date, created_tantou_id) VALUES ('754581LA0B-G', GETDATE(), 999);</v>
      </c>
    </row>
    <row r="920" spans="1:3">
      <c r="A920" s="291" t="s">
        <v>2068</v>
      </c>
      <c r="B920" s="291" t="str">
        <f>IF(ISERROR(VLOOKUP($A920,DB登録部品番号!$A$2:$A$2000,1,FALSE)),"■","")</f>
        <v/>
      </c>
      <c r="C920" s="291" t="str">
        <f t="shared" si="14"/>
        <v>INSERT INTO UPK_TEST.main_masters.mm_buhin_no (buhin_no, created_date, created_tantou_id) VALUES ('754591LA0B-G', GETDATE(), 999);</v>
      </c>
    </row>
    <row r="921" spans="1:3">
      <c r="A921" s="291" t="s">
        <v>2071</v>
      </c>
      <c r="B921" s="291" t="str">
        <f>IF(ISERROR(VLOOKUP($A921,DB登録部品番号!$A$2:$A$2000,1,FALSE)),"■","")</f>
        <v/>
      </c>
      <c r="C921" s="291" t="str">
        <f t="shared" si="14"/>
        <v>INSERT INTO UPK_TEST.main_masters.mm_buhin_no (buhin_no, created_date, created_tantou_id) VALUES ('754666RL1ABL', GETDATE(), 999);</v>
      </c>
    </row>
    <row r="922" spans="1:3">
      <c r="A922" s="291" t="s">
        <v>2073</v>
      </c>
      <c r="B922" s="291" t="str">
        <f>IF(ISERROR(VLOOKUP($A922,DB登録部品番号!$A$2:$A$2000,1,FALSE)),"■","")</f>
        <v/>
      </c>
      <c r="C922" s="291" t="str">
        <f t="shared" si="14"/>
        <v>INSERT INTO UPK_TEST.main_masters.mm_buhin_no (buhin_no, created_date, created_tantou_id) VALUES ('754666RL1BBL', GETDATE(), 999);</v>
      </c>
    </row>
    <row r="923" spans="1:3">
      <c r="A923" s="291" t="s">
        <v>2070</v>
      </c>
      <c r="B923" s="291" t="str">
        <f>IF(ISERROR(VLOOKUP($A923,DB登録部品番号!$A$2:$A$2000,1,FALSE)),"■","")</f>
        <v/>
      </c>
      <c r="C923" s="291" t="str">
        <f t="shared" si="14"/>
        <v>INSERT INTO UPK_TEST.main_masters.mm_buhin_no (buhin_no, created_date, created_tantou_id) VALUES ('754666RA0A', GETDATE(), 999);</v>
      </c>
    </row>
    <row r="924" spans="1:3">
      <c r="A924" s="291" t="s">
        <v>2075</v>
      </c>
      <c r="B924" s="291" t="str">
        <f>IF(ISERROR(VLOOKUP($A924,DB登録部品番号!$A$2:$A$2000,1,FALSE)),"■","")</f>
        <v/>
      </c>
      <c r="C924" s="291" t="str">
        <f t="shared" si="14"/>
        <v>INSERT INTO UPK_TEST.main_masters.mm_buhin_no (buhin_no, created_date, created_tantou_id) VALUES ('754676RA0A', GETDATE(), 999);</v>
      </c>
    </row>
    <row r="925" spans="1:3">
      <c r="A925" s="291" t="s">
        <v>7351</v>
      </c>
      <c r="B925" s="291" t="str">
        <f>IF(ISERROR(VLOOKUP($A925,DB登録部品番号!$A$2:$A$2000,1,FALSE)),"■","")</f>
        <v>■</v>
      </c>
      <c r="C925" s="291" t="str">
        <f t="shared" si="14"/>
        <v>INSERT INTO UPK_TEST.main_masters.mm_buhin_no (buhin_no, created_date, created_tantou_id) VALUES ('75466JM00A', GETDATE(), 999);</v>
      </c>
    </row>
    <row r="926" spans="1:3">
      <c r="A926" s="291" t="s">
        <v>7352</v>
      </c>
      <c r="B926" s="291" t="str">
        <f>IF(ISERROR(VLOOKUP($A926,DB登録部品番号!$A$2:$A$2000,1,FALSE)),"■","")</f>
        <v>■</v>
      </c>
      <c r="C926" s="291" t="str">
        <f t="shared" si="14"/>
        <v>INSERT INTO UPK_TEST.main_masters.mm_buhin_no (buhin_no, created_date, created_tantou_id) VALUES ('75467JM00A', GETDATE(), 999);</v>
      </c>
    </row>
    <row r="927" spans="1:3">
      <c r="A927" s="291" t="s">
        <v>2078</v>
      </c>
      <c r="B927" s="291" t="str">
        <f>IF(ISERROR(VLOOKUP($A927,DB登録部品番号!$A$2:$A$2000,1,FALSE)),"■","")</f>
        <v/>
      </c>
      <c r="C927" s="291" t="str">
        <f t="shared" si="14"/>
        <v>INSERT INTO UPK_TEST.main_masters.mm_buhin_no (buhin_no, created_date, created_tantou_id) VALUES ('754721JB0A', GETDATE(), 999);</v>
      </c>
    </row>
    <row r="928" spans="1:3">
      <c r="A928" s="291" t="s">
        <v>2082</v>
      </c>
      <c r="B928" s="291" t="str">
        <f>IF(ISERROR(VLOOKUP($A928,DB登録部品番号!$A$2:$A$2000,1,FALSE)),"■","")</f>
        <v/>
      </c>
      <c r="C928" s="291" t="str">
        <f t="shared" si="14"/>
        <v>INSERT INTO UPK_TEST.main_masters.mm_buhin_no (buhin_no, created_date, created_tantou_id) VALUES ('754761JA0A', GETDATE(), 999);</v>
      </c>
    </row>
    <row r="929" spans="1:3">
      <c r="A929" s="291" t="s">
        <v>2085</v>
      </c>
      <c r="B929" s="291" t="str">
        <f>IF(ISERROR(VLOOKUP($A929,DB登録部品番号!$A$2:$A$2000,1,FALSE)),"■","")</f>
        <v/>
      </c>
      <c r="C929" s="291" t="str">
        <f t="shared" si="14"/>
        <v>INSERT INTO UPK_TEST.main_masters.mm_buhin_no (buhin_no, created_date, created_tantou_id) VALUES ('754921JB0A', GETDATE(), 999);</v>
      </c>
    </row>
    <row r="930" spans="1:3">
      <c r="A930" s="291" t="s">
        <v>2086</v>
      </c>
      <c r="B930" s="291" t="str">
        <f>IF(ISERROR(VLOOKUP($A930,DB登録部品番号!$A$2:$A$2000,1,FALSE)),"■","")</f>
        <v/>
      </c>
      <c r="C930" s="291" t="str">
        <f t="shared" si="14"/>
        <v>INSERT INTO UPK_TEST.main_masters.mm_buhin_no (buhin_no, created_date, created_tantou_id) VALUES ('754931JB0A', GETDATE(), 999);</v>
      </c>
    </row>
    <row r="931" spans="1:3">
      <c r="A931" s="291" t="s">
        <v>2087</v>
      </c>
      <c r="B931" s="291" t="str">
        <f>IF(ISERROR(VLOOKUP($A931,DB登録部品番号!$A$2:$A$2000,1,FALSE)),"■","")</f>
        <v/>
      </c>
      <c r="C931" s="291" t="str">
        <f t="shared" si="14"/>
        <v>INSERT INTO UPK_TEST.main_masters.mm_buhin_no (buhin_no, created_date, created_tantou_id) VALUES ('754946RA0A', GETDATE(), 999);</v>
      </c>
    </row>
    <row r="932" spans="1:3">
      <c r="A932" s="291" t="s">
        <v>2090</v>
      </c>
      <c r="B932" s="291" t="str">
        <f>IF(ISERROR(VLOOKUP($A932,DB登録部品番号!$A$2:$A$2000,1,FALSE)),"■","")</f>
        <v/>
      </c>
      <c r="C932" s="291" t="str">
        <f t="shared" si="14"/>
        <v>INSERT INTO UPK_TEST.main_masters.mm_buhin_no (buhin_no, created_date, created_tantou_id) VALUES ('754956RA0A', GETDATE(), 999);</v>
      </c>
    </row>
    <row r="933" spans="1:3">
      <c r="A933" s="291" t="s">
        <v>2089</v>
      </c>
      <c r="B933" s="291" t="str">
        <f>IF(ISERROR(VLOOKUP($A933,DB登録部品番号!$A$2:$A$2000,1,FALSE)),"■","")</f>
        <v/>
      </c>
      <c r="C933" s="291" t="str">
        <f t="shared" si="14"/>
        <v>INSERT INTO UPK_TEST.main_masters.mm_buhin_no (buhin_no, created_date, created_tantou_id) VALUES ('754955YJ2A', GETDATE(), 999);</v>
      </c>
    </row>
    <row r="934" spans="1:3">
      <c r="A934" s="291" t="s">
        <v>7353</v>
      </c>
      <c r="B934" s="291" t="str">
        <f>IF(ISERROR(VLOOKUP($A934,DB登録部品番号!$A$2:$A$2000,1,FALSE)),"■","")</f>
        <v>■</v>
      </c>
      <c r="C934" s="291" t="str">
        <f t="shared" si="14"/>
        <v>INSERT INTO UPK_TEST.main_masters.mm_buhin_no (buhin_no, created_date, created_tantou_id) VALUES ('755121AC0A', GETDATE(), 999);</v>
      </c>
    </row>
    <row r="935" spans="1:3">
      <c r="A935" s="291" t="s">
        <v>2091</v>
      </c>
      <c r="B935" s="291" t="str">
        <f>IF(ISERROR(VLOOKUP($A935,DB登録部品番号!$A$2:$A$2000,1,FALSE)),"■","")</f>
        <v/>
      </c>
      <c r="C935" s="291" t="str">
        <f t="shared" si="14"/>
        <v>INSERT INTO UPK_TEST.main_masters.mm_buhin_no (buhin_no, created_date, created_tantou_id) VALUES ('755121JA0A', GETDATE(), 999);</v>
      </c>
    </row>
    <row r="936" spans="1:3">
      <c r="A936" s="291" t="s">
        <v>2092</v>
      </c>
      <c r="B936" s="291" t="str">
        <f>IF(ISERROR(VLOOKUP($A936,DB登録部品番号!$A$2:$A$2000,1,FALSE)),"■","")</f>
        <v/>
      </c>
      <c r="C936" s="291" t="str">
        <f t="shared" si="14"/>
        <v>INSERT INTO UPK_TEST.main_masters.mm_buhin_no (buhin_no, created_date, created_tantou_id) VALUES ('755123NU0A', GETDATE(), 999);</v>
      </c>
    </row>
    <row r="937" spans="1:3">
      <c r="A937" s="291" t="s">
        <v>2093</v>
      </c>
      <c r="B937" s="291" t="str">
        <f>IF(ISERROR(VLOOKUP($A937,DB登録部品番号!$A$2:$A$2000,1,FALSE)),"■","")</f>
        <v/>
      </c>
      <c r="C937" s="291" t="str">
        <f t="shared" si="14"/>
        <v>INSERT INTO UPK_TEST.main_masters.mm_buhin_no (buhin_no, created_date, created_tantou_id) VALUES ('755126MA0A', GETDATE(), 999);</v>
      </c>
    </row>
    <row r="938" spans="1:3">
      <c r="A938" s="291" t="s">
        <v>2094</v>
      </c>
      <c r="B938" s="291" t="str">
        <f>IF(ISERROR(VLOOKUP($A938,DB登録部品番号!$A$2:$A$2000,1,FALSE)),"■","")</f>
        <v/>
      </c>
      <c r="C938" s="291" t="str">
        <f t="shared" si="14"/>
        <v>INSERT INTO UPK_TEST.main_masters.mm_buhin_no (buhin_no, created_date, created_tantou_id) VALUES ('755126RA0ABL', GETDATE(), 999);</v>
      </c>
    </row>
    <row r="939" spans="1:3">
      <c r="A939" s="291" t="s">
        <v>7354</v>
      </c>
      <c r="B939" s="291" t="str">
        <f>IF(ISERROR(VLOOKUP($A939,DB登録部品番号!$A$2:$A$2000,1,FALSE)),"■","")</f>
        <v>■</v>
      </c>
      <c r="C939" s="291" t="str">
        <f t="shared" si="14"/>
        <v>INSERT INTO UPK_TEST.main_masters.mm_buhin_no (buhin_no, created_date, created_tantou_id) VALUES ('75512EN000', GETDATE(), 999);</v>
      </c>
    </row>
    <row r="940" spans="1:3">
      <c r="A940" s="291" t="s">
        <v>7355</v>
      </c>
      <c r="B940" s="291" t="str">
        <f>IF(ISERROR(VLOOKUP($A940,DB登録部品番号!$A$2:$A$2000,1,FALSE)),"■","")</f>
        <v>■</v>
      </c>
      <c r="C940" s="291" t="str">
        <f t="shared" si="14"/>
        <v>INSERT INTO UPK_TEST.main_masters.mm_buhin_no (buhin_no, created_date, created_tantou_id) VALUES ('75512EN100', GETDATE(), 999);</v>
      </c>
    </row>
    <row r="941" spans="1:3">
      <c r="A941" s="291" t="s">
        <v>7356</v>
      </c>
      <c r="B941" s="291" t="str">
        <f>IF(ISERROR(VLOOKUP($A941,DB登録部品番号!$A$2:$A$2000,1,FALSE)),"■","")</f>
        <v>■</v>
      </c>
      <c r="C941" s="291" t="str">
        <f t="shared" si="14"/>
        <v>INSERT INTO UPK_TEST.main_masters.mm_buhin_no (buhin_no, created_date, created_tantou_id) VALUES ('75512JG00A', GETDATE(), 999);</v>
      </c>
    </row>
    <row r="942" spans="1:3">
      <c r="A942" s="291" t="s">
        <v>2098</v>
      </c>
      <c r="B942" s="291" t="str">
        <f>IF(ISERROR(VLOOKUP($A942,DB登録部品番号!$A$2:$A$2000,1,FALSE)),"■","")</f>
        <v/>
      </c>
      <c r="C942" s="291" t="str">
        <f t="shared" si="14"/>
        <v>INSERT INTO UPK_TEST.main_masters.mm_buhin_no (buhin_no, created_date, created_tantou_id) VALUES ('75512JM00A', GETDATE(), 999);</v>
      </c>
    </row>
    <row r="943" spans="1:3">
      <c r="A943" s="291" t="s">
        <v>7357</v>
      </c>
      <c r="B943" s="291" t="str">
        <f>IF(ISERROR(VLOOKUP($A943,DB登録部品番号!$A$2:$A$2000,1,FALSE)),"■","")</f>
        <v>■</v>
      </c>
      <c r="C943" s="291" t="str">
        <f t="shared" si="14"/>
        <v>INSERT INTO UPK_TEST.main_masters.mm_buhin_no (buhin_no, created_date, created_tantou_id) VALUES ('75512JN20A', GETDATE(), 999);</v>
      </c>
    </row>
    <row r="944" spans="1:3">
      <c r="A944" s="291" t="s">
        <v>7358</v>
      </c>
      <c r="B944" s="291" t="str">
        <f>IF(ISERROR(VLOOKUP($A944,DB登録部品番号!$A$2:$A$2000,1,FALSE)),"■","")</f>
        <v>■</v>
      </c>
      <c r="C944" s="291" t="str">
        <f t="shared" si="14"/>
        <v>INSERT INTO UPK_TEST.main_masters.mm_buhin_no (buhin_no, created_date, created_tantou_id) VALUES ('755131AC0A', GETDATE(), 999);</v>
      </c>
    </row>
    <row r="945" spans="1:3">
      <c r="A945" s="291" t="s">
        <v>2099</v>
      </c>
      <c r="B945" s="291" t="str">
        <f>IF(ISERROR(VLOOKUP($A945,DB登録部品番号!$A$2:$A$2000,1,FALSE)),"■","")</f>
        <v/>
      </c>
      <c r="C945" s="291" t="str">
        <f t="shared" si="14"/>
        <v>INSERT INTO UPK_TEST.main_masters.mm_buhin_no (buhin_no, created_date, created_tantou_id) VALUES ('755131JA0A', GETDATE(), 999);</v>
      </c>
    </row>
    <row r="946" spans="1:3">
      <c r="A946" s="291" t="s">
        <v>2100</v>
      </c>
      <c r="B946" s="291" t="str">
        <f>IF(ISERROR(VLOOKUP($A946,DB登録部品番号!$A$2:$A$2000,1,FALSE)),"■","")</f>
        <v/>
      </c>
      <c r="C946" s="291" t="str">
        <f t="shared" si="14"/>
        <v>INSERT INTO UPK_TEST.main_masters.mm_buhin_no (buhin_no, created_date, created_tantou_id) VALUES ('755133NU0A', GETDATE(), 999);</v>
      </c>
    </row>
    <row r="947" spans="1:3">
      <c r="A947" s="291" t="s">
        <v>2101</v>
      </c>
      <c r="B947" s="291" t="str">
        <f>IF(ISERROR(VLOOKUP($A947,DB登録部品番号!$A$2:$A$2000,1,FALSE)),"■","")</f>
        <v/>
      </c>
      <c r="C947" s="291" t="str">
        <f t="shared" si="14"/>
        <v>INSERT INTO UPK_TEST.main_masters.mm_buhin_no (buhin_no, created_date, created_tantou_id) VALUES ('755136MA0A', GETDATE(), 999);</v>
      </c>
    </row>
    <row r="948" spans="1:3">
      <c r="A948" s="291" t="s">
        <v>2102</v>
      </c>
      <c r="B948" s="291" t="str">
        <f>IF(ISERROR(VLOOKUP($A948,DB登録部品番号!$A$2:$A$2000,1,FALSE)),"■","")</f>
        <v/>
      </c>
      <c r="C948" s="291" t="str">
        <f t="shared" si="14"/>
        <v>INSERT INTO UPK_TEST.main_masters.mm_buhin_no (buhin_no, created_date, created_tantou_id) VALUES ('755136RA0ABL', GETDATE(), 999);</v>
      </c>
    </row>
    <row r="949" spans="1:3">
      <c r="A949" s="291" t="s">
        <v>7359</v>
      </c>
      <c r="B949" s="291" t="str">
        <f>IF(ISERROR(VLOOKUP($A949,DB登録部品番号!$A$2:$A$2000,1,FALSE)),"■","")</f>
        <v>■</v>
      </c>
      <c r="C949" s="291" t="str">
        <f t="shared" si="14"/>
        <v>INSERT INTO UPK_TEST.main_masters.mm_buhin_no (buhin_no, created_date, created_tantou_id) VALUES ('755139Y000', GETDATE(), 999);</v>
      </c>
    </row>
    <row r="950" spans="1:3">
      <c r="A950" s="291" t="s">
        <v>7360</v>
      </c>
      <c r="B950" s="291" t="str">
        <f>IF(ISERROR(VLOOKUP($A950,DB登録部品番号!$A$2:$A$2000,1,FALSE)),"■","")</f>
        <v>■</v>
      </c>
      <c r="C950" s="291" t="str">
        <f t="shared" si="14"/>
        <v>INSERT INTO UPK_TEST.main_masters.mm_buhin_no (buhin_no, created_date, created_tantou_id) VALUES ('75513CA00001', GETDATE(), 999);</v>
      </c>
    </row>
    <row r="951" spans="1:3">
      <c r="A951" s="291" t="s">
        <v>7361</v>
      </c>
      <c r="B951" s="291" t="str">
        <f>IF(ISERROR(VLOOKUP($A951,DB登録部品番号!$A$2:$A$2000,1,FALSE)),"■","")</f>
        <v>■</v>
      </c>
      <c r="C951" s="291" t="str">
        <f t="shared" si="14"/>
        <v>INSERT INTO UPK_TEST.main_masters.mm_buhin_no (buhin_no, created_date, created_tantou_id) VALUES ('75513CN000', GETDATE(), 999);</v>
      </c>
    </row>
    <row r="952" spans="1:3">
      <c r="A952" s="291" t="s">
        <v>7362</v>
      </c>
      <c r="B952" s="291" t="str">
        <f>IF(ISERROR(VLOOKUP($A952,DB登録部品番号!$A$2:$A$2000,1,FALSE)),"■","")</f>
        <v>■</v>
      </c>
      <c r="C952" s="291" t="str">
        <f t="shared" si="14"/>
        <v>INSERT INTO UPK_TEST.main_masters.mm_buhin_no (buhin_no, created_date, created_tantou_id) VALUES ('75513EN000', GETDATE(), 999);</v>
      </c>
    </row>
    <row r="953" spans="1:3">
      <c r="A953" s="291" t="s">
        <v>7363</v>
      </c>
      <c r="B953" s="291" t="str">
        <f>IF(ISERROR(VLOOKUP($A953,DB登録部品番号!$A$2:$A$2000,1,FALSE)),"■","")</f>
        <v>■</v>
      </c>
      <c r="C953" s="291" t="str">
        <f t="shared" si="14"/>
        <v>INSERT INTO UPK_TEST.main_masters.mm_buhin_no (buhin_no, created_date, created_tantou_id) VALUES ('75513EN100', GETDATE(), 999);</v>
      </c>
    </row>
    <row r="954" spans="1:3">
      <c r="A954" s="291" t="s">
        <v>7364</v>
      </c>
      <c r="B954" s="291" t="str">
        <f>IF(ISERROR(VLOOKUP($A954,DB登録部品番号!$A$2:$A$2000,1,FALSE)),"■","")</f>
        <v>■</v>
      </c>
      <c r="C954" s="291" t="str">
        <f t="shared" si="14"/>
        <v>INSERT INTO UPK_TEST.main_masters.mm_buhin_no (buhin_no, created_date, created_tantou_id) VALUES ('75513JG00A', GETDATE(), 999);</v>
      </c>
    </row>
    <row r="955" spans="1:3">
      <c r="A955" s="291" t="s">
        <v>2106</v>
      </c>
      <c r="B955" s="291" t="str">
        <f>IF(ISERROR(VLOOKUP($A955,DB登録部品番号!$A$2:$A$2000,1,FALSE)),"■","")</f>
        <v/>
      </c>
      <c r="C955" s="291" t="str">
        <f t="shared" si="14"/>
        <v>INSERT INTO UPK_TEST.main_masters.mm_buhin_no (buhin_no, created_date, created_tantou_id) VALUES ('75513JM00A', GETDATE(), 999);</v>
      </c>
    </row>
    <row r="956" spans="1:3">
      <c r="A956" s="291" t="s">
        <v>7365</v>
      </c>
      <c r="B956" s="291" t="str">
        <f>IF(ISERROR(VLOOKUP($A956,DB登録部品番号!$A$2:$A$2000,1,FALSE)),"■","")</f>
        <v>■</v>
      </c>
      <c r="C956" s="291" t="str">
        <f t="shared" si="14"/>
        <v>INSERT INTO UPK_TEST.main_masters.mm_buhin_no (buhin_no, created_date, created_tantou_id) VALUES ('75513JN20A', GETDATE(), 999);</v>
      </c>
    </row>
    <row r="957" spans="1:3">
      <c r="A957" s="291" t="s">
        <v>2109</v>
      </c>
      <c r="B957" s="291" t="str">
        <f>IF(ISERROR(VLOOKUP($A957,DB登録部品番号!$A$2:$A$2000,1,FALSE)),"■","")</f>
        <v/>
      </c>
      <c r="C957" s="291" t="str">
        <f t="shared" si="14"/>
        <v>INSERT INTO UPK_TEST.main_masters.mm_buhin_no (buhin_no, created_date, created_tantou_id) VALUES ('755181JA0A', GETDATE(), 999);</v>
      </c>
    </row>
    <row r="958" spans="1:3">
      <c r="A958" s="291" t="s">
        <v>2110</v>
      </c>
      <c r="B958" s="291" t="str">
        <f>IF(ISERROR(VLOOKUP($A958,DB登録部品番号!$A$2:$A$2000,1,FALSE)),"■","")</f>
        <v/>
      </c>
      <c r="C958" s="291" t="str">
        <f t="shared" si="14"/>
        <v>INSERT INTO UPK_TEST.main_masters.mm_buhin_no (buhin_no, created_date, created_tantou_id) VALUES ('755191JA0A', GETDATE(), 999);</v>
      </c>
    </row>
    <row r="959" spans="1:3">
      <c r="A959" s="291" t="s">
        <v>2111</v>
      </c>
      <c r="B959" s="291" t="str">
        <f>IF(ISERROR(VLOOKUP($A959,DB登録部品番号!$A$2:$A$2000,1,FALSE)),"■","")</f>
        <v/>
      </c>
      <c r="C959" s="291" t="str">
        <f t="shared" si="14"/>
        <v>INSERT INTO UPK_TEST.main_masters.mm_buhin_no (buhin_no, created_date, created_tantou_id) VALUES ('755221JA0A', GETDATE(), 999);</v>
      </c>
    </row>
    <row r="960" spans="1:3">
      <c r="A960" s="291" t="s">
        <v>2119</v>
      </c>
      <c r="B960" s="291" t="str">
        <f>IF(ISERROR(VLOOKUP($A960,DB登録部品番号!$A$2:$A$2000,1,FALSE)),"■","")</f>
        <v/>
      </c>
      <c r="C960" s="291" t="str">
        <f t="shared" si="14"/>
        <v>INSERT INTO UPK_TEST.main_masters.mm_buhin_no (buhin_no, created_date, created_tantou_id) VALUES ('755231JA0A', GETDATE(), 999);</v>
      </c>
    </row>
    <row r="961" spans="1:3">
      <c r="A961" s="291" t="s">
        <v>2112</v>
      </c>
      <c r="B961" s="291" t="str">
        <f>IF(ISERROR(VLOOKUP($A961,DB登録部品番号!$A$2:$A$2000,1,FALSE)),"■","")</f>
        <v/>
      </c>
      <c r="C961" s="291" t="str">
        <f t="shared" si="14"/>
        <v>INSERT INTO UPK_TEST.main_masters.mm_buhin_no (buhin_no, created_date, created_tantou_id) VALUES ('755221LA0A', GETDATE(), 999);</v>
      </c>
    </row>
    <row r="962" spans="1:3">
      <c r="A962" s="291" t="s">
        <v>2120</v>
      </c>
      <c r="B962" s="291" t="str">
        <f>IF(ISERROR(VLOOKUP($A962,DB登録部品番号!$A$2:$A$2000,1,FALSE)),"■","")</f>
        <v/>
      </c>
      <c r="C962" s="291" t="str">
        <f t="shared" si="14"/>
        <v>INSERT INTO UPK_TEST.main_masters.mm_buhin_no (buhin_no, created_date, created_tantou_id) VALUES ('755231LA0A', GETDATE(), 999);</v>
      </c>
    </row>
    <row r="963" spans="1:3">
      <c r="A963" s="291" t="s">
        <v>2113</v>
      </c>
      <c r="B963" s="291" t="str">
        <f>IF(ISERROR(VLOOKUP($A963,DB登録部品番号!$A$2:$A$2000,1,FALSE)),"■","")</f>
        <v/>
      </c>
      <c r="C963" s="291" t="str">
        <f t="shared" si="14"/>
        <v>INSERT INTO UPK_TEST.main_masters.mm_buhin_no (buhin_no, created_date, created_tantou_id) VALUES ('755224BC1A', GETDATE(), 999);</v>
      </c>
    </row>
    <row r="964" spans="1:3">
      <c r="A964" s="291" t="s">
        <v>2121</v>
      </c>
      <c r="B964" s="291" t="str">
        <f>IF(ISERROR(VLOOKUP($A964,DB登録部品番号!$A$2:$A$2000,1,FALSE)),"■","")</f>
        <v/>
      </c>
      <c r="C964" s="291" t="str">
        <f t="shared" si="14"/>
        <v>INSERT INTO UPK_TEST.main_masters.mm_buhin_no (buhin_no, created_date, created_tantou_id) VALUES ('755234BC1A', GETDATE(), 999);</v>
      </c>
    </row>
    <row r="965" spans="1:3">
      <c r="A965" s="291" t="s">
        <v>2114</v>
      </c>
      <c r="B965" s="291" t="str">
        <f>IF(ISERROR(VLOOKUP($A965,DB登録部品番号!$A$2:$A$2000,1,FALSE)),"■","")</f>
        <v/>
      </c>
      <c r="C965" s="291" t="str">
        <f t="shared" ref="C965:C1028" si="15">$L$1&amp;"'"&amp;$A965&amp;"', GETDATE(), 999);"</f>
        <v>INSERT INTO UPK_TEST.main_masters.mm_buhin_no (buhin_no, created_date, created_tantou_id) VALUES ('755224CE0A', GETDATE(), 999);</v>
      </c>
    </row>
    <row r="966" spans="1:3">
      <c r="A966" s="291" t="s">
        <v>2122</v>
      </c>
      <c r="B966" s="291" t="str">
        <f>IF(ISERROR(VLOOKUP($A966,DB登録部品番号!$A$2:$A$2000,1,FALSE)),"■","")</f>
        <v/>
      </c>
      <c r="C966" s="291" t="str">
        <f t="shared" si="15"/>
        <v>INSERT INTO UPK_TEST.main_masters.mm_buhin_no (buhin_no, created_date, created_tantou_id) VALUES ('755234CE0A', GETDATE(), 999);</v>
      </c>
    </row>
    <row r="967" spans="1:3">
      <c r="A967" s="291" t="s">
        <v>7366</v>
      </c>
      <c r="B967" s="291" t="str">
        <f>IF(ISERROR(VLOOKUP($A967,DB登録部品番号!$A$2:$A$2000,1,FALSE)),"■","")</f>
        <v>■</v>
      </c>
      <c r="C967" s="291" t="str">
        <f t="shared" si="15"/>
        <v>INSERT INTO UPK_TEST.main_masters.mm_buhin_no (buhin_no, created_date, created_tantou_id) VALUES ('755224M400', GETDATE(), 999);</v>
      </c>
    </row>
    <row r="968" spans="1:3">
      <c r="A968" s="291" t="s">
        <v>7367</v>
      </c>
      <c r="B968" s="291" t="str">
        <f>IF(ISERROR(VLOOKUP($A968,DB登録部品番号!$A$2:$A$2000,1,FALSE)),"■","")</f>
        <v>■</v>
      </c>
      <c r="C968" s="291" t="str">
        <f t="shared" si="15"/>
        <v>INSERT INTO UPK_TEST.main_masters.mm_buhin_no (buhin_no, created_date, created_tantou_id) VALUES ('755234M400', GETDATE(), 999);</v>
      </c>
    </row>
    <row r="969" spans="1:3">
      <c r="A969" s="291" t="s">
        <v>7368</v>
      </c>
      <c r="B969" s="291" t="str">
        <f>IF(ISERROR(VLOOKUP($A969,DB登録部品番号!$A$2:$A$2000,1,FALSE)),"■","")</f>
        <v>■</v>
      </c>
      <c r="C969" s="291" t="str">
        <f t="shared" si="15"/>
        <v>INSERT INTO UPK_TEST.main_masters.mm_buhin_no (buhin_no, created_date, created_tantou_id) VALUES ('755225M500', GETDATE(), 999);</v>
      </c>
    </row>
    <row r="970" spans="1:3">
      <c r="A970" s="291" t="s">
        <v>7369</v>
      </c>
      <c r="B970" s="291" t="str">
        <f>IF(ISERROR(VLOOKUP($A970,DB登録部品番号!$A$2:$A$2000,1,FALSE)),"■","")</f>
        <v>■</v>
      </c>
      <c r="C970" s="291" t="str">
        <f t="shared" si="15"/>
        <v>INSERT INTO UPK_TEST.main_masters.mm_buhin_no (buhin_no, created_date, created_tantou_id) VALUES ('755235M000', GETDATE(), 999);</v>
      </c>
    </row>
    <row r="971" spans="1:3">
      <c r="A971" s="291" t="s">
        <v>2115</v>
      </c>
      <c r="B971" s="291" t="str">
        <f>IF(ISERROR(VLOOKUP($A971,DB登録部品番号!$A$2:$A$2000,1,FALSE)),"■","")</f>
        <v/>
      </c>
      <c r="C971" s="291" t="str">
        <f t="shared" si="15"/>
        <v>INSERT INTO UPK_TEST.main_masters.mm_buhin_no (buhin_no, created_date, created_tantou_id) VALUES ('755225TA0A', GETDATE(), 999);</v>
      </c>
    </row>
    <row r="972" spans="1:3">
      <c r="A972" s="291" t="s">
        <v>2123</v>
      </c>
      <c r="B972" s="291" t="str">
        <f>IF(ISERROR(VLOOKUP($A972,DB登録部品番号!$A$2:$A$2000,1,FALSE)),"■","")</f>
        <v/>
      </c>
      <c r="C972" s="291" t="str">
        <f t="shared" si="15"/>
        <v>INSERT INTO UPK_TEST.main_masters.mm_buhin_no (buhin_no, created_date, created_tantou_id) VALUES ('755235TA0A', GETDATE(), 999);</v>
      </c>
    </row>
    <row r="973" spans="1:3">
      <c r="A973" s="291" t="s">
        <v>2116</v>
      </c>
      <c r="B973" s="291" t="str">
        <f>IF(ISERROR(VLOOKUP($A973,DB登録部品番号!$A$2:$A$2000,1,FALSE)),"■","")</f>
        <v/>
      </c>
      <c r="C973" s="291" t="str">
        <f t="shared" si="15"/>
        <v>INSERT INTO UPK_TEST.main_masters.mm_buhin_no (buhin_no, created_date, created_tantou_id) VALUES ('755226MA0A', GETDATE(), 999);</v>
      </c>
    </row>
    <row r="974" spans="1:3">
      <c r="A974" s="291" t="s">
        <v>2124</v>
      </c>
      <c r="B974" s="291" t="str">
        <f>IF(ISERROR(VLOOKUP($A974,DB登録部品番号!$A$2:$A$2000,1,FALSE)),"■","")</f>
        <v/>
      </c>
      <c r="C974" s="291" t="str">
        <f t="shared" si="15"/>
        <v>INSERT INTO UPK_TEST.main_masters.mm_buhin_no (buhin_no, created_date, created_tantou_id) VALUES ('755236MA0A', GETDATE(), 999);</v>
      </c>
    </row>
    <row r="975" spans="1:3">
      <c r="A975" s="291" t="s">
        <v>2117</v>
      </c>
      <c r="B975" s="291" t="str">
        <f>IF(ISERROR(VLOOKUP($A975,DB登録部品番号!$A$2:$A$2000,1,FALSE)),"■","")</f>
        <v/>
      </c>
      <c r="C975" s="291" t="str">
        <f t="shared" si="15"/>
        <v>INSERT INTO UPK_TEST.main_masters.mm_buhin_no (buhin_no, created_date, created_tantou_id) VALUES ('755226RA0A', GETDATE(), 999);</v>
      </c>
    </row>
    <row r="976" spans="1:3">
      <c r="A976" s="291" t="s">
        <v>2125</v>
      </c>
      <c r="B976" s="291" t="str">
        <f>IF(ISERROR(VLOOKUP($A976,DB登録部品番号!$A$2:$A$2000,1,FALSE)),"■","")</f>
        <v/>
      </c>
      <c r="C976" s="291" t="str">
        <f t="shared" si="15"/>
        <v>INSERT INTO UPK_TEST.main_masters.mm_buhin_no (buhin_no, created_date, created_tantou_id) VALUES ('755236RA0A', GETDATE(), 999);</v>
      </c>
    </row>
    <row r="977" spans="1:3">
      <c r="A977" s="291" t="s">
        <v>7370</v>
      </c>
      <c r="B977" s="291" t="str">
        <f>IF(ISERROR(VLOOKUP($A977,DB登録部品番号!$A$2:$A$2000,1,FALSE)),"■","")</f>
        <v>■</v>
      </c>
      <c r="C977" s="291" t="str">
        <f t="shared" si="15"/>
        <v>INSERT INTO UPK_TEST.main_masters.mm_buhin_no (buhin_no, created_date, created_tantou_id) VALUES ('75522EN000', GETDATE(), 999);</v>
      </c>
    </row>
    <row r="978" spans="1:3">
      <c r="A978" s="291" t="s">
        <v>7371</v>
      </c>
      <c r="B978" s="291" t="str">
        <f>IF(ISERROR(VLOOKUP($A978,DB登録部品番号!$A$2:$A$2000,1,FALSE)),"■","")</f>
        <v>■</v>
      </c>
      <c r="C978" s="291" t="str">
        <f t="shared" si="15"/>
        <v>INSERT INTO UPK_TEST.main_masters.mm_buhin_no (buhin_no, created_date, created_tantou_id) VALUES ('75523EN000', GETDATE(), 999);</v>
      </c>
    </row>
    <row r="979" spans="1:3">
      <c r="A979" s="291" t="s">
        <v>7372</v>
      </c>
      <c r="B979" s="291" t="str">
        <f>IF(ISERROR(VLOOKUP($A979,DB登録部品番号!$A$2:$A$2000,1,FALSE)),"■","")</f>
        <v>■</v>
      </c>
      <c r="C979" s="291" t="str">
        <f t="shared" si="15"/>
        <v>INSERT INTO UPK_TEST.main_masters.mm_buhin_no (buhin_no, created_date, created_tantou_id) VALUES ('75522JG00A', GETDATE(), 999);</v>
      </c>
    </row>
    <row r="980" spans="1:3">
      <c r="A980" s="291" t="s">
        <v>7373</v>
      </c>
      <c r="B980" s="291" t="str">
        <f>IF(ISERROR(VLOOKUP($A980,DB登録部品番号!$A$2:$A$2000,1,FALSE)),"■","")</f>
        <v>■</v>
      </c>
      <c r="C980" s="291" t="str">
        <f t="shared" si="15"/>
        <v>INSERT INTO UPK_TEST.main_masters.mm_buhin_no (buhin_no, created_date, created_tantou_id) VALUES ('75523JG00A', GETDATE(), 999);</v>
      </c>
    </row>
    <row r="981" spans="1:3">
      <c r="A981" s="291" t="s">
        <v>7374</v>
      </c>
      <c r="B981" s="291" t="str">
        <f>IF(ISERROR(VLOOKUP($A981,DB登録部品番号!$A$2:$A$2000,1,FALSE)),"■","")</f>
        <v>■</v>
      </c>
      <c r="C981" s="291" t="str">
        <f t="shared" si="15"/>
        <v>INSERT INTO UPK_TEST.main_masters.mm_buhin_no (buhin_no, created_date, created_tantou_id) VALUES ('75522JG00A-E', GETDATE(), 999);</v>
      </c>
    </row>
    <row r="982" spans="1:3">
      <c r="A982" s="291" t="s">
        <v>7375</v>
      </c>
      <c r="B982" s="291" t="str">
        <f>IF(ISERROR(VLOOKUP($A982,DB登録部品番号!$A$2:$A$2000,1,FALSE)),"■","")</f>
        <v>■</v>
      </c>
      <c r="C982" s="291" t="str">
        <f t="shared" si="15"/>
        <v>INSERT INTO UPK_TEST.main_masters.mm_buhin_no (buhin_no, created_date, created_tantou_id) VALUES ('75523JG00A-E', GETDATE(), 999);</v>
      </c>
    </row>
    <row r="983" spans="1:3">
      <c r="A983" s="291" t="s">
        <v>7376</v>
      </c>
      <c r="B983" s="291" t="str">
        <f>IF(ISERROR(VLOOKUP($A983,DB登録部品番号!$A$2:$A$2000,1,FALSE)),"■","")</f>
        <v>■</v>
      </c>
      <c r="C983" s="291" t="str">
        <f t="shared" si="15"/>
        <v>INSERT INTO UPK_TEST.main_masters.mm_buhin_no (buhin_no, created_date, created_tantou_id) VALUES ('755281AA0A', GETDATE(), 999);</v>
      </c>
    </row>
    <row r="984" spans="1:3">
      <c r="A984" s="291" t="s">
        <v>7377</v>
      </c>
      <c r="B984" s="291" t="str">
        <f>IF(ISERROR(VLOOKUP($A984,DB登録部品番号!$A$2:$A$2000,1,FALSE)),"■","")</f>
        <v>■</v>
      </c>
      <c r="C984" s="291" t="str">
        <f t="shared" si="15"/>
        <v>INSERT INTO UPK_TEST.main_masters.mm_buhin_no (buhin_no, created_date, created_tantou_id) VALUES ('755291AA0A', GETDATE(), 999);</v>
      </c>
    </row>
    <row r="985" spans="1:3">
      <c r="A985" s="291" t="s">
        <v>2131</v>
      </c>
      <c r="B985" s="291" t="str">
        <f>IF(ISERROR(VLOOKUP($A985,DB登録部品番号!$A$2:$A$2000,1,FALSE)),"■","")</f>
        <v/>
      </c>
      <c r="C985" s="291" t="str">
        <f t="shared" si="15"/>
        <v>INSERT INTO UPK_TEST.main_masters.mm_buhin_no (buhin_no, created_date, created_tantou_id) VALUES ('755281JA0A', GETDATE(), 999);</v>
      </c>
    </row>
    <row r="986" spans="1:3">
      <c r="A986" s="291" t="s">
        <v>2135</v>
      </c>
      <c r="B986" s="291" t="str">
        <f>IF(ISERROR(VLOOKUP($A986,DB登録部品番号!$A$2:$A$2000,1,FALSE)),"■","")</f>
        <v/>
      </c>
      <c r="C986" s="291" t="str">
        <f t="shared" si="15"/>
        <v>INSERT INTO UPK_TEST.main_masters.mm_buhin_no (buhin_no, created_date, created_tantou_id) VALUES ('755291JA0A', GETDATE(), 999);</v>
      </c>
    </row>
    <row r="987" spans="1:3">
      <c r="A987" s="291" t="s">
        <v>2132</v>
      </c>
      <c r="B987" s="291" t="str">
        <f>IF(ISERROR(VLOOKUP($A987,DB登録部品番号!$A$2:$A$2000,1,FALSE)),"■","")</f>
        <v/>
      </c>
      <c r="C987" s="291" t="str">
        <f t="shared" si="15"/>
        <v>INSERT INTO UPK_TEST.main_masters.mm_buhin_no (buhin_no, created_date, created_tantou_id) VALUES ('755286MA0A', GETDATE(), 999);</v>
      </c>
    </row>
    <row r="988" spans="1:3">
      <c r="A988" s="291" t="s">
        <v>2137</v>
      </c>
      <c r="B988" s="291" t="str">
        <f>IF(ISERROR(VLOOKUP($A988,DB登録部品番号!$A$2:$A$2000,1,FALSE)),"■","")</f>
        <v/>
      </c>
      <c r="C988" s="291" t="str">
        <f t="shared" si="15"/>
        <v>INSERT INTO UPK_TEST.main_masters.mm_buhin_no (buhin_no, created_date, created_tantou_id) VALUES ('755296MA0A', GETDATE(), 999);</v>
      </c>
    </row>
    <row r="989" spans="1:3">
      <c r="A989" s="291" t="s">
        <v>2133</v>
      </c>
      <c r="B989" s="291" t="str">
        <f>IF(ISERROR(VLOOKUP($A989,DB登録部品番号!$A$2:$A$2000,1,FALSE)),"■","")</f>
        <v/>
      </c>
      <c r="C989" s="291" t="str">
        <f t="shared" si="15"/>
        <v>INSERT INTO UPK_TEST.main_masters.mm_buhin_no (buhin_no, created_date, created_tantou_id) VALUES ('755286RA0A', GETDATE(), 999);</v>
      </c>
    </row>
    <row r="990" spans="1:3">
      <c r="A990" s="291" t="s">
        <v>2138</v>
      </c>
      <c r="B990" s="291" t="str">
        <f>IF(ISERROR(VLOOKUP($A990,DB登録部品番号!$A$2:$A$2000,1,FALSE)),"■","")</f>
        <v/>
      </c>
      <c r="C990" s="291" t="str">
        <f t="shared" si="15"/>
        <v>INSERT INTO UPK_TEST.main_masters.mm_buhin_no (buhin_no, created_date, created_tantou_id) VALUES ('755296RA0A', GETDATE(), 999);</v>
      </c>
    </row>
    <row r="991" spans="1:3">
      <c r="A991" s="291" t="s">
        <v>2134</v>
      </c>
      <c r="B991" s="291" t="str">
        <f>IF(ISERROR(VLOOKUP($A991,DB登録部品番号!$A$2:$A$2000,1,FALSE)),"■","")</f>
        <v/>
      </c>
      <c r="C991" s="291" t="str">
        <f t="shared" si="15"/>
        <v>INSERT INTO UPK_TEST.main_masters.mm_buhin_no (buhin_no, created_date, created_tantou_id) VALUES ('75528JG00A', GETDATE(), 999);</v>
      </c>
    </row>
    <row r="992" spans="1:3">
      <c r="A992" s="291" t="s">
        <v>2139</v>
      </c>
      <c r="B992" s="291" t="str">
        <f>IF(ISERROR(VLOOKUP($A992,DB登録部品番号!$A$2:$A$2000,1,FALSE)),"■","")</f>
        <v/>
      </c>
      <c r="C992" s="291" t="str">
        <f t="shared" si="15"/>
        <v>INSERT INTO UPK_TEST.main_masters.mm_buhin_no (buhin_no, created_date, created_tantou_id) VALUES ('75529JG00A', GETDATE(), 999);</v>
      </c>
    </row>
    <row r="993" spans="1:3">
      <c r="A993" s="291" t="s">
        <v>7378</v>
      </c>
      <c r="B993" s="291" t="str">
        <f>IF(ISERROR(VLOOKUP($A993,DB登録部品番号!$A$2:$A$2000,1,FALSE)),"■","")</f>
        <v>■</v>
      </c>
      <c r="C993" s="291" t="str">
        <f t="shared" si="15"/>
        <v>INSERT INTO UPK_TEST.main_masters.mm_buhin_no (buhin_no, created_date, created_tantou_id) VALUES ('75528JN20A', GETDATE(), 999);</v>
      </c>
    </row>
    <row r="994" spans="1:3">
      <c r="A994" s="291" t="s">
        <v>7379</v>
      </c>
      <c r="B994" s="291" t="str">
        <f>IF(ISERROR(VLOOKUP($A994,DB登録部品番号!$A$2:$A$2000,1,FALSE)),"■","")</f>
        <v>■</v>
      </c>
      <c r="C994" s="291" t="str">
        <f t="shared" si="15"/>
        <v>INSERT INTO UPK_TEST.main_masters.mm_buhin_no (buhin_no, created_date, created_tantou_id) VALUES ('75529JN20A', GETDATE(), 999);</v>
      </c>
    </row>
    <row r="995" spans="1:3">
      <c r="A995" s="291" t="s">
        <v>2136</v>
      </c>
      <c r="B995" s="291" t="str">
        <f>IF(ISERROR(VLOOKUP($A995,DB登録部品番号!$A$2:$A$2000,1,FALSE)),"■","")</f>
        <v/>
      </c>
      <c r="C995" s="291" t="str">
        <f t="shared" si="15"/>
        <v>INSERT INTO UPK_TEST.main_masters.mm_buhin_no (buhin_no, created_date, created_tantou_id) VALUES ('755291LA0A', GETDATE(), 999);</v>
      </c>
    </row>
    <row r="996" spans="1:3">
      <c r="A996" s="291" t="s">
        <v>7380</v>
      </c>
      <c r="B996" s="291" t="str">
        <f>IF(ISERROR(VLOOKUP($A996,DB登録部品番号!$A$2:$A$2000,1,FALSE)),"■","")</f>
        <v>■</v>
      </c>
      <c r="C996" s="291" t="str">
        <f t="shared" si="15"/>
        <v>INSERT INTO UPK_TEST.main_masters.mm_buhin_no (buhin_no, created_date, created_tantou_id) VALUES ('75532EN000', GETDATE(), 999);</v>
      </c>
    </row>
    <row r="997" spans="1:3">
      <c r="A997" s="291" t="s">
        <v>7381</v>
      </c>
      <c r="B997" s="291" t="str">
        <f>IF(ISERROR(VLOOKUP($A997,DB登録部品番号!$A$2:$A$2000,1,FALSE)),"■","")</f>
        <v>■</v>
      </c>
      <c r="C997" s="291" t="str">
        <f t="shared" si="15"/>
        <v>INSERT INTO UPK_TEST.main_masters.mm_buhin_no (buhin_no, created_date, created_tantou_id) VALUES ('75533EN000', GETDATE(), 999);</v>
      </c>
    </row>
    <row r="998" spans="1:3">
      <c r="A998" s="291" t="s">
        <v>7382</v>
      </c>
      <c r="B998" s="291" t="str">
        <f>IF(ISERROR(VLOOKUP($A998,DB登録部品番号!$A$2:$A$2000,1,FALSE)),"■","")</f>
        <v>■</v>
      </c>
      <c r="C998" s="291" t="str">
        <f t="shared" si="15"/>
        <v>INSERT INTO UPK_TEST.main_masters.mm_buhin_no (buhin_no, created_date, created_tantou_id) VALUES ('75532EN100', GETDATE(), 999);</v>
      </c>
    </row>
    <row r="999" spans="1:3">
      <c r="A999" s="291" t="s">
        <v>7383</v>
      </c>
      <c r="B999" s="291" t="str">
        <f>IF(ISERROR(VLOOKUP($A999,DB登録部品番号!$A$2:$A$2000,1,FALSE)),"■","")</f>
        <v>■</v>
      </c>
      <c r="C999" s="291" t="str">
        <f t="shared" si="15"/>
        <v>INSERT INTO UPK_TEST.main_masters.mm_buhin_no (buhin_no, created_date, created_tantou_id) VALUES ('75533EN100', GETDATE(), 999);</v>
      </c>
    </row>
    <row r="1000" spans="1:3">
      <c r="A1000" s="291" t="s">
        <v>2140</v>
      </c>
      <c r="B1000" s="291" t="str">
        <f>IF(ISERROR(VLOOKUP($A1000,DB登録部品番号!$A$2:$A$2000,1,FALSE)),"■","")</f>
        <v/>
      </c>
      <c r="C1000" s="291" t="str">
        <f t="shared" si="15"/>
        <v>INSERT INTO UPK_TEST.main_masters.mm_buhin_no (buhin_no, created_date, created_tantou_id) VALUES ('755345TA0A', GETDATE(), 999);</v>
      </c>
    </row>
    <row r="1001" spans="1:3">
      <c r="A1001" s="291" t="s">
        <v>2142</v>
      </c>
      <c r="B1001" s="291" t="str">
        <f>IF(ISERROR(VLOOKUP($A1001,DB登録部品番号!$A$2:$A$2000,1,FALSE)),"■","")</f>
        <v/>
      </c>
      <c r="C1001" s="291" t="str">
        <f t="shared" si="15"/>
        <v>INSERT INTO UPK_TEST.main_masters.mm_buhin_no (buhin_no, created_date, created_tantou_id) VALUES ('755355TA0A', GETDATE(), 999);</v>
      </c>
    </row>
    <row r="1002" spans="1:3">
      <c r="A1002" s="315" t="s">
        <v>7384</v>
      </c>
      <c r="B1002" s="291" t="str">
        <f>IF(ISERROR(VLOOKUP($A1002,DB登録部品番号!$A$2:$A$2000,1,FALSE)),"■","")</f>
        <v>■</v>
      </c>
      <c r="C1002" s="291" t="str">
        <f t="shared" si="15"/>
        <v>INSERT INTO UPK_TEST.main_masters.mm_buhin_no (buhin_no, created_date, created_tantou_id) VALUES ('755361AC0A', GETDATE(), 999);</v>
      </c>
    </row>
    <row r="1003" spans="1:3">
      <c r="A1003" s="291" t="s">
        <v>7385</v>
      </c>
      <c r="B1003" s="291" t="str">
        <f>IF(ISERROR(VLOOKUP($A1003,DB登録部品番号!$A$2:$A$2000,1,FALSE)),"■","")</f>
        <v>■</v>
      </c>
      <c r="C1003" s="291" t="str">
        <f t="shared" si="15"/>
        <v>INSERT INTO UPK_TEST.main_masters.mm_buhin_no (buhin_no, created_date, created_tantou_id) VALUES ('755371AC0A', GETDATE(), 999);</v>
      </c>
    </row>
    <row r="1004" spans="1:3">
      <c r="A1004" s="291" t="s">
        <v>7386</v>
      </c>
      <c r="B1004" s="291" t="str">
        <f>IF(ISERROR(VLOOKUP($A1004,DB登録部品番号!$A$2:$A$2000,1,FALSE)),"■","")</f>
        <v>■</v>
      </c>
      <c r="C1004" s="291" t="str">
        <f t="shared" si="15"/>
        <v>INSERT INTO UPK_TEST.main_masters.mm_buhin_no (buhin_no, created_date, created_tantou_id) VALUES ('755361AC0A-E', GETDATE(), 999);</v>
      </c>
    </row>
    <row r="1005" spans="1:3">
      <c r="A1005" s="291" t="s">
        <v>7387</v>
      </c>
      <c r="B1005" s="291" t="str">
        <f>IF(ISERROR(VLOOKUP($A1005,DB登録部品番号!$A$2:$A$2000,1,FALSE)),"■","")</f>
        <v>■</v>
      </c>
      <c r="C1005" s="291" t="str">
        <f t="shared" si="15"/>
        <v>INSERT INTO UPK_TEST.main_masters.mm_buhin_no (buhin_no, created_date, created_tantou_id) VALUES ('755371AC0A-E', GETDATE(), 999);</v>
      </c>
    </row>
    <row r="1006" spans="1:3">
      <c r="A1006" s="291" t="s">
        <v>2149</v>
      </c>
      <c r="B1006" s="291" t="str">
        <f>IF(ISERROR(VLOOKUP($A1006,DB登録部品番号!$A$2:$A$2000,1,FALSE)),"■","")</f>
        <v/>
      </c>
      <c r="C1006" s="291" t="str">
        <f t="shared" si="15"/>
        <v>INSERT INTO UPK_TEST.main_masters.mm_buhin_no (buhin_no, created_date, created_tantou_id) VALUES ('755564BC1B', GETDATE(), 999);</v>
      </c>
    </row>
    <row r="1007" spans="1:3">
      <c r="A1007" s="291" t="s">
        <v>2151</v>
      </c>
      <c r="B1007" s="291" t="str">
        <f>IF(ISERROR(VLOOKUP($A1007,DB登録部品番号!$A$2:$A$2000,1,FALSE)),"■","")</f>
        <v/>
      </c>
      <c r="C1007" s="291" t="str">
        <f t="shared" si="15"/>
        <v>INSERT INTO UPK_TEST.main_masters.mm_buhin_no (buhin_no, created_date, created_tantou_id) VALUES ('755565TA0A', GETDATE(), 999);</v>
      </c>
    </row>
    <row r="1008" spans="1:3">
      <c r="A1008" s="291" t="s">
        <v>2158</v>
      </c>
      <c r="B1008" s="291" t="str">
        <f>IF(ISERROR(VLOOKUP($A1008,DB登録部品番号!$A$2:$A$2000,1,FALSE)),"■","")</f>
        <v/>
      </c>
      <c r="C1008" s="291" t="str">
        <f t="shared" si="15"/>
        <v>INSERT INTO UPK_TEST.main_masters.mm_buhin_no (buhin_no, created_date, created_tantou_id) VALUES ('755575TA0A', GETDATE(), 999);</v>
      </c>
    </row>
    <row r="1009" spans="1:3">
      <c r="A1009" s="291" t="s">
        <v>2152</v>
      </c>
      <c r="B1009" s="291" t="str">
        <f>IF(ISERROR(VLOOKUP($A1009,DB登録部品番号!$A$2:$A$2000,1,FALSE)),"■","")</f>
        <v/>
      </c>
      <c r="C1009" s="291" t="str">
        <f t="shared" si="15"/>
        <v>INSERT INTO UPK_TEST.main_masters.mm_buhin_no (buhin_no, created_date, created_tantou_id) VALUES ('755566MA0A', GETDATE(), 999);</v>
      </c>
    </row>
    <row r="1010" spans="1:3">
      <c r="A1010" s="291" t="s">
        <v>2159</v>
      </c>
      <c r="B1010" s="291" t="str">
        <f>IF(ISERROR(VLOOKUP($A1010,DB登録部品番号!$A$2:$A$2000,1,FALSE)),"■","")</f>
        <v/>
      </c>
      <c r="C1010" s="291" t="str">
        <f t="shared" si="15"/>
        <v>INSERT INTO UPK_TEST.main_masters.mm_buhin_no (buhin_no, created_date, created_tantou_id) VALUES ('755576MA0A', GETDATE(), 999);</v>
      </c>
    </row>
    <row r="1011" spans="1:3">
      <c r="A1011" s="291" t="s">
        <v>2156</v>
      </c>
      <c r="B1011" s="291" t="str">
        <f>IF(ISERROR(VLOOKUP($A1011,DB登録部品番号!$A$2:$A$2000,1,FALSE)),"■","")</f>
        <v/>
      </c>
      <c r="C1011" s="291" t="str">
        <f t="shared" si="15"/>
        <v>INSERT INTO UPK_TEST.main_masters.mm_buhin_no (buhin_no, created_date, created_tantou_id) VALUES ('755574BC1B', GETDATE(), 999);</v>
      </c>
    </row>
    <row r="1012" spans="1:3">
      <c r="A1012" s="291" t="s">
        <v>2162</v>
      </c>
      <c r="B1012" s="291" t="str">
        <f>IF(ISERROR(VLOOKUP($A1012,DB登録部品番号!$A$2:$A$2000,1,FALSE)),"■","")</f>
        <v/>
      </c>
      <c r="C1012" s="291" t="str">
        <f t="shared" si="15"/>
        <v>INSERT INTO UPK_TEST.main_masters.mm_buhin_no (buhin_no, created_date, created_tantou_id) VALUES ('755781JA0A', GETDATE(), 999);</v>
      </c>
    </row>
    <row r="1013" spans="1:3">
      <c r="A1013" s="291" t="s">
        <v>2164</v>
      </c>
      <c r="B1013" s="291" t="str">
        <f>IF(ISERROR(VLOOKUP($A1013,DB登録部品番号!$A$2:$A$2000,1,FALSE)),"■","")</f>
        <v/>
      </c>
      <c r="C1013" s="291" t="str">
        <f t="shared" si="15"/>
        <v>INSERT INTO UPK_TEST.main_masters.mm_buhin_no (buhin_no, created_date, created_tantou_id) VALUES ('755791JA0A', GETDATE(), 999);</v>
      </c>
    </row>
    <row r="1014" spans="1:3">
      <c r="A1014" s="291" t="s">
        <v>2163</v>
      </c>
      <c r="B1014" s="291" t="str">
        <f>IF(ISERROR(VLOOKUP($A1014,DB登録部品番号!$A$2:$A$2000,1,FALSE)),"■","")</f>
        <v/>
      </c>
      <c r="C1014" s="291" t="str">
        <f t="shared" si="15"/>
        <v>INSERT INTO UPK_TEST.main_masters.mm_buhin_no (buhin_no, created_date, created_tantou_id) VALUES ('755781JB0A', GETDATE(), 999);</v>
      </c>
    </row>
    <row r="1015" spans="1:3">
      <c r="A1015" s="291" t="s">
        <v>2165</v>
      </c>
      <c r="B1015" s="291" t="str">
        <f>IF(ISERROR(VLOOKUP($A1015,DB登録部品番号!$A$2:$A$2000,1,FALSE)),"■","")</f>
        <v/>
      </c>
      <c r="C1015" s="291" t="str">
        <f t="shared" si="15"/>
        <v>INSERT INTO UPK_TEST.main_masters.mm_buhin_no (buhin_no, created_date, created_tantou_id) VALUES ('755791JB0A', GETDATE(), 999);</v>
      </c>
    </row>
    <row r="1016" spans="1:3">
      <c r="A1016" s="291" t="s">
        <v>7388</v>
      </c>
      <c r="B1016" s="291" t="str">
        <f>IF(ISERROR(VLOOKUP($A1016,DB登録部品番号!$A$2:$A$2000,1,FALSE)),"■","")</f>
        <v>■</v>
      </c>
      <c r="C1016" s="291" t="str">
        <f t="shared" si="15"/>
        <v>INSERT INTO UPK_TEST.main_masters.mm_buhin_no (buhin_no, created_date, created_tantou_id) VALUES ('755C23VA0A', GETDATE(), 999);</v>
      </c>
    </row>
    <row r="1017" spans="1:3">
      <c r="A1017" s="291" t="s">
        <v>7389</v>
      </c>
      <c r="B1017" s="291" t="str">
        <f>IF(ISERROR(VLOOKUP($A1017,DB登録部品番号!$A$2:$A$2000,1,FALSE)),"■","")</f>
        <v>■</v>
      </c>
      <c r="C1017" s="291" t="str">
        <f t="shared" si="15"/>
        <v>INSERT INTO UPK_TEST.main_masters.mm_buhin_no (buhin_no, created_date, created_tantou_id) VALUES ('755C33VA0A', GETDATE(), 999);</v>
      </c>
    </row>
    <row r="1018" spans="1:3">
      <c r="A1018" s="291" t="s">
        <v>7390</v>
      </c>
      <c r="B1018" s="291" t="str">
        <f>IF(ISERROR(VLOOKUP($A1018,DB登録部品番号!$A$2:$A$2000,1,FALSE)),"■","")</f>
        <v>■</v>
      </c>
      <c r="C1018" s="291" t="str">
        <f t="shared" si="15"/>
        <v>INSERT INTO UPK_TEST.main_masters.mm_buhin_no (buhin_no, created_date, created_tantou_id) VALUES ('755C43VA0A', GETDATE(), 999);</v>
      </c>
    </row>
    <row r="1019" spans="1:3">
      <c r="A1019" s="291" t="s">
        <v>7391</v>
      </c>
      <c r="B1019" s="291" t="str">
        <f>IF(ISERROR(VLOOKUP($A1019,DB登録部品番号!$A$2:$A$2000,1,FALSE)),"■","")</f>
        <v>■</v>
      </c>
      <c r="C1019" s="291" t="str">
        <f t="shared" si="15"/>
        <v>INSERT INTO UPK_TEST.main_masters.mm_buhin_no (buhin_no, created_date, created_tantou_id) VALUES ('755C53VA0A', GETDATE(), 999);</v>
      </c>
    </row>
    <row r="1020" spans="1:3">
      <c r="A1020" s="291" t="s">
        <v>2166</v>
      </c>
      <c r="B1020" s="291" t="str">
        <f>IF(ISERROR(VLOOKUP($A1020,DB登録部品番号!$A$2:$A$2000,1,FALSE)),"■","")</f>
        <v/>
      </c>
      <c r="C1020" s="291" t="str">
        <f t="shared" si="15"/>
        <v>INSERT INTO UPK_TEST.main_masters.mm_buhin_no (buhin_no, created_date, created_tantou_id) VALUES ('755C46RA0A', GETDATE(), 999);</v>
      </c>
    </row>
    <row r="1021" spans="1:3">
      <c r="A1021" s="291" t="s">
        <v>2167</v>
      </c>
      <c r="B1021" s="291" t="str">
        <f>IF(ISERROR(VLOOKUP($A1021,DB登録部品番号!$A$2:$A$2000,1,FALSE)),"■","")</f>
        <v/>
      </c>
      <c r="C1021" s="291" t="str">
        <f t="shared" si="15"/>
        <v>INSERT INTO UPK_TEST.main_masters.mm_buhin_no (buhin_no, created_date, created_tantou_id) VALUES ('755C56RA0A', GETDATE(), 999);</v>
      </c>
    </row>
    <row r="1022" spans="1:3">
      <c r="A1022" s="291" t="s">
        <v>2168</v>
      </c>
      <c r="B1022" s="291" t="str">
        <f>IF(ISERROR(VLOOKUP($A1022,DB登録部品番号!$A$2:$A$2000,1,FALSE)),"■","")</f>
        <v/>
      </c>
      <c r="C1022" s="291" t="str">
        <f t="shared" si="15"/>
        <v>INSERT INTO UPK_TEST.main_masters.mm_buhin_no (buhin_no, created_date, created_tantou_id) VALUES ('755D63NU0A', GETDATE(), 999);</v>
      </c>
    </row>
    <row r="1023" spans="1:3">
      <c r="A1023" s="291" t="s">
        <v>2169</v>
      </c>
      <c r="B1023" s="291" t="str">
        <f>IF(ISERROR(VLOOKUP($A1023,DB登録部品番号!$A$2:$A$2000,1,FALSE)),"■","")</f>
        <v/>
      </c>
      <c r="C1023" s="291" t="str">
        <f t="shared" si="15"/>
        <v>INSERT INTO UPK_TEST.main_masters.mm_buhin_no (buhin_no, created_date, created_tantou_id) VALUES ('755D73NU0A', GETDATE(), 999);</v>
      </c>
    </row>
    <row r="1024" spans="1:3">
      <c r="A1024" s="291" t="s">
        <v>2170</v>
      </c>
      <c r="B1024" s="291" t="str">
        <f>IF(ISERROR(VLOOKUP($A1024,DB登録部品番号!$A$2:$A$2000,1,FALSE)),"■","")</f>
        <v/>
      </c>
      <c r="C1024" s="291" t="str">
        <f t="shared" si="15"/>
        <v>INSERT INTO UPK_TEST.main_masters.mm_buhin_no (buhin_no, created_date, created_tantou_id) VALUES ('756171LA0A', GETDATE(), 999);</v>
      </c>
    </row>
    <row r="1025" spans="1:3">
      <c r="A1025" s="291" t="s">
        <v>2172</v>
      </c>
      <c r="B1025" s="291" t="str">
        <f>IF(ISERROR(VLOOKUP($A1025,DB登録部品番号!$A$2:$A$2000,1,FALSE)),"■","")</f>
        <v/>
      </c>
      <c r="C1025" s="291" t="str">
        <f t="shared" si="15"/>
        <v>INSERT INTO UPK_TEST.main_masters.mm_buhin_no (buhin_no, created_date, created_tantou_id) VALUES ('756221LA0A', GETDATE(), 999);</v>
      </c>
    </row>
    <row r="1026" spans="1:3">
      <c r="A1026" s="291" t="s">
        <v>2174</v>
      </c>
      <c r="B1026" s="291" t="str">
        <f>IF(ISERROR(VLOOKUP($A1026,DB登録部品番号!$A$2:$A$2000,1,FALSE)),"■","")</f>
        <v/>
      </c>
      <c r="C1026" s="291" t="str">
        <f t="shared" si="15"/>
        <v>INSERT INTO UPK_TEST.main_masters.mm_buhin_no (buhin_no, created_date, created_tantou_id) VALUES ('756231LA0A', GETDATE(), 999);</v>
      </c>
    </row>
    <row r="1027" spans="1:3">
      <c r="A1027" s="291" t="s">
        <v>2173</v>
      </c>
      <c r="B1027" s="291" t="str">
        <f>IF(ISERROR(VLOOKUP($A1027,DB登録部品番号!$A$2:$A$2000,1,FALSE)),"■","")</f>
        <v/>
      </c>
      <c r="C1027" s="291" t="str">
        <f t="shared" si="15"/>
        <v>INSERT INTO UPK_TEST.main_masters.mm_buhin_no (buhin_no, created_date, created_tantou_id) VALUES ('756221LA0A-G', GETDATE(), 999);</v>
      </c>
    </row>
    <row r="1028" spans="1:3">
      <c r="A1028" s="291" t="s">
        <v>2175</v>
      </c>
      <c r="B1028" s="291" t="str">
        <f>IF(ISERROR(VLOOKUP($A1028,DB登録部品番号!$A$2:$A$2000,1,FALSE)),"■","")</f>
        <v/>
      </c>
      <c r="C1028" s="291" t="str">
        <f t="shared" si="15"/>
        <v>INSERT INTO UPK_TEST.main_masters.mm_buhin_no (buhin_no, created_date, created_tantou_id) VALUES ('756231LA0A-G', GETDATE(), 999);</v>
      </c>
    </row>
    <row r="1029" spans="1:3">
      <c r="A1029" s="291" t="s">
        <v>2176</v>
      </c>
      <c r="B1029" s="291" t="str">
        <f>IF(ISERROR(VLOOKUP($A1029,DB登録部品番号!$A$2:$A$2000,1,FALSE)),"■","")</f>
        <v/>
      </c>
      <c r="C1029" s="291" t="str">
        <f t="shared" ref="C1029:C1092" si="16">$L$1&amp;"'"&amp;$A1029&amp;"', GETDATE(), 999);"</f>
        <v>INSERT INTO UPK_TEST.main_masters.mm_buhin_no (buhin_no, created_date, created_tantou_id) VALUES ('756241LA0A', GETDATE(), 999);</v>
      </c>
    </row>
    <row r="1030" spans="1:3">
      <c r="A1030" s="291" t="s">
        <v>2178</v>
      </c>
      <c r="B1030" s="291" t="str">
        <f>IF(ISERROR(VLOOKUP($A1030,DB登録部品番号!$A$2:$A$2000,1,FALSE)),"■","")</f>
        <v/>
      </c>
      <c r="C1030" s="291" t="str">
        <f t="shared" si="16"/>
        <v>INSERT INTO UPK_TEST.main_masters.mm_buhin_no (buhin_no, created_date, created_tantou_id) VALUES ('756251LA0A', GETDATE(), 999);</v>
      </c>
    </row>
    <row r="1031" spans="1:3">
      <c r="A1031" s="291" t="s">
        <v>2177</v>
      </c>
      <c r="B1031" s="291" t="str">
        <f>IF(ISERROR(VLOOKUP($A1031,DB登録部品番号!$A$2:$A$2000,1,FALSE)),"■","")</f>
        <v/>
      </c>
      <c r="C1031" s="291" t="str">
        <f t="shared" si="16"/>
        <v>INSERT INTO UPK_TEST.main_masters.mm_buhin_no (buhin_no, created_date, created_tantou_id) VALUES ('756241LA0A-G', GETDATE(), 999);</v>
      </c>
    </row>
    <row r="1032" spans="1:3">
      <c r="A1032" s="291" t="s">
        <v>2179</v>
      </c>
      <c r="B1032" s="291" t="str">
        <f>IF(ISERROR(VLOOKUP($A1032,DB登録部品番号!$A$2:$A$2000,1,FALSE)),"■","")</f>
        <v/>
      </c>
      <c r="C1032" s="291" t="str">
        <f t="shared" si="16"/>
        <v>INSERT INTO UPK_TEST.main_masters.mm_buhin_no (buhin_no, created_date, created_tantou_id) VALUES ('756251LA0A-G', GETDATE(), 999);</v>
      </c>
    </row>
    <row r="1033" spans="1:3">
      <c r="A1033" s="291" t="s">
        <v>7392</v>
      </c>
      <c r="B1033" s="291" t="str">
        <f>IF(ISERROR(VLOOKUP($A1033,DB登録部品番号!$A$2:$A$2000,1,FALSE)),"■","")</f>
        <v>■</v>
      </c>
      <c r="C1033" s="291" t="str">
        <f t="shared" si="16"/>
        <v>INSERT INTO UPK_TEST.main_masters.mm_buhin_no (buhin_no, created_date, created_tantou_id) VALUES ('756283VA0A', GETDATE(), 999);</v>
      </c>
    </row>
    <row r="1034" spans="1:3">
      <c r="A1034" s="291" t="s">
        <v>7393</v>
      </c>
      <c r="B1034" s="291" t="str">
        <f>IF(ISERROR(VLOOKUP($A1034,DB登録部品番号!$A$2:$A$2000,1,FALSE)),"■","")</f>
        <v>■</v>
      </c>
      <c r="C1034" s="291" t="str">
        <f t="shared" si="16"/>
        <v>INSERT INTO UPK_TEST.main_masters.mm_buhin_no (buhin_no, created_date, created_tantou_id) VALUES ('756321AA0A01', GETDATE(), 999);</v>
      </c>
    </row>
    <row r="1035" spans="1:3">
      <c r="A1035" s="291" t="s">
        <v>7394</v>
      </c>
      <c r="B1035" s="291" t="str">
        <f>IF(ISERROR(VLOOKUP($A1035,DB登録部品番号!$A$2:$A$2000,1,FALSE)),"■","")</f>
        <v>■</v>
      </c>
      <c r="C1035" s="291" t="str">
        <f t="shared" si="16"/>
        <v>INSERT INTO UPK_TEST.main_masters.mm_buhin_no (buhin_no, created_date, created_tantou_id) VALUES ('756321YA0A', GETDATE(), 999);</v>
      </c>
    </row>
    <row r="1036" spans="1:3">
      <c r="A1036" s="291" t="s">
        <v>7395</v>
      </c>
      <c r="B1036" s="291" t="str">
        <f>IF(ISERROR(VLOOKUP($A1036,DB登録部品番号!$A$2:$A$2000,1,FALSE)),"■","")</f>
        <v>■</v>
      </c>
      <c r="C1036" s="291" t="str">
        <f t="shared" si="16"/>
        <v>INSERT INTO UPK_TEST.main_masters.mm_buhin_no (buhin_no, created_date, created_tantou_id) VALUES ('756323VA0A', GETDATE(), 999);</v>
      </c>
    </row>
    <row r="1037" spans="1:3">
      <c r="A1037" s="291" t="s">
        <v>7396</v>
      </c>
      <c r="B1037" s="291" t="str">
        <f>IF(ISERROR(VLOOKUP($A1037,DB登録部品番号!$A$2:$A$2000,1,FALSE)),"■","")</f>
        <v>■</v>
      </c>
      <c r="C1037" s="291" t="str">
        <f t="shared" si="16"/>
        <v>INSERT INTO UPK_TEST.main_masters.mm_buhin_no (buhin_no, created_date, created_tantou_id) VALUES ('756324CE0A', GETDATE(), 999);</v>
      </c>
    </row>
    <row r="1038" spans="1:3">
      <c r="A1038" s="291" t="s">
        <v>7397</v>
      </c>
      <c r="B1038" s="291" t="str">
        <f>IF(ISERROR(VLOOKUP($A1038,DB登録部品番号!$A$2:$A$2000,1,FALSE)),"■","")</f>
        <v>■</v>
      </c>
      <c r="C1038" s="291" t="str">
        <f t="shared" si="16"/>
        <v>INSERT INTO UPK_TEST.main_masters.mm_buhin_no (buhin_no, created_date, created_tantou_id) VALUES ('756326MA0A', GETDATE(), 999);</v>
      </c>
    </row>
    <row r="1039" spans="1:3">
      <c r="A1039" s="291" t="s">
        <v>2180</v>
      </c>
      <c r="B1039" s="291" t="str">
        <f>IF(ISERROR(VLOOKUP($A1039,DB登録部品番号!$A$2:$A$2000,1,FALSE)),"■","")</f>
        <v/>
      </c>
      <c r="C1039" s="291" t="str">
        <f t="shared" si="16"/>
        <v>INSERT INTO UPK_TEST.main_masters.mm_buhin_no (buhin_no, created_date, created_tantou_id) VALUES ('756326RA0A', GETDATE(), 999);</v>
      </c>
    </row>
    <row r="1040" spans="1:3">
      <c r="A1040" s="291" t="s">
        <v>2181</v>
      </c>
      <c r="B1040" s="291" t="str">
        <f>IF(ISERROR(VLOOKUP($A1040,DB登録部品番号!$A$2:$A$2000,1,FALSE)),"■","")</f>
        <v/>
      </c>
      <c r="C1040" s="291" t="str">
        <f t="shared" si="16"/>
        <v>INSERT INTO UPK_TEST.main_masters.mm_buhin_no (buhin_no, created_date, created_tantou_id) VALUES ('756326RA3A', GETDATE(), 999);</v>
      </c>
    </row>
    <row r="1041" spans="1:3">
      <c r="A1041" s="291" t="s">
        <v>7398</v>
      </c>
      <c r="B1041" s="291" t="str">
        <f>IF(ISERROR(VLOOKUP($A1041,DB登録部品番号!$A$2:$A$2000,1,FALSE)),"■","")</f>
        <v>■</v>
      </c>
      <c r="C1041" s="291" t="str">
        <f t="shared" si="16"/>
        <v>INSERT INTO UPK_TEST.main_masters.mm_buhin_no (buhin_no, created_date, created_tantou_id) VALUES ('75632EN000', GETDATE(), 999);</v>
      </c>
    </row>
    <row r="1042" spans="1:3">
      <c r="A1042" s="291" t="s">
        <v>7399</v>
      </c>
      <c r="B1042" s="291" t="str">
        <f>IF(ISERROR(VLOOKUP($A1042,DB登録部品番号!$A$2:$A$2000,1,FALSE)),"■","")</f>
        <v>■</v>
      </c>
      <c r="C1042" s="291" t="str">
        <f t="shared" si="16"/>
        <v>INSERT INTO UPK_TEST.main_masters.mm_buhin_no (buhin_no, created_date, created_tantou_id) VALUES ('75632EN100', GETDATE(), 999);</v>
      </c>
    </row>
    <row r="1043" spans="1:3">
      <c r="A1043" s="291" t="s">
        <v>7400</v>
      </c>
      <c r="B1043" s="291" t="str">
        <f>IF(ISERROR(VLOOKUP($A1043,DB登録部品番号!$A$2:$A$2000,1,FALSE)),"■","")</f>
        <v>■</v>
      </c>
      <c r="C1043" s="291" t="str">
        <f t="shared" si="16"/>
        <v>INSERT INTO UPK_TEST.main_masters.mm_buhin_no (buhin_no, created_date, created_tantou_id) VALUES ('75632JG00A', GETDATE(), 999);</v>
      </c>
    </row>
    <row r="1044" spans="1:3">
      <c r="A1044" s="291" t="s">
        <v>7401</v>
      </c>
      <c r="B1044" s="291" t="str">
        <f>IF(ISERROR(VLOOKUP($A1044,DB登録部品番号!$A$2:$A$2000,1,FALSE)),"■","")</f>
        <v>■</v>
      </c>
      <c r="C1044" s="291" t="str">
        <f t="shared" si="16"/>
        <v>INSERT INTO UPK_TEST.main_masters.mm_buhin_no (buhin_no, created_date, created_tantou_id) VALUES ('75632JH00A', GETDATE(), 999);</v>
      </c>
    </row>
    <row r="1045" spans="1:3">
      <c r="A1045" s="291" t="s">
        <v>7402</v>
      </c>
      <c r="B1045" s="291" t="str">
        <f>IF(ISERROR(VLOOKUP($A1045,DB登録部品番号!$A$2:$A$2000,1,FALSE)),"■","")</f>
        <v>■</v>
      </c>
      <c r="C1045" s="291" t="str">
        <f t="shared" si="16"/>
        <v>INSERT INTO UPK_TEST.main_masters.mm_buhin_no (buhin_no, created_date, created_tantou_id) VALUES ('75632JM00A', GETDATE(), 999);</v>
      </c>
    </row>
    <row r="1046" spans="1:3">
      <c r="A1046" s="291" t="s">
        <v>7403</v>
      </c>
      <c r="B1046" s="291" t="str">
        <f>IF(ISERROR(VLOOKUP($A1046,DB登録部品番号!$A$2:$A$2000,1,FALSE)),"■","")</f>
        <v>■</v>
      </c>
      <c r="C1046" s="291" t="str">
        <f t="shared" si="16"/>
        <v>INSERT INTO UPK_TEST.main_masters.mm_buhin_no (buhin_no, created_date, created_tantou_id) VALUES ('756361AA0A', GETDATE(), 999);</v>
      </c>
    </row>
    <row r="1047" spans="1:3">
      <c r="A1047" s="291" t="s">
        <v>7404</v>
      </c>
      <c r="B1047" s="291" t="str">
        <f>IF(ISERROR(VLOOKUP($A1047,DB登録部品番号!$A$2:$A$2000,1,FALSE)),"■","")</f>
        <v>■</v>
      </c>
      <c r="C1047" s="291" t="str">
        <f t="shared" si="16"/>
        <v>INSERT INTO UPK_TEST.main_masters.mm_buhin_no (buhin_no, created_date, created_tantou_id) VALUES ('756361AA0A-E', GETDATE(), 999);</v>
      </c>
    </row>
    <row r="1048" spans="1:3">
      <c r="A1048" s="291" t="s">
        <v>2189</v>
      </c>
      <c r="B1048" s="291" t="str">
        <f>IF(ISERROR(VLOOKUP($A1048,DB登録部品番号!$A$2:$A$2000,1,FALSE)),"■","")</f>
        <v/>
      </c>
      <c r="C1048" s="291" t="str">
        <f t="shared" si="16"/>
        <v>INSERT INTO UPK_TEST.main_masters.mm_buhin_no (buhin_no, created_date, created_tantou_id) VALUES ('756361VX0A', GETDATE(), 999);</v>
      </c>
    </row>
    <row r="1049" spans="1:3">
      <c r="A1049" s="291" t="s">
        <v>2190</v>
      </c>
      <c r="B1049" s="291" t="str">
        <f>IF(ISERROR(VLOOKUP($A1049,DB登録部品番号!$A$2:$A$2000,1,FALSE)),"■","")</f>
        <v/>
      </c>
      <c r="C1049" s="291" t="str">
        <f t="shared" si="16"/>
        <v>INSERT INTO UPK_TEST.main_masters.mm_buhin_no (buhin_no, created_date, created_tantou_id) VALUES ('756361VX0A-G', GETDATE(), 999);</v>
      </c>
    </row>
    <row r="1050" spans="1:3">
      <c r="A1050" s="291" t="s">
        <v>2192</v>
      </c>
      <c r="B1050" s="291" t="str">
        <f>IF(ISERROR(VLOOKUP($A1050,DB登録部品番号!$A$2:$A$2000,1,FALSE)),"■","")</f>
        <v/>
      </c>
      <c r="C1050" s="291" t="str">
        <f t="shared" si="16"/>
        <v>INSERT INTO UPK_TEST.main_masters.mm_buhin_no (buhin_no, created_date, created_tantou_id) VALUES ('756366MA0B', GETDATE(), 999);</v>
      </c>
    </row>
    <row r="1051" spans="1:3">
      <c r="A1051" s="291" t="s">
        <v>7405</v>
      </c>
      <c r="B1051" s="291" t="str">
        <f>IF(ISERROR(VLOOKUP($A1051,DB登録部品番号!$A$2:$A$2000,1,FALSE)),"■","")</f>
        <v>■</v>
      </c>
      <c r="C1051" s="291" t="str">
        <f t="shared" si="16"/>
        <v>INSERT INTO UPK_TEST.main_masters.mm_buhin_no (buhin_no, created_date, created_tantou_id) VALUES ('756361GR0A', GETDATE(), 999);</v>
      </c>
    </row>
    <row r="1052" spans="1:3">
      <c r="A1052" s="291" t="s">
        <v>7406</v>
      </c>
      <c r="B1052" s="291" t="str">
        <f>IF(ISERROR(VLOOKUP($A1052,DB登録部品番号!$A$2:$A$2000,1,FALSE)),"■","")</f>
        <v>■</v>
      </c>
      <c r="C1052" s="291" t="str">
        <f t="shared" si="16"/>
        <v>INSERT INTO UPK_TEST.main_masters.mm_buhin_no (buhin_no, created_date, created_tantou_id) VALUES ('756371GR0A', GETDATE(), 999);</v>
      </c>
    </row>
    <row r="1053" spans="1:3">
      <c r="A1053" s="291" t="s">
        <v>2194</v>
      </c>
      <c r="B1053" s="291" t="str">
        <f>IF(ISERROR(VLOOKUP($A1053,DB登録部品番号!$A$2:$A$2000,1,FALSE)),"■","")</f>
        <v/>
      </c>
      <c r="C1053" s="291" t="str">
        <f t="shared" si="16"/>
        <v>INSERT INTO UPK_TEST.main_masters.mm_buhin_no (buhin_no, created_date, created_tantou_id) VALUES ('756366RA0A', GETDATE(), 999);</v>
      </c>
    </row>
    <row r="1054" spans="1:3">
      <c r="A1054" s="291" t="s">
        <v>2199</v>
      </c>
      <c r="B1054" s="291" t="str">
        <f>IF(ISERROR(VLOOKUP($A1054,DB登録部品番号!$A$2:$A$2000,1,FALSE)),"■","")</f>
        <v/>
      </c>
      <c r="C1054" s="291" t="str">
        <f t="shared" si="16"/>
        <v>INSERT INTO UPK_TEST.main_masters.mm_buhin_no (buhin_no, created_date, created_tantou_id) VALUES ('756376RA0A', GETDATE(), 999);</v>
      </c>
    </row>
    <row r="1055" spans="1:3">
      <c r="A1055" s="291" t="s">
        <v>7407</v>
      </c>
      <c r="B1055" s="291" t="str">
        <f>IF(ISERROR(VLOOKUP($A1055,DB登録部品番号!$A$2:$A$2000,1,FALSE)),"■","")</f>
        <v>■</v>
      </c>
      <c r="C1055" s="291" t="str">
        <f t="shared" si="16"/>
        <v>INSERT INTO UPK_TEST.main_masters.mm_buhin_no (buhin_no, created_date, created_tantou_id) VALUES ('75636JG00A', GETDATE(), 999);</v>
      </c>
    </row>
    <row r="1056" spans="1:3">
      <c r="A1056" s="291" t="s">
        <v>7408</v>
      </c>
      <c r="B1056" s="291" t="str">
        <f>IF(ISERROR(VLOOKUP($A1056,DB登録部品番号!$A$2:$A$2000,1,FALSE)),"■","")</f>
        <v>■</v>
      </c>
      <c r="C1056" s="291" t="str">
        <f t="shared" si="16"/>
        <v>INSERT INTO UPK_TEST.main_masters.mm_buhin_no (buhin_no, created_date, created_tantou_id) VALUES ('75637JG00A', GETDATE(), 999);</v>
      </c>
    </row>
    <row r="1057" spans="1:3">
      <c r="A1057" s="291" t="s">
        <v>7409</v>
      </c>
      <c r="B1057" s="291" t="str">
        <f>IF(ISERROR(VLOOKUP($A1057,DB登録部品番号!$A$2:$A$2000,1,FALSE)),"■","")</f>
        <v>■</v>
      </c>
      <c r="C1057" s="291" t="str">
        <f t="shared" si="16"/>
        <v>INSERT INTO UPK_TEST.main_masters.mm_buhin_no (buhin_no, created_date, created_tantou_id) VALUES ('756371AA0A', GETDATE(), 999);</v>
      </c>
    </row>
    <row r="1058" spans="1:3">
      <c r="A1058" s="291" t="s">
        <v>7410</v>
      </c>
      <c r="B1058" s="291" t="str">
        <f>IF(ISERROR(VLOOKUP($A1058,DB登録部品番号!$A$2:$A$2000,1,FALSE)),"■","")</f>
        <v>■</v>
      </c>
      <c r="C1058" s="291" t="str">
        <f t="shared" si="16"/>
        <v>INSERT INTO UPK_TEST.main_masters.mm_buhin_no (buhin_no, created_date, created_tantou_id) VALUES ('756371AA0A-E', GETDATE(), 999);</v>
      </c>
    </row>
    <row r="1059" spans="1:3">
      <c r="A1059" s="291" t="s">
        <v>7411</v>
      </c>
      <c r="B1059" s="291" t="str">
        <f>IF(ISERROR(VLOOKUP($A1059,DB登録部品番号!$A$2:$A$2000,1,FALSE)),"■","")</f>
        <v>■</v>
      </c>
      <c r="C1059" s="291" t="str">
        <f t="shared" si="16"/>
        <v>INSERT INTO UPK_TEST.main_masters.mm_buhin_no (buhin_no, created_date, created_tantou_id) VALUES ('756523VA0A', GETDATE(), 999);</v>
      </c>
    </row>
    <row r="1060" spans="1:3">
      <c r="A1060" s="291" t="s">
        <v>2204</v>
      </c>
      <c r="B1060" s="291" t="str">
        <f>IF(ISERROR(VLOOKUP($A1060,DB登録部品番号!$A$2:$A$2000,1,FALSE)),"■","")</f>
        <v/>
      </c>
      <c r="C1060" s="291" t="str">
        <f t="shared" si="16"/>
        <v>INSERT INTO UPK_TEST.main_masters.mm_buhin_no (buhin_no, created_date, created_tantou_id) VALUES ('756526RA0A', GETDATE(), 999);</v>
      </c>
    </row>
    <row r="1061" spans="1:3">
      <c r="A1061" s="291" t="s">
        <v>2205</v>
      </c>
      <c r="B1061" s="291" t="str">
        <f>IF(ISERROR(VLOOKUP($A1061,DB登録部品番号!$A$2:$A$2000,1,FALSE)),"■","")</f>
        <v/>
      </c>
      <c r="C1061" s="291" t="str">
        <f t="shared" si="16"/>
        <v>INSERT INTO UPK_TEST.main_masters.mm_buhin_no (buhin_no, created_date, created_tantou_id) VALUES ('756526RA0A-J', GETDATE(), 999);</v>
      </c>
    </row>
    <row r="1062" spans="1:3">
      <c r="A1062" s="291" t="s">
        <v>2209</v>
      </c>
      <c r="B1062" s="291" t="str">
        <f>IF(ISERROR(VLOOKUP($A1062,DB登録部品番号!$A$2:$A$2000,1,FALSE)),"■","")</f>
        <v/>
      </c>
      <c r="C1062" s="291" t="str">
        <f t="shared" si="16"/>
        <v>INSERT INTO UPK_TEST.main_masters.mm_buhin_no (buhin_no, created_date, created_tantou_id) VALUES ('756586RA0A', GETDATE(), 999);</v>
      </c>
    </row>
    <row r="1063" spans="1:3">
      <c r="A1063" s="291" t="s">
        <v>2211</v>
      </c>
      <c r="B1063" s="291" t="str">
        <f>IF(ISERROR(VLOOKUP($A1063,DB登録部品番号!$A$2:$A$2000,1,FALSE)),"■","")</f>
        <v/>
      </c>
      <c r="C1063" s="291" t="str">
        <f t="shared" si="16"/>
        <v>INSERT INTO UPK_TEST.main_masters.mm_buhin_no (buhin_no, created_date, created_tantou_id) VALUES ('756596RA0A', GETDATE(), 999);</v>
      </c>
    </row>
    <row r="1064" spans="1:3">
      <c r="A1064" s="291" t="s">
        <v>2210</v>
      </c>
      <c r="B1064" s="291" t="str">
        <f>IF(ISERROR(VLOOKUP($A1064,DB登録部品番号!$A$2:$A$2000,1,FALSE)),"■","")</f>
        <v/>
      </c>
      <c r="C1064" s="291" t="str">
        <f t="shared" si="16"/>
        <v>INSERT INTO UPK_TEST.main_masters.mm_buhin_no (buhin_no, created_date, created_tantou_id) VALUES ('75658JG00A', GETDATE(), 999);</v>
      </c>
    </row>
    <row r="1065" spans="1:3">
      <c r="A1065" s="291" t="s">
        <v>2212</v>
      </c>
      <c r="B1065" s="291" t="str">
        <f>IF(ISERROR(VLOOKUP($A1065,DB登録部品番号!$A$2:$A$2000,1,FALSE)),"■","")</f>
        <v/>
      </c>
      <c r="C1065" s="291" t="str">
        <f t="shared" si="16"/>
        <v>INSERT INTO UPK_TEST.main_masters.mm_buhin_no (buhin_no, created_date, created_tantou_id) VALUES ('75659JG00A', GETDATE(), 999);</v>
      </c>
    </row>
    <row r="1066" spans="1:3">
      <c r="A1066" s="291" t="s">
        <v>2213</v>
      </c>
      <c r="B1066" s="291" t="str">
        <f>IF(ISERROR(VLOOKUP($A1066,DB登録部品番号!$A$2:$A$2000,1,FALSE)),"■","")</f>
        <v/>
      </c>
      <c r="C1066" s="291" t="str">
        <f t="shared" si="16"/>
        <v>INSERT INTO UPK_TEST.main_masters.mm_buhin_no (buhin_no, created_date, created_tantou_id) VALUES ('756621LA0A', GETDATE(), 999);</v>
      </c>
    </row>
    <row r="1067" spans="1:3">
      <c r="A1067" s="291" t="s">
        <v>2216</v>
      </c>
      <c r="B1067" s="291" t="str">
        <f>IF(ISERROR(VLOOKUP($A1067,DB登録部品番号!$A$2:$A$2000,1,FALSE)),"■","")</f>
        <v/>
      </c>
      <c r="C1067" s="291" t="str">
        <f t="shared" si="16"/>
        <v>INSERT INTO UPK_TEST.main_masters.mm_buhin_no (buhin_no, created_date, created_tantou_id) VALUES ('756631LA0A', GETDATE(), 999);</v>
      </c>
    </row>
    <row r="1068" spans="1:3">
      <c r="A1068" s="291" t="s">
        <v>2214</v>
      </c>
      <c r="B1068" s="291" t="str">
        <f>IF(ISERROR(VLOOKUP($A1068,DB登録部品番号!$A$2:$A$2000,1,FALSE)),"■","")</f>
        <v/>
      </c>
      <c r="C1068" s="291" t="str">
        <f t="shared" si="16"/>
        <v>INSERT INTO UPK_TEST.main_masters.mm_buhin_no (buhin_no, created_date, created_tantou_id) VALUES ('756625TL0A', GETDATE(), 999);</v>
      </c>
    </row>
    <row r="1069" spans="1:3">
      <c r="A1069" s="291" t="s">
        <v>2217</v>
      </c>
      <c r="B1069" s="291" t="str">
        <f>IF(ISERROR(VLOOKUP($A1069,DB登録部品番号!$A$2:$A$2000,1,FALSE)),"■","")</f>
        <v/>
      </c>
      <c r="C1069" s="291" t="str">
        <f t="shared" si="16"/>
        <v>INSERT INTO UPK_TEST.main_masters.mm_buhin_no (buhin_no, created_date, created_tantou_id) VALUES ('756635TL0A', GETDATE(), 999);</v>
      </c>
    </row>
    <row r="1070" spans="1:3">
      <c r="A1070" s="291" t="s">
        <v>2215</v>
      </c>
      <c r="B1070" s="291" t="str">
        <f>IF(ISERROR(VLOOKUP($A1070,DB登録部品番号!$A$2:$A$2000,1,FALSE)),"■","")</f>
        <v/>
      </c>
      <c r="C1070" s="291" t="str">
        <f t="shared" si="16"/>
        <v>INSERT INTO UPK_TEST.main_masters.mm_buhin_no (buhin_no, created_date, created_tantou_id) VALUES ('756626RA0A', GETDATE(), 999);</v>
      </c>
    </row>
    <row r="1071" spans="1:3">
      <c r="A1071" s="291" t="s">
        <v>2218</v>
      </c>
      <c r="B1071" s="291" t="str">
        <f>IF(ISERROR(VLOOKUP($A1071,DB登録部品番号!$A$2:$A$2000,1,FALSE)),"■","")</f>
        <v/>
      </c>
      <c r="C1071" s="291" t="str">
        <f t="shared" si="16"/>
        <v>INSERT INTO UPK_TEST.main_masters.mm_buhin_no (buhin_no, created_date, created_tantou_id) VALUES ('756636RA0A', GETDATE(), 999);</v>
      </c>
    </row>
    <row r="1072" spans="1:3">
      <c r="A1072" s="291" t="s">
        <v>2219</v>
      </c>
      <c r="B1072" s="291" t="str">
        <f>IF(ISERROR(VLOOKUP($A1072,DB登録部品番号!$A$2:$A$2000,1,FALSE)),"■","")</f>
        <v/>
      </c>
      <c r="C1072" s="291" t="str">
        <f t="shared" si="16"/>
        <v>INSERT INTO UPK_TEST.main_masters.mm_buhin_no (buhin_no, created_date, created_tantou_id) VALUES ('756723XA1A', GETDATE(), 999);</v>
      </c>
    </row>
    <row r="1073" spans="1:3">
      <c r="A1073" s="291" t="s">
        <v>2220</v>
      </c>
      <c r="B1073" s="291" t="str">
        <f>IF(ISERROR(VLOOKUP($A1073,DB登録部品番号!$A$2:$A$2000,1,FALSE)),"■","")</f>
        <v/>
      </c>
      <c r="C1073" s="291" t="str">
        <f t="shared" si="16"/>
        <v>INSERT INTO UPK_TEST.main_masters.mm_buhin_no (buhin_no, created_date, created_tantou_id) VALUES ('756733XA1A', GETDATE(), 999);</v>
      </c>
    </row>
    <row r="1074" spans="1:3">
      <c r="A1074" s="291" t="s">
        <v>2227</v>
      </c>
      <c r="B1074" s="291" t="str">
        <f>IF(ISERROR(VLOOKUP($A1074,DB登録部品番号!$A$2:$A$2000,1,FALSE)),"■","")</f>
        <v/>
      </c>
      <c r="C1074" s="291" t="str">
        <f t="shared" si="16"/>
        <v>INSERT INTO UPK_TEST.main_masters.mm_buhin_no (buhin_no, created_date, created_tantou_id) VALUES ('756764CE0A', GETDATE(), 999);</v>
      </c>
    </row>
    <row r="1075" spans="1:3">
      <c r="A1075" s="291" t="s">
        <v>2231</v>
      </c>
      <c r="B1075" s="291" t="str">
        <f>IF(ISERROR(VLOOKUP($A1075,DB登録部品番号!$A$2:$A$2000,1,FALSE)),"■","")</f>
        <v/>
      </c>
      <c r="C1075" s="291" t="str">
        <f t="shared" si="16"/>
        <v>INSERT INTO UPK_TEST.main_masters.mm_buhin_no (buhin_no, created_date, created_tantou_id) VALUES ('756774CE0A', GETDATE(), 999);</v>
      </c>
    </row>
    <row r="1076" spans="1:3">
      <c r="A1076" s="291" t="s">
        <v>2228</v>
      </c>
      <c r="B1076" s="291" t="str">
        <f>IF(ISERROR(VLOOKUP($A1076,DB登録部品番号!$A$2:$A$2000,1,FALSE)),"■","")</f>
        <v/>
      </c>
      <c r="C1076" s="291" t="str">
        <f t="shared" si="16"/>
        <v>INSERT INTO UPK_TEST.main_masters.mm_buhin_no (buhin_no, created_date, created_tantou_id) VALUES ('756764CE0A-G', GETDATE(), 999);</v>
      </c>
    </row>
    <row r="1077" spans="1:3">
      <c r="A1077" s="291" t="s">
        <v>2232</v>
      </c>
      <c r="B1077" s="291" t="str">
        <f>IF(ISERROR(VLOOKUP($A1077,DB登録部品番号!$A$2:$A$2000,1,FALSE)),"■","")</f>
        <v/>
      </c>
      <c r="C1077" s="291" t="str">
        <f t="shared" si="16"/>
        <v>INSERT INTO UPK_TEST.main_masters.mm_buhin_no (buhin_no, created_date, created_tantou_id) VALUES ('756774CE0A-G', GETDATE(), 999);</v>
      </c>
    </row>
    <row r="1078" spans="1:3">
      <c r="A1078" s="291" t="s">
        <v>7412</v>
      </c>
      <c r="B1078" s="291" t="str">
        <f>IF(ISERROR(VLOOKUP($A1078,DB登録部品番号!$A$2:$A$2000,1,FALSE)),"■","")</f>
        <v>■</v>
      </c>
      <c r="C1078" s="291" t="str">
        <f t="shared" si="16"/>
        <v>INSERT INTO UPK_TEST.main_masters.mm_buhin_no (buhin_no, created_date, created_tantou_id) VALUES ('75676JG00A', GETDATE(), 999);</v>
      </c>
    </row>
    <row r="1079" spans="1:3">
      <c r="A1079" s="291" t="s">
        <v>7413</v>
      </c>
      <c r="B1079" s="291" t="str">
        <f>IF(ISERROR(VLOOKUP($A1079,DB登録部品番号!$A$2:$A$2000,1,FALSE)),"■","")</f>
        <v>■</v>
      </c>
      <c r="C1079" s="291" t="str">
        <f t="shared" si="16"/>
        <v>INSERT INTO UPK_TEST.main_masters.mm_buhin_no (buhin_no, created_date, created_tantou_id) VALUES ('75677JG00A', GETDATE(), 999);</v>
      </c>
    </row>
    <row r="1080" spans="1:3">
      <c r="A1080" s="291" t="s">
        <v>7414</v>
      </c>
      <c r="B1080" s="291" t="str">
        <f>IF(ISERROR(VLOOKUP($A1080,DB登録部品番号!$A$2:$A$2000,1,FALSE)),"■","")</f>
        <v>■</v>
      </c>
      <c r="C1080" s="291" t="str">
        <f t="shared" si="16"/>
        <v>INSERT INTO UPK_TEST.main_masters.mm_buhin_no (buhin_no, created_date, created_tantou_id) VALUES ('75676JG00A-E', GETDATE(), 999);</v>
      </c>
    </row>
    <row r="1081" spans="1:3">
      <c r="A1081" s="291" t="s">
        <v>7415</v>
      </c>
      <c r="B1081" s="291" t="str">
        <f>IF(ISERROR(VLOOKUP($A1081,DB登録部品番号!$A$2:$A$2000,1,FALSE)),"■","")</f>
        <v>■</v>
      </c>
      <c r="C1081" s="291" t="str">
        <f t="shared" si="16"/>
        <v>INSERT INTO UPK_TEST.main_masters.mm_buhin_no (buhin_no, created_date, created_tantou_id) VALUES ('75677JG00A-E', GETDATE(), 999);</v>
      </c>
    </row>
    <row r="1082" spans="1:3">
      <c r="A1082" s="291" t="s">
        <v>2235</v>
      </c>
      <c r="B1082" s="291" t="str">
        <f>IF(ISERROR(VLOOKUP($A1082,DB登録部品番号!$A$2:$A$2000,1,FALSE)),"■","")</f>
        <v/>
      </c>
      <c r="C1082" s="291" t="str">
        <f t="shared" si="16"/>
        <v>INSERT INTO UPK_TEST.main_masters.mm_buhin_no (buhin_no, created_date, created_tantou_id) VALUES ('756825TA0A', GETDATE(), 999);</v>
      </c>
    </row>
    <row r="1083" spans="1:3">
      <c r="A1083" s="291" t="s">
        <v>2236</v>
      </c>
      <c r="B1083" s="291" t="str">
        <f>IF(ISERROR(VLOOKUP($A1083,DB登録部品番号!$A$2:$A$2000,1,FALSE)),"■","")</f>
        <v/>
      </c>
      <c r="C1083" s="291" t="str">
        <f t="shared" si="16"/>
        <v>INSERT INTO UPK_TEST.main_masters.mm_buhin_no (buhin_no, created_date, created_tantou_id) VALUES ('756835TA0A', GETDATE(), 999);</v>
      </c>
    </row>
    <row r="1084" spans="1:3">
      <c r="A1084" s="291" t="s">
        <v>2237</v>
      </c>
      <c r="B1084" s="291" t="str">
        <f>IF(ISERROR(VLOOKUP($A1084,DB登録部品番号!$A$2:$A$2000,1,FALSE)),"■","")</f>
        <v/>
      </c>
      <c r="C1084" s="291" t="str">
        <f t="shared" si="16"/>
        <v>INSERT INTO UPK_TEST.main_masters.mm_buhin_no (buhin_no, created_date, created_tantou_id) VALUES ('756926RA0A', GETDATE(), 999);</v>
      </c>
    </row>
    <row r="1085" spans="1:3">
      <c r="A1085" s="291" t="s">
        <v>2239</v>
      </c>
      <c r="B1085" s="291" t="str">
        <f>IF(ISERROR(VLOOKUP($A1085,DB登録部品番号!$A$2:$A$2000,1,FALSE)),"■","")</f>
        <v/>
      </c>
      <c r="C1085" s="291" t="str">
        <f t="shared" si="16"/>
        <v>INSERT INTO UPK_TEST.main_masters.mm_buhin_no (buhin_no, created_date, created_tantou_id) VALUES ('75692JN20A', GETDATE(), 999);</v>
      </c>
    </row>
    <row r="1086" spans="1:3">
      <c r="A1086" s="291" t="s">
        <v>7416</v>
      </c>
      <c r="B1086" s="291" t="str">
        <f>IF(ISERROR(VLOOKUP($A1086,DB登録部品番号!$A$2:$A$2000,1,FALSE)),"■","")</f>
        <v>■</v>
      </c>
      <c r="C1086" s="291" t="str">
        <f t="shared" si="16"/>
        <v>INSERT INTO UPK_TEST.main_masters.mm_buhin_no (buhin_no, created_date, created_tantou_id) VALUES ('75692JN20A-E', GETDATE(), 999);</v>
      </c>
    </row>
    <row r="1087" spans="1:3">
      <c r="A1087" s="291" t="s">
        <v>2238</v>
      </c>
      <c r="B1087" s="291" t="str">
        <f>IF(ISERROR(VLOOKUP($A1087,DB登録部品番号!$A$2:$A$2000,1,FALSE)),"■","")</f>
        <v/>
      </c>
      <c r="C1087" s="291" t="str">
        <f t="shared" si="16"/>
        <v>INSERT INTO UPK_TEST.main_masters.mm_buhin_no (buhin_no, created_date, created_tantou_id) VALUES ('756926RA1A', GETDATE(), 999);</v>
      </c>
    </row>
    <row r="1088" spans="1:3">
      <c r="A1088" s="291" t="s">
        <v>2241</v>
      </c>
      <c r="B1088" s="291" t="str">
        <f>IF(ISERROR(VLOOKUP($A1088,DB登録部品番号!$A$2:$A$2000,1,FALSE)),"■","")</f>
        <v/>
      </c>
      <c r="C1088" s="291" t="str">
        <f t="shared" si="16"/>
        <v>INSERT INTO UPK_TEST.main_masters.mm_buhin_no (buhin_no, created_date, created_tantou_id) VALUES ('756936RA1A', GETDATE(), 999);</v>
      </c>
    </row>
    <row r="1089" spans="1:3">
      <c r="A1089" s="291" t="s">
        <v>2240</v>
      </c>
      <c r="B1089" s="291" t="str">
        <f>IF(ISERROR(VLOOKUP($A1089,DB登録部品番号!$A$2:$A$2000,1,FALSE)),"■","")</f>
        <v/>
      </c>
      <c r="C1089" s="291" t="str">
        <f t="shared" si="16"/>
        <v>INSERT INTO UPK_TEST.main_masters.mm_buhin_no (buhin_no, created_date, created_tantou_id) VALUES ('756936RA0A', GETDATE(), 999);</v>
      </c>
    </row>
    <row r="1090" spans="1:3">
      <c r="A1090" s="291" t="s">
        <v>2242</v>
      </c>
      <c r="B1090" s="291" t="str">
        <f>IF(ISERROR(VLOOKUP($A1090,DB登録部品番号!$A$2:$A$2000,1,FALSE)),"■","")</f>
        <v/>
      </c>
      <c r="C1090" s="291" t="str">
        <f t="shared" si="16"/>
        <v>INSERT INTO UPK_TEST.main_masters.mm_buhin_no (buhin_no, created_date, created_tantou_id) VALUES ('75693JN20A', GETDATE(), 999);</v>
      </c>
    </row>
    <row r="1091" spans="1:3">
      <c r="A1091" s="291" t="s">
        <v>7417</v>
      </c>
      <c r="B1091" s="291" t="str">
        <f>IF(ISERROR(VLOOKUP($A1091,DB登録部品番号!$A$2:$A$2000,1,FALSE)),"■","")</f>
        <v>■</v>
      </c>
      <c r="C1091" s="291" t="str">
        <f t="shared" si="16"/>
        <v>INSERT INTO UPK_TEST.main_masters.mm_buhin_no (buhin_no, created_date, created_tantou_id) VALUES ('75693JN20A-E', GETDATE(), 999);</v>
      </c>
    </row>
    <row r="1092" spans="1:3">
      <c r="A1092" s="291" t="s">
        <v>2245</v>
      </c>
      <c r="B1092" s="291" t="str">
        <f>IF(ISERROR(VLOOKUP($A1092,DB登録部品番号!$A$2:$A$2000,1,FALSE)),"■","")</f>
        <v/>
      </c>
      <c r="C1092" s="291" t="str">
        <f t="shared" si="16"/>
        <v>INSERT INTO UPK_TEST.main_masters.mm_buhin_no (buhin_no, created_date, created_tantou_id) VALUES ('756B45TL0A', GETDATE(), 999);</v>
      </c>
    </row>
    <row r="1093" spans="1:3">
      <c r="A1093" s="291" t="s">
        <v>2246</v>
      </c>
      <c r="B1093" s="291" t="str">
        <f>IF(ISERROR(VLOOKUP($A1093,DB登録部品番号!$A$2:$A$2000,1,FALSE)),"■","")</f>
        <v/>
      </c>
      <c r="C1093" s="291" t="str">
        <f t="shared" ref="C1093:C1156" si="17">$L$1&amp;"'"&amp;$A1093&amp;"', GETDATE(), 999);"</f>
        <v>INSERT INTO UPK_TEST.main_masters.mm_buhin_no (buhin_no, created_date, created_tantou_id) VALUES ('756B55TL0A', GETDATE(), 999);</v>
      </c>
    </row>
    <row r="1094" spans="1:3">
      <c r="A1094" s="291" t="s">
        <v>2247</v>
      </c>
      <c r="B1094" s="291" t="str">
        <f>IF(ISERROR(VLOOKUP($A1094,DB登録部品番号!$A$2:$A$2000,1,FALSE)),"■","")</f>
        <v/>
      </c>
      <c r="C1094" s="291" t="str">
        <f t="shared" si="17"/>
        <v>INSERT INTO UPK_TEST.main_masters.mm_buhin_no (buhin_no, created_date, created_tantou_id) VALUES ('756B61LA0A', GETDATE(), 999);</v>
      </c>
    </row>
    <row r="1095" spans="1:3">
      <c r="A1095" s="291" t="s">
        <v>2249</v>
      </c>
      <c r="B1095" s="291" t="str">
        <f>IF(ISERROR(VLOOKUP($A1095,DB登録部品番号!$A$2:$A$2000,1,FALSE)),"■","")</f>
        <v/>
      </c>
      <c r="C1095" s="291" t="str">
        <f t="shared" si="17"/>
        <v>INSERT INTO UPK_TEST.main_masters.mm_buhin_no (buhin_no, created_date, created_tantou_id) VALUES ('756B71LA0A', GETDATE(), 999);</v>
      </c>
    </row>
    <row r="1096" spans="1:3">
      <c r="A1096" s="291" t="s">
        <v>2248</v>
      </c>
      <c r="B1096" s="291" t="str">
        <f>IF(ISERROR(VLOOKUP($A1096,DB登録部品番号!$A$2:$A$2000,1,FALSE)),"■","")</f>
        <v/>
      </c>
      <c r="C1096" s="291" t="str">
        <f t="shared" si="17"/>
        <v>INSERT INTO UPK_TEST.main_masters.mm_buhin_no (buhin_no, created_date, created_tantou_id) VALUES ('756B61LA0A-G', GETDATE(), 999);</v>
      </c>
    </row>
    <row r="1097" spans="1:3">
      <c r="A1097" s="291" t="s">
        <v>2250</v>
      </c>
      <c r="B1097" s="291" t="str">
        <f>IF(ISERROR(VLOOKUP($A1097,DB登録部品番号!$A$2:$A$2000,1,FALSE)),"■","")</f>
        <v/>
      </c>
      <c r="C1097" s="291" t="str">
        <f t="shared" si="17"/>
        <v>INSERT INTO UPK_TEST.main_masters.mm_buhin_no (buhin_no, created_date, created_tantou_id) VALUES ('756B71LA0A-G', GETDATE(), 999);</v>
      </c>
    </row>
    <row r="1098" spans="1:3">
      <c r="A1098" s="291" t="s">
        <v>2251</v>
      </c>
      <c r="B1098" s="291" t="str">
        <f>IF(ISERROR(VLOOKUP($A1098,DB登録部品番号!$A$2:$A$2000,1,FALSE)),"■","")</f>
        <v/>
      </c>
      <c r="C1098" s="291" t="str">
        <f t="shared" si="17"/>
        <v>INSERT INTO UPK_TEST.main_masters.mm_buhin_no (buhin_no, created_date, created_tantou_id) VALUES ('756C01LA0A', GETDATE(), 999);</v>
      </c>
    </row>
    <row r="1099" spans="1:3">
      <c r="A1099" s="291" t="s">
        <v>2253</v>
      </c>
      <c r="B1099" s="291" t="str">
        <f>IF(ISERROR(VLOOKUP($A1099,DB登録部品番号!$A$2:$A$2000,1,FALSE)),"■","")</f>
        <v/>
      </c>
      <c r="C1099" s="291" t="str">
        <f t="shared" si="17"/>
        <v>INSERT INTO UPK_TEST.main_masters.mm_buhin_no (buhin_no, created_date, created_tantou_id) VALUES ('756C11LA0A', GETDATE(), 999);</v>
      </c>
    </row>
    <row r="1100" spans="1:3">
      <c r="A1100" s="291" t="s">
        <v>2252</v>
      </c>
      <c r="B1100" s="291" t="str">
        <f>IF(ISERROR(VLOOKUP($A1100,DB登録部品番号!$A$2:$A$2000,1,FALSE)),"■","")</f>
        <v/>
      </c>
      <c r="C1100" s="291" t="str">
        <f t="shared" si="17"/>
        <v>INSERT INTO UPK_TEST.main_masters.mm_buhin_no (buhin_no, created_date, created_tantou_id) VALUES ('756C01LA0A-G', GETDATE(), 999);</v>
      </c>
    </row>
    <row r="1101" spans="1:3">
      <c r="A1101" s="291" t="s">
        <v>2254</v>
      </c>
      <c r="B1101" s="291" t="str">
        <f>IF(ISERROR(VLOOKUP($A1101,DB登録部品番号!$A$2:$A$2000,1,FALSE)),"■","")</f>
        <v/>
      </c>
      <c r="C1101" s="291" t="str">
        <f t="shared" si="17"/>
        <v>INSERT INTO UPK_TEST.main_masters.mm_buhin_no (buhin_no, created_date, created_tantou_id) VALUES ('756C11LA0A-G', GETDATE(), 999);</v>
      </c>
    </row>
    <row r="1102" spans="1:3">
      <c r="A1102" s="291" t="s">
        <v>7418</v>
      </c>
      <c r="B1102" s="291" t="str">
        <f>IF(ISERROR(VLOOKUP($A1102,DB登録部品番号!$A$2:$A$2000,1,FALSE)),"■","")</f>
        <v>■</v>
      </c>
      <c r="C1102" s="291" t="str">
        <f t="shared" si="17"/>
        <v>INSERT INTO UPK_TEST.main_masters.mm_buhin_no (buhin_no, created_date, created_tantou_id) VALUES ('756C0JG00A', GETDATE(), 999);</v>
      </c>
    </row>
    <row r="1103" spans="1:3">
      <c r="A1103" s="291" t="s">
        <v>7419</v>
      </c>
      <c r="B1103" s="291" t="str">
        <f>IF(ISERROR(VLOOKUP($A1103,DB登録部品番号!$A$2:$A$2000,1,FALSE)),"■","")</f>
        <v>■</v>
      </c>
      <c r="C1103" s="291" t="str">
        <f t="shared" si="17"/>
        <v>INSERT INTO UPK_TEST.main_masters.mm_buhin_no (buhin_no, created_date, created_tantou_id) VALUES ('756C1JG00A', GETDATE(), 999);</v>
      </c>
    </row>
    <row r="1104" spans="1:3">
      <c r="A1104" s="291" t="s">
        <v>2261</v>
      </c>
      <c r="B1104" s="291" t="str">
        <f>IF(ISERROR(VLOOKUP($A1104,DB登録部品番号!$A$2:$A$2000,1,FALSE)),"■","")</f>
        <v/>
      </c>
      <c r="C1104" s="291" t="str">
        <f t="shared" si="17"/>
        <v>INSERT INTO UPK_TEST.main_masters.mm_buhin_no (buhin_no, created_date, created_tantou_id) VALUES ('756R2JG00A', GETDATE(), 999);</v>
      </c>
    </row>
    <row r="1105" spans="1:3">
      <c r="A1105" s="291" t="s">
        <v>2262</v>
      </c>
      <c r="B1105" s="291" t="str">
        <f>IF(ISERROR(VLOOKUP($A1105,DB登録部品番号!$A$2:$A$2000,1,FALSE)),"■","")</f>
        <v/>
      </c>
      <c r="C1105" s="291" t="str">
        <f t="shared" si="17"/>
        <v>INSERT INTO UPK_TEST.main_masters.mm_buhin_no (buhin_no, created_date, created_tantou_id) VALUES ('756R3JG00A', GETDATE(), 999);</v>
      </c>
    </row>
    <row r="1106" spans="1:3">
      <c r="A1106" s="291" t="s">
        <v>2263</v>
      </c>
      <c r="B1106" s="291" t="str">
        <f>IF(ISERROR(VLOOKUP($A1106,DB登録部品番号!$A$2:$A$2000,1,FALSE)),"■","")</f>
        <v/>
      </c>
      <c r="C1106" s="291" t="str">
        <f t="shared" si="17"/>
        <v>INSERT INTO UPK_TEST.main_masters.mm_buhin_no (buhin_no, created_date, created_tantou_id) VALUES ('756S83XE0A', GETDATE(), 999);</v>
      </c>
    </row>
    <row r="1107" spans="1:3">
      <c r="A1107" s="291" t="s">
        <v>7420</v>
      </c>
      <c r="B1107" s="291" t="str">
        <f>IF(ISERROR(VLOOKUP($A1107,DB登録部品番号!$A$2:$A$2000,1,FALSE)),"■","")</f>
        <v>■</v>
      </c>
      <c r="C1107" s="291" t="str">
        <f t="shared" si="17"/>
        <v>INSERT INTO UPK_TEST.main_masters.mm_buhin_no (buhin_no, created_date, created_tantou_id) VALUES ('757843VA0A', GETDATE(), 999);</v>
      </c>
    </row>
    <row r="1108" spans="1:3">
      <c r="A1108" s="291" t="s">
        <v>7421</v>
      </c>
      <c r="B1108" s="291" t="str">
        <f>IF(ISERROR(VLOOKUP($A1108,DB登録部品番号!$A$2:$A$2000,1,FALSE)),"■","")</f>
        <v>■</v>
      </c>
      <c r="C1108" s="291" t="str">
        <f t="shared" si="17"/>
        <v>INSERT INTO UPK_TEST.main_masters.mm_buhin_no (buhin_no, created_date, created_tantou_id) VALUES ('757853VA0A', GETDATE(), 999);</v>
      </c>
    </row>
    <row r="1109" spans="1:3">
      <c r="A1109" s="291" t="s">
        <v>2274</v>
      </c>
      <c r="B1109" s="291" t="str">
        <f>IF(ISERROR(VLOOKUP($A1109,DB登録部品番号!$A$2:$A$2000,1,FALSE)),"■","")</f>
        <v/>
      </c>
      <c r="C1109" s="291" t="str">
        <f t="shared" si="17"/>
        <v>INSERT INTO UPK_TEST.main_masters.mm_buhin_no (buhin_no, created_date, created_tantou_id) VALUES ('759261JA0A', GETDATE(), 999);</v>
      </c>
    </row>
    <row r="1110" spans="1:3">
      <c r="A1110" s="291" t="s">
        <v>2275</v>
      </c>
      <c r="B1110" s="291" t="str">
        <f>IF(ISERROR(VLOOKUP($A1110,DB登録部品番号!$A$2:$A$2000,1,FALSE)),"■","")</f>
        <v/>
      </c>
      <c r="C1110" s="291" t="str">
        <f t="shared" si="17"/>
        <v>INSERT INTO UPK_TEST.main_masters.mm_buhin_no (buhin_no, created_date, created_tantou_id) VALUES ('759271JA0A', GETDATE(), 999);</v>
      </c>
    </row>
    <row r="1111" spans="1:3">
      <c r="A1111" s="291" t="s">
        <v>2276</v>
      </c>
      <c r="B1111" s="291" t="str">
        <f>IF(ISERROR(VLOOKUP($A1111,DB登録部品番号!$A$2:$A$2000,1,FALSE)),"■","")</f>
        <v/>
      </c>
      <c r="C1111" s="291" t="str">
        <f t="shared" si="17"/>
        <v>INSERT INTO UPK_TEST.main_masters.mm_buhin_no (buhin_no, created_date, created_tantou_id) VALUES ('759346RA0A', GETDATE(), 999);</v>
      </c>
    </row>
    <row r="1112" spans="1:3">
      <c r="A1112" s="291" t="s">
        <v>2278</v>
      </c>
      <c r="B1112" s="291" t="str">
        <f>IF(ISERROR(VLOOKUP($A1112,DB登録部品番号!$A$2:$A$2000,1,FALSE)),"■","")</f>
        <v/>
      </c>
      <c r="C1112" s="291" t="str">
        <f t="shared" si="17"/>
        <v>INSERT INTO UPK_TEST.main_masters.mm_buhin_no (buhin_no, created_date, created_tantou_id) VALUES ('759356RA0A', GETDATE(), 999);</v>
      </c>
    </row>
    <row r="1113" spans="1:3">
      <c r="A1113" s="291" t="s">
        <v>2281</v>
      </c>
      <c r="B1113" s="291" t="str">
        <f>IF(ISERROR(VLOOKUP($A1113,DB登録部品番号!$A$2:$A$2000,1,FALSE)),"■","")</f>
        <v/>
      </c>
      <c r="C1113" s="291" t="str">
        <f t="shared" si="17"/>
        <v>INSERT INTO UPK_TEST.main_masters.mm_buhin_no (buhin_no, created_date, created_tantou_id) VALUES ('759424CB0A', GETDATE(), 999);</v>
      </c>
    </row>
    <row r="1114" spans="1:3">
      <c r="A1114" s="291" t="s">
        <v>2286</v>
      </c>
      <c r="B1114" s="291" t="str">
        <f>IF(ISERROR(VLOOKUP($A1114,DB登録部品番号!$A$2:$A$2000,1,FALSE)),"■","")</f>
        <v/>
      </c>
      <c r="C1114" s="291" t="str">
        <f t="shared" si="17"/>
        <v>INSERT INTO UPK_TEST.main_masters.mm_buhin_no (buhin_no, created_date, created_tantou_id) VALUES ('759434CB0A', GETDATE(), 999);</v>
      </c>
    </row>
    <row r="1115" spans="1:3">
      <c r="A1115" s="291" t="s">
        <v>2282</v>
      </c>
      <c r="B1115" s="291" t="str">
        <f>IF(ISERROR(VLOOKUP($A1115,DB登録部品番号!$A$2:$A$2000,1,FALSE)),"■","")</f>
        <v/>
      </c>
      <c r="C1115" s="291" t="str">
        <f t="shared" si="17"/>
        <v>INSERT INTO UPK_TEST.main_masters.mm_buhin_no (buhin_no, created_date, created_tantou_id) VALUES ('759426RA0A', GETDATE(), 999);</v>
      </c>
    </row>
    <row r="1116" spans="1:3">
      <c r="A1116" s="291" t="s">
        <v>2287</v>
      </c>
      <c r="B1116" s="291" t="str">
        <f>IF(ISERROR(VLOOKUP($A1116,DB登録部品番号!$A$2:$A$2000,1,FALSE)),"■","")</f>
        <v/>
      </c>
      <c r="C1116" s="291" t="str">
        <f t="shared" si="17"/>
        <v>INSERT INTO UPK_TEST.main_masters.mm_buhin_no (buhin_no, created_date, created_tantou_id) VALUES ('759436RA0A', GETDATE(), 999);</v>
      </c>
    </row>
    <row r="1117" spans="1:3">
      <c r="A1117" s="291" t="s">
        <v>2283</v>
      </c>
      <c r="B1117" s="291" t="str">
        <f>IF(ISERROR(VLOOKUP($A1117,DB登録部品番号!$A$2:$A$2000,1,FALSE)),"■","")</f>
        <v/>
      </c>
      <c r="C1117" s="291" t="str">
        <f t="shared" si="17"/>
        <v>INSERT INTO UPK_TEST.main_masters.mm_buhin_no (buhin_no, created_date, created_tantou_id) VALUES ('759426RA1A', GETDATE(), 999);</v>
      </c>
    </row>
    <row r="1118" spans="1:3">
      <c r="A1118" s="291" t="s">
        <v>2288</v>
      </c>
      <c r="B1118" s="291" t="str">
        <f>IF(ISERROR(VLOOKUP($A1118,DB登録部品番号!$A$2:$A$2000,1,FALSE)),"■","")</f>
        <v/>
      </c>
      <c r="C1118" s="291" t="str">
        <f t="shared" si="17"/>
        <v>INSERT INTO UPK_TEST.main_masters.mm_buhin_no (buhin_no, created_date, created_tantou_id) VALUES ('759436RA1A', GETDATE(), 999);</v>
      </c>
    </row>
    <row r="1119" spans="1:3">
      <c r="A1119" s="291" t="s">
        <v>2284</v>
      </c>
      <c r="B1119" s="291" t="str">
        <f>IF(ISERROR(VLOOKUP($A1119,DB登録部品番号!$A$2:$A$2000,1,FALSE)),"■","")</f>
        <v/>
      </c>
      <c r="C1119" s="291" t="str">
        <f t="shared" si="17"/>
        <v>INSERT INTO UPK_TEST.main_masters.mm_buhin_no (buhin_no, created_date, created_tantou_id) VALUES ('75942JN20A', GETDATE(), 999);</v>
      </c>
    </row>
    <row r="1120" spans="1:3">
      <c r="A1120" s="291" t="s">
        <v>2289</v>
      </c>
      <c r="B1120" s="291" t="str">
        <f>IF(ISERROR(VLOOKUP($A1120,DB登録部品番号!$A$2:$A$2000,1,FALSE)),"■","")</f>
        <v/>
      </c>
      <c r="C1120" s="291" t="str">
        <f t="shared" si="17"/>
        <v>INSERT INTO UPK_TEST.main_masters.mm_buhin_no (buhin_no, created_date, created_tantou_id) VALUES ('75943JN20A', GETDATE(), 999);</v>
      </c>
    </row>
    <row r="1121" spans="1:3">
      <c r="A1121" s="291" t="s">
        <v>2290</v>
      </c>
      <c r="B1121" s="291" t="str">
        <f>IF(ISERROR(VLOOKUP($A1121,DB登録部品番号!$A$2:$A$2000,1,FALSE)),"■","")</f>
        <v/>
      </c>
      <c r="C1121" s="291" t="str">
        <f t="shared" si="17"/>
        <v>INSERT INTO UPK_TEST.main_masters.mm_buhin_no (buhin_no, created_date, created_tantou_id) VALUES ('762183VA0A', GETDATE(), 999);</v>
      </c>
    </row>
    <row r="1122" spans="1:3">
      <c r="A1122" s="291" t="s">
        <v>2293</v>
      </c>
      <c r="B1122" s="291" t="str">
        <f>IF(ISERROR(VLOOKUP($A1122,DB登録部品番号!$A$2:$A$2000,1,FALSE)),"■","")</f>
        <v/>
      </c>
      <c r="C1122" s="291" t="str">
        <f t="shared" si="17"/>
        <v>INSERT INTO UPK_TEST.main_masters.mm_buhin_no (buhin_no, created_date, created_tantou_id) VALUES ('762183XJ0A', GETDATE(), 999);</v>
      </c>
    </row>
    <row r="1123" spans="1:3">
      <c r="A1123" s="291" t="s">
        <v>2292</v>
      </c>
      <c r="B1123" s="291" t="str">
        <f>IF(ISERROR(VLOOKUP($A1123,DB登録部品番号!$A$2:$A$2000,1,FALSE)),"■","")</f>
        <v/>
      </c>
      <c r="C1123" s="291" t="str">
        <f t="shared" si="17"/>
        <v>INSERT INTO UPK_TEST.main_masters.mm_buhin_no (buhin_no, created_date, created_tantou_id) VALUES ('762183XE0A', GETDATE(), 999);</v>
      </c>
    </row>
    <row r="1124" spans="1:3">
      <c r="A1124" s="291" t="s">
        <v>2297</v>
      </c>
      <c r="B1124" s="291" t="str">
        <f>IF(ISERROR(VLOOKUP($A1124,DB登録部品番号!$A$2:$A$2000,1,FALSE)),"■","")</f>
        <v/>
      </c>
      <c r="C1124" s="291" t="str">
        <f t="shared" si="17"/>
        <v>INSERT INTO UPK_TEST.main_masters.mm_buhin_no (buhin_no, created_date, created_tantou_id) VALUES ('762193XE0A', GETDATE(), 999);</v>
      </c>
    </row>
    <row r="1125" spans="1:3">
      <c r="A1125" s="291" t="s">
        <v>2294</v>
      </c>
      <c r="B1125" s="291" t="str">
        <f>IF(ISERROR(VLOOKUP($A1125,DB登録部品番号!$A$2:$A$2000,1,FALSE)),"■","")</f>
        <v/>
      </c>
      <c r="C1125" s="291" t="str">
        <f t="shared" si="17"/>
        <v>INSERT INTO UPK_TEST.main_masters.mm_buhin_no (buhin_no, created_date, created_tantou_id) VALUES ('762184CC0A', GETDATE(), 999);</v>
      </c>
    </row>
    <row r="1126" spans="1:3">
      <c r="A1126" s="291" t="s">
        <v>2299</v>
      </c>
      <c r="B1126" s="291" t="str">
        <f>IF(ISERROR(VLOOKUP($A1126,DB登録部品番号!$A$2:$A$2000,1,FALSE)),"■","")</f>
        <v/>
      </c>
      <c r="C1126" s="291" t="str">
        <f t="shared" si="17"/>
        <v>INSERT INTO UPK_TEST.main_masters.mm_buhin_no (buhin_no, created_date, created_tantou_id) VALUES ('762194CC0A', GETDATE(), 999);</v>
      </c>
    </row>
    <row r="1127" spans="1:3">
      <c r="A1127" s="291" t="s">
        <v>2295</v>
      </c>
      <c r="B1127" s="291" t="str">
        <f>IF(ISERROR(VLOOKUP($A1127,DB登録部品番号!$A$2:$A$2000,1,FALSE)),"■","")</f>
        <v/>
      </c>
      <c r="C1127" s="291" t="str">
        <f t="shared" si="17"/>
        <v>INSERT INTO UPK_TEST.main_masters.mm_buhin_no (buhin_no, created_date, created_tantou_id) VALUES ('762193VA0A', GETDATE(), 999);</v>
      </c>
    </row>
    <row r="1128" spans="1:3">
      <c r="A1128" s="291" t="s">
        <v>2298</v>
      </c>
      <c r="B1128" s="291" t="str">
        <f>IF(ISERROR(VLOOKUP($A1128,DB登録部品番号!$A$2:$A$2000,1,FALSE)),"■","")</f>
        <v/>
      </c>
      <c r="C1128" s="291" t="str">
        <f t="shared" si="17"/>
        <v>INSERT INTO UPK_TEST.main_masters.mm_buhin_no (buhin_no, created_date, created_tantou_id) VALUES ('762193XJ0A', GETDATE(), 999);</v>
      </c>
    </row>
    <row r="1129" spans="1:3">
      <c r="A1129" s="291" t="s">
        <v>7422</v>
      </c>
      <c r="B1129" s="291" t="str">
        <f>IF(ISERROR(VLOOKUP($A1129,DB登録部品番号!$A$2:$A$2000,1,FALSE)),"■","")</f>
        <v>■</v>
      </c>
      <c r="C1129" s="291" t="str">
        <f t="shared" si="17"/>
        <v>INSERT INTO UPK_TEST.main_masters.mm_buhin_no (buhin_no, created_date, created_tantou_id) VALUES ('762268H300', GETDATE(), 999);</v>
      </c>
    </row>
    <row r="1130" spans="1:3">
      <c r="A1130" s="291" t="s">
        <v>7423</v>
      </c>
      <c r="B1130" s="291" t="str">
        <f>IF(ISERROR(VLOOKUP($A1130,DB登録部品番号!$A$2:$A$2000,1,FALSE)),"■","")</f>
        <v>■</v>
      </c>
      <c r="C1130" s="291" t="str">
        <f t="shared" si="17"/>
        <v>INSERT INTO UPK_TEST.main_masters.mm_buhin_no (buhin_no, created_date, created_tantou_id) VALUES ('762278H300', GETDATE(), 999);</v>
      </c>
    </row>
    <row r="1131" spans="1:3">
      <c r="A1131" s="291" t="s">
        <v>7424</v>
      </c>
      <c r="B1131" s="291" t="str">
        <f>IF(ISERROR(VLOOKUP($A1131,DB登録部品番号!$A$2:$A$2000,1,FALSE)),"■","")</f>
        <v>■</v>
      </c>
      <c r="C1131" s="291" t="str">
        <f t="shared" si="17"/>
        <v>INSERT INTO UPK_TEST.main_masters.mm_buhin_no (buhin_no, created_date, created_tantou_id) VALUES ('762268H700', GETDATE(), 999);</v>
      </c>
    </row>
    <row r="1132" spans="1:3">
      <c r="A1132" s="291" t="s">
        <v>7425</v>
      </c>
      <c r="B1132" s="291" t="str">
        <f>IF(ISERROR(VLOOKUP($A1132,DB登録部品番号!$A$2:$A$2000,1,FALSE)),"■","")</f>
        <v>■</v>
      </c>
      <c r="C1132" s="291" t="str">
        <f t="shared" si="17"/>
        <v>INSERT INTO UPK_TEST.main_masters.mm_buhin_no (buhin_no, created_date, created_tantou_id) VALUES ('762278H700', GETDATE(), 999);</v>
      </c>
    </row>
    <row r="1133" spans="1:3">
      <c r="A1133" s="291" t="s">
        <v>2300</v>
      </c>
      <c r="B1133" s="291" t="str">
        <f>IF(ISERROR(VLOOKUP($A1133,DB登録部品番号!$A$2:$A$2000,1,FALSE)),"■","")</f>
        <v/>
      </c>
      <c r="C1133" s="291" t="str">
        <f t="shared" si="17"/>
        <v>INSERT INTO UPK_TEST.main_masters.mm_buhin_no (buhin_no, created_date, created_tantou_id) VALUES ('762321VA0A', GETDATE(), 999);</v>
      </c>
    </row>
    <row r="1134" spans="1:3">
      <c r="A1134" s="291" t="s">
        <v>2301</v>
      </c>
      <c r="B1134" s="291" t="str">
        <f>IF(ISERROR(VLOOKUP($A1134,DB登録部品番号!$A$2:$A$2000,1,FALSE)),"■","")</f>
        <v/>
      </c>
      <c r="C1134" s="291" t="str">
        <f t="shared" si="17"/>
        <v>INSERT INTO UPK_TEST.main_masters.mm_buhin_no (buhin_no, created_date, created_tantou_id) VALUES ('762321VA0B', GETDATE(), 999);</v>
      </c>
    </row>
    <row r="1135" spans="1:3">
      <c r="A1135" s="291" t="s">
        <v>2302</v>
      </c>
      <c r="B1135" s="291" t="str">
        <f>IF(ISERROR(VLOOKUP($A1135,DB登録部品番号!$A$2:$A$2000,1,FALSE)),"■","")</f>
        <v/>
      </c>
      <c r="C1135" s="291" t="str">
        <f t="shared" si="17"/>
        <v>INSERT INTO UPK_TEST.main_masters.mm_buhin_no (buhin_no, created_date, created_tantou_id) VALUES ('762323VA0A', GETDATE(), 999);</v>
      </c>
    </row>
    <row r="1136" spans="1:3">
      <c r="A1136" s="291" t="s">
        <v>2303</v>
      </c>
      <c r="B1136" s="291" t="str">
        <f>IF(ISERROR(VLOOKUP($A1136,DB登録部品番号!$A$2:$A$2000,1,FALSE)),"■","")</f>
        <v/>
      </c>
      <c r="C1136" s="291" t="str">
        <f t="shared" si="17"/>
        <v>INSERT INTO UPK_TEST.main_masters.mm_buhin_no (buhin_no, created_date, created_tantou_id) VALUES ('762323XA0A', GETDATE(), 999);</v>
      </c>
    </row>
    <row r="1137" spans="1:3">
      <c r="A1137" s="291" t="s">
        <v>2304</v>
      </c>
      <c r="B1137" s="291" t="str">
        <f>IF(ISERROR(VLOOKUP($A1137,DB登録部品番号!$A$2:$A$2000,1,FALSE)),"■","")</f>
        <v/>
      </c>
      <c r="C1137" s="291" t="str">
        <f t="shared" si="17"/>
        <v>INSERT INTO UPK_TEST.main_masters.mm_buhin_no (buhin_no, created_date, created_tantou_id) VALUES ('762323XJ0A', GETDATE(), 999);</v>
      </c>
    </row>
    <row r="1138" spans="1:3">
      <c r="A1138" s="291" t="s">
        <v>7426</v>
      </c>
      <c r="B1138" s="291" t="str">
        <f>IF(ISERROR(VLOOKUP($A1138,DB登録部品番号!$A$2:$A$2000,1,FALSE)),"■","")</f>
        <v>■</v>
      </c>
      <c r="C1138" s="291" t="str">
        <f t="shared" si="17"/>
        <v>INSERT INTO UPK_TEST.main_masters.mm_buhin_no (buhin_no, created_date, created_tantou_id) VALUES ('762328H30001', GETDATE(), 999);</v>
      </c>
    </row>
    <row r="1139" spans="1:3">
      <c r="A1139" s="291" t="s">
        <v>7427</v>
      </c>
      <c r="B1139" s="291" t="str">
        <f>IF(ISERROR(VLOOKUP($A1139,DB登録部品番号!$A$2:$A$2000,1,FALSE)),"■","")</f>
        <v>■</v>
      </c>
      <c r="C1139" s="291" t="str">
        <f t="shared" si="17"/>
        <v>INSERT INTO UPK_TEST.main_masters.mm_buhin_no (buhin_no, created_date, created_tantou_id) VALUES ('76232JM00A', GETDATE(), 999);</v>
      </c>
    </row>
    <row r="1140" spans="1:3">
      <c r="A1140" s="291" t="s">
        <v>7428</v>
      </c>
      <c r="B1140" s="291" t="str">
        <f>IF(ISERROR(VLOOKUP($A1140,DB登録部品番号!$A$2:$A$2000,1,FALSE)),"■","")</f>
        <v>■</v>
      </c>
      <c r="C1140" s="291" t="str">
        <f t="shared" si="17"/>
        <v>INSERT INTO UPK_TEST.main_masters.mm_buhin_no (buhin_no, created_date, created_tantou_id) VALUES ('76232JN20A', GETDATE(), 999);</v>
      </c>
    </row>
    <row r="1141" spans="1:3">
      <c r="A1141" s="291" t="s">
        <v>2305</v>
      </c>
      <c r="B1141" s="291" t="str">
        <f>IF(ISERROR(VLOOKUP($A1141,DB登録部品番号!$A$2:$A$2000,1,FALSE)),"■","")</f>
        <v/>
      </c>
      <c r="C1141" s="291" t="str">
        <f t="shared" si="17"/>
        <v>INSERT INTO UPK_TEST.main_masters.mm_buhin_no (buhin_no, created_date, created_tantou_id) VALUES ('762324CC0A', GETDATE(), 999);</v>
      </c>
    </row>
    <row r="1142" spans="1:3">
      <c r="A1142" s="291" t="s">
        <v>2311</v>
      </c>
      <c r="B1142" s="291" t="str">
        <f>IF(ISERROR(VLOOKUP($A1142,DB登録部品番号!$A$2:$A$2000,1,FALSE)),"■","")</f>
        <v/>
      </c>
      <c r="C1142" s="291" t="str">
        <f t="shared" si="17"/>
        <v>INSERT INTO UPK_TEST.main_masters.mm_buhin_no (buhin_no, created_date, created_tantou_id) VALUES ('762334CC0A', GETDATE(), 999);</v>
      </c>
    </row>
    <row r="1143" spans="1:3">
      <c r="A1143" s="291" t="s">
        <v>2306</v>
      </c>
      <c r="B1143" s="291" t="str">
        <f>IF(ISERROR(VLOOKUP($A1143,DB登録部品番号!$A$2:$A$2000,1,FALSE)),"■","")</f>
        <v/>
      </c>
      <c r="C1143" s="291" t="str">
        <f t="shared" si="17"/>
        <v>INSERT INTO UPK_TEST.main_masters.mm_buhin_no (buhin_no, created_date, created_tantou_id) VALUES ('762331VA0A', GETDATE(), 999);</v>
      </c>
    </row>
    <row r="1144" spans="1:3">
      <c r="A1144" s="291" t="s">
        <v>2307</v>
      </c>
      <c r="B1144" s="291" t="str">
        <f>IF(ISERROR(VLOOKUP($A1144,DB登録部品番号!$A$2:$A$2000,1,FALSE)),"■","")</f>
        <v/>
      </c>
      <c r="C1144" s="291" t="str">
        <f t="shared" si="17"/>
        <v>INSERT INTO UPK_TEST.main_masters.mm_buhin_no (buhin_no, created_date, created_tantou_id) VALUES ('762331VA0B', GETDATE(), 999);</v>
      </c>
    </row>
    <row r="1145" spans="1:3">
      <c r="A1145" s="291" t="s">
        <v>2308</v>
      </c>
      <c r="B1145" s="291" t="str">
        <f>IF(ISERROR(VLOOKUP($A1145,DB登録部品番号!$A$2:$A$2000,1,FALSE)),"■","")</f>
        <v/>
      </c>
      <c r="C1145" s="291" t="str">
        <f t="shared" si="17"/>
        <v>INSERT INTO UPK_TEST.main_masters.mm_buhin_no (buhin_no, created_date, created_tantou_id) VALUES ('762333VA0A', GETDATE(), 999);</v>
      </c>
    </row>
    <row r="1146" spans="1:3">
      <c r="A1146" s="291" t="s">
        <v>2309</v>
      </c>
      <c r="B1146" s="291" t="str">
        <f>IF(ISERROR(VLOOKUP($A1146,DB登録部品番号!$A$2:$A$2000,1,FALSE)),"■","")</f>
        <v/>
      </c>
      <c r="C1146" s="291" t="str">
        <f t="shared" si="17"/>
        <v>INSERT INTO UPK_TEST.main_masters.mm_buhin_no (buhin_no, created_date, created_tantou_id) VALUES ('762333XA0A', GETDATE(), 999);</v>
      </c>
    </row>
    <row r="1147" spans="1:3">
      <c r="A1147" s="291" t="s">
        <v>2310</v>
      </c>
      <c r="B1147" s="291" t="str">
        <f>IF(ISERROR(VLOOKUP($A1147,DB登録部品番号!$A$2:$A$2000,1,FALSE)),"■","")</f>
        <v/>
      </c>
      <c r="C1147" s="291" t="str">
        <f t="shared" si="17"/>
        <v>INSERT INTO UPK_TEST.main_masters.mm_buhin_no (buhin_no, created_date, created_tantou_id) VALUES ('762333XJ0A', GETDATE(), 999);</v>
      </c>
    </row>
    <row r="1148" spans="1:3">
      <c r="A1148" s="291" t="s">
        <v>7429</v>
      </c>
      <c r="B1148" s="291" t="str">
        <f>IF(ISERROR(VLOOKUP($A1148,DB登録部品番号!$A$2:$A$2000,1,FALSE)),"■","")</f>
        <v>■</v>
      </c>
      <c r="C1148" s="291" t="str">
        <f t="shared" si="17"/>
        <v>INSERT INTO UPK_TEST.main_masters.mm_buhin_no (buhin_no, created_date, created_tantou_id) VALUES ('762338H30001', GETDATE(), 999);</v>
      </c>
    </row>
    <row r="1149" spans="1:3">
      <c r="A1149" s="291" t="s">
        <v>7430</v>
      </c>
      <c r="B1149" s="291" t="str">
        <f>IF(ISERROR(VLOOKUP($A1149,DB登録部品番号!$A$2:$A$2000,1,FALSE)),"■","")</f>
        <v>■</v>
      </c>
      <c r="C1149" s="291" t="str">
        <f t="shared" si="17"/>
        <v>INSERT INTO UPK_TEST.main_masters.mm_buhin_no (buhin_no, created_date, created_tantou_id) VALUES ('76233JM00A', GETDATE(), 999);</v>
      </c>
    </row>
    <row r="1150" spans="1:3">
      <c r="A1150" s="291" t="s">
        <v>7431</v>
      </c>
      <c r="B1150" s="291" t="str">
        <f>IF(ISERROR(VLOOKUP($A1150,DB登録部品番号!$A$2:$A$2000,1,FALSE)),"■","")</f>
        <v>■</v>
      </c>
      <c r="C1150" s="291" t="str">
        <f t="shared" si="17"/>
        <v>INSERT INTO UPK_TEST.main_masters.mm_buhin_no (buhin_no, created_date, created_tantou_id) VALUES ('76233JN20A', GETDATE(), 999);</v>
      </c>
    </row>
    <row r="1151" spans="1:3">
      <c r="A1151" s="291" t="s">
        <v>7432</v>
      </c>
      <c r="B1151" s="291" t="str">
        <f>IF(ISERROR(VLOOKUP($A1151,DB登録部品番号!$A$2:$A$2000,1,FALSE)),"■","")</f>
        <v>■</v>
      </c>
      <c r="C1151" s="291" t="str">
        <f t="shared" si="17"/>
        <v>INSERT INTO UPK_TEST.main_masters.mm_buhin_no (buhin_no, created_date, created_tantou_id) VALUES ('762348H700', GETDATE(), 999);</v>
      </c>
    </row>
    <row r="1152" spans="1:3">
      <c r="A1152" s="291" t="s">
        <v>7433</v>
      </c>
      <c r="B1152" s="291" t="str">
        <f>IF(ISERROR(VLOOKUP($A1152,DB登録部品番号!$A$2:$A$2000,1,FALSE)),"■","")</f>
        <v>■</v>
      </c>
      <c r="C1152" s="291" t="str">
        <f t="shared" si="17"/>
        <v>INSERT INTO UPK_TEST.main_masters.mm_buhin_no (buhin_no, created_date, created_tantou_id) VALUES ('762358H700', GETDATE(), 999);</v>
      </c>
    </row>
    <row r="1153" spans="1:3">
      <c r="A1153" s="291" t="s">
        <v>7434</v>
      </c>
      <c r="B1153" s="291" t="str">
        <f>IF(ISERROR(VLOOKUP($A1153,DB登録部品番号!$A$2:$A$2000,1,FALSE)),"■","")</f>
        <v>■</v>
      </c>
      <c r="C1153" s="291" t="str">
        <f t="shared" si="17"/>
        <v>INSERT INTO UPK_TEST.main_masters.mm_buhin_no (buhin_no, created_date, created_tantou_id) VALUES ('762423VA0A', GETDATE(), 999);</v>
      </c>
    </row>
    <row r="1154" spans="1:3">
      <c r="A1154" s="291" t="s">
        <v>2312</v>
      </c>
      <c r="B1154" s="291" t="str">
        <f>IF(ISERROR(VLOOKUP($A1154,DB登録部品番号!$A$2:$A$2000,1,FALSE)),"■","")</f>
        <v/>
      </c>
      <c r="C1154" s="291" t="str">
        <f t="shared" si="17"/>
        <v>INSERT INTO UPK_TEST.main_masters.mm_buhin_no (buhin_no, created_date, created_tantou_id) VALUES ('762424CB0A', GETDATE(), 999);</v>
      </c>
    </row>
    <row r="1155" spans="1:3">
      <c r="A1155" s="291" t="s">
        <v>7435</v>
      </c>
      <c r="B1155" s="291" t="str">
        <f>IF(ISERROR(VLOOKUP($A1155,DB登録部品番号!$A$2:$A$2000,1,FALSE)),"■","")</f>
        <v>■</v>
      </c>
      <c r="C1155" s="291" t="str">
        <f t="shared" si="17"/>
        <v>INSERT INTO UPK_TEST.main_masters.mm_buhin_no (buhin_no, created_date, created_tantou_id) VALUES ('76242EN000', GETDATE(), 999);</v>
      </c>
    </row>
    <row r="1156" spans="1:3">
      <c r="A1156" s="291" t="s">
        <v>7436</v>
      </c>
      <c r="B1156" s="291" t="str">
        <f>IF(ISERROR(VLOOKUP($A1156,DB登録部品番号!$A$2:$A$2000,1,FALSE)),"■","")</f>
        <v>■</v>
      </c>
      <c r="C1156" s="291" t="str">
        <f t="shared" si="17"/>
        <v>INSERT INTO UPK_TEST.main_masters.mm_buhin_no (buhin_no, created_date, created_tantou_id) VALUES ('76242JG00A', GETDATE(), 999);</v>
      </c>
    </row>
    <row r="1157" spans="1:3">
      <c r="A1157" s="291" t="s">
        <v>7437</v>
      </c>
      <c r="B1157" s="291" t="str">
        <f>IF(ISERROR(VLOOKUP($A1157,DB登録部品番号!$A$2:$A$2000,1,FALSE)),"■","")</f>
        <v>■</v>
      </c>
      <c r="C1157" s="291" t="str">
        <f t="shared" ref="C1157:C1220" si="18">$L$1&amp;"'"&amp;$A1157&amp;"', GETDATE(), 999);"</f>
        <v>INSERT INTO UPK_TEST.main_masters.mm_buhin_no (buhin_no, created_date, created_tantou_id) VALUES ('76242JG40A', GETDATE(), 999);</v>
      </c>
    </row>
    <row r="1158" spans="1:3">
      <c r="A1158" s="291" t="s">
        <v>7438</v>
      </c>
      <c r="B1158" s="291" t="str">
        <f>IF(ISERROR(VLOOKUP($A1158,DB登録部品番号!$A$2:$A$2000,1,FALSE)),"■","")</f>
        <v>■</v>
      </c>
      <c r="C1158" s="291" t="str">
        <f t="shared" si="18"/>
        <v>INSERT INTO UPK_TEST.main_masters.mm_buhin_no (buhin_no, created_date, created_tantou_id) VALUES ('76242JG40A-E', GETDATE(), 999);</v>
      </c>
    </row>
    <row r="1159" spans="1:3">
      <c r="A1159" s="291" t="s">
        <v>7439</v>
      </c>
      <c r="B1159" s="291" t="str">
        <f>IF(ISERROR(VLOOKUP($A1159,DB登録部品番号!$A$2:$A$2000,1,FALSE)),"■","")</f>
        <v>■</v>
      </c>
      <c r="C1159" s="291" t="str">
        <f t="shared" si="18"/>
        <v>INSERT INTO UPK_TEST.main_masters.mm_buhin_no (buhin_no, created_date, created_tantou_id) VALUES ('762424M408', GETDATE(), 999);</v>
      </c>
    </row>
    <row r="1160" spans="1:3">
      <c r="A1160" s="291" t="s">
        <v>7440</v>
      </c>
      <c r="B1160" s="291" t="str">
        <f>IF(ISERROR(VLOOKUP($A1160,DB登録部品番号!$A$2:$A$2000,1,FALSE)),"■","")</f>
        <v>■</v>
      </c>
      <c r="C1160" s="291" t="str">
        <f t="shared" si="18"/>
        <v>INSERT INTO UPK_TEST.main_masters.mm_buhin_no (buhin_no, created_date, created_tantou_id) VALUES ('762434M400', GETDATE(), 999);</v>
      </c>
    </row>
    <row r="1161" spans="1:3">
      <c r="A1161" s="291" t="s">
        <v>2313</v>
      </c>
      <c r="B1161" s="291" t="str">
        <f>IF(ISERROR(VLOOKUP($A1161,DB登録部品番号!$A$2:$A$2000,1,FALSE)),"■","")</f>
        <v/>
      </c>
      <c r="C1161" s="291" t="str">
        <f t="shared" si="18"/>
        <v>INSERT INTO UPK_TEST.main_masters.mm_buhin_no (buhin_no, created_date, created_tantou_id) VALUES ('762425TA0A', GETDATE(), 999);</v>
      </c>
    </row>
    <row r="1162" spans="1:3">
      <c r="A1162" s="291" t="s">
        <v>2317</v>
      </c>
      <c r="B1162" s="291" t="str">
        <f>IF(ISERROR(VLOOKUP($A1162,DB登録部品番号!$A$2:$A$2000,1,FALSE)),"■","")</f>
        <v/>
      </c>
      <c r="C1162" s="291" t="str">
        <f t="shared" si="18"/>
        <v>INSERT INTO UPK_TEST.main_masters.mm_buhin_no (buhin_no, created_date, created_tantou_id) VALUES ('762435TA0A', GETDATE(), 999);</v>
      </c>
    </row>
    <row r="1163" spans="1:3">
      <c r="A1163" s="291" t="s">
        <v>2314</v>
      </c>
      <c r="B1163" s="291" t="str">
        <f>IF(ISERROR(VLOOKUP($A1163,DB登録部品番号!$A$2:$A$2000,1,FALSE)),"■","")</f>
        <v/>
      </c>
      <c r="C1163" s="291" t="str">
        <f t="shared" si="18"/>
        <v>INSERT INTO UPK_TEST.main_masters.mm_buhin_no (buhin_no, created_date, created_tantou_id) VALUES ('762425TA1A', GETDATE(), 999);</v>
      </c>
    </row>
    <row r="1164" spans="1:3">
      <c r="A1164" s="291" t="s">
        <v>2318</v>
      </c>
      <c r="B1164" s="291" t="str">
        <f>IF(ISERROR(VLOOKUP($A1164,DB登録部品番号!$A$2:$A$2000,1,FALSE)),"■","")</f>
        <v/>
      </c>
      <c r="C1164" s="291" t="str">
        <f t="shared" si="18"/>
        <v>INSERT INTO UPK_TEST.main_masters.mm_buhin_no (buhin_no, created_date, created_tantou_id) VALUES ('762435TA1A', GETDATE(), 999);</v>
      </c>
    </row>
    <row r="1165" spans="1:3">
      <c r="A1165" s="291" t="s">
        <v>2315</v>
      </c>
      <c r="B1165" s="291" t="str">
        <f>IF(ISERROR(VLOOKUP($A1165,DB登録部品番号!$A$2:$A$2000,1,FALSE)),"■","")</f>
        <v/>
      </c>
      <c r="C1165" s="291" t="str">
        <f t="shared" si="18"/>
        <v>INSERT INTO UPK_TEST.main_masters.mm_buhin_no (buhin_no, created_date, created_tantou_id) VALUES ('762426RA0A', GETDATE(), 999);</v>
      </c>
    </row>
    <row r="1166" spans="1:3">
      <c r="A1166" s="291" t="s">
        <v>2319</v>
      </c>
      <c r="B1166" s="291" t="str">
        <f>IF(ISERROR(VLOOKUP($A1166,DB登録部品番号!$A$2:$A$2000,1,FALSE)),"■","")</f>
        <v/>
      </c>
      <c r="C1166" s="291" t="str">
        <f t="shared" si="18"/>
        <v>INSERT INTO UPK_TEST.main_masters.mm_buhin_no (buhin_no, created_date, created_tantou_id) VALUES ('762436RA0A', GETDATE(), 999);</v>
      </c>
    </row>
    <row r="1167" spans="1:3">
      <c r="A1167" s="291" t="s">
        <v>7441</v>
      </c>
      <c r="B1167" s="291" t="str">
        <f>IF(ISERROR(VLOOKUP($A1167,DB登録部品番号!$A$2:$A$2000,1,FALSE)),"■","")</f>
        <v>■</v>
      </c>
      <c r="C1167" s="291" t="str">
        <f t="shared" si="18"/>
        <v>INSERT INTO UPK_TEST.main_masters.mm_buhin_no (buhin_no, created_date, created_tantou_id) VALUES ('762433VA0A', GETDATE(), 999);</v>
      </c>
    </row>
    <row r="1168" spans="1:3">
      <c r="A1168" s="291" t="s">
        <v>2316</v>
      </c>
      <c r="B1168" s="291" t="str">
        <f>IF(ISERROR(VLOOKUP($A1168,DB登録部品番号!$A$2:$A$2000,1,FALSE)),"■","")</f>
        <v/>
      </c>
      <c r="C1168" s="291" t="str">
        <f t="shared" si="18"/>
        <v>INSERT INTO UPK_TEST.main_masters.mm_buhin_no (buhin_no, created_date, created_tantou_id) VALUES ('762434CB0A', GETDATE(), 999);</v>
      </c>
    </row>
    <row r="1169" spans="1:3">
      <c r="A1169" s="291" t="s">
        <v>7442</v>
      </c>
      <c r="B1169" s="291" t="str">
        <f>IF(ISERROR(VLOOKUP($A1169,DB登録部品番号!$A$2:$A$2000,1,FALSE)),"■","")</f>
        <v>■</v>
      </c>
      <c r="C1169" s="291" t="str">
        <f t="shared" si="18"/>
        <v>INSERT INTO UPK_TEST.main_masters.mm_buhin_no (buhin_no, created_date, created_tantou_id) VALUES ('76243EN000', GETDATE(), 999);</v>
      </c>
    </row>
    <row r="1170" spans="1:3">
      <c r="A1170" s="291" t="s">
        <v>7443</v>
      </c>
      <c r="B1170" s="291" t="str">
        <f>IF(ISERROR(VLOOKUP($A1170,DB登録部品番号!$A$2:$A$2000,1,FALSE)),"■","")</f>
        <v>■</v>
      </c>
      <c r="C1170" s="291" t="str">
        <f t="shared" si="18"/>
        <v>INSERT INTO UPK_TEST.main_masters.mm_buhin_no (buhin_no, created_date, created_tantou_id) VALUES ('76243JG00A', GETDATE(), 999);</v>
      </c>
    </row>
    <row r="1171" spans="1:3">
      <c r="A1171" s="291" t="s">
        <v>7444</v>
      </c>
      <c r="B1171" s="291" t="str">
        <f>IF(ISERROR(VLOOKUP($A1171,DB登録部品番号!$A$2:$A$2000,1,FALSE)),"■","")</f>
        <v>■</v>
      </c>
      <c r="C1171" s="291" t="str">
        <f t="shared" si="18"/>
        <v>INSERT INTO UPK_TEST.main_masters.mm_buhin_no (buhin_no, created_date, created_tantou_id) VALUES ('76243JG40A', GETDATE(), 999);</v>
      </c>
    </row>
    <row r="1172" spans="1:3">
      <c r="A1172" s="291" t="s">
        <v>7445</v>
      </c>
      <c r="B1172" s="291" t="str">
        <f>IF(ISERROR(VLOOKUP($A1172,DB登録部品番号!$A$2:$A$2000,1,FALSE)),"■","")</f>
        <v>■</v>
      </c>
      <c r="C1172" s="291" t="str">
        <f t="shared" si="18"/>
        <v>INSERT INTO UPK_TEST.main_masters.mm_buhin_no (buhin_no, created_date, created_tantou_id) VALUES ('76243JG40A-E', GETDATE(), 999);</v>
      </c>
    </row>
    <row r="1173" spans="1:3">
      <c r="A1173" s="291" t="s">
        <v>2320</v>
      </c>
      <c r="B1173" s="291" t="str">
        <f>IF(ISERROR(VLOOKUP($A1173,DB登録部品番号!$A$2:$A$2000,1,FALSE)),"■","")</f>
        <v/>
      </c>
      <c r="C1173" s="291" t="str">
        <f t="shared" si="18"/>
        <v>INSERT INTO UPK_TEST.main_masters.mm_buhin_no (buhin_no, created_date, created_tantou_id) VALUES ('762461JA0A', GETDATE(), 999);</v>
      </c>
    </row>
    <row r="1174" spans="1:3">
      <c r="A1174" s="291" t="s">
        <v>7446</v>
      </c>
      <c r="B1174" s="291" t="str">
        <f>IF(ISERROR(VLOOKUP($A1174,DB登録部品番号!$A$2:$A$2000,1,FALSE)),"■","")</f>
        <v>■</v>
      </c>
      <c r="C1174" s="291" t="str">
        <f t="shared" si="18"/>
        <v>INSERT INTO UPK_TEST.main_masters.mm_buhin_no (buhin_no, created_date, created_tantou_id) VALUES ('76246JG00A', GETDATE(), 999);</v>
      </c>
    </row>
    <row r="1175" spans="1:3">
      <c r="A1175" s="291" t="s">
        <v>2321</v>
      </c>
      <c r="B1175" s="291" t="str">
        <f>IF(ISERROR(VLOOKUP($A1175,DB登録部品番号!$A$2:$A$2000,1,FALSE)),"■","")</f>
        <v/>
      </c>
      <c r="C1175" s="291" t="str">
        <f t="shared" si="18"/>
        <v>INSERT INTO UPK_TEST.main_masters.mm_buhin_no (buhin_no, created_date, created_tantou_id) VALUES ('762463XJ0A', GETDATE(), 999);</v>
      </c>
    </row>
    <row r="1176" spans="1:3">
      <c r="A1176" s="291" t="s">
        <v>2325</v>
      </c>
      <c r="B1176" s="291" t="str">
        <f>IF(ISERROR(VLOOKUP($A1176,DB登録部品番号!$A$2:$A$2000,1,FALSE)),"■","")</f>
        <v/>
      </c>
      <c r="C1176" s="291" t="str">
        <f t="shared" si="18"/>
        <v>INSERT INTO UPK_TEST.main_masters.mm_buhin_no (buhin_no, created_date, created_tantou_id) VALUES ('762473XJ0A', GETDATE(), 999);</v>
      </c>
    </row>
    <row r="1177" spans="1:3">
      <c r="A1177" s="291" t="s">
        <v>2323</v>
      </c>
      <c r="B1177" s="291" t="str">
        <f>IF(ISERROR(VLOOKUP($A1177,DB登録部品番号!$A$2:$A$2000,1,FALSE)),"■","")</f>
        <v/>
      </c>
      <c r="C1177" s="291" t="str">
        <f t="shared" si="18"/>
        <v>INSERT INTO UPK_TEST.main_masters.mm_buhin_no (buhin_no, created_date, created_tantou_id) VALUES ('762466RA0A', GETDATE(), 999);</v>
      </c>
    </row>
    <row r="1178" spans="1:3">
      <c r="A1178" s="291" t="s">
        <v>2327</v>
      </c>
      <c r="B1178" s="291" t="str">
        <f>IF(ISERROR(VLOOKUP($A1178,DB登録部品番号!$A$2:$A$2000,1,FALSE)),"■","")</f>
        <v/>
      </c>
      <c r="C1178" s="291" t="str">
        <f t="shared" si="18"/>
        <v>INSERT INTO UPK_TEST.main_masters.mm_buhin_no (buhin_no, created_date, created_tantou_id) VALUES ('762476RA0A', GETDATE(), 999);</v>
      </c>
    </row>
    <row r="1179" spans="1:3">
      <c r="A1179" s="291" t="s">
        <v>2324</v>
      </c>
      <c r="B1179" s="291" t="str">
        <f>IF(ISERROR(VLOOKUP($A1179,DB登録部品番号!$A$2:$A$2000,1,FALSE)),"■","")</f>
        <v/>
      </c>
      <c r="C1179" s="291" t="str">
        <f t="shared" si="18"/>
        <v>INSERT INTO UPK_TEST.main_masters.mm_buhin_no (buhin_no, created_date, created_tantou_id) VALUES ('762471JA0A', GETDATE(), 999);</v>
      </c>
    </row>
    <row r="1180" spans="1:3">
      <c r="A1180" s="291" t="s">
        <v>7447</v>
      </c>
      <c r="B1180" s="291" t="str">
        <f>IF(ISERROR(VLOOKUP($A1180,DB登録部品番号!$A$2:$A$2000,1,FALSE)),"■","")</f>
        <v>■</v>
      </c>
      <c r="C1180" s="291" t="str">
        <f t="shared" si="18"/>
        <v>INSERT INTO UPK_TEST.main_masters.mm_buhin_no (buhin_no, created_date, created_tantou_id) VALUES ('76247JG00A', GETDATE(), 999);</v>
      </c>
    </row>
    <row r="1181" spans="1:3">
      <c r="A1181" s="291" t="s">
        <v>2328</v>
      </c>
      <c r="B1181" s="291" t="str">
        <f>IF(ISERROR(VLOOKUP($A1181,DB登録部品番号!$A$2:$A$2000,1,FALSE)),"■","")</f>
        <v/>
      </c>
      <c r="C1181" s="291" t="str">
        <f t="shared" si="18"/>
        <v>INSERT INTO UPK_TEST.main_masters.mm_buhin_no (buhin_no, created_date, created_tantou_id) VALUES ('762621LA0A', GETDATE(), 999);</v>
      </c>
    </row>
    <row r="1182" spans="1:3">
      <c r="A1182" s="291" t="s">
        <v>7448</v>
      </c>
      <c r="B1182" s="291" t="str">
        <f>IF(ISERROR(VLOOKUP($A1182,DB登録部品番号!$A$2:$A$2000,1,FALSE)),"■","")</f>
        <v>■</v>
      </c>
      <c r="C1182" s="291" t="str">
        <f t="shared" si="18"/>
        <v>INSERT INTO UPK_TEST.main_masters.mm_buhin_no (buhin_no, created_date, created_tantou_id) VALUES ('762624M400', GETDATE(), 999);</v>
      </c>
    </row>
    <row r="1183" spans="1:3">
      <c r="A1183" s="291" t="s">
        <v>7449</v>
      </c>
      <c r="B1183" s="291" t="str">
        <f>IF(ISERROR(VLOOKUP($A1183,DB登録部品番号!$A$2:$A$2000,1,FALSE)),"■","")</f>
        <v>■</v>
      </c>
      <c r="C1183" s="291" t="str">
        <f t="shared" si="18"/>
        <v>INSERT INTO UPK_TEST.main_masters.mm_buhin_no (buhin_no, created_date, created_tantou_id) VALUES ('762624M710', GETDATE(), 999);</v>
      </c>
    </row>
    <row r="1184" spans="1:3">
      <c r="A1184" s="291" t="s">
        <v>2329</v>
      </c>
      <c r="B1184" s="291" t="str">
        <f>IF(ISERROR(VLOOKUP($A1184,DB登録部品番号!$A$2:$A$2000,1,FALSE)),"■","")</f>
        <v/>
      </c>
      <c r="C1184" s="291" t="str">
        <f t="shared" si="18"/>
        <v>INSERT INTO UPK_TEST.main_masters.mm_buhin_no (buhin_no, created_date, created_tantou_id) VALUES ('762631LA0A', GETDATE(), 999);</v>
      </c>
    </row>
    <row r="1185" spans="1:3">
      <c r="A1185" s="291" t="s">
        <v>7450</v>
      </c>
      <c r="B1185" s="291" t="str">
        <f>IF(ISERROR(VLOOKUP($A1185,DB登録部品番号!$A$2:$A$2000,1,FALSE)),"■","")</f>
        <v>■</v>
      </c>
      <c r="C1185" s="291" t="str">
        <f t="shared" si="18"/>
        <v>INSERT INTO UPK_TEST.main_masters.mm_buhin_no (buhin_no, created_date, created_tantou_id) VALUES ('762634M400', GETDATE(), 999);</v>
      </c>
    </row>
    <row r="1186" spans="1:3">
      <c r="A1186" s="291" t="s">
        <v>7451</v>
      </c>
      <c r="B1186" s="291" t="str">
        <f>IF(ISERROR(VLOOKUP($A1186,DB登録部品番号!$A$2:$A$2000,1,FALSE)),"■","")</f>
        <v>■</v>
      </c>
      <c r="C1186" s="291" t="str">
        <f t="shared" si="18"/>
        <v>INSERT INTO UPK_TEST.main_masters.mm_buhin_no (buhin_no, created_date, created_tantou_id) VALUES ('762634M710', GETDATE(), 999);</v>
      </c>
    </row>
    <row r="1187" spans="1:3">
      <c r="A1187" s="291" t="s">
        <v>7452</v>
      </c>
      <c r="B1187" s="291" t="str">
        <f>IF(ISERROR(VLOOKUP($A1187,DB登録部品番号!$A$2:$A$2000,1,FALSE)),"■","")</f>
        <v>■</v>
      </c>
      <c r="C1187" s="291" t="str">
        <f t="shared" si="18"/>
        <v>INSERT INTO UPK_TEST.main_masters.mm_buhin_no (buhin_no, created_date, created_tantou_id) VALUES ('762723VA0A', GETDATE(), 999);</v>
      </c>
    </row>
    <row r="1188" spans="1:3">
      <c r="A1188" s="291" t="s">
        <v>2331</v>
      </c>
      <c r="B1188" s="291" t="str">
        <f>IF(ISERROR(VLOOKUP($A1188,DB登録部品番号!$A$2:$A$2000,1,FALSE)),"■","")</f>
        <v/>
      </c>
      <c r="C1188" s="291" t="str">
        <f t="shared" si="18"/>
        <v>INSERT INTO UPK_TEST.main_masters.mm_buhin_no (buhin_no, created_date, created_tantou_id) VALUES ('762724CC0A', GETDATE(), 999);</v>
      </c>
    </row>
    <row r="1189" spans="1:3">
      <c r="A1189" s="291" t="s">
        <v>7453</v>
      </c>
      <c r="B1189" s="291" t="str">
        <f>IF(ISERROR(VLOOKUP($A1189,DB登録部品番号!$A$2:$A$2000,1,FALSE)),"■","")</f>
        <v>■</v>
      </c>
      <c r="C1189" s="291" t="str">
        <f t="shared" si="18"/>
        <v>INSERT INTO UPK_TEST.main_masters.mm_buhin_no (buhin_no, created_date, created_tantou_id) VALUES ('762724M400', GETDATE(), 999);</v>
      </c>
    </row>
    <row r="1190" spans="1:3">
      <c r="A1190" s="291" t="s">
        <v>7454</v>
      </c>
      <c r="B1190" s="291" t="str">
        <f>IF(ISERROR(VLOOKUP($A1190,DB登録部品番号!$A$2:$A$2000,1,FALSE)),"■","")</f>
        <v>■</v>
      </c>
      <c r="C1190" s="291" t="str">
        <f t="shared" si="18"/>
        <v>INSERT INTO UPK_TEST.main_masters.mm_buhin_no (buhin_no, created_date, created_tantou_id) VALUES ('762724M500', GETDATE(), 999);</v>
      </c>
    </row>
    <row r="1191" spans="1:3">
      <c r="A1191" s="291" t="s">
        <v>7455</v>
      </c>
      <c r="B1191" s="291" t="str">
        <f>IF(ISERROR(VLOOKUP($A1191,DB登録部品番号!$A$2:$A$2000,1,FALSE)),"■","")</f>
        <v>■</v>
      </c>
      <c r="C1191" s="291" t="str">
        <f t="shared" si="18"/>
        <v>INSERT INTO UPK_TEST.main_masters.mm_buhin_no (buhin_no, created_date, created_tantou_id) VALUES ('76272JM00A', GETDATE(), 999);</v>
      </c>
    </row>
    <row r="1192" spans="1:3">
      <c r="A1192" s="291" t="s">
        <v>2330</v>
      </c>
      <c r="B1192" s="291" t="str">
        <f>IF(ISERROR(VLOOKUP($A1192,DB登録部品番号!$A$2:$A$2000,1,FALSE)),"■","")</f>
        <v/>
      </c>
      <c r="C1192" s="291" t="str">
        <f t="shared" si="18"/>
        <v>INSERT INTO UPK_TEST.main_masters.mm_buhin_no (buhin_no, created_date, created_tantou_id) VALUES ('762721LA0A', GETDATE(), 999);</v>
      </c>
    </row>
    <row r="1193" spans="1:3">
      <c r="A1193" s="291" t="s">
        <v>2332</v>
      </c>
      <c r="B1193" s="291" t="str">
        <f>IF(ISERROR(VLOOKUP($A1193,DB登録部品番号!$A$2:$A$2000,1,FALSE)),"■","")</f>
        <v/>
      </c>
      <c r="C1193" s="291" t="str">
        <f t="shared" si="18"/>
        <v>INSERT INTO UPK_TEST.main_masters.mm_buhin_no (buhin_no, created_date, created_tantou_id) VALUES ('762731LA0A', GETDATE(), 999);</v>
      </c>
    </row>
    <row r="1194" spans="1:3">
      <c r="A1194" s="291" t="s">
        <v>7456</v>
      </c>
      <c r="B1194" s="291" t="str">
        <f>IF(ISERROR(VLOOKUP($A1194,DB登録部品番号!$A$2:$A$2000,1,FALSE)),"■","")</f>
        <v>■</v>
      </c>
      <c r="C1194" s="291" t="str">
        <f t="shared" si="18"/>
        <v>INSERT INTO UPK_TEST.main_masters.mm_buhin_no (buhin_no, created_date, created_tantou_id) VALUES ('76272JN20A', GETDATE(), 999);</v>
      </c>
    </row>
    <row r="1195" spans="1:3">
      <c r="A1195" s="291" t="s">
        <v>7457</v>
      </c>
      <c r="B1195" s="291" t="str">
        <f>IF(ISERROR(VLOOKUP($A1195,DB登録部品番号!$A$2:$A$2000,1,FALSE)),"■","")</f>
        <v>■</v>
      </c>
      <c r="C1195" s="291" t="str">
        <f t="shared" si="18"/>
        <v>INSERT INTO UPK_TEST.main_masters.mm_buhin_no (buhin_no, created_date, created_tantou_id) VALUES ('76273JN20A', GETDATE(), 999);</v>
      </c>
    </row>
    <row r="1196" spans="1:3">
      <c r="A1196" s="291" t="s">
        <v>7458</v>
      </c>
      <c r="B1196" s="291" t="str">
        <f>IF(ISERROR(VLOOKUP($A1196,DB登録部品番号!$A$2:$A$2000,1,FALSE)),"■","")</f>
        <v>■</v>
      </c>
      <c r="C1196" s="291" t="str">
        <f t="shared" si="18"/>
        <v>INSERT INTO UPK_TEST.main_masters.mm_buhin_no (buhin_no, created_date, created_tantou_id) VALUES ('76272JN20A-E', GETDATE(), 999);</v>
      </c>
    </row>
    <row r="1197" spans="1:3">
      <c r="A1197" s="291" t="s">
        <v>7459</v>
      </c>
      <c r="B1197" s="291" t="str">
        <f>IF(ISERROR(VLOOKUP($A1197,DB登録部品番号!$A$2:$A$2000,1,FALSE)),"■","")</f>
        <v>■</v>
      </c>
      <c r="C1197" s="291" t="str">
        <f t="shared" si="18"/>
        <v>INSERT INTO UPK_TEST.main_masters.mm_buhin_no (buhin_no, created_date, created_tantou_id) VALUES ('76273JN20A-E', GETDATE(), 999);</v>
      </c>
    </row>
    <row r="1198" spans="1:3">
      <c r="A1198" s="291" t="s">
        <v>7460</v>
      </c>
      <c r="B1198" s="291" t="str">
        <f>IF(ISERROR(VLOOKUP($A1198,DB登録部品番号!$A$2:$A$2000,1,FALSE)),"■","")</f>
        <v>■</v>
      </c>
      <c r="C1198" s="291" t="str">
        <f t="shared" si="18"/>
        <v>INSERT INTO UPK_TEST.main_masters.mm_buhin_no (buhin_no, created_date, created_tantou_id) VALUES ('762733VA0A', GETDATE(), 999);</v>
      </c>
    </row>
    <row r="1199" spans="1:3">
      <c r="A1199" s="291" t="s">
        <v>2333</v>
      </c>
      <c r="B1199" s="291" t="str">
        <f>IF(ISERROR(VLOOKUP($A1199,DB登録部品番号!$A$2:$A$2000,1,FALSE)),"■","")</f>
        <v/>
      </c>
      <c r="C1199" s="291" t="str">
        <f t="shared" si="18"/>
        <v>INSERT INTO UPK_TEST.main_masters.mm_buhin_no (buhin_no, created_date, created_tantou_id) VALUES ('762734CC0A', GETDATE(), 999);</v>
      </c>
    </row>
    <row r="1200" spans="1:3">
      <c r="A1200" s="291" t="s">
        <v>7461</v>
      </c>
      <c r="B1200" s="291" t="str">
        <f>IF(ISERROR(VLOOKUP($A1200,DB登録部品番号!$A$2:$A$2000,1,FALSE)),"■","")</f>
        <v>■</v>
      </c>
      <c r="C1200" s="291" t="str">
        <f t="shared" si="18"/>
        <v>INSERT INTO UPK_TEST.main_masters.mm_buhin_no (buhin_no, created_date, created_tantou_id) VALUES ('762734M400', GETDATE(), 999);</v>
      </c>
    </row>
    <row r="1201" spans="1:3">
      <c r="A1201" s="291" t="s">
        <v>7462</v>
      </c>
      <c r="B1201" s="291" t="str">
        <f>IF(ISERROR(VLOOKUP($A1201,DB登録部品番号!$A$2:$A$2000,1,FALSE)),"■","")</f>
        <v>■</v>
      </c>
      <c r="C1201" s="291" t="str">
        <f t="shared" si="18"/>
        <v>INSERT INTO UPK_TEST.main_masters.mm_buhin_no (buhin_no, created_date, created_tantou_id) VALUES ('762734M500', GETDATE(), 999);</v>
      </c>
    </row>
    <row r="1202" spans="1:3">
      <c r="A1202" s="291" t="s">
        <v>7463</v>
      </c>
      <c r="B1202" s="291" t="str">
        <f>IF(ISERROR(VLOOKUP($A1202,DB登録部品番号!$A$2:$A$2000,1,FALSE)),"■","")</f>
        <v>■</v>
      </c>
      <c r="C1202" s="291" t="str">
        <f t="shared" si="18"/>
        <v>INSERT INTO UPK_TEST.main_masters.mm_buhin_no (buhin_no, created_date, created_tantou_id) VALUES ('76273JM00A', GETDATE(), 999);</v>
      </c>
    </row>
    <row r="1203" spans="1:3">
      <c r="A1203" s="291" t="s">
        <v>7464</v>
      </c>
      <c r="B1203" s="291" t="str">
        <f>IF(ISERROR(VLOOKUP($A1203,DB登録部品番号!$A$2:$A$2000,1,FALSE)),"■","")</f>
        <v>■</v>
      </c>
      <c r="C1203" s="291" t="str">
        <f t="shared" si="18"/>
        <v>INSERT INTO UPK_TEST.main_masters.mm_buhin_no (buhin_no, created_date, created_tantou_id) VALUES ('762748H300', GETDATE(), 999);</v>
      </c>
    </row>
    <row r="1204" spans="1:3">
      <c r="A1204" s="291" t="s">
        <v>7465</v>
      </c>
      <c r="B1204" s="291" t="str">
        <f>IF(ISERROR(VLOOKUP($A1204,DB登録部品番号!$A$2:$A$2000,1,FALSE)),"■","")</f>
        <v>■</v>
      </c>
      <c r="C1204" s="291" t="str">
        <f t="shared" si="18"/>
        <v>INSERT INTO UPK_TEST.main_masters.mm_buhin_no (buhin_no, created_date, created_tantou_id) VALUES ('762758H300', GETDATE(), 999);</v>
      </c>
    </row>
    <row r="1205" spans="1:3">
      <c r="A1205" s="291" t="s">
        <v>7466</v>
      </c>
      <c r="B1205" s="291" t="str">
        <f>IF(ISERROR(VLOOKUP($A1205,DB登録部品番号!$A$2:$A$2000,1,FALSE)),"■","")</f>
        <v>■</v>
      </c>
      <c r="C1205" s="291" t="str">
        <f t="shared" si="18"/>
        <v>INSERT INTO UPK_TEST.main_masters.mm_buhin_no (buhin_no, created_date, created_tantou_id) VALUES ('762988H300', GETDATE(), 999);</v>
      </c>
    </row>
    <row r="1206" spans="1:3">
      <c r="A1206" s="291" t="s">
        <v>7467</v>
      </c>
      <c r="B1206" s="291" t="str">
        <f>IF(ISERROR(VLOOKUP($A1206,DB登録部品番号!$A$2:$A$2000,1,FALSE)),"■","")</f>
        <v>■</v>
      </c>
      <c r="C1206" s="291" t="str">
        <f t="shared" si="18"/>
        <v>INSERT INTO UPK_TEST.main_masters.mm_buhin_no (buhin_no, created_date, created_tantou_id) VALUES ('762998H300', GETDATE(), 999);</v>
      </c>
    </row>
    <row r="1207" spans="1:3">
      <c r="A1207" s="291" t="s">
        <v>2334</v>
      </c>
      <c r="B1207" s="291" t="str">
        <f>IF(ISERROR(VLOOKUP($A1207,DB登録部品番号!$A$2:$A$2000,1,FALSE)),"■","")</f>
        <v/>
      </c>
      <c r="C1207" s="291" t="str">
        <f t="shared" si="18"/>
        <v>INSERT INTO UPK_TEST.main_masters.mm_buhin_no (buhin_no, created_date, created_tantou_id) VALUES ('762A21JA0A', GETDATE(), 999);</v>
      </c>
    </row>
    <row r="1208" spans="1:3">
      <c r="A1208" s="291" t="s">
        <v>2335</v>
      </c>
      <c r="B1208" s="291" t="str">
        <f>IF(ISERROR(VLOOKUP($A1208,DB登録部品番号!$A$2:$A$2000,1,FALSE)),"■","")</f>
        <v/>
      </c>
      <c r="C1208" s="291" t="str">
        <f t="shared" si="18"/>
        <v>INSERT INTO UPK_TEST.main_masters.mm_buhin_no (buhin_no, created_date, created_tantou_id) VALUES ('762A31JA0A', GETDATE(), 999);</v>
      </c>
    </row>
    <row r="1209" spans="1:3">
      <c r="A1209" s="291" t="s">
        <v>2336</v>
      </c>
      <c r="B1209" s="291" t="str">
        <f>IF(ISERROR(VLOOKUP($A1209,DB登録部品番号!$A$2:$A$2000,1,FALSE)),"■","")</f>
        <v/>
      </c>
      <c r="C1209" s="291" t="str">
        <f t="shared" si="18"/>
        <v>INSERT INTO UPK_TEST.main_masters.mm_buhin_no (buhin_no, created_date, created_tantou_id) VALUES ('763124CC0A', GETDATE(), 999);</v>
      </c>
    </row>
    <row r="1210" spans="1:3">
      <c r="A1210" s="291" t="s">
        <v>2337</v>
      </c>
      <c r="B1210" s="291" t="str">
        <f>IF(ISERROR(VLOOKUP($A1210,DB登録部品番号!$A$2:$A$2000,1,FALSE)),"■","")</f>
        <v/>
      </c>
      <c r="C1210" s="291" t="str">
        <f t="shared" si="18"/>
        <v>INSERT INTO UPK_TEST.main_masters.mm_buhin_no (buhin_no, created_date, created_tantou_id) VALUES ('763134CC0A', GETDATE(), 999);</v>
      </c>
    </row>
    <row r="1211" spans="1:3">
      <c r="A1211" s="291" t="s">
        <v>7468</v>
      </c>
      <c r="B1211" s="291" t="str">
        <f>IF(ISERROR(VLOOKUP($A1211,DB登録部品番号!$A$2:$A$2000,1,FALSE)),"■","")</f>
        <v>■</v>
      </c>
      <c r="C1211" s="291" t="str">
        <f t="shared" si="18"/>
        <v>INSERT INTO UPK_TEST.main_masters.mm_buhin_no (buhin_no, created_date, created_tantou_id) VALUES ('76316JN20A', GETDATE(), 999);</v>
      </c>
    </row>
    <row r="1212" spans="1:3">
      <c r="A1212" s="291" t="s">
        <v>7469</v>
      </c>
      <c r="B1212" s="291" t="str">
        <f>IF(ISERROR(VLOOKUP($A1212,DB登録部品番号!$A$2:$A$2000,1,FALSE)),"■","")</f>
        <v>■</v>
      </c>
      <c r="C1212" s="291" t="str">
        <f t="shared" si="18"/>
        <v>INSERT INTO UPK_TEST.main_masters.mm_buhin_no (buhin_no, created_date, created_tantou_id) VALUES ('763163VA0A', GETDATE(), 999);</v>
      </c>
    </row>
    <row r="1213" spans="1:3">
      <c r="A1213" s="291" t="s">
        <v>7470</v>
      </c>
      <c r="B1213" s="291" t="str">
        <f>IF(ISERROR(VLOOKUP($A1213,DB登録部品番号!$A$2:$A$2000,1,FALSE)),"■","")</f>
        <v>■</v>
      </c>
      <c r="C1213" s="291" t="str">
        <f t="shared" si="18"/>
        <v>INSERT INTO UPK_TEST.main_masters.mm_buhin_no (buhin_no, created_date, created_tantou_id) VALUES ('763173VA0A', GETDATE(), 999);</v>
      </c>
    </row>
    <row r="1214" spans="1:3">
      <c r="A1214" s="291" t="s">
        <v>7471</v>
      </c>
      <c r="B1214" s="291" t="str">
        <f>IF(ISERROR(VLOOKUP($A1214,DB登録部品番号!$A$2:$A$2000,1,FALSE)),"■","")</f>
        <v>■</v>
      </c>
      <c r="C1214" s="291" t="str">
        <f t="shared" si="18"/>
        <v>INSERT INTO UPK_TEST.main_masters.mm_buhin_no (buhin_no, created_date, created_tantou_id) VALUES ('763164M400', GETDATE(), 999);</v>
      </c>
    </row>
    <row r="1215" spans="1:3">
      <c r="A1215" s="291" t="s">
        <v>7472</v>
      </c>
      <c r="B1215" s="291" t="str">
        <f>IF(ISERROR(VLOOKUP($A1215,DB登録部品番号!$A$2:$A$2000,1,FALSE)),"■","")</f>
        <v>■</v>
      </c>
      <c r="C1215" s="291" t="str">
        <f t="shared" si="18"/>
        <v>INSERT INTO UPK_TEST.main_masters.mm_buhin_no (buhin_no, created_date, created_tantou_id) VALUES ('763174M400', GETDATE(), 999);</v>
      </c>
    </row>
    <row r="1216" spans="1:3">
      <c r="A1216" s="291" t="s">
        <v>7473</v>
      </c>
      <c r="B1216" s="291" t="str">
        <f>IF(ISERROR(VLOOKUP($A1216,DB登録部品番号!$A$2:$A$2000,1,FALSE)),"■","")</f>
        <v>■</v>
      </c>
      <c r="C1216" s="291" t="str">
        <f t="shared" si="18"/>
        <v>INSERT INTO UPK_TEST.main_masters.mm_buhin_no (buhin_no, created_date, created_tantou_id) VALUES ('763164M500', GETDATE(), 999);</v>
      </c>
    </row>
    <row r="1217" spans="1:3">
      <c r="A1217" s="291" t="s">
        <v>7474</v>
      </c>
      <c r="B1217" s="291" t="str">
        <f>IF(ISERROR(VLOOKUP($A1217,DB登録部品番号!$A$2:$A$2000,1,FALSE)),"■","")</f>
        <v>■</v>
      </c>
      <c r="C1217" s="291" t="str">
        <f t="shared" si="18"/>
        <v>INSERT INTO UPK_TEST.main_masters.mm_buhin_no (buhin_no, created_date, created_tantou_id) VALUES ('763174M500', GETDATE(), 999);</v>
      </c>
    </row>
    <row r="1218" spans="1:3">
      <c r="A1218" s="291" t="s">
        <v>7475</v>
      </c>
      <c r="B1218" s="291" t="str">
        <f>IF(ISERROR(VLOOKUP($A1218,DB登録部品番号!$A$2:$A$2000,1,FALSE)),"■","")</f>
        <v>■</v>
      </c>
      <c r="C1218" s="291" t="str">
        <f t="shared" si="18"/>
        <v>INSERT INTO UPK_TEST.main_masters.mm_buhin_no (buhin_no, created_date, created_tantou_id) VALUES ('763164M500-B', GETDATE(), 999);</v>
      </c>
    </row>
    <row r="1219" spans="1:3">
      <c r="A1219" s="291" t="s">
        <v>7476</v>
      </c>
      <c r="B1219" s="291" t="str">
        <f>IF(ISERROR(VLOOKUP($A1219,DB登録部品番号!$A$2:$A$2000,1,FALSE)),"■","")</f>
        <v>■</v>
      </c>
      <c r="C1219" s="291" t="str">
        <f t="shared" si="18"/>
        <v>INSERT INTO UPK_TEST.main_masters.mm_buhin_no (buhin_no, created_date, created_tantou_id) VALUES ('763174M500-B', GETDATE(), 999);</v>
      </c>
    </row>
    <row r="1220" spans="1:3">
      <c r="A1220" s="291" t="s">
        <v>7477</v>
      </c>
      <c r="B1220" s="291" t="str">
        <f>IF(ISERROR(VLOOKUP($A1220,DB登録部品番号!$A$2:$A$2000,1,FALSE)),"■","")</f>
        <v>■</v>
      </c>
      <c r="C1220" s="291" t="str">
        <f t="shared" si="18"/>
        <v>INSERT INTO UPK_TEST.main_masters.mm_buhin_no (buhin_no, created_date, created_tantou_id) VALUES ('76317JN20A', GETDATE(), 999);</v>
      </c>
    </row>
    <row r="1221" spans="1:3">
      <c r="A1221" s="291" t="s">
        <v>2338</v>
      </c>
      <c r="B1221" s="291" t="str">
        <f>IF(ISERROR(VLOOKUP($A1221,DB登録部品番号!$A$2:$A$2000,1,FALSE)),"■","")</f>
        <v/>
      </c>
      <c r="C1221" s="291" t="str">
        <f t="shared" ref="C1221:C1284" si="19">$L$1&amp;"'"&amp;$A1221&amp;"', GETDATE(), 999);"</f>
        <v>INSERT INTO UPK_TEST.main_masters.mm_buhin_no (buhin_no, created_date, created_tantou_id) VALUES ('763201JA0A', GETDATE(), 999);</v>
      </c>
    </row>
    <row r="1222" spans="1:3">
      <c r="A1222" s="291" t="s">
        <v>2342</v>
      </c>
      <c r="B1222" s="291" t="str">
        <f>IF(ISERROR(VLOOKUP($A1222,DB登録部品番号!$A$2:$A$2000,1,FALSE)),"■","")</f>
        <v/>
      </c>
      <c r="C1222" s="291" t="str">
        <f t="shared" si="19"/>
        <v>INSERT INTO UPK_TEST.main_masters.mm_buhin_no (buhin_no, created_date, created_tantou_id) VALUES ('763211JA0A', GETDATE(), 999);</v>
      </c>
    </row>
    <row r="1223" spans="1:3">
      <c r="A1223" s="291" t="s">
        <v>2339</v>
      </c>
      <c r="B1223" s="291" t="str">
        <f>IF(ISERROR(VLOOKUP($A1223,DB登録部品番号!$A$2:$A$2000,1,FALSE)),"■","")</f>
        <v/>
      </c>
      <c r="C1223" s="291" t="str">
        <f t="shared" si="19"/>
        <v>INSERT INTO UPK_TEST.main_masters.mm_buhin_no (buhin_no, created_date, created_tantou_id) VALUES ('763203VA0B', GETDATE(), 999);</v>
      </c>
    </row>
    <row r="1224" spans="1:3">
      <c r="A1224" s="291" t="s">
        <v>2344</v>
      </c>
      <c r="B1224" s="291" t="str">
        <f>IF(ISERROR(VLOOKUP($A1224,DB登録部品番号!$A$2:$A$2000,1,FALSE)),"■","")</f>
        <v/>
      </c>
      <c r="C1224" s="291" t="str">
        <f t="shared" si="19"/>
        <v>INSERT INTO UPK_TEST.main_masters.mm_buhin_no (buhin_no, created_date, created_tantou_id) VALUES ('763213VA0B', GETDATE(), 999);</v>
      </c>
    </row>
    <row r="1225" spans="1:3">
      <c r="A1225" s="291" t="s">
        <v>2340</v>
      </c>
      <c r="B1225" s="291" t="str">
        <f>IF(ISERROR(VLOOKUP($A1225,DB登録部品番号!$A$2:$A$2000,1,FALSE)),"■","")</f>
        <v/>
      </c>
      <c r="C1225" s="291" t="str">
        <f t="shared" si="19"/>
        <v>INSERT INTO UPK_TEST.main_masters.mm_buhin_no (buhin_no, created_date, created_tantou_id) VALUES ('763203XA0A', GETDATE(), 999);</v>
      </c>
    </row>
    <row r="1226" spans="1:3">
      <c r="A1226" s="291" t="s">
        <v>2345</v>
      </c>
      <c r="B1226" s="291" t="str">
        <f>IF(ISERROR(VLOOKUP($A1226,DB登録部品番号!$A$2:$A$2000,1,FALSE)),"■","")</f>
        <v/>
      </c>
      <c r="C1226" s="291" t="str">
        <f t="shared" si="19"/>
        <v>INSERT INTO UPK_TEST.main_masters.mm_buhin_no (buhin_no, created_date, created_tantou_id) VALUES ('763213XA0A', GETDATE(), 999);</v>
      </c>
    </row>
    <row r="1227" spans="1:3">
      <c r="A1227" s="291" t="s">
        <v>7478</v>
      </c>
      <c r="B1227" s="291" t="str">
        <f>IF(ISERROR(VLOOKUP($A1227,DB登録部品番号!$A$2:$A$2000,1,FALSE)),"■","")</f>
        <v>■</v>
      </c>
      <c r="C1227" s="291" t="str">
        <f t="shared" si="19"/>
        <v>INSERT INTO UPK_TEST.main_masters.mm_buhin_no (buhin_no, created_date, created_tantou_id) VALUES ('763204M510', GETDATE(), 999);</v>
      </c>
    </row>
    <row r="1228" spans="1:3">
      <c r="A1228" s="291" t="s">
        <v>7479</v>
      </c>
      <c r="B1228" s="291" t="str">
        <f>IF(ISERROR(VLOOKUP($A1228,DB登録部品番号!$A$2:$A$2000,1,FALSE)),"■","")</f>
        <v>■</v>
      </c>
      <c r="C1228" s="291" t="str">
        <f t="shared" si="19"/>
        <v>INSERT INTO UPK_TEST.main_masters.mm_buhin_no (buhin_no, created_date, created_tantou_id) VALUES ('763214M510', GETDATE(), 999);</v>
      </c>
    </row>
    <row r="1229" spans="1:3">
      <c r="A1229" s="291" t="s">
        <v>7480</v>
      </c>
      <c r="B1229" s="291" t="str">
        <f>IF(ISERROR(VLOOKUP($A1229,DB登録部品番号!$A$2:$A$2000,1,FALSE)),"■","")</f>
        <v>■</v>
      </c>
      <c r="C1229" s="291" t="str">
        <f t="shared" si="19"/>
        <v>INSERT INTO UPK_TEST.main_masters.mm_buhin_no (buhin_no, created_date, created_tantou_id) VALUES ('76320JM00A', GETDATE(), 999);</v>
      </c>
    </row>
    <row r="1230" spans="1:3">
      <c r="A1230" s="291" t="s">
        <v>7481</v>
      </c>
      <c r="B1230" s="291" t="str">
        <f>IF(ISERROR(VLOOKUP($A1230,DB登録部品番号!$A$2:$A$2000,1,FALSE)),"■","")</f>
        <v>■</v>
      </c>
      <c r="C1230" s="291" t="str">
        <f t="shared" si="19"/>
        <v>INSERT INTO UPK_TEST.main_masters.mm_buhin_no (buhin_no, created_date, created_tantou_id) VALUES ('76321JM00A', GETDATE(), 999);</v>
      </c>
    </row>
    <row r="1231" spans="1:3">
      <c r="A1231" s="291" t="s">
        <v>7482</v>
      </c>
      <c r="B1231" s="291" t="str">
        <f>IF(ISERROR(VLOOKUP($A1231,DB登録部品番号!$A$2:$A$2000,1,FALSE)),"■","")</f>
        <v>■</v>
      </c>
      <c r="C1231" s="291" t="str">
        <f t="shared" si="19"/>
        <v>INSERT INTO UPK_TEST.main_masters.mm_buhin_no (buhin_no, created_date, created_tantou_id) VALUES ('763321VA0A', GETDATE(), 999);</v>
      </c>
    </row>
    <row r="1232" spans="1:3">
      <c r="A1232" s="291" t="s">
        <v>7483</v>
      </c>
      <c r="B1232" s="291" t="str">
        <f>IF(ISERROR(VLOOKUP($A1232,DB登録部品番号!$A$2:$A$2000,1,FALSE)),"■","")</f>
        <v>■</v>
      </c>
      <c r="C1232" s="291" t="str">
        <f t="shared" si="19"/>
        <v>INSERT INTO UPK_TEST.main_masters.mm_buhin_no (buhin_no, created_date, created_tantou_id) VALUES ('763331VA0A', GETDATE(), 999);</v>
      </c>
    </row>
    <row r="1233" spans="1:3">
      <c r="A1233" s="291" t="s">
        <v>7484</v>
      </c>
      <c r="B1233" s="291" t="str">
        <f>IF(ISERROR(VLOOKUP($A1233,DB登録部品番号!$A$2:$A$2000,1,FALSE)),"■","")</f>
        <v>■</v>
      </c>
      <c r="C1233" s="291" t="str">
        <f t="shared" si="19"/>
        <v>INSERT INTO UPK_TEST.main_masters.mm_buhin_no (buhin_no, created_date, created_tantou_id) VALUES ('763321VA0B', GETDATE(), 999);</v>
      </c>
    </row>
    <row r="1234" spans="1:3">
      <c r="A1234" s="291" t="s">
        <v>7485</v>
      </c>
      <c r="B1234" s="291" t="str">
        <f>IF(ISERROR(VLOOKUP($A1234,DB登録部品番号!$A$2:$A$2000,1,FALSE)),"■","")</f>
        <v>■</v>
      </c>
      <c r="C1234" s="291" t="str">
        <f t="shared" si="19"/>
        <v>INSERT INTO UPK_TEST.main_masters.mm_buhin_no (buhin_no, created_date, created_tantou_id) VALUES ('763331VA0B', GETDATE(), 999);</v>
      </c>
    </row>
    <row r="1235" spans="1:3">
      <c r="A1235" s="291" t="s">
        <v>7486</v>
      </c>
      <c r="B1235" s="291" t="str">
        <f>IF(ISERROR(VLOOKUP($A1235,DB登録部品番号!$A$2:$A$2000,1,FALSE)),"■","")</f>
        <v>■</v>
      </c>
      <c r="C1235" s="291" t="str">
        <f t="shared" si="19"/>
        <v>INSERT INTO UPK_TEST.main_masters.mm_buhin_no (buhin_no, created_date, created_tantou_id) VALUES ('763323VA0A', GETDATE(), 999);</v>
      </c>
    </row>
    <row r="1236" spans="1:3">
      <c r="A1236" s="291" t="s">
        <v>7487</v>
      </c>
      <c r="B1236" s="291" t="str">
        <f>IF(ISERROR(VLOOKUP($A1236,DB登録部品番号!$A$2:$A$2000,1,FALSE)),"■","")</f>
        <v>■</v>
      </c>
      <c r="C1236" s="291" t="str">
        <f t="shared" si="19"/>
        <v>INSERT INTO UPK_TEST.main_masters.mm_buhin_no (buhin_no, created_date, created_tantou_id) VALUES ('763333VA0A', GETDATE(), 999);</v>
      </c>
    </row>
    <row r="1237" spans="1:3">
      <c r="A1237" s="291" t="s">
        <v>2347</v>
      </c>
      <c r="B1237" s="291" t="str">
        <f>IF(ISERROR(VLOOKUP($A1237,DB登録部品番号!$A$2:$A$2000,1,FALSE)),"■","")</f>
        <v/>
      </c>
      <c r="C1237" s="291" t="str">
        <f t="shared" si="19"/>
        <v>INSERT INTO UPK_TEST.main_masters.mm_buhin_no (buhin_no, created_date, created_tantou_id) VALUES ('763323XC0A', GETDATE(), 999);</v>
      </c>
    </row>
    <row r="1238" spans="1:3">
      <c r="A1238" s="291" t="s">
        <v>2351</v>
      </c>
      <c r="B1238" s="291" t="str">
        <f>IF(ISERROR(VLOOKUP($A1238,DB登録部品番号!$A$2:$A$2000,1,FALSE)),"■","")</f>
        <v/>
      </c>
      <c r="C1238" s="291" t="str">
        <f t="shared" si="19"/>
        <v>INSERT INTO UPK_TEST.main_masters.mm_buhin_no (buhin_no, created_date, created_tantou_id) VALUES ('763333XC0A', GETDATE(), 999);</v>
      </c>
    </row>
    <row r="1239" spans="1:3">
      <c r="A1239" s="291" t="s">
        <v>2348</v>
      </c>
      <c r="B1239" s="291" t="str">
        <f>IF(ISERROR(VLOOKUP($A1239,DB登録部品番号!$A$2:$A$2000,1,FALSE)),"■","")</f>
        <v/>
      </c>
      <c r="C1239" s="291" t="str">
        <f t="shared" si="19"/>
        <v>INSERT INTO UPK_TEST.main_masters.mm_buhin_no (buhin_no, created_date, created_tantou_id) VALUES ('763324CC1A', GETDATE(), 999);</v>
      </c>
    </row>
    <row r="1240" spans="1:3">
      <c r="A1240" s="291" t="s">
        <v>2352</v>
      </c>
      <c r="B1240" s="291" t="str">
        <f>IF(ISERROR(VLOOKUP($A1240,DB登録部品番号!$A$2:$A$2000,1,FALSE)),"■","")</f>
        <v/>
      </c>
      <c r="C1240" s="291" t="str">
        <f t="shared" si="19"/>
        <v>INSERT INTO UPK_TEST.main_masters.mm_buhin_no (buhin_no, created_date, created_tantou_id) VALUES ('763334CC1A', GETDATE(), 999);</v>
      </c>
    </row>
    <row r="1241" spans="1:3">
      <c r="A1241" s="291" t="s">
        <v>7488</v>
      </c>
      <c r="B1241" s="291" t="str">
        <f>IF(ISERROR(VLOOKUP($A1241,DB登録部品番号!$A$2:$A$2000,1,FALSE)),"■","")</f>
        <v>■</v>
      </c>
      <c r="C1241" s="291" t="str">
        <f t="shared" si="19"/>
        <v>INSERT INTO UPK_TEST.main_masters.mm_buhin_no (buhin_no, created_date, created_tantou_id) VALUES ('763403VA0A', GETDATE(), 999);</v>
      </c>
    </row>
    <row r="1242" spans="1:3">
      <c r="A1242" s="291" t="s">
        <v>7489</v>
      </c>
      <c r="B1242" s="291" t="str">
        <f>IF(ISERROR(VLOOKUP($A1242,DB登録部品番号!$A$2:$A$2000,1,FALSE)),"■","")</f>
        <v>■</v>
      </c>
      <c r="C1242" s="291" t="str">
        <f t="shared" si="19"/>
        <v>INSERT INTO UPK_TEST.main_masters.mm_buhin_no (buhin_no, created_date, created_tantou_id) VALUES ('763413VA0A', GETDATE(), 999);</v>
      </c>
    </row>
    <row r="1243" spans="1:3">
      <c r="A1243" s="291" t="s">
        <v>2355</v>
      </c>
      <c r="B1243" s="291" t="str">
        <f>IF(ISERROR(VLOOKUP($A1243,DB登録部品番号!$A$2:$A$2000,1,FALSE)),"■","")</f>
        <v/>
      </c>
      <c r="C1243" s="291" t="str">
        <f t="shared" si="19"/>
        <v>INSERT INTO UPK_TEST.main_masters.mm_buhin_no (buhin_no, created_date, created_tantou_id) VALUES ('7635201G00', GETDATE(), 999);</v>
      </c>
    </row>
    <row r="1244" spans="1:3">
      <c r="A1244" s="291" t="s">
        <v>2357</v>
      </c>
      <c r="B1244" s="291" t="str">
        <f>IF(ISERROR(VLOOKUP($A1244,DB登録部品番号!$A$2:$A$2000,1,FALSE)),"■","")</f>
        <v/>
      </c>
      <c r="C1244" s="291" t="str">
        <f t="shared" si="19"/>
        <v>INSERT INTO UPK_TEST.main_masters.mm_buhin_no (buhin_no, created_date, created_tantou_id) VALUES ('7635301G00', GETDATE(), 999);</v>
      </c>
    </row>
    <row r="1245" spans="1:3">
      <c r="A1245" s="291" t="s">
        <v>2356</v>
      </c>
      <c r="B1245" s="291" t="str">
        <f>IF(ISERROR(VLOOKUP($A1245,DB登録部品番号!$A$2:$A$2000,1,FALSE)),"■","")</f>
        <v/>
      </c>
      <c r="C1245" s="291" t="str">
        <f t="shared" si="19"/>
        <v>INSERT INTO UPK_TEST.main_masters.mm_buhin_no (buhin_no, created_date, created_tantou_id) VALUES ('763525TA1A', GETDATE(), 999);</v>
      </c>
    </row>
    <row r="1246" spans="1:3">
      <c r="A1246" s="291" t="s">
        <v>2358</v>
      </c>
      <c r="B1246" s="291" t="str">
        <f>IF(ISERROR(VLOOKUP($A1246,DB登録部品番号!$A$2:$A$2000,1,FALSE)),"■","")</f>
        <v/>
      </c>
      <c r="C1246" s="291" t="str">
        <f t="shared" si="19"/>
        <v>INSERT INTO UPK_TEST.main_masters.mm_buhin_no (buhin_no, created_date, created_tantou_id) VALUES ('763535TA1A', GETDATE(), 999);</v>
      </c>
    </row>
    <row r="1247" spans="1:3">
      <c r="A1247" s="291" t="s">
        <v>7490</v>
      </c>
      <c r="B1247" s="291" t="str">
        <f>IF(ISERROR(VLOOKUP($A1247,DB登録部品番号!$A$2:$A$2000,1,FALSE)),"■","")</f>
        <v>■</v>
      </c>
      <c r="C1247" s="291" t="str">
        <f t="shared" si="19"/>
        <v>INSERT INTO UPK_TEST.main_masters.mm_buhin_no (buhin_no, created_date, created_tantou_id) VALUES ('763661VA0A', GETDATE(), 999);</v>
      </c>
    </row>
    <row r="1248" spans="1:3">
      <c r="A1248" s="291" t="s">
        <v>7491</v>
      </c>
      <c r="B1248" s="291" t="str">
        <f>IF(ISERROR(VLOOKUP($A1248,DB登録部品番号!$A$2:$A$2000,1,FALSE)),"■","")</f>
        <v>■</v>
      </c>
      <c r="C1248" s="291" t="str">
        <f t="shared" si="19"/>
        <v>INSERT INTO UPK_TEST.main_masters.mm_buhin_no (buhin_no, created_date, created_tantou_id) VALUES ('763671VA0A', GETDATE(), 999);</v>
      </c>
    </row>
    <row r="1249" spans="1:3">
      <c r="A1249" s="291" t="s">
        <v>7492</v>
      </c>
      <c r="B1249" s="291" t="str">
        <f>IF(ISERROR(VLOOKUP($A1249,DB登録部品番号!$A$2:$A$2000,1,FALSE)),"■","")</f>
        <v>■</v>
      </c>
      <c r="C1249" s="291" t="str">
        <f t="shared" si="19"/>
        <v>INSERT INTO UPK_TEST.main_masters.mm_buhin_no (buhin_no, created_date, created_tantou_id) VALUES ('763661VA0A-E', GETDATE(), 999);</v>
      </c>
    </row>
    <row r="1250" spans="1:3">
      <c r="A1250" s="291" t="s">
        <v>7493</v>
      </c>
      <c r="B1250" s="291" t="str">
        <f>IF(ISERROR(VLOOKUP($A1250,DB登録部品番号!$A$2:$A$2000,1,FALSE)),"■","")</f>
        <v>■</v>
      </c>
      <c r="C1250" s="291" t="str">
        <f t="shared" si="19"/>
        <v>INSERT INTO UPK_TEST.main_masters.mm_buhin_no (buhin_no, created_date, created_tantou_id) VALUES ('763671VA0A-E', GETDATE(), 999);</v>
      </c>
    </row>
    <row r="1251" spans="1:3">
      <c r="A1251" s="291" t="s">
        <v>2361</v>
      </c>
      <c r="B1251" s="291" t="str">
        <f>IF(ISERROR(VLOOKUP($A1251,DB登録部品番号!$A$2:$A$2000,1,FALSE)),"■","")</f>
        <v/>
      </c>
      <c r="C1251" s="291" t="str">
        <f t="shared" si="19"/>
        <v>INSERT INTO UPK_TEST.main_masters.mm_buhin_no (buhin_no, created_date, created_tantou_id) VALUES ('763723XB0AUF', GETDATE(), 999);</v>
      </c>
    </row>
    <row r="1252" spans="1:3">
      <c r="A1252" s="291" t="s">
        <v>2362</v>
      </c>
      <c r="B1252" s="291" t="str">
        <f>IF(ISERROR(VLOOKUP($A1252,DB登録部品番号!$A$2:$A$2000,1,FALSE)),"■","")</f>
        <v/>
      </c>
      <c r="C1252" s="291" t="str">
        <f t="shared" si="19"/>
        <v>INSERT INTO UPK_TEST.main_masters.mm_buhin_no (buhin_no, created_date, created_tantou_id) VALUES ('763723XD3A', GETDATE(), 999);</v>
      </c>
    </row>
    <row r="1253" spans="1:3">
      <c r="A1253" s="291" t="s">
        <v>2365</v>
      </c>
      <c r="B1253" s="291" t="str">
        <f>IF(ISERROR(VLOOKUP($A1253,DB登録部品番号!$A$2:$A$2000,1,FALSE)),"■","")</f>
        <v/>
      </c>
      <c r="C1253" s="291" t="str">
        <f t="shared" si="19"/>
        <v>INSERT INTO UPK_TEST.main_masters.mm_buhin_no (buhin_no, created_date, created_tantou_id) VALUES ('763733XB0AUF', GETDATE(), 999);</v>
      </c>
    </row>
    <row r="1254" spans="1:3">
      <c r="A1254" s="291" t="s">
        <v>2366</v>
      </c>
      <c r="B1254" s="291" t="str">
        <f>IF(ISERROR(VLOOKUP($A1254,DB登録部品番号!$A$2:$A$2000,1,FALSE)),"■","")</f>
        <v/>
      </c>
      <c r="C1254" s="291" t="str">
        <f t="shared" si="19"/>
        <v>INSERT INTO UPK_TEST.main_masters.mm_buhin_no (buhin_no, created_date, created_tantou_id) VALUES ('763733XD3A', GETDATE(), 999);</v>
      </c>
    </row>
    <row r="1255" spans="1:3">
      <c r="A1255" s="291" t="s">
        <v>2367</v>
      </c>
      <c r="B1255" s="291" t="str">
        <f>IF(ISERROR(VLOOKUP($A1255,DB登録部品番号!$A$2:$A$2000,1,FALSE)),"■","")</f>
        <v/>
      </c>
      <c r="C1255" s="291" t="str">
        <f t="shared" si="19"/>
        <v>INSERT INTO UPK_TEST.main_masters.mm_buhin_no (buhin_no, created_date, created_tantou_id) VALUES ('763733YF3A', GETDATE(), 999);</v>
      </c>
    </row>
    <row r="1256" spans="1:3">
      <c r="A1256" s="291" t="s">
        <v>2368</v>
      </c>
      <c r="B1256" s="291" t="str">
        <f>IF(ISERROR(VLOOKUP($A1256,DB登録部品番号!$A$2:$A$2000,1,FALSE)),"■","")</f>
        <v/>
      </c>
      <c r="C1256" s="291" t="str">
        <f t="shared" si="19"/>
        <v>INSERT INTO UPK_TEST.main_masters.mm_buhin_no (buhin_no, created_date, created_tantou_id) VALUES ('763733YF3A-B', GETDATE(), 999);</v>
      </c>
    </row>
    <row r="1257" spans="1:3">
      <c r="A1257" s="291" t="s">
        <v>2369</v>
      </c>
      <c r="B1257" s="291" t="str">
        <f>IF(ISERROR(VLOOKUP($A1257,DB登録部品番号!$A$2:$A$2000,1,FALSE)),"■","")</f>
        <v/>
      </c>
      <c r="C1257" s="291" t="str">
        <f t="shared" si="19"/>
        <v>INSERT INTO UPK_TEST.main_masters.mm_buhin_no (buhin_no, created_date, created_tantou_id) VALUES ('763963XD0A', GETDATE(), 999);</v>
      </c>
    </row>
    <row r="1258" spans="1:3">
      <c r="A1258" s="291" t="s">
        <v>2371</v>
      </c>
      <c r="B1258" s="291" t="str">
        <f>IF(ISERROR(VLOOKUP($A1258,DB登録部品番号!$A$2:$A$2000,1,FALSE)),"■","")</f>
        <v/>
      </c>
      <c r="C1258" s="291" t="str">
        <f t="shared" si="19"/>
        <v>INSERT INTO UPK_TEST.main_masters.mm_buhin_no (buhin_no, created_date, created_tantou_id) VALUES ('763973XC9A', GETDATE(), 999);</v>
      </c>
    </row>
    <row r="1259" spans="1:3">
      <c r="A1259" s="291" t="s">
        <v>2372</v>
      </c>
      <c r="B1259" s="291" t="str">
        <f>IF(ISERROR(VLOOKUP($A1259,DB登録部品番号!$A$2:$A$2000,1,FALSE)),"■","")</f>
        <v/>
      </c>
      <c r="C1259" s="291" t="str">
        <f t="shared" si="19"/>
        <v>INSERT INTO UPK_TEST.main_masters.mm_buhin_no (buhin_no, created_date, created_tantou_id) VALUES ('763973XD0A', GETDATE(), 999);</v>
      </c>
    </row>
    <row r="1260" spans="1:3">
      <c r="A1260" s="291" t="s">
        <v>2373</v>
      </c>
      <c r="B1260" s="291" t="str">
        <f>IF(ISERROR(VLOOKUP($A1260,DB登録部品番号!$A$2:$A$2000,1,FALSE)),"■","")</f>
        <v/>
      </c>
      <c r="C1260" s="291" t="str">
        <f t="shared" si="19"/>
        <v>INSERT INTO UPK_TEST.main_masters.mm_buhin_no (buhin_no, created_date, created_tantou_id) VALUES ('763973YF0A', GETDATE(), 999);</v>
      </c>
    </row>
    <row r="1261" spans="1:3">
      <c r="A1261" s="291" t="s">
        <v>2374</v>
      </c>
      <c r="B1261" s="291" t="str">
        <f>IF(ISERROR(VLOOKUP($A1261,DB登録部品番号!$A$2:$A$2000,1,FALSE)),"■","")</f>
        <v/>
      </c>
      <c r="C1261" s="291" t="str">
        <f t="shared" si="19"/>
        <v>INSERT INTO UPK_TEST.main_masters.mm_buhin_no (buhin_no, created_date, created_tantou_id) VALUES ('763973YF0A-B', GETDATE(), 999);</v>
      </c>
    </row>
    <row r="1262" spans="1:3">
      <c r="A1262" s="291" t="s">
        <v>2375</v>
      </c>
      <c r="B1262" s="291" t="str">
        <f>IF(ISERROR(VLOOKUP($A1262,DB登録部品番号!$A$2:$A$2000,1,FALSE)),"■","")</f>
        <v/>
      </c>
      <c r="C1262" s="291" t="str">
        <f t="shared" si="19"/>
        <v>INSERT INTO UPK_TEST.main_masters.mm_buhin_no (buhin_no, created_date, created_tantou_id) VALUES ('764261LA0A', GETDATE(), 999);</v>
      </c>
    </row>
    <row r="1263" spans="1:3">
      <c r="A1263" s="291" t="s">
        <v>2377</v>
      </c>
      <c r="B1263" s="291" t="str">
        <f>IF(ISERROR(VLOOKUP($A1263,DB登録部品番号!$A$2:$A$2000,1,FALSE)),"■","")</f>
        <v/>
      </c>
      <c r="C1263" s="291" t="str">
        <f t="shared" si="19"/>
        <v>INSERT INTO UPK_TEST.main_masters.mm_buhin_no (buhin_no, created_date, created_tantou_id) VALUES ('764264CC0A', GETDATE(), 999);</v>
      </c>
    </row>
    <row r="1264" spans="1:3">
      <c r="A1264" s="291" t="s">
        <v>7494</v>
      </c>
      <c r="B1264" s="291" t="str">
        <f>IF(ISERROR(VLOOKUP($A1264,DB登録部品番号!$A$2:$A$2000,1,FALSE)),"■","")</f>
        <v>■</v>
      </c>
      <c r="C1264" s="291" t="str">
        <f t="shared" si="19"/>
        <v>INSERT INTO UPK_TEST.main_masters.mm_buhin_no (buhin_no, created_date, created_tantou_id) VALUES ('764268H300', GETDATE(), 999);</v>
      </c>
    </row>
    <row r="1265" spans="1:3">
      <c r="A1265" s="291" t="s">
        <v>7495</v>
      </c>
      <c r="B1265" s="291" t="str">
        <f>IF(ISERROR(VLOOKUP($A1265,DB登録部品番号!$A$2:$A$2000,1,FALSE)),"■","")</f>
        <v>■</v>
      </c>
      <c r="C1265" s="291" t="str">
        <f t="shared" si="19"/>
        <v>INSERT INTO UPK_TEST.main_masters.mm_buhin_no (buhin_no, created_date, created_tantou_id) VALUES ('76426JN20A', GETDATE(), 999);</v>
      </c>
    </row>
    <row r="1266" spans="1:3">
      <c r="A1266" s="291" t="s">
        <v>2378</v>
      </c>
      <c r="B1266" s="291" t="str">
        <f>IF(ISERROR(VLOOKUP($A1266,DB登録部品番号!$A$2:$A$2000,1,FALSE)),"■","")</f>
        <v/>
      </c>
      <c r="C1266" s="291" t="str">
        <f t="shared" si="19"/>
        <v>INSERT INTO UPK_TEST.main_masters.mm_buhin_no (buhin_no, created_date, created_tantou_id) VALUES ('764271LA0A', GETDATE(), 999);</v>
      </c>
    </row>
    <row r="1267" spans="1:3">
      <c r="A1267" s="291" t="s">
        <v>2380</v>
      </c>
      <c r="B1267" s="291" t="str">
        <f>IF(ISERROR(VLOOKUP($A1267,DB登録部品番号!$A$2:$A$2000,1,FALSE)),"■","")</f>
        <v/>
      </c>
      <c r="C1267" s="291" t="str">
        <f t="shared" si="19"/>
        <v>INSERT INTO UPK_TEST.main_masters.mm_buhin_no (buhin_no, created_date, created_tantou_id) VALUES ('764274CC0A', GETDATE(), 999);</v>
      </c>
    </row>
    <row r="1268" spans="1:3">
      <c r="A1268" s="291" t="s">
        <v>7496</v>
      </c>
      <c r="B1268" s="291" t="str">
        <f>IF(ISERROR(VLOOKUP($A1268,DB登録部品番号!$A$2:$A$2000,1,FALSE)),"■","")</f>
        <v>■</v>
      </c>
      <c r="C1268" s="291" t="str">
        <f t="shared" si="19"/>
        <v>INSERT INTO UPK_TEST.main_masters.mm_buhin_no (buhin_no, created_date, created_tantou_id) VALUES ('764278H300', GETDATE(), 999);</v>
      </c>
    </row>
    <row r="1269" spans="1:3">
      <c r="A1269" s="291" t="s">
        <v>7497</v>
      </c>
      <c r="B1269" s="291" t="str">
        <f>IF(ISERROR(VLOOKUP($A1269,DB登録部品番号!$A$2:$A$2000,1,FALSE)),"■","")</f>
        <v>■</v>
      </c>
      <c r="C1269" s="291" t="str">
        <f t="shared" si="19"/>
        <v>INSERT INTO UPK_TEST.main_masters.mm_buhin_no (buhin_no, created_date, created_tantou_id) VALUES ('76427JN20A', GETDATE(), 999);</v>
      </c>
    </row>
    <row r="1270" spans="1:3">
      <c r="A1270" s="291" t="s">
        <v>7498</v>
      </c>
      <c r="B1270" s="291" t="str">
        <f>IF(ISERROR(VLOOKUP($A1270,DB登録部品番号!$A$2:$A$2000,1,FALSE)),"■","")</f>
        <v>■</v>
      </c>
      <c r="C1270" s="291" t="str">
        <f t="shared" si="19"/>
        <v>INSERT INTO UPK_TEST.main_masters.mm_buhin_no (buhin_no, created_date, created_tantou_id) VALUES ('764288H300', GETDATE(), 999);</v>
      </c>
    </row>
    <row r="1271" spans="1:3">
      <c r="A1271" s="291" t="s">
        <v>2381</v>
      </c>
      <c r="B1271" s="291" t="str">
        <f>IF(ISERROR(VLOOKUP($A1271,DB登録部品番号!$A$2:$A$2000,1,FALSE)),"■","")</f>
        <v/>
      </c>
      <c r="C1271" s="291" t="str">
        <f t="shared" si="19"/>
        <v>INSERT INTO UPK_TEST.main_masters.mm_buhin_no (buhin_no, created_date, created_tantou_id) VALUES ('764281JA0A', GETDATE(), 999);</v>
      </c>
    </row>
    <row r="1272" spans="1:3">
      <c r="A1272" s="291" t="s">
        <v>2382</v>
      </c>
      <c r="B1272" s="291" t="str">
        <f>IF(ISERROR(VLOOKUP($A1272,DB登録部品番号!$A$2:$A$2000,1,FALSE)),"■","")</f>
        <v/>
      </c>
      <c r="C1272" s="291" t="str">
        <f t="shared" si="19"/>
        <v>INSERT INTO UPK_TEST.main_masters.mm_buhin_no (buhin_no, created_date, created_tantou_id) VALUES ('764291JA0A', GETDATE(), 999);</v>
      </c>
    </row>
    <row r="1273" spans="1:3">
      <c r="A1273" s="291" t="s">
        <v>7499</v>
      </c>
      <c r="B1273" s="291" t="str">
        <f>IF(ISERROR(VLOOKUP($A1273,DB登録部品番号!$A$2:$A$2000,1,FALSE)),"■","")</f>
        <v>■</v>
      </c>
      <c r="C1273" s="291" t="str">
        <f t="shared" si="19"/>
        <v>INSERT INTO UPK_TEST.main_masters.mm_buhin_no (buhin_no, created_date, created_tantou_id) VALUES ('76428JN20A', GETDATE(), 999);</v>
      </c>
    </row>
    <row r="1274" spans="1:3">
      <c r="A1274" s="291" t="s">
        <v>7500</v>
      </c>
      <c r="B1274" s="291" t="str">
        <f>IF(ISERROR(VLOOKUP($A1274,DB登録部品番号!$A$2:$A$2000,1,FALSE)),"■","")</f>
        <v>■</v>
      </c>
      <c r="C1274" s="291" t="str">
        <f t="shared" si="19"/>
        <v>INSERT INTO UPK_TEST.main_masters.mm_buhin_no (buhin_no, created_date, created_tantou_id) VALUES ('76429JN20A', GETDATE(), 999);</v>
      </c>
    </row>
    <row r="1275" spans="1:3">
      <c r="A1275" s="291" t="s">
        <v>7501</v>
      </c>
      <c r="B1275" s="291" t="str">
        <f>IF(ISERROR(VLOOKUP($A1275,DB登録部品番号!$A$2:$A$2000,1,FALSE)),"■","")</f>
        <v>■</v>
      </c>
      <c r="C1275" s="291" t="str">
        <f t="shared" si="19"/>
        <v>INSERT INTO UPK_TEST.main_masters.mm_buhin_no (buhin_no, created_date, created_tantou_id) VALUES ('764298H300', GETDATE(), 999);</v>
      </c>
    </row>
    <row r="1276" spans="1:3">
      <c r="A1276" s="291" t="s">
        <v>7502</v>
      </c>
      <c r="B1276" s="291" t="str">
        <f>IF(ISERROR(VLOOKUP($A1276,DB登録部品番号!$A$2:$A$2000,1,FALSE)),"■","")</f>
        <v>■</v>
      </c>
      <c r="C1276" s="291" t="str">
        <f t="shared" si="19"/>
        <v>INSERT INTO UPK_TEST.main_masters.mm_buhin_no (buhin_no, created_date, created_tantou_id) VALUES ('764521GR0A', GETDATE(), 999);</v>
      </c>
    </row>
    <row r="1277" spans="1:3">
      <c r="A1277" s="291" t="s">
        <v>2384</v>
      </c>
      <c r="B1277" s="291" t="str">
        <f>IF(ISERROR(VLOOKUP($A1277,DB登録部品番号!$A$2:$A$2000,1,FALSE)),"■","")</f>
        <v/>
      </c>
      <c r="C1277" s="291" t="str">
        <f t="shared" si="19"/>
        <v>INSERT INTO UPK_TEST.main_masters.mm_buhin_no (buhin_no, created_date, created_tantou_id) VALUES ('764521LA0A', GETDATE(), 999);</v>
      </c>
    </row>
    <row r="1278" spans="1:3">
      <c r="A1278" s="291" t="s">
        <v>7503</v>
      </c>
      <c r="B1278" s="291" t="str">
        <f>IF(ISERROR(VLOOKUP($A1278,DB登録部品番号!$A$2:$A$2000,1,FALSE)),"■","")</f>
        <v>■</v>
      </c>
      <c r="C1278" s="291" t="str">
        <f t="shared" si="19"/>
        <v>INSERT INTO UPK_TEST.main_masters.mm_buhin_no (buhin_no, created_date, created_tantou_id) VALUES ('764523VA0A', GETDATE(), 999);</v>
      </c>
    </row>
    <row r="1279" spans="1:3">
      <c r="A1279" s="291" t="s">
        <v>7504</v>
      </c>
      <c r="B1279" s="291" t="str">
        <f>IF(ISERROR(VLOOKUP($A1279,DB登録部品番号!$A$2:$A$2000,1,FALSE)),"■","")</f>
        <v>■</v>
      </c>
      <c r="C1279" s="291" t="str">
        <f t="shared" si="19"/>
        <v>INSERT INTO UPK_TEST.main_masters.mm_buhin_no (buhin_no, created_date, created_tantou_id) VALUES ('764524BC1A', GETDATE(), 999);</v>
      </c>
    </row>
    <row r="1280" spans="1:3">
      <c r="A1280" s="291" t="s">
        <v>7505</v>
      </c>
      <c r="B1280" s="291" t="str">
        <f>IF(ISERROR(VLOOKUP($A1280,DB登録部品番号!$A$2:$A$2000,1,FALSE)),"■","")</f>
        <v>■</v>
      </c>
      <c r="C1280" s="291" t="str">
        <f t="shared" si="19"/>
        <v>INSERT INTO UPK_TEST.main_masters.mm_buhin_no (buhin_no, created_date, created_tantou_id) VALUES ('764524CE0A', GETDATE(), 999);</v>
      </c>
    </row>
    <row r="1281" spans="1:3">
      <c r="A1281" s="291" t="s">
        <v>7506</v>
      </c>
      <c r="B1281" s="291" t="str">
        <f>IF(ISERROR(VLOOKUP($A1281,DB登録部品番号!$A$2:$A$2000,1,FALSE)),"■","")</f>
        <v>■</v>
      </c>
      <c r="C1281" s="291" t="str">
        <f t="shared" si="19"/>
        <v>INSERT INTO UPK_TEST.main_masters.mm_buhin_no (buhin_no, created_date, created_tantou_id) VALUES ('764524CE0A-E', GETDATE(), 999);</v>
      </c>
    </row>
    <row r="1282" spans="1:3">
      <c r="A1282" s="291" t="s">
        <v>2385</v>
      </c>
      <c r="B1282" s="291" t="str">
        <f>IF(ISERROR(VLOOKUP($A1282,DB登録部品番号!$A$2:$A$2000,1,FALSE)),"■","")</f>
        <v/>
      </c>
      <c r="C1282" s="291" t="str">
        <f t="shared" si="19"/>
        <v>INSERT INTO UPK_TEST.main_masters.mm_buhin_no (buhin_no, created_date, created_tantou_id) VALUES ('764525TA0A', GETDATE(), 999);</v>
      </c>
    </row>
    <row r="1283" spans="1:3">
      <c r="A1283" s="291" t="s">
        <v>2386</v>
      </c>
      <c r="B1283" s="291" t="str">
        <f>IF(ISERROR(VLOOKUP($A1283,DB登録部品番号!$A$2:$A$2000,1,FALSE)),"■","")</f>
        <v/>
      </c>
      <c r="C1283" s="291" t="str">
        <f t="shared" si="19"/>
        <v>INSERT INTO UPK_TEST.main_masters.mm_buhin_no (buhin_no, created_date, created_tantou_id) VALUES ('764526MA0A', GETDATE(), 999);</v>
      </c>
    </row>
    <row r="1284" spans="1:3">
      <c r="A1284" s="291" t="s">
        <v>2388</v>
      </c>
      <c r="B1284" s="291" t="str">
        <f>IF(ISERROR(VLOOKUP($A1284,DB登録部品番号!$A$2:$A$2000,1,FALSE)),"■","")</f>
        <v/>
      </c>
      <c r="C1284" s="291" t="str">
        <f t="shared" si="19"/>
        <v>INSERT INTO UPK_TEST.main_masters.mm_buhin_no (buhin_no, created_date, created_tantou_id) VALUES ('764526MT0A', GETDATE(), 999);</v>
      </c>
    </row>
    <row r="1285" spans="1:3">
      <c r="A1285" s="291" t="s">
        <v>2390</v>
      </c>
      <c r="B1285" s="291" t="str">
        <f>IF(ISERROR(VLOOKUP($A1285,DB登録部品番号!$A$2:$A$2000,1,FALSE)),"■","")</f>
        <v/>
      </c>
      <c r="C1285" s="291" t="str">
        <f t="shared" ref="C1285:C1348" si="20">$L$1&amp;"'"&amp;$A1285&amp;"', GETDATE(), 999);"</f>
        <v>INSERT INTO UPK_TEST.main_masters.mm_buhin_no (buhin_no, created_date, created_tantou_id) VALUES ('764526RA0A', GETDATE(), 999);</v>
      </c>
    </row>
    <row r="1286" spans="1:3">
      <c r="A1286" s="291" t="s">
        <v>7507</v>
      </c>
      <c r="B1286" s="291" t="str">
        <f>IF(ISERROR(VLOOKUP($A1286,DB登録部品番号!$A$2:$A$2000,1,FALSE)),"■","")</f>
        <v>■</v>
      </c>
      <c r="C1286" s="291" t="str">
        <f t="shared" si="20"/>
        <v>INSERT INTO UPK_TEST.main_masters.mm_buhin_no (buhin_no, created_date, created_tantou_id) VALUES ('76452CA000', GETDATE(), 999);</v>
      </c>
    </row>
    <row r="1287" spans="1:3">
      <c r="A1287" s="291" t="s">
        <v>7508</v>
      </c>
      <c r="B1287" s="291" t="str">
        <f>IF(ISERROR(VLOOKUP($A1287,DB登録部品番号!$A$2:$A$2000,1,FALSE)),"■","")</f>
        <v>■</v>
      </c>
      <c r="C1287" s="291" t="str">
        <f t="shared" si="20"/>
        <v>INSERT INTO UPK_TEST.main_masters.mm_buhin_no (buhin_no, created_date, created_tantou_id) VALUES ('76452EN000', GETDATE(), 999);</v>
      </c>
    </row>
    <row r="1288" spans="1:3">
      <c r="A1288" s="291" t="s">
        <v>2383</v>
      </c>
      <c r="B1288" s="291" t="str">
        <f>IF(ISERROR(VLOOKUP($A1288,DB登録部品番号!$A$2:$A$2000,1,FALSE)),"■","")</f>
        <v/>
      </c>
      <c r="C1288" s="291" t="str">
        <f t="shared" si="20"/>
        <v>INSERT INTO UPK_TEST.main_masters.mm_buhin_no (buhin_no, created_date, created_tantou_id) VALUES ('764521JA0A', GETDATE(), 999);</v>
      </c>
    </row>
    <row r="1289" spans="1:3">
      <c r="A1289" s="291" t="s">
        <v>2392</v>
      </c>
      <c r="B1289" s="291" t="str">
        <f>IF(ISERROR(VLOOKUP($A1289,DB登録部品番号!$A$2:$A$2000,1,FALSE)),"■","")</f>
        <v/>
      </c>
      <c r="C1289" s="291" t="str">
        <f t="shared" si="20"/>
        <v>INSERT INTO UPK_TEST.main_masters.mm_buhin_no (buhin_no, created_date, created_tantou_id) VALUES ('764531JA0A', GETDATE(), 999);</v>
      </c>
    </row>
    <row r="1290" spans="1:3">
      <c r="A1290" s="291" t="s">
        <v>7509</v>
      </c>
      <c r="B1290" s="291" t="str">
        <f>IF(ISERROR(VLOOKUP($A1290,DB登録部品番号!$A$2:$A$2000,1,FALSE)),"■","")</f>
        <v>■</v>
      </c>
      <c r="C1290" s="291" t="str">
        <f t="shared" si="20"/>
        <v>INSERT INTO UPK_TEST.main_masters.mm_buhin_no (buhin_no, created_date, created_tantou_id) VALUES ('764524M400', GETDATE(), 999);</v>
      </c>
    </row>
    <row r="1291" spans="1:3">
      <c r="A1291" s="291" t="s">
        <v>7510</v>
      </c>
      <c r="B1291" s="291" t="str">
        <f>IF(ISERROR(VLOOKUP($A1291,DB登録部品番号!$A$2:$A$2000,1,FALSE)),"■","")</f>
        <v>■</v>
      </c>
      <c r="C1291" s="291" t="str">
        <f t="shared" si="20"/>
        <v>INSERT INTO UPK_TEST.main_masters.mm_buhin_no (buhin_no, created_date, created_tantou_id) VALUES ('764534M400', GETDATE(), 999);</v>
      </c>
    </row>
    <row r="1292" spans="1:3">
      <c r="A1292" s="291" t="s">
        <v>7511</v>
      </c>
      <c r="B1292" s="291" t="str">
        <f>IF(ISERROR(VLOOKUP($A1292,DB登録部品番号!$A$2:$A$2000,1,FALSE)),"■","")</f>
        <v>■</v>
      </c>
      <c r="C1292" s="291" t="str">
        <f t="shared" si="20"/>
        <v>INSERT INTO UPK_TEST.main_masters.mm_buhin_no (buhin_no, created_date, created_tantou_id) VALUES ('764531GR0A', GETDATE(), 999);</v>
      </c>
    </row>
    <row r="1293" spans="1:3">
      <c r="A1293" s="291" t="s">
        <v>2393</v>
      </c>
      <c r="B1293" s="291" t="str">
        <f>IF(ISERROR(VLOOKUP($A1293,DB登録部品番号!$A$2:$A$2000,1,FALSE)),"■","")</f>
        <v/>
      </c>
      <c r="C1293" s="291" t="str">
        <f t="shared" si="20"/>
        <v>INSERT INTO UPK_TEST.main_masters.mm_buhin_no (buhin_no, created_date, created_tantou_id) VALUES ('764531LA0A', GETDATE(), 999);</v>
      </c>
    </row>
    <row r="1294" spans="1:3">
      <c r="A1294" s="291" t="s">
        <v>7512</v>
      </c>
      <c r="B1294" s="291" t="str">
        <f>IF(ISERROR(VLOOKUP($A1294,DB登録部品番号!$A$2:$A$2000,1,FALSE)),"■","")</f>
        <v>■</v>
      </c>
      <c r="C1294" s="291" t="str">
        <f t="shared" si="20"/>
        <v>INSERT INTO UPK_TEST.main_masters.mm_buhin_no (buhin_no, created_date, created_tantou_id) VALUES ('764533VA0A', GETDATE(), 999);</v>
      </c>
    </row>
    <row r="1295" spans="1:3">
      <c r="A1295" s="291" t="s">
        <v>7513</v>
      </c>
      <c r="B1295" s="291" t="str">
        <f>IF(ISERROR(VLOOKUP($A1295,DB登録部品番号!$A$2:$A$2000,1,FALSE)),"■","")</f>
        <v>■</v>
      </c>
      <c r="C1295" s="291" t="str">
        <f t="shared" si="20"/>
        <v>INSERT INTO UPK_TEST.main_masters.mm_buhin_no (buhin_no, created_date, created_tantou_id) VALUES ('764534BC1A', GETDATE(), 999);</v>
      </c>
    </row>
    <row r="1296" spans="1:3">
      <c r="A1296" s="291" t="s">
        <v>7514</v>
      </c>
      <c r="B1296" s="291" t="str">
        <f>IF(ISERROR(VLOOKUP($A1296,DB登録部品番号!$A$2:$A$2000,1,FALSE)),"■","")</f>
        <v>■</v>
      </c>
      <c r="C1296" s="291" t="str">
        <f t="shared" si="20"/>
        <v>INSERT INTO UPK_TEST.main_masters.mm_buhin_no (buhin_no, created_date, created_tantou_id) VALUES ('764534CE0A', GETDATE(), 999);</v>
      </c>
    </row>
    <row r="1297" spans="1:3">
      <c r="A1297" s="291" t="s">
        <v>7515</v>
      </c>
      <c r="B1297" s="291" t="str">
        <f>IF(ISERROR(VLOOKUP($A1297,DB登録部品番号!$A$2:$A$2000,1,FALSE)),"■","")</f>
        <v>■</v>
      </c>
      <c r="C1297" s="291" t="str">
        <f t="shared" si="20"/>
        <v>INSERT INTO UPK_TEST.main_masters.mm_buhin_no (buhin_no, created_date, created_tantou_id) VALUES ('764534CE0A-E', GETDATE(), 999);</v>
      </c>
    </row>
    <row r="1298" spans="1:3">
      <c r="A1298" s="291" t="s">
        <v>2394</v>
      </c>
      <c r="B1298" s="291" t="str">
        <f>IF(ISERROR(VLOOKUP($A1298,DB登録部品番号!$A$2:$A$2000,1,FALSE)),"■","")</f>
        <v/>
      </c>
      <c r="C1298" s="291" t="str">
        <f t="shared" si="20"/>
        <v>INSERT INTO UPK_TEST.main_masters.mm_buhin_no (buhin_no, created_date, created_tantou_id) VALUES ('764535TA0A', GETDATE(), 999);</v>
      </c>
    </row>
    <row r="1299" spans="1:3">
      <c r="A1299" s="291" t="s">
        <v>2396</v>
      </c>
      <c r="B1299" s="291" t="str">
        <f>IF(ISERROR(VLOOKUP($A1299,DB登録部品番号!$A$2:$A$2000,1,FALSE)),"■","")</f>
        <v/>
      </c>
      <c r="C1299" s="291" t="str">
        <f t="shared" si="20"/>
        <v>INSERT INTO UPK_TEST.main_masters.mm_buhin_no (buhin_no, created_date, created_tantou_id) VALUES ('764536MT0A', GETDATE(), 999);</v>
      </c>
    </row>
    <row r="1300" spans="1:3">
      <c r="A1300" s="291" t="s">
        <v>2398</v>
      </c>
      <c r="B1300" s="291" t="str">
        <f>IF(ISERROR(VLOOKUP($A1300,DB登録部品番号!$A$2:$A$2000,1,FALSE)),"■","")</f>
        <v/>
      </c>
      <c r="C1300" s="291" t="str">
        <f t="shared" si="20"/>
        <v>INSERT INTO UPK_TEST.main_masters.mm_buhin_no (buhin_no, created_date, created_tantou_id) VALUES ('764536RA0A', GETDATE(), 999);</v>
      </c>
    </row>
    <row r="1301" spans="1:3">
      <c r="A1301" s="291" t="s">
        <v>7516</v>
      </c>
      <c r="B1301" s="291" t="str">
        <f>IF(ISERROR(VLOOKUP($A1301,DB登録部品番号!$A$2:$A$2000,1,FALSE)),"■","")</f>
        <v>■</v>
      </c>
      <c r="C1301" s="291" t="str">
        <f t="shared" si="20"/>
        <v>INSERT INTO UPK_TEST.main_masters.mm_buhin_no (buhin_no, created_date, created_tantou_id) VALUES ('76453CA000', GETDATE(), 999);</v>
      </c>
    </row>
    <row r="1302" spans="1:3">
      <c r="A1302" s="291" t="s">
        <v>7517</v>
      </c>
      <c r="B1302" s="291" t="str">
        <f>IF(ISERROR(VLOOKUP($A1302,DB登録部品番号!$A$2:$A$2000,1,FALSE)),"■","")</f>
        <v>■</v>
      </c>
      <c r="C1302" s="291" t="str">
        <f t="shared" si="20"/>
        <v>INSERT INTO UPK_TEST.main_masters.mm_buhin_no (buhin_no, created_date, created_tantou_id) VALUES ('76453EN000', GETDATE(), 999);</v>
      </c>
    </row>
    <row r="1303" spans="1:3">
      <c r="A1303" s="291" t="s">
        <v>7518</v>
      </c>
      <c r="B1303" s="291" t="str">
        <f>IF(ISERROR(VLOOKUP($A1303,DB登録部品番号!$A$2:$A$2000,1,FALSE)),"■","")</f>
        <v>■</v>
      </c>
      <c r="C1303" s="291" t="str">
        <f t="shared" si="20"/>
        <v>INSERT INTO UPK_TEST.main_masters.mm_buhin_no (buhin_no, created_date, created_tantou_id) VALUES ('764561AC0A', GETDATE(), 999);</v>
      </c>
    </row>
    <row r="1304" spans="1:3">
      <c r="A1304" s="291" t="s">
        <v>7519</v>
      </c>
      <c r="B1304" s="291" t="str">
        <f>IF(ISERROR(VLOOKUP($A1304,DB登録部品番号!$A$2:$A$2000,1,FALSE)),"■","")</f>
        <v>■</v>
      </c>
      <c r="C1304" s="291" t="str">
        <f t="shared" si="20"/>
        <v>INSERT INTO UPK_TEST.main_masters.mm_buhin_no (buhin_no, created_date, created_tantou_id) VALUES ('764571AC0A', GETDATE(), 999);</v>
      </c>
    </row>
    <row r="1305" spans="1:3">
      <c r="A1305" s="291" t="s">
        <v>7520</v>
      </c>
      <c r="B1305" s="291" t="str">
        <f>IF(ISERROR(VLOOKUP($A1305,DB登録部品番号!$A$2:$A$2000,1,FALSE)),"■","")</f>
        <v>■</v>
      </c>
      <c r="C1305" s="291" t="str">
        <f t="shared" si="20"/>
        <v>INSERT INTO UPK_TEST.main_masters.mm_buhin_no (buhin_no, created_date, created_tantou_id) VALUES ('764561GR0A', GETDATE(), 999);</v>
      </c>
    </row>
    <row r="1306" spans="1:3">
      <c r="A1306" s="291" t="s">
        <v>7521</v>
      </c>
      <c r="B1306" s="291" t="str">
        <f>IF(ISERROR(VLOOKUP($A1306,DB登録部品番号!$A$2:$A$2000,1,FALSE)),"■","")</f>
        <v>■</v>
      </c>
      <c r="C1306" s="291" t="str">
        <f t="shared" si="20"/>
        <v>INSERT INTO UPK_TEST.main_masters.mm_buhin_no (buhin_no, created_date, created_tantou_id) VALUES ('764571GR0A', GETDATE(), 999);</v>
      </c>
    </row>
    <row r="1307" spans="1:3">
      <c r="A1307" s="291" t="s">
        <v>2400</v>
      </c>
      <c r="B1307" s="291" t="str">
        <f>IF(ISERROR(VLOOKUP($A1307,DB登録部品番号!$A$2:$A$2000,1,FALSE)),"■","")</f>
        <v/>
      </c>
      <c r="C1307" s="291" t="str">
        <f t="shared" si="20"/>
        <v>INSERT INTO UPK_TEST.main_masters.mm_buhin_no (buhin_no, created_date, created_tantou_id) VALUES ('764561LA0A', GETDATE(), 999);</v>
      </c>
    </row>
    <row r="1308" spans="1:3">
      <c r="A1308" s="291" t="s">
        <v>2415</v>
      </c>
      <c r="B1308" s="291" t="str">
        <f>IF(ISERROR(VLOOKUP($A1308,DB登録部品番号!$A$2:$A$2000,1,FALSE)),"■","")</f>
        <v/>
      </c>
      <c r="C1308" s="291" t="str">
        <f t="shared" si="20"/>
        <v>INSERT INTO UPK_TEST.main_masters.mm_buhin_no (buhin_no, created_date, created_tantou_id) VALUES ('764571LA0A', GETDATE(), 999);</v>
      </c>
    </row>
    <row r="1309" spans="1:3">
      <c r="A1309" s="291" t="s">
        <v>2401</v>
      </c>
      <c r="B1309" s="291" t="str">
        <f>IF(ISERROR(VLOOKUP($A1309,DB登録部品番号!$A$2:$A$2000,1,FALSE)),"■","")</f>
        <v/>
      </c>
      <c r="C1309" s="291" t="str">
        <f t="shared" si="20"/>
        <v>INSERT INTO UPK_TEST.main_masters.mm_buhin_no (buhin_no, created_date, created_tantou_id) VALUES ('764561LA0A-G', GETDATE(), 999);</v>
      </c>
    </row>
    <row r="1310" spans="1:3">
      <c r="A1310" s="291" t="s">
        <v>2416</v>
      </c>
      <c r="B1310" s="291" t="str">
        <f>IF(ISERROR(VLOOKUP($A1310,DB登録部品番号!$A$2:$A$2000,1,FALSE)),"■","")</f>
        <v/>
      </c>
      <c r="C1310" s="291" t="str">
        <f t="shared" si="20"/>
        <v>INSERT INTO UPK_TEST.main_masters.mm_buhin_no (buhin_no, created_date, created_tantou_id) VALUES ('764571LA0A-G', GETDATE(), 999);</v>
      </c>
    </row>
    <row r="1311" spans="1:3">
      <c r="A1311" s="291" t="s">
        <v>2402</v>
      </c>
      <c r="B1311" s="291" t="str">
        <f>IF(ISERROR(VLOOKUP($A1311,DB登録部品番号!$A$2:$A$2000,1,FALSE)),"■","")</f>
        <v/>
      </c>
      <c r="C1311" s="291" t="str">
        <f t="shared" si="20"/>
        <v>INSERT INTO UPK_TEST.main_masters.mm_buhin_no (buhin_no, created_date, created_tantou_id) VALUES ('764564CE0A', GETDATE(), 999);</v>
      </c>
    </row>
    <row r="1312" spans="1:3">
      <c r="A1312" s="291" t="s">
        <v>2417</v>
      </c>
      <c r="B1312" s="291" t="str">
        <f>IF(ISERROR(VLOOKUP($A1312,DB登録部品番号!$A$2:$A$2000,1,FALSE)),"■","")</f>
        <v/>
      </c>
      <c r="C1312" s="291" t="str">
        <f t="shared" si="20"/>
        <v>INSERT INTO UPK_TEST.main_masters.mm_buhin_no (buhin_no, created_date, created_tantou_id) VALUES ('764574CE0A', GETDATE(), 999);</v>
      </c>
    </row>
    <row r="1313" spans="1:3">
      <c r="A1313" s="291" t="s">
        <v>2403</v>
      </c>
      <c r="B1313" s="291" t="str">
        <f>IF(ISERROR(VLOOKUP($A1313,DB登録部品番号!$A$2:$A$2000,1,FALSE)),"■","")</f>
        <v/>
      </c>
      <c r="C1313" s="291" t="str">
        <f t="shared" si="20"/>
        <v>INSERT INTO UPK_TEST.main_masters.mm_buhin_no (buhin_no, created_date, created_tantou_id) VALUES ('764564CE0A-E', GETDATE(), 999);</v>
      </c>
    </row>
    <row r="1314" spans="1:3">
      <c r="A1314" s="291" t="s">
        <v>2418</v>
      </c>
      <c r="B1314" s="291" t="str">
        <f>IF(ISERROR(VLOOKUP($A1314,DB登録部品番号!$A$2:$A$2000,1,FALSE)),"■","")</f>
        <v/>
      </c>
      <c r="C1314" s="291" t="str">
        <f t="shared" si="20"/>
        <v>INSERT INTO UPK_TEST.main_masters.mm_buhin_no (buhin_no, created_date, created_tantou_id) VALUES ('764574CE0A-E', GETDATE(), 999);</v>
      </c>
    </row>
    <row r="1315" spans="1:3">
      <c r="A1315" s="291" t="s">
        <v>7522</v>
      </c>
      <c r="B1315" s="291" t="str">
        <f>IF(ISERROR(VLOOKUP($A1315,DB登録部品番号!$A$2:$A$2000,1,FALSE)),"■","")</f>
        <v>■</v>
      </c>
      <c r="C1315" s="291" t="str">
        <f t="shared" si="20"/>
        <v>INSERT INTO UPK_TEST.main_masters.mm_buhin_no (buhin_no, created_date, created_tantou_id) VALUES ('764564M400', GETDATE(), 999);</v>
      </c>
    </row>
    <row r="1316" spans="1:3">
      <c r="A1316" s="291" t="s">
        <v>7523</v>
      </c>
      <c r="B1316" s="291" t="str">
        <f>IF(ISERROR(VLOOKUP($A1316,DB登録部品番号!$A$2:$A$2000,1,FALSE)),"■","")</f>
        <v>■</v>
      </c>
      <c r="C1316" s="291" t="str">
        <f t="shared" si="20"/>
        <v>INSERT INTO UPK_TEST.main_masters.mm_buhin_no (buhin_no, created_date, created_tantou_id) VALUES ('764574M400', GETDATE(), 999);</v>
      </c>
    </row>
    <row r="1317" spans="1:3">
      <c r="A1317" s="291" t="s">
        <v>2407</v>
      </c>
      <c r="B1317" s="291" t="str">
        <f>IF(ISERROR(VLOOKUP($A1317,DB登録部品番号!$A$2:$A$2000,1,FALSE)),"■","")</f>
        <v/>
      </c>
      <c r="C1317" s="291" t="str">
        <f t="shared" si="20"/>
        <v>INSERT INTO UPK_TEST.main_masters.mm_buhin_no (buhin_no, created_date, created_tantou_id) VALUES ('764566FK0A', GETDATE(), 999);</v>
      </c>
    </row>
    <row r="1318" spans="1:3">
      <c r="A1318" s="291" t="s">
        <v>2422</v>
      </c>
      <c r="B1318" s="291" t="str">
        <f>IF(ISERROR(VLOOKUP($A1318,DB登録部品番号!$A$2:$A$2000,1,FALSE)),"■","")</f>
        <v/>
      </c>
      <c r="C1318" s="291" t="str">
        <f t="shared" si="20"/>
        <v>INSERT INTO UPK_TEST.main_masters.mm_buhin_no (buhin_no, created_date, created_tantou_id) VALUES ('764576FK0A', GETDATE(), 999);</v>
      </c>
    </row>
    <row r="1319" spans="1:3">
      <c r="A1319" s="291" t="s">
        <v>2408</v>
      </c>
      <c r="B1319" s="291" t="str">
        <f>IF(ISERROR(VLOOKUP($A1319,DB登録部品番号!$A$2:$A$2000,1,FALSE)),"■","")</f>
        <v/>
      </c>
      <c r="C1319" s="291" t="str">
        <f t="shared" si="20"/>
        <v>INSERT INTO UPK_TEST.main_masters.mm_buhin_no (buhin_no, created_date, created_tantou_id) VALUES ('764566MA0A', GETDATE(), 999);</v>
      </c>
    </row>
    <row r="1320" spans="1:3">
      <c r="A1320" s="291" t="s">
        <v>2423</v>
      </c>
      <c r="B1320" s="291" t="str">
        <f>IF(ISERROR(VLOOKUP($A1320,DB登録部品番号!$A$2:$A$2000,1,FALSE)),"■","")</f>
        <v/>
      </c>
      <c r="C1320" s="291" t="str">
        <f t="shared" si="20"/>
        <v>INSERT INTO UPK_TEST.main_masters.mm_buhin_no (buhin_no, created_date, created_tantou_id) VALUES ('764576MA0A', GETDATE(), 999);</v>
      </c>
    </row>
    <row r="1321" spans="1:3">
      <c r="A1321" s="291" t="s">
        <v>2409</v>
      </c>
      <c r="B1321" s="291" t="str">
        <f>IF(ISERROR(VLOOKUP($A1321,DB登録部品番号!$A$2:$A$2000,1,FALSE)),"■","")</f>
        <v/>
      </c>
      <c r="C1321" s="291" t="str">
        <f t="shared" si="20"/>
        <v>INSERT INTO UPK_TEST.main_masters.mm_buhin_no (buhin_no, created_date, created_tantou_id) VALUES ('764566MR0A', GETDATE(), 999);</v>
      </c>
    </row>
    <row r="1322" spans="1:3">
      <c r="A1322" s="291" t="s">
        <v>2424</v>
      </c>
      <c r="B1322" s="291" t="str">
        <f>IF(ISERROR(VLOOKUP($A1322,DB登録部品番号!$A$2:$A$2000,1,FALSE)),"■","")</f>
        <v/>
      </c>
      <c r="C1322" s="291" t="str">
        <f t="shared" si="20"/>
        <v>INSERT INTO UPK_TEST.main_masters.mm_buhin_no (buhin_no, created_date, created_tantou_id) VALUES ('764576MR0A', GETDATE(), 999);</v>
      </c>
    </row>
    <row r="1323" spans="1:3">
      <c r="A1323" s="291" t="s">
        <v>7524</v>
      </c>
      <c r="B1323" s="291" t="str">
        <f>IF(ISERROR(VLOOKUP($A1323,DB登録部品番号!$A$2:$A$2000,1,FALSE)),"■","")</f>
        <v>■</v>
      </c>
      <c r="C1323" s="291" t="str">
        <f t="shared" si="20"/>
        <v>INSERT INTO UPK_TEST.main_masters.mm_buhin_no (buhin_no, created_date, created_tantou_id) VALUES ('76456CA000', GETDATE(), 999);</v>
      </c>
    </row>
    <row r="1324" spans="1:3">
      <c r="A1324" s="291" t="s">
        <v>7525</v>
      </c>
      <c r="B1324" s="291" t="str">
        <f>IF(ISERROR(VLOOKUP($A1324,DB登録部品番号!$A$2:$A$2000,1,FALSE)),"■","")</f>
        <v>■</v>
      </c>
      <c r="C1324" s="291" t="str">
        <f t="shared" si="20"/>
        <v>INSERT INTO UPK_TEST.main_masters.mm_buhin_no (buhin_no, created_date, created_tantou_id) VALUES ('76457CA000', GETDATE(), 999);</v>
      </c>
    </row>
    <row r="1325" spans="1:3">
      <c r="A1325" s="291" t="s">
        <v>7526</v>
      </c>
      <c r="B1325" s="291" t="str">
        <f>IF(ISERROR(VLOOKUP($A1325,DB登録部品番号!$A$2:$A$2000,1,FALSE)),"■","")</f>
        <v>■</v>
      </c>
      <c r="C1325" s="291" t="str">
        <f t="shared" si="20"/>
        <v>INSERT INTO UPK_TEST.main_masters.mm_buhin_no (buhin_no, created_date, created_tantou_id) VALUES ('76456EN000', GETDATE(), 999);</v>
      </c>
    </row>
    <row r="1326" spans="1:3">
      <c r="A1326" s="291" t="s">
        <v>7527</v>
      </c>
      <c r="B1326" s="291" t="str">
        <f>IF(ISERROR(VLOOKUP($A1326,DB登録部品番号!$A$2:$A$2000,1,FALSE)),"■","")</f>
        <v>■</v>
      </c>
      <c r="C1326" s="291" t="str">
        <f t="shared" si="20"/>
        <v>INSERT INTO UPK_TEST.main_masters.mm_buhin_no (buhin_no, created_date, created_tantou_id) VALUES ('76457EN000', GETDATE(), 999);</v>
      </c>
    </row>
    <row r="1327" spans="1:3">
      <c r="A1327" s="291" t="s">
        <v>7528</v>
      </c>
      <c r="B1327" s="291" t="str">
        <f>IF(ISERROR(VLOOKUP($A1327,DB登録部品番号!$A$2:$A$2000,1,FALSE)),"■","")</f>
        <v>■</v>
      </c>
      <c r="C1327" s="291" t="str">
        <f t="shared" si="20"/>
        <v>INSERT INTO UPK_TEST.main_masters.mm_buhin_no (buhin_no, created_date, created_tantou_id) VALUES ('76456EN100', GETDATE(), 999);</v>
      </c>
    </row>
    <row r="1328" spans="1:3">
      <c r="A1328" s="291" t="s">
        <v>7529</v>
      </c>
      <c r="B1328" s="291" t="str">
        <f>IF(ISERROR(VLOOKUP($A1328,DB登録部品番号!$A$2:$A$2000,1,FALSE)),"■","")</f>
        <v>■</v>
      </c>
      <c r="C1328" s="291" t="str">
        <f t="shared" si="20"/>
        <v>INSERT INTO UPK_TEST.main_masters.mm_buhin_no (buhin_no, created_date, created_tantou_id) VALUES ('76457EN100', GETDATE(), 999);</v>
      </c>
    </row>
    <row r="1329" spans="1:3">
      <c r="A1329" s="291" t="s">
        <v>2430</v>
      </c>
      <c r="B1329" s="291" t="str">
        <f>IF(ISERROR(VLOOKUP($A1329,DB登録部品番号!$A$2:$A$2000,1,FALSE)),"■","")</f>
        <v/>
      </c>
      <c r="C1329" s="291" t="str">
        <f t="shared" si="20"/>
        <v>INSERT INTO UPK_TEST.main_masters.mm_buhin_no (buhin_no, created_date, created_tantou_id) VALUES ('764583XA0A', GETDATE(), 999);</v>
      </c>
    </row>
    <row r="1330" spans="1:3">
      <c r="A1330" s="291" t="s">
        <v>2431</v>
      </c>
      <c r="B1330" s="291" t="str">
        <f>IF(ISERROR(VLOOKUP($A1330,DB登録部品番号!$A$2:$A$2000,1,FALSE)),"■","")</f>
        <v/>
      </c>
      <c r="C1330" s="291" t="str">
        <f t="shared" si="20"/>
        <v>INSERT INTO UPK_TEST.main_masters.mm_buhin_no (buhin_no, created_date, created_tantou_id) VALUES ('764585TA0A', GETDATE(), 999);</v>
      </c>
    </row>
    <row r="1331" spans="1:3">
      <c r="A1331" s="291" t="s">
        <v>2433</v>
      </c>
      <c r="B1331" s="291" t="str">
        <f>IF(ISERROR(VLOOKUP($A1331,DB登録部品番号!$A$2:$A$2000,1,FALSE)),"■","")</f>
        <v/>
      </c>
      <c r="C1331" s="291" t="str">
        <f t="shared" si="20"/>
        <v>INSERT INTO UPK_TEST.main_masters.mm_buhin_no (buhin_no, created_date, created_tantou_id) VALUES ('764593XA0A', GETDATE(), 999);</v>
      </c>
    </row>
    <row r="1332" spans="1:3">
      <c r="A1332" s="291" t="s">
        <v>2434</v>
      </c>
      <c r="B1332" s="291" t="str">
        <f>IF(ISERROR(VLOOKUP($A1332,DB登録部品番号!$A$2:$A$2000,1,FALSE)),"■","")</f>
        <v/>
      </c>
      <c r="C1332" s="291" t="str">
        <f t="shared" si="20"/>
        <v>INSERT INTO UPK_TEST.main_masters.mm_buhin_no (buhin_no, created_date, created_tantou_id) VALUES ('764595TA0A', GETDATE(), 999);</v>
      </c>
    </row>
    <row r="1333" spans="1:3">
      <c r="A1333" s="291" t="s">
        <v>2436</v>
      </c>
      <c r="B1333" s="291" t="str">
        <f>IF(ISERROR(VLOOKUP($A1333,DB登録部品番号!$A$2:$A$2000,1,FALSE)),"■","")</f>
        <v/>
      </c>
      <c r="C1333" s="291" t="str">
        <f t="shared" si="20"/>
        <v>INSERT INTO UPK_TEST.main_masters.mm_buhin_no (buhin_no, created_date, created_tantou_id) VALUES ('764646RA0A', GETDATE(), 999);</v>
      </c>
    </row>
    <row r="1334" spans="1:3">
      <c r="A1334" s="291" t="s">
        <v>2437</v>
      </c>
      <c r="B1334" s="291" t="str">
        <f>IF(ISERROR(VLOOKUP($A1334,DB登録部品番号!$A$2:$A$2000,1,FALSE)),"■","")</f>
        <v/>
      </c>
      <c r="C1334" s="291" t="str">
        <f t="shared" si="20"/>
        <v>INSERT INTO UPK_TEST.main_masters.mm_buhin_no (buhin_no, created_date, created_tantou_id) VALUES ('764656RA0A', GETDATE(), 999);</v>
      </c>
    </row>
    <row r="1335" spans="1:3">
      <c r="A1335" s="291" t="s">
        <v>2438</v>
      </c>
      <c r="B1335" s="291" t="str">
        <f>IF(ISERROR(VLOOKUP($A1335,DB登録部品番号!$A$2:$A$2000,1,FALSE)),"■","")</f>
        <v/>
      </c>
      <c r="C1335" s="291" t="str">
        <f t="shared" si="20"/>
        <v>INSERT INTO UPK_TEST.main_masters.mm_buhin_no (buhin_no, created_date, created_tantou_id) VALUES ('764664BC1A', GETDATE(), 999);</v>
      </c>
    </row>
    <row r="1336" spans="1:3">
      <c r="A1336" s="291" t="s">
        <v>2442</v>
      </c>
      <c r="B1336" s="291" t="str">
        <f>IF(ISERROR(VLOOKUP($A1336,DB登録部品番号!$A$2:$A$2000,1,FALSE)),"■","")</f>
        <v/>
      </c>
      <c r="C1336" s="291" t="str">
        <f t="shared" si="20"/>
        <v>INSERT INTO UPK_TEST.main_masters.mm_buhin_no (buhin_no, created_date, created_tantou_id) VALUES ('764674BC1A', GETDATE(), 999);</v>
      </c>
    </row>
    <row r="1337" spans="1:3">
      <c r="A1337" s="291" t="s">
        <v>2440</v>
      </c>
      <c r="B1337" s="291" t="str">
        <f>IF(ISERROR(VLOOKUP($A1337,DB登録部品番号!$A$2:$A$2000,1,FALSE)),"■","")</f>
        <v/>
      </c>
      <c r="C1337" s="291" t="str">
        <f t="shared" si="20"/>
        <v>INSERT INTO UPK_TEST.main_masters.mm_buhin_no (buhin_no, created_date, created_tantou_id) VALUES ('764666FK0A', GETDATE(), 999);</v>
      </c>
    </row>
    <row r="1338" spans="1:3">
      <c r="A1338" s="291" t="s">
        <v>2444</v>
      </c>
      <c r="B1338" s="291" t="str">
        <f>IF(ISERROR(VLOOKUP($A1338,DB登録部品番号!$A$2:$A$2000,1,FALSE)),"■","")</f>
        <v/>
      </c>
      <c r="C1338" s="291" t="str">
        <f t="shared" si="20"/>
        <v>INSERT INTO UPK_TEST.main_masters.mm_buhin_no (buhin_no, created_date, created_tantou_id) VALUES ('764676FK0A', GETDATE(), 999);</v>
      </c>
    </row>
    <row r="1339" spans="1:3">
      <c r="A1339" s="291" t="s">
        <v>2448</v>
      </c>
      <c r="B1339" s="291" t="str">
        <f>IF(ISERROR(VLOOKUP($A1339,DB登録部品番号!$A$2:$A$2000,1,FALSE)),"■","")</f>
        <v/>
      </c>
      <c r="C1339" s="291" t="str">
        <f t="shared" si="20"/>
        <v>INSERT INTO UPK_TEST.main_masters.mm_buhin_no (buhin_no, created_date, created_tantou_id) VALUES ('764824CB0A', GETDATE(), 999);</v>
      </c>
    </row>
    <row r="1340" spans="1:3">
      <c r="A1340" s="291" t="s">
        <v>2449</v>
      </c>
      <c r="B1340" s="291" t="str">
        <f>IF(ISERROR(VLOOKUP($A1340,DB登録部品番号!$A$2:$A$2000,1,FALSE)),"■","")</f>
        <v/>
      </c>
      <c r="C1340" s="291" t="str">
        <f t="shared" si="20"/>
        <v>INSERT INTO UPK_TEST.main_masters.mm_buhin_no (buhin_no, created_date, created_tantou_id) VALUES ('764824CB0A-E', GETDATE(), 999);</v>
      </c>
    </row>
    <row r="1341" spans="1:3">
      <c r="A1341" s="291" t="s">
        <v>2450</v>
      </c>
      <c r="B1341" s="291" t="str">
        <f>IF(ISERROR(VLOOKUP($A1341,DB登録部品番号!$A$2:$A$2000,1,FALSE)),"■","")</f>
        <v/>
      </c>
      <c r="C1341" s="291" t="str">
        <f t="shared" si="20"/>
        <v>INSERT INTO UPK_TEST.main_masters.mm_buhin_no (buhin_no, created_date, created_tantou_id) VALUES ('764826RA0A', GETDATE(), 999);</v>
      </c>
    </row>
    <row r="1342" spans="1:3">
      <c r="A1342" s="291" t="s">
        <v>2459</v>
      </c>
      <c r="B1342" s="291" t="str">
        <f>IF(ISERROR(VLOOKUP($A1342,DB登録部品番号!$A$2:$A$2000,1,FALSE)),"■","")</f>
        <v/>
      </c>
      <c r="C1342" s="291" t="str">
        <f t="shared" si="20"/>
        <v>INSERT INTO UPK_TEST.main_masters.mm_buhin_no (buhin_no, created_date, created_tantou_id) VALUES ('764836RA0A', GETDATE(), 999);</v>
      </c>
    </row>
    <row r="1343" spans="1:3">
      <c r="A1343" s="291" t="s">
        <v>2451</v>
      </c>
      <c r="B1343" s="291" t="str">
        <f>IF(ISERROR(VLOOKUP($A1343,DB登録部品番号!$A$2:$A$2000,1,FALSE)),"■","")</f>
        <v/>
      </c>
      <c r="C1343" s="291" t="str">
        <f t="shared" si="20"/>
        <v>INSERT INTO UPK_TEST.main_masters.mm_buhin_no (buhin_no, created_date, created_tantou_id) VALUES ('764826RA1A', GETDATE(), 999);</v>
      </c>
    </row>
    <row r="1344" spans="1:3">
      <c r="A1344" s="291" t="s">
        <v>2460</v>
      </c>
      <c r="B1344" s="291" t="str">
        <f>IF(ISERROR(VLOOKUP($A1344,DB登録部品番号!$A$2:$A$2000,1,FALSE)),"■","")</f>
        <v/>
      </c>
      <c r="C1344" s="291" t="str">
        <f t="shared" si="20"/>
        <v>INSERT INTO UPK_TEST.main_masters.mm_buhin_no (buhin_no, created_date, created_tantou_id) VALUES ('764836RA1A', GETDATE(), 999);</v>
      </c>
    </row>
    <row r="1345" spans="1:3">
      <c r="A1345" s="291" t="s">
        <v>2457</v>
      </c>
      <c r="B1345" s="291" t="str">
        <f>IF(ISERROR(VLOOKUP($A1345,DB登録部品番号!$A$2:$A$2000,1,FALSE)),"■","")</f>
        <v/>
      </c>
      <c r="C1345" s="291" t="str">
        <f t="shared" si="20"/>
        <v>INSERT INTO UPK_TEST.main_masters.mm_buhin_no (buhin_no, created_date, created_tantou_id) VALUES ('764834CB0A', GETDATE(), 999);</v>
      </c>
    </row>
    <row r="1346" spans="1:3">
      <c r="A1346" s="291" t="s">
        <v>2458</v>
      </c>
      <c r="B1346" s="291" t="str">
        <f>IF(ISERROR(VLOOKUP($A1346,DB登録部品番号!$A$2:$A$2000,1,FALSE)),"■","")</f>
        <v/>
      </c>
      <c r="C1346" s="291" t="str">
        <f t="shared" si="20"/>
        <v>INSERT INTO UPK_TEST.main_masters.mm_buhin_no (buhin_no, created_date, created_tantou_id) VALUES ('764836MA0A', GETDATE(), 999);</v>
      </c>
    </row>
    <row r="1347" spans="1:3">
      <c r="A1347" s="291" t="s">
        <v>2466</v>
      </c>
      <c r="B1347" s="291" t="str">
        <f>IF(ISERROR(VLOOKUP($A1347,DB登録部品番号!$A$2:$A$2000,1,FALSE)),"■","")</f>
        <v/>
      </c>
      <c r="C1347" s="291" t="str">
        <f t="shared" si="20"/>
        <v>INSERT INTO UPK_TEST.main_masters.mm_buhin_no (buhin_no, created_date, created_tantou_id) VALUES ('764863VA0B', GETDATE(), 999);</v>
      </c>
    </row>
    <row r="1348" spans="1:3">
      <c r="A1348" s="291" t="s">
        <v>7530</v>
      </c>
      <c r="B1348" s="291" t="str">
        <f>IF(ISERROR(VLOOKUP($A1348,DB登録部品番号!$A$2:$A$2000,1,FALSE)),"■","")</f>
        <v>■</v>
      </c>
      <c r="C1348" s="291" t="str">
        <f t="shared" si="20"/>
        <v>INSERT INTO UPK_TEST.main_masters.mm_buhin_no (buhin_no, created_date, created_tantou_id) VALUES ('764861AA0A', GETDATE(), 999);</v>
      </c>
    </row>
    <row r="1349" spans="1:3">
      <c r="A1349" s="291" t="s">
        <v>7531</v>
      </c>
      <c r="B1349" s="291" t="str">
        <f>IF(ISERROR(VLOOKUP($A1349,DB登録部品番号!$A$2:$A$2000,1,FALSE)),"■","")</f>
        <v>■</v>
      </c>
      <c r="C1349" s="291" t="str">
        <f t="shared" ref="C1349:C1412" si="21">$L$1&amp;"'"&amp;$A1349&amp;"', GETDATE(), 999);"</f>
        <v>INSERT INTO UPK_TEST.main_masters.mm_buhin_no (buhin_no, created_date, created_tantou_id) VALUES ('764871AA0A', GETDATE(), 999);</v>
      </c>
    </row>
    <row r="1350" spans="1:3">
      <c r="A1350" s="291" t="s">
        <v>7532</v>
      </c>
      <c r="B1350" s="291" t="str">
        <f>IF(ISERROR(VLOOKUP($A1350,DB登録部品番号!$A$2:$A$2000,1,FALSE)),"■","")</f>
        <v>■</v>
      </c>
      <c r="C1350" s="291" t="str">
        <f t="shared" si="21"/>
        <v>INSERT INTO UPK_TEST.main_masters.mm_buhin_no (buhin_no, created_date, created_tantou_id) VALUES ('764861AA0A-E', GETDATE(), 999);</v>
      </c>
    </row>
    <row r="1351" spans="1:3">
      <c r="A1351" s="291" t="s">
        <v>7533</v>
      </c>
      <c r="B1351" s="291" t="str">
        <f>IF(ISERROR(VLOOKUP($A1351,DB登録部品番号!$A$2:$A$2000,1,FALSE)),"■","")</f>
        <v>■</v>
      </c>
      <c r="C1351" s="291" t="str">
        <f t="shared" si="21"/>
        <v>INSERT INTO UPK_TEST.main_masters.mm_buhin_no (buhin_no, created_date, created_tantou_id) VALUES ('764871AA0A-E', GETDATE(), 999);</v>
      </c>
    </row>
    <row r="1352" spans="1:3">
      <c r="A1352" s="291" t="s">
        <v>7534</v>
      </c>
      <c r="B1352" s="291" t="str">
        <f>IF(ISERROR(VLOOKUP($A1352,DB登録部品番号!$A$2:$A$2000,1,FALSE)),"■","")</f>
        <v>■</v>
      </c>
      <c r="C1352" s="291" t="str">
        <f t="shared" si="21"/>
        <v>INSERT INTO UPK_TEST.main_masters.mm_buhin_no (buhin_no, created_date, created_tantou_id) VALUES ('764861GR0A', GETDATE(), 999);</v>
      </c>
    </row>
    <row r="1353" spans="1:3">
      <c r="A1353" s="291" t="s">
        <v>7535</v>
      </c>
      <c r="B1353" s="291" t="str">
        <f>IF(ISERROR(VLOOKUP($A1353,DB登録部品番号!$A$2:$A$2000,1,FALSE)),"■","")</f>
        <v>■</v>
      </c>
      <c r="C1353" s="291" t="str">
        <f t="shared" si="21"/>
        <v>INSERT INTO UPK_TEST.main_masters.mm_buhin_no (buhin_no, created_date, created_tantou_id) VALUES ('764871GR0A', GETDATE(), 999);</v>
      </c>
    </row>
    <row r="1354" spans="1:3">
      <c r="A1354" s="291" t="s">
        <v>7536</v>
      </c>
      <c r="B1354" s="291" t="str">
        <f>IF(ISERROR(VLOOKUP($A1354,DB登録部品番号!$A$2:$A$2000,1,FALSE)),"■","")</f>
        <v>■</v>
      </c>
      <c r="C1354" s="291" t="str">
        <f t="shared" si="21"/>
        <v>INSERT INTO UPK_TEST.main_masters.mm_buhin_no (buhin_no, created_date, created_tantou_id) VALUES ('76486JN20A', GETDATE(), 999);</v>
      </c>
    </row>
    <row r="1355" spans="1:3">
      <c r="A1355" s="291" t="s">
        <v>7537</v>
      </c>
      <c r="B1355" s="291" t="str">
        <f>IF(ISERROR(VLOOKUP($A1355,DB登録部品番号!$A$2:$A$2000,1,FALSE)),"■","")</f>
        <v>■</v>
      </c>
      <c r="C1355" s="291" t="str">
        <f t="shared" si="21"/>
        <v>INSERT INTO UPK_TEST.main_masters.mm_buhin_no (buhin_no, created_date, created_tantou_id) VALUES ('76487JN20A', GETDATE(), 999);</v>
      </c>
    </row>
    <row r="1356" spans="1:3">
      <c r="A1356" s="291" t="s">
        <v>7538</v>
      </c>
      <c r="B1356" s="291" t="str">
        <f>IF(ISERROR(VLOOKUP($A1356,DB登録部品番号!$A$2:$A$2000,1,FALSE)),"■","")</f>
        <v>■</v>
      </c>
      <c r="C1356" s="291" t="str">
        <f t="shared" si="21"/>
        <v>INSERT INTO UPK_TEST.main_masters.mm_buhin_no (buhin_no, created_date, created_tantou_id) VALUES ('764881GR0A', GETDATE(), 999);</v>
      </c>
    </row>
    <row r="1357" spans="1:3">
      <c r="A1357" s="291" t="s">
        <v>2467</v>
      </c>
      <c r="B1357" s="291" t="str">
        <f>IF(ISERROR(VLOOKUP($A1357,DB登録部品番号!$A$2:$A$2000,1,FALSE)),"■","")</f>
        <v/>
      </c>
      <c r="C1357" s="291" t="str">
        <f t="shared" si="21"/>
        <v>INSERT INTO UPK_TEST.main_masters.mm_buhin_no (buhin_no, created_date, created_tantou_id) VALUES ('764886RA0A', GETDATE(), 999);</v>
      </c>
    </row>
    <row r="1358" spans="1:3">
      <c r="A1358" s="291" t="s">
        <v>2470</v>
      </c>
      <c r="B1358" s="291" t="str">
        <f>IF(ISERROR(VLOOKUP($A1358,DB登録部品番号!$A$2:$A$2000,1,FALSE)),"■","")</f>
        <v/>
      </c>
      <c r="C1358" s="291" t="str">
        <f t="shared" si="21"/>
        <v>INSERT INTO UPK_TEST.main_masters.mm_buhin_no (buhin_no, created_date, created_tantou_id) VALUES ('764896RA0A', GETDATE(), 999);</v>
      </c>
    </row>
    <row r="1359" spans="1:3">
      <c r="A1359" s="291" t="s">
        <v>7539</v>
      </c>
      <c r="B1359" s="291" t="str">
        <f>IF(ISERROR(VLOOKUP($A1359,DB登録部品番号!$A$2:$A$2000,1,FALSE)),"■","")</f>
        <v>■</v>
      </c>
      <c r="C1359" s="291" t="str">
        <f t="shared" si="21"/>
        <v>INSERT INTO UPK_TEST.main_masters.mm_buhin_no (buhin_no, created_date, created_tantou_id) VALUES ('764891GR0A', GETDATE(), 999);</v>
      </c>
    </row>
    <row r="1360" spans="1:3">
      <c r="A1360" s="291" t="s">
        <v>2473</v>
      </c>
      <c r="B1360" s="291" t="str">
        <f>IF(ISERROR(VLOOKUP($A1360,DB登録部品番号!$A$2:$A$2000,1,FALSE)),"■","")</f>
        <v/>
      </c>
      <c r="C1360" s="291" t="str">
        <f t="shared" si="21"/>
        <v>INSERT INTO UPK_TEST.main_masters.mm_buhin_no (buhin_no, created_date, created_tantou_id) VALUES ('764B03VA0A', GETDATE(), 999);</v>
      </c>
    </row>
    <row r="1361" spans="1:3">
      <c r="A1361" s="291" t="s">
        <v>7540</v>
      </c>
      <c r="B1361" s="291" t="str">
        <f>IF(ISERROR(VLOOKUP($A1361,DB登録部品番号!$A$2:$A$2000,1,FALSE)),"■","")</f>
        <v>■</v>
      </c>
      <c r="C1361" s="291" t="str">
        <f t="shared" si="21"/>
        <v>INSERT INTO UPK_TEST.main_masters.mm_buhin_no (buhin_no, created_date, created_tantou_id) VALUES ('764B04M400', GETDATE(), 999);</v>
      </c>
    </row>
    <row r="1362" spans="1:3">
      <c r="A1362" s="291" t="s">
        <v>7541</v>
      </c>
      <c r="B1362" s="291" t="str">
        <f>IF(ISERROR(VLOOKUP($A1362,DB登録部品番号!$A$2:$A$2000,1,FALSE)),"■","")</f>
        <v>■</v>
      </c>
      <c r="C1362" s="291" t="str">
        <f t="shared" si="21"/>
        <v>INSERT INTO UPK_TEST.main_masters.mm_buhin_no (buhin_no, created_date, created_tantou_id) VALUES ('764B14M400', GETDATE(), 999);</v>
      </c>
    </row>
    <row r="1363" spans="1:3">
      <c r="A1363" s="291" t="s">
        <v>2474</v>
      </c>
      <c r="B1363" s="291" t="str">
        <f>IF(ISERROR(VLOOKUP($A1363,DB登録部品番号!$A$2:$A$2000,1,FALSE)),"■","")</f>
        <v/>
      </c>
      <c r="C1363" s="291" t="str">
        <f t="shared" si="21"/>
        <v>INSERT INTO UPK_TEST.main_masters.mm_buhin_no (buhin_no, created_date, created_tantou_id) VALUES ('764B41LA0A', GETDATE(), 999);</v>
      </c>
    </row>
    <row r="1364" spans="1:3">
      <c r="A1364" s="291" t="s">
        <v>2477</v>
      </c>
      <c r="B1364" s="291" t="str">
        <f>IF(ISERROR(VLOOKUP($A1364,DB登録部品番号!$A$2:$A$2000,1,FALSE)),"■","")</f>
        <v/>
      </c>
      <c r="C1364" s="291" t="str">
        <f t="shared" si="21"/>
        <v>INSERT INTO UPK_TEST.main_masters.mm_buhin_no (buhin_no, created_date, created_tantou_id) VALUES ('764B51LA0A', GETDATE(), 999);</v>
      </c>
    </row>
    <row r="1365" spans="1:3">
      <c r="A1365" s="291" t="s">
        <v>2476</v>
      </c>
      <c r="B1365" s="291" t="str">
        <f>IF(ISERROR(VLOOKUP($A1365,DB登録部品番号!$A$2:$A$2000,1,FALSE)),"■","")</f>
        <v/>
      </c>
      <c r="C1365" s="291" t="str">
        <f t="shared" si="21"/>
        <v>INSERT INTO UPK_TEST.main_masters.mm_buhin_no (buhin_no, created_date, created_tantou_id) VALUES ('764B41LB0A', GETDATE(), 999);</v>
      </c>
    </row>
    <row r="1366" spans="1:3">
      <c r="A1366" s="291" t="s">
        <v>2479</v>
      </c>
      <c r="B1366" s="291" t="str">
        <f>IF(ISERROR(VLOOKUP($A1366,DB登録部品番号!$A$2:$A$2000,1,FALSE)),"■","")</f>
        <v/>
      </c>
      <c r="C1366" s="291" t="str">
        <f t="shared" si="21"/>
        <v>INSERT INTO UPK_TEST.main_masters.mm_buhin_no (buhin_no, created_date, created_tantou_id) VALUES ('764B51LB0A', GETDATE(), 999);</v>
      </c>
    </row>
    <row r="1367" spans="1:3">
      <c r="A1367" s="291" t="s">
        <v>7542</v>
      </c>
      <c r="B1367" s="291" t="str">
        <f>IF(ISERROR(VLOOKUP($A1367,DB登録部品番号!$A$2:$A$2000,1,FALSE)),"■","")</f>
        <v>■</v>
      </c>
      <c r="C1367" s="291" t="str">
        <f t="shared" si="21"/>
        <v>INSERT INTO UPK_TEST.main_masters.mm_buhin_no (buhin_no, created_date, created_tantou_id) VALUES ('764B4JN20A', GETDATE(), 999);</v>
      </c>
    </row>
    <row r="1368" spans="1:3">
      <c r="A1368" s="291" t="s">
        <v>7543</v>
      </c>
      <c r="B1368" s="291" t="str">
        <f>IF(ISERROR(VLOOKUP($A1368,DB登録部品番号!$A$2:$A$2000,1,FALSE)),"■","")</f>
        <v>■</v>
      </c>
      <c r="C1368" s="291" t="str">
        <f t="shared" si="21"/>
        <v>INSERT INTO UPK_TEST.main_masters.mm_buhin_no (buhin_no, created_date, created_tantou_id) VALUES ('764B5JN20A', GETDATE(), 999);</v>
      </c>
    </row>
    <row r="1369" spans="1:3">
      <c r="A1369" s="291" t="s">
        <v>2480</v>
      </c>
      <c r="B1369" s="291" t="str">
        <f>IF(ISERROR(VLOOKUP($A1369,DB登録部品番号!$A$2:$A$2000,1,FALSE)),"■","")</f>
        <v/>
      </c>
      <c r="C1369" s="291" t="str">
        <f t="shared" si="21"/>
        <v>INSERT INTO UPK_TEST.main_masters.mm_buhin_no (buhin_no, created_date, created_tantou_id) VALUES ('764B81JB0A', GETDATE(), 999);</v>
      </c>
    </row>
    <row r="1370" spans="1:3">
      <c r="A1370" s="291" t="s">
        <v>2482</v>
      </c>
      <c r="B1370" s="291" t="str">
        <f>IF(ISERROR(VLOOKUP($A1370,DB登録部品番号!$A$2:$A$2000,1,FALSE)),"■","")</f>
        <v/>
      </c>
      <c r="C1370" s="291" t="str">
        <f t="shared" si="21"/>
        <v>INSERT INTO UPK_TEST.main_masters.mm_buhin_no (buhin_no, created_date, created_tantou_id) VALUES ('764B91JB0A', GETDATE(), 999);</v>
      </c>
    </row>
    <row r="1371" spans="1:3">
      <c r="A1371" s="291" t="s">
        <v>2484</v>
      </c>
      <c r="B1371" s="291" t="str">
        <f>IF(ISERROR(VLOOKUP($A1371,DB登録部品番号!$A$2:$A$2000,1,FALSE)),"■","")</f>
        <v/>
      </c>
      <c r="C1371" s="291" t="str">
        <f t="shared" si="21"/>
        <v>INSERT INTO UPK_TEST.main_masters.mm_buhin_no (buhin_no, created_date, created_tantou_id) VALUES ('765161VA0A', GETDATE(), 999);</v>
      </c>
    </row>
    <row r="1372" spans="1:3">
      <c r="A1372" s="291" t="s">
        <v>7544</v>
      </c>
      <c r="B1372" s="291" t="str">
        <f>IF(ISERROR(VLOOKUP($A1372,DB登録部品番号!$A$2:$A$2000,1,FALSE)),"■","")</f>
        <v>■</v>
      </c>
      <c r="C1372" s="291" t="str">
        <f t="shared" si="21"/>
        <v>INSERT INTO UPK_TEST.main_masters.mm_buhin_no (buhin_no, created_date, created_tantou_id) VALUES ('76516JM00A', GETDATE(), 999);</v>
      </c>
    </row>
    <row r="1373" spans="1:3">
      <c r="A1373" s="291" t="s">
        <v>7545</v>
      </c>
      <c r="B1373" s="291" t="str">
        <f>IF(ISERROR(VLOOKUP($A1373,DB登録部品番号!$A$2:$A$2000,1,FALSE)),"■","")</f>
        <v>■</v>
      </c>
      <c r="C1373" s="291" t="str">
        <f t="shared" si="21"/>
        <v>INSERT INTO UPK_TEST.main_masters.mm_buhin_no (buhin_no, created_date, created_tantou_id) VALUES ('76516JN20A', GETDATE(), 999);</v>
      </c>
    </row>
    <row r="1374" spans="1:3">
      <c r="A1374" s="291" t="s">
        <v>7546</v>
      </c>
      <c r="B1374" s="291" t="str">
        <f>IF(ISERROR(VLOOKUP($A1374,DB登録部品番号!$A$2:$A$2000,1,FALSE)),"■","")</f>
        <v>■</v>
      </c>
      <c r="C1374" s="291" t="str">
        <f t="shared" si="21"/>
        <v>INSERT INTO UPK_TEST.main_masters.mm_buhin_no (buhin_no, created_date, created_tantou_id) VALUES ('76516JN20AT1', GETDATE(), 999);</v>
      </c>
    </row>
    <row r="1375" spans="1:3">
      <c r="A1375" s="291" t="s">
        <v>7547</v>
      </c>
      <c r="B1375" s="291" t="str">
        <f>IF(ISERROR(VLOOKUP($A1375,DB登録部品番号!$A$2:$A$2000,1,FALSE)),"■","")</f>
        <v>■</v>
      </c>
      <c r="C1375" s="291" t="str">
        <f t="shared" si="21"/>
        <v>INSERT INTO UPK_TEST.main_masters.mm_buhin_no (buhin_no, created_date, created_tantou_id) VALUES ('765163VA0A', GETDATE(), 999);</v>
      </c>
    </row>
    <row r="1376" spans="1:3">
      <c r="A1376" s="291" t="s">
        <v>7548</v>
      </c>
      <c r="B1376" s="291" t="str">
        <f>IF(ISERROR(VLOOKUP($A1376,DB登録部品番号!$A$2:$A$2000,1,FALSE)),"■","")</f>
        <v>■</v>
      </c>
      <c r="C1376" s="291" t="str">
        <f t="shared" si="21"/>
        <v>INSERT INTO UPK_TEST.main_masters.mm_buhin_no (buhin_no, created_date, created_tantou_id) VALUES ('765173VA0A', GETDATE(), 999);</v>
      </c>
    </row>
    <row r="1377" spans="1:3">
      <c r="A1377" s="291" t="s">
        <v>2485</v>
      </c>
      <c r="B1377" s="291" t="str">
        <f>IF(ISERROR(VLOOKUP($A1377,DB登録部品番号!$A$2:$A$2000,1,FALSE)),"■","")</f>
        <v/>
      </c>
      <c r="C1377" s="291" t="str">
        <f t="shared" si="21"/>
        <v>INSERT INTO UPK_TEST.main_masters.mm_buhin_no (buhin_no, created_date, created_tantou_id) VALUES ('765163XA0A', GETDATE(), 999);</v>
      </c>
    </row>
    <row r="1378" spans="1:3">
      <c r="A1378" s="291" t="s">
        <v>2489</v>
      </c>
      <c r="B1378" s="291" t="str">
        <f>IF(ISERROR(VLOOKUP($A1378,DB登録部品番号!$A$2:$A$2000,1,FALSE)),"■","")</f>
        <v/>
      </c>
      <c r="C1378" s="291" t="str">
        <f t="shared" si="21"/>
        <v>INSERT INTO UPK_TEST.main_masters.mm_buhin_no (buhin_no, created_date, created_tantou_id) VALUES ('765173XA0A', GETDATE(), 999);</v>
      </c>
    </row>
    <row r="1379" spans="1:3">
      <c r="A1379" s="291" t="s">
        <v>2486</v>
      </c>
      <c r="B1379" s="291" t="str">
        <f>IF(ISERROR(VLOOKUP($A1379,DB登録部品番号!$A$2:$A$2000,1,FALSE)),"■","")</f>
        <v/>
      </c>
      <c r="C1379" s="291" t="str">
        <f t="shared" si="21"/>
        <v>INSERT INTO UPK_TEST.main_masters.mm_buhin_no (buhin_no, created_date, created_tantou_id) VALUES ('765163XA2A', GETDATE(), 999);</v>
      </c>
    </row>
    <row r="1380" spans="1:3">
      <c r="A1380" s="291" t="s">
        <v>2490</v>
      </c>
      <c r="B1380" s="291" t="str">
        <f>IF(ISERROR(VLOOKUP($A1380,DB登録部品番号!$A$2:$A$2000,1,FALSE)),"■","")</f>
        <v/>
      </c>
      <c r="C1380" s="291" t="str">
        <f t="shared" si="21"/>
        <v>INSERT INTO UPK_TEST.main_masters.mm_buhin_no (buhin_no, created_date, created_tantou_id) VALUES ('765173XA2A', GETDATE(), 999);</v>
      </c>
    </row>
    <row r="1381" spans="1:3">
      <c r="A1381" s="291" t="s">
        <v>2487</v>
      </c>
      <c r="B1381" s="291" t="str">
        <f>IF(ISERROR(VLOOKUP($A1381,DB登録部品番号!$A$2:$A$2000,1,FALSE)),"■","")</f>
        <v/>
      </c>
      <c r="C1381" s="291" t="str">
        <f t="shared" si="21"/>
        <v>INSERT INTO UPK_TEST.main_masters.mm_buhin_no (buhin_no, created_date, created_tantou_id) VALUES ('765164CC0A', GETDATE(), 999);</v>
      </c>
    </row>
    <row r="1382" spans="1:3">
      <c r="A1382" s="291" t="s">
        <v>2491</v>
      </c>
      <c r="B1382" s="291" t="str">
        <f>IF(ISERROR(VLOOKUP($A1382,DB登録部品番号!$A$2:$A$2000,1,FALSE)),"■","")</f>
        <v/>
      </c>
      <c r="C1382" s="291" t="str">
        <f t="shared" si="21"/>
        <v>INSERT INTO UPK_TEST.main_masters.mm_buhin_no (buhin_no, created_date, created_tantou_id) VALUES ('765174CC0A', GETDATE(), 999);</v>
      </c>
    </row>
    <row r="1383" spans="1:3">
      <c r="A1383" s="291" t="s">
        <v>7549</v>
      </c>
      <c r="B1383" s="291" t="str">
        <f>IF(ISERROR(VLOOKUP($A1383,DB登録部品番号!$A$2:$A$2000,1,FALSE)),"■","")</f>
        <v>■</v>
      </c>
      <c r="C1383" s="291" t="str">
        <f t="shared" si="21"/>
        <v>INSERT INTO UPK_TEST.main_masters.mm_buhin_no (buhin_no, created_date, created_tantou_id) VALUES ('76516JN20AT2', GETDATE(), 999);</v>
      </c>
    </row>
    <row r="1384" spans="1:3">
      <c r="A1384" s="291" t="s">
        <v>7550</v>
      </c>
      <c r="B1384" s="291" t="str">
        <f>IF(ISERROR(VLOOKUP($A1384,DB登録部品番号!$A$2:$A$2000,1,FALSE)),"■","")</f>
        <v>■</v>
      </c>
      <c r="C1384" s="291" t="str">
        <f t="shared" si="21"/>
        <v>INSERT INTO UPK_TEST.main_masters.mm_buhin_no (buhin_no, created_date, created_tantou_id) VALUES ('76517JN20AT2', GETDATE(), 999);</v>
      </c>
    </row>
    <row r="1385" spans="1:3">
      <c r="A1385" s="291" t="s">
        <v>2488</v>
      </c>
      <c r="B1385" s="291" t="str">
        <f>IF(ISERROR(VLOOKUP($A1385,DB登録部品番号!$A$2:$A$2000,1,FALSE)),"■","")</f>
        <v/>
      </c>
      <c r="C1385" s="291" t="str">
        <f t="shared" si="21"/>
        <v>INSERT INTO UPK_TEST.main_masters.mm_buhin_no (buhin_no, created_date, created_tantou_id) VALUES ('765171VA0A', GETDATE(), 999);</v>
      </c>
    </row>
    <row r="1386" spans="1:3">
      <c r="A1386" s="291" t="s">
        <v>7551</v>
      </c>
      <c r="B1386" s="291" t="str">
        <f>IF(ISERROR(VLOOKUP($A1386,DB登録部品番号!$A$2:$A$2000,1,FALSE)),"■","")</f>
        <v>■</v>
      </c>
      <c r="C1386" s="291" t="str">
        <f t="shared" si="21"/>
        <v>INSERT INTO UPK_TEST.main_masters.mm_buhin_no (buhin_no, created_date, created_tantou_id) VALUES ('76517JM00A', GETDATE(), 999);</v>
      </c>
    </row>
    <row r="1387" spans="1:3">
      <c r="A1387" s="291" t="s">
        <v>7552</v>
      </c>
      <c r="B1387" s="291" t="str">
        <f>IF(ISERROR(VLOOKUP($A1387,DB登録部品番号!$A$2:$A$2000,1,FALSE)),"■","")</f>
        <v>■</v>
      </c>
      <c r="C1387" s="291" t="str">
        <f t="shared" si="21"/>
        <v>INSERT INTO UPK_TEST.main_masters.mm_buhin_no (buhin_no, created_date, created_tantou_id) VALUES ('76517JN20A', GETDATE(), 999);</v>
      </c>
    </row>
    <row r="1388" spans="1:3">
      <c r="A1388" s="291" t="s">
        <v>7553</v>
      </c>
      <c r="B1388" s="291" t="str">
        <f>IF(ISERROR(VLOOKUP($A1388,DB登録部品番号!$A$2:$A$2000,1,FALSE)),"■","")</f>
        <v>■</v>
      </c>
      <c r="C1388" s="291" t="str">
        <f t="shared" si="21"/>
        <v>INSERT INTO UPK_TEST.main_masters.mm_buhin_no (buhin_no, created_date, created_tantou_id) VALUES ('76517JN20AT1', GETDATE(), 999);</v>
      </c>
    </row>
    <row r="1389" spans="1:3">
      <c r="A1389" s="291" t="s">
        <v>7554</v>
      </c>
      <c r="B1389" s="291" t="str">
        <f>IF(ISERROR(VLOOKUP($A1389,DB登録部品番号!$A$2:$A$2000,1,FALSE)),"■","")</f>
        <v>■</v>
      </c>
      <c r="C1389" s="291" t="str">
        <f t="shared" si="21"/>
        <v>INSERT INTO UPK_TEST.main_masters.mm_buhin_no (buhin_no, created_date, created_tantou_id) VALUES ('765324CC0A', GETDATE(), 999);</v>
      </c>
    </row>
    <row r="1390" spans="1:3">
      <c r="A1390" s="291" t="s">
        <v>7555</v>
      </c>
      <c r="B1390" s="291" t="str">
        <f>IF(ISERROR(VLOOKUP($A1390,DB登録部品番号!$A$2:$A$2000,1,FALSE)),"■","")</f>
        <v>■</v>
      </c>
      <c r="C1390" s="291" t="str">
        <f t="shared" si="21"/>
        <v>INSERT INTO UPK_TEST.main_masters.mm_buhin_no (buhin_no, created_date, created_tantou_id) VALUES ('76532JM00B', GETDATE(), 999);</v>
      </c>
    </row>
    <row r="1391" spans="1:3">
      <c r="A1391" s="291" t="s">
        <v>7556</v>
      </c>
      <c r="B1391" s="291" t="str">
        <f>IF(ISERROR(VLOOKUP($A1391,DB登録部品番号!$A$2:$A$2000,1,FALSE)),"■","")</f>
        <v>■</v>
      </c>
      <c r="C1391" s="291" t="str">
        <f t="shared" si="21"/>
        <v>INSERT INTO UPK_TEST.main_masters.mm_buhin_no (buhin_no, created_date, created_tantou_id) VALUES ('76532JN20A', GETDATE(), 999);</v>
      </c>
    </row>
    <row r="1392" spans="1:3">
      <c r="A1392" s="291" t="s">
        <v>7557</v>
      </c>
      <c r="B1392" s="291" t="str">
        <f>IF(ISERROR(VLOOKUP($A1392,DB登録部品番号!$A$2:$A$2000,1,FALSE)),"■","")</f>
        <v>■</v>
      </c>
      <c r="C1392" s="291" t="str">
        <f t="shared" si="21"/>
        <v>INSERT INTO UPK_TEST.main_masters.mm_buhin_no (buhin_no, created_date, created_tantou_id) VALUES ('765324CC0AT1', GETDATE(), 999);</v>
      </c>
    </row>
    <row r="1393" spans="1:3">
      <c r="A1393" s="291" t="s">
        <v>7558</v>
      </c>
      <c r="B1393" s="291" t="str">
        <f>IF(ISERROR(VLOOKUP($A1393,DB登録部品番号!$A$2:$A$2000,1,FALSE)),"■","")</f>
        <v>■</v>
      </c>
      <c r="C1393" s="291" t="str">
        <f t="shared" si="21"/>
        <v>INSERT INTO UPK_TEST.main_masters.mm_buhin_no (buhin_no, created_date, created_tantou_id) VALUES ('765334CC0AT1', GETDATE(), 999);</v>
      </c>
    </row>
    <row r="1394" spans="1:3">
      <c r="A1394" s="291" t="s">
        <v>7559</v>
      </c>
      <c r="B1394" s="291" t="str">
        <f>IF(ISERROR(VLOOKUP($A1394,DB登録部品番号!$A$2:$A$2000,1,FALSE)),"■","")</f>
        <v>■</v>
      </c>
      <c r="C1394" s="291" t="str">
        <f t="shared" si="21"/>
        <v>INSERT INTO UPK_TEST.main_masters.mm_buhin_no (buhin_no, created_date, created_tantou_id) VALUES ('765324CC0AT2', GETDATE(), 999);</v>
      </c>
    </row>
    <row r="1395" spans="1:3">
      <c r="A1395" s="291" t="s">
        <v>7560</v>
      </c>
      <c r="B1395" s="291" t="str">
        <f>IF(ISERROR(VLOOKUP($A1395,DB登録部品番号!$A$2:$A$2000,1,FALSE)),"■","")</f>
        <v>■</v>
      </c>
      <c r="C1395" s="291" t="str">
        <f t="shared" si="21"/>
        <v>INSERT INTO UPK_TEST.main_masters.mm_buhin_no (buhin_no, created_date, created_tantou_id) VALUES ('765334CC0AT2', GETDATE(), 999);</v>
      </c>
    </row>
    <row r="1396" spans="1:3">
      <c r="A1396" s="291" t="s">
        <v>7561</v>
      </c>
      <c r="B1396" s="291" t="str">
        <f>IF(ISERROR(VLOOKUP($A1396,DB登録部品番号!$A$2:$A$2000,1,FALSE)),"■","")</f>
        <v>■</v>
      </c>
      <c r="C1396" s="291" t="str">
        <f t="shared" si="21"/>
        <v>INSERT INTO UPK_TEST.main_masters.mm_buhin_no (buhin_no, created_date, created_tantou_id) VALUES ('765326AX0A', GETDATE(), 999);</v>
      </c>
    </row>
    <row r="1397" spans="1:3">
      <c r="A1397" s="291" t="s">
        <v>7562</v>
      </c>
      <c r="B1397" s="291" t="str">
        <f>IF(ISERROR(VLOOKUP($A1397,DB登録部品番号!$A$2:$A$2000,1,FALSE)),"■","")</f>
        <v>■</v>
      </c>
      <c r="C1397" s="291" t="str">
        <f t="shared" si="21"/>
        <v>INSERT INTO UPK_TEST.main_masters.mm_buhin_no (buhin_no, created_date, created_tantou_id) VALUES ('765336AX0A', GETDATE(), 999);</v>
      </c>
    </row>
    <row r="1398" spans="1:3">
      <c r="A1398" s="291" t="s">
        <v>7563</v>
      </c>
      <c r="B1398" s="291" t="str">
        <f>IF(ISERROR(VLOOKUP($A1398,DB登録部品番号!$A$2:$A$2000,1,FALSE)),"■","")</f>
        <v>■</v>
      </c>
      <c r="C1398" s="291" t="str">
        <f t="shared" si="21"/>
        <v>INSERT INTO UPK_TEST.main_masters.mm_buhin_no (buhin_no, created_date, created_tantou_id) VALUES ('76532JM00A', GETDATE(), 999);</v>
      </c>
    </row>
    <row r="1399" spans="1:3">
      <c r="A1399" s="291" t="s">
        <v>7564</v>
      </c>
      <c r="B1399" s="291" t="str">
        <f>IF(ISERROR(VLOOKUP($A1399,DB登録部品番号!$A$2:$A$2000,1,FALSE)),"■","")</f>
        <v>■</v>
      </c>
      <c r="C1399" s="291" t="str">
        <f t="shared" si="21"/>
        <v>INSERT INTO UPK_TEST.main_masters.mm_buhin_no (buhin_no, created_date, created_tantou_id) VALUES ('76533JM00A', GETDATE(), 999);</v>
      </c>
    </row>
    <row r="1400" spans="1:3">
      <c r="A1400" s="291" t="s">
        <v>7565</v>
      </c>
      <c r="B1400" s="291" t="str">
        <f>IF(ISERROR(VLOOKUP($A1400,DB登録部品番号!$A$2:$A$2000,1,FALSE)),"■","")</f>
        <v>■</v>
      </c>
      <c r="C1400" s="291" t="str">
        <f t="shared" si="21"/>
        <v>INSERT INTO UPK_TEST.main_masters.mm_buhin_no (buhin_no, created_date, created_tantou_id) VALUES ('76532JM00B01', GETDATE(), 999);</v>
      </c>
    </row>
    <row r="1401" spans="1:3">
      <c r="A1401" s="291" t="s">
        <v>7566</v>
      </c>
      <c r="B1401" s="291" t="str">
        <f>IF(ISERROR(VLOOKUP($A1401,DB登録部品番号!$A$2:$A$2000,1,FALSE)),"■","")</f>
        <v>■</v>
      </c>
      <c r="C1401" s="291" t="str">
        <f t="shared" si="21"/>
        <v>INSERT INTO UPK_TEST.main_masters.mm_buhin_no (buhin_no, created_date, created_tantou_id) VALUES ('76533JM00B01', GETDATE(), 999);</v>
      </c>
    </row>
    <row r="1402" spans="1:3">
      <c r="A1402" s="291" t="s">
        <v>7567</v>
      </c>
      <c r="B1402" s="291" t="str">
        <f>IF(ISERROR(VLOOKUP($A1402,DB登録部品番号!$A$2:$A$2000,1,FALSE)),"■","")</f>
        <v>■</v>
      </c>
      <c r="C1402" s="291" t="str">
        <f t="shared" si="21"/>
        <v>INSERT INTO UPK_TEST.main_masters.mm_buhin_no (buhin_no, created_date, created_tantou_id) VALUES ('76532JM00B02', GETDATE(), 999);</v>
      </c>
    </row>
    <row r="1403" spans="1:3">
      <c r="A1403" s="291" t="s">
        <v>7568</v>
      </c>
      <c r="B1403" s="291" t="str">
        <f>IF(ISERROR(VLOOKUP($A1403,DB登録部品番号!$A$2:$A$2000,1,FALSE)),"■","")</f>
        <v>■</v>
      </c>
      <c r="C1403" s="291" t="str">
        <f t="shared" si="21"/>
        <v>INSERT INTO UPK_TEST.main_masters.mm_buhin_no (buhin_no, created_date, created_tantou_id) VALUES ('76533JM00B02', GETDATE(), 999);</v>
      </c>
    </row>
    <row r="1404" spans="1:3">
      <c r="A1404" s="291" t="s">
        <v>7569</v>
      </c>
      <c r="B1404" s="291" t="str">
        <f>IF(ISERROR(VLOOKUP($A1404,DB登録部品番号!$A$2:$A$2000,1,FALSE)),"■","")</f>
        <v>■</v>
      </c>
      <c r="C1404" s="291" t="str">
        <f t="shared" si="21"/>
        <v>INSERT INTO UPK_TEST.main_masters.mm_buhin_no (buhin_no, created_date, created_tantou_id) VALUES ('765334CC0A', GETDATE(), 999);</v>
      </c>
    </row>
    <row r="1405" spans="1:3">
      <c r="A1405" s="291" t="s">
        <v>7570</v>
      </c>
      <c r="B1405" s="291" t="str">
        <f>IF(ISERROR(VLOOKUP($A1405,DB登録部品番号!$A$2:$A$2000,1,FALSE)),"■","")</f>
        <v>■</v>
      </c>
      <c r="C1405" s="291" t="str">
        <f t="shared" si="21"/>
        <v>INSERT INTO UPK_TEST.main_masters.mm_buhin_no (buhin_no, created_date, created_tantou_id) VALUES ('76533JM00B', GETDATE(), 999);</v>
      </c>
    </row>
    <row r="1406" spans="1:3">
      <c r="A1406" s="291" t="s">
        <v>7571</v>
      </c>
      <c r="B1406" s="291" t="str">
        <f>IF(ISERROR(VLOOKUP($A1406,DB登録部品番号!$A$2:$A$2000,1,FALSE)),"■","")</f>
        <v>■</v>
      </c>
      <c r="C1406" s="291" t="str">
        <f t="shared" si="21"/>
        <v>INSERT INTO UPK_TEST.main_masters.mm_buhin_no (buhin_no, created_date, created_tantou_id) VALUES ('76533JN20A', GETDATE(), 999);</v>
      </c>
    </row>
    <row r="1407" spans="1:3">
      <c r="A1407" s="291" t="s">
        <v>7572</v>
      </c>
      <c r="B1407" s="291" t="str">
        <f>IF(ISERROR(VLOOKUP($A1407,DB登録部品番号!$A$2:$A$2000,1,FALSE)),"■","")</f>
        <v>■</v>
      </c>
      <c r="C1407" s="291" t="str">
        <f t="shared" si="21"/>
        <v>INSERT INTO UPK_TEST.main_masters.mm_buhin_no (buhin_no, created_date, created_tantou_id) VALUES ('765426AX0A', GETDATE(), 999);</v>
      </c>
    </row>
    <row r="1408" spans="1:3">
      <c r="A1408" s="291" t="s">
        <v>7573</v>
      </c>
      <c r="B1408" s="291" t="str">
        <f>IF(ISERROR(VLOOKUP($A1408,DB登録部品番号!$A$2:$A$2000,1,FALSE)),"■","")</f>
        <v>■</v>
      </c>
      <c r="C1408" s="291" t="str">
        <f t="shared" si="21"/>
        <v>INSERT INTO UPK_TEST.main_masters.mm_buhin_no (buhin_no, created_date, created_tantou_id) VALUES ('765436AX0A', GETDATE(), 999);</v>
      </c>
    </row>
    <row r="1409" spans="1:3">
      <c r="A1409" s="291" t="s">
        <v>2501</v>
      </c>
      <c r="B1409" s="291" t="str">
        <f>IF(ISERROR(VLOOKUP($A1409,DB登録部品番号!$A$2:$A$2000,1,FALSE)),"■","")</f>
        <v/>
      </c>
      <c r="C1409" s="291" t="str">
        <f t="shared" si="21"/>
        <v>INSERT INTO UPK_TEST.main_masters.mm_buhin_no (buhin_no, created_date, created_tantou_id) VALUES ('765465YM0B', GETDATE(), 999);</v>
      </c>
    </row>
    <row r="1410" spans="1:3">
      <c r="A1410" s="291" t="s">
        <v>7574</v>
      </c>
      <c r="B1410" s="291" t="str">
        <f>IF(ISERROR(VLOOKUP($A1410,DB登録部品番号!$A$2:$A$2000,1,FALSE)),"■","")</f>
        <v>■</v>
      </c>
      <c r="C1410" s="291" t="str">
        <f t="shared" si="21"/>
        <v>INSERT INTO UPK_TEST.main_masters.mm_buhin_no (buhin_no, created_date, created_tantou_id) VALUES ('765464M400', GETDATE(), 999);</v>
      </c>
    </row>
    <row r="1411" spans="1:3">
      <c r="A1411" s="291" t="s">
        <v>7575</v>
      </c>
      <c r="B1411" s="291" t="str">
        <f>IF(ISERROR(VLOOKUP($A1411,DB登録部品番号!$A$2:$A$2000,1,FALSE)),"■","")</f>
        <v>■</v>
      </c>
      <c r="C1411" s="291" t="str">
        <f t="shared" si="21"/>
        <v>INSERT INTO UPK_TEST.main_masters.mm_buhin_no (buhin_no, created_date, created_tantou_id) VALUES ('765474M400', GETDATE(), 999);</v>
      </c>
    </row>
    <row r="1412" spans="1:3">
      <c r="A1412" s="291" t="s">
        <v>2503</v>
      </c>
      <c r="B1412" s="291" t="str">
        <f>IF(ISERROR(VLOOKUP($A1412,DB登録部品番号!$A$2:$A$2000,1,FALSE)),"■","")</f>
        <v/>
      </c>
      <c r="C1412" s="291" t="str">
        <f t="shared" si="21"/>
        <v>INSERT INTO UPK_TEST.main_masters.mm_buhin_no (buhin_no, created_date, created_tantou_id) VALUES ('765475YM0B', GETDATE(), 999);</v>
      </c>
    </row>
    <row r="1413" spans="1:3">
      <c r="A1413" s="291" t="s">
        <v>7576</v>
      </c>
      <c r="B1413" s="291" t="str">
        <f>IF(ISERROR(VLOOKUP($A1413,DB登録部品番号!$A$2:$A$2000,1,FALSE)),"■","")</f>
        <v>■</v>
      </c>
      <c r="C1413" s="291" t="str">
        <f t="shared" ref="C1413:C1476" si="22">$L$1&amp;"'"&amp;$A1413&amp;"', GETDATE(), 999);"</f>
        <v>INSERT INTO UPK_TEST.main_masters.mm_buhin_no (buhin_no, created_date, created_tantou_id) VALUES ('765486AX0A', GETDATE(), 999);</v>
      </c>
    </row>
    <row r="1414" spans="1:3">
      <c r="A1414" s="291" t="s">
        <v>7577</v>
      </c>
      <c r="B1414" s="291" t="str">
        <f>IF(ISERROR(VLOOKUP($A1414,DB登録部品番号!$A$2:$A$2000,1,FALSE)),"■","")</f>
        <v>■</v>
      </c>
      <c r="C1414" s="291" t="str">
        <f t="shared" si="22"/>
        <v>INSERT INTO UPK_TEST.main_masters.mm_buhin_no (buhin_no, created_date, created_tantou_id) VALUES ('765496AX0A', GETDATE(), 999);</v>
      </c>
    </row>
    <row r="1415" spans="1:3">
      <c r="A1415" s="291" t="s">
        <v>2504</v>
      </c>
      <c r="B1415" s="291" t="str">
        <f>IF(ISERROR(VLOOKUP($A1415,DB登録部品番号!$A$2:$A$2000,1,FALSE)),"■","")</f>
        <v/>
      </c>
      <c r="C1415" s="291" t="str">
        <f t="shared" si="22"/>
        <v>INSERT INTO UPK_TEST.main_masters.mm_buhin_no (buhin_no, created_date, created_tantou_id) VALUES ('765723VA0A', GETDATE(), 999);</v>
      </c>
    </row>
    <row r="1416" spans="1:3">
      <c r="A1416" s="291" t="s">
        <v>7578</v>
      </c>
      <c r="B1416" s="291" t="str">
        <f>IF(ISERROR(VLOOKUP($A1416,DB登録部品番号!$A$2:$A$2000,1,FALSE)),"■","")</f>
        <v>■</v>
      </c>
      <c r="C1416" s="291" t="str">
        <f t="shared" si="22"/>
        <v>INSERT INTO UPK_TEST.main_masters.mm_buhin_no (buhin_no, created_date, created_tantou_id) VALUES ('765724CC0A', GETDATE(), 999);</v>
      </c>
    </row>
    <row r="1417" spans="1:3">
      <c r="A1417" s="291" t="s">
        <v>7579</v>
      </c>
      <c r="B1417" s="291" t="str">
        <f>IF(ISERROR(VLOOKUP($A1417,DB登録部品番号!$A$2:$A$2000,1,FALSE)),"■","")</f>
        <v>■</v>
      </c>
      <c r="C1417" s="291" t="str">
        <f t="shared" si="22"/>
        <v>INSERT INTO UPK_TEST.main_masters.mm_buhin_no (buhin_no, created_date, created_tantou_id) VALUES ('765724CC0AT1', GETDATE(), 999);</v>
      </c>
    </row>
    <row r="1418" spans="1:3">
      <c r="A1418" s="291" t="s">
        <v>7580</v>
      </c>
      <c r="B1418" s="291" t="str">
        <f>IF(ISERROR(VLOOKUP($A1418,DB登録部品番号!$A$2:$A$2000,1,FALSE)),"■","")</f>
        <v>■</v>
      </c>
      <c r="C1418" s="291" t="str">
        <f t="shared" si="22"/>
        <v>INSERT INTO UPK_TEST.main_masters.mm_buhin_no (buhin_no, created_date, created_tantou_id) VALUES ('76572JM00A', GETDATE(), 999);</v>
      </c>
    </row>
    <row r="1419" spans="1:3">
      <c r="A1419" s="291" t="s">
        <v>7581</v>
      </c>
      <c r="B1419" s="291" t="str">
        <f>IF(ISERROR(VLOOKUP($A1419,DB登録部品番号!$A$2:$A$2000,1,FALSE)),"■","")</f>
        <v>■</v>
      </c>
      <c r="C1419" s="291" t="str">
        <f t="shared" si="22"/>
        <v>INSERT INTO UPK_TEST.main_masters.mm_buhin_no (buhin_no, created_date, created_tantou_id) VALUES ('765724CC0AT2', GETDATE(), 999);</v>
      </c>
    </row>
    <row r="1420" spans="1:3">
      <c r="A1420" s="291" t="s">
        <v>7582</v>
      </c>
      <c r="B1420" s="291" t="str">
        <f>IF(ISERROR(VLOOKUP($A1420,DB登録部品番号!$A$2:$A$2000,1,FALSE)),"■","")</f>
        <v>■</v>
      </c>
      <c r="C1420" s="291" t="str">
        <f t="shared" si="22"/>
        <v>INSERT INTO UPK_TEST.main_masters.mm_buhin_no (buhin_no, created_date, created_tantou_id) VALUES ('765734CC0AT2', GETDATE(), 999);</v>
      </c>
    </row>
    <row r="1421" spans="1:3">
      <c r="A1421" s="291" t="s">
        <v>2505</v>
      </c>
      <c r="B1421" s="291" t="str">
        <f>IF(ISERROR(VLOOKUP($A1421,DB登録部品番号!$A$2:$A$2000,1,FALSE)),"■","")</f>
        <v/>
      </c>
      <c r="C1421" s="291" t="str">
        <f t="shared" si="22"/>
        <v>INSERT INTO UPK_TEST.main_masters.mm_buhin_no (buhin_no, created_date, created_tantou_id) VALUES ('765733VA0A', GETDATE(), 999);</v>
      </c>
    </row>
    <row r="1422" spans="1:3">
      <c r="A1422" s="291" t="s">
        <v>2506</v>
      </c>
      <c r="B1422" s="291" t="str">
        <f>IF(ISERROR(VLOOKUP($A1422,DB登録部品番号!$A$2:$A$2000,1,FALSE)),"■","")</f>
        <v/>
      </c>
      <c r="C1422" s="291" t="str">
        <f t="shared" si="22"/>
        <v>INSERT INTO UPK_TEST.main_masters.mm_buhin_no (buhin_no, created_date, created_tantou_id) VALUES ('765734CC0A', GETDATE(), 999);</v>
      </c>
    </row>
    <row r="1423" spans="1:3">
      <c r="A1423" s="291" t="s">
        <v>7583</v>
      </c>
      <c r="B1423" s="291" t="str">
        <f>IF(ISERROR(VLOOKUP($A1423,DB登録部品番号!$A$2:$A$2000,1,FALSE)),"■","")</f>
        <v>■</v>
      </c>
      <c r="C1423" s="291" t="str">
        <f t="shared" si="22"/>
        <v>INSERT INTO UPK_TEST.main_masters.mm_buhin_no (buhin_no, created_date, created_tantou_id) VALUES ('765734CC0AT1', GETDATE(), 999);</v>
      </c>
    </row>
    <row r="1424" spans="1:3">
      <c r="A1424" s="291" t="s">
        <v>7584</v>
      </c>
      <c r="B1424" s="291" t="str">
        <f>IF(ISERROR(VLOOKUP($A1424,DB登録部品番号!$A$2:$A$2000,1,FALSE)),"■","")</f>
        <v>■</v>
      </c>
      <c r="C1424" s="291" t="str">
        <f t="shared" si="22"/>
        <v>INSERT INTO UPK_TEST.main_masters.mm_buhin_no (buhin_no, created_date, created_tantou_id) VALUES ('76573JM00A', GETDATE(), 999);</v>
      </c>
    </row>
    <row r="1425" spans="1:3">
      <c r="A1425" s="291" t="s">
        <v>2507</v>
      </c>
      <c r="B1425" s="291" t="str">
        <f>IF(ISERROR(VLOOKUP($A1425,DB登録部品番号!$A$2:$A$2000,1,FALSE)),"■","")</f>
        <v/>
      </c>
      <c r="C1425" s="291" t="str">
        <f t="shared" si="22"/>
        <v>INSERT INTO UPK_TEST.main_masters.mm_buhin_no (buhin_no, created_date, created_tantou_id) VALUES ('765824CF0B', GETDATE(), 999);</v>
      </c>
    </row>
    <row r="1426" spans="1:3">
      <c r="A1426" s="291" t="s">
        <v>2508</v>
      </c>
      <c r="B1426" s="291" t="str">
        <f>IF(ISERROR(VLOOKUP($A1426,DB登録部品番号!$A$2:$A$2000,1,FALSE)),"■","")</f>
        <v/>
      </c>
      <c r="C1426" s="291" t="str">
        <f t="shared" si="22"/>
        <v>INSERT INTO UPK_TEST.main_masters.mm_buhin_no (buhin_no, created_date, created_tantou_id) VALUES ('765834CF0B', GETDATE(), 999);</v>
      </c>
    </row>
    <row r="1427" spans="1:3">
      <c r="A1427" s="291" t="s">
        <v>2509</v>
      </c>
      <c r="B1427" s="291" t="str">
        <f>IF(ISERROR(VLOOKUP($A1427,DB登録部品番号!$A$2:$A$2000,1,FALSE)),"■","")</f>
        <v/>
      </c>
      <c r="C1427" s="291" t="str">
        <f t="shared" si="22"/>
        <v>INSERT INTO UPK_TEST.main_masters.mm_buhin_no (buhin_no, created_date, created_tantou_id) VALUES ('765841VA0A', GETDATE(), 999);</v>
      </c>
    </row>
    <row r="1428" spans="1:3">
      <c r="A1428" s="291" t="s">
        <v>2510</v>
      </c>
      <c r="B1428" s="291" t="str">
        <f>IF(ISERROR(VLOOKUP($A1428,DB登録部品番号!$A$2:$A$2000,1,FALSE)),"■","")</f>
        <v/>
      </c>
      <c r="C1428" s="291" t="str">
        <f t="shared" si="22"/>
        <v>INSERT INTO UPK_TEST.main_masters.mm_buhin_no (buhin_no, created_date, created_tantou_id) VALUES ('765851VA0A', GETDATE(), 999);</v>
      </c>
    </row>
    <row r="1429" spans="1:3">
      <c r="A1429" s="291" t="s">
        <v>2511</v>
      </c>
      <c r="B1429" s="291" t="str">
        <f>IF(ISERROR(VLOOKUP($A1429,DB登録部品番号!$A$2:$A$2000,1,FALSE)),"■","")</f>
        <v/>
      </c>
      <c r="C1429" s="291" t="str">
        <f t="shared" si="22"/>
        <v>INSERT INTO UPK_TEST.main_masters.mm_buhin_no (buhin_no, created_date, created_tantou_id) VALUES ('765861JA0A', GETDATE(), 999);</v>
      </c>
    </row>
    <row r="1430" spans="1:3">
      <c r="A1430" s="291" t="s">
        <v>7585</v>
      </c>
      <c r="B1430" s="291" t="str">
        <f>IF(ISERROR(VLOOKUP($A1430,DB登録部品番号!$A$2:$A$2000,1,FALSE)),"■","")</f>
        <v>■</v>
      </c>
      <c r="C1430" s="291" t="str">
        <f t="shared" si="22"/>
        <v>INSERT INTO UPK_TEST.main_masters.mm_buhin_no (buhin_no, created_date, created_tantou_id) VALUES ('765863VA0A', GETDATE(), 999);</v>
      </c>
    </row>
    <row r="1431" spans="1:3">
      <c r="A1431" s="291" t="s">
        <v>7586</v>
      </c>
      <c r="B1431" s="291" t="str">
        <f>IF(ISERROR(VLOOKUP($A1431,DB登録部品番号!$A$2:$A$2000,1,FALSE)),"■","")</f>
        <v>■</v>
      </c>
      <c r="C1431" s="291" t="str">
        <f t="shared" si="22"/>
        <v>INSERT INTO UPK_TEST.main_masters.mm_buhin_no (buhin_no, created_date, created_tantou_id) VALUES ('765873VA0A', GETDATE(), 999);</v>
      </c>
    </row>
    <row r="1432" spans="1:3">
      <c r="A1432" s="291" t="s">
        <v>2512</v>
      </c>
      <c r="B1432" s="291" t="str">
        <f>IF(ISERROR(VLOOKUP($A1432,DB登録部品番号!$A$2:$A$2000,1,FALSE)),"■","")</f>
        <v/>
      </c>
      <c r="C1432" s="291" t="str">
        <f t="shared" si="22"/>
        <v>INSERT INTO UPK_TEST.main_masters.mm_buhin_no (buhin_no, created_date, created_tantou_id) VALUES ('765871JA0A', GETDATE(), 999);</v>
      </c>
    </row>
    <row r="1433" spans="1:3">
      <c r="A1433" s="291" t="s">
        <v>2513</v>
      </c>
      <c r="B1433" s="291" t="str">
        <f>IF(ISERROR(VLOOKUP($A1433,DB登録部品番号!$A$2:$A$2000,1,FALSE)),"■","")</f>
        <v/>
      </c>
      <c r="C1433" s="291" t="str">
        <f t="shared" si="22"/>
        <v>INSERT INTO UPK_TEST.main_masters.mm_buhin_no (buhin_no, created_date, created_tantou_id) VALUES ('765F44CC0A', GETDATE(), 999);</v>
      </c>
    </row>
    <row r="1434" spans="1:3">
      <c r="A1434" s="291" t="s">
        <v>2514</v>
      </c>
      <c r="B1434" s="291" t="str">
        <f>IF(ISERROR(VLOOKUP($A1434,DB登録部品番号!$A$2:$A$2000,1,FALSE)),"■","")</f>
        <v/>
      </c>
      <c r="C1434" s="291" t="str">
        <f t="shared" si="22"/>
        <v>INSERT INTO UPK_TEST.main_masters.mm_buhin_no (buhin_no, created_date, created_tantou_id) VALUES ('765F54CC0A', GETDATE(), 999);</v>
      </c>
    </row>
    <row r="1435" spans="1:3">
      <c r="A1435" s="291" t="s">
        <v>2515</v>
      </c>
      <c r="B1435" s="291" t="str">
        <f>IF(ISERROR(VLOOKUP($A1435,DB登録部品番号!$A$2:$A$2000,1,FALSE)),"■","")</f>
        <v/>
      </c>
      <c r="C1435" s="291" t="str">
        <f t="shared" si="22"/>
        <v>INSERT INTO UPK_TEST.main_masters.mm_buhin_no (buhin_no, created_date, created_tantou_id) VALUES ('765F64CF0A', GETDATE(), 999);</v>
      </c>
    </row>
    <row r="1436" spans="1:3">
      <c r="A1436" s="291" t="s">
        <v>2516</v>
      </c>
      <c r="B1436" s="291" t="str">
        <f>IF(ISERROR(VLOOKUP($A1436,DB登録部品番号!$A$2:$A$2000,1,FALSE)),"■","")</f>
        <v/>
      </c>
      <c r="C1436" s="291" t="str">
        <f t="shared" si="22"/>
        <v>INSERT INTO UPK_TEST.main_masters.mm_buhin_no (buhin_no, created_date, created_tantou_id) VALUES ('765F74CF0A', GETDATE(), 999);</v>
      </c>
    </row>
    <row r="1437" spans="1:3">
      <c r="A1437" s="291" t="s">
        <v>2517</v>
      </c>
      <c r="B1437" s="291" t="str">
        <f>IF(ISERROR(VLOOKUP($A1437,DB登録部品番号!$A$2:$A$2000,1,FALSE)),"■","")</f>
        <v/>
      </c>
      <c r="C1437" s="291" t="str">
        <f t="shared" si="22"/>
        <v>INSERT INTO UPK_TEST.main_masters.mm_buhin_no (buhin_no, created_date, created_tantou_id) VALUES ('765M23XA0A', GETDATE(), 999);</v>
      </c>
    </row>
    <row r="1438" spans="1:3">
      <c r="A1438" s="291" t="s">
        <v>2518</v>
      </c>
      <c r="B1438" s="291" t="str">
        <f>IF(ISERROR(VLOOKUP($A1438,DB登録部品番号!$A$2:$A$2000,1,FALSE)),"■","")</f>
        <v/>
      </c>
      <c r="C1438" s="291" t="str">
        <f t="shared" si="22"/>
        <v>INSERT INTO UPK_TEST.main_masters.mm_buhin_no (buhin_no, created_date, created_tantou_id) VALUES ('765M23XC0A', GETDATE(), 999);</v>
      </c>
    </row>
    <row r="1439" spans="1:3">
      <c r="A1439" s="291" t="s">
        <v>2519</v>
      </c>
      <c r="B1439" s="291" t="str">
        <f>IF(ISERROR(VLOOKUP($A1439,DB登録部品番号!$A$2:$A$2000,1,FALSE)),"■","")</f>
        <v/>
      </c>
      <c r="C1439" s="291" t="str">
        <f t="shared" si="22"/>
        <v>INSERT INTO UPK_TEST.main_masters.mm_buhin_no (buhin_no, created_date, created_tantou_id) VALUES ('765M33XA0A', GETDATE(), 999);</v>
      </c>
    </row>
    <row r="1440" spans="1:3">
      <c r="A1440" s="291" t="s">
        <v>2520</v>
      </c>
      <c r="B1440" s="291" t="str">
        <f>IF(ISERROR(VLOOKUP($A1440,DB登録部品番号!$A$2:$A$2000,1,FALSE)),"■","")</f>
        <v/>
      </c>
      <c r="C1440" s="291" t="str">
        <f t="shared" si="22"/>
        <v>INSERT INTO UPK_TEST.main_masters.mm_buhin_no (buhin_no, created_date, created_tantou_id) VALUES ('765M33XC0A', GETDATE(), 999);</v>
      </c>
    </row>
    <row r="1441" spans="1:3">
      <c r="A1441" s="291" t="s">
        <v>7587</v>
      </c>
      <c r="B1441" s="291" t="str">
        <f>IF(ISERROR(VLOOKUP($A1441,DB登録部品番号!$A$2:$A$2000,1,FALSE)),"■","")</f>
        <v>■</v>
      </c>
      <c r="C1441" s="291" t="str">
        <f t="shared" si="22"/>
        <v>INSERT INTO UPK_TEST.main_masters.mm_buhin_no (buhin_no, created_date, created_tantou_id) VALUES ('766324M400-1', GETDATE(), 999);</v>
      </c>
    </row>
    <row r="1442" spans="1:3">
      <c r="A1442" s="291" t="s">
        <v>7588</v>
      </c>
      <c r="B1442" s="291" t="str">
        <f>IF(ISERROR(VLOOKUP($A1442,DB登録部品番号!$A$2:$A$2000,1,FALSE)),"■","")</f>
        <v>■</v>
      </c>
      <c r="C1442" s="291" t="str">
        <f t="shared" si="22"/>
        <v>INSERT INTO UPK_TEST.main_masters.mm_buhin_no (buhin_no, created_date, created_tantou_id) VALUES ('766328H300', GETDATE(), 999);</v>
      </c>
    </row>
    <row r="1443" spans="1:3">
      <c r="A1443" s="291" t="s">
        <v>7589</v>
      </c>
      <c r="B1443" s="291" t="str">
        <f>IF(ISERROR(VLOOKUP($A1443,DB登録部品番号!$A$2:$A$2000,1,FALSE)),"■","")</f>
        <v>■</v>
      </c>
      <c r="C1443" s="291" t="str">
        <f t="shared" si="22"/>
        <v>INSERT INTO UPK_TEST.main_masters.mm_buhin_no (buhin_no, created_date, created_tantou_id) VALUES ('76632JM00A', GETDATE(), 999);</v>
      </c>
    </row>
    <row r="1444" spans="1:3">
      <c r="A1444" s="291" t="s">
        <v>7590</v>
      </c>
      <c r="B1444" s="291" t="str">
        <f>IF(ISERROR(VLOOKUP($A1444,DB登録部品番号!$A$2:$A$2000,1,FALSE)),"■","")</f>
        <v>■</v>
      </c>
      <c r="C1444" s="291" t="str">
        <f t="shared" si="22"/>
        <v>INSERT INTO UPK_TEST.main_masters.mm_buhin_no (buhin_no, created_date, created_tantou_id) VALUES ('766334M400-1', GETDATE(), 999);</v>
      </c>
    </row>
    <row r="1445" spans="1:3">
      <c r="A1445" s="291" t="s">
        <v>7591</v>
      </c>
      <c r="B1445" s="291" t="str">
        <f>IF(ISERROR(VLOOKUP($A1445,DB登録部品番号!$A$2:$A$2000,1,FALSE)),"■","")</f>
        <v>■</v>
      </c>
      <c r="C1445" s="291" t="str">
        <f t="shared" si="22"/>
        <v>INSERT INTO UPK_TEST.main_masters.mm_buhin_no (buhin_no, created_date, created_tantou_id) VALUES ('766338H300', GETDATE(), 999);</v>
      </c>
    </row>
    <row r="1446" spans="1:3">
      <c r="A1446" s="291" t="s">
        <v>7592</v>
      </c>
      <c r="B1446" s="291" t="str">
        <f>IF(ISERROR(VLOOKUP($A1446,DB登録部品番号!$A$2:$A$2000,1,FALSE)),"■","")</f>
        <v>■</v>
      </c>
      <c r="C1446" s="291" t="str">
        <f t="shared" si="22"/>
        <v>INSERT INTO UPK_TEST.main_masters.mm_buhin_no (buhin_no, created_date, created_tantou_id) VALUES ('76633JM00A', GETDATE(), 999);</v>
      </c>
    </row>
    <row r="1447" spans="1:3">
      <c r="A1447" s="291" t="s">
        <v>7593</v>
      </c>
      <c r="B1447" s="291" t="str">
        <f>IF(ISERROR(VLOOKUP($A1447,DB登録部品番号!$A$2:$A$2000,1,FALSE)),"■","")</f>
        <v>■</v>
      </c>
      <c r="C1447" s="291" t="str">
        <f t="shared" si="22"/>
        <v>INSERT INTO UPK_TEST.main_masters.mm_buhin_no (buhin_no, created_date, created_tantou_id) VALUES ('766343VA0A', GETDATE(), 999);</v>
      </c>
    </row>
    <row r="1448" spans="1:3">
      <c r="A1448" s="291" t="s">
        <v>7594</v>
      </c>
      <c r="B1448" s="291" t="str">
        <f>IF(ISERROR(VLOOKUP($A1448,DB登録部品番号!$A$2:$A$2000,1,FALSE)),"■","")</f>
        <v>■</v>
      </c>
      <c r="C1448" s="291" t="str">
        <f t="shared" si="22"/>
        <v>INSERT INTO UPK_TEST.main_masters.mm_buhin_no (buhin_no, created_date, created_tantou_id) VALUES ('766353VA0A', GETDATE(), 999);</v>
      </c>
    </row>
    <row r="1449" spans="1:3">
      <c r="A1449" s="291" t="s">
        <v>7595</v>
      </c>
      <c r="B1449" s="291" t="str">
        <f>IF(ISERROR(VLOOKUP($A1449,DB登録部品番号!$A$2:$A$2000,1,FALSE)),"■","")</f>
        <v>■</v>
      </c>
      <c r="C1449" s="291" t="str">
        <f t="shared" si="22"/>
        <v>INSERT INTO UPK_TEST.main_masters.mm_buhin_no (buhin_no, created_date, created_tantou_id) VALUES ('766344M400', GETDATE(), 999);</v>
      </c>
    </row>
    <row r="1450" spans="1:3">
      <c r="A1450" s="291" t="s">
        <v>7596</v>
      </c>
      <c r="B1450" s="291" t="str">
        <f>IF(ISERROR(VLOOKUP($A1450,DB登録部品番号!$A$2:$A$2000,1,FALSE)),"■","")</f>
        <v>■</v>
      </c>
      <c r="C1450" s="291" t="str">
        <f t="shared" si="22"/>
        <v>INSERT INTO UPK_TEST.main_masters.mm_buhin_no (buhin_no, created_date, created_tantou_id) VALUES ('766354M400', GETDATE(), 999);</v>
      </c>
    </row>
    <row r="1451" spans="1:3">
      <c r="A1451" s="291" t="s">
        <v>7597</v>
      </c>
      <c r="B1451" s="291" t="str">
        <f>IF(ISERROR(VLOOKUP($A1451,DB登録部品番号!$A$2:$A$2000,1,FALSE)),"■","")</f>
        <v>■</v>
      </c>
      <c r="C1451" s="291" t="str">
        <f t="shared" si="22"/>
        <v>INSERT INTO UPK_TEST.main_masters.mm_buhin_no (buhin_no, created_date, created_tantou_id) VALUES ('766344M500', GETDATE(), 999);</v>
      </c>
    </row>
    <row r="1452" spans="1:3">
      <c r="A1452" s="291" t="s">
        <v>7598</v>
      </c>
      <c r="B1452" s="291" t="str">
        <f>IF(ISERROR(VLOOKUP($A1452,DB登録部品番号!$A$2:$A$2000,1,FALSE)),"■","")</f>
        <v>■</v>
      </c>
      <c r="C1452" s="291" t="str">
        <f t="shared" si="22"/>
        <v>INSERT INTO UPK_TEST.main_masters.mm_buhin_no (buhin_no, created_date, created_tantou_id) VALUES ('766354M500', GETDATE(), 999);</v>
      </c>
    </row>
    <row r="1453" spans="1:3">
      <c r="A1453" s="291" t="s">
        <v>7599</v>
      </c>
      <c r="B1453" s="291" t="str">
        <f>IF(ISERROR(VLOOKUP($A1453,DB登録部品番号!$A$2:$A$2000,1,FALSE)),"■","")</f>
        <v>■</v>
      </c>
      <c r="C1453" s="291" t="str">
        <f t="shared" si="22"/>
        <v>INSERT INTO UPK_TEST.main_masters.mm_buhin_no (buhin_no, created_date, created_tantou_id) VALUES ('766348H300', GETDATE(), 999);</v>
      </c>
    </row>
    <row r="1454" spans="1:3">
      <c r="A1454" s="291" t="s">
        <v>7600</v>
      </c>
      <c r="B1454" s="291" t="str">
        <f>IF(ISERROR(VLOOKUP($A1454,DB登録部品番号!$A$2:$A$2000,1,FALSE)),"■","")</f>
        <v>■</v>
      </c>
      <c r="C1454" s="291" t="str">
        <f t="shared" si="22"/>
        <v>INSERT INTO UPK_TEST.main_masters.mm_buhin_no (buhin_no, created_date, created_tantou_id) VALUES ('766358H300', GETDATE(), 999);</v>
      </c>
    </row>
    <row r="1455" spans="1:3">
      <c r="A1455" s="291" t="s">
        <v>2522</v>
      </c>
      <c r="B1455" s="291" t="str">
        <f>IF(ISERROR(VLOOKUP($A1455,DB登録部品番号!$A$2:$A$2000,1,FALSE)),"■","")</f>
        <v/>
      </c>
      <c r="C1455" s="291" t="str">
        <f t="shared" si="22"/>
        <v>INSERT INTO UPK_TEST.main_masters.mm_buhin_no (buhin_no, created_date, created_tantou_id) VALUES ('766366MR0A', GETDATE(), 999);</v>
      </c>
    </row>
    <row r="1456" spans="1:3">
      <c r="A1456" s="291" t="s">
        <v>2523</v>
      </c>
      <c r="B1456" s="291" t="str">
        <f>IF(ISERROR(VLOOKUP($A1456,DB登録部品番号!$A$2:$A$2000,1,FALSE)),"■","")</f>
        <v/>
      </c>
      <c r="C1456" s="291" t="str">
        <f t="shared" si="22"/>
        <v>INSERT INTO UPK_TEST.main_masters.mm_buhin_no (buhin_no, created_date, created_tantou_id) VALUES ('766376MR0A', GETDATE(), 999);</v>
      </c>
    </row>
    <row r="1457" spans="1:3">
      <c r="A1457" s="291" t="s">
        <v>2524</v>
      </c>
      <c r="B1457" s="291" t="str">
        <f>IF(ISERROR(VLOOKUP($A1457,DB登録部品番号!$A$2:$A$2000,1,FALSE)),"■","")</f>
        <v/>
      </c>
      <c r="C1457" s="291" t="str">
        <f t="shared" si="22"/>
        <v>INSERT INTO UPK_TEST.main_masters.mm_buhin_no (buhin_no, created_date, created_tantou_id) VALUES ('766425TA0A', GETDATE(), 999);</v>
      </c>
    </row>
    <row r="1458" spans="1:3">
      <c r="A1458" s="291" t="s">
        <v>2525</v>
      </c>
      <c r="B1458" s="291" t="str">
        <f>IF(ISERROR(VLOOKUP($A1458,DB登録部品番号!$A$2:$A$2000,1,FALSE)),"■","")</f>
        <v/>
      </c>
      <c r="C1458" s="291" t="str">
        <f t="shared" si="22"/>
        <v>INSERT INTO UPK_TEST.main_masters.mm_buhin_no (buhin_no, created_date, created_tantou_id) VALUES ('766435TA0A', GETDATE(), 999);</v>
      </c>
    </row>
    <row r="1459" spans="1:3">
      <c r="A1459" s="291" t="s">
        <v>7601</v>
      </c>
      <c r="B1459" s="291" t="str">
        <f>IF(ISERROR(VLOOKUP($A1459,DB登録部品番号!$A$2:$A$2000,1,FALSE)),"■","")</f>
        <v>■</v>
      </c>
      <c r="C1459" s="291" t="str">
        <f t="shared" si="22"/>
        <v>INSERT INTO UPK_TEST.main_masters.mm_buhin_no (buhin_no, created_date, created_tantou_id) VALUES ('766448H300', GETDATE(), 999);</v>
      </c>
    </row>
    <row r="1460" spans="1:3">
      <c r="A1460" s="291" t="s">
        <v>7602</v>
      </c>
      <c r="B1460" s="291" t="str">
        <f>IF(ISERROR(VLOOKUP($A1460,DB登録部品番号!$A$2:$A$2000,1,FALSE)),"■","")</f>
        <v>■</v>
      </c>
      <c r="C1460" s="291" t="str">
        <f t="shared" si="22"/>
        <v>INSERT INTO UPK_TEST.main_masters.mm_buhin_no (buhin_no, created_date, created_tantou_id) VALUES ('766458H300', GETDATE(), 999);</v>
      </c>
    </row>
    <row r="1461" spans="1:3">
      <c r="A1461" s="291" t="s">
        <v>7603</v>
      </c>
      <c r="B1461" s="291" t="str">
        <f>IF(ISERROR(VLOOKUP($A1461,DB登録部品番号!$A$2:$A$2000,1,FALSE)),"■","")</f>
        <v>■</v>
      </c>
      <c r="C1461" s="291" t="str">
        <f t="shared" si="22"/>
        <v>INSERT INTO UPK_TEST.main_masters.mm_buhin_no (buhin_no, created_date, created_tantou_id) VALUES ('766468H300', GETDATE(), 999);</v>
      </c>
    </row>
    <row r="1462" spans="1:3">
      <c r="A1462" s="291" t="s">
        <v>7604</v>
      </c>
      <c r="B1462" s="291" t="str">
        <f>IF(ISERROR(VLOOKUP($A1462,DB登録部品番号!$A$2:$A$2000,1,FALSE)),"■","")</f>
        <v>■</v>
      </c>
      <c r="C1462" s="291" t="str">
        <f t="shared" si="22"/>
        <v>INSERT INTO UPK_TEST.main_masters.mm_buhin_no (buhin_no, created_date, created_tantou_id) VALUES ('766478H300', GETDATE(), 999);</v>
      </c>
    </row>
    <row r="1463" spans="1:3">
      <c r="A1463" s="291" t="s">
        <v>7605</v>
      </c>
      <c r="B1463" s="291" t="str">
        <f>IF(ISERROR(VLOOKUP($A1463,DB登録部品番号!$A$2:$A$2000,1,FALSE)),"■","")</f>
        <v>■</v>
      </c>
      <c r="C1463" s="291" t="str">
        <f t="shared" si="22"/>
        <v>INSERT INTO UPK_TEST.main_masters.mm_buhin_no (buhin_no, created_date, created_tantou_id) VALUES ('76646EQ500', GETDATE(), 999);</v>
      </c>
    </row>
    <row r="1464" spans="1:3">
      <c r="A1464" s="291" t="s">
        <v>7606</v>
      </c>
      <c r="B1464" s="291" t="str">
        <f>IF(ISERROR(VLOOKUP($A1464,DB登録部品番号!$A$2:$A$2000,1,FALSE)),"■","")</f>
        <v>■</v>
      </c>
      <c r="C1464" s="291" t="str">
        <f t="shared" si="22"/>
        <v>INSERT INTO UPK_TEST.main_masters.mm_buhin_no (buhin_no, created_date, created_tantou_id) VALUES ('76647EQ500', GETDATE(), 999);</v>
      </c>
    </row>
    <row r="1465" spans="1:3">
      <c r="A1465" s="291" t="s">
        <v>2526</v>
      </c>
      <c r="B1465" s="291" t="str">
        <f>IF(ISERROR(VLOOKUP($A1465,DB登録部品番号!$A$2:$A$2000,1,FALSE)),"■","")</f>
        <v/>
      </c>
      <c r="C1465" s="291" t="str">
        <f t="shared" si="22"/>
        <v>INSERT INTO UPK_TEST.main_masters.mm_buhin_no (buhin_no, created_date, created_tantou_id) VALUES ('766543TU0A', GETDATE(), 999);</v>
      </c>
    </row>
    <row r="1466" spans="1:3">
      <c r="A1466" s="291" t="s">
        <v>2527</v>
      </c>
      <c r="B1466" s="291" t="str">
        <f>IF(ISERROR(VLOOKUP($A1466,DB登録部品番号!$A$2:$A$2000,1,FALSE)),"■","")</f>
        <v/>
      </c>
      <c r="C1466" s="291" t="str">
        <f t="shared" si="22"/>
        <v>INSERT INTO UPK_TEST.main_masters.mm_buhin_no (buhin_no, created_date, created_tantou_id) VALUES ('766553TU0A', GETDATE(), 999);</v>
      </c>
    </row>
    <row r="1467" spans="1:3">
      <c r="A1467" s="291" t="s">
        <v>7607</v>
      </c>
      <c r="B1467" s="291" t="str">
        <f>IF(ISERROR(VLOOKUP($A1467,DB登録部品番号!$A$2:$A$2000,1,FALSE)),"■","")</f>
        <v>■</v>
      </c>
      <c r="C1467" s="291" t="str">
        <f t="shared" si="22"/>
        <v>INSERT INTO UPK_TEST.main_masters.mm_buhin_no (buhin_no, created_date, created_tantou_id) VALUES ('76682JM00A', GETDATE(), 999);</v>
      </c>
    </row>
    <row r="1468" spans="1:3">
      <c r="A1468" s="291" t="s">
        <v>7608</v>
      </c>
      <c r="B1468" s="291" t="str">
        <f>IF(ISERROR(VLOOKUP($A1468,DB登録部品番号!$A$2:$A$2000,1,FALSE)),"■","")</f>
        <v>■</v>
      </c>
      <c r="C1468" s="291" t="str">
        <f t="shared" si="22"/>
        <v>INSERT INTO UPK_TEST.main_masters.mm_buhin_no (buhin_no, created_date, created_tantou_id) VALUES ('76683JM00A', GETDATE(), 999);</v>
      </c>
    </row>
    <row r="1469" spans="1:3">
      <c r="A1469" s="291" t="s">
        <v>2528</v>
      </c>
      <c r="B1469" s="291" t="str">
        <f>IF(ISERROR(VLOOKUP($A1469,DB登録部品番号!$A$2:$A$2000,1,FALSE)),"■","")</f>
        <v/>
      </c>
      <c r="C1469" s="291" t="str">
        <f t="shared" si="22"/>
        <v>INSERT INTO UPK_TEST.main_masters.mm_buhin_no (buhin_no, created_date, created_tantou_id) VALUES ('767146RA0A', GETDATE(), 999);</v>
      </c>
    </row>
    <row r="1470" spans="1:3">
      <c r="A1470" s="291" t="s">
        <v>2529</v>
      </c>
      <c r="B1470" s="291" t="str">
        <f>IF(ISERROR(VLOOKUP($A1470,DB登録部品番号!$A$2:$A$2000,1,FALSE)),"■","")</f>
        <v/>
      </c>
      <c r="C1470" s="291" t="str">
        <f t="shared" si="22"/>
        <v>INSERT INTO UPK_TEST.main_masters.mm_buhin_no (buhin_no, created_date, created_tantou_id) VALUES ('767156RA0A', GETDATE(), 999);</v>
      </c>
    </row>
    <row r="1471" spans="1:3">
      <c r="A1471" s="291" t="s">
        <v>7609</v>
      </c>
      <c r="B1471" s="291" t="str">
        <f>IF(ISERROR(VLOOKUP($A1471,DB登録部品番号!$A$2:$A$2000,1,FALSE)),"■","")</f>
        <v>■</v>
      </c>
      <c r="C1471" s="291" t="str">
        <f t="shared" si="22"/>
        <v>INSERT INTO UPK_TEST.main_masters.mm_buhin_no (buhin_no, created_date, created_tantou_id) VALUES ('767223VA0A', GETDATE(), 999);</v>
      </c>
    </row>
    <row r="1472" spans="1:3">
      <c r="A1472" s="291" t="s">
        <v>7610</v>
      </c>
      <c r="B1472" s="291" t="str">
        <f>IF(ISERROR(VLOOKUP($A1472,DB登録部品番号!$A$2:$A$2000,1,FALSE)),"■","")</f>
        <v>■</v>
      </c>
      <c r="C1472" s="291" t="str">
        <f t="shared" si="22"/>
        <v>INSERT INTO UPK_TEST.main_masters.mm_buhin_no (buhin_no, created_date, created_tantou_id) VALUES ('767233VA0A', GETDATE(), 999);</v>
      </c>
    </row>
    <row r="1473" spans="1:3">
      <c r="A1473" s="291" t="s">
        <v>7611</v>
      </c>
      <c r="B1473" s="291" t="str">
        <f>IF(ISERROR(VLOOKUP($A1473,DB登録部品番号!$A$2:$A$2000,1,FALSE)),"■","")</f>
        <v>■</v>
      </c>
      <c r="C1473" s="291" t="str">
        <f t="shared" si="22"/>
        <v>INSERT INTO UPK_TEST.main_masters.mm_buhin_no (buhin_no, created_date, created_tantou_id) VALUES ('76731JN21A', GETDATE(), 999);</v>
      </c>
    </row>
    <row r="1474" spans="1:3">
      <c r="A1474" s="291" t="s">
        <v>7612</v>
      </c>
      <c r="B1474" s="291" t="str">
        <f>IF(ISERROR(VLOOKUP($A1474,DB登録部品番号!$A$2:$A$2000,1,FALSE)),"■","")</f>
        <v>■</v>
      </c>
      <c r="C1474" s="291" t="str">
        <f t="shared" si="22"/>
        <v>INSERT INTO UPK_TEST.main_masters.mm_buhin_no (buhin_no, created_date, created_tantou_id) VALUES ('767421AA0A', GETDATE(), 999);</v>
      </c>
    </row>
    <row r="1475" spans="1:3">
      <c r="A1475" s="291" t="s">
        <v>7613</v>
      </c>
      <c r="B1475" s="291" t="str">
        <f>IF(ISERROR(VLOOKUP($A1475,DB登録部品番号!$A$2:$A$2000,1,FALSE)),"■","")</f>
        <v>■</v>
      </c>
      <c r="C1475" s="291" t="str">
        <f t="shared" si="22"/>
        <v>INSERT INTO UPK_TEST.main_masters.mm_buhin_no (buhin_no, created_date, created_tantou_id) VALUES ('76742EN000', GETDATE(), 999);</v>
      </c>
    </row>
    <row r="1476" spans="1:3">
      <c r="A1476" s="291" t="s">
        <v>2533</v>
      </c>
      <c r="B1476" s="291" t="str">
        <f>IF(ISERROR(VLOOKUP($A1476,DB登録部品番号!$A$2:$A$2000,1,FALSE)),"■","")</f>
        <v/>
      </c>
      <c r="C1476" s="291" t="str">
        <f t="shared" si="22"/>
        <v>INSERT INTO UPK_TEST.main_masters.mm_buhin_no (buhin_no, created_date, created_tantou_id) VALUES ('767424CE1A', GETDATE(), 999);</v>
      </c>
    </row>
    <row r="1477" spans="1:3">
      <c r="A1477" s="291" t="s">
        <v>2537</v>
      </c>
      <c r="B1477" s="291" t="str">
        <f>IF(ISERROR(VLOOKUP($A1477,DB登録部品番号!$A$2:$A$2000,1,FALSE)),"■","")</f>
        <v/>
      </c>
      <c r="C1477" s="291" t="str">
        <f t="shared" ref="C1477:C1540" si="23">$L$1&amp;"'"&amp;$A1477&amp;"', GETDATE(), 999);"</f>
        <v>INSERT INTO UPK_TEST.main_masters.mm_buhin_no (buhin_no, created_date, created_tantou_id) VALUES ('767434CE1A', GETDATE(), 999);</v>
      </c>
    </row>
    <row r="1478" spans="1:3">
      <c r="A1478" s="291" t="s">
        <v>7614</v>
      </c>
      <c r="B1478" s="291" t="str">
        <f>IF(ISERROR(VLOOKUP($A1478,DB登録部品番号!$A$2:$A$2000,1,FALSE)),"■","")</f>
        <v>■</v>
      </c>
      <c r="C1478" s="291" t="str">
        <f t="shared" si="23"/>
        <v>INSERT INTO UPK_TEST.main_masters.mm_buhin_no (buhin_no, created_date, created_tantou_id) VALUES ('767424M400-1', GETDATE(), 999);</v>
      </c>
    </row>
    <row r="1479" spans="1:3">
      <c r="A1479" s="291" t="s">
        <v>7615</v>
      </c>
      <c r="B1479" s="291" t="str">
        <f>IF(ISERROR(VLOOKUP($A1479,DB登録部品番号!$A$2:$A$2000,1,FALSE)),"■","")</f>
        <v>■</v>
      </c>
      <c r="C1479" s="291" t="str">
        <f t="shared" si="23"/>
        <v>INSERT INTO UPK_TEST.main_masters.mm_buhin_no (buhin_no, created_date, created_tantou_id) VALUES ('767434M400-1', GETDATE(), 999);</v>
      </c>
    </row>
    <row r="1480" spans="1:3">
      <c r="A1480" s="291" t="s">
        <v>2534</v>
      </c>
      <c r="B1480" s="291" t="str">
        <f>IF(ISERROR(VLOOKUP($A1480,DB登録部品番号!$A$2:$A$2000,1,FALSE)),"■","")</f>
        <v/>
      </c>
      <c r="C1480" s="291" t="str">
        <f t="shared" si="23"/>
        <v>INSERT INTO UPK_TEST.main_masters.mm_buhin_no (buhin_no, created_date, created_tantou_id) VALUES ('767426MA0A', GETDATE(), 999);</v>
      </c>
    </row>
    <row r="1481" spans="1:3">
      <c r="A1481" s="291" t="s">
        <v>2538</v>
      </c>
      <c r="B1481" s="291" t="str">
        <f>IF(ISERROR(VLOOKUP($A1481,DB登録部品番号!$A$2:$A$2000,1,FALSE)),"■","")</f>
        <v/>
      </c>
      <c r="C1481" s="291" t="str">
        <f t="shared" si="23"/>
        <v>INSERT INTO UPK_TEST.main_masters.mm_buhin_no (buhin_no, created_date, created_tantou_id) VALUES ('767436MA0A', GETDATE(), 999);</v>
      </c>
    </row>
    <row r="1482" spans="1:3">
      <c r="A1482" s="291" t="s">
        <v>7616</v>
      </c>
      <c r="B1482" s="291" t="str">
        <f>IF(ISERROR(VLOOKUP($A1482,DB登録部品番号!$A$2:$A$2000,1,FALSE)),"■","")</f>
        <v>■</v>
      </c>
      <c r="C1482" s="291" t="str">
        <f t="shared" si="23"/>
        <v>INSERT INTO UPK_TEST.main_masters.mm_buhin_no (buhin_no, created_date, created_tantou_id) VALUES ('76742JM00A', GETDATE(), 999);</v>
      </c>
    </row>
    <row r="1483" spans="1:3">
      <c r="A1483" s="291" t="s">
        <v>7617</v>
      </c>
      <c r="B1483" s="291" t="str">
        <f>IF(ISERROR(VLOOKUP($A1483,DB登録部品番号!$A$2:$A$2000,1,FALSE)),"■","")</f>
        <v>■</v>
      </c>
      <c r="C1483" s="291" t="str">
        <f t="shared" si="23"/>
        <v>INSERT INTO UPK_TEST.main_masters.mm_buhin_no (buhin_no, created_date, created_tantou_id) VALUES ('76743JM00A', GETDATE(), 999);</v>
      </c>
    </row>
    <row r="1484" spans="1:3">
      <c r="A1484" s="291" t="s">
        <v>2536</v>
      </c>
      <c r="B1484" s="291" t="str">
        <f>IF(ISERROR(VLOOKUP($A1484,DB登録部品番号!$A$2:$A$2000,1,FALSE)),"■","")</f>
        <v/>
      </c>
      <c r="C1484" s="291" t="str">
        <f t="shared" si="23"/>
        <v>INSERT INTO UPK_TEST.main_masters.mm_buhin_no (buhin_no, created_date, created_tantou_id) VALUES ('76742JN20A', GETDATE(), 999);</v>
      </c>
    </row>
    <row r="1485" spans="1:3">
      <c r="A1485" s="291" t="s">
        <v>2540</v>
      </c>
      <c r="B1485" s="291" t="str">
        <f>IF(ISERROR(VLOOKUP($A1485,DB登録部品番号!$A$2:$A$2000,1,FALSE)),"■","")</f>
        <v/>
      </c>
      <c r="C1485" s="291" t="str">
        <f t="shared" si="23"/>
        <v>INSERT INTO UPK_TEST.main_masters.mm_buhin_no (buhin_no, created_date, created_tantou_id) VALUES ('76743JN20A', GETDATE(), 999);</v>
      </c>
    </row>
    <row r="1486" spans="1:3">
      <c r="A1486" s="291" t="s">
        <v>7618</v>
      </c>
      <c r="B1486" s="291" t="str">
        <f>IF(ISERROR(VLOOKUP($A1486,DB登録部品番号!$A$2:$A$2000,1,FALSE)),"■","")</f>
        <v>■</v>
      </c>
      <c r="C1486" s="291" t="str">
        <f t="shared" si="23"/>
        <v>INSERT INTO UPK_TEST.main_masters.mm_buhin_no (buhin_no, created_date, created_tantou_id) VALUES ('767431AA0A', GETDATE(), 999);</v>
      </c>
    </row>
    <row r="1487" spans="1:3">
      <c r="A1487" s="291" t="s">
        <v>7619</v>
      </c>
      <c r="B1487" s="291" t="str">
        <f>IF(ISERROR(VLOOKUP($A1487,DB登録部品番号!$A$2:$A$2000,1,FALSE)),"■","")</f>
        <v>■</v>
      </c>
      <c r="C1487" s="291" t="str">
        <f t="shared" si="23"/>
        <v>INSERT INTO UPK_TEST.main_masters.mm_buhin_no (buhin_no, created_date, created_tantou_id) VALUES ('76743EN000', GETDATE(), 999);</v>
      </c>
    </row>
    <row r="1488" spans="1:3">
      <c r="A1488" s="291" t="s">
        <v>2542</v>
      </c>
      <c r="B1488" s="291" t="str">
        <f>IF(ISERROR(VLOOKUP($A1488,DB登録部品番号!$A$2:$A$2000,1,FALSE)),"■","")</f>
        <v/>
      </c>
      <c r="C1488" s="291" t="str">
        <f t="shared" si="23"/>
        <v>INSERT INTO UPK_TEST.main_masters.mm_buhin_no (buhin_no, created_date, created_tantou_id) VALUES ('76752JN20A', GETDATE(), 999);</v>
      </c>
    </row>
    <row r="1489" spans="1:3">
      <c r="A1489" s="291" t="s">
        <v>7620</v>
      </c>
      <c r="B1489" s="291" t="str">
        <f>IF(ISERROR(VLOOKUP($A1489,DB登録部品番号!$A$2:$A$2000,1,FALSE)),"■","")</f>
        <v>■</v>
      </c>
      <c r="C1489" s="291" t="str">
        <f t="shared" si="23"/>
        <v>INSERT INTO UPK_TEST.main_masters.mm_buhin_no (buhin_no, created_date, created_tantou_id) VALUES ('767521AC0A', GETDATE(), 999);</v>
      </c>
    </row>
    <row r="1490" spans="1:3">
      <c r="A1490" s="291" t="s">
        <v>7621</v>
      </c>
      <c r="B1490" s="291" t="str">
        <f>IF(ISERROR(VLOOKUP($A1490,DB登録部品番号!$A$2:$A$2000,1,FALSE)),"■","")</f>
        <v>■</v>
      </c>
      <c r="C1490" s="291" t="str">
        <f t="shared" si="23"/>
        <v>INSERT INTO UPK_TEST.main_masters.mm_buhin_no (buhin_no, created_date, created_tantou_id) VALUES ('767531AC0A', GETDATE(), 999);</v>
      </c>
    </row>
    <row r="1491" spans="1:3">
      <c r="A1491" s="291" t="s">
        <v>2541</v>
      </c>
      <c r="B1491" s="291" t="str">
        <f>IF(ISERROR(VLOOKUP($A1491,DB登録部品番号!$A$2:$A$2000,1,FALSE)),"■","")</f>
        <v/>
      </c>
      <c r="C1491" s="291" t="str">
        <f t="shared" si="23"/>
        <v>INSERT INTO UPK_TEST.main_masters.mm_buhin_no (buhin_no, created_date, created_tantou_id) VALUES ('767526MA0A', GETDATE(), 999);</v>
      </c>
    </row>
    <row r="1492" spans="1:3">
      <c r="A1492" s="291" t="s">
        <v>2543</v>
      </c>
      <c r="B1492" s="291" t="str">
        <f>IF(ISERROR(VLOOKUP($A1492,DB登録部品番号!$A$2:$A$2000,1,FALSE)),"■","")</f>
        <v/>
      </c>
      <c r="C1492" s="291" t="str">
        <f t="shared" si="23"/>
        <v>INSERT INTO UPK_TEST.main_masters.mm_buhin_no (buhin_no, created_date, created_tantou_id) VALUES ('767536MA0A', GETDATE(), 999);</v>
      </c>
    </row>
    <row r="1493" spans="1:3">
      <c r="A1493" s="291" t="s">
        <v>7622</v>
      </c>
      <c r="B1493" s="291" t="str">
        <f>IF(ISERROR(VLOOKUP($A1493,DB登録部品番号!$A$2:$A$2000,1,FALSE)),"■","")</f>
        <v>■</v>
      </c>
      <c r="C1493" s="291" t="str">
        <f t="shared" si="23"/>
        <v>INSERT INTO UPK_TEST.main_masters.mm_buhin_no (buhin_no, created_date, created_tantou_id) VALUES ('76752CA000', GETDATE(), 999);</v>
      </c>
    </row>
    <row r="1494" spans="1:3">
      <c r="A1494" s="291" t="s">
        <v>7623</v>
      </c>
      <c r="B1494" s="291" t="str">
        <f>IF(ISERROR(VLOOKUP($A1494,DB登録部品番号!$A$2:$A$2000,1,FALSE)),"■","")</f>
        <v>■</v>
      </c>
      <c r="C1494" s="291" t="str">
        <f t="shared" si="23"/>
        <v>INSERT INTO UPK_TEST.main_masters.mm_buhin_no (buhin_no, created_date, created_tantou_id) VALUES ('76753CA000', GETDATE(), 999);</v>
      </c>
    </row>
    <row r="1495" spans="1:3">
      <c r="A1495" s="291" t="s">
        <v>7624</v>
      </c>
      <c r="B1495" s="291" t="str">
        <f>IF(ISERROR(VLOOKUP($A1495,DB登録部品番号!$A$2:$A$2000,1,FALSE)),"■","")</f>
        <v>■</v>
      </c>
      <c r="C1495" s="291" t="str">
        <f t="shared" si="23"/>
        <v>INSERT INTO UPK_TEST.main_masters.mm_buhin_no (buhin_no, created_date, created_tantou_id) VALUES ('76752CN00001', GETDATE(), 999);</v>
      </c>
    </row>
    <row r="1496" spans="1:3">
      <c r="A1496" s="291" t="s">
        <v>7625</v>
      </c>
      <c r="B1496" s="291" t="str">
        <f>IF(ISERROR(VLOOKUP($A1496,DB登録部品番号!$A$2:$A$2000,1,FALSE)),"■","")</f>
        <v>■</v>
      </c>
      <c r="C1496" s="291" t="str">
        <f t="shared" si="23"/>
        <v>INSERT INTO UPK_TEST.main_masters.mm_buhin_no (buhin_no, created_date, created_tantou_id) VALUES ('76753CN00001', GETDATE(), 999);</v>
      </c>
    </row>
    <row r="1497" spans="1:3">
      <c r="A1497" s="291" t="s">
        <v>7626</v>
      </c>
      <c r="B1497" s="291" t="str">
        <f>IF(ISERROR(VLOOKUP($A1497,DB登録部品番号!$A$2:$A$2000,1,FALSE)),"■","")</f>
        <v>■</v>
      </c>
      <c r="C1497" s="291" t="str">
        <f t="shared" si="23"/>
        <v>INSERT INTO UPK_TEST.main_masters.mm_buhin_no (buhin_no, created_date, created_tantou_id) VALUES ('76752EN000', GETDATE(), 999);</v>
      </c>
    </row>
    <row r="1498" spans="1:3">
      <c r="A1498" s="291" t="s">
        <v>7627</v>
      </c>
      <c r="B1498" s="291" t="str">
        <f>IF(ISERROR(VLOOKUP($A1498,DB登録部品番号!$A$2:$A$2000,1,FALSE)),"■","")</f>
        <v>■</v>
      </c>
      <c r="C1498" s="291" t="str">
        <f t="shared" si="23"/>
        <v>INSERT INTO UPK_TEST.main_masters.mm_buhin_no (buhin_no, created_date, created_tantou_id) VALUES ('76753EN000', GETDATE(), 999);</v>
      </c>
    </row>
    <row r="1499" spans="1:3">
      <c r="A1499" s="291" t="s">
        <v>7628</v>
      </c>
      <c r="B1499" s="291" t="str">
        <f>IF(ISERROR(VLOOKUP($A1499,DB登録部品番号!$A$2:$A$2000,1,FALSE)),"■","")</f>
        <v>■</v>
      </c>
      <c r="C1499" s="291" t="str">
        <f t="shared" si="23"/>
        <v>INSERT INTO UPK_TEST.main_masters.mm_buhin_no (buhin_no, created_date, created_tantou_id) VALUES ('76752JG00A', GETDATE(), 999);</v>
      </c>
    </row>
    <row r="1500" spans="1:3">
      <c r="A1500" s="291" t="s">
        <v>7629</v>
      </c>
      <c r="B1500" s="291" t="str">
        <f>IF(ISERROR(VLOOKUP($A1500,DB登録部品番号!$A$2:$A$2000,1,FALSE)),"■","")</f>
        <v>■</v>
      </c>
      <c r="C1500" s="291" t="str">
        <f t="shared" si="23"/>
        <v>INSERT INTO UPK_TEST.main_masters.mm_buhin_no (buhin_no, created_date, created_tantou_id) VALUES ('76753JG00A', GETDATE(), 999);</v>
      </c>
    </row>
    <row r="1501" spans="1:3">
      <c r="A1501" s="291" t="s">
        <v>7630</v>
      </c>
      <c r="B1501" s="291" t="str">
        <f>IF(ISERROR(VLOOKUP($A1501,DB登録部品番号!$A$2:$A$2000,1,FALSE)),"■","")</f>
        <v>■</v>
      </c>
      <c r="C1501" s="291" t="str">
        <f t="shared" si="23"/>
        <v>INSERT INTO UPK_TEST.main_masters.mm_buhin_no (buhin_no, created_date, created_tantou_id) VALUES ('76752JG40A', GETDATE(), 999);</v>
      </c>
    </row>
    <row r="1502" spans="1:3">
      <c r="A1502" s="291" t="s">
        <v>7631</v>
      </c>
      <c r="B1502" s="291" t="str">
        <f>IF(ISERROR(VLOOKUP($A1502,DB登録部品番号!$A$2:$A$2000,1,FALSE)),"■","")</f>
        <v>■</v>
      </c>
      <c r="C1502" s="291" t="str">
        <f t="shared" si="23"/>
        <v>INSERT INTO UPK_TEST.main_masters.mm_buhin_no (buhin_no, created_date, created_tantou_id) VALUES ('76753JG40A', GETDATE(), 999);</v>
      </c>
    </row>
    <row r="1503" spans="1:3">
      <c r="A1503" s="291" t="s">
        <v>7632</v>
      </c>
      <c r="B1503" s="291" t="str">
        <f>IF(ISERROR(VLOOKUP($A1503,DB登録部品番号!$A$2:$A$2000,1,FALSE)),"■","")</f>
        <v>■</v>
      </c>
      <c r="C1503" s="291" t="str">
        <f t="shared" si="23"/>
        <v>INSERT INTO UPK_TEST.main_masters.mm_buhin_no (buhin_no, created_date, created_tantou_id) VALUES ('76753JN20A', GETDATE(), 999);</v>
      </c>
    </row>
    <row r="1504" spans="1:3">
      <c r="A1504" s="291" t="s">
        <v>2548</v>
      </c>
      <c r="B1504" s="291" t="str">
        <f>IF(ISERROR(VLOOKUP($A1504,DB登録部品番号!$A$2:$A$2000,1,FALSE)),"■","")</f>
        <v/>
      </c>
      <c r="C1504" s="291" t="str">
        <f t="shared" si="23"/>
        <v>INSERT INTO UPK_TEST.main_masters.mm_buhin_no (buhin_no, created_date, created_tantou_id) VALUES ('767646RA0A', GETDATE(), 999);</v>
      </c>
    </row>
    <row r="1505" spans="1:3">
      <c r="A1505" s="291" t="s">
        <v>2549</v>
      </c>
      <c r="B1505" s="291" t="str">
        <f>IF(ISERROR(VLOOKUP($A1505,DB登録部品番号!$A$2:$A$2000,1,FALSE)),"■","")</f>
        <v/>
      </c>
      <c r="C1505" s="291" t="str">
        <f t="shared" si="23"/>
        <v>INSERT INTO UPK_TEST.main_masters.mm_buhin_no (buhin_no, created_date, created_tantou_id) VALUES ('767656RA0A', GETDATE(), 999);</v>
      </c>
    </row>
    <row r="1506" spans="1:3">
      <c r="A1506" s="291" t="s">
        <v>7633</v>
      </c>
      <c r="B1506" s="291" t="str">
        <f>IF(ISERROR(VLOOKUP($A1506,DB登録部品番号!$A$2:$A$2000,1,FALSE)),"■","")</f>
        <v>■</v>
      </c>
      <c r="C1506" s="291" t="str">
        <f t="shared" si="23"/>
        <v>INSERT INTO UPK_TEST.main_masters.mm_buhin_no (buhin_no, created_date, created_tantou_id) VALUES ('76776JN20A', GETDATE(), 999);</v>
      </c>
    </row>
    <row r="1507" spans="1:3">
      <c r="A1507" s="291" t="s">
        <v>7634</v>
      </c>
      <c r="B1507" s="291" t="str">
        <f>IF(ISERROR(VLOOKUP($A1507,DB登録部品番号!$A$2:$A$2000,1,FALSE)),"■","")</f>
        <v>■</v>
      </c>
      <c r="C1507" s="291" t="str">
        <f t="shared" si="23"/>
        <v>INSERT INTO UPK_TEST.main_masters.mm_buhin_no (buhin_no, created_date, created_tantou_id) VALUES ('76777JN20A', GETDATE(), 999);</v>
      </c>
    </row>
    <row r="1508" spans="1:3">
      <c r="A1508" s="291" t="s">
        <v>7635</v>
      </c>
      <c r="B1508" s="291" t="str">
        <f>IF(ISERROR(VLOOKUP($A1508,DB登録部品番号!$A$2:$A$2000,1,FALSE)),"■","")</f>
        <v>■</v>
      </c>
      <c r="C1508" s="291" t="str">
        <f t="shared" si="23"/>
        <v>INSERT INTO UPK_TEST.main_masters.mm_buhin_no (buhin_no, created_date, created_tantou_id) VALUES ('767C26MA0A', GETDATE(), 999);</v>
      </c>
    </row>
    <row r="1509" spans="1:3">
      <c r="A1509" s="291" t="s">
        <v>7636</v>
      </c>
      <c r="B1509" s="291" t="str">
        <f>IF(ISERROR(VLOOKUP($A1509,DB登録部品番号!$A$2:$A$2000,1,FALSE)),"■","")</f>
        <v>■</v>
      </c>
      <c r="C1509" s="291" t="str">
        <f t="shared" si="23"/>
        <v>INSERT INTO UPK_TEST.main_masters.mm_buhin_no (buhin_no, created_date, created_tantou_id) VALUES ('767C36MA0A', GETDATE(), 999);</v>
      </c>
    </row>
    <row r="1510" spans="1:3">
      <c r="A1510" s="291" t="s">
        <v>7637</v>
      </c>
      <c r="B1510" s="291" t="str">
        <f>IF(ISERROR(VLOOKUP($A1510,DB登録部品番号!$A$2:$A$2000,1,FALSE)),"■","")</f>
        <v>■</v>
      </c>
      <c r="C1510" s="291" t="str">
        <f t="shared" si="23"/>
        <v>INSERT INTO UPK_TEST.main_masters.mm_buhin_no (buhin_no, created_date, created_tantou_id) VALUES ('767C2JG00A', GETDATE(), 999);</v>
      </c>
    </row>
    <row r="1511" spans="1:3">
      <c r="A1511" s="291" t="s">
        <v>7638</v>
      </c>
      <c r="B1511" s="291" t="str">
        <f>IF(ISERROR(VLOOKUP($A1511,DB登録部品番号!$A$2:$A$2000,1,FALSE)),"■","")</f>
        <v>■</v>
      </c>
      <c r="C1511" s="291" t="str">
        <f t="shared" si="23"/>
        <v>INSERT INTO UPK_TEST.main_masters.mm_buhin_no (buhin_no, created_date, created_tantou_id) VALUES ('767C3JG00A', GETDATE(), 999);</v>
      </c>
    </row>
    <row r="1512" spans="1:3">
      <c r="A1512" s="291" t="s">
        <v>7639</v>
      </c>
      <c r="B1512" s="291" t="str">
        <f>IF(ISERROR(VLOOKUP($A1512,DB登録部品番号!$A$2:$A$2000,1,FALSE)),"■","")</f>
        <v>■</v>
      </c>
      <c r="C1512" s="291" t="str">
        <f t="shared" si="23"/>
        <v>INSERT INTO UPK_TEST.main_masters.mm_buhin_no (buhin_no, created_date, created_tantou_id) VALUES ('767C2JM00A', GETDATE(), 999);</v>
      </c>
    </row>
    <row r="1513" spans="1:3">
      <c r="A1513" s="291" t="s">
        <v>7640</v>
      </c>
      <c r="B1513" s="291" t="str">
        <f>IF(ISERROR(VLOOKUP($A1513,DB登録部品番号!$A$2:$A$2000,1,FALSE)),"■","")</f>
        <v>■</v>
      </c>
      <c r="C1513" s="291" t="str">
        <f t="shared" si="23"/>
        <v>INSERT INTO UPK_TEST.main_masters.mm_buhin_no (buhin_no, created_date, created_tantou_id) VALUES ('767C3JM00A', GETDATE(), 999);</v>
      </c>
    </row>
    <row r="1514" spans="1:3">
      <c r="A1514" s="291" t="s">
        <v>2552</v>
      </c>
      <c r="B1514" s="291" t="str">
        <f>IF(ISERROR(VLOOKUP($A1514,DB登録部品番号!$A$2:$A$2000,1,FALSE)),"■","")</f>
        <v/>
      </c>
      <c r="C1514" s="291" t="str">
        <f t="shared" si="23"/>
        <v>INSERT INTO UPK_TEST.main_masters.mm_buhin_no (buhin_no, created_date, created_tantou_id) VALUES ('767C41LA0A', GETDATE(), 999);</v>
      </c>
    </row>
    <row r="1515" spans="1:3">
      <c r="A1515" s="291" t="s">
        <v>2553</v>
      </c>
      <c r="B1515" s="291" t="str">
        <f>IF(ISERROR(VLOOKUP($A1515,DB登録部品番号!$A$2:$A$2000,1,FALSE)),"■","")</f>
        <v/>
      </c>
      <c r="C1515" s="291" t="str">
        <f t="shared" si="23"/>
        <v>INSERT INTO UPK_TEST.main_masters.mm_buhin_no (buhin_no, created_date, created_tantou_id) VALUES ('767C51LA0A', GETDATE(), 999);</v>
      </c>
    </row>
    <row r="1516" spans="1:3">
      <c r="A1516" s="291" t="s">
        <v>7641</v>
      </c>
      <c r="B1516" s="291" t="str">
        <f>IF(ISERROR(VLOOKUP($A1516,DB登録部品番号!$A$2:$A$2000,1,FALSE)),"■","")</f>
        <v>■</v>
      </c>
      <c r="C1516" s="291" t="str">
        <f t="shared" si="23"/>
        <v>INSERT INTO UPK_TEST.main_masters.mm_buhin_no (buhin_no, created_date, created_tantou_id) VALUES ('768060W001', GETDATE(), 999);</v>
      </c>
    </row>
    <row r="1517" spans="1:3">
      <c r="A1517" s="291" t="s">
        <v>7642</v>
      </c>
      <c r="B1517" s="291" t="str">
        <f>IF(ISERROR(VLOOKUP($A1517,DB登録部品番号!$A$2:$A$2000,1,FALSE)),"■","")</f>
        <v>■</v>
      </c>
      <c r="C1517" s="291" t="str">
        <f t="shared" si="23"/>
        <v>INSERT INTO UPK_TEST.main_masters.mm_buhin_no (buhin_no, created_date, created_tantou_id) VALUES ('768070W001', GETDATE(), 999);</v>
      </c>
    </row>
    <row r="1518" spans="1:3">
      <c r="A1518" s="291" t="s">
        <v>2555</v>
      </c>
      <c r="B1518" s="291" t="str">
        <f>IF(ISERROR(VLOOKUP($A1518,DB登録部品番号!$A$2:$A$2000,1,FALSE)),"■","")</f>
        <v/>
      </c>
      <c r="C1518" s="291" t="str">
        <f t="shared" si="23"/>
        <v>INSERT INTO UPK_TEST.main_masters.mm_buhin_no (buhin_no, created_date, created_tantou_id) VALUES ('775323XA0AUF', GETDATE(), 999);</v>
      </c>
    </row>
    <row r="1519" spans="1:3">
      <c r="A1519" s="291" t="s">
        <v>2557</v>
      </c>
      <c r="B1519" s="291" t="str">
        <f>IF(ISERROR(VLOOKUP($A1519,DB登録部品番号!$A$2:$A$2000,1,FALSE)),"■","")</f>
        <v/>
      </c>
      <c r="C1519" s="291" t="str">
        <f t="shared" si="23"/>
        <v>INSERT INTO UPK_TEST.main_masters.mm_buhin_no (buhin_no, created_date, created_tantou_id) VALUES ('775323XA2CUF', GETDATE(), 999);</v>
      </c>
    </row>
    <row r="1520" spans="1:3">
      <c r="A1520" s="291" t="s">
        <v>2559</v>
      </c>
      <c r="B1520" s="291" t="str">
        <f>IF(ISERROR(VLOOKUP($A1520,DB登録部品番号!$A$2:$A$2000,1,FALSE)),"■","")</f>
        <v/>
      </c>
      <c r="C1520" s="291" t="str">
        <f t="shared" si="23"/>
        <v>INSERT INTO UPK_TEST.main_masters.mm_buhin_no (buhin_no, created_date, created_tantou_id) VALUES ('775323YB0CUF', GETDATE(), 999);</v>
      </c>
    </row>
    <row r="1521" spans="1:3">
      <c r="A1521" s="291" t="s">
        <v>2561</v>
      </c>
      <c r="B1521" s="291" t="str">
        <f>IF(ISERROR(VLOOKUP($A1521,DB登録部品番号!$A$2:$A$2000,1,FALSE)),"■","")</f>
        <v/>
      </c>
      <c r="C1521" s="291" t="str">
        <f t="shared" si="23"/>
        <v>INSERT INTO UPK_TEST.main_masters.mm_buhin_no (buhin_no, created_date, created_tantou_id) VALUES ('775323YF2AUF', GETDATE(), 999);</v>
      </c>
    </row>
    <row r="1522" spans="1:3">
      <c r="A1522" s="291" t="s">
        <v>2563</v>
      </c>
      <c r="B1522" s="291" t="str">
        <f>IF(ISERROR(VLOOKUP($A1522,DB登録部品番号!$A$2:$A$2000,1,FALSE)),"■","")</f>
        <v/>
      </c>
      <c r="C1522" s="291" t="str">
        <f t="shared" si="23"/>
        <v>INSERT INTO UPK_TEST.main_masters.mm_buhin_no (buhin_no, created_date, created_tantou_id) VALUES ('775333YB0AUF', GETDATE(), 999);</v>
      </c>
    </row>
    <row r="1523" spans="1:3">
      <c r="A1523" s="291" t="s">
        <v>2565</v>
      </c>
      <c r="B1523" s="291" t="str">
        <f>IF(ISERROR(VLOOKUP($A1523,DB登録部品番号!$A$2:$A$2000,1,FALSE)),"■","")</f>
        <v/>
      </c>
      <c r="C1523" s="291" t="str">
        <f t="shared" si="23"/>
        <v>INSERT INTO UPK_TEST.main_masters.mm_buhin_no (buhin_no, created_date, created_tantou_id) VALUES ('775333YD0BUF', GETDATE(), 999);</v>
      </c>
    </row>
    <row r="1524" spans="1:3">
      <c r="A1524" s="291" t="s">
        <v>2567</v>
      </c>
      <c r="B1524" s="291" t="str">
        <f>IF(ISERROR(VLOOKUP($A1524,DB登録部品番号!$A$2:$A$2000,1,FALSE)),"■","")</f>
        <v/>
      </c>
      <c r="C1524" s="291" t="str">
        <f t="shared" si="23"/>
        <v>INSERT INTO UPK_TEST.main_masters.mm_buhin_no (buhin_no, created_date, created_tantou_id) VALUES ('775333YE2AUF', GETDATE(), 999);</v>
      </c>
    </row>
    <row r="1525" spans="1:3">
      <c r="A1525" s="291" t="s">
        <v>2569</v>
      </c>
      <c r="B1525" s="291" t="str">
        <f>IF(ISERROR(VLOOKUP($A1525,DB登録部品番号!$A$2:$A$2000,1,FALSE)),"■","")</f>
        <v/>
      </c>
      <c r="C1525" s="291" t="str">
        <f t="shared" si="23"/>
        <v>INSERT INTO UPK_TEST.main_masters.mm_buhin_no (buhin_no, created_date, created_tantou_id) VALUES ('775333YF2BUF', GETDATE(), 999);</v>
      </c>
    </row>
    <row r="1526" spans="1:3">
      <c r="A1526" s="291" t="s">
        <v>2570</v>
      </c>
      <c r="B1526" s="291" t="str">
        <f>IF(ISERROR(VLOOKUP($A1526,DB登録部品番号!$A$2:$A$2000,1,FALSE)),"■","")</f>
        <v/>
      </c>
      <c r="C1526" s="291" t="str">
        <f t="shared" si="23"/>
        <v>INSERT INTO UPK_TEST.main_masters.mm_buhin_no (buhin_no, created_date, created_tantou_id) VALUES ('775363XA0A', GETDATE(), 999);</v>
      </c>
    </row>
    <row r="1527" spans="1:3">
      <c r="A1527" s="291" t="s">
        <v>2571</v>
      </c>
      <c r="B1527" s="291" t="str">
        <f>IF(ISERROR(VLOOKUP($A1527,DB登録部品番号!$A$2:$A$2000,1,FALSE)),"■","")</f>
        <v/>
      </c>
      <c r="C1527" s="291" t="str">
        <f t="shared" si="23"/>
        <v>INSERT INTO UPK_TEST.main_masters.mm_buhin_no (buhin_no, created_date, created_tantou_id) VALUES ('775373XA0A', GETDATE(), 999);</v>
      </c>
    </row>
    <row r="1528" spans="1:3">
      <c r="A1528" s="291" t="s">
        <v>2573</v>
      </c>
      <c r="B1528" s="291" t="str">
        <f>IF(ISERROR(VLOOKUP($A1528,DB登録部品番号!$A$2:$A$2000,1,FALSE)),"■","")</f>
        <v/>
      </c>
      <c r="C1528" s="291" t="str">
        <f t="shared" si="23"/>
        <v>INSERT INTO UPK_TEST.main_masters.mm_buhin_no (buhin_no, created_date, created_tantou_id) VALUES ('775523YF2AUF', GETDATE(), 999);</v>
      </c>
    </row>
    <row r="1529" spans="1:3">
      <c r="A1529" s="291" t="s">
        <v>2575</v>
      </c>
      <c r="B1529" s="291" t="str">
        <f>IF(ISERROR(VLOOKUP($A1529,DB登録部品番号!$A$2:$A$2000,1,FALSE)),"■","")</f>
        <v/>
      </c>
      <c r="C1529" s="291" t="str">
        <f t="shared" si="23"/>
        <v>INSERT INTO UPK_TEST.main_masters.mm_buhin_no (buhin_no, created_date, created_tantou_id) VALUES ('775533YE2AUF', GETDATE(), 999);</v>
      </c>
    </row>
    <row r="1530" spans="1:3">
      <c r="A1530" s="291" t="s">
        <v>2576</v>
      </c>
      <c r="B1530" s="291" t="str">
        <f>IF(ISERROR(VLOOKUP($A1530,DB登録部品番号!$A$2:$A$2000,1,FALSE)),"■","")</f>
        <v/>
      </c>
      <c r="C1530" s="291" t="str">
        <f t="shared" si="23"/>
        <v>INSERT INTO UPK_TEST.main_masters.mm_buhin_no (buhin_no, created_date, created_tantou_id) VALUES ('775743XA0A', GETDATE(), 999);</v>
      </c>
    </row>
    <row r="1531" spans="1:3">
      <c r="A1531" s="291" t="s">
        <v>2577</v>
      </c>
      <c r="B1531" s="291" t="str">
        <f>IF(ISERROR(VLOOKUP($A1531,DB登録部品番号!$A$2:$A$2000,1,FALSE)),"■","")</f>
        <v/>
      </c>
      <c r="C1531" s="291" t="str">
        <f t="shared" si="23"/>
        <v>INSERT INTO UPK_TEST.main_masters.mm_buhin_no (buhin_no, created_date, created_tantou_id) VALUES ('775753XA0A', GETDATE(), 999);</v>
      </c>
    </row>
    <row r="1532" spans="1:3">
      <c r="A1532" s="291" t="s">
        <v>2583</v>
      </c>
      <c r="B1532" s="291" t="str">
        <f>IF(ISERROR(VLOOKUP($A1532,DB登録部品番号!$A$2:$A$2000,1,FALSE)),"■","")</f>
        <v/>
      </c>
      <c r="C1532" s="291" t="str">
        <f t="shared" si="23"/>
        <v>INSERT INTO UPK_TEST.main_masters.mm_buhin_no (buhin_no, created_date, created_tantou_id) VALUES ('775983XC8A', GETDATE(), 999);</v>
      </c>
    </row>
    <row r="1533" spans="1:3">
      <c r="A1533" s="291" t="s">
        <v>2584</v>
      </c>
      <c r="B1533" s="291" t="str">
        <f>IF(ISERROR(VLOOKUP($A1533,DB登録部品番号!$A$2:$A$2000,1,FALSE)),"■","")</f>
        <v/>
      </c>
      <c r="C1533" s="291" t="str">
        <f t="shared" si="23"/>
        <v>INSERT INTO UPK_TEST.main_masters.mm_buhin_no (buhin_no, created_date, created_tantou_id) VALUES ('776143VA0A', GETDATE(), 999);</v>
      </c>
    </row>
    <row r="1534" spans="1:3">
      <c r="A1534" s="291" t="s">
        <v>2585</v>
      </c>
      <c r="B1534" s="291" t="str">
        <f>IF(ISERROR(VLOOKUP($A1534,DB登録部品番号!$A$2:$A$2000,1,FALSE)),"■","")</f>
        <v/>
      </c>
      <c r="C1534" s="291" t="str">
        <f t="shared" si="23"/>
        <v>INSERT INTO UPK_TEST.main_masters.mm_buhin_no (buhin_no, created_date, created_tantou_id) VALUES ('776153VA0A', GETDATE(), 999);</v>
      </c>
    </row>
    <row r="1535" spans="1:3">
      <c r="A1535" s="291" t="s">
        <v>7643</v>
      </c>
      <c r="B1535" s="291" t="str">
        <f>IF(ISERROR(VLOOKUP($A1535,DB登録部品番号!$A$2:$A$2000,1,FALSE)),"■","")</f>
        <v>■</v>
      </c>
      <c r="C1535" s="291" t="str">
        <f t="shared" si="23"/>
        <v>INSERT INTO UPK_TEST.main_masters.mm_buhin_no (buhin_no, created_date, created_tantou_id) VALUES ('77632JM00A', GETDATE(), 999);</v>
      </c>
    </row>
    <row r="1536" spans="1:3">
      <c r="A1536" s="291" t="s">
        <v>7644</v>
      </c>
      <c r="B1536" s="291" t="str">
        <f>IF(ISERROR(VLOOKUP($A1536,DB登録部品番号!$A$2:$A$2000,1,FALSE)),"■","")</f>
        <v>■</v>
      </c>
      <c r="C1536" s="291" t="str">
        <f t="shared" si="23"/>
        <v>INSERT INTO UPK_TEST.main_masters.mm_buhin_no (buhin_no, created_date, created_tantou_id) VALUES ('77633JM00A', GETDATE(), 999);</v>
      </c>
    </row>
    <row r="1537" spans="1:3">
      <c r="A1537" s="291" t="s">
        <v>7645</v>
      </c>
      <c r="B1537" s="291" t="str">
        <f>IF(ISERROR(VLOOKUP($A1537,DB登録部品番号!$A$2:$A$2000,1,FALSE)),"■","")</f>
        <v>■</v>
      </c>
      <c r="C1537" s="291" t="str">
        <f t="shared" si="23"/>
        <v>INSERT INTO UPK_TEST.main_masters.mm_buhin_no (buhin_no, created_date, created_tantou_id) VALUES ('77646JM00A', GETDATE(), 999);</v>
      </c>
    </row>
    <row r="1538" spans="1:3">
      <c r="A1538" s="291" t="s">
        <v>7646</v>
      </c>
      <c r="B1538" s="291" t="str">
        <f>IF(ISERROR(VLOOKUP($A1538,DB登録部品番号!$A$2:$A$2000,1,FALSE)),"■","")</f>
        <v>■</v>
      </c>
      <c r="C1538" s="291" t="str">
        <f t="shared" si="23"/>
        <v>INSERT INTO UPK_TEST.main_masters.mm_buhin_no (buhin_no, created_date, created_tantou_id) VALUES ('77647JM00A', GETDATE(), 999);</v>
      </c>
    </row>
    <row r="1539" spans="1:3">
      <c r="A1539" s="291" t="s">
        <v>7647</v>
      </c>
      <c r="B1539" s="291" t="str">
        <f>IF(ISERROR(VLOOKUP($A1539,DB登録部品番号!$A$2:$A$2000,1,FALSE)),"■","")</f>
        <v>■</v>
      </c>
      <c r="C1539" s="291" t="str">
        <f t="shared" si="23"/>
        <v>INSERT INTO UPK_TEST.main_masters.mm_buhin_no (buhin_no, created_date, created_tantou_id) VALUES ('776483VA0A', GETDATE(), 999);</v>
      </c>
    </row>
    <row r="1540" spans="1:3">
      <c r="A1540" s="291" t="s">
        <v>7648</v>
      </c>
      <c r="B1540" s="291" t="str">
        <f>IF(ISERROR(VLOOKUP($A1540,DB登録部品番号!$A$2:$A$2000,1,FALSE)),"■","")</f>
        <v>■</v>
      </c>
      <c r="C1540" s="291" t="str">
        <f t="shared" si="23"/>
        <v>INSERT INTO UPK_TEST.main_masters.mm_buhin_no (buhin_no, created_date, created_tantou_id) VALUES ('776488H300', GETDATE(), 999);</v>
      </c>
    </row>
    <row r="1541" spans="1:3">
      <c r="A1541" s="291" t="s">
        <v>7649</v>
      </c>
      <c r="B1541" s="291" t="str">
        <f>IF(ISERROR(VLOOKUP($A1541,DB登録部品番号!$A$2:$A$2000,1,FALSE)),"■","")</f>
        <v>■</v>
      </c>
      <c r="C1541" s="291" t="str">
        <f t="shared" ref="C1541:C1604" si="24">$L$1&amp;"'"&amp;$A1541&amp;"', GETDATE(), 999);"</f>
        <v>INSERT INTO UPK_TEST.main_masters.mm_buhin_no (buhin_no, created_date, created_tantou_id) VALUES ('776498H300', GETDATE(), 999);</v>
      </c>
    </row>
    <row r="1542" spans="1:3">
      <c r="A1542" s="291" t="s">
        <v>7650</v>
      </c>
      <c r="B1542" s="291" t="str">
        <f>IF(ISERROR(VLOOKUP($A1542,DB登録部品番号!$A$2:$A$2000,1,FALSE)),"■","")</f>
        <v>■</v>
      </c>
      <c r="C1542" s="291" t="str">
        <f t="shared" si="24"/>
        <v>INSERT INTO UPK_TEST.main_masters.mm_buhin_no (buhin_no, created_date, created_tantou_id) VALUES ('776493VA0A', GETDATE(), 999);</v>
      </c>
    </row>
    <row r="1543" spans="1:3">
      <c r="A1543" s="291" t="s">
        <v>2588</v>
      </c>
      <c r="B1543" s="291" t="str">
        <f>IF(ISERROR(VLOOKUP($A1543,DB登録部品番号!$A$2:$A$2000,1,FALSE)),"■","")</f>
        <v/>
      </c>
      <c r="C1543" s="291" t="str">
        <f t="shared" si="24"/>
        <v>INSERT INTO UPK_TEST.main_masters.mm_buhin_no (buhin_no, created_date, created_tantou_id) VALUES ('77652JM00A', GETDATE(), 999);</v>
      </c>
    </row>
    <row r="1544" spans="1:3">
      <c r="A1544" s="291" t="s">
        <v>2589</v>
      </c>
      <c r="B1544" s="291" t="str">
        <f>IF(ISERROR(VLOOKUP($A1544,DB登録部品番号!$A$2:$A$2000,1,FALSE)),"■","")</f>
        <v/>
      </c>
      <c r="C1544" s="291" t="str">
        <f t="shared" si="24"/>
        <v>INSERT INTO UPK_TEST.main_masters.mm_buhin_no (buhin_no, created_date, created_tantou_id) VALUES ('77653JM00A', GETDATE(), 999);</v>
      </c>
    </row>
    <row r="1545" spans="1:3">
      <c r="A1545" s="291" t="s">
        <v>2590</v>
      </c>
      <c r="B1545" s="291" t="str">
        <f>IF(ISERROR(VLOOKUP($A1545,DB登録部品番号!$A$2:$A$2000,1,FALSE)),"■","")</f>
        <v/>
      </c>
      <c r="C1545" s="291" t="str">
        <f t="shared" si="24"/>
        <v>INSERT INTO UPK_TEST.main_masters.mm_buhin_no (buhin_no, created_date, created_tantou_id) VALUES ('776626MR0A', GETDATE(), 999);</v>
      </c>
    </row>
    <row r="1546" spans="1:3">
      <c r="A1546" s="291" t="s">
        <v>2591</v>
      </c>
      <c r="B1546" s="291" t="str">
        <f>IF(ISERROR(VLOOKUP($A1546,DB登録部品番号!$A$2:$A$2000,1,FALSE)),"■","")</f>
        <v/>
      </c>
      <c r="C1546" s="291" t="str">
        <f t="shared" si="24"/>
        <v>INSERT INTO UPK_TEST.main_masters.mm_buhin_no (buhin_no, created_date, created_tantou_id) VALUES ('776636MR0A', GETDATE(), 999);</v>
      </c>
    </row>
    <row r="1547" spans="1:3">
      <c r="A1547" s="291" t="s">
        <v>2593</v>
      </c>
      <c r="B1547" s="291" t="str">
        <f>IF(ISERROR(VLOOKUP($A1547,DB登録部品番号!$A$2:$A$2000,1,FALSE)),"■","")</f>
        <v/>
      </c>
      <c r="C1547" s="291" t="str">
        <f t="shared" si="24"/>
        <v>INSERT INTO UPK_TEST.main_masters.mm_buhin_no (buhin_no, created_date, created_tantou_id) VALUES ('781186MA0A', GETDATE(), 999);</v>
      </c>
    </row>
    <row r="1548" spans="1:3">
      <c r="A1548" s="291" t="s">
        <v>7651</v>
      </c>
      <c r="B1548" s="291" t="str">
        <f>IF(ISERROR(VLOOKUP($A1548,DB登録部品番号!$A$2:$A$2000,1,FALSE)),"■","")</f>
        <v>■</v>
      </c>
      <c r="C1548" s="291" t="str">
        <f t="shared" si="24"/>
        <v>INSERT INTO UPK_TEST.main_masters.mm_buhin_no (buhin_no, created_date, created_tantou_id) VALUES ('781180N000', GETDATE(), 999);</v>
      </c>
    </row>
    <row r="1549" spans="1:3">
      <c r="A1549" s="291" t="s">
        <v>7652</v>
      </c>
      <c r="B1549" s="291" t="str">
        <f>IF(ISERROR(VLOOKUP($A1549,DB登録部品番号!$A$2:$A$2000,1,FALSE)),"■","")</f>
        <v>■</v>
      </c>
      <c r="C1549" s="291" t="str">
        <f t="shared" si="24"/>
        <v>INSERT INTO UPK_TEST.main_masters.mm_buhin_no (buhin_no, created_date, created_tantou_id) VALUES ('781190N000', GETDATE(), 999);</v>
      </c>
    </row>
    <row r="1550" spans="1:3">
      <c r="A1550" s="291" t="s">
        <v>2594</v>
      </c>
      <c r="B1550" s="291" t="str">
        <f>IF(ISERROR(VLOOKUP($A1550,DB登録部品番号!$A$2:$A$2000,1,FALSE)),"■","")</f>
        <v/>
      </c>
      <c r="C1550" s="291" t="str">
        <f t="shared" si="24"/>
        <v>INSERT INTO UPK_TEST.main_masters.mm_buhin_no (buhin_no, created_date, created_tantou_id) VALUES ('781186MA0AUF', GETDATE(), 999);</v>
      </c>
    </row>
    <row r="1551" spans="1:3">
      <c r="A1551" s="291" t="s">
        <v>2597</v>
      </c>
      <c r="B1551" s="291" t="str">
        <f>IF(ISERROR(VLOOKUP($A1551,DB登録部品番号!$A$2:$A$2000,1,FALSE)),"■","")</f>
        <v/>
      </c>
      <c r="C1551" s="291" t="str">
        <f t="shared" si="24"/>
        <v>INSERT INTO UPK_TEST.main_masters.mm_buhin_no (buhin_no, created_date, created_tantou_id) VALUES ('781196MA0AUF', GETDATE(), 999);</v>
      </c>
    </row>
    <row r="1552" spans="1:3">
      <c r="A1552" s="291" t="s">
        <v>7653</v>
      </c>
      <c r="B1552" s="291" t="str">
        <f>IF(ISERROR(VLOOKUP($A1552,DB登録部品番号!$A$2:$A$2000,1,FALSE)),"■","")</f>
        <v>■</v>
      </c>
      <c r="C1552" s="291" t="str">
        <f t="shared" si="24"/>
        <v>INSERT INTO UPK_TEST.main_masters.mm_buhin_no (buhin_no, created_date, created_tantou_id) VALUES ('781188H300', GETDATE(), 999);</v>
      </c>
    </row>
    <row r="1553" spans="1:3">
      <c r="A1553" s="291" t="s">
        <v>7654</v>
      </c>
      <c r="B1553" s="291" t="str">
        <f>IF(ISERROR(VLOOKUP($A1553,DB登録部品番号!$A$2:$A$2000,1,FALSE)),"■","")</f>
        <v>■</v>
      </c>
      <c r="C1553" s="291" t="str">
        <f t="shared" si="24"/>
        <v>INSERT INTO UPK_TEST.main_masters.mm_buhin_no (buhin_no, created_date, created_tantou_id) VALUES ('781198H300', GETDATE(), 999);</v>
      </c>
    </row>
    <row r="1554" spans="1:3">
      <c r="A1554" s="291" t="s">
        <v>7655</v>
      </c>
      <c r="B1554" s="291" t="str">
        <f>IF(ISERROR(VLOOKUP($A1554,DB登録部品番号!$A$2:$A$2000,1,FALSE)),"■","")</f>
        <v>■</v>
      </c>
      <c r="C1554" s="291" t="str">
        <f t="shared" si="24"/>
        <v>INSERT INTO UPK_TEST.main_masters.mm_buhin_no (buhin_no, created_date, created_tantou_id) VALUES ('781188H710', GETDATE(), 999);</v>
      </c>
    </row>
    <row r="1555" spans="1:3">
      <c r="A1555" s="291" t="s">
        <v>7656</v>
      </c>
      <c r="B1555" s="291" t="str">
        <f>IF(ISERROR(VLOOKUP($A1555,DB登録部品番号!$A$2:$A$2000,1,FALSE)),"■","")</f>
        <v>■</v>
      </c>
      <c r="C1555" s="291" t="str">
        <f t="shared" si="24"/>
        <v>INSERT INTO UPK_TEST.main_masters.mm_buhin_no (buhin_no, created_date, created_tantou_id) VALUES ('781198H710', GETDATE(), 999);</v>
      </c>
    </row>
    <row r="1556" spans="1:3">
      <c r="A1556" s="291" t="s">
        <v>2596</v>
      </c>
      <c r="B1556" s="291" t="str">
        <f>IF(ISERROR(VLOOKUP($A1556,DB登録部品番号!$A$2:$A$2000,1,FALSE)),"■","")</f>
        <v/>
      </c>
      <c r="C1556" s="291" t="str">
        <f t="shared" si="24"/>
        <v>INSERT INTO UPK_TEST.main_masters.mm_buhin_no (buhin_no, created_date, created_tantou_id) VALUES ('781196MA0A', GETDATE(), 999);</v>
      </c>
    </row>
    <row r="1557" spans="1:3">
      <c r="A1557" s="291" t="s">
        <v>7657</v>
      </c>
      <c r="B1557" s="291" t="str">
        <f>IF(ISERROR(VLOOKUP($A1557,DB登録部品番号!$A$2:$A$2000,1,FALSE)),"■","")</f>
        <v>■</v>
      </c>
      <c r="C1557" s="291" t="str">
        <f t="shared" si="24"/>
        <v>INSERT INTO UPK_TEST.main_masters.mm_buhin_no (buhin_no, created_date, created_tantou_id) VALUES ('781324M500', GETDATE(), 999);</v>
      </c>
    </row>
    <row r="1558" spans="1:3">
      <c r="A1558" s="291" t="s">
        <v>7658</v>
      </c>
      <c r="B1558" s="291" t="str">
        <f>IF(ISERROR(VLOOKUP($A1558,DB登録部品番号!$A$2:$A$2000,1,FALSE)),"■","")</f>
        <v>■</v>
      </c>
      <c r="C1558" s="291" t="str">
        <f t="shared" si="24"/>
        <v>INSERT INTO UPK_TEST.main_masters.mm_buhin_no (buhin_no, created_date, created_tantou_id) VALUES ('781334M500', GETDATE(), 999);</v>
      </c>
    </row>
    <row r="1559" spans="1:3">
      <c r="A1559" s="291" t="s">
        <v>2598</v>
      </c>
      <c r="B1559" s="291" t="str">
        <f>IF(ISERROR(VLOOKUP($A1559,DB登録部品番号!$A$2:$A$2000,1,FALSE)),"■","")</f>
        <v/>
      </c>
      <c r="C1559" s="291" t="str">
        <f t="shared" si="24"/>
        <v>INSERT INTO UPK_TEST.main_masters.mm_buhin_no (buhin_no, created_date, created_tantou_id) VALUES ('78136JN20A', GETDATE(), 999);</v>
      </c>
    </row>
    <row r="1560" spans="1:3">
      <c r="A1560" s="291" t="s">
        <v>7659</v>
      </c>
      <c r="B1560" s="291" t="str">
        <f>IF(ISERROR(VLOOKUP($A1560,DB登録部品番号!$A$2:$A$2000,1,FALSE)),"■","")</f>
        <v>■</v>
      </c>
      <c r="C1560" s="291" t="str">
        <f t="shared" si="24"/>
        <v>INSERT INTO UPK_TEST.main_masters.mm_buhin_no (buhin_no, created_date, created_tantou_id) VALUES ('781364M500', GETDATE(), 999);</v>
      </c>
    </row>
    <row r="1561" spans="1:3">
      <c r="A1561" s="291" t="s">
        <v>7660</v>
      </c>
      <c r="B1561" s="291" t="str">
        <f>IF(ISERROR(VLOOKUP($A1561,DB登録部品番号!$A$2:$A$2000,1,FALSE)),"■","")</f>
        <v>■</v>
      </c>
      <c r="C1561" s="291" t="str">
        <f t="shared" si="24"/>
        <v>INSERT INTO UPK_TEST.main_masters.mm_buhin_no (buhin_no, created_date, created_tantou_id) VALUES ('781374M500', GETDATE(), 999);</v>
      </c>
    </row>
    <row r="1562" spans="1:3">
      <c r="A1562" s="291" t="s">
        <v>7661</v>
      </c>
      <c r="B1562" s="291" t="str">
        <f>IF(ISERROR(VLOOKUP($A1562,DB登録部品番号!$A$2:$A$2000,1,FALSE)),"■","")</f>
        <v>■</v>
      </c>
      <c r="C1562" s="291" t="str">
        <f t="shared" si="24"/>
        <v>INSERT INTO UPK_TEST.main_masters.mm_buhin_no (buhin_no, created_date, created_tantou_id) VALUES ('781369Y000', GETDATE(), 999);</v>
      </c>
    </row>
    <row r="1563" spans="1:3">
      <c r="A1563" s="291" t="s">
        <v>7662</v>
      </c>
      <c r="B1563" s="291" t="str">
        <f>IF(ISERROR(VLOOKUP($A1563,DB登録部品番号!$A$2:$A$2000,1,FALSE)),"■","")</f>
        <v>■</v>
      </c>
      <c r="C1563" s="291" t="str">
        <f t="shared" si="24"/>
        <v>INSERT INTO UPK_TEST.main_masters.mm_buhin_no (buhin_no, created_date, created_tantou_id) VALUES ('781379Y000', GETDATE(), 999);</v>
      </c>
    </row>
    <row r="1564" spans="1:3">
      <c r="A1564" s="291" t="s">
        <v>2599</v>
      </c>
      <c r="B1564" s="291" t="str">
        <f>IF(ISERROR(VLOOKUP($A1564,DB登録部品番号!$A$2:$A$2000,1,FALSE)),"■","")</f>
        <v/>
      </c>
      <c r="C1564" s="291" t="str">
        <f t="shared" si="24"/>
        <v>INSERT INTO UPK_TEST.main_masters.mm_buhin_no (buhin_no, created_date, created_tantou_id) VALUES ('78137JN20A', GETDATE(), 999);</v>
      </c>
    </row>
    <row r="1565" spans="1:3">
      <c r="A1565" s="291" t="s">
        <v>7663</v>
      </c>
      <c r="B1565" s="291" t="str">
        <f>IF(ISERROR(VLOOKUP($A1565,DB登録部品番号!$A$2:$A$2000,1,FALSE)),"■","")</f>
        <v>■</v>
      </c>
      <c r="C1565" s="291" t="str">
        <f t="shared" si="24"/>
        <v>INSERT INTO UPK_TEST.main_masters.mm_buhin_no (buhin_no, created_date, created_tantou_id) VALUES ('781426N600', GETDATE(), 999);</v>
      </c>
    </row>
    <row r="1566" spans="1:3">
      <c r="A1566" s="291" t="s">
        <v>7664</v>
      </c>
      <c r="B1566" s="291" t="str">
        <f>IF(ISERROR(VLOOKUP($A1566,DB登録部品番号!$A$2:$A$2000,1,FALSE)),"■","")</f>
        <v>■</v>
      </c>
      <c r="C1566" s="291" t="str">
        <f t="shared" si="24"/>
        <v>INSERT INTO UPK_TEST.main_masters.mm_buhin_no (buhin_no, created_date, created_tantou_id) VALUES ('781429Y00001', GETDATE(), 999);</v>
      </c>
    </row>
    <row r="1567" spans="1:3">
      <c r="A1567" s="291" t="s">
        <v>7665</v>
      </c>
      <c r="B1567" s="291" t="str">
        <f>IF(ISERROR(VLOOKUP($A1567,DB登録部品番号!$A$2:$A$2000,1,FALSE)),"■","")</f>
        <v>■</v>
      </c>
      <c r="C1567" s="291" t="str">
        <f t="shared" si="24"/>
        <v>INSERT INTO UPK_TEST.main_masters.mm_buhin_no (buhin_no, created_date, created_tantou_id) VALUES ('781424M500', GETDATE(), 999);</v>
      </c>
    </row>
    <row r="1568" spans="1:3">
      <c r="A1568" s="291" t="s">
        <v>7666</v>
      </c>
      <c r="B1568" s="291" t="str">
        <f>IF(ISERROR(VLOOKUP($A1568,DB登録部品番号!$A$2:$A$2000,1,FALSE)),"■","")</f>
        <v>■</v>
      </c>
      <c r="C1568" s="291" t="str">
        <f t="shared" si="24"/>
        <v>INSERT INTO UPK_TEST.main_masters.mm_buhin_no (buhin_no, created_date, created_tantou_id) VALUES ('781434M500', GETDATE(), 999);</v>
      </c>
    </row>
    <row r="1569" spans="1:3">
      <c r="A1569" s="291" t="s">
        <v>2600</v>
      </c>
      <c r="B1569" s="291" t="str">
        <f>IF(ISERROR(VLOOKUP($A1569,DB登録部品番号!$A$2:$A$2000,1,FALSE)),"■","")</f>
        <v/>
      </c>
      <c r="C1569" s="291" t="str">
        <f t="shared" si="24"/>
        <v>INSERT INTO UPK_TEST.main_masters.mm_buhin_no (buhin_no, created_date, created_tantou_id) VALUES ('781426MA0A', GETDATE(), 999);</v>
      </c>
    </row>
    <row r="1570" spans="1:3">
      <c r="A1570" s="291" t="s">
        <v>2601</v>
      </c>
      <c r="B1570" s="291" t="str">
        <f>IF(ISERROR(VLOOKUP($A1570,DB登録部品番号!$A$2:$A$2000,1,FALSE)),"■","")</f>
        <v/>
      </c>
      <c r="C1570" s="291" t="str">
        <f t="shared" si="24"/>
        <v>INSERT INTO UPK_TEST.main_masters.mm_buhin_no (buhin_no, created_date, created_tantou_id) VALUES ('781436MA0A', GETDATE(), 999);</v>
      </c>
    </row>
    <row r="1571" spans="1:3">
      <c r="A1571" s="291" t="s">
        <v>7667</v>
      </c>
      <c r="B1571" s="291" t="str">
        <f>IF(ISERROR(VLOOKUP($A1571,DB登録部品番号!$A$2:$A$2000,1,FALSE)),"■","")</f>
        <v>■</v>
      </c>
      <c r="C1571" s="291" t="str">
        <f t="shared" si="24"/>
        <v>INSERT INTO UPK_TEST.main_masters.mm_buhin_no (buhin_no, created_date, created_tantou_id) VALUES ('78142JN20A', GETDATE(), 999);</v>
      </c>
    </row>
    <row r="1572" spans="1:3">
      <c r="A1572" s="291" t="s">
        <v>7668</v>
      </c>
      <c r="B1572" s="291" t="str">
        <f>IF(ISERROR(VLOOKUP($A1572,DB登録部品番号!$A$2:$A$2000,1,FALSE)),"■","")</f>
        <v>■</v>
      </c>
      <c r="C1572" s="291" t="str">
        <f t="shared" si="24"/>
        <v>INSERT INTO UPK_TEST.main_masters.mm_buhin_no (buhin_no, created_date, created_tantou_id) VALUES ('78143JN20A', GETDATE(), 999);</v>
      </c>
    </row>
    <row r="1573" spans="1:3">
      <c r="A1573" s="291" t="s">
        <v>7669</v>
      </c>
      <c r="B1573" s="291" t="str">
        <f>IF(ISERROR(VLOOKUP($A1573,DB登録部品番号!$A$2:$A$2000,1,FALSE)),"■","")</f>
        <v>■</v>
      </c>
      <c r="C1573" s="291" t="str">
        <f t="shared" si="24"/>
        <v>INSERT INTO UPK_TEST.main_masters.mm_buhin_no (buhin_no, created_date, created_tantou_id) VALUES ('781436N600', GETDATE(), 999);</v>
      </c>
    </row>
    <row r="1574" spans="1:3">
      <c r="A1574" s="291" t="s">
        <v>7670</v>
      </c>
      <c r="B1574" s="291" t="str">
        <f>IF(ISERROR(VLOOKUP($A1574,DB登録部品番号!$A$2:$A$2000,1,FALSE)),"■","")</f>
        <v>■</v>
      </c>
      <c r="C1574" s="291" t="str">
        <f t="shared" si="24"/>
        <v>INSERT INTO UPK_TEST.main_masters.mm_buhin_no (buhin_no, created_date, created_tantou_id) VALUES ('781439Y00001', GETDATE(), 999);</v>
      </c>
    </row>
    <row r="1575" spans="1:3">
      <c r="A1575" s="291" t="s">
        <v>7671</v>
      </c>
      <c r="B1575" s="291" t="str">
        <f>IF(ISERROR(VLOOKUP($A1575,DB登録部品番号!$A$2:$A$2000,1,FALSE)),"■","")</f>
        <v>■</v>
      </c>
      <c r="C1575" s="291" t="str">
        <f t="shared" si="24"/>
        <v>INSERT INTO UPK_TEST.main_masters.mm_buhin_no (buhin_no, created_date, created_tantou_id) VALUES ('78152CN000', GETDATE(), 999);</v>
      </c>
    </row>
    <row r="1576" spans="1:3">
      <c r="A1576" s="291" t="s">
        <v>7672</v>
      </c>
      <c r="B1576" s="291" t="str">
        <f>IF(ISERROR(VLOOKUP($A1576,DB登録部品番号!$A$2:$A$2000,1,FALSE)),"■","")</f>
        <v>■</v>
      </c>
      <c r="C1576" s="291" t="str">
        <f t="shared" si="24"/>
        <v>INSERT INTO UPK_TEST.main_masters.mm_buhin_no (buhin_no, created_date, created_tantou_id) VALUES ('791123MA0A', GETDATE(), 999);</v>
      </c>
    </row>
    <row r="1577" spans="1:3">
      <c r="A1577" s="291" t="s">
        <v>2602</v>
      </c>
      <c r="B1577" s="291" t="str">
        <f>IF(ISERROR(VLOOKUP($A1577,DB登録部品番号!$A$2:$A$2000,1,FALSE)),"■","")</f>
        <v/>
      </c>
      <c r="C1577" s="291" t="str">
        <f t="shared" si="24"/>
        <v>INSERT INTO UPK_TEST.main_masters.mm_buhin_no (buhin_no, created_date, created_tantou_id) VALUES ('791124M400', GETDATE(), 999);</v>
      </c>
    </row>
    <row r="1578" spans="1:3">
      <c r="A1578" s="291" t="s">
        <v>2603</v>
      </c>
      <c r="B1578" s="291" t="str">
        <f>IF(ISERROR(VLOOKUP($A1578,DB登録部品番号!$A$2:$A$2000,1,FALSE)),"■","")</f>
        <v/>
      </c>
      <c r="C1578" s="291" t="str">
        <f t="shared" si="24"/>
        <v>INSERT INTO UPK_TEST.main_masters.mm_buhin_no (buhin_no, created_date, created_tantou_id) VALUES ('791126N600', GETDATE(), 999);</v>
      </c>
    </row>
    <row r="1579" spans="1:3">
      <c r="A1579" s="291" t="s">
        <v>7673</v>
      </c>
      <c r="B1579" s="291" t="str">
        <f>IF(ISERROR(VLOOKUP($A1579,DB登録部品番号!$A$2:$A$2000,1,FALSE)),"■","")</f>
        <v>■</v>
      </c>
      <c r="C1579" s="291" t="str">
        <f t="shared" si="24"/>
        <v>INSERT INTO UPK_TEST.main_masters.mm_buhin_no (buhin_no, created_date, created_tantou_id) VALUES ('791126N610', GETDATE(), 999);</v>
      </c>
    </row>
    <row r="1580" spans="1:3">
      <c r="A1580" s="291" t="s">
        <v>2604</v>
      </c>
      <c r="B1580" s="291" t="str">
        <f>IF(ISERROR(VLOOKUP($A1580,DB登録部品番号!$A$2:$A$2000,1,FALSE)),"■","")</f>
        <v/>
      </c>
      <c r="C1580" s="291" t="str">
        <f t="shared" si="24"/>
        <v>INSERT INTO UPK_TEST.main_masters.mm_buhin_no (buhin_no, created_date, created_tantou_id) VALUES ('7911285F00', GETDATE(), 999);</v>
      </c>
    </row>
    <row r="1581" spans="1:3">
      <c r="A1581" s="291" t="s">
        <v>2605</v>
      </c>
      <c r="B1581" s="291" t="str">
        <f>IF(ISERROR(VLOOKUP($A1581,DB登録部品番号!$A$2:$A$2000,1,FALSE)),"■","")</f>
        <v/>
      </c>
      <c r="C1581" s="291" t="str">
        <f t="shared" si="24"/>
        <v>INSERT INTO UPK_TEST.main_masters.mm_buhin_no (buhin_no, created_date, created_tantou_id) VALUES ('79112AU100', GETDATE(), 999);</v>
      </c>
    </row>
    <row r="1582" spans="1:3">
      <c r="A1582" s="291" t="s">
        <v>7674</v>
      </c>
      <c r="B1582" s="291" t="str">
        <f>IF(ISERROR(VLOOKUP($A1582,DB登録部品番号!$A$2:$A$2000,1,FALSE)),"■","")</f>
        <v>■</v>
      </c>
      <c r="C1582" s="291" t="str">
        <f t="shared" si="24"/>
        <v>INSERT INTO UPK_TEST.main_masters.mm_buhin_no (buhin_no, created_date, created_tantou_id) VALUES ('79112JN20A', GETDATE(), 999);</v>
      </c>
    </row>
    <row r="1583" spans="1:3">
      <c r="A1583" s="291" t="s">
        <v>7675</v>
      </c>
      <c r="B1583" s="291" t="str">
        <f>IF(ISERROR(VLOOKUP($A1583,DB登録部品番号!$A$2:$A$2000,1,FALSE)),"■","")</f>
        <v>■</v>
      </c>
      <c r="C1583" s="291" t="str">
        <f t="shared" si="24"/>
        <v>INSERT INTO UPK_TEST.main_masters.mm_buhin_no (buhin_no, created_date, created_tantou_id) VALUES ('79112JN90A', GETDATE(), 999);</v>
      </c>
    </row>
    <row r="1584" spans="1:3">
      <c r="A1584" s="291" t="s">
        <v>2606</v>
      </c>
      <c r="B1584" s="291" t="str">
        <f>IF(ISERROR(VLOOKUP($A1584,DB登録部品番号!$A$2:$A$2000,1,FALSE)),"■","")</f>
        <v/>
      </c>
      <c r="C1584" s="291" t="str">
        <f t="shared" si="24"/>
        <v>INSERT INTO UPK_TEST.main_masters.mm_buhin_no (buhin_no, created_date, created_tantou_id) VALUES ('791134M400', GETDATE(), 999);</v>
      </c>
    </row>
    <row r="1585" spans="1:3">
      <c r="A1585" s="291" t="s">
        <v>2607</v>
      </c>
      <c r="B1585" s="291" t="str">
        <f>IF(ISERROR(VLOOKUP($A1585,DB登録部品番号!$A$2:$A$2000,1,FALSE)),"■","")</f>
        <v/>
      </c>
      <c r="C1585" s="291" t="str">
        <f t="shared" si="24"/>
        <v>INSERT INTO UPK_TEST.main_masters.mm_buhin_no (buhin_no, created_date, created_tantou_id) VALUES ('791134M500', GETDATE(), 999);</v>
      </c>
    </row>
    <row r="1586" spans="1:3">
      <c r="A1586" s="291" t="s">
        <v>2608</v>
      </c>
      <c r="B1586" s="291" t="str">
        <f>IF(ISERROR(VLOOKUP($A1586,DB登録部品番号!$A$2:$A$2000,1,FALSE)),"■","")</f>
        <v/>
      </c>
      <c r="C1586" s="291" t="str">
        <f t="shared" si="24"/>
        <v>INSERT INTO UPK_TEST.main_masters.mm_buhin_no (buhin_no, created_date, created_tantou_id) VALUES ('791136N600', GETDATE(), 999);</v>
      </c>
    </row>
    <row r="1587" spans="1:3">
      <c r="A1587" s="291" t="s">
        <v>2609</v>
      </c>
      <c r="B1587" s="291" t="str">
        <f>IF(ISERROR(VLOOKUP($A1587,DB登録部品番号!$A$2:$A$2000,1,FALSE)),"■","")</f>
        <v/>
      </c>
      <c r="C1587" s="291" t="str">
        <f t="shared" si="24"/>
        <v>INSERT INTO UPK_TEST.main_masters.mm_buhin_no (buhin_no, created_date, created_tantou_id) VALUES ('79113JN20A', GETDATE(), 999);</v>
      </c>
    </row>
    <row r="1588" spans="1:3">
      <c r="A1588" s="291" t="s">
        <v>7676</v>
      </c>
      <c r="B1588" s="291" t="str">
        <f>IF(ISERROR(VLOOKUP($A1588,DB登録部品番号!$A$2:$A$2000,1,FALSE)),"■","")</f>
        <v>■</v>
      </c>
      <c r="C1588" s="291" t="str">
        <f t="shared" si="24"/>
        <v>INSERT INTO UPK_TEST.main_masters.mm_buhin_no (buhin_no, created_date, created_tantou_id) VALUES ('791225TA0A', GETDATE(), 999);</v>
      </c>
    </row>
    <row r="1589" spans="1:3">
      <c r="A1589" s="291" t="s">
        <v>7677</v>
      </c>
      <c r="B1589" s="291" t="str">
        <f>IF(ISERROR(VLOOKUP($A1589,DB登録部品番号!$A$2:$A$2000,1,FALSE)),"■","")</f>
        <v>■</v>
      </c>
      <c r="C1589" s="291" t="str">
        <f t="shared" si="24"/>
        <v>INSERT INTO UPK_TEST.main_masters.mm_buhin_no (buhin_no, created_date, created_tantou_id) VALUES ('791265TA0A', GETDATE(), 999);</v>
      </c>
    </row>
    <row r="1590" spans="1:3">
      <c r="A1590" s="291" t="s">
        <v>7678</v>
      </c>
      <c r="B1590" s="291" t="str">
        <f>IF(ISERROR(VLOOKUP($A1590,DB登録部品番号!$A$2:$A$2000,1,FALSE)),"■","")</f>
        <v>■</v>
      </c>
      <c r="C1590" s="291" t="str">
        <f t="shared" si="24"/>
        <v>INSERT INTO UPK_TEST.main_masters.mm_buhin_no (buhin_no, created_date, created_tantou_id) VALUES ('791275TA0A', GETDATE(), 999);</v>
      </c>
    </row>
    <row r="1591" spans="1:3">
      <c r="A1591" s="291" t="s">
        <v>7679</v>
      </c>
      <c r="B1591" s="291" t="str">
        <f>IF(ISERROR(VLOOKUP($A1591,DB登録部品番号!$A$2:$A$2000,1,FALSE)),"■","")</f>
        <v>■</v>
      </c>
      <c r="C1591" s="291" t="str">
        <f t="shared" si="24"/>
        <v>INSERT INTO UPK_TEST.main_masters.mm_buhin_no (buhin_no, created_date, created_tantou_id) VALUES ('791423VA0A', GETDATE(), 999);</v>
      </c>
    </row>
    <row r="1592" spans="1:3">
      <c r="A1592" s="291" t="s">
        <v>2610</v>
      </c>
      <c r="B1592" s="291" t="str">
        <f>IF(ISERROR(VLOOKUP($A1592,DB登録部品番号!$A$2:$A$2000,1,FALSE)),"■","")</f>
        <v/>
      </c>
      <c r="C1592" s="291" t="str">
        <f t="shared" si="24"/>
        <v>INSERT INTO UPK_TEST.main_masters.mm_buhin_no (buhin_no, created_date, created_tantou_id) VALUES ('791428H300', GETDATE(), 999);</v>
      </c>
    </row>
    <row r="1593" spans="1:3">
      <c r="A1593" s="291" t="s">
        <v>2611</v>
      </c>
      <c r="B1593" s="291" t="str">
        <f>IF(ISERROR(VLOOKUP($A1593,DB登録部品番号!$A$2:$A$2000,1,FALSE)),"■","")</f>
        <v/>
      </c>
      <c r="C1593" s="291" t="str">
        <f t="shared" si="24"/>
        <v>INSERT INTO UPK_TEST.main_masters.mm_buhin_no (buhin_no, created_date, created_tantou_id) VALUES ('79142JM00A', GETDATE(), 999);</v>
      </c>
    </row>
    <row r="1594" spans="1:3">
      <c r="A1594" s="291" t="s">
        <v>7680</v>
      </c>
      <c r="B1594" s="291" t="str">
        <f>IF(ISERROR(VLOOKUP($A1594,DB登録部品番号!$A$2:$A$2000,1,FALSE)),"■","")</f>
        <v>■</v>
      </c>
      <c r="C1594" s="291" t="str">
        <f t="shared" si="24"/>
        <v>INSERT INTO UPK_TEST.main_masters.mm_buhin_no (buhin_no, created_date, created_tantou_id) VALUES ('791460N800', GETDATE(), 999);</v>
      </c>
    </row>
    <row r="1595" spans="1:3">
      <c r="A1595" s="291" t="s">
        <v>2612</v>
      </c>
      <c r="B1595" s="291" t="str">
        <f>IF(ISERROR(VLOOKUP($A1595,DB登録部品番号!$A$2:$A$2000,1,FALSE)),"■","")</f>
        <v/>
      </c>
      <c r="C1595" s="291" t="str">
        <f t="shared" si="24"/>
        <v>INSERT INTO UPK_TEST.main_masters.mm_buhin_no (buhin_no, created_date, created_tantou_id) VALUES ('791468H300', GETDATE(), 999);</v>
      </c>
    </row>
    <row r="1596" spans="1:3">
      <c r="A1596" s="291" t="s">
        <v>7681</v>
      </c>
      <c r="B1596" s="291" t="str">
        <f>IF(ISERROR(VLOOKUP($A1596,DB登録部品番号!$A$2:$A$2000,1,FALSE)),"■","")</f>
        <v>■</v>
      </c>
      <c r="C1596" s="291" t="str">
        <f t="shared" si="24"/>
        <v>INSERT INTO UPK_TEST.main_masters.mm_buhin_no (buhin_no, created_date, created_tantou_id) VALUES ('794124M500', GETDATE(), 999);</v>
      </c>
    </row>
    <row r="1597" spans="1:3">
      <c r="A1597" s="291" t="s">
        <v>7682</v>
      </c>
      <c r="B1597" s="291" t="str">
        <f>IF(ISERROR(VLOOKUP($A1597,DB登録部品番号!$A$2:$A$2000,1,FALSE)),"■","")</f>
        <v>■</v>
      </c>
      <c r="C1597" s="291" t="str">
        <f t="shared" si="24"/>
        <v>INSERT INTO UPK_TEST.main_masters.mm_buhin_no (buhin_no, created_date, created_tantou_id) VALUES ('794224M500', GETDATE(), 999);</v>
      </c>
    </row>
    <row r="1598" spans="1:3">
      <c r="A1598" s="291" t="s">
        <v>7683</v>
      </c>
      <c r="B1598" s="291" t="str">
        <f>IF(ISERROR(VLOOKUP($A1598,DB登録部品番号!$A$2:$A$2000,1,FALSE)),"■","")</f>
        <v>■</v>
      </c>
      <c r="C1598" s="291" t="str">
        <f t="shared" si="24"/>
        <v>INSERT INTO UPK_TEST.main_masters.mm_buhin_no (buhin_no, created_date, created_tantou_id) VALUES ('79422JN20A', GETDATE(), 999);</v>
      </c>
    </row>
    <row r="1599" spans="1:3">
      <c r="A1599" s="291" t="s">
        <v>7684</v>
      </c>
      <c r="B1599" s="291" t="str">
        <f>IF(ISERROR(VLOOKUP($A1599,DB登録部品番号!$A$2:$A$2000,1,FALSE)),"■","")</f>
        <v>■</v>
      </c>
      <c r="C1599" s="291" t="str">
        <f t="shared" si="24"/>
        <v>INSERT INTO UPK_TEST.main_masters.mm_buhin_no (buhin_no, created_date, created_tantou_id) VALUES ('79422JN20B', GETDATE(), 999);</v>
      </c>
    </row>
    <row r="1600" spans="1:3">
      <c r="A1600" s="291" t="s">
        <v>7685</v>
      </c>
      <c r="B1600" s="291" t="str">
        <f>IF(ISERROR(VLOOKUP($A1600,DB登録部品番号!$A$2:$A$2000,1,FALSE)),"■","")</f>
        <v>■</v>
      </c>
      <c r="C1600" s="291" t="str">
        <f t="shared" si="24"/>
        <v>INSERT INTO UPK_TEST.main_masters.mm_buhin_no (buhin_no, created_date, created_tantou_id) VALUES ('79424JN20A', GETDATE(), 999);</v>
      </c>
    </row>
    <row r="1601" spans="1:3">
      <c r="A1601" s="291" t="s">
        <v>7686</v>
      </c>
      <c r="B1601" s="291" t="str">
        <f>IF(ISERROR(VLOOKUP($A1601,DB登録部品番号!$A$2:$A$2000,1,FALSE)),"■","")</f>
        <v>■</v>
      </c>
      <c r="C1601" s="291" t="str">
        <f t="shared" si="24"/>
        <v>INSERT INTO UPK_TEST.main_masters.mm_buhin_no (buhin_no, created_date, created_tantou_id) VALUES ('801183VA0A', GETDATE(), 999);</v>
      </c>
    </row>
    <row r="1602" spans="1:3">
      <c r="A1602" s="291" t="s">
        <v>7687</v>
      </c>
      <c r="B1602" s="291" t="str">
        <f>IF(ISERROR(VLOOKUP($A1602,DB登録部品番号!$A$2:$A$2000,1,FALSE)),"■","")</f>
        <v>■</v>
      </c>
      <c r="C1602" s="291" t="str">
        <f t="shared" si="24"/>
        <v>INSERT INTO UPK_TEST.main_masters.mm_buhin_no (buhin_no, created_date, created_tantou_id) VALUES ('801193VA0A', GETDATE(), 999);</v>
      </c>
    </row>
    <row r="1603" spans="1:3">
      <c r="A1603" s="291" t="s">
        <v>2613</v>
      </c>
      <c r="B1603" s="291" t="str">
        <f>IF(ISERROR(VLOOKUP($A1603,DB登録部品番号!$A$2:$A$2000,1,FALSE)),"■","")</f>
        <v/>
      </c>
      <c r="C1603" s="291" t="str">
        <f t="shared" si="24"/>
        <v>INSERT INTO UPK_TEST.main_masters.mm_buhin_no (buhin_no, created_date, created_tantou_id) VALUES ('801184M700', GETDATE(), 999);</v>
      </c>
    </row>
    <row r="1604" spans="1:3">
      <c r="A1604" s="291" t="s">
        <v>2614</v>
      </c>
      <c r="B1604" s="291" t="str">
        <f>IF(ISERROR(VLOOKUP($A1604,DB登録部品番号!$A$2:$A$2000,1,FALSE)),"■","")</f>
        <v/>
      </c>
      <c r="C1604" s="291" t="str">
        <f t="shared" si="24"/>
        <v>INSERT INTO UPK_TEST.main_masters.mm_buhin_no (buhin_no, created_date, created_tantou_id) VALUES ('801194M700', GETDATE(), 999);</v>
      </c>
    </row>
    <row r="1605" spans="1:3">
      <c r="A1605" s="291" t="s">
        <v>7688</v>
      </c>
      <c r="B1605" s="291" t="str">
        <f>IF(ISERROR(VLOOKUP($A1605,DB登録部品番号!$A$2:$A$2000,1,FALSE)),"■","")</f>
        <v>■</v>
      </c>
      <c r="C1605" s="291" t="str">
        <f t="shared" ref="C1605:C1668" si="25">$L$1&amp;"'"&amp;$A1605&amp;"', GETDATE(), 999);"</f>
        <v>INSERT INTO UPK_TEST.main_masters.mm_buhin_no (buhin_no, created_date, created_tantou_id) VALUES ('801264M400', GETDATE(), 999);</v>
      </c>
    </row>
    <row r="1606" spans="1:3">
      <c r="A1606" s="291" t="s">
        <v>7689</v>
      </c>
      <c r="B1606" s="291" t="str">
        <f>IF(ISERROR(VLOOKUP($A1606,DB登録部品番号!$A$2:$A$2000,1,FALSE)),"■","")</f>
        <v>■</v>
      </c>
      <c r="C1606" s="291" t="str">
        <f t="shared" si="25"/>
        <v>INSERT INTO UPK_TEST.main_masters.mm_buhin_no (buhin_no, created_date, created_tantou_id) VALUES ('801274M400', GETDATE(), 999);</v>
      </c>
    </row>
    <row r="1607" spans="1:3">
      <c r="A1607" s="291" t="s">
        <v>7690</v>
      </c>
      <c r="B1607" s="291" t="str">
        <f>IF(ISERROR(VLOOKUP($A1607,DB登録部品番号!$A$2:$A$2000,1,FALSE)),"■","")</f>
        <v>■</v>
      </c>
      <c r="C1607" s="291" t="str">
        <f t="shared" si="25"/>
        <v>INSERT INTO UPK_TEST.main_masters.mm_buhin_no (buhin_no, created_date, created_tantou_id) VALUES ('801426N000', GETDATE(), 999);</v>
      </c>
    </row>
    <row r="1608" spans="1:3">
      <c r="A1608" s="291" t="s">
        <v>2615</v>
      </c>
      <c r="B1608" s="291" t="str">
        <f>IF(ISERROR(VLOOKUP($A1608,DB登録部品番号!$A$2:$A$2000,1,FALSE)),"■","")</f>
        <v/>
      </c>
      <c r="C1608" s="291" t="str">
        <f t="shared" si="25"/>
        <v>INSERT INTO UPK_TEST.main_masters.mm_buhin_no (buhin_no, created_date, created_tantou_id) VALUES ('801424M400', GETDATE(), 999);</v>
      </c>
    </row>
    <row r="1609" spans="1:3">
      <c r="A1609" s="291" t="s">
        <v>201</v>
      </c>
      <c r="B1609" s="291" t="str">
        <f>IF(ISERROR(VLOOKUP($A1609,DB登録部品番号!$A$2:$A$2000,1,FALSE)),"■","")</f>
        <v/>
      </c>
      <c r="C1609" s="291" t="str">
        <f t="shared" si="25"/>
        <v>INSERT INTO UPK_TEST.main_masters.mm_buhin_no (buhin_no, created_date, created_tantou_id) VALUES ('801434M400', GETDATE(), 999);</v>
      </c>
    </row>
    <row r="1610" spans="1:3">
      <c r="A1610" s="291" t="s">
        <v>7691</v>
      </c>
      <c r="B1610" s="291" t="str">
        <f>IF(ISERROR(VLOOKUP($A1610,DB登録部品番号!$A$2:$A$2000,1,FALSE)),"■","")</f>
        <v>■</v>
      </c>
      <c r="C1610" s="291" t="str">
        <f t="shared" si="25"/>
        <v>INSERT INTO UPK_TEST.main_masters.mm_buhin_no (buhin_no, created_date, created_tantou_id) VALUES ('801425TA0A', GETDATE(), 999);</v>
      </c>
    </row>
    <row r="1611" spans="1:3">
      <c r="A1611" s="291" t="s">
        <v>7692</v>
      </c>
      <c r="B1611" s="291" t="str">
        <f>IF(ISERROR(VLOOKUP($A1611,DB登録部品番号!$A$2:$A$2000,1,FALSE)),"■","")</f>
        <v>■</v>
      </c>
      <c r="C1611" s="291" t="str">
        <f t="shared" si="25"/>
        <v>INSERT INTO UPK_TEST.main_masters.mm_buhin_no (buhin_no, created_date, created_tantou_id) VALUES ('801435TA0A', GETDATE(), 999);</v>
      </c>
    </row>
    <row r="1612" spans="1:3">
      <c r="A1612" s="291" t="s">
        <v>7693</v>
      </c>
      <c r="B1612" s="291" t="str">
        <f>IF(ISERROR(VLOOKUP($A1612,DB登録部品番号!$A$2:$A$2000,1,FALSE)),"■","")</f>
        <v>■</v>
      </c>
      <c r="C1612" s="291" t="str">
        <f t="shared" si="25"/>
        <v>INSERT INTO UPK_TEST.main_masters.mm_buhin_no (buhin_no, created_date, created_tantou_id) VALUES ('80142JM00A', GETDATE(), 999);</v>
      </c>
    </row>
    <row r="1613" spans="1:3">
      <c r="A1613" s="291" t="s">
        <v>7694</v>
      </c>
      <c r="B1613" s="291" t="str">
        <f>IF(ISERROR(VLOOKUP($A1613,DB登録部品番号!$A$2:$A$2000,1,FALSE)),"■","")</f>
        <v>■</v>
      </c>
      <c r="C1613" s="291" t="str">
        <f t="shared" si="25"/>
        <v>INSERT INTO UPK_TEST.main_masters.mm_buhin_no (buhin_no, created_date, created_tantou_id) VALUES ('80143JM00A', GETDATE(), 999);</v>
      </c>
    </row>
    <row r="1614" spans="1:3">
      <c r="A1614" s="291" t="s">
        <v>7695</v>
      </c>
      <c r="B1614" s="291" t="str">
        <f>IF(ISERROR(VLOOKUP($A1614,DB登録部品番号!$A$2:$A$2000,1,FALSE)),"■","")</f>
        <v>■</v>
      </c>
      <c r="C1614" s="291" t="str">
        <f t="shared" si="25"/>
        <v>INSERT INTO UPK_TEST.main_masters.mm_buhin_no (buhin_no, created_date, created_tantou_id) VALUES ('801485TA0A', GETDATE(), 999);</v>
      </c>
    </row>
    <row r="1615" spans="1:3">
      <c r="A1615" s="291" t="s">
        <v>7696</v>
      </c>
      <c r="B1615" s="291" t="str">
        <f>IF(ISERROR(VLOOKUP($A1615,DB登録部品番号!$A$2:$A$2000,1,FALSE)),"■","")</f>
        <v>■</v>
      </c>
      <c r="C1615" s="291" t="str">
        <f t="shared" si="25"/>
        <v>INSERT INTO UPK_TEST.main_masters.mm_buhin_no (buhin_no, created_date, created_tantou_id) VALUES ('801495TA0A', GETDATE(), 999);</v>
      </c>
    </row>
    <row r="1616" spans="1:3">
      <c r="A1616" s="291" t="s">
        <v>7697</v>
      </c>
      <c r="B1616" s="291" t="str">
        <f>IF(ISERROR(VLOOKUP($A1616,DB登録部品番号!$A$2:$A$2000,1,FALSE)),"■","")</f>
        <v>■</v>
      </c>
      <c r="C1616" s="291" t="str">
        <f t="shared" si="25"/>
        <v>INSERT INTO UPK_TEST.main_masters.mm_buhin_no (buhin_no, created_date, created_tantou_id) VALUES ('80148JM00A', GETDATE(), 999);</v>
      </c>
    </row>
    <row r="1617" spans="1:3">
      <c r="A1617" s="291" t="s">
        <v>7698</v>
      </c>
      <c r="B1617" s="291" t="str">
        <f>IF(ISERROR(VLOOKUP($A1617,DB登録部品番号!$A$2:$A$2000,1,FALSE)),"■","")</f>
        <v>■</v>
      </c>
      <c r="C1617" s="291" t="str">
        <f t="shared" si="25"/>
        <v>INSERT INTO UPK_TEST.main_masters.mm_buhin_no (buhin_no, created_date, created_tantou_id) VALUES ('80149JM00A', GETDATE(), 999);</v>
      </c>
    </row>
    <row r="1618" spans="1:3">
      <c r="A1618" s="291" t="s">
        <v>2617</v>
      </c>
      <c r="B1618" s="291" t="str">
        <f>IF(ISERROR(VLOOKUP($A1618,DB登録部品番号!$A$2:$A$2000,1,FALSE)),"■","")</f>
        <v/>
      </c>
      <c r="C1618" s="291" t="str">
        <f t="shared" si="25"/>
        <v>INSERT INTO UPK_TEST.main_masters.mm_buhin_no (buhin_no, created_date, created_tantou_id) VALUES ('80154JM00A', GETDATE(), 999);</v>
      </c>
    </row>
    <row r="1619" spans="1:3">
      <c r="A1619" s="291" t="s">
        <v>2619</v>
      </c>
      <c r="B1619" s="291" t="str">
        <f>IF(ISERROR(VLOOKUP($A1619,DB登録部品番号!$A$2:$A$2000,1,FALSE)),"■","")</f>
        <v/>
      </c>
      <c r="C1619" s="291" t="str">
        <f t="shared" si="25"/>
        <v>INSERT INTO UPK_TEST.main_masters.mm_buhin_no (buhin_no, created_date, created_tantou_id) VALUES ('80155JM00A', GETDATE(), 999);</v>
      </c>
    </row>
    <row r="1620" spans="1:3">
      <c r="A1620" s="291" t="s">
        <v>2620</v>
      </c>
      <c r="B1620" s="291" t="str">
        <f>IF(ISERROR(VLOOKUP($A1620,DB登録部品番号!$A$2:$A$2000,1,FALSE)),"■","")</f>
        <v/>
      </c>
      <c r="C1620" s="291" t="str">
        <f t="shared" si="25"/>
        <v>INSERT INTO UPK_TEST.main_masters.mm_buhin_no (buhin_no, created_date, created_tantou_id) VALUES ('801625TA0A', GETDATE(), 999);</v>
      </c>
    </row>
    <row r="1621" spans="1:3">
      <c r="A1621" s="291" t="s">
        <v>7699</v>
      </c>
      <c r="B1621" s="291" t="str">
        <f>IF(ISERROR(VLOOKUP($A1621,DB登録部品番号!$A$2:$A$2000,1,FALSE)),"■","")</f>
        <v>■</v>
      </c>
      <c r="C1621" s="291" t="str">
        <f t="shared" si="25"/>
        <v>INSERT INTO UPK_TEST.main_masters.mm_buhin_no (buhin_no, created_date, created_tantou_id) VALUES ('801625TA1A', GETDATE(), 999);</v>
      </c>
    </row>
    <row r="1622" spans="1:3">
      <c r="A1622" s="291" t="s">
        <v>2621</v>
      </c>
      <c r="B1622" s="291" t="str">
        <f>IF(ISERROR(VLOOKUP($A1622,DB登録部品番号!$A$2:$A$2000,1,FALSE)),"■","")</f>
        <v/>
      </c>
      <c r="C1622" s="291" t="str">
        <f t="shared" si="25"/>
        <v>INSERT INTO UPK_TEST.main_masters.mm_buhin_no (buhin_no, created_date, created_tantou_id) VALUES ('801635TA0A', GETDATE(), 999);</v>
      </c>
    </row>
    <row r="1623" spans="1:3">
      <c r="A1623" s="291" t="s">
        <v>7700</v>
      </c>
      <c r="B1623" s="291" t="str">
        <f>IF(ISERROR(VLOOKUP($A1623,DB登録部品番号!$A$2:$A$2000,1,FALSE)),"■","")</f>
        <v>■</v>
      </c>
      <c r="C1623" s="291" t="str">
        <f t="shared" si="25"/>
        <v>INSERT INTO UPK_TEST.main_masters.mm_buhin_no (buhin_no, created_date, created_tantou_id) VALUES ('801635TA1A', GETDATE(), 999);</v>
      </c>
    </row>
    <row r="1624" spans="1:3">
      <c r="A1624" s="291" t="s">
        <v>2622</v>
      </c>
      <c r="B1624" s="291" t="str">
        <f>IF(ISERROR(VLOOKUP($A1624,DB登録部品番号!$A$2:$A$2000,1,FALSE)),"■","")</f>
        <v/>
      </c>
      <c r="C1624" s="291" t="str">
        <f t="shared" si="25"/>
        <v>INSERT INTO UPK_TEST.main_masters.mm_buhin_no (buhin_no, created_date, created_tantou_id) VALUES ('802384M400', GETDATE(), 999);</v>
      </c>
    </row>
    <row r="1625" spans="1:3">
      <c r="A1625" s="291" t="s">
        <v>2623</v>
      </c>
      <c r="B1625" s="291" t="str">
        <f>IF(ISERROR(VLOOKUP($A1625,DB登録部品番号!$A$2:$A$2000,1,FALSE)),"■","")</f>
        <v/>
      </c>
      <c r="C1625" s="291" t="str">
        <f t="shared" si="25"/>
        <v>INSERT INTO UPK_TEST.main_masters.mm_buhin_no (buhin_no, created_date, created_tantou_id) VALUES ('802394M400', GETDATE(), 999);</v>
      </c>
    </row>
    <row r="1626" spans="1:3">
      <c r="A1626" s="291" t="s">
        <v>2624</v>
      </c>
      <c r="B1626" s="291" t="str">
        <f>IF(ISERROR(VLOOKUP($A1626,DB登録部品番号!$A$2:$A$2000,1,FALSE)),"■","")</f>
        <v/>
      </c>
      <c r="C1626" s="291" t="str">
        <f t="shared" si="25"/>
        <v>INSERT INTO UPK_TEST.main_masters.mm_buhin_no (buhin_no, created_date, created_tantou_id) VALUES ('806331LC0A', GETDATE(), 999);</v>
      </c>
    </row>
    <row r="1627" spans="1:3">
      <c r="A1627" s="291" t="s">
        <v>7701</v>
      </c>
      <c r="B1627" s="291" t="str">
        <f>IF(ISERROR(VLOOKUP($A1627,DB登録部品番号!$A$2:$A$2000,1,FALSE)),"■","")</f>
        <v>■</v>
      </c>
      <c r="C1627" s="291" t="str">
        <f t="shared" si="25"/>
        <v>INSERT INTO UPK_TEST.main_masters.mm_buhin_no (buhin_no, created_date, created_tantou_id) VALUES ('821184M400', GETDATE(), 999);</v>
      </c>
    </row>
    <row r="1628" spans="1:3">
      <c r="A1628" s="291" t="s">
        <v>7702</v>
      </c>
      <c r="B1628" s="291" t="str">
        <f>IF(ISERROR(VLOOKUP($A1628,DB登録部品番号!$A$2:$A$2000,1,FALSE)),"■","")</f>
        <v>■</v>
      </c>
      <c r="C1628" s="291" t="str">
        <f t="shared" si="25"/>
        <v>INSERT INTO UPK_TEST.main_masters.mm_buhin_no (buhin_no, created_date, created_tantou_id) VALUES ('821194M400', GETDATE(), 999);</v>
      </c>
    </row>
    <row r="1629" spans="1:3">
      <c r="A1629" s="291" t="s">
        <v>2625</v>
      </c>
      <c r="B1629" s="291" t="str">
        <f>IF(ISERROR(VLOOKUP($A1629,DB登録部品番号!$A$2:$A$2000,1,FALSE)),"■","")</f>
        <v/>
      </c>
      <c r="C1629" s="291" t="str">
        <f t="shared" si="25"/>
        <v>INSERT INTO UPK_TEST.main_masters.mm_buhin_no (buhin_no, created_date, created_tantou_id) VALUES ('821185M000', GETDATE(), 999);</v>
      </c>
    </row>
    <row r="1630" spans="1:3">
      <c r="A1630" s="291" t="s">
        <v>2626</v>
      </c>
      <c r="B1630" s="291" t="str">
        <f>IF(ISERROR(VLOOKUP($A1630,DB登録部品番号!$A$2:$A$2000,1,FALSE)),"■","")</f>
        <v/>
      </c>
      <c r="C1630" s="291" t="str">
        <f t="shared" si="25"/>
        <v>INSERT INTO UPK_TEST.main_masters.mm_buhin_no (buhin_no, created_date, created_tantou_id) VALUES ('821195M000', GETDATE(), 999);</v>
      </c>
    </row>
    <row r="1631" spans="1:3">
      <c r="A1631" s="291" t="s">
        <v>7703</v>
      </c>
      <c r="B1631" s="291" t="str">
        <f>IF(ISERROR(VLOOKUP($A1631,DB登録部品番号!$A$2:$A$2000,1,FALSE)),"■","")</f>
        <v>■</v>
      </c>
      <c r="C1631" s="291" t="str">
        <f t="shared" si="25"/>
        <v>INSERT INTO UPK_TEST.main_masters.mm_buhin_no (buhin_no, created_date, created_tantou_id) VALUES ('821264M400', GETDATE(), 999);</v>
      </c>
    </row>
    <row r="1632" spans="1:3">
      <c r="A1632" s="291" t="s">
        <v>7704</v>
      </c>
      <c r="B1632" s="291" t="str">
        <f>IF(ISERROR(VLOOKUP($A1632,DB登録部品番号!$A$2:$A$2000,1,FALSE)),"■","")</f>
        <v>■</v>
      </c>
      <c r="C1632" s="291" t="str">
        <f t="shared" si="25"/>
        <v>INSERT INTO UPK_TEST.main_masters.mm_buhin_no (buhin_no, created_date, created_tantou_id) VALUES ('821274M400', GETDATE(), 999);</v>
      </c>
    </row>
    <row r="1633" spans="1:3">
      <c r="A1633" s="291" t="s">
        <v>7705</v>
      </c>
      <c r="B1633" s="291" t="str">
        <f>IF(ISERROR(VLOOKUP($A1633,DB登録部品番号!$A$2:$A$2000,1,FALSE)),"■","")</f>
        <v>■</v>
      </c>
      <c r="C1633" s="291" t="str">
        <f t="shared" si="25"/>
        <v>INSERT INTO UPK_TEST.main_masters.mm_buhin_no (buhin_no, created_date, created_tantou_id) VALUES ('821264M700', GETDATE(), 999);</v>
      </c>
    </row>
    <row r="1634" spans="1:3">
      <c r="A1634" s="291" t="s">
        <v>7706</v>
      </c>
      <c r="B1634" s="291" t="str">
        <f>IF(ISERROR(VLOOKUP($A1634,DB登録部品番号!$A$2:$A$2000,1,FALSE)),"■","")</f>
        <v>■</v>
      </c>
      <c r="C1634" s="291" t="str">
        <f t="shared" si="25"/>
        <v>INSERT INTO UPK_TEST.main_masters.mm_buhin_no (buhin_no, created_date, created_tantou_id) VALUES ('821274M700', GETDATE(), 999);</v>
      </c>
    </row>
    <row r="1635" spans="1:3">
      <c r="A1635" s="291" t="s">
        <v>7707</v>
      </c>
      <c r="B1635" s="291" t="str">
        <f>IF(ISERROR(VLOOKUP($A1635,DB登録部品番号!$A$2:$A$2000,1,FALSE)),"■","")</f>
        <v>■</v>
      </c>
      <c r="C1635" s="291" t="str">
        <f t="shared" si="25"/>
        <v>INSERT INTO UPK_TEST.main_masters.mm_buhin_no (buhin_no, created_date, created_tantou_id) VALUES ('821265M400', GETDATE(), 999);</v>
      </c>
    </row>
    <row r="1636" spans="1:3">
      <c r="A1636" s="291" t="s">
        <v>7708</v>
      </c>
      <c r="B1636" s="291" t="str">
        <f>IF(ISERROR(VLOOKUP($A1636,DB登録部品番号!$A$2:$A$2000,1,FALSE)),"■","")</f>
        <v>■</v>
      </c>
      <c r="C1636" s="291" t="str">
        <f t="shared" si="25"/>
        <v>INSERT INTO UPK_TEST.main_masters.mm_buhin_no (buhin_no, created_date, created_tantou_id) VALUES ('821275M400', GETDATE(), 999);</v>
      </c>
    </row>
    <row r="1637" spans="1:3">
      <c r="A1637" s="291" t="s">
        <v>203</v>
      </c>
      <c r="B1637" s="291" t="str">
        <f>IF(ISERROR(VLOOKUP($A1637,DB登録部品番号!$A$2:$A$2000,1,FALSE)),"■","")</f>
        <v>■</v>
      </c>
      <c r="C1637" s="291" t="str">
        <f t="shared" si="25"/>
        <v>INSERT INTO UPK_TEST.main_masters.mm_buhin_no (buhin_no, created_date, created_tantou_id) VALUES ('82142JM00A', GETDATE(), 999);</v>
      </c>
    </row>
    <row r="1638" spans="1:3">
      <c r="A1638" s="291" t="s">
        <v>7709</v>
      </c>
      <c r="B1638" s="291" t="str">
        <f>IF(ISERROR(VLOOKUP($A1638,DB登録部品番号!$A$2:$A$2000,1,FALSE)),"■","")</f>
        <v>■</v>
      </c>
      <c r="C1638" s="291" t="str">
        <f t="shared" si="25"/>
        <v>INSERT INTO UPK_TEST.main_masters.mm_buhin_no (buhin_no, created_date, created_tantou_id) VALUES ('82143JM00A', GETDATE(), 999);</v>
      </c>
    </row>
    <row r="1639" spans="1:3">
      <c r="A1639" s="291" t="s">
        <v>199</v>
      </c>
      <c r="B1639" s="291" t="str">
        <f>IF(ISERROR(VLOOKUP($A1639,DB登録部品番号!$A$2:$A$2000,1,FALSE)),"■","")</f>
        <v>■</v>
      </c>
      <c r="C1639" s="291" t="str">
        <f t="shared" si="25"/>
        <v>INSERT INTO UPK_TEST.main_masters.mm_buhin_no (buhin_no, created_date, created_tantou_id) VALUES ('82148JM00A', GETDATE(), 999);</v>
      </c>
    </row>
    <row r="1640" spans="1:3">
      <c r="A1640" s="291" t="s">
        <v>200</v>
      </c>
      <c r="B1640" s="291" t="str">
        <f>IF(ISERROR(VLOOKUP($A1640,DB登録部品番号!$A$2:$A$2000,1,FALSE)),"■","")</f>
        <v>■</v>
      </c>
      <c r="C1640" s="291" t="str">
        <f t="shared" si="25"/>
        <v>INSERT INTO UPK_TEST.main_masters.mm_buhin_no (buhin_no, created_date, created_tantou_id) VALUES ('82149JM00A', GETDATE(), 999);</v>
      </c>
    </row>
    <row r="1641" spans="1:3">
      <c r="A1641" s="291" t="s">
        <v>2629</v>
      </c>
      <c r="B1641" s="291" t="str">
        <f>IF(ISERROR(VLOOKUP($A1641,DB登録部品番号!$A$2:$A$2000,1,FALSE)),"■","")</f>
        <v/>
      </c>
      <c r="C1641" s="291" t="str">
        <f t="shared" si="25"/>
        <v>INSERT INTO UPK_TEST.main_masters.mm_buhin_no (buhin_no, created_date, created_tantou_id) VALUES ('821545TA0A', GETDATE(), 999);</v>
      </c>
    </row>
    <row r="1642" spans="1:3">
      <c r="A1642" s="291" t="s">
        <v>2630</v>
      </c>
      <c r="B1642" s="291" t="str">
        <f>IF(ISERROR(VLOOKUP($A1642,DB登録部品番号!$A$2:$A$2000,1,FALSE)),"■","")</f>
        <v/>
      </c>
      <c r="C1642" s="291" t="str">
        <f t="shared" si="25"/>
        <v>INSERT INTO UPK_TEST.main_masters.mm_buhin_no (buhin_no, created_date, created_tantou_id) VALUES ('821555TA0A', GETDATE(), 999);</v>
      </c>
    </row>
    <row r="1643" spans="1:3">
      <c r="A1643" s="291" t="s">
        <v>2631</v>
      </c>
      <c r="B1643" s="291" t="str">
        <f>IF(ISERROR(VLOOKUP($A1643,DB登録部品番号!$A$2:$A$2000,1,FALSE)),"■","")</f>
        <v/>
      </c>
      <c r="C1643" s="291" t="str">
        <f t="shared" si="25"/>
        <v>INSERT INTO UPK_TEST.main_masters.mm_buhin_no (buhin_no, created_date, created_tantou_id) VALUES ('821555TA1A', GETDATE(), 999);</v>
      </c>
    </row>
    <row r="1644" spans="1:3">
      <c r="A1644" s="291" t="s">
        <v>202</v>
      </c>
      <c r="B1644" s="291" t="str">
        <f>IF(ISERROR(VLOOKUP($A1644,DB登録部品番号!$A$2:$A$2000,1,FALSE)),"■","")</f>
        <v>■</v>
      </c>
      <c r="C1644" s="291" t="str">
        <f t="shared" si="25"/>
        <v>INSERT INTO UPK_TEST.main_masters.mm_buhin_no (buhin_no, created_date, created_tantou_id) VALUES ('821984M400', GETDATE(), 999);</v>
      </c>
    </row>
    <row r="1645" spans="1:3">
      <c r="A1645" s="291" t="s">
        <v>7710</v>
      </c>
      <c r="B1645" s="291" t="str">
        <f>IF(ISERROR(VLOOKUP($A1645,DB登録部品番号!$A$2:$A$2000,1,FALSE)),"■","")</f>
        <v>■</v>
      </c>
      <c r="C1645" s="291" t="str">
        <f t="shared" si="25"/>
        <v>INSERT INTO UPK_TEST.main_masters.mm_buhin_no (buhin_no, created_date, created_tantou_id) VALUES ('821994M400', GETDATE(), 999);</v>
      </c>
    </row>
    <row r="1646" spans="1:3">
      <c r="A1646" s="291" t="s">
        <v>7711</v>
      </c>
      <c r="B1646" s="291" t="str">
        <f>IF(ISERROR(VLOOKUP($A1646,DB登録部品番号!$A$2:$A$2000,1,FALSE)),"■","")</f>
        <v>■</v>
      </c>
      <c r="C1646" s="291" t="str">
        <f t="shared" si="25"/>
        <v>INSERT INTO UPK_TEST.main_masters.mm_buhin_no (buhin_no, created_date, created_tantou_id) VALUES ('85032EN000', GETDATE(), 999);</v>
      </c>
    </row>
    <row r="1647" spans="1:3">
      <c r="A1647" s="291" t="s">
        <v>185</v>
      </c>
      <c r="B1647" s="291" t="str">
        <f>IF(ISERROR(VLOOKUP($A1647,DB登録部品番号!$A$2:$A$2000,1,FALSE)),"■","")</f>
        <v/>
      </c>
      <c r="C1647" s="291" t="str">
        <f t="shared" si="25"/>
        <v>INSERT INTO UPK_TEST.main_masters.mm_buhin_no (buhin_no, created_date, created_tantou_id) VALUES ('85032JG00A', GETDATE(), 999);</v>
      </c>
    </row>
    <row r="1648" spans="1:3">
      <c r="A1648" s="291" t="s">
        <v>2632</v>
      </c>
      <c r="B1648" s="291" t="str">
        <f>IF(ISERROR(VLOOKUP($A1648,DB登録部品番号!$A$2:$A$2000,1,FALSE)),"■","")</f>
        <v/>
      </c>
      <c r="C1648" s="291" t="str">
        <f t="shared" si="25"/>
        <v>INSERT INTO UPK_TEST.main_masters.mm_buhin_no (buhin_no, created_date, created_tantou_id) VALUES ('85032JG00ACE', GETDATE(), 999);</v>
      </c>
    </row>
    <row r="1649" spans="1:3">
      <c r="A1649" s="291" t="s">
        <v>2633</v>
      </c>
      <c r="B1649" s="291" t="str">
        <f>IF(ISERROR(VLOOKUP($A1649,DB登録部品番号!$A$2:$A$2000,1,FALSE)),"■","")</f>
        <v/>
      </c>
      <c r="C1649" s="291" t="str">
        <f t="shared" si="25"/>
        <v>INSERT INTO UPK_TEST.main_masters.mm_buhin_no (buhin_no, created_date, created_tantou_id) VALUES ('850341LA0A01', GETDATE(), 999);</v>
      </c>
    </row>
    <row r="1650" spans="1:3">
      <c r="A1650" s="291" t="s">
        <v>2637</v>
      </c>
      <c r="B1650" s="291" t="str">
        <f>IF(ISERROR(VLOOKUP($A1650,DB登録部品番号!$A$2:$A$2000,1,FALSE)),"■","")</f>
        <v/>
      </c>
      <c r="C1650" s="291" t="str">
        <f t="shared" si="25"/>
        <v>INSERT INTO UPK_TEST.main_masters.mm_buhin_no (buhin_no, created_date, created_tantou_id) VALUES ('850351LA0A01', GETDATE(), 999);</v>
      </c>
    </row>
    <row r="1651" spans="1:3">
      <c r="A1651" s="291" t="s">
        <v>2634</v>
      </c>
      <c r="B1651" s="291" t="str">
        <f>IF(ISERROR(VLOOKUP($A1651,DB登録部品番号!$A$2:$A$2000,1,FALSE)),"■","")</f>
        <v/>
      </c>
      <c r="C1651" s="291" t="str">
        <f t="shared" si="25"/>
        <v>INSERT INTO UPK_TEST.main_masters.mm_buhin_no (buhin_no, created_date, created_tantou_id) VALUES ('850341LA0A02', GETDATE(), 999);</v>
      </c>
    </row>
    <row r="1652" spans="1:3">
      <c r="A1652" s="291" t="s">
        <v>2638</v>
      </c>
      <c r="B1652" s="291" t="str">
        <f>IF(ISERROR(VLOOKUP($A1652,DB登録部品番号!$A$2:$A$2000,1,FALSE)),"■","")</f>
        <v/>
      </c>
      <c r="C1652" s="291" t="str">
        <f t="shared" si="25"/>
        <v>INSERT INTO UPK_TEST.main_masters.mm_buhin_no (buhin_no, created_date, created_tantou_id) VALUES ('850351LA0A02', GETDATE(), 999);</v>
      </c>
    </row>
    <row r="1653" spans="1:3">
      <c r="A1653" s="291" t="s">
        <v>2635</v>
      </c>
      <c r="B1653" s="291" t="str">
        <f>IF(ISERROR(VLOOKUP($A1653,DB登録部品番号!$A$2:$A$2000,1,FALSE)),"■","")</f>
        <v/>
      </c>
      <c r="C1653" s="291" t="str">
        <f t="shared" si="25"/>
        <v>INSERT INTO UPK_TEST.main_masters.mm_buhin_no (buhin_no, created_date, created_tantou_id) VALUES ('850341LB0A01', GETDATE(), 999);</v>
      </c>
    </row>
    <row r="1654" spans="1:3">
      <c r="A1654" s="291" t="s">
        <v>2639</v>
      </c>
      <c r="B1654" s="291" t="str">
        <f>IF(ISERROR(VLOOKUP($A1654,DB登録部品番号!$A$2:$A$2000,1,FALSE)),"■","")</f>
        <v/>
      </c>
      <c r="C1654" s="291" t="str">
        <f t="shared" si="25"/>
        <v>INSERT INTO UPK_TEST.main_masters.mm_buhin_no (buhin_no, created_date, created_tantou_id) VALUES ('850351LB0A01', GETDATE(), 999);</v>
      </c>
    </row>
    <row r="1655" spans="1:3">
      <c r="A1655" s="291" t="s">
        <v>2636</v>
      </c>
      <c r="B1655" s="291" t="str">
        <f>IF(ISERROR(VLOOKUP($A1655,DB登録部品番号!$A$2:$A$2000,1,FALSE)),"■","")</f>
        <v/>
      </c>
      <c r="C1655" s="291" t="str">
        <f t="shared" si="25"/>
        <v>INSERT INTO UPK_TEST.main_masters.mm_buhin_no (buhin_no, created_date, created_tantou_id) VALUES ('850341LB0A02', GETDATE(), 999);</v>
      </c>
    </row>
    <row r="1656" spans="1:3">
      <c r="A1656" s="291" t="s">
        <v>2640</v>
      </c>
      <c r="B1656" s="291" t="str">
        <f>IF(ISERROR(VLOOKUP($A1656,DB登録部品番号!$A$2:$A$2000,1,FALSE)),"■","")</f>
        <v/>
      </c>
      <c r="C1656" s="291" t="str">
        <f t="shared" si="25"/>
        <v>INSERT INTO UPK_TEST.main_masters.mm_buhin_no (buhin_no, created_date, created_tantou_id) VALUES ('850351LB0A02', GETDATE(), 999);</v>
      </c>
    </row>
    <row r="1657" spans="1:3">
      <c r="A1657" s="291" t="s">
        <v>7712</v>
      </c>
      <c r="B1657" s="291" t="str">
        <f>IF(ISERROR(VLOOKUP($A1657,DB登録部品番号!$A$2:$A$2000,1,FALSE)),"■","")</f>
        <v>■</v>
      </c>
      <c r="C1657" s="291" t="str">
        <f t="shared" si="25"/>
        <v>INSERT INTO UPK_TEST.main_masters.mm_buhin_no (buhin_no, created_date, created_tantou_id) VALUES ('850641DA0A', GETDATE(), 999);</v>
      </c>
    </row>
    <row r="1658" spans="1:3">
      <c r="A1658" s="291" t="s">
        <v>7713</v>
      </c>
      <c r="B1658" s="291" t="str">
        <f>IF(ISERROR(VLOOKUP($A1658,DB登録部品番号!$A$2:$A$2000,1,FALSE)),"■","")</f>
        <v>■</v>
      </c>
      <c r="C1658" s="291" t="str">
        <f t="shared" si="25"/>
        <v>INSERT INTO UPK_TEST.main_masters.mm_buhin_no (buhin_no, created_date, created_tantou_id) VALUES ('850651DA0A', GETDATE(), 999);</v>
      </c>
    </row>
    <row r="1659" spans="1:3">
      <c r="A1659" s="291" t="s">
        <v>7714</v>
      </c>
      <c r="B1659" s="291" t="str">
        <f>IF(ISERROR(VLOOKUP($A1659,DB登録部品番号!$A$2:$A$2000,1,FALSE)),"■","")</f>
        <v>■</v>
      </c>
      <c r="C1659" s="291" t="str">
        <f t="shared" si="25"/>
        <v>INSERT INTO UPK_TEST.main_masters.mm_buhin_no (buhin_no, created_date, created_tantou_id) VALUES ('8521240F29', GETDATE(), 999);</v>
      </c>
    </row>
    <row r="1660" spans="1:3">
      <c r="A1660" s="291" t="s">
        <v>7715</v>
      </c>
      <c r="B1660" s="291" t="str">
        <f>IF(ISERROR(VLOOKUP($A1660,DB登録部品番号!$A$2:$A$2000,1,FALSE)),"■","")</f>
        <v>■</v>
      </c>
      <c r="C1660" s="291" t="str">
        <f t="shared" si="25"/>
        <v>INSERT INTO UPK_TEST.main_masters.mm_buhin_no (buhin_no, created_date, created_tantou_id) VALUES ('8521340F29', GETDATE(), 999);</v>
      </c>
    </row>
    <row r="1661" spans="1:3">
      <c r="A1661" s="291" t="s">
        <v>7716</v>
      </c>
      <c r="B1661" s="291" t="str">
        <f>IF(ISERROR(VLOOKUP($A1661,DB登録部品番号!$A$2:$A$2000,1,FALSE)),"■","")</f>
        <v>■</v>
      </c>
      <c r="C1661" s="291" t="str">
        <f t="shared" si="25"/>
        <v>INSERT INTO UPK_TEST.main_masters.mm_buhin_no (buhin_no, created_date, created_tantou_id) VALUES ('852324M400', GETDATE(), 999);</v>
      </c>
    </row>
    <row r="1662" spans="1:3">
      <c r="A1662" s="291" t="s">
        <v>7717</v>
      </c>
      <c r="B1662" s="291" t="str">
        <f>IF(ISERROR(VLOOKUP($A1662,DB登録部品番号!$A$2:$A$2000,1,FALSE)),"■","")</f>
        <v>■</v>
      </c>
      <c r="C1662" s="291" t="str">
        <f t="shared" si="25"/>
        <v>INSERT INTO UPK_TEST.main_masters.mm_buhin_no (buhin_no, created_date, created_tantou_id) VALUES ('852334M400', GETDATE(), 999);</v>
      </c>
    </row>
    <row r="1663" spans="1:3">
      <c r="A1663" s="291" t="s">
        <v>2641</v>
      </c>
      <c r="B1663" s="291" t="str">
        <f>IF(ISERROR(VLOOKUP($A1663,DB登録部品番号!$A$2:$A$2000,1,FALSE)),"■","")</f>
        <v/>
      </c>
      <c r="C1663" s="291" t="str">
        <f t="shared" si="25"/>
        <v>INSERT INTO UPK_TEST.main_masters.mm_buhin_no (buhin_no, created_date, created_tantou_id) VALUES ('901265TA0A', GETDATE(), 999);</v>
      </c>
    </row>
    <row r="1664" spans="1:3">
      <c r="A1664" s="291" t="s">
        <v>2643</v>
      </c>
      <c r="B1664" s="291" t="str">
        <f>IF(ISERROR(VLOOKUP($A1664,DB登録部品番号!$A$2:$A$2000,1,FALSE)),"■","")</f>
        <v/>
      </c>
      <c r="C1664" s="291" t="str">
        <f t="shared" si="25"/>
        <v>INSERT INTO UPK_TEST.main_masters.mm_buhin_no (buhin_no, created_date, created_tantou_id) VALUES ('901275TA0A', GETDATE(), 999);</v>
      </c>
    </row>
    <row r="1665" spans="1:3">
      <c r="A1665" s="291" t="s">
        <v>2642</v>
      </c>
      <c r="B1665" s="291" t="str">
        <f>IF(ISERROR(VLOOKUP($A1665,DB登録部品番号!$A$2:$A$2000,1,FALSE)),"■","")</f>
        <v/>
      </c>
      <c r="C1665" s="291" t="str">
        <f t="shared" si="25"/>
        <v>INSERT INTO UPK_TEST.main_masters.mm_buhin_no (buhin_no, created_date, created_tantou_id) VALUES ('90126JM00A', GETDATE(), 999);</v>
      </c>
    </row>
    <row r="1666" spans="1:3">
      <c r="A1666" s="291" t="s">
        <v>2644</v>
      </c>
      <c r="B1666" s="291" t="str">
        <f>IF(ISERROR(VLOOKUP($A1666,DB登録部品番号!$A$2:$A$2000,1,FALSE)),"■","")</f>
        <v/>
      </c>
      <c r="C1666" s="291" t="str">
        <f t="shared" si="25"/>
        <v>INSERT INTO UPK_TEST.main_masters.mm_buhin_no (buhin_no, created_date, created_tantou_id) VALUES ('90127JM00A', GETDATE(), 999);</v>
      </c>
    </row>
    <row r="1667" spans="1:3">
      <c r="A1667" s="291" t="s">
        <v>2647</v>
      </c>
      <c r="B1667" s="291" t="str">
        <f>IF(ISERROR(VLOOKUP($A1667,DB登録部品番号!$A$2:$A$2000,1,FALSE)),"■","")</f>
        <v/>
      </c>
      <c r="C1667" s="291" t="str">
        <f t="shared" si="25"/>
        <v>INSERT INTO UPK_TEST.main_masters.mm_buhin_no (buhin_no, created_date, created_tantou_id) VALUES ('901365TA0A', GETDATE(), 999);</v>
      </c>
    </row>
    <row r="1668" spans="1:3">
      <c r="A1668" s="291" t="s">
        <v>2648</v>
      </c>
      <c r="B1668" s="291" t="str">
        <f>IF(ISERROR(VLOOKUP($A1668,DB登録部品番号!$A$2:$A$2000,1,FALSE)),"■","")</f>
        <v/>
      </c>
      <c r="C1668" s="291" t="str">
        <f t="shared" si="25"/>
        <v>INSERT INTO UPK_TEST.main_masters.mm_buhin_no (buhin_no, created_date, created_tantou_id) VALUES ('901375TA0A', GETDATE(), 999);</v>
      </c>
    </row>
    <row r="1669" spans="1:3">
      <c r="A1669" s="291" t="s">
        <v>7718</v>
      </c>
      <c r="B1669" s="291" t="str">
        <f>IF(ISERROR(VLOOKUP($A1669,DB登録部品番号!$A$2:$A$2000,1,FALSE)),"■","")</f>
        <v>■</v>
      </c>
      <c r="C1669" s="291" t="str">
        <f t="shared" ref="C1669:C1711" si="26">$L$1&amp;"'"&amp;$A1669&amp;"', GETDATE(), 999);"</f>
        <v>INSERT INTO UPK_TEST.main_masters.mm_buhin_no (buhin_no, created_date, created_tantou_id) VALUES ('913140W000-P', GETDATE(), 999);</v>
      </c>
    </row>
    <row r="1670" spans="1:3">
      <c r="A1670" s="291" t="s">
        <v>7719</v>
      </c>
      <c r="B1670" s="291" t="str">
        <f>IF(ISERROR(VLOOKUP($A1670,DB登録部品番号!$A$2:$A$2000,1,FALSE)),"■","")</f>
        <v>■</v>
      </c>
      <c r="C1670" s="291" t="str">
        <f t="shared" si="26"/>
        <v>INSERT INTO UPK_TEST.main_masters.mm_buhin_no (buhin_no, created_date, created_tantou_id) VALUES ('913150W000-P', GETDATE(), 999);</v>
      </c>
    </row>
    <row r="1671" spans="1:3">
      <c r="A1671" s="291" t="s">
        <v>7720</v>
      </c>
      <c r="B1671" s="291" t="str">
        <f>IF(ISERROR(VLOOKUP($A1671,DB登録部品番号!$A$2:$A$2000,1,FALSE)),"■","")</f>
        <v>■</v>
      </c>
      <c r="C1671" s="291" t="str">
        <f t="shared" si="26"/>
        <v>INSERT INTO UPK_TEST.main_masters.mm_buhin_no (buhin_no, created_date, created_tantou_id) VALUES ('913180W000-P', GETDATE(), 999);</v>
      </c>
    </row>
    <row r="1672" spans="1:3">
      <c r="A1672" s="291" t="s">
        <v>7721</v>
      </c>
      <c r="B1672" s="291" t="str">
        <f>IF(ISERROR(VLOOKUP($A1672,DB登録部品番号!$A$2:$A$2000,1,FALSE)),"■","")</f>
        <v>■</v>
      </c>
      <c r="C1672" s="291" t="str">
        <f t="shared" si="26"/>
        <v>INSERT INTO UPK_TEST.main_masters.mm_buhin_no (buhin_no, created_date, created_tantou_id) VALUES ('913190W000-P', GETDATE(), 999);</v>
      </c>
    </row>
    <row r="1673" spans="1:3">
      <c r="A1673" s="291" t="s">
        <v>7722</v>
      </c>
      <c r="B1673" s="291" t="str">
        <f>IF(ISERROR(VLOOKUP($A1673,DB登録部品番号!$A$2:$A$2000,1,FALSE)),"■","")</f>
        <v>■</v>
      </c>
      <c r="C1673" s="291" t="str">
        <f t="shared" si="26"/>
        <v>INSERT INTO UPK_TEST.main_masters.mm_buhin_no (buhin_no, created_date, created_tantou_id) VALUES ('9363401G00-G', GETDATE(), 999);</v>
      </c>
    </row>
    <row r="1674" spans="1:3">
      <c r="A1674" s="291" t="s">
        <v>7723</v>
      </c>
      <c r="B1674" s="291" t="str">
        <f>IF(ISERROR(VLOOKUP($A1674,DB登録部品番号!$A$2:$A$2000,1,FALSE)),"■","")</f>
        <v>■</v>
      </c>
      <c r="C1674" s="291" t="str">
        <f t="shared" si="26"/>
        <v>INSERT INTO UPK_TEST.main_masters.mm_buhin_no (buhin_no, created_date, created_tantou_id) VALUES ('9374201G00', GETDATE(), 999);</v>
      </c>
    </row>
    <row r="1675" spans="1:3">
      <c r="A1675" s="291" t="s">
        <v>7724</v>
      </c>
      <c r="B1675" s="291" t="str">
        <f>IF(ISERROR(VLOOKUP($A1675,DB登録部品番号!$A$2:$A$2000,1,FALSE)),"■","")</f>
        <v>■</v>
      </c>
      <c r="C1675" s="291" t="str">
        <f t="shared" si="26"/>
        <v>INSERT INTO UPK_TEST.main_masters.mm_buhin_no (buhin_no, created_date, created_tantou_id) VALUES ('9375212G00', GETDATE(), 999);</v>
      </c>
    </row>
    <row r="1676" spans="1:3">
      <c r="A1676" s="291" t="s">
        <v>7725</v>
      </c>
      <c r="B1676" s="291" t="str">
        <f>IF(ISERROR(VLOOKUP($A1676,DB登録部品番号!$A$2:$A$2000,1,FALSE)),"■","")</f>
        <v>■</v>
      </c>
      <c r="C1676" s="291" t="str">
        <f t="shared" si="26"/>
        <v>INSERT INTO UPK_TEST.main_masters.mm_buhin_no (buhin_no, created_date, created_tantou_id) VALUES ('9377201G00', GETDATE(), 999);</v>
      </c>
    </row>
    <row r="1677" spans="1:3">
      <c r="A1677" s="291" t="s">
        <v>7726</v>
      </c>
      <c r="B1677" s="291" t="str">
        <f>IF(ISERROR(VLOOKUP($A1677,DB登録部品番号!$A$2:$A$2000,1,FALSE)),"■","")</f>
        <v>■</v>
      </c>
      <c r="C1677" s="291" t="str">
        <f t="shared" si="26"/>
        <v>INSERT INTO UPK_TEST.main_masters.mm_buhin_no (buhin_no, created_date, created_tantou_id) VALUES ('9387292G00', GETDATE(), 999);</v>
      </c>
    </row>
    <row r="1678" spans="1:3">
      <c r="A1678" s="291" t="s">
        <v>2649</v>
      </c>
      <c r="B1678" s="291" t="str">
        <f>IF(ISERROR(VLOOKUP($A1678,DB登録部品番号!$A$2:$A$2000,1,FALSE)),"■","")</f>
        <v/>
      </c>
      <c r="C1678" s="291" t="str">
        <f t="shared" si="26"/>
        <v>INSERT INTO UPK_TEST.main_masters.mm_buhin_no (buhin_no, created_date, created_tantou_id) VALUES ('9450B39400', GETDATE(), 999);</v>
      </c>
    </row>
    <row r="1679" spans="1:3">
      <c r="A1679" s="291" t="s">
        <v>2650</v>
      </c>
      <c r="B1679" s="291" t="str">
        <f>IF(ISERROR(VLOOKUP($A1679,DB登録部品番号!$A$2:$A$2000,1,FALSE)),"■","")</f>
        <v/>
      </c>
      <c r="C1679" s="291" t="str">
        <f t="shared" si="26"/>
        <v>INSERT INTO UPK_TEST.main_masters.mm_buhin_no (buhin_no, created_date, created_tantou_id) VALUES ('9450B39500', GETDATE(), 999);</v>
      </c>
    </row>
    <row r="1680" spans="1:3">
      <c r="A1680" s="291" t="s">
        <v>2651</v>
      </c>
      <c r="B1680" s="291" t="str">
        <f>IF(ISERROR(VLOOKUP($A1680,DB登録部品番号!$A$2:$A$2000,1,FALSE)),"■","")</f>
        <v/>
      </c>
      <c r="C1680" s="291" t="str">
        <f t="shared" si="26"/>
        <v>INSERT INTO UPK_TEST.main_masters.mm_buhin_no (buhin_no, created_date, created_tantou_id) VALUES ('9450B86300', GETDATE(), 999);</v>
      </c>
    </row>
    <row r="1681" spans="1:3">
      <c r="A1681" s="291" t="s">
        <v>2652</v>
      </c>
      <c r="B1681" s="291" t="str">
        <f>IF(ISERROR(VLOOKUP($A1681,DB登録部品番号!$A$2:$A$2000,1,FALSE)),"■","")</f>
        <v/>
      </c>
      <c r="C1681" s="291" t="str">
        <f t="shared" si="26"/>
        <v>INSERT INTO UPK_TEST.main_masters.mm_buhin_no (buhin_no, created_date, created_tantou_id) VALUES ('9450B98900', GETDATE(), 999);</v>
      </c>
    </row>
    <row r="1682" spans="1:3">
      <c r="A1682" s="291" t="s">
        <v>2653</v>
      </c>
      <c r="B1682" s="291" t="str">
        <f>IF(ISERROR(VLOOKUP($A1682,DB登録部品番号!$A$2:$A$2000,1,FALSE)),"■","")</f>
        <v/>
      </c>
      <c r="C1682" s="291" t="str">
        <f t="shared" si="26"/>
        <v>INSERT INTO UPK_TEST.main_masters.mm_buhin_no (buhin_no, created_date, created_tantou_id) VALUES ('9450B99000', GETDATE(), 999);</v>
      </c>
    </row>
    <row r="1683" spans="1:3">
      <c r="A1683" s="291" t="s">
        <v>2654</v>
      </c>
      <c r="B1683" s="291" t="str">
        <f>IF(ISERROR(VLOOKUP($A1683,DB登録部品番号!$A$2:$A$2000,1,FALSE)),"■","")</f>
        <v/>
      </c>
      <c r="C1683" s="291" t="str">
        <f t="shared" si="26"/>
        <v>INSERT INTO UPK_TEST.main_masters.mm_buhin_no (buhin_no, created_date, created_tantou_id) VALUES ('9450C01700', GETDATE(), 999);</v>
      </c>
    </row>
    <row r="1684" spans="1:3">
      <c r="A1684" s="291" t="s">
        <v>2655</v>
      </c>
      <c r="B1684" s="291" t="str">
        <f>IF(ISERROR(VLOOKUP($A1684,DB登録部品番号!$A$2:$A$2000,1,FALSE)),"■","")</f>
        <v/>
      </c>
      <c r="C1684" s="291" t="str">
        <f t="shared" si="26"/>
        <v>INSERT INTO UPK_TEST.main_masters.mm_buhin_no (buhin_no, created_date, created_tantou_id) VALUES ('9450C01800', GETDATE(), 999);</v>
      </c>
    </row>
    <row r="1685" spans="1:3">
      <c r="A1685" s="291" t="s">
        <v>2656</v>
      </c>
      <c r="B1685" s="291" t="str">
        <f>IF(ISERROR(VLOOKUP($A1685,DB登録部品番号!$A$2:$A$2000,1,FALSE)),"■","")</f>
        <v/>
      </c>
      <c r="C1685" s="291" t="str">
        <f t="shared" si="26"/>
        <v>INSERT INTO UPK_TEST.main_masters.mm_buhin_no (buhin_no, created_date, created_tantou_id) VALUES ('9450C01900', GETDATE(), 999);</v>
      </c>
    </row>
    <row r="1686" spans="1:3">
      <c r="A1686" s="291" t="s">
        <v>2657</v>
      </c>
      <c r="B1686" s="291" t="str">
        <f>IF(ISERROR(VLOOKUP($A1686,DB登録部品番号!$A$2:$A$2000,1,FALSE)),"■","")</f>
        <v/>
      </c>
      <c r="C1686" s="291" t="str">
        <f t="shared" si="26"/>
        <v>INSERT INTO UPK_TEST.main_masters.mm_buhin_no (buhin_no, created_date, created_tantou_id) VALUES ('9450C02000', GETDATE(), 999);</v>
      </c>
    </row>
    <row r="1687" spans="1:3">
      <c r="A1687" s="291" t="s">
        <v>2658</v>
      </c>
      <c r="B1687" s="291" t="str">
        <f>IF(ISERROR(VLOOKUP($A1687,DB登録部品番号!$A$2:$A$2000,1,FALSE)),"■","")</f>
        <v/>
      </c>
      <c r="C1687" s="291" t="str">
        <f t="shared" si="26"/>
        <v>INSERT INTO UPK_TEST.main_masters.mm_buhin_no (buhin_no, created_date, created_tantou_id) VALUES ('9450C02200', GETDATE(), 999);</v>
      </c>
    </row>
    <row r="1688" spans="1:3">
      <c r="A1688" s="291" t="s">
        <v>2661</v>
      </c>
      <c r="B1688" s="291" t="str">
        <f>IF(ISERROR(VLOOKUP($A1688,DB登録部品番号!$A$2:$A$2000,1,FALSE)),"■","")</f>
        <v/>
      </c>
      <c r="C1688" s="291" t="str">
        <f t="shared" si="26"/>
        <v>INSERT INTO UPK_TEST.main_masters.mm_buhin_no (buhin_no, created_date, created_tantou_id) VALUES ('9450C02900', GETDATE(), 999);</v>
      </c>
    </row>
    <row r="1689" spans="1:3">
      <c r="A1689" s="291" t="s">
        <v>2662</v>
      </c>
      <c r="B1689" s="291" t="str">
        <f>IF(ISERROR(VLOOKUP($A1689,DB登録部品番号!$A$2:$A$2000,1,FALSE)),"■","")</f>
        <v/>
      </c>
      <c r="C1689" s="291" t="str">
        <f t="shared" si="26"/>
        <v>INSERT INTO UPK_TEST.main_masters.mm_buhin_no (buhin_no, created_date, created_tantou_id) VALUES ('9450C03000', GETDATE(), 999);</v>
      </c>
    </row>
    <row r="1690" spans="1:3">
      <c r="A1690" s="291" t="s">
        <v>2659</v>
      </c>
      <c r="B1690" s="291" t="str">
        <f>IF(ISERROR(VLOOKUP($A1690,DB登録部品番号!$A$2:$A$2000,1,FALSE)),"■","")</f>
        <v/>
      </c>
      <c r="C1690" s="291" t="str">
        <f t="shared" si="26"/>
        <v>INSERT INTO UPK_TEST.main_masters.mm_buhin_no (buhin_no, created_date, created_tantou_id) VALUES ('9450C02700', GETDATE(), 999);</v>
      </c>
    </row>
    <row r="1691" spans="1:3">
      <c r="A1691" s="291" t="s">
        <v>2663</v>
      </c>
      <c r="B1691" s="291" t="str">
        <f>IF(ISERROR(VLOOKUP($A1691,DB登録部品番号!$A$2:$A$2000,1,FALSE)),"■","")</f>
        <v/>
      </c>
      <c r="C1691" s="291" t="str">
        <f t="shared" si="26"/>
        <v>INSERT INTO UPK_TEST.main_masters.mm_buhin_no (buhin_no, created_date, created_tantou_id) VALUES ('9450C03300', GETDATE(), 999);</v>
      </c>
    </row>
    <row r="1692" spans="1:3">
      <c r="A1692" s="291" t="s">
        <v>2660</v>
      </c>
      <c r="B1692" s="291" t="str">
        <f>IF(ISERROR(VLOOKUP($A1692,DB登録部品番号!$A$2:$A$2000,1,FALSE)),"■","")</f>
        <v/>
      </c>
      <c r="C1692" s="291" t="str">
        <f t="shared" si="26"/>
        <v>INSERT INTO UPK_TEST.main_masters.mm_buhin_no (buhin_no, created_date, created_tantou_id) VALUES ('9450C02800', GETDATE(), 999);</v>
      </c>
    </row>
    <row r="1693" spans="1:3">
      <c r="A1693" s="291" t="s">
        <v>2664</v>
      </c>
      <c r="B1693" s="291" t="str">
        <f>IF(ISERROR(VLOOKUP($A1693,DB登録部品番号!$A$2:$A$2000,1,FALSE)),"■","")</f>
        <v/>
      </c>
      <c r="C1693" s="291" t="str">
        <f t="shared" si="26"/>
        <v>INSERT INTO UPK_TEST.main_masters.mm_buhin_no (buhin_no, created_date, created_tantou_id) VALUES ('9450C03400', GETDATE(), 999);</v>
      </c>
    </row>
    <row r="1694" spans="1:3">
      <c r="A1694" s="291" t="s">
        <v>2665</v>
      </c>
      <c r="B1694" s="291" t="str">
        <f>IF(ISERROR(VLOOKUP($A1694,DB登録部品番号!$A$2:$A$2000,1,FALSE)),"■","")</f>
        <v/>
      </c>
      <c r="C1694" s="291" t="str">
        <f t="shared" si="26"/>
        <v>INSERT INTO UPK_TEST.main_masters.mm_buhin_no (buhin_no, created_date, created_tantou_id) VALUES ('9450C03600', GETDATE(), 999);</v>
      </c>
    </row>
    <row r="1695" spans="1:3">
      <c r="A1695" s="291" t="s">
        <v>2666</v>
      </c>
      <c r="B1695" s="291" t="str">
        <f>IF(ISERROR(VLOOKUP($A1695,DB登録部品番号!$A$2:$A$2000,1,FALSE)),"■","")</f>
        <v/>
      </c>
      <c r="C1695" s="291" t="str">
        <f t="shared" si="26"/>
        <v>INSERT INTO UPK_TEST.main_masters.mm_buhin_no (buhin_no, created_date, created_tantou_id) VALUES ('9450C03800', GETDATE(), 999);</v>
      </c>
    </row>
    <row r="1696" spans="1:3">
      <c r="A1696" s="291" t="s">
        <v>2667</v>
      </c>
      <c r="B1696" s="291" t="str">
        <f>IF(ISERROR(VLOOKUP($A1696,DB登録部品番号!$A$2:$A$2000,1,FALSE)),"■","")</f>
        <v/>
      </c>
      <c r="C1696" s="291" t="str">
        <f t="shared" si="26"/>
        <v>INSERT INTO UPK_TEST.main_masters.mm_buhin_no (buhin_no, created_date, created_tantou_id) VALUES ('9450C04000', GETDATE(), 999);</v>
      </c>
    </row>
    <row r="1697" spans="1:3">
      <c r="A1697" s="291" t="s">
        <v>2668</v>
      </c>
      <c r="B1697" s="291" t="str">
        <f>IF(ISERROR(VLOOKUP($A1697,DB登録部品番号!$A$2:$A$2000,1,FALSE)),"■","")</f>
        <v/>
      </c>
      <c r="C1697" s="291" t="str">
        <f t="shared" si="26"/>
        <v>INSERT INTO UPK_TEST.main_masters.mm_buhin_no (buhin_no, created_date, created_tantou_id) VALUES ('9450C04300', GETDATE(), 999);</v>
      </c>
    </row>
    <row r="1698" spans="1:3">
      <c r="A1698" s="291" t="s">
        <v>2670</v>
      </c>
      <c r="B1698" s="291" t="str">
        <f>IF(ISERROR(VLOOKUP($A1698,DB登録部品番号!$A$2:$A$2000,1,FALSE)),"■","")</f>
        <v/>
      </c>
      <c r="C1698" s="291" t="str">
        <f t="shared" si="26"/>
        <v>INSERT INTO UPK_TEST.main_masters.mm_buhin_no (buhin_no, created_date, created_tantou_id) VALUES ('9450C04500', GETDATE(), 999);</v>
      </c>
    </row>
    <row r="1699" spans="1:3">
      <c r="A1699" s="291" t="s">
        <v>2669</v>
      </c>
      <c r="B1699" s="291" t="str">
        <f>IF(ISERROR(VLOOKUP($A1699,DB登録部品番号!$A$2:$A$2000,1,FALSE)),"■","")</f>
        <v/>
      </c>
      <c r="C1699" s="291" t="str">
        <f t="shared" si="26"/>
        <v>INSERT INTO UPK_TEST.main_masters.mm_buhin_no (buhin_no, created_date, created_tantou_id) VALUES ('9450C04400', GETDATE(), 999);</v>
      </c>
    </row>
    <row r="1700" spans="1:3">
      <c r="A1700" s="291" t="s">
        <v>2671</v>
      </c>
      <c r="B1700" s="291" t="str">
        <f>IF(ISERROR(VLOOKUP($A1700,DB登録部品番号!$A$2:$A$2000,1,FALSE)),"■","")</f>
        <v/>
      </c>
      <c r="C1700" s="291" t="str">
        <f t="shared" si="26"/>
        <v>INSERT INTO UPK_TEST.main_masters.mm_buhin_no (buhin_no, created_date, created_tantou_id) VALUES ('9450C04600', GETDATE(), 999);</v>
      </c>
    </row>
    <row r="1701" spans="1:3">
      <c r="A1701" s="291" t="s">
        <v>2672</v>
      </c>
      <c r="B1701" s="291" t="str">
        <f>IF(ISERROR(VLOOKUP($A1701,DB登録部品番号!$A$2:$A$2000,1,FALSE)),"■","")</f>
        <v/>
      </c>
      <c r="C1701" s="291" t="str">
        <f t="shared" si="26"/>
        <v>INSERT INTO UPK_TEST.main_masters.mm_buhin_no (buhin_no, created_date, created_tantou_id) VALUES ('9450C04900', GETDATE(), 999);</v>
      </c>
    </row>
    <row r="1702" spans="1:3">
      <c r="A1702" s="291" t="s">
        <v>2673</v>
      </c>
      <c r="B1702" s="291" t="str">
        <f>IF(ISERROR(VLOOKUP($A1702,DB登録部品番号!$A$2:$A$2000,1,FALSE)),"■","")</f>
        <v/>
      </c>
      <c r="C1702" s="291" t="str">
        <f t="shared" si="26"/>
        <v>INSERT INTO UPK_TEST.main_masters.mm_buhin_no (buhin_no, created_date, created_tantou_id) VALUES ('9450C05000', GETDATE(), 999);</v>
      </c>
    </row>
    <row r="1703" spans="1:3">
      <c r="A1703" s="291" t="s">
        <v>7727</v>
      </c>
      <c r="B1703" s="291" t="str">
        <f>IF(ISERROR(VLOOKUP($A1703,DB登録部品番号!$A$2:$A$2000,1,FALSE)),"■","")</f>
        <v>■</v>
      </c>
      <c r="C1703" s="291" t="str">
        <f t="shared" si="26"/>
        <v>INSERT INTO UPK_TEST.main_masters.mm_buhin_no (buhin_no, created_date, created_tantou_id) VALUES ('960614193', GETDATE(), 999);</v>
      </c>
    </row>
    <row r="1704" spans="1:3">
      <c r="A1704" s="291" t="s">
        <v>7728</v>
      </c>
      <c r="B1704" s="291" t="str">
        <f>IF(ISERROR(VLOOKUP($A1704,DB登録部品番号!$A$2:$A$2000,1,FALSE)),"■","")</f>
        <v>■</v>
      </c>
      <c r="C1704" s="291" t="str">
        <f t="shared" si="26"/>
        <v>INSERT INTO UPK_TEST.main_masters.mm_buhin_no (buhin_no, created_date, created_tantou_id) VALUES ('960714193', GETDATE(), 999);</v>
      </c>
    </row>
    <row r="1705" spans="1:3">
      <c r="A1705" s="291" t="s">
        <v>7729</v>
      </c>
      <c r="B1705" s="291" t="str">
        <f>IF(ISERROR(VLOOKUP($A1705,DB登録部品番号!$A$2:$A$2000,1,FALSE)),"■","")</f>
        <v>■</v>
      </c>
      <c r="C1705" s="291" t="str">
        <f t="shared" si="26"/>
        <v>INSERT INTO UPK_TEST.main_masters.mm_buhin_no (buhin_no, created_date, created_tantou_id) VALUES ('960814193', GETDATE(), 999);</v>
      </c>
    </row>
    <row r="1706" spans="1:3">
      <c r="A1706" s="291" t="s">
        <v>7730</v>
      </c>
      <c r="B1706" s="291" t="str">
        <f>IF(ISERROR(VLOOKUP($A1706,DB登録部品番号!$A$2:$A$2000,1,FALSE)),"■","")</f>
        <v>■</v>
      </c>
      <c r="C1706" s="291" t="str">
        <f t="shared" si="26"/>
        <v>INSERT INTO UPK_TEST.main_masters.mm_buhin_no (buhin_no, created_date, created_tantou_id) VALUES ('960914193', GETDATE(), 999);</v>
      </c>
    </row>
    <row r="1707" spans="1:3">
      <c r="A1707" s="291" t="s">
        <v>7731</v>
      </c>
      <c r="B1707" s="291" t="str">
        <f>IF(ISERROR(VLOOKUP($A1707,DB登録部品番号!$A$2:$A$2000,1,FALSE)),"■","")</f>
        <v>■</v>
      </c>
      <c r="C1707" s="291" t="str">
        <f t="shared" si="26"/>
        <v>INSERT INTO UPK_TEST.main_masters.mm_buhin_no (buhin_no, created_date, created_tantou_id) VALUES ('961120W700', GETDATE(), 999);</v>
      </c>
    </row>
    <row r="1708" spans="1:3">
      <c r="A1708" s="291" t="s">
        <v>7732</v>
      </c>
      <c r="B1708" s="291" t="str">
        <f>IF(ISERROR(VLOOKUP($A1708,DB登録部品番号!$A$2:$A$2000,1,FALSE)),"■","")</f>
        <v>■</v>
      </c>
      <c r="C1708" s="291" t="str">
        <f t="shared" si="26"/>
        <v>INSERT INTO UPK_TEST.main_masters.mm_buhin_no (buhin_no, created_date, created_tantou_id) VALUES ('961130W700', GETDATE(), 999);</v>
      </c>
    </row>
    <row r="1709" spans="1:3">
      <c r="A1709" s="291" t="s">
        <v>7733</v>
      </c>
      <c r="B1709" s="291" t="str">
        <f>IF(ISERROR(VLOOKUP($A1709,DB登録部品番号!$A$2:$A$2000,1,FALSE)),"■","")</f>
        <v>■</v>
      </c>
      <c r="C1709" s="291" t="str">
        <f t="shared" si="26"/>
        <v>INSERT INTO UPK_TEST.main_masters.mm_buhin_no (buhin_no, created_date, created_tantou_id) VALUES ('963214190-P', GETDATE(), 999);</v>
      </c>
    </row>
    <row r="1710" spans="1:3">
      <c r="A1710" s="291" t="s">
        <v>7734</v>
      </c>
      <c r="B1710" s="291" t="str">
        <f>IF(ISERROR(VLOOKUP($A1710,DB登録部品番号!$A$2:$A$2000,1,FALSE)),"■","")</f>
        <v>■</v>
      </c>
      <c r="C1710" s="291" t="str">
        <f t="shared" si="26"/>
        <v>INSERT INTO UPK_TEST.main_masters.mm_buhin_no (buhin_no, created_date, created_tantou_id) VALUES ('964014220', GETDATE(), 999);</v>
      </c>
    </row>
    <row r="1711" spans="1:3">
      <c r="A1711" s="291" t="s">
        <v>7735</v>
      </c>
      <c r="B1711" s="291" t="str">
        <f>IF(ISERROR(VLOOKUP($A1711,DB登録部品番号!$A$2:$A$2000,1,FALSE)),"■","")</f>
        <v>■</v>
      </c>
      <c r="C1711" s="291" t="str">
        <f t="shared" si="26"/>
        <v>INSERT INTO UPK_TEST.main_masters.mm_buhin_no (buhin_no, created_date, created_tantou_id) VALUES ('964114220', GETDATE(), 999);</v>
      </c>
    </row>
    <row r="1712" spans="1:3">
      <c r="A1712" t="s">
        <v>1248</v>
      </c>
      <c r="C1712" s="291" t="str">
        <f>$L$1&amp;"'"&amp;$A1712&amp;"', GETDATE(), 999);"</f>
        <v>INSERT INTO UPK_TEST.main_masters.mm_buhin_no (buhin_no, created_date, created_tantou_id) VALUES ('BRQP33552-1', GETDATE(), 999);</v>
      </c>
    </row>
    <row r="1713" spans="1:3">
      <c r="A1713" t="s">
        <v>1249</v>
      </c>
      <c r="C1713" s="291" t="str">
        <f>$L$1&amp;"'"&amp;$A1713&amp;"', GETDATE(), 999);"</f>
        <v>INSERT INTO UPK_TEST.main_masters.mm_buhin_no (buhin_no, created_date, created_tantou_id) VALUES ('BRQP33553-1', GETDATE(), 999);</v>
      </c>
    </row>
    <row r="1714" spans="1:3">
      <c r="A1714" t="s">
        <v>1250</v>
      </c>
      <c r="C1714" s="291" t="str">
        <f>$L$1&amp;"'"&amp;$A1714&amp;"', GETDATE(), 999);"</f>
        <v>INSERT INTO UPK_TEST.main_masters.mm_buhin_no (buhin_no, created_date, created_tantou_id) VALUES ('BRQP33554-1', GETDATE(), 999);</v>
      </c>
    </row>
  </sheetData>
  <phoneticPr fontId="45"/>
  <dataValidations count="2">
    <dataValidation imeMode="disabled" allowBlank="1" showInputMessage="1" showErrorMessage="1" sqref="C3:J3 G9:M10"/>
    <dataValidation imeMode="hiragana" allowBlank="1" showInputMessage="1" showErrorMessage="1" sqref="C1:J1"/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K1420"/>
  <sheetViews>
    <sheetView topLeftCell="A1274" workbookViewId="0">
      <selection activeCell="A1301" sqref="A1301"/>
    </sheetView>
  </sheetViews>
  <sheetFormatPr defaultRowHeight="15"/>
  <cols>
    <col min="1" max="1" width="23.5703125" style="316" customWidth="1"/>
    <col min="2" max="16384" width="9.140625" style="316"/>
  </cols>
  <sheetData>
    <row r="1" spans="1:11">
      <c r="A1" s="316" t="s">
        <v>5774</v>
      </c>
      <c r="B1" s="316" t="s">
        <v>165</v>
      </c>
      <c r="C1" s="316" t="s">
        <v>248</v>
      </c>
      <c r="D1" s="316" t="s">
        <v>280</v>
      </c>
      <c r="E1" s="316" t="s">
        <v>283</v>
      </c>
      <c r="F1" s="316" t="s">
        <v>287</v>
      </c>
      <c r="G1" s="316" t="s">
        <v>290</v>
      </c>
      <c r="H1" s="316" t="s">
        <v>292</v>
      </c>
      <c r="I1" s="316" t="s">
        <v>294</v>
      </c>
      <c r="K1" s="316" t="str">
        <f>"INSERT INTO "&amp;$A$1&amp;"."&amp;$A$2&amp;" ("&amp;$C$2&amp;", "&amp;$F$2&amp;", "&amp;$G$2&amp;") VALUES ("</f>
        <v>INSERT INTO UPK_TEST.upk_k60.m_k60_buhin_no (buhin_no, created_date, created_tantou_id) VALUES (</v>
      </c>
    </row>
    <row r="2" spans="1:11">
      <c r="A2" s="316" t="s">
        <v>311</v>
      </c>
      <c r="B2" s="316" t="s">
        <v>82</v>
      </c>
      <c r="C2" s="316" t="s">
        <v>88</v>
      </c>
      <c r="D2" s="316" t="s">
        <v>93</v>
      </c>
      <c r="E2" s="316" t="s">
        <v>92</v>
      </c>
      <c r="F2" s="316" t="s">
        <v>52</v>
      </c>
      <c r="G2" s="316" t="s">
        <v>53</v>
      </c>
      <c r="H2" s="316" t="s">
        <v>54</v>
      </c>
      <c r="I2" s="316" t="s">
        <v>55</v>
      </c>
    </row>
    <row r="3" spans="1:11" ht="31.5" customHeight="1">
      <c r="A3" s="317" t="s">
        <v>5773</v>
      </c>
      <c r="B3" s="316" t="s">
        <v>58</v>
      </c>
      <c r="C3" s="316" t="s">
        <v>62</v>
      </c>
      <c r="D3" s="316" t="s">
        <v>89</v>
      </c>
      <c r="E3" s="316" t="s">
        <v>91</v>
      </c>
      <c r="F3" s="316" t="s">
        <v>89</v>
      </c>
      <c r="G3" s="316" t="s">
        <v>91</v>
      </c>
      <c r="H3" s="316" t="s">
        <v>89</v>
      </c>
      <c r="I3" s="316" t="s">
        <v>91</v>
      </c>
    </row>
    <row r="4" spans="1:11">
      <c r="A4" s="316" t="s">
        <v>5497</v>
      </c>
      <c r="B4" s="316" t="str">
        <f>$K$1&amp;"'"&amp;$A4&amp;"', GETDATE(), 999);"</f>
        <v>INSERT INTO UPK_TEST.upk_k60.m_k60_buhin_no (buhin_no, created_date, created_tantou_id) VALUES ('67408/9 4M400', GETDATE(), 999);</v>
      </c>
    </row>
    <row r="5" spans="1:11">
      <c r="A5" s="316" t="s">
        <v>5498</v>
      </c>
      <c r="B5" s="316" t="str">
        <f t="shared" ref="B5:B68" si="0">$K$1&amp;"'"&amp;$A5&amp;"', GETDATE(), 999);"</f>
        <v>INSERT INTO UPK_TEST.upk_k60.m_k60_buhin_no (buhin_no, created_date, created_tantou_id) VALUES ('76742/3 4M400-1', GETDATE(), 999);</v>
      </c>
    </row>
    <row r="6" spans="1:11">
      <c r="A6" s="316" t="s">
        <v>360</v>
      </c>
      <c r="B6" s="316" t="str">
        <f t="shared" si="0"/>
        <v>INSERT INTO UPK_TEST.upk_k60.m_k60_buhin_no (buhin_no, created_date, created_tantou_id) VALUES ('79112 3MA0A', GETDATE(), 999);</v>
      </c>
    </row>
    <row r="7" spans="1:11">
      <c r="A7" s="316" t="s">
        <v>361</v>
      </c>
      <c r="B7" s="316" t="str">
        <f t="shared" si="0"/>
        <v>INSERT INTO UPK_TEST.upk_k60.m_k60_buhin_no (buhin_no, created_date, created_tantou_id) VALUES ('79112 6N600', GETDATE(), 999);</v>
      </c>
    </row>
    <row r="8" spans="1:11">
      <c r="A8" s="316" t="s">
        <v>362</v>
      </c>
      <c r="B8" s="316" t="str">
        <f t="shared" si="0"/>
        <v>INSERT INTO UPK_TEST.upk_k60.m_k60_buhin_no (buhin_no, created_date, created_tantou_id) VALUES ('79112 6N610', GETDATE(), 999);</v>
      </c>
    </row>
    <row r="9" spans="1:11">
      <c r="A9" s="316" t="s">
        <v>363</v>
      </c>
      <c r="B9" s="316" t="str">
        <f t="shared" si="0"/>
        <v>INSERT INTO UPK_TEST.upk_k60.m_k60_buhin_no (buhin_no, created_date, created_tantou_id) VALUES ('79422 4M500', GETDATE(), 999);</v>
      </c>
    </row>
    <row r="10" spans="1:11">
      <c r="A10" s="316" t="s">
        <v>5499</v>
      </c>
      <c r="B10" s="316" t="str">
        <f t="shared" si="0"/>
        <v>INSERT INTO UPK_TEST.upk_k60.m_k60_buhin_no (buhin_no, created_date, created_tantou_id) VALUES ('64132/3 AU000', GETDATE(), 999);</v>
      </c>
    </row>
    <row r="11" spans="1:11">
      <c r="A11" s="316" t="s">
        <v>364</v>
      </c>
      <c r="B11" s="316" t="str">
        <f t="shared" si="0"/>
        <v>INSERT INTO UPK_TEST.upk_k60.m_k60_buhin_no (buhin_no, created_date, created_tantou_id) VALUES ('74516 8H310', GETDATE(), 999);</v>
      </c>
    </row>
    <row r="12" spans="1:11">
      <c r="A12" s="316" t="s">
        <v>365</v>
      </c>
      <c r="B12" s="316" t="str">
        <f t="shared" si="0"/>
        <v>INSERT INTO UPK_TEST.upk_k60.m_k60_buhin_no (buhin_no, created_date, created_tantou_id) VALUES ('74516 EQ000', GETDATE(), 999);</v>
      </c>
    </row>
    <row r="13" spans="1:11">
      <c r="A13" s="316" t="s">
        <v>366</v>
      </c>
      <c r="B13" s="316" t="str">
        <f t="shared" si="0"/>
        <v>INSERT INTO UPK_TEST.upk_k60.m_k60_buhin_no (buhin_no, created_date, created_tantou_id) VALUES ('74516 EQ500', GETDATE(), 999);</v>
      </c>
    </row>
    <row r="14" spans="1:11">
      <c r="A14" s="316" t="s">
        <v>367</v>
      </c>
      <c r="B14" s="316" t="str">
        <f t="shared" si="0"/>
        <v>INSERT INTO UPK_TEST.upk_k60.m_k60_buhin_no (buhin_no, created_date, created_tantou_id) VALUES ('76426 8H300', GETDATE(), 999);</v>
      </c>
    </row>
    <row r="15" spans="1:11">
      <c r="A15" s="316" t="s">
        <v>368</v>
      </c>
      <c r="B15" s="316" t="str">
        <f t="shared" si="0"/>
        <v>INSERT INTO UPK_TEST.upk_k60.m_k60_buhin_no (buhin_no, created_date, created_tantou_id) VALUES ('76427 8H300', GETDATE(), 999);</v>
      </c>
    </row>
    <row r="16" spans="1:11">
      <c r="A16" s="316" t="s">
        <v>5500</v>
      </c>
      <c r="B16" s="316" t="str">
        <f t="shared" si="0"/>
        <v>INSERT INTO UPK_TEST.upk_k60.m_k60_buhin_no (buhin_no, created_date, created_tantou_id) VALUES ('76634/5 8H300', GETDATE(), 999);</v>
      </c>
    </row>
    <row r="17" spans="1:2">
      <c r="A17" s="316" t="s">
        <v>5501</v>
      </c>
      <c r="B17" s="316" t="str">
        <f t="shared" si="0"/>
        <v>INSERT INTO UPK_TEST.upk_k60.m_k60_buhin_no (buhin_no, created_date, created_tantou_id) VALUES ('78118/9 8H300', GETDATE(), 999);</v>
      </c>
    </row>
    <row r="18" spans="1:2">
      <c r="A18" s="316" t="s">
        <v>5502</v>
      </c>
      <c r="B18" s="316" t="str">
        <f t="shared" si="0"/>
        <v>INSERT INTO UPK_TEST.upk_k60.m_k60_buhin_no (buhin_no, created_date, created_tantou_id) VALUES ('78118/9 8H710', GETDATE(), 999);</v>
      </c>
    </row>
    <row r="19" spans="1:2">
      <c r="A19" s="316" t="s">
        <v>5503</v>
      </c>
      <c r="B19" s="316" t="str">
        <f t="shared" si="0"/>
        <v>INSERT INTO UPK_TEST.upk_k60.m_k60_buhin_no (buhin_no, created_date, created_tantou_id) VALUES ('64122/3 EN000', GETDATE(), 999);</v>
      </c>
    </row>
    <row r="20" spans="1:2">
      <c r="A20" s="316" t="s">
        <v>369</v>
      </c>
      <c r="B20" s="316" t="str">
        <f t="shared" si="0"/>
        <v>INSERT INTO UPK_TEST.upk_k60.m_k60_buhin_no (buhin_no, created_date, created_tantou_id) VALUES ('66312 EN000', GETDATE(), 999);</v>
      </c>
    </row>
    <row r="21" spans="1:2">
      <c r="A21" s="316" t="s">
        <v>5504</v>
      </c>
      <c r="B21" s="316" t="str">
        <f t="shared" si="0"/>
        <v>INSERT INTO UPK_TEST.upk_k60.m_k60_buhin_no (buhin_no, created_date, created_tantou_id) VALUES ('67408/9 EN000', GETDATE(), 999);</v>
      </c>
    </row>
    <row r="22" spans="1:2">
      <c r="A22" s="316" t="s">
        <v>5505</v>
      </c>
      <c r="B22" s="316" t="str">
        <f t="shared" si="0"/>
        <v>INSERT INTO UPK_TEST.upk_k60.m_k60_buhin_no (buhin_no, created_date, created_tantou_id) VALUES ('75262/3 EN000', GETDATE(), 999);</v>
      </c>
    </row>
    <row r="23" spans="1:2">
      <c r="A23" s="316" t="s">
        <v>5506</v>
      </c>
      <c r="B23" s="316" t="str">
        <f t="shared" si="0"/>
        <v>INSERT INTO UPK_TEST.upk_k60.m_k60_buhin_no (buhin_no, created_date, created_tantou_id) VALUES ('61231/2 B5010', GETDATE(), 999);</v>
      </c>
    </row>
    <row r="24" spans="1:2">
      <c r="A24" s="316" t="s">
        <v>5507</v>
      </c>
      <c r="B24" s="316" t="str">
        <f t="shared" si="0"/>
        <v>INSERT INTO UPK_TEST.upk_k60.m_k60_buhin_no (buhin_no, created_date, created_tantou_id) VALUES ('61231/2 B5020', GETDATE(), 999);</v>
      </c>
    </row>
    <row r="25" spans="1:2">
      <c r="A25" s="316" t="s">
        <v>5508</v>
      </c>
      <c r="B25" s="316" t="str">
        <f t="shared" si="0"/>
        <v>INSERT INTO UPK_TEST.upk_k60.m_k60_buhin_no (buhin_no, created_date, created_tantou_id) VALUES ('61231/2 B5020-B', GETDATE(), 999);</v>
      </c>
    </row>
    <row r="26" spans="1:2">
      <c r="A26" s="316" t="s">
        <v>5509</v>
      </c>
      <c r="B26" s="316" t="str">
        <f t="shared" si="0"/>
        <v>INSERT INTO UPK_TEST.upk_k60.m_k60_buhin_no (buhin_no, created_date, created_tantou_id) VALUES ('61231/2 B5030', GETDATE(), 999);</v>
      </c>
    </row>
    <row r="27" spans="1:2">
      <c r="A27" s="316" t="s">
        <v>370</v>
      </c>
      <c r="B27" s="316" t="str">
        <f t="shared" si="0"/>
        <v>INSERT INTO UPK_TEST.upk_k60.m_k60_buhin_no (buhin_no, created_date, created_tantou_id) VALUES ('61137 B5010', GETDATE(), 999);</v>
      </c>
    </row>
    <row r="28" spans="1:2">
      <c r="A28" s="316" t="s">
        <v>371</v>
      </c>
      <c r="B28" s="316" t="str">
        <f t="shared" si="0"/>
        <v>INSERT INTO UPK_TEST.upk_k60.m_k60_buhin_no (buhin_no, created_date, created_tantou_id) VALUES ('61138 B5010', GETDATE(), 999);</v>
      </c>
    </row>
    <row r="29" spans="1:2">
      <c r="A29" s="316" t="s">
        <v>372</v>
      </c>
      <c r="B29" s="316" t="str">
        <f t="shared" si="0"/>
        <v>INSERT INTO UPK_TEST.upk_k60.m_k60_buhin_no (buhin_no, created_date, created_tantou_id) VALUES ('75632 JG00A', GETDATE(), 999);</v>
      </c>
    </row>
    <row r="30" spans="1:2">
      <c r="A30" s="316" t="s">
        <v>373</v>
      </c>
      <c r="B30" s="316" t="str">
        <f t="shared" si="0"/>
        <v>INSERT INTO UPK_TEST.upk_k60.m_k60_buhin_no (buhin_no, created_date, created_tantou_id) VALUES ('75632 JH00A', GETDATE(), 999);</v>
      </c>
    </row>
    <row r="31" spans="1:2">
      <c r="A31" s="316" t="s">
        <v>374</v>
      </c>
      <c r="B31" s="316" t="str">
        <f t="shared" si="0"/>
        <v>INSERT INTO UPK_TEST.upk_k60.m_k60_buhin_no (buhin_no, created_date, created_tantou_id) VALUES ('75632 1YA0A', GETDATE(), 999);</v>
      </c>
    </row>
    <row r="32" spans="1:2">
      <c r="A32" s="316" t="s">
        <v>5510</v>
      </c>
      <c r="B32" s="316" t="str">
        <f t="shared" si="0"/>
        <v>INSERT INTO UPK_TEST.upk_k60.m_k60_buhin_no (buhin_no, created_date, created_tantou_id) VALUES ('75522/3 JG00A', GETDATE(), 999);</v>
      </c>
    </row>
    <row r="33" spans="1:2">
      <c r="A33" s="316" t="s">
        <v>5511</v>
      </c>
      <c r="B33" s="316" t="str">
        <f t="shared" si="0"/>
        <v>INSERT INTO UPK_TEST.upk_k60.m_k60_buhin_no (buhin_no, created_date, created_tantou_id) VALUES ('75522/3 JG00A-E', GETDATE(), 999);</v>
      </c>
    </row>
    <row r="34" spans="1:2">
      <c r="A34" s="316" t="s">
        <v>375</v>
      </c>
      <c r="B34" s="316" t="str">
        <f t="shared" si="0"/>
        <v>INSERT INTO UPK_TEST.upk_k60.m_k60_buhin_no (buhin_no, created_date, created_tantou_id) VALUES ('76242 JG00A', GETDATE(), 999);</v>
      </c>
    </row>
    <row r="35" spans="1:2">
      <c r="A35" s="316" t="s">
        <v>376</v>
      </c>
      <c r="B35" s="316" t="str">
        <f t="shared" si="0"/>
        <v>INSERT INTO UPK_TEST.upk_k60.m_k60_buhin_no (buhin_no, created_date, created_tantou_id) VALUES ('76242 JG40A', GETDATE(), 999);</v>
      </c>
    </row>
    <row r="36" spans="1:2">
      <c r="A36" s="316" t="s">
        <v>377</v>
      </c>
      <c r="B36" s="316" t="str">
        <f t="shared" si="0"/>
        <v>INSERT INTO UPK_TEST.upk_k60.m_k60_buhin_no (buhin_no, created_date, created_tantou_id) VALUES ('76242 JG40A-E', GETDATE(), 999);</v>
      </c>
    </row>
    <row r="37" spans="1:2">
      <c r="A37" s="316" t="s">
        <v>378</v>
      </c>
      <c r="B37" s="316" t="str">
        <f t="shared" si="0"/>
        <v>INSERT INTO UPK_TEST.upk_k60.m_k60_buhin_no (buhin_no, created_date, created_tantou_id) VALUES ('76243 JG00A', GETDATE(), 999);</v>
      </c>
    </row>
    <row r="38" spans="1:2">
      <c r="A38" s="316" t="s">
        <v>379</v>
      </c>
      <c r="B38" s="316" t="str">
        <f t="shared" si="0"/>
        <v>INSERT INTO UPK_TEST.upk_k60.m_k60_buhin_no (buhin_no, created_date, created_tantou_id) VALUES ('76243 JG40A', GETDATE(), 999);</v>
      </c>
    </row>
    <row r="39" spans="1:2">
      <c r="A39" s="316" t="s">
        <v>380</v>
      </c>
      <c r="B39" s="316" t="str">
        <f t="shared" si="0"/>
        <v>INSERT INTO UPK_TEST.upk_k60.m_k60_buhin_no (buhin_no, created_date, created_tantou_id) VALUES ('76243 JG40A-E', GETDATE(), 999);</v>
      </c>
    </row>
    <row r="40" spans="1:2">
      <c r="A40" s="316" t="s">
        <v>5512</v>
      </c>
      <c r="B40" s="316" t="str">
        <f t="shared" si="0"/>
        <v>INSERT INTO UPK_TEST.upk_k60.m_k60_buhin_no (buhin_no, created_date, created_tantou_id) VALUES ('77652/3 JM00A', GETDATE(), 999);</v>
      </c>
    </row>
    <row r="41" spans="1:2">
      <c r="A41" s="316" t="s">
        <v>381</v>
      </c>
      <c r="B41" s="316" t="str">
        <f t="shared" si="0"/>
        <v>INSERT INTO UPK_TEST.upk_k60.m_k60_buhin_no (buhin_no, created_date, created_tantou_id) VALUES ('75632 JM00A', GETDATE(), 999);</v>
      </c>
    </row>
    <row r="42" spans="1:2">
      <c r="A42" s="316" t="s">
        <v>382</v>
      </c>
      <c r="B42" s="316" t="str">
        <f t="shared" si="0"/>
        <v>INSERT INTO UPK_TEST.upk_k60.m_k60_buhin_no (buhin_no, created_date, created_tantou_id) VALUES ('76232 JM00A', GETDATE(), 999);</v>
      </c>
    </row>
    <row r="43" spans="1:2">
      <c r="A43" s="316" t="s">
        <v>383</v>
      </c>
      <c r="B43" s="316" t="str">
        <f t="shared" si="0"/>
        <v>INSERT INTO UPK_TEST.upk_k60.m_k60_buhin_no (buhin_no, created_date, created_tantou_id) VALUES ('76233 JM00A', GETDATE(), 999);</v>
      </c>
    </row>
    <row r="44" spans="1:2">
      <c r="A44" s="316" t="s">
        <v>384</v>
      </c>
      <c r="B44" s="316" t="str">
        <f t="shared" si="0"/>
        <v>INSERT INTO UPK_TEST.upk_k60.m_k60_buhin_no (buhin_no, created_date, created_tantou_id) VALUES ('76272 JM00A', GETDATE(), 999);</v>
      </c>
    </row>
    <row r="45" spans="1:2">
      <c r="A45" s="316" t="s">
        <v>385</v>
      </c>
      <c r="B45" s="316" t="str">
        <f t="shared" si="0"/>
        <v>INSERT INTO UPK_TEST.upk_k60.m_k60_buhin_no (buhin_no, created_date, created_tantou_id) VALUES ('76273 JM00A', GETDATE(), 999);</v>
      </c>
    </row>
    <row r="46" spans="1:2">
      <c r="A46" s="316" t="s">
        <v>386</v>
      </c>
      <c r="B46" s="316" t="str">
        <f t="shared" si="0"/>
        <v>INSERT INTO UPK_TEST.upk_k60.m_k60_buhin_no (buhin_no, created_date, created_tantou_id) VALUES ('76516 JM00A', GETDATE(), 999);</v>
      </c>
    </row>
    <row r="47" spans="1:2">
      <c r="A47" s="316" t="s">
        <v>387</v>
      </c>
      <c r="B47" s="316" t="str">
        <f t="shared" si="0"/>
        <v>INSERT INTO UPK_TEST.upk_k60.m_k60_buhin_no (buhin_no, created_date, created_tantou_id) VALUES ('76517 JM00A', GETDATE(), 999);</v>
      </c>
    </row>
    <row r="48" spans="1:2">
      <c r="A48" s="316" t="s">
        <v>5513</v>
      </c>
      <c r="B48" s="316" t="str">
        <f t="shared" si="0"/>
        <v>INSERT INTO UPK_TEST.upk_k60.m_k60_buhin_no (buhin_no, created_date, created_tantou_id) VALUES ('77632/3 JM00A', GETDATE(), 999);</v>
      </c>
    </row>
    <row r="49" spans="1:2">
      <c r="A49" s="316" t="s">
        <v>5514</v>
      </c>
      <c r="B49" s="316" t="str">
        <f t="shared" si="0"/>
        <v>INSERT INTO UPK_TEST.upk_k60.m_k60_buhin_no (buhin_no, created_date, created_tantou_id) VALUES ('77646/7 JM00A', GETDATE(), 999);</v>
      </c>
    </row>
    <row r="50" spans="1:2">
      <c r="A50" s="316" t="s">
        <v>5515</v>
      </c>
      <c r="B50" s="316" t="str">
        <f t="shared" si="0"/>
        <v>INSERT INTO UPK_TEST.upk_k60.m_k60_buhin_no (buhin_no, created_date, created_tantou_id) VALUES ('76742/3 JM00A', GETDATE(), 999);</v>
      </c>
    </row>
    <row r="51" spans="1:2">
      <c r="A51" s="316" t="s">
        <v>5516</v>
      </c>
      <c r="B51" s="316" t="str">
        <f t="shared" si="0"/>
        <v>INSERT INTO UPK_TEST.upk_k60.m_k60_buhin_no (buhin_no, created_date, created_tantou_id) VALUES ('64142/3 1AA0A', GETDATE(), 999);</v>
      </c>
    </row>
    <row r="52" spans="1:2">
      <c r="A52" s="316" t="s">
        <v>5517</v>
      </c>
      <c r="B52" s="316" t="str">
        <f t="shared" si="0"/>
        <v>INSERT INTO UPK_TEST.upk_k60.m_k60_buhin_no (buhin_no, created_date, created_tantou_id) VALUES ('64142/3 1AA0A-K', GETDATE(), 999);</v>
      </c>
    </row>
    <row r="53" spans="1:2">
      <c r="A53" s="316" t="s">
        <v>388</v>
      </c>
      <c r="B53" s="316" t="str">
        <f t="shared" si="0"/>
        <v>INSERT INTO UPK_TEST.upk_k60.m_k60_buhin_no (buhin_no, created_date, created_tantou_id) VALUES ('67112 1AE0A', GETDATE(), 999);</v>
      </c>
    </row>
    <row r="54" spans="1:2">
      <c r="A54" s="316" t="s">
        <v>389</v>
      </c>
      <c r="B54" s="316" t="str">
        <f t="shared" si="0"/>
        <v>INSERT INTO UPK_TEST.upk_k60.m_k60_buhin_no (buhin_no, created_date, created_tantou_id) VALUES ('67412 1AE0A', GETDATE(), 999);</v>
      </c>
    </row>
    <row r="55" spans="1:2">
      <c r="A55" s="316" t="s">
        <v>390</v>
      </c>
      <c r="B55" s="316" t="str">
        <f t="shared" si="0"/>
        <v>INSERT INTO UPK_TEST.upk_k60.m_k60_buhin_no (buhin_no, created_date, created_tantou_id) VALUES ('67413 1AA0A', GETDATE(), 999);</v>
      </c>
    </row>
    <row r="56" spans="1:2">
      <c r="A56" s="316" t="s">
        <v>391</v>
      </c>
      <c r="B56" s="316" t="str">
        <f t="shared" si="0"/>
        <v>INSERT INTO UPK_TEST.upk_k60.m_k60_buhin_no (buhin_no, created_date, created_tantou_id) VALUES ('751J2 1AA0A', GETDATE(), 999);</v>
      </c>
    </row>
    <row r="57" spans="1:2">
      <c r="A57" s="316" t="s">
        <v>392</v>
      </c>
      <c r="B57" s="316" t="str">
        <f t="shared" si="0"/>
        <v>INSERT INTO UPK_TEST.upk_k60.m_k60_buhin_no (buhin_no, created_date, created_tantou_id) VALUES ('751J3 1AA0A', GETDATE(), 999);</v>
      </c>
    </row>
    <row r="58" spans="1:2">
      <c r="A58" s="316" t="s">
        <v>393</v>
      </c>
      <c r="B58" s="316" t="str">
        <f t="shared" si="0"/>
        <v>INSERT INTO UPK_TEST.upk_k60.m_k60_buhin_no (buhin_no, created_date, created_tantou_id) VALUES ('751J3 1AA0A-E', GETDATE(), 999);</v>
      </c>
    </row>
    <row r="59" spans="1:2">
      <c r="A59" s="316" t="s">
        <v>394</v>
      </c>
      <c r="B59" s="316" t="str">
        <f t="shared" si="0"/>
        <v>INSERT INTO UPK_TEST.upk_k60.m_k60_buhin_no (buhin_no, created_date, created_tantou_id) VALUES ('75172 1AA0A', GETDATE(), 999);</v>
      </c>
    </row>
    <row r="60" spans="1:2">
      <c r="A60" s="316" t="s">
        <v>395</v>
      </c>
      <c r="B60" s="316" t="str">
        <f t="shared" si="0"/>
        <v>INSERT INTO UPK_TEST.upk_k60.m_k60_buhin_no (buhin_no, created_date, created_tantou_id) VALUES ('75172 1AA0A-E', GETDATE(), 999);</v>
      </c>
    </row>
    <row r="61" spans="1:2">
      <c r="A61" s="316" t="s">
        <v>396</v>
      </c>
      <c r="B61" s="316" t="str">
        <f t="shared" si="0"/>
        <v>INSERT INTO UPK_TEST.upk_k60.m_k60_buhin_no (buhin_no, created_date, created_tantou_id) VALUES ('75172 1AE0A', GETDATE(), 999);</v>
      </c>
    </row>
    <row r="62" spans="1:2">
      <c r="A62" s="316" t="s">
        <v>397</v>
      </c>
      <c r="B62" s="316" t="str">
        <f t="shared" si="0"/>
        <v>INSERT INTO UPK_TEST.upk_k60.m_k60_buhin_no (buhin_no, created_date, created_tantou_id) VALUES ('75173 1AA0A', GETDATE(), 999);</v>
      </c>
    </row>
    <row r="63" spans="1:2">
      <c r="A63" s="316" t="s">
        <v>398</v>
      </c>
      <c r="B63" s="316" t="str">
        <f t="shared" si="0"/>
        <v>INSERT INTO UPK_TEST.upk_k60.m_k60_buhin_no (buhin_no, created_date, created_tantou_id) VALUES ('75173 1AA0A-E', GETDATE(), 999);</v>
      </c>
    </row>
    <row r="64" spans="1:2">
      <c r="A64" s="316" t="s">
        <v>399</v>
      </c>
      <c r="B64" s="316" t="str">
        <f t="shared" si="0"/>
        <v>INSERT INTO UPK_TEST.upk_k60.m_k60_buhin_no (buhin_no, created_date, created_tantou_id) VALUES ('75197 1AA0A', GETDATE(), 999);</v>
      </c>
    </row>
    <row r="65" spans="1:2">
      <c r="A65" s="316" t="s">
        <v>5518</v>
      </c>
      <c r="B65" s="316" t="str">
        <f t="shared" si="0"/>
        <v>INSERT INTO UPK_TEST.upk_k60.m_k60_buhin_no (buhin_no, created_date, created_tantou_id) VALUES ('75536/7 1AC0A', GETDATE(), 999);</v>
      </c>
    </row>
    <row r="66" spans="1:2">
      <c r="A66" s="316" t="s">
        <v>5519</v>
      </c>
      <c r="B66" s="316" t="str">
        <f t="shared" si="0"/>
        <v>INSERT INTO UPK_TEST.upk_k60.m_k60_buhin_no (buhin_no, created_date, created_tantou_id) VALUES ('75536/7 1AC0A-E', GETDATE(), 999);</v>
      </c>
    </row>
    <row r="67" spans="1:2">
      <c r="A67" s="316" t="s">
        <v>400</v>
      </c>
      <c r="B67" s="316" t="str">
        <f t="shared" si="0"/>
        <v>INSERT INTO UPK_TEST.upk_k60.m_k60_buhin_no (buhin_no, created_date, created_tantou_id) VALUES ('745G3 1GR0A', GETDATE(), 999);</v>
      </c>
    </row>
    <row r="68" spans="1:2">
      <c r="A68" s="316" t="s">
        <v>5520</v>
      </c>
      <c r="B68" s="316" t="str">
        <f t="shared" si="0"/>
        <v>INSERT INTO UPK_TEST.upk_k60.m_k60_buhin_no (buhin_no, created_date, created_tantou_id) VALUES ('745J4/5 1GR0A', GETDATE(), 999);</v>
      </c>
    </row>
    <row r="69" spans="1:2">
      <c r="A69" s="316" t="s">
        <v>5521</v>
      </c>
      <c r="B69" s="316" t="str">
        <f t="shared" ref="B69:B132" si="1">$K$1&amp;"'"&amp;$A69&amp;"', GETDATE(), 999);"</f>
        <v>INSERT INTO UPK_TEST.upk_k60.m_k60_buhin_no (buhin_no, created_date, created_tantou_id) VALUES ('748B2/3 1GR0ATE', GETDATE(), 999);</v>
      </c>
    </row>
    <row r="70" spans="1:2">
      <c r="A70" s="316" t="s">
        <v>5522</v>
      </c>
      <c r="B70" s="316" t="str">
        <f t="shared" si="1"/>
        <v>INSERT INTO UPK_TEST.upk_k60.m_k60_buhin_no (buhin_no, created_date, created_tantou_id) VALUES ('76456/7 1GR0A', GETDATE(), 999);</v>
      </c>
    </row>
    <row r="71" spans="1:2">
      <c r="A71" s="316" t="s">
        <v>401</v>
      </c>
      <c r="B71" s="316" t="str">
        <f t="shared" si="1"/>
        <v>INSERT INTO UPK_TEST.upk_k60.m_k60_buhin_no (buhin_no, created_date, created_tantou_id) VALUES ('76488 1GR0A', GETDATE(), 999);</v>
      </c>
    </row>
    <row r="72" spans="1:2">
      <c r="A72" s="316" t="s">
        <v>402</v>
      </c>
      <c r="B72" s="316" t="str">
        <f t="shared" si="1"/>
        <v>INSERT INTO UPK_TEST.upk_k60.m_k60_buhin_no (buhin_no, created_date, created_tantou_id) VALUES ('76489 1GR0A', GETDATE(), 999);</v>
      </c>
    </row>
    <row r="73" spans="1:2">
      <c r="A73" s="316" t="s">
        <v>403</v>
      </c>
      <c r="B73" s="316" t="str">
        <f t="shared" si="1"/>
        <v>INSERT INTO UPK_TEST.upk_k60.m_k60_buhin_no (buhin_no, created_date, created_tantou_id) VALUES ('67413 JN20A', GETDATE(), 999);</v>
      </c>
    </row>
    <row r="74" spans="1:2">
      <c r="A74" s="316" t="s">
        <v>404</v>
      </c>
      <c r="B74" s="316" t="str">
        <f t="shared" si="1"/>
        <v>INSERT INTO UPK_TEST.upk_k60.m_k60_buhin_no (buhin_no, created_date, created_tantou_id) VALUES ('67413 JN20A-G', GETDATE(), 999);</v>
      </c>
    </row>
    <row r="75" spans="1:2">
      <c r="A75" s="316" t="s">
        <v>405</v>
      </c>
      <c r="B75" s="316" t="str">
        <f t="shared" si="1"/>
        <v>INSERT INTO UPK_TEST.upk_k60.m_k60_buhin_no (buhin_no, created_date, created_tantou_id) VALUES ('67413 1VA0A', GETDATE(), 999);</v>
      </c>
    </row>
    <row r="76" spans="1:2">
      <c r="A76" s="316" t="s">
        <v>5523</v>
      </c>
      <c r="B76" s="316" t="str">
        <f t="shared" si="1"/>
        <v>INSERT INTO UPK_TEST.upk_k60.m_k60_buhin_no (buhin_no, created_date, created_tantou_id) VALUES ('76366/7 1VA0A', GETDATE(), 999);</v>
      </c>
    </row>
    <row r="77" spans="1:2">
      <c r="A77" s="316" t="s">
        <v>5524</v>
      </c>
      <c r="B77" s="316" t="str">
        <f t="shared" si="1"/>
        <v>INSERT INTO UPK_TEST.upk_k60.m_k60_buhin_no (buhin_no, created_date, created_tantou_id) VALUES ('76366/7 1VA0A-E', GETDATE(), 999);</v>
      </c>
    </row>
    <row r="78" spans="1:2">
      <c r="A78" s="320" t="s">
        <v>5779</v>
      </c>
      <c r="B78" s="316" t="str">
        <f>$K$1&amp;"'"&amp;$A78&amp;"', GETDATE(), 999);"</f>
        <v>INSERT INTO UPK_TEST.upk_k60.m_k60_buhin_no (buhin_no, created_date, created_tantou_id) VALUES ('64142/3 3TU0A/JN20A-E', GETDATE(), 999);</v>
      </c>
    </row>
    <row r="79" spans="1:2">
      <c r="A79" s="320" t="s">
        <v>5526</v>
      </c>
      <c r="B79" s="316" t="str">
        <f t="shared" si="1"/>
        <v>INSERT INTO UPK_TEST.upk_k60.m_k60_buhin_no (buhin_no, created_date, created_tantou_id) VALUES ('64142/3 3TU0A/JN20A', GETDATE(), 999);</v>
      </c>
    </row>
    <row r="80" spans="1:2">
      <c r="A80" s="316" t="s">
        <v>406</v>
      </c>
      <c r="B80" s="316" t="str">
        <f t="shared" si="1"/>
        <v>INSERT INTO UPK_TEST.upk_k60.m_k60_buhin_no (buhin_no, created_date, created_tantou_id) VALUES ('67412 JN90A-E', GETDATE(), 999);</v>
      </c>
    </row>
    <row r="81" spans="1:2">
      <c r="A81" s="316" t="s">
        <v>407</v>
      </c>
      <c r="B81" s="316" t="str">
        <f t="shared" si="1"/>
        <v>INSERT INTO UPK_TEST.upk_k60.m_k60_buhin_no (buhin_no, created_date, created_tantou_id) VALUES ('67412 JN90A', GETDATE(), 999);</v>
      </c>
    </row>
    <row r="82" spans="1:2">
      <c r="A82" s="316" t="s">
        <v>5527</v>
      </c>
      <c r="B82" s="316" t="str">
        <f t="shared" si="1"/>
        <v>INSERT INTO UPK_TEST.upk_k60.m_k60_buhin_no (buhin_no, created_date, created_tantou_id) VALUES ('67408/9 JN20A', GETDATE(), 999);</v>
      </c>
    </row>
    <row r="83" spans="1:2">
      <c r="A83" s="316" t="s">
        <v>5528</v>
      </c>
      <c r="B83" s="316" t="str">
        <f t="shared" si="1"/>
        <v>INSERT INTO UPK_TEST.upk_k60.m_k60_buhin_no (buhin_no, created_date, created_tantou_id) VALUES ('67408/9 JN20A-E', GETDATE(), 999);</v>
      </c>
    </row>
    <row r="84" spans="1:2">
      <c r="A84" s="316" t="s">
        <v>408</v>
      </c>
      <c r="B84" s="316" t="str">
        <f t="shared" si="1"/>
        <v>INSERT INTO UPK_TEST.upk_k60.m_k60_buhin_no (buhin_no, created_date, created_tantou_id) VALUES ('75134 JN20A', GETDATE(), 999);</v>
      </c>
    </row>
    <row r="85" spans="1:2">
      <c r="A85" s="316" t="s">
        <v>409</v>
      </c>
      <c r="B85" s="316" t="str">
        <f t="shared" si="1"/>
        <v>INSERT INTO UPK_TEST.upk_k60.m_k60_buhin_no (buhin_no, created_date, created_tantou_id) VALUES ('75134 JN20A-E', GETDATE(), 999);</v>
      </c>
    </row>
    <row r="86" spans="1:2">
      <c r="A86" s="316" t="s">
        <v>410</v>
      </c>
      <c r="B86" s="316" t="str">
        <f t="shared" si="1"/>
        <v>INSERT INTO UPK_TEST.upk_k60.m_k60_buhin_no (buhin_no, created_date, created_tantou_id) VALUES ('75135 JN20A', GETDATE(), 999);</v>
      </c>
    </row>
    <row r="87" spans="1:2">
      <c r="A87" s="316" t="s">
        <v>411</v>
      </c>
      <c r="B87" s="316" t="str">
        <f t="shared" si="1"/>
        <v>INSERT INTO UPK_TEST.upk_k60.m_k60_buhin_no (buhin_no, created_date, created_tantou_id) VALUES ('75135 JN20A-E', GETDATE(), 999);</v>
      </c>
    </row>
    <row r="88" spans="1:2">
      <c r="A88" s="316" t="s">
        <v>5529</v>
      </c>
      <c r="B88" s="316" t="str">
        <f t="shared" si="1"/>
        <v>INSERT INTO UPK_TEST.upk_k60.m_k60_buhin_no (buhin_no, created_date, created_tantou_id) VALUES ('75432/3 JN20A', GETDATE(), 999);</v>
      </c>
    </row>
    <row r="89" spans="1:2">
      <c r="A89" s="316" t="s">
        <v>5530</v>
      </c>
      <c r="B89" s="316" t="str">
        <f t="shared" si="1"/>
        <v>INSERT INTO UPK_TEST.upk_k60.m_k60_buhin_no (buhin_no, created_date, created_tantou_id) VALUES ('76272/3 JN20A', GETDATE(), 999);</v>
      </c>
    </row>
    <row r="90" spans="1:2">
      <c r="A90" s="316" t="s">
        <v>5531</v>
      </c>
      <c r="B90" s="316" t="str">
        <f t="shared" si="1"/>
        <v>INSERT INTO UPK_TEST.upk_k60.m_k60_buhin_no (buhin_no, created_date, created_tantou_id) VALUES ('76272/3 JN20A-E', GETDATE(), 999);</v>
      </c>
    </row>
    <row r="91" spans="1:2">
      <c r="A91" s="316" t="s">
        <v>412</v>
      </c>
      <c r="B91" s="316" t="str">
        <f t="shared" si="1"/>
        <v>INSERT INTO UPK_TEST.upk_k60.m_k60_buhin_no (buhin_no, created_date, created_tantou_id) VALUES ('76232 JN20A', GETDATE(), 999);</v>
      </c>
    </row>
    <row r="92" spans="1:2">
      <c r="A92" s="316" t="s">
        <v>413</v>
      </c>
      <c r="B92" s="316" t="str">
        <f t="shared" si="1"/>
        <v>INSERT INTO UPK_TEST.upk_k60.m_k60_buhin_no (buhin_no, created_date, created_tantou_id) VALUES ('76233 JN20A', GETDATE(), 999);</v>
      </c>
    </row>
    <row r="93" spans="1:2">
      <c r="A93" s="316" t="s">
        <v>5532</v>
      </c>
      <c r="B93" s="316" t="str">
        <f t="shared" si="1"/>
        <v>INSERT INTO UPK_TEST.upk_k60.m_k60_buhin_no (buhin_no, created_date, created_tantou_id) VALUES ('764B4/5 JN20A', GETDATE(), 999);</v>
      </c>
    </row>
    <row r="94" spans="1:2">
      <c r="A94" s="316" t="s">
        <v>414</v>
      </c>
      <c r="B94" s="316" t="str">
        <f t="shared" si="1"/>
        <v>INSERT INTO UPK_TEST.upk_k60.m_k60_buhin_no (buhin_no, created_date, created_tantou_id) VALUES ('76753 JN20A', GETDATE(), 999);</v>
      </c>
    </row>
    <row r="95" spans="1:2">
      <c r="A95" s="316" t="s">
        <v>415</v>
      </c>
      <c r="B95" s="316" t="str">
        <f t="shared" si="1"/>
        <v>INSERT INTO UPK_TEST.upk_k60.m_k60_buhin_no (buhin_no, created_date, created_tantou_id) VALUES ('79422 JN20A', GETDATE(), 999);</v>
      </c>
    </row>
    <row r="96" spans="1:2">
      <c r="A96" s="316" t="s">
        <v>416</v>
      </c>
      <c r="B96" s="316" t="str">
        <f t="shared" si="1"/>
        <v>INSERT INTO UPK_TEST.upk_k60.m_k60_buhin_no (buhin_no, created_date, created_tantou_id) VALUES ('79422 JN20B', GETDATE(), 999);</v>
      </c>
    </row>
    <row r="97" spans="1:2">
      <c r="A97" s="316" t="s">
        <v>417</v>
      </c>
      <c r="B97" s="316" t="str">
        <f t="shared" si="1"/>
        <v>INSERT INTO UPK_TEST.upk_k60.m_k60_buhin_no (buhin_no, created_date, created_tantou_id) VALUES ('17285 1LA1A01', GETDATE(), 999);</v>
      </c>
    </row>
    <row r="98" spans="1:2">
      <c r="A98" s="316" t="s">
        <v>418</v>
      </c>
      <c r="B98" s="316" t="str">
        <f t="shared" si="1"/>
        <v>INSERT INTO UPK_TEST.upk_k60.m_k60_buhin_no (buhin_no, created_date, created_tantou_id) VALUES ('64132 1LA0A', GETDATE(), 999);</v>
      </c>
    </row>
    <row r="99" spans="1:2">
      <c r="A99" s="316" t="s">
        <v>419</v>
      </c>
      <c r="B99" s="316" t="str">
        <f t="shared" si="1"/>
        <v>INSERT INTO UPK_TEST.upk_k60.m_k60_buhin_no (buhin_no, created_date, created_tantou_id) VALUES ('64132 1LA0A-G', GETDATE(), 999);</v>
      </c>
    </row>
    <row r="100" spans="1:2">
      <c r="A100" s="316" t="s">
        <v>420</v>
      </c>
      <c r="B100" s="316" t="str">
        <f t="shared" si="1"/>
        <v>INSERT INTO UPK_TEST.upk_k60.m_k60_buhin_no (buhin_no, created_date, created_tantou_id) VALUES ('64133 1LA0A', GETDATE(), 999);</v>
      </c>
    </row>
    <row r="101" spans="1:2">
      <c r="A101" s="316" t="s">
        <v>5533</v>
      </c>
      <c r="B101" s="316" t="str">
        <f t="shared" si="1"/>
        <v>INSERT INTO UPK_TEST.upk_k60.m_k60_buhin_no (buhin_no, created_date, created_tantou_id) VALUES ('64182/3 1LA0A', GETDATE(), 999);</v>
      </c>
    </row>
    <row r="102" spans="1:2">
      <c r="A102" s="316" t="s">
        <v>5534</v>
      </c>
      <c r="B102" s="316" t="str">
        <f t="shared" si="1"/>
        <v>INSERT INTO UPK_TEST.upk_k60.m_k60_buhin_no (buhin_no, created_date, created_tantou_id) VALUES ('745B6/7 1LA0A', GETDATE(), 999);</v>
      </c>
    </row>
    <row r="103" spans="1:2">
      <c r="A103" s="316" t="s">
        <v>5535</v>
      </c>
      <c r="B103" s="316" t="str">
        <f t="shared" si="1"/>
        <v>INSERT INTO UPK_TEST.upk_k60.m_k60_buhin_no (buhin_no, created_date, created_tantou_id) VALUES ('745B6/7 1LA0A-G', GETDATE(), 999);</v>
      </c>
    </row>
    <row r="104" spans="1:2">
      <c r="A104" s="316" t="s">
        <v>5536</v>
      </c>
      <c r="B104" s="316" t="str">
        <f t="shared" si="1"/>
        <v>INSERT INTO UPK_TEST.upk_k60.m_k60_buhin_no (buhin_no, created_date, created_tantou_id) VALUES ('76456/7 1LA0A', GETDATE(), 999);</v>
      </c>
    </row>
    <row r="105" spans="1:2">
      <c r="A105" s="316" t="s">
        <v>5537</v>
      </c>
      <c r="B105" s="316" t="str">
        <f t="shared" si="1"/>
        <v>INSERT INTO UPK_TEST.upk_k60.m_k60_buhin_no (buhin_no, created_date, created_tantou_id) VALUES ('76456/7 1LA0A-G', GETDATE(), 999);</v>
      </c>
    </row>
    <row r="106" spans="1:2">
      <c r="A106" s="316" t="s">
        <v>421</v>
      </c>
      <c r="B106" s="316" t="str">
        <f t="shared" si="1"/>
        <v>INSERT INTO UPK_TEST.upk_k60.m_k60_buhin_no (buhin_no, created_date, created_tantou_id) VALUES ('75432 1LA0A', GETDATE(), 999);</v>
      </c>
    </row>
    <row r="107" spans="1:2">
      <c r="A107" s="316" t="s">
        <v>5538</v>
      </c>
      <c r="B107" s="316" t="str">
        <f t="shared" si="1"/>
        <v>INSERT INTO UPK_TEST.upk_k60.m_k60_buhin_no (buhin_no, created_date, created_tantou_id) VALUES ('756C0/1 1LA0A', GETDATE(), 999);</v>
      </c>
    </row>
    <row r="108" spans="1:2">
      <c r="A108" s="316" t="s">
        <v>5539</v>
      </c>
      <c r="B108" s="316" t="str">
        <f t="shared" si="1"/>
        <v>INSERT INTO UPK_TEST.upk_k60.m_k60_buhin_no (buhin_no, created_date, created_tantou_id) VALUES ('756C0/1 1LA0A-G', GETDATE(), 999);</v>
      </c>
    </row>
    <row r="109" spans="1:2">
      <c r="A109" s="316" t="s">
        <v>422</v>
      </c>
      <c r="B109" s="316" t="str">
        <f t="shared" si="1"/>
        <v>INSERT INTO UPK_TEST.upk_k60.m_k60_buhin_no (buhin_no, created_date, created_tantou_id) VALUES ('76262 1LA0A', GETDATE(), 999);</v>
      </c>
    </row>
    <row r="110" spans="1:2">
      <c r="A110" s="316" t="s">
        <v>423</v>
      </c>
      <c r="B110" s="316" t="str">
        <f t="shared" si="1"/>
        <v>INSERT INTO UPK_TEST.upk_k60.m_k60_buhin_no (buhin_no, created_date, created_tantou_id) VALUES ('76263 1LA0A', GETDATE(), 999);</v>
      </c>
    </row>
    <row r="111" spans="1:2">
      <c r="A111" s="316" t="s">
        <v>5540</v>
      </c>
      <c r="B111" s="316" t="str">
        <f t="shared" si="1"/>
        <v>INSERT INTO UPK_TEST.upk_k60.m_k60_buhin_no (buhin_no, created_date, created_tantou_id) VALUES ('76272/3 1LA0A', GETDATE(), 999);</v>
      </c>
    </row>
    <row r="112" spans="1:2">
      <c r="A112" s="316" t="s">
        <v>5541</v>
      </c>
      <c r="B112" s="316" t="str">
        <f t="shared" si="1"/>
        <v>INSERT INTO UPK_TEST.upk_k60.m_k60_buhin_no (buhin_no, created_date, created_tantou_id) VALUES ('64112/3 1JA0A-B', GETDATE(), 999);</v>
      </c>
    </row>
    <row r="113" spans="1:2">
      <c r="A113" s="316" t="s">
        <v>424</v>
      </c>
      <c r="B113" s="316" t="str">
        <f t="shared" si="1"/>
        <v>INSERT INTO UPK_TEST.upk_k60.m_k60_buhin_no (buhin_no, created_date, created_tantou_id) VALUES ('64112 1JA0A-C', GETDATE(), 999);</v>
      </c>
    </row>
    <row r="114" spans="1:2">
      <c r="A114" s="316" t="s">
        <v>425</v>
      </c>
      <c r="B114" s="316" t="str">
        <f t="shared" si="1"/>
        <v>INSERT INTO UPK_TEST.upk_k60.m_k60_buhin_no (buhin_no, created_date, created_tantou_id) VALUES ('64113 1JA0A', GETDATE(), 999);</v>
      </c>
    </row>
    <row r="115" spans="1:2">
      <c r="A115" s="316" t="s">
        <v>5542</v>
      </c>
      <c r="B115" s="316" t="str">
        <f t="shared" si="1"/>
        <v>INSERT INTO UPK_TEST.upk_k60.m_k60_buhin_no (buhin_no, created_date, created_tantou_id) VALUES ('64142/3 1JA0A', GETDATE(), 999);</v>
      </c>
    </row>
    <row r="116" spans="1:2">
      <c r="A116" s="316" t="s">
        <v>426</v>
      </c>
      <c r="B116" s="316" t="str">
        <f t="shared" si="1"/>
        <v>INSERT INTO UPK_TEST.upk_k60.m_k60_buhin_no (buhin_no, created_date, created_tantou_id) VALUES ('75176 1JB0A', GETDATE(), 999);</v>
      </c>
    </row>
    <row r="117" spans="1:2">
      <c r="A117" s="316" t="s">
        <v>427</v>
      </c>
      <c r="B117" s="316" t="str">
        <f t="shared" si="1"/>
        <v>INSERT INTO UPK_TEST.upk_k60.m_k60_buhin_no (buhin_no, created_date, created_tantou_id) VALUES ('75177 1JA0A', GETDATE(), 999);</v>
      </c>
    </row>
    <row r="118" spans="1:2">
      <c r="A118" s="316" t="s">
        <v>428</v>
      </c>
      <c r="B118" s="316" t="str">
        <f t="shared" si="1"/>
        <v>INSERT INTO UPK_TEST.upk_k60.m_k60_buhin_no (buhin_no, created_date, created_tantou_id) VALUES ('76548 6AX0A', GETDATE(), 999);</v>
      </c>
    </row>
    <row r="119" spans="1:2">
      <c r="A119" s="316" t="s">
        <v>429</v>
      </c>
      <c r="B119" s="316" t="str">
        <f t="shared" si="1"/>
        <v>INSERT INTO UPK_TEST.upk_k60.m_k60_buhin_no (buhin_no, created_date, created_tantou_id) VALUES ('76549 6AX0A', GETDATE(), 999);</v>
      </c>
    </row>
    <row r="120" spans="1:2">
      <c r="A120" s="316" t="s">
        <v>430</v>
      </c>
      <c r="B120" s="316" t="str">
        <f t="shared" si="1"/>
        <v>INSERT INTO UPK_TEST.upk_k60.m_k60_buhin_no (buhin_no, created_date, created_tantou_id) VALUES ('74283 3XA0A', GETDATE(), 999);</v>
      </c>
    </row>
    <row r="121" spans="1:2">
      <c r="A121" s="316" t="s">
        <v>431</v>
      </c>
      <c r="B121" s="316" t="str">
        <f t="shared" si="1"/>
        <v>INSERT INTO UPK_TEST.upk_k60.m_k60_buhin_no (buhin_no, created_date, created_tantou_id) VALUES ('74283 3XA0B', GETDATE(), 999);</v>
      </c>
    </row>
    <row r="122" spans="1:2">
      <c r="A122" s="316" t="s">
        <v>432</v>
      </c>
      <c r="B122" s="316" t="str">
        <f t="shared" si="1"/>
        <v>INSERT INTO UPK_TEST.upk_k60.m_k60_buhin_no (buhin_no, created_date, created_tantou_id) VALUES ('74322 5YJ0A', GETDATE(), 999);</v>
      </c>
    </row>
    <row r="123" spans="1:2">
      <c r="A123" s="316" t="s">
        <v>433</v>
      </c>
      <c r="B123" s="316" t="str">
        <f t="shared" si="1"/>
        <v>INSERT INTO UPK_TEST.upk_k60.m_k60_buhin_no (buhin_no, created_date, created_tantou_id) VALUES ('75112 3XA0A', GETDATE(), 999);</v>
      </c>
    </row>
    <row r="124" spans="1:2">
      <c r="A124" s="316" t="s">
        <v>434</v>
      </c>
      <c r="B124" s="316" t="str">
        <f t="shared" si="1"/>
        <v>INSERT INTO UPK_TEST.upk_k60.m_k60_buhin_no (buhin_no, created_date, created_tantou_id) VALUES ('75113 3XA0A', GETDATE(), 999);</v>
      </c>
    </row>
    <row r="125" spans="1:2">
      <c r="A125" s="316" t="s">
        <v>435</v>
      </c>
      <c r="B125" s="316" t="str">
        <f t="shared" si="1"/>
        <v>INSERT INTO UPK_TEST.upk_k60.m_k60_buhin_no (buhin_no, created_date, created_tantou_id) VALUES ('75112 3XE0A', GETDATE(), 999);</v>
      </c>
    </row>
    <row r="126" spans="1:2">
      <c r="A126" s="316" t="s">
        <v>436</v>
      </c>
      <c r="B126" s="316" t="str">
        <f t="shared" si="1"/>
        <v>INSERT INTO UPK_TEST.upk_k60.m_k60_buhin_no (buhin_no, created_date, created_tantou_id) VALUES ('75113 3XE0A', GETDATE(), 999);</v>
      </c>
    </row>
    <row r="127" spans="1:2">
      <c r="A127" s="316" t="s">
        <v>437</v>
      </c>
      <c r="B127" s="316" t="str">
        <f t="shared" si="1"/>
        <v>INSERT INTO UPK_TEST.upk_k60.m_k60_buhin_no (buhin_no, created_date, created_tantou_id) VALUES ('75422 5YJ0A', GETDATE(), 999);</v>
      </c>
    </row>
    <row r="128" spans="1:2">
      <c r="A128" s="316" t="s">
        <v>438</v>
      </c>
      <c r="B128" s="316" t="str">
        <f t="shared" si="1"/>
        <v>INSERT INTO UPK_TEST.upk_k60.m_k60_buhin_no (buhin_no, created_date, created_tantou_id) VALUES ('75422 5YJ2A', GETDATE(), 999);</v>
      </c>
    </row>
    <row r="129" spans="1:2">
      <c r="A129" s="316" t="s">
        <v>439</v>
      </c>
      <c r="B129" s="316" t="str">
        <f t="shared" si="1"/>
        <v>INSERT INTO UPK_TEST.upk_k60.m_k60_buhin_no (buhin_no, created_date, created_tantou_id) VALUES ('17285 5YJ0A01', GETDATE(), 999);</v>
      </c>
    </row>
    <row r="130" spans="1:2">
      <c r="A130" s="316" t="s">
        <v>440</v>
      </c>
      <c r="B130" s="316" t="str">
        <f t="shared" si="1"/>
        <v>INSERT INTO UPK_TEST.upk_k60.m_k60_buhin_no (buhin_no, created_date, created_tantou_id) VALUES ('765M2 3XA0A', GETDATE(), 999);</v>
      </c>
    </row>
    <row r="131" spans="1:2">
      <c r="A131" s="316" t="s">
        <v>441</v>
      </c>
      <c r="B131" s="316" t="str">
        <f t="shared" si="1"/>
        <v>INSERT INTO UPK_TEST.upk_k60.m_k60_buhin_no (buhin_no, created_date, created_tantou_id) VALUES ('765M3 3XA0A', GETDATE(), 999);</v>
      </c>
    </row>
    <row r="132" spans="1:2">
      <c r="A132" s="316" t="s">
        <v>442</v>
      </c>
      <c r="B132" s="316" t="str">
        <f t="shared" si="1"/>
        <v>INSERT INTO UPK_TEST.upk_k60.m_k60_buhin_no (buhin_no, created_date, created_tantou_id) VALUES ('765M2 3XC0A', GETDATE(), 999);</v>
      </c>
    </row>
    <row r="133" spans="1:2">
      <c r="A133" s="316" t="s">
        <v>443</v>
      </c>
      <c r="B133" s="316" t="str">
        <f t="shared" ref="B133:B196" si="2">$K$1&amp;"'"&amp;$A133&amp;"', GETDATE(), 999);"</f>
        <v>INSERT INTO UPK_TEST.upk_k60.m_k60_buhin_no (buhin_no, created_date, created_tantou_id) VALUES ('765M3 3XC0A', GETDATE(), 999);</v>
      </c>
    </row>
    <row r="134" spans="1:2">
      <c r="A134" s="316" t="s">
        <v>444</v>
      </c>
      <c r="B134" s="316" t="str">
        <f t="shared" si="2"/>
        <v>INSERT INTO UPK_TEST.upk_k60.m_k60_buhin_no (buhin_no, created_date, created_tantou_id) VALUES ('77532 3XA2CUF', GETDATE(), 999);</v>
      </c>
    </row>
    <row r="135" spans="1:2">
      <c r="A135" s="316" t="s">
        <v>445</v>
      </c>
      <c r="B135" s="316" t="str">
        <f t="shared" si="2"/>
        <v>INSERT INTO UPK_TEST.upk_k60.m_k60_buhin_no (buhin_no, created_date, created_tantou_id) VALUES ('77533 3YF2BUF', GETDATE(), 999);</v>
      </c>
    </row>
    <row r="136" spans="1:2">
      <c r="A136" s="316" t="s">
        <v>446</v>
      </c>
      <c r="B136" s="316" t="str">
        <f t="shared" si="2"/>
        <v>INSERT INTO UPK_TEST.upk_k60.m_k60_buhin_no (buhin_no, created_date, created_tantou_id) VALUES ('77552 3YF2AUF', GETDATE(), 999);</v>
      </c>
    </row>
    <row r="137" spans="1:2">
      <c r="A137" s="316" t="s">
        <v>447</v>
      </c>
      <c r="B137" s="316" t="str">
        <f t="shared" si="2"/>
        <v>INSERT INTO UPK_TEST.upk_k60.m_k60_buhin_no (buhin_no, created_date, created_tantou_id) VALUES ('77553 3YE2AUF', GETDATE(), 999);</v>
      </c>
    </row>
    <row r="138" spans="1:2">
      <c r="A138" s="316" t="s">
        <v>448</v>
      </c>
      <c r="B138" s="316" t="str">
        <f t="shared" si="2"/>
        <v>INSERT INTO UPK_TEST.upk_k60.m_k60_buhin_no (buhin_no, created_date, created_tantou_id) VALUES ('77574 3XA0A', GETDATE(), 999);</v>
      </c>
    </row>
    <row r="139" spans="1:2">
      <c r="A139" s="316" t="s">
        <v>449</v>
      </c>
      <c r="B139" s="316" t="str">
        <f t="shared" si="2"/>
        <v>INSERT INTO UPK_TEST.upk_k60.m_k60_buhin_no (buhin_no, created_date, created_tantou_id) VALUES ('77575 3XA0A', GETDATE(), 999);</v>
      </c>
    </row>
    <row r="140" spans="1:2">
      <c r="A140" s="316" t="s">
        <v>450</v>
      </c>
      <c r="B140" s="316" t="str">
        <f t="shared" si="2"/>
        <v>INSERT INTO UPK_TEST.upk_k60.m_k60_buhin_no (buhin_no, created_date, created_tantou_id) VALUES ('76232 3XA0A', GETDATE(), 999);</v>
      </c>
    </row>
    <row r="141" spans="1:2">
      <c r="A141" s="316" t="s">
        <v>451</v>
      </c>
      <c r="B141" s="316" t="str">
        <f t="shared" si="2"/>
        <v>INSERT INTO UPK_TEST.upk_k60.m_k60_buhin_no (buhin_no, created_date, created_tantou_id) VALUES ('76232 3XJ0A', GETDATE(), 999);</v>
      </c>
    </row>
    <row r="142" spans="1:2">
      <c r="A142" s="316" t="s">
        <v>452</v>
      </c>
      <c r="B142" s="316" t="str">
        <f t="shared" si="2"/>
        <v>INSERT INTO UPK_TEST.upk_k60.m_k60_buhin_no (buhin_no, created_date, created_tantou_id) VALUES ('76233 3XA0A', GETDATE(), 999);</v>
      </c>
    </row>
    <row r="143" spans="1:2">
      <c r="A143" s="316" t="s">
        <v>453</v>
      </c>
      <c r="B143" s="316" t="str">
        <f t="shared" si="2"/>
        <v>INSERT INTO UPK_TEST.upk_k60.m_k60_buhin_no (buhin_no, created_date, created_tantou_id) VALUES ('76233 3XJ0A', GETDATE(), 999);</v>
      </c>
    </row>
    <row r="144" spans="1:2">
      <c r="A144" s="316" t="s">
        <v>454</v>
      </c>
      <c r="B144" s="316" t="str">
        <f t="shared" si="2"/>
        <v>INSERT INTO UPK_TEST.upk_k60.m_k60_buhin_no (buhin_no, created_date, created_tantou_id) VALUES ('76272 3VA0A', GETDATE(), 999);</v>
      </c>
    </row>
    <row r="145" spans="1:2">
      <c r="A145" s="316" t="s">
        <v>455</v>
      </c>
      <c r="B145" s="316" t="str">
        <f t="shared" si="2"/>
        <v>INSERT INTO UPK_TEST.upk_k60.m_k60_buhin_no (buhin_no, created_date, created_tantou_id) VALUES ('76273 3VA0A', GETDATE(), 999);</v>
      </c>
    </row>
    <row r="146" spans="1:2">
      <c r="A146" s="316" t="s">
        <v>5543</v>
      </c>
      <c r="B146" s="316" t="str">
        <f t="shared" si="2"/>
        <v>INSERT INTO UPK_TEST.upk_k60.m_k60_buhin_no (buhin_no, created_date, created_tantou_id) VALUES ('76332/3 3VA0A', GETDATE(), 999);</v>
      </c>
    </row>
    <row r="147" spans="1:2">
      <c r="A147" s="316" t="s">
        <v>456</v>
      </c>
      <c r="B147" s="316" t="str">
        <f t="shared" si="2"/>
        <v>INSERT INTO UPK_TEST.upk_k60.m_k60_buhin_no (buhin_no, created_date, created_tantou_id) VALUES ('66312 3VA1C', GETDATE(), 999);</v>
      </c>
    </row>
    <row r="148" spans="1:2">
      <c r="A148" s="316" t="s">
        <v>457</v>
      </c>
      <c r="B148" s="316" t="str">
        <f t="shared" si="2"/>
        <v>INSERT INTO UPK_TEST.upk_k60.m_k60_buhin_no (buhin_no, created_date, created_tantou_id) VALUES ('66312 5WK1C', GETDATE(), 999);</v>
      </c>
    </row>
    <row r="149" spans="1:2">
      <c r="A149" s="316" t="s">
        <v>5544</v>
      </c>
      <c r="B149" s="316" t="str">
        <f t="shared" si="2"/>
        <v>INSERT INTO UPK_TEST.upk_k60.m_k60_buhin_no (buhin_no, created_date, created_tantou_id) VALUES ('80118/9 3VA0A', GETDATE(), 999);</v>
      </c>
    </row>
    <row r="150" spans="1:2">
      <c r="A150" s="316" t="s">
        <v>5545</v>
      </c>
      <c r="B150" s="316" t="str">
        <f t="shared" si="2"/>
        <v>INSERT INTO UPK_TEST.upk_k60.m_k60_buhin_no (buhin_no, created_date, created_tantou_id) VALUES ('76316/7 3VA0A', GETDATE(), 999);</v>
      </c>
    </row>
    <row r="151" spans="1:2">
      <c r="A151" s="316" t="s">
        <v>458</v>
      </c>
      <c r="B151" s="316" t="str">
        <f t="shared" si="2"/>
        <v>INSERT INTO UPK_TEST.upk_k60.m_k60_buhin_no (buhin_no, created_date, created_tantou_id) VALUES ('75632 3VA0A', GETDATE(), 999);</v>
      </c>
    </row>
    <row r="152" spans="1:2">
      <c r="A152" s="316" t="s">
        <v>459</v>
      </c>
      <c r="B152" s="316" t="str">
        <f t="shared" si="2"/>
        <v>INSERT INTO UPK_TEST.upk_k60.m_k60_buhin_no (buhin_no, created_date, created_tantou_id) VALUES ('75652 3VA0A', GETDATE(), 999);</v>
      </c>
    </row>
    <row r="153" spans="1:2">
      <c r="A153" s="316" t="s">
        <v>5546</v>
      </c>
      <c r="B153" s="316" t="str">
        <f t="shared" si="2"/>
        <v>INSERT INTO UPK_TEST.upk_k60.m_k60_buhin_no (buhin_no, created_date, created_tantou_id) VALUES ('755C4/5 3VA0A', GETDATE(), 999);</v>
      </c>
    </row>
    <row r="154" spans="1:2">
      <c r="A154" s="316" t="s">
        <v>5547</v>
      </c>
      <c r="B154" s="316" t="str">
        <f t="shared" si="2"/>
        <v>INSERT INTO UPK_TEST.upk_k60.m_k60_buhin_no (buhin_no, created_date, created_tantou_id) VALUES ('64122/3 4CB0A', GETDATE(), 999);</v>
      </c>
    </row>
    <row r="155" spans="1:2">
      <c r="A155" s="316" t="s">
        <v>5548</v>
      </c>
      <c r="B155" s="316" t="str">
        <f t="shared" si="2"/>
        <v>INSERT INTO UPK_TEST.upk_k60.m_k60_buhin_no (buhin_no, created_date, created_tantou_id) VALUES ('64122/3 4CB0A-E', GETDATE(), 999);</v>
      </c>
    </row>
    <row r="156" spans="1:2">
      <c r="A156" s="316" t="s">
        <v>5549</v>
      </c>
      <c r="B156" s="316" t="str">
        <f t="shared" si="2"/>
        <v>INSERT INTO UPK_TEST.upk_k60.m_k60_buhin_no (buhin_no, created_date, created_tantou_id) VALUES ('64184/5 4CB0A', GETDATE(), 999);</v>
      </c>
    </row>
    <row r="157" spans="1:2">
      <c r="A157" s="316" t="s">
        <v>460</v>
      </c>
      <c r="B157" s="316" t="str">
        <f t="shared" si="2"/>
        <v>INSERT INTO UPK_TEST.upk_k60.m_k60_buhin_no (buhin_no, created_date, created_tantou_id) VALUES ('66312 4CB0A', GETDATE(), 999);</v>
      </c>
    </row>
    <row r="158" spans="1:2">
      <c r="A158" s="316" t="s">
        <v>5550</v>
      </c>
      <c r="B158" s="316" t="str">
        <f t="shared" si="2"/>
        <v>INSERT INTO UPK_TEST.upk_k60.m_k60_buhin_no (buhin_no, created_date, created_tantou_id) VALUES ('74516/7 4CE0A', GETDATE(), 999);</v>
      </c>
    </row>
    <row r="159" spans="1:2">
      <c r="A159" s="316" t="s">
        <v>5551</v>
      </c>
      <c r="B159" s="316" t="str">
        <f t="shared" si="2"/>
        <v>INSERT INTO UPK_TEST.upk_k60.m_k60_buhin_no (buhin_no, created_date, created_tantou_id) VALUES ('74516/7 4CE0A-E', GETDATE(), 999);</v>
      </c>
    </row>
    <row r="160" spans="1:2">
      <c r="A160" s="316" t="s">
        <v>5552</v>
      </c>
      <c r="B160" s="316" t="str">
        <f t="shared" si="2"/>
        <v>INSERT INTO UPK_TEST.upk_k60.m_k60_buhin_no (buhin_no, created_date, created_tantou_id) VALUES ('74516/7 4CE1A', GETDATE(), 999);</v>
      </c>
    </row>
    <row r="161" spans="1:2">
      <c r="A161" s="316" t="s">
        <v>5553</v>
      </c>
      <c r="B161" s="316" t="str">
        <f t="shared" si="2"/>
        <v>INSERT INTO UPK_TEST.upk_k60.m_k60_buhin_no (buhin_no, created_date, created_tantou_id) VALUES ('76218/9 4CC0A', GETDATE(), 999);</v>
      </c>
    </row>
    <row r="162" spans="1:2">
      <c r="A162" s="316" t="s">
        <v>5554</v>
      </c>
      <c r="B162" s="316" t="str">
        <f t="shared" si="2"/>
        <v>INSERT INTO UPK_TEST.upk_k60.m_k60_buhin_no (buhin_no, created_date, created_tantou_id) VALUES ('76232/3 4CC0A', GETDATE(), 999);</v>
      </c>
    </row>
    <row r="163" spans="1:2">
      <c r="A163" s="316" t="s">
        <v>461</v>
      </c>
      <c r="B163" s="316" t="str">
        <f t="shared" si="2"/>
        <v>INSERT INTO UPK_TEST.upk_k60.m_k60_buhin_no (buhin_no, created_date, created_tantou_id) VALUES ('76242 4CB0A', GETDATE(), 999);</v>
      </c>
    </row>
    <row r="164" spans="1:2">
      <c r="A164" s="316" t="s">
        <v>462</v>
      </c>
      <c r="B164" s="316" t="str">
        <f t="shared" si="2"/>
        <v>INSERT INTO UPK_TEST.upk_k60.m_k60_buhin_no (buhin_no, created_date, created_tantou_id) VALUES ('76243 4CB0A', GETDATE(), 999);</v>
      </c>
    </row>
    <row r="165" spans="1:2">
      <c r="A165" s="316" t="s">
        <v>463</v>
      </c>
      <c r="B165" s="316" t="str">
        <f t="shared" si="2"/>
        <v>INSERT INTO UPK_TEST.upk_k60.m_k60_buhin_no (buhin_no, created_date, created_tantou_id) VALUES ('76272 4CC0A', GETDATE(), 999);</v>
      </c>
    </row>
    <row r="166" spans="1:2">
      <c r="A166" s="316" t="s">
        <v>464</v>
      </c>
      <c r="B166" s="316" t="str">
        <f t="shared" si="2"/>
        <v>INSERT INTO UPK_TEST.upk_k60.m_k60_buhin_no (buhin_no, created_date, created_tantou_id) VALUES ('76273 4CC0A', GETDATE(), 999);</v>
      </c>
    </row>
    <row r="167" spans="1:2">
      <c r="A167" s="316" t="s">
        <v>465</v>
      </c>
      <c r="B167" s="316" t="str">
        <f t="shared" si="2"/>
        <v>INSERT INTO UPK_TEST.upk_k60.m_k60_buhin_no (buhin_no, created_date, created_tantou_id) VALUES ('76426 4CC0A', GETDATE(), 999);</v>
      </c>
    </row>
    <row r="168" spans="1:2">
      <c r="A168" s="316" t="s">
        <v>466</v>
      </c>
      <c r="B168" s="316" t="str">
        <f t="shared" si="2"/>
        <v>INSERT INTO UPK_TEST.upk_k60.m_k60_buhin_no (buhin_no, created_date, created_tantou_id) VALUES ('76427 4CC0A', GETDATE(), 999);</v>
      </c>
    </row>
    <row r="169" spans="1:2">
      <c r="A169" s="316" t="s">
        <v>5555</v>
      </c>
      <c r="B169" s="316" t="str">
        <f t="shared" si="2"/>
        <v>INSERT INTO UPK_TEST.upk_k60.m_k60_buhin_no (buhin_no, created_date, created_tantou_id) VALUES ('64112/3 5TA0A', GETDATE(), 999);</v>
      </c>
    </row>
    <row r="170" spans="1:2">
      <c r="A170" s="316" t="s">
        <v>467</v>
      </c>
      <c r="B170" s="316" t="str">
        <f t="shared" si="2"/>
        <v>INSERT INTO UPK_TEST.upk_k60.m_k60_buhin_no (buhin_no, created_date, created_tantou_id) VALUES ('67413 5TA0A', GETDATE(), 999);</v>
      </c>
    </row>
    <row r="171" spans="1:2">
      <c r="A171" s="316" t="s">
        <v>5556</v>
      </c>
      <c r="B171" s="316" t="str">
        <f t="shared" si="2"/>
        <v>INSERT INTO UPK_TEST.upk_k60.m_k60_buhin_no (buhin_no, created_date, created_tantou_id) VALUES ('75534/5 5TA0A', GETDATE(), 999);</v>
      </c>
    </row>
    <row r="172" spans="1:2">
      <c r="A172" s="316" t="s">
        <v>5557</v>
      </c>
      <c r="B172" s="316" t="str">
        <f t="shared" si="2"/>
        <v>INSERT INTO UPK_TEST.upk_k60.m_k60_buhin_no (buhin_no, created_date, created_tantou_id) VALUES ('75682/3 5TA0A', GETDATE(), 999);</v>
      </c>
    </row>
    <row r="173" spans="1:2">
      <c r="A173" s="316" t="s">
        <v>5558</v>
      </c>
      <c r="B173" s="316" t="str">
        <f t="shared" si="2"/>
        <v>INSERT INTO UPK_TEST.upk_k60.m_k60_buhin_no (buhin_no, created_date, created_tantou_id) VALUES ('76242/3 5TA0A', GETDATE(), 999);</v>
      </c>
    </row>
    <row r="174" spans="1:2">
      <c r="A174" s="316" t="s">
        <v>5559</v>
      </c>
      <c r="B174" s="316" t="str">
        <f t="shared" si="2"/>
        <v>INSERT INTO UPK_TEST.upk_k60.m_k60_buhin_no (buhin_no, created_date, created_tantou_id) VALUES ('76242/3 5TA1A', GETDATE(), 999);</v>
      </c>
    </row>
    <row r="175" spans="1:2">
      <c r="A175" s="316" t="s">
        <v>5560</v>
      </c>
      <c r="B175" s="316" t="str">
        <f t="shared" si="2"/>
        <v>INSERT INTO UPK_TEST.upk_k60.m_k60_buhin_no (buhin_no, created_date, created_tantou_id) VALUES ('64184/5 6MA0A', GETDATE(), 999);</v>
      </c>
    </row>
    <row r="176" spans="1:2">
      <c r="A176" s="316" t="s">
        <v>5561</v>
      </c>
      <c r="B176" s="316" t="str">
        <f t="shared" si="2"/>
        <v>INSERT INTO UPK_TEST.upk_k60.m_k60_buhin_no (buhin_no, created_date, created_tantou_id) VALUES ('74516/7 6FM0A', GETDATE(), 999);</v>
      </c>
    </row>
    <row r="177" spans="1:2">
      <c r="A177" s="316" t="s">
        <v>5562</v>
      </c>
      <c r="B177" s="316" t="str">
        <f t="shared" si="2"/>
        <v>INSERT INTO UPK_TEST.upk_k60.m_k60_buhin_no (buhin_no, created_date, created_tantou_id) VALUES ('74516/7 6MA0A', GETDATE(), 999);</v>
      </c>
    </row>
    <row r="178" spans="1:2">
      <c r="A178" s="316" t="s">
        <v>5563</v>
      </c>
      <c r="B178" s="316" t="str">
        <f t="shared" si="2"/>
        <v>INSERT INTO UPK_TEST.upk_k60.m_k60_buhin_no (buhin_no, created_date, created_tantou_id) VALUES ('75528/9 6MA0A', GETDATE(), 999);</v>
      </c>
    </row>
    <row r="179" spans="1:2">
      <c r="A179" s="316" t="s">
        <v>5564</v>
      </c>
      <c r="B179" s="316" t="str">
        <f t="shared" si="2"/>
        <v>INSERT INTO UPK_TEST.upk_k60.m_k60_buhin_no (buhin_no, created_date, created_tantou_id) VALUES ('76456/7 6MA0A', GETDATE(), 999);</v>
      </c>
    </row>
    <row r="180" spans="1:2">
      <c r="A180" s="316" t="s">
        <v>468</v>
      </c>
      <c r="B180" s="316" t="str">
        <f t="shared" si="2"/>
        <v>INSERT INTO UPK_TEST.upk_k60.m_k60_buhin_no (buhin_no, created_date, created_tantou_id) VALUES ('76483 6MA0A', GETDATE(), 999);</v>
      </c>
    </row>
    <row r="181" spans="1:2">
      <c r="A181" s="316" t="s">
        <v>5565</v>
      </c>
      <c r="B181" s="316" t="str">
        <f t="shared" si="2"/>
        <v>INSERT INTO UPK_TEST.upk_k60.m_k60_buhin_no (buhin_no, created_date, created_tantou_id) VALUES ('76742/3 6MA0A', GETDATE(), 999);</v>
      </c>
    </row>
    <row r="182" spans="1:2">
      <c r="A182" s="316" t="s">
        <v>5566</v>
      </c>
      <c r="B182" s="316" t="str">
        <f t="shared" si="2"/>
        <v>INSERT INTO UPK_TEST.upk_k60.m_k60_buhin_no (buhin_no, created_date, created_tantou_id) VALUES ('76332/3 4CC1A', GETDATE(), 999);</v>
      </c>
    </row>
    <row r="183" spans="1:2">
      <c r="A183" s="316" t="s">
        <v>5567</v>
      </c>
      <c r="B183" s="316" t="str">
        <f t="shared" si="2"/>
        <v>INSERT INTO UPK_TEST.upk_k60.m_k60_buhin_no (buhin_no, created_date, created_tantou_id) VALUES ('75662/3 5TL0A', GETDATE(), 999);</v>
      </c>
    </row>
    <row r="184" spans="1:2">
      <c r="A184" s="316" t="s">
        <v>5568</v>
      </c>
      <c r="B184" s="316" t="str">
        <f t="shared" si="2"/>
        <v>INSERT INTO UPK_TEST.upk_k60.m_k60_buhin_no (buhin_no, created_date, created_tantou_id) VALUES ('76456/7 6MR0A', GETDATE(), 999);</v>
      </c>
    </row>
    <row r="185" spans="1:2">
      <c r="A185" s="316" t="s">
        <v>5569</v>
      </c>
      <c r="B185" s="316" t="str">
        <f t="shared" si="2"/>
        <v>INSERT INTO UPK_TEST.upk_k60.m_k60_buhin_no (buhin_no, created_date, created_tantou_id) VALUES ('78118/9 6MA0AUF', GETDATE(), 999);</v>
      </c>
    </row>
    <row r="186" spans="1:2">
      <c r="A186" s="316" t="s">
        <v>5570</v>
      </c>
      <c r="B186" s="316" t="str">
        <f t="shared" si="2"/>
        <v>INSERT INTO UPK_TEST.upk_k60.m_k60_buhin_no (buhin_no, created_date, created_tantou_id) VALUES ('64112/3 6RA0A', GETDATE(), 999);</v>
      </c>
    </row>
    <row r="187" spans="1:2">
      <c r="A187" s="316" t="s">
        <v>5571</v>
      </c>
      <c r="B187" s="316" t="str">
        <f t="shared" si="2"/>
        <v>INSERT INTO UPK_TEST.upk_k60.m_k60_buhin_no (buhin_no, created_date, created_tantou_id) VALUES ('64122/3 6RA0A', GETDATE(), 999);</v>
      </c>
    </row>
    <row r="188" spans="1:2">
      <c r="A188" s="316" t="s">
        <v>5572</v>
      </c>
      <c r="B188" s="316" t="str">
        <f t="shared" si="2"/>
        <v>INSERT INTO UPK_TEST.upk_k60.m_k60_buhin_no (buhin_no, created_date, created_tantou_id) VALUES ('5220A M7400/M7300', GETDATE(), 999);</v>
      </c>
    </row>
    <row r="189" spans="1:2">
      <c r="A189" s="316" t="s">
        <v>5573</v>
      </c>
      <c r="B189" s="316" t="str">
        <f t="shared" si="2"/>
        <v>INSERT INTO UPK_TEST.upk_k60.m_k60_buhin_no (buhin_no, created_date, created_tantou_id) VALUES ('64182/3 6RA0A', GETDATE(), 999);</v>
      </c>
    </row>
    <row r="190" spans="1:2">
      <c r="A190" s="316" t="s">
        <v>469</v>
      </c>
      <c r="B190" s="316" t="str">
        <f t="shared" si="2"/>
        <v>INSERT INTO UPK_TEST.upk_k60.m_k60_buhin_no (buhin_no, created_date, created_tantou_id) VALUES ('66319 6RA0A', GETDATE(), 999);</v>
      </c>
    </row>
    <row r="191" spans="1:2">
      <c r="A191" s="316" t="s">
        <v>470</v>
      </c>
      <c r="B191" s="316" t="str">
        <f t="shared" si="2"/>
        <v>INSERT INTO UPK_TEST.upk_k60.m_k60_buhin_no (buhin_no, created_date, created_tantou_id) VALUES ('66362 6RA0A', GETDATE(), 999);</v>
      </c>
    </row>
    <row r="192" spans="1:2">
      <c r="A192" s="316" t="s">
        <v>5574</v>
      </c>
      <c r="B192" s="316" t="str">
        <f t="shared" si="2"/>
        <v>INSERT INTO UPK_TEST.upk_k60.m_k60_buhin_no (buhin_no, created_date, created_tantou_id) VALUES ('67466/7 6RA0A', GETDATE(), 999);</v>
      </c>
    </row>
    <row r="193" spans="1:2">
      <c r="A193" s="316" t="s">
        <v>471</v>
      </c>
      <c r="B193" s="316" t="str">
        <f t="shared" si="2"/>
        <v>INSERT INTO UPK_TEST.upk_k60.m_k60_buhin_no (buhin_no, created_date, created_tantou_id) VALUES ('74516 6RA0A', GETDATE(), 999);</v>
      </c>
    </row>
    <row r="194" spans="1:2">
      <c r="A194" s="316" t="s">
        <v>472</v>
      </c>
      <c r="B194" s="316" t="str">
        <f t="shared" si="2"/>
        <v>INSERT INTO UPK_TEST.upk_k60.m_k60_buhin_no (buhin_no, created_date, created_tantou_id) VALUES ('5253B Y6400', GETDATE(), 999);</v>
      </c>
    </row>
    <row r="195" spans="1:2">
      <c r="A195" s="316" t="s">
        <v>5575</v>
      </c>
      <c r="B195" s="316" t="str">
        <f t="shared" si="2"/>
        <v>INSERT INTO UPK_TEST.upk_k60.m_k60_buhin_no (buhin_no, created_date, created_tantou_id) VALUES ('75186/7 6RA0A', GETDATE(), 999);</v>
      </c>
    </row>
    <row r="196" spans="1:2">
      <c r="A196" s="316" t="s">
        <v>5576</v>
      </c>
      <c r="B196" s="316" t="str">
        <f t="shared" si="2"/>
        <v>INSERT INTO UPK_TEST.upk_k60.m_k60_buhin_no (buhin_no, created_date, created_tantou_id) VALUES ('751B0/1 6RA0A', GETDATE(), 999);</v>
      </c>
    </row>
    <row r="197" spans="1:2">
      <c r="A197" s="316" t="s">
        <v>5577</v>
      </c>
      <c r="B197" s="316" t="str">
        <f t="shared" ref="B197:B260" si="3">$K$1&amp;"'"&amp;$A197&amp;"', GETDATE(), 999);"</f>
        <v>INSERT INTO UPK_TEST.upk_k60.m_k60_buhin_no (buhin_no, created_date, created_tantou_id) VALUES ('5253 CG9800/BY9300', GETDATE(), 999);</v>
      </c>
    </row>
    <row r="198" spans="1:2">
      <c r="A198" s="316" t="s">
        <v>5578</v>
      </c>
      <c r="B198" s="316" t="str">
        <f t="shared" si="3"/>
        <v>INSERT INTO UPK_TEST.upk_k60.m_k60_buhin_no (buhin_no, created_date, created_tantou_id) VALUES ('75262/3 6RA0A', GETDATE(), 999);</v>
      </c>
    </row>
    <row r="199" spans="1:2">
      <c r="A199" s="316" t="s">
        <v>5579</v>
      </c>
      <c r="B199" s="316" t="str">
        <f t="shared" si="3"/>
        <v>INSERT INTO UPK_TEST.upk_k60.m_k60_buhin_no (buhin_no, created_date, created_tantou_id) VALUES ('5220A M8400/M8300', GETDATE(), 999);</v>
      </c>
    </row>
    <row r="200" spans="1:2">
      <c r="A200" s="316" t="s">
        <v>5580</v>
      </c>
      <c r="B200" s="316" t="str">
        <f t="shared" si="3"/>
        <v>INSERT INTO UPK_TEST.upk_k60.m_k60_buhin_no (buhin_no, created_date, created_tantou_id) VALUES ('75494/5 6RA0A', GETDATE(), 999);</v>
      </c>
    </row>
    <row r="201" spans="1:2">
      <c r="A201" s="316" t="s">
        <v>5581</v>
      </c>
      <c r="B201" s="316" t="str">
        <f t="shared" si="3"/>
        <v>INSERT INTO UPK_TEST.upk_k60.m_k60_buhin_no (buhin_no, created_date, created_tantou_id) VALUES ('5253C A5800/A5700', GETDATE(), 999);</v>
      </c>
    </row>
    <row r="202" spans="1:2">
      <c r="A202" s="316" t="s">
        <v>5582</v>
      </c>
      <c r="B202" s="316" t="str">
        <f t="shared" si="3"/>
        <v>INSERT INTO UPK_TEST.upk_k60.m_k60_buhin_no (buhin_no, created_date, created_tantou_id) VALUES ('75522/3 6RA0A', GETDATE(), 999);</v>
      </c>
    </row>
    <row r="203" spans="1:2">
      <c r="A203" s="316" t="s">
        <v>5583</v>
      </c>
      <c r="B203" s="316" t="str">
        <f t="shared" si="3"/>
        <v>INSERT INTO UPK_TEST.upk_k60.m_k60_buhin_no (buhin_no, created_date, created_tantou_id) VALUES ('5253C A9600/A9500', GETDATE(), 999);</v>
      </c>
    </row>
    <row r="204" spans="1:2">
      <c r="A204" s="316" t="s">
        <v>473</v>
      </c>
      <c r="B204" s="316" t="str">
        <f t="shared" si="3"/>
        <v>INSERT INTO UPK_TEST.upk_k60.m_k60_buhin_no (buhin_no, created_date, created_tantou_id) VALUES ('75632 6RA0A', GETDATE(), 999);</v>
      </c>
    </row>
    <row r="205" spans="1:2">
      <c r="A205" s="316" t="s">
        <v>474</v>
      </c>
      <c r="B205" s="316" t="str">
        <f t="shared" si="3"/>
        <v>INSERT INTO UPK_TEST.upk_k60.m_k60_buhin_no (buhin_no, created_date, created_tantou_id) VALUES ('5253B M5600', GETDATE(), 999);</v>
      </c>
    </row>
    <row r="206" spans="1:2">
      <c r="A206" s="316" t="s">
        <v>475</v>
      </c>
      <c r="B206" s="316" t="str">
        <f t="shared" si="3"/>
        <v>INSERT INTO UPK_TEST.upk_k60.m_k60_buhin_no (buhin_no, created_date, created_tantou_id) VALUES ('75632 6RA3A', GETDATE(), 999);</v>
      </c>
    </row>
    <row r="207" spans="1:2">
      <c r="A207" s="316" t="s">
        <v>476</v>
      </c>
      <c r="B207" s="316" t="str">
        <f t="shared" si="3"/>
        <v>INSERT INTO UPK_TEST.upk_k60.m_k60_buhin_no (buhin_no, created_date, created_tantou_id) VALUES ('5253C C9700', GETDATE(), 999);</v>
      </c>
    </row>
    <row r="208" spans="1:2">
      <c r="A208" s="316" t="s">
        <v>5584</v>
      </c>
      <c r="B208" s="316" t="str">
        <f t="shared" si="3"/>
        <v>INSERT INTO UPK_TEST.upk_k60.m_k60_buhin_no (buhin_no, created_date, created_tantou_id) VALUES ('75942/3 6RA1A', GETDATE(), 999);</v>
      </c>
    </row>
    <row r="209" spans="1:2">
      <c r="A209" s="316" t="s">
        <v>5585</v>
      </c>
      <c r="B209" s="316" t="str">
        <f t="shared" si="3"/>
        <v>INSERT INTO UPK_TEST.upk_k60.m_k60_buhin_no (buhin_no, created_date, created_tantou_id) VALUES ('5220A N0200/N0100', GETDATE(), 999);</v>
      </c>
    </row>
    <row r="210" spans="1:2">
      <c r="A210" s="316" t="s">
        <v>5586</v>
      </c>
      <c r="B210" s="316" t="str">
        <f t="shared" si="3"/>
        <v>INSERT INTO UPK_TEST.upk_k60.m_k60_buhin_no (buhin_no, created_date, created_tantou_id) VALUES ('76242/3 6RA0A', GETDATE(), 999);</v>
      </c>
    </row>
    <row r="211" spans="1:2">
      <c r="A211" s="316" t="s">
        <v>477</v>
      </c>
      <c r="B211" s="316" t="str">
        <f t="shared" si="3"/>
        <v>INSERT INTO UPK_TEST.upk_k60.m_k60_buhin_no (buhin_no, created_date, created_tantou_id) VALUES ('9450C 02200', GETDATE(), 999);</v>
      </c>
    </row>
    <row r="212" spans="1:2">
      <c r="A212" s="316" t="s">
        <v>478</v>
      </c>
      <c r="B212" s="316" t="str">
        <f t="shared" si="3"/>
        <v>INSERT INTO UPK_TEST.upk_k60.m_k60_buhin_no (buhin_no, created_date, created_tantou_id) VALUES ('5253C D4300', GETDATE(), 999);</v>
      </c>
    </row>
    <row r="213" spans="1:2">
      <c r="A213" s="316" t="s">
        <v>479</v>
      </c>
      <c r="B213" s="316" t="str">
        <f t="shared" si="3"/>
        <v>INSERT INTO UPK_TEST.upk_k60.m_k60_buhin_no (buhin_no, created_date, created_tantou_id) VALUES ('5253C D5600', GETDATE(), 999);</v>
      </c>
    </row>
    <row r="214" spans="1:2">
      <c r="A214" s="316" t="s">
        <v>480</v>
      </c>
      <c r="B214" s="316" t="str">
        <f t="shared" si="3"/>
        <v>INSERT INTO UPK_TEST.upk_k60.m_k60_buhin_no (buhin_no, created_date, created_tantou_id) VALUES ('5253C G9700', GETDATE(), 999);</v>
      </c>
    </row>
    <row r="215" spans="1:2">
      <c r="A215" s="316" t="s">
        <v>481</v>
      </c>
      <c r="B215" s="316" t="str">
        <f t="shared" si="3"/>
        <v>INSERT INTO UPK_TEST.upk_k60.m_k60_buhin_no (buhin_no, created_date, created_tantou_id) VALUES ('5253C Q4100', GETDATE(), 999);</v>
      </c>
    </row>
    <row r="216" spans="1:2">
      <c r="A216" s="316" t="s">
        <v>482</v>
      </c>
      <c r="B216" s="316" t="str">
        <f t="shared" si="3"/>
        <v>INSERT INTO UPK_TEST.upk_k60.m_k60_buhin_no (buhin_no, created_date, created_tantou_id) VALUES ('5253C Q4200', GETDATE(), 999);</v>
      </c>
    </row>
    <row r="217" spans="1:2">
      <c r="A217" s="316" t="s">
        <v>483</v>
      </c>
      <c r="B217" s="316" t="str">
        <f t="shared" si="3"/>
        <v>INSERT INTO UPK_TEST.upk_k60.m_k60_buhin_no (buhin_no, created_date, created_tantou_id) VALUES ('5253C Q4300', GETDATE(), 999);</v>
      </c>
    </row>
    <row r="218" spans="1:2">
      <c r="A218" s="316" t="s">
        <v>2896</v>
      </c>
      <c r="B218" s="316" t="str">
        <f t="shared" si="3"/>
        <v>INSERT INTO UPK_TEST.upk_k60.m_k60_buhin_no (buhin_no, created_date, created_tantou_id) VALUES ('64182/3 4M41001', GETDATE(), 999);</v>
      </c>
    </row>
    <row r="219" spans="1:2">
      <c r="A219" s="316" t="s">
        <v>2898</v>
      </c>
      <c r="B219" s="316" t="str">
        <f t="shared" si="3"/>
        <v>INSERT INTO UPK_TEST.upk_k60.m_k60_buhin_no (buhin_no, created_date, created_tantou_id) VALUES ('64182/3 4M410-G', GETDATE(), 999);</v>
      </c>
    </row>
    <row r="220" spans="1:2">
      <c r="A220" s="316" t="s">
        <v>2900</v>
      </c>
      <c r="B220" s="316" t="str">
        <f t="shared" si="3"/>
        <v>INSERT INTO UPK_TEST.upk_k60.m_k60_buhin_no (buhin_no, created_date, created_tantou_id) VALUES ('64182/3 5M01001', GETDATE(), 999);</v>
      </c>
    </row>
    <row r="221" spans="1:2">
      <c r="A221" s="316" t="s">
        <v>484</v>
      </c>
      <c r="B221" s="316" t="str">
        <f t="shared" si="3"/>
        <v>INSERT INTO UPK_TEST.upk_k60.m_k60_buhin_no (buhin_no, created_date, created_tantou_id) VALUES ('74346 4M400', GETDATE(), 999);</v>
      </c>
    </row>
    <row r="222" spans="1:2">
      <c r="A222" s="316" t="s">
        <v>485</v>
      </c>
      <c r="B222" s="316" t="str">
        <f t="shared" si="3"/>
        <v>INSERT INTO UPK_TEST.upk_k60.m_k60_buhin_no (buhin_no, created_date, created_tantou_id) VALUES ('74346 4M400-G', GETDATE(), 999);</v>
      </c>
    </row>
    <row r="223" spans="1:2">
      <c r="A223" s="316" t="s">
        <v>486</v>
      </c>
      <c r="B223" s="316" t="str">
        <f t="shared" si="3"/>
        <v>INSERT INTO UPK_TEST.upk_k60.m_k60_buhin_no (buhin_no, created_date, created_tantou_id) VALUES ('76262 4M400', GETDATE(), 999);</v>
      </c>
    </row>
    <row r="224" spans="1:2">
      <c r="A224" s="316" t="s">
        <v>487</v>
      </c>
      <c r="B224" s="316" t="str">
        <f t="shared" si="3"/>
        <v>INSERT INTO UPK_TEST.upk_k60.m_k60_buhin_no (buhin_no, created_date, created_tantou_id) VALUES ('76262 4M710', GETDATE(), 999);</v>
      </c>
    </row>
    <row r="225" spans="1:2">
      <c r="A225" s="316" t="s">
        <v>488</v>
      </c>
      <c r="B225" s="316" t="str">
        <f t="shared" si="3"/>
        <v>INSERT INTO UPK_TEST.upk_k60.m_k60_buhin_no (buhin_no, created_date, created_tantou_id) VALUES ('76263 4M400', GETDATE(), 999);</v>
      </c>
    </row>
    <row r="226" spans="1:2">
      <c r="A226" s="316" t="s">
        <v>489</v>
      </c>
      <c r="B226" s="316" t="str">
        <f t="shared" si="3"/>
        <v>INSERT INTO UPK_TEST.upk_k60.m_k60_buhin_no (buhin_no, created_date, created_tantou_id) VALUES ('76263 4M710', GETDATE(), 999);</v>
      </c>
    </row>
    <row r="227" spans="1:2">
      <c r="A227" s="316" t="s">
        <v>490</v>
      </c>
      <c r="B227" s="316" t="str">
        <f t="shared" si="3"/>
        <v>INSERT INTO UPK_TEST.upk_k60.m_k60_buhin_no (buhin_no, created_date, created_tantou_id) VALUES ('76272 4M400', GETDATE(), 999);</v>
      </c>
    </row>
    <row r="228" spans="1:2">
      <c r="A228" s="316" t="s">
        <v>491</v>
      </c>
      <c r="B228" s="316" t="str">
        <f t="shared" si="3"/>
        <v>INSERT INTO UPK_TEST.upk_k60.m_k60_buhin_no (buhin_no, created_date, created_tantou_id) VALUES ('76272 4M500', GETDATE(), 999);</v>
      </c>
    </row>
    <row r="229" spans="1:2">
      <c r="A229" s="316" t="s">
        <v>492</v>
      </c>
      <c r="B229" s="316" t="str">
        <f t="shared" si="3"/>
        <v>INSERT INTO UPK_TEST.upk_k60.m_k60_buhin_no (buhin_no, created_date, created_tantou_id) VALUES ('76273 4M400', GETDATE(), 999);</v>
      </c>
    </row>
    <row r="230" spans="1:2">
      <c r="A230" s="316" t="s">
        <v>493</v>
      </c>
      <c r="B230" s="316" t="str">
        <f t="shared" si="3"/>
        <v>INSERT INTO UPK_TEST.upk_k60.m_k60_buhin_no (buhin_no, created_date, created_tantou_id) VALUES ('76273 4M500', GETDATE(), 999);</v>
      </c>
    </row>
    <row r="231" spans="1:2">
      <c r="A231" s="316" t="s">
        <v>2913</v>
      </c>
      <c r="B231" s="316" t="str">
        <f t="shared" si="3"/>
        <v>INSERT INTO UPK_TEST.upk_k60.m_k60_buhin_no (buhin_no, created_date, created_tantou_id) VALUES ('76316/7 4M500', GETDATE(), 999);</v>
      </c>
    </row>
    <row r="232" spans="1:2">
      <c r="A232" s="316" t="s">
        <v>2915</v>
      </c>
      <c r="B232" s="316" t="str">
        <f t="shared" si="3"/>
        <v>INSERT INTO UPK_TEST.upk_k60.m_k60_buhin_no (buhin_no, created_date, created_tantou_id) VALUES ('76316/7 4M500-B', GETDATE(), 999);</v>
      </c>
    </row>
    <row r="233" spans="1:2">
      <c r="A233" s="316" t="s">
        <v>2916</v>
      </c>
      <c r="B233" s="316" t="str">
        <f t="shared" si="3"/>
        <v>INSERT INTO UPK_TEST.upk_k60.m_k60_buhin_no (buhin_no, created_date, created_tantou_id) VALUES ('76320/1 4M510', GETDATE(), 999);</v>
      </c>
    </row>
    <row r="234" spans="1:2">
      <c r="A234" s="316" t="s">
        <v>494</v>
      </c>
      <c r="B234" s="316" t="str">
        <f t="shared" si="3"/>
        <v>INSERT INTO UPK_TEST.upk_k60.m_k60_buhin_no (buhin_no, created_date, created_tantou_id) VALUES ('76632 4M400-1', GETDATE(), 999);</v>
      </c>
    </row>
    <row r="235" spans="1:2">
      <c r="A235" s="316" t="s">
        <v>495</v>
      </c>
      <c r="B235" s="316" t="str">
        <f t="shared" si="3"/>
        <v>INSERT INTO UPK_TEST.upk_k60.m_k60_buhin_no (buhin_no, created_date, created_tantou_id) VALUES ('76633 4M400-1', GETDATE(), 999);</v>
      </c>
    </row>
    <row r="236" spans="1:2">
      <c r="A236" s="316" t="s">
        <v>2920</v>
      </c>
      <c r="B236" s="316" t="str">
        <f t="shared" si="3"/>
        <v>INSERT INTO UPK_TEST.upk_k60.m_k60_buhin_no (buhin_no, created_date, created_tantou_id) VALUES ('76634/5 4M400', GETDATE(), 999);</v>
      </c>
    </row>
    <row r="237" spans="1:2">
      <c r="A237" s="316" t="s">
        <v>2921</v>
      </c>
      <c r="B237" s="316" t="str">
        <f t="shared" si="3"/>
        <v>INSERT INTO UPK_TEST.upk_k60.m_k60_buhin_no (buhin_no, created_date, created_tantou_id) VALUES ('76634/5 4M500', GETDATE(), 999);</v>
      </c>
    </row>
    <row r="238" spans="1:2">
      <c r="A238" s="316" t="s">
        <v>2922</v>
      </c>
      <c r="B238" s="316" t="str">
        <f t="shared" si="3"/>
        <v>INSERT INTO UPK_TEST.upk_k60.m_k60_buhin_no (buhin_no, created_date, created_tantou_id) VALUES ('78142/3 4M500', GETDATE(), 999);</v>
      </c>
    </row>
    <row r="239" spans="1:2">
      <c r="A239" s="316" t="s">
        <v>2923</v>
      </c>
      <c r="B239" s="316" t="str">
        <f t="shared" si="3"/>
        <v>INSERT INTO UPK_TEST.upk_k60.m_k60_buhin_no (buhin_no, created_date, created_tantou_id) VALUES ('82198/9 4M400', GETDATE(), 999);</v>
      </c>
    </row>
    <row r="240" spans="1:2">
      <c r="A240" s="316" t="s">
        <v>2924</v>
      </c>
      <c r="B240" s="316" t="str">
        <f t="shared" si="3"/>
        <v>INSERT INTO UPK_TEST.upk_k60.m_k60_buhin_no (buhin_no, created_date, created_tantou_id) VALUES ('66322/3 8H300', GETDATE(), 999);</v>
      </c>
    </row>
    <row r="241" spans="1:2">
      <c r="A241" s="316" t="s">
        <v>2925</v>
      </c>
      <c r="B241" s="316" t="str">
        <f t="shared" si="3"/>
        <v>INSERT INTO UPK_TEST.upk_k60.m_k60_buhin_no (buhin_no, created_date, created_tantou_id) VALUES ('66322/3 8H900', GETDATE(), 999);</v>
      </c>
    </row>
    <row r="242" spans="1:2">
      <c r="A242" s="316" t="s">
        <v>496</v>
      </c>
      <c r="B242" s="316" t="str">
        <f t="shared" si="3"/>
        <v>INSERT INTO UPK_TEST.upk_k60.m_k60_buhin_no (buhin_no, created_date, created_tantou_id) VALUES ('67123 8H30001', GETDATE(), 999);</v>
      </c>
    </row>
    <row r="243" spans="1:2">
      <c r="A243" s="316" t="s">
        <v>497</v>
      </c>
      <c r="B243" s="316" t="str">
        <f t="shared" si="3"/>
        <v>INSERT INTO UPK_TEST.upk_k60.m_k60_buhin_no (buhin_no, created_date, created_tantou_id) VALUES ('67123 8H70001', GETDATE(), 999);</v>
      </c>
    </row>
    <row r="244" spans="1:2">
      <c r="A244" s="316" t="s">
        <v>498</v>
      </c>
      <c r="B244" s="316" t="str">
        <f t="shared" si="3"/>
        <v>INSERT INTO UPK_TEST.upk_k60.m_k60_buhin_no (buhin_no, created_date, created_tantou_id) VALUES ('67123 8H90001', GETDATE(), 999);</v>
      </c>
    </row>
    <row r="245" spans="1:2">
      <c r="A245" s="316" t="s">
        <v>499</v>
      </c>
      <c r="B245" s="316" t="str">
        <f t="shared" si="3"/>
        <v>INSERT INTO UPK_TEST.upk_k60.m_k60_buhin_no (buhin_no, created_date, created_tantou_id) VALUES ('74333 8H70001', GETDATE(), 999);</v>
      </c>
    </row>
    <row r="246" spans="1:2">
      <c r="A246" s="316" t="s">
        <v>500</v>
      </c>
      <c r="B246" s="316" t="str">
        <f t="shared" si="3"/>
        <v>INSERT INTO UPK_TEST.upk_k60.m_k60_buhin_no (buhin_no, created_date, created_tantou_id) VALUES ('74346 8H300', GETDATE(), 999);</v>
      </c>
    </row>
    <row r="247" spans="1:2">
      <c r="A247" s="316" t="s">
        <v>501</v>
      </c>
      <c r="B247" s="316" t="str">
        <f t="shared" si="3"/>
        <v>INSERT INTO UPK_TEST.upk_k60.m_k60_buhin_no (buhin_no, created_date, created_tantou_id) VALUES ('74356 8H300', GETDATE(), 999);</v>
      </c>
    </row>
    <row r="248" spans="1:2">
      <c r="A248" s="316" t="s">
        <v>502</v>
      </c>
      <c r="B248" s="316" t="str">
        <f t="shared" si="3"/>
        <v>INSERT INTO UPK_TEST.upk_k60.m_k60_buhin_no (buhin_no, created_date, created_tantou_id) VALUES ('74356 AW000', GETDATE(), 999);</v>
      </c>
    </row>
    <row r="249" spans="1:2">
      <c r="A249" s="316" t="s">
        <v>2934</v>
      </c>
      <c r="B249" s="316" t="str">
        <f t="shared" si="3"/>
        <v>INSERT INTO UPK_TEST.upk_k60.m_k60_buhin_no (buhin_no, created_date, created_tantou_id) VALUES ('75138/9 8H90001', GETDATE(), 999);</v>
      </c>
    </row>
    <row r="250" spans="1:2">
      <c r="A250" s="316" t="s">
        <v>2935</v>
      </c>
      <c r="B250" s="316" t="str">
        <f t="shared" si="3"/>
        <v>INSERT INTO UPK_TEST.upk_k60.m_k60_buhin_no (buhin_no, created_date, created_tantou_id) VALUES ('76226/7 8H300', GETDATE(), 999);</v>
      </c>
    </row>
    <row r="251" spans="1:2">
      <c r="A251" s="316" t="s">
        <v>2937</v>
      </c>
      <c r="B251" s="316" t="str">
        <f t="shared" si="3"/>
        <v>INSERT INTO UPK_TEST.upk_k60.m_k60_buhin_no (buhin_no, created_date, created_tantou_id) VALUES ('76226/7 8H700', GETDATE(), 999);</v>
      </c>
    </row>
    <row r="252" spans="1:2">
      <c r="A252" s="316" t="s">
        <v>2938</v>
      </c>
      <c r="B252" s="316" t="str">
        <f t="shared" si="3"/>
        <v>INSERT INTO UPK_TEST.upk_k60.m_k60_buhin_no (buhin_no, created_date, created_tantou_id) VALUES ('76298/9 8H300', GETDATE(), 999);</v>
      </c>
    </row>
    <row r="253" spans="1:2">
      <c r="A253" s="316" t="s">
        <v>503</v>
      </c>
      <c r="B253" s="316" t="str">
        <f t="shared" si="3"/>
        <v>INSERT INTO UPK_TEST.upk_k60.m_k60_buhin_no (buhin_no, created_date, created_tantou_id) VALUES ('76428 8H300', GETDATE(), 999);</v>
      </c>
    </row>
    <row r="254" spans="1:2">
      <c r="A254" s="316" t="s">
        <v>504</v>
      </c>
      <c r="B254" s="316" t="str">
        <f t="shared" si="3"/>
        <v>INSERT INTO UPK_TEST.upk_k60.m_k60_buhin_no (buhin_no, created_date, created_tantou_id) VALUES ('76429 8H300', GETDATE(), 999);</v>
      </c>
    </row>
    <row r="255" spans="1:2">
      <c r="A255" s="316" t="s">
        <v>2941</v>
      </c>
      <c r="B255" s="316" t="str">
        <f t="shared" si="3"/>
        <v>INSERT INTO UPK_TEST.upk_k60.m_k60_buhin_no (buhin_no, created_date, created_tantou_id) VALUES ('76644/5 8H300', GETDATE(), 999);</v>
      </c>
    </row>
    <row r="256" spans="1:2">
      <c r="A256" s="316" t="s">
        <v>2942</v>
      </c>
      <c r="B256" s="316" t="str">
        <f t="shared" si="3"/>
        <v>INSERT INTO UPK_TEST.upk_k60.m_k60_buhin_no (buhin_no, created_date, created_tantou_id) VALUES ('76646/7 8H300', GETDATE(), 999);</v>
      </c>
    </row>
    <row r="257" spans="1:2">
      <c r="A257" s="316" t="s">
        <v>2943</v>
      </c>
      <c r="B257" s="316" t="str">
        <f t="shared" si="3"/>
        <v>INSERT INTO UPK_TEST.upk_k60.m_k60_buhin_no (buhin_no, created_date, created_tantou_id) VALUES ('76646/7 EQ500', GETDATE(), 999);</v>
      </c>
    </row>
    <row r="258" spans="1:2">
      <c r="A258" s="316" t="s">
        <v>2944</v>
      </c>
      <c r="B258" s="316" t="str">
        <f t="shared" si="3"/>
        <v>INSERT INTO UPK_TEST.upk_k60.m_k60_buhin_no (buhin_no, created_date, created_tantou_id) VALUES ('77648/9 8H300', GETDATE(), 999);</v>
      </c>
    </row>
    <row r="259" spans="1:2">
      <c r="A259" s="316" t="s">
        <v>505</v>
      </c>
      <c r="B259" s="316" t="str">
        <f t="shared" si="3"/>
        <v>INSERT INTO UPK_TEST.upk_k60.m_k60_buhin_no (buhin_no, created_date, created_tantou_id) VALUES ('64124 EN000', GETDATE(), 999);</v>
      </c>
    </row>
    <row r="260" spans="1:2">
      <c r="A260" s="316" t="s">
        <v>506</v>
      </c>
      <c r="B260" s="316" t="str">
        <f t="shared" si="3"/>
        <v>INSERT INTO UPK_TEST.upk_k60.m_k60_buhin_no (buhin_no, created_date, created_tantou_id) VALUES ('64125 EN000', GETDATE(), 999);</v>
      </c>
    </row>
    <row r="261" spans="1:2">
      <c r="A261" s="316" t="s">
        <v>2947</v>
      </c>
      <c r="B261" s="316" t="str">
        <f t="shared" ref="B261:B324" si="4">$K$1&amp;"'"&amp;$A261&amp;"', GETDATE(), 999);"</f>
        <v>INSERT INTO UPK_TEST.upk_k60.m_k60_buhin_no (buhin_no, created_date, created_tantou_id) VALUES ('64182/3 EN000', GETDATE(), 999);</v>
      </c>
    </row>
    <row r="262" spans="1:2">
      <c r="A262" s="316" t="s">
        <v>2948</v>
      </c>
      <c r="B262" s="316" t="str">
        <f t="shared" si="4"/>
        <v>INSERT INTO UPK_TEST.upk_k60.m_k60_buhin_no (buhin_no, created_date, created_tantou_id) VALUES ('74352/3 EN012', GETDATE(), 999);</v>
      </c>
    </row>
    <row r="263" spans="1:2">
      <c r="A263" s="316" t="s">
        <v>2950</v>
      </c>
      <c r="B263" s="316" t="str">
        <f t="shared" si="4"/>
        <v>INSERT INTO UPK_TEST.upk_k60.m_k60_buhin_no (buhin_no, created_date, created_tantou_id) VALUES ('75522/3 EN000', GETDATE(), 999);</v>
      </c>
    </row>
    <row r="264" spans="1:2">
      <c r="A264" s="316" t="s">
        <v>2951</v>
      </c>
      <c r="B264" s="316" t="str">
        <f t="shared" si="4"/>
        <v>INSERT INTO UPK_TEST.upk_k60.m_k60_buhin_no (buhin_no, created_date, created_tantou_id) VALUES ('75532/3 EN000', GETDATE(), 999);</v>
      </c>
    </row>
    <row r="265" spans="1:2">
      <c r="A265" s="316" t="s">
        <v>2953</v>
      </c>
      <c r="B265" s="316" t="str">
        <f t="shared" si="4"/>
        <v>INSERT INTO UPK_TEST.upk_k60.m_k60_buhin_no (buhin_no, created_date, created_tantou_id) VALUES ('75532/3 EN100', GETDATE(), 999);</v>
      </c>
    </row>
    <row r="266" spans="1:2">
      <c r="A266" s="316" t="s">
        <v>507</v>
      </c>
      <c r="B266" s="316" t="str">
        <f t="shared" si="4"/>
        <v>INSERT INTO UPK_TEST.upk_k60.m_k60_buhin_no (buhin_no, created_date, created_tantou_id) VALUES ('76742 EN000', GETDATE(), 999);</v>
      </c>
    </row>
    <row r="267" spans="1:2">
      <c r="A267" s="316" t="s">
        <v>508</v>
      </c>
      <c r="B267" s="316" t="str">
        <f t="shared" si="4"/>
        <v>INSERT INTO UPK_TEST.upk_k60.m_k60_buhin_no (buhin_no, created_date, created_tantou_id) VALUES ('76743 EN000', GETDATE(), 999);</v>
      </c>
    </row>
    <row r="268" spans="1:2">
      <c r="A268" s="316" t="s">
        <v>509</v>
      </c>
      <c r="B268" s="316" t="str">
        <f t="shared" si="4"/>
        <v>INSERT INTO UPK_TEST.upk_k60.m_k60_buhin_no (buhin_no, created_date, created_tantou_id) VALUES ('53216 B217101', GETDATE(), 999);</v>
      </c>
    </row>
    <row r="269" spans="1:2">
      <c r="A269" s="320" t="s">
        <v>2957</v>
      </c>
      <c r="B269" s="316" t="str">
        <f t="shared" si="4"/>
        <v>INSERT INTO UPK_TEST.upk_k60.m_k60_buhin_no (buhin_no, created_date, created_tantou_id) VALUES ('451631/2-1017P/05P', GETDATE(), 999);</v>
      </c>
    </row>
    <row r="270" spans="1:2">
      <c r="A270" s="316" t="s">
        <v>2959</v>
      </c>
      <c r="B270" s="316" t="str">
        <f t="shared" si="4"/>
        <v>INSERT INTO UPK_TEST.upk_k60.m_k60_buhin_no (buhin_no, created_date, created_tantou_id) VALUES ('451633/4-1004P', GETDATE(), 999);</v>
      </c>
    </row>
    <row r="271" spans="1:2">
      <c r="A271" s="320" t="s">
        <v>2960</v>
      </c>
      <c r="B271" s="316" t="str">
        <f t="shared" si="4"/>
        <v>INSERT INTO UPK_TEST.upk_k60.m_k60_buhin_no (buhin_no, created_date, created_tantou_id) VALUES ('451621/2-1052P/28P', GETDATE(), 999);</v>
      </c>
    </row>
    <row r="272" spans="1:2">
      <c r="A272" s="316" t="s">
        <v>2961</v>
      </c>
      <c r="B272" s="316" t="str">
        <f t="shared" si="4"/>
        <v>INSERT INTO UPK_TEST.upk_k60.m_k60_buhin_no (buhin_no, created_date, created_tantou_id) VALUES ('451673/4-1019P', GETDATE(), 999);</v>
      </c>
    </row>
    <row r="273" spans="1:2">
      <c r="A273" s="316" t="s">
        <v>518</v>
      </c>
      <c r="B273" s="316" t="str">
        <f t="shared" si="4"/>
        <v>INSERT INTO UPK_TEST.upk_k60.m_k60_buhin_no (buhin_no, created_date, created_tantou_id) VALUES ('64285 5301001', GETDATE(), 999);</v>
      </c>
    </row>
    <row r="274" spans="1:2">
      <c r="A274" s="316" t="s">
        <v>519</v>
      </c>
      <c r="B274" s="316" t="str">
        <f t="shared" si="4"/>
        <v>INSERT INTO UPK_TEST.upk_k60.m_k60_buhin_no (buhin_no, created_date, created_tantou_id) VALUES ('65426 5301001', GETDATE(), 999);</v>
      </c>
    </row>
    <row r="275" spans="1:2">
      <c r="A275" s="316" t="s">
        <v>520</v>
      </c>
      <c r="B275" s="316" t="str">
        <f t="shared" si="4"/>
        <v>INSERT INTO UPK_TEST.upk_k60.m_k60_buhin_no (buhin_no, created_date, created_tantou_id) VALUES ('65437 5301001', GETDATE(), 999);</v>
      </c>
    </row>
    <row r="276" spans="1:2">
      <c r="A276" s="316" t="s">
        <v>2965</v>
      </c>
      <c r="B276" s="316" t="str">
        <f t="shared" si="4"/>
        <v>INSERT INTO UPK_TEST.upk_k60.m_k60_buhin_no (buhin_no, created_date, created_tantou_id) VALUES ('64182/3 JG00A', GETDATE(), 999);</v>
      </c>
    </row>
    <row r="277" spans="1:2">
      <c r="A277" s="316" t="s">
        <v>521</v>
      </c>
      <c r="B277" s="316" t="str">
        <f t="shared" si="4"/>
        <v>INSERT INTO UPK_TEST.upk_k60.m_k60_buhin_no (buhin_no, created_date, created_tantou_id) VALUES ('66312 JG00A', GETDATE(), 999);</v>
      </c>
    </row>
    <row r="278" spans="1:2">
      <c r="A278" s="316" t="s">
        <v>522</v>
      </c>
      <c r="B278" s="316" t="str">
        <f t="shared" si="4"/>
        <v>INSERT INTO UPK_TEST.upk_k60.m_k60_buhin_no (buhin_no, created_date, created_tantou_id) VALUES ('67416 JG01A', GETDATE(), 999);</v>
      </c>
    </row>
    <row r="279" spans="1:2">
      <c r="A279" s="316" t="s">
        <v>523</v>
      </c>
      <c r="B279" s="316" t="str">
        <f t="shared" si="4"/>
        <v>INSERT INTO UPK_TEST.upk_k60.m_k60_buhin_no (buhin_no, created_date, created_tantou_id) VALUES ('67416 JG01A-G', GETDATE(), 999);</v>
      </c>
    </row>
    <row r="280" spans="1:2">
      <c r="A280" s="316" t="s">
        <v>524</v>
      </c>
      <c r="B280" s="316" t="str">
        <f t="shared" si="4"/>
        <v>INSERT INTO UPK_TEST.upk_k60.m_k60_buhin_no (buhin_no, created_date, created_tantou_id) VALUES ('74356 JG00A', GETDATE(), 999);</v>
      </c>
    </row>
    <row r="281" spans="1:2">
      <c r="A281" s="316" t="s">
        <v>525</v>
      </c>
      <c r="B281" s="316" t="str">
        <f t="shared" si="4"/>
        <v>INSERT INTO UPK_TEST.upk_k60.m_k60_buhin_no (buhin_no, created_date, created_tantou_id) VALUES ('74356 JG00A-B', GETDATE(), 999);</v>
      </c>
    </row>
    <row r="282" spans="1:2">
      <c r="A282" s="316" t="s">
        <v>526</v>
      </c>
      <c r="B282" s="316" t="str">
        <f t="shared" si="4"/>
        <v>INSERT INTO UPK_TEST.upk_k60.m_k60_buhin_no (buhin_no, created_date, created_tantou_id) VALUES ('74366 JG00A', GETDATE(), 999);</v>
      </c>
    </row>
    <row r="283" spans="1:2">
      <c r="A283" s="316" t="s">
        <v>527</v>
      </c>
      <c r="B283" s="316" t="str">
        <f t="shared" si="4"/>
        <v>INSERT INTO UPK_TEST.upk_k60.m_k60_buhin_no (buhin_no, created_date, created_tantou_id) VALUES ('75128 JG00A', GETDATE(), 999);</v>
      </c>
    </row>
    <row r="284" spans="1:2">
      <c r="A284" s="316" t="s">
        <v>528</v>
      </c>
      <c r="B284" s="316" t="str">
        <f t="shared" si="4"/>
        <v>INSERT INTO UPK_TEST.upk_k60.m_k60_buhin_no (buhin_no, created_date, created_tantou_id) VALUES ('75128 JG00A-K', GETDATE(), 999);</v>
      </c>
    </row>
    <row r="285" spans="1:2">
      <c r="A285" s="316" t="s">
        <v>529</v>
      </c>
      <c r="B285" s="316" t="str">
        <f t="shared" si="4"/>
        <v>INSERT INTO UPK_TEST.upk_k60.m_k60_buhin_no (buhin_no, created_date, created_tantou_id) VALUES ('75128 JG00A-E', GETDATE(), 999);</v>
      </c>
    </row>
    <row r="286" spans="1:2">
      <c r="A286" s="316" t="s">
        <v>2979</v>
      </c>
      <c r="B286" s="316" t="str">
        <f t="shared" si="4"/>
        <v>INSERT INTO UPK_TEST.upk_k60.m_k60_buhin_no (buhin_no, created_date, created_tantou_id) VALUES ('75262/3 JG00A', GETDATE(), 999);</v>
      </c>
    </row>
    <row r="287" spans="1:2">
      <c r="A287" s="316" t="s">
        <v>2980</v>
      </c>
      <c r="B287" s="316" t="str">
        <f t="shared" si="4"/>
        <v>INSERT INTO UPK_TEST.upk_k60.m_k60_buhin_no (buhin_no, created_date, created_tantou_id) VALUES ('75262/3 JG01A', GETDATE(), 999);</v>
      </c>
    </row>
    <row r="288" spans="1:2">
      <c r="A288" s="316" t="s">
        <v>2981</v>
      </c>
      <c r="B288" s="316" t="str">
        <f t="shared" si="4"/>
        <v>INSERT INTO UPK_TEST.upk_k60.m_k60_buhin_no (buhin_no, created_date, created_tantou_id) VALUES ('75262/3 JG01A-E', GETDATE(), 999);</v>
      </c>
    </row>
    <row r="289" spans="1:2">
      <c r="A289" s="316" t="s">
        <v>2983</v>
      </c>
      <c r="B289" s="316" t="str">
        <f t="shared" si="4"/>
        <v>INSERT INTO UPK_TEST.upk_k60.m_k60_buhin_no (buhin_no, created_date, created_tantou_id) VALUES ('75636/7 JG00A', GETDATE(), 999);</v>
      </c>
    </row>
    <row r="290" spans="1:2">
      <c r="A290" s="316" t="s">
        <v>2984</v>
      </c>
      <c r="B290" s="316" t="str">
        <f t="shared" si="4"/>
        <v>INSERT INTO UPK_TEST.upk_k60.m_k60_buhin_no (buhin_no, created_date, created_tantou_id) VALUES ('75676/7 JG00A', GETDATE(), 999);</v>
      </c>
    </row>
    <row r="291" spans="1:2">
      <c r="A291" s="316" t="s">
        <v>2985</v>
      </c>
      <c r="B291" s="316" t="str">
        <f t="shared" si="4"/>
        <v>INSERT INTO UPK_TEST.upk_k60.m_k60_buhin_no (buhin_no, created_date, created_tantou_id) VALUES ('75676/7 JG00A-E', GETDATE(), 999);</v>
      </c>
    </row>
    <row r="292" spans="1:2">
      <c r="A292" s="316" t="s">
        <v>2987</v>
      </c>
      <c r="B292" s="316" t="str">
        <f t="shared" si="4"/>
        <v>INSERT INTO UPK_TEST.upk_k60.m_k60_buhin_no (buhin_no, created_date, created_tantou_id) VALUES ('756C0/1 JG00A', GETDATE(), 999);</v>
      </c>
    </row>
    <row r="293" spans="1:2">
      <c r="A293" s="316" t="s">
        <v>530</v>
      </c>
      <c r="B293" s="316" t="str">
        <f t="shared" si="4"/>
        <v>INSERT INTO UPK_TEST.upk_k60.m_k60_buhin_no (buhin_no, created_date, created_tantou_id) VALUES ('76246 JG00A', GETDATE(), 999);</v>
      </c>
    </row>
    <row r="294" spans="1:2">
      <c r="A294" s="316" t="s">
        <v>531</v>
      </c>
      <c r="B294" s="316" t="str">
        <f t="shared" si="4"/>
        <v>INSERT INTO UPK_TEST.upk_k60.m_k60_buhin_no (buhin_no, created_date, created_tantou_id) VALUES ('76247 JG00A', GETDATE(), 999);</v>
      </c>
    </row>
    <row r="295" spans="1:2">
      <c r="A295" s="316" t="s">
        <v>2990</v>
      </c>
      <c r="B295" s="316" t="str">
        <f t="shared" si="4"/>
        <v>INSERT INTO UPK_TEST.upk_k60.m_k60_buhin_no (buhin_no, created_date, created_tantou_id) VALUES ('767C2/3 JG00A', GETDATE(), 999);</v>
      </c>
    </row>
    <row r="296" spans="1:2">
      <c r="A296" s="316" t="s">
        <v>2991</v>
      </c>
      <c r="B296" s="316" t="str">
        <f t="shared" si="4"/>
        <v>INSERT INTO UPK_TEST.upk_k60.m_k60_buhin_no (buhin_no, created_date, created_tantou_id) VALUES ('64112/3 JGA00-E', GETDATE(), 999);</v>
      </c>
    </row>
    <row r="297" spans="1:2">
      <c r="A297" s="316" t="s">
        <v>2993</v>
      </c>
      <c r="B297" s="316" t="str">
        <f t="shared" si="4"/>
        <v>INSERT INTO UPK_TEST.upk_k60.m_k60_buhin_no (buhin_no, created_date, created_tantou_id) VALUES ('64112/3 JG00A', GETDATE(), 999);</v>
      </c>
    </row>
    <row r="298" spans="1:2">
      <c r="A298" s="316" t="s">
        <v>2995</v>
      </c>
      <c r="B298" s="316" t="str">
        <f t="shared" si="4"/>
        <v>INSERT INTO UPK_TEST.upk_k60.m_k60_buhin_no (buhin_no, created_date, created_tantou_id) VALUES ('64112/3 JH00A', GETDATE(), 999);</v>
      </c>
    </row>
    <row r="299" spans="1:2">
      <c r="A299" s="316" t="s">
        <v>532</v>
      </c>
      <c r="B299" s="316" t="str">
        <f t="shared" si="4"/>
        <v>INSERT INTO UPK_TEST.upk_k60.m_k60_buhin_no (buhin_no, created_date, created_tantou_id) VALUES ('74332 01G00', GETDATE(), 999);</v>
      </c>
    </row>
    <row r="300" spans="1:2">
      <c r="A300" s="316" t="s">
        <v>533</v>
      </c>
      <c r="B300" s="316" t="str">
        <f t="shared" si="4"/>
        <v>INSERT INTO UPK_TEST.upk_k60.m_k60_buhin_no (buhin_no, created_date, created_tantou_id) VALUES ('74333 01G00', GETDATE(), 999);</v>
      </c>
    </row>
    <row r="301" spans="1:2">
      <c r="A301" s="316" t="s">
        <v>534</v>
      </c>
      <c r="B301" s="316" t="str">
        <f t="shared" si="4"/>
        <v>INSERT INTO UPK_TEST.upk_k60.m_k60_buhin_no (buhin_no, created_date, created_tantou_id) VALUES ('65616 JM00A', GETDATE(), 999);</v>
      </c>
    </row>
    <row r="302" spans="1:2">
      <c r="A302" s="316" t="s">
        <v>3000</v>
      </c>
      <c r="B302" s="316" t="str">
        <f t="shared" si="4"/>
        <v>INSERT INTO UPK_TEST.upk_k60.m_k60_buhin_no (buhin_no, created_date, created_tantou_id) VALUES ('67632/3 JM00A', GETDATE(), 999);</v>
      </c>
    </row>
    <row r="303" spans="1:2">
      <c r="A303" s="316" t="s">
        <v>535</v>
      </c>
      <c r="B303" s="316" t="str">
        <f t="shared" si="4"/>
        <v>INSERT INTO UPK_TEST.upk_k60.m_k60_buhin_no (buhin_no, created_date, created_tantou_id) VALUES ('73141 JM010', GETDATE(), 999);</v>
      </c>
    </row>
    <row r="304" spans="1:2">
      <c r="A304" s="316" t="s">
        <v>3002</v>
      </c>
      <c r="B304" s="316" t="str">
        <f t="shared" si="4"/>
        <v>INSERT INTO UPK_TEST.upk_k60.m_k60_buhin_no (buhin_no, created_date, created_tantou_id) VALUES ('73152/3 JM010', GETDATE(), 999);</v>
      </c>
    </row>
    <row r="305" spans="1:2">
      <c r="A305" s="316" t="s">
        <v>536</v>
      </c>
      <c r="B305" s="316" t="str">
        <f t="shared" si="4"/>
        <v>INSERT INTO UPK_TEST.upk_k60.m_k60_buhin_no (buhin_no, created_date, created_tantou_id) VALUES ('73211 JM000', GETDATE(), 999);</v>
      </c>
    </row>
    <row r="306" spans="1:2">
      <c r="A306" s="316" t="s">
        <v>537</v>
      </c>
      <c r="B306" s="316" t="str">
        <f t="shared" si="4"/>
        <v>INSERT INTO UPK_TEST.upk_k60.m_k60_buhin_no (buhin_no, created_date, created_tantou_id) VALUES ('73232 JM000', GETDATE(), 999);</v>
      </c>
    </row>
    <row r="307" spans="1:2">
      <c r="A307" s="316" t="s">
        <v>538</v>
      </c>
      <c r="B307" s="316" t="str">
        <f t="shared" si="4"/>
        <v>INSERT INTO UPK_TEST.upk_k60.m_k60_buhin_no (buhin_no, created_date, created_tantou_id) VALUES ('73237 JM000', GETDATE(), 999);</v>
      </c>
    </row>
    <row r="308" spans="1:2">
      <c r="A308" s="316" t="s">
        <v>539</v>
      </c>
      <c r="B308" s="316" t="str">
        <f t="shared" si="4"/>
        <v>INSERT INTO UPK_TEST.upk_k60.m_k60_buhin_no (buhin_no, created_date, created_tantou_id) VALUES ('73252 JM000', GETDATE(), 999);</v>
      </c>
    </row>
    <row r="309" spans="1:2">
      <c r="A309" s="316" t="s">
        <v>540</v>
      </c>
      <c r="B309" s="316" t="str">
        <f t="shared" si="4"/>
        <v>INSERT INTO UPK_TEST.upk_k60.m_k60_buhin_no (buhin_no, created_date, created_tantou_id) VALUES ('74366 JM00A', GETDATE(), 999);</v>
      </c>
    </row>
    <row r="310" spans="1:2">
      <c r="A310" s="316" t="s">
        <v>541</v>
      </c>
      <c r="B310" s="316" t="str">
        <f t="shared" si="4"/>
        <v>INSERT INTO UPK_TEST.upk_k60.m_k60_buhin_no (buhin_no, created_date, created_tantou_id) VALUES ('743F3 JM00A', GETDATE(), 999);</v>
      </c>
    </row>
    <row r="311" spans="1:2">
      <c r="A311" s="316" t="s">
        <v>542</v>
      </c>
      <c r="B311" s="316" t="str">
        <f t="shared" si="4"/>
        <v>INSERT INTO UPK_TEST.upk_k60.m_k60_buhin_no (buhin_no, created_date, created_tantou_id) VALUES ('74542 JM00A', GETDATE(), 999);</v>
      </c>
    </row>
    <row r="312" spans="1:2">
      <c r="A312" s="316" t="s">
        <v>3010</v>
      </c>
      <c r="B312" s="316" t="str">
        <f t="shared" si="4"/>
        <v>INSERT INTO UPK_TEST.upk_k60.m_k60_buhin_no (buhin_no, created_date, created_tantou_id) VALUES ('75426/7 JM00A', GETDATE(), 999);</v>
      </c>
    </row>
    <row r="313" spans="1:2">
      <c r="A313" s="316" t="s">
        <v>3011</v>
      </c>
      <c r="B313" s="316" t="str">
        <f t="shared" si="4"/>
        <v>INSERT INTO UPK_TEST.upk_k60.m_k60_buhin_no (buhin_no, created_date, created_tantou_id) VALUES ('75426/7 JM00A-E', GETDATE(), 999);</v>
      </c>
    </row>
    <row r="314" spans="1:2">
      <c r="A314" s="316" t="s">
        <v>3013</v>
      </c>
      <c r="B314" s="316" t="str">
        <f t="shared" si="4"/>
        <v>INSERT INTO UPK_TEST.upk_k60.m_k60_buhin_no (buhin_no, created_date, created_tantou_id) VALUES ('75466/7 JM00A', GETDATE(), 999);</v>
      </c>
    </row>
    <row r="315" spans="1:2">
      <c r="A315" s="316" t="s">
        <v>3014</v>
      </c>
      <c r="B315" s="316" t="str">
        <f t="shared" si="4"/>
        <v>INSERT INTO UPK_TEST.upk_k60.m_k60_buhin_no (buhin_no, created_date, created_tantou_id) VALUES ('76320/1 JM00A', GETDATE(), 999);</v>
      </c>
    </row>
    <row r="316" spans="1:2">
      <c r="A316" s="316" t="s">
        <v>3015</v>
      </c>
      <c r="B316" s="316" t="str">
        <f t="shared" si="4"/>
        <v>INSERT INTO UPK_TEST.upk_k60.m_k60_buhin_no (buhin_no, created_date, created_tantou_id) VALUES ('76532/3 JM00A', GETDATE(), 999);</v>
      </c>
    </row>
    <row r="317" spans="1:2">
      <c r="A317" s="316" t="s">
        <v>3016</v>
      </c>
      <c r="B317" s="316" t="str">
        <f t="shared" si="4"/>
        <v>INSERT INTO UPK_TEST.upk_k60.m_k60_buhin_no (buhin_no, created_date, created_tantou_id) VALUES ('76682/3 JM00A', GETDATE(), 999);</v>
      </c>
    </row>
    <row r="318" spans="1:2">
      <c r="A318" s="316" t="s">
        <v>3017</v>
      </c>
      <c r="B318" s="316" t="str">
        <f t="shared" si="4"/>
        <v>INSERT INTO UPK_TEST.upk_k60.m_k60_buhin_no (buhin_no, created_date, created_tantou_id) VALUES ('767C2/3 JM00A', GETDATE(), 999);</v>
      </c>
    </row>
    <row r="319" spans="1:2">
      <c r="A319" s="316" t="s">
        <v>3018</v>
      </c>
      <c r="B319" s="316" t="str">
        <f t="shared" si="4"/>
        <v>INSERT INTO UPK_TEST.upk_k60.m_k60_buhin_no (buhin_no, created_date, created_tantou_id) VALUES ('80142/3 JM00A', GETDATE(), 999);</v>
      </c>
    </row>
    <row r="320" spans="1:2">
      <c r="A320" s="316" t="s">
        <v>3019</v>
      </c>
      <c r="B320" s="316" t="str">
        <f t="shared" si="4"/>
        <v>INSERT INTO UPK_TEST.upk_k60.m_k60_buhin_no (buhin_no, created_date, created_tantou_id) VALUES ('80148/9 JM00A', GETDATE(), 999);</v>
      </c>
    </row>
    <row r="321" spans="1:2">
      <c r="A321" s="316" t="s">
        <v>543</v>
      </c>
      <c r="B321" s="316" t="str">
        <f t="shared" si="4"/>
        <v>INSERT INTO UPK_TEST.upk_k60.m_k60_buhin_no (buhin_no, created_date, created_tantou_id) VALUES ('80154 JM00A', GETDATE(), 999);</v>
      </c>
    </row>
    <row r="322" spans="1:2">
      <c r="A322" s="316" t="s">
        <v>544</v>
      </c>
      <c r="B322" s="316" t="str">
        <f t="shared" si="4"/>
        <v>INSERT INTO UPK_TEST.upk_k60.m_k60_buhin_no (buhin_no, created_date, created_tantou_id) VALUES ('80155 JM00A', GETDATE(), 999);</v>
      </c>
    </row>
    <row r="323" spans="1:2">
      <c r="A323" s="316" t="s">
        <v>3022</v>
      </c>
      <c r="B323" s="316" t="str">
        <f t="shared" si="4"/>
        <v>INSERT INTO UPK_TEST.upk_k60.m_k60_buhin_no (buhin_no, created_date, created_tantou_id) VALUES ('82142/3 JM00A', GETDATE(), 999);</v>
      </c>
    </row>
    <row r="324" spans="1:2">
      <c r="A324" s="316" t="s">
        <v>3023</v>
      </c>
      <c r="B324" s="316" t="str">
        <f t="shared" si="4"/>
        <v>INSERT INTO UPK_TEST.upk_k60.m_k60_buhin_no (buhin_no, created_date, created_tantou_id) VALUES ('82148/9 JM00A', GETDATE(), 999);</v>
      </c>
    </row>
    <row r="325" spans="1:2">
      <c r="A325" s="316" t="s">
        <v>3024</v>
      </c>
      <c r="B325" s="316" t="str">
        <f t="shared" ref="B325:B388" si="5">$K$1&amp;"'"&amp;$A325&amp;"', GETDATE(), 999);"</f>
        <v>INSERT INTO UPK_TEST.upk_k60.m_k60_buhin_no (buhin_no, created_date, created_tantou_id) VALUES ('90126/7 JM00A', GETDATE(), 999);</v>
      </c>
    </row>
    <row r="326" spans="1:2">
      <c r="A326" s="316" t="s">
        <v>545</v>
      </c>
      <c r="B326" s="316" t="str">
        <f t="shared" si="5"/>
        <v>INSERT INTO UPK_TEST.upk_k60.m_k60_buhin_no (buhin_no, created_date, created_tantou_id) VALUES ('64124 1AA0A', GETDATE(), 999);</v>
      </c>
    </row>
    <row r="327" spans="1:2">
      <c r="A327" s="316" t="s">
        <v>546</v>
      </c>
      <c r="B327" s="316" t="str">
        <f t="shared" si="5"/>
        <v>INSERT INTO UPK_TEST.upk_k60.m_k60_buhin_no (buhin_no, created_date, created_tantou_id) VALUES ('64124 1AA0A-K', GETDATE(), 999);</v>
      </c>
    </row>
    <row r="328" spans="1:2">
      <c r="A328" s="316" t="s">
        <v>547</v>
      </c>
      <c r="B328" s="316" t="str">
        <f t="shared" si="5"/>
        <v>INSERT INTO UPK_TEST.upk_k60.m_k60_buhin_no (buhin_no, created_date, created_tantou_id) VALUES ('64125 1AA0A', GETDATE(), 999);</v>
      </c>
    </row>
    <row r="329" spans="1:2">
      <c r="A329" s="316" t="s">
        <v>548</v>
      </c>
      <c r="B329" s="316" t="str">
        <f t="shared" si="5"/>
        <v>INSERT INTO UPK_TEST.upk_k60.m_k60_buhin_no (buhin_no, created_date, created_tantou_id) VALUES ('64125 1AA0A-K', GETDATE(), 999);</v>
      </c>
    </row>
    <row r="330" spans="1:2">
      <c r="A330" s="316" t="s">
        <v>3030</v>
      </c>
      <c r="B330" s="316" t="str">
        <f t="shared" si="5"/>
        <v>INSERT INTO UPK_TEST.upk_k60.m_k60_buhin_no (buhin_no, created_date, created_tantou_id) VALUES ('66324/5 1AA0A01', GETDATE(), 999);</v>
      </c>
    </row>
    <row r="331" spans="1:2">
      <c r="A331" s="316" t="s">
        <v>3031</v>
      </c>
      <c r="B331" s="316" t="str">
        <f t="shared" si="5"/>
        <v>INSERT INTO UPK_TEST.upk_k60.m_k60_buhin_no (buhin_no, created_date, created_tantou_id) VALUES ('66324/5 1AE0A01', GETDATE(), 999);</v>
      </c>
    </row>
    <row r="332" spans="1:2">
      <c r="A332" s="320" t="s">
        <v>3032</v>
      </c>
      <c r="B332" s="316" t="str">
        <f t="shared" si="5"/>
        <v>INSERT INTO UPK_TEST.upk_k60.m_k60_buhin_no (buhin_no, created_date, created_tantou_id) VALUES ('67338/9 1AE0A/1AA0A', GETDATE(), 999);</v>
      </c>
    </row>
    <row r="333" spans="1:2">
      <c r="A333" s="316" t="s">
        <v>549</v>
      </c>
      <c r="B333" s="316" t="str">
        <f t="shared" si="5"/>
        <v>INSERT INTO UPK_TEST.upk_k60.m_k60_buhin_no (buhin_no, created_date, created_tantou_id) VALUES ('67412 1AE0B', GETDATE(), 999);</v>
      </c>
    </row>
    <row r="334" spans="1:2">
      <c r="A334" s="316" t="s">
        <v>550</v>
      </c>
      <c r="B334" s="316" t="str">
        <f t="shared" si="5"/>
        <v>INSERT INTO UPK_TEST.upk_k60.m_k60_buhin_no (buhin_no, created_date, created_tantou_id) VALUES ('67413 1AA0B', GETDATE(), 999);</v>
      </c>
    </row>
    <row r="335" spans="1:2">
      <c r="A335" s="316" t="s">
        <v>551</v>
      </c>
      <c r="B335" s="316" t="str">
        <f t="shared" si="5"/>
        <v>INSERT INTO UPK_TEST.upk_k60.m_k60_buhin_no (buhin_no, created_date, created_tantou_id) VALUES ('67870 1AE0A03', GETDATE(), 999);</v>
      </c>
    </row>
    <row r="336" spans="1:2">
      <c r="A336" s="316" t="s">
        <v>552</v>
      </c>
      <c r="B336" s="316" t="str">
        <f t="shared" si="5"/>
        <v>INSERT INTO UPK_TEST.upk_k60.m_k60_buhin_no (buhin_no, created_date, created_tantou_id) VALUES ('67870 1AE0A04', GETDATE(), 999);</v>
      </c>
    </row>
    <row r="337" spans="1:2">
      <c r="A337" s="316" t="s">
        <v>553</v>
      </c>
      <c r="B337" s="316" t="str">
        <f t="shared" si="5"/>
        <v>INSERT INTO UPK_TEST.upk_k60.m_k60_buhin_no (buhin_no, created_date, created_tantou_id) VALUES ('67870 1AE0A05', GETDATE(), 999);</v>
      </c>
    </row>
    <row r="338" spans="1:2">
      <c r="A338" s="316" t="s">
        <v>554</v>
      </c>
      <c r="B338" s="316" t="str">
        <f t="shared" si="5"/>
        <v>INSERT INTO UPK_TEST.upk_k60.m_k60_buhin_no (buhin_no, created_date, created_tantou_id) VALUES ('74317 1AA0A', GETDATE(), 999);</v>
      </c>
    </row>
    <row r="339" spans="1:2">
      <c r="A339" s="316" t="s">
        <v>555</v>
      </c>
      <c r="B339" s="316" t="str">
        <f t="shared" si="5"/>
        <v>INSERT INTO UPK_TEST.upk_k60.m_k60_buhin_no (buhin_no, created_date, created_tantou_id) VALUES ('74356 1AA0A', GETDATE(), 999);</v>
      </c>
    </row>
    <row r="340" spans="1:2">
      <c r="A340" s="316" t="s">
        <v>3042</v>
      </c>
      <c r="B340" s="316" t="str">
        <f t="shared" si="5"/>
        <v>INSERT INTO UPK_TEST.upk_k60.m_k60_buhin_no (buhin_no, created_date, created_tantou_id) VALUES ('75186/7 1AA0A', GETDATE(), 999);</v>
      </c>
    </row>
    <row r="341" spans="1:2">
      <c r="A341" s="316" t="s">
        <v>556</v>
      </c>
      <c r="B341" s="316" t="str">
        <f t="shared" si="5"/>
        <v>INSERT INTO UPK_TEST.upk_k60.m_k60_buhin_no (buhin_no, created_date, created_tantou_id) VALUES ('751A3 1AN0A', GETDATE(), 999);</v>
      </c>
    </row>
    <row r="342" spans="1:2">
      <c r="A342" s="316" t="s">
        <v>557</v>
      </c>
      <c r="B342" s="316" t="str">
        <f t="shared" si="5"/>
        <v>INSERT INTO UPK_TEST.upk_k60.m_k60_buhin_no (buhin_no, created_date, created_tantou_id) VALUES ('751A3 1AN0A-E', GETDATE(), 999);</v>
      </c>
    </row>
    <row r="343" spans="1:2">
      <c r="A343" s="316" t="s">
        <v>558</v>
      </c>
      <c r="B343" s="316" t="str">
        <f t="shared" si="5"/>
        <v>INSERT INTO UPK_TEST.upk_k60.m_k60_buhin_no (buhin_no, created_date, created_tantou_id) VALUES ('751B1 1AA0A', GETDATE(), 999);</v>
      </c>
    </row>
    <row r="344" spans="1:2">
      <c r="A344" s="316" t="s">
        <v>559</v>
      </c>
      <c r="B344" s="316" t="str">
        <f t="shared" si="5"/>
        <v>INSERT INTO UPK_TEST.upk_k60.m_k60_buhin_no (buhin_no, created_date, created_tantou_id) VALUES ('75422 1AA0A', GETDATE(), 999);</v>
      </c>
    </row>
    <row r="345" spans="1:2">
      <c r="A345" s="316" t="s">
        <v>560</v>
      </c>
      <c r="B345" s="316" t="str">
        <f t="shared" si="5"/>
        <v>INSERT INTO UPK_TEST.upk_k60.m_k60_buhin_no (buhin_no, created_date, created_tantou_id) VALUES ('75636 1AA0A', GETDATE(), 999);</v>
      </c>
    </row>
    <row r="346" spans="1:2">
      <c r="A346" s="316" t="s">
        <v>561</v>
      </c>
      <c r="B346" s="316" t="str">
        <f t="shared" si="5"/>
        <v>INSERT INTO UPK_TEST.upk_k60.m_k60_buhin_no (buhin_no, created_date, created_tantou_id) VALUES ('75636 1AA0A-E', GETDATE(), 999);</v>
      </c>
    </row>
    <row r="347" spans="1:2">
      <c r="A347" s="316" t="s">
        <v>562</v>
      </c>
      <c r="B347" s="316" t="str">
        <f t="shared" si="5"/>
        <v>INSERT INTO UPK_TEST.upk_k60.m_k60_buhin_no (buhin_no, created_date, created_tantou_id) VALUES ('75637 1AA0A', GETDATE(), 999);</v>
      </c>
    </row>
    <row r="348" spans="1:2">
      <c r="A348" s="316" t="s">
        <v>563</v>
      </c>
      <c r="B348" s="316" t="str">
        <f t="shared" si="5"/>
        <v>INSERT INTO UPK_TEST.upk_k60.m_k60_buhin_no (buhin_no, created_date, created_tantou_id) VALUES ('75637 1AA0A-E', GETDATE(), 999);</v>
      </c>
    </row>
    <row r="349" spans="1:2">
      <c r="A349" s="316" t="s">
        <v>3054</v>
      </c>
      <c r="B349" s="316" t="str">
        <f t="shared" si="5"/>
        <v>INSERT INTO UPK_TEST.upk_k60.m_k60_buhin_no (buhin_no, created_date, created_tantou_id) VALUES ('76486/7 1AA0A', GETDATE(), 999);</v>
      </c>
    </row>
    <row r="350" spans="1:2">
      <c r="A350" s="316" t="s">
        <v>3055</v>
      </c>
      <c r="B350" s="316" t="str">
        <f t="shared" si="5"/>
        <v>INSERT INTO UPK_TEST.upk_k60.m_k60_buhin_no (buhin_no, created_date, created_tantou_id) VALUES ('76486/7 1AA0A-E', GETDATE(), 999);</v>
      </c>
    </row>
    <row r="351" spans="1:2">
      <c r="A351" s="316" t="s">
        <v>3057</v>
      </c>
      <c r="B351" s="316" t="str">
        <f t="shared" si="5"/>
        <v>INSERT INTO UPK_TEST.upk_k60.m_k60_buhin_no (buhin_no, created_date, created_tantou_id) VALUES ('64184/5 JN20A', GETDATE(), 999);</v>
      </c>
    </row>
    <row r="352" spans="1:2">
      <c r="A352" s="316" t="s">
        <v>3058</v>
      </c>
      <c r="B352" s="316" t="str">
        <f t="shared" si="5"/>
        <v>INSERT INTO UPK_TEST.upk_k60.m_k60_buhin_no (buhin_no, created_date, created_tantou_id) VALUES ('64184/5 JN20A-E', GETDATE(), 999);</v>
      </c>
    </row>
    <row r="353" spans="1:2">
      <c r="A353" s="316" t="s">
        <v>564</v>
      </c>
      <c r="B353" s="316" t="str">
        <f t="shared" si="5"/>
        <v>INSERT INTO UPK_TEST.upk_k60.m_k60_buhin_no (buhin_no, created_date, created_tantou_id) VALUES ('66316 JN20A', GETDATE(), 999);</v>
      </c>
    </row>
    <row r="354" spans="1:2">
      <c r="A354" s="316" t="s">
        <v>565</v>
      </c>
      <c r="B354" s="316" t="str">
        <f t="shared" si="5"/>
        <v>INSERT INTO UPK_TEST.upk_k60.m_k60_buhin_no (buhin_no, created_date, created_tantou_id) VALUES ('67338 JN20A', GETDATE(), 999);</v>
      </c>
    </row>
    <row r="355" spans="1:2">
      <c r="A355" s="316" t="s">
        <v>566</v>
      </c>
      <c r="B355" s="316" t="str">
        <f t="shared" si="5"/>
        <v>INSERT INTO UPK_TEST.upk_k60.m_k60_buhin_no (buhin_no, created_date, created_tantou_id) VALUES ('67419 JN20A', GETDATE(), 999);</v>
      </c>
    </row>
    <row r="356" spans="1:2">
      <c r="A356" s="316" t="s">
        <v>567</v>
      </c>
      <c r="B356" s="316" t="str">
        <f t="shared" si="5"/>
        <v>INSERT INTO UPK_TEST.upk_k60.m_k60_buhin_no (buhin_no, created_date, created_tantou_id) VALUES ('67419 JN90A', GETDATE(), 999);</v>
      </c>
    </row>
    <row r="357" spans="1:2">
      <c r="A357" s="316" t="s">
        <v>568</v>
      </c>
      <c r="B357" s="316" t="str">
        <f t="shared" si="5"/>
        <v>INSERT INTO UPK_TEST.upk_k60.m_k60_buhin_no (buhin_no, created_date, created_tantou_id) VALUES ('67870 JN20A03', GETDATE(), 999);</v>
      </c>
    </row>
    <row r="358" spans="1:2">
      <c r="A358" s="316" t="s">
        <v>569</v>
      </c>
      <c r="B358" s="316" t="str">
        <f t="shared" si="5"/>
        <v>INSERT INTO UPK_TEST.upk_k60.m_k60_buhin_no (buhin_no, created_date, created_tantou_id) VALUES ('67870 JN20A04', GETDATE(), 999);</v>
      </c>
    </row>
    <row r="359" spans="1:2">
      <c r="A359" s="316" t="s">
        <v>570</v>
      </c>
      <c r="B359" s="316" t="str">
        <f t="shared" si="5"/>
        <v>INSERT INTO UPK_TEST.upk_k60.m_k60_buhin_no (buhin_no, created_date, created_tantou_id) VALUES ('67870 JN20A05', GETDATE(), 999);</v>
      </c>
    </row>
    <row r="360" spans="1:2">
      <c r="A360" s="316" t="s">
        <v>571</v>
      </c>
      <c r="B360" s="316" t="str">
        <f t="shared" si="5"/>
        <v>INSERT INTO UPK_TEST.upk_k60.m_k60_buhin_no (buhin_no, created_date, created_tantou_id) VALUES ('75126 JN20A', GETDATE(), 999);</v>
      </c>
    </row>
    <row r="361" spans="1:2">
      <c r="A361" s="316" t="s">
        <v>572</v>
      </c>
      <c r="B361" s="316" t="str">
        <f t="shared" si="5"/>
        <v>INSERT INTO UPK_TEST.upk_k60.m_k60_buhin_no (buhin_no, created_date, created_tantou_id) VALUES ('75126 JN20A-E', GETDATE(), 999);</v>
      </c>
    </row>
    <row r="362" spans="1:2">
      <c r="A362" s="316" t="s">
        <v>573</v>
      </c>
      <c r="B362" s="316" t="str">
        <f t="shared" si="5"/>
        <v>INSERT INTO UPK_TEST.upk_k60.m_k60_buhin_no (buhin_no, created_date, created_tantou_id) VALUES ('75182 JN20A', GETDATE(), 999);</v>
      </c>
    </row>
    <row r="363" spans="1:2">
      <c r="A363" s="316" t="s">
        <v>574</v>
      </c>
      <c r="B363" s="316" t="str">
        <f t="shared" si="5"/>
        <v>INSERT INTO UPK_TEST.upk_k60.m_k60_buhin_no (buhin_no, created_date, created_tantou_id) VALUES ('75352 JN20A', GETDATE(), 999);</v>
      </c>
    </row>
    <row r="364" spans="1:2">
      <c r="A364" s="316" t="s">
        <v>575</v>
      </c>
      <c r="B364" s="316" t="str">
        <f t="shared" si="5"/>
        <v>INSERT INTO UPK_TEST.upk_k60.m_k60_buhin_no (buhin_no, created_date, created_tantou_id) VALUES ('75353 JN20A', GETDATE(), 999);</v>
      </c>
    </row>
    <row r="365" spans="1:2">
      <c r="A365" s="316" t="s">
        <v>576</v>
      </c>
      <c r="B365" s="316" t="str">
        <f t="shared" si="5"/>
        <v>INSERT INTO UPK_TEST.upk_k60.m_k60_buhin_no (buhin_no, created_date, created_tantou_id) VALUES ('75422 JN20A', GETDATE(), 999);</v>
      </c>
    </row>
    <row r="366" spans="1:2">
      <c r="A366" s="316" t="s">
        <v>577</v>
      </c>
      <c r="B366" s="316" t="str">
        <f t="shared" si="5"/>
        <v>INSERT INTO UPK_TEST.upk_k60.m_k60_buhin_no (buhin_no, created_date, created_tantou_id) VALUES ('75692 JN20A', GETDATE(), 999);</v>
      </c>
    </row>
    <row r="367" spans="1:2">
      <c r="A367" s="316" t="s">
        <v>578</v>
      </c>
      <c r="B367" s="316" t="str">
        <f t="shared" si="5"/>
        <v>INSERT INTO UPK_TEST.upk_k60.m_k60_buhin_no (buhin_no, created_date, created_tantou_id) VALUES ('75692 JN20A-E', GETDATE(), 999);</v>
      </c>
    </row>
    <row r="368" spans="1:2">
      <c r="A368" s="316" t="s">
        <v>579</v>
      </c>
      <c r="B368" s="316" t="str">
        <f t="shared" si="5"/>
        <v>INSERT INTO UPK_TEST.upk_k60.m_k60_buhin_no (buhin_no, created_date, created_tantou_id) VALUES ('75693 JN20A', GETDATE(), 999);</v>
      </c>
    </row>
    <row r="369" spans="1:2">
      <c r="A369" s="316" t="s">
        <v>580</v>
      </c>
      <c r="B369" s="316" t="str">
        <f t="shared" si="5"/>
        <v>INSERT INTO UPK_TEST.upk_k60.m_k60_buhin_no (buhin_no, created_date, created_tantou_id) VALUES ('75693 JN20A-E', GETDATE(), 999);</v>
      </c>
    </row>
    <row r="370" spans="1:2">
      <c r="A370" s="316" t="s">
        <v>3079</v>
      </c>
      <c r="B370" s="316" t="str">
        <f t="shared" si="5"/>
        <v>INSERT INTO UPK_TEST.upk_k60.m_k60_buhin_no (buhin_no, created_date, created_tantou_id) VALUES ('76428/9 JN20A', GETDATE(), 999);</v>
      </c>
    </row>
    <row r="371" spans="1:2">
      <c r="A371" s="316" t="s">
        <v>3080</v>
      </c>
      <c r="B371" s="316" t="str">
        <f t="shared" si="5"/>
        <v>INSERT INTO UPK_TEST.upk_k60.m_k60_buhin_no (buhin_no, created_date, created_tantou_id) VALUES ('76486/7 JN20A', GETDATE(), 999);</v>
      </c>
    </row>
    <row r="372" spans="1:2">
      <c r="A372" s="316" t="s">
        <v>3081</v>
      </c>
      <c r="B372" s="316" t="str">
        <f t="shared" si="5"/>
        <v>INSERT INTO UPK_TEST.upk_k60.m_k60_buhin_no (buhin_no, created_date, created_tantou_id) VALUES ('76776/7 JN20A', GETDATE(), 999);</v>
      </c>
    </row>
    <row r="373" spans="1:2">
      <c r="A373" s="316" t="s">
        <v>581</v>
      </c>
      <c r="B373" s="316" t="str">
        <f t="shared" si="5"/>
        <v>INSERT INTO UPK_TEST.upk_k60.m_k60_buhin_no (buhin_no, created_date, created_tantou_id) VALUES ('79424 JN20A', GETDATE(), 999);</v>
      </c>
    </row>
    <row r="374" spans="1:2">
      <c r="A374" s="316" t="s">
        <v>582</v>
      </c>
      <c r="B374" s="316" t="str">
        <f t="shared" si="5"/>
        <v>INSERT INTO UPK_TEST.upk_k60.m_k60_buhin_no (buhin_no, created_date, created_tantou_id) VALUES ('62522 1LA5A', GETDATE(), 999);</v>
      </c>
    </row>
    <row r="375" spans="1:2">
      <c r="A375" s="316" t="s">
        <v>3084</v>
      </c>
      <c r="B375" s="316" t="str">
        <f t="shared" si="5"/>
        <v>INSERT INTO UPK_TEST.upk_k60.m_k60_buhin_no (buhin_no, created_date, created_tantou_id) VALUES ('62522/3 1LA0A', GETDATE(), 999);</v>
      </c>
    </row>
    <row r="376" spans="1:2">
      <c r="A376" s="316" t="s">
        <v>3085</v>
      </c>
      <c r="B376" s="316" t="str">
        <f t="shared" si="5"/>
        <v>INSERT INTO UPK_TEST.upk_k60.m_k60_buhin_no (buhin_no, created_date, created_tantou_id) VALUES ('62532/3 1LA0A', GETDATE(), 999);</v>
      </c>
    </row>
    <row r="377" spans="1:2">
      <c r="A377" s="316" t="s">
        <v>583</v>
      </c>
      <c r="B377" s="316" t="str">
        <f t="shared" si="5"/>
        <v>INSERT INTO UPK_TEST.upk_k60.m_k60_buhin_no (buhin_no, created_date, created_tantou_id) VALUES ('67332 1LA0B', GETDATE(), 999);</v>
      </c>
    </row>
    <row r="378" spans="1:2">
      <c r="A378" s="316" t="s">
        <v>584</v>
      </c>
      <c r="B378" s="316" t="str">
        <f t="shared" si="5"/>
        <v>INSERT INTO UPK_TEST.upk_k60.m_k60_buhin_no (buhin_no, created_date, created_tantou_id) VALUES ('67336 1LA0A', GETDATE(), 999);</v>
      </c>
    </row>
    <row r="379" spans="1:2">
      <c r="A379" s="316" t="s">
        <v>585</v>
      </c>
      <c r="B379" s="316" t="str">
        <f t="shared" si="5"/>
        <v>INSERT INTO UPK_TEST.upk_k60.m_k60_buhin_no (buhin_no, created_date, created_tantou_id) VALUES ('74332 1LA0A', GETDATE(), 999);</v>
      </c>
    </row>
    <row r="380" spans="1:2">
      <c r="A380" s="316" t="s">
        <v>586</v>
      </c>
      <c r="B380" s="316" t="str">
        <f t="shared" si="5"/>
        <v>INSERT INTO UPK_TEST.upk_k60.m_k60_buhin_no (buhin_no, created_date, created_tantou_id) VALUES ('74333 1LA0A', GETDATE(), 999);</v>
      </c>
    </row>
    <row r="381" spans="1:2">
      <c r="A381" s="316" t="s">
        <v>3090</v>
      </c>
      <c r="B381" s="316" t="str">
        <f t="shared" si="5"/>
        <v>INSERT INTO UPK_TEST.upk_k60.m_k60_buhin_no (buhin_no, created_date, created_tantou_id) VALUES ('74362/3 1LA0A', GETDATE(), 999);</v>
      </c>
    </row>
    <row r="382" spans="1:2">
      <c r="A382" s="316" t="s">
        <v>587</v>
      </c>
      <c r="B382" s="316" t="str">
        <f t="shared" si="5"/>
        <v>INSERT INTO UPK_TEST.upk_k60.m_k60_buhin_no (buhin_no, created_date, created_tantou_id) VALUES ('74522 1LA0A', GETDATE(), 999);</v>
      </c>
    </row>
    <row r="383" spans="1:2">
      <c r="A383" s="316" t="s">
        <v>588</v>
      </c>
      <c r="B383" s="316" t="str">
        <f t="shared" si="5"/>
        <v>INSERT INTO UPK_TEST.upk_k60.m_k60_buhin_no (buhin_no, created_date, created_tantou_id) VALUES ('74526 1LA0A', GETDATE(), 999);</v>
      </c>
    </row>
    <row r="384" spans="1:2">
      <c r="A384" s="316" t="s">
        <v>589</v>
      </c>
      <c r="B384" s="316" t="str">
        <f t="shared" si="5"/>
        <v>INSERT INTO UPK_TEST.upk_k60.m_k60_buhin_no (buhin_no, created_date, created_tantou_id) VALUES ('74532 1LA0A', GETDATE(), 999);</v>
      </c>
    </row>
    <row r="385" spans="1:2">
      <c r="A385" s="316" t="s">
        <v>590</v>
      </c>
      <c r="B385" s="316" t="str">
        <f t="shared" si="5"/>
        <v>INSERT INTO UPK_TEST.upk_k60.m_k60_buhin_no (buhin_no, created_date, created_tantou_id) VALUES ('74548 1LA0A', GETDATE(), 999);</v>
      </c>
    </row>
    <row r="386" spans="1:2">
      <c r="A386" s="316" t="s">
        <v>3095</v>
      </c>
      <c r="B386" s="316" t="str">
        <f t="shared" si="5"/>
        <v>INSERT INTO UPK_TEST.upk_k60.m_k60_buhin_no (buhin_no, created_date, created_tantou_id) VALUES ('74586/7 1LA0A', GETDATE(), 999);</v>
      </c>
    </row>
    <row r="387" spans="1:2">
      <c r="A387" s="316" t="s">
        <v>3097</v>
      </c>
      <c r="B387" s="316" t="str">
        <f t="shared" si="5"/>
        <v>INSERT INTO UPK_TEST.upk_k60.m_k60_buhin_no (buhin_no, created_date, created_tantou_id) VALUES ('74586/7 1LA0A-G', GETDATE(), 999);</v>
      </c>
    </row>
    <row r="388" spans="1:2">
      <c r="A388" s="316" t="s">
        <v>591</v>
      </c>
      <c r="B388" s="316" t="str">
        <f t="shared" si="5"/>
        <v>INSERT INTO UPK_TEST.upk_k60.m_k60_buhin_no (buhin_no, created_date, created_tantou_id) VALUES ('75412 1LA0A', GETDATE(), 999);</v>
      </c>
    </row>
    <row r="389" spans="1:2">
      <c r="A389" s="316" t="s">
        <v>3100</v>
      </c>
      <c r="B389" s="316" t="str">
        <f t="shared" ref="B389:B452" si="6">$K$1&amp;"'"&amp;$A389&amp;"', GETDATE(), 999);"</f>
        <v>INSERT INTO UPK_TEST.upk_k60.m_k60_buhin_no (buhin_no, created_date, created_tantou_id) VALUES ('75458/9 1LA0B', GETDATE(), 999);</v>
      </c>
    </row>
    <row r="390" spans="1:2">
      <c r="A390" s="316" t="s">
        <v>3101</v>
      </c>
      <c r="B390" s="316" t="str">
        <f t="shared" si="6"/>
        <v>INSERT INTO UPK_TEST.upk_k60.m_k60_buhin_no (buhin_no, created_date, created_tantou_id) VALUES ('75458/9 1LA0B-G', GETDATE(), 999);</v>
      </c>
    </row>
    <row r="391" spans="1:2">
      <c r="A391" s="316" t="s">
        <v>3102</v>
      </c>
      <c r="B391" s="316" t="str">
        <f t="shared" si="6"/>
        <v>INSERT INTO UPK_TEST.upk_k60.m_k60_buhin_no (buhin_no, created_date, created_tantou_id) VALUES ('75622/3 1LA0A', GETDATE(), 999);</v>
      </c>
    </row>
    <row r="392" spans="1:2">
      <c r="A392" s="316" t="s">
        <v>3103</v>
      </c>
      <c r="B392" s="316" t="str">
        <f t="shared" si="6"/>
        <v>INSERT INTO UPK_TEST.upk_k60.m_k60_buhin_no (buhin_no, created_date, created_tantou_id) VALUES ('75622/3 1LA0A-G', GETDATE(), 999);</v>
      </c>
    </row>
    <row r="393" spans="1:2">
      <c r="A393" s="316" t="s">
        <v>3104</v>
      </c>
      <c r="B393" s="316" t="str">
        <f t="shared" si="6"/>
        <v>INSERT INTO UPK_TEST.upk_k60.m_k60_buhin_no (buhin_no, created_date, created_tantou_id) VALUES ('75624/5 1LA0A', GETDATE(), 999);</v>
      </c>
    </row>
    <row r="394" spans="1:2">
      <c r="A394" s="316" t="s">
        <v>3105</v>
      </c>
      <c r="B394" s="316" t="str">
        <f t="shared" si="6"/>
        <v>INSERT INTO UPK_TEST.upk_k60.m_k60_buhin_no (buhin_no, created_date, created_tantou_id) VALUES ('75624/5 1LA0A-G', GETDATE(), 999);</v>
      </c>
    </row>
    <row r="395" spans="1:2">
      <c r="A395" s="316" t="s">
        <v>3106</v>
      </c>
      <c r="B395" s="316" t="str">
        <f t="shared" si="6"/>
        <v>INSERT INTO UPK_TEST.upk_k60.m_k60_buhin_no (buhin_no, created_date, created_tantou_id) VALUES ('756B6/7 1LA0A', GETDATE(), 999);</v>
      </c>
    </row>
    <row r="396" spans="1:2">
      <c r="A396" s="316" t="s">
        <v>3107</v>
      </c>
      <c r="B396" s="316" t="str">
        <f t="shared" si="6"/>
        <v>INSERT INTO UPK_TEST.upk_k60.m_k60_buhin_no (buhin_no, created_date, created_tantou_id) VALUES ('756B6/7 1LA0A-G', GETDATE(), 999);</v>
      </c>
    </row>
    <row r="397" spans="1:2">
      <c r="A397" s="316" t="s">
        <v>3108</v>
      </c>
      <c r="B397" s="316" t="str">
        <f t="shared" si="6"/>
        <v>INSERT INTO UPK_TEST.upk_k60.m_k60_buhin_no (buhin_no, created_date, created_tantou_id) VALUES ('767C4/5 1LA0A', GETDATE(), 999);</v>
      </c>
    </row>
    <row r="398" spans="1:2">
      <c r="A398" s="316" t="s">
        <v>592</v>
      </c>
      <c r="B398" s="316" t="str">
        <f t="shared" si="6"/>
        <v>INSERT INTO UPK_TEST.upk_k60.m_k60_buhin_no (buhin_no, created_date, created_tantou_id) VALUES ('67503 1JA0ACE', GETDATE(), 999);</v>
      </c>
    </row>
    <row r="399" spans="1:2">
      <c r="A399" s="316" t="s">
        <v>593</v>
      </c>
      <c r="B399" s="316" t="str">
        <f t="shared" si="6"/>
        <v>INSERT INTO UPK_TEST.upk_k60.m_k60_buhin_no (buhin_no, created_date, created_tantou_id) VALUES ('67870 1JA0A03', GETDATE(), 999);</v>
      </c>
    </row>
    <row r="400" spans="1:2">
      <c r="A400" s="316" t="s">
        <v>594</v>
      </c>
      <c r="B400" s="316" t="str">
        <f t="shared" si="6"/>
        <v>INSERT INTO UPK_TEST.upk_k60.m_k60_buhin_no (buhin_no, created_date, created_tantou_id) VALUES ('67870 1JA0A04', GETDATE(), 999);</v>
      </c>
    </row>
    <row r="401" spans="1:2">
      <c r="A401" s="316" t="s">
        <v>595</v>
      </c>
      <c r="B401" s="316" t="str">
        <f t="shared" si="6"/>
        <v>INSERT INTO UPK_TEST.upk_k60.m_k60_buhin_no (buhin_no, created_date, created_tantou_id) VALUES ('67870 1JA0A06', GETDATE(), 999);</v>
      </c>
    </row>
    <row r="402" spans="1:2">
      <c r="A402" s="316" t="s">
        <v>596</v>
      </c>
      <c r="B402" s="316" t="str">
        <f t="shared" si="6"/>
        <v>INSERT INTO UPK_TEST.upk_k60.m_k60_buhin_no (buhin_no, created_date, created_tantou_id) VALUES ('67870 1JB0A03', GETDATE(), 999);</v>
      </c>
    </row>
    <row r="403" spans="1:2">
      <c r="A403" s="316" t="s">
        <v>597</v>
      </c>
      <c r="B403" s="316" t="str">
        <f t="shared" si="6"/>
        <v>INSERT INTO UPK_TEST.upk_k60.m_k60_buhin_no (buhin_no, created_date, created_tantou_id) VALUES ('67870 1JB0A04', GETDATE(), 999);</v>
      </c>
    </row>
    <row r="404" spans="1:2">
      <c r="A404" s="316" t="s">
        <v>598</v>
      </c>
      <c r="B404" s="316" t="str">
        <f t="shared" si="6"/>
        <v>INSERT INTO UPK_TEST.upk_k60.m_k60_buhin_no (buhin_no, created_date, created_tantou_id) VALUES ('67870 1JB0A06', GETDATE(), 999);</v>
      </c>
    </row>
    <row r="405" spans="1:2">
      <c r="A405" s="316" t="s">
        <v>3117</v>
      </c>
      <c r="B405" s="316" t="str">
        <f t="shared" si="6"/>
        <v>INSERT INTO UPK_TEST.upk_k60.m_k60_buhin_no (buhin_no, created_date, created_tantou_id) VALUES ('745Q2/3 1JA0A', GETDATE(), 999);</v>
      </c>
    </row>
    <row r="406" spans="1:2">
      <c r="A406" s="316" t="s">
        <v>599</v>
      </c>
      <c r="B406" s="316" t="str">
        <f t="shared" si="6"/>
        <v>INSERT INTO UPK_TEST.upk_k60.m_k60_buhin_no (buhin_no, created_date, created_tantou_id) VALUES ('74623 1JB0A01', GETDATE(), 999);</v>
      </c>
    </row>
    <row r="407" spans="1:2">
      <c r="A407" s="316" t="s">
        <v>600</v>
      </c>
      <c r="B407" s="316" t="str">
        <f t="shared" si="6"/>
        <v>INSERT INTO UPK_TEST.upk_k60.m_k60_buhin_no (buhin_no, created_date, created_tantou_id) VALUES ('751J2 1JA0A', GETDATE(), 999);</v>
      </c>
    </row>
    <row r="408" spans="1:2">
      <c r="A408" s="316" t="s">
        <v>601</v>
      </c>
      <c r="B408" s="316" t="str">
        <f t="shared" si="6"/>
        <v>INSERT INTO UPK_TEST.upk_k60.m_k60_buhin_no (buhin_no, created_date, created_tantou_id) VALUES ('751J3 1JA0A', GETDATE(), 999);</v>
      </c>
    </row>
    <row r="409" spans="1:2">
      <c r="A409" s="316" t="s">
        <v>602</v>
      </c>
      <c r="B409" s="316" t="str">
        <f t="shared" si="6"/>
        <v>INSERT INTO UPK_TEST.upk_k60.m_k60_buhin_no (buhin_no, created_date, created_tantou_id) VALUES ('75476 1JA0A', GETDATE(), 999);</v>
      </c>
    </row>
    <row r="410" spans="1:2">
      <c r="A410" s="316" t="s">
        <v>3124</v>
      </c>
      <c r="B410" s="316" t="str">
        <f t="shared" si="6"/>
        <v>INSERT INTO UPK_TEST.upk_k60.m_k60_buhin_no (buhin_no, created_date, created_tantou_id) VALUES ('75578/9 1JA0A', GETDATE(), 999);</v>
      </c>
    </row>
    <row r="411" spans="1:2">
      <c r="A411" s="316" t="s">
        <v>3125</v>
      </c>
      <c r="B411" s="316" t="str">
        <f t="shared" si="6"/>
        <v>INSERT INTO UPK_TEST.upk_k60.m_k60_buhin_no (buhin_no, created_date, created_tantou_id) VALUES ('75578/9 1JB0A', GETDATE(), 999);</v>
      </c>
    </row>
    <row r="412" spans="1:2">
      <c r="A412" s="316" t="s">
        <v>603</v>
      </c>
      <c r="B412" s="316" t="str">
        <f t="shared" si="6"/>
        <v>INSERT INTO UPK_TEST.upk_k60.m_k60_buhin_no (buhin_no, created_date, created_tantou_id) VALUES ('75926 1JA0A', GETDATE(), 999);</v>
      </c>
    </row>
    <row r="413" spans="1:2">
      <c r="A413" s="316" t="s">
        <v>604</v>
      </c>
      <c r="B413" s="316" t="str">
        <f t="shared" si="6"/>
        <v>INSERT INTO UPK_TEST.upk_k60.m_k60_buhin_no (buhin_no, created_date, created_tantou_id) VALUES ('75927 1JA0A', GETDATE(), 999);</v>
      </c>
    </row>
    <row r="414" spans="1:2">
      <c r="A414" s="316" t="s">
        <v>3128</v>
      </c>
      <c r="B414" s="316" t="str">
        <f t="shared" si="6"/>
        <v>INSERT INTO UPK_TEST.upk_k60.m_k60_buhin_no (buhin_no, created_date, created_tantou_id) VALUES ('76452/3 1JA0A', GETDATE(), 999);</v>
      </c>
    </row>
    <row r="415" spans="1:2">
      <c r="A415" s="316" t="s">
        <v>605</v>
      </c>
      <c r="B415" s="316" t="str">
        <f t="shared" si="6"/>
        <v>INSERT INTO UPK_TEST.upk_k60.m_k60_buhin_no (buhin_no, created_date, created_tantou_id) VALUES ('62522 1VA0A', GETDATE(), 999);</v>
      </c>
    </row>
    <row r="416" spans="1:2">
      <c r="A416" s="316" t="s">
        <v>606</v>
      </c>
      <c r="B416" s="316" t="str">
        <f t="shared" si="6"/>
        <v>INSERT INTO UPK_TEST.upk_k60.m_k60_buhin_no (buhin_no, created_date, created_tantou_id) VALUES ('62523 1VA0A', GETDATE(), 999);</v>
      </c>
    </row>
    <row r="417" spans="1:2">
      <c r="A417" s="316" t="s">
        <v>607</v>
      </c>
      <c r="B417" s="316" t="str">
        <f t="shared" si="6"/>
        <v>INSERT INTO UPK_TEST.upk_k60.m_k60_buhin_no (buhin_no, created_date, created_tantou_id) VALUES ('67870 1VA0A06', GETDATE(), 999);</v>
      </c>
    </row>
    <row r="418" spans="1:2">
      <c r="A418" s="316" t="s">
        <v>3132</v>
      </c>
      <c r="B418" s="316" t="str">
        <f t="shared" si="6"/>
        <v>INSERT INTO UPK_TEST.upk_k60.m_k60_buhin_no (buhin_no, created_date, created_tantou_id) VALUES ('751J2/3 1VA0A', GETDATE(), 999);</v>
      </c>
    </row>
    <row r="419" spans="1:2">
      <c r="A419" s="316" t="s">
        <v>3133</v>
      </c>
      <c r="B419" s="316" t="str">
        <f t="shared" si="6"/>
        <v>INSERT INTO UPK_TEST.upk_k60.m_k60_buhin_no (buhin_no, created_date, created_tantou_id) VALUES ('743F2/3 1GR0A', GETDATE(), 999);</v>
      </c>
    </row>
    <row r="420" spans="1:2">
      <c r="A420" s="316" t="s">
        <v>608</v>
      </c>
      <c r="B420" s="316" t="str">
        <f t="shared" si="6"/>
        <v>INSERT INTO UPK_TEST.upk_k60.m_k60_buhin_no (buhin_no, created_date, created_tantou_id) VALUES ('17285 3XP0A01', GETDATE(), 999);</v>
      </c>
    </row>
    <row r="421" spans="1:2">
      <c r="A421" s="316" t="s">
        <v>3135</v>
      </c>
      <c r="B421" s="316" t="str">
        <f t="shared" si="6"/>
        <v>INSERT INTO UPK_TEST.upk_k60.m_k60_buhin_no (buhin_no, created_date, created_tantou_id) VALUES ('54272/3 3XA0A', GETDATE(), 999);</v>
      </c>
    </row>
    <row r="422" spans="1:2">
      <c r="A422" s="316" t="s">
        <v>609</v>
      </c>
      <c r="B422" s="316" t="str">
        <f t="shared" si="6"/>
        <v>INSERT INTO UPK_TEST.upk_k60.m_k60_buhin_no (buhin_no, created_date, created_tantou_id) VALUES ('73233 3XC0A', GETDATE(), 999);</v>
      </c>
    </row>
    <row r="423" spans="1:2">
      <c r="A423" s="316" t="s">
        <v>610</v>
      </c>
      <c r="B423" s="316" t="str">
        <f t="shared" si="6"/>
        <v>INSERT INTO UPK_TEST.upk_k60.m_k60_buhin_no (buhin_no, created_date, created_tantou_id) VALUES ('73233 3XC0B', GETDATE(), 999);</v>
      </c>
    </row>
    <row r="424" spans="1:2">
      <c r="A424" s="316" t="s">
        <v>611</v>
      </c>
      <c r="B424" s="316" t="str">
        <f t="shared" si="6"/>
        <v>INSERT INTO UPK_TEST.upk_k60.m_k60_buhin_no (buhin_no, created_date, created_tantou_id) VALUES ('73233 3XC0C', GETDATE(), 999);</v>
      </c>
    </row>
    <row r="425" spans="1:2">
      <c r="A425" s="316" t="s">
        <v>612</v>
      </c>
      <c r="B425" s="316" t="str">
        <f t="shared" si="6"/>
        <v>INSERT INTO UPK_TEST.upk_k60.m_k60_buhin_no (buhin_no, created_date, created_tantou_id) VALUES ('73233 3XE0A', GETDATE(), 999);</v>
      </c>
    </row>
    <row r="426" spans="1:2">
      <c r="A426" s="316" t="s">
        <v>613</v>
      </c>
      <c r="B426" s="316" t="str">
        <f t="shared" si="6"/>
        <v>INSERT INTO UPK_TEST.upk_k60.m_k60_buhin_no (buhin_no, created_date, created_tantou_id) VALUES ('73233 3XE0B', GETDATE(), 999);</v>
      </c>
    </row>
    <row r="427" spans="1:2">
      <c r="A427" s="316" t="s">
        <v>614</v>
      </c>
      <c r="B427" s="316" t="str">
        <f t="shared" si="6"/>
        <v>INSERT INTO UPK_TEST.upk_k60.m_k60_buhin_no (buhin_no, created_date, created_tantou_id) VALUES ('73233 3XE0C', GETDATE(), 999);</v>
      </c>
    </row>
    <row r="428" spans="1:2">
      <c r="A428" s="316" t="s">
        <v>615</v>
      </c>
      <c r="B428" s="316" t="str">
        <f t="shared" si="6"/>
        <v>INSERT INTO UPK_TEST.upk_k60.m_k60_buhin_no (buhin_no, created_date, created_tantou_id) VALUES ('74223 3XA0A', GETDATE(), 999);</v>
      </c>
    </row>
    <row r="429" spans="1:2">
      <c r="A429" s="316" t="s">
        <v>616</v>
      </c>
      <c r="B429" s="316" t="str">
        <f t="shared" si="6"/>
        <v>INSERT INTO UPK_TEST.upk_k60.m_k60_buhin_no (buhin_no, created_date, created_tantou_id) VALUES ('742D1 3XA0A', GETDATE(), 999);</v>
      </c>
    </row>
    <row r="430" spans="1:2">
      <c r="A430" s="316" t="s">
        <v>617</v>
      </c>
      <c r="B430" s="316" t="str">
        <f t="shared" si="6"/>
        <v>INSERT INTO UPK_TEST.upk_k60.m_k60_buhin_no (buhin_no, created_date, created_tantou_id) VALUES ('74323 3XA0A', GETDATE(), 999);</v>
      </c>
    </row>
    <row r="431" spans="1:2">
      <c r="A431" s="316" t="s">
        <v>618</v>
      </c>
      <c r="B431" s="316" t="str">
        <f t="shared" si="6"/>
        <v>INSERT INTO UPK_TEST.upk_k60.m_k60_buhin_no (buhin_no, created_date, created_tantou_id) VALUES ('74326 3XA0A', GETDATE(), 999);</v>
      </c>
    </row>
    <row r="432" spans="1:2">
      <c r="A432" s="316" t="s">
        <v>619</v>
      </c>
      <c r="B432" s="316" t="str">
        <f t="shared" si="6"/>
        <v>INSERT INTO UPK_TEST.upk_k60.m_k60_buhin_no (buhin_no, created_date, created_tantou_id) VALUES ('74327 3XA0A', GETDATE(), 999);</v>
      </c>
    </row>
    <row r="433" spans="1:2">
      <c r="A433" s="316" t="s">
        <v>620</v>
      </c>
      <c r="B433" s="316" t="str">
        <f t="shared" si="6"/>
        <v>INSERT INTO UPK_TEST.upk_k60.m_k60_buhin_no (buhin_no, created_date, created_tantou_id) VALUES ('74384 3XA0A', GETDATE(), 999);</v>
      </c>
    </row>
    <row r="434" spans="1:2">
      <c r="A434" s="316" t="s">
        <v>621</v>
      </c>
      <c r="B434" s="316" t="str">
        <f t="shared" si="6"/>
        <v>INSERT INTO UPK_TEST.upk_k60.m_k60_buhin_no (buhin_no, created_date, created_tantou_id) VALUES ('743F6 3XA0A', GETDATE(), 999);</v>
      </c>
    </row>
    <row r="435" spans="1:2">
      <c r="A435" s="316" t="s">
        <v>622</v>
      </c>
      <c r="B435" s="316" t="str">
        <f t="shared" si="6"/>
        <v>INSERT INTO UPK_TEST.upk_k60.m_k60_buhin_no (buhin_no, created_date, created_tantou_id) VALUES ('743F7 3XA0A', GETDATE(), 999);</v>
      </c>
    </row>
    <row r="436" spans="1:2">
      <c r="A436" s="316" t="s">
        <v>623</v>
      </c>
      <c r="B436" s="316" t="str">
        <f t="shared" si="6"/>
        <v>INSERT INTO UPK_TEST.upk_k60.m_k60_buhin_no (buhin_no, created_date, created_tantou_id) VALUES ('743R2 3XA0A', GETDATE(), 999);</v>
      </c>
    </row>
    <row r="437" spans="1:2">
      <c r="A437" s="316" t="s">
        <v>624</v>
      </c>
      <c r="B437" s="316" t="str">
        <f t="shared" si="6"/>
        <v>INSERT INTO UPK_TEST.upk_k60.m_k60_buhin_no (buhin_no, created_date, created_tantou_id) VALUES ('743R3 3XA0A', GETDATE(), 999);</v>
      </c>
    </row>
    <row r="438" spans="1:2">
      <c r="A438" s="316" t="s">
        <v>625</v>
      </c>
      <c r="B438" s="316" t="str">
        <f t="shared" si="6"/>
        <v>INSERT INTO UPK_TEST.upk_k60.m_k60_buhin_no (buhin_no, created_date, created_tantou_id) VALUES ('743R4 3XA0A', GETDATE(), 999);</v>
      </c>
    </row>
    <row r="439" spans="1:2">
      <c r="A439" s="316" t="s">
        <v>626</v>
      </c>
      <c r="B439" s="316" t="str">
        <f t="shared" si="6"/>
        <v>INSERT INTO UPK_TEST.upk_k60.m_k60_buhin_no (buhin_no, created_date, created_tantou_id) VALUES ('75234 3XY0A', GETDATE(), 999);</v>
      </c>
    </row>
    <row r="440" spans="1:2">
      <c r="A440" s="316" t="s">
        <v>627</v>
      </c>
      <c r="B440" s="316" t="str">
        <f t="shared" si="6"/>
        <v>INSERT INTO UPK_TEST.upk_k60.m_k60_buhin_no (buhin_no, created_date, created_tantou_id) VALUES ('756S8 3XE0A', GETDATE(), 999);</v>
      </c>
    </row>
    <row r="441" spans="1:2">
      <c r="A441" s="316" t="s">
        <v>3159</v>
      </c>
      <c r="B441" s="316" t="str">
        <f t="shared" si="6"/>
        <v>INSERT INTO UPK_TEST.upk_k60.m_k60_buhin_no (buhin_no, created_date, created_tantou_id) VALUES ('76218/9 3XE0A', GETDATE(), 999);</v>
      </c>
    </row>
    <row r="442" spans="1:2">
      <c r="A442" s="316" t="s">
        <v>3160</v>
      </c>
      <c r="B442" s="316" t="str">
        <f t="shared" si="6"/>
        <v>INSERT INTO UPK_TEST.upk_k60.m_k60_buhin_no (buhin_no, created_date, created_tantou_id) VALUES ('76320/1 3XA0A', GETDATE(), 999);</v>
      </c>
    </row>
    <row r="443" spans="1:2">
      <c r="A443" s="316" t="s">
        <v>628</v>
      </c>
      <c r="B443" s="316" t="str">
        <f t="shared" si="6"/>
        <v>INSERT INTO UPK_TEST.upk_k60.m_k60_buhin_no (buhin_no, created_date, created_tantou_id) VALUES ('76396 3XD0A', GETDATE(), 999);</v>
      </c>
    </row>
    <row r="444" spans="1:2">
      <c r="A444" s="316" t="s">
        <v>629</v>
      </c>
      <c r="B444" s="316" t="str">
        <f t="shared" si="6"/>
        <v>INSERT INTO UPK_TEST.upk_k60.m_k60_buhin_no (buhin_no, created_date, created_tantou_id) VALUES ('76397 3XD0A', GETDATE(), 999);</v>
      </c>
    </row>
    <row r="445" spans="1:2">
      <c r="A445" s="316" t="s">
        <v>630</v>
      </c>
      <c r="B445" s="316" t="str">
        <f t="shared" si="6"/>
        <v>INSERT INTO UPK_TEST.upk_k60.m_k60_buhin_no (buhin_no, created_date, created_tantou_id) VALUES ('76397 3YF0A-B', GETDATE(), 999);</v>
      </c>
    </row>
    <row r="446" spans="1:2">
      <c r="A446" s="316" t="s">
        <v>631</v>
      </c>
      <c r="B446" s="316" t="str">
        <f t="shared" si="6"/>
        <v>INSERT INTO UPK_TEST.upk_k60.m_k60_buhin_no (buhin_no, created_date, created_tantou_id) VALUES ('76397 3XC9A', GETDATE(), 999);</v>
      </c>
    </row>
    <row r="447" spans="1:2">
      <c r="A447" s="316" t="s">
        <v>3166</v>
      </c>
      <c r="B447" s="316" t="str">
        <f t="shared" si="6"/>
        <v>INSERT INTO UPK_TEST.upk_k60.m_k60_buhin_no (buhin_no, created_date, created_tantou_id) VALUES ('76516/7 3XA0A', GETDATE(), 999);</v>
      </c>
    </row>
    <row r="448" spans="1:2">
      <c r="A448" s="316" t="s">
        <v>3167</v>
      </c>
      <c r="B448" s="316" t="str">
        <f t="shared" si="6"/>
        <v>INSERT INTO UPK_TEST.upk_k60.m_k60_buhin_no (buhin_no, created_date, created_tantou_id) VALUES ('76516/7 3XA2A', GETDATE(), 999);</v>
      </c>
    </row>
    <row r="449" spans="1:2">
      <c r="A449" s="316" t="s">
        <v>632</v>
      </c>
      <c r="B449" s="316" t="str">
        <f t="shared" si="6"/>
        <v>INSERT INTO UPK_TEST.upk_k60.m_k60_buhin_no (buhin_no, created_date, created_tantou_id) VALUES ('62516 4CB0A', GETDATE(), 999);</v>
      </c>
    </row>
    <row r="450" spans="1:2">
      <c r="A450" s="316" t="s">
        <v>633</v>
      </c>
      <c r="B450" s="316" t="str">
        <f t="shared" si="6"/>
        <v>INSERT INTO UPK_TEST.upk_k60.m_k60_buhin_no (buhin_no, created_date, created_tantou_id) VALUES ('62516 6MA0A', GETDATE(), 999);</v>
      </c>
    </row>
    <row r="451" spans="1:2">
      <c r="A451" s="316" t="s">
        <v>3170</v>
      </c>
      <c r="B451" s="316" t="str">
        <f t="shared" si="6"/>
        <v>INSERT INTO UPK_TEST.upk_k60.m_k60_buhin_no (buhin_no, created_date, created_tantou_id) VALUES ('64112/3 3VA0A', GETDATE(), 999);</v>
      </c>
    </row>
    <row r="452" spans="1:2">
      <c r="A452" s="316" t="s">
        <v>3172</v>
      </c>
      <c r="B452" s="316" t="str">
        <f t="shared" si="6"/>
        <v>INSERT INTO UPK_TEST.upk_k60.m_k60_buhin_no (buhin_no, created_date, created_tantou_id) VALUES ('74342/3 3VA0A', GETDATE(), 999);</v>
      </c>
    </row>
    <row r="453" spans="1:2">
      <c r="A453" s="316" t="s">
        <v>634</v>
      </c>
      <c r="B453" s="316" t="str">
        <f t="shared" ref="B453:B516" si="7">$K$1&amp;"'"&amp;$A453&amp;"', GETDATE(), 999);"</f>
        <v>INSERT INTO UPK_TEST.upk_k60.m_k60_buhin_no (buhin_no, created_date, created_tantou_id) VALUES ('75176 3VA0A', GETDATE(), 999);</v>
      </c>
    </row>
    <row r="454" spans="1:2">
      <c r="A454" s="316" t="s">
        <v>635</v>
      </c>
      <c r="B454" s="316" t="str">
        <f t="shared" si="7"/>
        <v>INSERT INTO UPK_TEST.upk_k60.m_k60_buhin_no (buhin_no, created_date, created_tantou_id) VALUES ('75422 3VA0A', GETDATE(), 999);</v>
      </c>
    </row>
    <row r="455" spans="1:2">
      <c r="A455" s="316" t="s">
        <v>3176</v>
      </c>
      <c r="B455" s="316" t="str">
        <f t="shared" si="7"/>
        <v>INSERT INTO UPK_TEST.upk_k60.m_k60_buhin_no (buhin_no, created_date, created_tantou_id) VALUES ('76586/7 3VA0A', GETDATE(), 999);</v>
      </c>
    </row>
    <row r="456" spans="1:2">
      <c r="A456" s="316" t="s">
        <v>636</v>
      </c>
      <c r="B456" s="316" t="str">
        <f t="shared" si="7"/>
        <v>INSERT INTO UPK_TEST.upk_k60.m_k60_buhin_no (buhin_no, created_date, created_tantou_id) VALUES ('77648 3VA0A', GETDATE(), 999);</v>
      </c>
    </row>
    <row r="457" spans="1:2">
      <c r="A457" s="316" t="s">
        <v>637</v>
      </c>
      <c r="B457" s="316" t="str">
        <f t="shared" si="7"/>
        <v>INSERT INTO UPK_TEST.upk_k60.m_k60_buhin_no (buhin_no, created_date, created_tantou_id) VALUES ('77649 3VA0A', GETDATE(), 999);</v>
      </c>
    </row>
    <row r="458" spans="1:2">
      <c r="A458" s="316" t="s">
        <v>638</v>
      </c>
      <c r="B458" s="316" t="str">
        <f t="shared" si="7"/>
        <v>INSERT INTO UPK_TEST.upk_k60.m_k60_buhin_no (buhin_no, created_date, created_tantou_id) VALUES ('73211 3VA0A', GETDATE(), 999);</v>
      </c>
    </row>
    <row r="459" spans="1:2">
      <c r="A459" s="316" t="s">
        <v>639</v>
      </c>
      <c r="B459" s="316" t="str">
        <f t="shared" si="7"/>
        <v>INSERT INTO UPK_TEST.upk_k60.m_k60_buhin_no (buhin_no, created_date, created_tantou_id) VALUES ('73233 3VA0A', GETDATE(), 999);</v>
      </c>
    </row>
    <row r="460" spans="1:2">
      <c r="A460" s="316" t="s">
        <v>3181</v>
      </c>
      <c r="B460" s="316" t="str">
        <f t="shared" si="7"/>
        <v>INSERT INTO UPK_TEST.upk_k60.m_k60_buhin_no (buhin_no, created_date, created_tantou_id) VALUES ('75432/3 3VA0A', GETDATE(), 999);</v>
      </c>
    </row>
    <row r="461" spans="1:2">
      <c r="A461" s="316" t="s">
        <v>3182</v>
      </c>
      <c r="B461" s="316" t="str">
        <f t="shared" si="7"/>
        <v>INSERT INTO UPK_TEST.upk_k60.m_k60_buhin_no (buhin_no, created_date, created_tantou_id) VALUES ('76722/3 3VA0A', GETDATE(), 999);</v>
      </c>
    </row>
    <row r="462" spans="1:2">
      <c r="A462" s="316" t="s">
        <v>3183</v>
      </c>
      <c r="B462" s="316" t="str">
        <f t="shared" si="7"/>
        <v>INSERT INTO UPK_TEST.upk_k60.m_k60_buhin_no (buhin_no, created_date, created_tantou_id) VALUES ('75262/3 3VA0A', GETDATE(), 999);</v>
      </c>
    </row>
    <row r="463" spans="1:2">
      <c r="A463" s="316" t="s">
        <v>3184</v>
      </c>
      <c r="B463" s="316" t="str">
        <f t="shared" si="7"/>
        <v>INSERT INTO UPK_TEST.upk_k60.m_k60_buhin_no (buhin_no, created_date, created_tantou_id) VALUES ('755C2/3 3VA0A', GETDATE(), 999);</v>
      </c>
    </row>
    <row r="464" spans="1:2">
      <c r="A464" s="316" t="s">
        <v>3185</v>
      </c>
      <c r="B464" s="316" t="str">
        <f t="shared" si="7"/>
        <v>INSERT INTO UPK_TEST.upk_k60.m_k60_buhin_no (buhin_no, created_date, created_tantou_id) VALUES ('75784/5 3VA0A', GETDATE(), 999);</v>
      </c>
    </row>
    <row r="465" spans="1:2">
      <c r="A465" s="316" t="s">
        <v>640</v>
      </c>
      <c r="B465" s="316" t="str">
        <f t="shared" si="7"/>
        <v>INSERT INTO UPK_TEST.upk_k60.m_k60_buhin_no (buhin_no, created_date, created_tantou_id) VALUES ('64124 4CB0A', GETDATE(), 999);</v>
      </c>
    </row>
    <row r="466" spans="1:2">
      <c r="A466" s="316" t="s">
        <v>641</v>
      </c>
      <c r="B466" s="316" t="str">
        <f t="shared" si="7"/>
        <v>INSERT INTO UPK_TEST.upk_k60.m_k60_buhin_no (buhin_no, created_date, created_tantou_id) VALUES ('64124 4CB0A-G', GETDATE(), 999);</v>
      </c>
    </row>
    <row r="467" spans="1:2">
      <c r="A467" s="316" t="s">
        <v>642</v>
      </c>
      <c r="B467" s="316" t="str">
        <f t="shared" si="7"/>
        <v>INSERT INTO UPK_TEST.upk_k60.m_k60_buhin_no (buhin_no, created_date, created_tantou_id) VALUES ('64125 4CB0A', GETDATE(), 999);</v>
      </c>
    </row>
    <row r="468" spans="1:2">
      <c r="A468" s="316" t="s">
        <v>643</v>
      </c>
      <c r="B468" s="316" t="str">
        <f t="shared" si="7"/>
        <v>INSERT INTO UPK_TEST.upk_k60.m_k60_buhin_no (buhin_no, created_date, created_tantou_id) VALUES ('64125 4CB0A-G', GETDATE(), 999);</v>
      </c>
    </row>
    <row r="469" spans="1:2">
      <c r="A469" s="316" t="s">
        <v>3190</v>
      </c>
      <c r="B469" s="316" t="str">
        <f t="shared" si="7"/>
        <v>INSERT INTO UPK_TEST.upk_k60.m_k60_buhin_no (buhin_no, created_date, created_tantou_id) VALUES ('64182/3 4CB0A', GETDATE(), 999);</v>
      </c>
    </row>
    <row r="470" spans="1:2">
      <c r="A470" s="316" t="s">
        <v>644</v>
      </c>
      <c r="B470" s="316" t="str">
        <f t="shared" si="7"/>
        <v>INSERT INTO UPK_TEST.upk_k60.m_k60_buhin_no (buhin_no, created_date, created_tantou_id) VALUES ('67418 4CB0A', GETDATE(), 999);</v>
      </c>
    </row>
    <row r="471" spans="1:2">
      <c r="A471" s="316" t="s">
        <v>645</v>
      </c>
      <c r="B471" s="316" t="str">
        <f t="shared" si="7"/>
        <v>INSERT INTO UPK_TEST.upk_k60.m_k60_buhin_no (buhin_no, created_date, created_tantou_id) VALUES ('74356 4CB0A', GETDATE(), 999);</v>
      </c>
    </row>
    <row r="472" spans="1:2">
      <c r="A472" s="316" t="s">
        <v>646</v>
      </c>
      <c r="B472" s="316" t="str">
        <f t="shared" si="7"/>
        <v>INSERT INTO UPK_TEST.upk_k60.m_k60_buhin_no (buhin_no, created_date, created_tantou_id) VALUES ('74356 4CB0A-G', GETDATE(), 999);</v>
      </c>
    </row>
    <row r="473" spans="1:2">
      <c r="A473" s="316" t="s">
        <v>647</v>
      </c>
      <c r="B473" s="316" t="str">
        <f t="shared" si="7"/>
        <v>INSERT INTO UPK_TEST.upk_k60.m_k60_buhin_no (buhin_no, created_date, created_tantou_id) VALUES ('74356 4CE0A-B', GETDATE(), 999);</v>
      </c>
    </row>
    <row r="474" spans="1:2">
      <c r="A474" s="316" t="s">
        <v>648</v>
      </c>
      <c r="B474" s="316" t="str">
        <f t="shared" si="7"/>
        <v>INSERT INTO UPK_TEST.upk_k60.m_k60_buhin_no (buhin_no, created_date, created_tantou_id) VALUES ('74356 4CE0A', GETDATE(), 999);</v>
      </c>
    </row>
    <row r="475" spans="1:2">
      <c r="A475" s="316" t="s">
        <v>649</v>
      </c>
      <c r="B475" s="316" t="str">
        <f t="shared" si="7"/>
        <v>INSERT INTO UPK_TEST.upk_k60.m_k60_buhin_no (buhin_no, created_date, created_tantou_id) VALUES ('74356 4CE0A-E', GETDATE(), 999);</v>
      </c>
    </row>
    <row r="476" spans="1:2">
      <c r="A476" s="316" t="s">
        <v>650</v>
      </c>
      <c r="B476" s="316" t="str">
        <f t="shared" si="7"/>
        <v>INSERT INTO UPK_TEST.upk_k60.m_k60_buhin_no (buhin_no, created_date, created_tantou_id) VALUES ('74366 4CB0A', GETDATE(), 999);</v>
      </c>
    </row>
    <row r="477" spans="1:2">
      <c r="A477" s="316" t="s">
        <v>651</v>
      </c>
      <c r="B477" s="316" t="str">
        <f t="shared" si="7"/>
        <v>INSERT INTO UPK_TEST.upk_k60.m_k60_buhin_no (buhin_no, created_date, created_tantou_id) VALUES ('75118 4CB0A', GETDATE(), 999);</v>
      </c>
    </row>
    <row r="478" spans="1:2">
      <c r="A478" s="316" t="s">
        <v>3199</v>
      </c>
      <c r="B478" s="316" t="str">
        <f t="shared" si="7"/>
        <v>INSERT INTO UPK_TEST.upk_k60.m_k60_buhin_no (buhin_no, created_date, created_tantou_id) VALUES ('75676/7 4CE0A', GETDATE(), 999);</v>
      </c>
    </row>
    <row r="479" spans="1:2">
      <c r="A479" s="316" t="s">
        <v>3200</v>
      </c>
      <c r="B479" s="316" t="str">
        <f t="shared" si="7"/>
        <v>INSERT INTO UPK_TEST.upk_k60.m_k60_buhin_no (buhin_no, created_date, created_tantou_id) VALUES ('75676/7 4CE0A-G', GETDATE(), 999);</v>
      </c>
    </row>
    <row r="480" spans="1:2">
      <c r="A480" s="316" t="s">
        <v>3201</v>
      </c>
      <c r="B480" s="316" t="str">
        <f t="shared" si="7"/>
        <v>INSERT INTO UPK_TEST.upk_k60.m_k60_buhin_no (buhin_no, created_date, created_tantou_id) VALUES ('765F4/5 4CC0A', GETDATE(), 999);</v>
      </c>
    </row>
    <row r="481" spans="1:2">
      <c r="A481" s="316" t="s">
        <v>3202</v>
      </c>
      <c r="B481" s="316" t="str">
        <f t="shared" si="7"/>
        <v>INSERT INTO UPK_TEST.upk_k60.m_k60_buhin_no (buhin_no, created_date, created_tantou_id) VALUES ('76466/7 4BC1A', GETDATE(), 999);</v>
      </c>
    </row>
    <row r="482" spans="1:2">
      <c r="A482" s="316" t="s">
        <v>3203</v>
      </c>
      <c r="B482" s="316" t="str">
        <f t="shared" si="7"/>
        <v>INSERT INTO UPK_TEST.upk_k60.m_k60_buhin_no (buhin_no, created_date, created_tantou_id) VALUES ('76466/7 6FK0A', GETDATE(), 999);</v>
      </c>
    </row>
    <row r="483" spans="1:2">
      <c r="A483" s="316" t="s">
        <v>3204</v>
      </c>
      <c r="B483" s="316" t="str">
        <f t="shared" si="7"/>
        <v>INSERT INTO UPK_TEST.upk_k60.m_k60_buhin_no (buhin_no, created_date, created_tantou_id) VALUES ('75186/7 6FK0A', GETDATE(), 999);</v>
      </c>
    </row>
    <row r="484" spans="1:2">
      <c r="A484" s="316" t="s">
        <v>652</v>
      </c>
      <c r="B484" s="316" t="str">
        <f t="shared" si="7"/>
        <v>INSERT INTO UPK_TEST.upk_k60.m_k60_buhin_no (buhin_no, created_date, created_tantou_id) VALUES ('751C5 6FK0A', GETDATE(), 999);</v>
      </c>
    </row>
    <row r="485" spans="1:2">
      <c r="A485" s="316" t="s">
        <v>653</v>
      </c>
      <c r="B485" s="316" t="str">
        <f t="shared" si="7"/>
        <v>INSERT INTO UPK_TEST.upk_k60.m_k60_buhin_no (buhin_no, created_date, created_tantou_id) VALUES ('751T7 6FK0B', GETDATE(), 999);</v>
      </c>
    </row>
    <row r="486" spans="1:2">
      <c r="A486" s="316" t="s">
        <v>654</v>
      </c>
      <c r="B486" s="316" t="str">
        <f t="shared" si="7"/>
        <v>INSERT INTO UPK_TEST.upk_k60.m_k60_buhin_no (buhin_no, created_date, created_tantou_id) VALUES ('73211 4CC1A', GETDATE(), 999);</v>
      </c>
    </row>
    <row r="487" spans="1:2">
      <c r="A487" s="316" t="s">
        <v>5587</v>
      </c>
      <c r="B487" s="316" t="str">
        <f t="shared" si="7"/>
        <v>INSERT INTO UPK_TEST.upk_k60.m_k60_buhin_no (buhin_no, created_date, created_tantou_id) VALUES ('62522/3 5TA0A', GETDATE(), 999);</v>
      </c>
    </row>
    <row r="488" spans="1:2">
      <c r="A488" s="316" t="s">
        <v>655</v>
      </c>
      <c r="B488" s="316" t="str">
        <f t="shared" si="7"/>
        <v>INSERT INTO UPK_TEST.upk_k60.m_k60_buhin_no (buhin_no, created_date, created_tantou_id) VALUES ('65616 5TA0A', GETDATE(), 999);</v>
      </c>
    </row>
    <row r="489" spans="1:2">
      <c r="A489" s="316" t="s">
        <v>656</v>
      </c>
      <c r="B489" s="316" t="str">
        <f t="shared" si="7"/>
        <v>INSERT INTO UPK_TEST.upk_k60.m_k60_buhin_no (buhin_no, created_date, created_tantou_id) VALUES ('67632 5TA0A', GETDATE(), 999);</v>
      </c>
    </row>
    <row r="490" spans="1:2">
      <c r="A490" s="316" t="s">
        <v>657</v>
      </c>
      <c r="B490" s="316" t="str">
        <f t="shared" si="7"/>
        <v>INSERT INTO UPK_TEST.upk_k60.m_k60_buhin_no (buhin_no, created_date, created_tantou_id) VALUES ('73211 5TA0A', GETDATE(), 999);</v>
      </c>
    </row>
    <row r="491" spans="1:2">
      <c r="A491" s="316" t="s">
        <v>658</v>
      </c>
      <c r="B491" s="316" t="str">
        <f t="shared" si="7"/>
        <v>INSERT INTO UPK_TEST.upk_k60.m_k60_buhin_no (buhin_no, created_date, created_tantou_id) VALUES ('75118 5TA0A', GETDATE(), 999);</v>
      </c>
    </row>
    <row r="492" spans="1:2">
      <c r="A492" s="316" t="s">
        <v>659</v>
      </c>
      <c r="B492" s="316" t="str">
        <f t="shared" si="7"/>
        <v>INSERT INTO UPK_TEST.upk_k60.m_k60_buhin_no (buhin_no, created_date, created_tantou_id) VALUES ('75442 5TA0A', GETDATE(), 999);</v>
      </c>
    </row>
    <row r="493" spans="1:2">
      <c r="A493" s="316" t="s">
        <v>5588</v>
      </c>
      <c r="B493" s="316" t="str">
        <f t="shared" si="7"/>
        <v>INSERT INTO UPK_TEST.upk_k60.m_k60_buhin_no (buhin_no, created_date, created_tantou_id) VALUES ('75556/7 5TA0A', GETDATE(), 999);</v>
      </c>
    </row>
    <row r="494" spans="1:2">
      <c r="A494" s="316" t="s">
        <v>5589</v>
      </c>
      <c r="B494" s="316" t="str">
        <f t="shared" si="7"/>
        <v>INSERT INTO UPK_TEST.upk_k60.m_k60_buhin_no (buhin_no, created_date, created_tantou_id) VALUES ('76352/3 5TA1A', GETDATE(), 999);</v>
      </c>
    </row>
    <row r="495" spans="1:2">
      <c r="A495" s="316" t="s">
        <v>660</v>
      </c>
      <c r="B495" s="316" t="str">
        <f t="shared" si="7"/>
        <v>INSERT INTO UPK_TEST.upk_k60.m_k60_buhin_no (buhin_no, created_date, created_tantou_id) VALUES ('76458 5TA0A', GETDATE(), 999);</v>
      </c>
    </row>
    <row r="496" spans="1:2">
      <c r="A496" s="316" t="s">
        <v>661</v>
      </c>
      <c r="B496" s="316" t="str">
        <f t="shared" si="7"/>
        <v>INSERT INTO UPK_TEST.upk_k60.m_k60_buhin_no (buhin_no, created_date, created_tantou_id) VALUES ('76459 5TA0A', GETDATE(), 999);</v>
      </c>
    </row>
    <row r="497" spans="1:2">
      <c r="A497" s="316" t="s">
        <v>5590</v>
      </c>
      <c r="B497" s="316" t="str">
        <f t="shared" si="7"/>
        <v>INSERT INTO UPK_TEST.upk_k60.m_k60_buhin_no (buhin_no, created_date, created_tantou_id) VALUES ('76642/3 5TA0A', GETDATE(), 999);</v>
      </c>
    </row>
    <row r="498" spans="1:2">
      <c r="A498" s="316" t="s">
        <v>662</v>
      </c>
      <c r="B498" s="316" t="str">
        <f t="shared" si="7"/>
        <v>INSERT INTO UPK_TEST.upk_k60.m_k60_buhin_no (buhin_no, created_date, created_tantou_id) VALUES ('79122 5TA0A', GETDATE(), 999);</v>
      </c>
    </row>
    <row r="499" spans="1:2">
      <c r="A499" s="316" t="s">
        <v>5591</v>
      </c>
      <c r="B499" s="316" t="str">
        <f t="shared" si="7"/>
        <v>INSERT INTO UPK_TEST.upk_k60.m_k60_buhin_no (buhin_no, created_date, created_tantou_id) VALUES ('79126/7 5TA0A', GETDATE(), 999);</v>
      </c>
    </row>
    <row r="500" spans="1:2">
      <c r="A500" s="316" t="s">
        <v>5592</v>
      </c>
      <c r="B500" s="316" t="str">
        <f t="shared" si="7"/>
        <v>INSERT INTO UPK_TEST.upk_k60.m_k60_buhin_no (buhin_no, created_date, created_tantou_id) VALUES ('80142/3 5TA0A', GETDATE(), 999);</v>
      </c>
    </row>
    <row r="501" spans="1:2">
      <c r="A501" s="316" t="s">
        <v>5593</v>
      </c>
      <c r="B501" s="316" t="str">
        <f t="shared" si="7"/>
        <v>INSERT INTO UPK_TEST.upk_k60.m_k60_buhin_no (buhin_no, created_date, created_tantou_id) VALUES ('80148/9 5TA0A', GETDATE(), 999);</v>
      </c>
    </row>
    <row r="502" spans="1:2">
      <c r="A502" s="316" t="s">
        <v>663</v>
      </c>
      <c r="B502" s="316" t="str">
        <f t="shared" si="7"/>
        <v>INSERT INTO UPK_TEST.upk_k60.m_k60_buhin_no (buhin_no, created_date, created_tantou_id) VALUES ('90136 5TA0A', GETDATE(), 999);</v>
      </c>
    </row>
    <row r="503" spans="1:2">
      <c r="A503" s="316" t="s">
        <v>664</v>
      </c>
      <c r="B503" s="316" t="str">
        <f t="shared" si="7"/>
        <v>INSERT INTO UPK_TEST.upk_k60.m_k60_buhin_no (buhin_no, created_date, created_tantou_id) VALUES ('90137 5TA0A', GETDATE(), 999);</v>
      </c>
    </row>
    <row r="504" spans="1:2">
      <c r="A504" s="316" t="s">
        <v>5594</v>
      </c>
      <c r="B504" s="316" t="str">
        <f t="shared" si="7"/>
        <v>INSERT INTO UPK_TEST.upk_k60.m_k60_buhin_no (buhin_no, created_date, created_tantou_id) VALUES ('64182/3 6MA0A', GETDATE(), 999);</v>
      </c>
    </row>
    <row r="505" spans="1:2">
      <c r="A505" s="316" t="s">
        <v>5595</v>
      </c>
      <c r="B505" s="316" t="str">
        <f t="shared" si="7"/>
        <v>INSERT INTO UPK_TEST.upk_k60.m_k60_buhin_no (buhin_no, created_date, created_tantou_id) VALUES ('75186/7 6MA0A', GETDATE(), 999);</v>
      </c>
    </row>
    <row r="506" spans="1:2">
      <c r="A506" s="316" t="s">
        <v>5596</v>
      </c>
      <c r="B506" s="316" t="str">
        <f t="shared" si="7"/>
        <v>INSERT INTO UPK_TEST.upk_k60.m_k60_buhin_no (buhin_no, created_date, created_tantou_id) VALUES ('74542/3 6MR0A', GETDATE(), 999);</v>
      </c>
    </row>
    <row r="507" spans="1:2">
      <c r="A507" s="316" t="s">
        <v>665</v>
      </c>
      <c r="B507" s="316" t="str">
        <f t="shared" si="7"/>
        <v>INSERT INTO UPK_TEST.upk_k60.m_k60_buhin_no (buhin_no, created_date, created_tantou_id) VALUES ('75118 5TL0A', GETDATE(), 999);</v>
      </c>
    </row>
    <row r="508" spans="1:2">
      <c r="A508" s="316" t="s">
        <v>5597</v>
      </c>
      <c r="B508" s="316" t="str">
        <f t="shared" si="7"/>
        <v>INSERT INTO UPK_TEST.upk_k60.m_k60_buhin_no (buhin_no, created_date, created_tantou_id) VALUES ('63122/3 6GW0A', GETDATE(), 999);</v>
      </c>
    </row>
    <row r="509" spans="1:2">
      <c r="A509" s="316" t="s">
        <v>5598</v>
      </c>
      <c r="B509" s="316" t="str">
        <f t="shared" si="7"/>
        <v>INSERT INTO UPK_TEST.upk_k60.m_k60_buhin_no (buhin_no, created_date, created_tantou_id) VALUES ('64178/9 6RA0A', GETDATE(), 999);</v>
      </c>
    </row>
    <row r="510" spans="1:2">
      <c r="A510" s="316" t="s">
        <v>5599</v>
      </c>
      <c r="B510" s="316" t="str">
        <f t="shared" si="7"/>
        <v>INSERT INTO UPK_TEST.upk_k60.m_k60_buhin_no (buhin_no, created_date, created_tantou_id) VALUES ('641G0/1 6RA0A', GETDATE(), 999);</v>
      </c>
    </row>
    <row r="511" spans="1:2">
      <c r="A511" s="316" t="s">
        <v>3237</v>
      </c>
      <c r="B511" s="316" t="str">
        <f t="shared" si="7"/>
        <v>INSERT INTO UPK_TEST.upk_k60.m_k60_buhin_no (buhin_no, created_date, created_tantou_id) VALUES ('5220A N1200/N1100', GETDATE(), 999);</v>
      </c>
    </row>
    <row r="512" spans="1:2">
      <c r="A512" s="316" t="s">
        <v>5600</v>
      </c>
      <c r="B512" s="316" t="str">
        <f t="shared" si="7"/>
        <v>INSERT INTO UPK_TEST.upk_k60.m_k60_buhin_no (buhin_no, created_date, created_tantou_id) VALUES ('75176/7 6RA0A', GETDATE(), 999);</v>
      </c>
    </row>
    <row r="513" spans="1:2">
      <c r="A513" s="316" t="s">
        <v>3241</v>
      </c>
      <c r="B513" s="316" t="str">
        <f t="shared" si="7"/>
        <v>INSERT INTO UPK_TEST.upk_k60.m_k60_buhin_no (buhin_no, created_date, created_tantou_id) VALUES ('5220A N4200/N4100', GETDATE(), 999);</v>
      </c>
    </row>
    <row r="514" spans="1:2">
      <c r="A514" s="316" t="s">
        <v>666</v>
      </c>
      <c r="B514" s="316" t="str">
        <f t="shared" si="7"/>
        <v>INSERT INTO UPK_TEST.upk_k60.m_k60_buhin_no (buhin_no, created_date, created_tantou_id) VALUES ('75262 6RA1A', GETDATE(), 999);</v>
      </c>
    </row>
    <row r="515" spans="1:2">
      <c r="A515" s="316" t="s">
        <v>667</v>
      </c>
      <c r="B515" s="316" t="str">
        <f t="shared" si="7"/>
        <v>INSERT INTO UPK_TEST.upk_k60.m_k60_buhin_no (buhin_no, created_date, created_tantou_id) VALUES ('5220A M8000', GETDATE(), 999);</v>
      </c>
    </row>
    <row r="516" spans="1:2">
      <c r="A516" s="316" t="s">
        <v>668</v>
      </c>
      <c r="B516" s="316" t="str">
        <f t="shared" si="7"/>
        <v>INSERT INTO UPK_TEST.upk_k60.m_k60_buhin_no (buhin_no, created_date, created_tantou_id) VALUES ('75263 6RA1A', GETDATE(), 999);</v>
      </c>
    </row>
    <row r="517" spans="1:2">
      <c r="A517" s="316" t="s">
        <v>669</v>
      </c>
      <c r="B517" s="316" t="str">
        <f t="shared" ref="B517:B580" si="8">$K$1&amp;"'"&amp;$A517&amp;"', GETDATE(), 999);"</f>
        <v>INSERT INTO UPK_TEST.upk_k60.m_k60_buhin_no (buhin_no, created_date, created_tantou_id) VALUES ('5220A M7900', GETDATE(), 999);</v>
      </c>
    </row>
    <row r="518" spans="1:2">
      <c r="A518" s="316" t="s">
        <v>670</v>
      </c>
      <c r="B518" s="316" t="str">
        <f t="shared" si="8"/>
        <v>INSERT INTO UPK_TEST.upk_k60.m_k60_buhin_no (buhin_no, created_date, created_tantou_id) VALUES ('75652 6RA0A-J', GETDATE(), 999);</v>
      </c>
    </row>
    <row r="519" spans="1:2">
      <c r="A519" s="316" t="s">
        <v>671</v>
      </c>
      <c r="B519" s="316" t="str">
        <f t="shared" si="8"/>
        <v>INSERT INTO UPK_TEST.upk_k60.m_k60_buhin_no (buhin_no, created_date, created_tantou_id) VALUES ('75652 6RA0A', GETDATE(), 999);</v>
      </c>
    </row>
    <row r="520" spans="1:2">
      <c r="A520" s="316" t="s">
        <v>5601</v>
      </c>
      <c r="B520" s="316" t="str">
        <f t="shared" si="8"/>
        <v>INSERT INTO UPK_TEST.upk_k60.m_k60_buhin_no (buhin_no, created_date, created_tantou_id) VALUES ('75658/9 6RA0A', GETDATE(), 999);</v>
      </c>
    </row>
    <row r="521" spans="1:2">
      <c r="A521" s="316" t="s">
        <v>5602</v>
      </c>
      <c r="B521" s="316" t="str">
        <f t="shared" si="8"/>
        <v>INSERT INTO UPK_TEST.upk_k60.m_k60_buhin_no (buhin_no, created_date, created_tantou_id) VALUES ('75662/3 6RA0A', GETDATE(), 999);</v>
      </c>
    </row>
    <row r="522" spans="1:2">
      <c r="A522" s="316" t="s">
        <v>3251</v>
      </c>
      <c r="B522" s="316" t="str">
        <f t="shared" si="8"/>
        <v>INSERT INTO UPK_TEST.upk_k60.m_k60_buhin_no (buhin_no, created_date, created_tantou_id) VALUES ('5220A T9200/T9100', GETDATE(), 999);</v>
      </c>
    </row>
    <row r="523" spans="1:2">
      <c r="A523" s="316" t="s">
        <v>5603</v>
      </c>
      <c r="B523" s="316" t="str">
        <f t="shared" si="8"/>
        <v>INSERT INTO UPK_TEST.upk_k60.m_k60_buhin_no (buhin_no, created_date, created_tantou_id) VALUES ('75934/5 6RA0A', GETDATE(), 999);</v>
      </c>
    </row>
    <row r="524" spans="1:2">
      <c r="A524" s="316" t="s">
        <v>5604</v>
      </c>
      <c r="B524" s="316" t="str">
        <f t="shared" si="8"/>
        <v>INSERT INTO UPK_TEST.upk_k60.m_k60_buhin_no (buhin_no, created_date, created_tantou_id) VALUES ('75942/3 6RA0A', GETDATE(), 999);</v>
      </c>
    </row>
    <row r="525" spans="1:2">
      <c r="A525" s="316" t="s">
        <v>3255</v>
      </c>
      <c r="B525" s="316" t="str">
        <f t="shared" si="8"/>
        <v>INSERT INTO UPK_TEST.upk_k60.m_k60_buhin_no (buhin_no, created_date, created_tantou_id) VALUES ('5220A M9200/M9100', GETDATE(), 999);</v>
      </c>
    </row>
    <row r="526" spans="1:2">
      <c r="A526" s="316" t="s">
        <v>5605</v>
      </c>
      <c r="B526" s="316" t="str">
        <f t="shared" si="8"/>
        <v>INSERT INTO UPK_TEST.upk_k60.m_k60_buhin_no (buhin_no, created_date, created_tantou_id) VALUES ('76464/5 6RA0A', GETDATE(), 999);</v>
      </c>
    </row>
    <row r="527" spans="1:2">
      <c r="A527" s="316" t="s">
        <v>5606</v>
      </c>
      <c r="B527" s="316" t="str">
        <f t="shared" si="8"/>
        <v>INSERT INTO UPK_TEST.upk_k60.m_k60_buhin_no (buhin_no, created_date, created_tantou_id) VALUES ('9450C 04300/04500', GETDATE(), 999);</v>
      </c>
    </row>
    <row r="528" spans="1:2">
      <c r="A528" s="316" t="s">
        <v>3259</v>
      </c>
      <c r="B528" s="316" t="str">
        <f t="shared" si="8"/>
        <v>INSERT INTO UPK_TEST.upk_k60.m_k60_buhin_no (buhin_no, created_date, created_tantou_id) VALUES ('9450C 04400/04600', GETDATE(), 999);</v>
      </c>
    </row>
    <row r="529" spans="1:2">
      <c r="A529" s="316" t="s">
        <v>672</v>
      </c>
      <c r="B529" s="316" t="str">
        <f t="shared" si="8"/>
        <v>INSERT INTO UPK_TEST.upk_k60.m_k60_buhin_no (buhin_no, created_date, created_tantou_id) VALUES ('9450C 04900', GETDATE(), 999);</v>
      </c>
    </row>
    <row r="530" spans="1:2">
      <c r="A530" s="316" t="s">
        <v>673</v>
      </c>
      <c r="B530" s="316" t="str">
        <f t="shared" si="8"/>
        <v>INSERT INTO UPK_TEST.upk_k60.m_k60_buhin_no (buhin_no, created_date, created_tantou_id) VALUES ('9450C 05000', GETDATE(), 999);</v>
      </c>
    </row>
    <row r="531" spans="1:2">
      <c r="A531" s="316" t="s">
        <v>674</v>
      </c>
      <c r="B531" s="316" t="str">
        <f t="shared" si="8"/>
        <v>INSERT INTO UPK_TEST.upk_k60.m_k60_buhin_no (buhin_no, created_date, created_tantou_id) VALUES ('17420 11G09', GETDATE(), 999);</v>
      </c>
    </row>
    <row r="532" spans="1:2">
      <c r="A532" s="316" t="s">
        <v>675</v>
      </c>
      <c r="B532" s="316" t="str">
        <f t="shared" si="8"/>
        <v>INSERT INTO UPK_TEST.upk_k60.m_k60_buhin_no (buhin_no, created_date, created_tantou_id) VALUES ('93742 01G00', GETDATE(), 999);</v>
      </c>
    </row>
    <row r="533" spans="1:2">
      <c r="A533" s="316" t="s">
        <v>676</v>
      </c>
      <c r="B533" s="316" t="str">
        <f t="shared" si="8"/>
        <v>INSERT INTO UPK_TEST.upk_k60.m_k60_buhin_no (buhin_no, created_date, created_tantou_id) VALUES ('93752 12G00', GETDATE(), 999);</v>
      </c>
    </row>
    <row r="534" spans="1:2">
      <c r="A534" s="316" t="s">
        <v>677</v>
      </c>
      <c r="B534" s="316" t="str">
        <f t="shared" si="8"/>
        <v>INSERT INTO UPK_TEST.upk_k60.m_k60_buhin_no (buhin_no, created_date, created_tantou_id) VALUES ('93772 01G00', GETDATE(), 999);</v>
      </c>
    </row>
    <row r="535" spans="1:2">
      <c r="A535" s="316" t="s">
        <v>678</v>
      </c>
      <c r="B535" s="316" t="str">
        <f t="shared" si="8"/>
        <v>INSERT INTO UPK_TEST.upk_k60.m_k60_buhin_no (buhin_no, created_date, created_tantou_id) VALUES ('62532 VG200', GETDATE(), 999);</v>
      </c>
    </row>
    <row r="536" spans="1:2">
      <c r="A536" s="316" t="s">
        <v>679</v>
      </c>
      <c r="B536" s="316" t="str">
        <f t="shared" si="8"/>
        <v>INSERT INTO UPK_TEST.upk_k60.m_k60_buhin_no (buhin_no, created_date, created_tantou_id) VALUES ('62532 VE000', GETDATE(), 999);</v>
      </c>
    </row>
    <row r="537" spans="1:2">
      <c r="A537" s="316" t="s">
        <v>680</v>
      </c>
      <c r="B537" s="316" t="str">
        <f t="shared" si="8"/>
        <v>INSERT INTO UPK_TEST.upk_k60.m_k60_buhin_no (buhin_no, created_date, created_tantou_id) VALUES ('62532 WL00001', GETDATE(), 999);</v>
      </c>
    </row>
    <row r="538" spans="1:2">
      <c r="A538" s="316" t="s">
        <v>681</v>
      </c>
      <c r="B538" s="316" t="str">
        <f t="shared" si="8"/>
        <v>INSERT INTO UPK_TEST.upk_k60.m_k60_buhin_no (buhin_no, created_date, created_tantou_id) VALUES ('62532 0W700-1', GETDATE(), 999);</v>
      </c>
    </row>
    <row r="539" spans="1:2">
      <c r="A539" s="316" t="s">
        <v>682</v>
      </c>
      <c r="B539" s="316" t="str">
        <f t="shared" si="8"/>
        <v>INSERT INTO UPK_TEST.upk_k60.m_k60_buhin_no (buhin_no, created_date, created_tantou_id) VALUES ('62532 1W200-1', GETDATE(), 999);</v>
      </c>
    </row>
    <row r="540" spans="1:2">
      <c r="A540" s="316" t="s">
        <v>683</v>
      </c>
      <c r="B540" s="316" t="str">
        <f t="shared" si="8"/>
        <v>INSERT INTO UPK_TEST.upk_k60.m_k60_buhin_no (buhin_no, created_date, created_tantou_id) VALUES ('17216 8N001', GETDATE(), 999);</v>
      </c>
    </row>
    <row r="541" spans="1:2">
      <c r="A541" s="316" t="s">
        <v>684</v>
      </c>
      <c r="B541" s="316" t="str">
        <f t="shared" si="8"/>
        <v>INSERT INTO UPK_TEST.upk_k60.m_k60_buhin_no (buhin_no, created_date, created_tantou_id) VALUES ('17216 8N00001', GETDATE(), 999);</v>
      </c>
    </row>
    <row r="542" spans="1:2">
      <c r="A542" s="316" t="s">
        <v>685</v>
      </c>
      <c r="B542" s="316" t="str">
        <f t="shared" si="8"/>
        <v>INSERT INTO UPK_TEST.upk_k60.m_k60_buhin_no (buhin_no, created_date, created_tantou_id) VALUES ('17216 8N00002', GETDATE(), 999);</v>
      </c>
    </row>
    <row r="543" spans="1:2">
      <c r="A543" s="316" t="s">
        <v>686</v>
      </c>
      <c r="B543" s="316" t="str">
        <f t="shared" si="8"/>
        <v>INSERT INTO UPK_TEST.upk_k60.m_k60_buhin_no (buhin_no, created_date, created_tantou_id) VALUES ('73242 4M700', GETDATE(), 999);</v>
      </c>
    </row>
    <row r="544" spans="1:2">
      <c r="A544" s="316" t="s">
        <v>687</v>
      </c>
      <c r="B544" s="316" t="str">
        <f t="shared" si="8"/>
        <v>INSERT INTO UPK_TEST.upk_k60.m_k60_buhin_no (buhin_no, created_date, created_tantou_id) VALUES ('73262 4M500', GETDATE(), 999);</v>
      </c>
    </row>
    <row r="545" spans="1:2">
      <c r="A545" s="316" t="s">
        <v>688</v>
      </c>
      <c r="B545" s="316" t="str">
        <f t="shared" si="8"/>
        <v>INSERT INTO UPK_TEST.upk_k60.m_k60_buhin_no (buhin_no, created_date, created_tantou_id) VALUES ('62533 4M41001', GETDATE(), 999);</v>
      </c>
    </row>
    <row r="546" spans="1:2">
      <c r="A546" s="316" t="s">
        <v>5607</v>
      </c>
      <c r="B546" s="316" t="str">
        <f t="shared" si="8"/>
        <v>INSERT INTO UPK_TEST.upk_k60.m_k60_buhin_no (buhin_no, created_date, created_tantou_id) VALUES ('764B0/1 4M400', GETDATE(), 999);</v>
      </c>
    </row>
    <row r="547" spans="1:2">
      <c r="A547" s="316" t="s">
        <v>5608</v>
      </c>
      <c r="B547" s="316" t="str">
        <f t="shared" si="8"/>
        <v>INSERT INTO UPK_TEST.upk_k60.m_k60_buhin_no (buhin_no, created_date, created_tantou_id) VALUES ('76546/7 4M400', GETDATE(), 999);</v>
      </c>
    </row>
    <row r="548" spans="1:2">
      <c r="A548" s="316" t="s">
        <v>5609</v>
      </c>
      <c r="B548" s="316" t="str">
        <f t="shared" si="8"/>
        <v>INSERT INTO UPK_TEST.upk_k60.m_k60_buhin_no (buhin_no, created_date, created_tantou_id) VALUES ('76316/7 4M400', GETDATE(), 999);</v>
      </c>
    </row>
    <row r="549" spans="1:2">
      <c r="A549" s="316" t="s">
        <v>689</v>
      </c>
      <c r="B549" s="316" t="str">
        <f t="shared" si="8"/>
        <v>INSERT INTO UPK_TEST.upk_k60.m_k60_buhin_no (buhin_no, created_date, created_tantou_id) VALUES ('62512 3VA3A', GETDATE(), 999);</v>
      </c>
    </row>
    <row r="550" spans="1:2">
      <c r="A550" s="316" t="s">
        <v>690</v>
      </c>
      <c r="B550" s="316" t="str">
        <f t="shared" si="8"/>
        <v>INSERT INTO UPK_TEST.upk_k60.m_k60_buhin_no (buhin_no, created_date, created_tantou_id) VALUES ('62512 5WK0A', GETDATE(), 999);</v>
      </c>
    </row>
    <row r="551" spans="1:2">
      <c r="A551" s="316" t="s">
        <v>691</v>
      </c>
      <c r="B551" s="316" t="str">
        <f t="shared" si="8"/>
        <v>INSERT INTO UPK_TEST.upk_k60.m_k60_buhin_no (buhin_no, created_date, created_tantou_id) VALUES ('66355 JN20A', GETDATE(), 999);</v>
      </c>
    </row>
    <row r="552" spans="1:2">
      <c r="A552" s="316" t="s">
        <v>692</v>
      </c>
      <c r="B552" s="316" t="str">
        <f t="shared" si="8"/>
        <v>INSERT INTO UPK_TEST.upk_k60.m_k60_buhin_no (buhin_no, created_date, created_tantou_id) VALUES ('751T7 6FK0C', GETDATE(), 999);</v>
      </c>
    </row>
    <row r="553" spans="1:2">
      <c r="A553" s="316" t="s">
        <v>693</v>
      </c>
      <c r="B553" s="316" t="str">
        <f t="shared" si="8"/>
        <v>INSERT INTO UPK_TEST.upk_k60.m_k60_buhin_no (buhin_no, created_date, created_tantou_id) VALUES ('62541 4CB0A', GETDATE(), 999);</v>
      </c>
    </row>
    <row r="554" spans="1:2">
      <c r="A554" s="316" t="s">
        <v>694</v>
      </c>
      <c r="B554" s="316" t="str">
        <f t="shared" si="8"/>
        <v>INSERT INTO UPK_TEST.upk_k60.m_k60_buhin_no (buhin_no, created_date, created_tantou_id) VALUES ('74539 3XA0A', GETDATE(), 999);</v>
      </c>
    </row>
    <row r="555" spans="1:2">
      <c r="A555" s="316" t="s">
        <v>695</v>
      </c>
      <c r="B555" s="316" t="str">
        <f t="shared" si="8"/>
        <v>INSERT INTO UPK_TEST.upk_k60.m_k60_buhin_no (buhin_no, created_date, created_tantou_id) VALUES ('75495 5YJ2A', GETDATE(), 999);</v>
      </c>
    </row>
    <row r="556" spans="1:2">
      <c r="A556" s="316" t="s">
        <v>5610</v>
      </c>
      <c r="B556" s="316" t="str">
        <f t="shared" si="8"/>
        <v>INSERT INTO UPK_TEST.upk_k60.m_k60_buhin_no (buhin_no, created_date, created_tantou_id) VALUES ('75672/3 3XA1A', GETDATE(), 999);</v>
      </c>
    </row>
    <row r="557" spans="1:2">
      <c r="A557" s="316" t="s">
        <v>696</v>
      </c>
      <c r="B557" s="316" t="str">
        <f t="shared" si="8"/>
        <v>INSERT INTO UPK_TEST.upk_k60.m_k60_buhin_no (buhin_no, created_date, created_tantou_id) VALUES ('77536 3XA0A', GETDATE(), 999);</v>
      </c>
    </row>
    <row r="558" spans="1:2">
      <c r="A558" s="316" t="s">
        <v>697</v>
      </c>
      <c r="B558" s="316" t="str">
        <f t="shared" si="8"/>
        <v>INSERT INTO UPK_TEST.upk_k60.m_k60_buhin_no (buhin_no, created_date, created_tantou_id) VALUES ('77537 3XA0A', GETDATE(), 999);</v>
      </c>
    </row>
    <row r="559" spans="1:2">
      <c r="A559" s="316" t="s">
        <v>5611</v>
      </c>
      <c r="B559" s="316" t="str">
        <f t="shared" si="8"/>
        <v>INSERT INTO UPK_TEST.upk_k60.m_k60_buhin_no (buhin_no, created_date, created_tantou_id) VALUES ('73234/5 3VA0A', GETDATE(), 999);</v>
      </c>
    </row>
    <row r="560" spans="1:2">
      <c r="A560" s="316" t="s">
        <v>5612</v>
      </c>
      <c r="B560" s="316" t="str">
        <f t="shared" si="8"/>
        <v>INSERT INTO UPK_TEST.upk_k60.m_k60_buhin_no (buhin_no, created_date, created_tantou_id) VALUES ('76320/1 3VA0B', GETDATE(), 999);</v>
      </c>
    </row>
    <row r="561" spans="1:2">
      <c r="A561" s="316" t="s">
        <v>698</v>
      </c>
      <c r="B561" s="316" t="str">
        <f t="shared" si="8"/>
        <v>INSERT INTO UPK_TEST.upk_k60.m_k60_buhin_no (buhin_no, created_date, created_tantou_id) VALUES ('76486 3VA0B', GETDATE(), 999);</v>
      </c>
    </row>
    <row r="562" spans="1:2">
      <c r="A562" s="316" t="s">
        <v>699</v>
      </c>
      <c r="B562" s="316" t="str">
        <f t="shared" si="8"/>
        <v>INSERT INTO UPK_TEST.upk_k60.m_k60_buhin_no (buhin_no, created_date, created_tantou_id) VALUES ('764B0 3VA0A', GETDATE(), 999);</v>
      </c>
    </row>
    <row r="563" spans="1:2">
      <c r="A563" s="316" t="s">
        <v>5613</v>
      </c>
      <c r="B563" s="316" t="str">
        <f t="shared" si="8"/>
        <v>INSERT INTO UPK_TEST.upk_k60.m_k60_buhin_no (buhin_no, created_date, created_tantou_id) VALUES ('62522/3 3VA0A', GETDATE(), 999);</v>
      </c>
    </row>
    <row r="564" spans="1:2">
      <c r="A564" s="316" t="s">
        <v>5614</v>
      </c>
      <c r="B564" s="316" t="str">
        <f t="shared" si="8"/>
        <v>INSERT INTO UPK_TEST.upk_k60.m_k60_buhin_no (buhin_no, created_date, created_tantou_id) VALUES ('751F2/3 3VA0A', GETDATE(), 999);</v>
      </c>
    </row>
    <row r="565" spans="1:2">
      <c r="A565" s="316" t="s">
        <v>5615</v>
      </c>
      <c r="B565" s="316" t="str">
        <f t="shared" si="8"/>
        <v>INSERT INTO UPK_TEST.upk_k60.m_k60_buhin_no (buhin_no, created_date, created_tantou_id) VALUES ('751F6/7 3VA0A', GETDATE(), 999);</v>
      </c>
    </row>
    <row r="566" spans="1:2">
      <c r="A566" s="316" t="s">
        <v>700</v>
      </c>
      <c r="B566" s="316" t="str">
        <f t="shared" si="8"/>
        <v>INSERT INTO UPK_TEST.upk_k60.m_k60_buhin_no (buhin_no, created_date, created_tantou_id) VALUES ('75628 3VA0A', GETDATE(), 999);</v>
      </c>
    </row>
    <row r="567" spans="1:2">
      <c r="A567" s="316" t="s">
        <v>4714</v>
      </c>
      <c r="B567" s="316" t="str">
        <f t="shared" si="8"/>
        <v>INSERT INTO UPK_TEST.upk_k60.m_k60_buhin_no (buhin_no, created_date, created_tantou_id) VALUES ('451671/2-1006P', GETDATE(), 999);</v>
      </c>
    </row>
    <row r="568" spans="1:2">
      <c r="A568" s="316" t="s">
        <v>4715</v>
      </c>
      <c r="B568" s="316" t="str">
        <f t="shared" si="8"/>
        <v>INSERT INTO UPK_TEST.upk_k60.m_k60_buhin_no (buhin_no, created_date, created_tantou_id) VALUES ('451673/4-1006P', GETDATE(), 999);</v>
      </c>
    </row>
    <row r="569" spans="1:2">
      <c r="A569" s="316" t="s">
        <v>4716</v>
      </c>
      <c r="B569" s="316" t="str">
        <f t="shared" si="8"/>
        <v>INSERT INTO UPK_TEST.upk_k60.m_k60_buhin_no (buhin_no, created_date, created_tantou_id) VALUES ('451671/2-1011P', GETDATE(), 999);</v>
      </c>
    </row>
    <row r="570" spans="1:2">
      <c r="A570" s="316" t="s">
        <v>4717</v>
      </c>
      <c r="B570" s="316" t="str">
        <f t="shared" si="8"/>
        <v>INSERT INTO UPK_TEST.upk_k60.m_k60_buhin_no (buhin_no, created_date, created_tantou_id) VALUES ('451673/4-1011P', GETDATE(), 999);</v>
      </c>
    </row>
    <row r="571" spans="1:2">
      <c r="A571" s="320" t="s">
        <v>4718</v>
      </c>
      <c r="B571" s="316" t="str">
        <f t="shared" si="8"/>
        <v>INSERT INTO UPK_TEST.upk_k60.m_k60_buhin_no (buhin_no, created_date, created_tantou_id) VALUES ('451633/4-1017P/1016P', GETDATE(), 999);</v>
      </c>
    </row>
    <row r="572" spans="1:2">
      <c r="A572" s="316" t="s">
        <v>711</v>
      </c>
      <c r="B572" s="316" t="str">
        <f t="shared" si="8"/>
        <v>INSERT INTO UPK_TEST.upk_k60.m_k60_buhin_no (buhin_no, created_date, created_tantou_id) VALUES ('451151-1026P', GETDATE(), 999);</v>
      </c>
    </row>
    <row r="573" spans="1:2">
      <c r="A573" s="316" t="s">
        <v>712</v>
      </c>
      <c r="B573" s="316" t="str">
        <f t="shared" si="8"/>
        <v>INSERT INTO UPK_TEST.upk_k60.m_k60_buhin_no (buhin_no, created_date, created_tantou_id) VALUES ('451152-1025P', GETDATE(), 999);</v>
      </c>
    </row>
    <row r="574" spans="1:2">
      <c r="A574" s="316" t="s">
        <v>713</v>
      </c>
      <c r="B574" s="316" t="str">
        <f t="shared" si="8"/>
        <v>INSERT INTO UPK_TEST.upk_k60.m_k60_buhin_no (buhin_no, created_date, created_tantou_id) VALUES ('451155-1020P', GETDATE(), 999);</v>
      </c>
    </row>
    <row r="575" spans="1:2">
      <c r="A575" s="316" t="s">
        <v>714</v>
      </c>
      <c r="B575" s="316" t="str">
        <f t="shared" si="8"/>
        <v>INSERT INTO UPK_TEST.upk_k60.m_k60_buhin_no (buhin_no, created_date, created_tantou_id) VALUES ('451156-1020P', GETDATE(), 999);</v>
      </c>
    </row>
    <row r="576" spans="1:2">
      <c r="A576" s="320" t="s">
        <v>4723</v>
      </c>
      <c r="B576" s="316" t="str">
        <f t="shared" si="8"/>
        <v>INSERT INTO UPK_TEST.upk_k60.m_k60_buhin_no (buhin_no, created_date, created_tantou_id) VALUES ('451671/2-1026P/1025', GETDATE(), 999);</v>
      </c>
    </row>
    <row r="577" spans="1:2">
      <c r="A577" s="316" t="s">
        <v>4724</v>
      </c>
      <c r="B577" s="316" t="str">
        <f t="shared" si="8"/>
        <v>INSERT INTO UPK_TEST.upk_k60.m_k60_buhin_no (buhin_no, created_date, created_tantou_id) VALUES ('451673/4-1053P', GETDATE(), 999);</v>
      </c>
    </row>
    <row r="578" spans="1:2">
      <c r="A578" s="316" t="s">
        <v>719</v>
      </c>
      <c r="B578" s="316" t="str">
        <f t="shared" si="8"/>
        <v>INSERT INTO UPK_TEST.upk_k60.m_k60_buhin_no (buhin_no, created_date, created_tantou_id) VALUES ('73242 5TA0A', GETDATE(), 999);</v>
      </c>
    </row>
    <row r="579" spans="1:2">
      <c r="A579" s="316" t="s">
        <v>720</v>
      </c>
      <c r="B579" s="316" t="str">
        <f t="shared" si="8"/>
        <v>INSERT INTO UPK_TEST.upk_k60.m_k60_buhin_no (buhin_no, created_date, created_tantou_id) VALUES ('73262 5TA0A', GETDATE(), 999);</v>
      </c>
    </row>
    <row r="580" spans="1:2">
      <c r="A580" s="316" t="s">
        <v>721</v>
      </c>
      <c r="B580" s="316" t="str">
        <f t="shared" si="8"/>
        <v>INSERT INTO UPK_TEST.upk_k60.m_k60_buhin_no (buhin_no, created_date, created_tantou_id) VALUES ('73272 5TA0A', GETDATE(), 999);</v>
      </c>
    </row>
    <row r="581" spans="1:2">
      <c r="A581" s="316" t="s">
        <v>722</v>
      </c>
      <c r="B581" s="316" t="str">
        <f t="shared" ref="B581:B644" si="9">$K$1&amp;"'"&amp;$A581&amp;"', GETDATE(), 999);"</f>
        <v>INSERT INTO UPK_TEST.upk_k60.m_k60_buhin_no (buhin_no, created_date, created_tantou_id) VALUES ('74568 5TA0A', GETDATE(), 999);</v>
      </c>
    </row>
    <row r="582" spans="1:2">
      <c r="A582" s="316" t="s">
        <v>723</v>
      </c>
      <c r="B582" s="316" t="str">
        <f t="shared" si="9"/>
        <v>INSERT INTO UPK_TEST.upk_k60.m_k60_buhin_no (buhin_no, created_date, created_tantou_id) VALUES ('75182 5TA0A', GETDATE(), 999);</v>
      </c>
    </row>
    <row r="583" spans="1:2">
      <c r="A583" s="316" t="s">
        <v>724</v>
      </c>
      <c r="B583" s="316" t="str">
        <f t="shared" si="9"/>
        <v>INSERT INTO UPK_TEST.upk_k60.m_k60_buhin_no (buhin_no, created_date, created_tantou_id) VALUES ('80162 5TA0A', GETDATE(), 999);</v>
      </c>
    </row>
    <row r="584" spans="1:2">
      <c r="A584" s="316" t="s">
        <v>725</v>
      </c>
      <c r="B584" s="316" t="str">
        <f t="shared" si="9"/>
        <v>INSERT INTO UPK_TEST.upk_k60.m_k60_buhin_no (buhin_no, created_date, created_tantou_id) VALUES ('80163 5TA0A', GETDATE(), 999);</v>
      </c>
    </row>
    <row r="585" spans="1:2">
      <c r="A585" s="316" t="s">
        <v>726</v>
      </c>
      <c r="B585" s="316" t="str">
        <f t="shared" si="9"/>
        <v>INSERT INTO UPK_TEST.upk_k60.m_k60_buhin_no (buhin_no, created_date, created_tantou_id) VALUES ('80162 5TA1A', GETDATE(), 999);</v>
      </c>
    </row>
    <row r="586" spans="1:2">
      <c r="A586" s="316" t="s">
        <v>727</v>
      </c>
      <c r="B586" s="316" t="str">
        <f t="shared" si="9"/>
        <v>INSERT INTO UPK_TEST.upk_k60.m_k60_buhin_no (buhin_no, created_date, created_tantou_id) VALUES ('80163 5TA1A', GETDATE(), 999);</v>
      </c>
    </row>
    <row r="587" spans="1:2">
      <c r="A587" s="316" t="s">
        <v>728</v>
      </c>
      <c r="B587" s="316" t="str">
        <f t="shared" si="9"/>
        <v>INSERT INTO UPK_TEST.upk_k60.m_k60_buhin_no (buhin_no, created_date, created_tantou_id) VALUES ('82154 5TA0A', GETDATE(), 999);</v>
      </c>
    </row>
    <row r="588" spans="1:2">
      <c r="A588" s="316" t="s">
        <v>729</v>
      </c>
      <c r="B588" s="316" t="str">
        <f t="shared" si="9"/>
        <v>INSERT INTO UPK_TEST.upk_k60.m_k60_buhin_no (buhin_no, created_date, created_tantou_id) VALUES ('82155 5TA0A', GETDATE(), 999);</v>
      </c>
    </row>
    <row r="589" spans="1:2">
      <c r="A589" s="316" t="s">
        <v>730</v>
      </c>
      <c r="B589" s="316" t="str">
        <f t="shared" si="9"/>
        <v>INSERT INTO UPK_TEST.upk_k60.m_k60_buhin_no (buhin_no, created_date, created_tantou_id) VALUES ('82155 5TA1A', GETDATE(), 999);</v>
      </c>
    </row>
    <row r="590" spans="1:2">
      <c r="A590" s="316" t="s">
        <v>731</v>
      </c>
      <c r="B590" s="316" t="str">
        <f t="shared" si="9"/>
        <v>INSERT INTO UPK_TEST.upk_k60.m_k60_buhin_no (buhin_no, created_date, created_tantou_id) VALUES ('62541 6MA0A', GETDATE(), 999);</v>
      </c>
    </row>
    <row r="591" spans="1:2">
      <c r="A591" s="316" t="s">
        <v>732</v>
      </c>
      <c r="B591" s="316" t="str">
        <f t="shared" si="9"/>
        <v>INSERT INTO UPK_TEST.upk_k60.m_k60_buhin_no (buhin_no, created_date, created_tantou_id) VALUES ('62590 6MA0A', GETDATE(), 999);</v>
      </c>
    </row>
    <row r="592" spans="1:2">
      <c r="A592" s="316" t="s">
        <v>5616</v>
      </c>
      <c r="B592" s="316" t="str">
        <f t="shared" si="9"/>
        <v>INSERT INTO UPK_TEST.upk_k60.m_k60_buhin_no (buhin_no, created_date, created_tantou_id) VALUES ('767C2/3 6MA0A', GETDATE(), 999);</v>
      </c>
    </row>
    <row r="593" spans="1:2">
      <c r="A593" s="316" t="s">
        <v>5617</v>
      </c>
      <c r="B593" s="316" t="str">
        <f t="shared" si="9"/>
        <v>INSERT INTO UPK_TEST.upk_k60.m_k60_buhin_no (buhin_no, created_date, created_tantou_id) VALUES ('756B4/5 5TL0A', GETDATE(), 999);</v>
      </c>
    </row>
    <row r="594" spans="1:2">
      <c r="A594" s="316" t="s">
        <v>733</v>
      </c>
      <c r="B594" s="316" t="str">
        <f t="shared" si="9"/>
        <v>INSERT INTO UPK_TEST.upk_k60.m_k60_buhin_no (buhin_no, created_date, created_tantou_id) VALUES ('73211 3XA0A', GETDATE(), 999);</v>
      </c>
    </row>
    <row r="595" spans="1:2">
      <c r="A595" s="316" t="s">
        <v>5618</v>
      </c>
      <c r="B595" s="316" t="str">
        <f t="shared" si="9"/>
        <v>INSERT INTO UPK_TEST.upk_k60.m_k60_buhin_no (buhin_no, created_date, created_tantou_id) VALUES ('9450B 99000/98900', GETDATE(), 999);</v>
      </c>
    </row>
    <row r="596" spans="1:2">
      <c r="A596" s="316" t="s">
        <v>5619</v>
      </c>
      <c r="B596" s="316" t="str">
        <f t="shared" si="9"/>
        <v>INSERT INTO UPK_TEST.upk_k60.m_k60_buhin_no (buhin_no, created_date, created_tantou_id) VALUES ('9450C 03300/02700', GETDATE(), 999);</v>
      </c>
    </row>
    <row r="597" spans="1:2">
      <c r="A597" s="316" t="s">
        <v>5620</v>
      </c>
      <c r="B597" s="316" t="str">
        <f t="shared" si="9"/>
        <v>INSERT INTO UPK_TEST.upk_k60.m_k60_buhin_no (buhin_no, created_date, created_tantou_id) VALUES ('9450C 03400/02800', GETDATE(), 999);</v>
      </c>
    </row>
    <row r="598" spans="1:2">
      <c r="A598" s="316" t="s">
        <v>734</v>
      </c>
      <c r="B598" s="316" t="str">
        <f t="shared" si="9"/>
        <v>INSERT INTO UPK_TEST.upk_k60.m_k60_buhin_no (buhin_no, created_date, created_tantou_id) VALUES ('9450C 02900', GETDATE(), 999);</v>
      </c>
    </row>
    <row r="599" spans="1:2">
      <c r="A599" s="316" t="s">
        <v>735</v>
      </c>
      <c r="B599" s="316" t="str">
        <f t="shared" si="9"/>
        <v>INSERT INTO UPK_TEST.upk_k60.m_k60_buhin_no (buhin_no, created_date, created_tantou_id) VALUES ('9450C 03000', GETDATE(), 999);</v>
      </c>
    </row>
    <row r="600" spans="1:2">
      <c r="A600" s="316" t="s">
        <v>5621</v>
      </c>
      <c r="B600" s="316" t="str">
        <f t="shared" si="9"/>
        <v>INSERT INTO UPK_TEST.upk_k60.m_k60_buhin_no (buhin_no, created_date, created_tantou_id) VALUES ('751N8/9 6RA0ABL', GETDATE(), 999);</v>
      </c>
    </row>
    <row r="601" spans="1:2">
      <c r="A601" s="316" t="s">
        <v>736</v>
      </c>
      <c r="B601" s="316" t="str">
        <f t="shared" si="9"/>
        <v>INSERT INTO UPK_TEST.upk_k60.m_k60_buhin_no (buhin_no, created_date, created_tantou_id) VALUES ('67413 6RA0ABL', GETDATE(), 999);</v>
      </c>
    </row>
    <row r="602" spans="1:2">
      <c r="A602" s="316" t="s">
        <v>737</v>
      </c>
      <c r="B602" s="316" t="str">
        <f t="shared" si="9"/>
        <v>INSERT INTO UPK_TEST.upk_k60.m_k60_buhin_no (buhin_no, created_date, created_tantou_id) VALUES ('75512 6RA0ABL', GETDATE(), 999);</v>
      </c>
    </row>
    <row r="603" spans="1:2">
      <c r="A603" s="316" t="s">
        <v>738</v>
      </c>
      <c r="B603" s="316" t="str">
        <f t="shared" si="9"/>
        <v>INSERT INTO UPK_TEST.upk_k60.m_k60_buhin_no (buhin_no, created_date, created_tantou_id) VALUES ('75513 6RA0ABL', GETDATE(), 999);</v>
      </c>
    </row>
    <row r="604" spans="1:2">
      <c r="A604" s="316" t="s">
        <v>5622</v>
      </c>
      <c r="B604" s="316" t="str">
        <f t="shared" si="9"/>
        <v>INSERT INTO UPK_TEST.upk_k60.m_k60_buhin_no (buhin_no, created_date, created_tantou_id) VALUES ('75174/5 6RA0ABL', GETDATE(), 999);</v>
      </c>
    </row>
    <row r="605" spans="1:2">
      <c r="A605" s="316" t="s">
        <v>5623</v>
      </c>
      <c r="B605" s="316" t="str">
        <f t="shared" si="9"/>
        <v>INSERT INTO UPK_TEST.upk_k60.m_k60_buhin_no (buhin_no, created_date, created_tantou_id) VALUES ('5253C F0200/0100BL', GETDATE(), 999);</v>
      </c>
    </row>
    <row r="606" spans="1:2">
      <c r="A606" s="316" t="s">
        <v>5624</v>
      </c>
      <c r="B606" s="316" t="str">
        <f t="shared" si="9"/>
        <v>INSERT INTO UPK_TEST.upk_k60.m_k60_buhin_no (buhin_no, created_date, created_tantou_id) VALUES ('75174/5 6RL0ABL', GETDATE(), 999);</v>
      </c>
    </row>
    <row r="607" spans="1:2">
      <c r="A607" s="316" t="s">
        <v>739</v>
      </c>
      <c r="B607" s="316" t="str">
        <f t="shared" si="9"/>
        <v>INSERT INTO UPK_TEST.upk_k60.m_k60_buhin_no (buhin_no, created_date, created_tantou_id) VALUES ('75426 6RL1ABL', GETDATE(), 999);</v>
      </c>
    </row>
    <row r="608" spans="1:2">
      <c r="A608" s="316" t="s">
        <v>740</v>
      </c>
      <c r="B608" s="316" t="str">
        <f t="shared" si="9"/>
        <v>INSERT INTO UPK_TEST.upk_k60.m_k60_buhin_no (buhin_no, created_date, created_tantou_id) VALUES ('75426 6RL1BBL', GETDATE(), 999);</v>
      </c>
    </row>
    <row r="609" spans="1:2">
      <c r="A609" s="316" t="s">
        <v>741</v>
      </c>
      <c r="B609" s="316" t="str">
        <f t="shared" si="9"/>
        <v>INSERT INTO UPK_TEST.upk_k60.m_k60_buhin_no (buhin_no, created_date, created_tantou_id) VALUES ('75466 6RL1ABL', GETDATE(), 999);</v>
      </c>
    </row>
    <row r="610" spans="1:2">
      <c r="A610" s="316" t="s">
        <v>742</v>
      </c>
      <c r="B610" s="316" t="str">
        <f t="shared" si="9"/>
        <v>INSERT INTO UPK_TEST.upk_k60.m_k60_buhin_no (buhin_no, created_date, created_tantou_id) VALUES ('75466 6RL1BBL', GETDATE(), 999);</v>
      </c>
    </row>
    <row r="611" spans="1:2">
      <c r="A611" s="316" t="s">
        <v>5625</v>
      </c>
      <c r="B611" s="316" t="str">
        <f t="shared" si="9"/>
        <v>INSERT INTO UPK_TEST.upk_k60.m_k60_buhin_no (buhin_no, created_date, created_tantou_id) VALUES ('76532/3 4CC0AT1', GETDATE(), 999);</v>
      </c>
    </row>
    <row r="612" spans="1:2">
      <c r="A612" s="316" t="s">
        <v>5626</v>
      </c>
      <c r="B612" s="316" t="str">
        <f t="shared" si="9"/>
        <v>INSERT INTO UPK_TEST.upk_k60.m_k60_buhin_no (buhin_no, created_date, created_tantou_id) VALUES ('76532/3 4CC0AT2', GETDATE(), 999);</v>
      </c>
    </row>
    <row r="613" spans="1:2">
      <c r="A613" s="316" t="s">
        <v>743</v>
      </c>
      <c r="B613" s="316" t="str">
        <f t="shared" si="9"/>
        <v>INSERT INTO UPK_TEST.upk_k60.m_k60_buhin_no (buhin_no, created_date, created_tantou_id) VALUES ('76572 4CC0AT1', GETDATE(), 999);</v>
      </c>
    </row>
    <row r="614" spans="1:2">
      <c r="A614" s="316" t="s">
        <v>744</v>
      </c>
      <c r="B614" s="316" t="str">
        <f t="shared" si="9"/>
        <v>INSERT INTO UPK_TEST.upk_k60.m_k60_buhin_no (buhin_no, created_date, created_tantou_id) VALUES ('76573 4CC0AT1', GETDATE(), 999);</v>
      </c>
    </row>
    <row r="615" spans="1:2">
      <c r="A615" s="316" t="s">
        <v>5627</v>
      </c>
      <c r="B615" s="316" t="str">
        <f t="shared" si="9"/>
        <v>INSERT INTO UPK_TEST.upk_k60.m_k60_buhin_no (buhin_no, created_date, created_tantou_id) VALUES ('76572/3 4CC0AT2', GETDATE(), 999);</v>
      </c>
    </row>
    <row r="616" spans="1:2">
      <c r="A616" s="316" t="s">
        <v>5628</v>
      </c>
      <c r="B616" s="316" t="str">
        <f t="shared" si="9"/>
        <v>INSERT INTO UPK_TEST.upk_k60.m_k60_buhin_no (buhin_no, created_date, created_tantou_id) VALUES ('75112/3 JG00A01', GETDATE(), 999);</v>
      </c>
    </row>
    <row r="617" spans="1:2">
      <c r="A617" s="316" t="s">
        <v>745</v>
      </c>
      <c r="B617" s="316" t="str">
        <f t="shared" si="9"/>
        <v>INSERT INTO UPK_TEST.upk_k60.m_k60_buhin_no (buhin_no, created_date, created_tantou_id) VALUES ('75112 JG00A02', GETDATE(), 999);</v>
      </c>
    </row>
    <row r="618" spans="1:2">
      <c r="A618" s="316" t="s">
        <v>746</v>
      </c>
      <c r="B618" s="316" t="str">
        <f t="shared" si="9"/>
        <v>INSERT INTO UPK_TEST.upk_k60.m_k60_buhin_no (buhin_no, created_date, created_tantou_id) VALUES ('75113 JG00A02', GETDATE(), 999);</v>
      </c>
    </row>
    <row r="619" spans="1:2">
      <c r="A619" s="316" t="s">
        <v>747</v>
      </c>
      <c r="B619" s="316" t="str">
        <f t="shared" si="9"/>
        <v>INSERT INTO UPK_TEST.upk_k60.m_k60_buhin_no (buhin_no, created_date, created_tantou_id) VALUES ('75134 JG00A02', GETDATE(), 999);</v>
      </c>
    </row>
    <row r="620" spans="1:2">
      <c r="A620" s="316" t="s">
        <v>748</v>
      </c>
      <c r="B620" s="316" t="str">
        <f t="shared" si="9"/>
        <v>INSERT INTO UPK_TEST.upk_k60.m_k60_buhin_no (buhin_no, created_date, created_tantou_id) VALUES ('75135 JG00A02', GETDATE(), 999);</v>
      </c>
    </row>
    <row r="621" spans="1:2">
      <c r="A621" s="316" t="s">
        <v>5629</v>
      </c>
      <c r="B621" s="316" t="str">
        <f t="shared" si="9"/>
        <v>INSERT INTO UPK_TEST.upk_k60.m_k60_buhin_no (buhin_no, created_date, created_tantou_id) VALUES ('75134/5 JG40A01', GETDATE(), 999);</v>
      </c>
    </row>
    <row r="622" spans="1:2">
      <c r="A622" s="316" t="s">
        <v>5630</v>
      </c>
      <c r="B622" s="316" t="str">
        <f t="shared" si="9"/>
        <v>INSERT INTO UPK_TEST.upk_k60.m_k60_buhin_no (buhin_no, created_date, created_tantou_id) VALUES ('76532/3 JM00B01', GETDATE(), 999);</v>
      </c>
    </row>
    <row r="623" spans="1:2">
      <c r="A623" s="316" t="s">
        <v>5631</v>
      </c>
      <c r="B623" s="316" t="str">
        <f t="shared" si="9"/>
        <v>INSERT INTO UPK_TEST.upk_k60.m_k60_buhin_no (buhin_no, created_date, created_tantou_id) VALUES ('76532/3 JM00B02', GETDATE(), 999);</v>
      </c>
    </row>
    <row r="624" spans="1:2">
      <c r="A624" s="316" t="s">
        <v>5632</v>
      </c>
      <c r="B624" s="316" t="str">
        <f t="shared" si="9"/>
        <v>INSERT INTO UPK_TEST.upk_k60.m_k60_buhin_no (buhin_no, created_date, created_tantou_id) VALUES ('75112/3 5TA0AT1', GETDATE(), 999);</v>
      </c>
    </row>
    <row r="625" spans="1:2">
      <c r="A625" s="316" t="s">
        <v>749</v>
      </c>
      <c r="B625" s="316" t="str">
        <f t="shared" si="9"/>
        <v>INSERT INTO UPK_TEST.upk_k60.m_k60_buhin_no (buhin_no, created_date, created_tantou_id) VALUES ('75112 5TA0AT2', GETDATE(), 999);</v>
      </c>
    </row>
    <row r="626" spans="1:2">
      <c r="A626" s="316" t="s">
        <v>750</v>
      </c>
      <c r="B626" s="316" t="str">
        <f t="shared" si="9"/>
        <v>INSERT INTO UPK_TEST.upk_k60.m_k60_buhin_no (buhin_no, created_date, created_tantou_id) VALUES ('75113 5TA0AT2', GETDATE(), 999);</v>
      </c>
    </row>
    <row r="627" spans="1:2">
      <c r="A627" s="316" t="s">
        <v>5633</v>
      </c>
      <c r="B627" s="316" t="str">
        <f t="shared" si="9"/>
        <v>INSERT INTO UPK_TEST.upk_k60.m_k60_buhin_no (buhin_no, created_date, created_tantou_id) VALUES ('75134/5 5TA0AT1', GETDATE(), 999);</v>
      </c>
    </row>
    <row r="628" spans="1:2">
      <c r="A628" s="316" t="s">
        <v>751</v>
      </c>
      <c r="B628" s="316" t="str">
        <f t="shared" si="9"/>
        <v>INSERT INTO UPK_TEST.upk_k60.m_k60_buhin_no (buhin_no, created_date, created_tantou_id) VALUES ('75134 5TA0AT2', GETDATE(), 999);</v>
      </c>
    </row>
    <row r="629" spans="1:2">
      <c r="A629" s="316" t="s">
        <v>752</v>
      </c>
      <c r="B629" s="316" t="str">
        <f t="shared" si="9"/>
        <v>INSERT INTO UPK_TEST.upk_k60.m_k60_buhin_no (buhin_no, created_date, created_tantou_id) VALUES ('75135 5TA0AT2', GETDATE(), 999);</v>
      </c>
    </row>
    <row r="630" spans="1:2">
      <c r="A630" s="316" t="s">
        <v>3362</v>
      </c>
      <c r="B630" s="316" t="str">
        <f t="shared" si="9"/>
        <v>INSERT INTO UPK_TEST.upk_k60.m_k60_buhin_no (buhin_no, created_date, created_tantou_id) VALUES ('75112/3 JN20AT1', GETDATE(), 999);</v>
      </c>
    </row>
    <row r="631" spans="1:2">
      <c r="A631" s="316" t="s">
        <v>3363</v>
      </c>
      <c r="B631" s="316" t="str">
        <f t="shared" si="9"/>
        <v>INSERT INTO UPK_TEST.upk_k60.m_k60_buhin_no (buhin_no, created_date, created_tantou_id) VALUES ('75112/3 JN20AT2', GETDATE(), 999);</v>
      </c>
    </row>
    <row r="632" spans="1:2">
      <c r="A632" s="316" t="s">
        <v>753</v>
      </c>
      <c r="B632" s="316" t="str">
        <f t="shared" si="9"/>
        <v>INSERT INTO UPK_TEST.upk_k60.m_k60_buhin_no (buhin_no, created_date, created_tantou_id) VALUES ('76516 JN20AT1', GETDATE(), 999);</v>
      </c>
    </row>
    <row r="633" spans="1:2">
      <c r="A633" s="316" t="s">
        <v>754</v>
      </c>
      <c r="B633" s="316" t="str">
        <f t="shared" si="9"/>
        <v>INSERT INTO UPK_TEST.upk_k60.m_k60_buhin_no (buhin_no, created_date, created_tantou_id) VALUES ('76517 JN20AT1', GETDATE(), 999);</v>
      </c>
    </row>
    <row r="634" spans="1:2">
      <c r="A634" s="316" t="s">
        <v>3366</v>
      </c>
      <c r="B634" s="316" t="str">
        <f t="shared" si="9"/>
        <v>INSERT INTO UPK_TEST.upk_k60.m_k60_buhin_no (buhin_no, created_date, created_tantou_id) VALUES ('76516/7 JN20AT2', GETDATE(), 999);</v>
      </c>
    </row>
    <row r="635" spans="1:2">
      <c r="A635" s="316" t="s">
        <v>3367</v>
      </c>
      <c r="B635" s="316" t="str">
        <f t="shared" si="9"/>
        <v>INSERT INTO UPK_TEST.upk_k60.m_k60_buhin_no (buhin_no, created_date, created_tantou_id) VALUES ('75112/3 1JA0AT1', GETDATE(), 999);</v>
      </c>
    </row>
    <row r="636" spans="1:2">
      <c r="A636" s="316" t="s">
        <v>755</v>
      </c>
      <c r="B636" s="316" t="str">
        <f t="shared" si="9"/>
        <v>INSERT INTO UPK_TEST.upk_k60.m_k60_buhin_no (buhin_no, created_date, created_tantou_id) VALUES ('75112 1JA0AT2', GETDATE(), 999);</v>
      </c>
    </row>
    <row r="637" spans="1:2">
      <c r="A637" s="316" t="s">
        <v>756</v>
      </c>
      <c r="B637" s="316" t="str">
        <f t="shared" si="9"/>
        <v>INSERT INTO UPK_TEST.upk_k60.m_k60_buhin_no (buhin_no, created_date, created_tantou_id) VALUES ('75113 1JA0AT2', GETDATE(), 999);</v>
      </c>
    </row>
    <row r="638" spans="1:2">
      <c r="A638" s="316" t="s">
        <v>3370</v>
      </c>
      <c r="B638" s="316" t="str">
        <f t="shared" si="9"/>
        <v>INSERT INTO UPK_TEST.upk_k60.m_k60_buhin_no (buhin_no, created_date, created_tantou_id) VALUES ('75134/5 1JA0AT1', GETDATE(), 999);</v>
      </c>
    </row>
    <row r="639" spans="1:2">
      <c r="A639" s="316" t="s">
        <v>757</v>
      </c>
      <c r="B639" s="316" t="str">
        <f t="shared" si="9"/>
        <v>INSERT INTO UPK_TEST.upk_k60.m_k60_buhin_no (buhin_no, created_date, created_tantou_id) VALUES ('75134 1JA0AT2', GETDATE(), 999);</v>
      </c>
    </row>
    <row r="640" spans="1:2">
      <c r="A640" s="316" t="s">
        <v>758</v>
      </c>
      <c r="B640" s="316" t="str">
        <f t="shared" si="9"/>
        <v>INSERT INTO UPK_TEST.upk_k60.m_k60_buhin_no (buhin_no, created_date, created_tantou_id) VALUES ('75135 1JA0AT2', GETDATE(), 999);</v>
      </c>
    </row>
    <row r="641" spans="1:2">
      <c r="A641" s="316" t="s">
        <v>759</v>
      </c>
      <c r="B641" s="316" t="str">
        <f t="shared" si="9"/>
        <v>INSERT INTO UPK_TEST.upk_k60.m_k60_buhin_no (buhin_no, created_date, created_tantou_id) VALUES ('67612 1GR0AT1', GETDATE(), 999);</v>
      </c>
    </row>
    <row r="642" spans="1:2">
      <c r="A642" s="316" t="s">
        <v>760</v>
      </c>
      <c r="B642" s="316" t="str">
        <f t="shared" si="9"/>
        <v>INSERT INTO UPK_TEST.upk_k60.m_k60_buhin_no (buhin_no, created_date, created_tantou_id) VALUES ('67612 1GR0AT2', GETDATE(), 999);</v>
      </c>
    </row>
    <row r="643" spans="1:2">
      <c r="A643" s="316" t="s">
        <v>761</v>
      </c>
      <c r="B643" s="316" t="str">
        <f t="shared" si="9"/>
        <v>INSERT INTO UPK_TEST.upk_k60.m_k60_buhin_no (buhin_no, created_date, created_tantou_id) VALUES ('67613 1GR0AT1', GETDATE(), 999);</v>
      </c>
    </row>
    <row r="644" spans="1:2">
      <c r="A644" s="316" t="s">
        <v>762</v>
      </c>
      <c r="B644" s="316" t="str">
        <f t="shared" si="9"/>
        <v>INSERT INTO UPK_TEST.upk_k60.m_k60_buhin_no (buhin_no, created_date, created_tantou_id) VALUES ('67613 1GR0AT2', GETDATE(), 999);</v>
      </c>
    </row>
    <row r="645" spans="1:2">
      <c r="A645" s="316" t="s">
        <v>763</v>
      </c>
      <c r="B645" s="316" t="str">
        <f t="shared" ref="B645:B708" si="10">$K$1&amp;"'"&amp;$A645&amp;"', GETDATE(), 999);"</f>
        <v>INSERT INTO UPK_TEST.upk_k60.m_k60_buhin_no (buhin_no, created_date, created_tantou_id) VALUES ('75127 1GR0AT1', GETDATE(), 999);</v>
      </c>
    </row>
    <row r="646" spans="1:2">
      <c r="A646" s="316" t="s">
        <v>764</v>
      </c>
      <c r="B646" s="316" t="str">
        <f t="shared" si="10"/>
        <v>INSERT INTO UPK_TEST.upk_k60.m_k60_buhin_no (buhin_no, created_date, created_tantou_id) VALUES ('75127 1GR0AT2', GETDATE(), 999);</v>
      </c>
    </row>
    <row r="647" spans="1:2">
      <c r="A647" s="316" t="s">
        <v>3379</v>
      </c>
      <c r="B647" s="316" t="str">
        <f t="shared" si="10"/>
        <v>INSERT INTO UPK_TEST.upk_k60.m_k60_buhin_no (buhin_no, created_date, created_tantou_id) VALUES ('75112/3 3VA0AT1', GETDATE(), 999);</v>
      </c>
    </row>
    <row r="648" spans="1:2">
      <c r="A648" s="316" t="s">
        <v>765</v>
      </c>
      <c r="B648" s="316" t="str">
        <f t="shared" si="10"/>
        <v>INSERT INTO UPK_TEST.upk_k60.m_k60_buhin_no (buhin_no, created_date, created_tantou_id) VALUES ('75112 3VA0AT2', GETDATE(), 999);</v>
      </c>
    </row>
    <row r="649" spans="1:2">
      <c r="A649" s="316" t="s">
        <v>766</v>
      </c>
      <c r="B649" s="316" t="str">
        <f t="shared" si="10"/>
        <v>INSERT INTO UPK_TEST.upk_k60.m_k60_buhin_no (buhin_no, created_date, created_tantou_id) VALUES ('75113 3VA0AT2', GETDATE(), 999);</v>
      </c>
    </row>
    <row r="650" spans="1:2">
      <c r="A650" s="316" t="s">
        <v>5634</v>
      </c>
      <c r="B650" s="316" t="str">
        <f t="shared" si="10"/>
        <v>INSERT INTO UPK_TEST.upk_k60.m_k60_buhin_no (buhin_no, created_date, created_tantou_id) VALUES ('62522/3 80F00', GETDATE(), 999);</v>
      </c>
    </row>
    <row r="651" spans="1:2">
      <c r="A651" s="316" t="s">
        <v>5635</v>
      </c>
      <c r="B651" s="316" t="str">
        <f t="shared" si="10"/>
        <v>INSERT INTO UPK_TEST.upk_k60.m_k60_buhin_no (buhin_no, created_date, created_tantou_id) VALUES ('75134/5 JG00A01', GETDATE(), 999);</v>
      </c>
    </row>
    <row r="652" spans="1:2">
      <c r="A652" s="316" t="s">
        <v>5636</v>
      </c>
      <c r="B652" s="316" t="str">
        <f t="shared" si="10"/>
        <v>INSERT INTO UPK_TEST.upk_k60.m_k60_buhin_no (buhin_no, created_date, created_tantou_id) VALUES ('75112/3 1AA0AT1', GETDATE(), 999);</v>
      </c>
    </row>
    <row r="653" spans="1:2">
      <c r="A653" s="316" t="s">
        <v>767</v>
      </c>
      <c r="B653" s="316" t="str">
        <f t="shared" si="10"/>
        <v>INSERT INTO UPK_TEST.upk_k60.m_k60_buhin_no (buhin_no, created_date, created_tantou_id) VALUES ('61161 B5010', GETDATE(), 999);</v>
      </c>
    </row>
    <row r="654" spans="1:2">
      <c r="A654" s="316" t="s">
        <v>768</v>
      </c>
      <c r="B654" s="316" t="str">
        <f t="shared" si="10"/>
        <v>INSERT INTO UPK_TEST.upk_k60.m_k60_buhin_no (buhin_no, created_date, created_tantou_id) VALUES ('61161 B5030', GETDATE(), 999);</v>
      </c>
    </row>
    <row r="655" spans="1:2">
      <c r="A655" s="316" t="s">
        <v>769</v>
      </c>
      <c r="B655" s="316" t="str">
        <f t="shared" si="10"/>
        <v>INSERT INTO UPK_TEST.upk_k60.m_k60_buhin_no (buhin_no, created_date, created_tantou_id) VALUES ('61162 B5010', GETDATE(), 999);</v>
      </c>
    </row>
    <row r="656" spans="1:2">
      <c r="A656" s="316" t="s">
        <v>770</v>
      </c>
      <c r="B656" s="316" t="str">
        <f t="shared" si="10"/>
        <v>INSERT INTO UPK_TEST.upk_k60.m_k60_buhin_no (buhin_no, created_date, created_tantou_id) VALUES ('61162 B5030', GETDATE(), 999);</v>
      </c>
    </row>
    <row r="657" spans="1:2">
      <c r="A657" s="316" t="s">
        <v>771</v>
      </c>
      <c r="B657" s="316" t="str">
        <f t="shared" si="10"/>
        <v>INSERT INTO UPK_TEST.upk_k60.m_k60_buhin_no (buhin_no, created_date, created_tantou_id) VALUES ('61175 B5010', GETDATE(), 999);</v>
      </c>
    </row>
    <row r="658" spans="1:2">
      <c r="A658" s="316" t="s">
        <v>772</v>
      </c>
      <c r="B658" s="316" t="str">
        <f t="shared" si="10"/>
        <v>INSERT INTO UPK_TEST.upk_k60.m_k60_buhin_no (buhin_no, created_date, created_tantou_id) VALUES ('61176 B5010', GETDATE(), 999);</v>
      </c>
    </row>
    <row r="659" spans="1:2">
      <c r="A659" s="320" t="s">
        <v>3391</v>
      </c>
      <c r="B659" s="316" t="str">
        <f t="shared" si="10"/>
        <v>INSERT INTO UPK_TEST.upk_k60.m_k60_buhin_no (buhin_no, created_date, created_tantou_id) VALUES ('451631/2-1047P/1029P', GETDATE(), 999);</v>
      </c>
    </row>
    <row r="660" spans="1:2">
      <c r="A660" s="316" t="s">
        <v>775</v>
      </c>
      <c r="B660" s="316" t="str">
        <f t="shared" si="10"/>
        <v>INSERT INTO UPK_TEST.upk_k60.m_k60_buhin_no (buhin_no, created_date, created_tantou_id) VALUES ('62516 3VA3A', GETDATE(), 999);</v>
      </c>
    </row>
    <row r="661" spans="1:2">
      <c r="A661" s="316" t="s">
        <v>776</v>
      </c>
      <c r="B661" s="316" t="str">
        <f t="shared" si="10"/>
        <v>INSERT INTO UPK_TEST.upk_k60.m_k60_buhin_no (buhin_no, created_date, created_tantou_id) VALUES ('62532 3VA1A', GETDATE(), 999);</v>
      </c>
    </row>
    <row r="662" spans="1:2">
      <c r="A662" s="316" t="s">
        <v>777</v>
      </c>
      <c r="B662" s="316" t="str">
        <f t="shared" si="10"/>
        <v>INSERT INTO UPK_TEST.upk_k60.m_k60_buhin_no (buhin_no, created_date, created_tantou_id) VALUES ('76218 3VA0A', GETDATE(), 999);</v>
      </c>
    </row>
    <row r="663" spans="1:2">
      <c r="A663" s="316" t="s">
        <v>778</v>
      </c>
      <c r="B663" s="316" t="str">
        <f t="shared" si="10"/>
        <v>INSERT INTO UPK_TEST.upk_k60.m_k60_buhin_no (buhin_no, created_date, created_tantou_id) VALUES ('76219 3VA0A', GETDATE(), 999);</v>
      </c>
    </row>
    <row r="664" spans="1:2">
      <c r="A664" s="316" t="s">
        <v>3397</v>
      </c>
      <c r="B664" s="316" t="str">
        <f t="shared" si="10"/>
        <v>INSERT INTO UPK_TEST.upk_k60.m_k60_buhin_no (buhin_no, created_date, created_tantou_id) VALUES ('75186/7 5TA0A', GETDATE(), 999);</v>
      </c>
    </row>
    <row r="665" spans="1:2">
      <c r="A665" s="316" t="s">
        <v>779</v>
      </c>
      <c r="B665" s="316" t="str">
        <f t="shared" si="10"/>
        <v>INSERT INTO UPK_TEST.upk_k60.m_k60_buhin_no (buhin_no, created_date, created_tantou_id) VALUES ('751B2 5TA0A', GETDATE(), 999);</v>
      </c>
    </row>
    <row r="666" spans="1:2">
      <c r="A666" s="316" t="s">
        <v>3399</v>
      </c>
      <c r="B666" s="316" t="str">
        <f t="shared" si="10"/>
        <v>INSERT INTO UPK_TEST.upk_k60.m_k60_buhin_no (buhin_no, created_date, created_tantou_id) VALUES ('90126/7 5TA0A', GETDATE(), 999);</v>
      </c>
    </row>
    <row r="667" spans="1:2">
      <c r="A667" s="316" t="s">
        <v>3400</v>
      </c>
      <c r="B667" s="316" t="str">
        <f t="shared" si="10"/>
        <v>INSERT INTO UPK_TEST.upk_k60.m_k60_buhin_no (buhin_no, created_date, created_tantou_id) VALUES ('641C2/3 JG00A', GETDATE(), 999);</v>
      </c>
    </row>
    <row r="668" spans="1:2">
      <c r="A668" s="316" t="s">
        <v>780</v>
      </c>
      <c r="B668" s="316" t="str">
        <f t="shared" si="10"/>
        <v>INSERT INTO UPK_TEST.upk_k60.m_k60_buhin_no (buhin_no, created_date, created_tantou_id) VALUES ('75412 JG00A', GETDATE(), 999);</v>
      </c>
    </row>
    <row r="669" spans="1:2">
      <c r="A669" s="316" t="s">
        <v>3402</v>
      </c>
      <c r="B669" s="316" t="str">
        <f t="shared" si="10"/>
        <v>INSERT INTO UPK_TEST.upk_k60.m_k60_buhin_no (buhin_no, created_date, created_tantou_id) VALUES ('75528/9 JG00A', GETDATE(), 999);</v>
      </c>
    </row>
    <row r="670" spans="1:2">
      <c r="A670" s="316" t="s">
        <v>3403</v>
      </c>
      <c r="B670" s="316" t="str">
        <f t="shared" si="10"/>
        <v>INSERT INTO UPK_TEST.upk_k60.m_k60_buhin_no (buhin_no, created_date, created_tantou_id) VALUES ('75522/3 6MA0A', GETDATE(), 999);</v>
      </c>
    </row>
    <row r="671" spans="1:2">
      <c r="A671" s="316" t="s">
        <v>3404</v>
      </c>
      <c r="B671" s="316" t="str">
        <f t="shared" si="10"/>
        <v>INSERT INTO UPK_TEST.upk_k60.m_k60_buhin_no (buhin_no, created_date, created_tantou_id) VALUES ('75556/7 6MA0A', GETDATE(), 999);</v>
      </c>
    </row>
    <row r="672" spans="1:2">
      <c r="A672" s="316" t="s">
        <v>781</v>
      </c>
      <c r="B672" s="316" t="str">
        <f t="shared" si="10"/>
        <v>INSERT INTO UPK_TEST.upk_k60.m_k60_buhin_no (buhin_no, created_date, created_tantou_id) VALUES ('74317 4BD0A', GETDATE(), 999);</v>
      </c>
    </row>
    <row r="673" spans="1:2">
      <c r="A673" s="316" t="s">
        <v>782</v>
      </c>
      <c r="B673" s="316" t="str">
        <f t="shared" si="10"/>
        <v>INSERT INTO UPK_TEST.upk_k60.m_k60_buhin_no (buhin_no, created_date, created_tantou_id) VALUES ('74317 4CB0A', GETDATE(), 999);</v>
      </c>
    </row>
    <row r="674" spans="1:2">
      <c r="A674" s="316" t="s">
        <v>3408</v>
      </c>
      <c r="B674" s="316" t="str">
        <f t="shared" si="10"/>
        <v>INSERT INTO UPK_TEST.upk_k60.m_k60_buhin_no (buhin_no, created_date, created_tantou_id) VALUES ('74332/3 4CB0A', GETDATE(), 999);</v>
      </c>
    </row>
    <row r="675" spans="1:2">
      <c r="A675" s="316" t="s">
        <v>3409</v>
      </c>
      <c r="B675" s="316" t="str">
        <f t="shared" si="10"/>
        <v>INSERT INTO UPK_TEST.upk_k60.m_k60_buhin_no (buhin_no, created_date, created_tantou_id) VALUES ('75152/3 4CB0A', GETDATE(), 999);</v>
      </c>
    </row>
    <row r="676" spans="1:2">
      <c r="A676" s="316" t="s">
        <v>3410</v>
      </c>
      <c r="B676" s="316" t="str">
        <f t="shared" si="10"/>
        <v>INSERT INTO UPK_TEST.upk_k60.m_k60_buhin_no (buhin_no, created_date, created_tantou_id) VALUES ('75432/3 4CB0A', GETDATE(), 999);</v>
      </c>
    </row>
    <row r="677" spans="1:2">
      <c r="A677" s="316" t="s">
        <v>3411</v>
      </c>
      <c r="B677" s="316" t="str">
        <f t="shared" si="10"/>
        <v>INSERT INTO UPK_TEST.upk_k60.m_k60_buhin_no (buhin_no, created_date, created_tantou_id) VALUES ('75522/3 4BC1A', GETDATE(), 999);</v>
      </c>
    </row>
    <row r="678" spans="1:2">
      <c r="A678" s="316" t="s">
        <v>3412</v>
      </c>
      <c r="B678" s="316" t="str">
        <f t="shared" si="10"/>
        <v>INSERT INTO UPK_TEST.upk_k60.m_k60_buhin_no (buhin_no, created_date, created_tantou_id) VALUES ('75522/3 4CE0A', GETDATE(), 999);</v>
      </c>
    </row>
    <row r="679" spans="1:2">
      <c r="A679" s="316" t="s">
        <v>3413</v>
      </c>
      <c r="B679" s="316" t="str">
        <f t="shared" si="10"/>
        <v>INSERT INTO UPK_TEST.upk_k60.m_k60_buhin_no (buhin_no, created_date, created_tantou_id) VALUES ('75942/3 4CB0A', GETDATE(), 999);</v>
      </c>
    </row>
    <row r="680" spans="1:2">
      <c r="A680" s="316" t="s">
        <v>783</v>
      </c>
      <c r="B680" s="316" t="str">
        <f t="shared" si="10"/>
        <v>INSERT INTO UPK_TEST.upk_k60.m_k60_buhin_no (buhin_no, created_date, created_tantou_id) VALUES ('76483 4CB0A', GETDATE(), 999);</v>
      </c>
    </row>
    <row r="681" spans="1:2">
      <c r="A681" s="316" t="s">
        <v>3415</v>
      </c>
      <c r="B681" s="316" t="str">
        <f t="shared" si="10"/>
        <v>INSERT INTO UPK_TEST.upk_k60.m_k60_buhin_no (buhin_no, created_date, created_tantou_id) VALUES ('765F6/7 4CF0A', GETDATE(), 999);</v>
      </c>
    </row>
    <row r="682" spans="1:2">
      <c r="A682" s="316" t="s">
        <v>3416</v>
      </c>
      <c r="B682" s="316" t="str">
        <f t="shared" si="10"/>
        <v>INSERT INTO UPK_TEST.upk_k60.m_k60_buhin_no (buhin_no, created_date, created_tantou_id) VALUES ('76742/3 4CE1A', GETDATE(), 999);</v>
      </c>
    </row>
    <row r="683" spans="1:2">
      <c r="A683" s="316" t="s">
        <v>784</v>
      </c>
      <c r="B683" s="316" t="str">
        <f t="shared" si="10"/>
        <v>INSERT INTO UPK_TEST.upk_k60.m_k60_buhin_no (buhin_no, created_date, created_tantou_id) VALUES ('9450B 86300', GETDATE(), 999);</v>
      </c>
    </row>
    <row r="684" spans="1:2">
      <c r="A684" s="316" t="s">
        <v>785</v>
      </c>
      <c r="B684" s="316" t="str">
        <f t="shared" si="10"/>
        <v>INSERT INTO UPK_TEST.upk_k60.m_k60_buhin_no (buhin_no, created_date, created_tantou_id) VALUES ('9450C 01700', GETDATE(), 999);</v>
      </c>
    </row>
    <row r="685" spans="1:2">
      <c r="A685" s="316" t="s">
        <v>786</v>
      </c>
      <c r="B685" s="316" t="str">
        <f t="shared" si="10"/>
        <v>INSERT INTO UPK_TEST.upk_k60.m_k60_buhin_no (buhin_no, created_date, created_tantou_id) VALUES ('9450C 01800', GETDATE(), 999);</v>
      </c>
    </row>
    <row r="686" spans="1:2">
      <c r="A686" s="316" t="s">
        <v>787</v>
      </c>
      <c r="B686" s="316" t="str">
        <f t="shared" si="10"/>
        <v>INSERT INTO UPK_TEST.upk_k60.m_k60_buhin_no (buhin_no, created_date, created_tantou_id) VALUES ('9450C 01900', GETDATE(), 999);</v>
      </c>
    </row>
    <row r="687" spans="1:2">
      <c r="A687" s="316" t="s">
        <v>788</v>
      </c>
      <c r="B687" s="316" t="str">
        <f t="shared" si="10"/>
        <v>INSERT INTO UPK_TEST.upk_k60.m_k60_buhin_no (buhin_no, created_date, created_tantou_id) VALUES ('9450C 02000', GETDATE(), 999);</v>
      </c>
    </row>
    <row r="688" spans="1:2">
      <c r="A688" s="316" t="s">
        <v>789</v>
      </c>
      <c r="B688" s="316" t="str">
        <f t="shared" si="10"/>
        <v>INSERT INTO UPK_TEST.upk_k60.m_k60_buhin_no (buhin_no, created_date, created_tantou_id) VALUES ('9450C 03600', GETDATE(), 999);</v>
      </c>
    </row>
    <row r="689" spans="1:2">
      <c r="A689" s="316" t="s">
        <v>5637</v>
      </c>
      <c r="B689" s="316" t="str">
        <f t="shared" si="10"/>
        <v>INSERT INTO UPK_TEST.upk_k60.m_k60_buhin_no (buhin_no, created_date, created_tantou_id) VALUES ('9450C 04000/03800', GETDATE(), 999);</v>
      </c>
    </row>
    <row r="690" spans="1:2">
      <c r="A690" s="316" t="s">
        <v>790</v>
      </c>
      <c r="B690" s="316" t="str">
        <f t="shared" si="10"/>
        <v>INSERT INTO UPK_TEST.upk_k60.m_k60_buhin_no (buhin_no, created_date, created_tantou_id) VALUES ('64124 6RA0A', GETDATE(), 999);</v>
      </c>
    </row>
    <row r="691" spans="1:2">
      <c r="A691" s="316" t="s">
        <v>791</v>
      </c>
      <c r="B691" s="316" t="str">
        <f t="shared" si="10"/>
        <v>INSERT INTO UPK_TEST.upk_k60.m_k60_buhin_no (buhin_no, created_date, created_tantou_id) VALUES ('5220A M9400', GETDATE(), 999);</v>
      </c>
    </row>
    <row r="692" spans="1:2">
      <c r="A692" s="316" t="s">
        <v>792</v>
      </c>
      <c r="B692" s="316" t="str">
        <f t="shared" si="10"/>
        <v>INSERT INTO UPK_TEST.upk_k60.m_k60_buhin_no (buhin_no, created_date, created_tantou_id) VALUES ('64125 6RA0A', GETDATE(), 999);</v>
      </c>
    </row>
    <row r="693" spans="1:2">
      <c r="A693" s="316" t="s">
        <v>793</v>
      </c>
      <c r="B693" s="316" t="str">
        <f t="shared" si="10"/>
        <v>INSERT INTO UPK_TEST.upk_k60.m_k60_buhin_no (buhin_no, created_date, created_tantou_id) VALUES ('5220A M9300', GETDATE(), 999);</v>
      </c>
    </row>
    <row r="694" spans="1:2">
      <c r="A694" s="316" t="s">
        <v>3428</v>
      </c>
      <c r="B694" s="316" t="str">
        <f t="shared" si="10"/>
        <v>INSERT INTO UPK_TEST.upk_k60.m_k60_buhin_no (buhin_no, created_date, created_tantou_id) VALUES ('75312/3 6RA0A', GETDATE(), 999);</v>
      </c>
    </row>
    <row r="695" spans="1:2">
      <c r="A695" s="316" t="s">
        <v>5638</v>
      </c>
      <c r="B695" s="316" t="str">
        <f t="shared" si="10"/>
        <v>INSERT INTO UPK_TEST.upk_k60.m_k60_buhin_no (buhin_no, created_date, created_tantou_id) VALUES ('5253C J2200/J2100', GETDATE(), 999);</v>
      </c>
    </row>
    <row r="696" spans="1:2">
      <c r="A696" s="316" t="s">
        <v>794</v>
      </c>
      <c r="B696" s="316" t="str">
        <f t="shared" si="10"/>
        <v>INSERT INTO UPK_TEST.upk_k60.m_k60_buhin_no (buhin_no, created_date, created_tantou_id) VALUES ('75312 6RA1A', GETDATE(), 999);</v>
      </c>
    </row>
    <row r="697" spans="1:2">
      <c r="A697" s="316" t="s">
        <v>795</v>
      </c>
      <c r="B697" s="316" t="str">
        <f t="shared" si="10"/>
        <v>INSERT INTO UPK_TEST.upk_k60.m_k60_buhin_no (buhin_no, created_date, created_tantou_id) VALUES ('5253C J1800', GETDATE(), 999);</v>
      </c>
    </row>
    <row r="698" spans="1:2">
      <c r="A698" s="316" t="s">
        <v>796</v>
      </c>
      <c r="B698" s="316" t="str">
        <f t="shared" si="10"/>
        <v>INSERT INTO UPK_TEST.upk_k60.m_k60_buhin_no (buhin_no, created_date, created_tantou_id) VALUES ('75313 6RA1A', GETDATE(), 999);</v>
      </c>
    </row>
    <row r="699" spans="1:2">
      <c r="A699" s="316" t="s">
        <v>797</v>
      </c>
      <c r="B699" s="316" t="str">
        <f t="shared" si="10"/>
        <v>INSERT INTO UPK_TEST.upk_k60.m_k60_buhin_no (buhin_no, created_date, created_tantou_id) VALUES ('5253C J1700', GETDATE(), 999);</v>
      </c>
    </row>
    <row r="700" spans="1:2">
      <c r="A700" s="316" t="s">
        <v>3434</v>
      </c>
      <c r="B700" s="316" t="str">
        <f t="shared" si="10"/>
        <v>INSERT INTO UPK_TEST.upk_k60.m_k60_buhin_no (buhin_no, created_date, created_tantou_id) VALUES ('75466/7 6RA0A', GETDATE(), 999);</v>
      </c>
    </row>
    <row r="701" spans="1:2">
      <c r="A701" s="316" t="s">
        <v>5639</v>
      </c>
      <c r="B701" s="316" t="str">
        <f t="shared" si="10"/>
        <v>INSERT INTO UPK_TEST.upk_k60.m_k60_buhin_no (buhin_no, created_date, created_tantou_id) VALUES ('5253C K1000/K0900', GETDATE(), 999);</v>
      </c>
    </row>
    <row r="702" spans="1:2">
      <c r="A702" s="316" t="s">
        <v>3436</v>
      </c>
      <c r="B702" s="316" t="str">
        <f t="shared" si="10"/>
        <v>INSERT INTO UPK_TEST.upk_k60.m_k60_buhin_no (buhin_no, created_date, created_tantou_id) VALUES ('75636/7 6RA0A', GETDATE(), 999);</v>
      </c>
    </row>
    <row r="703" spans="1:2">
      <c r="A703" s="316" t="s">
        <v>5640</v>
      </c>
      <c r="B703" s="316" t="str">
        <f t="shared" si="10"/>
        <v>INSERT INTO UPK_TEST.upk_k60.m_k60_buhin_no (buhin_no, created_date, created_tantou_id) VALUES ('5253C K3000/K2900', GETDATE(), 999);</v>
      </c>
    </row>
    <row r="704" spans="1:2">
      <c r="A704" s="316" t="s">
        <v>798</v>
      </c>
      <c r="B704" s="316" t="str">
        <f t="shared" si="10"/>
        <v>INSERT INTO UPK_TEST.upk_k60.m_k60_buhin_no (buhin_no, created_date, created_tantou_id) VALUES ('75692 6RA0A', GETDATE(), 999);</v>
      </c>
    </row>
    <row r="705" spans="1:2">
      <c r="A705" s="316" t="s">
        <v>799</v>
      </c>
      <c r="B705" s="316" t="str">
        <f t="shared" si="10"/>
        <v>INSERT INTO UPK_TEST.upk_k60.m_k60_buhin_no (buhin_no, created_date, created_tantou_id) VALUES ('5253C B3200', GETDATE(), 999);</v>
      </c>
    </row>
    <row r="706" spans="1:2">
      <c r="A706" s="316" t="s">
        <v>800</v>
      </c>
      <c r="B706" s="316" t="str">
        <f t="shared" si="10"/>
        <v>INSERT INTO UPK_TEST.upk_k60.m_k60_buhin_no (buhin_no, created_date, created_tantou_id) VALUES ('75693 6RA0A', GETDATE(), 999);</v>
      </c>
    </row>
    <row r="707" spans="1:2">
      <c r="A707" s="316" t="s">
        <v>801</v>
      </c>
      <c r="B707" s="316" t="str">
        <f t="shared" si="10"/>
        <v>INSERT INTO UPK_TEST.upk_k60.m_k60_buhin_no (buhin_no, created_date, created_tantou_id) VALUES ('5253C B3100', GETDATE(), 999);</v>
      </c>
    </row>
    <row r="708" spans="1:2">
      <c r="A708" s="316" t="s">
        <v>3442</v>
      </c>
      <c r="B708" s="316" t="str">
        <f t="shared" si="10"/>
        <v>INSERT INTO UPK_TEST.upk_k60.m_k60_buhin_no (buhin_no, created_date, created_tantou_id) VALUES ('76488/9 6RA0A', GETDATE(), 999);</v>
      </c>
    </row>
    <row r="709" spans="1:2">
      <c r="A709" s="323" t="s">
        <v>5641</v>
      </c>
      <c r="B709" s="316" t="str">
        <f t="shared" ref="B709:B772" si="11">$K$1&amp;"'"&amp;$A709&amp;"', GETDATE(), 999);"</f>
        <v>INSERT INTO UPK_TEST.upk_k60.m_k60_buhin_no (buhin_no, created_date, created_tantou_id) VALUES ('5253C A4600/A4500', GETDATE(), 999);</v>
      </c>
    </row>
    <row r="710" spans="1:2">
      <c r="A710" s="316" t="s">
        <v>802</v>
      </c>
      <c r="B710" s="316" t="str">
        <f t="shared" si="11"/>
        <v>INSERT INTO UPK_TEST.upk_k60.m_k60_buhin_no (buhin_no, created_date, created_tantou_id) VALUES ('17285 1LA0A01', GETDATE(), 999);</v>
      </c>
    </row>
    <row r="711" spans="1:2">
      <c r="A711" s="316" t="s">
        <v>803</v>
      </c>
      <c r="B711" s="316" t="str">
        <f t="shared" si="11"/>
        <v>INSERT INTO UPK_TEST.upk_k60.m_k60_buhin_no (buhin_no, created_date, created_tantou_id) VALUES ('67309 1LA0A', GETDATE(), 999);</v>
      </c>
    </row>
    <row r="712" spans="1:2">
      <c r="A712" s="316" t="s">
        <v>804</v>
      </c>
      <c r="B712" s="316" t="str">
        <f t="shared" si="11"/>
        <v>INSERT INTO UPK_TEST.upk_k60.m_k60_buhin_no (buhin_no, created_date, created_tantou_id) VALUES ('67332 1LA0A', GETDATE(), 999);</v>
      </c>
    </row>
    <row r="713" spans="1:2">
      <c r="A713" s="316" t="s">
        <v>805</v>
      </c>
      <c r="B713" s="316" t="str">
        <f t="shared" si="11"/>
        <v>INSERT INTO UPK_TEST.upk_k60.m_k60_buhin_no (buhin_no, created_date, created_tantou_id) VALUES ('67332 1LA0C', GETDATE(), 999);</v>
      </c>
    </row>
    <row r="714" spans="1:2">
      <c r="A714" s="316" t="s">
        <v>806</v>
      </c>
      <c r="B714" s="316" t="str">
        <f t="shared" si="11"/>
        <v>INSERT INTO UPK_TEST.upk_k60.m_k60_buhin_no (buhin_no, created_date, created_tantou_id) VALUES ('74548 1LA0B', GETDATE(), 999);</v>
      </c>
    </row>
    <row r="715" spans="1:2">
      <c r="A715" s="316" t="s">
        <v>807</v>
      </c>
      <c r="B715" s="316" t="str">
        <f t="shared" si="11"/>
        <v>INSERT INTO UPK_TEST.upk_k60.m_k60_buhin_no (buhin_no, created_date, created_tantou_id) VALUES ('74548 1LS0B', GETDATE(), 999);</v>
      </c>
    </row>
    <row r="716" spans="1:2">
      <c r="A716" s="316" t="s">
        <v>808</v>
      </c>
      <c r="B716" s="316" t="str">
        <f t="shared" si="11"/>
        <v>INSERT INTO UPK_TEST.upk_k60.m_k60_buhin_no (buhin_no, created_date, created_tantou_id) VALUES ('745P4 1LA0B', GETDATE(), 999);</v>
      </c>
    </row>
    <row r="717" spans="1:2">
      <c r="A717" s="316" t="s">
        <v>3451</v>
      </c>
      <c r="B717" s="316" t="str">
        <f t="shared" si="11"/>
        <v>INSERT INTO UPK_TEST.upk_k60.m_k60_buhin_no (buhin_no, created_date, created_tantou_id) VALUES ('64132/3 1AA0A', GETDATE(), 999);</v>
      </c>
    </row>
    <row r="718" spans="1:2">
      <c r="A718" s="316" t="s">
        <v>809</v>
      </c>
      <c r="B718" s="316" t="str">
        <f t="shared" si="11"/>
        <v>INSERT INTO UPK_TEST.upk_k60.m_k60_buhin_no (buhin_no, created_date, created_tantou_id) VALUES ('671C1 1JB0A', GETDATE(), 999);</v>
      </c>
    </row>
    <row r="719" spans="1:2">
      <c r="A719" s="316" t="s">
        <v>810</v>
      </c>
      <c r="B719" s="316" t="str">
        <f t="shared" si="11"/>
        <v>INSERT INTO UPK_TEST.upk_k60.m_k60_buhin_no (buhin_no, created_date, created_tantou_id) VALUES ('75472 1JB0A', GETDATE(), 999);</v>
      </c>
    </row>
    <row r="720" spans="1:2">
      <c r="A720" s="316" t="s">
        <v>811</v>
      </c>
      <c r="B720" s="316" t="str">
        <f t="shared" si="11"/>
        <v>INSERT INTO UPK_TEST.upk_k60.m_k60_buhin_no (buhin_no, created_date, created_tantou_id) VALUES ('762A2 1JA0A', GETDATE(), 999);</v>
      </c>
    </row>
    <row r="721" spans="1:2">
      <c r="A721" s="316" t="s">
        <v>812</v>
      </c>
      <c r="B721" s="316" t="str">
        <f t="shared" si="11"/>
        <v>INSERT INTO UPK_TEST.upk_k60.m_k60_buhin_no (buhin_no, created_date, created_tantou_id) VALUES ('762A3 1JA0A', GETDATE(), 999);</v>
      </c>
    </row>
    <row r="722" spans="1:2">
      <c r="A722" s="316" t="s">
        <v>3456</v>
      </c>
      <c r="B722" s="316" t="str">
        <f t="shared" si="11"/>
        <v>INSERT INTO UPK_TEST.upk_k60.m_k60_buhin_no (buhin_no, created_date, created_tantou_id) VALUES ('76320/1 1JA0A', GETDATE(), 999);</v>
      </c>
    </row>
    <row r="723" spans="1:2">
      <c r="A723" s="316" t="s">
        <v>813</v>
      </c>
      <c r="B723" s="316" t="str">
        <f t="shared" si="11"/>
        <v>INSERT INTO UPK_TEST.upk_k60.m_k60_buhin_no (buhin_no, created_date, created_tantou_id) VALUES ('742D1 3XA0B', GETDATE(), 999);</v>
      </c>
    </row>
    <row r="724" spans="1:2">
      <c r="A724" s="316" t="s">
        <v>814</v>
      </c>
      <c r="B724" s="316" t="str">
        <f t="shared" si="11"/>
        <v>INSERT INTO UPK_TEST.upk_k60.m_k60_buhin_no (buhin_no, created_date, created_tantou_id) VALUES ('74328 3XA0A', GETDATE(), 999);</v>
      </c>
    </row>
    <row r="725" spans="1:2">
      <c r="A725" s="316" t="s">
        <v>815</v>
      </c>
      <c r="B725" s="316" t="str">
        <f t="shared" si="11"/>
        <v>INSERT INTO UPK_TEST.upk_k60.m_k60_buhin_no (buhin_no, created_date, created_tantou_id) VALUES ('76546 5YM0B', GETDATE(), 999);</v>
      </c>
    </row>
    <row r="726" spans="1:2">
      <c r="A726" s="316" t="s">
        <v>816</v>
      </c>
      <c r="B726" s="316" t="str">
        <f t="shared" si="11"/>
        <v>INSERT INTO UPK_TEST.upk_k60.m_k60_buhin_no (buhin_no, created_date, created_tantou_id) VALUES ('76547 5YM0B', GETDATE(), 999);</v>
      </c>
    </row>
    <row r="727" spans="1:2">
      <c r="A727" s="316" t="s">
        <v>817</v>
      </c>
      <c r="B727" s="316" t="str">
        <f t="shared" si="11"/>
        <v>INSERT INTO UPK_TEST.upk_k60.m_k60_buhin_no (buhin_no, created_date, created_tantou_id) VALUES ('77532 3YB0CUF', GETDATE(), 999);</v>
      </c>
    </row>
    <row r="728" spans="1:2">
      <c r="A728" s="316" t="s">
        <v>818</v>
      </c>
      <c r="B728" s="316" t="str">
        <f t="shared" si="11"/>
        <v>INSERT INTO UPK_TEST.upk_k60.m_k60_buhin_no (buhin_no, created_date, created_tantou_id) VALUES ('77532 3YF2AUF', GETDATE(), 999);</v>
      </c>
    </row>
    <row r="729" spans="1:2">
      <c r="A729" s="316" t="s">
        <v>819</v>
      </c>
      <c r="B729" s="316" t="str">
        <f t="shared" si="11"/>
        <v>INSERT INTO UPK_TEST.upk_k60.m_k60_buhin_no (buhin_no, created_date, created_tantou_id) VALUES ('77533 3YB0AUF', GETDATE(), 999);</v>
      </c>
    </row>
    <row r="730" spans="1:2">
      <c r="A730" s="316" t="s">
        <v>820</v>
      </c>
      <c r="B730" s="316" t="str">
        <f t="shared" si="11"/>
        <v>INSERT INTO UPK_TEST.upk_k60.m_k60_buhin_no (buhin_no, created_date, created_tantou_id) VALUES ('77533 3YE2AUF', GETDATE(), 999);</v>
      </c>
    </row>
    <row r="731" spans="1:2">
      <c r="A731" s="328" t="s">
        <v>821</v>
      </c>
      <c r="B731" s="316" t="str">
        <f t="shared" si="11"/>
        <v>INSERT INTO UPK_TEST.upk_k60.m_k60_buhin_no (buhin_no, created_date, created_tantou_id) VALUES ('11330 80G09', GETDATE(), 999);</v>
      </c>
    </row>
    <row r="732" spans="1:2">
      <c r="A732" s="316" t="s">
        <v>822</v>
      </c>
      <c r="B732" s="316" t="str">
        <f t="shared" si="11"/>
        <v>INSERT INTO UPK_TEST.upk_k60.m_k60_buhin_no (buhin_no, created_date, created_tantou_id) VALUES ('11331 2S60001', GETDATE(), 999);</v>
      </c>
    </row>
    <row r="733" spans="1:2">
      <c r="A733" s="316" t="s">
        <v>823</v>
      </c>
      <c r="B733" s="316" t="str">
        <f t="shared" si="11"/>
        <v>INSERT INTO UPK_TEST.upk_k60.m_k60_buhin_no (buhin_no, created_date, created_tantou_id) VALUES ('11331 33G00-1', GETDATE(), 999);</v>
      </c>
    </row>
    <row r="734" spans="1:2">
      <c r="A734" s="316" t="s">
        <v>824</v>
      </c>
      <c r="B734" s="316" t="str">
        <f t="shared" si="11"/>
        <v>INSERT INTO UPK_TEST.upk_k60.m_k60_buhin_no (buhin_no, created_date, created_tantou_id) VALUES ('11331 35G00-1', GETDATE(), 999);</v>
      </c>
    </row>
    <row r="735" spans="1:2">
      <c r="A735" s="316" t="s">
        <v>825</v>
      </c>
      <c r="B735" s="316" t="str">
        <f t="shared" si="11"/>
        <v>INSERT INTO UPK_TEST.upk_k60.m_k60_buhin_no (buhin_no, created_date, created_tantou_id) VALUES ('11331 37G00-1', GETDATE(), 999);</v>
      </c>
    </row>
    <row r="736" spans="1:2">
      <c r="A736" s="316" t="s">
        <v>826</v>
      </c>
      <c r="B736" s="316" t="str">
        <f t="shared" si="11"/>
        <v>INSERT INTO UPK_TEST.upk_k60.m_k60_buhin_no (buhin_no, created_date, created_tantou_id) VALUES ('11331 86G09', GETDATE(), 999);</v>
      </c>
    </row>
    <row r="737" spans="1:2">
      <c r="A737" s="316" t="s">
        <v>827</v>
      </c>
      <c r="B737" s="316" t="str">
        <f t="shared" si="11"/>
        <v>INSERT INTO UPK_TEST.upk_k60.m_k60_buhin_no (buhin_no, created_date, created_tantou_id) VALUES ('11331 VK30001', GETDATE(), 999);</v>
      </c>
    </row>
    <row r="738" spans="1:2">
      <c r="A738" s="316" t="s">
        <v>828</v>
      </c>
      <c r="B738" s="316" t="str">
        <f t="shared" si="11"/>
        <v>INSERT INTO UPK_TEST.upk_k60.m_k60_buhin_no (buhin_no, created_date, created_tantou_id) VALUES ('17420 11G08', GETDATE(), 999);</v>
      </c>
    </row>
    <row r="739" spans="1:2">
      <c r="A739" s="316" t="s">
        <v>829</v>
      </c>
      <c r="B739" s="316" t="str">
        <f t="shared" si="11"/>
        <v>INSERT INTO UPK_TEST.upk_k60.m_k60_buhin_no (buhin_no, created_date, created_tantou_id) VALUES ('17426 01G09', GETDATE(), 999);</v>
      </c>
    </row>
    <row r="740" spans="1:2">
      <c r="A740" s="316" t="s">
        <v>830</v>
      </c>
      <c r="B740" s="316" t="str">
        <f t="shared" si="11"/>
        <v>INSERT INTO UPK_TEST.upk_k60.m_k60_buhin_no (buhin_no, created_date, created_tantou_id) VALUES ('67331 15G11', GETDATE(), 999);</v>
      </c>
    </row>
    <row r="741" spans="1:2">
      <c r="A741" s="316" t="s">
        <v>831</v>
      </c>
      <c r="B741" s="316" t="str">
        <f t="shared" si="11"/>
        <v>INSERT INTO UPK_TEST.upk_k60.m_k60_buhin_no (buhin_no, created_date, created_tantou_id) VALUES ('62512 4U000', GETDATE(), 999);</v>
      </c>
    </row>
    <row r="742" spans="1:2">
      <c r="A742" s="316" t="s">
        <v>832</v>
      </c>
      <c r="B742" s="316" t="str">
        <f t="shared" si="11"/>
        <v>INSERT INTO UPK_TEST.upk_k60.m_k60_buhin_no (buhin_no, created_date, created_tantou_id) VALUES ('54724 0W00001', GETDATE(), 999);</v>
      </c>
    </row>
    <row r="743" spans="1:2" ht="15.75" thickBot="1">
      <c r="A743" s="316" t="s">
        <v>833</v>
      </c>
      <c r="B743" s="316" t="str">
        <f t="shared" si="11"/>
        <v>INSERT INTO UPK_TEST.upk_k60.m_k60_buhin_no (buhin_no, created_date, created_tantou_id) VALUES ('54734 0W00001', GETDATE(), 999);</v>
      </c>
    </row>
    <row r="744" spans="1:2" ht="15.75" thickTop="1">
      <c r="A744" s="326" t="s">
        <v>5642</v>
      </c>
      <c r="B744" s="316" t="str">
        <f t="shared" si="11"/>
        <v>INSERT INTO UPK_TEST.upk_k60.m_k60_buhin_no (buhin_no, created_date, created_tantou_id) VALUES ('76806/7 0W001', GETDATE(), 999);</v>
      </c>
    </row>
    <row r="745" spans="1:2">
      <c r="A745" s="316" t="s">
        <v>5643</v>
      </c>
      <c r="B745" s="316" t="str">
        <f t="shared" si="11"/>
        <v>INSERT INTO UPK_TEST.upk_k60.m_k60_buhin_no (buhin_no, created_date, created_tantou_id) VALUES ('9606/7 14193', GETDATE(), 999);</v>
      </c>
    </row>
    <row r="746" spans="1:2">
      <c r="A746" s="316" t="s">
        <v>5644</v>
      </c>
      <c r="B746" s="316" t="str">
        <f t="shared" si="11"/>
        <v>INSERT INTO UPK_TEST.upk_k60.m_k60_buhin_no (buhin_no, created_date, created_tantou_id) VALUES ('9608/9 14193', GETDATE(), 999);</v>
      </c>
    </row>
    <row r="747" spans="1:2">
      <c r="A747" s="316" t="s">
        <v>834</v>
      </c>
      <c r="B747" s="316" t="str">
        <f t="shared" si="11"/>
        <v>INSERT INTO UPK_TEST.upk_k60.m_k60_buhin_no (buhin_no, created_date, created_tantou_id) VALUES ('9632 14190-P', GETDATE(), 999);</v>
      </c>
    </row>
    <row r="748" spans="1:2">
      <c r="A748" s="316" t="s">
        <v>5645</v>
      </c>
      <c r="B748" s="316" t="str">
        <f t="shared" si="11"/>
        <v>INSERT INTO UPK_TEST.upk_k60.m_k60_buhin_no (buhin_no, created_date, created_tantou_id) VALUES ('78118/9 0N000', GETDATE(), 999);</v>
      </c>
    </row>
    <row r="749" spans="1:2">
      <c r="A749" s="316" t="s">
        <v>835</v>
      </c>
      <c r="B749" s="316" t="str">
        <f t="shared" si="11"/>
        <v>INSERT INTO UPK_TEST.upk_k60.m_k60_buhin_no (buhin_no, created_date, created_tantou_id) VALUES ('62240 0M010', GETDATE(), 999);</v>
      </c>
    </row>
    <row r="750" spans="1:2">
      <c r="A750" s="316" t="s">
        <v>836</v>
      </c>
      <c r="B750" s="316" t="str">
        <f t="shared" si="11"/>
        <v>INSERT INTO UPK_TEST.upk_k60.m_k60_buhin_no (buhin_no, created_date, created_tantou_id) VALUES ('75212 2N300', GETDATE(), 999);</v>
      </c>
    </row>
    <row r="751" spans="1:2">
      <c r="A751" s="316" t="s">
        <v>837</v>
      </c>
      <c r="B751" s="316" t="str">
        <f t="shared" si="11"/>
        <v>INSERT INTO UPK_TEST.upk_k60.m_k60_buhin_no (buhin_no, created_date, created_tantou_id) VALUES ('62512 65F00', GETDATE(), 999);</v>
      </c>
    </row>
    <row r="752" spans="1:2">
      <c r="A752" s="316" t="s">
        <v>838</v>
      </c>
      <c r="B752" s="316" t="str">
        <f t="shared" si="11"/>
        <v>INSERT INTO UPK_TEST.upk_k60.m_k60_buhin_no (buhin_no, created_date, created_tantou_id) VALUES ('62532 65F00', GETDATE(), 999);</v>
      </c>
    </row>
    <row r="753" spans="1:2">
      <c r="A753" s="316" t="s">
        <v>839</v>
      </c>
      <c r="B753" s="316" t="str">
        <f t="shared" si="11"/>
        <v>INSERT INTO UPK_TEST.upk_k60.m_k60_buhin_no (buhin_no, created_date, created_tantou_id) VALUES ('62532 70F00', GETDATE(), 999);</v>
      </c>
    </row>
    <row r="754" spans="1:2">
      <c r="A754" s="316" t="s">
        <v>840</v>
      </c>
      <c r="B754" s="316" t="str">
        <f t="shared" si="11"/>
        <v>INSERT INTO UPK_TEST.upk_k60.m_k60_buhin_no (buhin_no, created_date, created_tantou_id) VALUES ('62512 85F00', GETDATE(), 999);</v>
      </c>
    </row>
    <row r="755" spans="1:2">
      <c r="A755" s="316" t="s">
        <v>5646</v>
      </c>
      <c r="B755" s="316" t="str">
        <f t="shared" si="11"/>
        <v>INSERT INTO UPK_TEST.upk_k60.m_k60_buhin_no (buhin_no, created_date, created_tantou_id) VALUES ('85212/3 40F29', GETDATE(), 999);</v>
      </c>
    </row>
    <row r="756" spans="1:2">
      <c r="A756" s="316" t="s">
        <v>841</v>
      </c>
      <c r="B756" s="316" t="str">
        <f t="shared" si="11"/>
        <v>INSERT INTO UPK_TEST.upk_k60.m_k60_buhin_no (buhin_no, created_date, created_tantou_id) VALUES ('66312 5M410', GETDATE(), 999);</v>
      </c>
    </row>
    <row r="757" spans="1:2">
      <c r="A757" s="316" t="s">
        <v>842</v>
      </c>
      <c r="B757" s="316" t="str">
        <f t="shared" si="11"/>
        <v>INSERT INTO UPK_TEST.upk_k60.m_k60_buhin_no (buhin_no, created_date, created_tantou_id) VALUES ('67123 4M400', GETDATE(), 999);</v>
      </c>
    </row>
    <row r="758" spans="1:2">
      <c r="A758" s="316" t="s">
        <v>843</v>
      </c>
      <c r="B758" s="316" t="str">
        <f t="shared" si="11"/>
        <v>INSERT INTO UPK_TEST.upk_k60.m_k60_buhin_no (buhin_no, created_date, created_tantou_id) VALUES ('67332 4M400', GETDATE(), 999);</v>
      </c>
    </row>
    <row r="759" spans="1:2">
      <c r="A759" s="316" t="s">
        <v>5647</v>
      </c>
      <c r="B759" s="316" t="str">
        <f t="shared" si="11"/>
        <v>INSERT INTO UPK_TEST.upk_k60.m_k60_buhin_no (buhin_no, created_date, created_tantou_id) VALUES ('75522/3 4M400', GETDATE(), 999);</v>
      </c>
    </row>
    <row r="760" spans="1:2">
      <c r="A760" s="316" t="s">
        <v>5648</v>
      </c>
      <c r="B760" s="316" t="str">
        <f t="shared" si="11"/>
        <v>INSERT INTO UPK_TEST.upk_k60.m_k60_buhin_no (buhin_no, created_date, created_tantou_id) VALUES ('75522/3 5M500/5M000', GETDATE(), 999);</v>
      </c>
    </row>
    <row r="761" spans="1:2">
      <c r="A761" s="316" t="s">
        <v>5649</v>
      </c>
      <c r="B761" s="316" t="str">
        <f t="shared" si="11"/>
        <v>INSERT INTO UPK_TEST.upk_k60.m_k60_buhin_no (buhin_no, created_date, created_tantou_id) VALUES ('76452/3 4M400', GETDATE(), 999);</v>
      </c>
    </row>
    <row r="762" spans="1:2">
      <c r="A762" s="316" t="s">
        <v>5650</v>
      </c>
      <c r="B762" s="316" t="str">
        <f t="shared" si="11"/>
        <v>INSERT INTO UPK_TEST.upk_k60.m_k60_buhin_no (buhin_no, created_date, created_tantou_id) VALUES ('76456/7 4M400', GETDATE(), 999);</v>
      </c>
    </row>
    <row r="763" spans="1:2">
      <c r="A763" s="316" t="s">
        <v>844</v>
      </c>
      <c r="B763" s="316" t="str">
        <f t="shared" si="11"/>
        <v>INSERT INTO UPK_TEST.upk_k60.m_k60_buhin_no (buhin_no, created_date, created_tantou_id) VALUES ('78132 4M500', GETDATE(), 999);</v>
      </c>
    </row>
    <row r="764" spans="1:2">
      <c r="A764" s="316" t="s">
        <v>845</v>
      </c>
      <c r="B764" s="316" t="str">
        <f t="shared" si="11"/>
        <v>INSERT INTO UPK_TEST.upk_k60.m_k60_buhin_no (buhin_no, created_date, created_tantou_id) VALUES ('78133 4M500', GETDATE(), 999);</v>
      </c>
    </row>
    <row r="765" spans="1:2">
      <c r="A765" s="316" t="s">
        <v>5651</v>
      </c>
      <c r="B765" s="316" t="str">
        <f t="shared" si="11"/>
        <v>INSERT INTO UPK_TEST.upk_k60.m_k60_buhin_no (buhin_no, created_date, created_tantou_id) VALUES ('80118/9 4M700', GETDATE(), 999);</v>
      </c>
    </row>
    <row r="766" spans="1:2">
      <c r="A766" s="316" t="s">
        <v>5652</v>
      </c>
      <c r="B766" s="316" t="str">
        <f t="shared" si="11"/>
        <v>INSERT INTO UPK_TEST.upk_k60.m_k60_buhin_no (buhin_no, created_date, created_tantou_id) VALUES ('80126/7 4M400', GETDATE(), 999);</v>
      </c>
    </row>
    <row r="767" spans="1:2">
      <c r="A767" s="316" t="s">
        <v>846</v>
      </c>
      <c r="B767" s="316" t="str">
        <f t="shared" si="11"/>
        <v>INSERT INTO UPK_TEST.upk_k60.m_k60_buhin_no (buhin_no, created_date, created_tantou_id) VALUES ('80142 6N000', GETDATE(), 999);</v>
      </c>
    </row>
    <row r="768" spans="1:2">
      <c r="A768" s="316" t="s">
        <v>5653</v>
      </c>
      <c r="B768" s="316" t="str">
        <f t="shared" si="11"/>
        <v>INSERT INTO UPK_TEST.upk_k60.m_k60_buhin_no (buhin_no, created_date, created_tantou_id) VALUES ('80238/9 4M400', GETDATE(), 999);</v>
      </c>
    </row>
    <row r="769" spans="1:2">
      <c r="A769" s="316" t="s">
        <v>5654</v>
      </c>
      <c r="B769" s="316" t="str">
        <f t="shared" si="11"/>
        <v>INSERT INTO UPK_TEST.upk_k60.m_k60_buhin_no (buhin_no, created_date, created_tantou_id) VALUES ('82118/9 4M400', GETDATE(), 999);</v>
      </c>
    </row>
    <row r="770" spans="1:2">
      <c r="A770" s="316" t="s">
        <v>5655</v>
      </c>
      <c r="B770" s="316" t="str">
        <f t="shared" si="11"/>
        <v>INSERT INTO UPK_TEST.upk_k60.m_k60_buhin_no (buhin_no, created_date, created_tantou_id) VALUES ('82126/7 4M400', GETDATE(), 999);</v>
      </c>
    </row>
    <row r="771" spans="1:2">
      <c r="A771" s="316" t="s">
        <v>5656</v>
      </c>
      <c r="B771" s="316" t="str">
        <f t="shared" si="11"/>
        <v>INSERT INTO UPK_TEST.upk_k60.m_k60_buhin_no (buhin_no, created_date, created_tantou_id) VALUES ('82126/7 4M700', GETDATE(), 999);</v>
      </c>
    </row>
    <row r="772" spans="1:2">
      <c r="A772" s="316" t="s">
        <v>5657</v>
      </c>
      <c r="B772" s="316" t="str">
        <f t="shared" si="11"/>
        <v>INSERT INTO UPK_TEST.upk_k60.m_k60_buhin_no (buhin_no, created_date, created_tantou_id) VALUES ('82126/7 5M400', GETDATE(), 999);</v>
      </c>
    </row>
    <row r="773" spans="1:2">
      <c r="A773" s="316" t="s">
        <v>847</v>
      </c>
      <c r="B773" s="316" t="str">
        <f t="shared" ref="B773:B836" si="12">$K$1&amp;"'"&amp;$A773&amp;"', GETDATE(), 999);"</f>
        <v>INSERT INTO UPK_TEST.upk_k60.m_k60_buhin_no (buhin_no, created_date, created_tantou_id) VALUES ('17286 8H300', GETDATE(), 999);</v>
      </c>
    </row>
    <row r="774" spans="1:2">
      <c r="A774" s="316" t="s">
        <v>848</v>
      </c>
      <c r="B774" s="316" t="str">
        <f t="shared" si="12"/>
        <v>INSERT INTO UPK_TEST.upk_k60.m_k60_buhin_no (buhin_no, created_date, created_tantou_id) VALUES ('17286 8H30001', GETDATE(), 999);</v>
      </c>
    </row>
    <row r="775" spans="1:2">
      <c r="A775" s="316" t="s">
        <v>849</v>
      </c>
      <c r="B775" s="316" t="str">
        <f t="shared" si="12"/>
        <v>INSERT INTO UPK_TEST.upk_k60.m_k60_buhin_no (buhin_no, created_date, created_tantou_id) VALUES ('17286 8H30002', GETDATE(), 999);</v>
      </c>
    </row>
    <row r="776" spans="1:2">
      <c r="A776" s="316" t="s">
        <v>850</v>
      </c>
      <c r="B776" s="316" t="str">
        <f t="shared" si="12"/>
        <v>INSERT INTO UPK_TEST.upk_k60.m_k60_buhin_no (buhin_no, created_date, created_tantou_id) VALUES ('62030 EQ30001', GETDATE(), 999);</v>
      </c>
    </row>
    <row r="777" spans="1:2">
      <c r="A777" s="316" t="s">
        <v>5658</v>
      </c>
      <c r="B777" s="316" t="str">
        <f t="shared" si="12"/>
        <v>INSERT INTO UPK_TEST.upk_k60.m_k60_buhin_no (buhin_no, created_date, created_tantou_id) VALUES ('76234/5 8H700', GETDATE(), 999);</v>
      </c>
    </row>
    <row r="778" spans="1:2">
      <c r="A778" s="316" t="s">
        <v>5659</v>
      </c>
      <c r="B778" s="316" t="str">
        <f t="shared" si="12"/>
        <v>INSERT INTO UPK_TEST.upk_k60.m_k60_buhin_no (buhin_no, created_date, created_tantou_id) VALUES ('76274/5 8H300', GETDATE(), 999);</v>
      </c>
    </row>
    <row r="779" spans="1:2">
      <c r="A779" s="316" t="s">
        <v>851</v>
      </c>
      <c r="B779" s="316" t="str">
        <f t="shared" si="12"/>
        <v>INSERT INTO UPK_TEST.upk_k60.m_k60_buhin_no (buhin_no, created_date, created_tantou_id) VALUES ('79146 8H300', GETDATE(), 999);</v>
      </c>
    </row>
    <row r="780" spans="1:2">
      <c r="A780" s="316" t="s">
        <v>852</v>
      </c>
      <c r="B780" s="316" t="str">
        <f t="shared" si="12"/>
        <v>INSERT INTO UPK_TEST.upk_k60.m_k60_buhin_no (buhin_no, created_date, created_tantou_id) VALUES ('74754 CA000', GETDATE(), 999);</v>
      </c>
    </row>
    <row r="781" spans="1:2">
      <c r="A781" s="316" t="s">
        <v>853</v>
      </c>
      <c r="B781" s="316" t="str">
        <f t="shared" si="12"/>
        <v>INSERT INTO UPK_TEST.upk_k60.m_k60_buhin_no (buhin_no, created_date, created_tantou_id) VALUES ('74754 CA000-E', GETDATE(), 999);</v>
      </c>
    </row>
    <row r="782" spans="1:2">
      <c r="A782" s="316" t="s">
        <v>854</v>
      </c>
      <c r="B782" s="316" t="str">
        <f t="shared" si="12"/>
        <v>INSERT INTO UPK_TEST.upk_k60.m_k60_buhin_no (buhin_no, created_date, created_tantou_id) VALUES ('74772 9Y300', GETDATE(), 999);</v>
      </c>
    </row>
    <row r="783" spans="1:2">
      <c r="A783" s="316" t="s">
        <v>855</v>
      </c>
      <c r="B783" s="316" t="str">
        <f t="shared" si="12"/>
        <v>INSERT INTO UPK_TEST.upk_k60.m_k60_buhin_no (buhin_no, created_date, created_tantou_id) VALUES ('74772 9Y300-E', GETDATE(), 999);</v>
      </c>
    </row>
    <row r="784" spans="1:2">
      <c r="A784" s="316" t="s">
        <v>856</v>
      </c>
      <c r="B784" s="316" t="str">
        <f t="shared" si="12"/>
        <v>INSERT INTO UPK_TEST.upk_k60.m_k60_buhin_no (buhin_no, created_date, created_tantou_id) VALUES ('17285 EN00001', GETDATE(), 999);</v>
      </c>
    </row>
    <row r="785" spans="1:2">
      <c r="A785" s="316" t="s">
        <v>5660</v>
      </c>
      <c r="B785" s="316" t="str">
        <f t="shared" si="12"/>
        <v>INSERT INTO UPK_TEST.upk_k60.m_k60_buhin_no (buhin_no, created_date, created_tantou_id) VALUES ('17285 EN00002/3', GETDATE(), 999);</v>
      </c>
    </row>
    <row r="786" spans="1:2">
      <c r="A786" s="316" t="s">
        <v>857</v>
      </c>
      <c r="B786" s="316" t="str">
        <f t="shared" si="12"/>
        <v>INSERT INTO UPK_TEST.upk_k60.m_k60_buhin_no (buhin_no, created_date, created_tantou_id) VALUES ('67332 EN000', GETDATE(), 999);</v>
      </c>
    </row>
    <row r="787" spans="1:2">
      <c r="A787" s="316" t="s">
        <v>858</v>
      </c>
      <c r="B787" s="316" t="str">
        <f t="shared" si="12"/>
        <v>INSERT INTO UPK_TEST.upk_k60.m_k60_buhin_no (buhin_no, created_date, created_tantou_id) VALUES ('74753 EN00A', GETDATE(), 999);</v>
      </c>
    </row>
    <row r="788" spans="1:2">
      <c r="A788" s="316" t="s">
        <v>859</v>
      </c>
      <c r="B788" s="316" t="str">
        <f t="shared" si="12"/>
        <v>INSERT INTO UPK_TEST.upk_k60.m_k60_buhin_no (buhin_no, created_date, created_tantou_id) VALUES ('74758 EN100', GETDATE(), 999);</v>
      </c>
    </row>
    <row r="789" spans="1:2">
      <c r="A789" s="316" t="s">
        <v>860</v>
      </c>
      <c r="B789" s="316" t="str">
        <f t="shared" si="12"/>
        <v>INSERT INTO UPK_TEST.upk_k60.m_k60_buhin_no (buhin_no, created_date, created_tantou_id) VALUES ('74763 EN000', GETDATE(), 999);</v>
      </c>
    </row>
    <row r="790" spans="1:2">
      <c r="A790" s="316" t="s">
        <v>861</v>
      </c>
      <c r="B790" s="316" t="str">
        <f t="shared" si="12"/>
        <v>INSERT INTO UPK_TEST.upk_k60.m_k60_buhin_no (buhin_no, created_date, created_tantou_id) VALUES ('74772 EN100', GETDATE(), 999);</v>
      </c>
    </row>
    <row r="791" spans="1:2">
      <c r="A791" s="316" t="s">
        <v>862</v>
      </c>
      <c r="B791" s="316" t="str">
        <f t="shared" si="12"/>
        <v>INSERT INTO UPK_TEST.upk_k60.m_k60_buhin_no (buhin_no, created_date, created_tantou_id) VALUES ('75422 EN100UF', GETDATE(), 999);</v>
      </c>
    </row>
    <row r="792" spans="1:2">
      <c r="A792" s="316" t="s">
        <v>5661</v>
      </c>
      <c r="B792" s="316" t="str">
        <f t="shared" si="12"/>
        <v>INSERT INTO UPK_TEST.upk_k60.m_k60_buhin_no (buhin_no, created_date, created_tantou_id) VALUES ('85064/5 1DA0A', GETDATE(), 999);</v>
      </c>
    </row>
    <row r="793" spans="1:2">
      <c r="A793" s="316" t="s">
        <v>863</v>
      </c>
      <c r="B793" s="316" t="str">
        <f t="shared" si="12"/>
        <v>INSERT INTO UPK_TEST.upk_k60.m_k60_buhin_no (buhin_no, created_date, created_tantou_id) VALUES ('17285 1AA0A0B', GETDATE(), 999);</v>
      </c>
    </row>
    <row r="794" spans="1:2">
      <c r="A794" s="316" t="s">
        <v>864</v>
      </c>
      <c r="B794" s="316" t="str">
        <f t="shared" si="12"/>
        <v>INSERT INTO UPK_TEST.upk_k60.m_k60_buhin_no (buhin_no, created_date, created_tantou_id) VALUES ('67339 1AT0A', GETDATE(), 999);</v>
      </c>
    </row>
    <row r="795" spans="1:2">
      <c r="A795" s="316" t="s">
        <v>865</v>
      </c>
      <c r="B795" s="316" t="str">
        <f t="shared" si="12"/>
        <v>INSERT INTO UPK_TEST.upk_k60.m_k60_buhin_no (buhin_no, created_date, created_tantou_id) VALUES ('67339 1AT0B', GETDATE(), 999);</v>
      </c>
    </row>
    <row r="796" spans="1:2">
      <c r="A796" s="316" t="s">
        <v>866</v>
      </c>
      <c r="B796" s="316" t="str">
        <f t="shared" si="12"/>
        <v>INSERT INTO UPK_TEST.upk_k60.m_k60_buhin_no (buhin_no, created_date, created_tantou_id) VALUES ('67419 1AT0A', GETDATE(), 999);</v>
      </c>
    </row>
    <row r="797" spans="1:2">
      <c r="A797" s="316" t="s">
        <v>5662</v>
      </c>
      <c r="B797" s="316" t="str">
        <f t="shared" si="12"/>
        <v>INSERT INTO UPK_TEST.upk_k60.m_k60_buhin_no (buhin_no, created_date, created_tantou_id) VALUES ('66362/3 1GR0A', GETDATE(), 999);</v>
      </c>
    </row>
    <row r="798" spans="1:2">
      <c r="A798" s="316" t="s">
        <v>5663</v>
      </c>
      <c r="B798" s="316" t="str">
        <f t="shared" si="12"/>
        <v>INSERT INTO UPK_TEST.upk_k60.m_k60_buhin_no (buhin_no, created_date, created_tantou_id) VALUES ('743F2/3 1GR0C', GETDATE(), 999);</v>
      </c>
    </row>
    <row r="799" spans="1:2">
      <c r="A799" s="316" t="s">
        <v>5664</v>
      </c>
      <c r="B799" s="316" t="str">
        <f t="shared" si="12"/>
        <v>INSERT INTO UPK_TEST.upk_k60.m_k60_buhin_no (buhin_no, created_date, created_tantou_id) VALUES ('743F2/3 1GR0D', GETDATE(), 999);</v>
      </c>
    </row>
    <row r="800" spans="1:2">
      <c r="A800" s="316" t="s">
        <v>5665</v>
      </c>
      <c r="B800" s="316" t="str">
        <f t="shared" si="12"/>
        <v>INSERT INTO UPK_TEST.upk_k60.m_k60_buhin_no (buhin_no, created_date, created_tantou_id) VALUES ('743F2/3 1GR0E', GETDATE(), 999);</v>
      </c>
    </row>
    <row r="801" spans="1:2">
      <c r="A801" s="316" t="s">
        <v>867</v>
      </c>
      <c r="B801" s="316" t="str">
        <f t="shared" si="12"/>
        <v>INSERT INTO UPK_TEST.upk_k60.m_k60_buhin_no (buhin_no, created_date, created_tantou_id) VALUES ('74366 1GR0A', GETDATE(), 999);</v>
      </c>
    </row>
    <row r="802" spans="1:2">
      <c r="A802" s="316" t="s">
        <v>868</v>
      </c>
      <c r="B802" s="316" t="str">
        <f t="shared" si="12"/>
        <v>INSERT INTO UPK_TEST.upk_k60.m_k60_buhin_no (buhin_no, created_date, created_tantou_id) VALUES ('74367 1GR0A', GETDATE(), 999);</v>
      </c>
    </row>
    <row r="803" spans="1:2">
      <c r="A803" s="316" t="s">
        <v>869</v>
      </c>
      <c r="B803" s="316" t="str">
        <f t="shared" si="12"/>
        <v>INSERT INTO UPK_TEST.upk_k60.m_k60_buhin_no (buhin_no, created_date, created_tantou_id) VALUES ('74366 1GR0B', GETDATE(), 999);</v>
      </c>
    </row>
    <row r="804" spans="1:2">
      <c r="A804" s="316" t="s">
        <v>870</v>
      </c>
      <c r="B804" s="316" t="str">
        <f t="shared" si="12"/>
        <v>INSERT INTO UPK_TEST.upk_k60.m_k60_buhin_no (buhin_no, created_date, created_tantou_id) VALUES ('74367 1GR0B', GETDATE(), 999);</v>
      </c>
    </row>
    <row r="805" spans="1:2">
      <c r="A805" s="316" t="s">
        <v>871</v>
      </c>
      <c r="B805" s="316" t="str">
        <f t="shared" si="12"/>
        <v>INSERT INTO UPK_TEST.upk_k60.m_k60_buhin_no (buhin_no, created_date, created_tantou_id) VALUES ('74516 1GR0A', GETDATE(), 999);</v>
      </c>
    </row>
    <row r="806" spans="1:2">
      <c r="A806" s="316" t="s">
        <v>5666</v>
      </c>
      <c r="B806" s="316" t="str">
        <f t="shared" si="12"/>
        <v>INSERT INTO UPK_TEST.upk_k60.m_k60_buhin_no (buhin_no, created_date, created_tantou_id) VALUES ('76486/7 1GR0A', GETDATE(), 999);</v>
      </c>
    </row>
    <row r="807" spans="1:2">
      <c r="A807" s="316" t="s">
        <v>872</v>
      </c>
      <c r="B807" s="316" t="str">
        <f t="shared" si="12"/>
        <v>INSERT INTO UPK_TEST.upk_k60.m_k60_buhin_no (buhin_no, created_date, created_tantou_id) VALUES ('65616 JN20A', GETDATE(), 999);</v>
      </c>
    </row>
    <row r="808" spans="1:2">
      <c r="A808" s="316" t="s">
        <v>873</v>
      </c>
      <c r="B808" s="316" t="str">
        <f t="shared" si="12"/>
        <v>INSERT INTO UPK_TEST.upk_k60.m_k60_buhin_no (buhin_no, created_date, created_tantou_id) VALUES ('67466 JN20A', GETDATE(), 999);</v>
      </c>
    </row>
    <row r="809" spans="1:2">
      <c r="A809" s="316" t="s">
        <v>874</v>
      </c>
      <c r="B809" s="316" t="str">
        <f t="shared" si="12"/>
        <v>INSERT INTO UPK_TEST.upk_k60.m_k60_buhin_no (buhin_no, created_date, created_tantou_id) VALUES ('73211 JN22A', GETDATE(), 999);</v>
      </c>
    </row>
    <row r="810" spans="1:2">
      <c r="A810" s="316" t="s">
        <v>875</v>
      </c>
      <c r="B810" s="316" t="str">
        <f t="shared" si="12"/>
        <v>INSERT INTO UPK_TEST.upk_k60.m_k60_buhin_no (buhin_no, created_date, created_tantou_id) VALUES ('73231 JN22A', GETDATE(), 999);</v>
      </c>
    </row>
    <row r="811" spans="1:2">
      <c r="A811" s="316" t="s">
        <v>5667</v>
      </c>
      <c r="B811" s="316" t="str">
        <f t="shared" si="12"/>
        <v>INSERT INTO UPK_TEST.upk_k60.m_k60_buhin_no (buhin_no, created_date, created_tantou_id) VALUES ('76654/5 3TU0A', GETDATE(), 999);</v>
      </c>
    </row>
    <row r="812" spans="1:2">
      <c r="A812" s="316" t="s">
        <v>876</v>
      </c>
      <c r="B812" s="316" t="str">
        <f t="shared" si="12"/>
        <v>INSERT INTO UPK_TEST.upk_k60.m_k60_buhin_no (buhin_no, created_date, created_tantou_id) VALUES ('755D6 3NU0A', GETDATE(), 999);</v>
      </c>
    </row>
    <row r="813" spans="1:2">
      <c r="A813" s="316" t="s">
        <v>877</v>
      </c>
      <c r="B813" s="316" t="str">
        <f t="shared" si="12"/>
        <v>INSERT INTO UPK_TEST.upk_k60.m_k60_buhin_no (buhin_no, created_date, created_tantou_id) VALUES ('755D7 3NU0A', GETDATE(), 999);</v>
      </c>
    </row>
    <row r="814" spans="1:2">
      <c r="A814" s="316" t="s">
        <v>5668</v>
      </c>
      <c r="B814" s="316" t="str">
        <f t="shared" si="12"/>
        <v>INSERT INTO UPK_TEST.upk_k60.m_k60_buhin_no (buhin_no, created_date, created_tantou_id) VALUES ('74558/9 1LA0A-B', GETDATE(), 999);</v>
      </c>
    </row>
    <row r="815" spans="1:2">
      <c r="A815" s="316" t="s">
        <v>5669</v>
      </c>
      <c r="B815" s="316" t="str">
        <f t="shared" si="12"/>
        <v>INSERT INTO UPK_TEST.upk_k60.m_k60_buhin_no (buhin_no, created_date, created_tantou_id) VALUES ('74558/9 1LA0A', GETDATE(), 999);</v>
      </c>
    </row>
    <row r="816" spans="1:2">
      <c r="A816" s="316" t="s">
        <v>878</v>
      </c>
      <c r="B816" s="316" t="str">
        <f t="shared" si="12"/>
        <v>INSERT INTO UPK_TEST.upk_k60.m_k60_buhin_no (buhin_no, created_date, created_tantou_id) VALUES ('75529 1LA0A', GETDATE(), 999);</v>
      </c>
    </row>
    <row r="817" spans="1:2">
      <c r="A817" s="316" t="s">
        <v>879</v>
      </c>
      <c r="B817" s="316" t="str">
        <f t="shared" si="12"/>
        <v>INSERT INTO UPK_TEST.upk_k60.m_k60_buhin_no (buhin_no, created_date, created_tantou_id) VALUES ('67332 1ZR0A', GETDATE(), 999);</v>
      </c>
    </row>
    <row r="818" spans="1:2">
      <c r="A818" s="316" t="s">
        <v>880</v>
      </c>
      <c r="B818" s="316" t="str">
        <f t="shared" si="12"/>
        <v>INSERT INTO UPK_TEST.upk_k60.m_k60_buhin_no (buhin_no, created_date, created_tantou_id) VALUES ('67332 1ZR0B', GETDATE(), 999);</v>
      </c>
    </row>
    <row r="819" spans="1:2">
      <c r="A819" s="316" t="s">
        <v>881</v>
      </c>
      <c r="B819" s="316" t="str">
        <f t="shared" si="12"/>
        <v>INSERT INTO UPK_TEST.upk_k60.m_k60_buhin_no (buhin_no, created_date, created_tantou_id) VALUES ('67870 1ZR0A03', GETDATE(), 999);</v>
      </c>
    </row>
    <row r="820" spans="1:2">
      <c r="A820" s="316" t="s">
        <v>882</v>
      </c>
      <c r="B820" s="316" t="str">
        <f t="shared" si="12"/>
        <v>INSERT INTO UPK_TEST.upk_k60.m_k60_buhin_no (buhin_no, created_date, created_tantou_id) VALUES ('67870 1ZR0A04', GETDATE(), 999);</v>
      </c>
    </row>
    <row r="821" spans="1:2">
      <c r="A821" s="316" t="s">
        <v>5670</v>
      </c>
      <c r="B821" s="316" t="str">
        <f t="shared" si="12"/>
        <v>INSERT INTO UPK_TEST.upk_k60.m_k60_buhin_no (buhin_no, created_date, created_tantou_id) VALUES ('75492/3 1JB0A', GETDATE(), 999);</v>
      </c>
    </row>
    <row r="822" spans="1:2">
      <c r="A822" s="316" t="s">
        <v>883</v>
      </c>
      <c r="B822" s="316" t="str">
        <f t="shared" si="12"/>
        <v>INSERT INTO UPK_TEST.upk_k60.m_k60_buhin_no (buhin_no, created_date, created_tantou_id) VALUES ('76246 1JA0A', GETDATE(), 999);</v>
      </c>
    </row>
    <row r="823" spans="1:2">
      <c r="A823" s="316" t="s">
        <v>884</v>
      </c>
      <c r="B823" s="316" t="str">
        <f t="shared" si="12"/>
        <v>INSERT INTO UPK_TEST.upk_k60.m_k60_buhin_no (buhin_no, created_date, created_tantou_id) VALUES ('76247 1JA0A', GETDATE(), 999);</v>
      </c>
    </row>
    <row r="824" spans="1:2">
      <c r="A824" s="316" t="s">
        <v>5671</v>
      </c>
      <c r="B824" s="316" t="str">
        <f t="shared" si="12"/>
        <v>INSERT INTO UPK_TEST.upk_k60.m_k60_buhin_no (buhin_no, created_date, created_tantou_id) VALUES ('61212/3 3XA0A', GETDATE(), 999);</v>
      </c>
    </row>
    <row r="825" spans="1:2">
      <c r="A825" s="316" t="s">
        <v>5672</v>
      </c>
      <c r="B825" s="316" t="str">
        <f t="shared" si="12"/>
        <v>INSERT INTO UPK_TEST.upk_k60.m_k60_buhin_no (buhin_no, created_date, created_tantou_id) VALUES ('61212/3 3XA0A/3XE0A', GETDATE(), 999);</v>
      </c>
    </row>
    <row r="826" spans="1:2">
      <c r="A826" s="316" t="s">
        <v>5673</v>
      </c>
      <c r="B826" s="316" t="str">
        <f t="shared" si="12"/>
        <v>INSERT INTO UPK_TEST.upk_k60.m_k60_buhin_no (buhin_no, created_date, created_tantou_id) VALUES ('61212/3 3XA2A', GETDATE(), 999);</v>
      </c>
    </row>
    <row r="827" spans="1:2">
      <c r="A827" s="316" t="s">
        <v>5674</v>
      </c>
      <c r="B827" s="316" t="str">
        <f t="shared" si="12"/>
        <v>INSERT INTO UPK_TEST.upk_k60.m_k60_buhin_no (buhin_no, created_date, created_tantou_id) VALUES ('61212/3 3XE2A/3XA2A', GETDATE(), 999);</v>
      </c>
    </row>
    <row r="828" spans="1:2">
      <c r="A828" s="316" t="s">
        <v>885</v>
      </c>
      <c r="B828" s="316" t="str">
        <f t="shared" si="12"/>
        <v>INSERT INTO UPK_TEST.upk_k60.m_k60_buhin_no (buhin_no, created_date, created_tantou_id) VALUES ('73211 3XE0A', GETDATE(), 999);</v>
      </c>
    </row>
    <row r="829" spans="1:2">
      <c r="A829" s="316" t="s">
        <v>886</v>
      </c>
      <c r="B829" s="316" t="str">
        <f t="shared" si="12"/>
        <v>INSERT INTO UPK_TEST.upk_k60.m_k60_buhin_no (buhin_no, created_date, created_tantou_id) VALUES ('75234 3XA0A', GETDATE(), 999);</v>
      </c>
    </row>
    <row r="830" spans="1:2">
      <c r="A830" s="316" t="s">
        <v>887</v>
      </c>
      <c r="B830" s="316" t="str">
        <f t="shared" si="12"/>
        <v>INSERT INTO UPK_TEST.upk_k60.m_k60_buhin_no (buhin_no, created_date, created_tantou_id) VALUES ('76458 3XA0A', GETDATE(), 999);</v>
      </c>
    </row>
    <row r="831" spans="1:2">
      <c r="A831" s="316" t="s">
        <v>888</v>
      </c>
      <c r="B831" s="316" t="str">
        <f t="shared" si="12"/>
        <v>INSERT INTO UPK_TEST.upk_k60.m_k60_buhin_no (buhin_no, created_date, created_tantou_id) VALUES ('76459 3XA0A', GETDATE(), 999);</v>
      </c>
    </row>
    <row r="832" spans="1:2">
      <c r="A832" s="316" t="s">
        <v>889</v>
      </c>
      <c r="B832" s="316" t="str">
        <f t="shared" si="12"/>
        <v>INSERT INTO UPK_TEST.upk_k60.m_k60_buhin_no (buhin_no, created_date, created_tantou_id) VALUES ('73212 3XC0A', GETDATE(), 999);</v>
      </c>
    </row>
    <row r="833" spans="1:2">
      <c r="A833" s="316" t="s">
        <v>890</v>
      </c>
      <c r="B833" s="316" t="str">
        <f t="shared" si="12"/>
        <v>INSERT INTO UPK_TEST.upk_k60.m_k60_buhin_no (buhin_no, created_date, created_tantou_id) VALUES ('73232 3XC0A', GETDATE(), 999);</v>
      </c>
    </row>
    <row r="834" spans="1:2">
      <c r="A834" s="316" t="s">
        <v>891</v>
      </c>
      <c r="B834" s="316" t="str">
        <f t="shared" si="12"/>
        <v>INSERT INTO UPK_TEST.upk_k60.m_k60_buhin_no (buhin_no, created_date, created_tantou_id) VALUES ('74329 3XN0A', GETDATE(), 999);</v>
      </c>
    </row>
    <row r="835" spans="1:2">
      <c r="A835" s="316" t="s">
        <v>5675</v>
      </c>
      <c r="B835" s="316" t="str">
        <f t="shared" si="12"/>
        <v>INSERT INTO UPK_TEST.upk_k60.m_k60_buhin_no (buhin_no, created_date, created_tantou_id) VALUES ('76332/3 3XC0A', GETDATE(), 999);</v>
      </c>
    </row>
    <row r="836" spans="1:2">
      <c r="A836" s="316" t="s">
        <v>892</v>
      </c>
      <c r="B836" s="316" t="str">
        <f t="shared" si="12"/>
        <v>INSERT INTO UPK_TEST.upk_k60.m_k60_buhin_no (buhin_no, created_date, created_tantou_id) VALUES ('77598 3XC8A', GETDATE(), 999);</v>
      </c>
    </row>
    <row r="837" spans="1:2">
      <c r="A837" s="316" t="s">
        <v>893</v>
      </c>
      <c r="B837" s="316" t="str">
        <f t="shared" ref="B837:B900" si="13">$K$1&amp;"'"&amp;$A837&amp;"', GETDATE(), 999);"</f>
        <v>INSERT INTO UPK_TEST.upk_k60.m_k60_buhin_no (buhin_no, created_date, created_tantou_id) VALUES ('76218 3XJ0A', GETDATE(), 999);</v>
      </c>
    </row>
    <row r="838" spans="1:2">
      <c r="A838" s="316" t="s">
        <v>894</v>
      </c>
      <c r="B838" s="316" t="str">
        <f t="shared" si="13"/>
        <v>INSERT INTO UPK_TEST.upk_k60.m_k60_buhin_no (buhin_no, created_date, created_tantou_id) VALUES ('76219 3XJ0A', GETDATE(), 999);</v>
      </c>
    </row>
    <row r="839" spans="1:2">
      <c r="A839" s="316" t="s">
        <v>5676</v>
      </c>
      <c r="B839" s="316" t="str">
        <f t="shared" si="13"/>
        <v>INSERT INTO UPK_TEST.upk_k60.m_k60_buhin_no (buhin_no, created_date, created_tantou_id) VALUES ('76246/7 3XJ0A', GETDATE(), 999);</v>
      </c>
    </row>
    <row r="840" spans="1:2">
      <c r="A840" s="316" t="s">
        <v>895</v>
      </c>
      <c r="B840" s="316" t="str">
        <f t="shared" si="13"/>
        <v>INSERT INTO UPK_TEST.upk_k60.m_k60_buhin_no (buhin_no, created_date, created_tantou_id) VALUES ('76373 3YF3A', GETDATE(), 999);</v>
      </c>
    </row>
    <row r="841" spans="1:2">
      <c r="A841" s="316" t="s">
        <v>896</v>
      </c>
      <c r="B841" s="316" t="str">
        <f t="shared" si="13"/>
        <v>INSERT INTO UPK_TEST.upk_k60.m_k60_buhin_no (buhin_no, created_date, created_tantou_id) VALUES ('76397 3YF0A', GETDATE(), 999);</v>
      </c>
    </row>
    <row r="842" spans="1:2">
      <c r="A842" s="316" t="s">
        <v>897</v>
      </c>
      <c r="B842" s="316" t="str">
        <f t="shared" si="13"/>
        <v>INSERT INTO UPK_TEST.upk_k60.m_k60_buhin_no (buhin_no, created_date, created_tantou_id) VALUES ('17216 CY00A', GETDATE(), 999);</v>
      </c>
    </row>
    <row r="843" spans="1:2">
      <c r="A843" s="316" t="s">
        <v>898</v>
      </c>
      <c r="B843" s="316" t="str">
        <f t="shared" si="13"/>
        <v>INSERT INTO UPK_TEST.upk_k60.m_k60_buhin_no (buhin_no, created_date, created_tantou_id) VALUES ('17217 CY00A', GETDATE(), 999);</v>
      </c>
    </row>
    <row r="844" spans="1:2">
      <c r="A844" s="316" t="s">
        <v>899</v>
      </c>
      <c r="B844" s="316" t="str">
        <f t="shared" si="13"/>
        <v>INSERT INTO UPK_TEST.upk_k60.m_k60_buhin_no (buhin_no, created_date, created_tantou_id) VALUES ('75454 1VN0A', GETDATE(), 999);</v>
      </c>
    </row>
    <row r="845" spans="1:2">
      <c r="A845" s="316" t="s">
        <v>900</v>
      </c>
      <c r="B845" s="316" t="str">
        <f t="shared" si="13"/>
        <v>INSERT INTO UPK_TEST.upk_k60.m_k60_buhin_no (buhin_no, created_date, created_tantou_id) VALUES ('51162 3VA4A', GETDATE(), 999);</v>
      </c>
    </row>
    <row r="846" spans="1:2">
      <c r="A846" s="316" t="s">
        <v>901</v>
      </c>
      <c r="B846" s="316" t="str">
        <f t="shared" si="13"/>
        <v>INSERT INTO UPK_TEST.upk_k60.m_k60_buhin_no (buhin_no, created_date, created_tantou_id) VALUES ('75176 5WK0A', GETDATE(), 999);</v>
      </c>
    </row>
    <row r="847" spans="1:2">
      <c r="A847" s="316" t="s">
        <v>902</v>
      </c>
      <c r="B847" s="316" t="str">
        <f t="shared" si="13"/>
        <v>INSERT INTO UPK_TEST.upk_k60.m_k60_buhin_no (buhin_no, created_date, created_tantou_id) VALUES ('67466 4CB0A', GETDATE(), 999);</v>
      </c>
    </row>
    <row r="848" spans="1:2">
      <c r="A848" s="316" t="s">
        <v>903</v>
      </c>
      <c r="B848" s="316" t="str">
        <f t="shared" si="13"/>
        <v>INSERT INTO UPK_TEST.upk_k60.m_k60_buhin_no (buhin_no, created_date, created_tantou_id) VALUES ('67466 4CB0A-E', GETDATE(), 999);</v>
      </c>
    </row>
    <row r="849" spans="1:2">
      <c r="A849" s="316" t="s">
        <v>904</v>
      </c>
      <c r="B849" s="316" t="str">
        <f t="shared" si="13"/>
        <v>INSERT INTO UPK_TEST.upk_k60.m_k60_buhin_no (buhin_no, created_date, created_tantou_id) VALUES ('76482 4CB0A', GETDATE(), 999);</v>
      </c>
    </row>
    <row r="850" spans="1:2">
      <c r="A850" s="316" t="s">
        <v>905</v>
      </c>
      <c r="B850" s="316" t="str">
        <f t="shared" si="13"/>
        <v>INSERT INTO UPK_TEST.upk_k60.m_k60_buhin_no (buhin_no, created_date, created_tantou_id) VALUES ('76482 4CB0A-E', GETDATE(), 999);</v>
      </c>
    </row>
    <row r="851" spans="1:2">
      <c r="A851" s="316" t="s">
        <v>906</v>
      </c>
      <c r="B851" s="316" t="str">
        <f t="shared" si="13"/>
        <v>INSERT INTO UPK_TEST.upk_k60.m_k60_buhin_no (buhin_no, created_date, created_tantou_id) VALUES ('78118 6MA0A', GETDATE(), 999);</v>
      </c>
    </row>
    <row r="852" spans="1:2">
      <c r="A852" s="316" t="s">
        <v>907</v>
      </c>
      <c r="B852" s="316" t="str">
        <f t="shared" si="13"/>
        <v>INSERT INTO UPK_TEST.upk_k60.m_k60_buhin_no (buhin_no, created_date, created_tantou_id) VALUES ('78119 6MA0A', GETDATE(), 999);</v>
      </c>
    </row>
    <row r="853" spans="1:2">
      <c r="A853" s="316" t="s">
        <v>5677</v>
      </c>
      <c r="B853" s="316" t="str">
        <f t="shared" si="13"/>
        <v>INSERT INTO UPK_TEST.upk_k60.m_k60_buhin_no (buhin_no, created_date, created_tantou_id) VALUES ('76352/3 01G00', GETDATE(), 999);</v>
      </c>
    </row>
    <row r="854" spans="1:2">
      <c r="A854" s="316" t="s">
        <v>908</v>
      </c>
      <c r="B854" s="316" t="str">
        <f t="shared" si="13"/>
        <v>INSERT INTO UPK_TEST.upk_k60.m_k60_buhin_no (buhin_no, created_date, created_tantou_id) VALUES ('78152 CN000', GETDATE(), 999);</v>
      </c>
    </row>
    <row r="855" spans="1:2">
      <c r="A855" s="316" t="s">
        <v>5678</v>
      </c>
      <c r="B855" s="316" t="str">
        <f t="shared" si="13"/>
        <v>INSERT INTO UPK_TEST.upk_k60.m_k60_buhin_no (buhin_no, created_date, created_tantou_id) VALUES ('80142/3 4M400', GETDATE(), 999);</v>
      </c>
    </row>
    <row r="856" spans="1:2">
      <c r="A856" s="316" t="s">
        <v>909</v>
      </c>
      <c r="B856" s="316" t="str">
        <f t="shared" si="13"/>
        <v>INSERT INTO UPK_TEST.upk_k60.m_k60_buhin_no (buhin_no, created_date, created_tantou_id) VALUES ('62240 4M500', GETDATE(), 999);</v>
      </c>
    </row>
    <row r="857" spans="1:2">
      <c r="A857" s="316" t="s">
        <v>5679</v>
      </c>
      <c r="B857" s="316" t="str">
        <f t="shared" si="13"/>
        <v>INSERT INTO UPK_TEST.upk_k60.m_k60_buhin_no (buhin_no, created_date, created_tantou_id) VALUES ('82118/9 5M000', GETDATE(), 999);</v>
      </c>
    </row>
    <row r="858" spans="1:2">
      <c r="A858" s="316" t="s">
        <v>910</v>
      </c>
      <c r="B858" s="316" t="str">
        <f t="shared" si="13"/>
        <v>INSERT INTO UPK_TEST.upk_k60.m_k60_buhin_no (buhin_no, created_date, created_tantou_id) VALUES ('64828 D0109', GETDATE(), 999);</v>
      </c>
    </row>
    <row r="859" spans="1:2">
      <c r="A859" s="316" t="s">
        <v>911</v>
      </c>
      <c r="B859" s="316" t="str">
        <f t="shared" si="13"/>
        <v>INSERT INTO UPK_TEST.upk_k60.m_k60_buhin_no (buhin_no, created_date, created_tantou_id) VALUES ('64828 D0109-G', GETDATE(), 999);</v>
      </c>
    </row>
    <row r="860" spans="1:2">
      <c r="A860" s="316" t="s">
        <v>912</v>
      </c>
      <c r="B860" s="316" t="str">
        <f t="shared" si="13"/>
        <v>INSERT INTO UPK_TEST.upk_k60.m_k60_buhin_no (buhin_no, created_date, created_tantou_id) VALUES ('74811 01G0A', GETDATE(), 999);</v>
      </c>
    </row>
    <row r="861" spans="1:2">
      <c r="A861" s="316" t="s">
        <v>913</v>
      </c>
      <c r="B861" s="316" t="str">
        <f t="shared" si="13"/>
        <v>INSERT INTO UPK_TEST.upk_k60.m_k60_buhin_no (buhin_no, created_date, created_tantou_id) VALUES ('74811 08G00', GETDATE(), 999);</v>
      </c>
    </row>
    <row r="862" spans="1:2">
      <c r="A862" s="316" t="s">
        <v>914</v>
      </c>
      <c r="B862" s="316" t="str">
        <f t="shared" si="13"/>
        <v>INSERT INTO UPK_TEST.upk_k60.m_k60_buhin_no (buhin_no, created_date, created_tantou_id) VALUES ('74811 31G0A', GETDATE(), 999);</v>
      </c>
    </row>
    <row r="863" spans="1:2">
      <c r="A863" s="316" t="s">
        <v>915</v>
      </c>
      <c r="B863" s="316" t="str">
        <f t="shared" si="13"/>
        <v>INSERT INTO UPK_TEST.upk_k60.m_k60_buhin_no (buhin_no, created_date, created_tantou_id) VALUES ('74811 3S800', GETDATE(), 999);</v>
      </c>
    </row>
    <row r="864" spans="1:2">
      <c r="A864" s="316" t="s">
        <v>916</v>
      </c>
      <c r="B864" s="316" t="str">
        <f t="shared" si="13"/>
        <v>INSERT INTO UPK_TEST.upk_k60.m_k60_buhin_no (buhin_no, created_date, created_tantou_id) VALUES ('74811 3S810', GETDATE(), 999);</v>
      </c>
    </row>
    <row r="865" spans="1:2">
      <c r="A865" s="316" t="s">
        <v>917</v>
      </c>
      <c r="B865" s="316" t="str">
        <f t="shared" si="13"/>
        <v>INSERT INTO UPK_TEST.upk_k60.m_k60_buhin_no (buhin_no, created_date, created_tantou_id) VALUES ('74811 VJ30A', GETDATE(), 999);</v>
      </c>
    </row>
    <row r="866" spans="1:2">
      <c r="A866" s="316" t="s">
        <v>918</v>
      </c>
      <c r="B866" s="316" t="str">
        <f t="shared" si="13"/>
        <v>INSERT INTO UPK_TEST.upk_k60.m_k60_buhin_no (buhin_no, created_date, created_tantou_id) VALUES ('74811 VJ40A', GETDATE(), 999);</v>
      </c>
    </row>
    <row r="867" spans="1:2">
      <c r="A867" s="316" t="s">
        <v>919</v>
      </c>
      <c r="B867" s="316" t="str">
        <f t="shared" si="13"/>
        <v>INSERT INTO UPK_TEST.upk_k60.m_k60_buhin_no (buhin_no, created_date, created_tantou_id) VALUES ('62592 VG200-01', GETDATE(), 999);</v>
      </c>
    </row>
    <row r="868" spans="1:2">
      <c r="A868" s="316" t="s">
        <v>920</v>
      </c>
      <c r="B868" s="316" t="str">
        <f t="shared" si="13"/>
        <v>INSERT INTO UPK_TEST.upk_k60.m_k60_buhin_no (buhin_no, created_date, created_tantou_id) VALUES ('62593 VG200-01', GETDATE(), 999);</v>
      </c>
    </row>
    <row r="869" spans="1:2">
      <c r="A869" s="316" t="s">
        <v>921</v>
      </c>
      <c r="B869" s="316" t="str">
        <f t="shared" si="13"/>
        <v>INSERT INTO UPK_TEST.upk_k60.m_k60_buhin_no (buhin_no, created_date, created_tantou_id) VALUES ('93872 92G00', GETDATE(), 999);</v>
      </c>
    </row>
    <row r="870" spans="1:2">
      <c r="A870" s="316" t="s">
        <v>5680</v>
      </c>
      <c r="B870" s="316" t="str">
        <f t="shared" si="13"/>
        <v>INSERT INTO UPK_TEST.upk_k60.m_k60_buhin_no (buhin_no, created_date, created_tantou_id) VALUES ('91314/5 0W000-P', GETDATE(), 999);</v>
      </c>
    </row>
    <row r="871" spans="1:2">
      <c r="A871" s="316" t="s">
        <v>5681</v>
      </c>
      <c r="B871" s="316" t="str">
        <f t="shared" si="13"/>
        <v>INSERT INTO UPK_TEST.upk_k60.m_k60_buhin_no (buhin_no, created_date, created_tantou_id) VALUES ('91318/9 0W000-P', GETDATE(), 999);</v>
      </c>
    </row>
    <row r="872" spans="1:2">
      <c r="A872" s="316" t="s">
        <v>5682</v>
      </c>
      <c r="B872" s="316" t="str">
        <f t="shared" si="13"/>
        <v>INSERT INTO UPK_TEST.upk_k60.m_k60_buhin_no (buhin_no, created_date, created_tantou_id) VALUES ('9640/1 14220', GETDATE(), 999);</v>
      </c>
    </row>
    <row r="873" spans="1:2">
      <c r="A873" s="316" t="s">
        <v>922</v>
      </c>
      <c r="B873" s="316" t="str">
        <f t="shared" si="13"/>
        <v>INSERT INTO UPK_TEST.upk_k60.m_k60_buhin_no (buhin_no, created_date, created_tantou_id) VALUES ('74755 73R0001', GETDATE(), 999);</v>
      </c>
    </row>
    <row r="874" spans="1:2">
      <c r="A874" s="316" t="s">
        <v>923</v>
      </c>
      <c r="B874" s="316" t="str">
        <f t="shared" si="13"/>
        <v>INSERT INTO UPK_TEST.upk_k60.m_k60_buhin_no (buhin_no, created_date, created_tantou_id) VALUES ('74532 CA000', GETDATE(), 999);</v>
      </c>
    </row>
    <row r="875" spans="1:2">
      <c r="A875" s="316" t="s">
        <v>924</v>
      </c>
      <c r="B875" s="316" t="str">
        <f t="shared" si="13"/>
        <v>INSERT INTO UPK_TEST.upk_k60.m_k60_buhin_no (buhin_no, created_date, created_tantou_id) VALUES ('75422 EN100', GETDATE(), 999);</v>
      </c>
    </row>
    <row r="876" spans="1:2">
      <c r="A876" s="316" t="s">
        <v>925</v>
      </c>
      <c r="B876" s="316" t="str">
        <f t="shared" si="13"/>
        <v>INSERT INTO UPK_TEST.upk_k60.m_k60_buhin_no (buhin_no, created_date, created_tantou_id) VALUES ('66312 4M410', GETDATE(), 999);</v>
      </c>
    </row>
    <row r="877" spans="1:2">
      <c r="A877" s="316" t="s">
        <v>926</v>
      </c>
      <c r="B877" s="316" t="str">
        <f t="shared" si="13"/>
        <v>INSERT INTO UPK_TEST.upk_k60.m_k60_buhin_no (buhin_no, created_date, created_tantou_id) VALUES ('66312 6M000', GETDATE(), 999);</v>
      </c>
    </row>
    <row r="878" spans="1:2">
      <c r="A878" s="316" t="s">
        <v>927</v>
      </c>
      <c r="B878" s="316" t="str">
        <f t="shared" si="13"/>
        <v>INSERT INTO UPK_TEST.upk_k60.m_k60_buhin_no (buhin_no, created_date, created_tantou_id) VALUES ('67122 4M409', GETDATE(), 999);</v>
      </c>
    </row>
    <row r="879" spans="1:2">
      <c r="A879" s="316" t="s">
        <v>928</v>
      </c>
      <c r="B879" s="316" t="str">
        <f t="shared" si="13"/>
        <v>INSERT INTO UPK_TEST.upk_k60.m_k60_buhin_no (buhin_no, created_date, created_tantou_id) VALUES ('67122 5M019', GETDATE(), 999);</v>
      </c>
    </row>
    <row r="880" spans="1:2">
      <c r="A880" s="316" t="s">
        <v>929</v>
      </c>
      <c r="B880" s="316" t="str">
        <f t="shared" si="13"/>
        <v>INSERT INTO UPK_TEST.upk_k60.m_k60_buhin_no (buhin_no, created_date, created_tantou_id) VALUES ('67332 5M000', GETDATE(), 999);</v>
      </c>
    </row>
    <row r="881" spans="1:2">
      <c r="A881" s="316" t="s">
        <v>5683</v>
      </c>
      <c r="B881" s="316" t="str">
        <f t="shared" si="13"/>
        <v>INSERT INTO UPK_TEST.upk_k60.m_k60_buhin_no (buhin_no, created_date, created_tantou_id) VALUES ('74332/3 4M400', GETDATE(), 999);</v>
      </c>
    </row>
    <row r="882" spans="1:2">
      <c r="A882" s="316" t="s">
        <v>930</v>
      </c>
      <c r="B882" s="316" t="str">
        <f t="shared" si="13"/>
        <v>INSERT INTO UPK_TEST.upk_k60.m_k60_buhin_no (buhin_no, created_date, created_tantou_id) VALUES ('75172 4M412', GETDATE(), 999);</v>
      </c>
    </row>
    <row r="883" spans="1:2">
      <c r="A883" s="316" t="s">
        <v>931</v>
      </c>
      <c r="B883" s="316" t="str">
        <f t="shared" si="13"/>
        <v>INSERT INTO UPK_TEST.upk_k60.m_k60_buhin_no (buhin_no, created_date, created_tantou_id) VALUES ('75173 4M412', GETDATE(), 999);</v>
      </c>
    </row>
    <row r="884" spans="1:2">
      <c r="A884" s="316" t="s">
        <v>5684</v>
      </c>
      <c r="B884" s="316" t="str">
        <f t="shared" si="13"/>
        <v>INSERT INTO UPK_TEST.upk_k60.m_k60_buhin_no (buhin_no, created_date, created_tantou_id) VALUES ('76242/3 4M408/400', GETDATE(), 999);</v>
      </c>
    </row>
    <row r="885" spans="1:2">
      <c r="A885" s="316" t="s">
        <v>932</v>
      </c>
      <c r="B885" s="316" t="str">
        <f t="shared" si="13"/>
        <v>INSERT INTO UPK_TEST.upk_k60.m_k60_buhin_no (buhin_no, created_date, created_tantou_id) VALUES ('79412 4M500', GETDATE(), 999);</v>
      </c>
    </row>
    <row r="886" spans="1:2">
      <c r="A886" s="316" t="s">
        <v>933</v>
      </c>
      <c r="B886" s="316" t="str">
        <f t="shared" si="13"/>
        <v>INSERT INTO UPK_TEST.upk_k60.m_k60_buhin_no (buhin_no, created_date, created_tantou_id) VALUES ('62532 4M410001', GETDATE(), 999);</v>
      </c>
    </row>
    <row r="887" spans="1:2">
      <c r="A887" s="316" t="s">
        <v>934</v>
      </c>
      <c r="B887" s="316" t="str">
        <f t="shared" si="13"/>
        <v>INSERT INTO UPK_TEST.upk_k60.m_k60_buhin_no (buhin_no, created_date, created_tantou_id) VALUES ('62532 AU00001', GETDATE(), 999);</v>
      </c>
    </row>
    <row r="888" spans="1:2">
      <c r="A888" s="316" t="s">
        <v>935</v>
      </c>
      <c r="B888" s="316" t="str">
        <f t="shared" si="13"/>
        <v>INSERT INTO UPK_TEST.upk_k60.m_k60_buhin_no (buhin_no, created_date, created_tantou_id) VALUES ('75172 AU000', GETDATE(), 999);</v>
      </c>
    </row>
    <row r="889" spans="1:2">
      <c r="A889" s="316" t="s">
        <v>936</v>
      </c>
      <c r="B889" s="316" t="str">
        <f t="shared" si="13"/>
        <v>INSERT INTO UPK_TEST.upk_k60.m_k60_buhin_no (buhin_no, created_date, created_tantou_id) VALUES ('75173 AU000', GETDATE(), 999);</v>
      </c>
    </row>
    <row r="890" spans="1:2">
      <c r="A890" s="316" t="s">
        <v>937</v>
      </c>
      <c r="B890" s="316" t="str">
        <f t="shared" si="13"/>
        <v>INSERT INTO UPK_TEST.upk_k60.m_k60_buhin_no (buhin_no, created_date, created_tantou_id) VALUES ('75513 CN000', GETDATE(), 999);</v>
      </c>
    </row>
    <row r="891" spans="1:2">
      <c r="A891" s="316" t="s">
        <v>5685</v>
      </c>
      <c r="B891" s="316" t="str">
        <f t="shared" si="13"/>
        <v>INSERT INTO UPK_TEST.upk_k60.m_k60_buhin_no (buhin_no, created_date, created_tantou_id) VALUES ('76752/3 CN00001', GETDATE(), 999);</v>
      </c>
    </row>
    <row r="892" spans="1:2">
      <c r="A892" s="316" t="s">
        <v>938</v>
      </c>
      <c r="B892" s="316" t="str">
        <f t="shared" si="13"/>
        <v>INSERT INTO UPK_TEST.upk_k60.m_k60_buhin_no (buhin_no, created_date, created_tantou_id) VALUES ('67122 8H30001', GETDATE(), 999);</v>
      </c>
    </row>
    <row r="893" spans="1:2">
      <c r="A893" s="316" t="s">
        <v>939</v>
      </c>
      <c r="B893" s="316" t="str">
        <f t="shared" si="13"/>
        <v>INSERT INTO UPK_TEST.upk_k60.m_k60_buhin_no (buhin_no, created_date, created_tantou_id) VALUES ('67122 8H70001', GETDATE(), 999);</v>
      </c>
    </row>
    <row r="894" spans="1:2">
      <c r="A894" s="316" t="s">
        <v>940</v>
      </c>
      <c r="B894" s="316" t="str">
        <f t="shared" si="13"/>
        <v>INSERT INTO UPK_TEST.upk_k60.m_k60_buhin_no (buhin_no, created_date, created_tantou_id) VALUES ('67122 8H90001', GETDATE(), 999);</v>
      </c>
    </row>
    <row r="895" spans="1:2">
      <c r="A895" s="316" t="s">
        <v>941</v>
      </c>
      <c r="B895" s="316" t="str">
        <f t="shared" si="13"/>
        <v>INSERT INTO UPK_TEST.upk_k60.m_k60_buhin_no (buhin_no, created_date, created_tantou_id) VALUES ('76232 8H30001', GETDATE(), 999);</v>
      </c>
    </row>
    <row r="896" spans="1:2">
      <c r="A896" s="316" t="s">
        <v>942</v>
      </c>
      <c r="B896" s="316" t="str">
        <f t="shared" si="13"/>
        <v>INSERT INTO UPK_TEST.upk_k60.m_k60_buhin_no (buhin_no, created_date, created_tantou_id) VALUES ('76233 8H30001', GETDATE(), 999);</v>
      </c>
    </row>
    <row r="897" spans="1:2">
      <c r="A897" s="316" t="s">
        <v>943</v>
      </c>
      <c r="B897" s="316" t="str">
        <f t="shared" si="13"/>
        <v>INSERT INTO UPK_TEST.upk_k60.m_k60_buhin_no (buhin_no, created_date, created_tantou_id) VALUES ('75113 CA00001', GETDATE(), 999);</v>
      </c>
    </row>
    <row r="898" spans="1:2">
      <c r="A898" s="316" t="s">
        <v>944</v>
      </c>
      <c r="B898" s="316" t="str">
        <f t="shared" si="13"/>
        <v>INSERT INTO UPK_TEST.upk_k60.m_k60_buhin_no (buhin_no, created_date, created_tantou_id) VALUES ('75182 CA000', GETDATE(), 999);</v>
      </c>
    </row>
    <row r="899" spans="1:2">
      <c r="A899" s="316" t="s">
        <v>945</v>
      </c>
      <c r="B899" s="316" t="str">
        <f t="shared" si="13"/>
        <v>INSERT INTO UPK_TEST.upk_k60.m_k60_buhin_no (buhin_no, created_date, created_tantou_id) VALUES ('75182 CB000', GETDATE(), 999);</v>
      </c>
    </row>
    <row r="900" spans="1:2">
      <c r="A900" s="316" t="s">
        <v>946</v>
      </c>
      <c r="B900" s="316" t="str">
        <f t="shared" si="13"/>
        <v>INSERT INTO UPK_TEST.upk_k60.m_k60_buhin_no (buhin_no, created_date, created_tantou_id) VALUES ('66319 EN000', GETDATE(), 999);</v>
      </c>
    </row>
    <row r="901" spans="1:2">
      <c r="A901" s="316" t="s">
        <v>947</v>
      </c>
      <c r="B901" s="316" t="str">
        <f t="shared" ref="B901:B964" si="14">$K$1&amp;"'"&amp;$A901&amp;"', GETDATE(), 999);"</f>
        <v>INSERT INTO UPK_TEST.upk_k60.m_k60_buhin_no (buhin_no, created_date, created_tantou_id) VALUES ('74516 EN000', GETDATE(), 999);</v>
      </c>
    </row>
    <row r="902" spans="1:2">
      <c r="A902" s="316" t="s">
        <v>948</v>
      </c>
      <c r="B902" s="316" t="str">
        <f t="shared" si="14"/>
        <v>INSERT INTO UPK_TEST.upk_k60.m_k60_buhin_no (buhin_no, created_date, created_tantou_id) VALUES ('74516 EN100', GETDATE(), 999);</v>
      </c>
    </row>
    <row r="903" spans="1:2">
      <c r="A903" s="316" t="s">
        <v>949</v>
      </c>
      <c r="B903" s="316" t="str">
        <f t="shared" si="14"/>
        <v>INSERT INTO UPK_TEST.upk_k60.m_k60_buhin_no (buhin_no, created_date, created_tantou_id) VALUES ('75112 EN000', GETDATE(), 999);</v>
      </c>
    </row>
    <row r="904" spans="1:2">
      <c r="A904" s="316" t="s">
        <v>950</v>
      </c>
      <c r="B904" s="316" t="str">
        <f t="shared" si="14"/>
        <v>INSERT INTO UPK_TEST.upk_k60.m_k60_buhin_no (buhin_no, created_date, created_tantou_id) VALUES ('75113 EN000', GETDATE(), 999);</v>
      </c>
    </row>
    <row r="905" spans="1:2">
      <c r="A905" s="316" t="s">
        <v>5686</v>
      </c>
      <c r="B905" s="316" t="str">
        <f t="shared" si="14"/>
        <v>INSERT INTO UPK_TEST.upk_k60.m_k60_buhin_no (buhin_no, created_date, created_tantou_id) VALUES ('75152/3 EN000', GETDATE(), 999);</v>
      </c>
    </row>
    <row r="906" spans="1:2">
      <c r="A906" s="316" t="s">
        <v>951</v>
      </c>
      <c r="B906" s="316" t="str">
        <f t="shared" si="14"/>
        <v>INSERT INTO UPK_TEST.upk_k60.m_k60_buhin_no (buhin_no, created_date, created_tantou_id) VALUES ('75134 EN000', GETDATE(), 999);</v>
      </c>
    </row>
    <row r="907" spans="1:2">
      <c r="A907" s="316" t="s">
        <v>952</v>
      </c>
      <c r="B907" s="316" t="str">
        <f t="shared" si="14"/>
        <v>INSERT INTO UPK_TEST.upk_k60.m_k60_buhin_no (buhin_no, created_date, created_tantou_id) VALUES ('75135 EN000', GETDATE(), 999);</v>
      </c>
    </row>
    <row r="908" spans="1:2">
      <c r="A908" s="316" t="s">
        <v>953</v>
      </c>
      <c r="B908" s="316" t="str">
        <f t="shared" si="14"/>
        <v>INSERT INTO UPK_TEST.upk_k60.m_k60_buhin_no (buhin_no, created_date, created_tantou_id) VALUES ('75512 EN000', GETDATE(), 999);</v>
      </c>
    </row>
    <row r="909" spans="1:2">
      <c r="A909" s="316" t="s">
        <v>954</v>
      </c>
      <c r="B909" s="316" t="str">
        <f t="shared" si="14"/>
        <v>INSERT INTO UPK_TEST.upk_k60.m_k60_buhin_no (buhin_no, created_date, created_tantou_id) VALUES ('75512 EN100', GETDATE(), 999);</v>
      </c>
    </row>
    <row r="910" spans="1:2">
      <c r="A910" s="316" t="s">
        <v>955</v>
      </c>
      <c r="B910" s="316" t="str">
        <f t="shared" si="14"/>
        <v>INSERT INTO UPK_TEST.upk_k60.m_k60_buhin_no (buhin_no, created_date, created_tantou_id) VALUES ('75513 EN000', GETDATE(), 999);</v>
      </c>
    </row>
    <row r="911" spans="1:2">
      <c r="A911" s="316" t="s">
        <v>956</v>
      </c>
      <c r="B911" s="316" t="str">
        <f t="shared" si="14"/>
        <v>INSERT INTO UPK_TEST.upk_k60.m_k60_buhin_no (buhin_no, created_date, created_tantou_id) VALUES ('75513 EN100', GETDATE(), 999);</v>
      </c>
    </row>
    <row r="912" spans="1:2">
      <c r="A912" s="316" t="s">
        <v>5687</v>
      </c>
      <c r="B912" s="316" t="str">
        <f t="shared" si="14"/>
        <v>INSERT INTO UPK_TEST.upk_k60.m_k60_buhin_no (buhin_no, created_date, created_tantou_id) VALUES ('76456/7 EN000', GETDATE(), 999);</v>
      </c>
    </row>
    <row r="913" spans="1:2">
      <c r="A913" s="316" t="s">
        <v>5688</v>
      </c>
      <c r="B913" s="316" t="str">
        <f t="shared" si="14"/>
        <v>INSERT INTO UPK_TEST.upk_k60.m_k60_buhin_no (buhin_no, created_date, created_tantou_id) VALUES ('76456/7 EN100', GETDATE(), 999);</v>
      </c>
    </row>
    <row r="914" spans="1:2">
      <c r="A914" s="316" t="s">
        <v>957</v>
      </c>
      <c r="B914" s="316" t="str">
        <f t="shared" si="14"/>
        <v>INSERT INTO UPK_TEST.upk_k60.m_k60_buhin_no (buhin_no, created_date, created_tantou_id) VALUES ('75632 EN000', GETDATE(), 999);</v>
      </c>
    </row>
    <row r="915" spans="1:2">
      <c r="A915" s="316" t="s">
        <v>958</v>
      </c>
      <c r="B915" s="316" t="str">
        <f t="shared" si="14"/>
        <v>INSERT INTO UPK_TEST.upk_k60.m_k60_buhin_no (buhin_no, created_date, created_tantou_id) VALUES ('75632 EN100', GETDATE(), 999);</v>
      </c>
    </row>
    <row r="916" spans="1:2">
      <c r="A916" s="316" t="s">
        <v>959</v>
      </c>
      <c r="B916" s="316" t="str">
        <f t="shared" si="14"/>
        <v>INSERT INTO UPK_TEST.upk_k60.m_k60_buhin_no (buhin_no, created_date, created_tantou_id) VALUES ('76242 EN000', GETDATE(), 999);</v>
      </c>
    </row>
    <row r="917" spans="1:2">
      <c r="A917" s="316" t="s">
        <v>960</v>
      </c>
      <c r="B917" s="316" t="str">
        <f t="shared" si="14"/>
        <v>INSERT INTO UPK_TEST.upk_k60.m_k60_buhin_no (buhin_no, created_date, created_tantou_id) VALUES ('76243 EN000', GETDATE(), 999);</v>
      </c>
    </row>
    <row r="918" spans="1:2">
      <c r="A918" s="316" t="s">
        <v>5689</v>
      </c>
      <c r="B918" s="316" t="str">
        <f t="shared" si="14"/>
        <v>INSERT INTO UPK_TEST.upk_k60.m_k60_buhin_no (buhin_no, created_date, created_tantou_id) VALUES ('76752/3 EN000', GETDATE(), 999);</v>
      </c>
    </row>
    <row r="919" spans="1:2">
      <c r="A919" s="316" t="s">
        <v>961</v>
      </c>
      <c r="B919" s="316" t="str">
        <f t="shared" si="14"/>
        <v>INSERT INTO UPK_TEST.upk_k60.m_k60_buhin_no (buhin_no, created_date, created_tantou_id) VALUES ('74372 EN000', GETDATE(), 999);</v>
      </c>
    </row>
    <row r="920" spans="1:2">
      <c r="A920" s="316" t="s">
        <v>962</v>
      </c>
      <c r="B920" s="316" t="str">
        <f t="shared" si="14"/>
        <v>INSERT INTO UPK_TEST.upk_k60.m_k60_buhin_no (buhin_no, created_date, created_tantou_id) VALUES ('74372 EN100', GETDATE(), 999);</v>
      </c>
    </row>
    <row r="921" spans="1:2">
      <c r="A921" s="316" t="s">
        <v>963</v>
      </c>
      <c r="B921" s="316" t="str">
        <f t="shared" si="14"/>
        <v>INSERT INTO UPK_TEST.upk_k60.m_k60_buhin_no (buhin_no, created_date, created_tantou_id) VALUES ('76452 EN000', GETDATE(), 999);</v>
      </c>
    </row>
    <row r="922" spans="1:2">
      <c r="A922" s="316" t="s">
        <v>964</v>
      </c>
      <c r="B922" s="316" t="str">
        <f t="shared" si="14"/>
        <v>INSERT INTO UPK_TEST.upk_k60.m_k60_buhin_no (buhin_no, created_date, created_tantou_id) VALUES ('76453 EN000', GETDATE(), 999);</v>
      </c>
    </row>
    <row r="923" spans="1:2">
      <c r="A923" s="316" t="s">
        <v>965</v>
      </c>
      <c r="B923" s="316" t="str">
        <f t="shared" si="14"/>
        <v>INSERT INTO UPK_TEST.upk_k60.m_k60_buhin_no (buhin_no, created_date, created_tantou_id) VALUES ('75112 CA00001', GETDATE(), 999);</v>
      </c>
    </row>
    <row r="924" spans="1:2">
      <c r="A924" s="316" t="s">
        <v>966</v>
      </c>
      <c r="B924" s="316" t="str">
        <f t="shared" si="14"/>
        <v>INSERT INTO UPK_TEST.upk_k60.m_k60_buhin_no (buhin_no, created_date, created_tantou_id) VALUES ('66319 CA00001', GETDATE(), 999);</v>
      </c>
    </row>
    <row r="925" spans="1:2">
      <c r="A925" s="316" t="s">
        <v>967</v>
      </c>
      <c r="B925" s="316" t="str">
        <f t="shared" si="14"/>
        <v>INSERT INTO UPK_TEST.upk_k60.m_k60_buhin_no (buhin_no, created_date, created_tantou_id) VALUES ('74332 CA000', GETDATE(), 999);</v>
      </c>
    </row>
    <row r="926" spans="1:2">
      <c r="A926" s="316" t="s">
        <v>968</v>
      </c>
      <c r="B926" s="316" t="str">
        <f t="shared" si="14"/>
        <v>INSERT INTO UPK_TEST.upk_k60.m_k60_buhin_no (buhin_no, created_date, created_tantou_id) VALUES ('75173 CA000', GETDATE(), 999);</v>
      </c>
    </row>
    <row r="927" spans="1:2">
      <c r="A927" s="316" t="s">
        <v>969</v>
      </c>
      <c r="B927" s="316" t="str">
        <f t="shared" si="14"/>
        <v>INSERT INTO UPK_TEST.upk_k60.m_k60_buhin_no (buhin_no, created_date, created_tantou_id) VALUES ('75513 CA00001', GETDATE(), 999);</v>
      </c>
    </row>
    <row r="928" spans="1:2">
      <c r="A928" s="316" t="s">
        <v>5690</v>
      </c>
      <c r="B928" s="316" t="str">
        <f t="shared" si="14"/>
        <v>INSERT INTO UPK_TEST.upk_k60.m_k60_buhin_no (buhin_no, created_date, created_tantou_id) VALUES ('76456/7 CA000', GETDATE(), 999);</v>
      </c>
    </row>
    <row r="929" spans="1:2">
      <c r="A929" s="316" t="s">
        <v>970</v>
      </c>
      <c r="B929" s="316" t="str">
        <f t="shared" si="14"/>
        <v>INSERT INTO UPK_TEST.upk_k60.m_k60_buhin_no (buhin_no, created_date, created_tantou_id) VALUES ('76452 CA000', GETDATE(), 999);</v>
      </c>
    </row>
    <row r="930" spans="1:2">
      <c r="A930" s="316" t="s">
        <v>971</v>
      </c>
      <c r="B930" s="316" t="str">
        <f t="shared" si="14"/>
        <v>INSERT INTO UPK_TEST.upk_k60.m_k60_buhin_no (buhin_no, created_date, created_tantou_id) VALUES ('76453 CA000', GETDATE(), 999);</v>
      </c>
    </row>
    <row r="931" spans="1:2">
      <c r="A931" s="316" t="s">
        <v>5691</v>
      </c>
      <c r="B931" s="316" t="str">
        <f t="shared" si="14"/>
        <v>INSERT INTO UPK_TEST.upk_k60.m_k60_buhin_no (buhin_no, created_date, created_tantou_id) VALUES ('76752/3 CA000', GETDATE(), 999);</v>
      </c>
    </row>
    <row r="932" spans="1:2">
      <c r="A932" s="316" t="s">
        <v>972</v>
      </c>
      <c r="B932" s="316" t="str">
        <f t="shared" si="14"/>
        <v>INSERT INTO UPK_TEST.upk_k60.m_k60_buhin_no (buhin_no, created_date, created_tantou_id) VALUES ('75312 CA000', GETDATE(), 999);</v>
      </c>
    </row>
    <row r="933" spans="1:2">
      <c r="A933" s="316" t="s">
        <v>973</v>
      </c>
      <c r="B933" s="316" t="str">
        <f t="shared" si="14"/>
        <v>INSERT INTO UPK_TEST.upk_k60.m_k60_buhin_no (buhin_no, created_date, created_tantou_id) VALUES ('75313 CA000', GETDATE(), 999);</v>
      </c>
    </row>
    <row r="934" spans="1:2">
      <c r="A934" s="316" t="s">
        <v>5692</v>
      </c>
      <c r="B934" s="316" t="str">
        <f t="shared" si="14"/>
        <v>INSERT INTO UPK_TEST.upk_k60.m_k60_buhin_no (buhin_no, created_date, created_tantou_id) VALUES ('67408/9 9Y000', GETDATE(), 999);</v>
      </c>
    </row>
    <row r="935" spans="1:2">
      <c r="A935" s="316" t="s">
        <v>974</v>
      </c>
      <c r="B935" s="316" t="str">
        <f t="shared" si="14"/>
        <v>INSERT INTO UPK_TEST.upk_k60.m_k60_buhin_no (buhin_no, created_date, created_tantou_id) VALUES ('75513 9Y000', GETDATE(), 999);</v>
      </c>
    </row>
    <row r="936" spans="1:2">
      <c r="A936" s="316" t="s">
        <v>975</v>
      </c>
      <c r="B936" s="316" t="str">
        <f t="shared" si="14"/>
        <v>INSERT INTO UPK_TEST.upk_k60.m_k60_buhin_no (buhin_no, created_date, created_tantou_id) VALUES ('57131 B5011', GETDATE(), 999);</v>
      </c>
    </row>
    <row r="937" spans="1:2">
      <c r="A937" s="316" t="s">
        <v>976</v>
      </c>
      <c r="B937" s="316" t="str">
        <f t="shared" si="14"/>
        <v>INSERT INTO UPK_TEST.upk_k60.m_k60_buhin_no (buhin_no, created_date, created_tantou_id) VALUES ('57132 B5011', GETDATE(), 999);</v>
      </c>
    </row>
    <row r="938" spans="1:2">
      <c r="A938" s="316" t="s">
        <v>977</v>
      </c>
      <c r="B938" s="316" t="str">
        <f t="shared" si="14"/>
        <v>INSERT INTO UPK_TEST.upk_k60.m_k60_buhin_no (buhin_no, created_date, created_tantou_id) VALUES ('57131 B5020', GETDATE(), 999);</v>
      </c>
    </row>
    <row r="939" spans="1:2">
      <c r="A939" s="316" t="s">
        <v>978</v>
      </c>
      <c r="B939" s="316" t="str">
        <f t="shared" si="14"/>
        <v>INSERT INTO UPK_TEST.upk_k60.m_k60_buhin_no (buhin_no, created_date, created_tantou_id) VALUES ('57132 B5020', GETDATE(), 999);</v>
      </c>
    </row>
    <row r="940" spans="1:2">
      <c r="A940" s="316" t="s">
        <v>979</v>
      </c>
      <c r="B940" s="316" t="str">
        <f t="shared" si="14"/>
        <v>INSERT INTO UPK_TEST.upk_k60.m_k60_buhin_no (buhin_no, created_date, created_tantou_id) VALUES ('64184 JG00A', GETDATE(), 999);</v>
      </c>
    </row>
    <row r="941" spans="1:2">
      <c r="A941" s="316" t="s">
        <v>980</v>
      </c>
      <c r="B941" s="316" t="str">
        <f t="shared" si="14"/>
        <v>INSERT INTO UPK_TEST.upk_k60.m_k60_buhin_no (buhin_no, created_date, created_tantou_id) VALUES ('64185 JG00A', GETDATE(), 999);</v>
      </c>
    </row>
    <row r="942" spans="1:2">
      <c r="A942" s="316" t="s">
        <v>5693</v>
      </c>
      <c r="B942" s="316" t="str">
        <f t="shared" si="14"/>
        <v>INSERT INTO UPK_TEST.upk_k60.m_k60_buhin_no (buhin_no, created_date, created_tantou_id) VALUES ('76752/3 JG00A', GETDATE(), 999);</v>
      </c>
    </row>
    <row r="943" spans="1:2">
      <c r="A943" s="316" t="s">
        <v>5694</v>
      </c>
      <c r="B943" s="316" t="str">
        <f t="shared" si="14"/>
        <v>INSERT INTO UPK_TEST.upk_k60.m_k60_buhin_no (buhin_no, created_date, created_tantou_id) VALUES ('76752/3 JG40A', GETDATE(), 999);</v>
      </c>
    </row>
    <row r="944" spans="1:2">
      <c r="A944" s="316" t="s">
        <v>981</v>
      </c>
      <c r="B944" s="316" t="str">
        <f t="shared" si="14"/>
        <v>INSERT INTO UPK_TEST.upk_k60.m_k60_buhin_no (buhin_no, created_date, created_tantou_id) VALUES ('74798 JM00ACE', GETDATE(), 999);</v>
      </c>
    </row>
    <row r="945" spans="1:2">
      <c r="A945" s="316" t="s">
        <v>982</v>
      </c>
      <c r="B945" s="316" t="str">
        <f t="shared" si="14"/>
        <v>INSERT INTO UPK_TEST.upk_k60.m_k60_buhin_no (buhin_no, created_date, created_tantou_id) VALUES ('76572 JM00A', GETDATE(), 999);</v>
      </c>
    </row>
    <row r="946" spans="1:2">
      <c r="A946" s="316" t="s">
        <v>983</v>
      </c>
      <c r="B946" s="316" t="str">
        <f t="shared" si="14"/>
        <v>INSERT INTO UPK_TEST.upk_k60.m_k60_buhin_no (buhin_no, created_date, created_tantou_id) VALUES ('76573 JM00A', GETDATE(), 999);</v>
      </c>
    </row>
    <row r="947" spans="1:2">
      <c r="A947" s="316" t="s">
        <v>984</v>
      </c>
      <c r="B947" s="316" t="str">
        <f t="shared" si="14"/>
        <v>INSERT INTO UPK_TEST.upk_k60.m_k60_buhin_no (buhin_no, created_date, created_tantou_id) VALUES ('76532 JM00B', GETDATE(), 999);</v>
      </c>
    </row>
    <row r="948" spans="1:2">
      <c r="A948" s="316" t="s">
        <v>985</v>
      </c>
      <c r="B948" s="316" t="str">
        <f t="shared" si="14"/>
        <v>INSERT INTO UPK_TEST.upk_k60.m_k60_buhin_no (buhin_no, created_date, created_tantou_id) VALUES ('76533 JM00B', GETDATE(), 999);</v>
      </c>
    </row>
    <row r="949" spans="1:2">
      <c r="A949" s="316" t="s">
        <v>986</v>
      </c>
      <c r="B949" s="316" t="str">
        <f t="shared" si="14"/>
        <v>INSERT INTO UPK_TEST.upk_k60.m_k60_buhin_no (buhin_no, created_date, created_tantou_id) VALUES ('75512 JG00A', GETDATE(), 999);</v>
      </c>
    </row>
    <row r="950" spans="1:2">
      <c r="A950" s="316" t="s">
        <v>987</v>
      </c>
      <c r="B950" s="316" t="str">
        <f t="shared" si="14"/>
        <v>INSERT INTO UPK_TEST.upk_k60.m_k60_buhin_no (buhin_no, created_date, created_tantou_id) VALUES ('75512 6MA0A', GETDATE(), 999);</v>
      </c>
    </row>
    <row r="951" spans="1:2">
      <c r="A951" s="316" t="s">
        <v>988</v>
      </c>
      <c r="B951" s="316" t="str">
        <f t="shared" si="14"/>
        <v>INSERT INTO UPK_TEST.upk_k60.m_k60_buhin_no (buhin_no, created_date, created_tantou_id) VALUES ('75512 JM00A', GETDATE(), 999);</v>
      </c>
    </row>
    <row r="952" spans="1:2">
      <c r="A952" s="316" t="s">
        <v>989</v>
      </c>
      <c r="B952" s="316" t="str">
        <f t="shared" si="14"/>
        <v>INSERT INTO UPK_TEST.upk_k60.m_k60_buhin_no (buhin_no, created_date, created_tantou_id) VALUES ('75513 JG00A', GETDATE(), 999);</v>
      </c>
    </row>
    <row r="953" spans="1:2">
      <c r="A953" s="316" t="s">
        <v>990</v>
      </c>
      <c r="B953" s="316" t="str">
        <f t="shared" si="14"/>
        <v>INSERT INTO UPK_TEST.upk_k60.m_k60_buhin_no (buhin_no, created_date, created_tantou_id) VALUES ('75513 6MA0A', GETDATE(), 999);</v>
      </c>
    </row>
    <row r="954" spans="1:2">
      <c r="A954" s="316" t="s">
        <v>991</v>
      </c>
      <c r="B954" s="316" t="str">
        <f t="shared" si="14"/>
        <v>INSERT INTO UPK_TEST.upk_k60.m_k60_buhin_no (buhin_no, created_date, created_tantou_id) VALUES ('75513 JM00A', GETDATE(), 999);</v>
      </c>
    </row>
    <row r="955" spans="1:2">
      <c r="A955" s="316" t="s">
        <v>992</v>
      </c>
      <c r="B955" s="316" t="str">
        <f t="shared" si="14"/>
        <v>INSERT INTO UPK_TEST.upk_k60.m_k60_buhin_no (buhin_no, created_date, created_tantou_id) VALUES ('75112 JG00A-K', GETDATE(), 999);</v>
      </c>
    </row>
    <row r="956" spans="1:2">
      <c r="A956" s="316" t="s">
        <v>993</v>
      </c>
      <c r="B956" s="316" t="str">
        <f t="shared" si="14"/>
        <v>INSERT INTO UPK_TEST.upk_k60.m_k60_buhin_no (buhin_no, created_date, created_tantou_id) VALUES ('75113 JG00A-K', GETDATE(), 999);</v>
      </c>
    </row>
    <row r="957" spans="1:2">
      <c r="A957" s="316" t="s">
        <v>994</v>
      </c>
      <c r="B957" s="316" t="str">
        <f t="shared" si="14"/>
        <v>INSERT INTO UPK_TEST.upk_k60.m_k60_buhin_no (buhin_no, created_date, created_tantou_id) VALUES ('75113 6FK0A', GETDATE(), 999);</v>
      </c>
    </row>
    <row r="958" spans="1:2">
      <c r="A958" s="316" t="s">
        <v>995</v>
      </c>
      <c r="B958" s="316" t="str">
        <f t="shared" si="14"/>
        <v>INSERT INTO UPK_TEST.upk_k60.m_k60_buhin_no (buhin_no, created_date, created_tantou_id) VALUES ('75134 JG00A', GETDATE(), 999);</v>
      </c>
    </row>
    <row r="959" spans="1:2">
      <c r="A959" s="316" t="s">
        <v>996</v>
      </c>
      <c r="B959" s="316" t="str">
        <f t="shared" si="14"/>
        <v>INSERT INTO UPK_TEST.upk_k60.m_k60_buhin_no (buhin_no, created_date, created_tantou_id) VALUES ('75134 JG40A', GETDATE(), 999);</v>
      </c>
    </row>
    <row r="960" spans="1:2">
      <c r="A960" s="316" t="s">
        <v>997</v>
      </c>
      <c r="B960" s="316" t="str">
        <f t="shared" si="14"/>
        <v>INSERT INTO UPK_TEST.upk_k60.m_k60_buhin_no (buhin_no, created_date, created_tantou_id) VALUES ('75134 6FK1A', GETDATE(), 999);</v>
      </c>
    </row>
    <row r="961" spans="1:2">
      <c r="A961" s="316" t="s">
        <v>998</v>
      </c>
      <c r="B961" s="316" t="str">
        <f t="shared" si="14"/>
        <v>INSERT INTO UPK_TEST.upk_k60.m_k60_buhin_no (buhin_no, created_date, created_tantou_id) VALUES ('75135 JG00A', GETDATE(), 999);</v>
      </c>
    </row>
    <row r="962" spans="1:2">
      <c r="A962" s="316" t="s">
        <v>999</v>
      </c>
      <c r="B962" s="316" t="str">
        <f t="shared" si="14"/>
        <v>INSERT INTO UPK_TEST.upk_k60.m_k60_buhin_no (buhin_no, created_date, created_tantou_id) VALUES ('75135 JG40A', GETDATE(), 999);</v>
      </c>
    </row>
    <row r="963" spans="1:2">
      <c r="A963" s="316" t="s">
        <v>1000</v>
      </c>
      <c r="B963" s="316" t="str">
        <f t="shared" si="14"/>
        <v>INSERT INTO UPK_TEST.upk_k60.m_k60_buhin_no (buhin_no, created_date, created_tantou_id) VALUES ('75135 6FK1A', GETDATE(), 999);</v>
      </c>
    </row>
    <row r="964" spans="1:2">
      <c r="A964" s="316" t="s">
        <v>1001</v>
      </c>
      <c r="B964" s="316" t="str">
        <f t="shared" si="14"/>
        <v>INSERT INTO UPK_TEST.upk_k60.m_k60_buhin_no (buhin_no, created_date, created_tantou_id) VALUES ('75174 JG00A-W', GETDATE(), 999);</v>
      </c>
    </row>
    <row r="965" spans="1:2">
      <c r="A965" s="316" t="s">
        <v>5695</v>
      </c>
      <c r="B965" s="316" t="str">
        <f t="shared" ref="B965:B1028" si="15">$K$1&amp;"'"&amp;$A965&amp;"', GETDATE(), 999);"</f>
        <v>INSERT INTO UPK_TEST.upk_k60.m_k60_buhin_no (buhin_no, created_date, created_tantou_id) VALUES ('67408/9 1GR0A', GETDATE(), 999);</v>
      </c>
    </row>
    <row r="966" spans="1:2">
      <c r="A966" s="316" t="s">
        <v>1002</v>
      </c>
      <c r="B966" s="316" t="str">
        <f t="shared" si="15"/>
        <v>INSERT INTO UPK_TEST.upk_k60.m_k60_buhin_no (buhin_no, created_date, created_tantou_id) VALUES ('67413 1AE0A', GETDATE(), 999);</v>
      </c>
    </row>
    <row r="967" spans="1:2">
      <c r="A967" s="316" t="s">
        <v>1003</v>
      </c>
      <c r="B967" s="316" t="str">
        <f t="shared" si="15"/>
        <v>INSERT INTO UPK_TEST.upk_k60.m_k60_buhin_no (buhin_no, created_date, created_tantou_id) VALUES ('74332 1AA0A', GETDATE(), 999);</v>
      </c>
    </row>
    <row r="968" spans="1:2">
      <c r="A968" s="316" t="s">
        <v>1004</v>
      </c>
      <c r="B968" s="316" t="str">
        <f t="shared" si="15"/>
        <v>INSERT INTO UPK_TEST.upk_k60.m_k60_buhin_no (buhin_no, created_date, created_tantou_id) VALUES ('74333 1AA0A', GETDATE(), 999);</v>
      </c>
    </row>
    <row r="969" spans="1:2">
      <c r="A969" s="316" t="s">
        <v>1005</v>
      </c>
      <c r="B969" s="316" t="str">
        <f t="shared" si="15"/>
        <v>INSERT INTO UPK_TEST.upk_k60.m_k60_buhin_no (buhin_no, created_date, created_tantou_id) VALUES ('75112 1AA0A', GETDATE(), 999);</v>
      </c>
    </row>
    <row r="970" spans="1:2">
      <c r="A970" s="316" t="s">
        <v>1006</v>
      </c>
      <c r="B970" s="316" t="str">
        <f t="shared" si="15"/>
        <v>INSERT INTO UPK_TEST.upk_k60.m_k60_buhin_no (buhin_no, created_date, created_tantou_id) VALUES ('75113 1AA0A', GETDATE(), 999);</v>
      </c>
    </row>
    <row r="971" spans="1:2">
      <c r="A971" s="316" t="s">
        <v>1007</v>
      </c>
      <c r="B971" s="316" t="str">
        <f t="shared" si="15"/>
        <v>INSERT INTO UPK_TEST.upk_k60.m_k60_buhin_no (buhin_no, created_date, created_tantou_id) VALUES ('75134 1AA0A', GETDATE(), 999);</v>
      </c>
    </row>
    <row r="972" spans="1:2">
      <c r="A972" s="316" t="s">
        <v>1008</v>
      </c>
      <c r="B972" s="316" t="str">
        <f t="shared" si="15"/>
        <v>INSERT INTO UPK_TEST.upk_k60.m_k60_buhin_no (buhin_no, created_date, created_tantou_id) VALUES ('75135 1AA0A', GETDATE(), 999);</v>
      </c>
    </row>
    <row r="973" spans="1:2">
      <c r="A973" s="316" t="s">
        <v>1009</v>
      </c>
      <c r="B973" s="316" t="str">
        <f t="shared" si="15"/>
        <v>INSERT INTO UPK_TEST.upk_k60.m_k60_buhin_no (buhin_no, created_date, created_tantou_id) VALUES ('75512 1AC0A', GETDATE(), 999);</v>
      </c>
    </row>
    <row r="974" spans="1:2">
      <c r="A974" s="316" t="s">
        <v>1010</v>
      </c>
      <c r="B974" s="316" t="str">
        <f t="shared" si="15"/>
        <v>INSERT INTO UPK_TEST.upk_k60.m_k60_buhin_no (buhin_no, created_date, created_tantou_id) VALUES ('75513 1AC0A', GETDATE(), 999);</v>
      </c>
    </row>
    <row r="975" spans="1:2">
      <c r="A975" s="316" t="s">
        <v>5696</v>
      </c>
      <c r="B975" s="316" t="str">
        <f t="shared" si="15"/>
        <v>INSERT INTO UPK_TEST.upk_k60.m_k60_buhin_no (buhin_no, created_date, created_tantou_id) VALUES ('75528/9 1AA0A', GETDATE(), 999);</v>
      </c>
    </row>
    <row r="976" spans="1:2">
      <c r="A976" s="316" t="s">
        <v>5697</v>
      </c>
      <c r="B976" s="316" t="str">
        <f t="shared" si="15"/>
        <v>INSERT INTO UPK_TEST.upk_k60.m_k60_buhin_no (buhin_no, created_date, created_tantou_id) VALUES ('76752/3 1AC0A', GETDATE(), 999);</v>
      </c>
    </row>
    <row r="977" spans="1:2">
      <c r="A977" s="316" t="s">
        <v>1011</v>
      </c>
      <c r="B977" s="316" t="str">
        <f t="shared" si="15"/>
        <v>INSERT INTO UPK_TEST.upk_k60.m_k60_buhin_no (buhin_no, created_date, created_tantou_id) VALUES ('67412 JN20A', GETDATE(), 999);</v>
      </c>
    </row>
    <row r="978" spans="1:2">
      <c r="A978" s="316" t="s">
        <v>1012</v>
      </c>
      <c r="B978" s="316" t="str">
        <f t="shared" si="15"/>
        <v>INSERT INTO UPK_TEST.upk_k60.m_k60_buhin_no (buhin_no, created_date, created_tantou_id) VALUES ('67412 JN20A-G', GETDATE(), 999);</v>
      </c>
    </row>
    <row r="979" spans="1:2">
      <c r="A979" s="316" t="s">
        <v>1013</v>
      </c>
      <c r="B979" s="316" t="str">
        <f t="shared" si="15"/>
        <v>INSERT INTO UPK_TEST.upk_k60.m_k60_buhin_no (buhin_no, created_date, created_tantou_id) VALUES ('67413 JN90A', GETDATE(), 999);</v>
      </c>
    </row>
    <row r="980" spans="1:2">
      <c r="A980" s="316" t="s">
        <v>1014</v>
      </c>
      <c r="B980" s="316" t="str">
        <f t="shared" si="15"/>
        <v>INSERT INTO UPK_TEST.upk_k60.m_k60_buhin_no (buhin_no, created_date, created_tantou_id) VALUES ('67413 JN90A-E', GETDATE(), 999);</v>
      </c>
    </row>
    <row r="981" spans="1:2">
      <c r="A981" s="316" t="s">
        <v>1015</v>
      </c>
      <c r="B981" s="316" t="str">
        <f t="shared" si="15"/>
        <v>INSERT INTO UPK_TEST.upk_k60.m_k60_buhin_no (buhin_no, created_date, created_tantou_id) VALUES ('75112 3NU0A', GETDATE(), 999);</v>
      </c>
    </row>
    <row r="982" spans="1:2">
      <c r="A982" s="316" t="s">
        <v>1016</v>
      </c>
      <c r="B982" s="316" t="str">
        <f t="shared" si="15"/>
        <v>INSERT INTO UPK_TEST.upk_k60.m_k60_buhin_no (buhin_no, created_date, created_tantou_id) VALUES ('75113 3NU0A', GETDATE(), 999);</v>
      </c>
    </row>
    <row r="983" spans="1:2">
      <c r="A983" s="316" t="s">
        <v>1017</v>
      </c>
      <c r="B983" s="316" t="str">
        <f t="shared" si="15"/>
        <v>INSERT INTO UPK_TEST.upk_k60.m_k60_buhin_no (buhin_no, created_date, created_tantou_id) VALUES ('75142 JN20A', GETDATE(), 999);</v>
      </c>
    </row>
    <row r="984" spans="1:2">
      <c r="A984" s="316" t="s">
        <v>1018</v>
      </c>
      <c r="B984" s="316" t="str">
        <f t="shared" si="15"/>
        <v>INSERT INTO UPK_TEST.upk_k60.m_k60_buhin_no (buhin_no, created_date, created_tantou_id) VALUES ('75143 JN20A', GETDATE(), 999);</v>
      </c>
    </row>
    <row r="985" spans="1:2">
      <c r="A985" s="316" t="s">
        <v>1019</v>
      </c>
      <c r="B985" s="316" t="str">
        <f t="shared" si="15"/>
        <v>INSERT INTO UPK_TEST.upk_k60.m_k60_buhin_no (buhin_no, created_date, created_tantou_id) VALUES ('75313 3NU0A', GETDATE(), 999);</v>
      </c>
    </row>
    <row r="986" spans="1:2">
      <c r="A986" s="316" t="s">
        <v>5698</v>
      </c>
      <c r="B986" s="316" t="str">
        <f t="shared" si="15"/>
        <v>INSERT INTO UPK_TEST.upk_k60.m_k60_buhin_no (buhin_no, created_date, created_tantou_id) VALUES ('75528/9 JN20A', GETDATE(), 999);</v>
      </c>
    </row>
    <row r="987" spans="1:2">
      <c r="A987" s="316" t="s">
        <v>1020</v>
      </c>
      <c r="B987" s="316" t="str">
        <f t="shared" si="15"/>
        <v>INSERT INTO UPK_TEST.upk_k60.m_k60_buhin_no (buhin_no, created_date, created_tantou_id) VALUES ('76316 JN20A', GETDATE(), 999);</v>
      </c>
    </row>
    <row r="988" spans="1:2">
      <c r="A988" s="316" t="s">
        <v>1021</v>
      </c>
      <c r="B988" s="316" t="str">
        <f t="shared" si="15"/>
        <v>INSERT INTO UPK_TEST.upk_k60.m_k60_buhin_no (buhin_no, created_date, created_tantou_id) VALUES ('76317 JN20A', GETDATE(), 999);</v>
      </c>
    </row>
    <row r="989" spans="1:2">
      <c r="A989" s="316" t="s">
        <v>1022</v>
      </c>
      <c r="B989" s="316" t="str">
        <f t="shared" si="15"/>
        <v>INSERT INTO UPK_TEST.upk_k60.m_k60_buhin_no (buhin_no, created_date, created_tantou_id) VALUES ('76426 JN20A', GETDATE(), 999);</v>
      </c>
    </row>
    <row r="990" spans="1:2">
      <c r="A990" s="316" t="s">
        <v>1023</v>
      </c>
      <c r="B990" s="316" t="str">
        <f t="shared" si="15"/>
        <v>INSERT INTO UPK_TEST.upk_k60.m_k60_buhin_no (buhin_no, created_date, created_tantou_id) VALUES ('76427 JN20A', GETDATE(), 999);</v>
      </c>
    </row>
    <row r="991" spans="1:2">
      <c r="A991" s="316" t="s">
        <v>1024</v>
      </c>
      <c r="B991" s="316" t="str">
        <f t="shared" si="15"/>
        <v>INSERT INTO UPK_TEST.upk_k60.m_k60_buhin_no (buhin_no, created_date, created_tantou_id) VALUES ('76516 JN20A', GETDATE(), 999);</v>
      </c>
    </row>
    <row r="992" spans="1:2">
      <c r="A992" s="316" t="s">
        <v>1025</v>
      </c>
      <c r="B992" s="316" t="str">
        <f t="shared" si="15"/>
        <v>INSERT INTO UPK_TEST.upk_k60.m_k60_buhin_no (buhin_no, created_date, created_tantou_id) VALUES ('76517 JN20A', GETDATE(), 999);</v>
      </c>
    </row>
    <row r="993" spans="1:2">
      <c r="A993" s="316" t="s">
        <v>1026</v>
      </c>
      <c r="B993" s="316" t="str">
        <f t="shared" si="15"/>
        <v>INSERT INTO UPK_TEST.upk_k60.m_k60_buhin_no (buhin_no, created_date, created_tantou_id) VALUES ('17285 1LA0A02', GETDATE(), 999);</v>
      </c>
    </row>
    <row r="994" spans="1:2">
      <c r="A994" s="316" t="s">
        <v>5699</v>
      </c>
      <c r="B994" s="316" t="str">
        <f t="shared" si="15"/>
        <v>INSERT INTO UPK_TEST.upk_k60.m_k60_buhin_no (buhin_no, created_date, created_tantou_id) VALUES ('75662/3 1LA0A', GETDATE(), 999);</v>
      </c>
    </row>
    <row r="995" spans="1:2">
      <c r="A995" s="316" t="s">
        <v>1027</v>
      </c>
      <c r="B995" s="316" t="str">
        <f t="shared" si="15"/>
        <v>INSERT INTO UPK_TEST.upk_k60.m_k60_buhin_no (buhin_no, created_date, created_tantou_id) VALUES ('74366 1LA0B', GETDATE(), 999);</v>
      </c>
    </row>
    <row r="996" spans="1:2">
      <c r="A996" s="316" t="s">
        <v>1028</v>
      </c>
      <c r="B996" s="316" t="str">
        <f t="shared" si="15"/>
        <v>INSERT INTO UPK_TEST.upk_k60.m_k60_buhin_no (buhin_no, created_date, created_tantou_id) VALUES ('74542 1LA0A', GETDATE(), 999);</v>
      </c>
    </row>
    <row r="997" spans="1:2">
      <c r="A997" s="316" t="s">
        <v>1029</v>
      </c>
      <c r="B997" s="316" t="str">
        <f t="shared" si="15"/>
        <v>INSERT INTO UPK_TEST.upk_k60.m_k60_buhin_no (buhin_no, created_date, created_tantou_id) VALUES ('75442 1LA0A', GETDATE(), 999);</v>
      </c>
    </row>
    <row r="998" spans="1:2">
      <c r="A998" s="316" t="s">
        <v>5700</v>
      </c>
      <c r="B998" s="316" t="str">
        <f t="shared" si="15"/>
        <v>INSERT INTO UPK_TEST.upk_k60.m_k60_buhin_no (buhin_no, created_date, created_tantou_id) VALUES ('75522/3 1LA0A', GETDATE(), 999);</v>
      </c>
    </row>
    <row r="999" spans="1:2">
      <c r="A999" s="316" t="s">
        <v>1030</v>
      </c>
      <c r="B999" s="316" t="str">
        <f t="shared" si="15"/>
        <v>INSERT INTO UPK_TEST.upk_k60.m_k60_buhin_no (buhin_no, created_date, created_tantou_id) VALUES ('75617 1LA0A', GETDATE(), 999);</v>
      </c>
    </row>
    <row r="1000" spans="1:2">
      <c r="A1000" s="316" t="s">
        <v>5701</v>
      </c>
      <c r="B1000" s="316" t="str">
        <f t="shared" si="15"/>
        <v>INSERT INTO UPK_TEST.upk_k60.m_k60_buhin_no (buhin_no, created_date, created_tantou_id) VALUES ('85034/5 1LB0A01', GETDATE(), 999);</v>
      </c>
    </row>
    <row r="1001" spans="1:2">
      <c r="A1001" s="316" t="s">
        <v>5702</v>
      </c>
      <c r="B1001" s="316" t="str">
        <f t="shared" si="15"/>
        <v>INSERT INTO UPK_TEST.upk_k60.m_k60_buhin_no (buhin_no, created_date, created_tantou_id) VALUES ('85034/5 1LB0A02', GETDATE(), 999);</v>
      </c>
    </row>
    <row r="1002" spans="1:2">
      <c r="A1002" s="316" t="s">
        <v>1031</v>
      </c>
      <c r="B1002" s="316" t="str">
        <f t="shared" si="15"/>
        <v>INSERT INTO UPK_TEST.upk_k60.m_k60_buhin_no (buhin_no, created_date, created_tantou_id) VALUES ('75112 1JA0A', GETDATE(), 999);</v>
      </c>
    </row>
    <row r="1003" spans="1:2">
      <c r="A1003" s="316" t="s">
        <v>1032</v>
      </c>
      <c r="B1003" s="316" t="str">
        <f t="shared" si="15"/>
        <v>INSERT INTO UPK_TEST.upk_k60.m_k60_buhin_no (buhin_no, created_date, created_tantou_id) VALUES ('75113 1JA0A', GETDATE(), 999);</v>
      </c>
    </row>
    <row r="1004" spans="1:2">
      <c r="A1004" s="316" t="s">
        <v>1033</v>
      </c>
      <c r="B1004" s="316" t="str">
        <f t="shared" si="15"/>
        <v>INSERT INTO UPK_TEST.upk_k60.m_k60_buhin_no (buhin_no, created_date, created_tantou_id) VALUES ('75134 1JA0A', GETDATE(), 999);</v>
      </c>
    </row>
    <row r="1005" spans="1:2">
      <c r="A1005" s="316" t="s">
        <v>1034</v>
      </c>
      <c r="B1005" s="316" t="str">
        <f t="shared" si="15"/>
        <v>INSERT INTO UPK_TEST.upk_k60.m_k60_buhin_no (buhin_no, created_date, created_tantou_id) VALUES ('75135 1JA0A', GETDATE(), 999);</v>
      </c>
    </row>
    <row r="1006" spans="1:2">
      <c r="A1006" s="316" t="s">
        <v>1035</v>
      </c>
      <c r="B1006" s="316" t="str">
        <f t="shared" si="15"/>
        <v>INSERT INTO UPK_TEST.upk_k60.m_k60_buhin_no (buhin_no, created_date, created_tantou_id) VALUES ('75126 1JB0A', GETDATE(), 999);</v>
      </c>
    </row>
    <row r="1007" spans="1:2">
      <c r="A1007" s="316" t="s">
        <v>1036</v>
      </c>
      <c r="B1007" s="316" t="str">
        <f t="shared" si="15"/>
        <v>INSERT INTO UPK_TEST.upk_k60.m_k60_buhin_no (buhin_no, created_date, created_tantou_id) VALUES ('75127 1GR0A', GETDATE(), 999);</v>
      </c>
    </row>
    <row r="1008" spans="1:2">
      <c r="A1008" s="316" t="s">
        <v>1037</v>
      </c>
      <c r="B1008" s="316" t="str">
        <f t="shared" si="15"/>
        <v>INSERT INTO UPK_TEST.upk_k60.m_k60_buhin_no (buhin_no, created_date, created_tantou_id) VALUES ('75512 1JA0A', GETDATE(), 999);</v>
      </c>
    </row>
    <row r="1009" spans="1:2">
      <c r="A1009" s="316" t="s">
        <v>1038</v>
      </c>
      <c r="B1009" s="316" t="str">
        <f t="shared" si="15"/>
        <v>INSERT INTO UPK_TEST.upk_k60.m_k60_buhin_no (buhin_no, created_date, created_tantou_id) VALUES ('75513 1JA0A', GETDATE(), 999);</v>
      </c>
    </row>
    <row r="1010" spans="1:2">
      <c r="A1010" s="316" t="s">
        <v>5703</v>
      </c>
      <c r="B1010" s="316" t="str">
        <f t="shared" si="15"/>
        <v>INSERT INTO UPK_TEST.upk_k60.m_k60_buhin_no (buhin_no, created_date, created_tantou_id) VALUES ('75522/3 1JA0A', GETDATE(), 999);</v>
      </c>
    </row>
    <row r="1011" spans="1:2">
      <c r="A1011" s="316" t="s">
        <v>5704</v>
      </c>
      <c r="B1011" s="316" t="str">
        <f t="shared" si="15"/>
        <v>INSERT INTO UPK_TEST.upk_k60.m_k60_buhin_no (buhin_no, created_date, created_tantou_id) VALUES ('76428/9 1JA0A', GETDATE(), 999);</v>
      </c>
    </row>
    <row r="1012" spans="1:2">
      <c r="A1012" s="316" t="s">
        <v>1039</v>
      </c>
      <c r="B1012" s="316" t="str">
        <f t="shared" si="15"/>
        <v>INSERT INTO UPK_TEST.upk_k60.m_k60_buhin_no (buhin_no, created_date, created_tantou_id) VALUES ('76586 1JA0A', GETDATE(), 999);</v>
      </c>
    </row>
    <row r="1013" spans="1:2">
      <c r="A1013" s="316" t="s">
        <v>1040</v>
      </c>
      <c r="B1013" s="316" t="str">
        <f t="shared" si="15"/>
        <v>INSERT INTO UPK_TEST.upk_k60.m_k60_buhin_no (buhin_no, created_date, created_tantou_id) VALUES ('76587 1JA0A', GETDATE(), 999);</v>
      </c>
    </row>
    <row r="1014" spans="1:2">
      <c r="A1014" s="316" t="s">
        <v>1041</v>
      </c>
      <c r="B1014" s="316" t="str">
        <f t="shared" si="15"/>
        <v>INSERT INTO UPK_TEST.upk_k60.m_k60_buhin_no (buhin_no, created_date, created_tantou_id) VALUES ('76542 6AX0A', GETDATE(), 999);</v>
      </c>
    </row>
    <row r="1015" spans="1:2">
      <c r="A1015" s="316" t="s">
        <v>1042</v>
      </c>
      <c r="B1015" s="316" t="str">
        <f t="shared" si="15"/>
        <v>INSERT INTO UPK_TEST.upk_k60.m_k60_buhin_no (buhin_no, created_date, created_tantou_id) VALUES ('76543 6AX0A', GETDATE(), 999);</v>
      </c>
    </row>
    <row r="1016" spans="1:2">
      <c r="A1016" s="316" t="s">
        <v>5705</v>
      </c>
      <c r="B1016" s="316" t="str">
        <f t="shared" si="15"/>
        <v>INSERT INTO UPK_TEST.upk_k60.m_k60_buhin_no (buhin_no, created_date, created_tantou_id) VALUES ('54292/3 3XA0A', GETDATE(), 999);</v>
      </c>
    </row>
    <row r="1017" spans="1:2">
      <c r="A1017" s="316" t="s">
        <v>5706</v>
      </c>
      <c r="B1017" s="316" t="str">
        <f t="shared" si="15"/>
        <v>INSERT INTO UPK_TEST.upk_k60.m_k60_buhin_no (buhin_no, created_date, created_tantou_id) VALUES ('54294/5 5YJ0A/3XA0A', GETDATE(), 999);</v>
      </c>
    </row>
    <row r="1018" spans="1:2">
      <c r="A1018" s="316" t="s">
        <v>1043</v>
      </c>
      <c r="B1018" s="316" t="str">
        <f t="shared" si="15"/>
        <v>INSERT INTO UPK_TEST.upk_k60.m_k60_buhin_no (buhin_no, created_date, created_tantou_id) VALUES ('75126 5YJ0A', GETDATE(), 999);</v>
      </c>
    </row>
    <row r="1019" spans="1:2">
      <c r="A1019" s="316" t="s">
        <v>1044</v>
      </c>
      <c r="B1019" s="316" t="str">
        <f t="shared" si="15"/>
        <v>INSERT INTO UPK_TEST.upk_k60.m_k60_buhin_no (buhin_no, created_date, created_tantou_id) VALUES ('75126 3XE0A', GETDATE(), 999);</v>
      </c>
    </row>
    <row r="1020" spans="1:2">
      <c r="A1020" s="316" t="s">
        <v>1045</v>
      </c>
      <c r="B1020" s="316" t="str">
        <f t="shared" si="15"/>
        <v>INSERT INTO UPK_TEST.upk_k60.m_k60_buhin_no (buhin_no, created_date, created_tantou_id) VALUES ('75126 3XF0A', GETDATE(), 999);</v>
      </c>
    </row>
    <row r="1021" spans="1:2">
      <c r="A1021" s="316" t="s">
        <v>1046</v>
      </c>
      <c r="B1021" s="316" t="str">
        <f t="shared" si="15"/>
        <v>INSERT INTO UPK_TEST.upk_k60.m_k60_buhin_no (buhin_no, created_date, created_tantou_id) VALUES ('75126 3XY0A', GETDATE(), 999);</v>
      </c>
    </row>
    <row r="1022" spans="1:2">
      <c r="A1022" s="316" t="s">
        <v>1047</v>
      </c>
      <c r="B1022" s="316" t="str">
        <f t="shared" si="15"/>
        <v>INSERT INTO UPK_TEST.upk_k60.m_k60_buhin_no (buhin_no, created_date, created_tantou_id) VALUES ('75127 5YJ0A', GETDATE(), 999);</v>
      </c>
    </row>
    <row r="1023" spans="1:2">
      <c r="A1023" s="316" t="s">
        <v>1048</v>
      </c>
      <c r="B1023" s="316" t="str">
        <f t="shared" si="15"/>
        <v>INSERT INTO UPK_TEST.upk_k60.m_k60_buhin_no (buhin_no, created_date, created_tantou_id) VALUES ('75127 3XE0A', GETDATE(), 999);</v>
      </c>
    </row>
    <row r="1024" spans="1:2">
      <c r="A1024" s="316" t="s">
        <v>1049</v>
      </c>
      <c r="B1024" s="316" t="str">
        <f t="shared" si="15"/>
        <v>INSERT INTO UPK_TEST.upk_k60.m_k60_buhin_no (buhin_no, created_date, created_tantou_id) VALUES ('75127 3XF0A', GETDATE(), 999);</v>
      </c>
    </row>
    <row r="1025" spans="1:2">
      <c r="A1025" s="316" t="s">
        <v>1050</v>
      </c>
      <c r="B1025" s="316" t="str">
        <f t="shared" si="15"/>
        <v>INSERT INTO UPK_TEST.upk_k60.m_k60_buhin_no (buhin_no, created_date, created_tantou_id) VALUES ('75127 3XY0A', GETDATE(), 999);</v>
      </c>
    </row>
    <row r="1026" spans="1:2">
      <c r="A1026" s="316" t="s">
        <v>1051</v>
      </c>
      <c r="B1026" s="316" t="str">
        <f t="shared" si="15"/>
        <v>INSERT INTO UPK_TEST.upk_k60.m_k60_buhin_no (buhin_no, created_date, created_tantou_id) VALUES ('75134 3XA0A', GETDATE(), 999);</v>
      </c>
    </row>
    <row r="1027" spans="1:2">
      <c r="A1027" s="316" t="s">
        <v>1052</v>
      </c>
      <c r="B1027" s="316" t="str">
        <f t="shared" si="15"/>
        <v>INSERT INTO UPK_TEST.upk_k60.m_k60_buhin_no (buhin_no, created_date, created_tantou_id) VALUES ('75135 3XA0A', GETDATE(), 999);</v>
      </c>
    </row>
    <row r="1028" spans="1:2">
      <c r="A1028" s="316" t="s">
        <v>1053</v>
      </c>
      <c r="B1028" s="316" t="str">
        <f t="shared" si="15"/>
        <v>INSERT INTO UPK_TEST.upk_k60.m_k60_buhin_no (buhin_no, created_date, created_tantou_id) VALUES ('75134 3XE0A', GETDATE(), 999);</v>
      </c>
    </row>
    <row r="1029" spans="1:2">
      <c r="A1029" s="316" t="s">
        <v>1054</v>
      </c>
      <c r="B1029" s="316" t="str">
        <f t="shared" ref="B1029:B1092" si="16">$K$1&amp;"'"&amp;$A1029&amp;"', GETDATE(), 999);"</f>
        <v>INSERT INTO UPK_TEST.upk_k60.m_k60_buhin_no (buhin_no, created_date, created_tantou_id) VALUES ('75135 3XE0A', GETDATE(), 999);</v>
      </c>
    </row>
    <row r="1030" spans="1:2">
      <c r="A1030" s="316" t="s">
        <v>1055</v>
      </c>
      <c r="B1030" s="316" t="str">
        <f t="shared" si="16"/>
        <v>INSERT INTO UPK_TEST.upk_k60.m_k60_buhin_no (buhin_no, created_date, created_tantou_id) VALUES ('751L7 3XA0A', GETDATE(), 999);</v>
      </c>
    </row>
    <row r="1031" spans="1:2">
      <c r="A1031" s="316" t="s">
        <v>1056</v>
      </c>
      <c r="B1031" s="316" t="str">
        <f t="shared" si="16"/>
        <v>INSERT INTO UPK_TEST.upk_k60.m_k60_buhin_no (buhin_no, created_date, created_tantou_id) VALUES ('751L7 3XA0A-K', GETDATE(), 999);</v>
      </c>
    </row>
    <row r="1032" spans="1:2">
      <c r="A1032" s="316" t="s">
        <v>1057</v>
      </c>
      <c r="B1032" s="316" t="str">
        <f t="shared" si="16"/>
        <v>INSERT INTO UPK_TEST.upk_k60.m_k60_buhin_no (buhin_no, created_date, created_tantou_id) VALUES ('751L7 3XE0A', GETDATE(), 999);</v>
      </c>
    </row>
    <row r="1033" spans="1:2">
      <c r="A1033" s="316" t="s">
        <v>1058</v>
      </c>
      <c r="B1033" s="316" t="str">
        <f t="shared" si="16"/>
        <v>INSERT INTO UPK_TEST.upk_k60.m_k60_buhin_no (buhin_no, created_date, created_tantou_id) VALUES ('76372 3XB0AUF', GETDATE(), 999);</v>
      </c>
    </row>
    <row r="1034" spans="1:2">
      <c r="A1034" s="316" t="s">
        <v>1059</v>
      </c>
      <c r="B1034" s="316" t="str">
        <f t="shared" si="16"/>
        <v>INSERT INTO UPK_TEST.upk_k60.m_k60_buhin_no (buhin_no, created_date, created_tantou_id) VALUES ('76373 3XB0AUF', GETDATE(), 999);</v>
      </c>
    </row>
    <row r="1035" spans="1:2">
      <c r="A1035" s="316" t="s">
        <v>1060</v>
      </c>
      <c r="B1035" s="316" t="str">
        <f t="shared" si="16"/>
        <v>INSERT INTO UPK_TEST.upk_k60.m_k60_buhin_no (buhin_no, created_date, created_tantou_id) VALUES ('76372 3XD3A', GETDATE(), 999);</v>
      </c>
    </row>
    <row r="1036" spans="1:2">
      <c r="A1036" s="316" t="s">
        <v>1061</v>
      </c>
      <c r="B1036" s="316" t="str">
        <f t="shared" si="16"/>
        <v>INSERT INTO UPK_TEST.upk_k60.m_k60_buhin_no (buhin_no, created_date, created_tantou_id) VALUES ('76373 3XD3A', GETDATE(), 999);</v>
      </c>
    </row>
    <row r="1037" spans="1:2">
      <c r="A1037" s="316" t="s">
        <v>1062</v>
      </c>
      <c r="B1037" s="316" t="str">
        <f t="shared" si="16"/>
        <v>INSERT INTO UPK_TEST.upk_k60.m_k60_buhin_no (buhin_no, created_date, created_tantou_id) VALUES ('76373 3YF3A-B', GETDATE(), 999);</v>
      </c>
    </row>
    <row r="1038" spans="1:2">
      <c r="A1038" s="316" t="s">
        <v>1063</v>
      </c>
      <c r="B1038" s="316" t="str">
        <f t="shared" si="16"/>
        <v>INSERT INTO UPK_TEST.upk_k60.m_k60_buhin_no (buhin_no, created_date, created_tantou_id) VALUES ('77532 3XA0AUF', GETDATE(), 999);</v>
      </c>
    </row>
    <row r="1039" spans="1:2">
      <c r="A1039" s="316" t="s">
        <v>1064</v>
      </c>
      <c r="B1039" s="316" t="str">
        <f t="shared" si="16"/>
        <v>INSERT INTO UPK_TEST.upk_k60.m_k60_buhin_no (buhin_no, created_date, created_tantou_id) VALUES ('77533 3YD0BUF', GETDATE(), 999);</v>
      </c>
    </row>
    <row r="1040" spans="1:2">
      <c r="A1040" s="316" t="s">
        <v>1065</v>
      </c>
      <c r="B1040" s="316" t="str">
        <f t="shared" si="16"/>
        <v>INSERT INTO UPK_TEST.upk_k60.m_k60_buhin_no (buhin_no, created_date, created_tantou_id) VALUES ('75112 3VA0A', GETDATE(), 999);</v>
      </c>
    </row>
    <row r="1041" spans="1:2">
      <c r="A1041" s="316" t="s">
        <v>1066</v>
      </c>
      <c r="B1041" s="316" t="str">
        <f t="shared" si="16"/>
        <v>INSERT INTO UPK_TEST.upk_k60.m_k60_buhin_no (buhin_no, created_date, created_tantou_id) VALUES ('75113 3VA0A', GETDATE(), 999);</v>
      </c>
    </row>
    <row r="1042" spans="1:2">
      <c r="A1042" s="316" t="s">
        <v>1067</v>
      </c>
      <c r="B1042" s="316" t="str">
        <f t="shared" si="16"/>
        <v>INSERT INTO UPK_TEST.upk_k60.m_k60_buhin_no (buhin_no, created_date, created_tantou_id) VALUES ('76242 3VA0A', GETDATE(), 999);</v>
      </c>
    </row>
    <row r="1043" spans="1:2">
      <c r="A1043" s="316" t="s">
        <v>1068</v>
      </c>
      <c r="B1043" s="316" t="str">
        <f t="shared" si="16"/>
        <v>INSERT INTO UPK_TEST.upk_k60.m_k60_buhin_no (buhin_no, created_date, created_tantou_id) VALUES ('76243 3VA0A', GETDATE(), 999);</v>
      </c>
    </row>
    <row r="1044" spans="1:2">
      <c r="A1044" s="316" t="s">
        <v>1069</v>
      </c>
      <c r="B1044" s="316" t="str">
        <f t="shared" si="16"/>
        <v>INSERT INTO UPK_TEST.upk_k60.m_k60_buhin_no (buhin_no, created_date, created_tantou_id) VALUES ('76452 3VA0A', GETDATE(), 999);</v>
      </c>
    </row>
    <row r="1045" spans="1:2">
      <c r="A1045" s="316" t="s">
        <v>1070</v>
      </c>
      <c r="B1045" s="316" t="str">
        <f t="shared" si="16"/>
        <v>INSERT INTO UPK_TEST.upk_k60.m_k60_buhin_no (buhin_no, created_date, created_tantou_id) VALUES ('76453 3VA0A', GETDATE(), 999);</v>
      </c>
    </row>
    <row r="1046" spans="1:2">
      <c r="A1046" s="316" t="s">
        <v>1071</v>
      </c>
      <c r="B1046" s="316" t="str">
        <f t="shared" si="16"/>
        <v>INSERT INTO UPK_TEST.upk_k60.m_k60_buhin_no (buhin_no, created_date, created_tantou_id) VALUES ('76232 1VA0A', GETDATE(), 999);</v>
      </c>
    </row>
    <row r="1047" spans="1:2">
      <c r="A1047" s="316" t="s">
        <v>1072</v>
      </c>
      <c r="B1047" s="316" t="str">
        <f t="shared" si="16"/>
        <v>INSERT INTO UPK_TEST.upk_k60.m_k60_buhin_no (buhin_no, created_date, created_tantou_id) VALUES ('76232 1VA0B', GETDATE(), 999);</v>
      </c>
    </row>
    <row r="1048" spans="1:2">
      <c r="A1048" s="316" t="s">
        <v>1073</v>
      </c>
      <c r="B1048" s="316" t="str">
        <f t="shared" si="16"/>
        <v>INSERT INTO UPK_TEST.upk_k60.m_k60_buhin_no (buhin_no, created_date, created_tantou_id) VALUES ('76233 1VA0A', GETDATE(), 999);</v>
      </c>
    </row>
    <row r="1049" spans="1:2">
      <c r="A1049" s="316" t="s">
        <v>1074</v>
      </c>
      <c r="B1049" s="316" t="str">
        <f t="shared" si="16"/>
        <v>INSERT INTO UPK_TEST.upk_k60.m_k60_buhin_no (buhin_no, created_date, created_tantou_id) VALUES ('76233 1VA0B', GETDATE(), 999);</v>
      </c>
    </row>
    <row r="1050" spans="1:2">
      <c r="A1050" s="316" t="s">
        <v>5707</v>
      </c>
      <c r="B1050" s="316" t="str">
        <f t="shared" si="16"/>
        <v>INSERT INTO UPK_TEST.upk_k60.m_k60_buhin_no (buhin_no, created_date, created_tantou_id) VALUES ('76332/3 1VA0A', GETDATE(), 999);</v>
      </c>
    </row>
    <row r="1051" spans="1:2">
      <c r="A1051" s="316" t="s">
        <v>5708</v>
      </c>
      <c r="B1051" s="316" t="str">
        <f t="shared" si="16"/>
        <v>INSERT INTO UPK_TEST.upk_k60.m_k60_buhin_no (buhin_no, created_date, created_tantou_id) VALUES ('76332/3 1VA0B', GETDATE(), 999);</v>
      </c>
    </row>
    <row r="1052" spans="1:2">
      <c r="A1052" s="316" t="s">
        <v>1075</v>
      </c>
      <c r="B1052" s="316" t="str">
        <f t="shared" si="16"/>
        <v>INSERT INTO UPK_TEST.upk_k60.m_k60_buhin_no (buhin_no, created_date, created_tantou_id) VALUES ('75112 5TA0A', GETDATE(), 999);</v>
      </c>
    </row>
    <row r="1053" spans="1:2">
      <c r="A1053" s="316" t="s">
        <v>1076</v>
      </c>
      <c r="B1053" s="316" t="str">
        <f t="shared" si="16"/>
        <v>INSERT INTO UPK_TEST.upk_k60.m_k60_buhin_no (buhin_no, created_date, created_tantou_id) VALUES ('75113 5TA0A', GETDATE(), 999);</v>
      </c>
    </row>
    <row r="1054" spans="1:2">
      <c r="A1054" s="316" t="s">
        <v>1077</v>
      </c>
      <c r="B1054" s="316" t="str">
        <f t="shared" si="16"/>
        <v>INSERT INTO UPK_TEST.upk_k60.m_k60_buhin_no (buhin_no, created_date, created_tantou_id) VALUES ('75134 5TA0A', GETDATE(), 999);</v>
      </c>
    </row>
    <row r="1055" spans="1:2">
      <c r="A1055" s="316" t="s">
        <v>1078</v>
      </c>
      <c r="B1055" s="316" t="str">
        <f t="shared" si="16"/>
        <v>INSERT INTO UPK_TEST.upk_k60.m_k60_buhin_no (buhin_no, created_date, created_tantou_id) VALUES ('75135 5TA0A', GETDATE(), 999);</v>
      </c>
    </row>
    <row r="1056" spans="1:2">
      <c r="A1056" s="316" t="s">
        <v>5709</v>
      </c>
      <c r="B1056" s="316" t="str">
        <f t="shared" si="16"/>
        <v>INSERT INTO UPK_TEST.upk_k60.m_k60_buhin_no (buhin_no, created_date, created_tantou_id) VALUES ('75262/3 1VA0A', GETDATE(), 999);</v>
      </c>
    </row>
    <row r="1057" spans="1:2">
      <c r="A1057" s="316" t="s">
        <v>1079</v>
      </c>
      <c r="B1057" s="316" t="str">
        <f t="shared" si="16"/>
        <v>INSERT INTO UPK_TEST.upk_k60.m_k60_buhin_no (buhin_no, created_date, created_tantou_id) VALUES ('76452 5TA0A', GETDATE(), 999);</v>
      </c>
    </row>
    <row r="1058" spans="1:2">
      <c r="A1058" s="316" t="s">
        <v>1080</v>
      </c>
      <c r="B1058" s="316" t="str">
        <f t="shared" si="16"/>
        <v>INSERT INTO UPK_TEST.upk_k60.m_k60_buhin_no (buhin_no, created_date, created_tantou_id) VALUES ('76453 5TA0A', GETDATE(), 999);</v>
      </c>
    </row>
    <row r="1059" spans="1:2">
      <c r="A1059" s="316" t="s">
        <v>1081</v>
      </c>
      <c r="B1059" s="316" t="str">
        <f t="shared" si="16"/>
        <v>INSERT INTO UPK_TEST.upk_k60.m_k60_buhin_no (buhin_no, created_date, created_tantou_id) VALUES ('67467 4CC0A', GETDATE(), 999);</v>
      </c>
    </row>
    <row r="1060" spans="1:2">
      <c r="A1060" s="316" t="s">
        <v>1082</v>
      </c>
      <c r="B1060" s="316" t="str">
        <f t="shared" si="16"/>
        <v>INSERT INTO UPK_TEST.upk_k60.m_k60_buhin_no (buhin_no, created_date, created_tantou_id) VALUES ('67467 4CC0A-E', GETDATE(), 999);</v>
      </c>
    </row>
    <row r="1061" spans="1:2">
      <c r="A1061" s="316" t="s">
        <v>1083</v>
      </c>
      <c r="B1061" s="316" t="str">
        <f t="shared" si="16"/>
        <v>INSERT INTO UPK_TEST.upk_k60.m_k60_buhin_no (buhin_no, created_date, created_tantou_id) VALUES ('74372 4CB0A', GETDATE(), 999);</v>
      </c>
    </row>
    <row r="1062" spans="1:2">
      <c r="A1062" s="316" t="s">
        <v>5710</v>
      </c>
      <c r="B1062" s="316" t="str">
        <f t="shared" si="16"/>
        <v>INSERT INTO UPK_TEST.upk_k60.m_k60_buhin_no (buhin_no, created_date, created_tantou_id) VALUES ('76312/3 4CC0A', GETDATE(), 999);</v>
      </c>
    </row>
    <row r="1063" spans="1:2">
      <c r="A1063" s="316" t="s">
        <v>1084</v>
      </c>
      <c r="B1063" s="316" t="str">
        <f t="shared" si="16"/>
        <v>INSERT INTO UPK_TEST.upk_k60.m_k60_buhin_no (buhin_no, created_date, created_tantou_id) VALUES ('76452 4CE0A', GETDATE(), 999);</v>
      </c>
    </row>
    <row r="1064" spans="1:2">
      <c r="A1064" s="316" t="s">
        <v>1085</v>
      </c>
      <c r="B1064" s="316" t="str">
        <f t="shared" si="16"/>
        <v>INSERT INTO UPK_TEST.upk_k60.m_k60_buhin_no (buhin_no, created_date, created_tantou_id) VALUES ('76452 4CE0A-E', GETDATE(), 999);</v>
      </c>
    </row>
    <row r="1065" spans="1:2">
      <c r="A1065" s="316" t="s">
        <v>1086</v>
      </c>
      <c r="B1065" s="316" t="str">
        <f t="shared" si="16"/>
        <v>INSERT INTO UPK_TEST.upk_k60.m_k60_buhin_no (buhin_no, created_date, created_tantou_id) VALUES ('76452 4BC1A', GETDATE(), 999);</v>
      </c>
    </row>
    <row r="1066" spans="1:2">
      <c r="A1066" s="316" t="s">
        <v>1087</v>
      </c>
      <c r="B1066" s="316" t="str">
        <f t="shared" si="16"/>
        <v>INSERT INTO UPK_TEST.upk_k60.m_k60_buhin_no (buhin_no, created_date, created_tantou_id) VALUES ('76453 4CE0A', GETDATE(), 999);</v>
      </c>
    </row>
    <row r="1067" spans="1:2">
      <c r="A1067" s="316" t="s">
        <v>1088</v>
      </c>
      <c r="B1067" s="316" t="str">
        <f t="shared" si="16"/>
        <v>INSERT INTO UPK_TEST.upk_k60.m_k60_buhin_no (buhin_no, created_date, created_tantou_id) VALUES ('76453 4CE0A-E', GETDATE(), 999);</v>
      </c>
    </row>
    <row r="1068" spans="1:2">
      <c r="A1068" s="316" t="s">
        <v>1089</v>
      </c>
      <c r="B1068" s="316" t="str">
        <f t="shared" si="16"/>
        <v>INSERT INTO UPK_TEST.upk_k60.m_k60_buhin_no (buhin_no, created_date, created_tantou_id) VALUES ('76453 4BC1A', GETDATE(), 999);</v>
      </c>
    </row>
    <row r="1069" spans="1:2">
      <c r="A1069" s="316" t="s">
        <v>1090</v>
      </c>
      <c r="B1069" s="316" t="str">
        <f t="shared" si="16"/>
        <v>INSERT INTO UPK_TEST.upk_k60.m_k60_buhin_no (buhin_no, created_date, created_tantou_id) VALUES ('76532 4CC0A', GETDATE(), 999);</v>
      </c>
    </row>
    <row r="1070" spans="1:2">
      <c r="A1070" s="316" t="s">
        <v>1091</v>
      </c>
      <c r="B1070" s="316" t="str">
        <f t="shared" si="16"/>
        <v>INSERT INTO UPK_TEST.upk_k60.m_k60_buhin_no (buhin_no, created_date, created_tantou_id) VALUES ('76533 4CC0A', GETDATE(), 999);</v>
      </c>
    </row>
    <row r="1071" spans="1:2">
      <c r="A1071" s="316" t="s">
        <v>1092</v>
      </c>
      <c r="B1071" s="316" t="str">
        <f t="shared" si="16"/>
        <v>INSERT INTO UPK_TEST.upk_k60.m_k60_buhin_no (buhin_no, created_date, created_tantou_id) VALUES ('76572 4CC0A', GETDATE(), 999);</v>
      </c>
    </row>
    <row r="1072" spans="1:2">
      <c r="A1072" s="316" t="s">
        <v>1093</v>
      </c>
      <c r="B1072" s="316" t="str">
        <f t="shared" si="16"/>
        <v>INSERT INTO UPK_TEST.upk_k60.m_k60_buhin_no (buhin_no, created_date, created_tantou_id) VALUES ('76573 4CC0A', GETDATE(), 999);</v>
      </c>
    </row>
    <row r="1073" spans="1:2">
      <c r="A1073" s="316" t="s">
        <v>1094</v>
      </c>
      <c r="B1073" s="316" t="str">
        <f t="shared" si="16"/>
        <v>INSERT INTO UPK_TEST.upk_k60.m_k60_buhin_no (buhin_no, created_date, created_tantou_id) VALUES ('75556 4BC1B', GETDATE(), 999);</v>
      </c>
    </row>
    <row r="1074" spans="1:2">
      <c r="A1074" s="316" t="s">
        <v>1095</v>
      </c>
      <c r="B1074" s="316" t="str">
        <f t="shared" si="16"/>
        <v>INSERT INTO UPK_TEST.upk_k60.m_k60_buhin_no (buhin_no, created_date, created_tantou_id) VALUES ('75557 4BC1B', GETDATE(), 999);</v>
      </c>
    </row>
    <row r="1075" spans="1:2">
      <c r="A1075" s="316" t="s">
        <v>5711</v>
      </c>
      <c r="B1075" s="316" t="str">
        <f t="shared" si="16"/>
        <v>INSERT INTO UPK_TEST.upk_k60.m_k60_buhin_no (buhin_no, created_date, created_tantou_id) VALUES ('76456/7 4CE0A', GETDATE(), 999);</v>
      </c>
    </row>
    <row r="1076" spans="1:2">
      <c r="A1076" s="316" t="s">
        <v>5712</v>
      </c>
      <c r="B1076" s="316" t="str">
        <f t="shared" si="16"/>
        <v>INSERT INTO UPK_TEST.upk_k60.m_k60_buhin_no (buhin_no, created_date, created_tantou_id) VALUES ('76456/7 4CE0A-E', GETDATE(), 999);</v>
      </c>
    </row>
    <row r="1077" spans="1:2">
      <c r="A1077" s="316" t="s">
        <v>5713</v>
      </c>
      <c r="B1077" s="316" t="str">
        <f t="shared" si="16"/>
        <v>INSERT INTO UPK_TEST.upk_k60.m_k60_buhin_no (buhin_no, created_date, created_tantou_id) VALUES ('76456/7 6FK0A', GETDATE(), 999);</v>
      </c>
    </row>
    <row r="1078" spans="1:2">
      <c r="A1078" s="316" t="s">
        <v>1096</v>
      </c>
      <c r="B1078" s="316" t="str">
        <f t="shared" si="16"/>
        <v>INSERT INTO UPK_TEST.upk_k60.m_k60_buhin_no (buhin_no, created_date, created_tantou_id) VALUES ('76452 6MA0A', GETDATE(), 999);</v>
      </c>
    </row>
    <row r="1079" spans="1:2">
      <c r="A1079" s="316" t="s">
        <v>1097</v>
      </c>
      <c r="B1079" s="316" t="str">
        <f t="shared" si="16"/>
        <v>INSERT INTO UPK_TEST.upk_k60.m_k60_buhin_no (buhin_no, created_date, created_tantou_id) VALUES ('76452 6MT0A', GETDATE(), 999);</v>
      </c>
    </row>
    <row r="1080" spans="1:2">
      <c r="A1080" s="316" t="s">
        <v>1098</v>
      </c>
      <c r="B1080" s="316" t="str">
        <f t="shared" si="16"/>
        <v>INSERT INTO UPK_TEST.upk_k60.m_k60_buhin_no (buhin_no, created_date, created_tantou_id) VALUES ('76453 6MT0A', GETDATE(), 999);</v>
      </c>
    </row>
    <row r="1081" spans="1:2">
      <c r="A1081" s="316" t="s">
        <v>5714</v>
      </c>
      <c r="B1081" s="316" t="str">
        <f t="shared" si="16"/>
        <v>INSERT INTO UPK_TEST.upk_k60.m_k60_buhin_no (buhin_no, created_date, created_tantou_id) VALUES ('77662/3 6MR0A', GETDATE(), 999);</v>
      </c>
    </row>
    <row r="1082" spans="1:2">
      <c r="A1082" s="316" t="s">
        <v>5715</v>
      </c>
      <c r="B1082" s="316" t="str">
        <f t="shared" si="16"/>
        <v>INSERT INTO UPK_TEST.upk_k60.m_k60_buhin_no (buhin_no, created_date, created_tantou_id) VALUES ('78142/3 6MA0A', GETDATE(), 999);</v>
      </c>
    </row>
    <row r="1083" spans="1:2">
      <c r="A1083" s="316" t="s">
        <v>5716</v>
      </c>
      <c r="B1083" s="316" t="str">
        <f t="shared" si="16"/>
        <v>INSERT INTO UPK_TEST.upk_k60.m_k60_buhin_no (buhin_no, created_date, created_tantou_id) VALUES ('64182/3 6RA1A', GETDATE(), 999);</v>
      </c>
    </row>
    <row r="1084" spans="1:2">
      <c r="A1084" s="316" t="s">
        <v>5717</v>
      </c>
      <c r="B1084" s="316" t="str">
        <f t="shared" si="16"/>
        <v>INSERT INTO UPK_TEST.upk_k60.m_k60_buhin_no (buhin_no, created_date, created_tantou_id) VALUES ('66322/3 6RA0A', GETDATE(), 999);</v>
      </c>
    </row>
    <row r="1085" spans="1:2">
      <c r="A1085" s="316" t="s">
        <v>1099</v>
      </c>
      <c r="B1085" s="316" t="str">
        <f t="shared" si="16"/>
        <v>INSERT INTO UPK_TEST.upk_k60.m_k60_buhin_no (buhin_no, created_date, created_tantou_id) VALUES ('75112 6RA0A', GETDATE(), 999);</v>
      </c>
    </row>
    <row r="1086" spans="1:2">
      <c r="A1086" s="316" t="s">
        <v>1100</v>
      </c>
      <c r="B1086" s="316" t="str">
        <f t="shared" si="16"/>
        <v>INSERT INTO UPK_TEST.upk_k60.m_k60_buhin_no (buhin_no, created_date, created_tantou_id) VALUES ('75113 6RA0A', GETDATE(), 999);</v>
      </c>
    </row>
    <row r="1087" spans="1:2">
      <c r="A1087" s="316" t="s">
        <v>5718</v>
      </c>
      <c r="B1087" s="316" t="str">
        <f t="shared" si="16"/>
        <v>INSERT INTO UPK_TEST.upk_k60.m_k60_buhin_no (buhin_no, created_date, created_tantou_id) VALUES ('75692/3 6RA1A', GETDATE(), 999);</v>
      </c>
    </row>
    <row r="1088" spans="1:2">
      <c r="A1088" s="316" t="s">
        <v>5719</v>
      </c>
      <c r="B1088" s="316" t="str">
        <f t="shared" si="16"/>
        <v>INSERT INTO UPK_TEST.upk_k60.m_k60_buhin_no (buhin_no, created_date, created_tantou_id) VALUES ('5253C B4800/B4700', GETDATE(), 999);</v>
      </c>
    </row>
    <row r="1089" spans="1:2">
      <c r="A1089" s="316" t="s">
        <v>1101</v>
      </c>
      <c r="B1089" s="316" t="str">
        <f t="shared" si="16"/>
        <v>INSERT INTO UPK_TEST.upk_k60.m_k60_buhin_no (buhin_no, created_date, created_tantou_id) VALUES ('76452 6RA0A', GETDATE(), 999);</v>
      </c>
    </row>
    <row r="1090" spans="1:2">
      <c r="A1090" s="316" t="s">
        <v>1102</v>
      </c>
      <c r="B1090" s="316" t="str">
        <f t="shared" si="16"/>
        <v>INSERT INTO UPK_TEST.upk_k60.m_k60_buhin_no (buhin_no, created_date, created_tantou_id) VALUES ('76453 6RA0A', GETDATE(), 999);</v>
      </c>
    </row>
    <row r="1091" spans="1:2">
      <c r="A1091" s="316" t="s">
        <v>5720</v>
      </c>
      <c r="B1091" s="316" t="str">
        <f t="shared" si="16"/>
        <v>INSERT INTO UPK_TEST.upk_k60.m_k60_buhin_no (buhin_no, created_date, created_tantou_id) VALUES ('76482/3 6RA0A', GETDATE(), 999);</v>
      </c>
    </row>
    <row r="1092" spans="1:2">
      <c r="A1092" s="316" t="s">
        <v>5721</v>
      </c>
      <c r="B1092" s="316" t="str">
        <f t="shared" si="16"/>
        <v>INSERT INTO UPK_TEST.upk_k60.m_k60_buhin_no (buhin_no, created_date, created_tantou_id) VALUES ('76482/3 6RA1A', GETDATE(), 999);</v>
      </c>
    </row>
    <row r="1093" spans="1:2">
      <c r="A1093" s="316" t="s">
        <v>5722</v>
      </c>
      <c r="B1093" s="316" t="str">
        <f t="shared" ref="B1093:B1156" si="17">$K$1&amp;"'"&amp;$A1093&amp;"', GETDATE(), 999);"</f>
        <v>INSERT INTO UPK_TEST.upk_k60.m_k60_buhin_no (buhin_no, created_date, created_tantou_id) VALUES ('5253C A0800/A0700', GETDATE(), 999);</v>
      </c>
    </row>
    <row r="1094" spans="1:2">
      <c r="A1094" s="316" t="s">
        <v>1103</v>
      </c>
      <c r="B1094" s="316" t="str">
        <f t="shared" si="17"/>
        <v>INSERT INTO UPK_TEST.upk_k60.m_k60_buhin_no (buhin_no, created_date, created_tantou_id) VALUES ('76764 6RA0A', GETDATE(), 999);</v>
      </c>
    </row>
    <row r="1095" spans="1:2">
      <c r="A1095" s="316" t="s">
        <v>1104</v>
      </c>
      <c r="B1095" s="316" t="str">
        <f t="shared" si="17"/>
        <v>INSERT INTO UPK_TEST.upk_k60.m_k60_buhin_no (buhin_no, created_date, created_tantou_id) VALUES ('5228A 52200', GETDATE(), 999);</v>
      </c>
    </row>
    <row r="1096" spans="1:2">
      <c r="A1096" s="316" t="s">
        <v>1105</v>
      </c>
      <c r="B1096" s="316" t="str">
        <f t="shared" si="17"/>
        <v>INSERT INTO UPK_TEST.upk_k60.m_k60_buhin_no (buhin_no, created_date, created_tantou_id) VALUES ('76765 6RA0A', GETDATE(), 999);</v>
      </c>
    </row>
    <row r="1097" spans="1:2">
      <c r="A1097" s="316" t="s">
        <v>1106</v>
      </c>
      <c r="B1097" s="316" t="str">
        <f t="shared" si="17"/>
        <v>INSERT INTO UPK_TEST.upk_k60.m_k60_buhin_no (buhin_no, created_date, created_tantou_id) VALUES ('5228A 52100', GETDATE(), 999);</v>
      </c>
    </row>
    <row r="1098" spans="1:2">
      <c r="A1098" s="316" t="s">
        <v>1107</v>
      </c>
      <c r="B1098" s="316" t="str">
        <f t="shared" si="17"/>
        <v>INSERT INTO UPK_TEST.upk_k60.m_k60_buhin_no (buhin_no, created_date, created_tantou_id) VALUES ('5253C D6100', GETDATE(), 999);</v>
      </c>
    </row>
    <row r="1099" spans="1:2">
      <c r="A1099" s="316" t="s">
        <v>1108</v>
      </c>
      <c r="B1099" s="316" t="str">
        <f t="shared" si="17"/>
        <v>INSERT INTO UPK_TEST.upk_k60.m_k60_buhin_no (buhin_no, created_date, created_tantou_id) VALUES ('9450B 39500', GETDATE(), 999);</v>
      </c>
    </row>
    <row r="1100" spans="1:2">
      <c r="A1100" s="316" t="s">
        <v>1109</v>
      </c>
      <c r="B1100" s="316" t="str">
        <f t="shared" si="17"/>
        <v>INSERT INTO UPK_TEST.upk_k60.m_k60_buhin_no (buhin_no, created_date, created_tantou_id) VALUES ('9450B 39400', GETDATE(), 999);</v>
      </c>
    </row>
    <row r="1101" spans="1:2">
      <c r="A1101" s="316" t="s">
        <v>1110</v>
      </c>
      <c r="B1101" s="316" t="str">
        <f t="shared" si="17"/>
        <v>INSERT INTO UPK_TEST.upk_k60.m_k60_buhin_no (buhin_no, created_date, created_tantou_id) VALUES ('67112 JG00A', GETDATE(), 999);</v>
      </c>
    </row>
    <row r="1102" spans="1:2">
      <c r="A1102" s="316" t="s">
        <v>1111</v>
      </c>
      <c r="B1102" s="316" t="str">
        <f t="shared" si="17"/>
        <v>INSERT INTO UPK_TEST.upk_k60.m_k60_buhin_no (buhin_no, created_date, created_tantou_id) VALUES ('67112 JG40A', GETDATE(), 999);</v>
      </c>
    </row>
    <row r="1103" spans="1:2">
      <c r="A1103" s="316" t="s">
        <v>1112</v>
      </c>
      <c r="B1103" s="316" t="str">
        <f t="shared" si="17"/>
        <v>INSERT INTO UPK_TEST.upk_k60.m_k60_buhin_no (buhin_no, created_date, created_tantou_id) VALUES ('67112 JM00A', GETDATE(), 999);</v>
      </c>
    </row>
    <row r="1104" spans="1:2">
      <c r="A1104" s="316" t="s">
        <v>5723</v>
      </c>
      <c r="B1104" s="316" t="str">
        <f t="shared" si="17"/>
        <v>INSERT INTO UPK_TEST.upk_k60.m_k60_buhin_no (buhin_no, created_date, created_tantou_id) VALUES ('756R2/3 JG00A', GETDATE(), 999);</v>
      </c>
    </row>
    <row r="1105" spans="1:2">
      <c r="A1105" s="316" t="s">
        <v>1113</v>
      </c>
      <c r="B1105" s="316" t="str">
        <f t="shared" si="17"/>
        <v>INSERT INTO UPK_TEST.upk_k60.m_k60_buhin_no (buhin_no, created_date, created_tantou_id) VALUES ('76632 JM00A', GETDATE(), 999);</v>
      </c>
    </row>
    <row r="1106" spans="1:2">
      <c r="A1106" s="316" t="s">
        <v>1114</v>
      </c>
      <c r="B1106" s="316" t="str">
        <f t="shared" si="17"/>
        <v>INSERT INTO UPK_TEST.upk_k60.m_k60_buhin_no (buhin_no, created_date, created_tantou_id) VALUES ('76633 JM00A', GETDATE(), 999);</v>
      </c>
    </row>
    <row r="1107" spans="1:2">
      <c r="A1107" s="316" t="s">
        <v>1115</v>
      </c>
      <c r="B1107" s="316" t="str">
        <f t="shared" si="17"/>
        <v>INSERT INTO UPK_TEST.upk_k60.m_k60_buhin_no (buhin_no, created_date, created_tantou_id) VALUES ('75174 JG00A', GETDATE(), 999);</v>
      </c>
    </row>
    <row r="1108" spans="1:2">
      <c r="A1108" s="316" t="s">
        <v>1116</v>
      </c>
      <c r="B1108" s="316" t="str">
        <f t="shared" si="17"/>
        <v>INSERT INTO UPK_TEST.upk_k60.m_k60_buhin_no (buhin_no, created_date, created_tantou_id) VALUES ('75174 JG00A-K', GETDATE(), 999);</v>
      </c>
    </row>
    <row r="1109" spans="1:2">
      <c r="A1109" s="316" t="s">
        <v>5724</v>
      </c>
      <c r="B1109" s="316" t="str">
        <f t="shared" si="17"/>
        <v>INSERT INTO UPK_TEST.upk_k60.m_k60_buhin_no (buhin_no, created_date, created_tantou_id) VALUES ('75152/3 JG00A-K', GETDATE(), 999);</v>
      </c>
    </row>
    <row r="1110" spans="1:2">
      <c r="A1110" s="316" t="s">
        <v>1117</v>
      </c>
      <c r="B1110" s="316" t="str">
        <f t="shared" si="17"/>
        <v>INSERT INTO UPK_TEST.upk_k60.m_k60_buhin_no (buhin_no, created_date, created_tantou_id) VALUES ('75636 1VX0A', GETDATE(), 999);</v>
      </c>
    </row>
    <row r="1111" spans="1:2">
      <c r="A1111" s="316" t="s">
        <v>1118</v>
      </c>
      <c r="B1111" s="316" t="str">
        <f t="shared" si="17"/>
        <v>INSERT INTO UPK_TEST.upk_k60.m_k60_buhin_no (buhin_no, created_date, created_tantou_id) VALUES ('75636 1VX0A-G', GETDATE(), 999);</v>
      </c>
    </row>
    <row r="1112" spans="1:2">
      <c r="A1112" s="316" t="s">
        <v>1119</v>
      </c>
      <c r="B1112" s="316" t="str">
        <f t="shared" si="17"/>
        <v>INSERT INTO UPK_TEST.upk_k60.m_k60_buhin_no (buhin_no, created_date, created_tantou_id) VALUES ('75636 6MA0B', GETDATE(), 999);</v>
      </c>
    </row>
    <row r="1113" spans="1:2">
      <c r="A1113" s="316" t="s">
        <v>5725</v>
      </c>
      <c r="B1113" s="316" t="str">
        <f t="shared" si="17"/>
        <v>INSERT INTO UPK_TEST.upk_k60.m_k60_buhin_no (buhin_no, created_date, created_tantou_id) VALUES ('75658/9 JG00A', GETDATE(), 999);</v>
      </c>
    </row>
    <row r="1114" spans="1:2">
      <c r="A1114" s="316" t="s">
        <v>1120</v>
      </c>
      <c r="B1114" s="316" t="str">
        <f t="shared" si="17"/>
        <v>INSERT INTO UPK_TEST.upk_k60.m_k60_buhin_no (buhin_no, created_date, created_tantou_id) VALUES ('75196 JN20A', GETDATE(), 999);</v>
      </c>
    </row>
    <row r="1115" spans="1:2">
      <c r="A1115" s="316" t="s">
        <v>1121</v>
      </c>
      <c r="B1115" s="316" t="str">
        <f t="shared" si="17"/>
        <v>INSERT INTO UPK_TEST.upk_k60.m_k60_buhin_no (buhin_no, created_date, created_tantou_id) VALUES ('75172 JN20A', GETDATE(), 999);</v>
      </c>
    </row>
    <row r="1116" spans="1:2">
      <c r="A1116" s="316" t="s">
        <v>1122</v>
      </c>
      <c r="B1116" s="316" t="str">
        <f t="shared" si="17"/>
        <v>INSERT INTO UPK_TEST.upk_k60.m_k60_buhin_no (buhin_no, created_date, created_tantou_id) VALUES ('75173 JN20A', GETDATE(), 999);</v>
      </c>
    </row>
    <row r="1117" spans="1:2">
      <c r="A1117" s="316" t="s">
        <v>1123</v>
      </c>
      <c r="B1117" s="316" t="str">
        <f t="shared" si="17"/>
        <v>INSERT INTO UPK_TEST.upk_k60.m_k60_buhin_no (buhin_no, created_date, created_tantou_id) VALUES ('75312 3NU0A', GETDATE(), 999);</v>
      </c>
    </row>
    <row r="1118" spans="1:2">
      <c r="A1118" s="316" t="s">
        <v>1124</v>
      </c>
      <c r="B1118" s="316" t="str">
        <f t="shared" si="17"/>
        <v>INSERT INTO UPK_TEST.upk_k60.m_k60_buhin_no (buhin_no, created_date, created_tantou_id) VALUES ('75512 JN20A', GETDATE(), 999);</v>
      </c>
    </row>
    <row r="1119" spans="1:2">
      <c r="A1119" s="316" t="s">
        <v>1125</v>
      </c>
      <c r="B1119" s="316" t="str">
        <f t="shared" si="17"/>
        <v>INSERT INTO UPK_TEST.upk_k60.m_k60_buhin_no (buhin_no, created_date, created_tantou_id) VALUES ('75512 3NU0A', GETDATE(), 999);</v>
      </c>
    </row>
    <row r="1120" spans="1:2">
      <c r="A1120" s="316" t="s">
        <v>1126</v>
      </c>
      <c r="B1120" s="316" t="str">
        <f t="shared" si="17"/>
        <v>INSERT INTO UPK_TEST.upk_k60.m_k60_buhin_no (buhin_no, created_date, created_tantou_id) VALUES ('75513 JN20A', GETDATE(), 999);</v>
      </c>
    </row>
    <row r="1121" spans="1:2">
      <c r="A1121" s="316" t="s">
        <v>1127</v>
      </c>
      <c r="B1121" s="316" t="str">
        <f t="shared" si="17"/>
        <v>INSERT INTO UPK_TEST.upk_k60.m_k60_buhin_no (buhin_no, created_date, created_tantou_id) VALUES ('75513 3NU0A', GETDATE(), 999);</v>
      </c>
    </row>
    <row r="1122" spans="1:2">
      <c r="A1122" s="316" t="s">
        <v>1128</v>
      </c>
      <c r="B1122" s="316" t="str">
        <f t="shared" si="17"/>
        <v>INSERT INTO UPK_TEST.upk_k60.m_k60_buhin_no (buhin_no, created_date, created_tantou_id) VALUES ('76532 JN20A', GETDATE(), 999);</v>
      </c>
    </row>
    <row r="1123" spans="1:2">
      <c r="A1123" s="316" t="s">
        <v>1129</v>
      </c>
      <c r="B1123" s="316" t="str">
        <f t="shared" si="17"/>
        <v>INSERT INTO UPK_TEST.upk_k60.m_k60_buhin_no (buhin_no, created_date, created_tantou_id) VALUES ('76533 JN20A', GETDATE(), 999);</v>
      </c>
    </row>
    <row r="1124" spans="1:2">
      <c r="A1124" s="316" t="s">
        <v>5726</v>
      </c>
      <c r="B1124" s="316" t="str">
        <f t="shared" si="17"/>
        <v>INSERT INTO UPK_TEST.upk_k60.m_k60_buhin_no (buhin_no, created_date, created_tantou_id) VALUES ('76742/3 JN20A', GETDATE(), 999);</v>
      </c>
    </row>
    <row r="1125" spans="1:2">
      <c r="A1125" s="316" t="s">
        <v>1130</v>
      </c>
      <c r="B1125" s="316" t="str">
        <f t="shared" si="17"/>
        <v>INSERT INTO UPK_TEST.upk_k60.m_k60_buhin_no (buhin_no, created_date, created_tantou_id) VALUES ('76752 JN20A', GETDATE(), 999);</v>
      </c>
    </row>
    <row r="1126" spans="1:2">
      <c r="A1126" s="316" t="s">
        <v>1131</v>
      </c>
      <c r="B1126" s="316" t="str">
        <f t="shared" si="17"/>
        <v>INSERT INTO UPK_TEST.upk_k60.m_k60_buhin_no (buhin_no, created_date, created_tantou_id) VALUES ('79112 JN20A', GETDATE(), 999);</v>
      </c>
    </row>
    <row r="1127" spans="1:2">
      <c r="A1127" s="316" t="s">
        <v>1132</v>
      </c>
      <c r="B1127" s="316" t="str">
        <f t="shared" si="17"/>
        <v>INSERT INTO UPK_TEST.upk_k60.m_k60_buhin_no (buhin_no, created_date, created_tantou_id) VALUES ('79112 JN90A', GETDATE(), 999);</v>
      </c>
    </row>
    <row r="1128" spans="1:2">
      <c r="A1128" s="316" t="s">
        <v>1133</v>
      </c>
      <c r="B1128" s="316" t="str">
        <f t="shared" si="17"/>
        <v>INSERT INTO UPK_TEST.upk_k60.m_k60_buhin_no (buhin_no, created_date, created_tantou_id) VALUES ('79113 JN20A', GETDATE(), 999);</v>
      </c>
    </row>
    <row r="1129" spans="1:2">
      <c r="A1129" s="316" t="s">
        <v>1134</v>
      </c>
      <c r="B1129" s="316" t="str">
        <f t="shared" si="17"/>
        <v>INSERT INTO UPK_TEST.upk_k60.m_k60_buhin_no (buhin_no, created_date, created_tantou_id) VALUES ('74542 1LA0B', GETDATE(), 999);</v>
      </c>
    </row>
    <row r="1130" spans="1:2">
      <c r="A1130" s="316" t="s">
        <v>1135</v>
      </c>
      <c r="B1130" s="316" t="str">
        <f t="shared" si="17"/>
        <v>INSERT INTO UPK_TEST.upk_k60.m_k60_buhin_no (buhin_no, created_date, created_tantou_id) VALUES ('76426 1LA0A', GETDATE(), 999);</v>
      </c>
    </row>
    <row r="1131" spans="1:2">
      <c r="A1131" s="316" t="s">
        <v>1136</v>
      </c>
      <c r="B1131" s="316" t="str">
        <f t="shared" si="17"/>
        <v>INSERT INTO UPK_TEST.upk_k60.m_k60_buhin_no (buhin_no, created_date, created_tantou_id) VALUES ('76427 1LA0A', GETDATE(), 999);</v>
      </c>
    </row>
    <row r="1132" spans="1:2">
      <c r="A1132" s="316" t="s">
        <v>1137</v>
      </c>
      <c r="B1132" s="316" t="str">
        <f t="shared" si="17"/>
        <v>INSERT INTO UPK_TEST.upk_k60.m_k60_buhin_no (buhin_no, created_date, created_tantou_id) VALUES ('76452 1LA0A', GETDATE(), 999);</v>
      </c>
    </row>
    <row r="1133" spans="1:2">
      <c r="A1133" s="316" t="s">
        <v>1138</v>
      </c>
      <c r="B1133" s="316" t="str">
        <f t="shared" si="17"/>
        <v>INSERT INTO UPK_TEST.upk_k60.m_k60_buhin_no (buhin_no, created_date, created_tantou_id) VALUES ('76453 1LA0A', GETDATE(), 999);</v>
      </c>
    </row>
    <row r="1134" spans="1:2">
      <c r="A1134" s="316" t="s">
        <v>5727</v>
      </c>
      <c r="B1134" s="316" t="str">
        <f t="shared" si="17"/>
        <v>INSERT INTO UPK_TEST.upk_k60.m_k60_buhin_no (buhin_no, created_date, created_tantou_id) VALUES ('764B4/5 1LA0A', GETDATE(), 999);</v>
      </c>
    </row>
    <row r="1135" spans="1:2">
      <c r="A1135" s="316" t="s">
        <v>5728</v>
      </c>
      <c r="B1135" s="316" t="str">
        <f t="shared" si="17"/>
        <v>INSERT INTO UPK_TEST.upk_k60.m_k60_buhin_no (buhin_no, created_date, created_tantou_id) VALUES ('764B4/5 1LB0A', GETDATE(), 999);</v>
      </c>
    </row>
    <row r="1136" spans="1:2">
      <c r="A1136" s="316" t="s">
        <v>5729</v>
      </c>
      <c r="B1136" s="316" t="str">
        <f t="shared" si="17"/>
        <v>INSERT INTO UPK_TEST.upk_k60.m_k60_buhin_no (buhin_no, created_date, created_tantou_id) VALUES ('85034/5 1LA0A01', GETDATE(), 999);</v>
      </c>
    </row>
    <row r="1137" spans="1:2">
      <c r="A1137" s="316" t="s">
        <v>5730</v>
      </c>
      <c r="B1137" s="316" t="str">
        <f t="shared" si="17"/>
        <v>INSERT INTO UPK_TEST.upk_k60.m_k60_buhin_no (buhin_no, created_date, created_tantou_id) VALUES ('85034/5 1LA0A02', GETDATE(), 999);</v>
      </c>
    </row>
    <row r="1138" spans="1:2">
      <c r="A1138" s="316" t="s">
        <v>1139</v>
      </c>
      <c r="B1138" s="316" t="str">
        <f t="shared" si="17"/>
        <v>INSERT INTO UPK_TEST.upk_k60.m_k60_buhin_no (buhin_no, created_date, created_tantou_id) VALUES ('74516 1JA0A', GETDATE(), 999);</v>
      </c>
    </row>
    <row r="1139" spans="1:2">
      <c r="A1139" s="316" t="s">
        <v>1140</v>
      </c>
      <c r="B1139" s="316" t="str">
        <f t="shared" si="17"/>
        <v>INSERT INTO UPK_TEST.upk_k60.m_k60_buhin_no (buhin_no, created_date, created_tantou_id) VALUES ('74516 1JB0A', GETDATE(), 999);</v>
      </c>
    </row>
    <row r="1140" spans="1:2">
      <c r="A1140" s="316" t="s">
        <v>1141</v>
      </c>
      <c r="B1140" s="316" t="str">
        <f t="shared" si="17"/>
        <v>INSERT INTO UPK_TEST.upk_k60.m_k60_buhin_no (buhin_no, created_date, created_tantou_id) VALUES ('74517 1JA0A', GETDATE(), 999);</v>
      </c>
    </row>
    <row r="1141" spans="1:2">
      <c r="A1141" s="316" t="s">
        <v>1142</v>
      </c>
      <c r="B1141" s="316" t="str">
        <f t="shared" si="17"/>
        <v>INSERT INTO UPK_TEST.upk_k60.m_k60_buhin_no (buhin_no, created_date, created_tantou_id) VALUES ('74517 1JB0A', GETDATE(), 999);</v>
      </c>
    </row>
    <row r="1142" spans="1:2">
      <c r="A1142" s="316" t="s">
        <v>5731</v>
      </c>
      <c r="B1142" s="316" t="str">
        <f t="shared" si="17"/>
        <v>INSERT INTO UPK_TEST.upk_k60.m_k60_buhin_no (buhin_no, created_date, created_tantou_id) VALUES ('74532/3 1JA1A', GETDATE(), 999);</v>
      </c>
    </row>
    <row r="1143" spans="1:2">
      <c r="A1143" s="316" t="s">
        <v>5732</v>
      </c>
      <c r="B1143" s="316" t="str">
        <f t="shared" si="17"/>
        <v>INSERT INTO UPK_TEST.upk_k60.m_k60_buhin_no (buhin_no, created_date, created_tantou_id) VALUES ('76532/3 6AX0A', GETDATE(), 999);</v>
      </c>
    </row>
    <row r="1144" spans="1:2">
      <c r="A1144" s="316" t="s">
        <v>5733</v>
      </c>
      <c r="B1144" s="316" t="str">
        <f t="shared" si="17"/>
        <v>INSERT INTO UPK_TEST.upk_k60.m_k60_buhin_no (buhin_no, created_date, created_tantou_id) VALUES ('67408/9 1JA0A', GETDATE(), 999);</v>
      </c>
    </row>
    <row r="1145" spans="1:2">
      <c r="A1145" s="316" t="s">
        <v>5734</v>
      </c>
      <c r="B1145" s="316" t="str">
        <f t="shared" si="17"/>
        <v>INSERT INTO UPK_TEST.upk_k60.m_k60_buhin_no (buhin_no, created_date, created_tantou_id) VALUES ('67408/9 1JB0A', GETDATE(), 999);</v>
      </c>
    </row>
    <row r="1146" spans="1:2">
      <c r="A1146" s="316" t="s">
        <v>1143</v>
      </c>
      <c r="B1146" s="316" t="str">
        <f t="shared" si="17"/>
        <v>INSERT INTO UPK_TEST.upk_k60.m_k60_buhin_no (buhin_no, created_date, created_tantou_id) VALUES ('75182 1JB0A', GETDATE(), 999);</v>
      </c>
    </row>
    <row r="1147" spans="1:2">
      <c r="A1147" s="316" t="s">
        <v>1144</v>
      </c>
      <c r="B1147" s="316" t="str">
        <f t="shared" si="17"/>
        <v>INSERT INTO UPK_TEST.upk_k60.m_k60_buhin_no (buhin_no, created_date, created_tantou_id) VALUES ('75183 1JB0A', GETDATE(), 999);</v>
      </c>
    </row>
    <row r="1148" spans="1:2">
      <c r="A1148" s="316" t="s">
        <v>5735</v>
      </c>
      <c r="B1148" s="316" t="str">
        <f t="shared" si="17"/>
        <v>INSERT INTO UPK_TEST.upk_k60.m_k60_buhin_no (buhin_no, created_date, created_tantou_id) VALUES ('75518/9 1JA0A', GETDATE(), 999);</v>
      </c>
    </row>
    <row r="1149" spans="1:2">
      <c r="A1149" s="316" t="s">
        <v>5736</v>
      </c>
      <c r="B1149" s="316" t="str">
        <f t="shared" si="17"/>
        <v>INSERT INTO UPK_TEST.upk_k60.m_k60_buhin_no (buhin_no, created_date, created_tantou_id) VALUES ('75528/9 1JA0A', GETDATE(), 999);</v>
      </c>
    </row>
    <row r="1150" spans="1:2">
      <c r="A1150" s="316" t="s">
        <v>1145</v>
      </c>
      <c r="B1150" s="316" t="str">
        <f t="shared" si="17"/>
        <v>INSERT INTO UPK_TEST.upk_k60.m_k60_buhin_no (buhin_no, created_date, created_tantou_id) VALUES ('764B8 1JB0A', GETDATE(), 999);</v>
      </c>
    </row>
    <row r="1151" spans="1:2">
      <c r="A1151" s="316" t="s">
        <v>1146</v>
      </c>
      <c r="B1151" s="316" t="str">
        <f t="shared" si="17"/>
        <v>INSERT INTO UPK_TEST.upk_k60.m_k60_buhin_no (buhin_no, created_date, created_tantou_id) VALUES ('764B9 1JB0A', GETDATE(), 999);</v>
      </c>
    </row>
    <row r="1152" spans="1:2">
      <c r="A1152" s="316" t="s">
        <v>5737</v>
      </c>
      <c r="B1152" s="316" t="str">
        <f t="shared" si="17"/>
        <v>INSERT INTO UPK_TEST.upk_k60.m_k60_buhin_no (buhin_no, created_date, created_tantou_id) VALUES ('64182/3 1AA0A', GETDATE(), 999);</v>
      </c>
    </row>
    <row r="1153" spans="1:2">
      <c r="A1153" s="316" t="s">
        <v>1147</v>
      </c>
      <c r="B1153" s="316" t="str">
        <f t="shared" si="17"/>
        <v>INSERT INTO UPK_TEST.upk_k60.m_k60_buhin_no (buhin_no, created_date, created_tantou_id) VALUES ('75632 1AA0A01', GETDATE(), 999);</v>
      </c>
    </row>
    <row r="1154" spans="1:2">
      <c r="A1154" s="316" t="s">
        <v>5738</v>
      </c>
      <c r="B1154" s="316" t="str">
        <f t="shared" si="17"/>
        <v>INSERT INTO UPK_TEST.upk_k60.m_k60_buhin_no (buhin_no, created_date, created_tantou_id) VALUES ('76456/7 1AC0A', GETDATE(), 999);</v>
      </c>
    </row>
    <row r="1155" spans="1:2">
      <c r="A1155" s="316" t="s">
        <v>1148</v>
      </c>
      <c r="B1155" s="316" t="str">
        <f t="shared" si="17"/>
        <v>INSERT INTO UPK_TEST.upk_k60.m_k60_buhin_no (buhin_no, created_date, created_tantou_id) VALUES ('76452 1GR0A', GETDATE(), 999);</v>
      </c>
    </row>
    <row r="1156" spans="1:2">
      <c r="A1156" s="316" t="s">
        <v>1149</v>
      </c>
      <c r="B1156" s="316" t="str">
        <f t="shared" si="17"/>
        <v>INSERT INTO UPK_TEST.upk_k60.m_k60_buhin_no (buhin_no, created_date, created_tantou_id) VALUES ('76453 1GR0A', GETDATE(), 999);</v>
      </c>
    </row>
    <row r="1157" spans="1:2">
      <c r="A1157" s="316" t="s">
        <v>1150</v>
      </c>
      <c r="B1157" s="316" t="str">
        <f t="shared" ref="B1157:B1220" si="18">$K$1&amp;"'"&amp;$A1157&amp;"', GETDATE(), 999);"</f>
        <v>INSERT INTO UPK_TEST.upk_k60.m_k60_buhin_no (buhin_no, created_date, created_tantou_id) VALUES ('17205 1VA0A', GETDATE(), 999);</v>
      </c>
    </row>
    <row r="1158" spans="1:2">
      <c r="A1158" s="316" t="s">
        <v>1151</v>
      </c>
      <c r="B1158" s="316" t="str">
        <f t="shared" si="18"/>
        <v>INSERT INTO UPK_TEST.upk_k60.m_k60_buhin_no (buhin_no, created_date, created_tantou_id) VALUES ('17205 5TA0A', GETDATE(), 999);</v>
      </c>
    </row>
    <row r="1159" spans="1:2">
      <c r="A1159" s="316" t="s">
        <v>1152</v>
      </c>
      <c r="B1159" s="316" t="str">
        <f t="shared" si="18"/>
        <v>INSERT INTO UPK_TEST.upk_k60.m_k60_buhin_no (buhin_no, created_date, created_tantou_id) VALUES ('17206 CY00A', GETDATE(), 999);</v>
      </c>
    </row>
    <row r="1160" spans="1:2">
      <c r="A1160" s="316" t="s">
        <v>1153</v>
      </c>
      <c r="B1160" s="316" t="str">
        <f t="shared" si="18"/>
        <v>INSERT INTO UPK_TEST.upk_k60.m_k60_buhin_no (buhin_no, created_date, created_tantou_id) VALUES ('17205 1VB0A', GETDATE(), 999);</v>
      </c>
    </row>
    <row r="1161" spans="1:2">
      <c r="A1161" s="316" t="s">
        <v>1154</v>
      </c>
      <c r="B1161" s="316" t="str">
        <f t="shared" si="18"/>
        <v>INSERT INTO UPK_TEST.upk_k60.m_k60_buhin_no (buhin_no, created_date, created_tantou_id) VALUES ('17206 CY10A', GETDATE(), 999);</v>
      </c>
    </row>
    <row r="1162" spans="1:2">
      <c r="A1162" s="316" t="s">
        <v>5739</v>
      </c>
      <c r="B1162" s="316" t="str">
        <f t="shared" si="18"/>
        <v>INSERT INTO UPK_TEST.upk_k60.m_k60_buhin_no (buhin_no, created_date, created_tantou_id) VALUES ('76584/5 1VA0A', GETDATE(), 999);</v>
      </c>
    </row>
    <row r="1163" spans="1:2">
      <c r="A1163" s="316" t="s">
        <v>1155</v>
      </c>
      <c r="B1163" s="316" t="str">
        <f t="shared" si="18"/>
        <v>INSERT INTO UPK_TEST.upk_k60.m_k60_buhin_no (buhin_no, created_date, created_tantou_id) VALUES ('76516 1VA0A', GETDATE(), 999);</v>
      </c>
    </row>
    <row r="1164" spans="1:2">
      <c r="A1164" s="316" t="s">
        <v>1156</v>
      </c>
      <c r="B1164" s="316" t="str">
        <f t="shared" si="18"/>
        <v>INSERT INTO UPK_TEST.upk_k60.m_k60_buhin_no (buhin_no, created_date, created_tantou_id) VALUES ('76517 1VA0A', GETDATE(), 999);</v>
      </c>
    </row>
    <row r="1165" spans="1:2">
      <c r="A1165" s="316" t="s">
        <v>1157</v>
      </c>
      <c r="B1165" s="316" t="str">
        <f t="shared" si="18"/>
        <v>INSERT INTO UPK_TEST.upk_k60.m_k60_buhin_no (buhin_no, created_date, created_tantou_id) VALUES ('74558 5TA0A', GETDATE(), 999);</v>
      </c>
    </row>
    <row r="1166" spans="1:2">
      <c r="A1166" s="316" t="s">
        <v>1158</v>
      </c>
      <c r="B1166" s="316" t="str">
        <f t="shared" si="18"/>
        <v>INSERT INTO UPK_TEST.upk_k60.m_k60_buhin_no (buhin_no, created_date, created_tantou_id) VALUES ('74559 5TA0A', GETDATE(), 999);</v>
      </c>
    </row>
    <row r="1167" spans="1:2">
      <c r="A1167" s="316" t="s">
        <v>5740</v>
      </c>
      <c r="B1167" s="316" t="str">
        <f t="shared" si="18"/>
        <v>INSERT INTO UPK_TEST.upk_k60.m_k60_buhin_no (buhin_no, created_date, created_tantou_id) VALUES ('75522/3 5TA0A', GETDATE(), 999);</v>
      </c>
    </row>
    <row r="1168" spans="1:2">
      <c r="A1168" s="316" t="s">
        <v>1159</v>
      </c>
      <c r="B1168" s="316" t="str">
        <f t="shared" si="18"/>
        <v>INSERT INTO UPK_TEST.upk_k60.m_k60_buhin_no (buhin_no, created_date, created_tantou_id) VALUES ('75112 5YJ0A', GETDATE(), 999);</v>
      </c>
    </row>
    <row r="1169" spans="1:2">
      <c r="A1169" s="316" t="s">
        <v>1160</v>
      </c>
      <c r="B1169" s="316" t="str">
        <f t="shared" si="18"/>
        <v>INSERT INTO UPK_TEST.upk_k60.m_k60_buhin_no (buhin_no, created_date, created_tantou_id) VALUES ('75113 5YJ0A', GETDATE(), 999);</v>
      </c>
    </row>
    <row r="1170" spans="1:2">
      <c r="A1170" s="316" t="s">
        <v>1161</v>
      </c>
      <c r="B1170" s="316" t="str">
        <f t="shared" si="18"/>
        <v>INSERT INTO UPK_TEST.upk_k60.m_k60_buhin_no (buhin_no, created_date, created_tantou_id) VALUES ('74554 3XA0A', GETDATE(), 999);</v>
      </c>
    </row>
    <row r="1171" spans="1:2">
      <c r="A1171" s="316" t="s">
        <v>1162</v>
      </c>
      <c r="B1171" s="316" t="str">
        <f t="shared" si="18"/>
        <v>INSERT INTO UPK_TEST.upk_k60.m_k60_buhin_no (buhin_no, created_date, created_tantou_id) VALUES ('74554 3XA0B', GETDATE(), 999);</v>
      </c>
    </row>
    <row r="1172" spans="1:2">
      <c r="A1172" s="316" t="s">
        <v>1163</v>
      </c>
      <c r="B1172" s="316" t="str">
        <f t="shared" si="18"/>
        <v>INSERT INTO UPK_TEST.upk_k60.m_k60_buhin_no (buhin_no, created_date, created_tantou_id) VALUES ('74554 3XR0A', GETDATE(), 999);</v>
      </c>
    </row>
    <row r="1173" spans="1:2">
      <c r="A1173" s="316" t="s">
        <v>1164</v>
      </c>
      <c r="B1173" s="316" t="str">
        <f t="shared" si="18"/>
        <v>INSERT INTO UPK_TEST.upk_k60.m_k60_buhin_no (buhin_no, created_date, created_tantou_id) VALUES ('74282 3XA0AUF', GETDATE(), 999);</v>
      </c>
    </row>
    <row r="1174" spans="1:2">
      <c r="A1174" s="316" t="s">
        <v>1165</v>
      </c>
      <c r="B1174" s="316" t="str">
        <f t="shared" si="18"/>
        <v>INSERT INTO UPK_TEST.upk_k60.m_k60_buhin_no (buhin_no, created_date, created_tantou_id) VALUES ('74282 3XE0AUF', GETDATE(), 999);</v>
      </c>
    </row>
    <row r="1175" spans="1:2">
      <c r="A1175" s="316" t="s">
        <v>1166</v>
      </c>
      <c r="B1175" s="316" t="str">
        <f t="shared" si="18"/>
        <v>INSERT INTO UPK_TEST.upk_k60.m_k60_buhin_no (buhin_no, created_date, created_tantou_id) VALUES ('74282 5YJ0A', GETDATE(), 999);</v>
      </c>
    </row>
    <row r="1176" spans="1:2">
      <c r="A1176" s="316" t="s">
        <v>1167</v>
      </c>
      <c r="B1176" s="316" t="str">
        <f t="shared" si="18"/>
        <v>INSERT INTO UPK_TEST.upk_k60.m_k60_buhin_no (buhin_no, created_date, created_tantou_id) VALUES ('74282 5YJ0B', GETDATE(), 999);</v>
      </c>
    </row>
    <row r="1177" spans="1:2">
      <c r="A1177" s="316" t="s">
        <v>1168</v>
      </c>
      <c r="B1177" s="316" t="str">
        <f t="shared" si="18"/>
        <v>INSERT INTO UPK_TEST.upk_k60.m_k60_buhin_no (buhin_no, created_date, created_tantou_id) VALUES ('74282 5YJ0D', GETDATE(), 999);</v>
      </c>
    </row>
    <row r="1178" spans="1:2">
      <c r="A1178" s="316" t="s">
        <v>5741</v>
      </c>
      <c r="B1178" s="316" t="str">
        <f t="shared" si="18"/>
        <v>INSERT INTO UPK_TEST.upk_k60.m_k60_buhin_no (buhin_no, created_date, created_tantou_id) VALUES ('74332/3 3VA0A', GETDATE(), 999);</v>
      </c>
    </row>
    <row r="1179" spans="1:2">
      <c r="A1179" s="316" t="s">
        <v>1169</v>
      </c>
      <c r="B1179" s="316" t="str">
        <f t="shared" si="18"/>
        <v>INSERT INTO UPK_TEST.upk_k60.m_k60_buhin_no (buhin_no, created_date, created_tantou_id) VALUES ('76232 3VA0A', GETDATE(), 999);</v>
      </c>
    </row>
    <row r="1180" spans="1:2">
      <c r="A1180" s="316" t="s">
        <v>1170</v>
      </c>
      <c r="B1180" s="316" t="str">
        <f t="shared" si="18"/>
        <v>INSERT INTO UPK_TEST.upk_k60.m_k60_buhin_no (buhin_no, created_date, created_tantou_id) VALUES ('76233 3VA0A', GETDATE(), 999);</v>
      </c>
    </row>
    <row r="1181" spans="1:2">
      <c r="A1181" s="316" t="s">
        <v>5742</v>
      </c>
      <c r="B1181" s="316" t="str">
        <f t="shared" si="18"/>
        <v>INSERT INTO UPK_TEST.upk_k60.m_k60_buhin_no (buhin_no, created_date, created_tantou_id) VALUES ('76340/1 3VA0A', GETDATE(), 999);</v>
      </c>
    </row>
    <row r="1182" spans="1:2">
      <c r="A1182" s="316" t="s">
        <v>1171</v>
      </c>
      <c r="B1182" s="316" t="str">
        <f t="shared" si="18"/>
        <v>INSERT INTO UPK_TEST.upk_k60.m_k60_buhin_no (buhin_no, created_date, created_tantou_id) VALUES ('76572 3VA0A', GETDATE(), 999);</v>
      </c>
    </row>
    <row r="1183" spans="1:2">
      <c r="A1183" s="316" t="s">
        <v>1172</v>
      </c>
      <c r="B1183" s="316" t="str">
        <f t="shared" si="18"/>
        <v>INSERT INTO UPK_TEST.upk_k60.m_k60_buhin_no (buhin_no, created_date, created_tantou_id) VALUES ('76573 3VA0A', GETDATE(), 999);</v>
      </c>
    </row>
    <row r="1184" spans="1:2">
      <c r="A1184" s="316" t="s">
        <v>5743</v>
      </c>
      <c r="B1184" s="316" t="str">
        <f t="shared" si="18"/>
        <v>INSERT INTO UPK_TEST.upk_k60.m_k60_buhin_no (buhin_no, created_date, created_tantou_id) VALUES ('76516/7 3VA0A', GETDATE(), 999);</v>
      </c>
    </row>
    <row r="1185" spans="1:2">
      <c r="A1185" s="316" t="s">
        <v>5744</v>
      </c>
      <c r="B1185" s="316" t="str">
        <f t="shared" si="18"/>
        <v>INSERT INTO UPK_TEST.upk_k60.m_k60_buhin_no (buhin_no, created_date, created_tantou_id) VALUES ('76634/5 3VA0A', GETDATE(), 999);</v>
      </c>
    </row>
    <row r="1186" spans="1:2">
      <c r="A1186" s="316" t="s">
        <v>1173</v>
      </c>
      <c r="B1186" s="316" t="str">
        <f t="shared" si="18"/>
        <v>INSERT INTO UPK_TEST.upk_k60.m_k60_buhin_no (buhin_no, created_date, created_tantou_id) VALUES ('79142 3VA0A', GETDATE(), 999);</v>
      </c>
    </row>
    <row r="1187" spans="1:2">
      <c r="A1187" s="316" t="s">
        <v>1174</v>
      </c>
      <c r="B1187" s="316" t="str">
        <f t="shared" si="18"/>
        <v>INSERT INTO UPK_TEST.upk_k60.m_k60_buhin_no (buhin_no, created_date, created_tantou_id) VALUES ('67112 4CB0A', GETDATE(), 999);</v>
      </c>
    </row>
    <row r="1188" spans="1:2">
      <c r="A1188" s="316" t="s">
        <v>1175</v>
      </c>
      <c r="B1188" s="316" t="str">
        <f t="shared" si="18"/>
        <v>INSERT INTO UPK_TEST.upk_k60.m_k60_buhin_no (buhin_no, created_date, created_tantou_id) VALUES ('67112 4CC0A', GETDATE(), 999);</v>
      </c>
    </row>
    <row r="1189" spans="1:2">
      <c r="A1189" s="316" t="s">
        <v>5745</v>
      </c>
      <c r="B1189" s="316" t="str">
        <f t="shared" si="18"/>
        <v>INSERT INTO UPK_TEST.upk_k60.m_k60_buhin_no (buhin_no, created_date, created_tantou_id) VALUES ('75262/3 4CB5A', GETDATE(), 999);</v>
      </c>
    </row>
    <row r="1190" spans="1:2">
      <c r="A1190" s="316" t="s">
        <v>5746</v>
      </c>
      <c r="B1190" s="316" t="str">
        <f t="shared" si="18"/>
        <v>INSERT INTO UPK_TEST.upk_k60.m_k60_buhin_no (buhin_no, created_date, created_tantou_id) VALUES ('75262/3 6FK5A', GETDATE(), 999);</v>
      </c>
    </row>
    <row r="1191" spans="1:2">
      <c r="A1191" s="316" t="s">
        <v>1176</v>
      </c>
      <c r="B1191" s="316" t="str">
        <f t="shared" si="18"/>
        <v>INSERT INTO UPK_TEST.upk_k60.m_k60_buhin_no (buhin_no, created_date, created_tantou_id) VALUES ('75632 4CE0A', GETDATE(), 999);</v>
      </c>
    </row>
    <row r="1192" spans="1:2">
      <c r="A1192" s="316" t="s">
        <v>5747</v>
      </c>
      <c r="B1192" s="316" t="str">
        <f t="shared" si="18"/>
        <v>INSERT INTO UPK_TEST.upk_k60.m_k60_buhin_no (buhin_no, created_date, created_tantou_id) VALUES ('76516/7 4CC0A', GETDATE(), 999);</v>
      </c>
    </row>
    <row r="1193" spans="1:2">
      <c r="A1193" s="316" t="s">
        <v>5748</v>
      </c>
      <c r="B1193" s="316" t="str">
        <f t="shared" si="18"/>
        <v>INSERT INTO UPK_TEST.upk_k60.m_k60_buhin_no (buhin_no, created_date, created_tantou_id) VALUES ('76582/3 4CF0B', GETDATE(), 999);</v>
      </c>
    </row>
    <row r="1194" spans="1:2">
      <c r="A1194" s="316" t="s">
        <v>1177</v>
      </c>
      <c r="B1194" s="316" t="str">
        <f t="shared" si="18"/>
        <v>INSERT INTO UPK_TEST.upk_k60.m_k60_buhin_no (buhin_no, created_date, created_tantou_id) VALUES ('75632 6MA0A', GETDATE(), 999);</v>
      </c>
    </row>
    <row r="1195" spans="1:2">
      <c r="A1195" s="316" t="s">
        <v>5749</v>
      </c>
      <c r="B1195" s="316" t="str">
        <f t="shared" si="18"/>
        <v>INSERT INTO UPK_TEST.upk_k60.m_k60_buhin_no (buhin_no, created_date, created_tantou_id) VALUES ('76752/3 6MA0A', GETDATE(), 999);</v>
      </c>
    </row>
    <row r="1196" spans="1:2">
      <c r="A1196" s="316" t="s">
        <v>5750</v>
      </c>
      <c r="B1196" s="316" t="str">
        <f t="shared" si="18"/>
        <v>INSERT INTO UPK_TEST.upk_k60.m_k60_buhin_no (buhin_no, created_date, created_tantou_id) VALUES ('76636/7 6MR0A', GETDATE(), 999);</v>
      </c>
    </row>
    <row r="1197" spans="1:2">
      <c r="A1197" s="316" t="s">
        <v>5751</v>
      </c>
      <c r="B1197" s="316" t="str">
        <f t="shared" si="18"/>
        <v>INSERT INTO UPK_TEST.upk_k60.m_k60_buhin_no (buhin_no, created_date, created_tantou_id) VALUES ('62518/9 6RA0A', GETDATE(), 999);</v>
      </c>
    </row>
    <row r="1198" spans="1:2">
      <c r="A1198" s="316" t="s">
        <v>5752</v>
      </c>
      <c r="B1198" s="316" t="str">
        <f t="shared" si="18"/>
        <v>INSERT INTO UPK_TEST.upk_k60.m_k60_buhin_no (buhin_no, created_date, created_tantou_id) VALUES ('64194/5 6RA0A', GETDATE(), 999);</v>
      </c>
    </row>
    <row r="1199" spans="1:2">
      <c r="A1199" s="316" t="s">
        <v>5753</v>
      </c>
      <c r="B1199" s="316" t="str">
        <f t="shared" si="18"/>
        <v>INSERT INTO UPK_TEST.upk_k60.m_k60_buhin_no (buhin_no, created_date, created_tantou_id) VALUES ('5220A N300000/N290000', GETDATE(), 999);</v>
      </c>
    </row>
    <row r="1200" spans="1:2">
      <c r="A1200" s="316" t="s">
        <v>5754</v>
      </c>
      <c r="B1200" s="316" t="str">
        <f t="shared" si="18"/>
        <v>INSERT INTO UPK_TEST.upk_k60.m_k60_buhin_no (buhin_no, created_date, created_tantou_id) VALUES ('74332/3 6RA0A', GETDATE(), 999);</v>
      </c>
    </row>
    <row r="1201" spans="1:2">
      <c r="A1201" s="316" t="s">
        <v>5755</v>
      </c>
      <c r="B1201" s="316" t="str">
        <f t="shared" si="18"/>
        <v>INSERT INTO UPK_TEST.upk_k60.m_k60_buhin_no (buhin_no, created_date, created_tantou_id) VALUES ('5253C J9800/J9700', GETDATE(), 999);</v>
      </c>
    </row>
    <row r="1202" spans="1:2">
      <c r="A1202" s="316" t="s">
        <v>1178</v>
      </c>
      <c r="B1202" s="316" t="str">
        <f t="shared" si="18"/>
        <v>INSERT INTO UPK_TEST.upk_k60.m_k60_buhin_no (buhin_no, created_date, created_tantou_id) VALUES ('74372 6RA0A', GETDATE(), 999);</v>
      </c>
    </row>
    <row r="1203" spans="1:2">
      <c r="A1203" s="316" t="s">
        <v>1179</v>
      </c>
      <c r="B1203" s="316" t="str">
        <f t="shared" si="18"/>
        <v>INSERT INTO UPK_TEST.upk_k60.m_k60_buhin_no (buhin_no, created_date, created_tantou_id) VALUES ('5253B X2700', GETDATE(), 999);</v>
      </c>
    </row>
    <row r="1204" spans="1:2">
      <c r="A1204" s="316" t="s">
        <v>5756</v>
      </c>
      <c r="B1204" s="316" t="str">
        <f t="shared" si="18"/>
        <v>INSERT INTO UPK_TEST.upk_k60.m_k60_buhin_no (buhin_no, created_date, created_tantou_id) VALUES ('75134/5 6RA0A', GETDATE(), 999);</v>
      </c>
    </row>
    <row r="1205" spans="1:2">
      <c r="A1205" s="316" t="s">
        <v>5757</v>
      </c>
      <c r="B1205" s="316" t="str">
        <f t="shared" si="18"/>
        <v>INSERT INTO UPK_TEST.upk_k60.m_k60_buhin_no (buhin_no, created_date, created_tantou_id) VALUES ('75528/9 6RA0A', GETDATE(), 999);</v>
      </c>
    </row>
    <row r="1206" spans="1:2">
      <c r="A1206" s="316" t="s">
        <v>5758</v>
      </c>
      <c r="B1206" s="316" t="str">
        <f t="shared" si="18"/>
        <v>INSERT INTO UPK_TEST.upk_k60.m_k60_buhin_no (buhin_no, created_date, created_tantou_id) VALUES ('5253C A6600/A6500', GETDATE(), 999);</v>
      </c>
    </row>
    <row r="1207" spans="1:2">
      <c r="A1207" s="316" t="s">
        <v>5759</v>
      </c>
      <c r="B1207" s="316" t="str">
        <f t="shared" si="18"/>
        <v>INSERT INTO UPK_TEST.upk_k60.m_k60_buhin_no (buhin_no, created_date, created_tantou_id) VALUES ('755C4/5 6RA0A', GETDATE(), 999);</v>
      </c>
    </row>
    <row r="1208" spans="1:2">
      <c r="A1208" s="316" t="s">
        <v>5760</v>
      </c>
      <c r="B1208" s="316" t="str">
        <f t="shared" si="18"/>
        <v>INSERT INTO UPK_TEST.upk_k60.m_k60_buhin_no (buhin_no, created_date, created_tantou_id) VALUES ('5253C A7400/A7300', GETDATE(), 999);</v>
      </c>
    </row>
    <row r="1209" spans="1:2">
      <c r="A1209" s="316" t="s">
        <v>5761</v>
      </c>
      <c r="B1209" s="316" t="str">
        <f t="shared" si="18"/>
        <v>INSERT INTO UPK_TEST.upk_k60.m_k60_buhin_no (buhin_no, created_date, created_tantou_id) VALUES ('76246/7 6RA0A', GETDATE(), 999);</v>
      </c>
    </row>
    <row r="1210" spans="1:2">
      <c r="A1210" s="316" t="s">
        <v>1180</v>
      </c>
      <c r="B1210" s="316" t="str">
        <f t="shared" si="18"/>
        <v>INSERT INTO UPK_TEST.upk_k60.m_k60_buhin_no (buhin_no, created_date, created_tantou_id) VALUES ('76714 6RA0A', GETDATE(), 999);</v>
      </c>
    </row>
    <row r="1211" spans="1:2">
      <c r="A1211" s="316" t="s">
        <v>1181</v>
      </c>
      <c r="B1211" s="316" t="str">
        <f t="shared" si="18"/>
        <v>INSERT INTO UPK_TEST.upk_k60.m_k60_buhin_no (buhin_no, created_date, created_tantou_id) VALUES ('76715 6RA0A', GETDATE(), 999);</v>
      </c>
    </row>
    <row r="1212" spans="1:2">
      <c r="A1212" s="316" t="s">
        <v>1182</v>
      </c>
      <c r="B1212" s="316" t="str">
        <f t="shared" si="18"/>
        <v>INSERT INTO UPK_TEST.upk_k60.m_k60_buhin_no (buhin_no, created_date, created_tantou_id) VALUES ('5253C D4100', GETDATE(), 999);</v>
      </c>
    </row>
    <row r="1213" spans="1:2">
      <c r="A1213" s="316" t="s">
        <v>1183</v>
      </c>
      <c r="B1213" s="316" t="str">
        <f t="shared" si="18"/>
        <v>INSERT INTO UPK_TEST.upk_k60.m_k60_buhin_no (buhin_no, created_date, created_tantou_id) VALUES ('5253C D5500', GETDATE(), 999);</v>
      </c>
    </row>
    <row r="1214" spans="1:2">
      <c r="A1214" s="316" t="s">
        <v>1184</v>
      </c>
      <c r="B1214" s="316" t="str">
        <f t="shared" si="18"/>
        <v>INSERT INTO UPK_TEST.upk_k60.m_k60_buhin_no (buhin_no, created_date, created_tantou_id) VALUES ('5240C 66500', GETDATE(), 999);</v>
      </c>
    </row>
    <row r="1215" spans="1:2">
      <c r="A1215" s="316" t="s">
        <v>1185</v>
      </c>
      <c r="B1215" s="316" t="str">
        <f t="shared" si="18"/>
        <v>INSERT INTO UPK_TEST.upk_k60.m_k60_buhin_no (buhin_no, created_date, created_tantou_id) VALUES ('67413 6US0B', GETDATE(), 999);</v>
      </c>
    </row>
    <row r="1216" spans="1:2">
      <c r="A1216" s="316" t="s">
        <v>1186</v>
      </c>
      <c r="B1216" s="316" t="str">
        <f t="shared" si="18"/>
        <v>INSERT INTO UPK_TEST.upk_k60.m_k60_buhin_no (buhin_no, created_date, created_tantou_id) VALUES ('67413 6RL0B', GETDATE(), 999);</v>
      </c>
    </row>
    <row r="1217" spans="1:2">
      <c r="A1217" s="316" t="s">
        <v>1187</v>
      </c>
      <c r="B1217" s="316" t="str">
        <f t="shared" si="18"/>
        <v>INSERT INTO UPK_TEST.upk_k60.m_k60_buhin_no (buhin_no, created_date, created_tantou_id) VALUES ('5253C S6800', GETDATE(), 999);</v>
      </c>
    </row>
    <row r="1218" spans="1:2">
      <c r="A1218" s="316" t="s">
        <v>1188</v>
      </c>
      <c r="B1218" s="316" t="str">
        <f t="shared" si="18"/>
        <v>INSERT INTO UPK_TEST.upk_k60.m_k60_buhin_no (buhin_no, created_date, created_tantou_id) VALUES ('5253C D7100', GETDATE(), 999);</v>
      </c>
    </row>
    <row r="1219" spans="1:2">
      <c r="A1219" s="316" t="s">
        <v>1189</v>
      </c>
      <c r="B1219" s="316" t="str">
        <f t="shared" si="18"/>
        <v>INSERT INTO UPK_TEST.upk_k60.m_k60_buhin_no (buhin_no, created_date, created_tantou_id) VALUES ('5253C D7200', GETDATE(), 999);</v>
      </c>
    </row>
    <row r="1220" spans="1:2">
      <c r="A1220" s="316" t="s">
        <v>1190</v>
      </c>
      <c r="B1220" s="316" t="str">
        <f t="shared" si="18"/>
        <v>INSERT INTO UPK_TEST.upk_k60.m_k60_buhin_no (buhin_no, created_date, created_tantou_id) VALUES ('67331 21G00', GETDATE(), 999);</v>
      </c>
    </row>
    <row r="1221" spans="1:2">
      <c r="A1221" s="316" t="s">
        <v>1191</v>
      </c>
      <c r="B1221" s="316" t="str">
        <f t="shared" ref="B1221:B1284" si="19">$K$1&amp;"'"&amp;$A1221&amp;"', GETDATE(), 999);"</f>
        <v>INSERT INTO UPK_TEST.upk_k60.m_k60_buhin_no (buhin_no, created_date, created_tantou_id) VALUES ('67331 21G00-E', GETDATE(), 999);</v>
      </c>
    </row>
    <row r="1222" spans="1:2">
      <c r="A1222" s="316" t="s">
        <v>1192</v>
      </c>
      <c r="B1222" s="316" t="str">
        <f t="shared" si="19"/>
        <v>INSERT INTO UPK_TEST.upk_k60.m_k60_buhin_no (buhin_no, created_date, created_tantou_id) VALUES ('67331 21G00-B', GETDATE(), 999);</v>
      </c>
    </row>
    <row r="1223" spans="1:2">
      <c r="A1223" s="316" t="s">
        <v>1193</v>
      </c>
      <c r="B1223" s="316" t="str">
        <f t="shared" si="19"/>
        <v>INSERT INTO UPK_TEST.upk_k60.m_k60_buhin_no (buhin_no, created_date, created_tantou_id) VALUES ('74755 65Y0001', GETDATE(), 999);</v>
      </c>
    </row>
    <row r="1224" spans="1:2">
      <c r="A1224" s="316" t="s">
        <v>1194</v>
      </c>
      <c r="B1224" s="316" t="str">
        <f t="shared" si="19"/>
        <v>INSERT INTO UPK_TEST.upk_k60.m_k60_buhin_no (buhin_no, created_date, created_tantou_id) VALUES ('93634 01G00-G', GETDATE(), 999);</v>
      </c>
    </row>
    <row r="1225" spans="1:2">
      <c r="A1225" s="316" t="s">
        <v>1195</v>
      </c>
      <c r="B1225" s="316" t="str">
        <f t="shared" si="19"/>
        <v>INSERT INTO UPK_TEST.upk_k60.m_k60_buhin_no (buhin_no, created_date, created_tantou_id) VALUES ('79146 0N800', GETDATE(), 999);</v>
      </c>
    </row>
    <row r="1226" spans="1:2">
      <c r="A1226" s="316" t="s">
        <v>1196</v>
      </c>
      <c r="B1226" s="316" t="str">
        <f t="shared" si="19"/>
        <v>INSERT INTO UPK_TEST.upk_k60.m_k60_buhin_no (buhin_no, created_date, created_tantou_id) VALUES ('66812 92G00', GETDATE(), 999);</v>
      </c>
    </row>
    <row r="1227" spans="1:2">
      <c r="A1227" s="316" t="s">
        <v>1197</v>
      </c>
      <c r="B1227" s="316" t="str">
        <f t="shared" si="19"/>
        <v>INSERT INTO UPK_TEST.upk_k60.m_k60_buhin_no (buhin_no, created_date, created_tantou_id) VALUES ('66812 92G10', GETDATE(), 999);</v>
      </c>
    </row>
    <row r="1228" spans="1:2">
      <c r="A1228" s="316" t="s">
        <v>5762</v>
      </c>
      <c r="B1228" s="316" t="str">
        <f t="shared" si="19"/>
        <v>INSERT INTO UPK_TEST.upk_k60.m_k60_buhin_no (buhin_no, created_date, created_tantou_id) VALUES ('62522/3 85F00', GETDATE(), 999);</v>
      </c>
    </row>
    <row r="1229" spans="1:2">
      <c r="A1229" s="316" t="s">
        <v>1198</v>
      </c>
      <c r="B1229" s="316" t="str">
        <f t="shared" si="19"/>
        <v>INSERT INTO UPK_TEST.upk_k60.m_k60_buhin_no (buhin_no, created_date, created_tantou_id) VALUES ('96112 0W700', GETDATE(), 999);</v>
      </c>
    </row>
    <row r="1230" spans="1:2">
      <c r="A1230" s="316" t="s">
        <v>1199</v>
      </c>
      <c r="B1230" s="316" t="str">
        <f t="shared" si="19"/>
        <v>INSERT INTO UPK_TEST.upk_k60.m_k60_buhin_no (buhin_no, created_date, created_tantou_id) VALUES ('96113 0W700', GETDATE(), 999);</v>
      </c>
    </row>
    <row r="1231" spans="1:2">
      <c r="A1231" s="316" t="s">
        <v>5763</v>
      </c>
      <c r="B1231" s="316" t="str">
        <f t="shared" si="19"/>
        <v>INSERT INTO UPK_TEST.upk_k60.m_k60_buhin_no (buhin_no, created_date, created_tantou_id) VALUES ('62522/3 0W000', GETDATE(), 999);</v>
      </c>
    </row>
    <row r="1232" spans="1:2">
      <c r="A1232" s="316" t="s">
        <v>1200</v>
      </c>
      <c r="B1232" s="316" t="str">
        <f t="shared" si="19"/>
        <v>INSERT INTO UPK_TEST.upk_k60.m_k60_buhin_no (buhin_no, created_date, created_tantou_id) VALUES ('62032 6N000-B', GETDATE(), 999);</v>
      </c>
    </row>
    <row r="1233" spans="1:2">
      <c r="A1233" s="316" t="s">
        <v>1201</v>
      </c>
      <c r="B1233" s="316" t="str">
        <f t="shared" si="19"/>
        <v>INSERT INTO UPK_TEST.upk_k60.m_k60_buhin_no (buhin_no, created_date, created_tantou_id) VALUES ('73256 4M500', GETDATE(), 999);</v>
      </c>
    </row>
    <row r="1234" spans="1:2">
      <c r="A1234" s="316" t="s">
        <v>5764</v>
      </c>
      <c r="B1234" s="316" t="str">
        <f t="shared" si="19"/>
        <v>INSERT INTO UPK_TEST.upk_k60.m_k60_buhin_no (buhin_no, created_date, created_tantou_id) VALUES ('78136/7 4M500', GETDATE(), 999);</v>
      </c>
    </row>
    <row r="1235" spans="1:2">
      <c r="A1235" s="316" t="s">
        <v>1202</v>
      </c>
      <c r="B1235" s="316" t="str">
        <f t="shared" si="19"/>
        <v>INSERT INTO UPK_TEST.upk_k60.m_k60_buhin_no (buhin_no, created_date, created_tantou_id) VALUES ('78142 6N600', GETDATE(), 999);</v>
      </c>
    </row>
    <row r="1236" spans="1:2">
      <c r="A1236" s="316" t="s">
        <v>1203</v>
      </c>
      <c r="B1236" s="316" t="str">
        <f t="shared" si="19"/>
        <v>INSERT INTO UPK_TEST.upk_k60.m_k60_buhin_no (buhin_no, created_date, created_tantou_id) VALUES ('78143 6N600', GETDATE(), 999);</v>
      </c>
    </row>
    <row r="1237" spans="1:2">
      <c r="A1237" s="316" t="s">
        <v>1204</v>
      </c>
      <c r="B1237" s="316" t="str">
        <f t="shared" si="19"/>
        <v>INSERT INTO UPK_TEST.upk_k60.m_k60_buhin_no (buhin_no, created_date, created_tantou_id) VALUES ('79113 6N600', GETDATE(), 999);</v>
      </c>
    </row>
    <row r="1238" spans="1:2">
      <c r="A1238" s="316" t="s">
        <v>5765</v>
      </c>
      <c r="B1238" s="316" t="str">
        <f t="shared" si="19"/>
        <v>INSERT INTO UPK_TEST.upk_k60.m_k60_buhin_no (buhin_no, created_date, created_tantou_id) VALUES ('85232/3 4M400', GETDATE(), 999);</v>
      </c>
    </row>
    <row r="1239" spans="1:2">
      <c r="A1239" s="316" t="s">
        <v>1205</v>
      </c>
      <c r="B1239" s="316" t="str">
        <f t="shared" si="19"/>
        <v>INSERT INTO UPK_TEST.upk_k60.m_k60_buhin_no (buhin_no, created_date, created_tantou_id) VALUES ('79112 4M400', GETDATE(), 999);</v>
      </c>
    </row>
    <row r="1240" spans="1:2">
      <c r="A1240" s="316" t="s">
        <v>1206</v>
      </c>
      <c r="B1240" s="316" t="str">
        <f t="shared" si="19"/>
        <v>INSERT INTO UPK_TEST.upk_k60.m_k60_buhin_no (buhin_no, created_date, created_tantou_id) VALUES ('79113 4M400', GETDATE(), 999);</v>
      </c>
    </row>
    <row r="1241" spans="1:2">
      <c r="A1241" s="316" t="s">
        <v>1207</v>
      </c>
      <c r="B1241" s="316" t="str">
        <f t="shared" si="19"/>
        <v>INSERT INTO UPK_TEST.upk_k60.m_k60_buhin_no (buhin_no, created_date, created_tantou_id) VALUES ('79113 4M500', GETDATE(), 999);</v>
      </c>
    </row>
    <row r="1242" spans="1:2">
      <c r="A1242" s="316" t="s">
        <v>1208</v>
      </c>
      <c r="B1242" s="316" t="str">
        <f t="shared" si="19"/>
        <v>INSERT INTO UPK_TEST.upk_k60.m_k60_buhin_no (buhin_no, created_date, created_tantou_id) VALUES ('79112 85F00', GETDATE(), 999);</v>
      </c>
    </row>
    <row r="1243" spans="1:2">
      <c r="A1243" s="316" t="s">
        <v>1209</v>
      </c>
      <c r="B1243" s="316" t="str">
        <f t="shared" si="19"/>
        <v>INSERT INTO UPK_TEST.upk_k60.m_k60_buhin_no (buhin_no, created_date, created_tantou_id) VALUES ('76632 8H300', GETDATE(), 999);</v>
      </c>
    </row>
    <row r="1244" spans="1:2">
      <c r="A1244" s="316" t="s">
        <v>1210</v>
      </c>
      <c r="B1244" s="316" t="str">
        <f t="shared" si="19"/>
        <v>INSERT INTO UPK_TEST.upk_k60.m_k60_buhin_no (buhin_no, created_date, created_tantou_id) VALUES ('76633 8H300', GETDATE(), 999);</v>
      </c>
    </row>
    <row r="1245" spans="1:2">
      <c r="A1245" s="316" t="s">
        <v>1211</v>
      </c>
      <c r="B1245" s="316" t="str">
        <f t="shared" si="19"/>
        <v>INSERT INTO UPK_TEST.upk_k60.m_k60_buhin_no (buhin_no, created_date, created_tantou_id) VALUES ('62036 8H700', GETDATE(), 999);</v>
      </c>
    </row>
    <row r="1246" spans="1:2">
      <c r="A1246" s="316" t="s">
        <v>1212</v>
      </c>
      <c r="B1246" s="316" t="str">
        <f t="shared" si="19"/>
        <v>INSERT INTO UPK_TEST.upk_k60.m_k60_buhin_no (buhin_no, created_date, created_tantou_id) VALUES ('62038 8H710', GETDATE(), 999);</v>
      </c>
    </row>
    <row r="1247" spans="1:2">
      <c r="A1247" s="316" t="s">
        <v>1213</v>
      </c>
      <c r="B1247" s="316" t="str">
        <f t="shared" si="19"/>
        <v>INSERT INTO UPK_TEST.upk_k60.m_k60_buhin_no (buhin_no, created_date, created_tantou_id) VALUES ('79142 8H300', GETDATE(), 999);</v>
      </c>
    </row>
    <row r="1248" spans="1:2">
      <c r="A1248" s="316" t="s">
        <v>1214</v>
      </c>
      <c r="B1248" s="316" t="str">
        <f t="shared" si="19"/>
        <v>INSERT INTO UPK_TEST.upk_k60.m_k60_buhin_no (buhin_no, created_date, created_tantou_id) VALUES ('62512 AU00001', GETDATE(), 999);</v>
      </c>
    </row>
    <row r="1249" spans="1:2">
      <c r="A1249" s="316" t="s">
        <v>1215</v>
      </c>
      <c r="B1249" s="316" t="str">
        <f t="shared" si="19"/>
        <v>INSERT INTO UPK_TEST.upk_k60.m_k60_buhin_no (buhin_no, created_date, created_tantou_id) VALUES ('74762 CA01A', GETDATE(), 999);</v>
      </c>
    </row>
    <row r="1250" spans="1:2">
      <c r="A1250" s="316" t="s">
        <v>5766</v>
      </c>
      <c r="B1250" s="316" t="str">
        <f t="shared" si="19"/>
        <v>INSERT INTO UPK_TEST.upk_k60.m_k60_buhin_no (buhin_no, created_date, created_tantou_id) VALUES ('78136/7 9Y000', GETDATE(), 999);</v>
      </c>
    </row>
    <row r="1251" spans="1:2">
      <c r="A1251" s="316" t="s">
        <v>1216</v>
      </c>
      <c r="B1251" s="316" t="str">
        <f t="shared" si="19"/>
        <v>INSERT INTO UPK_TEST.upk_k60.m_k60_buhin_no (buhin_no, created_date, created_tantou_id) VALUES ('78142 9Y00001', GETDATE(), 999);</v>
      </c>
    </row>
    <row r="1252" spans="1:2">
      <c r="A1252" s="316" t="s">
        <v>1217</v>
      </c>
      <c r="B1252" s="316" t="str">
        <f t="shared" si="19"/>
        <v>INSERT INTO UPK_TEST.upk_k60.m_k60_buhin_no (buhin_no, created_date, created_tantou_id) VALUES ('78143 9Y00001', GETDATE(), 999);</v>
      </c>
    </row>
    <row r="1253" spans="1:2">
      <c r="A1253" s="316" t="s">
        <v>5767</v>
      </c>
      <c r="B1253" s="316" t="str">
        <f t="shared" si="19"/>
        <v>INSERT INTO UPK_TEST.upk_k60.m_k60_buhin_no (buhin_no, created_date, created_tantou_id) VALUES ('62522/3 4U000', GETDATE(), 999);</v>
      </c>
    </row>
    <row r="1254" spans="1:2">
      <c r="A1254" s="316" t="s">
        <v>1218</v>
      </c>
      <c r="B1254" s="316" t="str">
        <f t="shared" si="19"/>
        <v>INSERT INTO UPK_TEST.upk_k60.m_k60_buhin_no (buhin_no, created_date, created_tantou_id) VALUES ('17285 EN10001', GETDATE(), 999);</v>
      </c>
    </row>
    <row r="1255" spans="1:2">
      <c r="A1255" s="316" t="s">
        <v>1219</v>
      </c>
      <c r="B1255" s="316" t="str">
        <f t="shared" si="19"/>
        <v>INSERT INTO UPK_TEST.upk_k60.m_k60_buhin_no (buhin_no, created_date, created_tantou_id) VALUES ('85032 EN000', GETDATE(), 999);</v>
      </c>
    </row>
    <row r="1256" spans="1:2">
      <c r="A1256" s="316" t="s">
        <v>5768</v>
      </c>
      <c r="B1256" s="316" t="str">
        <f t="shared" si="19"/>
        <v>INSERT INTO UPK_TEST.upk_k60.m_k60_buhin_no (buhin_no, created_date, created_tantou_id) VALUES ('61413/4 B5010', GETDATE(), 999);</v>
      </c>
    </row>
    <row r="1257" spans="1:2">
      <c r="A1257" s="316" t="s">
        <v>1220</v>
      </c>
      <c r="B1257" s="316" t="str">
        <f t="shared" si="19"/>
        <v>INSERT INTO UPK_TEST.upk_k60.m_k60_buhin_no (buhin_no, created_date, created_tantou_id) VALUES ('74317 JG00A', GETDATE(), 999);</v>
      </c>
    </row>
    <row r="1258" spans="1:2">
      <c r="A1258" s="316" t="s">
        <v>1221</v>
      </c>
      <c r="B1258" s="316" t="str">
        <f t="shared" si="19"/>
        <v>INSERT INTO UPK_TEST.upk_k60.m_k60_buhin_no (buhin_no, created_date, created_tantou_id) VALUES ('74317 JG00A-K', GETDATE(), 999);</v>
      </c>
    </row>
    <row r="1259" spans="1:2">
      <c r="A1259" s="316" t="s">
        <v>1222</v>
      </c>
      <c r="B1259" s="316" t="str">
        <f t="shared" si="19"/>
        <v>INSERT INTO UPK_TEST.upk_k60.m_k60_buhin_no (buhin_no, created_date, created_tantou_id) VALUES ('85032 JG00A', GETDATE(), 999);</v>
      </c>
    </row>
    <row r="1260" spans="1:2">
      <c r="A1260" s="316" t="s">
        <v>1223</v>
      </c>
      <c r="B1260" s="316" t="str">
        <f t="shared" si="19"/>
        <v>INSERT INTO UPK_TEST.upk_k60.m_k60_buhin_no (buhin_no, created_date, created_tantou_id) VALUES ('85032 JG00ACE', GETDATE(), 999);</v>
      </c>
    </row>
    <row r="1261" spans="1:2">
      <c r="A1261" s="316" t="s">
        <v>1224</v>
      </c>
      <c r="B1261" s="316" t="str">
        <f t="shared" si="19"/>
        <v>INSERT INTO UPK_TEST.upk_k60.m_k60_buhin_no (buhin_no, created_date, created_tantou_id) VALUES ('17285 JM00A', GETDATE(), 999);</v>
      </c>
    </row>
    <row r="1262" spans="1:2">
      <c r="A1262" s="316" t="s">
        <v>1225</v>
      </c>
      <c r="B1262" s="316" t="str">
        <f t="shared" si="19"/>
        <v>INSERT INTO UPK_TEST.upk_k60.m_k60_buhin_no (buhin_no, created_date, created_tantou_id) VALUES ('73236 JM000', GETDATE(), 999);</v>
      </c>
    </row>
    <row r="1263" spans="1:2">
      <c r="A1263" s="316" t="s">
        <v>1226</v>
      </c>
      <c r="B1263" s="316" t="str">
        <f t="shared" si="19"/>
        <v>INSERT INTO UPK_TEST.upk_k60.m_k60_buhin_no (buhin_no, created_date, created_tantou_id) VALUES ('79142 JM00A', GETDATE(), 999);</v>
      </c>
    </row>
    <row r="1264" spans="1:2">
      <c r="A1264" s="327" t="s">
        <v>5769</v>
      </c>
      <c r="B1264" s="316" t="str">
        <f t="shared" si="19"/>
        <v>INSERT INTO UPK_TEST.upk_k60.m_k60_buhin_no (buhin_no, created_date, created_tantou_id) VALUES ('17285 1AA1A/2A', GETDATE(), 999);</v>
      </c>
    </row>
    <row r="1265" spans="1:2">
      <c r="A1265" s="316" t="s">
        <v>1227</v>
      </c>
      <c r="B1265" s="316" t="str">
        <f t="shared" si="19"/>
        <v>INSERT INTO UPK_TEST.upk_k60.m_k60_buhin_no (buhin_no, created_date, created_tantou_id) VALUES ('67408 1AA0A', GETDATE(), 999);</v>
      </c>
    </row>
    <row r="1266" spans="1:2">
      <c r="A1266" s="316" t="s">
        <v>1228</v>
      </c>
      <c r="B1266" s="316" t="str">
        <f t="shared" si="19"/>
        <v>INSERT INTO UPK_TEST.upk_k60.m_k60_buhin_no (buhin_no, created_date, created_tantou_id) VALUES ('67409 1AA0A', GETDATE(), 999);</v>
      </c>
    </row>
    <row r="1267" spans="1:2">
      <c r="A1267" s="316" t="s">
        <v>1229</v>
      </c>
      <c r="B1267" s="316" t="str">
        <f t="shared" si="19"/>
        <v>INSERT INTO UPK_TEST.upk_k60.m_k60_buhin_no (buhin_no, created_date, created_tantou_id) VALUES ('76742 1AA0A', GETDATE(), 999);</v>
      </c>
    </row>
    <row r="1268" spans="1:2">
      <c r="A1268" s="316" t="s">
        <v>1230</v>
      </c>
      <c r="B1268" s="316" t="str">
        <f t="shared" si="19"/>
        <v>INSERT INTO UPK_TEST.upk_k60.m_k60_buhin_no (buhin_no, created_date, created_tantou_id) VALUES ('76743 1AA0A', GETDATE(), 999);</v>
      </c>
    </row>
    <row r="1269" spans="1:2">
      <c r="A1269" s="316" t="s">
        <v>5770</v>
      </c>
      <c r="B1269" s="316" t="str">
        <f t="shared" si="19"/>
        <v>INSERT INTO UPK_TEST.upk_k60.m_k60_buhin_no (buhin_no, created_date, created_tantou_id) VALUES ('75636/7 1GR0A', GETDATE(), 999);</v>
      </c>
    </row>
    <row r="1270" spans="1:2">
      <c r="A1270" s="316" t="s">
        <v>1231</v>
      </c>
      <c r="B1270" s="316" t="str">
        <f t="shared" si="19"/>
        <v>INSERT INTO UPK_TEST.upk_k60.m_k60_buhin_no (buhin_no, created_date, created_tantou_id) VALUES ('64124 JN20A', GETDATE(), 999);</v>
      </c>
    </row>
    <row r="1271" spans="1:2">
      <c r="A1271" s="316" t="s">
        <v>1232</v>
      </c>
      <c r="B1271" s="316" t="str">
        <f t="shared" si="19"/>
        <v>INSERT INTO UPK_TEST.upk_k60.m_k60_buhin_no (buhin_no, created_date, created_tantou_id) VALUES ('64125 JN20A', GETDATE(), 999);</v>
      </c>
    </row>
    <row r="1272" spans="1:2">
      <c r="A1272" s="316" t="s">
        <v>1233</v>
      </c>
      <c r="B1272" s="316" t="str">
        <f t="shared" si="19"/>
        <v>INSERT INTO UPK_TEST.upk_k60.m_k60_buhin_no (buhin_no, created_date, created_tantou_id) VALUES ('67418 JN20A', GETDATE(), 999);</v>
      </c>
    </row>
    <row r="1273" spans="1:2">
      <c r="A1273" s="316" t="s">
        <v>5771</v>
      </c>
      <c r="B1273" s="316" t="str">
        <f t="shared" si="19"/>
        <v>INSERT INTO UPK_TEST.upk_k60.m_k60_buhin_no (buhin_no, created_date, created_tantou_id) VALUES ('75942/3 JN20A', GETDATE(), 999);</v>
      </c>
    </row>
    <row r="1274" spans="1:2">
      <c r="A1274" s="316" t="s">
        <v>1234</v>
      </c>
      <c r="B1274" s="316" t="str">
        <f t="shared" si="19"/>
        <v>INSERT INTO UPK_TEST.upk_k60.m_k60_buhin_no (buhin_no, created_date, created_tantou_id) VALUES ('76731 JN21A', GETDATE(), 999);</v>
      </c>
    </row>
    <row r="1275" spans="1:2">
      <c r="A1275" s="316" t="s">
        <v>1235</v>
      </c>
      <c r="B1275" s="316" t="str">
        <f t="shared" si="19"/>
        <v>INSERT INTO UPK_TEST.upk_k60.m_k60_buhin_no (buhin_no, created_date, created_tantou_id) VALUES ('78136 JN20A', GETDATE(), 999);</v>
      </c>
    </row>
    <row r="1276" spans="1:2">
      <c r="A1276" s="316" t="s">
        <v>1236</v>
      </c>
      <c r="B1276" s="316" t="str">
        <f t="shared" si="19"/>
        <v>INSERT INTO UPK_TEST.upk_k60.m_k60_buhin_no (buhin_no, created_date, created_tantou_id) VALUES ('78137 JN20A', GETDATE(), 999);</v>
      </c>
    </row>
    <row r="1277" spans="1:2">
      <c r="A1277" s="316" t="s">
        <v>5772</v>
      </c>
      <c r="B1277" s="316" t="str">
        <f t="shared" si="19"/>
        <v>INSERT INTO UPK_TEST.upk_k60.m_k60_buhin_no (buhin_no, created_date, created_tantou_id) VALUES ('78142/3 JN20A', GETDATE(), 999);</v>
      </c>
    </row>
    <row r="1278" spans="1:2">
      <c r="A1278" s="316" t="s">
        <v>1237</v>
      </c>
      <c r="B1278" s="316" t="str">
        <f t="shared" si="19"/>
        <v>INSERT INTO UPK_TEST.upk_k60.m_k60_buhin_no (buhin_no, created_date, created_tantou_id) VALUES ('17422 1LB0C01', GETDATE(), 999);</v>
      </c>
    </row>
    <row r="1279" spans="1:2">
      <c r="A1279" s="316" t="s">
        <v>1238</v>
      </c>
      <c r="B1279" s="316" t="str">
        <f t="shared" si="19"/>
        <v>INSERT INTO UPK_TEST.upk_k60.m_k60_buhin_no (buhin_no, created_date, created_tantou_id) VALUES ('17423 1LB0C01', GETDATE(), 999);</v>
      </c>
    </row>
    <row r="1280" spans="1:2">
      <c r="A1280" s="316" t="s">
        <v>1239</v>
      </c>
      <c r="B1280" s="316" t="str">
        <f t="shared" si="19"/>
        <v>INSERT INTO UPK_TEST.upk_k60.m_k60_buhin_no (buhin_no, created_date, created_tantou_id) VALUES ('80633 1LC0A', GETDATE(), 999);</v>
      </c>
    </row>
    <row r="1281" spans="1:2">
      <c r="A1281" s="316" t="s">
        <v>1240</v>
      </c>
      <c r="B1281" s="316" t="str">
        <f t="shared" si="19"/>
        <v>INSERT INTO UPK_TEST.upk_k60.m_k60_buhin_no (buhin_no, created_date, created_tantou_id) VALUES ('67332 1ZR0C', GETDATE(), 999);</v>
      </c>
    </row>
    <row r="1282" spans="1:2">
      <c r="A1282" s="316" t="s">
        <v>1241</v>
      </c>
      <c r="B1282" s="316" t="str">
        <f t="shared" si="19"/>
        <v>INSERT INTO UPK_TEST.upk_k60.m_k60_buhin_no (buhin_no, created_date, created_tantou_id) VALUES ('62518 1JA0A', GETDATE(), 999);</v>
      </c>
    </row>
    <row r="1283" spans="1:2">
      <c r="A1283" s="316" t="s">
        <v>1242</v>
      </c>
      <c r="B1283" s="316" t="str">
        <f t="shared" si="19"/>
        <v>INSERT INTO UPK_TEST.upk_k60.m_k60_buhin_no (buhin_no, created_date, created_tantou_id) VALUES ('62518 1JB0A', GETDATE(), 999);</v>
      </c>
    </row>
    <row r="1284" spans="1:2">
      <c r="A1284" s="316" t="s">
        <v>1243</v>
      </c>
      <c r="B1284" s="316" t="str">
        <f t="shared" si="19"/>
        <v>INSERT INTO UPK_TEST.upk_k60.m_k60_buhin_no (buhin_no, created_date, created_tantou_id) VALUES ('62519 1JA0A', GETDATE(), 999);</v>
      </c>
    </row>
    <row r="1285" spans="1:2">
      <c r="A1285" s="316" t="s">
        <v>1244</v>
      </c>
      <c r="B1285" s="316" t="str">
        <f t="shared" ref="B1285:B1292" si="20">$K$1&amp;"'"&amp;$A1285&amp;"', GETDATE(), 999);"</f>
        <v>INSERT INTO UPK_TEST.upk_k60.m_k60_buhin_no (buhin_no, created_date, created_tantou_id) VALUES ('62519 1JB0A', GETDATE(), 999);</v>
      </c>
    </row>
    <row r="1286" spans="1:2">
      <c r="A1286" s="316" t="s">
        <v>1245</v>
      </c>
      <c r="B1286" s="316" t="str">
        <f t="shared" si="20"/>
        <v>INSERT INTO UPK_TEST.upk_k60.m_k60_buhin_no (buhin_no, created_date, created_tantou_id) VALUES ('77614 3VA0A', GETDATE(), 999);</v>
      </c>
    </row>
    <row r="1287" spans="1:2">
      <c r="A1287" s="316" t="s">
        <v>1246</v>
      </c>
      <c r="B1287" s="316" t="str">
        <f t="shared" si="20"/>
        <v>INSERT INTO UPK_TEST.upk_k60.m_k60_buhin_no (buhin_no, created_date, created_tantou_id) VALUES ('77615 3VA0A', GETDATE(), 999);</v>
      </c>
    </row>
    <row r="1288" spans="1:2">
      <c r="A1288" s="316" t="s">
        <v>1247</v>
      </c>
      <c r="B1288" s="316" t="str">
        <f t="shared" si="20"/>
        <v>INSERT INTO UPK_TEST.upk_k60.m_k60_buhin_no (buhin_no, created_date, created_tantou_id) VALUES ('751T7 6FK0A', GETDATE(), 999);</v>
      </c>
    </row>
    <row r="1289" spans="1:2">
      <c r="A1289" s="316" t="s">
        <v>1248</v>
      </c>
      <c r="B1289" s="316" t="str">
        <f t="shared" si="20"/>
        <v>INSERT INTO UPK_TEST.upk_k60.m_k60_buhin_no (buhin_no, created_date, created_tantou_id) VALUES ('BRQP33552-1', GETDATE(), 999);</v>
      </c>
    </row>
    <row r="1290" spans="1:2">
      <c r="A1290" s="316" t="s">
        <v>1249</v>
      </c>
      <c r="B1290" s="316" t="str">
        <f t="shared" si="20"/>
        <v>INSERT INTO UPK_TEST.upk_k60.m_k60_buhin_no (buhin_no, created_date, created_tantou_id) VALUES ('BRQP33553-1', GETDATE(), 999);</v>
      </c>
    </row>
    <row r="1291" spans="1:2">
      <c r="A1291" s="316" t="s">
        <v>1250</v>
      </c>
      <c r="B1291" s="316" t="str">
        <f t="shared" si="20"/>
        <v>INSERT INTO UPK_TEST.upk_k60.m_k60_buhin_no (buhin_no, created_date, created_tantou_id) VALUES ('BRQP33554-1', GETDATE(), 999);</v>
      </c>
    </row>
    <row r="1292" spans="1:2">
      <c r="A1292" s="316" t="s">
        <v>1251</v>
      </c>
      <c r="B1292" s="316" t="str">
        <f t="shared" si="20"/>
        <v>INSERT INTO UPK_TEST.upk_k60.m_k60_buhin_no (buhin_no, created_date, created_tantou_id) VALUES ('79112 AU100', GETDATE(), 999);</v>
      </c>
    </row>
    <row r="1293" spans="1:2">
      <c r="A1293"/>
    </row>
    <row r="1294" spans="1:2">
      <c r="A1294"/>
    </row>
    <row r="1295" spans="1:2">
      <c r="A1295"/>
    </row>
    <row r="1296" spans="1:2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</sheetData>
  <autoFilter ref="A3:A1292"/>
  <phoneticPr fontId="45"/>
  <pageMargins left="0.39370078740157483" right="0.39370078740157483" top="0.78740157480314965" bottom="0.39370078740157483" header="0.31496062992125984" footer="0.31496062992125984"/>
  <pageSetup paperSize="9" scale="6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P1421"/>
  <sheetViews>
    <sheetView workbookViewId="0"/>
  </sheetViews>
  <sheetFormatPr defaultRowHeight="15"/>
  <cols>
    <col min="1" max="1" width="32.85546875" style="316" bestFit="1" customWidth="1"/>
    <col min="2" max="3" width="23.5703125" style="316" customWidth="1"/>
    <col min="4" max="4" width="17.85546875" style="316" bestFit="1" customWidth="1"/>
    <col min="5" max="16384" width="9.140625" style="316"/>
  </cols>
  <sheetData>
    <row r="1" spans="1:16">
      <c r="A1" s="316" t="s">
        <v>5774</v>
      </c>
      <c r="F1" s="316" t="s">
        <v>165</v>
      </c>
      <c r="G1" s="316" t="s">
        <v>305</v>
      </c>
      <c r="H1" s="316" t="s">
        <v>322</v>
      </c>
      <c r="I1" s="316" t="s">
        <v>280</v>
      </c>
      <c r="J1" s="316" t="s">
        <v>283</v>
      </c>
      <c r="K1" s="316" t="s">
        <v>287</v>
      </c>
      <c r="L1" s="316" t="s">
        <v>290</v>
      </c>
      <c r="M1" s="316" t="s">
        <v>292</v>
      </c>
      <c r="N1" s="316" t="s">
        <v>294</v>
      </c>
    </row>
    <row r="2" spans="1:16">
      <c r="A2" s="316" t="s">
        <v>319</v>
      </c>
      <c r="F2" s="316" t="s">
        <v>82</v>
      </c>
      <c r="G2" s="316" t="s">
        <v>306</v>
      </c>
      <c r="H2" s="316" t="s">
        <v>323</v>
      </c>
      <c r="I2" s="316" t="s">
        <v>93</v>
      </c>
      <c r="J2" s="316" t="s">
        <v>92</v>
      </c>
      <c r="K2" s="316" t="s">
        <v>52</v>
      </c>
      <c r="L2" s="316" t="s">
        <v>53</v>
      </c>
      <c r="M2" s="316" t="s">
        <v>54</v>
      </c>
      <c r="N2" s="316" t="s">
        <v>55</v>
      </c>
      <c r="P2" s="316" t="str">
        <f>"INSERT INTO "&amp;$A$1&amp;"."&amp;$A$2&amp;" ("&amp;$G$2&amp;", "&amp;$H$2&amp;", "&amp;$K$2&amp;", "&amp;$L$2&amp;") VALUES ("</f>
        <v>INSERT INTO UPK_TEST.upk_k60.k60_so_buno_link (os_buhin_no, k60_buno_id, created_date, created_tantou_id) VALUES (</v>
      </c>
    </row>
    <row r="3" spans="1:16">
      <c r="F3" s="316" t="s">
        <v>58</v>
      </c>
      <c r="G3" s="316" t="s">
        <v>62</v>
      </c>
      <c r="H3" s="316" t="s">
        <v>58</v>
      </c>
      <c r="I3" s="316" t="s">
        <v>89</v>
      </c>
      <c r="J3" s="316" t="s">
        <v>91</v>
      </c>
      <c r="K3" s="316" t="s">
        <v>89</v>
      </c>
      <c r="L3" s="316" t="s">
        <v>91</v>
      </c>
      <c r="M3" s="316" t="s">
        <v>89</v>
      </c>
      <c r="N3" s="316" t="s">
        <v>91</v>
      </c>
    </row>
    <row r="4" spans="1:16" ht="31.5" customHeight="1">
      <c r="A4" s="316" t="s">
        <v>5775</v>
      </c>
      <c r="B4" s="317" t="s">
        <v>5776</v>
      </c>
      <c r="C4" s="317" t="s">
        <v>5777</v>
      </c>
      <c r="D4" s="333" t="s">
        <v>88</v>
      </c>
      <c r="E4" s="333" t="s">
        <v>82</v>
      </c>
      <c r="F4" s="316" t="s">
        <v>59</v>
      </c>
      <c r="G4" s="316" t="s">
        <v>206</v>
      </c>
      <c r="H4" s="316" t="s">
        <v>59</v>
      </c>
      <c r="I4" s="316" t="s">
        <v>79</v>
      </c>
      <c r="J4" s="316" t="s">
        <v>78</v>
      </c>
      <c r="K4" s="316" t="s">
        <v>79</v>
      </c>
      <c r="L4" s="316" t="s">
        <v>78</v>
      </c>
      <c r="M4" s="316" t="s">
        <v>79</v>
      </c>
      <c r="N4" s="316" t="s">
        <v>78</v>
      </c>
    </row>
    <row r="5" spans="1:16">
      <c r="A5" s="316" t="s">
        <v>4150</v>
      </c>
      <c r="B5" s="316" t="s">
        <v>5497</v>
      </c>
      <c r="C5" s="316" t="str">
        <f>VLOOKUP($B5,$D$5:$E$2000,2,FALSE)</f>
        <v>1291</v>
      </c>
      <c r="D5" s="333" t="s">
        <v>5497</v>
      </c>
      <c r="E5" s="333" t="s">
        <v>5780</v>
      </c>
      <c r="F5" s="316" t="str">
        <f>$P$2&amp;"'"&amp;$A5&amp;"', "&amp;$C5&amp;", GETDATE(), 999);"</f>
        <v>INSERT INTO UPK_TEST.upk_k60.k60_so_buno_link (os_buhin_no, k60_buno_id, created_date, created_tantou_id) VALUES ('67408/9 4M400     K70ｻﾌﾞ2', 1291, GETDATE(), 999);</v>
      </c>
    </row>
    <row r="6" spans="1:16">
      <c r="A6" s="316" t="s">
        <v>2680</v>
      </c>
      <c r="B6" s="316" t="s">
        <v>5498</v>
      </c>
      <c r="C6" s="316" t="str">
        <f t="shared" ref="C6:C69" si="0">VLOOKUP($B6,$D$5:$E$2000,2,FALSE)</f>
        <v>1292</v>
      </c>
      <c r="D6" s="333" t="s">
        <v>5498</v>
      </c>
      <c r="E6" s="333" t="s">
        <v>5781</v>
      </c>
      <c r="F6" s="316" t="str">
        <f t="shared" ref="F6:F69" si="1">$P$2&amp;"'"&amp;$A6&amp;"', "&amp;$C6&amp;", GETDATE(), 999);"</f>
        <v>INSERT INTO UPK_TEST.upk_k60.k60_so_buno_link (os_buhin_no, k60_buno_id, created_date, created_tantou_id) VALUES ('76742/3 4M400-1   P303', 1292, GETDATE(), 999);</v>
      </c>
    </row>
    <row r="7" spans="1:16">
      <c r="A7" s="316" t="s">
        <v>2681</v>
      </c>
      <c r="B7" s="316" t="s">
        <v>360</v>
      </c>
      <c r="C7" s="316" t="str">
        <f t="shared" si="0"/>
        <v>1293</v>
      </c>
      <c r="D7" s="333" t="s">
        <v>360</v>
      </c>
      <c r="E7" s="333" t="s">
        <v>5782</v>
      </c>
      <c r="F7" s="316" t="str">
        <f t="shared" si="1"/>
        <v>INSERT INTO UPK_TEST.upk_k60.k60_so_buno_link (os_buhin_no, k60_buno_id, created_date, created_tantou_id) VALUES ('79112   3MA0A     B309', 1293, GETDATE(), 999);</v>
      </c>
    </row>
    <row r="8" spans="1:16">
      <c r="A8" s="316" t="s">
        <v>2682</v>
      </c>
      <c r="B8" s="316" t="s">
        <v>361</v>
      </c>
      <c r="C8" s="316" t="str">
        <f t="shared" si="0"/>
        <v>1294</v>
      </c>
      <c r="D8" s="333" t="s">
        <v>361</v>
      </c>
      <c r="E8" s="333" t="s">
        <v>5783</v>
      </c>
      <c r="F8" s="316" t="str">
        <f t="shared" si="1"/>
        <v>INSERT INTO UPK_TEST.upk_k60.k60_so_buno_link (os_buhin_no, k60_buno_id, created_date, created_tantou_id) VALUES ('79112   6N600     B309', 1294, GETDATE(), 999);</v>
      </c>
    </row>
    <row r="9" spans="1:16">
      <c r="A9" s="316" t="s">
        <v>2683</v>
      </c>
      <c r="B9" s="316" t="s">
        <v>362</v>
      </c>
      <c r="C9" s="316" t="str">
        <f t="shared" si="0"/>
        <v>1295</v>
      </c>
      <c r="D9" s="333" t="s">
        <v>362</v>
      </c>
      <c r="E9" s="333" t="s">
        <v>5784</v>
      </c>
      <c r="F9" s="316" t="str">
        <f t="shared" si="1"/>
        <v>INSERT INTO UPK_TEST.upk_k60.k60_so_buno_link (os_buhin_no, k60_buno_id, created_date, created_tantou_id) VALUES ('79112   6N610     B309', 1295, GETDATE(), 999);</v>
      </c>
    </row>
    <row r="10" spans="1:16">
      <c r="A10" s="316" t="s">
        <v>2684</v>
      </c>
      <c r="B10" s="316" t="s">
        <v>363</v>
      </c>
      <c r="C10" s="316" t="str">
        <f t="shared" si="0"/>
        <v>1296</v>
      </c>
      <c r="D10" s="333" t="s">
        <v>363</v>
      </c>
      <c r="E10" s="333" t="s">
        <v>5785</v>
      </c>
      <c r="F10" s="316" t="str">
        <f t="shared" si="1"/>
        <v>INSERT INTO UPK_TEST.upk_k60.k60_so_buno_link (os_buhin_no, k60_buno_id, created_date, created_tantou_id) VALUES ('79422   4M500     B301', 1296, GETDATE(), 999);</v>
      </c>
    </row>
    <row r="11" spans="1:16">
      <c r="A11" s="316" t="s">
        <v>2685</v>
      </c>
      <c r="B11" s="316" t="s">
        <v>5499</v>
      </c>
      <c r="C11" s="316" t="str">
        <f t="shared" si="0"/>
        <v>1297</v>
      </c>
      <c r="D11" s="333" t="s">
        <v>5499</v>
      </c>
      <c r="E11" s="333" t="s">
        <v>5786</v>
      </c>
      <c r="F11" s="316" t="str">
        <f t="shared" si="1"/>
        <v>INSERT INTO UPK_TEST.upk_k60.k60_so_buno_link (os_buhin_no, k60_buno_id, created_date, created_tantou_id) VALUES ('64132/3 AU000     B301', 1297, GETDATE(), 999);</v>
      </c>
    </row>
    <row r="12" spans="1:16">
      <c r="A12" s="316" t="s">
        <v>2686</v>
      </c>
      <c r="B12" s="316" t="s">
        <v>364</v>
      </c>
      <c r="C12" s="316" t="str">
        <f t="shared" si="0"/>
        <v>1298</v>
      </c>
      <c r="D12" s="333" t="s">
        <v>364</v>
      </c>
      <c r="E12" s="333" t="s">
        <v>5787</v>
      </c>
      <c r="F12" s="316" t="str">
        <f t="shared" si="1"/>
        <v>INSERT INTO UPK_TEST.upk_k60.k60_so_buno_link (os_buhin_no, k60_buno_id, created_date, created_tantou_id) VALUES ('74516   8H310     B309', 1298, GETDATE(), 999);</v>
      </c>
    </row>
    <row r="13" spans="1:16">
      <c r="A13" s="316" t="s">
        <v>2687</v>
      </c>
      <c r="B13" s="316" t="s">
        <v>365</v>
      </c>
      <c r="C13" s="316" t="str">
        <f t="shared" si="0"/>
        <v>1299</v>
      </c>
      <c r="D13" s="333" t="s">
        <v>365</v>
      </c>
      <c r="E13" s="333" t="s">
        <v>5788</v>
      </c>
      <c r="F13" s="316" t="str">
        <f t="shared" si="1"/>
        <v>INSERT INTO UPK_TEST.upk_k60.k60_so_buno_link (os_buhin_no, k60_buno_id, created_date, created_tantou_id) VALUES ('74516   EQ000     B309', 1299, GETDATE(), 999);</v>
      </c>
    </row>
    <row r="14" spans="1:16">
      <c r="A14" s="316" t="s">
        <v>2688</v>
      </c>
      <c r="B14" s="316" t="s">
        <v>366</v>
      </c>
      <c r="C14" s="316" t="str">
        <f t="shared" si="0"/>
        <v>1300</v>
      </c>
      <c r="D14" s="333" t="s">
        <v>366</v>
      </c>
      <c r="E14" s="333" t="s">
        <v>5789</v>
      </c>
      <c r="F14" s="316" t="str">
        <f t="shared" si="1"/>
        <v>INSERT INTO UPK_TEST.upk_k60.k60_so_buno_link (os_buhin_no, k60_buno_id, created_date, created_tantou_id) VALUES ('74516   EQ500     B309', 1300, GETDATE(), 999);</v>
      </c>
    </row>
    <row r="15" spans="1:16">
      <c r="A15" s="316" t="s">
        <v>2689</v>
      </c>
      <c r="B15" s="316" t="s">
        <v>367</v>
      </c>
      <c r="C15" s="316" t="str">
        <f t="shared" si="0"/>
        <v>1301</v>
      </c>
      <c r="D15" s="333" t="s">
        <v>367</v>
      </c>
      <c r="E15" s="333" t="s">
        <v>5790</v>
      </c>
      <c r="F15" s="316" t="str">
        <f t="shared" si="1"/>
        <v>INSERT INTO UPK_TEST.upk_k60.k60_so_buno_link (os_buhin_no, k60_buno_id, created_date, created_tantou_id) VALUES ('76426   8H300     B301', 1301, GETDATE(), 999);</v>
      </c>
    </row>
    <row r="16" spans="1:16">
      <c r="A16" s="316" t="s">
        <v>2690</v>
      </c>
      <c r="B16" s="316" t="s">
        <v>368</v>
      </c>
      <c r="C16" s="316" t="str">
        <f t="shared" si="0"/>
        <v>1302</v>
      </c>
      <c r="D16" s="333" t="s">
        <v>368</v>
      </c>
      <c r="E16" s="333" t="s">
        <v>5791</v>
      </c>
      <c r="F16" s="316" t="str">
        <f t="shared" si="1"/>
        <v>INSERT INTO UPK_TEST.upk_k60.k60_so_buno_link (os_buhin_no, k60_buno_id, created_date, created_tantou_id) VALUES ('76427   8H300     B301', 1302, GETDATE(), 999);</v>
      </c>
    </row>
    <row r="17" spans="1:6">
      <c r="A17" s="316" t="s">
        <v>2691</v>
      </c>
      <c r="B17" s="316" t="s">
        <v>5500</v>
      </c>
      <c r="C17" s="316" t="str">
        <f t="shared" si="0"/>
        <v>1303</v>
      </c>
      <c r="D17" s="333" t="s">
        <v>5500</v>
      </c>
      <c r="E17" s="333" t="s">
        <v>5792</v>
      </c>
      <c r="F17" s="316" t="str">
        <f t="shared" si="1"/>
        <v>INSERT INTO UPK_TEST.upk_k60.k60_so_buno_link (os_buhin_no, k60_buno_id, created_date, created_tantou_id) VALUES ('76634/5 8H300     Bへ', 1303, GETDATE(), 999);</v>
      </c>
    </row>
    <row r="18" spans="1:6">
      <c r="A18" s="316" t="s">
        <v>2692</v>
      </c>
      <c r="B18" s="316" t="s">
        <v>5501</v>
      </c>
      <c r="C18" s="316" t="str">
        <f t="shared" si="0"/>
        <v>1304</v>
      </c>
      <c r="D18" s="333" t="s">
        <v>5501</v>
      </c>
      <c r="E18" s="333" t="s">
        <v>5793</v>
      </c>
      <c r="F18" s="316" t="str">
        <f t="shared" si="1"/>
        <v>INSERT INTO UPK_TEST.upk_k60.k60_so_buno_link (os_buhin_no, k60_buno_id, created_date, created_tantou_id) VALUES ('78118/9 8H300     K30', 1304, GETDATE(), 999);</v>
      </c>
    </row>
    <row r="19" spans="1:6">
      <c r="A19" s="316" t="s">
        <v>2693</v>
      </c>
      <c r="B19" s="316" t="s">
        <v>5502</v>
      </c>
      <c r="C19" s="316" t="str">
        <f t="shared" si="0"/>
        <v>1305</v>
      </c>
      <c r="D19" s="333" t="s">
        <v>5502</v>
      </c>
      <c r="E19" s="333" t="s">
        <v>5794</v>
      </c>
      <c r="F19" s="316" t="str">
        <f t="shared" si="1"/>
        <v>INSERT INTO UPK_TEST.upk_k60.k60_so_buno_link (os_buhin_no, k60_buno_id, created_date, created_tantou_id) VALUES ('78118/9 8H710     K30', 1305, GETDATE(), 999);</v>
      </c>
    </row>
    <row r="20" spans="1:6">
      <c r="A20" s="316" t="s">
        <v>2694</v>
      </c>
      <c r="B20" s="316" t="s">
        <v>5503</v>
      </c>
      <c r="C20" s="316" t="str">
        <f t="shared" si="0"/>
        <v>1306</v>
      </c>
      <c r="D20" s="333" t="s">
        <v>5503</v>
      </c>
      <c r="E20" s="333" t="s">
        <v>5795</v>
      </c>
      <c r="F20" s="316" t="str">
        <f t="shared" si="1"/>
        <v>INSERT INTO UPK_TEST.upk_k60.k60_so_buno_link (os_buhin_no, k60_buno_id, created_date, created_tantou_id) VALUES ('64122/3 EN000     K70', 1306, GETDATE(), 999);</v>
      </c>
    </row>
    <row r="21" spans="1:6">
      <c r="A21" s="316" t="s">
        <v>2695</v>
      </c>
      <c r="B21" s="316" t="s">
        <v>369</v>
      </c>
      <c r="C21" s="316" t="str">
        <f t="shared" si="0"/>
        <v>1307</v>
      </c>
      <c r="D21" s="333" t="s">
        <v>369</v>
      </c>
      <c r="E21" s="333" t="s">
        <v>5796</v>
      </c>
      <c r="F21" s="316" t="str">
        <f t="shared" si="1"/>
        <v>INSERT INTO UPK_TEST.upk_k60.k60_so_buno_link (os_buhin_no, k60_buno_id, created_date, created_tantou_id) VALUES ('66312   EN000     J70', 1307, GETDATE(), 999);</v>
      </c>
    </row>
    <row r="22" spans="1:6">
      <c r="A22" s="316" t="s">
        <v>2696</v>
      </c>
      <c r="B22" s="316" t="s">
        <v>5504</v>
      </c>
      <c r="C22" s="316" t="str">
        <f t="shared" si="0"/>
        <v>1308</v>
      </c>
      <c r="D22" s="333" t="s">
        <v>5504</v>
      </c>
      <c r="E22" s="333" t="s">
        <v>5797</v>
      </c>
      <c r="F22" s="316" t="str">
        <f t="shared" si="1"/>
        <v>INSERT INTO UPK_TEST.upk_k60.k60_so_buno_link (os_buhin_no, k60_buno_id, created_date, created_tantou_id) VALUES ('67408/9 EN000     J70', 1308, GETDATE(), 999);</v>
      </c>
    </row>
    <row r="23" spans="1:6">
      <c r="A23" s="316" t="s">
        <v>2697</v>
      </c>
      <c r="B23" s="316" t="s">
        <v>5505</v>
      </c>
      <c r="C23" s="316" t="str">
        <f t="shared" si="0"/>
        <v>1309</v>
      </c>
      <c r="D23" s="333" t="s">
        <v>5505</v>
      </c>
      <c r="E23" s="333" t="s">
        <v>5798</v>
      </c>
      <c r="F23" s="316" t="str">
        <f t="shared" si="1"/>
        <v>INSERT INTO UPK_TEST.upk_k60.k60_so_buno_link (os_buhin_no, k60_buno_id, created_date, created_tantou_id) VALUES ('75262/3 EN000     B301', 1309, GETDATE(), 999);</v>
      </c>
    </row>
    <row r="24" spans="1:6">
      <c r="A24" s="316" t="s">
        <v>2698</v>
      </c>
      <c r="B24" s="316" t="s">
        <v>5506</v>
      </c>
      <c r="C24" s="316" t="str">
        <f t="shared" si="0"/>
        <v>1310</v>
      </c>
      <c r="D24" s="333" t="s">
        <v>5506</v>
      </c>
      <c r="E24" s="333" t="s">
        <v>5799</v>
      </c>
      <c r="F24" s="316" t="str">
        <f t="shared" si="1"/>
        <v>INSERT INTO UPK_TEST.upk_k60.k60_so_buno_link (os_buhin_no, k60_buno_id, created_date, created_tantou_id) VALUES ('61231/2 B5010     B70', 1310, GETDATE(), 999);</v>
      </c>
    </row>
    <row r="25" spans="1:6">
      <c r="A25" s="316" t="s">
        <v>2699</v>
      </c>
      <c r="B25" s="316" t="s">
        <v>5507</v>
      </c>
      <c r="C25" s="316" t="str">
        <f t="shared" si="0"/>
        <v>1311</v>
      </c>
      <c r="D25" s="333" t="s">
        <v>5507</v>
      </c>
      <c r="E25" s="333" t="s">
        <v>5800</v>
      </c>
      <c r="F25" s="316" t="str">
        <f t="shared" si="1"/>
        <v>INSERT INTO UPK_TEST.upk_k60.k60_so_buno_link (os_buhin_no, k60_buno_id, created_date, created_tantou_id) VALUES ('61231/2 B5020     B70', 1311, GETDATE(), 999);</v>
      </c>
    </row>
    <row r="26" spans="1:6">
      <c r="A26" s="316" t="s">
        <v>2700</v>
      </c>
      <c r="B26" s="316" t="s">
        <v>5508</v>
      </c>
      <c r="C26" s="316" t="str">
        <f t="shared" si="0"/>
        <v>1312</v>
      </c>
      <c r="D26" s="333" t="s">
        <v>5508</v>
      </c>
      <c r="E26" s="333" t="s">
        <v>5801</v>
      </c>
      <c r="F26" s="316" t="str">
        <f t="shared" si="1"/>
        <v>INSERT INTO UPK_TEST.upk_k60.k60_so_buno_link (os_buhin_no, k60_buno_id, created_date, created_tantou_id) VALUES ('61231/2 B5020-B   B301', 1312, GETDATE(), 999);</v>
      </c>
    </row>
    <row r="27" spans="1:6">
      <c r="A27" s="316" t="s">
        <v>2701</v>
      </c>
      <c r="B27" s="316" t="s">
        <v>5509</v>
      </c>
      <c r="C27" s="316" t="str">
        <f t="shared" si="0"/>
        <v>1313</v>
      </c>
      <c r="D27" s="333" t="s">
        <v>5509</v>
      </c>
      <c r="E27" s="333" t="s">
        <v>5802</v>
      </c>
      <c r="F27" s="316" t="str">
        <f t="shared" si="1"/>
        <v>INSERT INTO UPK_TEST.upk_k60.k60_so_buno_link (os_buhin_no, k60_buno_id, created_date, created_tantou_id) VALUES ('61231/2 B5030     B70', 1313, GETDATE(), 999);</v>
      </c>
    </row>
    <row r="28" spans="1:6">
      <c r="A28" s="316" t="s">
        <v>2702</v>
      </c>
      <c r="B28" s="316" t="s">
        <v>370</v>
      </c>
      <c r="C28" s="316" t="str">
        <f t="shared" si="0"/>
        <v>1314</v>
      </c>
      <c r="D28" s="333" t="s">
        <v>370</v>
      </c>
      <c r="E28" s="333" t="s">
        <v>5803</v>
      </c>
      <c r="F28" s="316" t="str">
        <f t="shared" si="1"/>
        <v>INSERT INTO UPK_TEST.upk_k60.k60_so_buno_link (os_buhin_no, k60_buno_id, created_date, created_tantou_id) VALUES ('61137   B5010     B70', 1314, GETDATE(), 999);</v>
      </c>
    </row>
    <row r="29" spans="1:6">
      <c r="A29" s="316" t="s">
        <v>2703</v>
      </c>
      <c r="B29" s="316" t="s">
        <v>371</v>
      </c>
      <c r="C29" s="316" t="str">
        <f t="shared" si="0"/>
        <v>1315</v>
      </c>
      <c r="D29" s="333" t="s">
        <v>371</v>
      </c>
      <c r="E29" s="333" t="s">
        <v>5804</v>
      </c>
      <c r="F29" s="316" t="str">
        <f t="shared" si="1"/>
        <v>INSERT INTO UPK_TEST.upk_k60.k60_so_buno_link (os_buhin_no, k60_buno_id, created_date, created_tantou_id) VALUES ('61138   B5010     B70', 1315, GETDATE(), 999);</v>
      </c>
    </row>
    <row r="30" spans="1:6">
      <c r="A30" s="316" t="s">
        <v>2704</v>
      </c>
      <c r="B30" s="316" t="s">
        <v>372</v>
      </c>
      <c r="C30" s="316" t="str">
        <f t="shared" si="0"/>
        <v>1316</v>
      </c>
      <c r="D30" s="333" t="s">
        <v>372</v>
      </c>
      <c r="E30" s="333" t="s">
        <v>5805</v>
      </c>
      <c r="F30" s="316" t="str">
        <f t="shared" si="1"/>
        <v>INSERT INTO UPK_TEST.upk_k60.k60_so_buno_link (os_buhin_no, k60_buno_id, created_date, created_tantou_id) VALUES ('75632   JG00A     J70', 1316, GETDATE(), 999);</v>
      </c>
    </row>
    <row r="31" spans="1:6">
      <c r="A31" s="316" t="s">
        <v>2705</v>
      </c>
      <c r="B31" s="316" t="s">
        <v>373</v>
      </c>
      <c r="C31" s="316" t="str">
        <f t="shared" si="0"/>
        <v>1317</v>
      </c>
      <c r="D31" s="333" t="s">
        <v>373</v>
      </c>
      <c r="E31" s="333" t="s">
        <v>5806</v>
      </c>
      <c r="F31" s="316" t="str">
        <f t="shared" si="1"/>
        <v>INSERT INTO UPK_TEST.upk_k60.k60_so_buno_link (os_buhin_no, k60_buno_id, created_date, created_tantou_id) VALUES ('75632   JH00A     J70', 1317, GETDATE(), 999);</v>
      </c>
    </row>
    <row r="32" spans="1:6">
      <c r="A32" s="316" t="s">
        <v>2706</v>
      </c>
      <c r="B32" s="316" t="s">
        <v>374</v>
      </c>
      <c r="C32" s="316" t="str">
        <f t="shared" si="0"/>
        <v>1318</v>
      </c>
      <c r="D32" s="333" t="s">
        <v>374</v>
      </c>
      <c r="E32" s="333" t="s">
        <v>5807</v>
      </c>
      <c r="F32" s="316" t="str">
        <f t="shared" si="1"/>
        <v>INSERT INTO UPK_TEST.upk_k60.k60_so_buno_link (os_buhin_no, k60_buno_id, created_date, created_tantou_id) VALUES ('75632   1YA0A     K30', 1318, GETDATE(), 999);</v>
      </c>
    </row>
    <row r="33" spans="1:6">
      <c r="A33" s="316" t="s">
        <v>2707</v>
      </c>
      <c r="B33" s="316" t="s">
        <v>5510</v>
      </c>
      <c r="C33" s="316" t="str">
        <f t="shared" si="0"/>
        <v>1319</v>
      </c>
      <c r="D33" s="333" t="s">
        <v>5510</v>
      </c>
      <c r="E33" s="333" t="s">
        <v>5808</v>
      </c>
      <c r="F33" s="316" t="str">
        <f t="shared" si="1"/>
        <v>INSERT INTO UPK_TEST.upk_k60.k60_so_buno_link (os_buhin_no, k60_buno_id, created_date, created_tantou_id) VALUES ('75522/3 JG00A     J70ｻﾌﾞ', 1319, GETDATE(), 999);</v>
      </c>
    </row>
    <row r="34" spans="1:6">
      <c r="A34" s="316" t="s">
        <v>2708</v>
      </c>
      <c r="B34" s="316" t="s">
        <v>5511</v>
      </c>
      <c r="C34" s="316" t="str">
        <f t="shared" si="0"/>
        <v>1320</v>
      </c>
      <c r="D34" s="333" t="s">
        <v>5511</v>
      </c>
      <c r="E34" s="333" t="s">
        <v>5809</v>
      </c>
      <c r="F34" s="316" t="str">
        <f t="shared" si="1"/>
        <v>INSERT INTO UPK_TEST.upk_k60.k60_so_buno_link (os_buhin_no, k60_buno_id, created_date, created_tantou_id) VALUES ('75522/3 JG00A-E  RV8-250', 1320, GETDATE(), 999);</v>
      </c>
    </row>
    <row r="35" spans="1:6">
      <c r="A35" s="316" t="s">
        <v>2709</v>
      </c>
      <c r="B35" s="316" t="s">
        <v>375</v>
      </c>
      <c r="C35" s="316" t="str">
        <f t="shared" si="0"/>
        <v>1321</v>
      </c>
      <c r="D35" s="333" t="s">
        <v>375</v>
      </c>
      <c r="E35" s="333" t="s">
        <v>5810</v>
      </c>
      <c r="F35" s="316" t="str">
        <f t="shared" si="1"/>
        <v>INSERT INTO UPK_TEST.upk_k60.k60_so_buno_link (os_buhin_no, k60_buno_id, created_date, created_tantou_id) VALUES ('76242   JG00A     J70', 1321, GETDATE(), 999);</v>
      </c>
    </row>
    <row r="36" spans="1:6">
      <c r="A36" s="316" t="s">
        <v>2710</v>
      </c>
      <c r="B36" s="316" t="s">
        <v>376</v>
      </c>
      <c r="C36" s="316" t="str">
        <f t="shared" si="0"/>
        <v>1322</v>
      </c>
      <c r="D36" s="333" t="s">
        <v>376</v>
      </c>
      <c r="E36" s="333" t="s">
        <v>5811</v>
      </c>
      <c r="F36" s="316" t="str">
        <f t="shared" si="1"/>
        <v>INSERT INTO UPK_TEST.upk_k60.k60_so_buno_link (os_buhin_no, k60_buno_id, created_date, created_tantou_id) VALUES ('76242   JG40A     J70', 1322, GETDATE(), 999);</v>
      </c>
    </row>
    <row r="37" spans="1:6">
      <c r="A37" s="316" t="s">
        <v>2711</v>
      </c>
      <c r="B37" s="316" t="s">
        <v>377</v>
      </c>
      <c r="C37" s="316" t="str">
        <f t="shared" si="0"/>
        <v>1323</v>
      </c>
      <c r="D37" s="333" t="s">
        <v>377</v>
      </c>
      <c r="E37" s="333" t="s">
        <v>5812</v>
      </c>
      <c r="F37" s="316" t="str">
        <f t="shared" si="1"/>
        <v>INSERT INTO UPK_TEST.upk_k60.k60_so_buno_link (os_buhin_no, k60_buno_id, created_date, created_tantou_id) VALUES ('76242   JG40A-E  RV8-60', 1323, GETDATE(), 999);</v>
      </c>
    </row>
    <row r="38" spans="1:6">
      <c r="A38" s="316" t="s">
        <v>2712</v>
      </c>
      <c r="B38" s="316" t="s">
        <v>378</v>
      </c>
      <c r="C38" s="316" t="str">
        <f t="shared" si="0"/>
        <v>1324</v>
      </c>
      <c r="D38" s="333" t="s">
        <v>378</v>
      </c>
      <c r="E38" s="333" t="s">
        <v>5813</v>
      </c>
      <c r="F38" s="316" t="str">
        <f t="shared" si="1"/>
        <v>INSERT INTO UPK_TEST.upk_k60.k60_so_buno_link (os_buhin_no, k60_buno_id, created_date, created_tantou_id) VALUES ('76243   JG00A     J70', 1324, GETDATE(), 999);</v>
      </c>
    </row>
    <row r="39" spans="1:6">
      <c r="A39" s="316" t="s">
        <v>2713</v>
      </c>
      <c r="B39" s="316" t="s">
        <v>379</v>
      </c>
      <c r="C39" s="316" t="str">
        <f t="shared" si="0"/>
        <v>1325</v>
      </c>
      <c r="D39" s="333" t="s">
        <v>379</v>
      </c>
      <c r="E39" s="333" t="s">
        <v>5814</v>
      </c>
      <c r="F39" s="316" t="str">
        <f t="shared" si="1"/>
        <v>INSERT INTO UPK_TEST.upk_k60.k60_so_buno_link (os_buhin_no, k60_buno_id, created_date, created_tantou_id) VALUES ('76243   JG40A     J70', 1325, GETDATE(), 999);</v>
      </c>
    </row>
    <row r="40" spans="1:6">
      <c r="A40" s="316" t="s">
        <v>2714</v>
      </c>
      <c r="B40" s="316" t="s">
        <v>380</v>
      </c>
      <c r="C40" s="316" t="str">
        <f t="shared" si="0"/>
        <v>1326</v>
      </c>
      <c r="D40" s="333" t="s">
        <v>380</v>
      </c>
      <c r="E40" s="333" t="s">
        <v>5815</v>
      </c>
      <c r="F40" s="316" t="str">
        <f t="shared" si="1"/>
        <v>INSERT INTO UPK_TEST.upk_k60.k60_so_buno_link (os_buhin_no, k60_buno_id, created_date, created_tantou_id) VALUES ('76243   JG40A-E  RV8-60', 1326, GETDATE(), 999);</v>
      </c>
    </row>
    <row r="41" spans="1:6">
      <c r="A41" s="316" t="s">
        <v>2715</v>
      </c>
      <c r="B41" s="316" t="s">
        <v>5512</v>
      </c>
      <c r="C41" s="316" t="str">
        <f t="shared" si="0"/>
        <v>1327</v>
      </c>
      <c r="D41" s="333" t="s">
        <v>5512</v>
      </c>
      <c r="E41" s="333" t="s">
        <v>5816</v>
      </c>
      <c r="F41" s="316" t="str">
        <f t="shared" si="1"/>
        <v>INSERT INTO UPK_TEST.upk_k60.k60_so_buno_link (os_buhin_no, k60_buno_id, created_date, created_tantou_id) VALUES ('77652/3 JM00A     B309', 1327, GETDATE(), 999);</v>
      </c>
    </row>
    <row r="42" spans="1:6">
      <c r="A42" s="316" t="s">
        <v>2716</v>
      </c>
      <c r="B42" s="316" t="s">
        <v>381</v>
      </c>
      <c r="C42" s="316" t="str">
        <f t="shared" si="0"/>
        <v>1328</v>
      </c>
      <c r="D42" s="333" t="s">
        <v>381</v>
      </c>
      <c r="E42" s="333" t="s">
        <v>5817</v>
      </c>
      <c r="F42" s="316" t="str">
        <f t="shared" si="1"/>
        <v>INSERT INTO UPK_TEST.upk_k60.k60_so_buno_link (os_buhin_no, k60_buno_id, created_date, created_tantou_id) VALUES ('75632   JM00A     J70', 1328, GETDATE(), 999);</v>
      </c>
    </row>
    <row r="43" spans="1:6">
      <c r="A43" s="316" t="s">
        <v>2717</v>
      </c>
      <c r="B43" s="316" t="s">
        <v>382</v>
      </c>
      <c r="C43" s="316" t="str">
        <f t="shared" si="0"/>
        <v>1329</v>
      </c>
      <c r="D43" s="333" t="s">
        <v>382</v>
      </c>
      <c r="E43" s="333" t="s">
        <v>5818</v>
      </c>
      <c r="F43" s="316" t="str">
        <f t="shared" si="1"/>
        <v>INSERT INTO UPK_TEST.upk_k60.k60_so_buno_link (os_buhin_no, k60_buno_id, created_date, created_tantou_id) VALUES ('76232   JM00A     K70', 1329, GETDATE(), 999);</v>
      </c>
    </row>
    <row r="44" spans="1:6">
      <c r="A44" s="316" t="s">
        <v>2718</v>
      </c>
      <c r="B44" s="316" t="s">
        <v>383</v>
      </c>
      <c r="C44" s="316" t="str">
        <f t="shared" si="0"/>
        <v>1330</v>
      </c>
      <c r="D44" s="333" t="s">
        <v>383</v>
      </c>
      <c r="E44" s="333" t="s">
        <v>5819</v>
      </c>
      <c r="F44" s="316" t="str">
        <f t="shared" si="1"/>
        <v>INSERT INTO UPK_TEST.upk_k60.k60_so_buno_link (os_buhin_no, k60_buno_id, created_date, created_tantou_id) VALUES ('76233   JM00A     K70', 1330, GETDATE(), 999);</v>
      </c>
    </row>
    <row r="45" spans="1:6">
      <c r="A45" s="316" t="s">
        <v>2719</v>
      </c>
      <c r="B45" s="316" t="s">
        <v>384</v>
      </c>
      <c r="C45" s="316" t="str">
        <f t="shared" si="0"/>
        <v>1331</v>
      </c>
      <c r="D45" s="333" t="s">
        <v>384</v>
      </c>
      <c r="E45" s="333" t="s">
        <v>5820</v>
      </c>
      <c r="F45" s="316" t="str">
        <f t="shared" si="1"/>
        <v>INSERT INTO UPK_TEST.upk_k60.k60_so_buno_link (os_buhin_no, k60_buno_id, created_date, created_tantou_id) VALUES ('76272   JM00A     B301', 1331, GETDATE(), 999);</v>
      </c>
    </row>
    <row r="46" spans="1:6">
      <c r="A46" s="316" t="s">
        <v>2720</v>
      </c>
      <c r="B46" s="316" t="s">
        <v>385</v>
      </c>
      <c r="C46" s="316" t="str">
        <f t="shared" si="0"/>
        <v>1332</v>
      </c>
      <c r="D46" s="333" t="s">
        <v>385</v>
      </c>
      <c r="E46" s="333" t="s">
        <v>5821</v>
      </c>
      <c r="F46" s="316" t="str">
        <f t="shared" si="1"/>
        <v>INSERT INTO UPK_TEST.upk_k60.k60_so_buno_link (os_buhin_no, k60_buno_id, created_date, created_tantou_id) VALUES ('76273   JM00A     B301', 1332, GETDATE(), 999);</v>
      </c>
    </row>
    <row r="47" spans="1:6">
      <c r="A47" s="316" t="s">
        <v>2721</v>
      </c>
      <c r="B47" s="316" t="s">
        <v>386</v>
      </c>
      <c r="C47" s="316" t="str">
        <f t="shared" si="0"/>
        <v>1333</v>
      </c>
      <c r="D47" s="333" t="s">
        <v>386</v>
      </c>
      <c r="E47" s="333" t="s">
        <v>5822</v>
      </c>
      <c r="F47" s="316" t="str">
        <f t="shared" si="1"/>
        <v>INSERT INTO UPK_TEST.upk_k60.k60_so_buno_link (os_buhin_no, k60_buno_id, created_date, created_tantou_id) VALUES ('76516   JM00A     K70', 1333, GETDATE(), 999);</v>
      </c>
    </row>
    <row r="48" spans="1:6">
      <c r="A48" s="316" t="s">
        <v>2722</v>
      </c>
      <c r="B48" s="316" t="s">
        <v>387</v>
      </c>
      <c r="C48" s="316" t="str">
        <f t="shared" si="0"/>
        <v>1334</v>
      </c>
      <c r="D48" s="333" t="s">
        <v>387</v>
      </c>
      <c r="E48" s="333" t="s">
        <v>5823</v>
      </c>
      <c r="F48" s="316" t="str">
        <f t="shared" si="1"/>
        <v>INSERT INTO UPK_TEST.upk_k60.k60_so_buno_link (os_buhin_no, k60_buno_id, created_date, created_tantou_id) VALUES ('76517   JM00A     K70', 1334, GETDATE(), 999);</v>
      </c>
    </row>
    <row r="49" spans="1:6">
      <c r="A49" s="316" t="s">
        <v>2723</v>
      </c>
      <c r="B49" s="316" t="s">
        <v>5513</v>
      </c>
      <c r="C49" s="316" t="str">
        <f t="shared" si="0"/>
        <v>1335</v>
      </c>
      <c r="D49" s="333" t="s">
        <v>5513</v>
      </c>
      <c r="E49" s="333" t="s">
        <v>5824</v>
      </c>
      <c r="F49" s="316" t="str">
        <f t="shared" si="1"/>
        <v>INSERT INTO UPK_TEST.upk_k60.k60_so_buno_link (os_buhin_no, k60_buno_id, created_date, created_tantou_id) VALUES ('77632/3 JM00A     J70', 1335, GETDATE(), 999);</v>
      </c>
    </row>
    <row r="50" spans="1:6">
      <c r="A50" s="316" t="s">
        <v>2724</v>
      </c>
      <c r="B50" s="316" t="s">
        <v>5514</v>
      </c>
      <c r="C50" s="316" t="str">
        <f t="shared" si="0"/>
        <v>1336</v>
      </c>
      <c r="D50" s="333" t="s">
        <v>5514</v>
      </c>
      <c r="E50" s="333" t="s">
        <v>5825</v>
      </c>
      <c r="F50" s="316" t="str">
        <f t="shared" si="1"/>
        <v>INSERT INTO UPK_TEST.upk_k60.k60_so_buno_link (os_buhin_no, k60_buno_id, created_date, created_tantou_id) VALUES ('77646/7 JM00A     J70', 1336, GETDATE(), 999);</v>
      </c>
    </row>
    <row r="51" spans="1:6">
      <c r="A51" s="316" t="s">
        <v>2725</v>
      </c>
      <c r="B51" s="316" t="s">
        <v>5515</v>
      </c>
      <c r="C51" s="316" t="str">
        <f t="shared" si="0"/>
        <v>1337</v>
      </c>
      <c r="D51" s="333" t="s">
        <v>5515</v>
      </c>
      <c r="E51" s="333" t="s">
        <v>5826</v>
      </c>
      <c r="F51" s="316" t="str">
        <f t="shared" si="1"/>
        <v>INSERT INTO UPK_TEST.upk_k60.k60_so_buno_link (os_buhin_no, k60_buno_id, created_date, created_tantou_id) VALUES ('76742/3 JM00A     J70', 1337, GETDATE(), 999);</v>
      </c>
    </row>
    <row r="52" spans="1:6">
      <c r="A52" s="316" t="s">
        <v>2726</v>
      </c>
      <c r="B52" s="316" t="s">
        <v>5516</v>
      </c>
      <c r="C52" s="316" t="str">
        <f t="shared" si="0"/>
        <v>1338</v>
      </c>
      <c r="D52" s="333" t="s">
        <v>5516</v>
      </c>
      <c r="E52" s="333" t="s">
        <v>5827</v>
      </c>
      <c r="F52" s="316" t="str">
        <f t="shared" si="1"/>
        <v>INSERT INTO UPK_TEST.upk_k60.k60_so_buno_link (os_buhin_no, k60_buno_id, created_date, created_tantou_id) VALUES ('64142/3 1AA0A     W70', 1338, GETDATE(), 999);</v>
      </c>
    </row>
    <row r="53" spans="1:6">
      <c r="A53" s="316" t="s">
        <v>2727</v>
      </c>
      <c r="B53" s="316" t="s">
        <v>5517</v>
      </c>
      <c r="C53" s="316" t="str">
        <f t="shared" si="0"/>
        <v>1339</v>
      </c>
      <c r="D53" s="333" t="s">
        <v>5517</v>
      </c>
      <c r="E53" s="333" t="s">
        <v>5828</v>
      </c>
      <c r="F53" s="316" t="str">
        <f t="shared" si="1"/>
        <v>INSERT INTO UPK_TEST.upk_k60.k60_so_buno_link (os_buhin_no, k60_buno_id, created_date, created_tantou_id) VALUES ('64142/3 1AA0A-K   B302', 1339, GETDATE(), 999);</v>
      </c>
    </row>
    <row r="54" spans="1:6">
      <c r="A54" s="316" t="s">
        <v>2728</v>
      </c>
      <c r="B54" s="316" t="s">
        <v>388</v>
      </c>
      <c r="C54" s="316" t="str">
        <f t="shared" si="0"/>
        <v>1340</v>
      </c>
      <c r="D54" s="333" t="s">
        <v>388</v>
      </c>
      <c r="E54" s="333" t="s">
        <v>5829</v>
      </c>
      <c r="F54" s="316" t="str">
        <f t="shared" si="1"/>
        <v>INSERT INTO UPK_TEST.upk_k60.k60_so_buno_link (os_buhin_no, k60_buno_id, created_date, created_tantou_id) VALUES ('67112   1AE0A     W70', 1340, GETDATE(), 999);</v>
      </c>
    </row>
    <row r="55" spans="1:6">
      <c r="A55" s="316" t="s">
        <v>2729</v>
      </c>
      <c r="B55" s="316" t="s">
        <v>389</v>
      </c>
      <c r="C55" s="316" t="str">
        <f t="shared" si="0"/>
        <v>1341</v>
      </c>
      <c r="D55" s="333" t="s">
        <v>389</v>
      </c>
      <c r="E55" s="333" t="s">
        <v>5830</v>
      </c>
      <c r="F55" s="316" t="str">
        <f t="shared" si="1"/>
        <v>INSERT INTO UPK_TEST.upk_k60.k60_so_buno_link (os_buhin_no, k60_buno_id, created_date, created_tantou_id) VALUES ('67412   1AE0A     B302', 1341, GETDATE(), 999);</v>
      </c>
    </row>
    <row r="56" spans="1:6">
      <c r="A56" s="316" t="s">
        <v>2730</v>
      </c>
      <c r="B56" s="316" t="s">
        <v>390</v>
      </c>
      <c r="C56" s="316" t="str">
        <f t="shared" si="0"/>
        <v>1342</v>
      </c>
      <c r="D56" s="333" t="s">
        <v>390</v>
      </c>
      <c r="E56" s="333" t="s">
        <v>5831</v>
      </c>
      <c r="F56" s="316" t="str">
        <f t="shared" si="1"/>
        <v>INSERT INTO UPK_TEST.upk_k60.k60_so_buno_link (os_buhin_no, k60_buno_id, created_date, created_tantou_id) VALUES ('67413   1AA0A     B302', 1342, GETDATE(), 999);</v>
      </c>
    </row>
    <row r="57" spans="1:6">
      <c r="A57" s="316" t="s">
        <v>2731</v>
      </c>
      <c r="B57" s="316" t="s">
        <v>391</v>
      </c>
      <c r="C57" s="316" t="str">
        <f t="shared" si="0"/>
        <v>1343</v>
      </c>
      <c r="D57" s="333" t="s">
        <v>391</v>
      </c>
      <c r="E57" s="333" t="s">
        <v>5832</v>
      </c>
      <c r="F57" s="316" t="str">
        <f t="shared" si="1"/>
        <v>INSERT INTO UPK_TEST.upk_k60.k60_so_buno_link (os_buhin_no, k60_buno_id, created_date, created_tantou_id) VALUES ('751J2   1AA0A    B302ｻﾌﾞ3', 1343, GETDATE(), 999);</v>
      </c>
    </row>
    <row r="58" spans="1:6">
      <c r="A58" s="319" t="s">
        <v>2732</v>
      </c>
      <c r="B58" s="316" t="s">
        <v>392</v>
      </c>
      <c r="C58" s="316" t="str">
        <f t="shared" si="0"/>
        <v>1344</v>
      </c>
      <c r="D58" s="333" t="s">
        <v>392</v>
      </c>
      <c r="E58" s="333" t="s">
        <v>5833</v>
      </c>
      <c r="F58" s="316" t="str">
        <f t="shared" si="1"/>
        <v>INSERT INTO UPK_TEST.upk_k60.k60_so_buno_link (os_buhin_no, k60_buno_id, created_date, created_tantou_id) VALUES ('751J3   1AA0A     X70ｻﾌﾞ ', 1344, GETDATE(), 999);</v>
      </c>
    </row>
    <row r="59" spans="1:6">
      <c r="A59" s="316" t="s">
        <v>2733</v>
      </c>
      <c r="B59" s="316" t="s">
        <v>393</v>
      </c>
      <c r="C59" s="316" t="str">
        <f t="shared" si="0"/>
        <v>1345</v>
      </c>
      <c r="D59" s="333" t="s">
        <v>393</v>
      </c>
      <c r="E59" s="333" t="s">
        <v>5834</v>
      </c>
      <c r="F59" s="316" t="str">
        <f t="shared" si="1"/>
        <v>INSERT INTO UPK_TEST.upk_k60.k60_so_buno_link (os_buhin_no, k60_buno_id, created_date, created_tantou_id) VALUES ('751J3   1AA0A-E   RV8-200', 1345, GETDATE(), 999);</v>
      </c>
    </row>
    <row r="60" spans="1:6">
      <c r="A60" s="316" t="s">
        <v>2734</v>
      </c>
      <c r="B60" s="316" t="s">
        <v>394</v>
      </c>
      <c r="C60" s="316" t="str">
        <f t="shared" si="0"/>
        <v>1346</v>
      </c>
      <c r="D60" s="333" t="s">
        <v>394</v>
      </c>
      <c r="E60" s="333" t="s">
        <v>5835</v>
      </c>
      <c r="F60" s="316" t="str">
        <f t="shared" si="1"/>
        <v>INSERT INTO UPK_TEST.upk_k60.k60_so_buno_link (os_buhin_no, k60_buno_id, created_date, created_tantou_id) VALUES ('75172   1AA0A     B302', 1346, GETDATE(), 999);</v>
      </c>
    </row>
    <row r="61" spans="1:6">
      <c r="A61" s="316" t="s">
        <v>2735</v>
      </c>
      <c r="B61" s="316" t="s">
        <v>395</v>
      </c>
      <c r="C61" s="316" t="str">
        <f t="shared" si="0"/>
        <v>1347</v>
      </c>
      <c r="D61" s="333" t="s">
        <v>395</v>
      </c>
      <c r="E61" s="333" t="s">
        <v>5836</v>
      </c>
      <c r="F61" s="316" t="str">
        <f t="shared" si="1"/>
        <v>INSERT INTO UPK_TEST.upk_k60.k60_so_buno_link (os_buhin_no, k60_buno_id, created_date, created_tantou_id) VALUES ('75172   1AA0A-E   RV8-170', 1347, GETDATE(), 999);</v>
      </c>
    </row>
    <row r="62" spans="1:6">
      <c r="A62" s="316" t="s">
        <v>2736</v>
      </c>
      <c r="B62" s="316" t="s">
        <v>396</v>
      </c>
      <c r="C62" s="316" t="str">
        <f t="shared" si="0"/>
        <v>1348</v>
      </c>
      <c r="D62" s="333" t="s">
        <v>396</v>
      </c>
      <c r="E62" s="333" t="s">
        <v>5837</v>
      </c>
      <c r="F62" s="316" t="str">
        <f t="shared" si="1"/>
        <v>INSERT INTO UPK_TEST.upk_k60.k60_so_buno_link (os_buhin_no, k60_buno_id, created_date, created_tantou_id) VALUES ('75172   1AE0A     B302', 1348, GETDATE(), 999);</v>
      </c>
    </row>
    <row r="63" spans="1:6">
      <c r="A63" s="316" t="s">
        <v>2737</v>
      </c>
      <c r="B63" s="316" t="s">
        <v>397</v>
      </c>
      <c r="C63" s="316" t="str">
        <f t="shared" si="0"/>
        <v>1349</v>
      </c>
      <c r="D63" s="333" t="s">
        <v>397</v>
      </c>
      <c r="E63" s="333" t="s">
        <v>5838</v>
      </c>
      <c r="F63" s="316" t="str">
        <f t="shared" si="1"/>
        <v>INSERT INTO UPK_TEST.upk_k60.k60_so_buno_link (os_buhin_no, k60_buno_id, created_date, created_tantou_id) VALUES ('75173   1AA0A     B302', 1349, GETDATE(), 999);</v>
      </c>
    </row>
    <row r="64" spans="1:6">
      <c r="A64" s="316" t="s">
        <v>2738</v>
      </c>
      <c r="B64" s="316" t="s">
        <v>398</v>
      </c>
      <c r="C64" s="316" t="str">
        <f t="shared" si="0"/>
        <v>1350</v>
      </c>
      <c r="D64" s="333" t="s">
        <v>398</v>
      </c>
      <c r="E64" s="333" t="s">
        <v>5839</v>
      </c>
      <c r="F64" s="316" t="str">
        <f t="shared" si="1"/>
        <v>INSERT INTO UPK_TEST.upk_k60.k60_so_buno_link (os_buhin_no, k60_buno_id, created_date, created_tantou_id) VALUES ('75173   1AA0A-E   RV8-170', 1350, GETDATE(), 999);</v>
      </c>
    </row>
    <row r="65" spans="1:6">
      <c r="A65" s="316" t="s">
        <v>2739</v>
      </c>
      <c r="B65" s="316" t="s">
        <v>399</v>
      </c>
      <c r="C65" s="316" t="str">
        <f t="shared" si="0"/>
        <v>1351</v>
      </c>
      <c r="D65" s="333" t="s">
        <v>399</v>
      </c>
      <c r="E65" s="333" t="s">
        <v>5840</v>
      </c>
      <c r="F65" s="316" t="str">
        <f t="shared" si="1"/>
        <v>INSERT INTO UPK_TEST.upk_k60.k60_so_buno_link (os_buhin_no, k60_buno_id, created_date, created_tantou_id) VALUES ('75197   1AA0A     K70Ｚへ', 1351, GETDATE(), 999);</v>
      </c>
    </row>
    <row r="66" spans="1:6">
      <c r="A66" s="316" t="s">
        <v>2740</v>
      </c>
      <c r="B66" s="316" t="s">
        <v>5518</v>
      </c>
      <c r="C66" s="316" t="str">
        <f t="shared" si="0"/>
        <v>1352</v>
      </c>
      <c r="D66" s="333" t="s">
        <v>5518</v>
      </c>
      <c r="E66" s="333" t="s">
        <v>5841</v>
      </c>
      <c r="F66" s="316" t="str">
        <f t="shared" si="1"/>
        <v>INSERT INTO UPK_TEST.upk_k60.k60_so_buno_link (os_buhin_no, k60_buno_id, created_date, created_tantou_id) VALUES ('75536/7 1AC0A     W70', 1352, GETDATE(), 999);</v>
      </c>
    </row>
    <row r="67" spans="1:6">
      <c r="A67" s="316" t="s">
        <v>2741</v>
      </c>
      <c r="B67" s="316" t="s">
        <v>5519</v>
      </c>
      <c r="C67" s="316" t="str">
        <f t="shared" si="0"/>
        <v>1353</v>
      </c>
      <c r="D67" s="333" t="s">
        <v>5519</v>
      </c>
      <c r="E67" s="333" t="s">
        <v>5842</v>
      </c>
      <c r="F67" s="316" t="str">
        <f t="shared" si="1"/>
        <v>INSERT INTO UPK_TEST.upk_k60.k60_so_buno_link (os_buhin_no, k60_buno_id, created_date, created_tantou_id) VALUES ('75536/7 1AC0A-E   RV8-100', 1353, GETDATE(), 999);</v>
      </c>
    </row>
    <row r="68" spans="1:6">
      <c r="A68" s="316" t="s">
        <v>2742</v>
      </c>
      <c r="B68" s="316" t="s">
        <v>400</v>
      </c>
      <c r="C68" s="316" t="str">
        <f t="shared" si="0"/>
        <v>1354</v>
      </c>
      <c r="D68" s="333" t="s">
        <v>400</v>
      </c>
      <c r="E68" s="333" t="s">
        <v>5843</v>
      </c>
      <c r="F68" s="316" t="str">
        <f t="shared" si="1"/>
        <v>INSERT INTO UPK_TEST.upk_k60.k60_so_buno_link (os_buhin_no, k60_buno_id, created_date, created_tantou_id) VALUES ('745G3   1GR0A     B309', 1354, GETDATE(), 999);</v>
      </c>
    </row>
    <row r="69" spans="1:6">
      <c r="A69" s="316" t="s">
        <v>2743</v>
      </c>
      <c r="B69" s="316" t="s">
        <v>5520</v>
      </c>
      <c r="C69" s="316" t="str">
        <f t="shared" si="0"/>
        <v>1355</v>
      </c>
      <c r="D69" s="333" t="s">
        <v>5520</v>
      </c>
      <c r="E69" s="333" t="s">
        <v>5844</v>
      </c>
      <c r="F69" s="316" t="str">
        <f t="shared" si="1"/>
        <v>INSERT INTO UPK_TEST.upk_k60.k60_so_buno_link (os_buhin_no, k60_buno_id, created_date, created_tantou_id) VALUES ('745J4/5 1GR0A     K70ｻﾌﾞ2', 1355, GETDATE(), 999);</v>
      </c>
    </row>
    <row r="70" spans="1:6">
      <c r="A70" s="316" t="s">
        <v>2744</v>
      </c>
      <c r="B70" s="316" t="s">
        <v>5521</v>
      </c>
      <c r="C70" s="316" t="str">
        <f t="shared" ref="C70:C133" si="2">VLOOKUP($B70,$D$5:$E$2000,2,FALSE)</f>
        <v>1356</v>
      </c>
      <c r="D70" s="333" t="s">
        <v>5521</v>
      </c>
      <c r="E70" s="333" t="s">
        <v>5845</v>
      </c>
      <c r="F70" s="316" t="str">
        <f t="shared" ref="F70:F133" si="3">$P$2&amp;"'"&amp;$A70&amp;"', "&amp;$C70&amp;", GETDATE(), 999);"</f>
        <v>INSERT INTO UPK_TEST.upk_k60.k60_so_buno_link (os_buhin_no, k60_buno_id, created_date, created_tantou_id) VALUES ('748B2/3 1GR0ATE   T308', 1356, GETDATE(), 999);</v>
      </c>
    </row>
    <row r="71" spans="1:6">
      <c r="A71" s="316" t="s">
        <v>2745</v>
      </c>
      <c r="B71" s="316" t="s">
        <v>5522</v>
      </c>
      <c r="C71" s="316" t="str">
        <f t="shared" si="2"/>
        <v>1357</v>
      </c>
      <c r="D71" s="333" t="s">
        <v>5522</v>
      </c>
      <c r="E71" s="333" t="s">
        <v>5846</v>
      </c>
      <c r="F71" s="316" t="str">
        <f t="shared" si="3"/>
        <v>INSERT INTO UPK_TEST.upk_k60.k60_so_buno_link (os_buhin_no, k60_buno_id, created_date, created_tantou_id) VALUES ('76456/7 1GR0A     W70ｻﾌﾞ2', 1357, GETDATE(), 999);</v>
      </c>
    </row>
    <row r="72" spans="1:6">
      <c r="A72" s="316" t="s">
        <v>2746</v>
      </c>
      <c r="B72" s="316" t="s">
        <v>401</v>
      </c>
      <c r="C72" s="316" t="str">
        <f t="shared" si="2"/>
        <v>1358</v>
      </c>
      <c r="D72" s="333" t="s">
        <v>401</v>
      </c>
      <c r="E72" s="333" t="s">
        <v>5847</v>
      </c>
      <c r="F72" s="316" t="str">
        <f t="shared" si="3"/>
        <v>INSERT INTO UPK_TEST.upk_k60.k60_so_buno_link (os_buhin_no, k60_buno_id, created_date, created_tantou_id) VALUES ('76488   1GR0A     K70ｻﾌﾞ2', 1358, GETDATE(), 999);</v>
      </c>
    </row>
    <row r="73" spans="1:6">
      <c r="A73" s="316" t="s">
        <v>2747</v>
      </c>
      <c r="B73" s="316" t="s">
        <v>402</v>
      </c>
      <c r="C73" s="316" t="str">
        <f t="shared" si="2"/>
        <v>1359</v>
      </c>
      <c r="D73" s="333" t="s">
        <v>402</v>
      </c>
      <c r="E73" s="333" t="s">
        <v>5848</v>
      </c>
      <c r="F73" s="316" t="str">
        <f t="shared" si="3"/>
        <v>INSERT INTO UPK_TEST.upk_k60.k60_so_buno_link (os_buhin_no, k60_buno_id, created_date, created_tantou_id) VALUES ('76489   1GR0A     K70ｻﾌﾞ2', 1359, GETDATE(), 999);</v>
      </c>
    </row>
    <row r="74" spans="1:6">
      <c r="A74" s="316" t="s">
        <v>2748</v>
      </c>
      <c r="B74" s="316" t="s">
        <v>403</v>
      </c>
      <c r="C74" s="316" t="str">
        <f t="shared" si="2"/>
        <v>1360</v>
      </c>
      <c r="D74" s="333" t="s">
        <v>403</v>
      </c>
      <c r="E74" s="333" t="s">
        <v>5849</v>
      </c>
      <c r="F74" s="316" t="str">
        <f t="shared" si="3"/>
        <v>INSERT INTO UPK_TEST.upk_k60.k60_so_buno_link (os_buhin_no, k60_buno_id, created_date, created_tantou_id) VALUES ('67413   JN20A     B309', 1360, GETDATE(), 999);</v>
      </c>
    </row>
    <row r="75" spans="1:6">
      <c r="A75" s="316" t="s">
        <v>2749</v>
      </c>
      <c r="B75" s="316" t="s">
        <v>404</v>
      </c>
      <c r="C75" s="316" t="str">
        <f t="shared" si="2"/>
        <v>1361</v>
      </c>
      <c r="D75" s="333" t="s">
        <v>404</v>
      </c>
      <c r="E75" s="333" t="s">
        <v>5850</v>
      </c>
      <c r="F75" s="316" t="str">
        <f t="shared" si="3"/>
        <v>INSERT INTO UPK_TEST.upk_k60.k60_so_buno_link (os_buhin_no, k60_buno_id, created_date, created_tantou_id) VALUES ('67413   JN20A-G   RJG-300', 1361, GETDATE(), 999);</v>
      </c>
    </row>
    <row r="76" spans="1:6">
      <c r="A76" s="316" t="s">
        <v>2750</v>
      </c>
      <c r="B76" s="316" t="s">
        <v>405</v>
      </c>
      <c r="C76" s="316" t="str">
        <f t="shared" si="2"/>
        <v>1362</v>
      </c>
      <c r="D76" s="333" t="s">
        <v>405</v>
      </c>
      <c r="E76" s="333" t="s">
        <v>5851</v>
      </c>
      <c r="F76" s="316" t="str">
        <f t="shared" si="3"/>
        <v>INSERT INTO UPK_TEST.upk_k60.k60_so_buno_link (os_buhin_no, k60_buno_id, created_date, created_tantou_id) VALUES ('67413   1VA0A     B301', 1362, GETDATE(), 999);</v>
      </c>
    </row>
    <row r="77" spans="1:6">
      <c r="A77" s="316" t="s">
        <v>2751</v>
      </c>
      <c r="B77" s="316" t="s">
        <v>5523</v>
      </c>
      <c r="C77" s="316" t="str">
        <f t="shared" si="2"/>
        <v>1363</v>
      </c>
      <c r="D77" s="333" t="s">
        <v>5523</v>
      </c>
      <c r="E77" s="333" t="s">
        <v>5852</v>
      </c>
      <c r="F77" s="316" t="str">
        <f t="shared" si="3"/>
        <v>INSERT INTO UPK_TEST.upk_k60.k60_so_buno_link (os_buhin_no, k60_buno_id, created_date, created_tantou_id) VALUES ('76366/7 1VA0A     B301', 1363, GETDATE(), 999);</v>
      </c>
    </row>
    <row r="78" spans="1:6">
      <c r="A78" s="316" t="s">
        <v>2752</v>
      </c>
      <c r="B78" s="316" t="s">
        <v>5524</v>
      </c>
      <c r="C78" s="316" t="str">
        <f t="shared" si="2"/>
        <v>1364</v>
      </c>
      <c r="D78" s="333" t="s">
        <v>5524</v>
      </c>
      <c r="E78" s="333" t="s">
        <v>5853</v>
      </c>
      <c r="F78" s="316" t="str">
        <f t="shared" si="3"/>
        <v>INSERT INTO UPK_TEST.upk_k60.k60_so_buno_link (os_buhin_no, k60_buno_id, created_date, created_tantou_id) VALUES ('76366/7 1VA0A-E   250', 1364, GETDATE(), 999);</v>
      </c>
    </row>
    <row r="79" spans="1:6">
      <c r="A79" s="320" t="s">
        <v>2753</v>
      </c>
      <c r="B79" s="320" t="s">
        <v>5779</v>
      </c>
      <c r="C79" s="316" t="str">
        <f t="shared" si="2"/>
        <v>1365</v>
      </c>
      <c r="D79" s="333" t="s">
        <v>5525</v>
      </c>
      <c r="E79" s="333" t="s">
        <v>5854</v>
      </c>
      <c r="F79" s="316" t="str">
        <f t="shared" si="3"/>
        <v>INSERT INTO UPK_TEST.upk_k60.k60_so_buno_link (os_buhin_no, k60_buno_id, created_date, created_tantou_id) VALUES ('64142/3 3TU0A/JN20A-E  RV8-200', 1365, GETDATE(), 999);</v>
      </c>
    </row>
    <row r="80" spans="1:6">
      <c r="A80" s="320" t="s">
        <v>2754</v>
      </c>
      <c r="B80" s="320" t="s">
        <v>5526</v>
      </c>
      <c r="C80" s="316" t="str">
        <f t="shared" si="2"/>
        <v>1366</v>
      </c>
      <c r="D80" s="333" t="s">
        <v>5526</v>
      </c>
      <c r="E80" s="333" t="s">
        <v>5855</v>
      </c>
      <c r="F80" s="316" t="str">
        <f t="shared" si="3"/>
        <v>INSERT INTO UPK_TEST.upk_k60.k60_so_buno_link (os_buhin_no, k60_buno_id, created_date, created_tantou_id) VALUES ('64142/3 3TU0A/JN20A  W70', 1366, GETDATE(), 999);</v>
      </c>
    </row>
    <row r="81" spans="1:6">
      <c r="A81" s="316" t="s">
        <v>2755</v>
      </c>
      <c r="B81" s="316" t="s">
        <v>406</v>
      </c>
      <c r="C81" s="316" t="str">
        <f t="shared" si="2"/>
        <v>1367</v>
      </c>
      <c r="D81" s="333" t="s">
        <v>406</v>
      </c>
      <c r="E81" s="333" t="s">
        <v>5856</v>
      </c>
      <c r="F81" s="316" t="str">
        <f t="shared" si="3"/>
        <v>INSERT INTO UPK_TEST.upk_k60.k60_so_buno_link (os_buhin_no, k60_buno_id, created_date, created_tantou_id) VALUES ('67412   JN90A-E   RB-300', 1367, GETDATE(), 999);</v>
      </c>
    </row>
    <row r="82" spans="1:6">
      <c r="A82" s="316" t="s">
        <v>2756</v>
      </c>
      <c r="B82" s="316" t="s">
        <v>407</v>
      </c>
      <c r="C82" s="316" t="str">
        <f t="shared" si="2"/>
        <v>1368</v>
      </c>
      <c r="D82" s="333" t="s">
        <v>407</v>
      </c>
      <c r="E82" s="333" t="s">
        <v>5857</v>
      </c>
      <c r="F82" s="316" t="str">
        <f t="shared" si="3"/>
        <v>INSERT INTO UPK_TEST.upk_k60.k60_so_buno_link (os_buhin_no, k60_buno_id, created_date, created_tantou_id) VALUES ('67412   JN90A     B309', 1368, GETDATE(), 999);</v>
      </c>
    </row>
    <row r="83" spans="1:6">
      <c r="A83" s="316" t="s">
        <v>2757</v>
      </c>
      <c r="B83" s="316" t="s">
        <v>5527</v>
      </c>
      <c r="C83" s="316" t="str">
        <f t="shared" si="2"/>
        <v>1369</v>
      </c>
      <c r="D83" s="333" t="s">
        <v>5527</v>
      </c>
      <c r="E83" s="333" t="s">
        <v>5858</v>
      </c>
      <c r="F83" s="316" t="str">
        <f t="shared" si="3"/>
        <v>INSERT INTO UPK_TEST.upk_k60.k60_so_buno_link (os_buhin_no, k60_buno_id, created_date, created_tantou_id) VALUES ('67408/9 JN20A     B302', 1369, GETDATE(), 999);</v>
      </c>
    </row>
    <row r="84" spans="1:6">
      <c r="A84" s="316" t="s">
        <v>2758</v>
      </c>
      <c r="B84" s="316" t="s">
        <v>5528</v>
      </c>
      <c r="C84" s="316" t="str">
        <f t="shared" si="2"/>
        <v>1370</v>
      </c>
      <c r="D84" s="333" t="s">
        <v>5528</v>
      </c>
      <c r="E84" s="333" t="s">
        <v>5859</v>
      </c>
      <c r="F84" s="316" t="str">
        <f t="shared" si="3"/>
        <v>INSERT INTO UPK_TEST.upk_k60.k60_so_buno_link (os_buhin_no, k60_buno_id, created_date, created_tantou_id) VALUES ('67408/9 JN20A-E   RB-500', 1370, GETDATE(), 999);</v>
      </c>
    </row>
    <row r="85" spans="1:6">
      <c r="A85" s="316" t="s">
        <v>2759</v>
      </c>
      <c r="B85" s="316" t="s">
        <v>408</v>
      </c>
      <c r="C85" s="316" t="str">
        <f t="shared" si="2"/>
        <v>1371</v>
      </c>
      <c r="D85" s="333" t="s">
        <v>408</v>
      </c>
      <c r="E85" s="333" t="s">
        <v>5860</v>
      </c>
      <c r="F85" s="316" t="str">
        <f t="shared" si="3"/>
        <v>INSERT INTO UPK_TEST.upk_k60.k60_so_buno_link (os_buhin_no, k60_buno_id, created_date, created_tantou_id) VALUES ('75134   JN20A     B309', 1371, GETDATE(), 999);</v>
      </c>
    </row>
    <row r="86" spans="1:6">
      <c r="A86" s="316" t="s">
        <v>2760</v>
      </c>
      <c r="B86" s="316" t="s">
        <v>409</v>
      </c>
      <c r="C86" s="316" t="str">
        <f t="shared" si="2"/>
        <v>1372</v>
      </c>
      <c r="D86" s="333" t="s">
        <v>409</v>
      </c>
      <c r="E86" s="333" t="s">
        <v>5861</v>
      </c>
      <c r="F86" s="316" t="str">
        <f t="shared" si="3"/>
        <v>INSERT INTO UPK_TEST.upk_k60.k60_so_buno_link (os_buhin_no, k60_buno_id, created_date, created_tantou_id) VALUES ('75134   JN20A-E   RB-200', 1372, GETDATE(), 999);</v>
      </c>
    </row>
    <row r="87" spans="1:6">
      <c r="A87" s="316" t="s">
        <v>2761</v>
      </c>
      <c r="B87" s="316" t="s">
        <v>410</v>
      </c>
      <c r="C87" s="316" t="str">
        <f t="shared" si="2"/>
        <v>1373</v>
      </c>
      <c r="D87" s="333" t="s">
        <v>410</v>
      </c>
      <c r="E87" s="333" t="s">
        <v>5862</v>
      </c>
      <c r="F87" s="316" t="str">
        <f t="shared" si="3"/>
        <v>INSERT INTO UPK_TEST.upk_k60.k60_so_buno_link (os_buhin_no, k60_buno_id, created_date, created_tantou_id) VALUES ('75135   JN20A     B309', 1373, GETDATE(), 999);</v>
      </c>
    </row>
    <row r="88" spans="1:6">
      <c r="A88" s="316" t="s">
        <v>2762</v>
      </c>
      <c r="B88" s="316" t="s">
        <v>411</v>
      </c>
      <c r="C88" s="316" t="str">
        <f t="shared" si="2"/>
        <v>1374</v>
      </c>
      <c r="D88" s="333" t="s">
        <v>411</v>
      </c>
      <c r="E88" s="333" t="s">
        <v>5863</v>
      </c>
      <c r="F88" s="316" t="str">
        <f t="shared" si="3"/>
        <v>INSERT INTO UPK_TEST.upk_k60.k60_so_buno_link (os_buhin_no, k60_buno_id, created_date, created_tantou_id) VALUES ('75135   JN20A-E   RB-200', 1374, GETDATE(), 999);</v>
      </c>
    </row>
    <row r="89" spans="1:6">
      <c r="A89" s="316" t="s">
        <v>2763</v>
      </c>
      <c r="B89" s="316" t="s">
        <v>5529</v>
      </c>
      <c r="C89" s="316" t="str">
        <f t="shared" si="2"/>
        <v>1375</v>
      </c>
      <c r="D89" s="333" t="s">
        <v>5529</v>
      </c>
      <c r="E89" s="333" t="s">
        <v>5864</v>
      </c>
      <c r="F89" s="316" t="str">
        <f t="shared" si="3"/>
        <v>INSERT INTO UPK_TEST.upk_k60.k60_so_buno_link (os_buhin_no, k60_buno_id, created_date, created_tantou_id) VALUES ('75432/3 JN20A     B70', 1375, GETDATE(), 999);</v>
      </c>
    </row>
    <row r="90" spans="1:6">
      <c r="A90" s="316" t="s">
        <v>2764</v>
      </c>
      <c r="B90" s="316" t="s">
        <v>5530</v>
      </c>
      <c r="C90" s="316" t="str">
        <f t="shared" si="2"/>
        <v>1376</v>
      </c>
      <c r="D90" s="333" t="s">
        <v>5530</v>
      </c>
      <c r="E90" s="333" t="s">
        <v>5865</v>
      </c>
      <c r="F90" s="316" t="str">
        <f t="shared" si="3"/>
        <v>INSERT INTO UPK_TEST.upk_k60.k60_so_buno_link (os_buhin_no, k60_buno_id, created_date, created_tantou_id) VALUES ('76272/3 JN20A     B70', 1376, GETDATE(), 999);</v>
      </c>
    </row>
    <row r="91" spans="1:6">
      <c r="A91" s="316" t="s">
        <v>2765</v>
      </c>
      <c r="B91" s="316" t="s">
        <v>5531</v>
      </c>
      <c r="C91" s="316" t="str">
        <f t="shared" si="2"/>
        <v>1377</v>
      </c>
      <c r="D91" s="333" t="s">
        <v>5531</v>
      </c>
      <c r="E91" s="333" t="s">
        <v>5866</v>
      </c>
      <c r="F91" s="316" t="str">
        <f t="shared" si="3"/>
        <v>INSERT INTO UPK_TEST.upk_k60.k60_so_buno_link (os_buhin_no, k60_buno_id, created_date, created_tantou_id) VALUES ('76272/3 JN20A-E   RV8-120', 1377, GETDATE(), 999);</v>
      </c>
    </row>
    <row r="92" spans="1:6">
      <c r="A92" s="316" t="s">
        <v>2766</v>
      </c>
      <c r="B92" s="316" t="s">
        <v>412</v>
      </c>
      <c r="C92" s="316" t="str">
        <f t="shared" si="2"/>
        <v>1378</v>
      </c>
      <c r="D92" s="333" t="s">
        <v>412</v>
      </c>
      <c r="E92" s="333" t="s">
        <v>5867</v>
      </c>
      <c r="F92" s="316" t="str">
        <f t="shared" si="3"/>
        <v>INSERT INTO UPK_TEST.upk_k60.k60_so_buno_link (os_buhin_no, k60_buno_id, created_date, created_tantou_id) VALUES ('76232   JN20A     B70', 1378, GETDATE(), 999);</v>
      </c>
    </row>
    <row r="93" spans="1:6">
      <c r="A93" s="316" t="s">
        <v>2767</v>
      </c>
      <c r="B93" s="316" t="s">
        <v>413</v>
      </c>
      <c r="C93" s="316" t="str">
        <f t="shared" si="2"/>
        <v>1379</v>
      </c>
      <c r="D93" s="333" t="s">
        <v>413</v>
      </c>
      <c r="E93" s="333" t="s">
        <v>5868</v>
      </c>
      <c r="F93" s="316" t="str">
        <f t="shared" si="3"/>
        <v>INSERT INTO UPK_TEST.upk_k60.k60_so_buno_link (os_buhin_no, k60_buno_id, created_date, created_tantou_id) VALUES ('76233   JN20A     B70', 1379, GETDATE(), 999);</v>
      </c>
    </row>
    <row r="94" spans="1:6">
      <c r="A94" s="316" t="s">
        <v>2768</v>
      </c>
      <c r="B94" s="316" t="s">
        <v>5532</v>
      </c>
      <c r="C94" s="316" t="str">
        <f t="shared" si="2"/>
        <v>1380</v>
      </c>
      <c r="D94" s="333" t="s">
        <v>5532</v>
      </c>
      <c r="E94" s="333" t="s">
        <v>5869</v>
      </c>
      <c r="F94" s="316" t="str">
        <f t="shared" si="3"/>
        <v>INSERT INTO UPK_TEST.upk_k60.k60_so_buno_link (os_buhin_no, k60_buno_id, created_date, created_tantou_id) VALUES ('764B4/5 JN20A     RV8-100', 1380, GETDATE(), 999);</v>
      </c>
    </row>
    <row r="95" spans="1:6">
      <c r="A95" s="316" t="s">
        <v>2769</v>
      </c>
      <c r="B95" s="316" t="s">
        <v>5532</v>
      </c>
      <c r="C95" s="316" t="str">
        <f t="shared" si="2"/>
        <v>1380</v>
      </c>
      <c r="D95" s="333" t="s">
        <v>414</v>
      </c>
      <c r="E95" s="333" t="s">
        <v>5870</v>
      </c>
      <c r="F95" s="316" t="str">
        <f t="shared" si="3"/>
        <v>INSERT INTO UPK_TEST.upk_k60.k60_so_buno_link (os_buhin_no, k60_buno_id, created_date, created_tantou_id) VALUES ('764B4/5 JN20A     K30', 1380, GETDATE(), 999);</v>
      </c>
    </row>
    <row r="96" spans="1:6">
      <c r="A96" s="316" t="s">
        <v>2770</v>
      </c>
      <c r="B96" s="316" t="s">
        <v>414</v>
      </c>
      <c r="C96" s="316" t="str">
        <f t="shared" si="2"/>
        <v>1381</v>
      </c>
      <c r="D96" s="333" t="s">
        <v>415</v>
      </c>
      <c r="E96" s="333" t="s">
        <v>5871</v>
      </c>
      <c r="F96" s="316" t="str">
        <f t="shared" si="3"/>
        <v>INSERT INTO UPK_TEST.upk_k60.k60_so_buno_link (os_buhin_no, k60_buno_id, created_date, created_tantou_id) VALUES ('76753   JN20A     RWB-100', 1381, GETDATE(), 999);</v>
      </c>
    </row>
    <row r="97" spans="1:6">
      <c r="A97" s="316" t="s">
        <v>2771</v>
      </c>
      <c r="B97" s="316" t="s">
        <v>414</v>
      </c>
      <c r="C97" s="316" t="str">
        <f t="shared" si="2"/>
        <v>1381</v>
      </c>
      <c r="D97" s="333" t="s">
        <v>416</v>
      </c>
      <c r="E97" s="333" t="s">
        <v>5872</v>
      </c>
      <c r="F97" s="316" t="str">
        <f t="shared" si="3"/>
        <v>INSERT INTO UPK_TEST.upk_k60.k60_so_buno_link (os_buhin_no, k60_buno_id, created_date, created_tantou_id) VALUES ('76753   JN20A     K30', 1381, GETDATE(), 999);</v>
      </c>
    </row>
    <row r="98" spans="1:6">
      <c r="A98" s="316" t="s">
        <v>2772</v>
      </c>
      <c r="B98" s="316" t="s">
        <v>415</v>
      </c>
      <c r="C98" s="316" t="str">
        <f t="shared" si="2"/>
        <v>1382</v>
      </c>
      <c r="D98" s="333" t="s">
        <v>417</v>
      </c>
      <c r="E98" s="333" t="s">
        <v>5873</v>
      </c>
      <c r="F98" s="316" t="str">
        <f t="shared" si="3"/>
        <v>INSERT INTO UPK_TEST.upk_k60.k60_so_buno_link (os_buhin_no, k60_buno_id, created_date, created_tantou_id) VALUES ('79422   JN20A     B309', 1382, GETDATE(), 999);</v>
      </c>
    </row>
    <row r="99" spans="1:6">
      <c r="A99" s="316" t="s">
        <v>2773</v>
      </c>
      <c r="B99" s="316" t="s">
        <v>416</v>
      </c>
      <c r="C99" s="316" t="str">
        <f t="shared" si="2"/>
        <v>1383</v>
      </c>
      <c r="D99" s="333" t="s">
        <v>418</v>
      </c>
      <c r="E99" s="333" t="s">
        <v>5874</v>
      </c>
      <c r="F99" s="316" t="str">
        <f t="shared" si="3"/>
        <v>INSERT INTO UPK_TEST.upk_k60.k60_so_buno_link (os_buhin_no, k60_buno_id, created_date, created_tantou_id) VALUES ('79422   JN20B     B309', 1383, GETDATE(), 999);</v>
      </c>
    </row>
    <row r="100" spans="1:6">
      <c r="A100" s="316" t="s">
        <v>2774</v>
      </c>
      <c r="B100" s="316" t="s">
        <v>417</v>
      </c>
      <c r="C100" s="316" t="str">
        <f t="shared" si="2"/>
        <v>1384</v>
      </c>
      <c r="D100" s="333" t="s">
        <v>419</v>
      </c>
      <c r="E100" s="333" t="s">
        <v>5875</v>
      </c>
      <c r="F100" s="316" t="str">
        <f t="shared" si="3"/>
        <v>INSERT INTO UPK_TEST.upk_k60.k60_so_buno_link (os_buhin_no, k60_buno_id, created_date, created_tantou_id) VALUES ('17285   1LA1A01   B301', 1384, GETDATE(), 999);</v>
      </c>
    </row>
    <row r="101" spans="1:6">
      <c r="A101" s="316" t="s">
        <v>2775</v>
      </c>
      <c r="B101" s="316" t="s">
        <v>418</v>
      </c>
      <c r="C101" s="316" t="str">
        <f t="shared" si="2"/>
        <v>1385</v>
      </c>
      <c r="D101" s="333" t="s">
        <v>420</v>
      </c>
      <c r="E101" s="333" t="s">
        <v>5876</v>
      </c>
      <c r="F101" s="316" t="str">
        <f t="shared" si="3"/>
        <v>INSERT INTO UPK_TEST.upk_k60.k60_so_buno_link (os_buhin_no, k60_buno_id, created_date, created_tantou_id) VALUES ('64132   1LA0A     B301', 1385, GETDATE(), 999);</v>
      </c>
    </row>
    <row r="102" spans="1:6">
      <c r="A102" s="316" t="s">
        <v>2776</v>
      </c>
      <c r="B102" s="316" t="s">
        <v>419</v>
      </c>
      <c r="C102" s="316" t="str">
        <f t="shared" si="2"/>
        <v>1386</v>
      </c>
      <c r="D102" s="333" t="s">
        <v>5533</v>
      </c>
      <c r="E102" s="333" t="s">
        <v>5877</v>
      </c>
      <c r="F102" s="316" t="str">
        <f t="shared" si="3"/>
        <v>INSERT INTO UPK_TEST.upk_k60.k60_so_buno_link (os_buhin_no, k60_buno_id, created_date, created_tantou_id) VALUES ('64132   1LA0A-G   浜岳', 1386, GETDATE(), 999);</v>
      </c>
    </row>
    <row r="103" spans="1:6">
      <c r="A103" s="316" t="s">
        <v>2777</v>
      </c>
      <c r="B103" s="316" t="s">
        <v>420</v>
      </c>
      <c r="C103" s="316" t="str">
        <f t="shared" si="2"/>
        <v>1387</v>
      </c>
      <c r="D103" s="333" t="s">
        <v>5534</v>
      </c>
      <c r="E103" s="333" t="s">
        <v>5878</v>
      </c>
      <c r="F103" s="316" t="str">
        <f t="shared" si="3"/>
        <v>INSERT INTO UPK_TEST.upk_k60.k60_so_buno_link (os_buhin_no, k60_buno_id, created_date, created_tantou_id) VALUES ('64133   1LA0A     B301', 1387, GETDATE(), 999);</v>
      </c>
    </row>
    <row r="104" spans="1:6">
      <c r="A104" s="316" t="s">
        <v>2778</v>
      </c>
      <c r="B104" s="316" t="s">
        <v>5533</v>
      </c>
      <c r="C104" s="316" t="str">
        <f t="shared" si="2"/>
        <v>1388</v>
      </c>
      <c r="D104" s="333" t="s">
        <v>5535</v>
      </c>
      <c r="E104" s="333" t="s">
        <v>5879</v>
      </c>
      <c r="F104" s="316" t="str">
        <f t="shared" si="3"/>
        <v>INSERT INTO UPK_TEST.upk_k60.k60_so_buno_link (os_buhin_no, k60_buno_id, created_date, created_tantou_id) VALUES ('64182/3 1LA0A     B309', 1388, GETDATE(), 999);</v>
      </c>
    </row>
    <row r="105" spans="1:6">
      <c r="A105" s="316" t="s">
        <v>2779</v>
      </c>
      <c r="B105" s="316" t="s">
        <v>5534</v>
      </c>
      <c r="C105" s="316" t="str">
        <f t="shared" si="2"/>
        <v>1389</v>
      </c>
      <c r="D105" s="333" t="s">
        <v>5536</v>
      </c>
      <c r="E105" s="333" t="s">
        <v>5880</v>
      </c>
      <c r="F105" s="316" t="str">
        <f t="shared" si="3"/>
        <v>INSERT INTO UPK_TEST.upk_k60.k60_so_buno_link (os_buhin_no, k60_buno_id, created_date, created_tantou_id) VALUES ('745B6/7 1LA0A     K70', 1389, GETDATE(), 999);</v>
      </c>
    </row>
    <row r="106" spans="1:6">
      <c r="A106" s="316" t="s">
        <v>2780</v>
      </c>
      <c r="B106" s="316" t="s">
        <v>5535</v>
      </c>
      <c r="C106" s="316" t="str">
        <f t="shared" si="2"/>
        <v>1390</v>
      </c>
      <c r="D106" s="333" t="s">
        <v>5537</v>
      </c>
      <c r="E106" s="333" t="s">
        <v>5881</v>
      </c>
      <c r="F106" s="316" t="str">
        <f t="shared" si="3"/>
        <v>INSERT INTO UPK_TEST.upk_k60.k60_so_buno_link (os_buhin_no, k60_buno_id, created_date, created_tantou_id) VALUES ('745B6/7 1LA0A-G   浜岳', 1390, GETDATE(), 999);</v>
      </c>
    </row>
    <row r="107" spans="1:6">
      <c r="A107" s="316" t="s">
        <v>2781</v>
      </c>
      <c r="B107" s="316" t="s">
        <v>5536</v>
      </c>
      <c r="C107" s="316" t="str">
        <f t="shared" si="2"/>
        <v>1391</v>
      </c>
      <c r="D107" s="333" t="s">
        <v>421</v>
      </c>
      <c r="E107" s="333" t="s">
        <v>5882</v>
      </c>
      <c r="F107" s="316" t="str">
        <f t="shared" si="3"/>
        <v>INSERT INTO UPK_TEST.upk_k60.k60_so_buno_link (os_buhin_no, k60_buno_id, created_date, created_tantou_id) VALUES ('76456/7 1LA0A     K70', 1391, GETDATE(), 999);</v>
      </c>
    </row>
    <row r="108" spans="1:6">
      <c r="A108" s="316" t="s">
        <v>2782</v>
      </c>
      <c r="B108" s="316" t="s">
        <v>5537</v>
      </c>
      <c r="C108" s="316" t="str">
        <f t="shared" si="2"/>
        <v>1392</v>
      </c>
      <c r="D108" s="333" t="s">
        <v>5538</v>
      </c>
      <c r="E108" s="333" t="s">
        <v>5883</v>
      </c>
      <c r="F108" s="316" t="str">
        <f t="shared" si="3"/>
        <v>INSERT INTO UPK_TEST.upk_k60.k60_so_buno_link (os_buhin_no, k60_buno_id, created_date, created_tantou_id) VALUES ('76456/7 1LA0A-G   浜岳', 1392, GETDATE(), 999);</v>
      </c>
    </row>
    <row r="109" spans="1:6">
      <c r="A109" s="316" t="s">
        <v>2783</v>
      </c>
      <c r="B109" s="316" t="s">
        <v>421</v>
      </c>
      <c r="C109" s="316" t="str">
        <f t="shared" si="2"/>
        <v>1393</v>
      </c>
      <c r="D109" s="333" t="s">
        <v>5539</v>
      </c>
      <c r="E109" s="333" t="s">
        <v>5884</v>
      </c>
      <c r="F109" s="316" t="str">
        <f t="shared" si="3"/>
        <v>INSERT INTO UPK_TEST.upk_k60.k60_so_buno_link (os_buhin_no, k60_buno_id, created_date, created_tantou_id) VALUES ('75432   1LA0A     K70', 1393, GETDATE(), 999);</v>
      </c>
    </row>
    <row r="110" spans="1:6">
      <c r="A110" s="316" t="s">
        <v>2784</v>
      </c>
      <c r="B110" s="316" t="s">
        <v>5538</v>
      </c>
      <c r="C110" s="316" t="str">
        <f t="shared" si="2"/>
        <v>1394</v>
      </c>
      <c r="D110" s="333" t="s">
        <v>422</v>
      </c>
      <c r="E110" s="333" t="s">
        <v>5885</v>
      </c>
      <c r="F110" s="316" t="str">
        <f t="shared" si="3"/>
        <v>INSERT INTO UPK_TEST.upk_k60.k60_so_buno_link (os_buhin_no, k60_buno_id, created_date, created_tantou_id) VALUES ('756C0/1 1LA0A     Bへｻﾌﾞ', 1394, GETDATE(), 999);</v>
      </c>
    </row>
    <row r="111" spans="1:6">
      <c r="A111" s="316" t="s">
        <v>2785</v>
      </c>
      <c r="B111" s="316" t="s">
        <v>5539</v>
      </c>
      <c r="C111" s="316" t="str">
        <f t="shared" si="2"/>
        <v>1395</v>
      </c>
      <c r="D111" s="333" t="s">
        <v>423</v>
      </c>
      <c r="E111" s="333" t="s">
        <v>5886</v>
      </c>
      <c r="F111" s="316" t="str">
        <f t="shared" si="3"/>
        <v>INSERT INTO UPK_TEST.upk_k60.k60_so_buno_link (os_buhin_no, k60_buno_id, created_date, created_tantou_id) VALUES ('756C0/1 1LA0A-G   Bへ浜岳', 1395, GETDATE(), 999);</v>
      </c>
    </row>
    <row r="112" spans="1:6">
      <c r="A112" s="316" t="s">
        <v>2786</v>
      </c>
      <c r="B112" s="316" t="s">
        <v>422</v>
      </c>
      <c r="C112" s="316" t="str">
        <f t="shared" si="2"/>
        <v>1396</v>
      </c>
      <c r="D112" s="333" t="s">
        <v>5540</v>
      </c>
      <c r="E112" s="333" t="s">
        <v>5887</v>
      </c>
      <c r="F112" s="316" t="str">
        <f t="shared" si="3"/>
        <v>INSERT INTO UPK_TEST.upk_k60.k60_so_buno_link (os_buhin_no, k60_buno_id, created_date, created_tantou_id) VALUES ('76262   1LA0A     K70', 1396, GETDATE(), 999);</v>
      </c>
    </row>
    <row r="113" spans="1:6">
      <c r="A113" s="316" t="s">
        <v>2787</v>
      </c>
      <c r="B113" s="316" t="s">
        <v>423</v>
      </c>
      <c r="C113" s="316" t="str">
        <f t="shared" si="2"/>
        <v>1397</v>
      </c>
      <c r="D113" s="333" t="s">
        <v>5541</v>
      </c>
      <c r="E113" s="333" t="s">
        <v>5888</v>
      </c>
      <c r="F113" s="316" t="str">
        <f t="shared" si="3"/>
        <v>INSERT INTO UPK_TEST.upk_k60.k60_so_buno_link (os_buhin_no, k60_buno_id, created_date, created_tantou_id) VALUES ('76263   1LA0A     K70', 1397, GETDATE(), 999);</v>
      </c>
    </row>
    <row r="114" spans="1:6">
      <c r="A114" s="316" t="s">
        <v>2788</v>
      </c>
      <c r="B114" s="316" t="s">
        <v>5540</v>
      </c>
      <c r="C114" s="316" t="str">
        <f t="shared" si="2"/>
        <v>1398</v>
      </c>
      <c r="D114" s="333" t="s">
        <v>424</v>
      </c>
      <c r="E114" s="333" t="s">
        <v>5889</v>
      </c>
      <c r="F114" s="316" t="str">
        <f t="shared" si="3"/>
        <v>INSERT INTO UPK_TEST.upk_k60.k60_so_buno_link (os_buhin_no, k60_buno_id, created_date, created_tantou_id) VALUES ('76272/3 1LA0A     K70', 1398, GETDATE(), 999);</v>
      </c>
    </row>
    <row r="115" spans="1:6">
      <c r="A115" s="316" t="s">
        <v>2789</v>
      </c>
      <c r="B115" s="316" t="s">
        <v>5541</v>
      </c>
      <c r="C115" s="316" t="str">
        <f t="shared" si="2"/>
        <v>1399</v>
      </c>
      <c r="D115" s="333" t="s">
        <v>425</v>
      </c>
      <c r="E115" s="333" t="s">
        <v>5890</v>
      </c>
      <c r="F115" s="316" t="str">
        <f t="shared" si="3"/>
        <v>INSERT INTO UPK_TEST.upk_k60.k60_so_buno_link (os_buhin_no, k60_buno_id, created_date, created_tantou_id) VALUES ('64112/3 1JA0A-B   B302', 1399, GETDATE(), 999);</v>
      </c>
    </row>
    <row r="116" spans="1:6">
      <c r="A116" s="316" t="s">
        <v>2790</v>
      </c>
      <c r="B116" s="316" t="s">
        <v>424</v>
      </c>
      <c r="C116" s="316" t="str">
        <f t="shared" si="2"/>
        <v>1400</v>
      </c>
      <c r="D116" s="333" t="s">
        <v>5542</v>
      </c>
      <c r="E116" s="333" t="s">
        <v>5891</v>
      </c>
      <c r="F116" s="316" t="str">
        <f t="shared" si="3"/>
        <v>INSERT INTO UPK_TEST.upk_k60.k60_so_buno_link (os_buhin_no, k60_buno_id, created_date, created_tantou_id) VALUES ('64112   1JA0A-C   B302', 1400, GETDATE(), 999);</v>
      </c>
    </row>
    <row r="117" spans="1:6">
      <c r="A117" s="316" t="s">
        <v>2791</v>
      </c>
      <c r="B117" s="316" t="s">
        <v>425</v>
      </c>
      <c r="C117" s="316" t="str">
        <f t="shared" si="2"/>
        <v>1401</v>
      </c>
      <c r="D117" s="333" t="s">
        <v>426</v>
      </c>
      <c r="E117" s="333" t="s">
        <v>5892</v>
      </c>
      <c r="F117" s="316" t="str">
        <f t="shared" si="3"/>
        <v>INSERT INTO UPK_TEST.upk_k60.k60_so_buno_link (os_buhin_no, k60_buno_id, created_date, created_tantou_id) VALUES ('64113   1JA0A     K30', 1401, GETDATE(), 999);</v>
      </c>
    </row>
    <row r="118" spans="1:6">
      <c r="A118" s="316" t="s">
        <v>2792</v>
      </c>
      <c r="B118" s="316" t="s">
        <v>5542</v>
      </c>
      <c r="C118" s="316" t="str">
        <f t="shared" si="2"/>
        <v>1402</v>
      </c>
      <c r="D118" s="333" t="s">
        <v>427</v>
      </c>
      <c r="E118" s="333" t="s">
        <v>5893</v>
      </c>
      <c r="F118" s="316" t="str">
        <f t="shared" si="3"/>
        <v>INSERT INTO UPK_TEST.upk_k60.k60_so_buno_link (os_buhin_no, k60_buno_id, created_date, created_tantou_id) VALUES ('64142/3 1JA0A     B302', 1402, GETDATE(), 999);</v>
      </c>
    </row>
    <row r="119" spans="1:6">
      <c r="A119" s="316" t="s">
        <v>2793</v>
      </c>
      <c r="B119" s="316" t="s">
        <v>426</v>
      </c>
      <c r="C119" s="316" t="str">
        <f t="shared" si="2"/>
        <v>1403</v>
      </c>
      <c r="D119" s="333" t="s">
        <v>428</v>
      </c>
      <c r="E119" s="333" t="s">
        <v>5894</v>
      </c>
      <c r="F119" s="316" t="str">
        <f t="shared" si="3"/>
        <v>INSERT INTO UPK_TEST.upk_k60.k60_so_buno_link (os_buhin_no, k60_buno_id, created_date, created_tantou_id) VALUES ('75176   1JB0A     K70ｻﾌﾞ2', 1403, GETDATE(), 999);</v>
      </c>
    </row>
    <row r="120" spans="1:6">
      <c r="A120" s="316" t="s">
        <v>2794</v>
      </c>
      <c r="B120" s="316" t="s">
        <v>427</v>
      </c>
      <c r="C120" s="316" t="str">
        <f t="shared" si="2"/>
        <v>1404</v>
      </c>
      <c r="D120" s="333" t="s">
        <v>429</v>
      </c>
      <c r="E120" s="333" t="s">
        <v>5895</v>
      </c>
      <c r="F120" s="316" t="str">
        <f t="shared" si="3"/>
        <v>INSERT INTO UPK_TEST.upk_k60.k60_so_buno_link (os_buhin_no, k60_buno_id, created_date, created_tantou_id) VALUES ('75177   1JA0A     K70ｻﾌﾞ2', 1404, GETDATE(), 999);</v>
      </c>
    </row>
    <row r="121" spans="1:6">
      <c r="A121" s="316" t="s">
        <v>2795</v>
      </c>
      <c r="B121" s="316" t="s">
        <v>428</v>
      </c>
      <c r="C121" s="316" t="str">
        <f t="shared" si="2"/>
        <v>1405</v>
      </c>
      <c r="D121" s="333" t="s">
        <v>430</v>
      </c>
      <c r="E121" s="333" t="s">
        <v>5896</v>
      </c>
      <c r="F121" s="316" t="str">
        <f t="shared" si="3"/>
        <v>INSERT INTO UPK_TEST.upk_k60.k60_so_buno_link (os_buhin_no, k60_buno_id, created_date, created_tantou_id) VALUES ('76548   6AX0A     K70     ', 1405, GETDATE(), 999);</v>
      </c>
    </row>
    <row r="122" spans="1:6">
      <c r="A122" s="316" t="s">
        <v>2796</v>
      </c>
      <c r="B122" s="316" t="s">
        <v>429</v>
      </c>
      <c r="C122" s="316" t="str">
        <f t="shared" si="2"/>
        <v>1406</v>
      </c>
      <c r="D122" s="333" t="s">
        <v>431</v>
      </c>
      <c r="E122" s="333" t="s">
        <v>5897</v>
      </c>
      <c r="F122" s="316" t="str">
        <f t="shared" si="3"/>
        <v>INSERT INTO UPK_TEST.upk_k60.k60_so_buno_link (os_buhin_no, k60_buno_id, created_date, created_tantou_id) VALUES ('76549   6AX0A     K70     ', 1406, GETDATE(), 999);</v>
      </c>
    </row>
    <row r="123" spans="1:6">
      <c r="A123" s="316" t="s">
        <v>2797</v>
      </c>
      <c r="B123" s="316" t="s">
        <v>430</v>
      </c>
      <c r="C123" s="316" t="str">
        <f t="shared" si="2"/>
        <v>1407</v>
      </c>
      <c r="D123" s="333" t="s">
        <v>432</v>
      </c>
      <c r="E123" s="333" t="s">
        <v>5898</v>
      </c>
      <c r="F123" s="316" t="str">
        <f t="shared" si="3"/>
        <v>INSERT INTO UPK_TEST.upk_k60.k60_so_buno_link (os_buhin_no, k60_buno_id, created_date, created_tantou_id) VALUES ('74283   3XA0A     K70ｼﾝｸﾛ', 1407, GETDATE(), 999);</v>
      </c>
    </row>
    <row r="124" spans="1:6">
      <c r="A124" s="316" t="s">
        <v>2798</v>
      </c>
      <c r="B124" s="316" t="s">
        <v>431</v>
      </c>
      <c r="C124" s="316" t="str">
        <f t="shared" si="2"/>
        <v>1408</v>
      </c>
      <c r="D124" s="333" t="s">
        <v>433</v>
      </c>
      <c r="E124" s="333" t="s">
        <v>5899</v>
      </c>
      <c r="F124" s="316" t="str">
        <f t="shared" si="3"/>
        <v>INSERT INTO UPK_TEST.upk_k60.k60_so_buno_link (os_buhin_no, k60_buno_id, created_date, created_tantou_id) VALUES ('74283   3XA0B     K70ｼﾝｸﾛ', 1408, GETDATE(), 999);</v>
      </c>
    </row>
    <row r="125" spans="1:6">
      <c r="A125" s="316" t="s">
        <v>2799</v>
      </c>
      <c r="B125" s="316" t="s">
        <v>432</v>
      </c>
      <c r="C125" s="316" t="str">
        <f t="shared" si="2"/>
        <v>1409</v>
      </c>
      <c r="D125" s="333" t="s">
        <v>434</v>
      </c>
      <c r="E125" s="333" t="s">
        <v>5900</v>
      </c>
      <c r="F125" s="316" t="str">
        <f t="shared" si="3"/>
        <v>INSERT INTO UPK_TEST.upk_k60.k60_so_buno_link (os_buhin_no, k60_buno_id, created_date, created_tantou_id) VALUES ('74322   5YJ0A     ﾃｸﾉｼﾝｸﾛ', 1409, GETDATE(), 999);</v>
      </c>
    </row>
    <row r="126" spans="1:6">
      <c r="A126" s="316" t="s">
        <v>2800</v>
      </c>
      <c r="B126" s="316" t="s">
        <v>433</v>
      </c>
      <c r="C126" s="316" t="str">
        <f t="shared" si="2"/>
        <v>1410</v>
      </c>
      <c r="D126" s="333" t="s">
        <v>435</v>
      </c>
      <c r="E126" s="333" t="s">
        <v>5901</v>
      </c>
      <c r="F126" s="316" t="str">
        <f t="shared" si="3"/>
        <v>INSERT INTO UPK_TEST.upk_k60.k60_so_buno_link (os_buhin_no, k60_buno_id, created_date, created_tantou_id) VALUES ('75112   3XA0A     K30　Zへ', 1410, GETDATE(), 999);</v>
      </c>
    </row>
    <row r="127" spans="1:6">
      <c r="A127" s="316" t="s">
        <v>2801</v>
      </c>
      <c r="B127" s="316" t="s">
        <v>434</v>
      </c>
      <c r="C127" s="316" t="str">
        <f t="shared" si="2"/>
        <v>1411</v>
      </c>
      <c r="D127" s="333" t="s">
        <v>436</v>
      </c>
      <c r="E127" s="333" t="s">
        <v>5902</v>
      </c>
      <c r="F127" s="316" t="str">
        <f t="shared" si="3"/>
        <v>INSERT INTO UPK_TEST.upk_k60.k60_so_buno_link (os_buhin_no, k60_buno_id, created_date, created_tantou_id) VALUES ('75113   3XA0A     K30　Zへ', 1411, GETDATE(), 999);</v>
      </c>
    </row>
    <row r="128" spans="1:6">
      <c r="A128" s="316" t="s">
        <v>2802</v>
      </c>
      <c r="B128" s="316" t="s">
        <v>435</v>
      </c>
      <c r="C128" s="316" t="str">
        <f t="shared" si="2"/>
        <v>1412</v>
      </c>
      <c r="D128" s="333" t="s">
        <v>437</v>
      </c>
      <c r="E128" s="333" t="s">
        <v>5903</v>
      </c>
      <c r="F128" s="316" t="str">
        <f t="shared" si="3"/>
        <v>INSERT INTO UPK_TEST.upk_k60.k60_so_buno_link (os_buhin_no, k60_buno_id, created_date, created_tantou_id) VALUES ('75112   3XE0A     K30　Zへ', 1412, GETDATE(), 999);</v>
      </c>
    </row>
    <row r="129" spans="1:6">
      <c r="A129" s="316" t="s">
        <v>2803</v>
      </c>
      <c r="B129" s="316" t="s">
        <v>436</v>
      </c>
      <c r="C129" s="316" t="str">
        <f t="shared" si="2"/>
        <v>1413</v>
      </c>
      <c r="D129" s="333" t="s">
        <v>438</v>
      </c>
      <c r="E129" s="333" t="s">
        <v>5904</v>
      </c>
      <c r="F129" s="316" t="str">
        <f t="shared" si="3"/>
        <v>INSERT INTO UPK_TEST.upk_k60.k60_so_buno_link (os_buhin_no, k60_buno_id, created_date, created_tantou_id) VALUES ('75113   3XE0A     K30　Zへ', 1413, GETDATE(), 999);</v>
      </c>
    </row>
    <row r="130" spans="1:6">
      <c r="A130" s="316" t="s">
        <v>2804</v>
      </c>
      <c r="B130" s="316" t="s">
        <v>437</v>
      </c>
      <c r="C130" s="316" t="str">
        <f t="shared" si="2"/>
        <v>1414</v>
      </c>
      <c r="D130" s="333" t="s">
        <v>439</v>
      </c>
      <c r="E130" s="333" t="s">
        <v>5905</v>
      </c>
      <c r="F130" s="316" t="str">
        <f t="shared" si="3"/>
        <v>INSERT INTO UPK_TEST.upk_k60.k60_so_buno_link (os_buhin_no, k60_buno_id, created_date, created_tantou_id) VALUES ('75422   5YJ0A     K70ｼﾝｸﾛ', 1414, GETDATE(), 999);</v>
      </c>
    </row>
    <row r="131" spans="1:6">
      <c r="A131" s="316" t="s">
        <v>2805</v>
      </c>
      <c r="B131" s="316" t="s">
        <v>438</v>
      </c>
      <c r="C131" s="316" t="str">
        <f t="shared" si="2"/>
        <v>1415</v>
      </c>
      <c r="D131" s="333" t="s">
        <v>440</v>
      </c>
      <c r="E131" s="333" t="s">
        <v>5906</v>
      </c>
      <c r="F131" s="316" t="str">
        <f t="shared" si="3"/>
        <v>INSERT INTO UPK_TEST.upk_k60.k60_so_buno_link (os_buhin_no, k60_buno_id, created_date, created_tantou_id) VALUES ('75422   5YJ2A     K70ｼﾝｸﾛ', 1415, GETDATE(), 999);</v>
      </c>
    </row>
    <row r="132" spans="1:6">
      <c r="A132" s="316" t="s">
        <v>2806</v>
      </c>
      <c r="B132" s="316" t="s">
        <v>439</v>
      </c>
      <c r="C132" s="316" t="str">
        <f t="shared" si="2"/>
        <v>1416</v>
      </c>
      <c r="D132" s="333" t="s">
        <v>441</v>
      </c>
      <c r="E132" s="333" t="s">
        <v>5907</v>
      </c>
      <c r="F132" s="316" t="str">
        <f t="shared" si="3"/>
        <v>INSERT INTO UPK_TEST.upk_k60.k60_so_buno_link (os_buhin_no, k60_buno_id, created_date, created_tantou_id) VALUES ('17285   5YJ0A01   K70', 1416, GETDATE(), 999);</v>
      </c>
    </row>
    <row r="133" spans="1:6">
      <c r="A133" s="316" t="s">
        <v>2807</v>
      </c>
      <c r="B133" s="316" t="s">
        <v>440</v>
      </c>
      <c r="C133" s="316" t="str">
        <f t="shared" si="2"/>
        <v>1417</v>
      </c>
      <c r="D133" s="333" t="s">
        <v>442</v>
      </c>
      <c r="E133" s="333" t="s">
        <v>5908</v>
      </c>
      <c r="F133" s="316" t="str">
        <f t="shared" si="3"/>
        <v>INSERT INTO UPK_TEST.upk_k60.k60_so_buno_link (os_buhin_no, k60_buno_id, created_date, created_tantou_id) VALUES ('765M2   3XA0A     K30', 1417, GETDATE(), 999);</v>
      </c>
    </row>
    <row r="134" spans="1:6">
      <c r="A134" s="316" t="s">
        <v>2808</v>
      </c>
      <c r="B134" s="316" t="s">
        <v>441</v>
      </c>
      <c r="C134" s="316" t="str">
        <f t="shared" ref="C134:C197" si="4">VLOOKUP($B134,$D$5:$E$2000,2,FALSE)</f>
        <v>1418</v>
      </c>
      <c r="D134" s="333" t="s">
        <v>443</v>
      </c>
      <c r="E134" s="333" t="s">
        <v>5909</v>
      </c>
      <c r="F134" s="316" t="str">
        <f t="shared" ref="F134:F197" si="5">$P$2&amp;"'"&amp;$A134&amp;"', "&amp;$C134&amp;", GETDATE(), 999);"</f>
        <v>INSERT INTO UPK_TEST.upk_k60.k60_so_buno_link (os_buhin_no, k60_buno_id, created_date, created_tantou_id) VALUES ('765M3   3XA0A     K30', 1418, GETDATE(), 999);</v>
      </c>
    </row>
    <row r="135" spans="1:6">
      <c r="A135" s="316" t="s">
        <v>2809</v>
      </c>
      <c r="B135" s="316" t="s">
        <v>442</v>
      </c>
      <c r="C135" s="316" t="str">
        <f t="shared" si="4"/>
        <v>1419</v>
      </c>
      <c r="D135" s="333" t="s">
        <v>444</v>
      </c>
      <c r="E135" s="333" t="s">
        <v>5910</v>
      </c>
      <c r="F135" s="316" t="str">
        <f t="shared" si="5"/>
        <v>INSERT INTO UPK_TEST.upk_k60.k60_so_buno_link (os_buhin_no, k60_buno_id, created_date, created_tantou_id) VALUES ('765M2   3XC0A     B301', 1419, GETDATE(), 999);</v>
      </c>
    </row>
    <row r="136" spans="1:6">
      <c r="A136" s="316" t="s">
        <v>2810</v>
      </c>
      <c r="B136" s="316" t="s">
        <v>443</v>
      </c>
      <c r="C136" s="316" t="str">
        <f t="shared" si="4"/>
        <v>1420</v>
      </c>
      <c r="D136" s="333" t="s">
        <v>445</v>
      </c>
      <c r="E136" s="333" t="s">
        <v>5911</v>
      </c>
      <c r="F136" s="316" t="str">
        <f t="shared" si="5"/>
        <v>INSERT INTO UPK_TEST.upk_k60.k60_so_buno_link (os_buhin_no, k60_buno_id, created_date, created_tantou_id) VALUES ('765M3   3XC0A     B301', 1420, GETDATE(), 999);</v>
      </c>
    </row>
    <row r="137" spans="1:6">
      <c r="A137" s="316" t="s">
        <v>2811</v>
      </c>
      <c r="B137" s="316" t="s">
        <v>444</v>
      </c>
      <c r="C137" s="316" t="str">
        <f t="shared" si="4"/>
        <v>1421</v>
      </c>
      <c r="D137" s="333" t="s">
        <v>446</v>
      </c>
      <c r="E137" s="333" t="s">
        <v>5912</v>
      </c>
      <c r="F137" s="316" t="str">
        <f t="shared" si="5"/>
        <v>INSERT INTO UPK_TEST.upk_k60.k60_so_buno_link (os_buhin_no, k60_buno_id, created_date, created_tantou_id) VALUES ('77532   3XA2CUF   K70ｼﾝｸﾛ', 1421, GETDATE(), 999);</v>
      </c>
    </row>
    <row r="138" spans="1:6">
      <c r="A138" s="316" t="s">
        <v>2812</v>
      </c>
      <c r="B138" s="316" t="s">
        <v>445</v>
      </c>
      <c r="C138" s="316" t="str">
        <f t="shared" si="4"/>
        <v>1422</v>
      </c>
      <c r="D138" s="333" t="s">
        <v>447</v>
      </c>
      <c r="E138" s="333" t="s">
        <v>5913</v>
      </c>
      <c r="F138" s="316" t="str">
        <f t="shared" si="5"/>
        <v>INSERT INTO UPK_TEST.upk_k60.k60_so_buno_link (os_buhin_no, k60_buno_id, created_date, created_tantou_id) VALUES ('77533   3YF2BUF   K70ｼﾝｸﾛ', 1422, GETDATE(), 999);</v>
      </c>
    </row>
    <row r="139" spans="1:6">
      <c r="A139" s="316" t="s">
        <v>2813</v>
      </c>
      <c r="B139" s="316" t="s">
        <v>446</v>
      </c>
      <c r="C139" s="316" t="str">
        <f t="shared" si="4"/>
        <v>1423</v>
      </c>
      <c r="D139" s="333" t="s">
        <v>448</v>
      </c>
      <c r="E139" s="333" t="s">
        <v>5914</v>
      </c>
      <c r="F139" s="316" t="str">
        <f t="shared" si="5"/>
        <v>INSERT INTO UPK_TEST.upk_k60.k60_so_buno_link (os_buhin_no, k60_buno_id, created_date, created_tantou_id) VALUES ('77552   3YF2AUF   K70ｼﾝｸﾛ', 1423, GETDATE(), 999);</v>
      </c>
    </row>
    <row r="140" spans="1:6">
      <c r="A140" s="316" t="s">
        <v>2814</v>
      </c>
      <c r="B140" s="316" t="s">
        <v>447</v>
      </c>
      <c r="C140" s="316" t="str">
        <f t="shared" si="4"/>
        <v>1424</v>
      </c>
      <c r="D140" s="333" t="s">
        <v>449</v>
      </c>
      <c r="E140" s="333" t="s">
        <v>5915</v>
      </c>
      <c r="F140" s="316" t="str">
        <f t="shared" si="5"/>
        <v>INSERT INTO UPK_TEST.upk_k60.k60_so_buno_link (os_buhin_no, k60_buno_id, created_date, created_tantou_id) VALUES ('77553   3YE2AUF   K70ｼﾝｸﾛ', 1424, GETDATE(), 999);</v>
      </c>
    </row>
    <row r="141" spans="1:6">
      <c r="A141" s="316" t="s">
        <v>2815</v>
      </c>
      <c r="B141" s="316" t="s">
        <v>448</v>
      </c>
      <c r="C141" s="316" t="str">
        <f t="shared" si="4"/>
        <v>1425</v>
      </c>
      <c r="D141" s="333" t="s">
        <v>450</v>
      </c>
      <c r="E141" s="333" t="s">
        <v>5916</v>
      </c>
      <c r="F141" s="316" t="str">
        <f t="shared" si="5"/>
        <v>INSERT INTO UPK_TEST.upk_k60.k60_so_buno_link (os_buhin_no, k60_buno_id, created_date, created_tantou_id) VALUES ('77574   3XA0A     B301', 1425, GETDATE(), 999);</v>
      </c>
    </row>
    <row r="142" spans="1:6">
      <c r="A142" s="316" t="s">
        <v>2816</v>
      </c>
      <c r="B142" s="316" t="s">
        <v>449</v>
      </c>
      <c r="C142" s="316" t="str">
        <f t="shared" si="4"/>
        <v>1426</v>
      </c>
      <c r="D142" s="333" t="s">
        <v>451</v>
      </c>
      <c r="E142" s="333" t="s">
        <v>5917</v>
      </c>
      <c r="F142" s="316" t="str">
        <f t="shared" si="5"/>
        <v>INSERT INTO UPK_TEST.upk_k60.k60_so_buno_link (os_buhin_no, k60_buno_id, created_date, created_tantou_id) VALUES ('77575   3XA0A     B301', 1426, GETDATE(), 999);</v>
      </c>
    </row>
    <row r="143" spans="1:6">
      <c r="A143" s="316" t="s">
        <v>2817</v>
      </c>
      <c r="B143" s="316" t="s">
        <v>450</v>
      </c>
      <c r="C143" s="316" t="str">
        <f t="shared" si="4"/>
        <v>1427</v>
      </c>
      <c r="D143" s="333" t="s">
        <v>452</v>
      </c>
      <c r="E143" s="333" t="s">
        <v>5918</v>
      </c>
      <c r="F143" s="316" t="str">
        <f t="shared" si="5"/>
        <v>INSERT INTO UPK_TEST.upk_k60.k60_so_buno_link (os_buhin_no, k60_buno_id, created_date, created_tantou_id) VALUES ('76232   3XA0A     K70ｼﾝｸﾛ', 1427, GETDATE(), 999);</v>
      </c>
    </row>
    <row r="144" spans="1:6">
      <c r="A144" s="316" t="s">
        <v>2818</v>
      </c>
      <c r="B144" s="316" t="s">
        <v>451</v>
      </c>
      <c r="C144" s="316" t="str">
        <f t="shared" si="4"/>
        <v>1428</v>
      </c>
      <c r="D144" s="333" t="s">
        <v>453</v>
      </c>
      <c r="E144" s="333" t="s">
        <v>5919</v>
      </c>
      <c r="F144" s="316" t="str">
        <f t="shared" si="5"/>
        <v>INSERT INTO UPK_TEST.upk_k60.k60_so_buno_link (os_buhin_no, k60_buno_id, created_date, created_tantou_id) VALUES ('76232   3XJ0A     K70ｼﾝｸﾛ', 1428, GETDATE(), 999);</v>
      </c>
    </row>
    <row r="145" spans="1:6">
      <c r="A145" s="316" t="s">
        <v>2819</v>
      </c>
      <c r="B145" s="316" t="s">
        <v>452</v>
      </c>
      <c r="C145" s="316" t="str">
        <f t="shared" si="4"/>
        <v>1429</v>
      </c>
      <c r="D145" s="333" t="s">
        <v>454</v>
      </c>
      <c r="E145" s="333" t="s">
        <v>5920</v>
      </c>
      <c r="F145" s="316" t="str">
        <f t="shared" si="5"/>
        <v>INSERT INTO UPK_TEST.upk_k60.k60_so_buno_link (os_buhin_no, k60_buno_id, created_date, created_tantou_id) VALUES ('76233   3XA0A     K70ｼﾝｸﾛ', 1429, GETDATE(), 999);</v>
      </c>
    </row>
    <row r="146" spans="1:6">
      <c r="A146" s="316" t="s">
        <v>2820</v>
      </c>
      <c r="B146" s="316" t="s">
        <v>453</v>
      </c>
      <c r="C146" s="316" t="str">
        <f t="shared" si="4"/>
        <v>1430</v>
      </c>
      <c r="D146" s="333" t="s">
        <v>455</v>
      </c>
      <c r="E146" s="333" t="s">
        <v>5921</v>
      </c>
      <c r="F146" s="316" t="str">
        <f t="shared" si="5"/>
        <v>INSERT INTO UPK_TEST.upk_k60.k60_so_buno_link (os_buhin_no, k60_buno_id, created_date, created_tantou_id) VALUES ('76233   3XJ0A     K70ｼﾝｸﾛ', 1430, GETDATE(), 999);</v>
      </c>
    </row>
    <row r="147" spans="1:6">
      <c r="A147" s="316" t="s">
        <v>2821</v>
      </c>
      <c r="B147" s="316" t="s">
        <v>454</v>
      </c>
      <c r="C147" s="316" t="str">
        <f t="shared" si="4"/>
        <v>1431</v>
      </c>
      <c r="D147" s="333" t="s">
        <v>5543</v>
      </c>
      <c r="E147" s="333" t="s">
        <v>5922</v>
      </c>
      <c r="F147" s="316" t="str">
        <f t="shared" si="5"/>
        <v>INSERT INTO UPK_TEST.upk_k60.k60_so_buno_link (os_buhin_no, k60_buno_id, created_date, created_tantou_id) VALUES ('76272   3VA0A     逆送', 1431, GETDATE(), 999);</v>
      </c>
    </row>
    <row r="148" spans="1:6">
      <c r="A148" s="316" t="s">
        <v>2822</v>
      </c>
      <c r="B148" s="316" t="s">
        <v>455</v>
      </c>
      <c r="C148" s="316" t="str">
        <f t="shared" si="4"/>
        <v>1432</v>
      </c>
      <c r="D148" s="333" t="s">
        <v>456</v>
      </c>
      <c r="E148" s="333" t="s">
        <v>5923</v>
      </c>
      <c r="F148" s="316" t="str">
        <f t="shared" si="5"/>
        <v>INSERT INTO UPK_TEST.upk_k60.k60_so_buno_link (os_buhin_no, k60_buno_id, created_date, created_tantou_id) VALUES ('76273   3VA0A   　逆送', 1432, GETDATE(), 999);</v>
      </c>
    </row>
    <row r="149" spans="1:6">
      <c r="A149" s="316" t="s">
        <v>2823</v>
      </c>
      <c r="B149" s="316" t="s">
        <v>5543</v>
      </c>
      <c r="C149" s="316" t="str">
        <f t="shared" si="4"/>
        <v>1433</v>
      </c>
      <c r="D149" s="333" t="s">
        <v>457</v>
      </c>
      <c r="E149" s="333" t="s">
        <v>5924</v>
      </c>
      <c r="F149" s="316" t="str">
        <f t="shared" si="5"/>
        <v>INSERT INTO UPK_TEST.upk_k60.k60_so_buno_link (os_buhin_no, k60_buno_id, created_date, created_tantou_id) VALUES ('76332/3 3VA0A     逆送', 1433, GETDATE(), 999);</v>
      </c>
    </row>
    <row r="150" spans="1:6">
      <c r="A150" s="316" t="s">
        <v>2824</v>
      </c>
      <c r="B150" s="316" t="s">
        <v>456</v>
      </c>
      <c r="C150" s="316" t="str">
        <f t="shared" si="4"/>
        <v>1434</v>
      </c>
      <c r="D150" s="333" t="s">
        <v>5544</v>
      </c>
      <c r="E150" s="333" t="s">
        <v>5925</v>
      </c>
      <c r="F150" s="316" t="str">
        <f t="shared" si="5"/>
        <v>INSERT INTO UPK_TEST.upk_k60.k60_so_buno_link (os_buhin_no, k60_buno_id, created_date, created_tantou_id) VALUES ('66312   3VA1C     ﾃｸﾉ', 1434, GETDATE(), 999);</v>
      </c>
    </row>
    <row r="151" spans="1:6">
      <c r="A151" s="316" t="s">
        <v>2825</v>
      </c>
      <c r="B151" s="316" t="s">
        <v>457</v>
      </c>
      <c r="C151" s="316" t="str">
        <f t="shared" si="4"/>
        <v>1435</v>
      </c>
      <c r="D151" s="333" t="s">
        <v>5545</v>
      </c>
      <c r="E151" s="333" t="s">
        <v>5926</v>
      </c>
      <c r="F151" s="316" t="str">
        <f t="shared" si="5"/>
        <v>INSERT INTO UPK_TEST.upk_k60.k60_so_buno_link (os_buhin_no, k60_buno_id, created_date, created_tantou_id) VALUES ('66312   5WK1C     ﾃｸﾉ', 1435, GETDATE(), 999);</v>
      </c>
    </row>
    <row r="152" spans="1:6">
      <c r="A152" s="316" t="s">
        <v>2826</v>
      </c>
      <c r="B152" s="316" t="s">
        <v>5544</v>
      </c>
      <c r="C152" s="316" t="str">
        <f t="shared" si="4"/>
        <v>1436</v>
      </c>
      <c r="D152" s="333" t="s">
        <v>458</v>
      </c>
      <c r="E152" s="333" t="s">
        <v>5927</v>
      </c>
      <c r="F152" s="316" t="str">
        <f t="shared" si="5"/>
        <v>INSERT INTO UPK_TEST.upk_k60.k60_so_buno_link (os_buhin_no, k60_buno_id, created_date, created_tantou_id) VALUES ('80118/9 3VA0A     外転', 1436, GETDATE(), 999);</v>
      </c>
    </row>
    <row r="153" spans="1:6">
      <c r="A153" s="316" t="s">
        <v>2827</v>
      </c>
      <c r="B153" s="316" t="s">
        <v>5545</v>
      </c>
      <c r="C153" s="316" t="str">
        <f t="shared" si="4"/>
        <v>1437</v>
      </c>
      <c r="D153" s="333" t="s">
        <v>459</v>
      </c>
      <c r="E153" s="333" t="s">
        <v>5928</v>
      </c>
      <c r="F153" s="316" t="str">
        <f t="shared" si="5"/>
        <v>INSERT INTO UPK_TEST.upk_k60.k60_so_buno_link (os_buhin_no, k60_buno_id, created_date, created_tantou_id) VALUES ('76316/7 3VA0A     外転', 1437, GETDATE(), 999);</v>
      </c>
    </row>
    <row r="154" spans="1:6">
      <c r="A154" s="316" t="s">
        <v>2828</v>
      </c>
      <c r="B154" s="316" t="s">
        <v>458</v>
      </c>
      <c r="C154" s="316" t="str">
        <f t="shared" si="4"/>
        <v>1438</v>
      </c>
      <c r="D154" s="333" t="s">
        <v>5546</v>
      </c>
      <c r="E154" s="333" t="s">
        <v>5929</v>
      </c>
      <c r="F154" s="316" t="str">
        <f t="shared" si="5"/>
        <v>INSERT INTO UPK_TEST.upk_k60.k60_so_buno_link (os_buhin_no, k60_buno_id, created_date, created_tantou_id) VALUES ('75632   3VA0A     逆送', 1438, GETDATE(), 999);</v>
      </c>
    </row>
    <row r="155" spans="1:6">
      <c r="A155" s="316" t="s">
        <v>2829</v>
      </c>
      <c r="B155" s="316" t="s">
        <v>459</v>
      </c>
      <c r="C155" s="316" t="str">
        <f t="shared" si="4"/>
        <v>1439</v>
      </c>
      <c r="D155" s="333" t="s">
        <v>5547</v>
      </c>
      <c r="E155" s="333" t="s">
        <v>5930</v>
      </c>
      <c r="F155" s="316" t="str">
        <f t="shared" si="5"/>
        <v>INSERT INTO UPK_TEST.upk_k60.k60_so_buno_link (os_buhin_no, k60_buno_id, created_date, created_tantou_id) VALUES ('75652   3VA0A     外転', 1439, GETDATE(), 999);</v>
      </c>
    </row>
    <row r="156" spans="1:6">
      <c r="A156" s="316" t="s">
        <v>2830</v>
      </c>
      <c r="B156" s="316" t="s">
        <v>5546</v>
      </c>
      <c r="C156" s="316" t="str">
        <f t="shared" si="4"/>
        <v>1440</v>
      </c>
      <c r="D156" s="333" t="s">
        <v>5548</v>
      </c>
      <c r="E156" s="333" t="s">
        <v>5931</v>
      </c>
      <c r="F156" s="316" t="str">
        <f t="shared" si="5"/>
        <v>INSERT INTO UPK_TEST.upk_k60.k60_so_buno_link (os_buhin_no, k60_buno_id, created_date, created_tantou_id) VALUES ('755C4/5 3VA0A     外転', 1440, GETDATE(), 999);</v>
      </c>
    </row>
    <row r="157" spans="1:6">
      <c r="A157" s="316" t="s">
        <v>2831</v>
      </c>
      <c r="B157" s="316" t="s">
        <v>5547</v>
      </c>
      <c r="C157" s="316" t="str">
        <f t="shared" si="4"/>
        <v>1441</v>
      </c>
      <c r="D157" s="333" t="s">
        <v>5549</v>
      </c>
      <c r="E157" s="333" t="s">
        <v>5932</v>
      </c>
      <c r="F157" s="316" t="str">
        <f t="shared" si="5"/>
        <v>INSERT INTO UPK_TEST.upk_k60.k60_so_buno_link (os_buhin_no, k60_buno_id, created_date, created_tantou_id) VALUES ('64122/3 4CB0A     J70', 1441, GETDATE(), 999);</v>
      </c>
    </row>
    <row r="158" spans="1:6">
      <c r="A158" s="316" t="s">
        <v>2832</v>
      </c>
      <c r="B158" s="316" t="s">
        <v>5548</v>
      </c>
      <c r="C158" s="316" t="str">
        <f t="shared" si="4"/>
        <v>1442</v>
      </c>
      <c r="D158" s="333" t="s">
        <v>460</v>
      </c>
      <c r="E158" s="333" t="s">
        <v>5933</v>
      </c>
      <c r="F158" s="316" t="str">
        <f t="shared" si="5"/>
        <v>INSERT INTO UPK_TEST.upk_k60.k60_so_buno_link (os_buhin_no, k60_buno_id, created_date, created_tantou_id) VALUES ('64122/3 4CB0A-E　(仮）', 1442, GETDATE(), 999);</v>
      </c>
    </row>
    <row r="159" spans="1:6">
      <c r="A159" s="316" t="s">
        <v>2833</v>
      </c>
      <c r="B159" s="316" t="s">
        <v>5549</v>
      </c>
      <c r="C159" s="316" t="str">
        <f t="shared" si="4"/>
        <v>1443</v>
      </c>
      <c r="D159" s="333" t="s">
        <v>5550</v>
      </c>
      <c r="E159" s="333" t="s">
        <v>5934</v>
      </c>
      <c r="F159" s="316" t="str">
        <f t="shared" si="5"/>
        <v>INSERT INTO UPK_TEST.upk_k60.k60_so_buno_link (os_buhin_no, k60_buno_id, created_date, created_tantou_id) VALUES ('64184/5 4CB0A     外転', 1443, GETDATE(), 999);</v>
      </c>
    </row>
    <row r="160" spans="1:6">
      <c r="A160" s="316" t="s">
        <v>2834</v>
      </c>
      <c r="B160" s="316" t="s">
        <v>460</v>
      </c>
      <c r="C160" s="316" t="str">
        <f t="shared" si="4"/>
        <v>1444</v>
      </c>
      <c r="D160" s="333" t="s">
        <v>5551</v>
      </c>
      <c r="E160" s="333" t="s">
        <v>5935</v>
      </c>
      <c r="F160" s="316" t="str">
        <f t="shared" si="5"/>
        <v>INSERT INTO UPK_TEST.upk_k60.k60_so_buno_link (os_buhin_no, k60_buno_id, created_date, created_tantou_id) VALUES ('66312   4CB0A     完成品', 1444, GETDATE(), 999);</v>
      </c>
    </row>
    <row r="161" spans="1:6">
      <c r="A161" s="316" t="s">
        <v>2835</v>
      </c>
      <c r="B161" s="316" t="s">
        <v>5550</v>
      </c>
      <c r="C161" s="316" t="str">
        <f t="shared" si="4"/>
        <v>1445</v>
      </c>
      <c r="D161" s="333" t="s">
        <v>5552</v>
      </c>
      <c r="E161" s="333" t="s">
        <v>5936</v>
      </c>
      <c r="F161" s="316" t="str">
        <f t="shared" si="5"/>
        <v>INSERT INTO UPK_TEST.upk_k60.k60_so_buno_link (os_buhin_no, k60_buno_id, created_date, created_tantou_id) VALUES ('74516/7 4CE0A     完成品', 1445, GETDATE(), 999);</v>
      </c>
    </row>
    <row r="162" spans="1:6">
      <c r="A162" s="316" t="s">
        <v>2836</v>
      </c>
      <c r="B162" s="316" t="s">
        <v>5551</v>
      </c>
      <c r="C162" s="316" t="str">
        <f t="shared" si="4"/>
        <v>1446</v>
      </c>
      <c r="D162" s="333" t="s">
        <v>5553</v>
      </c>
      <c r="E162" s="333" t="s">
        <v>5937</v>
      </c>
      <c r="F162" s="316" t="str">
        <f t="shared" si="5"/>
        <v>INSERT INTO UPK_TEST.upk_k60.k60_so_buno_link (os_buhin_no, k60_buno_id, created_date, created_tantou_id) VALUES ('74516/7 4CE0A-E   RV8-350', 1446, GETDATE(), 999);</v>
      </c>
    </row>
    <row r="163" spans="1:6">
      <c r="A163" s="316" t="s">
        <v>2837</v>
      </c>
      <c r="B163" s="316" t="s">
        <v>5552</v>
      </c>
      <c r="C163" s="316" t="str">
        <f t="shared" si="4"/>
        <v>1447</v>
      </c>
      <c r="D163" s="333" t="s">
        <v>5554</v>
      </c>
      <c r="E163" s="333" t="s">
        <v>5938</v>
      </c>
      <c r="F163" s="316" t="str">
        <f t="shared" si="5"/>
        <v>INSERT INTO UPK_TEST.upk_k60.k60_so_buno_link (os_buhin_no, k60_buno_id, created_date, created_tantou_id) VALUES ('74516/7 4CE1A     K70', 1447, GETDATE(), 999);</v>
      </c>
    </row>
    <row r="164" spans="1:6">
      <c r="A164" s="316" t="s">
        <v>2838</v>
      </c>
      <c r="B164" s="316" t="s">
        <v>5553</v>
      </c>
      <c r="C164" s="316" t="str">
        <f t="shared" si="4"/>
        <v>1448</v>
      </c>
      <c r="D164" s="333" t="s">
        <v>461</v>
      </c>
      <c r="E164" s="333" t="s">
        <v>5939</v>
      </c>
      <c r="F164" s="316" t="str">
        <f t="shared" si="5"/>
        <v>INSERT INTO UPK_TEST.upk_k60.k60_so_buno_link (os_buhin_no, k60_buno_id, created_date, created_tantou_id) VALUES ('76218/9 4CC0A     J70', 1448, GETDATE(), 999);</v>
      </c>
    </row>
    <row r="165" spans="1:6">
      <c r="A165" s="316" t="s">
        <v>2839</v>
      </c>
      <c r="B165" s="316" t="s">
        <v>5554</v>
      </c>
      <c r="C165" s="316" t="str">
        <f t="shared" si="4"/>
        <v>1449</v>
      </c>
      <c r="D165" s="333" t="s">
        <v>462</v>
      </c>
      <c r="E165" s="333" t="s">
        <v>5940</v>
      </c>
      <c r="F165" s="316" t="str">
        <f t="shared" si="5"/>
        <v>INSERT INTO UPK_TEST.upk_k60.k60_so_buno_link (os_buhin_no, k60_buno_id, created_date, created_tantou_id) VALUES ('76232/3 4CC0A     K70', 1449, GETDATE(), 999);</v>
      </c>
    </row>
    <row r="166" spans="1:6">
      <c r="A166" s="316" t="s">
        <v>2840</v>
      </c>
      <c r="B166" s="316" t="s">
        <v>461</v>
      </c>
      <c r="C166" s="316" t="str">
        <f t="shared" si="4"/>
        <v>1450</v>
      </c>
      <c r="D166" s="333" t="s">
        <v>463</v>
      </c>
      <c r="E166" s="333" t="s">
        <v>5941</v>
      </c>
      <c r="F166" s="316" t="str">
        <f t="shared" si="5"/>
        <v>INSERT INTO UPK_TEST.upk_k60.k60_so_buno_link (os_buhin_no, k60_buno_id, created_date, created_tantou_id) VALUES ('76242   4CB0A     J70', 1450, GETDATE(), 999);</v>
      </c>
    </row>
    <row r="167" spans="1:6">
      <c r="A167" s="316" t="s">
        <v>2841</v>
      </c>
      <c r="B167" s="316" t="s">
        <v>462</v>
      </c>
      <c r="C167" s="316" t="str">
        <f t="shared" si="4"/>
        <v>1451</v>
      </c>
      <c r="D167" s="333" t="s">
        <v>464</v>
      </c>
      <c r="E167" s="333" t="s">
        <v>5942</v>
      </c>
      <c r="F167" s="316" t="str">
        <f t="shared" si="5"/>
        <v>INSERT INTO UPK_TEST.upk_k60.k60_so_buno_link (os_buhin_no, k60_buno_id, created_date, created_tantou_id) VALUES ('76243   4CB0A     J70', 1451, GETDATE(), 999);</v>
      </c>
    </row>
    <row r="168" spans="1:6">
      <c r="A168" s="316" t="s">
        <v>2842</v>
      </c>
      <c r="B168" s="316" t="s">
        <v>463</v>
      </c>
      <c r="C168" s="316" t="str">
        <f t="shared" si="4"/>
        <v>1452</v>
      </c>
      <c r="D168" s="333" t="s">
        <v>465</v>
      </c>
      <c r="E168" s="333" t="s">
        <v>5943</v>
      </c>
      <c r="F168" s="316" t="str">
        <f t="shared" si="5"/>
        <v>INSERT INTO UPK_TEST.upk_k60.k60_so_buno_link (os_buhin_no, k60_buno_id, created_date, created_tantou_id) VALUES ('76272   4CC0A     Zへ', 1452, GETDATE(), 999);</v>
      </c>
    </row>
    <row r="169" spans="1:6">
      <c r="A169" s="316" t="s">
        <v>2843</v>
      </c>
      <c r="B169" s="316" t="s">
        <v>464</v>
      </c>
      <c r="C169" s="316" t="str">
        <f t="shared" si="4"/>
        <v>1453</v>
      </c>
      <c r="D169" s="333" t="s">
        <v>466</v>
      </c>
      <c r="E169" s="333" t="s">
        <v>5944</v>
      </c>
      <c r="F169" s="316" t="str">
        <f t="shared" si="5"/>
        <v>INSERT INTO UPK_TEST.upk_k60.k60_so_buno_link (os_buhin_no, k60_buno_id, created_date, created_tantou_id) VALUES ('76273   4CC0A     Zへ', 1453, GETDATE(), 999);</v>
      </c>
    </row>
    <row r="170" spans="1:6">
      <c r="A170" s="316" t="s">
        <v>2844</v>
      </c>
      <c r="B170" s="316" t="s">
        <v>465</v>
      </c>
      <c r="C170" s="316" t="str">
        <f t="shared" si="4"/>
        <v>1454</v>
      </c>
      <c r="D170" s="333" t="s">
        <v>5555</v>
      </c>
      <c r="E170" s="333" t="s">
        <v>5945</v>
      </c>
      <c r="F170" s="316" t="str">
        <f t="shared" si="5"/>
        <v>INSERT INTO UPK_TEST.upk_k60.k60_so_buno_link (os_buhin_no, k60_buno_id, created_date, created_tantou_id) VALUES ('76426   4CC0A     Zへ', 1454, GETDATE(), 999);</v>
      </c>
    </row>
    <row r="171" spans="1:6">
      <c r="A171" s="316" t="s">
        <v>2845</v>
      </c>
      <c r="B171" s="316" t="s">
        <v>466</v>
      </c>
      <c r="C171" s="316" t="str">
        <f t="shared" si="4"/>
        <v>1455</v>
      </c>
      <c r="D171" s="333" t="s">
        <v>467</v>
      </c>
      <c r="E171" s="333" t="s">
        <v>5946</v>
      </c>
      <c r="F171" s="316" t="str">
        <f t="shared" si="5"/>
        <v>INSERT INTO UPK_TEST.upk_k60.k60_so_buno_link (os_buhin_no, k60_buno_id, created_date, created_tantou_id) VALUES ('76427   4CC0A     Zへ', 1455, GETDATE(), 999);</v>
      </c>
    </row>
    <row r="172" spans="1:6">
      <c r="A172" s="316" t="s">
        <v>2846</v>
      </c>
      <c r="B172" s="316" t="s">
        <v>5555</v>
      </c>
      <c r="C172" s="316" t="str">
        <f t="shared" si="4"/>
        <v>1456</v>
      </c>
      <c r="D172" s="333" t="s">
        <v>5556</v>
      </c>
      <c r="E172" s="333" t="s">
        <v>5947</v>
      </c>
      <c r="F172" s="316" t="str">
        <f t="shared" si="5"/>
        <v>INSERT INTO UPK_TEST.upk_k60.k60_so_buno_link (os_buhin_no, k60_buno_id, created_date, created_tantou_id) VALUES ('64112/3  5TA0A    W70', 1456, GETDATE(), 999);</v>
      </c>
    </row>
    <row r="173" spans="1:6">
      <c r="A173" s="316" t="s">
        <v>2847</v>
      </c>
      <c r="B173" s="316" t="s">
        <v>467</v>
      </c>
      <c r="C173" s="316" t="str">
        <f t="shared" si="4"/>
        <v>1457</v>
      </c>
      <c r="D173" s="333" t="s">
        <v>5557</v>
      </c>
      <c r="E173" s="333" t="s">
        <v>5948</v>
      </c>
      <c r="F173" s="316" t="str">
        <f t="shared" si="5"/>
        <v>INSERT INTO UPK_TEST.upk_k60.k60_so_buno_link (os_buhin_no, k60_buno_id, created_date, created_tantou_id) VALUES ('67413    5TA0A　　B301', 1457, GETDATE(), 999);</v>
      </c>
    </row>
    <row r="174" spans="1:6">
      <c r="A174" s="316" t="s">
        <v>2848</v>
      </c>
      <c r="B174" s="316" t="s">
        <v>5556</v>
      </c>
      <c r="C174" s="316" t="str">
        <f t="shared" si="4"/>
        <v>1458</v>
      </c>
      <c r="D174" s="333" t="s">
        <v>5558</v>
      </c>
      <c r="E174" s="333" t="s">
        <v>5949</v>
      </c>
      <c r="F174" s="316" t="str">
        <f t="shared" si="5"/>
        <v>INSERT INTO UPK_TEST.upk_k60.k60_so_buno_link (os_buhin_no, k60_buno_id, created_date, created_tantou_id) VALUES ('75534/5  5TA0A   Z100へ', 1458, GETDATE(), 999);</v>
      </c>
    </row>
    <row r="175" spans="1:6">
      <c r="A175" s="316" t="s">
        <v>2849</v>
      </c>
      <c r="B175" s="316" t="s">
        <v>5557</v>
      </c>
      <c r="C175" s="316" t="str">
        <f t="shared" si="4"/>
        <v>1459</v>
      </c>
      <c r="D175" s="333" t="s">
        <v>5559</v>
      </c>
      <c r="E175" s="333" t="s">
        <v>5950</v>
      </c>
      <c r="F175" s="316" t="str">
        <f t="shared" si="5"/>
        <v>INSERT INTO UPK_TEST.upk_k60.k60_so_buno_link (os_buhin_no, k60_buno_id, created_date, created_tantou_id) VALUES ('75682/3  5TA0A   Z100へ', 1459, GETDATE(), 999);</v>
      </c>
    </row>
    <row r="176" spans="1:6">
      <c r="A176" s="316" t="s">
        <v>2850</v>
      </c>
      <c r="B176" s="316" t="s">
        <v>5558</v>
      </c>
      <c r="C176" s="316" t="str">
        <f t="shared" si="4"/>
        <v>1460</v>
      </c>
      <c r="D176" s="333" t="s">
        <v>5560</v>
      </c>
      <c r="E176" s="333" t="s">
        <v>5951</v>
      </c>
      <c r="F176" s="316" t="str">
        <f t="shared" si="5"/>
        <v>INSERT INTO UPK_TEST.upk_k60.k60_so_buno_link (os_buhin_no, k60_buno_id, created_date, created_tantou_id) VALUES ('76242/3  5TA0A    W70', 1460, GETDATE(), 999);</v>
      </c>
    </row>
    <row r="177" spans="1:6">
      <c r="A177" s="316" t="s">
        <v>2851</v>
      </c>
      <c r="B177" s="316" t="s">
        <v>5559</v>
      </c>
      <c r="C177" s="316" t="str">
        <f t="shared" si="4"/>
        <v>1461</v>
      </c>
      <c r="D177" s="333" t="s">
        <v>5561</v>
      </c>
      <c r="E177" s="333" t="s">
        <v>5952</v>
      </c>
      <c r="F177" s="316" t="str">
        <f t="shared" si="5"/>
        <v>INSERT INTO UPK_TEST.upk_k60.k60_so_buno_link (os_buhin_no, k60_buno_id, created_date, created_tantou_id) VALUES ('76242/3  5TA1A    W70', 1461, GETDATE(), 999);</v>
      </c>
    </row>
    <row r="178" spans="1:6">
      <c r="A178" s="316" t="s">
        <v>2852</v>
      </c>
      <c r="B178" s="316" t="s">
        <v>5560</v>
      </c>
      <c r="C178" s="316" t="str">
        <f t="shared" si="4"/>
        <v>1462</v>
      </c>
      <c r="D178" s="333" t="s">
        <v>5562</v>
      </c>
      <c r="E178" s="333" t="s">
        <v>5953</v>
      </c>
      <c r="F178" s="316" t="str">
        <f t="shared" si="5"/>
        <v>INSERT INTO UPK_TEST.upk_k60.k60_so_buno_link (os_buhin_no, k60_buno_id, created_date, created_tantou_id) VALUES ('64184/5  6MA0A    K70', 1462, GETDATE(), 999);</v>
      </c>
    </row>
    <row r="179" spans="1:6">
      <c r="A179" s="316" t="s">
        <v>2853</v>
      </c>
      <c r="B179" s="316" t="s">
        <v>5561</v>
      </c>
      <c r="C179" s="316" t="str">
        <f t="shared" si="4"/>
        <v>1463</v>
      </c>
      <c r="D179" s="333" t="s">
        <v>5563</v>
      </c>
      <c r="E179" s="333" t="s">
        <v>5954</v>
      </c>
      <c r="F179" s="316" t="str">
        <f t="shared" si="5"/>
        <v>INSERT INTO UPK_TEST.upk_k60.k60_so_buno_link (os_buhin_no, k60_buno_id, created_date, created_tantou_id) VALUES ('74516/7  6FM0A    K70', 1463, GETDATE(), 999);</v>
      </c>
    </row>
    <row r="180" spans="1:6">
      <c r="A180" s="316" t="s">
        <v>2854</v>
      </c>
      <c r="B180" s="316" t="s">
        <v>5562</v>
      </c>
      <c r="C180" s="316" t="str">
        <f t="shared" si="4"/>
        <v>1464</v>
      </c>
      <c r="D180" s="333" t="s">
        <v>5564</v>
      </c>
      <c r="E180" s="333" t="s">
        <v>5955</v>
      </c>
      <c r="F180" s="316" t="str">
        <f t="shared" si="5"/>
        <v>INSERT INTO UPK_TEST.upk_k60.k60_so_buno_link (os_buhin_no, k60_buno_id, created_date, created_tantou_id) VALUES ('74516/7  6MA0A    K30', 1464, GETDATE(), 999);</v>
      </c>
    </row>
    <row r="181" spans="1:6">
      <c r="A181" s="316" t="s">
        <v>2855</v>
      </c>
      <c r="B181" s="316" t="s">
        <v>5563</v>
      </c>
      <c r="C181" s="316" t="str">
        <f t="shared" si="4"/>
        <v>1465</v>
      </c>
      <c r="D181" s="333" t="s">
        <v>468</v>
      </c>
      <c r="E181" s="333" t="s">
        <v>5956</v>
      </c>
      <c r="F181" s="316" t="str">
        <f t="shared" si="5"/>
        <v>INSERT INTO UPK_TEST.upk_k60.k60_so_buno_link (os_buhin_no, k60_buno_id, created_date, created_tantou_id) VALUES ('75528/9  6MA0A    W70', 1465, GETDATE(), 999);</v>
      </c>
    </row>
    <row r="182" spans="1:6">
      <c r="A182" s="316" t="s">
        <v>2856</v>
      </c>
      <c r="B182" s="316" t="s">
        <v>5564</v>
      </c>
      <c r="C182" s="316" t="str">
        <f t="shared" si="4"/>
        <v>1466</v>
      </c>
      <c r="D182" s="333" t="s">
        <v>5565</v>
      </c>
      <c r="E182" s="333" t="s">
        <v>5957</v>
      </c>
      <c r="F182" s="316" t="str">
        <f t="shared" si="5"/>
        <v>INSERT INTO UPK_TEST.upk_k60.k60_so_buno_link (os_buhin_no, k60_buno_id, created_date, created_tantou_id) VALUES ('76456/7  6MA0A    W70', 1466, GETDATE(), 999);</v>
      </c>
    </row>
    <row r="183" spans="1:6">
      <c r="A183" s="316" t="s">
        <v>2857</v>
      </c>
      <c r="B183" s="316" t="s">
        <v>468</v>
      </c>
      <c r="C183" s="316" t="str">
        <f t="shared" si="4"/>
        <v>1467</v>
      </c>
      <c r="D183" s="333" t="s">
        <v>5566</v>
      </c>
      <c r="E183" s="333" t="s">
        <v>5958</v>
      </c>
      <c r="F183" s="316" t="str">
        <f t="shared" si="5"/>
        <v>INSERT INTO UPK_TEST.upk_k60.k60_so_buno_link (os_buhin_no, k60_buno_id, created_date, created_tantou_id) VALUES ('76483    6MA0A    K70', 1467, GETDATE(), 999);</v>
      </c>
    </row>
    <row r="184" spans="1:6">
      <c r="A184" s="316" t="s">
        <v>2858</v>
      </c>
      <c r="B184" s="316" t="s">
        <v>5565</v>
      </c>
      <c r="C184" s="316" t="str">
        <f t="shared" si="4"/>
        <v>1468</v>
      </c>
      <c r="D184" s="333" t="s">
        <v>5567</v>
      </c>
      <c r="E184" s="333" t="s">
        <v>5959</v>
      </c>
      <c r="F184" s="316" t="str">
        <f t="shared" si="5"/>
        <v>INSERT INTO UPK_TEST.upk_k60.k60_so_buno_link (os_buhin_no, k60_buno_id, created_date, created_tantou_id) VALUES ('76742/3  6MA0A    W70', 1468, GETDATE(), 999);</v>
      </c>
    </row>
    <row r="185" spans="1:6">
      <c r="A185" s="316" t="s">
        <v>2859</v>
      </c>
      <c r="B185" s="316" t="s">
        <v>5566</v>
      </c>
      <c r="C185" s="316" t="str">
        <f t="shared" si="4"/>
        <v>1469</v>
      </c>
      <c r="D185" s="333" t="s">
        <v>5568</v>
      </c>
      <c r="E185" s="333" t="s">
        <v>5960</v>
      </c>
      <c r="F185" s="316" t="str">
        <f t="shared" si="5"/>
        <v>INSERT INTO UPK_TEST.upk_k60.k60_so_buno_link (os_buhin_no, k60_buno_id, created_date, created_tantou_id) VALUES ('76332/3  4CC1A    K70', 1469, GETDATE(), 999);</v>
      </c>
    </row>
    <row r="186" spans="1:6">
      <c r="A186" s="316" t="s">
        <v>2860</v>
      </c>
      <c r="B186" s="316" t="s">
        <v>5567</v>
      </c>
      <c r="C186" s="316" t="str">
        <f t="shared" si="4"/>
        <v>1470</v>
      </c>
      <c r="D186" s="333" t="s">
        <v>5569</v>
      </c>
      <c r="E186" s="333" t="s">
        <v>5961</v>
      </c>
      <c r="F186" s="316" t="str">
        <f t="shared" si="5"/>
        <v>INSERT INTO UPK_TEST.upk_k60.k60_so_buno_link (os_buhin_no, k60_buno_id, created_date, created_tantou_id) VALUES ('75662/3  5TL0A    B301', 1470, GETDATE(), 999);</v>
      </c>
    </row>
    <row r="187" spans="1:6">
      <c r="A187" s="316" t="s">
        <v>2861</v>
      </c>
      <c r="B187" s="316" t="s">
        <v>5568</v>
      </c>
      <c r="C187" s="316" t="str">
        <f t="shared" si="4"/>
        <v>1471</v>
      </c>
      <c r="D187" s="333" t="s">
        <v>5570</v>
      </c>
      <c r="E187" s="333" t="s">
        <v>5962</v>
      </c>
      <c r="F187" s="316" t="str">
        <f t="shared" si="5"/>
        <v>INSERT INTO UPK_TEST.upk_k60.k60_so_buno_link (os_buhin_no, k60_buno_id, created_date, created_tantou_id) VALUES ('76456/7  6MR0A    W70', 1471, GETDATE(), 999);</v>
      </c>
    </row>
    <row r="188" spans="1:6">
      <c r="A188" s="316" t="s">
        <v>2862</v>
      </c>
      <c r="B188" s="316" t="s">
        <v>5569</v>
      </c>
      <c r="C188" s="316" t="str">
        <f t="shared" si="4"/>
        <v>1472</v>
      </c>
      <c r="D188" s="333" t="s">
        <v>5571</v>
      </c>
      <c r="E188" s="333" t="s">
        <v>5963</v>
      </c>
      <c r="F188" s="316" t="str">
        <f t="shared" si="5"/>
        <v>INSERT INTO UPK_TEST.upk_k60.k60_so_buno_link (os_buhin_no, k60_buno_id, created_date, created_tantou_id) VALUES ('78118/9  6MA0AUF  Bライン', 1472, GETDATE(), 999);</v>
      </c>
    </row>
    <row r="189" spans="1:6">
      <c r="A189" s="316" t="s">
        <v>2863</v>
      </c>
      <c r="B189" s="316" t="s">
        <v>5570</v>
      </c>
      <c r="C189" s="316" t="str">
        <f t="shared" si="4"/>
        <v>1473</v>
      </c>
      <c r="D189" s="333" t="s">
        <v>5572</v>
      </c>
      <c r="E189" s="333" t="s">
        <v>5964</v>
      </c>
      <c r="F189" s="316" t="str">
        <f t="shared" si="5"/>
        <v>INSERT INTO UPK_TEST.upk_k60.k60_so_buno_link (os_buhin_no, k60_buno_id, created_date, created_tantou_id) VALUES ('64112/3  6RA0A    W70', 1473, GETDATE(), 999);</v>
      </c>
    </row>
    <row r="190" spans="1:6">
      <c r="A190" s="316" t="s">
        <v>2864</v>
      </c>
      <c r="B190" s="316" t="s">
        <v>5571</v>
      </c>
      <c r="C190" s="316" t="str">
        <f t="shared" si="4"/>
        <v>1474</v>
      </c>
      <c r="D190" s="333" t="s">
        <v>5573</v>
      </c>
      <c r="E190" s="333" t="s">
        <v>5965</v>
      </c>
      <c r="F190" s="316" t="str">
        <f t="shared" si="5"/>
        <v>INSERT INTO UPK_TEST.upk_k60.k60_so_buno_link (os_buhin_no, k60_buno_id, created_date, created_tantou_id) VALUES ('64122/3  6RA0A    W70', 1474, GETDATE(), 999);</v>
      </c>
    </row>
    <row r="191" spans="1:6">
      <c r="A191" s="316" t="s">
        <v>2865</v>
      </c>
      <c r="B191" s="316" t="s">
        <v>5572</v>
      </c>
      <c r="C191" s="316" t="str">
        <f t="shared" si="4"/>
        <v>1475</v>
      </c>
      <c r="D191" s="333" t="s">
        <v>469</v>
      </c>
      <c r="E191" s="333" t="s">
        <v>5966</v>
      </c>
      <c r="F191" s="316" t="str">
        <f t="shared" si="5"/>
        <v>INSERT INTO UPK_TEST.upk_k60.k60_so_buno_link (os_buhin_no, k60_buno_id, created_date, created_tantou_id) VALUES ('5220A M7400/M7300  メタル', 1475, GETDATE(), 999);</v>
      </c>
    </row>
    <row r="192" spans="1:6">
      <c r="A192" s="316" t="s">
        <v>2866</v>
      </c>
      <c r="B192" s="316" t="s">
        <v>5573</v>
      </c>
      <c r="C192" s="316" t="str">
        <f t="shared" si="4"/>
        <v>1476</v>
      </c>
      <c r="D192" s="333" t="s">
        <v>470</v>
      </c>
      <c r="E192" s="333" t="s">
        <v>5967</v>
      </c>
      <c r="F192" s="316" t="str">
        <f t="shared" si="5"/>
        <v>INSERT INTO UPK_TEST.upk_k60.k60_so_buno_link (os_buhin_no, k60_buno_id, created_date, created_tantou_id) VALUES ('64182/3  6RA0A    K70', 1476, GETDATE(), 999);</v>
      </c>
    </row>
    <row r="193" spans="1:6">
      <c r="A193" s="316" t="s">
        <v>2867</v>
      </c>
      <c r="B193" s="316" t="s">
        <v>469</v>
      </c>
      <c r="C193" s="316" t="str">
        <f t="shared" si="4"/>
        <v>1477</v>
      </c>
      <c r="D193" s="333" t="s">
        <v>5574</v>
      </c>
      <c r="E193" s="333" t="s">
        <v>5968</v>
      </c>
      <c r="F193" s="316" t="str">
        <f t="shared" si="5"/>
        <v>INSERT INTO UPK_TEST.upk_k60.k60_so_buno_link (os_buhin_no, k60_buno_id, created_date, created_tantou_id) VALUES ('66319    6RA0A    W70', 1477, GETDATE(), 999);</v>
      </c>
    </row>
    <row r="194" spans="1:6">
      <c r="A194" s="316" t="s">
        <v>2868</v>
      </c>
      <c r="B194" s="316" t="s">
        <v>470</v>
      </c>
      <c r="C194" s="316" t="str">
        <f t="shared" si="4"/>
        <v>1478</v>
      </c>
      <c r="D194" s="333" t="s">
        <v>471</v>
      </c>
      <c r="E194" s="333" t="s">
        <v>5969</v>
      </c>
      <c r="F194" s="316" t="str">
        <f t="shared" si="5"/>
        <v>INSERT INTO UPK_TEST.upk_k60.k60_so_buno_link (os_buhin_no, k60_buno_id, created_date, created_tantou_id) VALUES ('66362    6RA0A    W70', 1478, GETDATE(), 999);</v>
      </c>
    </row>
    <row r="195" spans="1:6">
      <c r="A195" s="316" t="s">
        <v>2869</v>
      </c>
      <c r="B195" s="316" t="s">
        <v>5574</v>
      </c>
      <c r="C195" s="316" t="str">
        <f t="shared" si="4"/>
        <v>1479</v>
      </c>
      <c r="D195" s="333" t="s">
        <v>472</v>
      </c>
      <c r="E195" s="333" t="s">
        <v>5970</v>
      </c>
      <c r="F195" s="316" t="str">
        <f t="shared" si="5"/>
        <v>INSERT INTO UPK_TEST.upk_k60.k60_so_buno_link (os_buhin_no, k60_buno_id, created_date, created_tantou_id) VALUES ('67466/7  6RA0A    B309', 1479, GETDATE(), 999);</v>
      </c>
    </row>
    <row r="196" spans="1:6">
      <c r="A196" s="316" t="s">
        <v>2870</v>
      </c>
      <c r="B196" s="316" t="s">
        <v>471</v>
      </c>
      <c r="C196" s="316" t="str">
        <f t="shared" si="4"/>
        <v>1480</v>
      </c>
      <c r="D196" s="333" t="s">
        <v>5575</v>
      </c>
      <c r="E196" s="333" t="s">
        <v>5971</v>
      </c>
      <c r="F196" s="316" t="str">
        <f t="shared" si="5"/>
        <v>INSERT INTO UPK_TEST.upk_k60.k60_so_buno_link (os_buhin_no, k60_buno_id, created_date, created_tantou_id) VALUES ('74516    6RA0A    W70', 1480, GETDATE(), 999);</v>
      </c>
    </row>
    <row r="197" spans="1:6">
      <c r="A197" s="316" t="s">
        <v>2871</v>
      </c>
      <c r="B197" s="316" t="s">
        <v>472</v>
      </c>
      <c r="C197" s="316" t="str">
        <f t="shared" si="4"/>
        <v>1481</v>
      </c>
      <c r="D197" s="333" t="s">
        <v>5576</v>
      </c>
      <c r="E197" s="333" t="s">
        <v>5972</v>
      </c>
      <c r="F197" s="316" t="str">
        <f t="shared" si="5"/>
        <v>INSERT INTO UPK_TEST.upk_k60.k60_so_buno_link (os_buhin_no, k60_buno_id, created_date, created_tantou_id) VALUES ('5253B    Y6400    メタル', 1481, GETDATE(), 999);</v>
      </c>
    </row>
    <row r="198" spans="1:6">
      <c r="A198" s="316" t="s">
        <v>2872</v>
      </c>
      <c r="B198" s="316" t="s">
        <v>5575</v>
      </c>
      <c r="C198" s="316" t="str">
        <f t="shared" ref="C198:C261" si="6">VLOOKUP($B198,$D$5:$E$2000,2,FALSE)</f>
        <v>1482</v>
      </c>
      <c r="D198" s="333" t="s">
        <v>5577</v>
      </c>
      <c r="E198" s="333" t="s">
        <v>5973</v>
      </c>
      <c r="F198" s="316" t="str">
        <f t="shared" ref="F198:F261" si="7">$P$2&amp;"'"&amp;$A198&amp;"', "&amp;$C198&amp;", GETDATE(), 999);"</f>
        <v>INSERT INTO UPK_TEST.upk_k60.k60_so_buno_link (os_buhin_no, k60_buno_id, created_date, created_tantou_id) VALUES ('75186/7  6RA0A    K70サブ', 1482, GETDATE(), 999);</v>
      </c>
    </row>
    <row r="199" spans="1:6">
      <c r="A199" s="316" t="s">
        <v>2873</v>
      </c>
      <c r="B199" s="316" t="s">
        <v>5576</v>
      </c>
      <c r="C199" s="316" t="str">
        <f t="shared" si="6"/>
        <v>1483</v>
      </c>
      <c r="D199" s="333" t="s">
        <v>5578</v>
      </c>
      <c r="E199" s="333" t="s">
        <v>5974</v>
      </c>
      <c r="F199" s="316" t="str">
        <f t="shared" si="7"/>
        <v>INSERT INTO UPK_TEST.upk_k60.k60_so_buno_link (os_buhin_no, k60_buno_id, created_date, created_tantou_id) VALUES ('751B0/1  6RA0A    W70', 1483, GETDATE(), 999);</v>
      </c>
    </row>
    <row r="200" spans="1:6">
      <c r="A200" s="316" t="s">
        <v>2874</v>
      </c>
      <c r="B200" s="316" t="s">
        <v>5577</v>
      </c>
      <c r="C200" s="316" t="str">
        <f t="shared" si="6"/>
        <v>1484</v>
      </c>
      <c r="D200" s="333" t="s">
        <v>5579</v>
      </c>
      <c r="E200" s="333" t="s">
        <v>5975</v>
      </c>
      <c r="F200" s="316" t="str">
        <f t="shared" si="7"/>
        <v>INSERT INTO UPK_TEST.upk_k60.k60_so_buno_link (os_buhin_no, k60_buno_id, created_date, created_tantou_id) VALUES ('5253 CG9800/BY9300 メタル', 1484, GETDATE(), 999);</v>
      </c>
    </row>
    <row r="201" spans="1:6">
      <c r="A201" s="316" t="s">
        <v>2875</v>
      </c>
      <c r="B201" s="316" t="s">
        <v>5578</v>
      </c>
      <c r="C201" s="316" t="str">
        <f t="shared" si="6"/>
        <v>1485</v>
      </c>
      <c r="D201" s="333" t="s">
        <v>5580</v>
      </c>
      <c r="E201" s="333" t="s">
        <v>5976</v>
      </c>
      <c r="F201" s="316" t="str">
        <f t="shared" si="7"/>
        <v>INSERT INTO UPK_TEST.upk_k60.k60_so_buno_link (os_buhin_no, k60_buno_id, created_date, created_tantou_id) VALUES ('75262/3  6RA0A    B301', 1485, GETDATE(), 999);</v>
      </c>
    </row>
    <row r="202" spans="1:6">
      <c r="A202" s="316" t="s">
        <v>2876</v>
      </c>
      <c r="B202" s="316" t="s">
        <v>5579</v>
      </c>
      <c r="C202" s="316" t="str">
        <f t="shared" si="6"/>
        <v>1486</v>
      </c>
      <c r="D202" s="333" t="s">
        <v>5581</v>
      </c>
      <c r="E202" s="333" t="s">
        <v>5977</v>
      </c>
      <c r="F202" s="316" t="str">
        <f t="shared" si="7"/>
        <v>INSERT INTO UPK_TEST.upk_k60.k60_so_buno_link (os_buhin_no, k60_buno_id, created_date, created_tantou_id) VALUES ('5220A M8400/M8300  メタル', 1486, GETDATE(), 999);</v>
      </c>
    </row>
    <row r="203" spans="1:6">
      <c r="A203" s="316" t="s">
        <v>2877</v>
      </c>
      <c r="B203" s="316" t="s">
        <v>5580</v>
      </c>
      <c r="C203" s="316" t="str">
        <f t="shared" si="6"/>
        <v>1487</v>
      </c>
      <c r="D203" s="333" t="s">
        <v>5582</v>
      </c>
      <c r="E203" s="333" t="s">
        <v>5978</v>
      </c>
      <c r="F203" s="316" t="str">
        <f t="shared" si="7"/>
        <v>INSERT INTO UPK_TEST.upk_k60.k60_so_buno_link (os_buhin_no, k60_buno_id, created_date, created_tantou_id) VALUES ('75494/5  6RA0A    W70サブ', 1487, GETDATE(), 999);</v>
      </c>
    </row>
    <row r="204" spans="1:6">
      <c r="A204" s="316" t="s">
        <v>2878</v>
      </c>
      <c r="B204" s="316" t="s">
        <v>5581</v>
      </c>
      <c r="C204" s="316" t="str">
        <f t="shared" si="6"/>
        <v>1488</v>
      </c>
      <c r="D204" s="333" t="s">
        <v>5583</v>
      </c>
      <c r="E204" s="333" t="s">
        <v>5979</v>
      </c>
      <c r="F204" s="316" t="str">
        <f t="shared" si="7"/>
        <v>INSERT INTO UPK_TEST.upk_k60.k60_so_buno_link (os_buhin_no, k60_buno_id, created_date, created_tantou_id) VALUES ('5253C A5800/A5700 メタル', 1488, GETDATE(), 999);</v>
      </c>
    </row>
    <row r="205" spans="1:6">
      <c r="A205" s="316" t="s">
        <v>2879</v>
      </c>
      <c r="B205" s="316" t="s">
        <v>5582</v>
      </c>
      <c r="C205" s="316" t="str">
        <f t="shared" si="6"/>
        <v>1489</v>
      </c>
      <c r="D205" s="333" t="s">
        <v>473</v>
      </c>
      <c r="E205" s="333" t="s">
        <v>5980</v>
      </c>
      <c r="F205" s="316" t="str">
        <f t="shared" si="7"/>
        <v>INSERT INTO UPK_TEST.upk_k60.k60_so_buno_link (os_buhin_no, k60_buno_id, created_date, created_tantou_id) VALUES ('75522/3  6RA0A    K70サブ', 1489, GETDATE(), 999);</v>
      </c>
    </row>
    <row r="206" spans="1:6">
      <c r="A206" s="316" t="s">
        <v>2880</v>
      </c>
      <c r="B206" s="316" t="s">
        <v>5583</v>
      </c>
      <c r="C206" s="316" t="str">
        <f t="shared" si="6"/>
        <v>1490</v>
      </c>
      <c r="D206" s="333" t="s">
        <v>474</v>
      </c>
      <c r="E206" s="333" t="s">
        <v>5981</v>
      </c>
      <c r="F206" s="316" t="str">
        <f t="shared" si="7"/>
        <v>INSERT INTO UPK_TEST.upk_k60.k60_so_buno_link (os_buhin_no, k60_buno_id, created_date, created_tantou_id) VALUES ('5253C A9600/A9500 メタル', 1490, GETDATE(), 999);</v>
      </c>
    </row>
    <row r="207" spans="1:6">
      <c r="A207" s="316" t="s">
        <v>2881</v>
      </c>
      <c r="B207" s="316" t="s">
        <v>473</v>
      </c>
      <c r="C207" s="316" t="str">
        <f t="shared" si="6"/>
        <v>1491</v>
      </c>
      <c r="D207" s="333" t="s">
        <v>475</v>
      </c>
      <c r="E207" s="333" t="s">
        <v>5982</v>
      </c>
      <c r="F207" s="316" t="str">
        <f t="shared" si="7"/>
        <v>INSERT INTO UPK_TEST.upk_k60.k60_so_buno_link (os_buhin_no, k60_buno_id, created_date, created_tantou_id) VALUES ('75632    6RA0A    W70', 1491, GETDATE(), 999);</v>
      </c>
    </row>
    <row r="208" spans="1:6">
      <c r="A208" s="316" t="s">
        <v>2882</v>
      </c>
      <c r="B208" s="316" t="s">
        <v>474</v>
      </c>
      <c r="C208" s="316" t="str">
        <f t="shared" si="6"/>
        <v>1492</v>
      </c>
      <c r="D208" s="333" t="s">
        <v>476</v>
      </c>
      <c r="E208" s="333" t="s">
        <v>5983</v>
      </c>
      <c r="F208" s="316" t="str">
        <f t="shared" si="7"/>
        <v>INSERT INTO UPK_TEST.upk_k60.k60_so_buno_link (os_buhin_no, k60_buno_id, created_date, created_tantou_id) VALUES ('5253B    M5600    メタル ', 1492, GETDATE(), 999);</v>
      </c>
    </row>
    <row r="209" spans="1:6">
      <c r="A209" s="316" t="s">
        <v>2883</v>
      </c>
      <c r="B209" s="316" t="s">
        <v>475</v>
      </c>
      <c r="C209" s="316" t="str">
        <f t="shared" si="6"/>
        <v>1493</v>
      </c>
      <c r="D209" s="333" t="s">
        <v>5584</v>
      </c>
      <c r="E209" s="333" t="s">
        <v>5984</v>
      </c>
      <c r="F209" s="316" t="str">
        <f t="shared" si="7"/>
        <v>INSERT INTO UPK_TEST.upk_k60.k60_so_buno_link (os_buhin_no, k60_buno_id, created_date, created_tantou_id) VALUES ('75632    6RA3A    W70', 1493, GETDATE(), 999);</v>
      </c>
    </row>
    <row r="210" spans="1:6">
      <c r="A210" s="316" t="s">
        <v>2884</v>
      </c>
      <c r="B210" s="316" t="s">
        <v>476</v>
      </c>
      <c r="C210" s="316" t="str">
        <f t="shared" si="6"/>
        <v>1494</v>
      </c>
      <c r="D210" s="333" t="s">
        <v>5585</v>
      </c>
      <c r="E210" s="333" t="s">
        <v>5985</v>
      </c>
      <c r="F210" s="316" t="str">
        <f t="shared" si="7"/>
        <v>INSERT INTO UPK_TEST.upk_k60.k60_so_buno_link (os_buhin_no, k60_buno_id, created_date, created_tantou_id) VALUES ('5253C    C9700    メタル', 1494, GETDATE(), 999);</v>
      </c>
    </row>
    <row r="211" spans="1:6">
      <c r="A211" s="316" t="s">
        <v>2885</v>
      </c>
      <c r="B211" s="316" t="s">
        <v>5584</v>
      </c>
      <c r="C211" s="316" t="str">
        <f t="shared" si="6"/>
        <v>1495</v>
      </c>
      <c r="D211" s="333" t="s">
        <v>5586</v>
      </c>
      <c r="E211" s="333" t="s">
        <v>5986</v>
      </c>
      <c r="F211" s="316" t="str">
        <f t="shared" si="7"/>
        <v>INSERT INTO UPK_TEST.upk_k60.k60_so_buno_link (os_buhin_no, k60_buno_id, created_date, created_tantou_id) VALUES ('75942/3  6RA1A    B301', 1495, GETDATE(), 999);</v>
      </c>
    </row>
    <row r="212" spans="1:6">
      <c r="A212" s="316" t="s">
        <v>2886</v>
      </c>
      <c r="B212" s="316" t="s">
        <v>5585</v>
      </c>
      <c r="C212" s="316" t="str">
        <f t="shared" si="6"/>
        <v>1496</v>
      </c>
      <c r="D212" s="333" t="s">
        <v>477</v>
      </c>
      <c r="E212" s="333" t="s">
        <v>5987</v>
      </c>
      <c r="F212" s="316" t="str">
        <f t="shared" si="7"/>
        <v>INSERT INTO UPK_TEST.upk_k60.k60_so_buno_link (os_buhin_no, k60_buno_id, created_date, created_tantou_id) VALUES ('5220A N0200/N0100 メタル', 1496, GETDATE(), 999);</v>
      </c>
    </row>
    <row r="213" spans="1:6">
      <c r="A213" s="316" t="s">
        <v>2887</v>
      </c>
      <c r="B213" s="316" t="s">
        <v>5586</v>
      </c>
      <c r="C213" s="316" t="str">
        <f t="shared" si="6"/>
        <v>1497</v>
      </c>
      <c r="D213" s="333" t="s">
        <v>478</v>
      </c>
      <c r="E213" s="333" t="s">
        <v>5988</v>
      </c>
      <c r="F213" s="316" t="str">
        <f t="shared" si="7"/>
        <v>INSERT INTO UPK_TEST.upk_k60.k60_so_buno_link (os_buhin_no, k60_buno_id, created_date, created_tantou_id) VALUES ('76242/3  6RA0A    W70', 1497, GETDATE(), 999);</v>
      </c>
    </row>
    <row r="214" spans="1:6">
      <c r="A214" s="316" t="s">
        <v>2888</v>
      </c>
      <c r="B214" s="316" t="s">
        <v>477</v>
      </c>
      <c r="C214" s="316" t="str">
        <f t="shared" si="6"/>
        <v>1498</v>
      </c>
      <c r="D214" s="333" t="s">
        <v>479</v>
      </c>
      <c r="E214" s="333" t="s">
        <v>212</v>
      </c>
      <c r="F214" s="316" t="str">
        <f t="shared" si="7"/>
        <v>INSERT INTO UPK_TEST.upk_k60.k60_so_buno_link (os_buhin_no, k60_buno_id, created_date, created_tantou_id) VALUES ('9450C   02200    K70', 1498, GETDATE(), 999);</v>
      </c>
    </row>
    <row r="215" spans="1:6">
      <c r="A215" s="316" t="s">
        <v>2889</v>
      </c>
      <c r="B215" s="316" t="s">
        <v>478</v>
      </c>
      <c r="C215" s="316" t="str">
        <f t="shared" si="6"/>
        <v>1499</v>
      </c>
      <c r="D215" s="333" t="s">
        <v>480</v>
      </c>
      <c r="E215" s="333" t="s">
        <v>5989</v>
      </c>
      <c r="F215" s="316" t="str">
        <f t="shared" si="7"/>
        <v>INSERT INTO UPK_TEST.upk_k60.k60_so_buno_link (os_buhin_no, k60_buno_id, created_date, created_tantou_id) VALUES ('5253C   D4300    メタル', 1499, GETDATE(), 999);</v>
      </c>
    </row>
    <row r="216" spans="1:6">
      <c r="A216" s="316" t="s">
        <v>2890</v>
      </c>
      <c r="B216" s="316" t="s">
        <v>479</v>
      </c>
      <c r="C216" s="316" t="str">
        <f t="shared" si="6"/>
        <v>1500</v>
      </c>
      <c r="D216" s="333" t="s">
        <v>481</v>
      </c>
      <c r="E216" s="333" t="s">
        <v>5990</v>
      </c>
      <c r="F216" s="316" t="str">
        <f t="shared" si="7"/>
        <v>INSERT INTO UPK_TEST.upk_k60.k60_so_buno_link (os_buhin_no, k60_buno_id, created_date, created_tantou_id) VALUES ('5253C   D5600    メタル', 1500, GETDATE(), 999);</v>
      </c>
    </row>
    <row r="217" spans="1:6">
      <c r="A217" s="316" t="s">
        <v>2891</v>
      </c>
      <c r="B217" s="316" t="s">
        <v>480</v>
      </c>
      <c r="C217" s="316" t="str">
        <f t="shared" si="6"/>
        <v>1501</v>
      </c>
      <c r="D217" s="333" t="s">
        <v>482</v>
      </c>
      <c r="E217" s="333" t="s">
        <v>5991</v>
      </c>
      <c r="F217" s="316" t="str">
        <f t="shared" si="7"/>
        <v>INSERT INTO UPK_TEST.upk_k60.k60_so_buno_link (os_buhin_no, k60_buno_id, created_date, created_tantou_id) VALUES ('5253C   G9700    メタル', 1501, GETDATE(), 999);</v>
      </c>
    </row>
    <row r="218" spans="1:6">
      <c r="A218" s="316" t="s">
        <v>2892</v>
      </c>
      <c r="B218" s="316" t="s">
        <v>481</v>
      </c>
      <c r="C218" s="316" t="str">
        <f t="shared" si="6"/>
        <v>1502</v>
      </c>
      <c r="D218" s="333" t="s">
        <v>483</v>
      </c>
      <c r="E218" s="333" t="s">
        <v>5992</v>
      </c>
      <c r="F218" s="316" t="str">
        <f t="shared" si="7"/>
        <v>INSERT INTO UPK_TEST.upk_k60.k60_so_buno_link (os_buhin_no, k60_buno_id, created_date, created_tantou_id) VALUES ('5253C   Q4100    メタル', 1502, GETDATE(), 999);</v>
      </c>
    </row>
    <row r="219" spans="1:6">
      <c r="A219" s="316" t="s">
        <v>2893</v>
      </c>
      <c r="B219" s="316" t="s">
        <v>482</v>
      </c>
      <c r="C219" s="316" t="str">
        <f t="shared" si="6"/>
        <v>1503</v>
      </c>
      <c r="D219" s="333" t="s">
        <v>2896</v>
      </c>
      <c r="E219" s="333" t="s">
        <v>5993</v>
      </c>
      <c r="F219" s="316" t="str">
        <f t="shared" si="7"/>
        <v>INSERT INTO UPK_TEST.upk_k60.k60_so_buno_link (os_buhin_no, k60_buno_id, created_date, created_tantou_id) VALUES ('5253C   Q4200    メタル', 1503, GETDATE(), 999);</v>
      </c>
    </row>
    <row r="220" spans="1:6">
      <c r="A220" s="316" t="s">
        <v>2894</v>
      </c>
      <c r="B220" s="316" t="s">
        <v>483</v>
      </c>
      <c r="C220" s="316" t="str">
        <f t="shared" si="6"/>
        <v>1504</v>
      </c>
      <c r="D220" s="333" t="s">
        <v>2898</v>
      </c>
      <c r="E220" s="333" t="s">
        <v>5994</v>
      </c>
      <c r="F220" s="316" t="str">
        <f t="shared" si="7"/>
        <v>INSERT INTO UPK_TEST.upk_k60.k60_so_buno_link (os_buhin_no, k60_buno_id, created_date, created_tantou_id) VALUES ('5253C   Q4300    メタル', 1504, GETDATE(), 999);</v>
      </c>
    </row>
    <row r="221" spans="1:6">
      <c r="A221" s="316" t="s">
        <v>2896</v>
      </c>
      <c r="B221" s="316" t="s">
        <v>2896</v>
      </c>
      <c r="C221" s="316" t="str">
        <f t="shared" si="6"/>
        <v>1505</v>
      </c>
      <c r="D221" s="333" t="s">
        <v>2900</v>
      </c>
      <c r="E221" s="333" t="s">
        <v>5995</v>
      </c>
      <c r="F221" s="316" t="str">
        <f t="shared" si="7"/>
        <v>INSERT INTO UPK_TEST.upk_k60.k60_so_buno_link (os_buhin_no, k60_buno_id, created_date, created_tantou_id) VALUES ('64182/3 4M41001', 1505, GETDATE(), 999);</v>
      </c>
    </row>
    <row r="222" spans="1:6">
      <c r="A222" s="316" t="s">
        <v>2898</v>
      </c>
      <c r="B222" s="316" t="s">
        <v>2898</v>
      </c>
      <c r="C222" s="316" t="str">
        <f t="shared" si="6"/>
        <v>1506</v>
      </c>
      <c r="D222" s="333" t="s">
        <v>484</v>
      </c>
      <c r="E222" s="333" t="s">
        <v>5996</v>
      </c>
      <c r="F222" s="316" t="str">
        <f t="shared" si="7"/>
        <v>INSERT INTO UPK_TEST.upk_k60.k60_so_buno_link (os_buhin_no, k60_buno_id, created_date, created_tantou_id) VALUES ('64182/3 4M410-G', 1506, GETDATE(), 999);</v>
      </c>
    </row>
    <row r="223" spans="1:6">
      <c r="A223" s="316" t="s">
        <v>2900</v>
      </c>
      <c r="B223" s="316" t="s">
        <v>2900</v>
      </c>
      <c r="C223" s="316" t="str">
        <f t="shared" si="6"/>
        <v>1507</v>
      </c>
      <c r="D223" s="333" t="s">
        <v>485</v>
      </c>
      <c r="E223" s="333" t="s">
        <v>5997</v>
      </c>
      <c r="F223" s="316" t="str">
        <f t="shared" si="7"/>
        <v>INSERT INTO UPK_TEST.upk_k60.k60_so_buno_link (os_buhin_no, k60_buno_id, created_date, created_tantou_id) VALUES ('64182/3 5M01001', 1507, GETDATE(), 999);</v>
      </c>
    </row>
    <row r="224" spans="1:6">
      <c r="A224" s="316" t="s">
        <v>2901</v>
      </c>
      <c r="B224" s="316" t="s">
        <v>484</v>
      </c>
      <c r="C224" s="316" t="str">
        <f t="shared" si="6"/>
        <v>1508</v>
      </c>
      <c r="D224" s="333" t="s">
        <v>486</v>
      </c>
      <c r="E224" s="333" t="s">
        <v>5998</v>
      </c>
      <c r="F224" s="316" t="str">
        <f t="shared" si="7"/>
        <v>INSERT INTO UPK_TEST.upk_k60.k60_so_buno_link (os_buhin_no, k60_buno_id, created_date, created_tantou_id) VALUES ('74346   4M400', 1508, GETDATE(), 999);</v>
      </c>
    </row>
    <row r="225" spans="1:6">
      <c r="A225" s="316" t="s">
        <v>2903</v>
      </c>
      <c r="B225" s="316" t="s">
        <v>485</v>
      </c>
      <c r="C225" s="316" t="str">
        <f t="shared" si="6"/>
        <v>1509</v>
      </c>
      <c r="D225" s="333" t="s">
        <v>487</v>
      </c>
      <c r="E225" s="333" t="s">
        <v>5999</v>
      </c>
      <c r="F225" s="316" t="str">
        <f t="shared" si="7"/>
        <v>INSERT INTO UPK_TEST.upk_k60.k60_so_buno_link (os_buhin_no, k60_buno_id, created_date, created_tantou_id) VALUES ('74346   4M400-G', 1509, GETDATE(), 999);</v>
      </c>
    </row>
    <row r="226" spans="1:6">
      <c r="A226" s="316" t="s">
        <v>2904</v>
      </c>
      <c r="B226" s="316" t="s">
        <v>486</v>
      </c>
      <c r="C226" s="316" t="str">
        <f t="shared" si="6"/>
        <v>1510</v>
      </c>
      <c r="D226" s="333" t="s">
        <v>488</v>
      </c>
      <c r="E226" s="333" t="s">
        <v>6000</v>
      </c>
      <c r="F226" s="316" t="str">
        <f t="shared" si="7"/>
        <v>INSERT INTO UPK_TEST.upk_k60.k60_so_buno_link (os_buhin_no, k60_buno_id, created_date, created_tantou_id) VALUES ('76262   4M400', 1510, GETDATE(), 999);</v>
      </c>
    </row>
    <row r="227" spans="1:6">
      <c r="A227" s="316" t="s">
        <v>2906</v>
      </c>
      <c r="B227" s="316" t="s">
        <v>487</v>
      </c>
      <c r="C227" s="316" t="str">
        <f t="shared" si="6"/>
        <v>1511</v>
      </c>
      <c r="D227" s="333" t="s">
        <v>489</v>
      </c>
      <c r="E227" s="333" t="s">
        <v>6001</v>
      </c>
      <c r="F227" s="316" t="str">
        <f t="shared" si="7"/>
        <v>INSERT INTO UPK_TEST.upk_k60.k60_so_buno_link (os_buhin_no, k60_buno_id, created_date, created_tantou_id) VALUES ('76262   4M710', 1511, GETDATE(), 999);</v>
      </c>
    </row>
    <row r="228" spans="1:6">
      <c r="A228" s="316" t="s">
        <v>2907</v>
      </c>
      <c r="B228" s="316" t="s">
        <v>488</v>
      </c>
      <c r="C228" s="316" t="str">
        <f t="shared" si="6"/>
        <v>1512</v>
      </c>
      <c r="D228" s="333" t="s">
        <v>490</v>
      </c>
      <c r="E228" s="333" t="s">
        <v>6002</v>
      </c>
      <c r="F228" s="316" t="str">
        <f t="shared" si="7"/>
        <v>INSERT INTO UPK_TEST.upk_k60.k60_so_buno_link (os_buhin_no, k60_buno_id, created_date, created_tantou_id) VALUES ('76263   4M400', 1512, GETDATE(), 999);</v>
      </c>
    </row>
    <row r="229" spans="1:6">
      <c r="A229" s="316" t="s">
        <v>2908</v>
      </c>
      <c r="B229" s="316" t="s">
        <v>489</v>
      </c>
      <c r="C229" s="316" t="str">
        <f t="shared" si="6"/>
        <v>1513</v>
      </c>
      <c r="D229" s="333" t="s">
        <v>491</v>
      </c>
      <c r="E229" s="333" t="s">
        <v>6003</v>
      </c>
      <c r="F229" s="316" t="str">
        <f t="shared" si="7"/>
        <v>INSERT INTO UPK_TEST.upk_k60.k60_so_buno_link (os_buhin_no, k60_buno_id, created_date, created_tantou_id) VALUES ('76263   4M710', 1513, GETDATE(), 999);</v>
      </c>
    </row>
    <row r="230" spans="1:6">
      <c r="A230" s="316" t="s">
        <v>2909</v>
      </c>
      <c r="B230" s="316" t="s">
        <v>490</v>
      </c>
      <c r="C230" s="316" t="str">
        <f t="shared" si="6"/>
        <v>1514</v>
      </c>
      <c r="D230" s="333" t="s">
        <v>492</v>
      </c>
      <c r="E230" s="333" t="s">
        <v>6004</v>
      </c>
      <c r="F230" s="316" t="str">
        <f t="shared" si="7"/>
        <v>INSERT INTO UPK_TEST.upk_k60.k60_so_buno_link (os_buhin_no, k60_buno_id, created_date, created_tantou_id) VALUES ('76272   4M400', 1514, GETDATE(), 999);</v>
      </c>
    </row>
    <row r="231" spans="1:6">
      <c r="A231" s="316" t="s">
        <v>2910</v>
      </c>
      <c r="B231" s="316" t="s">
        <v>491</v>
      </c>
      <c r="C231" s="316" t="str">
        <f t="shared" si="6"/>
        <v>1515</v>
      </c>
      <c r="D231" s="333" t="s">
        <v>493</v>
      </c>
      <c r="E231" s="333" t="s">
        <v>6005</v>
      </c>
      <c r="F231" s="316" t="str">
        <f t="shared" si="7"/>
        <v>INSERT INTO UPK_TEST.upk_k60.k60_so_buno_link (os_buhin_no, k60_buno_id, created_date, created_tantou_id) VALUES ('76272   4M500', 1515, GETDATE(), 999);</v>
      </c>
    </row>
    <row r="232" spans="1:6">
      <c r="A232" s="316" t="s">
        <v>2911</v>
      </c>
      <c r="B232" s="316" t="s">
        <v>492</v>
      </c>
      <c r="C232" s="316" t="str">
        <f t="shared" si="6"/>
        <v>1516</v>
      </c>
      <c r="D232" s="333" t="s">
        <v>2913</v>
      </c>
      <c r="E232" s="333" t="s">
        <v>6006</v>
      </c>
      <c r="F232" s="316" t="str">
        <f t="shared" si="7"/>
        <v>INSERT INTO UPK_TEST.upk_k60.k60_so_buno_link (os_buhin_no, k60_buno_id, created_date, created_tantou_id) VALUES ('76273   4M400', 1516, GETDATE(), 999);</v>
      </c>
    </row>
    <row r="233" spans="1:6">
      <c r="A233" s="316" t="s">
        <v>2912</v>
      </c>
      <c r="B233" s="316" t="s">
        <v>493</v>
      </c>
      <c r="C233" s="316" t="str">
        <f t="shared" si="6"/>
        <v>1517</v>
      </c>
      <c r="D233" s="333" t="s">
        <v>2915</v>
      </c>
      <c r="E233" s="333" t="s">
        <v>6007</v>
      </c>
      <c r="F233" s="316" t="str">
        <f t="shared" si="7"/>
        <v>INSERT INTO UPK_TEST.upk_k60.k60_so_buno_link (os_buhin_no, k60_buno_id, created_date, created_tantou_id) VALUES ('76273   4M500', 1517, GETDATE(), 999);</v>
      </c>
    </row>
    <row r="234" spans="1:6">
      <c r="A234" s="316" t="s">
        <v>2913</v>
      </c>
      <c r="B234" s="316" t="s">
        <v>2913</v>
      </c>
      <c r="C234" s="316" t="str">
        <f t="shared" si="6"/>
        <v>1518</v>
      </c>
      <c r="D234" s="333" t="s">
        <v>2916</v>
      </c>
      <c r="E234" s="333" t="s">
        <v>6008</v>
      </c>
      <c r="F234" s="316" t="str">
        <f t="shared" si="7"/>
        <v>INSERT INTO UPK_TEST.upk_k60.k60_so_buno_link (os_buhin_no, k60_buno_id, created_date, created_tantou_id) VALUES ('76316/7 4M500', 1518, GETDATE(), 999);</v>
      </c>
    </row>
    <row r="235" spans="1:6">
      <c r="A235" s="316" t="s">
        <v>2915</v>
      </c>
      <c r="B235" s="316" t="s">
        <v>2915</v>
      </c>
      <c r="C235" s="316" t="str">
        <f t="shared" si="6"/>
        <v>1519</v>
      </c>
      <c r="D235" s="333" t="s">
        <v>494</v>
      </c>
      <c r="E235" s="333" t="s">
        <v>6009</v>
      </c>
      <c r="F235" s="316" t="str">
        <f t="shared" si="7"/>
        <v>INSERT INTO UPK_TEST.upk_k60.k60_so_buno_link (os_buhin_no, k60_buno_id, created_date, created_tantou_id) VALUES ('76316/7 4M500-B', 1519, GETDATE(), 999);</v>
      </c>
    </row>
    <row r="236" spans="1:6">
      <c r="A236" s="316" t="s">
        <v>2916</v>
      </c>
      <c r="B236" s="316" t="s">
        <v>2916</v>
      </c>
      <c r="C236" s="316" t="str">
        <f t="shared" si="6"/>
        <v>1520</v>
      </c>
      <c r="D236" s="333" t="s">
        <v>495</v>
      </c>
      <c r="E236" s="333" t="s">
        <v>6010</v>
      </c>
      <c r="F236" s="316" t="str">
        <f t="shared" si="7"/>
        <v>INSERT INTO UPK_TEST.upk_k60.k60_so_buno_link (os_buhin_no, k60_buno_id, created_date, created_tantou_id) VALUES ('76320/1 4M510', 1520, GETDATE(), 999);</v>
      </c>
    </row>
    <row r="237" spans="1:6">
      <c r="A237" s="316" t="s">
        <v>2918</v>
      </c>
      <c r="B237" s="316" t="s">
        <v>494</v>
      </c>
      <c r="C237" s="316" t="str">
        <f t="shared" si="6"/>
        <v>1521</v>
      </c>
      <c r="D237" s="333" t="s">
        <v>2920</v>
      </c>
      <c r="E237" s="333" t="s">
        <v>6011</v>
      </c>
      <c r="F237" s="316" t="str">
        <f t="shared" si="7"/>
        <v>INSERT INTO UPK_TEST.upk_k60.k60_so_buno_link (os_buhin_no, k60_buno_id, created_date, created_tantou_id) VALUES ('76632   4M400-1', 1521, GETDATE(), 999);</v>
      </c>
    </row>
    <row r="238" spans="1:6">
      <c r="A238" s="316" t="s">
        <v>2919</v>
      </c>
      <c r="B238" s="316" t="s">
        <v>495</v>
      </c>
      <c r="C238" s="316" t="str">
        <f t="shared" si="6"/>
        <v>1522</v>
      </c>
      <c r="D238" s="333" t="s">
        <v>2921</v>
      </c>
      <c r="E238" s="333" t="s">
        <v>6012</v>
      </c>
      <c r="F238" s="316" t="str">
        <f t="shared" si="7"/>
        <v>INSERT INTO UPK_TEST.upk_k60.k60_so_buno_link (os_buhin_no, k60_buno_id, created_date, created_tantou_id) VALUES ('76633   4M400-1', 1522, GETDATE(), 999);</v>
      </c>
    </row>
    <row r="239" spans="1:6">
      <c r="A239" s="316" t="s">
        <v>2920</v>
      </c>
      <c r="B239" s="316" t="s">
        <v>2920</v>
      </c>
      <c r="C239" s="316" t="str">
        <f t="shared" si="6"/>
        <v>1523</v>
      </c>
      <c r="D239" s="333" t="s">
        <v>2922</v>
      </c>
      <c r="E239" s="333" t="s">
        <v>6013</v>
      </c>
      <c r="F239" s="316" t="str">
        <f t="shared" si="7"/>
        <v>INSERT INTO UPK_TEST.upk_k60.k60_so_buno_link (os_buhin_no, k60_buno_id, created_date, created_tantou_id) VALUES ('76634/5 4M400', 1523, GETDATE(), 999);</v>
      </c>
    </row>
    <row r="240" spans="1:6">
      <c r="A240" s="316" t="s">
        <v>2921</v>
      </c>
      <c r="B240" s="316" t="s">
        <v>2921</v>
      </c>
      <c r="C240" s="316" t="str">
        <f t="shared" si="6"/>
        <v>1524</v>
      </c>
      <c r="D240" s="333" t="s">
        <v>2923</v>
      </c>
      <c r="E240" s="333" t="s">
        <v>6014</v>
      </c>
      <c r="F240" s="316" t="str">
        <f t="shared" si="7"/>
        <v>INSERT INTO UPK_TEST.upk_k60.k60_so_buno_link (os_buhin_no, k60_buno_id, created_date, created_tantou_id) VALUES ('76634/5 4M500', 1524, GETDATE(), 999);</v>
      </c>
    </row>
    <row r="241" spans="1:6">
      <c r="A241" s="316" t="s">
        <v>2922</v>
      </c>
      <c r="B241" s="316" t="s">
        <v>2922</v>
      </c>
      <c r="C241" s="316" t="str">
        <f t="shared" si="6"/>
        <v>1525</v>
      </c>
      <c r="D241" s="333" t="s">
        <v>2924</v>
      </c>
      <c r="E241" s="333" t="s">
        <v>6015</v>
      </c>
      <c r="F241" s="316" t="str">
        <f t="shared" si="7"/>
        <v>INSERT INTO UPK_TEST.upk_k60.k60_so_buno_link (os_buhin_no, k60_buno_id, created_date, created_tantou_id) VALUES ('78142/3 4M500', 1525, GETDATE(), 999);</v>
      </c>
    </row>
    <row r="242" spans="1:6">
      <c r="A242" s="316" t="s">
        <v>2923</v>
      </c>
      <c r="B242" s="316" t="s">
        <v>2923</v>
      </c>
      <c r="C242" s="316" t="str">
        <f t="shared" si="6"/>
        <v>1526</v>
      </c>
      <c r="D242" s="333" t="s">
        <v>2925</v>
      </c>
      <c r="E242" s="333" t="s">
        <v>6016</v>
      </c>
      <c r="F242" s="316" t="str">
        <f t="shared" si="7"/>
        <v>INSERT INTO UPK_TEST.upk_k60.k60_so_buno_link (os_buhin_no, k60_buno_id, created_date, created_tantou_id) VALUES ('82198/9 4M400', 1526, GETDATE(), 999);</v>
      </c>
    </row>
    <row r="243" spans="1:6">
      <c r="A243" s="316" t="s">
        <v>2924</v>
      </c>
      <c r="B243" s="316" t="s">
        <v>2924</v>
      </c>
      <c r="C243" s="316" t="str">
        <f t="shared" si="6"/>
        <v>1527</v>
      </c>
      <c r="D243" s="333" t="s">
        <v>496</v>
      </c>
      <c r="E243" s="333" t="s">
        <v>6017</v>
      </c>
      <c r="F243" s="316" t="str">
        <f t="shared" si="7"/>
        <v>INSERT INTO UPK_TEST.upk_k60.k60_so_buno_link (os_buhin_no, k60_buno_id, created_date, created_tantou_id) VALUES ('66322/3 8H300', 1527, GETDATE(), 999);</v>
      </c>
    </row>
    <row r="244" spans="1:6">
      <c r="A244" s="316" t="s">
        <v>2925</v>
      </c>
      <c r="B244" s="316" t="s">
        <v>2925</v>
      </c>
      <c r="C244" s="316" t="str">
        <f t="shared" si="6"/>
        <v>1528</v>
      </c>
      <c r="D244" s="333" t="s">
        <v>497</v>
      </c>
      <c r="E244" s="333" t="s">
        <v>6018</v>
      </c>
      <c r="F244" s="316" t="str">
        <f t="shared" si="7"/>
        <v>INSERT INTO UPK_TEST.upk_k60.k60_so_buno_link (os_buhin_no, k60_buno_id, created_date, created_tantou_id) VALUES ('66322/3 8H900', 1528, GETDATE(), 999);</v>
      </c>
    </row>
    <row r="245" spans="1:6">
      <c r="A245" s="316" t="s">
        <v>2926</v>
      </c>
      <c r="B245" s="316" t="s">
        <v>496</v>
      </c>
      <c r="C245" s="316" t="str">
        <f t="shared" si="6"/>
        <v>1529</v>
      </c>
      <c r="D245" s="333" t="s">
        <v>498</v>
      </c>
      <c r="E245" s="333" t="s">
        <v>6019</v>
      </c>
      <c r="F245" s="316" t="str">
        <f t="shared" si="7"/>
        <v>INSERT INTO UPK_TEST.upk_k60.k60_so_buno_link (os_buhin_no, k60_buno_id, created_date, created_tantou_id) VALUES ('67123   8H30001', 1529, GETDATE(), 999);</v>
      </c>
    </row>
    <row r="246" spans="1:6">
      <c r="A246" s="316" t="s">
        <v>2927</v>
      </c>
      <c r="B246" s="316" t="s">
        <v>497</v>
      </c>
      <c r="C246" s="316" t="str">
        <f t="shared" si="6"/>
        <v>1530</v>
      </c>
      <c r="D246" s="333" t="s">
        <v>499</v>
      </c>
      <c r="E246" s="333" t="s">
        <v>6020</v>
      </c>
      <c r="F246" s="316" t="str">
        <f t="shared" si="7"/>
        <v>INSERT INTO UPK_TEST.upk_k60.k60_so_buno_link (os_buhin_no, k60_buno_id, created_date, created_tantou_id) VALUES ('67123   8H70001', 1530, GETDATE(), 999);</v>
      </c>
    </row>
    <row r="247" spans="1:6">
      <c r="A247" s="316" t="s">
        <v>2928</v>
      </c>
      <c r="B247" s="316" t="s">
        <v>498</v>
      </c>
      <c r="C247" s="316" t="str">
        <f t="shared" si="6"/>
        <v>1531</v>
      </c>
      <c r="D247" s="333" t="s">
        <v>500</v>
      </c>
      <c r="E247" s="333" t="s">
        <v>6021</v>
      </c>
      <c r="F247" s="316" t="str">
        <f t="shared" si="7"/>
        <v>INSERT INTO UPK_TEST.upk_k60.k60_so_buno_link (os_buhin_no, k60_buno_id, created_date, created_tantou_id) VALUES ('67123   8H90001', 1531, GETDATE(), 999);</v>
      </c>
    </row>
    <row r="248" spans="1:6">
      <c r="A248" s="316" t="s">
        <v>2929</v>
      </c>
      <c r="B248" s="316" t="s">
        <v>499</v>
      </c>
      <c r="C248" s="316" t="str">
        <f t="shared" si="6"/>
        <v>1532</v>
      </c>
      <c r="D248" s="333" t="s">
        <v>501</v>
      </c>
      <c r="E248" s="333" t="s">
        <v>6022</v>
      </c>
      <c r="F248" s="316" t="str">
        <f t="shared" si="7"/>
        <v>INSERT INTO UPK_TEST.upk_k60.k60_so_buno_link (os_buhin_no, k60_buno_id, created_date, created_tantou_id) VALUES ('74333   8H70001', 1532, GETDATE(), 999);</v>
      </c>
    </row>
    <row r="249" spans="1:6">
      <c r="A249" s="316" t="s">
        <v>2931</v>
      </c>
      <c r="B249" s="316" t="s">
        <v>500</v>
      </c>
      <c r="C249" s="316" t="str">
        <f t="shared" si="6"/>
        <v>1533</v>
      </c>
      <c r="D249" s="333" t="s">
        <v>502</v>
      </c>
      <c r="E249" s="333" t="s">
        <v>6023</v>
      </c>
      <c r="F249" s="316" t="str">
        <f t="shared" si="7"/>
        <v>INSERT INTO UPK_TEST.upk_k60.k60_so_buno_link (os_buhin_no, k60_buno_id, created_date, created_tantou_id) VALUES ('74346   8H300', 1533, GETDATE(), 999);</v>
      </c>
    </row>
    <row r="250" spans="1:6">
      <c r="A250" s="316" t="s">
        <v>2932</v>
      </c>
      <c r="B250" s="316" t="s">
        <v>501</v>
      </c>
      <c r="C250" s="316" t="str">
        <f t="shared" si="6"/>
        <v>1534</v>
      </c>
      <c r="D250" s="333" t="s">
        <v>2934</v>
      </c>
      <c r="E250" s="333" t="s">
        <v>6024</v>
      </c>
      <c r="F250" s="316" t="str">
        <f t="shared" si="7"/>
        <v>INSERT INTO UPK_TEST.upk_k60.k60_so_buno_link (os_buhin_no, k60_buno_id, created_date, created_tantou_id) VALUES ('74356   8H300', 1534, GETDATE(), 999);</v>
      </c>
    </row>
    <row r="251" spans="1:6">
      <c r="A251" s="316" t="s">
        <v>2933</v>
      </c>
      <c r="B251" s="316" t="s">
        <v>502</v>
      </c>
      <c r="C251" s="316" t="str">
        <f t="shared" si="6"/>
        <v>1535</v>
      </c>
      <c r="D251" s="333" t="s">
        <v>2935</v>
      </c>
      <c r="E251" s="333" t="s">
        <v>6025</v>
      </c>
      <c r="F251" s="316" t="str">
        <f t="shared" si="7"/>
        <v>INSERT INTO UPK_TEST.upk_k60.k60_so_buno_link (os_buhin_no, k60_buno_id, created_date, created_tantou_id) VALUES ('74356   AW000', 1535, GETDATE(), 999);</v>
      </c>
    </row>
    <row r="252" spans="1:6">
      <c r="A252" s="316" t="s">
        <v>2934</v>
      </c>
      <c r="B252" s="316" t="s">
        <v>2934</v>
      </c>
      <c r="C252" s="316" t="str">
        <f t="shared" si="6"/>
        <v>1536</v>
      </c>
      <c r="D252" s="333" t="s">
        <v>2937</v>
      </c>
      <c r="E252" s="333" t="s">
        <v>6026</v>
      </c>
      <c r="F252" s="316" t="str">
        <f t="shared" si="7"/>
        <v>INSERT INTO UPK_TEST.upk_k60.k60_so_buno_link (os_buhin_no, k60_buno_id, created_date, created_tantou_id) VALUES ('75138/9 8H90001', 1536, GETDATE(), 999);</v>
      </c>
    </row>
    <row r="253" spans="1:6">
      <c r="A253" s="316" t="s">
        <v>2935</v>
      </c>
      <c r="B253" s="316" t="s">
        <v>2935</v>
      </c>
      <c r="C253" s="316" t="str">
        <f t="shared" si="6"/>
        <v>1537</v>
      </c>
      <c r="D253" s="333" t="s">
        <v>2938</v>
      </c>
      <c r="E253" s="333" t="s">
        <v>6027</v>
      </c>
      <c r="F253" s="316" t="str">
        <f t="shared" si="7"/>
        <v>INSERT INTO UPK_TEST.upk_k60.k60_so_buno_link (os_buhin_no, k60_buno_id, created_date, created_tantou_id) VALUES ('76226/7 8H300', 1537, GETDATE(), 999);</v>
      </c>
    </row>
    <row r="254" spans="1:6">
      <c r="A254" s="316" t="s">
        <v>2937</v>
      </c>
      <c r="B254" s="316" t="s">
        <v>2937</v>
      </c>
      <c r="C254" s="316" t="str">
        <f t="shared" si="6"/>
        <v>1538</v>
      </c>
      <c r="D254" s="333" t="s">
        <v>503</v>
      </c>
      <c r="E254" s="333" t="s">
        <v>6028</v>
      </c>
      <c r="F254" s="316" t="str">
        <f t="shared" si="7"/>
        <v>INSERT INTO UPK_TEST.upk_k60.k60_so_buno_link (os_buhin_no, k60_buno_id, created_date, created_tantou_id) VALUES ('76226/7 8H700', 1538, GETDATE(), 999);</v>
      </c>
    </row>
    <row r="255" spans="1:6">
      <c r="A255" s="316" t="s">
        <v>2938</v>
      </c>
      <c r="B255" s="316" t="s">
        <v>2938</v>
      </c>
      <c r="C255" s="316" t="str">
        <f t="shared" si="6"/>
        <v>1539</v>
      </c>
      <c r="D255" s="333" t="s">
        <v>504</v>
      </c>
      <c r="E255" s="333" t="s">
        <v>6029</v>
      </c>
      <c r="F255" s="316" t="str">
        <f t="shared" si="7"/>
        <v>INSERT INTO UPK_TEST.upk_k60.k60_so_buno_link (os_buhin_no, k60_buno_id, created_date, created_tantou_id) VALUES ('76298/9 8H300', 1539, GETDATE(), 999);</v>
      </c>
    </row>
    <row r="256" spans="1:6">
      <c r="A256" s="316" t="s">
        <v>2939</v>
      </c>
      <c r="B256" s="316" t="s">
        <v>503</v>
      </c>
      <c r="C256" s="316" t="str">
        <f t="shared" si="6"/>
        <v>1540</v>
      </c>
      <c r="D256" s="333" t="s">
        <v>2941</v>
      </c>
      <c r="E256" s="333" t="s">
        <v>6030</v>
      </c>
      <c r="F256" s="316" t="str">
        <f t="shared" si="7"/>
        <v>INSERT INTO UPK_TEST.upk_k60.k60_so_buno_link (os_buhin_no, k60_buno_id, created_date, created_tantou_id) VALUES ('76428   8H300', 1540, GETDATE(), 999);</v>
      </c>
    </row>
    <row r="257" spans="1:6">
      <c r="A257" s="316" t="s">
        <v>2940</v>
      </c>
      <c r="B257" s="316" t="s">
        <v>504</v>
      </c>
      <c r="C257" s="316" t="str">
        <f t="shared" si="6"/>
        <v>1541</v>
      </c>
      <c r="D257" s="333" t="s">
        <v>2942</v>
      </c>
      <c r="E257" s="333" t="s">
        <v>6031</v>
      </c>
      <c r="F257" s="316" t="str">
        <f t="shared" si="7"/>
        <v>INSERT INTO UPK_TEST.upk_k60.k60_so_buno_link (os_buhin_no, k60_buno_id, created_date, created_tantou_id) VALUES ('76429   8H300', 1541, GETDATE(), 999);</v>
      </c>
    </row>
    <row r="258" spans="1:6">
      <c r="A258" s="316" t="s">
        <v>2941</v>
      </c>
      <c r="B258" s="316" t="s">
        <v>2941</v>
      </c>
      <c r="C258" s="316" t="str">
        <f t="shared" si="6"/>
        <v>1542</v>
      </c>
      <c r="D258" s="333" t="s">
        <v>2943</v>
      </c>
      <c r="E258" s="333" t="s">
        <v>6032</v>
      </c>
      <c r="F258" s="316" t="str">
        <f t="shared" si="7"/>
        <v>INSERT INTO UPK_TEST.upk_k60.k60_so_buno_link (os_buhin_no, k60_buno_id, created_date, created_tantou_id) VALUES ('76644/5 8H300', 1542, GETDATE(), 999);</v>
      </c>
    </row>
    <row r="259" spans="1:6">
      <c r="A259" s="316" t="s">
        <v>2942</v>
      </c>
      <c r="B259" s="316" t="s">
        <v>2942</v>
      </c>
      <c r="C259" s="316" t="str">
        <f t="shared" si="6"/>
        <v>1543</v>
      </c>
      <c r="D259" s="333" t="s">
        <v>2944</v>
      </c>
      <c r="E259" s="333" t="s">
        <v>6033</v>
      </c>
      <c r="F259" s="316" t="str">
        <f t="shared" si="7"/>
        <v>INSERT INTO UPK_TEST.upk_k60.k60_so_buno_link (os_buhin_no, k60_buno_id, created_date, created_tantou_id) VALUES ('76646/7 8H300', 1543, GETDATE(), 999);</v>
      </c>
    </row>
    <row r="260" spans="1:6">
      <c r="A260" s="316" t="s">
        <v>2943</v>
      </c>
      <c r="B260" s="316" t="s">
        <v>2943</v>
      </c>
      <c r="C260" s="316" t="str">
        <f t="shared" si="6"/>
        <v>1544</v>
      </c>
      <c r="D260" s="333" t="s">
        <v>505</v>
      </c>
      <c r="E260" s="333" t="s">
        <v>6034</v>
      </c>
      <c r="F260" s="316" t="str">
        <f t="shared" si="7"/>
        <v>INSERT INTO UPK_TEST.upk_k60.k60_so_buno_link (os_buhin_no, k60_buno_id, created_date, created_tantou_id) VALUES ('76646/7 EQ500', 1544, GETDATE(), 999);</v>
      </c>
    </row>
    <row r="261" spans="1:6">
      <c r="A261" s="316" t="s">
        <v>2944</v>
      </c>
      <c r="B261" s="316" t="s">
        <v>2944</v>
      </c>
      <c r="C261" s="316" t="str">
        <f t="shared" si="6"/>
        <v>1545</v>
      </c>
      <c r="D261" s="333" t="s">
        <v>506</v>
      </c>
      <c r="E261" s="333" t="s">
        <v>6035</v>
      </c>
      <c r="F261" s="316" t="str">
        <f t="shared" si="7"/>
        <v>INSERT INTO UPK_TEST.upk_k60.k60_so_buno_link (os_buhin_no, k60_buno_id, created_date, created_tantou_id) VALUES ('77648/9 8H300', 1545, GETDATE(), 999);</v>
      </c>
    </row>
    <row r="262" spans="1:6">
      <c r="A262" s="316" t="s">
        <v>2945</v>
      </c>
      <c r="B262" s="316" t="s">
        <v>505</v>
      </c>
      <c r="C262" s="316" t="str">
        <f t="shared" ref="C262:C325" si="8">VLOOKUP($B262,$D$5:$E$2000,2,FALSE)</f>
        <v>1546</v>
      </c>
      <c r="D262" s="333" t="s">
        <v>2947</v>
      </c>
      <c r="E262" s="333" t="s">
        <v>6036</v>
      </c>
      <c r="F262" s="316" t="str">
        <f t="shared" ref="F262:F325" si="9">$P$2&amp;"'"&amp;$A262&amp;"', "&amp;$C262&amp;", GETDATE(), 999);"</f>
        <v>INSERT INTO UPK_TEST.upk_k60.k60_so_buno_link (os_buhin_no, k60_buno_id, created_date, created_tantou_id) VALUES ('64124   EN000', 1546, GETDATE(), 999);</v>
      </c>
    </row>
    <row r="263" spans="1:6">
      <c r="A263" s="316" t="s">
        <v>2946</v>
      </c>
      <c r="B263" s="316" t="s">
        <v>506</v>
      </c>
      <c r="C263" s="316" t="str">
        <f t="shared" si="8"/>
        <v>1547</v>
      </c>
      <c r="D263" s="333" t="s">
        <v>2948</v>
      </c>
      <c r="E263" s="333" t="s">
        <v>6037</v>
      </c>
      <c r="F263" s="316" t="str">
        <f t="shared" si="9"/>
        <v>INSERT INTO UPK_TEST.upk_k60.k60_so_buno_link (os_buhin_no, k60_buno_id, created_date, created_tantou_id) VALUES ('64125   EN000', 1547, GETDATE(), 999);</v>
      </c>
    </row>
    <row r="264" spans="1:6">
      <c r="A264" s="316" t="s">
        <v>2947</v>
      </c>
      <c r="B264" s="316" t="s">
        <v>2947</v>
      </c>
      <c r="C264" s="316" t="str">
        <f t="shared" si="8"/>
        <v>1548</v>
      </c>
      <c r="D264" s="333" t="s">
        <v>2950</v>
      </c>
      <c r="E264" s="333" t="s">
        <v>6038</v>
      </c>
      <c r="F264" s="316" t="str">
        <f t="shared" si="9"/>
        <v>INSERT INTO UPK_TEST.upk_k60.k60_so_buno_link (os_buhin_no, k60_buno_id, created_date, created_tantou_id) VALUES ('64182/3 EN000', 1548, GETDATE(), 999);</v>
      </c>
    </row>
    <row r="265" spans="1:6">
      <c r="A265" s="316" t="s">
        <v>2948</v>
      </c>
      <c r="B265" s="316" t="s">
        <v>2948</v>
      </c>
      <c r="C265" s="316" t="str">
        <f t="shared" si="8"/>
        <v>1549</v>
      </c>
      <c r="D265" s="333" t="s">
        <v>2951</v>
      </c>
      <c r="E265" s="333" t="s">
        <v>6039</v>
      </c>
      <c r="F265" s="316" t="str">
        <f t="shared" si="9"/>
        <v>INSERT INTO UPK_TEST.upk_k60.k60_so_buno_link (os_buhin_no, k60_buno_id, created_date, created_tantou_id) VALUES ('74352/3 EN012', 1549, GETDATE(), 999);</v>
      </c>
    </row>
    <row r="266" spans="1:6">
      <c r="A266" s="316" t="s">
        <v>2950</v>
      </c>
      <c r="B266" s="316" t="s">
        <v>2950</v>
      </c>
      <c r="C266" s="316" t="str">
        <f t="shared" si="8"/>
        <v>1550</v>
      </c>
      <c r="D266" s="333" t="s">
        <v>2953</v>
      </c>
      <c r="E266" s="333" t="s">
        <v>6040</v>
      </c>
      <c r="F266" s="316" t="str">
        <f t="shared" si="9"/>
        <v>INSERT INTO UPK_TEST.upk_k60.k60_so_buno_link (os_buhin_no, k60_buno_id, created_date, created_tantou_id) VALUES ('75522/3 EN000', 1550, GETDATE(), 999);</v>
      </c>
    </row>
    <row r="267" spans="1:6">
      <c r="A267" s="316" t="s">
        <v>2951</v>
      </c>
      <c r="B267" s="316" t="s">
        <v>2951</v>
      </c>
      <c r="C267" s="316" t="str">
        <f t="shared" si="8"/>
        <v>1551</v>
      </c>
      <c r="D267" s="333" t="s">
        <v>507</v>
      </c>
      <c r="E267" s="333" t="s">
        <v>6041</v>
      </c>
      <c r="F267" s="316" t="str">
        <f t="shared" si="9"/>
        <v>INSERT INTO UPK_TEST.upk_k60.k60_so_buno_link (os_buhin_no, k60_buno_id, created_date, created_tantou_id) VALUES ('75532/3 EN000', 1551, GETDATE(), 999);</v>
      </c>
    </row>
    <row r="268" spans="1:6">
      <c r="A268" s="316" t="s">
        <v>2953</v>
      </c>
      <c r="B268" s="316" t="s">
        <v>2953</v>
      </c>
      <c r="C268" s="316" t="str">
        <f t="shared" si="8"/>
        <v>1552</v>
      </c>
      <c r="D268" s="333" t="s">
        <v>508</v>
      </c>
      <c r="E268" s="333" t="s">
        <v>6042</v>
      </c>
      <c r="F268" s="316" t="str">
        <f t="shared" si="9"/>
        <v>INSERT INTO UPK_TEST.upk_k60.k60_so_buno_link (os_buhin_no, k60_buno_id, created_date, created_tantou_id) VALUES ('75532/3 EN100', 1552, GETDATE(), 999);</v>
      </c>
    </row>
    <row r="269" spans="1:6">
      <c r="A269" s="316" t="s">
        <v>2954</v>
      </c>
      <c r="B269" s="316" t="s">
        <v>507</v>
      </c>
      <c r="C269" s="316" t="str">
        <f t="shared" si="8"/>
        <v>1553</v>
      </c>
      <c r="D269" s="333" t="s">
        <v>509</v>
      </c>
      <c r="E269" s="333" t="s">
        <v>6043</v>
      </c>
      <c r="F269" s="316" t="str">
        <f t="shared" si="9"/>
        <v>INSERT INTO UPK_TEST.upk_k60.k60_so_buno_link (os_buhin_no, k60_buno_id, created_date, created_tantou_id) VALUES ('76742   EN000', 1553, GETDATE(), 999);</v>
      </c>
    </row>
    <row r="270" spans="1:6">
      <c r="A270" s="316" t="s">
        <v>2955</v>
      </c>
      <c r="B270" s="316" t="s">
        <v>508</v>
      </c>
      <c r="C270" s="316" t="str">
        <f t="shared" si="8"/>
        <v>1554</v>
      </c>
      <c r="D270" s="333" t="s">
        <v>2957</v>
      </c>
      <c r="E270" s="333" t="s">
        <v>6044</v>
      </c>
      <c r="F270" s="316" t="str">
        <f t="shared" si="9"/>
        <v>INSERT INTO UPK_TEST.upk_k60.k60_so_buno_link (os_buhin_no, k60_buno_id, created_date, created_tantou_id) VALUES ('76743   EN000', 1554, GETDATE(), 999);</v>
      </c>
    </row>
    <row r="271" spans="1:6">
      <c r="A271" s="316" t="s">
        <v>2956</v>
      </c>
      <c r="B271" s="316" t="s">
        <v>509</v>
      </c>
      <c r="C271" s="316" t="str">
        <f t="shared" si="8"/>
        <v>1555</v>
      </c>
      <c r="D271" s="333" t="s">
        <v>2959</v>
      </c>
      <c r="E271" s="333" t="s">
        <v>6045</v>
      </c>
      <c r="F271" s="316" t="str">
        <f t="shared" si="9"/>
        <v>INSERT INTO UPK_TEST.upk_k60.k60_so_buno_link (os_buhin_no, k60_buno_id, created_date, created_tantou_id) VALUES ('53216   B217101', 1555, GETDATE(), 999);</v>
      </c>
    </row>
    <row r="272" spans="1:6">
      <c r="A272" s="320" t="s">
        <v>2957</v>
      </c>
      <c r="B272" s="320" t="s">
        <v>2957</v>
      </c>
      <c r="C272" s="316" t="str">
        <f t="shared" si="8"/>
        <v>1556</v>
      </c>
      <c r="D272" s="333" t="s">
        <v>2960</v>
      </c>
      <c r="E272" s="333" t="s">
        <v>6046</v>
      </c>
      <c r="F272" s="316" t="str">
        <f t="shared" si="9"/>
        <v>INSERT INTO UPK_TEST.upk_k60.k60_so_buno_link (os_buhin_no, k60_buno_id, created_date, created_tantou_id) VALUES ('451631/2-1017P/05P', 1556, GETDATE(), 999);</v>
      </c>
    </row>
    <row r="273" spans="1:6">
      <c r="A273" s="316" t="s">
        <v>2959</v>
      </c>
      <c r="B273" s="316" t="s">
        <v>2959</v>
      </c>
      <c r="C273" s="316" t="str">
        <f t="shared" si="8"/>
        <v>1557</v>
      </c>
      <c r="D273" s="333" t="s">
        <v>2961</v>
      </c>
      <c r="E273" s="333" t="s">
        <v>6047</v>
      </c>
      <c r="F273" s="316" t="str">
        <f t="shared" si="9"/>
        <v>INSERT INTO UPK_TEST.upk_k60.k60_so_buno_link (os_buhin_no, k60_buno_id, created_date, created_tantou_id) VALUES ('451633/4-1004P', 1557, GETDATE(), 999);</v>
      </c>
    </row>
    <row r="274" spans="1:6">
      <c r="A274" s="320" t="s">
        <v>2960</v>
      </c>
      <c r="B274" s="320" t="s">
        <v>2960</v>
      </c>
      <c r="C274" s="316" t="str">
        <f t="shared" si="8"/>
        <v>1558</v>
      </c>
      <c r="D274" s="333" t="s">
        <v>518</v>
      </c>
      <c r="E274" s="333" t="s">
        <v>6048</v>
      </c>
      <c r="F274" s="316" t="str">
        <f t="shared" si="9"/>
        <v>INSERT INTO UPK_TEST.upk_k60.k60_so_buno_link (os_buhin_no, k60_buno_id, created_date, created_tantou_id) VALUES ('451621/2-1052P/28P', 1558, GETDATE(), 999);</v>
      </c>
    </row>
    <row r="275" spans="1:6">
      <c r="A275" s="316" t="s">
        <v>2961</v>
      </c>
      <c r="B275" s="316" t="s">
        <v>2961</v>
      </c>
      <c r="C275" s="316" t="str">
        <f t="shared" si="8"/>
        <v>1559</v>
      </c>
      <c r="D275" s="333" t="s">
        <v>519</v>
      </c>
      <c r="E275" s="333" t="s">
        <v>6049</v>
      </c>
      <c r="F275" s="316" t="str">
        <f t="shared" si="9"/>
        <v>INSERT INTO UPK_TEST.upk_k60.k60_so_buno_link (os_buhin_no, k60_buno_id, created_date, created_tantou_id) VALUES ('451673/4-1019P', 1559, GETDATE(), 999);</v>
      </c>
    </row>
    <row r="276" spans="1:6">
      <c r="A276" s="316" t="s">
        <v>2962</v>
      </c>
      <c r="B276" s="316" t="s">
        <v>518</v>
      </c>
      <c r="C276" s="316" t="str">
        <f t="shared" si="8"/>
        <v>1560</v>
      </c>
      <c r="D276" s="333" t="s">
        <v>520</v>
      </c>
      <c r="E276" s="333" t="s">
        <v>6050</v>
      </c>
      <c r="F276" s="316" t="str">
        <f t="shared" si="9"/>
        <v>INSERT INTO UPK_TEST.upk_k60.k60_so_buno_link (os_buhin_no, k60_buno_id, created_date, created_tantou_id) VALUES ('64285   5301001', 1560, GETDATE(), 999);</v>
      </c>
    </row>
    <row r="277" spans="1:6">
      <c r="A277" s="316" t="s">
        <v>2963</v>
      </c>
      <c r="B277" s="316" t="s">
        <v>519</v>
      </c>
      <c r="C277" s="316" t="str">
        <f t="shared" si="8"/>
        <v>1561</v>
      </c>
      <c r="D277" s="333" t="s">
        <v>2965</v>
      </c>
      <c r="E277" s="333" t="s">
        <v>6051</v>
      </c>
      <c r="F277" s="316" t="str">
        <f t="shared" si="9"/>
        <v>INSERT INTO UPK_TEST.upk_k60.k60_so_buno_link (os_buhin_no, k60_buno_id, created_date, created_tantou_id) VALUES ('65426   5301001', 1561, GETDATE(), 999);</v>
      </c>
    </row>
    <row r="278" spans="1:6">
      <c r="A278" s="316" t="s">
        <v>2964</v>
      </c>
      <c r="B278" s="316" t="s">
        <v>520</v>
      </c>
      <c r="C278" s="316" t="str">
        <f t="shared" si="8"/>
        <v>1562</v>
      </c>
      <c r="D278" s="333" t="s">
        <v>521</v>
      </c>
      <c r="E278" s="333" t="s">
        <v>6052</v>
      </c>
      <c r="F278" s="316" t="str">
        <f t="shared" si="9"/>
        <v>INSERT INTO UPK_TEST.upk_k60.k60_so_buno_link (os_buhin_no, k60_buno_id, created_date, created_tantou_id) VALUES ('65437   5301001', 1562, GETDATE(), 999);</v>
      </c>
    </row>
    <row r="279" spans="1:6">
      <c r="A279" s="316" t="s">
        <v>2965</v>
      </c>
      <c r="B279" s="316" t="s">
        <v>2965</v>
      </c>
      <c r="C279" s="316" t="str">
        <f t="shared" si="8"/>
        <v>1563</v>
      </c>
      <c r="D279" s="333" t="s">
        <v>522</v>
      </c>
      <c r="E279" s="333" t="s">
        <v>6053</v>
      </c>
      <c r="F279" s="316" t="str">
        <f t="shared" si="9"/>
        <v>INSERT INTO UPK_TEST.upk_k60.k60_so_buno_link (os_buhin_no, k60_buno_id, created_date, created_tantou_id) VALUES ('64182/3 JG00A', 1563, GETDATE(), 999);</v>
      </c>
    </row>
    <row r="280" spans="1:6">
      <c r="A280" s="316" t="s">
        <v>2967</v>
      </c>
      <c r="B280" s="316" t="s">
        <v>521</v>
      </c>
      <c r="C280" s="316" t="str">
        <f t="shared" si="8"/>
        <v>1564</v>
      </c>
      <c r="D280" s="333" t="s">
        <v>523</v>
      </c>
      <c r="E280" s="333" t="s">
        <v>6054</v>
      </c>
      <c r="F280" s="316" t="str">
        <f t="shared" si="9"/>
        <v>INSERT INTO UPK_TEST.upk_k60.k60_so_buno_link (os_buhin_no, k60_buno_id, created_date, created_tantou_id) VALUES ('66312   JG00A', 1564, GETDATE(), 999);</v>
      </c>
    </row>
    <row r="281" spans="1:6">
      <c r="A281" s="316" t="s">
        <v>2968</v>
      </c>
      <c r="B281" s="316" t="s">
        <v>522</v>
      </c>
      <c r="C281" s="316" t="str">
        <f t="shared" si="8"/>
        <v>1565</v>
      </c>
      <c r="D281" s="333" t="s">
        <v>524</v>
      </c>
      <c r="E281" s="333" t="s">
        <v>6055</v>
      </c>
      <c r="F281" s="316" t="str">
        <f t="shared" si="9"/>
        <v>INSERT INTO UPK_TEST.upk_k60.k60_so_buno_link (os_buhin_no, k60_buno_id, created_date, created_tantou_id) VALUES ('67416   JG01A', 1565, GETDATE(), 999);</v>
      </c>
    </row>
    <row r="282" spans="1:6">
      <c r="A282" s="316" t="s">
        <v>2969</v>
      </c>
      <c r="B282" s="316" t="s">
        <v>523</v>
      </c>
      <c r="C282" s="316" t="str">
        <f t="shared" si="8"/>
        <v>1566</v>
      </c>
      <c r="D282" s="333" t="s">
        <v>525</v>
      </c>
      <c r="E282" s="333" t="s">
        <v>6056</v>
      </c>
      <c r="F282" s="316" t="str">
        <f t="shared" si="9"/>
        <v>INSERT INTO UPK_TEST.upk_k60.k60_so_buno_link (os_buhin_no, k60_buno_id, created_date, created_tantou_id) VALUES ('67416   JG01A-G', 1566, GETDATE(), 999);</v>
      </c>
    </row>
    <row r="283" spans="1:6">
      <c r="A283" s="316" t="s">
        <v>2971</v>
      </c>
      <c r="B283" s="316" t="s">
        <v>524</v>
      </c>
      <c r="C283" s="316" t="str">
        <f t="shared" si="8"/>
        <v>1567</v>
      </c>
      <c r="D283" s="333" t="s">
        <v>526</v>
      </c>
      <c r="E283" s="333" t="s">
        <v>6057</v>
      </c>
      <c r="F283" s="316" t="str">
        <f t="shared" si="9"/>
        <v>INSERT INTO UPK_TEST.upk_k60.k60_so_buno_link (os_buhin_no, k60_buno_id, created_date, created_tantou_id) VALUES ('74356   JG00A', 1567, GETDATE(), 999);</v>
      </c>
    </row>
    <row r="284" spans="1:6">
      <c r="A284" s="316" t="s">
        <v>2972</v>
      </c>
      <c r="B284" s="316" t="s">
        <v>525</v>
      </c>
      <c r="C284" s="316" t="str">
        <f t="shared" si="8"/>
        <v>1568</v>
      </c>
      <c r="D284" s="333" t="s">
        <v>527</v>
      </c>
      <c r="E284" s="333" t="s">
        <v>6058</v>
      </c>
      <c r="F284" s="316" t="str">
        <f t="shared" si="9"/>
        <v>INSERT INTO UPK_TEST.upk_k60.k60_so_buno_link (os_buhin_no, k60_buno_id, created_date, created_tantou_id) VALUES ('74356   JG00A-B', 1568, GETDATE(), 999);</v>
      </c>
    </row>
    <row r="285" spans="1:6">
      <c r="A285" s="316" t="s">
        <v>2973</v>
      </c>
      <c r="B285" s="316" t="s">
        <v>526</v>
      </c>
      <c r="C285" s="316" t="str">
        <f t="shared" si="8"/>
        <v>1569</v>
      </c>
      <c r="D285" s="333" t="s">
        <v>528</v>
      </c>
      <c r="E285" s="333" t="s">
        <v>6059</v>
      </c>
      <c r="F285" s="316" t="str">
        <f t="shared" si="9"/>
        <v>INSERT INTO UPK_TEST.upk_k60.k60_so_buno_link (os_buhin_no, k60_buno_id, created_date, created_tantou_id) VALUES ('74366   JG00A', 1569, GETDATE(), 999);</v>
      </c>
    </row>
    <row r="286" spans="1:6">
      <c r="A286" s="316" t="s">
        <v>2974</v>
      </c>
      <c r="B286" s="316" t="s">
        <v>527</v>
      </c>
      <c r="C286" s="316" t="str">
        <f t="shared" si="8"/>
        <v>1570</v>
      </c>
      <c r="D286" s="333" t="s">
        <v>529</v>
      </c>
      <c r="E286" s="333" t="s">
        <v>6060</v>
      </c>
      <c r="F286" s="316" t="str">
        <f t="shared" si="9"/>
        <v>INSERT INTO UPK_TEST.upk_k60.k60_so_buno_link (os_buhin_no, k60_buno_id, created_date, created_tantou_id) VALUES ('75128   JG00A', 1570, GETDATE(), 999);</v>
      </c>
    </row>
    <row r="287" spans="1:6">
      <c r="A287" s="316" t="s">
        <v>2975</v>
      </c>
      <c r="B287" s="316" t="s">
        <v>528</v>
      </c>
      <c r="C287" s="316" t="str">
        <f t="shared" si="8"/>
        <v>1571</v>
      </c>
      <c r="D287" s="333" t="s">
        <v>2979</v>
      </c>
      <c r="E287" s="333" t="s">
        <v>6061</v>
      </c>
      <c r="F287" s="316" t="str">
        <f t="shared" si="9"/>
        <v>INSERT INTO UPK_TEST.upk_k60.k60_so_buno_link (os_buhin_no, k60_buno_id, created_date, created_tantou_id) VALUES ('75128   JG00A-K', 1571, GETDATE(), 999);</v>
      </c>
    </row>
    <row r="288" spans="1:6">
      <c r="A288" s="316" t="s">
        <v>2977</v>
      </c>
      <c r="B288" s="316" t="s">
        <v>529</v>
      </c>
      <c r="C288" s="316" t="str">
        <f t="shared" si="8"/>
        <v>1572</v>
      </c>
      <c r="D288" s="333" t="s">
        <v>2980</v>
      </c>
      <c r="E288" s="333" t="s">
        <v>6062</v>
      </c>
      <c r="F288" s="316" t="str">
        <f t="shared" si="9"/>
        <v>INSERT INTO UPK_TEST.upk_k60.k60_so_buno_link (os_buhin_no, k60_buno_id, created_date, created_tantou_id) VALUES ('75128   JG00A-E', 1572, GETDATE(), 999);</v>
      </c>
    </row>
    <row r="289" spans="1:6">
      <c r="A289" s="316" t="s">
        <v>2979</v>
      </c>
      <c r="B289" s="316" t="s">
        <v>2979</v>
      </c>
      <c r="C289" s="316" t="str">
        <f t="shared" si="8"/>
        <v>1573</v>
      </c>
      <c r="D289" s="333" t="s">
        <v>2981</v>
      </c>
      <c r="E289" s="333" t="s">
        <v>6063</v>
      </c>
      <c r="F289" s="316" t="str">
        <f t="shared" si="9"/>
        <v>INSERT INTO UPK_TEST.upk_k60.k60_so_buno_link (os_buhin_no, k60_buno_id, created_date, created_tantou_id) VALUES ('75262/3 JG00A', 1573, GETDATE(), 999);</v>
      </c>
    </row>
    <row r="290" spans="1:6">
      <c r="A290" s="316" t="s">
        <v>2980</v>
      </c>
      <c r="B290" s="316" t="s">
        <v>2980</v>
      </c>
      <c r="C290" s="316" t="str">
        <f t="shared" si="8"/>
        <v>1574</v>
      </c>
      <c r="D290" s="333" t="s">
        <v>2983</v>
      </c>
      <c r="E290" s="333" t="s">
        <v>6064</v>
      </c>
      <c r="F290" s="316" t="str">
        <f t="shared" si="9"/>
        <v>INSERT INTO UPK_TEST.upk_k60.k60_so_buno_link (os_buhin_no, k60_buno_id, created_date, created_tantou_id) VALUES ('75262/3 JG01A', 1574, GETDATE(), 999);</v>
      </c>
    </row>
    <row r="291" spans="1:6">
      <c r="A291" s="316" t="s">
        <v>2981</v>
      </c>
      <c r="B291" s="316" t="s">
        <v>2981</v>
      </c>
      <c r="C291" s="316" t="str">
        <f t="shared" si="8"/>
        <v>1575</v>
      </c>
      <c r="D291" s="333" t="s">
        <v>2984</v>
      </c>
      <c r="E291" s="333" t="s">
        <v>6065</v>
      </c>
      <c r="F291" s="316" t="str">
        <f t="shared" si="9"/>
        <v>INSERT INTO UPK_TEST.upk_k60.k60_so_buno_link (os_buhin_no, k60_buno_id, created_date, created_tantou_id) VALUES ('75262/3 JG01A-E', 1575, GETDATE(), 999);</v>
      </c>
    </row>
    <row r="292" spans="1:6">
      <c r="A292" s="316" t="s">
        <v>2983</v>
      </c>
      <c r="B292" s="316" t="s">
        <v>2983</v>
      </c>
      <c r="C292" s="316" t="str">
        <f t="shared" si="8"/>
        <v>1576</v>
      </c>
      <c r="D292" s="333" t="s">
        <v>2985</v>
      </c>
      <c r="E292" s="333" t="s">
        <v>6066</v>
      </c>
      <c r="F292" s="316" t="str">
        <f t="shared" si="9"/>
        <v>INSERT INTO UPK_TEST.upk_k60.k60_so_buno_link (os_buhin_no, k60_buno_id, created_date, created_tantou_id) VALUES ('75636/7 JG00A', 1576, GETDATE(), 999);</v>
      </c>
    </row>
    <row r="293" spans="1:6">
      <c r="A293" s="316" t="s">
        <v>2984</v>
      </c>
      <c r="B293" s="316" t="s">
        <v>2984</v>
      </c>
      <c r="C293" s="316" t="str">
        <f t="shared" si="8"/>
        <v>1577</v>
      </c>
      <c r="D293" s="333" t="s">
        <v>2987</v>
      </c>
      <c r="E293" s="333" t="s">
        <v>6067</v>
      </c>
      <c r="F293" s="316" t="str">
        <f t="shared" si="9"/>
        <v>INSERT INTO UPK_TEST.upk_k60.k60_so_buno_link (os_buhin_no, k60_buno_id, created_date, created_tantou_id) VALUES ('75676/7 JG00A', 1577, GETDATE(), 999);</v>
      </c>
    </row>
    <row r="294" spans="1:6">
      <c r="A294" s="316" t="s">
        <v>2985</v>
      </c>
      <c r="B294" s="316" t="s">
        <v>2985</v>
      </c>
      <c r="C294" s="316" t="str">
        <f t="shared" si="8"/>
        <v>1578</v>
      </c>
      <c r="D294" s="333" t="s">
        <v>530</v>
      </c>
      <c r="E294" s="333" t="s">
        <v>6068</v>
      </c>
      <c r="F294" s="316" t="str">
        <f t="shared" si="9"/>
        <v>INSERT INTO UPK_TEST.upk_k60.k60_so_buno_link (os_buhin_no, k60_buno_id, created_date, created_tantou_id) VALUES ('75676/7 JG00A-E', 1578, GETDATE(), 999);</v>
      </c>
    </row>
    <row r="295" spans="1:6">
      <c r="A295" s="316" t="s">
        <v>2987</v>
      </c>
      <c r="B295" s="316" t="s">
        <v>2987</v>
      </c>
      <c r="C295" s="316" t="str">
        <f t="shared" si="8"/>
        <v>1579</v>
      </c>
      <c r="D295" s="333" t="s">
        <v>531</v>
      </c>
      <c r="E295" s="333" t="s">
        <v>6069</v>
      </c>
      <c r="F295" s="316" t="str">
        <f t="shared" si="9"/>
        <v>INSERT INTO UPK_TEST.upk_k60.k60_so_buno_link (os_buhin_no, k60_buno_id, created_date, created_tantou_id) VALUES ('756C0/1 JG00A', 1579, GETDATE(), 999);</v>
      </c>
    </row>
    <row r="296" spans="1:6">
      <c r="A296" s="316" t="s">
        <v>2988</v>
      </c>
      <c r="B296" s="316" t="s">
        <v>530</v>
      </c>
      <c r="C296" s="316" t="str">
        <f t="shared" si="8"/>
        <v>1580</v>
      </c>
      <c r="D296" s="333" t="s">
        <v>2990</v>
      </c>
      <c r="E296" s="333" t="s">
        <v>6070</v>
      </c>
      <c r="F296" s="316" t="str">
        <f t="shared" si="9"/>
        <v>INSERT INTO UPK_TEST.upk_k60.k60_so_buno_link (os_buhin_no, k60_buno_id, created_date, created_tantou_id) VALUES ('76246   JG00A', 1580, GETDATE(), 999);</v>
      </c>
    </row>
    <row r="297" spans="1:6">
      <c r="A297" s="316" t="s">
        <v>2989</v>
      </c>
      <c r="B297" s="316" t="s">
        <v>531</v>
      </c>
      <c r="C297" s="316" t="str">
        <f t="shared" si="8"/>
        <v>1581</v>
      </c>
      <c r="D297" s="333" t="s">
        <v>2991</v>
      </c>
      <c r="E297" s="333" t="s">
        <v>6071</v>
      </c>
      <c r="F297" s="316" t="str">
        <f t="shared" si="9"/>
        <v>INSERT INTO UPK_TEST.upk_k60.k60_so_buno_link (os_buhin_no, k60_buno_id, created_date, created_tantou_id) VALUES ('76247   JG00A', 1581, GETDATE(), 999);</v>
      </c>
    </row>
    <row r="298" spans="1:6">
      <c r="A298" s="316" t="s">
        <v>2990</v>
      </c>
      <c r="B298" s="316" t="s">
        <v>2990</v>
      </c>
      <c r="C298" s="316" t="str">
        <f t="shared" si="8"/>
        <v>1582</v>
      </c>
      <c r="D298" s="333" t="s">
        <v>2993</v>
      </c>
      <c r="E298" s="333" t="s">
        <v>6072</v>
      </c>
      <c r="F298" s="316" t="str">
        <f t="shared" si="9"/>
        <v>INSERT INTO UPK_TEST.upk_k60.k60_so_buno_link (os_buhin_no, k60_buno_id, created_date, created_tantou_id) VALUES ('767C2/3 JG00A', 1582, GETDATE(), 999);</v>
      </c>
    </row>
    <row r="299" spans="1:6">
      <c r="A299" s="316" t="s">
        <v>2991</v>
      </c>
      <c r="B299" s="316" t="s">
        <v>2991</v>
      </c>
      <c r="C299" s="316" t="str">
        <f t="shared" si="8"/>
        <v>1583</v>
      </c>
      <c r="D299" s="333" t="s">
        <v>2995</v>
      </c>
      <c r="E299" s="333" t="s">
        <v>6073</v>
      </c>
      <c r="F299" s="316" t="str">
        <f t="shared" si="9"/>
        <v>INSERT INTO UPK_TEST.upk_k60.k60_so_buno_link (os_buhin_no, k60_buno_id, created_date, created_tantou_id) VALUES ('64112/3 JGA00-E', 1583, GETDATE(), 999);</v>
      </c>
    </row>
    <row r="300" spans="1:6">
      <c r="A300" s="316" t="s">
        <v>2993</v>
      </c>
      <c r="B300" s="316" t="s">
        <v>2993</v>
      </c>
      <c r="C300" s="316" t="str">
        <f t="shared" si="8"/>
        <v>1584</v>
      </c>
      <c r="D300" s="333" t="s">
        <v>532</v>
      </c>
      <c r="E300" s="333" t="s">
        <v>6074</v>
      </c>
      <c r="F300" s="316" t="str">
        <f t="shared" si="9"/>
        <v>INSERT INTO UPK_TEST.upk_k60.k60_so_buno_link (os_buhin_no, k60_buno_id, created_date, created_tantou_id) VALUES ('64112/3 JG00A', 1584, GETDATE(), 999);</v>
      </c>
    </row>
    <row r="301" spans="1:6">
      <c r="A301" s="316" t="s">
        <v>2995</v>
      </c>
      <c r="B301" s="316" t="s">
        <v>2995</v>
      </c>
      <c r="C301" s="316" t="str">
        <f t="shared" si="8"/>
        <v>1585</v>
      </c>
      <c r="D301" s="333" t="s">
        <v>533</v>
      </c>
      <c r="E301" s="333" t="s">
        <v>6075</v>
      </c>
      <c r="F301" s="316" t="str">
        <f t="shared" si="9"/>
        <v>INSERT INTO UPK_TEST.upk_k60.k60_so_buno_link (os_buhin_no, k60_buno_id, created_date, created_tantou_id) VALUES ('64112/3 JH00A', 1585, GETDATE(), 999);</v>
      </c>
    </row>
    <row r="302" spans="1:6">
      <c r="A302" s="316" t="s">
        <v>2996</v>
      </c>
      <c r="B302" s="316" t="s">
        <v>532</v>
      </c>
      <c r="C302" s="316" t="str">
        <f t="shared" si="8"/>
        <v>1586</v>
      </c>
      <c r="D302" s="333" t="s">
        <v>534</v>
      </c>
      <c r="E302" s="333" t="s">
        <v>6076</v>
      </c>
      <c r="F302" s="316" t="str">
        <f t="shared" si="9"/>
        <v>INSERT INTO UPK_TEST.upk_k60.k60_so_buno_link (os_buhin_no, k60_buno_id, created_date, created_tantou_id) VALUES ('74332   01G00', 1586, GETDATE(), 999);</v>
      </c>
    </row>
    <row r="303" spans="1:6">
      <c r="A303" s="316" t="s">
        <v>2998</v>
      </c>
      <c r="B303" s="316" t="s">
        <v>533</v>
      </c>
      <c r="C303" s="316" t="str">
        <f t="shared" si="8"/>
        <v>1587</v>
      </c>
      <c r="D303" s="333" t="s">
        <v>3000</v>
      </c>
      <c r="E303" s="333" t="s">
        <v>6077</v>
      </c>
      <c r="F303" s="316" t="str">
        <f t="shared" si="9"/>
        <v>INSERT INTO UPK_TEST.upk_k60.k60_so_buno_link (os_buhin_no, k60_buno_id, created_date, created_tantou_id) VALUES ('74333   01G00', 1587, GETDATE(), 999);</v>
      </c>
    </row>
    <row r="304" spans="1:6">
      <c r="A304" s="316" t="s">
        <v>2999</v>
      </c>
      <c r="B304" s="316" t="s">
        <v>534</v>
      </c>
      <c r="C304" s="316" t="str">
        <f t="shared" si="8"/>
        <v>1588</v>
      </c>
      <c r="D304" s="333" t="s">
        <v>535</v>
      </c>
      <c r="E304" s="333" t="s">
        <v>6078</v>
      </c>
      <c r="F304" s="316" t="str">
        <f t="shared" si="9"/>
        <v>INSERT INTO UPK_TEST.upk_k60.k60_so_buno_link (os_buhin_no, k60_buno_id, created_date, created_tantou_id) VALUES ('65616   JM00A', 1588, GETDATE(), 999);</v>
      </c>
    </row>
    <row r="305" spans="1:6">
      <c r="A305" s="316" t="s">
        <v>3000</v>
      </c>
      <c r="B305" s="316" t="s">
        <v>3000</v>
      </c>
      <c r="C305" s="316" t="str">
        <f t="shared" si="8"/>
        <v>1589</v>
      </c>
      <c r="D305" s="333" t="s">
        <v>3002</v>
      </c>
      <c r="E305" s="333" t="s">
        <v>6079</v>
      </c>
      <c r="F305" s="316" t="str">
        <f t="shared" si="9"/>
        <v>INSERT INTO UPK_TEST.upk_k60.k60_so_buno_link (os_buhin_no, k60_buno_id, created_date, created_tantou_id) VALUES ('67632/3 JM00A', 1589, GETDATE(), 999);</v>
      </c>
    </row>
    <row r="306" spans="1:6">
      <c r="A306" s="316" t="s">
        <v>3001</v>
      </c>
      <c r="B306" s="316" t="s">
        <v>535</v>
      </c>
      <c r="C306" s="316" t="str">
        <f t="shared" si="8"/>
        <v>1590</v>
      </c>
      <c r="D306" s="333" t="s">
        <v>536</v>
      </c>
      <c r="E306" s="333" t="s">
        <v>6080</v>
      </c>
      <c r="F306" s="316" t="str">
        <f t="shared" si="9"/>
        <v>INSERT INTO UPK_TEST.upk_k60.k60_so_buno_link (os_buhin_no, k60_buno_id, created_date, created_tantou_id) VALUES ('73141   JM010', 1590, GETDATE(), 999);</v>
      </c>
    </row>
    <row r="307" spans="1:6">
      <c r="A307" s="316" t="s">
        <v>3002</v>
      </c>
      <c r="B307" s="316" t="s">
        <v>3002</v>
      </c>
      <c r="C307" s="316" t="str">
        <f t="shared" si="8"/>
        <v>1591</v>
      </c>
      <c r="D307" s="333" t="s">
        <v>537</v>
      </c>
      <c r="E307" s="333" t="s">
        <v>6081</v>
      </c>
      <c r="F307" s="316" t="str">
        <f t="shared" si="9"/>
        <v>INSERT INTO UPK_TEST.upk_k60.k60_so_buno_link (os_buhin_no, k60_buno_id, created_date, created_tantou_id) VALUES ('73152/3 JM010', 1591, GETDATE(), 999);</v>
      </c>
    </row>
    <row r="308" spans="1:6">
      <c r="A308" s="316" t="s">
        <v>3003</v>
      </c>
      <c r="B308" s="316" t="s">
        <v>536</v>
      </c>
      <c r="C308" s="316" t="str">
        <f t="shared" si="8"/>
        <v>1592</v>
      </c>
      <c r="D308" s="333" t="s">
        <v>538</v>
      </c>
      <c r="E308" s="333" t="s">
        <v>6082</v>
      </c>
      <c r="F308" s="316" t="str">
        <f t="shared" si="9"/>
        <v>INSERT INTO UPK_TEST.upk_k60.k60_so_buno_link (os_buhin_no, k60_buno_id, created_date, created_tantou_id) VALUES ('73211   JM000', 1592, GETDATE(), 999);</v>
      </c>
    </row>
    <row r="309" spans="1:6">
      <c r="A309" s="316" t="s">
        <v>3004</v>
      </c>
      <c r="B309" s="316" t="s">
        <v>537</v>
      </c>
      <c r="C309" s="316" t="str">
        <f t="shared" si="8"/>
        <v>1593</v>
      </c>
      <c r="D309" s="333" t="s">
        <v>539</v>
      </c>
      <c r="E309" s="333" t="s">
        <v>6083</v>
      </c>
      <c r="F309" s="316" t="str">
        <f t="shared" si="9"/>
        <v>INSERT INTO UPK_TEST.upk_k60.k60_so_buno_link (os_buhin_no, k60_buno_id, created_date, created_tantou_id) VALUES ('73232   JM000', 1593, GETDATE(), 999);</v>
      </c>
    </row>
    <row r="310" spans="1:6">
      <c r="A310" s="316" t="s">
        <v>3005</v>
      </c>
      <c r="B310" s="316" t="s">
        <v>538</v>
      </c>
      <c r="C310" s="316" t="str">
        <f t="shared" si="8"/>
        <v>1594</v>
      </c>
      <c r="D310" s="333" t="s">
        <v>540</v>
      </c>
      <c r="E310" s="333" t="s">
        <v>6084</v>
      </c>
      <c r="F310" s="316" t="str">
        <f t="shared" si="9"/>
        <v>INSERT INTO UPK_TEST.upk_k60.k60_so_buno_link (os_buhin_no, k60_buno_id, created_date, created_tantou_id) VALUES ('73237   JM000', 1594, GETDATE(), 999);</v>
      </c>
    </row>
    <row r="311" spans="1:6">
      <c r="A311" s="316" t="s">
        <v>3006</v>
      </c>
      <c r="B311" s="316" t="s">
        <v>539</v>
      </c>
      <c r="C311" s="316" t="str">
        <f t="shared" si="8"/>
        <v>1595</v>
      </c>
      <c r="D311" s="333" t="s">
        <v>541</v>
      </c>
      <c r="E311" s="333" t="s">
        <v>6085</v>
      </c>
      <c r="F311" s="316" t="str">
        <f t="shared" si="9"/>
        <v>INSERT INTO UPK_TEST.upk_k60.k60_so_buno_link (os_buhin_no, k60_buno_id, created_date, created_tantou_id) VALUES ('73252   JM000', 1595, GETDATE(), 999);</v>
      </c>
    </row>
    <row r="312" spans="1:6">
      <c r="A312" s="316" t="s">
        <v>3007</v>
      </c>
      <c r="B312" s="316" t="s">
        <v>540</v>
      </c>
      <c r="C312" s="316" t="str">
        <f t="shared" si="8"/>
        <v>1596</v>
      </c>
      <c r="D312" s="333" t="s">
        <v>542</v>
      </c>
      <c r="E312" s="333" t="s">
        <v>6086</v>
      </c>
      <c r="F312" s="316" t="str">
        <f t="shared" si="9"/>
        <v>INSERT INTO UPK_TEST.upk_k60.k60_so_buno_link (os_buhin_no, k60_buno_id, created_date, created_tantou_id) VALUES ('74366   JM00A', 1596, GETDATE(), 999);</v>
      </c>
    </row>
    <row r="313" spans="1:6">
      <c r="A313" s="316" t="s">
        <v>3008</v>
      </c>
      <c r="B313" s="316" t="s">
        <v>541</v>
      </c>
      <c r="C313" s="316" t="str">
        <f t="shared" si="8"/>
        <v>1597</v>
      </c>
      <c r="D313" s="333" t="s">
        <v>3010</v>
      </c>
      <c r="E313" s="333" t="s">
        <v>6087</v>
      </c>
      <c r="F313" s="316" t="str">
        <f t="shared" si="9"/>
        <v>INSERT INTO UPK_TEST.upk_k60.k60_so_buno_link (os_buhin_no, k60_buno_id, created_date, created_tantou_id) VALUES ('743F3   JM00A', 1597, GETDATE(), 999);</v>
      </c>
    </row>
    <row r="314" spans="1:6">
      <c r="A314" s="316" t="s">
        <v>3009</v>
      </c>
      <c r="B314" s="316" t="s">
        <v>542</v>
      </c>
      <c r="C314" s="316" t="str">
        <f t="shared" si="8"/>
        <v>1598</v>
      </c>
      <c r="D314" s="333" t="s">
        <v>3011</v>
      </c>
      <c r="E314" s="333" t="s">
        <v>6088</v>
      </c>
      <c r="F314" s="316" t="str">
        <f t="shared" si="9"/>
        <v>INSERT INTO UPK_TEST.upk_k60.k60_so_buno_link (os_buhin_no, k60_buno_id, created_date, created_tantou_id) VALUES ('74542   JM00A', 1598, GETDATE(), 999);</v>
      </c>
    </row>
    <row r="315" spans="1:6">
      <c r="A315" s="316" t="s">
        <v>3010</v>
      </c>
      <c r="B315" s="316" t="s">
        <v>3010</v>
      </c>
      <c r="C315" s="316" t="str">
        <f t="shared" si="8"/>
        <v>1599</v>
      </c>
      <c r="D315" s="333" t="s">
        <v>3013</v>
      </c>
      <c r="E315" s="333" t="s">
        <v>6089</v>
      </c>
      <c r="F315" s="316" t="str">
        <f t="shared" si="9"/>
        <v>INSERT INTO UPK_TEST.upk_k60.k60_so_buno_link (os_buhin_no, k60_buno_id, created_date, created_tantou_id) VALUES ('75426/7 JM00A', 1599, GETDATE(), 999);</v>
      </c>
    </row>
    <row r="316" spans="1:6">
      <c r="A316" s="316" t="s">
        <v>3011</v>
      </c>
      <c r="B316" s="316" t="s">
        <v>3011</v>
      </c>
      <c r="C316" s="316" t="str">
        <f t="shared" si="8"/>
        <v>1600</v>
      </c>
      <c r="D316" s="333" t="s">
        <v>3014</v>
      </c>
      <c r="E316" s="333" t="s">
        <v>6090</v>
      </c>
      <c r="F316" s="316" t="str">
        <f t="shared" si="9"/>
        <v>INSERT INTO UPK_TEST.upk_k60.k60_so_buno_link (os_buhin_no, k60_buno_id, created_date, created_tantou_id) VALUES ('75426/7 JM00A-E', 1600, GETDATE(), 999);</v>
      </c>
    </row>
    <row r="317" spans="1:6">
      <c r="A317" s="316" t="s">
        <v>3013</v>
      </c>
      <c r="B317" s="316" t="s">
        <v>3013</v>
      </c>
      <c r="C317" s="316" t="str">
        <f t="shared" si="8"/>
        <v>1601</v>
      </c>
      <c r="D317" s="333" t="s">
        <v>3015</v>
      </c>
      <c r="E317" s="333" t="s">
        <v>6091</v>
      </c>
      <c r="F317" s="316" t="str">
        <f t="shared" si="9"/>
        <v>INSERT INTO UPK_TEST.upk_k60.k60_so_buno_link (os_buhin_no, k60_buno_id, created_date, created_tantou_id) VALUES ('75466/7 JM00A', 1601, GETDATE(), 999);</v>
      </c>
    </row>
    <row r="318" spans="1:6">
      <c r="A318" s="316" t="s">
        <v>3014</v>
      </c>
      <c r="B318" s="316" t="s">
        <v>3014</v>
      </c>
      <c r="C318" s="316" t="str">
        <f t="shared" si="8"/>
        <v>1602</v>
      </c>
      <c r="D318" s="333" t="s">
        <v>3016</v>
      </c>
      <c r="E318" s="333" t="s">
        <v>6092</v>
      </c>
      <c r="F318" s="316" t="str">
        <f t="shared" si="9"/>
        <v>INSERT INTO UPK_TEST.upk_k60.k60_so_buno_link (os_buhin_no, k60_buno_id, created_date, created_tantou_id) VALUES ('76320/1 JM00A', 1602, GETDATE(), 999);</v>
      </c>
    </row>
    <row r="319" spans="1:6">
      <c r="A319" s="316" t="s">
        <v>3015</v>
      </c>
      <c r="B319" s="316" t="s">
        <v>3015</v>
      </c>
      <c r="C319" s="316" t="str">
        <f t="shared" si="8"/>
        <v>1603</v>
      </c>
      <c r="D319" s="333" t="s">
        <v>3017</v>
      </c>
      <c r="E319" s="333" t="s">
        <v>6093</v>
      </c>
      <c r="F319" s="316" t="str">
        <f t="shared" si="9"/>
        <v>INSERT INTO UPK_TEST.upk_k60.k60_so_buno_link (os_buhin_no, k60_buno_id, created_date, created_tantou_id) VALUES ('76532/3 JM00A', 1603, GETDATE(), 999);</v>
      </c>
    </row>
    <row r="320" spans="1:6">
      <c r="A320" s="316" t="s">
        <v>3016</v>
      </c>
      <c r="B320" s="316" t="s">
        <v>3016</v>
      </c>
      <c r="C320" s="316" t="str">
        <f t="shared" si="8"/>
        <v>1604</v>
      </c>
      <c r="D320" s="333" t="s">
        <v>3018</v>
      </c>
      <c r="E320" s="333" t="s">
        <v>6094</v>
      </c>
      <c r="F320" s="316" t="str">
        <f t="shared" si="9"/>
        <v>INSERT INTO UPK_TEST.upk_k60.k60_so_buno_link (os_buhin_no, k60_buno_id, created_date, created_tantou_id) VALUES ('76682/3 JM00A', 1604, GETDATE(), 999);</v>
      </c>
    </row>
    <row r="321" spans="1:6">
      <c r="A321" s="316" t="s">
        <v>3017</v>
      </c>
      <c r="B321" s="316" t="s">
        <v>3017</v>
      </c>
      <c r="C321" s="316" t="str">
        <f t="shared" si="8"/>
        <v>1605</v>
      </c>
      <c r="D321" s="333" t="s">
        <v>3019</v>
      </c>
      <c r="E321" s="333" t="s">
        <v>6095</v>
      </c>
      <c r="F321" s="316" t="str">
        <f t="shared" si="9"/>
        <v>INSERT INTO UPK_TEST.upk_k60.k60_so_buno_link (os_buhin_no, k60_buno_id, created_date, created_tantou_id) VALUES ('767C2/3 JM00A', 1605, GETDATE(), 999);</v>
      </c>
    </row>
    <row r="322" spans="1:6">
      <c r="A322" s="316" t="s">
        <v>3018</v>
      </c>
      <c r="B322" s="316" t="s">
        <v>3018</v>
      </c>
      <c r="C322" s="316" t="str">
        <f t="shared" si="8"/>
        <v>1606</v>
      </c>
      <c r="D322" s="333" t="s">
        <v>543</v>
      </c>
      <c r="E322" s="333" t="s">
        <v>6096</v>
      </c>
      <c r="F322" s="316" t="str">
        <f t="shared" si="9"/>
        <v>INSERT INTO UPK_TEST.upk_k60.k60_so_buno_link (os_buhin_no, k60_buno_id, created_date, created_tantou_id) VALUES ('80142/3 JM00A', 1606, GETDATE(), 999);</v>
      </c>
    </row>
    <row r="323" spans="1:6">
      <c r="A323" s="316" t="s">
        <v>3019</v>
      </c>
      <c r="B323" s="316" t="s">
        <v>3019</v>
      </c>
      <c r="C323" s="316" t="str">
        <f t="shared" si="8"/>
        <v>1607</v>
      </c>
      <c r="D323" s="333" t="s">
        <v>544</v>
      </c>
      <c r="E323" s="333" t="s">
        <v>6097</v>
      </c>
      <c r="F323" s="316" t="str">
        <f t="shared" si="9"/>
        <v>INSERT INTO UPK_TEST.upk_k60.k60_so_buno_link (os_buhin_no, k60_buno_id, created_date, created_tantou_id) VALUES ('80148/9 JM00A', 1607, GETDATE(), 999);</v>
      </c>
    </row>
    <row r="324" spans="1:6">
      <c r="A324" s="316" t="s">
        <v>3020</v>
      </c>
      <c r="B324" s="316" t="s">
        <v>543</v>
      </c>
      <c r="C324" s="316" t="str">
        <f t="shared" si="8"/>
        <v>1608</v>
      </c>
      <c r="D324" s="333" t="s">
        <v>3022</v>
      </c>
      <c r="E324" s="333" t="s">
        <v>6098</v>
      </c>
      <c r="F324" s="316" t="str">
        <f t="shared" si="9"/>
        <v>INSERT INTO UPK_TEST.upk_k60.k60_so_buno_link (os_buhin_no, k60_buno_id, created_date, created_tantou_id) VALUES ('80154   JM00A', 1608, GETDATE(), 999);</v>
      </c>
    </row>
    <row r="325" spans="1:6">
      <c r="A325" s="316" t="s">
        <v>3021</v>
      </c>
      <c r="B325" s="316" t="s">
        <v>544</v>
      </c>
      <c r="C325" s="316" t="str">
        <f t="shared" si="8"/>
        <v>1609</v>
      </c>
      <c r="D325" s="333" t="s">
        <v>3023</v>
      </c>
      <c r="E325" s="333" t="s">
        <v>6099</v>
      </c>
      <c r="F325" s="316" t="str">
        <f t="shared" si="9"/>
        <v>INSERT INTO UPK_TEST.upk_k60.k60_so_buno_link (os_buhin_no, k60_buno_id, created_date, created_tantou_id) VALUES ('80155   JM00A', 1609, GETDATE(), 999);</v>
      </c>
    </row>
    <row r="326" spans="1:6">
      <c r="A326" s="316" t="s">
        <v>3022</v>
      </c>
      <c r="B326" s="316" t="s">
        <v>3022</v>
      </c>
      <c r="C326" s="316" t="str">
        <f t="shared" ref="C326:C389" si="10">VLOOKUP($B326,$D$5:$E$2000,2,FALSE)</f>
        <v>1610</v>
      </c>
      <c r="D326" s="333" t="s">
        <v>3024</v>
      </c>
      <c r="E326" s="333" t="s">
        <v>6100</v>
      </c>
      <c r="F326" s="316" t="str">
        <f t="shared" ref="F326:F389" si="11">$P$2&amp;"'"&amp;$A326&amp;"', "&amp;$C326&amp;", GETDATE(), 999);"</f>
        <v>INSERT INTO UPK_TEST.upk_k60.k60_so_buno_link (os_buhin_no, k60_buno_id, created_date, created_tantou_id) VALUES ('82142/3 JM00A', 1610, GETDATE(), 999);</v>
      </c>
    </row>
    <row r="327" spans="1:6">
      <c r="A327" s="316" t="s">
        <v>3023</v>
      </c>
      <c r="B327" s="316" t="s">
        <v>3023</v>
      </c>
      <c r="C327" s="316" t="str">
        <f t="shared" si="10"/>
        <v>1611</v>
      </c>
      <c r="D327" s="333" t="s">
        <v>545</v>
      </c>
      <c r="E327" s="333" t="s">
        <v>6101</v>
      </c>
      <c r="F327" s="316" t="str">
        <f t="shared" si="11"/>
        <v>INSERT INTO UPK_TEST.upk_k60.k60_so_buno_link (os_buhin_no, k60_buno_id, created_date, created_tantou_id) VALUES ('82148/9 JM00A', 1611, GETDATE(), 999);</v>
      </c>
    </row>
    <row r="328" spans="1:6">
      <c r="A328" s="316" t="s">
        <v>3024</v>
      </c>
      <c r="B328" s="316" t="s">
        <v>3024</v>
      </c>
      <c r="C328" s="316" t="str">
        <f t="shared" si="10"/>
        <v>1612</v>
      </c>
      <c r="D328" s="333" t="s">
        <v>546</v>
      </c>
      <c r="E328" s="333" t="s">
        <v>6102</v>
      </c>
      <c r="F328" s="316" t="str">
        <f t="shared" si="11"/>
        <v>INSERT INTO UPK_TEST.upk_k60.k60_so_buno_link (os_buhin_no, k60_buno_id, created_date, created_tantou_id) VALUES ('90126/7 JM00A', 1612, GETDATE(), 999);</v>
      </c>
    </row>
    <row r="329" spans="1:6">
      <c r="A329" s="316" t="s">
        <v>3025</v>
      </c>
      <c r="B329" s="316" t="s">
        <v>545</v>
      </c>
      <c r="C329" s="316" t="str">
        <f t="shared" si="10"/>
        <v>1613</v>
      </c>
      <c r="D329" s="333" t="s">
        <v>547</v>
      </c>
      <c r="E329" s="333" t="s">
        <v>6103</v>
      </c>
      <c r="F329" s="316" t="str">
        <f t="shared" si="11"/>
        <v>INSERT INTO UPK_TEST.upk_k60.k60_so_buno_link (os_buhin_no, k60_buno_id, created_date, created_tantou_id) VALUES ('64124   1AA0A', 1613, GETDATE(), 999);</v>
      </c>
    </row>
    <row r="330" spans="1:6">
      <c r="A330" s="316" t="s">
        <v>3027</v>
      </c>
      <c r="B330" s="316" t="s">
        <v>546</v>
      </c>
      <c r="C330" s="316" t="str">
        <f t="shared" si="10"/>
        <v>1614</v>
      </c>
      <c r="D330" s="333" t="s">
        <v>548</v>
      </c>
      <c r="E330" s="333" t="s">
        <v>6104</v>
      </c>
      <c r="F330" s="316" t="str">
        <f t="shared" si="11"/>
        <v>INSERT INTO UPK_TEST.upk_k60.k60_so_buno_link (os_buhin_no, k60_buno_id, created_date, created_tantou_id) VALUES ('64124   1AA0A-K', 1614, GETDATE(), 999);</v>
      </c>
    </row>
    <row r="331" spans="1:6">
      <c r="A331" s="316" t="s">
        <v>3028</v>
      </c>
      <c r="B331" s="316" t="s">
        <v>547</v>
      </c>
      <c r="C331" s="316" t="str">
        <f t="shared" si="10"/>
        <v>1615</v>
      </c>
      <c r="D331" s="333" t="s">
        <v>3030</v>
      </c>
      <c r="E331" s="333" t="s">
        <v>6105</v>
      </c>
      <c r="F331" s="316" t="str">
        <f t="shared" si="11"/>
        <v>INSERT INTO UPK_TEST.upk_k60.k60_so_buno_link (os_buhin_no, k60_buno_id, created_date, created_tantou_id) VALUES ('64125   1AA0A', 1615, GETDATE(), 999);</v>
      </c>
    </row>
    <row r="332" spans="1:6">
      <c r="A332" s="316" t="s">
        <v>3029</v>
      </c>
      <c r="B332" s="316" t="s">
        <v>548</v>
      </c>
      <c r="C332" s="316" t="str">
        <f t="shared" si="10"/>
        <v>1616</v>
      </c>
      <c r="D332" s="333" t="s">
        <v>3031</v>
      </c>
      <c r="E332" s="333" t="s">
        <v>6106</v>
      </c>
      <c r="F332" s="316" t="str">
        <f t="shared" si="11"/>
        <v>INSERT INTO UPK_TEST.upk_k60.k60_so_buno_link (os_buhin_no, k60_buno_id, created_date, created_tantou_id) VALUES ('64125   1AA0A-K', 1616, GETDATE(), 999);</v>
      </c>
    </row>
    <row r="333" spans="1:6">
      <c r="A333" s="316" t="s">
        <v>3030</v>
      </c>
      <c r="B333" s="316" t="s">
        <v>3030</v>
      </c>
      <c r="C333" s="316" t="str">
        <f t="shared" si="10"/>
        <v>1617</v>
      </c>
      <c r="D333" s="333" t="s">
        <v>3032</v>
      </c>
      <c r="E333" s="333" t="s">
        <v>6107</v>
      </c>
      <c r="F333" s="316" t="str">
        <f t="shared" si="11"/>
        <v>INSERT INTO UPK_TEST.upk_k60.k60_so_buno_link (os_buhin_no, k60_buno_id, created_date, created_tantou_id) VALUES ('66324/5 1AA0A01', 1617, GETDATE(), 999);</v>
      </c>
    </row>
    <row r="334" spans="1:6">
      <c r="A334" s="316" t="s">
        <v>3031</v>
      </c>
      <c r="B334" s="316" t="s">
        <v>3031</v>
      </c>
      <c r="C334" s="316" t="str">
        <f t="shared" si="10"/>
        <v>1618</v>
      </c>
      <c r="D334" s="333" t="s">
        <v>549</v>
      </c>
      <c r="E334" s="333" t="s">
        <v>6108</v>
      </c>
      <c r="F334" s="316" t="str">
        <f t="shared" si="11"/>
        <v>INSERT INTO UPK_TEST.upk_k60.k60_so_buno_link (os_buhin_no, k60_buno_id, created_date, created_tantou_id) VALUES ('66324/5 1AE0A01', 1618, GETDATE(), 999);</v>
      </c>
    </row>
    <row r="335" spans="1:6">
      <c r="A335" s="320" t="s">
        <v>3032</v>
      </c>
      <c r="B335" s="320" t="s">
        <v>3032</v>
      </c>
      <c r="C335" s="316" t="str">
        <f t="shared" si="10"/>
        <v>1619</v>
      </c>
      <c r="D335" s="333" t="s">
        <v>550</v>
      </c>
      <c r="E335" s="333" t="s">
        <v>6109</v>
      </c>
      <c r="F335" s="316" t="str">
        <f t="shared" si="11"/>
        <v>INSERT INTO UPK_TEST.upk_k60.k60_so_buno_link (os_buhin_no, k60_buno_id, created_date, created_tantou_id) VALUES ('67338/9 1AE0A/1AA0A', 1619, GETDATE(), 999);</v>
      </c>
    </row>
    <row r="336" spans="1:6">
      <c r="A336" s="316" t="s">
        <v>3034</v>
      </c>
      <c r="B336" s="316" t="s">
        <v>549</v>
      </c>
      <c r="C336" s="316" t="str">
        <f t="shared" si="10"/>
        <v>1620</v>
      </c>
      <c r="D336" s="333" t="s">
        <v>551</v>
      </c>
      <c r="E336" s="333" t="s">
        <v>6110</v>
      </c>
      <c r="F336" s="316" t="str">
        <f t="shared" si="11"/>
        <v>INSERT INTO UPK_TEST.upk_k60.k60_so_buno_link (os_buhin_no, k60_buno_id, created_date, created_tantou_id) VALUES ('67412   1AE0B', 1620, GETDATE(), 999);</v>
      </c>
    </row>
    <row r="337" spans="1:6">
      <c r="A337" s="316" t="s">
        <v>3035</v>
      </c>
      <c r="B337" s="316" t="s">
        <v>550</v>
      </c>
      <c r="C337" s="316" t="str">
        <f t="shared" si="10"/>
        <v>1621</v>
      </c>
      <c r="D337" s="333" t="s">
        <v>552</v>
      </c>
      <c r="E337" s="333" t="s">
        <v>6111</v>
      </c>
      <c r="F337" s="316" t="str">
        <f t="shared" si="11"/>
        <v>INSERT INTO UPK_TEST.upk_k60.k60_so_buno_link (os_buhin_no, k60_buno_id, created_date, created_tantou_id) VALUES ('67413   1AA0B', 1621, GETDATE(), 999);</v>
      </c>
    </row>
    <row r="338" spans="1:6">
      <c r="A338" s="316" t="s">
        <v>3036</v>
      </c>
      <c r="B338" s="316" t="s">
        <v>551</v>
      </c>
      <c r="C338" s="316" t="str">
        <f t="shared" si="10"/>
        <v>1622</v>
      </c>
      <c r="D338" s="333" t="s">
        <v>553</v>
      </c>
      <c r="E338" s="333" t="s">
        <v>6112</v>
      </c>
      <c r="F338" s="316" t="str">
        <f t="shared" si="11"/>
        <v>INSERT INTO UPK_TEST.upk_k60.k60_so_buno_link (os_buhin_no, k60_buno_id, created_date, created_tantou_id) VALUES ('67870   1AE0A03', 1622, GETDATE(), 999);</v>
      </c>
    </row>
    <row r="339" spans="1:6">
      <c r="A339" s="316" t="s">
        <v>3038</v>
      </c>
      <c r="B339" s="316" t="s">
        <v>552</v>
      </c>
      <c r="C339" s="316" t="str">
        <f t="shared" si="10"/>
        <v>1623</v>
      </c>
      <c r="D339" s="333" t="s">
        <v>554</v>
      </c>
      <c r="E339" s="333" t="s">
        <v>6113</v>
      </c>
      <c r="F339" s="316" t="str">
        <f t="shared" si="11"/>
        <v>INSERT INTO UPK_TEST.upk_k60.k60_so_buno_link (os_buhin_no, k60_buno_id, created_date, created_tantou_id) VALUES ('67870   1AE0A04', 1623, GETDATE(), 999);</v>
      </c>
    </row>
    <row r="340" spans="1:6">
      <c r="A340" s="316" t="s">
        <v>3039</v>
      </c>
      <c r="B340" s="316" t="s">
        <v>553</v>
      </c>
      <c r="C340" s="316" t="str">
        <f t="shared" si="10"/>
        <v>1624</v>
      </c>
      <c r="D340" s="333" t="s">
        <v>555</v>
      </c>
      <c r="E340" s="333" t="s">
        <v>6114</v>
      </c>
      <c r="F340" s="316" t="str">
        <f t="shared" si="11"/>
        <v>INSERT INTO UPK_TEST.upk_k60.k60_so_buno_link (os_buhin_no, k60_buno_id, created_date, created_tantou_id) VALUES ('67870   1AE0A05', 1624, GETDATE(), 999);</v>
      </c>
    </row>
    <row r="341" spans="1:6">
      <c r="A341" s="316" t="s">
        <v>3040</v>
      </c>
      <c r="B341" s="316" t="s">
        <v>554</v>
      </c>
      <c r="C341" s="316" t="str">
        <f t="shared" si="10"/>
        <v>1625</v>
      </c>
      <c r="D341" s="333" t="s">
        <v>3042</v>
      </c>
      <c r="E341" s="333" t="s">
        <v>6115</v>
      </c>
      <c r="F341" s="316" t="str">
        <f t="shared" si="11"/>
        <v>INSERT INTO UPK_TEST.upk_k60.k60_so_buno_link (os_buhin_no, k60_buno_id, created_date, created_tantou_id) VALUES ('74317   1AA0A', 1625, GETDATE(), 999);</v>
      </c>
    </row>
    <row r="342" spans="1:6">
      <c r="A342" s="316" t="s">
        <v>3041</v>
      </c>
      <c r="B342" s="316" t="s">
        <v>555</v>
      </c>
      <c r="C342" s="316" t="str">
        <f t="shared" si="10"/>
        <v>1626</v>
      </c>
      <c r="D342" s="333" t="s">
        <v>556</v>
      </c>
      <c r="E342" s="333" t="s">
        <v>6116</v>
      </c>
      <c r="F342" s="316" t="str">
        <f t="shared" si="11"/>
        <v>INSERT INTO UPK_TEST.upk_k60.k60_so_buno_link (os_buhin_no, k60_buno_id, created_date, created_tantou_id) VALUES ('74356   1AA0A', 1626, GETDATE(), 999);</v>
      </c>
    </row>
    <row r="343" spans="1:6">
      <c r="A343" s="316" t="s">
        <v>3042</v>
      </c>
      <c r="B343" s="316" t="s">
        <v>3042</v>
      </c>
      <c r="C343" s="316" t="str">
        <f t="shared" si="10"/>
        <v>1627</v>
      </c>
      <c r="D343" s="333" t="s">
        <v>557</v>
      </c>
      <c r="E343" s="333" t="s">
        <v>6117</v>
      </c>
      <c r="F343" s="316" t="str">
        <f t="shared" si="11"/>
        <v>INSERT INTO UPK_TEST.upk_k60.k60_so_buno_link (os_buhin_no, k60_buno_id, created_date, created_tantou_id) VALUES ('75186/7 1AA0A', 1627, GETDATE(), 999);</v>
      </c>
    </row>
    <row r="344" spans="1:6">
      <c r="A344" s="316" t="s">
        <v>3044</v>
      </c>
      <c r="B344" s="316" t="s">
        <v>556</v>
      </c>
      <c r="C344" s="316" t="str">
        <f t="shared" si="10"/>
        <v>1628</v>
      </c>
      <c r="D344" s="333" t="s">
        <v>558</v>
      </c>
      <c r="E344" s="333" t="s">
        <v>6118</v>
      </c>
      <c r="F344" s="316" t="str">
        <f t="shared" si="11"/>
        <v>INSERT INTO UPK_TEST.upk_k60.k60_so_buno_link (os_buhin_no, k60_buno_id, created_date, created_tantou_id) VALUES ('751A3   1AN0A', 1628, GETDATE(), 999);</v>
      </c>
    </row>
    <row r="345" spans="1:6">
      <c r="A345" s="316" t="s">
        <v>3045</v>
      </c>
      <c r="B345" s="316" t="s">
        <v>557</v>
      </c>
      <c r="C345" s="316" t="str">
        <f t="shared" si="10"/>
        <v>1629</v>
      </c>
      <c r="D345" s="333" t="s">
        <v>559</v>
      </c>
      <c r="E345" s="333" t="s">
        <v>6119</v>
      </c>
      <c r="F345" s="316" t="str">
        <f t="shared" si="11"/>
        <v>INSERT INTO UPK_TEST.upk_k60.k60_so_buno_link (os_buhin_no, k60_buno_id, created_date, created_tantou_id) VALUES ('751A3   1AN0A-E', 1629, GETDATE(), 999);</v>
      </c>
    </row>
    <row r="346" spans="1:6">
      <c r="A346" s="316" t="s">
        <v>3047</v>
      </c>
      <c r="B346" s="316" t="s">
        <v>558</v>
      </c>
      <c r="C346" s="316" t="str">
        <f t="shared" si="10"/>
        <v>1630</v>
      </c>
      <c r="D346" s="333" t="s">
        <v>560</v>
      </c>
      <c r="E346" s="333" t="s">
        <v>6120</v>
      </c>
      <c r="F346" s="316" t="str">
        <f t="shared" si="11"/>
        <v>INSERT INTO UPK_TEST.upk_k60.k60_so_buno_link (os_buhin_no, k60_buno_id, created_date, created_tantou_id) VALUES ('751B1   1AA0A', 1630, GETDATE(), 999);</v>
      </c>
    </row>
    <row r="347" spans="1:6">
      <c r="A347" s="316" t="s">
        <v>3048</v>
      </c>
      <c r="B347" s="316" t="s">
        <v>559</v>
      </c>
      <c r="C347" s="316" t="str">
        <f t="shared" si="10"/>
        <v>1631</v>
      </c>
      <c r="D347" s="333" t="s">
        <v>561</v>
      </c>
      <c r="E347" s="333" t="s">
        <v>6121</v>
      </c>
      <c r="F347" s="316" t="str">
        <f t="shared" si="11"/>
        <v>INSERT INTO UPK_TEST.upk_k60.k60_so_buno_link (os_buhin_no, k60_buno_id, created_date, created_tantou_id) VALUES ('75422   1AA0A', 1631, GETDATE(), 999);</v>
      </c>
    </row>
    <row r="348" spans="1:6">
      <c r="A348" s="316" t="s">
        <v>3049</v>
      </c>
      <c r="B348" s="316" t="s">
        <v>560</v>
      </c>
      <c r="C348" s="316" t="str">
        <f t="shared" si="10"/>
        <v>1632</v>
      </c>
      <c r="D348" s="333" t="s">
        <v>562</v>
      </c>
      <c r="E348" s="333" t="s">
        <v>6122</v>
      </c>
      <c r="F348" s="316" t="str">
        <f t="shared" si="11"/>
        <v>INSERT INTO UPK_TEST.upk_k60.k60_so_buno_link (os_buhin_no, k60_buno_id, created_date, created_tantou_id) VALUES ('75636   1AA0A', 1632, GETDATE(), 999);</v>
      </c>
    </row>
    <row r="349" spans="1:6">
      <c r="A349" s="316" t="s">
        <v>3051</v>
      </c>
      <c r="B349" s="316" t="s">
        <v>561</v>
      </c>
      <c r="C349" s="316" t="str">
        <f t="shared" si="10"/>
        <v>1633</v>
      </c>
      <c r="D349" s="333" t="s">
        <v>563</v>
      </c>
      <c r="E349" s="333" t="s">
        <v>6123</v>
      </c>
      <c r="F349" s="316" t="str">
        <f t="shared" si="11"/>
        <v>INSERT INTO UPK_TEST.upk_k60.k60_so_buno_link (os_buhin_no, k60_buno_id, created_date, created_tantou_id) VALUES ('75636   1AA0A-E', 1633, GETDATE(), 999);</v>
      </c>
    </row>
    <row r="350" spans="1:6">
      <c r="A350" s="316" t="s">
        <v>3052</v>
      </c>
      <c r="B350" s="316" t="s">
        <v>562</v>
      </c>
      <c r="C350" s="316" t="str">
        <f t="shared" si="10"/>
        <v>1634</v>
      </c>
      <c r="D350" s="333" t="s">
        <v>3054</v>
      </c>
      <c r="E350" s="333" t="s">
        <v>6124</v>
      </c>
      <c r="F350" s="316" t="str">
        <f t="shared" si="11"/>
        <v>INSERT INTO UPK_TEST.upk_k60.k60_so_buno_link (os_buhin_no, k60_buno_id, created_date, created_tantou_id) VALUES ('75637   1AA0A', 1634, GETDATE(), 999);</v>
      </c>
    </row>
    <row r="351" spans="1:6">
      <c r="A351" s="316" t="s">
        <v>3053</v>
      </c>
      <c r="B351" s="316" t="s">
        <v>563</v>
      </c>
      <c r="C351" s="316" t="str">
        <f t="shared" si="10"/>
        <v>1635</v>
      </c>
      <c r="D351" s="333" t="s">
        <v>3055</v>
      </c>
      <c r="E351" s="333" t="s">
        <v>6125</v>
      </c>
      <c r="F351" s="316" t="str">
        <f t="shared" si="11"/>
        <v>INSERT INTO UPK_TEST.upk_k60.k60_so_buno_link (os_buhin_no, k60_buno_id, created_date, created_tantou_id) VALUES ('75637   1AA0A-E', 1635, GETDATE(), 999);</v>
      </c>
    </row>
    <row r="352" spans="1:6">
      <c r="A352" s="316" t="s">
        <v>3054</v>
      </c>
      <c r="B352" s="316" t="s">
        <v>3054</v>
      </c>
      <c r="C352" s="316" t="str">
        <f t="shared" si="10"/>
        <v>1636</v>
      </c>
      <c r="D352" s="333" t="s">
        <v>3057</v>
      </c>
      <c r="E352" s="333" t="s">
        <v>6126</v>
      </c>
      <c r="F352" s="316" t="str">
        <f t="shared" si="11"/>
        <v>INSERT INTO UPK_TEST.upk_k60.k60_so_buno_link (os_buhin_no, k60_buno_id, created_date, created_tantou_id) VALUES ('76486/7 1AA0A', 1636, GETDATE(), 999);</v>
      </c>
    </row>
    <row r="353" spans="1:6">
      <c r="A353" s="316" t="s">
        <v>3055</v>
      </c>
      <c r="B353" s="316" t="s">
        <v>3055</v>
      </c>
      <c r="C353" s="316" t="str">
        <f t="shared" si="10"/>
        <v>1637</v>
      </c>
      <c r="D353" s="333" t="s">
        <v>3058</v>
      </c>
      <c r="E353" s="333" t="s">
        <v>6127</v>
      </c>
      <c r="F353" s="316" t="str">
        <f t="shared" si="11"/>
        <v>INSERT INTO UPK_TEST.upk_k60.k60_so_buno_link (os_buhin_no, k60_buno_id, created_date, created_tantou_id) VALUES ('76486/7 1AA0A-E', 1637, GETDATE(), 999);</v>
      </c>
    </row>
    <row r="354" spans="1:6">
      <c r="A354" s="316" t="s">
        <v>3057</v>
      </c>
      <c r="B354" s="316" t="s">
        <v>3057</v>
      </c>
      <c r="C354" s="316" t="str">
        <f t="shared" si="10"/>
        <v>1638</v>
      </c>
      <c r="D354" s="333" t="s">
        <v>564</v>
      </c>
      <c r="E354" s="333" t="s">
        <v>6128</v>
      </c>
      <c r="F354" s="316" t="str">
        <f t="shared" si="11"/>
        <v>INSERT INTO UPK_TEST.upk_k60.k60_so_buno_link (os_buhin_no, k60_buno_id, created_date, created_tantou_id) VALUES ('64184/5 JN20A', 1638, GETDATE(), 999);</v>
      </c>
    </row>
    <row r="355" spans="1:6">
      <c r="A355" s="316" t="s">
        <v>3058</v>
      </c>
      <c r="B355" s="316" t="s">
        <v>3058</v>
      </c>
      <c r="C355" s="316" t="str">
        <f t="shared" si="10"/>
        <v>1639</v>
      </c>
      <c r="D355" s="333" t="s">
        <v>565</v>
      </c>
      <c r="E355" s="333" t="s">
        <v>6129</v>
      </c>
      <c r="F355" s="316" t="str">
        <f t="shared" si="11"/>
        <v>INSERT INTO UPK_TEST.upk_k60.k60_so_buno_link (os_buhin_no, k60_buno_id, created_date, created_tantou_id) VALUES ('64184/5 JN20A-E', 1639, GETDATE(), 999);</v>
      </c>
    </row>
    <row r="356" spans="1:6">
      <c r="A356" s="316" t="s">
        <v>3060</v>
      </c>
      <c r="B356" s="316" t="s">
        <v>564</v>
      </c>
      <c r="C356" s="316" t="str">
        <f t="shared" si="10"/>
        <v>1640</v>
      </c>
      <c r="D356" s="333" t="s">
        <v>566</v>
      </c>
      <c r="E356" s="333" t="s">
        <v>6130</v>
      </c>
      <c r="F356" s="316" t="str">
        <f t="shared" si="11"/>
        <v>INSERT INTO UPK_TEST.upk_k60.k60_so_buno_link (os_buhin_no, k60_buno_id, created_date, created_tantou_id) VALUES ('66316   JN20A', 1640, GETDATE(), 999);</v>
      </c>
    </row>
    <row r="357" spans="1:6">
      <c r="A357" s="316" t="s">
        <v>3061</v>
      </c>
      <c r="B357" s="316" t="s">
        <v>565</v>
      </c>
      <c r="C357" s="316" t="str">
        <f t="shared" si="10"/>
        <v>1641</v>
      </c>
      <c r="D357" s="333" t="s">
        <v>567</v>
      </c>
      <c r="E357" s="333" t="s">
        <v>6131</v>
      </c>
      <c r="F357" s="316" t="str">
        <f t="shared" si="11"/>
        <v>INSERT INTO UPK_TEST.upk_k60.k60_so_buno_link (os_buhin_no, k60_buno_id, created_date, created_tantou_id) VALUES ('67338   JN20A', 1641, GETDATE(), 999);</v>
      </c>
    </row>
    <row r="358" spans="1:6">
      <c r="A358" s="316" t="s">
        <v>3063</v>
      </c>
      <c r="B358" s="316" t="s">
        <v>566</v>
      </c>
      <c r="C358" s="316" t="str">
        <f t="shared" si="10"/>
        <v>1642</v>
      </c>
      <c r="D358" s="333" t="s">
        <v>568</v>
      </c>
      <c r="E358" s="333" t="s">
        <v>6132</v>
      </c>
      <c r="F358" s="316" t="str">
        <f t="shared" si="11"/>
        <v>INSERT INTO UPK_TEST.upk_k60.k60_so_buno_link (os_buhin_no, k60_buno_id, created_date, created_tantou_id) VALUES ('67419   JN20A', 1642, GETDATE(), 999);</v>
      </c>
    </row>
    <row r="359" spans="1:6">
      <c r="A359" s="316" t="s">
        <v>3064</v>
      </c>
      <c r="B359" s="316" t="s">
        <v>567</v>
      </c>
      <c r="C359" s="316" t="str">
        <f t="shared" si="10"/>
        <v>1643</v>
      </c>
      <c r="D359" s="333" t="s">
        <v>569</v>
      </c>
      <c r="E359" s="333" t="s">
        <v>6133</v>
      </c>
      <c r="F359" s="316" t="str">
        <f t="shared" si="11"/>
        <v>INSERT INTO UPK_TEST.upk_k60.k60_so_buno_link (os_buhin_no, k60_buno_id, created_date, created_tantou_id) VALUES ('67419   JN90A', 1643, GETDATE(), 999);</v>
      </c>
    </row>
    <row r="360" spans="1:6">
      <c r="A360" s="316" t="s">
        <v>3065</v>
      </c>
      <c r="B360" s="316" t="s">
        <v>568</v>
      </c>
      <c r="C360" s="316" t="str">
        <f t="shared" si="10"/>
        <v>1644</v>
      </c>
      <c r="D360" s="333" t="s">
        <v>570</v>
      </c>
      <c r="E360" s="333" t="s">
        <v>6134</v>
      </c>
      <c r="F360" s="316" t="str">
        <f t="shared" si="11"/>
        <v>INSERT INTO UPK_TEST.upk_k60.k60_so_buno_link (os_buhin_no, k60_buno_id, created_date, created_tantou_id) VALUES ('67870   JN20A03', 1644, GETDATE(), 999);</v>
      </c>
    </row>
    <row r="361" spans="1:6">
      <c r="A361" s="316" t="s">
        <v>3066</v>
      </c>
      <c r="B361" s="316" t="s">
        <v>569</v>
      </c>
      <c r="C361" s="316" t="str">
        <f t="shared" si="10"/>
        <v>1645</v>
      </c>
      <c r="D361" s="333" t="s">
        <v>571</v>
      </c>
      <c r="E361" s="333" t="s">
        <v>6135</v>
      </c>
      <c r="F361" s="316" t="str">
        <f t="shared" si="11"/>
        <v>INSERT INTO UPK_TEST.upk_k60.k60_so_buno_link (os_buhin_no, k60_buno_id, created_date, created_tantou_id) VALUES ('67870   JN20A04', 1645, GETDATE(), 999);</v>
      </c>
    </row>
    <row r="362" spans="1:6">
      <c r="A362" s="316" t="s">
        <v>3067</v>
      </c>
      <c r="B362" s="316" t="s">
        <v>570</v>
      </c>
      <c r="C362" s="316" t="str">
        <f t="shared" si="10"/>
        <v>1646</v>
      </c>
      <c r="D362" s="333" t="s">
        <v>572</v>
      </c>
      <c r="E362" s="333" t="s">
        <v>6136</v>
      </c>
      <c r="F362" s="316" t="str">
        <f t="shared" si="11"/>
        <v>INSERT INTO UPK_TEST.upk_k60.k60_so_buno_link (os_buhin_no, k60_buno_id, created_date, created_tantou_id) VALUES ('67870   JN20A05', 1646, GETDATE(), 999);</v>
      </c>
    </row>
    <row r="363" spans="1:6">
      <c r="A363" s="316" t="s">
        <v>3068</v>
      </c>
      <c r="B363" s="316" t="s">
        <v>571</v>
      </c>
      <c r="C363" s="316" t="str">
        <f t="shared" si="10"/>
        <v>1647</v>
      </c>
      <c r="D363" s="333" t="s">
        <v>573</v>
      </c>
      <c r="E363" s="333" t="s">
        <v>6137</v>
      </c>
      <c r="F363" s="316" t="str">
        <f t="shared" si="11"/>
        <v>INSERT INTO UPK_TEST.upk_k60.k60_so_buno_link (os_buhin_no, k60_buno_id, created_date, created_tantou_id) VALUES ('75126   JN20A', 1647, GETDATE(), 999);</v>
      </c>
    </row>
    <row r="364" spans="1:6">
      <c r="A364" s="316" t="s">
        <v>3069</v>
      </c>
      <c r="B364" s="316" t="s">
        <v>572</v>
      </c>
      <c r="C364" s="316" t="str">
        <f t="shared" si="10"/>
        <v>1648</v>
      </c>
      <c r="D364" s="333" t="s">
        <v>574</v>
      </c>
      <c r="E364" s="333" t="s">
        <v>6138</v>
      </c>
      <c r="F364" s="316" t="str">
        <f t="shared" si="11"/>
        <v>INSERT INTO UPK_TEST.upk_k60.k60_so_buno_link (os_buhin_no, k60_buno_id, created_date, created_tantou_id) VALUES ('75126   JN20A-E', 1648, GETDATE(), 999);</v>
      </c>
    </row>
    <row r="365" spans="1:6">
      <c r="A365" s="316" t="s">
        <v>3071</v>
      </c>
      <c r="B365" s="316" t="s">
        <v>573</v>
      </c>
      <c r="C365" s="316" t="str">
        <f t="shared" si="10"/>
        <v>1649</v>
      </c>
      <c r="D365" s="333" t="s">
        <v>575</v>
      </c>
      <c r="E365" s="333" t="s">
        <v>6139</v>
      </c>
      <c r="F365" s="316" t="str">
        <f t="shared" si="11"/>
        <v>INSERT INTO UPK_TEST.upk_k60.k60_so_buno_link (os_buhin_no, k60_buno_id, created_date, created_tantou_id) VALUES ('75182   JN20A', 1649, GETDATE(), 999);</v>
      </c>
    </row>
    <row r="366" spans="1:6">
      <c r="A366" s="316" t="s">
        <v>3072</v>
      </c>
      <c r="B366" s="316" t="s">
        <v>574</v>
      </c>
      <c r="C366" s="316" t="str">
        <f t="shared" si="10"/>
        <v>1650</v>
      </c>
      <c r="D366" s="333" t="s">
        <v>576</v>
      </c>
      <c r="E366" s="333" t="s">
        <v>6140</v>
      </c>
      <c r="F366" s="316" t="str">
        <f t="shared" si="11"/>
        <v>INSERT INTO UPK_TEST.upk_k60.k60_so_buno_link (os_buhin_no, k60_buno_id, created_date, created_tantou_id) VALUES ('75352   JN20A', 1650, GETDATE(), 999);</v>
      </c>
    </row>
    <row r="367" spans="1:6">
      <c r="A367" s="316" t="s">
        <v>3073</v>
      </c>
      <c r="B367" s="316" t="s">
        <v>575</v>
      </c>
      <c r="C367" s="316" t="str">
        <f t="shared" si="10"/>
        <v>1651</v>
      </c>
      <c r="D367" s="333" t="s">
        <v>577</v>
      </c>
      <c r="E367" s="333" t="s">
        <v>6141</v>
      </c>
      <c r="F367" s="316" t="str">
        <f t="shared" si="11"/>
        <v>INSERT INTO UPK_TEST.upk_k60.k60_so_buno_link (os_buhin_no, k60_buno_id, created_date, created_tantou_id) VALUES ('75353   JN20A', 1651, GETDATE(), 999);</v>
      </c>
    </row>
    <row r="368" spans="1:6">
      <c r="A368" s="316" t="s">
        <v>3074</v>
      </c>
      <c r="B368" s="316" t="s">
        <v>576</v>
      </c>
      <c r="C368" s="316" t="str">
        <f t="shared" si="10"/>
        <v>1652</v>
      </c>
      <c r="D368" s="333" t="s">
        <v>578</v>
      </c>
      <c r="E368" s="333" t="s">
        <v>6142</v>
      </c>
      <c r="F368" s="316" t="str">
        <f t="shared" si="11"/>
        <v>INSERT INTO UPK_TEST.upk_k60.k60_so_buno_link (os_buhin_no, k60_buno_id, created_date, created_tantou_id) VALUES ('75422   JN20A', 1652, GETDATE(), 999);</v>
      </c>
    </row>
    <row r="369" spans="1:6">
      <c r="A369" s="316" t="s">
        <v>3075</v>
      </c>
      <c r="B369" s="316" t="s">
        <v>577</v>
      </c>
      <c r="C369" s="316" t="str">
        <f t="shared" si="10"/>
        <v>1653</v>
      </c>
      <c r="D369" s="333" t="s">
        <v>579</v>
      </c>
      <c r="E369" s="333" t="s">
        <v>6143</v>
      </c>
      <c r="F369" s="316" t="str">
        <f t="shared" si="11"/>
        <v>INSERT INTO UPK_TEST.upk_k60.k60_so_buno_link (os_buhin_no, k60_buno_id, created_date, created_tantou_id) VALUES ('75692   JN20A', 1653, GETDATE(), 999);</v>
      </c>
    </row>
    <row r="370" spans="1:6">
      <c r="A370" s="316" t="s">
        <v>3076</v>
      </c>
      <c r="B370" s="316" t="s">
        <v>578</v>
      </c>
      <c r="C370" s="316" t="str">
        <f t="shared" si="10"/>
        <v>1654</v>
      </c>
      <c r="D370" s="333" t="s">
        <v>580</v>
      </c>
      <c r="E370" s="333" t="s">
        <v>6144</v>
      </c>
      <c r="F370" s="316" t="str">
        <f t="shared" si="11"/>
        <v>INSERT INTO UPK_TEST.upk_k60.k60_so_buno_link (os_buhin_no, k60_buno_id, created_date, created_tantou_id) VALUES ('75692   JN20A-E', 1654, GETDATE(), 999);</v>
      </c>
    </row>
    <row r="371" spans="1:6">
      <c r="A371" s="316" t="s">
        <v>3077</v>
      </c>
      <c r="B371" s="316" t="s">
        <v>579</v>
      </c>
      <c r="C371" s="316" t="str">
        <f t="shared" si="10"/>
        <v>1655</v>
      </c>
      <c r="D371" s="333" t="s">
        <v>3079</v>
      </c>
      <c r="E371" s="333" t="s">
        <v>6145</v>
      </c>
      <c r="F371" s="316" t="str">
        <f t="shared" si="11"/>
        <v>INSERT INTO UPK_TEST.upk_k60.k60_so_buno_link (os_buhin_no, k60_buno_id, created_date, created_tantou_id) VALUES ('75693   JN20A', 1655, GETDATE(), 999);</v>
      </c>
    </row>
    <row r="372" spans="1:6">
      <c r="A372" s="316" t="s">
        <v>3078</v>
      </c>
      <c r="B372" s="316" t="s">
        <v>580</v>
      </c>
      <c r="C372" s="316" t="str">
        <f t="shared" si="10"/>
        <v>1656</v>
      </c>
      <c r="D372" s="333" t="s">
        <v>3080</v>
      </c>
      <c r="E372" s="333" t="s">
        <v>6146</v>
      </c>
      <c r="F372" s="316" t="str">
        <f t="shared" si="11"/>
        <v>INSERT INTO UPK_TEST.upk_k60.k60_so_buno_link (os_buhin_no, k60_buno_id, created_date, created_tantou_id) VALUES ('75693   JN20A-E', 1656, GETDATE(), 999);</v>
      </c>
    </row>
    <row r="373" spans="1:6">
      <c r="A373" s="316" t="s">
        <v>3079</v>
      </c>
      <c r="B373" s="316" t="s">
        <v>3079</v>
      </c>
      <c r="C373" s="316" t="str">
        <f t="shared" si="10"/>
        <v>1657</v>
      </c>
      <c r="D373" s="333" t="s">
        <v>3081</v>
      </c>
      <c r="E373" s="333" t="s">
        <v>6147</v>
      </c>
      <c r="F373" s="316" t="str">
        <f t="shared" si="11"/>
        <v>INSERT INTO UPK_TEST.upk_k60.k60_so_buno_link (os_buhin_no, k60_buno_id, created_date, created_tantou_id) VALUES ('76428/9 JN20A', 1657, GETDATE(), 999);</v>
      </c>
    </row>
    <row r="374" spans="1:6">
      <c r="A374" s="316" t="s">
        <v>3080</v>
      </c>
      <c r="B374" s="316" t="s">
        <v>3080</v>
      </c>
      <c r="C374" s="316" t="str">
        <f t="shared" si="10"/>
        <v>1658</v>
      </c>
      <c r="D374" s="333" t="s">
        <v>581</v>
      </c>
      <c r="E374" s="333" t="s">
        <v>6148</v>
      </c>
      <c r="F374" s="316" t="str">
        <f t="shared" si="11"/>
        <v>INSERT INTO UPK_TEST.upk_k60.k60_so_buno_link (os_buhin_no, k60_buno_id, created_date, created_tantou_id) VALUES ('76486/7 JN20A', 1658, GETDATE(), 999);</v>
      </c>
    </row>
    <row r="375" spans="1:6">
      <c r="A375" s="316" t="s">
        <v>3081</v>
      </c>
      <c r="B375" s="316" t="s">
        <v>3081</v>
      </c>
      <c r="C375" s="316" t="str">
        <f t="shared" si="10"/>
        <v>1659</v>
      </c>
      <c r="D375" s="333" t="s">
        <v>582</v>
      </c>
      <c r="E375" s="333" t="s">
        <v>6149</v>
      </c>
      <c r="F375" s="316" t="str">
        <f t="shared" si="11"/>
        <v>INSERT INTO UPK_TEST.upk_k60.k60_so_buno_link (os_buhin_no, k60_buno_id, created_date, created_tantou_id) VALUES ('76776/7 JN20A', 1659, GETDATE(), 999);</v>
      </c>
    </row>
    <row r="376" spans="1:6">
      <c r="A376" s="316" t="s">
        <v>3082</v>
      </c>
      <c r="B376" s="316" t="s">
        <v>581</v>
      </c>
      <c r="C376" s="316" t="str">
        <f t="shared" si="10"/>
        <v>1660</v>
      </c>
      <c r="D376" s="333" t="s">
        <v>3084</v>
      </c>
      <c r="E376" s="333" t="s">
        <v>6150</v>
      </c>
      <c r="F376" s="316" t="str">
        <f t="shared" si="11"/>
        <v>INSERT INTO UPK_TEST.upk_k60.k60_so_buno_link (os_buhin_no, k60_buno_id, created_date, created_tantou_id) VALUES ('79424   JN20A', 1660, GETDATE(), 999);</v>
      </c>
    </row>
    <row r="377" spans="1:6">
      <c r="A377" s="316" t="s">
        <v>3083</v>
      </c>
      <c r="B377" s="316" t="s">
        <v>582</v>
      </c>
      <c r="C377" s="316" t="str">
        <f t="shared" si="10"/>
        <v>1661</v>
      </c>
      <c r="D377" s="333" t="s">
        <v>3085</v>
      </c>
      <c r="E377" s="333" t="s">
        <v>6151</v>
      </c>
      <c r="F377" s="316" t="str">
        <f t="shared" si="11"/>
        <v>INSERT INTO UPK_TEST.upk_k60.k60_so_buno_link (os_buhin_no, k60_buno_id, created_date, created_tantou_id) VALUES ('62522   1LA5A', 1661, GETDATE(), 999);</v>
      </c>
    </row>
    <row r="378" spans="1:6">
      <c r="A378" s="316" t="s">
        <v>3084</v>
      </c>
      <c r="B378" s="316" t="s">
        <v>3084</v>
      </c>
      <c r="C378" s="316" t="str">
        <f t="shared" si="10"/>
        <v>1662</v>
      </c>
      <c r="D378" s="333" t="s">
        <v>583</v>
      </c>
      <c r="E378" s="333" t="s">
        <v>6152</v>
      </c>
      <c r="F378" s="316" t="str">
        <f t="shared" si="11"/>
        <v>INSERT INTO UPK_TEST.upk_k60.k60_so_buno_link (os_buhin_no, k60_buno_id, created_date, created_tantou_id) VALUES ('62522/3 1LA0A', 1662, GETDATE(), 999);</v>
      </c>
    </row>
    <row r="379" spans="1:6">
      <c r="A379" s="316" t="s">
        <v>3085</v>
      </c>
      <c r="B379" s="316" t="s">
        <v>3085</v>
      </c>
      <c r="C379" s="316" t="str">
        <f t="shared" si="10"/>
        <v>1663</v>
      </c>
      <c r="D379" s="333" t="s">
        <v>584</v>
      </c>
      <c r="E379" s="333" t="s">
        <v>6153</v>
      </c>
      <c r="F379" s="316" t="str">
        <f t="shared" si="11"/>
        <v>INSERT INTO UPK_TEST.upk_k60.k60_so_buno_link (os_buhin_no, k60_buno_id, created_date, created_tantou_id) VALUES ('62532/3 1LA0A', 1663, GETDATE(), 999);</v>
      </c>
    </row>
    <row r="380" spans="1:6">
      <c r="A380" s="316" t="s">
        <v>3086</v>
      </c>
      <c r="B380" s="316" t="s">
        <v>583</v>
      </c>
      <c r="C380" s="316" t="str">
        <f t="shared" si="10"/>
        <v>1664</v>
      </c>
      <c r="D380" s="333" t="s">
        <v>585</v>
      </c>
      <c r="E380" s="333" t="s">
        <v>6154</v>
      </c>
      <c r="F380" s="316" t="str">
        <f t="shared" si="11"/>
        <v>INSERT INTO UPK_TEST.upk_k60.k60_so_buno_link (os_buhin_no, k60_buno_id, created_date, created_tantou_id) VALUES ('67332   1LA0B', 1664, GETDATE(), 999);</v>
      </c>
    </row>
    <row r="381" spans="1:6">
      <c r="A381" s="316" t="s">
        <v>3087</v>
      </c>
      <c r="B381" s="316" t="s">
        <v>584</v>
      </c>
      <c r="C381" s="316" t="str">
        <f t="shared" si="10"/>
        <v>1665</v>
      </c>
      <c r="D381" s="333" t="s">
        <v>586</v>
      </c>
      <c r="E381" s="333" t="s">
        <v>6155</v>
      </c>
      <c r="F381" s="316" t="str">
        <f t="shared" si="11"/>
        <v>INSERT INTO UPK_TEST.upk_k60.k60_so_buno_link (os_buhin_no, k60_buno_id, created_date, created_tantou_id) VALUES ('67336   1LA0A', 1665, GETDATE(), 999);</v>
      </c>
    </row>
    <row r="382" spans="1:6">
      <c r="A382" s="316" t="s">
        <v>3088</v>
      </c>
      <c r="B382" s="316" t="s">
        <v>585</v>
      </c>
      <c r="C382" s="316" t="str">
        <f t="shared" si="10"/>
        <v>1666</v>
      </c>
      <c r="D382" s="333" t="s">
        <v>3090</v>
      </c>
      <c r="E382" s="333" t="s">
        <v>6156</v>
      </c>
      <c r="F382" s="316" t="str">
        <f t="shared" si="11"/>
        <v>INSERT INTO UPK_TEST.upk_k60.k60_so_buno_link (os_buhin_no, k60_buno_id, created_date, created_tantou_id) VALUES ('74332   1LA0A', 1666, GETDATE(), 999);</v>
      </c>
    </row>
    <row r="383" spans="1:6">
      <c r="A383" s="316" t="s">
        <v>3089</v>
      </c>
      <c r="B383" s="316" t="s">
        <v>586</v>
      </c>
      <c r="C383" s="316" t="str">
        <f t="shared" si="10"/>
        <v>1667</v>
      </c>
      <c r="D383" s="333" t="s">
        <v>587</v>
      </c>
      <c r="E383" s="333" t="s">
        <v>6157</v>
      </c>
      <c r="F383" s="316" t="str">
        <f t="shared" si="11"/>
        <v>INSERT INTO UPK_TEST.upk_k60.k60_so_buno_link (os_buhin_no, k60_buno_id, created_date, created_tantou_id) VALUES ('74333   1LA0A', 1667, GETDATE(), 999);</v>
      </c>
    </row>
    <row r="384" spans="1:6">
      <c r="A384" s="316" t="s">
        <v>3090</v>
      </c>
      <c r="B384" s="316" t="s">
        <v>3090</v>
      </c>
      <c r="C384" s="316" t="str">
        <f t="shared" si="10"/>
        <v>1668</v>
      </c>
      <c r="D384" s="333" t="s">
        <v>588</v>
      </c>
      <c r="E384" s="333" t="s">
        <v>6158</v>
      </c>
      <c r="F384" s="316" t="str">
        <f t="shared" si="11"/>
        <v>INSERT INTO UPK_TEST.upk_k60.k60_so_buno_link (os_buhin_no, k60_buno_id, created_date, created_tantou_id) VALUES ('74362/3 1LA0A', 1668, GETDATE(), 999);</v>
      </c>
    </row>
    <row r="385" spans="1:6">
      <c r="A385" s="316" t="s">
        <v>3091</v>
      </c>
      <c r="B385" s="316" t="s">
        <v>587</v>
      </c>
      <c r="C385" s="316" t="str">
        <f t="shared" si="10"/>
        <v>1669</v>
      </c>
      <c r="D385" s="333" t="s">
        <v>589</v>
      </c>
      <c r="E385" s="333" t="s">
        <v>6159</v>
      </c>
      <c r="F385" s="316" t="str">
        <f t="shared" si="11"/>
        <v>INSERT INTO UPK_TEST.upk_k60.k60_so_buno_link (os_buhin_no, k60_buno_id, created_date, created_tantou_id) VALUES ('74522   1LA0A', 1669, GETDATE(), 999);</v>
      </c>
    </row>
    <row r="386" spans="1:6">
      <c r="A386" s="316" t="s">
        <v>3092</v>
      </c>
      <c r="B386" s="316" t="s">
        <v>588</v>
      </c>
      <c r="C386" s="316" t="str">
        <f t="shared" si="10"/>
        <v>1670</v>
      </c>
      <c r="D386" s="333" t="s">
        <v>590</v>
      </c>
      <c r="E386" s="333" t="s">
        <v>6160</v>
      </c>
      <c r="F386" s="316" t="str">
        <f t="shared" si="11"/>
        <v>INSERT INTO UPK_TEST.upk_k60.k60_so_buno_link (os_buhin_no, k60_buno_id, created_date, created_tantou_id) VALUES ('74526   1LA0A', 1670, GETDATE(), 999);</v>
      </c>
    </row>
    <row r="387" spans="1:6">
      <c r="A387" s="316" t="s">
        <v>3093</v>
      </c>
      <c r="B387" s="316" t="s">
        <v>589</v>
      </c>
      <c r="C387" s="316" t="str">
        <f t="shared" si="10"/>
        <v>1671</v>
      </c>
      <c r="D387" s="333" t="s">
        <v>3095</v>
      </c>
      <c r="E387" s="333" t="s">
        <v>6161</v>
      </c>
      <c r="F387" s="316" t="str">
        <f t="shared" si="11"/>
        <v>INSERT INTO UPK_TEST.upk_k60.k60_so_buno_link (os_buhin_no, k60_buno_id, created_date, created_tantou_id) VALUES ('74532   1LA0A', 1671, GETDATE(), 999);</v>
      </c>
    </row>
    <row r="388" spans="1:6">
      <c r="A388" s="316" t="s">
        <v>3094</v>
      </c>
      <c r="B388" s="316" t="s">
        <v>590</v>
      </c>
      <c r="C388" s="316" t="str">
        <f t="shared" si="10"/>
        <v>1672</v>
      </c>
      <c r="D388" s="333" t="s">
        <v>3097</v>
      </c>
      <c r="E388" s="333" t="s">
        <v>6162</v>
      </c>
      <c r="F388" s="316" t="str">
        <f t="shared" si="11"/>
        <v>INSERT INTO UPK_TEST.upk_k60.k60_so_buno_link (os_buhin_no, k60_buno_id, created_date, created_tantou_id) VALUES ('74548   1LA0A', 1672, GETDATE(), 999);</v>
      </c>
    </row>
    <row r="389" spans="1:6">
      <c r="A389" s="316" t="s">
        <v>3095</v>
      </c>
      <c r="B389" s="316" t="s">
        <v>3095</v>
      </c>
      <c r="C389" s="316" t="str">
        <f t="shared" si="10"/>
        <v>1673</v>
      </c>
      <c r="D389" s="333" t="s">
        <v>591</v>
      </c>
      <c r="E389" s="333" t="s">
        <v>6163</v>
      </c>
      <c r="F389" s="316" t="str">
        <f t="shared" si="11"/>
        <v>INSERT INTO UPK_TEST.upk_k60.k60_so_buno_link (os_buhin_no, k60_buno_id, created_date, created_tantou_id) VALUES ('74586/7 1LA0A', 1673, GETDATE(), 999);</v>
      </c>
    </row>
    <row r="390" spans="1:6">
      <c r="A390" s="316" t="s">
        <v>3097</v>
      </c>
      <c r="B390" s="316" t="s">
        <v>3097</v>
      </c>
      <c r="C390" s="316" t="str">
        <f t="shared" ref="C390:C453" si="12">VLOOKUP($B390,$D$5:$E$2000,2,FALSE)</f>
        <v>1674</v>
      </c>
      <c r="D390" s="333" t="s">
        <v>3100</v>
      </c>
      <c r="E390" s="333" t="s">
        <v>6164</v>
      </c>
      <c r="F390" s="316" t="str">
        <f t="shared" ref="F390:F453" si="13">$P$2&amp;"'"&amp;$A390&amp;"', "&amp;$C390&amp;", GETDATE(), 999);"</f>
        <v>INSERT INTO UPK_TEST.upk_k60.k60_so_buno_link (os_buhin_no, k60_buno_id, created_date, created_tantou_id) VALUES ('74586/7 1LA0A-G', 1674, GETDATE(), 999);</v>
      </c>
    </row>
    <row r="391" spans="1:6">
      <c r="A391" s="316" t="s">
        <v>3099</v>
      </c>
      <c r="B391" s="316" t="s">
        <v>591</v>
      </c>
      <c r="C391" s="316" t="str">
        <f t="shared" si="12"/>
        <v>1675</v>
      </c>
      <c r="D391" s="333" t="s">
        <v>3101</v>
      </c>
      <c r="E391" s="333" t="s">
        <v>6165</v>
      </c>
      <c r="F391" s="316" t="str">
        <f t="shared" si="13"/>
        <v>INSERT INTO UPK_TEST.upk_k60.k60_so_buno_link (os_buhin_no, k60_buno_id, created_date, created_tantou_id) VALUES ('75412   1LA0A', 1675, GETDATE(), 999);</v>
      </c>
    </row>
    <row r="392" spans="1:6">
      <c r="A392" s="316" t="s">
        <v>3100</v>
      </c>
      <c r="B392" s="316" t="s">
        <v>3100</v>
      </c>
      <c r="C392" s="316" t="str">
        <f t="shared" si="12"/>
        <v>1676</v>
      </c>
      <c r="D392" s="333" t="s">
        <v>3102</v>
      </c>
      <c r="E392" s="333" t="s">
        <v>6166</v>
      </c>
      <c r="F392" s="316" t="str">
        <f t="shared" si="13"/>
        <v>INSERT INTO UPK_TEST.upk_k60.k60_so_buno_link (os_buhin_no, k60_buno_id, created_date, created_tantou_id) VALUES ('75458/9 1LA0B', 1676, GETDATE(), 999);</v>
      </c>
    </row>
    <row r="393" spans="1:6">
      <c r="A393" s="316" t="s">
        <v>3101</v>
      </c>
      <c r="B393" s="316" t="s">
        <v>3101</v>
      </c>
      <c r="C393" s="316" t="str">
        <f t="shared" si="12"/>
        <v>1677</v>
      </c>
      <c r="D393" s="333" t="s">
        <v>3103</v>
      </c>
      <c r="E393" s="333" t="s">
        <v>6167</v>
      </c>
      <c r="F393" s="316" t="str">
        <f t="shared" si="13"/>
        <v>INSERT INTO UPK_TEST.upk_k60.k60_so_buno_link (os_buhin_no, k60_buno_id, created_date, created_tantou_id) VALUES ('75458/9 1LA0B-G', 1677, GETDATE(), 999);</v>
      </c>
    </row>
    <row r="394" spans="1:6">
      <c r="A394" s="316" t="s">
        <v>3102</v>
      </c>
      <c r="B394" s="316" t="s">
        <v>3102</v>
      </c>
      <c r="C394" s="316" t="str">
        <f t="shared" si="12"/>
        <v>1678</v>
      </c>
      <c r="D394" s="333" t="s">
        <v>3104</v>
      </c>
      <c r="E394" s="333" t="s">
        <v>6168</v>
      </c>
      <c r="F394" s="316" t="str">
        <f t="shared" si="13"/>
        <v>INSERT INTO UPK_TEST.upk_k60.k60_so_buno_link (os_buhin_no, k60_buno_id, created_date, created_tantou_id) VALUES ('75622/3 1LA0A', 1678, GETDATE(), 999);</v>
      </c>
    </row>
    <row r="395" spans="1:6">
      <c r="A395" s="316" t="s">
        <v>3103</v>
      </c>
      <c r="B395" s="316" t="s">
        <v>3103</v>
      </c>
      <c r="C395" s="316" t="str">
        <f t="shared" si="12"/>
        <v>1679</v>
      </c>
      <c r="D395" s="333" t="s">
        <v>3105</v>
      </c>
      <c r="E395" s="333" t="s">
        <v>6169</v>
      </c>
      <c r="F395" s="316" t="str">
        <f t="shared" si="13"/>
        <v>INSERT INTO UPK_TEST.upk_k60.k60_so_buno_link (os_buhin_no, k60_buno_id, created_date, created_tantou_id) VALUES ('75622/3 1LA0A-G', 1679, GETDATE(), 999);</v>
      </c>
    </row>
    <row r="396" spans="1:6">
      <c r="A396" s="316" t="s">
        <v>3104</v>
      </c>
      <c r="B396" s="316" t="s">
        <v>3104</v>
      </c>
      <c r="C396" s="316" t="str">
        <f t="shared" si="12"/>
        <v>1680</v>
      </c>
      <c r="D396" s="333" t="s">
        <v>3106</v>
      </c>
      <c r="E396" s="333" t="s">
        <v>6170</v>
      </c>
      <c r="F396" s="316" t="str">
        <f t="shared" si="13"/>
        <v>INSERT INTO UPK_TEST.upk_k60.k60_so_buno_link (os_buhin_no, k60_buno_id, created_date, created_tantou_id) VALUES ('75624/5 1LA0A', 1680, GETDATE(), 999);</v>
      </c>
    </row>
    <row r="397" spans="1:6">
      <c r="A397" s="316" t="s">
        <v>3105</v>
      </c>
      <c r="B397" s="316" t="s">
        <v>3105</v>
      </c>
      <c r="C397" s="316" t="str">
        <f t="shared" si="12"/>
        <v>1681</v>
      </c>
      <c r="D397" s="333" t="s">
        <v>3107</v>
      </c>
      <c r="E397" s="333" t="s">
        <v>6171</v>
      </c>
      <c r="F397" s="316" t="str">
        <f t="shared" si="13"/>
        <v>INSERT INTO UPK_TEST.upk_k60.k60_so_buno_link (os_buhin_no, k60_buno_id, created_date, created_tantou_id) VALUES ('75624/5 1LA0A-G', 1681, GETDATE(), 999);</v>
      </c>
    </row>
    <row r="398" spans="1:6">
      <c r="A398" s="316" t="s">
        <v>3106</v>
      </c>
      <c r="B398" s="316" t="s">
        <v>3106</v>
      </c>
      <c r="C398" s="316" t="str">
        <f t="shared" si="12"/>
        <v>1682</v>
      </c>
      <c r="D398" s="333" t="s">
        <v>3108</v>
      </c>
      <c r="E398" s="333" t="s">
        <v>6172</v>
      </c>
      <c r="F398" s="316" t="str">
        <f t="shared" si="13"/>
        <v>INSERT INTO UPK_TEST.upk_k60.k60_so_buno_link (os_buhin_no, k60_buno_id, created_date, created_tantou_id) VALUES ('756B6/7 1LA0A', 1682, GETDATE(), 999);</v>
      </c>
    </row>
    <row r="399" spans="1:6">
      <c r="A399" s="316" t="s">
        <v>3107</v>
      </c>
      <c r="B399" s="316" t="s">
        <v>3107</v>
      </c>
      <c r="C399" s="316" t="str">
        <f t="shared" si="12"/>
        <v>1683</v>
      </c>
      <c r="D399" s="333" t="s">
        <v>592</v>
      </c>
      <c r="E399" s="333" t="s">
        <v>6173</v>
      </c>
      <c r="F399" s="316" t="str">
        <f t="shared" si="13"/>
        <v>INSERT INTO UPK_TEST.upk_k60.k60_so_buno_link (os_buhin_no, k60_buno_id, created_date, created_tantou_id) VALUES ('756B6/7 1LA0A-G', 1683, GETDATE(), 999);</v>
      </c>
    </row>
    <row r="400" spans="1:6">
      <c r="A400" s="316" t="s">
        <v>3108</v>
      </c>
      <c r="B400" s="316" t="s">
        <v>3108</v>
      </c>
      <c r="C400" s="316" t="str">
        <f t="shared" si="12"/>
        <v>1684</v>
      </c>
      <c r="D400" s="333" t="s">
        <v>593</v>
      </c>
      <c r="E400" s="333" t="s">
        <v>6174</v>
      </c>
      <c r="F400" s="316" t="str">
        <f t="shared" si="13"/>
        <v>INSERT INTO UPK_TEST.upk_k60.k60_so_buno_link (os_buhin_no, k60_buno_id, created_date, created_tantou_id) VALUES ('767C4/5 1LA0A', 1684, GETDATE(), 999);</v>
      </c>
    </row>
    <row r="401" spans="1:6">
      <c r="A401" s="316" t="s">
        <v>3109</v>
      </c>
      <c r="B401" s="316" t="s">
        <v>592</v>
      </c>
      <c r="C401" s="316" t="str">
        <f t="shared" si="12"/>
        <v>1685</v>
      </c>
      <c r="D401" s="333" t="s">
        <v>594</v>
      </c>
      <c r="E401" s="333" t="s">
        <v>6175</v>
      </c>
      <c r="F401" s="316" t="str">
        <f t="shared" si="13"/>
        <v>INSERT INTO UPK_TEST.upk_k60.k60_so_buno_link (os_buhin_no, k60_buno_id, created_date, created_tantou_id) VALUES ('67503   1JA0ACE', 1685, GETDATE(), 999);</v>
      </c>
    </row>
    <row r="402" spans="1:6">
      <c r="A402" s="316" t="s">
        <v>3111</v>
      </c>
      <c r="B402" s="316" t="s">
        <v>593</v>
      </c>
      <c r="C402" s="316" t="str">
        <f t="shared" si="12"/>
        <v>1686</v>
      </c>
      <c r="D402" s="333" t="s">
        <v>595</v>
      </c>
      <c r="E402" s="333" t="s">
        <v>6176</v>
      </c>
      <c r="F402" s="316" t="str">
        <f t="shared" si="13"/>
        <v>INSERT INTO UPK_TEST.upk_k60.k60_so_buno_link (os_buhin_no, k60_buno_id, created_date, created_tantou_id) VALUES ('67870   1JA0A03', 1686, GETDATE(), 999);</v>
      </c>
    </row>
    <row r="403" spans="1:6">
      <c r="A403" s="316" t="s">
        <v>3112</v>
      </c>
      <c r="B403" s="316" t="s">
        <v>594</v>
      </c>
      <c r="C403" s="316" t="str">
        <f t="shared" si="12"/>
        <v>1687</v>
      </c>
      <c r="D403" s="333" t="s">
        <v>596</v>
      </c>
      <c r="E403" s="333" t="s">
        <v>6177</v>
      </c>
      <c r="F403" s="316" t="str">
        <f t="shared" si="13"/>
        <v>INSERT INTO UPK_TEST.upk_k60.k60_so_buno_link (os_buhin_no, k60_buno_id, created_date, created_tantou_id) VALUES ('67870   1JA0A04', 1687, GETDATE(), 999);</v>
      </c>
    </row>
    <row r="404" spans="1:6">
      <c r="A404" s="316" t="s">
        <v>3113</v>
      </c>
      <c r="B404" s="316" t="s">
        <v>595</v>
      </c>
      <c r="C404" s="316" t="str">
        <f t="shared" si="12"/>
        <v>1688</v>
      </c>
      <c r="D404" s="333" t="s">
        <v>597</v>
      </c>
      <c r="E404" s="333" t="s">
        <v>6178</v>
      </c>
      <c r="F404" s="316" t="str">
        <f t="shared" si="13"/>
        <v>INSERT INTO UPK_TEST.upk_k60.k60_so_buno_link (os_buhin_no, k60_buno_id, created_date, created_tantou_id) VALUES ('67870   1JA0A06', 1688, GETDATE(), 999);</v>
      </c>
    </row>
    <row r="405" spans="1:6">
      <c r="A405" s="316" t="s">
        <v>3114</v>
      </c>
      <c r="B405" s="316" t="s">
        <v>596</v>
      </c>
      <c r="C405" s="316" t="str">
        <f t="shared" si="12"/>
        <v>1689</v>
      </c>
      <c r="D405" s="333" t="s">
        <v>598</v>
      </c>
      <c r="E405" s="333" t="s">
        <v>6179</v>
      </c>
      <c r="F405" s="316" t="str">
        <f t="shared" si="13"/>
        <v>INSERT INTO UPK_TEST.upk_k60.k60_so_buno_link (os_buhin_no, k60_buno_id, created_date, created_tantou_id) VALUES ('67870   1JB0A03', 1689, GETDATE(), 999);</v>
      </c>
    </row>
    <row r="406" spans="1:6">
      <c r="A406" s="316" t="s">
        <v>3115</v>
      </c>
      <c r="B406" s="316" t="s">
        <v>597</v>
      </c>
      <c r="C406" s="316" t="str">
        <f t="shared" si="12"/>
        <v>1690</v>
      </c>
      <c r="D406" s="333" t="s">
        <v>3117</v>
      </c>
      <c r="E406" s="333" t="s">
        <v>6180</v>
      </c>
      <c r="F406" s="316" t="str">
        <f t="shared" si="13"/>
        <v>INSERT INTO UPK_TEST.upk_k60.k60_so_buno_link (os_buhin_no, k60_buno_id, created_date, created_tantou_id) VALUES ('67870   1JB0A04', 1690, GETDATE(), 999);</v>
      </c>
    </row>
    <row r="407" spans="1:6">
      <c r="A407" s="316" t="s">
        <v>3116</v>
      </c>
      <c r="B407" s="316" t="s">
        <v>598</v>
      </c>
      <c r="C407" s="316" t="str">
        <f t="shared" si="12"/>
        <v>1691</v>
      </c>
      <c r="D407" s="333" t="s">
        <v>599</v>
      </c>
      <c r="E407" s="333" t="s">
        <v>6181</v>
      </c>
      <c r="F407" s="316" t="str">
        <f t="shared" si="13"/>
        <v>INSERT INTO UPK_TEST.upk_k60.k60_so_buno_link (os_buhin_no, k60_buno_id, created_date, created_tantou_id) VALUES ('67870   1JB0A06', 1691, GETDATE(), 999);</v>
      </c>
    </row>
    <row r="408" spans="1:6">
      <c r="A408" s="316" t="s">
        <v>3117</v>
      </c>
      <c r="B408" s="316" t="s">
        <v>3117</v>
      </c>
      <c r="C408" s="316" t="str">
        <f t="shared" si="12"/>
        <v>1692</v>
      </c>
      <c r="D408" s="333" t="s">
        <v>600</v>
      </c>
      <c r="E408" s="333" t="s">
        <v>6182</v>
      </c>
      <c r="F408" s="316" t="str">
        <f t="shared" si="13"/>
        <v>INSERT INTO UPK_TEST.upk_k60.k60_so_buno_link (os_buhin_no, k60_buno_id, created_date, created_tantou_id) VALUES ('745Q2/3 1JA0A', 1692, GETDATE(), 999);</v>
      </c>
    </row>
    <row r="409" spans="1:6">
      <c r="A409" s="316" t="s">
        <v>3118</v>
      </c>
      <c r="B409" s="316" t="s">
        <v>599</v>
      </c>
      <c r="C409" s="316" t="str">
        <f t="shared" si="12"/>
        <v>1693</v>
      </c>
      <c r="D409" s="333" t="s">
        <v>601</v>
      </c>
      <c r="E409" s="333" t="s">
        <v>6183</v>
      </c>
      <c r="F409" s="316" t="str">
        <f t="shared" si="13"/>
        <v>INSERT INTO UPK_TEST.upk_k60.k60_so_buno_link (os_buhin_no, k60_buno_id, created_date, created_tantou_id) VALUES ('74623   1JB0A01', 1693, GETDATE(), 999);</v>
      </c>
    </row>
    <row r="410" spans="1:6">
      <c r="A410" s="316" t="s">
        <v>3119</v>
      </c>
      <c r="B410" s="316" t="s">
        <v>600</v>
      </c>
      <c r="C410" s="316" t="str">
        <f t="shared" si="12"/>
        <v>1694</v>
      </c>
      <c r="D410" s="333" t="s">
        <v>602</v>
      </c>
      <c r="E410" s="333" t="s">
        <v>6184</v>
      </c>
      <c r="F410" s="316" t="str">
        <f t="shared" si="13"/>
        <v>INSERT INTO UPK_TEST.upk_k60.k60_so_buno_link (os_buhin_no, k60_buno_id, created_date, created_tantou_id) VALUES ('751J2   1JA0A', 1694, GETDATE(), 999);</v>
      </c>
    </row>
    <row r="411" spans="1:6">
      <c r="A411" s="316" t="s">
        <v>3121</v>
      </c>
      <c r="B411" s="316" t="s">
        <v>601</v>
      </c>
      <c r="C411" s="316" t="str">
        <f t="shared" si="12"/>
        <v>1695</v>
      </c>
      <c r="D411" s="333" t="s">
        <v>3124</v>
      </c>
      <c r="E411" s="333" t="s">
        <v>6185</v>
      </c>
      <c r="F411" s="316" t="str">
        <f t="shared" si="13"/>
        <v>INSERT INTO UPK_TEST.upk_k60.k60_so_buno_link (os_buhin_no, k60_buno_id, created_date, created_tantou_id) VALUES ('751J3   1JA0A', 1695, GETDATE(), 999);</v>
      </c>
    </row>
    <row r="412" spans="1:6">
      <c r="A412" s="316" t="s">
        <v>3122</v>
      </c>
      <c r="B412" s="316" t="s">
        <v>602</v>
      </c>
      <c r="C412" s="316" t="str">
        <f t="shared" si="12"/>
        <v>1696</v>
      </c>
      <c r="D412" s="333" t="s">
        <v>3125</v>
      </c>
      <c r="E412" s="333" t="s">
        <v>6186</v>
      </c>
      <c r="F412" s="316" t="str">
        <f t="shared" si="13"/>
        <v>INSERT INTO UPK_TEST.upk_k60.k60_so_buno_link (os_buhin_no, k60_buno_id, created_date, created_tantou_id) VALUES ('75476   1JA0A', 1696, GETDATE(), 999);</v>
      </c>
    </row>
    <row r="413" spans="1:6">
      <c r="A413" s="316" t="s">
        <v>3124</v>
      </c>
      <c r="B413" s="316" t="s">
        <v>3124</v>
      </c>
      <c r="C413" s="316" t="str">
        <f t="shared" si="12"/>
        <v>1697</v>
      </c>
      <c r="D413" s="333" t="s">
        <v>603</v>
      </c>
      <c r="E413" s="333" t="s">
        <v>6187</v>
      </c>
      <c r="F413" s="316" t="str">
        <f t="shared" si="13"/>
        <v>INSERT INTO UPK_TEST.upk_k60.k60_so_buno_link (os_buhin_no, k60_buno_id, created_date, created_tantou_id) VALUES ('75578/9 1JA0A', 1697, GETDATE(), 999);</v>
      </c>
    </row>
    <row r="414" spans="1:6">
      <c r="A414" s="316" t="s">
        <v>3125</v>
      </c>
      <c r="B414" s="316" t="s">
        <v>3125</v>
      </c>
      <c r="C414" s="316" t="str">
        <f t="shared" si="12"/>
        <v>1698</v>
      </c>
      <c r="D414" s="333" t="s">
        <v>604</v>
      </c>
      <c r="E414" s="333" t="s">
        <v>6188</v>
      </c>
      <c r="F414" s="316" t="str">
        <f t="shared" si="13"/>
        <v>INSERT INTO UPK_TEST.upk_k60.k60_so_buno_link (os_buhin_no, k60_buno_id, created_date, created_tantou_id) VALUES ('75578/9 1JB0A', 1698, GETDATE(), 999);</v>
      </c>
    </row>
    <row r="415" spans="1:6">
      <c r="A415" s="316" t="s">
        <v>3126</v>
      </c>
      <c r="B415" s="316" t="s">
        <v>603</v>
      </c>
      <c r="C415" s="316" t="str">
        <f t="shared" si="12"/>
        <v>1699</v>
      </c>
      <c r="D415" s="333" t="s">
        <v>3128</v>
      </c>
      <c r="E415" s="333" t="s">
        <v>6189</v>
      </c>
      <c r="F415" s="316" t="str">
        <f t="shared" si="13"/>
        <v>INSERT INTO UPK_TEST.upk_k60.k60_so_buno_link (os_buhin_no, k60_buno_id, created_date, created_tantou_id) VALUES ('75926   1JA0A', 1699, GETDATE(), 999);</v>
      </c>
    </row>
    <row r="416" spans="1:6">
      <c r="A416" s="316" t="s">
        <v>3127</v>
      </c>
      <c r="B416" s="316" t="s">
        <v>604</v>
      </c>
      <c r="C416" s="316" t="str">
        <f t="shared" si="12"/>
        <v>1700</v>
      </c>
      <c r="D416" s="333" t="s">
        <v>605</v>
      </c>
      <c r="E416" s="333" t="s">
        <v>6190</v>
      </c>
      <c r="F416" s="316" t="str">
        <f t="shared" si="13"/>
        <v>INSERT INTO UPK_TEST.upk_k60.k60_so_buno_link (os_buhin_no, k60_buno_id, created_date, created_tantou_id) VALUES ('75927   1JA0A', 1700, GETDATE(), 999);</v>
      </c>
    </row>
    <row r="417" spans="1:6">
      <c r="A417" s="316" t="s">
        <v>3128</v>
      </c>
      <c r="B417" s="316" t="s">
        <v>3128</v>
      </c>
      <c r="C417" s="316" t="str">
        <f t="shared" si="12"/>
        <v>1701</v>
      </c>
      <c r="D417" s="333" t="s">
        <v>606</v>
      </c>
      <c r="E417" s="333" t="s">
        <v>6191</v>
      </c>
      <c r="F417" s="316" t="str">
        <f t="shared" si="13"/>
        <v>INSERT INTO UPK_TEST.upk_k60.k60_so_buno_link (os_buhin_no, k60_buno_id, created_date, created_tantou_id) VALUES ('76452/3 1JA0A', 1701, GETDATE(), 999);</v>
      </c>
    </row>
    <row r="418" spans="1:6">
      <c r="A418" s="316" t="s">
        <v>3129</v>
      </c>
      <c r="B418" s="316" t="s">
        <v>605</v>
      </c>
      <c r="C418" s="316" t="str">
        <f t="shared" si="12"/>
        <v>1702</v>
      </c>
      <c r="D418" s="333" t="s">
        <v>607</v>
      </c>
      <c r="E418" s="333" t="s">
        <v>6192</v>
      </c>
      <c r="F418" s="316" t="str">
        <f t="shared" si="13"/>
        <v>INSERT INTO UPK_TEST.upk_k60.k60_so_buno_link (os_buhin_no, k60_buno_id, created_date, created_tantou_id) VALUES ('62522   1VA0A', 1702, GETDATE(), 999);</v>
      </c>
    </row>
    <row r="419" spans="1:6">
      <c r="A419" s="316" t="s">
        <v>3130</v>
      </c>
      <c r="B419" s="316" t="s">
        <v>606</v>
      </c>
      <c r="C419" s="316" t="str">
        <f t="shared" si="12"/>
        <v>1703</v>
      </c>
      <c r="D419" s="333" t="s">
        <v>3132</v>
      </c>
      <c r="E419" s="333" t="s">
        <v>6193</v>
      </c>
      <c r="F419" s="316" t="str">
        <f t="shared" si="13"/>
        <v>INSERT INTO UPK_TEST.upk_k60.k60_so_buno_link (os_buhin_no, k60_buno_id, created_date, created_tantou_id) VALUES ('62523   1VA0A', 1703, GETDATE(), 999);</v>
      </c>
    </row>
    <row r="420" spans="1:6">
      <c r="A420" s="316" t="s">
        <v>3131</v>
      </c>
      <c r="B420" s="316" t="s">
        <v>607</v>
      </c>
      <c r="C420" s="316" t="str">
        <f t="shared" si="12"/>
        <v>1704</v>
      </c>
      <c r="D420" s="333" t="s">
        <v>3133</v>
      </c>
      <c r="E420" s="333" t="s">
        <v>6194</v>
      </c>
      <c r="F420" s="316" t="str">
        <f t="shared" si="13"/>
        <v>INSERT INTO UPK_TEST.upk_k60.k60_so_buno_link (os_buhin_no, k60_buno_id, created_date, created_tantou_id) VALUES ('67870   1VA0A06', 1704, GETDATE(), 999);</v>
      </c>
    </row>
    <row r="421" spans="1:6">
      <c r="A421" s="316" t="s">
        <v>3132</v>
      </c>
      <c r="B421" s="316" t="s">
        <v>3132</v>
      </c>
      <c r="C421" s="316" t="str">
        <f t="shared" si="12"/>
        <v>1705</v>
      </c>
      <c r="D421" s="333" t="s">
        <v>608</v>
      </c>
      <c r="E421" s="333" t="s">
        <v>6195</v>
      </c>
      <c r="F421" s="316" t="str">
        <f t="shared" si="13"/>
        <v>INSERT INTO UPK_TEST.upk_k60.k60_so_buno_link (os_buhin_no, k60_buno_id, created_date, created_tantou_id) VALUES ('751J2/3 1VA0A', 1705, GETDATE(), 999);</v>
      </c>
    </row>
    <row r="422" spans="1:6">
      <c r="A422" s="316" t="s">
        <v>3133</v>
      </c>
      <c r="B422" s="316" t="s">
        <v>3133</v>
      </c>
      <c r="C422" s="316" t="str">
        <f t="shared" si="12"/>
        <v>1706</v>
      </c>
      <c r="D422" s="333" t="s">
        <v>3135</v>
      </c>
      <c r="E422" s="333" t="s">
        <v>6196</v>
      </c>
      <c r="F422" s="316" t="str">
        <f t="shared" si="13"/>
        <v>INSERT INTO UPK_TEST.upk_k60.k60_so_buno_link (os_buhin_no, k60_buno_id, created_date, created_tantou_id) VALUES ('743F2/3 1GR0A', 1706, GETDATE(), 999);</v>
      </c>
    </row>
    <row r="423" spans="1:6">
      <c r="A423" s="316" t="s">
        <v>3134</v>
      </c>
      <c r="B423" s="316" t="s">
        <v>608</v>
      </c>
      <c r="C423" s="316" t="str">
        <f t="shared" si="12"/>
        <v>1707</v>
      </c>
      <c r="D423" s="333" t="s">
        <v>609</v>
      </c>
      <c r="E423" s="333" t="s">
        <v>6197</v>
      </c>
      <c r="F423" s="316" t="str">
        <f t="shared" si="13"/>
        <v>INSERT INTO UPK_TEST.upk_k60.k60_so_buno_link (os_buhin_no, k60_buno_id, created_date, created_tantou_id) VALUES ('17285   3XP0A01', 1707, GETDATE(), 999);</v>
      </c>
    </row>
    <row r="424" spans="1:6">
      <c r="A424" s="316" t="s">
        <v>3135</v>
      </c>
      <c r="B424" s="316" t="s">
        <v>3135</v>
      </c>
      <c r="C424" s="316" t="str">
        <f t="shared" si="12"/>
        <v>1708</v>
      </c>
      <c r="D424" s="333" t="s">
        <v>610</v>
      </c>
      <c r="E424" s="333" t="s">
        <v>6198</v>
      </c>
      <c r="F424" s="316" t="str">
        <f t="shared" si="13"/>
        <v>INSERT INTO UPK_TEST.upk_k60.k60_so_buno_link (os_buhin_no, k60_buno_id, created_date, created_tantou_id) VALUES ('54272/3 3XA0A', 1708, GETDATE(), 999);</v>
      </c>
    </row>
    <row r="425" spans="1:6">
      <c r="A425" s="316" t="s">
        <v>3137</v>
      </c>
      <c r="B425" s="316" t="s">
        <v>609</v>
      </c>
      <c r="C425" s="316" t="str">
        <f t="shared" si="12"/>
        <v>1709</v>
      </c>
      <c r="D425" s="333" t="s">
        <v>611</v>
      </c>
      <c r="E425" s="333" t="s">
        <v>6199</v>
      </c>
      <c r="F425" s="316" t="str">
        <f t="shared" si="13"/>
        <v>INSERT INTO UPK_TEST.upk_k60.k60_so_buno_link (os_buhin_no, k60_buno_id, created_date, created_tantou_id) VALUES ('73233   3XC0A', 1709, GETDATE(), 999);</v>
      </c>
    </row>
    <row r="426" spans="1:6">
      <c r="A426" s="316" t="s">
        <v>3138</v>
      </c>
      <c r="B426" s="316" t="s">
        <v>610</v>
      </c>
      <c r="C426" s="316" t="str">
        <f t="shared" si="12"/>
        <v>1710</v>
      </c>
      <c r="D426" s="333" t="s">
        <v>612</v>
      </c>
      <c r="E426" s="333" t="s">
        <v>6200</v>
      </c>
      <c r="F426" s="316" t="str">
        <f t="shared" si="13"/>
        <v>INSERT INTO UPK_TEST.upk_k60.k60_so_buno_link (os_buhin_no, k60_buno_id, created_date, created_tantou_id) VALUES ('73233   3XC0B', 1710, GETDATE(), 999);</v>
      </c>
    </row>
    <row r="427" spans="1:6">
      <c r="A427" s="316" t="s">
        <v>3139</v>
      </c>
      <c r="B427" s="316" t="s">
        <v>611</v>
      </c>
      <c r="C427" s="316" t="str">
        <f t="shared" si="12"/>
        <v>1711</v>
      </c>
      <c r="D427" s="333" t="s">
        <v>613</v>
      </c>
      <c r="E427" s="333" t="s">
        <v>6201</v>
      </c>
      <c r="F427" s="316" t="str">
        <f t="shared" si="13"/>
        <v>INSERT INTO UPK_TEST.upk_k60.k60_so_buno_link (os_buhin_no, k60_buno_id, created_date, created_tantou_id) VALUES ('73233   3XC0C', 1711, GETDATE(), 999);</v>
      </c>
    </row>
    <row r="428" spans="1:6">
      <c r="A428" s="316" t="s">
        <v>3140</v>
      </c>
      <c r="B428" s="316" t="s">
        <v>612</v>
      </c>
      <c r="C428" s="316" t="str">
        <f t="shared" si="12"/>
        <v>1712</v>
      </c>
      <c r="D428" s="333" t="s">
        <v>614</v>
      </c>
      <c r="E428" s="333" t="s">
        <v>6202</v>
      </c>
      <c r="F428" s="316" t="str">
        <f t="shared" si="13"/>
        <v>INSERT INTO UPK_TEST.upk_k60.k60_so_buno_link (os_buhin_no, k60_buno_id, created_date, created_tantou_id) VALUES ('73233   3XE0A', 1712, GETDATE(), 999);</v>
      </c>
    </row>
    <row r="429" spans="1:6">
      <c r="A429" s="316" t="s">
        <v>3141</v>
      </c>
      <c r="B429" s="316" t="s">
        <v>613</v>
      </c>
      <c r="C429" s="316" t="str">
        <f t="shared" si="12"/>
        <v>1713</v>
      </c>
      <c r="D429" s="333" t="s">
        <v>615</v>
      </c>
      <c r="E429" s="333" t="s">
        <v>6203</v>
      </c>
      <c r="F429" s="316" t="str">
        <f t="shared" si="13"/>
        <v>INSERT INTO UPK_TEST.upk_k60.k60_so_buno_link (os_buhin_no, k60_buno_id, created_date, created_tantou_id) VALUES ('73233   3XE0B', 1713, GETDATE(), 999);</v>
      </c>
    </row>
    <row r="430" spans="1:6">
      <c r="A430" s="316" t="s">
        <v>3142</v>
      </c>
      <c r="B430" s="316" t="s">
        <v>614</v>
      </c>
      <c r="C430" s="316" t="str">
        <f t="shared" si="12"/>
        <v>1714</v>
      </c>
      <c r="D430" s="333" t="s">
        <v>616</v>
      </c>
      <c r="E430" s="333" t="s">
        <v>6204</v>
      </c>
      <c r="F430" s="316" t="str">
        <f t="shared" si="13"/>
        <v>INSERT INTO UPK_TEST.upk_k60.k60_so_buno_link (os_buhin_no, k60_buno_id, created_date, created_tantou_id) VALUES ('73233   3XE0C', 1714, GETDATE(), 999);</v>
      </c>
    </row>
    <row r="431" spans="1:6">
      <c r="A431" s="316" t="s">
        <v>3143</v>
      </c>
      <c r="B431" s="316" t="s">
        <v>615</v>
      </c>
      <c r="C431" s="316" t="str">
        <f t="shared" si="12"/>
        <v>1715</v>
      </c>
      <c r="D431" s="333" t="s">
        <v>617</v>
      </c>
      <c r="E431" s="333" t="s">
        <v>6205</v>
      </c>
      <c r="F431" s="316" t="str">
        <f t="shared" si="13"/>
        <v>INSERT INTO UPK_TEST.upk_k60.k60_so_buno_link (os_buhin_no, k60_buno_id, created_date, created_tantou_id) VALUES ('74223   3XA0A', 1715, GETDATE(), 999);</v>
      </c>
    </row>
    <row r="432" spans="1:6">
      <c r="A432" s="316" t="s">
        <v>3144</v>
      </c>
      <c r="B432" s="316" t="s">
        <v>616</v>
      </c>
      <c r="C432" s="316" t="str">
        <f t="shared" si="12"/>
        <v>1716</v>
      </c>
      <c r="D432" s="333" t="s">
        <v>618</v>
      </c>
      <c r="E432" s="333" t="s">
        <v>6206</v>
      </c>
      <c r="F432" s="316" t="str">
        <f t="shared" si="13"/>
        <v>INSERT INTO UPK_TEST.upk_k60.k60_so_buno_link (os_buhin_no, k60_buno_id, created_date, created_tantou_id) VALUES ('742D1   3XA0A', 1716, GETDATE(), 999);</v>
      </c>
    </row>
    <row r="433" spans="1:6">
      <c r="A433" s="316" t="s">
        <v>3146</v>
      </c>
      <c r="B433" s="316" t="s">
        <v>617</v>
      </c>
      <c r="C433" s="316" t="str">
        <f t="shared" si="12"/>
        <v>1717</v>
      </c>
      <c r="D433" s="333" t="s">
        <v>619</v>
      </c>
      <c r="E433" s="333" t="s">
        <v>6207</v>
      </c>
      <c r="F433" s="316" t="str">
        <f t="shared" si="13"/>
        <v>INSERT INTO UPK_TEST.upk_k60.k60_so_buno_link (os_buhin_no, k60_buno_id, created_date, created_tantou_id) VALUES ('74323   3XA0A', 1717, GETDATE(), 999);</v>
      </c>
    </row>
    <row r="434" spans="1:6">
      <c r="A434" s="316" t="s">
        <v>3148</v>
      </c>
      <c r="B434" s="316" t="s">
        <v>618</v>
      </c>
      <c r="C434" s="316" t="str">
        <f t="shared" si="12"/>
        <v>1718</v>
      </c>
      <c r="D434" s="333" t="s">
        <v>620</v>
      </c>
      <c r="E434" s="333" t="s">
        <v>6208</v>
      </c>
      <c r="F434" s="316" t="str">
        <f t="shared" si="13"/>
        <v>INSERT INTO UPK_TEST.upk_k60.k60_so_buno_link (os_buhin_no, k60_buno_id, created_date, created_tantou_id) VALUES ('74326   3XA0A', 1718, GETDATE(), 999);</v>
      </c>
    </row>
    <row r="435" spans="1:6">
      <c r="A435" s="316" t="s">
        <v>3149</v>
      </c>
      <c r="B435" s="316" t="s">
        <v>619</v>
      </c>
      <c r="C435" s="316" t="str">
        <f t="shared" si="12"/>
        <v>1719</v>
      </c>
      <c r="D435" s="333" t="s">
        <v>621</v>
      </c>
      <c r="E435" s="333" t="s">
        <v>6209</v>
      </c>
      <c r="F435" s="316" t="str">
        <f t="shared" si="13"/>
        <v>INSERT INTO UPK_TEST.upk_k60.k60_so_buno_link (os_buhin_no, k60_buno_id, created_date, created_tantou_id) VALUES ('74327   3XA0A', 1719, GETDATE(), 999);</v>
      </c>
    </row>
    <row r="436" spans="1:6">
      <c r="A436" s="316" t="s">
        <v>3150</v>
      </c>
      <c r="B436" s="316" t="s">
        <v>620</v>
      </c>
      <c r="C436" s="316" t="str">
        <f t="shared" si="12"/>
        <v>1720</v>
      </c>
      <c r="D436" s="333" t="s">
        <v>622</v>
      </c>
      <c r="E436" s="333" t="s">
        <v>6210</v>
      </c>
      <c r="F436" s="316" t="str">
        <f t="shared" si="13"/>
        <v>INSERT INTO UPK_TEST.upk_k60.k60_so_buno_link (os_buhin_no, k60_buno_id, created_date, created_tantou_id) VALUES ('74384   3XA0A', 1720, GETDATE(), 999);</v>
      </c>
    </row>
    <row r="437" spans="1:6">
      <c r="A437" s="316" t="s">
        <v>3151</v>
      </c>
      <c r="B437" s="316" t="s">
        <v>621</v>
      </c>
      <c r="C437" s="316" t="str">
        <f t="shared" si="12"/>
        <v>1721</v>
      </c>
      <c r="D437" s="333" t="s">
        <v>623</v>
      </c>
      <c r="E437" s="333" t="s">
        <v>6211</v>
      </c>
      <c r="F437" s="316" t="str">
        <f t="shared" si="13"/>
        <v>INSERT INTO UPK_TEST.upk_k60.k60_so_buno_link (os_buhin_no, k60_buno_id, created_date, created_tantou_id) VALUES ('743F6   3XA0A', 1721, GETDATE(), 999);</v>
      </c>
    </row>
    <row r="438" spans="1:6">
      <c r="A438" s="316" t="s">
        <v>3152</v>
      </c>
      <c r="B438" s="316" t="s">
        <v>622</v>
      </c>
      <c r="C438" s="316" t="str">
        <f t="shared" si="12"/>
        <v>1722</v>
      </c>
      <c r="D438" s="333" t="s">
        <v>624</v>
      </c>
      <c r="E438" s="333" t="s">
        <v>6212</v>
      </c>
      <c r="F438" s="316" t="str">
        <f t="shared" si="13"/>
        <v>INSERT INTO UPK_TEST.upk_k60.k60_so_buno_link (os_buhin_no, k60_buno_id, created_date, created_tantou_id) VALUES ('743F7   3XA0A', 1722, GETDATE(), 999);</v>
      </c>
    </row>
    <row r="439" spans="1:6">
      <c r="A439" s="316" t="s">
        <v>3153</v>
      </c>
      <c r="B439" s="316" t="s">
        <v>623</v>
      </c>
      <c r="C439" s="316" t="str">
        <f t="shared" si="12"/>
        <v>1723</v>
      </c>
      <c r="D439" s="333" t="s">
        <v>625</v>
      </c>
      <c r="E439" s="333" t="s">
        <v>6213</v>
      </c>
      <c r="F439" s="316" t="str">
        <f t="shared" si="13"/>
        <v>INSERT INTO UPK_TEST.upk_k60.k60_so_buno_link (os_buhin_no, k60_buno_id, created_date, created_tantou_id) VALUES ('743R2   3XA0A', 1723, GETDATE(), 999);</v>
      </c>
    </row>
    <row r="440" spans="1:6">
      <c r="A440" s="316" t="s">
        <v>3154</v>
      </c>
      <c r="B440" s="316" t="s">
        <v>624</v>
      </c>
      <c r="C440" s="316" t="str">
        <f t="shared" si="12"/>
        <v>1724</v>
      </c>
      <c r="D440" s="333" t="s">
        <v>626</v>
      </c>
      <c r="E440" s="333" t="s">
        <v>6214</v>
      </c>
      <c r="F440" s="316" t="str">
        <f t="shared" si="13"/>
        <v>INSERT INTO UPK_TEST.upk_k60.k60_so_buno_link (os_buhin_no, k60_buno_id, created_date, created_tantou_id) VALUES ('743R3   3XA0A', 1724, GETDATE(), 999);</v>
      </c>
    </row>
    <row r="441" spans="1:6">
      <c r="A441" s="316" t="s">
        <v>3155</v>
      </c>
      <c r="B441" s="316" t="s">
        <v>625</v>
      </c>
      <c r="C441" s="316" t="str">
        <f t="shared" si="12"/>
        <v>1725</v>
      </c>
      <c r="D441" s="333" t="s">
        <v>627</v>
      </c>
      <c r="E441" s="333" t="s">
        <v>6215</v>
      </c>
      <c r="F441" s="316" t="str">
        <f t="shared" si="13"/>
        <v>INSERT INTO UPK_TEST.upk_k60.k60_so_buno_link (os_buhin_no, k60_buno_id, created_date, created_tantou_id) VALUES ('743R4   3XA0A', 1725, GETDATE(), 999);</v>
      </c>
    </row>
    <row r="442" spans="1:6">
      <c r="A442" s="316" t="s">
        <v>3156</v>
      </c>
      <c r="B442" s="316" t="s">
        <v>626</v>
      </c>
      <c r="C442" s="316" t="str">
        <f t="shared" si="12"/>
        <v>1726</v>
      </c>
      <c r="D442" s="333" t="s">
        <v>3159</v>
      </c>
      <c r="E442" s="333" t="s">
        <v>6216</v>
      </c>
      <c r="F442" s="316" t="str">
        <f t="shared" si="13"/>
        <v>INSERT INTO UPK_TEST.upk_k60.k60_so_buno_link (os_buhin_no, k60_buno_id, created_date, created_tantou_id) VALUES ('75234   3XY0A', 1726, GETDATE(), 999);</v>
      </c>
    </row>
    <row r="443" spans="1:6">
      <c r="A443" s="316" t="s">
        <v>3157</v>
      </c>
      <c r="B443" s="316" t="s">
        <v>627</v>
      </c>
      <c r="C443" s="316" t="str">
        <f t="shared" si="12"/>
        <v>1727</v>
      </c>
      <c r="D443" s="333" t="s">
        <v>3160</v>
      </c>
      <c r="E443" s="333" t="s">
        <v>6217</v>
      </c>
      <c r="F443" s="316" t="str">
        <f t="shared" si="13"/>
        <v>INSERT INTO UPK_TEST.upk_k60.k60_so_buno_link (os_buhin_no, k60_buno_id, created_date, created_tantou_id) VALUES ('756S8   3XE0A', 1727, GETDATE(), 999);</v>
      </c>
    </row>
    <row r="444" spans="1:6">
      <c r="A444" s="316" t="s">
        <v>3159</v>
      </c>
      <c r="B444" s="316" t="s">
        <v>3159</v>
      </c>
      <c r="C444" s="316" t="str">
        <f t="shared" si="12"/>
        <v>1728</v>
      </c>
      <c r="D444" s="333" t="s">
        <v>628</v>
      </c>
      <c r="E444" s="333" t="s">
        <v>6218</v>
      </c>
      <c r="F444" s="316" t="str">
        <f t="shared" si="13"/>
        <v>INSERT INTO UPK_TEST.upk_k60.k60_so_buno_link (os_buhin_no, k60_buno_id, created_date, created_tantou_id) VALUES ('76218/9 3XE0A', 1728, GETDATE(), 999);</v>
      </c>
    </row>
    <row r="445" spans="1:6">
      <c r="A445" s="316" t="s">
        <v>3160</v>
      </c>
      <c r="B445" s="316" t="s">
        <v>3160</v>
      </c>
      <c r="C445" s="316" t="str">
        <f t="shared" si="12"/>
        <v>1729</v>
      </c>
      <c r="D445" s="333" t="s">
        <v>629</v>
      </c>
      <c r="E445" s="333" t="s">
        <v>6219</v>
      </c>
      <c r="F445" s="316" t="str">
        <f t="shared" si="13"/>
        <v>INSERT INTO UPK_TEST.upk_k60.k60_so_buno_link (os_buhin_no, k60_buno_id, created_date, created_tantou_id) VALUES ('76320/1 3XA0A', 1729, GETDATE(), 999);</v>
      </c>
    </row>
    <row r="446" spans="1:6">
      <c r="A446" s="316" t="s">
        <v>3161</v>
      </c>
      <c r="B446" s="316" t="s">
        <v>628</v>
      </c>
      <c r="C446" s="316" t="str">
        <f t="shared" si="12"/>
        <v>1730</v>
      </c>
      <c r="D446" s="333" t="s">
        <v>630</v>
      </c>
      <c r="E446" s="333" t="s">
        <v>6220</v>
      </c>
      <c r="F446" s="316" t="str">
        <f t="shared" si="13"/>
        <v>INSERT INTO UPK_TEST.upk_k60.k60_so_buno_link (os_buhin_no, k60_buno_id, created_date, created_tantou_id) VALUES ('76396   3XD0A', 1730, GETDATE(), 999);</v>
      </c>
    </row>
    <row r="447" spans="1:6">
      <c r="A447" s="316" t="s">
        <v>3162</v>
      </c>
      <c r="B447" s="316" t="s">
        <v>629</v>
      </c>
      <c r="C447" s="316" t="str">
        <f t="shared" si="12"/>
        <v>1731</v>
      </c>
      <c r="D447" s="333" t="s">
        <v>631</v>
      </c>
      <c r="E447" s="333" t="s">
        <v>6221</v>
      </c>
      <c r="F447" s="316" t="str">
        <f t="shared" si="13"/>
        <v>INSERT INTO UPK_TEST.upk_k60.k60_so_buno_link (os_buhin_no, k60_buno_id, created_date, created_tantou_id) VALUES ('76397   3XD0A', 1731, GETDATE(), 999);</v>
      </c>
    </row>
    <row r="448" spans="1:6">
      <c r="A448" s="316" t="s">
        <v>3163</v>
      </c>
      <c r="B448" s="316" t="s">
        <v>630</v>
      </c>
      <c r="C448" s="316" t="str">
        <f t="shared" si="12"/>
        <v>1732</v>
      </c>
      <c r="D448" s="333" t="s">
        <v>3166</v>
      </c>
      <c r="E448" s="333" t="s">
        <v>6222</v>
      </c>
      <c r="F448" s="316" t="str">
        <f t="shared" si="13"/>
        <v>INSERT INTO UPK_TEST.upk_k60.k60_so_buno_link (os_buhin_no, k60_buno_id, created_date, created_tantou_id) VALUES ('76397   3YF0A-B', 1732, GETDATE(), 999);</v>
      </c>
    </row>
    <row r="449" spans="1:6">
      <c r="A449" s="316" t="s">
        <v>3165</v>
      </c>
      <c r="B449" s="316" t="s">
        <v>631</v>
      </c>
      <c r="C449" s="316" t="str">
        <f t="shared" si="12"/>
        <v>1733</v>
      </c>
      <c r="D449" s="333" t="s">
        <v>3167</v>
      </c>
      <c r="E449" s="333" t="s">
        <v>6223</v>
      </c>
      <c r="F449" s="316" t="str">
        <f t="shared" si="13"/>
        <v>INSERT INTO UPK_TEST.upk_k60.k60_so_buno_link (os_buhin_no, k60_buno_id, created_date, created_tantou_id) VALUES ('76397   3XC9A', 1733, GETDATE(), 999);</v>
      </c>
    </row>
    <row r="450" spans="1:6">
      <c r="A450" s="316" t="s">
        <v>3166</v>
      </c>
      <c r="B450" s="316" t="s">
        <v>3166</v>
      </c>
      <c r="C450" s="316" t="str">
        <f t="shared" si="12"/>
        <v>1734</v>
      </c>
      <c r="D450" s="333" t="s">
        <v>632</v>
      </c>
      <c r="E450" s="333" t="s">
        <v>6224</v>
      </c>
      <c r="F450" s="316" t="str">
        <f t="shared" si="13"/>
        <v>INSERT INTO UPK_TEST.upk_k60.k60_so_buno_link (os_buhin_no, k60_buno_id, created_date, created_tantou_id) VALUES ('76516/7 3XA0A', 1734, GETDATE(), 999);</v>
      </c>
    </row>
    <row r="451" spans="1:6">
      <c r="A451" s="316" t="s">
        <v>3167</v>
      </c>
      <c r="B451" s="316" t="s">
        <v>3167</v>
      </c>
      <c r="C451" s="316" t="str">
        <f t="shared" si="12"/>
        <v>1735</v>
      </c>
      <c r="D451" s="333" t="s">
        <v>633</v>
      </c>
      <c r="E451" s="333" t="s">
        <v>6225</v>
      </c>
      <c r="F451" s="316" t="str">
        <f t="shared" si="13"/>
        <v>INSERT INTO UPK_TEST.upk_k60.k60_so_buno_link (os_buhin_no, k60_buno_id, created_date, created_tantou_id) VALUES ('76516/7 3XA2A', 1735, GETDATE(), 999);</v>
      </c>
    </row>
    <row r="452" spans="1:6">
      <c r="A452" s="316" t="s">
        <v>3168</v>
      </c>
      <c r="B452" s="316" t="s">
        <v>632</v>
      </c>
      <c r="C452" s="316" t="str">
        <f t="shared" si="12"/>
        <v>1736</v>
      </c>
      <c r="D452" s="333" t="s">
        <v>3170</v>
      </c>
      <c r="E452" s="333" t="s">
        <v>6226</v>
      </c>
      <c r="F452" s="316" t="str">
        <f t="shared" si="13"/>
        <v>INSERT INTO UPK_TEST.upk_k60.k60_so_buno_link (os_buhin_no, k60_buno_id, created_date, created_tantou_id) VALUES ('62516   4CB0A', 1736, GETDATE(), 999);</v>
      </c>
    </row>
    <row r="453" spans="1:6">
      <c r="A453" s="316" t="s">
        <v>3169</v>
      </c>
      <c r="B453" s="316" t="s">
        <v>633</v>
      </c>
      <c r="C453" s="316" t="str">
        <f t="shared" si="12"/>
        <v>1737</v>
      </c>
      <c r="D453" s="333" t="s">
        <v>3172</v>
      </c>
      <c r="E453" s="333" t="s">
        <v>6227</v>
      </c>
      <c r="F453" s="316" t="str">
        <f t="shared" si="13"/>
        <v>INSERT INTO UPK_TEST.upk_k60.k60_so_buno_link (os_buhin_no, k60_buno_id, created_date, created_tantou_id) VALUES ('62516   6MA0A', 1737, GETDATE(), 999);</v>
      </c>
    </row>
    <row r="454" spans="1:6">
      <c r="A454" s="316" t="s">
        <v>3170</v>
      </c>
      <c r="B454" s="316" t="s">
        <v>3170</v>
      </c>
      <c r="C454" s="316" t="str">
        <f t="shared" ref="C454:C517" si="14">VLOOKUP($B454,$D$5:$E$2000,2,FALSE)</f>
        <v>1738</v>
      </c>
      <c r="D454" s="333" t="s">
        <v>634</v>
      </c>
      <c r="E454" s="333" t="s">
        <v>6228</v>
      </c>
      <c r="F454" s="316" t="str">
        <f t="shared" ref="F454:F517" si="15">$P$2&amp;"'"&amp;$A454&amp;"', "&amp;$C454&amp;", GETDATE(), 999);"</f>
        <v>INSERT INTO UPK_TEST.upk_k60.k60_so_buno_link (os_buhin_no, k60_buno_id, created_date, created_tantou_id) VALUES ('64112/3 3VA0A', 1738, GETDATE(), 999);</v>
      </c>
    </row>
    <row r="455" spans="1:6">
      <c r="A455" s="316" t="s">
        <v>3172</v>
      </c>
      <c r="B455" s="316" t="s">
        <v>3172</v>
      </c>
      <c r="C455" s="316" t="str">
        <f t="shared" si="14"/>
        <v>1739</v>
      </c>
      <c r="D455" s="333" t="s">
        <v>635</v>
      </c>
      <c r="E455" s="333" t="s">
        <v>6229</v>
      </c>
      <c r="F455" s="316" t="str">
        <f t="shared" si="15"/>
        <v>INSERT INTO UPK_TEST.upk_k60.k60_so_buno_link (os_buhin_no, k60_buno_id, created_date, created_tantou_id) VALUES ('74342/3 3VA0A', 1739, GETDATE(), 999);</v>
      </c>
    </row>
    <row r="456" spans="1:6">
      <c r="A456" s="316" t="s">
        <v>3173</v>
      </c>
      <c r="B456" s="316" t="s">
        <v>634</v>
      </c>
      <c r="C456" s="316" t="str">
        <f t="shared" si="14"/>
        <v>1740</v>
      </c>
      <c r="D456" s="333" t="s">
        <v>3176</v>
      </c>
      <c r="E456" s="333" t="s">
        <v>6230</v>
      </c>
      <c r="F456" s="316" t="str">
        <f t="shared" si="15"/>
        <v>INSERT INTO UPK_TEST.upk_k60.k60_so_buno_link (os_buhin_no, k60_buno_id, created_date, created_tantou_id) VALUES ('75176   3VA0A', 1740, GETDATE(), 999);</v>
      </c>
    </row>
    <row r="457" spans="1:6">
      <c r="A457" s="316" t="s">
        <v>3174</v>
      </c>
      <c r="B457" s="316" t="s">
        <v>635</v>
      </c>
      <c r="C457" s="316" t="str">
        <f t="shared" si="14"/>
        <v>1741</v>
      </c>
      <c r="D457" s="333" t="s">
        <v>636</v>
      </c>
      <c r="E457" s="333" t="s">
        <v>6231</v>
      </c>
      <c r="F457" s="316" t="str">
        <f t="shared" si="15"/>
        <v>INSERT INTO UPK_TEST.upk_k60.k60_so_buno_link (os_buhin_no, k60_buno_id, created_date, created_tantou_id) VALUES ('75422   3VA0A', 1741, GETDATE(), 999);</v>
      </c>
    </row>
    <row r="458" spans="1:6">
      <c r="A458" s="316" t="s">
        <v>3176</v>
      </c>
      <c r="B458" s="316" t="s">
        <v>3176</v>
      </c>
      <c r="C458" s="316" t="str">
        <f t="shared" si="14"/>
        <v>1742</v>
      </c>
      <c r="D458" s="333" t="s">
        <v>637</v>
      </c>
      <c r="E458" s="333" t="s">
        <v>6232</v>
      </c>
      <c r="F458" s="316" t="str">
        <f t="shared" si="15"/>
        <v>INSERT INTO UPK_TEST.upk_k60.k60_so_buno_link (os_buhin_no, k60_buno_id, created_date, created_tantou_id) VALUES ('76586/7 3VA0A', 1742, GETDATE(), 999);</v>
      </c>
    </row>
    <row r="459" spans="1:6">
      <c r="A459" s="316" t="s">
        <v>3177</v>
      </c>
      <c r="B459" s="316" t="s">
        <v>636</v>
      </c>
      <c r="C459" s="316" t="str">
        <f t="shared" si="14"/>
        <v>1743</v>
      </c>
      <c r="D459" s="333" t="s">
        <v>638</v>
      </c>
      <c r="E459" s="333" t="s">
        <v>6233</v>
      </c>
      <c r="F459" s="316" t="str">
        <f t="shared" si="15"/>
        <v>INSERT INTO UPK_TEST.upk_k60.k60_so_buno_link (os_buhin_no, k60_buno_id, created_date, created_tantou_id) VALUES ('77648   3VA0A', 1743, GETDATE(), 999);</v>
      </c>
    </row>
    <row r="460" spans="1:6">
      <c r="A460" s="316" t="s">
        <v>3178</v>
      </c>
      <c r="B460" s="316" t="s">
        <v>637</v>
      </c>
      <c r="C460" s="316" t="str">
        <f t="shared" si="14"/>
        <v>1744</v>
      </c>
      <c r="D460" s="333" t="s">
        <v>639</v>
      </c>
      <c r="E460" s="333" t="s">
        <v>6234</v>
      </c>
      <c r="F460" s="316" t="str">
        <f t="shared" si="15"/>
        <v>INSERT INTO UPK_TEST.upk_k60.k60_so_buno_link (os_buhin_no, k60_buno_id, created_date, created_tantou_id) VALUES ('77649   3VA0A', 1744, GETDATE(), 999);</v>
      </c>
    </row>
    <row r="461" spans="1:6">
      <c r="A461" s="316" t="s">
        <v>3179</v>
      </c>
      <c r="B461" s="316" t="s">
        <v>638</v>
      </c>
      <c r="C461" s="316" t="str">
        <f t="shared" si="14"/>
        <v>1745</v>
      </c>
      <c r="D461" s="333" t="s">
        <v>3181</v>
      </c>
      <c r="E461" s="333" t="s">
        <v>6235</v>
      </c>
      <c r="F461" s="316" t="str">
        <f t="shared" si="15"/>
        <v>INSERT INTO UPK_TEST.upk_k60.k60_so_buno_link (os_buhin_no, k60_buno_id, created_date, created_tantou_id) VALUES ('73211   3VA0A', 1745, GETDATE(), 999);</v>
      </c>
    </row>
    <row r="462" spans="1:6">
      <c r="A462" s="316" t="s">
        <v>3180</v>
      </c>
      <c r="B462" s="316" t="s">
        <v>639</v>
      </c>
      <c r="C462" s="316" t="str">
        <f t="shared" si="14"/>
        <v>1746</v>
      </c>
      <c r="D462" s="333" t="s">
        <v>3182</v>
      </c>
      <c r="E462" s="333" t="s">
        <v>6236</v>
      </c>
      <c r="F462" s="316" t="str">
        <f t="shared" si="15"/>
        <v>INSERT INTO UPK_TEST.upk_k60.k60_so_buno_link (os_buhin_no, k60_buno_id, created_date, created_tantou_id) VALUES ('73233   3VA0A', 1746, GETDATE(), 999);</v>
      </c>
    </row>
    <row r="463" spans="1:6">
      <c r="A463" s="316" t="s">
        <v>3181</v>
      </c>
      <c r="B463" s="316" t="s">
        <v>3181</v>
      </c>
      <c r="C463" s="316" t="str">
        <f t="shared" si="14"/>
        <v>1747</v>
      </c>
      <c r="D463" s="333" t="s">
        <v>3183</v>
      </c>
      <c r="E463" s="333" t="s">
        <v>6237</v>
      </c>
      <c r="F463" s="316" t="str">
        <f t="shared" si="15"/>
        <v>INSERT INTO UPK_TEST.upk_k60.k60_so_buno_link (os_buhin_no, k60_buno_id, created_date, created_tantou_id) VALUES ('75432/3 3VA0A', 1747, GETDATE(), 999);</v>
      </c>
    </row>
    <row r="464" spans="1:6">
      <c r="A464" s="316" t="s">
        <v>3182</v>
      </c>
      <c r="B464" s="316" t="s">
        <v>3182</v>
      </c>
      <c r="C464" s="316" t="str">
        <f t="shared" si="14"/>
        <v>1748</v>
      </c>
      <c r="D464" s="333" t="s">
        <v>3184</v>
      </c>
      <c r="E464" s="333" t="s">
        <v>6238</v>
      </c>
      <c r="F464" s="316" t="str">
        <f t="shared" si="15"/>
        <v>INSERT INTO UPK_TEST.upk_k60.k60_so_buno_link (os_buhin_no, k60_buno_id, created_date, created_tantou_id) VALUES ('76722/3 3VA0A', 1748, GETDATE(), 999);</v>
      </c>
    </row>
    <row r="465" spans="1:6">
      <c r="A465" s="316" t="s">
        <v>3183</v>
      </c>
      <c r="B465" s="316" t="s">
        <v>3183</v>
      </c>
      <c r="C465" s="316" t="str">
        <f t="shared" si="14"/>
        <v>1749</v>
      </c>
      <c r="D465" s="333" t="s">
        <v>3185</v>
      </c>
      <c r="E465" s="333" t="s">
        <v>6239</v>
      </c>
      <c r="F465" s="316" t="str">
        <f t="shared" si="15"/>
        <v>INSERT INTO UPK_TEST.upk_k60.k60_so_buno_link (os_buhin_no, k60_buno_id, created_date, created_tantou_id) VALUES ('75262/3 3VA0A', 1749, GETDATE(), 999);</v>
      </c>
    </row>
    <row r="466" spans="1:6">
      <c r="A466" s="316" t="s">
        <v>3184</v>
      </c>
      <c r="B466" s="316" t="s">
        <v>3184</v>
      </c>
      <c r="C466" s="316" t="str">
        <f t="shared" si="14"/>
        <v>1750</v>
      </c>
      <c r="D466" s="333" t="s">
        <v>640</v>
      </c>
      <c r="E466" s="333" t="s">
        <v>6240</v>
      </c>
      <c r="F466" s="316" t="str">
        <f t="shared" si="15"/>
        <v>INSERT INTO UPK_TEST.upk_k60.k60_so_buno_link (os_buhin_no, k60_buno_id, created_date, created_tantou_id) VALUES ('755C2/3 3VA0A', 1750, GETDATE(), 999);</v>
      </c>
    </row>
    <row r="467" spans="1:6">
      <c r="A467" s="316" t="s">
        <v>3185</v>
      </c>
      <c r="B467" s="316" t="s">
        <v>3185</v>
      </c>
      <c r="C467" s="316" t="str">
        <f t="shared" si="14"/>
        <v>1751</v>
      </c>
      <c r="D467" s="333" t="s">
        <v>641</v>
      </c>
      <c r="E467" s="333" t="s">
        <v>6241</v>
      </c>
      <c r="F467" s="316" t="str">
        <f t="shared" si="15"/>
        <v>INSERT INTO UPK_TEST.upk_k60.k60_so_buno_link (os_buhin_no, k60_buno_id, created_date, created_tantou_id) VALUES ('75784/5 3VA0A', 1751, GETDATE(), 999);</v>
      </c>
    </row>
    <row r="468" spans="1:6">
      <c r="A468" s="316" t="s">
        <v>3186</v>
      </c>
      <c r="B468" s="316" t="s">
        <v>640</v>
      </c>
      <c r="C468" s="316" t="str">
        <f t="shared" si="14"/>
        <v>1752</v>
      </c>
      <c r="D468" s="333" t="s">
        <v>642</v>
      </c>
      <c r="E468" s="333" t="s">
        <v>6242</v>
      </c>
      <c r="F468" s="316" t="str">
        <f t="shared" si="15"/>
        <v>INSERT INTO UPK_TEST.upk_k60.k60_so_buno_link (os_buhin_no, k60_buno_id, created_date, created_tantou_id) VALUES ('64124   4CB0A', 1752, GETDATE(), 999);</v>
      </c>
    </row>
    <row r="469" spans="1:6">
      <c r="A469" s="316" t="s">
        <v>3187</v>
      </c>
      <c r="B469" s="316" t="s">
        <v>641</v>
      </c>
      <c r="C469" s="316" t="str">
        <f t="shared" si="14"/>
        <v>1753</v>
      </c>
      <c r="D469" s="333" t="s">
        <v>643</v>
      </c>
      <c r="E469" s="333" t="s">
        <v>6243</v>
      </c>
      <c r="F469" s="316" t="str">
        <f t="shared" si="15"/>
        <v>INSERT INTO UPK_TEST.upk_k60.k60_so_buno_link (os_buhin_no, k60_buno_id, created_date, created_tantou_id) VALUES ('64124   4CB0A-G', 1753, GETDATE(), 999);</v>
      </c>
    </row>
    <row r="470" spans="1:6">
      <c r="A470" s="316" t="s">
        <v>3188</v>
      </c>
      <c r="B470" s="316" t="s">
        <v>642</v>
      </c>
      <c r="C470" s="316" t="str">
        <f t="shared" si="14"/>
        <v>1754</v>
      </c>
      <c r="D470" s="333" t="s">
        <v>3190</v>
      </c>
      <c r="E470" s="333" t="s">
        <v>6244</v>
      </c>
      <c r="F470" s="316" t="str">
        <f t="shared" si="15"/>
        <v>INSERT INTO UPK_TEST.upk_k60.k60_so_buno_link (os_buhin_no, k60_buno_id, created_date, created_tantou_id) VALUES ('64125   4CB0A', 1754, GETDATE(), 999);</v>
      </c>
    </row>
    <row r="471" spans="1:6">
      <c r="A471" s="316" t="s">
        <v>3189</v>
      </c>
      <c r="B471" s="316" t="s">
        <v>643</v>
      </c>
      <c r="C471" s="316" t="str">
        <f t="shared" si="14"/>
        <v>1755</v>
      </c>
      <c r="D471" s="333" t="s">
        <v>644</v>
      </c>
      <c r="E471" s="333" t="s">
        <v>6245</v>
      </c>
      <c r="F471" s="316" t="str">
        <f t="shared" si="15"/>
        <v>INSERT INTO UPK_TEST.upk_k60.k60_so_buno_link (os_buhin_no, k60_buno_id, created_date, created_tantou_id) VALUES ('64125   4CB0A-G', 1755, GETDATE(), 999);</v>
      </c>
    </row>
    <row r="472" spans="1:6">
      <c r="A472" s="316" t="s">
        <v>3190</v>
      </c>
      <c r="B472" s="316" t="s">
        <v>3190</v>
      </c>
      <c r="C472" s="316" t="str">
        <f t="shared" si="14"/>
        <v>1756</v>
      </c>
      <c r="D472" s="333" t="s">
        <v>645</v>
      </c>
      <c r="E472" s="333" t="s">
        <v>6246</v>
      </c>
      <c r="F472" s="316" t="str">
        <f t="shared" si="15"/>
        <v>INSERT INTO UPK_TEST.upk_k60.k60_so_buno_link (os_buhin_no, k60_buno_id, created_date, created_tantou_id) VALUES ('64182/3 4CB0A', 1756, GETDATE(), 999);</v>
      </c>
    </row>
    <row r="473" spans="1:6">
      <c r="A473" s="316" t="s">
        <v>3191</v>
      </c>
      <c r="B473" s="316" t="s">
        <v>644</v>
      </c>
      <c r="C473" s="316" t="str">
        <f t="shared" si="14"/>
        <v>1757</v>
      </c>
      <c r="D473" s="333" t="s">
        <v>646</v>
      </c>
      <c r="E473" s="333" t="s">
        <v>6247</v>
      </c>
      <c r="F473" s="316" t="str">
        <f t="shared" si="15"/>
        <v>INSERT INTO UPK_TEST.upk_k60.k60_so_buno_link (os_buhin_no, k60_buno_id, created_date, created_tantou_id) VALUES ('67418   4CB0A', 1757, GETDATE(), 999);</v>
      </c>
    </row>
    <row r="474" spans="1:6">
      <c r="A474" s="316" t="s">
        <v>3192</v>
      </c>
      <c r="B474" s="316" t="s">
        <v>645</v>
      </c>
      <c r="C474" s="316" t="str">
        <f t="shared" si="14"/>
        <v>1758</v>
      </c>
      <c r="D474" s="333" t="s">
        <v>647</v>
      </c>
      <c r="E474" s="333" t="s">
        <v>6248</v>
      </c>
      <c r="F474" s="316" t="str">
        <f t="shared" si="15"/>
        <v>INSERT INTO UPK_TEST.upk_k60.k60_so_buno_link (os_buhin_no, k60_buno_id, created_date, created_tantou_id) VALUES ('74356   4CB0A', 1758, GETDATE(), 999);</v>
      </c>
    </row>
    <row r="475" spans="1:6">
      <c r="A475" s="316" t="s">
        <v>3193</v>
      </c>
      <c r="B475" s="316" t="s">
        <v>646</v>
      </c>
      <c r="C475" s="316" t="str">
        <f t="shared" si="14"/>
        <v>1759</v>
      </c>
      <c r="D475" s="333" t="s">
        <v>648</v>
      </c>
      <c r="E475" s="333" t="s">
        <v>6249</v>
      </c>
      <c r="F475" s="316" t="str">
        <f t="shared" si="15"/>
        <v>INSERT INTO UPK_TEST.upk_k60.k60_so_buno_link (os_buhin_no, k60_buno_id, created_date, created_tantou_id) VALUES ('74356   4CB0A-G', 1759, GETDATE(), 999);</v>
      </c>
    </row>
    <row r="476" spans="1:6">
      <c r="A476" s="316" t="s">
        <v>3194</v>
      </c>
      <c r="B476" s="316" t="s">
        <v>647</v>
      </c>
      <c r="C476" s="316" t="str">
        <f t="shared" si="14"/>
        <v>1760</v>
      </c>
      <c r="D476" s="333" t="s">
        <v>649</v>
      </c>
      <c r="E476" s="333" t="s">
        <v>6250</v>
      </c>
      <c r="F476" s="316" t="str">
        <f t="shared" si="15"/>
        <v>INSERT INTO UPK_TEST.upk_k60.k60_so_buno_link (os_buhin_no, k60_buno_id, created_date, created_tantou_id) VALUES ('74356   4CE0A-B', 1760, GETDATE(), 999);</v>
      </c>
    </row>
    <row r="477" spans="1:6">
      <c r="A477" s="316" t="s">
        <v>3195</v>
      </c>
      <c r="B477" s="316" t="s">
        <v>648</v>
      </c>
      <c r="C477" s="316" t="str">
        <f t="shared" si="14"/>
        <v>1761</v>
      </c>
      <c r="D477" s="333" t="s">
        <v>650</v>
      </c>
      <c r="E477" s="333" t="s">
        <v>6251</v>
      </c>
      <c r="F477" s="316" t="str">
        <f t="shared" si="15"/>
        <v>INSERT INTO UPK_TEST.upk_k60.k60_so_buno_link (os_buhin_no, k60_buno_id, created_date, created_tantou_id) VALUES ('74356   4CE0A', 1761, GETDATE(), 999);</v>
      </c>
    </row>
    <row r="478" spans="1:6">
      <c r="A478" s="316" t="s">
        <v>3196</v>
      </c>
      <c r="B478" s="316" t="s">
        <v>649</v>
      </c>
      <c r="C478" s="316" t="str">
        <f t="shared" si="14"/>
        <v>1762</v>
      </c>
      <c r="D478" s="333" t="s">
        <v>651</v>
      </c>
      <c r="E478" s="333" t="s">
        <v>6252</v>
      </c>
      <c r="F478" s="316" t="str">
        <f t="shared" si="15"/>
        <v>INSERT INTO UPK_TEST.upk_k60.k60_so_buno_link (os_buhin_no, k60_buno_id, created_date, created_tantou_id) VALUES ('74356   4CE0A-E', 1762, GETDATE(), 999);</v>
      </c>
    </row>
    <row r="479" spans="1:6">
      <c r="A479" s="316" t="s">
        <v>3197</v>
      </c>
      <c r="B479" s="316" t="s">
        <v>650</v>
      </c>
      <c r="C479" s="316" t="str">
        <f t="shared" si="14"/>
        <v>1763</v>
      </c>
      <c r="D479" s="333" t="s">
        <v>3199</v>
      </c>
      <c r="E479" s="333" t="s">
        <v>6253</v>
      </c>
      <c r="F479" s="316" t="str">
        <f t="shared" si="15"/>
        <v>INSERT INTO UPK_TEST.upk_k60.k60_so_buno_link (os_buhin_no, k60_buno_id, created_date, created_tantou_id) VALUES ('74366   4CB0A', 1763, GETDATE(), 999);</v>
      </c>
    </row>
    <row r="480" spans="1:6">
      <c r="A480" s="316" t="s">
        <v>3198</v>
      </c>
      <c r="B480" s="316" t="s">
        <v>651</v>
      </c>
      <c r="C480" s="316" t="str">
        <f t="shared" si="14"/>
        <v>1764</v>
      </c>
      <c r="D480" s="333" t="s">
        <v>3200</v>
      </c>
      <c r="E480" s="333" t="s">
        <v>6254</v>
      </c>
      <c r="F480" s="316" t="str">
        <f t="shared" si="15"/>
        <v>INSERT INTO UPK_TEST.upk_k60.k60_so_buno_link (os_buhin_no, k60_buno_id, created_date, created_tantou_id) VALUES ('75118   4CB0A', 1764, GETDATE(), 999);</v>
      </c>
    </row>
    <row r="481" spans="1:6">
      <c r="A481" s="316" t="s">
        <v>3199</v>
      </c>
      <c r="B481" s="316" t="s">
        <v>3199</v>
      </c>
      <c r="C481" s="316" t="str">
        <f t="shared" si="14"/>
        <v>1765</v>
      </c>
      <c r="D481" s="333" t="s">
        <v>3201</v>
      </c>
      <c r="E481" s="333" t="s">
        <v>6255</v>
      </c>
      <c r="F481" s="316" t="str">
        <f t="shared" si="15"/>
        <v>INSERT INTO UPK_TEST.upk_k60.k60_so_buno_link (os_buhin_no, k60_buno_id, created_date, created_tantou_id) VALUES ('75676/7 4CE0A', 1765, GETDATE(), 999);</v>
      </c>
    </row>
    <row r="482" spans="1:6">
      <c r="A482" s="316" t="s">
        <v>3200</v>
      </c>
      <c r="B482" s="316" t="s">
        <v>3200</v>
      </c>
      <c r="C482" s="316" t="str">
        <f t="shared" si="14"/>
        <v>1766</v>
      </c>
      <c r="D482" s="333" t="s">
        <v>3202</v>
      </c>
      <c r="E482" s="333" t="s">
        <v>6256</v>
      </c>
      <c r="F482" s="316" t="str">
        <f t="shared" si="15"/>
        <v>INSERT INTO UPK_TEST.upk_k60.k60_so_buno_link (os_buhin_no, k60_buno_id, created_date, created_tantou_id) VALUES ('75676/7 4CE0A-G', 1766, GETDATE(), 999);</v>
      </c>
    </row>
    <row r="483" spans="1:6">
      <c r="A483" s="316" t="s">
        <v>3201</v>
      </c>
      <c r="B483" s="316" t="s">
        <v>3201</v>
      </c>
      <c r="C483" s="316" t="str">
        <f t="shared" si="14"/>
        <v>1767</v>
      </c>
      <c r="D483" s="333" t="s">
        <v>3203</v>
      </c>
      <c r="E483" s="333" t="s">
        <v>6257</v>
      </c>
      <c r="F483" s="316" t="str">
        <f t="shared" si="15"/>
        <v>INSERT INTO UPK_TEST.upk_k60.k60_so_buno_link (os_buhin_no, k60_buno_id, created_date, created_tantou_id) VALUES ('765F4/5 4CC0A', 1767, GETDATE(), 999);</v>
      </c>
    </row>
    <row r="484" spans="1:6">
      <c r="A484" s="316" t="s">
        <v>3202</v>
      </c>
      <c r="B484" s="316" t="s">
        <v>3202</v>
      </c>
      <c r="C484" s="316" t="str">
        <f t="shared" si="14"/>
        <v>1768</v>
      </c>
      <c r="D484" s="333" t="s">
        <v>3204</v>
      </c>
      <c r="E484" s="333" t="s">
        <v>6258</v>
      </c>
      <c r="F484" s="316" t="str">
        <f t="shared" si="15"/>
        <v>INSERT INTO UPK_TEST.upk_k60.k60_so_buno_link (os_buhin_no, k60_buno_id, created_date, created_tantou_id) VALUES ('76466/7 4BC1A', 1768, GETDATE(), 999);</v>
      </c>
    </row>
    <row r="485" spans="1:6">
      <c r="A485" s="316" t="s">
        <v>3203</v>
      </c>
      <c r="B485" s="316" t="s">
        <v>3203</v>
      </c>
      <c r="C485" s="316" t="str">
        <f t="shared" si="14"/>
        <v>1769</v>
      </c>
      <c r="D485" s="333" t="s">
        <v>652</v>
      </c>
      <c r="E485" s="333" t="s">
        <v>6259</v>
      </c>
      <c r="F485" s="316" t="str">
        <f t="shared" si="15"/>
        <v>INSERT INTO UPK_TEST.upk_k60.k60_so_buno_link (os_buhin_no, k60_buno_id, created_date, created_tantou_id) VALUES ('76466/7 6FK0A', 1769, GETDATE(), 999);</v>
      </c>
    </row>
    <row r="486" spans="1:6">
      <c r="A486" s="316" t="s">
        <v>3204</v>
      </c>
      <c r="B486" s="316" t="s">
        <v>3204</v>
      </c>
      <c r="C486" s="316" t="str">
        <f t="shared" si="14"/>
        <v>1770</v>
      </c>
      <c r="D486" s="333" t="s">
        <v>653</v>
      </c>
      <c r="E486" s="333" t="s">
        <v>6260</v>
      </c>
      <c r="F486" s="316" t="str">
        <f t="shared" si="15"/>
        <v>INSERT INTO UPK_TEST.upk_k60.k60_so_buno_link (os_buhin_no, k60_buno_id, created_date, created_tantou_id) VALUES ('75186/7 6FK0A', 1770, GETDATE(), 999);</v>
      </c>
    </row>
    <row r="487" spans="1:6">
      <c r="A487" s="316" t="s">
        <v>3205</v>
      </c>
      <c r="B487" s="316" t="s">
        <v>3204</v>
      </c>
      <c r="C487" s="316" t="str">
        <f t="shared" si="14"/>
        <v>1770</v>
      </c>
      <c r="D487" s="333" t="s">
        <v>654</v>
      </c>
      <c r="E487" s="333" t="s">
        <v>6261</v>
      </c>
      <c r="F487" s="316" t="str">
        <f t="shared" si="15"/>
        <v>INSERT INTO UPK_TEST.upk_k60.k60_so_buno_link (os_buhin_no, k60_buno_id, created_date, created_tantou_id) VALUES ('75186/7 6FK0A YM', 1770, GETDATE(), 999);</v>
      </c>
    </row>
    <row r="488" spans="1:6">
      <c r="A488" s="316" t="s">
        <v>3207</v>
      </c>
      <c r="B488" s="316" t="s">
        <v>652</v>
      </c>
      <c r="C488" s="316" t="str">
        <f t="shared" si="14"/>
        <v>1771</v>
      </c>
      <c r="D488" s="333" t="s">
        <v>5587</v>
      </c>
      <c r="E488" s="333" t="s">
        <v>6262</v>
      </c>
      <c r="F488" s="316" t="str">
        <f t="shared" si="15"/>
        <v>INSERT INTO UPK_TEST.upk_k60.k60_so_buno_link (os_buhin_no, k60_buno_id, created_date, created_tantou_id) VALUES ('751C5   6FK0A', 1771, GETDATE(), 999);</v>
      </c>
    </row>
    <row r="489" spans="1:6">
      <c r="A489" s="316" t="s">
        <v>3208</v>
      </c>
      <c r="B489" s="316" t="s">
        <v>653</v>
      </c>
      <c r="C489" s="316" t="str">
        <f t="shared" si="14"/>
        <v>1772</v>
      </c>
      <c r="D489" s="333" t="s">
        <v>655</v>
      </c>
      <c r="E489" s="333" t="s">
        <v>6263</v>
      </c>
      <c r="F489" s="316" t="str">
        <f t="shared" si="15"/>
        <v>INSERT INTO UPK_TEST.upk_k60.k60_so_buno_link (os_buhin_no, k60_buno_id, created_date, created_tantou_id) VALUES ('751T7   6FK0B', 1772, GETDATE(), 999);</v>
      </c>
    </row>
    <row r="490" spans="1:6">
      <c r="A490" s="316" t="s">
        <v>3209</v>
      </c>
      <c r="B490" s="316" t="s">
        <v>653</v>
      </c>
      <c r="C490" s="316" t="str">
        <f t="shared" si="14"/>
        <v>1772</v>
      </c>
      <c r="D490" s="333" t="s">
        <v>656</v>
      </c>
      <c r="E490" s="333" t="s">
        <v>6264</v>
      </c>
      <c r="F490" s="316" t="str">
        <f t="shared" si="15"/>
        <v>INSERT INTO UPK_TEST.upk_k60.k60_so_buno_link (os_buhin_no, k60_buno_id, created_date, created_tantou_id) VALUES ('751T7   6FK0B YM', 1772, GETDATE(), 999);</v>
      </c>
    </row>
    <row r="491" spans="1:6">
      <c r="A491" s="316" t="s">
        <v>3210</v>
      </c>
      <c r="B491" s="316" t="s">
        <v>654</v>
      </c>
      <c r="C491" s="316" t="str">
        <f t="shared" si="14"/>
        <v>1773</v>
      </c>
      <c r="D491" s="333" t="s">
        <v>657</v>
      </c>
      <c r="E491" s="333" t="s">
        <v>6265</v>
      </c>
      <c r="F491" s="316" t="str">
        <f t="shared" si="15"/>
        <v>INSERT INTO UPK_TEST.upk_k60.k60_so_buno_link (os_buhin_no, k60_buno_id, created_date, created_tantou_id) VALUES ('73211   4CC1A', 1773, GETDATE(), 999);</v>
      </c>
    </row>
    <row r="492" spans="1:6">
      <c r="A492" s="316" t="s">
        <v>3211</v>
      </c>
      <c r="B492" s="316" t="s">
        <v>5587</v>
      </c>
      <c r="C492" s="316" t="str">
        <f t="shared" si="14"/>
        <v>1774</v>
      </c>
      <c r="D492" s="333" t="s">
        <v>658</v>
      </c>
      <c r="E492" s="333" t="s">
        <v>6266</v>
      </c>
      <c r="F492" s="316" t="str">
        <f t="shared" si="15"/>
        <v>INSERT INTO UPK_TEST.upk_k60.k60_so_buno_link (os_buhin_no, k60_buno_id, created_date, created_tantou_id) VALUES ('62522/3  5TA0A', 1774, GETDATE(), 999);</v>
      </c>
    </row>
    <row r="493" spans="1:6">
      <c r="A493" s="316" t="s">
        <v>3212</v>
      </c>
      <c r="B493" s="316" t="s">
        <v>655</v>
      </c>
      <c r="C493" s="316" t="str">
        <f t="shared" si="14"/>
        <v>1775</v>
      </c>
      <c r="D493" s="333" t="s">
        <v>659</v>
      </c>
      <c r="E493" s="333" t="s">
        <v>6267</v>
      </c>
      <c r="F493" s="316" t="str">
        <f t="shared" si="15"/>
        <v>INSERT INTO UPK_TEST.upk_k60.k60_so_buno_link (os_buhin_no, k60_buno_id, created_date, created_tantou_id) VALUES ('65616    5TA0A', 1775, GETDATE(), 999);</v>
      </c>
    </row>
    <row r="494" spans="1:6">
      <c r="A494" s="316" t="s">
        <v>3213</v>
      </c>
      <c r="B494" s="316" t="s">
        <v>656</v>
      </c>
      <c r="C494" s="316" t="str">
        <f t="shared" si="14"/>
        <v>1776</v>
      </c>
      <c r="D494" s="333" t="s">
        <v>5588</v>
      </c>
      <c r="E494" s="333" t="s">
        <v>6268</v>
      </c>
      <c r="F494" s="316" t="str">
        <f t="shared" si="15"/>
        <v>INSERT INTO UPK_TEST.upk_k60.k60_so_buno_link (os_buhin_no, k60_buno_id, created_date, created_tantou_id) VALUES ('67632    5TA0A', 1776, GETDATE(), 999);</v>
      </c>
    </row>
    <row r="495" spans="1:6">
      <c r="A495" s="316" t="s">
        <v>3214</v>
      </c>
      <c r="B495" s="316" t="s">
        <v>657</v>
      </c>
      <c r="C495" s="316" t="str">
        <f t="shared" si="14"/>
        <v>1777</v>
      </c>
      <c r="D495" s="333" t="s">
        <v>5589</v>
      </c>
      <c r="E495" s="333" t="s">
        <v>6269</v>
      </c>
      <c r="F495" s="316" t="str">
        <f t="shared" si="15"/>
        <v>INSERT INTO UPK_TEST.upk_k60.k60_so_buno_link (os_buhin_no, k60_buno_id, created_date, created_tantou_id) VALUES ('73211    5TA0A', 1777, GETDATE(), 999);</v>
      </c>
    </row>
    <row r="496" spans="1:6">
      <c r="A496" s="316" t="s">
        <v>3216</v>
      </c>
      <c r="B496" s="316" t="s">
        <v>658</v>
      </c>
      <c r="C496" s="316" t="str">
        <f t="shared" si="14"/>
        <v>1778</v>
      </c>
      <c r="D496" s="333" t="s">
        <v>660</v>
      </c>
      <c r="E496" s="333" t="s">
        <v>6270</v>
      </c>
      <c r="F496" s="316" t="str">
        <f t="shared" si="15"/>
        <v>INSERT INTO UPK_TEST.upk_k60.k60_so_buno_link (os_buhin_no, k60_buno_id, created_date, created_tantou_id) VALUES ('75118    5TA0A', 1778, GETDATE(), 999);</v>
      </c>
    </row>
    <row r="497" spans="1:6">
      <c r="A497" s="316" t="s">
        <v>3217</v>
      </c>
      <c r="B497" s="316" t="s">
        <v>659</v>
      </c>
      <c r="C497" s="316" t="str">
        <f t="shared" si="14"/>
        <v>1779</v>
      </c>
      <c r="D497" s="333" t="s">
        <v>661</v>
      </c>
      <c r="E497" s="333" t="s">
        <v>6271</v>
      </c>
      <c r="F497" s="316" t="str">
        <f t="shared" si="15"/>
        <v>INSERT INTO UPK_TEST.upk_k60.k60_so_buno_link (os_buhin_no, k60_buno_id, created_date, created_tantou_id) VALUES ('75442    5TA0A', 1779, GETDATE(), 999);</v>
      </c>
    </row>
    <row r="498" spans="1:6">
      <c r="A498" s="316" t="s">
        <v>3219</v>
      </c>
      <c r="B498" s="316" t="s">
        <v>5588</v>
      </c>
      <c r="C498" s="316" t="str">
        <f t="shared" si="14"/>
        <v>1780</v>
      </c>
      <c r="D498" s="333" t="s">
        <v>5590</v>
      </c>
      <c r="E498" s="333" t="s">
        <v>6272</v>
      </c>
      <c r="F498" s="316" t="str">
        <f t="shared" si="15"/>
        <v>INSERT INTO UPK_TEST.upk_k60.k60_so_buno_link (os_buhin_no, k60_buno_id, created_date, created_tantou_id) VALUES ('75556/7  5TA0A', 1780, GETDATE(), 999);</v>
      </c>
    </row>
    <row r="499" spans="1:6">
      <c r="A499" s="316" t="s">
        <v>3220</v>
      </c>
      <c r="B499" s="316" t="s">
        <v>5589</v>
      </c>
      <c r="C499" s="316" t="str">
        <f t="shared" si="14"/>
        <v>1781</v>
      </c>
      <c r="D499" s="333" t="s">
        <v>662</v>
      </c>
      <c r="E499" s="333" t="s">
        <v>6273</v>
      </c>
      <c r="F499" s="316" t="str">
        <f t="shared" si="15"/>
        <v>INSERT INTO UPK_TEST.upk_k60.k60_so_buno_link (os_buhin_no, k60_buno_id, created_date, created_tantou_id) VALUES ('76352/3  5TA1A', 1781, GETDATE(), 999);</v>
      </c>
    </row>
    <row r="500" spans="1:6">
      <c r="A500" s="316" t="s">
        <v>3221</v>
      </c>
      <c r="B500" s="316" t="s">
        <v>660</v>
      </c>
      <c r="C500" s="316" t="str">
        <f t="shared" si="14"/>
        <v>1782</v>
      </c>
      <c r="D500" s="333" t="s">
        <v>5591</v>
      </c>
      <c r="E500" s="333" t="s">
        <v>6274</v>
      </c>
      <c r="F500" s="316" t="str">
        <f t="shared" si="15"/>
        <v>INSERT INTO UPK_TEST.upk_k60.k60_so_buno_link (os_buhin_no, k60_buno_id, created_date, created_tantou_id) VALUES ('76458    5TA0A', 1782, GETDATE(), 999);</v>
      </c>
    </row>
    <row r="501" spans="1:6">
      <c r="A501" s="316" t="s">
        <v>3222</v>
      </c>
      <c r="B501" s="316" t="s">
        <v>661</v>
      </c>
      <c r="C501" s="316" t="str">
        <f t="shared" si="14"/>
        <v>1783</v>
      </c>
      <c r="D501" s="333" t="s">
        <v>5592</v>
      </c>
      <c r="E501" s="333" t="s">
        <v>6275</v>
      </c>
      <c r="F501" s="316" t="str">
        <f t="shared" si="15"/>
        <v>INSERT INTO UPK_TEST.upk_k60.k60_so_buno_link (os_buhin_no, k60_buno_id, created_date, created_tantou_id) VALUES ('76459    5TA0A', 1783, GETDATE(), 999);</v>
      </c>
    </row>
    <row r="502" spans="1:6">
      <c r="A502" s="316" t="s">
        <v>3223</v>
      </c>
      <c r="B502" s="316" t="s">
        <v>5590</v>
      </c>
      <c r="C502" s="316" t="str">
        <f t="shared" si="14"/>
        <v>1784</v>
      </c>
      <c r="D502" s="333" t="s">
        <v>5593</v>
      </c>
      <c r="E502" s="333" t="s">
        <v>6276</v>
      </c>
      <c r="F502" s="316" t="str">
        <f t="shared" si="15"/>
        <v>INSERT INTO UPK_TEST.upk_k60.k60_so_buno_link (os_buhin_no, k60_buno_id, created_date, created_tantou_id) VALUES ('76642/3  5TA0A', 1784, GETDATE(), 999);</v>
      </c>
    </row>
    <row r="503" spans="1:6">
      <c r="A503" s="316" t="s">
        <v>3224</v>
      </c>
      <c r="B503" s="316" t="s">
        <v>662</v>
      </c>
      <c r="C503" s="316" t="str">
        <f t="shared" si="14"/>
        <v>1785</v>
      </c>
      <c r="D503" s="333" t="s">
        <v>663</v>
      </c>
      <c r="E503" s="333" t="s">
        <v>6277</v>
      </c>
      <c r="F503" s="316" t="str">
        <f t="shared" si="15"/>
        <v>INSERT INTO UPK_TEST.upk_k60.k60_so_buno_link (os_buhin_no, k60_buno_id, created_date, created_tantou_id) VALUES ('79122    5TA0A', 1785, GETDATE(), 999);</v>
      </c>
    </row>
    <row r="504" spans="1:6">
      <c r="A504" s="316" t="s">
        <v>3225</v>
      </c>
      <c r="B504" s="316" t="s">
        <v>5591</v>
      </c>
      <c r="C504" s="316" t="str">
        <f t="shared" si="14"/>
        <v>1786</v>
      </c>
      <c r="D504" s="333" t="s">
        <v>664</v>
      </c>
      <c r="E504" s="333" t="s">
        <v>6278</v>
      </c>
      <c r="F504" s="316" t="str">
        <f t="shared" si="15"/>
        <v>INSERT INTO UPK_TEST.upk_k60.k60_so_buno_link (os_buhin_no, k60_buno_id, created_date, created_tantou_id) VALUES ('79126/7   5TA0A', 1786, GETDATE(), 999);</v>
      </c>
    </row>
    <row r="505" spans="1:6">
      <c r="A505" s="316" t="s">
        <v>3226</v>
      </c>
      <c r="B505" s="316" t="s">
        <v>5592</v>
      </c>
      <c r="C505" s="316" t="str">
        <f t="shared" si="14"/>
        <v>1787</v>
      </c>
      <c r="D505" s="333" t="s">
        <v>5594</v>
      </c>
      <c r="E505" s="333" t="s">
        <v>6279</v>
      </c>
      <c r="F505" s="316" t="str">
        <f t="shared" si="15"/>
        <v>INSERT INTO UPK_TEST.upk_k60.k60_so_buno_link (os_buhin_no, k60_buno_id, created_date, created_tantou_id) VALUES ('80142/3  5TA0A', 1787, GETDATE(), 999);</v>
      </c>
    </row>
    <row r="506" spans="1:6">
      <c r="A506" s="316" t="s">
        <v>3227</v>
      </c>
      <c r="B506" s="316" t="s">
        <v>5593</v>
      </c>
      <c r="C506" s="316" t="str">
        <f t="shared" si="14"/>
        <v>1788</v>
      </c>
      <c r="D506" s="333" t="s">
        <v>5595</v>
      </c>
      <c r="E506" s="333" t="s">
        <v>6280</v>
      </c>
      <c r="F506" s="316" t="str">
        <f t="shared" si="15"/>
        <v>INSERT INTO UPK_TEST.upk_k60.k60_so_buno_link (os_buhin_no, k60_buno_id, created_date, created_tantou_id) VALUES ('80148/9  5TA0A', 1788, GETDATE(), 999);</v>
      </c>
    </row>
    <row r="507" spans="1:6">
      <c r="A507" s="316" t="s">
        <v>3228</v>
      </c>
      <c r="B507" s="316" t="s">
        <v>663</v>
      </c>
      <c r="C507" s="316" t="str">
        <f t="shared" si="14"/>
        <v>1789</v>
      </c>
      <c r="D507" s="333" t="s">
        <v>5596</v>
      </c>
      <c r="E507" s="333" t="s">
        <v>6281</v>
      </c>
      <c r="F507" s="316" t="str">
        <f t="shared" si="15"/>
        <v>INSERT INTO UPK_TEST.upk_k60.k60_so_buno_link (os_buhin_no, k60_buno_id, created_date, created_tantou_id) VALUES ('90136    5TA0A', 1789, GETDATE(), 999);</v>
      </c>
    </row>
    <row r="508" spans="1:6">
      <c r="A508" s="316" t="s">
        <v>3229</v>
      </c>
      <c r="B508" s="316" t="s">
        <v>664</v>
      </c>
      <c r="C508" s="316" t="str">
        <f t="shared" si="14"/>
        <v>1790</v>
      </c>
      <c r="D508" s="333" t="s">
        <v>665</v>
      </c>
      <c r="E508" s="333" t="s">
        <v>6282</v>
      </c>
      <c r="F508" s="316" t="str">
        <f t="shared" si="15"/>
        <v>INSERT INTO UPK_TEST.upk_k60.k60_so_buno_link (os_buhin_no, k60_buno_id, created_date, created_tantou_id) VALUES ('90137    5TA0A', 1790, GETDATE(), 999);</v>
      </c>
    </row>
    <row r="509" spans="1:6">
      <c r="A509" s="316" t="s">
        <v>3230</v>
      </c>
      <c r="B509" s="316" t="s">
        <v>5594</v>
      </c>
      <c r="C509" s="316" t="str">
        <f t="shared" si="14"/>
        <v>1791</v>
      </c>
      <c r="D509" s="333" t="s">
        <v>5597</v>
      </c>
      <c r="E509" s="333" t="s">
        <v>6283</v>
      </c>
      <c r="F509" s="316" t="str">
        <f t="shared" si="15"/>
        <v>INSERT INTO UPK_TEST.upk_k60.k60_so_buno_link (os_buhin_no, k60_buno_id, created_date, created_tantou_id) VALUES ('64182/3  6MA0A', 1791, GETDATE(), 999);</v>
      </c>
    </row>
    <row r="510" spans="1:6">
      <c r="A510" s="316" t="s">
        <v>3231</v>
      </c>
      <c r="B510" s="316" t="s">
        <v>5595</v>
      </c>
      <c r="C510" s="316" t="str">
        <f t="shared" si="14"/>
        <v>1792</v>
      </c>
      <c r="D510" s="333" t="s">
        <v>5598</v>
      </c>
      <c r="E510" s="333" t="s">
        <v>6284</v>
      </c>
      <c r="F510" s="316" t="str">
        <f t="shared" si="15"/>
        <v>INSERT INTO UPK_TEST.upk_k60.k60_so_buno_link (os_buhin_no, k60_buno_id, created_date, created_tantou_id) VALUES ('75186/7  6MA0A', 1792, GETDATE(), 999);</v>
      </c>
    </row>
    <row r="511" spans="1:6">
      <c r="A511" s="316" t="s">
        <v>3232</v>
      </c>
      <c r="B511" s="316" t="s">
        <v>5596</v>
      </c>
      <c r="C511" s="316" t="str">
        <f t="shared" si="14"/>
        <v>1793</v>
      </c>
      <c r="D511" s="333" t="s">
        <v>5599</v>
      </c>
      <c r="E511" s="333" t="s">
        <v>6285</v>
      </c>
      <c r="F511" s="316" t="str">
        <f t="shared" si="15"/>
        <v>INSERT INTO UPK_TEST.upk_k60.k60_so_buno_link (os_buhin_no, k60_buno_id, created_date, created_tantou_id) VALUES ('74542/3  6MR0A', 1793, GETDATE(), 999);</v>
      </c>
    </row>
    <row r="512" spans="1:6">
      <c r="A512" s="316" t="s">
        <v>3233</v>
      </c>
      <c r="B512" s="316" t="s">
        <v>665</v>
      </c>
      <c r="C512" s="316" t="str">
        <f t="shared" si="14"/>
        <v>1794</v>
      </c>
      <c r="D512" s="333" t="s">
        <v>3237</v>
      </c>
      <c r="E512" s="333" t="s">
        <v>6286</v>
      </c>
      <c r="F512" s="316" t="str">
        <f t="shared" si="15"/>
        <v>INSERT INTO UPK_TEST.upk_k60.k60_so_buno_link (os_buhin_no, k60_buno_id, created_date, created_tantou_id) VALUES ('75118    5TL0A  ', 1794, GETDATE(), 999);</v>
      </c>
    </row>
    <row r="513" spans="1:6">
      <c r="A513" s="316" t="s">
        <v>3234</v>
      </c>
      <c r="B513" s="316" t="s">
        <v>5597</v>
      </c>
      <c r="C513" s="316" t="str">
        <f t="shared" si="14"/>
        <v>1795</v>
      </c>
      <c r="D513" s="333" t="s">
        <v>5600</v>
      </c>
      <c r="E513" s="333" t="s">
        <v>6287</v>
      </c>
      <c r="F513" s="316" t="str">
        <f t="shared" si="15"/>
        <v>INSERT INTO UPK_TEST.upk_k60.k60_so_buno_link (os_buhin_no, k60_buno_id, created_date, created_tantou_id) VALUES ('63122/3  6GW0A', 1795, GETDATE(), 999);</v>
      </c>
    </row>
    <row r="514" spans="1:6">
      <c r="A514" s="316" t="s">
        <v>3235</v>
      </c>
      <c r="B514" s="316" t="s">
        <v>5598</v>
      </c>
      <c r="C514" s="316" t="str">
        <f t="shared" si="14"/>
        <v>1796</v>
      </c>
      <c r="D514" s="333" t="s">
        <v>3241</v>
      </c>
      <c r="E514" s="333" t="s">
        <v>6288</v>
      </c>
      <c r="F514" s="316" t="str">
        <f t="shared" si="15"/>
        <v>INSERT INTO UPK_TEST.upk_k60.k60_so_buno_link (os_buhin_no, k60_buno_id, created_date, created_tantou_id) VALUES ('64178/9  6RA0A', 1796, GETDATE(), 999);</v>
      </c>
    </row>
    <row r="515" spans="1:6">
      <c r="A515" s="316" t="s">
        <v>3236</v>
      </c>
      <c r="B515" s="316" t="s">
        <v>5599</v>
      </c>
      <c r="C515" s="316" t="str">
        <f t="shared" si="14"/>
        <v>1797</v>
      </c>
      <c r="D515" s="333" t="s">
        <v>666</v>
      </c>
      <c r="E515" s="333" t="s">
        <v>6289</v>
      </c>
      <c r="F515" s="316" t="str">
        <f t="shared" si="15"/>
        <v>INSERT INTO UPK_TEST.upk_k60.k60_so_buno_link (os_buhin_no, k60_buno_id, created_date, created_tantou_id) VALUES ('641G0/1  6RA0A', 1797, GETDATE(), 999);</v>
      </c>
    </row>
    <row r="516" spans="1:6">
      <c r="A516" s="316" t="s">
        <v>3237</v>
      </c>
      <c r="B516" s="316" t="s">
        <v>3237</v>
      </c>
      <c r="C516" s="316" t="str">
        <f t="shared" si="14"/>
        <v>1798</v>
      </c>
      <c r="D516" s="333" t="s">
        <v>667</v>
      </c>
      <c r="E516" s="333" t="s">
        <v>6290</v>
      </c>
      <c r="F516" s="316" t="str">
        <f t="shared" si="15"/>
        <v>INSERT INTO UPK_TEST.upk_k60.k60_so_buno_link (os_buhin_no, k60_buno_id, created_date, created_tantou_id) VALUES ('5220A N1200/N1100', 1798, GETDATE(), 999);</v>
      </c>
    </row>
    <row r="517" spans="1:6">
      <c r="A517" s="316" t="s">
        <v>3239</v>
      </c>
      <c r="B517" s="316" t="s">
        <v>5600</v>
      </c>
      <c r="C517" s="316" t="str">
        <f t="shared" si="14"/>
        <v>1799</v>
      </c>
      <c r="D517" s="333" t="s">
        <v>668</v>
      </c>
      <c r="E517" s="333" t="s">
        <v>6291</v>
      </c>
      <c r="F517" s="316" t="str">
        <f t="shared" si="15"/>
        <v>INSERT INTO UPK_TEST.upk_k60.k60_so_buno_link (os_buhin_no, k60_buno_id, created_date, created_tantou_id) VALUES ('75176/7  6RA0A', 1799, GETDATE(), 999);</v>
      </c>
    </row>
    <row r="518" spans="1:6">
      <c r="A518" s="316" t="s">
        <v>3241</v>
      </c>
      <c r="B518" s="316" t="s">
        <v>3241</v>
      </c>
      <c r="C518" s="316" t="str">
        <f t="shared" ref="C518:C581" si="16">VLOOKUP($B518,$D$5:$E$2000,2,FALSE)</f>
        <v>1800</v>
      </c>
      <c r="D518" s="333" t="s">
        <v>669</v>
      </c>
      <c r="E518" s="333" t="s">
        <v>6292</v>
      </c>
      <c r="F518" s="316" t="str">
        <f t="shared" ref="F518:F581" si="17">$P$2&amp;"'"&amp;$A518&amp;"', "&amp;$C518&amp;", GETDATE(), 999);"</f>
        <v>INSERT INTO UPK_TEST.upk_k60.k60_so_buno_link (os_buhin_no, k60_buno_id, created_date, created_tantou_id) VALUES ('5220A N4200/N4100', 1800, GETDATE(), 999);</v>
      </c>
    </row>
    <row r="519" spans="1:6">
      <c r="A519" s="316" t="s">
        <v>3242</v>
      </c>
      <c r="B519" s="316" t="s">
        <v>666</v>
      </c>
      <c r="C519" s="316" t="str">
        <f t="shared" si="16"/>
        <v>1801</v>
      </c>
      <c r="D519" s="333" t="s">
        <v>670</v>
      </c>
      <c r="E519" s="333" t="s">
        <v>6293</v>
      </c>
      <c r="F519" s="316" t="str">
        <f t="shared" si="17"/>
        <v>INSERT INTO UPK_TEST.upk_k60.k60_so_buno_link (os_buhin_no, k60_buno_id, created_date, created_tantou_id) VALUES ('75262    6RA1A', 1801, GETDATE(), 999);</v>
      </c>
    </row>
    <row r="520" spans="1:6">
      <c r="A520" s="316" t="s">
        <v>3243</v>
      </c>
      <c r="B520" s="316" t="s">
        <v>667</v>
      </c>
      <c r="C520" s="316" t="str">
        <f t="shared" si="16"/>
        <v>1802</v>
      </c>
      <c r="D520" s="333" t="s">
        <v>671</v>
      </c>
      <c r="E520" s="333" t="s">
        <v>6294</v>
      </c>
      <c r="F520" s="316" t="str">
        <f t="shared" si="17"/>
        <v>INSERT INTO UPK_TEST.upk_k60.k60_so_buno_link (os_buhin_no, k60_buno_id, created_date, created_tantou_id) VALUES ('5220A    M8000', 1802, GETDATE(), 999);</v>
      </c>
    </row>
    <row r="521" spans="1:6">
      <c r="A521" s="316" t="s">
        <v>3244</v>
      </c>
      <c r="B521" s="316" t="s">
        <v>668</v>
      </c>
      <c r="C521" s="316" t="str">
        <f t="shared" si="16"/>
        <v>1803</v>
      </c>
      <c r="D521" s="333" t="s">
        <v>5601</v>
      </c>
      <c r="E521" s="333" t="s">
        <v>6295</v>
      </c>
      <c r="F521" s="316" t="str">
        <f t="shared" si="17"/>
        <v>INSERT INTO UPK_TEST.upk_k60.k60_so_buno_link (os_buhin_no, k60_buno_id, created_date, created_tantou_id) VALUES ('75263    6RA1A', 1803, GETDATE(), 999);</v>
      </c>
    </row>
    <row r="522" spans="1:6">
      <c r="A522" s="316" t="s">
        <v>3245</v>
      </c>
      <c r="B522" s="316" t="s">
        <v>669</v>
      </c>
      <c r="C522" s="316" t="str">
        <f t="shared" si="16"/>
        <v>1804</v>
      </c>
      <c r="D522" s="333" t="s">
        <v>5602</v>
      </c>
      <c r="E522" s="333" t="s">
        <v>6296</v>
      </c>
      <c r="F522" s="316" t="str">
        <f t="shared" si="17"/>
        <v>INSERT INTO UPK_TEST.upk_k60.k60_so_buno_link (os_buhin_no, k60_buno_id, created_date, created_tantou_id) VALUES ('5220A    M7900', 1804, GETDATE(), 999);</v>
      </c>
    </row>
    <row r="523" spans="1:6">
      <c r="A523" s="316" t="s">
        <v>3246</v>
      </c>
      <c r="B523" s="316" t="s">
        <v>670</v>
      </c>
      <c r="C523" s="316" t="str">
        <f t="shared" si="16"/>
        <v>1805</v>
      </c>
      <c r="D523" s="333" t="s">
        <v>3251</v>
      </c>
      <c r="E523" s="333" t="s">
        <v>6297</v>
      </c>
      <c r="F523" s="316" t="str">
        <f t="shared" si="17"/>
        <v>INSERT INTO UPK_TEST.upk_k60.k60_so_buno_link (os_buhin_no, k60_buno_id, created_date, created_tantou_id) VALUES ('75652    6RA0A-J', 1805, GETDATE(), 999);</v>
      </c>
    </row>
    <row r="524" spans="1:6">
      <c r="A524" s="316" t="s">
        <v>3247</v>
      </c>
      <c r="B524" s="316" t="s">
        <v>671</v>
      </c>
      <c r="C524" s="316" t="str">
        <f t="shared" si="16"/>
        <v>1806</v>
      </c>
      <c r="D524" s="333" t="s">
        <v>5603</v>
      </c>
      <c r="E524" s="333" t="s">
        <v>6298</v>
      </c>
      <c r="F524" s="316" t="str">
        <f t="shared" si="17"/>
        <v>INSERT INTO UPK_TEST.upk_k60.k60_so_buno_link (os_buhin_no, k60_buno_id, created_date, created_tantou_id) VALUES ('75652    6RA0A', 1806, GETDATE(), 999);</v>
      </c>
    </row>
    <row r="525" spans="1:6">
      <c r="A525" s="316" t="s">
        <v>3248</v>
      </c>
      <c r="B525" s="316" t="s">
        <v>5601</v>
      </c>
      <c r="C525" s="316" t="str">
        <f t="shared" si="16"/>
        <v>1807</v>
      </c>
      <c r="D525" s="333" t="s">
        <v>5604</v>
      </c>
      <c r="E525" s="333" t="s">
        <v>6299</v>
      </c>
      <c r="F525" s="316" t="str">
        <f t="shared" si="17"/>
        <v>INSERT INTO UPK_TEST.upk_k60.k60_so_buno_link (os_buhin_no, k60_buno_id, created_date, created_tantou_id) VALUES ('75658/9  6RA0A', 1807, GETDATE(), 999);</v>
      </c>
    </row>
    <row r="526" spans="1:6">
      <c r="A526" s="316" t="s">
        <v>3250</v>
      </c>
      <c r="B526" s="316" t="s">
        <v>5602</v>
      </c>
      <c r="C526" s="316" t="str">
        <f t="shared" si="16"/>
        <v>1808</v>
      </c>
      <c r="D526" s="333" t="s">
        <v>3255</v>
      </c>
      <c r="E526" s="333" t="s">
        <v>6300</v>
      </c>
      <c r="F526" s="316" t="str">
        <f t="shared" si="17"/>
        <v>INSERT INTO UPK_TEST.upk_k60.k60_so_buno_link (os_buhin_no, k60_buno_id, created_date, created_tantou_id) VALUES ('75662/3  6RA0A', 1808, GETDATE(), 999);</v>
      </c>
    </row>
    <row r="527" spans="1:6">
      <c r="A527" s="316" t="s">
        <v>3251</v>
      </c>
      <c r="B527" s="316" t="s">
        <v>3251</v>
      </c>
      <c r="C527" s="316" t="str">
        <f t="shared" si="16"/>
        <v>1809</v>
      </c>
      <c r="D527" s="333" t="s">
        <v>5605</v>
      </c>
      <c r="E527" s="333" t="s">
        <v>6301</v>
      </c>
      <c r="F527" s="316" t="str">
        <f t="shared" si="17"/>
        <v>INSERT INTO UPK_TEST.upk_k60.k60_so_buno_link (os_buhin_no, k60_buno_id, created_date, created_tantou_id) VALUES ('5220A T9200/T9100', 1809, GETDATE(), 999);</v>
      </c>
    </row>
    <row r="528" spans="1:6">
      <c r="A528" s="316" t="s">
        <v>3252</v>
      </c>
      <c r="B528" s="316" t="s">
        <v>5603</v>
      </c>
      <c r="C528" s="316" t="str">
        <f t="shared" si="16"/>
        <v>1810</v>
      </c>
      <c r="D528" s="333" t="s">
        <v>5606</v>
      </c>
      <c r="E528" s="333" t="s">
        <v>6302</v>
      </c>
      <c r="F528" s="316" t="str">
        <f t="shared" si="17"/>
        <v>INSERT INTO UPK_TEST.upk_k60.k60_so_buno_link (os_buhin_no, k60_buno_id, created_date, created_tantou_id) VALUES ('75934/5  6RA0A', 1810, GETDATE(), 999);</v>
      </c>
    </row>
    <row r="529" spans="1:6">
      <c r="A529" s="316" t="s">
        <v>3254</v>
      </c>
      <c r="B529" s="316" t="s">
        <v>5604</v>
      </c>
      <c r="C529" s="316" t="str">
        <f t="shared" si="16"/>
        <v>1811</v>
      </c>
      <c r="D529" s="333" t="s">
        <v>3259</v>
      </c>
      <c r="E529" s="333" t="s">
        <v>6303</v>
      </c>
      <c r="F529" s="316" t="str">
        <f t="shared" si="17"/>
        <v>INSERT INTO UPK_TEST.upk_k60.k60_so_buno_link (os_buhin_no, k60_buno_id, created_date, created_tantou_id) VALUES ('75942/3  6RA0A', 1811, GETDATE(), 999);</v>
      </c>
    </row>
    <row r="530" spans="1:6">
      <c r="A530" s="316" t="s">
        <v>3255</v>
      </c>
      <c r="B530" s="316" t="s">
        <v>3255</v>
      </c>
      <c r="C530" s="316" t="str">
        <f t="shared" si="16"/>
        <v>1812</v>
      </c>
      <c r="D530" s="333" t="s">
        <v>672</v>
      </c>
      <c r="E530" s="333" t="s">
        <v>6304</v>
      </c>
      <c r="F530" s="316" t="str">
        <f t="shared" si="17"/>
        <v>INSERT INTO UPK_TEST.upk_k60.k60_so_buno_link (os_buhin_no, k60_buno_id, created_date, created_tantou_id) VALUES ('5220A M9200/M9100', 1812, GETDATE(), 999);</v>
      </c>
    </row>
    <row r="531" spans="1:6">
      <c r="A531" s="316" t="s">
        <v>3256</v>
      </c>
      <c r="B531" s="316" t="s">
        <v>5605</v>
      </c>
      <c r="C531" s="316" t="str">
        <f t="shared" si="16"/>
        <v>1813</v>
      </c>
      <c r="D531" s="333" t="s">
        <v>673</v>
      </c>
      <c r="E531" s="333" t="s">
        <v>6305</v>
      </c>
      <c r="F531" s="316" t="str">
        <f t="shared" si="17"/>
        <v>INSERT INTO UPK_TEST.upk_k60.k60_so_buno_link (os_buhin_no, k60_buno_id, created_date, created_tantou_id) VALUES ('76464/5  6RA0A', 1813, GETDATE(), 999);</v>
      </c>
    </row>
    <row r="532" spans="1:6">
      <c r="A532" s="316" t="s">
        <v>3258</v>
      </c>
      <c r="B532" s="316" t="s">
        <v>5606</v>
      </c>
      <c r="C532" s="316" t="str">
        <f t="shared" si="16"/>
        <v>1814</v>
      </c>
      <c r="D532" s="333" t="s">
        <v>674</v>
      </c>
      <c r="E532" s="333" t="s">
        <v>6306</v>
      </c>
      <c r="F532" s="316" t="str">
        <f t="shared" si="17"/>
        <v>INSERT INTO UPK_TEST.upk_k60.k60_so_buno_link (os_buhin_no, k60_buno_id, created_date, created_tantou_id) VALUES ('9450C 04300/04500 ', 1814, GETDATE(), 999);</v>
      </c>
    </row>
    <row r="533" spans="1:6">
      <c r="A533" s="316" t="s">
        <v>3259</v>
      </c>
      <c r="B533" s="316" t="s">
        <v>3259</v>
      </c>
      <c r="C533" s="316" t="str">
        <f t="shared" si="16"/>
        <v>1815</v>
      </c>
      <c r="D533" s="333" t="s">
        <v>675</v>
      </c>
      <c r="E533" s="333" t="s">
        <v>6307</v>
      </c>
      <c r="F533" s="316" t="str">
        <f t="shared" si="17"/>
        <v>INSERT INTO UPK_TEST.upk_k60.k60_so_buno_link (os_buhin_no, k60_buno_id, created_date, created_tantou_id) VALUES ('9450C 04400/04600', 1815, GETDATE(), 999);</v>
      </c>
    </row>
    <row r="534" spans="1:6">
      <c r="A534" s="316" t="s">
        <v>672</v>
      </c>
      <c r="B534" s="316" t="s">
        <v>672</v>
      </c>
      <c r="C534" s="316" t="str">
        <f t="shared" si="16"/>
        <v>1816</v>
      </c>
      <c r="D534" s="333" t="s">
        <v>676</v>
      </c>
      <c r="E534" s="333" t="s">
        <v>6308</v>
      </c>
      <c r="F534" s="316" t="str">
        <f t="shared" si="17"/>
        <v>INSERT INTO UPK_TEST.upk_k60.k60_so_buno_link (os_buhin_no, k60_buno_id, created_date, created_tantou_id) VALUES ('9450C 04900', 1816, GETDATE(), 999);</v>
      </c>
    </row>
    <row r="535" spans="1:6">
      <c r="A535" s="316" t="s">
        <v>673</v>
      </c>
      <c r="B535" s="316" t="s">
        <v>673</v>
      </c>
      <c r="C535" s="316" t="str">
        <f t="shared" si="16"/>
        <v>1817</v>
      </c>
      <c r="D535" s="333" t="s">
        <v>677</v>
      </c>
      <c r="E535" s="333" t="s">
        <v>6309</v>
      </c>
      <c r="F535" s="316" t="str">
        <f t="shared" si="17"/>
        <v>INSERT INTO UPK_TEST.upk_k60.k60_so_buno_link (os_buhin_no, k60_buno_id, created_date, created_tantou_id) VALUES ('9450C 05000', 1817, GETDATE(), 999);</v>
      </c>
    </row>
    <row r="536" spans="1:6">
      <c r="A536" s="316" t="s">
        <v>3261</v>
      </c>
      <c r="B536" s="316" t="s">
        <v>674</v>
      </c>
      <c r="C536" s="316" t="str">
        <f t="shared" si="16"/>
        <v>1818</v>
      </c>
      <c r="D536" s="333" t="s">
        <v>678</v>
      </c>
      <c r="E536" s="333" t="s">
        <v>6310</v>
      </c>
      <c r="F536" s="316" t="str">
        <f t="shared" si="17"/>
        <v>INSERT INTO UPK_TEST.upk_k60.k60_so_buno_link (os_buhin_no, k60_buno_id, created_date, created_tantou_id) VALUES ('17420   11G09     B309', 1818, GETDATE(), 999);</v>
      </c>
    </row>
    <row r="537" spans="1:6">
      <c r="A537" s="316" t="s">
        <v>3262</v>
      </c>
      <c r="B537" s="316" t="s">
        <v>675</v>
      </c>
      <c r="C537" s="316" t="str">
        <f t="shared" si="16"/>
        <v>1819</v>
      </c>
      <c r="D537" s="333" t="s">
        <v>679</v>
      </c>
      <c r="E537" s="333" t="s">
        <v>6311</v>
      </c>
      <c r="F537" s="316" t="str">
        <f t="shared" si="17"/>
        <v>INSERT INTO UPK_TEST.upk_k60.k60_so_buno_link (os_buhin_no, k60_buno_id, created_date, created_tantou_id) VALUES ('93742   01G00     逆送', 1819, GETDATE(), 999);</v>
      </c>
    </row>
    <row r="538" spans="1:6">
      <c r="A538" s="316" t="s">
        <v>3263</v>
      </c>
      <c r="B538" s="316" t="s">
        <v>676</v>
      </c>
      <c r="C538" s="316" t="str">
        <f t="shared" si="16"/>
        <v>1820</v>
      </c>
      <c r="D538" s="333" t="s">
        <v>680</v>
      </c>
      <c r="E538" s="333" t="s">
        <v>6312</v>
      </c>
      <c r="F538" s="316" t="str">
        <f t="shared" si="17"/>
        <v>INSERT INTO UPK_TEST.upk_k60.k60_so_buno_link (os_buhin_no, k60_buno_id, created_date, created_tantou_id) VALUES ('93752   12G00     逆送　　　　　', 1820, GETDATE(), 999);</v>
      </c>
    </row>
    <row r="539" spans="1:6">
      <c r="A539" s="316" t="s">
        <v>3264</v>
      </c>
      <c r="B539" s="316" t="s">
        <v>677</v>
      </c>
      <c r="C539" s="316" t="str">
        <f t="shared" si="16"/>
        <v>1821</v>
      </c>
      <c r="D539" s="333" t="s">
        <v>681</v>
      </c>
      <c r="E539" s="333" t="s">
        <v>6313</v>
      </c>
      <c r="F539" s="316" t="str">
        <f t="shared" si="17"/>
        <v>INSERT INTO UPK_TEST.upk_k60.k60_so_buno_link (os_buhin_no, k60_buno_id, created_date, created_tantou_id) VALUES ('93772   01G00     逆送', 1821, GETDATE(), 999);</v>
      </c>
    </row>
    <row r="540" spans="1:6">
      <c r="A540" s="316" t="s">
        <v>3265</v>
      </c>
      <c r="B540" s="316" t="s">
        <v>678</v>
      </c>
      <c r="C540" s="316" t="str">
        <f t="shared" si="16"/>
        <v>1822</v>
      </c>
      <c r="D540" s="333" t="s">
        <v>682</v>
      </c>
      <c r="E540" s="333" t="s">
        <v>6314</v>
      </c>
      <c r="F540" s="316" t="str">
        <f t="shared" si="17"/>
        <v>INSERT INTO UPK_TEST.upk_k60.k60_so_buno_link (os_buhin_no, k60_buno_id, created_date, created_tantou_id) VALUES ('62532   VG200     Aへ', 1822, GETDATE(), 999);</v>
      </c>
    </row>
    <row r="541" spans="1:6">
      <c r="A541" s="316" t="s">
        <v>3266</v>
      </c>
      <c r="B541" s="316" t="s">
        <v>679</v>
      </c>
      <c r="C541" s="316" t="str">
        <f t="shared" si="16"/>
        <v>1823</v>
      </c>
      <c r="D541" s="333" t="s">
        <v>683</v>
      </c>
      <c r="E541" s="333" t="s">
        <v>6315</v>
      </c>
      <c r="F541" s="316" t="str">
        <f t="shared" si="17"/>
        <v>INSERT INTO UPK_TEST.upk_k60.k60_so_buno_link (os_buhin_no, k60_buno_id, created_date, created_tantou_id) VALUES ('62532   VE000     逆送', 1823, GETDATE(), 999);</v>
      </c>
    </row>
    <row r="542" spans="1:6">
      <c r="A542" s="316" t="s">
        <v>3267</v>
      </c>
      <c r="B542" s="316" t="s">
        <v>680</v>
      </c>
      <c r="C542" s="316" t="str">
        <f t="shared" si="16"/>
        <v>1824</v>
      </c>
      <c r="D542" s="333" t="s">
        <v>684</v>
      </c>
      <c r="E542" s="333" t="s">
        <v>6316</v>
      </c>
      <c r="F542" s="316" t="str">
        <f t="shared" si="17"/>
        <v>INSERT INTO UPK_TEST.upk_k60.k60_so_buno_link (os_buhin_no, k60_buno_id, created_date, created_tantou_id) VALUES ('62532   WL00001   Aへ', 1824, GETDATE(), 999);</v>
      </c>
    </row>
    <row r="543" spans="1:6">
      <c r="A543" s="316" t="s">
        <v>3268</v>
      </c>
      <c r="B543" s="316" t="s">
        <v>681</v>
      </c>
      <c r="C543" s="316" t="str">
        <f t="shared" si="16"/>
        <v>1825</v>
      </c>
      <c r="D543" s="333" t="s">
        <v>685</v>
      </c>
      <c r="E543" s="333" t="s">
        <v>6317</v>
      </c>
      <c r="F543" s="316" t="str">
        <f t="shared" si="17"/>
        <v>INSERT INTO UPK_TEST.upk_k60.k60_so_buno_link (os_buhin_no, k60_buno_id, created_date, created_tantou_id) VALUES ('62532   0W700-1   M70', 1825, GETDATE(), 999);</v>
      </c>
    </row>
    <row r="544" spans="1:6">
      <c r="A544" s="316" t="s">
        <v>3269</v>
      </c>
      <c r="B544" s="316" t="s">
        <v>682</v>
      </c>
      <c r="C544" s="316" t="str">
        <f t="shared" si="16"/>
        <v>1826</v>
      </c>
      <c r="D544" s="333" t="s">
        <v>686</v>
      </c>
      <c r="E544" s="333" t="s">
        <v>6318</v>
      </c>
      <c r="F544" s="316" t="str">
        <f t="shared" si="17"/>
        <v>INSERT INTO UPK_TEST.upk_k60.k60_so_buno_link (os_buhin_no, k60_buno_id, created_date, created_tantou_id) VALUES ('62532   1W200-1   M70', 1826, GETDATE(), 999);</v>
      </c>
    </row>
    <row r="545" spans="1:6">
      <c r="A545" s="316" t="s">
        <v>3270</v>
      </c>
      <c r="B545" s="316" t="s">
        <v>683</v>
      </c>
      <c r="C545" s="316" t="str">
        <f t="shared" si="16"/>
        <v>1827</v>
      </c>
      <c r="D545" s="333" t="s">
        <v>687</v>
      </c>
      <c r="E545" s="333" t="s">
        <v>6319</v>
      </c>
      <c r="F545" s="316" t="str">
        <f t="shared" si="17"/>
        <v>INSERT INTO UPK_TEST.upk_k60.k60_so_buno_link (os_buhin_no, k60_buno_id, created_date, created_tantou_id) VALUES ('17216   8N001     K30', 1827, GETDATE(), 999);</v>
      </c>
    </row>
    <row r="546" spans="1:6">
      <c r="A546" s="316" t="s">
        <v>3271</v>
      </c>
      <c r="B546" s="316" t="s">
        <v>684</v>
      </c>
      <c r="C546" s="316" t="str">
        <f t="shared" si="16"/>
        <v>1828</v>
      </c>
      <c r="D546" s="333" t="s">
        <v>688</v>
      </c>
      <c r="E546" s="333" t="s">
        <v>6320</v>
      </c>
      <c r="F546" s="316" t="str">
        <f t="shared" si="17"/>
        <v>INSERT INTO UPK_TEST.upk_k60.k60_so_buno_link (os_buhin_no, k60_buno_id, created_date, created_tantou_id) VALUES ('17216   8N00001   B302', 1828, GETDATE(), 999);</v>
      </c>
    </row>
    <row r="547" spans="1:6">
      <c r="A547" s="316" t="s">
        <v>3272</v>
      </c>
      <c r="B547" s="316" t="s">
        <v>685</v>
      </c>
      <c r="C547" s="316" t="str">
        <f t="shared" si="16"/>
        <v>1829</v>
      </c>
      <c r="D547" s="333" t="s">
        <v>5607</v>
      </c>
      <c r="E547" s="333" t="s">
        <v>6321</v>
      </c>
      <c r="F547" s="316" t="str">
        <f t="shared" si="17"/>
        <v>INSERT INTO UPK_TEST.upk_k60.k60_so_buno_link (os_buhin_no, k60_buno_id, created_date, created_tantou_id) VALUES ('17216   8N00002   B302', 1829, GETDATE(), 999);</v>
      </c>
    </row>
    <row r="548" spans="1:6">
      <c r="A548" s="316" t="s">
        <v>3273</v>
      </c>
      <c r="B548" s="316" t="s">
        <v>686</v>
      </c>
      <c r="C548" s="316" t="str">
        <f t="shared" si="16"/>
        <v>1830</v>
      </c>
      <c r="D548" s="333" t="s">
        <v>5608</v>
      </c>
      <c r="E548" s="333" t="s">
        <v>6322</v>
      </c>
      <c r="F548" s="316" t="str">
        <f t="shared" si="17"/>
        <v>INSERT INTO UPK_TEST.upk_k60.k60_so_buno_link (os_buhin_no, k60_buno_id, created_date, created_tantou_id) VALUES ('73242   4M700     K30', 1830, GETDATE(), 999);</v>
      </c>
    </row>
    <row r="549" spans="1:6">
      <c r="A549" s="316" t="s">
        <v>3274</v>
      </c>
      <c r="B549" s="316" t="s">
        <v>687</v>
      </c>
      <c r="C549" s="316" t="str">
        <f t="shared" si="16"/>
        <v>1831</v>
      </c>
      <c r="D549" s="333" t="s">
        <v>5609</v>
      </c>
      <c r="E549" s="333" t="s">
        <v>6323</v>
      </c>
      <c r="F549" s="316" t="str">
        <f t="shared" si="17"/>
        <v>INSERT INTO UPK_TEST.upk_k60.k60_so_buno_link (os_buhin_no, k60_buno_id, created_date, created_tantou_id) VALUES ('73262   4M500     K30', 1831, GETDATE(), 999);</v>
      </c>
    </row>
    <row r="550" spans="1:6">
      <c r="A550" s="316" t="s">
        <v>3275</v>
      </c>
      <c r="B550" s="316" t="s">
        <v>688</v>
      </c>
      <c r="C550" s="316" t="str">
        <f t="shared" si="16"/>
        <v>1832</v>
      </c>
      <c r="D550" s="333" t="s">
        <v>689</v>
      </c>
      <c r="E550" s="333" t="s">
        <v>6324</v>
      </c>
      <c r="F550" s="316" t="str">
        <f t="shared" si="17"/>
        <v>INSERT INTO UPK_TEST.upk_k60.k60_so_buno_link (os_buhin_no, k60_buno_id, created_date, created_tantou_id) VALUES ('62533   4M41001   K70', 1832, GETDATE(), 999);</v>
      </c>
    </row>
    <row r="551" spans="1:6">
      <c r="A551" s="316" t="s">
        <v>3276</v>
      </c>
      <c r="B551" s="316" t="s">
        <v>5607</v>
      </c>
      <c r="C551" s="316" t="str">
        <f t="shared" si="16"/>
        <v>1833</v>
      </c>
      <c r="D551" s="333" t="s">
        <v>690</v>
      </c>
      <c r="E551" s="333" t="s">
        <v>6325</v>
      </c>
      <c r="F551" s="316" t="str">
        <f t="shared" si="17"/>
        <v>INSERT INTO UPK_TEST.upk_k60.k60_so_buno_link (os_buhin_no, k60_buno_id, created_date, created_tantou_id) VALUES ('764B0/1 4M400     B309', 1833, GETDATE(), 999);</v>
      </c>
    </row>
    <row r="552" spans="1:6">
      <c r="A552" s="316" t="s">
        <v>3277</v>
      </c>
      <c r="B552" s="316" t="s">
        <v>5608</v>
      </c>
      <c r="C552" s="316" t="str">
        <f t="shared" si="16"/>
        <v>1834</v>
      </c>
      <c r="D552" s="333" t="s">
        <v>691</v>
      </c>
      <c r="E552" s="333" t="s">
        <v>6326</v>
      </c>
      <c r="F552" s="316" t="str">
        <f t="shared" si="17"/>
        <v>INSERT INTO UPK_TEST.upk_k60.k60_so_buno_link (os_buhin_no, k60_buno_id, created_date, created_tantou_id) VALUES ('76546/7 4M400     K70   ', 1834, GETDATE(), 999);</v>
      </c>
    </row>
    <row r="553" spans="1:6">
      <c r="A553" s="316" t="s">
        <v>3278</v>
      </c>
      <c r="B553" s="316" t="s">
        <v>5609</v>
      </c>
      <c r="C553" s="316" t="str">
        <f t="shared" si="16"/>
        <v>1835</v>
      </c>
      <c r="D553" s="333" t="s">
        <v>692</v>
      </c>
      <c r="E553" s="333" t="s">
        <v>6327</v>
      </c>
      <c r="F553" s="316" t="str">
        <f t="shared" si="17"/>
        <v>INSERT INTO UPK_TEST.upk_k60.k60_so_buno_link (os_buhin_no, k60_buno_id, created_date, created_tantou_id) VALUES ('76316/7 4M400     B302', 1835, GETDATE(), 999);</v>
      </c>
    </row>
    <row r="554" spans="1:6">
      <c r="A554" s="316" t="s">
        <v>3279</v>
      </c>
      <c r="B554" s="316" t="s">
        <v>689</v>
      </c>
      <c r="C554" s="316" t="str">
        <f t="shared" si="16"/>
        <v>1836</v>
      </c>
      <c r="D554" s="333" t="s">
        <v>693</v>
      </c>
      <c r="E554" s="333" t="s">
        <v>6328</v>
      </c>
      <c r="F554" s="316" t="str">
        <f t="shared" si="17"/>
        <v>INSERT INTO UPK_TEST.upk_k60.k60_so_buno_link (os_buhin_no, k60_buno_id, created_date, created_tantou_id) VALUES ('62512   3VA3A     K70', 1836, GETDATE(), 999);</v>
      </c>
    </row>
    <row r="555" spans="1:6">
      <c r="A555" s="316" t="s">
        <v>3280</v>
      </c>
      <c r="B555" s="316" t="s">
        <v>690</v>
      </c>
      <c r="C555" s="316" t="str">
        <f t="shared" si="16"/>
        <v>1837</v>
      </c>
      <c r="D555" s="333" t="s">
        <v>694</v>
      </c>
      <c r="E555" s="333" t="s">
        <v>6329</v>
      </c>
      <c r="F555" s="316" t="str">
        <f t="shared" si="17"/>
        <v>INSERT INTO UPK_TEST.upk_k60.k60_so_buno_link (os_buhin_no, k60_buno_id, created_date, created_tantou_id) VALUES ('62512   5WK0A     K70', 1837, GETDATE(), 999);</v>
      </c>
    </row>
    <row r="556" spans="1:6">
      <c r="A556" s="316" t="s">
        <v>3281</v>
      </c>
      <c r="B556" s="316" t="s">
        <v>691</v>
      </c>
      <c r="C556" s="316" t="str">
        <f t="shared" si="16"/>
        <v>1838</v>
      </c>
      <c r="D556" s="333" t="s">
        <v>695</v>
      </c>
      <c r="E556" s="333" t="s">
        <v>6330</v>
      </c>
      <c r="F556" s="316" t="str">
        <f t="shared" si="17"/>
        <v>INSERT INTO UPK_TEST.upk_k60.k60_so_buno_link (os_buhin_no, k60_buno_id, created_date, created_tantou_id) VALUES ('66355   JN20A     B309', 1838, GETDATE(), 999);</v>
      </c>
    </row>
    <row r="557" spans="1:6">
      <c r="A557" s="316" t="s">
        <v>3282</v>
      </c>
      <c r="B557" s="316" t="s">
        <v>692</v>
      </c>
      <c r="C557" s="316" t="str">
        <f t="shared" si="16"/>
        <v>1839</v>
      </c>
      <c r="D557" s="333" t="s">
        <v>5610</v>
      </c>
      <c r="E557" s="333" t="s">
        <v>6331</v>
      </c>
      <c r="F557" s="316" t="str">
        <f t="shared" si="17"/>
        <v>INSERT INTO UPK_TEST.upk_k60.k60_so_buno_link (os_buhin_no, k60_buno_id, created_date, created_tantou_id) VALUES ('751T7   6FK0C     K70', 1839, GETDATE(), 999);</v>
      </c>
    </row>
    <row r="558" spans="1:6">
      <c r="A558" s="316" t="s">
        <v>3283</v>
      </c>
      <c r="B558" s="316" t="s">
        <v>693</v>
      </c>
      <c r="C558" s="316" t="str">
        <f t="shared" si="16"/>
        <v>1840</v>
      </c>
      <c r="D558" s="333" t="s">
        <v>696</v>
      </c>
      <c r="E558" s="333" t="s">
        <v>6332</v>
      </c>
      <c r="F558" s="316" t="str">
        <f t="shared" si="17"/>
        <v>INSERT INTO UPK_TEST.upk_k60.k60_so_buno_link (os_buhin_no, k60_buno_id, created_date, created_tantou_id) VALUES ('62541   4CB0A     B309', 1840, GETDATE(), 999);</v>
      </c>
    </row>
    <row r="559" spans="1:6">
      <c r="A559" s="316" t="s">
        <v>3284</v>
      </c>
      <c r="B559" s="316" t="s">
        <v>694</v>
      </c>
      <c r="C559" s="316" t="str">
        <f t="shared" si="16"/>
        <v>1841</v>
      </c>
      <c r="D559" s="333" t="s">
        <v>697</v>
      </c>
      <c r="E559" s="333" t="s">
        <v>6333</v>
      </c>
      <c r="F559" s="316" t="str">
        <f t="shared" si="17"/>
        <v>INSERT INTO UPK_TEST.upk_k60.k60_so_buno_link (os_buhin_no, k60_buno_id, created_date, created_tantou_id) VALUES ('74539   3XA0A     X70', 1841, GETDATE(), 999);</v>
      </c>
    </row>
    <row r="560" spans="1:6">
      <c r="A560" s="316" t="s">
        <v>3285</v>
      </c>
      <c r="B560" s="316" t="s">
        <v>695</v>
      </c>
      <c r="C560" s="316" t="str">
        <f t="shared" si="16"/>
        <v>1842</v>
      </c>
      <c r="D560" s="333" t="s">
        <v>5611</v>
      </c>
      <c r="E560" s="333" t="s">
        <v>6334</v>
      </c>
      <c r="F560" s="316" t="str">
        <f t="shared" si="17"/>
        <v>INSERT INTO UPK_TEST.upk_k60.k60_so_buno_link (os_buhin_no, k60_buno_id, created_date, created_tantou_id) VALUES ('75495   5YJ2A     K70', 1842, GETDATE(), 999);</v>
      </c>
    </row>
    <row r="561" spans="1:6">
      <c r="A561" s="316" t="s">
        <v>3286</v>
      </c>
      <c r="B561" s="316" t="s">
        <v>5610</v>
      </c>
      <c r="C561" s="316" t="str">
        <f t="shared" si="16"/>
        <v>1843</v>
      </c>
      <c r="D561" s="333" t="s">
        <v>5612</v>
      </c>
      <c r="E561" s="333" t="s">
        <v>6335</v>
      </c>
      <c r="F561" s="316" t="str">
        <f t="shared" si="17"/>
        <v>INSERT INTO UPK_TEST.upk_k60.k60_so_buno_link (os_buhin_no, k60_buno_id, created_date, created_tantou_id) VALUES ('75672/3 3XA1A     B301', 1843, GETDATE(), 999);</v>
      </c>
    </row>
    <row r="562" spans="1:6">
      <c r="A562" s="316" t="s">
        <v>3287</v>
      </c>
      <c r="B562" s="316" t="s">
        <v>696</v>
      </c>
      <c r="C562" s="316" t="str">
        <f t="shared" si="16"/>
        <v>1844</v>
      </c>
      <c r="D562" s="333" t="s">
        <v>698</v>
      </c>
      <c r="E562" s="333" t="s">
        <v>6336</v>
      </c>
      <c r="F562" s="316" t="str">
        <f t="shared" si="17"/>
        <v>INSERT INTO UPK_TEST.upk_k60.k60_so_buno_link (os_buhin_no, k60_buno_id, created_date, created_tantou_id) VALUES ('77536   3XA0A     K70', 1844, GETDATE(), 999);</v>
      </c>
    </row>
    <row r="563" spans="1:6">
      <c r="A563" s="316" t="s">
        <v>3288</v>
      </c>
      <c r="B563" s="316" t="s">
        <v>697</v>
      </c>
      <c r="C563" s="316" t="str">
        <f t="shared" si="16"/>
        <v>1845</v>
      </c>
      <c r="D563" s="333" t="s">
        <v>699</v>
      </c>
      <c r="E563" s="333" t="s">
        <v>6337</v>
      </c>
      <c r="F563" s="316" t="str">
        <f t="shared" si="17"/>
        <v>INSERT INTO UPK_TEST.upk_k60.k60_so_buno_link (os_buhin_no, k60_buno_id, created_date, created_tantou_id) VALUES ('77537   3XA0A     K70', 1845, GETDATE(), 999);</v>
      </c>
    </row>
    <row r="564" spans="1:6">
      <c r="A564" s="316" t="s">
        <v>3289</v>
      </c>
      <c r="B564" s="316" t="s">
        <v>5611</v>
      </c>
      <c r="C564" s="316" t="str">
        <f t="shared" si="16"/>
        <v>1846</v>
      </c>
      <c r="D564" s="333" t="s">
        <v>5613</v>
      </c>
      <c r="E564" s="333" t="s">
        <v>6338</v>
      </c>
      <c r="F564" s="316" t="str">
        <f t="shared" si="17"/>
        <v>INSERT INTO UPK_TEST.upk_k60.k60_so_buno_link (os_buhin_no, k60_buno_id, created_date, created_tantou_id) VALUES ('73234/5 3VA0A     外転', 1846, GETDATE(), 999);</v>
      </c>
    </row>
    <row r="565" spans="1:6">
      <c r="A565" s="316" t="s">
        <v>3290</v>
      </c>
      <c r="B565" s="316" t="s">
        <v>5612</v>
      </c>
      <c r="C565" s="316" t="str">
        <f t="shared" si="16"/>
        <v>1847</v>
      </c>
      <c r="D565" s="333" t="s">
        <v>5614</v>
      </c>
      <c r="E565" s="333" t="s">
        <v>6339</v>
      </c>
      <c r="F565" s="316" t="str">
        <f t="shared" si="17"/>
        <v>INSERT INTO UPK_TEST.upk_k60.k60_so_buno_link (os_buhin_no, k60_buno_id, created_date, created_tantou_id) VALUES ('76320/1 3VA0B     逆送', 1847, GETDATE(), 999);</v>
      </c>
    </row>
    <row r="566" spans="1:6">
      <c r="A566" s="316" t="s">
        <v>3291</v>
      </c>
      <c r="B566" s="316" t="s">
        <v>698</v>
      </c>
      <c r="C566" s="316" t="str">
        <f t="shared" si="16"/>
        <v>1848</v>
      </c>
      <c r="D566" s="333" t="s">
        <v>5615</v>
      </c>
      <c r="E566" s="333" t="s">
        <v>6340</v>
      </c>
      <c r="F566" s="316" t="str">
        <f t="shared" si="17"/>
        <v>INSERT INTO UPK_TEST.upk_k60.k60_so_buno_link (os_buhin_no, k60_buno_id, created_date, created_tantou_id) VALUES ('76486   3VA0B     逆送', 1848, GETDATE(), 999);</v>
      </c>
    </row>
    <row r="567" spans="1:6">
      <c r="A567" s="316" t="s">
        <v>3292</v>
      </c>
      <c r="B567" s="316" t="s">
        <v>699</v>
      </c>
      <c r="C567" s="316" t="str">
        <f t="shared" si="16"/>
        <v>1849</v>
      </c>
      <c r="D567" s="333" t="s">
        <v>700</v>
      </c>
      <c r="E567" s="333" t="s">
        <v>6341</v>
      </c>
      <c r="F567" s="316" t="str">
        <f t="shared" si="17"/>
        <v>INSERT INTO UPK_TEST.upk_k60.k60_so_buno_link (os_buhin_no, k60_buno_id, created_date, created_tantou_id) VALUES ('764B0   3VA0A     逆送', 1849, GETDATE(), 999);</v>
      </c>
    </row>
    <row r="568" spans="1:6">
      <c r="A568" s="316" t="s">
        <v>3293</v>
      </c>
      <c r="B568" s="316" t="s">
        <v>5613</v>
      </c>
      <c r="C568" s="316" t="str">
        <f t="shared" si="16"/>
        <v>1850</v>
      </c>
      <c r="D568" s="333" t="s">
        <v>4714</v>
      </c>
      <c r="E568" s="333" t="s">
        <v>6342</v>
      </c>
      <c r="F568" s="316" t="str">
        <f t="shared" si="17"/>
        <v>INSERT INTO UPK_TEST.upk_k60.k60_so_buno_link (os_buhin_no, k60_buno_id, created_date, created_tantou_id) VALUES ('62522/3 3VA0A     外転', 1850, GETDATE(), 999);</v>
      </c>
    </row>
    <row r="569" spans="1:6">
      <c r="A569" s="316" t="s">
        <v>3294</v>
      </c>
      <c r="B569" s="316" t="s">
        <v>5614</v>
      </c>
      <c r="C569" s="316" t="str">
        <f t="shared" si="16"/>
        <v>1851</v>
      </c>
      <c r="D569" s="333" t="s">
        <v>4715</v>
      </c>
      <c r="E569" s="333" t="s">
        <v>6343</v>
      </c>
      <c r="F569" s="316" t="str">
        <f t="shared" si="17"/>
        <v>INSERT INTO UPK_TEST.upk_k60.k60_so_buno_link (os_buhin_no, k60_buno_id, created_date, created_tantou_id) VALUES ('751F2/3 3VA0A     逆送', 1851, GETDATE(), 999);</v>
      </c>
    </row>
    <row r="570" spans="1:6">
      <c r="A570" s="316" t="s">
        <v>3295</v>
      </c>
      <c r="B570" s="316" t="s">
        <v>5615</v>
      </c>
      <c r="C570" s="316" t="str">
        <f t="shared" si="16"/>
        <v>1852</v>
      </c>
      <c r="D570" s="333" t="s">
        <v>4716</v>
      </c>
      <c r="E570" s="333" t="s">
        <v>6344</v>
      </c>
      <c r="F570" s="316" t="str">
        <f t="shared" si="17"/>
        <v>INSERT INTO UPK_TEST.upk_k60.k60_so_buno_link (os_buhin_no, k60_buno_id, created_date, created_tantou_id) VALUES ('751F6/7 3VA0A     逆送', 1852, GETDATE(), 999);</v>
      </c>
    </row>
    <row r="571" spans="1:6">
      <c r="A571" s="316" t="s">
        <v>3296</v>
      </c>
      <c r="B571" s="316" t="s">
        <v>700</v>
      </c>
      <c r="C571" s="316" t="str">
        <f t="shared" si="16"/>
        <v>1853</v>
      </c>
      <c r="D571" s="333" t="s">
        <v>4717</v>
      </c>
      <c r="E571" s="333" t="s">
        <v>6345</v>
      </c>
      <c r="F571" s="316" t="str">
        <f t="shared" si="17"/>
        <v>INSERT INTO UPK_TEST.upk_k60.k60_so_buno_link (os_buhin_no, k60_buno_id, created_date, created_tantou_id) VALUES ('75628   3VA0A     外転', 1853, GETDATE(), 999);</v>
      </c>
    </row>
    <row r="572" spans="1:6">
      <c r="A572" s="323" t="s">
        <v>3297</v>
      </c>
      <c r="B572" s="316" t="s">
        <v>4714</v>
      </c>
      <c r="C572" s="316" t="str">
        <f t="shared" si="16"/>
        <v>1854</v>
      </c>
      <c r="D572" s="333" t="s">
        <v>4718</v>
      </c>
      <c r="E572" s="333" t="s">
        <v>6346</v>
      </c>
      <c r="F572" s="316" t="str">
        <f t="shared" si="17"/>
        <v>INSERT INTO UPK_TEST.upk_k60.k60_so_buno_link (os_buhin_no, k60_buno_id, created_date, created_tantou_id) VALUES ('451671/2-1006P    T308', 1854, GETDATE(), 999);</v>
      </c>
    </row>
    <row r="573" spans="1:6">
      <c r="A573" s="323" t="s">
        <v>3298</v>
      </c>
      <c r="B573" s="316" t="s">
        <v>4715</v>
      </c>
      <c r="C573" s="316" t="str">
        <f t="shared" si="16"/>
        <v>1855</v>
      </c>
      <c r="D573" s="333" t="s">
        <v>711</v>
      </c>
      <c r="E573" s="333" t="s">
        <v>6347</v>
      </c>
      <c r="F573" s="316" t="str">
        <f t="shared" si="17"/>
        <v>INSERT INTO UPK_TEST.upk_k60.k60_so_buno_link (os_buhin_no, k60_buno_id, created_date, created_tantou_id) VALUES ('451673/4-1006P    T308', 1855, GETDATE(), 999);</v>
      </c>
    </row>
    <row r="574" spans="1:6">
      <c r="A574" s="323" t="s">
        <v>3299</v>
      </c>
      <c r="B574" s="316" t="s">
        <v>4716</v>
      </c>
      <c r="C574" s="316" t="str">
        <f t="shared" si="16"/>
        <v>1856</v>
      </c>
      <c r="D574" s="333" t="s">
        <v>712</v>
      </c>
      <c r="E574" s="333" t="s">
        <v>6348</v>
      </c>
      <c r="F574" s="316" t="str">
        <f t="shared" si="17"/>
        <v>INSERT INTO UPK_TEST.upk_k60.k60_so_buno_link (os_buhin_no, k60_buno_id, created_date, created_tantou_id) VALUES ('451671/2-1011P    T308', 1856, GETDATE(), 999);</v>
      </c>
    </row>
    <row r="575" spans="1:6">
      <c r="A575" s="323" t="s">
        <v>3300</v>
      </c>
      <c r="B575" s="316" t="s">
        <v>4717</v>
      </c>
      <c r="C575" s="316" t="str">
        <f t="shared" si="16"/>
        <v>1857</v>
      </c>
      <c r="D575" s="333" t="s">
        <v>713</v>
      </c>
      <c r="E575" s="333" t="s">
        <v>6349</v>
      </c>
      <c r="F575" s="316" t="str">
        <f t="shared" si="17"/>
        <v>INSERT INTO UPK_TEST.upk_k60.k60_so_buno_link (os_buhin_no, k60_buno_id, created_date, created_tantou_id) VALUES ('451673/4-1011P    T308', 1857, GETDATE(), 999);</v>
      </c>
    </row>
    <row r="576" spans="1:6">
      <c r="A576" s="320" t="s">
        <v>3301</v>
      </c>
      <c r="B576" s="320" t="s">
        <v>4718</v>
      </c>
      <c r="C576" s="316" t="str">
        <f t="shared" si="16"/>
        <v>1858</v>
      </c>
      <c r="D576" s="333" t="s">
        <v>714</v>
      </c>
      <c r="E576" s="333" t="s">
        <v>6350</v>
      </c>
      <c r="F576" s="316" t="str">
        <f t="shared" si="17"/>
        <v>INSERT INTO UPK_TEST.upk_k60.k60_so_buno_link (os_buhin_no, k60_buno_id, created_date, created_tantou_id) VALUES ('451633/4-1017P/1016P T308', 1858, GETDATE(), 999);</v>
      </c>
    </row>
    <row r="577" spans="1:6">
      <c r="A577" s="316" t="s">
        <v>3302</v>
      </c>
      <c r="B577" s="316" t="s">
        <v>711</v>
      </c>
      <c r="C577" s="316" t="str">
        <f t="shared" si="16"/>
        <v>1859</v>
      </c>
      <c r="D577" s="333" t="s">
        <v>4723</v>
      </c>
      <c r="E577" s="333" t="s">
        <v>6351</v>
      </c>
      <c r="F577" s="316" t="str">
        <f t="shared" si="17"/>
        <v>INSERT INTO UPK_TEST.upk_k60.k60_so_buno_link (os_buhin_no, k60_buno_id, created_date, created_tantou_id) VALUES ('451151-1026P      B302', 1859, GETDATE(), 999);</v>
      </c>
    </row>
    <row r="578" spans="1:6">
      <c r="A578" s="316" t="s">
        <v>3303</v>
      </c>
      <c r="B578" s="316" t="s">
        <v>712</v>
      </c>
      <c r="C578" s="316" t="str">
        <f t="shared" si="16"/>
        <v>1860</v>
      </c>
      <c r="D578" s="333" t="s">
        <v>4724</v>
      </c>
      <c r="E578" s="333" t="s">
        <v>6352</v>
      </c>
      <c r="F578" s="316" t="str">
        <f t="shared" si="17"/>
        <v>INSERT INTO UPK_TEST.upk_k60.k60_so_buno_link (os_buhin_no, k60_buno_id, created_date, created_tantou_id) VALUES ('451152-1025P      B302', 1860, GETDATE(), 999);</v>
      </c>
    </row>
    <row r="579" spans="1:6">
      <c r="A579" s="316" t="s">
        <v>3304</v>
      </c>
      <c r="B579" s="316" t="s">
        <v>713</v>
      </c>
      <c r="C579" s="316" t="str">
        <f t="shared" si="16"/>
        <v>1861</v>
      </c>
      <c r="D579" s="333" t="s">
        <v>719</v>
      </c>
      <c r="E579" s="333" t="s">
        <v>6353</v>
      </c>
      <c r="F579" s="316" t="str">
        <f t="shared" si="17"/>
        <v>INSERT INTO UPK_TEST.upk_k60.k60_so_buno_link (os_buhin_no, k60_buno_id, created_date, created_tantou_id) VALUES ('451155-1020P      B302', 1861, GETDATE(), 999);</v>
      </c>
    </row>
    <row r="580" spans="1:6">
      <c r="A580" s="316" t="s">
        <v>3305</v>
      </c>
      <c r="B580" s="316" t="s">
        <v>714</v>
      </c>
      <c r="C580" s="316" t="str">
        <f t="shared" si="16"/>
        <v>1862</v>
      </c>
      <c r="D580" s="333" t="s">
        <v>720</v>
      </c>
      <c r="E580" s="333" t="s">
        <v>6354</v>
      </c>
      <c r="F580" s="316" t="str">
        <f t="shared" si="17"/>
        <v>INSERT INTO UPK_TEST.upk_k60.k60_so_buno_link (os_buhin_no, k60_buno_id, created_date, created_tantou_id) VALUES ('451156-1020P      B302', 1862, GETDATE(), 999);</v>
      </c>
    </row>
    <row r="581" spans="1:6">
      <c r="A581" s="320" t="s">
        <v>3306</v>
      </c>
      <c r="B581" s="320" t="s">
        <v>4723</v>
      </c>
      <c r="C581" s="316" t="str">
        <f t="shared" si="16"/>
        <v>1863</v>
      </c>
      <c r="D581" s="333" t="s">
        <v>721</v>
      </c>
      <c r="E581" s="333" t="s">
        <v>6355</v>
      </c>
      <c r="F581" s="316" t="str">
        <f t="shared" si="17"/>
        <v>INSERT INTO UPK_TEST.upk_k60.k60_so_buno_link (os_buhin_no, k60_buno_id, created_date, created_tantou_id) VALUES ('451671/2-1026P/1025  T308', 1863, GETDATE(), 999);</v>
      </c>
    </row>
    <row r="582" spans="1:6">
      <c r="A582" s="323" t="s">
        <v>3307</v>
      </c>
      <c r="B582" s="316" t="s">
        <v>4724</v>
      </c>
      <c r="C582" s="316" t="str">
        <f t="shared" ref="C582:C645" si="18">VLOOKUP($B582,$D$5:$E$2000,2,FALSE)</f>
        <v>1864</v>
      </c>
      <c r="D582" s="333" t="s">
        <v>722</v>
      </c>
      <c r="E582" s="333" t="s">
        <v>6356</v>
      </c>
      <c r="F582" s="316" t="str">
        <f t="shared" ref="F582:F645" si="19">$P$2&amp;"'"&amp;$A582&amp;"', "&amp;$C582&amp;", GETDATE(), 999);"</f>
        <v>INSERT INTO UPK_TEST.upk_k60.k60_so_buno_link (os_buhin_no, k60_buno_id, created_date, created_tantou_id) VALUES ('451673/4-1053P    T308', 1864, GETDATE(), 999);</v>
      </c>
    </row>
    <row r="583" spans="1:6">
      <c r="A583" s="316" t="s">
        <v>3308</v>
      </c>
      <c r="B583" s="316" t="s">
        <v>719</v>
      </c>
      <c r="C583" s="316" t="str">
        <f t="shared" si="18"/>
        <v>1865</v>
      </c>
      <c r="D583" s="333" t="s">
        <v>723</v>
      </c>
      <c r="E583" s="333" t="s">
        <v>6357</v>
      </c>
      <c r="F583" s="316" t="str">
        <f t="shared" si="19"/>
        <v>INSERT INTO UPK_TEST.upk_k60.k60_so_buno_link (os_buhin_no, k60_buno_id, created_date, created_tantou_id) VALUES ('73242   5TA0A  完成品(400)', 1865, GETDATE(), 999);</v>
      </c>
    </row>
    <row r="584" spans="1:6">
      <c r="A584" s="316" t="s">
        <v>3309</v>
      </c>
      <c r="B584" s="316" t="s">
        <v>720</v>
      </c>
      <c r="C584" s="316" t="str">
        <f t="shared" si="18"/>
        <v>1866</v>
      </c>
      <c r="D584" s="333" t="s">
        <v>724</v>
      </c>
      <c r="E584" s="333" t="s">
        <v>6358</v>
      </c>
      <c r="F584" s="316" t="str">
        <f t="shared" si="19"/>
        <v>INSERT INTO UPK_TEST.upk_k60.k60_so_buno_link (os_buhin_no, k60_buno_id, created_date, created_tantou_id) VALUES ('73262   5TA0A     外転', 1866, GETDATE(), 999);</v>
      </c>
    </row>
    <row r="585" spans="1:6">
      <c r="A585" s="316" t="s">
        <v>3310</v>
      </c>
      <c r="B585" s="316" t="s">
        <v>721</v>
      </c>
      <c r="C585" s="316" t="str">
        <f t="shared" si="18"/>
        <v>1867</v>
      </c>
      <c r="D585" s="333" t="s">
        <v>725</v>
      </c>
      <c r="E585" s="333" t="s">
        <v>6359</v>
      </c>
      <c r="F585" s="316" t="str">
        <f t="shared" si="19"/>
        <v>INSERT INTO UPK_TEST.upk_k60.k60_so_buno_link (os_buhin_no, k60_buno_id, created_date, created_tantou_id) VALUES ('73272   5TA0A  完成品(400)', 1867, GETDATE(), 999);</v>
      </c>
    </row>
    <row r="586" spans="1:6">
      <c r="A586" s="316" t="s">
        <v>3311</v>
      </c>
      <c r="B586" s="316" t="s">
        <v>722</v>
      </c>
      <c r="C586" s="316" t="str">
        <f t="shared" si="18"/>
        <v>1868</v>
      </c>
      <c r="D586" s="333" t="s">
        <v>726</v>
      </c>
      <c r="E586" s="333" t="s">
        <v>6360</v>
      </c>
      <c r="F586" s="316" t="str">
        <f t="shared" si="19"/>
        <v>INSERT INTO UPK_TEST.upk_k60.k60_so_buno_link (os_buhin_no, k60_buno_id, created_date, created_tantou_id) VALUES ('74568   5TA0A     外転', 1868, GETDATE(), 999);</v>
      </c>
    </row>
    <row r="587" spans="1:6">
      <c r="A587" s="316" t="s">
        <v>3312</v>
      </c>
      <c r="B587" s="316" t="s">
        <v>723</v>
      </c>
      <c r="C587" s="316" t="str">
        <f t="shared" si="18"/>
        <v>1869</v>
      </c>
      <c r="D587" s="333" t="s">
        <v>727</v>
      </c>
      <c r="E587" s="333" t="s">
        <v>6361</v>
      </c>
      <c r="F587" s="316" t="str">
        <f t="shared" si="19"/>
        <v>INSERT INTO UPK_TEST.upk_k60.k60_so_buno_link (os_buhin_no, k60_buno_id, created_date, created_tantou_id) VALUES ('75182   5TA0A     外転', 1869, GETDATE(), 999);</v>
      </c>
    </row>
    <row r="588" spans="1:6">
      <c r="A588" s="316" t="s">
        <v>3313</v>
      </c>
      <c r="B588" s="316" t="s">
        <v>724</v>
      </c>
      <c r="C588" s="316" t="str">
        <f t="shared" si="18"/>
        <v>1870</v>
      </c>
      <c r="D588" s="333" t="s">
        <v>728</v>
      </c>
      <c r="E588" s="333" t="s">
        <v>6362</v>
      </c>
      <c r="F588" s="316" t="str">
        <f t="shared" si="19"/>
        <v>INSERT INTO UPK_TEST.upk_k60.k60_so_buno_link (os_buhin_no, k60_buno_id, created_date, created_tantou_id) VALUES ('80162   5TA0A  完成品(1200)', 1870, GETDATE(), 999);</v>
      </c>
    </row>
    <row r="589" spans="1:6">
      <c r="A589" s="316" t="s">
        <v>3314</v>
      </c>
      <c r="B589" s="316" t="s">
        <v>725</v>
      </c>
      <c r="C589" s="316" t="str">
        <f t="shared" si="18"/>
        <v>1871</v>
      </c>
      <c r="D589" s="333" t="s">
        <v>729</v>
      </c>
      <c r="E589" s="333" t="s">
        <v>6363</v>
      </c>
      <c r="F589" s="316" t="str">
        <f t="shared" si="19"/>
        <v>INSERT INTO UPK_TEST.upk_k60.k60_so_buno_link (os_buhin_no, k60_buno_id, created_date, created_tantou_id) VALUES ('80163   5TA0A  完成品(1200)', 1871, GETDATE(), 999);</v>
      </c>
    </row>
    <row r="590" spans="1:6">
      <c r="A590" s="316" t="s">
        <v>3315</v>
      </c>
      <c r="B590" s="316" t="s">
        <v>726</v>
      </c>
      <c r="C590" s="316" t="str">
        <f t="shared" si="18"/>
        <v>1872</v>
      </c>
      <c r="D590" s="333" t="s">
        <v>730</v>
      </c>
      <c r="E590" s="333" t="s">
        <v>6364</v>
      </c>
      <c r="F590" s="316" t="str">
        <f t="shared" si="19"/>
        <v>INSERT INTO UPK_TEST.upk_k60.k60_so_buno_link (os_buhin_no, k60_buno_id, created_date, created_tantou_id) VALUES ('80162   5TA1A     外転', 1872, GETDATE(), 999);</v>
      </c>
    </row>
    <row r="591" spans="1:6">
      <c r="A591" s="316" t="s">
        <v>3316</v>
      </c>
      <c r="B591" s="316" t="s">
        <v>727</v>
      </c>
      <c r="C591" s="316" t="str">
        <f t="shared" si="18"/>
        <v>1873</v>
      </c>
      <c r="D591" s="333" t="s">
        <v>731</v>
      </c>
      <c r="E591" s="333" t="s">
        <v>6365</v>
      </c>
      <c r="F591" s="316" t="str">
        <f t="shared" si="19"/>
        <v>INSERT INTO UPK_TEST.upk_k60.k60_so_buno_link (os_buhin_no, k60_buno_id, created_date, created_tantou_id) VALUES ('80163   5TA1A     外転', 1873, GETDATE(), 999);</v>
      </c>
    </row>
    <row r="592" spans="1:6">
      <c r="A592" s="316" t="s">
        <v>3317</v>
      </c>
      <c r="B592" s="316" t="s">
        <v>728</v>
      </c>
      <c r="C592" s="316" t="str">
        <f t="shared" si="18"/>
        <v>1874</v>
      </c>
      <c r="D592" s="333" t="s">
        <v>732</v>
      </c>
      <c r="E592" s="333" t="s">
        <v>6366</v>
      </c>
      <c r="F592" s="316" t="str">
        <f t="shared" si="19"/>
        <v>INSERT INTO UPK_TEST.upk_k60.k60_so_buno_link (os_buhin_no, k60_buno_id, created_date, created_tantou_id) VALUES ('82154   5TA0A  完成品(1200)', 1874, GETDATE(), 999);</v>
      </c>
    </row>
    <row r="593" spans="1:6">
      <c r="A593" s="316" t="s">
        <v>3318</v>
      </c>
      <c r="B593" s="316" t="s">
        <v>729</v>
      </c>
      <c r="C593" s="316" t="str">
        <f t="shared" si="18"/>
        <v>1875</v>
      </c>
      <c r="D593" s="333" t="s">
        <v>5616</v>
      </c>
      <c r="E593" s="333" t="s">
        <v>6367</v>
      </c>
      <c r="F593" s="316" t="str">
        <f t="shared" si="19"/>
        <v>INSERT INTO UPK_TEST.upk_k60.k60_so_buno_link (os_buhin_no, k60_buno_id, created_date, created_tantou_id) VALUES ('82155   5TA0A  完成品(1200)', 1875, GETDATE(), 999);</v>
      </c>
    </row>
    <row r="594" spans="1:6">
      <c r="A594" s="316" t="s">
        <v>3319</v>
      </c>
      <c r="B594" s="316" t="s">
        <v>730</v>
      </c>
      <c r="C594" s="316" t="str">
        <f t="shared" si="18"/>
        <v>1876</v>
      </c>
      <c r="D594" s="333" t="s">
        <v>5617</v>
      </c>
      <c r="E594" s="333" t="s">
        <v>6368</v>
      </c>
      <c r="F594" s="316" t="str">
        <f t="shared" si="19"/>
        <v>INSERT INTO UPK_TEST.upk_k60.k60_so_buno_link (os_buhin_no, k60_buno_id, created_date, created_tantou_id) VALUES ('82155   5TA1A  完成品(1200)', 1876, GETDATE(), 999);</v>
      </c>
    </row>
    <row r="595" spans="1:6">
      <c r="A595" s="316" t="s">
        <v>3320</v>
      </c>
      <c r="B595" s="316" t="s">
        <v>731</v>
      </c>
      <c r="C595" s="316" t="str">
        <f t="shared" si="18"/>
        <v>1877</v>
      </c>
      <c r="D595" s="333" t="s">
        <v>733</v>
      </c>
      <c r="E595" s="333" t="s">
        <v>6369</v>
      </c>
      <c r="F595" s="316" t="str">
        <f t="shared" si="19"/>
        <v>INSERT INTO UPK_TEST.upk_k60.k60_so_buno_link (os_buhin_no, k60_buno_id, created_date, created_tantou_id) VALUES ('62541   6MA0A    B309', 1877, GETDATE(), 999);</v>
      </c>
    </row>
    <row r="596" spans="1:6">
      <c r="A596" s="316" t="s">
        <v>3321</v>
      </c>
      <c r="B596" s="316" t="s">
        <v>732</v>
      </c>
      <c r="C596" s="316" t="str">
        <f t="shared" si="18"/>
        <v>1878</v>
      </c>
      <c r="D596" s="333" t="s">
        <v>5618</v>
      </c>
      <c r="E596" s="333" t="s">
        <v>6370</v>
      </c>
      <c r="F596" s="316" t="str">
        <f t="shared" si="19"/>
        <v>INSERT INTO UPK_TEST.upk_k60.k60_so_buno_link (os_buhin_no, k60_buno_id, created_date, created_tantou_id) VALUES ('62590   6MA0A    B309', 1878, GETDATE(), 999);</v>
      </c>
    </row>
    <row r="597" spans="1:6">
      <c r="A597" s="316" t="s">
        <v>3322</v>
      </c>
      <c r="B597" s="316" t="s">
        <v>5616</v>
      </c>
      <c r="C597" s="316" t="str">
        <f t="shared" si="18"/>
        <v>1879</v>
      </c>
      <c r="D597" s="333" t="s">
        <v>5619</v>
      </c>
      <c r="E597" s="333" t="s">
        <v>6371</v>
      </c>
      <c r="F597" s="316" t="str">
        <f t="shared" si="19"/>
        <v>INSERT INTO UPK_TEST.upk_k60.k60_so_buno_link (os_buhin_no, k60_buno_id, created_date, created_tantou_id) VALUES ('767C2/3 6MA0A     外転', 1879, GETDATE(), 999);</v>
      </c>
    </row>
    <row r="598" spans="1:6">
      <c r="A598" s="316" t="s">
        <v>3323</v>
      </c>
      <c r="B598" s="316" t="s">
        <v>5617</v>
      </c>
      <c r="C598" s="316" t="str">
        <f t="shared" si="18"/>
        <v>1880</v>
      </c>
      <c r="D598" s="333" t="s">
        <v>5620</v>
      </c>
      <c r="E598" s="333" t="s">
        <v>6372</v>
      </c>
      <c r="F598" s="316" t="str">
        <f t="shared" si="19"/>
        <v>INSERT INTO UPK_TEST.upk_k60.k60_so_buno_link (os_buhin_no, k60_buno_id, created_date, created_tantou_id) VALUES ('756B4/5 5TL0A    B301', 1880, GETDATE(), 999);</v>
      </c>
    </row>
    <row r="599" spans="1:6">
      <c r="A599" s="316" t="s">
        <v>3324</v>
      </c>
      <c r="B599" s="316" t="s">
        <v>733</v>
      </c>
      <c r="C599" s="316" t="str">
        <f t="shared" si="18"/>
        <v>1881</v>
      </c>
      <c r="D599" s="333" t="s">
        <v>734</v>
      </c>
      <c r="E599" s="333" t="s">
        <v>6373</v>
      </c>
      <c r="F599" s="316" t="str">
        <f t="shared" si="19"/>
        <v>INSERT INTO UPK_TEST.upk_k60.k60_so_buno_link (os_buhin_no, k60_buno_id, created_date, created_tantou_id) VALUES ('73211   3XA0A    B301', 1881, GETDATE(), 999);</v>
      </c>
    </row>
    <row r="600" spans="1:6">
      <c r="A600" s="316" t="s">
        <v>3325</v>
      </c>
      <c r="B600" s="316" t="s">
        <v>5618</v>
      </c>
      <c r="C600" s="316" t="str">
        <f t="shared" si="18"/>
        <v>1882</v>
      </c>
      <c r="D600" s="333" t="s">
        <v>735</v>
      </c>
      <c r="E600" s="333" t="s">
        <v>6374</v>
      </c>
      <c r="F600" s="316" t="str">
        <f t="shared" si="19"/>
        <v>INSERT INTO UPK_TEST.upk_k60.k60_so_buno_link (os_buhin_no, k60_buno_id, created_date, created_tantou_id) VALUES ('9450B   99000/98900 K70', 1882, GETDATE(), 999);</v>
      </c>
    </row>
    <row r="601" spans="1:6">
      <c r="A601" s="316" t="s">
        <v>3326</v>
      </c>
      <c r="B601" s="316" t="s">
        <v>5619</v>
      </c>
      <c r="C601" s="316" t="str">
        <f t="shared" si="18"/>
        <v>1883</v>
      </c>
      <c r="D601" s="333" t="s">
        <v>5621</v>
      </c>
      <c r="E601" s="333" t="s">
        <v>6375</v>
      </c>
      <c r="F601" s="316" t="str">
        <f t="shared" si="19"/>
        <v>INSERT INTO UPK_TEST.upk_k60.k60_so_buno_link (os_buhin_no, k60_buno_id, created_date, created_tantou_id) VALUES ('9450C   03300/02700 K70', 1883, GETDATE(), 999);</v>
      </c>
    </row>
    <row r="602" spans="1:6">
      <c r="A602" s="316" t="s">
        <v>3327</v>
      </c>
      <c r="B602" s="316" t="s">
        <v>5620</v>
      </c>
      <c r="C602" s="316" t="str">
        <f t="shared" si="18"/>
        <v>1884</v>
      </c>
      <c r="D602" s="333" t="s">
        <v>736</v>
      </c>
      <c r="E602" s="333" t="s">
        <v>6376</v>
      </c>
      <c r="F602" s="316" t="str">
        <f t="shared" si="19"/>
        <v>INSERT INTO UPK_TEST.upk_k60.k60_so_buno_link (os_buhin_no, k60_buno_id, created_date, created_tantou_id) VALUES ('9450C   03400/02800 K70', 1884, GETDATE(), 999);</v>
      </c>
    </row>
    <row r="603" spans="1:6">
      <c r="A603" s="316" t="s">
        <v>3328</v>
      </c>
      <c r="B603" s="316" t="s">
        <v>734</v>
      </c>
      <c r="C603" s="316" t="str">
        <f t="shared" si="18"/>
        <v>1885</v>
      </c>
      <c r="D603" s="333" t="s">
        <v>737</v>
      </c>
      <c r="E603" s="333" t="s">
        <v>6377</v>
      </c>
      <c r="F603" s="316" t="str">
        <f t="shared" si="19"/>
        <v>INSERT INTO UPK_TEST.upk_k60.k60_so_buno_link (os_buhin_no, k60_buno_id, created_date, created_tantou_id) VALUES ('9450C   02900       K70', 1885, GETDATE(), 999);</v>
      </c>
    </row>
    <row r="604" spans="1:6">
      <c r="A604" s="316" t="s">
        <v>3329</v>
      </c>
      <c r="B604" s="316" t="s">
        <v>735</v>
      </c>
      <c r="C604" s="316" t="str">
        <f t="shared" si="18"/>
        <v>1886</v>
      </c>
      <c r="D604" s="333" t="s">
        <v>738</v>
      </c>
      <c r="E604" s="333" t="s">
        <v>6378</v>
      </c>
      <c r="F604" s="316" t="str">
        <f t="shared" si="19"/>
        <v>INSERT INTO UPK_TEST.upk_k60.k60_so_buno_link (os_buhin_no, k60_buno_id, created_date, created_tantou_id) VALUES ('9450C   03000       K70', 1886, GETDATE(), 999);</v>
      </c>
    </row>
    <row r="605" spans="1:6">
      <c r="A605" s="316" t="s">
        <v>3331</v>
      </c>
      <c r="B605" s="316" t="s">
        <v>5621</v>
      </c>
      <c r="C605" s="316" t="str">
        <f t="shared" si="18"/>
        <v>1887</v>
      </c>
      <c r="D605" s="333" t="s">
        <v>5622</v>
      </c>
      <c r="E605" s="333" t="s">
        <v>6379</v>
      </c>
      <c r="F605" s="316" t="str">
        <f t="shared" si="19"/>
        <v>INSERT INTO UPK_TEST.upk_k60.k60_so_buno_link (os_buhin_no, k60_buno_id, created_date, created_tantou_id) VALUES ('751N8/9  6RA0ABL', 1887, GETDATE(), 999);</v>
      </c>
    </row>
    <row r="606" spans="1:6">
      <c r="A606" s="316" t="s">
        <v>3332</v>
      </c>
      <c r="B606" s="316" t="s">
        <v>736</v>
      </c>
      <c r="C606" s="316" t="str">
        <f t="shared" si="18"/>
        <v>1888</v>
      </c>
      <c r="D606" s="333" t="s">
        <v>5623</v>
      </c>
      <c r="E606" s="333" t="s">
        <v>6380</v>
      </c>
      <c r="F606" s="316" t="str">
        <f t="shared" si="19"/>
        <v>INSERT INTO UPK_TEST.upk_k60.k60_so_buno_link (os_buhin_no, k60_buno_id, created_date, created_tantou_id) VALUES ('67413    6RA0ABL', 1888, GETDATE(), 999);</v>
      </c>
    </row>
    <row r="607" spans="1:6">
      <c r="A607" s="316" t="s">
        <v>3333</v>
      </c>
      <c r="B607" s="316" t="s">
        <v>737</v>
      </c>
      <c r="C607" s="316" t="str">
        <f t="shared" si="18"/>
        <v>1889</v>
      </c>
      <c r="D607" s="333" t="s">
        <v>5624</v>
      </c>
      <c r="E607" s="333" t="s">
        <v>6381</v>
      </c>
      <c r="F607" s="316" t="str">
        <f t="shared" si="19"/>
        <v>INSERT INTO UPK_TEST.upk_k60.k60_so_buno_link (os_buhin_no, k60_buno_id, created_date, created_tantou_id) VALUES ('75512    6RA0ABL', 1889, GETDATE(), 999);</v>
      </c>
    </row>
    <row r="608" spans="1:6">
      <c r="A608" s="316" t="s">
        <v>3334</v>
      </c>
      <c r="B608" s="316" t="s">
        <v>738</v>
      </c>
      <c r="C608" s="316" t="str">
        <f t="shared" si="18"/>
        <v>1890</v>
      </c>
      <c r="D608" s="333" t="s">
        <v>739</v>
      </c>
      <c r="E608" s="333" t="s">
        <v>6382</v>
      </c>
      <c r="F608" s="316" t="str">
        <f t="shared" si="19"/>
        <v>INSERT INTO UPK_TEST.upk_k60.k60_so_buno_link (os_buhin_no, k60_buno_id, created_date, created_tantou_id) VALUES ('75513    6RA0ABL', 1890, GETDATE(), 999);</v>
      </c>
    </row>
    <row r="609" spans="1:6">
      <c r="A609" s="316" t="s">
        <v>3335</v>
      </c>
      <c r="B609" s="316" t="s">
        <v>5622</v>
      </c>
      <c r="C609" s="316" t="str">
        <f t="shared" si="18"/>
        <v>1891</v>
      </c>
      <c r="D609" s="333" t="s">
        <v>740</v>
      </c>
      <c r="E609" s="333" t="s">
        <v>6383</v>
      </c>
      <c r="F609" s="316" t="str">
        <f t="shared" si="19"/>
        <v>INSERT INTO UPK_TEST.upk_k60.k60_so_buno_link (os_buhin_no, k60_buno_id, created_date, created_tantou_id) VALUES ('75174/5  6RA0ABL', 1891, GETDATE(), 999);</v>
      </c>
    </row>
    <row r="610" spans="1:6">
      <c r="A610" s="316" t="s">
        <v>3336</v>
      </c>
      <c r="B610" s="316" t="s">
        <v>5623</v>
      </c>
      <c r="C610" s="316" t="str">
        <f t="shared" si="18"/>
        <v>1892</v>
      </c>
      <c r="D610" s="333" t="s">
        <v>741</v>
      </c>
      <c r="E610" s="333" t="s">
        <v>6384</v>
      </c>
      <c r="F610" s="316" t="str">
        <f t="shared" si="19"/>
        <v>INSERT INTO UPK_TEST.upk_k60.k60_so_buno_link (os_buhin_no, k60_buno_id, created_date, created_tantou_id) VALUES ('5253C    F0200/0100BL', 1892, GETDATE(), 999);</v>
      </c>
    </row>
    <row r="611" spans="1:6">
      <c r="A611" s="316" t="s">
        <v>3337</v>
      </c>
      <c r="B611" s="316" t="s">
        <v>5624</v>
      </c>
      <c r="C611" s="316" t="str">
        <f t="shared" si="18"/>
        <v>1893</v>
      </c>
      <c r="D611" s="333" t="s">
        <v>742</v>
      </c>
      <c r="E611" s="333" t="s">
        <v>6385</v>
      </c>
      <c r="F611" s="316" t="str">
        <f t="shared" si="19"/>
        <v>INSERT INTO UPK_TEST.upk_k60.k60_so_buno_link (os_buhin_no, k60_buno_id, created_date, created_tantou_id) VALUES ('75174/5  6RL0ABL', 1893, GETDATE(), 999);</v>
      </c>
    </row>
    <row r="612" spans="1:6">
      <c r="A612" s="316" t="s">
        <v>3338</v>
      </c>
      <c r="B612" s="316" t="s">
        <v>739</v>
      </c>
      <c r="C612" s="316" t="str">
        <f t="shared" si="18"/>
        <v>1894</v>
      </c>
      <c r="D612" s="333" t="s">
        <v>5625</v>
      </c>
      <c r="E612" s="333" t="s">
        <v>6386</v>
      </c>
      <c r="F612" s="316" t="str">
        <f t="shared" si="19"/>
        <v>INSERT INTO UPK_TEST.upk_k60.k60_so_buno_link (os_buhin_no, k60_buno_id, created_date, created_tantou_id) VALUES ('75426    6RL1ABL', 1894, GETDATE(), 999);</v>
      </c>
    </row>
    <row r="613" spans="1:6">
      <c r="A613" s="316" t="s">
        <v>3339</v>
      </c>
      <c r="B613" s="316" t="s">
        <v>740</v>
      </c>
      <c r="C613" s="316" t="str">
        <f t="shared" si="18"/>
        <v>1895</v>
      </c>
      <c r="D613" s="333" t="s">
        <v>5626</v>
      </c>
      <c r="E613" s="333" t="s">
        <v>6387</v>
      </c>
      <c r="F613" s="316" t="str">
        <f t="shared" si="19"/>
        <v>INSERT INTO UPK_TEST.upk_k60.k60_so_buno_link (os_buhin_no, k60_buno_id, created_date, created_tantou_id) VALUES ('75426    6RL1BBL', 1895, GETDATE(), 999);</v>
      </c>
    </row>
    <row r="614" spans="1:6">
      <c r="A614" s="316" t="s">
        <v>3340</v>
      </c>
      <c r="B614" s="316" t="s">
        <v>741</v>
      </c>
      <c r="C614" s="316" t="str">
        <f t="shared" si="18"/>
        <v>1896</v>
      </c>
      <c r="D614" s="333" t="s">
        <v>743</v>
      </c>
      <c r="E614" s="333" t="s">
        <v>6388</v>
      </c>
      <c r="F614" s="316" t="str">
        <f t="shared" si="19"/>
        <v>INSERT INTO UPK_TEST.upk_k60.k60_so_buno_link (os_buhin_no, k60_buno_id, created_date, created_tantou_id) VALUES ('75466    6RL1ABL', 1896, GETDATE(), 999);</v>
      </c>
    </row>
    <row r="615" spans="1:6">
      <c r="A615" s="316" t="s">
        <v>3341</v>
      </c>
      <c r="B615" s="316" t="s">
        <v>742</v>
      </c>
      <c r="C615" s="316" t="str">
        <f t="shared" si="18"/>
        <v>1897</v>
      </c>
      <c r="D615" s="333" t="s">
        <v>744</v>
      </c>
      <c r="E615" s="333" t="s">
        <v>6389</v>
      </c>
      <c r="F615" s="316" t="str">
        <f t="shared" si="19"/>
        <v>INSERT INTO UPK_TEST.upk_k60.k60_so_buno_link (os_buhin_no, k60_buno_id, created_date, created_tantou_id) VALUES ('75466    6RL1BBL', 1897, GETDATE(), 999);</v>
      </c>
    </row>
    <row r="616" spans="1:6">
      <c r="A616" s="316" t="s">
        <v>3343</v>
      </c>
      <c r="B616" s="316" t="s">
        <v>5625</v>
      </c>
      <c r="C616" s="316" t="str">
        <f t="shared" si="18"/>
        <v>1898</v>
      </c>
      <c r="D616" s="333" t="s">
        <v>5627</v>
      </c>
      <c r="E616" s="333" t="s">
        <v>6390</v>
      </c>
      <c r="F616" s="316" t="str">
        <f t="shared" si="19"/>
        <v>INSERT INTO UPK_TEST.upk_k60.k60_so_buno_link (os_buhin_no, k60_buno_id, created_date, created_tantou_id) VALUES ('76532/3  4CC0AT1', 1898, GETDATE(), 999);</v>
      </c>
    </row>
    <row r="617" spans="1:6">
      <c r="A617" s="316" t="s">
        <v>3344</v>
      </c>
      <c r="B617" s="316" t="s">
        <v>5626</v>
      </c>
      <c r="C617" s="316" t="str">
        <f t="shared" si="18"/>
        <v>1899</v>
      </c>
      <c r="D617" s="333" t="s">
        <v>5628</v>
      </c>
      <c r="E617" s="333" t="s">
        <v>6391</v>
      </c>
      <c r="F617" s="316" t="str">
        <f t="shared" si="19"/>
        <v>INSERT INTO UPK_TEST.upk_k60.k60_so_buno_link (os_buhin_no, k60_buno_id, created_date, created_tantou_id) VALUES ('76532/3  4CC0AT2', 1899, GETDATE(), 999);</v>
      </c>
    </row>
    <row r="618" spans="1:6">
      <c r="A618" s="316" t="s">
        <v>3345</v>
      </c>
      <c r="B618" s="316" t="s">
        <v>743</v>
      </c>
      <c r="C618" s="316" t="str">
        <f t="shared" si="18"/>
        <v>1900</v>
      </c>
      <c r="D618" s="333" t="s">
        <v>745</v>
      </c>
      <c r="E618" s="333" t="s">
        <v>6392</v>
      </c>
      <c r="F618" s="316" t="str">
        <f t="shared" si="19"/>
        <v>INSERT INTO UPK_TEST.upk_k60.k60_so_buno_link (os_buhin_no, k60_buno_id, created_date, created_tantou_id) VALUES ('76572    4CC0AT1', 1900, GETDATE(), 999);</v>
      </c>
    </row>
    <row r="619" spans="1:6">
      <c r="A619" s="316" t="s">
        <v>3346</v>
      </c>
      <c r="B619" s="316" t="s">
        <v>744</v>
      </c>
      <c r="C619" s="316" t="str">
        <f t="shared" si="18"/>
        <v>1901</v>
      </c>
      <c r="D619" s="333" t="s">
        <v>746</v>
      </c>
      <c r="E619" s="333" t="s">
        <v>6393</v>
      </c>
      <c r="F619" s="316" t="str">
        <f t="shared" si="19"/>
        <v>INSERT INTO UPK_TEST.upk_k60.k60_so_buno_link (os_buhin_no, k60_buno_id, created_date, created_tantou_id) VALUES ('76573    4CC0AT1', 1901, GETDATE(), 999);</v>
      </c>
    </row>
    <row r="620" spans="1:6">
      <c r="A620" s="316" t="s">
        <v>3347</v>
      </c>
      <c r="B620" s="316" t="s">
        <v>5627</v>
      </c>
      <c r="C620" s="316" t="str">
        <f t="shared" si="18"/>
        <v>1902</v>
      </c>
      <c r="D620" s="333" t="s">
        <v>747</v>
      </c>
      <c r="E620" s="333" t="s">
        <v>6394</v>
      </c>
      <c r="F620" s="316" t="str">
        <f t="shared" si="19"/>
        <v>INSERT INTO UPK_TEST.upk_k60.k60_so_buno_link (os_buhin_no, k60_buno_id, created_date, created_tantou_id) VALUES ('76572/3  4CC0AT2', 1902, GETDATE(), 999);</v>
      </c>
    </row>
    <row r="621" spans="1:6">
      <c r="A621" s="316" t="s">
        <v>3348</v>
      </c>
      <c r="B621" s="316" t="s">
        <v>5628</v>
      </c>
      <c r="C621" s="316" t="str">
        <f t="shared" si="18"/>
        <v>1903</v>
      </c>
      <c r="D621" s="333" t="s">
        <v>748</v>
      </c>
      <c r="E621" s="333" t="s">
        <v>6395</v>
      </c>
      <c r="F621" s="316" t="str">
        <f t="shared" si="19"/>
        <v>INSERT INTO UPK_TEST.upk_k60.k60_so_buno_link (os_buhin_no, k60_buno_id, created_date, created_tantou_id) VALUES ('75112/3  JG00A01', 1903, GETDATE(), 999);</v>
      </c>
    </row>
    <row r="622" spans="1:6">
      <c r="A622" s="316" t="s">
        <v>3349</v>
      </c>
      <c r="B622" s="316" t="s">
        <v>745</v>
      </c>
      <c r="C622" s="316" t="str">
        <f t="shared" si="18"/>
        <v>1904</v>
      </c>
      <c r="D622" s="333" t="s">
        <v>5629</v>
      </c>
      <c r="E622" s="333" t="s">
        <v>6396</v>
      </c>
      <c r="F622" s="316" t="str">
        <f t="shared" si="19"/>
        <v>INSERT INTO UPK_TEST.upk_k60.k60_so_buno_link (os_buhin_no, k60_buno_id, created_date, created_tantou_id) VALUES ('75112    JG00A02', 1904, GETDATE(), 999);</v>
      </c>
    </row>
    <row r="623" spans="1:6">
      <c r="A623" s="316" t="s">
        <v>3350</v>
      </c>
      <c r="B623" s="316" t="s">
        <v>746</v>
      </c>
      <c r="C623" s="316" t="str">
        <f t="shared" si="18"/>
        <v>1905</v>
      </c>
      <c r="D623" s="333" t="s">
        <v>5630</v>
      </c>
      <c r="E623" s="333" t="s">
        <v>6397</v>
      </c>
      <c r="F623" s="316" t="str">
        <f t="shared" si="19"/>
        <v>INSERT INTO UPK_TEST.upk_k60.k60_so_buno_link (os_buhin_no, k60_buno_id, created_date, created_tantou_id) VALUES ('75113    JG00A02', 1905, GETDATE(), 999);</v>
      </c>
    </row>
    <row r="624" spans="1:6">
      <c r="A624" s="316" t="s">
        <v>3351</v>
      </c>
      <c r="B624" s="316" t="s">
        <v>747</v>
      </c>
      <c r="C624" s="316" t="str">
        <f t="shared" si="18"/>
        <v>1906</v>
      </c>
      <c r="D624" s="333" t="s">
        <v>5631</v>
      </c>
      <c r="E624" s="333" t="s">
        <v>6398</v>
      </c>
      <c r="F624" s="316" t="str">
        <f t="shared" si="19"/>
        <v>INSERT INTO UPK_TEST.upk_k60.k60_so_buno_link (os_buhin_no, k60_buno_id, created_date, created_tantou_id) VALUES ('75134    JG00A02', 1906, GETDATE(), 999);</v>
      </c>
    </row>
    <row r="625" spans="1:6">
      <c r="A625" s="316" t="s">
        <v>3352</v>
      </c>
      <c r="B625" s="316" t="s">
        <v>748</v>
      </c>
      <c r="C625" s="316" t="str">
        <f t="shared" si="18"/>
        <v>1907</v>
      </c>
      <c r="D625" s="333" t="s">
        <v>5632</v>
      </c>
      <c r="E625" s="333" t="s">
        <v>6399</v>
      </c>
      <c r="F625" s="316" t="str">
        <f t="shared" si="19"/>
        <v>INSERT INTO UPK_TEST.upk_k60.k60_so_buno_link (os_buhin_no, k60_buno_id, created_date, created_tantou_id) VALUES ('75135    JG00A02', 1907, GETDATE(), 999);</v>
      </c>
    </row>
    <row r="626" spans="1:6">
      <c r="A626" s="316" t="s">
        <v>3353</v>
      </c>
      <c r="B626" s="316" t="s">
        <v>5629</v>
      </c>
      <c r="C626" s="316" t="str">
        <f t="shared" si="18"/>
        <v>1908</v>
      </c>
      <c r="D626" s="333" t="s">
        <v>749</v>
      </c>
      <c r="E626" s="333" t="s">
        <v>6400</v>
      </c>
      <c r="F626" s="316" t="str">
        <f t="shared" si="19"/>
        <v>INSERT INTO UPK_TEST.upk_k60.k60_so_buno_link (os_buhin_no, k60_buno_id, created_date, created_tantou_id) VALUES ('75134/5  JG40A01', 1908, GETDATE(), 999);</v>
      </c>
    </row>
    <row r="627" spans="1:6">
      <c r="A627" s="316" t="s">
        <v>3354</v>
      </c>
      <c r="B627" s="316" t="s">
        <v>5630</v>
      </c>
      <c r="C627" s="316" t="str">
        <f t="shared" si="18"/>
        <v>1909</v>
      </c>
      <c r="D627" s="333" t="s">
        <v>750</v>
      </c>
      <c r="E627" s="333" t="s">
        <v>6401</v>
      </c>
      <c r="F627" s="316" t="str">
        <f t="shared" si="19"/>
        <v>INSERT INTO UPK_TEST.upk_k60.k60_so_buno_link (os_buhin_no, k60_buno_id, created_date, created_tantou_id) VALUES ('76532/3  JM00B01', 1909, GETDATE(), 999);</v>
      </c>
    </row>
    <row r="628" spans="1:6">
      <c r="A628" s="316" t="s">
        <v>3355</v>
      </c>
      <c r="B628" s="316" t="s">
        <v>5631</v>
      </c>
      <c r="C628" s="316" t="str">
        <f t="shared" si="18"/>
        <v>1910</v>
      </c>
      <c r="D628" s="333" t="s">
        <v>5633</v>
      </c>
      <c r="E628" s="333" t="s">
        <v>6402</v>
      </c>
      <c r="F628" s="316" t="str">
        <f t="shared" si="19"/>
        <v>INSERT INTO UPK_TEST.upk_k60.k60_so_buno_link (os_buhin_no, k60_buno_id, created_date, created_tantou_id) VALUES ('76532/3  JM00B02', 1910, GETDATE(), 999);</v>
      </c>
    </row>
    <row r="629" spans="1:6">
      <c r="A629" s="316" t="s">
        <v>3356</v>
      </c>
      <c r="B629" s="316" t="s">
        <v>5632</v>
      </c>
      <c r="C629" s="316" t="str">
        <f t="shared" si="18"/>
        <v>1911</v>
      </c>
      <c r="D629" s="333" t="s">
        <v>751</v>
      </c>
      <c r="E629" s="333" t="s">
        <v>6403</v>
      </c>
      <c r="F629" s="316" t="str">
        <f t="shared" si="19"/>
        <v>INSERT INTO UPK_TEST.upk_k60.k60_so_buno_link (os_buhin_no, k60_buno_id, created_date, created_tantou_id) VALUES ('75112/3  5TA0AT1', 1911, GETDATE(), 999);</v>
      </c>
    </row>
    <row r="630" spans="1:6">
      <c r="A630" s="316" t="s">
        <v>3357</v>
      </c>
      <c r="B630" s="316" t="s">
        <v>749</v>
      </c>
      <c r="C630" s="316" t="str">
        <f t="shared" si="18"/>
        <v>1912</v>
      </c>
      <c r="D630" s="333" t="s">
        <v>752</v>
      </c>
      <c r="E630" s="333" t="s">
        <v>6404</v>
      </c>
      <c r="F630" s="316" t="str">
        <f t="shared" si="19"/>
        <v>INSERT INTO UPK_TEST.upk_k60.k60_so_buno_link (os_buhin_no, k60_buno_id, created_date, created_tantou_id) VALUES ('75112    5TA0AT2', 1912, GETDATE(), 999);</v>
      </c>
    </row>
    <row r="631" spans="1:6">
      <c r="A631" s="316" t="s">
        <v>3358</v>
      </c>
      <c r="B631" s="316" t="s">
        <v>750</v>
      </c>
      <c r="C631" s="316" t="str">
        <f t="shared" si="18"/>
        <v>1913</v>
      </c>
      <c r="D631" s="333" t="s">
        <v>3362</v>
      </c>
      <c r="E631" s="333" t="s">
        <v>6405</v>
      </c>
      <c r="F631" s="316" t="str">
        <f t="shared" si="19"/>
        <v>INSERT INTO UPK_TEST.upk_k60.k60_so_buno_link (os_buhin_no, k60_buno_id, created_date, created_tantou_id) VALUES ('75113    5TA0AT2', 1913, GETDATE(), 999);</v>
      </c>
    </row>
    <row r="632" spans="1:6">
      <c r="A632" s="316" t="s">
        <v>3359</v>
      </c>
      <c r="B632" s="316" t="s">
        <v>5633</v>
      </c>
      <c r="C632" s="316" t="str">
        <f t="shared" si="18"/>
        <v>1914</v>
      </c>
      <c r="D632" s="333" t="s">
        <v>3363</v>
      </c>
      <c r="E632" s="333" t="s">
        <v>6406</v>
      </c>
      <c r="F632" s="316" t="str">
        <f t="shared" si="19"/>
        <v>INSERT INTO UPK_TEST.upk_k60.k60_so_buno_link (os_buhin_no, k60_buno_id, created_date, created_tantou_id) VALUES ('75134/5  5TA0AT1', 1914, GETDATE(), 999);</v>
      </c>
    </row>
    <row r="633" spans="1:6">
      <c r="A633" s="316" t="s">
        <v>3360</v>
      </c>
      <c r="B633" s="316" t="s">
        <v>751</v>
      </c>
      <c r="C633" s="316" t="str">
        <f t="shared" si="18"/>
        <v>1915</v>
      </c>
      <c r="D633" s="333" t="s">
        <v>753</v>
      </c>
      <c r="E633" s="333" t="s">
        <v>6407</v>
      </c>
      <c r="F633" s="316" t="str">
        <f t="shared" si="19"/>
        <v>INSERT INTO UPK_TEST.upk_k60.k60_so_buno_link (os_buhin_no, k60_buno_id, created_date, created_tantou_id) VALUES ('75134    5TA0AT2', 1915, GETDATE(), 999);</v>
      </c>
    </row>
    <row r="634" spans="1:6">
      <c r="A634" s="316" t="s">
        <v>3361</v>
      </c>
      <c r="B634" s="316" t="s">
        <v>752</v>
      </c>
      <c r="C634" s="316" t="str">
        <f t="shared" si="18"/>
        <v>1916</v>
      </c>
      <c r="D634" s="333" t="s">
        <v>754</v>
      </c>
      <c r="E634" s="333" t="s">
        <v>6408</v>
      </c>
      <c r="F634" s="316" t="str">
        <f t="shared" si="19"/>
        <v>INSERT INTO UPK_TEST.upk_k60.k60_so_buno_link (os_buhin_no, k60_buno_id, created_date, created_tantou_id) VALUES ('75135    5TA0AT2', 1916, GETDATE(), 999);</v>
      </c>
    </row>
    <row r="635" spans="1:6">
      <c r="A635" s="316" t="s">
        <v>3362</v>
      </c>
      <c r="B635" s="316" t="s">
        <v>3362</v>
      </c>
      <c r="C635" s="316" t="str">
        <f t="shared" si="18"/>
        <v>1917</v>
      </c>
      <c r="D635" s="333" t="s">
        <v>3366</v>
      </c>
      <c r="E635" s="333" t="s">
        <v>6409</v>
      </c>
      <c r="F635" s="316" t="str">
        <f t="shared" si="19"/>
        <v>INSERT INTO UPK_TEST.upk_k60.k60_so_buno_link (os_buhin_no, k60_buno_id, created_date, created_tantou_id) VALUES ('75112/3 JN20AT1', 1917, GETDATE(), 999);</v>
      </c>
    </row>
    <row r="636" spans="1:6">
      <c r="A636" s="316" t="s">
        <v>3363</v>
      </c>
      <c r="B636" s="316" t="s">
        <v>3363</v>
      </c>
      <c r="C636" s="316" t="str">
        <f t="shared" si="18"/>
        <v>1918</v>
      </c>
      <c r="D636" s="333" t="s">
        <v>3367</v>
      </c>
      <c r="E636" s="333" t="s">
        <v>6410</v>
      </c>
      <c r="F636" s="316" t="str">
        <f t="shared" si="19"/>
        <v>INSERT INTO UPK_TEST.upk_k60.k60_so_buno_link (os_buhin_no, k60_buno_id, created_date, created_tantou_id) VALUES ('75112/3 JN20AT2', 1918, GETDATE(), 999);</v>
      </c>
    </row>
    <row r="637" spans="1:6">
      <c r="A637" s="316" t="s">
        <v>3364</v>
      </c>
      <c r="B637" s="316" t="s">
        <v>753</v>
      </c>
      <c r="C637" s="316" t="str">
        <f t="shared" si="18"/>
        <v>1919</v>
      </c>
      <c r="D637" s="333" t="s">
        <v>755</v>
      </c>
      <c r="E637" s="333" t="s">
        <v>6411</v>
      </c>
      <c r="F637" s="316" t="str">
        <f t="shared" si="19"/>
        <v>INSERT INTO UPK_TEST.upk_k60.k60_so_buno_link (os_buhin_no, k60_buno_id, created_date, created_tantou_id) VALUES ('76516   JN20AT1', 1919, GETDATE(), 999);</v>
      </c>
    </row>
    <row r="638" spans="1:6">
      <c r="A638" s="316" t="s">
        <v>3365</v>
      </c>
      <c r="B638" s="316" t="s">
        <v>754</v>
      </c>
      <c r="C638" s="316" t="str">
        <f t="shared" si="18"/>
        <v>1920</v>
      </c>
      <c r="D638" s="333" t="s">
        <v>756</v>
      </c>
      <c r="E638" s="333" t="s">
        <v>6412</v>
      </c>
      <c r="F638" s="316" t="str">
        <f t="shared" si="19"/>
        <v>INSERT INTO UPK_TEST.upk_k60.k60_so_buno_link (os_buhin_no, k60_buno_id, created_date, created_tantou_id) VALUES ('76517   JN20AT1', 1920, GETDATE(), 999);</v>
      </c>
    </row>
    <row r="639" spans="1:6">
      <c r="A639" s="316" t="s">
        <v>3366</v>
      </c>
      <c r="B639" s="316" t="s">
        <v>3366</v>
      </c>
      <c r="C639" s="316" t="str">
        <f t="shared" si="18"/>
        <v>1921</v>
      </c>
      <c r="D639" s="333" t="s">
        <v>3370</v>
      </c>
      <c r="E639" s="333" t="s">
        <v>6413</v>
      </c>
      <c r="F639" s="316" t="str">
        <f t="shared" si="19"/>
        <v>INSERT INTO UPK_TEST.upk_k60.k60_so_buno_link (os_buhin_no, k60_buno_id, created_date, created_tantou_id) VALUES ('76516/7 JN20AT2', 1921, GETDATE(), 999);</v>
      </c>
    </row>
    <row r="640" spans="1:6">
      <c r="A640" s="316" t="s">
        <v>3367</v>
      </c>
      <c r="B640" s="316" t="s">
        <v>3367</v>
      </c>
      <c r="C640" s="316" t="str">
        <f t="shared" si="18"/>
        <v>1922</v>
      </c>
      <c r="D640" s="333" t="s">
        <v>757</v>
      </c>
      <c r="E640" s="333" t="s">
        <v>6414</v>
      </c>
      <c r="F640" s="316" t="str">
        <f t="shared" si="19"/>
        <v>INSERT INTO UPK_TEST.upk_k60.k60_so_buno_link (os_buhin_no, k60_buno_id, created_date, created_tantou_id) VALUES ('75112/3 1JA0AT1', 1922, GETDATE(), 999);</v>
      </c>
    </row>
    <row r="641" spans="1:6">
      <c r="A641" s="316" t="s">
        <v>3368</v>
      </c>
      <c r="B641" s="316" t="s">
        <v>755</v>
      </c>
      <c r="C641" s="316" t="str">
        <f t="shared" si="18"/>
        <v>1923</v>
      </c>
      <c r="D641" s="333" t="s">
        <v>758</v>
      </c>
      <c r="E641" s="333" t="s">
        <v>6415</v>
      </c>
      <c r="F641" s="316" t="str">
        <f t="shared" si="19"/>
        <v>INSERT INTO UPK_TEST.upk_k60.k60_so_buno_link (os_buhin_no, k60_buno_id, created_date, created_tantou_id) VALUES ('75112   1JA0AT2', 1923, GETDATE(), 999);</v>
      </c>
    </row>
    <row r="642" spans="1:6">
      <c r="A642" s="316" t="s">
        <v>3369</v>
      </c>
      <c r="B642" s="316" t="s">
        <v>756</v>
      </c>
      <c r="C642" s="316" t="str">
        <f t="shared" si="18"/>
        <v>1924</v>
      </c>
      <c r="D642" s="333" t="s">
        <v>759</v>
      </c>
      <c r="E642" s="333" t="s">
        <v>6416</v>
      </c>
      <c r="F642" s="316" t="str">
        <f t="shared" si="19"/>
        <v>INSERT INTO UPK_TEST.upk_k60.k60_so_buno_link (os_buhin_no, k60_buno_id, created_date, created_tantou_id) VALUES ('75113   1JA0AT2', 1924, GETDATE(), 999);</v>
      </c>
    </row>
    <row r="643" spans="1:6">
      <c r="A643" s="316" t="s">
        <v>3370</v>
      </c>
      <c r="B643" s="316" t="s">
        <v>3370</v>
      </c>
      <c r="C643" s="316" t="str">
        <f t="shared" si="18"/>
        <v>1925</v>
      </c>
      <c r="D643" s="333" t="s">
        <v>760</v>
      </c>
      <c r="E643" s="333" t="s">
        <v>6417</v>
      </c>
      <c r="F643" s="316" t="str">
        <f t="shared" si="19"/>
        <v>INSERT INTO UPK_TEST.upk_k60.k60_so_buno_link (os_buhin_no, k60_buno_id, created_date, created_tantou_id) VALUES ('75134/5 1JA0AT1', 1925, GETDATE(), 999);</v>
      </c>
    </row>
    <row r="644" spans="1:6">
      <c r="A644" s="316" t="s">
        <v>3371</v>
      </c>
      <c r="B644" s="316" t="s">
        <v>757</v>
      </c>
      <c r="C644" s="316" t="str">
        <f t="shared" si="18"/>
        <v>1926</v>
      </c>
      <c r="D644" s="333" t="s">
        <v>761</v>
      </c>
      <c r="E644" s="333" t="s">
        <v>6418</v>
      </c>
      <c r="F644" s="316" t="str">
        <f t="shared" si="19"/>
        <v>INSERT INTO UPK_TEST.upk_k60.k60_so_buno_link (os_buhin_no, k60_buno_id, created_date, created_tantou_id) VALUES ('75134   1JA0AT2', 1926, GETDATE(), 999);</v>
      </c>
    </row>
    <row r="645" spans="1:6">
      <c r="A645" s="316" t="s">
        <v>3372</v>
      </c>
      <c r="B645" s="316" t="s">
        <v>758</v>
      </c>
      <c r="C645" s="316" t="str">
        <f t="shared" si="18"/>
        <v>1927</v>
      </c>
      <c r="D645" s="333" t="s">
        <v>762</v>
      </c>
      <c r="E645" s="333" t="s">
        <v>6419</v>
      </c>
      <c r="F645" s="316" t="str">
        <f t="shared" si="19"/>
        <v>INSERT INTO UPK_TEST.upk_k60.k60_so_buno_link (os_buhin_no, k60_buno_id, created_date, created_tantou_id) VALUES ('75135   1JA0AT2', 1927, GETDATE(), 999);</v>
      </c>
    </row>
    <row r="646" spans="1:6">
      <c r="A646" s="316" t="s">
        <v>3373</v>
      </c>
      <c r="B646" s="316" t="s">
        <v>759</v>
      </c>
      <c r="C646" s="316" t="str">
        <f t="shared" ref="C646:C709" si="20">VLOOKUP($B646,$D$5:$E$2000,2,FALSE)</f>
        <v>1928</v>
      </c>
      <c r="D646" s="333" t="s">
        <v>763</v>
      </c>
      <c r="E646" s="333" t="s">
        <v>6420</v>
      </c>
      <c r="F646" s="316" t="str">
        <f t="shared" ref="F646:F709" si="21">$P$2&amp;"'"&amp;$A646&amp;"', "&amp;$C646&amp;", GETDATE(), 999);"</f>
        <v>INSERT INTO UPK_TEST.upk_k60.k60_so_buno_link (os_buhin_no, k60_buno_id, created_date, created_tantou_id) VALUES ('67612   1GR0AT1', 1928, GETDATE(), 999);</v>
      </c>
    </row>
    <row r="647" spans="1:6">
      <c r="A647" s="316" t="s">
        <v>3374</v>
      </c>
      <c r="B647" s="316" t="s">
        <v>760</v>
      </c>
      <c r="C647" s="316" t="str">
        <f t="shared" si="20"/>
        <v>1929</v>
      </c>
      <c r="D647" s="333" t="s">
        <v>764</v>
      </c>
      <c r="E647" s="333" t="s">
        <v>6421</v>
      </c>
      <c r="F647" s="316" t="str">
        <f t="shared" si="21"/>
        <v>INSERT INTO UPK_TEST.upk_k60.k60_so_buno_link (os_buhin_no, k60_buno_id, created_date, created_tantou_id) VALUES ('67612   1GR0AT2', 1929, GETDATE(), 999);</v>
      </c>
    </row>
    <row r="648" spans="1:6">
      <c r="A648" s="316" t="s">
        <v>3375</v>
      </c>
      <c r="B648" s="316" t="s">
        <v>761</v>
      </c>
      <c r="C648" s="316" t="str">
        <f t="shared" si="20"/>
        <v>1930</v>
      </c>
      <c r="D648" s="333" t="s">
        <v>3379</v>
      </c>
      <c r="E648" s="333" t="s">
        <v>6422</v>
      </c>
      <c r="F648" s="316" t="str">
        <f t="shared" si="21"/>
        <v>INSERT INTO UPK_TEST.upk_k60.k60_so_buno_link (os_buhin_no, k60_buno_id, created_date, created_tantou_id) VALUES ('67613   1GR0AT1', 1930, GETDATE(), 999);</v>
      </c>
    </row>
    <row r="649" spans="1:6">
      <c r="A649" s="316" t="s">
        <v>3376</v>
      </c>
      <c r="B649" s="316" t="s">
        <v>762</v>
      </c>
      <c r="C649" s="316" t="str">
        <f t="shared" si="20"/>
        <v>1931</v>
      </c>
      <c r="D649" s="333" t="s">
        <v>765</v>
      </c>
      <c r="E649" s="333" t="s">
        <v>6423</v>
      </c>
      <c r="F649" s="316" t="str">
        <f t="shared" si="21"/>
        <v>INSERT INTO UPK_TEST.upk_k60.k60_so_buno_link (os_buhin_no, k60_buno_id, created_date, created_tantou_id) VALUES ('67613   1GR0AT2', 1931, GETDATE(), 999);</v>
      </c>
    </row>
    <row r="650" spans="1:6">
      <c r="A650" s="316" t="s">
        <v>3377</v>
      </c>
      <c r="B650" s="316" t="s">
        <v>763</v>
      </c>
      <c r="C650" s="316" t="str">
        <f t="shared" si="20"/>
        <v>1932</v>
      </c>
      <c r="D650" s="333" t="s">
        <v>766</v>
      </c>
      <c r="E650" s="333" t="s">
        <v>6424</v>
      </c>
      <c r="F650" s="316" t="str">
        <f t="shared" si="21"/>
        <v>INSERT INTO UPK_TEST.upk_k60.k60_so_buno_link (os_buhin_no, k60_buno_id, created_date, created_tantou_id) VALUES ('75127   1GR0AT1', 1932, GETDATE(), 999);</v>
      </c>
    </row>
    <row r="651" spans="1:6">
      <c r="A651" s="316" t="s">
        <v>3378</v>
      </c>
      <c r="B651" s="316" t="s">
        <v>764</v>
      </c>
      <c r="C651" s="316" t="str">
        <f t="shared" si="20"/>
        <v>1933</v>
      </c>
      <c r="D651" s="333" t="s">
        <v>5634</v>
      </c>
      <c r="E651" s="333" t="s">
        <v>6425</v>
      </c>
      <c r="F651" s="316" t="str">
        <f t="shared" si="21"/>
        <v>INSERT INTO UPK_TEST.upk_k60.k60_so_buno_link (os_buhin_no, k60_buno_id, created_date, created_tantou_id) VALUES ('75127   1GR0AT2', 1933, GETDATE(), 999);</v>
      </c>
    </row>
    <row r="652" spans="1:6">
      <c r="A652" s="316" t="s">
        <v>3379</v>
      </c>
      <c r="B652" s="316" t="s">
        <v>3379</v>
      </c>
      <c r="C652" s="316" t="str">
        <f t="shared" si="20"/>
        <v>1934</v>
      </c>
      <c r="D652" s="333" t="s">
        <v>5635</v>
      </c>
      <c r="E652" s="333" t="s">
        <v>6426</v>
      </c>
      <c r="F652" s="316" t="str">
        <f t="shared" si="21"/>
        <v>INSERT INTO UPK_TEST.upk_k60.k60_so_buno_link (os_buhin_no, k60_buno_id, created_date, created_tantou_id) VALUES ('75112/3 3VA0AT1', 1934, GETDATE(), 999);</v>
      </c>
    </row>
    <row r="653" spans="1:6">
      <c r="A653" s="316" t="s">
        <v>3380</v>
      </c>
      <c r="B653" s="316" t="s">
        <v>765</v>
      </c>
      <c r="C653" s="316" t="str">
        <f t="shared" si="20"/>
        <v>1935</v>
      </c>
      <c r="D653" s="333" t="s">
        <v>5636</v>
      </c>
      <c r="E653" s="333" t="s">
        <v>6427</v>
      </c>
      <c r="F653" s="316" t="str">
        <f t="shared" si="21"/>
        <v>INSERT INTO UPK_TEST.upk_k60.k60_so_buno_link (os_buhin_no, k60_buno_id, created_date, created_tantou_id) VALUES ('75112   3VA0AT2', 1935, GETDATE(), 999);</v>
      </c>
    </row>
    <row r="654" spans="1:6">
      <c r="A654" s="316" t="s">
        <v>3381</v>
      </c>
      <c r="B654" s="316" t="s">
        <v>766</v>
      </c>
      <c r="C654" s="316" t="str">
        <f t="shared" si="20"/>
        <v>1936</v>
      </c>
      <c r="D654" s="333" t="s">
        <v>767</v>
      </c>
      <c r="E654" s="333" t="s">
        <v>6428</v>
      </c>
      <c r="F654" s="316" t="str">
        <f t="shared" si="21"/>
        <v>INSERT INTO UPK_TEST.upk_k60.k60_so_buno_link (os_buhin_no, k60_buno_id, created_date, created_tantou_id) VALUES ('75113   3VA0AT2', 1936, GETDATE(), 999);</v>
      </c>
    </row>
    <row r="655" spans="1:6">
      <c r="A655" s="316" t="s">
        <v>3382</v>
      </c>
      <c r="B655" s="316" t="s">
        <v>5634</v>
      </c>
      <c r="C655" s="316" t="str">
        <f t="shared" si="20"/>
        <v>1937</v>
      </c>
      <c r="D655" s="333" t="s">
        <v>768</v>
      </c>
      <c r="E655" s="333" t="s">
        <v>6429</v>
      </c>
      <c r="F655" s="316" t="str">
        <f t="shared" si="21"/>
        <v>INSERT INTO UPK_TEST.upk_k60.k60_so_buno_link (os_buhin_no, k60_buno_id, created_date, created_tantou_id) VALUES ('62522/3 80F00     K70', 1937, GETDATE(), 999);</v>
      </c>
    </row>
    <row r="656" spans="1:6">
      <c r="A656" s="316" t="s">
        <v>3383</v>
      </c>
      <c r="B656" s="316" t="s">
        <v>5635</v>
      </c>
      <c r="C656" s="316" t="str">
        <f t="shared" si="20"/>
        <v>1938</v>
      </c>
      <c r="D656" s="333" t="s">
        <v>769</v>
      </c>
      <c r="E656" s="333" t="s">
        <v>6430</v>
      </c>
      <c r="F656" s="316" t="str">
        <f t="shared" si="21"/>
        <v>INSERT INTO UPK_TEST.upk_k60.k60_so_buno_link (os_buhin_no, k60_buno_id, created_date, created_tantou_id) VALUES ('75134/5  JG00A01', 1938, GETDATE(), 999);</v>
      </c>
    </row>
    <row r="657" spans="1:6">
      <c r="A657" s="316" t="s">
        <v>3384</v>
      </c>
      <c r="B657" s="316" t="s">
        <v>5636</v>
      </c>
      <c r="C657" s="316" t="str">
        <f t="shared" si="20"/>
        <v>1939</v>
      </c>
      <c r="D657" s="333" t="s">
        <v>770</v>
      </c>
      <c r="E657" s="333" t="s">
        <v>6431</v>
      </c>
      <c r="F657" s="316" t="str">
        <f t="shared" si="21"/>
        <v>INSERT INTO UPK_TEST.upk_k60.k60_so_buno_link (os_buhin_no, k60_buno_id, created_date, created_tantou_id) VALUES ('75112/3  1AA0AT1', 1939, GETDATE(), 999);</v>
      </c>
    </row>
    <row r="658" spans="1:6">
      <c r="A658" s="316" t="s">
        <v>3385</v>
      </c>
      <c r="B658" s="316" t="s">
        <v>767</v>
      </c>
      <c r="C658" s="316" t="str">
        <f t="shared" si="20"/>
        <v>1940</v>
      </c>
      <c r="D658" s="333" t="s">
        <v>771</v>
      </c>
      <c r="E658" s="333" t="s">
        <v>6432</v>
      </c>
      <c r="F658" s="316" t="str">
        <f t="shared" si="21"/>
        <v>INSERT INTO UPK_TEST.upk_k60.k60_so_buno_link (os_buhin_no, k60_buno_id, created_date, created_tantou_id) VALUES ('61161   B5010', 1940, GETDATE(), 999);</v>
      </c>
    </row>
    <row r="659" spans="1:6">
      <c r="A659" s="316" t="s">
        <v>3386</v>
      </c>
      <c r="B659" s="316" t="s">
        <v>768</v>
      </c>
      <c r="C659" s="316" t="str">
        <f t="shared" si="20"/>
        <v>1941</v>
      </c>
      <c r="D659" s="333" t="s">
        <v>772</v>
      </c>
      <c r="E659" s="333" t="s">
        <v>6433</v>
      </c>
      <c r="F659" s="316" t="str">
        <f t="shared" si="21"/>
        <v>INSERT INTO UPK_TEST.upk_k60.k60_so_buno_link (os_buhin_no, k60_buno_id, created_date, created_tantou_id) VALUES ('61161   B5030', 1941, GETDATE(), 999);</v>
      </c>
    </row>
    <row r="660" spans="1:6">
      <c r="A660" s="316" t="s">
        <v>3387</v>
      </c>
      <c r="B660" s="316" t="s">
        <v>769</v>
      </c>
      <c r="C660" s="316" t="str">
        <f t="shared" si="20"/>
        <v>1942</v>
      </c>
      <c r="D660" s="333" t="s">
        <v>3391</v>
      </c>
      <c r="E660" s="333" t="s">
        <v>6434</v>
      </c>
      <c r="F660" s="316" t="str">
        <f t="shared" si="21"/>
        <v>INSERT INTO UPK_TEST.upk_k60.k60_so_buno_link (os_buhin_no, k60_buno_id, created_date, created_tantou_id) VALUES ('61162   B5010', 1942, GETDATE(), 999);</v>
      </c>
    </row>
    <row r="661" spans="1:6">
      <c r="A661" s="316" t="s">
        <v>3388</v>
      </c>
      <c r="B661" s="316" t="s">
        <v>770</v>
      </c>
      <c r="C661" s="316" t="str">
        <f t="shared" si="20"/>
        <v>1943</v>
      </c>
      <c r="D661" s="333" t="s">
        <v>775</v>
      </c>
      <c r="E661" s="333" t="s">
        <v>6435</v>
      </c>
      <c r="F661" s="316" t="str">
        <f t="shared" si="21"/>
        <v>INSERT INTO UPK_TEST.upk_k60.k60_so_buno_link (os_buhin_no, k60_buno_id, created_date, created_tantou_id) VALUES ('61162   B5030', 1943, GETDATE(), 999);</v>
      </c>
    </row>
    <row r="662" spans="1:6">
      <c r="A662" s="316" t="s">
        <v>3389</v>
      </c>
      <c r="B662" s="316" t="s">
        <v>771</v>
      </c>
      <c r="C662" s="316" t="str">
        <f t="shared" si="20"/>
        <v>1944</v>
      </c>
      <c r="D662" s="333" t="s">
        <v>776</v>
      </c>
      <c r="E662" s="333" t="s">
        <v>6436</v>
      </c>
      <c r="F662" s="316" t="str">
        <f t="shared" si="21"/>
        <v>INSERT INTO UPK_TEST.upk_k60.k60_so_buno_link (os_buhin_no, k60_buno_id, created_date, created_tantou_id) VALUES ('61175   B5010', 1944, GETDATE(), 999);</v>
      </c>
    </row>
    <row r="663" spans="1:6">
      <c r="A663" s="316" t="s">
        <v>3390</v>
      </c>
      <c r="B663" s="316" t="s">
        <v>772</v>
      </c>
      <c r="C663" s="316" t="str">
        <f t="shared" si="20"/>
        <v>1945</v>
      </c>
      <c r="D663" s="333" t="s">
        <v>777</v>
      </c>
      <c r="E663" s="333" t="s">
        <v>6437</v>
      </c>
      <c r="F663" s="316" t="str">
        <f t="shared" si="21"/>
        <v>INSERT INTO UPK_TEST.upk_k60.k60_so_buno_link (os_buhin_no, k60_buno_id, created_date, created_tantou_id) VALUES ('61176   B5010', 1945, GETDATE(), 999);</v>
      </c>
    </row>
    <row r="664" spans="1:6">
      <c r="A664" s="320" t="s">
        <v>3391</v>
      </c>
      <c r="B664" s="320" t="s">
        <v>3391</v>
      </c>
      <c r="C664" s="316" t="str">
        <f t="shared" si="20"/>
        <v>1946</v>
      </c>
      <c r="D664" s="333" t="s">
        <v>778</v>
      </c>
      <c r="E664" s="333" t="s">
        <v>6438</v>
      </c>
      <c r="F664" s="316" t="str">
        <f t="shared" si="21"/>
        <v>INSERT INTO UPK_TEST.upk_k60.k60_so_buno_link (os_buhin_no, k60_buno_id, created_date, created_tantou_id) VALUES ('451631/2-1047P/1029P', 1946, GETDATE(), 999);</v>
      </c>
    </row>
    <row r="665" spans="1:6">
      <c r="A665" s="316" t="s">
        <v>3392</v>
      </c>
      <c r="B665" s="316" t="s">
        <v>775</v>
      </c>
      <c r="C665" s="316" t="str">
        <f t="shared" si="20"/>
        <v>1947</v>
      </c>
      <c r="D665" s="333" t="s">
        <v>3397</v>
      </c>
      <c r="E665" s="333" t="s">
        <v>6439</v>
      </c>
      <c r="F665" s="316" t="str">
        <f t="shared" si="21"/>
        <v>INSERT INTO UPK_TEST.upk_k60.k60_so_buno_link (os_buhin_no, k60_buno_id, created_date, created_tantou_id) VALUES ('62516   3VA3A', 1947, GETDATE(), 999);</v>
      </c>
    </row>
    <row r="666" spans="1:6">
      <c r="A666" s="316" t="s">
        <v>3393</v>
      </c>
      <c r="B666" s="316" t="s">
        <v>776</v>
      </c>
      <c r="C666" s="316" t="str">
        <f t="shared" si="20"/>
        <v>1948</v>
      </c>
      <c r="D666" s="333" t="s">
        <v>779</v>
      </c>
      <c r="E666" s="333" t="s">
        <v>6440</v>
      </c>
      <c r="F666" s="316" t="str">
        <f t="shared" si="21"/>
        <v>INSERT INTO UPK_TEST.upk_k60.k60_so_buno_link (os_buhin_no, k60_buno_id, created_date, created_tantou_id) VALUES ('62532   3VA1A', 1948, GETDATE(), 999);</v>
      </c>
    </row>
    <row r="667" spans="1:6">
      <c r="A667" s="316" t="s">
        <v>3394</v>
      </c>
      <c r="B667" s="316" t="s">
        <v>777</v>
      </c>
      <c r="C667" s="316" t="str">
        <f t="shared" si="20"/>
        <v>1949</v>
      </c>
      <c r="D667" s="333" t="s">
        <v>3399</v>
      </c>
      <c r="E667" s="333" t="s">
        <v>6441</v>
      </c>
      <c r="F667" s="316" t="str">
        <f t="shared" si="21"/>
        <v>INSERT INTO UPK_TEST.upk_k60.k60_so_buno_link (os_buhin_no, k60_buno_id, created_date, created_tantou_id) VALUES ('76218   3VA0A', 1949, GETDATE(), 999);</v>
      </c>
    </row>
    <row r="668" spans="1:6">
      <c r="A668" s="316" t="s">
        <v>3396</v>
      </c>
      <c r="B668" s="316" t="s">
        <v>778</v>
      </c>
      <c r="C668" s="316" t="str">
        <f t="shared" si="20"/>
        <v>1950</v>
      </c>
      <c r="D668" s="333" t="s">
        <v>3400</v>
      </c>
      <c r="E668" s="333" t="s">
        <v>6442</v>
      </c>
      <c r="F668" s="316" t="str">
        <f t="shared" si="21"/>
        <v>INSERT INTO UPK_TEST.upk_k60.k60_so_buno_link (os_buhin_no, k60_buno_id, created_date, created_tantou_id) VALUES ('76219   3VA0A', 1950, GETDATE(), 999);</v>
      </c>
    </row>
    <row r="669" spans="1:6">
      <c r="A669" s="316" t="s">
        <v>3397</v>
      </c>
      <c r="B669" s="316" t="s">
        <v>3397</v>
      </c>
      <c r="C669" s="316" t="str">
        <f t="shared" si="20"/>
        <v>1951</v>
      </c>
      <c r="D669" s="333" t="s">
        <v>780</v>
      </c>
      <c r="E669" s="333" t="s">
        <v>6443</v>
      </c>
      <c r="F669" s="316" t="str">
        <f t="shared" si="21"/>
        <v>INSERT INTO UPK_TEST.upk_k60.k60_so_buno_link (os_buhin_no, k60_buno_id, created_date, created_tantou_id) VALUES ('75186/7 5TA0A', 1951, GETDATE(), 999);</v>
      </c>
    </row>
    <row r="670" spans="1:6">
      <c r="A670" s="316" t="s">
        <v>3398</v>
      </c>
      <c r="B670" s="316" t="s">
        <v>779</v>
      </c>
      <c r="C670" s="316" t="str">
        <f t="shared" si="20"/>
        <v>1952</v>
      </c>
      <c r="D670" s="333" t="s">
        <v>3402</v>
      </c>
      <c r="E670" s="333" t="s">
        <v>6444</v>
      </c>
      <c r="F670" s="316" t="str">
        <f t="shared" si="21"/>
        <v>INSERT INTO UPK_TEST.upk_k60.k60_so_buno_link (os_buhin_no, k60_buno_id, created_date, created_tantou_id) VALUES ('751B2   5TA0A', 1952, GETDATE(), 999);</v>
      </c>
    </row>
    <row r="671" spans="1:6">
      <c r="A671" s="316" t="s">
        <v>3399</v>
      </c>
      <c r="B671" s="316" t="s">
        <v>3399</v>
      </c>
      <c r="C671" s="316" t="str">
        <f t="shared" si="20"/>
        <v>1953</v>
      </c>
      <c r="D671" s="333" t="s">
        <v>3403</v>
      </c>
      <c r="E671" s="333" t="s">
        <v>6445</v>
      </c>
      <c r="F671" s="316" t="str">
        <f t="shared" si="21"/>
        <v>INSERT INTO UPK_TEST.upk_k60.k60_so_buno_link (os_buhin_no, k60_buno_id, created_date, created_tantou_id) VALUES ('90126/7 5TA0A', 1953, GETDATE(), 999);</v>
      </c>
    </row>
    <row r="672" spans="1:6">
      <c r="A672" s="316" t="s">
        <v>3400</v>
      </c>
      <c r="B672" s="316" t="s">
        <v>3400</v>
      </c>
      <c r="C672" s="316" t="str">
        <f t="shared" si="20"/>
        <v>1954</v>
      </c>
      <c r="D672" s="333" t="s">
        <v>3404</v>
      </c>
      <c r="E672" s="333" t="s">
        <v>6446</v>
      </c>
      <c r="F672" s="316" t="str">
        <f t="shared" si="21"/>
        <v>INSERT INTO UPK_TEST.upk_k60.k60_so_buno_link (os_buhin_no, k60_buno_id, created_date, created_tantou_id) VALUES ('641C2/3 JG00A', 1954, GETDATE(), 999);</v>
      </c>
    </row>
    <row r="673" spans="1:6">
      <c r="A673" s="316" t="s">
        <v>3401</v>
      </c>
      <c r="B673" s="316" t="s">
        <v>780</v>
      </c>
      <c r="C673" s="316" t="str">
        <f t="shared" si="20"/>
        <v>1955</v>
      </c>
      <c r="D673" s="333" t="s">
        <v>781</v>
      </c>
      <c r="E673" s="333" t="s">
        <v>6447</v>
      </c>
      <c r="F673" s="316" t="str">
        <f t="shared" si="21"/>
        <v>INSERT INTO UPK_TEST.upk_k60.k60_so_buno_link (os_buhin_no, k60_buno_id, created_date, created_tantou_id) VALUES ('75412   JG00A', 1955, GETDATE(), 999);</v>
      </c>
    </row>
    <row r="674" spans="1:6">
      <c r="A674" s="316" t="s">
        <v>3402</v>
      </c>
      <c r="B674" s="316" t="s">
        <v>3402</v>
      </c>
      <c r="C674" s="316" t="str">
        <f t="shared" si="20"/>
        <v>1956</v>
      </c>
      <c r="D674" s="333" t="s">
        <v>782</v>
      </c>
      <c r="E674" s="333" t="s">
        <v>6448</v>
      </c>
      <c r="F674" s="316" t="str">
        <f t="shared" si="21"/>
        <v>INSERT INTO UPK_TEST.upk_k60.k60_so_buno_link (os_buhin_no, k60_buno_id, created_date, created_tantou_id) VALUES ('75528/9 JG00A', 1956, GETDATE(), 999);</v>
      </c>
    </row>
    <row r="675" spans="1:6">
      <c r="A675" s="316" t="s">
        <v>3403</v>
      </c>
      <c r="B675" s="316" t="s">
        <v>3403</v>
      </c>
      <c r="C675" s="316" t="str">
        <f t="shared" si="20"/>
        <v>1957</v>
      </c>
      <c r="D675" s="333" t="s">
        <v>3408</v>
      </c>
      <c r="E675" s="333" t="s">
        <v>6449</v>
      </c>
      <c r="F675" s="316" t="str">
        <f t="shared" si="21"/>
        <v>INSERT INTO UPK_TEST.upk_k60.k60_so_buno_link (os_buhin_no, k60_buno_id, created_date, created_tantou_id) VALUES ('75522/3 6MA0A', 1957, GETDATE(), 999);</v>
      </c>
    </row>
    <row r="676" spans="1:6">
      <c r="A676" s="316" t="s">
        <v>3404</v>
      </c>
      <c r="B676" s="316" t="s">
        <v>3404</v>
      </c>
      <c r="C676" s="316" t="str">
        <f t="shared" si="20"/>
        <v>1958</v>
      </c>
      <c r="D676" s="333" t="s">
        <v>3409</v>
      </c>
      <c r="E676" s="333" t="s">
        <v>6450</v>
      </c>
      <c r="F676" s="316" t="str">
        <f t="shared" si="21"/>
        <v>INSERT INTO UPK_TEST.upk_k60.k60_so_buno_link (os_buhin_no, k60_buno_id, created_date, created_tantou_id) VALUES ('75556/7 6MA0A', 1958, GETDATE(), 999);</v>
      </c>
    </row>
    <row r="677" spans="1:6">
      <c r="A677" s="316" t="s">
        <v>3405</v>
      </c>
      <c r="B677" s="316" t="s">
        <v>781</v>
      </c>
      <c r="C677" s="316" t="str">
        <f t="shared" si="20"/>
        <v>1959</v>
      </c>
      <c r="D677" s="333" t="s">
        <v>3410</v>
      </c>
      <c r="E677" s="333" t="s">
        <v>6451</v>
      </c>
      <c r="F677" s="316" t="str">
        <f t="shared" si="21"/>
        <v>INSERT INTO UPK_TEST.upk_k60.k60_so_buno_link (os_buhin_no, k60_buno_id, created_date, created_tantou_id) VALUES ('74317   4BD0A', 1959, GETDATE(), 999);</v>
      </c>
    </row>
    <row r="678" spans="1:6">
      <c r="A678" s="316" t="s">
        <v>3407</v>
      </c>
      <c r="B678" s="316" t="s">
        <v>782</v>
      </c>
      <c r="C678" s="316" t="str">
        <f t="shared" si="20"/>
        <v>1960</v>
      </c>
      <c r="D678" s="333" t="s">
        <v>3411</v>
      </c>
      <c r="E678" s="333" t="s">
        <v>6452</v>
      </c>
      <c r="F678" s="316" t="str">
        <f t="shared" si="21"/>
        <v>INSERT INTO UPK_TEST.upk_k60.k60_so_buno_link (os_buhin_no, k60_buno_id, created_date, created_tantou_id) VALUES ('74317   4CB0A', 1960, GETDATE(), 999);</v>
      </c>
    </row>
    <row r="679" spans="1:6">
      <c r="A679" s="316" t="s">
        <v>3408</v>
      </c>
      <c r="B679" s="316" t="s">
        <v>3408</v>
      </c>
      <c r="C679" s="316" t="str">
        <f t="shared" si="20"/>
        <v>1961</v>
      </c>
      <c r="D679" s="333" t="s">
        <v>3412</v>
      </c>
      <c r="E679" s="333" t="s">
        <v>6453</v>
      </c>
      <c r="F679" s="316" t="str">
        <f t="shared" si="21"/>
        <v>INSERT INTO UPK_TEST.upk_k60.k60_so_buno_link (os_buhin_no, k60_buno_id, created_date, created_tantou_id) VALUES ('74332/3 4CB0A', 1961, GETDATE(), 999);</v>
      </c>
    </row>
    <row r="680" spans="1:6">
      <c r="A680" s="316" t="s">
        <v>3409</v>
      </c>
      <c r="B680" s="316" t="s">
        <v>3409</v>
      </c>
      <c r="C680" s="316" t="str">
        <f t="shared" si="20"/>
        <v>1962</v>
      </c>
      <c r="D680" s="333" t="s">
        <v>3413</v>
      </c>
      <c r="E680" s="333" t="s">
        <v>6454</v>
      </c>
      <c r="F680" s="316" t="str">
        <f t="shared" si="21"/>
        <v>INSERT INTO UPK_TEST.upk_k60.k60_so_buno_link (os_buhin_no, k60_buno_id, created_date, created_tantou_id) VALUES ('75152/3 4CB0A', 1962, GETDATE(), 999);</v>
      </c>
    </row>
    <row r="681" spans="1:6">
      <c r="A681" s="316" t="s">
        <v>3410</v>
      </c>
      <c r="B681" s="316" t="s">
        <v>3410</v>
      </c>
      <c r="C681" s="316" t="str">
        <f t="shared" si="20"/>
        <v>1963</v>
      </c>
      <c r="D681" s="333" t="s">
        <v>783</v>
      </c>
      <c r="E681" s="333" t="s">
        <v>6455</v>
      </c>
      <c r="F681" s="316" t="str">
        <f t="shared" si="21"/>
        <v>INSERT INTO UPK_TEST.upk_k60.k60_so_buno_link (os_buhin_no, k60_buno_id, created_date, created_tantou_id) VALUES ('75432/3 4CB0A', 1963, GETDATE(), 999);</v>
      </c>
    </row>
    <row r="682" spans="1:6">
      <c r="A682" s="316" t="s">
        <v>3411</v>
      </c>
      <c r="B682" s="316" t="s">
        <v>3411</v>
      </c>
      <c r="C682" s="316" t="str">
        <f t="shared" si="20"/>
        <v>1964</v>
      </c>
      <c r="D682" s="333" t="s">
        <v>3415</v>
      </c>
      <c r="E682" s="333" t="s">
        <v>6456</v>
      </c>
      <c r="F682" s="316" t="str">
        <f t="shared" si="21"/>
        <v>INSERT INTO UPK_TEST.upk_k60.k60_so_buno_link (os_buhin_no, k60_buno_id, created_date, created_tantou_id) VALUES ('75522/3 4BC1A', 1964, GETDATE(), 999);</v>
      </c>
    </row>
    <row r="683" spans="1:6">
      <c r="A683" s="316" t="s">
        <v>3412</v>
      </c>
      <c r="B683" s="316" t="s">
        <v>3412</v>
      </c>
      <c r="C683" s="316" t="str">
        <f t="shared" si="20"/>
        <v>1965</v>
      </c>
      <c r="D683" s="333" t="s">
        <v>3416</v>
      </c>
      <c r="E683" s="333" t="s">
        <v>6457</v>
      </c>
      <c r="F683" s="316" t="str">
        <f t="shared" si="21"/>
        <v>INSERT INTO UPK_TEST.upk_k60.k60_so_buno_link (os_buhin_no, k60_buno_id, created_date, created_tantou_id) VALUES ('75522/3 4CE0A', 1965, GETDATE(), 999);</v>
      </c>
    </row>
    <row r="684" spans="1:6">
      <c r="A684" s="316" t="s">
        <v>3413</v>
      </c>
      <c r="B684" s="316" t="s">
        <v>3413</v>
      </c>
      <c r="C684" s="316" t="str">
        <f t="shared" si="20"/>
        <v>1966</v>
      </c>
      <c r="D684" s="333" t="s">
        <v>784</v>
      </c>
      <c r="E684" s="333" t="s">
        <v>6458</v>
      </c>
      <c r="F684" s="316" t="str">
        <f t="shared" si="21"/>
        <v>INSERT INTO UPK_TEST.upk_k60.k60_so_buno_link (os_buhin_no, k60_buno_id, created_date, created_tantou_id) VALUES ('75942/3 4CB0A', 1966, GETDATE(), 999);</v>
      </c>
    </row>
    <row r="685" spans="1:6">
      <c r="A685" s="316" t="s">
        <v>3414</v>
      </c>
      <c r="B685" s="316" t="s">
        <v>783</v>
      </c>
      <c r="C685" s="316" t="str">
        <f t="shared" si="20"/>
        <v>1967</v>
      </c>
      <c r="D685" s="333" t="s">
        <v>785</v>
      </c>
      <c r="E685" s="333" t="s">
        <v>6459</v>
      </c>
      <c r="F685" s="316" t="str">
        <f t="shared" si="21"/>
        <v>INSERT INTO UPK_TEST.upk_k60.k60_so_buno_link (os_buhin_no, k60_buno_id, created_date, created_tantou_id) VALUES ('76483   4CB0A', 1967, GETDATE(), 999);</v>
      </c>
    </row>
    <row r="686" spans="1:6">
      <c r="A686" s="316" t="s">
        <v>3415</v>
      </c>
      <c r="B686" s="316" t="s">
        <v>3415</v>
      </c>
      <c r="C686" s="316" t="str">
        <f t="shared" si="20"/>
        <v>1968</v>
      </c>
      <c r="D686" s="333" t="s">
        <v>786</v>
      </c>
      <c r="E686" s="333" t="s">
        <v>6460</v>
      </c>
      <c r="F686" s="316" t="str">
        <f t="shared" si="21"/>
        <v>INSERT INTO UPK_TEST.upk_k60.k60_so_buno_link (os_buhin_no, k60_buno_id, created_date, created_tantou_id) VALUES ('765F6/7 4CF0A', 1968, GETDATE(), 999);</v>
      </c>
    </row>
    <row r="687" spans="1:6">
      <c r="A687" s="316" t="s">
        <v>3416</v>
      </c>
      <c r="B687" s="316" t="s">
        <v>3416</v>
      </c>
      <c r="C687" s="316" t="str">
        <f t="shared" si="20"/>
        <v>1969</v>
      </c>
      <c r="D687" s="333" t="s">
        <v>787</v>
      </c>
      <c r="E687" s="333" t="s">
        <v>6461</v>
      </c>
      <c r="F687" s="316" t="str">
        <f t="shared" si="21"/>
        <v>INSERT INTO UPK_TEST.upk_k60.k60_so_buno_link (os_buhin_no, k60_buno_id, created_date, created_tantou_id) VALUES ('76742/3 4CE1A', 1969, GETDATE(), 999);</v>
      </c>
    </row>
    <row r="688" spans="1:6">
      <c r="A688" s="316" t="s">
        <v>3417</v>
      </c>
      <c r="B688" s="316" t="s">
        <v>784</v>
      </c>
      <c r="C688" s="316" t="str">
        <f t="shared" si="20"/>
        <v>1970</v>
      </c>
      <c r="D688" s="333" t="s">
        <v>788</v>
      </c>
      <c r="E688" s="333" t="s">
        <v>6462</v>
      </c>
      <c r="F688" s="316" t="str">
        <f t="shared" si="21"/>
        <v>INSERT INTO UPK_TEST.upk_k60.k60_so_buno_link (os_buhin_no, k60_buno_id, created_date, created_tantou_id) VALUES ('9450B   86300', 1970, GETDATE(), 999);</v>
      </c>
    </row>
    <row r="689" spans="1:6">
      <c r="A689" s="316" t="s">
        <v>3418</v>
      </c>
      <c r="B689" s="316" t="s">
        <v>785</v>
      </c>
      <c r="C689" s="316" t="str">
        <f t="shared" si="20"/>
        <v>1971</v>
      </c>
      <c r="D689" s="333" t="s">
        <v>789</v>
      </c>
      <c r="E689" s="333" t="s">
        <v>6463</v>
      </c>
      <c r="F689" s="316" t="str">
        <f t="shared" si="21"/>
        <v>INSERT INTO UPK_TEST.upk_k60.k60_so_buno_link (os_buhin_no, k60_buno_id, created_date, created_tantou_id) VALUES ('9450C   01700', 1971, GETDATE(), 999);</v>
      </c>
    </row>
    <row r="690" spans="1:6">
      <c r="A690" s="316" t="s">
        <v>3419</v>
      </c>
      <c r="B690" s="316" t="s">
        <v>786</v>
      </c>
      <c r="C690" s="316" t="str">
        <f t="shared" si="20"/>
        <v>1972</v>
      </c>
      <c r="D690" s="333" t="s">
        <v>5637</v>
      </c>
      <c r="E690" s="333" t="s">
        <v>6464</v>
      </c>
      <c r="F690" s="316" t="str">
        <f t="shared" si="21"/>
        <v>INSERT INTO UPK_TEST.upk_k60.k60_so_buno_link (os_buhin_no, k60_buno_id, created_date, created_tantou_id) VALUES ('9450C   01800', 1972, GETDATE(), 999);</v>
      </c>
    </row>
    <row r="691" spans="1:6">
      <c r="A691" s="316" t="s">
        <v>3420</v>
      </c>
      <c r="B691" s="316" t="s">
        <v>787</v>
      </c>
      <c r="C691" s="316" t="str">
        <f t="shared" si="20"/>
        <v>1973</v>
      </c>
      <c r="D691" s="333" t="s">
        <v>790</v>
      </c>
      <c r="E691" s="333" t="s">
        <v>6465</v>
      </c>
      <c r="F691" s="316" t="str">
        <f t="shared" si="21"/>
        <v>INSERT INTO UPK_TEST.upk_k60.k60_so_buno_link (os_buhin_no, k60_buno_id, created_date, created_tantou_id) VALUES ('9450C   01900', 1973, GETDATE(), 999);</v>
      </c>
    </row>
    <row r="692" spans="1:6">
      <c r="A692" s="316" t="s">
        <v>3421</v>
      </c>
      <c r="B692" s="316" t="s">
        <v>788</v>
      </c>
      <c r="C692" s="316" t="str">
        <f t="shared" si="20"/>
        <v>1974</v>
      </c>
      <c r="D692" s="333" t="s">
        <v>791</v>
      </c>
      <c r="E692" s="333" t="s">
        <v>6466</v>
      </c>
      <c r="F692" s="316" t="str">
        <f t="shared" si="21"/>
        <v>INSERT INTO UPK_TEST.upk_k60.k60_so_buno_link (os_buhin_no, k60_buno_id, created_date, created_tantou_id) VALUES ('9450C   02000', 1974, GETDATE(), 999);</v>
      </c>
    </row>
    <row r="693" spans="1:6">
      <c r="A693" s="316" t="s">
        <v>3422</v>
      </c>
      <c r="B693" s="316" t="s">
        <v>789</v>
      </c>
      <c r="C693" s="316" t="str">
        <f t="shared" si="20"/>
        <v>1975</v>
      </c>
      <c r="D693" s="333" t="s">
        <v>792</v>
      </c>
      <c r="E693" s="333" t="s">
        <v>6467</v>
      </c>
      <c r="F693" s="316" t="str">
        <f t="shared" si="21"/>
        <v>INSERT INTO UPK_TEST.upk_k60.k60_so_buno_link (os_buhin_no, k60_buno_id, created_date, created_tantou_id) VALUES ('9450C   03600', 1975, GETDATE(), 999);</v>
      </c>
    </row>
    <row r="694" spans="1:6">
      <c r="A694" s="316" t="s">
        <v>3423</v>
      </c>
      <c r="B694" s="316" t="s">
        <v>5637</v>
      </c>
      <c r="C694" s="316" t="str">
        <f t="shared" si="20"/>
        <v>1976</v>
      </c>
      <c r="D694" s="333" t="s">
        <v>793</v>
      </c>
      <c r="E694" s="333" t="s">
        <v>6468</v>
      </c>
      <c r="F694" s="316" t="str">
        <f t="shared" si="21"/>
        <v>INSERT INTO UPK_TEST.upk_k60.k60_so_buno_link (os_buhin_no, k60_buno_id, created_date, created_tantou_id) VALUES ('9450C   04000/03800', 1976, GETDATE(), 999);</v>
      </c>
    </row>
    <row r="695" spans="1:6">
      <c r="A695" s="316" t="s">
        <v>3424</v>
      </c>
      <c r="B695" s="316" t="s">
        <v>790</v>
      </c>
      <c r="C695" s="316" t="str">
        <f t="shared" si="20"/>
        <v>1977</v>
      </c>
      <c r="D695" s="333" t="s">
        <v>3428</v>
      </c>
      <c r="E695" s="333" t="s">
        <v>6469</v>
      </c>
      <c r="F695" s="316" t="str">
        <f t="shared" si="21"/>
        <v>INSERT INTO UPK_TEST.upk_k60.k60_so_buno_link (os_buhin_no, k60_buno_id, created_date, created_tantou_id) VALUES ('64124   6RA0A', 1977, GETDATE(), 999);</v>
      </c>
    </row>
    <row r="696" spans="1:6">
      <c r="A696" s="316" t="s">
        <v>3425</v>
      </c>
      <c r="B696" s="316" t="s">
        <v>791</v>
      </c>
      <c r="C696" s="316" t="str">
        <f t="shared" si="20"/>
        <v>1978</v>
      </c>
      <c r="D696" s="333" t="s">
        <v>5638</v>
      </c>
      <c r="E696" s="333" t="s">
        <v>6470</v>
      </c>
      <c r="F696" s="316" t="str">
        <f t="shared" si="21"/>
        <v>INSERT INTO UPK_TEST.upk_k60.k60_so_buno_link (os_buhin_no, k60_buno_id, created_date, created_tantou_id) VALUES ('5220A   M9400', 1978, GETDATE(), 999);</v>
      </c>
    </row>
    <row r="697" spans="1:6">
      <c r="A697" s="316" t="s">
        <v>3426</v>
      </c>
      <c r="B697" s="316" t="s">
        <v>792</v>
      </c>
      <c r="C697" s="316" t="str">
        <f t="shared" si="20"/>
        <v>1979</v>
      </c>
      <c r="D697" s="333" t="s">
        <v>794</v>
      </c>
      <c r="E697" s="333" t="s">
        <v>6471</v>
      </c>
      <c r="F697" s="316" t="str">
        <f t="shared" si="21"/>
        <v>INSERT INTO UPK_TEST.upk_k60.k60_so_buno_link (os_buhin_no, k60_buno_id, created_date, created_tantou_id) VALUES ('64125   6RA0A', 1979, GETDATE(), 999);</v>
      </c>
    </row>
    <row r="698" spans="1:6">
      <c r="A698" s="316" t="s">
        <v>3427</v>
      </c>
      <c r="B698" s="316" t="s">
        <v>793</v>
      </c>
      <c r="C698" s="316" t="str">
        <f t="shared" si="20"/>
        <v>1980</v>
      </c>
      <c r="D698" s="333" t="s">
        <v>795</v>
      </c>
      <c r="E698" s="333" t="s">
        <v>6472</v>
      </c>
      <c r="F698" s="316" t="str">
        <f t="shared" si="21"/>
        <v>INSERT INTO UPK_TEST.upk_k60.k60_so_buno_link (os_buhin_no, k60_buno_id, created_date, created_tantou_id) VALUES ('5220A   M9300', 1980, GETDATE(), 999);</v>
      </c>
    </row>
    <row r="699" spans="1:6">
      <c r="A699" s="316" t="s">
        <v>3428</v>
      </c>
      <c r="B699" s="316" t="s">
        <v>3428</v>
      </c>
      <c r="C699" s="316" t="str">
        <f t="shared" si="20"/>
        <v>1981</v>
      </c>
      <c r="D699" s="333" t="s">
        <v>796</v>
      </c>
      <c r="E699" s="333" t="s">
        <v>6473</v>
      </c>
      <c r="F699" s="316" t="str">
        <f t="shared" si="21"/>
        <v>INSERT INTO UPK_TEST.upk_k60.k60_so_buno_link (os_buhin_no, k60_buno_id, created_date, created_tantou_id) VALUES ('75312/3 6RA0A', 1981, GETDATE(), 999);</v>
      </c>
    </row>
    <row r="700" spans="1:6">
      <c r="A700" s="316" t="s">
        <v>3429</v>
      </c>
      <c r="B700" s="316" t="s">
        <v>5638</v>
      </c>
      <c r="C700" s="316" t="str">
        <f t="shared" si="20"/>
        <v>1982</v>
      </c>
      <c r="D700" s="333" t="s">
        <v>797</v>
      </c>
      <c r="E700" s="333" t="s">
        <v>6474</v>
      </c>
      <c r="F700" s="316" t="str">
        <f t="shared" si="21"/>
        <v>INSERT INTO UPK_TEST.upk_k60.k60_so_buno_link (os_buhin_no, k60_buno_id, created_date, created_tantou_id) VALUES ('5253C   J2200/J2100', 1982, GETDATE(), 999);</v>
      </c>
    </row>
    <row r="701" spans="1:6">
      <c r="A701" s="316" t="s">
        <v>3430</v>
      </c>
      <c r="B701" s="316" t="s">
        <v>794</v>
      </c>
      <c r="C701" s="316" t="str">
        <f t="shared" si="20"/>
        <v>1983</v>
      </c>
      <c r="D701" s="333" t="s">
        <v>3434</v>
      </c>
      <c r="E701" s="333" t="s">
        <v>6475</v>
      </c>
      <c r="F701" s="316" t="str">
        <f t="shared" si="21"/>
        <v>INSERT INTO UPK_TEST.upk_k60.k60_so_buno_link (os_buhin_no, k60_buno_id, created_date, created_tantou_id) VALUES ('75312   6RA1A', 1983, GETDATE(), 999);</v>
      </c>
    </row>
    <row r="702" spans="1:6">
      <c r="A702" s="316" t="s">
        <v>3431</v>
      </c>
      <c r="B702" s="316" t="s">
        <v>795</v>
      </c>
      <c r="C702" s="316" t="str">
        <f t="shared" si="20"/>
        <v>1984</v>
      </c>
      <c r="D702" s="333" t="s">
        <v>5639</v>
      </c>
      <c r="E702" s="333" t="s">
        <v>6476</v>
      </c>
      <c r="F702" s="316" t="str">
        <f t="shared" si="21"/>
        <v>INSERT INTO UPK_TEST.upk_k60.k60_so_buno_link (os_buhin_no, k60_buno_id, created_date, created_tantou_id) VALUES ('5253C   J1800', 1984, GETDATE(), 999);</v>
      </c>
    </row>
    <row r="703" spans="1:6">
      <c r="A703" s="316" t="s">
        <v>3432</v>
      </c>
      <c r="B703" s="316" t="s">
        <v>796</v>
      </c>
      <c r="C703" s="316" t="str">
        <f t="shared" si="20"/>
        <v>1985</v>
      </c>
      <c r="D703" s="333" t="s">
        <v>3436</v>
      </c>
      <c r="E703" s="333" t="s">
        <v>6477</v>
      </c>
      <c r="F703" s="316" t="str">
        <f t="shared" si="21"/>
        <v>INSERT INTO UPK_TEST.upk_k60.k60_so_buno_link (os_buhin_no, k60_buno_id, created_date, created_tantou_id) VALUES ('75313   6RA1A', 1985, GETDATE(), 999);</v>
      </c>
    </row>
    <row r="704" spans="1:6">
      <c r="A704" s="316" t="s">
        <v>3433</v>
      </c>
      <c r="B704" s="316" t="s">
        <v>797</v>
      </c>
      <c r="C704" s="316" t="str">
        <f t="shared" si="20"/>
        <v>1986</v>
      </c>
      <c r="D704" s="333" t="s">
        <v>5640</v>
      </c>
      <c r="E704" s="333" t="s">
        <v>6478</v>
      </c>
      <c r="F704" s="316" t="str">
        <f t="shared" si="21"/>
        <v>INSERT INTO UPK_TEST.upk_k60.k60_so_buno_link (os_buhin_no, k60_buno_id, created_date, created_tantou_id) VALUES ('5253C   J1700', 1986, GETDATE(), 999);</v>
      </c>
    </row>
    <row r="705" spans="1:6">
      <c r="A705" s="316" t="s">
        <v>3434</v>
      </c>
      <c r="B705" s="316" t="s">
        <v>3434</v>
      </c>
      <c r="C705" s="316" t="str">
        <f t="shared" si="20"/>
        <v>1987</v>
      </c>
      <c r="D705" s="333" t="s">
        <v>798</v>
      </c>
      <c r="E705" s="333" t="s">
        <v>6479</v>
      </c>
      <c r="F705" s="316" t="str">
        <f t="shared" si="21"/>
        <v>INSERT INTO UPK_TEST.upk_k60.k60_so_buno_link (os_buhin_no, k60_buno_id, created_date, created_tantou_id) VALUES ('75466/7 6RA0A', 1987, GETDATE(), 999);</v>
      </c>
    </row>
    <row r="706" spans="1:6">
      <c r="A706" s="316" t="s">
        <v>3435</v>
      </c>
      <c r="B706" s="316" t="s">
        <v>5639</v>
      </c>
      <c r="C706" s="316" t="str">
        <f t="shared" si="20"/>
        <v>1988</v>
      </c>
      <c r="D706" s="333" t="s">
        <v>799</v>
      </c>
      <c r="E706" s="333" t="s">
        <v>6480</v>
      </c>
      <c r="F706" s="316" t="str">
        <f t="shared" si="21"/>
        <v>INSERT INTO UPK_TEST.upk_k60.k60_so_buno_link (os_buhin_no, k60_buno_id, created_date, created_tantou_id) VALUES ('5253C   K1000/K0900', 1988, GETDATE(), 999);</v>
      </c>
    </row>
    <row r="707" spans="1:6">
      <c r="A707" s="316" t="s">
        <v>3436</v>
      </c>
      <c r="B707" s="316" t="s">
        <v>3436</v>
      </c>
      <c r="C707" s="316" t="str">
        <f t="shared" si="20"/>
        <v>1989</v>
      </c>
      <c r="D707" s="333" t="s">
        <v>800</v>
      </c>
      <c r="E707" s="333" t="s">
        <v>6481</v>
      </c>
      <c r="F707" s="316" t="str">
        <f t="shared" si="21"/>
        <v>INSERT INTO UPK_TEST.upk_k60.k60_so_buno_link (os_buhin_no, k60_buno_id, created_date, created_tantou_id) VALUES ('75636/7 6RA0A', 1989, GETDATE(), 999);</v>
      </c>
    </row>
    <row r="708" spans="1:6">
      <c r="A708" s="316" t="s">
        <v>3437</v>
      </c>
      <c r="B708" s="316" t="s">
        <v>5640</v>
      </c>
      <c r="C708" s="316" t="str">
        <f t="shared" si="20"/>
        <v>1990</v>
      </c>
      <c r="D708" s="333" t="s">
        <v>801</v>
      </c>
      <c r="E708" s="333" t="s">
        <v>6482</v>
      </c>
      <c r="F708" s="316" t="str">
        <f t="shared" si="21"/>
        <v>INSERT INTO UPK_TEST.upk_k60.k60_so_buno_link (os_buhin_no, k60_buno_id, created_date, created_tantou_id) VALUES ('5253C   K3000/K2900', 1990, GETDATE(), 999);</v>
      </c>
    </row>
    <row r="709" spans="1:6">
      <c r="A709" s="316" t="s">
        <v>3438</v>
      </c>
      <c r="B709" s="316" t="s">
        <v>798</v>
      </c>
      <c r="C709" s="316" t="str">
        <f t="shared" si="20"/>
        <v>1991</v>
      </c>
      <c r="D709" s="333" t="s">
        <v>3442</v>
      </c>
      <c r="E709" s="333" t="s">
        <v>6483</v>
      </c>
      <c r="F709" s="316" t="str">
        <f t="shared" si="21"/>
        <v>INSERT INTO UPK_TEST.upk_k60.k60_so_buno_link (os_buhin_no, k60_buno_id, created_date, created_tantou_id) VALUES ('75692   6RA0A', 1991, GETDATE(), 999);</v>
      </c>
    </row>
    <row r="710" spans="1:6">
      <c r="A710" s="316" t="s">
        <v>3439</v>
      </c>
      <c r="B710" s="316" t="s">
        <v>799</v>
      </c>
      <c r="C710" s="316" t="str">
        <f t="shared" ref="C710:C773" si="22">VLOOKUP($B710,$D$5:$E$2000,2,FALSE)</f>
        <v>1992</v>
      </c>
      <c r="D710" s="333" t="s">
        <v>5641</v>
      </c>
      <c r="E710" s="333" t="s">
        <v>6484</v>
      </c>
      <c r="F710" s="316" t="str">
        <f t="shared" ref="F710:F773" si="23">$P$2&amp;"'"&amp;$A710&amp;"', "&amp;$C710&amp;", GETDATE(), 999);"</f>
        <v>INSERT INTO UPK_TEST.upk_k60.k60_so_buno_link (os_buhin_no, k60_buno_id, created_date, created_tantou_id) VALUES ('5253C   B3200', 1992, GETDATE(), 999);</v>
      </c>
    </row>
    <row r="711" spans="1:6">
      <c r="A711" s="316" t="s">
        <v>3440</v>
      </c>
      <c r="B711" s="316" t="s">
        <v>800</v>
      </c>
      <c r="C711" s="316" t="str">
        <f t="shared" si="22"/>
        <v>1993</v>
      </c>
      <c r="D711" s="333" t="s">
        <v>802</v>
      </c>
      <c r="E711" s="333" t="s">
        <v>6485</v>
      </c>
      <c r="F711" s="316" t="str">
        <f t="shared" si="23"/>
        <v>INSERT INTO UPK_TEST.upk_k60.k60_so_buno_link (os_buhin_no, k60_buno_id, created_date, created_tantou_id) VALUES ('75693   6RA0A', 1993, GETDATE(), 999);</v>
      </c>
    </row>
    <row r="712" spans="1:6">
      <c r="A712" s="316" t="s">
        <v>3441</v>
      </c>
      <c r="B712" s="316" t="s">
        <v>801</v>
      </c>
      <c r="C712" s="316" t="str">
        <f t="shared" si="22"/>
        <v>1994</v>
      </c>
      <c r="D712" s="333" t="s">
        <v>803</v>
      </c>
      <c r="E712" s="333" t="s">
        <v>6486</v>
      </c>
      <c r="F712" s="316" t="str">
        <f t="shared" si="23"/>
        <v>INSERT INTO UPK_TEST.upk_k60.k60_so_buno_link (os_buhin_no, k60_buno_id, created_date, created_tantou_id) VALUES ('5253C   B3100', 1994, GETDATE(), 999);</v>
      </c>
    </row>
    <row r="713" spans="1:6">
      <c r="A713" s="316" t="s">
        <v>3442</v>
      </c>
      <c r="B713" s="316" t="s">
        <v>3442</v>
      </c>
      <c r="C713" s="316" t="str">
        <f t="shared" si="22"/>
        <v>1995</v>
      </c>
      <c r="D713" s="333" t="s">
        <v>804</v>
      </c>
      <c r="E713" s="333" t="s">
        <v>6487</v>
      </c>
      <c r="F713" s="316" t="str">
        <f t="shared" si="23"/>
        <v>INSERT INTO UPK_TEST.upk_k60.k60_so_buno_link (os_buhin_no, k60_buno_id, created_date, created_tantou_id) VALUES ('76488/9 6RA0A', 1995, GETDATE(), 999);</v>
      </c>
    </row>
    <row r="714" spans="1:6">
      <c r="A714" s="323" t="s">
        <v>3443</v>
      </c>
      <c r="B714" s="323" t="s">
        <v>5641</v>
      </c>
      <c r="C714" s="316" t="str">
        <f t="shared" si="22"/>
        <v>1996</v>
      </c>
      <c r="D714" s="333" t="s">
        <v>805</v>
      </c>
      <c r="E714" s="333" t="s">
        <v>205</v>
      </c>
      <c r="F714" s="316" t="str">
        <f t="shared" si="23"/>
        <v>INSERT INTO UPK_TEST.upk_k60.k60_so_buno_link (os_buhin_no, k60_buno_id, created_date, created_tantou_id) VALUES ('5253C   A4600/A4500', 1996, GETDATE(), 999);</v>
      </c>
    </row>
    <row r="715" spans="1:6">
      <c r="A715" s="316" t="s">
        <v>3444</v>
      </c>
      <c r="B715" s="316" t="s">
        <v>802</v>
      </c>
      <c r="C715" s="316" t="str">
        <f t="shared" si="22"/>
        <v>1997</v>
      </c>
      <c r="D715" s="333" t="s">
        <v>806</v>
      </c>
      <c r="E715" s="333" t="s">
        <v>186</v>
      </c>
      <c r="F715" s="316" t="str">
        <f t="shared" si="23"/>
        <v>INSERT INTO UPK_TEST.upk_k60.k60_so_buno_link (os_buhin_no, k60_buno_id, created_date, created_tantou_id) VALUES ('17285   1LA0A01', 1997, GETDATE(), 999);</v>
      </c>
    </row>
    <row r="716" spans="1:6">
      <c r="A716" s="316" t="s">
        <v>3445</v>
      </c>
      <c r="B716" s="316" t="s">
        <v>803</v>
      </c>
      <c r="C716" s="316" t="str">
        <f t="shared" si="22"/>
        <v>1998</v>
      </c>
      <c r="D716" s="333" t="s">
        <v>807</v>
      </c>
      <c r="E716" s="333" t="s">
        <v>210</v>
      </c>
      <c r="F716" s="316" t="str">
        <f t="shared" si="23"/>
        <v>INSERT INTO UPK_TEST.upk_k60.k60_so_buno_link (os_buhin_no, k60_buno_id, created_date, created_tantou_id) VALUES ('67309   1LA0A', 1998, GETDATE(), 999);</v>
      </c>
    </row>
    <row r="717" spans="1:6">
      <c r="A717" s="316" t="s">
        <v>3446</v>
      </c>
      <c r="B717" s="316" t="s">
        <v>804</v>
      </c>
      <c r="C717" s="316" t="str">
        <f t="shared" si="22"/>
        <v>1999</v>
      </c>
      <c r="D717" s="333" t="s">
        <v>808</v>
      </c>
      <c r="E717" s="333" t="s">
        <v>215</v>
      </c>
      <c r="F717" s="316" t="str">
        <f t="shared" si="23"/>
        <v>INSERT INTO UPK_TEST.upk_k60.k60_so_buno_link (os_buhin_no, k60_buno_id, created_date, created_tantou_id) VALUES ('67332   1LA0A', 1999, GETDATE(), 999);</v>
      </c>
    </row>
    <row r="718" spans="1:6">
      <c r="A718" s="316" t="s">
        <v>3447</v>
      </c>
      <c r="B718" s="316" t="s">
        <v>805</v>
      </c>
      <c r="C718" s="316" t="str">
        <f t="shared" si="22"/>
        <v>2000</v>
      </c>
      <c r="D718" s="333" t="s">
        <v>3451</v>
      </c>
      <c r="E718" s="333" t="s">
        <v>233</v>
      </c>
      <c r="F718" s="316" t="str">
        <f t="shared" si="23"/>
        <v>INSERT INTO UPK_TEST.upk_k60.k60_so_buno_link (os_buhin_no, k60_buno_id, created_date, created_tantou_id) VALUES ('67332   1LA0C', 2000, GETDATE(), 999);</v>
      </c>
    </row>
    <row r="719" spans="1:6">
      <c r="A719" s="316" t="s">
        <v>3448</v>
      </c>
      <c r="B719" s="316" t="s">
        <v>806</v>
      </c>
      <c r="C719" s="316" t="str">
        <f t="shared" si="22"/>
        <v>2001</v>
      </c>
      <c r="D719" s="333" t="s">
        <v>809</v>
      </c>
      <c r="E719" s="333" t="s">
        <v>234</v>
      </c>
      <c r="F719" s="316" t="str">
        <f t="shared" si="23"/>
        <v>INSERT INTO UPK_TEST.upk_k60.k60_so_buno_link (os_buhin_no, k60_buno_id, created_date, created_tantou_id) VALUES ('74548   1LA0B', 2001, GETDATE(), 999);</v>
      </c>
    </row>
    <row r="720" spans="1:6">
      <c r="A720" s="316" t="s">
        <v>3449</v>
      </c>
      <c r="B720" s="316" t="s">
        <v>807</v>
      </c>
      <c r="C720" s="316" t="str">
        <f t="shared" si="22"/>
        <v>2002</v>
      </c>
      <c r="D720" s="333" t="s">
        <v>810</v>
      </c>
      <c r="E720" s="333" t="s">
        <v>218</v>
      </c>
      <c r="F720" s="316" t="str">
        <f t="shared" si="23"/>
        <v>INSERT INTO UPK_TEST.upk_k60.k60_so_buno_link (os_buhin_no, k60_buno_id, created_date, created_tantou_id) VALUES ('74548   1LS0B', 2002, GETDATE(), 999);</v>
      </c>
    </row>
    <row r="721" spans="1:6">
      <c r="A721" s="316" t="s">
        <v>3450</v>
      </c>
      <c r="B721" s="316" t="s">
        <v>808</v>
      </c>
      <c r="C721" s="316" t="str">
        <f t="shared" si="22"/>
        <v>2003</v>
      </c>
      <c r="D721" s="333" t="s">
        <v>811</v>
      </c>
      <c r="E721" s="333" t="s">
        <v>219</v>
      </c>
      <c r="F721" s="316" t="str">
        <f t="shared" si="23"/>
        <v>INSERT INTO UPK_TEST.upk_k60.k60_so_buno_link (os_buhin_no, k60_buno_id, created_date, created_tantou_id) VALUES ('745P4   1LA0B', 2003, GETDATE(), 999);</v>
      </c>
    </row>
    <row r="722" spans="1:6">
      <c r="A722" s="316" t="s">
        <v>3451</v>
      </c>
      <c r="B722" s="316" t="s">
        <v>3451</v>
      </c>
      <c r="C722" s="316" t="str">
        <f t="shared" si="22"/>
        <v>2004</v>
      </c>
      <c r="D722" s="333" t="s">
        <v>812</v>
      </c>
      <c r="E722" s="333" t="s">
        <v>235</v>
      </c>
      <c r="F722" s="316" t="str">
        <f t="shared" si="23"/>
        <v>INSERT INTO UPK_TEST.upk_k60.k60_so_buno_link (os_buhin_no, k60_buno_id, created_date, created_tantou_id) VALUES ('64132/3 1AA0A', 2004, GETDATE(), 999);</v>
      </c>
    </row>
    <row r="723" spans="1:6">
      <c r="A723" s="316" t="s">
        <v>3452</v>
      </c>
      <c r="B723" s="316" t="s">
        <v>809</v>
      </c>
      <c r="C723" s="316" t="str">
        <f t="shared" si="22"/>
        <v>2005</v>
      </c>
      <c r="D723" s="333" t="s">
        <v>3456</v>
      </c>
      <c r="E723" s="333" t="s">
        <v>220</v>
      </c>
      <c r="F723" s="316" t="str">
        <f t="shared" si="23"/>
        <v>INSERT INTO UPK_TEST.upk_k60.k60_so_buno_link (os_buhin_no, k60_buno_id, created_date, created_tantou_id) VALUES ('671C1   1JB0A', 2005, GETDATE(), 999);</v>
      </c>
    </row>
    <row r="724" spans="1:6">
      <c r="A724" s="316" t="s">
        <v>3453</v>
      </c>
      <c r="B724" s="316" t="s">
        <v>810</v>
      </c>
      <c r="C724" s="316" t="str">
        <f t="shared" si="22"/>
        <v>2006</v>
      </c>
      <c r="D724" s="333" t="s">
        <v>813</v>
      </c>
      <c r="E724" s="333" t="s">
        <v>213</v>
      </c>
      <c r="F724" s="316" t="str">
        <f t="shared" si="23"/>
        <v>INSERT INTO UPK_TEST.upk_k60.k60_so_buno_link (os_buhin_no, k60_buno_id, created_date, created_tantou_id) VALUES ('75472   1JB0A', 2006, GETDATE(), 999);</v>
      </c>
    </row>
    <row r="725" spans="1:6">
      <c r="A725" s="316" t="s">
        <v>3454</v>
      </c>
      <c r="B725" s="316" t="s">
        <v>811</v>
      </c>
      <c r="C725" s="316" t="str">
        <f t="shared" si="22"/>
        <v>2007</v>
      </c>
      <c r="D725" s="333" t="s">
        <v>814</v>
      </c>
      <c r="E725" s="333" t="s">
        <v>6488</v>
      </c>
      <c r="F725" s="316" t="str">
        <f t="shared" si="23"/>
        <v>INSERT INTO UPK_TEST.upk_k60.k60_so_buno_link (os_buhin_no, k60_buno_id, created_date, created_tantou_id) VALUES ('762A2   1JA0A', 2007, GETDATE(), 999);</v>
      </c>
    </row>
    <row r="726" spans="1:6">
      <c r="A726" s="316" t="s">
        <v>3455</v>
      </c>
      <c r="B726" s="316" t="s">
        <v>812</v>
      </c>
      <c r="C726" s="316" t="str">
        <f t="shared" si="22"/>
        <v>2008</v>
      </c>
      <c r="D726" s="333" t="s">
        <v>815</v>
      </c>
      <c r="E726" s="333" t="s">
        <v>208</v>
      </c>
      <c r="F726" s="316" t="str">
        <f t="shared" si="23"/>
        <v>INSERT INTO UPK_TEST.upk_k60.k60_so_buno_link (os_buhin_no, k60_buno_id, created_date, created_tantou_id) VALUES ('762A3   1JA0A', 2008, GETDATE(), 999);</v>
      </c>
    </row>
    <row r="727" spans="1:6">
      <c r="A727" s="316" t="s">
        <v>3456</v>
      </c>
      <c r="B727" s="316" t="s">
        <v>3456</v>
      </c>
      <c r="C727" s="316" t="str">
        <f t="shared" si="22"/>
        <v>2009</v>
      </c>
      <c r="D727" s="333" t="s">
        <v>816</v>
      </c>
      <c r="E727" s="333" t="s">
        <v>236</v>
      </c>
      <c r="F727" s="316" t="str">
        <f t="shared" si="23"/>
        <v>INSERT INTO UPK_TEST.upk_k60.k60_so_buno_link (os_buhin_no, k60_buno_id, created_date, created_tantou_id) VALUES ('76320/1 1JA0A', 2009, GETDATE(), 999);</v>
      </c>
    </row>
    <row r="728" spans="1:6">
      <c r="A728" s="316" t="s">
        <v>3457</v>
      </c>
      <c r="B728" s="316" t="s">
        <v>813</v>
      </c>
      <c r="C728" s="316" t="str">
        <f t="shared" si="22"/>
        <v>2010</v>
      </c>
      <c r="D728" s="333" t="s">
        <v>817</v>
      </c>
      <c r="E728" s="333" t="s">
        <v>223</v>
      </c>
      <c r="F728" s="316" t="str">
        <f t="shared" si="23"/>
        <v>INSERT INTO UPK_TEST.upk_k60.k60_so_buno_link (os_buhin_no, k60_buno_id, created_date, created_tantou_id) VALUES ('742D1   3XA0B', 2010, GETDATE(), 999);</v>
      </c>
    </row>
    <row r="729" spans="1:6">
      <c r="A729" s="316" t="s">
        <v>3458</v>
      </c>
      <c r="B729" s="316" t="s">
        <v>814</v>
      </c>
      <c r="C729" s="316" t="str">
        <f t="shared" si="22"/>
        <v>2011</v>
      </c>
      <c r="D729" s="333" t="s">
        <v>818</v>
      </c>
      <c r="E729" s="333" t="s">
        <v>237</v>
      </c>
      <c r="F729" s="316" t="str">
        <f t="shared" si="23"/>
        <v>INSERT INTO UPK_TEST.upk_k60.k60_so_buno_link (os_buhin_no, k60_buno_id, created_date, created_tantou_id) VALUES ('74328   3XA0A', 2011, GETDATE(), 999);</v>
      </c>
    </row>
    <row r="730" spans="1:6">
      <c r="A730" s="316" t="s">
        <v>3459</v>
      </c>
      <c r="B730" s="316" t="s">
        <v>815</v>
      </c>
      <c r="C730" s="316" t="str">
        <f t="shared" si="22"/>
        <v>2012</v>
      </c>
      <c r="D730" s="333" t="s">
        <v>819</v>
      </c>
      <c r="E730" s="333" t="s">
        <v>6489</v>
      </c>
      <c r="F730" s="316" t="str">
        <f t="shared" si="23"/>
        <v>INSERT INTO UPK_TEST.upk_k60.k60_so_buno_link (os_buhin_no, k60_buno_id, created_date, created_tantou_id) VALUES ('76546   5YM0B', 2012, GETDATE(), 999);</v>
      </c>
    </row>
    <row r="731" spans="1:6">
      <c r="A731" s="316" t="s">
        <v>3460</v>
      </c>
      <c r="B731" s="316" t="s">
        <v>816</v>
      </c>
      <c r="C731" s="316" t="str">
        <f t="shared" si="22"/>
        <v>2013</v>
      </c>
      <c r="D731" s="333" t="s">
        <v>820</v>
      </c>
      <c r="E731" s="333" t="s">
        <v>6490</v>
      </c>
      <c r="F731" s="316" t="str">
        <f t="shared" si="23"/>
        <v>INSERT INTO UPK_TEST.upk_k60.k60_so_buno_link (os_buhin_no, k60_buno_id, created_date, created_tantou_id) VALUES ('76547   5YM0B', 2013, GETDATE(), 999);</v>
      </c>
    </row>
    <row r="732" spans="1:6">
      <c r="A732" s="316" t="s">
        <v>3461</v>
      </c>
      <c r="B732" s="316" t="s">
        <v>817</v>
      </c>
      <c r="C732" s="316" t="str">
        <f t="shared" si="22"/>
        <v>2014</v>
      </c>
      <c r="D732" s="333" t="s">
        <v>821</v>
      </c>
      <c r="E732" s="333" t="s">
        <v>224</v>
      </c>
      <c r="F732" s="316" t="str">
        <f t="shared" si="23"/>
        <v>INSERT INTO UPK_TEST.upk_k60.k60_so_buno_link (os_buhin_no, k60_buno_id, created_date, created_tantou_id) VALUES ('77532   3YB0CUF', 2014, GETDATE(), 999);</v>
      </c>
    </row>
    <row r="733" spans="1:6">
      <c r="A733" s="316" t="s">
        <v>3462</v>
      </c>
      <c r="B733" s="316" t="s">
        <v>818</v>
      </c>
      <c r="C733" s="316" t="str">
        <f t="shared" si="22"/>
        <v>2015</v>
      </c>
      <c r="D733" s="333" t="s">
        <v>822</v>
      </c>
      <c r="E733" s="333" t="s">
        <v>225</v>
      </c>
      <c r="F733" s="316" t="str">
        <f t="shared" si="23"/>
        <v>INSERT INTO UPK_TEST.upk_k60.k60_so_buno_link (os_buhin_no, k60_buno_id, created_date, created_tantou_id) VALUES ('77532   3YF2AUF', 2015, GETDATE(), 999);</v>
      </c>
    </row>
    <row r="734" spans="1:6">
      <c r="A734" s="316" t="s">
        <v>3463</v>
      </c>
      <c r="B734" s="316" t="s">
        <v>819</v>
      </c>
      <c r="C734" s="316" t="str">
        <f t="shared" si="22"/>
        <v>2016</v>
      </c>
      <c r="D734" s="333" t="s">
        <v>823</v>
      </c>
      <c r="E734" s="333" t="s">
        <v>214</v>
      </c>
      <c r="F734" s="316" t="str">
        <f t="shared" si="23"/>
        <v>INSERT INTO UPK_TEST.upk_k60.k60_so_buno_link (os_buhin_no, k60_buno_id, created_date, created_tantou_id) VALUES ('77533   3YB0AUF', 2016, GETDATE(), 999);</v>
      </c>
    </row>
    <row r="735" spans="1:6">
      <c r="A735" s="316" t="s">
        <v>3464</v>
      </c>
      <c r="B735" s="316" t="s">
        <v>820</v>
      </c>
      <c r="C735" s="316" t="str">
        <f t="shared" si="22"/>
        <v>2017</v>
      </c>
      <c r="D735" s="333" t="s">
        <v>824</v>
      </c>
      <c r="E735" s="333" t="s">
        <v>6491</v>
      </c>
      <c r="F735" s="316" t="str">
        <f t="shared" si="23"/>
        <v>INSERT INTO UPK_TEST.upk_k60.k60_so_buno_link (os_buhin_no, k60_buno_id, created_date, created_tantou_id) VALUES ('77533   3YE2AUF', 2017, GETDATE(), 999);</v>
      </c>
    </row>
    <row r="736" spans="1:6">
      <c r="A736" s="328" t="s">
        <v>3466</v>
      </c>
      <c r="B736" s="328" t="s">
        <v>821</v>
      </c>
      <c r="C736" s="316" t="str">
        <f t="shared" si="22"/>
        <v>2018</v>
      </c>
      <c r="D736" s="333" t="s">
        <v>825</v>
      </c>
      <c r="E736" s="333" t="s">
        <v>226</v>
      </c>
      <c r="F736" s="316" t="str">
        <f t="shared" si="23"/>
        <v>INSERT INTO UPK_TEST.upk_k60.k60_so_buno_link (os_buhin_no, k60_buno_id, created_date, created_tantou_id) VALUES ('11330   80G09     B309', 2018, GETDATE(), 999);</v>
      </c>
    </row>
    <row r="737" spans="1:6">
      <c r="A737" s="316" t="s">
        <v>3467</v>
      </c>
      <c r="B737" s="316" t="s">
        <v>822</v>
      </c>
      <c r="C737" s="316" t="str">
        <f t="shared" si="22"/>
        <v>2019</v>
      </c>
      <c r="D737" s="333" t="s">
        <v>826</v>
      </c>
      <c r="E737" s="333" t="s">
        <v>6492</v>
      </c>
      <c r="F737" s="316" t="str">
        <f t="shared" si="23"/>
        <v>INSERT INTO UPK_TEST.upk_k60.k60_so_buno_link (os_buhin_no, k60_buno_id, created_date, created_tantou_id) VALUES ('11331   2S60001   B309', 2019, GETDATE(), 999);</v>
      </c>
    </row>
    <row r="738" spans="1:6">
      <c r="A738" s="316" t="s">
        <v>3468</v>
      </c>
      <c r="B738" s="316" t="s">
        <v>823</v>
      </c>
      <c r="C738" s="316" t="str">
        <f t="shared" si="22"/>
        <v>2020</v>
      </c>
      <c r="D738" s="333" t="s">
        <v>827</v>
      </c>
      <c r="E738" s="333" t="s">
        <v>221</v>
      </c>
      <c r="F738" s="316" t="str">
        <f t="shared" si="23"/>
        <v>INSERT INTO UPK_TEST.upk_k60.k60_so_buno_link (os_buhin_no, k60_buno_id, created_date, created_tantou_id) VALUES ('11331   33G00-1   B309', 2020, GETDATE(), 999);</v>
      </c>
    </row>
    <row r="739" spans="1:6">
      <c r="A739" s="316" t="s">
        <v>3469</v>
      </c>
      <c r="B739" s="316" t="s">
        <v>824</v>
      </c>
      <c r="C739" s="316" t="str">
        <f t="shared" si="22"/>
        <v>2021</v>
      </c>
      <c r="D739" s="333" t="s">
        <v>828</v>
      </c>
      <c r="E739" s="333" t="s">
        <v>6493</v>
      </c>
      <c r="F739" s="316" t="str">
        <f t="shared" si="23"/>
        <v>INSERT INTO UPK_TEST.upk_k60.k60_so_buno_link (os_buhin_no, k60_buno_id, created_date, created_tantou_id) VALUES ('11331   35G00-1   B309', 2021, GETDATE(), 999);</v>
      </c>
    </row>
    <row r="740" spans="1:6">
      <c r="A740" s="316" t="s">
        <v>3470</v>
      </c>
      <c r="B740" s="316" t="s">
        <v>825</v>
      </c>
      <c r="C740" s="316" t="str">
        <f t="shared" si="22"/>
        <v>2022</v>
      </c>
      <c r="D740" s="333" t="s">
        <v>829</v>
      </c>
      <c r="E740" s="333" t="s">
        <v>222</v>
      </c>
      <c r="F740" s="316" t="str">
        <f t="shared" si="23"/>
        <v>INSERT INTO UPK_TEST.upk_k60.k60_so_buno_link (os_buhin_no, k60_buno_id, created_date, created_tantou_id) VALUES ('11331   37G00-1   B309', 2022, GETDATE(), 999);</v>
      </c>
    </row>
    <row r="741" spans="1:6">
      <c r="A741" s="316" t="s">
        <v>3471</v>
      </c>
      <c r="B741" s="316" t="s">
        <v>826</v>
      </c>
      <c r="C741" s="316" t="str">
        <f t="shared" si="22"/>
        <v>2023</v>
      </c>
      <c r="D741" s="333" t="s">
        <v>830</v>
      </c>
      <c r="E741" s="333" t="s">
        <v>6494</v>
      </c>
      <c r="F741" s="316" t="str">
        <f t="shared" si="23"/>
        <v>INSERT INTO UPK_TEST.upk_k60.k60_so_buno_link (os_buhin_no, k60_buno_id, created_date, created_tantou_id) VALUES ('11331   86G09     T308', 2023, GETDATE(), 999);</v>
      </c>
    </row>
    <row r="742" spans="1:6">
      <c r="A742" s="316" t="s">
        <v>3472</v>
      </c>
      <c r="B742" s="316" t="s">
        <v>827</v>
      </c>
      <c r="C742" s="316" t="str">
        <f t="shared" si="22"/>
        <v>2024</v>
      </c>
      <c r="D742" s="333" t="s">
        <v>831</v>
      </c>
      <c r="E742" s="333" t="s">
        <v>227</v>
      </c>
      <c r="F742" s="316" t="str">
        <f t="shared" si="23"/>
        <v>INSERT INTO UPK_TEST.upk_k60.k60_so_buno_link (os_buhin_no, k60_buno_id, created_date, created_tantou_id) VALUES ('11331   VK30001   逆送', 2024, GETDATE(), 999);</v>
      </c>
    </row>
    <row r="743" spans="1:6">
      <c r="A743" s="316" t="s">
        <v>3473</v>
      </c>
      <c r="B743" s="316" t="s">
        <v>828</v>
      </c>
      <c r="C743" s="316" t="str">
        <f t="shared" si="22"/>
        <v>2025</v>
      </c>
      <c r="D743" s="333" t="s">
        <v>832</v>
      </c>
      <c r="E743" s="333" t="s">
        <v>211</v>
      </c>
      <c r="F743" s="316" t="str">
        <f t="shared" si="23"/>
        <v>INSERT INTO UPK_TEST.upk_k60.k60_so_buno_link (os_buhin_no, k60_buno_id, created_date, created_tantou_id) VALUES ('17420   11G08     B309', 2025, GETDATE(), 999);</v>
      </c>
    </row>
    <row r="744" spans="1:6" ht="15.75" thickBot="1">
      <c r="A744" s="316" t="s">
        <v>3474</v>
      </c>
      <c r="B744" s="316" t="s">
        <v>829</v>
      </c>
      <c r="C744" s="316" t="str">
        <f t="shared" si="22"/>
        <v>2026</v>
      </c>
      <c r="D744" s="333" t="s">
        <v>833</v>
      </c>
      <c r="E744" s="333" t="s">
        <v>228</v>
      </c>
      <c r="F744" s="316" t="str">
        <f t="shared" si="23"/>
        <v>INSERT INTO UPK_TEST.upk_k60.k60_so_buno_link (os_buhin_no, k60_buno_id, created_date, created_tantou_id) VALUES ('17426   01G09     B309', 2026, GETDATE(), 999);</v>
      </c>
    </row>
    <row r="745" spans="1:6" ht="15.75" thickTop="1">
      <c r="A745" s="326" t="s">
        <v>3475</v>
      </c>
      <c r="B745" s="326" t="s">
        <v>830</v>
      </c>
      <c r="C745" s="316" t="str">
        <f t="shared" si="22"/>
        <v>2027</v>
      </c>
      <c r="D745" s="333" t="s">
        <v>5642</v>
      </c>
      <c r="E745" s="333" t="s">
        <v>6495</v>
      </c>
      <c r="F745" s="316" t="str">
        <f t="shared" si="23"/>
        <v>INSERT INTO UPK_TEST.upk_k60.k60_so_buno_link (os_buhin_no, k60_buno_id, created_date, created_tantou_id) VALUES ('67331   15G11     日車', 2027, GETDATE(), 999);</v>
      </c>
    </row>
    <row r="746" spans="1:6">
      <c r="A746" s="316" t="s">
        <v>3476</v>
      </c>
      <c r="B746" s="316" t="s">
        <v>831</v>
      </c>
      <c r="C746" s="316" t="str">
        <f t="shared" si="22"/>
        <v>2028</v>
      </c>
      <c r="D746" s="333" t="s">
        <v>5643</v>
      </c>
      <c r="E746" s="333" t="s">
        <v>6496</v>
      </c>
      <c r="F746" s="316" t="str">
        <f t="shared" si="23"/>
        <v>INSERT INTO UPK_TEST.upk_k60.k60_so_buno_link (os_buhin_no, k60_buno_id, created_date, created_tantou_id) VALUES ('62512   4U000 K70⇒M70', 2028, GETDATE(), 999);</v>
      </c>
    </row>
    <row r="747" spans="1:6">
      <c r="A747" s="316" t="s">
        <v>3477</v>
      </c>
      <c r="B747" s="316" t="s">
        <v>832</v>
      </c>
      <c r="C747" s="316" t="str">
        <f t="shared" si="22"/>
        <v>2029</v>
      </c>
      <c r="D747" s="333" t="s">
        <v>5644</v>
      </c>
      <c r="E747" s="333" t="s">
        <v>232</v>
      </c>
      <c r="F747" s="316" t="str">
        <f t="shared" si="23"/>
        <v>INSERT INTO UPK_TEST.upk_k60.k60_so_buno_link (os_buhin_no, k60_buno_id, created_date, created_tantou_id) VALUES ('54724   0W00001   B309', 2029, GETDATE(), 999);</v>
      </c>
    </row>
    <row r="748" spans="1:6">
      <c r="A748" s="316" t="s">
        <v>3478</v>
      </c>
      <c r="B748" s="316" t="s">
        <v>833</v>
      </c>
      <c r="C748" s="316" t="str">
        <f t="shared" si="22"/>
        <v>2030</v>
      </c>
      <c r="D748" s="333" t="s">
        <v>834</v>
      </c>
      <c r="E748" s="333" t="s">
        <v>238</v>
      </c>
      <c r="F748" s="316" t="str">
        <f t="shared" si="23"/>
        <v>INSERT INTO UPK_TEST.upk_k60.k60_so_buno_link (os_buhin_no, k60_buno_id, created_date, created_tantou_id) VALUES ('54734   0W00001   B309', 2030, GETDATE(), 999);</v>
      </c>
    </row>
    <row r="749" spans="1:6">
      <c r="A749" s="316" t="s">
        <v>3479</v>
      </c>
      <c r="B749" s="316" t="s">
        <v>5642</v>
      </c>
      <c r="C749" s="316" t="str">
        <f t="shared" si="22"/>
        <v>2031</v>
      </c>
      <c r="D749" s="333" t="s">
        <v>5645</v>
      </c>
      <c r="E749" s="333" t="s">
        <v>6497</v>
      </c>
      <c r="F749" s="316" t="str">
        <f t="shared" si="23"/>
        <v>INSERT INTO UPK_TEST.upk_k60.k60_so_buno_link (os_buhin_no, k60_buno_id, created_date, created_tantou_id) VALUES ('76806/7 0W001     B302', 2031, GETDATE(), 999);</v>
      </c>
    </row>
    <row r="750" spans="1:6">
      <c r="A750" s="316" t="s">
        <v>3480</v>
      </c>
      <c r="B750" s="316" t="s">
        <v>5643</v>
      </c>
      <c r="C750" s="316" t="str">
        <f t="shared" si="22"/>
        <v>2032</v>
      </c>
      <c r="D750" s="333" t="s">
        <v>835</v>
      </c>
      <c r="E750" s="333" t="s">
        <v>229</v>
      </c>
      <c r="F750" s="316" t="str">
        <f t="shared" si="23"/>
        <v>INSERT INTO UPK_TEST.upk_k60.k60_so_buno_link (os_buhin_no, k60_buno_id, created_date, created_tantou_id) VALUES ('9606/7  14193     B309', 2032, GETDATE(), 999);</v>
      </c>
    </row>
    <row r="751" spans="1:6">
      <c r="A751" s="316" t="s">
        <v>3481</v>
      </c>
      <c r="B751" s="316" t="s">
        <v>5644</v>
      </c>
      <c r="C751" s="316" t="str">
        <f t="shared" si="22"/>
        <v>2033</v>
      </c>
      <c r="D751" s="333" t="s">
        <v>836</v>
      </c>
      <c r="E751" s="333" t="s">
        <v>6498</v>
      </c>
      <c r="F751" s="316" t="str">
        <f t="shared" si="23"/>
        <v>INSERT INTO UPK_TEST.upk_k60.k60_so_buno_link (os_buhin_no, k60_buno_id, created_date, created_tantou_id) VALUES ('9608/9  14193     B309', 2033, GETDATE(), 999);</v>
      </c>
    </row>
    <row r="752" spans="1:6">
      <c r="A752" s="316" t="s">
        <v>3482</v>
      </c>
      <c r="B752" s="316" t="s">
        <v>834</v>
      </c>
      <c r="C752" s="316" t="str">
        <f t="shared" si="22"/>
        <v>2034</v>
      </c>
      <c r="D752" s="333" t="s">
        <v>837</v>
      </c>
      <c r="E752" s="333" t="s">
        <v>6499</v>
      </c>
      <c r="F752" s="316" t="str">
        <f t="shared" si="23"/>
        <v>INSERT INTO UPK_TEST.upk_k60.k60_so_buno_link (os_buhin_no, k60_buno_id, created_date, created_tantou_id) VALUES ('9632   14190-P    B309', 2034, GETDATE(), 999);</v>
      </c>
    </row>
    <row r="753" spans="1:6">
      <c r="A753" s="316" t="s">
        <v>3483</v>
      </c>
      <c r="B753" s="316" t="s">
        <v>5645</v>
      </c>
      <c r="C753" s="316" t="str">
        <f t="shared" si="22"/>
        <v>2035</v>
      </c>
      <c r="D753" s="333" t="s">
        <v>838</v>
      </c>
      <c r="E753" s="333" t="s">
        <v>6500</v>
      </c>
      <c r="F753" s="316" t="str">
        <f t="shared" si="23"/>
        <v>INSERT INTO UPK_TEST.upk_k60.k60_so_buno_link (os_buhin_no, k60_buno_id, created_date, created_tantou_id) VALUES ('78118/9 0N000     B302', 2035, GETDATE(), 999);</v>
      </c>
    </row>
    <row r="754" spans="1:6">
      <c r="A754" s="316" t="s">
        <v>3484</v>
      </c>
      <c r="B754" s="316" t="s">
        <v>835</v>
      </c>
      <c r="C754" s="316" t="str">
        <f t="shared" si="22"/>
        <v>2036</v>
      </c>
      <c r="D754" s="333" t="s">
        <v>839</v>
      </c>
      <c r="E754" s="333" t="s">
        <v>209</v>
      </c>
      <c r="F754" s="316" t="str">
        <f t="shared" si="23"/>
        <v>INSERT INTO UPK_TEST.upk_k60.k60_so_buno_link (os_buhin_no, k60_buno_id, created_date, created_tantou_id) VALUES ('62240    0M010    B301', 2036, GETDATE(), 999);</v>
      </c>
    </row>
    <row r="755" spans="1:6">
      <c r="A755" s="316" t="s">
        <v>3485</v>
      </c>
      <c r="B755" s="316" t="s">
        <v>836</v>
      </c>
      <c r="C755" s="316" t="str">
        <f t="shared" si="22"/>
        <v>2037</v>
      </c>
      <c r="D755" s="333" t="s">
        <v>840</v>
      </c>
      <c r="E755" s="333" t="s">
        <v>6501</v>
      </c>
      <c r="F755" s="316" t="str">
        <f t="shared" si="23"/>
        <v>INSERT INTO UPK_TEST.upk_k60.k60_so_buno_link (os_buhin_no, k60_buno_id, created_date, created_tantou_id) VALUES ('75212   2N300     T308', 2037, GETDATE(), 999);</v>
      </c>
    </row>
    <row r="756" spans="1:6">
      <c r="A756" s="316" t="s">
        <v>3486</v>
      </c>
      <c r="B756" s="316" t="s">
        <v>837</v>
      </c>
      <c r="C756" s="316" t="str">
        <f t="shared" si="22"/>
        <v>2038</v>
      </c>
      <c r="D756" s="333" t="s">
        <v>5646</v>
      </c>
      <c r="E756" s="333" t="s">
        <v>6502</v>
      </c>
      <c r="F756" s="316" t="str">
        <f t="shared" si="23"/>
        <v>INSERT INTO UPK_TEST.upk_k60.k60_so_buno_link (os_buhin_no, k60_buno_id, created_date, created_tantou_id) VALUES ('62512   65F00     M70', 2038, GETDATE(), 999);</v>
      </c>
    </row>
    <row r="757" spans="1:6">
      <c r="A757" s="316" t="s">
        <v>3487</v>
      </c>
      <c r="B757" s="316" t="s">
        <v>838</v>
      </c>
      <c r="C757" s="316" t="str">
        <f t="shared" si="22"/>
        <v>2039</v>
      </c>
      <c r="D757" s="333" t="s">
        <v>841</v>
      </c>
      <c r="E757" s="333" t="s">
        <v>230</v>
      </c>
      <c r="F757" s="316" t="str">
        <f t="shared" si="23"/>
        <v>INSERT INTO UPK_TEST.upk_k60.k60_so_buno_link (os_buhin_no, k60_buno_id, created_date, created_tantou_id) VALUES ('62532   65F00   K70⇒M70', 2039, GETDATE(), 999);</v>
      </c>
    </row>
    <row r="758" spans="1:6">
      <c r="A758" s="316" t="s">
        <v>3488</v>
      </c>
      <c r="B758" s="316" t="s">
        <v>839</v>
      </c>
      <c r="C758" s="316" t="str">
        <f t="shared" si="22"/>
        <v>2040</v>
      </c>
      <c r="D758" s="333" t="s">
        <v>842</v>
      </c>
      <c r="E758" s="333" t="s">
        <v>231</v>
      </c>
      <c r="F758" s="316" t="str">
        <f t="shared" si="23"/>
        <v>INSERT INTO UPK_TEST.upk_k60.k60_so_buno_link (os_buhin_no, k60_buno_id, created_date, created_tantou_id) VALUES ('62532   70F00   K70⇒M70', 2040, GETDATE(), 999);</v>
      </c>
    </row>
    <row r="759" spans="1:6">
      <c r="A759" s="316" t="s">
        <v>3489</v>
      </c>
      <c r="B759" s="316" t="s">
        <v>840</v>
      </c>
      <c r="C759" s="316" t="str">
        <f t="shared" si="22"/>
        <v>2041</v>
      </c>
      <c r="D759" s="333" t="s">
        <v>843</v>
      </c>
      <c r="E759" s="333" t="s">
        <v>6503</v>
      </c>
      <c r="F759" s="316" t="str">
        <f t="shared" si="23"/>
        <v>INSERT INTO UPK_TEST.upk_k60.k60_so_buno_link (os_buhin_no, k60_buno_id, created_date, created_tantou_id) VALUES ('62512   85F00   K70⇒M70', 2041, GETDATE(), 999);</v>
      </c>
    </row>
    <row r="760" spans="1:6">
      <c r="A760" s="316" t="s">
        <v>3490</v>
      </c>
      <c r="B760" s="316" t="s">
        <v>5646</v>
      </c>
      <c r="C760" s="316" t="str">
        <f t="shared" si="22"/>
        <v>2042</v>
      </c>
      <c r="D760" s="333" t="s">
        <v>5647</v>
      </c>
      <c r="E760" s="333" t="s">
        <v>6504</v>
      </c>
      <c r="F760" s="316" t="str">
        <f t="shared" si="23"/>
        <v>INSERT INTO UPK_TEST.upk_k60.k60_so_buno_link (os_buhin_no, k60_buno_id, created_date, created_tantou_id) VALUES ('85212/3  40F29    B309 ', 2042, GETDATE(), 999);</v>
      </c>
    </row>
    <row r="761" spans="1:6">
      <c r="A761" s="316" t="s">
        <v>3491</v>
      </c>
      <c r="B761" s="316" t="s">
        <v>841</v>
      </c>
      <c r="C761" s="316" t="str">
        <f t="shared" si="22"/>
        <v>2043</v>
      </c>
      <c r="D761" s="333" t="s">
        <v>5648</v>
      </c>
      <c r="E761" s="333" t="s">
        <v>239</v>
      </c>
      <c r="F761" s="316" t="str">
        <f t="shared" si="23"/>
        <v>INSERT INTO UPK_TEST.upk_k60.k60_so_buno_link (os_buhin_no, k60_buno_id, created_date, created_tantou_id) VALUES ('66312   5M410     B302', 2043, GETDATE(), 999);</v>
      </c>
    </row>
    <row r="762" spans="1:6">
      <c r="A762" s="316" t="s">
        <v>3492</v>
      </c>
      <c r="B762" s="316" t="s">
        <v>842</v>
      </c>
      <c r="C762" s="316" t="str">
        <f t="shared" si="22"/>
        <v>2044</v>
      </c>
      <c r="D762" s="333" t="s">
        <v>5649</v>
      </c>
      <c r="E762" s="333" t="s">
        <v>6505</v>
      </c>
      <c r="F762" s="316" t="str">
        <f t="shared" si="23"/>
        <v>INSERT INTO UPK_TEST.upk_k60.k60_so_buno_link (os_buhin_no, k60_buno_id, created_date, created_tantou_id) VALUES ('67123   4M400    完成品', 2044, GETDATE(), 999);</v>
      </c>
    </row>
    <row r="763" spans="1:6">
      <c r="A763" s="316" t="s">
        <v>3493</v>
      </c>
      <c r="B763" s="316" t="s">
        <v>843</v>
      </c>
      <c r="C763" s="316" t="str">
        <f t="shared" si="22"/>
        <v>2045</v>
      </c>
      <c r="D763" s="333" t="s">
        <v>5650</v>
      </c>
      <c r="E763" s="333" t="s">
        <v>6506</v>
      </c>
      <c r="F763" s="316" t="str">
        <f t="shared" si="23"/>
        <v>INSERT INTO UPK_TEST.upk_k60.k60_so_buno_link (os_buhin_no, k60_buno_id, created_date, created_tantou_id) VALUES ('67332   4M400     B302', 2045, GETDATE(), 999);</v>
      </c>
    </row>
    <row r="764" spans="1:6">
      <c r="A764" s="316" t="s">
        <v>3494</v>
      </c>
      <c r="B764" s="316" t="s">
        <v>5647</v>
      </c>
      <c r="C764" s="316" t="str">
        <f t="shared" si="22"/>
        <v>2046</v>
      </c>
      <c r="D764" s="333" t="s">
        <v>844</v>
      </c>
      <c r="E764" s="333" t="s">
        <v>6507</v>
      </c>
      <c r="F764" s="316" t="str">
        <f t="shared" si="23"/>
        <v>INSERT INTO UPK_TEST.upk_k60.k60_so_buno_link (os_buhin_no, k60_buno_id, created_date, created_tantou_id) VALUES ('75522/3 4M400     B309', 2046, GETDATE(), 999);</v>
      </c>
    </row>
    <row r="765" spans="1:6">
      <c r="A765" s="316" t="s">
        <v>3495</v>
      </c>
      <c r="B765" s="316" t="s">
        <v>5648</v>
      </c>
      <c r="C765" s="316" t="str">
        <f t="shared" si="22"/>
        <v>2047</v>
      </c>
      <c r="D765" s="333" t="s">
        <v>845</v>
      </c>
      <c r="E765" s="333" t="s">
        <v>6508</v>
      </c>
      <c r="F765" s="316" t="str">
        <f t="shared" si="23"/>
        <v>INSERT INTO UPK_TEST.upk_k60.k60_so_buno_link (os_buhin_no, k60_buno_id, created_date, created_tantou_id) VALUES ('75522/3 5M500/5M000  B309', 2047, GETDATE(), 999);</v>
      </c>
    </row>
    <row r="766" spans="1:6">
      <c r="A766" s="316" t="s">
        <v>3496</v>
      </c>
      <c r="B766" s="316" t="s">
        <v>5649</v>
      </c>
      <c r="C766" s="316" t="str">
        <f t="shared" si="22"/>
        <v>2048</v>
      </c>
      <c r="D766" s="333" t="s">
        <v>5651</v>
      </c>
      <c r="E766" s="333" t="s">
        <v>240</v>
      </c>
      <c r="F766" s="316" t="str">
        <f t="shared" si="23"/>
        <v>INSERT INTO UPK_TEST.upk_k60.k60_so_buno_link (os_buhin_no, k60_buno_id, created_date, created_tantou_id) VALUES ('76452/3 4M400     B309', 2048, GETDATE(), 999);</v>
      </c>
    </row>
    <row r="767" spans="1:6">
      <c r="A767" s="316" t="s">
        <v>3497</v>
      </c>
      <c r="B767" s="316" t="s">
        <v>5650</v>
      </c>
      <c r="C767" s="316" t="str">
        <f t="shared" si="22"/>
        <v>2049</v>
      </c>
      <c r="D767" s="333" t="s">
        <v>5652</v>
      </c>
      <c r="E767" s="333" t="s">
        <v>241</v>
      </c>
      <c r="F767" s="316" t="str">
        <f t="shared" si="23"/>
        <v>INSERT INTO UPK_TEST.upk_k60.k60_so_buno_link (os_buhin_no, k60_buno_id, created_date, created_tantou_id) VALUES ('76456/7 4M400     B309', 2049, GETDATE(), 999);</v>
      </c>
    </row>
    <row r="768" spans="1:6">
      <c r="A768" s="316" t="s">
        <v>3498</v>
      </c>
      <c r="B768" s="316" t="s">
        <v>844</v>
      </c>
      <c r="C768" s="316" t="str">
        <f t="shared" si="22"/>
        <v>2050</v>
      </c>
      <c r="D768" s="333" t="s">
        <v>846</v>
      </c>
      <c r="E768" s="333" t="s">
        <v>6509</v>
      </c>
      <c r="F768" s="316" t="str">
        <f t="shared" si="23"/>
        <v>INSERT INTO UPK_TEST.upk_k60.k60_so_buno_link (os_buhin_no, k60_buno_id, created_date, created_tantou_id) VALUES ('78132   4M500    完成品', 2050, GETDATE(), 999);</v>
      </c>
    </row>
    <row r="769" spans="1:6">
      <c r="A769" s="316" t="s">
        <v>3499</v>
      </c>
      <c r="B769" s="316" t="s">
        <v>845</v>
      </c>
      <c r="C769" s="316" t="str">
        <f t="shared" si="22"/>
        <v>2051</v>
      </c>
      <c r="D769" s="333" t="s">
        <v>5653</v>
      </c>
      <c r="E769" s="333" t="s">
        <v>242</v>
      </c>
      <c r="F769" s="316" t="str">
        <f t="shared" si="23"/>
        <v>INSERT INTO UPK_TEST.upk_k60.k60_so_buno_link (os_buhin_no, k60_buno_id, created_date, created_tantou_id) VALUES ('78133   4M500    完成品', 2051, GETDATE(), 999);</v>
      </c>
    </row>
    <row r="770" spans="1:6">
      <c r="A770" s="316" t="s">
        <v>3500</v>
      </c>
      <c r="B770" s="316" t="s">
        <v>5651</v>
      </c>
      <c r="C770" s="316" t="str">
        <f t="shared" si="22"/>
        <v>2052</v>
      </c>
      <c r="D770" s="333" t="s">
        <v>5654</v>
      </c>
      <c r="E770" s="333" t="s">
        <v>243</v>
      </c>
      <c r="F770" s="316" t="str">
        <f t="shared" si="23"/>
        <v>INSERT INTO UPK_TEST.upk_k60.k60_so_buno_link (os_buhin_no, k60_buno_id, created_date, created_tantou_id) VALUES ('80118/9 4M700   完成品', 2052, GETDATE(), 999);</v>
      </c>
    </row>
    <row r="771" spans="1:6">
      <c r="A771" s="316" t="s">
        <v>3501</v>
      </c>
      <c r="B771" s="316" t="s">
        <v>5652</v>
      </c>
      <c r="C771" s="316" t="str">
        <f t="shared" si="22"/>
        <v>2053</v>
      </c>
      <c r="D771" s="333" t="s">
        <v>5655</v>
      </c>
      <c r="E771" s="333" t="s">
        <v>244</v>
      </c>
      <c r="F771" s="316" t="str">
        <f t="shared" si="23"/>
        <v>INSERT INTO UPK_TEST.upk_k60.k60_so_buno_link (os_buhin_no, k60_buno_id, created_date, created_tantou_id) VALUES ('80126/7 4M400    完成品', 2053, GETDATE(), 999);</v>
      </c>
    </row>
    <row r="772" spans="1:6">
      <c r="A772" s="316" t="s">
        <v>3502</v>
      </c>
      <c r="B772" s="316" t="s">
        <v>846</v>
      </c>
      <c r="C772" s="316" t="str">
        <f t="shared" si="22"/>
        <v>2054</v>
      </c>
      <c r="D772" s="333" t="s">
        <v>5656</v>
      </c>
      <c r="E772" s="333" t="s">
        <v>245</v>
      </c>
      <c r="F772" s="316" t="str">
        <f t="shared" si="23"/>
        <v>INSERT INTO UPK_TEST.upk_k60.k60_so_buno_link (os_buhin_no, k60_buno_id, created_date, created_tantou_id) VALUES ('80142   6N000    完成品', 2054, GETDATE(), 999);</v>
      </c>
    </row>
    <row r="773" spans="1:6">
      <c r="A773" s="316" t="s">
        <v>3503</v>
      </c>
      <c r="B773" s="316" t="s">
        <v>5653</v>
      </c>
      <c r="C773" s="316" t="str">
        <f t="shared" si="22"/>
        <v>2055</v>
      </c>
      <c r="D773" s="333" t="s">
        <v>5657</v>
      </c>
      <c r="E773" s="333" t="s">
        <v>6510</v>
      </c>
      <c r="F773" s="316" t="str">
        <f t="shared" si="23"/>
        <v>INSERT INTO UPK_TEST.upk_k60.k60_so_buno_link (os_buhin_no, k60_buno_id, created_date, created_tantou_id) VALUES ('80238/9 4M400     B309', 2055, GETDATE(), 999);</v>
      </c>
    </row>
    <row r="774" spans="1:6">
      <c r="A774" s="316" t="s">
        <v>3504</v>
      </c>
      <c r="B774" s="316" t="s">
        <v>5654</v>
      </c>
      <c r="C774" s="316" t="str">
        <f t="shared" ref="C774:C837" si="24">VLOOKUP($B774,$D$5:$E$2000,2,FALSE)</f>
        <v>2056</v>
      </c>
      <c r="D774" s="333" t="s">
        <v>847</v>
      </c>
      <c r="E774" s="333" t="s">
        <v>6511</v>
      </c>
      <c r="F774" s="316" t="str">
        <f t="shared" ref="F774:F837" si="25">$P$2&amp;"'"&amp;$A774&amp;"', "&amp;$C774&amp;", GETDATE(), 999);"</f>
        <v>INSERT INTO UPK_TEST.upk_k60.k60_so_buno_link (os_buhin_no, k60_buno_id, created_date, created_tantou_id) VALUES ('82118/9 4M400    完成品', 2056, GETDATE(), 999);</v>
      </c>
    </row>
    <row r="775" spans="1:6">
      <c r="A775" s="316" t="s">
        <v>3505</v>
      </c>
      <c r="B775" s="316" t="s">
        <v>5655</v>
      </c>
      <c r="C775" s="316" t="str">
        <f t="shared" si="24"/>
        <v>2057</v>
      </c>
      <c r="D775" s="333" t="s">
        <v>848</v>
      </c>
      <c r="E775" s="333" t="s">
        <v>6512</v>
      </c>
      <c r="F775" s="316" t="str">
        <f t="shared" si="25"/>
        <v>INSERT INTO UPK_TEST.upk_k60.k60_so_buno_link (os_buhin_no, k60_buno_id, created_date, created_tantou_id) VALUES ('82126/7 4M400    完成品', 2057, GETDATE(), 999);</v>
      </c>
    </row>
    <row r="776" spans="1:6">
      <c r="A776" s="316" t="s">
        <v>3506</v>
      </c>
      <c r="B776" s="316" t="s">
        <v>5656</v>
      </c>
      <c r="C776" s="316" t="str">
        <f t="shared" si="24"/>
        <v>2058</v>
      </c>
      <c r="D776" s="333" t="s">
        <v>849</v>
      </c>
      <c r="E776" s="333" t="s">
        <v>6513</v>
      </c>
      <c r="F776" s="316" t="str">
        <f t="shared" si="25"/>
        <v>INSERT INTO UPK_TEST.upk_k60.k60_so_buno_link (os_buhin_no, k60_buno_id, created_date, created_tantou_id) VALUES ('82126/7 4M700    完成品', 2058, GETDATE(), 999);</v>
      </c>
    </row>
    <row r="777" spans="1:6">
      <c r="A777" s="316" t="s">
        <v>3507</v>
      </c>
      <c r="B777" s="316" t="s">
        <v>5657</v>
      </c>
      <c r="C777" s="316" t="str">
        <f t="shared" si="24"/>
        <v>2059</v>
      </c>
      <c r="D777" s="333" t="s">
        <v>850</v>
      </c>
      <c r="E777" s="333" t="s">
        <v>6514</v>
      </c>
      <c r="F777" s="316" t="str">
        <f t="shared" si="25"/>
        <v>INSERT INTO UPK_TEST.upk_k60.k60_so_buno_link (os_buhin_no, k60_buno_id, created_date, created_tantou_id) VALUES ('82126/7 5M400    完成品', 2059, GETDATE(), 999);</v>
      </c>
    </row>
    <row r="778" spans="1:6">
      <c r="A778" s="316" t="s">
        <v>3508</v>
      </c>
      <c r="B778" s="316" t="s">
        <v>847</v>
      </c>
      <c r="C778" s="316" t="str">
        <f t="shared" si="24"/>
        <v>2060</v>
      </c>
      <c r="D778" s="333" t="s">
        <v>5658</v>
      </c>
      <c r="E778" s="333" t="s">
        <v>217</v>
      </c>
      <c r="F778" s="316" t="str">
        <f t="shared" si="25"/>
        <v>INSERT INTO UPK_TEST.upk_k60.k60_so_buno_link (os_buhin_no, k60_buno_id, created_date, created_tantou_id) VALUES ('17286   8H300     B301', 2060, GETDATE(), 999);</v>
      </c>
    </row>
    <row r="779" spans="1:6">
      <c r="A779" s="316" t="s">
        <v>3509</v>
      </c>
      <c r="B779" s="316" t="s">
        <v>848</v>
      </c>
      <c r="C779" s="316" t="str">
        <f t="shared" si="24"/>
        <v>2061</v>
      </c>
      <c r="D779" s="333" t="s">
        <v>5659</v>
      </c>
      <c r="E779" s="333" t="s">
        <v>207</v>
      </c>
      <c r="F779" s="316" t="str">
        <f t="shared" si="25"/>
        <v>INSERT INTO UPK_TEST.upk_k60.k60_so_buno_link (os_buhin_no, k60_buno_id, created_date, created_tantou_id) VALUES ('17286   8H30001   Bへ', 2061, GETDATE(), 999);</v>
      </c>
    </row>
    <row r="780" spans="1:6">
      <c r="A780" s="316" t="s">
        <v>3510</v>
      </c>
      <c r="B780" s="316" t="s">
        <v>849</v>
      </c>
      <c r="C780" s="316" t="str">
        <f t="shared" si="24"/>
        <v>2062</v>
      </c>
      <c r="D780" s="333" t="s">
        <v>851</v>
      </c>
      <c r="E780" s="333" t="s">
        <v>6515</v>
      </c>
      <c r="F780" s="316" t="str">
        <f t="shared" si="25"/>
        <v>INSERT INTO UPK_TEST.upk_k60.k60_so_buno_link (os_buhin_no, k60_buno_id, created_date, created_tantou_id) VALUES ('17286   8H30002   Bへ', 2062, GETDATE(), 999);</v>
      </c>
    </row>
    <row r="781" spans="1:6">
      <c r="A781" s="316" t="s">
        <v>3511</v>
      </c>
      <c r="B781" s="316" t="s">
        <v>850</v>
      </c>
      <c r="C781" s="316" t="str">
        <f t="shared" si="24"/>
        <v>2063</v>
      </c>
      <c r="D781" s="333" t="s">
        <v>852</v>
      </c>
      <c r="E781" s="333" t="s">
        <v>6516</v>
      </c>
      <c r="F781" s="316" t="str">
        <f t="shared" si="25"/>
        <v>INSERT INTO UPK_TEST.upk_k60.k60_so_buno_link (os_buhin_no, k60_buno_id, created_date, created_tantou_id) VALUES ('62030   EQ30001   ﾃｸﾉ', 2063, GETDATE(), 999);</v>
      </c>
    </row>
    <row r="782" spans="1:6">
      <c r="A782" s="316" t="s">
        <v>3512</v>
      </c>
      <c r="B782" s="316" t="s">
        <v>5658</v>
      </c>
      <c r="C782" s="316" t="str">
        <f t="shared" si="24"/>
        <v>2064</v>
      </c>
      <c r="D782" s="333" t="s">
        <v>853</v>
      </c>
      <c r="E782" s="333" t="s">
        <v>6517</v>
      </c>
      <c r="F782" s="316" t="str">
        <f t="shared" si="25"/>
        <v>INSERT INTO UPK_TEST.upk_k60.k60_so_buno_link (os_buhin_no, k60_buno_id, created_date, created_tantou_id) VALUES ('76234/5 8H700     B301', 2064, GETDATE(), 999);</v>
      </c>
    </row>
    <row r="783" spans="1:6">
      <c r="A783" s="316" t="s">
        <v>3513</v>
      </c>
      <c r="B783" s="316" t="s">
        <v>5659</v>
      </c>
      <c r="C783" s="316" t="str">
        <f t="shared" si="24"/>
        <v>2065</v>
      </c>
      <c r="D783" s="333" t="s">
        <v>854</v>
      </c>
      <c r="E783" s="333" t="s">
        <v>6518</v>
      </c>
      <c r="F783" s="316" t="str">
        <f t="shared" si="25"/>
        <v>INSERT INTO UPK_TEST.upk_k60.k60_so_buno_link (os_buhin_no, k60_buno_id, created_date, created_tantou_id) VALUES ('76274/5 8H300     B301', 2065, GETDATE(), 999);</v>
      </c>
    </row>
    <row r="784" spans="1:6">
      <c r="A784" s="316" t="s">
        <v>3514</v>
      </c>
      <c r="B784" s="316" t="s">
        <v>5500</v>
      </c>
      <c r="C784" s="316" t="str">
        <f t="shared" si="24"/>
        <v>1303</v>
      </c>
      <c r="D784" s="333" t="s">
        <v>855</v>
      </c>
      <c r="E784" s="333" t="s">
        <v>6519</v>
      </c>
      <c r="F784" s="316" t="str">
        <f t="shared" si="25"/>
        <v>INSERT INTO UPK_TEST.upk_k60.k60_so_buno_link (os_buhin_no, k60_buno_id, created_date, created_tantou_id) VALUES ('76634/5 8H300     Rより', 1303, GETDATE(), 999);</v>
      </c>
    </row>
    <row r="785" spans="1:6">
      <c r="A785" s="316" t="s">
        <v>3515</v>
      </c>
      <c r="B785" s="316" t="s">
        <v>851</v>
      </c>
      <c r="C785" s="316" t="str">
        <f t="shared" si="24"/>
        <v>2066</v>
      </c>
      <c r="D785" s="333" t="s">
        <v>856</v>
      </c>
      <c r="E785" s="333" t="s">
        <v>6520</v>
      </c>
      <c r="F785" s="316" t="str">
        <f t="shared" si="25"/>
        <v>INSERT INTO UPK_TEST.upk_k60.k60_so_buno_link (os_buhin_no, k60_buno_id, created_date, created_tantou_id) VALUES ('79146   8H300   　B309', 2066, GETDATE(), 999);</v>
      </c>
    </row>
    <row r="786" spans="1:6">
      <c r="A786" s="316" t="s">
        <v>3516</v>
      </c>
      <c r="B786" s="316" t="s">
        <v>852</v>
      </c>
      <c r="C786" s="316" t="str">
        <f t="shared" si="24"/>
        <v>2067</v>
      </c>
      <c r="D786" s="333" t="s">
        <v>5660</v>
      </c>
      <c r="E786" s="333" t="s">
        <v>6521</v>
      </c>
      <c r="F786" s="316" t="str">
        <f t="shared" si="25"/>
        <v>INSERT INTO UPK_TEST.upk_k60.k60_so_buno_link (os_buhin_no, k60_buno_id, created_date, created_tantou_id) VALUES ('74754   CA000     完成品', 2067, GETDATE(), 999);</v>
      </c>
    </row>
    <row r="787" spans="1:6">
      <c r="A787" s="316" t="s">
        <v>3517</v>
      </c>
      <c r="B787" s="316" t="s">
        <v>853</v>
      </c>
      <c r="C787" s="316" t="str">
        <f t="shared" si="24"/>
        <v>2068</v>
      </c>
      <c r="D787" s="333" t="s">
        <v>857</v>
      </c>
      <c r="E787" s="333" t="s">
        <v>6522</v>
      </c>
      <c r="F787" s="316" t="str">
        <f t="shared" si="25"/>
        <v>INSERT INTO UPK_TEST.upk_k60.k60_so_buno_link (os_buhin_no, k60_buno_id, created_date, created_tantou_id) VALUES ('74754   CA000-E (R8H 600)', 2068, GETDATE(), 999);</v>
      </c>
    </row>
    <row r="788" spans="1:6">
      <c r="A788" s="316" t="s">
        <v>3518</v>
      </c>
      <c r="B788" s="316" t="s">
        <v>854</v>
      </c>
      <c r="C788" s="316" t="str">
        <f t="shared" si="24"/>
        <v>2069</v>
      </c>
      <c r="D788" s="333" t="s">
        <v>858</v>
      </c>
      <c r="E788" s="333" t="s">
        <v>6523</v>
      </c>
      <c r="F788" s="316" t="str">
        <f t="shared" si="25"/>
        <v>INSERT INTO UPK_TEST.upk_k60.k60_so_buno_link (os_buhin_no, k60_buno_id, created_date, created_tantou_id) VALUES ('74772   9Y300     完成品', 2069, GETDATE(), 999);</v>
      </c>
    </row>
    <row r="789" spans="1:6">
      <c r="A789" s="316" t="s">
        <v>3519</v>
      </c>
      <c r="B789" s="316" t="s">
        <v>855</v>
      </c>
      <c r="C789" s="316" t="str">
        <f t="shared" si="24"/>
        <v>2070</v>
      </c>
      <c r="D789" s="333" t="s">
        <v>859</v>
      </c>
      <c r="E789" s="333" t="s">
        <v>6524</v>
      </c>
      <c r="F789" s="316" t="str">
        <f t="shared" si="25"/>
        <v>INSERT INTO UPK_TEST.upk_k60.k60_so_buno_link (os_buhin_no, k60_buno_id, created_date, created_tantou_id) VALUES ('74772   9Y300-E(R8H 1000)', 2070, GETDATE(), 999);</v>
      </c>
    </row>
    <row r="790" spans="1:6">
      <c r="A790" s="316" t="s">
        <v>3520</v>
      </c>
      <c r="B790" s="316" t="s">
        <v>856</v>
      </c>
      <c r="C790" s="316" t="str">
        <f t="shared" si="24"/>
        <v>2071</v>
      </c>
      <c r="D790" s="333" t="s">
        <v>860</v>
      </c>
      <c r="E790" s="333" t="s">
        <v>6525</v>
      </c>
      <c r="F790" s="316" t="str">
        <f t="shared" si="25"/>
        <v>INSERT INTO UPK_TEST.upk_k60.k60_so_buno_link (os_buhin_no, k60_buno_id, created_date, created_tantou_id) VALUES ('17285   EN00001   B301', 2071, GETDATE(), 999);</v>
      </c>
    </row>
    <row r="791" spans="1:6">
      <c r="A791" s="316" t="s">
        <v>3521</v>
      </c>
      <c r="B791" s="316" t="s">
        <v>5660</v>
      </c>
      <c r="C791" s="316" t="str">
        <f t="shared" si="24"/>
        <v>2072</v>
      </c>
      <c r="D791" s="333" t="s">
        <v>861</v>
      </c>
      <c r="E791" s="333" t="s">
        <v>6526</v>
      </c>
      <c r="F791" s="316" t="str">
        <f t="shared" si="25"/>
        <v>INSERT INTO UPK_TEST.upk_k60.k60_so_buno_link (os_buhin_no, k60_buno_id, created_date, created_tantou_id) VALUES ('17285   EN00002/3  B301', 2072, GETDATE(), 999);</v>
      </c>
    </row>
    <row r="792" spans="1:6">
      <c r="A792" s="316" t="s">
        <v>3522</v>
      </c>
      <c r="B792" s="316" t="s">
        <v>857</v>
      </c>
      <c r="C792" s="316" t="str">
        <f t="shared" si="24"/>
        <v>2073</v>
      </c>
      <c r="D792" s="333" t="s">
        <v>862</v>
      </c>
      <c r="E792" s="333" t="s">
        <v>6527</v>
      </c>
      <c r="F792" s="316" t="str">
        <f t="shared" si="25"/>
        <v>INSERT INTO UPK_TEST.upk_k60.k60_so_buno_link (os_buhin_no, k60_buno_id, created_date, created_tantou_id) VALUES ('67332   EN000     ﾃｸﾉ', 2073, GETDATE(), 999);</v>
      </c>
    </row>
    <row r="793" spans="1:6">
      <c r="A793" s="316" t="s">
        <v>3523</v>
      </c>
      <c r="B793" s="316" t="s">
        <v>858</v>
      </c>
      <c r="C793" s="316" t="str">
        <f t="shared" si="24"/>
        <v>2074</v>
      </c>
      <c r="D793" s="333" t="s">
        <v>5661</v>
      </c>
      <c r="E793" s="333" t="s">
        <v>6528</v>
      </c>
      <c r="F793" s="316" t="str">
        <f t="shared" si="25"/>
        <v>INSERT INTO UPK_TEST.upk_k60.k60_so_buno_link (os_buhin_no, k60_buno_id, created_date, created_tantou_id) VALUES ('74753   EN00A     B301', 2074, GETDATE(), 999);</v>
      </c>
    </row>
    <row r="794" spans="1:6">
      <c r="A794" s="316" t="s">
        <v>3524</v>
      </c>
      <c r="B794" s="316" t="s">
        <v>859</v>
      </c>
      <c r="C794" s="316" t="str">
        <f t="shared" si="24"/>
        <v>2075</v>
      </c>
      <c r="D794" s="333" t="s">
        <v>863</v>
      </c>
      <c r="E794" s="333" t="s">
        <v>6529</v>
      </c>
      <c r="F794" s="316" t="str">
        <f t="shared" si="25"/>
        <v>INSERT INTO UPK_TEST.upk_k60.k60_so_buno_link (os_buhin_no, k60_buno_id, created_date, created_tantou_id) VALUES ('74758   EN100     完成品', 2075, GETDATE(), 999);</v>
      </c>
    </row>
    <row r="795" spans="1:6">
      <c r="A795" s="316" t="s">
        <v>3525</v>
      </c>
      <c r="B795" s="316" t="s">
        <v>860</v>
      </c>
      <c r="C795" s="316" t="str">
        <f t="shared" si="24"/>
        <v>2076</v>
      </c>
      <c r="D795" s="333" t="s">
        <v>864</v>
      </c>
      <c r="E795" s="333" t="s">
        <v>6530</v>
      </c>
      <c r="F795" s="316" t="str">
        <f t="shared" si="25"/>
        <v>INSERT INTO UPK_TEST.upk_k60.k60_so_buno_link (os_buhin_no, k60_buno_id, created_date, created_tantou_id) VALUES ('74763   EN000     完成品', 2076, GETDATE(), 999);</v>
      </c>
    </row>
    <row r="796" spans="1:6">
      <c r="A796" s="316" t="s">
        <v>3526</v>
      </c>
      <c r="B796" s="316" t="s">
        <v>861</v>
      </c>
      <c r="C796" s="316" t="str">
        <f t="shared" si="24"/>
        <v>2077</v>
      </c>
      <c r="D796" s="333" t="s">
        <v>865</v>
      </c>
      <c r="E796" s="333" t="s">
        <v>6531</v>
      </c>
      <c r="F796" s="316" t="str">
        <f t="shared" si="25"/>
        <v>INSERT INTO UPK_TEST.upk_k60.k60_so_buno_link (os_buhin_no, k60_buno_id, created_date, created_tantou_id) VALUES ('74772   EN100     完成品', 2077, GETDATE(), 999);</v>
      </c>
    </row>
    <row r="797" spans="1:6">
      <c r="A797" s="316" t="s">
        <v>3527</v>
      </c>
      <c r="B797" s="316" t="s">
        <v>862</v>
      </c>
      <c r="C797" s="316" t="str">
        <f t="shared" si="24"/>
        <v>2078</v>
      </c>
      <c r="D797" s="333" t="s">
        <v>866</v>
      </c>
      <c r="E797" s="333" t="s">
        <v>6532</v>
      </c>
      <c r="F797" s="316" t="str">
        <f t="shared" si="25"/>
        <v>INSERT INTO UPK_TEST.upk_k60.k60_so_buno_link (os_buhin_no, k60_buno_id, created_date, created_tantou_id) VALUES ('75422   EN100UF   Pﾌﾟﾚｽ', 2078, GETDATE(), 999);</v>
      </c>
    </row>
    <row r="798" spans="1:6">
      <c r="A798" s="316" t="s">
        <v>3528</v>
      </c>
      <c r="B798" s="316" t="s">
        <v>5661</v>
      </c>
      <c r="C798" s="316" t="str">
        <f t="shared" si="24"/>
        <v>2079</v>
      </c>
      <c r="D798" s="333" t="s">
        <v>5662</v>
      </c>
      <c r="E798" s="333" t="s">
        <v>6533</v>
      </c>
      <c r="F798" s="316" t="str">
        <f t="shared" si="25"/>
        <v>INSERT INTO UPK_TEST.upk_k60.k60_so_buno_link (os_buhin_no, k60_buno_id, created_date, created_tantou_id) VALUES ('85064/5 1DA0A     K70', 2079, GETDATE(), 999);</v>
      </c>
    </row>
    <row r="799" spans="1:6">
      <c r="A799" s="316" t="s">
        <v>3529</v>
      </c>
      <c r="B799" s="316" t="s">
        <v>863</v>
      </c>
      <c r="C799" s="316" t="str">
        <f t="shared" si="24"/>
        <v>2080</v>
      </c>
      <c r="D799" s="333" t="s">
        <v>5663</v>
      </c>
      <c r="E799" s="333" t="s">
        <v>6534</v>
      </c>
      <c r="F799" s="316" t="str">
        <f t="shared" si="25"/>
        <v>INSERT INTO UPK_TEST.upk_k60.k60_so_buno_link (os_buhin_no, k60_buno_id, created_date, created_tantou_id) VALUES ('17285   1AA0A0B   Aより', 2080, GETDATE(), 999);</v>
      </c>
    </row>
    <row r="800" spans="1:6">
      <c r="A800" s="316" t="s">
        <v>3530</v>
      </c>
      <c r="B800" s="316" t="s">
        <v>864</v>
      </c>
      <c r="C800" s="316" t="str">
        <f t="shared" si="24"/>
        <v>2081</v>
      </c>
      <c r="D800" s="333" t="s">
        <v>5664</v>
      </c>
      <c r="E800" s="333" t="s">
        <v>6535</v>
      </c>
      <c r="F800" s="316" t="str">
        <f t="shared" si="25"/>
        <v>INSERT INTO UPK_TEST.upk_k60.k60_so_buno_link (os_buhin_no, k60_buno_id, created_date, created_tantou_id) VALUES ('67339   1AT0A     K70', 2081, GETDATE(), 999);</v>
      </c>
    </row>
    <row r="801" spans="1:6">
      <c r="A801" s="316" t="s">
        <v>3531</v>
      </c>
      <c r="B801" s="316" t="s">
        <v>865</v>
      </c>
      <c r="C801" s="316" t="str">
        <f t="shared" si="24"/>
        <v>2082</v>
      </c>
      <c r="D801" s="333" t="s">
        <v>5665</v>
      </c>
      <c r="E801" s="333" t="s">
        <v>6536</v>
      </c>
      <c r="F801" s="316" t="str">
        <f t="shared" si="25"/>
        <v>INSERT INTO UPK_TEST.upk_k60.k60_so_buno_link (os_buhin_no, k60_buno_id, created_date, created_tantou_id) VALUES ('67339   1AT0B     K70', 2082, GETDATE(), 999);</v>
      </c>
    </row>
    <row r="802" spans="1:6">
      <c r="A802" s="316" t="s">
        <v>3532</v>
      </c>
      <c r="B802" s="316" t="s">
        <v>866</v>
      </c>
      <c r="C802" s="316" t="str">
        <f t="shared" si="24"/>
        <v>2083</v>
      </c>
      <c r="D802" s="333" t="s">
        <v>867</v>
      </c>
      <c r="E802" s="333" t="s">
        <v>6537</v>
      </c>
      <c r="F802" s="316" t="str">
        <f t="shared" si="25"/>
        <v>INSERT INTO UPK_TEST.upk_k60.k60_so_buno_link (os_buhin_no, k60_buno_id, created_date, created_tantou_id) VALUES ('67419   1AT0A     B302', 2083, GETDATE(), 999);</v>
      </c>
    </row>
    <row r="803" spans="1:6">
      <c r="A803" s="316" t="s">
        <v>3533</v>
      </c>
      <c r="B803" s="316" t="s">
        <v>5662</v>
      </c>
      <c r="C803" s="316" t="str">
        <f t="shared" si="24"/>
        <v>2084</v>
      </c>
      <c r="D803" s="333" t="s">
        <v>868</v>
      </c>
      <c r="E803" s="333" t="s">
        <v>6538</v>
      </c>
      <c r="F803" s="316" t="str">
        <f t="shared" si="25"/>
        <v>INSERT INTO UPK_TEST.upk_k60.k60_so_buno_link (os_buhin_no, k60_buno_id, created_date, created_tantou_id) VALUES ('66362/3 1GR0A     B309', 2084, GETDATE(), 999);</v>
      </c>
    </row>
    <row r="804" spans="1:6">
      <c r="A804" s="316" t="s">
        <v>3534</v>
      </c>
      <c r="B804" s="316" t="s">
        <v>5663</v>
      </c>
      <c r="C804" s="316" t="str">
        <f t="shared" si="24"/>
        <v>2085</v>
      </c>
      <c r="D804" s="333" t="s">
        <v>869</v>
      </c>
      <c r="E804" s="333" t="s">
        <v>6539</v>
      </c>
      <c r="F804" s="316" t="str">
        <f t="shared" si="25"/>
        <v>INSERT INTO UPK_TEST.upk_k60.k60_so_buno_link (os_buhin_no, k60_buno_id, created_date, created_tantou_id) VALUES ('743F2/3 1GR0C     B302', 2085, GETDATE(), 999);</v>
      </c>
    </row>
    <row r="805" spans="1:6">
      <c r="A805" s="316" t="s">
        <v>3535</v>
      </c>
      <c r="B805" s="316" t="s">
        <v>5664</v>
      </c>
      <c r="C805" s="316" t="str">
        <f t="shared" si="24"/>
        <v>2086</v>
      </c>
      <c r="D805" s="333" t="s">
        <v>870</v>
      </c>
      <c r="E805" s="333" t="s">
        <v>6540</v>
      </c>
      <c r="F805" s="316" t="str">
        <f t="shared" si="25"/>
        <v>INSERT INTO UPK_TEST.upk_k60.k60_so_buno_link (os_buhin_no, k60_buno_id, created_date, created_tantou_id) VALUES ('743F2/3 1GR0D     B302', 2086, GETDATE(), 999);</v>
      </c>
    </row>
    <row r="806" spans="1:6">
      <c r="A806" s="316" t="s">
        <v>3536</v>
      </c>
      <c r="B806" s="316" t="s">
        <v>5665</v>
      </c>
      <c r="C806" s="316" t="str">
        <f t="shared" si="24"/>
        <v>2087</v>
      </c>
      <c r="D806" s="333" t="s">
        <v>871</v>
      </c>
      <c r="E806" s="333" t="s">
        <v>6541</v>
      </c>
      <c r="F806" s="316" t="str">
        <f t="shared" si="25"/>
        <v>INSERT INTO UPK_TEST.upk_k60.k60_so_buno_link (os_buhin_no, k60_buno_id, created_date, created_tantou_id) VALUES ('743F2/3 1GR0E     B302', 2087, GETDATE(), 999);</v>
      </c>
    </row>
    <row r="807" spans="1:6">
      <c r="A807" s="316" t="s">
        <v>3537</v>
      </c>
      <c r="B807" s="316" t="s">
        <v>867</v>
      </c>
      <c r="C807" s="316" t="str">
        <f t="shared" si="24"/>
        <v>2088</v>
      </c>
      <c r="D807" s="333" t="s">
        <v>5666</v>
      </c>
      <c r="E807" s="333" t="s">
        <v>6542</v>
      </c>
      <c r="F807" s="316" t="str">
        <f t="shared" si="25"/>
        <v>INSERT INTO UPK_TEST.upk_k60.k60_so_buno_link (os_buhin_no, k60_buno_id, created_date, created_tantou_id) VALUES ('74366   1GR0A     B309', 2088, GETDATE(), 999);</v>
      </c>
    </row>
    <row r="808" spans="1:6">
      <c r="A808" s="316" t="s">
        <v>3538</v>
      </c>
      <c r="B808" s="316" t="s">
        <v>868</v>
      </c>
      <c r="C808" s="316" t="str">
        <f t="shared" si="24"/>
        <v>2089</v>
      </c>
      <c r="D808" s="333" t="s">
        <v>872</v>
      </c>
      <c r="E808" s="333" t="s">
        <v>6543</v>
      </c>
      <c r="F808" s="316" t="str">
        <f t="shared" si="25"/>
        <v>INSERT INTO UPK_TEST.upk_k60.k60_so_buno_link (os_buhin_no, k60_buno_id, created_date, created_tantou_id) VALUES ('74367   1GR0A     B309', 2089, GETDATE(), 999);</v>
      </c>
    </row>
    <row r="809" spans="1:6">
      <c r="A809" s="316" t="s">
        <v>3539</v>
      </c>
      <c r="B809" s="316" t="s">
        <v>869</v>
      </c>
      <c r="C809" s="316" t="str">
        <f t="shared" si="24"/>
        <v>2090</v>
      </c>
      <c r="D809" s="333" t="s">
        <v>873</v>
      </c>
      <c r="E809" s="333" t="s">
        <v>6544</v>
      </c>
      <c r="F809" s="316" t="str">
        <f t="shared" si="25"/>
        <v>INSERT INTO UPK_TEST.upk_k60.k60_so_buno_link (os_buhin_no, k60_buno_id, created_date, created_tantou_id) VALUES ('74366   1GR0B     B309', 2090, GETDATE(), 999);</v>
      </c>
    </row>
    <row r="810" spans="1:6">
      <c r="A810" s="316" t="s">
        <v>3540</v>
      </c>
      <c r="B810" s="316" t="s">
        <v>870</v>
      </c>
      <c r="C810" s="316" t="str">
        <f t="shared" si="24"/>
        <v>2091</v>
      </c>
      <c r="D810" s="333" t="s">
        <v>874</v>
      </c>
      <c r="E810" s="333" t="s">
        <v>6545</v>
      </c>
      <c r="F810" s="316" t="str">
        <f t="shared" si="25"/>
        <v>INSERT INTO UPK_TEST.upk_k60.k60_so_buno_link (os_buhin_no, k60_buno_id, created_date, created_tantou_id) VALUES ('74367   1GR0B     B309', 2091, GETDATE(), 999);</v>
      </c>
    </row>
    <row r="811" spans="1:6">
      <c r="A811" s="316" t="s">
        <v>3541</v>
      </c>
      <c r="B811" s="316" t="s">
        <v>871</v>
      </c>
      <c r="C811" s="316" t="str">
        <f t="shared" si="24"/>
        <v>2092</v>
      </c>
      <c r="D811" s="333" t="s">
        <v>875</v>
      </c>
      <c r="E811" s="333" t="s">
        <v>6546</v>
      </c>
      <c r="F811" s="316" t="str">
        <f t="shared" si="25"/>
        <v>INSERT INTO UPK_TEST.upk_k60.k60_so_buno_link (os_buhin_no, k60_buno_id, created_date, created_tantou_id) VALUES ('74516   1GR0A     Zより', 2092, GETDATE(), 999);</v>
      </c>
    </row>
    <row r="812" spans="1:6">
      <c r="A812" s="316" t="s">
        <v>3542</v>
      </c>
      <c r="B812" s="316" t="s">
        <v>5666</v>
      </c>
      <c r="C812" s="316" t="str">
        <f t="shared" si="24"/>
        <v>2093</v>
      </c>
      <c r="D812" s="333" t="s">
        <v>5667</v>
      </c>
      <c r="E812" s="333" t="s">
        <v>6547</v>
      </c>
      <c r="F812" s="316" t="str">
        <f t="shared" si="25"/>
        <v>INSERT INTO UPK_TEST.upk_k60.k60_so_buno_link (os_buhin_no, k60_buno_id, created_date, created_tantou_id) VALUES ('76486/7 1GR0A　　 W70', 2093, GETDATE(), 999);</v>
      </c>
    </row>
    <row r="813" spans="1:6">
      <c r="A813" s="316" t="s">
        <v>3543</v>
      </c>
      <c r="B813" s="316" t="s">
        <v>872</v>
      </c>
      <c r="C813" s="316" t="str">
        <f t="shared" si="24"/>
        <v>2094</v>
      </c>
      <c r="D813" s="333" t="s">
        <v>876</v>
      </c>
      <c r="E813" s="333" t="s">
        <v>6548</v>
      </c>
      <c r="F813" s="316" t="str">
        <f t="shared" si="25"/>
        <v>INSERT INTO UPK_TEST.upk_k60.k60_so_buno_link (os_buhin_no, k60_buno_id, created_date, created_tantou_id) VALUES ('65616   JN20A     5016', 2094, GETDATE(), 999);</v>
      </c>
    </row>
    <row r="814" spans="1:6">
      <c r="A814" s="316" t="s">
        <v>3544</v>
      </c>
      <c r="B814" s="316" t="s">
        <v>873</v>
      </c>
      <c r="C814" s="316" t="str">
        <f t="shared" si="24"/>
        <v>2095</v>
      </c>
      <c r="D814" s="333" t="s">
        <v>877</v>
      </c>
      <c r="E814" s="333" t="s">
        <v>6549</v>
      </c>
      <c r="F814" s="316" t="str">
        <f t="shared" si="25"/>
        <v>INSERT INTO UPK_TEST.upk_k60.k60_so_buno_link (os_buhin_no, k60_buno_id, created_date, created_tantou_id) VALUES ('67466   JN20A     K70', 2095, GETDATE(), 999);</v>
      </c>
    </row>
    <row r="815" spans="1:6">
      <c r="A815" s="316" t="s">
        <v>3545</v>
      </c>
      <c r="B815" s="316" t="s">
        <v>874</v>
      </c>
      <c r="C815" s="316" t="str">
        <f t="shared" si="24"/>
        <v>2096</v>
      </c>
      <c r="D815" s="333" t="s">
        <v>5668</v>
      </c>
      <c r="E815" s="333" t="s">
        <v>6550</v>
      </c>
      <c r="F815" s="316" t="str">
        <f t="shared" si="25"/>
        <v>INSERT INTO UPK_TEST.upk_k60.k60_so_buno_link (os_buhin_no, k60_buno_id, created_date, created_tantou_id) VALUES ('73211   JN22A     K70', 2096, GETDATE(), 999);</v>
      </c>
    </row>
    <row r="816" spans="1:6">
      <c r="A816" s="316" t="s">
        <v>3546</v>
      </c>
      <c r="B816" s="316" t="s">
        <v>874</v>
      </c>
      <c r="C816" s="316" t="str">
        <f t="shared" si="24"/>
        <v>2096</v>
      </c>
      <c r="D816" s="333" t="s">
        <v>5669</v>
      </c>
      <c r="E816" s="333" t="s">
        <v>6551</v>
      </c>
      <c r="F816" s="316" t="str">
        <f t="shared" si="25"/>
        <v>INSERT INTO UPK_TEST.upk_k60.k60_so_buno_link (os_buhin_no, k60_buno_id, created_date, created_tantou_id) VALUES ('73211   JN22A     梱包', 2096, GETDATE(), 999);</v>
      </c>
    </row>
    <row r="817" spans="1:6">
      <c r="A817" s="316" t="s">
        <v>3547</v>
      </c>
      <c r="B817" s="316" t="s">
        <v>875</v>
      </c>
      <c r="C817" s="316" t="str">
        <f t="shared" si="24"/>
        <v>2097</v>
      </c>
      <c r="D817" s="333" t="s">
        <v>878</v>
      </c>
      <c r="E817" s="333" t="s">
        <v>6552</v>
      </c>
      <c r="F817" s="316" t="str">
        <f t="shared" si="25"/>
        <v>INSERT INTO UPK_TEST.upk_k60.k60_so_buno_link (os_buhin_no, k60_buno_id, created_date, created_tantou_id) VALUES ('73231   JN22A     完成品', 2097, GETDATE(), 999);</v>
      </c>
    </row>
    <row r="818" spans="1:6">
      <c r="A818" s="316" t="s">
        <v>3548</v>
      </c>
      <c r="B818" s="316" t="s">
        <v>875</v>
      </c>
      <c r="C818" s="316" t="str">
        <f t="shared" si="24"/>
        <v>2097</v>
      </c>
      <c r="D818" s="333" t="s">
        <v>879</v>
      </c>
      <c r="E818" s="333" t="s">
        <v>6553</v>
      </c>
      <c r="F818" s="316" t="str">
        <f t="shared" si="25"/>
        <v>INSERT INTO UPK_TEST.upk_k60.k60_so_buno_link (os_buhin_no, k60_buno_id, created_date, created_tantou_id) VALUES ('73231   JN22A     梱包', 2097, GETDATE(), 999);</v>
      </c>
    </row>
    <row r="819" spans="1:6">
      <c r="A819" s="316" t="s">
        <v>3549</v>
      </c>
      <c r="B819" s="316" t="s">
        <v>5667</v>
      </c>
      <c r="C819" s="316" t="str">
        <f t="shared" si="24"/>
        <v>2098</v>
      </c>
      <c r="D819" s="333" t="s">
        <v>880</v>
      </c>
      <c r="E819" s="333" t="s">
        <v>6554</v>
      </c>
      <c r="F819" s="316" t="str">
        <f t="shared" si="25"/>
        <v>INSERT INTO UPK_TEST.upk_k60.k60_so_buno_link (os_buhin_no, k60_buno_id, created_date, created_tantou_id) VALUES ('76654/5 3TU0A     Zより', 2098, GETDATE(), 999);</v>
      </c>
    </row>
    <row r="820" spans="1:6">
      <c r="A820" s="316" t="s">
        <v>3550</v>
      </c>
      <c r="B820" s="316" t="s">
        <v>876</v>
      </c>
      <c r="C820" s="316" t="str">
        <f t="shared" si="24"/>
        <v>2099</v>
      </c>
      <c r="D820" s="333" t="s">
        <v>881</v>
      </c>
      <c r="E820" s="333" t="s">
        <v>6555</v>
      </c>
      <c r="F820" s="316" t="str">
        <f t="shared" si="25"/>
        <v>INSERT INTO UPK_TEST.upk_k60.k60_so_buno_link (os_buhin_no, k60_buno_id, created_date, created_tantou_id) VALUES ('755D6   3NU0A      W70', 2099, GETDATE(), 999);</v>
      </c>
    </row>
    <row r="821" spans="1:6">
      <c r="A821" s="316" t="s">
        <v>3551</v>
      </c>
      <c r="B821" s="316" t="s">
        <v>877</v>
      </c>
      <c r="C821" s="316" t="str">
        <f t="shared" si="24"/>
        <v>2100</v>
      </c>
      <c r="D821" s="333" t="s">
        <v>882</v>
      </c>
      <c r="E821" s="333" t="s">
        <v>6556</v>
      </c>
      <c r="F821" s="316" t="str">
        <f t="shared" si="25"/>
        <v>INSERT INTO UPK_TEST.upk_k60.k60_so_buno_link (os_buhin_no, k60_buno_id, created_date, created_tantou_id) VALUES ('755D7   3NU0A      W70', 2100, GETDATE(), 999);</v>
      </c>
    </row>
    <row r="822" spans="1:6">
      <c r="A822" s="316" t="s">
        <v>3552</v>
      </c>
      <c r="B822" s="316" t="s">
        <v>5668</v>
      </c>
      <c r="C822" s="316" t="str">
        <f t="shared" si="24"/>
        <v>2101</v>
      </c>
      <c r="D822" s="333" t="s">
        <v>5670</v>
      </c>
      <c r="E822" s="333" t="s">
        <v>6557</v>
      </c>
      <c r="F822" s="316" t="str">
        <f t="shared" si="25"/>
        <v>INSERT INTO UPK_TEST.upk_k60.k60_so_buno_link (os_buhin_no, k60_buno_id, created_date, created_tantou_id) VALUES ('74558/9 1LA0A-B   K70', 2101, GETDATE(), 999);</v>
      </c>
    </row>
    <row r="823" spans="1:6">
      <c r="A823" s="316" t="s">
        <v>3553</v>
      </c>
      <c r="B823" s="316" t="s">
        <v>5669</v>
      </c>
      <c r="C823" s="316" t="str">
        <f t="shared" si="24"/>
        <v>2102</v>
      </c>
      <c r="D823" s="333" t="s">
        <v>883</v>
      </c>
      <c r="E823" s="333" t="s">
        <v>6558</v>
      </c>
      <c r="F823" s="316" t="str">
        <f t="shared" si="25"/>
        <v>INSERT INTO UPK_TEST.upk_k60.k60_so_buno_link (os_buhin_no, k60_buno_id, created_date, created_tantou_id) VALUES ('74558/9 1LA0A     K70', 2102, GETDATE(), 999);</v>
      </c>
    </row>
    <row r="824" spans="1:6">
      <c r="A824" s="316" t="s">
        <v>3554</v>
      </c>
      <c r="B824" s="316" t="s">
        <v>878</v>
      </c>
      <c r="C824" s="316" t="str">
        <f t="shared" si="24"/>
        <v>2103</v>
      </c>
      <c r="D824" s="333" t="s">
        <v>884</v>
      </c>
      <c r="E824" s="333" t="s">
        <v>6559</v>
      </c>
      <c r="F824" s="316" t="str">
        <f t="shared" si="25"/>
        <v>INSERT INTO UPK_TEST.upk_k60.k60_so_buno_link (os_buhin_no, k60_buno_id, created_date, created_tantou_id) VALUES ('75529   1LA0A     K70', 2103, GETDATE(), 999);</v>
      </c>
    </row>
    <row r="825" spans="1:6">
      <c r="A825" s="316" t="s">
        <v>3555</v>
      </c>
      <c r="B825" s="316" t="s">
        <v>5538</v>
      </c>
      <c r="C825" s="316" t="str">
        <f t="shared" si="24"/>
        <v>1394</v>
      </c>
      <c r="D825" s="333" t="s">
        <v>5671</v>
      </c>
      <c r="E825" s="333" t="s">
        <v>6560</v>
      </c>
      <c r="F825" s="316" t="str">
        <f t="shared" si="25"/>
        <v>INSERT INTO UPK_TEST.upk_k60.k60_so_buno_link (os_buhin_no, k60_buno_id, created_date, created_tantou_id) VALUES ('756C0/1 1LA0A     Rより', 1394, GETDATE(), 999);</v>
      </c>
    </row>
    <row r="826" spans="1:6">
      <c r="A826" s="316" t="s">
        <v>3556</v>
      </c>
      <c r="B826" s="316" t="s">
        <v>879</v>
      </c>
      <c r="C826" s="316" t="str">
        <f t="shared" si="24"/>
        <v>2104</v>
      </c>
      <c r="D826" s="333" t="s">
        <v>5672</v>
      </c>
      <c r="E826" s="333" t="s">
        <v>6561</v>
      </c>
      <c r="F826" s="316" t="str">
        <f t="shared" si="25"/>
        <v>INSERT INTO UPK_TEST.upk_k60.k60_so_buno_link (os_buhin_no, k60_buno_id, created_date, created_tantou_id) VALUES ('67332   1ZR0A     B302', 2104, GETDATE(), 999);</v>
      </c>
    </row>
    <row r="827" spans="1:6">
      <c r="A827" s="316" t="s">
        <v>3557</v>
      </c>
      <c r="B827" s="316" t="s">
        <v>880</v>
      </c>
      <c r="C827" s="316" t="str">
        <f t="shared" si="24"/>
        <v>2105</v>
      </c>
      <c r="D827" s="333" t="s">
        <v>5673</v>
      </c>
      <c r="E827" s="333" t="s">
        <v>6562</v>
      </c>
      <c r="F827" s="316" t="str">
        <f t="shared" si="25"/>
        <v>INSERT INTO UPK_TEST.upk_k60.k60_so_buno_link (os_buhin_no, k60_buno_id, created_date, created_tantou_id) VALUES ('67332   1ZR0B     K70', 2105, GETDATE(), 999);</v>
      </c>
    </row>
    <row r="828" spans="1:6">
      <c r="A828" s="316" t="s">
        <v>3558</v>
      </c>
      <c r="B828" s="316" t="s">
        <v>881</v>
      </c>
      <c r="C828" s="316" t="str">
        <f t="shared" si="24"/>
        <v>2106</v>
      </c>
      <c r="D828" s="333" t="s">
        <v>5674</v>
      </c>
      <c r="E828" s="333" t="s">
        <v>6563</v>
      </c>
      <c r="F828" s="316" t="str">
        <f t="shared" si="25"/>
        <v>INSERT INTO UPK_TEST.upk_k60.k60_so_buno_link (os_buhin_no, k60_buno_id, created_date, created_tantou_id) VALUES ('67870   1ZR0A03   B70', 2106, GETDATE(), 999);</v>
      </c>
    </row>
    <row r="829" spans="1:6">
      <c r="A829" s="316" t="s">
        <v>3559</v>
      </c>
      <c r="B829" s="316" t="s">
        <v>882</v>
      </c>
      <c r="C829" s="316" t="str">
        <f t="shared" si="24"/>
        <v>2107</v>
      </c>
      <c r="D829" s="333" t="s">
        <v>885</v>
      </c>
      <c r="E829" s="333" t="s">
        <v>6564</v>
      </c>
      <c r="F829" s="316" t="str">
        <f t="shared" si="25"/>
        <v>INSERT INTO UPK_TEST.upk_k60.k60_so_buno_link (os_buhin_no, k60_buno_id, created_date, created_tantou_id) VALUES ('67870   1ZR0A04   B70', 2107, GETDATE(), 999);</v>
      </c>
    </row>
    <row r="830" spans="1:6">
      <c r="A830" s="316" t="s">
        <v>3560</v>
      </c>
      <c r="B830" s="316" t="s">
        <v>5670</v>
      </c>
      <c r="C830" s="316" t="str">
        <f t="shared" si="24"/>
        <v>2108</v>
      </c>
      <c r="D830" s="333" t="s">
        <v>886</v>
      </c>
      <c r="E830" s="333" t="s">
        <v>6565</v>
      </c>
      <c r="F830" s="316" t="str">
        <f t="shared" si="25"/>
        <v>INSERT INTO UPK_TEST.upk_k60.k60_so_buno_link (os_buhin_no, k60_buno_id, created_date, created_tantou_id) VALUES ('75492/3 1JB0A     B302', 2108, GETDATE(), 999);</v>
      </c>
    </row>
    <row r="831" spans="1:6">
      <c r="A831" s="316" t="s">
        <v>3561</v>
      </c>
      <c r="B831" s="316" t="s">
        <v>883</v>
      </c>
      <c r="C831" s="316" t="str">
        <f t="shared" si="24"/>
        <v>2109</v>
      </c>
      <c r="D831" s="333" t="s">
        <v>887</v>
      </c>
      <c r="E831" s="333" t="s">
        <v>6566</v>
      </c>
      <c r="F831" s="316" t="str">
        <f t="shared" si="25"/>
        <v>INSERT INTO UPK_TEST.upk_k60.k60_so_buno_link (os_buhin_no, k60_buno_id, created_date, created_tantou_id) VALUES ('76246   1JA0A     B70', 2109, GETDATE(), 999);</v>
      </c>
    </row>
    <row r="832" spans="1:6">
      <c r="A832" s="316" t="s">
        <v>3562</v>
      </c>
      <c r="B832" s="316" t="s">
        <v>884</v>
      </c>
      <c r="C832" s="316" t="str">
        <f t="shared" si="24"/>
        <v>2110</v>
      </c>
      <c r="D832" s="333" t="s">
        <v>888</v>
      </c>
      <c r="E832" s="333" t="s">
        <v>6567</v>
      </c>
      <c r="F832" s="316" t="str">
        <f t="shared" si="25"/>
        <v>INSERT INTO UPK_TEST.upk_k60.k60_so_buno_link (os_buhin_no, k60_buno_id, created_date, created_tantou_id) VALUES ('76247   1JA0A     B70', 2110, GETDATE(), 999);</v>
      </c>
    </row>
    <row r="833" spans="1:6">
      <c r="A833" s="316" t="s">
        <v>3563</v>
      </c>
      <c r="B833" s="316" t="s">
        <v>5671</v>
      </c>
      <c r="C833" s="316" t="str">
        <f t="shared" si="24"/>
        <v>2111</v>
      </c>
      <c r="D833" s="333" t="s">
        <v>889</v>
      </c>
      <c r="E833" s="333" t="s">
        <v>6568</v>
      </c>
      <c r="F833" s="316" t="str">
        <f t="shared" si="25"/>
        <v>INSERT INTO UPK_TEST.upk_k60.k60_so_buno_link (os_buhin_no, k60_buno_id, created_date, created_tantou_id) VALUES ('61212/3 3XA0A    Zより', 2111, GETDATE(), 999);</v>
      </c>
    </row>
    <row r="834" spans="1:6">
      <c r="A834" s="316" t="s">
        <v>3564</v>
      </c>
      <c r="B834" s="316" t="s">
        <v>5672</v>
      </c>
      <c r="C834" s="316" t="str">
        <f t="shared" si="24"/>
        <v>2112</v>
      </c>
      <c r="D834" s="333" t="s">
        <v>890</v>
      </c>
      <c r="E834" s="333" t="s">
        <v>6569</v>
      </c>
      <c r="F834" s="316" t="str">
        <f t="shared" si="25"/>
        <v>INSERT INTO UPK_TEST.upk_k60.k60_so_buno_link (os_buhin_no, k60_buno_id, created_date, created_tantou_id) VALUES ('61212/3 3XA0A/3XE0A Zより', 2112, GETDATE(), 999);</v>
      </c>
    </row>
    <row r="835" spans="1:6">
      <c r="A835" s="316" t="s">
        <v>3565</v>
      </c>
      <c r="B835" s="316" t="s">
        <v>5673</v>
      </c>
      <c r="C835" s="316" t="str">
        <f t="shared" si="24"/>
        <v>2113</v>
      </c>
      <c r="D835" s="333" t="s">
        <v>891</v>
      </c>
      <c r="E835" s="333" t="s">
        <v>6570</v>
      </c>
      <c r="F835" s="316" t="str">
        <f t="shared" si="25"/>
        <v>INSERT INTO UPK_TEST.upk_k60.k60_so_buno_link (os_buhin_no, k60_buno_id, created_date, created_tantou_id) VALUES ('61212/3 3XA2A    Zより', 2113, GETDATE(), 999);</v>
      </c>
    </row>
    <row r="836" spans="1:6">
      <c r="A836" s="316" t="s">
        <v>3566</v>
      </c>
      <c r="B836" s="316" t="s">
        <v>5674</v>
      </c>
      <c r="C836" s="316" t="str">
        <f t="shared" si="24"/>
        <v>2114</v>
      </c>
      <c r="D836" s="333" t="s">
        <v>5675</v>
      </c>
      <c r="E836" s="333" t="s">
        <v>6571</v>
      </c>
      <c r="F836" s="316" t="str">
        <f t="shared" si="25"/>
        <v>INSERT INTO UPK_TEST.upk_k60.k60_so_buno_link (os_buhin_no, k60_buno_id, created_date, created_tantou_id) VALUES ('61212/3 3XE2A/3XA2A Zより', 2114, GETDATE(), 999);</v>
      </c>
    </row>
    <row r="837" spans="1:6">
      <c r="A837" s="316" t="s">
        <v>3567</v>
      </c>
      <c r="B837" s="316" t="s">
        <v>885</v>
      </c>
      <c r="C837" s="316" t="str">
        <f t="shared" si="24"/>
        <v>2115</v>
      </c>
      <c r="D837" s="333" t="s">
        <v>892</v>
      </c>
      <c r="E837" s="333" t="s">
        <v>6572</v>
      </c>
      <c r="F837" s="316" t="str">
        <f t="shared" si="25"/>
        <v>INSERT INTO UPK_TEST.upk_k60.k60_so_buno_link (os_buhin_no, k60_buno_id, created_date, created_tantou_id) VALUES ('73211   3XE0A     B301  ', 2115, GETDATE(), 999);</v>
      </c>
    </row>
    <row r="838" spans="1:6">
      <c r="A838" s="316" t="s">
        <v>3568</v>
      </c>
      <c r="B838" s="316" t="s">
        <v>886</v>
      </c>
      <c r="C838" s="316" t="str">
        <f t="shared" ref="C838:C901" si="26">VLOOKUP($B838,$D$5:$E$2000,2,FALSE)</f>
        <v>2116</v>
      </c>
      <c r="D838" s="333" t="s">
        <v>893</v>
      </c>
      <c r="E838" s="333" t="s">
        <v>6573</v>
      </c>
      <c r="F838" s="316" t="str">
        <f t="shared" ref="F838:F901" si="27">$P$2&amp;"'"&amp;$A838&amp;"', "&amp;$C838&amp;", GETDATE(), 999);"</f>
        <v>INSERT INTO UPK_TEST.upk_k60.k60_so_buno_link (os_buhin_no, k60_buno_id, created_date, created_tantou_id) VALUES ('75234   3XA0A     B309', 2116, GETDATE(), 999);</v>
      </c>
    </row>
    <row r="839" spans="1:6">
      <c r="A839" s="316" t="s">
        <v>3569</v>
      </c>
      <c r="B839" s="316" t="s">
        <v>887</v>
      </c>
      <c r="C839" s="316" t="str">
        <f t="shared" si="26"/>
        <v>2117</v>
      </c>
      <c r="D839" s="333" t="s">
        <v>894</v>
      </c>
      <c r="E839" s="333" t="s">
        <v>6574</v>
      </c>
      <c r="F839" s="316" t="str">
        <f t="shared" si="27"/>
        <v>INSERT INTO UPK_TEST.upk_k60.k60_so_buno_link (os_buhin_no, k60_buno_id, created_date, created_tantou_id) VALUES ('76458   3XA0A     B309', 2117, GETDATE(), 999);</v>
      </c>
    </row>
    <row r="840" spans="1:6">
      <c r="A840" s="316" t="s">
        <v>3570</v>
      </c>
      <c r="B840" s="316" t="s">
        <v>888</v>
      </c>
      <c r="C840" s="316" t="str">
        <f t="shared" si="26"/>
        <v>2118</v>
      </c>
      <c r="D840" s="333" t="s">
        <v>5676</v>
      </c>
      <c r="E840" s="333" t="s">
        <v>6575</v>
      </c>
      <c r="F840" s="316" t="str">
        <f t="shared" si="27"/>
        <v>INSERT INTO UPK_TEST.upk_k60.k60_so_buno_link (os_buhin_no, k60_buno_id, created_date, created_tantou_id) VALUES ('76459   3XA0A     B309', 2118, GETDATE(), 999);</v>
      </c>
    </row>
    <row r="841" spans="1:6">
      <c r="A841" s="316" t="s">
        <v>3571</v>
      </c>
      <c r="B841" s="316" t="s">
        <v>889</v>
      </c>
      <c r="C841" s="316" t="str">
        <f t="shared" si="26"/>
        <v>2119</v>
      </c>
      <c r="D841" s="333" t="s">
        <v>895</v>
      </c>
      <c r="E841" s="333" t="s">
        <v>6576</v>
      </c>
      <c r="F841" s="316" t="str">
        <f t="shared" si="27"/>
        <v>INSERT INTO UPK_TEST.upk_k60.k60_so_buno_link (os_buhin_no, k60_buno_id, created_date, created_tantou_id) VALUES ('73212   3XC0A     B301', 2119, GETDATE(), 999);</v>
      </c>
    </row>
    <row r="842" spans="1:6">
      <c r="A842" s="316" t="s">
        <v>3572</v>
      </c>
      <c r="B842" s="316" t="s">
        <v>890</v>
      </c>
      <c r="C842" s="316" t="str">
        <f t="shared" si="26"/>
        <v>2120</v>
      </c>
      <c r="D842" s="333" t="s">
        <v>896</v>
      </c>
      <c r="E842" s="333" t="s">
        <v>6577</v>
      </c>
      <c r="F842" s="316" t="str">
        <f t="shared" si="27"/>
        <v>INSERT INTO UPK_TEST.upk_k60.k60_so_buno_link (os_buhin_no, k60_buno_id, created_date, created_tantou_id) VALUES ('73232   3XC0A K70シンクロ', 2120, GETDATE(), 999);</v>
      </c>
    </row>
    <row r="843" spans="1:6">
      <c r="A843" s="316" t="s">
        <v>3573</v>
      </c>
      <c r="B843" s="316" t="s">
        <v>891</v>
      </c>
      <c r="C843" s="316" t="str">
        <f t="shared" si="26"/>
        <v>2121</v>
      </c>
      <c r="D843" s="333" t="s">
        <v>897</v>
      </c>
      <c r="E843" s="333" t="s">
        <v>6578</v>
      </c>
      <c r="F843" s="316" t="str">
        <f t="shared" si="27"/>
        <v>INSERT INTO UPK_TEST.upk_k60.k60_so_buno_link (os_buhin_no, k60_buno_id, created_date, created_tantou_id) VALUES ('74329   3XN0A    Wより', 2121, GETDATE(), 999);</v>
      </c>
    </row>
    <row r="844" spans="1:6">
      <c r="A844" s="316" t="s">
        <v>3574</v>
      </c>
      <c r="B844" s="316" t="s">
        <v>5675</v>
      </c>
      <c r="C844" s="316" t="str">
        <f t="shared" si="26"/>
        <v>2122</v>
      </c>
      <c r="D844" s="333" t="s">
        <v>898</v>
      </c>
      <c r="E844" s="333" t="s">
        <v>6579</v>
      </c>
      <c r="F844" s="316" t="str">
        <f t="shared" si="27"/>
        <v>INSERT INTO UPK_TEST.upk_k60.k60_so_buno_link (os_buhin_no, k60_buno_id, created_date, created_tantou_id) VALUES ('76332/3 3XC0A      K70', 2122, GETDATE(), 999);</v>
      </c>
    </row>
    <row r="845" spans="1:6">
      <c r="A845" s="316" t="s">
        <v>3575</v>
      </c>
      <c r="B845" s="316" t="s">
        <v>892</v>
      </c>
      <c r="C845" s="316" t="str">
        <f t="shared" si="26"/>
        <v>2123</v>
      </c>
      <c r="D845" s="333" t="s">
        <v>899</v>
      </c>
      <c r="E845" s="333" t="s">
        <v>6580</v>
      </c>
      <c r="F845" s="316" t="str">
        <f t="shared" si="27"/>
        <v>INSERT INTO UPK_TEST.upk_k60.k60_so_buno_link (os_buhin_no, k60_buno_id, created_date, created_tantou_id) VALUES ('77598   3XC8A   K70⇒B309 ', 2123, GETDATE(), 999);</v>
      </c>
    </row>
    <row r="846" spans="1:6">
      <c r="A846" s="316" t="s">
        <v>3576</v>
      </c>
      <c r="B846" s="316" t="s">
        <v>3167</v>
      </c>
      <c r="C846" s="316" t="str">
        <f t="shared" si="26"/>
        <v>1735</v>
      </c>
      <c r="D846" s="333" t="s">
        <v>900</v>
      </c>
      <c r="E846" s="333" t="s">
        <v>6581</v>
      </c>
      <c r="F846" s="316" t="str">
        <f t="shared" si="27"/>
        <v>INSERT INTO UPK_TEST.upk_k60.k60_so_buno_link (os_buhin_no, k60_buno_id, created_date, created_tantou_id) VALUES ('76516/7 3XA2A  Sより B301', 1735, GETDATE(), 999);</v>
      </c>
    </row>
    <row r="847" spans="1:6">
      <c r="A847" s="316" t="s">
        <v>3577</v>
      </c>
      <c r="B847" s="316" t="s">
        <v>893</v>
      </c>
      <c r="C847" s="316" t="str">
        <f t="shared" si="26"/>
        <v>2124</v>
      </c>
      <c r="D847" s="333" t="s">
        <v>901</v>
      </c>
      <c r="E847" s="333" t="s">
        <v>6582</v>
      </c>
      <c r="F847" s="316" t="str">
        <f t="shared" si="27"/>
        <v>INSERT INTO UPK_TEST.upk_k60.k60_so_buno_link (os_buhin_no, k60_buno_id, created_date, created_tantou_id) VALUES ('76218   3XJ0A      K70  ', 2124, GETDATE(), 999);</v>
      </c>
    </row>
    <row r="848" spans="1:6">
      <c r="A848" s="316" t="s">
        <v>3578</v>
      </c>
      <c r="B848" s="316" t="s">
        <v>894</v>
      </c>
      <c r="C848" s="316" t="str">
        <f t="shared" si="26"/>
        <v>2125</v>
      </c>
      <c r="D848" s="333" t="s">
        <v>902</v>
      </c>
      <c r="E848" s="333" t="s">
        <v>6583</v>
      </c>
      <c r="F848" s="316" t="str">
        <f t="shared" si="27"/>
        <v>INSERT INTO UPK_TEST.upk_k60.k60_so_buno_link (os_buhin_no, k60_buno_id, created_date, created_tantou_id) VALUES ('76219   3XJ0A      K70', 2125, GETDATE(), 999);</v>
      </c>
    </row>
    <row r="849" spans="1:6">
      <c r="A849" s="316" t="s">
        <v>3579</v>
      </c>
      <c r="B849" s="316" t="s">
        <v>5676</v>
      </c>
      <c r="C849" s="316" t="str">
        <f t="shared" si="26"/>
        <v>2126</v>
      </c>
      <c r="D849" s="333" t="s">
        <v>903</v>
      </c>
      <c r="E849" s="333" t="s">
        <v>6584</v>
      </c>
      <c r="F849" s="316" t="str">
        <f t="shared" si="27"/>
        <v>INSERT INTO UPK_TEST.upk_k60.k60_so_buno_link (os_buhin_no, k60_buno_id, created_date, created_tantou_id) VALUES ('76246/7 3XJ0A      K70', 2126, GETDATE(), 999);</v>
      </c>
    </row>
    <row r="850" spans="1:6">
      <c r="A850" s="316" t="s">
        <v>3580</v>
      </c>
      <c r="B850" s="316" t="s">
        <v>895</v>
      </c>
      <c r="C850" s="316" t="str">
        <f t="shared" si="26"/>
        <v>2127</v>
      </c>
      <c r="D850" s="333" t="s">
        <v>904</v>
      </c>
      <c r="E850" s="333" t="s">
        <v>6585</v>
      </c>
      <c r="F850" s="316" t="str">
        <f t="shared" si="27"/>
        <v>INSERT INTO UPK_TEST.upk_k60.k60_so_buno_link (os_buhin_no, k60_buno_id, created_date, created_tantou_id) VALUES ('76373   3YF3A  Wより　K70', 2127, GETDATE(), 999);</v>
      </c>
    </row>
    <row r="851" spans="1:6">
      <c r="A851" s="316" t="s">
        <v>3581</v>
      </c>
      <c r="B851" s="316" t="s">
        <v>896</v>
      </c>
      <c r="C851" s="316" t="str">
        <f t="shared" si="26"/>
        <v>2128</v>
      </c>
      <c r="D851" s="333" t="s">
        <v>905</v>
      </c>
      <c r="E851" s="333" t="s">
        <v>6586</v>
      </c>
      <c r="F851" s="316" t="str">
        <f t="shared" si="27"/>
        <v>INSERT INTO UPK_TEST.upk_k60.k60_so_buno_link (os_buhin_no, k60_buno_id, created_date, created_tantou_id) VALUES ('76397   3YF0A  Sより　K70', 2128, GETDATE(), 999);</v>
      </c>
    </row>
    <row r="852" spans="1:6">
      <c r="A852" s="316" t="s">
        <v>3582</v>
      </c>
      <c r="B852" s="316" t="s">
        <v>897</v>
      </c>
      <c r="C852" s="316" t="str">
        <f t="shared" si="26"/>
        <v>2129</v>
      </c>
      <c r="D852" s="333" t="s">
        <v>906</v>
      </c>
      <c r="E852" s="333" t="s">
        <v>6587</v>
      </c>
      <c r="F852" s="316" t="str">
        <f t="shared" si="27"/>
        <v>INSERT INTO UPK_TEST.upk_k60.k60_so_buno_link (os_buhin_no, k60_buno_id, created_date, created_tantou_id) VALUES ('17216   CY00A      K30', 2129, GETDATE(), 999);</v>
      </c>
    </row>
    <row r="853" spans="1:6">
      <c r="A853" s="316" t="s">
        <v>3583</v>
      </c>
      <c r="B853" s="316" t="s">
        <v>898</v>
      </c>
      <c r="C853" s="316" t="str">
        <f t="shared" si="26"/>
        <v>2130</v>
      </c>
      <c r="D853" s="333" t="s">
        <v>907</v>
      </c>
      <c r="E853" s="333" t="s">
        <v>6588</v>
      </c>
      <c r="F853" s="316" t="str">
        <f t="shared" si="27"/>
        <v>INSERT INTO UPK_TEST.upk_k60.k60_so_buno_link (os_buhin_no, k60_buno_id, created_date, created_tantou_id) VALUES ('17217   CY00A      K30', 2130, GETDATE(), 999);</v>
      </c>
    </row>
    <row r="854" spans="1:6">
      <c r="A854" s="316" t="s">
        <v>3584</v>
      </c>
      <c r="B854" s="316" t="s">
        <v>899</v>
      </c>
      <c r="C854" s="316" t="str">
        <f t="shared" si="26"/>
        <v>2131</v>
      </c>
      <c r="D854" s="333" t="s">
        <v>5677</v>
      </c>
      <c r="E854" s="333" t="s">
        <v>6589</v>
      </c>
      <c r="F854" s="316" t="str">
        <f t="shared" si="27"/>
        <v>INSERT INTO UPK_TEST.upk_k60.k60_so_buno_link (os_buhin_no, k60_buno_id, created_date, created_tantou_id) VALUES ('75454   1VN0A      W70', 2131, GETDATE(), 999);</v>
      </c>
    </row>
    <row r="855" spans="1:6">
      <c r="A855" s="316" t="s">
        <v>3585</v>
      </c>
      <c r="B855" s="316" t="s">
        <v>658</v>
      </c>
      <c r="C855" s="316" t="str">
        <f t="shared" si="26"/>
        <v>1778</v>
      </c>
      <c r="D855" s="333" t="s">
        <v>908</v>
      </c>
      <c r="E855" s="333" t="s">
        <v>6590</v>
      </c>
      <c r="F855" s="316" t="str">
        <f t="shared" si="27"/>
        <v>INSERT INTO UPK_TEST.upk_k60.k60_so_buno_link (os_buhin_no, k60_buno_id, created_date, created_tantou_id) VALUES ('75118   5TA0A  Sより W70', 1778, GETDATE(), 999);</v>
      </c>
    </row>
    <row r="856" spans="1:6">
      <c r="A856" s="316" t="s">
        <v>3586</v>
      </c>
      <c r="B856" s="316" t="s">
        <v>665</v>
      </c>
      <c r="C856" s="316" t="str">
        <f t="shared" si="26"/>
        <v>1794</v>
      </c>
      <c r="D856" s="333" t="s">
        <v>5678</v>
      </c>
      <c r="E856" s="333" t="s">
        <v>6591</v>
      </c>
      <c r="F856" s="316" t="str">
        <f t="shared" si="27"/>
        <v>INSERT INTO UPK_TEST.upk_k60.k60_so_buno_link (os_buhin_no, k60_buno_id, created_date, created_tantou_id) VALUES ('75118   5TL0A  Sより K70', 1794, GETDATE(), 999);</v>
      </c>
    </row>
    <row r="857" spans="1:6">
      <c r="A857" s="316" t="s">
        <v>3587</v>
      </c>
      <c r="B857" s="316" t="s">
        <v>900</v>
      </c>
      <c r="C857" s="316" t="str">
        <f t="shared" si="26"/>
        <v>2132</v>
      </c>
      <c r="D857" s="333" t="s">
        <v>909</v>
      </c>
      <c r="E857" s="333" t="s">
        <v>6592</v>
      </c>
      <c r="F857" s="316" t="str">
        <f t="shared" si="27"/>
        <v>INSERT INTO UPK_TEST.upk_k60.k60_so_buno_link (os_buhin_no, k60_buno_id, created_date, created_tantou_id) VALUES ('51162   3VA4A      K70', 2132, GETDATE(), 999);</v>
      </c>
    </row>
    <row r="858" spans="1:6">
      <c r="A858" s="316" t="s">
        <v>3588</v>
      </c>
      <c r="B858" s="316" t="s">
        <v>901</v>
      </c>
      <c r="C858" s="316" t="str">
        <f t="shared" si="26"/>
        <v>2133</v>
      </c>
      <c r="D858" s="333" t="s">
        <v>5679</v>
      </c>
      <c r="E858" s="333" t="s">
        <v>6593</v>
      </c>
      <c r="F858" s="316" t="str">
        <f t="shared" si="27"/>
        <v>INSERT INTO UPK_TEST.upk_k60.k60_so_buno_link (os_buhin_no, k60_buno_id, created_date, created_tantou_id) VALUES ('75176   5WK0A　移管逆送', 2133, GETDATE(), 999);</v>
      </c>
    </row>
    <row r="859" spans="1:6">
      <c r="A859" s="316" t="s">
        <v>3589</v>
      </c>
      <c r="B859" s="316" t="s">
        <v>902</v>
      </c>
      <c r="C859" s="316" t="str">
        <f t="shared" si="26"/>
        <v>2134</v>
      </c>
      <c r="D859" s="333" t="s">
        <v>910</v>
      </c>
      <c r="E859" s="333" t="s">
        <v>6594</v>
      </c>
      <c r="F859" s="316" t="str">
        <f t="shared" si="27"/>
        <v>INSERT INTO UPK_TEST.upk_k60.k60_so_buno_link (os_buhin_no, k60_buno_id, created_date, created_tantou_id) VALUES ('67466   4CB0A      K30', 2134, GETDATE(), 999);</v>
      </c>
    </row>
    <row r="860" spans="1:6">
      <c r="A860" s="316" t="s">
        <v>3590</v>
      </c>
      <c r="B860" s="316" t="s">
        <v>903</v>
      </c>
      <c r="C860" s="316" t="str">
        <f t="shared" si="26"/>
        <v>2135</v>
      </c>
      <c r="D860" s="333" t="s">
        <v>911</v>
      </c>
      <c r="E860" s="333" t="s">
        <v>6595</v>
      </c>
      <c r="F860" s="316" t="str">
        <f t="shared" si="27"/>
        <v>INSERT INTO UPK_TEST.upk_k60.k60_so_buno_link (os_buhin_no, k60_buno_id, created_date, created_tantou_id) VALUES ('67466   4CB0A-E ', 2135, GETDATE(), 999);</v>
      </c>
    </row>
    <row r="861" spans="1:6">
      <c r="A861" s="316" t="s">
        <v>3591</v>
      </c>
      <c r="B861" s="316" t="s">
        <v>904</v>
      </c>
      <c r="C861" s="316" t="str">
        <f t="shared" si="26"/>
        <v>2136</v>
      </c>
      <c r="D861" s="333" t="s">
        <v>912</v>
      </c>
      <c r="E861" s="333" t="s">
        <v>6596</v>
      </c>
      <c r="F861" s="316" t="str">
        <f t="shared" si="27"/>
        <v>INSERT INTO UPK_TEST.upk_k60.k60_so_buno_link (os_buhin_no, k60_buno_id, created_date, created_tantou_id) VALUES ('76482   4CB0A      K70', 2136, GETDATE(), 999);</v>
      </c>
    </row>
    <row r="862" spans="1:6">
      <c r="A862" s="316" t="s">
        <v>3592</v>
      </c>
      <c r="B862" s="316" t="s">
        <v>905</v>
      </c>
      <c r="C862" s="316" t="str">
        <f t="shared" si="26"/>
        <v>2137</v>
      </c>
      <c r="D862" s="333" t="s">
        <v>913</v>
      </c>
      <c r="E862" s="333" t="s">
        <v>6597</v>
      </c>
      <c r="F862" s="316" t="str">
        <f t="shared" si="27"/>
        <v>INSERT INTO UPK_TEST.upk_k60.k60_so_buno_link (os_buhin_no, k60_buno_id, created_date, created_tantou_id) VALUES ('76482   4CB0A-E  韓国向け', 2137, GETDATE(), 999);</v>
      </c>
    </row>
    <row r="863" spans="1:6">
      <c r="A863" s="316" t="s">
        <v>3593</v>
      </c>
      <c r="B863" s="316" t="s">
        <v>906</v>
      </c>
      <c r="C863" s="316" t="str">
        <f t="shared" si="26"/>
        <v>2138</v>
      </c>
      <c r="D863" s="333" t="s">
        <v>914</v>
      </c>
      <c r="E863" s="333" t="s">
        <v>6598</v>
      </c>
      <c r="F863" s="316" t="str">
        <f t="shared" si="27"/>
        <v>INSERT INTO UPK_TEST.upk_k60.k60_so_buno_link (os_buhin_no, k60_buno_id, created_date, created_tantou_id) VALUES ('78118　6MA0A　Rより B309', 2138, GETDATE(), 999);</v>
      </c>
    </row>
    <row r="864" spans="1:6">
      <c r="A864" s="316" t="s">
        <v>3594</v>
      </c>
      <c r="B864" s="316" t="s">
        <v>907</v>
      </c>
      <c r="C864" s="316" t="str">
        <f t="shared" si="26"/>
        <v>2139</v>
      </c>
      <c r="D864" s="333" t="s">
        <v>915</v>
      </c>
      <c r="E864" s="333" t="s">
        <v>6599</v>
      </c>
      <c r="F864" s="316" t="str">
        <f t="shared" si="27"/>
        <v>INSERT INTO UPK_TEST.upk_k60.k60_so_buno_link (os_buhin_no, k60_buno_id, created_date, created_tantou_id) VALUES ('78119　6MA0A　Rより B309', 2139, GETDATE(), 999);</v>
      </c>
    </row>
    <row r="865" spans="1:6">
      <c r="A865" s="316" t="s">
        <v>3595</v>
      </c>
      <c r="B865" s="316" t="s">
        <v>5677</v>
      </c>
      <c r="C865" s="316" t="str">
        <f t="shared" si="26"/>
        <v>2140</v>
      </c>
      <c r="D865" s="333" t="s">
        <v>916</v>
      </c>
      <c r="E865" s="333" t="s">
        <v>6600</v>
      </c>
      <c r="F865" s="316" t="str">
        <f t="shared" si="27"/>
        <v>INSERT INTO UPK_TEST.upk_k60.k60_so_buno_link (os_buhin_no, k60_buno_id, created_date, created_tantou_id) VALUES ('76352/3 01G00   B302', 2140, GETDATE(), 999);</v>
      </c>
    </row>
    <row r="866" spans="1:6">
      <c r="A866" s="316" t="s">
        <v>3596</v>
      </c>
      <c r="B866" s="316" t="s">
        <v>908</v>
      </c>
      <c r="C866" s="316" t="str">
        <f t="shared" si="26"/>
        <v>2141</v>
      </c>
      <c r="D866" s="333" t="s">
        <v>917</v>
      </c>
      <c r="E866" s="333" t="s">
        <v>6601</v>
      </c>
      <c r="F866" s="316" t="str">
        <f t="shared" si="27"/>
        <v>INSERT INTO UPK_TEST.upk_k60.k60_so_buno_link (os_buhin_no, k60_buno_id, created_date, created_tantou_id) VALUES ('78152   CN000   B309', 2141, GETDATE(), 999);</v>
      </c>
    </row>
    <row r="867" spans="1:6">
      <c r="A867" s="316" t="s">
        <v>3597</v>
      </c>
      <c r="B867" s="316" t="s">
        <v>5678</v>
      </c>
      <c r="C867" s="316" t="str">
        <f t="shared" si="26"/>
        <v>2142</v>
      </c>
      <c r="D867" s="333" t="s">
        <v>918</v>
      </c>
      <c r="E867" s="333" t="s">
        <v>6602</v>
      </c>
      <c r="F867" s="316" t="str">
        <f t="shared" si="27"/>
        <v>INSERT INTO UPK_TEST.upk_k60.k60_so_buno_link (os_buhin_no, k60_buno_id, created_date, created_tantou_id) VALUES ('80142/3  4M400  K30', 2142, GETDATE(), 999);</v>
      </c>
    </row>
    <row r="868" spans="1:6">
      <c r="A868" s="316" t="s">
        <v>3598</v>
      </c>
      <c r="B868" s="316" t="s">
        <v>851</v>
      </c>
      <c r="C868" s="316" t="str">
        <f t="shared" si="26"/>
        <v>2066</v>
      </c>
      <c r="D868" s="333" t="s">
        <v>919</v>
      </c>
      <c r="E868" s="333" t="s">
        <v>6603</v>
      </c>
      <c r="F868" s="316" t="str">
        <f t="shared" si="27"/>
        <v>INSERT INTO UPK_TEST.upk_k60.k60_so_buno_link (os_buhin_no, k60_buno_id, created_date, created_tantou_id) VALUES ('79146   8H300   B309', 2066, GETDATE(), 999);</v>
      </c>
    </row>
    <row r="869" spans="1:6">
      <c r="A869" s="316" t="s">
        <v>3599</v>
      </c>
      <c r="B869" s="316" t="s">
        <v>909</v>
      </c>
      <c r="C869" s="316" t="str">
        <f t="shared" si="26"/>
        <v>2143</v>
      </c>
      <c r="D869" s="333" t="s">
        <v>920</v>
      </c>
      <c r="E869" s="333" t="s">
        <v>6604</v>
      </c>
      <c r="F869" s="316" t="str">
        <f t="shared" si="27"/>
        <v>INSERT INTO UPK_TEST.upk_k60.k60_so_buno_link (os_buhin_no, k60_buno_id, created_date, created_tantou_id) VALUES ('62240   4M500   B302', 2143, GETDATE(), 999);</v>
      </c>
    </row>
    <row r="870" spans="1:6">
      <c r="A870" s="316" t="s">
        <v>3600</v>
      </c>
      <c r="B870" s="316" t="s">
        <v>5679</v>
      </c>
      <c r="C870" s="316" t="str">
        <f t="shared" si="26"/>
        <v>2144</v>
      </c>
      <c r="D870" s="333" t="s">
        <v>921</v>
      </c>
      <c r="E870" s="333" t="s">
        <v>6605</v>
      </c>
      <c r="F870" s="316" t="str">
        <f t="shared" si="27"/>
        <v>INSERT INTO UPK_TEST.upk_k60.k60_so_buno_link (os_buhin_no, k60_buno_id, created_date, created_tantou_id) VALUES ('82118/9 5M000   高田', 2144, GETDATE(), 999);</v>
      </c>
    </row>
    <row r="871" spans="1:6">
      <c r="A871" s="316" t="s">
        <v>3601</v>
      </c>
      <c r="B871" s="316" t="s">
        <v>5512</v>
      </c>
      <c r="C871" s="316" t="str">
        <f t="shared" si="26"/>
        <v>1327</v>
      </c>
      <c r="D871" s="333" t="s">
        <v>5680</v>
      </c>
      <c r="E871" s="333" t="s">
        <v>6606</v>
      </c>
      <c r="F871" s="316" t="str">
        <f t="shared" si="27"/>
        <v>INSERT INTO UPK_TEST.upk_k60.k60_so_buno_link (os_buhin_no, k60_buno_id, created_date, created_tantou_id) VALUES ('77652/3 JM00A 　B309 Rより', 1327, GETDATE(), 999);</v>
      </c>
    </row>
    <row r="872" spans="1:6">
      <c r="A872" s="316" t="s">
        <v>3602</v>
      </c>
      <c r="B872" s="316" t="s">
        <v>582</v>
      </c>
      <c r="C872" s="316" t="str">
        <f t="shared" si="26"/>
        <v>1661</v>
      </c>
      <c r="D872" s="333" t="s">
        <v>5681</v>
      </c>
      <c r="E872" s="333" t="s">
        <v>6607</v>
      </c>
      <c r="F872" s="316" t="str">
        <f t="shared" si="27"/>
        <v>INSERT INTO UPK_TEST.upk_k60.k60_so_buno_link (os_buhin_no, k60_buno_id, created_date, created_tantou_id) VALUES ('62522   1LA5A   SへK70', 1661, GETDATE(), 999);</v>
      </c>
    </row>
    <row r="873" spans="1:6">
      <c r="A873" s="316" t="s">
        <v>3603</v>
      </c>
      <c r="B873" s="316" t="s">
        <v>583</v>
      </c>
      <c r="C873" s="316" t="str">
        <f t="shared" si="26"/>
        <v>1664</v>
      </c>
      <c r="D873" s="333" t="s">
        <v>5682</v>
      </c>
      <c r="E873" s="333" t="s">
        <v>6608</v>
      </c>
      <c r="F873" s="316" t="str">
        <f t="shared" si="27"/>
        <v>INSERT INTO UPK_TEST.upk_k60.k60_so_buno_link (os_buhin_no, k60_buno_id, created_date, created_tantou_id) VALUES ('67332   1LA0B   SへK70', 1664, GETDATE(), 999);</v>
      </c>
    </row>
    <row r="874" spans="1:6">
      <c r="A874" s="316" t="s">
        <v>3604</v>
      </c>
      <c r="B874" s="316" t="s">
        <v>584</v>
      </c>
      <c r="C874" s="316" t="str">
        <f t="shared" si="26"/>
        <v>1665</v>
      </c>
      <c r="D874" s="333" t="s">
        <v>922</v>
      </c>
      <c r="E874" s="333" t="s">
        <v>6609</v>
      </c>
      <c r="F874" s="316" t="str">
        <f t="shared" si="27"/>
        <v>INSERT INTO UPK_TEST.upk_k60.k60_so_buno_link (os_buhin_no, k60_buno_id, created_date, created_tantou_id) VALUES ('67336   1LA0A   SへB301', 1665, GETDATE(), 999);</v>
      </c>
    </row>
    <row r="875" spans="1:6">
      <c r="A875" s="316" t="s">
        <v>3605</v>
      </c>
      <c r="B875" s="316" t="s">
        <v>590</v>
      </c>
      <c r="C875" s="316" t="str">
        <f t="shared" si="26"/>
        <v>1672</v>
      </c>
      <c r="D875" s="333" t="s">
        <v>923</v>
      </c>
      <c r="E875" s="333" t="s">
        <v>6610</v>
      </c>
      <c r="F875" s="316" t="str">
        <f t="shared" si="27"/>
        <v>INSERT INTO UPK_TEST.upk_k60.k60_so_buno_link (os_buhin_no, k60_buno_id, created_date, created_tantou_id) VALUES ('74548   1LA0A   SへK70', 1672, GETDATE(), 999);</v>
      </c>
    </row>
    <row r="876" spans="1:6">
      <c r="A876" s="316" t="s">
        <v>3606</v>
      </c>
      <c r="B876" s="316" t="s">
        <v>660</v>
      </c>
      <c r="C876" s="316" t="str">
        <f t="shared" si="26"/>
        <v>1782</v>
      </c>
      <c r="D876" s="333" t="s">
        <v>924</v>
      </c>
      <c r="E876" s="333" t="s">
        <v>6611</v>
      </c>
      <c r="F876" s="316" t="str">
        <f t="shared" si="27"/>
        <v>INSERT INTO UPK_TEST.upk_k60.k60_so_buno_link (os_buhin_no, k60_buno_id, created_date, created_tantou_id) VALUES ('76458   5TA0A   SへW70', 1782, GETDATE(), 999);</v>
      </c>
    </row>
    <row r="877" spans="1:6">
      <c r="A877" s="316" t="s">
        <v>3607</v>
      </c>
      <c r="B877" s="316" t="s">
        <v>661</v>
      </c>
      <c r="C877" s="316" t="str">
        <f t="shared" si="26"/>
        <v>1783</v>
      </c>
      <c r="D877" s="333" t="s">
        <v>925</v>
      </c>
      <c r="E877" s="333" t="s">
        <v>6612</v>
      </c>
      <c r="F877" s="316" t="str">
        <f t="shared" si="27"/>
        <v>INSERT INTO UPK_TEST.upk_k60.k60_so_buno_link (os_buhin_no, k60_buno_id, created_date, created_tantou_id) VALUES ('76459   5TA0A   SへW70', 1783, GETDATE(), 999);</v>
      </c>
    </row>
    <row r="878" spans="1:6">
      <c r="A878" s="316" t="s">
        <v>3608</v>
      </c>
      <c r="B878" s="316" t="s">
        <v>654</v>
      </c>
      <c r="C878" s="316" t="str">
        <f t="shared" si="26"/>
        <v>1773</v>
      </c>
      <c r="D878" s="333" t="s">
        <v>926</v>
      </c>
      <c r="E878" s="333" t="s">
        <v>6613</v>
      </c>
      <c r="F878" s="316" t="str">
        <f t="shared" si="27"/>
        <v>INSERT INTO UPK_TEST.upk_k60.k60_so_buno_link (os_buhin_no, k60_buno_id, created_date, created_tantou_id) VALUES ('73211   4CC1A   SへB301', 1773, GETDATE(), 999);</v>
      </c>
    </row>
    <row r="879" spans="1:6">
      <c r="A879" s="316" t="s">
        <v>3609</v>
      </c>
      <c r="B879" s="316" t="s">
        <v>5594</v>
      </c>
      <c r="C879" s="316" t="str">
        <f t="shared" si="26"/>
        <v>1791</v>
      </c>
      <c r="D879" s="333" t="s">
        <v>927</v>
      </c>
      <c r="E879" s="333" t="s">
        <v>6614</v>
      </c>
      <c r="F879" s="316" t="str">
        <f t="shared" si="27"/>
        <v>INSERT INTO UPK_TEST.upk_k60.k60_so_buno_link (os_buhin_no, k60_buno_id, created_date, created_tantou_id) VALUES ('64182/3 6MA0A   SへK70', 1791, GETDATE(), 999);</v>
      </c>
    </row>
    <row r="880" spans="1:6">
      <c r="A880" s="316" t="s">
        <v>3610</v>
      </c>
      <c r="B880" s="316" t="s">
        <v>910</v>
      </c>
      <c r="C880" s="316" t="str">
        <f t="shared" si="26"/>
        <v>2145</v>
      </c>
      <c r="D880" s="333" t="s">
        <v>928</v>
      </c>
      <c r="E880" s="333" t="s">
        <v>6615</v>
      </c>
      <c r="F880" s="316" t="str">
        <f t="shared" si="27"/>
        <v>INSERT INTO UPK_TEST.upk_k60.k60_so_buno_link (os_buhin_no, k60_buno_id, created_date, created_tantou_id) VALUES ('64828   D0109     B309', 2145, GETDATE(), 999);</v>
      </c>
    </row>
    <row r="881" spans="1:6">
      <c r="A881" s="316" t="s">
        <v>3611</v>
      </c>
      <c r="B881" s="316" t="s">
        <v>911</v>
      </c>
      <c r="C881" s="316" t="str">
        <f t="shared" si="26"/>
        <v>2146</v>
      </c>
      <c r="D881" s="333" t="s">
        <v>929</v>
      </c>
      <c r="E881" s="333" t="s">
        <v>6616</v>
      </c>
      <c r="F881" s="316" t="str">
        <f t="shared" si="27"/>
        <v>INSERT INTO UPK_TEST.upk_k60.k60_so_buno_link (os_buhin_no, k60_buno_id, created_date, created_tantou_id) VALUES ('64828   D0109-G   逆送', 2146, GETDATE(), 999);</v>
      </c>
    </row>
    <row r="882" spans="1:6">
      <c r="A882" s="316" t="s">
        <v>3612</v>
      </c>
      <c r="B882" s="316" t="s">
        <v>912</v>
      </c>
      <c r="C882" s="316" t="str">
        <f t="shared" si="26"/>
        <v>2147</v>
      </c>
      <c r="D882" s="333" t="s">
        <v>5683</v>
      </c>
      <c r="E882" s="333" t="s">
        <v>6617</v>
      </c>
      <c r="F882" s="316" t="str">
        <f t="shared" si="27"/>
        <v>INSERT INTO UPK_TEST.upk_k60.k60_so_buno_link (os_buhin_no, k60_buno_id, created_date, created_tantou_id) VALUES ('74811   01G0A     Mより', 2147, GETDATE(), 999);</v>
      </c>
    </row>
    <row r="883" spans="1:6">
      <c r="A883" s="316" t="s">
        <v>3613</v>
      </c>
      <c r="B883" s="316" t="s">
        <v>913</v>
      </c>
      <c r="C883" s="316" t="str">
        <f t="shared" si="26"/>
        <v>2148</v>
      </c>
      <c r="D883" s="333" t="s">
        <v>930</v>
      </c>
      <c r="E883" s="333" t="s">
        <v>6618</v>
      </c>
      <c r="F883" s="316" t="str">
        <f t="shared" si="27"/>
        <v>INSERT INTO UPK_TEST.upk_k60.k60_so_buno_link (os_buhin_no, k60_buno_id, created_date, created_tantou_id) VALUES ('74811   08G00　　 Mより', 2148, GETDATE(), 999);</v>
      </c>
    </row>
    <row r="884" spans="1:6">
      <c r="A884" s="316" t="s">
        <v>3614</v>
      </c>
      <c r="B884" s="316" t="s">
        <v>914</v>
      </c>
      <c r="C884" s="316" t="str">
        <f t="shared" si="26"/>
        <v>2149</v>
      </c>
      <c r="D884" s="333" t="s">
        <v>931</v>
      </c>
      <c r="E884" s="333" t="s">
        <v>6619</v>
      </c>
      <c r="F884" s="316" t="str">
        <f t="shared" si="27"/>
        <v>INSERT INTO UPK_TEST.upk_k60.k60_so_buno_link (os_buhin_no, k60_buno_id, created_date, created_tantou_id) VALUES ('74811   31G0A　　 Mより', 2149, GETDATE(), 999);</v>
      </c>
    </row>
    <row r="885" spans="1:6">
      <c r="A885" s="316" t="s">
        <v>3615</v>
      </c>
      <c r="B885" s="316" t="s">
        <v>915</v>
      </c>
      <c r="C885" s="316" t="str">
        <f t="shared" si="26"/>
        <v>2150</v>
      </c>
      <c r="D885" s="333" t="s">
        <v>5684</v>
      </c>
      <c r="E885" s="333" t="s">
        <v>6620</v>
      </c>
      <c r="F885" s="316" t="str">
        <f t="shared" si="27"/>
        <v>INSERT INTO UPK_TEST.upk_k60.k60_so_buno_link (os_buhin_no, k60_buno_id, created_date, created_tantou_id) VALUES ('74811   3S800 　　Mより', 2150, GETDATE(), 999);</v>
      </c>
    </row>
    <row r="886" spans="1:6">
      <c r="A886" s="316" t="s">
        <v>3616</v>
      </c>
      <c r="B886" s="316" t="s">
        <v>916</v>
      </c>
      <c r="C886" s="316" t="str">
        <f t="shared" si="26"/>
        <v>2151</v>
      </c>
      <c r="D886" s="333" t="s">
        <v>932</v>
      </c>
      <c r="E886" s="333" t="s">
        <v>6621</v>
      </c>
      <c r="F886" s="316" t="str">
        <f t="shared" si="27"/>
        <v>INSERT INTO UPK_TEST.upk_k60.k60_so_buno_link (os_buhin_no, k60_buno_id, created_date, created_tantou_id) VALUES ('74811   3S810　　 Mより', 2151, GETDATE(), 999);</v>
      </c>
    </row>
    <row r="887" spans="1:6">
      <c r="A887" s="316" t="s">
        <v>3617</v>
      </c>
      <c r="B887" s="316" t="s">
        <v>917</v>
      </c>
      <c r="C887" s="316" t="str">
        <f t="shared" si="26"/>
        <v>2152</v>
      </c>
      <c r="D887" s="333" t="s">
        <v>933</v>
      </c>
      <c r="E887" s="333" t="s">
        <v>6622</v>
      </c>
      <c r="F887" s="316" t="str">
        <f t="shared" si="27"/>
        <v>INSERT INTO UPK_TEST.upk_k60.k60_so_buno_link (os_buhin_no, k60_buno_id, created_date, created_tantou_id) VALUES ('74811   VJ30A　　 Mより', 2152, GETDATE(), 999);</v>
      </c>
    </row>
    <row r="888" spans="1:6">
      <c r="A888" s="316" t="s">
        <v>3618</v>
      </c>
      <c r="B888" s="316" t="s">
        <v>918</v>
      </c>
      <c r="C888" s="316" t="str">
        <f t="shared" si="26"/>
        <v>2153</v>
      </c>
      <c r="D888" s="333" t="s">
        <v>934</v>
      </c>
      <c r="E888" s="333" t="s">
        <v>6623</v>
      </c>
      <c r="F888" s="316" t="str">
        <f t="shared" si="27"/>
        <v>INSERT INTO UPK_TEST.upk_k60.k60_so_buno_link (os_buhin_no, k60_buno_id, created_date, created_tantou_id) VALUES ('74811   VJ40A     Mより', 2153, GETDATE(), 999);</v>
      </c>
    </row>
    <row r="889" spans="1:6">
      <c r="A889" s="316" t="s">
        <v>3619</v>
      </c>
      <c r="B889" s="316" t="s">
        <v>919</v>
      </c>
      <c r="C889" s="316" t="str">
        <f t="shared" si="26"/>
        <v>2154</v>
      </c>
      <c r="D889" s="333" t="s">
        <v>935</v>
      </c>
      <c r="E889" s="333" t="s">
        <v>6624</v>
      </c>
      <c r="F889" s="316" t="str">
        <f t="shared" si="27"/>
        <v>INSERT INTO UPK_TEST.upk_k60.k60_so_buno_link (os_buhin_no, k60_buno_id, created_date, created_tantou_id) VALUES ('62592   VG200-01　Mより', 2154, GETDATE(), 999);</v>
      </c>
    </row>
    <row r="890" spans="1:6">
      <c r="A890" s="316" t="s">
        <v>3620</v>
      </c>
      <c r="B890" s="316" t="s">
        <v>920</v>
      </c>
      <c r="C890" s="316" t="str">
        <f t="shared" si="26"/>
        <v>2155</v>
      </c>
      <c r="D890" s="333" t="s">
        <v>936</v>
      </c>
      <c r="E890" s="333" t="s">
        <v>6625</v>
      </c>
      <c r="F890" s="316" t="str">
        <f t="shared" si="27"/>
        <v>INSERT INTO UPK_TEST.upk_k60.k60_so_buno_link (os_buhin_no, k60_buno_id, created_date, created_tantou_id) VALUES ('62593   VG200-01　Mより', 2155, GETDATE(), 999);</v>
      </c>
    </row>
    <row r="891" spans="1:6">
      <c r="A891" s="316" t="s">
        <v>3621</v>
      </c>
      <c r="B891" s="316" t="s">
        <v>921</v>
      </c>
      <c r="C891" s="316" t="str">
        <f t="shared" si="26"/>
        <v>2156</v>
      </c>
      <c r="D891" s="333" t="s">
        <v>937</v>
      </c>
      <c r="E891" s="333" t="s">
        <v>6626</v>
      </c>
      <c r="F891" s="316" t="str">
        <f t="shared" si="27"/>
        <v>INSERT INTO UPK_TEST.upk_k60.k60_so_buno_link (os_buhin_no, k60_buno_id, created_date, created_tantou_id) VALUES ('93872  92G00      B301', 2156, GETDATE(), 999);</v>
      </c>
    </row>
    <row r="892" spans="1:6">
      <c r="A892" s="316" t="s">
        <v>3622</v>
      </c>
      <c r="B892" s="316" t="s">
        <v>5680</v>
      </c>
      <c r="C892" s="316" t="str">
        <f t="shared" si="26"/>
        <v>2157</v>
      </c>
      <c r="D892" s="333" t="s">
        <v>5685</v>
      </c>
      <c r="E892" s="333" t="s">
        <v>6627</v>
      </c>
      <c r="F892" s="316" t="str">
        <f t="shared" si="27"/>
        <v>INSERT INTO UPK_TEST.upk_k60.k60_so_buno_link (os_buhin_no, k60_buno_id, created_date, created_tantou_id) VALUES ('91314/5 0W000-P   B309', 2157, GETDATE(), 999);</v>
      </c>
    </row>
    <row r="893" spans="1:6">
      <c r="A893" s="316" t="s">
        <v>3623</v>
      </c>
      <c r="B893" s="316" t="s">
        <v>5681</v>
      </c>
      <c r="C893" s="316" t="str">
        <f t="shared" si="26"/>
        <v>2158</v>
      </c>
      <c r="D893" s="333" t="s">
        <v>938</v>
      </c>
      <c r="E893" s="333" t="s">
        <v>6628</v>
      </c>
      <c r="F893" s="316" t="str">
        <f t="shared" si="27"/>
        <v>INSERT INTO UPK_TEST.upk_k60.k60_so_buno_link (os_buhin_no, k60_buno_id, created_date, created_tantou_id) VALUES ('91318/9 0W000-P   B309', 2158, GETDATE(), 999);</v>
      </c>
    </row>
    <row r="894" spans="1:6">
      <c r="A894" s="316" t="s">
        <v>3624</v>
      </c>
      <c r="B894" s="316" t="s">
        <v>5682</v>
      </c>
      <c r="C894" s="316" t="str">
        <f t="shared" si="26"/>
        <v>2159</v>
      </c>
      <c r="D894" s="333" t="s">
        <v>939</v>
      </c>
      <c r="E894" s="333" t="s">
        <v>6629</v>
      </c>
      <c r="F894" s="316" t="str">
        <f t="shared" si="27"/>
        <v>INSERT INTO UPK_TEST.upk_k60.k60_so_buno_link (os_buhin_no, k60_buno_id, created_date, created_tantou_id) VALUES ('9640/1  14220     B309', 2159, GETDATE(), 999);</v>
      </c>
    </row>
    <row r="895" spans="1:6">
      <c r="A895" s="316" t="s">
        <v>3625</v>
      </c>
      <c r="B895" s="316" t="s">
        <v>922</v>
      </c>
      <c r="C895" s="316" t="str">
        <f t="shared" si="26"/>
        <v>2160</v>
      </c>
      <c r="D895" s="333" t="s">
        <v>940</v>
      </c>
      <c r="E895" s="333" t="s">
        <v>6630</v>
      </c>
      <c r="F895" s="316" t="str">
        <f t="shared" si="27"/>
        <v>INSERT INTO UPK_TEST.upk_k60.k60_so_buno_link (os_buhin_no, k60_buno_id, created_date, created_tantou_id) VALUES ('74755   73R0001   Bより', 2160, GETDATE(), 999);</v>
      </c>
    </row>
    <row r="896" spans="1:6">
      <c r="A896" s="316" t="s">
        <v>3626</v>
      </c>
      <c r="B896" s="316" t="s">
        <v>840</v>
      </c>
      <c r="C896" s="316" t="str">
        <f t="shared" si="26"/>
        <v>2041</v>
      </c>
      <c r="D896" s="333" t="s">
        <v>941</v>
      </c>
      <c r="E896" s="333" t="s">
        <v>6631</v>
      </c>
      <c r="F896" s="316" t="str">
        <f t="shared" si="27"/>
        <v>INSERT INTO UPK_TEST.upk_k60.k60_so_buno_link (os_buhin_no, k60_buno_id, created_date, created_tantou_id) VALUES ('62512   85F00　　 Bより', 2041, GETDATE(), 999);</v>
      </c>
    </row>
    <row r="897" spans="1:6">
      <c r="A897" s="316" t="s">
        <v>3627</v>
      </c>
      <c r="B897" s="316" t="s">
        <v>923</v>
      </c>
      <c r="C897" s="316" t="str">
        <f t="shared" si="26"/>
        <v>2161</v>
      </c>
      <c r="D897" s="333" t="s">
        <v>942</v>
      </c>
      <c r="E897" s="333" t="s">
        <v>6632</v>
      </c>
      <c r="F897" s="316" t="str">
        <f t="shared" si="27"/>
        <v>INSERT INTO UPK_TEST.upk_k60.k60_so_buno_link (os_buhin_no, k60_buno_id, created_date, created_tantou_id) VALUES ('74532   CA000　　 Uより', 2161, GETDATE(), 999);</v>
      </c>
    </row>
    <row r="898" spans="1:6">
      <c r="A898" s="316" t="s">
        <v>3628</v>
      </c>
      <c r="B898" s="316" t="s">
        <v>5502</v>
      </c>
      <c r="C898" s="316" t="str">
        <f t="shared" si="26"/>
        <v>1305</v>
      </c>
      <c r="D898" s="333" t="s">
        <v>943</v>
      </c>
      <c r="E898" s="333" t="s">
        <v>6633</v>
      </c>
      <c r="F898" s="316" t="str">
        <f t="shared" si="27"/>
        <v>INSERT INTO UPK_TEST.upk_k60.k60_so_buno_link (os_buhin_no, k60_buno_id, created_date, created_tantou_id) VALUES ('78118/9 8H710　　 Rより', 1305, GETDATE(), 999);</v>
      </c>
    </row>
    <row r="899" spans="1:6">
      <c r="A899" s="316" t="s">
        <v>3629</v>
      </c>
      <c r="B899" s="316" t="s">
        <v>924</v>
      </c>
      <c r="C899" s="316" t="str">
        <f t="shared" si="26"/>
        <v>2162</v>
      </c>
      <c r="D899" s="333" t="s">
        <v>944</v>
      </c>
      <c r="E899" s="333" t="s">
        <v>6634</v>
      </c>
      <c r="F899" s="316" t="str">
        <f t="shared" si="27"/>
        <v>INSERT INTO UPK_TEST.upk_k60.k60_so_buno_link (os_buhin_no, k60_buno_id, created_date, created_tantou_id) VALUES ('75422   EN100　　 Bより', 2162, GETDATE(), 999);</v>
      </c>
    </row>
    <row r="900" spans="1:6">
      <c r="A900" s="316" t="s">
        <v>3631</v>
      </c>
      <c r="B900" s="316" t="s">
        <v>925</v>
      </c>
      <c r="C900" s="316" t="str">
        <f t="shared" si="26"/>
        <v>2163</v>
      </c>
      <c r="D900" s="333" t="s">
        <v>945</v>
      </c>
      <c r="E900" s="333" t="s">
        <v>6635</v>
      </c>
      <c r="F900" s="316" t="str">
        <f t="shared" si="27"/>
        <v>INSERT INTO UPK_TEST.upk_k60.k60_so_buno_link (os_buhin_no, k60_buno_id, created_date, created_tantou_id) VALUES ('66312   4M410     K70', 2163, GETDATE(), 999);</v>
      </c>
    </row>
    <row r="901" spans="1:6">
      <c r="A901" s="316" t="s">
        <v>3632</v>
      </c>
      <c r="B901" s="316" t="s">
        <v>926</v>
      </c>
      <c r="C901" s="316" t="str">
        <f t="shared" si="26"/>
        <v>2164</v>
      </c>
      <c r="D901" s="333" t="s">
        <v>946</v>
      </c>
      <c r="E901" s="333" t="s">
        <v>6636</v>
      </c>
      <c r="F901" s="316" t="str">
        <f t="shared" si="27"/>
        <v>INSERT INTO UPK_TEST.upk_k60.k60_so_buno_link (os_buhin_no, k60_buno_id, created_date, created_tantou_id) VALUES ('66312   6M000     K70', 2164, GETDATE(), 999);</v>
      </c>
    </row>
    <row r="902" spans="1:6">
      <c r="A902" s="316" t="s">
        <v>3633</v>
      </c>
      <c r="B902" s="316" t="s">
        <v>927</v>
      </c>
      <c r="C902" s="316" t="str">
        <f t="shared" ref="C902:C965" si="28">VLOOKUP($B902,$D$5:$E$2000,2,FALSE)</f>
        <v>2165</v>
      </c>
      <c r="D902" s="333" t="s">
        <v>947</v>
      </c>
      <c r="E902" s="333" t="s">
        <v>6637</v>
      </c>
      <c r="F902" s="316" t="str">
        <f t="shared" ref="F902:F965" si="29">$P$2&amp;"'"&amp;$A902&amp;"', "&amp;$C902&amp;", GETDATE(), 999);"</f>
        <v>INSERT INTO UPK_TEST.upk_k60.k60_so_buno_link (os_buhin_no, k60_buno_id, created_date, created_tantou_id) VALUES ('67122   4M409 爪無し K70', 2165, GETDATE(), 999);</v>
      </c>
    </row>
    <row r="903" spans="1:6">
      <c r="A903" s="316" t="s">
        <v>3634</v>
      </c>
      <c r="B903" s="316" t="s">
        <v>928</v>
      </c>
      <c r="C903" s="316" t="str">
        <f t="shared" si="28"/>
        <v>2166</v>
      </c>
      <c r="D903" s="333" t="s">
        <v>948</v>
      </c>
      <c r="E903" s="333" t="s">
        <v>6638</v>
      </c>
      <c r="F903" s="316" t="str">
        <f t="shared" si="29"/>
        <v>INSERT INTO UPK_TEST.upk_k60.k60_so_buno_link (os_buhin_no, k60_buno_id, created_date, created_tantou_id) VALUES ('67122   5M019 爪無し K70', 2166, GETDATE(), 999);</v>
      </c>
    </row>
    <row r="904" spans="1:6">
      <c r="A904" s="316" t="s">
        <v>3635</v>
      </c>
      <c r="B904" s="316" t="s">
        <v>929</v>
      </c>
      <c r="C904" s="316" t="str">
        <f t="shared" si="28"/>
        <v>2167</v>
      </c>
      <c r="D904" s="333" t="s">
        <v>949</v>
      </c>
      <c r="E904" s="333" t="s">
        <v>6639</v>
      </c>
      <c r="F904" s="316" t="str">
        <f t="shared" si="29"/>
        <v>INSERT INTO UPK_TEST.upk_k60.k60_so_buno_link (os_buhin_no, k60_buno_id, created_date, created_tantou_id) VALUES ('67332   5M000 爪無し B302', 2167, GETDATE(), 999);</v>
      </c>
    </row>
    <row r="905" spans="1:6">
      <c r="A905" s="316" t="s">
        <v>3636</v>
      </c>
      <c r="B905" s="316" t="s">
        <v>5683</v>
      </c>
      <c r="C905" s="316" t="str">
        <f t="shared" si="28"/>
        <v>2168</v>
      </c>
      <c r="D905" s="333" t="s">
        <v>950</v>
      </c>
      <c r="E905" s="333" t="s">
        <v>6640</v>
      </c>
      <c r="F905" s="316" t="str">
        <f t="shared" si="29"/>
        <v>INSERT INTO UPK_TEST.upk_k60.k60_so_buno_link (os_buhin_no, k60_buno_id, created_date, created_tantou_id) VALUES ('74332/3 4M400     B309', 2168, GETDATE(), 999);</v>
      </c>
    </row>
    <row r="906" spans="1:6">
      <c r="A906" s="316" t="s">
        <v>3637</v>
      </c>
      <c r="B906" s="316" t="s">
        <v>930</v>
      </c>
      <c r="C906" s="316" t="str">
        <f t="shared" si="28"/>
        <v>2169</v>
      </c>
      <c r="D906" s="333" t="s">
        <v>5686</v>
      </c>
      <c r="E906" s="333" t="s">
        <v>6641</v>
      </c>
      <c r="F906" s="316" t="str">
        <f t="shared" si="29"/>
        <v>INSERT INTO UPK_TEST.upk_k60.k60_so_buno_link (os_buhin_no, k60_buno_id, created_date, created_tantou_id) VALUES ('75172   4M412 爪無し B302', 2169, GETDATE(), 999);</v>
      </c>
    </row>
    <row r="907" spans="1:6">
      <c r="A907" s="316" t="s">
        <v>3638</v>
      </c>
      <c r="B907" s="316" t="s">
        <v>931</v>
      </c>
      <c r="C907" s="316" t="str">
        <f t="shared" si="28"/>
        <v>2170</v>
      </c>
      <c r="D907" s="333" t="s">
        <v>951</v>
      </c>
      <c r="E907" s="333" t="s">
        <v>6642</v>
      </c>
      <c r="F907" s="316" t="str">
        <f t="shared" si="29"/>
        <v>INSERT INTO UPK_TEST.upk_k60.k60_so_buno_link (os_buhin_no, k60_buno_id, created_date, created_tantou_id) VALUES ('75173   4M412 爪無し B302', 2170, GETDATE(), 999);</v>
      </c>
    </row>
    <row r="908" spans="1:6">
      <c r="A908" s="316" t="s">
        <v>3639</v>
      </c>
      <c r="B908" s="316" t="s">
        <v>5684</v>
      </c>
      <c r="C908" s="316" t="str">
        <f t="shared" si="28"/>
        <v>2171</v>
      </c>
      <c r="D908" s="333" t="s">
        <v>952</v>
      </c>
      <c r="E908" s="333" t="s">
        <v>6643</v>
      </c>
      <c r="F908" s="316" t="str">
        <f t="shared" si="29"/>
        <v>INSERT INTO UPK_TEST.upk_k60.k60_so_buno_link (os_buhin_no, k60_buno_id, created_date, created_tantou_id) VALUES ('76242/3 4M408/400 爪無しB302', 2171, GETDATE(), 999);</v>
      </c>
    </row>
    <row r="909" spans="1:6">
      <c r="A909" s="316" t="s">
        <v>3640</v>
      </c>
      <c r="B909" s="316" t="s">
        <v>932</v>
      </c>
      <c r="C909" s="316" t="str">
        <f t="shared" si="28"/>
        <v>2172</v>
      </c>
      <c r="D909" s="333" t="s">
        <v>953</v>
      </c>
      <c r="E909" s="333" t="s">
        <v>6644</v>
      </c>
      <c r="F909" s="316" t="str">
        <f t="shared" si="29"/>
        <v>INSERT INTO UPK_TEST.upk_k60.k60_so_buno_link (os_buhin_no, k60_buno_id, created_date, created_tantou_id) VALUES ('79412   4M500     B301', 2172, GETDATE(), 999);</v>
      </c>
    </row>
    <row r="910" spans="1:6">
      <c r="A910" s="316" t="s">
        <v>3641</v>
      </c>
      <c r="B910" s="316" t="s">
        <v>933</v>
      </c>
      <c r="C910" s="316" t="str">
        <f t="shared" si="28"/>
        <v>2173</v>
      </c>
      <c r="D910" s="333" t="s">
        <v>954</v>
      </c>
      <c r="E910" s="333" t="s">
        <v>6645</v>
      </c>
      <c r="F910" s="316" t="str">
        <f t="shared" si="29"/>
        <v>INSERT INTO UPK_TEST.upk_k60.k60_so_buno_link (os_buhin_no, k60_buno_id, created_date, created_tantou_id) VALUES ('62532   4M410001  K70⇒M70', 2173, GETDATE(), 999);</v>
      </c>
    </row>
    <row r="911" spans="1:6">
      <c r="A911" s="316" t="s">
        <v>3642</v>
      </c>
      <c r="B911" s="316" t="s">
        <v>934</v>
      </c>
      <c r="C911" s="316" t="str">
        <f t="shared" si="28"/>
        <v>2174</v>
      </c>
      <c r="D911" s="333" t="s">
        <v>955</v>
      </c>
      <c r="E911" s="333" t="s">
        <v>6646</v>
      </c>
      <c r="F911" s="316" t="str">
        <f t="shared" si="29"/>
        <v>INSERT INTO UPK_TEST.upk_k60.k60_so_buno_link (os_buhin_no, k60_buno_id, created_date, created_tantou_id) VALUES ('62532   AU00001   K70⇒M70', 2174, GETDATE(), 999);</v>
      </c>
    </row>
    <row r="912" spans="1:6">
      <c r="A912" s="316" t="s">
        <v>3643</v>
      </c>
      <c r="B912" s="316" t="s">
        <v>935</v>
      </c>
      <c r="C912" s="316" t="str">
        <f t="shared" si="28"/>
        <v>2175</v>
      </c>
      <c r="D912" s="333" t="s">
        <v>956</v>
      </c>
      <c r="E912" s="333" t="s">
        <v>6647</v>
      </c>
      <c r="F912" s="316" t="str">
        <f t="shared" si="29"/>
        <v>INSERT INTO UPK_TEST.upk_k60.k60_so_buno_link (os_buhin_no, k60_buno_id, created_date, created_tantou_id) VALUES ('75172   AU000 爪無し B302', 2175, GETDATE(), 999);</v>
      </c>
    </row>
    <row r="913" spans="1:6">
      <c r="A913" s="316" t="s">
        <v>3644</v>
      </c>
      <c r="B913" s="316" t="s">
        <v>936</v>
      </c>
      <c r="C913" s="316" t="str">
        <f t="shared" si="28"/>
        <v>2176</v>
      </c>
      <c r="D913" s="333" t="s">
        <v>5687</v>
      </c>
      <c r="E913" s="333" t="s">
        <v>6648</v>
      </c>
      <c r="F913" s="316" t="str">
        <f t="shared" si="29"/>
        <v>INSERT INTO UPK_TEST.upk_k60.k60_so_buno_link (os_buhin_no, k60_buno_id, created_date, created_tantou_id) VALUES ('75173   AU000 爪無し B302', 2176, GETDATE(), 999);</v>
      </c>
    </row>
    <row r="914" spans="1:6">
      <c r="A914" s="316" t="s">
        <v>3645</v>
      </c>
      <c r="B914" s="316" t="s">
        <v>937</v>
      </c>
      <c r="C914" s="316" t="str">
        <f t="shared" si="28"/>
        <v>2177</v>
      </c>
      <c r="D914" s="333" t="s">
        <v>5688</v>
      </c>
      <c r="E914" s="333" t="s">
        <v>6649</v>
      </c>
      <c r="F914" s="316" t="str">
        <f t="shared" si="29"/>
        <v>INSERT INTO UPK_TEST.upk_k60.k60_so_buno_link (os_buhin_no, k60_buno_id, created_date, created_tantou_id) VALUES ('75513   CN000 爪無し K70 ', 2177, GETDATE(), 999);</v>
      </c>
    </row>
    <row r="915" spans="1:6">
      <c r="A915" s="316" t="s">
        <v>3646</v>
      </c>
      <c r="B915" s="316" t="s">
        <v>5685</v>
      </c>
      <c r="C915" s="316" t="str">
        <f t="shared" si="28"/>
        <v>2178</v>
      </c>
      <c r="D915" s="333" t="s">
        <v>957</v>
      </c>
      <c r="E915" s="333" t="s">
        <v>6650</v>
      </c>
      <c r="F915" s="316" t="str">
        <f t="shared" si="29"/>
        <v>INSERT INTO UPK_TEST.upk_k60.k60_so_buno_link (os_buhin_no, k60_buno_id, created_date, created_tantou_id) VALUES ('76752/3 CN00001 爪無し K70', 2178, GETDATE(), 999);</v>
      </c>
    </row>
    <row r="916" spans="1:6">
      <c r="A916" s="316" t="s">
        <v>3647</v>
      </c>
      <c r="B916" s="316" t="s">
        <v>938</v>
      </c>
      <c r="C916" s="316" t="str">
        <f t="shared" si="28"/>
        <v>2179</v>
      </c>
      <c r="D916" s="333" t="s">
        <v>958</v>
      </c>
      <c r="E916" s="333" t="s">
        <v>6651</v>
      </c>
      <c r="F916" s="316" t="str">
        <f t="shared" si="29"/>
        <v>INSERT INTO UPK_TEST.upk_k60.k60_so_buno_link (os_buhin_no, k60_buno_id, created_date, created_tantou_id) VALUES ('67122   8H30001 爪無し B309', 2179, GETDATE(), 999);</v>
      </c>
    </row>
    <row r="917" spans="1:6">
      <c r="A917" s="316" t="s">
        <v>3648</v>
      </c>
      <c r="B917" s="316" t="s">
        <v>939</v>
      </c>
      <c r="C917" s="316" t="str">
        <f t="shared" si="28"/>
        <v>2180</v>
      </c>
      <c r="D917" s="333" t="s">
        <v>959</v>
      </c>
      <c r="E917" s="333" t="s">
        <v>6652</v>
      </c>
      <c r="F917" s="316" t="str">
        <f t="shared" si="29"/>
        <v>INSERT INTO UPK_TEST.upk_k60.k60_so_buno_link (os_buhin_no, k60_buno_id, created_date, created_tantou_id) VALUES ('67122   8H70001   B309', 2180, GETDATE(), 999);</v>
      </c>
    </row>
    <row r="918" spans="1:6">
      <c r="A918" s="316" t="s">
        <v>3649</v>
      </c>
      <c r="B918" s="316" t="s">
        <v>940</v>
      </c>
      <c r="C918" s="316" t="str">
        <f t="shared" si="28"/>
        <v>2181</v>
      </c>
      <c r="D918" s="333" t="s">
        <v>960</v>
      </c>
      <c r="E918" s="333" t="s">
        <v>6653</v>
      </c>
      <c r="F918" s="316" t="str">
        <f t="shared" si="29"/>
        <v>INSERT INTO UPK_TEST.upk_k60.k60_so_buno_link (os_buhin_no, k60_buno_id, created_date, created_tantou_id) VALUES ('67122   8H90001   B309', 2181, GETDATE(), 999);</v>
      </c>
    </row>
    <row r="919" spans="1:6">
      <c r="A919" s="316" t="s">
        <v>3650</v>
      </c>
      <c r="B919" s="316" t="s">
        <v>941</v>
      </c>
      <c r="C919" s="316" t="str">
        <f t="shared" si="28"/>
        <v>2182</v>
      </c>
      <c r="D919" s="333" t="s">
        <v>5689</v>
      </c>
      <c r="E919" s="333" t="s">
        <v>6654</v>
      </c>
      <c r="F919" s="316" t="str">
        <f t="shared" si="29"/>
        <v>INSERT INTO UPK_TEST.upk_k60.k60_so_buno_link (os_buhin_no, k60_buno_id, created_date, created_tantou_id) VALUES ('76232   8H30001 爪無し B302', 2182, GETDATE(), 999);</v>
      </c>
    </row>
    <row r="920" spans="1:6">
      <c r="A920" s="316" t="s">
        <v>3651</v>
      </c>
      <c r="B920" s="316" t="s">
        <v>942</v>
      </c>
      <c r="C920" s="316" t="str">
        <f t="shared" si="28"/>
        <v>2183</v>
      </c>
      <c r="D920" s="333" t="s">
        <v>961</v>
      </c>
      <c r="E920" s="333" t="s">
        <v>6655</v>
      </c>
      <c r="F920" s="316" t="str">
        <f t="shared" si="29"/>
        <v>INSERT INTO UPK_TEST.upk_k60.k60_so_buno_link (os_buhin_no, k60_buno_id, created_date, created_tantou_id) VALUES ('76233   8H30001 爪無し B302', 2183, GETDATE(), 999);</v>
      </c>
    </row>
    <row r="921" spans="1:6">
      <c r="A921" s="316" t="s">
        <v>3652</v>
      </c>
      <c r="B921" s="316" t="s">
        <v>943</v>
      </c>
      <c r="C921" s="316" t="str">
        <f t="shared" si="28"/>
        <v>2184</v>
      </c>
      <c r="D921" s="333" t="s">
        <v>962</v>
      </c>
      <c r="E921" s="333" t="s">
        <v>6656</v>
      </c>
      <c r="F921" s="316" t="str">
        <f t="shared" si="29"/>
        <v>INSERT INTO UPK_TEST.upk_k60.k60_so_buno_link (os_buhin_no, k60_buno_id, created_date, created_tantou_id) VALUES ('75113   CA00001 爪無し W70 ', 2184, GETDATE(), 999);</v>
      </c>
    </row>
    <row r="922" spans="1:6">
      <c r="A922" s="316" t="s">
        <v>3653</v>
      </c>
      <c r="B922" s="316" t="s">
        <v>944</v>
      </c>
      <c r="C922" s="316" t="str">
        <f t="shared" si="28"/>
        <v>2185</v>
      </c>
      <c r="D922" s="333" t="s">
        <v>963</v>
      </c>
      <c r="E922" s="333" t="s">
        <v>6657</v>
      </c>
      <c r="F922" s="316" t="str">
        <f t="shared" si="29"/>
        <v>INSERT INTO UPK_TEST.upk_k60.k60_so_buno_link (os_buhin_no, k60_buno_id, created_date, created_tantou_id) VALUES ('75182   CA000 爪無し W70', 2185, GETDATE(), 999);</v>
      </c>
    </row>
    <row r="923" spans="1:6">
      <c r="A923" s="316" t="s">
        <v>3654</v>
      </c>
      <c r="B923" s="316" t="s">
        <v>945</v>
      </c>
      <c r="C923" s="316" t="str">
        <f t="shared" si="28"/>
        <v>2186</v>
      </c>
      <c r="D923" s="333" t="s">
        <v>964</v>
      </c>
      <c r="E923" s="333" t="s">
        <v>6658</v>
      </c>
      <c r="F923" s="316" t="str">
        <f t="shared" si="29"/>
        <v>INSERT INTO UPK_TEST.upk_k60.k60_so_buno_link (os_buhin_no, k60_buno_id, created_date, created_tantou_id) VALUES ('75182   CB000 爪無し W70', 2186, GETDATE(), 999);</v>
      </c>
    </row>
    <row r="924" spans="1:6">
      <c r="A924" s="316" t="s">
        <v>3655</v>
      </c>
      <c r="B924" s="316" t="s">
        <v>946</v>
      </c>
      <c r="C924" s="316" t="str">
        <f t="shared" si="28"/>
        <v>2187</v>
      </c>
      <c r="D924" s="333" t="s">
        <v>965</v>
      </c>
      <c r="E924" s="333" t="s">
        <v>6659</v>
      </c>
      <c r="F924" s="316" t="str">
        <f t="shared" si="29"/>
        <v>INSERT INTO UPK_TEST.upk_k60.k60_so_buno_link (os_buhin_no, k60_buno_id, created_date, created_tantou_id) VALUES ('66319   EN000 爪無し J70', 2187, GETDATE(), 999);</v>
      </c>
    </row>
    <row r="925" spans="1:6">
      <c r="A925" s="316" t="s">
        <v>3656</v>
      </c>
      <c r="B925" s="316" t="s">
        <v>947</v>
      </c>
      <c r="C925" s="316" t="str">
        <f t="shared" si="28"/>
        <v>2188</v>
      </c>
      <c r="D925" s="333" t="s">
        <v>966</v>
      </c>
      <c r="E925" s="333" t="s">
        <v>6660</v>
      </c>
      <c r="F925" s="316" t="str">
        <f t="shared" si="29"/>
        <v>INSERT INTO UPK_TEST.upk_k60.k60_so_buno_link (os_buhin_no, k60_buno_id, created_date, created_tantou_id) VALUES ('74516   EN000 爪無し J70', 2188, GETDATE(), 999);</v>
      </c>
    </row>
    <row r="926" spans="1:6">
      <c r="A926" s="316" t="s">
        <v>3657</v>
      </c>
      <c r="B926" s="316" t="s">
        <v>948</v>
      </c>
      <c r="C926" s="316" t="str">
        <f t="shared" si="28"/>
        <v>2189</v>
      </c>
      <c r="D926" s="333" t="s">
        <v>967</v>
      </c>
      <c r="E926" s="333" t="s">
        <v>6661</v>
      </c>
      <c r="F926" s="316" t="str">
        <f t="shared" si="29"/>
        <v>INSERT INTO UPK_TEST.upk_k60.k60_so_buno_link (os_buhin_no, k60_buno_id, created_date, created_tantou_id) VALUES ('74516   EN100 爪無し J70', 2189, GETDATE(), 999);</v>
      </c>
    </row>
    <row r="927" spans="1:6">
      <c r="A927" s="316" t="s">
        <v>3658</v>
      </c>
      <c r="B927" s="316" t="s">
        <v>949</v>
      </c>
      <c r="C927" s="316" t="str">
        <f t="shared" si="28"/>
        <v>2190</v>
      </c>
      <c r="D927" s="333" t="s">
        <v>968</v>
      </c>
      <c r="E927" s="333" t="s">
        <v>6662</v>
      </c>
      <c r="F927" s="316" t="str">
        <f t="shared" si="29"/>
        <v>INSERT INTO UPK_TEST.upk_k60.k60_so_buno_link (os_buhin_no, k60_buno_id, created_date, created_tantou_id) VALUES ('75112   EN000 爪無し J70', 2190, GETDATE(), 999);</v>
      </c>
    </row>
    <row r="928" spans="1:6">
      <c r="A928" s="316" t="s">
        <v>3659</v>
      </c>
      <c r="B928" s="316" t="s">
        <v>950</v>
      </c>
      <c r="C928" s="316" t="str">
        <f t="shared" si="28"/>
        <v>2191</v>
      </c>
      <c r="D928" s="333" t="s">
        <v>969</v>
      </c>
      <c r="E928" s="333" t="s">
        <v>6663</v>
      </c>
      <c r="F928" s="316" t="str">
        <f t="shared" si="29"/>
        <v>INSERT INTO UPK_TEST.upk_k60.k60_so_buno_link (os_buhin_no, k60_buno_id, created_date, created_tantou_id) VALUES ('75113   EN000 爪無し J70', 2191, GETDATE(), 999);</v>
      </c>
    </row>
    <row r="929" spans="1:6">
      <c r="A929" s="316" t="s">
        <v>3660</v>
      </c>
      <c r="B929" s="316" t="s">
        <v>5686</v>
      </c>
      <c r="C929" s="316" t="str">
        <f t="shared" si="28"/>
        <v>2192</v>
      </c>
      <c r="D929" s="333" t="s">
        <v>5690</v>
      </c>
      <c r="E929" s="333" t="s">
        <v>6664</v>
      </c>
      <c r="F929" s="316" t="str">
        <f t="shared" si="29"/>
        <v>INSERT INTO UPK_TEST.upk_k60.k60_so_buno_link (os_buhin_no, k60_buno_id, created_date, created_tantou_id) VALUES ('75152/3 EN000 爪無し J70', 2192, GETDATE(), 999);</v>
      </c>
    </row>
    <row r="930" spans="1:6">
      <c r="A930" s="316" t="s">
        <v>3661</v>
      </c>
      <c r="B930" s="316" t="s">
        <v>951</v>
      </c>
      <c r="C930" s="316" t="str">
        <f t="shared" si="28"/>
        <v>2193</v>
      </c>
      <c r="D930" s="333" t="s">
        <v>970</v>
      </c>
      <c r="E930" s="333" t="s">
        <v>6665</v>
      </c>
      <c r="F930" s="316" t="str">
        <f t="shared" si="29"/>
        <v>INSERT INTO UPK_TEST.upk_k60.k60_so_buno_link (os_buhin_no, k60_buno_id, created_date, created_tantou_id) VALUES ('75134   EN000 爪無し J70', 2193, GETDATE(), 999);</v>
      </c>
    </row>
    <row r="931" spans="1:6">
      <c r="A931" s="316" t="s">
        <v>3662</v>
      </c>
      <c r="B931" s="316" t="s">
        <v>952</v>
      </c>
      <c r="C931" s="316" t="str">
        <f t="shared" si="28"/>
        <v>2194</v>
      </c>
      <c r="D931" s="333" t="s">
        <v>971</v>
      </c>
      <c r="E931" s="333" t="s">
        <v>6666</v>
      </c>
      <c r="F931" s="316" t="str">
        <f t="shared" si="29"/>
        <v>INSERT INTO UPK_TEST.upk_k60.k60_so_buno_link (os_buhin_no, k60_buno_id, created_date, created_tantou_id) VALUES ('75135   EN000 爪無し J70', 2194, GETDATE(), 999);</v>
      </c>
    </row>
    <row r="932" spans="1:6">
      <c r="A932" s="316" t="s">
        <v>3663</v>
      </c>
      <c r="B932" s="316" t="s">
        <v>953</v>
      </c>
      <c r="C932" s="316" t="str">
        <f t="shared" si="28"/>
        <v>2195</v>
      </c>
      <c r="D932" s="333" t="s">
        <v>5691</v>
      </c>
      <c r="E932" s="333" t="s">
        <v>6667</v>
      </c>
      <c r="F932" s="316" t="str">
        <f t="shared" si="29"/>
        <v>INSERT INTO UPK_TEST.upk_k60.k60_so_buno_link (os_buhin_no, k60_buno_id, created_date, created_tantou_id) VALUES ('75512   EN000 爪無し J70', 2195, GETDATE(), 999);</v>
      </c>
    </row>
    <row r="933" spans="1:6">
      <c r="A933" s="316" t="s">
        <v>3664</v>
      </c>
      <c r="B933" s="316" t="s">
        <v>954</v>
      </c>
      <c r="C933" s="316" t="str">
        <f t="shared" si="28"/>
        <v>2196</v>
      </c>
      <c r="D933" s="333" t="s">
        <v>972</v>
      </c>
      <c r="E933" s="333" t="s">
        <v>6668</v>
      </c>
      <c r="F933" s="316" t="str">
        <f t="shared" si="29"/>
        <v>INSERT INTO UPK_TEST.upk_k60.k60_so_buno_link (os_buhin_no, k60_buno_id, created_date, created_tantou_id) VALUES ('75512   EN100 爪無し J70', 2196, GETDATE(), 999);</v>
      </c>
    </row>
    <row r="934" spans="1:6">
      <c r="A934" s="316" t="s">
        <v>3665</v>
      </c>
      <c r="B934" s="316" t="s">
        <v>955</v>
      </c>
      <c r="C934" s="316" t="str">
        <f t="shared" si="28"/>
        <v>2197</v>
      </c>
      <c r="D934" s="333" t="s">
        <v>973</v>
      </c>
      <c r="E934" s="333" t="s">
        <v>6669</v>
      </c>
      <c r="F934" s="316" t="str">
        <f t="shared" si="29"/>
        <v>INSERT INTO UPK_TEST.upk_k60.k60_so_buno_link (os_buhin_no, k60_buno_id, created_date, created_tantou_id) VALUES ('75513   EN000 爪無し J70', 2197, GETDATE(), 999);</v>
      </c>
    </row>
    <row r="935" spans="1:6">
      <c r="A935" s="316" t="s">
        <v>3666</v>
      </c>
      <c r="B935" s="316" t="s">
        <v>956</v>
      </c>
      <c r="C935" s="316" t="str">
        <f t="shared" si="28"/>
        <v>2198</v>
      </c>
      <c r="D935" s="333" t="s">
        <v>5692</v>
      </c>
      <c r="E935" s="333" t="s">
        <v>6670</v>
      </c>
      <c r="F935" s="316" t="str">
        <f t="shared" si="29"/>
        <v>INSERT INTO UPK_TEST.upk_k60.k60_so_buno_link (os_buhin_no, k60_buno_id, created_date, created_tantou_id) VALUES ('75513   EN100 爪無し J70', 2198, GETDATE(), 999);</v>
      </c>
    </row>
    <row r="936" spans="1:6">
      <c r="A936" s="316" t="s">
        <v>3667</v>
      </c>
      <c r="B936" s="316" t="s">
        <v>5687</v>
      </c>
      <c r="C936" s="316" t="str">
        <f t="shared" si="28"/>
        <v>2199</v>
      </c>
      <c r="D936" s="333" t="s">
        <v>974</v>
      </c>
      <c r="E936" s="333" t="s">
        <v>6671</v>
      </c>
      <c r="F936" s="316" t="str">
        <f t="shared" si="29"/>
        <v>INSERT INTO UPK_TEST.upk_k60.k60_so_buno_link (os_buhin_no, k60_buno_id, created_date, created_tantou_id) VALUES ('76456/7 EN000 爪無し J70', 2199, GETDATE(), 999);</v>
      </c>
    </row>
    <row r="937" spans="1:6">
      <c r="A937" s="316" t="s">
        <v>3668</v>
      </c>
      <c r="B937" s="316" t="s">
        <v>5688</v>
      </c>
      <c r="C937" s="316" t="str">
        <f t="shared" si="28"/>
        <v>2200</v>
      </c>
      <c r="D937" s="333" t="s">
        <v>975</v>
      </c>
      <c r="E937" s="333" t="s">
        <v>6672</v>
      </c>
      <c r="F937" s="316" t="str">
        <f t="shared" si="29"/>
        <v>INSERT INTO UPK_TEST.upk_k60.k60_so_buno_link (os_buhin_no, k60_buno_id, created_date, created_tantou_id) VALUES ('76456/7 EN100 爪無し J70', 2200, GETDATE(), 999);</v>
      </c>
    </row>
    <row r="938" spans="1:6">
      <c r="A938" s="316" t="s">
        <v>3669</v>
      </c>
      <c r="B938" s="316" t="s">
        <v>957</v>
      </c>
      <c r="C938" s="316" t="str">
        <f t="shared" si="28"/>
        <v>2201</v>
      </c>
      <c r="D938" s="333" t="s">
        <v>976</v>
      </c>
      <c r="E938" s="333" t="s">
        <v>6673</v>
      </c>
      <c r="F938" s="316" t="str">
        <f t="shared" si="29"/>
        <v>INSERT INTO UPK_TEST.upk_k60.k60_so_buno_link (os_buhin_no, k60_buno_id, created_date, created_tantou_id) VALUES ('75632   EN000 爪無し J70', 2201, GETDATE(), 999);</v>
      </c>
    </row>
    <row r="939" spans="1:6">
      <c r="A939" s="316" t="s">
        <v>3670</v>
      </c>
      <c r="B939" s="316" t="s">
        <v>958</v>
      </c>
      <c r="C939" s="316" t="str">
        <f t="shared" si="28"/>
        <v>2202</v>
      </c>
      <c r="D939" s="333" t="s">
        <v>977</v>
      </c>
      <c r="E939" s="333" t="s">
        <v>6674</v>
      </c>
      <c r="F939" s="316" t="str">
        <f t="shared" si="29"/>
        <v>INSERT INTO UPK_TEST.upk_k60.k60_so_buno_link (os_buhin_no, k60_buno_id, created_date, created_tantou_id) VALUES ('75632   EN100 爪無し J70', 2202, GETDATE(), 999);</v>
      </c>
    </row>
    <row r="940" spans="1:6">
      <c r="A940" s="316" t="s">
        <v>3671</v>
      </c>
      <c r="B940" s="316" t="s">
        <v>959</v>
      </c>
      <c r="C940" s="316" t="str">
        <f t="shared" si="28"/>
        <v>2203</v>
      </c>
      <c r="D940" s="333" t="s">
        <v>978</v>
      </c>
      <c r="E940" s="333" t="s">
        <v>6675</v>
      </c>
      <c r="F940" s="316" t="str">
        <f t="shared" si="29"/>
        <v>INSERT INTO UPK_TEST.upk_k60.k60_so_buno_link (os_buhin_no, k60_buno_id, created_date, created_tantou_id) VALUES ('76242   EN000 爪無し J70', 2203, GETDATE(), 999);</v>
      </c>
    </row>
    <row r="941" spans="1:6">
      <c r="A941" s="316" t="s">
        <v>3672</v>
      </c>
      <c r="B941" s="316" t="s">
        <v>960</v>
      </c>
      <c r="C941" s="316" t="str">
        <f t="shared" si="28"/>
        <v>2204</v>
      </c>
      <c r="D941" s="333" t="s">
        <v>979</v>
      </c>
      <c r="E941" s="333" t="s">
        <v>6676</v>
      </c>
      <c r="F941" s="316" t="str">
        <f t="shared" si="29"/>
        <v>INSERT INTO UPK_TEST.upk_k60.k60_so_buno_link (os_buhin_no, k60_buno_id, created_date, created_tantou_id) VALUES ('76243   EN000 爪無し J70', 2204, GETDATE(), 999);</v>
      </c>
    </row>
    <row r="942" spans="1:6">
      <c r="A942" s="316" t="s">
        <v>3673</v>
      </c>
      <c r="B942" s="316" t="s">
        <v>5689</v>
      </c>
      <c r="C942" s="316" t="str">
        <f t="shared" si="28"/>
        <v>2205</v>
      </c>
      <c r="D942" s="333" t="s">
        <v>980</v>
      </c>
      <c r="E942" s="333" t="s">
        <v>6677</v>
      </c>
      <c r="F942" s="316" t="str">
        <f t="shared" si="29"/>
        <v>INSERT INTO UPK_TEST.upk_k60.k60_so_buno_link (os_buhin_no, k60_buno_id, created_date, created_tantou_id) VALUES ('76752/3 EN000 爪無し J70', 2205, GETDATE(), 999);</v>
      </c>
    </row>
    <row r="943" spans="1:6">
      <c r="A943" s="316" t="s">
        <v>3674</v>
      </c>
      <c r="B943" s="316" t="s">
        <v>961</v>
      </c>
      <c r="C943" s="316" t="str">
        <f t="shared" si="28"/>
        <v>2206</v>
      </c>
      <c r="D943" s="333" t="s">
        <v>5693</v>
      </c>
      <c r="E943" s="333" t="s">
        <v>6678</v>
      </c>
      <c r="F943" s="316" t="str">
        <f t="shared" si="29"/>
        <v>INSERT INTO UPK_TEST.upk_k60.k60_so_buno_link (os_buhin_no, k60_buno_id, created_date, created_tantou_id) VALUES ('74372   EN000 爪無し K70', 2206, GETDATE(), 999);</v>
      </c>
    </row>
    <row r="944" spans="1:6">
      <c r="A944" s="316" t="s">
        <v>3675</v>
      </c>
      <c r="B944" s="316" t="s">
        <v>962</v>
      </c>
      <c r="C944" s="316" t="str">
        <f t="shared" si="28"/>
        <v>2207</v>
      </c>
      <c r="D944" s="333" t="s">
        <v>5694</v>
      </c>
      <c r="E944" s="333" t="s">
        <v>6679</v>
      </c>
      <c r="F944" s="316" t="str">
        <f t="shared" si="29"/>
        <v>INSERT INTO UPK_TEST.upk_k60.k60_so_buno_link (os_buhin_no, k60_buno_id, created_date, created_tantou_id) VALUES ('74372   EN100 爪無し K70', 2207, GETDATE(), 999);</v>
      </c>
    </row>
    <row r="945" spans="1:6">
      <c r="A945" s="316" t="s">
        <v>3676</v>
      </c>
      <c r="B945" s="316" t="s">
        <v>963</v>
      </c>
      <c r="C945" s="316" t="str">
        <f t="shared" si="28"/>
        <v>2208</v>
      </c>
      <c r="D945" s="333" t="s">
        <v>981</v>
      </c>
      <c r="E945" s="333" t="s">
        <v>6680</v>
      </c>
      <c r="F945" s="316" t="str">
        <f t="shared" si="29"/>
        <v>INSERT INTO UPK_TEST.upk_k60.k60_so_buno_link (os_buhin_no, k60_buno_id, created_date, created_tantou_id) VALUES ('76452   EN000 爪無し B70', 2208, GETDATE(), 999);</v>
      </c>
    </row>
    <row r="946" spans="1:6">
      <c r="A946" s="316" t="s">
        <v>3677</v>
      </c>
      <c r="B946" s="316" t="s">
        <v>964</v>
      </c>
      <c r="C946" s="316" t="str">
        <f t="shared" si="28"/>
        <v>2209</v>
      </c>
      <c r="D946" s="333" t="s">
        <v>982</v>
      </c>
      <c r="E946" s="333" t="s">
        <v>6681</v>
      </c>
      <c r="F946" s="316" t="str">
        <f t="shared" si="29"/>
        <v>INSERT INTO UPK_TEST.upk_k60.k60_so_buno_link (os_buhin_no, k60_buno_id, created_date, created_tantou_id) VALUES ('76453   EN000 爪無し B70', 2209, GETDATE(), 999);</v>
      </c>
    </row>
    <row r="947" spans="1:6">
      <c r="A947" s="316" t="s">
        <v>3678</v>
      </c>
      <c r="B947" s="316" t="s">
        <v>965</v>
      </c>
      <c r="C947" s="316" t="str">
        <f t="shared" si="28"/>
        <v>2210</v>
      </c>
      <c r="D947" s="333" t="s">
        <v>983</v>
      </c>
      <c r="E947" s="333" t="s">
        <v>6682</v>
      </c>
      <c r="F947" s="316" t="str">
        <f t="shared" si="29"/>
        <v>INSERT INTO UPK_TEST.upk_k60.k60_so_buno_link (os_buhin_no, k60_buno_id, created_date, created_tantou_id) VALUES ('75112   CA00001 W70爪無し', 2210, GETDATE(), 999);</v>
      </c>
    </row>
    <row r="948" spans="1:6">
      <c r="A948" s="316" t="s">
        <v>3679</v>
      </c>
      <c r="B948" s="316" t="s">
        <v>966</v>
      </c>
      <c r="C948" s="316" t="str">
        <f t="shared" si="28"/>
        <v>2211</v>
      </c>
      <c r="D948" s="333" t="s">
        <v>984</v>
      </c>
      <c r="E948" s="333" t="s">
        <v>6683</v>
      </c>
      <c r="F948" s="316" t="str">
        <f t="shared" si="29"/>
        <v>INSERT INTO UPK_TEST.upk_k60.k60_so_buno_link (os_buhin_no, k60_buno_id, created_date, created_tantou_id) VALUES ('66319   CA00001 B302爪無し', 2211, GETDATE(), 999);</v>
      </c>
    </row>
    <row r="949" spans="1:6">
      <c r="A949" s="316" t="s">
        <v>3680</v>
      </c>
      <c r="B949" s="316" t="s">
        <v>967</v>
      </c>
      <c r="C949" s="316" t="str">
        <f t="shared" si="28"/>
        <v>2212</v>
      </c>
      <c r="D949" s="333" t="s">
        <v>985</v>
      </c>
      <c r="E949" s="333" t="s">
        <v>6684</v>
      </c>
      <c r="F949" s="316" t="str">
        <f t="shared" si="29"/>
        <v>INSERT INTO UPK_TEST.upk_k60.k60_so_buno_link (os_buhin_no, k60_buno_id, created_date, created_tantou_id) VALUES ('74332   CA000 B302爪無し', 2212, GETDATE(), 999);</v>
      </c>
    </row>
    <row r="950" spans="1:6">
      <c r="A950" s="316" t="s">
        <v>3681</v>
      </c>
      <c r="B950" s="316" t="s">
        <v>968</v>
      </c>
      <c r="C950" s="316" t="str">
        <f t="shared" si="28"/>
        <v>2213</v>
      </c>
      <c r="D950" s="333" t="s">
        <v>986</v>
      </c>
      <c r="E950" s="333" t="s">
        <v>6685</v>
      </c>
      <c r="F950" s="316" t="str">
        <f t="shared" si="29"/>
        <v>INSERT INTO UPK_TEST.upk_k60.k60_so_buno_link (os_buhin_no, k60_buno_id, created_date, created_tantou_id) VALUES ('75173   CA000 W70爪無し', 2213, GETDATE(), 999);</v>
      </c>
    </row>
    <row r="951" spans="1:6">
      <c r="A951" s="316" t="s">
        <v>3682</v>
      </c>
      <c r="B951" s="316" t="s">
        <v>969</v>
      </c>
      <c r="C951" s="316" t="str">
        <f t="shared" si="28"/>
        <v>2214</v>
      </c>
      <c r="D951" s="333" t="s">
        <v>987</v>
      </c>
      <c r="E951" s="333" t="s">
        <v>6686</v>
      </c>
      <c r="F951" s="316" t="str">
        <f t="shared" si="29"/>
        <v>INSERT INTO UPK_TEST.upk_k60.k60_so_buno_link (os_buhin_no, k60_buno_id, created_date, created_tantou_id) VALUES ('75513   CA00001 T308爪無し    ', 2214, GETDATE(), 999);</v>
      </c>
    </row>
    <row r="952" spans="1:6">
      <c r="A952" s="316" t="s">
        <v>3683</v>
      </c>
      <c r="B952" s="316" t="s">
        <v>5690</v>
      </c>
      <c r="C952" s="316" t="str">
        <f t="shared" si="28"/>
        <v>2215</v>
      </c>
      <c r="D952" s="333" t="s">
        <v>988</v>
      </c>
      <c r="E952" s="333" t="s">
        <v>6687</v>
      </c>
      <c r="F952" s="316" t="str">
        <f t="shared" si="29"/>
        <v>INSERT INTO UPK_TEST.upk_k60.k60_so_buno_link (os_buhin_no, k60_buno_id, created_date, created_tantou_id) VALUES ('76456/7 CA000 T308爪無し', 2215, GETDATE(), 999);</v>
      </c>
    </row>
    <row r="953" spans="1:6">
      <c r="A953" s="316" t="s">
        <v>3684</v>
      </c>
      <c r="B953" s="316" t="s">
        <v>970</v>
      </c>
      <c r="C953" s="316" t="str">
        <f t="shared" si="28"/>
        <v>2216</v>
      </c>
      <c r="D953" s="333" t="s">
        <v>989</v>
      </c>
      <c r="E953" s="333" t="s">
        <v>6688</v>
      </c>
      <c r="F953" s="316" t="str">
        <f t="shared" si="29"/>
        <v>INSERT INTO UPK_TEST.upk_k60.k60_so_buno_link (os_buhin_no, k60_buno_id, created_date, created_tantou_id) VALUES ('76452   CA000 T308爪無し', 2216, GETDATE(), 999);</v>
      </c>
    </row>
    <row r="954" spans="1:6">
      <c r="A954" s="316" t="s">
        <v>3685</v>
      </c>
      <c r="B954" s="316" t="s">
        <v>971</v>
      </c>
      <c r="C954" s="316" t="str">
        <f t="shared" si="28"/>
        <v>2217</v>
      </c>
      <c r="D954" s="333" t="s">
        <v>990</v>
      </c>
      <c r="E954" s="333" t="s">
        <v>6689</v>
      </c>
      <c r="F954" s="316" t="str">
        <f t="shared" si="29"/>
        <v>INSERT INTO UPK_TEST.upk_k60.k60_so_buno_link (os_buhin_no, k60_buno_id, created_date, created_tantou_id) VALUES ('76453   CA000 T308爪無し', 2217, GETDATE(), 999);</v>
      </c>
    </row>
    <row r="955" spans="1:6">
      <c r="A955" s="316" t="s">
        <v>3686</v>
      </c>
      <c r="B955" s="316" t="s">
        <v>5691</v>
      </c>
      <c r="C955" s="316" t="str">
        <f t="shared" si="28"/>
        <v>2218</v>
      </c>
      <c r="D955" s="333" t="s">
        <v>991</v>
      </c>
      <c r="E955" s="333" t="s">
        <v>6690</v>
      </c>
      <c r="F955" s="316" t="str">
        <f t="shared" si="29"/>
        <v>INSERT INTO UPK_TEST.upk_k60.k60_so_buno_link (os_buhin_no, k60_buno_id, created_date, created_tantou_id) VALUES ('76752/3 CA000 T308爪無し', 2218, GETDATE(), 999);</v>
      </c>
    </row>
    <row r="956" spans="1:6">
      <c r="A956" s="316" t="s">
        <v>3687</v>
      </c>
      <c r="B956" s="316" t="s">
        <v>972</v>
      </c>
      <c r="C956" s="316" t="str">
        <f t="shared" si="28"/>
        <v>2219</v>
      </c>
      <c r="D956" s="333" t="s">
        <v>992</v>
      </c>
      <c r="E956" s="333" t="s">
        <v>6691</v>
      </c>
      <c r="F956" s="316" t="str">
        <f t="shared" si="29"/>
        <v>INSERT INTO UPK_TEST.upk_k60.k60_so_buno_link (os_buhin_no, k60_buno_id, created_date, created_tantou_id) VALUES ('75312   CA000 T308爪無し', 2219, GETDATE(), 999);</v>
      </c>
    </row>
    <row r="957" spans="1:6">
      <c r="A957" s="316" t="s">
        <v>3688</v>
      </c>
      <c r="B957" s="316" t="s">
        <v>973</v>
      </c>
      <c r="C957" s="316" t="str">
        <f t="shared" si="28"/>
        <v>2220</v>
      </c>
      <c r="D957" s="333" t="s">
        <v>993</v>
      </c>
      <c r="E957" s="333" t="s">
        <v>6692</v>
      </c>
      <c r="F957" s="316" t="str">
        <f t="shared" si="29"/>
        <v>INSERT INTO UPK_TEST.upk_k60.k60_so_buno_link (os_buhin_no, k60_buno_id, created_date, created_tantou_id) VALUES ('75313   CA000 T308爪無し', 2220, GETDATE(), 999);</v>
      </c>
    </row>
    <row r="958" spans="1:6">
      <c r="A958" s="316" t="s">
        <v>3689</v>
      </c>
      <c r="B958" s="316" t="s">
        <v>5692</v>
      </c>
      <c r="C958" s="316" t="str">
        <f t="shared" si="28"/>
        <v>2221</v>
      </c>
      <c r="D958" s="333" t="s">
        <v>994</v>
      </c>
      <c r="E958" s="333" t="s">
        <v>6693</v>
      </c>
      <c r="F958" s="316" t="str">
        <f t="shared" si="29"/>
        <v>INSERT INTO UPK_TEST.upk_k60.k60_so_buno_link (os_buhin_no, k60_buno_id, created_date, created_tantou_id) VALUES ('67408/9 9Y000 型廃却 爪無し', 2221, GETDATE(), 999);</v>
      </c>
    </row>
    <row r="959" spans="1:6">
      <c r="A959" s="316" t="s">
        <v>3690</v>
      </c>
      <c r="B959" s="316" t="s">
        <v>974</v>
      </c>
      <c r="C959" s="316" t="str">
        <f t="shared" si="28"/>
        <v>2222</v>
      </c>
      <c r="D959" s="333" t="s">
        <v>995</v>
      </c>
      <c r="E959" s="333" t="s">
        <v>6694</v>
      </c>
      <c r="F959" s="316" t="str">
        <f t="shared" si="29"/>
        <v>INSERT INTO UPK_TEST.upk_k60.k60_so_buno_link (os_buhin_no, k60_buno_id, created_date, created_tantou_id) VALUES ('75513   9Y000 K70爪無し', 2222, GETDATE(), 999);</v>
      </c>
    </row>
    <row r="960" spans="1:6">
      <c r="A960" s="316" t="s">
        <v>3691</v>
      </c>
      <c r="B960" s="316" t="s">
        <v>975</v>
      </c>
      <c r="C960" s="316" t="str">
        <f t="shared" si="28"/>
        <v>2223</v>
      </c>
      <c r="D960" s="333" t="s">
        <v>996</v>
      </c>
      <c r="E960" s="333" t="s">
        <v>6695</v>
      </c>
      <c r="F960" s="316" t="str">
        <f t="shared" si="29"/>
        <v>INSERT INTO UPK_TEST.upk_k60.k60_so_buno_link (os_buhin_no, k60_buno_id, created_date, created_tantou_id) VALUES ('57131   B5011     葵', 2223, GETDATE(), 999);</v>
      </c>
    </row>
    <row r="961" spans="1:6">
      <c r="A961" s="316" t="s">
        <v>3692</v>
      </c>
      <c r="B961" s="316" t="s">
        <v>976</v>
      </c>
      <c r="C961" s="316" t="str">
        <f t="shared" si="28"/>
        <v>2224</v>
      </c>
      <c r="D961" s="333" t="s">
        <v>997</v>
      </c>
      <c r="E961" s="333" t="s">
        <v>6696</v>
      </c>
      <c r="F961" s="316" t="str">
        <f t="shared" si="29"/>
        <v>INSERT INTO UPK_TEST.upk_k60.k60_so_buno_link (os_buhin_no, k60_buno_id, created_date, created_tantou_id) VALUES ('57132   B5011     葵', 2224, GETDATE(), 999);</v>
      </c>
    </row>
    <row r="962" spans="1:6">
      <c r="A962" s="316" t="s">
        <v>3694</v>
      </c>
      <c r="B962" s="316" t="s">
        <v>977</v>
      </c>
      <c r="C962" s="316" t="str">
        <f t="shared" si="28"/>
        <v>2225</v>
      </c>
      <c r="D962" s="333" t="s">
        <v>998</v>
      </c>
      <c r="E962" s="333" t="s">
        <v>6697</v>
      </c>
      <c r="F962" s="316" t="str">
        <f t="shared" si="29"/>
        <v>INSERT INTO UPK_TEST.upk_k60.k60_so_buno_link (os_buhin_no, k60_buno_id, created_date, created_tantou_id) VALUES ('57131   B5020     葵', 2225, GETDATE(), 999);</v>
      </c>
    </row>
    <row r="963" spans="1:6">
      <c r="A963" s="316" t="s">
        <v>3695</v>
      </c>
      <c r="B963" s="316" t="s">
        <v>978</v>
      </c>
      <c r="C963" s="316" t="str">
        <f t="shared" si="28"/>
        <v>2226</v>
      </c>
      <c r="D963" s="333" t="s">
        <v>999</v>
      </c>
      <c r="E963" s="333" t="s">
        <v>6698</v>
      </c>
      <c r="F963" s="316" t="str">
        <f t="shared" si="29"/>
        <v>INSERT INTO UPK_TEST.upk_k60.k60_so_buno_link (os_buhin_no, k60_buno_id, created_date, created_tantou_id) VALUES ('57132   B5020     葵', 2226, GETDATE(), 999);</v>
      </c>
    </row>
    <row r="964" spans="1:6">
      <c r="A964" s="316" t="s">
        <v>3696</v>
      </c>
      <c r="B964" s="316" t="s">
        <v>979</v>
      </c>
      <c r="C964" s="316" t="str">
        <f t="shared" si="28"/>
        <v>2227</v>
      </c>
      <c r="D964" s="333" t="s">
        <v>1000</v>
      </c>
      <c r="E964" s="333" t="s">
        <v>6699</v>
      </c>
      <c r="F964" s="316" t="str">
        <f t="shared" si="29"/>
        <v>INSERT INTO UPK_TEST.upk_k60.k60_so_buno_link (os_buhin_no, k60_buno_id, created_date, created_tantou_id) VALUES ('64184   JG00A 爪廃却 B301', 2227, GETDATE(), 999);</v>
      </c>
    </row>
    <row r="965" spans="1:6">
      <c r="A965" s="316" t="s">
        <v>3697</v>
      </c>
      <c r="B965" s="316" t="s">
        <v>980</v>
      </c>
      <c r="C965" s="316" t="str">
        <f t="shared" si="28"/>
        <v>2228</v>
      </c>
      <c r="D965" s="333" t="s">
        <v>1001</v>
      </c>
      <c r="E965" s="333" t="s">
        <v>6700</v>
      </c>
      <c r="F965" s="316" t="str">
        <f t="shared" si="29"/>
        <v>INSERT INTO UPK_TEST.upk_k60.k60_so_buno_link (os_buhin_no, k60_buno_id, created_date, created_tantou_id) VALUES ('64185   JG00A 爪廃却 B301', 2228, GETDATE(), 999);</v>
      </c>
    </row>
    <row r="966" spans="1:6">
      <c r="A966" s="316" t="s">
        <v>3698</v>
      </c>
      <c r="B966" s="316" t="s">
        <v>372</v>
      </c>
      <c r="C966" s="316" t="str">
        <f t="shared" ref="C966:C1029" si="30">VLOOKUP($B966,$D$5:$E$2000,2,FALSE)</f>
        <v>1316</v>
      </c>
      <c r="D966" s="333" t="s">
        <v>5695</v>
      </c>
      <c r="E966" s="333" t="s">
        <v>6701</v>
      </c>
      <c r="F966" s="316" t="str">
        <f t="shared" ref="F966:F1029" si="31">$P$2&amp;"'"&amp;$A966&amp;"', "&amp;$C966&amp;", GETDATE(), 999);"</f>
        <v>INSERT INTO UPK_TEST.upk_k60.k60_so_buno_link (os_buhin_no, k60_buno_id, created_date, created_tantou_id) VALUES ('75632   JG00A     P323へ', 1316, GETDATE(), 999);</v>
      </c>
    </row>
    <row r="967" spans="1:6">
      <c r="A967" s="316" t="s">
        <v>3699</v>
      </c>
      <c r="B967" s="316" t="s">
        <v>373</v>
      </c>
      <c r="C967" s="316" t="str">
        <f t="shared" si="30"/>
        <v>1317</v>
      </c>
      <c r="D967" s="333" t="s">
        <v>1002</v>
      </c>
      <c r="E967" s="333" t="s">
        <v>6702</v>
      </c>
      <c r="F967" s="316" t="str">
        <f t="shared" si="31"/>
        <v>INSERT INTO UPK_TEST.upk_k60.k60_so_buno_link (os_buhin_no, k60_buno_id, created_date, created_tantou_id) VALUES ('75632   JH00A     P323へ', 1317, GETDATE(), 999);</v>
      </c>
    </row>
    <row r="968" spans="1:6">
      <c r="A968" s="316" t="s">
        <v>3700</v>
      </c>
      <c r="B968" s="316" t="s">
        <v>374</v>
      </c>
      <c r="C968" s="316" t="str">
        <f t="shared" si="30"/>
        <v>1318</v>
      </c>
      <c r="D968" s="333" t="s">
        <v>1003</v>
      </c>
      <c r="E968" s="333" t="s">
        <v>6703</v>
      </c>
      <c r="F968" s="316" t="str">
        <f t="shared" si="31"/>
        <v>INSERT INTO UPK_TEST.upk_k60.k60_so_buno_link (os_buhin_no, k60_buno_id, created_date, created_tantou_id) VALUES ('75632   1YA0A     P323へ', 1318, GETDATE(), 999);</v>
      </c>
    </row>
    <row r="969" spans="1:6">
      <c r="A969" s="316" t="s">
        <v>3701</v>
      </c>
      <c r="B969" s="316" t="s">
        <v>381</v>
      </c>
      <c r="C969" s="316" t="str">
        <f t="shared" si="30"/>
        <v>1328</v>
      </c>
      <c r="D969" s="333" t="s">
        <v>1004</v>
      </c>
      <c r="E969" s="333" t="s">
        <v>6704</v>
      </c>
      <c r="F969" s="316" t="str">
        <f t="shared" si="31"/>
        <v>INSERT INTO UPK_TEST.upk_k60.k60_so_buno_link (os_buhin_no, k60_buno_id, created_date, created_tantou_id) VALUES ('75632   JM00A     P323へ', 1328, GETDATE(), 999);</v>
      </c>
    </row>
    <row r="970" spans="1:6">
      <c r="A970" s="316" t="s">
        <v>3702</v>
      </c>
      <c r="B970" s="316" t="s">
        <v>5693</v>
      </c>
      <c r="C970" s="316" t="str">
        <f t="shared" si="30"/>
        <v>2229</v>
      </c>
      <c r="D970" s="333" t="s">
        <v>1005</v>
      </c>
      <c r="E970" s="333" t="s">
        <v>6705</v>
      </c>
      <c r="F970" s="316" t="str">
        <f t="shared" si="31"/>
        <v>INSERT INTO UPK_TEST.upk_k60.k60_so_buno_link (os_buhin_no, k60_buno_id, created_date, created_tantou_id) VALUES ('76752/3 JG00A 爪廃却 J70', 2229, GETDATE(), 999);</v>
      </c>
    </row>
    <row r="971" spans="1:6">
      <c r="A971" s="316" t="s">
        <v>3703</v>
      </c>
      <c r="B971" s="316" t="s">
        <v>5694</v>
      </c>
      <c r="C971" s="316" t="str">
        <f t="shared" si="30"/>
        <v>2230</v>
      </c>
      <c r="D971" s="333" t="s">
        <v>1006</v>
      </c>
      <c r="E971" s="333" t="s">
        <v>6706</v>
      </c>
      <c r="F971" s="316" t="str">
        <f t="shared" si="31"/>
        <v>INSERT INTO UPK_TEST.upk_k60.k60_so_buno_link (os_buhin_no, k60_buno_id, created_date, created_tantou_id) VALUES ('76752/3 JG40A 爪廃却 J70', 2230, GETDATE(), 999);</v>
      </c>
    </row>
    <row r="972" spans="1:6">
      <c r="A972" s="316" t="s">
        <v>3704</v>
      </c>
      <c r="B972" s="316" t="s">
        <v>5514</v>
      </c>
      <c r="C972" s="316" t="str">
        <f t="shared" si="30"/>
        <v>1336</v>
      </c>
      <c r="D972" s="333" t="s">
        <v>1007</v>
      </c>
      <c r="E972" s="333" t="s">
        <v>6707</v>
      </c>
      <c r="F972" s="316" t="str">
        <f t="shared" si="31"/>
        <v>INSERT INTO UPK_TEST.upk_k60.k60_so_buno_link (os_buhin_no, k60_buno_id, created_date, created_tantou_id) VALUES ('77646/7 JM00A    RへJ70', 1336, GETDATE(), 999);</v>
      </c>
    </row>
    <row r="973" spans="1:6">
      <c r="A973" s="316" t="s">
        <v>3705</v>
      </c>
      <c r="B973" s="316" t="s">
        <v>981</v>
      </c>
      <c r="C973" s="316" t="str">
        <f t="shared" si="30"/>
        <v>2231</v>
      </c>
      <c r="D973" s="333" t="s">
        <v>1008</v>
      </c>
      <c r="E973" s="333" t="s">
        <v>6708</v>
      </c>
      <c r="F973" s="316" t="str">
        <f t="shared" si="31"/>
        <v>INSERT INTO UPK_TEST.upk_k60.k60_so_buno_link (os_buhin_no, k60_buno_id, created_date, created_tantou_id) VALUES ('74798   JM00ACE   T308', 2231, GETDATE(), 999);</v>
      </c>
    </row>
    <row r="974" spans="1:6">
      <c r="A974" s="316" t="s">
        <v>3706</v>
      </c>
      <c r="B974" s="316" t="s">
        <v>982</v>
      </c>
      <c r="C974" s="316" t="str">
        <f t="shared" si="30"/>
        <v>2232</v>
      </c>
      <c r="D974" s="333" t="s">
        <v>1009</v>
      </c>
      <c r="E974" s="333" t="s">
        <v>6709</v>
      </c>
      <c r="F974" s="316" t="str">
        <f t="shared" si="31"/>
        <v>INSERT INTO UPK_TEST.upk_k60.k60_so_buno_link (os_buhin_no, k60_buno_id, created_date, created_tantou_id) VALUES ('76572   JM00A 爪廃却 ZへK70', 2232, GETDATE(), 999);</v>
      </c>
    </row>
    <row r="975" spans="1:6">
      <c r="A975" s="316" t="s">
        <v>3707</v>
      </c>
      <c r="B975" s="316" t="s">
        <v>983</v>
      </c>
      <c r="C975" s="316" t="str">
        <f t="shared" si="30"/>
        <v>2233</v>
      </c>
      <c r="D975" s="333" t="s">
        <v>1010</v>
      </c>
      <c r="E975" s="333" t="s">
        <v>6710</v>
      </c>
      <c r="F975" s="316" t="str">
        <f t="shared" si="31"/>
        <v>INSERT INTO UPK_TEST.upk_k60.k60_so_buno_link (os_buhin_no, k60_buno_id, created_date, created_tantou_id) VALUES ('76573   JM00A 爪廃却 ZへK70', 2233, GETDATE(), 999);</v>
      </c>
    </row>
    <row r="976" spans="1:6">
      <c r="A976" s="316" t="s">
        <v>3708</v>
      </c>
      <c r="B976" s="316" t="s">
        <v>984</v>
      </c>
      <c r="C976" s="316" t="str">
        <f t="shared" si="30"/>
        <v>2234</v>
      </c>
      <c r="D976" s="333" t="s">
        <v>5696</v>
      </c>
      <c r="E976" s="333" t="s">
        <v>6711</v>
      </c>
      <c r="F976" s="316" t="str">
        <f t="shared" si="31"/>
        <v>INSERT INTO UPK_TEST.upk_k60.k60_so_buno_link (os_buhin_no, k60_buno_id, created_date, created_tantou_id) VALUES ('76532   JM00B 爪無しJ70', 2234, GETDATE(), 999);</v>
      </c>
    </row>
    <row r="977" spans="1:6">
      <c r="A977" s="316" t="s">
        <v>3709</v>
      </c>
      <c r="B977" s="316" t="s">
        <v>985</v>
      </c>
      <c r="C977" s="316" t="str">
        <f t="shared" si="30"/>
        <v>2235</v>
      </c>
      <c r="D977" s="333" t="s">
        <v>5697</v>
      </c>
      <c r="E977" s="333" t="s">
        <v>6712</v>
      </c>
      <c r="F977" s="316" t="str">
        <f t="shared" si="31"/>
        <v>INSERT INTO UPK_TEST.upk_k60.k60_so_buno_link (os_buhin_no, k60_buno_id, created_date, created_tantou_id) VALUES ('76533   JM00B 爪無しJ70', 2235, GETDATE(), 999);</v>
      </c>
    </row>
    <row r="978" spans="1:6">
      <c r="A978" s="316" t="s">
        <v>3710</v>
      </c>
      <c r="B978" s="316" t="s">
        <v>386</v>
      </c>
      <c r="C978" s="316" t="str">
        <f t="shared" si="30"/>
        <v>1333</v>
      </c>
      <c r="D978" s="333" t="s">
        <v>1011</v>
      </c>
      <c r="E978" s="333" t="s">
        <v>6713</v>
      </c>
      <c r="F978" s="316" t="str">
        <f t="shared" si="31"/>
        <v>INSERT INTO UPK_TEST.upk_k60.k60_so_buno_link (os_buhin_no, k60_buno_id, created_date, created_tantou_id) VALUES ('76516   JM00A  K70 Rへ', 1333, GETDATE(), 999);</v>
      </c>
    </row>
    <row r="979" spans="1:6">
      <c r="A979" s="316" t="s">
        <v>3711</v>
      </c>
      <c r="B979" s="316" t="s">
        <v>387</v>
      </c>
      <c r="C979" s="316" t="str">
        <f t="shared" si="30"/>
        <v>1334</v>
      </c>
      <c r="D979" s="333" t="s">
        <v>1012</v>
      </c>
      <c r="E979" s="333" t="s">
        <v>6714</v>
      </c>
      <c r="F979" s="316" t="str">
        <f t="shared" si="31"/>
        <v>INSERT INTO UPK_TEST.upk_k60.k60_so_buno_link (os_buhin_no, k60_buno_id, created_date, created_tantou_id) VALUES ('76517   JM00A  K70 Rへ', 1334, GETDATE(), 999);</v>
      </c>
    </row>
    <row r="980" spans="1:6">
      <c r="A980" s="316" t="s">
        <v>3712</v>
      </c>
      <c r="B980" s="316" t="s">
        <v>986</v>
      </c>
      <c r="C980" s="316" t="str">
        <f t="shared" si="30"/>
        <v>2236</v>
      </c>
      <c r="D980" s="333" t="s">
        <v>1013</v>
      </c>
      <c r="E980" s="333" t="s">
        <v>6715</v>
      </c>
      <c r="F980" s="316" t="str">
        <f t="shared" si="31"/>
        <v>INSERT INTO UPK_TEST.upk_k60.k60_so_buno_link (os_buhin_no, k60_buno_id, created_date, created_tantou_id) VALUES ('75512   JG00A   ZへJ70/W70', 2236, GETDATE(), 999);</v>
      </c>
    </row>
    <row r="981" spans="1:6">
      <c r="A981" s="316" t="s">
        <v>3713</v>
      </c>
      <c r="B981" s="316" t="s">
        <v>987</v>
      </c>
      <c r="C981" s="316" t="str">
        <f t="shared" si="30"/>
        <v>2237</v>
      </c>
      <c r="D981" s="333" t="s">
        <v>1014</v>
      </c>
      <c r="E981" s="333" t="s">
        <v>6716</v>
      </c>
      <c r="F981" s="316" t="str">
        <f t="shared" si="31"/>
        <v>INSERT INTO UPK_TEST.upk_k60.k60_so_buno_link (os_buhin_no, k60_buno_id, created_date, created_tantou_id) VALUES ('75512   6MA0A   ZへW70', 2237, GETDATE(), 999);</v>
      </c>
    </row>
    <row r="982" spans="1:6">
      <c r="A982" s="316" t="s">
        <v>3714</v>
      </c>
      <c r="B982" s="316" t="s">
        <v>988</v>
      </c>
      <c r="C982" s="316" t="str">
        <f t="shared" si="30"/>
        <v>2238</v>
      </c>
      <c r="D982" s="333" t="s">
        <v>1015</v>
      </c>
      <c r="E982" s="333" t="s">
        <v>6717</v>
      </c>
      <c r="F982" s="316" t="str">
        <f t="shared" si="31"/>
        <v>INSERT INTO UPK_TEST.upk_k60.k60_so_buno_link (os_buhin_no, k60_buno_id, created_date, created_tantou_id) VALUES ('75512   JM00A   ZへJ70/W70', 2238, GETDATE(), 999);</v>
      </c>
    </row>
    <row r="983" spans="1:6">
      <c r="A983" s="316" t="s">
        <v>3715</v>
      </c>
      <c r="B983" s="316" t="s">
        <v>989</v>
      </c>
      <c r="C983" s="316" t="str">
        <f t="shared" si="30"/>
        <v>2239</v>
      </c>
      <c r="D983" s="333" t="s">
        <v>1016</v>
      </c>
      <c r="E983" s="333" t="s">
        <v>6718</v>
      </c>
      <c r="F983" s="316" t="str">
        <f t="shared" si="31"/>
        <v>INSERT INTO UPK_TEST.upk_k60.k60_so_buno_link (os_buhin_no, k60_buno_id, created_date, created_tantou_id) VALUES ('75513   JG00A   ZへJ70/W70', 2239, GETDATE(), 999);</v>
      </c>
    </row>
    <row r="984" spans="1:6">
      <c r="A984" s="316" t="s">
        <v>3716</v>
      </c>
      <c r="B984" s="316" t="s">
        <v>990</v>
      </c>
      <c r="C984" s="316" t="str">
        <f t="shared" si="30"/>
        <v>2240</v>
      </c>
      <c r="D984" s="333" t="s">
        <v>1017</v>
      </c>
      <c r="E984" s="333" t="s">
        <v>6719</v>
      </c>
      <c r="F984" s="316" t="str">
        <f t="shared" si="31"/>
        <v>INSERT INTO UPK_TEST.upk_k60.k60_so_buno_link (os_buhin_no, k60_buno_id, created_date, created_tantou_id) VALUES ('75513   6MA0A   ZへW70', 2240, GETDATE(), 999);</v>
      </c>
    </row>
    <row r="985" spans="1:6">
      <c r="A985" s="316" t="s">
        <v>3717</v>
      </c>
      <c r="B985" s="316" t="s">
        <v>991</v>
      </c>
      <c r="C985" s="316" t="str">
        <f t="shared" si="30"/>
        <v>2241</v>
      </c>
      <c r="D985" s="333" t="s">
        <v>1018</v>
      </c>
      <c r="E985" s="333" t="s">
        <v>6720</v>
      </c>
      <c r="F985" s="316" t="str">
        <f t="shared" si="31"/>
        <v>INSERT INTO UPK_TEST.upk_k60.k60_so_buno_link (os_buhin_no, k60_buno_id, created_date, created_tantou_id) VALUES ('75513   JM00A   ZへJ70/W70', 2241, GETDATE(), 999);</v>
      </c>
    </row>
    <row r="986" spans="1:6">
      <c r="A986" s="316" t="s">
        <v>3718</v>
      </c>
      <c r="B986" s="316" t="s">
        <v>992</v>
      </c>
      <c r="C986" s="316" t="str">
        <f t="shared" si="30"/>
        <v>2242</v>
      </c>
      <c r="D986" s="333" t="s">
        <v>1019</v>
      </c>
      <c r="E986" s="333" t="s">
        <v>6721</v>
      </c>
      <c r="F986" s="316" t="str">
        <f t="shared" si="31"/>
        <v>INSERT INTO UPK_TEST.upk_k60.k60_so_buno_link (os_buhin_no, k60_buno_id, created_date, created_tantou_id) VALUES ('75112   JG00A-K  W70/J70', 2242, GETDATE(), 999);</v>
      </c>
    </row>
    <row r="987" spans="1:6">
      <c r="A987" s="316" t="s">
        <v>3719</v>
      </c>
      <c r="B987" s="316" t="s">
        <v>993</v>
      </c>
      <c r="C987" s="316" t="str">
        <f t="shared" si="30"/>
        <v>2243</v>
      </c>
      <c r="D987" s="333" t="s">
        <v>5698</v>
      </c>
      <c r="E987" s="333" t="s">
        <v>6722</v>
      </c>
      <c r="F987" s="316" t="str">
        <f t="shared" si="31"/>
        <v>INSERT INTO UPK_TEST.upk_k60.k60_so_buno_link (os_buhin_no, k60_buno_id, created_date, created_tantou_id) VALUES ('75113   JG00A-K  W70/J70', 2243, GETDATE(), 999);</v>
      </c>
    </row>
    <row r="988" spans="1:6">
      <c r="A988" s="316" t="s">
        <v>3720</v>
      </c>
      <c r="B988" s="316" t="s">
        <v>994</v>
      </c>
      <c r="C988" s="316" t="str">
        <f t="shared" si="30"/>
        <v>2244</v>
      </c>
      <c r="D988" s="333" t="s">
        <v>1020</v>
      </c>
      <c r="E988" s="333" t="s">
        <v>6723</v>
      </c>
      <c r="F988" s="316" t="str">
        <f t="shared" si="31"/>
        <v>INSERT INTO UPK_TEST.upk_k60.k60_so_buno_link (os_buhin_no, k60_buno_id, created_date, created_tantou_id) VALUES ('75113   6FK0A    W70/J70', 2244, GETDATE(), 999);</v>
      </c>
    </row>
    <row r="989" spans="1:6">
      <c r="A989" s="316" t="s">
        <v>3721</v>
      </c>
      <c r="B989" s="316" t="s">
        <v>995</v>
      </c>
      <c r="C989" s="316" t="str">
        <f t="shared" si="30"/>
        <v>2245</v>
      </c>
      <c r="D989" s="333" t="s">
        <v>1021</v>
      </c>
      <c r="E989" s="333" t="s">
        <v>6724</v>
      </c>
      <c r="F989" s="316" t="str">
        <f t="shared" si="31"/>
        <v>INSERT INTO UPK_TEST.upk_k60.k60_so_buno_link (os_buhin_no, k60_buno_id, created_date, created_tantou_id) VALUES ('75134   JG00A    J70 ', 2245, GETDATE(), 999);</v>
      </c>
    </row>
    <row r="990" spans="1:6">
      <c r="A990" s="316" t="s">
        <v>3722</v>
      </c>
      <c r="B990" s="316" t="s">
        <v>996</v>
      </c>
      <c r="C990" s="316" t="str">
        <f t="shared" si="30"/>
        <v>2246</v>
      </c>
      <c r="D990" s="333" t="s">
        <v>1022</v>
      </c>
      <c r="E990" s="333" t="s">
        <v>6725</v>
      </c>
      <c r="F990" s="316" t="str">
        <f t="shared" si="31"/>
        <v>INSERT INTO UPK_TEST.upk_k60.k60_so_buno_link (os_buhin_no, k60_buno_id, created_date, created_tantou_id) VALUES ('75134   JG40A    K70/J70', 2246, GETDATE(), 999);</v>
      </c>
    </row>
    <row r="991" spans="1:6">
      <c r="A991" s="316" t="s">
        <v>3723</v>
      </c>
      <c r="B991" s="316" t="s">
        <v>997</v>
      </c>
      <c r="C991" s="316" t="str">
        <f t="shared" si="30"/>
        <v>2247</v>
      </c>
      <c r="D991" s="333" t="s">
        <v>1023</v>
      </c>
      <c r="E991" s="333" t="s">
        <v>6726</v>
      </c>
      <c r="F991" s="316" t="str">
        <f t="shared" si="31"/>
        <v>INSERT INTO UPK_TEST.upk_k60.k60_so_buno_link (os_buhin_no, k60_buno_id, created_date, created_tantou_id) VALUES ('75134   6FK1A    K70/J70', 2247, GETDATE(), 999);</v>
      </c>
    </row>
    <row r="992" spans="1:6">
      <c r="A992" s="316" t="s">
        <v>3724</v>
      </c>
      <c r="B992" s="316" t="s">
        <v>998</v>
      </c>
      <c r="C992" s="316" t="str">
        <f t="shared" si="30"/>
        <v>2248</v>
      </c>
      <c r="D992" s="333" t="s">
        <v>1024</v>
      </c>
      <c r="E992" s="333" t="s">
        <v>6727</v>
      </c>
      <c r="F992" s="316" t="str">
        <f t="shared" si="31"/>
        <v>INSERT INTO UPK_TEST.upk_k60.k60_so_buno_link (os_buhin_no, k60_buno_id, created_date, created_tantou_id) VALUES ('75135   JG00A    J70', 2248, GETDATE(), 999);</v>
      </c>
    </row>
    <row r="993" spans="1:6">
      <c r="A993" s="316" t="s">
        <v>3725</v>
      </c>
      <c r="B993" s="316" t="s">
        <v>999</v>
      </c>
      <c r="C993" s="316" t="str">
        <f t="shared" si="30"/>
        <v>2249</v>
      </c>
      <c r="D993" s="333" t="s">
        <v>1025</v>
      </c>
      <c r="E993" s="333" t="s">
        <v>6728</v>
      </c>
      <c r="F993" s="316" t="str">
        <f t="shared" si="31"/>
        <v>INSERT INTO UPK_TEST.upk_k60.k60_so_buno_link (os_buhin_no, k60_buno_id, created_date, created_tantou_id) VALUES ('75135   JG40A    K70/J70', 2249, GETDATE(), 999);</v>
      </c>
    </row>
    <row r="994" spans="1:6">
      <c r="A994" s="316" t="s">
        <v>3726</v>
      </c>
      <c r="B994" s="316" t="s">
        <v>1000</v>
      </c>
      <c r="C994" s="316" t="str">
        <f t="shared" si="30"/>
        <v>2250</v>
      </c>
      <c r="D994" s="333" t="s">
        <v>1026</v>
      </c>
      <c r="E994" s="333" t="s">
        <v>6729</v>
      </c>
      <c r="F994" s="316" t="str">
        <f t="shared" si="31"/>
        <v>INSERT INTO UPK_TEST.upk_k60.k60_so_buno_link (os_buhin_no, k60_buno_id, created_date, created_tantou_id) VALUES ('75135   6FK1A    K70/J70', 2250, GETDATE(), 999);</v>
      </c>
    </row>
    <row r="995" spans="1:6">
      <c r="A995" s="316" t="s">
        <v>3727</v>
      </c>
      <c r="B995" s="316" t="s">
        <v>1001</v>
      </c>
      <c r="C995" s="316" t="str">
        <f t="shared" si="30"/>
        <v>2251</v>
      </c>
      <c r="D995" s="333" t="s">
        <v>5699</v>
      </c>
      <c r="E995" s="333" t="s">
        <v>6730</v>
      </c>
      <c r="F995" s="316" t="str">
        <f t="shared" si="31"/>
        <v>INSERT INTO UPK_TEST.upk_k60.k60_so_buno_link (os_buhin_no, k60_buno_id, created_date, created_tantou_id) VALUES ('75174   JG00A-W   K30', 2251, GETDATE(), 999);</v>
      </c>
    </row>
    <row r="996" spans="1:6">
      <c r="A996" s="316" t="s">
        <v>3728</v>
      </c>
      <c r="B996" s="316" t="s">
        <v>5695</v>
      </c>
      <c r="C996" s="316" t="str">
        <f t="shared" si="30"/>
        <v>2252</v>
      </c>
      <c r="D996" s="333" t="s">
        <v>1027</v>
      </c>
      <c r="E996" s="333" t="s">
        <v>6731</v>
      </c>
      <c r="F996" s="316" t="str">
        <f t="shared" si="31"/>
        <v>INSERT INTO UPK_TEST.upk_k60.k60_so_buno_link (os_buhin_no, k60_buno_id, created_date, created_tantou_id) VALUES ('67408/9 1GR0A 爪無し W70', 2252, GETDATE(), 999);</v>
      </c>
    </row>
    <row r="997" spans="1:6">
      <c r="A997" s="316" t="s">
        <v>3729</v>
      </c>
      <c r="B997" s="316" t="s">
        <v>1002</v>
      </c>
      <c r="C997" s="316" t="str">
        <f t="shared" si="30"/>
        <v>2253</v>
      </c>
      <c r="D997" s="333" t="s">
        <v>1028</v>
      </c>
      <c r="E997" s="333" t="s">
        <v>6732</v>
      </c>
      <c r="F997" s="316" t="str">
        <f t="shared" si="31"/>
        <v>INSERT INTO UPK_TEST.upk_k60.k60_so_buno_link (os_buhin_no, k60_buno_id, created_date, created_tantou_id) VALUES ('67413   1AE0A 爪無し B302', 2253, GETDATE(), 999);</v>
      </c>
    </row>
    <row r="998" spans="1:6">
      <c r="A998" s="316" t="s">
        <v>3730</v>
      </c>
      <c r="B998" s="316" t="s">
        <v>1003</v>
      </c>
      <c r="C998" s="316" t="str">
        <f t="shared" si="30"/>
        <v>2254</v>
      </c>
      <c r="D998" s="333" t="s">
        <v>1029</v>
      </c>
      <c r="E998" s="333" t="s">
        <v>6733</v>
      </c>
      <c r="F998" s="316" t="str">
        <f t="shared" si="31"/>
        <v>INSERT INTO UPK_TEST.upk_k60.k60_so_buno_link (os_buhin_no, k60_buno_id, created_date, created_tantou_id) VALUES ('74332   1AA0A 爪廃却 W70', 2254, GETDATE(), 999);</v>
      </c>
    </row>
    <row r="999" spans="1:6">
      <c r="A999" s="316" t="s">
        <v>3731</v>
      </c>
      <c r="B999" s="316" t="s">
        <v>1004</v>
      </c>
      <c r="C999" s="316" t="str">
        <f t="shared" si="30"/>
        <v>2255</v>
      </c>
      <c r="D999" s="333" t="s">
        <v>5700</v>
      </c>
      <c r="E999" s="333" t="s">
        <v>6734</v>
      </c>
      <c r="F999" s="316" t="str">
        <f t="shared" si="31"/>
        <v>INSERT INTO UPK_TEST.upk_k60.k60_so_buno_link (os_buhin_no, k60_buno_id, created_date, created_tantou_id) VALUES ('74333   1AA0A 爪廃却 W70', 2255, GETDATE(), 999);</v>
      </c>
    </row>
    <row r="1000" spans="1:6">
      <c r="A1000" s="316" t="s">
        <v>3732</v>
      </c>
      <c r="B1000" s="316" t="s">
        <v>1005</v>
      </c>
      <c r="C1000" s="316" t="str">
        <f t="shared" si="30"/>
        <v>2256</v>
      </c>
      <c r="D1000" s="333" t="s">
        <v>1030</v>
      </c>
      <c r="E1000" s="333" t="s">
        <v>6735</v>
      </c>
      <c r="F1000" s="316" t="str">
        <f t="shared" si="31"/>
        <v>INSERT INTO UPK_TEST.upk_k60.k60_so_buno_link (os_buhin_no, k60_buno_id, created_date, created_tantou_id) VALUES ('75112   1AA0A     B309', 2256, GETDATE(), 999);</v>
      </c>
    </row>
    <row r="1001" spans="1:6">
      <c r="A1001" s="316" t="s">
        <v>3733</v>
      </c>
      <c r="B1001" s="316" t="s">
        <v>1006</v>
      </c>
      <c r="C1001" s="316" t="str">
        <f t="shared" si="30"/>
        <v>2257</v>
      </c>
      <c r="D1001" s="333" t="s">
        <v>5701</v>
      </c>
      <c r="E1001" s="333" t="s">
        <v>6736</v>
      </c>
      <c r="F1001" s="316" t="str">
        <f t="shared" si="31"/>
        <v>INSERT INTO UPK_TEST.upk_k60.k60_so_buno_link (os_buhin_no, k60_buno_id, created_date, created_tantou_id) VALUES ('75113   1AA0A    B309', 2257, GETDATE(), 999);</v>
      </c>
    </row>
    <row r="1002" spans="1:6">
      <c r="A1002" s="316" t="s">
        <v>3734</v>
      </c>
      <c r="B1002" s="316" t="s">
        <v>1007</v>
      </c>
      <c r="C1002" s="316" t="str">
        <f t="shared" si="30"/>
        <v>2258</v>
      </c>
      <c r="D1002" s="333" t="s">
        <v>5702</v>
      </c>
      <c r="E1002" s="333" t="s">
        <v>6737</v>
      </c>
      <c r="F1002" s="316" t="str">
        <f t="shared" si="31"/>
        <v>INSERT INTO UPK_TEST.upk_k60.k60_so_buno_link (os_buhin_no, k60_buno_id, created_date, created_tantou_id) VALUES ('75134   1AA0A    B309', 2258, GETDATE(), 999);</v>
      </c>
    </row>
    <row r="1003" spans="1:6">
      <c r="A1003" s="316" t="s">
        <v>3735</v>
      </c>
      <c r="B1003" s="316" t="s">
        <v>1008</v>
      </c>
      <c r="C1003" s="316" t="str">
        <f t="shared" si="30"/>
        <v>2259</v>
      </c>
      <c r="D1003" s="333" t="s">
        <v>1031</v>
      </c>
      <c r="E1003" s="333" t="s">
        <v>6738</v>
      </c>
      <c r="F1003" s="316" t="str">
        <f t="shared" si="31"/>
        <v>INSERT INTO UPK_TEST.upk_k60.k60_so_buno_link (os_buhin_no, k60_buno_id, created_date, created_tantou_id) VALUES ('75135   1AA0A     B309', 2259, GETDATE(), 999);</v>
      </c>
    </row>
    <row r="1004" spans="1:6">
      <c r="A1004" s="316" t="s">
        <v>3736</v>
      </c>
      <c r="B1004" s="316" t="s">
        <v>1009</v>
      </c>
      <c r="C1004" s="316" t="str">
        <f t="shared" si="30"/>
        <v>2260</v>
      </c>
      <c r="D1004" s="333" t="s">
        <v>1032</v>
      </c>
      <c r="E1004" s="333" t="s">
        <v>6739</v>
      </c>
      <c r="F1004" s="316" t="str">
        <f t="shared" si="31"/>
        <v>INSERT INTO UPK_TEST.upk_k60.k60_so_buno_link (os_buhin_no, k60_buno_id, created_date, created_tantou_id) VALUES ('75512   1AC0A 爪廃却 W70 ', 2260, GETDATE(), 999);</v>
      </c>
    </row>
    <row r="1005" spans="1:6">
      <c r="A1005" s="316" t="s">
        <v>3737</v>
      </c>
      <c r="B1005" s="316" t="s">
        <v>1010</v>
      </c>
      <c r="C1005" s="316" t="str">
        <f t="shared" si="30"/>
        <v>2261</v>
      </c>
      <c r="D1005" s="333" t="s">
        <v>1033</v>
      </c>
      <c r="E1005" s="333" t="s">
        <v>6740</v>
      </c>
      <c r="F1005" s="316" t="str">
        <f t="shared" si="31"/>
        <v>INSERT INTO UPK_TEST.upk_k60.k60_so_buno_link (os_buhin_no, k60_buno_id, created_date, created_tantou_id) VALUES ('75513   1AC0A 爪廃却 W70', 2261, GETDATE(), 999);</v>
      </c>
    </row>
    <row r="1006" spans="1:6">
      <c r="A1006" s="316" t="s">
        <v>3738</v>
      </c>
      <c r="B1006" s="316" t="s">
        <v>5696</v>
      </c>
      <c r="C1006" s="316" t="str">
        <f t="shared" si="30"/>
        <v>2262</v>
      </c>
      <c r="D1006" s="333" t="s">
        <v>1034</v>
      </c>
      <c r="E1006" s="333" t="s">
        <v>6741</v>
      </c>
      <c r="F1006" s="316" t="str">
        <f t="shared" si="31"/>
        <v>INSERT INTO UPK_TEST.upk_k60.k60_so_buno_link (os_buhin_no, k60_buno_id, created_date, created_tantou_id) VALUES ('75528/9 1AA0A 爪無し W70', 2262, GETDATE(), 999);</v>
      </c>
    </row>
    <row r="1007" spans="1:6">
      <c r="A1007" s="316" t="s">
        <v>3739</v>
      </c>
      <c r="B1007" s="316" t="s">
        <v>5697</v>
      </c>
      <c r="C1007" s="316" t="str">
        <f t="shared" si="30"/>
        <v>2263</v>
      </c>
      <c r="D1007" s="333" t="s">
        <v>1035</v>
      </c>
      <c r="E1007" s="333" t="s">
        <v>6742</v>
      </c>
      <c r="F1007" s="316" t="str">
        <f t="shared" si="31"/>
        <v>INSERT INTO UPK_TEST.upk_k60.k60_so_buno_link (os_buhin_no, k60_buno_id, created_date, created_tantou_id) VALUES ('76752/3 1AC0A 爪廃却 W70', 2263, GETDATE(), 999);</v>
      </c>
    </row>
    <row r="1008" spans="1:6">
      <c r="A1008" s="316" t="s">
        <v>3740</v>
      </c>
      <c r="B1008" s="316" t="s">
        <v>1011</v>
      </c>
      <c r="C1008" s="316" t="str">
        <f t="shared" si="30"/>
        <v>2264</v>
      </c>
      <c r="D1008" s="333" t="s">
        <v>1036</v>
      </c>
      <c r="E1008" s="333" t="s">
        <v>6743</v>
      </c>
      <c r="F1008" s="316" t="str">
        <f t="shared" si="31"/>
        <v>INSERT INTO UPK_TEST.upk_k60.k60_so_buno_link (os_buhin_no, k60_buno_id, created_date, created_tantou_id) VALUES ('67412   JN20A     B309', 2264, GETDATE(), 999);</v>
      </c>
    </row>
    <row r="1009" spans="1:6">
      <c r="A1009" s="316" t="s">
        <v>3741</v>
      </c>
      <c r="B1009" s="316" t="s">
        <v>1012</v>
      </c>
      <c r="C1009" s="316" t="str">
        <f t="shared" si="30"/>
        <v>2265</v>
      </c>
      <c r="D1009" s="333" t="s">
        <v>1037</v>
      </c>
      <c r="E1009" s="333" t="s">
        <v>6744</v>
      </c>
      <c r="F1009" s="316" t="str">
        <f t="shared" si="31"/>
        <v>INSERT INTO UPK_TEST.upk_k60.k60_so_buno_link (os_buhin_no, k60_buno_id, created_date, created_tantou_id) VALUES ('67412   JN20A-G   RJG(300)', 2265, GETDATE(), 999);</v>
      </c>
    </row>
    <row r="1010" spans="1:6">
      <c r="A1010" s="316" t="s">
        <v>3742</v>
      </c>
      <c r="B1010" s="316" t="s">
        <v>1013</v>
      </c>
      <c r="C1010" s="316" t="str">
        <f t="shared" si="30"/>
        <v>2266</v>
      </c>
      <c r="D1010" s="333" t="s">
        <v>1038</v>
      </c>
      <c r="E1010" s="333" t="s">
        <v>6745</v>
      </c>
      <c r="F1010" s="316" t="str">
        <f t="shared" si="31"/>
        <v>INSERT INTO UPK_TEST.upk_k60.k60_so_buno_link (os_buhin_no, k60_buno_id, created_date, created_tantou_id) VALUES ('67413   JN90A     B309', 2266, GETDATE(), 999);</v>
      </c>
    </row>
    <row r="1011" spans="1:6">
      <c r="A1011" s="316" t="s">
        <v>3743</v>
      </c>
      <c r="B1011" s="316" t="s">
        <v>1014</v>
      </c>
      <c r="C1011" s="316" t="str">
        <f t="shared" si="30"/>
        <v>2267</v>
      </c>
      <c r="D1011" s="333" t="s">
        <v>5703</v>
      </c>
      <c r="E1011" s="333" t="s">
        <v>6746</v>
      </c>
      <c r="F1011" s="316" t="str">
        <f t="shared" si="31"/>
        <v>INSERT INTO UPK_TEST.upk_k60.k60_so_buno_link (os_buhin_no, k60_buno_id, created_date, created_tantou_id) VALUES ('67413   JN90A-E   RB(300)', 2267, GETDATE(), 999);</v>
      </c>
    </row>
    <row r="1012" spans="1:6">
      <c r="A1012" s="316" t="s">
        <v>3744</v>
      </c>
      <c r="B1012" s="316" t="s">
        <v>1015</v>
      </c>
      <c r="C1012" s="316" t="str">
        <f t="shared" si="30"/>
        <v>2268</v>
      </c>
      <c r="D1012" s="333" t="s">
        <v>5704</v>
      </c>
      <c r="E1012" s="333" t="s">
        <v>6747</v>
      </c>
      <c r="F1012" s="316" t="str">
        <f t="shared" si="31"/>
        <v>INSERT INTO UPK_TEST.upk_k60.k60_so_buno_link (os_buhin_no, k60_buno_id, created_date, created_tantou_id) VALUES ('75112   3NU0A     B309', 2268, GETDATE(), 999);</v>
      </c>
    </row>
    <row r="1013" spans="1:6">
      <c r="A1013" s="316" t="s">
        <v>3745</v>
      </c>
      <c r="B1013" s="316" t="s">
        <v>1016</v>
      </c>
      <c r="C1013" s="316" t="str">
        <f t="shared" si="30"/>
        <v>2269</v>
      </c>
      <c r="D1013" s="333" t="s">
        <v>1039</v>
      </c>
      <c r="E1013" s="333" t="s">
        <v>6748</v>
      </c>
      <c r="F1013" s="316" t="str">
        <f t="shared" si="31"/>
        <v>INSERT INTO UPK_TEST.upk_k60.k60_so_buno_link (os_buhin_no, k60_buno_id, created_date, created_tantou_id) VALUES ('75113   3NU0A     B309', 2269, GETDATE(), 999);</v>
      </c>
    </row>
    <row r="1014" spans="1:6">
      <c r="A1014" s="316" t="s">
        <v>3746</v>
      </c>
      <c r="B1014" s="316" t="s">
        <v>1017</v>
      </c>
      <c r="C1014" s="316" t="str">
        <f t="shared" si="30"/>
        <v>2270</v>
      </c>
      <c r="D1014" s="333" t="s">
        <v>1040</v>
      </c>
      <c r="E1014" s="333" t="s">
        <v>6749</v>
      </c>
      <c r="F1014" s="316" t="str">
        <f t="shared" si="31"/>
        <v>INSERT INTO UPK_TEST.upk_k60.k60_so_buno_link (os_buhin_no, k60_buno_id, created_date, created_tantou_id) VALUES ('75142   JN20A     B302', 2270, GETDATE(), 999);</v>
      </c>
    </row>
    <row r="1015" spans="1:6">
      <c r="A1015" s="316" t="s">
        <v>3747</v>
      </c>
      <c r="B1015" s="316" t="s">
        <v>1018</v>
      </c>
      <c r="C1015" s="316" t="str">
        <f t="shared" si="30"/>
        <v>2271</v>
      </c>
      <c r="D1015" s="333" t="s">
        <v>1041</v>
      </c>
      <c r="E1015" s="333" t="s">
        <v>6750</v>
      </c>
      <c r="F1015" s="316" t="str">
        <f t="shared" si="31"/>
        <v>INSERT INTO UPK_TEST.upk_k60.k60_so_buno_link (os_buhin_no, k60_buno_id, created_date, created_tantou_id) VALUES ('75143   JN20A     B302', 2271, GETDATE(), 999);</v>
      </c>
    </row>
    <row r="1016" spans="1:6">
      <c r="A1016" s="316" t="s">
        <v>3748</v>
      </c>
      <c r="B1016" s="316" t="s">
        <v>1019</v>
      </c>
      <c r="C1016" s="316" t="str">
        <f t="shared" si="30"/>
        <v>2272</v>
      </c>
      <c r="D1016" s="333" t="s">
        <v>1042</v>
      </c>
      <c r="E1016" s="333" t="s">
        <v>6751</v>
      </c>
      <c r="F1016" s="316" t="str">
        <f t="shared" si="31"/>
        <v>INSERT INTO UPK_TEST.upk_k60.k60_so_buno_link (os_buhin_no, k60_buno_id, created_date, created_tantou_id) VALUES ('75313   3NU0A     K70', 2272, GETDATE(), 999);</v>
      </c>
    </row>
    <row r="1017" spans="1:6">
      <c r="A1017" s="316" t="s">
        <v>3749</v>
      </c>
      <c r="B1017" s="316" t="s">
        <v>5698</v>
      </c>
      <c r="C1017" s="316" t="str">
        <f t="shared" si="30"/>
        <v>2273</v>
      </c>
      <c r="D1017" s="333" t="s">
        <v>5705</v>
      </c>
      <c r="E1017" s="333" t="s">
        <v>6752</v>
      </c>
      <c r="F1017" s="316" t="str">
        <f t="shared" si="31"/>
        <v>INSERT INTO UPK_TEST.upk_k60.k60_so_buno_link (os_buhin_no, k60_buno_id, created_date, created_tantou_id) VALUES ('75528/9 JN20A     W70', 2273, GETDATE(), 999);</v>
      </c>
    </row>
    <row r="1018" spans="1:6">
      <c r="A1018" s="316" t="s">
        <v>3750</v>
      </c>
      <c r="B1018" s="316" t="s">
        <v>1020</v>
      </c>
      <c r="C1018" s="316" t="str">
        <f t="shared" si="30"/>
        <v>2274</v>
      </c>
      <c r="D1018" s="333" t="s">
        <v>5706</v>
      </c>
      <c r="E1018" s="333" t="s">
        <v>6753</v>
      </c>
      <c r="F1018" s="316" t="str">
        <f t="shared" si="31"/>
        <v>INSERT INTO UPK_TEST.upk_k60.k60_so_buno_link (os_buhin_no, k60_buno_id, created_date, created_tantou_id) VALUES ('76316   JN20A     B301', 2274, GETDATE(), 999);</v>
      </c>
    </row>
    <row r="1019" spans="1:6">
      <c r="A1019" s="316" t="s">
        <v>3751</v>
      </c>
      <c r="B1019" s="316" t="s">
        <v>1021</v>
      </c>
      <c r="C1019" s="316" t="str">
        <f t="shared" si="30"/>
        <v>2275</v>
      </c>
      <c r="D1019" s="333" t="s">
        <v>1043</v>
      </c>
      <c r="E1019" s="333" t="s">
        <v>6754</v>
      </c>
      <c r="F1019" s="316" t="str">
        <f t="shared" si="31"/>
        <v>INSERT INTO UPK_TEST.upk_k60.k60_so_buno_link (os_buhin_no, k60_buno_id, created_date, created_tantou_id) VALUES ('76317   JN20A     B301', 2275, GETDATE(), 999);</v>
      </c>
    </row>
    <row r="1020" spans="1:6">
      <c r="A1020" s="316" t="s">
        <v>3752</v>
      </c>
      <c r="B1020" s="316" t="s">
        <v>1022</v>
      </c>
      <c r="C1020" s="316" t="str">
        <f t="shared" si="30"/>
        <v>2276</v>
      </c>
      <c r="D1020" s="333" t="s">
        <v>1044</v>
      </c>
      <c r="E1020" s="333" t="s">
        <v>6755</v>
      </c>
      <c r="F1020" s="316" t="str">
        <f t="shared" si="31"/>
        <v>INSERT INTO UPK_TEST.upk_k60.k60_so_buno_link (os_buhin_no, k60_buno_id, created_date, created_tantou_id) VALUES ('76426   JN20A     B309', 2276, GETDATE(), 999);</v>
      </c>
    </row>
    <row r="1021" spans="1:6">
      <c r="A1021" s="316" t="s">
        <v>3753</v>
      </c>
      <c r="B1021" s="316" t="s">
        <v>1023</v>
      </c>
      <c r="C1021" s="316" t="str">
        <f t="shared" si="30"/>
        <v>2277</v>
      </c>
      <c r="D1021" s="333" t="s">
        <v>1045</v>
      </c>
      <c r="E1021" s="333" t="s">
        <v>6756</v>
      </c>
      <c r="F1021" s="316" t="str">
        <f t="shared" si="31"/>
        <v>INSERT INTO UPK_TEST.upk_k60.k60_so_buno_link (os_buhin_no, k60_buno_id, created_date, created_tantou_id) VALUES ('76427   JN20A     B309', 2277, GETDATE(), 999);</v>
      </c>
    </row>
    <row r="1022" spans="1:6">
      <c r="A1022" s="316" t="s">
        <v>3754</v>
      </c>
      <c r="B1022" s="316" t="s">
        <v>1024</v>
      </c>
      <c r="C1022" s="316" t="str">
        <f t="shared" si="30"/>
        <v>2278</v>
      </c>
      <c r="D1022" s="333" t="s">
        <v>1046</v>
      </c>
      <c r="E1022" s="333" t="s">
        <v>6757</v>
      </c>
      <c r="F1022" s="316" t="str">
        <f t="shared" si="31"/>
        <v>INSERT INTO UPK_TEST.upk_k60.k60_so_buno_link (os_buhin_no, k60_buno_id, created_date, created_tantou_id) VALUES ('76516   JN20A     B309', 2278, GETDATE(), 999);</v>
      </c>
    </row>
    <row r="1023" spans="1:6">
      <c r="A1023" s="316" t="s">
        <v>3755</v>
      </c>
      <c r="B1023" s="316" t="s">
        <v>1025</v>
      </c>
      <c r="C1023" s="316" t="str">
        <f t="shared" si="30"/>
        <v>2279</v>
      </c>
      <c r="D1023" s="333" t="s">
        <v>1047</v>
      </c>
      <c r="E1023" s="333" t="s">
        <v>6758</v>
      </c>
      <c r="F1023" s="316" t="str">
        <f t="shared" si="31"/>
        <v>INSERT INTO UPK_TEST.upk_k60.k60_so_buno_link (os_buhin_no, k60_buno_id, created_date, created_tantou_id) VALUES ('76517   JN20A     B309', 2279, GETDATE(), 999);</v>
      </c>
    </row>
    <row r="1024" spans="1:6">
      <c r="A1024" s="316" t="s">
        <v>3756</v>
      </c>
      <c r="B1024" s="316" t="s">
        <v>1026</v>
      </c>
      <c r="C1024" s="316" t="str">
        <f t="shared" si="30"/>
        <v>2280</v>
      </c>
      <c r="D1024" s="333" t="s">
        <v>1048</v>
      </c>
      <c r="E1024" s="333" t="s">
        <v>6759</v>
      </c>
      <c r="F1024" s="316" t="str">
        <f t="shared" si="31"/>
        <v>INSERT INTO UPK_TEST.upk_k60.k60_so_buno_link (os_buhin_no, k60_buno_id, created_date, created_tantou_id) VALUES ('17285 1LA0A02 ZよりK70', 2280, GETDATE(), 999);</v>
      </c>
    </row>
    <row r="1025" spans="1:6">
      <c r="A1025" s="316" t="s">
        <v>3757</v>
      </c>
      <c r="B1025" s="316" t="s">
        <v>5699</v>
      </c>
      <c r="C1025" s="316" t="str">
        <f t="shared" si="30"/>
        <v>2281</v>
      </c>
      <c r="D1025" s="333" t="s">
        <v>1049</v>
      </c>
      <c r="E1025" s="333" t="s">
        <v>6760</v>
      </c>
      <c r="F1025" s="316" t="str">
        <f t="shared" si="31"/>
        <v>INSERT INTO UPK_TEST.upk_k60.k60_so_buno_link (os_buhin_no, k60_buno_id, created_date, created_tantou_id) VALUES ('75662/3 1LA0A   B309', 2281, GETDATE(), 999);</v>
      </c>
    </row>
    <row r="1026" spans="1:6">
      <c r="A1026" s="316" t="s">
        <v>3758</v>
      </c>
      <c r="B1026" s="316" t="s">
        <v>1027</v>
      </c>
      <c r="C1026" s="316" t="str">
        <f t="shared" si="30"/>
        <v>2282</v>
      </c>
      <c r="D1026" s="333" t="s">
        <v>1050</v>
      </c>
      <c r="E1026" s="333" t="s">
        <v>6761</v>
      </c>
      <c r="F1026" s="316" t="str">
        <f t="shared" si="31"/>
        <v>INSERT INTO UPK_TEST.upk_k60.k60_so_buno_link (os_buhin_no, k60_buno_id, created_date, created_tantou_id) VALUES ('74366   1LA0B  P321外転 B309', 2282, GETDATE(), 999);</v>
      </c>
    </row>
    <row r="1027" spans="1:6">
      <c r="A1027" s="316" t="s">
        <v>3759</v>
      </c>
      <c r="B1027" s="316" t="s">
        <v>1028</v>
      </c>
      <c r="C1027" s="316" t="str">
        <f t="shared" si="30"/>
        <v>2283</v>
      </c>
      <c r="D1027" s="333" t="s">
        <v>1051</v>
      </c>
      <c r="E1027" s="333" t="s">
        <v>6762</v>
      </c>
      <c r="F1027" s="316" t="str">
        <f t="shared" si="31"/>
        <v>INSERT INTO UPK_TEST.upk_k60.k60_so_buno_link (os_buhin_no, k60_buno_id, created_date, created_tantou_id) VALUES ('74542   1LA0A     K70', 2283, GETDATE(), 999);</v>
      </c>
    </row>
    <row r="1028" spans="1:6">
      <c r="A1028" s="316" t="s">
        <v>3760</v>
      </c>
      <c r="B1028" s="316" t="s">
        <v>1029</v>
      </c>
      <c r="C1028" s="316" t="str">
        <f t="shared" si="30"/>
        <v>2284</v>
      </c>
      <c r="D1028" s="333" t="s">
        <v>1052</v>
      </c>
      <c r="E1028" s="333" t="s">
        <v>6763</v>
      </c>
      <c r="F1028" s="316" t="str">
        <f t="shared" si="31"/>
        <v>INSERT INTO UPK_TEST.upk_k60.k60_so_buno_link (os_buhin_no, k60_buno_id, created_date, created_tantou_id) VALUES ('75442   1LA0A     B309', 2284, GETDATE(), 999);</v>
      </c>
    </row>
    <row r="1029" spans="1:6">
      <c r="A1029" s="316" t="s">
        <v>3761</v>
      </c>
      <c r="B1029" s="316" t="s">
        <v>5700</v>
      </c>
      <c r="C1029" s="316" t="str">
        <f t="shared" si="30"/>
        <v>2285</v>
      </c>
      <c r="D1029" s="333" t="s">
        <v>1053</v>
      </c>
      <c r="E1029" s="333" t="s">
        <v>6764</v>
      </c>
      <c r="F1029" s="316" t="str">
        <f t="shared" si="31"/>
        <v>INSERT INTO UPK_TEST.upk_k60.k60_so_buno_link (os_buhin_no, k60_buno_id, created_date, created_tantou_id) VALUES ('75522/3 1LA0A     K70', 2285, GETDATE(), 999);</v>
      </c>
    </row>
    <row r="1030" spans="1:6">
      <c r="A1030" s="316" t="s">
        <v>3762</v>
      </c>
      <c r="B1030" s="316" t="s">
        <v>1030</v>
      </c>
      <c r="C1030" s="316" t="str">
        <f t="shared" ref="C1030:C1093" si="32">VLOOKUP($B1030,$D$5:$E$2000,2,FALSE)</f>
        <v>2286</v>
      </c>
      <c r="D1030" s="333" t="s">
        <v>1054</v>
      </c>
      <c r="E1030" s="333" t="s">
        <v>6765</v>
      </c>
      <c r="F1030" s="316" t="str">
        <f t="shared" ref="F1030:F1093" si="33">$P$2&amp;"'"&amp;$A1030&amp;"', "&amp;$C1030&amp;", GETDATE(), 999);"</f>
        <v>INSERT INTO UPK_TEST.upk_k60.k60_so_buno_link (os_buhin_no, k60_buno_id, created_date, created_tantou_id) VALUES ('75617   1LA0A     K70', 2286, GETDATE(), 999);</v>
      </c>
    </row>
    <row r="1031" spans="1:6">
      <c r="A1031" s="316" t="s">
        <v>3763</v>
      </c>
      <c r="B1031" s="316" t="s">
        <v>5701</v>
      </c>
      <c r="C1031" s="316" t="str">
        <f t="shared" si="32"/>
        <v>2287</v>
      </c>
      <c r="D1031" s="333" t="s">
        <v>1055</v>
      </c>
      <c r="E1031" s="333" t="s">
        <v>6766</v>
      </c>
      <c r="F1031" s="316" t="str">
        <f t="shared" si="33"/>
        <v>INSERT INTO UPK_TEST.upk_k60.k60_so_buno_link (os_buhin_no, k60_buno_id, created_date, created_tantou_id) VALUES ('85034/5 1LB0A01   B309', 2287, GETDATE(), 999);</v>
      </c>
    </row>
    <row r="1032" spans="1:6">
      <c r="A1032" s="316" t="s">
        <v>3764</v>
      </c>
      <c r="B1032" s="316" t="s">
        <v>5702</v>
      </c>
      <c r="C1032" s="316" t="str">
        <f t="shared" si="32"/>
        <v>2288</v>
      </c>
      <c r="D1032" s="333" t="s">
        <v>1056</v>
      </c>
      <c r="E1032" s="333" t="s">
        <v>6767</v>
      </c>
      <c r="F1032" s="316" t="str">
        <f t="shared" si="33"/>
        <v>INSERT INTO UPK_TEST.upk_k60.k60_so_buno_link (os_buhin_no, k60_buno_id, created_date, created_tantou_id) VALUES ('85034/5 1LB0A02   B309', 2288, GETDATE(), 999);</v>
      </c>
    </row>
    <row r="1033" spans="1:6">
      <c r="A1033" s="316" t="s">
        <v>3765</v>
      </c>
      <c r="B1033" s="316" t="s">
        <v>5534</v>
      </c>
      <c r="C1033" s="316" t="str">
        <f t="shared" si="32"/>
        <v>1389</v>
      </c>
      <c r="D1033" s="333" t="s">
        <v>1057</v>
      </c>
      <c r="E1033" s="333" t="s">
        <v>6768</v>
      </c>
      <c r="F1033" s="316" t="str">
        <f t="shared" si="33"/>
        <v>INSERT INTO UPK_TEST.upk_k60.k60_so_buno_link (os_buhin_no, k60_buno_id, created_date, created_tantou_id) VALUES ('745B6/7 1LA0A Rより K70', 1389, GETDATE(), 999);</v>
      </c>
    </row>
    <row r="1034" spans="1:6">
      <c r="A1034" s="316" t="s">
        <v>3766</v>
      </c>
      <c r="B1034" s="316" t="s">
        <v>1031</v>
      </c>
      <c r="C1034" s="316" t="str">
        <f t="shared" si="32"/>
        <v>2289</v>
      </c>
      <c r="D1034" s="333" t="s">
        <v>1058</v>
      </c>
      <c r="E1034" s="333" t="s">
        <v>6769</v>
      </c>
      <c r="F1034" s="316" t="str">
        <f t="shared" si="33"/>
        <v>INSERT INTO UPK_TEST.upk_k60.k60_so_buno_link (os_buhin_no, k60_buno_id, created_date, created_tantou_id) VALUES ('75112   1JA0A     K70', 2289, GETDATE(), 999);</v>
      </c>
    </row>
    <row r="1035" spans="1:6">
      <c r="A1035" s="316" t="s">
        <v>3767</v>
      </c>
      <c r="B1035" s="316" t="s">
        <v>1032</v>
      </c>
      <c r="C1035" s="316" t="str">
        <f t="shared" si="32"/>
        <v>2290</v>
      </c>
      <c r="D1035" s="333" t="s">
        <v>1059</v>
      </c>
      <c r="E1035" s="333" t="s">
        <v>6770</v>
      </c>
      <c r="F1035" s="316" t="str">
        <f t="shared" si="33"/>
        <v>INSERT INTO UPK_TEST.upk_k60.k60_so_buno_link (os_buhin_no, k60_buno_id, created_date, created_tantou_id) VALUES ('75113   1JA0A     K70', 2290, GETDATE(), 999);</v>
      </c>
    </row>
    <row r="1036" spans="1:6">
      <c r="A1036" s="316" t="s">
        <v>3768</v>
      </c>
      <c r="B1036" s="316" t="s">
        <v>1033</v>
      </c>
      <c r="C1036" s="316" t="str">
        <f t="shared" si="32"/>
        <v>2291</v>
      </c>
      <c r="D1036" s="333" t="s">
        <v>1060</v>
      </c>
      <c r="E1036" s="333" t="s">
        <v>6771</v>
      </c>
      <c r="F1036" s="316" t="str">
        <f t="shared" si="33"/>
        <v>INSERT INTO UPK_TEST.upk_k60.k60_so_buno_link (os_buhin_no, k60_buno_id, created_date, created_tantou_id) VALUES ('75134   1JA0A     X70', 2291, GETDATE(), 999);</v>
      </c>
    </row>
    <row r="1037" spans="1:6">
      <c r="A1037" s="316" t="s">
        <v>3769</v>
      </c>
      <c r="B1037" s="316" t="s">
        <v>1034</v>
      </c>
      <c r="C1037" s="316" t="str">
        <f t="shared" si="32"/>
        <v>2292</v>
      </c>
      <c r="D1037" s="333" t="s">
        <v>1061</v>
      </c>
      <c r="E1037" s="333" t="s">
        <v>6772</v>
      </c>
      <c r="F1037" s="316" t="str">
        <f t="shared" si="33"/>
        <v>INSERT INTO UPK_TEST.upk_k60.k60_so_buno_link (os_buhin_no, k60_buno_id, created_date, created_tantou_id) VALUES ('75135   1JA0A     X70', 2292, GETDATE(), 999);</v>
      </c>
    </row>
    <row r="1038" spans="1:6">
      <c r="A1038" s="316" t="s">
        <v>3770</v>
      </c>
      <c r="B1038" s="316" t="s">
        <v>1035</v>
      </c>
      <c r="C1038" s="316" t="str">
        <f t="shared" si="32"/>
        <v>2293</v>
      </c>
      <c r="D1038" s="333" t="s">
        <v>1062</v>
      </c>
      <c r="E1038" s="333" t="s">
        <v>6773</v>
      </c>
      <c r="F1038" s="316" t="str">
        <f t="shared" si="33"/>
        <v>INSERT INTO UPK_TEST.upk_k60.k60_so_buno_link (os_buhin_no, k60_buno_id, created_date, created_tantou_id) VALUES ('75126   1JB0A     B309', 2293, GETDATE(), 999);</v>
      </c>
    </row>
    <row r="1039" spans="1:6">
      <c r="A1039" s="316" t="s">
        <v>3771</v>
      </c>
      <c r="B1039" s="316" t="s">
        <v>1036</v>
      </c>
      <c r="C1039" s="316" t="str">
        <f t="shared" si="32"/>
        <v>2294</v>
      </c>
      <c r="D1039" s="333" t="s">
        <v>1063</v>
      </c>
      <c r="E1039" s="333" t="s">
        <v>6774</v>
      </c>
      <c r="F1039" s="316" t="str">
        <f t="shared" si="33"/>
        <v>INSERT INTO UPK_TEST.upk_k60.k60_so_buno_link (os_buhin_no, k60_buno_id, created_date, created_tantou_id) VALUES ('75127   1GR0A     B309', 2294, GETDATE(), 999);</v>
      </c>
    </row>
    <row r="1040" spans="1:6">
      <c r="A1040" s="316" t="s">
        <v>3772</v>
      </c>
      <c r="B1040" s="316" t="s">
        <v>1037</v>
      </c>
      <c r="C1040" s="316" t="str">
        <f t="shared" si="32"/>
        <v>2295</v>
      </c>
      <c r="D1040" s="333" t="s">
        <v>1064</v>
      </c>
      <c r="E1040" s="333" t="s">
        <v>6775</v>
      </c>
      <c r="F1040" s="316" t="str">
        <f t="shared" si="33"/>
        <v>INSERT INTO UPK_TEST.upk_k60.k60_so_buno_link (os_buhin_no, k60_buno_id, created_date, created_tantou_id) VALUES ('75512   1JA0A     X70', 2295, GETDATE(), 999);</v>
      </c>
    </row>
    <row r="1041" spans="1:6">
      <c r="A1041" s="316" t="s">
        <v>3773</v>
      </c>
      <c r="B1041" s="316" t="s">
        <v>1038</v>
      </c>
      <c r="C1041" s="316" t="str">
        <f t="shared" si="32"/>
        <v>2296</v>
      </c>
      <c r="D1041" s="333" t="s">
        <v>1065</v>
      </c>
      <c r="E1041" s="333" t="s">
        <v>6776</v>
      </c>
      <c r="F1041" s="316" t="str">
        <f t="shared" si="33"/>
        <v>INSERT INTO UPK_TEST.upk_k60.k60_so_buno_link (os_buhin_no, k60_buno_id, created_date, created_tantou_id) VALUES ('75513   1JA0A     X70', 2296, GETDATE(), 999);</v>
      </c>
    </row>
    <row r="1042" spans="1:6">
      <c r="A1042" s="316" t="s">
        <v>3774</v>
      </c>
      <c r="B1042" s="316" t="s">
        <v>5703</v>
      </c>
      <c r="C1042" s="316" t="str">
        <f t="shared" si="32"/>
        <v>2297</v>
      </c>
      <c r="D1042" s="333" t="s">
        <v>1066</v>
      </c>
      <c r="E1042" s="333" t="s">
        <v>6777</v>
      </c>
      <c r="F1042" s="316" t="str">
        <f t="shared" si="33"/>
        <v>INSERT INTO UPK_TEST.upk_k60.k60_so_buno_link (os_buhin_no, k60_buno_id, created_date, created_tantou_id) VALUES ('75522/3 1JA0A     K70', 2297, GETDATE(), 999);</v>
      </c>
    </row>
    <row r="1043" spans="1:6">
      <c r="A1043" s="316" t="s">
        <v>3775</v>
      </c>
      <c r="B1043" s="316" t="s">
        <v>5704</v>
      </c>
      <c r="C1043" s="316" t="str">
        <f t="shared" si="32"/>
        <v>2298</v>
      </c>
      <c r="D1043" s="333" t="s">
        <v>1067</v>
      </c>
      <c r="E1043" s="333" t="s">
        <v>6778</v>
      </c>
      <c r="F1043" s="316" t="str">
        <f t="shared" si="33"/>
        <v>INSERT INTO UPK_TEST.upk_k60.k60_so_buno_link (os_buhin_no, k60_buno_id, created_date, created_tantou_id) VALUES ('76428/9 1JA0A     B301', 2298, GETDATE(), 999);</v>
      </c>
    </row>
    <row r="1044" spans="1:6">
      <c r="A1044" s="316" t="s">
        <v>3776</v>
      </c>
      <c r="B1044" s="316" t="s">
        <v>1039</v>
      </c>
      <c r="C1044" s="316" t="str">
        <f t="shared" si="32"/>
        <v>2299</v>
      </c>
      <c r="D1044" s="333" t="s">
        <v>1068</v>
      </c>
      <c r="E1044" s="333" t="s">
        <v>6779</v>
      </c>
      <c r="F1044" s="316" t="str">
        <f t="shared" si="33"/>
        <v>INSERT INTO UPK_TEST.upk_k60.k60_so_buno_link (os_buhin_no, k60_buno_id, created_date, created_tantou_id) VALUES ('76586   1JA0A     K70', 2299, GETDATE(), 999);</v>
      </c>
    </row>
    <row r="1045" spans="1:6">
      <c r="A1045" s="316" t="s">
        <v>3777</v>
      </c>
      <c r="B1045" s="316" t="s">
        <v>1040</v>
      </c>
      <c r="C1045" s="316" t="str">
        <f t="shared" si="32"/>
        <v>2300</v>
      </c>
      <c r="D1045" s="333" t="s">
        <v>1069</v>
      </c>
      <c r="E1045" s="333" t="s">
        <v>6780</v>
      </c>
      <c r="F1045" s="316" t="str">
        <f t="shared" si="33"/>
        <v>INSERT INTO UPK_TEST.upk_k60.k60_so_buno_link (os_buhin_no, k60_buno_id, created_date, created_tantou_id) VALUES ('76587   1JA0A     K70', 2300, GETDATE(), 999);</v>
      </c>
    </row>
    <row r="1046" spans="1:6">
      <c r="A1046" s="316" t="s">
        <v>3778</v>
      </c>
      <c r="B1046" s="316" t="s">
        <v>1041</v>
      </c>
      <c r="C1046" s="316" t="str">
        <f t="shared" si="32"/>
        <v>2301</v>
      </c>
      <c r="D1046" s="333" t="s">
        <v>1070</v>
      </c>
      <c r="E1046" s="333" t="s">
        <v>6781</v>
      </c>
      <c r="F1046" s="316" t="str">
        <f t="shared" si="33"/>
        <v>INSERT INTO UPK_TEST.upk_k60.k60_so_buno_link (os_buhin_no, k60_buno_id, created_date, created_tantou_id) VALUES ('76542   6AX0A     K70', 2301, GETDATE(), 999);</v>
      </c>
    </row>
    <row r="1047" spans="1:6">
      <c r="A1047" s="316" t="s">
        <v>3779</v>
      </c>
      <c r="B1047" s="316" t="s">
        <v>1042</v>
      </c>
      <c r="C1047" s="316" t="str">
        <f t="shared" si="32"/>
        <v>2302</v>
      </c>
      <c r="D1047" s="333" t="s">
        <v>1071</v>
      </c>
      <c r="E1047" s="333" t="s">
        <v>6782</v>
      </c>
      <c r="F1047" s="316" t="str">
        <f t="shared" si="33"/>
        <v>INSERT INTO UPK_TEST.upk_k60.k60_so_buno_link (os_buhin_no, k60_buno_id, created_date, created_tantou_id) VALUES ('76543   6AX0A     K70', 2302, GETDATE(), 999);</v>
      </c>
    </row>
    <row r="1048" spans="1:6">
      <c r="A1048" s="316" t="s">
        <v>3780</v>
      </c>
      <c r="B1048" s="316" t="s">
        <v>430</v>
      </c>
      <c r="C1048" s="316" t="str">
        <f t="shared" si="32"/>
        <v>1407</v>
      </c>
      <c r="D1048" s="333" t="s">
        <v>1072</v>
      </c>
      <c r="E1048" s="333" t="s">
        <v>6783</v>
      </c>
      <c r="F1048" s="316" t="str">
        <f t="shared" si="33"/>
        <v>INSERT INTO UPK_TEST.upk_k60.k60_so_buno_link (os_buhin_no, k60_buno_id, created_date, created_tantou_id) VALUES ('74283 3XA0A Rより K70シン', 1407, GETDATE(), 999);</v>
      </c>
    </row>
    <row r="1049" spans="1:6">
      <c r="A1049" s="316" t="s">
        <v>3781</v>
      </c>
      <c r="B1049" s="316" t="s">
        <v>431</v>
      </c>
      <c r="C1049" s="316" t="str">
        <f t="shared" si="32"/>
        <v>1408</v>
      </c>
      <c r="D1049" s="333" t="s">
        <v>1073</v>
      </c>
      <c r="E1049" s="333" t="s">
        <v>6784</v>
      </c>
      <c r="F1049" s="316" t="str">
        <f t="shared" si="33"/>
        <v>INSERT INTO UPK_TEST.upk_k60.k60_so_buno_link (os_buhin_no, k60_buno_id, created_date, created_tantou_id) VALUES ('74283 3XA0B Rより K70シン', 1408, GETDATE(), 999);</v>
      </c>
    </row>
    <row r="1050" spans="1:6">
      <c r="A1050" s="316" t="s">
        <v>3782</v>
      </c>
      <c r="B1050" s="316" t="s">
        <v>5671</v>
      </c>
      <c r="C1050" s="316" t="str">
        <f t="shared" si="32"/>
        <v>2111</v>
      </c>
      <c r="D1050" s="333" t="s">
        <v>1074</v>
      </c>
      <c r="E1050" s="333" t="s">
        <v>6785</v>
      </c>
      <c r="F1050" s="316" t="str">
        <f t="shared" si="33"/>
        <v>INSERT INTO UPK_TEST.upk_k60.k60_so_buno_link (os_buhin_no, k60_buno_id, created_date, created_tantou_id) VALUES ('61212/3 3XA0A    W⇒Z Bへ', 2111, GETDATE(), 999);</v>
      </c>
    </row>
    <row r="1051" spans="1:6">
      <c r="A1051" s="316" t="s">
        <v>3783</v>
      </c>
      <c r="B1051" s="316" t="s">
        <v>5672</v>
      </c>
      <c r="C1051" s="316" t="str">
        <f t="shared" si="32"/>
        <v>2112</v>
      </c>
      <c r="D1051" s="333" t="s">
        <v>5707</v>
      </c>
      <c r="E1051" s="333" t="s">
        <v>6786</v>
      </c>
      <c r="F1051" s="316" t="str">
        <f t="shared" si="33"/>
        <v>INSERT INTO UPK_TEST.upk_k60.k60_so_buno_link (os_buhin_no, k60_buno_id, created_date, created_tantou_id) VALUES ('61212/3 3XA0A/3XE0A  W⇒Z Bへ', 2112, GETDATE(), 999);</v>
      </c>
    </row>
    <row r="1052" spans="1:6">
      <c r="A1052" s="316" t="s">
        <v>3784</v>
      </c>
      <c r="B1052" s="316" t="s">
        <v>5673</v>
      </c>
      <c r="C1052" s="316" t="str">
        <f t="shared" si="32"/>
        <v>2113</v>
      </c>
      <c r="D1052" s="333" t="s">
        <v>5708</v>
      </c>
      <c r="E1052" s="333" t="s">
        <v>6787</v>
      </c>
      <c r="F1052" s="316" t="str">
        <f t="shared" si="33"/>
        <v>INSERT INTO UPK_TEST.upk_k60.k60_so_buno_link (os_buhin_no, k60_buno_id, created_date, created_tantou_id) VALUES ('61212/3 3XA2A    W⇒Z Bへ', 2113, GETDATE(), 999);</v>
      </c>
    </row>
    <row r="1053" spans="1:6">
      <c r="A1053" s="316" t="s">
        <v>3785</v>
      </c>
      <c r="B1053" s="316" t="s">
        <v>5674</v>
      </c>
      <c r="C1053" s="316" t="str">
        <f t="shared" si="32"/>
        <v>2114</v>
      </c>
      <c r="D1053" s="333" t="s">
        <v>1075</v>
      </c>
      <c r="E1053" s="333" t="s">
        <v>6788</v>
      </c>
      <c r="F1053" s="316" t="str">
        <f t="shared" si="33"/>
        <v>INSERT INTO UPK_TEST.upk_k60.k60_so_buno_link (os_buhin_no, k60_buno_id, created_date, created_tantou_id) VALUES ('61212/3 3XE2A/3XA2A  W⇒Z Bへ', 2114, GETDATE(), 999);</v>
      </c>
    </row>
    <row r="1054" spans="1:6">
      <c r="A1054" s="316" t="s">
        <v>3786</v>
      </c>
      <c r="B1054" s="316" t="s">
        <v>5705</v>
      </c>
      <c r="C1054" s="316" t="str">
        <f t="shared" si="32"/>
        <v>2303</v>
      </c>
      <c r="D1054" s="333" t="s">
        <v>1076</v>
      </c>
      <c r="E1054" s="333" t="s">
        <v>6789</v>
      </c>
      <c r="F1054" s="316" t="str">
        <f t="shared" si="33"/>
        <v>INSERT INTO UPK_TEST.upk_k60.k60_so_buno_link (os_buhin_no, k60_buno_id, created_date, created_tantou_id) VALUES ('54292/3 3XA0A   ZよりK70シン', 2303, GETDATE(), 999);</v>
      </c>
    </row>
    <row r="1055" spans="1:6">
      <c r="A1055" s="316" t="s">
        <v>3787</v>
      </c>
      <c r="B1055" s="316" t="s">
        <v>5706</v>
      </c>
      <c r="C1055" s="316" t="str">
        <f t="shared" si="32"/>
        <v>2304</v>
      </c>
      <c r="D1055" s="333" t="s">
        <v>1077</v>
      </c>
      <c r="E1055" s="333" t="s">
        <v>6790</v>
      </c>
      <c r="F1055" s="316" t="str">
        <f t="shared" si="33"/>
        <v>INSERT INTO UPK_TEST.upk_k60.k60_so_buno_link (os_buhin_no, k60_buno_id, created_date, created_tantou_id) VALUES ('54294/5 5YJ0A/3XA0A  K70シン', 2304, GETDATE(), 999);</v>
      </c>
    </row>
    <row r="1056" spans="1:6">
      <c r="A1056" s="316" t="s">
        <v>3788</v>
      </c>
      <c r="B1056" s="316" t="s">
        <v>891</v>
      </c>
      <c r="C1056" s="316" t="str">
        <f t="shared" si="32"/>
        <v>2121</v>
      </c>
      <c r="D1056" s="333" t="s">
        <v>1078</v>
      </c>
      <c r="E1056" s="333" t="s">
        <v>6791</v>
      </c>
      <c r="F1056" s="316" t="str">
        <f t="shared" si="33"/>
        <v>INSERT INTO UPK_TEST.upk_k60.k60_so_buno_link (os_buhin_no, k60_buno_id, created_date, created_tantou_id) VALUES ('74329   3XN0A  　 Bへ', 2121, GETDATE(), 999);</v>
      </c>
    </row>
    <row r="1057" spans="1:6">
      <c r="A1057" s="316" t="s">
        <v>3789</v>
      </c>
      <c r="B1057" s="316" t="s">
        <v>1043</v>
      </c>
      <c r="C1057" s="316" t="str">
        <f t="shared" si="32"/>
        <v>2305</v>
      </c>
      <c r="D1057" s="333" t="s">
        <v>5709</v>
      </c>
      <c r="E1057" s="333" t="s">
        <v>6792</v>
      </c>
      <c r="F1057" s="316" t="str">
        <f t="shared" si="33"/>
        <v>INSERT INTO UPK_TEST.upk_k60.k60_so_buno_link (os_buhin_no, k60_buno_id, created_date, created_tantou_id) VALUES ('75126   5YJ0A    K70', 2305, GETDATE(), 999);</v>
      </c>
    </row>
    <row r="1058" spans="1:6">
      <c r="A1058" s="316" t="s">
        <v>3790</v>
      </c>
      <c r="B1058" s="316" t="s">
        <v>1044</v>
      </c>
      <c r="C1058" s="316" t="str">
        <f t="shared" si="32"/>
        <v>2306</v>
      </c>
      <c r="D1058" s="333" t="s">
        <v>1079</v>
      </c>
      <c r="E1058" s="333" t="s">
        <v>6793</v>
      </c>
      <c r="F1058" s="316" t="str">
        <f t="shared" si="33"/>
        <v>INSERT INTO UPK_TEST.upk_k60.k60_so_buno_link (os_buhin_no, k60_buno_id, created_date, created_tantou_id) VALUES ('75126   3XE0A    K70', 2306, GETDATE(), 999);</v>
      </c>
    </row>
    <row r="1059" spans="1:6">
      <c r="A1059" s="316" t="s">
        <v>3791</v>
      </c>
      <c r="B1059" s="316" t="s">
        <v>1045</v>
      </c>
      <c r="C1059" s="316" t="str">
        <f t="shared" si="32"/>
        <v>2307</v>
      </c>
      <c r="D1059" s="333" t="s">
        <v>1080</v>
      </c>
      <c r="E1059" s="333" t="s">
        <v>6794</v>
      </c>
      <c r="F1059" s="316" t="str">
        <f t="shared" si="33"/>
        <v>INSERT INTO UPK_TEST.upk_k60.k60_so_buno_link (os_buhin_no, k60_buno_id, created_date, created_tantou_id) VALUES ('75126   3XF0A    K70', 2307, GETDATE(), 999);</v>
      </c>
    </row>
    <row r="1060" spans="1:6">
      <c r="A1060" s="316" t="s">
        <v>3792</v>
      </c>
      <c r="B1060" s="316" t="s">
        <v>1046</v>
      </c>
      <c r="C1060" s="316" t="str">
        <f t="shared" si="32"/>
        <v>2308</v>
      </c>
      <c r="D1060" s="333" t="s">
        <v>1081</v>
      </c>
      <c r="E1060" s="333" t="s">
        <v>6795</v>
      </c>
      <c r="F1060" s="316" t="str">
        <f t="shared" si="33"/>
        <v>INSERT INTO UPK_TEST.upk_k60.k60_so_buno_link (os_buhin_no, k60_buno_id, created_date, created_tantou_id) VALUES ('75126   3XY0A    K70', 2308, GETDATE(), 999);</v>
      </c>
    </row>
    <row r="1061" spans="1:6">
      <c r="A1061" s="316" t="s">
        <v>3793</v>
      </c>
      <c r="B1061" s="316" t="s">
        <v>1047</v>
      </c>
      <c r="C1061" s="316" t="str">
        <f t="shared" si="32"/>
        <v>2309</v>
      </c>
      <c r="D1061" s="333" t="s">
        <v>1082</v>
      </c>
      <c r="E1061" s="333" t="s">
        <v>6796</v>
      </c>
      <c r="F1061" s="316" t="str">
        <f t="shared" si="33"/>
        <v>INSERT INTO UPK_TEST.upk_k60.k60_so_buno_link (os_buhin_no, k60_buno_id, created_date, created_tantou_id) VALUES ('75127   5YJ0A    K70', 2309, GETDATE(), 999);</v>
      </c>
    </row>
    <row r="1062" spans="1:6">
      <c r="A1062" s="316" t="s">
        <v>3794</v>
      </c>
      <c r="B1062" s="316" t="s">
        <v>1048</v>
      </c>
      <c r="C1062" s="316" t="str">
        <f t="shared" si="32"/>
        <v>2310</v>
      </c>
      <c r="D1062" s="333" t="s">
        <v>1083</v>
      </c>
      <c r="E1062" s="333" t="s">
        <v>6797</v>
      </c>
      <c r="F1062" s="316" t="str">
        <f t="shared" si="33"/>
        <v>INSERT INTO UPK_TEST.upk_k60.k60_so_buno_link (os_buhin_no, k60_buno_id, created_date, created_tantou_id) VALUES ('75127   3XE0A    K70', 2310, GETDATE(), 999);</v>
      </c>
    </row>
    <row r="1063" spans="1:6">
      <c r="A1063" s="316" t="s">
        <v>3795</v>
      </c>
      <c r="B1063" s="316" t="s">
        <v>1049</v>
      </c>
      <c r="C1063" s="316" t="str">
        <f t="shared" si="32"/>
        <v>2311</v>
      </c>
      <c r="D1063" s="333" t="s">
        <v>5710</v>
      </c>
      <c r="E1063" s="333" t="s">
        <v>6798</v>
      </c>
      <c r="F1063" s="316" t="str">
        <f t="shared" si="33"/>
        <v>INSERT INTO UPK_TEST.upk_k60.k60_so_buno_link (os_buhin_no, k60_buno_id, created_date, created_tantou_id) VALUES ('75127   3XF0A    K70', 2311, GETDATE(), 999);</v>
      </c>
    </row>
    <row r="1064" spans="1:6">
      <c r="A1064" s="316" t="s">
        <v>3796</v>
      </c>
      <c r="B1064" s="316" t="s">
        <v>1050</v>
      </c>
      <c r="C1064" s="316" t="str">
        <f t="shared" si="32"/>
        <v>2312</v>
      </c>
      <c r="D1064" s="333" t="s">
        <v>1084</v>
      </c>
      <c r="E1064" s="333" t="s">
        <v>6799</v>
      </c>
      <c r="F1064" s="316" t="str">
        <f t="shared" si="33"/>
        <v>INSERT INTO UPK_TEST.upk_k60.k60_so_buno_link (os_buhin_no, k60_buno_id, created_date, created_tantou_id) VALUES ('75127   3XY0A    K70', 2312, GETDATE(), 999);</v>
      </c>
    </row>
    <row r="1065" spans="1:6">
      <c r="A1065" s="316" t="s">
        <v>3797</v>
      </c>
      <c r="B1065" s="316" t="s">
        <v>1051</v>
      </c>
      <c r="C1065" s="316" t="str">
        <f t="shared" si="32"/>
        <v>2313</v>
      </c>
      <c r="D1065" s="333" t="s">
        <v>1085</v>
      </c>
      <c r="E1065" s="333" t="s">
        <v>6800</v>
      </c>
      <c r="F1065" s="316" t="str">
        <f t="shared" si="33"/>
        <v>INSERT INTO UPK_TEST.upk_k60.k60_so_buno_link (os_buhin_no, k60_buno_id, created_date, created_tantou_id) VALUES ('75134   3XA0A    K70', 2313, GETDATE(), 999);</v>
      </c>
    </row>
    <row r="1066" spans="1:6">
      <c r="A1066" s="316" t="s">
        <v>3798</v>
      </c>
      <c r="B1066" s="316" t="s">
        <v>1052</v>
      </c>
      <c r="C1066" s="316" t="str">
        <f t="shared" si="32"/>
        <v>2314</v>
      </c>
      <c r="D1066" s="333" t="s">
        <v>1086</v>
      </c>
      <c r="E1066" s="333" t="s">
        <v>6801</v>
      </c>
      <c r="F1066" s="316" t="str">
        <f t="shared" si="33"/>
        <v>INSERT INTO UPK_TEST.upk_k60.k60_so_buno_link (os_buhin_no, k60_buno_id, created_date, created_tantou_id) VALUES ('75135   3XA0A    K70', 2314, GETDATE(), 999);</v>
      </c>
    </row>
    <row r="1067" spans="1:6">
      <c r="A1067" s="316" t="s">
        <v>3799</v>
      </c>
      <c r="B1067" s="316" t="s">
        <v>1053</v>
      </c>
      <c r="C1067" s="316" t="str">
        <f t="shared" si="32"/>
        <v>2315</v>
      </c>
      <c r="D1067" s="333" t="s">
        <v>1087</v>
      </c>
      <c r="E1067" s="333" t="s">
        <v>6802</v>
      </c>
      <c r="F1067" s="316" t="str">
        <f t="shared" si="33"/>
        <v>INSERT INTO UPK_TEST.upk_k60.k60_so_buno_link (os_buhin_no, k60_buno_id, created_date, created_tantou_id) VALUES ('75134   3XE0A    K70', 2315, GETDATE(), 999);</v>
      </c>
    </row>
    <row r="1068" spans="1:6">
      <c r="A1068" s="316" t="s">
        <v>3800</v>
      </c>
      <c r="B1068" s="316" t="s">
        <v>1054</v>
      </c>
      <c r="C1068" s="316" t="str">
        <f t="shared" si="32"/>
        <v>2316</v>
      </c>
      <c r="D1068" s="333" t="s">
        <v>1088</v>
      </c>
      <c r="E1068" s="333" t="s">
        <v>6803</v>
      </c>
      <c r="F1068" s="316" t="str">
        <f t="shared" si="33"/>
        <v>INSERT INTO UPK_TEST.upk_k60.k60_so_buno_link (os_buhin_no, k60_buno_id, created_date, created_tantou_id) VALUES ('75135   3XE0A    K70', 2316, GETDATE(), 999);</v>
      </c>
    </row>
    <row r="1069" spans="1:6">
      <c r="A1069" s="316" t="s">
        <v>3801</v>
      </c>
      <c r="B1069" s="316" t="s">
        <v>1055</v>
      </c>
      <c r="C1069" s="316" t="str">
        <f t="shared" si="32"/>
        <v>2317</v>
      </c>
      <c r="D1069" s="333" t="s">
        <v>1089</v>
      </c>
      <c r="E1069" s="333" t="s">
        <v>6804</v>
      </c>
      <c r="F1069" s="316" t="str">
        <f t="shared" si="33"/>
        <v>INSERT INTO UPK_TEST.upk_k60.k60_so_buno_link (os_buhin_no, k60_buno_id, created_date, created_tantou_id) VALUES ('751L7   3XA0A    K30', 2317, GETDATE(), 999);</v>
      </c>
    </row>
    <row r="1070" spans="1:6">
      <c r="A1070" s="316" t="s">
        <v>3802</v>
      </c>
      <c r="B1070" s="316" t="s">
        <v>1056</v>
      </c>
      <c r="C1070" s="316" t="str">
        <f t="shared" si="32"/>
        <v>2318</v>
      </c>
      <c r="D1070" s="333" t="s">
        <v>1090</v>
      </c>
      <c r="E1070" s="333" t="s">
        <v>6805</v>
      </c>
      <c r="F1070" s="316" t="str">
        <f t="shared" si="33"/>
        <v>INSERT INTO UPK_TEST.upk_k60.k60_so_buno_link (os_buhin_no, k60_buno_id, created_date, created_tantou_id) VALUES ('751L7   3XA0A-K  B302', 2318, GETDATE(), 999);</v>
      </c>
    </row>
    <row r="1071" spans="1:6">
      <c r="A1071" s="316" t="s">
        <v>3803</v>
      </c>
      <c r="B1071" s="316" t="s">
        <v>1057</v>
      </c>
      <c r="C1071" s="316" t="str">
        <f t="shared" si="32"/>
        <v>2319</v>
      </c>
      <c r="D1071" s="333" t="s">
        <v>1091</v>
      </c>
      <c r="E1071" s="333" t="s">
        <v>6806</v>
      </c>
      <c r="F1071" s="316" t="str">
        <f t="shared" si="33"/>
        <v>INSERT INTO UPK_TEST.upk_k60.k60_so_buno_link (os_buhin_no, k60_buno_id, created_date, created_tantou_id) VALUES ('751L7   3XE0A    B302', 2319, GETDATE(), 999);</v>
      </c>
    </row>
    <row r="1072" spans="1:6">
      <c r="A1072" s="316" t="s">
        <v>3804</v>
      </c>
      <c r="B1072" s="316" t="s">
        <v>1058</v>
      </c>
      <c r="C1072" s="316" t="str">
        <f t="shared" si="32"/>
        <v>2320</v>
      </c>
      <c r="D1072" s="333" t="s">
        <v>1092</v>
      </c>
      <c r="E1072" s="333" t="s">
        <v>6807</v>
      </c>
      <c r="F1072" s="316" t="str">
        <f t="shared" si="33"/>
        <v>INSERT INTO UPK_TEST.upk_k60.k60_so_buno_link (os_buhin_no, k60_buno_id, created_date, created_tantou_id) VALUES ('76372   3XB0AUF  B309シン', 2320, GETDATE(), 999);</v>
      </c>
    </row>
    <row r="1073" spans="1:6">
      <c r="A1073" s="316" t="s">
        <v>3805</v>
      </c>
      <c r="B1073" s="316" t="s">
        <v>1059</v>
      </c>
      <c r="C1073" s="316" t="str">
        <f t="shared" si="32"/>
        <v>2321</v>
      </c>
      <c r="D1073" s="333" t="s">
        <v>1093</v>
      </c>
      <c r="E1073" s="333" t="s">
        <v>6808</v>
      </c>
      <c r="F1073" s="316" t="str">
        <f t="shared" si="33"/>
        <v>INSERT INTO UPK_TEST.upk_k60.k60_so_buno_link (os_buhin_no, k60_buno_id, created_date, created_tantou_id) VALUES ('76373   3XB0AUF  B309シン', 2321, GETDATE(), 999);</v>
      </c>
    </row>
    <row r="1074" spans="1:6">
      <c r="A1074" s="316" t="s">
        <v>3806</v>
      </c>
      <c r="B1074" s="316" t="s">
        <v>1060</v>
      </c>
      <c r="C1074" s="316" t="str">
        <f t="shared" si="32"/>
        <v>2322</v>
      </c>
      <c r="D1074" s="333" t="s">
        <v>1094</v>
      </c>
      <c r="E1074" s="333" t="s">
        <v>6809</v>
      </c>
      <c r="F1074" s="316" t="str">
        <f t="shared" si="33"/>
        <v>INSERT INTO UPK_TEST.upk_k60.k60_so_buno_link (os_buhin_no, k60_buno_id, created_date, created_tantou_id) VALUES ('76372   3XD3A    B309シン', 2322, GETDATE(), 999);</v>
      </c>
    </row>
    <row r="1075" spans="1:6">
      <c r="A1075" s="316" t="s">
        <v>3807</v>
      </c>
      <c r="B1075" s="316" t="s">
        <v>1061</v>
      </c>
      <c r="C1075" s="316" t="str">
        <f t="shared" si="32"/>
        <v>2323</v>
      </c>
      <c r="D1075" s="333" t="s">
        <v>1095</v>
      </c>
      <c r="E1075" s="333" t="s">
        <v>6810</v>
      </c>
      <c r="F1075" s="316" t="str">
        <f t="shared" si="33"/>
        <v>INSERT INTO UPK_TEST.upk_k60.k60_so_buno_link (os_buhin_no, k60_buno_id, created_date, created_tantou_id) VALUES ('76373   3XD3A    B309シン', 2323, GETDATE(), 999);</v>
      </c>
    </row>
    <row r="1076" spans="1:6">
      <c r="A1076" s="316" t="s">
        <v>3808</v>
      </c>
      <c r="B1076" s="316" t="s">
        <v>1062</v>
      </c>
      <c r="C1076" s="316" t="str">
        <f t="shared" si="32"/>
        <v>2324</v>
      </c>
      <c r="D1076" s="333" t="s">
        <v>5711</v>
      </c>
      <c r="E1076" s="333" t="s">
        <v>6811</v>
      </c>
      <c r="F1076" s="316" t="str">
        <f t="shared" si="33"/>
        <v>INSERT INTO UPK_TEST.upk_k60.k60_so_buno_link (os_buhin_no, k60_buno_id, created_date, created_tantou_id) VALUES ('76373   3YF3A-B  Bへ B309', 2324, GETDATE(), 999);</v>
      </c>
    </row>
    <row r="1077" spans="1:6">
      <c r="A1077" s="316" t="s">
        <v>3809</v>
      </c>
      <c r="B1077" s="316" t="s">
        <v>1063</v>
      </c>
      <c r="C1077" s="316" t="str">
        <f t="shared" si="32"/>
        <v>2325</v>
      </c>
      <c r="D1077" s="333" t="s">
        <v>5712</v>
      </c>
      <c r="E1077" s="333" t="s">
        <v>6812</v>
      </c>
      <c r="F1077" s="316" t="str">
        <f t="shared" si="33"/>
        <v>INSERT INTO UPK_TEST.upk_k60.k60_so_buno_link (os_buhin_no, k60_buno_id, created_date, created_tantou_id) VALUES ('77532   3XA0AUF  K70シン', 2325, GETDATE(), 999);</v>
      </c>
    </row>
    <row r="1078" spans="1:6">
      <c r="A1078" s="316" t="s">
        <v>3810</v>
      </c>
      <c r="B1078" s="316" t="s">
        <v>1064</v>
      </c>
      <c r="C1078" s="316" t="str">
        <f t="shared" si="32"/>
        <v>2326</v>
      </c>
      <c r="D1078" s="333" t="s">
        <v>5713</v>
      </c>
      <c r="E1078" s="333" t="s">
        <v>6813</v>
      </c>
      <c r="F1078" s="316" t="str">
        <f t="shared" si="33"/>
        <v>INSERT INTO UPK_TEST.upk_k60.k60_so_buno_link (os_buhin_no, k60_buno_id, created_date, created_tantou_id) VALUES ('77533   3YD0BUF  K70シン', 2326, GETDATE(), 999);</v>
      </c>
    </row>
    <row r="1079" spans="1:6">
      <c r="A1079" s="316" t="s">
        <v>3811</v>
      </c>
      <c r="B1079" s="316" t="s">
        <v>1065</v>
      </c>
      <c r="C1079" s="316" t="str">
        <f t="shared" si="32"/>
        <v>2327</v>
      </c>
      <c r="D1079" s="333" t="s">
        <v>1096</v>
      </c>
      <c r="E1079" s="333" t="s">
        <v>6814</v>
      </c>
      <c r="F1079" s="316" t="str">
        <f t="shared" si="33"/>
        <v>INSERT INTO UPK_TEST.upk_k60.k60_so_buno_link (os_buhin_no, k60_buno_id, created_date, created_tantou_id) VALUES ('75112   3VA0A    栃木移管', 2327, GETDATE(), 999);</v>
      </c>
    </row>
    <row r="1080" spans="1:6">
      <c r="A1080" s="316" t="s">
        <v>3812</v>
      </c>
      <c r="B1080" s="316" t="s">
        <v>1066</v>
      </c>
      <c r="C1080" s="316" t="str">
        <f t="shared" si="32"/>
        <v>2328</v>
      </c>
      <c r="D1080" s="333" t="s">
        <v>1097</v>
      </c>
      <c r="E1080" s="333" t="s">
        <v>6815</v>
      </c>
      <c r="F1080" s="316" t="str">
        <f t="shared" si="33"/>
        <v>INSERT INTO UPK_TEST.upk_k60.k60_so_buno_link (os_buhin_no, k60_buno_id, created_date, created_tantou_id) VALUES ('75113   3VA0A    栃木移管', 2328, GETDATE(), 999);</v>
      </c>
    </row>
    <row r="1081" spans="1:6">
      <c r="A1081" s="316" t="s">
        <v>3813</v>
      </c>
      <c r="B1081" s="316" t="s">
        <v>1067</v>
      </c>
      <c r="C1081" s="316" t="str">
        <f t="shared" si="32"/>
        <v>2329</v>
      </c>
      <c r="D1081" s="333" t="s">
        <v>1098</v>
      </c>
      <c r="E1081" s="333" t="s">
        <v>6816</v>
      </c>
      <c r="F1081" s="316" t="str">
        <f t="shared" si="33"/>
        <v>INSERT INTO UPK_TEST.upk_k60.k60_so_buno_link (os_buhin_no, k60_buno_id, created_date, created_tantou_id) VALUES ('76242   3VA0A    栃木移管', 2329, GETDATE(), 999);</v>
      </c>
    </row>
    <row r="1082" spans="1:6">
      <c r="A1082" s="316" t="s">
        <v>3814</v>
      </c>
      <c r="B1082" s="316" t="s">
        <v>1068</v>
      </c>
      <c r="C1082" s="316" t="str">
        <f t="shared" si="32"/>
        <v>2330</v>
      </c>
      <c r="D1082" s="333" t="s">
        <v>5714</v>
      </c>
      <c r="E1082" s="333" t="s">
        <v>6817</v>
      </c>
      <c r="F1082" s="316" t="str">
        <f t="shared" si="33"/>
        <v>INSERT INTO UPK_TEST.upk_k60.k60_so_buno_link (os_buhin_no, k60_buno_id, created_date, created_tantou_id) VALUES ('76243   3VA0A    栃木移管', 2330, GETDATE(), 999);</v>
      </c>
    </row>
    <row r="1083" spans="1:6">
      <c r="A1083" s="316" t="s">
        <v>3815</v>
      </c>
      <c r="B1083" s="316" t="s">
        <v>1069</v>
      </c>
      <c r="C1083" s="316" t="str">
        <f t="shared" si="32"/>
        <v>2331</v>
      </c>
      <c r="D1083" s="333" t="s">
        <v>5715</v>
      </c>
      <c r="E1083" s="333" t="s">
        <v>6818</v>
      </c>
      <c r="F1083" s="316" t="str">
        <f t="shared" si="33"/>
        <v>INSERT INTO UPK_TEST.upk_k60.k60_so_buno_link (os_buhin_no, k60_buno_id, created_date, created_tantou_id) VALUES ('76452   3VA0A    P321外転', 2331, GETDATE(), 999);</v>
      </c>
    </row>
    <row r="1084" spans="1:6">
      <c r="A1084" s="316" t="s">
        <v>3816</v>
      </c>
      <c r="B1084" s="316" t="s">
        <v>1070</v>
      </c>
      <c r="C1084" s="316" t="str">
        <f t="shared" si="32"/>
        <v>2332</v>
      </c>
      <c r="D1084" s="333" t="s">
        <v>5716</v>
      </c>
      <c r="E1084" s="333" t="s">
        <v>6819</v>
      </c>
      <c r="F1084" s="316" t="str">
        <f t="shared" si="33"/>
        <v>INSERT INTO UPK_TEST.upk_k60.k60_so_buno_link (os_buhin_no, k60_buno_id, created_date, created_tantou_id) VALUES ('76453   3VA0A    P321外転', 2332, GETDATE(), 999);</v>
      </c>
    </row>
    <row r="1085" spans="1:6">
      <c r="A1085" s="316" t="s">
        <v>3817</v>
      </c>
      <c r="B1085" s="316" t="s">
        <v>1071</v>
      </c>
      <c r="C1085" s="316" t="str">
        <f t="shared" si="32"/>
        <v>2333</v>
      </c>
      <c r="D1085" s="333" t="s">
        <v>5717</v>
      </c>
      <c r="E1085" s="333" t="s">
        <v>6820</v>
      </c>
      <c r="F1085" s="316" t="str">
        <f t="shared" si="33"/>
        <v>INSERT INTO UPK_TEST.upk_k60.k60_so_buno_link (os_buhin_no, k60_buno_id, created_date, created_tantou_id) VALUES ('76232   1VA0A     Zへ', 2333, GETDATE(), 999);</v>
      </c>
    </row>
    <row r="1086" spans="1:6">
      <c r="A1086" s="316" t="s">
        <v>3818</v>
      </c>
      <c r="B1086" s="316" t="s">
        <v>1072</v>
      </c>
      <c r="C1086" s="316" t="str">
        <f t="shared" si="32"/>
        <v>2334</v>
      </c>
      <c r="D1086" s="333" t="s">
        <v>1099</v>
      </c>
      <c r="E1086" s="333" t="s">
        <v>6821</v>
      </c>
      <c r="F1086" s="316" t="str">
        <f t="shared" si="33"/>
        <v>INSERT INTO UPK_TEST.upk_k60.k60_so_buno_link (os_buhin_no, k60_buno_id, created_date, created_tantou_id) VALUES ('76232   1VA0B     Zへ', 2334, GETDATE(), 999);</v>
      </c>
    </row>
    <row r="1087" spans="1:6">
      <c r="A1087" s="316" t="s">
        <v>3819</v>
      </c>
      <c r="B1087" s="316" t="s">
        <v>1073</v>
      </c>
      <c r="C1087" s="316" t="str">
        <f t="shared" si="32"/>
        <v>2335</v>
      </c>
      <c r="D1087" s="333" t="s">
        <v>1100</v>
      </c>
      <c r="E1087" s="333" t="s">
        <v>6822</v>
      </c>
      <c r="F1087" s="316" t="str">
        <f t="shared" si="33"/>
        <v>INSERT INTO UPK_TEST.upk_k60.k60_so_buno_link (os_buhin_no, k60_buno_id, created_date, created_tantou_id) VALUES ('76233   1VA0A     K70', 2335, GETDATE(), 999);</v>
      </c>
    </row>
    <row r="1088" spans="1:6">
      <c r="A1088" s="316" t="s">
        <v>3820</v>
      </c>
      <c r="B1088" s="316" t="s">
        <v>1074</v>
      </c>
      <c r="C1088" s="316" t="str">
        <f t="shared" si="32"/>
        <v>2336</v>
      </c>
      <c r="D1088" s="333" t="s">
        <v>5718</v>
      </c>
      <c r="E1088" s="333" t="s">
        <v>6823</v>
      </c>
      <c r="F1088" s="316" t="str">
        <f t="shared" si="33"/>
        <v>INSERT INTO UPK_TEST.upk_k60.k60_so_buno_link (os_buhin_no, k60_buno_id, created_date, created_tantou_id) VALUES ('76233   1VA0B     K70', 2336, GETDATE(), 999);</v>
      </c>
    </row>
    <row r="1089" spans="1:6">
      <c r="A1089" s="316" t="s">
        <v>3821</v>
      </c>
      <c r="B1089" s="316" t="s">
        <v>5707</v>
      </c>
      <c r="C1089" s="316" t="str">
        <f t="shared" si="32"/>
        <v>2337</v>
      </c>
      <c r="D1089" s="333" t="s">
        <v>5719</v>
      </c>
      <c r="E1089" s="333" t="s">
        <v>6824</v>
      </c>
      <c r="F1089" s="316" t="str">
        <f t="shared" si="33"/>
        <v>INSERT INTO UPK_TEST.upk_k60.k60_so_buno_link (os_buhin_no, k60_buno_id, created_date, created_tantou_id) VALUES ('76332/3 1VA0A     K70', 2337, GETDATE(), 999);</v>
      </c>
    </row>
    <row r="1090" spans="1:6">
      <c r="A1090" s="316" t="s">
        <v>3822</v>
      </c>
      <c r="B1090" s="316" t="s">
        <v>5708</v>
      </c>
      <c r="C1090" s="316" t="str">
        <f t="shared" si="32"/>
        <v>2338</v>
      </c>
      <c r="D1090" s="333" t="s">
        <v>1101</v>
      </c>
      <c r="E1090" s="333" t="s">
        <v>6825</v>
      </c>
      <c r="F1090" s="316" t="str">
        <f t="shared" si="33"/>
        <v>INSERT INTO UPK_TEST.upk_k60.k60_so_buno_link (os_buhin_no, k60_buno_id, created_date, created_tantou_id) VALUES ('76332/3 1VA0B     K70', 2338, GETDATE(), 999);</v>
      </c>
    </row>
    <row r="1091" spans="1:6">
      <c r="A1091" s="316" t="s">
        <v>3823</v>
      </c>
      <c r="B1091" s="316" t="s">
        <v>1075</v>
      </c>
      <c r="C1091" s="316" t="str">
        <f t="shared" si="32"/>
        <v>2339</v>
      </c>
      <c r="D1091" s="333" t="s">
        <v>1102</v>
      </c>
      <c r="E1091" s="333" t="s">
        <v>6826</v>
      </c>
      <c r="F1091" s="316" t="str">
        <f t="shared" si="33"/>
        <v>INSERT INTO UPK_TEST.upk_k60.k60_so_buno_link (os_buhin_no, k60_buno_id, created_date, created_tantou_id) VALUES ('75112   5TA0A     Zへ W70', 2339, GETDATE(), 999);</v>
      </c>
    </row>
    <row r="1092" spans="1:6">
      <c r="A1092" s="316" t="s">
        <v>3824</v>
      </c>
      <c r="B1092" s="316" t="s">
        <v>1076</v>
      </c>
      <c r="C1092" s="316" t="str">
        <f t="shared" si="32"/>
        <v>2340</v>
      </c>
      <c r="D1092" s="333" t="s">
        <v>5720</v>
      </c>
      <c r="E1092" s="333" t="s">
        <v>6827</v>
      </c>
      <c r="F1092" s="316" t="str">
        <f t="shared" si="33"/>
        <v>INSERT INTO UPK_TEST.upk_k60.k60_so_buno_link (os_buhin_no, k60_buno_id, created_date, created_tantou_id) VALUES ('75113   5TA0A     Zへ W70', 2340, GETDATE(), 999);</v>
      </c>
    </row>
    <row r="1093" spans="1:6">
      <c r="A1093" s="316" t="s">
        <v>3825</v>
      </c>
      <c r="B1093" s="316" t="s">
        <v>1077</v>
      </c>
      <c r="C1093" s="316" t="str">
        <f t="shared" si="32"/>
        <v>2341</v>
      </c>
      <c r="D1093" s="333" t="s">
        <v>5721</v>
      </c>
      <c r="E1093" s="333" t="s">
        <v>6828</v>
      </c>
      <c r="F1093" s="316" t="str">
        <f t="shared" si="33"/>
        <v>INSERT INTO UPK_TEST.upk_k60.k60_so_buno_link (os_buhin_no, k60_buno_id, created_date, created_tantou_id) VALUES ('75134   5TA0A     W70', 2341, GETDATE(), 999);</v>
      </c>
    </row>
    <row r="1094" spans="1:6">
      <c r="A1094" s="316" t="s">
        <v>3826</v>
      </c>
      <c r="B1094" s="316" t="s">
        <v>1078</v>
      </c>
      <c r="C1094" s="316" t="str">
        <f t="shared" ref="C1094:C1157" si="34">VLOOKUP($B1094,$D$5:$E$2000,2,FALSE)</f>
        <v>2342</v>
      </c>
      <c r="D1094" s="333" t="s">
        <v>5722</v>
      </c>
      <c r="E1094" s="333" t="s">
        <v>6829</v>
      </c>
      <c r="F1094" s="316" t="str">
        <f t="shared" ref="F1094:F1157" si="35">$P$2&amp;"'"&amp;$A1094&amp;"', "&amp;$C1094&amp;", GETDATE(), 999);"</f>
        <v>INSERT INTO UPK_TEST.upk_k60.k60_so_buno_link (os_buhin_no, k60_buno_id, created_date, created_tantou_id) VALUES ('75135   5TA0A     W70', 2342, GETDATE(), 999);</v>
      </c>
    </row>
    <row r="1095" spans="1:6">
      <c r="A1095" s="316" t="s">
        <v>3827</v>
      </c>
      <c r="B1095" s="316" t="s">
        <v>5709</v>
      </c>
      <c r="C1095" s="316" t="str">
        <f t="shared" si="34"/>
        <v>2343</v>
      </c>
      <c r="D1095" s="333" t="s">
        <v>1103</v>
      </c>
      <c r="E1095" s="333" t="s">
        <v>6830</v>
      </c>
      <c r="F1095" s="316" t="str">
        <f t="shared" si="35"/>
        <v>INSERT INTO UPK_TEST.upk_k60.k60_so_buno_link (os_buhin_no, k60_buno_id, created_date, created_tantou_id) VALUES ('75262/3 1VA0A     B309', 2343, GETDATE(), 999);</v>
      </c>
    </row>
    <row r="1096" spans="1:6">
      <c r="A1096" s="316" t="s">
        <v>3828</v>
      </c>
      <c r="B1096" s="316" t="s">
        <v>5556</v>
      </c>
      <c r="C1096" s="316" t="str">
        <f t="shared" si="34"/>
        <v>1458</v>
      </c>
      <c r="D1096" s="333" t="s">
        <v>1104</v>
      </c>
      <c r="E1096" s="333" t="s">
        <v>6831</v>
      </c>
      <c r="F1096" s="316" t="str">
        <f t="shared" si="35"/>
        <v>INSERT INTO UPK_TEST.upk_k60.k60_so_buno_link (os_buhin_no, k60_buno_id, created_date, created_tantou_id) VALUES ('75534/5 5TA0A     W70 Zより', 1458, GETDATE(), 999);</v>
      </c>
    </row>
    <row r="1097" spans="1:6">
      <c r="A1097" s="316" t="s">
        <v>3829</v>
      </c>
      <c r="B1097" s="316" t="s">
        <v>1079</v>
      </c>
      <c r="C1097" s="316" t="str">
        <f t="shared" si="34"/>
        <v>2344</v>
      </c>
      <c r="D1097" s="333" t="s">
        <v>1105</v>
      </c>
      <c r="E1097" s="333" t="s">
        <v>6832</v>
      </c>
      <c r="F1097" s="316" t="str">
        <f t="shared" si="35"/>
        <v>INSERT INTO UPK_TEST.upk_k60.k60_so_buno_link (os_buhin_no, k60_buno_id, created_date, created_tantou_id) VALUES ('76452   5TA0A    W70⇒K70', 2344, GETDATE(), 999);</v>
      </c>
    </row>
    <row r="1098" spans="1:6">
      <c r="A1098" s="316" t="s">
        <v>3830</v>
      </c>
      <c r="B1098" s="316" t="s">
        <v>1080</v>
      </c>
      <c r="C1098" s="316" t="str">
        <f t="shared" si="34"/>
        <v>2345</v>
      </c>
      <c r="D1098" s="333" t="s">
        <v>1106</v>
      </c>
      <c r="E1098" s="333" t="s">
        <v>6833</v>
      </c>
      <c r="F1098" s="316" t="str">
        <f t="shared" si="35"/>
        <v>INSERT INTO UPK_TEST.upk_k60.k60_so_buno_link (os_buhin_no, k60_buno_id, created_date, created_tantou_id) VALUES ('76453   5TA0A    W70⇒K70', 2345, GETDATE(), 999);</v>
      </c>
    </row>
    <row r="1099" spans="1:6">
      <c r="A1099" s="316" t="s">
        <v>3831</v>
      </c>
      <c r="B1099" s="316" t="s">
        <v>1081</v>
      </c>
      <c r="C1099" s="316" t="str">
        <f t="shared" si="34"/>
        <v>2346</v>
      </c>
      <c r="D1099" s="333" t="s">
        <v>1107</v>
      </c>
      <c r="E1099" s="333" t="s">
        <v>6834</v>
      </c>
      <c r="F1099" s="316" t="str">
        <f t="shared" si="35"/>
        <v>INSERT INTO UPK_TEST.upk_k60.k60_so_buno_link (os_buhin_no, k60_buno_id, created_date, created_tantou_id) VALUES ('67467   4CC0A     K30  ', 2346, GETDATE(), 999);</v>
      </c>
    </row>
    <row r="1100" spans="1:6">
      <c r="A1100" s="316" t="s">
        <v>3832</v>
      </c>
      <c r="B1100" s="316" t="s">
        <v>1082</v>
      </c>
      <c r="C1100" s="316" t="str">
        <f t="shared" si="34"/>
        <v>2347</v>
      </c>
      <c r="D1100" s="333" t="s">
        <v>1108</v>
      </c>
      <c r="E1100" s="333" t="s">
        <v>6835</v>
      </c>
      <c r="F1100" s="316" t="str">
        <f t="shared" si="35"/>
        <v>INSERT INTO UPK_TEST.upk_k60.k60_so_buno_link (os_buhin_no, k60_buno_id, created_date, created_tantou_id) VALUES ('67467   4CC0A-E ', 2347, GETDATE(), 999);</v>
      </c>
    </row>
    <row r="1101" spans="1:6">
      <c r="A1101" s="316" t="s">
        <v>3834</v>
      </c>
      <c r="B1101" s="316" t="s">
        <v>1083</v>
      </c>
      <c r="C1101" s="316" t="str">
        <f t="shared" si="34"/>
        <v>2348</v>
      </c>
      <c r="D1101" s="333" t="s">
        <v>1109</v>
      </c>
      <c r="E1101" s="333" t="s">
        <v>6836</v>
      </c>
      <c r="F1101" s="316" t="str">
        <f t="shared" si="35"/>
        <v>INSERT INTO UPK_TEST.upk_k60.k60_so_buno_link (os_buhin_no, k60_buno_id, created_date, created_tantou_id) VALUES ('74372   4CB0A 　サンテック外転 B309', 2348, GETDATE(), 999);</v>
      </c>
    </row>
    <row r="1102" spans="1:6">
      <c r="A1102" s="316" t="s">
        <v>3835</v>
      </c>
      <c r="B1102" s="316" t="s">
        <v>5710</v>
      </c>
      <c r="C1102" s="316" t="str">
        <f t="shared" si="34"/>
        <v>2349</v>
      </c>
      <c r="D1102" s="333" t="s">
        <v>1110</v>
      </c>
      <c r="E1102" s="333" t="s">
        <v>6837</v>
      </c>
      <c r="F1102" s="316" t="str">
        <f t="shared" si="35"/>
        <v>INSERT INTO UPK_TEST.upk_k60.k60_so_buno_link (os_buhin_no, k60_buno_id, created_date, created_tantou_id) VALUES ('76312/3 4CC0A    J70⇒K70', 2349, GETDATE(), 999);</v>
      </c>
    </row>
    <row r="1103" spans="1:6">
      <c r="A1103" s="316" t="s">
        <v>3836</v>
      </c>
      <c r="B1103" s="316" t="s">
        <v>1084</v>
      </c>
      <c r="C1103" s="316" t="str">
        <f t="shared" si="34"/>
        <v>2350</v>
      </c>
      <c r="D1103" s="333" t="s">
        <v>1111</v>
      </c>
      <c r="E1103" s="333" t="s">
        <v>6838</v>
      </c>
      <c r="F1103" s="316" t="str">
        <f t="shared" si="35"/>
        <v>INSERT INTO UPK_TEST.upk_k60.k60_so_buno_link (os_buhin_no, k60_buno_id, created_date, created_tantou_id) VALUES ('76452   4CE0A    P323外転', 2350, GETDATE(), 999);</v>
      </c>
    </row>
    <row r="1104" spans="1:6">
      <c r="A1104" s="316" t="s">
        <v>3837</v>
      </c>
      <c r="B1104" s="316" t="s">
        <v>1085</v>
      </c>
      <c r="C1104" s="316" t="str">
        <f t="shared" si="34"/>
        <v>2351</v>
      </c>
      <c r="D1104" s="333" t="s">
        <v>1112</v>
      </c>
      <c r="E1104" s="333" t="s">
        <v>6839</v>
      </c>
      <c r="F1104" s="316" t="str">
        <f t="shared" si="35"/>
        <v>INSERT INTO UPK_TEST.upk_k60.k60_so_buno_link (os_buhin_no, k60_buno_id, created_date, created_tantou_id) VALUES ('76452   4CE0A-E  P323外転', 2351, GETDATE(), 999);</v>
      </c>
    </row>
    <row r="1105" spans="1:6">
      <c r="A1105" s="316" t="s">
        <v>3838</v>
      </c>
      <c r="B1105" s="316" t="s">
        <v>1086</v>
      </c>
      <c r="C1105" s="316" t="str">
        <f t="shared" si="34"/>
        <v>2352</v>
      </c>
      <c r="D1105" s="333" t="s">
        <v>5723</v>
      </c>
      <c r="E1105" s="333" t="s">
        <v>6840</v>
      </c>
      <c r="F1105" s="316" t="str">
        <f t="shared" si="35"/>
        <v>INSERT INTO UPK_TEST.upk_k60.k60_so_buno_link (os_buhin_no, k60_buno_id, created_date, created_tantou_id) VALUES ('76452   4BC1A    P323外転', 2352, GETDATE(), 999);</v>
      </c>
    </row>
    <row r="1106" spans="1:6">
      <c r="A1106" s="316" t="s">
        <v>3839</v>
      </c>
      <c r="B1106" s="316" t="s">
        <v>1087</v>
      </c>
      <c r="C1106" s="316" t="str">
        <f t="shared" si="34"/>
        <v>2353</v>
      </c>
      <c r="D1106" s="333" t="s">
        <v>1113</v>
      </c>
      <c r="E1106" s="333" t="s">
        <v>6841</v>
      </c>
      <c r="F1106" s="316" t="str">
        <f t="shared" si="35"/>
        <v>INSERT INTO UPK_TEST.upk_k60.k60_so_buno_link (os_buhin_no, k60_buno_id, created_date, created_tantou_id) VALUES ('76453   4CE0A    P323外転', 2353, GETDATE(), 999);</v>
      </c>
    </row>
    <row r="1107" spans="1:6">
      <c r="A1107" s="316" t="s">
        <v>3840</v>
      </c>
      <c r="B1107" s="316" t="s">
        <v>1088</v>
      </c>
      <c r="C1107" s="316" t="str">
        <f t="shared" si="34"/>
        <v>2354</v>
      </c>
      <c r="D1107" s="333" t="s">
        <v>1114</v>
      </c>
      <c r="E1107" s="333" t="s">
        <v>6842</v>
      </c>
      <c r="F1107" s="316" t="str">
        <f t="shared" si="35"/>
        <v>INSERT INTO UPK_TEST.upk_k60.k60_so_buno_link (os_buhin_no, k60_buno_id, created_date, created_tantou_id) VALUES ('76453   4CE0A-E  P323外転', 2354, GETDATE(), 999);</v>
      </c>
    </row>
    <row r="1108" spans="1:6">
      <c r="A1108" s="316" t="s">
        <v>3841</v>
      </c>
      <c r="B1108" s="316" t="s">
        <v>1089</v>
      </c>
      <c r="C1108" s="316" t="str">
        <f t="shared" si="34"/>
        <v>2355</v>
      </c>
      <c r="D1108" s="333" t="s">
        <v>1115</v>
      </c>
      <c r="E1108" s="333" t="s">
        <v>6843</v>
      </c>
      <c r="F1108" s="316" t="str">
        <f t="shared" si="35"/>
        <v>INSERT INTO UPK_TEST.upk_k60.k60_so_buno_link (os_buhin_no, k60_buno_id, created_date, created_tantou_id) VALUES ('76453   4BC1A    P323外転', 2355, GETDATE(), 999);</v>
      </c>
    </row>
    <row r="1109" spans="1:6">
      <c r="A1109" s="316" t="s">
        <v>3842</v>
      </c>
      <c r="B1109" s="316" t="s">
        <v>1090</v>
      </c>
      <c r="C1109" s="316" t="str">
        <f t="shared" si="34"/>
        <v>2356</v>
      </c>
      <c r="D1109" s="333" t="s">
        <v>1116</v>
      </c>
      <c r="E1109" s="333" t="s">
        <v>6844</v>
      </c>
      <c r="F1109" s="316" t="str">
        <f t="shared" si="35"/>
        <v>INSERT INTO UPK_TEST.upk_k60.k60_so_buno_link (os_buhin_no, k60_buno_id, created_date, created_tantou_id) VALUES ('76532   4CC0A    P323外転', 2356, GETDATE(), 999);</v>
      </c>
    </row>
    <row r="1110" spans="1:6">
      <c r="A1110" s="316" t="s">
        <v>3843</v>
      </c>
      <c r="B1110" s="316" t="s">
        <v>1091</v>
      </c>
      <c r="C1110" s="316" t="str">
        <f t="shared" si="34"/>
        <v>2357</v>
      </c>
      <c r="D1110" s="333" t="s">
        <v>5724</v>
      </c>
      <c r="E1110" s="333" t="s">
        <v>6845</v>
      </c>
      <c r="F1110" s="316" t="str">
        <f t="shared" si="35"/>
        <v>INSERT INTO UPK_TEST.upk_k60.k60_so_buno_link (os_buhin_no, k60_buno_id, created_date, created_tantou_id) VALUES ('76533   4CC0A    P323外転', 2357, GETDATE(), 999);</v>
      </c>
    </row>
    <row r="1111" spans="1:6">
      <c r="A1111" s="316" t="s">
        <v>3844</v>
      </c>
      <c r="B1111" s="316" t="s">
        <v>1092</v>
      </c>
      <c r="C1111" s="316" t="str">
        <f t="shared" si="34"/>
        <v>2358</v>
      </c>
      <c r="D1111" s="333" t="s">
        <v>1117</v>
      </c>
      <c r="E1111" s="333" t="s">
        <v>6846</v>
      </c>
      <c r="F1111" s="316" t="str">
        <f t="shared" si="35"/>
        <v>INSERT INTO UPK_TEST.upk_k60.k60_so_buno_link (os_buhin_no, k60_buno_id, created_date, created_tantou_id) VALUES ('76572   4CC0A    P323外転', 2358, GETDATE(), 999);</v>
      </c>
    </row>
    <row r="1112" spans="1:6">
      <c r="A1112" s="316" t="s">
        <v>3845</v>
      </c>
      <c r="B1112" s="316" t="s">
        <v>1093</v>
      </c>
      <c r="C1112" s="316" t="str">
        <f t="shared" si="34"/>
        <v>2359</v>
      </c>
      <c r="D1112" s="333" t="s">
        <v>1118</v>
      </c>
      <c r="E1112" s="333" t="s">
        <v>6847</v>
      </c>
      <c r="F1112" s="316" t="str">
        <f t="shared" si="35"/>
        <v>INSERT INTO UPK_TEST.upk_k60.k60_so_buno_link (os_buhin_no, k60_buno_id, created_date, created_tantou_id) VALUES ('76573   4CC0A    P323外転', 2359, GETDATE(), 999);</v>
      </c>
    </row>
    <row r="1113" spans="1:6">
      <c r="A1113" s="316" t="s">
        <v>3846</v>
      </c>
      <c r="B1113" s="316" t="s">
        <v>1094</v>
      </c>
      <c r="C1113" s="316" t="str">
        <f t="shared" si="34"/>
        <v>2360</v>
      </c>
      <c r="D1113" s="333" t="s">
        <v>1119</v>
      </c>
      <c r="E1113" s="333" t="s">
        <v>6848</v>
      </c>
      <c r="F1113" s="316" t="str">
        <f t="shared" si="35"/>
        <v>INSERT INTO UPK_TEST.upk_k60.k60_so_buno_link (os_buhin_no, k60_buno_id, created_date, created_tantou_id) VALUES ('75556   4BC1B    K70', 2360, GETDATE(), 999);</v>
      </c>
    </row>
    <row r="1114" spans="1:6">
      <c r="A1114" s="316" t="s">
        <v>3847</v>
      </c>
      <c r="B1114" s="316" t="s">
        <v>1095</v>
      </c>
      <c r="C1114" s="316" t="str">
        <f t="shared" si="34"/>
        <v>2361</v>
      </c>
      <c r="D1114" s="333" t="s">
        <v>5725</v>
      </c>
      <c r="E1114" s="333" t="s">
        <v>6849</v>
      </c>
      <c r="F1114" s="316" t="str">
        <f t="shared" si="35"/>
        <v>INSERT INTO UPK_TEST.upk_k60.k60_so_buno_link (os_buhin_no, k60_buno_id, created_date, created_tantou_id) VALUES ('75557   4BC1B    K70', 2361, GETDATE(), 999);</v>
      </c>
    </row>
    <row r="1115" spans="1:6">
      <c r="A1115" s="316" t="s">
        <v>3848</v>
      </c>
      <c r="B1115" s="316" t="s">
        <v>5711</v>
      </c>
      <c r="C1115" s="316" t="str">
        <f t="shared" si="34"/>
        <v>2362</v>
      </c>
      <c r="D1115" s="333" t="s">
        <v>1120</v>
      </c>
      <c r="E1115" s="333" t="s">
        <v>6850</v>
      </c>
      <c r="F1115" s="316" t="str">
        <f t="shared" si="35"/>
        <v>INSERT INTO UPK_TEST.upk_k60.k60_so_buno_link (os_buhin_no, k60_buno_id, created_date, created_tantou_id) VALUES ('76456/7 4CE0A  ZよりJ70', 2362, GETDATE(), 999);</v>
      </c>
    </row>
    <row r="1116" spans="1:6">
      <c r="A1116" s="316" t="s">
        <v>3849</v>
      </c>
      <c r="B1116" s="316" t="s">
        <v>5712</v>
      </c>
      <c r="C1116" s="316" t="str">
        <f t="shared" si="34"/>
        <v>2363</v>
      </c>
      <c r="D1116" s="333" t="s">
        <v>1121</v>
      </c>
      <c r="E1116" s="333" t="s">
        <v>6851</v>
      </c>
      <c r="F1116" s="316" t="str">
        <f t="shared" si="35"/>
        <v>INSERT INTO UPK_TEST.upk_k60.k60_so_buno_link (os_buhin_no, k60_buno_id, created_date, created_tantou_id) VALUES ('76456/7 4CE0A-E  ZよりJ70', 2363, GETDATE(), 999);</v>
      </c>
    </row>
    <row r="1117" spans="1:6">
      <c r="A1117" s="316" t="s">
        <v>3850</v>
      </c>
      <c r="B1117" s="316" t="s">
        <v>5713</v>
      </c>
      <c r="C1117" s="316" t="str">
        <f t="shared" si="34"/>
        <v>2364</v>
      </c>
      <c r="D1117" s="333" t="s">
        <v>1122</v>
      </c>
      <c r="E1117" s="333" t="s">
        <v>6852</v>
      </c>
      <c r="F1117" s="316" t="str">
        <f t="shared" si="35"/>
        <v>INSERT INTO UPK_TEST.upk_k60.k60_so_buno_link (os_buhin_no, k60_buno_id, created_date, created_tantou_id) VALUES ('76456/7 6FK0A  ZよりJ70', 2364, GETDATE(), 999);</v>
      </c>
    </row>
    <row r="1118" spans="1:6">
      <c r="A1118" s="316" t="s">
        <v>3851</v>
      </c>
      <c r="B1118" s="316" t="s">
        <v>5553</v>
      </c>
      <c r="C1118" s="316" t="str">
        <f t="shared" si="34"/>
        <v>1448</v>
      </c>
      <c r="D1118" s="333" t="s">
        <v>1123</v>
      </c>
      <c r="E1118" s="333" t="s">
        <v>6853</v>
      </c>
      <c r="F1118" s="316" t="str">
        <f t="shared" si="35"/>
        <v>INSERT INTO UPK_TEST.upk_k60.k60_so_buno_link (os_buhin_no, k60_buno_id, created_date, created_tantou_id) VALUES ('76218/9 4CC0A   J70 Rへ', 1448, GETDATE(), 999);</v>
      </c>
    </row>
    <row r="1119" spans="1:6">
      <c r="A1119" s="316" t="s">
        <v>3852</v>
      </c>
      <c r="B1119" s="316" t="s">
        <v>5566</v>
      </c>
      <c r="C1119" s="316" t="str">
        <f t="shared" si="34"/>
        <v>1469</v>
      </c>
      <c r="D1119" s="333" t="s">
        <v>1124</v>
      </c>
      <c r="E1119" s="333" t="s">
        <v>6854</v>
      </c>
      <c r="F1119" s="316" t="str">
        <f t="shared" si="35"/>
        <v>INSERT INTO UPK_TEST.upk_k60.k60_so_buno_link (os_buhin_no, k60_buno_id, created_date, created_tantou_id) VALUES ('76332/3 4CC1A   K70 Rへ', 1469, GETDATE(), 999);</v>
      </c>
    </row>
    <row r="1120" spans="1:6">
      <c r="A1120" s="316" t="s">
        <v>3853</v>
      </c>
      <c r="B1120" s="316" t="s">
        <v>1096</v>
      </c>
      <c r="C1120" s="316" t="str">
        <f t="shared" si="34"/>
        <v>2365</v>
      </c>
      <c r="D1120" s="333" t="s">
        <v>1125</v>
      </c>
      <c r="E1120" s="333" t="s">
        <v>6855</v>
      </c>
      <c r="F1120" s="316" t="str">
        <f t="shared" si="35"/>
        <v>INSERT INTO UPK_TEST.upk_k60.k60_so_buno_link (os_buhin_no, k60_buno_id, created_date, created_tantou_id) VALUES ('76452   6MA0A     K70 ', 2365, GETDATE(), 999);</v>
      </c>
    </row>
    <row r="1121" spans="1:6">
      <c r="A1121" s="316" t="s">
        <v>3854</v>
      </c>
      <c r="B1121" s="316" t="s">
        <v>1097</v>
      </c>
      <c r="C1121" s="316" t="str">
        <f t="shared" si="34"/>
        <v>2366</v>
      </c>
      <c r="D1121" s="333" t="s">
        <v>1126</v>
      </c>
      <c r="E1121" s="333" t="s">
        <v>6856</v>
      </c>
      <c r="F1121" s="316" t="str">
        <f t="shared" si="35"/>
        <v>INSERT INTO UPK_TEST.upk_k60.k60_so_buno_link (os_buhin_no, k60_buno_id, created_date, created_tantou_id) VALUES ('76452   6MT0A     K70', 2366, GETDATE(), 999);</v>
      </c>
    </row>
    <row r="1122" spans="1:6">
      <c r="A1122" s="316" t="s">
        <v>3855</v>
      </c>
      <c r="B1122" s="316" t="s">
        <v>1098</v>
      </c>
      <c r="C1122" s="316" t="str">
        <f t="shared" si="34"/>
        <v>2367</v>
      </c>
      <c r="D1122" s="333" t="s">
        <v>1127</v>
      </c>
      <c r="E1122" s="333" t="s">
        <v>6857</v>
      </c>
      <c r="F1122" s="316" t="str">
        <f t="shared" si="35"/>
        <v>INSERT INTO UPK_TEST.upk_k60.k60_so_buno_link (os_buhin_no, k60_buno_id, created_date, created_tantou_id) VALUES ('76453   6MT0A     K70', 2367, GETDATE(), 999);</v>
      </c>
    </row>
    <row r="1123" spans="1:6">
      <c r="A1123" s="316" t="s">
        <v>3856</v>
      </c>
      <c r="B1123" s="316" t="s">
        <v>5714</v>
      </c>
      <c r="C1123" s="316" t="str">
        <f t="shared" si="34"/>
        <v>2368</v>
      </c>
      <c r="D1123" s="333" t="s">
        <v>1128</v>
      </c>
      <c r="E1123" s="333" t="s">
        <v>6858</v>
      </c>
      <c r="F1123" s="316" t="str">
        <f t="shared" si="35"/>
        <v>INSERT INTO UPK_TEST.upk_k60.k60_so_buno_link (os_buhin_no, k60_buno_id, created_date, created_tantou_id) VALUES ('77662/3 6MR0A     B309', 2368, GETDATE(), 999);</v>
      </c>
    </row>
    <row r="1124" spans="1:6">
      <c r="A1124" s="316" t="s">
        <v>3857</v>
      </c>
      <c r="B1124" s="316" t="s">
        <v>5715</v>
      </c>
      <c r="C1124" s="316" t="str">
        <f t="shared" si="34"/>
        <v>2369</v>
      </c>
      <c r="D1124" s="333" t="s">
        <v>1129</v>
      </c>
      <c r="E1124" s="333" t="s">
        <v>6859</v>
      </c>
      <c r="F1124" s="316" t="str">
        <f t="shared" si="35"/>
        <v>INSERT INTO UPK_TEST.upk_k60.k60_so_buno_link (os_buhin_no, k60_buno_id, created_date, created_tantou_id) VALUES ('78142/3 6MA0A     B309', 2369, GETDATE(), 999);</v>
      </c>
    </row>
    <row r="1125" spans="1:6">
      <c r="A1125" s="316" t="s">
        <v>3858</v>
      </c>
      <c r="B1125" s="316" t="s">
        <v>468</v>
      </c>
      <c r="C1125" s="316" t="str">
        <f t="shared" si="34"/>
        <v>1467</v>
      </c>
      <c r="D1125" s="333" t="s">
        <v>5726</v>
      </c>
      <c r="E1125" s="333" t="s">
        <v>6860</v>
      </c>
      <c r="F1125" s="316" t="str">
        <f t="shared" si="35"/>
        <v>INSERT INTO UPK_TEST.upk_k60.k60_so_buno_link (os_buhin_no, k60_buno_id, created_date, created_tantou_id) VALUES ('76483   6MA0A   K70  Rへ', 1467, GETDATE(), 999);</v>
      </c>
    </row>
    <row r="1126" spans="1:6">
      <c r="A1126" s="316" t="s">
        <v>3859</v>
      </c>
      <c r="B1126" s="316" t="s">
        <v>5565</v>
      </c>
      <c r="C1126" s="316" t="str">
        <f t="shared" si="34"/>
        <v>1468</v>
      </c>
      <c r="D1126" s="333" t="s">
        <v>1130</v>
      </c>
      <c r="E1126" s="333" t="s">
        <v>6861</v>
      </c>
      <c r="F1126" s="316" t="str">
        <f t="shared" si="35"/>
        <v>INSERT INTO UPK_TEST.upk_k60.k60_so_buno_link (os_buhin_no, k60_buno_id, created_date, created_tantou_id) VALUES ('76742/3 6MA0A   W70  Rへ', 1468, GETDATE(), 999);</v>
      </c>
    </row>
    <row r="1127" spans="1:6">
      <c r="A1127" s="316" t="s">
        <v>3860</v>
      </c>
      <c r="B1127" s="316" t="s">
        <v>5716</v>
      </c>
      <c r="C1127" s="316" t="str">
        <f t="shared" si="34"/>
        <v>2370</v>
      </c>
      <c r="D1127" s="333" t="s">
        <v>1131</v>
      </c>
      <c r="E1127" s="333" t="s">
        <v>6862</v>
      </c>
      <c r="F1127" s="316" t="str">
        <f t="shared" si="35"/>
        <v>INSERT INTO UPK_TEST.upk_k60.k60_so_buno_link (os_buhin_no, k60_buno_id, created_date, created_tantou_id) VALUES ('64182/3 6RA1A  K70', 2370, GETDATE(), 999);</v>
      </c>
    </row>
    <row r="1128" spans="1:6">
      <c r="A1128" s="316" t="s">
        <v>3861</v>
      </c>
      <c r="B1128" s="316" t="s">
        <v>5717</v>
      </c>
      <c r="C1128" s="316" t="str">
        <f t="shared" si="34"/>
        <v>2371</v>
      </c>
      <c r="D1128" s="333" t="s">
        <v>1132</v>
      </c>
      <c r="E1128" s="333" t="s">
        <v>6863</v>
      </c>
      <c r="F1128" s="316" t="str">
        <f t="shared" si="35"/>
        <v>INSERT INTO UPK_TEST.upk_k60.k60_so_buno_link (os_buhin_no, k60_buno_id, created_date, created_tantou_id) VALUES ('66322/3 6RA0A  J70', 2371, GETDATE(), 999);</v>
      </c>
    </row>
    <row r="1129" spans="1:6">
      <c r="A1129" s="316" t="s">
        <v>3862</v>
      </c>
      <c r="B1129" s="316" t="s">
        <v>1099</v>
      </c>
      <c r="C1129" s="316" t="str">
        <f t="shared" si="34"/>
        <v>2372</v>
      </c>
      <c r="D1129" s="333" t="s">
        <v>1133</v>
      </c>
      <c r="E1129" s="333" t="s">
        <v>6864</v>
      </c>
      <c r="F1129" s="316" t="str">
        <f t="shared" si="35"/>
        <v>INSERT INTO UPK_TEST.upk_k60.k60_so_buno_link (os_buhin_no, k60_buno_id, created_date, created_tantou_id) VALUES ('75112   6RA0A  J70', 2372, GETDATE(), 999);</v>
      </c>
    </row>
    <row r="1130" spans="1:6">
      <c r="A1130" s="316" t="s">
        <v>3863</v>
      </c>
      <c r="B1130" s="316" t="s">
        <v>1100</v>
      </c>
      <c r="C1130" s="316" t="str">
        <f t="shared" si="34"/>
        <v>2373</v>
      </c>
      <c r="D1130" s="333" t="s">
        <v>1134</v>
      </c>
      <c r="E1130" s="333" t="s">
        <v>6865</v>
      </c>
      <c r="F1130" s="316" t="str">
        <f t="shared" si="35"/>
        <v>INSERT INTO UPK_TEST.upk_k60.k60_so_buno_link (os_buhin_no, k60_buno_id, created_date, created_tantou_id) VALUES ('75113   6RA0A  J70', 2373, GETDATE(), 999);</v>
      </c>
    </row>
    <row r="1131" spans="1:6">
      <c r="A1131" s="316" t="s">
        <v>3864</v>
      </c>
      <c r="B1131" s="316" t="s">
        <v>794</v>
      </c>
      <c r="C1131" s="316" t="str">
        <f t="shared" si="34"/>
        <v>1983</v>
      </c>
      <c r="D1131" s="333" t="s">
        <v>1135</v>
      </c>
      <c r="E1131" s="333" t="s">
        <v>6866</v>
      </c>
      <c r="F1131" s="316" t="str">
        <f t="shared" si="35"/>
        <v>INSERT INTO UPK_TEST.upk_k60.k60_so_buno_link (os_buhin_no, k60_buno_id, created_date, created_tantou_id) VALUES ('75312   6RA1A  TへK70', 1983, GETDATE(), 999);</v>
      </c>
    </row>
    <row r="1132" spans="1:6">
      <c r="A1132" s="316" t="s">
        <v>3865</v>
      </c>
      <c r="B1132" s="316" t="s">
        <v>795</v>
      </c>
      <c r="C1132" s="316" t="str">
        <f t="shared" si="34"/>
        <v>1984</v>
      </c>
      <c r="D1132" s="333" t="s">
        <v>1136</v>
      </c>
      <c r="E1132" s="333" t="s">
        <v>6867</v>
      </c>
      <c r="F1132" s="316" t="str">
        <f t="shared" si="35"/>
        <v>INSERT INTO UPK_TEST.upk_k60.k60_so_buno_link (os_buhin_no, k60_buno_id, created_date, created_tantou_id) VALUES ('5253C   J1800  TへDGメタル', 1984, GETDATE(), 999);</v>
      </c>
    </row>
    <row r="1133" spans="1:6">
      <c r="A1133" s="316" t="s">
        <v>3866</v>
      </c>
      <c r="B1133" s="316" t="s">
        <v>796</v>
      </c>
      <c r="C1133" s="316" t="str">
        <f t="shared" si="34"/>
        <v>1985</v>
      </c>
      <c r="D1133" s="333" t="s">
        <v>1137</v>
      </c>
      <c r="E1133" s="333" t="s">
        <v>6868</v>
      </c>
      <c r="F1133" s="316" t="str">
        <f t="shared" si="35"/>
        <v>INSERT INTO UPK_TEST.upk_k60.k60_so_buno_link (os_buhin_no, k60_buno_id, created_date, created_tantou_id) VALUES ('75313   6RA1A  TへK70', 1985, GETDATE(), 999);</v>
      </c>
    </row>
    <row r="1134" spans="1:6">
      <c r="A1134" s="316" t="s">
        <v>3867</v>
      </c>
      <c r="B1134" s="316" t="s">
        <v>797</v>
      </c>
      <c r="C1134" s="316" t="str">
        <f t="shared" si="34"/>
        <v>1986</v>
      </c>
      <c r="D1134" s="333" t="s">
        <v>1138</v>
      </c>
      <c r="E1134" s="333" t="s">
        <v>6869</v>
      </c>
      <c r="F1134" s="316" t="str">
        <f t="shared" si="35"/>
        <v>INSERT INTO UPK_TEST.upk_k60.k60_so_buno_link (os_buhin_no, k60_buno_id, created_date, created_tantou_id) VALUES ('5253C   J1700  TへDGメタル', 1986, GETDATE(), 999);</v>
      </c>
    </row>
    <row r="1135" spans="1:6">
      <c r="A1135" s="316" t="s">
        <v>3868</v>
      </c>
      <c r="B1135" s="316" t="s">
        <v>5718</v>
      </c>
      <c r="C1135" s="316" t="str">
        <f t="shared" si="34"/>
        <v>2374</v>
      </c>
      <c r="D1135" s="333" t="s">
        <v>5727</v>
      </c>
      <c r="E1135" s="333" t="s">
        <v>6870</v>
      </c>
      <c r="F1135" s="316" t="str">
        <f t="shared" si="35"/>
        <v>INSERT INTO UPK_TEST.upk_k60.k60_so_buno_link (os_buhin_no, k60_buno_id, created_date, created_tantou_id) VALUES ('75692/3 6RA1A  J70', 2374, GETDATE(), 999);</v>
      </c>
    </row>
    <row r="1136" spans="1:6">
      <c r="A1136" s="316" t="s">
        <v>3869</v>
      </c>
      <c r="B1136" s="316" t="s">
        <v>5719</v>
      </c>
      <c r="C1136" s="316" t="str">
        <f t="shared" si="34"/>
        <v>2375</v>
      </c>
      <c r="D1136" s="333" t="s">
        <v>5728</v>
      </c>
      <c r="E1136" s="333" t="s">
        <v>6871</v>
      </c>
      <c r="F1136" s="316" t="str">
        <f t="shared" si="35"/>
        <v>INSERT INTO UPK_TEST.upk_k60.k60_so_buno_link (os_buhin_no, k60_buno_id, created_date, created_tantou_id) VALUES ('5253C B4800/B4700 DGメタル', 2375, GETDATE(), 999);</v>
      </c>
    </row>
    <row r="1137" spans="1:6">
      <c r="A1137" s="316" t="s">
        <v>3870</v>
      </c>
      <c r="B1137" s="316" t="s">
        <v>1101</v>
      </c>
      <c r="C1137" s="316" t="str">
        <f t="shared" si="34"/>
        <v>2376</v>
      </c>
      <c r="D1137" s="333" t="s">
        <v>5729</v>
      </c>
      <c r="E1137" s="333" t="s">
        <v>6872</v>
      </c>
      <c r="F1137" s="316" t="str">
        <f t="shared" si="35"/>
        <v>INSERT INTO UPK_TEST.upk_k60.k60_so_buno_link (os_buhin_no, k60_buno_id, created_date, created_tantou_id) VALUES ('76452   6RA0A  K70', 2376, GETDATE(), 999);</v>
      </c>
    </row>
    <row r="1138" spans="1:6">
      <c r="A1138" s="316" t="s">
        <v>3871</v>
      </c>
      <c r="B1138" s="316" t="s">
        <v>1102</v>
      </c>
      <c r="C1138" s="316" t="str">
        <f t="shared" si="34"/>
        <v>2377</v>
      </c>
      <c r="D1138" s="333" t="s">
        <v>5730</v>
      </c>
      <c r="E1138" s="333" t="s">
        <v>6873</v>
      </c>
      <c r="F1138" s="316" t="str">
        <f t="shared" si="35"/>
        <v>INSERT INTO UPK_TEST.upk_k60.k60_so_buno_link (os_buhin_no, k60_buno_id, created_date, created_tantou_id) VALUES ('76453   6RA0A  K70', 2377, GETDATE(), 999);</v>
      </c>
    </row>
    <row r="1139" spans="1:6">
      <c r="A1139" s="316" t="s">
        <v>3872</v>
      </c>
      <c r="B1139" s="316" t="s">
        <v>5720</v>
      </c>
      <c r="C1139" s="316" t="str">
        <f t="shared" si="34"/>
        <v>2378</v>
      </c>
      <c r="D1139" s="333" t="s">
        <v>1139</v>
      </c>
      <c r="E1139" s="333" t="s">
        <v>6874</v>
      </c>
      <c r="F1139" s="316" t="str">
        <f t="shared" si="35"/>
        <v>INSERT INTO UPK_TEST.upk_k60.k60_so_buno_link (os_buhin_no, k60_buno_id, created_date, created_tantou_id) VALUES ('76482/3 6RA0A  K70', 2378, GETDATE(), 999);</v>
      </c>
    </row>
    <row r="1140" spans="1:6">
      <c r="A1140" s="316" t="s">
        <v>3873</v>
      </c>
      <c r="B1140" s="316" t="s">
        <v>5721</v>
      </c>
      <c r="C1140" s="316" t="str">
        <f t="shared" si="34"/>
        <v>2379</v>
      </c>
      <c r="D1140" s="333" t="s">
        <v>1140</v>
      </c>
      <c r="E1140" s="333" t="s">
        <v>6875</v>
      </c>
      <c r="F1140" s="316" t="str">
        <f t="shared" si="35"/>
        <v>INSERT INTO UPK_TEST.upk_k60.k60_so_buno_link (os_buhin_no, k60_buno_id, created_date, created_tantou_id) VALUES ('76482/3 6RA1A  K70', 2379, GETDATE(), 999);</v>
      </c>
    </row>
    <row r="1141" spans="1:6">
      <c r="A1141" s="316" t="s">
        <v>3874</v>
      </c>
      <c r="B1141" s="316" t="s">
        <v>5722</v>
      </c>
      <c r="C1141" s="316" t="str">
        <f t="shared" si="34"/>
        <v>2380</v>
      </c>
      <c r="D1141" s="333" t="s">
        <v>1141</v>
      </c>
      <c r="E1141" s="333" t="s">
        <v>6876</v>
      </c>
      <c r="F1141" s="316" t="str">
        <f t="shared" si="35"/>
        <v>INSERT INTO UPK_TEST.upk_k60.k60_so_buno_link (os_buhin_no, k60_buno_id, created_date, created_tantou_id) VALUES ('5253C A0800/A0700 DGメタル', 2380, GETDATE(), 999);</v>
      </c>
    </row>
    <row r="1142" spans="1:6">
      <c r="A1142" s="316" t="s">
        <v>3875</v>
      </c>
      <c r="B1142" s="316" t="s">
        <v>1103</v>
      </c>
      <c r="C1142" s="316" t="str">
        <f t="shared" si="34"/>
        <v>2381</v>
      </c>
      <c r="D1142" s="333" t="s">
        <v>1142</v>
      </c>
      <c r="E1142" s="333" t="s">
        <v>6877</v>
      </c>
      <c r="F1142" s="316" t="str">
        <f t="shared" si="35"/>
        <v>INSERT INTO UPK_TEST.upk_k60.k60_so_buno_link (os_buhin_no, k60_buno_id, created_date, created_tantou_id) VALUES ('76764   6RA0A    K70', 2381, GETDATE(), 999);</v>
      </c>
    </row>
    <row r="1143" spans="1:6">
      <c r="A1143" s="316" t="s">
        <v>3876</v>
      </c>
      <c r="B1143" s="316" t="s">
        <v>1104</v>
      </c>
      <c r="C1143" s="316" t="str">
        <f t="shared" si="34"/>
        <v>2382</v>
      </c>
      <c r="D1143" s="333" t="s">
        <v>5731</v>
      </c>
      <c r="E1143" s="333" t="s">
        <v>6878</v>
      </c>
      <c r="F1143" s="316" t="str">
        <f t="shared" si="35"/>
        <v>INSERT INTO UPK_TEST.upk_k60.k60_so_buno_link (os_buhin_no, k60_buno_id, created_date, created_tantou_id) VALUES ('5228A   52200  DG/DGEメタル', 2382, GETDATE(), 999);</v>
      </c>
    </row>
    <row r="1144" spans="1:6">
      <c r="A1144" s="316" t="s">
        <v>3877</v>
      </c>
      <c r="B1144" s="316" t="s">
        <v>1105</v>
      </c>
      <c r="C1144" s="316" t="str">
        <f t="shared" si="34"/>
        <v>2383</v>
      </c>
      <c r="D1144" s="333" t="s">
        <v>5732</v>
      </c>
      <c r="E1144" s="333" t="s">
        <v>6879</v>
      </c>
      <c r="F1144" s="316" t="str">
        <f t="shared" si="35"/>
        <v>INSERT INTO UPK_TEST.upk_k60.k60_so_buno_link (os_buhin_no, k60_buno_id, created_date, created_tantou_id) VALUES ('76765   6RA0A    K70', 2383, GETDATE(), 999);</v>
      </c>
    </row>
    <row r="1145" spans="1:6">
      <c r="A1145" s="316" t="s">
        <v>3878</v>
      </c>
      <c r="B1145" s="316" t="s">
        <v>1106</v>
      </c>
      <c r="C1145" s="316" t="str">
        <f t="shared" si="34"/>
        <v>2384</v>
      </c>
      <c r="D1145" s="333" t="s">
        <v>5733</v>
      </c>
      <c r="E1145" s="333" t="s">
        <v>6880</v>
      </c>
      <c r="F1145" s="316" t="str">
        <f t="shared" si="35"/>
        <v>INSERT INTO UPK_TEST.upk_k60.k60_so_buno_link (os_buhin_no, k60_buno_id, created_date, created_tantou_id) VALUES ('5228A   52100  DG/DGEメタル', 2384, GETDATE(), 999);</v>
      </c>
    </row>
    <row r="1146" spans="1:6">
      <c r="A1146" s="316" t="s">
        <v>3879</v>
      </c>
      <c r="B1146" s="316" t="s">
        <v>370</v>
      </c>
      <c r="C1146" s="316" t="str">
        <f t="shared" si="34"/>
        <v>1314</v>
      </c>
      <c r="D1146" s="333" t="s">
        <v>5734</v>
      </c>
      <c r="E1146" s="333" t="s">
        <v>6881</v>
      </c>
      <c r="F1146" s="316" t="str">
        <f t="shared" si="35"/>
        <v>INSERT INTO UPK_TEST.upk_k60.k60_so_buno_link (os_buhin_no, k60_buno_id, created_date, created_tantou_id) VALUES ('61137   B5010   5016 Rより', 1314, GETDATE(), 999);</v>
      </c>
    </row>
    <row r="1147" spans="1:6">
      <c r="A1147" s="316" t="s">
        <v>3880</v>
      </c>
      <c r="B1147" s="316" t="s">
        <v>371</v>
      </c>
      <c r="C1147" s="316" t="str">
        <f t="shared" si="34"/>
        <v>1315</v>
      </c>
      <c r="D1147" s="333" t="s">
        <v>1143</v>
      </c>
      <c r="E1147" s="333" t="s">
        <v>6882</v>
      </c>
      <c r="F1147" s="316" t="str">
        <f t="shared" si="35"/>
        <v>INSERT INTO UPK_TEST.upk_k60.k60_so_buno_link (os_buhin_no, k60_buno_id, created_date, created_tantou_id) VALUES ('61138   B5010   5016 Rより', 1315, GETDATE(), 999);</v>
      </c>
    </row>
    <row r="1148" spans="1:6">
      <c r="A1148" s="316" t="s">
        <v>3881</v>
      </c>
      <c r="B1148" s="316" t="s">
        <v>1107</v>
      </c>
      <c r="C1148" s="316" t="str">
        <f t="shared" si="34"/>
        <v>2385</v>
      </c>
      <c r="D1148" s="333" t="s">
        <v>1144</v>
      </c>
      <c r="E1148" s="333" t="s">
        <v>6883</v>
      </c>
      <c r="F1148" s="316" t="str">
        <f t="shared" si="35"/>
        <v>INSERT INTO UPK_TEST.upk_k60.k60_so_buno_link (os_buhin_no, k60_buno_id, created_date, created_tantou_id) VALUES ('5253C  D6100 DG-Eメタル', 2385, GETDATE(), 999);</v>
      </c>
    </row>
    <row r="1149" spans="1:6">
      <c r="A1149" s="316" t="s">
        <v>3882</v>
      </c>
      <c r="B1149" s="316" t="s">
        <v>1108</v>
      </c>
      <c r="C1149" s="316" t="str">
        <f t="shared" si="34"/>
        <v>2386</v>
      </c>
      <c r="D1149" s="333" t="s">
        <v>5735</v>
      </c>
      <c r="E1149" s="333" t="s">
        <v>6884</v>
      </c>
      <c r="F1149" s="316" t="str">
        <f t="shared" si="35"/>
        <v>INSERT INTO UPK_TEST.upk_k60.k60_so_buno_link (os_buhin_no, k60_buno_id, created_date, created_tantou_id) VALUES ('9450B  39500 DG-E K70', 2386, GETDATE(), 999);</v>
      </c>
    </row>
    <row r="1150" spans="1:6">
      <c r="A1150" s="316" t="s">
        <v>3883</v>
      </c>
      <c r="B1150" s="316" t="s">
        <v>1109</v>
      </c>
      <c r="C1150" s="316" t="str">
        <f t="shared" si="34"/>
        <v>2387</v>
      </c>
      <c r="D1150" s="333" t="s">
        <v>5736</v>
      </c>
      <c r="E1150" s="333" t="s">
        <v>6885</v>
      </c>
      <c r="F1150" s="316" t="str">
        <f t="shared" si="35"/>
        <v>INSERT INTO UPK_TEST.upk_k60.k60_so_buno_link (os_buhin_no, k60_buno_id, created_date, created_tantou_id) VALUES ('9450B  39400 DG-E K70', 2387, GETDATE(), 999);</v>
      </c>
    </row>
    <row r="1151" spans="1:6">
      <c r="A1151" s="316" t="s">
        <v>3884</v>
      </c>
      <c r="B1151" s="316" t="s">
        <v>979</v>
      </c>
      <c r="C1151" s="316" t="str">
        <f t="shared" si="34"/>
        <v>2227</v>
      </c>
      <c r="D1151" s="333" t="s">
        <v>1145</v>
      </c>
      <c r="E1151" s="333" t="s">
        <v>6886</v>
      </c>
      <c r="F1151" s="316" t="str">
        <f t="shared" si="35"/>
        <v>INSERT INTO UPK_TEST.upk_k60.k60_so_buno_link (os_buhin_no, k60_buno_id, created_date, created_tantou_id) VALUES ('64184   JG00A 爪廃却 WへB301', 2227, GETDATE(), 999);</v>
      </c>
    </row>
    <row r="1152" spans="1:6">
      <c r="A1152" s="316" t="s">
        <v>3885</v>
      </c>
      <c r="B1152" s="316" t="s">
        <v>980</v>
      </c>
      <c r="C1152" s="316" t="str">
        <f t="shared" si="34"/>
        <v>2228</v>
      </c>
      <c r="D1152" s="333" t="s">
        <v>1146</v>
      </c>
      <c r="E1152" s="333" t="s">
        <v>6887</v>
      </c>
      <c r="F1152" s="316" t="str">
        <f t="shared" si="35"/>
        <v>INSERT INTO UPK_TEST.upk_k60.k60_so_buno_link (os_buhin_no, k60_buno_id, created_date, created_tantou_id) VALUES ('64185   JG00A 爪廃却 WへB301', 2228, GETDATE(), 999);</v>
      </c>
    </row>
    <row r="1153" spans="1:6">
      <c r="A1153" s="316" t="s">
        <v>3886</v>
      </c>
      <c r="B1153" s="316" t="s">
        <v>1110</v>
      </c>
      <c r="C1153" s="316" t="str">
        <f t="shared" si="34"/>
        <v>2388</v>
      </c>
      <c r="D1153" s="333" t="s">
        <v>5737</v>
      </c>
      <c r="E1153" s="333" t="s">
        <v>6888</v>
      </c>
      <c r="F1153" s="316" t="str">
        <f t="shared" si="35"/>
        <v>INSERT INTO UPK_TEST.upk_k60.k60_so_buno_link (os_buhin_no, k60_buno_id, created_date, created_tantou_id) VALUES ('67112   JG00A 爪無しJ70', 2388, GETDATE(), 999);</v>
      </c>
    </row>
    <row r="1154" spans="1:6">
      <c r="A1154" s="316" t="s">
        <v>3887</v>
      </c>
      <c r="B1154" s="316" t="s">
        <v>1111</v>
      </c>
      <c r="C1154" s="316" t="str">
        <f t="shared" si="34"/>
        <v>2389</v>
      </c>
      <c r="D1154" s="333" t="s">
        <v>1147</v>
      </c>
      <c r="E1154" s="333" t="s">
        <v>6889</v>
      </c>
      <c r="F1154" s="316" t="str">
        <f t="shared" si="35"/>
        <v>INSERT INTO UPK_TEST.upk_k60.k60_so_buno_link (os_buhin_no, k60_buno_id, created_date, created_tantou_id) VALUES ('67112   JG40A 爪無しJ70', 2389, GETDATE(), 999);</v>
      </c>
    </row>
    <row r="1155" spans="1:6">
      <c r="A1155" s="316" t="s">
        <v>3888</v>
      </c>
      <c r="B1155" s="316" t="s">
        <v>1112</v>
      </c>
      <c r="C1155" s="316" t="str">
        <f t="shared" si="34"/>
        <v>2390</v>
      </c>
      <c r="D1155" s="333" t="s">
        <v>5738</v>
      </c>
      <c r="E1155" s="333" t="s">
        <v>6890</v>
      </c>
      <c r="F1155" s="316" t="str">
        <f t="shared" si="35"/>
        <v>INSERT INTO UPK_TEST.upk_k60.k60_so_buno_link (os_buhin_no, k60_buno_id, created_date, created_tantou_id) VALUES ('67112   JM00A    P323外転 J70', 2390, GETDATE(), 999);</v>
      </c>
    </row>
    <row r="1156" spans="1:6">
      <c r="A1156" s="316" t="s">
        <v>3889</v>
      </c>
      <c r="B1156" s="316" t="s">
        <v>5723</v>
      </c>
      <c r="C1156" s="316" t="str">
        <f t="shared" si="34"/>
        <v>2391</v>
      </c>
      <c r="D1156" s="333" t="s">
        <v>1148</v>
      </c>
      <c r="E1156" s="333" t="s">
        <v>6891</v>
      </c>
      <c r="F1156" s="316" t="str">
        <f t="shared" si="35"/>
        <v>INSERT INTO UPK_TEST.upk_k60.k60_so_buno_link (os_buhin_no, k60_buno_id, created_date, created_tantou_id) VALUES ('756R2/3 JG00A    J70', 2391, GETDATE(), 999);</v>
      </c>
    </row>
    <row r="1157" spans="1:6">
      <c r="A1157" s="316" t="s">
        <v>3890</v>
      </c>
      <c r="B1157" s="316" t="s">
        <v>372</v>
      </c>
      <c r="C1157" s="316" t="str">
        <f t="shared" si="34"/>
        <v>1316</v>
      </c>
      <c r="D1157" s="333" t="s">
        <v>1149</v>
      </c>
      <c r="E1157" s="333" t="s">
        <v>6892</v>
      </c>
      <c r="F1157" s="316" t="str">
        <f t="shared" si="35"/>
        <v>INSERT INTO UPK_TEST.upk_k60.k60_so_buno_link (os_buhin_no, k60_buno_id, created_date, created_tantou_id) VALUES ('75632   JG00A  J70 P323外転', 1316, GETDATE(), 999);</v>
      </c>
    </row>
    <row r="1158" spans="1:6">
      <c r="A1158" s="316" t="s">
        <v>3891</v>
      </c>
      <c r="B1158" s="316" t="s">
        <v>373</v>
      </c>
      <c r="C1158" s="316" t="str">
        <f t="shared" ref="C1158:C1221" si="36">VLOOKUP($B1158,$D$5:$E$2000,2,FALSE)</f>
        <v>1317</v>
      </c>
      <c r="D1158" s="333" t="s">
        <v>1150</v>
      </c>
      <c r="E1158" s="333" t="s">
        <v>6893</v>
      </c>
      <c r="F1158" s="316" t="str">
        <f t="shared" ref="F1158:F1221" si="37">$P$2&amp;"'"&amp;$A1158&amp;"', "&amp;$C1158&amp;", GETDATE(), 999);"</f>
        <v>INSERT INTO UPK_TEST.upk_k60.k60_so_buno_link (os_buhin_no, k60_buno_id, created_date, created_tantou_id) VALUES ('75632   JH00A  J70 P323外転', 1317, GETDATE(), 999);</v>
      </c>
    </row>
    <row r="1159" spans="1:6">
      <c r="A1159" s="316" t="s">
        <v>3892</v>
      </c>
      <c r="B1159" s="316" t="s">
        <v>374</v>
      </c>
      <c r="C1159" s="316" t="str">
        <f t="shared" si="36"/>
        <v>1318</v>
      </c>
      <c r="D1159" s="333" t="s">
        <v>1151</v>
      </c>
      <c r="E1159" s="333" t="s">
        <v>6894</v>
      </c>
      <c r="F1159" s="316" t="str">
        <f t="shared" si="37"/>
        <v>INSERT INTO UPK_TEST.upk_k60.k60_so_buno_link (os_buhin_no, k60_buno_id, created_date, created_tantou_id) VALUES ('75632   1YA0A  J70 P323外転', 1318, GETDATE(), 999);</v>
      </c>
    </row>
    <row r="1160" spans="1:6">
      <c r="A1160" s="316" t="s">
        <v>3893</v>
      </c>
      <c r="B1160" s="316" t="s">
        <v>381</v>
      </c>
      <c r="C1160" s="316" t="str">
        <f t="shared" si="36"/>
        <v>1328</v>
      </c>
      <c r="D1160" s="333" t="s">
        <v>1152</v>
      </c>
      <c r="E1160" s="333" t="s">
        <v>6895</v>
      </c>
      <c r="F1160" s="316" t="str">
        <f t="shared" si="37"/>
        <v>INSERT INTO UPK_TEST.upk_k60.k60_so_buno_link (os_buhin_no, k60_buno_id, created_date, created_tantou_id) VALUES ('75632   JM00A  J70 P323外転', 1328, GETDATE(), 999);</v>
      </c>
    </row>
    <row r="1161" spans="1:6">
      <c r="A1161" s="316" t="s">
        <v>3894</v>
      </c>
      <c r="B1161" s="316" t="s">
        <v>982</v>
      </c>
      <c r="C1161" s="316" t="str">
        <f t="shared" si="36"/>
        <v>2232</v>
      </c>
      <c r="D1161" s="333" t="s">
        <v>1153</v>
      </c>
      <c r="E1161" s="333" t="s">
        <v>6896</v>
      </c>
      <c r="F1161" s="316" t="str">
        <f t="shared" si="37"/>
        <v>INSERT INTO UPK_TEST.upk_k60.k60_so_buno_link (os_buhin_no, k60_buno_id, created_date, created_tantou_id) VALUES ('76572   JM00A 爪廃却 K70', 2232, GETDATE(), 999);</v>
      </c>
    </row>
    <row r="1162" spans="1:6">
      <c r="A1162" s="316" t="s">
        <v>3895</v>
      </c>
      <c r="B1162" s="316" t="s">
        <v>983</v>
      </c>
      <c r="C1162" s="316" t="str">
        <f t="shared" si="36"/>
        <v>2233</v>
      </c>
      <c r="D1162" s="333" t="s">
        <v>1154</v>
      </c>
      <c r="E1162" s="333" t="s">
        <v>6897</v>
      </c>
      <c r="F1162" s="316" t="str">
        <f t="shared" si="37"/>
        <v>INSERT INTO UPK_TEST.upk_k60.k60_so_buno_link (os_buhin_no, k60_buno_id, created_date, created_tantou_id) VALUES ('76573   JM00A 爪廃却 K70', 2233, GETDATE(), 999);</v>
      </c>
    </row>
    <row r="1163" spans="1:6">
      <c r="A1163" s="316" t="s">
        <v>3896</v>
      </c>
      <c r="B1163" s="316" t="s">
        <v>981</v>
      </c>
      <c r="C1163" s="316" t="str">
        <f t="shared" si="36"/>
        <v>2231</v>
      </c>
      <c r="D1163" s="333" t="s">
        <v>5739</v>
      </c>
      <c r="E1163" s="333" t="s">
        <v>6898</v>
      </c>
      <c r="F1163" s="316" t="str">
        <f t="shared" si="37"/>
        <v>INSERT INTO UPK_TEST.upk_k60.k60_so_buno_link (os_buhin_no, k60_buno_id, created_date, created_tantou_id) VALUES ('74798   JM00ACE 爪無し T308', 2231, GETDATE(), 999);</v>
      </c>
    </row>
    <row r="1164" spans="1:6">
      <c r="A1164" s="316" t="s">
        <v>3897</v>
      </c>
      <c r="B1164" s="316" t="s">
        <v>1113</v>
      </c>
      <c r="C1164" s="316" t="str">
        <f t="shared" si="36"/>
        <v>2392</v>
      </c>
      <c r="D1164" s="333" t="s">
        <v>1155</v>
      </c>
      <c r="E1164" s="333" t="s">
        <v>6899</v>
      </c>
      <c r="F1164" s="316" t="str">
        <f t="shared" si="37"/>
        <v>INSERT INTO UPK_TEST.upk_k60.k60_so_buno_link (os_buhin_no, k60_buno_id, created_date, created_tantou_id) VALUES ('76632   JM00A 爪廃却 J70', 2392, GETDATE(), 999);</v>
      </c>
    </row>
    <row r="1165" spans="1:6">
      <c r="A1165" s="316" t="s">
        <v>3898</v>
      </c>
      <c r="B1165" s="316" t="s">
        <v>1114</v>
      </c>
      <c r="C1165" s="316" t="str">
        <f t="shared" si="36"/>
        <v>2393</v>
      </c>
      <c r="D1165" s="333" t="s">
        <v>1156</v>
      </c>
      <c r="E1165" s="333" t="s">
        <v>6900</v>
      </c>
      <c r="F1165" s="316" t="str">
        <f t="shared" si="37"/>
        <v>INSERT INTO UPK_TEST.upk_k60.k60_so_buno_link (os_buhin_no, k60_buno_id, created_date, created_tantou_id) VALUES ('76633   JM00A 爪廃却 J70', 2393, GETDATE(), 999);</v>
      </c>
    </row>
    <row r="1166" spans="1:6">
      <c r="A1166" s="316" t="s">
        <v>3900</v>
      </c>
      <c r="B1166" s="316" t="s">
        <v>984</v>
      </c>
      <c r="C1166" s="316" t="str">
        <f t="shared" si="36"/>
        <v>2234</v>
      </c>
      <c r="D1166" s="333" t="s">
        <v>1157</v>
      </c>
      <c r="E1166" s="333" t="s">
        <v>6901</v>
      </c>
      <c r="F1166" s="316" t="str">
        <f t="shared" si="37"/>
        <v>INSERT INTO UPK_TEST.upk_k60.k60_so_buno_link (os_buhin_no, k60_buno_id, created_date, created_tantou_id) VALUES ('76532   JM00B    Wへ J70', 2234, GETDATE(), 999);</v>
      </c>
    </row>
    <row r="1167" spans="1:6">
      <c r="A1167" s="316" t="s">
        <v>3901</v>
      </c>
      <c r="B1167" s="316" t="s">
        <v>985</v>
      </c>
      <c r="C1167" s="316" t="str">
        <f t="shared" si="36"/>
        <v>2235</v>
      </c>
      <c r="D1167" s="333" t="s">
        <v>1158</v>
      </c>
      <c r="E1167" s="333" t="s">
        <v>6902</v>
      </c>
      <c r="F1167" s="316" t="str">
        <f t="shared" si="37"/>
        <v>INSERT INTO UPK_TEST.upk_k60.k60_so_buno_link (os_buhin_no, k60_buno_id, created_date, created_tantou_id) VALUES ('76533   JM00B    Wへ J70', 2235, GETDATE(), 999);</v>
      </c>
    </row>
    <row r="1168" spans="1:6">
      <c r="A1168" s="316" t="s">
        <v>3902</v>
      </c>
      <c r="B1168" s="316" t="s">
        <v>382</v>
      </c>
      <c r="C1168" s="316" t="str">
        <f t="shared" si="36"/>
        <v>1329</v>
      </c>
      <c r="D1168" s="333" t="s">
        <v>5740</v>
      </c>
      <c r="E1168" s="333" t="s">
        <v>6903</v>
      </c>
      <c r="F1168" s="316" t="str">
        <f t="shared" si="37"/>
        <v>INSERT INTO UPK_TEST.upk_k60.k60_so_buno_link (os_buhin_no, k60_buno_id, created_date, created_tantou_id) VALUES ('76232   JM00A  爪廃却 K70', 1329, GETDATE(), 999);</v>
      </c>
    </row>
    <row r="1169" spans="1:6">
      <c r="A1169" s="316" t="s">
        <v>3903</v>
      </c>
      <c r="B1169" s="316" t="s">
        <v>383</v>
      </c>
      <c r="C1169" s="316" t="str">
        <f t="shared" si="36"/>
        <v>1330</v>
      </c>
      <c r="D1169" s="333" t="s">
        <v>1159</v>
      </c>
      <c r="E1169" s="333" t="s">
        <v>6904</v>
      </c>
      <c r="F1169" s="316" t="str">
        <f t="shared" si="37"/>
        <v>INSERT INTO UPK_TEST.upk_k60.k60_so_buno_link (os_buhin_no, k60_buno_id, created_date, created_tantou_id) VALUES ('76233   JM00A  爪廃却 K70', 1330, GETDATE(), 999);</v>
      </c>
    </row>
    <row r="1170" spans="1:6">
      <c r="A1170" s="316" t="s">
        <v>3904</v>
      </c>
      <c r="B1170" s="316" t="s">
        <v>1115</v>
      </c>
      <c r="C1170" s="316" t="str">
        <f t="shared" si="36"/>
        <v>2394</v>
      </c>
      <c r="D1170" s="333" t="s">
        <v>1160</v>
      </c>
      <c r="E1170" s="333" t="s">
        <v>6905</v>
      </c>
      <c r="F1170" s="316" t="str">
        <f t="shared" si="37"/>
        <v>INSERT INTO UPK_TEST.upk_k60.k60_so_buno_link (os_buhin_no, k60_buno_id, created_date, created_tantou_id) VALUES ('75174   JG00A    K30', 2394, GETDATE(), 999);</v>
      </c>
    </row>
    <row r="1171" spans="1:6">
      <c r="A1171" s="316" t="s">
        <v>3905</v>
      </c>
      <c r="B1171" s="316" t="s">
        <v>1116</v>
      </c>
      <c r="C1171" s="316" t="str">
        <f t="shared" si="36"/>
        <v>2395</v>
      </c>
      <c r="D1171" s="333" t="s">
        <v>1161</v>
      </c>
      <c r="E1171" s="333" t="s">
        <v>6906</v>
      </c>
      <c r="F1171" s="316" t="str">
        <f t="shared" si="37"/>
        <v>INSERT INTO UPK_TEST.upk_k60.k60_so_buno_link (os_buhin_no, k60_buno_id, created_date, created_tantou_id) VALUES ('75174   JG00A-K  K70', 2395, GETDATE(), 999);</v>
      </c>
    </row>
    <row r="1172" spans="1:6">
      <c r="A1172" s="316" t="s">
        <v>3906</v>
      </c>
      <c r="B1172" s="316" t="s">
        <v>5724</v>
      </c>
      <c r="C1172" s="316" t="str">
        <f t="shared" si="36"/>
        <v>2396</v>
      </c>
      <c r="D1172" s="333" t="s">
        <v>1162</v>
      </c>
      <c r="E1172" s="333" t="s">
        <v>6907</v>
      </c>
      <c r="F1172" s="316" t="str">
        <f t="shared" si="37"/>
        <v>INSERT INTO UPK_TEST.upk_k60.k60_so_buno_link (os_buhin_no, k60_buno_id, created_date, created_tantou_id) VALUES ('75152/3 JG00A-K 爪廃却  5016', 2396, GETDATE(), 999);</v>
      </c>
    </row>
    <row r="1173" spans="1:6">
      <c r="A1173" s="316" t="s">
        <v>3907</v>
      </c>
      <c r="B1173" s="316" t="s">
        <v>986</v>
      </c>
      <c r="C1173" s="316" t="str">
        <f t="shared" si="36"/>
        <v>2236</v>
      </c>
      <c r="D1173" s="333" t="s">
        <v>1163</v>
      </c>
      <c r="E1173" s="333" t="s">
        <v>6908</v>
      </c>
      <c r="F1173" s="316" t="str">
        <f t="shared" si="37"/>
        <v>INSERT INTO UPK_TEST.upk_k60.k60_so_buno_link (os_buhin_no, k60_buno_id, created_date, created_tantou_id) VALUES ('75512   JG00A  WよりJ70/W70', 2236, GETDATE(), 999);</v>
      </c>
    </row>
    <row r="1174" spans="1:6">
      <c r="A1174" s="316" t="s">
        <v>3908</v>
      </c>
      <c r="B1174" s="316" t="s">
        <v>987</v>
      </c>
      <c r="C1174" s="316" t="str">
        <f t="shared" si="36"/>
        <v>2237</v>
      </c>
      <c r="D1174" s="333" t="s">
        <v>1164</v>
      </c>
      <c r="E1174" s="333" t="s">
        <v>6909</v>
      </c>
      <c r="F1174" s="316" t="str">
        <f t="shared" si="37"/>
        <v>INSERT INTO UPK_TEST.upk_k60.k60_so_buno_link (os_buhin_no, k60_buno_id, created_date, created_tantou_id) VALUES ('75512   6MA0A  WよりW70', 2237, GETDATE(), 999);</v>
      </c>
    </row>
    <row r="1175" spans="1:6">
      <c r="A1175" s="316" t="s">
        <v>3909</v>
      </c>
      <c r="B1175" s="316" t="s">
        <v>988</v>
      </c>
      <c r="C1175" s="316" t="str">
        <f t="shared" si="36"/>
        <v>2238</v>
      </c>
      <c r="D1175" s="333" t="s">
        <v>1165</v>
      </c>
      <c r="E1175" s="333" t="s">
        <v>6910</v>
      </c>
      <c r="F1175" s="316" t="str">
        <f t="shared" si="37"/>
        <v>INSERT INTO UPK_TEST.upk_k60.k60_so_buno_link (os_buhin_no, k60_buno_id, created_date, created_tantou_id) VALUES ('75512   JM00A  WよりJ70/W70', 2238, GETDATE(), 999);</v>
      </c>
    </row>
    <row r="1176" spans="1:6">
      <c r="A1176" s="316" t="s">
        <v>3910</v>
      </c>
      <c r="B1176" s="316" t="s">
        <v>989</v>
      </c>
      <c r="C1176" s="316" t="str">
        <f t="shared" si="36"/>
        <v>2239</v>
      </c>
      <c r="D1176" s="333" t="s">
        <v>1166</v>
      </c>
      <c r="E1176" s="333" t="s">
        <v>6911</v>
      </c>
      <c r="F1176" s="316" t="str">
        <f t="shared" si="37"/>
        <v>INSERT INTO UPK_TEST.upk_k60.k60_so_buno_link (os_buhin_no, k60_buno_id, created_date, created_tantou_id) VALUES ('75513   JG00A  WよりJ70/W70', 2239, GETDATE(), 999);</v>
      </c>
    </row>
    <row r="1177" spans="1:6">
      <c r="A1177" s="316" t="s">
        <v>3911</v>
      </c>
      <c r="B1177" s="316" t="s">
        <v>990</v>
      </c>
      <c r="C1177" s="316" t="str">
        <f t="shared" si="36"/>
        <v>2240</v>
      </c>
      <c r="D1177" s="333" t="s">
        <v>1167</v>
      </c>
      <c r="E1177" s="333" t="s">
        <v>6912</v>
      </c>
      <c r="F1177" s="316" t="str">
        <f t="shared" si="37"/>
        <v>INSERT INTO UPK_TEST.upk_k60.k60_so_buno_link (os_buhin_no, k60_buno_id, created_date, created_tantou_id) VALUES ('75513   6MA0A  WよりW70', 2240, GETDATE(), 999);</v>
      </c>
    </row>
    <row r="1178" spans="1:6">
      <c r="A1178" s="316" t="s">
        <v>3912</v>
      </c>
      <c r="B1178" s="316" t="s">
        <v>991</v>
      </c>
      <c r="C1178" s="316" t="str">
        <f t="shared" si="36"/>
        <v>2241</v>
      </c>
      <c r="D1178" s="333" t="s">
        <v>1168</v>
      </c>
      <c r="E1178" s="333" t="s">
        <v>6913</v>
      </c>
      <c r="F1178" s="316" t="str">
        <f t="shared" si="37"/>
        <v>INSERT INTO UPK_TEST.upk_k60.k60_so_buno_link (os_buhin_no, k60_buno_id, created_date, created_tantou_id) VALUES ('75513   JM00A  WよりJ70/W70', 2241, GETDATE(), 999);</v>
      </c>
    </row>
    <row r="1179" spans="1:6">
      <c r="A1179" s="316" t="s">
        <v>3913</v>
      </c>
      <c r="B1179" s="316" t="s">
        <v>1117</v>
      </c>
      <c r="C1179" s="316" t="str">
        <f t="shared" si="36"/>
        <v>2397</v>
      </c>
      <c r="D1179" s="333" t="s">
        <v>5741</v>
      </c>
      <c r="E1179" s="333" t="s">
        <v>6914</v>
      </c>
      <c r="F1179" s="316" t="str">
        <f t="shared" si="37"/>
        <v>INSERT INTO UPK_TEST.upk_k60.k60_so_buno_link (os_buhin_no, k60_buno_id, created_date, created_tantou_id) VALUES ('75636   1VX0A    J70/W70', 2397, GETDATE(), 999);</v>
      </c>
    </row>
    <row r="1180" spans="1:6">
      <c r="A1180" s="316" t="s">
        <v>3914</v>
      </c>
      <c r="B1180" s="316" t="s">
        <v>1118</v>
      </c>
      <c r="C1180" s="316" t="str">
        <f t="shared" si="36"/>
        <v>2398</v>
      </c>
      <c r="D1180" s="333" t="s">
        <v>1169</v>
      </c>
      <c r="E1180" s="333" t="s">
        <v>6915</v>
      </c>
      <c r="F1180" s="316" t="str">
        <f t="shared" si="37"/>
        <v>INSERT INTO UPK_TEST.upk_k60.k60_so_buno_link (os_buhin_no, k60_buno_id, created_date, created_tantou_id) VALUES ('75636   1VX0A-G  UPZ', 2398, GETDATE(), 999);</v>
      </c>
    </row>
    <row r="1181" spans="1:6">
      <c r="A1181" s="316" t="s">
        <v>3915</v>
      </c>
      <c r="B1181" s="316" t="s">
        <v>1119</v>
      </c>
      <c r="C1181" s="316" t="str">
        <f t="shared" si="36"/>
        <v>2399</v>
      </c>
      <c r="D1181" s="333" t="s">
        <v>1170</v>
      </c>
      <c r="E1181" s="333" t="s">
        <v>6916</v>
      </c>
      <c r="F1181" s="316" t="str">
        <f t="shared" si="37"/>
        <v>INSERT INTO UPK_TEST.upk_k60.k60_so_buno_link (os_buhin_no, k60_buno_id, created_date, created_tantou_id) VALUES ('75636   6MA0B  B301', 2399, GETDATE(), 999);</v>
      </c>
    </row>
    <row r="1182" spans="1:6">
      <c r="A1182" s="316" t="s">
        <v>3916</v>
      </c>
      <c r="B1182" s="316" t="s">
        <v>5725</v>
      </c>
      <c r="C1182" s="316" t="str">
        <f t="shared" si="36"/>
        <v>2400</v>
      </c>
      <c r="D1182" s="333" t="s">
        <v>5742</v>
      </c>
      <c r="E1182" s="333" t="s">
        <v>6917</v>
      </c>
      <c r="F1182" s="316" t="str">
        <f t="shared" si="37"/>
        <v>INSERT INTO UPK_TEST.upk_k60.k60_so_buno_link (os_buhin_no, k60_buno_id, created_date, created_tantou_id) VALUES ('75658/9   JG00A   K70⇒B301', 2400, GETDATE(), 999);</v>
      </c>
    </row>
    <row r="1183" spans="1:6">
      <c r="A1183" s="316" t="s">
        <v>3917</v>
      </c>
      <c r="B1183" s="316" t="s">
        <v>1120</v>
      </c>
      <c r="C1183" s="316" t="str">
        <f t="shared" si="36"/>
        <v>2401</v>
      </c>
      <c r="D1183" s="333" t="s">
        <v>1171</v>
      </c>
      <c r="E1183" s="333" t="s">
        <v>6918</v>
      </c>
      <c r="F1183" s="316" t="str">
        <f t="shared" si="37"/>
        <v>INSERT INTO UPK_TEST.upk_k60.k60_so_buno_link (os_buhin_no, k60_buno_id, created_date, created_tantou_id) VALUES ('75196   JN20A    W70', 2401, GETDATE(), 999);</v>
      </c>
    </row>
    <row r="1184" spans="1:6">
      <c r="A1184" s="316" t="s">
        <v>3918</v>
      </c>
      <c r="B1184" s="316" t="s">
        <v>1121</v>
      </c>
      <c r="C1184" s="316" t="str">
        <f t="shared" si="36"/>
        <v>2402</v>
      </c>
      <c r="D1184" s="333" t="s">
        <v>1172</v>
      </c>
      <c r="E1184" s="333" t="s">
        <v>6919</v>
      </c>
      <c r="F1184" s="316" t="str">
        <f t="shared" si="37"/>
        <v>INSERT INTO UPK_TEST.upk_k60.k60_so_buno_link (os_buhin_no, k60_buno_id, created_date, created_tantou_id) VALUES ('75172   JN20A    B302', 2402, GETDATE(), 999);</v>
      </c>
    </row>
    <row r="1185" spans="1:6">
      <c r="A1185" s="316" t="s">
        <v>3919</v>
      </c>
      <c r="B1185" s="316" t="s">
        <v>1122</v>
      </c>
      <c r="C1185" s="316" t="str">
        <f t="shared" si="36"/>
        <v>2403</v>
      </c>
      <c r="D1185" s="333" t="s">
        <v>5743</v>
      </c>
      <c r="E1185" s="333" t="s">
        <v>6920</v>
      </c>
      <c r="F1185" s="316" t="str">
        <f t="shared" si="37"/>
        <v>INSERT INTO UPK_TEST.upk_k60.k60_so_buno_link (os_buhin_no, k60_buno_id, created_date, created_tantou_id) VALUES ('75173   JN20A    B302', 2403, GETDATE(), 999);</v>
      </c>
    </row>
    <row r="1186" spans="1:6">
      <c r="A1186" s="316" t="s">
        <v>3920</v>
      </c>
      <c r="B1186" s="316" t="s">
        <v>1123</v>
      </c>
      <c r="C1186" s="316" t="str">
        <f t="shared" si="36"/>
        <v>2404</v>
      </c>
      <c r="D1186" s="333" t="s">
        <v>5744</v>
      </c>
      <c r="E1186" s="333" t="s">
        <v>6921</v>
      </c>
      <c r="F1186" s="316" t="str">
        <f t="shared" si="37"/>
        <v>INSERT INTO UPK_TEST.upk_k60.k60_so_buno_link (os_buhin_no, k60_buno_id, created_date, created_tantou_id) VALUES ('75312   3NU0A    K70', 2404, GETDATE(), 999);</v>
      </c>
    </row>
    <row r="1187" spans="1:6">
      <c r="A1187" s="316" t="s">
        <v>3921</v>
      </c>
      <c r="B1187" s="316" t="s">
        <v>1124</v>
      </c>
      <c r="C1187" s="316" t="str">
        <f t="shared" si="36"/>
        <v>2405</v>
      </c>
      <c r="D1187" s="333" t="s">
        <v>1173</v>
      </c>
      <c r="E1187" s="333" t="s">
        <v>6922</v>
      </c>
      <c r="F1187" s="316" t="str">
        <f t="shared" si="37"/>
        <v>INSERT INTO UPK_TEST.upk_k60.k60_so_buno_link (os_buhin_no, k60_buno_id, created_date, created_tantou_id) VALUES ('75512   JN20A    W70', 2405, GETDATE(), 999);</v>
      </c>
    </row>
    <row r="1188" spans="1:6">
      <c r="A1188" s="316" t="s">
        <v>3922</v>
      </c>
      <c r="B1188" s="316" t="s">
        <v>1125</v>
      </c>
      <c r="C1188" s="316" t="str">
        <f t="shared" si="36"/>
        <v>2406</v>
      </c>
      <c r="D1188" s="333" t="s">
        <v>1174</v>
      </c>
      <c r="E1188" s="333" t="s">
        <v>6923</v>
      </c>
      <c r="F1188" s="316" t="str">
        <f t="shared" si="37"/>
        <v>INSERT INTO UPK_TEST.upk_k60.k60_so_buno_link (os_buhin_no, k60_buno_id, created_date, created_tantou_id) VALUES ('75512   3NU0A    W70', 2406, GETDATE(), 999);</v>
      </c>
    </row>
    <row r="1189" spans="1:6">
      <c r="A1189" s="316" t="s">
        <v>3923</v>
      </c>
      <c r="B1189" s="316" t="s">
        <v>1126</v>
      </c>
      <c r="C1189" s="316" t="str">
        <f t="shared" si="36"/>
        <v>2407</v>
      </c>
      <c r="D1189" s="333" t="s">
        <v>1175</v>
      </c>
      <c r="E1189" s="333" t="s">
        <v>6924</v>
      </c>
      <c r="F1189" s="316" t="str">
        <f t="shared" si="37"/>
        <v>INSERT INTO UPK_TEST.upk_k60.k60_so_buno_link (os_buhin_no, k60_buno_id, created_date, created_tantou_id) VALUES ('75513   JN20A    W70', 2407, GETDATE(), 999);</v>
      </c>
    </row>
    <row r="1190" spans="1:6">
      <c r="A1190" s="316" t="s">
        <v>3924</v>
      </c>
      <c r="B1190" s="316" t="s">
        <v>1127</v>
      </c>
      <c r="C1190" s="316" t="str">
        <f t="shared" si="36"/>
        <v>2408</v>
      </c>
      <c r="D1190" s="333" t="s">
        <v>5745</v>
      </c>
      <c r="E1190" s="333" t="s">
        <v>6925</v>
      </c>
      <c r="F1190" s="316" t="str">
        <f t="shared" si="37"/>
        <v>INSERT INTO UPK_TEST.upk_k60.k60_so_buno_link (os_buhin_no, k60_buno_id, created_date, created_tantou_id) VALUES ('75513   3NU0A    W70', 2408, GETDATE(), 999);</v>
      </c>
    </row>
    <row r="1191" spans="1:6">
      <c r="A1191" s="316" t="s">
        <v>3925</v>
      </c>
      <c r="B1191" s="316" t="s">
        <v>1128</v>
      </c>
      <c r="C1191" s="316" t="str">
        <f t="shared" si="36"/>
        <v>2409</v>
      </c>
      <c r="D1191" s="333" t="s">
        <v>5746</v>
      </c>
      <c r="E1191" s="333" t="s">
        <v>6926</v>
      </c>
      <c r="F1191" s="316" t="str">
        <f t="shared" si="37"/>
        <v>INSERT INTO UPK_TEST.upk_k60.k60_so_buno_link (os_buhin_no, k60_buno_id, created_date, created_tantou_id) VALUES ('76532   JN20A    B301', 2409, GETDATE(), 999);</v>
      </c>
    </row>
    <row r="1192" spans="1:6">
      <c r="A1192" s="316" t="s">
        <v>3926</v>
      </c>
      <c r="B1192" s="316" t="s">
        <v>1129</v>
      </c>
      <c r="C1192" s="316" t="str">
        <f t="shared" si="36"/>
        <v>2410</v>
      </c>
      <c r="D1192" s="333" t="s">
        <v>1176</v>
      </c>
      <c r="E1192" s="333" t="s">
        <v>6927</v>
      </c>
      <c r="F1192" s="316" t="str">
        <f t="shared" si="37"/>
        <v>INSERT INTO UPK_TEST.upk_k60.k60_so_buno_link (os_buhin_no, k60_buno_id, created_date, created_tantou_id) VALUES ('76533   JN20A    B301', 2410, GETDATE(), 999);</v>
      </c>
    </row>
    <row r="1193" spans="1:6">
      <c r="A1193" s="316" t="s">
        <v>3927</v>
      </c>
      <c r="B1193" s="316" t="s">
        <v>5667</v>
      </c>
      <c r="C1193" s="316" t="str">
        <f t="shared" si="36"/>
        <v>2098</v>
      </c>
      <c r="D1193" s="333" t="s">
        <v>5747</v>
      </c>
      <c r="E1193" s="333" t="s">
        <v>6928</v>
      </c>
      <c r="F1193" s="316" t="str">
        <f t="shared" si="37"/>
        <v>INSERT INTO UPK_TEST.upk_k60.k60_so_buno_link (os_buhin_no, k60_buno_id, created_date, created_tantou_id) VALUES ('76654/5 3TU0A    BへB301', 2098, GETDATE(), 999);</v>
      </c>
    </row>
    <row r="1194" spans="1:6">
      <c r="A1194" s="316" t="s">
        <v>3928</v>
      </c>
      <c r="B1194" s="316" t="s">
        <v>5726</v>
      </c>
      <c r="C1194" s="316" t="str">
        <f t="shared" si="36"/>
        <v>2411</v>
      </c>
      <c r="D1194" s="333" t="s">
        <v>5748</v>
      </c>
      <c r="E1194" s="333" t="s">
        <v>6929</v>
      </c>
      <c r="F1194" s="316" t="str">
        <f t="shared" si="37"/>
        <v>INSERT INTO UPK_TEST.upk_k60.k60_so_buno_link (os_buhin_no, k60_buno_id, created_date, created_tantou_id) VALUES ('76742/3 JN20A    B301', 2411, GETDATE(), 999);</v>
      </c>
    </row>
    <row r="1195" spans="1:6">
      <c r="A1195" s="316" t="s">
        <v>3929</v>
      </c>
      <c r="B1195" s="316" t="s">
        <v>1130</v>
      </c>
      <c r="C1195" s="316" t="str">
        <f t="shared" si="36"/>
        <v>2412</v>
      </c>
      <c r="D1195" s="333" t="s">
        <v>1177</v>
      </c>
      <c r="E1195" s="333" t="s">
        <v>6930</v>
      </c>
      <c r="F1195" s="316" t="str">
        <f t="shared" si="37"/>
        <v>INSERT INTO UPK_TEST.upk_k60.k60_so_buno_link (os_buhin_no, k60_buno_id, created_date, created_tantou_id) VALUES ('76752   JN20A    K30', 2412, GETDATE(), 999);</v>
      </c>
    </row>
    <row r="1196" spans="1:6">
      <c r="A1196" s="316" t="s">
        <v>3930</v>
      </c>
      <c r="B1196" s="316" t="s">
        <v>1130</v>
      </c>
      <c r="C1196" s="316" t="str">
        <f t="shared" si="36"/>
        <v>2412</v>
      </c>
      <c r="D1196" s="333" t="s">
        <v>5749</v>
      </c>
      <c r="E1196" s="333" t="s">
        <v>6931</v>
      </c>
      <c r="F1196" s="316" t="str">
        <f t="shared" si="37"/>
        <v>INSERT INTO UPK_TEST.upk_k60.k60_so_buno_link (os_buhin_no, k60_buno_id, created_date, created_tantou_id) VALUES ('76752   JN20A    RWB', 2412, GETDATE(), 999);</v>
      </c>
    </row>
    <row r="1197" spans="1:6">
      <c r="A1197" s="316" t="s">
        <v>3931</v>
      </c>
      <c r="B1197" s="316" t="s">
        <v>1131</v>
      </c>
      <c r="C1197" s="316" t="str">
        <f t="shared" si="36"/>
        <v>2413</v>
      </c>
      <c r="D1197" s="333" t="s">
        <v>5750</v>
      </c>
      <c r="E1197" s="333" t="s">
        <v>6932</v>
      </c>
      <c r="F1197" s="316" t="str">
        <f t="shared" si="37"/>
        <v>INSERT INTO UPK_TEST.upk_k60.k60_so_buno_link (os_buhin_no, k60_buno_id, created_date, created_tantou_id) VALUES ('79112   JN20A    追浜逆送', 2413, GETDATE(), 999);</v>
      </c>
    </row>
    <row r="1198" spans="1:6">
      <c r="A1198" s="316" t="s">
        <v>3932</v>
      </c>
      <c r="B1198" s="316" t="s">
        <v>1132</v>
      </c>
      <c r="C1198" s="316" t="str">
        <f t="shared" si="36"/>
        <v>2414</v>
      </c>
      <c r="D1198" s="333" t="s">
        <v>5751</v>
      </c>
      <c r="E1198" s="333" t="s">
        <v>6933</v>
      </c>
      <c r="F1198" s="316" t="str">
        <f t="shared" si="37"/>
        <v>INSERT INTO UPK_TEST.upk_k60.k60_so_buno_link (os_buhin_no, k60_buno_id, created_date, created_tantou_id) VALUES ('79112   JN90A    追浜逆送', 2414, GETDATE(), 999);</v>
      </c>
    </row>
    <row r="1199" spans="1:6">
      <c r="A1199" s="316" t="s">
        <v>3933</v>
      </c>
      <c r="B1199" s="316" t="s">
        <v>1133</v>
      </c>
      <c r="C1199" s="316" t="str">
        <f t="shared" si="36"/>
        <v>2415</v>
      </c>
      <c r="D1199" s="333" t="s">
        <v>5752</v>
      </c>
      <c r="E1199" s="333" t="s">
        <v>6934</v>
      </c>
      <c r="F1199" s="316" t="str">
        <f t="shared" si="37"/>
        <v>INSERT INTO UPK_TEST.upk_k60.k60_so_buno_link (os_buhin_no, k60_buno_id, created_date, created_tantou_id) VALUES ('79113   JN20A    追浜逆送', 2415, GETDATE(), 999);</v>
      </c>
    </row>
    <row r="1200" spans="1:6">
      <c r="A1200" s="316" t="s">
        <v>3934</v>
      </c>
      <c r="B1200" s="316" t="s">
        <v>1026</v>
      </c>
      <c r="C1200" s="316" t="str">
        <f t="shared" si="36"/>
        <v>2280</v>
      </c>
      <c r="D1200" s="333" t="s">
        <v>5753</v>
      </c>
      <c r="E1200" s="333" t="s">
        <v>6935</v>
      </c>
      <c r="F1200" s="316" t="str">
        <f t="shared" si="37"/>
        <v>INSERT INTO UPK_TEST.upk_k60.k60_so_buno_link (os_buhin_no, k60_buno_id, created_date, created_tantou_id) VALUES ('17285   1LA0A02  Wへ K70', 2280, GETDATE(), 999);</v>
      </c>
    </row>
    <row r="1201" spans="1:6">
      <c r="A1201" s="316" t="s">
        <v>3935</v>
      </c>
      <c r="B1201" s="316" t="s">
        <v>1134</v>
      </c>
      <c r="C1201" s="316" t="str">
        <f t="shared" si="36"/>
        <v>2416</v>
      </c>
      <c r="D1201" s="333" t="s">
        <v>5754</v>
      </c>
      <c r="E1201" s="333" t="s">
        <v>6936</v>
      </c>
      <c r="F1201" s="316" t="str">
        <f t="shared" si="37"/>
        <v>INSERT INTO UPK_TEST.upk_k60.k60_so_buno_link (os_buhin_no, k60_buno_id, created_date, created_tantou_id) VALUES ('74542   1LA0B    K70', 2416, GETDATE(), 999);</v>
      </c>
    </row>
    <row r="1202" spans="1:6">
      <c r="A1202" s="316" t="s">
        <v>3936</v>
      </c>
      <c r="B1202" s="316" t="s">
        <v>1030</v>
      </c>
      <c r="C1202" s="316" t="str">
        <f t="shared" si="36"/>
        <v>2286</v>
      </c>
      <c r="D1202" s="333" t="s">
        <v>5755</v>
      </c>
      <c r="E1202" s="333" t="s">
        <v>6937</v>
      </c>
      <c r="F1202" s="316" t="str">
        <f t="shared" si="37"/>
        <v>INSERT INTO UPK_TEST.upk_k60.k60_so_buno_link (os_buhin_no, k60_buno_id, created_date, created_tantou_id) VALUES ('75617   1LA0A   WへK70', 2286, GETDATE(), 999);</v>
      </c>
    </row>
    <row r="1203" spans="1:6">
      <c r="A1203" s="316" t="s">
        <v>3937</v>
      </c>
      <c r="B1203" s="316" t="s">
        <v>5699</v>
      </c>
      <c r="C1203" s="316" t="str">
        <f t="shared" si="36"/>
        <v>2281</v>
      </c>
      <c r="D1203" s="333" t="s">
        <v>1178</v>
      </c>
      <c r="E1203" s="333" t="s">
        <v>6938</v>
      </c>
      <c r="F1203" s="316" t="str">
        <f t="shared" si="37"/>
        <v>INSERT INTO UPK_TEST.upk_k60.k60_so_buno_link (os_buhin_no, k60_buno_id, created_date, created_tantou_id) VALUES ('75662/3 1LA0A   WへB309', 2281, GETDATE(), 999);</v>
      </c>
    </row>
    <row r="1204" spans="1:6">
      <c r="A1204" s="316" t="s">
        <v>3938</v>
      </c>
      <c r="B1204" s="316" t="s">
        <v>1135</v>
      </c>
      <c r="C1204" s="316" t="str">
        <f t="shared" si="36"/>
        <v>2417</v>
      </c>
      <c r="D1204" s="333" t="s">
        <v>1179</v>
      </c>
      <c r="E1204" s="333" t="s">
        <v>6939</v>
      </c>
      <c r="F1204" s="316" t="str">
        <f t="shared" si="37"/>
        <v>INSERT INTO UPK_TEST.upk_k60.k60_so_buno_link (os_buhin_no, k60_buno_id, created_date, created_tantou_id) VALUES ('76426   1LA0A    B301', 2417, GETDATE(), 999);</v>
      </c>
    </row>
    <row r="1205" spans="1:6">
      <c r="A1205" s="316" t="s">
        <v>3939</v>
      </c>
      <c r="B1205" s="316" t="s">
        <v>1136</v>
      </c>
      <c r="C1205" s="316" t="str">
        <f t="shared" si="36"/>
        <v>2418</v>
      </c>
      <c r="D1205" s="333" t="s">
        <v>5756</v>
      </c>
      <c r="E1205" s="333" t="s">
        <v>6940</v>
      </c>
      <c r="F1205" s="316" t="str">
        <f t="shared" si="37"/>
        <v>INSERT INTO UPK_TEST.upk_k60.k60_so_buno_link (os_buhin_no, k60_buno_id, created_date, created_tantou_id) VALUES ('76427   1LA0A    B301', 2418, GETDATE(), 999);</v>
      </c>
    </row>
    <row r="1206" spans="1:6">
      <c r="A1206" s="316" t="s">
        <v>3940</v>
      </c>
      <c r="B1206" s="316" t="s">
        <v>1137</v>
      </c>
      <c r="C1206" s="316" t="str">
        <f t="shared" si="36"/>
        <v>2419</v>
      </c>
      <c r="D1206" s="333" t="s">
        <v>5757</v>
      </c>
      <c r="E1206" s="333" t="s">
        <v>6941</v>
      </c>
      <c r="F1206" s="316" t="str">
        <f t="shared" si="37"/>
        <v>INSERT INTO UPK_TEST.upk_k60.k60_so_buno_link (os_buhin_no, k60_buno_id, created_date, created_tantou_id) VALUES ('76452   1LA0A    B301', 2419, GETDATE(), 999);</v>
      </c>
    </row>
    <row r="1207" spans="1:6">
      <c r="A1207" s="316" t="s">
        <v>3941</v>
      </c>
      <c r="B1207" s="316" t="s">
        <v>1138</v>
      </c>
      <c r="C1207" s="316" t="str">
        <f t="shared" si="36"/>
        <v>2420</v>
      </c>
      <c r="D1207" s="333" t="s">
        <v>5758</v>
      </c>
      <c r="E1207" s="333" t="s">
        <v>6942</v>
      </c>
      <c r="F1207" s="316" t="str">
        <f t="shared" si="37"/>
        <v>INSERT INTO UPK_TEST.upk_k60.k60_so_buno_link (os_buhin_no, k60_buno_id, created_date, created_tantou_id) VALUES ('76453   1LA0A    B301', 2420, GETDATE(), 999);</v>
      </c>
    </row>
    <row r="1208" spans="1:6">
      <c r="A1208" s="316" t="s">
        <v>3942</v>
      </c>
      <c r="B1208" s="316" t="s">
        <v>5727</v>
      </c>
      <c r="C1208" s="316" t="str">
        <f t="shared" si="36"/>
        <v>2421</v>
      </c>
      <c r="D1208" s="333" t="s">
        <v>5759</v>
      </c>
      <c r="E1208" s="333" t="s">
        <v>6943</v>
      </c>
      <c r="F1208" s="316" t="str">
        <f t="shared" si="37"/>
        <v>INSERT INTO UPK_TEST.upk_k60.k60_so_buno_link (os_buhin_no, k60_buno_id, created_date, created_tantou_id) VALUES ('764B4/5  1LA0A   B301', 2421, GETDATE(), 999);</v>
      </c>
    </row>
    <row r="1209" spans="1:6">
      <c r="A1209" s="316" t="s">
        <v>3943</v>
      </c>
      <c r="B1209" s="316" t="s">
        <v>5728</v>
      </c>
      <c r="C1209" s="316" t="str">
        <f t="shared" si="36"/>
        <v>2422</v>
      </c>
      <c r="D1209" s="333" t="s">
        <v>5760</v>
      </c>
      <c r="E1209" s="333" t="s">
        <v>6944</v>
      </c>
      <c r="F1209" s="316" t="str">
        <f t="shared" si="37"/>
        <v>INSERT INTO UPK_TEST.upk_k60.k60_so_buno_link (os_buhin_no, k60_buno_id, created_date, created_tantou_id) VALUES ('764B4/5  1LB0A   B301', 2422, GETDATE(), 999);</v>
      </c>
    </row>
    <row r="1210" spans="1:6">
      <c r="A1210" s="316" t="s">
        <v>3944</v>
      </c>
      <c r="B1210" s="316" t="s">
        <v>5729</v>
      </c>
      <c r="C1210" s="316" t="str">
        <f t="shared" si="36"/>
        <v>2423</v>
      </c>
      <c r="D1210" s="333" t="s">
        <v>5761</v>
      </c>
      <c r="E1210" s="333" t="s">
        <v>6945</v>
      </c>
      <c r="F1210" s="316" t="str">
        <f t="shared" si="37"/>
        <v>INSERT INTO UPK_TEST.upk_k60.k60_so_buno_link (os_buhin_no, k60_buno_id, created_date, created_tantou_id) VALUES ('85034/5 1LA0A01  B309', 2423, GETDATE(), 999);</v>
      </c>
    </row>
    <row r="1211" spans="1:6">
      <c r="A1211" s="316" t="s">
        <v>3945</v>
      </c>
      <c r="B1211" s="316" t="s">
        <v>5730</v>
      </c>
      <c r="C1211" s="316" t="str">
        <f t="shared" si="36"/>
        <v>2424</v>
      </c>
      <c r="D1211" s="333" t="s">
        <v>1180</v>
      </c>
      <c r="E1211" s="333" t="s">
        <v>6946</v>
      </c>
      <c r="F1211" s="316" t="str">
        <f t="shared" si="37"/>
        <v>INSERT INTO UPK_TEST.upk_k60.k60_so_buno_link (os_buhin_no, k60_buno_id, created_date, created_tantou_id) VALUES ('85034/5 1LA0A02  B309', 2424, GETDATE(), 999);</v>
      </c>
    </row>
    <row r="1212" spans="1:6">
      <c r="A1212" s="316" t="s">
        <v>3946</v>
      </c>
      <c r="B1212" s="316" t="s">
        <v>1139</v>
      </c>
      <c r="C1212" s="316" t="str">
        <f t="shared" si="36"/>
        <v>2425</v>
      </c>
      <c r="D1212" s="333" t="s">
        <v>1181</v>
      </c>
      <c r="E1212" s="333" t="s">
        <v>6947</v>
      </c>
      <c r="F1212" s="316" t="str">
        <f t="shared" si="37"/>
        <v>INSERT INTO UPK_TEST.upk_k60.k60_so_buno_link (os_buhin_no, k60_buno_id, created_date, created_tantou_id) VALUES ('74516   1JA0A    K30', 2425, GETDATE(), 999);</v>
      </c>
    </row>
    <row r="1213" spans="1:6">
      <c r="A1213" s="316" t="s">
        <v>3947</v>
      </c>
      <c r="B1213" s="316" t="s">
        <v>1140</v>
      </c>
      <c r="C1213" s="316" t="str">
        <f t="shared" si="36"/>
        <v>2426</v>
      </c>
      <c r="D1213" s="333" t="s">
        <v>1182</v>
      </c>
      <c r="E1213" s="333" t="s">
        <v>6948</v>
      </c>
      <c r="F1213" s="316" t="str">
        <f t="shared" si="37"/>
        <v>INSERT INTO UPK_TEST.upk_k60.k60_so_buno_link (os_buhin_no, k60_buno_id, created_date, created_tantou_id) VALUES ('74516   1JB0A    K30', 2426, GETDATE(), 999);</v>
      </c>
    </row>
    <row r="1214" spans="1:6">
      <c r="A1214" s="316" t="s">
        <v>3948</v>
      </c>
      <c r="B1214" s="316" t="s">
        <v>1141</v>
      </c>
      <c r="C1214" s="316" t="str">
        <f t="shared" si="36"/>
        <v>2427</v>
      </c>
      <c r="D1214" s="333" t="s">
        <v>1183</v>
      </c>
      <c r="E1214" s="333" t="s">
        <v>6949</v>
      </c>
      <c r="F1214" s="316" t="str">
        <f t="shared" si="37"/>
        <v>INSERT INTO UPK_TEST.upk_k60.k60_so_buno_link (os_buhin_no, k60_buno_id, created_date, created_tantou_id) VALUES ('74517   1JA0A    K30', 2427, GETDATE(), 999);</v>
      </c>
    </row>
    <row r="1215" spans="1:6">
      <c r="A1215" s="316" t="s">
        <v>3949</v>
      </c>
      <c r="B1215" s="316" t="s">
        <v>1142</v>
      </c>
      <c r="C1215" s="316" t="str">
        <f t="shared" si="36"/>
        <v>2428</v>
      </c>
      <c r="D1215" s="333" t="s">
        <v>1184</v>
      </c>
      <c r="E1215" s="333" t="s">
        <v>6950</v>
      </c>
      <c r="F1215" s="316" t="str">
        <f t="shared" si="37"/>
        <v>INSERT INTO UPK_TEST.upk_k60.k60_so_buno_link (os_buhin_no, k60_buno_id, created_date, created_tantou_id) VALUES ('74517   1JB0A    K30', 2428, GETDATE(), 999);</v>
      </c>
    </row>
    <row r="1216" spans="1:6">
      <c r="A1216" s="316" t="s">
        <v>3950</v>
      </c>
      <c r="B1216" s="316" t="s">
        <v>5731</v>
      </c>
      <c r="C1216" s="316" t="str">
        <f t="shared" si="36"/>
        <v>2429</v>
      </c>
      <c r="D1216" s="333" t="s">
        <v>1185</v>
      </c>
      <c r="E1216" s="333" t="s">
        <v>6951</v>
      </c>
      <c r="F1216" s="316" t="str">
        <f t="shared" si="37"/>
        <v>INSERT INTO UPK_TEST.upk_k60.k60_so_buno_link (os_buhin_no, k60_buno_id, created_date, created_tantou_id) VALUES ('74532/3 1JA1A    K30', 2429, GETDATE(), 999);</v>
      </c>
    </row>
    <row r="1217" spans="1:6">
      <c r="A1217" s="316" t="s">
        <v>3951</v>
      </c>
      <c r="B1217" s="316" t="s">
        <v>5732</v>
      </c>
      <c r="C1217" s="316" t="str">
        <f t="shared" si="36"/>
        <v>2430</v>
      </c>
      <c r="D1217" s="333" t="s">
        <v>1186</v>
      </c>
      <c r="E1217" s="333" t="s">
        <v>6952</v>
      </c>
      <c r="F1217" s="316" t="str">
        <f t="shared" si="37"/>
        <v>INSERT INTO UPK_TEST.upk_k60.k60_so_buno_link (os_buhin_no, k60_buno_id, created_date, created_tantou_id) VALUES ('76532/3 6AX0A    K70', 2430, GETDATE(), 999);</v>
      </c>
    </row>
    <row r="1218" spans="1:6">
      <c r="A1218" s="316" t="s">
        <v>3952</v>
      </c>
      <c r="B1218" s="316" t="s">
        <v>5733</v>
      </c>
      <c r="C1218" s="316" t="str">
        <f t="shared" si="36"/>
        <v>2431</v>
      </c>
      <c r="D1218" s="333" t="s">
        <v>1187</v>
      </c>
      <c r="E1218" s="333" t="s">
        <v>6953</v>
      </c>
      <c r="F1218" s="316" t="str">
        <f t="shared" si="37"/>
        <v>INSERT INTO UPK_TEST.upk_k60.k60_so_buno_link (os_buhin_no, k60_buno_id, created_date, created_tantou_id) VALUES ('67408/9 1JA0A    X70', 2431, GETDATE(), 999);</v>
      </c>
    </row>
    <row r="1219" spans="1:6">
      <c r="A1219" s="316" t="s">
        <v>3953</v>
      </c>
      <c r="B1219" s="316" t="s">
        <v>5734</v>
      </c>
      <c r="C1219" s="316" t="str">
        <f t="shared" si="36"/>
        <v>2432</v>
      </c>
      <c r="D1219" s="333" t="s">
        <v>1188</v>
      </c>
      <c r="E1219" s="333" t="s">
        <v>6954</v>
      </c>
      <c r="F1219" s="316" t="str">
        <f t="shared" si="37"/>
        <v>INSERT INTO UPK_TEST.upk_k60.k60_so_buno_link (os_buhin_no, k60_buno_id, created_date, created_tantou_id) VALUES ('67408/9 1JB0A    X70', 2432, GETDATE(), 999);</v>
      </c>
    </row>
    <row r="1220" spans="1:6">
      <c r="A1220" s="316" t="s">
        <v>3954</v>
      </c>
      <c r="B1220" s="316" t="s">
        <v>1143</v>
      </c>
      <c r="C1220" s="316" t="str">
        <f t="shared" si="36"/>
        <v>2433</v>
      </c>
      <c r="D1220" s="333" t="s">
        <v>1189</v>
      </c>
      <c r="E1220" s="333" t="s">
        <v>6955</v>
      </c>
      <c r="F1220" s="316" t="str">
        <f t="shared" si="37"/>
        <v>INSERT INTO UPK_TEST.upk_k60.k60_so_buno_link (os_buhin_no, k60_buno_id, created_date, created_tantou_id) VALUES ('75182   1JB0A    K70', 2433, GETDATE(), 999);</v>
      </c>
    </row>
    <row r="1221" spans="1:6">
      <c r="A1221" s="316" t="s">
        <v>3955</v>
      </c>
      <c r="B1221" s="316" t="s">
        <v>1144</v>
      </c>
      <c r="C1221" s="316" t="str">
        <f t="shared" si="36"/>
        <v>2434</v>
      </c>
      <c r="D1221" s="333" t="s">
        <v>1190</v>
      </c>
      <c r="E1221" s="333" t="s">
        <v>6956</v>
      </c>
      <c r="F1221" s="316" t="str">
        <f t="shared" si="37"/>
        <v>INSERT INTO UPK_TEST.upk_k60.k60_so_buno_link (os_buhin_no, k60_buno_id, created_date, created_tantou_id) VALUES ('75183   1JB0A    K70', 2434, GETDATE(), 999);</v>
      </c>
    </row>
    <row r="1222" spans="1:6">
      <c r="A1222" s="316" t="s">
        <v>3956</v>
      </c>
      <c r="B1222" s="316" t="s">
        <v>5735</v>
      </c>
      <c r="C1222" s="316" t="str">
        <f t="shared" ref="C1222:C1285" si="38">VLOOKUP($B1222,$D$5:$E$2000,2,FALSE)</f>
        <v>2435</v>
      </c>
      <c r="D1222" s="333" t="s">
        <v>1191</v>
      </c>
      <c r="E1222" s="333" t="s">
        <v>6957</v>
      </c>
      <c r="F1222" s="316" t="str">
        <f t="shared" ref="F1222:F1285" si="39">$P$2&amp;"'"&amp;$A1222&amp;"', "&amp;$C1222&amp;", GETDATE(), 999);"</f>
        <v>INSERT INTO UPK_TEST.upk_k60.k60_so_buno_link (os_buhin_no, k60_buno_id, created_date, created_tantou_id) VALUES ('75518/9 1JA0A    K70', 2435, GETDATE(), 999);</v>
      </c>
    </row>
    <row r="1223" spans="1:6">
      <c r="A1223" s="316" t="s">
        <v>3957</v>
      </c>
      <c r="B1223" s="316" t="s">
        <v>5736</v>
      </c>
      <c r="C1223" s="316" t="str">
        <f t="shared" si="38"/>
        <v>2436</v>
      </c>
      <c r="D1223" s="333" t="s">
        <v>1192</v>
      </c>
      <c r="E1223" s="333" t="s">
        <v>6958</v>
      </c>
      <c r="F1223" s="316" t="str">
        <f t="shared" si="39"/>
        <v>INSERT INTO UPK_TEST.upk_k60.k60_so_buno_link (os_buhin_no, k60_buno_id, created_date, created_tantou_id) VALUES ('75528/9 1JA0A    X70', 2436, GETDATE(), 999);</v>
      </c>
    </row>
    <row r="1224" spans="1:6">
      <c r="A1224" s="316" t="s">
        <v>3958</v>
      </c>
      <c r="B1224" s="316" t="s">
        <v>1145</v>
      </c>
      <c r="C1224" s="316" t="str">
        <f t="shared" si="38"/>
        <v>2437</v>
      </c>
      <c r="D1224" s="333" t="s">
        <v>1193</v>
      </c>
      <c r="E1224" s="333" t="s">
        <v>6959</v>
      </c>
      <c r="F1224" s="316" t="str">
        <f t="shared" si="39"/>
        <v>INSERT INTO UPK_TEST.upk_k60.k60_so_buno_link (os_buhin_no, k60_buno_id, created_date, created_tantou_id) VALUES ('764B8   1JB0A    B301', 2437, GETDATE(), 999);</v>
      </c>
    </row>
    <row r="1225" spans="1:6">
      <c r="A1225" s="316" t="s">
        <v>3959</v>
      </c>
      <c r="B1225" s="316" t="s">
        <v>1146</v>
      </c>
      <c r="C1225" s="316" t="str">
        <f t="shared" si="38"/>
        <v>2438</v>
      </c>
      <c r="D1225" s="333" t="s">
        <v>1194</v>
      </c>
      <c r="E1225" s="333" t="s">
        <v>6960</v>
      </c>
      <c r="F1225" s="316" t="str">
        <f t="shared" si="39"/>
        <v>INSERT INTO UPK_TEST.upk_k60.k60_so_buno_link (os_buhin_no, k60_buno_id, created_date, created_tantou_id) VALUES ('764B9   1JB0A    B301', 2438, GETDATE(), 999);</v>
      </c>
    </row>
    <row r="1226" spans="1:6">
      <c r="A1226" s="316" t="s">
        <v>3960</v>
      </c>
      <c r="B1226" s="316" t="s">
        <v>5737</v>
      </c>
      <c r="C1226" s="316" t="str">
        <f t="shared" si="38"/>
        <v>2439</v>
      </c>
      <c r="D1226" s="333" t="s">
        <v>1195</v>
      </c>
      <c r="E1226" s="333" t="s">
        <v>6961</v>
      </c>
      <c r="F1226" s="316" t="str">
        <f t="shared" si="39"/>
        <v>INSERT INTO UPK_TEST.upk_k60.k60_so_buno_link (os_buhin_no, k60_buno_id, created_date, created_tantou_id) VALUES ('64182/3 1AA0A 爪無しK70', 2439, GETDATE(), 999);</v>
      </c>
    </row>
    <row r="1227" spans="1:6">
      <c r="A1227" s="316" t="s">
        <v>3961</v>
      </c>
      <c r="B1227" s="316" t="s">
        <v>399</v>
      </c>
      <c r="C1227" s="316" t="str">
        <f t="shared" si="38"/>
        <v>1351</v>
      </c>
      <c r="D1227" s="333" t="s">
        <v>1196</v>
      </c>
      <c r="E1227" s="333" t="s">
        <v>6962</v>
      </c>
      <c r="F1227" s="316" t="str">
        <f t="shared" si="39"/>
        <v>INSERT INTO UPK_TEST.upk_k60.k60_so_buno_link (os_buhin_no, k60_buno_id, created_date, created_tantou_id) VALUES ('75197   1AA0A 爪無しK70', 1351, GETDATE(), 999);</v>
      </c>
    </row>
    <row r="1228" spans="1:6">
      <c r="A1228" s="316" t="s">
        <v>3962</v>
      </c>
      <c r="B1228" s="316" t="s">
        <v>1147</v>
      </c>
      <c r="C1228" s="316" t="str">
        <f t="shared" si="38"/>
        <v>2440</v>
      </c>
      <c r="D1228" s="333" t="s">
        <v>1197</v>
      </c>
      <c r="E1228" s="333" t="s">
        <v>6963</v>
      </c>
      <c r="F1228" s="316" t="str">
        <f t="shared" si="39"/>
        <v>INSERT INTO UPK_TEST.upk_k60.k60_so_buno_link (os_buhin_no, k60_buno_id, created_date, created_tantou_id) VALUES ('75632   1AA0A01爪無しW70', 2440, GETDATE(), 999);</v>
      </c>
    </row>
    <row r="1229" spans="1:6">
      <c r="A1229" s="316" t="s">
        <v>3963</v>
      </c>
      <c r="B1229" s="316" t="s">
        <v>5738</v>
      </c>
      <c r="C1229" s="316" t="str">
        <f t="shared" si="38"/>
        <v>2441</v>
      </c>
      <c r="D1229" s="333" t="s">
        <v>5762</v>
      </c>
      <c r="E1229" s="333" t="s">
        <v>6964</v>
      </c>
      <c r="F1229" s="316" t="str">
        <f t="shared" si="39"/>
        <v>INSERT INTO UPK_TEST.upk_k60.k60_so_buno_link (os_buhin_no, k60_buno_id, created_date, created_tantou_id) VALUES ('76456/7 1AC0A 爪無し W70', 2441, GETDATE(), 999);</v>
      </c>
    </row>
    <row r="1230" spans="1:6">
      <c r="A1230" s="316" t="s">
        <v>3964</v>
      </c>
      <c r="B1230" s="316" t="s">
        <v>871</v>
      </c>
      <c r="C1230" s="316" t="str">
        <f t="shared" si="38"/>
        <v>2092</v>
      </c>
      <c r="D1230" s="333" t="s">
        <v>1198</v>
      </c>
      <c r="E1230" s="333" t="s">
        <v>6965</v>
      </c>
      <c r="F1230" s="316" t="str">
        <f t="shared" si="39"/>
        <v>INSERT INTO UPK_TEST.upk_k60.k60_so_buno_link (os_buhin_no, k60_buno_id, created_date, created_tantou_id) VALUES ('74516   1GR0A 爪無し B309 Bへ', 2092, GETDATE(), 999);</v>
      </c>
    </row>
    <row r="1231" spans="1:6">
      <c r="A1231" s="316" t="s">
        <v>3965</v>
      </c>
      <c r="B1231" s="316" t="s">
        <v>1148</v>
      </c>
      <c r="C1231" s="316" t="str">
        <f t="shared" si="38"/>
        <v>2442</v>
      </c>
      <c r="D1231" s="333" t="s">
        <v>1199</v>
      </c>
      <c r="E1231" s="333" t="s">
        <v>6966</v>
      </c>
      <c r="F1231" s="316" t="str">
        <f t="shared" si="39"/>
        <v>INSERT INTO UPK_TEST.upk_k60.k60_so_buno_link (os_buhin_no, k60_buno_id, created_date, created_tantou_id) VALUES ('76452   1GR0A 爪無し W70', 2442, GETDATE(), 999);</v>
      </c>
    </row>
    <row r="1232" spans="1:6">
      <c r="A1232" s="316" t="s">
        <v>3966</v>
      </c>
      <c r="B1232" s="316" t="s">
        <v>1149</v>
      </c>
      <c r="C1232" s="316" t="str">
        <f t="shared" si="38"/>
        <v>2443</v>
      </c>
      <c r="D1232" s="333" t="s">
        <v>5763</v>
      </c>
      <c r="E1232" s="333" t="s">
        <v>6967</v>
      </c>
      <c r="F1232" s="316" t="str">
        <f t="shared" si="39"/>
        <v>INSERT INTO UPK_TEST.upk_k60.k60_so_buno_link (os_buhin_no, k60_buno_id, created_date, created_tantou_id) VALUES ('76453   1GR0A 爪無し W70', 2443, GETDATE(), 999);</v>
      </c>
    </row>
    <row r="1233" spans="1:6">
      <c r="A1233" s="316" t="s">
        <v>3967</v>
      </c>
      <c r="B1233" s="316" t="s">
        <v>1150</v>
      </c>
      <c r="C1233" s="316" t="str">
        <f t="shared" si="38"/>
        <v>2444</v>
      </c>
      <c r="D1233" s="333" t="s">
        <v>1200</v>
      </c>
      <c r="E1233" s="333" t="s">
        <v>6968</v>
      </c>
      <c r="F1233" s="316" t="str">
        <f t="shared" si="39"/>
        <v>INSERT INTO UPK_TEST.upk_k60.k60_so_buno_link (os_buhin_no, k60_buno_id, created_date, created_tantou_id) VALUES ('17205   1VA0A    K30', 2444, GETDATE(), 999);</v>
      </c>
    </row>
    <row r="1234" spans="1:6">
      <c r="A1234" s="316" t="s">
        <v>3968</v>
      </c>
      <c r="B1234" s="316" t="s">
        <v>1151</v>
      </c>
      <c r="C1234" s="316" t="str">
        <f t="shared" si="38"/>
        <v>2445</v>
      </c>
      <c r="D1234" s="333" t="s">
        <v>1201</v>
      </c>
      <c r="E1234" s="333" t="s">
        <v>6969</v>
      </c>
      <c r="F1234" s="316" t="str">
        <f t="shared" si="39"/>
        <v>INSERT INTO UPK_TEST.upk_k60.k60_so_buno_link (os_buhin_no, k60_buno_id, created_date, created_tantou_id) VALUES ('17205   5TA0A    K30', 2445, GETDATE(), 999);</v>
      </c>
    </row>
    <row r="1235" spans="1:6">
      <c r="A1235" s="316" t="s">
        <v>3969</v>
      </c>
      <c r="B1235" s="316" t="s">
        <v>1152</v>
      </c>
      <c r="C1235" s="316" t="str">
        <f t="shared" si="38"/>
        <v>2446</v>
      </c>
      <c r="D1235" s="333" t="s">
        <v>5764</v>
      </c>
      <c r="E1235" s="333" t="s">
        <v>6970</v>
      </c>
      <c r="F1235" s="316" t="str">
        <f t="shared" si="39"/>
        <v>INSERT INTO UPK_TEST.upk_k60.k60_so_buno_link (os_buhin_no, k60_buno_id, created_date, created_tantou_id) VALUES ('17206   CY00A    K30', 2446, GETDATE(), 999);</v>
      </c>
    </row>
    <row r="1236" spans="1:6">
      <c r="A1236" s="316" t="s">
        <v>3970</v>
      </c>
      <c r="B1236" s="316" t="s">
        <v>1153</v>
      </c>
      <c r="C1236" s="316" t="str">
        <f t="shared" si="38"/>
        <v>2447</v>
      </c>
      <c r="D1236" s="333" t="s">
        <v>1202</v>
      </c>
      <c r="E1236" s="333" t="s">
        <v>6971</v>
      </c>
      <c r="F1236" s="316" t="str">
        <f t="shared" si="39"/>
        <v>INSERT INTO UPK_TEST.upk_k60.k60_so_buno_link (os_buhin_no, k60_buno_id, created_date, created_tantou_id) VALUES ('17205   1VB0A    K30', 2447, GETDATE(), 999);</v>
      </c>
    </row>
    <row r="1237" spans="1:6">
      <c r="A1237" s="316" t="s">
        <v>3971</v>
      </c>
      <c r="B1237" s="316" t="s">
        <v>1154</v>
      </c>
      <c r="C1237" s="316" t="str">
        <f t="shared" si="38"/>
        <v>2448</v>
      </c>
      <c r="D1237" s="333" t="s">
        <v>1203</v>
      </c>
      <c r="E1237" s="333" t="s">
        <v>6972</v>
      </c>
      <c r="F1237" s="316" t="str">
        <f t="shared" si="39"/>
        <v>INSERT INTO UPK_TEST.upk_k60.k60_so_buno_link (os_buhin_no, k60_buno_id, created_date, created_tantou_id) VALUES ('17206   CY10A    K30', 2448, GETDATE(), 999);</v>
      </c>
    </row>
    <row r="1238" spans="1:6">
      <c r="A1238" s="316" t="s">
        <v>3972</v>
      </c>
      <c r="B1238" s="316" t="s">
        <v>1075</v>
      </c>
      <c r="C1238" s="316" t="str">
        <f t="shared" si="38"/>
        <v>2339</v>
      </c>
      <c r="D1238" s="333" t="s">
        <v>1204</v>
      </c>
      <c r="E1238" s="333" t="s">
        <v>6973</v>
      </c>
      <c r="F1238" s="316" t="str">
        <f t="shared" si="39"/>
        <v>INSERT INTO UPK_TEST.upk_k60.k60_so_buno_link (os_buhin_no, k60_buno_id, created_date, created_tantou_id) VALUES ('75112   5TA0A    W70', 2339, GETDATE(), 999);</v>
      </c>
    </row>
    <row r="1239" spans="1:6">
      <c r="A1239" s="316" t="s">
        <v>3973</v>
      </c>
      <c r="B1239" s="316" t="s">
        <v>1076</v>
      </c>
      <c r="C1239" s="316" t="str">
        <f t="shared" si="38"/>
        <v>2340</v>
      </c>
      <c r="D1239" s="333" t="s">
        <v>5765</v>
      </c>
      <c r="E1239" s="333" t="s">
        <v>6974</v>
      </c>
      <c r="F1239" s="316" t="str">
        <f t="shared" si="39"/>
        <v>INSERT INTO UPK_TEST.upk_k60.k60_so_buno_link (os_buhin_no, k60_buno_id, created_date, created_tantou_id) VALUES ('75113   5TA0A    W70', 2340, GETDATE(), 999);</v>
      </c>
    </row>
    <row r="1240" spans="1:6">
      <c r="A1240" s="316" t="s">
        <v>3974</v>
      </c>
      <c r="B1240" s="316" t="s">
        <v>1071</v>
      </c>
      <c r="C1240" s="316" t="str">
        <f t="shared" si="38"/>
        <v>2333</v>
      </c>
      <c r="D1240" s="333" t="s">
        <v>1205</v>
      </c>
      <c r="E1240" s="333" t="s">
        <v>6975</v>
      </c>
      <c r="F1240" s="316" t="str">
        <f t="shared" si="39"/>
        <v>INSERT INTO UPK_TEST.upk_k60.k60_so_buno_link (os_buhin_no, k60_buno_id, created_date, created_tantou_id) VALUES ('76232   1VA0A    K70', 2333, GETDATE(), 999);</v>
      </c>
    </row>
    <row r="1241" spans="1:6">
      <c r="A1241" s="316" t="s">
        <v>3975</v>
      </c>
      <c r="B1241" s="316" t="s">
        <v>1072</v>
      </c>
      <c r="C1241" s="316" t="str">
        <f t="shared" si="38"/>
        <v>2334</v>
      </c>
      <c r="D1241" s="333" t="s">
        <v>1206</v>
      </c>
      <c r="E1241" s="333" t="s">
        <v>6976</v>
      </c>
      <c r="F1241" s="316" t="str">
        <f t="shared" si="39"/>
        <v>INSERT INTO UPK_TEST.upk_k60.k60_so_buno_link (os_buhin_no, k60_buno_id, created_date, created_tantou_id) VALUES ('76232   1VA0B    K70', 2334, GETDATE(), 999);</v>
      </c>
    </row>
    <row r="1242" spans="1:6">
      <c r="A1242" s="316" t="s">
        <v>3976</v>
      </c>
      <c r="B1242" s="316" t="s">
        <v>5739</v>
      </c>
      <c r="C1242" s="316" t="str">
        <f t="shared" si="38"/>
        <v>2449</v>
      </c>
      <c r="D1242" s="333" t="s">
        <v>1207</v>
      </c>
      <c r="E1242" s="333" t="s">
        <v>6977</v>
      </c>
      <c r="F1242" s="316" t="str">
        <f t="shared" si="39"/>
        <v>INSERT INTO UPK_TEST.upk_k60.k60_so_buno_link (os_buhin_no, k60_buno_id, created_date, created_tantou_id) VALUES ('76584/5 1VA0A    W70', 2449, GETDATE(), 999);</v>
      </c>
    </row>
    <row r="1243" spans="1:6">
      <c r="A1243" s="316" t="s">
        <v>3977</v>
      </c>
      <c r="B1243" s="316" t="s">
        <v>1155</v>
      </c>
      <c r="C1243" s="316" t="str">
        <f t="shared" si="38"/>
        <v>2450</v>
      </c>
      <c r="D1243" s="333" t="s">
        <v>1208</v>
      </c>
      <c r="E1243" s="333" t="s">
        <v>6978</v>
      </c>
      <c r="F1243" s="316" t="str">
        <f t="shared" si="39"/>
        <v>INSERT INTO UPK_TEST.upk_k60.k60_so_buno_link (os_buhin_no, k60_buno_id, created_date, created_tantou_id) VALUES ('76516   1VA0A    K70', 2450, GETDATE(), 999);</v>
      </c>
    </row>
    <row r="1244" spans="1:6">
      <c r="A1244" s="316" t="s">
        <v>3978</v>
      </c>
      <c r="B1244" s="316" t="s">
        <v>1156</v>
      </c>
      <c r="C1244" s="316" t="str">
        <f t="shared" si="38"/>
        <v>2451</v>
      </c>
      <c r="D1244" s="333" t="s">
        <v>1209</v>
      </c>
      <c r="E1244" s="333" t="s">
        <v>6979</v>
      </c>
      <c r="F1244" s="316" t="str">
        <f t="shared" si="39"/>
        <v>INSERT INTO UPK_TEST.upk_k60.k60_so_buno_link (os_buhin_no, k60_buno_id, created_date, created_tantou_id) VALUES ('76517   1VA0A    K70', 2451, GETDATE(), 999);</v>
      </c>
    </row>
    <row r="1245" spans="1:6">
      <c r="A1245" s="316" t="s">
        <v>3979</v>
      </c>
      <c r="B1245" s="316" t="s">
        <v>1157</v>
      </c>
      <c r="C1245" s="316" t="str">
        <f t="shared" si="38"/>
        <v>2452</v>
      </c>
      <c r="D1245" s="333" t="s">
        <v>1210</v>
      </c>
      <c r="E1245" s="333" t="s">
        <v>6980</v>
      </c>
      <c r="F1245" s="316" t="str">
        <f t="shared" si="39"/>
        <v>INSERT INTO UPK_TEST.upk_k60.k60_so_buno_link (os_buhin_no, k60_buno_id, created_date, created_tantou_id) VALUES ('74558   5TA0A    K30', 2452, GETDATE(), 999);</v>
      </c>
    </row>
    <row r="1246" spans="1:6">
      <c r="A1246" s="316" t="s">
        <v>3980</v>
      </c>
      <c r="B1246" s="316" t="s">
        <v>1158</v>
      </c>
      <c r="C1246" s="316" t="str">
        <f t="shared" si="38"/>
        <v>2453</v>
      </c>
      <c r="D1246" s="333" t="s">
        <v>1211</v>
      </c>
      <c r="E1246" s="333" t="s">
        <v>6981</v>
      </c>
      <c r="F1246" s="316" t="str">
        <f t="shared" si="39"/>
        <v>INSERT INTO UPK_TEST.upk_k60.k60_so_buno_link (os_buhin_no, k60_buno_id, created_date, created_tantou_id) VALUES ('74559   5TA0A    K30', 2453, GETDATE(), 999);</v>
      </c>
    </row>
    <row r="1247" spans="1:6">
      <c r="A1247" s="316" t="s">
        <v>3981</v>
      </c>
      <c r="B1247" s="316" t="s">
        <v>5709</v>
      </c>
      <c r="C1247" s="316" t="str">
        <f t="shared" si="38"/>
        <v>2343</v>
      </c>
      <c r="D1247" s="333" t="s">
        <v>1212</v>
      </c>
      <c r="E1247" s="333" t="s">
        <v>6982</v>
      </c>
      <c r="F1247" s="316" t="str">
        <f t="shared" si="39"/>
        <v>INSERT INTO UPK_TEST.upk_k60.k60_so_buno_link (os_buhin_no, k60_buno_id, created_date, created_tantou_id) VALUES ('75262/3 1VA0A   B309', 2343, GETDATE(), 999);</v>
      </c>
    </row>
    <row r="1248" spans="1:6">
      <c r="A1248" s="316" t="s">
        <v>3982</v>
      </c>
      <c r="B1248" s="316" t="s">
        <v>5740</v>
      </c>
      <c r="C1248" s="316" t="str">
        <f t="shared" si="38"/>
        <v>2454</v>
      </c>
      <c r="D1248" s="333" t="s">
        <v>1213</v>
      </c>
      <c r="E1248" s="333" t="s">
        <v>6983</v>
      </c>
      <c r="F1248" s="316" t="str">
        <f t="shared" si="39"/>
        <v>INSERT INTO UPK_TEST.upk_k60.k60_so_buno_link (os_buhin_no, k60_buno_id, created_date, created_tantou_id) VALUES ('75522/3 5TA0A    W70', 2454, GETDATE(), 999);</v>
      </c>
    </row>
    <row r="1249" spans="1:6">
      <c r="A1249" s="316" t="s">
        <v>3983</v>
      </c>
      <c r="B1249" s="316" t="s">
        <v>1079</v>
      </c>
      <c r="C1249" s="316" t="str">
        <f t="shared" si="38"/>
        <v>2344</v>
      </c>
      <c r="D1249" s="333" t="s">
        <v>1214</v>
      </c>
      <c r="E1249" s="333" t="s">
        <v>6984</v>
      </c>
      <c r="F1249" s="316" t="str">
        <f t="shared" si="39"/>
        <v>INSERT INTO UPK_TEST.upk_k60.k60_so_buno_link (os_buhin_no, k60_buno_id, created_date, created_tantou_id) VALUES ('76452   5TA0A   WへW70', 2344, GETDATE(), 999);</v>
      </c>
    </row>
    <row r="1250" spans="1:6">
      <c r="A1250" s="316" t="s">
        <v>3984</v>
      </c>
      <c r="B1250" s="316" t="s">
        <v>1080</v>
      </c>
      <c r="C1250" s="316" t="str">
        <f t="shared" si="38"/>
        <v>2345</v>
      </c>
      <c r="D1250" s="333" t="s">
        <v>1215</v>
      </c>
      <c r="E1250" s="333" t="s">
        <v>6985</v>
      </c>
      <c r="F1250" s="316" t="str">
        <f t="shared" si="39"/>
        <v>INSERT INTO UPK_TEST.upk_k60.k60_so_buno_link (os_buhin_no, k60_buno_id, created_date, created_tantou_id) VALUES ('76453   5TA0A   WへW70', 2345, GETDATE(), 999);</v>
      </c>
    </row>
    <row r="1251" spans="1:6">
      <c r="A1251" s="316" t="s">
        <v>3985</v>
      </c>
      <c r="B1251" s="316" t="s">
        <v>5556</v>
      </c>
      <c r="C1251" s="316" t="str">
        <f t="shared" si="38"/>
        <v>1458</v>
      </c>
      <c r="D1251" s="333" t="s">
        <v>5766</v>
      </c>
      <c r="E1251" s="333" t="s">
        <v>6986</v>
      </c>
      <c r="F1251" s="316" t="str">
        <f t="shared" si="39"/>
        <v>INSERT INTO UPK_TEST.upk_k60.k60_so_buno_link (os_buhin_no, k60_buno_id, created_date, created_tantou_id) VALUES ('75534/5  5TA0A   WへW70', 1458, GETDATE(), 999);</v>
      </c>
    </row>
    <row r="1252" spans="1:6">
      <c r="A1252" s="316" t="s">
        <v>3986</v>
      </c>
      <c r="B1252" s="316" t="s">
        <v>5557</v>
      </c>
      <c r="C1252" s="316" t="str">
        <f t="shared" si="38"/>
        <v>1459</v>
      </c>
      <c r="D1252" s="333" t="s">
        <v>1216</v>
      </c>
      <c r="E1252" s="333" t="s">
        <v>6987</v>
      </c>
      <c r="F1252" s="316" t="str">
        <f t="shared" si="39"/>
        <v>INSERT INTO UPK_TEST.upk_k60.k60_so_buno_link (os_buhin_no, k60_buno_id, created_date, created_tantou_id) VALUES ('75682/3  5TA0A   B309 Rより', 1459, GETDATE(), 999);</v>
      </c>
    </row>
    <row r="1253" spans="1:6">
      <c r="A1253" s="316" t="s">
        <v>3987</v>
      </c>
      <c r="B1253" s="316" t="s">
        <v>5567</v>
      </c>
      <c r="C1253" s="316" t="str">
        <f t="shared" si="38"/>
        <v>1470</v>
      </c>
      <c r="D1253" s="333" t="s">
        <v>1217</v>
      </c>
      <c r="E1253" s="333" t="s">
        <v>6988</v>
      </c>
      <c r="F1253" s="316" t="str">
        <f t="shared" si="39"/>
        <v>INSERT INTO UPK_TEST.upk_k60.k60_so_buno_link (os_buhin_no, k60_buno_id, created_date, created_tantou_id) VALUES ('75662/3 5TL0A    B301', 1470, GETDATE(), 999);</v>
      </c>
    </row>
    <row r="1254" spans="1:6">
      <c r="A1254" s="316" t="s">
        <v>3988</v>
      </c>
      <c r="B1254" s="316" t="s">
        <v>5705</v>
      </c>
      <c r="C1254" s="316" t="str">
        <f t="shared" si="38"/>
        <v>2303</v>
      </c>
      <c r="D1254" s="316" t="s">
        <v>5767</v>
      </c>
      <c r="E1254" s="316">
        <v>2540</v>
      </c>
      <c r="F1254" s="316" t="str">
        <f t="shared" si="39"/>
        <v>INSERT INTO UPK_TEST.upk_k60.k60_so_buno_link (os_buhin_no, k60_buno_id, created_date, created_tantou_id) VALUES ('54292/3 3XA0A   WへK70', 2303, GETDATE(), 999);</v>
      </c>
    </row>
    <row r="1255" spans="1:6">
      <c r="A1255" s="316" t="s">
        <v>3989</v>
      </c>
      <c r="B1255" s="316" t="s">
        <v>5671</v>
      </c>
      <c r="C1255" s="316" t="str">
        <f t="shared" si="38"/>
        <v>2111</v>
      </c>
      <c r="D1255" s="316" t="s">
        <v>1218</v>
      </c>
      <c r="E1255" s="316">
        <v>2541</v>
      </c>
      <c r="F1255" s="316" t="str">
        <f t="shared" si="39"/>
        <v>INSERT INTO UPK_TEST.upk_k60.k60_so_buno_link (os_buhin_no, k60_buno_id, created_date, created_tantou_id) VALUES ('61212/3 3XA0A    Bへ', 2111, GETDATE(), 999);</v>
      </c>
    </row>
    <row r="1256" spans="1:6">
      <c r="A1256" s="316" t="s">
        <v>3990</v>
      </c>
      <c r="B1256" s="316" t="s">
        <v>5672</v>
      </c>
      <c r="C1256" s="316" t="str">
        <f t="shared" si="38"/>
        <v>2112</v>
      </c>
      <c r="D1256" s="316" t="s">
        <v>1219</v>
      </c>
      <c r="E1256" s="316">
        <v>2542</v>
      </c>
      <c r="F1256" s="316" t="str">
        <f t="shared" si="39"/>
        <v>INSERT INTO UPK_TEST.upk_k60.k60_so_buno_link (os_buhin_no, k60_buno_id, created_date, created_tantou_id) VALUES ('61212/3 3XA0A/3XE0A   Bへ', 2112, GETDATE(), 999);</v>
      </c>
    </row>
    <row r="1257" spans="1:6">
      <c r="A1257" s="316" t="s">
        <v>3991</v>
      </c>
      <c r="B1257" s="316" t="s">
        <v>5673</v>
      </c>
      <c r="C1257" s="316" t="str">
        <f t="shared" si="38"/>
        <v>2113</v>
      </c>
      <c r="D1257" s="316" t="s">
        <v>5768</v>
      </c>
      <c r="E1257" s="316">
        <v>2543</v>
      </c>
      <c r="F1257" s="316" t="str">
        <f t="shared" si="39"/>
        <v>INSERT INTO UPK_TEST.upk_k60.k60_so_buno_link (os_buhin_no, k60_buno_id, created_date, created_tantou_id) VALUES ('61212/3 3XA2A    Bへ', 2113, GETDATE(), 999);</v>
      </c>
    </row>
    <row r="1258" spans="1:6">
      <c r="A1258" s="316" t="s">
        <v>3992</v>
      </c>
      <c r="B1258" s="316" t="s">
        <v>5674</v>
      </c>
      <c r="C1258" s="316" t="str">
        <f t="shared" si="38"/>
        <v>2114</v>
      </c>
      <c r="D1258" s="316" t="s">
        <v>1220</v>
      </c>
      <c r="E1258" s="316">
        <v>2544</v>
      </c>
      <c r="F1258" s="316" t="str">
        <f t="shared" si="39"/>
        <v>INSERT INTO UPK_TEST.upk_k60.k60_so_buno_link (os_buhin_no, k60_buno_id, created_date, created_tantou_id) VALUES ('61212/3 3XE2A/3XA2A   Bへ', 2114, GETDATE(), 999);</v>
      </c>
    </row>
    <row r="1259" spans="1:6">
      <c r="A1259" s="316" t="s">
        <v>3993</v>
      </c>
      <c r="B1259" s="316" t="s">
        <v>1159</v>
      </c>
      <c r="C1259" s="316" t="str">
        <f t="shared" si="38"/>
        <v>2455</v>
      </c>
      <c r="D1259" s="316" t="s">
        <v>1221</v>
      </c>
      <c r="E1259" s="316">
        <v>2545</v>
      </c>
      <c r="F1259" s="316" t="str">
        <f t="shared" si="39"/>
        <v>INSERT INTO UPK_TEST.upk_k60.k60_so_buno_link (os_buhin_no, k60_buno_id, created_date, created_tantou_id) VALUES ('75112   5YJ0A    K30', 2455, GETDATE(), 999);</v>
      </c>
    </row>
    <row r="1260" spans="1:6">
      <c r="A1260" s="316" t="s">
        <v>3994</v>
      </c>
      <c r="B1260" s="316" t="s">
        <v>1160</v>
      </c>
      <c r="C1260" s="316" t="str">
        <f t="shared" si="38"/>
        <v>2456</v>
      </c>
      <c r="D1260" s="316" t="s">
        <v>1222</v>
      </c>
      <c r="E1260" s="316">
        <v>2546</v>
      </c>
      <c r="F1260" s="316" t="str">
        <f t="shared" si="39"/>
        <v>INSERT INTO UPK_TEST.upk_k60.k60_so_buno_link (os_buhin_no, k60_buno_id, created_date, created_tantou_id) VALUES ('75113   5YJ0A    K30', 2456, GETDATE(), 999);</v>
      </c>
    </row>
    <row r="1261" spans="1:6">
      <c r="A1261" s="316" t="s">
        <v>3995</v>
      </c>
      <c r="B1261" s="316" t="s">
        <v>435</v>
      </c>
      <c r="C1261" s="316" t="str">
        <f t="shared" si="38"/>
        <v>1412</v>
      </c>
      <c r="D1261" s="316" t="s">
        <v>1223</v>
      </c>
      <c r="E1261" s="316">
        <v>2547</v>
      </c>
      <c r="F1261" s="316" t="str">
        <f t="shared" si="39"/>
        <v>INSERT INTO UPK_TEST.upk_k60.k60_so_buno_link (os_buhin_no, k60_buno_id, created_date, created_tantou_id) VALUES ('75112   3XE0A    K30', 1412, GETDATE(), 999);</v>
      </c>
    </row>
    <row r="1262" spans="1:6">
      <c r="A1262" s="316" t="s">
        <v>3996</v>
      </c>
      <c r="B1262" s="316" t="s">
        <v>436</v>
      </c>
      <c r="C1262" s="316" t="str">
        <f t="shared" si="38"/>
        <v>1413</v>
      </c>
      <c r="D1262" s="316" t="s">
        <v>1224</v>
      </c>
      <c r="E1262" s="316">
        <v>2548</v>
      </c>
      <c r="F1262" s="316" t="str">
        <f t="shared" si="39"/>
        <v>INSERT INTO UPK_TEST.upk_k60.k60_so_buno_link (os_buhin_no, k60_buno_id, created_date, created_tantou_id) VALUES ('75113   3XE0A    K30', 1413, GETDATE(), 999);</v>
      </c>
    </row>
    <row r="1263" spans="1:6">
      <c r="A1263" s="316" t="s">
        <v>3997</v>
      </c>
      <c r="B1263" s="316" t="s">
        <v>1161</v>
      </c>
      <c r="C1263" s="316" t="str">
        <f t="shared" si="38"/>
        <v>2457</v>
      </c>
      <c r="D1263" s="316" t="s">
        <v>1225</v>
      </c>
      <c r="E1263" s="316">
        <v>2549</v>
      </c>
      <c r="F1263" s="316" t="str">
        <f t="shared" si="39"/>
        <v>INSERT INTO UPK_TEST.upk_k60.k60_so_buno_link (os_buhin_no, k60_buno_id, created_date, created_tantou_id) VALUES ('74554   3XA0A    B309', 2457, GETDATE(), 999);</v>
      </c>
    </row>
    <row r="1264" spans="1:6">
      <c r="A1264" s="316" t="s">
        <v>3998</v>
      </c>
      <c r="B1264" s="316" t="s">
        <v>1162</v>
      </c>
      <c r="C1264" s="316" t="str">
        <f t="shared" si="38"/>
        <v>2458</v>
      </c>
      <c r="D1264" s="316" t="s">
        <v>1226</v>
      </c>
      <c r="E1264" s="316">
        <v>2550</v>
      </c>
      <c r="F1264" s="316" t="str">
        <f t="shared" si="39"/>
        <v>INSERT INTO UPK_TEST.upk_k60.k60_so_buno_link (os_buhin_no, k60_buno_id, created_date, created_tantou_id) VALUES ('74554   3XA0B    B309', 2458, GETDATE(), 999);</v>
      </c>
    </row>
    <row r="1265" spans="1:6">
      <c r="A1265" s="316" t="s">
        <v>3999</v>
      </c>
      <c r="B1265" s="316" t="s">
        <v>1163</v>
      </c>
      <c r="C1265" s="316" t="str">
        <f t="shared" si="38"/>
        <v>2459</v>
      </c>
      <c r="D1265" s="316" t="s">
        <v>5769</v>
      </c>
      <c r="E1265" s="316">
        <v>2551</v>
      </c>
      <c r="F1265" s="316" t="str">
        <f t="shared" si="39"/>
        <v>INSERT INTO UPK_TEST.upk_k60.k60_so_buno_link (os_buhin_no, k60_buno_id, created_date, created_tantou_id) VALUES ('74554   3XR0A    B309', 2459, GETDATE(), 999);</v>
      </c>
    </row>
    <row r="1266" spans="1:6">
      <c r="A1266" s="316" t="s">
        <v>4000</v>
      </c>
      <c r="B1266" s="316" t="s">
        <v>1164</v>
      </c>
      <c r="C1266" s="316" t="str">
        <f t="shared" si="38"/>
        <v>2460</v>
      </c>
      <c r="D1266" s="316" t="s">
        <v>1227</v>
      </c>
      <c r="E1266" s="316">
        <v>2552</v>
      </c>
      <c r="F1266" s="316" t="str">
        <f t="shared" si="39"/>
        <v>INSERT INTO UPK_TEST.upk_k60.k60_so_buno_link (os_buhin_no, k60_buno_id, created_date, created_tantou_id) VALUES ('74282   3XA0AUF  B309シン', 2460, GETDATE(), 999);</v>
      </c>
    </row>
    <row r="1267" spans="1:6">
      <c r="A1267" s="316" t="s">
        <v>4001</v>
      </c>
      <c r="B1267" s="316" t="s">
        <v>1165</v>
      </c>
      <c r="C1267" s="316" t="str">
        <f t="shared" si="38"/>
        <v>2461</v>
      </c>
      <c r="D1267" s="316" t="s">
        <v>1228</v>
      </c>
      <c r="E1267" s="316">
        <v>2553</v>
      </c>
      <c r="F1267" s="316" t="str">
        <f t="shared" si="39"/>
        <v>INSERT INTO UPK_TEST.upk_k60.k60_so_buno_link (os_buhin_no, k60_buno_id, created_date, created_tantou_id) VALUES ('74282   3XE0AUF  B309シン', 2461, GETDATE(), 999);</v>
      </c>
    </row>
    <row r="1268" spans="1:6">
      <c r="A1268" s="316" t="s">
        <v>4002</v>
      </c>
      <c r="B1268" s="316" t="s">
        <v>1166</v>
      </c>
      <c r="C1268" s="316" t="str">
        <f t="shared" si="38"/>
        <v>2462</v>
      </c>
      <c r="D1268" s="316" t="s">
        <v>1229</v>
      </c>
      <c r="E1268" s="316">
        <v>2554</v>
      </c>
      <c r="F1268" s="316" t="str">
        <f t="shared" si="39"/>
        <v>INSERT INTO UPK_TEST.upk_k60.k60_so_buno_link (os_buhin_no, k60_buno_id, created_date, created_tantou_id) VALUES ('74282   5YJ0A    B309シン', 2462, GETDATE(), 999);</v>
      </c>
    </row>
    <row r="1269" spans="1:6">
      <c r="A1269" s="316" t="s">
        <v>4003</v>
      </c>
      <c r="B1269" s="316" t="s">
        <v>1167</v>
      </c>
      <c r="C1269" s="316" t="str">
        <f t="shared" si="38"/>
        <v>2463</v>
      </c>
      <c r="D1269" s="316" t="s">
        <v>1230</v>
      </c>
      <c r="E1269" s="316">
        <v>2555</v>
      </c>
      <c r="F1269" s="316" t="str">
        <f t="shared" si="39"/>
        <v>INSERT INTO UPK_TEST.upk_k60.k60_so_buno_link (os_buhin_no, k60_buno_id, created_date, created_tantou_id) VALUES ('74282   5YJ0B    B309シン', 2463, GETDATE(), 999);</v>
      </c>
    </row>
    <row r="1270" spans="1:6">
      <c r="A1270" s="316" t="s">
        <v>4004</v>
      </c>
      <c r="B1270" s="316" t="s">
        <v>1168</v>
      </c>
      <c r="C1270" s="316" t="str">
        <f t="shared" si="38"/>
        <v>2464</v>
      </c>
      <c r="D1270" s="316" t="s">
        <v>5770</v>
      </c>
      <c r="E1270" s="316">
        <v>2556</v>
      </c>
      <c r="F1270" s="316" t="str">
        <f t="shared" si="39"/>
        <v>INSERT INTO UPK_TEST.upk_k60.k60_so_buno_link (os_buhin_no, k60_buno_id, created_date, created_tantou_id) VALUES ('74282   5YJ0D    B309シン', 2464, GETDATE(), 999);</v>
      </c>
    </row>
    <row r="1271" spans="1:6">
      <c r="A1271" s="316" t="s">
        <v>4005</v>
      </c>
      <c r="B1271" s="316" t="s">
        <v>5741</v>
      </c>
      <c r="C1271" s="316" t="str">
        <f t="shared" si="38"/>
        <v>2465</v>
      </c>
      <c r="D1271" s="316" t="s">
        <v>1231</v>
      </c>
      <c r="E1271" s="316">
        <v>2557</v>
      </c>
      <c r="F1271" s="316" t="str">
        <f t="shared" si="39"/>
        <v>INSERT INTO UPK_TEST.upk_k60.k60_so_buno_link (os_buhin_no, k60_buno_id, created_date, created_tantou_id) VALUES ('74332/3 3VA0A  小山外転', 2465, GETDATE(), 999);</v>
      </c>
    </row>
    <row r="1272" spans="1:6">
      <c r="A1272" s="316" t="s">
        <v>4006</v>
      </c>
      <c r="B1272" s="316" t="s">
        <v>1169</v>
      </c>
      <c r="C1272" s="316" t="str">
        <f t="shared" si="38"/>
        <v>2466</v>
      </c>
      <c r="D1272" s="316" t="s">
        <v>1232</v>
      </c>
      <c r="E1272" s="316">
        <v>2558</v>
      </c>
      <c r="F1272" s="316" t="str">
        <f t="shared" si="39"/>
        <v>INSERT INTO UPK_TEST.upk_k60.k60_so_buno_link (os_buhin_no, k60_buno_id, created_date, created_tantou_id) VALUES ('76232   3VA0A    逆送', 2466, GETDATE(), 999);</v>
      </c>
    </row>
    <row r="1273" spans="1:6">
      <c r="A1273" s="316" t="s">
        <v>4007</v>
      </c>
      <c r="B1273" s="316" t="s">
        <v>1170</v>
      </c>
      <c r="C1273" s="316" t="str">
        <f t="shared" si="38"/>
        <v>2467</v>
      </c>
      <c r="D1273" s="316" t="s">
        <v>1233</v>
      </c>
      <c r="E1273" s="316">
        <v>2559</v>
      </c>
      <c r="F1273" s="316" t="str">
        <f t="shared" si="39"/>
        <v>INSERT INTO UPK_TEST.upk_k60.k60_so_buno_link (os_buhin_no, k60_buno_id, created_date, created_tantou_id) VALUES ('76233   3VA0A    逆送', 2467, GETDATE(), 999);</v>
      </c>
    </row>
    <row r="1274" spans="1:6">
      <c r="A1274" s="316" t="s">
        <v>4008</v>
      </c>
      <c r="B1274" s="316" t="s">
        <v>454</v>
      </c>
      <c r="C1274" s="316" t="str">
        <f t="shared" si="38"/>
        <v>1431</v>
      </c>
      <c r="D1274" s="316" t="s">
        <v>5771</v>
      </c>
      <c r="E1274" s="316">
        <v>2560</v>
      </c>
      <c r="F1274" s="316" t="str">
        <f t="shared" si="39"/>
        <v>INSERT INTO UPK_TEST.upk_k60.k60_so_buno_link (os_buhin_no, k60_buno_id, created_date, created_tantou_id) VALUES ('76272   3VA0A   返却逆送', 1431, GETDATE(), 999);</v>
      </c>
    </row>
    <row r="1275" spans="1:6">
      <c r="A1275" s="316" t="s">
        <v>4009</v>
      </c>
      <c r="B1275" s="316" t="s">
        <v>455</v>
      </c>
      <c r="C1275" s="316" t="str">
        <f t="shared" si="38"/>
        <v>1432</v>
      </c>
      <c r="D1275" s="316" t="s">
        <v>1234</v>
      </c>
      <c r="E1275" s="316">
        <v>2561</v>
      </c>
      <c r="F1275" s="316" t="str">
        <f t="shared" si="39"/>
        <v>INSERT INTO UPK_TEST.upk_k60.k60_so_buno_link (os_buhin_no, k60_buno_id, created_date, created_tantou_id) VALUES ('76273   3VA0A   返却逆送', 1432, GETDATE(), 999);</v>
      </c>
    </row>
    <row r="1276" spans="1:6">
      <c r="A1276" s="316" t="s">
        <v>4010</v>
      </c>
      <c r="B1276" s="316" t="s">
        <v>5742</v>
      </c>
      <c r="C1276" s="316" t="str">
        <f t="shared" si="38"/>
        <v>2468</v>
      </c>
      <c r="D1276" s="316" t="s">
        <v>1235</v>
      </c>
      <c r="E1276" s="316">
        <v>2562</v>
      </c>
      <c r="F1276" s="316" t="str">
        <f t="shared" si="39"/>
        <v>INSERT INTO UPK_TEST.upk_k60.k60_so_buno_link (os_buhin_no, k60_buno_id, created_date, created_tantou_id) VALUES ('76340/1 3VA0A   返却逆送', 2468, GETDATE(), 999);</v>
      </c>
    </row>
    <row r="1277" spans="1:6">
      <c r="A1277" s="316" t="s">
        <v>4011</v>
      </c>
      <c r="B1277" s="316" t="s">
        <v>1067</v>
      </c>
      <c r="C1277" s="316" t="str">
        <f t="shared" si="38"/>
        <v>2329</v>
      </c>
      <c r="D1277" s="316" t="s">
        <v>1236</v>
      </c>
      <c r="E1277" s="316">
        <v>2563</v>
      </c>
      <c r="F1277" s="316" t="str">
        <f t="shared" si="39"/>
        <v>INSERT INTO UPK_TEST.upk_k60.k60_so_buno_link (os_buhin_no, k60_buno_id, created_date, created_tantou_id) VALUES ('76242   3VA0A    外転J70', 2329, GETDATE(), 999);</v>
      </c>
    </row>
    <row r="1278" spans="1:6">
      <c r="A1278" s="316" t="s">
        <v>4012</v>
      </c>
      <c r="B1278" s="316" t="s">
        <v>1068</v>
      </c>
      <c r="C1278" s="316" t="str">
        <f t="shared" si="38"/>
        <v>2330</v>
      </c>
      <c r="D1278" s="316" t="s">
        <v>5772</v>
      </c>
      <c r="E1278" s="316">
        <v>2564</v>
      </c>
      <c r="F1278" s="316" t="str">
        <f t="shared" si="39"/>
        <v>INSERT INTO UPK_TEST.upk_k60.k60_so_buno_link (os_buhin_no, k60_buno_id, created_date, created_tantou_id) VALUES ('76243   3VA0A    外転J70', 2330, GETDATE(), 999);</v>
      </c>
    </row>
    <row r="1279" spans="1:6">
      <c r="A1279" s="316" t="s">
        <v>4013</v>
      </c>
      <c r="B1279" s="316" t="s">
        <v>1171</v>
      </c>
      <c r="C1279" s="316" t="str">
        <f t="shared" si="38"/>
        <v>2469</v>
      </c>
      <c r="D1279" s="316" t="s">
        <v>1237</v>
      </c>
      <c r="E1279" s="316">
        <v>2565</v>
      </c>
      <c r="F1279" s="316" t="str">
        <f t="shared" si="39"/>
        <v>INSERT INTO UPK_TEST.upk_k60.k60_so_buno_link (os_buhin_no, k60_buno_id, created_date, created_tantou_id) VALUES ('76572   3VA0A    逆送', 2469, GETDATE(), 999);</v>
      </c>
    </row>
    <row r="1280" spans="1:6">
      <c r="A1280" s="316" t="s">
        <v>4014</v>
      </c>
      <c r="B1280" s="316" t="s">
        <v>1172</v>
      </c>
      <c r="C1280" s="316" t="str">
        <f t="shared" si="38"/>
        <v>2470</v>
      </c>
      <c r="D1280" s="316" t="s">
        <v>1238</v>
      </c>
      <c r="E1280" s="316">
        <v>2566</v>
      </c>
      <c r="F1280" s="316" t="str">
        <f t="shared" si="39"/>
        <v>INSERT INTO UPK_TEST.upk_k60.k60_so_buno_link (os_buhin_no, k60_buno_id, created_date, created_tantou_id) VALUES ('76573   3VA0A    逆送', 2470, GETDATE(), 999);</v>
      </c>
    </row>
    <row r="1281" spans="1:6">
      <c r="A1281" s="316" t="s">
        <v>4015</v>
      </c>
      <c r="B1281" s="316" t="s">
        <v>5743</v>
      </c>
      <c r="C1281" s="316" t="str">
        <f t="shared" si="38"/>
        <v>2471</v>
      </c>
      <c r="D1281" s="316" t="s">
        <v>1239</v>
      </c>
      <c r="E1281" s="316">
        <v>2567</v>
      </c>
      <c r="F1281" s="316" t="str">
        <f t="shared" si="39"/>
        <v>INSERT INTO UPK_TEST.upk_k60.k60_so_buno_link (os_buhin_no, k60_buno_id, created_date, created_tantou_id) VALUES ('76516/7 3VA0A    P323外転', 2471, GETDATE(), 999);</v>
      </c>
    </row>
    <row r="1282" spans="1:6">
      <c r="A1282" s="316" t="s">
        <v>4016</v>
      </c>
      <c r="B1282" s="316" t="s">
        <v>5744</v>
      </c>
      <c r="C1282" s="316" t="str">
        <f t="shared" si="38"/>
        <v>2472</v>
      </c>
      <c r="D1282" s="316" t="s">
        <v>1240</v>
      </c>
      <c r="E1282" s="316">
        <v>2568</v>
      </c>
      <c r="F1282" s="316" t="str">
        <f t="shared" si="39"/>
        <v>INSERT INTO UPK_TEST.upk_k60.k60_so_buno_link (os_buhin_no, k60_buno_id, created_date, created_tantou_id) VALUES ('76634/5 3VA0A    P323外転', 2472, GETDATE(), 999);</v>
      </c>
    </row>
    <row r="1283" spans="1:6">
      <c r="A1283" s="316" t="s">
        <v>4017</v>
      </c>
      <c r="B1283" s="316" t="s">
        <v>1173</v>
      </c>
      <c r="C1283" s="316" t="str">
        <f t="shared" si="38"/>
        <v>2473</v>
      </c>
      <c r="D1283" s="316" t="s">
        <v>1241</v>
      </c>
      <c r="E1283" s="316">
        <v>2569</v>
      </c>
      <c r="F1283" s="316" t="str">
        <f t="shared" si="39"/>
        <v>INSERT INTO UPK_TEST.upk_k60.k60_so_buno_link (os_buhin_no, k60_buno_id, created_date, created_tantou_id) VALUES ('79142   3VA0A    Uへ 逆送', 2473, GETDATE(), 999);</v>
      </c>
    </row>
    <row r="1284" spans="1:6">
      <c r="A1284" s="316" t="s">
        <v>4018</v>
      </c>
      <c r="B1284" s="316" t="s">
        <v>1174</v>
      </c>
      <c r="C1284" s="316" t="str">
        <f t="shared" si="38"/>
        <v>2474</v>
      </c>
      <c r="D1284" s="316" t="s">
        <v>1242</v>
      </c>
      <c r="E1284" s="316">
        <v>2570</v>
      </c>
      <c r="F1284" s="316" t="str">
        <f t="shared" si="39"/>
        <v>INSERT INTO UPK_TEST.upk_k60.k60_so_buno_link (os_buhin_no, k60_buno_id, created_date, created_tantou_id) VALUES ('67112   4CB0A    P323外転', 2474, GETDATE(), 999);</v>
      </c>
    </row>
    <row r="1285" spans="1:6">
      <c r="A1285" s="316" t="s">
        <v>4019</v>
      </c>
      <c r="B1285" s="316" t="s">
        <v>1175</v>
      </c>
      <c r="C1285" s="316" t="str">
        <f t="shared" si="38"/>
        <v>2475</v>
      </c>
      <c r="D1285" s="316" t="s">
        <v>1243</v>
      </c>
      <c r="E1285" s="316">
        <v>2571</v>
      </c>
      <c r="F1285" s="316" t="str">
        <f t="shared" si="39"/>
        <v>INSERT INTO UPK_TEST.upk_k60.k60_so_buno_link (os_buhin_no, k60_buno_id, created_date, created_tantou_id) VALUES ('67112   4CC0A    P323外転', 2475, GETDATE(), 999);</v>
      </c>
    </row>
    <row r="1286" spans="1:6">
      <c r="A1286" s="316" t="s">
        <v>4020</v>
      </c>
      <c r="B1286" s="316" t="s">
        <v>1083</v>
      </c>
      <c r="C1286" s="316" t="str">
        <f t="shared" ref="C1286:C1349" si="40">VLOOKUP($B1286,$D$5:$E$2000,2,FALSE)</f>
        <v>2348</v>
      </c>
      <c r="D1286" s="316" t="s">
        <v>1244</v>
      </c>
      <c r="E1286" s="316">
        <v>2572</v>
      </c>
      <c r="F1286" s="316" t="str">
        <f t="shared" ref="F1286:F1349" si="41">$P$2&amp;"'"&amp;$A1286&amp;"', "&amp;$C1286&amp;", GETDATE(), 999);"</f>
        <v>INSERT INTO UPK_TEST.upk_k60.k60_so_buno_link (os_buhin_no, k60_buno_id, created_date, created_tantou_id) VALUES ('74372   4CB0A    B309', 2348, GETDATE(), 999);</v>
      </c>
    </row>
    <row r="1287" spans="1:6">
      <c r="A1287" s="316" t="s">
        <v>4021</v>
      </c>
      <c r="B1287" s="316" t="s">
        <v>5745</v>
      </c>
      <c r="C1287" s="316" t="str">
        <f t="shared" si="40"/>
        <v>2476</v>
      </c>
      <c r="D1287" s="316" t="s">
        <v>1245</v>
      </c>
      <c r="E1287" s="316">
        <v>2573</v>
      </c>
      <c r="F1287" s="316" t="str">
        <f t="shared" si="41"/>
        <v>INSERT INTO UPK_TEST.upk_k60.k60_so_buno_link (os_buhin_no, k60_buno_id, created_date, created_tantou_id) VALUES ('75262/3 4CB5A    B301', 2476, GETDATE(), 999);</v>
      </c>
    </row>
    <row r="1288" spans="1:6">
      <c r="A1288" s="316" t="s">
        <v>4022</v>
      </c>
      <c r="B1288" s="316" t="s">
        <v>5746</v>
      </c>
      <c r="C1288" s="316" t="str">
        <f t="shared" si="40"/>
        <v>2477</v>
      </c>
      <c r="D1288" s="316" t="s">
        <v>1246</v>
      </c>
      <c r="E1288" s="316">
        <v>2574</v>
      </c>
      <c r="F1288" s="316" t="str">
        <f t="shared" si="41"/>
        <v>INSERT INTO UPK_TEST.upk_k60.k60_so_buno_link (os_buhin_no, k60_buno_id, created_date, created_tantou_id) VALUES ('75262/3 6FK5A    B301', 2477, GETDATE(), 999);</v>
      </c>
    </row>
    <row r="1289" spans="1:6">
      <c r="A1289" s="316" t="s">
        <v>4023</v>
      </c>
      <c r="B1289" s="316" t="s">
        <v>1176</v>
      </c>
      <c r="C1289" s="316" t="str">
        <f t="shared" si="40"/>
        <v>2478</v>
      </c>
      <c r="D1289" s="316" t="s">
        <v>1247</v>
      </c>
      <c r="E1289" s="316">
        <v>2575</v>
      </c>
      <c r="F1289" s="316" t="str">
        <f t="shared" si="41"/>
        <v>INSERT INTO UPK_TEST.upk_k60.k60_so_buno_link (os_buhin_no, k60_buno_id, created_date, created_tantou_id) VALUES ('75632   4CE0A J70 P323外転', 2478, GETDATE(), 999);</v>
      </c>
    </row>
    <row r="1290" spans="1:6">
      <c r="A1290" s="316" t="s">
        <v>4024</v>
      </c>
      <c r="B1290" s="316" t="s">
        <v>5747</v>
      </c>
      <c r="C1290" s="316" t="str">
        <f t="shared" si="40"/>
        <v>2479</v>
      </c>
      <c r="D1290" s="316" t="s">
        <v>1248</v>
      </c>
      <c r="E1290" s="316">
        <v>2576</v>
      </c>
      <c r="F1290" s="316" t="str">
        <f t="shared" si="41"/>
        <v>INSERT INTO UPK_TEST.upk_k60.k60_so_buno_link (os_buhin_no, k60_buno_id, created_date, created_tantou_id) VALUES ('76516/7 4CC0A    K70', 2479, GETDATE(), 999);</v>
      </c>
    </row>
    <row r="1291" spans="1:6">
      <c r="A1291" s="316" t="s">
        <v>4025</v>
      </c>
      <c r="B1291" s="316" t="s">
        <v>463</v>
      </c>
      <c r="C1291" s="316" t="str">
        <f t="shared" si="40"/>
        <v>1452</v>
      </c>
      <c r="D1291" s="316" t="s">
        <v>1249</v>
      </c>
      <c r="E1291" s="316">
        <v>2577</v>
      </c>
      <c r="F1291" s="316" t="str">
        <f t="shared" si="41"/>
        <v>INSERT INTO UPK_TEST.upk_k60.k60_so_buno_link (os_buhin_no, k60_buno_id, created_date, created_tantou_id) VALUES ('76272   4CC0A    K70', 1452, GETDATE(), 999);</v>
      </c>
    </row>
    <row r="1292" spans="1:6">
      <c r="A1292" s="316" t="s">
        <v>4026</v>
      </c>
      <c r="B1292" s="316" t="s">
        <v>464</v>
      </c>
      <c r="C1292" s="316" t="str">
        <f t="shared" si="40"/>
        <v>1453</v>
      </c>
      <c r="D1292" s="316" t="s">
        <v>1250</v>
      </c>
      <c r="E1292" s="316">
        <v>2578</v>
      </c>
      <c r="F1292" s="316" t="str">
        <f t="shared" si="41"/>
        <v>INSERT INTO UPK_TEST.upk_k60.k60_so_buno_link (os_buhin_no, k60_buno_id, created_date, created_tantou_id) VALUES ('76273   4CC0A    K70', 1453, GETDATE(), 999);</v>
      </c>
    </row>
    <row r="1293" spans="1:6">
      <c r="A1293" s="316" t="s">
        <v>4027</v>
      </c>
      <c r="B1293" s="316" t="s">
        <v>465</v>
      </c>
      <c r="C1293" s="316" t="str">
        <f t="shared" si="40"/>
        <v>1454</v>
      </c>
      <c r="D1293" s="316" t="s">
        <v>1251</v>
      </c>
      <c r="E1293" s="316">
        <v>2579</v>
      </c>
      <c r="F1293" s="316" t="str">
        <f t="shared" si="41"/>
        <v>INSERT INTO UPK_TEST.upk_k60.k60_so_buno_link (os_buhin_no, k60_buno_id, created_date, created_tantou_id) VALUES ('76426   4CC0A  RへK70', 1454, GETDATE(), 999);</v>
      </c>
    </row>
    <row r="1294" spans="1:6">
      <c r="A1294" s="316" t="s">
        <v>4028</v>
      </c>
      <c r="B1294" s="316" t="s">
        <v>466</v>
      </c>
      <c r="C1294" s="316" t="str">
        <f t="shared" si="40"/>
        <v>1455</v>
      </c>
      <c r="F1294" s="316" t="str">
        <f t="shared" si="41"/>
        <v>INSERT INTO UPK_TEST.upk_k60.k60_so_buno_link (os_buhin_no, k60_buno_id, created_date, created_tantou_id) VALUES ('76427   4CC0A  RへK70', 1455, GETDATE(), 999);</v>
      </c>
    </row>
    <row r="1295" spans="1:6">
      <c r="A1295" s="316" t="s">
        <v>4029</v>
      </c>
      <c r="B1295" s="316" t="s">
        <v>5711</v>
      </c>
      <c r="C1295" s="316" t="str">
        <f t="shared" si="40"/>
        <v>2362</v>
      </c>
      <c r="F1295" s="316" t="str">
        <f t="shared" si="41"/>
        <v>INSERT INTO UPK_TEST.upk_k60.k60_so_buno_link (os_buhin_no, k60_buno_id, created_date, created_tantou_id) VALUES ('76456/7 4CE0A   WへJ70', 2362, GETDATE(), 999);</v>
      </c>
    </row>
    <row r="1296" spans="1:6">
      <c r="A1296" s="316" t="s">
        <v>4030</v>
      </c>
      <c r="B1296" s="316" t="s">
        <v>5712</v>
      </c>
      <c r="C1296" s="316" t="str">
        <f t="shared" si="40"/>
        <v>2363</v>
      </c>
      <c r="F1296" s="316" t="str">
        <f t="shared" si="41"/>
        <v>INSERT INTO UPK_TEST.upk_k60.k60_so_buno_link (os_buhin_no, k60_buno_id, created_date, created_tantou_id) VALUES ('76456/7 4CE0A-E Wへロシア向け', 2363, GETDATE(), 999);</v>
      </c>
    </row>
    <row r="1297" spans="1:6">
      <c r="A1297" s="316" t="s">
        <v>4031</v>
      </c>
      <c r="B1297" s="316" t="s">
        <v>5713</v>
      </c>
      <c r="C1297" s="316" t="str">
        <f t="shared" si="40"/>
        <v>2364</v>
      </c>
      <c r="F1297" s="316" t="str">
        <f t="shared" si="41"/>
        <v>INSERT INTO UPK_TEST.upk_k60.k60_so_buno_link (os_buhin_no, k60_buno_id, created_date, created_tantou_id) VALUES ('76456/7 6FK0A   WへW70', 2364, GETDATE(), 999);</v>
      </c>
    </row>
    <row r="1298" spans="1:6">
      <c r="A1298" s="316" t="s">
        <v>4032</v>
      </c>
      <c r="B1298" s="316" t="s">
        <v>1094</v>
      </c>
      <c r="C1298" s="316" t="str">
        <f t="shared" si="40"/>
        <v>2360</v>
      </c>
      <c r="F1298" s="316" t="str">
        <f t="shared" si="41"/>
        <v>INSERT INTO UPK_TEST.upk_k60.k60_so_buno_link (os_buhin_no, k60_buno_id, created_date, created_tantou_id) VALUES ('75556   4BC1B   Wへ K70', 2360, GETDATE(), 999);</v>
      </c>
    </row>
    <row r="1299" spans="1:6">
      <c r="A1299" s="316" t="s">
        <v>4033</v>
      </c>
      <c r="B1299" s="316" t="s">
        <v>1095</v>
      </c>
      <c r="C1299" s="316" t="str">
        <f t="shared" si="40"/>
        <v>2361</v>
      </c>
      <c r="F1299" s="316" t="str">
        <f t="shared" si="41"/>
        <v>INSERT INTO UPK_TEST.upk_k60.k60_so_buno_link (os_buhin_no, k60_buno_id, created_date, created_tantou_id) VALUES ('75557   4BC1B   Wへ K70', 2361, GETDATE(), 999);</v>
      </c>
    </row>
    <row r="1300" spans="1:6">
      <c r="A1300" s="316" t="s">
        <v>4034</v>
      </c>
      <c r="B1300" s="316" t="s">
        <v>5748</v>
      </c>
      <c r="C1300" s="316" t="str">
        <f t="shared" si="40"/>
        <v>2480</v>
      </c>
      <c r="F1300" s="316" t="str">
        <f t="shared" si="41"/>
        <v>INSERT INTO UPK_TEST.upk_k60.k60_so_buno_link (os_buhin_no, k60_buno_id, created_date, created_tantou_id) VALUES ('76582/3 4CF0B  J70⇒K70', 2480, GETDATE(), 999);</v>
      </c>
    </row>
    <row r="1301" spans="1:6">
      <c r="A1301" s="316" t="s">
        <v>4035</v>
      </c>
      <c r="B1301" s="316" t="s">
        <v>5547</v>
      </c>
      <c r="C1301" s="316" t="str">
        <f t="shared" si="40"/>
        <v>1441</v>
      </c>
      <c r="F1301" s="316" t="str">
        <f t="shared" si="41"/>
        <v>INSERT INTO UPK_TEST.upk_k60.k60_so_buno_link (os_buhin_no, k60_buno_id, created_date, created_tantou_id) VALUES ('64122/3 4CB0A  RよりJ70', 1441, GETDATE(), 999);</v>
      </c>
    </row>
    <row r="1302" spans="1:6">
      <c r="A1302" s="316" t="s">
        <v>4036</v>
      </c>
      <c r="B1302" s="316" t="s">
        <v>1177</v>
      </c>
      <c r="C1302" s="316" t="str">
        <f t="shared" si="40"/>
        <v>2481</v>
      </c>
      <c r="F1302" s="316" t="str">
        <f t="shared" si="41"/>
        <v>INSERT INTO UPK_TEST.upk_k60.k60_so_buno_link (os_buhin_no, k60_buno_id, created_date, created_tantou_id) VALUES ('75632   6MA0A　P323外転', 2481, GETDATE(), 999);</v>
      </c>
    </row>
    <row r="1303" spans="1:6">
      <c r="A1303" s="316" t="s">
        <v>4037</v>
      </c>
      <c r="B1303" s="316" t="s">
        <v>5749</v>
      </c>
      <c r="C1303" s="316" t="str">
        <f t="shared" si="40"/>
        <v>2482</v>
      </c>
      <c r="F1303" s="316" t="str">
        <f t="shared" si="41"/>
        <v>INSERT INTO UPK_TEST.upk_k60.k60_so_buno_link (os_buhin_no, k60_buno_id, created_date, created_tantou_id) VALUES ('76752/3 6MA0A   W70', 2482, GETDATE(), 999);</v>
      </c>
    </row>
    <row r="1304" spans="1:6">
      <c r="A1304" s="316" t="s">
        <v>4038</v>
      </c>
      <c r="B1304" s="316" t="s">
        <v>5750</v>
      </c>
      <c r="C1304" s="316" t="str">
        <f t="shared" si="40"/>
        <v>2483</v>
      </c>
      <c r="F1304" s="316" t="str">
        <f t="shared" si="41"/>
        <v>INSERT INTO UPK_TEST.upk_k60.k60_so_buno_link (os_buhin_no, k60_buno_id, created_date, created_tantou_id) VALUES ('76636/7 6MR0A   B309', 2483, GETDATE(), 999);</v>
      </c>
    </row>
    <row r="1305" spans="1:6">
      <c r="A1305" s="316" t="s">
        <v>4039</v>
      </c>
      <c r="B1305" s="316" t="s">
        <v>5560</v>
      </c>
      <c r="C1305" s="316" t="str">
        <f t="shared" si="40"/>
        <v>1462</v>
      </c>
      <c r="F1305" s="316" t="str">
        <f t="shared" si="41"/>
        <v>INSERT INTO UPK_TEST.upk_k60.k60_so_buno_link (os_buhin_no, k60_buno_id, created_date, created_tantou_id) VALUES ('64184/5 6MA0A   Rより K70', 1462, GETDATE(), 999);</v>
      </c>
    </row>
    <row r="1306" spans="1:6">
      <c r="A1306" s="316" t="s">
        <v>4040</v>
      </c>
      <c r="B1306" s="316" t="s">
        <v>5751</v>
      </c>
      <c r="C1306" s="316" t="str">
        <f t="shared" si="40"/>
        <v>2484</v>
      </c>
      <c r="F1306" s="316" t="str">
        <f t="shared" si="41"/>
        <v>INSERT INTO UPK_TEST.upk_k60.k60_so_buno_link (os_buhin_no, k60_buno_id, created_date, created_tantou_id) VALUES ('62518/9 6RA0A  K70', 2484, GETDATE(), 999);</v>
      </c>
    </row>
    <row r="1307" spans="1:6">
      <c r="A1307" s="316" t="s">
        <v>4041</v>
      </c>
      <c r="B1307" s="316" t="s">
        <v>5752</v>
      </c>
      <c r="C1307" s="316" t="str">
        <f t="shared" si="40"/>
        <v>2485</v>
      </c>
      <c r="F1307" s="316" t="str">
        <f t="shared" si="41"/>
        <v>INSERT INTO UPK_TEST.upk_k60.k60_so_buno_link (os_buhin_no, k60_buno_id, created_date, created_tantou_id) VALUES ('64194/5 6RA0A  B309', 2485, GETDATE(), 999);</v>
      </c>
    </row>
    <row r="1308" spans="1:6">
      <c r="A1308" s="316" t="s">
        <v>4042</v>
      </c>
      <c r="B1308" s="316" t="s">
        <v>5753</v>
      </c>
      <c r="C1308" s="316" t="str">
        <f t="shared" si="40"/>
        <v>2486</v>
      </c>
      <c r="F1308" s="316" t="str">
        <f t="shared" si="41"/>
        <v>INSERT INTO UPK_TEST.upk_k60.k60_so_buno_link (os_buhin_no, k60_buno_id, created_date, created_tantou_id) VALUES ('5220A N300000/N290000 DG/DGEメタル', 2486, GETDATE(), 999);</v>
      </c>
    </row>
    <row r="1309" spans="1:6">
      <c r="A1309" s="316" t="s">
        <v>4043</v>
      </c>
      <c r="B1309" s="316" t="s">
        <v>5754</v>
      </c>
      <c r="C1309" s="316" t="str">
        <f t="shared" si="40"/>
        <v>2487</v>
      </c>
      <c r="F1309" s="316" t="str">
        <f t="shared" si="41"/>
        <v>INSERT INTO UPK_TEST.upk_k60.k60_so_buno_link (os_buhin_no, k60_buno_id, created_date, created_tantou_id) VALUES ('74332/3 6RA0A  J70/K70', 2487, GETDATE(), 999);</v>
      </c>
    </row>
    <row r="1310" spans="1:6">
      <c r="A1310" s="316" t="s">
        <v>4044</v>
      </c>
      <c r="B1310" s="316" t="s">
        <v>5755</v>
      </c>
      <c r="C1310" s="316" t="str">
        <f t="shared" si="40"/>
        <v>2488</v>
      </c>
      <c r="F1310" s="316" t="str">
        <f t="shared" si="41"/>
        <v>INSERT INTO UPK_TEST.upk_k60.k60_so_buno_link (os_buhin_no, k60_buno_id, created_date, created_tantou_id) VALUES ('5253C J9800/J9700  DGメタル', 2488, GETDATE(), 999);</v>
      </c>
    </row>
    <row r="1311" spans="1:6">
      <c r="A1311" s="316" t="s">
        <v>4045</v>
      </c>
      <c r="B1311" s="316" t="s">
        <v>1178</v>
      </c>
      <c r="C1311" s="316" t="str">
        <f t="shared" si="40"/>
        <v>2489</v>
      </c>
      <c r="F1311" s="316" t="str">
        <f t="shared" si="41"/>
        <v>INSERT INTO UPK_TEST.upk_k60.k60_so_buno_link (os_buhin_no, k60_buno_id, created_date, created_tantou_id) VALUES ('74372   6RA0A  B309', 2489, GETDATE(), 999);</v>
      </c>
    </row>
    <row r="1312" spans="1:6">
      <c r="A1312" s="316" t="s">
        <v>4046</v>
      </c>
      <c r="B1312" s="316" t="s">
        <v>1179</v>
      </c>
      <c r="C1312" s="316" t="str">
        <f t="shared" si="40"/>
        <v>2490</v>
      </c>
      <c r="F1312" s="316" t="str">
        <f t="shared" si="41"/>
        <v>INSERT INTO UPK_TEST.upk_k60.k60_so_buno_link (os_buhin_no, k60_buno_id, created_date, created_tantou_id) VALUES ('5253B X2700   DGメタル', 2490, GETDATE(), 999);</v>
      </c>
    </row>
    <row r="1313" spans="1:6">
      <c r="A1313" s="316" t="s">
        <v>4047</v>
      </c>
      <c r="B1313" s="316" t="s">
        <v>5756</v>
      </c>
      <c r="C1313" s="316" t="str">
        <f t="shared" si="40"/>
        <v>2491</v>
      </c>
      <c r="F1313" s="316" t="str">
        <f t="shared" si="41"/>
        <v>INSERT INTO UPK_TEST.upk_k60.k60_so_buno_link (os_buhin_no, k60_buno_id, created_date, created_tantou_id) VALUES ('75134/5 6RA0A    J70', 2491, GETDATE(), 999);</v>
      </c>
    </row>
    <row r="1314" spans="1:6">
      <c r="A1314" s="316" t="s">
        <v>4048</v>
      </c>
      <c r="B1314" s="316" t="s">
        <v>5757</v>
      </c>
      <c r="C1314" s="316" t="str">
        <f t="shared" si="40"/>
        <v>2492</v>
      </c>
      <c r="F1314" s="316" t="str">
        <f t="shared" si="41"/>
        <v>INSERT INTO UPK_TEST.upk_k60.k60_so_buno_link (os_buhin_no, k60_buno_id, created_date, created_tantou_id) VALUES ('75528/9 6RA0A    J70', 2492, GETDATE(), 999);</v>
      </c>
    </row>
    <row r="1315" spans="1:6">
      <c r="A1315" s="316" t="s">
        <v>4049</v>
      </c>
      <c r="B1315" s="316" t="s">
        <v>5758</v>
      </c>
      <c r="C1315" s="316" t="str">
        <f t="shared" si="40"/>
        <v>2493</v>
      </c>
      <c r="F1315" s="316" t="str">
        <f t="shared" si="41"/>
        <v>INSERT INTO UPK_TEST.upk_k60.k60_so_buno_link (os_buhin_no, k60_buno_id, created_date, created_tantou_id) VALUES ('5253C A6600/A6500 DG/DGEメタル', 2493, GETDATE(), 999);</v>
      </c>
    </row>
    <row r="1316" spans="1:6">
      <c r="A1316" s="316" t="s">
        <v>4050</v>
      </c>
      <c r="B1316" s="316" t="s">
        <v>5759</v>
      </c>
      <c r="C1316" s="316" t="str">
        <f t="shared" si="40"/>
        <v>2494</v>
      </c>
      <c r="F1316" s="316" t="str">
        <f t="shared" si="41"/>
        <v>INSERT INTO UPK_TEST.upk_k60.k60_so_buno_link (os_buhin_no, k60_buno_id, created_date, created_tantou_id) VALUES ('755C4/5 6RA0A    J70', 2494, GETDATE(), 999);</v>
      </c>
    </row>
    <row r="1317" spans="1:6">
      <c r="A1317" s="316" t="s">
        <v>4051</v>
      </c>
      <c r="B1317" s="316" t="s">
        <v>5760</v>
      </c>
      <c r="C1317" s="316" t="str">
        <f t="shared" si="40"/>
        <v>2495</v>
      </c>
      <c r="F1317" s="316" t="str">
        <f t="shared" si="41"/>
        <v>INSERT INTO UPK_TEST.upk_k60.k60_so_buno_link (os_buhin_no, k60_buno_id, created_date, created_tantou_id) VALUES ('5253C A7400/A7300 DG/DGEメタル', 2495, GETDATE(), 999);</v>
      </c>
    </row>
    <row r="1318" spans="1:6">
      <c r="A1318" s="316" t="s">
        <v>4052</v>
      </c>
      <c r="B1318" s="316" t="s">
        <v>5761</v>
      </c>
      <c r="C1318" s="316" t="str">
        <f t="shared" si="40"/>
        <v>2496</v>
      </c>
      <c r="F1318" s="316" t="str">
        <f t="shared" si="41"/>
        <v>INSERT INTO UPK_TEST.upk_k60.k60_so_buno_link (os_buhin_no, k60_buno_id, created_date, created_tantou_id) VALUES ('76246/7 6RA0A    J70', 2496, GETDATE(), 999);</v>
      </c>
    </row>
    <row r="1319" spans="1:6">
      <c r="A1319" s="316" t="s">
        <v>4053</v>
      </c>
      <c r="B1319" s="316" t="s">
        <v>1180</v>
      </c>
      <c r="C1319" s="316" t="str">
        <f t="shared" si="40"/>
        <v>2497</v>
      </c>
      <c r="F1319" s="316" t="str">
        <f t="shared" si="41"/>
        <v>INSERT INTO UPK_TEST.upk_k60.k60_so_buno_link (os_buhin_no, k60_buno_id, created_date, created_tantou_id) VALUES ('76714   6RA0A    J70', 2497, GETDATE(), 999);</v>
      </c>
    </row>
    <row r="1320" spans="1:6">
      <c r="A1320" s="316" t="s">
        <v>4054</v>
      </c>
      <c r="B1320" s="316" t="s">
        <v>1181</v>
      </c>
      <c r="C1320" s="316" t="str">
        <f t="shared" si="40"/>
        <v>2498</v>
      </c>
      <c r="F1320" s="316" t="str">
        <f t="shared" si="41"/>
        <v>INSERT INTO UPK_TEST.upk_k60.k60_so_buno_link (os_buhin_no, k60_buno_id, created_date, created_tantou_id) VALUES ('76715   6RA0A    J70', 2498, GETDATE(), 999);</v>
      </c>
    </row>
    <row r="1321" spans="1:6">
      <c r="A1321" s="316" t="s">
        <v>4055</v>
      </c>
      <c r="B1321" s="316" t="s">
        <v>1182</v>
      </c>
      <c r="C1321" s="316" t="str">
        <f t="shared" si="40"/>
        <v>2499</v>
      </c>
      <c r="F1321" s="316" t="str">
        <f t="shared" si="41"/>
        <v>INSERT INTO UPK_TEST.upk_k60.k60_so_buno_link (os_buhin_no, k60_buno_id, created_date, created_tantou_id) VALUES ('5253C  D4100  DG-Eメタル', 2499, GETDATE(), 999);</v>
      </c>
    </row>
    <row r="1322" spans="1:6">
      <c r="A1322" s="316" t="s">
        <v>4056</v>
      </c>
      <c r="B1322" s="316" t="s">
        <v>1183</v>
      </c>
      <c r="C1322" s="316" t="str">
        <f t="shared" si="40"/>
        <v>2500</v>
      </c>
      <c r="F1322" s="316" t="str">
        <f t="shared" si="41"/>
        <v>INSERT INTO UPK_TEST.upk_k60.k60_so_buno_link (os_buhin_no, k60_buno_id, created_date, created_tantou_id) VALUES ('5253C  D5500  DG-Eメタル', 2500, GETDATE(), 999);</v>
      </c>
    </row>
    <row r="1323" spans="1:6">
      <c r="A1323" s="316" t="s">
        <v>4057</v>
      </c>
      <c r="B1323" s="316" t="s">
        <v>1184</v>
      </c>
      <c r="C1323" s="316" t="str">
        <f t="shared" si="40"/>
        <v>2501</v>
      </c>
      <c r="F1323" s="316" t="str">
        <f t="shared" si="41"/>
        <v>INSERT INTO UPK_TEST.upk_k60.k60_so_buno_link (os_buhin_no, k60_buno_id, created_date, created_tantou_id) VALUES ('5240C  66500  DG-Eメタル', 2501, GETDATE(), 999);</v>
      </c>
    </row>
    <row r="1324" spans="1:6">
      <c r="A1324" s="316" t="s">
        <v>4058</v>
      </c>
      <c r="B1324" s="316" t="s">
        <v>1185</v>
      </c>
      <c r="C1324" s="316" t="str">
        <f t="shared" si="40"/>
        <v>2502</v>
      </c>
      <c r="F1324" s="316" t="str">
        <f t="shared" si="41"/>
        <v>INSERT INTO UPK_TEST.upk_k60.k60_so_buno_link (os_buhin_no, k60_buno_id, created_date, created_tantou_id) VALUES ('67413  6US0B  完成品(日トレ)', 2502, GETDATE(), 999);</v>
      </c>
    </row>
    <row r="1325" spans="1:6">
      <c r="A1325" s="316" t="s">
        <v>4059</v>
      </c>
      <c r="B1325" s="316" t="s">
        <v>1186</v>
      </c>
      <c r="C1325" s="316" t="str">
        <f t="shared" si="40"/>
        <v>2503</v>
      </c>
      <c r="F1325" s="316" t="str">
        <f t="shared" si="41"/>
        <v>INSERT INTO UPK_TEST.upk_k60.k60_so_buno_link (os_buhin_no, k60_buno_id, created_date, created_tantou_id) VALUES ('67413  6RL0B  J70', 2503, GETDATE(), 999);</v>
      </c>
    </row>
    <row r="1326" spans="1:6">
      <c r="A1326" s="316" t="s">
        <v>4060</v>
      </c>
      <c r="B1326" s="316" t="s">
        <v>1187</v>
      </c>
      <c r="C1326" s="316" t="str">
        <f t="shared" si="40"/>
        <v>2504</v>
      </c>
      <c r="F1326" s="316" t="str">
        <f t="shared" si="41"/>
        <v>INSERT INTO UPK_TEST.upk_k60.k60_so_buno_link (os_buhin_no, k60_buno_id, created_date, created_tantou_id) VALUES ('5253C  S6800  DG-Eメタル', 2504, GETDATE(), 999);</v>
      </c>
    </row>
    <row r="1327" spans="1:6">
      <c r="A1327" s="316" t="s">
        <v>4061</v>
      </c>
      <c r="B1327" s="316" t="s">
        <v>1188</v>
      </c>
      <c r="C1327" s="316" t="str">
        <f t="shared" si="40"/>
        <v>2505</v>
      </c>
      <c r="F1327" s="316" t="str">
        <f t="shared" si="41"/>
        <v>INSERT INTO UPK_TEST.upk_k60.k60_so_buno_link (os_buhin_no, k60_buno_id, created_date, created_tantou_id) VALUES ('5253C  D7100  DG-Eメタル', 2505, GETDATE(), 999);</v>
      </c>
    </row>
    <row r="1328" spans="1:6">
      <c r="A1328" s="316" t="s">
        <v>4062</v>
      </c>
      <c r="B1328" s="316" t="s">
        <v>1189</v>
      </c>
      <c r="C1328" s="316" t="str">
        <f t="shared" si="40"/>
        <v>2506</v>
      </c>
      <c r="F1328" s="316" t="str">
        <f t="shared" si="41"/>
        <v>INSERT INTO UPK_TEST.upk_k60.k60_so_buno_link (os_buhin_no, k60_buno_id, created_date, created_tantou_id) VALUES ('5253C  D7200  DG-Eメタル', 2506, GETDATE(), 999);</v>
      </c>
    </row>
    <row r="1329" spans="1:6">
      <c r="A1329" s="316" t="s">
        <v>4064</v>
      </c>
      <c r="B1329" s="316" t="s">
        <v>1190</v>
      </c>
      <c r="C1329" s="316" t="str">
        <f t="shared" si="40"/>
        <v>2507</v>
      </c>
      <c r="F1329" s="316" t="str">
        <f t="shared" si="41"/>
        <v>INSERT INTO UPK_TEST.upk_k60.k60_so_buno_link (os_buhin_no, k60_buno_id, created_date, created_tantou_id) VALUES ('67331   21G00     日車 ', 2507, GETDATE(), 999);</v>
      </c>
    </row>
    <row r="1330" spans="1:6">
      <c r="A1330" s="316" t="s">
        <v>4065</v>
      </c>
      <c r="B1330" s="316" t="s">
        <v>1191</v>
      </c>
      <c r="C1330" s="316" t="str">
        <f t="shared" si="40"/>
        <v>2508</v>
      </c>
      <c r="F1330" s="316" t="str">
        <f t="shared" si="41"/>
        <v>INSERT INTO UPK_TEST.upk_k60.k60_so_buno_link (os_buhin_no, k60_buno_id, created_date, created_tantou_id) VALUES ('67331   21G00-E   KD', 2508, GETDATE(), 999);</v>
      </c>
    </row>
    <row r="1331" spans="1:6">
      <c r="A1331" s="316" t="s">
        <v>4066</v>
      </c>
      <c r="B1331" s="316" t="s">
        <v>1192</v>
      </c>
      <c r="C1331" s="316" t="str">
        <f t="shared" si="40"/>
        <v>2509</v>
      </c>
      <c r="F1331" s="316" t="str">
        <f t="shared" si="41"/>
        <v>INSERT INTO UPK_TEST.upk_k60.k60_so_buno_link (os_buhin_no, k60_buno_id, created_date, created_tantou_id) VALUES ('67331   21G00-B   B302', 2509, GETDATE(), 999);</v>
      </c>
    </row>
    <row r="1332" spans="1:6">
      <c r="A1332" s="316" t="s">
        <v>4067</v>
      </c>
      <c r="B1332" s="316" t="s">
        <v>1193</v>
      </c>
      <c r="C1332" s="316" t="str">
        <f t="shared" si="40"/>
        <v>2510</v>
      </c>
      <c r="F1332" s="316" t="str">
        <f t="shared" si="41"/>
        <v>INSERT INTO UPK_TEST.upk_k60.k60_so_buno_link (os_buhin_no, k60_buno_id, created_date, created_tantou_id) VALUES ('74755   65Y0001   P303', 2510, GETDATE(), 999);</v>
      </c>
    </row>
    <row r="1333" spans="1:6">
      <c r="A1333" s="316" t="s">
        <v>4068</v>
      </c>
      <c r="B1333" s="316" t="s">
        <v>1194</v>
      </c>
      <c r="C1333" s="316" t="str">
        <f t="shared" si="40"/>
        <v>2511</v>
      </c>
      <c r="F1333" s="316" t="str">
        <f t="shared" si="41"/>
        <v>INSERT INTO UPK_TEST.upk_k60.k60_so_buno_link (os_buhin_no, k60_buno_id, created_date, created_tantou_id) VALUES ('93634   01G00-G   逆送  ', 2511, GETDATE(), 999);</v>
      </c>
    </row>
    <row r="1334" spans="1:6">
      <c r="A1334" s="316" t="s">
        <v>4069</v>
      </c>
      <c r="B1334" s="316" t="s">
        <v>1195</v>
      </c>
      <c r="C1334" s="316" t="str">
        <f t="shared" si="40"/>
        <v>2512</v>
      </c>
      <c r="F1334" s="316" t="str">
        <f t="shared" si="41"/>
        <v>INSERT INTO UPK_TEST.upk_k60.k60_so_buno_link (os_buhin_no, k60_buno_id, created_date, created_tantou_id) VALUES ('79146   0N800     B309', 2512, GETDATE(), 999);</v>
      </c>
    </row>
    <row r="1335" spans="1:6">
      <c r="A1335" s="316" t="s">
        <v>4070</v>
      </c>
      <c r="B1335" s="316" t="s">
        <v>1196</v>
      </c>
      <c r="C1335" s="316" t="str">
        <f t="shared" si="40"/>
        <v>2513</v>
      </c>
      <c r="F1335" s="316" t="str">
        <f t="shared" si="41"/>
        <v>INSERT INTO UPK_TEST.upk_k60.k60_so_buno_link (os_buhin_no, k60_buno_id, created_date, created_tantou_id) VALUES ('66812   92G00     B302', 2513, GETDATE(), 999);</v>
      </c>
    </row>
    <row r="1336" spans="1:6">
      <c r="A1336" s="316" t="s">
        <v>4071</v>
      </c>
      <c r="B1336" s="316" t="s">
        <v>1197</v>
      </c>
      <c r="C1336" s="316" t="str">
        <f t="shared" si="40"/>
        <v>2514</v>
      </c>
      <c r="F1336" s="316" t="str">
        <f t="shared" si="41"/>
        <v>INSERT INTO UPK_TEST.upk_k60.k60_so_buno_link (os_buhin_no, k60_buno_id, created_date, created_tantou_id) VALUES ('66812   92G10     B302', 2514, GETDATE(), 999);</v>
      </c>
    </row>
    <row r="1337" spans="1:6">
      <c r="A1337" s="316" t="s">
        <v>4072</v>
      </c>
      <c r="B1337" s="316" t="s">
        <v>680</v>
      </c>
      <c r="C1337" s="316" t="str">
        <f t="shared" si="40"/>
        <v>1824</v>
      </c>
      <c r="F1337" s="316" t="str">
        <f t="shared" si="41"/>
        <v>INSERT INTO UPK_TEST.upk_k60.k60_so_buno_link (os_buhin_no, k60_buno_id, created_date, created_tantou_id) VALUES ('62532   WL00001 逆送N⇒A', 1824, GETDATE(), 999);</v>
      </c>
    </row>
    <row r="1338" spans="1:6">
      <c r="A1338" s="316" t="s">
        <v>4073</v>
      </c>
      <c r="B1338" s="316" t="s">
        <v>5634</v>
      </c>
      <c r="C1338" s="316" t="str">
        <f t="shared" si="40"/>
        <v>1937</v>
      </c>
      <c r="F1338" s="316" t="str">
        <f t="shared" si="41"/>
        <v>INSERT INTO UPK_TEST.upk_k60.k60_so_buno_link (os_buhin_no, k60_buno_id, created_date, created_tantou_id) VALUES ('62522/3 80F00   K70⇒M70', 1937, GETDATE(), 999);</v>
      </c>
    </row>
    <row r="1339" spans="1:6">
      <c r="A1339" s="316" t="s">
        <v>4074</v>
      </c>
      <c r="B1339" s="316" t="s">
        <v>5762</v>
      </c>
      <c r="C1339" s="316" t="str">
        <f t="shared" si="40"/>
        <v>2515</v>
      </c>
      <c r="F1339" s="316" t="str">
        <f t="shared" si="41"/>
        <v>INSERT INTO UPK_TEST.upk_k60.k60_so_buno_link (os_buhin_no, k60_buno_id, created_date, created_tantou_id) VALUES ('62522/3 85F00   K70⇒M70', 2515, GETDATE(), 999);</v>
      </c>
    </row>
    <row r="1340" spans="1:6">
      <c r="A1340" s="316" t="s">
        <v>4075</v>
      </c>
      <c r="B1340" s="316" t="s">
        <v>1198</v>
      </c>
      <c r="C1340" s="316" t="str">
        <f t="shared" si="40"/>
        <v>2516</v>
      </c>
      <c r="F1340" s="316" t="str">
        <f t="shared" si="41"/>
        <v>INSERT INTO UPK_TEST.upk_k60.k60_so_buno_link (os_buhin_no, k60_buno_id, created_date, created_tantou_id) VALUES ('96112   0W700     B309', 2516, GETDATE(), 999);</v>
      </c>
    </row>
    <row r="1341" spans="1:6">
      <c r="A1341" s="316" t="s">
        <v>4076</v>
      </c>
      <c r="B1341" s="316" t="s">
        <v>1199</v>
      </c>
      <c r="C1341" s="316" t="str">
        <f t="shared" si="40"/>
        <v>2517</v>
      </c>
      <c r="F1341" s="316" t="str">
        <f t="shared" si="41"/>
        <v>INSERT INTO UPK_TEST.upk_k60.k60_so_buno_link (os_buhin_no, k60_buno_id, created_date, created_tantou_id) VALUES ('96113   0W700     B309', 2517, GETDATE(), 999);</v>
      </c>
    </row>
    <row r="1342" spans="1:6">
      <c r="A1342" s="316" t="s">
        <v>4077</v>
      </c>
      <c r="B1342" s="316" t="s">
        <v>5763</v>
      </c>
      <c r="C1342" s="316" t="str">
        <f t="shared" si="40"/>
        <v>2518</v>
      </c>
      <c r="F1342" s="316" t="str">
        <f t="shared" si="41"/>
        <v>INSERT INTO UPK_TEST.upk_k60.k60_so_buno_link (os_buhin_no, k60_buno_id, created_date, created_tantou_id) VALUES ('62522/3 0W000     B309', 2518, GETDATE(), 999);</v>
      </c>
    </row>
    <row r="1343" spans="1:6">
      <c r="A1343" s="316" t="s">
        <v>4078</v>
      </c>
      <c r="B1343" s="316" t="s">
        <v>1200</v>
      </c>
      <c r="C1343" s="316" t="str">
        <f t="shared" si="40"/>
        <v>2519</v>
      </c>
      <c r="F1343" s="316" t="str">
        <f t="shared" si="41"/>
        <v>INSERT INTO UPK_TEST.upk_k60.k60_so_buno_link (os_buhin_no, k60_buno_id, created_date, created_tantou_id) VALUES ('62032   6N000-B   B309 ', 2519, GETDATE(), 999);</v>
      </c>
    </row>
    <row r="1344" spans="1:6">
      <c r="A1344" s="316" t="s">
        <v>4079</v>
      </c>
      <c r="B1344" s="316" t="s">
        <v>1201</v>
      </c>
      <c r="C1344" s="316" t="str">
        <f t="shared" si="40"/>
        <v>2520</v>
      </c>
      <c r="F1344" s="316" t="str">
        <f t="shared" si="41"/>
        <v>INSERT INTO UPK_TEST.upk_k60.k60_so_buno_link (os_buhin_no, k60_buno_id, created_date, created_tantou_id) VALUES ('73256   4M500     K30', 2520, GETDATE(), 999);</v>
      </c>
    </row>
    <row r="1345" spans="1:6">
      <c r="A1345" s="316" t="s">
        <v>4080</v>
      </c>
      <c r="B1345" s="316" t="s">
        <v>5764</v>
      </c>
      <c r="C1345" s="316" t="str">
        <f t="shared" si="40"/>
        <v>2521</v>
      </c>
      <c r="F1345" s="316" t="str">
        <f t="shared" si="41"/>
        <v>INSERT INTO UPK_TEST.upk_k60.k60_so_buno_link (os_buhin_no, k60_buno_id, created_date, created_tantou_id) VALUES ('78136/7 4M500     B309', 2521, GETDATE(), 999);</v>
      </c>
    </row>
    <row r="1346" spans="1:6">
      <c r="A1346" s="316" t="s">
        <v>4081</v>
      </c>
      <c r="B1346" s="316" t="s">
        <v>1202</v>
      </c>
      <c r="C1346" s="316" t="str">
        <f t="shared" si="40"/>
        <v>2522</v>
      </c>
      <c r="F1346" s="316" t="str">
        <f t="shared" si="41"/>
        <v>INSERT INTO UPK_TEST.upk_k60.k60_so_buno_link (os_buhin_no, k60_buno_id, created_date, created_tantou_id) VALUES ('78142   6N600     B309', 2522, GETDATE(), 999);</v>
      </c>
    </row>
    <row r="1347" spans="1:6">
      <c r="A1347" s="316" t="s">
        <v>4082</v>
      </c>
      <c r="B1347" s="316" t="s">
        <v>1203</v>
      </c>
      <c r="C1347" s="316" t="str">
        <f t="shared" si="40"/>
        <v>2523</v>
      </c>
      <c r="F1347" s="316" t="str">
        <f t="shared" si="41"/>
        <v>INSERT INTO UPK_TEST.upk_k60.k60_so_buno_link (os_buhin_no, k60_buno_id, created_date, created_tantou_id) VALUES ('78143   6N600     B309', 2523, GETDATE(), 999);</v>
      </c>
    </row>
    <row r="1348" spans="1:6">
      <c r="A1348" s="316" t="s">
        <v>4083</v>
      </c>
      <c r="B1348" s="316" t="s">
        <v>1204</v>
      </c>
      <c r="C1348" s="316" t="str">
        <f t="shared" si="40"/>
        <v>2524</v>
      </c>
      <c r="F1348" s="316" t="str">
        <f t="shared" si="41"/>
        <v>INSERT INTO UPK_TEST.upk_k60.k60_so_buno_link (os_buhin_no, k60_buno_id, created_date, created_tantou_id) VALUES ('79113   6N600     B309', 2524, GETDATE(), 999);</v>
      </c>
    </row>
    <row r="1349" spans="1:6">
      <c r="A1349" s="316" t="s">
        <v>4084</v>
      </c>
      <c r="B1349" s="316" t="s">
        <v>5765</v>
      </c>
      <c r="C1349" s="316" t="str">
        <f t="shared" si="40"/>
        <v>2525</v>
      </c>
      <c r="F1349" s="316" t="str">
        <f t="shared" si="41"/>
        <v>INSERT INTO UPK_TEST.upk_k60.k60_so_buno_link (os_buhin_no, k60_buno_id, created_date, created_tantou_id) VALUES ('85232/3 4M400     B301', 2525, GETDATE(), 999);</v>
      </c>
    </row>
    <row r="1350" spans="1:6">
      <c r="A1350" s="316" t="s">
        <v>4085</v>
      </c>
      <c r="B1350" s="316" t="s">
        <v>1205</v>
      </c>
      <c r="C1350" s="316" t="str">
        <f t="shared" ref="C1350:C1403" si="42">VLOOKUP($B1350,$D$5:$E$2000,2,FALSE)</f>
        <v>2526</v>
      </c>
      <c r="F1350" s="316" t="str">
        <f t="shared" ref="F1350:F1403" si="43">$P$2&amp;"'"&amp;$A1350&amp;"', "&amp;$C1350&amp;", GETDATE(), 999);"</f>
        <v>INSERT INTO UPK_TEST.upk_k60.k60_so_buno_link (os_buhin_no, k60_buno_id, created_date, created_tantou_id) VALUES ('79112   4M400     B309', 2526, GETDATE(), 999);</v>
      </c>
    </row>
    <row r="1351" spans="1:6">
      <c r="A1351" s="316" t="s">
        <v>4086</v>
      </c>
      <c r="B1351" s="316" t="s">
        <v>1206</v>
      </c>
      <c r="C1351" s="316" t="str">
        <f t="shared" si="42"/>
        <v>2527</v>
      </c>
      <c r="F1351" s="316" t="str">
        <f t="shared" si="43"/>
        <v>INSERT INTO UPK_TEST.upk_k60.k60_so_buno_link (os_buhin_no, k60_buno_id, created_date, created_tantou_id) VALUES ('79113   4M400     B309', 2527, GETDATE(), 999);</v>
      </c>
    </row>
    <row r="1352" spans="1:6">
      <c r="A1352" s="316" t="s">
        <v>4087</v>
      </c>
      <c r="B1352" s="316" t="s">
        <v>1207</v>
      </c>
      <c r="C1352" s="316" t="str">
        <f t="shared" si="42"/>
        <v>2528</v>
      </c>
      <c r="F1352" s="316" t="str">
        <f t="shared" si="43"/>
        <v>INSERT INTO UPK_TEST.upk_k60.k60_so_buno_link (os_buhin_no, k60_buno_id, created_date, created_tantou_id) VALUES ('79113   4M500     B309', 2528, GETDATE(), 999);</v>
      </c>
    </row>
    <row r="1353" spans="1:6">
      <c r="A1353" s="316" t="s">
        <v>4088</v>
      </c>
      <c r="B1353" s="316" t="s">
        <v>1208</v>
      </c>
      <c r="C1353" s="316" t="str">
        <f t="shared" si="42"/>
        <v>2529</v>
      </c>
      <c r="F1353" s="316" t="str">
        <f t="shared" si="43"/>
        <v>INSERT INTO UPK_TEST.upk_k60.k60_so_buno_link (os_buhin_no, k60_buno_id, created_date, created_tantou_id) VALUES ('79112   85F00     B309', 2529, GETDATE(), 999);</v>
      </c>
    </row>
    <row r="1354" spans="1:6">
      <c r="A1354" s="316" t="s">
        <v>4089</v>
      </c>
      <c r="B1354" s="316" t="s">
        <v>1209</v>
      </c>
      <c r="C1354" s="316" t="str">
        <f t="shared" si="42"/>
        <v>2530</v>
      </c>
      <c r="F1354" s="316" t="str">
        <f t="shared" si="43"/>
        <v>INSERT INTO UPK_TEST.upk_k60.k60_so_buno_link (os_buhin_no, k60_buno_id, created_date, created_tantou_id) VALUES ('76632   8H300     M70', 2530, GETDATE(), 999);</v>
      </c>
    </row>
    <row r="1355" spans="1:6">
      <c r="A1355" s="316" t="s">
        <v>4090</v>
      </c>
      <c r="B1355" s="316" t="s">
        <v>1210</v>
      </c>
      <c r="C1355" s="316" t="str">
        <f t="shared" si="42"/>
        <v>2531</v>
      </c>
      <c r="F1355" s="316" t="str">
        <f t="shared" si="43"/>
        <v>INSERT INTO UPK_TEST.upk_k60.k60_so_buno_link (os_buhin_no, k60_buno_id, created_date, created_tantou_id) VALUES ('76633   8H300     M70', 2531, GETDATE(), 999);</v>
      </c>
    </row>
    <row r="1356" spans="1:6">
      <c r="A1356" s="316" t="s">
        <v>4091</v>
      </c>
      <c r="B1356" s="316" t="s">
        <v>1211</v>
      </c>
      <c r="C1356" s="316" t="str">
        <f t="shared" si="42"/>
        <v>2532</v>
      </c>
      <c r="F1356" s="316" t="str">
        <f t="shared" si="43"/>
        <v>INSERT INTO UPK_TEST.upk_k60.k60_so_buno_link (os_buhin_no, k60_buno_id, created_date, created_tantou_id) VALUES ('62036   8H700     A526', 2532, GETDATE(), 999);</v>
      </c>
    </row>
    <row r="1357" spans="1:6">
      <c r="A1357" s="316" t="s">
        <v>4092</v>
      </c>
      <c r="B1357" s="316" t="s">
        <v>1212</v>
      </c>
      <c r="C1357" s="316" t="str">
        <f t="shared" si="42"/>
        <v>2533</v>
      </c>
      <c r="F1357" s="316" t="str">
        <f t="shared" si="43"/>
        <v>INSERT INTO UPK_TEST.upk_k60.k60_so_buno_link (os_buhin_no, k60_buno_id, created_date, created_tantou_id) VALUES ('62038   8H710     A526', 2533, GETDATE(), 999);</v>
      </c>
    </row>
    <row r="1358" spans="1:6">
      <c r="A1358" s="316" t="s">
        <v>4093</v>
      </c>
      <c r="B1358" s="316" t="s">
        <v>1213</v>
      </c>
      <c r="C1358" s="316" t="str">
        <f t="shared" si="42"/>
        <v>2534</v>
      </c>
      <c r="F1358" s="316" t="str">
        <f t="shared" si="43"/>
        <v>INSERT INTO UPK_TEST.upk_k60.k60_so_buno_link (os_buhin_no, k60_buno_id, created_date, created_tantou_id) VALUES ('79142   8H300     B309', 2534, GETDATE(), 999);</v>
      </c>
    </row>
    <row r="1359" spans="1:6">
      <c r="A1359" s="323" t="s">
        <v>4094</v>
      </c>
      <c r="B1359" s="316" t="s">
        <v>1214</v>
      </c>
      <c r="C1359" s="316" t="str">
        <f t="shared" si="42"/>
        <v>2535</v>
      </c>
      <c r="F1359" s="316" t="str">
        <f t="shared" si="43"/>
        <v>INSERT INTO UPK_TEST.upk_k60.k60_so_buno_link (os_buhin_no, k60_buno_id, created_date, created_tantou_id) VALUES ('62512 　AU00001 K70⇒M70', 2535, GETDATE(), 999);</v>
      </c>
    </row>
    <row r="1360" spans="1:6">
      <c r="A1360" s="316" t="s">
        <v>4095</v>
      </c>
      <c r="B1360" s="316" t="s">
        <v>1215</v>
      </c>
      <c r="C1360" s="316" t="str">
        <f t="shared" si="42"/>
        <v>2536</v>
      </c>
      <c r="F1360" s="316" t="str">
        <f t="shared" si="43"/>
        <v>INSERT INTO UPK_TEST.upk_k60.k60_so_buno_link (os_buhin_no, k60_buno_id, created_date, created_tantou_id) VALUES ('74762   CA01A', 2536, GETDATE(), 999);</v>
      </c>
    </row>
    <row r="1361" spans="1:6">
      <c r="A1361" s="316" t="s">
        <v>4096</v>
      </c>
      <c r="B1361" s="316" t="s">
        <v>5766</v>
      </c>
      <c r="C1361" s="316" t="str">
        <f t="shared" si="42"/>
        <v>2537</v>
      </c>
      <c r="F1361" s="316" t="str">
        <f t="shared" si="43"/>
        <v>INSERT INTO UPK_TEST.upk_k60.k60_so_buno_link (os_buhin_no, k60_buno_id, created_date, created_tantou_id) VALUES ('78136/7  9Y000    B309', 2537, GETDATE(), 999);</v>
      </c>
    </row>
    <row r="1362" spans="1:6">
      <c r="A1362" s="316" t="s">
        <v>4097</v>
      </c>
      <c r="B1362" s="316" t="s">
        <v>1216</v>
      </c>
      <c r="C1362" s="316" t="str">
        <f t="shared" si="42"/>
        <v>2538</v>
      </c>
      <c r="F1362" s="316" t="str">
        <f t="shared" si="43"/>
        <v>INSERT INTO UPK_TEST.upk_k60.k60_so_buno_link (os_buhin_no, k60_buno_id, created_date, created_tantou_id) VALUES ('78142    9Y00001  B309', 2538, GETDATE(), 999);</v>
      </c>
    </row>
    <row r="1363" spans="1:6">
      <c r="A1363" s="316" t="s">
        <v>4098</v>
      </c>
      <c r="B1363" s="316" t="s">
        <v>1217</v>
      </c>
      <c r="C1363" s="316" t="str">
        <f t="shared" si="42"/>
        <v>2539</v>
      </c>
      <c r="F1363" s="316" t="str">
        <f t="shared" si="43"/>
        <v>INSERT INTO UPK_TEST.upk_k60.k60_so_buno_link (os_buhin_no, k60_buno_id, created_date, created_tantou_id) VALUES ('78143    9Y00001  B309', 2539, GETDATE(), 999);</v>
      </c>
    </row>
    <row r="1364" spans="1:6">
      <c r="A1364" s="316" t="s">
        <v>4099</v>
      </c>
      <c r="B1364" s="316" t="s">
        <v>5767</v>
      </c>
      <c r="C1364" s="316">
        <f t="shared" si="42"/>
        <v>2540</v>
      </c>
      <c r="F1364" s="316" t="str">
        <f t="shared" si="43"/>
        <v>INSERT INTO UPK_TEST.upk_k60.k60_so_buno_link (os_buhin_no, k60_buno_id, created_date, created_tantou_id) VALUES ('62522/3  4U000  K70⇒M70', 2540, GETDATE(), 999);</v>
      </c>
    </row>
    <row r="1365" spans="1:6">
      <c r="A1365" s="316" t="s">
        <v>4100</v>
      </c>
      <c r="B1365" s="316" t="s">
        <v>1218</v>
      </c>
      <c r="C1365" s="316">
        <f t="shared" si="42"/>
        <v>2541</v>
      </c>
      <c r="F1365" s="316" t="str">
        <f t="shared" si="43"/>
        <v>INSERT INTO UPK_TEST.upk_k60.k60_so_buno_link (os_buhin_no, k60_buno_id, created_date, created_tantou_id) VALUES ('17285    EN10001  B301', 2541, GETDATE(), 999);</v>
      </c>
    </row>
    <row r="1366" spans="1:6">
      <c r="A1366" s="316" t="s">
        <v>4101</v>
      </c>
      <c r="B1366" s="316" t="s">
        <v>1219</v>
      </c>
      <c r="C1366" s="316">
        <f t="shared" si="42"/>
        <v>2542</v>
      </c>
      <c r="F1366" s="316" t="str">
        <f t="shared" si="43"/>
        <v>INSERT INTO UPK_TEST.upk_k60.k60_so_buno_link (os_buhin_no, k60_buno_id, created_date, created_tantou_id) VALUES ('85032    EN000    K30', 2542, GETDATE(), 999);</v>
      </c>
    </row>
    <row r="1367" spans="1:6">
      <c r="A1367" s="316" t="s">
        <v>4102</v>
      </c>
      <c r="B1367" s="316" t="s">
        <v>5768</v>
      </c>
      <c r="C1367" s="316">
        <f t="shared" si="42"/>
        <v>2543</v>
      </c>
      <c r="F1367" s="316" t="str">
        <f t="shared" si="43"/>
        <v>INSERT INTO UPK_TEST.upk_k60.k60_so_buno_link (os_buhin_no, k60_buno_id, created_date, created_tantou_id) VALUES ('61413/4 B5010     B70', 2543, GETDATE(), 999);</v>
      </c>
    </row>
    <row r="1368" spans="1:6">
      <c r="A1368" s="316" t="s">
        <v>4103</v>
      </c>
      <c r="B1368" s="316" t="s">
        <v>1220</v>
      </c>
      <c r="C1368" s="316">
        <f t="shared" si="42"/>
        <v>2544</v>
      </c>
      <c r="F1368" s="316" t="str">
        <f t="shared" si="43"/>
        <v>INSERT INTO UPK_TEST.upk_k60.k60_so_buno_link (os_buhin_no, k60_buno_id, created_date, created_tantou_id) VALUES ('74317   JG00A     K30', 2544, GETDATE(), 999);</v>
      </c>
    </row>
    <row r="1369" spans="1:6">
      <c r="A1369" s="316" t="s">
        <v>4104</v>
      </c>
      <c r="B1369" s="316" t="s">
        <v>1221</v>
      </c>
      <c r="C1369" s="316">
        <f t="shared" si="42"/>
        <v>2545</v>
      </c>
      <c r="F1369" s="316" t="str">
        <f t="shared" si="43"/>
        <v>INSERT INTO UPK_TEST.upk_k60.k60_so_buno_link (os_buhin_no, k60_buno_id, created_date, created_tantou_id) VALUES ('74317   JG00A-K   K70', 2545, GETDATE(), 999);</v>
      </c>
    </row>
    <row r="1370" spans="1:6">
      <c r="A1370" s="316" t="s">
        <v>4105</v>
      </c>
      <c r="B1370" s="316" t="s">
        <v>1222</v>
      </c>
      <c r="C1370" s="316">
        <f t="shared" si="42"/>
        <v>2546</v>
      </c>
      <c r="F1370" s="316" t="str">
        <f t="shared" si="43"/>
        <v>INSERT INTO UPK_TEST.upk_k60.k60_so_buno_link (os_buhin_no, k60_buno_id, created_date, created_tantou_id) VALUES ('85032   JG00A     K70', 2546, GETDATE(), 999);</v>
      </c>
    </row>
    <row r="1371" spans="1:6">
      <c r="A1371" s="316" t="s">
        <v>4106</v>
      </c>
      <c r="B1371" s="316" t="s">
        <v>1223</v>
      </c>
      <c r="C1371" s="316">
        <f t="shared" si="42"/>
        <v>2547</v>
      </c>
      <c r="F1371" s="316" t="str">
        <f t="shared" si="43"/>
        <v>INSERT INTO UPK_TEST.upk_k60.k60_so_buno_link (os_buhin_no, k60_buno_id, created_date, created_tantou_id) VALUES ('85032   JG00ACE   T308', 2547, GETDATE(), 999);</v>
      </c>
    </row>
    <row r="1372" spans="1:6">
      <c r="A1372" s="316" t="s">
        <v>4107</v>
      </c>
      <c r="B1372" s="316" t="s">
        <v>1224</v>
      </c>
      <c r="C1372" s="316">
        <f t="shared" si="42"/>
        <v>2548</v>
      </c>
      <c r="F1372" s="316" t="str">
        <f t="shared" si="43"/>
        <v>INSERT INTO UPK_TEST.upk_k60.k60_so_buno_link (os_buhin_no, k60_buno_id, created_date, created_tantou_id) VALUES ('17285   JM00A     B301', 2548, GETDATE(), 999);</v>
      </c>
    </row>
    <row r="1373" spans="1:6">
      <c r="A1373" s="316" t="s">
        <v>4108</v>
      </c>
      <c r="B1373" s="316" t="s">
        <v>1225</v>
      </c>
      <c r="C1373" s="316">
        <f t="shared" si="42"/>
        <v>2549</v>
      </c>
      <c r="F1373" s="316" t="str">
        <f t="shared" si="43"/>
        <v>INSERT INTO UPK_TEST.upk_k60.k60_so_buno_link (os_buhin_no, k60_buno_id, created_date, created_tantou_id) VALUES ('73236   JM000     B309', 2549, GETDATE(), 999);</v>
      </c>
    </row>
    <row r="1374" spans="1:6">
      <c r="A1374" s="316" t="s">
        <v>4109</v>
      </c>
      <c r="B1374" s="316" t="s">
        <v>1226</v>
      </c>
      <c r="C1374" s="316">
        <f t="shared" si="42"/>
        <v>2550</v>
      </c>
      <c r="F1374" s="316" t="str">
        <f t="shared" si="43"/>
        <v>INSERT INTO UPK_TEST.upk_k60.k60_so_buno_link (os_buhin_no, k60_buno_id, created_date, created_tantou_id) VALUES ('79142   JM00A     B309', 2550, GETDATE(), 999);</v>
      </c>
    </row>
    <row r="1375" spans="1:6">
      <c r="A1375" s="316" t="s">
        <v>4110</v>
      </c>
      <c r="B1375" s="327" t="s">
        <v>5769</v>
      </c>
      <c r="C1375" s="316">
        <f t="shared" si="42"/>
        <v>2551</v>
      </c>
      <c r="F1375" s="316" t="str">
        <f t="shared" si="43"/>
        <v>INSERT INTO UPK_TEST.upk_k60.k60_so_buno_link (os_buhin_no, k60_buno_id, created_date, created_tantou_id) VALUES ('17285   1AA1A/2A  Bへ', 2551, GETDATE(), 999);</v>
      </c>
    </row>
    <row r="1376" spans="1:6">
      <c r="A1376" s="316" t="s">
        <v>4111</v>
      </c>
      <c r="B1376" s="316" t="s">
        <v>1227</v>
      </c>
      <c r="C1376" s="316">
        <f t="shared" si="42"/>
        <v>2552</v>
      </c>
      <c r="F1376" s="316" t="str">
        <f t="shared" si="43"/>
        <v>INSERT INTO UPK_TEST.upk_k60.k60_so_buno_link (os_buhin_no, k60_buno_id, created_date, created_tantou_id) VALUES ('67408   1AA0A     B302', 2552, GETDATE(), 999);</v>
      </c>
    </row>
    <row r="1377" spans="1:6">
      <c r="A1377" s="316" t="s">
        <v>4112</v>
      </c>
      <c r="B1377" s="316" t="s">
        <v>1228</v>
      </c>
      <c r="C1377" s="316">
        <f t="shared" si="42"/>
        <v>2553</v>
      </c>
      <c r="F1377" s="316" t="str">
        <f t="shared" si="43"/>
        <v>INSERT INTO UPK_TEST.upk_k60.k60_so_buno_link (os_buhin_no, k60_buno_id, created_date, created_tantou_id) VALUES ('67409   1AA0A     B302', 2553, GETDATE(), 999);</v>
      </c>
    </row>
    <row r="1378" spans="1:6">
      <c r="A1378" s="316" t="s">
        <v>4113</v>
      </c>
      <c r="B1378" s="316" t="s">
        <v>1229</v>
      </c>
      <c r="C1378" s="316">
        <f t="shared" si="42"/>
        <v>2554</v>
      </c>
      <c r="F1378" s="316" t="str">
        <f t="shared" si="43"/>
        <v>INSERT INTO UPK_TEST.upk_k60.k60_so_buno_link (os_buhin_no, k60_buno_id, created_date, created_tantou_id) VALUES ('76742   1AA0A     W70', 2554, GETDATE(), 999);</v>
      </c>
    </row>
    <row r="1379" spans="1:6">
      <c r="A1379" s="316" t="s">
        <v>4114</v>
      </c>
      <c r="B1379" s="316" t="s">
        <v>1230</v>
      </c>
      <c r="C1379" s="316">
        <f t="shared" si="42"/>
        <v>2555</v>
      </c>
      <c r="F1379" s="316" t="str">
        <f t="shared" si="43"/>
        <v>INSERT INTO UPK_TEST.upk_k60.k60_so_buno_link (os_buhin_no, k60_buno_id, created_date, created_tantou_id) VALUES ('76743   1AA0A     W70', 2555, GETDATE(), 999);</v>
      </c>
    </row>
    <row r="1380" spans="1:6">
      <c r="A1380" s="316" t="s">
        <v>4115</v>
      </c>
      <c r="B1380" s="316" t="s">
        <v>5770</v>
      </c>
      <c r="C1380" s="316">
        <f t="shared" si="42"/>
        <v>2556</v>
      </c>
      <c r="F1380" s="316" t="str">
        <f t="shared" si="43"/>
        <v>INSERT INTO UPK_TEST.upk_k60.k60_so_buno_link (os_buhin_no, k60_buno_id, created_date, created_tantou_id) VALUES ('75636/7 1GR0A     W70', 2556, GETDATE(), 999);</v>
      </c>
    </row>
    <row r="1381" spans="1:6">
      <c r="A1381" s="316" t="s">
        <v>4116</v>
      </c>
      <c r="B1381" s="316" t="s">
        <v>1231</v>
      </c>
      <c r="C1381" s="316">
        <f t="shared" si="42"/>
        <v>2557</v>
      </c>
      <c r="F1381" s="316" t="str">
        <f t="shared" si="43"/>
        <v>INSERT INTO UPK_TEST.upk_k60.k60_so_buno_link (os_buhin_no, k60_buno_id, created_date, created_tantou_id) VALUES ('64124   JN20A    W70※KD有り', 2557, GETDATE(), 999);</v>
      </c>
    </row>
    <row r="1382" spans="1:6">
      <c r="A1382" s="316" t="s">
        <v>4117</v>
      </c>
      <c r="B1382" s="316" t="s">
        <v>1232</v>
      </c>
      <c r="C1382" s="316">
        <f t="shared" si="42"/>
        <v>2558</v>
      </c>
      <c r="F1382" s="316" t="str">
        <f t="shared" si="43"/>
        <v>INSERT INTO UPK_TEST.upk_k60.k60_so_buno_link (os_buhin_no, k60_buno_id, created_date, created_tantou_id) VALUES ('64125   JN20A    W70※KD有り', 2558, GETDATE(), 999);</v>
      </c>
    </row>
    <row r="1383" spans="1:6">
      <c r="A1383" s="316" t="s">
        <v>4118</v>
      </c>
      <c r="B1383" s="316" t="s">
        <v>1233</v>
      </c>
      <c r="C1383" s="316">
        <f t="shared" si="42"/>
        <v>2559</v>
      </c>
      <c r="F1383" s="316" t="str">
        <f t="shared" si="43"/>
        <v>INSERT INTO UPK_TEST.upk_k60.k60_so_buno_link (os_buhin_no, k60_buno_id, created_date, created_tantou_id) VALUES ('67418   JN20A     B309', 2559, GETDATE(), 999);</v>
      </c>
    </row>
    <row r="1384" spans="1:6">
      <c r="A1384" s="316" t="s">
        <v>4119</v>
      </c>
      <c r="B1384" s="316" t="s">
        <v>5771</v>
      </c>
      <c r="C1384" s="316">
        <f t="shared" si="42"/>
        <v>2560</v>
      </c>
      <c r="F1384" s="316" t="str">
        <f t="shared" si="43"/>
        <v>INSERT INTO UPK_TEST.upk_k60.k60_so_buno_link (os_buhin_no, k60_buno_id, created_date, created_tantou_id) VALUES ('75942/3 JN20A     B302', 2560, GETDATE(), 999);</v>
      </c>
    </row>
    <row r="1385" spans="1:6">
      <c r="A1385" s="316" t="s">
        <v>4120</v>
      </c>
      <c r="B1385" s="316" t="s">
        <v>1234</v>
      </c>
      <c r="C1385" s="316">
        <f t="shared" si="42"/>
        <v>2561</v>
      </c>
      <c r="F1385" s="316" t="str">
        <f t="shared" si="43"/>
        <v>INSERT INTO UPK_TEST.upk_k60.k60_so_buno_link (os_buhin_no, k60_buno_id, created_date, created_tantou_id) VALUES ('76731   JN21A     B302', 2561, GETDATE(), 999);</v>
      </c>
    </row>
    <row r="1386" spans="1:6">
      <c r="A1386" s="316" t="s">
        <v>4121</v>
      </c>
      <c r="B1386" s="316" t="s">
        <v>1235</v>
      </c>
      <c r="C1386" s="316">
        <f t="shared" si="42"/>
        <v>2562</v>
      </c>
      <c r="F1386" s="316" t="str">
        <f t="shared" si="43"/>
        <v>INSERT INTO UPK_TEST.upk_k60.k60_so_buno_link (os_buhin_no, k60_buno_id, created_date, created_tantou_id) VALUES ('78136   JN20A     B301', 2562, GETDATE(), 999);</v>
      </c>
    </row>
    <row r="1387" spans="1:6">
      <c r="A1387" s="316" t="s">
        <v>4122</v>
      </c>
      <c r="B1387" s="316" t="s">
        <v>1236</v>
      </c>
      <c r="C1387" s="316">
        <f t="shared" si="42"/>
        <v>2563</v>
      </c>
      <c r="F1387" s="316" t="str">
        <f t="shared" si="43"/>
        <v>INSERT INTO UPK_TEST.upk_k60.k60_so_buno_link (os_buhin_no, k60_buno_id, created_date, created_tantou_id) VALUES ('78137   JN20A     B301', 2563, GETDATE(), 999);</v>
      </c>
    </row>
    <row r="1388" spans="1:6">
      <c r="A1388" s="316" t="s">
        <v>4123</v>
      </c>
      <c r="B1388" s="316" t="s">
        <v>5772</v>
      </c>
      <c r="C1388" s="316">
        <f t="shared" si="42"/>
        <v>2564</v>
      </c>
      <c r="F1388" s="316" t="str">
        <f t="shared" si="43"/>
        <v>INSERT INTO UPK_TEST.upk_k60.k60_so_buno_link (os_buhin_no, k60_buno_id, created_date, created_tantou_id) VALUES ('78142/3 JN20A     B301', 2564, GETDATE(), 999);</v>
      </c>
    </row>
    <row r="1389" spans="1:6">
      <c r="A1389" s="316" t="s">
        <v>4124</v>
      </c>
      <c r="B1389" s="316" t="s">
        <v>1237</v>
      </c>
      <c r="C1389" s="316">
        <f t="shared" si="42"/>
        <v>2565</v>
      </c>
      <c r="F1389" s="316" t="str">
        <f t="shared" si="43"/>
        <v>INSERT INTO UPK_TEST.upk_k60.k60_so_buno_link (os_buhin_no, k60_buno_id, created_date, created_tantou_id) VALUES ('17422   1LB0C01   K70', 2565, GETDATE(), 999);</v>
      </c>
    </row>
    <row r="1390" spans="1:6">
      <c r="A1390" s="316" t="s">
        <v>4125</v>
      </c>
      <c r="B1390" s="316" t="s">
        <v>1238</v>
      </c>
      <c r="C1390" s="316">
        <f t="shared" si="42"/>
        <v>2566</v>
      </c>
      <c r="F1390" s="316" t="str">
        <f t="shared" si="43"/>
        <v>INSERT INTO UPK_TEST.upk_k60.k60_so_buno_link (os_buhin_no, k60_buno_id, created_date, created_tantou_id) VALUES ('17423   1LB0C01   K70', 2566, GETDATE(), 999);</v>
      </c>
    </row>
    <row r="1391" spans="1:6">
      <c r="A1391" s="316" t="s">
        <v>4126</v>
      </c>
      <c r="B1391" s="316" t="s">
        <v>1239</v>
      </c>
      <c r="C1391" s="316">
        <f t="shared" si="42"/>
        <v>2567</v>
      </c>
      <c r="F1391" s="316" t="str">
        <f t="shared" si="43"/>
        <v>INSERT INTO UPK_TEST.upk_k60.k60_so_buno_link (os_buhin_no, k60_buno_id, created_date, created_tantou_id) VALUES ('80633   1LC0A     B302', 2567, GETDATE(), 999);</v>
      </c>
    </row>
    <row r="1392" spans="1:6">
      <c r="A1392" s="316" t="s">
        <v>4127</v>
      </c>
      <c r="B1392" s="316" t="s">
        <v>1240</v>
      </c>
      <c r="C1392" s="316">
        <f t="shared" si="42"/>
        <v>2568</v>
      </c>
      <c r="F1392" s="316" t="str">
        <f t="shared" si="43"/>
        <v>INSERT INTO UPK_TEST.upk_k60.k60_so_buno_link (os_buhin_no, k60_buno_id, created_date, created_tantou_id) VALUES ('67332   1ZR0C     K70', 2568, GETDATE(), 999);</v>
      </c>
    </row>
    <row r="1393" spans="1:6">
      <c r="A1393" s="316" t="s">
        <v>4128</v>
      </c>
      <c r="B1393" s="316" t="s">
        <v>1241</v>
      </c>
      <c r="C1393" s="316">
        <f t="shared" si="42"/>
        <v>2569</v>
      </c>
      <c r="F1393" s="316" t="str">
        <f t="shared" si="43"/>
        <v>INSERT INTO UPK_TEST.upk_k60.k60_so_buno_link (os_buhin_no, k60_buno_id, created_date, created_tantou_id) VALUES ('62518   1JA0A     B302', 2569, GETDATE(), 999);</v>
      </c>
    </row>
    <row r="1394" spans="1:6">
      <c r="A1394" s="316" t="s">
        <v>4129</v>
      </c>
      <c r="B1394" s="316" t="s">
        <v>1242</v>
      </c>
      <c r="C1394" s="316">
        <f t="shared" si="42"/>
        <v>2570</v>
      </c>
      <c r="F1394" s="316" t="str">
        <f t="shared" si="43"/>
        <v>INSERT INTO UPK_TEST.upk_k60.k60_so_buno_link (os_buhin_no, k60_buno_id, created_date, created_tantou_id) VALUES ('62518   1JB0A     B302', 2570, GETDATE(), 999);</v>
      </c>
    </row>
    <row r="1395" spans="1:6">
      <c r="A1395" s="316" t="s">
        <v>4130</v>
      </c>
      <c r="B1395" s="316" t="s">
        <v>1243</v>
      </c>
      <c r="C1395" s="316">
        <f t="shared" si="42"/>
        <v>2571</v>
      </c>
      <c r="F1395" s="316" t="str">
        <f t="shared" si="43"/>
        <v>INSERT INTO UPK_TEST.upk_k60.k60_so_buno_link (os_buhin_no, k60_buno_id, created_date, created_tantou_id) VALUES ('62519   1JA0A     B302', 2571, GETDATE(), 999);</v>
      </c>
    </row>
    <row r="1396" spans="1:6">
      <c r="A1396" s="316" t="s">
        <v>4131</v>
      </c>
      <c r="B1396" s="316" t="s">
        <v>1244</v>
      </c>
      <c r="C1396" s="316">
        <f t="shared" si="42"/>
        <v>2572</v>
      </c>
      <c r="F1396" s="316" t="str">
        <f t="shared" si="43"/>
        <v>INSERT INTO UPK_TEST.upk_k60.k60_so_buno_link (os_buhin_no, k60_buno_id, created_date, created_tantou_id) VALUES ('62519   1JB0A     B302', 2572, GETDATE(), 999);</v>
      </c>
    </row>
    <row r="1397" spans="1:6">
      <c r="A1397" s="316" t="s">
        <v>4132</v>
      </c>
      <c r="B1397" s="316" t="s">
        <v>1245</v>
      </c>
      <c r="C1397" s="316">
        <f t="shared" si="42"/>
        <v>2573</v>
      </c>
      <c r="F1397" s="316" t="str">
        <f t="shared" si="43"/>
        <v>INSERT INTO UPK_TEST.upk_k60.k60_so_buno_link (os_buhin_no, k60_buno_id, created_date, created_tantou_id) VALUES ('77614   3VA0A     逆送', 2573, GETDATE(), 999);</v>
      </c>
    </row>
    <row r="1398" spans="1:6">
      <c r="A1398" s="316" t="s">
        <v>4133</v>
      </c>
      <c r="B1398" s="316" t="s">
        <v>1246</v>
      </c>
      <c r="C1398" s="316">
        <f t="shared" si="42"/>
        <v>2574</v>
      </c>
      <c r="F1398" s="316" t="str">
        <f t="shared" si="43"/>
        <v>INSERT INTO UPK_TEST.upk_k60.k60_so_buno_link (os_buhin_no, k60_buno_id, created_date, created_tantou_id) VALUES ('77615   3VA0A     逆送', 2574, GETDATE(), 999);</v>
      </c>
    </row>
    <row r="1399" spans="1:6">
      <c r="A1399" s="316" t="s">
        <v>4134</v>
      </c>
      <c r="B1399" s="316" t="s">
        <v>1247</v>
      </c>
      <c r="C1399" s="316">
        <f t="shared" si="42"/>
        <v>2575</v>
      </c>
      <c r="F1399" s="316" t="str">
        <f t="shared" si="43"/>
        <v>INSERT INTO UPK_TEST.upk_k60.k60_so_buno_link (os_buhin_no, k60_buno_id, created_date, created_tantou_id) VALUES ('751T7   6FK0A     P309外転', 2575, GETDATE(), 999);</v>
      </c>
    </row>
    <row r="1400" spans="1:6">
      <c r="A1400" s="316" t="s">
        <v>4135</v>
      </c>
      <c r="B1400" s="316" t="s">
        <v>1248</v>
      </c>
      <c r="C1400" s="316">
        <f t="shared" si="42"/>
        <v>2576</v>
      </c>
      <c r="F1400" s="316" t="str">
        <f t="shared" si="43"/>
        <v>INSERT INTO UPK_TEST.upk_k60.k60_so_buno_link (os_buhin_no, k60_buno_id, created_date, created_tantou_id) VALUES ('BRQP33552-1      タテブス', 2576, GETDATE(), 999);</v>
      </c>
    </row>
    <row r="1401" spans="1:6">
      <c r="A1401" s="316" t="s">
        <v>4136</v>
      </c>
      <c r="B1401" s="316" t="s">
        <v>1249</v>
      </c>
      <c r="C1401" s="316">
        <f t="shared" si="42"/>
        <v>2577</v>
      </c>
      <c r="F1401" s="316" t="str">
        <f t="shared" si="43"/>
        <v>INSERT INTO UPK_TEST.upk_k60.k60_so_buno_link (os_buhin_no, k60_buno_id, created_date, created_tantou_id) VALUES ('BRQP33553-1      タテブス', 2577, GETDATE(), 999);</v>
      </c>
    </row>
    <row r="1402" spans="1:6">
      <c r="A1402" s="316" t="s">
        <v>4137</v>
      </c>
      <c r="B1402" s="316" t="s">
        <v>1250</v>
      </c>
      <c r="C1402" s="316">
        <f t="shared" si="42"/>
        <v>2578</v>
      </c>
      <c r="F1402" s="316" t="str">
        <f t="shared" si="43"/>
        <v>INSERT INTO UPK_TEST.upk_k60.k60_so_buno_link (os_buhin_no, k60_buno_id, created_date, created_tantou_id) VALUES ('BRQP33554-1      タテブス', 2578, GETDATE(), 999);</v>
      </c>
    </row>
    <row r="1403" spans="1:6">
      <c r="A1403" s="316" t="s">
        <v>4138</v>
      </c>
      <c r="B1403" s="316" t="s">
        <v>1251</v>
      </c>
      <c r="C1403" s="316">
        <f t="shared" si="42"/>
        <v>2579</v>
      </c>
      <c r="F1403" s="316" t="str">
        <f t="shared" si="43"/>
        <v>INSERT INTO UPK_TEST.upk_k60.k60_so_buno_link (os_buhin_no, k60_buno_id, created_date, created_tantou_id) VALUES ('79112   AU100     B302', 2579, GETDATE(), 999);</v>
      </c>
    </row>
    <row r="1404" spans="1:6">
      <c r="A1404"/>
      <c r="B1404"/>
      <c r="C1404"/>
    </row>
    <row r="1405" spans="1:6">
      <c r="A1405"/>
      <c r="B1405"/>
      <c r="C1405"/>
    </row>
    <row r="1406" spans="1:6">
      <c r="A1406"/>
      <c r="B1406"/>
      <c r="C1406"/>
    </row>
    <row r="1407" spans="1:6">
      <c r="A1407"/>
      <c r="B1407"/>
      <c r="C1407"/>
    </row>
    <row r="1408" spans="1:6">
      <c r="A1408"/>
      <c r="B1408"/>
      <c r="C1408"/>
    </row>
    <row r="1409" spans="1:3">
      <c r="A1409"/>
      <c r="B1409"/>
      <c r="C1409"/>
    </row>
    <row r="1410" spans="1:3">
      <c r="A1410"/>
      <c r="B1410"/>
      <c r="C1410"/>
    </row>
    <row r="1411" spans="1:3">
      <c r="A1411"/>
      <c r="B1411"/>
      <c r="C1411"/>
    </row>
    <row r="1412" spans="1:3">
      <c r="A1412"/>
      <c r="B1412"/>
      <c r="C1412"/>
    </row>
    <row r="1413" spans="1:3">
      <c r="A1413"/>
      <c r="B1413"/>
      <c r="C1413"/>
    </row>
    <row r="1414" spans="1:3">
      <c r="A1414"/>
      <c r="B1414"/>
      <c r="C1414"/>
    </row>
    <row r="1415" spans="1:3">
      <c r="A1415"/>
      <c r="B1415"/>
      <c r="C1415"/>
    </row>
    <row r="1416" spans="1:3">
      <c r="A1416"/>
      <c r="B1416"/>
      <c r="C1416"/>
    </row>
    <row r="1417" spans="1:3">
      <c r="A1417"/>
      <c r="B1417"/>
      <c r="C1417"/>
    </row>
    <row r="1418" spans="1:3">
      <c r="A1418"/>
      <c r="B1418"/>
      <c r="C1418"/>
    </row>
    <row r="1419" spans="1:3">
      <c r="A1419"/>
      <c r="B1419"/>
      <c r="C1419"/>
    </row>
    <row r="1420" spans="1:3">
      <c r="A1420"/>
      <c r="B1420"/>
      <c r="C1420"/>
    </row>
    <row r="1421" spans="1:3">
      <c r="A1421"/>
      <c r="B1421"/>
      <c r="C1421"/>
    </row>
  </sheetData>
  <autoFilter ref="A4:B1421"/>
  <phoneticPr fontId="45"/>
  <pageMargins left="0.39370078740157483" right="0.39370078740157483" top="0.78740157480314965" bottom="0.39370078740157483" header="0.31496062992125984" footer="0.31496062992125984"/>
  <pageSetup paperSize="9" scale="67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1881"/>
  <sheetViews>
    <sheetView workbookViewId="0"/>
  </sheetViews>
  <sheetFormatPr defaultRowHeight="15"/>
  <cols>
    <col min="1" max="1" width="23.5703125" style="316" customWidth="1"/>
    <col min="2" max="2" width="5.7109375" style="316" bestFit="1" customWidth="1"/>
    <col min="3" max="3" width="22.140625" style="316" bestFit="1" customWidth="1"/>
    <col min="4" max="4" width="5.7109375" style="316" bestFit="1" customWidth="1"/>
    <col min="5" max="5" width="24.28515625" style="316" bestFit="1" customWidth="1"/>
    <col min="6" max="6" width="7.85546875" style="316" bestFit="1" customWidth="1"/>
    <col min="7" max="7" width="18" style="316" bestFit="1" customWidth="1"/>
    <col min="8" max="8" width="7.85546875" style="316" bestFit="1" customWidth="1"/>
    <col min="9" max="16384" width="9.140625" style="316"/>
  </cols>
  <sheetData>
    <row r="1" spans="1:19">
      <c r="A1" s="316" t="s">
        <v>5774</v>
      </c>
      <c r="I1" s="316" t="s">
        <v>165</v>
      </c>
      <c r="J1" s="316" t="s">
        <v>329</v>
      </c>
      <c r="K1" s="316" t="s">
        <v>328</v>
      </c>
      <c r="L1" s="316" t="s">
        <v>280</v>
      </c>
      <c r="M1" s="316" t="s">
        <v>283</v>
      </c>
      <c r="N1" s="316" t="s">
        <v>287</v>
      </c>
      <c r="O1" s="316" t="s">
        <v>290</v>
      </c>
      <c r="P1" s="316" t="s">
        <v>292</v>
      </c>
      <c r="Q1" s="316" t="s">
        <v>294</v>
      </c>
      <c r="S1" s="316" t="str">
        <f>"INSERT INTO "&amp;$A$1&amp;"."&amp;$A$2&amp;" ("&amp;$J$2&amp;", "&amp;$K$2&amp;", "&amp;$N$2&amp;", "&amp;$O$2&amp;") VALUES ("</f>
        <v>INSERT INTO UPK_TEST.upk_k60.k60_press_buno_link (buno_id, k60_buno_id, created_date, created_tantou_id) VALUES (</v>
      </c>
    </row>
    <row r="2" spans="1:19">
      <c r="A2" s="316" t="s">
        <v>258</v>
      </c>
      <c r="E2" s="1062" t="s">
        <v>7736</v>
      </c>
      <c r="F2" s="1062"/>
      <c r="G2" s="1062" t="s">
        <v>7737</v>
      </c>
      <c r="H2" s="1062"/>
      <c r="I2" s="316" t="s">
        <v>82</v>
      </c>
      <c r="J2" s="324" t="s">
        <v>330</v>
      </c>
      <c r="K2" s="322" t="s">
        <v>323</v>
      </c>
      <c r="L2" s="316" t="s">
        <v>93</v>
      </c>
      <c r="M2" s="316" t="s">
        <v>92</v>
      </c>
      <c r="N2" s="324" t="s">
        <v>52</v>
      </c>
      <c r="O2" s="322" t="s">
        <v>53</v>
      </c>
      <c r="P2" s="316" t="s">
        <v>54</v>
      </c>
      <c r="Q2" s="316" t="s">
        <v>55</v>
      </c>
    </row>
    <row r="3" spans="1:19" ht="31.5" customHeight="1">
      <c r="A3" s="317" t="s">
        <v>6991</v>
      </c>
      <c r="B3" s="317"/>
      <c r="C3" s="317" t="s">
        <v>6992</v>
      </c>
      <c r="E3" s="316" t="s">
        <v>88</v>
      </c>
      <c r="F3" s="316" t="s">
        <v>82</v>
      </c>
      <c r="G3" s="333" t="s">
        <v>8616</v>
      </c>
      <c r="H3" s="333" t="s">
        <v>82</v>
      </c>
      <c r="I3" s="316" t="s">
        <v>58</v>
      </c>
      <c r="J3" s="322" t="s">
        <v>58</v>
      </c>
      <c r="K3" s="322" t="s">
        <v>58</v>
      </c>
      <c r="L3" s="316" t="s">
        <v>89</v>
      </c>
      <c r="M3" s="316" t="s">
        <v>91</v>
      </c>
      <c r="N3" s="322" t="s">
        <v>89</v>
      </c>
      <c r="O3" s="322" t="s">
        <v>91</v>
      </c>
      <c r="P3" s="316" t="s">
        <v>89</v>
      </c>
      <c r="Q3" s="316" t="s">
        <v>91</v>
      </c>
    </row>
    <row r="4" spans="1:19">
      <c r="A4" s="328" t="s">
        <v>821</v>
      </c>
      <c r="B4" s="328" t="str">
        <f t="shared" ref="B4:B67" si="0">VLOOKUP($A4,$E$4:$F$2001,2,FALSE)</f>
        <v>2018</v>
      </c>
      <c r="C4" s="328" t="s">
        <v>6993</v>
      </c>
      <c r="D4" s="316" t="str">
        <f t="shared" ref="D4:D67" si="1">VLOOKUP($C4,$G$4:$H$2001,2,FALSE)</f>
        <v>1709</v>
      </c>
      <c r="E4" s="316" t="s">
        <v>5497</v>
      </c>
      <c r="F4" s="316" t="s">
        <v>5780</v>
      </c>
      <c r="G4" s="333" t="s">
        <v>6993</v>
      </c>
      <c r="H4" s="333" t="s">
        <v>6197</v>
      </c>
      <c r="I4" s="316" t="str">
        <f>$S$1&amp;$D4&amp;", "&amp;$B4&amp;", GETDATE(), 999);"</f>
        <v>INSERT INTO UPK_TEST.upk_k60.k60_press_buno_link (buno_id, k60_buno_id, created_date, created_tantou_id) VALUES (1709, 2018, GETDATE(), 999);</v>
      </c>
    </row>
    <row r="5" spans="1:19">
      <c r="A5" s="316" t="s">
        <v>822</v>
      </c>
      <c r="B5" s="328" t="str">
        <f t="shared" si="0"/>
        <v>2019</v>
      </c>
      <c r="C5" s="316" t="s">
        <v>6994</v>
      </c>
      <c r="D5" s="316" t="str">
        <f t="shared" si="1"/>
        <v>1710</v>
      </c>
      <c r="E5" s="316" t="s">
        <v>5498</v>
      </c>
      <c r="F5" s="316" t="s">
        <v>5781</v>
      </c>
      <c r="G5" s="333" t="s">
        <v>6994</v>
      </c>
      <c r="H5" s="333" t="s">
        <v>6198</v>
      </c>
      <c r="I5" s="316" t="str">
        <f t="shared" ref="I5:I67" si="2">$S$1&amp;$D5&amp;", "&amp;$B5&amp;", GETDATE(), 999);"</f>
        <v>INSERT INTO UPK_TEST.upk_k60.k60_press_buno_link (buno_id, k60_buno_id, created_date, created_tantou_id) VALUES (1710, 2019, GETDATE(), 999);</v>
      </c>
    </row>
    <row r="6" spans="1:19">
      <c r="A6" s="316" t="s">
        <v>823</v>
      </c>
      <c r="B6" s="328" t="str">
        <f t="shared" si="0"/>
        <v>2020</v>
      </c>
      <c r="C6" s="316" t="s">
        <v>6995</v>
      </c>
      <c r="D6" s="316" t="str">
        <f t="shared" si="1"/>
        <v>1711</v>
      </c>
      <c r="E6" s="316" t="s">
        <v>360</v>
      </c>
      <c r="F6" s="316" t="s">
        <v>5782</v>
      </c>
      <c r="G6" s="333" t="s">
        <v>6995</v>
      </c>
      <c r="H6" s="333" t="s">
        <v>6199</v>
      </c>
      <c r="I6" s="316" t="str">
        <f t="shared" si="2"/>
        <v>INSERT INTO UPK_TEST.upk_k60.k60_press_buno_link (buno_id, k60_buno_id, created_date, created_tantou_id) VALUES (1711, 2020, GETDATE(), 999);</v>
      </c>
    </row>
    <row r="7" spans="1:19">
      <c r="A7" s="316" t="s">
        <v>824</v>
      </c>
      <c r="B7" s="328" t="str">
        <f t="shared" si="0"/>
        <v>2021</v>
      </c>
      <c r="C7" s="316" t="s">
        <v>6996</v>
      </c>
      <c r="D7" s="316" t="str">
        <f t="shared" si="1"/>
        <v>1712</v>
      </c>
      <c r="E7" s="316" t="s">
        <v>361</v>
      </c>
      <c r="F7" s="316" t="s">
        <v>5783</v>
      </c>
      <c r="G7" s="333" t="s">
        <v>6996</v>
      </c>
      <c r="H7" s="333" t="s">
        <v>6200</v>
      </c>
      <c r="I7" s="316" t="str">
        <f t="shared" si="2"/>
        <v>INSERT INTO UPK_TEST.upk_k60.k60_press_buno_link (buno_id, k60_buno_id, created_date, created_tantou_id) VALUES (1712, 2021, GETDATE(), 999);</v>
      </c>
    </row>
    <row r="8" spans="1:19">
      <c r="A8" s="316" t="s">
        <v>825</v>
      </c>
      <c r="B8" s="328" t="str">
        <f t="shared" si="0"/>
        <v>2022</v>
      </c>
      <c r="C8" s="316" t="s">
        <v>1254</v>
      </c>
      <c r="D8" s="316" t="str">
        <f t="shared" si="1"/>
        <v>1713</v>
      </c>
      <c r="E8" s="316" t="s">
        <v>362</v>
      </c>
      <c r="F8" s="316" t="s">
        <v>5784</v>
      </c>
      <c r="G8" s="333" t="s">
        <v>1254</v>
      </c>
      <c r="H8" s="333" t="s">
        <v>6201</v>
      </c>
      <c r="I8" s="316" t="str">
        <f t="shared" si="2"/>
        <v>INSERT INTO UPK_TEST.upk_k60.k60_press_buno_link (buno_id, k60_buno_id, created_date, created_tantou_id) VALUES (1713, 2022, GETDATE(), 999);</v>
      </c>
    </row>
    <row r="9" spans="1:19">
      <c r="A9" s="316" t="s">
        <v>826</v>
      </c>
      <c r="B9" s="328" t="str">
        <f t="shared" si="0"/>
        <v>2023</v>
      </c>
      <c r="C9" s="316" t="s">
        <v>1255</v>
      </c>
      <c r="D9" s="316" t="str">
        <f t="shared" si="1"/>
        <v>1714</v>
      </c>
      <c r="E9" s="316" t="s">
        <v>363</v>
      </c>
      <c r="F9" s="316" t="s">
        <v>5785</v>
      </c>
      <c r="G9" s="333" t="s">
        <v>1255</v>
      </c>
      <c r="H9" s="333" t="s">
        <v>6202</v>
      </c>
      <c r="I9" s="316" t="str">
        <f t="shared" si="2"/>
        <v>INSERT INTO UPK_TEST.upk_k60.k60_press_buno_link (buno_id, k60_buno_id, created_date, created_tantou_id) VALUES (1714, 2023, GETDATE(), 999);</v>
      </c>
    </row>
    <row r="10" spans="1:19">
      <c r="A10" s="316" t="s">
        <v>827</v>
      </c>
      <c r="B10" s="328" t="str">
        <f t="shared" si="0"/>
        <v>2024</v>
      </c>
      <c r="C10" s="316" t="s">
        <v>198</v>
      </c>
      <c r="D10" s="316" t="str">
        <f t="shared" si="1"/>
        <v>1715</v>
      </c>
      <c r="E10" s="316" t="s">
        <v>5499</v>
      </c>
      <c r="F10" s="316" t="s">
        <v>5786</v>
      </c>
      <c r="G10" s="333" t="s">
        <v>198</v>
      </c>
      <c r="H10" s="333" t="s">
        <v>6203</v>
      </c>
      <c r="I10" s="316" t="str">
        <f t="shared" si="2"/>
        <v>INSERT INTO UPK_TEST.upk_k60.k60_press_buno_link (buno_id, k60_buno_id, created_date, created_tantou_id) VALUES (1715, 2024, GETDATE(), 999);</v>
      </c>
    </row>
    <row r="11" spans="1:19">
      <c r="A11" s="316" t="s">
        <v>1150</v>
      </c>
      <c r="B11" s="328" t="str">
        <f t="shared" si="0"/>
        <v>2444</v>
      </c>
      <c r="C11" s="316" t="s">
        <v>1256</v>
      </c>
      <c r="D11" s="316" t="str">
        <f t="shared" si="1"/>
        <v>1716</v>
      </c>
      <c r="E11" s="316" t="s">
        <v>364</v>
      </c>
      <c r="F11" s="316" t="s">
        <v>5787</v>
      </c>
      <c r="G11" s="333" t="s">
        <v>1256</v>
      </c>
      <c r="H11" s="333" t="s">
        <v>6204</v>
      </c>
      <c r="I11" s="316" t="str">
        <f t="shared" si="2"/>
        <v>INSERT INTO UPK_TEST.upk_k60.k60_press_buno_link (buno_id, k60_buno_id, created_date, created_tantou_id) VALUES (1716, 2444, GETDATE(), 999);</v>
      </c>
    </row>
    <row r="12" spans="1:19">
      <c r="A12" s="316" t="s">
        <v>1153</v>
      </c>
      <c r="B12" s="328" t="str">
        <f t="shared" si="0"/>
        <v>2447</v>
      </c>
      <c r="C12" s="316" t="s">
        <v>1257</v>
      </c>
      <c r="D12" s="316" t="str">
        <f t="shared" si="1"/>
        <v>1717</v>
      </c>
      <c r="E12" s="316" t="s">
        <v>365</v>
      </c>
      <c r="F12" s="316" t="s">
        <v>5788</v>
      </c>
      <c r="G12" s="333" t="s">
        <v>1257</v>
      </c>
      <c r="H12" s="333" t="s">
        <v>6205</v>
      </c>
      <c r="I12" s="316" t="str">
        <f t="shared" si="2"/>
        <v>INSERT INTO UPK_TEST.upk_k60.k60_press_buno_link (buno_id, k60_buno_id, created_date, created_tantou_id) VALUES (1717, 2447, GETDATE(), 999);</v>
      </c>
    </row>
    <row r="13" spans="1:19">
      <c r="A13" s="316" t="s">
        <v>1151</v>
      </c>
      <c r="B13" s="328" t="str">
        <f t="shared" si="0"/>
        <v>2445</v>
      </c>
      <c r="C13" s="316" t="s">
        <v>1258</v>
      </c>
      <c r="D13" s="316" t="str">
        <f t="shared" si="1"/>
        <v>1718</v>
      </c>
      <c r="E13" s="316" t="s">
        <v>366</v>
      </c>
      <c r="F13" s="316" t="s">
        <v>5789</v>
      </c>
      <c r="G13" s="333" t="s">
        <v>1258</v>
      </c>
      <c r="H13" s="333" t="s">
        <v>6206</v>
      </c>
      <c r="I13" s="316" t="str">
        <f t="shared" si="2"/>
        <v>INSERT INTO UPK_TEST.upk_k60.k60_press_buno_link (buno_id, k60_buno_id, created_date, created_tantou_id) VALUES (1718, 2445, GETDATE(), 999);</v>
      </c>
    </row>
    <row r="14" spans="1:19">
      <c r="A14" s="316" t="s">
        <v>1152</v>
      </c>
      <c r="B14" s="328" t="str">
        <f t="shared" si="0"/>
        <v>2446</v>
      </c>
      <c r="C14" s="316" t="s">
        <v>1260</v>
      </c>
      <c r="D14" s="316" t="str">
        <f t="shared" si="1"/>
        <v>1719</v>
      </c>
      <c r="E14" s="316" t="s">
        <v>367</v>
      </c>
      <c r="F14" s="316" t="s">
        <v>5790</v>
      </c>
      <c r="G14" s="333" t="s">
        <v>1260</v>
      </c>
      <c r="H14" s="333" t="s">
        <v>6207</v>
      </c>
      <c r="I14" s="316" t="str">
        <f t="shared" si="2"/>
        <v>INSERT INTO UPK_TEST.upk_k60.k60_press_buno_link (buno_id, k60_buno_id, created_date, created_tantou_id) VALUES (1719, 2446, GETDATE(), 999);</v>
      </c>
    </row>
    <row r="15" spans="1:19">
      <c r="A15" s="316" t="s">
        <v>1154</v>
      </c>
      <c r="B15" s="328" t="str">
        <f t="shared" si="0"/>
        <v>2448</v>
      </c>
      <c r="C15" s="316" t="s">
        <v>1262</v>
      </c>
      <c r="D15" s="316" t="str">
        <f t="shared" si="1"/>
        <v>1720</v>
      </c>
      <c r="E15" s="316" t="s">
        <v>368</v>
      </c>
      <c r="F15" s="316" t="s">
        <v>5791</v>
      </c>
      <c r="G15" s="333" t="s">
        <v>1262</v>
      </c>
      <c r="H15" s="333" t="s">
        <v>6208</v>
      </c>
      <c r="I15" s="316" t="str">
        <f t="shared" si="2"/>
        <v>INSERT INTO UPK_TEST.upk_k60.k60_press_buno_link (buno_id, k60_buno_id, created_date, created_tantou_id) VALUES (1720, 2448, GETDATE(), 999);</v>
      </c>
    </row>
    <row r="16" spans="1:19">
      <c r="A16" s="316" t="s">
        <v>684</v>
      </c>
      <c r="B16" s="328" t="str">
        <f t="shared" si="0"/>
        <v>1828</v>
      </c>
      <c r="C16" s="316" t="s">
        <v>6997</v>
      </c>
      <c r="D16" s="316" t="str">
        <f t="shared" si="1"/>
        <v>1721</v>
      </c>
      <c r="E16" s="316" t="s">
        <v>5500</v>
      </c>
      <c r="F16" s="316" t="s">
        <v>5792</v>
      </c>
      <c r="G16" s="333" t="s">
        <v>6997</v>
      </c>
      <c r="H16" s="333" t="s">
        <v>6209</v>
      </c>
      <c r="I16" s="316" t="str">
        <f t="shared" si="2"/>
        <v>INSERT INTO UPK_TEST.upk_k60.k60_press_buno_link (buno_id, k60_buno_id, created_date, created_tantou_id) VALUES (1721, 1828, GETDATE(), 999);</v>
      </c>
    </row>
    <row r="17" spans="1:9">
      <c r="A17" s="316" t="s">
        <v>685</v>
      </c>
      <c r="B17" s="328" t="str">
        <f t="shared" si="0"/>
        <v>1829</v>
      </c>
      <c r="C17" s="316" t="s">
        <v>6998</v>
      </c>
      <c r="D17" s="316" t="str">
        <f t="shared" si="1"/>
        <v>1722</v>
      </c>
      <c r="E17" s="316" t="s">
        <v>5501</v>
      </c>
      <c r="F17" s="316" t="s">
        <v>5793</v>
      </c>
      <c r="G17" s="333" t="s">
        <v>6998</v>
      </c>
      <c r="H17" s="333" t="s">
        <v>6210</v>
      </c>
      <c r="I17" s="316" t="str">
        <f t="shared" si="2"/>
        <v>INSERT INTO UPK_TEST.upk_k60.k60_press_buno_link (buno_id, k60_buno_id, created_date, created_tantou_id) VALUES (1722, 1829, GETDATE(), 999);</v>
      </c>
    </row>
    <row r="18" spans="1:9">
      <c r="A18" s="316" t="s">
        <v>683</v>
      </c>
      <c r="B18" s="328" t="str">
        <f t="shared" si="0"/>
        <v>1827</v>
      </c>
      <c r="C18" s="316" t="s">
        <v>6999</v>
      </c>
      <c r="D18" s="316" t="str">
        <f t="shared" si="1"/>
        <v>1723</v>
      </c>
      <c r="E18" s="316" t="s">
        <v>5502</v>
      </c>
      <c r="F18" s="316" t="s">
        <v>5794</v>
      </c>
      <c r="G18" s="333" t="s">
        <v>6999</v>
      </c>
      <c r="H18" s="333" t="s">
        <v>6211</v>
      </c>
      <c r="I18" s="316" t="str">
        <f t="shared" si="2"/>
        <v>INSERT INTO UPK_TEST.upk_k60.k60_press_buno_link (buno_id, k60_buno_id, created_date, created_tantou_id) VALUES (1723, 1827, GETDATE(), 999);</v>
      </c>
    </row>
    <row r="19" spans="1:9">
      <c r="A19" s="316" t="s">
        <v>897</v>
      </c>
      <c r="B19" s="328" t="str">
        <f t="shared" si="0"/>
        <v>2129</v>
      </c>
      <c r="C19" s="316" t="s">
        <v>194</v>
      </c>
      <c r="D19" s="316" t="str">
        <f t="shared" si="1"/>
        <v>1724</v>
      </c>
      <c r="E19" s="316" t="s">
        <v>5503</v>
      </c>
      <c r="F19" s="316" t="s">
        <v>5795</v>
      </c>
      <c r="G19" s="333" t="s">
        <v>194</v>
      </c>
      <c r="H19" s="333" t="s">
        <v>6212</v>
      </c>
      <c r="I19" s="316" t="str">
        <f t="shared" si="2"/>
        <v>INSERT INTO UPK_TEST.upk_k60.k60_press_buno_link (buno_id, k60_buno_id, created_date, created_tantou_id) VALUES (1724, 2129, GETDATE(), 999);</v>
      </c>
    </row>
    <row r="20" spans="1:9">
      <c r="A20" s="316" t="s">
        <v>898</v>
      </c>
      <c r="B20" s="328" t="str">
        <f t="shared" si="0"/>
        <v>2130</v>
      </c>
      <c r="C20" s="316" t="s">
        <v>195</v>
      </c>
      <c r="D20" s="316" t="str">
        <f t="shared" si="1"/>
        <v>1725</v>
      </c>
      <c r="E20" s="316" t="s">
        <v>369</v>
      </c>
      <c r="F20" s="316" t="s">
        <v>5796</v>
      </c>
      <c r="G20" s="333" t="s">
        <v>195</v>
      </c>
      <c r="H20" s="333" t="s">
        <v>6213</v>
      </c>
      <c r="I20" s="316" t="str">
        <f t="shared" si="2"/>
        <v>INSERT INTO UPK_TEST.upk_k60.k60_press_buno_link (buno_id, k60_buno_id, created_date, created_tantou_id) VALUES (1725, 2130, GETDATE(), 999);</v>
      </c>
    </row>
    <row r="21" spans="1:9">
      <c r="A21" s="316" t="s">
        <v>863</v>
      </c>
      <c r="B21" s="328" t="str">
        <f t="shared" si="0"/>
        <v>2080</v>
      </c>
      <c r="C21" s="316" t="s">
        <v>1265</v>
      </c>
      <c r="D21" s="316" t="str">
        <f t="shared" si="1"/>
        <v>1726</v>
      </c>
      <c r="E21" s="316" t="s">
        <v>5504</v>
      </c>
      <c r="F21" s="316" t="s">
        <v>5797</v>
      </c>
      <c r="G21" s="333" t="s">
        <v>1265</v>
      </c>
      <c r="H21" s="333" t="s">
        <v>6214</v>
      </c>
      <c r="I21" s="316" t="str">
        <f t="shared" si="2"/>
        <v>INSERT INTO UPK_TEST.upk_k60.k60_press_buno_link (buno_id, k60_buno_id, created_date, created_tantou_id) VALUES (1726, 2080, GETDATE(), 999);</v>
      </c>
    </row>
    <row r="22" spans="1:9">
      <c r="A22" s="327" t="s">
        <v>5769</v>
      </c>
      <c r="B22" s="328">
        <f t="shared" si="0"/>
        <v>2551</v>
      </c>
      <c r="C22" s="327" t="s">
        <v>1266</v>
      </c>
      <c r="D22" s="316" t="str">
        <f t="shared" si="1"/>
        <v>1727</v>
      </c>
      <c r="E22" s="316" t="s">
        <v>5505</v>
      </c>
      <c r="F22" s="316" t="s">
        <v>5798</v>
      </c>
      <c r="G22" s="333" t="s">
        <v>1266</v>
      </c>
      <c r="H22" s="333" t="s">
        <v>6215</v>
      </c>
      <c r="I22" s="316" t="str">
        <f t="shared" si="2"/>
        <v>INSERT INTO UPK_TEST.upk_k60.k60_press_buno_link (buno_id, k60_buno_id, created_date, created_tantou_id) VALUES (1727, 2551, GETDATE(), 999);</v>
      </c>
    </row>
    <row r="23" spans="1:9">
      <c r="A23" s="327" t="s">
        <v>5769</v>
      </c>
      <c r="B23" s="328">
        <f t="shared" si="0"/>
        <v>2551</v>
      </c>
      <c r="C23" s="327" t="s">
        <v>1267</v>
      </c>
      <c r="D23" s="316" t="str">
        <f t="shared" si="1"/>
        <v>1728</v>
      </c>
      <c r="E23" s="316" t="s">
        <v>5506</v>
      </c>
      <c r="F23" s="316" t="s">
        <v>5799</v>
      </c>
      <c r="G23" s="333" t="s">
        <v>1267</v>
      </c>
      <c r="H23" s="333" t="s">
        <v>6216</v>
      </c>
      <c r="I23" s="316" t="str">
        <f t="shared" si="2"/>
        <v>INSERT INTO UPK_TEST.upk_k60.k60_press_buno_link (buno_id, k60_buno_id, created_date, created_tantou_id) VALUES (1728, 2551, GETDATE(), 999);</v>
      </c>
    </row>
    <row r="24" spans="1:9">
      <c r="A24" s="316" t="s">
        <v>802</v>
      </c>
      <c r="B24" s="328" t="str">
        <f t="shared" si="0"/>
        <v>1997</v>
      </c>
      <c r="C24" s="316" t="s">
        <v>1268</v>
      </c>
      <c r="D24" s="316" t="str">
        <f t="shared" si="1"/>
        <v>1729</v>
      </c>
      <c r="E24" s="316" t="s">
        <v>5507</v>
      </c>
      <c r="F24" s="316" t="s">
        <v>5800</v>
      </c>
      <c r="G24" s="333" t="s">
        <v>1268</v>
      </c>
      <c r="H24" s="333" t="s">
        <v>6217</v>
      </c>
      <c r="I24" s="316" t="str">
        <f t="shared" si="2"/>
        <v>INSERT INTO UPK_TEST.upk_k60.k60_press_buno_link (buno_id, k60_buno_id, created_date, created_tantou_id) VALUES (1729, 1997, GETDATE(), 999);</v>
      </c>
    </row>
    <row r="25" spans="1:9">
      <c r="A25" s="316" t="s">
        <v>1026</v>
      </c>
      <c r="B25" s="328" t="str">
        <f t="shared" si="0"/>
        <v>2280</v>
      </c>
      <c r="C25" s="316" t="s">
        <v>1269</v>
      </c>
      <c r="D25" s="316" t="str">
        <f t="shared" si="1"/>
        <v>1730</v>
      </c>
      <c r="E25" s="316" t="s">
        <v>5508</v>
      </c>
      <c r="F25" s="316" t="s">
        <v>5801</v>
      </c>
      <c r="G25" s="333" t="s">
        <v>1269</v>
      </c>
      <c r="H25" s="333" t="s">
        <v>6218</v>
      </c>
      <c r="I25" s="316" t="str">
        <f t="shared" si="2"/>
        <v>INSERT INTO UPK_TEST.upk_k60.k60_press_buno_link (buno_id, k60_buno_id, created_date, created_tantou_id) VALUES (1730, 2280, GETDATE(), 999);</v>
      </c>
    </row>
    <row r="26" spans="1:9">
      <c r="A26" s="316" t="s">
        <v>417</v>
      </c>
      <c r="B26" s="328" t="str">
        <f t="shared" si="0"/>
        <v>1384</v>
      </c>
      <c r="C26" s="316" t="s">
        <v>1270</v>
      </c>
      <c r="D26" s="316" t="str">
        <f t="shared" si="1"/>
        <v>1731</v>
      </c>
      <c r="E26" s="316" t="s">
        <v>5509</v>
      </c>
      <c r="F26" s="316" t="s">
        <v>5802</v>
      </c>
      <c r="G26" s="333" t="s">
        <v>1270</v>
      </c>
      <c r="H26" s="333" t="s">
        <v>6219</v>
      </c>
      <c r="I26" s="316" t="str">
        <f t="shared" si="2"/>
        <v>INSERT INTO UPK_TEST.upk_k60.k60_press_buno_link (buno_id, k60_buno_id, created_date, created_tantou_id) VALUES (1731, 1384, GETDATE(), 999);</v>
      </c>
    </row>
    <row r="27" spans="1:9">
      <c r="A27" s="316" t="s">
        <v>608</v>
      </c>
      <c r="B27" s="328" t="str">
        <f t="shared" si="0"/>
        <v>1707</v>
      </c>
      <c r="C27" s="316" t="s">
        <v>1272</v>
      </c>
      <c r="D27" s="316" t="str">
        <f t="shared" si="1"/>
        <v>1732</v>
      </c>
      <c r="E27" s="316" t="s">
        <v>370</v>
      </c>
      <c r="F27" s="316" t="s">
        <v>5803</v>
      </c>
      <c r="G27" s="333" t="s">
        <v>1272</v>
      </c>
      <c r="H27" s="333" t="s">
        <v>6220</v>
      </c>
      <c r="I27" s="316" t="str">
        <f t="shared" si="2"/>
        <v>INSERT INTO UPK_TEST.upk_k60.k60_press_buno_link (buno_id, k60_buno_id, created_date, created_tantou_id) VALUES (1732, 1707, GETDATE(), 999);</v>
      </c>
    </row>
    <row r="28" spans="1:9">
      <c r="A28" s="316" t="s">
        <v>439</v>
      </c>
      <c r="B28" s="328" t="str">
        <f t="shared" si="0"/>
        <v>1416</v>
      </c>
      <c r="C28" s="316" t="s">
        <v>1273</v>
      </c>
      <c r="D28" s="316" t="str">
        <f t="shared" si="1"/>
        <v>1733</v>
      </c>
      <c r="E28" s="316" t="s">
        <v>371</v>
      </c>
      <c r="F28" s="316" t="s">
        <v>5804</v>
      </c>
      <c r="G28" s="333" t="s">
        <v>1273</v>
      </c>
      <c r="H28" s="333" t="s">
        <v>6221</v>
      </c>
      <c r="I28" s="316" t="str">
        <f t="shared" si="2"/>
        <v>INSERT INTO UPK_TEST.upk_k60.k60_press_buno_link (buno_id, k60_buno_id, created_date, created_tantou_id) VALUES (1733, 1416, GETDATE(), 999);</v>
      </c>
    </row>
    <row r="29" spans="1:9">
      <c r="A29" s="316" t="s">
        <v>856</v>
      </c>
      <c r="B29" s="328" t="str">
        <f t="shared" si="0"/>
        <v>2071</v>
      </c>
      <c r="C29" s="316" t="s">
        <v>7000</v>
      </c>
      <c r="D29" s="316" t="str">
        <f t="shared" si="1"/>
        <v>1734</v>
      </c>
      <c r="E29" s="316" t="s">
        <v>372</v>
      </c>
      <c r="F29" s="316" t="s">
        <v>5805</v>
      </c>
      <c r="G29" s="333" t="s">
        <v>7000</v>
      </c>
      <c r="H29" s="333" t="s">
        <v>6222</v>
      </c>
      <c r="I29" s="316" t="str">
        <f t="shared" si="2"/>
        <v>INSERT INTO UPK_TEST.upk_k60.k60_press_buno_link (buno_id, k60_buno_id, created_date, created_tantou_id) VALUES (1734, 2071, GETDATE(), 999);</v>
      </c>
    </row>
    <row r="30" spans="1:9">
      <c r="A30" s="316" t="s">
        <v>5660</v>
      </c>
      <c r="B30" s="328" t="str">
        <f t="shared" si="0"/>
        <v>2072</v>
      </c>
      <c r="C30" s="316" t="s">
        <v>7001</v>
      </c>
      <c r="D30" s="316" t="str">
        <f t="shared" si="1"/>
        <v>1735</v>
      </c>
      <c r="E30" s="316" t="s">
        <v>373</v>
      </c>
      <c r="F30" s="316" t="s">
        <v>5806</v>
      </c>
      <c r="G30" s="333" t="s">
        <v>7001</v>
      </c>
      <c r="H30" s="333" t="s">
        <v>6223</v>
      </c>
      <c r="I30" s="316" t="str">
        <f t="shared" si="2"/>
        <v>INSERT INTO UPK_TEST.upk_k60.k60_press_buno_link (buno_id, k60_buno_id, created_date, created_tantou_id) VALUES (1735, 2072, GETDATE(), 999);</v>
      </c>
    </row>
    <row r="31" spans="1:9">
      <c r="A31" s="316" t="s">
        <v>5660</v>
      </c>
      <c r="B31" s="328" t="str">
        <f t="shared" si="0"/>
        <v>2072</v>
      </c>
      <c r="C31" s="324" t="s">
        <v>7002</v>
      </c>
      <c r="D31" s="316" t="str">
        <f t="shared" si="1"/>
        <v>1736</v>
      </c>
      <c r="E31" s="316" t="s">
        <v>374</v>
      </c>
      <c r="F31" s="316" t="s">
        <v>5807</v>
      </c>
      <c r="G31" s="333" t="s">
        <v>7002</v>
      </c>
      <c r="H31" s="333" t="s">
        <v>6224</v>
      </c>
      <c r="I31" s="316" t="str">
        <f t="shared" si="2"/>
        <v>INSERT INTO UPK_TEST.upk_k60.k60_press_buno_link (buno_id, k60_buno_id, created_date, created_tantou_id) VALUES (1736, 2072, GETDATE(), 999);</v>
      </c>
    </row>
    <row r="32" spans="1:9">
      <c r="A32" s="316" t="s">
        <v>1218</v>
      </c>
      <c r="B32" s="328">
        <f t="shared" si="0"/>
        <v>2541</v>
      </c>
      <c r="C32" s="316" t="s">
        <v>7003</v>
      </c>
      <c r="D32" s="316" t="str">
        <f t="shared" si="1"/>
        <v>1737</v>
      </c>
      <c r="E32" s="316" t="s">
        <v>5510</v>
      </c>
      <c r="F32" s="316" t="s">
        <v>5808</v>
      </c>
      <c r="G32" s="333" t="s">
        <v>7003</v>
      </c>
      <c r="H32" s="333" t="s">
        <v>6225</v>
      </c>
      <c r="I32" s="316" t="str">
        <f t="shared" si="2"/>
        <v>INSERT INTO UPK_TEST.upk_k60.k60_press_buno_link (buno_id, k60_buno_id, created_date, created_tantou_id) VALUES (1737, 2541, GETDATE(), 999);</v>
      </c>
    </row>
    <row r="33" spans="1:9">
      <c r="A33" s="316" t="s">
        <v>1224</v>
      </c>
      <c r="B33" s="328">
        <f t="shared" si="0"/>
        <v>2548</v>
      </c>
      <c r="C33" s="316" t="s">
        <v>7004</v>
      </c>
      <c r="D33" s="316" t="str">
        <f t="shared" si="1"/>
        <v>1738</v>
      </c>
      <c r="E33" s="316" t="s">
        <v>5511</v>
      </c>
      <c r="F33" s="316" t="s">
        <v>5809</v>
      </c>
      <c r="G33" s="333" t="s">
        <v>7004</v>
      </c>
      <c r="H33" s="333" t="s">
        <v>6226</v>
      </c>
      <c r="I33" s="316" t="str">
        <f t="shared" si="2"/>
        <v>INSERT INTO UPK_TEST.upk_k60.k60_press_buno_link (buno_id, k60_buno_id, created_date, created_tantou_id) VALUES (1738, 2548, GETDATE(), 999);</v>
      </c>
    </row>
    <row r="34" spans="1:9">
      <c r="A34" s="316" t="s">
        <v>847</v>
      </c>
      <c r="B34" s="328" t="str">
        <f t="shared" si="0"/>
        <v>2060</v>
      </c>
      <c r="C34" s="316" t="s">
        <v>7005</v>
      </c>
      <c r="D34" s="316" t="str">
        <f t="shared" si="1"/>
        <v>1739</v>
      </c>
      <c r="E34" s="316" t="s">
        <v>375</v>
      </c>
      <c r="F34" s="316" t="s">
        <v>5810</v>
      </c>
      <c r="G34" s="333" t="s">
        <v>7005</v>
      </c>
      <c r="H34" s="333" t="s">
        <v>6227</v>
      </c>
      <c r="I34" s="316" t="str">
        <f t="shared" si="2"/>
        <v>INSERT INTO UPK_TEST.upk_k60.k60_press_buno_link (buno_id, k60_buno_id, created_date, created_tantou_id) VALUES (1739, 2060, GETDATE(), 999);</v>
      </c>
    </row>
    <row r="35" spans="1:9">
      <c r="A35" s="316" t="s">
        <v>848</v>
      </c>
      <c r="B35" s="328" t="str">
        <f t="shared" si="0"/>
        <v>2061</v>
      </c>
      <c r="C35" s="316" t="s">
        <v>7006</v>
      </c>
      <c r="D35" s="316" t="str">
        <f t="shared" si="1"/>
        <v>1740</v>
      </c>
      <c r="E35" s="316" t="s">
        <v>376</v>
      </c>
      <c r="F35" s="316" t="s">
        <v>5811</v>
      </c>
      <c r="G35" s="333" t="s">
        <v>7006</v>
      </c>
      <c r="H35" s="333" t="s">
        <v>6228</v>
      </c>
      <c r="I35" s="316" t="str">
        <f t="shared" si="2"/>
        <v>INSERT INTO UPK_TEST.upk_k60.k60_press_buno_link (buno_id, k60_buno_id, created_date, created_tantou_id) VALUES (1740, 2061, GETDATE(), 999);</v>
      </c>
    </row>
    <row r="36" spans="1:9">
      <c r="A36" s="316" t="s">
        <v>849</v>
      </c>
      <c r="B36" s="328" t="str">
        <f t="shared" si="0"/>
        <v>2062</v>
      </c>
      <c r="C36" s="316" t="s">
        <v>7007</v>
      </c>
      <c r="D36" s="316" t="str">
        <f t="shared" si="1"/>
        <v>1741</v>
      </c>
      <c r="E36" s="316" t="s">
        <v>377</v>
      </c>
      <c r="F36" s="316" t="s">
        <v>5812</v>
      </c>
      <c r="G36" s="333" t="s">
        <v>7007</v>
      </c>
      <c r="H36" s="333" t="s">
        <v>6229</v>
      </c>
      <c r="I36" s="316" t="str">
        <f t="shared" si="2"/>
        <v>INSERT INTO UPK_TEST.upk_k60.k60_press_buno_link (buno_id, k60_buno_id, created_date, created_tantou_id) VALUES (1741, 2062, GETDATE(), 999);</v>
      </c>
    </row>
    <row r="37" spans="1:9">
      <c r="A37" s="316" t="s">
        <v>828</v>
      </c>
      <c r="B37" s="328" t="str">
        <f t="shared" si="0"/>
        <v>2025</v>
      </c>
      <c r="C37" s="316" t="s">
        <v>7008</v>
      </c>
      <c r="D37" s="316" t="str">
        <f t="shared" si="1"/>
        <v>1742</v>
      </c>
      <c r="E37" s="316" t="s">
        <v>378</v>
      </c>
      <c r="F37" s="316" t="s">
        <v>5813</v>
      </c>
      <c r="G37" s="333" t="s">
        <v>7008</v>
      </c>
      <c r="H37" s="333" t="s">
        <v>6230</v>
      </c>
      <c r="I37" s="316" t="str">
        <f t="shared" si="2"/>
        <v>INSERT INTO UPK_TEST.upk_k60.k60_press_buno_link (buno_id, k60_buno_id, created_date, created_tantou_id) VALUES (1742, 2025, GETDATE(), 999);</v>
      </c>
    </row>
    <row r="38" spans="1:9">
      <c r="A38" s="316" t="s">
        <v>674</v>
      </c>
      <c r="B38" s="328" t="str">
        <f t="shared" si="0"/>
        <v>1818</v>
      </c>
      <c r="C38" s="316" t="s">
        <v>7009</v>
      </c>
      <c r="D38" s="316" t="str">
        <f t="shared" si="1"/>
        <v>1743</v>
      </c>
      <c r="E38" s="316" t="s">
        <v>379</v>
      </c>
      <c r="F38" s="316" t="s">
        <v>5814</v>
      </c>
      <c r="G38" s="333" t="s">
        <v>7009</v>
      </c>
      <c r="H38" s="333" t="s">
        <v>6231</v>
      </c>
      <c r="I38" s="316" t="str">
        <f t="shared" si="2"/>
        <v>INSERT INTO UPK_TEST.upk_k60.k60_press_buno_link (buno_id, k60_buno_id, created_date, created_tantou_id) VALUES (1743, 1818, GETDATE(), 999);</v>
      </c>
    </row>
    <row r="39" spans="1:9">
      <c r="A39" s="316" t="s">
        <v>1237</v>
      </c>
      <c r="B39" s="328">
        <f t="shared" si="0"/>
        <v>2565</v>
      </c>
      <c r="C39" s="316" t="s">
        <v>1274</v>
      </c>
      <c r="D39" s="316" t="str">
        <f t="shared" si="1"/>
        <v>1744</v>
      </c>
      <c r="E39" s="316" t="s">
        <v>380</v>
      </c>
      <c r="F39" s="316" t="s">
        <v>5815</v>
      </c>
      <c r="G39" s="333" t="s">
        <v>1274</v>
      </c>
      <c r="H39" s="333" t="s">
        <v>6232</v>
      </c>
      <c r="I39" s="316" t="str">
        <f t="shared" si="2"/>
        <v>INSERT INTO UPK_TEST.upk_k60.k60_press_buno_link (buno_id, k60_buno_id, created_date, created_tantou_id) VALUES (1744, 2565, GETDATE(), 999);</v>
      </c>
    </row>
    <row r="40" spans="1:9">
      <c r="A40" s="316" t="s">
        <v>1238</v>
      </c>
      <c r="B40" s="328">
        <f t="shared" si="0"/>
        <v>2566</v>
      </c>
      <c r="C40" s="316" t="s">
        <v>1275</v>
      </c>
      <c r="D40" s="316" t="str">
        <f t="shared" si="1"/>
        <v>1745</v>
      </c>
      <c r="E40" s="316" t="s">
        <v>5512</v>
      </c>
      <c r="F40" s="316" t="s">
        <v>5816</v>
      </c>
      <c r="G40" s="333" t="s">
        <v>1275</v>
      </c>
      <c r="H40" s="333" t="s">
        <v>6233</v>
      </c>
      <c r="I40" s="316" t="str">
        <f t="shared" si="2"/>
        <v>INSERT INTO UPK_TEST.upk_k60.k60_press_buno_link (buno_id, k60_buno_id, created_date, created_tantou_id) VALUES (1745, 2566, GETDATE(), 999);</v>
      </c>
    </row>
    <row r="41" spans="1:9">
      <c r="A41" s="316" t="s">
        <v>829</v>
      </c>
      <c r="B41" s="328" t="str">
        <f t="shared" si="0"/>
        <v>2026</v>
      </c>
      <c r="C41" s="316" t="s">
        <v>1276</v>
      </c>
      <c r="D41" s="316" t="str">
        <f t="shared" si="1"/>
        <v>1746</v>
      </c>
      <c r="E41" s="316" t="s">
        <v>381</v>
      </c>
      <c r="F41" s="316" t="s">
        <v>5817</v>
      </c>
      <c r="G41" s="333" t="s">
        <v>1276</v>
      </c>
      <c r="H41" s="333" t="s">
        <v>6234</v>
      </c>
      <c r="I41" s="316" t="str">
        <f t="shared" si="2"/>
        <v>INSERT INTO UPK_TEST.upk_k60.k60_press_buno_link (buno_id, k60_buno_id, created_date, created_tantou_id) VALUES (1746, 2026, GETDATE(), 999);</v>
      </c>
    </row>
    <row r="42" spans="1:9">
      <c r="A42" s="316" t="s">
        <v>711</v>
      </c>
      <c r="B42" s="328" t="str">
        <f t="shared" si="0"/>
        <v>1859</v>
      </c>
      <c r="C42" s="316" t="s">
        <v>711</v>
      </c>
      <c r="D42" s="316" t="str">
        <f t="shared" si="1"/>
        <v>1747</v>
      </c>
      <c r="E42" s="316" t="s">
        <v>382</v>
      </c>
      <c r="F42" s="316" t="s">
        <v>5818</v>
      </c>
      <c r="G42" s="333" t="s">
        <v>711</v>
      </c>
      <c r="H42" s="333" t="s">
        <v>6235</v>
      </c>
      <c r="I42" s="316" t="str">
        <f t="shared" si="2"/>
        <v>INSERT INTO UPK_TEST.upk_k60.k60_press_buno_link (buno_id, k60_buno_id, created_date, created_tantou_id) VALUES (1747, 1859, GETDATE(), 999);</v>
      </c>
    </row>
    <row r="43" spans="1:9">
      <c r="A43" s="316" t="s">
        <v>712</v>
      </c>
      <c r="B43" s="328" t="str">
        <f t="shared" si="0"/>
        <v>1860</v>
      </c>
      <c r="C43" s="316" t="s">
        <v>712</v>
      </c>
      <c r="D43" s="316" t="str">
        <f t="shared" si="1"/>
        <v>1748</v>
      </c>
      <c r="E43" s="316" t="s">
        <v>383</v>
      </c>
      <c r="F43" s="316" t="s">
        <v>5819</v>
      </c>
      <c r="G43" s="333" t="s">
        <v>712</v>
      </c>
      <c r="H43" s="333" t="s">
        <v>6236</v>
      </c>
      <c r="I43" s="316" t="str">
        <f t="shared" si="2"/>
        <v>INSERT INTO UPK_TEST.upk_k60.k60_press_buno_link (buno_id, k60_buno_id, created_date, created_tantou_id) VALUES (1748, 1860, GETDATE(), 999);</v>
      </c>
    </row>
    <row r="44" spans="1:9">
      <c r="A44" s="316" t="s">
        <v>713</v>
      </c>
      <c r="B44" s="328" t="str">
        <f t="shared" si="0"/>
        <v>1861</v>
      </c>
      <c r="C44" s="316" t="s">
        <v>713</v>
      </c>
      <c r="D44" s="316" t="str">
        <f t="shared" si="1"/>
        <v>1749</v>
      </c>
      <c r="E44" s="316" t="s">
        <v>384</v>
      </c>
      <c r="F44" s="316" t="s">
        <v>5820</v>
      </c>
      <c r="G44" s="333" t="s">
        <v>713</v>
      </c>
      <c r="H44" s="333" t="s">
        <v>6237</v>
      </c>
      <c r="I44" s="316" t="str">
        <f t="shared" si="2"/>
        <v>INSERT INTO UPK_TEST.upk_k60.k60_press_buno_link (buno_id, k60_buno_id, created_date, created_tantou_id) VALUES (1749, 1861, GETDATE(), 999);</v>
      </c>
    </row>
    <row r="45" spans="1:9">
      <c r="A45" s="316" t="s">
        <v>714</v>
      </c>
      <c r="B45" s="328" t="str">
        <f t="shared" si="0"/>
        <v>1862</v>
      </c>
      <c r="C45" s="316" t="s">
        <v>714</v>
      </c>
      <c r="D45" s="316" t="str">
        <f t="shared" si="1"/>
        <v>1750</v>
      </c>
      <c r="E45" s="316" t="s">
        <v>385</v>
      </c>
      <c r="F45" s="316" t="s">
        <v>5821</v>
      </c>
      <c r="G45" s="333" t="s">
        <v>714</v>
      </c>
      <c r="H45" s="333" t="s">
        <v>6238</v>
      </c>
      <c r="I45" s="316" t="str">
        <f t="shared" si="2"/>
        <v>INSERT INTO UPK_TEST.upk_k60.k60_press_buno_link (buno_id, k60_buno_id, created_date, created_tantou_id) VALUES (1750, 1862, GETDATE(), 999);</v>
      </c>
    </row>
    <row r="46" spans="1:9">
      <c r="A46" s="320" t="s">
        <v>2960</v>
      </c>
      <c r="B46" s="328" t="str">
        <f t="shared" si="0"/>
        <v>1558</v>
      </c>
      <c r="C46" s="321" t="s">
        <v>514</v>
      </c>
      <c r="D46" s="316" t="str">
        <f t="shared" si="1"/>
        <v>1751</v>
      </c>
      <c r="E46" s="316" t="s">
        <v>386</v>
      </c>
      <c r="F46" s="316" t="s">
        <v>5822</v>
      </c>
      <c r="G46" s="333" t="s">
        <v>514</v>
      </c>
      <c r="H46" s="333" t="s">
        <v>6239</v>
      </c>
      <c r="I46" s="316" t="str">
        <f t="shared" si="2"/>
        <v>INSERT INTO UPK_TEST.upk_k60.k60_press_buno_link (buno_id, k60_buno_id, created_date, created_tantou_id) VALUES (1751, 1558, GETDATE(), 999);</v>
      </c>
    </row>
    <row r="47" spans="1:9">
      <c r="A47" s="320" t="s">
        <v>2960</v>
      </c>
      <c r="B47" s="328" t="str">
        <f t="shared" si="0"/>
        <v>1558</v>
      </c>
      <c r="C47" s="321" t="s">
        <v>515</v>
      </c>
      <c r="D47" s="316" t="str">
        <f t="shared" si="1"/>
        <v>1752</v>
      </c>
      <c r="E47" s="316" t="s">
        <v>387</v>
      </c>
      <c r="F47" s="316" t="s">
        <v>5823</v>
      </c>
      <c r="G47" s="333" t="s">
        <v>515</v>
      </c>
      <c r="H47" s="333" t="s">
        <v>6240</v>
      </c>
      <c r="I47" s="316" t="str">
        <f t="shared" si="2"/>
        <v>INSERT INTO UPK_TEST.upk_k60.k60_press_buno_link (buno_id, k60_buno_id, created_date, created_tantou_id) VALUES (1752, 1558, GETDATE(), 999);</v>
      </c>
    </row>
    <row r="48" spans="1:9">
      <c r="A48" s="320" t="s">
        <v>2957</v>
      </c>
      <c r="B48" s="328" t="str">
        <f t="shared" si="0"/>
        <v>1556</v>
      </c>
      <c r="C48" s="321" t="s">
        <v>510</v>
      </c>
      <c r="D48" s="316" t="str">
        <f t="shared" si="1"/>
        <v>1753</v>
      </c>
      <c r="E48" s="316" t="s">
        <v>5513</v>
      </c>
      <c r="F48" s="316" t="s">
        <v>5824</v>
      </c>
      <c r="G48" s="333" t="s">
        <v>510</v>
      </c>
      <c r="H48" s="333" t="s">
        <v>6241</v>
      </c>
      <c r="I48" s="316" t="str">
        <f t="shared" si="2"/>
        <v>INSERT INTO UPK_TEST.upk_k60.k60_press_buno_link (buno_id, k60_buno_id, created_date, created_tantou_id) VALUES (1753, 1556, GETDATE(), 999);</v>
      </c>
    </row>
    <row r="49" spans="1:9">
      <c r="A49" s="320" t="s">
        <v>2957</v>
      </c>
      <c r="B49" s="328" t="str">
        <f t="shared" si="0"/>
        <v>1556</v>
      </c>
      <c r="C49" s="321" t="s">
        <v>511</v>
      </c>
      <c r="D49" s="316" t="str">
        <f t="shared" si="1"/>
        <v>1754</v>
      </c>
      <c r="E49" s="316" t="s">
        <v>5514</v>
      </c>
      <c r="F49" s="316" t="s">
        <v>5825</v>
      </c>
      <c r="G49" s="333" t="s">
        <v>511</v>
      </c>
      <c r="H49" s="333" t="s">
        <v>6242</v>
      </c>
      <c r="I49" s="316" t="str">
        <f t="shared" si="2"/>
        <v>INSERT INTO UPK_TEST.upk_k60.k60_press_buno_link (buno_id, k60_buno_id, created_date, created_tantou_id) VALUES (1754, 1556, GETDATE(), 999);</v>
      </c>
    </row>
    <row r="50" spans="1:9">
      <c r="A50" s="320" t="s">
        <v>3391</v>
      </c>
      <c r="B50" s="328" t="str">
        <f t="shared" si="0"/>
        <v>1946</v>
      </c>
      <c r="C50" s="321" t="s">
        <v>773</v>
      </c>
      <c r="D50" s="316" t="str">
        <f t="shared" si="1"/>
        <v>1755</v>
      </c>
      <c r="E50" s="316" t="s">
        <v>5515</v>
      </c>
      <c r="F50" s="316" t="s">
        <v>5826</v>
      </c>
      <c r="G50" s="333" t="s">
        <v>773</v>
      </c>
      <c r="H50" s="333" t="s">
        <v>6243</v>
      </c>
      <c r="I50" s="316" t="str">
        <f t="shared" si="2"/>
        <v>INSERT INTO UPK_TEST.upk_k60.k60_press_buno_link (buno_id, k60_buno_id, created_date, created_tantou_id) VALUES (1755, 1946, GETDATE(), 999);</v>
      </c>
    </row>
    <row r="51" spans="1:9">
      <c r="A51" s="320" t="s">
        <v>3391</v>
      </c>
      <c r="B51" s="328" t="str">
        <f t="shared" si="0"/>
        <v>1946</v>
      </c>
      <c r="C51" s="321" t="s">
        <v>774</v>
      </c>
      <c r="D51" s="316" t="str">
        <f t="shared" si="1"/>
        <v>1756</v>
      </c>
      <c r="E51" s="316" t="s">
        <v>5516</v>
      </c>
      <c r="F51" s="316" t="s">
        <v>5827</v>
      </c>
      <c r="G51" s="333" t="s">
        <v>774</v>
      </c>
      <c r="H51" s="333" t="s">
        <v>6244</v>
      </c>
      <c r="I51" s="316" t="str">
        <f t="shared" si="2"/>
        <v>INSERT INTO UPK_TEST.upk_k60.k60_press_buno_link (buno_id, k60_buno_id, created_date, created_tantou_id) VALUES (1756, 1946, GETDATE(), 999);</v>
      </c>
    </row>
    <row r="52" spans="1:9">
      <c r="A52" s="316" t="s">
        <v>2959</v>
      </c>
      <c r="B52" s="328" t="str">
        <f t="shared" si="0"/>
        <v>1557</v>
      </c>
      <c r="C52" s="316" t="s">
        <v>512</v>
      </c>
      <c r="D52" s="316" t="str">
        <f t="shared" si="1"/>
        <v>1757</v>
      </c>
      <c r="E52" s="316" t="s">
        <v>5517</v>
      </c>
      <c r="F52" s="316" t="s">
        <v>5828</v>
      </c>
      <c r="G52" s="333" t="s">
        <v>512</v>
      </c>
      <c r="H52" s="333" t="s">
        <v>6245</v>
      </c>
      <c r="I52" s="316" t="str">
        <f t="shared" si="2"/>
        <v>INSERT INTO UPK_TEST.upk_k60.k60_press_buno_link (buno_id, k60_buno_id, created_date, created_tantou_id) VALUES (1757, 1557, GETDATE(), 999);</v>
      </c>
    </row>
    <row r="53" spans="1:9">
      <c r="A53" s="316" t="s">
        <v>2959</v>
      </c>
      <c r="B53" s="328" t="str">
        <f t="shared" si="0"/>
        <v>1557</v>
      </c>
      <c r="C53" s="316" t="s">
        <v>513</v>
      </c>
      <c r="D53" s="316" t="str">
        <f t="shared" si="1"/>
        <v>1758</v>
      </c>
      <c r="E53" s="316" t="s">
        <v>388</v>
      </c>
      <c r="F53" s="316" t="s">
        <v>5829</v>
      </c>
      <c r="G53" s="333" t="s">
        <v>513</v>
      </c>
      <c r="H53" s="333" t="s">
        <v>6246</v>
      </c>
      <c r="I53" s="316" t="str">
        <f t="shared" si="2"/>
        <v>INSERT INTO UPK_TEST.upk_k60.k60_press_buno_link (buno_id, k60_buno_id, created_date, created_tantou_id) VALUES (1758, 1557, GETDATE(), 999);</v>
      </c>
    </row>
    <row r="54" spans="1:9">
      <c r="A54" s="320" t="s">
        <v>4718</v>
      </c>
      <c r="B54" s="328" t="str">
        <f t="shared" si="0"/>
        <v>1858</v>
      </c>
      <c r="C54" s="321" t="s">
        <v>709</v>
      </c>
      <c r="D54" s="316" t="str">
        <f t="shared" si="1"/>
        <v>1759</v>
      </c>
      <c r="E54" s="316" t="s">
        <v>389</v>
      </c>
      <c r="F54" s="316" t="s">
        <v>5830</v>
      </c>
      <c r="G54" s="333" t="s">
        <v>709</v>
      </c>
      <c r="H54" s="333" t="s">
        <v>6247</v>
      </c>
      <c r="I54" s="316" t="str">
        <f t="shared" si="2"/>
        <v>INSERT INTO UPK_TEST.upk_k60.k60_press_buno_link (buno_id, k60_buno_id, created_date, created_tantou_id) VALUES (1759, 1858, GETDATE(), 999);</v>
      </c>
    </row>
    <row r="55" spans="1:9">
      <c r="A55" s="320" t="s">
        <v>4718</v>
      </c>
      <c r="B55" s="328" t="str">
        <f t="shared" si="0"/>
        <v>1858</v>
      </c>
      <c r="C55" s="321" t="s">
        <v>710</v>
      </c>
      <c r="D55" s="316" t="str">
        <f t="shared" si="1"/>
        <v>1760</v>
      </c>
      <c r="E55" s="316" t="s">
        <v>390</v>
      </c>
      <c r="F55" s="316" t="s">
        <v>5831</v>
      </c>
      <c r="G55" s="333" t="s">
        <v>710</v>
      </c>
      <c r="H55" s="333" t="s">
        <v>6248</v>
      </c>
      <c r="I55" s="316" t="str">
        <f t="shared" si="2"/>
        <v>INSERT INTO UPK_TEST.upk_k60.k60_press_buno_link (buno_id, k60_buno_id, created_date, created_tantou_id) VALUES (1760, 1858, GETDATE(), 999);</v>
      </c>
    </row>
    <row r="56" spans="1:9">
      <c r="A56" s="316" t="s">
        <v>4714</v>
      </c>
      <c r="B56" s="328" t="str">
        <f t="shared" si="0"/>
        <v>1854</v>
      </c>
      <c r="C56" s="316" t="s">
        <v>701</v>
      </c>
      <c r="D56" s="316" t="str">
        <f t="shared" si="1"/>
        <v>1761</v>
      </c>
      <c r="E56" s="316" t="s">
        <v>391</v>
      </c>
      <c r="F56" s="316" t="s">
        <v>5832</v>
      </c>
      <c r="G56" s="333" t="s">
        <v>701</v>
      </c>
      <c r="H56" s="333" t="s">
        <v>6249</v>
      </c>
      <c r="I56" s="316" t="str">
        <f t="shared" si="2"/>
        <v>INSERT INTO UPK_TEST.upk_k60.k60_press_buno_link (buno_id, k60_buno_id, created_date, created_tantou_id) VALUES (1761, 1854, GETDATE(), 999);</v>
      </c>
    </row>
    <row r="57" spans="1:9">
      <c r="A57" s="316" t="s">
        <v>4714</v>
      </c>
      <c r="B57" s="328" t="str">
        <f t="shared" si="0"/>
        <v>1854</v>
      </c>
      <c r="C57" s="316" t="s">
        <v>702</v>
      </c>
      <c r="D57" s="316" t="str">
        <f t="shared" si="1"/>
        <v>1762</v>
      </c>
      <c r="E57" s="316" t="s">
        <v>392</v>
      </c>
      <c r="F57" s="316" t="s">
        <v>5833</v>
      </c>
      <c r="G57" s="333" t="s">
        <v>702</v>
      </c>
      <c r="H57" s="333" t="s">
        <v>6250</v>
      </c>
      <c r="I57" s="316" t="str">
        <f t="shared" si="2"/>
        <v>INSERT INTO UPK_TEST.upk_k60.k60_press_buno_link (buno_id, k60_buno_id, created_date, created_tantou_id) VALUES (1762, 1854, GETDATE(), 999);</v>
      </c>
    </row>
    <row r="58" spans="1:9">
      <c r="A58" s="316" t="s">
        <v>4716</v>
      </c>
      <c r="B58" s="328" t="str">
        <f t="shared" si="0"/>
        <v>1856</v>
      </c>
      <c r="C58" s="316" t="s">
        <v>705</v>
      </c>
      <c r="D58" s="316" t="str">
        <f t="shared" si="1"/>
        <v>1763</v>
      </c>
      <c r="E58" s="316" t="s">
        <v>393</v>
      </c>
      <c r="F58" s="316" t="s">
        <v>5834</v>
      </c>
      <c r="G58" s="333" t="s">
        <v>705</v>
      </c>
      <c r="H58" s="333" t="s">
        <v>6251</v>
      </c>
      <c r="I58" s="316" t="str">
        <f t="shared" si="2"/>
        <v>INSERT INTO UPK_TEST.upk_k60.k60_press_buno_link (buno_id, k60_buno_id, created_date, created_tantou_id) VALUES (1763, 1856, GETDATE(), 999);</v>
      </c>
    </row>
    <row r="59" spans="1:9">
      <c r="A59" s="316" t="s">
        <v>4716</v>
      </c>
      <c r="B59" s="328" t="str">
        <f t="shared" si="0"/>
        <v>1856</v>
      </c>
      <c r="C59" s="316" t="s">
        <v>706</v>
      </c>
      <c r="D59" s="316" t="str">
        <f t="shared" si="1"/>
        <v>1764</v>
      </c>
      <c r="E59" s="316" t="s">
        <v>394</v>
      </c>
      <c r="F59" s="316" t="s">
        <v>5835</v>
      </c>
      <c r="G59" s="333" t="s">
        <v>706</v>
      </c>
      <c r="H59" s="333" t="s">
        <v>6252</v>
      </c>
      <c r="I59" s="316" t="str">
        <f t="shared" si="2"/>
        <v>INSERT INTO UPK_TEST.upk_k60.k60_press_buno_link (buno_id, k60_buno_id, created_date, created_tantou_id) VALUES (1764, 1856, GETDATE(), 999);</v>
      </c>
    </row>
    <row r="60" spans="1:9">
      <c r="A60" s="320" t="s">
        <v>4723</v>
      </c>
      <c r="B60" s="328" t="str">
        <f t="shared" si="0"/>
        <v>1863</v>
      </c>
      <c r="C60" s="321" t="s">
        <v>715</v>
      </c>
      <c r="D60" s="316" t="str">
        <f t="shared" si="1"/>
        <v>1765</v>
      </c>
      <c r="E60" s="316" t="s">
        <v>395</v>
      </c>
      <c r="F60" s="316" t="s">
        <v>5836</v>
      </c>
      <c r="G60" s="333" t="s">
        <v>715</v>
      </c>
      <c r="H60" s="333" t="s">
        <v>6253</v>
      </c>
      <c r="I60" s="316" t="str">
        <f t="shared" si="2"/>
        <v>INSERT INTO UPK_TEST.upk_k60.k60_press_buno_link (buno_id, k60_buno_id, created_date, created_tantou_id) VALUES (1765, 1863, GETDATE(), 999);</v>
      </c>
    </row>
    <row r="61" spans="1:9">
      <c r="A61" s="320" t="s">
        <v>4723</v>
      </c>
      <c r="B61" s="328" t="str">
        <f t="shared" si="0"/>
        <v>1863</v>
      </c>
      <c r="C61" s="321" t="s">
        <v>716</v>
      </c>
      <c r="D61" s="316" t="str">
        <f t="shared" si="1"/>
        <v>1766</v>
      </c>
      <c r="E61" s="316" t="s">
        <v>396</v>
      </c>
      <c r="F61" s="316" t="s">
        <v>5837</v>
      </c>
      <c r="G61" s="333" t="s">
        <v>716</v>
      </c>
      <c r="H61" s="333" t="s">
        <v>6254</v>
      </c>
      <c r="I61" s="316" t="str">
        <f t="shared" si="2"/>
        <v>INSERT INTO UPK_TEST.upk_k60.k60_press_buno_link (buno_id, k60_buno_id, created_date, created_tantou_id) VALUES (1766, 1863, GETDATE(), 999);</v>
      </c>
    </row>
    <row r="62" spans="1:9">
      <c r="A62" s="316" t="s">
        <v>4715</v>
      </c>
      <c r="B62" s="328" t="str">
        <f t="shared" si="0"/>
        <v>1855</v>
      </c>
      <c r="C62" s="316" t="s">
        <v>703</v>
      </c>
      <c r="D62" s="316" t="str">
        <f t="shared" si="1"/>
        <v>1767</v>
      </c>
      <c r="E62" s="316" t="s">
        <v>397</v>
      </c>
      <c r="F62" s="316" t="s">
        <v>5838</v>
      </c>
      <c r="G62" s="333" t="s">
        <v>703</v>
      </c>
      <c r="H62" s="333" t="s">
        <v>6255</v>
      </c>
      <c r="I62" s="316" t="str">
        <f t="shared" si="2"/>
        <v>INSERT INTO UPK_TEST.upk_k60.k60_press_buno_link (buno_id, k60_buno_id, created_date, created_tantou_id) VALUES (1767, 1855, GETDATE(), 999);</v>
      </c>
    </row>
    <row r="63" spans="1:9">
      <c r="A63" s="316" t="s">
        <v>4715</v>
      </c>
      <c r="B63" s="328" t="str">
        <f t="shared" si="0"/>
        <v>1855</v>
      </c>
      <c r="C63" s="316" t="s">
        <v>704</v>
      </c>
      <c r="D63" s="316" t="str">
        <f t="shared" si="1"/>
        <v>1768</v>
      </c>
      <c r="E63" s="316" t="s">
        <v>398</v>
      </c>
      <c r="F63" s="316" t="s">
        <v>5839</v>
      </c>
      <c r="G63" s="333" t="s">
        <v>704</v>
      </c>
      <c r="H63" s="333" t="s">
        <v>6256</v>
      </c>
      <c r="I63" s="316" t="str">
        <f t="shared" si="2"/>
        <v>INSERT INTO UPK_TEST.upk_k60.k60_press_buno_link (buno_id, k60_buno_id, created_date, created_tantou_id) VALUES (1768, 1855, GETDATE(), 999);</v>
      </c>
    </row>
    <row r="64" spans="1:9">
      <c r="A64" s="316" t="s">
        <v>4717</v>
      </c>
      <c r="B64" s="328" t="str">
        <f t="shared" si="0"/>
        <v>1857</v>
      </c>
      <c r="C64" s="316" t="s">
        <v>707</v>
      </c>
      <c r="D64" s="316" t="str">
        <f t="shared" si="1"/>
        <v>1769</v>
      </c>
      <c r="E64" s="316" t="s">
        <v>399</v>
      </c>
      <c r="F64" s="316" t="s">
        <v>5840</v>
      </c>
      <c r="G64" s="333" t="s">
        <v>707</v>
      </c>
      <c r="H64" s="333" t="s">
        <v>6257</v>
      </c>
      <c r="I64" s="316" t="str">
        <f t="shared" si="2"/>
        <v>INSERT INTO UPK_TEST.upk_k60.k60_press_buno_link (buno_id, k60_buno_id, created_date, created_tantou_id) VALUES (1769, 1857, GETDATE(), 999);</v>
      </c>
    </row>
    <row r="65" spans="1:9">
      <c r="A65" s="316" t="s">
        <v>4717</v>
      </c>
      <c r="B65" s="328" t="str">
        <f t="shared" si="0"/>
        <v>1857</v>
      </c>
      <c r="C65" s="316" t="s">
        <v>708</v>
      </c>
      <c r="D65" s="316" t="str">
        <f t="shared" si="1"/>
        <v>1770</v>
      </c>
      <c r="E65" s="316" t="s">
        <v>5518</v>
      </c>
      <c r="F65" s="316" t="s">
        <v>5841</v>
      </c>
      <c r="G65" s="333" t="s">
        <v>708</v>
      </c>
      <c r="H65" s="333" t="s">
        <v>6258</v>
      </c>
      <c r="I65" s="316" t="str">
        <f t="shared" si="2"/>
        <v>INSERT INTO UPK_TEST.upk_k60.k60_press_buno_link (buno_id, k60_buno_id, created_date, created_tantou_id) VALUES (1770, 1857, GETDATE(), 999);</v>
      </c>
    </row>
    <row r="66" spans="1:9">
      <c r="A66" s="316" t="s">
        <v>2961</v>
      </c>
      <c r="B66" s="328" t="str">
        <f t="shared" si="0"/>
        <v>1559</v>
      </c>
      <c r="C66" s="316" t="s">
        <v>516</v>
      </c>
      <c r="D66" s="316" t="str">
        <f t="shared" si="1"/>
        <v>1771</v>
      </c>
      <c r="E66" s="316" t="s">
        <v>5519</v>
      </c>
      <c r="F66" s="316" t="s">
        <v>5842</v>
      </c>
      <c r="G66" s="333" t="s">
        <v>516</v>
      </c>
      <c r="H66" s="333" t="s">
        <v>6259</v>
      </c>
      <c r="I66" s="316" t="str">
        <f t="shared" si="2"/>
        <v>INSERT INTO UPK_TEST.upk_k60.k60_press_buno_link (buno_id, k60_buno_id, created_date, created_tantou_id) VALUES (1771, 1559, GETDATE(), 999);</v>
      </c>
    </row>
    <row r="67" spans="1:9">
      <c r="A67" s="316" t="s">
        <v>2961</v>
      </c>
      <c r="B67" s="328" t="str">
        <f t="shared" si="0"/>
        <v>1559</v>
      </c>
      <c r="C67" s="316" t="s">
        <v>517</v>
      </c>
      <c r="D67" s="316" t="str">
        <f t="shared" si="1"/>
        <v>1772</v>
      </c>
      <c r="E67" s="316" t="s">
        <v>400</v>
      </c>
      <c r="F67" s="316" t="s">
        <v>5843</v>
      </c>
      <c r="G67" s="333" t="s">
        <v>517</v>
      </c>
      <c r="H67" s="333" t="s">
        <v>6260</v>
      </c>
      <c r="I67" s="316" t="str">
        <f t="shared" si="2"/>
        <v>INSERT INTO UPK_TEST.upk_k60.k60_press_buno_link (buno_id, k60_buno_id, created_date, created_tantou_id) VALUES (1772, 1559, GETDATE(), 999);</v>
      </c>
    </row>
    <row r="68" spans="1:9">
      <c r="A68" s="316" t="s">
        <v>4724</v>
      </c>
      <c r="B68" s="328" t="str">
        <f t="shared" ref="B68:B131" si="3">VLOOKUP($A68,$E$4:$F$2001,2,FALSE)</f>
        <v>1864</v>
      </c>
      <c r="C68" s="316" t="s">
        <v>717</v>
      </c>
      <c r="D68" s="316" t="str">
        <f t="shared" ref="D68:D131" si="4">VLOOKUP($C68,$G$4:$H$2001,2,FALSE)</f>
        <v>1773</v>
      </c>
      <c r="E68" s="316" t="s">
        <v>5520</v>
      </c>
      <c r="F68" s="316" t="s">
        <v>5844</v>
      </c>
      <c r="G68" s="333" t="s">
        <v>717</v>
      </c>
      <c r="H68" s="333" t="s">
        <v>6261</v>
      </c>
      <c r="I68" s="316" t="str">
        <f t="shared" ref="I68:I131" si="5">$S$1&amp;$D68&amp;", "&amp;$B68&amp;", GETDATE(), 999);"</f>
        <v>INSERT INTO UPK_TEST.upk_k60.k60_press_buno_link (buno_id, k60_buno_id, created_date, created_tantou_id) VALUES (1773, 1864, GETDATE(), 999);</v>
      </c>
    </row>
    <row r="69" spans="1:9">
      <c r="A69" s="316" t="s">
        <v>4724</v>
      </c>
      <c r="B69" s="328" t="str">
        <f t="shared" si="3"/>
        <v>1864</v>
      </c>
      <c r="C69" s="316" t="s">
        <v>718</v>
      </c>
      <c r="D69" s="316" t="str">
        <f t="shared" si="4"/>
        <v>1774</v>
      </c>
      <c r="E69" s="316" t="s">
        <v>5521</v>
      </c>
      <c r="F69" s="316" t="s">
        <v>5845</v>
      </c>
      <c r="G69" s="333" t="s">
        <v>718</v>
      </c>
      <c r="H69" s="333" t="s">
        <v>6262</v>
      </c>
      <c r="I69" s="316" t="str">
        <f t="shared" si="5"/>
        <v>INSERT INTO UPK_TEST.upk_k60.k60_press_buno_link (buno_id, k60_buno_id, created_date, created_tantou_id) VALUES (1774, 1864, GETDATE(), 999);</v>
      </c>
    </row>
    <row r="70" spans="1:9">
      <c r="A70" s="316" t="s">
        <v>900</v>
      </c>
      <c r="B70" s="328" t="str">
        <f t="shared" si="3"/>
        <v>2132</v>
      </c>
      <c r="C70" s="316" t="s">
        <v>1279</v>
      </c>
      <c r="D70" s="316" t="str">
        <f t="shared" si="4"/>
        <v>1775</v>
      </c>
      <c r="E70" s="316" t="s">
        <v>5522</v>
      </c>
      <c r="F70" s="316" t="s">
        <v>5846</v>
      </c>
      <c r="G70" s="333" t="s">
        <v>1279</v>
      </c>
      <c r="H70" s="333" t="s">
        <v>6263</v>
      </c>
      <c r="I70" s="316" t="str">
        <f t="shared" si="5"/>
        <v>INSERT INTO UPK_TEST.upk_k60.k60_press_buno_link (buno_id, k60_buno_id, created_date, created_tantou_id) VALUES (1775, 2132, GETDATE(), 999);</v>
      </c>
    </row>
    <row r="71" spans="1:9">
      <c r="A71" s="316" t="s">
        <v>5572</v>
      </c>
      <c r="B71" s="328" t="str">
        <f t="shared" si="3"/>
        <v>1475</v>
      </c>
      <c r="C71" s="316" t="s">
        <v>1280</v>
      </c>
      <c r="D71" s="316" t="str">
        <f t="shared" si="4"/>
        <v>1776</v>
      </c>
      <c r="E71" s="316" t="s">
        <v>401</v>
      </c>
      <c r="F71" s="316" t="s">
        <v>5847</v>
      </c>
      <c r="G71" s="333" t="s">
        <v>1280</v>
      </c>
      <c r="H71" s="333" t="s">
        <v>6264</v>
      </c>
      <c r="I71" s="316" t="str">
        <f t="shared" si="5"/>
        <v>INSERT INTO UPK_TEST.upk_k60.k60_press_buno_link (buno_id, k60_buno_id, created_date, created_tantou_id) VALUES (1776, 1475, GETDATE(), 999);</v>
      </c>
    </row>
    <row r="72" spans="1:9">
      <c r="A72" s="316" t="s">
        <v>5572</v>
      </c>
      <c r="B72" s="328" t="str">
        <f t="shared" si="3"/>
        <v>1475</v>
      </c>
      <c r="C72" s="316" t="s">
        <v>1281</v>
      </c>
      <c r="D72" s="316" t="str">
        <f t="shared" si="4"/>
        <v>1777</v>
      </c>
      <c r="E72" s="316" t="s">
        <v>402</v>
      </c>
      <c r="F72" s="316" t="s">
        <v>5848</v>
      </c>
      <c r="G72" s="333" t="s">
        <v>1281</v>
      </c>
      <c r="H72" s="333" t="s">
        <v>6265</v>
      </c>
      <c r="I72" s="316" t="str">
        <f t="shared" si="5"/>
        <v>INSERT INTO UPK_TEST.upk_k60.k60_press_buno_link (buno_id, k60_buno_id, created_date, created_tantou_id) VALUES (1777, 1475, GETDATE(), 999);</v>
      </c>
    </row>
    <row r="73" spans="1:9">
      <c r="A73" s="316" t="s">
        <v>669</v>
      </c>
      <c r="B73" s="328" t="str">
        <f t="shared" si="3"/>
        <v>1804</v>
      </c>
      <c r="C73" s="316" t="s">
        <v>1282</v>
      </c>
      <c r="D73" s="316" t="str">
        <f t="shared" si="4"/>
        <v>1778</v>
      </c>
      <c r="E73" s="316" t="s">
        <v>403</v>
      </c>
      <c r="F73" s="316" t="s">
        <v>5849</v>
      </c>
      <c r="G73" s="333" t="s">
        <v>1282</v>
      </c>
      <c r="H73" s="333" t="s">
        <v>6266</v>
      </c>
      <c r="I73" s="316" t="str">
        <f t="shared" si="5"/>
        <v>INSERT INTO UPK_TEST.upk_k60.k60_press_buno_link (buno_id, k60_buno_id, created_date, created_tantou_id) VALUES (1778, 1804, GETDATE(), 999);</v>
      </c>
    </row>
    <row r="74" spans="1:9">
      <c r="A74" s="316" t="s">
        <v>667</v>
      </c>
      <c r="B74" s="328" t="str">
        <f t="shared" si="3"/>
        <v>1802</v>
      </c>
      <c r="C74" s="316" t="s">
        <v>1283</v>
      </c>
      <c r="D74" s="316" t="str">
        <f t="shared" si="4"/>
        <v>1779</v>
      </c>
      <c r="E74" s="316" t="s">
        <v>404</v>
      </c>
      <c r="F74" s="316" t="s">
        <v>5850</v>
      </c>
      <c r="G74" s="333" t="s">
        <v>1283</v>
      </c>
      <c r="H74" s="333" t="s">
        <v>6267</v>
      </c>
      <c r="I74" s="316" t="str">
        <f t="shared" si="5"/>
        <v>INSERT INTO UPK_TEST.upk_k60.k60_press_buno_link (buno_id, k60_buno_id, created_date, created_tantou_id) VALUES (1779, 1802, GETDATE(), 999);</v>
      </c>
    </row>
    <row r="75" spans="1:9">
      <c r="A75" s="316" t="s">
        <v>5579</v>
      </c>
      <c r="B75" s="328" t="str">
        <f t="shared" si="3"/>
        <v>1486</v>
      </c>
      <c r="C75" s="316" t="s">
        <v>1284</v>
      </c>
      <c r="D75" s="316" t="str">
        <f t="shared" si="4"/>
        <v>1780</v>
      </c>
      <c r="E75" s="316" t="s">
        <v>405</v>
      </c>
      <c r="F75" s="316" t="s">
        <v>5851</v>
      </c>
      <c r="G75" s="333" t="s">
        <v>1284</v>
      </c>
      <c r="H75" s="333" t="s">
        <v>6268</v>
      </c>
      <c r="I75" s="316" t="str">
        <f t="shared" si="5"/>
        <v>INSERT INTO UPK_TEST.upk_k60.k60_press_buno_link (buno_id, k60_buno_id, created_date, created_tantou_id) VALUES (1780, 1486, GETDATE(), 999);</v>
      </c>
    </row>
    <row r="76" spans="1:9">
      <c r="A76" s="316" t="s">
        <v>5579</v>
      </c>
      <c r="B76" s="328" t="str">
        <f t="shared" si="3"/>
        <v>1486</v>
      </c>
      <c r="C76" s="316" t="s">
        <v>1285</v>
      </c>
      <c r="D76" s="316" t="str">
        <f t="shared" si="4"/>
        <v>1781</v>
      </c>
      <c r="E76" s="316" t="s">
        <v>5523</v>
      </c>
      <c r="F76" s="316" t="s">
        <v>5852</v>
      </c>
      <c r="G76" s="333" t="s">
        <v>1285</v>
      </c>
      <c r="H76" s="333" t="s">
        <v>6269</v>
      </c>
      <c r="I76" s="316" t="str">
        <f t="shared" si="5"/>
        <v>INSERT INTO UPK_TEST.upk_k60.k60_press_buno_link (buno_id, k60_buno_id, created_date, created_tantou_id) VALUES (1781, 1486, GETDATE(), 999);</v>
      </c>
    </row>
    <row r="77" spans="1:9">
      <c r="A77" s="316" t="s">
        <v>3255</v>
      </c>
      <c r="B77" s="328" t="str">
        <f t="shared" si="3"/>
        <v>1812</v>
      </c>
      <c r="C77" s="316" t="s">
        <v>1286</v>
      </c>
      <c r="D77" s="316" t="str">
        <f t="shared" si="4"/>
        <v>1782</v>
      </c>
      <c r="E77" s="316" t="s">
        <v>5524</v>
      </c>
      <c r="F77" s="316" t="s">
        <v>5853</v>
      </c>
      <c r="G77" s="333" t="s">
        <v>1286</v>
      </c>
      <c r="H77" s="333" t="s">
        <v>6270</v>
      </c>
      <c r="I77" s="316" t="str">
        <f t="shared" si="5"/>
        <v>INSERT INTO UPK_TEST.upk_k60.k60_press_buno_link (buno_id, k60_buno_id, created_date, created_tantou_id) VALUES (1782, 1812, GETDATE(), 999);</v>
      </c>
    </row>
    <row r="78" spans="1:9">
      <c r="A78" s="316" t="s">
        <v>3255</v>
      </c>
      <c r="B78" s="328" t="str">
        <f t="shared" si="3"/>
        <v>1812</v>
      </c>
      <c r="C78" s="316" t="s">
        <v>1287</v>
      </c>
      <c r="D78" s="316" t="str">
        <f t="shared" si="4"/>
        <v>1783</v>
      </c>
      <c r="E78" s="316" t="s">
        <v>5525</v>
      </c>
      <c r="F78" s="316" t="s">
        <v>5854</v>
      </c>
      <c r="G78" s="333" t="s">
        <v>1287</v>
      </c>
      <c r="H78" s="333" t="s">
        <v>6271</v>
      </c>
      <c r="I78" s="316" t="str">
        <f t="shared" si="5"/>
        <v>INSERT INTO UPK_TEST.upk_k60.k60_press_buno_link (buno_id, k60_buno_id, created_date, created_tantou_id) VALUES (1783, 1812, GETDATE(), 999);</v>
      </c>
    </row>
    <row r="79" spans="1:9">
      <c r="A79" s="316" t="s">
        <v>793</v>
      </c>
      <c r="B79" s="328" t="str">
        <f t="shared" si="3"/>
        <v>1980</v>
      </c>
      <c r="C79" s="316" t="s">
        <v>1288</v>
      </c>
      <c r="D79" s="316" t="str">
        <f t="shared" si="4"/>
        <v>1784</v>
      </c>
      <c r="E79" s="316" t="s">
        <v>5526</v>
      </c>
      <c r="F79" s="316" t="s">
        <v>5855</v>
      </c>
      <c r="G79" s="333" t="s">
        <v>1288</v>
      </c>
      <c r="H79" s="333" t="s">
        <v>6272</v>
      </c>
      <c r="I79" s="316" t="str">
        <f t="shared" si="5"/>
        <v>INSERT INTO UPK_TEST.upk_k60.k60_press_buno_link (buno_id, k60_buno_id, created_date, created_tantou_id) VALUES (1784, 1980, GETDATE(), 999);</v>
      </c>
    </row>
    <row r="80" spans="1:9">
      <c r="A80" s="316" t="s">
        <v>791</v>
      </c>
      <c r="B80" s="328" t="str">
        <f t="shared" si="3"/>
        <v>1978</v>
      </c>
      <c r="C80" s="316" t="s">
        <v>1289</v>
      </c>
      <c r="D80" s="316" t="str">
        <f t="shared" si="4"/>
        <v>1785</v>
      </c>
      <c r="E80" s="316" t="s">
        <v>406</v>
      </c>
      <c r="F80" s="316" t="s">
        <v>5856</v>
      </c>
      <c r="G80" s="333" t="s">
        <v>1289</v>
      </c>
      <c r="H80" s="333" t="s">
        <v>6273</v>
      </c>
      <c r="I80" s="316" t="str">
        <f t="shared" si="5"/>
        <v>INSERT INTO UPK_TEST.upk_k60.k60_press_buno_link (buno_id, k60_buno_id, created_date, created_tantou_id) VALUES (1785, 1978, GETDATE(), 999);</v>
      </c>
    </row>
    <row r="81" spans="1:9">
      <c r="A81" s="316" t="s">
        <v>5585</v>
      </c>
      <c r="B81" s="328" t="str">
        <f t="shared" si="3"/>
        <v>1496</v>
      </c>
      <c r="C81" s="316" t="s">
        <v>1290</v>
      </c>
      <c r="D81" s="316" t="str">
        <f t="shared" si="4"/>
        <v>1786</v>
      </c>
      <c r="E81" s="316" t="s">
        <v>407</v>
      </c>
      <c r="F81" s="316" t="s">
        <v>5857</v>
      </c>
      <c r="G81" s="333" t="s">
        <v>1290</v>
      </c>
      <c r="H81" s="333" t="s">
        <v>6274</v>
      </c>
      <c r="I81" s="316" t="str">
        <f t="shared" si="5"/>
        <v>INSERT INTO UPK_TEST.upk_k60.k60_press_buno_link (buno_id, k60_buno_id, created_date, created_tantou_id) VALUES (1786, 1496, GETDATE(), 999);</v>
      </c>
    </row>
    <row r="82" spans="1:9">
      <c r="A82" s="316" t="s">
        <v>5585</v>
      </c>
      <c r="B82" s="328" t="str">
        <f t="shared" si="3"/>
        <v>1496</v>
      </c>
      <c r="C82" s="316" t="s">
        <v>1291</v>
      </c>
      <c r="D82" s="316" t="str">
        <f t="shared" si="4"/>
        <v>1787</v>
      </c>
      <c r="E82" s="316" t="s">
        <v>5527</v>
      </c>
      <c r="F82" s="316" t="s">
        <v>5858</v>
      </c>
      <c r="G82" s="333" t="s">
        <v>1291</v>
      </c>
      <c r="H82" s="333" t="s">
        <v>6275</v>
      </c>
      <c r="I82" s="316" t="str">
        <f t="shared" si="5"/>
        <v>INSERT INTO UPK_TEST.upk_k60.k60_press_buno_link (buno_id, k60_buno_id, created_date, created_tantou_id) VALUES (1787, 1496, GETDATE(), 999);</v>
      </c>
    </row>
    <row r="83" spans="1:9">
      <c r="A83" s="316" t="s">
        <v>3237</v>
      </c>
      <c r="B83" s="328" t="str">
        <f t="shared" si="3"/>
        <v>1798</v>
      </c>
      <c r="C83" s="316" t="s">
        <v>1292</v>
      </c>
      <c r="D83" s="316" t="str">
        <f t="shared" si="4"/>
        <v>1788</v>
      </c>
      <c r="E83" s="316" t="s">
        <v>5528</v>
      </c>
      <c r="F83" s="316" t="s">
        <v>5859</v>
      </c>
      <c r="G83" s="333" t="s">
        <v>1292</v>
      </c>
      <c r="H83" s="333" t="s">
        <v>6276</v>
      </c>
      <c r="I83" s="316" t="str">
        <f t="shared" si="5"/>
        <v>INSERT INTO UPK_TEST.upk_k60.k60_press_buno_link (buno_id, k60_buno_id, created_date, created_tantou_id) VALUES (1788, 1798, GETDATE(), 999);</v>
      </c>
    </row>
    <row r="84" spans="1:9">
      <c r="A84" s="316" t="s">
        <v>3237</v>
      </c>
      <c r="B84" s="328" t="str">
        <f t="shared" si="3"/>
        <v>1798</v>
      </c>
      <c r="C84" s="316" t="s">
        <v>1293</v>
      </c>
      <c r="D84" s="316" t="str">
        <f t="shared" si="4"/>
        <v>1789</v>
      </c>
      <c r="E84" s="316" t="s">
        <v>408</v>
      </c>
      <c r="F84" s="316" t="s">
        <v>5860</v>
      </c>
      <c r="G84" s="333" t="s">
        <v>1293</v>
      </c>
      <c r="H84" s="333" t="s">
        <v>6277</v>
      </c>
      <c r="I84" s="316" t="str">
        <f t="shared" si="5"/>
        <v>INSERT INTO UPK_TEST.upk_k60.k60_press_buno_link (buno_id, k60_buno_id, created_date, created_tantou_id) VALUES (1789, 1798, GETDATE(), 999);</v>
      </c>
    </row>
    <row r="85" spans="1:9">
      <c r="A85" s="316" t="s">
        <v>5753</v>
      </c>
      <c r="B85" s="328" t="str">
        <f t="shared" si="3"/>
        <v>2486</v>
      </c>
      <c r="C85" s="316" t="s">
        <v>196</v>
      </c>
      <c r="D85" s="316" t="str">
        <f t="shared" si="4"/>
        <v>1790</v>
      </c>
      <c r="E85" s="316" t="s">
        <v>409</v>
      </c>
      <c r="F85" s="316" t="s">
        <v>5861</v>
      </c>
      <c r="G85" s="333" t="s">
        <v>196</v>
      </c>
      <c r="H85" s="333" t="s">
        <v>6278</v>
      </c>
      <c r="I85" s="316" t="str">
        <f t="shared" si="5"/>
        <v>INSERT INTO UPK_TEST.upk_k60.k60_press_buno_link (buno_id, k60_buno_id, created_date, created_tantou_id) VALUES (1790, 2486, GETDATE(), 999);</v>
      </c>
    </row>
    <row r="86" spans="1:9">
      <c r="A86" s="316" t="s">
        <v>5753</v>
      </c>
      <c r="B86" s="328" t="str">
        <f t="shared" si="3"/>
        <v>2486</v>
      </c>
      <c r="C86" s="316" t="s">
        <v>197</v>
      </c>
      <c r="D86" s="316" t="str">
        <f t="shared" si="4"/>
        <v>1791</v>
      </c>
      <c r="E86" s="316" t="s">
        <v>410</v>
      </c>
      <c r="F86" s="316" t="s">
        <v>5862</v>
      </c>
      <c r="G86" s="333" t="s">
        <v>197</v>
      </c>
      <c r="H86" s="333" t="s">
        <v>6279</v>
      </c>
      <c r="I86" s="316" t="str">
        <f t="shared" si="5"/>
        <v>INSERT INTO UPK_TEST.upk_k60.k60_press_buno_link (buno_id, k60_buno_id, created_date, created_tantou_id) VALUES (1791, 2486, GETDATE(), 999);</v>
      </c>
    </row>
    <row r="87" spans="1:9">
      <c r="A87" s="316" t="s">
        <v>3241</v>
      </c>
      <c r="B87" s="328" t="str">
        <f t="shared" si="3"/>
        <v>1800</v>
      </c>
      <c r="C87" s="316" t="s">
        <v>1296</v>
      </c>
      <c r="D87" s="316" t="str">
        <f t="shared" si="4"/>
        <v>1792</v>
      </c>
      <c r="E87" s="316" t="s">
        <v>411</v>
      </c>
      <c r="F87" s="316" t="s">
        <v>5863</v>
      </c>
      <c r="G87" s="333" t="s">
        <v>1296</v>
      </c>
      <c r="H87" s="333" t="s">
        <v>6280</v>
      </c>
      <c r="I87" s="316" t="str">
        <f t="shared" si="5"/>
        <v>INSERT INTO UPK_TEST.upk_k60.k60_press_buno_link (buno_id, k60_buno_id, created_date, created_tantou_id) VALUES (1792, 1800, GETDATE(), 999);</v>
      </c>
    </row>
    <row r="88" spans="1:9">
      <c r="A88" s="316" t="s">
        <v>3241</v>
      </c>
      <c r="B88" s="328" t="str">
        <f t="shared" si="3"/>
        <v>1800</v>
      </c>
      <c r="C88" s="316" t="s">
        <v>1297</v>
      </c>
      <c r="D88" s="316" t="str">
        <f t="shared" si="4"/>
        <v>1793</v>
      </c>
      <c r="E88" s="316" t="s">
        <v>5529</v>
      </c>
      <c r="F88" s="316" t="s">
        <v>5864</v>
      </c>
      <c r="G88" s="333" t="s">
        <v>1297</v>
      </c>
      <c r="H88" s="333" t="s">
        <v>6281</v>
      </c>
      <c r="I88" s="316" t="str">
        <f t="shared" si="5"/>
        <v>INSERT INTO UPK_TEST.upk_k60.k60_press_buno_link (buno_id, k60_buno_id, created_date, created_tantou_id) VALUES (1793, 1800, GETDATE(), 999);</v>
      </c>
    </row>
    <row r="89" spans="1:9">
      <c r="A89" s="316" t="s">
        <v>3251</v>
      </c>
      <c r="B89" s="328" t="str">
        <f t="shared" si="3"/>
        <v>1809</v>
      </c>
      <c r="C89" s="316" t="s">
        <v>1302</v>
      </c>
      <c r="D89" s="316" t="str">
        <f t="shared" si="4"/>
        <v>1794</v>
      </c>
      <c r="E89" s="316" t="s">
        <v>5530</v>
      </c>
      <c r="F89" s="316" t="s">
        <v>5865</v>
      </c>
      <c r="G89" s="333" t="s">
        <v>1302</v>
      </c>
      <c r="H89" s="333" t="s">
        <v>6282</v>
      </c>
      <c r="I89" s="316" t="str">
        <f t="shared" si="5"/>
        <v>INSERT INTO UPK_TEST.upk_k60.k60_press_buno_link (buno_id, k60_buno_id, created_date, created_tantou_id) VALUES (1794, 1809, GETDATE(), 999);</v>
      </c>
    </row>
    <row r="90" spans="1:9">
      <c r="A90" s="316" t="s">
        <v>3251</v>
      </c>
      <c r="B90" s="328" t="str">
        <f t="shared" si="3"/>
        <v>1809</v>
      </c>
      <c r="C90" s="316" t="s">
        <v>1303</v>
      </c>
      <c r="D90" s="316" t="str">
        <f t="shared" si="4"/>
        <v>1795</v>
      </c>
      <c r="E90" s="316" t="s">
        <v>5531</v>
      </c>
      <c r="F90" s="316" t="s">
        <v>5866</v>
      </c>
      <c r="G90" s="333" t="s">
        <v>1303</v>
      </c>
      <c r="H90" s="333" t="s">
        <v>6283</v>
      </c>
      <c r="I90" s="316" t="str">
        <f t="shared" si="5"/>
        <v>INSERT INTO UPK_TEST.upk_k60.k60_press_buno_link (buno_id, k60_buno_id, created_date, created_tantou_id) VALUES (1795, 1809, GETDATE(), 999);</v>
      </c>
    </row>
    <row r="91" spans="1:9">
      <c r="A91" s="316" t="s">
        <v>1106</v>
      </c>
      <c r="B91" s="328" t="str">
        <f t="shared" si="3"/>
        <v>2384</v>
      </c>
      <c r="C91" s="316" t="s">
        <v>1304</v>
      </c>
      <c r="D91" s="316" t="str">
        <f t="shared" si="4"/>
        <v>1796</v>
      </c>
      <c r="E91" s="316" t="s">
        <v>412</v>
      </c>
      <c r="F91" s="316" t="s">
        <v>5867</v>
      </c>
      <c r="G91" s="333" t="s">
        <v>1304</v>
      </c>
      <c r="H91" s="333" t="s">
        <v>6284</v>
      </c>
      <c r="I91" s="316" t="str">
        <f t="shared" si="5"/>
        <v>INSERT INTO UPK_TEST.upk_k60.k60_press_buno_link (buno_id, k60_buno_id, created_date, created_tantou_id) VALUES (1796, 2384, GETDATE(), 999);</v>
      </c>
    </row>
    <row r="92" spans="1:9">
      <c r="A92" s="316" t="s">
        <v>1104</v>
      </c>
      <c r="B92" s="328" t="str">
        <f t="shared" si="3"/>
        <v>2382</v>
      </c>
      <c r="C92" s="316" t="s">
        <v>1305</v>
      </c>
      <c r="D92" s="316" t="str">
        <f t="shared" si="4"/>
        <v>1797</v>
      </c>
      <c r="E92" s="316" t="s">
        <v>413</v>
      </c>
      <c r="F92" s="316" t="s">
        <v>5868</v>
      </c>
      <c r="G92" s="333" t="s">
        <v>1305</v>
      </c>
      <c r="H92" s="333" t="s">
        <v>6285</v>
      </c>
      <c r="I92" s="316" t="str">
        <f t="shared" si="5"/>
        <v>INSERT INTO UPK_TEST.upk_k60.k60_press_buno_link (buno_id, k60_buno_id, created_date, created_tantou_id) VALUES (1797, 2382, GETDATE(), 999);</v>
      </c>
    </row>
    <row r="93" spans="1:9">
      <c r="A93" s="316" t="s">
        <v>1184</v>
      </c>
      <c r="B93" s="328" t="str">
        <f t="shared" si="3"/>
        <v>2501</v>
      </c>
      <c r="C93" s="316" t="s">
        <v>1308</v>
      </c>
      <c r="D93" s="316" t="str">
        <f t="shared" si="4"/>
        <v>1798</v>
      </c>
      <c r="E93" s="316" t="s">
        <v>5532</v>
      </c>
      <c r="F93" s="316" t="s">
        <v>5869</v>
      </c>
      <c r="G93" s="333" t="s">
        <v>1308</v>
      </c>
      <c r="H93" s="333" t="s">
        <v>6286</v>
      </c>
      <c r="I93" s="316" t="str">
        <f t="shared" si="5"/>
        <v>INSERT INTO UPK_TEST.upk_k60.k60_press_buno_link (buno_id, k60_buno_id, created_date, created_tantou_id) VALUES (1798, 2501, GETDATE(), 999);</v>
      </c>
    </row>
    <row r="94" spans="1:9">
      <c r="A94" s="316" t="s">
        <v>5577</v>
      </c>
      <c r="B94" s="328" t="str">
        <f t="shared" si="3"/>
        <v>1484</v>
      </c>
      <c r="C94" s="316" t="s">
        <v>1315</v>
      </c>
      <c r="D94" s="316" t="str">
        <f t="shared" si="4"/>
        <v>1799</v>
      </c>
      <c r="E94" s="316" t="s">
        <v>414</v>
      </c>
      <c r="F94" s="316" t="s">
        <v>5870</v>
      </c>
      <c r="G94" s="333" t="s">
        <v>1315</v>
      </c>
      <c r="H94" s="333" t="s">
        <v>6287</v>
      </c>
      <c r="I94" s="316" t="str">
        <f t="shared" si="5"/>
        <v>INSERT INTO UPK_TEST.upk_k60.k60_press_buno_link (buno_id, k60_buno_id, created_date, created_tantou_id) VALUES (1799, 1484, GETDATE(), 999);</v>
      </c>
    </row>
    <row r="95" spans="1:9">
      <c r="A95" s="316" t="s">
        <v>5577</v>
      </c>
      <c r="B95" s="328" t="str">
        <f t="shared" si="3"/>
        <v>1484</v>
      </c>
      <c r="C95" s="316" t="s">
        <v>1348</v>
      </c>
      <c r="D95" s="316" t="str">
        <f t="shared" si="4"/>
        <v>1800</v>
      </c>
      <c r="E95" s="316" t="s">
        <v>415</v>
      </c>
      <c r="F95" s="316" t="s">
        <v>5871</v>
      </c>
      <c r="G95" s="333" t="s">
        <v>1348</v>
      </c>
      <c r="H95" s="333" t="s">
        <v>6288</v>
      </c>
      <c r="I95" s="316" t="str">
        <f t="shared" si="5"/>
        <v>INSERT INTO UPK_TEST.upk_k60.k60_press_buno_link (buno_id, k60_buno_id, created_date, created_tantou_id) VALUES (1800, 1484, GETDATE(), 999);</v>
      </c>
    </row>
    <row r="96" spans="1:9">
      <c r="A96" s="316" t="s">
        <v>474</v>
      </c>
      <c r="B96" s="328" t="str">
        <f t="shared" si="3"/>
        <v>1492</v>
      </c>
      <c r="C96" s="316" t="s">
        <v>1309</v>
      </c>
      <c r="D96" s="316" t="str">
        <f t="shared" si="4"/>
        <v>1801</v>
      </c>
      <c r="E96" s="316" t="s">
        <v>416</v>
      </c>
      <c r="F96" s="316" t="s">
        <v>5872</v>
      </c>
      <c r="G96" s="333" t="s">
        <v>1309</v>
      </c>
      <c r="H96" s="333" t="s">
        <v>6289</v>
      </c>
      <c r="I96" s="316" t="str">
        <f t="shared" si="5"/>
        <v>INSERT INTO UPK_TEST.upk_k60.k60_press_buno_link (buno_id, k60_buno_id, created_date, created_tantou_id) VALUES (1801, 1492, GETDATE(), 999);</v>
      </c>
    </row>
    <row r="97" spans="1:9">
      <c r="A97" s="316" t="s">
        <v>1179</v>
      </c>
      <c r="B97" s="328" t="str">
        <f t="shared" si="3"/>
        <v>2490</v>
      </c>
      <c r="C97" s="316" t="s">
        <v>1311</v>
      </c>
      <c r="D97" s="316" t="str">
        <f t="shared" si="4"/>
        <v>1802</v>
      </c>
      <c r="E97" s="316" t="s">
        <v>417</v>
      </c>
      <c r="F97" s="316" t="s">
        <v>5873</v>
      </c>
      <c r="G97" s="333" t="s">
        <v>1311</v>
      </c>
      <c r="H97" s="333" t="s">
        <v>6290</v>
      </c>
      <c r="I97" s="316" t="str">
        <f t="shared" si="5"/>
        <v>INSERT INTO UPK_TEST.upk_k60.k60_press_buno_link (buno_id, k60_buno_id, created_date, created_tantou_id) VALUES (1802, 2490, GETDATE(), 999);</v>
      </c>
    </row>
    <row r="98" spans="1:9">
      <c r="A98" s="316" t="s">
        <v>472</v>
      </c>
      <c r="B98" s="328" t="str">
        <f t="shared" si="3"/>
        <v>1481</v>
      </c>
      <c r="C98" s="316" t="s">
        <v>1314</v>
      </c>
      <c r="D98" s="316" t="str">
        <f t="shared" si="4"/>
        <v>1803</v>
      </c>
      <c r="E98" s="316" t="s">
        <v>418</v>
      </c>
      <c r="F98" s="316" t="s">
        <v>5874</v>
      </c>
      <c r="G98" s="333" t="s">
        <v>1314</v>
      </c>
      <c r="H98" s="333" t="s">
        <v>6291</v>
      </c>
      <c r="I98" s="316" t="str">
        <f t="shared" si="5"/>
        <v>INSERT INTO UPK_TEST.upk_k60.k60_press_buno_link (buno_id, k60_buno_id, created_date, created_tantou_id) VALUES (1803, 1481, GETDATE(), 999);</v>
      </c>
    </row>
    <row r="99" spans="1:9">
      <c r="A99" s="316" t="s">
        <v>5722</v>
      </c>
      <c r="B99" s="328" t="str">
        <f t="shared" si="3"/>
        <v>2380</v>
      </c>
      <c r="C99" s="316" t="s">
        <v>1316</v>
      </c>
      <c r="D99" s="316" t="str">
        <f t="shared" si="4"/>
        <v>1804</v>
      </c>
      <c r="E99" s="316" t="s">
        <v>419</v>
      </c>
      <c r="F99" s="316" t="s">
        <v>5875</v>
      </c>
      <c r="G99" s="333" t="s">
        <v>1316</v>
      </c>
      <c r="H99" s="333" t="s">
        <v>6292</v>
      </c>
      <c r="I99" s="316" t="str">
        <f t="shared" si="5"/>
        <v>INSERT INTO UPK_TEST.upk_k60.k60_press_buno_link (buno_id, k60_buno_id, created_date, created_tantou_id) VALUES (1804, 2380, GETDATE(), 999);</v>
      </c>
    </row>
    <row r="100" spans="1:9">
      <c r="A100" s="316" t="s">
        <v>5722</v>
      </c>
      <c r="B100" s="328" t="str">
        <f t="shared" si="3"/>
        <v>2380</v>
      </c>
      <c r="C100" s="316" t="s">
        <v>1317</v>
      </c>
      <c r="D100" s="316" t="str">
        <f t="shared" si="4"/>
        <v>1805</v>
      </c>
      <c r="E100" s="316" t="s">
        <v>420</v>
      </c>
      <c r="F100" s="316" t="s">
        <v>5876</v>
      </c>
      <c r="G100" s="333" t="s">
        <v>1317</v>
      </c>
      <c r="H100" s="333" t="s">
        <v>6293</v>
      </c>
      <c r="I100" s="316" t="str">
        <f t="shared" si="5"/>
        <v>INSERT INTO UPK_TEST.upk_k60.k60_press_buno_link (buno_id, k60_buno_id, created_date, created_tantou_id) VALUES (1805, 2380, GETDATE(), 999);</v>
      </c>
    </row>
    <row r="101" spans="1:9">
      <c r="A101" s="323" t="s">
        <v>5641</v>
      </c>
      <c r="B101" s="328" t="str">
        <f t="shared" si="3"/>
        <v>1996</v>
      </c>
      <c r="C101" s="323" t="s">
        <v>1322</v>
      </c>
      <c r="D101" s="316" t="str">
        <f t="shared" si="4"/>
        <v>1806</v>
      </c>
      <c r="E101" s="316" t="s">
        <v>5533</v>
      </c>
      <c r="F101" s="316" t="s">
        <v>5877</v>
      </c>
      <c r="G101" s="333" t="s">
        <v>1322</v>
      </c>
      <c r="H101" s="333" t="s">
        <v>6294</v>
      </c>
      <c r="I101" s="316" t="str">
        <f t="shared" si="5"/>
        <v>INSERT INTO UPK_TEST.upk_k60.k60_press_buno_link (buno_id, k60_buno_id, created_date, created_tantou_id) VALUES (1806, 1996, GETDATE(), 999);</v>
      </c>
    </row>
    <row r="102" spans="1:9">
      <c r="A102" s="323" t="s">
        <v>5641</v>
      </c>
      <c r="B102" s="328" t="str">
        <f t="shared" si="3"/>
        <v>1996</v>
      </c>
      <c r="C102" s="323" t="s">
        <v>1323</v>
      </c>
      <c r="D102" s="316" t="str">
        <f t="shared" si="4"/>
        <v>1807</v>
      </c>
      <c r="E102" s="316" t="s">
        <v>5534</v>
      </c>
      <c r="F102" s="316" t="s">
        <v>5878</v>
      </c>
      <c r="G102" s="333" t="s">
        <v>1323</v>
      </c>
      <c r="H102" s="333" t="s">
        <v>6295</v>
      </c>
      <c r="I102" s="316" t="str">
        <f t="shared" si="5"/>
        <v>INSERT INTO UPK_TEST.upk_k60.k60_press_buno_link (buno_id, k60_buno_id, created_date, created_tantou_id) VALUES (1807, 1996, GETDATE(), 999);</v>
      </c>
    </row>
    <row r="103" spans="1:9">
      <c r="A103" s="316" t="s">
        <v>5581</v>
      </c>
      <c r="B103" s="328" t="str">
        <f t="shared" si="3"/>
        <v>1488</v>
      </c>
      <c r="C103" s="316" t="s">
        <v>1324</v>
      </c>
      <c r="D103" s="316" t="str">
        <f t="shared" si="4"/>
        <v>1808</v>
      </c>
      <c r="E103" s="316" t="s">
        <v>5535</v>
      </c>
      <c r="F103" s="316" t="s">
        <v>5879</v>
      </c>
      <c r="G103" s="333" t="s">
        <v>1324</v>
      </c>
      <c r="H103" s="333" t="s">
        <v>6296</v>
      </c>
      <c r="I103" s="316" t="str">
        <f t="shared" si="5"/>
        <v>INSERT INTO UPK_TEST.upk_k60.k60_press_buno_link (buno_id, k60_buno_id, created_date, created_tantou_id) VALUES (1808, 1488, GETDATE(), 999);</v>
      </c>
    </row>
    <row r="104" spans="1:9">
      <c r="A104" s="316" t="s">
        <v>5581</v>
      </c>
      <c r="B104" s="328" t="str">
        <f t="shared" si="3"/>
        <v>1488</v>
      </c>
      <c r="C104" s="316" t="s">
        <v>1325</v>
      </c>
      <c r="D104" s="316" t="str">
        <f t="shared" si="4"/>
        <v>1809</v>
      </c>
      <c r="E104" s="316" t="s">
        <v>5536</v>
      </c>
      <c r="F104" s="316" t="s">
        <v>5880</v>
      </c>
      <c r="G104" s="333" t="s">
        <v>1325</v>
      </c>
      <c r="H104" s="333" t="s">
        <v>6297</v>
      </c>
      <c r="I104" s="316" t="str">
        <f t="shared" si="5"/>
        <v>INSERT INTO UPK_TEST.upk_k60.k60_press_buno_link (buno_id, k60_buno_id, created_date, created_tantou_id) VALUES (1809, 1488, GETDATE(), 999);</v>
      </c>
    </row>
    <row r="105" spans="1:9">
      <c r="A105" s="316" t="s">
        <v>5758</v>
      </c>
      <c r="B105" s="328" t="str">
        <f t="shared" si="3"/>
        <v>2493</v>
      </c>
      <c r="C105" s="316" t="s">
        <v>1326</v>
      </c>
      <c r="D105" s="316" t="str">
        <f t="shared" si="4"/>
        <v>1810</v>
      </c>
      <c r="E105" s="316" t="s">
        <v>5537</v>
      </c>
      <c r="F105" s="316" t="s">
        <v>5881</v>
      </c>
      <c r="G105" s="333" t="s">
        <v>1326</v>
      </c>
      <c r="H105" s="333" t="s">
        <v>6298</v>
      </c>
      <c r="I105" s="316" t="str">
        <f t="shared" si="5"/>
        <v>INSERT INTO UPK_TEST.upk_k60.k60_press_buno_link (buno_id, k60_buno_id, created_date, created_tantou_id) VALUES (1810, 2493, GETDATE(), 999);</v>
      </c>
    </row>
    <row r="106" spans="1:9">
      <c r="A106" s="316" t="s">
        <v>5758</v>
      </c>
      <c r="B106" s="328" t="str">
        <f t="shared" si="3"/>
        <v>2493</v>
      </c>
      <c r="C106" s="316" t="s">
        <v>1327</v>
      </c>
      <c r="D106" s="316" t="str">
        <f t="shared" si="4"/>
        <v>1811</v>
      </c>
      <c r="E106" s="316" t="s">
        <v>421</v>
      </c>
      <c r="F106" s="316" t="s">
        <v>5882</v>
      </c>
      <c r="G106" s="333" t="s">
        <v>1327</v>
      </c>
      <c r="H106" s="333" t="s">
        <v>6299</v>
      </c>
      <c r="I106" s="316" t="str">
        <f t="shared" si="5"/>
        <v>INSERT INTO UPK_TEST.upk_k60.k60_press_buno_link (buno_id, k60_buno_id, created_date, created_tantou_id) VALUES (1811, 2493, GETDATE(), 999);</v>
      </c>
    </row>
    <row r="107" spans="1:9">
      <c r="A107" s="316" t="s">
        <v>5760</v>
      </c>
      <c r="B107" s="328" t="str">
        <f t="shared" si="3"/>
        <v>2495</v>
      </c>
      <c r="C107" s="316" t="s">
        <v>1328</v>
      </c>
      <c r="D107" s="316" t="str">
        <f t="shared" si="4"/>
        <v>1812</v>
      </c>
      <c r="E107" s="316" t="s">
        <v>5538</v>
      </c>
      <c r="F107" s="316" t="s">
        <v>5883</v>
      </c>
      <c r="G107" s="333" t="s">
        <v>1328</v>
      </c>
      <c r="H107" s="333" t="s">
        <v>6300</v>
      </c>
      <c r="I107" s="316" t="str">
        <f t="shared" si="5"/>
        <v>INSERT INTO UPK_TEST.upk_k60.k60_press_buno_link (buno_id, k60_buno_id, created_date, created_tantou_id) VALUES (1812, 2495, GETDATE(), 999);</v>
      </c>
    </row>
    <row r="108" spans="1:9">
      <c r="A108" s="316" t="s">
        <v>5760</v>
      </c>
      <c r="B108" s="328" t="str">
        <f t="shared" si="3"/>
        <v>2495</v>
      </c>
      <c r="C108" s="316" t="s">
        <v>1329</v>
      </c>
      <c r="D108" s="316" t="str">
        <f t="shared" si="4"/>
        <v>1813</v>
      </c>
      <c r="E108" s="316" t="s">
        <v>5539</v>
      </c>
      <c r="F108" s="316" t="s">
        <v>5884</v>
      </c>
      <c r="G108" s="333" t="s">
        <v>1329</v>
      </c>
      <c r="H108" s="333" t="s">
        <v>6301</v>
      </c>
      <c r="I108" s="316" t="str">
        <f t="shared" si="5"/>
        <v>INSERT INTO UPK_TEST.upk_k60.k60_press_buno_link (buno_id, k60_buno_id, created_date, created_tantou_id) VALUES (1813, 2495, GETDATE(), 999);</v>
      </c>
    </row>
    <row r="109" spans="1:9">
      <c r="A109" s="316" t="s">
        <v>5583</v>
      </c>
      <c r="B109" s="328" t="str">
        <f t="shared" si="3"/>
        <v>1490</v>
      </c>
      <c r="C109" s="316" t="s">
        <v>1330</v>
      </c>
      <c r="D109" s="316" t="str">
        <f t="shared" si="4"/>
        <v>1814</v>
      </c>
      <c r="E109" s="316" t="s">
        <v>422</v>
      </c>
      <c r="F109" s="316" t="s">
        <v>5885</v>
      </c>
      <c r="G109" s="333" t="s">
        <v>1330</v>
      </c>
      <c r="H109" s="333" t="s">
        <v>6302</v>
      </c>
      <c r="I109" s="316" t="str">
        <f t="shared" si="5"/>
        <v>INSERT INTO UPK_TEST.upk_k60.k60_press_buno_link (buno_id, k60_buno_id, created_date, created_tantou_id) VALUES (1814, 1490, GETDATE(), 999);</v>
      </c>
    </row>
    <row r="110" spans="1:9">
      <c r="A110" s="316" t="s">
        <v>5583</v>
      </c>
      <c r="B110" s="328" t="str">
        <f t="shared" si="3"/>
        <v>1490</v>
      </c>
      <c r="C110" s="316" t="s">
        <v>1331</v>
      </c>
      <c r="D110" s="316" t="str">
        <f t="shared" si="4"/>
        <v>1815</v>
      </c>
      <c r="E110" s="316" t="s">
        <v>423</v>
      </c>
      <c r="F110" s="316" t="s">
        <v>5886</v>
      </c>
      <c r="G110" s="333" t="s">
        <v>1331</v>
      </c>
      <c r="H110" s="333" t="s">
        <v>6303</v>
      </c>
      <c r="I110" s="316" t="str">
        <f t="shared" si="5"/>
        <v>INSERT INTO UPK_TEST.upk_k60.k60_press_buno_link (buno_id, k60_buno_id, created_date, created_tantou_id) VALUES (1815, 1490, GETDATE(), 999);</v>
      </c>
    </row>
    <row r="111" spans="1:9">
      <c r="A111" s="316" t="s">
        <v>801</v>
      </c>
      <c r="B111" s="328" t="str">
        <f t="shared" si="3"/>
        <v>1994</v>
      </c>
      <c r="C111" s="316" t="s">
        <v>1332</v>
      </c>
      <c r="D111" s="316" t="str">
        <f t="shared" si="4"/>
        <v>1816</v>
      </c>
      <c r="E111" s="316" t="s">
        <v>5540</v>
      </c>
      <c r="F111" s="316" t="s">
        <v>5887</v>
      </c>
      <c r="G111" s="333" t="s">
        <v>1332</v>
      </c>
      <c r="H111" s="333" t="s">
        <v>6304</v>
      </c>
      <c r="I111" s="316" t="str">
        <f t="shared" si="5"/>
        <v>INSERT INTO UPK_TEST.upk_k60.k60_press_buno_link (buno_id, k60_buno_id, created_date, created_tantou_id) VALUES (1816, 1994, GETDATE(), 999);</v>
      </c>
    </row>
    <row r="112" spans="1:9">
      <c r="A112" s="316" t="s">
        <v>799</v>
      </c>
      <c r="B112" s="328" t="str">
        <f t="shared" si="3"/>
        <v>1992</v>
      </c>
      <c r="C112" s="316" t="s">
        <v>1333</v>
      </c>
      <c r="D112" s="316" t="str">
        <f t="shared" si="4"/>
        <v>1817</v>
      </c>
      <c r="E112" s="316" t="s">
        <v>5541</v>
      </c>
      <c r="F112" s="316" t="s">
        <v>5888</v>
      </c>
      <c r="G112" s="333" t="s">
        <v>1333</v>
      </c>
      <c r="H112" s="333" t="s">
        <v>6305</v>
      </c>
      <c r="I112" s="316" t="str">
        <f t="shared" si="5"/>
        <v>INSERT INTO UPK_TEST.upk_k60.k60_press_buno_link (buno_id, k60_buno_id, created_date, created_tantou_id) VALUES (1817, 1992, GETDATE(), 999);</v>
      </c>
    </row>
    <row r="113" spans="1:9">
      <c r="A113" s="316" t="s">
        <v>5719</v>
      </c>
      <c r="B113" s="328" t="str">
        <f t="shared" si="3"/>
        <v>2375</v>
      </c>
      <c r="C113" s="316" t="s">
        <v>1334</v>
      </c>
      <c r="D113" s="316" t="str">
        <f t="shared" si="4"/>
        <v>1818</v>
      </c>
      <c r="E113" s="316" t="s">
        <v>424</v>
      </c>
      <c r="F113" s="316" t="s">
        <v>5889</v>
      </c>
      <c r="G113" s="333" t="s">
        <v>1334</v>
      </c>
      <c r="H113" s="333" t="s">
        <v>6306</v>
      </c>
      <c r="I113" s="316" t="str">
        <f t="shared" si="5"/>
        <v>INSERT INTO UPK_TEST.upk_k60.k60_press_buno_link (buno_id, k60_buno_id, created_date, created_tantou_id) VALUES (1818, 2375, GETDATE(), 999);</v>
      </c>
    </row>
    <row r="114" spans="1:9">
      <c r="A114" s="316" t="s">
        <v>5719</v>
      </c>
      <c r="B114" s="328" t="str">
        <f t="shared" si="3"/>
        <v>2375</v>
      </c>
      <c r="C114" s="316" t="s">
        <v>1335</v>
      </c>
      <c r="D114" s="316" t="str">
        <f t="shared" si="4"/>
        <v>1819</v>
      </c>
      <c r="E114" s="316" t="s">
        <v>425</v>
      </c>
      <c r="F114" s="316" t="s">
        <v>5890</v>
      </c>
      <c r="G114" s="333" t="s">
        <v>1335</v>
      </c>
      <c r="H114" s="333" t="s">
        <v>6307</v>
      </c>
      <c r="I114" s="316" t="str">
        <f t="shared" si="5"/>
        <v>INSERT INTO UPK_TEST.upk_k60.k60_press_buno_link (buno_id, k60_buno_id, created_date, created_tantou_id) VALUES (1819, 2375, GETDATE(), 999);</v>
      </c>
    </row>
    <row r="115" spans="1:9">
      <c r="A115" s="316" t="s">
        <v>476</v>
      </c>
      <c r="B115" s="328" t="str">
        <f t="shared" si="3"/>
        <v>1494</v>
      </c>
      <c r="C115" s="316" t="s">
        <v>1336</v>
      </c>
      <c r="D115" s="316" t="str">
        <f t="shared" si="4"/>
        <v>1820</v>
      </c>
      <c r="E115" s="316" t="s">
        <v>5542</v>
      </c>
      <c r="F115" s="316" t="s">
        <v>5891</v>
      </c>
      <c r="G115" s="333" t="s">
        <v>1336</v>
      </c>
      <c r="H115" s="333" t="s">
        <v>6308</v>
      </c>
      <c r="I115" s="316" t="str">
        <f t="shared" si="5"/>
        <v>INSERT INTO UPK_TEST.upk_k60.k60_press_buno_link (buno_id, k60_buno_id, created_date, created_tantou_id) VALUES (1820, 1494, GETDATE(), 999);</v>
      </c>
    </row>
    <row r="116" spans="1:9">
      <c r="A116" s="316" t="s">
        <v>1182</v>
      </c>
      <c r="B116" s="328" t="str">
        <f t="shared" si="3"/>
        <v>2499</v>
      </c>
      <c r="C116" s="316" t="s">
        <v>1337</v>
      </c>
      <c r="D116" s="316" t="str">
        <f t="shared" si="4"/>
        <v>1821</v>
      </c>
      <c r="E116" s="316" t="s">
        <v>426</v>
      </c>
      <c r="F116" s="316" t="s">
        <v>5892</v>
      </c>
      <c r="G116" s="333" t="s">
        <v>1337</v>
      </c>
      <c r="H116" s="333" t="s">
        <v>6309</v>
      </c>
      <c r="I116" s="316" t="str">
        <f t="shared" si="5"/>
        <v>INSERT INTO UPK_TEST.upk_k60.k60_press_buno_link (buno_id, k60_buno_id, created_date, created_tantou_id) VALUES (1821, 2499, GETDATE(), 999);</v>
      </c>
    </row>
    <row r="117" spans="1:9">
      <c r="A117" s="316" t="s">
        <v>478</v>
      </c>
      <c r="B117" s="328" t="str">
        <f t="shared" si="3"/>
        <v>1499</v>
      </c>
      <c r="C117" s="316" t="s">
        <v>1338</v>
      </c>
      <c r="D117" s="316" t="str">
        <f t="shared" si="4"/>
        <v>1822</v>
      </c>
      <c r="E117" s="316" t="s">
        <v>427</v>
      </c>
      <c r="F117" s="316" t="s">
        <v>5893</v>
      </c>
      <c r="G117" s="333" t="s">
        <v>1338</v>
      </c>
      <c r="H117" s="333" t="s">
        <v>6310</v>
      </c>
      <c r="I117" s="316" t="str">
        <f t="shared" si="5"/>
        <v>INSERT INTO UPK_TEST.upk_k60.k60_press_buno_link (buno_id, k60_buno_id, created_date, created_tantou_id) VALUES (1822, 1499, GETDATE(), 999);</v>
      </c>
    </row>
    <row r="118" spans="1:9">
      <c r="A118" s="316" t="s">
        <v>1183</v>
      </c>
      <c r="B118" s="328" t="str">
        <f t="shared" si="3"/>
        <v>2500</v>
      </c>
      <c r="C118" s="316" t="s">
        <v>1339</v>
      </c>
      <c r="D118" s="316" t="str">
        <f t="shared" si="4"/>
        <v>1823</v>
      </c>
      <c r="E118" s="316" t="s">
        <v>428</v>
      </c>
      <c r="F118" s="316" t="s">
        <v>5894</v>
      </c>
      <c r="G118" s="333" t="s">
        <v>1339</v>
      </c>
      <c r="H118" s="333" t="s">
        <v>6311</v>
      </c>
      <c r="I118" s="316" t="str">
        <f t="shared" si="5"/>
        <v>INSERT INTO UPK_TEST.upk_k60.k60_press_buno_link (buno_id, k60_buno_id, created_date, created_tantou_id) VALUES (1823, 2500, GETDATE(), 999);</v>
      </c>
    </row>
    <row r="119" spans="1:9">
      <c r="A119" s="316" t="s">
        <v>479</v>
      </c>
      <c r="B119" s="328" t="str">
        <f t="shared" si="3"/>
        <v>1500</v>
      </c>
      <c r="C119" s="316" t="s">
        <v>1340</v>
      </c>
      <c r="D119" s="316" t="str">
        <f t="shared" si="4"/>
        <v>1824</v>
      </c>
      <c r="E119" s="316" t="s">
        <v>429</v>
      </c>
      <c r="F119" s="316" t="s">
        <v>5895</v>
      </c>
      <c r="G119" s="333" t="s">
        <v>1340</v>
      </c>
      <c r="H119" s="333" t="s">
        <v>6312</v>
      </c>
      <c r="I119" s="316" t="str">
        <f t="shared" si="5"/>
        <v>INSERT INTO UPK_TEST.upk_k60.k60_press_buno_link (buno_id, k60_buno_id, created_date, created_tantou_id) VALUES (1824, 1500, GETDATE(), 999);</v>
      </c>
    </row>
    <row r="120" spans="1:9">
      <c r="A120" s="316" t="s">
        <v>1107</v>
      </c>
      <c r="B120" s="328" t="str">
        <f t="shared" si="3"/>
        <v>2385</v>
      </c>
      <c r="C120" s="316" t="s">
        <v>1341</v>
      </c>
      <c r="D120" s="316" t="str">
        <f t="shared" si="4"/>
        <v>1825</v>
      </c>
      <c r="E120" s="316" t="s">
        <v>430</v>
      </c>
      <c r="F120" s="316" t="s">
        <v>5896</v>
      </c>
      <c r="G120" s="333" t="s">
        <v>1341</v>
      </c>
      <c r="H120" s="333" t="s">
        <v>6313</v>
      </c>
      <c r="I120" s="316" t="str">
        <f t="shared" si="5"/>
        <v>INSERT INTO UPK_TEST.upk_k60.k60_press_buno_link (buno_id, k60_buno_id, created_date, created_tantou_id) VALUES (1825, 2385, GETDATE(), 999);</v>
      </c>
    </row>
    <row r="121" spans="1:9">
      <c r="A121" s="316" t="s">
        <v>1188</v>
      </c>
      <c r="B121" s="328" t="str">
        <f t="shared" si="3"/>
        <v>2505</v>
      </c>
      <c r="C121" s="316" t="s">
        <v>1343</v>
      </c>
      <c r="D121" s="316" t="str">
        <f t="shared" si="4"/>
        <v>1826</v>
      </c>
      <c r="E121" s="316" t="s">
        <v>431</v>
      </c>
      <c r="F121" s="316" t="s">
        <v>5897</v>
      </c>
      <c r="G121" s="333" t="s">
        <v>1343</v>
      </c>
      <c r="H121" s="333" t="s">
        <v>6314</v>
      </c>
      <c r="I121" s="316" t="str">
        <f t="shared" si="5"/>
        <v>INSERT INTO UPK_TEST.upk_k60.k60_press_buno_link (buno_id, k60_buno_id, created_date, created_tantou_id) VALUES (1826, 2505, GETDATE(), 999);</v>
      </c>
    </row>
    <row r="122" spans="1:9">
      <c r="A122" s="316" t="s">
        <v>1189</v>
      </c>
      <c r="B122" s="328" t="str">
        <f t="shared" si="3"/>
        <v>2506</v>
      </c>
      <c r="C122" s="316" t="s">
        <v>1344</v>
      </c>
      <c r="D122" s="316" t="str">
        <f t="shared" si="4"/>
        <v>1827</v>
      </c>
      <c r="E122" s="316" t="s">
        <v>432</v>
      </c>
      <c r="F122" s="316" t="s">
        <v>5898</v>
      </c>
      <c r="G122" s="333" t="s">
        <v>1344</v>
      </c>
      <c r="H122" s="333" t="s">
        <v>6315</v>
      </c>
      <c r="I122" s="316" t="str">
        <f t="shared" si="5"/>
        <v>INSERT INTO UPK_TEST.upk_k60.k60_press_buno_link (buno_id, k60_buno_id, created_date, created_tantou_id) VALUES (1827, 2506, GETDATE(), 999);</v>
      </c>
    </row>
    <row r="123" spans="1:9">
      <c r="A123" s="316" t="s">
        <v>5623</v>
      </c>
      <c r="B123" s="328" t="str">
        <f t="shared" si="3"/>
        <v>1892</v>
      </c>
      <c r="C123" s="316" t="s">
        <v>7010</v>
      </c>
      <c r="D123" s="316" t="str">
        <f t="shared" si="4"/>
        <v>1828</v>
      </c>
      <c r="E123" s="316" t="s">
        <v>433</v>
      </c>
      <c r="F123" s="316" t="s">
        <v>5899</v>
      </c>
      <c r="G123" s="333" t="s">
        <v>7010</v>
      </c>
      <c r="H123" s="333" t="s">
        <v>6316</v>
      </c>
      <c r="I123" s="316" t="str">
        <f t="shared" si="5"/>
        <v>INSERT INTO UPK_TEST.upk_k60.k60_press_buno_link (buno_id, k60_buno_id, created_date, created_tantou_id) VALUES (1828, 1892, GETDATE(), 999);</v>
      </c>
    </row>
    <row r="124" spans="1:9">
      <c r="A124" s="316" t="s">
        <v>5623</v>
      </c>
      <c r="B124" s="328" t="str">
        <f t="shared" si="3"/>
        <v>1892</v>
      </c>
      <c r="C124" s="316" t="s">
        <v>7011</v>
      </c>
      <c r="D124" s="316" t="str">
        <f t="shared" si="4"/>
        <v>1829</v>
      </c>
      <c r="E124" s="316" t="s">
        <v>434</v>
      </c>
      <c r="F124" s="316" t="s">
        <v>5900</v>
      </c>
      <c r="G124" s="333" t="s">
        <v>7011</v>
      </c>
      <c r="H124" s="333" t="s">
        <v>6317</v>
      </c>
      <c r="I124" s="316" t="str">
        <f t="shared" si="5"/>
        <v>INSERT INTO UPK_TEST.upk_k60.k60_press_buno_link (buno_id, k60_buno_id, created_date, created_tantou_id) VALUES (1829, 1892, GETDATE(), 999);</v>
      </c>
    </row>
    <row r="125" spans="1:9">
      <c r="A125" s="316" t="s">
        <v>480</v>
      </c>
      <c r="B125" s="328" t="str">
        <f t="shared" si="3"/>
        <v>1501</v>
      </c>
      <c r="C125" s="316" t="s">
        <v>1347</v>
      </c>
      <c r="D125" s="316" t="str">
        <f t="shared" si="4"/>
        <v>1830</v>
      </c>
      <c r="E125" s="316" t="s">
        <v>435</v>
      </c>
      <c r="F125" s="316" t="s">
        <v>5901</v>
      </c>
      <c r="G125" s="333" t="s">
        <v>1347</v>
      </c>
      <c r="H125" s="333" t="s">
        <v>6318</v>
      </c>
      <c r="I125" s="316" t="str">
        <f t="shared" si="5"/>
        <v>INSERT INTO UPK_TEST.upk_k60.k60_press_buno_link (buno_id, k60_buno_id, created_date, created_tantou_id) VALUES (1830, 1501, GETDATE(), 999);</v>
      </c>
    </row>
    <row r="126" spans="1:9">
      <c r="A126" s="316" t="s">
        <v>797</v>
      </c>
      <c r="B126" s="328" t="str">
        <f t="shared" si="3"/>
        <v>1986</v>
      </c>
      <c r="C126" s="316" t="s">
        <v>1351</v>
      </c>
      <c r="D126" s="316" t="str">
        <f t="shared" si="4"/>
        <v>1831</v>
      </c>
      <c r="E126" s="316" t="s">
        <v>436</v>
      </c>
      <c r="F126" s="316" t="s">
        <v>5902</v>
      </c>
      <c r="G126" s="333" t="s">
        <v>1351</v>
      </c>
      <c r="H126" s="333" t="s">
        <v>6319</v>
      </c>
      <c r="I126" s="316" t="str">
        <f t="shared" si="5"/>
        <v>INSERT INTO UPK_TEST.upk_k60.k60_press_buno_link (buno_id, k60_buno_id, created_date, created_tantou_id) VALUES (1831, 1986, GETDATE(), 999);</v>
      </c>
    </row>
    <row r="127" spans="1:9">
      <c r="A127" s="316" t="s">
        <v>795</v>
      </c>
      <c r="B127" s="328" t="str">
        <f t="shared" si="3"/>
        <v>1984</v>
      </c>
      <c r="C127" s="316" t="s">
        <v>1352</v>
      </c>
      <c r="D127" s="316" t="str">
        <f t="shared" si="4"/>
        <v>1832</v>
      </c>
      <c r="E127" s="316" t="s">
        <v>437</v>
      </c>
      <c r="F127" s="316" t="s">
        <v>5903</v>
      </c>
      <c r="G127" s="333" t="s">
        <v>1352</v>
      </c>
      <c r="H127" s="333" t="s">
        <v>6320</v>
      </c>
      <c r="I127" s="316" t="str">
        <f t="shared" si="5"/>
        <v>INSERT INTO UPK_TEST.upk_k60.k60_press_buno_link (buno_id, k60_buno_id, created_date, created_tantou_id) VALUES (1832, 1984, GETDATE(), 999);</v>
      </c>
    </row>
    <row r="128" spans="1:9">
      <c r="A128" s="316" t="s">
        <v>5638</v>
      </c>
      <c r="B128" s="328" t="str">
        <f t="shared" si="3"/>
        <v>1982</v>
      </c>
      <c r="C128" s="316" t="s">
        <v>1353</v>
      </c>
      <c r="D128" s="316" t="str">
        <f t="shared" si="4"/>
        <v>1833</v>
      </c>
      <c r="E128" s="316" t="s">
        <v>438</v>
      </c>
      <c r="F128" s="316" t="s">
        <v>5904</v>
      </c>
      <c r="G128" s="333" t="s">
        <v>1353</v>
      </c>
      <c r="H128" s="333" t="s">
        <v>6321</v>
      </c>
      <c r="I128" s="316" t="str">
        <f t="shared" si="5"/>
        <v>INSERT INTO UPK_TEST.upk_k60.k60_press_buno_link (buno_id, k60_buno_id, created_date, created_tantou_id) VALUES (1833, 1982, GETDATE(), 999);</v>
      </c>
    </row>
    <row r="129" spans="1:9">
      <c r="A129" s="316" t="s">
        <v>5638</v>
      </c>
      <c r="B129" s="328" t="str">
        <f t="shared" si="3"/>
        <v>1982</v>
      </c>
      <c r="C129" s="316" t="s">
        <v>1354</v>
      </c>
      <c r="D129" s="316" t="str">
        <f t="shared" si="4"/>
        <v>1834</v>
      </c>
      <c r="E129" s="316" t="s">
        <v>439</v>
      </c>
      <c r="F129" s="316" t="s">
        <v>5905</v>
      </c>
      <c r="G129" s="333" t="s">
        <v>1354</v>
      </c>
      <c r="H129" s="333" t="s">
        <v>6322</v>
      </c>
      <c r="I129" s="316" t="str">
        <f t="shared" si="5"/>
        <v>INSERT INTO UPK_TEST.upk_k60.k60_press_buno_link (buno_id, k60_buno_id, created_date, created_tantou_id) VALUES (1834, 1982, GETDATE(), 999);</v>
      </c>
    </row>
    <row r="130" spans="1:9">
      <c r="A130" s="316" t="s">
        <v>5755</v>
      </c>
      <c r="B130" s="328" t="str">
        <f t="shared" si="3"/>
        <v>2488</v>
      </c>
      <c r="C130" s="316" t="s">
        <v>1355</v>
      </c>
      <c r="D130" s="316" t="str">
        <f t="shared" si="4"/>
        <v>1835</v>
      </c>
      <c r="E130" s="316" t="s">
        <v>440</v>
      </c>
      <c r="F130" s="316" t="s">
        <v>5906</v>
      </c>
      <c r="G130" s="333" t="s">
        <v>1355</v>
      </c>
      <c r="H130" s="333" t="s">
        <v>6323</v>
      </c>
      <c r="I130" s="316" t="str">
        <f t="shared" si="5"/>
        <v>INSERT INTO UPK_TEST.upk_k60.k60_press_buno_link (buno_id, k60_buno_id, created_date, created_tantou_id) VALUES (1835, 2488, GETDATE(), 999);</v>
      </c>
    </row>
    <row r="131" spans="1:9">
      <c r="A131" s="316" t="s">
        <v>5755</v>
      </c>
      <c r="B131" s="328" t="str">
        <f t="shared" si="3"/>
        <v>2488</v>
      </c>
      <c r="C131" s="316" t="s">
        <v>1356</v>
      </c>
      <c r="D131" s="316" t="str">
        <f t="shared" si="4"/>
        <v>1836</v>
      </c>
      <c r="E131" s="316" t="s">
        <v>441</v>
      </c>
      <c r="F131" s="316" t="s">
        <v>5907</v>
      </c>
      <c r="G131" s="333" t="s">
        <v>1356</v>
      </c>
      <c r="H131" s="333" t="s">
        <v>6324</v>
      </c>
      <c r="I131" s="316" t="str">
        <f t="shared" si="5"/>
        <v>INSERT INTO UPK_TEST.upk_k60.k60_press_buno_link (buno_id, k60_buno_id, created_date, created_tantou_id) VALUES (1836, 2488, GETDATE(), 999);</v>
      </c>
    </row>
    <row r="132" spans="1:9">
      <c r="A132" s="316" t="s">
        <v>5639</v>
      </c>
      <c r="B132" s="328" t="str">
        <f t="shared" ref="B132:B195" si="6">VLOOKUP($A132,$E$4:$F$2001,2,FALSE)</f>
        <v>1988</v>
      </c>
      <c r="C132" s="316" t="s">
        <v>1359</v>
      </c>
      <c r="D132" s="316" t="str">
        <f t="shared" ref="D132:D195" si="7">VLOOKUP($C132,$G$4:$H$2001,2,FALSE)</f>
        <v>1837</v>
      </c>
      <c r="E132" s="316" t="s">
        <v>442</v>
      </c>
      <c r="F132" s="316" t="s">
        <v>5908</v>
      </c>
      <c r="G132" s="333" t="s">
        <v>1359</v>
      </c>
      <c r="H132" s="333" t="s">
        <v>6325</v>
      </c>
      <c r="I132" s="316" t="str">
        <f t="shared" ref="I132:I195" si="8">$S$1&amp;$D132&amp;", "&amp;$B132&amp;", GETDATE(), 999);"</f>
        <v>INSERT INTO UPK_TEST.upk_k60.k60_press_buno_link (buno_id, k60_buno_id, created_date, created_tantou_id) VALUES (1837, 1988, GETDATE(), 999);</v>
      </c>
    </row>
    <row r="133" spans="1:9">
      <c r="A133" s="316" t="s">
        <v>5639</v>
      </c>
      <c r="B133" s="328" t="str">
        <f t="shared" si="6"/>
        <v>1988</v>
      </c>
      <c r="C133" s="316" t="s">
        <v>1360</v>
      </c>
      <c r="D133" s="316" t="str">
        <f t="shared" si="7"/>
        <v>1838</v>
      </c>
      <c r="E133" s="316" t="s">
        <v>443</v>
      </c>
      <c r="F133" s="316" t="s">
        <v>5909</v>
      </c>
      <c r="G133" s="333" t="s">
        <v>1360</v>
      </c>
      <c r="H133" s="333" t="s">
        <v>6326</v>
      </c>
      <c r="I133" s="316" t="str">
        <f t="shared" si="8"/>
        <v>INSERT INTO UPK_TEST.upk_k60.k60_press_buno_link (buno_id, k60_buno_id, created_date, created_tantou_id) VALUES (1838, 1988, GETDATE(), 999);</v>
      </c>
    </row>
    <row r="134" spans="1:9">
      <c r="A134" s="316" t="s">
        <v>5640</v>
      </c>
      <c r="B134" s="328" t="str">
        <f t="shared" si="6"/>
        <v>1990</v>
      </c>
      <c r="C134" s="316" t="s">
        <v>1361</v>
      </c>
      <c r="D134" s="316" t="str">
        <f t="shared" si="7"/>
        <v>1839</v>
      </c>
      <c r="E134" s="316" t="s">
        <v>444</v>
      </c>
      <c r="F134" s="316" t="s">
        <v>5910</v>
      </c>
      <c r="G134" s="333" t="s">
        <v>1361</v>
      </c>
      <c r="H134" s="333" t="s">
        <v>6327</v>
      </c>
      <c r="I134" s="316" t="str">
        <f t="shared" si="8"/>
        <v>INSERT INTO UPK_TEST.upk_k60.k60_press_buno_link (buno_id, k60_buno_id, created_date, created_tantou_id) VALUES (1839, 1990, GETDATE(), 999);</v>
      </c>
    </row>
    <row r="135" spans="1:9">
      <c r="A135" s="316" t="s">
        <v>5640</v>
      </c>
      <c r="B135" s="328" t="str">
        <f t="shared" si="6"/>
        <v>1990</v>
      </c>
      <c r="C135" s="316" t="s">
        <v>1362</v>
      </c>
      <c r="D135" s="316" t="str">
        <f t="shared" si="7"/>
        <v>1840</v>
      </c>
      <c r="E135" s="316" t="s">
        <v>445</v>
      </c>
      <c r="F135" s="316" t="s">
        <v>5911</v>
      </c>
      <c r="G135" s="333" t="s">
        <v>1362</v>
      </c>
      <c r="H135" s="333" t="s">
        <v>6328</v>
      </c>
      <c r="I135" s="316" t="str">
        <f t="shared" si="8"/>
        <v>INSERT INTO UPK_TEST.upk_k60.k60_press_buno_link (buno_id, k60_buno_id, created_date, created_tantou_id) VALUES (1840, 1990, GETDATE(), 999);</v>
      </c>
    </row>
    <row r="136" spans="1:9">
      <c r="A136" s="316" t="s">
        <v>481</v>
      </c>
      <c r="B136" s="328" t="str">
        <f t="shared" si="6"/>
        <v>1502</v>
      </c>
      <c r="C136" s="316" t="s">
        <v>1363</v>
      </c>
      <c r="D136" s="316" t="str">
        <f t="shared" si="7"/>
        <v>1841</v>
      </c>
      <c r="E136" s="316" t="s">
        <v>446</v>
      </c>
      <c r="F136" s="316" t="s">
        <v>5912</v>
      </c>
      <c r="G136" s="333" t="s">
        <v>1363</v>
      </c>
      <c r="H136" s="333" t="s">
        <v>6329</v>
      </c>
      <c r="I136" s="316" t="str">
        <f t="shared" si="8"/>
        <v>INSERT INTO UPK_TEST.upk_k60.k60_press_buno_link (buno_id, k60_buno_id, created_date, created_tantou_id) VALUES (1841, 1502, GETDATE(), 999);</v>
      </c>
    </row>
    <row r="137" spans="1:9">
      <c r="A137" s="316" t="s">
        <v>482</v>
      </c>
      <c r="B137" s="328" t="str">
        <f t="shared" si="6"/>
        <v>1503</v>
      </c>
      <c r="C137" s="316" t="s">
        <v>1364</v>
      </c>
      <c r="D137" s="316" t="str">
        <f t="shared" si="7"/>
        <v>1842</v>
      </c>
      <c r="E137" s="316" t="s">
        <v>447</v>
      </c>
      <c r="F137" s="316" t="s">
        <v>5913</v>
      </c>
      <c r="G137" s="333" t="s">
        <v>1364</v>
      </c>
      <c r="H137" s="333" t="s">
        <v>6330</v>
      </c>
      <c r="I137" s="316" t="str">
        <f t="shared" si="8"/>
        <v>INSERT INTO UPK_TEST.upk_k60.k60_press_buno_link (buno_id, k60_buno_id, created_date, created_tantou_id) VALUES (1842, 1503, GETDATE(), 999);</v>
      </c>
    </row>
    <row r="138" spans="1:9">
      <c r="A138" s="316" t="s">
        <v>483</v>
      </c>
      <c r="B138" s="328" t="str">
        <f t="shared" si="6"/>
        <v>1504</v>
      </c>
      <c r="C138" s="316" t="s">
        <v>1365</v>
      </c>
      <c r="D138" s="316" t="str">
        <f t="shared" si="7"/>
        <v>1843</v>
      </c>
      <c r="E138" s="316" t="s">
        <v>448</v>
      </c>
      <c r="F138" s="316" t="s">
        <v>5914</v>
      </c>
      <c r="G138" s="333" t="s">
        <v>1365</v>
      </c>
      <c r="H138" s="333" t="s">
        <v>6331</v>
      </c>
      <c r="I138" s="316" t="str">
        <f t="shared" si="8"/>
        <v>INSERT INTO UPK_TEST.upk_k60.k60_press_buno_link (buno_id, k60_buno_id, created_date, created_tantou_id) VALUES (1843, 1504, GETDATE(), 999);</v>
      </c>
    </row>
    <row r="139" spans="1:9">
      <c r="A139" s="316" t="s">
        <v>1187</v>
      </c>
      <c r="B139" s="328" t="str">
        <f t="shared" si="6"/>
        <v>2504</v>
      </c>
      <c r="C139" s="316" t="s">
        <v>1366</v>
      </c>
      <c r="D139" s="316" t="str">
        <f t="shared" si="7"/>
        <v>1844</v>
      </c>
      <c r="E139" s="316" t="s">
        <v>449</v>
      </c>
      <c r="F139" s="316" t="s">
        <v>5915</v>
      </c>
      <c r="G139" s="333" t="s">
        <v>1366</v>
      </c>
      <c r="H139" s="333" t="s">
        <v>6332</v>
      </c>
      <c r="I139" s="316" t="str">
        <f t="shared" si="8"/>
        <v>INSERT INTO UPK_TEST.upk_k60.k60_press_buno_link (buno_id, k60_buno_id, created_date, created_tantou_id) VALUES (1844, 2504, GETDATE(), 999);</v>
      </c>
    </row>
    <row r="140" spans="1:9">
      <c r="A140" s="316" t="s">
        <v>509</v>
      </c>
      <c r="B140" s="328" t="str">
        <f t="shared" si="6"/>
        <v>1555</v>
      </c>
      <c r="C140" s="316" t="s">
        <v>7012</v>
      </c>
      <c r="D140" s="316" t="str">
        <f t="shared" si="7"/>
        <v>1845</v>
      </c>
      <c r="E140" s="316" t="s">
        <v>450</v>
      </c>
      <c r="F140" s="316" t="s">
        <v>5916</v>
      </c>
      <c r="G140" s="333" t="s">
        <v>7012</v>
      </c>
      <c r="H140" s="333" t="s">
        <v>6333</v>
      </c>
      <c r="I140" s="316" t="str">
        <f t="shared" si="8"/>
        <v>INSERT INTO UPK_TEST.upk_k60.k60_press_buno_link (buno_id, k60_buno_id, created_date, created_tantou_id) VALUES (1845, 1555, GETDATE(), 999);</v>
      </c>
    </row>
    <row r="141" spans="1:9">
      <c r="A141" s="316" t="s">
        <v>3135</v>
      </c>
      <c r="B141" s="328" t="str">
        <f t="shared" si="6"/>
        <v>1708</v>
      </c>
      <c r="C141" s="316" t="s">
        <v>1367</v>
      </c>
      <c r="D141" s="316" t="str">
        <f t="shared" si="7"/>
        <v>1846</v>
      </c>
      <c r="E141" s="316" t="s">
        <v>451</v>
      </c>
      <c r="F141" s="316" t="s">
        <v>5917</v>
      </c>
      <c r="G141" s="333" t="s">
        <v>1367</v>
      </c>
      <c r="H141" s="333" t="s">
        <v>6334</v>
      </c>
      <c r="I141" s="316" t="str">
        <f t="shared" si="8"/>
        <v>INSERT INTO UPK_TEST.upk_k60.k60_press_buno_link (buno_id, k60_buno_id, created_date, created_tantou_id) VALUES (1846, 1708, GETDATE(), 999);</v>
      </c>
    </row>
    <row r="142" spans="1:9">
      <c r="A142" s="316" t="s">
        <v>3135</v>
      </c>
      <c r="B142" s="328" t="str">
        <f t="shared" si="6"/>
        <v>1708</v>
      </c>
      <c r="C142" s="316" t="s">
        <v>1368</v>
      </c>
      <c r="D142" s="316" t="str">
        <f t="shared" si="7"/>
        <v>1847</v>
      </c>
      <c r="E142" s="316" t="s">
        <v>452</v>
      </c>
      <c r="F142" s="316" t="s">
        <v>5918</v>
      </c>
      <c r="G142" s="333" t="s">
        <v>1368</v>
      </c>
      <c r="H142" s="333" t="s">
        <v>6335</v>
      </c>
      <c r="I142" s="316" t="str">
        <f t="shared" si="8"/>
        <v>INSERT INTO UPK_TEST.upk_k60.k60_press_buno_link (buno_id, k60_buno_id, created_date, created_tantou_id) VALUES (1847, 1708, GETDATE(), 999);</v>
      </c>
    </row>
    <row r="143" spans="1:9">
      <c r="A143" s="316" t="s">
        <v>5705</v>
      </c>
      <c r="B143" s="328" t="str">
        <f t="shared" si="6"/>
        <v>2303</v>
      </c>
      <c r="C143" s="316" t="s">
        <v>1369</v>
      </c>
      <c r="D143" s="316" t="str">
        <f t="shared" si="7"/>
        <v>1848</v>
      </c>
      <c r="E143" s="316" t="s">
        <v>453</v>
      </c>
      <c r="F143" s="316" t="s">
        <v>5919</v>
      </c>
      <c r="G143" s="333" t="s">
        <v>1369</v>
      </c>
      <c r="H143" s="333" t="s">
        <v>6336</v>
      </c>
      <c r="I143" s="316" t="str">
        <f t="shared" si="8"/>
        <v>INSERT INTO UPK_TEST.upk_k60.k60_press_buno_link (buno_id, k60_buno_id, created_date, created_tantou_id) VALUES (1848, 2303, GETDATE(), 999);</v>
      </c>
    </row>
    <row r="144" spans="1:9">
      <c r="A144" s="316" t="s">
        <v>5705</v>
      </c>
      <c r="B144" s="328" t="str">
        <f t="shared" si="6"/>
        <v>2303</v>
      </c>
      <c r="C144" s="316" t="s">
        <v>1370</v>
      </c>
      <c r="D144" s="316" t="str">
        <f t="shared" si="7"/>
        <v>1849</v>
      </c>
      <c r="E144" s="316" t="s">
        <v>454</v>
      </c>
      <c r="F144" s="316" t="s">
        <v>5920</v>
      </c>
      <c r="G144" s="333" t="s">
        <v>1370</v>
      </c>
      <c r="H144" s="333" t="s">
        <v>6337</v>
      </c>
      <c r="I144" s="316" t="str">
        <f t="shared" si="8"/>
        <v>INSERT INTO UPK_TEST.upk_k60.k60_press_buno_link (buno_id, k60_buno_id, created_date, created_tantou_id) VALUES (1849, 2303, GETDATE(), 999);</v>
      </c>
    </row>
    <row r="145" spans="1:9">
      <c r="A145" s="316" t="s">
        <v>5706</v>
      </c>
      <c r="B145" s="328" t="str">
        <f t="shared" si="6"/>
        <v>2304</v>
      </c>
      <c r="C145" s="324" t="s">
        <v>1372</v>
      </c>
      <c r="D145" s="316" t="str">
        <f t="shared" si="7"/>
        <v>1850</v>
      </c>
      <c r="E145" s="316" t="s">
        <v>455</v>
      </c>
      <c r="F145" s="316" t="s">
        <v>5921</v>
      </c>
      <c r="G145" s="333" t="s">
        <v>1372</v>
      </c>
      <c r="H145" s="333" t="s">
        <v>6338</v>
      </c>
      <c r="I145" s="316" t="str">
        <f t="shared" si="8"/>
        <v>INSERT INTO UPK_TEST.upk_k60.k60_press_buno_link (buno_id, k60_buno_id, created_date, created_tantou_id) VALUES (1850, 2304, GETDATE(), 999);</v>
      </c>
    </row>
    <row r="146" spans="1:9">
      <c r="A146" s="316" t="s">
        <v>5706</v>
      </c>
      <c r="B146" s="328" t="str">
        <f t="shared" si="6"/>
        <v>2304</v>
      </c>
      <c r="C146" s="324" t="s">
        <v>1373</v>
      </c>
      <c r="D146" s="316" t="str">
        <f t="shared" si="7"/>
        <v>1851</v>
      </c>
      <c r="E146" s="316" t="s">
        <v>5543</v>
      </c>
      <c r="F146" s="316" t="s">
        <v>5922</v>
      </c>
      <c r="G146" s="333" t="s">
        <v>1373</v>
      </c>
      <c r="H146" s="333" t="s">
        <v>6339</v>
      </c>
      <c r="I146" s="316" t="str">
        <f t="shared" si="8"/>
        <v>INSERT INTO UPK_TEST.upk_k60.k60_press_buno_link (buno_id, k60_buno_id, created_date, created_tantou_id) VALUES (1851, 2304, GETDATE(), 999);</v>
      </c>
    </row>
    <row r="147" spans="1:9">
      <c r="A147" s="316" t="s">
        <v>832</v>
      </c>
      <c r="B147" s="328" t="str">
        <f t="shared" si="6"/>
        <v>2029</v>
      </c>
      <c r="C147" s="316" t="s">
        <v>1374</v>
      </c>
      <c r="D147" s="316" t="str">
        <f t="shared" si="7"/>
        <v>1852</v>
      </c>
      <c r="E147" s="316" t="s">
        <v>456</v>
      </c>
      <c r="F147" s="316" t="s">
        <v>5923</v>
      </c>
      <c r="G147" s="333" t="s">
        <v>1374</v>
      </c>
      <c r="H147" s="333" t="s">
        <v>6340</v>
      </c>
      <c r="I147" s="316" t="str">
        <f t="shared" si="8"/>
        <v>INSERT INTO UPK_TEST.upk_k60.k60_press_buno_link (buno_id, k60_buno_id, created_date, created_tantou_id) VALUES (1852, 2029, GETDATE(), 999);</v>
      </c>
    </row>
    <row r="148" spans="1:9">
      <c r="A148" s="316" t="s">
        <v>833</v>
      </c>
      <c r="B148" s="328" t="str">
        <f t="shared" si="6"/>
        <v>2030</v>
      </c>
      <c r="C148" s="316" t="s">
        <v>1375</v>
      </c>
      <c r="D148" s="316" t="str">
        <f t="shared" si="7"/>
        <v>1853</v>
      </c>
      <c r="E148" s="316" t="s">
        <v>457</v>
      </c>
      <c r="F148" s="316" t="s">
        <v>5924</v>
      </c>
      <c r="G148" s="333" t="s">
        <v>1375</v>
      </c>
      <c r="H148" s="333" t="s">
        <v>6341</v>
      </c>
      <c r="I148" s="316" t="str">
        <f t="shared" si="8"/>
        <v>INSERT INTO UPK_TEST.upk_k60.k60_press_buno_link (buno_id, k60_buno_id, created_date, created_tantou_id) VALUES (1853, 2030, GETDATE(), 999);</v>
      </c>
    </row>
    <row r="149" spans="1:9">
      <c r="A149" s="316" t="s">
        <v>975</v>
      </c>
      <c r="B149" s="328" t="str">
        <f t="shared" si="6"/>
        <v>2223</v>
      </c>
      <c r="C149" s="316" t="s">
        <v>7013</v>
      </c>
      <c r="D149" s="316" t="str">
        <f t="shared" si="7"/>
        <v>1854</v>
      </c>
      <c r="E149" s="316" t="s">
        <v>5544</v>
      </c>
      <c r="F149" s="316" t="s">
        <v>5925</v>
      </c>
      <c r="G149" s="333" t="s">
        <v>7013</v>
      </c>
      <c r="H149" s="333" t="s">
        <v>6342</v>
      </c>
      <c r="I149" s="316" t="str">
        <f t="shared" si="8"/>
        <v>INSERT INTO UPK_TEST.upk_k60.k60_press_buno_link (buno_id, k60_buno_id, created_date, created_tantou_id) VALUES (1854, 2223, GETDATE(), 999);</v>
      </c>
    </row>
    <row r="150" spans="1:9">
      <c r="A150" s="316" t="s">
        <v>977</v>
      </c>
      <c r="B150" s="328" t="str">
        <f t="shared" si="6"/>
        <v>2225</v>
      </c>
      <c r="C150" s="316" t="s">
        <v>187</v>
      </c>
      <c r="D150" s="316" t="str">
        <f t="shared" si="7"/>
        <v>1855</v>
      </c>
      <c r="E150" s="316" t="s">
        <v>5545</v>
      </c>
      <c r="F150" s="316" t="s">
        <v>5926</v>
      </c>
      <c r="G150" s="333" t="s">
        <v>187</v>
      </c>
      <c r="H150" s="333" t="s">
        <v>6343</v>
      </c>
      <c r="I150" s="316" t="str">
        <f t="shared" si="8"/>
        <v>INSERT INTO UPK_TEST.upk_k60.k60_press_buno_link (buno_id, k60_buno_id, created_date, created_tantou_id) VALUES (1855, 2225, GETDATE(), 999);</v>
      </c>
    </row>
    <row r="151" spans="1:9">
      <c r="A151" s="316" t="s">
        <v>976</v>
      </c>
      <c r="B151" s="328" t="str">
        <f t="shared" si="6"/>
        <v>2224</v>
      </c>
      <c r="C151" s="316" t="s">
        <v>7014</v>
      </c>
      <c r="D151" s="316" t="str">
        <f t="shared" si="7"/>
        <v>1856</v>
      </c>
      <c r="E151" s="316" t="s">
        <v>458</v>
      </c>
      <c r="F151" s="316" t="s">
        <v>5927</v>
      </c>
      <c r="G151" s="333" t="s">
        <v>7014</v>
      </c>
      <c r="H151" s="333" t="s">
        <v>6344</v>
      </c>
      <c r="I151" s="316" t="str">
        <f t="shared" si="8"/>
        <v>INSERT INTO UPK_TEST.upk_k60.k60_press_buno_link (buno_id, k60_buno_id, created_date, created_tantou_id) VALUES (1856, 2224, GETDATE(), 999);</v>
      </c>
    </row>
    <row r="152" spans="1:9">
      <c r="A152" s="316" t="s">
        <v>978</v>
      </c>
      <c r="B152" s="328" t="str">
        <f t="shared" si="6"/>
        <v>2226</v>
      </c>
      <c r="C152" s="316" t="s">
        <v>188</v>
      </c>
      <c r="D152" s="316" t="str">
        <f t="shared" si="7"/>
        <v>1857</v>
      </c>
      <c r="E152" s="316" t="s">
        <v>459</v>
      </c>
      <c r="F152" s="316" t="s">
        <v>5928</v>
      </c>
      <c r="G152" s="333" t="s">
        <v>188</v>
      </c>
      <c r="H152" s="333" t="s">
        <v>6345</v>
      </c>
      <c r="I152" s="316" t="str">
        <f t="shared" si="8"/>
        <v>INSERT INTO UPK_TEST.upk_k60.k60_press_buno_link (buno_id, k60_buno_id, created_date, created_tantou_id) VALUES (1857, 2226, GETDATE(), 999);</v>
      </c>
    </row>
    <row r="153" spans="1:9">
      <c r="A153" s="316" t="s">
        <v>370</v>
      </c>
      <c r="B153" s="328" t="str">
        <f t="shared" si="6"/>
        <v>1314</v>
      </c>
      <c r="C153" s="316" t="s">
        <v>1376</v>
      </c>
      <c r="D153" s="316" t="str">
        <f t="shared" si="7"/>
        <v>1858</v>
      </c>
      <c r="E153" s="316" t="s">
        <v>5546</v>
      </c>
      <c r="F153" s="316" t="s">
        <v>5929</v>
      </c>
      <c r="G153" s="333" t="s">
        <v>1376</v>
      </c>
      <c r="H153" s="333" t="s">
        <v>6346</v>
      </c>
      <c r="I153" s="316" t="str">
        <f t="shared" si="8"/>
        <v>INSERT INTO UPK_TEST.upk_k60.k60_press_buno_link (buno_id, k60_buno_id, created_date, created_tantou_id) VALUES (1858, 1314, GETDATE(), 999);</v>
      </c>
    </row>
    <row r="154" spans="1:9">
      <c r="A154" s="316" t="s">
        <v>371</v>
      </c>
      <c r="B154" s="328" t="str">
        <f t="shared" si="6"/>
        <v>1315</v>
      </c>
      <c r="C154" s="316" t="s">
        <v>1377</v>
      </c>
      <c r="D154" s="316" t="str">
        <f t="shared" si="7"/>
        <v>1859</v>
      </c>
      <c r="E154" s="316" t="s">
        <v>5547</v>
      </c>
      <c r="F154" s="316" t="s">
        <v>5930</v>
      </c>
      <c r="G154" s="333" t="s">
        <v>1377</v>
      </c>
      <c r="H154" s="333" t="s">
        <v>6347</v>
      </c>
      <c r="I154" s="316" t="str">
        <f t="shared" si="8"/>
        <v>INSERT INTO UPK_TEST.upk_k60.k60_press_buno_link (buno_id, k60_buno_id, created_date, created_tantou_id) VALUES (1859, 1315, GETDATE(), 999);</v>
      </c>
    </row>
    <row r="155" spans="1:9">
      <c r="A155" s="316" t="s">
        <v>767</v>
      </c>
      <c r="B155" s="328" t="str">
        <f t="shared" si="6"/>
        <v>1940</v>
      </c>
      <c r="C155" s="316" t="s">
        <v>1378</v>
      </c>
      <c r="D155" s="316" t="str">
        <f t="shared" si="7"/>
        <v>1860</v>
      </c>
      <c r="E155" s="316" t="s">
        <v>5548</v>
      </c>
      <c r="F155" s="316" t="s">
        <v>5931</v>
      </c>
      <c r="G155" s="333" t="s">
        <v>1378</v>
      </c>
      <c r="H155" s="333" t="s">
        <v>6348</v>
      </c>
      <c r="I155" s="316" t="str">
        <f t="shared" si="8"/>
        <v>INSERT INTO UPK_TEST.upk_k60.k60_press_buno_link (buno_id, k60_buno_id, created_date, created_tantou_id) VALUES (1860, 1940, GETDATE(), 999);</v>
      </c>
    </row>
    <row r="156" spans="1:9">
      <c r="A156" s="316" t="s">
        <v>768</v>
      </c>
      <c r="B156" s="328" t="str">
        <f t="shared" si="6"/>
        <v>1941</v>
      </c>
      <c r="C156" s="316" t="s">
        <v>189</v>
      </c>
      <c r="D156" s="316" t="str">
        <f t="shared" si="7"/>
        <v>1861</v>
      </c>
      <c r="E156" s="316" t="s">
        <v>5549</v>
      </c>
      <c r="F156" s="316" t="s">
        <v>5932</v>
      </c>
      <c r="G156" s="333" t="s">
        <v>189</v>
      </c>
      <c r="H156" s="333" t="s">
        <v>6349</v>
      </c>
      <c r="I156" s="316" t="str">
        <f t="shared" si="8"/>
        <v>INSERT INTO UPK_TEST.upk_k60.k60_press_buno_link (buno_id, k60_buno_id, created_date, created_tantou_id) VALUES (1861, 1941, GETDATE(), 999);</v>
      </c>
    </row>
    <row r="157" spans="1:9">
      <c r="A157" s="316" t="s">
        <v>769</v>
      </c>
      <c r="B157" s="328" t="str">
        <f t="shared" si="6"/>
        <v>1942</v>
      </c>
      <c r="C157" s="316" t="s">
        <v>190</v>
      </c>
      <c r="D157" s="316" t="str">
        <f t="shared" si="7"/>
        <v>1862</v>
      </c>
      <c r="E157" s="316" t="s">
        <v>460</v>
      </c>
      <c r="F157" s="316" t="s">
        <v>5933</v>
      </c>
      <c r="G157" s="333" t="s">
        <v>190</v>
      </c>
      <c r="H157" s="333" t="s">
        <v>6350</v>
      </c>
      <c r="I157" s="316" t="str">
        <f t="shared" si="8"/>
        <v>INSERT INTO UPK_TEST.upk_k60.k60_press_buno_link (buno_id, k60_buno_id, created_date, created_tantou_id) VALUES (1862, 1942, GETDATE(), 999);</v>
      </c>
    </row>
    <row r="158" spans="1:9">
      <c r="A158" s="316" t="s">
        <v>770</v>
      </c>
      <c r="B158" s="328" t="str">
        <f t="shared" si="6"/>
        <v>1943</v>
      </c>
      <c r="C158" s="316" t="s">
        <v>191</v>
      </c>
      <c r="D158" s="316" t="str">
        <f t="shared" si="7"/>
        <v>1863</v>
      </c>
      <c r="E158" s="316" t="s">
        <v>5550</v>
      </c>
      <c r="F158" s="316" t="s">
        <v>5934</v>
      </c>
      <c r="G158" s="333" t="s">
        <v>191</v>
      </c>
      <c r="H158" s="333" t="s">
        <v>6351</v>
      </c>
      <c r="I158" s="316" t="str">
        <f t="shared" si="8"/>
        <v>INSERT INTO UPK_TEST.upk_k60.k60_press_buno_link (buno_id, k60_buno_id, created_date, created_tantou_id) VALUES (1863, 1943, GETDATE(), 999);</v>
      </c>
    </row>
    <row r="159" spans="1:9">
      <c r="A159" s="316" t="s">
        <v>771</v>
      </c>
      <c r="B159" s="328" t="str">
        <f t="shared" si="6"/>
        <v>1944</v>
      </c>
      <c r="C159" s="316" t="s">
        <v>1381</v>
      </c>
      <c r="D159" s="316" t="str">
        <f t="shared" si="7"/>
        <v>1864</v>
      </c>
      <c r="E159" s="316" t="s">
        <v>5551</v>
      </c>
      <c r="F159" s="316" t="s">
        <v>5935</v>
      </c>
      <c r="G159" s="333" t="s">
        <v>1381</v>
      </c>
      <c r="H159" s="333" t="s">
        <v>6352</v>
      </c>
      <c r="I159" s="316" t="str">
        <f t="shared" si="8"/>
        <v>INSERT INTO UPK_TEST.upk_k60.k60_press_buno_link (buno_id, k60_buno_id, created_date, created_tantou_id) VALUES (1864, 1944, GETDATE(), 999);</v>
      </c>
    </row>
    <row r="160" spans="1:9">
      <c r="A160" s="316" t="s">
        <v>772</v>
      </c>
      <c r="B160" s="328" t="str">
        <f t="shared" si="6"/>
        <v>1945</v>
      </c>
      <c r="C160" s="316" t="s">
        <v>1382</v>
      </c>
      <c r="D160" s="316" t="str">
        <f t="shared" si="7"/>
        <v>1865</v>
      </c>
      <c r="E160" s="316" t="s">
        <v>5552</v>
      </c>
      <c r="F160" s="316" t="s">
        <v>5936</v>
      </c>
      <c r="G160" s="333" t="s">
        <v>1382</v>
      </c>
      <c r="H160" s="333" t="s">
        <v>6353</v>
      </c>
      <c r="I160" s="316" t="str">
        <f t="shared" si="8"/>
        <v>INSERT INTO UPK_TEST.upk_k60.k60_press_buno_link (buno_id, k60_buno_id, created_date, created_tantou_id) VALUES (1865, 1945, GETDATE(), 999);</v>
      </c>
    </row>
    <row r="161" spans="1:9">
      <c r="A161" s="316" t="s">
        <v>5671</v>
      </c>
      <c r="B161" s="328" t="str">
        <f t="shared" si="6"/>
        <v>2111</v>
      </c>
      <c r="C161" s="316" t="s">
        <v>1383</v>
      </c>
      <c r="D161" s="316" t="str">
        <f t="shared" si="7"/>
        <v>1866</v>
      </c>
      <c r="E161" s="316" t="s">
        <v>5553</v>
      </c>
      <c r="F161" s="316" t="s">
        <v>5937</v>
      </c>
      <c r="G161" s="333" t="s">
        <v>1383</v>
      </c>
      <c r="H161" s="333" t="s">
        <v>6354</v>
      </c>
      <c r="I161" s="316" t="str">
        <f t="shared" si="8"/>
        <v>INSERT INTO UPK_TEST.upk_k60.k60_press_buno_link (buno_id, k60_buno_id, created_date, created_tantou_id) VALUES (1866, 2111, GETDATE(), 999);</v>
      </c>
    </row>
    <row r="162" spans="1:9">
      <c r="A162" s="316" t="s">
        <v>5671</v>
      </c>
      <c r="B162" s="328" t="str">
        <f t="shared" si="6"/>
        <v>2111</v>
      </c>
      <c r="C162" s="316" t="s">
        <v>1386</v>
      </c>
      <c r="D162" s="316" t="str">
        <f t="shared" si="7"/>
        <v>1867</v>
      </c>
      <c r="E162" s="316" t="s">
        <v>5554</v>
      </c>
      <c r="F162" s="316" t="s">
        <v>5938</v>
      </c>
      <c r="G162" s="333" t="s">
        <v>1386</v>
      </c>
      <c r="H162" s="333" t="s">
        <v>6355</v>
      </c>
      <c r="I162" s="316" t="str">
        <f t="shared" si="8"/>
        <v>INSERT INTO UPK_TEST.upk_k60.k60_press_buno_link (buno_id, k60_buno_id, created_date, created_tantou_id) VALUES (1867, 2111, GETDATE(), 999);</v>
      </c>
    </row>
    <row r="163" spans="1:9">
      <c r="A163" s="316" t="s">
        <v>5672</v>
      </c>
      <c r="B163" s="328" t="str">
        <f t="shared" si="6"/>
        <v>2112</v>
      </c>
      <c r="C163" s="324" t="s">
        <v>1383</v>
      </c>
      <c r="D163" s="316" t="str">
        <f t="shared" si="7"/>
        <v>1866</v>
      </c>
      <c r="E163" s="316" t="s">
        <v>461</v>
      </c>
      <c r="F163" s="316" t="s">
        <v>5939</v>
      </c>
      <c r="G163" s="333" t="s">
        <v>1383</v>
      </c>
      <c r="H163" s="333" t="s">
        <v>6356</v>
      </c>
      <c r="I163" s="316" t="str">
        <f t="shared" si="8"/>
        <v>INSERT INTO UPK_TEST.upk_k60.k60_press_buno_link (buno_id, k60_buno_id, created_date, created_tantou_id) VALUES (1866, 2112, GETDATE(), 999);</v>
      </c>
    </row>
    <row r="164" spans="1:9">
      <c r="A164" s="316" t="s">
        <v>5672</v>
      </c>
      <c r="B164" s="328" t="str">
        <f t="shared" si="6"/>
        <v>2112</v>
      </c>
      <c r="C164" s="324" t="s">
        <v>1388</v>
      </c>
      <c r="D164" s="316" t="str">
        <f t="shared" si="7"/>
        <v>1869</v>
      </c>
      <c r="E164" s="316" t="s">
        <v>462</v>
      </c>
      <c r="F164" s="316" t="s">
        <v>5940</v>
      </c>
      <c r="G164" s="333" t="s">
        <v>1388</v>
      </c>
      <c r="H164" s="333" t="s">
        <v>6357</v>
      </c>
      <c r="I164" s="316" t="str">
        <f t="shared" si="8"/>
        <v>INSERT INTO UPK_TEST.upk_k60.k60_press_buno_link (buno_id, k60_buno_id, created_date, created_tantou_id) VALUES (1869, 2112, GETDATE(), 999);</v>
      </c>
    </row>
    <row r="165" spans="1:9">
      <c r="A165" s="316" t="s">
        <v>5673</v>
      </c>
      <c r="B165" s="328" t="str">
        <f t="shared" si="6"/>
        <v>2113</v>
      </c>
      <c r="C165" s="316" t="s">
        <v>1384</v>
      </c>
      <c r="D165" s="316" t="str">
        <f t="shared" si="7"/>
        <v>1870</v>
      </c>
      <c r="E165" s="316" t="s">
        <v>463</v>
      </c>
      <c r="F165" s="316" t="s">
        <v>5941</v>
      </c>
      <c r="G165" s="333" t="s">
        <v>1384</v>
      </c>
      <c r="H165" s="333" t="s">
        <v>6358</v>
      </c>
      <c r="I165" s="316" t="str">
        <f t="shared" si="8"/>
        <v>INSERT INTO UPK_TEST.upk_k60.k60_press_buno_link (buno_id, k60_buno_id, created_date, created_tantou_id) VALUES (1870, 2113, GETDATE(), 999);</v>
      </c>
    </row>
    <row r="166" spans="1:9">
      <c r="A166" s="316" t="s">
        <v>5673</v>
      </c>
      <c r="B166" s="328" t="str">
        <f t="shared" si="6"/>
        <v>2113</v>
      </c>
      <c r="C166" s="316" t="s">
        <v>1387</v>
      </c>
      <c r="D166" s="316" t="str">
        <f t="shared" si="7"/>
        <v>1871</v>
      </c>
      <c r="E166" s="316" t="s">
        <v>464</v>
      </c>
      <c r="F166" s="316" t="s">
        <v>5942</v>
      </c>
      <c r="G166" s="333" t="s">
        <v>1387</v>
      </c>
      <c r="H166" s="333" t="s">
        <v>6359</v>
      </c>
      <c r="I166" s="316" t="str">
        <f t="shared" si="8"/>
        <v>INSERT INTO UPK_TEST.upk_k60.k60_press_buno_link (buno_id, k60_buno_id, created_date, created_tantou_id) VALUES (1871, 2113, GETDATE(), 999);</v>
      </c>
    </row>
    <row r="167" spans="1:9">
      <c r="A167" s="316" t="s">
        <v>5674</v>
      </c>
      <c r="B167" s="328" t="str">
        <f t="shared" si="6"/>
        <v>2114</v>
      </c>
      <c r="C167" s="324" t="s">
        <v>1385</v>
      </c>
      <c r="D167" s="316" t="str">
        <f t="shared" si="7"/>
        <v>1872</v>
      </c>
      <c r="E167" s="316" t="s">
        <v>465</v>
      </c>
      <c r="F167" s="316" t="s">
        <v>5943</v>
      </c>
      <c r="G167" s="333" t="s">
        <v>1385</v>
      </c>
      <c r="H167" s="333" t="s">
        <v>6360</v>
      </c>
      <c r="I167" s="316" t="str">
        <f t="shared" si="8"/>
        <v>INSERT INTO UPK_TEST.upk_k60.k60_press_buno_link (buno_id, k60_buno_id, created_date, created_tantou_id) VALUES (1872, 2114, GETDATE(), 999);</v>
      </c>
    </row>
    <row r="168" spans="1:9">
      <c r="A168" s="316" t="s">
        <v>5674</v>
      </c>
      <c r="B168" s="328" t="str">
        <f t="shared" si="6"/>
        <v>2114</v>
      </c>
      <c r="C168" s="324" t="s">
        <v>1387</v>
      </c>
      <c r="D168" s="316" t="str">
        <f t="shared" si="7"/>
        <v>1871</v>
      </c>
      <c r="E168" s="316" t="s">
        <v>466</v>
      </c>
      <c r="F168" s="316" t="s">
        <v>5944</v>
      </c>
      <c r="G168" s="333" t="s">
        <v>1387</v>
      </c>
      <c r="H168" s="333" t="s">
        <v>6361</v>
      </c>
      <c r="I168" s="316" t="str">
        <f t="shared" si="8"/>
        <v>INSERT INTO UPK_TEST.upk_k60.k60_press_buno_link (buno_id, k60_buno_id, created_date, created_tantou_id) VALUES (1871, 2114, GETDATE(), 999);</v>
      </c>
    </row>
    <row r="169" spans="1:9">
      <c r="A169" s="316" t="s">
        <v>5506</v>
      </c>
      <c r="B169" s="328" t="str">
        <f t="shared" si="6"/>
        <v>1310</v>
      </c>
      <c r="C169" s="316" t="s">
        <v>1390</v>
      </c>
      <c r="D169" s="316" t="str">
        <f t="shared" si="7"/>
        <v>1874</v>
      </c>
      <c r="E169" s="316" t="s">
        <v>5555</v>
      </c>
      <c r="F169" s="316" t="s">
        <v>5945</v>
      </c>
      <c r="G169" s="333" t="s">
        <v>1390</v>
      </c>
      <c r="H169" s="333" t="s">
        <v>6362</v>
      </c>
      <c r="I169" s="316" t="str">
        <f t="shared" si="8"/>
        <v>INSERT INTO UPK_TEST.upk_k60.k60_press_buno_link (buno_id, k60_buno_id, created_date, created_tantou_id) VALUES (1874, 1310, GETDATE(), 999);</v>
      </c>
    </row>
    <row r="170" spans="1:9">
      <c r="A170" s="316" t="s">
        <v>5506</v>
      </c>
      <c r="B170" s="328" t="str">
        <f t="shared" si="6"/>
        <v>1310</v>
      </c>
      <c r="C170" s="316" t="s">
        <v>1394</v>
      </c>
      <c r="D170" s="316" t="str">
        <f t="shared" si="7"/>
        <v>1875</v>
      </c>
      <c r="E170" s="316" t="s">
        <v>467</v>
      </c>
      <c r="F170" s="316" t="s">
        <v>5946</v>
      </c>
      <c r="G170" s="333" t="s">
        <v>1394</v>
      </c>
      <c r="H170" s="333" t="s">
        <v>6363</v>
      </c>
      <c r="I170" s="316" t="str">
        <f t="shared" si="8"/>
        <v>INSERT INTO UPK_TEST.upk_k60.k60_press_buno_link (buno_id, k60_buno_id, created_date, created_tantou_id) VALUES (1875, 1310, GETDATE(), 999);</v>
      </c>
    </row>
    <row r="171" spans="1:9">
      <c r="A171" s="316" t="s">
        <v>5507</v>
      </c>
      <c r="B171" s="328" t="str">
        <f t="shared" si="6"/>
        <v>1311</v>
      </c>
      <c r="C171" s="316" t="s">
        <v>1391</v>
      </c>
      <c r="D171" s="316" t="str">
        <f t="shared" si="7"/>
        <v>1876</v>
      </c>
      <c r="E171" s="316" t="s">
        <v>5556</v>
      </c>
      <c r="F171" s="316" t="s">
        <v>5947</v>
      </c>
      <c r="G171" s="333" t="s">
        <v>1391</v>
      </c>
      <c r="H171" s="333" t="s">
        <v>6364</v>
      </c>
      <c r="I171" s="316" t="str">
        <f t="shared" si="8"/>
        <v>INSERT INTO UPK_TEST.upk_k60.k60_press_buno_link (buno_id, k60_buno_id, created_date, created_tantou_id) VALUES (1876, 1311, GETDATE(), 999);</v>
      </c>
    </row>
    <row r="172" spans="1:9">
      <c r="A172" s="316" t="s">
        <v>5507</v>
      </c>
      <c r="B172" s="328" t="str">
        <f t="shared" si="6"/>
        <v>1311</v>
      </c>
      <c r="C172" s="316" t="s">
        <v>1395</v>
      </c>
      <c r="D172" s="316" t="str">
        <f t="shared" si="7"/>
        <v>1877</v>
      </c>
      <c r="E172" s="316" t="s">
        <v>5557</v>
      </c>
      <c r="F172" s="316" t="s">
        <v>5948</v>
      </c>
      <c r="G172" s="333" t="s">
        <v>1395</v>
      </c>
      <c r="H172" s="333" t="s">
        <v>6365</v>
      </c>
      <c r="I172" s="316" t="str">
        <f t="shared" si="8"/>
        <v>INSERT INTO UPK_TEST.upk_k60.k60_press_buno_link (buno_id, k60_buno_id, created_date, created_tantou_id) VALUES (1877, 1311, GETDATE(), 999);</v>
      </c>
    </row>
    <row r="173" spans="1:9">
      <c r="A173" s="316" t="s">
        <v>5508</v>
      </c>
      <c r="B173" s="328" t="str">
        <f t="shared" si="6"/>
        <v>1312</v>
      </c>
      <c r="C173" s="316" t="s">
        <v>1392</v>
      </c>
      <c r="D173" s="316" t="str">
        <f t="shared" si="7"/>
        <v>1878</v>
      </c>
      <c r="E173" s="316" t="s">
        <v>5558</v>
      </c>
      <c r="F173" s="316" t="s">
        <v>5949</v>
      </c>
      <c r="G173" s="333" t="s">
        <v>1392</v>
      </c>
      <c r="H173" s="333" t="s">
        <v>6366</v>
      </c>
      <c r="I173" s="316" t="str">
        <f t="shared" si="8"/>
        <v>INSERT INTO UPK_TEST.upk_k60.k60_press_buno_link (buno_id, k60_buno_id, created_date, created_tantou_id) VALUES (1878, 1312, GETDATE(), 999);</v>
      </c>
    </row>
    <row r="174" spans="1:9">
      <c r="A174" s="316" t="s">
        <v>5508</v>
      </c>
      <c r="B174" s="328" t="str">
        <f t="shared" si="6"/>
        <v>1312</v>
      </c>
      <c r="C174" s="316" t="s">
        <v>1396</v>
      </c>
      <c r="D174" s="316" t="str">
        <f t="shared" si="7"/>
        <v>1879</v>
      </c>
      <c r="E174" s="316" t="s">
        <v>5559</v>
      </c>
      <c r="F174" s="316" t="s">
        <v>5950</v>
      </c>
      <c r="G174" s="333" t="s">
        <v>1396</v>
      </c>
      <c r="H174" s="333" t="s">
        <v>6367</v>
      </c>
      <c r="I174" s="316" t="str">
        <f t="shared" si="8"/>
        <v>INSERT INTO UPK_TEST.upk_k60.k60_press_buno_link (buno_id, k60_buno_id, created_date, created_tantou_id) VALUES (1879, 1312, GETDATE(), 999);</v>
      </c>
    </row>
    <row r="175" spans="1:9">
      <c r="A175" s="316" t="s">
        <v>5509</v>
      </c>
      <c r="B175" s="328" t="str">
        <f t="shared" si="6"/>
        <v>1313</v>
      </c>
      <c r="C175" s="316" t="s">
        <v>1393</v>
      </c>
      <c r="D175" s="316" t="str">
        <f t="shared" si="7"/>
        <v>1880</v>
      </c>
      <c r="E175" s="316" t="s">
        <v>5560</v>
      </c>
      <c r="F175" s="316" t="s">
        <v>5951</v>
      </c>
      <c r="G175" s="333" t="s">
        <v>1393</v>
      </c>
      <c r="H175" s="333" t="s">
        <v>6368</v>
      </c>
      <c r="I175" s="316" t="str">
        <f t="shared" si="8"/>
        <v>INSERT INTO UPK_TEST.upk_k60.k60_press_buno_link (buno_id, k60_buno_id, created_date, created_tantou_id) VALUES (1880, 1313, GETDATE(), 999);</v>
      </c>
    </row>
    <row r="176" spans="1:9">
      <c r="A176" s="316" t="s">
        <v>5509</v>
      </c>
      <c r="B176" s="328" t="str">
        <f t="shared" si="6"/>
        <v>1313</v>
      </c>
      <c r="C176" s="316" t="s">
        <v>1397</v>
      </c>
      <c r="D176" s="316" t="str">
        <f t="shared" si="7"/>
        <v>1881</v>
      </c>
      <c r="E176" s="316" t="s">
        <v>5561</v>
      </c>
      <c r="F176" s="316" t="s">
        <v>5952</v>
      </c>
      <c r="G176" s="333" t="s">
        <v>1397</v>
      </c>
      <c r="H176" s="333" t="s">
        <v>6369</v>
      </c>
      <c r="I176" s="316" t="str">
        <f t="shared" si="8"/>
        <v>INSERT INTO UPK_TEST.upk_k60.k60_press_buno_link (buno_id, k60_buno_id, created_date, created_tantou_id) VALUES (1881, 1313, GETDATE(), 999);</v>
      </c>
    </row>
    <row r="177" spans="1:9">
      <c r="A177" s="316" t="s">
        <v>5768</v>
      </c>
      <c r="B177" s="328">
        <f t="shared" si="6"/>
        <v>2543</v>
      </c>
      <c r="C177" s="316" t="s">
        <v>1407</v>
      </c>
      <c r="D177" s="316" t="str">
        <f t="shared" si="7"/>
        <v>1882</v>
      </c>
      <c r="E177" s="316" t="s">
        <v>5562</v>
      </c>
      <c r="F177" s="316" t="s">
        <v>5953</v>
      </c>
      <c r="G177" s="333" t="s">
        <v>1407</v>
      </c>
      <c r="H177" s="333" t="s">
        <v>6370</v>
      </c>
      <c r="I177" s="316" t="str">
        <f t="shared" si="8"/>
        <v>INSERT INTO UPK_TEST.upk_k60.k60_press_buno_link (buno_id, k60_buno_id, created_date, created_tantou_id) VALUES (1882, 2543, GETDATE(), 999);</v>
      </c>
    </row>
    <row r="178" spans="1:9">
      <c r="A178" s="316" t="s">
        <v>5768</v>
      </c>
      <c r="B178" s="328">
        <f t="shared" si="6"/>
        <v>2543</v>
      </c>
      <c r="C178" s="316" t="s">
        <v>1408</v>
      </c>
      <c r="D178" s="316" t="str">
        <f t="shared" si="7"/>
        <v>1883</v>
      </c>
      <c r="E178" s="316" t="s">
        <v>5563</v>
      </c>
      <c r="F178" s="316" t="s">
        <v>5954</v>
      </c>
      <c r="G178" s="333" t="s">
        <v>1408</v>
      </c>
      <c r="H178" s="333" t="s">
        <v>6371</v>
      </c>
      <c r="I178" s="316" t="str">
        <f t="shared" si="8"/>
        <v>INSERT INTO UPK_TEST.upk_k60.k60_press_buno_link (buno_id, k60_buno_id, created_date, created_tantou_id) VALUES (1883, 2543, GETDATE(), 999);</v>
      </c>
    </row>
    <row r="179" spans="1:9">
      <c r="A179" s="316" t="s">
        <v>850</v>
      </c>
      <c r="B179" s="328" t="str">
        <f t="shared" si="6"/>
        <v>2063</v>
      </c>
      <c r="C179" s="316" t="s">
        <v>7015</v>
      </c>
      <c r="D179" s="316" t="str">
        <f t="shared" si="7"/>
        <v>1884</v>
      </c>
      <c r="E179" s="316" t="s">
        <v>5564</v>
      </c>
      <c r="F179" s="316" t="s">
        <v>5955</v>
      </c>
      <c r="G179" s="333" t="s">
        <v>7015</v>
      </c>
      <c r="H179" s="333" t="s">
        <v>6372</v>
      </c>
      <c r="I179" s="316" t="str">
        <f t="shared" si="8"/>
        <v>INSERT INTO UPK_TEST.upk_k60.k60_press_buno_link (buno_id, k60_buno_id, created_date, created_tantou_id) VALUES (1884, 2063, GETDATE(), 999);</v>
      </c>
    </row>
    <row r="180" spans="1:9">
      <c r="A180" s="316" t="s">
        <v>1200</v>
      </c>
      <c r="B180" s="328" t="str">
        <f t="shared" si="6"/>
        <v>2519</v>
      </c>
      <c r="C180" s="316" t="s">
        <v>7016</v>
      </c>
      <c r="D180" s="316" t="str">
        <f t="shared" si="7"/>
        <v>1885</v>
      </c>
      <c r="E180" s="316" t="s">
        <v>468</v>
      </c>
      <c r="F180" s="316" t="s">
        <v>5956</v>
      </c>
      <c r="G180" s="333" t="s">
        <v>7016</v>
      </c>
      <c r="H180" s="333" t="s">
        <v>6373</v>
      </c>
      <c r="I180" s="316" t="str">
        <f t="shared" si="8"/>
        <v>INSERT INTO UPK_TEST.upk_k60.k60_press_buno_link (buno_id, k60_buno_id, created_date, created_tantou_id) VALUES (1885, 2519, GETDATE(), 999);</v>
      </c>
    </row>
    <row r="181" spans="1:9">
      <c r="A181" s="316" t="s">
        <v>1211</v>
      </c>
      <c r="B181" s="328" t="str">
        <f t="shared" si="6"/>
        <v>2532</v>
      </c>
      <c r="C181" s="316" t="s">
        <v>7017</v>
      </c>
      <c r="D181" s="316" t="str">
        <f t="shared" si="7"/>
        <v>1886</v>
      </c>
      <c r="E181" s="316" t="s">
        <v>5565</v>
      </c>
      <c r="F181" s="316" t="s">
        <v>5957</v>
      </c>
      <c r="G181" s="333" t="s">
        <v>7017</v>
      </c>
      <c r="H181" s="333" t="s">
        <v>6374</v>
      </c>
      <c r="I181" s="316" t="str">
        <f t="shared" si="8"/>
        <v>INSERT INTO UPK_TEST.upk_k60.k60_press_buno_link (buno_id, k60_buno_id, created_date, created_tantou_id) VALUES (1886, 2532, GETDATE(), 999);</v>
      </c>
    </row>
    <row r="182" spans="1:9">
      <c r="A182" s="316" t="s">
        <v>1212</v>
      </c>
      <c r="B182" s="328" t="str">
        <f t="shared" si="6"/>
        <v>2533</v>
      </c>
      <c r="C182" s="316" t="s">
        <v>7018</v>
      </c>
      <c r="D182" s="316" t="str">
        <f t="shared" si="7"/>
        <v>1887</v>
      </c>
      <c r="E182" s="316" t="s">
        <v>5566</v>
      </c>
      <c r="F182" s="316" t="s">
        <v>5958</v>
      </c>
      <c r="G182" s="333" t="s">
        <v>7018</v>
      </c>
      <c r="H182" s="333" t="s">
        <v>6375</v>
      </c>
      <c r="I182" s="316" t="str">
        <f t="shared" si="8"/>
        <v>INSERT INTO UPK_TEST.upk_k60.k60_press_buno_link (buno_id, k60_buno_id, created_date, created_tantou_id) VALUES (1887, 2533, GETDATE(), 999);</v>
      </c>
    </row>
    <row r="183" spans="1:9">
      <c r="A183" s="316" t="s">
        <v>835</v>
      </c>
      <c r="B183" s="328" t="str">
        <f t="shared" si="6"/>
        <v>2036</v>
      </c>
      <c r="C183" s="316" t="s">
        <v>7019</v>
      </c>
      <c r="D183" s="316" t="str">
        <f t="shared" si="7"/>
        <v>1888</v>
      </c>
      <c r="E183" s="316" t="s">
        <v>5567</v>
      </c>
      <c r="F183" s="316" t="s">
        <v>5959</v>
      </c>
      <c r="G183" s="333" t="s">
        <v>7019</v>
      </c>
      <c r="H183" s="333" t="s">
        <v>6376</v>
      </c>
      <c r="I183" s="316" t="str">
        <f t="shared" si="8"/>
        <v>INSERT INTO UPK_TEST.upk_k60.k60_press_buno_link (buno_id, k60_buno_id, created_date, created_tantou_id) VALUES (1888, 2036, GETDATE(), 999);</v>
      </c>
    </row>
    <row r="184" spans="1:9">
      <c r="A184" s="316" t="s">
        <v>909</v>
      </c>
      <c r="B184" s="328" t="str">
        <f t="shared" si="6"/>
        <v>2143</v>
      </c>
      <c r="C184" s="316" t="s">
        <v>1411</v>
      </c>
      <c r="D184" s="316" t="str">
        <f t="shared" si="7"/>
        <v>1889</v>
      </c>
      <c r="E184" s="316" t="s">
        <v>5568</v>
      </c>
      <c r="F184" s="316" t="s">
        <v>5960</v>
      </c>
      <c r="G184" s="333" t="s">
        <v>1411</v>
      </c>
      <c r="H184" s="333" t="s">
        <v>6377</v>
      </c>
      <c r="I184" s="316" t="str">
        <f t="shared" si="8"/>
        <v>INSERT INTO UPK_TEST.upk_k60.k60_press_buno_link (buno_id, k60_buno_id, created_date, created_tantou_id) VALUES (1889, 2143, GETDATE(), 999);</v>
      </c>
    </row>
    <row r="185" spans="1:9">
      <c r="A185" s="316" t="s">
        <v>689</v>
      </c>
      <c r="B185" s="328" t="str">
        <f t="shared" si="6"/>
        <v>1836</v>
      </c>
      <c r="C185" s="316" t="s">
        <v>1414</v>
      </c>
      <c r="D185" s="316" t="str">
        <f t="shared" si="7"/>
        <v>1890</v>
      </c>
      <c r="E185" s="316" t="s">
        <v>5569</v>
      </c>
      <c r="F185" s="316" t="s">
        <v>5961</v>
      </c>
      <c r="G185" s="333" t="s">
        <v>1414</v>
      </c>
      <c r="H185" s="333" t="s">
        <v>6378</v>
      </c>
      <c r="I185" s="316" t="str">
        <f t="shared" si="8"/>
        <v>INSERT INTO UPK_TEST.upk_k60.k60_press_buno_link (buno_id, k60_buno_id, created_date, created_tantou_id) VALUES (1890, 1836, GETDATE(), 999);</v>
      </c>
    </row>
    <row r="186" spans="1:9">
      <c r="A186" s="316" t="s">
        <v>831</v>
      </c>
      <c r="B186" s="328" t="str">
        <f t="shared" si="6"/>
        <v>2028</v>
      </c>
      <c r="C186" s="316" t="s">
        <v>7020</v>
      </c>
      <c r="D186" s="316" t="str">
        <f t="shared" si="7"/>
        <v>1891</v>
      </c>
      <c r="E186" s="316" t="s">
        <v>5570</v>
      </c>
      <c r="F186" s="316" t="s">
        <v>5962</v>
      </c>
      <c r="G186" s="333" t="s">
        <v>7020</v>
      </c>
      <c r="H186" s="333" t="s">
        <v>6379</v>
      </c>
      <c r="I186" s="316" t="str">
        <f t="shared" si="8"/>
        <v>INSERT INTO UPK_TEST.upk_k60.k60_press_buno_link (buno_id, k60_buno_id, created_date, created_tantou_id) VALUES (1891, 2028, GETDATE(), 999);</v>
      </c>
    </row>
    <row r="187" spans="1:9">
      <c r="A187" s="316" t="s">
        <v>690</v>
      </c>
      <c r="B187" s="328" t="str">
        <f t="shared" si="6"/>
        <v>1837</v>
      </c>
      <c r="C187" s="316" t="s">
        <v>1415</v>
      </c>
      <c r="D187" s="316" t="str">
        <f t="shared" si="7"/>
        <v>1892</v>
      </c>
      <c r="E187" s="316" t="s">
        <v>5571</v>
      </c>
      <c r="F187" s="316" t="s">
        <v>5963</v>
      </c>
      <c r="G187" s="333" t="s">
        <v>1415</v>
      </c>
      <c r="H187" s="333" t="s">
        <v>6380</v>
      </c>
      <c r="I187" s="316" t="str">
        <f t="shared" si="8"/>
        <v>INSERT INTO UPK_TEST.upk_k60.k60_press_buno_link (buno_id, k60_buno_id, created_date, created_tantou_id) VALUES (1892, 1837, GETDATE(), 999);</v>
      </c>
    </row>
    <row r="188" spans="1:9">
      <c r="A188" s="316" t="s">
        <v>837</v>
      </c>
      <c r="B188" s="328" t="str">
        <f t="shared" si="6"/>
        <v>2038</v>
      </c>
      <c r="C188" s="316" t="s">
        <v>1416</v>
      </c>
      <c r="D188" s="316" t="str">
        <f t="shared" si="7"/>
        <v>1893</v>
      </c>
      <c r="E188" s="316" t="s">
        <v>5572</v>
      </c>
      <c r="F188" s="316" t="s">
        <v>5964</v>
      </c>
      <c r="G188" s="333" t="s">
        <v>1416</v>
      </c>
      <c r="H188" s="333" t="s">
        <v>6381</v>
      </c>
      <c r="I188" s="316" t="str">
        <f t="shared" si="8"/>
        <v>INSERT INTO UPK_TEST.upk_k60.k60_press_buno_link (buno_id, k60_buno_id, created_date, created_tantou_id) VALUES (1893, 2038, GETDATE(), 999);</v>
      </c>
    </row>
    <row r="189" spans="1:9">
      <c r="A189" s="316" t="s">
        <v>840</v>
      </c>
      <c r="B189" s="328" t="str">
        <f t="shared" si="6"/>
        <v>2041</v>
      </c>
      <c r="C189" s="316" t="s">
        <v>1417</v>
      </c>
      <c r="D189" s="316" t="str">
        <f t="shared" si="7"/>
        <v>1894</v>
      </c>
      <c r="E189" s="316" t="s">
        <v>5573</v>
      </c>
      <c r="F189" s="316" t="s">
        <v>5965</v>
      </c>
      <c r="G189" s="333" t="s">
        <v>1417</v>
      </c>
      <c r="H189" s="333" t="s">
        <v>6382</v>
      </c>
      <c r="I189" s="316" t="str">
        <f t="shared" si="8"/>
        <v>INSERT INTO UPK_TEST.upk_k60.k60_press_buno_link (buno_id, k60_buno_id, created_date, created_tantou_id) VALUES (1894, 2041, GETDATE(), 999);</v>
      </c>
    </row>
    <row r="190" spans="1:9">
      <c r="A190" s="316" t="s">
        <v>1214</v>
      </c>
      <c r="B190" s="328" t="str">
        <f t="shared" si="6"/>
        <v>2535</v>
      </c>
      <c r="C190" s="316" t="s">
        <v>7021</v>
      </c>
      <c r="D190" s="316" t="str">
        <f t="shared" si="7"/>
        <v>1895</v>
      </c>
      <c r="E190" s="316" t="s">
        <v>469</v>
      </c>
      <c r="F190" s="316" t="s">
        <v>5966</v>
      </c>
      <c r="G190" s="333" t="s">
        <v>7021</v>
      </c>
      <c r="H190" s="333" t="s">
        <v>6383</v>
      </c>
      <c r="I190" s="316" t="str">
        <f t="shared" si="8"/>
        <v>INSERT INTO UPK_TEST.upk_k60.k60_press_buno_link (buno_id, k60_buno_id, created_date, created_tantou_id) VALUES (1895, 2535, GETDATE(), 999);</v>
      </c>
    </row>
    <row r="191" spans="1:9">
      <c r="A191" s="316" t="s">
        <v>775</v>
      </c>
      <c r="B191" s="328" t="str">
        <f t="shared" si="6"/>
        <v>1947</v>
      </c>
      <c r="C191" s="316" t="s">
        <v>1419</v>
      </c>
      <c r="D191" s="316" t="str">
        <f t="shared" si="7"/>
        <v>1896</v>
      </c>
      <c r="E191" s="316" t="s">
        <v>470</v>
      </c>
      <c r="F191" s="316" t="s">
        <v>5967</v>
      </c>
      <c r="G191" s="333" t="s">
        <v>1419</v>
      </c>
      <c r="H191" s="333" t="s">
        <v>6384</v>
      </c>
      <c r="I191" s="316" t="str">
        <f t="shared" si="8"/>
        <v>INSERT INTO UPK_TEST.upk_k60.k60_press_buno_link (buno_id, k60_buno_id, created_date, created_tantou_id) VALUES (1896, 1947, GETDATE(), 999);</v>
      </c>
    </row>
    <row r="192" spans="1:9">
      <c r="A192" s="316" t="s">
        <v>632</v>
      </c>
      <c r="B192" s="328" t="str">
        <f t="shared" si="6"/>
        <v>1736</v>
      </c>
      <c r="C192" s="316" t="s">
        <v>1420</v>
      </c>
      <c r="D192" s="316" t="str">
        <f t="shared" si="7"/>
        <v>1897</v>
      </c>
      <c r="E192" s="316" t="s">
        <v>5574</v>
      </c>
      <c r="F192" s="316" t="s">
        <v>5968</v>
      </c>
      <c r="G192" s="333" t="s">
        <v>1420</v>
      </c>
      <c r="H192" s="333" t="s">
        <v>6385</v>
      </c>
      <c r="I192" s="316" t="str">
        <f t="shared" si="8"/>
        <v>INSERT INTO UPK_TEST.upk_k60.k60_press_buno_link (buno_id, k60_buno_id, created_date, created_tantou_id) VALUES (1897, 1736, GETDATE(), 999);</v>
      </c>
    </row>
    <row r="193" spans="1:9">
      <c r="A193" s="316" t="s">
        <v>633</v>
      </c>
      <c r="B193" s="328" t="str">
        <f t="shared" si="6"/>
        <v>1737</v>
      </c>
      <c r="C193" s="316" t="s">
        <v>1421</v>
      </c>
      <c r="D193" s="316" t="str">
        <f t="shared" si="7"/>
        <v>1898</v>
      </c>
      <c r="E193" s="316" t="s">
        <v>471</v>
      </c>
      <c r="F193" s="316" t="s">
        <v>5969</v>
      </c>
      <c r="G193" s="333" t="s">
        <v>1421</v>
      </c>
      <c r="H193" s="333" t="s">
        <v>6386</v>
      </c>
      <c r="I193" s="316" t="str">
        <f t="shared" si="8"/>
        <v>INSERT INTO UPK_TEST.upk_k60.k60_press_buno_link (buno_id, k60_buno_id, created_date, created_tantou_id) VALUES (1898, 1737, GETDATE(), 999);</v>
      </c>
    </row>
    <row r="194" spans="1:9">
      <c r="A194" s="316" t="s">
        <v>1241</v>
      </c>
      <c r="B194" s="328">
        <f t="shared" si="6"/>
        <v>2569</v>
      </c>
      <c r="C194" s="316" t="s">
        <v>1424</v>
      </c>
      <c r="D194" s="316" t="str">
        <f t="shared" si="7"/>
        <v>1899</v>
      </c>
      <c r="E194" s="316" t="s">
        <v>472</v>
      </c>
      <c r="F194" s="316" t="s">
        <v>5970</v>
      </c>
      <c r="G194" s="333" t="s">
        <v>1424</v>
      </c>
      <c r="H194" s="333" t="s">
        <v>6387</v>
      </c>
      <c r="I194" s="316" t="str">
        <f t="shared" si="8"/>
        <v>INSERT INTO UPK_TEST.upk_k60.k60_press_buno_link (buno_id, k60_buno_id, created_date, created_tantou_id) VALUES (1899, 2569, GETDATE(), 999);</v>
      </c>
    </row>
    <row r="195" spans="1:9">
      <c r="A195" s="316" t="s">
        <v>1242</v>
      </c>
      <c r="B195" s="328">
        <f t="shared" si="6"/>
        <v>2570</v>
      </c>
      <c r="C195" s="316" t="s">
        <v>1425</v>
      </c>
      <c r="D195" s="316" t="str">
        <f t="shared" si="7"/>
        <v>1900</v>
      </c>
      <c r="E195" s="316" t="s">
        <v>5575</v>
      </c>
      <c r="F195" s="316" t="s">
        <v>5971</v>
      </c>
      <c r="G195" s="333" t="s">
        <v>1425</v>
      </c>
      <c r="H195" s="333" t="s">
        <v>6388</v>
      </c>
      <c r="I195" s="316" t="str">
        <f t="shared" si="8"/>
        <v>INSERT INTO UPK_TEST.upk_k60.k60_press_buno_link (buno_id, k60_buno_id, created_date, created_tantou_id) VALUES (1900, 2570, GETDATE(), 999);</v>
      </c>
    </row>
    <row r="196" spans="1:9">
      <c r="A196" s="316" t="s">
        <v>5751</v>
      </c>
      <c r="B196" s="328" t="str">
        <f t="shared" ref="B196:B259" si="9">VLOOKUP($A196,$E$4:$F$2001,2,FALSE)</f>
        <v>2484</v>
      </c>
      <c r="C196" s="316" t="s">
        <v>1428</v>
      </c>
      <c r="D196" s="316" t="str">
        <f t="shared" ref="D196:D259" si="10">VLOOKUP($C196,$G$4:$H$2001,2,FALSE)</f>
        <v>1901</v>
      </c>
      <c r="E196" s="316" t="s">
        <v>5576</v>
      </c>
      <c r="F196" s="316" t="s">
        <v>5972</v>
      </c>
      <c r="G196" s="333" t="s">
        <v>1428</v>
      </c>
      <c r="H196" s="333" t="s">
        <v>6389</v>
      </c>
      <c r="I196" s="316" t="str">
        <f t="shared" ref="I196:I259" si="11">$S$1&amp;$D196&amp;", "&amp;$B196&amp;", GETDATE(), 999);"</f>
        <v>INSERT INTO UPK_TEST.upk_k60.k60_press_buno_link (buno_id, k60_buno_id, created_date, created_tantou_id) VALUES (1901, 2484, GETDATE(), 999);</v>
      </c>
    </row>
    <row r="197" spans="1:9">
      <c r="A197" s="316" t="s">
        <v>5751</v>
      </c>
      <c r="B197" s="328" t="str">
        <f t="shared" si="9"/>
        <v>2484</v>
      </c>
      <c r="C197" s="316" t="s">
        <v>1434</v>
      </c>
      <c r="D197" s="316" t="str">
        <f t="shared" si="10"/>
        <v>1902</v>
      </c>
      <c r="E197" s="316" t="s">
        <v>5577</v>
      </c>
      <c r="F197" s="316" t="s">
        <v>5973</v>
      </c>
      <c r="G197" s="333" t="s">
        <v>1434</v>
      </c>
      <c r="H197" s="333" t="s">
        <v>6390</v>
      </c>
      <c r="I197" s="316" t="str">
        <f t="shared" si="11"/>
        <v>INSERT INTO UPK_TEST.upk_k60.k60_press_buno_link (buno_id, k60_buno_id, created_date, created_tantou_id) VALUES (1902, 2484, GETDATE(), 999);</v>
      </c>
    </row>
    <row r="198" spans="1:9">
      <c r="A198" s="316" t="s">
        <v>1243</v>
      </c>
      <c r="B198" s="328">
        <f t="shared" si="9"/>
        <v>2571</v>
      </c>
      <c r="C198" s="316" t="s">
        <v>1430</v>
      </c>
      <c r="D198" s="316" t="str">
        <f t="shared" si="10"/>
        <v>1903</v>
      </c>
      <c r="E198" s="316" t="s">
        <v>5578</v>
      </c>
      <c r="F198" s="316" t="s">
        <v>5974</v>
      </c>
      <c r="G198" s="333" t="s">
        <v>1430</v>
      </c>
      <c r="H198" s="333" t="s">
        <v>6391</v>
      </c>
      <c r="I198" s="316" t="str">
        <f t="shared" si="11"/>
        <v>INSERT INTO UPK_TEST.upk_k60.k60_press_buno_link (buno_id, k60_buno_id, created_date, created_tantou_id) VALUES (1903, 2571, GETDATE(), 999);</v>
      </c>
    </row>
    <row r="199" spans="1:9">
      <c r="A199" s="316" t="s">
        <v>1244</v>
      </c>
      <c r="B199" s="328">
        <f t="shared" si="9"/>
        <v>2572</v>
      </c>
      <c r="C199" s="316" t="s">
        <v>1431</v>
      </c>
      <c r="D199" s="316" t="str">
        <f t="shared" si="10"/>
        <v>1904</v>
      </c>
      <c r="E199" s="316" t="s">
        <v>5579</v>
      </c>
      <c r="F199" s="316" t="s">
        <v>5975</v>
      </c>
      <c r="G199" s="333" t="s">
        <v>1431</v>
      </c>
      <c r="H199" s="333" t="s">
        <v>6392</v>
      </c>
      <c r="I199" s="316" t="str">
        <f t="shared" si="11"/>
        <v>INSERT INTO UPK_TEST.upk_k60.k60_press_buno_link (buno_id, k60_buno_id, created_date, created_tantou_id) VALUES (1904, 2572, GETDATE(), 999);</v>
      </c>
    </row>
    <row r="200" spans="1:9">
      <c r="A200" s="316" t="s">
        <v>582</v>
      </c>
      <c r="B200" s="328" t="str">
        <f t="shared" si="9"/>
        <v>1661</v>
      </c>
      <c r="C200" s="316" t="s">
        <v>1437</v>
      </c>
      <c r="D200" s="316" t="str">
        <f t="shared" si="10"/>
        <v>1905</v>
      </c>
      <c r="E200" s="316" t="s">
        <v>5580</v>
      </c>
      <c r="F200" s="316" t="s">
        <v>5976</v>
      </c>
      <c r="G200" s="333" t="s">
        <v>1437</v>
      </c>
      <c r="H200" s="333" t="s">
        <v>6393</v>
      </c>
      <c r="I200" s="316" t="str">
        <f t="shared" si="11"/>
        <v>INSERT INTO UPK_TEST.upk_k60.k60_press_buno_link (buno_id, k60_buno_id, created_date, created_tantou_id) VALUES (1905, 1661, GETDATE(), 999);</v>
      </c>
    </row>
    <row r="201" spans="1:9">
      <c r="A201" s="316" t="s">
        <v>605</v>
      </c>
      <c r="B201" s="328" t="str">
        <f t="shared" si="9"/>
        <v>1702</v>
      </c>
      <c r="C201" s="316" t="s">
        <v>1438</v>
      </c>
      <c r="D201" s="316" t="str">
        <f t="shared" si="10"/>
        <v>1906</v>
      </c>
      <c r="E201" s="316" t="s">
        <v>5581</v>
      </c>
      <c r="F201" s="316" t="s">
        <v>5977</v>
      </c>
      <c r="G201" s="333" t="s">
        <v>1438</v>
      </c>
      <c r="H201" s="333" t="s">
        <v>6394</v>
      </c>
      <c r="I201" s="316" t="str">
        <f t="shared" si="11"/>
        <v>INSERT INTO UPK_TEST.upk_k60.k60_press_buno_link (buno_id, k60_buno_id, created_date, created_tantou_id) VALUES (1906, 1702, GETDATE(), 999);</v>
      </c>
    </row>
    <row r="202" spans="1:9">
      <c r="A202" s="316" t="s">
        <v>5763</v>
      </c>
      <c r="B202" s="328" t="str">
        <f t="shared" si="9"/>
        <v>2518</v>
      </c>
      <c r="C202" s="316" t="s">
        <v>7022</v>
      </c>
      <c r="D202" s="316" t="str">
        <f t="shared" si="10"/>
        <v>1907</v>
      </c>
      <c r="E202" s="316" t="s">
        <v>5582</v>
      </c>
      <c r="F202" s="316" t="s">
        <v>5978</v>
      </c>
      <c r="G202" s="333" t="s">
        <v>7022</v>
      </c>
      <c r="H202" s="333" t="s">
        <v>6395</v>
      </c>
      <c r="I202" s="316" t="str">
        <f t="shared" si="11"/>
        <v>INSERT INTO UPK_TEST.upk_k60.k60_press_buno_link (buno_id, k60_buno_id, created_date, created_tantou_id) VALUES (1907, 2518, GETDATE(), 999);</v>
      </c>
    </row>
    <row r="203" spans="1:9">
      <c r="A203" s="316" t="s">
        <v>5763</v>
      </c>
      <c r="B203" s="328" t="str">
        <f t="shared" si="9"/>
        <v>2518</v>
      </c>
      <c r="C203" s="316" t="s">
        <v>7023</v>
      </c>
      <c r="D203" s="316" t="str">
        <f t="shared" si="10"/>
        <v>1908</v>
      </c>
      <c r="E203" s="316" t="s">
        <v>5583</v>
      </c>
      <c r="F203" s="316" t="s">
        <v>5979</v>
      </c>
      <c r="G203" s="333" t="s">
        <v>7023</v>
      </c>
      <c r="H203" s="333" t="s">
        <v>6396</v>
      </c>
      <c r="I203" s="316" t="str">
        <f t="shared" si="11"/>
        <v>INSERT INTO UPK_TEST.upk_k60.k60_press_buno_link (buno_id, k60_buno_id, created_date, created_tantou_id) VALUES (1908, 2518, GETDATE(), 999);</v>
      </c>
    </row>
    <row r="204" spans="1:9">
      <c r="A204" s="316" t="s">
        <v>3084</v>
      </c>
      <c r="B204" s="328" t="str">
        <f t="shared" si="9"/>
        <v>1662</v>
      </c>
      <c r="C204" s="316" t="s">
        <v>1436</v>
      </c>
      <c r="D204" s="316" t="str">
        <f t="shared" si="10"/>
        <v>1909</v>
      </c>
      <c r="E204" s="316" t="s">
        <v>473</v>
      </c>
      <c r="F204" s="316" t="s">
        <v>5980</v>
      </c>
      <c r="G204" s="333" t="s">
        <v>1436</v>
      </c>
      <c r="H204" s="333" t="s">
        <v>6397</v>
      </c>
      <c r="I204" s="316" t="str">
        <f t="shared" si="11"/>
        <v>INSERT INTO UPK_TEST.upk_k60.k60_press_buno_link (buno_id, k60_buno_id, created_date, created_tantou_id) VALUES (1909, 1662, GETDATE(), 999);</v>
      </c>
    </row>
    <row r="205" spans="1:9">
      <c r="A205" s="316" t="s">
        <v>3084</v>
      </c>
      <c r="B205" s="328" t="str">
        <f t="shared" si="9"/>
        <v>1662</v>
      </c>
      <c r="C205" s="316" t="s">
        <v>1447</v>
      </c>
      <c r="D205" s="316" t="str">
        <f t="shared" si="10"/>
        <v>1910</v>
      </c>
      <c r="E205" s="316" t="s">
        <v>474</v>
      </c>
      <c r="F205" s="316" t="s">
        <v>5981</v>
      </c>
      <c r="G205" s="333" t="s">
        <v>1447</v>
      </c>
      <c r="H205" s="333" t="s">
        <v>6398</v>
      </c>
      <c r="I205" s="316" t="str">
        <f t="shared" si="11"/>
        <v>INSERT INTO UPK_TEST.upk_k60.k60_press_buno_link (buno_id, k60_buno_id, created_date, created_tantou_id) VALUES (1910, 1662, GETDATE(), 999);</v>
      </c>
    </row>
    <row r="206" spans="1:9">
      <c r="A206" s="316" t="s">
        <v>5613</v>
      </c>
      <c r="B206" s="328" t="str">
        <f t="shared" si="9"/>
        <v>1850</v>
      </c>
      <c r="C206" s="316" t="s">
        <v>7024</v>
      </c>
      <c r="D206" s="316" t="str">
        <f t="shared" si="10"/>
        <v>1911</v>
      </c>
      <c r="E206" s="316" t="s">
        <v>475</v>
      </c>
      <c r="F206" s="316" t="s">
        <v>5982</v>
      </c>
      <c r="G206" s="333" t="s">
        <v>7024</v>
      </c>
      <c r="H206" s="333" t="s">
        <v>6399</v>
      </c>
      <c r="I206" s="316" t="str">
        <f t="shared" si="11"/>
        <v>INSERT INTO UPK_TEST.upk_k60.k60_press_buno_link (buno_id, k60_buno_id, created_date, created_tantou_id) VALUES (1911, 1850, GETDATE(), 999);</v>
      </c>
    </row>
    <row r="207" spans="1:9">
      <c r="A207" s="316" t="s">
        <v>5613</v>
      </c>
      <c r="B207" s="328" t="str">
        <f t="shared" si="9"/>
        <v>1850</v>
      </c>
      <c r="C207" s="316" t="s">
        <v>7025</v>
      </c>
      <c r="D207" s="316" t="str">
        <f t="shared" si="10"/>
        <v>1912</v>
      </c>
      <c r="E207" s="316" t="s">
        <v>476</v>
      </c>
      <c r="F207" s="316" t="s">
        <v>5983</v>
      </c>
      <c r="G207" s="333" t="s">
        <v>7025</v>
      </c>
      <c r="H207" s="333" t="s">
        <v>6400</v>
      </c>
      <c r="I207" s="316" t="str">
        <f t="shared" si="11"/>
        <v>INSERT INTO UPK_TEST.upk_k60.k60_press_buno_link (buno_id, k60_buno_id, created_date, created_tantou_id) VALUES (1912, 1850, GETDATE(), 999);</v>
      </c>
    </row>
    <row r="208" spans="1:9">
      <c r="A208" s="316" t="s">
        <v>5767</v>
      </c>
      <c r="B208" s="328">
        <f t="shared" si="9"/>
        <v>2540</v>
      </c>
      <c r="C208" s="316" t="s">
        <v>7026</v>
      </c>
      <c r="D208" s="316" t="str">
        <f t="shared" si="10"/>
        <v>1913</v>
      </c>
      <c r="E208" s="316" t="s">
        <v>5584</v>
      </c>
      <c r="F208" s="316" t="s">
        <v>5984</v>
      </c>
      <c r="G208" s="333" t="s">
        <v>7026</v>
      </c>
      <c r="H208" s="333" t="s">
        <v>6401</v>
      </c>
      <c r="I208" s="316" t="str">
        <f t="shared" si="11"/>
        <v>INSERT INTO UPK_TEST.upk_k60.k60_press_buno_link (buno_id, k60_buno_id, created_date, created_tantou_id) VALUES (1913, 2540, GETDATE(), 999);</v>
      </c>
    </row>
    <row r="209" spans="1:9">
      <c r="A209" s="316" t="s">
        <v>5767</v>
      </c>
      <c r="B209" s="328">
        <f t="shared" si="9"/>
        <v>2540</v>
      </c>
      <c r="C209" s="316" t="s">
        <v>7027</v>
      </c>
      <c r="D209" s="316" t="str">
        <f t="shared" si="10"/>
        <v>1914</v>
      </c>
      <c r="E209" s="316" t="s">
        <v>5585</v>
      </c>
      <c r="F209" s="316" t="s">
        <v>5985</v>
      </c>
      <c r="G209" s="333" t="s">
        <v>7027</v>
      </c>
      <c r="H209" s="333" t="s">
        <v>6402</v>
      </c>
      <c r="I209" s="316" t="str">
        <f t="shared" si="11"/>
        <v>INSERT INTO UPK_TEST.upk_k60.k60_press_buno_link (buno_id, k60_buno_id, created_date, created_tantou_id) VALUES (1914, 2540, GETDATE(), 999);</v>
      </c>
    </row>
    <row r="210" spans="1:9">
      <c r="A210" s="316" t="s">
        <v>5587</v>
      </c>
      <c r="B210" s="328" t="str">
        <f t="shared" si="9"/>
        <v>1774</v>
      </c>
      <c r="C210" s="316" t="s">
        <v>1441</v>
      </c>
      <c r="D210" s="316" t="str">
        <f t="shared" si="10"/>
        <v>1915</v>
      </c>
      <c r="E210" s="316" t="s">
        <v>5586</v>
      </c>
      <c r="F210" s="316" t="s">
        <v>5986</v>
      </c>
      <c r="G210" s="333" t="s">
        <v>1441</v>
      </c>
      <c r="H210" s="333" t="s">
        <v>6403</v>
      </c>
      <c r="I210" s="316" t="str">
        <f t="shared" si="11"/>
        <v>INSERT INTO UPK_TEST.upk_k60.k60_press_buno_link (buno_id, k60_buno_id, created_date, created_tantou_id) VALUES (1915, 1774, GETDATE(), 999);</v>
      </c>
    </row>
    <row r="211" spans="1:9">
      <c r="A211" s="316" t="s">
        <v>5587</v>
      </c>
      <c r="B211" s="328" t="str">
        <f t="shared" si="9"/>
        <v>1774</v>
      </c>
      <c r="C211" s="316" t="s">
        <v>1451</v>
      </c>
      <c r="D211" s="316" t="str">
        <f t="shared" si="10"/>
        <v>1916</v>
      </c>
      <c r="E211" s="316" t="s">
        <v>477</v>
      </c>
      <c r="F211" s="316" t="s">
        <v>5987</v>
      </c>
      <c r="G211" s="333" t="s">
        <v>1451</v>
      </c>
      <c r="H211" s="333" t="s">
        <v>6404</v>
      </c>
      <c r="I211" s="316" t="str">
        <f t="shared" si="11"/>
        <v>INSERT INTO UPK_TEST.upk_k60.k60_press_buno_link (buno_id, k60_buno_id, created_date, created_tantou_id) VALUES (1916, 1774, GETDATE(), 999);</v>
      </c>
    </row>
    <row r="212" spans="1:9">
      <c r="A212" s="316" t="s">
        <v>5634</v>
      </c>
      <c r="B212" s="328" t="str">
        <f t="shared" si="9"/>
        <v>1937</v>
      </c>
      <c r="C212" s="316" t="s">
        <v>1444</v>
      </c>
      <c r="D212" s="316" t="str">
        <f t="shared" si="10"/>
        <v>1917</v>
      </c>
      <c r="E212" s="316" t="s">
        <v>478</v>
      </c>
      <c r="F212" s="316" t="s">
        <v>5988</v>
      </c>
      <c r="G212" s="333" t="s">
        <v>1444</v>
      </c>
      <c r="H212" s="333" t="s">
        <v>6405</v>
      </c>
      <c r="I212" s="316" t="str">
        <f t="shared" si="11"/>
        <v>INSERT INTO UPK_TEST.upk_k60.k60_press_buno_link (buno_id, k60_buno_id, created_date, created_tantou_id) VALUES (1917, 1937, GETDATE(), 999);</v>
      </c>
    </row>
    <row r="213" spans="1:9">
      <c r="A213" s="316" t="s">
        <v>5634</v>
      </c>
      <c r="B213" s="328" t="str">
        <f t="shared" si="9"/>
        <v>1937</v>
      </c>
      <c r="C213" s="316" t="s">
        <v>1454</v>
      </c>
      <c r="D213" s="316" t="str">
        <f t="shared" si="10"/>
        <v>1918</v>
      </c>
      <c r="E213" s="316" t="s">
        <v>479</v>
      </c>
      <c r="F213" s="316" t="s">
        <v>212</v>
      </c>
      <c r="G213" s="333" t="s">
        <v>1454</v>
      </c>
      <c r="H213" s="333" t="s">
        <v>6406</v>
      </c>
      <c r="I213" s="316" t="str">
        <f t="shared" si="11"/>
        <v>INSERT INTO UPK_TEST.upk_k60.k60_press_buno_link (buno_id, k60_buno_id, created_date, created_tantou_id) VALUES (1918, 1937, GETDATE(), 999);</v>
      </c>
    </row>
    <row r="214" spans="1:9">
      <c r="A214" s="316" t="s">
        <v>5762</v>
      </c>
      <c r="B214" s="328" t="str">
        <f t="shared" si="9"/>
        <v>2515</v>
      </c>
      <c r="C214" s="316" t="s">
        <v>1445</v>
      </c>
      <c r="D214" s="316" t="str">
        <f t="shared" si="10"/>
        <v>1919</v>
      </c>
      <c r="E214" s="316" t="s">
        <v>480</v>
      </c>
      <c r="F214" s="316" t="s">
        <v>5989</v>
      </c>
      <c r="G214" s="333" t="s">
        <v>1445</v>
      </c>
      <c r="H214" s="333" t="s">
        <v>6407</v>
      </c>
      <c r="I214" s="316" t="str">
        <f t="shared" si="11"/>
        <v>INSERT INTO UPK_TEST.upk_k60.k60_press_buno_link (buno_id, k60_buno_id, created_date, created_tantou_id) VALUES (1919, 2515, GETDATE(), 999);</v>
      </c>
    </row>
    <row r="215" spans="1:9">
      <c r="A215" s="316" t="s">
        <v>5762</v>
      </c>
      <c r="B215" s="328" t="str">
        <f t="shared" si="9"/>
        <v>2515</v>
      </c>
      <c r="C215" s="316" t="s">
        <v>1455</v>
      </c>
      <c r="D215" s="316" t="str">
        <f t="shared" si="10"/>
        <v>1920</v>
      </c>
      <c r="E215" s="316" t="s">
        <v>481</v>
      </c>
      <c r="F215" s="316" t="s">
        <v>5990</v>
      </c>
      <c r="G215" s="333" t="s">
        <v>1455</v>
      </c>
      <c r="H215" s="333" t="s">
        <v>6408</v>
      </c>
      <c r="I215" s="316" t="str">
        <f t="shared" si="11"/>
        <v>INSERT INTO UPK_TEST.upk_k60.k60_press_buno_link (buno_id, k60_buno_id, created_date, created_tantou_id) VALUES (1920, 2515, GETDATE(), 999);</v>
      </c>
    </row>
    <row r="216" spans="1:9">
      <c r="A216" s="316" t="s">
        <v>606</v>
      </c>
      <c r="B216" s="328" t="str">
        <f t="shared" si="9"/>
        <v>1703</v>
      </c>
      <c r="C216" s="316" t="s">
        <v>1448</v>
      </c>
      <c r="D216" s="316" t="str">
        <f t="shared" si="10"/>
        <v>1921</v>
      </c>
      <c r="E216" s="316" t="s">
        <v>482</v>
      </c>
      <c r="F216" s="316" t="s">
        <v>5991</v>
      </c>
      <c r="G216" s="333" t="s">
        <v>1448</v>
      </c>
      <c r="H216" s="333" t="s">
        <v>6409</v>
      </c>
      <c r="I216" s="316" t="str">
        <f t="shared" si="11"/>
        <v>INSERT INTO UPK_TEST.upk_k60.k60_press_buno_link (buno_id, k60_buno_id, created_date, created_tantou_id) VALUES (1921, 1703, GETDATE(), 999);</v>
      </c>
    </row>
    <row r="217" spans="1:9">
      <c r="A217" s="316" t="s">
        <v>681</v>
      </c>
      <c r="B217" s="328" t="str">
        <f t="shared" si="9"/>
        <v>1825</v>
      </c>
      <c r="C217" s="316" t="s">
        <v>7028</v>
      </c>
      <c r="D217" s="316" t="str">
        <f t="shared" si="10"/>
        <v>1922</v>
      </c>
      <c r="E217" s="316" t="s">
        <v>483</v>
      </c>
      <c r="F217" s="316" t="s">
        <v>5992</v>
      </c>
      <c r="G217" s="333" t="s">
        <v>7028</v>
      </c>
      <c r="H217" s="333" t="s">
        <v>6410</v>
      </c>
      <c r="I217" s="316" t="str">
        <f t="shared" si="11"/>
        <v>INSERT INTO UPK_TEST.upk_k60.k60_press_buno_link (buno_id, k60_buno_id, created_date, created_tantou_id) VALUES (1922, 1825, GETDATE(), 999);</v>
      </c>
    </row>
    <row r="218" spans="1:9">
      <c r="A218" s="316" t="s">
        <v>682</v>
      </c>
      <c r="B218" s="328" t="str">
        <f t="shared" si="9"/>
        <v>1826</v>
      </c>
      <c r="C218" s="316" t="s">
        <v>7029</v>
      </c>
      <c r="D218" s="316" t="str">
        <f t="shared" si="10"/>
        <v>1923</v>
      </c>
      <c r="E218" s="316" t="s">
        <v>2896</v>
      </c>
      <c r="F218" s="316" t="s">
        <v>5993</v>
      </c>
      <c r="G218" s="333" t="s">
        <v>7029</v>
      </c>
      <c r="H218" s="333" t="s">
        <v>6411</v>
      </c>
      <c r="I218" s="316" t="str">
        <f t="shared" si="11"/>
        <v>INSERT INTO UPK_TEST.upk_k60.k60_press_buno_link (buno_id, k60_buno_id, created_date, created_tantou_id) VALUES (1923, 1826, GETDATE(), 999);</v>
      </c>
    </row>
    <row r="219" spans="1:9">
      <c r="A219" s="316" t="s">
        <v>776</v>
      </c>
      <c r="B219" s="328" t="str">
        <f t="shared" si="9"/>
        <v>1948</v>
      </c>
      <c r="C219" s="316" t="s">
        <v>1459</v>
      </c>
      <c r="D219" s="316" t="str">
        <f t="shared" si="10"/>
        <v>1924</v>
      </c>
      <c r="E219" s="316" t="s">
        <v>2898</v>
      </c>
      <c r="F219" s="316" t="s">
        <v>5994</v>
      </c>
      <c r="G219" s="333" t="s">
        <v>1459</v>
      </c>
      <c r="H219" s="333" t="s">
        <v>6412</v>
      </c>
      <c r="I219" s="316" t="str">
        <f t="shared" si="11"/>
        <v>INSERT INTO UPK_TEST.upk_k60.k60_press_buno_link (buno_id, k60_buno_id, created_date, created_tantou_id) VALUES (1924, 1948, GETDATE(), 999);</v>
      </c>
    </row>
    <row r="220" spans="1:9">
      <c r="A220" s="316" t="s">
        <v>933</v>
      </c>
      <c r="B220" s="328" t="str">
        <f t="shared" si="9"/>
        <v>2173</v>
      </c>
      <c r="C220" s="316" t="s">
        <v>7030</v>
      </c>
      <c r="D220" s="316" t="str">
        <f t="shared" si="10"/>
        <v>1925</v>
      </c>
      <c r="E220" s="316" t="s">
        <v>2900</v>
      </c>
      <c r="F220" s="316" t="s">
        <v>5995</v>
      </c>
      <c r="G220" s="333" t="s">
        <v>7030</v>
      </c>
      <c r="H220" s="333" t="s">
        <v>6413</v>
      </c>
      <c r="I220" s="316" t="str">
        <f t="shared" si="11"/>
        <v>INSERT INTO UPK_TEST.upk_k60.k60_press_buno_link (buno_id, k60_buno_id, created_date, created_tantou_id) VALUES (1925, 2173, GETDATE(), 999);</v>
      </c>
    </row>
    <row r="221" spans="1:9">
      <c r="A221" s="316" t="s">
        <v>838</v>
      </c>
      <c r="B221" s="328" t="str">
        <f t="shared" si="9"/>
        <v>2039</v>
      </c>
      <c r="C221" s="316" t="s">
        <v>1461</v>
      </c>
      <c r="D221" s="316" t="str">
        <f t="shared" si="10"/>
        <v>1926</v>
      </c>
      <c r="E221" s="316" t="s">
        <v>484</v>
      </c>
      <c r="F221" s="316" t="s">
        <v>5996</v>
      </c>
      <c r="G221" s="333" t="s">
        <v>1461</v>
      </c>
      <c r="H221" s="333" t="s">
        <v>6414</v>
      </c>
      <c r="I221" s="316" t="str">
        <f t="shared" si="11"/>
        <v>INSERT INTO UPK_TEST.upk_k60.k60_press_buno_link (buno_id, k60_buno_id, created_date, created_tantou_id) VALUES (1926, 2039, GETDATE(), 999);</v>
      </c>
    </row>
    <row r="222" spans="1:9">
      <c r="A222" s="316" t="s">
        <v>839</v>
      </c>
      <c r="B222" s="328" t="str">
        <f t="shared" si="9"/>
        <v>2040</v>
      </c>
      <c r="C222" s="316" t="s">
        <v>1464</v>
      </c>
      <c r="D222" s="316" t="str">
        <f t="shared" si="10"/>
        <v>1927</v>
      </c>
      <c r="E222" s="316" t="s">
        <v>485</v>
      </c>
      <c r="F222" s="316" t="s">
        <v>5997</v>
      </c>
      <c r="G222" s="333" t="s">
        <v>1464</v>
      </c>
      <c r="H222" s="333" t="s">
        <v>6415</v>
      </c>
      <c r="I222" s="316" t="str">
        <f t="shared" si="11"/>
        <v>INSERT INTO UPK_TEST.upk_k60.k60_press_buno_link (buno_id, k60_buno_id, created_date, created_tantou_id) VALUES (1927, 2040, GETDATE(), 999);</v>
      </c>
    </row>
    <row r="223" spans="1:9">
      <c r="A223" s="316" t="s">
        <v>934</v>
      </c>
      <c r="B223" s="328" t="str">
        <f t="shared" si="9"/>
        <v>2174</v>
      </c>
      <c r="C223" s="316" t="s">
        <v>7031</v>
      </c>
      <c r="D223" s="316" t="str">
        <f t="shared" si="10"/>
        <v>1928</v>
      </c>
      <c r="E223" s="316" t="s">
        <v>486</v>
      </c>
      <c r="F223" s="316" t="s">
        <v>5998</v>
      </c>
      <c r="G223" s="333" t="s">
        <v>7031</v>
      </c>
      <c r="H223" s="333" t="s">
        <v>6416</v>
      </c>
      <c r="I223" s="316" t="str">
        <f t="shared" si="11"/>
        <v>INSERT INTO UPK_TEST.upk_k60.k60_press_buno_link (buno_id, k60_buno_id, created_date, created_tantou_id) VALUES (1928, 2174, GETDATE(), 999);</v>
      </c>
    </row>
    <row r="224" spans="1:9">
      <c r="A224" s="316" t="s">
        <v>679</v>
      </c>
      <c r="B224" s="328" t="str">
        <f t="shared" si="9"/>
        <v>1823</v>
      </c>
      <c r="C224" s="316" t="s">
        <v>7032</v>
      </c>
      <c r="D224" s="316" t="str">
        <f t="shared" si="10"/>
        <v>1929</v>
      </c>
      <c r="E224" s="316" t="s">
        <v>487</v>
      </c>
      <c r="F224" s="316" t="s">
        <v>5999</v>
      </c>
      <c r="G224" s="333" t="s">
        <v>7032</v>
      </c>
      <c r="H224" s="333" t="s">
        <v>6417</v>
      </c>
      <c r="I224" s="316" t="str">
        <f t="shared" si="11"/>
        <v>INSERT INTO UPK_TEST.upk_k60.k60_press_buno_link (buno_id, k60_buno_id, created_date, created_tantou_id) VALUES (1929, 1823, GETDATE(), 999);</v>
      </c>
    </row>
    <row r="225" spans="1:9">
      <c r="A225" s="316" t="s">
        <v>678</v>
      </c>
      <c r="B225" s="328" t="str">
        <f t="shared" si="9"/>
        <v>1822</v>
      </c>
      <c r="C225" s="316" t="s">
        <v>7033</v>
      </c>
      <c r="D225" s="316" t="str">
        <f t="shared" si="10"/>
        <v>1930</v>
      </c>
      <c r="E225" s="316" t="s">
        <v>488</v>
      </c>
      <c r="F225" s="316" t="s">
        <v>6000</v>
      </c>
      <c r="G225" s="333" t="s">
        <v>7033</v>
      </c>
      <c r="H225" s="333" t="s">
        <v>6418</v>
      </c>
      <c r="I225" s="316" t="str">
        <f t="shared" si="11"/>
        <v>INSERT INTO UPK_TEST.upk_k60.k60_press_buno_link (buno_id, k60_buno_id, created_date, created_tantou_id) VALUES (1930, 1822, GETDATE(), 999);</v>
      </c>
    </row>
    <row r="226" spans="1:9">
      <c r="A226" s="316" t="s">
        <v>680</v>
      </c>
      <c r="B226" s="328" t="str">
        <f t="shared" si="9"/>
        <v>1824</v>
      </c>
      <c r="C226" s="316" t="s">
        <v>7034</v>
      </c>
      <c r="D226" s="316" t="str">
        <f t="shared" si="10"/>
        <v>1931</v>
      </c>
      <c r="E226" s="316" t="s">
        <v>489</v>
      </c>
      <c r="F226" s="316" t="s">
        <v>6001</v>
      </c>
      <c r="G226" s="333" t="s">
        <v>7034</v>
      </c>
      <c r="H226" s="333" t="s">
        <v>6419</v>
      </c>
      <c r="I226" s="316" t="str">
        <f t="shared" si="11"/>
        <v>INSERT INTO UPK_TEST.upk_k60.k60_press_buno_link (buno_id, k60_buno_id, created_date, created_tantou_id) VALUES (1931, 1824, GETDATE(), 999);</v>
      </c>
    </row>
    <row r="227" spans="1:9">
      <c r="A227" s="316" t="s">
        <v>3085</v>
      </c>
      <c r="B227" s="328" t="str">
        <f t="shared" si="9"/>
        <v>1663</v>
      </c>
      <c r="C227" s="316" t="s">
        <v>1457</v>
      </c>
      <c r="D227" s="316" t="str">
        <f t="shared" si="10"/>
        <v>1932</v>
      </c>
      <c r="E227" s="316" t="s">
        <v>490</v>
      </c>
      <c r="F227" s="316" t="s">
        <v>6002</v>
      </c>
      <c r="G227" s="333" t="s">
        <v>1457</v>
      </c>
      <c r="H227" s="333" t="s">
        <v>6420</v>
      </c>
      <c r="I227" s="316" t="str">
        <f t="shared" si="11"/>
        <v>INSERT INTO UPK_TEST.upk_k60.k60_press_buno_link (buno_id, k60_buno_id, created_date, created_tantou_id) VALUES (1932, 1663, GETDATE(), 999);</v>
      </c>
    </row>
    <row r="228" spans="1:9">
      <c r="A228" s="316" t="s">
        <v>3085</v>
      </c>
      <c r="B228" s="328" t="str">
        <f t="shared" si="9"/>
        <v>1663</v>
      </c>
      <c r="C228" s="316" t="s">
        <v>1465</v>
      </c>
      <c r="D228" s="316" t="str">
        <f t="shared" si="10"/>
        <v>1933</v>
      </c>
      <c r="E228" s="316" t="s">
        <v>491</v>
      </c>
      <c r="F228" s="316" t="s">
        <v>6003</v>
      </c>
      <c r="G228" s="333" t="s">
        <v>1465</v>
      </c>
      <c r="H228" s="333" t="s">
        <v>6421</v>
      </c>
      <c r="I228" s="316" t="str">
        <f t="shared" si="11"/>
        <v>INSERT INTO UPK_TEST.upk_k60.k60_press_buno_link (buno_id, k60_buno_id, created_date, created_tantou_id) VALUES (1933, 1663, GETDATE(), 999);</v>
      </c>
    </row>
    <row r="229" spans="1:9">
      <c r="A229" s="316" t="s">
        <v>688</v>
      </c>
      <c r="B229" s="328" t="str">
        <f t="shared" si="9"/>
        <v>1832</v>
      </c>
      <c r="C229" s="316" t="s">
        <v>7035</v>
      </c>
      <c r="D229" s="316" t="str">
        <f t="shared" si="10"/>
        <v>1934</v>
      </c>
      <c r="E229" s="316" t="s">
        <v>492</v>
      </c>
      <c r="F229" s="316" t="s">
        <v>6004</v>
      </c>
      <c r="G229" s="333" t="s">
        <v>7035</v>
      </c>
      <c r="H229" s="333" t="s">
        <v>6422</v>
      </c>
      <c r="I229" s="316" t="str">
        <f t="shared" si="11"/>
        <v>INSERT INTO UPK_TEST.upk_k60.k60_press_buno_link (buno_id, k60_buno_id, created_date, created_tantou_id) VALUES (1934, 1832, GETDATE(), 999);</v>
      </c>
    </row>
    <row r="230" spans="1:9">
      <c r="A230" s="316" t="s">
        <v>693</v>
      </c>
      <c r="B230" s="328" t="str">
        <f t="shared" si="9"/>
        <v>1840</v>
      </c>
      <c r="C230" s="316" t="s">
        <v>1468</v>
      </c>
      <c r="D230" s="316" t="str">
        <f t="shared" si="10"/>
        <v>1935</v>
      </c>
      <c r="E230" s="316" t="s">
        <v>493</v>
      </c>
      <c r="F230" s="316" t="s">
        <v>6005</v>
      </c>
      <c r="G230" s="333" t="s">
        <v>1468</v>
      </c>
      <c r="H230" s="333" t="s">
        <v>6423</v>
      </c>
      <c r="I230" s="316" t="str">
        <f t="shared" si="11"/>
        <v>INSERT INTO UPK_TEST.upk_k60.k60_press_buno_link (buno_id, k60_buno_id, created_date, created_tantou_id) VALUES (1935, 1840, GETDATE(), 999);</v>
      </c>
    </row>
    <row r="231" spans="1:9">
      <c r="A231" s="316" t="s">
        <v>731</v>
      </c>
      <c r="B231" s="328" t="str">
        <f t="shared" si="9"/>
        <v>1877</v>
      </c>
      <c r="C231" s="316" t="s">
        <v>1469</v>
      </c>
      <c r="D231" s="316" t="str">
        <f t="shared" si="10"/>
        <v>1936</v>
      </c>
      <c r="E231" s="316" t="s">
        <v>2913</v>
      </c>
      <c r="F231" s="316" t="s">
        <v>6006</v>
      </c>
      <c r="G231" s="333" t="s">
        <v>1469</v>
      </c>
      <c r="H231" s="333" t="s">
        <v>6424</v>
      </c>
      <c r="I231" s="316" t="str">
        <f t="shared" si="11"/>
        <v>INSERT INTO UPK_TEST.upk_k60.k60_press_buno_link (buno_id, k60_buno_id, created_date, created_tantou_id) VALUES (1936, 1877, GETDATE(), 999);</v>
      </c>
    </row>
    <row r="232" spans="1:9">
      <c r="A232" s="316" t="s">
        <v>732</v>
      </c>
      <c r="B232" s="328" t="str">
        <f t="shared" si="9"/>
        <v>1878</v>
      </c>
      <c r="C232" s="316" t="s">
        <v>1470</v>
      </c>
      <c r="D232" s="316" t="str">
        <f t="shared" si="10"/>
        <v>1937</v>
      </c>
      <c r="E232" s="316" t="s">
        <v>2915</v>
      </c>
      <c r="F232" s="316" t="s">
        <v>6007</v>
      </c>
      <c r="G232" s="333" t="s">
        <v>1470</v>
      </c>
      <c r="H232" s="333" t="s">
        <v>6425</v>
      </c>
      <c r="I232" s="316" t="str">
        <f t="shared" si="11"/>
        <v>INSERT INTO UPK_TEST.upk_k60.k60_press_buno_link (buno_id, k60_buno_id, created_date, created_tantou_id) VALUES (1937, 1878, GETDATE(), 999);</v>
      </c>
    </row>
    <row r="233" spans="1:9">
      <c r="A233" s="316" t="s">
        <v>919</v>
      </c>
      <c r="B233" s="328" t="str">
        <f t="shared" si="9"/>
        <v>2154</v>
      </c>
      <c r="C233" s="316" t="s">
        <v>7036</v>
      </c>
      <c r="D233" s="316" t="str">
        <f t="shared" si="10"/>
        <v>1938</v>
      </c>
      <c r="E233" s="316" t="s">
        <v>2916</v>
      </c>
      <c r="F233" s="316" t="s">
        <v>6008</v>
      </c>
      <c r="G233" s="333" t="s">
        <v>7036</v>
      </c>
      <c r="H233" s="333" t="s">
        <v>6426</v>
      </c>
      <c r="I233" s="316" t="str">
        <f t="shared" si="11"/>
        <v>INSERT INTO UPK_TEST.upk_k60.k60_press_buno_link (buno_id, k60_buno_id, created_date, created_tantou_id) VALUES (1938, 2154, GETDATE(), 999);</v>
      </c>
    </row>
    <row r="234" spans="1:9">
      <c r="A234" s="316" t="s">
        <v>920</v>
      </c>
      <c r="B234" s="328" t="str">
        <f t="shared" si="9"/>
        <v>2155</v>
      </c>
      <c r="C234" s="316" t="s">
        <v>7037</v>
      </c>
      <c r="D234" s="316" t="str">
        <f t="shared" si="10"/>
        <v>1939</v>
      </c>
      <c r="E234" s="316" t="s">
        <v>494</v>
      </c>
      <c r="F234" s="316" t="s">
        <v>6009</v>
      </c>
      <c r="G234" s="333" t="s">
        <v>7037</v>
      </c>
      <c r="H234" s="333" t="s">
        <v>6427</v>
      </c>
      <c r="I234" s="316" t="str">
        <f t="shared" si="11"/>
        <v>INSERT INTO UPK_TEST.upk_k60.k60_press_buno_link (buno_id, k60_buno_id, created_date, created_tantou_id) VALUES (1939, 2155, GETDATE(), 999);</v>
      </c>
    </row>
    <row r="235" spans="1:9">
      <c r="A235" s="316" t="s">
        <v>5597</v>
      </c>
      <c r="B235" s="328" t="str">
        <f t="shared" si="9"/>
        <v>1795</v>
      </c>
      <c r="C235" s="316" t="s">
        <v>1471</v>
      </c>
      <c r="D235" s="316" t="str">
        <f t="shared" si="10"/>
        <v>1940</v>
      </c>
      <c r="E235" s="316" t="s">
        <v>495</v>
      </c>
      <c r="F235" s="316" t="s">
        <v>6010</v>
      </c>
      <c r="G235" s="333" t="s">
        <v>1471</v>
      </c>
      <c r="H235" s="333" t="s">
        <v>6428</v>
      </c>
      <c r="I235" s="316" t="str">
        <f t="shared" si="11"/>
        <v>INSERT INTO UPK_TEST.upk_k60.k60_press_buno_link (buno_id, k60_buno_id, created_date, created_tantou_id) VALUES (1940, 1795, GETDATE(), 999);</v>
      </c>
    </row>
    <row r="236" spans="1:9">
      <c r="A236" s="316" t="s">
        <v>5597</v>
      </c>
      <c r="B236" s="328" t="str">
        <f t="shared" si="9"/>
        <v>1795</v>
      </c>
      <c r="C236" s="316" t="s">
        <v>1472</v>
      </c>
      <c r="D236" s="316" t="str">
        <f t="shared" si="10"/>
        <v>1941</v>
      </c>
      <c r="E236" s="316" t="s">
        <v>2920</v>
      </c>
      <c r="F236" s="316" t="s">
        <v>6011</v>
      </c>
      <c r="G236" s="333" t="s">
        <v>1472</v>
      </c>
      <c r="H236" s="333" t="s">
        <v>6429</v>
      </c>
      <c r="I236" s="316" t="str">
        <f t="shared" si="11"/>
        <v>INSERT INTO UPK_TEST.upk_k60.k60_press_buno_link (buno_id, k60_buno_id, created_date, created_tantou_id) VALUES (1941, 1795, GETDATE(), 999);</v>
      </c>
    </row>
    <row r="237" spans="1:9">
      <c r="A237" s="316" t="s">
        <v>424</v>
      </c>
      <c r="B237" s="328" t="str">
        <f t="shared" si="9"/>
        <v>1400</v>
      </c>
      <c r="C237" s="316" t="s">
        <v>1483</v>
      </c>
      <c r="D237" s="316" t="str">
        <f t="shared" si="10"/>
        <v>1942</v>
      </c>
      <c r="E237" s="316" t="s">
        <v>2921</v>
      </c>
      <c r="F237" s="316" t="s">
        <v>6012</v>
      </c>
      <c r="G237" s="333" t="s">
        <v>1483</v>
      </c>
      <c r="H237" s="333" t="s">
        <v>6430</v>
      </c>
      <c r="I237" s="316" t="str">
        <f t="shared" si="11"/>
        <v>INSERT INTO UPK_TEST.upk_k60.k60_press_buno_link (buno_id, k60_buno_id, created_date, created_tantou_id) VALUES (1942, 1400, GETDATE(), 999);</v>
      </c>
    </row>
    <row r="238" spans="1:9">
      <c r="A238" s="316" t="s">
        <v>5541</v>
      </c>
      <c r="B238" s="328" t="str">
        <f t="shared" si="9"/>
        <v>1399</v>
      </c>
      <c r="C238" s="316" t="s">
        <v>1482</v>
      </c>
      <c r="D238" s="316" t="str">
        <f t="shared" si="10"/>
        <v>1943</v>
      </c>
      <c r="E238" s="316" t="s">
        <v>2922</v>
      </c>
      <c r="F238" s="316" t="s">
        <v>6013</v>
      </c>
      <c r="G238" s="333" t="s">
        <v>1482</v>
      </c>
      <c r="H238" s="333" t="s">
        <v>6431</v>
      </c>
      <c r="I238" s="316" t="str">
        <f t="shared" si="11"/>
        <v>INSERT INTO UPK_TEST.upk_k60.k60_press_buno_link (buno_id, k60_buno_id, created_date, created_tantou_id) VALUES (1943, 1399, GETDATE(), 999);</v>
      </c>
    </row>
    <row r="239" spans="1:9">
      <c r="A239" s="316" t="s">
        <v>5541</v>
      </c>
      <c r="B239" s="328" t="str">
        <f t="shared" si="9"/>
        <v>1399</v>
      </c>
      <c r="C239" s="316" t="s">
        <v>1488</v>
      </c>
      <c r="D239" s="316" t="str">
        <f t="shared" si="10"/>
        <v>1944</v>
      </c>
      <c r="E239" s="316" t="s">
        <v>2923</v>
      </c>
      <c r="F239" s="316" t="s">
        <v>6014</v>
      </c>
      <c r="G239" s="333" t="s">
        <v>1488</v>
      </c>
      <c r="H239" s="333" t="s">
        <v>6432</v>
      </c>
      <c r="I239" s="316" t="str">
        <f t="shared" si="11"/>
        <v>INSERT INTO UPK_TEST.upk_k60.k60_press_buno_link (buno_id, k60_buno_id, created_date, created_tantou_id) VALUES (1944, 1399, GETDATE(), 999);</v>
      </c>
    </row>
    <row r="240" spans="1:9">
      <c r="A240" s="316" t="s">
        <v>3170</v>
      </c>
      <c r="B240" s="328" t="str">
        <f t="shared" si="9"/>
        <v>1738</v>
      </c>
      <c r="C240" s="316" t="s">
        <v>7038</v>
      </c>
      <c r="D240" s="316" t="str">
        <f t="shared" si="10"/>
        <v>1945</v>
      </c>
      <c r="E240" s="316" t="s">
        <v>2924</v>
      </c>
      <c r="F240" s="316" t="s">
        <v>6015</v>
      </c>
      <c r="G240" s="333" t="s">
        <v>7038</v>
      </c>
      <c r="H240" s="333" t="s">
        <v>6433</v>
      </c>
      <c r="I240" s="316" t="str">
        <f t="shared" si="11"/>
        <v>INSERT INTO UPK_TEST.upk_k60.k60_press_buno_link (buno_id, k60_buno_id, created_date, created_tantou_id) VALUES (1945, 1738, GETDATE(), 999);</v>
      </c>
    </row>
    <row r="241" spans="1:9">
      <c r="A241" s="316" t="s">
        <v>3170</v>
      </c>
      <c r="B241" s="328" t="str">
        <f t="shared" si="9"/>
        <v>1738</v>
      </c>
      <c r="C241" s="316" t="s">
        <v>7039</v>
      </c>
      <c r="D241" s="316" t="str">
        <f t="shared" si="10"/>
        <v>1946</v>
      </c>
      <c r="E241" s="316" t="s">
        <v>2925</v>
      </c>
      <c r="F241" s="316" t="s">
        <v>6016</v>
      </c>
      <c r="G241" s="333" t="s">
        <v>7039</v>
      </c>
      <c r="H241" s="333" t="s">
        <v>6434</v>
      </c>
      <c r="I241" s="316" t="str">
        <f t="shared" si="11"/>
        <v>INSERT INTO UPK_TEST.upk_k60.k60_press_buno_link (buno_id, k60_buno_id, created_date, created_tantou_id) VALUES (1946, 1738, GETDATE(), 999);</v>
      </c>
    </row>
    <row r="242" spans="1:9">
      <c r="A242" s="316" t="s">
        <v>5555</v>
      </c>
      <c r="B242" s="328" t="str">
        <f t="shared" si="9"/>
        <v>1456</v>
      </c>
      <c r="C242" s="316" t="s">
        <v>1484</v>
      </c>
      <c r="D242" s="316" t="str">
        <f t="shared" si="10"/>
        <v>1947</v>
      </c>
      <c r="E242" s="316" t="s">
        <v>496</v>
      </c>
      <c r="F242" s="316" t="s">
        <v>6017</v>
      </c>
      <c r="G242" s="333" t="s">
        <v>1484</v>
      </c>
      <c r="H242" s="333" t="s">
        <v>6435</v>
      </c>
      <c r="I242" s="316" t="str">
        <f t="shared" si="11"/>
        <v>INSERT INTO UPK_TEST.upk_k60.k60_press_buno_link (buno_id, k60_buno_id, created_date, created_tantou_id) VALUES (1947, 1456, GETDATE(), 999);</v>
      </c>
    </row>
    <row r="243" spans="1:9">
      <c r="A243" s="316" t="s">
        <v>5555</v>
      </c>
      <c r="B243" s="328" t="str">
        <f t="shared" si="9"/>
        <v>1456</v>
      </c>
      <c r="C243" s="316" t="s">
        <v>1489</v>
      </c>
      <c r="D243" s="316" t="str">
        <f t="shared" si="10"/>
        <v>1948</v>
      </c>
      <c r="E243" s="316" t="s">
        <v>497</v>
      </c>
      <c r="F243" s="316" t="s">
        <v>6018</v>
      </c>
      <c r="G243" s="333" t="s">
        <v>1489</v>
      </c>
      <c r="H243" s="333" t="s">
        <v>6436</v>
      </c>
      <c r="I243" s="316" t="str">
        <f t="shared" si="11"/>
        <v>INSERT INTO UPK_TEST.upk_k60.k60_press_buno_link (buno_id, k60_buno_id, created_date, created_tantou_id) VALUES (1948, 1456, GETDATE(), 999);</v>
      </c>
    </row>
    <row r="244" spans="1:9">
      <c r="A244" s="316" t="s">
        <v>5570</v>
      </c>
      <c r="B244" s="328" t="str">
        <f t="shared" si="9"/>
        <v>1473</v>
      </c>
      <c r="C244" s="316" t="s">
        <v>1485</v>
      </c>
      <c r="D244" s="316" t="str">
        <f t="shared" si="10"/>
        <v>1949</v>
      </c>
      <c r="E244" s="316" t="s">
        <v>498</v>
      </c>
      <c r="F244" s="316" t="s">
        <v>6019</v>
      </c>
      <c r="G244" s="333" t="s">
        <v>1485</v>
      </c>
      <c r="H244" s="333" t="s">
        <v>6437</v>
      </c>
      <c r="I244" s="316" t="str">
        <f t="shared" si="11"/>
        <v>INSERT INTO UPK_TEST.upk_k60.k60_press_buno_link (buno_id, k60_buno_id, created_date, created_tantou_id) VALUES (1949, 1473, GETDATE(), 999);</v>
      </c>
    </row>
    <row r="245" spans="1:9">
      <c r="A245" s="316" t="s">
        <v>5570</v>
      </c>
      <c r="B245" s="328" t="str">
        <f t="shared" si="9"/>
        <v>1473</v>
      </c>
      <c r="C245" s="316" t="s">
        <v>1490</v>
      </c>
      <c r="D245" s="316" t="str">
        <f t="shared" si="10"/>
        <v>1950</v>
      </c>
      <c r="E245" s="316" t="s">
        <v>499</v>
      </c>
      <c r="F245" s="316" t="s">
        <v>6020</v>
      </c>
      <c r="G245" s="333" t="s">
        <v>1490</v>
      </c>
      <c r="H245" s="333" t="s">
        <v>6438</v>
      </c>
      <c r="I245" s="316" t="str">
        <f t="shared" si="11"/>
        <v>INSERT INTO UPK_TEST.upk_k60.k60_press_buno_link (buno_id, k60_buno_id, created_date, created_tantou_id) VALUES (1950, 1473, GETDATE(), 999);</v>
      </c>
    </row>
    <row r="246" spans="1:9">
      <c r="A246" s="316" t="s">
        <v>2993</v>
      </c>
      <c r="B246" s="328" t="str">
        <f t="shared" si="9"/>
        <v>1584</v>
      </c>
      <c r="C246" s="316" t="s">
        <v>7040</v>
      </c>
      <c r="D246" s="316" t="str">
        <f t="shared" si="10"/>
        <v>1951</v>
      </c>
      <c r="E246" s="316" t="s">
        <v>500</v>
      </c>
      <c r="F246" s="316" t="s">
        <v>6021</v>
      </c>
      <c r="G246" s="333" t="s">
        <v>7040</v>
      </c>
      <c r="H246" s="333" t="s">
        <v>6439</v>
      </c>
      <c r="I246" s="316" t="str">
        <f t="shared" si="11"/>
        <v>INSERT INTO UPK_TEST.upk_k60.k60_press_buno_link (buno_id, k60_buno_id, created_date, created_tantou_id) VALUES (1951, 1584, GETDATE(), 999);</v>
      </c>
    </row>
    <row r="247" spans="1:9">
      <c r="A247" s="316" t="s">
        <v>2993</v>
      </c>
      <c r="B247" s="328" t="str">
        <f t="shared" si="9"/>
        <v>1584</v>
      </c>
      <c r="C247" s="316" t="s">
        <v>7041</v>
      </c>
      <c r="D247" s="316" t="str">
        <f t="shared" si="10"/>
        <v>1952</v>
      </c>
      <c r="E247" s="316" t="s">
        <v>501</v>
      </c>
      <c r="F247" s="316" t="s">
        <v>6022</v>
      </c>
      <c r="G247" s="333" t="s">
        <v>7041</v>
      </c>
      <c r="H247" s="333" t="s">
        <v>6440</v>
      </c>
      <c r="I247" s="316" t="str">
        <f t="shared" si="11"/>
        <v>INSERT INTO UPK_TEST.upk_k60.k60_press_buno_link (buno_id, k60_buno_id, created_date, created_tantou_id) VALUES (1952, 1584, GETDATE(), 999);</v>
      </c>
    </row>
    <row r="248" spans="1:9">
      <c r="A248" s="316" t="s">
        <v>2991</v>
      </c>
      <c r="B248" s="328" t="str">
        <f t="shared" si="9"/>
        <v>1583</v>
      </c>
      <c r="C248" s="316" t="s">
        <v>7042</v>
      </c>
      <c r="D248" s="316" t="str">
        <f t="shared" si="10"/>
        <v>1953</v>
      </c>
      <c r="E248" s="316" t="s">
        <v>502</v>
      </c>
      <c r="F248" s="316" t="s">
        <v>6023</v>
      </c>
      <c r="G248" s="333" t="s">
        <v>7042</v>
      </c>
      <c r="H248" s="333" t="s">
        <v>6441</v>
      </c>
      <c r="I248" s="316" t="str">
        <f t="shared" si="11"/>
        <v>INSERT INTO UPK_TEST.upk_k60.k60_press_buno_link (buno_id, k60_buno_id, created_date, created_tantou_id) VALUES (1953, 1583, GETDATE(), 999);</v>
      </c>
    </row>
    <row r="249" spans="1:9">
      <c r="A249" s="316" t="s">
        <v>2991</v>
      </c>
      <c r="B249" s="328" t="str">
        <f t="shared" si="9"/>
        <v>1583</v>
      </c>
      <c r="C249" s="316" t="s">
        <v>7043</v>
      </c>
      <c r="D249" s="316" t="str">
        <f t="shared" si="10"/>
        <v>1954</v>
      </c>
      <c r="E249" s="316" t="s">
        <v>2934</v>
      </c>
      <c r="F249" s="316" t="s">
        <v>6024</v>
      </c>
      <c r="G249" s="333" t="s">
        <v>7043</v>
      </c>
      <c r="H249" s="333" t="s">
        <v>6442</v>
      </c>
      <c r="I249" s="316" t="str">
        <f t="shared" si="11"/>
        <v>INSERT INTO UPK_TEST.upk_k60.k60_press_buno_link (buno_id, k60_buno_id, created_date, created_tantou_id) VALUES (1954, 1583, GETDATE(), 999);</v>
      </c>
    </row>
    <row r="250" spans="1:9">
      <c r="A250" s="316" t="s">
        <v>2995</v>
      </c>
      <c r="B250" s="328" t="str">
        <f t="shared" si="9"/>
        <v>1585</v>
      </c>
      <c r="C250" s="316" t="s">
        <v>7044</v>
      </c>
      <c r="D250" s="316" t="str">
        <f t="shared" si="10"/>
        <v>1955</v>
      </c>
      <c r="E250" s="316" t="s">
        <v>2935</v>
      </c>
      <c r="F250" s="316" t="s">
        <v>6025</v>
      </c>
      <c r="G250" s="333" t="s">
        <v>7044</v>
      </c>
      <c r="H250" s="333" t="s">
        <v>6443</v>
      </c>
      <c r="I250" s="316" t="str">
        <f t="shared" si="11"/>
        <v>INSERT INTO UPK_TEST.upk_k60.k60_press_buno_link (buno_id, k60_buno_id, created_date, created_tantou_id) VALUES (1955, 1585, GETDATE(), 999);</v>
      </c>
    </row>
    <row r="251" spans="1:9">
      <c r="A251" s="316" t="s">
        <v>2995</v>
      </c>
      <c r="B251" s="328" t="str">
        <f t="shared" si="9"/>
        <v>1585</v>
      </c>
      <c r="C251" s="316" t="s">
        <v>7045</v>
      </c>
      <c r="D251" s="316" t="str">
        <f t="shared" si="10"/>
        <v>1956</v>
      </c>
      <c r="E251" s="316" t="s">
        <v>2937</v>
      </c>
      <c r="F251" s="316" t="s">
        <v>6026</v>
      </c>
      <c r="G251" s="333" t="s">
        <v>7045</v>
      </c>
      <c r="H251" s="333" t="s">
        <v>6444</v>
      </c>
      <c r="I251" s="316" t="str">
        <f t="shared" si="11"/>
        <v>INSERT INTO UPK_TEST.upk_k60.k60_press_buno_link (buno_id, k60_buno_id, created_date, created_tantou_id) VALUES (1956, 1585, GETDATE(), 999);</v>
      </c>
    </row>
    <row r="252" spans="1:9">
      <c r="A252" s="316" t="s">
        <v>425</v>
      </c>
      <c r="B252" s="328" t="str">
        <f t="shared" si="9"/>
        <v>1401</v>
      </c>
      <c r="C252" s="316" t="s">
        <v>1487</v>
      </c>
      <c r="D252" s="316" t="str">
        <f t="shared" si="10"/>
        <v>1957</v>
      </c>
      <c r="E252" s="316" t="s">
        <v>2938</v>
      </c>
      <c r="F252" s="316" t="s">
        <v>6027</v>
      </c>
      <c r="G252" s="333" t="s">
        <v>1487</v>
      </c>
      <c r="H252" s="333" t="s">
        <v>6445</v>
      </c>
      <c r="I252" s="316" t="str">
        <f t="shared" si="11"/>
        <v>INSERT INTO UPK_TEST.upk_k60.k60_press_buno_link (buno_id, k60_buno_id, created_date, created_tantou_id) VALUES (1957, 1401, GETDATE(), 999);</v>
      </c>
    </row>
    <row r="253" spans="1:9">
      <c r="A253" s="316" t="s">
        <v>5547</v>
      </c>
      <c r="B253" s="328" t="str">
        <f t="shared" si="9"/>
        <v>1441</v>
      </c>
      <c r="C253" s="316" t="s">
        <v>1492</v>
      </c>
      <c r="D253" s="316" t="str">
        <f t="shared" si="10"/>
        <v>1958</v>
      </c>
      <c r="E253" s="316" t="s">
        <v>503</v>
      </c>
      <c r="F253" s="316" t="s">
        <v>6028</v>
      </c>
      <c r="G253" s="333" t="s">
        <v>1492</v>
      </c>
      <c r="H253" s="333" t="s">
        <v>6446</v>
      </c>
      <c r="I253" s="316" t="str">
        <f t="shared" si="11"/>
        <v>INSERT INTO UPK_TEST.upk_k60.k60_press_buno_link (buno_id, k60_buno_id, created_date, created_tantou_id) VALUES (1958, 1441, GETDATE(), 999);</v>
      </c>
    </row>
    <row r="254" spans="1:9">
      <c r="A254" s="316" t="s">
        <v>5547</v>
      </c>
      <c r="B254" s="328" t="str">
        <f t="shared" si="9"/>
        <v>1441</v>
      </c>
      <c r="C254" s="316" t="s">
        <v>1495</v>
      </c>
      <c r="D254" s="316" t="str">
        <f t="shared" si="10"/>
        <v>1959</v>
      </c>
      <c r="E254" s="316" t="s">
        <v>504</v>
      </c>
      <c r="F254" s="316" t="s">
        <v>6029</v>
      </c>
      <c r="G254" s="333" t="s">
        <v>1495</v>
      </c>
      <c r="H254" s="333" t="s">
        <v>6447</v>
      </c>
      <c r="I254" s="316" t="str">
        <f t="shared" si="11"/>
        <v>INSERT INTO UPK_TEST.upk_k60.k60_press_buno_link (buno_id, k60_buno_id, created_date, created_tantou_id) VALUES (1959, 1441, GETDATE(), 999);</v>
      </c>
    </row>
    <row r="255" spans="1:9">
      <c r="A255" s="316" t="s">
        <v>5548</v>
      </c>
      <c r="B255" s="328" t="str">
        <f t="shared" si="9"/>
        <v>1442</v>
      </c>
      <c r="C255" s="316" t="s">
        <v>7046</v>
      </c>
      <c r="D255" s="316" t="str">
        <f t="shared" si="10"/>
        <v>1960</v>
      </c>
      <c r="E255" s="316" t="s">
        <v>2941</v>
      </c>
      <c r="F255" s="316" t="s">
        <v>6030</v>
      </c>
      <c r="G255" s="333" t="s">
        <v>7046</v>
      </c>
      <c r="H255" s="333" t="s">
        <v>6448</v>
      </c>
      <c r="I255" s="316" t="str">
        <f t="shared" si="11"/>
        <v>INSERT INTO UPK_TEST.upk_k60.k60_press_buno_link (buno_id, k60_buno_id, created_date, created_tantou_id) VALUES (1960, 1442, GETDATE(), 999);</v>
      </c>
    </row>
    <row r="256" spans="1:9">
      <c r="A256" s="316" t="s">
        <v>5548</v>
      </c>
      <c r="B256" s="328" t="str">
        <f t="shared" si="9"/>
        <v>1442</v>
      </c>
      <c r="C256" s="316" t="s">
        <v>7047</v>
      </c>
      <c r="D256" s="316" t="str">
        <f t="shared" si="10"/>
        <v>1961</v>
      </c>
      <c r="E256" s="316" t="s">
        <v>2942</v>
      </c>
      <c r="F256" s="316" t="s">
        <v>6031</v>
      </c>
      <c r="G256" s="333" t="s">
        <v>7047</v>
      </c>
      <c r="H256" s="333" t="s">
        <v>6449</v>
      </c>
      <c r="I256" s="316" t="str">
        <f t="shared" si="11"/>
        <v>INSERT INTO UPK_TEST.upk_k60.k60_press_buno_link (buno_id, k60_buno_id, created_date, created_tantou_id) VALUES (1961, 1442, GETDATE(), 999);</v>
      </c>
    </row>
    <row r="257" spans="1:9">
      <c r="A257" s="316" t="s">
        <v>5571</v>
      </c>
      <c r="B257" s="328" t="str">
        <f t="shared" si="9"/>
        <v>1474</v>
      </c>
      <c r="C257" s="316" t="s">
        <v>1493</v>
      </c>
      <c r="D257" s="316" t="str">
        <f t="shared" si="10"/>
        <v>1962</v>
      </c>
      <c r="E257" s="316" t="s">
        <v>2943</v>
      </c>
      <c r="F257" s="316" t="s">
        <v>6032</v>
      </c>
      <c r="G257" s="333" t="s">
        <v>1493</v>
      </c>
      <c r="H257" s="333" t="s">
        <v>6450</v>
      </c>
      <c r="I257" s="316" t="str">
        <f t="shared" si="11"/>
        <v>INSERT INTO UPK_TEST.upk_k60.k60_press_buno_link (buno_id, k60_buno_id, created_date, created_tantou_id) VALUES (1962, 1474, GETDATE(), 999);</v>
      </c>
    </row>
    <row r="258" spans="1:9">
      <c r="A258" s="316" t="s">
        <v>5571</v>
      </c>
      <c r="B258" s="328" t="str">
        <f t="shared" si="9"/>
        <v>1474</v>
      </c>
      <c r="C258" s="316" t="s">
        <v>1496</v>
      </c>
      <c r="D258" s="316" t="str">
        <f t="shared" si="10"/>
        <v>1963</v>
      </c>
      <c r="E258" s="316" t="s">
        <v>2944</v>
      </c>
      <c r="F258" s="316" t="s">
        <v>6033</v>
      </c>
      <c r="G258" s="333" t="s">
        <v>1496</v>
      </c>
      <c r="H258" s="333" t="s">
        <v>6451</v>
      </c>
      <c r="I258" s="316" t="str">
        <f t="shared" si="11"/>
        <v>INSERT INTO UPK_TEST.upk_k60.k60_press_buno_link (buno_id, k60_buno_id, created_date, created_tantou_id) VALUES (1963, 1474, GETDATE(), 999);</v>
      </c>
    </row>
    <row r="259" spans="1:9">
      <c r="A259" s="316" t="s">
        <v>5503</v>
      </c>
      <c r="B259" s="328" t="str">
        <f t="shared" si="9"/>
        <v>1306</v>
      </c>
      <c r="C259" s="316" t="s">
        <v>7048</v>
      </c>
      <c r="D259" s="316" t="str">
        <f t="shared" si="10"/>
        <v>1964</v>
      </c>
      <c r="E259" s="316" t="s">
        <v>505</v>
      </c>
      <c r="F259" s="316" t="s">
        <v>6034</v>
      </c>
      <c r="G259" s="333" t="s">
        <v>7048</v>
      </c>
      <c r="H259" s="333" t="s">
        <v>6452</v>
      </c>
      <c r="I259" s="316" t="str">
        <f t="shared" si="11"/>
        <v>INSERT INTO UPK_TEST.upk_k60.k60_press_buno_link (buno_id, k60_buno_id, created_date, created_tantou_id) VALUES (1964, 1306, GETDATE(), 999);</v>
      </c>
    </row>
    <row r="260" spans="1:9">
      <c r="A260" s="316" t="s">
        <v>5503</v>
      </c>
      <c r="B260" s="328" t="str">
        <f t="shared" ref="B260:B323" si="12">VLOOKUP($A260,$E$4:$F$2001,2,FALSE)</f>
        <v>1306</v>
      </c>
      <c r="C260" s="316" t="s">
        <v>7049</v>
      </c>
      <c r="D260" s="316" t="str">
        <f t="shared" ref="D260:D323" si="13">VLOOKUP($C260,$G$4:$H$2001,2,FALSE)</f>
        <v>1965</v>
      </c>
      <c r="E260" s="316" t="s">
        <v>506</v>
      </c>
      <c r="F260" s="316" t="s">
        <v>6035</v>
      </c>
      <c r="G260" s="333" t="s">
        <v>7049</v>
      </c>
      <c r="H260" s="333" t="s">
        <v>6453</v>
      </c>
      <c r="I260" s="316" t="str">
        <f t="shared" ref="I260:I323" si="14">$S$1&amp;$D260&amp;", "&amp;$B260&amp;", GETDATE(), 999);"</f>
        <v>INSERT INTO UPK_TEST.upk_k60.k60_press_buno_link (buno_id, k60_buno_id, created_date, created_tantou_id) VALUES (1965, 1306, GETDATE(), 999);</v>
      </c>
    </row>
    <row r="261" spans="1:9">
      <c r="A261" s="316" t="s">
        <v>545</v>
      </c>
      <c r="B261" s="328" t="str">
        <f t="shared" si="12"/>
        <v>1613</v>
      </c>
      <c r="C261" s="316" t="s">
        <v>1498</v>
      </c>
      <c r="D261" s="316" t="str">
        <f t="shared" si="13"/>
        <v>1966</v>
      </c>
      <c r="E261" s="316" t="s">
        <v>2947</v>
      </c>
      <c r="F261" s="316" t="s">
        <v>6036</v>
      </c>
      <c r="G261" s="333" t="s">
        <v>1498</v>
      </c>
      <c r="H261" s="333" t="s">
        <v>6454</v>
      </c>
      <c r="I261" s="316" t="str">
        <f t="shared" si="14"/>
        <v>INSERT INTO UPK_TEST.upk_k60.k60_press_buno_link (buno_id, k60_buno_id, created_date, created_tantou_id) VALUES (1966, 1613, GETDATE(), 999);</v>
      </c>
    </row>
    <row r="262" spans="1:9">
      <c r="A262" s="316" t="s">
        <v>546</v>
      </c>
      <c r="B262" s="328" t="str">
        <f t="shared" si="12"/>
        <v>1614</v>
      </c>
      <c r="C262" s="316" t="s">
        <v>1499</v>
      </c>
      <c r="D262" s="316" t="str">
        <f t="shared" si="13"/>
        <v>1967</v>
      </c>
      <c r="E262" s="316" t="s">
        <v>2948</v>
      </c>
      <c r="F262" s="316" t="s">
        <v>6037</v>
      </c>
      <c r="G262" s="333" t="s">
        <v>1499</v>
      </c>
      <c r="H262" s="333" t="s">
        <v>6455</v>
      </c>
      <c r="I262" s="316" t="str">
        <f t="shared" si="14"/>
        <v>INSERT INTO UPK_TEST.upk_k60.k60_press_buno_link (buno_id, k60_buno_id, created_date, created_tantou_id) VALUES (1967, 1614, GETDATE(), 999);</v>
      </c>
    </row>
    <row r="263" spans="1:9">
      <c r="A263" s="316" t="s">
        <v>640</v>
      </c>
      <c r="B263" s="328" t="str">
        <f t="shared" si="12"/>
        <v>1752</v>
      </c>
      <c r="C263" s="316" t="s">
        <v>1500</v>
      </c>
      <c r="D263" s="316" t="str">
        <f t="shared" si="13"/>
        <v>1968</v>
      </c>
      <c r="E263" s="316" t="s">
        <v>2950</v>
      </c>
      <c r="F263" s="316" t="s">
        <v>6038</v>
      </c>
      <c r="G263" s="333" t="s">
        <v>1500</v>
      </c>
      <c r="H263" s="333" t="s">
        <v>6456</v>
      </c>
      <c r="I263" s="316" t="str">
        <f t="shared" si="14"/>
        <v>INSERT INTO UPK_TEST.upk_k60.k60_press_buno_link (buno_id, k60_buno_id, created_date, created_tantou_id) VALUES (1968, 1752, GETDATE(), 999);</v>
      </c>
    </row>
    <row r="264" spans="1:9">
      <c r="A264" s="316" t="s">
        <v>641</v>
      </c>
      <c r="B264" s="328" t="str">
        <f t="shared" si="12"/>
        <v>1753</v>
      </c>
      <c r="C264" s="316" t="s">
        <v>1501</v>
      </c>
      <c r="D264" s="316" t="str">
        <f t="shared" si="13"/>
        <v>1969</v>
      </c>
      <c r="E264" s="316" t="s">
        <v>2951</v>
      </c>
      <c r="F264" s="316" t="s">
        <v>6039</v>
      </c>
      <c r="G264" s="333" t="s">
        <v>1501</v>
      </c>
      <c r="H264" s="333" t="s">
        <v>6457</v>
      </c>
      <c r="I264" s="316" t="str">
        <f t="shared" si="14"/>
        <v>INSERT INTO UPK_TEST.upk_k60.k60_press_buno_link (buno_id, k60_buno_id, created_date, created_tantou_id) VALUES (1969, 1753, GETDATE(), 999);</v>
      </c>
    </row>
    <row r="265" spans="1:9">
      <c r="A265" s="316" t="s">
        <v>790</v>
      </c>
      <c r="B265" s="328" t="str">
        <f t="shared" si="12"/>
        <v>1977</v>
      </c>
      <c r="C265" s="316" t="s">
        <v>1502</v>
      </c>
      <c r="D265" s="316" t="str">
        <f t="shared" si="13"/>
        <v>1970</v>
      </c>
      <c r="E265" s="316" t="s">
        <v>2953</v>
      </c>
      <c r="F265" s="316" t="s">
        <v>6040</v>
      </c>
      <c r="G265" s="333" t="s">
        <v>1502</v>
      </c>
      <c r="H265" s="333" t="s">
        <v>6458</v>
      </c>
      <c r="I265" s="316" t="str">
        <f t="shared" si="14"/>
        <v>INSERT INTO UPK_TEST.upk_k60.k60_press_buno_link (buno_id, k60_buno_id, created_date, created_tantou_id) VALUES (1970, 1977, GETDATE(), 999);</v>
      </c>
    </row>
    <row r="266" spans="1:9">
      <c r="A266" s="316" t="s">
        <v>505</v>
      </c>
      <c r="B266" s="328" t="str">
        <f t="shared" si="12"/>
        <v>1546</v>
      </c>
      <c r="C266" s="316" t="s">
        <v>7050</v>
      </c>
      <c r="D266" s="316" t="str">
        <f t="shared" si="13"/>
        <v>1971</v>
      </c>
      <c r="E266" s="316" t="s">
        <v>507</v>
      </c>
      <c r="F266" s="316" t="s">
        <v>6041</v>
      </c>
      <c r="G266" s="333" t="s">
        <v>7050</v>
      </c>
      <c r="H266" s="333" t="s">
        <v>6459</v>
      </c>
      <c r="I266" s="316" t="str">
        <f t="shared" si="14"/>
        <v>INSERT INTO UPK_TEST.upk_k60.k60_press_buno_link (buno_id, k60_buno_id, created_date, created_tantou_id) VALUES (1971, 1546, GETDATE(), 999);</v>
      </c>
    </row>
    <row r="267" spans="1:9">
      <c r="A267" s="316" t="s">
        <v>1231</v>
      </c>
      <c r="B267" s="328">
        <f t="shared" si="12"/>
        <v>2557</v>
      </c>
      <c r="C267" s="316" t="s">
        <v>1504</v>
      </c>
      <c r="D267" s="316" t="str">
        <f t="shared" si="13"/>
        <v>1972</v>
      </c>
      <c r="E267" s="316" t="s">
        <v>508</v>
      </c>
      <c r="F267" s="316" t="s">
        <v>6042</v>
      </c>
      <c r="G267" s="333" t="s">
        <v>1504</v>
      </c>
      <c r="H267" s="333" t="s">
        <v>6460</v>
      </c>
      <c r="I267" s="316" t="str">
        <f t="shared" si="14"/>
        <v>INSERT INTO UPK_TEST.upk_k60.k60_press_buno_link (buno_id, k60_buno_id, created_date, created_tantou_id) VALUES (1972, 2557, GETDATE(), 999);</v>
      </c>
    </row>
    <row r="268" spans="1:9">
      <c r="A268" s="316" t="s">
        <v>547</v>
      </c>
      <c r="B268" s="328" t="str">
        <f t="shared" si="12"/>
        <v>1615</v>
      </c>
      <c r="C268" s="316" t="s">
        <v>1505</v>
      </c>
      <c r="D268" s="316" t="str">
        <f t="shared" si="13"/>
        <v>1973</v>
      </c>
      <c r="E268" s="316" t="s">
        <v>509</v>
      </c>
      <c r="F268" s="316" t="s">
        <v>6043</v>
      </c>
      <c r="G268" s="333" t="s">
        <v>1505</v>
      </c>
      <c r="H268" s="333" t="s">
        <v>6461</v>
      </c>
      <c r="I268" s="316" t="str">
        <f t="shared" si="14"/>
        <v>INSERT INTO UPK_TEST.upk_k60.k60_press_buno_link (buno_id, k60_buno_id, created_date, created_tantou_id) VALUES (1973, 1615, GETDATE(), 999);</v>
      </c>
    </row>
    <row r="269" spans="1:9">
      <c r="A269" s="316" t="s">
        <v>548</v>
      </c>
      <c r="B269" s="328" t="str">
        <f t="shared" si="12"/>
        <v>1616</v>
      </c>
      <c r="C269" s="316" t="s">
        <v>1506</v>
      </c>
      <c r="D269" s="316" t="str">
        <f t="shared" si="13"/>
        <v>1974</v>
      </c>
      <c r="E269" s="316" t="s">
        <v>2957</v>
      </c>
      <c r="F269" s="316" t="s">
        <v>6044</v>
      </c>
      <c r="G269" s="333" t="s">
        <v>1506</v>
      </c>
      <c r="H269" s="333" t="s">
        <v>6462</v>
      </c>
      <c r="I269" s="316" t="str">
        <f t="shared" si="14"/>
        <v>INSERT INTO UPK_TEST.upk_k60.k60_press_buno_link (buno_id, k60_buno_id, created_date, created_tantou_id) VALUES (1974, 1616, GETDATE(), 999);</v>
      </c>
    </row>
    <row r="270" spans="1:9">
      <c r="A270" s="316" t="s">
        <v>642</v>
      </c>
      <c r="B270" s="328" t="str">
        <f t="shared" si="12"/>
        <v>1754</v>
      </c>
      <c r="C270" s="316" t="s">
        <v>1507</v>
      </c>
      <c r="D270" s="316" t="str">
        <f t="shared" si="13"/>
        <v>1975</v>
      </c>
      <c r="E270" s="316" t="s">
        <v>2959</v>
      </c>
      <c r="F270" s="316" t="s">
        <v>6045</v>
      </c>
      <c r="G270" s="333" t="s">
        <v>1507</v>
      </c>
      <c r="H270" s="333" t="s">
        <v>6463</v>
      </c>
      <c r="I270" s="316" t="str">
        <f t="shared" si="14"/>
        <v>INSERT INTO UPK_TEST.upk_k60.k60_press_buno_link (buno_id, k60_buno_id, created_date, created_tantou_id) VALUES (1975, 1754, GETDATE(), 999);</v>
      </c>
    </row>
    <row r="271" spans="1:9">
      <c r="A271" s="316" t="s">
        <v>643</v>
      </c>
      <c r="B271" s="328" t="str">
        <f t="shared" si="12"/>
        <v>1755</v>
      </c>
      <c r="C271" s="316" t="s">
        <v>1508</v>
      </c>
      <c r="D271" s="316" t="str">
        <f t="shared" si="13"/>
        <v>1976</v>
      </c>
      <c r="E271" s="316" t="s">
        <v>2960</v>
      </c>
      <c r="F271" s="316" t="s">
        <v>6046</v>
      </c>
      <c r="G271" s="333" t="s">
        <v>1508</v>
      </c>
      <c r="H271" s="333" t="s">
        <v>6464</v>
      </c>
      <c r="I271" s="316" t="str">
        <f t="shared" si="14"/>
        <v>INSERT INTO UPK_TEST.upk_k60.k60_press_buno_link (buno_id, k60_buno_id, created_date, created_tantou_id) VALUES (1976, 1755, GETDATE(), 999);</v>
      </c>
    </row>
    <row r="272" spans="1:9">
      <c r="A272" s="316" t="s">
        <v>792</v>
      </c>
      <c r="B272" s="328" t="str">
        <f t="shared" si="12"/>
        <v>1979</v>
      </c>
      <c r="C272" s="316" t="s">
        <v>1509</v>
      </c>
      <c r="D272" s="316" t="str">
        <f t="shared" si="13"/>
        <v>1977</v>
      </c>
      <c r="E272" s="316" t="s">
        <v>2961</v>
      </c>
      <c r="F272" s="316" t="s">
        <v>6047</v>
      </c>
      <c r="G272" s="333" t="s">
        <v>1509</v>
      </c>
      <c r="H272" s="333" t="s">
        <v>6465</v>
      </c>
      <c r="I272" s="316" t="str">
        <f t="shared" si="14"/>
        <v>INSERT INTO UPK_TEST.upk_k60.k60_press_buno_link (buno_id, k60_buno_id, created_date, created_tantou_id) VALUES (1977, 1979, GETDATE(), 999);</v>
      </c>
    </row>
    <row r="273" spans="1:9">
      <c r="A273" s="316" t="s">
        <v>506</v>
      </c>
      <c r="B273" s="328" t="str">
        <f t="shared" si="12"/>
        <v>1547</v>
      </c>
      <c r="C273" s="316" t="s">
        <v>7051</v>
      </c>
      <c r="D273" s="316" t="str">
        <f t="shared" si="13"/>
        <v>1978</v>
      </c>
      <c r="E273" s="316" t="s">
        <v>518</v>
      </c>
      <c r="F273" s="316" t="s">
        <v>6048</v>
      </c>
      <c r="G273" s="333" t="s">
        <v>7051</v>
      </c>
      <c r="H273" s="333" t="s">
        <v>6466</v>
      </c>
      <c r="I273" s="316" t="str">
        <f t="shared" si="14"/>
        <v>INSERT INTO UPK_TEST.upk_k60.k60_press_buno_link (buno_id, k60_buno_id, created_date, created_tantou_id) VALUES (1978, 1547, GETDATE(), 999);</v>
      </c>
    </row>
    <row r="274" spans="1:9">
      <c r="A274" s="316" t="s">
        <v>1232</v>
      </c>
      <c r="B274" s="328">
        <f t="shared" si="12"/>
        <v>2558</v>
      </c>
      <c r="C274" s="316" t="s">
        <v>1511</v>
      </c>
      <c r="D274" s="316" t="str">
        <f t="shared" si="13"/>
        <v>1979</v>
      </c>
      <c r="E274" s="316" t="s">
        <v>519</v>
      </c>
      <c r="F274" s="316" t="s">
        <v>6049</v>
      </c>
      <c r="G274" s="333" t="s">
        <v>1511</v>
      </c>
      <c r="H274" s="333" t="s">
        <v>6467</v>
      </c>
      <c r="I274" s="316" t="str">
        <f t="shared" si="14"/>
        <v>INSERT INTO UPK_TEST.upk_k60.k60_press_buno_link (buno_id, k60_buno_id, created_date, created_tantou_id) VALUES (1979, 2558, GETDATE(), 999);</v>
      </c>
    </row>
    <row r="275" spans="1:9">
      <c r="A275" s="316" t="s">
        <v>418</v>
      </c>
      <c r="B275" s="328" t="str">
        <f t="shared" si="12"/>
        <v>1385</v>
      </c>
      <c r="C275" s="316" t="s">
        <v>1514</v>
      </c>
      <c r="D275" s="316" t="str">
        <f t="shared" si="13"/>
        <v>1980</v>
      </c>
      <c r="E275" s="316" t="s">
        <v>520</v>
      </c>
      <c r="F275" s="316" t="s">
        <v>6050</v>
      </c>
      <c r="G275" s="333" t="s">
        <v>1514</v>
      </c>
      <c r="H275" s="333" t="s">
        <v>6468</v>
      </c>
      <c r="I275" s="316" t="str">
        <f t="shared" si="14"/>
        <v>INSERT INTO UPK_TEST.upk_k60.k60_press_buno_link (buno_id, k60_buno_id, created_date, created_tantou_id) VALUES (1980, 1385, GETDATE(), 999);</v>
      </c>
    </row>
    <row r="276" spans="1:9">
      <c r="A276" s="316" t="s">
        <v>419</v>
      </c>
      <c r="B276" s="328" t="str">
        <f t="shared" si="12"/>
        <v>1386</v>
      </c>
      <c r="C276" s="316" t="s">
        <v>1515</v>
      </c>
      <c r="D276" s="316" t="str">
        <f t="shared" si="13"/>
        <v>1981</v>
      </c>
      <c r="E276" s="316" t="s">
        <v>2965</v>
      </c>
      <c r="F276" s="316" t="s">
        <v>6051</v>
      </c>
      <c r="G276" s="333" t="s">
        <v>1515</v>
      </c>
      <c r="H276" s="333" t="s">
        <v>6469</v>
      </c>
      <c r="I276" s="316" t="str">
        <f t="shared" si="14"/>
        <v>INSERT INTO UPK_TEST.upk_k60.k60_press_buno_link (buno_id, k60_buno_id, created_date, created_tantou_id) VALUES (1981, 1386, GETDATE(), 999);</v>
      </c>
    </row>
    <row r="277" spans="1:9">
      <c r="A277" s="316" t="s">
        <v>3451</v>
      </c>
      <c r="B277" s="328" t="str">
        <f t="shared" si="12"/>
        <v>2004</v>
      </c>
      <c r="C277" s="316" t="s">
        <v>1512</v>
      </c>
      <c r="D277" s="316" t="str">
        <f t="shared" si="13"/>
        <v>1982</v>
      </c>
      <c r="E277" s="316" t="s">
        <v>521</v>
      </c>
      <c r="F277" s="316" t="s">
        <v>6052</v>
      </c>
      <c r="G277" s="333" t="s">
        <v>1512</v>
      </c>
      <c r="H277" s="333" t="s">
        <v>6470</v>
      </c>
      <c r="I277" s="316" t="str">
        <f t="shared" si="14"/>
        <v>INSERT INTO UPK_TEST.upk_k60.k60_press_buno_link (buno_id, k60_buno_id, created_date, created_tantou_id) VALUES (1982, 2004, GETDATE(), 999);</v>
      </c>
    </row>
    <row r="278" spans="1:9">
      <c r="A278" s="316" t="s">
        <v>3451</v>
      </c>
      <c r="B278" s="328" t="str">
        <f t="shared" si="12"/>
        <v>2004</v>
      </c>
      <c r="C278" s="316" t="s">
        <v>1517</v>
      </c>
      <c r="D278" s="316" t="str">
        <f t="shared" si="13"/>
        <v>1983</v>
      </c>
      <c r="E278" s="316" t="s">
        <v>522</v>
      </c>
      <c r="F278" s="316" t="s">
        <v>6053</v>
      </c>
      <c r="G278" s="333" t="s">
        <v>1517</v>
      </c>
      <c r="H278" s="333" t="s">
        <v>6471</v>
      </c>
      <c r="I278" s="316" t="str">
        <f t="shared" si="14"/>
        <v>INSERT INTO UPK_TEST.upk_k60.k60_press_buno_link (buno_id, k60_buno_id, created_date, created_tantou_id) VALUES (1983, 2004, GETDATE(), 999);</v>
      </c>
    </row>
    <row r="279" spans="1:9">
      <c r="A279" s="316" t="s">
        <v>5499</v>
      </c>
      <c r="B279" s="328" t="str">
        <f t="shared" si="12"/>
        <v>1297</v>
      </c>
      <c r="C279" s="316" t="s">
        <v>7052</v>
      </c>
      <c r="D279" s="316" t="str">
        <f t="shared" si="13"/>
        <v>1984</v>
      </c>
      <c r="E279" s="316" t="s">
        <v>523</v>
      </c>
      <c r="F279" s="316" t="s">
        <v>6054</v>
      </c>
      <c r="G279" s="333" t="s">
        <v>7052</v>
      </c>
      <c r="H279" s="333" t="s">
        <v>6472</v>
      </c>
      <c r="I279" s="316" t="str">
        <f t="shared" si="14"/>
        <v>INSERT INTO UPK_TEST.upk_k60.k60_press_buno_link (buno_id, k60_buno_id, created_date, created_tantou_id) VALUES (1984, 1297, GETDATE(), 999);</v>
      </c>
    </row>
    <row r="280" spans="1:9">
      <c r="A280" s="316" t="s">
        <v>5499</v>
      </c>
      <c r="B280" s="328" t="str">
        <f t="shared" si="12"/>
        <v>1297</v>
      </c>
      <c r="C280" s="316" t="s">
        <v>7053</v>
      </c>
      <c r="D280" s="316" t="str">
        <f t="shared" si="13"/>
        <v>1985</v>
      </c>
      <c r="E280" s="316" t="s">
        <v>524</v>
      </c>
      <c r="F280" s="316" t="s">
        <v>6055</v>
      </c>
      <c r="G280" s="333" t="s">
        <v>7053</v>
      </c>
      <c r="H280" s="333" t="s">
        <v>6473</v>
      </c>
      <c r="I280" s="316" t="str">
        <f t="shared" si="14"/>
        <v>INSERT INTO UPK_TEST.upk_k60.k60_press_buno_link (buno_id, k60_buno_id, created_date, created_tantou_id) VALUES (1985, 1297, GETDATE(), 999);</v>
      </c>
    </row>
    <row r="281" spans="1:9">
      <c r="A281" s="316" t="s">
        <v>420</v>
      </c>
      <c r="B281" s="328" t="str">
        <f t="shared" si="12"/>
        <v>1387</v>
      </c>
      <c r="C281" s="316" t="s">
        <v>1519</v>
      </c>
      <c r="D281" s="316" t="str">
        <f t="shared" si="13"/>
        <v>1986</v>
      </c>
      <c r="E281" s="316" t="s">
        <v>525</v>
      </c>
      <c r="F281" s="316" t="s">
        <v>6056</v>
      </c>
      <c r="G281" s="333" t="s">
        <v>1519</v>
      </c>
      <c r="H281" s="333" t="s">
        <v>6474</v>
      </c>
      <c r="I281" s="316" t="str">
        <f t="shared" si="14"/>
        <v>INSERT INTO UPK_TEST.upk_k60.k60_press_buno_link (buno_id, k60_buno_id, created_date, created_tantou_id) VALUES (1986, 1387, GETDATE(), 999);</v>
      </c>
    </row>
    <row r="282" spans="1:9">
      <c r="A282" s="316" t="s">
        <v>5516</v>
      </c>
      <c r="B282" s="328" t="str">
        <f t="shared" si="12"/>
        <v>1338</v>
      </c>
      <c r="C282" s="316" t="s">
        <v>1521</v>
      </c>
      <c r="D282" s="316" t="str">
        <f t="shared" si="13"/>
        <v>1987</v>
      </c>
      <c r="E282" s="316" t="s">
        <v>526</v>
      </c>
      <c r="F282" s="316" t="s">
        <v>6057</v>
      </c>
      <c r="G282" s="333" t="s">
        <v>1521</v>
      </c>
      <c r="H282" s="333" t="s">
        <v>6475</v>
      </c>
      <c r="I282" s="316" t="str">
        <f t="shared" si="14"/>
        <v>INSERT INTO UPK_TEST.upk_k60.k60_press_buno_link (buno_id, k60_buno_id, created_date, created_tantou_id) VALUES (1987, 1338, GETDATE(), 999);</v>
      </c>
    </row>
    <row r="283" spans="1:9">
      <c r="A283" s="316" t="s">
        <v>5516</v>
      </c>
      <c r="B283" s="328" t="str">
        <f t="shared" si="12"/>
        <v>1338</v>
      </c>
      <c r="C283" s="316" t="s">
        <v>1525</v>
      </c>
      <c r="D283" s="316" t="str">
        <f t="shared" si="13"/>
        <v>1988</v>
      </c>
      <c r="E283" s="316" t="s">
        <v>527</v>
      </c>
      <c r="F283" s="316" t="s">
        <v>6058</v>
      </c>
      <c r="G283" s="333" t="s">
        <v>1525</v>
      </c>
      <c r="H283" s="333" t="s">
        <v>6476</v>
      </c>
      <c r="I283" s="316" t="str">
        <f t="shared" si="14"/>
        <v>INSERT INTO UPK_TEST.upk_k60.k60_press_buno_link (buno_id, k60_buno_id, created_date, created_tantou_id) VALUES (1988, 1338, GETDATE(), 999);</v>
      </c>
    </row>
    <row r="284" spans="1:9">
      <c r="A284" s="316" t="s">
        <v>5517</v>
      </c>
      <c r="B284" s="328" t="str">
        <f t="shared" si="12"/>
        <v>1339</v>
      </c>
      <c r="C284" s="316" t="s">
        <v>1522</v>
      </c>
      <c r="D284" s="316" t="str">
        <f t="shared" si="13"/>
        <v>1989</v>
      </c>
      <c r="E284" s="316" t="s">
        <v>528</v>
      </c>
      <c r="F284" s="316" t="s">
        <v>6059</v>
      </c>
      <c r="G284" s="333" t="s">
        <v>1522</v>
      </c>
      <c r="H284" s="333" t="s">
        <v>6477</v>
      </c>
      <c r="I284" s="316" t="str">
        <f t="shared" si="14"/>
        <v>INSERT INTO UPK_TEST.upk_k60.k60_press_buno_link (buno_id, k60_buno_id, created_date, created_tantou_id) VALUES (1989, 1339, GETDATE(), 999);</v>
      </c>
    </row>
    <row r="285" spans="1:9">
      <c r="A285" s="316" t="s">
        <v>5517</v>
      </c>
      <c r="B285" s="328" t="str">
        <f t="shared" si="12"/>
        <v>1339</v>
      </c>
      <c r="C285" s="316" t="s">
        <v>1526</v>
      </c>
      <c r="D285" s="316" t="str">
        <f t="shared" si="13"/>
        <v>1990</v>
      </c>
      <c r="E285" s="316" t="s">
        <v>529</v>
      </c>
      <c r="F285" s="316" t="s">
        <v>6060</v>
      </c>
      <c r="G285" s="333" t="s">
        <v>1526</v>
      </c>
      <c r="H285" s="333" t="s">
        <v>6478</v>
      </c>
      <c r="I285" s="316" t="str">
        <f t="shared" si="14"/>
        <v>INSERT INTO UPK_TEST.upk_k60.k60_press_buno_link (buno_id, k60_buno_id, created_date, created_tantou_id) VALUES (1990, 1339, GETDATE(), 999);</v>
      </c>
    </row>
    <row r="286" spans="1:9">
      <c r="A286" s="316" t="s">
        <v>5542</v>
      </c>
      <c r="B286" s="328" t="str">
        <f t="shared" si="12"/>
        <v>1402</v>
      </c>
      <c r="C286" s="316" t="s">
        <v>1523</v>
      </c>
      <c r="D286" s="316" t="str">
        <f t="shared" si="13"/>
        <v>1991</v>
      </c>
      <c r="E286" s="316" t="s">
        <v>2979</v>
      </c>
      <c r="F286" s="316" t="s">
        <v>6061</v>
      </c>
      <c r="G286" s="333" t="s">
        <v>1523</v>
      </c>
      <c r="H286" s="333" t="s">
        <v>6479</v>
      </c>
      <c r="I286" s="316" t="str">
        <f t="shared" si="14"/>
        <v>INSERT INTO UPK_TEST.upk_k60.k60_press_buno_link (buno_id, k60_buno_id, created_date, created_tantou_id) VALUES (1991, 1402, GETDATE(), 999);</v>
      </c>
    </row>
    <row r="287" spans="1:9">
      <c r="A287" s="316" t="s">
        <v>5542</v>
      </c>
      <c r="B287" s="328" t="str">
        <f t="shared" si="12"/>
        <v>1402</v>
      </c>
      <c r="C287" s="316" t="s">
        <v>1527</v>
      </c>
      <c r="D287" s="316" t="str">
        <f t="shared" si="13"/>
        <v>1992</v>
      </c>
      <c r="E287" s="316" t="s">
        <v>2980</v>
      </c>
      <c r="F287" s="316" t="s">
        <v>6062</v>
      </c>
      <c r="G287" s="333" t="s">
        <v>1527</v>
      </c>
      <c r="H287" s="333" t="s">
        <v>6480</v>
      </c>
      <c r="I287" s="316" t="str">
        <f t="shared" si="14"/>
        <v>INSERT INTO UPK_TEST.upk_k60.k60_press_buno_link (buno_id, k60_buno_id, created_date, created_tantou_id) VALUES (1992, 1402, GETDATE(), 999);</v>
      </c>
    </row>
    <row r="288" spans="1:9">
      <c r="A288" s="320" t="s">
        <v>5526</v>
      </c>
      <c r="B288" s="328" t="str">
        <f t="shared" si="12"/>
        <v>1366</v>
      </c>
      <c r="C288" s="321" t="s">
        <v>7054</v>
      </c>
      <c r="D288" s="316" t="str">
        <f t="shared" si="13"/>
        <v>1993</v>
      </c>
      <c r="E288" s="316" t="s">
        <v>2981</v>
      </c>
      <c r="F288" s="316" t="s">
        <v>6063</v>
      </c>
      <c r="G288" s="333" t="s">
        <v>7054</v>
      </c>
      <c r="H288" s="333" t="s">
        <v>6481</v>
      </c>
      <c r="I288" s="316" t="str">
        <f t="shared" si="14"/>
        <v>INSERT INTO UPK_TEST.upk_k60.k60_press_buno_link (buno_id, k60_buno_id, created_date, created_tantou_id) VALUES (1993, 1366, GETDATE(), 999);</v>
      </c>
    </row>
    <row r="289" spans="1:9">
      <c r="A289" s="320" t="s">
        <v>5526</v>
      </c>
      <c r="B289" s="328" t="str">
        <f t="shared" si="12"/>
        <v>1366</v>
      </c>
      <c r="C289" s="321" t="s">
        <v>1528</v>
      </c>
      <c r="D289" s="316" t="str">
        <f t="shared" si="13"/>
        <v>1994</v>
      </c>
      <c r="E289" s="316" t="s">
        <v>2983</v>
      </c>
      <c r="F289" s="316" t="s">
        <v>6064</v>
      </c>
      <c r="G289" s="333" t="s">
        <v>1528</v>
      </c>
      <c r="H289" s="333" t="s">
        <v>6482</v>
      </c>
      <c r="I289" s="316" t="str">
        <f t="shared" si="14"/>
        <v>INSERT INTO UPK_TEST.upk_k60.k60_press_buno_link (buno_id, k60_buno_id, created_date, created_tantou_id) VALUES (1994, 1366, GETDATE(), 999);</v>
      </c>
    </row>
    <row r="290" spans="1:9">
      <c r="A290" s="320" t="s">
        <v>5525</v>
      </c>
      <c r="B290" s="328" t="str">
        <f t="shared" si="12"/>
        <v>1365</v>
      </c>
      <c r="C290" s="321" t="s">
        <v>7054</v>
      </c>
      <c r="D290" s="316" t="str">
        <f t="shared" si="13"/>
        <v>1993</v>
      </c>
      <c r="E290" s="316" t="s">
        <v>2984</v>
      </c>
      <c r="F290" s="316" t="s">
        <v>6065</v>
      </c>
      <c r="G290" s="333" t="s">
        <v>7054</v>
      </c>
      <c r="H290" s="333" t="s">
        <v>6483</v>
      </c>
      <c r="I290" s="316" t="str">
        <f t="shared" si="14"/>
        <v>INSERT INTO UPK_TEST.upk_k60.k60_press_buno_link (buno_id, k60_buno_id, created_date, created_tantou_id) VALUES (1993, 1365, GETDATE(), 999);</v>
      </c>
    </row>
    <row r="291" spans="1:9">
      <c r="A291" s="320" t="s">
        <v>5525</v>
      </c>
      <c r="B291" s="328" t="str">
        <f t="shared" si="12"/>
        <v>1365</v>
      </c>
      <c r="C291" s="321" t="s">
        <v>7055</v>
      </c>
      <c r="D291" s="316" t="str">
        <f t="shared" si="13"/>
        <v>1996</v>
      </c>
      <c r="E291" s="316" t="s">
        <v>2985</v>
      </c>
      <c r="F291" s="316" t="s">
        <v>6066</v>
      </c>
      <c r="G291" s="333" t="s">
        <v>7055</v>
      </c>
      <c r="H291" s="333" t="s">
        <v>6484</v>
      </c>
      <c r="I291" s="316" t="str">
        <f t="shared" si="14"/>
        <v>INSERT INTO UPK_TEST.upk_k60.k60_press_buno_link (buno_id, k60_buno_id, created_date, created_tantou_id) VALUES (1996, 1365, GETDATE(), 999);</v>
      </c>
    </row>
    <row r="292" spans="1:9">
      <c r="A292" s="316" t="s">
        <v>5598</v>
      </c>
      <c r="B292" s="328" t="str">
        <f t="shared" si="12"/>
        <v>1796</v>
      </c>
      <c r="C292" s="316" t="s">
        <v>1529</v>
      </c>
      <c r="D292" s="316" t="str">
        <f t="shared" si="13"/>
        <v>1997</v>
      </c>
      <c r="E292" s="316" t="s">
        <v>2987</v>
      </c>
      <c r="F292" s="316" t="s">
        <v>6067</v>
      </c>
      <c r="G292" s="333" t="s">
        <v>1529</v>
      </c>
      <c r="H292" s="333" t="s">
        <v>6485</v>
      </c>
      <c r="I292" s="316" t="str">
        <f t="shared" si="14"/>
        <v>INSERT INTO UPK_TEST.upk_k60.k60_press_buno_link (buno_id, k60_buno_id, created_date, created_tantou_id) VALUES (1997, 1796, GETDATE(), 999);</v>
      </c>
    </row>
    <row r="293" spans="1:9">
      <c r="A293" s="316" t="s">
        <v>5598</v>
      </c>
      <c r="B293" s="328" t="str">
        <f t="shared" si="12"/>
        <v>1796</v>
      </c>
      <c r="C293" s="316" t="s">
        <v>1530</v>
      </c>
      <c r="D293" s="316" t="str">
        <f t="shared" si="13"/>
        <v>1998</v>
      </c>
      <c r="E293" s="316" t="s">
        <v>530</v>
      </c>
      <c r="F293" s="316" t="s">
        <v>6068</v>
      </c>
      <c r="G293" s="333" t="s">
        <v>1530</v>
      </c>
      <c r="H293" s="333" t="s">
        <v>6486</v>
      </c>
      <c r="I293" s="316" t="str">
        <f t="shared" si="14"/>
        <v>INSERT INTO UPK_TEST.upk_k60.k60_press_buno_link (buno_id, k60_buno_id, created_date, created_tantou_id) VALUES (1998, 1796, GETDATE(), 999);</v>
      </c>
    </row>
    <row r="294" spans="1:9">
      <c r="A294" s="316" t="s">
        <v>5737</v>
      </c>
      <c r="B294" s="328" t="str">
        <f t="shared" si="12"/>
        <v>2439</v>
      </c>
      <c r="C294" s="316" t="s">
        <v>7056</v>
      </c>
      <c r="D294" s="316" t="str">
        <f t="shared" si="13"/>
        <v>1999</v>
      </c>
      <c r="E294" s="316" t="s">
        <v>531</v>
      </c>
      <c r="F294" s="316" t="s">
        <v>6069</v>
      </c>
      <c r="G294" s="333" t="s">
        <v>7056</v>
      </c>
      <c r="H294" s="333" t="s">
        <v>6487</v>
      </c>
      <c r="I294" s="316" t="str">
        <f t="shared" si="14"/>
        <v>INSERT INTO UPK_TEST.upk_k60.k60_press_buno_link (buno_id, k60_buno_id, created_date, created_tantou_id) VALUES (1999, 2439, GETDATE(), 999);</v>
      </c>
    </row>
    <row r="295" spans="1:9">
      <c r="A295" s="316" t="s">
        <v>5737</v>
      </c>
      <c r="B295" s="328" t="str">
        <f t="shared" si="12"/>
        <v>2439</v>
      </c>
      <c r="C295" s="316" t="s">
        <v>7057</v>
      </c>
      <c r="D295" s="316" t="str">
        <f t="shared" si="13"/>
        <v>2000</v>
      </c>
      <c r="E295" s="316" t="s">
        <v>2990</v>
      </c>
      <c r="F295" s="316" t="s">
        <v>6070</v>
      </c>
      <c r="G295" s="333" t="s">
        <v>7057</v>
      </c>
      <c r="H295" s="333" t="s">
        <v>205</v>
      </c>
      <c r="I295" s="316" t="str">
        <f t="shared" si="14"/>
        <v>INSERT INTO UPK_TEST.upk_k60.k60_press_buno_link (buno_id, k60_buno_id, created_date, created_tantou_id) VALUES (2000, 2439, GETDATE(), 999);</v>
      </c>
    </row>
    <row r="296" spans="1:9">
      <c r="A296" s="316" t="s">
        <v>5533</v>
      </c>
      <c r="B296" s="328" t="str">
        <f t="shared" si="12"/>
        <v>1388</v>
      </c>
      <c r="C296" s="316" t="s">
        <v>1531</v>
      </c>
      <c r="D296" s="316" t="str">
        <f t="shared" si="13"/>
        <v>2001</v>
      </c>
      <c r="E296" s="316" t="s">
        <v>2991</v>
      </c>
      <c r="F296" s="316" t="s">
        <v>6071</v>
      </c>
      <c r="G296" s="333" t="s">
        <v>1531</v>
      </c>
      <c r="H296" s="333" t="s">
        <v>186</v>
      </c>
      <c r="I296" s="316" t="str">
        <f t="shared" si="14"/>
        <v>INSERT INTO UPK_TEST.upk_k60.k60_press_buno_link (buno_id, k60_buno_id, created_date, created_tantou_id) VALUES (2001, 1388, GETDATE(), 999);</v>
      </c>
    </row>
    <row r="297" spans="1:9">
      <c r="A297" s="316" t="s">
        <v>5533</v>
      </c>
      <c r="B297" s="328" t="str">
        <f t="shared" si="12"/>
        <v>1388</v>
      </c>
      <c r="C297" s="316" t="s">
        <v>1538</v>
      </c>
      <c r="D297" s="316" t="str">
        <f t="shared" si="13"/>
        <v>2002</v>
      </c>
      <c r="E297" s="316" t="s">
        <v>2993</v>
      </c>
      <c r="F297" s="316" t="s">
        <v>6072</v>
      </c>
      <c r="G297" s="333" t="s">
        <v>1538</v>
      </c>
      <c r="H297" s="333" t="s">
        <v>210</v>
      </c>
      <c r="I297" s="316" t="str">
        <f t="shared" si="14"/>
        <v>INSERT INTO UPK_TEST.upk_k60.k60_press_buno_link (buno_id, k60_buno_id, created_date, created_tantou_id) VALUES (2002, 1388, GETDATE(), 999);</v>
      </c>
    </row>
    <row r="298" spans="1:9">
      <c r="A298" s="316" t="s">
        <v>3190</v>
      </c>
      <c r="B298" s="328" t="str">
        <f t="shared" si="12"/>
        <v>1756</v>
      </c>
      <c r="C298" s="316" t="s">
        <v>1532</v>
      </c>
      <c r="D298" s="316" t="str">
        <f t="shared" si="13"/>
        <v>2003</v>
      </c>
      <c r="E298" s="316" t="s">
        <v>2995</v>
      </c>
      <c r="F298" s="316" t="s">
        <v>6073</v>
      </c>
      <c r="G298" s="333" t="s">
        <v>1532</v>
      </c>
      <c r="H298" s="333" t="s">
        <v>215</v>
      </c>
      <c r="I298" s="316" t="str">
        <f t="shared" si="14"/>
        <v>INSERT INTO UPK_TEST.upk_k60.k60_press_buno_link (buno_id, k60_buno_id, created_date, created_tantou_id) VALUES (2003, 1756, GETDATE(), 999);</v>
      </c>
    </row>
    <row r="299" spans="1:9">
      <c r="A299" s="316" t="s">
        <v>3190</v>
      </c>
      <c r="B299" s="328" t="str">
        <f t="shared" si="12"/>
        <v>1756</v>
      </c>
      <c r="C299" s="316" t="s">
        <v>1539</v>
      </c>
      <c r="D299" s="316" t="str">
        <f t="shared" si="13"/>
        <v>2004</v>
      </c>
      <c r="E299" s="316" t="s">
        <v>532</v>
      </c>
      <c r="F299" s="316" t="s">
        <v>6074</v>
      </c>
      <c r="G299" s="333" t="s">
        <v>1539</v>
      </c>
      <c r="H299" s="333" t="s">
        <v>233</v>
      </c>
      <c r="I299" s="316" t="str">
        <f t="shared" si="14"/>
        <v>INSERT INTO UPK_TEST.upk_k60.k60_press_buno_link (buno_id, k60_buno_id, created_date, created_tantou_id) VALUES (2004, 1756, GETDATE(), 999);</v>
      </c>
    </row>
    <row r="300" spans="1:9">
      <c r="A300" s="316" t="s">
        <v>2896</v>
      </c>
      <c r="B300" s="328" t="str">
        <f t="shared" si="12"/>
        <v>1505</v>
      </c>
      <c r="C300" s="316" t="s">
        <v>7058</v>
      </c>
      <c r="D300" s="316" t="str">
        <f t="shared" si="13"/>
        <v>2005</v>
      </c>
      <c r="E300" s="316" t="s">
        <v>533</v>
      </c>
      <c r="F300" s="316" t="s">
        <v>6075</v>
      </c>
      <c r="G300" s="333" t="s">
        <v>7058</v>
      </c>
      <c r="H300" s="333" t="s">
        <v>234</v>
      </c>
      <c r="I300" s="316" t="str">
        <f t="shared" si="14"/>
        <v>INSERT INTO UPK_TEST.upk_k60.k60_press_buno_link (buno_id, k60_buno_id, created_date, created_tantou_id) VALUES (2005, 1505, GETDATE(), 999);</v>
      </c>
    </row>
    <row r="301" spans="1:9">
      <c r="A301" s="316" t="s">
        <v>2896</v>
      </c>
      <c r="B301" s="328" t="str">
        <f t="shared" si="12"/>
        <v>1505</v>
      </c>
      <c r="C301" s="316" t="s">
        <v>7059</v>
      </c>
      <c r="D301" s="316" t="str">
        <f t="shared" si="13"/>
        <v>2006</v>
      </c>
      <c r="E301" s="316" t="s">
        <v>534</v>
      </c>
      <c r="F301" s="316" t="s">
        <v>6076</v>
      </c>
      <c r="G301" s="333" t="s">
        <v>7059</v>
      </c>
      <c r="H301" s="333" t="s">
        <v>218</v>
      </c>
      <c r="I301" s="316" t="str">
        <f t="shared" si="14"/>
        <v>INSERT INTO UPK_TEST.upk_k60.k60_press_buno_link (buno_id, k60_buno_id, created_date, created_tantou_id) VALUES (2006, 1505, GETDATE(), 999);</v>
      </c>
    </row>
    <row r="302" spans="1:9">
      <c r="A302" s="316" t="s">
        <v>2898</v>
      </c>
      <c r="B302" s="328" t="str">
        <f t="shared" si="12"/>
        <v>1506</v>
      </c>
      <c r="C302" s="316" t="s">
        <v>7060</v>
      </c>
      <c r="D302" s="316" t="str">
        <f t="shared" si="13"/>
        <v>2007</v>
      </c>
      <c r="E302" s="316" t="s">
        <v>3000</v>
      </c>
      <c r="F302" s="316" t="s">
        <v>6077</v>
      </c>
      <c r="G302" s="333" t="s">
        <v>7060</v>
      </c>
      <c r="H302" s="333" t="s">
        <v>219</v>
      </c>
      <c r="I302" s="316" t="str">
        <f t="shared" si="14"/>
        <v>INSERT INTO UPK_TEST.upk_k60.k60_press_buno_link (buno_id, k60_buno_id, created_date, created_tantou_id) VALUES (2007, 1506, GETDATE(), 999);</v>
      </c>
    </row>
    <row r="303" spans="1:9">
      <c r="A303" s="316" t="s">
        <v>2898</v>
      </c>
      <c r="B303" s="328" t="str">
        <f t="shared" si="12"/>
        <v>1506</v>
      </c>
      <c r="C303" s="316" t="s">
        <v>7061</v>
      </c>
      <c r="D303" s="316" t="str">
        <f t="shared" si="13"/>
        <v>2008</v>
      </c>
      <c r="E303" s="316" t="s">
        <v>535</v>
      </c>
      <c r="F303" s="316" t="s">
        <v>6078</v>
      </c>
      <c r="G303" s="333" t="s">
        <v>7061</v>
      </c>
      <c r="H303" s="333" t="s">
        <v>235</v>
      </c>
      <c r="I303" s="316" t="str">
        <f t="shared" si="14"/>
        <v>INSERT INTO UPK_TEST.upk_k60.k60_press_buno_link (buno_id, k60_buno_id, created_date, created_tantou_id) VALUES (2008, 1506, GETDATE(), 999);</v>
      </c>
    </row>
    <row r="304" spans="1:9">
      <c r="A304" s="316" t="s">
        <v>2900</v>
      </c>
      <c r="B304" s="328" t="str">
        <f t="shared" si="12"/>
        <v>1507</v>
      </c>
      <c r="C304" s="316" t="s">
        <v>7062</v>
      </c>
      <c r="D304" s="316" t="str">
        <f t="shared" si="13"/>
        <v>2009</v>
      </c>
      <c r="E304" s="316" t="s">
        <v>3002</v>
      </c>
      <c r="F304" s="316" t="s">
        <v>6079</v>
      </c>
      <c r="G304" s="333" t="s">
        <v>7062</v>
      </c>
      <c r="H304" s="333" t="s">
        <v>220</v>
      </c>
      <c r="I304" s="316" t="str">
        <f t="shared" si="14"/>
        <v>INSERT INTO UPK_TEST.upk_k60.k60_press_buno_link (buno_id, k60_buno_id, created_date, created_tantou_id) VALUES (2009, 1507, GETDATE(), 999);</v>
      </c>
    </row>
    <row r="305" spans="1:9">
      <c r="A305" s="316" t="s">
        <v>2900</v>
      </c>
      <c r="B305" s="328" t="str">
        <f t="shared" si="12"/>
        <v>1507</v>
      </c>
      <c r="C305" s="316" t="s">
        <v>7063</v>
      </c>
      <c r="D305" s="316" t="str">
        <f t="shared" si="13"/>
        <v>2010</v>
      </c>
      <c r="E305" s="316" t="s">
        <v>536</v>
      </c>
      <c r="F305" s="316" t="s">
        <v>6080</v>
      </c>
      <c r="G305" s="333" t="s">
        <v>7063</v>
      </c>
      <c r="H305" s="333" t="s">
        <v>213</v>
      </c>
      <c r="I305" s="316" t="str">
        <f t="shared" si="14"/>
        <v>INSERT INTO UPK_TEST.upk_k60.k60_press_buno_link (buno_id, k60_buno_id, created_date, created_tantou_id) VALUES (2010, 1507, GETDATE(), 999);</v>
      </c>
    </row>
    <row r="306" spans="1:9">
      <c r="A306" s="316" t="s">
        <v>5594</v>
      </c>
      <c r="B306" s="328" t="str">
        <f t="shared" si="12"/>
        <v>1791</v>
      </c>
      <c r="C306" s="316" t="s">
        <v>1533</v>
      </c>
      <c r="D306" s="316" t="str">
        <f t="shared" si="13"/>
        <v>2011</v>
      </c>
      <c r="E306" s="316" t="s">
        <v>537</v>
      </c>
      <c r="F306" s="316" t="s">
        <v>6081</v>
      </c>
      <c r="G306" s="333" t="s">
        <v>1533</v>
      </c>
      <c r="H306" s="333" t="s">
        <v>6488</v>
      </c>
      <c r="I306" s="316" t="str">
        <f t="shared" si="14"/>
        <v>INSERT INTO UPK_TEST.upk_k60.k60_press_buno_link (buno_id, k60_buno_id, created_date, created_tantou_id) VALUES (2011, 1791, GETDATE(), 999);</v>
      </c>
    </row>
    <row r="307" spans="1:9">
      <c r="A307" s="316" t="s">
        <v>5594</v>
      </c>
      <c r="B307" s="328" t="str">
        <f t="shared" si="12"/>
        <v>1791</v>
      </c>
      <c r="C307" s="316" t="s">
        <v>1540</v>
      </c>
      <c r="D307" s="316" t="str">
        <f t="shared" si="13"/>
        <v>2012</v>
      </c>
      <c r="E307" s="316" t="s">
        <v>538</v>
      </c>
      <c r="F307" s="316" t="s">
        <v>6082</v>
      </c>
      <c r="G307" s="333" t="s">
        <v>1540</v>
      </c>
      <c r="H307" s="333" t="s">
        <v>208</v>
      </c>
      <c r="I307" s="316" t="str">
        <f t="shared" si="14"/>
        <v>INSERT INTO UPK_TEST.upk_k60.k60_press_buno_link (buno_id, k60_buno_id, created_date, created_tantou_id) VALUES (2012, 1791, GETDATE(), 999);</v>
      </c>
    </row>
    <row r="308" spans="1:9">
      <c r="A308" s="316" t="s">
        <v>5573</v>
      </c>
      <c r="B308" s="328" t="str">
        <f t="shared" si="12"/>
        <v>1476</v>
      </c>
      <c r="C308" s="316" t="s">
        <v>1534</v>
      </c>
      <c r="D308" s="316" t="str">
        <f t="shared" si="13"/>
        <v>2013</v>
      </c>
      <c r="E308" s="316" t="s">
        <v>539</v>
      </c>
      <c r="F308" s="316" t="s">
        <v>6083</v>
      </c>
      <c r="G308" s="333" t="s">
        <v>1534</v>
      </c>
      <c r="H308" s="333" t="s">
        <v>236</v>
      </c>
      <c r="I308" s="316" t="str">
        <f t="shared" si="14"/>
        <v>INSERT INTO UPK_TEST.upk_k60.k60_press_buno_link (buno_id, k60_buno_id, created_date, created_tantou_id) VALUES (2013, 1476, GETDATE(), 999);</v>
      </c>
    </row>
    <row r="309" spans="1:9">
      <c r="A309" s="316" t="s">
        <v>5573</v>
      </c>
      <c r="B309" s="328" t="str">
        <f t="shared" si="12"/>
        <v>1476</v>
      </c>
      <c r="C309" s="316" t="s">
        <v>1541</v>
      </c>
      <c r="D309" s="316" t="str">
        <f t="shared" si="13"/>
        <v>2014</v>
      </c>
      <c r="E309" s="316" t="s">
        <v>540</v>
      </c>
      <c r="F309" s="316" t="s">
        <v>6084</v>
      </c>
      <c r="G309" s="333" t="s">
        <v>1541</v>
      </c>
      <c r="H309" s="333" t="s">
        <v>223</v>
      </c>
      <c r="I309" s="316" t="str">
        <f t="shared" si="14"/>
        <v>INSERT INTO UPK_TEST.upk_k60.k60_press_buno_link (buno_id, k60_buno_id, created_date, created_tantou_id) VALUES (2014, 1476, GETDATE(), 999);</v>
      </c>
    </row>
    <row r="310" spans="1:9">
      <c r="A310" s="316" t="s">
        <v>5716</v>
      </c>
      <c r="B310" s="328" t="str">
        <f t="shared" si="12"/>
        <v>2370</v>
      </c>
      <c r="C310" s="316" t="s">
        <v>1535</v>
      </c>
      <c r="D310" s="316" t="str">
        <f t="shared" si="13"/>
        <v>2015</v>
      </c>
      <c r="E310" s="316" t="s">
        <v>541</v>
      </c>
      <c r="F310" s="316" t="s">
        <v>6085</v>
      </c>
      <c r="G310" s="333" t="s">
        <v>1535</v>
      </c>
      <c r="H310" s="333" t="s">
        <v>237</v>
      </c>
      <c r="I310" s="316" t="str">
        <f t="shared" si="14"/>
        <v>INSERT INTO UPK_TEST.upk_k60.k60_press_buno_link (buno_id, k60_buno_id, created_date, created_tantou_id) VALUES (2015, 2370, GETDATE(), 999);</v>
      </c>
    </row>
    <row r="311" spans="1:9">
      <c r="A311" s="316" t="s">
        <v>5716</v>
      </c>
      <c r="B311" s="328" t="str">
        <f t="shared" si="12"/>
        <v>2370</v>
      </c>
      <c r="C311" s="316" t="s">
        <v>1542</v>
      </c>
      <c r="D311" s="316" t="str">
        <f t="shared" si="13"/>
        <v>2016</v>
      </c>
      <c r="E311" s="316" t="s">
        <v>542</v>
      </c>
      <c r="F311" s="316" t="s">
        <v>6086</v>
      </c>
      <c r="G311" s="333" t="s">
        <v>1542</v>
      </c>
      <c r="H311" s="333" t="s">
        <v>6489</v>
      </c>
      <c r="I311" s="316" t="str">
        <f t="shared" si="14"/>
        <v>INSERT INTO UPK_TEST.upk_k60.k60_press_buno_link (buno_id, k60_buno_id, created_date, created_tantou_id) VALUES (2016, 2370, GETDATE(), 999);</v>
      </c>
    </row>
    <row r="312" spans="1:9">
      <c r="A312" s="316" t="s">
        <v>2947</v>
      </c>
      <c r="B312" s="328" t="str">
        <f t="shared" si="12"/>
        <v>1548</v>
      </c>
      <c r="C312" s="316" t="s">
        <v>7064</v>
      </c>
      <c r="D312" s="316" t="str">
        <f t="shared" si="13"/>
        <v>2017</v>
      </c>
      <c r="E312" s="316" t="s">
        <v>3010</v>
      </c>
      <c r="F312" s="316" t="s">
        <v>6087</v>
      </c>
      <c r="G312" s="333" t="s">
        <v>7064</v>
      </c>
      <c r="H312" s="333" t="s">
        <v>6490</v>
      </c>
      <c r="I312" s="316" t="str">
        <f t="shared" si="14"/>
        <v>INSERT INTO UPK_TEST.upk_k60.k60_press_buno_link (buno_id, k60_buno_id, created_date, created_tantou_id) VALUES (2017, 1548, GETDATE(), 999);</v>
      </c>
    </row>
    <row r="313" spans="1:9">
      <c r="A313" s="316" t="s">
        <v>2947</v>
      </c>
      <c r="B313" s="328" t="str">
        <f t="shared" si="12"/>
        <v>1548</v>
      </c>
      <c r="C313" s="316" t="s">
        <v>7065</v>
      </c>
      <c r="D313" s="316" t="str">
        <f t="shared" si="13"/>
        <v>2018</v>
      </c>
      <c r="E313" s="316" t="s">
        <v>3011</v>
      </c>
      <c r="F313" s="316" t="s">
        <v>6088</v>
      </c>
      <c r="G313" s="333" t="s">
        <v>7065</v>
      </c>
      <c r="H313" s="333" t="s">
        <v>224</v>
      </c>
      <c r="I313" s="316" t="str">
        <f t="shared" si="14"/>
        <v>INSERT INTO UPK_TEST.upk_k60.k60_press_buno_link (buno_id, k60_buno_id, created_date, created_tantou_id) VALUES (2018, 1548, GETDATE(), 999);</v>
      </c>
    </row>
    <row r="314" spans="1:9">
      <c r="A314" s="316" t="s">
        <v>2965</v>
      </c>
      <c r="B314" s="328" t="str">
        <f t="shared" si="12"/>
        <v>1563</v>
      </c>
      <c r="C314" s="316" t="s">
        <v>7066</v>
      </c>
      <c r="D314" s="316" t="str">
        <f t="shared" si="13"/>
        <v>2019</v>
      </c>
      <c r="E314" s="316" t="s">
        <v>3013</v>
      </c>
      <c r="F314" s="316" t="s">
        <v>6089</v>
      </c>
      <c r="G314" s="333" t="s">
        <v>7066</v>
      </c>
      <c r="H314" s="333" t="s">
        <v>225</v>
      </c>
      <c r="I314" s="316" t="str">
        <f t="shared" si="14"/>
        <v>INSERT INTO UPK_TEST.upk_k60.k60_press_buno_link (buno_id, k60_buno_id, created_date, created_tantou_id) VALUES (2019, 1563, GETDATE(), 999);</v>
      </c>
    </row>
    <row r="315" spans="1:9">
      <c r="A315" s="316" t="s">
        <v>2965</v>
      </c>
      <c r="B315" s="328" t="str">
        <f t="shared" si="12"/>
        <v>1563</v>
      </c>
      <c r="C315" s="316" t="s">
        <v>7067</v>
      </c>
      <c r="D315" s="316" t="str">
        <f t="shared" si="13"/>
        <v>2020</v>
      </c>
      <c r="E315" s="316" t="s">
        <v>3014</v>
      </c>
      <c r="F315" s="316" t="s">
        <v>6090</v>
      </c>
      <c r="G315" s="333" t="s">
        <v>7067</v>
      </c>
      <c r="H315" s="333" t="s">
        <v>214</v>
      </c>
      <c r="I315" s="316" t="str">
        <f t="shared" si="14"/>
        <v>INSERT INTO UPK_TEST.upk_k60.k60_press_buno_link (buno_id, k60_buno_id, created_date, created_tantou_id) VALUES (2020, 1563, GETDATE(), 999);</v>
      </c>
    </row>
    <row r="316" spans="1:9">
      <c r="A316" s="316" t="s">
        <v>979</v>
      </c>
      <c r="B316" s="328" t="str">
        <f t="shared" si="12"/>
        <v>2227</v>
      </c>
      <c r="C316" s="316" t="s">
        <v>7068</v>
      </c>
      <c r="D316" s="316" t="str">
        <f t="shared" si="13"/>
        <v>2021</v>
      </c>
      <c r="E316" s="316" t="s">
        <v>3015</v>
      </c>
      <c r="F316" s="316" t="s">
        <v>6091</v>
      </c>
      <c r="G316" s="333" t="s">
        <v>7068</v>
      </c>
      <c r="H316" s="333" t="s">
        <v>6491</v>
      </c>
      <c r="I316" s="316" t="str">
        <f t="shared" si="14"/>
        <v>INSERT INTO UPK_TEST.upk_k60.k60_press_buno_link (buno_id, k60_buno_id, created_date, created_tantou_id) VALUES (2021, 2227, GETDATE(), 999);</v>
      </c>
    </row>
    <row r="317" spans="1:9">
      <c r="A317" s="316" t="s">
        <v>5549</v>
      </c>
      <c r="B317" s="328" t="str">
        <f t="shared" si="12"/>
        <v>1443</v>
      </c>
      <c r="C317" s="316" t="s">
        <v>7069</v>
      </c>
      <c r="D317" s="316" t="str">
        <f t="shared" si="13"/>
        <v>2022</v>
      </c>
      <c r="E317" s="316" t="s">
        <v>3016</v>
      </c>
      <c r="F317" s="316" t="s">
        <v>6092</v>
      </c>
      <c r="G317" s="333" t="s">
        <v>7069</v>
      </c>
      <c r="H317" s="333" t="s">
        <v>226</v>
      </c>
      <c r="I317" s="316" t="str">
        <f t="shared" si="14"/>
        <v>INSERT INTO UPK_TEST.upk_k60.k60_press_buno_link (buno_id, k60_buno_id, created_date, created_tantou_id) VALUES (2022, 1443, GETDATE(), 999);</v>
      </c>
    </row>
    <row r="318" spans="1:9">
      <c r="A318" s="316" t="s">
        <v>5549</v>
      </c>
      <c r="B318" s="328" t="str">
        <f t="shared" si="12"/>
        <v>1443</v>
      </c>
      <c r="C318" s="316" t="s">
        <v>7070</v>
      </c>
      <c r="D318" s="316" t="str">
        <f t="shared" si="13"/>
        <v>2023</v>
      </c>
      <c r="E318" s="316" t="s">
        <v>3017</v>
      </c>
      <c r="F318" s="316" t="s">
        <v>6093</v>
      </c>
      <c r="G318" s="333" t="s">
        <v>7070</v>
      </c>
      <c r="H318" s="333" t="s">
        <v>6492</v>
      </c>
      <c r="I318" s="316" t="str">
        <f t="shared" si="14"/>
        <v>INSERT INTO UPK_TEST.upk_k60.k60_press_buno_link (buno_id, k60_buno_id, created_date, created_tantou_id) VALUES (2023, 1443, GETDATE(), 999);</v>
      </c>
    </row>
    <row r="319" spans="1:9">
      <c r="A319" s="316" t="s">
        <v>5560</v>
      </c>
      <c r="B319" s="328" t="str">
        <f t="shared" si="12"/>
        <v>1462</v>
      </c>
      <c r="C319" s="316" t="s">
        <v>1545</v>
      </c>
      <c r="D319" s="316" t="str">
        <f t="shared" si="13"/>
        <v>2024</v>
      </c>
      <c r="E319" s="316" t="s">
        <v>3018</v>
      </c>
      <c r="F319" s="316" t="s">
        <v>6094</v>
      </c>
      <c r="G319" s="333" t="s">
        <v>1545</v>
      </c>
      <c r="H319" s="333" t="s">
        <v>221</v>
      </c>
      <c r="I319" s="316" t="str">
        <f t="shared" si="14"/>
        <v>INSERT INTO UPK_TEST.upk_k60.k60_press_buno_link (buno_id, k60_buno_id, created_date, created_tantou_id) VALUES (2024, 1462, GETDATE(), 999);</v>
      </c>
    </row>
    <row r="320" spans="1:9">
      <c r="A320" s="316" t="s">
        <v>5560</v>
      </c>
      <c r="B320" s="328" t="str">
        <f t="shared" si="12"/>
        <v>1462</v>
      </c>
      <c r="C320" s="316" t="s">
        <v>1546</v>
      </c>
      <c r="D320" s="316" t="str">
        <f t="shared" si="13"/>
        <v>2025</v>
      </c>
      <c r="E320" s="316" t="s">
        <v>3019</v>
      </c>
      <c r="F320" s="316" t="s">
        <v>6095</v>
      </c>
      <c r="G320" s="333" t="s">
        <v>1546</v>
      </c>
      <c r="H320" s="333" t="s">
        <v>6493</v>
      </c>
      <c r="I320" s="316" t="str">
        <f t="shared" si="14"/>
        <v>INSERT INTO UPK_TEST.upk_k60.k60_press_buno_link (buno_id, k60_buno_id, created_date, created_tantou_id) VALUES (2025, 1462, GETDATE(), 999);</v>
      </c>
    </row>
    <row r="321" spans="1:9">
      <c r="A321" s="316" t="s">
        <v>3057</v>
      </c>
      <c r="B321" s="328" t="str">
        <f t="shared" si="12"/>
        <v>1638</v>
      </c>
      <c r="C321" s="316" t="s">
        <v>7071</v>
      </c>
      <c r="D321" s="316" t="str">
        <f t="shared" si="13"/>
        <v>2026</v>
      </c>
      <c r="E321" s="316" t="s">
        <v>543</v>
      </c>
      <c r="F321" s="316" t="s">
        <v>6096</v>
      </c>
      <c r="G321" s="333" t="s">
        <v>7071</v>
      </c>
      <c r="H321" s="333" t="s">
        <v>222</v>
      </c>
      <c r="I321" s="316" t="str">
        <f t="shared" si="14"/>
        <v>INSERT INTO UPK_TEST.upk_k60.k60_press_buno_link (buno_id, k60_buno_id, created_date, created_tantou_id) VALUES (2026, 1638, GETDATE(), 999);</v>
      </c>
    </row>
    <row r="322" spans="1:9">
      <c r="A322" s="316" t="s">
        <v>3057</v>
      </c>
      <c r="B322" s="328" t="str">
        <f t="shared" si="12"/>
        <v>1638</v>
      </c>
      <c r="C322" s="316" t="s">
        <v>7072</v>
      </c>
      <c r="D322" s="316" t="str">
        <f t="shared" si="13"/>
        <v>2027</v>
      </c>
      <c r="E322" s="316" t="s">
        <v>544</v>
      </c>
      <c r="F322" s="316" t="s">
        <v>6097</v>
      </c>
      <c r="G322" s="333" t="s">
        <v>7072</v>
      </c>
      <c r="H322" s="333" t="s">
        <v>6494</v>
      </c>
      <c r="I322" s="316" t="str">
        <f t="shared" si="14"/>
        <v>INSERT INTO UPK_TEST.upk_k60.k60_press_buno_link (buno_id, k60_buno_id, created_date, created_tantou_id) VALUES (2027, 1638, GETDATE(), 999);</v>
      </c>
    </row>
    <row r="323" spans="1:9">
      <c r="A323" s="316" t="s">
        <v>3058</v>
      </c>
      <c r="B323" s="328" t="str">
        <f t="shared" si="12"/>
        <v>1639</v>
      </c>
      <c r="C323" s="316" t="s">
        <v>7073</v>
      </c>
      <c r="D323" s="316" t="str">
        <f t="shared" si="13"/>
        <v>2028</v>
      </c>
      <c r="E323" s="316" t="s">
        <v>3022</v>
      </c>
      <c r="F323" s="316" t="s">
        <v>6098</v>
      </c>
      <c r="G323" s="333" t="s">
        <v>7073</v>
      </c>
      <c r="H323" s="333" t="s">
        <v>227</v>
      </c>
      <c r="I323" s="316" t="str">
        <f t="shared" si="14"/>
        <v>INSERT INTO UPK_TEST.upk_k60.k60_press_buno_link (buno_id, k60_buno_id, created_date, created_tantou_id) VALUES (2028, 1639, GETDATE(), 999);</v>
      </c>
    </row>
    <row r="324" spans="1:9">
      <c r="A324" s="316" t="s">
        <v>3058</v>
      </c>
      <c r="B324" s="328" t="str">
        <f t="shared" ref="B324:B387" si="15">VLOOKUP($A324,$E$4:$F$2001,2,FALSE)</f>
        <v>1639</v>
      </c>
      <c r="C324" s="316" t="s">
        <v>7074</v>
      </c>
      <c r="D324" s="316" t="str">
        <f t="shared" ref="D324:D387" si="16">VLOOKUP($C324,$G$4:$H$2001,2,FALSE)</f>
        <v>2029</v>
      </c>
      <c r="E324" s="316" t="s">
        <v>3023</v>
      </c>
      <c r="F324" s="316" t="s">
        <v>6099</v>
      </c>
      <c r="G324" s="333" t="s">
        <v>7074</v>
      </c>
      <c r="H324" s="333" t="s">
        <v>211</v>
      </c>
      <c r="I324" s="316" t="str">
        <f t="shared" ref="I324:I387" si="17">$S$1&amp;$D324&amp;", "&amp;$B324&amp;", GETDATE(), 999);"</f>
        <v>INSERT INTO UPK_TEST.upk_k60.k60_press_buno_link (buno_id, k60_buno_id, created_date, created_tantou_id) VALUES (2029, 1639, GETDATE(), 999);</v>
      </c>
    </row>
    <row r="325" spans="1:9">
      <c r="A325" s="316" t="s">
        <v>980</v>
      </c>
      <c r="B325" s="328" t="str">
        <f t="shared" si="15"/>
        <v>2228</v>
      </c>
      <c r="C325" s="316" t="s">
        <v>7075</v>
      </c>
      <c r="D325" s="316" t="str">
        <f t="shared" si="16"/>
        <v>2030</v>
      </c>
      <c r="E325" s="316" t="s">
        <v>3024</v>
      </c>
      <c r="F325" s="316" t="s">
        <v>6100</v>
      </c>
      <c r="G325" s="333" t="s">
        <v>7075</v>
      </c>
      <c r="H325" s="333" t="s">
        <v>228</v>
      </c>
      <c r="I325" s="316" t="str">
        <f t="shared" si="17"/>
        <v>INSERT INTO UPK_TEST.upk_k60.k60_press_buno_link (buno_id, k60_buno_id, created_date, created_tantou_id) VALUES (2030, 2228, GETDATE(), 999);</v>
      </c>
    </row>
    <row r="326" spans="1:9">
      <c r="A326" s="316" t="s">
        <v>5752</v>
      </c>
      <c r="B326" s="328" t="str">
        <f t="shared" si="15"/>
        <v>2485</v>
      </c>
      <c r="C326" s="316" t="s">
        <v>1547</v>
      </c>
      <c r="D326" s="316" t="str">
        <f t="shared" si="16"/>
        <v>2031</v>
      </c>
      <c r="E326" s="316" t="s">
        <v>545</v>
      </c>
      <c r="F326" s="316" t="s">
        <v>6101</v>
      </c>
      <c r="G326" s="333" t="s">
        <v>1547</v>
      </c>
      <c r="H326" s="333" t="s">
        <v>6495</v>
      </c>
      <c r="I326" s="316" t="str">
        <f t="shared" si="17"/>
        <v>INSERT INTO UPK_TEST.upk_k60.k60_press_buno_link (buno_id, k60_buno_id, created_date, created_tantou_id) VALUES (2031, 2485, GETDATE(), 999);</v>
      </c>
    </row>
    <row r="327" spans="1:9">
      <c r="A327" s="316" t="s">
        <v>5752</v>
      </c>
      <c r="B327" s="328" t="str">
        <f t="shared" si="15"/>
        <v>2485</v>
      </c>
      <c r="C327" s="316" t="s">
        <v>1548</v>
      </c>
      <c r="D327" s="316" t="str">
        <f t="shared" si="16"/>
        <v>2032</v>
      </c>
      <c r="E327" s="316" t="s">
        <v>546</v>
      </c>
      <c r="F327" s="316" t="s">
        <v>6102</v>
      </c>
      <c r="G327" s="333" t="s">
        <v>1548</v>
      </c>
      <c r="H327" s="333" t="s">
        <v>6496</v>
      </c>
      <c r="I327" s="316" t="str">
        <f t="shared" si="17"/>
        <v>INSERT INTO UPK_TEST.upk_k60.k60_press_buno_link (buno_id, k60_buno_id, created_date, created_tantou_id) VALUES (2032, 2485, GETDATE(), 999);</v>
      </c>
    </row>
    <row r="328" spans="1:9">
      <c r="A328" s="316" t="s">
        <v>3400</v>
      </c>
      <c r="B328" s="328" t="str">
        <f t="shared" si="15"/>
        <v>1954</v>
      </c>
      <c r="C328" s="316" t="s">
        <v>1549</v>
      </c>
      <c r="D328" s="316" t="str">
        <f t="shared" si="16"/>
        <v>2033</v>
      </c>
      <c r="E328" s="316" t="s">
        <v>547</v>
      </c>
      <c r="F328" s="316" t="s">
        <v>6103</v>
      </c>
      <c r="G328" s="333" t="s">
        <v>1549</v>
      </c>
      <c r="H328" s="333" t="s">
        <v>232</v>
      </c>
      <c r="I328" s="316" t="str">
        <f t="shared" si="17"/>
        <v>INSERT INTO UPK_TEST.upk_k60.k60_press_buno_link (buno_id, k60_buno_id, created_date, created_tantou_id) VALUES (2033, 1954, GETDATE(), 999);</v>
      </c>
    </row>
    <row r="329" spans="1:9">
      <c r="A329" s="316" t="s">
        <v>3400</v>
      </c>
      <c r="B329" s="328" t="str">
        <f t="shared" si="15"/>
        <v>1954</v>
      </c>
      <c r="C329" s="316" t="s">
        <v>1550</v>
      </c>
      <c r="D329" s="316" t="str">
        <f t="shared" si="16"/>
        <v>2034</v>
      </c>
      <c r="E329" s="316" t="s">
        <v>548</v>
      </c>
      <c r="F329" s="316" t="s">
        <v>6104</v>
      </c>
      <c r="G329" s="333" t="s">
        <v>1550</v>
      </c>
      <c r="H329" s="333" t="s">
        <v>238</v>
      </c>
      <c r="I329" s="316" t="str">
        <f t="shared" si="17"/>
        <v>INSERT INTO UPK_TEST.upk_k60.k60_press_buno_link (buno_id, k60_buno_id, created_date, created_tantou_id) VALUES (2034, 1954, GETDATE(), 999);</v>
      </c>
    </row>
    <row r="330" spans="1:9">
      <c r="A330" s="316" t="s">
        <v>5599</v>
      </c>
      <c r="B330" s="328" t="str">
        <f t="shared" si="15"/>
        <v>1797</v>
      </c>
      <c r="C330" s="316" t="s">
        <v>1551</v>
      </c>
      <c r="D330" s="316" t="str">
        <f t="shared" si="16"/>
        <v>2035</v>
      </c>
      <c r="E330" s="316" t="s">
        <v>3030</v>
      </c>
      <c r="F330" s="316" t="s">
        <v>6105</v>
      </c>
      <c r="G330" s="333" t="s">
        <v>1551</v>
      </c>
      <c r="H330" s="333" t="s">
        <v>6497</v>
      </c>
      <c r="I330" s="316" t="str">
        <f t="shared" si="17"/>
        <v>INSERT INTO UPK_TEST.upk_k60.k60_press_buno_link (buno_id, k60_buno_id, created_date, created_tantou_id) VALUES (2035, 1797, GETDATE(), 999);</v>
      </c>
    </row>
    <row r="331" spans="1:9">
      <c r="A331" s="316" t="s">
        <v>5599</v>
      </c>
      <c r="B331" s="328" t="str">
        <f t="shared" si="15"/>
        <v>1797</v>
      </c>
      <c r="C331" s="316" t="s">
        <v>1552</v>
      </c>
      <c r="D331" s="316" t="str">
        <f t="shared" si="16"/>
        <v>2036</v>
      </c>
      <c r="E331" s="316" t="s">
        <v>3031</v>
      </c>
      <c r="F331" s="316" t="s">
        <v>6106</v>
      </c>
      <c r="G331" s="333" t="s">
        <v>1552</v>
      </c>
      <c r="H331" s="333" t="s">
        <v>229</v>
      </c>
      <c r="I331" s="316" t="str">
        <f t="shared" si="17"/>
        <v>INSERT INTO UPK_TEST.upk_k60.k60_press_buno_link (buno_id, k60_buno_id, created_date, created_tantou_id) VALUES (2036, 1797, GETDATE(), 999);</v>
      </c>
    </row>
    <row r="332" spans="1:9">
      <c r="A332" s="316" t="s">
        <v>518</v>
      </c>
      <c r="B332" s="328" t="str">
        <f t="shared" si="15"/>
        <v>1560</v>
      </c>
      <c r="C332" s="316" t="s">
        <v>7076</v>
      </c>
      <c r="D332" s="316" t="str">
        <f t="shared" si="16"/>
        <v>2037</v>
      </c>
      <c r="E332" s="316" t="s">
        <v>3032</v>
      </c>
      <c r="F332" s="316" t="s">
        <v>6107</v>
      </c>
      <c r="G332" s="333" t="s">
        <v>7076</v>
      </c>
      <c r="H332" s="333" t="s">
        <v>6498</v>
      </c>
      <c r="I332" s="316" t="str">
        <f t="shared" si="17"/>
        <v>INSERT INTO UPK_TEST.upk_k60.k60_press_buno_link (buno_id, k60_buno_id, created_date, created_tantou_id) VALUES (2037, 1560, GETDATE(), 999);</v>
      </c>
    </row>
    <row r="333" spans="1:9">
      <c r="A333" s="316" t="s">
        <v>910</v>
      </c>
      <c r="B333" s="328" t="str">
        <f t="shared" si="15"/>
        <v>2145</v>
      </c>
      <c r="C333" s="316" t="s">
        <v>7077</v>
      </c>
      <c r="D333" s="316" t="str">
        <f t="shared" si="16"/>
        <v>2038</v>
      </c>
      <c r="E333" s="316" t="s">
        <v>549</v>
      </c>
      <c r="F333" s="316" t="s">
        <v>6108</v>
      </c>
      <c r="G333" s="333" t="s">
        <v>7077</v>
      </c>
      <c r="H333" s="333" t="s">
        <v>6499</v>
      </c>
      <c r="I333" s="316" t="str">
        <f t="shared" si="17"/>
        <v>INSERT INTO UPK_TEST.upk_k60.k60_press_buno_link (buno_id, k60_buno_id, created_date, created_tantou_id) VALUES (2038, 2145, GETDATE(), 999);</v>
      </c>
    </row>
    <row r="334" spans="1:9">
      <c r="A334" s="316" t="s">
        <v>911</v>
      </c>
      <c r="B334" s="328" t="str">
        <f t="shared" si="15"/>
        <v>2146</v>
      </c>
      <c r="C334" s="316" t="s">
        <v>7078</v>
      </c>
      <c r="D334" s="316" t="str">
        <f t="shared" si="16"/>
        <v>2039</v>
      </c>
      <c r="E334" s="316" t="s">
        <v>550</v>
      </c>
      <c r="F334" s="316" t="s">
        <v>6109</v>
      </c>
      <c r="G334" s="333" t="s">
        <v>7078</v>
      </c>
      <c r="H334" s="333" t="s">
        <v>6500</v>
      </c>
      <c r="I334" s="316" t="str">
        <f t="shared" si="17"/>
        <v>INSERT INTO UPK_TEST.upk_k60.k60_press_buno_link (buno_id, k60_buno_id, created_date, created_tantou_id) VALUES (2039, 2146, GETDATE(), 999);</v>
      </c>
    </row>
    <row r="335" spans="1:9">
      <c r="A335" s="316" t="s">
        <v>519</v>
      </c>
      <c r="B335" s="328" t="str">
        <f t="shared" si="15"/>
        <v>1561</v>
      </c>
      <c r="C335" s="316" t="s">
        <v>7079</v>
      </c>
      <c r="D335" s="316" t="str">
        <f t="shared" si="16"/>
        <v>2040</v>
      </c>
      <c r="E335" s="316" t="s">
        <v>551</v>
      </c>
      <c r="F335" s="316" t="s">
        <v>6110</v>
      </c>
      <c r="G335" s="333" t="s">
        <v>7079</v>
      </c>
      <c r="H335" s="333" t="s">
        <v>209</v>
      </c>
      <c r="I335" s="316" t="str">
        <f t="shared" si="17"/>
        <v>INSERT INTO UPK_TEST.upk_k60.k60_press_buno_link (buno_id, k60_buno_id, created_date, created_tantou_id) VALUES (2040, 1561, GETDATE(), 999);</v>
      </c>
    </row>
    <row r="336" spans="1:9">
      <c r="A336" s="316" t="s">
        <v>520</v>
      </c>
      <c r="B336" s="328" t="str">
        <f t="shared" si="15"/>
        <v>1562</v>
      </c>
      <c r="C336" s="316" t="s">
        <v>7080</v>
      </c>
      <c r="D336" s="316" t="str">
        <f t="shared" si="16"/>
        <v>2041</v>
      </c>
      <c r="E336" s="316" t="s">
        <v>552</v>
      </c>
      <c r="F336" s="316" t="s">
        <v>6111</v>
      </c>
      <c r="G336" s="333" t="s">
        <v>7080</v>
      </c>
      <c r="H336" s="333" t="s">
        <v>6501</v>
      </c>
      <c r="I336" s="316" t="str">
        <f t="shared" si="17"/>
        <v>INSERT INTO UPK_TEST.upk_k60.k60_press_buno_link (buno_id, k60_buno_id, created_date, created_tantou_id) VALUES (2041, 1562, GETDATE(), 999);</v>
      </c>
    </row>
    <row r="337" spans="1:9">
      <c r="A337" s="316" t="s">
        <v>655</v>
      </c>
      <c r="B337" s="328" t="str">
        <f t="shared" si="15"/>
        <v>1775</v>
      </c>
      <c r="C337" s="316" t="s">
        <v>1553</v>
      </c>
      <c r="D337" s="316" t="str">
        <f t="shared" si="16"/>
        <v>2042</v>
      </c>
      <c r="E337" s="316" t="s">
        <v>553</v>
      </c>
      <c r="F337" s="316" t="s">
        <v>6112</v>
      </c>
      <c r="G337" s="333" t="s">
        <v>1553</v>
      </c>
      <c r="H337" s="333" t="s">
        <v>6502</v>
      </c>
      <c r="I337" s="316" t="str">
        <f t="shared" si="17"/>
        <v>INSERT INTO UPK_TEST.upk_k60.k60_press_buno_link (buno_id, k60_buno_id, created_date, created_tantou_id) VALUES (2042, 1775, GETDATE(), 999);</v>
      </c>
    </row>
    <row r="338" spans="1:9">
      <c r="A338" s="316" t="s">
        <v>534</v>
      </c>
      <c r="B338" s="328" t="str">
        <f t="shared" si="15"/>
        <v>1588</v>
      </c>
      <c r="C338" s="316" t="s">
        <v>1555</v>
      </c>
      <c r="D338" s="316" t="str">
        <f t="shared" si="16"/>
        <v>2043</v>
      </c>
      <c r="E338" s="316" t="s">
        <v>554</v>
      </c>
      <c r="F338" s="316" t="s">
        <v>6113</v>
      </c>
      <c r="G338" s="333" t="s">
        <v>1555</v>
      </c>
      <c r="H338" s="333" t="s">
        <v>230</v>
      </c>
      <c r="I338" s="316" t="str">
        <f t="shared" si="17"/>
        <v>INSERT INTO UPK_TEST.upk_k60.k60_press_buno_link (buno_id, k60_buno_id, created_date, created_tantou_id) VALUES (2043, 1588, GETDATE(), 999);</v>
      </c>
    </row>
    <row r="339" spans="1:9">
      <c r="A339" s="316" t="s">
        <v>872</v>
      </c>
      <c r="B339" s="328" t="str">
        <f t="shared" si="15"/>
        <v>2094</v>
      </c>
      <c r="C339" s="316" t="s">
        <v>1556</v>
      </c>
      <c r="D339" s="316" t="str">
        <f t="shared" si="16"/>
        <v>2044</v>
      </c>
      <c r="E339" s="316" t="s">
        <v>555</v>
      </c>
      <c r="F339" s="316" t="s">
        <v>6114</v>
      </c>
      <c r="G339" s="333" t="s">
        <v>1556</v>
      </c>
      <c r="H339" s="333" t="s">
        <v>231</v>
      </c>
      <c r="I339" s="316" t="str">
        <f t="shared" si="17"/>
        <v>INSERT INTO UPK_TEST.upk_k60.k60_press_buno_link (buno_id, k60_buno_id, created_date, created_tantou_id) VALUES (2044, 2094, GETDATE(), 999);</v>
      </c>
    </row>
    <row r="340" spans="1:9">
      <c r="A340" s="316" t="s">
        <v>456</v>
      </c>
      <c r="B340" s="328" t="str">
        <f t="shared" si="15"/>
        <v>1434</v>
      </c>
      <c r="C340" s="316" t="s">
        <v>7081</v>
      </c>
      <c r="D340" s="316" t="str">
        <f t="shared" si="16"/>
        <v>2045</v>
      </c>
      <c r="E340" s="316" t="s">
        <v>3042</v>
      </c>
      <c r="F340" s="316" t="s">
        <v>6115</v>
      </c>
      <c r="G340" s="333" t="s">
        <v>7081</v>
      </c>
      <c r="H340" s="333" t="s">
        <v>6503</v>
      </c>
      <c r="I340" s="316" t="str">
        <f t="shared" si="17"/>
        <v>INSERT INTO UPK_TEST.upk_k60.k60_press_buno_link (buno_id, k60_buno_id, created_date, created_tantou_id) VALUES (2045, 1434, GETDATE(), 999);</v>
      </c>
    </row>
    <row r="341" spans="1:9">
      <c r="A341" s="316" t="s">
        <v>460</v>
      </c>
      <c r="B341" s="328" t="str">
        <f t="shared" si="15"/>
        <v>1444</v>
      </c>
      <c r="C341" s="316" t="s">
        <v>1557</v>
      </c>
      <c r="D341" s="316" t="str">
        <f t="shared" si="16"/>
        <v>2046</v>
      </c>
      <c r="E341" s="316" t="s">
        <v>556</v>
      </c>
      <c r="F341" s="316" t="s">
        <v>6116</v>
      </c>
      <c r="G341" s="333" t="s">
        <v>1557</v>
      </c>
      <c r="H341" s="333" t="s">
        <v>6504</v>
      </c>
      <c r="I341" s="316" t="str">
        <f t="shared" si="17"/>
        <v>INSERT INTO UPK_TEST.upk_k60.k60_press_buno_link (buno_id, k60_buno_id, created_date, created_tantou_id) VALUES (2046, 1444, GETDATE(), 999);</v>
      </c>
    </row>
    <row r="342" spans="1:9">
      <c r="A342" s="316" t="s">
        <v>925</v>
      </c>
      <c r="B342" s="328" t="str">
        <f t="shared" si="15"/>
        <v>2163</v>
      </c>
      <c r="C342" s="316" t="s">
        <v>7082</v>
      </c>
      <c r="D342" s="316" t="str">
        <f t="shared" si="16"/>
        <v>2047</v>
      </c>
      <c r="E342" s="316" t="s">
        <v>557</v>
      </c>
      <c r="F342" s="316" t="s">
        <v>6117</v>
      </c>
      <c r="G342" s="333" t="s">
        <v>7082</v>
      </c>
      <c r="H342" s="333" t="s">
        <v>239</v>
      </c>
      <c r="I342" s="316" t="str">
        <f t="shared" si="17"/>
        <v>INSERT INTO UPK_TEST.upk_k60.k60_press_buno_link (buno_id, k60_buno_id, created_date, created_tantou_id) VALUES (2047, 2163, GETDATE(), 999);</v>
      </c>
    </row>
    <row r="343" spans="1:9">
      <c r="A343" s="316" t="s">
        <v>841</v>
      </c>
      <c r="B343" s="328" t="str">
        <f t="shared" si="15"/>
        <v>2043</v>
      </c>
      <c r="C343" s="316" t="s">
        <v>7083</v>
      </c>
      <c r="D343" s="316" t="str">
        <f t="shared" si="16"/>
        <v>2048</v>
      </c>
      <c r="E343" s="316" t="s">
        <v>558</v>
      </c>
      <c r="F343" s="316" t="s">
        <v>6118</v>
      </c>
      <c r="G343" s="333" t="s">
        <v>7083</v>
      </c>
      <c r="H343" s="333" t="s">
        <v>6505</v>
      </c>
      <c r="I343" s="316" t="str">
        <f t="shared" si="17"/>
        <v>INSERT INTO UPK_TEST.upk_k60.k60_press_buno_link (buno_id, k60_buno_id, created_date, created_tantou_id) VALUES (2048, 2043, GETDATE(), 999);</v>
      </c>
    </row>
    <row r="344" spans="1:9">
      <c r="A344" s="316" t="s">
        <v>457</v>
      </c>
      <c r="B344" s="328" t="str">
        <f t="shared" si="15"/>
        <v>1435</v>
      </c>
      <c r="C344" s="316" t="s">
        <v>7084</v>
      </c>
      <c r="D344" s="316" t="str">
        <f t="shared" si="16"/>
        <v>2049</v>
      </c>
      <c r="E344" s="316" t="s">
        <v>559</v>
      </c>
      <c r="F344" s="316" t="s">
        <v>6119</v>
      </c>
      <c r="G344" s="333" t="s">
        <v>7084</v>
      </c>
      <c r="H344" s="333" t="s">
        <v>6506</v>
      </c>
      <c r="I344" s="316" t="str">
        <f t="shared" si="17"/>
        <v>INSERT INTO UPK_TEST.upk_k60.k60_press_buno_link (buno_id, k60_buno_id, created_date, created_tantou_id) VALUES (2049, 1435, GETDATE(), 999);</v>
      </c>
    </row>
    <row r="345" spans="1:9">
      <c r="A345" s="316" t="s">
        <v>926</v>
      </c>
      <c r="B345" s="328" t="str">
        <f t="shared" si="15"/>
        <v>2164</v>
      </c>
      <c r="C345" s="316" t="s">
        <v>7085</v>
      </c>
      <c r="D345" s="316" t="str">
        <f t="shared" si="16"/>
        <v>2050</v>
      </c>
      <c r="E345" s="316" t="s">
        <v>560</v>
      </c>
      <c r="F345" s="316" t="s">
        <v>6120</v>
      </c>
      <c r="G345" s="333" t="s">
        <v>7085</v>
      </c>
      <c r="H345" s="333" t="s">
        <v>6507</v>
      </c>
      <c r="I345" s="316" t="str">
        <f t="shared" si="17"/>
        <v>INSERT INTO UPK_TEST.upk_k60.k60_press_buno_link (buno_id, k60_buno_id, created_date, created_tantou_id) VALUES (2050, 2164, GETDATE(), 999);</v>
      </c>
    </row>
    <row r="346" spans="1:9">
      <c r="A346" s="316" t="s">
        <v>369</v>
      </c>
      <c r="B346" s="328" t="str">
        <f t="shared" si="15"/>
        <v>1307</v>
      </c>
      <c r="C346" s="316" t="s">
        <v>7086</v>
      </c>
      <c r="D346" s="316" t="str">
        <f t="shared" si="16"/>
        <v>2051</v>
      </c>
      <c r="E346" s="316" t="s">
        <v>561</v>
      </c>
      <c r="F346" s="316" t="s">
        <v>6121</v>
      </c>
      <c r="G346" s="333" t="s">
        <v>7086</v>
      </c>
      <c r="H346" s="333" t="s">
        <v>6508</v>
      </c>
      <c r="I346" s="316" t="str">
        <f t="shared" si="17"/>
        <v>INSERT INTO UPK_TEST.upk_k60.k60_press_buno_link (buno_id, k60_buno_id, created_date, created_tantou_id) VALUES (2051, 1307, GETDATE(), 999);</v>
      </c>
    </row>
    <row r="347" spans="1:9">
      <c r="A347" s="316" t="s">
        <v>521</v>
      </c>
      <c r="B347" s="328" t="str">
        <f t="shared" si="15"/>
        <v>1564</v>
      </c>
      <c r="C347" s="316" t="s">
        <v>7087</v>
      </c>
      <c r="D347" s="316" t="str">
        <f t="shared" si="16"/>
        <v>2052</v>
      </c>
      <c r="E347" s="316" t="s">
        <v>562</v>
      </c>
      <c r="F347" s="316" t="s">
        <v>6122</v>
      </c>
      <c r="G347" s="333" t="s">
        <v>7087</v>
      </c>
      <c r="H347" s="333" t="s">
        <v>240</v>
      </c>
      <c r="I347" s="316" t="str">
        <f t="shared" si="17"/>
        <v>INSERT INTO UPK_TEST.upk_k60.k60_press_buno_link (buno_id, k60_buno_id, created_date, created_tantou_id) VALUES (2052, 1564, GETDATE(), 999);</v>
      </c>
    </row>
    <row r="348" spans="1:9">
      <c r="A348" s="316" t="s">
        <v>564</v>
      </c>
      <c r="B348" s="328" t="str">
        <f t="shared" si="15"/>
        <v>1640</v>
      </c>
      <c r="C348" s="316" t="s">
        <v>7088</v>
      </c>
      <c r="D348" s="316" t="str">
        <f t="shared" si="16"/>
        <v>2053</v>
      </c>
      <c r="E348" s="316" t="s">
        <v>563</v>
      </c>
      <c r="F348" s="316" t="s">
        <v>6123</v>
      </c>
      <c r="G348" s="333" t="s">
        <v>7088</v>
      </c>
      <c r="H348" s="333" t="s">
        <v>241</v>
      </c>
      <c r="I348" s="316" t="str">
        <f t="shared" si="17"/>
        <v>INSERT INTO UPK_TEST.upk_k60.k60_press_buno_link (buno_id, k60_buno_id, created_date, created_tantou_id) VALUES (2053, 1640, GETDATE(), 999);</v>
      </c>
    </row>
    <row r="349" spans="1:9">
      <c r="A349" s="316" t="s">
        <v>469</v>
      </c>
      <c r="B349" s="328" t="str">
        <f t="shared" si="15"/>
        <v>1477</v>
      </c>
      <c r="C349" s="316" t="s">
        <v>1561</v>
      </c>
      <c r="D349" s="316" t="str">
        <f t="shared" si="16"/>
        <v>2054</v>
      </c>
      <c r="E349" s="316" t="s">
        <v>3054</v>
      </c>
      <c r="F349" s="316" t="s">
        <v>6124</v>
      </c>
      <c r="G349" s="333" t="s">
        <v>1561</v>
      </c>
      <c r="H349" s="333" t="s">
        <v>6509</v>
      </c>
      <c r="I349" s="316" t="str">
        <f t="shared" si="17"/>
        <v>INSERT INTO UPK_TEST.upk_k60.k60_press_buno_link (buno_id, k60_buno_id, created_date, created_tantou_id) VALUES (2054, 1477, GETDATE(), 999);</v>
      </c>
    </row>
    <row r="350" spans="1:9">
      <c r="A350" s="316" t="s">
        <v>966</v>
      </c>
      <c r="B350" s="328" t="str">
        <f t="shared" si="15"/>
        <v>2211</v>
      </c>
      <c r="C350" s="316" t="s">
        <v>7089</v>
      </c>
      <c r="D350" s="316" t="str">
        <f t="shared" si="16"/>
        <v>2055</v>
      </c>
      <c r="E350" s="316" t="s">
        <v>3055</v>
      </c>
      <c r="F350" s="316" t="s">
        <v>6125</v>
      </c>
      <c r="G350" s="333" t="s">
        <v>7089</v>
      </c>
      <c r="H350" s="333" t="s">
        <v>242</v>
      </c>
      <c r="I350" s="316" t="str">
        <f t="shared" si="17"/>
        <v>INSERT INTO UPK_TEST.upk_k60.k60_press_buno_link (buno_id, k60_buno_id, created_date, created_tantou_id) VALUES (2055, 2211, GETDATE(), 999);</v>
      </c>
    </row>
    <row r="351" spans="1:9">
      <c r="A351" s="316" t="s">
        <v>946</v>
      </c>
      <c r="B351" s="328" t="str">
        <f t="shared" si="15"/>
        <v>2187</v>
      </c>
      <c r="C351" s="316" t="s">
        <v>7090</v>
      </c>
      <c r="D351" s="316" t="str">
        <f t="shared" si="16"/>
        <v>2056</v>
      </c>
      <c r="E351" s="316" t="s">
        <v>3057</v>
      </c>
      <c r="F351" s="316" t="s">
        <v>6126</v>
      </c>
      <c r="G351" s="333" t="s">
        <v>7090</v>
      </c>
      <c r="H351" s="333" t="s">
        <v>243</v>
      </c>
      <c r="I351" s="316" t="str">
        <f t="shared" si="17"/>
        <v>INSERT INTO UPK_TEST.upk_k60.k60_press_buno_link (buno_id, k60_buno_id, created_date, created_tantou_id) VALUES (2056, 2187, GETDATE(), 999);</v>
      </c>
    </row>
    <row r="352" spans="1:9">
      <c r="A352" s="316" t="s">
        <v>5717</v>
      </c>
      <c r="B352" s="328" t="str">
        <f t="shared" si="15"/>
        <v>2371</v>
      </c>
      <c r="C352" s="316" t="s">
        <v>1563</v>
      </c>
      <c r="D352" s="316" t="str">
        <f t="shared" si="16"/>
        <v>2057</v>
      </c>
      <c r="E352" s="316" t="s">
        <v>3058</v>
      </c>
      <c r="F352" s="316" t="s">
        <v>6127</v>
      </c>
      <c r="G352" s="333" t="s">
        <v>1563</v>
      </c>
      <c r="H352" s="333" t="s">
        <v>244</v>
      </c>
      <c r="I352" s="316" t="str">
        <f t="shared" si="17"/>
        <v>INSERT INTO UPK_TEST.upk_k60.k60_press_buno_link (buno_id, k60_buno_id, created_date, created_tantou_id) VALUES (2057, 2371, GETDATE(), 999);</v>
      </c>
    </row>
    <row r="353" spans="1:9">
      <c r="A353" s="316" t="s">
        <v>5717</v>
      </c>
      <c r="B353" s="328" t="str">
        <f t="shared" si="15"/>
        <v>2371</v>
      </c>
      <c r="C353" s="316" t="s">
        <v>1564</v>
      </c>
      <c r="D353" s="316" t="str">
        <f t="shared" si="16"/>
        <v>2058</v>
      </c>
      <c r="E353" s="316" t="s">
        <v>564</v>
      </c>
      <c r="F353" s="316" t="s">
        <v>6128</v>
      </c>
      <c r="G353" s="333" t="s">
        <v>1564</v>
      </c>
      <c r="H353" s="333" t="s">
        <v>245</v>
      </c>
      <c r="I353" s="316" t="str">
        <f t="shared" si="17"/>
        <v>INSERT INTO UPK_TEST.upk_k60.k60_press_buno_link (buno_id, k60_buno_id, created_date, created_tantou_id) VALUES (2058, 2371, GETDATE(), 999);</v>
      </c>
    </row>
    <row r="354" spans="1:9">
      <c r="A354" s="316" t="s">
        <v>2924</v>
      </c>
      <c r="B354" s="328" t="str">
        <f t="shared" si="15"/>
        <v>1527</v>
      </c>
      <c r="C354" s="316" t="s">
        <v>7091</v>
      </c>
      <c r="D354" s="316" t="str">
        <f t="shared" si="16"/>
        <v>2059</v>
      </c>
      <c r="E354" s="316" t="s">
        <v>565</v>
      </c>
      <c r="F354" s="316" t="s">
        <v>6129</v>
      </c>
      <c r="G354" s="333" t="s">
        <v>7091</v>
      </c>
      <c r="H354" s="333" t="s">
        <v>6510</v>
      </c>
      <c r="I354" s="316" t="str">
        <f t="shared" si="17"/>
        <v>INSERT INTO UPK_TEST.upk_k60.k60_press_buno_link (buno_id, k60_buno_id, created_date, created_tantou_id) VALUES (2059, 1527, GETDATE(), 999);</v>
      </c>
    </row>
    <row r="355" spans="1:9">
      <c r="A355" s="316" t="s">
        <v>2924</v>
      </c>
      <c r="B355" s="328" t="str">
        <f t="shared" si="15"/>
        <v>1527</v>
      </c>
      <c r="C355" s="316" t="s">
        <v>7092</v>
      </c>
      <c r="D355" s="316" t="str">
        <f t="shared" si="16"/>
        <v>2060</v>
      </c>
      <c r="E355" s="316" t="s">
        <v>566</v>
      </c>
      <c r="F355" s="316" t="s">
        <v>6130</v>
      </c>
      <c r="G355" s="333" t="s">
        <v>7092</v>
      </c>
      <c r="H355" s="333" t="s">
        <v>6511</v>
      </c>
      <c r="I355" s="316" t="str">
        <f t="shared" si="17"/>
        <v>INSERT INTO UPK_TEST.upk_k60.k60_press_buno_link (buno_id, k60_buno_id, created_date, created_tantou_id) VALUES (2060, 1527, GETDATE(), 999);</v>
      </c>
    </row>
    <row r="356" spans="1:9">
      <c r="A356" s="316" t="s">
        <v>2925</v>
      </c>
      <c r="B356" s="328" t="str">
        <f t="shared" si="15"/>
        <v>1528</v>
      </c>
      <c r="C356" s="316" t="s">
        <v>7093</v>
      </c>
      <c r="D356" s="316" t="str">
        <f t="shared" si="16"/>
        <v>2061</v>
      </c>
      <c r="E356" s="316" t="s">
        <v>567</v>
      </c>
      <c r="F356" s="316" t="s">
        <v>6131</v>
      </c>
      <c r="G356" s="333" t="s">
        <v>7093</v>
      </c>
      <c r="H356" s="333" t="s">
        <v>6512</v>
      </c>
      <c r="I356" s="316" t="str">
        <f t="shared" si="17"/>
        <v>INSERT INTO UPK_TEST.upk_k60.k60_press_buno_link (buno_id, k60_buno_id, created_date, created_tantou_id) VALUES (2061, 1528, GETDATE(), 999);</v>
      </c>
    </row>
    <row r="357" spans="1:9">
      <c r="A357" s="316" t="s">
        <v>2925</v>
      </c>
      <c r="B357" s="328" t="str">
        <f t="shared" si="15"/>
        <v>1528</v>
      </c>
      <c r="C357" s="316" t="s">
        <v>7094</v>
      </c>
      <c r="D357" s="316" t="str">
        <f t="shared" si="16"/>
        <v>2062</v>
      </c>
      <c r="E357" s="316" t="s">
        <v>568</v>
      </c>
      <c r="F357" s="316" t="s">
        <v>6132</v>
      </c>
      <c r="G357" s="333" t="s">
        <v>7094</v>
      </c>
      <c r="H357" s="333" t="s">
        <v>6513</v>
      </c>
      <c r="I357" s="316" t="str">
        <f t="shared" si="17"/>
        <v>INSERT INTO UPK_TEST.upk_k60.k60_press_buno_link (buno_id, k60_buno_id, created_date, created_tantou_id) VALUES (2062, 1528, GETDATE(), 999);</v>
      </c>
    </row>
    <row r="358" spans="1:9">
      <c r="A358" s="316" t="s">
        <v>3030</v>
      </c>
      <c r="B358" s="328" t="str">
        <f t="shared" si="15"/>
        <v>1617</v>
      </c>
      <c r="C358" s="316" t="s">
        <v>7095</v>
      </c>
      <c r="D358" s="316" t="str">
        <f t="shared" si="16"/>
        <v>2063</v>
      </c>
      <c r="E358" s="316" t="s">
        <v>569</v>
      </c>
      <c r="F358" s="316" t="s">
        <v>6133</v>
      </c>
      <c r="G358" s="333" t="s">
        <v>7095</v>
      </c>
      <c r="H358" s="333" t="s">
        <v>6514</v>
      </c>
      <c r="I358" s="316" t="str">
        <f t="shared" si="17"/>
        <v>INSERT INTO UPK_TEST.upk_k60.k60_press_buno_link (buno_id, k60_buno_id, created_date, created_tantou_id) VALUES (2063, 1617, GETDATE(), 999);</v>
      </c>
    </row>
    <row r="359" spans="1:9">
      <c r="A359" s="316" t="s">
        <v>3030</v>
      </c>
      <c r="B359" s="328" t="str">
        <f t="shared" si="15"/>
        <v>1617</v>
      </c>
      <c r="C359" s="316" t="s">
        <v>7096</v>
      </c>
      <c r="D359" s="316" t="str">
        <f t="shared" si="16"/>
        <v>2064</v>
      </c>
      <c r="E359" s="316" t="s">
        <v>570</v>
      </c>
      <c r="F359" s="316" t="s">
        <v>6134</v>
      </c>
      <c r="G359" s="333" t="s">
        <v>7096</v>
      </c>
      <c r="H359" s="333" t="s">
        <v>217</v>
      </c>
      <c r="I359" s="316" t="str">
        <f t="shared" si="17"/>
        <v>INSERT INTO UPK_TEST.upk_k60.k60_press_buno_link (buno_id, k60_buno_id, created_date, created_tantou_id) VALUES (2064, 1617, GETDATE(), 999);</v>
      </c>
    </row>
    <row r="360" spans="1:9">
      <c r="A360" s="316" t="s">
        <v>3031</v>
      </c>
      <c r="B360" s="328" t="str">
        <f t="shared" si="15"/>
        <v>1618</v>
      </c>
      <c r="C360" s="316" t="s">
        <v>7097</v>
      </c>
      <c r="D360" s="316" t="str">
        <f t="shared" si="16"/>
        <v>2065</v>
      </c>
      <c r="E360" s="316" t="s">
        <v>571</v>
      </c>
      <c r="F360" s="316" t="s">
        <v>6135</v>
      </c>
      <c r="G360" s="333" t="s">
        <v>7097</v>
      </c>
      <c r="H360" s="333" t="s">
        <v>207</v>
      </c>
      <c r="I360" s="316" t="str">
        <f t="shared" si="17"/>
        <v>INSERT INTO UPK_TEST.upk_k60.k60_press_buno_link (buno_id, k60_buno_id, created_date, created_tantou_id) VALUES (2065, 1618, GETDATE(), 999);</v>
      </c>
    </row>
    <row r="361" spans="1:9">
      <c r="A361" s="316" t="s">
        <v>3031</v>
      </c>
      <c r="B361" s="328" t="str">
        <f t="shared" si="15"/>
        <v>1618</v>
      </c>
      <c r="C361" s="316" t="s">
        <v>7098</v>
      </c>
      <c r="D361" s="316" t="str">
        <f t="shared" si="16"/>
        <v>2066</v>
      </c>
      <c r="E361" s="316" t="s">
        <v>572</v>
      </c>
      <c r="F361" s="316" t="s">
        <v>6136</v>
      </c>
      <c r="G361" s="333" t="s">
        <v>7098</v>
      </c>
      <c r="H361" s="333" t="s">
        <v>6515</v>
      </c>
      <c r="I361" s="316" t="str">
        <f t="shared" si="17"/>
        <v>INSERT INTO UPK_TEST.upk_k60.k60_press_buno_link (buno_id, k60_buno_id, created_date, created_tantou_id) VALUES (2066, 1618, GETDATE(), 999);</v>
      </c>
    </row>
    <row r="362" spans="1:9">
      <c r="A362" s="316" t="s">
        <v>691</v>
      </c>
      <c r="B362" s="328" t="str">
        <f t="shared" si="15"/>
        <v>1838</v>
      </c>
      <c r="C362" s="316" t="s">
        <v>7099</v>
      </c>
      <c r="D362" s="316" t="str">
        <f t="shared" si="16"/>
        <v>2067</v>
      </c>
      <c r="E362" s="316" t="s">
        <v>573</v>
      </c>
      <c r="F362" s="316" t="s">
        <v>6137</v>
      </c>
      <c r="G362" s="333" t="s">
        <v>7099</v>
      </c>
      <c r="H362" s="333" t="s">
        <v>6516</v>
      </c>
      <c r="I362" s="316" t="str">
        <f t="shared" si="17"/>
        <v>INSERT INTO UPK_TEST.upk_k60.k60_press_buno_link (buno_id, k60_buno_id, created_date, created_tantou_id) VALUES (2067, 1838, GETDATE(), 999);</v>
      </c>
    </row>
    <row r="363" spans="1:9">
      <c r="A363" s="316" t="s">
        <v>470</v>
      </c>
      <c r="B363" s="328" t="str">
        <f t="shared" si="15"/>
        <v>1478</v>
      </c>
      <c r="C363" s="316" t="s">
        <v>1565</v>
      </c>
      <c r="D363" s="316" t="str">
        <f t="shared" si="16"/>
        <v>2068</v>
      </c>
      <c r="E363" s="316" t="s">
        <v>574</v>
      </c>
      <c r="F363" s="316" t="s">
        <v>6138</v>
      </c>
      <c r="G363" s="333" t="s">
        <v>1565</v>
      </c>
      <c r="H363" s="333" t="s">
        <v>6517</v>
      </c>
      <c r="I363" s="316" t="str">
        <f t="shared" si="17"/>
        <v>INSERT INTO UPK_TEST.upk_k60.k60_press_buno_link (buno_id, k60_buno_id, created_date, created_tantou_id) VALUES (2068, 1478, GETDATE(), 999);</v>
      </c>
    </row>
    <row r="364" spans="1:9">
      <c r="A364" s="316" t="s">
        <v>5662</v>
      </c>
      <c r="B364" s="328" t="str">
        <f t="shared" si="15"/>
        <v>2084</v>
      </c>
      <c r="C364" s="316" t="s">
        <v>7100</v>
      </c>
      <c r="D364" s="316" t="str">
        <f t="shared" si="16"/>
        <v>2069</v>
      </c>
      <c r="E364" s="316" t="s">
        <v>575</v>
      </c>
      <c r="F364" s="316" t="s">
        <v>6139</v>
      </c>
      <c r="G364" s="333" t="s">
        <v>7100</v>
      </c>
      <c r="H364" s="333" t="s">
        <v>6518</v>
      </c>
      <c r="I364" s="316" t="str">
        <f t="shared" si="17"/>
        <v>INSERT INTO UPK_TEST.upk_k60.k60_press_buno_link (buno_id, k60_buno_id, created_date, created_tantou_id) VALUES (2069, 2084, GETDATE(), 999);</v>
      </c>
    </row>
    <row r="365" spans="1:9">
      <c r="A365" s="316" t="s">
        <v>5662</v>
      </c>
      <c r="B365" s="328" t="str">
        <f t="shared" si="15"/>
        <v>2084</v>
      </c>
      <c r="C365" s="316" t="s">
        <v>7101</v>
      </c>
      <c r="D365" s="316" t="str">
        <f t="shared" si="16"/>
        <v>2070</v>
      </c>
      <c r="E365" s="316" t="s">
        <v>576</v>
      </c>
      <c r="F365" s="316" t="s">
        <v>6140</v>
      </c>
      <c r="G365" s="333" t="s">
        <v>7101</v>
      </c>
      <c r="H365" s="333" t="s">
        <v>6519</v>
      </c>
      <c r="I365" s="316" t="str">
        <f t="shared" si="17"/>
        <v>INSERT INTO UPK_TEST.upk_k60.k60_press_buno_link (buno_id, k60_buno_id, created_date, created_tantou_id) VALUES (2070, 2084, GETDATE(), 999);</v>
      </c>
    </row>
    <row r="366" spans="1:9">
      <c r="A366" s="316" t="s">
        <v>1196</v>
      </c>
      <c r="B366" s="328" t="str">
        <f t="shared" si="15"/>
        <v>2513</v>
      </c>
      <c r="C366" s="316" t="s">
        <v>1566</v>
      </c>
      <c r="D366" s="316" t="str">
        <f t="shared" si="16"/>
        <v>2071</v>
      </c>
      <c r="E366" s="316" t="s">
        <v>577</v>
      </c>
      <c r="F366" s="316" t="s">
        <v>6141</v>
      </c>
      <c r="G366" s="333" t="s">
        <v>1566</v>
      </c>
      <c r="H366" s="333" t="s">
        <v>6520</v>
      </c>
      <c r="I366" s="316" t="str">
        <f t="shared" si="17"/>
        <v>INSERT INTO UPK_TEST.upk_k60.k60_press_buno_link (buno_id, k60_buno_id, created_date, created_tantou_id) VALUES (2071, 2513, GETDATE(), 999);</v>
      </c>
    </row>
    <row r="367" spans="1:9">
      <c r="A367" s="316" t="s">
        <v>1197</v>
      </c>
      <c r="B367" s="328" t="str">
        <f t="shared" si="15"/>
        <v>2514</v>
      </c>
      <c r="C367" s="316" t="s">
        <v>1567</v>
      </c>
      <c r="D367" s="316" t="str">
        <f t="shared" si="16"/>
        <v>2072</v>
      </c>
      <c r="E367" s="316" t="s">
        <v>578</v>
      </c>
      <c r="F367" s="316" t="s">
        <v>6142</v>
      </c>
      <c r="G367" s="333" t="s">
        <v>1567</v>
      </c>
      <c r="H367" s="333" t="s">
        <v>6521</v>
      </c>
      <c r="I367" s="316" t="str">
        <f t="shared" si="17"/>
        <v>INSERT INTO UPK_TEST.upk_k60.k60_press_buno_link (buno_id, k60_buno_id, created_date, created_tantou_id) VALUES (2072, 2514, GETDATE(), 999);</v>
      </c>
    </row>
    <row r="368" spans="1:9">
      <c r="A368" s="316" t="s">
        <v>388</v>
      </c>
      <c r="B368" s="328" t="str">
        <f t="shared" si="15"/>
        <v>1340</v>
      </c>
      <c r="C368" s="316" t="s">
        <v>7102</v>
      </c>
      <c r="D368" s="316" t="str">
        <f t="shared" si="16"/>
        <v>2073</v>
      </c>
      <c r="E368" s="316" t="s">
        <v>579</v>
      </c>
      <c r="F368" s="316" t="s">
        <v>6143</v>
      </c>
      <c r="G368" s="333" t="s">
        <v>7102</v>
      </c>
      <c r="H368" s="333" t="s">
        <v>6522</v>
      </c>
      <c r="I368" s="316" t="str">
        <f t="shared" si="17"/>
        <v>INSERT INTO UPK_TEST.upk_k60.k60_press_buno_link (buno_id, k60_buno_id, created_date, created_tantou_id) VALUES (2073, 1340, GETDATE(), 999);</v>
      </c>
    </row>
    <row r="369" spans="1:9">
      <c r="A369" s="316" t="s">
        <v>1174</v>
      </c>
      <c r="B369" s="328" t="str">
        <f t="shared" si="15"/>
        <v>2474</v>
      </c>
      <c r="C369" s="316" t="s">
        <v>7103</v>
      </c>
      <c r="D369" s="316" t="str">
        <f t="shared" si="16"/>
        <v>2074</v>
      </c>
      <c r="E369" s="316" t="s">
        <v>580</v>
      </c>
      <c r="F369" s="316" t="s">
        <v>6144</v>
      </c>
      <c r="G369" s="333" t="s">
        <v>7103</v>
      </c>
      <c r="H369" s="333" t="s">
        <v>6523</v>
      </c>
      <c r="I369" s="316" t="str">
        <f t="shared" si="17"/>
        <v>INSERT INTO UPK_TEST.upk_k60.k60_press_buno_link (buno_id, k60_buno_id, created_date, created_tantou_id) VALUES (2074, 2474, GETDATE(), 999);</v>
      </c>
    </row>
    <row r="370" spans="1:9">
      <c r="A370" s="316" t="s">
        <v>1175</v>
      </c>
      <c r="B370" s="328" t="str">
        <f t="shared" si="15"/>
        <v>2475</v>
      </c>
      <c r="C370" s="316" t="s">
        <v>7104</v>
      </c>
      <c r="D370" s="316" t="str">
        <f t="shared" si="16"/>
        <v>2075</v>
      </c>
      <c r="E370" s="316" t="s">
        <v>3079</v>
      </c>
      <c r="F370" s="316" t="s">
        <v>6145</v>
      </c>
      <c r="G370" s="333" t="s">
        <v>7104</v>
      </c>
      <c r="H370" s="333" t="s">
        <v>6524</v>
      </c>
      <c r="I370" s="316" t="str">
        <f t="shared" si="17"/>
        <v>INSERT INTO UPK_TEST.upk_k60.k60_press_buno_link (buno_id, k60_buno_id, created_date, created_tantou_id) VALUES (2075, 2475, GETDATE(), 999);</v>
      </c>
    </row>
    <row r="371" spans="1:9">
      <c r="A371" s="316" t="s">
        <v>1110</v>
      </c>
      <c r="B371" s="328" t="str">
        <f t="shared" si="15"/>
        <v>2388</v>
      </c>
      <c r="C371" s="316" t="s">
        <v>7105</v>
      </c>
      <c r="D371" s="316" t="str">
        <f t="shared" si="16"/>
        <v>2076</v>
      </c>
      <c r="E371" s="316" t="s">
        <v>3080</v>
      </c>
      <c r="F371" s="316" t="s">
        <v>6146</v>
      </c>
      <c r="G371" s="333" t="s">
        <v>7105</v>
      </c>
      <c r="H371" s="333" t="s">
        <v>6525</v>
      </c>
      <c r="I371" s="316" t="str">
        <f t="shared" si="17"/>
        <v>INSERT INTO UPK_TEST.upk_k60.k60_press_buno_link (buno_id, k60_buno_id, created_date, created_tantou_id) VALUES (2076, 2388, GETDATE(), 999);</v>
      </c>
    </row>
    <row r="372" spans="1:9">
      <c r="A372" s="316" t="s">
        <v>1111</v>
      </c>
      <c r="B372" s="328" t="str">
        <f t="shared" si="15"/>
        <v>2389</v>
      </c>
      <c r="C372" s="316" t="s">
        <v>7106</v>
      </c>
      <c r="D372" s="316" t="str">
        <f t="shared" si="16"/>
        <v>2077</v>
      </c>
      <c r="E372" s="316" t="s">
        <v>3081</v>
      </c>
      <c r="F372" s="316" t="s">
        <v>6147</v>
      </c>
      <c r="G372" s="333" t="s">
        <v>7106</v>
      </c>
      <c r="H372" s="333" t="s">
        <v>6526</v>
      </c>
      <c r="I372" s="316" t="str">
        <f t="shared" si="17"/>
        <v>INSERT INTO UPK_TEST.upk_k60.k60_press_buno_link (buno_id, k60_buno_id, created_date, created_tantou_id) VALUES (2077, 2389, GETDATE(), 999);</v>
      </c>
    </row>
    <row r="373" spans="1:9">
      <c r="A373" s="316" t="s">
        <v>1112</v>
      </c>
      <c r="B373" s="328" t="str">
        <f t="shared" si="15"/>
        <v>2390</v>
      </c>
      <c r="C373" s="316" t="s">
        <v>7107</v>
      </c>
      <c r="D373" s="316" t="str">
        <f t="shared" si="16"/>
        <v>2078</v>
      </c>
      <c r="E373" s="316" t="s">
        <v>581</v>
      </c>
      <c r="F373" s="316" t="s">
        <v>6148</v>
      </c>
      <c r="G373" s="333" t="s">
        <v>7107</v>
      </c>
      <c r="H373" s="333" t="s">
        <v>6527</v>
      </c>
      <c r="I373" s="316" t="str">
        <f t="shared" si="17"/>
        <v>INSERT INTO UPK_TEST.upk_k60.k60_press_buno_link (buno_id, k60_buno_id, created_date, created_tantou_id) VALUES (2078, 2390, GETDATE(), 999);</v>
      </c>
    </row>
    <row r="374" spans="1:9">
      <c r="A374" s="316" t="s">
        <v>927</v>
      </c>
      <c r="B374" s="328" t="str">
        <f t="shared" si="15"/>
        <v>2165</v>
      </c>
      <c r="C374" s="316" t="s">
        <v>7108</v>
      </c>
      <c r="D374" s="316" t="str">
        <f t="shared" si="16"/>
        <v>2079</v>
      </c>
      <c r="E374" s="316" t="s">
        <v>582</v>
      </c>
      <c r="F374" s="316" t="s">
        <v>6149</v>
      </c>
      <c r="G374" s="333" t="s">
        <v>7108</v>
      </c>
      <c r="H374" s="333" t="s">
        <v>6528</v>
      </c>
      <c r="I374" s="316" t="str">
        <f t="shared" si="17"/>
        <v>INSERT INTO UPK_TEST.upk_k60.k60_press_buno_link (buno_id, k60_buno_id, created_date, created_tantou_id) VALUES (2079, 2165, GETDATE(), 999);</v>
      </c>
    </row>
    <row r="375" spans="1:9">
      <c r="A375" s="316" t="s">
        <v>928</v>
      </c>
      <c r="B375" s="328" t="str">
        <f t="shared" si="15"/>
        <v>2166</v>
      </c>
      <c r="C375" s="316" t="s">
        <v>7109</v>
      </c>
      <c r="D375" s="316" t="str">
        <f t="shared" si="16"/>
        <v>2080</v>
      </c>
      <c r="E375" s="316" t="s">
        <v>3084</v>
      </c>
      <c r="F375" s="316" t="s">
        <v>6150</v>
      </c>
      <c r="G375" s="333" t="s">
        <v>7109</v>
      </c>
      <c r="H375" s="333" t="s">
        <v>6529</v>
      </c>
      <c r="I375" s="316" t="str">
        <f t="shared" si="17"/>
        <v>INSERT INTO UPK_TEST.upk_k60.k60_press_buno_link (buno_id, k60_buno_id, created_date, created_tantou_id) VALUES (2080, 2166, GETDATE(), 999);</v>
      </c>
    </row>
    <row r="376" spans="1:9">
      <c r="A376" s="316" t="s">
        <v>938</v>
      </c>
      <c r="B376" s="328" t="str">
        <f t="shared" si="15"/>
        <v>2179</v>
      </c>
      <c r="C376" s="316" t="s">
        <v>7110</v>
      </c>
      <c r="D376" s="316" t="str">
        <f t="shared" si="16"/>
        <v>2081</v>
      </c>
      <c r="E376" s="316" t="s">
        <v>3085</v>
      </c>
      <c r="F376" s="316" t="s">
        <v>6151</v>
      </c>
      <c r="G376" s="333" t="s">
        <v>7110</v>
      </c>
      <c r="H376" s="333" t="s">
        <v>6530</v>
      </c>
      <c r="I376" s="316" t="str">
        <f t="shared" si="17"/>
        <v>INSERT INTO UPK_TEST.upk_k60.k60_press_buno_link (buno_id, k60_buno_id, created_date, created_tantou_id) VALUES (2081, 2179, GETDATE(), 999);</v>
      </c>
    </row>
    <row r="377" spans="1:9">
      <c r="A377" s="316" t="s">
        <v>939</v>
      </c>
      <c r="B377" s="328" t="str">
        <f t="shared" si="15"/>
        <v>2180</v>
      </c>
      <c r="C377" s="316" t="s">
        <v>7111</v>
      </c>
      <c r="D377" s="316" t="str">
        <f t="shared" si="16"/>
        <v>2082</v>
      </c>
      <c r="E377" s="316" t="s">
        <v>583</v>
      </c>
      <c r="F377" s="316" t="s">
        <v>6152</v>
      </c>
      <c r="G377" s="333" t="s">
        <v>7111</v>
      </c>
      <c r="H377" s="333" t="s">
        <v>6531</v>
      </c>
      <c r="I377" s="316" t="str">
        <f t="shared" si="17"/>
        <v>INSERT INTO UPK_TEST.upk_k60.k60_press_buno_link (buno_id, k60_buno_id, created_date, created_tantou_id) VALUES (2082, 2180, GETDATE(), 999);</v>
      </c>
    </row>
    <row r="378" spans="1:9">
      <c r="A378" s="316" t="s">
        <v>940</v>
      </c>
      <c r="B378" s="328" t="str">
        <f t="shared" si="15"/>
        <v>2181</v>
      </c>
      <c r="C378" s="316" t="s">
        <v>7112</v>
      </c>
      <c r="D378" s="316" t="str">
        <f t="shared" si="16"/>
        <v>2083</v>
      </c>
      <c r="E378" s="316" t="s">
        <v>584</v>
      </c>
      <c r="F378" s="316" t="s">
        <v>6153</v>
      </c>
      <c r="G378" s="333" t="s">
        <v>7112</v>
      </c>
      <c r="H378" s="333" t="s">
        <v>6532</v>
      </c>
      <c r="I378" s="316" t="str">
        <f t="shared" si="17"/>
        <v>INSERT INTO UPK_TEST.upk_k60.k60_press_buno_link (buno_id, k60_buno_id, created_date, created_tantou_id) VALUES (2083, 2181, GETDATE(), 999);</v>
      </c>
    </row>
    <row r="379" spans="1:9">
      <c r="A379" s="316" t="s">
        <v>842</v>
      </c>
      <c r="B379" s="328" t="str">
        <f t="shared" si="15"/>
        <v>2044</v>
      </c>
      <c r="C379" s="316" t="s">
        <v>7113</v>
      </c>
      <c r="D379" s="316" t="str">
        <f t="shared" si="16"/>
        <v>2084</v>
      </c>
      <c r="E379" s="316" t="s">
        <v>585</v>
      </c>
      <c r="F379" s="316" t="s">
        <v>6154</v>
      </c>
      <c r="G379" s="333" t="s">
        <v>7113</v>
      </c>
      <c r="H379" s="333" t="s">
        <v>6533</v>
      </c>
      <c r="I379" s="316" t="str">
        <f t="shared" si="17"/>
        <v>INSERT INTO UPK_TEST.upk_k60.k60_press_buno_link (buno_id, k60_buno_id, created_date, created_tantou_id) VALUES (2084, 2044, GETDATE(), 999);</v>
      </c>
    </row>
    <row r="380" spans="1:9">
      <c r="A380" s="316" t="s">
        <v>496</v>
      </c>
      <c r="B380" s="328" t="str">
        <f t="shared" si="15"/>
        <v>1529</v>
      </c>
      <c r="C380" s="316" t="s">
        <v>7114</v>
      </c>
      <c r="D380" s="316" t="str">
        <f t="shared" si="16"/>
        <v>2085</v>
      </c>
      <c r="E380" s="316" t="s">
        <v>586</v>
      </c>
      <c r="F380" s="316" t="s">
        <v>6155</v>
      </c>
      <c r="G380" s="333" t="s">
        <v>7114</v>
      </c>
      <c r="H380" s="333" t="s">
        <v>6534</v>
      </c>
      <c r="I380" s="316" t="str">
        <f t="shared" si="17"/>
        <v>INSERT INTO UPK_TEST.upk_k60.k60_press_buno_link (buno_id, k60_buno_id, created_date, created_tantou_id) VALUES (2085, 1529, GETDATE(), 999);</v>
      </c>
    </row>
    <row r="381" spans="1:9">
      <c r="A381" s="316" t="s">
        <v>497</v>
      </c>
      <c r="B381" s="328" t="str">
        <f t="shared" si="15"/>
        <v>1530</v>
      </c>
      <c r="C381" s="316" t="s">
        <v>7115</v>
      </c>
      <c r="D381" s="316" t="str">
        <f t="shared" si="16"/>
        <v>2086</v>
      </c>
      <c r="E381" s="316" t="s">
        <v>3090</v>
      </c>
      <c r="F381" s="316" t="s">
        <v>6156</v>
      </c>
      <c r="G381" s="333" t="s">
        <v>7115</v>
      </c>
      <c r="H381" s="333" t="s">
        <v>6535</v>
      </c>
      <c r="I381" s="316" t="str">
        <f t="shared" si="17"/>
        <v>INSERT INTO UPK_TEST.upk_k60.k60_press_buno_link (buno_id, k60_buno_id, created_date, created_tantou_id) VALUES (2086, 1530, GETDATE(), 999);</v>
      </c>
    </row>
    <row r="382" spans="1:9">
      <c r="A382" s="316" t="s">
        <v>498</v>
      </c>
      <c r="B382" s="328" t="str">
        <f t="shared" si="15"/>
        <v>1531</v>
      </c>
      <c r="C382" s="316" t="s">
        <v>7116</v>
      </c>
      <c r="D382" s="316" t="str">
        <f t="shared" si="16"/>
        <v>2087</v>
      </c>
      <c r="E382" s="316" t="s">
        <v>587</v>
      </c>
      <c r="F382" s="316" t="s">
        <v>6157</v>
      </c>
      <c r="G382" s="333" t="s">
        <v>7116</v>
      </c>
      <c r="H382" s="333" t="s">
        <v>6536</v>
      </c>
      <c r="I382" s="316" t="str">
        <f t="shared" si="17"/>
        <v>INSERT INTO UPK_TEST.upk_k60.k60_press_buno_link (buno_id, k60_buno_id, created_date, created_tantou_id) VALUES (2087, 1531, GETDATE(), 999);</v>
      </c>
    </row>
    <row r="383" spans="1:9">
      <c r="A383" s="316" t="s">
        <v>809</v>
      </c>
      <c r="B383" s="328" t="str">
        <f t="shared" si="15"/>
        <v>2005</v>
      </c>
      <c r="C383" s="316" t="s">
        <v>1570</v>
      </c>
      <c r="D383" s="316" t="str">
        <f t="shared" si="16"/>
        <v>2088</v>
      </c>
      <c r="E383" s="316" t="s">
        <v>588</v>
      </c>
      <c r="F383" s="316" t="s">
        <v>6158</v>
      </c>
      <c r="G383" s="333" t="s">
        <v>1570</v>
      </c>
      <c r="H383" s="333" t="s">
        <v>6537</v>
      </c>
      <c r="I383" s="316" t="str">
        <f t="shared" si="17"/>
        <v>INSERT INTO UPK_TEST.upk_k60.k60_press_buno_link (buno_id, k60_buno_id, created_date, created_tantou_id) VALUES (2088, 2005, GETDATE(), 999);</v>
      </c>
    </row>
    <row r="384" spans="1:9">
      <c r="A384" s="316" t="s">
        <v>803</v>
      </c>
      <c r="B384" s="328" t="str">
        <f t="shared" si="15"/>
        <v>1998</v>
      </c>
      <c r="C384" s="316" t="s">
        <v>1571</v>
      </c>
      <c r="D384" s="316" t="str">
        <f t="shared" si="16"/>
        <v>2089</v>
      </c>
      <c r="E384" s="316" t="s">
        <v>589</v>
      </c>
      <c r="F384" s="316" t="s">
        <v>6159</v>
      </c>
      <c r="G384" s="333" t="s">
        <v>1571</v>
      </c>
      <c r="H384" s="333" t="s">
        <v>6538</v>
      </c>
      <c r="I384" s="316" t="str">
        <f t="shared" si="17"/>
        <v>INSERT INTO UPK_TEST.upk_k60.k60_press_buno_link (buno_id, k60_buno_id, created_date, created_tantou_id) VALUES (2089, 1998, GETDATE(), 999);</v>
      </c>
    </row>
    <row r="385" spans="1:9">
      <c r="A385" s="316" t="s">
        <v>830</v>
      </c>
      <c r="B385" s="328" t="str">
        <f t="shared" si="15"/>
        <v>2027</v>
      </c>
      <c r="C385" s="316" t="s">
        <v>7117</v>
      </c>
      <c r="D385" s="316" t="str">
        <f t="shared" si="16"/>
        <v>2090</v>
      </c>
      <c r="E385" s="316" t="s">
        <v>590</v>
      </c>
      <c r="F385" s="316" t="s">
        <v>6160</v>
      </c>
      <c r="G385" s="333" t="s">
        <v>7117</v>
      </c>
      <c r="H385" s="333" t="s">
        <v>6539</v>
      </c>
      <c r="I385" s="316" t="str">
        <f t="shared" si="17"/>
        <v>INSERT INTO UPK_TEST.upk_k60.k60_press_buno_link (buno_id, k60_buno_id, created_date, created_tantou_id) VALUES (2090, 2027, GETDATE(), 999);</v>
      </c>
    </row>
    <row r="386" spans="1:9">
      <c r="A386" s="316" t="s">
        <v>1190</v>
      </c>
      <c r="B386" s="328" t="str">
        <f t="shared" si="15"/>
        <v>2507</v>
      </c>
      <c r="C386" s="316" t="s">
        <v>7118</v>
      </c>
      <c r="D386" s="316" t="str">
        <f t="shared" si="16"/>
        <v>2091</v>
      </c>
      <c r="E386" s="316" t="s">
        <v>3095</v>
      </c>
      <c r="F386" s="316" t="s">
        <v>6161</v>
      </c>
      <c r="G386" s="333" t="s">
        <v>7118</v>
      </c>
      <c r="H386" s="333" t="s">
        <v>6540</v>
      </c>
      <c r="I386" s="316" t="str">
        <f t="shared" si="17"/>
        <v>INSERT INTO UPK_TEST.upk_k60.k60_press_buno_link (buno_id, k60_buno_id, created_date, created_tantou_id) VALUES (2091, 2507, GETDATE(), 999);</v>
      </c>
    </row>
    <row r="387" spans="1:9">
      <c r="A387" s="316" t="s">
        <v>1192</v>
      </c>
      <c r="B387" s="328" t="str">
        <f t="shared" si="15"/>
        <v>2509</v>
      </c>
      <c r="C387" s="316" t="s">
        <v>7119</v>
      </c>
      <c r="D387" s="316" t="str">
        <f t="shared" si="16"/>
        <v>2092</v>
      </c>
      <c r="E387" s="316" t="s">
        <v>3097</v>
      </c>
      <c r="F387" s="316" t="s">
        <v>6162</v>
      </c>
      <c r="G387" s="333" t="s">
        <v>7119</v>
      </c>
      <c r="H387" s="333" t="s">
        <v>6541</v>
      </c>
      <c r="I387" s="316" t="str">
        <f t="shared" si="17"/>
        <v>INSERT INTO UPK_TEST.upk_k60.k60_press_buno_link (buno_id, k60_buno_id, created_date, created_tantou_id) VALUES (2092, 2509, GETDATE(), 999);</v>
      </c>
    </row>
    <row r="388" spans="1:9">
      <c r="A388" s="316" t="s">
        <v>1191</v>
      </c>
      <c r="B388" s="328" t="str">
        <f t="shared" ref="B388:B451" si="18">VLOOKUP($A388,$E$4:$F$2001,2,FALSE)</f>
        <v>2508</v>
      </c>
      <c r="C388" s="316" t="s">
        <v>7120</v>
      </c>
      <c r="D388" s="316" t="str">
        <f t="shared" ref="D388:D451" si="19">VLOOKUP($C388,$G$4:$H$2001,2,FALSE)</f>
        <v>2093</v>
      </c>
      <c r="E388" s="316" t="s">
        <v>591</v>
      </c>
      <c r="F388" s="316" t="s">
        <v>6163</v>
      </c>
      <c r="G388" s="333" t="s">
        <v>7120</v>
      </c>
      <c r="H388" s="333" t="s">
        <v>6542</v>
      </c>
      <c r="I388" s="316" t="str">
        <f t="shared" ref="I388:I451" si="20">$S$1&amp;$D388&amp;", "&amp;$B388&amp;", GETDATE(), 999);"</f>
        <v>INSERT INTO UPK_TEST.upk_k60.k60_press_buno_link (buno_id, k60_buno_id, created_date, created_tantou_id) VALUES (2093, 2508, GETDATE(), 999);</v>
      </c>
    </row>
    <row r="389" spans="1:9">
      <c r="A389" s="316" t="s">
        <v>804</v>
      </c>
      <c r="B389" s="328" t="str">
        <f t="shared" si="18"/>
        <v>1999</v>
      </c>
      <c r="C389" s="316" t="s">
        <v>1572</v>
      </c>
      <c r="D389" s="316" t="str">
        <f t="shared" si="19"/>
        <v>2094</v>
      </c>
      <c r="E389" s="316" t="s">
        <v>3100</v>
      </c>
      <c r="F389" s="316" t="s">
        <v>6164</v>
      </c>
      <c r="G389" s="333" t="s">
        <v>1572</v>
      </c>
      <c r="H389" s="333" t="s">
        <v>6543</v>
      </c>
      <c r="I389" s="316" t="str">
        <f t="shared" si="20"/>
        <v>INSERT INTO UPK_TEST.upk_k60.k60_press_buno_link (buno_id, k60_buno_id, created_date, created_tantou_id) VALUES (2094, 1999, GETDATE(), 999);</v>
      </c>
    </row>
    <row r="390" spans="1:9">
      <c r="A390" s="316" t="s">
        <v>583</v>
      </c>
      <c r="B390" s="328" t="str">
        <f t="shared" si="18"/>
        <v>1664</v>
      </c>
      <c r="C390" s="316" t="s">
        <v>1573</v>
      </c>
      <c r="D390" s="316" t="str">
        <f t="shared" si="19"/>
        <v>2095</v>
      </c>
      <c r="E390" s="316" t="s">
        <v>3101</v>
      </c>
      <c r="F390" s="316" t="s">
        <v>6165</v>
      </c>
      <c r="G390" s="333" t="s">
        <v>1573</v>
      </c>
      <c r="H390" s="333" t="s">
        <v>6544</v>
      </c>
      <c r="I390" s="316" t="str">
        <f t="shared" si="20"/>
        <v>INSERT INTO UPK_TEST.upk_k60.k60_press_buno_link (buno_id, k60_buno_id, created_date, created_tantou_id) VALUES (2095, 1664, GETDATE(), 999);</v>
      </c>
    </row>
    <row r="391" spans="1:9">
      <c r="A391" s="316" t="s">
        <v>805</v>
      </c>
      <c r="B391" s="328" t="str">
        <f t="shared" si="18"/>
        <v>2000</v>
      </c>
      <c r="C391" s="316" t="s">
        <v>1574</v>
      </c>
      <c r="D391" s="316" t="str">
        <f t="shared" si="19"/>
        <v>2096</v>
      </c>
      <c r="E391" s="316" t="s">
        <v>3102</v>
      </c>
      <c r="F391" s="316" t="s">
        <v>6166</v>
      </c>
      <c r="G391" s="333" t="s">
        <v>1574</v>
      </c>
      <c r="H391" s="333" t="s">
        <v>6545</v>
      </c>
      <c r="I391" s="316" t="str">
        <f t="shared" si="20"/>
        <v>INSERT INTO UPK_TEST.upk_k60.k60_press_buno_link (buno_id, k60_buno_id, created_date, created_tantou_id) VALUES (2096, 2000, GETDATE(), 999);</v>
      </c>
    </row>
    <row r="392" spans="1:9">
      <c r="A392" s="316" t="s">
        <v>879</v>
      </c>
      <c r="B392" s="328" t="str">
        <f t="shared" si="18"/>
        <v>2104</v>
      </c>
      <c r="C392" s="316" t="s">
        <v>1575</v>
      </c>
      <c r="D392" s="316" t="str">
        <f t="shared" si="19"/>
        <v>2097</v>
      </c>
      <c r="E392" s="316" t="s">
        <v>3103</v>
      </c>
      <c r="F392" s="316" t="s">
        <v>6167</v>
      </c>
      <c r="G392" s="333" t="s">
        <v>1575</v>
      </c>
      <c r="H392" s="333" t="s">
        <v>6546</v>
      </c>
      <c r="I392" s="316" t="str">
        <f t="shared" si="20"/>
        <v>INSERT INTO UPK_TEST.upk_k60.k60_press_buno_link (buno_id, k60_buno_id, created_date, created_tantou_id) VALUES (2097, 2104, GETDATE(), 999);</v>
      </c>
    </row>
    <row r="393" spans="1:9">
      <c r="A393" s="316" t="s">
        <v>880</v>
      </c>
      <c r="B393" s="328" t="str">
        <f t="shared" si="18"/>
        <v>2105</v>
      </c>
      <c r="C393" s="316" t="s">
        <v>1576</v>
      </c>
      <c r="D393" s="316" t="str">
        <f t="shared" si="19"/>
        <v>2098</v>
      </c>
      <c r="E393" s="316" t="s">
        <v>3104</v>
      </c>
      <c r="F393" s="316" t="s">
        <v>6168</v>
      </c>
      <c r="G393" s="333" t="s">
        <v>1576</v>
      </c>
      <c r="H393" s="333" t="s">
        <v>6547</v>
      </c>
      <c r="I393" s="316" t="str">
        <f t="shared" si="20"/>
        <v>INSERT INTO UPK_TEST.upk_k60.k60_press_buno_link (buno_id, k60_buno_id, created_date, created_tantou_id) VALUES (2098, 2105, GETDATE(), 999);</v>
      </c>
    </row>
    <row r="394" spans="1:9">
      <c r="A394" s="316" t="s">
        <v>1240</v>
      </c>
      <c r="B394" s="328">
        <f t="shared" si="18"/>
        <v>2568</v>
      </c>
      <c r="C394" s="316" t="s">
        <v>1577</v>
      </c>
      <c r="D394" s="316" t="str">
        <f t="shared" si="19"/>
        <v>2099</v>
      </c>
      <c r="E394" s="316" t="s">
        <v>3105</v>
      </c>
      <c r="F394" s="316" t="s">
        <v>6169</v>
      </c>
      <c r="G394" s="333" t="s">
        <v>1577</v>
      </c>
      <c r="H394" s="333" t="s">
        <v>6548</v>
      </c>
      <c r="I394" s="316" t="str">
        <f t="shared" si="20"/>
        <v>INSERT INTO UPK_TEST.upk_k60.k60_press_buno_link (buno_id, k60_buno_id, created_date, created_tantou_id) VALUES (2099, 2568, GETDATE(), 999);</v>
      </c>
    </row>
    <row r="395" spans="1:9">
      <c r="A395" s="316" t="s">
        <v>843</v>
      </c>
      <c r="B395" s="328" t="str">
        <f t="shared" si="18"/>
        <v>2045</v>
      </c>
      <c r="C395" s="316" t="s">
        <v>7121</v>
      </c>
      <c r="D395" s="316" t="str">
        <f t="shared" si="19"/>
        <v>2100</v>
      </c>
      <c r="E395" s="316" t="s">
        <v>3106</v>
      </c>
      <c r="F395" s="316" t="s">
        <v>6170</v>
      </c>
      <c r="G395" s="333" t="s">
        <v>7121</v>
      </c>
      <c r="H395" s="333" t="s">
        <v>6549</v>
      </c>
      <c r="I395" s="316" t="str">
        <f t="shared" si="20"/>
        <v>INSERT INTO UPK_TEST.upk_k60.k60_press_buno_link (buno_id, k60_buno_id, created_date, created_tantou_id) VALUES (2100, 2045, GETDATE(), 999);</v>
      </c>
    </row>
    <row r="396" spans="1:9">
      <c r="A396" s="316" t="s">
        <v>929</v>
      </c>
      <c r="B396" s="328" t="str">
        <f t="shared" si="18"/>
        <v>2167</v>
      </c>
      <c r="C396" s="316" t="s">
        <v>7122</v>
      </c>
      <c r="D396" s="316" t="str">
        <f t="shared" si="19"/>
        <v>2101</v>
      </c>
      <c r="E396" s="316" t="s">
        <v>3107</v>
      </c>
      <c r="F396" s="316" t="s">
        <v>6171</v>
      </c>
      <c r="G396" s="333" t="s">
        <v>7122</v>
      </c>
      <c r="H396" s="333" t="s">
        <v>6550</v>
      </c>
      <c r="I396" s="316" t="str">
        <f t="shared" si="20"/>
        <v>INSERT INTO UPK_TEST.upk_k60.k60_press_buno_link (buno_id, k60_buno_id, created_date, created_tantou_id) VALUES (2101, 2167, GETDATE(), 999);</v>
      </c>
    </row>
    <row r="397" spans="1:9">
      <c r="A397" s="316" t="s">
        <v>857</v>
      </c>
      <c r="B397" s="328" t="str">
        <f t="shared" si="18"/>
        <v>2073</v>
      </c>
      <c r="C397" s="316" t="s">
        <v>7123</v>
      </c>
      <c r="D397" s="316" t="str">
        <f t="shared" si="19"/>
        <v>2102</v>
      </c>
      <c r="E397" s="316" t="s">
        <v>3108</v>
      </c>
      <c r="F397" s="316" t="s">
        <v>6172</v>
      </c>
      <c r="G397" s="333" t="s">
        <v>7123</v>
      </c>
      <c r="H397" s="333" t="s">
        <v>6551</v>
      </c>
      <c r="I397" s="316" t="str">
        <f t="shared" si="20"/>
        <v>INSERT INTO UPK_TEST.upk_k60.k60_press_buno_link (buno_id, k60_buno_id, created_date, created_tantou_id) VALUES (2102, 2073, GETDATE(), 999);</v>
      </c>
    </row>
    <row r="398" spans="1:9">
      <c r="A398" s="316" t="s">
        <v>584</v>
      </c>
      <c r="B398" s="328" t="str">
        <f t="shared" si="18"/>
        <v>1665</v>
      </c>
      <c r="C398" s="316" t="s">
        <v>1578</v>
      </c>
      <c r="D398" s="316" t="str">
        <f t="shared" si="19"/>
        <v>2103</v>
      </c>
      <c r="E398" s="316" t="s">
        <v>592</v>
      </c>
      <c r="F398" s="316" t="s">
        <v>6173</v>
      </c>
      <c r="G398" s="333" t="s">
        <v>1578</v>
      </c>
      <c r="H398" s="333" t="s">
        <v>6552</v>
      </c>
      <c r="I398" s="316" t="str">
        <f t="shared" si="20"/>
        <v>INSERT INTO UPK_TEST.upk_k60.k60_press_buno_link (buno_id, k60_buno_id, created_date, created_tantou_id) VALUES (2103, 1665, GETDATE(), 999);</v>
      </c>
    </row>
    <row r="399" spans="1:9">
      <c r="A399" s="316" t="s">
        <v>565</v>
      </c>
      <c r="B399" s="328" t="str">
        <f t="shared" si="18"/>
        <v>1641</v>
      </c>
      <c r="C399" s="316" t="s">
        <v>7124</v>
      </c>
      <c r="D399" s="316" t="str">
        <f t="shared" si="19"/>
        <v>2104</v>
      </c>
      <c r="E399" s="316" t="s">
        <v>593</v>
      </c>
      <c r="F399" s="316" t="s">
        <v>6174</v>
      </c>
      <c r="G399" s="333" t="s">
        <v>7124</v>
      </c>
      <c r="H399" s="333" t="s">
        <v>6553</v>
      </c>
      <c r="I399" s="316" t="str">
        <f t="shared" si="20"/>
        <v>INSERT INTO UPK_TEST.upk_k60.k60_press_buno_link (buno_id, k60_buno_id, created_date, created_tantou_id) VALUES (2104, 1641, GETDATE(), 999);</v>
      </c>
    </row>
    <row r="400" spans="1:9">
      <c r="A400" s="320" t="s">
        <v>3032</v>
      </c>
      <c r="B400" s="328" t="str">
        <f t="shared" si="18"/>
        <v>1619</v>
      </c>
      <c r="C400" s="321" t="s">
        <v>7125</v>
      </c>
      <c r="D400" s="316" t="str">
        <f t="shared" si="19"/>
        <v>2105</v>
      </c>
      <c r="E400" s="316" t="s">
        <v>594</v>
      </c>
      <c r="F400" s="316" t="s">
        <v>6175</v>
      </c>
      <c r="G400" s="333" t="s">
        <v>7125</v>
      </c>
      <c r="H400" s="333" t="s">
        <v>6554</v>
      </c>
      <c r="I400" s="316" t="str">
        <f t="shared" si="20"/>
        <v>INSERT INTO UPK_TEST.upk_k60.k60_press_buno_link (buno_id, k60_buno_id, created_date, created_tantou_id) VALUES (2105, 1619, GETDATE(), 999);</v>
      </c>
    </row>
    <row r="401" spans="1:9">
      <c r="A401" s="320" t="s">
        <v>3032</v>
      </c>
      <c r="B401" s="328" t="str">
        <f t="shared" si="18"/>
        <v>1619</v>
      </c>
      <c r="C401" s="321" t="s">
        <v>7126</v>
      </c>
      <c r="D401" s="316" t="str">
        <f t="shared" si="19"/>
        <v>2106</v>
      </c>
      <c r="E401" s="316" t="s">
        <v>595</v>
      </c>
      <c r="F401" s="316" t="s">
        <v>6176</v>
      </c>
      <c r="G401" s="333" t="s">
        <v>7126</v>
      </c>
      <c r="H401" s="333" t="s">
        <v>6555</v>
      </c>
      <c r="I401" s="316" t="str">
        <f t="shared" si="20"/>
        <v>INSERT INTO UPK_TEST.upk_k60.k60_press_buno_link (buno_id, k60_buno_id, created_date, created_tantou_id) VALUES (2106, 1619, GETDATE(), 999);</v>
      </c>
    </row>
    <row r="402" spans="1:9">
      <c r="A402" s="316" t="s">
        <v>864</v>
      </c>
      <c r="B402" s="328" t="str">
        <f t="shared" si="18"/>
        <v>2081</v>
      </c>
      <c r="C402" s="316" t="s">
        <v>7127</v>
      </c>
      <c r="D402" s="316" t="str">
        <f t="shared" si="19"/>
        <v>2107</v>
      </c>
      <c r="E402" s="316" t="s">
        <v>596</v>
      </c>
      <c r="F402" s="316" t="s">
        <v>6177</v>
      </c>
      <c r="G402" s="333" t="s">
        <v>7127</v>
      </c>
      <c r="H402" s="333" t="s">
        <v>6556</v>
      </c>
      <c r="I402" s="316" t="str">
        <f t="shared" si="20"/>
        <v>INSERT INTO UPK_TEST.upk_k60.k60_press_buno_link (buno_id, k60_buno_id, created_date, created_tantou_id) VALUES (2107, 2081, GETDATE(), 999);</v>
      </c>
    </row>
    <row r="403" spans="1:9">
      <c r="A403" s="316" t="s">
        <v>865</v>
      </c>
      <c r="B403" s="328" t="str">
        <f t="shared" si="18"/>
        <v>2082</v>
      </c>
      <c r="C403" s="316" t="s">
        <v>7128</v>
      </c>
      <c r="D403" s="316" t="str">
        <f t="shared" si="19"/>
        <v>2108</v>
      </c>
      <c r="E403" s="316" t="s">
        <v>597</v>
      </c>
      <c r="F403" s="316" t="s">
        <v>6178</v>
      </c>
      <c r="G403" s="333" t="s">
        <v>7128</v>
      </c>
      <c r="H403" s="333" t="s">
        <v>6557</v>
      </c>
      <c r="I403" s="316" t="str">
        <f t="shared" si="20"/>
        <v>INSERT INTO UPK_TEST.upk_k60.k60_press_buno_link (buno_id, k60_buno_id, created_date, created_tantou_id) VALUES (2108, 2082, GETDATE(), 999);</v>
      </c>
    </row>
    <row r="404" spans="1:9">
      <c r="A404" s="316" t="s">
        <v>1227</v>
      </c>
      <c r="B404" s="328">
        <f t="shared" si="18"/>
        <v>2552</v>
      </c>
      <c r="C404" s="316" t="s">
        <v>7129</v>
      </c>
      <c r="D404" s="316" t="str">
        <f t="shared" si="19"/>
        <v>2109</v>
      </c>
      <c r="E404" s="316" t="s">
        <v>598</v>
      </c>
      <c r="F404" s="316" t="s">
        <v>6179</v>
      </c>
      <c r="G404" s="333" t="s">
        <v>7129</v>
      </c>
      <c r="H404" s="333" t="s">
        <v>6558</v>
      </c>
      <c r="I404" s="316" t="str">
        <f t="shared" si="20"/>
        <v>INSERT INTO UPK_TEST.upk_k60.k60_press_buno_link (buno_id, k60_buno_id, created_date, created_tantou_id) VALUES (2109, 2552, GETDATE(), 999);</v>
      </c>
    </row>
    <row r="405" spans="1:9">
      <c r="A405" s="316" t="s">
        <v>5695</v>
      </c>
      <c r="B405" s="328" t="str">
        <f t="shared" si="18"/>
        <v>2252</v>
      </c>
      <c r="C405" s="316" t="s">
        <v>7130</v>
      </c>
      <c r="D405" s="316" t="str">
        <f t="shared" si="19"/>
        <v>2110</v>
      </c>
      <c r="E405" s="316" t="s">
        <v>3117</v>
      </c>
      <c r="F405" s="316" t="s">
        <v>6180</v>
      </c>
      <c r="G405" s="333" t="s">
        <v>7130</v>
      </c>
      <c r="H405" s="333" t="s">
        <v>6559</v>
      </c>
      <c r="I405" s="316" t="str">
        <f t="shared" si="20"/>
        <v>INSERT INTO UPK_TEST.upk_k60.k60_press_buno_link (buno_id, k60_buno_id, created_date, created_tantou_id) VALUES (2110, 2252, GETDATE(), 999);</v>
      </c>
    </row>
    <row r="406" spans="1:9">
      <c r="A406" s="316" t="s">
        <v>5695</v>
      </c>
      <c r="B406" s="328" t="str">
        <f t="shared" si="18"/>
        <v>2252</v>
      </c>
      <c r="C406" s="316" t="s">
        <v>7131</v>
      </c>
      <c r="D406" s="316" t="str">
        <f t="shared" si="19"/>
        <v>2111</v>
      </c>
      <c r="E406" s="316" t="s">
        <v>599</v>
      </c>
      <c r="F406" s="316" t="s">
        <v>6181</v>
      </c>
      <c r="G406" s="333" t="s">
        <v>7131</v>
      </c>
      <c r="H406" s="333" t="s">
        <v>6560</v>
      </c>
      <c r="I406" s="316" t="str">
        <f t="shared" si="20"/>
        <v>INSERT INTO UPK_TEST.upk_k60.k60_press_buno_link (buno_id, k60_buno_id, created_date, created_tantou_id) VALUES (2111, 2252, GETDATE(), 999);</v>
      </c>
    </row>
    <row r="407" spans="1:9">
      <c r="A407" s="316" t="s">
        <v>5733</v>
      </c>
      <c r="B407" s="328" t="str">
        <f t="shared" si="18"/>
        <v>2431</v>
      </c>
      <c r="C407" s="316" t="s">
        <v>1579</v>
      </c>
      <c r="D407" s="316" t="str">
        <f t="shared" si="19"/>
        <v>2112</v>
      </c>
      <c r="E407" s="316" t="s">
        <v>600</v>
      </c>
      <c r="F407" s="316" t="s">
        <v>6182</v>
      </c>
      <c r="G407" s="333" t="s">
        <v>1579</v>
      </c>
      <c r="H407" s="333" t="s">
        <v>6561</v>
      </c>
      <c r="I407" s="316" t="str">
        <f t="shared" si="20"/>
        <v>INSERT INTO UPK_TEST.upk_k60.k60_press_buno_link (buno_id, k60_buno_id, created_date, created_tantou_id) VALUES (2112, 2431, GETDATE(), 999);</v>
      </c>
    </row>
    <row r="408" spans="1:9">
      <c r="A408" s="316" t="s">
        <v>5733</v>
      </c>
      <c r="B408" s="328" t="str">
        <f t="shared" si="18"/>
        <v>2431</v>
      </c>
      <c r="C408" s="316" t="s">
        <v>1583</v>
      </c>
      <c r="D408" s="316" t="str">
        <f t="shared" si="19"/>
        <v>2113</v>
      </c>
      <c r="E408" s="316" t="s">
        <v>601</v>
      </c>
      <c r="F408" s="316" t="s">
        <v>6183</v>
      </c>
      <c r="G408" s="333" t="s">
        <v>1583</v>
      </c>
      <c r="H408" s="333" t="s">
        <v>6562</v>
      </c>
      <c r="I408" s="316" t="str">
        <f t="shared" si="20"/>
        <v>INSERT INTO UPK_TEST.upk_k60.k60_press_buno_link (buno_id, k60_buno_id, created_date, created_tantou_id) VALUES (2113, 2431, GETDATE(), 999);</v>
      </c>
    </row>
    <row r="409" spans="1:9">
      <c r="A409" s="316" t="s">
        <v>5734</v>
      </c>
      <c r="B409" s="328" t="str">
        <f t="shared" si="18"/>
        <v>2432</v>
      </c>
      <c r="C409" s="316" t="s">
        <v>1580</v>
      </c>
      <c r="D409" s="316" t="str">
        <f t="shared" si="19"/>
        <v>2114</v>
      </c>
      <c r="E409" s="316" t="s">
        <v>602</v>
      </c>
      <c r="F409" s="316" t="s">
        <v>6184</v>
      </c>
      <c r="G409" s="333" t="s">
        <v>1580</v>
      </c>
      <c r="H409" s="333" t="s">
        <v>6563</v>
      </c>
      <c r="I409" s="316" t="str">
        <f t="shared" si="20"/>
        <v>INSERT INTO UPK_TEST.upk_k60.k60_press_buno_link (buno_id, k60_buno_id, created_date, created_tantou_id) VALUES (2114, 2432, GETDATE(), 999);</v>
      </c>
    </row>
    <row r="410" spans="1:9">
      <c r="A410" s="316" t="s">
        <v>5734</v>
      </c>
      <c r="B410" s="328" t="str">
        <f t="shared" si="18"/>
        <v>2432</v>
      </c>
      <c r="C410" s="316" t="s">
        <v>1584</v>
      </c>
      <c r="D410" s="316" t="str">
        <f t="shared" si="19"/>
        <v>2115</v>
      </c>
      <c r="E410" s="316" t="s">
        <v>3124</v>
      </c>
      <c r="F410" s="316" t="s">
        <v>6185</v>
      </c>
      <c r="G410" s="333" t="s">
        <v>1584</v>
      </c>
      <c r="H410" s="333" t="s">
        <v>6564</v>
      </c>
      <c r="I410" s="316" t="str">
        <f t="shared" si="20"/>
        <v>INSERT INTO UPK_TEST.upk_k60.k60_press_buno_link (buno_id, k60_buno_id, created_date, created_tantou_id) VALUES (2115, 2432, GETDATE(), 999);</v>
      </c>
    </row>
    <row r="411" spans="1:9">
      <c r="A411" s="316" t="s">
        <v>5497</v>
      </c>
      <c r="B411" s="328" t="str">
        <f t="shared" si="18"/>
        <v>1291</v>
      </c>
      <c r="C411" s="316" t="s">
        <v>7132</v>
      </c>
      <c r="D411" s="316" t="str">
        <f t="shared" si="19"/>
        <v>2116</v>
      </c>
      <c r="E411" s="316" t="s">
        <v>3125</v>
      </c>
      <c r="F411" s="316" t="s">
        <v>6186</v>
      </c>
      <c r="G411" s="333" t="s">
        <v>7132</v>
      </c>
      <c r="H411" s="333" t="s">
        <v>6565</v>
      </c>
      <c r="I411" s="316" t="str">
        <f t="shared" si="20"/>
        <v>INSERT INTO UPK_TEST.upk_k60.k60_press_buno_link (buno_id, k60_buno_id, created_date, created_tantou_id) VALUES (2116, 1291, GETDATE(), 999);</v>
      </c>
    </row>
    <row r="412" spans="1:9">
      <c r="A412" s="316" t="s">
        <v>5497</v>
      </c>
      <c r="B412" s="328" t="str">
        <f t="shared" si="18"/>
        <v>1291</v>
      </c>
      <c r="C412" s="316" t="s">
        <v>7133</v>
      </c>
      <c r="D412" s="316" t="str">
        <f t="shared" si="19"/>
        <v>2117</v>
      </c>
      <c r="E412" s="316" t="s">
        <v>603</v>
      </c>
      <c r="F412" s="316" t="s">
        <v>6187</v>
      </c>
      <c r="G412" s="333" t="s">
        <v>7133</v>
      </c>
      <c r="H412" s="333" t="s">
        <v>6566</v>
      </c>
      <c r="I412" s="316" t="str">
        <f t="shared" si="20"/>
        <v>INSERT INTO UPK_TEST.upk_k60.k60_press_buno_link (buno_id, k60_buno_id, created_date, created_tantou_id) VALUES (2117, 1291, GETDATE(), 999);</v>
      </c>
    </row>
    <row r="413" spans="1:9">
      <c r="A413" s="316" t="s">
        <v>5692</v>
      </c>
      <c r="B413" s="328" t="str">
        <f t="shared" si="18"/>
        <v>2221</v>
      </c>
      <c r="C413" s="316" t="s">
        <v>7134</v>
      </c>
      <c r="D413" s="316" t="str">
        <f t="shared" si="19"/>
        <v>2118</v>
      </c>
      <c r="E413" s="316" t="s">
        <v>604</v>
      </c>
      <c r="F413" s="316" t="s">
        <v>6188</v>
      </c>
      <c r="G413" s="333" t="s">
        <v>7134</v>
      </c>
      <c r="H413" s="333" t="s">
        <v>6567</v>
      </c>
      <c r="I413" s="316" t="str">
        <f t="shared" si="20"/>
        <v>INSERT INTO UPK_TEST.upk_k60.k60_press_buno_link (buno_id, k60_buno_id, created_date, created_tantou_id) VALUES (2118, 2221, GETDATE(), 999);</v>
      </c>
    </row>
    <row r="414" spans="1:9">
      <c r="A414" s="316" t="s">
        <v>5692</v>
      </c>
      <c r="B414" s="328" t="str">
        <f t="shared" si="18"/>
        <v>2221</v>
      </c>
      <c r="C414" s="316" t="s">
        <v>7135</v>
      </c>
      <c r="D414" s="316" t="str">
        <f t="shared" si="19"/>
        <v>2119</v>
      </c>
      <c r="E414" s="316" t="s">
        <v>3128</v>
      </c>
      <c r="F414" s="316" t="s">
        <v>6189</v>
      </c>
      <c r="G414" s="333" t="s">
        <v>7135</v>
      </c>
      <c r="H414" s="333" t="s">
        <v>6568</v>
      </c>
      <c r="I414" s="316" t="str">
        <f t="shared" si="20"/>
        <v>INSERT INTO UPK_TEST.upk_k60.k60_press_buno_link (buno_id, k60_buno_id, created_date, created_tantou_id) VALUES (2119, 2221, GETDATE(), 999);</v>
      </c>
    </row>
    <row r="415" spans="1:9">
      <c r="A415" s="316" t="s">
        <v>5504</v>
      </c>
      <c r="B415" s="328" t="str">
        <f t="shared" si="18"/>
        <v>1308</v>
      </c>
      <c r="C415" s="316" t="s">
        <v>7136</v>
      </c>
      <c r="D415" s="316" t="str">
        <f t="shared" si="19"/>
        <v>2120</v>
      </c>
      <c r="E415" s="316" t="s">
        <v>605</v>
      </c>
      <c r="F415" s="316" t="s">
        <v>6190</v>
      </c>
      <c r="G415" s="333" t="s">
        <v>7136</v>
      </c>
      <c r="H415" s="333" t="s">
        <v>6569</v>
      </c>
      <c r="I415" s="316" t="str">
        <f t="shared" si="20"/>
        <v>INSERT INTO UPK_TEST.upk_k60.k60_press_buno_link (buno_id, k60_buno_id, created_date, created_tantou_id) VALUES (2120, 1308, GETDATE(), 999);</v>
      </c>
    </row>
    <row r="416" spans="1:9">
      <c r="A416" s="316" t="s">
        <v>5504</v>
      </c>
      <c r="B416" s="328" t="str">
        <f t="shared" si="18"/>
        <v>1308</v>
      </c>
      <c r="C416" s="316" t="s">
        <v>7137</v>
      </c>
      <c r="D416" s="316" t="str">
        <f t="shared" si="19"/>
        <v>2121</v>
      </c>
      <c r="E416" s="316" t="s">
        <v>606</v>
      </c>
      <c r="F416" s="316" t="s">
        <v>6191</v>
      </c>
      <c r="G416" s="333" t="s">
        <v>7137</v>
      </c>
      <c r="H416" s="333" t="s">
        <v>6570</v>
      </c>
      <c r="I416" s="316" t="str">
        <f t="shared" si="20"/>
        <v>INSERT INTO UPK_TEST.upk_k60.k60_press_buno_link (buno_id, k60_buno_id, created_date, created_tantou_id) VALUES (2121, 1308, GETDATE(), 999);</v>
      </c>
    </row>
    <row r="417" spans="1:9">
      <c r="A417" s="316" t="s">
        <v>5527</v>
      </c>
      <c r="B417" s="328" t="str">
        <f t="shared" si="18"/>
        <v>1369</v>
      </c>
      <c r="C417" s="316" t="s">
        <v>1582</v>
      </c>
      <c r="D417" s="316" t="str">
        <f t="shared" si="19"/>
        <v>2122</v>
      </c>
      <c r="E417" s="316" t="s">
        <v>607</v>
      </c>
      <c r="F417" s="316" t="s">
        <v>6192</v>
      </c>
      <c r="G417" s="333" t="s">
        <v>1582</v>
      </c>
      <c r="H417" s="333" t="s">
        <v>6571</v>
      </c>
      <c r="I417" s="316" t="str">
        <f t="shared" si="20"/>
        <v>INSERT INTO UPK_TEST.upk_k60.k60_press_buno_link (buno_id, k60_buno_id, created_date, created_tantou_id) VALUES (2122, 1369, GETDATE(), 999);</v>
      </c>
    </row>
    <row r="418" spans="1:9">
      <c r="A418" s="316" t="s">
        <v>5527</v>
      </c>
      <c r="B418" s="328" t="str">
        <f t="shared" si="18"/>
        <v>1369</v>
      </c>
      <c r="C418" s="316" t="s">
        <v>1587</v>
      </c>
      <c r="D418" s="316" t="str">
        <f t="shared" si="19"/>
        <v>2123</v>
      </c>
      <c r="E418" s="316" t="s">
        <v>3132</v>
      </c>
      <c r="F418" s="316" t="s">
        <v>6193</v>
      </c>
      <c r="G418" s="333" t="s">
        <v>1587</v>
      </c>
      <c r="H418" s="333" t="s">
        <v>6572</v>
      </c>
      <c r="I418" s="316" t="str">
        <f t="shared" si="20"/>
        <v>INSERT INTO UPK_TEST.upk_k60.k60_press_buno_link (buno_id, k60_buno_id, created_date, created_tantou_id) VALUES (2123, 1369, GETDATE(), 999);</v>
      </c>
    </row>
    <row r="419" spans="1:9">
      <c r="A419" s="316" t="s">
        <v>5528</v>
      </c>
      <c r="B419" s="328" t="str">
        <f t="shared" si="18"/>
        <v>1370</v>
      </c>
      <c r="C419" s="316" t="s">
        <v>7138</v>
      </c>
      <c r="D419" s="316" t="str">
        <f t="shared" si="19"/>
        <v>2124</v>
      </c>
      <c r="E419" s="316" t="s">
        <v>3133</v>
      </c>
      <c r="F419" s="316" t="s">
        <v>6194</v>
      </c>
      <c r="G419" s="333" t="s">
        <v>7138</v>
      </c>
      <c r="H419" s="333" t="s">
        <v>6573</v>
      </c>
      <c r="I419" s="316" t="str">
        <f t="shared" si="20"/>
        <v>INSERT INTO UPK_TEST.upk_k60.k60_press_buno_link (buno_id, k60_buno_id, created_date, created_tantou_id) VALUES (2124, 1370, GETDATE(), 999);</v>
      </c>
    </row>
    <row r="420" spans="1:9">
      <c r="A420" s="316" t="s">
        <v>5528</v>
      </c>
      <c r="B420" s="328" t="str">
        <f t="shared" si="18"/>
        <v>1370</v>
      </c>
      <c r="C420" s="316" t="s">
        <v>7139</v>
      </c>
      <c r="D420" s="316" t="str">
        <f t="shared" si="19"/>
        <v>2125</v>
      </c>
      <c r="E420" s="316" t="s">
        <v>608</v>
      </c>
      <c r="F420" s="316" t="s">
        <v>6195</v>
      </c>
      <c r="G420" s="333" t="s">
        <v>7139</v>
      </c>
      <c r="H420" s="333" t="s">
        <v>6574</v>
      </c>
      <c r="I420" s="316" t="str">
        <f t="shared" si="20"/>
        <v>INSERT INTO UPK_TEST.upk_k60.k60_press_buno_link (buno_id, k60_buno_id, created_date, created_tantou_id) VALUES (2125, 1370, GETDATE(), 999);</v>
      </c>
    </row>
    <row r="421" spans="1:9">
      <c r="A421" s="316" t="s">
        <v>1228</v>
      </c>
      <c r="B421" s="328">
        <f t="shared" si="18"/>
        <v>2553</v>
      </c>
      <c r="C421" s="316" t="s">
        <v>7140</v>
      </c>
      <c r="D421" s="316" t="str">
        <f t="shared" si="19"/>
        <v>2126</v>
      </c>
      <c r="E421" s="316" t="s">
        <v>3135</v>
      </c>
      <c r="F421" s="316" t="s">
        <v>6196</v>
      </c>
      <c r="G421" s="333" t="s">
        <v>7140</v>
      </c>
      <c r="H421" s="333" t="s">
        <v>6575</v>
      </c>
      <c r="I421" s="316" t="str">
        <f t="shared" si="20"/>
        <v>INSERT INTO UPK_TEST.upk_k60.k60_press_buno_link (buno_id, k60_buno_id, created_date, created_tantou_id) VALUES (2126, 2553, GETDATE(), 999);</v>
      </c>
    </row>
    <row r="422" spans="1:9">
      <c r="A422" s="316" t="s">
        <v>389</v>
      </c>
      <c r="B422" s="328" t="str">
        <f t="shared" si="18"/>
        <v>1341</v>
      </c>
      <c r="C422" s="316" t="s">
        <v>7141</v>
      </c>
      <c r="D422" s="316" t="str">
        <f t="shared" si="19"/>
        <v>2127</v>
      </c>
      <c r="E422" s="316" t="s">
        <v>609</v>
      </c>
      <c r="F422" s="316" t="s">
        <v>6197</v>
      </c>
      <c r="G422" s="333" t="s">
        <v>7141</v>
      </c>
      <c r="H422" s="333" t="s">
        <v>6576</v>
      </c>
      <c r="I422" s="316" t="str">
        <f t="shared" si="20"/>
        <v>INSERT INTO UPK_TEST.upk_k60.k60_press_buno_link (buno_id, k60_buno_id, created_date, created_tantou_id) VALUES (2127, 1341, GETDATE(), 999);</v>
      </c>
    </row>
    <row r="423" spans="1:9">
      <c r="A423" s="316" t="s">
        <v>549</v>
      </c>
      <c r="B423" s="328" t="str">
        <f t="shared" si="18"/>
        <v>1620</v>
      </c>
      <c r="C423" s="316" t="s">
        <v>7142</v>
      </c>
      <c r="D423" s="316" t="str">
        <f t="shared" si="19"/>
        <v>2128</v>
      </c>
      <c r="E423" s="316" t="s">
        <v>610</v>
      </c>
      <c r="F423" s="316" t="s">
        <v>6198</v>
      </c>
      <c r="G423" s="333" t="s">
        <v>7142</v>
      </c>
      <c r="H423" s="333" t="s">
        <v>6577</v>
      </c>
      <c r="I423" s="316" t="str">
        <f t="shared" si="20"/>
        <v>INSERT INTO UPK_TEST.upk_k60.k60_press_buno_link (buno_id, k60_buno_id, created_date, created_tantou_id) VALUES (2128, 1620, GETDATE(), 999);</v>
      </c>
    </row>
    <row r="424" spans="1:9">
      <c r="A424" s="316" t="s">
        <v>1011</v>
      </c>
      <c r="B424" s="328" t="str">
        <f t="shared" si="18"/>
        <v>2264</v>
      </c>
      <c r="C424" s="316" t="s">
        <v>1588</v>
      </c>
      <c r="D424" s="316" t="str">
        <f t="shared" si="19"/>
        <v>2129</v>
      </c>
      <c r="E424" s="316" t="s">
        <v>611</v>
      </c>
      <c r="F424" s="316" t="s">
        <v>6199</v>
      </c>
      <c r="G424" s="333" t="s">
        <v>1588</v>
      </c>
      <c r="H424" s="333" t="s">
        <v>6578</v>
      </c>
      <c r="I424" s="316" t="str">
        <f t="shared" si="20"/>
        <v>INSERT INTO UPK_TEST.upk_k60.k60_press_buno_link (buno_id, k60_buno_id, created_date, created_tantou_id) VALUES (2129, 2264, GETDATE(), 999);</v>
      </c>
    </row>
    <row r="425" spans="1:9">
      <c r="A425" s="316" t="s">
        <v>1012</v>
      </c>
      <c r="B425" s="328" t="str">
        <f t="shared" si="18"/>
        <v>2265</v>
      </c>
      <c r="C425" s="316" t="s">
        <v>1589</v>
      </c>
      <c r="D425" s="316" t="str">
        <f t="shared" si="19"/>
        <v>2130</v>
      </c>
      <c r="E425" s="316" t="s">
        <v>612</v>
      </c>
      <c r="F425" s="316" t="s">
        <v>6200</v>
      </c>
      <c r="G425" s="333" t="s">
        <v>1589</v>
      </c>
      <c r="H425" s="333" t="s">
        <v>6579</v>
      </c>
      <c r="I425" s="316" t="str">
        <f t="shared" si="20"/>
        <v>INSERT INTO UPK_TEST.upk_k60.k60_press_buno_link (buno_id, k60_buno_id, created_date, created_tantou_id) VALUES (2130, 2265, GETDATE(), 999);</v>
      </c>
    </row>
    <row r="426" spans="1:9">
      <c r="A426" s="316" t="s">
        <v>407</v>
      </c>
      <c r="B426" s="328" t="str">
        <f t="shared" si="18"/>
        <v>1368</v>
      </c>
      <c r="C426" s="316" t="s">
        <v>7143</v>
      </c>
      <c r="D426" s="316" t="str">
        <f t="shared" si="19"/>
        <v>2131</v>
      </c>
      <c r="E426" s="316" t="s">
        <v>613</v>
      </c>
      <c r="F426" s="316" t="s">
        <v>6201</v>
      </c>
      <c r="G426" s="333" t="s">
        <v>7143</v>
      </c>
      <c r="H426" s="333" t="s">
        <v>6580</v>
      </c>
      <c r="I426" s="316" t="str">
        <f t="shared" si="20"/>
        <v>INSERT INTO UPK_TEST.upk_k60.k60_press_buno_link (buno_id, k60_buno_id, created_date, created_tantou_id) VALUES (2131, 1368, GETDATE(), 999);</v>
      </c>
    </row>
    <row r="427" spans="1:9">
      <c r="A427" s="316" t="s">
        <v>406</v>
      </c>
      <c r="B427" s="328" t="str">
        <f t="shared" si="18"/>
        <v>1367</v>
      </c>
      <c r="C427" s="316" t="s">
        <v>7144</v>
      </c>
      <c r="D427" s="316" t="str">
        <f t="shared" si="19"/>
        <v>2132</v>
      </c>
      <c r="E427" s="316" t="s">
        <v>614</v>
      </c>
      <c r="F427" s="316" t="s">
        <v>6202</v>
      </c>
      <c r="G427" s="333" t="s">
        <v>7144</v>
      </c>
      <c r="H427" s="333" t="s">
        <v>6581</v>
      </c>
      <c r="I427" s="316" t="str">
        <f t="shared" si="20"/>
        <v>INSERT INTO UPK_TEST.upk_k60.k60_press_buno_link (buno_id, k60_buno_id, created_date, created_tantou_id) VALUES (2132, 1367, GETDATE(), 999);</v>
      </c>
    </row>
    <row r="428" spans="1:9">
      <c r="A428" s="316" t="s">
        <v>390</v>
      </c>
      <c r="B428" s="328" t="str">
        <f t="shared" si="18"/>
        <v>1342</v>
      </c>
      <c r="C428" s="316" t="s">
        <v>7145</v>
      </c>
      <c r="D428" s="316" t="str">
        <f t="shared" si="19"/>
        <v>2133</v>
      </c>
      <c r="E428" s="316" t="s">
        <v>615</v>
      </c>
      <c r="F428" s="316" t="s">
        <v>6203</v>
      </c>
      <c r="G428" s="333" t="s">
        <v>7145</v>
      </c>
      <c r="H428" s="333" t="s">
        <v>6582</v>
      </c>
      <c r="I428" s="316" t="str">
        <f t="shared" si="20"/>
        <v>INSERT INTO UPK_TEST.upk_k60.k60_press_buno_link (buno_id, k60_buno_id, created_date, created_tantou_id) VALUES (2133, 1342, GETDATE(), 999);</v>
      </c>
    </row>
    <row r="429" spans="1:9">
      <c r="A429" s="316" t="s">
        <v>550</v>
      </c>
      <c r="B429" s="328" t="str">
        <f t="shared" si="18"/>
        <v>1621</v>
      </c>
      <c r="C429" s="316" t="s">
        <v>7146</v>
      </c>
      <c r="D429" s="316" t="str">
        <f t="shared" si="19"/>
        <v>2134</v>
      </c>
      <c r="E429" s="316" t="s">
        <v>616</v>
      </c>
      <c r="F429" s="316" t="s">
        <v>6204</v>
      </c>
      <c r="G429" s="333" t="s">
        <v>7146</v>
      </c>
      <c r="H429" s="333" t="s">
        <v>6583</v>
      </c>
      <c r="I429" s="316" t="str">
        <f t="shared" si="20"/>
        <v>INSERT INTO UPK_TEST.upk_k60.k60_press_buno_link (buno_id, k60_buno_id, created_date, created_tantou_id) VALUES (2134, 1621, GETDATE(), 999);</v>
      </c>
    </row>
    <row r="430" spans="1:9">
      <c r="A430" s="316" t="s">
        <v>1002</v>
      </c>
      <c r="B430" s="328" t="str">
        <f t="shared" si="18"/>
        <v>2253</v>
      </c>
      <c r="C430" s="316" t="s">
        <v>7147</v>
      </c>
      <c r="D430" s="316" t="str">
        <f t="shared" si="19"/>
        <v>2135</v>
      </c>
      <c r="E430" s="316" t="s">
        <v>617</v>
      </c>
      <c r="F430" s="316" t="s">
        <v>6205</v>
      </c>
      <c r="G430" s="333" t="s">
        <v>7147</v>
      </c>
      <c r="H430" s="333" t="s">
        <v>6584</v>
      </c>
      <c r="I430" s="316" t="str">
        <f t="shared" si="20"/>
        <v>INSERT INTO UPK_TEST.upk_k60.k60_press_buno_link (buno_id, k60_buno_id, created_date, created_tantou_id) VALUES (2135, 2253, GETDATE(), 999);</v>
      </c>
    </row>
    <row r="431" spans="1:9">
      <c r="A431" s="316" t="s">
        <v>405</v>
      </c>
      <c r="B431" s="328" t="str">
        <f t="shared" si="18"/>
        <v>1362</v>
      </c>
      <c r="C431" s="316" t="s">
        <v>7148</v>
      </c>
      <c r="D431" s="316" t="str">
        <f t="shared" si="19"/>
        <v>2136</v>
      </c>
      <c r="E431" s="316" t="s">
        <v>618</v>
      </c>
      <c r="F431" s="316" t="s">
        <v>6206</v>
      </c>
      <c r="G431" s="333" t="s">
        <v>7148</v>
      </c>
      <c r="H431" s="333" t="s">
        <v>6585</v>
      </c>
      <c r="I431" s="316" t="str">
        <f t="shared" si="20"/>
        <v>INSERT INTO UPK_TEST.upk_k60.k60_press_buno_link (buno_id, k60_buno_id, created_date, created_tantou_id) VALUES (2136, 1362, GETDATE(), 999);</v>
      </c>
    </row>
    <row r="432" spans="1:9">
      <c r="A432" s="316" t="s">
        <v>467</v>
      </c>
      <c r="B432" s="328" t="str">
        <f t="shared" si="18"/>
        <v>1457</v>
      </c>
      <c r="C432" s="316" t="s">
        <v>1590</v>
      </c>
      <c r="D432" s="316" t="str">
        <f t="shared" si="19"/>
        <v>2137</v>
      </c>
      <c r="E432" s="316" t="s">
        <v>619</v>
      </c>
      <c r="F432" s="316" t="s">
        <v>6207</v>
      </c>
      <c r="G432" s="333" t="s">
        <v>1590</v>
      </c>
      <c r="H432" s="333" t="s">
        <v>6586</v>
      </c>
      <c r="I432" s="316" t="str">
        <f t="shared" si="20"/>
        <v>INSERT INTO UPK_TEST.upk_k60.k60_press_buno_link (buno_id, k60_buno_id, created_date, created_tantou_id) VALUES (2137, 1457, GETDATE(), 999);</v>
      </c>
    </row>
    <row r="433" spans="1:9">
      <c r="A433" s="316" t="s">
        <v>736</v>
      </c>
      <c r="B433" s="328" t="str">
        <f t="shared" si="18"/>
        <v>1888</v>
      </c>
      <c r="C433" s="316" t="s">
        <v>1591</v>
      </c>
      <c r="D433" s="316" t="str">
        <f t="shared" si="19"/>
        <v>2138</v>
      </c>
      <c r="E433" s="316" t="s">
        <v>620</v>
      </c>
      <c r="F433" s="316" t="s">
        <v>6208</v>
      </c>
      <c r="G433" s="333" t="s">
        <v>1591</v>
      </c>
      <c r="H433" s="333" t="s">
        <v>6587</v>
      </c>
      <c r="I433" s="316" t="str">
        <f t="shared" si="20"/>
        <v>INSERT INTO UPK_TEST.upk_k60.k60_press_buno_link (buno_id, k60_buno_id, created_date, created_tantou_id) VALUES (2138, 1888, GETDATE(), 999);</v>
      </c>
    </row>
    <row r="434" spans="1:9">
      <c r="A434" s="316" t="s">
        <v>1186</v>
      </c>
      <c r="B434" s="328" t="str">
        <f t="shared" si="18"/>
        <v>2503</v>
      </c>
      <c r="C434" s="316" t="s">
        <v>1594</v>
      </c>
      <c r="D434" s="316" t="str">
        <f t="shared" si="19"/>
        <v>2139</v>
      </c>
      <c r="E434" s="316" t="s">
        <v>621</v>
      </c>
      <c r="F434" s="316" t="s">
        <v>6209</v>
      </c>
      <c r="G434" s="333" t="s">
        <v>1594</v>
      </c>
      <c r="H434" s="333" t="s">
        <v>6588</v>
      </c>
      <c r="I434" s="316" t="str">
        <f t="shared" si="20"/>
        <v>INSERT INTO UPK_TEST.upk_k60.k60_press_buno_link (buno_id, k60_buno_id, created_date, created_tantou_id) VALUES (2139, 2503, GETDATE(), 999);</v>
      </c>
    </row>
    <row r="435" spans="1:9">
      <c r="A435" s="316" t="s">
        <v>1185</v>
      </c>
      <c r="B435" s="328" t="str">
        <f t="shared" si="18"/>
        <v>2502</v>
      </c>
      <c r="C435" s="316" t="s">
        <v>1595</v>
      </c>
      <c r="D435" s="316" t="str">
        <f t="shared" si="19"/>
        <v>2140</v>
      </c>
      <c r="E435" s="316" t="s">
        <v>622</v>
      </c>
      <c r="F435" s="316" t="s">
        <v>6210</v>
      </c>
      <c r="G435" s="333" t="s">
        <v>1595</v>
      </c>
      <c r="H435" s="333" t="s">
        <v>6589</v>
      </c>
      <c r="I435" s="316" t="str">
        <f t="shared" si="20"/>
        <v>INSERT INTO UPK_TEST.upk_k60.k60_press_buno_link (buno_id, k60_buno_id, created_date, created_tantou_id) VALUES (2140, 2502, GETDATE(), 999);</v>
      </c>
    </row>
    <row r="436" spans="1:9">
      <c r="A436" s="316" t="s">
        <v>403</v>
      </c>
      <c r="B436" s="328" t="str">
        <f t="shared" si="18"/>
        <v>1360</v>
      </c>
      <c r="C436" s="316" t="s">
        <v>1597</v>
      </c>
      <c r="D436" s="316" t="str">
        <f t="shared" si="19"/>
        <v>2141</v>
      </c>
      <c r="E436" s="316" t="s">
        <v>623</v>
      </c>
      <c r="F436" s="316" t="s">
        <v>6211</v>
      </c>
      <c r="G436" s="333" t="s">
        <v>1597</v>
      </c>
      <c r="H436" s="333" t="s">
        <v>6590</v>
      </c>
      <c r="I436" s="316" t="str">
        <f t="shared" si="20"/>
        <v>INSERT INTO UPK_TEST.upk_k60.k60_press_buno_link (buno_id, k60_buno_id, created_date, created_tantou_id) VALUES (2141, 1360, GETDATE(), 999);</v>
      </c>
    </row>
    <row r="437" spans="1:9">
      <c r="A437" s="316" t="s">
        <v>404</v>
      </c>
      <c r="B437" s="328" t="str">
        <f t="shared" si="18"/>
        <v>1361</v>
      </c>
      <c r="C437" s="316" t="s">
        <v>1598</v>
      </c>
      <c r="D437" s="316" t="str">
        <f t="shared" si="19"/>
        <v>2142</v>
      </c>
      <c r="E437" s="316" t="s">
        <v>624</v>
      </c>
      <c r="F437" s="316" t="s">
        <v>6212</v>
      </c>
      <c r="G437" s="333" t="s">
        <v>1598</v>
      </c>
      <c r="H437" s="333" t="s">
        <v>6591</v>
      </c>
      <c r="I437" s="316" t="str">
        <f t="shared" si="20"/>
        <v>INSERT INTO UPK_TEST.upk_k60.k60_press_buno_link (buno_id, k60_buno_id, created_date, created_tantou_id) VALUES (2142, 1361, GETDATE(), 999);</v>
      </c>
    </row>
    <row r="438" spans="1:9">
      <c r="A438" s="316" t="s">
        <v>1013</v>
      </c>
      <c r="B438" s="328" t="str">
        <f t="shared" si="18"/>
        <v>2266</v>
      </c>
      <c r="C438" s="316" t="s">
        <v>7149</v>
      </c>
      <c r="D438" s="316" t="str">
        <f t="shared" si="19"/>
        <v>2143</v>
      </c>
      <c r="E438" s="316" t="s">
        <v>625</v>
      </c>
      <c r="F438" s="316" t="s">
        <v>6213</v>
      </c>
      <c r="G438" s="333" t="s">
        <v>7149</v>
      </c>
      <c r="H438" s="333" t="s">
        <v>6592</v>
      </c>
      <c r="I438" s="316" t="str">
        <f t="shared" si="20"/>
        <v>INSERT INTO UPK_TEST.upk_k60.k60_press_buno_link (buno_id, k60_buno_id, created_date, created_tantou_id) VALUES (2143, 2266, GETDATE(), 999);</v>
      </c>
    </row>
    <row r="439" spans="1:9">
      <c r="A439" s="316" t="s">
        <v>1014</v>
      </c>
      <c r="B439" s="328" t="str">
        <f t="shared" si="18"/>
        <v>2267</v>
      </c>
      <c r="C439" s="316" t="s">
        <v>7150</v>
      </c>
      <c r="D439" s="316" t="str">
        <f t="shared" si="19"/>
        <v>2144</v>
      </c>
      <c r="E439" s="316" t="s">
        <v>626</v>
      </c>
      <c r="F439" s="316" t="s">
        <v>6214</v>
      </c>
      <c r="G439" s="333" t="s">
        <v>7150</v>
      </c>
      <c r="H439" s="333" t="s">
        <v>6593</v>
      </c>
      <c r="I439" s="316" t="str">
        <f t="shared" si="20"/>
        <v>INSERT INTO UPK_TEST.upk_k60.k60_press_buno_link (buno_id, k60_buno_id, created_date, created_tantou_id) VALUES (2144, 2267, GETDATE(), 999);</v>
      </c>
    </row>
    <row r="440" spans="1:9">
      <c r="A440" s="316" t="s">
        <v>522</v>
      </c>
      <c r="B440" s="328" t="str">
        <f t="shared" si="18"/>
        <v>1565</v>
      </c>
      <c r="C440" s="316" t="s">
        <v>7151</v>
      </c>
      <c r="D440" s="316" t="str">
        <f t="shared" si="19"/>
        <v>2145</v>
      </c>
      <c r="E440" s="316" t="s">
        <v>627</v>
      </c>
      <c r="F440" s="316" t="s">
        <v>6215</v>
      </c>
      <c r="G440" s="333" t="s">
        <v>7151</v>
      </c>
      <c r="H440" s="333" t="s">
        <v>6594</v>
      </c>
      <c r="I440" s="316" t="str">
        <f t="shared" si="20"/>
        <v>INSERT INTO UPK_TEST.upk_k60.k60_press_buno_link (buno_id, k60_buno_id, created_date, created_tantou_id) VALUES (2145, 1565, GETDATE(), 999);</v>
      </c>
    </row>
    <row r="441" spans="1:9">
      <c r="A441" s="316" t="s">
        <v>523</v>
      </c>
      <c r="B441" s="328" t="str">
        <f t="shared" si="18"/>
        <v>1566</v>
      </c>
      <c r="C441" s="316" t="s">
        <v>7152</v>
      </c>
      <c r="D441" s="316" t="str">
        <f t="shared" si="19"/>
        <v>2146</v>
      </c>
      <c r="E441" s="316" t="s">
        <v>3159</v>
      </c>
      <c r="F441" s="316" t="s">
        <v>6216</v>
      </c>
      <c r="G441" s="333" t="s">
        <v>7152</v>
      </c>
      <c r="H441" s="333" t="s">
        <v>6595</v>
      </c>
      <c r="I441" s="316" t="str">
        <f t="shared" si="20"/>
        <v>INSERT INTO UPK_TEST.upk_k60.k60_press_buno_link (buno_id, k60_buno_id, created_date, created_tantou_id) VALUES (2146, 1566, GETDATE(), 999);</v>
      </c>
    </row>
    <row r="442" spans="1:9">
      <c r="A442" s="316" t="s">
        <v>644</v>
      </c>
      <c r="B442" s="328" t="str">
        <f t="shared" si="18"/>
        <v>1757</v>
      </c>
      <c r="C442" s="316" t="s">
        <v>1600</v>
      </c>
      <c r="D442" s="316" t="str">
        <f t="shared" si="19"/>
        <v>2147</v>
      </c>
      <c r="E442" s="316" t="s">
        <v>3160</v>
      </c>
      <c r="F442" s="316" t="s">
        <v>6217</v>
      </c>
      <c r="G442" s="333" t="s">
        <v>1600</v>
      </c>
      <c r="H442" s="333" t="s">
        <v>6596</v>
      </c>
      <c r="I442" s="316" t="str">
        <f t="shared" si="20"/>
        <v>INSERT INTO UPK_TEST.upk_k60.k60_press_buno_link (buno_id, k60_buno_id, created_date, created_tantou_id) VALUES (2147, 1757, GETDATE(), 999);</v>
      </c>
    </row>
    <row r="443" spans="1:9">
      <c r="A443" s="316" t="s">
        <v>1233</v>
      </c>
      <c r="B443" s="328">
        <f t="shared" si="18"/>
        <v>2559</v>
      </c>
      <c r="C443" s="316" t="s">
        <v>7153</v>
      </c>
      <c r="D443" s="316" t="str">
        <f t="shared" si="19"/>
        <v>2148</v>
      </c>
      <c r="E443" s="316" t="s">
        <v>628</v>
      </c>
      <c r="F443" s="316" t="s">
        <v>6218</v>
      </c>
      <c r="G443" s="333" t="s">
        <v>7153</v>
      </c>
      <c r="H443" s="333" t="s">
        <v>6597</v>
      </c>
      <c r="I443" s="316" t="str">
        <f t="shared" si="20"/>
        <v>INSERT INTO UPK_TEST.upk_k60.k60_press_buno_link (buno_id, k60_buno_id, created_date, created_tantou_id) VALUES (2148, 2559, GETDATE(), 999);</v>
      </c>
    </row>
    <row r="444" spans="1:9">
      <c r="A444" s="316" t="s">
        <v>866</v>
      </c>
      <c r="B444" s="328" t="str">
        <f t="shared" si="18"/>
        <v>2083</v>
      </c>
      <c r="C444" s="316" t="s">
        <v>7154</v>
      </c>
      <c r="D444" s="316" t="str">
        <f t="shared" si="19"/>
        <v>2149</v>
      </c>
      <c r="E444" s="316" t="s">
        <v>629</v>
      </c>
      <c r="F444" s="316" t="s">
        <v>6219</v>
      </c>
      <c r="G444" s="333" t="s">
        <v>7154</v>
      </c>
      <c r="H444" s="333" t="s">
        <v>6598</v>
      </c>
      <c r="I444" s="316" t="str">
        <f t="shared" si="20"/>
        <v>INSERT INTO UPK_TEST.upk_k60.k60_press_buno_link (buno_id, k60_buno_id, created_date, created_tantou_id) VALUES (2149, 2083, GETDATE(), 999);</v>
      </c>
    </row>
    <row r="445" spans="1:9">
      <c r="A445" s="316" t="s">
        <v>566</v>
      </c>
      <c r="B445" s="328" t="str">
        <f t="shared" si="18"/>
        <v>1642</v>
      </c>
      <c r="C445" s="316" t="s">
        <v>7155</v>
      </c>
      <c r="D445" s="316" t="str">
        <f t="shared" si="19"/>
        <v>2150</v>
      </c>
      <c r="E445" s="316" t="s">
        <v>630</v>
      </c>
      <c r="F445" s="316" t="s">
        <v>6220</v>
      </c>
      <c r="G445" s="333" t="s">
        <v>7155</v>
      </c>
      <c r="H445" s="333" t="s">
        <v>6599</v>
      </c>
      <c r="I445" s="316" t="str">
        <f t="shared" si="20"/>
        <v>INSERT INTO UPK_TEST.upk_k60.k60_press_buno_link (buno_id, k60_buno_id, created_date, created_tantou_id) VALUES (2150, 1642, GETDATE(), 999);</v>
      </c>
    </row>
    <row r="446" spans="1:9">
      <c r="A446" s="316" t="s">
        <v>567</v>
      </c>
      <c r="B446" s="328" t="str">
        <f t="shared" si="18"/>
        <v>1643</v>
      </c>
      <c r="C446" s="316" t="s">
        <v>7156</v>
      </c>
      <c r="D446" s="316" t="str">
        <f t="shared" si="19"/>
        <v>2151</v>
      </c>
      <c r="E446" s="316" t="s">
        <v>631</v>
      </c>
      <c r="F446" s="316" t="s">
        <v>6221</v>
      </c>
      <c r="G446" s="333" t="s">
        <v>7156</v>
      </c>
      <c r="H446" s="333" t="s">
        <v>6600</v>
      </c>
      <c r="I446" s="316" t="str">
        <f t="shared" si="20"/>
        <v>INSERT INTO UPK_TEST.upk_k60.k60_press_buno_link (buno_id, k60_buno_id, created_date, created_tantou_id) VALUES (2151, 1643, GETDATE(), 999);</v>
      </c>
    </row>
    <row r="447" spans="1:9">
      <c r="A447" s="316" t="s">
        <v>902</v>
      </c>
      <c r="B447" s="328" t="str">
        <f t="shared" si="18"/>
        <v>2134</v>
      </c>
      <c r="C447" s="316" t="s">
        <v>1603</v>
      </c>
      <c r="D447" s="316" t="str">
        <f t="shared" si="19"/>
        <v>2152</v>
      </c>
      <c r="E447" s="316" t="s">
        <v>3166</v>
      </c>
      <c r="F447" s="316" t="s">
        <v>6222</v>
      </c>
      <c r="G447" s="333" t="s">
        <v>1603</v>
      </c>
      <c r="H447" s="333" t="s">
        <v>6601</v>
      </c>
      <c r="I447" s="316" t="str">
        <f t="shared" si="20"/>
        <v>INSERT INTO UPK_TEST.upk_k60.k60_press_buno_link (buno_id, k60_buno_id, created_date, created_tantou_id) VALUES (2152, 2134, GETDATE(), 999);</v>
      </c>
    </row>
    <row r="448" spans="1:9">
      <c r="A448" s="316" t="s">
        <v>903</v>
      </c>
      <c r="B448" s="328" t="str">
        <f t="shared" si="18"/>
        <v>2135</v>
      </c>
      <c r="C448" s="316" t="s">
        <v>1604</v>
      </c>
      <c r="D448" s="316" t="str">
        <f t="shared" si="19"/>
        <v>2153</v>
      </c>
      <c r="E448" s="316" t="s">
        <v>3167</v>
      </c>
      <c r="F448" s="316" t="s">
        <v>6223</v>
      </c>
      <c r="G448" s="333" t="s">
        <v>1604</v>
      </c>
      <c r="H448" s="333" t="s">
        <v>6602</v>
      </c>
      <c r="I448" s="316" t="str">
        <f t="shared" si="20"/>
        <v>INSERT INTO UPK_TEST.upk_k60.k60_press_buno_link (buno_id, k60_buno_id, created_date, created_tantou_id) VALUES (2153, 2135, GETDATE(), 999);</v>
      </c>
    </row>
    <row r="449" spans="1:9">
      <c r="A449" s="316" t="s">
        <v>873</v>
      </c>
      <c r="B449" s="328" t="str">
        <f t="shared" si="18"/>
        <v>2095</v>
      </c>
      <c r="C449" s="316" t="s">
        <v>7157</v>
      </c>
      <c r="D449" s="316" t="str">
        <f t="shared" si="19"/>
        <v>2154</v>
      </c>
      <c r="E449" s="316" t="s">
        <v>632</v>
      </c>
      <c r="F449" s="316" t="s">
        <v>6224</v>
      </c>
      <c r="G449" s="333" t="s">
        <v>7157</v>
      </c>
      <c r="H449" s="333" t="s">
        <v>6603</v>
      </c>
      <c r="I449" s="316" t="str">
        <f t="shared" si="20"/>
        <v>INSERT INTO UPK_TEST.upk_k60.k60_press_buno_link (buno_id, k60_buno_id, created_date, created_tantou_id) VALUES (2154, 2095, GETDATE(), 999);</v>
      </c>
    </row>
    <row r="450" spans="1:9">
      <c r="A450" s="316" t="s">
        <v>5574</v>
      </c>
      <c r="B450" s="328" t="str">
        <f t="shared" si="18"/>
        <v>1479</v>
      </c>
      <c r="C450" s="316" t="s">
        <v>1605</v>
      </c>
      <c r="D450" s="316" t="str">
        <f t="shared" si="19"/>
        <v>2155</v>
      </c>
      <c r="E450" s="316" t="s">
        <v>633</v>
      </c>
      <c r="F450" s="316" t="s">
        <v>6225</v>
      </c>
      <c r="G450" s="333" t="s">
        <v>1605</v>
      </c>
      <c r="H450" s="333" t="s">
        <v>6604</v>
      </c>
      <c r="I450" s="316" t="str">
        <f t="shared" si="20"/>
        <v>INSERT INTO UPK_TEST.upk_k60.k60_press_buno_link (buno_id, k60_buno_id, created_date, created_tantou_id) VALUES (2155, 1479, GETDATE(), 999);</v>
      </c>
    </row>
    <row r="451" spans="1:9">
      <c r="A451" s="316" t="s">
        <v>5574</v>
      </c>
      <c r="B451" s="328" t="str">
        <f t="shared" si="18"/>
        <v>1479</v>
      </c>
      <c r="C451" s="316" t="s">
        <v>1608</v>
      </c>
      <c r="D451" s="316" t="str">
        <f t="shared" si="19"/>
        <v>2156</v>
      </c>
      <c r="E451" s="316" t="s">
        <v>3170</v>
      </c>
      <c r="F451" s="316" t="s">
        <v>6226</v>
      </c>
      <c r="G451" s="333" t="s">
        <v>1608</v>
      </c>
      <c r="H451" s="333" t="s">
        <v>6605</v>
      </c>
      <c r="I451" s="316" t="str">
        <f t="shared" si="20"/>
        <v>INSERT INTO UPK_TEST.upk_k60.k60_press_buno_link (buno_id, k60_buno_id, created_date, created_tantou_id) VALUES (2156, 1479, GETDATE(), 999);</v>
      </c>
    </row>
    <row r="452" spans="1:9">
      <c r="A452" s="316" t="s">
        <v>1081</v>
      </c>
      <c r="B452" s="328" t="str">
        <f t="shared" ref="B452:B515" si="21">VLOOKUP($A452,$E$4:$F$2001,2,FALSE)</f>
        <v>2346</v>
      </c>
      <c r="C452" s="316" t="s">
        <v>1606</v>
      </c>
      <c r="D452" s="316" t="str">
        <f t="shared" ref="D452:D515" si="22">VLOOKUP($C452,$G$4:$H$2001,2,FALSE)</f>
        <v>2157</v>
      </c>
      <c r="E452" s="316" t="s">
        <v>3172</v>
      </c>
      <c r="F452" s="316" t="s">
        <v>6227</v>
      </c>
      <c r="G452" s="333" t="s">
        <v>1606</v>
      </c>
      <c r="H452" s="333" t="s">
        <v>6606</v>
      </c>
      <c r="I452" s="316" t="str">
        <f t="shared" ref="I452:I515" si="23">$S$1&amp;$D452&amp;", "&amp;$B452&amp;", GETDATE(), 999);"</f>
        <v>INSERT INTO UPK_TEST.upk_k60.k60_press_buno_link (buno_id, k60_buno_id, created_date, created_tantou_id) VALUES (2157, 2346, GETDATE(), 999);</v>
      </c>
    </row>
    <row r="453" spans="1:9">
      <c r="A453" s="316" t="s">
        <v>1082</v>
      </c>
      <c r="B453" s="328" t="str">
        <f t="shared" si="21"/>
        <v>2347</v>
      </c>
      <c r="C453" s="316" t="s">
        <v>1607</v>
      </c>
      <c r="D453" s="316" t="str">
        <f t="shared" si="22"/>
        <v>2158</v>
      </c>
      <c r="E453" s="316" t="s">
        <v>634</v>
      </c>
      <c r="F453" s="316" t="s">
        <v>6228</v>
      </c>
      <c r="G453" s="333" t="s">
        <v>1607</v>
      </c>
      <c r="H453" s="333" t="s">
        <v>6607</v>
      </c>
      <c r="I453" s="316" t="str">
        <f t="shared" si="23"/>
        <v>INSERT INTO UPK_TEST.upk_k60.k60_press_buno_link (buno_id, k60_buno_id, created_date, created_tantou_id) VALUES (2158, 2347, GETDATE(), 999);</v>
      </c>
    </row>
    <row r="454" spans="1:9">
      <c r="A454" s="316" t="s">
        <v>592</v>
      </c>
      <c r="B454" s="328" t="str">
        <f t="shared" si="21"/>
        <v>1685</v>
      </c>
      <c r="C454" s="316" t="s">
        <v>1609</v>
      </c>
      <c r="D454" s="316" t="str">
        <f t="shared" si="22"/>
        <v>2159</v>
      </c>
      <c r="E454" s="316" t="s">
        <v>635</v>
      </c>
      <c r="F454" s="316" t="s">
        <v>6229</v>
      </c>
      <c r="G454" s="333" t="s">
        <v>1609</v>
      </c>
      <c r="H454" s="333" t="s">
        <v>6608</v>
      </c>
      <c r="I454" s="316" t="str">
        <f t="shared" si="23"/>
        <v>INSERT INTO UPK_TEST.upk_k60.k60_press_buno_link (buno_id, k60_buno_id, created_date, created_tantou_id) VALUES (2159, 1685, GETDATE(), 999);</v>
      </c>
    </row>
    <row r="455" spans="1:9">
      <c r="A455" s="316" t="s">
        <v>759</v>
      </c>
      <c r="B455" s="328" t="str">
        <f t="shared" si="21"/>
        <v>1928</v>
      </c>
      <c r="C455" s="316" t="s">
        <v>7158</v>
      </c>
      <c r="D455" s="316" t="str">
        <f t="shared" si="22"/>
        <v>2160</v>
      </c>
      <c r="E455" s="316" t="s">
        <v>3176</v>
      </c>
      <c r="F455" s="316" t="s">
        <v>6230</v>
      </c>
      <c r="G455" s="333" t="s">
        <v>7158</v>
      </c>
      <c r="H455" s="333" t="s">
        <v>6609</v>
      </c>
      <c r="I455" s="316" t="str">
        <f t="shared" si="23"/>
        <v>INSERT INTO UPK_TEST.upk_k60.k60_press_buno_link (buno_id, k60_buno_id, created_date, created_tantou_id) VALUES (2160, 1928, GETDATE(), 999);</v>
      </c>
    </row>
    <row r="456" spans="1:9">
      <c r="A456" s="316" t="s">
        <v>760</v>
      </c>
      <c r="B456" s="328" t="str">
        <f t="shared" si="21"/>
        <v>1929</v>
      </c>
      <c r="C456" s="316" t="s">
        <v>7159</v>
      </c>
      <c r="D456" s="316" t="str">
        <f t="shared" si="22"/>
        <v>2161</v>
      </c>
      <c r="E456" s="316" t="s">
        <v>636</v>
      </c>
      <c r="F456" s="316" t="s">
        <v>6231</v>
      </c>
      <c r="G456" s="333" t="s">
        <v>7159</v>
      </c>
      <c r="H456" s="333" t="s">
        <v>6610</v>
      </c>
      <c r="I456" s="316" t="str">
        <f t="shared" si="23"/>
        <v>INSERT INTO UPK_TEST.upk_k60.k60_press_buno_link (buno_id, k60_buno_id, created_date, created_tantou_id) VALUES (2161, 1929, GETDATE(), 999);</v>
      </c>
    </row>
    <row r="457" spans="1:9">
      <c r="A457" s="316" t="s">
        <v>761</v>
      </c>
      <c r="B457" s="328" t="str">
        <f t="shared" si="21"/>
        <v>1930</v>
      </c>
      <c r="C457" s="316" t="s">
        <v>7160</v>
      </c>
      <c r="D457" s="316" t="str">
        <f t="shared" si="22"/>
        <v>2162</v>
      </c>
      <c r="E457" s="316" t="s">
        <v>637</v>
      </c>
      <c r="F457" s="316" t="s">
        <v>6232</v>
      </c>
      <c r="G457" s="333" t="s">
        <v>7160</v>
      </c>
      <c r="H457" s="333" t="s">
        <v>6611</v>
      </c>
      <c r="I457" s="316" t="str">
        <f t="shared" si="23"/>
        <v>INSERT INTO UPK_TEST.upk_k60.k60_press_buno_link (buno_id, k60_buno_id, created_date, created_tantou_id) VALUES (2162, 1930, GETDATE(), 999);</v>
      </c>
    </row>
    <row r="458" spans="1:9">
      <c r="A458" s="316" t="s">
        <v>762</v>
      </c>
      <c r="B458" s="328" t="str">
        <f t="shared" si="21"/>
        <v>1931</v>
      </c>
      <c r="C458" s="316" t="s">
        <v>7161</v>
      </c>
      <c r="D458" s="316" t="str">
        <f t="shared" si="22"/>
        <v>2163</v>
      </c>
      <c r="E458" s="316" t="s">
        <v>638</v>
      </c>
      <c r="F458" s="316" t="s">
        <v>6233</v>
      </c>
      <c r="G458" s="333" t="s">
        <v>7161</v>
      </c>
      <c r="H458" s="333" t="s">
        <v>6612</v>
      </c>
      <c r="I458" s="316" t="str">
        <f t="shared" si="23"/>
        <v>INSERT INTO UPK_TEST.upk_k60.k60_press_buno_link (buno_id, k60_buno_id, created_date, created_tantou_id) VALUES (2163, 1931, GETDATE(), 999);</v>
      </c>
    </row>
    <row r="459" spans="1:9">
      <c r="A459" s="316" t="s">
        <v>656</v>
      </c>
      <c r="B459" s="328" t="str">
        <f t="shared" si="21"/>
        <v>1776</v>
      </c>
      <c r="C459" s="316" t="s">
        <v>1610</v>
      </c>
      <c r="D459" s="316" t="str">
        <f t="shared" si="22"/>
        <v>2164</v>
      </c>
      <c r="E459" s="316" t="s">
        <v>639</v>
      </c>
      <c r="F459" s="316" t="s">
        <v>6234</v>
      </c>
      <c r="G459" s="333" t="s">
        <v>1610</v>
      </c>
      <c r="H459" s="333" t="s">
        <v>6613</v>
      </c>
      <c r="I459" s="316" t="str">
        <f t="shared" si="23"/>
        <v>INSERT INTO UPK_TEST.upk_k60.k60_press_buno_link (buno_id, k60_buno_id, created_date, created_tantou_id) VALUES (2164, 1776, GETDATE(), 999);</v>
      </c>
    </row>
    <row r="460" spans="1:9">
      <c r="A460" s="316" t="s">
        <v>3000</v>
      </c>
      <c r="B460" s="328" t="str">
        <f t="shared" si="21"/>
        <v>1589</v>
      </c>
      <c r="C460" s="316" t="s">
        <v>7162</v>
      </c>
      <c r="D460" s="316" t="str">
        <f t="shared" si="22"/>
        <v>2165</v>
      </c>
      <c r="E460" s="316" t="s">
        <v>3181</v>
      </c>
      <c r="F460" s="316" t="s">
        <v>6235</v>
      </c>
      <c r="G460" s="333" t="s">
        <v>7162</v>
      </c>
      <c r="H460" s="333" t="s">
        <v>6614</v>
      </c>
      <c r="I460" s="316" t="str">
        <f t="shared" si="23"/>
        <v>INSERT INTO UPK_TEST.upk_k60.k60_press_buno_link (buno_id, k60_buno_id, created_date, created_tantou_id) VALUES (2165, 1589, GETDATE(), 999);</v>
      </c>
    </row>
    <row r="461" spans="1:9">
      <c r="A461" s="316" t="s">
        <v>3000</v>
      </c>
      <c r="B461" s="328" t="str">
        <f t="shared" si="21"/>
        <v>1589</v>
      </c>
      <c r="C461" s="316" t="s">
        <v>7163</v>
      </c>
      <c r="D461" s="316" t="str">
        <f t="shared" si="22"/>
        <v>2166</v>
      </c>
      <c r="E461" s="316" t="s">
        <v>3182</v>
      </c>
      <c r="F461" s="316" t="s">
        <v>6236</v>
      </c>
      <c r="G461" s="333" t="s">
        <v>7163</v>
      </c>
      <c r="H461" s="333" t="s">
        <v>6615</v>
      </c>
      <c r="I461" s="316" t="str">
        <f t="shared" si="23"/>
        <v>INSERT INTO UPK_TEST.upk_k60.k60_press_buno_link (buno_id, k60_buno_id, created_date, created_tantou_id) VALUES (2166, 1589, GETDATE(), 999);</v>
      </c>
    </row>
    <row r="462" spans="1:9">
      <c r="A462" s="316" t="s">
        <v>551</v>
      </c>
      <c r="B462" s="328" t="str">
        <f t="shared" si="21"/>
        <v>1622</v>
      </c>
      <c r="C462" s="316" t="s">
        <v>7164</v>
      </c>
      <c r="D462" s="316" t="str">
        <f t="shared" si="22"/>
        <v>2167</v>
      </c>
      <c r="E462" s="316" t="s">
        <v>3183</v>
      </c>
      <c r="F462" s="316" t="s">
        <v>6237</v>
      </c>
      <c r="G462" s="333" t="s">
        <v>7164</v>
      </c>
      <c r="H462" s="333" t="s">
        <v>6616</v>
      </c>
      <c r="I462" s="316" t="str">
        <f t="shared" si="23"/>
        <v>INSERT INTO UPK_TEST.upk_k60.k60_press_buno_link (buno_id, k60_buno_id, created_date, created_tantou_id) VALUES (2167, 1622, GETDATE(), 999);</v>
      </c>
    </row>
    <row r="463" spans="1:9">
      <c r="A463" s="316" t="s">
        <v>552</v>
      </c>
      <c r="B463" s="328" t="str">
        <f t="shared" si="21"/>
        <v>1623</v>
      </c>
      <c r="C463" s="316" t="s">
        <v>7165</v>
      </c>
      <c r="D463" s="316" t="str">
        <f t="shared" si="22"/>
        <v>2168</v>
      </c>
      <c r="E463" s="316" t="s">
        <v>3184</v>
      </c>
      <c r="F463" s="316" t="s">
        <v>6238</v>
      </c>
      <c r="G463" s="333" t="s">
        <v>7165</v>
      </c>
      <c r="H463" s="333" t="s">
        <v>6617</v>
      </c>
      <c r="I463" s="316" t="str">
        <f t="shared" si="23"/>
        <v>INSERT INTO UPK_TEST.upk_k60.k60_press_buno_link (buno_id, k60_buno_id, created_date, created_tantou_id) VALUES (2168, 1623, GETDATE(), 999);</v>
      </c>
    </row>
    <row r="464" spans="1:9">
      <c r="A464" s="316" t="s">
        <v>553</v>
      </c>
      <c r="B464" s="328" t="str">
        <f t="shared" si="21"/>
        <v>1624</v>
      </c>
      <c r="C464" s="316" t="s">
        <v>7166</v>
      </c>
      <c r="D464" s="316" t="str">
        <f t="shared" si="22"/>
        <v>2169</v>
      </c>
      <c r="E464" s="316" t="s">
        <v>3185</v>
      </c>
      <c r="F464" s="316" t="s">
        <v>6239</v>
      </c>
      <c r="G464" s="333" t="s">
        <v>7166</v>
      </c>
      <c r="H464" s="333" t="s">
        <v>6618</v>
      </c>
      <c r="I464" s="316" t="str">
        <f t="shared" si="23"/>
        <v>INSERT INTO UPK_TEST.upk_k60.k60_press_buno_link (buno_id, k60_buno_id, created_date, created_tantou_id) VALUES (2169, 1624, GETDATE(), 999);</v>
      </c>
    </row>
    <row r="465" spans="1:9">
      <c r="A465" s="316" t="s">
        <v>593</v>
      </c>
      <c r="B465" s="328" t="str">
        <f t="shared" si="21"/>
        <v>1686</v>
      </c>
      <c r="C465" s="316" t="s">
        <v>1612</v>
      </c>
      <c r="D465" s="316" t="str">
        <f t="shared" si="22"/>
        <v>2170</v>
      </c>
      <c r="E465" s="316" t="s">
        <v>640</v>
      </c>
      <c r="F465" s="316" t="s">
        <v>6240</v>
      </c>
      <c r="G465" s="333" t="s">
        <v>1612</v>
      </c>
      <c r="H465" s="333" t="s">
        <v>6619</v>
      </c>
      <c r="I465" s="316" t="str">
        <f t="shared" si="23"/>
        <v>INSERT INTO UPK_TEST.upk_k60.k60_press_buno_link (buno_id, k60_buno_id, created_date, created_tantou_id) VALUES (2170, 1686, GETDATE(), 999);</v>
      </c>
    </row>
    <row r="466" spans="1:9">
      <c r="A466" s="316" t="s">
        <v>594</v>
      </c>
      <c r="B466" s="328" t="str">
        <f t="shared" si="21"/>
        <v>1687</v>
      </c>
      <c r="C466" s="316" t="s">
        <v>1613</v>
      </c>
      <c r="D466" s="316" t="str">
        <f t="shared" si="22"/>
        <v>2171</v>
      </c>
      <c r="E466" s="316" t="s">
        <v>641</v>
      </c>
      <c r="F466" s="316" t="s">
        <v>6241</v>
      </c>
      <c r="G466" s="333" t="s">
        <v>1613</v>
      </c>
      <c r="H466" s="333" t="s">
        <v>6620</v>
      </c>
      <c r="I466" s="316" t="str">
        <f t="shared" si="23"/>
        <v>INSERT INTO UPK_TEST.upk_k60.k60_press_buno_link (buno_id, k60_buno_id, created_date, created_tantou_id) VALUES (2171, 1687, GETDATE(), 999);</v>
      </c>
    </row>
    <row r="467" spans="1:9">
      <c r="A467" s="316" t="s">
        <v>595</v>
      </c>
      <c r="B467" s="328" t="str">
        <f t="shared" si="21"/>
        <v>1688</v>
      </c>
      <c r="C467" s="316" t="s">
        <v>1615</v>
      </c>
      <c r="D467" s="316" t="str">
        <f t="shared" si="22"/>
        <v>2172</v>
      </c>
      <c r="E467" s="316" t="s">
        <v>642</v>
      </c>
      <c r="F467" s="316" t="s">
        <v>6242</v>
      </c>
      <c r="G467" s="333" t="s">
        <v>1615</v>
      </c>
      <c r="H467" s="333" t="s">
        <v>6621</v>
      </c>
      <c r="I467" s="316" t="str">
        <f t="shared" si="23"/>
        <v>INSERT INTO UPK_TEST.upk_k60.k60_press_buno_link (buno_id, k60_buno_id, created_date, created_tantou_id) VALUES (2172, 1688, GETDATE(), 999);</v>
      </c>
    </row>
    <row r="468" spans="1:9">
      <c r="A468" s="316" t="s">
        <v>596</v>
      </c>
      <c r="B468" s="328" t="str">
        <f t="shared" si="21"/>
        <v>1689</v>
      </c>
      <c r="C468" s="316" t="s">
        <v>1616</v>
      </c>
      <c r="D468" s="316" t="str">
        <f t="shared" si="22"/>
        <v>2173</v>
      </c>
      <c r="E468" s="316" t="s">
        <v>643</v>
      </c>
      <c r="F468" s="316" t="s">
        <v>6243</v>
      </c>
      <c r="G468" s="333" t="s">
        <v>1616</v>
      </c>
      <c r="H468" s="333" t="s">
        <v>6622</v>
      </c>
      <c r="I468" s="316" t="str">
        <f t="shared" si="23"/>
        <v>INSERT INTO UPK_TEST.upk_k60.k60_press_buno_link (buno_id, k60_buno_id, created_date, created_tantou_id) VALUES (2173, 1689, GETDATE(), 999);</v>
      </c>
    </row>
    <row r="469" spans="1:9">
      <c r="A469" s="316" t="s">
        <v>597</v>
      </c>
      <c r="B469" s="328" t="str">
        <f t="shared" si="21"/>
        <v>1690</v>
      </c>
      <c r="C469" s="316" t="s">
        <v>1617</v>
      </c>
      <c r="D469" s="316" t="str">
        <f t="shared" si="22"/>
        <v>2174</v>
      </c>
      <c r="E469" s="316" t="s">
        <v>3190</v>
      </c>
      <c r="F469" s="316" t="s">
        <v>6244</v>
      </c>
      <c r="G469" s="333" t="s">
        <v>1617</v>
      </c>
      <c r="H469" s="333" t="s">
        <v>6623</v>
      </c>
      <c r="I469" s="316" t="str">
        <f t="shared" si="23"/>
        <v>INSERT INTO UPK_TEST.upk_k60.k60_press_buno_link (buno_id, k60_buno_id, created_date, created_tantou_id) VALUES (2174, 1690, GETDATE(), 999);</v>
      </c>
    </row>
    <row r="470" spans="1:9">
      <c r="A470" s="316" t="s">
        <v>598</v>
      </c>
      <c r="B470" s="328" t="str">
        <f t="shared" si="21"/>
        <v>1691</v>
      </c>
      <c r="C470" s="316" t="s">
        <v>1619</v>
      </c>
      <c r="D470" s="316" t="str">
        <f t="shared" si="22"/>
        <v>2175</v>
      </c>
      <c r="E470" s="316" t="s">
        <v>644</v>
      </c>
      <c r="F470" s="316" t="s">
        <v>6245</v>
      </c>
      <c r="G470" s="333" t="s">
        <v>1619</v>
      </c>
      <c r="H470" s="333" t="s">
        <v>6624</v>
      </c>
      <c r="I470" s="316" t="str">
        <f t="shared" si="23"/>
        <v>INSERT INTO UPK_TEST.upk_k60.k60_press_buno_link (buno_id, k60_buno_id, created_date, created_tantou_id) VALUES (2175, 1691, GETDATE(), 999);</v>
      </c>
    </row>
    <row r="471" spans="1:9">
      <c r="A471" s="316" t="s">
        <v>607</v>
      </c>
      <c r="B471" s="328" t="str">
        <f t="shared" si="21"/>
        <v>1704</v>
      </c>
      <c r="C471" s="316" t="s">
        <v>1622</v>
      </c>
      <c r="D471" s="316" t="str">
        <f t="shared" si="22"/>
        <v>2176</v>
      </c>
      <c r="E471" s="316" t="s">
        <v>645</v>
      </c>
      <c r="F471" s="316" t="s">
        <v>6246</v>
      </c>
      <c r="G471" s="333" t="s">
        <v>1622</v>
      </c>
      <c r="H471" s="333" t="s">
        <v>6625</v>
      </c>
      <c r="I471" s="316" t="str">
        <f t="shared" si="23"/>
        <v>INSERT INTO UPK_TEST.upk_k60.k60_press_buno_link (buno_id, k60_buno_id, created_date, created_tantou_id) VALUES (2176, 1704, GETDATE(), 999);</v>
      </c>
    </row>
    <row r="472" spans="1:9">
      <c r="A472" s="316" t="s">
        <v>881</v>
      </c>
      <c r="B472" s="328" t="str">
        <f t="shared" si="21"/>
        <v>2106</v>
      </c>
      <c r="C472" s="316" t="s">
        <v>1623</v>
      </c>
      <c r="D472" s="316" t="str">
        <f t="shared" si="22"/>
        <v>2177</v>
      </c>
      <c r="E472" s="316" t="s">
        <v>646</v>
      </c>
      <c r="F472" s="316" t="s">
        <v>6247</v>
      </c>
      <c r="G472" s="333" t="s">
        <v>1623</v>
      </c>
      <c r="H472" s="333" t="s">
        <v>6626</v>
      </c>
      <c r="I472" s="316" t="str">
        <f t="shared" si="23"/>
        <v>INSERT INTO UPK_TEST.upk_k60.k60_press_buno_link (buno_id, k60_buno_id, created_date, created_tantou_id) VALUES (2177, 2106, GETDATE(), 999);</v>
      </c>
    </row>
    <row r="473" spans="1:9">
      <c r="A473" s="316" t="s">
        <v>882</v>
      </c>
      <c r="B473" s="328" t="str">
        <f t="shared" si="21"/>
        <v>2107</v>
      </c>
      <c r="C473" s="316" t="s">
        <v>1624</v>
      </c>
      <c r="D473" s="316" t="str">
        <f t="shared" si="22"/>
        <v>2178</v>
      </c>
      <c r="E473" s="316" t="s">
        <v>647</v>
      </c>
      <c r="F473" s="316" t="s">
        <v>6248</v>
      </c>
      <c r="G473" s="333" t="s">
        <v>1624</v>
      </c>
      <c r="H473" s="333" t="s">
        <v>6627</v>
      </c>
      <c r="I473" s="316" t="str">
        <f t="shared" si="23"/>
        <v>INSERT INTO UPK_TEST.upk_k60.k60_press_buno_link (buno_id, k60_buno_id, created_date, created_tantou_id) VALUES (2178, 2107, GETDATE(), 999);</v>
      </c>
    </row>
    <row r="474" spans="1:9">
      <c r="A474" s="316" t="s">
        <v>568</v>
      </c>
      <c r="B474" s="328" t="str">
        <f t="shared" si="21"/>
        <v>1644</v>
      </c>
      <c r="C474" s="316" t="s">
        <v>7167</v>
      </c>
      <c r="D474" s="316" t="str">
        <f t="shared" si="22"/>
        <v>2179</v>
      </c>
      <c r="E474" s="316" t="s">
        <v>648</v>
      </c>
      <c r="F474" s="316" t="s">
        <v>6249</v>
      </c>
      <c r="G474" s="333" t="s">
        <v>7167</v>
      </c>
      <c r="H474" s="333" t="s">
        <v>6628</v>
      </c>
      <c r="I474" s="316" t="str">
        <f t="shared" si="23"/>
        <v>INSERT INTO UPK_TEST.upk_k60.k60_press_buno_link (buno_id, k60_buno_id, created_date, created_tantou_id) VALUES (2179, 1644, GETDATE(), 999);</v>
      </c>
    </row>
    <row r="475" spans="1:9">
      <c r="A475" s="316" t="s">
        <v>569</v>
      </c>
      <c r="B475" s="328" t="str">
        <f t="shared" si="21"/>
        <v>1645</v>
      </c>
      <c r="C475" s="316" t="s">
        <v>7168</v>
      </c>
      <c r="D475" s="316" t="str">
        <f t="shared" si="22"/>
        <v>2180</v>
      </c>
      <c r="E475" s="316" t="s">
        <v>649</v>
      </c>
      <c r="F475" s="316" t="s">
        <v>6250</v>
      </c>
      <c r="G475" s="333" t="s">
        <v>7168</v>
      </c>
      <c r="H475" s="333" t="s">
        <v>6629</v>
      </c>
      <c r="I475" s="316" t="str">
        <f t="shared" si="23"/>
        <v>INSERT INTO UPK_TEST.upk_k60.k60_press_buno_link (buno_id, k60_buno_id, created_date, created_tantou_id) VALUES (2180, 1645, GETDATE(), 999);</v>
      </c>
    </row>
    <row r="476" spans="1:9">
      <c r="A476" s="316" t="s">
        <v>570</v>
      </c>
      <c r="B476" s="328" t="str">
        <f t="shared" si="21"/>
        <v>1646</v>
      </c>
      <c r="C476" s="316" t="s">
        <v>7169</v>
      </c>
      <c r="D476" s="316" t="str">
        <f t="shared" si="22"/>
        <v>2181</v>
      </c>
      <c r="E476" s="316" t="s">
        <v>650</v>
      </c>
      <c r="F476" s="316" t="s">
        <v>6251</v>
      </c>
      <c r="G476" s="333" t="s">
        <v>7169</v>
      </c>
      <c r="H476" s="333" t="s">
        <v>6630</v>
      </c>
      <c r="I476" s="316" t="str">
        <f t="shared" si="23"/>
        <v>INSERT INTO UPK_TEST.upk_k60.k60_press_buno_link (buno_id, k60_buno_id, created_date, created_tantou_id) VALUES (2181, 1646, GETDATE(), 999);</v>
      </c>
    </row>
    <row r="477" spans="1:9">
      <c r="A477" s="316" t="s">
        <v>535</v>
      </c>
      <c r="B477" s="328" t="str">
        <f t="shared" si="21"/>
        <v>1590</v>
      </c>
      <c r="C477" s="316" t="s">
        <v>7170</v>
      </c>
      <c r="D477" s="316" t="str">
        <f t="shared" si="22"/>
        <v>2182</v>
      </c>
      <c r="E477" s="316" t="s">
        <v>651</v>
      </c>
      <c r="F477" s="316" t="s">
        <v>6252</v>
      </c>
      <c r="G477" s="333" t="s">
        <v>7170</v>
      </c>
      <c r="H477" s="333" t="s">
        <v>6631</v>
      </c>
      <c r="I477" s="316" t="str">
        <f t="shared" si="23"/>
        <v>INSERT INTO UPK_TEST.upk_k60.k60_press_buno_link (buno_id, k60_buno_id, created_date, created_tantou_id) VALUES (2182, 1590, GETDATE(), 999);</v>
      </c>
    </row>
    <row r="478" spans="1:9">
      <c r="A478" s="316" t="s">
        <v>3002</v>
      </c>
      <c r="B478" s="328" t="str">
        <f t="shared" si="21"/>
        <v>1591</v>
      </c>
      <c r="C478" s="316" t="s">
        <v>7171</v>
      </c>
      <c r="D478" s="316" t="str">
        <f t="shared" si="22"/>
        <v>2183</v>
      </c>
      <c r="E478" s="316" t="s">
        <v>3199</v>
      </c>
      <c r="F478" s="316" t="s">
        <v>6253</v>
      </c>
      <c r="G478" s="333" t="s">
        <v>7171</v>
      </c>
      <c r="H478" s="333" t="s">
        <v>6632</v>
      </c>
      <c r="I478" s="316" t="str">
        <f t="shared" si="23"/>
        <v>INSERT INTO UPK_TEST.upk_k60.k60_press_buno_link (buno_id, k60_buno_id, created_date, created_tantou_id) VALUES (2183, 1591, GETDATE(), 999);</v>
      </c>
    </row>
    <row r="479" spans="1:9">
      <c r="A479" s="316" t="s">
        <v>3002</v>
      </c>
      <c r="B479" s="328" t="str">
        <f t="shared" si="21"/>
        <v>1591</v>
      </c>
      <c r="C479" s="316" t="s">
        <v>7172</v>
      </c>
      <c r="D479" s="316" t="str">
        <f t="shared" si="22"/>
        <v>2184</v>
      </c>
      <c r="E479" s="316" t="s">
        <v>3200</v>
      </c>
      <c r="F479" s="316" t="s">
        <v>6254</v>
      </c>
      <c r="G479" s="333" t="s">
        <v>7172</v>
      </c>
      <c r="H479" s="333" t="s">
        <v>6633</v>
      </c>
      <c r="I479" s="316" t="str">
        <f t="shared" si="23"/>
        <v>INSERT INTO UPK_TEST.upk_k60.k60_press_buno_link (buno_id, k60_buno_id, created_date, created_tantou_id) VALUES (2184, 1591, GETDATE(), 999);</v>
      </c>
    </row>
    <row r="480" spans="1:9">
      <c r="A480" s="316" t="s">
        <v>638</v>
      </c>
      <c r="B480" s="328" t="str">
        <f t="shared" si="21"/>
        <v>1745</v>
      </c>
      <c r="C480" s="316" t="s">
        <v>7173</v>
      </c>
      <c r="D480" s="316" t="str">
        <f t="shared" si="22"/>
        <v>2185</v>
      </c>
      <c r="E480" s="316" t="s">
        <v>3201</v>
      </c>
      <c r="F480" s="316" t="s">
        <v>6255</v>
      </c>
      <c r="G480" s="333" t="s">
        <v>7173</v>
      </c>
      <c r="H480" s="333" t="s">
        <v>6634</v>
      </c>
      <c r="I480" s="316" t="str">
        <f t="shared" si="23"/>
        <v>INSERT INTO UPK_TEST.upk_k60.k60_press_buno_link (buno_id, k60_buno_id, created_date, created_tantou_id) VALUES (2185, 1745, GETDATE(), 999);</v>
      </c>
    </row>
    <row r="481" spans="1:9">
      <c r="A481" s="316" t="s">
        <v>733</v>
      </c>
      <c r="B481" s="328" t="str">
        <f t="shared" si="21"/>
        <v>1881</v>
      </c>
      <c r="C481" s="316" t="s">
        <v>1625</v>
      </c>
      <c r="D481" s="316" t="str">
        <f t="shared" si="22"/>
        <v>2186</v>
      </c>
      <c r="E481" s="316" t="s">
        <v>3202</v>
      </c>
      <c r="F481" s="316" t="s">
        <v>6256</v>
      </c>
      <c r="G481" s="333" t="s">
        <v>1625</v>
      </c>
      <c r="H481" s="333" t="s">
        <v>6635</v>
      </c>
      <c r="I481" s="316" t="str">
        <f t="shared" si="23"/>
        <v>INSERT INTO UPK_TEST.upk_k60.k60_press_buno_link (buno_id, k60_buno_id, created_date, created_tantou_id) VALUES (2186, 1881, GETDATE(), 999);</v>
      </c>
    </row>
    <row r="482" spans="1:9">
      <c r="A482" s="316" t="s">
        <v>885</v>
      </c>
      <c r="B482" s="328" t="str">
        <f t="shared" si="21"/>
        <v>2115</v>
      </c>
      <c r="C482" s="316" t="s">
        <v>1626</v>
      </c>
      <c r="D482" s="316" t="str">
        <f t="shared" si="22"/>
        <v>2187</v>
      </c>
      <c r="E482" s="316" t="s">
        <v>3203</v>
      </c>
      <c r="F482" s="316" t="s">
        <v>6257</v>
      </c>
      <c r="G482" s="333" t="s">
        <v>1626</v>
      </c>
      <c r="H482" s="333" t="s">
        <v>6636</v>
      </c>
      <c r="I482" s="316" t="str">
        <f t="shared" si="23"/>
        <v>INSERT INTO UPK_TEST.upk_k60.k60_press_buno_link (buno_id, k60_buno_id, created_date, created_tantou_id) VALUES (2187, 2115, GETDATE(), 999);</v>
      </c>
    </row>
    <row r="483" spans="1:9">
      <c r="A483" s="316" t="s">
        <v>654</v>
      </c>
      <c r="B483" s="328" t="str">
        <f t="shared" si="21"/>
        <v>1773</v>
      </c>
      <c r="C483" s="316" t="s">
        <v>1627</v>
      </c>
      <c r="D483" s="316" t="str">
        <f t="shared" si="22"/>
        <v>2188</v>
      </c>
      <c r="E483" s="316" t="s">
        <v>3204</v>
      </c>
      <c r="F483" s="316" t="s">
        <v>6258</v>
      </c>
      <c r="G483" s="333" t="s">
        <v>1627</v>
      </c>
      <c r="H483" s="333" t="s">
        <v>6637</v>
      </c>
      <c r="I483" s="316" t="str">
        <f t="shared" si="23"/>
        <v>INSERT INTO UPK_TEST.upk_k60.k60_press_buno_link (buno_id, k60_buno_id, created_date, created_tantou_id) VALUES (2188, 1773, GETDATE(), 999);</v>
      </c>
    </row>
    <row r="484" spans="1:9">
      <c r="A484" s="316" t="s">
        <v>657</v>
      </c>
      <c r="B484" s="328" t="str">
        <f t="shared" si="21"/>
        <v>1777</v>
      </c>
      <c r="C484" s="316" t="s">
        <v>1628</v>
      </c>
      <c r="D484" s="316" t="str">
        <f t="shared" si="22"/>
        <v>2189</v>
      </c>
      <c r="E484" s="316" t="s">
        <v>652</v>
      </c>
      <c r="F484" s="316" t="s">
        <v>6259</v>
      </c>
      <c r="G484" s="333" t="s">
        <v>1628</v>
      </c>
      <c r="H484" s="333" t="s">
        <v>6638</v>
      </c>
      <c r="I484" s="316" t="str">
        <f t="shared" si="23"/>
        <v>INSERT INTO UPK_TEST.upk_k60.k60_press_buno_link (buno_id, k60_buno_id, created_date, created_tantou_id) VALUES (2189, 1777, GETDATE(), 999);</v>
      </c>
    </row>
    <row r="485" spans="1:9">
      <c r="A485" s="316" t="s">
        <v>536</v>
      </c>
      <c r="B485" s="328" t="str">
        <f t="shared" si="21"/>
        <v>1592</v>
      </c>
      <c r="C485" s="316" t="s">
        <v>7174</v>
      </c>
      <c r="D485" s="316" t="str">
        <f t="shared" si="22"/>
        <v>2190</v>
      </c>
      <c r="E485" s="316" t="s">
        <v>653</v>
      </c>
      <c r="F485" s="316" t="s">
        <v>6260</v>
      </c>
      <c r="G485" s="333" t="s">
        <v>7174</v>
      </c>
      <c r="H485" s="333" t="s">
        <v>6639</v>
      </c>
      <c r="I485" s="316" t="str">
        <f t="shared" si="23"/>
        <v>INSERT INTO UPK_TEST.upk_k60.k60_press_buno_link (buno_id, k60_buno_id, created_date, created_tantou_id) VALUES (2190, 1592, GETDATE(), 999);</v>
      </c>
    </row>
    <row r="486" spans="1:9">
      <c r="A486" s="316" t="s">
        <v>874</v>
      </c>
      <c r="B486" s="328" t="str">
        <f t="shared" si="21"/>
        <v>2096</v>
      </c>
      <c r="C486" s="316" t="s">
        <v>7175</v>
      </c>
      <c r="D486" s="316" t="str">
        <f t="shared" si="22"/>
        <v>2191</v>
      </c>
      <c r="E486" s="316" t="s">
        <v>654</v>
      </c>
      <c r="F486" s="316" t="s">
        <v>6261</v>
      </c>
      <c r="G486" s="333" t="s">
        <v>7175</v>
      </c>
      <c r="H486" s="333" t="s">
        <v>6640</v>
      </c>
      <c r="I486" s="316" t="str">
        <f t="shared" si="23"/>
        <v>INSERT INTO UPK_TEST.upk_k60.k60_press_buno_link (buno_id, k60_buno_id, created_date, created_tantou_id) VALUES (2191, 2096, GETDATE(), 999);</v>
      </c>
    </row>
    <row r="487" spans="1:9">
      <c r="A487" s="316" t="s">
        <v>889</v>
      </c>
      <c r="B487" s="328" t="str">
        <f t="shared" si="21"/>
        <v>2119</v>
      </c>
      <c r="C487" s="316" t="s">
        <v>1629</v>
      </c>
      <c r="D487" s="316" t="str">
        <f t="shared" si="22"/>
        <v>2192</v>
      </c>
      <c r="E487" s="316" t="s">
        <v>5587</v>
      </c>
      <c r="F487" s="316" t="s">
        <v>6262</v>
      </c>
      <c r="G487" s="333" t="s">
        <v>1629</v>
      </c>
      <c r="H487" s="333" t="s">
        <v>6641</v>
      </c>
      <c r="I487" s="316" t="str">
        <f t="shared" si="23"/>
        <v>INSERT INTO UPK_TEST.upk_k60.k60_press_buno_link (buno_id, k60_buno_id, created_date, created_tantou_id) VALUES (2192, 2119, GETDATE(), 999);</v>
      </c>
    </row>
    <row r="488" spans="1:9">
      <c r="A488" s="316" t="s">
        <v>875</v>
      </c>
      <c r="B488" s="328" t="str">
        <f t="shared" si="21"/>
        <v>2097</v>
      </c>
      <c r="C488" s="316" t="s">
        <v>7176</v>
      </c>
      <c r="D488" s="316" t="str">
        <f t="shared" si="22"/>
        <v>2193</v>
      </c>
      <c r="E488" s="316" t="s">
        <v>655</v>
      </c>
      <c r="F488" s="316" t="s">
        <v>6263</v>
      </c>
      <c r="G488" s="333" t="s">
        <v>7176</v>
      </c>
      <c r="H488" s="333" t="s">
        <v>6642</v>
      </c>
      <c r="I488" s="316" t="str">
        <f t="shared" si="23"/>
        <v>INSERT INTO UPK_TEST.upk_k60.k60_press_buno_link (buno_id, k60_buno_id, created_date, created_tantou_id) VALUES (2193, 2097, GETDATE(), 999);</v>
      </c>
    </row>
    <row r="489" spans="1:9">
      <c r="A489" s="316" t="s">
        <v>890</v>
      </c>
      <c r="B489" s="328" t="str">
        <f t="shared" si="21"/>
        <v>2120</v>
      </c>
      <c r="C489" s="316" t="s">
        <v>1631</v>
      </c>
      <c r="D489" s="316" t="str">
        <f t="shared" si="22"/>
        <v>2194</v>
      </c>
      <c r="E489" s="316" t="s">
        <v>656</v>
      </c>
      <c r="F489" s="316" t="s">
        <v>6264</v>
      </c>
      <c r="G489" s="333" t="s">
        <v>1631</v>
      </c>
      <c r="H489" s="333" t="s">
        <v>6643</v>
      </c>
      <c r="I489" s="316" t="str">
        <f t="shared" si="23"/>
        <v>INSERT INTO UPK_TEST.upk_k60.k60_press_buno_link (buno_id, k60_buno_id, created_date, created_tantou_id) VALUES (2194, 2120, GETDATE(), 999);</v>
      </c>
    </row>
    <row r="490" spans="1:9">
      <c r="A490" s="316" t="s">
        <v>537</v>
      </c>
      <c r="B490" s="328" t="str">
        <f t="shared" si="21"/>
        <v>1593</v>
      </c>
      <c r="C490" s="316" t="s">
        <v>7177</v>
      </c>
      <c r="D490" s="316" t="str">
        <f t="shared" si="22"/>
        <v>2195</v>
      </c>
      <c r="E490" s="316" t="s">
        <v>657</v>
      </c>
      <c r="F490" s="316" t="s">
        <v>6265</v>
      </c>
      <c r="G490" s="333" t="s">
        <v>7177</v>
      </c>
      <c r="H490" s="333" t="s">
        <v>6644</v>
      </c>
      <c r="I490" s="316" t="str">
        <f t="shared" si="23"/>
        <v>INSERT INTO UPK_TEST.upk_k60.k60_press_buno_link (buno_id, k60_buno_id, created_date, created_tantou_id) VALUES (2195, 1593, GETDATE(), 999);</v>
      </c>
    </row>
    <row r="491" spans="1:9">
      <c r="A491" s="316" t="s">
        <v>639</v>
      </c>
      <c r="B491" s="328" t="str">
        <f t="shared" si="21"/>
        <v>1746</v>
      </c>
      <c r="C491" s="316" t="s">
        <v>7178</v>
      </c>
      <c r="D491" s="316" t="str">
        <f t="shared" si="22"/>
        <v>2196</v>
      </c>
      <c r="E491" s="316" t="s">
        <v>658</v>
      </c>
      <c r="F491" s="316" t="s">
        <v>6266</v>
      </c>
      <c r="G491" s="333" t="s">
        <v>7178</v>
      </c>
      <c r="H491" s="333" t="s">
        <v>6645</v>
      </c>
      <c r="I491" s="316" t="str">
        <f t="shared" si="23"/>
        <v>INSERT INTO UPK_TEST.upk_k60.k60_press_buno_link (buno_id, k60_buno_id, created_date, created_tantou_id) VALUES (2196, 1746, GETDATE(), 999);</v>
      </c>
    </row>
    <row r="492" spans="1:9">
      <c r="A492" s="316" t="s">
        <v>609</v>
      </c>
      <c r="B492" s="328" t="str">
        <f t="shared" si="21"/>
        <v>1709</v>
      </c>
      <c r="C492" s="316" t="s">
        <v>1636</v>
      </c>
      <c r="D492" s="316" t="str">
        <f t="shared" si="22"/>
        <v>2197</v>
      </c>
      <c r="E492" s="316" t="s">
        <v>659</v>
      </c>
      <c r="F492" s="316" t="s">
        <v>6267</v>
      </c>
      <c r="G492" s="333" t="s">
        <v>1636</v>
      </c>
      <c r="H492" s="333" t="s">
        <v>6646</v>
      </c>
      <c r="I492" s="316" t="str">
        <f t="shared" si="23"/>
        <v>INSERT INTO UPK_TEST.upk_k60.k60_press_buno_link (buno_id, k60_buno_id, created_date, created_tantou_id) VALUES (2197, 1709, GETDATE(), 999);</v>
      </c>
    </row>
    <row r="493" spans="1:9">
      <c r="A493" s="316" t="s">
        <v>610</v>
      </c>
      <c r="B493" s="328" t="str">
        <f t="shared" si="21"/>
        <v>1710</v>
      </c>
      <c r="C493" s="316" t="s">
        <v>1637</v>
      </c>
      <c r="D493" s="316" t="str">
        <f t="shared" si="22"/>
        <v>2198</v>
      </c>
      <c r="E493" s="316" t="s">
        <v>5588</v>
      </c>
      <c r="F493" s="316" t="s">
        <v>6268</v>
      </c>
      <c r="G493" s="333" t="s">
        <v>1637</v>
      </c>
      <c r="H493" s="333" t="s">
        <v>6647</v>
      </c>
      <c r="I493" s="316" t="str">
        <f t="shared" si="23"/>
        <v>INSERT INTO UPK_TEST.upk_k60.k60_press_buno_link (buno_id, k60_buno_id, created_date, created_tantou_id) VALUES (2198, 1710, GETDATE(), 999);</v>
      </c>
    </row>
    <row r="494" spans="1:9">
      <c r="A494" s="316" t="s">
        <v>611</v>
      </c>
      <c r="B494" s="328" t="str">
        <f t="shared" si="21"/>
        <v>1711</v>
      </c>
      <c r="C494" s="316" t="s">
        <v>1638</v>
      </c>
      <c r="D494" s="316" t="str">
        <f t="shared" si="22"/>
        <v>2199</v>
      </c>
      <c r="E494" s="316" t="s">
        <v>5589</v>
      </c>
      <c r="F494" s="316" t="s">
        <v>6269</v>
      </c>
      <c r="G494" s="333" t="s">
        <v>1638</v>
      </c>
      <c r="H494" s="333" t="s">
        <v>6648</v>
      </c>
      <c r="I494" s="316" t="str">
        <f t="shared" si="23"/>
        <v>INSERT INTO UPK_TEST.upk_k60.k60_press_buno_link (buno_id, k60_buno_id, created_date, created_tantou_id) VALUES (2199, 1711, GETDATE(), 999);</v>
      </c>
    </row>
    <row r="495" spans="1:9">
      <c r="A495" s="316" t="s">
        <v>612</v>
      </c>
      <c r="B495" s="328" t="str">
        <f t="shared" si="21"/>
        <v>1712</v>
      </c>
      <c r="C495" s="316" t="s">
        <v>1639</v>
      </c>
      <c r="D495" s="316" t="str">
        <f t="shared" si="22"/>
        <v>2200</v>
      </c>
      <c r="E495" s="316" t="s">
        <v>660</v>
      </c>
      <c r="F495" s="316" t="s">
        <v>6270</v>
      </c>
      <c r="G495" s="333" t="s">
        <v>1639</v>
      </c>
      <c r="H495" s="333" t="s">
        <v>6649</v>
      </c>
      <c r="I495" s="316" t="str">
        <f t="shared" si="23"/>
        <v>INSERT INTO UPK_TEST.upk_k60.k60_press_buno_link (buno_id, k60_buno_id, created_date, created_tantou_id) VALUES (2200, 1712, GETDATE(), 999);</v>
      </c>
    </row>
    <row r="496" spans="1:9">
      <c r="A496" s="316" t="s">
        <v>613</v>
      </c>
      <c r="B496" s="328" t="str">
        <f t="shared" si="21"/>
        <v>1713</v>
      </c>
      <c r="C496" s="316" t="s">
        <v>1640</v>
      </c>
      <c r="D496" s="316" t="str">
        <f t="shared" si="22"/>
        <v>2201</v>
      </c>
      <c r="E496" s="316" t="s">
        <v>661</v>
      </c>
      <c r="F496" s="316" t="s">
        <v>6271</v>
      </c>
      <c r="G496" s="333" t="s">
        <v>1640</v>
      </c>
      <c r="H496" s="333" t="s">
        <v>6650</v>
      </c>
      <c r="I496" s="316" t="str">
        <f t="shared" si="23"/>
        <v>INSERT INTO UPK_TEST.upk_k60.k60_press_buno_link (buno_id, k60_buno_id, created_date, created_tantou_id) VALUES (2201, 1713, GETDATE(), 999);</v>
      </c>
    </row>
    <row r="497" spans="1:9">
      <c r="A497" s="316" t="s">
        <v>614</v>
      </c>
      <c r="B497" s="328" t="str">
        <f t="shared" si="21"/>
        <v>1714</v>
      </c>
      <c r="C497" s="316" t="s">
        <v>1641</v>
      </c>
      <c r="D497" s="316" t="str">
        <f t="shared" si="22"/>
        <v>2202</v>
      </c>
      <c r="E497" s="316" t="s">
        <v>5590</v>
      </c>
      <c r="F497" s="316" t="s">
        <v>6272</v>
      </c>
      <c r="G497" s="333" t="s">
        <v>1641</v>
      </c>
      <c r="H497" s="333" t="s">
        <v>6651</v>
      </c>
      <c r="I497" s="316" t="str">
        <f t="shared" si="23"/>
        <v>INSERT INTO UPK_TEST.upk_k60.k60_press_buno_link (buno_id, k60_buno_id, created_date, created_tantou_id) VALUES (2202, 1714, GETDATE(), 999);</v>
      </c>
    </row>
    <row r="498" spans="1:9">
      <c r="A498" s="316" t="s">
        <v>5611</v>
      </c>
      <c r="B498" s="328" t="str">
        <f t="shared" si="21"/>
        <v>1846</v>
      </c>
      <c r="C498" s="316" t="s">
        <v>7179</v>
      </c>
      <c r="D498" s="316" t="str">
        <f t="shared" si="22"/>
        <v>2203</v>
      </c>
      <c r="E498" s="316" t="s">
        <v>662</v>
      </c>
      <c r="F498" s="316" t="s">
        <v>6273</v>
      </c>
      <c r="G498" s="333" t="s">
        <v>7179</v>
      </c>
      <c r="H498" s="333" t="s">
        <v>6652</v>
      </c>
      <c r="I498" s="316" t="str">
        <f t="shared" si="23"/>
        <v>INSERT INTO UPK_TEST.upk_k60.k60_press_buno_link (buno_id, k60_buno_id, created_date, created_tantou_id) VALUES (2203, 1846, GETDATE(), 999);</v>
      </c>
    </row>
    <row r="499" spans="1:9">
      <c r="A499" s="316" t="s">
        <v>5611</v>
      </c>
      <c r="B499" s="328" t="str">
        <f t="shared" si="21"/>
        <v>1846</v>
      </c>
      <c r="C499" s="316" t="s">
        <v>7180</v>
      </c>
      <c r="D499" s="316" t="str">
        <f t="shared" si="22"/>
        <v>2204</v>
      </c>
      <c r="E499" s="316" t="s">
        <v>5591</v>
      </c>
      <c r="F499" s="316" t="s">
        <v>6274</v>
      </c>
      <c r="G499" s="333" t="s">
        <v>7180</v>
      </c>
      <c r="H499" s="333" t="s">
        <v>6653</v>
      </c>
      <c r="I499" s="316" t="str">
        <f t="shared" si="23"/>
        <v>INSERT INTO UPK_TEST.upk_k60.k60_press_buno_link (buno_id, k60_buno_id, created_date, created_tantou_id) VALUES (2204, 1846, GETDATE(), 999);</v>
      </c>
    </row>
    <row r="500" spans="1:9">
      <c r="A500" s="316" t="s">
        <v>1225</v>
      </c>
      <c r="B500" s="328">
        <f t="shared" si="21"/>
        <v>2549</v>
      </c>
      <c r="C500" s="316" t="s">
        <v>7181</v>
      </c>
      <c r="D500" s="316" t="str">
        <f t="shared" si="22"/>
        <v>2205</v>
      </c>
      <c r="E500" s="316" t="s">
        <v>5592</v>
      </c>
      <c r="F500" s="316" t="s">
        <v>6275</v>
      </c>
      <c r="G500" s="333" t="s">
        <v>7181</v>
      </c>
      <c r="H500" s="333" t="s">
        <v>6654</v>
      </c>
      <c r="I500" s="316" t="str">
        <f t="shared" si="23"/>
        <v>INSERT INTO UPK_TEST.upk_k60.k60_press_buno_link (buno_id, k60_buno_id, created_date, created_tantou_id) VALUES (2205, 2549, GETDATE(), 999);</v>
      </c>
    </row>
    <row r="501" spans="1:9">
      <c r="A501" s="316" t="s">
        <v>538</v>
      </c>
      <c r="B501" s="328" t="str">
        <f t="shared" si="21"/>
        <v>1594</v>
      </c>
      <c r="C501" s="316" t="s">
        <v>7182</v>
      </c>
      <c r="D501" s="316" t="str">
        <f t="shared" si="22"/>
        <v>2206</v>
      </c>
      <c r="E501" s="316" t="s">
        <v>5593</v>
      </c>
      <c r="F501" s="316" t="s">
        <v>6276</v>
      </c>
      <c r="G501" s="333" t="s">
        <v>7182</v>
      </c>
      <c r="H501" s="333" t="s">
        <v>6655</v>
      </c>
      <c r="I501" s="316" t="str">
        <f t="shared" si="23"/>
        <v>INSERT INTO UPK_TEST.upk_k60.k60_press_buno_link (buno_id, k60_buno_id, created_date, created_tantou_id) VALUES (2206, 1594, GETDATE(), 999);</v>
      </c>
    </row>
    <row r="502" spans="1:9">
      <c r="A502" s="316" t="s">
        <v>686</v>
      </c>
      <c r="B502" s="328" t="str">
        <f t="shared" si="21"/>
        <v>1830</v>
      </c>
      <c r="C502" s="316" t="s">
        <v>7183</v>
      </c>
      <c r="D502" s="316" t="str">
        <f t="shared" si="22"/>
        <v>2207</v>
      </c>
      <c r="E502" s="316" t="s">
        <v>663</v>
      </c>
      <c r="F502" s="316" t="s">
        <v>6277</v>
      </c>
      <c r="G502" s="333" t="s">
        <v>7183</v>
      </c>
      <c r="H502" s="333" t="s">
        <v>6656</v>
      </c>
      <c r="I502" s="316" t="str">
        <f t="shared" si="23"/>
        <v>INSERT INTO UPK_TEST.upk_k60.k60_press_buno_link (buno_id, k60_buno_id, created_date, created_tantou_id) VALUES (2207, 1830, GETDATE(), 999);</v>
      </c>
    </row>
    <row r="503" spans="1:9">
      <c r="A503" s="316" t="s">
        <v>719</v>
      </c>
      <c r="B503" s="328" t="str">
        <f t="shared" si="21"/>
        <v>1865</v>
      </c>
      <c r="C503" s="316" t="s">
        <v>192</v>
      </c>
      <c r="D503" s="316" t="str">
        <f t="shared" si="22"/>
        <v>2208</v>
      </c>
      <c r="E503" s="316" t="s">
        <v>664</v>
      </c>
      <c r="F503" s="316" t="s">
        <v>6278</v>
      </c>
      <c r="G503" s="333" t="s">
        <v>192</v>
      </c>
      <c r="H503" s="333" t="s">
        <v>6657</v>
      </c>
      <c r="I503" s="316" t="str">
        <f t="shared" si="23"/>
        <v>INSERT INTO UPK_TEST.upk_k60.k60_press_buno_link (buno_id, k60_buno_id, created_date, created_tantou_id) VALUES (2208, 1865, GETDATE(), 999);</v>
      </c>
    </row>
    <row r="504" spans="1:9">
      <c r="A504" s="316" t="s">
        <v>539</v>
      </c>
      <c r="B504" s="328" t="str">
        <f t="shared" si="21"/>
        <v>1595</v>
      </c>
      <c r="C504" s="316" t="s">
        <v>7184</v>
      </c>
      <c r="D504" s="316" t="str">
        <f t="shared" si="22"/>
        <v>2209</v>
      </c>
      <c r="E504" s="316" t="s">
        <v>5594</v>
      </c>
      <c r="F504" s="316" t="s">
        <v>6279</v>
      </c>
      <c r="G504" s="333" t="s">
        <v>7184</v>
      </c>
      <c r="H504" s="333" t="s">
        <v>6658</v>
      </c>
      <c r="I504" s="316" t="str">
        <f t="shared" si="23"/>
        <v>INSERT INTO UPK_TEST.upk_k60.k60_press_buno_link (buno_id, k60_buno_id, created_date, created_tantou_id) VALUES (2209, 1595, GETDATE(), 999);</v>
      </c>
    </row>
    <row r="505" spans="1:9">
      <c r="A505" s="316" t="s">
        <v>1201</v>
      </c>
      <c r="B505" s="328" t="str">
        <f t="shared" si="21"/>
        <v>2520</v>
      </c>
      <c r="C505" s="316" t="s">
        <v>7185</v>
      </c>
      <c r="D505" s="316" t="str">
        <f t="shared" si="22"/>
        <v>2210</v>
      </c>
      <c r="E505" s="316" t="s">
        <v>5595</v>
      </c>
      <c r="F505" s="316" t="s">
        <v>6280</v>
      </c>
      <c r="G505" s="333" t="s">
        <v>7185</v>
      </c>
      <c r="H505" s="333" t="s">
        <v>6659</v>
      </c>
      <c r="I505" s="316" t="str">
        <f t="shared" si="23"/>
        <v>INSERT INTO UPK_TEST.upk_k60.k60_press_buno_link (buno_id, k60_buno_id, created_date, created_tantou_id) VALUES (2210, 2520, GETDATE(), 999);</v>
      </c>
    </row>
    <row r="506" spans="1:9">
      <c r="A506" s="316" t="s">
        <v>687</v>
      </c>
      <c r="B506" s="328" t="str">
        <f t="shared" si="21"/>
        <v>1831</v>
      </c>
      <c r="C506" s="316" t="s">
        <v>7186</v>
      </c>
      <c r="D506" s="316" t="str">
        <f t="shared" si="22"/>
        <v>2211</v>
      </c>
      <c r="E506" s="316" t="s">
        <v>5596</v>
      </c>
      <c r="F506" s="316" t="s">
        <v>6281</v>
      </c>
      <c r="G506" s="333" t="s">
        <v>7186</v>
      </c>
      <c r="H506" s="333" t="s">
        <v>6660</v>
      </c>
      <c r="I506" s="316" t="str">
        <f t="shared" si="23"/>
        <v>INSERT INTO UPK_TEST.upk_k60.k60_press_buno_link (buno_id, k60_buno_id, created_date, created_tantou_id) VALUES (2211, 1831, GETDATE(), 999);</v>
      </c>
    </row>
    <row r="507" spans="1:9">
      <c r="A507" s="316" t="s">
        <v>720</v>
      </c>
      <c r="B507" s="328" t="str">
        <f t="shared" si="21"/>
        <v>1866</v>
      </c>
      <c r="C507" s="316" t="s">
        <v>7187</v>
      </c>
      <c r="D507" s="316" t="str">
        <f t="shared" si="22"/>
        <v>2212</v>
      </c>
      <c r="E507" s="316" t="s">
        <v>665</v>
      </c>
      <c r="F507" s="316" t="s">
        <v>6282</v>
      </c>
      <c r="G507" s="333" t="s">
        <v>7187</v>
      </c>
      <c r="H507" s="333" t="s">
        <v>6661</v>
      </c>
      <c r="I507" s="316" t="str">
        <f t="shared" si="23"/>
        <v>INSERT INTO UPK_TEST.upk_k60.k60_press_buno_link (buno_id, k60_buno_id, created_date, created_tantou_id) VALUES (2212, 1866, GETDATE(), 999);</v>
      </c>
    </row>
    <row r="508" spans="1:9">
      <c r="A508" s="316" t="s">
        <v>721</v>
      </c>
      <c r="B508" s="328" t="str">
        <f t="shared" si="21"/>
        <v>1867</v>
      </c>
      <c r="C508" s="316" t="s">
        <v>204</v>
      </c>
      <c r="D508" s="316" t="str">
        <f t="shared" si="22"/>
        <v>2213</v>
      </c>
      <c r="E508" s="316" t="s">
        <v>5597</v>
      </c>
      <c r="F508" s="316" t="s">
        <v>6283</v>
      </c>
      <c r="G508" s="333" t="s">
        <v>204</v>
      </c>
      <c r="H508" s="333" t="s">
        <v>6662</v>
      </c>
      <c r="I508" s="316" t="str">
        <f t="shared" si="23"/>
        <v>INSERT INTO UPK_TEST.upk_k60.k60_press_buno_link (buno_id, k60_buno_id, created_date, created_tantou_id) VALUES (2213, 1867, GETDATE(), 999);</v>
      </c>
    </row>
    <row r="509" spans="1:9">
      <c r="A509" s="316" t="s">
        <v>615</v>
      </c>
      <c r="B509" s="328" t="str">
        <f t="shared" si="21"/>
        <v>1715</v>
      </c>
      <c r="C509" s="316" t="s">
        <v>1643</v>
      </c>
      <c r="D509" s="316" t="str">
        <f t="shared" si="22"/>
        <v>2214</v>
      </c>
      <c r="E509" s="316" t="s">
        <v>5598</v>
      </c>
      <c r="F509" s="316" t="s">
        <v>6284</v>
      </c>
      <c r="G509" s="333" t="s">
        <v>1643</v>
      </c>
      <c r="H509" s="333" t="s">
        <v>6663</v>
      </c>
      <c r="I509" s="316" t="str">
        <f t="shared" si="23"/>
        <v>INSERT INTO UPK_TEST.upk_k60.k60_press_buno_link (buno_id, k60_buno_id, created_date, created_tantou_id) VALUES (2214, 1715, GETDATE(), 999);</v>
      </c>
    </row>
    <row r="510" spans="1:9">
      <c r="A510" s="316" t="s">
        <v>1164</v>
      </c>
      <c r="B510" s="328" t="str">
        <f t="shared" si="21"/>
        <v>2460</v>
      </c>
      <c r="C510" s="316" t="s">
        <v>1645</v>
      </c>
      <c r="D510" s="316" t="str">
        <f t="shared" si="22"/>
        <v>2215</v>
      </c>
      <c r="E510" s="316" t="s">
        <v>5599</v>
      </c>
      <c r="F510" s="316" t="s">
        <v>6285</v>
      </c>
      <c r="G510" s="333" t="s">
        <v>1645</v>
      </c>
      <c r="H510" s="333" t="s">
        <v>6664</v>
      </c>
      <c r="I510" s="316" t="str">
        <f t="shared" si="23"/>
        <v>INSERT INTO UPK_TEST.upk_k60.k60_press_buno_link (buno_id, k60_buno_id, created_date, created_tantou_id) VALUES (2215, 2460, GETDATE(), 999);</v>
      </c>
    </row>
    <row r="511" spans="1:9">
      <c r="A511" s="316" t="s">
        <v>1165</v>
      </c>
      <c r="B511" s="328" t="str">
        <f t="shared" si="21"/>
        <v>2461</v>
      </c>
      <c r="C511" s="316" t="s">
        <v>1647</v>
      </c>
      <c r="D511" s="316" t="str">
        <f t="shared" si="22"/>
        <v>2216</v>
      </c>
      <c r="E511" s="316" t="s">
        <v>3237</v>
      </c>
      <c r="F511" s="316" t="s">
        <v>6286</v>
      </c>
      <c r="G511" s="333" t="s">
        <v>1647</v>
      </c>
      <c r="H511" s="333" t="s">
        <v>6665</v>
      </c>
      <c r="I511" s="316" t="str">
        <f t="shared" si="23"/>
        <v>INSERT INTO UPK_TEST.upk_k60.k60_press_buno_link (buno_id, k60_buno_id, created_date, created_tantou_id) VALUES (2216, 2461, GETDATE(), 999);</v>
      </c>
    </row>
    <row r="512" spans="1:9">
      <c r="A512" s="316" t="s">
        <v>1166</v>
      </c>
      <c r="B512" s="328" t="str">
        <f t="shared" si="21"/>
        <v>2462</v>
      </c>
      <c r="C512" s="316" t="s">
        <v>1648</v>
      </c>
      <c r="D512" s="316" t="str">
        <f t="shared" si="22"/>
        <v>2217</v>
      </c>
      <c r="E512" s="316" t="s">
        <v>5600</v>
      </c>
      <c r="F512" s="316" t="s">
        <v>6287</v>
      </c>
      <c r="G512" s="333" t="s">
        <v>1648</v>
      </c>
      <c r="H512" s="333" t="s">
        <v>6666</v>
      </c>
      <c r="I512" s="316" t="str">
        <f t="shared" si="23"/>
        <v>INSERT INTO UPK_TEST.upk_k60.k60_press_buno_link (buno_id, k60_buno_id, created_date, created_tantou_id) VALUES (2217, 2462, GETDATE(), 999);</v>
      </c>
    </row>
    <row r="513" spans="1:9">
      <c r="A513" s="316" t="s">
        <v>1167</v>
      </c>
      <c r="B513" s="328" t="str">
        <f t="shared" si="21"/>
        <v>2463</v>
      </c>
      <c r="C513" s="316" t="s">
        <v>1649</v>
      </c>
      <c r="D513" s="316" t="str">
        <f t="shared" si="22"/>
        <v>2218</v>
      </c>
      <c r="E513" s="316" t="s">
        <v>3241</v>
      </c>
      <c r="F513" s="316" t="s">
        <v>6288</v>
      </c>
      <c r="G513" s="333" t="s">
        <v>1649</v>
      </c>
      <c r="H513" s="333" t="s">
        <v>6667</v>
      </c>
      <c r="I513" s="316" t="str">
        <f t="shared" si="23"/>
        <v>INSERT INTO UPK_TEST.upk_k60.k60_press_buno_link (buno_id, k60_buno_id, created_date, created_tantou_id) VALUES (2218, 2463, GETDATE(), 999);</v>
      </c>
    </row>
    <row r="514" spans="1:9">
      <c r="A514" s="316" t="s">
        <v>1168</v>
      </c>
      <c r="B514" s="328" t="str">
        <f t="shared" si="21"/>
        <v>2464</v>
      </c>
      <c r="C514" s="316" t="s">
        <v>1650</v>
      </c>
      <c r="D514" s="316" t="str">
        <f t="shared" si="22"/>
        <v>2219</v>
      </c>
      <c r="E514" s="316" t="s">
        <v>666</v>
      </c>
      <c r="F514" s="316" t="s">
        <v>6289</v>
      </c>
      <c r="G514" s="333" t="s">
        <v>1650</v>
      </c>
      <c r="H514" s="333" t="s">
        <v>6668</v>
      </c>
      <c r="I514" s="316" t="str">
        <f t="shared" si="23"/>
        <v>INSERT INTO UPK_TEST.upk_k60.k60_press_buno_link (buno_id, k60_buno_id, created_date, created_tantou_id) VALUES (2219, 2464, GETDATE(), 999);</v>
      </c>
    </row>
    <row r="515" spans="1:9">
      <c r="A515" s="316" t="s">
        <v>430</v>
      </c>
      <c r="B515" s="328" t="str">
        <f t="shared" si="21"/>
        <v>1407</v>
      </c>
      <c r="C515" s="316" t="s">
        <v>1651</v>
      </c>
      <c r="D515" s="316" t="str">
        <f t="shared" si="22"/>
        <v>2220</v>
      </c>
      <c r="E515" s="316" t="s">
        <v>667</v>
      </c>
      <c r="F515" s="316" t="s">
        <v>6290</v>
      </c>
      <c r="G515" s="333" t="s">
        <v>1651</v>
      </c>
      <c r="H515" s="333" t="s">
        <v>6669</v>
      </c>
      <c r="I515" s="316" t="str">
        <f t="shared" si="23"/>
        <v>INSERT INTO UPK_TEST.upk_k60.k60_press_buno_link (buno_id, k60_buno_id, created_date, created_tantou_id) VALUES (2220, 1407, GETDATE(), 999);</v>
      </c>
    </row>
    <row r="516" spans="1:9">
      <c r="A516" s="316" t="s">
        <v>431</v>
      </c>
      <c r="B516" s="328" t="str">
        <f t="shared" ref="B516:B579" si="24">VLOOKUP($A516,$E$4:$F$2001,2,FALSE)</f>
        <v>1408</v>
      </c>
      <c r="C516" s="316" t="s">
        <v>1652</v>
      </c>
      <c r="D516" s="316" t="str">
        <f t="shared" ref="D516:D579" si="25">VLOOKUP($C516,$G$4:$H$2001,2,FALSE)</f>
        <v>2221</v>
      </c>
      <c r="E516" s="316" t="s">
        <v>668</v>
      </c>
      <c r="F516" s="316" t="s">
        <v>6291</v>
      </c>
      <c r="G516" s="333" t="s">
        <v>1652</v>
      </c>
      <c r="H516" s="333" t="s">
        <v>6670</v>
      </c>
      <c r="I516" s="316" t="str">
        <f t="shared" ref="I516:I579" si="26">$S$1&amp;$D516&amp;", "&amp;$B516&amp;", GETDATE(), 999);"</f>
        <v>INSERT INTO UPK_TEST.upk_k60.k60_press_buno_link (buno_id, k60_buno_id, created_date, created_tantou_id) VALUES (2221, 1408, GETDATE(), 999);</v>
      </c>
    </row>
    <row r="517" spans="1:9">
      <c r="A517" s="316" t="s">
        <v>616</v>
      </c>
      <c r="B517" s="328" t="str">
        <f t="shared" si="24"/>
        <v>1716</v>
      </c>
      <c r="C517" s="316" t="s">
        <v>1654</v>
      </c>
      <c r="D517" s="316" t="str">
        <f t="shared" si="25"/>
        <v>2222</v>
      </c>
      <c r="E517" s="316" t="s">
        <v>669</v>
      </c>
      <c r="F517" s="316" t="s">
        <v>6292</v>
      </c>
      <c r="G517" s="333" t="s">
        <v>1654</v>
      </c>
      <c r="H517" s="333" t="s">
        <v>6671</v>
      </c>
      <c r="I517" s="316" t="str">
        <f t="shared" si="26"/>
        <v>INSERT INTO UPK_TEST.upk_k60.k60_press_buno_link (buno_id, k60_buno_id, created_date, created_tantou_id) VALUES (2222, 1716, GETDATE(), 999);</v>
      </c>
    </row>
    <row r="518" spans="1:9">
      <c r="A518" s="316" t="s">
        <v>813</v>
      </c>
      <c r="B518" s="328" t="str">
        <f t="shared" si="24"/>
        <v>2010</v>
      </c>
      <c r="C518" s="316" t="s">
        <v>1655</v>
      </c>
      <c r="D518" s="316" t="str">
        <f t="shared" si="25"/>
        <v>2223</v>
      </c>
      <c r="E518" s="316" t="s">
        <v>670</v>
      </c>
      <c r="F518" s="316" t="s">
        <v>6293</v>
      </c>
      <c r="G518" s="333" t="s">
        <v>1655</v>
      </c>
      <c r="H518" s="333" t="s">
        <v>6672</v>
      </c>
      <c r="I518" s="316" t="str">
        <f t="shared" si="26"/>
        <v>INSERT INTO UPK_TEST.upk_k60.k60_press_buno_link (buno_id, k60_buno_id, created_date, created_tantou_id) VALUES (2223, 2010, GETDATE(), 999);</v>
      </c>
    </row>
    <row r="519" spans="1:9">
      <c r="A519" s="316" t="s">
        <v>554</v>
      </c>
      <c r="B519" s="328" t="str">
        <f t="shared" si="24"/>
        <v>1625</v>
      </c>
      <c r="C519" s="316" t="s">
        <v>7188</v>
      </c>
      <c r="D519" s="316" t="str">
        <f t="shared" si="25"/>
        <v>2224</v>
      </c>
      <c r="E519" s="316" t="s">
        <v>671</v>
      </c>
      <c r="F519" s="316" t="s">
        <v>6294</v>
      </c>
      <c r="G519" s="333" t="s">
        <v>7188</v>
      </c>
      <c r="H519" s="333" t="s">
        <v>6673</v>
      </c>
      <c r="I519" s="316" t="str">
        <f t="shared" si="26"/>
        <v>INSERT INTO UPK_TEST.upk_k60.k60_press_buno_link (buno_id, k60_buno_id, created_date, created_tantou_id) VALUES (2224, 1625, GETDATE(), 999);</v>
      </c>
    </row>
    <row r="520" spans="1:9">
      <c r="A520" s="316" t="s">
        <v>781</v>
      </c>
      <c r="B520" s="328" t="str">
        <f t="shared" si="24"/>
        <v>1959</v>
      </c>
      <c r="C520" s="316" t="s">
        <v>1657</v>
      </c>
      <c r="D520" s="316" t="str">
        <f t="shared" si="25"/>
        <v>2225</v>
      </c>
      <c r="E520" s="316" t="s">
        <v>5601</v>
      </c>
      <c r="F520" s="316" t="s">
        <v>6295</v>
      </c>
      <c r="G520" s="333" t="s">
        <v>1657</v>
      </c>
      <c r="H520" s="333" t="s">
        <v>6674</v>
      </c>
      <c r="I520" s="316" t="str">
        <f t="shared" si="26"/>
        <v>INSERT INTO UPK_TEST.upk_k60.k60_press_buno_link (buno_id, k60_buno_id, created_date, created_tantou_id) VALUES (2225, 1959, GETDATE(), 999);</v>
      </c>
    </row>
    <row r="521" spans="1:9">
      <c r="A521" s="316" t="s">
        <v>782</v>
      </c>
      <c r="B521" s="328" t="str">
        <f t="shared" si="24"/>
        <v>1960</v>
      </c>
      <c r="C521" s="316" t="s">
        <v>1658</v>
      </c>
      <c r="D521" s="316" t="str">
        <f t="shared" si="25"/>
        <v>2226</v>
      </c>
      <c r="E521" s="316" t="s">
        <v>5602</v>
      </c>
      <c r="F521" s="316" t="s">
        <v>6296</v>
      </c>
      <c r="G521" s="333" t="s">
        <v>1658</v>
      </c>
      <c r="H521" s="333" t="s">
        <v>6675</v>
      </c>
      <c r="I521" s="316" t="str">
        <f t="shared" si="26"/>
        <v>INSERT INTO UPK_TEST.upk_k60.k60_press_buno_link (buno_id, k60_buno_id, created_date, created_tantou_id) VALUES (2226, 1960, GETDATE(), 999);</v>
      </c>
    </row>
    <row r="522" spans="1:9">
      <c r="A522" s="316" t="s">
        <v>1220</v>
      </c>
      <c r="B522" s="328">
        <f t="shared" si="24"/>
        <v>2544</v>
      </c>
      <c r="C522" s="316" t="s">
        <v>7189</v>
      </c>
      <c r="D522" s="316" t="str">
        <f t="shared" si="25"/>
        <v>2227</v>
      </c>
      <c r="E522" s="316" t="s">
        <v>3251</v>
      </c>
      <c r="F522" s="316" t="s">
        <v>6297</v>
      </c>
      <c r="G522" s="333" t="s">
        <v>7189</v>
      </c>
      <c r="H522" s="333" t="s">
        <v>6676</v>
      </c>
      <c r="I522" s="316" t="str">
        <f t="shared" si="26"/>
        <v>INSERT INTO UPK_TEST.upk_k60.k60_press_buno_link (buno_id, k60_buno_id, created_date, created_tantou_id) VALUES (2227, 2544, GETDATE(), 999);</v>
      </c>
    </row>
    <row r="523" spans="1:9">
      <c r="A523" s="316" t="s">
        <v>1221</v>
      </c>
      <c r="B523" s="328">
        <f t="shared" si="24"/>
        <v>2545</v>
      </c>
      <c r="C523" s="316" t="s">
        <v>7190</v>
      </c>
      <c r="D523" s="316" t="str">
        <f t="shared" si="25"/>
        <v>2228</v>
      </c>
      <c r="E523" s="316" t="s">
        <v>5603</v>
      </c>
      <c r="F523" s="316" t="s">
        <v>6298</v>
      </c>
      <c r="G523" s="333" t="s">
        <v>7190</v>
      </c>
      <c r="H523" s="333" t="s">
        <v>6677</v>
      </c>
      <c r="I523" s="316" t="str">
        <f t="shared" si="26"/>
        <v>INSERT INTO UPK_TEST.upk_k60.k60_press_buno_link (buno_id, k60_buno_id, created_date, created_tantou_id) VALUES (2228, 2545, GETDATE(), 999);</v>
      </c>
    </row>
    <row r="524" spans="1:9">
      <c r="A524" s="316" t="s">
        <v>432</v>
      </c>
      <c r="B524" s="328" t="str">
        <f t="shared" si="24"/>
        <v>1409</v>
      </c>
      <c r="C524" s="316" t="s">
        <v>1663</v>
      </c>
      <c r="D524" s="316" t="str">
        <f t="shared" si="25"/>
        <v>2229</v>
      </c>
      <c r="E524" s="316" t="s">
        <v>5604</v>
      </c>
      <c r="F524" s="316" t="s">
        <v>6299</v>
      </c>
      <c r="G524" s="333" t="s">
        <v>1663</v>
      </c>
      <c r="H524" s="333" t="s">
        <v>6678</v>
      </c>
      <c r="I524" s="316" t="str">
        <f t="shared" si="26"/>
        <v>INSERT INTO UPK_TEST.upk_k60.k60_press_buno_link (buno_id, k60_buno_id, created_date, created_tantou_id) VALUES (2229, 1409, GETDATE(), 999);</v>
      </c>
    </row>
    <row r="525" spans="1:9">
      <c r="A525" s="316" t="s">
        <v>617</v>
      </c>
      <c r="B525" s="328" t="str">
        <f t="shared" si="24"/>
        <v>1717</v>
      </c>
      <c r="C525" s="316" t="s">
        <v>1665</v>
      </c>
      <c r="D525" s="316" t="str">
        <f t="shared" si="25"/>
        <v>2230</v>
      </c>
      <c r="E525" s="316" t="s">
        <v>3255</v>
      </c>
      <c r="F525" s="316" t="s">
        <v>6300</v>
      </c>
      <c r="G525" s="333" t="s">
        <v>1665</v>
      </c>
      <c r="H525" s="333" t="s">
        <v>6679</v>
      </c>
      <c r="I525" s="316" t="str">
        <f t="shared" si="26"/>
        <v>INSERT INTO UPK_TEST.upk_k60.k60_press_buno_link (buno_id, k60_buno_id, created_date, created_tantou_id) VALUES (2230, 1717, GETDATE(), 999);</v>
      </c>
    </row>
    <row r="526" spans="1:9">
      <c r="A526" s="316" t="s">
        <v>618</v>
      </c>
      <c r="B526" s="328" t="str">
        <f t="shared" si="24"/>
        <v>1718</v>
      </c>
      <c r="C526" s="316" t="s">
        <v>1667</v>
      </c>
      <c r="D526" s="316" t="str">
        <f t="shared" si="25"/>
        <v>2231</v>
      </c>
      <c r="E526" s="316" t="s">
        <v>5605</v>
      </c>
      <c r="F526" s="316" t="s">
        <v>6301</v>
      </c>
      <c r="G526" s="333" t="s">
        <v>1667</v>
      </c>
      <c r="H526" s="333" t="s">
        <v>6680</v>
      </c>
      <c r="I526" s="316" t="str">
        <f t="shared" si="26"/>
        <v>INSERT INTO UPK_TEST.upk_k60.k60_press_buno_link (buno_id, k60_buno_id, created_date, created_tantou_id) VALUES (2231, 1718, GETDATE(), 999);</v>
      </c>
    </row>
    <row r="527" spans="1:9">
      <c r="A527" s="316" t="s">
        <v>619</v>
      </c>
      <c r="B527" s="328" t="str">
        <f t="shared" si="24"/>
        <v>1719</v>
      </c>
      <c r="C527" s="316" t="s">
        <v>1668</v>
      </c>
      <c r="D527" s="316" t="str">
        <f t="shared" si="25"/>
        <v>2232</v>
      </c>
      <c r="E527" s="316" t="s">
        <v>5606</v>
      </c>
      <c r="F527" s="316" t="s">
        <v>6302</v>
      </c>
      <c r="G527" s="333" t="s">
        <v>1668</v>
      </c>
      <c r="H527" s="333" t="s">
        <v>6681</v>
      </c>
      <c r="I527" s="316" t="str">
        <f t="shared" si="26"/>
        <v>INSERT INTO UPK_TEST.upk_k60.k60_press_buno_link (buno_id, k60_buno_id, created_date, created_tantou_id) VALUES (2232, 1719, GETDATE(), 999);</v>
      </c>
    </row>
    <row r="528" spans="1:9">
      <c r="A528" s="316" t="s">
        <v>814</v>
      </c>
      <c r="B528" s="328" t="str">
        <f t="shared" si="24"/>
        <v>2011</v>
      </c>
      <c r="C528" s="316" t="s">
        <v>1669</v>
      </c>
      <c r="D528" s="316" t="str">
        <f t="shared" si="25"/>
        <v>2233</v>
      </c>
      <c r="E528" s="316" t="s">
        <v>3259</v>
      </c>
      <c r="F528" s="316" t="s">
        <v>6303</v>
      </c>
      <c r="G528" s="333" t="s">
        <v>1669</v>
      </c>
      <c r="H528" s="333" t="s">
        <v>6682</v>
      </c>
      <c r="I528" s="316" t="str">
        <f t="shared" si="26"/>
        <v>INSERT INTO UPK_TEST.upk_k60.k60_press_buno_link (buno_id, k60_buno_id, created_date, created_tantou_id) VALUES (2233, 2011, GETDATE(), 999);</v>
      </c>
    </row>
    <row r="529" spans="1:9">
      <c r="A529" s="316" t="s">
        <v>891</v>
      </c>
      <c r="B529" s="328" t="str">
        <f t="shared" si="24"/>
        <v>2121</v>
      </c>
      <c r="C529" s="316" t="s">
        <v>1670</v>
      </c>
      <c r="D529" s="316" t="str">
        <f t="shared" si="25"/>
        <v>2234</v>
      </c>
      <c r="E529" s="316" t="s">
        <v>672</v>
      </c>
      <c r="F529" s="316" t="s">
        <v>6304</v>
      </c>
      <c r="G529" s="333" t="s">
        <v>1670</v>
      </c>
      <c r="H529" s="333" t="s">
        <v>6683</v>
      </c>
      <c r="I529" s="316" t="str">
        <f t="shared" si="26"/>
        <v>INSERT INTO UPK_TEST.upk_k60.k60_press_buno_link (buno_id, k60_buno_id, created_date, created_tantou_id) VALUES (2234, 2121, GETDATE(), 999);</v>
      </c>
    </row>
    <row r="530" spans="1:9">
      <c r="A530" s="316" t="s">
        <v>532</v>
      </c>
      <c r="B530" s="328" t="str">
        <f t="shared" si="24"/>
        <v>1586</v>
      </c>
      <c r="C530" s="316" t="s">
        <v>7191</v>
      </c>
      <c r="D530" s="316" t="str">
        <f t="shared" si="25"/>
        <v>2235</v>
      </c>
      <c r="E530" s="316" t="s">
        <v>673</v>
      </c>
      <c r="F530" s="316" t="s">
        <v>6305</v>
      </c>
      <c r="G530" s="333" t="s">
        <v>7191</v>
      </c>
      <c r="H530" s="333" t="s">
        <v>6684</v>
      </c>
      <c r="I530" s="316" t="str">
        <f t="shared" si="26"/>
        <v>INSERT INTO UPK_TEST.upk_k60.k60_press_buno_link (buno_id, k60_buno_id, created_date, created_tantou_id) VALUES (2235, 1586, GETDATE(), 999);</v>
      </c>
    </row>
    <row r="531" spans="1:9">
      <c r="A531" s="316" t="s">
        <v>1003</v>
      </c>
      <c r="B531" s="328" t="str">
        <f t="shared" si="24"/>
        <v>2254</v>
      </c>
      <c r="C531" s="316" t="s">
        <v>7192</v>
      </c>
      <c r="D531" s="316" t="str">
        <f t="shared" si="25"/>
        <v>2236</v>
      </c>
      <c r="E531" s="316" t="s">
        <v>674</v>
      </c>
      <c r="F531" s="316" t="s">
        <v>6306</v>
      </c>
      <c r="G531" s="333" t="s">
        <v>7192</v>
      </c>
      <c r="H531" s="333" t="s">
        <v>6685</v>
      </c>
      <c r="I531" s="316" t="str">
        <f t="shared" si="26"/>
        <v>INSERT INTO UPK_TEST.upk_k60.k60_press_buno_link (buno_id, k60_buno_id, created_date, created_tantou_id) VALUES (2236, 2254, GETDATE(), 999);</v>
      </c>
    </row>
    <row r="532" spans="1:9">
      <c r="A532" s="316" t="s">
        <v>585</v>
      </c>
      <c r="B532" s="328" t="str">
        <f t="shared" si="24"/>
        <v>1666</v>
      </c>
      <c r="C532" s="316" t="s">
        <v>1671</v>
      </c>
      <c r="D532" s="316" t="str">
        <f t="shared" si="25"/>
        <v>2237</v>
      </c>
      <c r="E532" s="316" t="s">
        <v>675</v>
      </c>
      <c r="F532" s="316" t="s">
        <v>6307</v>
      </c>
      <c r="G532" s="333" t="s">
        <v>1671</v>
      </c>
      <c r="H532" s="333" t="s">
        <v>6686</v>
      </c>
      <c r="I532" s="316" t="str">
        <f t="shared" si="26"/>
        <v>INSERT INTO UPK_TEST.upk_k60.k60_press_buno_link (buno_id, k60_buno_id, created_date, created_tantou_id) VALUES (2237, 1666, GETDATE(), 999);</v>
      </c>
    </row>
    <row r="533" spans="1:9">
      <c r="A533" s="316" t="s">
        <v>967</v>
      </c>
      <c r="B533" s="328" t="str">
        <f t="shared" si="24"/>
        <v>2212</v>
      </c>
      <c r="C533" s="316" t="s">
        <v>7193</v>
      </c>
      <c r="D533" s="316" t="str">
        <f t="shared" si="25"/>
        <v>2238</v>
      </c>
      <c r="E533" s="316" t="s">
        <v>676</v>
      </c>
      <c r="F533" s="316" t="s">
        <v>6308</v>
      </c>
      <c r="G533" s="333" t="s">
        <v>7193</v>
      </c>
      <c r="H533" s="333" t="s">
        <v>6687</v>
      </c>
      <c r="I533" s="316" t="str">
        <f t="shared" si="26"/>
        <v>INSERT INTO UPK_TEST.upk_k60.k60_press_buno_link (buno_id, k60_buno_id, created_date, created_tantou_id) VALUES (2238, 2212, GETDATE(), 999);</v>
      </c>
    </row>
    <row r="534" spans="1:9">
      <c r="A534" s="316" t="s">
        <v>5741</v>
      </c>
      <c r="B534" s="328" t="str">
        <f t="shared" si="24"/>
        <v>2465</v>
      </c>
      <c r="C534" s="316" t="s">
        <v>7194</v>
      </c>
      <c r="D534" s="316" t="str">
        <f t="shared" si="25"/>
        <v>2239</v>
      </c>
      <c r="E534" s="316" t="s">
        <v>677</v>
      </c>
      <c r="F534" s="316" t="s">
        <v>6309</v>
      </c>
      <c r="G534" s="333" t="s">
        <v>7194</v>
      </c>
      <c r="H534" s="333" t="s">
        <v>6688</v>
      </c>
      <c r="I534" s="316" t="str">
        <f t="shared" si="26"/>
        <v>INSERT INTO UPK_TEST.upk_k60.k60_press_buno_link (buno_id, k60_buno_id, created_date, created_tantou_id) VALUES (2239, 2465, GETDATE(), 999);</v>
      </c>
    </row>
    <row r="535" spans="1:9">
      <c r="A535" s="316" t="s">
        <v>5741</v>
      </c>
      <c r="B535" s="328" t="str">
        <f t="shared" si="24"/>
        <v>2465</v>
      </c>
      <c r="C535" s="316" t="s">
        <v>7195</v>
      </c>
      <c r="D535" s="316" t="str">
        <f t="shared" si="25"/>
        <v>2240</v>
      </c>
      <c r="E535" s="316" t="s">
        <v>678</v>
      </c>
      <c r="F535" s="316" t="s">
        <v>6310</v>
      </c>
      <c r="G535" s="333" t="s">
        <v>7195</v>
      </c>
      <c r="H535" s="333" t="s">
        <v>6689</v>
      </c>
      <c r="I535" s="316" t="str">
        <f t="shared" si="26"/>
        <v>INSERT INTO UPK_TEST.upk_k60.k60_press_buno_link (buno_id, k60_buno_id, created_date, created_tantou_id) VALUES (2240, 2465, GETDATE(), 999);</v>
      </c>
    </row>
    <row r="536" spans="1:9">
      <c r="A536" s="316" t="s">
        <v>3408</v>
      </c>
      <c r="B536" s="328" t="str">
        <f t="shared" si="24"/>
        <v>1961</v>
      </c>
      <c r="C536" s="316" t="s">
        <v>1672</v>
      </c>
      <c r="D536" s="316" t="str">
        <f t="shared" si="25"/>
        <v>2241</v>
      </c>
      <c r="E536" s="316" t="s">
        <v>679</v>
      </c>
      <c r="F536" s="316" t="s">
        <v>6311</v>
      </c>
      <c r="G536" s="333" t="s">
        <v>1672</v>
      </c>
      <c r="H536" s="333" t="s">
        <v>6690</v>
      </c>
      <c r="I536" s="316" t="str">
        <f t="shared" si="26"/>
        <v>INSERT INTO UPK_TEST.upk_k60.k60_press_buno_link (buno_id, k60_buno_id, created_date, created_tantou_id) VALUES (2241, 1961, GETDATE(), 999);</v>
      </c>
    </row>
    <row r="537" spans="1:9">
      <c r="A537" s="316" t="s">
        <v>3408</v>
      </c>
      <c r="B537" s="328" t="str">
        <f t="shared" si="24"/>
        <v>1961</v>
      </c>
      <c r="C537" s="316" t="s">
        <v>1678</v>
      </c>
      <c r="D537" s="316" t="str">
        <f t="shared" si="25"/>
        <v>2242</v>
      </c>
      <c r="E537" s="316" t="s">
        <v>680</v>
      </c>
      <c r="F537" s="316" t="s">
        <v>6312</v>
      </c>
      <c r="G537" s="333" t="s">
        <v>1678</v>
      </c>
      <c r="H537" s="333" t="s">
        <v>6691</v>
      </c>
      <c r="I537" s="316" t="str">
        <f t="shared" si="26"/>
        <v>INSERT INTO UPK_TEST.upk_k60.k60_press_buno_link (buno_id, k60_buno_id, created_date, created_tantou_id) VALUES (2242, 1961, GETDATE(), 999);</v>
      </c>
    </row>
    <row r="538" spans="1:9">
      <c r="A538" s="316" t="s">
        <v>5683</v>
      </c>
      <c r="B538" s="328" t="str">
        <f t="shared" si="24"/>
        <v>2168</v>
      </c>
      <c r="C538" s="316" t="s">
        <v>7196</v>
      </c>
      <c r="D538" s="316" t="str">
        <f t="shared" si="25"/>
        <v>2243</v>
      </c>
      <c r="E538" s="316" t="s">
        <v>681</v>
      </c>
      <c r="F538" s="316" t="s">
        <v>6313</v>
      </c>
      <c r="G538" s="333" t="s">
        <v>7196</v>
      </c>
      <c r="H538" s="333" t="s">
        <v>6692</v>
      </c>
      <c r="I538" s="316" t="str">
        <f t="shared" si="26"/>
        <v>INSERT INTO UPK_TEST.upk_k60.k60_press_buno_link (buno_id, k60_buno_id, created_date, created_tantou_id) VALUES (2243, 2168, GETDATE(), 999);</v>
      </c>
    </row>
    <row r="539" spans="1:9">
      <c r="A539" s="316" t="s">
        <v>5683</v>
      </c>
      <c r="B539" s="328" t="str">
        <f t="shared" si="24"/>
        <v>2168</v>
      </c>
      <c r="C539" s="316" t="s">
        <v>7197</v>
      </c>
      <c r="D539" s="316" t="str">
        <f t="shared" si="25"/>
        <v>2244</v>
      </c>
      <c r="E539" s="316" t="s">
        <v>682</v>
      </c>
      <c r="F539" s="316" t="s">
        <v>6314</v>
      </c>
      <c r="G539" s="333" t="s">
        <v>7197</v>
      </c>
      <c r="H539" s="333" t="s">
        <v>6693</v>
      </c>
      <c r="I539" s="316" t="str">
        <f t="shared" si="26"/>
        <v>INSERT INTO UPK_TEST.upk_k60.k60_press_buno_link (buno_id, k60_buno_id, created_date, created_tantou_id) VALUES (2244, 2168, GETDATE(), 999);</v>
      </c>
    </row>
    <row r="540" spans="1:9">
      <c r="A540" s="316" t="s">
        <v>5754</v>
      </c>
      <c r="B540" s="328" t="str">
        <f t="shared" si="24"/>
        <v>2487</v>
      </c>
      <c r="C540" s="316" t="s">
        <v>1673</v>
      </c>
      <c r="D540" s="316" t="str">
        <f t="shared" si="25"/>
        <v>2245</v>
      </c>
      <c r="E540" s="316" t="s">
        <v>683</v>
      </c>
      <c r="F540" s="316" t="s">
        <v>6315</v>
      </c>
      <c r="G540" s="333" t="s">
        <v>1673</v>
      </c>
      <c r="H540" s="333" t="s">
        <v>6694</v>
      </c>
      <c r="I540" s="316" t="str">
        <f t="shared" si="26"/>
        <v>INSERT INTO UPK_TEST.upk_k60.k60_press_buno_link (buno_id, k60_buno_id, created_date, created_tantou_id) VALUES (2245, 2487, GETDATE(), 999);</v>
      </c>
    </row>
    <row r="541" spans="1:9">
      <c r="A541" s="316" t="s">
        <v>5754</v>
      </c>
      <c r="B541" s="328" t="str">
        <f t="shared" si="24"/>
        <v>2487</v>
      </c>
      <c r="C541" s="316" t="s">
        <v>1679</v>
      </c>
      <c r="D541" s="316" t="str">
        <f t="shared" si="25"/>
        <v>2246</v>
      </c>
      <c r="E541" s="316" t="s">
        <v>684</v>
      </c>
      <c r="F541" s="316" t="s">
        <v>6316</v>
      </c>
      <c r="G541" s="333" t="s">
        <v>1679</v>
      </c>
      <c r="H541" s="333" t="s">
        <v>6695</v>
      </c>
      <c r="I541" s="316" t="str">
        <f t="shared" si="26"/>
        <v>INSERT INTO UPK_TEST.upk_k60.k60_press_buno_link (buno_id, k60_buno_id, created_date, created_tantou_id) VALUES (2246, 2487, GETDATE(), 999);</v>
      </c>
    </row>
    <row r="542" spans="1:9">
      <c r="A542" s="316" t="s">
        <v>533</v>
      </c>
      <c r="B542" s="328" t="str">
        <f t="shared" si="24"/>
        <v>1587</v>
      </c>
      <c r="C542" s="316" t="s">
        <v>7198</v>
      </c>
      <c r="D542" s="316" t="str">
        <f t="shared" si="25"/>
        <v>2247</v>
      </c>
      <c r="E542" s="316" t="s">
        <v>685</v>
      </c>
      <c r="F542" s="316" t="s">
        <v>6317</v>
      </c>
      <c r="G542" s="333" t="s">
        <v>7198</v>
      </c>
      <c r="H542" s="333" t="s">
        <v>6696</v>
      </c>
      <c r="I542" s="316" t="str">
        <f t="shared" si="26"/>
        <v>INSERT INTO UPK_TEST.upk_k60.k60_press_buno_link (buno_id, k60_buno_id, created_date, created_tantou_id) VALUES (2247, 1587, GETDATE(), 999);</v>
      </c>
    </row>
    <row r="543" spans="1:9">
      <c r="A543" s="316" t="s">
        <v>1004</v>
      </c>
      <c r="B543" s="328" t="str">
        <f t="shared" si="24"/>
        <v>2255</v>
      </c>
      <c r="C543" s="316" t="s">
        <v>7199</v>
      </c>
      <c r="D543" s="316" t="str">
        <f t="shared" si="25"/>
        <v>2248</v>
      </c>
      <c r="E543" s="316" t="s">
        <v>686</v>
      </c>
      <c r="F543" s="316" t="s">
        <v>6318</v>
      </c>
      <c r="G543" s="333" t="s">
        <v>7199</v>
      </c>
      <c r="H543" s="333" t="s">
        <v>6697</v>
      </c>
      <c r="I543" s="316" t="str">
        <f t="shared" si="26"/>
        <v>INSERT INTO UPK_TEST.upk_k60.k60_press_buno_link (buno_id, k60_buno_id, created_date, created_tantou_id) VALUES (2248, 2255, GETDATE(), 999);</v>
      </c>
    </row>
    <row r="544" spans="1:9">
      <c r="A544" s="316" t="s">
        <v>586</v>
      </c>
      <c r="B544" s="328" t="str">
        <f t="shared" si="24"/>
        <v>1667</v>
      </c>
      <c r="C544" s="316" t="s">
        <v>1677</v>
      </c>
      <c r="D544" s="316" t="str">
        <f t="shared" si="25"/>
        <v>2249</v>
      </c>
      <c r="E544" s="316" t="s">
        <v>687</v>
      </c>
      <c r="F544" s="316" t="s">
        <v>6319</v>
      </c>
      <c r="G544" s="333" t="s">
        <v>1677</v>
      </c>
      <c r="H544" s="333" t="s">
        <v>6698</v>
      </c>
      <c r="I544" s="316" t="str">
        <f t="shared" si="26"/>
        <v>INSERT INTO UPK_TEST.upk_k60.k60_press_buno_link (buno_id, k60_buno_id, created_date, created_tantou_id) VALUES (2249, 1667, GETDATE(), 999);</v>
      </c>
    </row>
    <row r="545" spans="1:9">
      <c r="A545" s="316" t="s">
        <v>499</v>
      </c>
      <c r="B545" s="328" t="str">
        <f t="shared" si="24"/>
        <v>1532</v>
      </c>
      <c r="C545" s="316" t="s">
        <v>7200</v>
      </c>
      <c r="D545" s="316" t="str">
        <f t="shared" si="25"/>
        <v>2250</v>
      </c>
      <c r="E545" s="316" t="s">
        <v>688</v>
      </c>
      <c r="F545" s="316" t="s">
        <v>6320</v>
      </c>
      <c r="G545" s="333" t="s">
        <v>7200</v>
      </c>
      <c r="H545" s="333" t="s">
        <v>6699</v>
      </c>
      <c r="I545" s="316" t="str">
        <f t="shared" si="26"/>
        <v>INSERT INTO UPK_TEST.upk_k60.k60_press_buno_link (buno_id, k60_buno_id, created_date, created_tantou_id) VALUES (2250, 1532, GETDATE(), 999);</v>
      </c>
    </row>
    <row r="546" spans="1:9">
      <c r="A546" s="316" t="s">
        <v>3172</v>
      </c>
      <c r="B546" s="328" t="str">
        <f t="shared" si="24"/>
        <v>1739</v>
      </c>
      <c r="C546" s="316" t="s">
        <v>7201</v>
      </c>
      <c r="D546" s="316" t="str">
        <f t="shared" si="25"/>
        <v>2251</v>
      </c>
      <c r="E546" s="316" t="s">
        <v>5607</v>
      </c>
      <c r="F546" s="316" t="s">
        <v>6321</v>
      </c>
      <c r="G546" s="333" t="s">
        <v>7201</v>
      </c>
      <c r="H546" s="333" t="s">
        <v>6700</v>
      </c>
      <c r="I546" s="316" t="str">
        <f t="shared" si="26"/>
        <v>INSERT INTO UPK_TEST.upk_k60.k60_press_buno_link (buno_id, k60_buno_id, created_date, created_tantou_id) VALUES (2251, 1739, GETDATE(), 999);</v>
      </c>
    </row>
    <row r="547" spans="1:9">
      <c r="A547" s="316" t="s">
        <v>3172</v>
      </c>
      <c r="B547" s="328" t="str">
        <f t="shared" si="24"/>
        <v>1739</v>
      </c>
      <c r="C547" s="316" t="s">
        <v>7202</v>
      </c>
      <c r="D547" s="316" t="str">
        <f t="shared" si="25"/>
        <v>2252</v>
      </c>
      <c r="E547" s="316" t="s">
        <v>5608</v>
      </c>
      <c r="F547" s="316" t="s">
        <v>6322</v>
      </c>
      <c r="G547" s="333" t="s">
        <v>7202</v>
      </c>
      <c r="H547" s="333" t="s">
        <v>6701</v>
      </c>
      <c r="I547" s="316" t="str">
        <f t="shared" si="26"/>
        <v>INSERT INTO UPK_TEST.upk_k60.k60_press_buno_link (buno_id, k60_buno_id, created_date, created_tantou_id) VALUES (2252, 1739, GETDATE(), 999);</v>
      </c>
    </row>
    <row r="548" spans="1:9">
      <c r="A548" s="316" t="s">
        <v>484</v>
      </c>
      <c r="B548" s="328" t="str">
        <f t="shared" si="24"/>
        <v>1508</v>
      </c>
      <c r="C548" s="316" t="s">
        <v>7203</v>
      </c>
      <c r="D548" s="316" t="str">
        <f t="shared" si="25"/>
        <v>2253</v>
      </c>
      <c r="E548" s="316" t="s">
        <v>5609</v>
      </c>
      <c r="F548" s="316" t="s">
        <v>6323</v>
      </c>
      <c r="G548" s="333" t="s">
        <v>7203</v>
      </c>
      <c r="H548" s="333" t="s">
        <v>6702</v>
      </c>
      <c r="I548" s="316" t="str">
        <f t="shared" si="26"/>
        <v>INSERT INTO UPK_TEST.upk_k60.k60_press_buno_link (buno_id, k60_buno_id, created_date, created_tantou_id) VALUES (2253, 1508, GETDATE(), 999);</v>
      </c>
    </row>
    <row r="549" spans="1:9">
      <c r="A549" s="316" t="s">
        <v>485</v>
      </c>
      <c r="B549" s="328" t="str">
        <f t="shared" si="24"/>
        <v>1509</v>
      </c>
      <c r="C549" s="316" t="s">
        <v>7204</v>
      </c>
      <c r="D549" s="316" t="str">
        <f t="shared" si="25"/>
        <v>2254</v>
      </c>
      <c r="E549" s="316" t="s">
        <v>689</v>
      </c>
      <c r="F549" s="316" t="s">
        <v>6324</v>
      </c>
      <c r="G549" s="333" t="s">
        <v>7204</v>
      </c>
      <c r="H549" s="333" t="s">
        <v>6703</v>
      </c>
      <c r="I549" s="316" t="str">
        <f t="shared" si="26"/>
        <v>INSERT INTO UPK_TEST.upk_k60.k60_press_buno_link (buno_id, k60_buno_id, created_date, created_tantou_id) VALUES (2254, 1509, GETDATE(), 999);</v>
      </c>
    </row>
    <row r="550" spans="1:9">
      <c r="A550" s="316" t="s">
        <v>500</v>
      </c>
      <c r="B550" s="328" t="str">
        <f t="shared" si="24"/>
        <v>1533</v>
      </c>
      <c r="C550" s="316" t="s">
        <v>7205</v>
      </c>
      <c r="D550" s="316" t="str">
        <f t="shared" si="25"/>
        <v>2255</v>
      </c>
      <c r="E550" s="316" t="s">
        <v>690</v>
      </c>
      <c r="F550" s="316" t="s">
        <v>6325</v>
      </c>
      <c r="G550" s="333" t="s">
        <v>7205</v>
      </c>
      <c r="H550" s="333" t="s">
        <v>6704</v>
      </c>
      <c r="I550" s="316" t="str">
        <f t="shared" si="26"/>
        <v>INSERT INTO UPK_TEST.upk_k60.k60_press_buno_link (buno_id, k60_buno_id, created_date, created_tantou_id) VALUES (2255, 1533, GETDATE(), 999);</v>
      </c>
    </row>
    <row r="551" spans="1:9">
      <c r="A551" s="316" t="s">
        <v>2948</v>
      </c>
      <c r="B551" s="328" t="str">
        <f t="shared" si="24"/>
        <v>1549</v>
      </c>
      <c r="C551" s="316" t="s">
        <v>7206</v>
      </c>
      <c r="D551" s="316" t="str">
        <f t="shared" si="25"/>
        <v>2256</v>
      </c>
      <c r="E551" s="316" t="s">
        <v>691</v>
      </c>
      <c r="F551" s="316" t="s">
        <v>6326</v>
      </c>
      <c r="G551" s="333" t="s">
        <v>7206</v>
      </c>
      <c r="H551" s="333" t="s">
        <v>6705</v>
      </c>
      <c r="I551" s="316" t="str">
        <f t="shared" si="26"/>
        <v>INSERT INTO UPK_TEST.upk_k60.k60_press_buno_link (buno_id, k60_buno_id, created_date, created_tantou_id) VALUES (2256, 1549, GETDATE(), 999);</v>
      </c>
    </row>
    <row r="552" spans="1:9">
      <c r="A552" s="316" t="s">
        <v>2948</v>
      </c>
      <c r="B552" s="328" t="str">
        <f t="shared" si="24"/>
        <v>1549</v>
      </c>
      <c r="C552" s="316" t="s">
        <v>7207</v>
      </c>
      <c r="D552" s="316" t="str">
        <f t="shared" si="25"/>
        <v>2257</v>
      </c>
      <c r="E552" s="316" t="s">
        <v>692</v>
      </c>
      <c r="F552" s="316" t="s">
        <v>6327</v>
      </c>
      <c r="G552" s="333" t="s">
        <v>7207</v>
      </c>
      <c r="H552" s="333" t="s">
        <v>6706</v>
      </c>
      <c r="I552" s="316" t="str">
        <f t="shared" si="26"/>
        <v>INSERT INTO UPK_TEST.upk_k60.k60_press_buno_link (buno_id, k60_buno_id, created_date, created_tantou_id) VALUES (2257, 1549, GETDATE(), 999);</v>
      </c>
    </row>
    <row r="553" spans="1:9">
      <c r="A553" s="316" t="s">
        <v>555</v>
      </c>
      <c r="B553" s="328" t="str">
        <f t="shared" si="24"/>
        <v>1626</v>
      </c>
      <c r="C553" s="316" t="s">
        <v>7208</v>
      </c>
      <c r="D553" s="316" t="str">
        <f t="shared" si="25"/>
        <v>2258</v>
      </c>
      <c r="E553" s="316" t="s">
        <v>693</v>
      </c>
      <c r="F553" s="316" t="s">
        <v>6328</v>
      </c>
      <c r="G553" s="333" t="s">
        <v>7208</v>
      </c>
      <c r="H553" s="333" t="s">
        <v>6707</v>
      </c>
      <c r="I553" s="316" t="str">
        <f t="shared" si="26"/>
        <v>INSERT INTO UPK_TEST.upk_k60.k60_press_buno_link (buno_id, k60_buno_id, created_date, created_tantou_id) VALUES (2258, 1626, GETDATE(), 999);</v>
      </c>
    </row>
    <row r="554" spans="1:9">
      <c r="A554" s="316" t="s">
        <v>645</v>
      </c>
      <c r="B554" s="328" t="str">
        <f t="shared" si="24"/>
        <v>1758</v>
      </c>
      <c r="C554" s="316" t="s">
        <v>7209</v>
      </c>
      <c r="D554" s="316" t="str">
        <f t="shared" si="25"/>
        <v>2259</v>
      </c>
      <c r="E554" s="316" t="s">
        <v>694</v>
      </c>
      <c r="F554" s="316" t="s">
        <v>6329</v>
      </c>
      <c r="G554" s="333" t="s">
        <v>7209</v>
      </c>
      <c r="H554" s="333" t="s">
        <v>6708</v>
      </c>
      <c r="I554" s="316" t="str">
        <f t="shared" si="26"/>
        <v>INSERT INTO UPK_TEST.upk_k60.k60_press_buno_link (buno_id, k60_buno_id, created_date, created_tantou_id) VALUES (2259, 1758, GETDATE(), 999);</v>
      </c>
    </row>
    <row r="555" spans="1:9">
      <c r="A555" s="316" t="s">
        <v>646</v>
      </c>
      <c r="B555" s="328" t="str">
        <f t="shared" si="24"/>
        <v>1759</v>
      </c>
      <c r="C555" s="316" t="s">
        <v>7210</v>
      </c>
      <c r="D555" s="316" t="str">
        <f t="shared" si="25"/>
        <v>2260</v>
      </c>
      <c r="E555" s="316" t="s">
        <v>695</v>
      </c>
      <c r="F555" s="316" t="s">
        <v>6330</v>
      </c>
      <c r="G555" s="333" t="s">
        <v>7210</v>
      </c>
      <c r="H555" s="333" t="s">
        <v>6709</v>
      </c>
      <c r="I555" s="316" t="str">
        <f t="shared" si="26"/>
        <v>INSERT INTO UPK_TEST.upk_k60.k60_press_buno_link (buno_id, k60_buno_id, created_date, created_tantou_id) VALUES (2260, 1759, GETDATE(), 999);</v>
      </c>
    </row>
    <row r="556" spans="1:9">
      <c r="A556" s="316" t="s">
        <v>648</v>
      </c>
      <c r="B556" s="328" t="str">
        <f t="shared" si="24"/>
        <v>1761</v>
      </c>
      <c r="C556" s="316" t="s">
        <v>7211</v>
      </c>
      <c r="D556" s="316" t="str">
        <f t="shared" si="25"/>
        <v>2261</v>
      </c>
      <c r="E556" s="316" t="s">
        <v>5610</v>
      </c>
      <c r="F556" s="316" t="s">
        <v>6331</v>
      </c>
      <c r="G556" s="333" t="s">
        <v>7211</v>
      </c>
      <c r="H556" s="333" t="s">
        <v>6710</v>
      </c>
      <c r="I556" s="316" t="str">
        <f t="shared" si="26"/>
        <v>INSERT INTO UPK_TEST.upk_k60.k60_press_buno_link (buno_id, k60_buno_id, created_date, created_tantou_id) VALUES (2261, 1761, GETDATE(), 999);</v>
      </c>
    </row>
    <row r="557" spans="1:9">
      <c r="A557" s="316" t="s">
        <v>647</v>
      </c>
      <c r="B557" s="328" t="str">
        <f t="shared" si="24"/>
        <v>1760</v>
      </c>
      <c r="C557" s="316" t="s">
        <v>7212</v>
      </c>
      <c r="D557" s="316" t="str">
        <f t="shared" si="25"/>
        <v>2262</v>
      </c>
      <c r="E557" s="316" t="s">
        <v>696</v>
      </c>
      <c r="F557" s="316" t="s">
        <v>6332</v>
      </c>
      <c r="G557" s="333" t="s">
        <v>7212</v>
      </c>
      <c r="H557" s="333" t="s">
        <v>6711</v>
      </c>
      <c r="I557" s="316" t="str">
        <f t="shared" si="26"/>
        <v>INSERT INTO UPK_TEST.upk_k60.k60_press_buno_link (buno_id, k60_buno_id, created_date, created_tantou_id) VALUES (2262, 1760, GETDATE(), 999);</v>
      </c>
    </row>
    <row r="558" spans="1:9">
      <c r="A558" s="316" t="s">
        <v>649</v>
      </c>
      <c r="B558" s="328" t="str">
        <f t="shared" si="24"/>
        <v>1762</v>
      </c>
      <c r="C558" s="316" t="s">
        <v>7213</v>
      </c>
      <c r="D558" s="316" t="str">
        <f t="shared" si="25"/>
        <v>2263</v>
      </c>
      <c r="E558" s="316" t="s">
        <v>697</v>
      </c>
      <c r="F558" s="316" t="s">
        <v>6333</v>
      </c>
      <c r="G558" s="333" t="s">
        <v>7213</v>
      </c>
      <c r="H558" s="333" t="s">
        <v>6712</v>
      </c>
      <c r="I558" s="316" t="str">
        <f t="shared" si="26"/>
        <v>INSERT INTO UPK_TEST.upk_k60.k60_press_buno_link (buno_id, k60_buno_id, created_date, created_tantou_id) VALUES (2263, 1762, GETDATE(), 999);</v>
      </c>
    </row>
    <row r="559" spans="1:9">
      <c r="A559" s="316" t="s">
        <v>501</v>
      </c>
      <c r="B559" s="328" t="str">
        <f t="shared" si="24"/>
        <v>1534</v>
      </c>
      <c r="C559" s="316" t="s">
        <v>7214</v>
      </c>
      <c r="D559" s="316" t="str">
        <f t="shared" si="25"/>
        <v>2264</v>
      </c>
      <c r="E559" s="316" t="s">
        <v>5611</v>
      </c>
      <c r="F559" s="316" t="s">
        <v>6334</v>
      </c>
      <c r="G559" s="333" t="s">
        <v>7214</v>
      </c>
      <c r="H559" s="333" t="s">
        <v>6713</v>
      </c>
      <c r="I559" s="316" t="str">
        <f t="shared" si="26"/>
        <v>INSERT INTO UPK_TEST.upk_k60.k60_press_buno_link (buno_id, k60_buno_id, created_date, created_tantou_id) VALUES (2264, 1534, GETDATE(), 999);</v>
      </c>
    </row>
    <row r="560" spans="1:9">
      <c r="A560" s="316" t="s">
        <v>502</v>
      </c>
      <c r="B560" s="328" t="str">
        <f t="shared" si="24"/>
        <v>1535</v>
      </c>
      <c r="C560" s="316" t="s">
        <v>7215</v>
      </c>
      <c r="D560" s="316" t="str">
        <f t="shared" si="25"/>
        <v>2265</v>
      </c>
      <c r="E560" s="316" t="s">
        <v>5612</v>
      </c>
      <c r="F560" s="316" t="s">
        <v>6335</v>
      </c>
      <c r="G560" s="333" t="s">
        <v>7215</v>
      </c>
      <c r="H560" s="333" t="s">
        <v>6714</v>
      </c>
      <c r="I560" s="316" t="str">
        <f t="shared" si="26"/>
        <v>INSERT INTO UPK_TEST.upk_k60.k60_press_buno_link (buno_id, k60_buno_id, created_date, created_tantou_id) VALUES (2265, 1535, GETDATE(), 999);</v>
      </c>
    </row>
    <row r="561" spans="1:9">
      <c r="A561" s="316" t="s">
        <v>524</v>
      </c>
      <c r="B561" s="328" t="str">
        <f t="shared" si="24"/>
        <v>1567</v>
      </c>
      <c r="C561" s="316" t="s">
        <v>7216</v>
      </c>
      <c r="D561" s="316" t="str">
        <f t="shared" si="25"/>
        <v>2266</v>
      </c>
      <c r="E561" s="316" t="s">
        <v>698</v>
      </c>
      <c r="F561" s="316" t="s">
        <v>6336</v>
      </c>
      <c r="G561" s="333" t="s">
        <v>7216</v>
      </c>
      <c r="H561" s="333" t="s">
        <v>6715</v>
      </c>
      <c r="I561" s="316" t="str">
        <f t="shared" si="26"/>
        <v>INSERT INTO UPK_TEST.upk_k60.k60_press_buno_link (buno_id, k60_buno_id, created_date, created_tantou_id) VALUES (2266, 1567, GETDATE(), 999);</v>
      </c>
    </row>
    <row r="562" spans="1:9">
      <c r="A562" s="316" t="s">
        <v>525</v>
      </c>
      <c r="B562" s="328" t="str">
        <f t="shared" si="24"/>
        <v>1568</v>
      </c>
      <c r="C562" s="316" t="s">
        <v>7217</v>
      </c>
      <c r="D562" s="316" t="str">
        <f t="shared" si="25"/>
        <v>2267</v>
      </c>
      <c r="E562" s="316" t="s">
        <v>699</v>
      </c>
      <c r="F562" s="316" t="s">
        <v>6337</v>
      </c>
      <c r="G562" s="333" t="s">
        <v>7217</v>
      </c>
      <c r="H562" s="333" t="s">
        <v>6716</v>
      </c>
      <c r="I562" s="316" t="str">
        <f t="shared" si="26"/>
        <v>INSERT INTO UPK_TEST.upk_k60.k60_press_buno_link (buno_id, k60_buno_id, created_date, created_tantou_id) VALUES (2267, 1568, GETDATE(), 999);</v>
      </c>
    </row>
    <row r="563" spans="1:9">
      <c r="A563" s="316" t="s">
        <v>3090</v>
      </c>
      <c r="B563" s="328" t="str">
        <f t="shared" si="24"/>
        <v>1668</v>
      </c>
      <c r="C563" s="316" t="s">
        <v>1689</v>
      </c>
      <c r="D563" s="316" t="str">
        <f t="shared" si="25"/>
        <v>2268</v>
      </c>
      <c r="E563" s="316" t="s">
        <v>5613</v>
      </c>
      <c r="F563" s="316" t="s">
        <v>6338</v>
      </c>
      <c r="G563" s="333" t="s">
        <v>1689</v>
      </c>
      <c r="H563" s="333" t="s">
        <v>6717</v>
      </c>
      <c r="I563" s="316" t="str">
        <f t="shared" si="26"/>
        <v>INSERT INTO UPK_TEST.upk_k60.k60_press_buno_link (buno_id, k60_buno_id, created_date, created_tantou_id) VALUES (2268, 1668, GETDATE(), 999);</v>
      </c>
    </row>
    <row r="564" spans="1:9">
      <c r="A564" s="316" t="s">
        <v>3090</v>
      </c>
      <c r="B564" s="328" t="str">
        <f t="shared" si="24"/>
        <v>1668</v>
      </c>
      <c r="C564" s="316" t="s">
        <v>1690</v>
      </c>
      <c r="D564" s="316" t="str">
        <f t="shared" si="25"/>
        <v>2269</v>
      </c>
      <c r="E564" s="316" t="s">
        <v>5614</v>
      </c>
      <c r="F564" s="316" t="s">
        <v>6339</v>
      </c>
      <c r="G564" s="333" t="s">
        <v>1690</v>
      </c>
      <c r="H564" s="333" t="s">
        <v>6718</v>
      </c>
      <c r="I564" s="316" t="str">
        <f t="shared" si="26"/>
        <v>INSERT INTO UPK_TEST.upk_k60.k60_press_buno_link (buno_id, k60_buno_id, created_date, created_tantou_id) VALUES (2269, 1668, GETDATE(), 999);</v>
      </c>
    </row>
    <row r="565" spans="1:9">
      <c r="A565" s="316" t="s">
        <v>867</v>
      </c>
      <c r="B565" s="328" t="str">
        <f t="shared" si="24"/>
        <v>2088</v>
      </c>
      <c r="C565" s="316" t="s">
        <v>7218</v>
      </c>
      <c r="D565" s="316" t="str">
        <f t="shared" si="25"/>
        <v>2270</v>
      </c>
      <c r="E565" s="316" t="s">
        <v>5615</v>
      </c>
      <c r="F565" s="316" t="s">
        <v>6340</v>
      </c>
      <c r="G565" s="333" t="s">
        <v>7218</v>
      </c>
      <c r="H565" s="333" t="s">
        <v>6719</v>
      </c>
      <c r="I565" s="316" t="str">
        <f t="shared" si="26"/>
        <v>INSERT INTO UPK_TEST.upk_k60.k60_press_buno_link (buno_id, k60_buno_id, created_date, created_tantou_id) VALUES (2270, 2088, GETDATE(), 999);</v>
      </c>
    </row>
    <row r="566" spans="1:9">
      <c r="A566" s="316" t="s">
        <v>869</v>
      </c>
      <c r="B566" s="328" t="str">
        <f t="shared" si="24"/>
        <v>2090</v>
      </c>
      <c r="C566" s="316" t="s">
        <v>7219</v>
      </c>
      <c r="D566" s="316" t="str">
        <f t="shared" si="25"/>
        <v>2271</v>
      </c>
      <c r="E566" s="316" t="s">
        <v>700</v>
      </c>
      <c r="F566" s="316" t="s">
        <v>6341</v>
      </c>
      <c r="G566" s="333" t="s">
        <v>7219</v>
      </c>
      <c r="H566" s="333" t="s">
        <v>6720</v>
      </c>
      <c r="I566" s="316" t="str">
        <f t="shared" si="26"/>
        <v>INSERT INTO UPK_TEST.upk_k60.k60_press_buno_link (buno_id, k60_buno_id, created_date, created_tantou_id) VALUES (2271, 2090, GETDATE(), 999);</v>
      </c>
    </row>
    <row r="567" spans="1:9">
      <c r="A567" s="316" t="s">
        <v>1027</v>
      </c>
      <c r="B567" s="328" t="str">
        <f t="shared" si="24"/>
        <v>2282</v>
      </c>
      <c r="C567" s="316" t="s">
        <v>7220</v>
      </c>
      <c r="D567" s="316" t="str">
        <f t="shared" si="25"/>
        <v>2272</v>
      </c>
      <c r="E567" s="316" t="s">
        <v>4714</v>
      </c>
      <c r="F567" s="316" t="s">
        <v>6342</v>
      </c>
      <c r="G567" s="333" t="s">
        <v>7220</v>
      </c>
      <c r="H567" s="333" t="s">
        <v>6721</v>
      </c>
      <c r="I567" s="316" t="str">
        <f t="shared" si="26"/>
        <v>INSERT INTO UPK_TEST.upk_k60.k60_press_buno_link (buno_id, k60_buno_id, created_date, created_tantou_id) VALUES (2272, 2282, GETDATE(), 999);</v>
      </c>
    </row>
    <row r="568" spans="1:9">
      <c r="A568" s="316" t="s">
        <v>650</v>
      </c>
      <c r="B568" s="328" t="str">
        <f t="shared" si="24"/>
        <v>1763</v>
      </c>
      <c r="C568" s="316" t="s">
        <v>1691</v>
      </c>
      <c r="D568" s="316" t="str">
        <f t="shared" si="25"/>
        <v>2273</v>
      </c>
      <c r="E568" s="316" t="s">
        <v>4715</v>
      </c>
      <c r="F568" s="316" t="s">
        <v>6343</v>
      </c>
      <c r="G568" s="333" t="s">
        <v>1691</v>
      </c>
      <c r="H568" s="333" t="s">
        <v>6722</v>
      </c>
      <c r="I568" s="316" t="str">
        <f t="shared" si="26"/>
        <v>INSERT INTO UPK_TEST.upk_k60.k60_press_buno_link (buno_id, k60_buno_id, created_date, created_tantou_id) VALUES (2273, 1763, GETDATE(), 999);</v>
      </c>
    </row>
    <row r="569" spans="1:9">
      <c r="A569" s="316" t="s">
        <v>526</v>
      </c>
      <c r="B569" s="328" t="str">
        <f t="shared" si="24"/>
        <v>1569</v>
      </c>
      <c r="C569" s="316" t="s">
        <v>7221</v>
      </c>
      <c r="D569" s="316" t="str">
        <f t="shared" si="25"/>
        <v>2274</v>
      </c>
      <c r="E569" s="316" t="s">
        <v>4716</v>
      </c>
      <c r="F569" s="316" t="s">
        <v>6344</v>
      </c>
      <c r="G569" s="333" t="s">
        <v>7221</v>
      </c>
      <c r="H569" s="333" t="s">
        <v>6723</v>
      </c>
      <c r="I569" s="316" t="str">
        <f t="shared" si="26"/>
        <v>INSERT INTO UPK_TEST.upk_k60.k60_press_buno_link (buno_id, k60_buno_id, created_date, created_tantou_id) VALUES (2274, 1569, GETDATE(), 999);</v>
      </c>
    </row>
    <row r="570" spans="1:9">
      <c r="A570" s="316" t="s">
        <v>540</v>
      </c>
      <c r="B570" s="328" t="str">
        <f t="shared" si="24"/>
        <v>1596</v>
      </c>
      <c r="C570" s="316" t="s">
        <v>7222</v>
      </c>
      <c r="D570" s="316" t="str">
        <f t="shared" si="25"/>
        <v>2275</v>
      </c>
      <c r="E570" s="316" t="s">
        <v>4717</v>
      </c>
      <c r="F570" s="316" t="s">
        <v>6345</v>
      </c>
      <c r="G570" s="333" t="s">
        <v>7222</v>
      </c>
      <c r="H570" s="333" t="s">
        <v>6724</v>
      </c>
      <c r="I570" s="316" t="str">
        <f t="shared" si="26"/>
        <v>INSERT INTO UPK_TEST.upk_k60.k60_press_buno_link (buno_id, k60_buno_id, created_date, created_tantou_id) VALUES (2275, 1596, GETDATE(), 999);</v>
      </c>
    </row>
    <row r="571" spans="1:9">
      <c r="A571" s="316" t="s">
        <v>868</v>
      </c>
      <c r="B571" s="328" t="str">
        <f t="shared" si="24"/>
        <v>2089</v>
      </c>
      <c r="C571" s="316" t="s">
        <v>7223</v>
      </c>
      <c r="D571" s="316" t="str">
        <f t="shared" si="25"/>
        <v>2276</v>
      </c>
      <c r="E571" s="316" t="s">
        <v>4718</v>
      </c>
      <c r="F571" s="316" t="s">
        <v>6346</v>
      </c>
      <c r="G571" s="333" t="s">
        <v>7223</v>
      </c>
      <c r="H571" s="333" t="s">
        <v>6725</v>
      </c>
      <c r="I571" s="316" t="str">
        <f t="shared" si="26"/>
        <v>INSERT INTO UPK_TEST.upk_k60.k60_press_buno_link (buno_id, k60_buno_id, created_date, created_tantou_id) VALUES (2276, 2089, GETDATE(), 999);</v>
      </c>
    </row>
    <row r="572" spans="1:9">
      <c r="A572" s="316" t="s">
        <v>870</v>
      </c>
      <c r="B572" s="328" t="str">
        <f t="shared" si="24"/>
        <v>2091</v>
      </c>
      <c r="C572" s="316" t="s">
        <v>7224</v>
      </c>
      <c r="D572" s="316" t="str">
        <f t="shared" si="25"/>
        <v>2277</v>
      </c>
      <c r="E572" s="316" t="s">
        <v>711</v>
      </c>
      <c r="F572" s="316" t="s">
        <v>6347</v>
      </c>
      <c r="G572" s="333" t="s">
        <v>7224</v>
      </c>
      <c r="H572" s="333" t="s">
        <v>6726</v>
      </c>
      <c r="I572" s="316" t="str">
        <f t="shared" si="26"/>
        <v>INSERT INTO UPK_TEST.upk_k60.k60_press_buno_link (buno_id, k60_buno_id, created_date, created_tantou_id) VALUES (2277, 2091, GETDATE(), 999);</v>
      </c>
    </row>
    <row r="573" spans="1:9">
      <c r="A573" s="316" t="s">
        <v>1083</v>
      </c>
      <c r="B573" s="328" t="str">
        <f t="shared" si="24"/>
        <v>2348</v>
      </c>
      <c r="C573" s="316" t="s">
        <v>1693</v>
      </c>
      <c r="D573" s="316" t="str">
        <f t="shared" si="25"/>
        <v>2278</v>
      </c>
      <c r="E573" s="316" t="s">
        <v>712</v>
      </c>
      <c r="F573" s="316" t="s">
        <v>6348</v>
      </c>
      <c r="G573" s="333" t="s">
        <v>1693</v>
      </c>
      <c r="H573" s="333" t="s">
        <v>6727</v>
      </c>
      <c r="I573" s="316" t="str">
        <f t="shared" si="26"/>
        <v>INSERT INTO UPK_TEST.upk_k60.k60_press_buno_link (buno_id, k60_buno_id, created_date, created_tantou_id) VALUES (2278, 2348, GETDATE(), 999);</v>
      </c>
    </row>
    <row r="574" spans="1:9">
      <c r="A574" s="316" t="s">
        <v>1178</v>
      </c>
      <c r="B574" s="328" t="str">
        <f t="shared" si="24"/>
        <v>2489</v>
      </c>
      <c r="C574" s="316" t="s">
        <v>1694</v>
      </c>
      <c r="D574" s="316" t="str">
        <f t="shared" si="25"/>
        <v>2279</v>
      </c>
      <c r="E574" s="316" t="s">
        <v>713</v>
      </c>
      <c r="F574" s="316" t="s">
        <v>6349</v>
      </c>
      <c r="G574" s="333" t="s">
        <v>1694</v>
      </c>
      <c r="H574" s="333" t="s">
        <v>6728</v>
      </c>
      <c r="I574" s="316" t="str">
        <f t="shared" si="26"/>
        <v>INSERT INTO UPK_TEST.upk_k60.k60_press_buno_link (buno_id, k60_buno_id, created_date, created_tantou_id) VALUES (2279, 2489, GETDATE(), 999);</v>
      </c>
    </row>
    <row r="575" spans="1:9">
      <c r="A575" s="316" t="s">
        <v>961</v>
      </c>
      <c r="B575" s="328" t="str">
        <f t="shared" si="24"/>
        <v>2206</v>
      </c>
      <c r="C575" s="316" t="s">
        <v>7225</v>
      </c>
      <c r="D575" s="316" t="str">
        <f t="shared" si="25"/>
        <v>2280</v>
      </c>
      <c r="E575" s="316" t="s">
        <v>714</v>
      </c>
      <c r="F575" s="316" t="s">
        <v>6350</v>
      </c>
      <c r="G575" s="333" t="s">
        <v>7225</v>
      </c>
      <c r="H575" s="333" t="s">
        <v>6729</v>
      </c>
      <c r="I575" s="316" t="str">
        <f t="shared" si="26"/>
        <v>INSERT INTO UPK_TEST.upk_k60.k60_press_buno_link (buno_id, k60_buno_id, created_date, created_tantou_id) VALUES (2280, 2206, GETDATE(), 999);</v>
      </c>
    </row>
    <row r="576" spans="1:9">
      <c r="A576" s="316" t="s">
        <v>962</v>
      </c>
      <c r="B576" s="328" t="str">
        <f t="shared" si="24"/>
        <v>2207</v>
      </c>
      <c r="C576" s="316" t="s">
        <v>7226</v>
      </c>
      <c r="D576" s="316" t="str">
        <f t="shared" si="25"/>
        <v>2281</v>
      </c>
      <c r="E576" s="316" t="s">
        <v>4723</v>
      </c>
      <c r="F576" s="316" t="s">
        <v>6351</v>
      </c>
      <c r="G576" s="333" t="s">
        <v>7226</v>
      </c>
      <c r="H576" s="333" t="s">
        <v>6730</v>
      </c>
      <c r="I576" s="316" t="str">
        <f t="shared" si="26"/>
        <v>INSERT INTO UPK_TEST.upk_k60.k60_press_buno_link (buno_id, k60_buno_id, created_date, created_tantou_id) VALUES (2281, 2207, GETDATE(), 999);</v>
      </c>
    </row>
    <row r="577" spans="1:9">
      <c r="A577" s="316" t="s">
        <v>620</v>
      </c>
      <c r="B577" s="328" t="str">
        <f t="shared" si="24"/>
        <v>1720</v>
      </c>
      <c r="C577" s="316" t="s">
        <v>1701</v>
      </c>
      <c r="D577" s="316" t="str">
        <f t="shared" si="25"/>
        <v>2282</v>
      </c>
      <c r="E577" s="316" t="s">
        <v>4724</v>
      </c>
      <c r="F577" s="316" t="s">
        <v>6352</v>
      </c>
      <c r="G577" s="333" t="s">
        <v>1701</v>
      </c>
      <c r="H577" s="333" t="s">
        <v>6731</v>
      </c>
      <c r="I577" s="316" t="str">
        <f t="shared" si="26"/>
        <v>INSERT INTO UPK_TEST.upk_k60.k60_press_buno_link (buno_id, k60_buno_id, created_date, created_tantou_id) VALUES (2282, 1720, GETDATE(), 999);</v>
      </c>
    </row>
    <row r="578" spans="1:9">
      <c r="A578" s="316" t="s">
        <v>3133</v>
      </c>
      <c r="B578" s="328" t="str">
        <f t="shared" si="24"/>
        <v>1706</v>
      </c>
      <c r="C578" s="316" t="s">
        <v>7227</v>
      </c>
      <c r="D578" s="316" t="str">
        <f t="shared" si="25"/>
        <v>2283</v>
      </c>
      <c r="E578" s="316" t="s">
        <v>719</v>
      </c>
      <c r="F578" s="316" t="s">
        <v>6353</v>
      </c>
      <c r="G578" s="333" t="s">
        <v>7227</v>
      </c>
      <c r="H578" s="333" t="s">
        <v>6732</v>
      </c>
      <c r="I578" s="316" t="str">
        <f t="shared" si="26"/>
        <v>INSERT INTO UPK_TEST.upk_k60.k60_press_buno_link (buno_id, k60_buno_id, created_date, created_tantou_id) VALUES (2283, 1706, GETDATE(), 999);</v>
      </c>
    </row>
    <row r="579" spans="1:9">
      <c r="A579" s="316" t="s">
        <v>3133</v>
      </c>
      <c r="B579" s="328" t="str">
        <f t="shared" si="24"/>
        <v>1706</v>
      </c>
      <c r="C579" s="316" t="s">
        <v>7228</v>
      </c>
      <c r="D579" s="316" t="str">
        <f t="shared" si="25"/>
        <v>2284</v>
      </c>
      <c r="E579" s="316" t="s">
        <v>720</v>
      </c>
      <c r="F579" s="316" t="s">
        <v>6354</v>
      </c>
      <c r="G579" s="333" t="s">
        <v>7228</v>
      </c>
      <c r="H579" s="333" t="s">
        <v>6733</v>
      </c>
      <c r="I579" s="316" t="str">
        <f t="shared" si="26"/>
        <v>INSERT INTO UPK_TEST.upk_k60.k60_press_buno_link (buno_id, k60_buno_id, created_date, created_tantou_id) VALUES (2284, 1706, GETDATE(), 999);</v>
      </c>
    </row>
    <row r="580" spans="1:9">
      <c r="A580" s="316" t="s">
        <v>5663</v>
      </c>
      <c r="B580" s="328" t="str">
        <f t="shared" ref="B580:B643" si="27">VLOOKUP($A580,$E$4:$F$2001,2,FALSE)</f>
        <v>2085</v>
      </c>
      <c r="C580" s="316" t="s">
        <v>7229</v>
      </c>
      <c r="D580" s="316" t="str">
        <f t="shared" ref="D580:D643" si="28">VLOOKUP($C580,$G$4:$H$2001,2,FALSE)</f>
        <v>2285</v>
      </c>
      <c r="E580" s="316" t="s">
        <v>721</v>
      </c>
      <c r="F580" s="316" t="s">
        <v>6355</v>
      </c>
      <c r="G580" s="333" t="s">
        <v>7229</v>
      </c>
      <c r="H580" s="333" t="s">
        <v>6734</v>
      </c>
      <c r="I580" s="316" t="str">
        <f t="shared" ref="I580:I643" si="29">$S$1&amp;$D580&amp;", "&amp;$B580&amp;", GETDATE(), 999);"</f>
        <v>INSERT INTO UPK_TEST.upk_k60.k60_press_buno_link (buno_id, k60_buno_id, created_date, created_tantou_id) VALUES (2285, 2085, GETDATE(), 999);</v>
      </c>
    </row>
    <row r="581" spans="1:9">
      <c r="A581" s="316" t="s">
        <v>5663</v>
      </c>
      <c r="B581" s="328" t="str">
        <f t="shared" si="27"/>
        <v>2085</v>
      </c>
      <c r="C581" s="316" t="s">
        <v>7230</v>
      </c>
      <c r="D581" s="316" t="str">
        <f t="shared" si="28"/>
        <v>2286</v>
      </c>
      <c r="E581" s="316" t="s">
        <v>722</v>
      </c>
      <c r="F581" s="316" t="s">
        <v>6356</v>
      </c>
      <c r="G581" s="333" t="s">
        <v>7230</v>
      </c>
      <c r="H581" s="333" t="s">
        <v>6735</v>
      </c>
      <c r="I581" s="316" t="str">
        <f t="shared" si="29"/>
        <v>INSERT INTO UPK_TEST.upk_k60.k60_press_buno_link (buno_id, k60_buno_id, created_date, created_tantou_id) VALUES (2286, 2085, GETDATE(), 999);</v>
      </c>
    </row>
    <row r="582" spans="1:9">
      <c r="A582" s="316" t="s">
        <v>5664</v>
      </c>
      <c r="B582" s="328" t="str">
        <f t="shared" si="27"/>
        <v>2086</v>
      </c>
      <c r="C582" s="316" t="s">
        <v>7231</v>
      </c>
      <c r="D582" s="316" t="str">
        <f t="shared" si="28"/>
        <v>2287</v>
      </c>
      <c r="E582" s="316" t="s">
        <v>723</v>
      </c>
      <c r="F582" s="316" t="s">
        <v>6357</v>
      </c>
      <c r="G582" s="333" t="s">
        <v>7231</v>
      </c>
      <c r="H582" s="333" t="s">
        <v>6736</v>
      </c>
      <c r="I582" s="316" t="str">
        <f t="shared" si="29"/>
        <v>INSERT INTO UPK_TEST.upk_k60.k60_press_buno_link (buno_id, k60_buno_id, created_date, created_tantou_id) VALUES (2287, 2086, GETDATE(), 999);</v>
      </c>
    </row>
    <row r="583" spans="1:9">
      <c r="A583" s="316" t="s">
        <v>5664</v>
      </c>
      <c r="B583" s="328" t="str">
        <f t="shared" si="27"/>
        <v>2086</v>
      </c>
      <c r="C583" s="316" t="s">
        <v>7232</v>
      </c>
      <c r="D583" s="316" t="str">
        <f t="shared" si="28"/>
        <v>2288</v>
      </c>
      <c r="E583" s="316" t="s">
        <v>724</v>
      </c>
      <c r="F583" s="316" t="s">
        <v>6358</v>
      </c>
      <c r="G583" s="333" t="s">
        <v>7232</v>
      </c>
      <c r="H583" s="333" t="s">
        <v>6737</v>
      </c>
      <c r="I583" s="316" t="str">
        <f t="shared" si="29"/>
        <v>INSERT INTO UPK_TEST.upk_k60.k60_press_buno_link (buno_id, k60_buno_id, created_date, created_tantou_id) VALUES (2288, 2086, GETDATE(), 999);</v>
      </c>
    </row>
    <row r="584" spans="1:9">
      <c r="A584" s="316" t="s">
        <v>5665</v>
      </c>
      <c r="B584" s="328" t="str">
        <f t="shared" si="27"/>
        <v>2087</v>
      </c>
      <c r="C584" s="316" t="s">
        <v>7233</v>
      </c>
      <c r="D584" s="316" t="str">
        <f t="shared" si="28"/>
        <v>2289</v>
      </c>
      <c r="E584" s="316" t="s">
        <v>725</v>
      </c>
      <c r="F584" s="316" t="s">
        <v>6359</v>
      </c>
      <c r="G584" s="333" t="s">
        <v>7233</v>
      </c>
      <c r="H584" s="333" t="s">
        <v>6738</v>
      </c>
      <c r="I584" s="316" t="str">
        <f t="shared" si="29"/>
        <v>INSERT INTO UPK_TEST.upk_k60.k60_press_buno_link (buno_id, k60_buno_id, created_date, created_tantou_id) VALUES (2289, 2087, GETDATE(), 999);</v>
      </c>
    </row>
    <row r="585" spans="1:9">
      <c r="A585" s="316" t="s">
        <v>5665</v>
      </c>
      <c r="B585" s="328" t="str">
        <f t="shared" si="27"/>
        <v>2087</v>
      </c>
      <c r="C585" s="316" t="s">
        <v>7234</v>
      </c>
      <c r="D585" s="316" t="str">
        <f t="shared" si="28"/>
        <v>2290</v>
      </c>
      <c r="E585" s="316" t="s">
        <v>726</v>
      </c>
      <c r="F585" s="316" t="s">
        <v>6360</v>
      </c>
      <c r="G585" s="333" t="s">
        <v>7234</v>
      </c>
      <c r="H585" s="333" t="s">
        <v>6739</v>
      </c>
      <c r="I585" s="316" t="str">
        <f t="shared" si="29"/>
        <v>INSERT INTO UPK_TEST.upk_k60.k60_press_buno_link (buno_id, k60_buno_id, created_date, created_tantou_id) VALUES (2290, 2087, GETDATE(), 999);</v>
      </c>
    </row>
    <row r="586" spans="1:9">
      <c r="A586" s="316" t="s">
        <v>541</v>
      </c>
      <c r="B586" s="328" t="str">
        <f t="shared" si="27"/>
        <v>1597</v>
      </c>
      <c r="C586" s="316" t="s">
        <v>7235</v>
      </c>
      <c r="D586" s="316" t="str">
        <f t="shared" si="28"/>
        <v>2291</v>
      </c>
      <c r="E586" s="316" t="s">
        <v>727</v>
      </c>
      <c r="F586" s="316" t="s">
        <v>6361</v>
      </c>
      <c r="G586" s="333" t="s">
        <v>7235</v>
      </c>
      <c r="H586" s="333" t="s">
        <v>6740</v>
      </c>
      <c r="I586" s="316" t="str">
        <f t="shared" si="29"/>
        <v>INSERT INTO UPK_TEST.upk_k60.k60_press_buno_link (buno_id, k60_buno_id, created_date, created_tantou_id) VALUES (2291, 1597, GETDATE(), 999);</v>
      </c>
    </row>
    <row r="587" spans="1:9">
      <c r="A587" s="316" t="s">
        <v>621</v>
      </c>
      <c r="B587" s="328" t="str">
        <f t="shared" si="27"/>
        <v>1721</v>
      </c>
      <c r="C587" s="316" t="s">
        <v>1703</v>
      </c>
      <c r="D587" s="316" t="str">
        <f t="shared" si="28"/>
        <v>2292</v>
      </c>
      <c r="E587" s="316" t="s">
        <v>728</v>
      </c>
      <c r="F587" s="316" t="s">
        <v>6362</v>
      </c>
      <c r="G587" s="333" t="s">
        <v>1703</v>
      </c>
      <c r="H587" s="333" t="s">
        <v>6741</v>
      </c>
      <c r="I587" s="316" t="str">
        <f t="shared" si="29"/>
        <v>INSERT INTO UPK_TEST.upk_k60.k60_press_buno_link (buno_id, k60_buno_id, created_date, created_tantou_id) VALUES (2292, 1721, GETDATE(), 999);</v>
      </c>
    </row>
    <row r="588" spans="1:9">
      <c r="A588" s="316" t="s">
        <v>622</v>
      </c>
      <c r="B588" s="328" t="str">
        <f t="shared" si="27"/>
        <v>1722</v>
      </c>
      <c r="C588" s="316" t="s">
        <v>1704</v>
      </c>
      <c r="D588" s="316" t="str">
        <f t="shared" si="28"/>
        <v>2293</v>
      </c>
      <c r="E588" s="316" t="s">
        <v>729</v>
      </c>
      <c r="F588" s="316" t="s">
        <v>6363</v>
      </c>
      <c r="G588" s="333" t="s">
        <v>1704</v>
      </c>
      <c r="H588" s="333" t="s">
        <v>6742</v>
      </c>
      <c r="I588" s="316" t="str">
        <f t="shared" si="29"/>
        <v>INSERT INTO UPK_TEST.upk_k60.k60_press_buno_link (buno_id, k60_buno_id, created_date, created_tantou_id) VALUES (2293, 1722, GETDATE(), 999);</v>
      </c>
    </row>
    <row r="589" spans="1:9">
      <c r="A589" s="316" t="s">
        <v>623</v>
      </c>
      <c r="B589" s="328" t="str">
        <f t="shared" si="27"/>
        <v>1723</v>
      </c>
      <c r="C589" s="316" t="s">
        <v>1705</v>
      </c>
      <c r="D589" s="316" t="str">
        <f t="shared" si="28"/>
        <v>2294</v>
      </c>
      <c r="E589" s="316" t="s">
        <v>730</v>
      </c>
      <c r="F589" s="316" t="s">
        <v>6364</v>
      </c>
      <c r="G589" s="333" t="s">
        <v>1705</v>
      </c>
      <c r="H589" s="333" t="s">
        <v>6743</v>
      </c>
      <c r="I589" s="316" t="str">
        <f t="shared" si="29"/>
        <v>INSERT INTO UPK_TEST.upk_k60.k60_press_buno_link (buno_id, k60_buno_id, created_date, created_tantou_id) VALUES (2294, 1723, GETDATE(), 999);</v>
      </c>
    </row>
    <row r="590" spans="1:9">
      <c r="A590" s="316" t="s">
        <v>624</v>
      </c>
      <c r="B590" s="328" t="str">
        <f t="shared" si="27"/>
        <v>1724</v>
      </c>
      <c r="C590" s="316" t="s">
        <v>1706</v>
      </c>
      <c r="D590" s="316" t="str">
        <f t="shared" si="28"/>
        <v>2295</v>
      </c>
      <c r="E590" s="316" t="s">
        <v>731</v>
      </c>
      <c r="F590" s="316" t="s">
        <v>6365</v>
      </c>
      <c r="G590" s="333" t="s">
        <v>1706</v>
      </c>
      <c r="H590" s="333" t="s">
        <v>6744</v>
      </c>
      <c r="I590" s="316" t="str">
        <f t="shared" si="29"/>
        <v>INSERT INTO UPK_TEST.upk_k60.k60_press_buno_link (buno_id, k60_buno_id, created_date, created_tantou_id) VALUES (2295, 1724, GETDATE(), 999);</v>
      </c>
    </row>
    <row r="591" spans="1:9">
      <c r="A591" s="316" t="s">
        <v>625</v>
      </c>
      <c r="B591" s="328" t="str">
        <f t="shared" si="27"/>
        <v>1725</v>
      </c>
      <c r="C591" s="316" t="s">
        <v>1707</v>
      </c>
      <c r="D591" s="316" t="str">
        <f t="shared" si="28"/>
        <v>2296</v>
      </c>
      <c r="E591" s="316" t="s">
        <v>732</v>
      </c>
      <c r="F591" s="316" t="s">
        <v>6366</v>
      </c>
      <c r="G591" s="333" t="s">
        <v>1707</v>
      </c>
      <c r="H591" s="333" t="s">
        <v>6745</v>
      </c>
      <c r="I591" s="316" t="str">
        <f t="shared" si="29"/>
        <v>INSERT INTO UPK_TEST.upk_k60.k60_press_buno_link (buno_id, k60_buno_id, created_date, created_tantou_id) VALUES (2296, 1725, GETDATE(), 999);</v>
      </c>
    </row>
    <row r="592" spans="1:9">
      <c r="A592" s="316" t="s">
        <v>871</v>
      </c>
      <c r="B592" s="328" t="str">
        <f t="shared" si="27"/>
        <v>2092</v>
      </c>
      <c r="C592" s="316" t="s">
        <v>7236</v>
      </c>
      <c r="D592" s="316" t="str">
        <f t="shared" si="28"/>
        <v>2297</v>
      </c>
      <c r="E592" s="316" t="s">
        <v>5616</v>
      </c>
      <c r="F592" s="316" t="s">
        <v>6367</v>
      </c>
      <c r="G592" s="333" t="s">
        <v>7236</v>
      </c>
      <c r="H592" s="333" t="s">
        <v>6746</v>
      </c>
      <c r="I592" s="316" t="str">
        <f t="shared" si="29"/>
        <v>INSERT INTO UPK_TEST.upk_k60.k60_press_buno_link (buno_id, k60_buno_id, created_date, created_tantou_id) VALUES (2297, 2092, GETDATE(), 999);</v>
      </c>
    </row>
    <row r="593" spans="1:9">
      <c r="A593" s="316" t="s">
        <v>1139</v>
      </c>
      <c r="B593" s="328" t="str">
        <f t="shared" si="27"/>
        <v>2425</v>
      </c>
      <c r="C593" s="316" t="s">
        <v>1714</v>
      </c>
      <c r="D593" s="316" t="str">
        <f t="shared" si="28"/>
        <v>2298</v>
      </c>
      <c r="E593" s="316" t="s">
        <v>5617</v>
      </c>
      <c r="F593" s="316" t="s">
        <v>6368</v>
      </c>
      <c r="G593" s="333" t="s">
        <v>1714</v>
      </c>
      <c r="H593" s="333" t="s">
        <v>6747</v>
      </c>
      <c r="I593" s="316" t="str">
        <f t="shared" si="29"/>
        <v>INSERT INTO UPK_TEST.upk_k60.k60_press_buno_link (buno_id, k60_buno_id, created_date, created_tantou_id) VALUES (2298, 2425, GETDATE(), 999);</v>
      </c>
    </row>
    <row r="594" spans="1:9">
      <c r="A594" s="316" t="s">
        <v>1140</v>
      </c>
      <c r="B594" s="328" t="str">
        <f t="shared" si="27"/>
        <v>2426</v>
      </c>
      <c r="C594" s="316" t="s">
        <v>1715</v>
      </c>
      <c r="D594" s="316" t="str">
        <f t="shared" si="28"/>
        <v>2299</v>
      </c>
      <c r="E594" s="316" t="s">
        <v>733</v>
      </c>
      <c r="F594" s="316" t="s">
        <v>6369</v>
      </c>
      <c r="G594" s="333" t="s">
        <v>1715</v>
      </c>
      <c r="H594" s="333" t="s">
        <v>6748</v>
      </c>
      <c r="I594" s="316" t="str">
        <f t="shared" si="29"/>
        <v>INSERT INTO UPK_TEST.upk_k60.k60_press_buno_link (buno_id, k60_buno_id, created_date, created_tantou_id) VALUES (2299, 2426, GETDATE(), 999);</v>
      </c>
    </row>
    <row r="595" spans="1:9">
      <c r="A595" s="316" t="s">
        <v>471</v>
      </c>
      <c r="B595" s="328" t="str">
        <f t="shared" si="27"/>
        <v>1480</v>
      </c>
      <c r="C595" s="316" t="s">
        <v>1721</v>
      </c>
      <c r="D595" s="316" t="str">
        <f t="shared" si="28"/>
        <v>2300</v>
      </c>
      <c r="E595" s="316" t="s">
        <v>5618</v>
      </c>
      <c r="F595" s="316" t="s">
        <v>6370</v>
      </c>
      <c r="G595" s="333" t="s">
        <v>1721</v>
      </c>
      <c r="H595" s="333" t="s">
        <v>6749</v>
      </c>
      <c r="I595" s="316" t="str">
        <f t="shared" si="29"/>
        <v>INSERT INTO UPK_TEST.upk_k60.k60_press_buno_link (buno_id, k60_buno_id, created_date, created_tantou_id) VALUES (2300, 1480, GETDATE(), 999);</v>
      </c>
    </row>
    <row r="596" spans="1:9">
      <c r="A596" s="316" t="s">
        <v>364</v>
      </c>
      <c r="B596" s="328" t="str">
        <f t="shared" si="27"/>
        <v>1298</v>
      </c>
      <c r="C596" s="316" t="s">
        <v>7237</v>
      </c>
      <c r="D596" s="316" t="str">
        <f t="shared" si="28"/>
        <v>2301</v>
      </c>
      <c r="E596" s="316" t="s">
        <v>5619</v>
      </c>
      <c r="F596" s="316" t="s">
        <v>6371</v>
      </c>
      <c r="G596" s="333" t="s">
        <v>7237</v>
      </c>
      <c r="H596" s="333" t="s">
        <v>6750</v>
      </c>
      <c r="I596" s="316" t="str">
        <f t="shared" si="29"/>
        <v>INSERT INTO UPK_TEST.upk_k60.k60_press_buno_link (buno_id, k60_buno_id, created_date, created_tantou_id) VALUES (2301, 1298, GETDATE(), 999);</v>
      </c>
    </row>
    <row r="597" spans="1:9">
      <c r="A597" s="316" t="s">
        <v>947</v>
      </c>
      <c r="B597" s="328" t="str">
        <f t="shared" si="27"/>
        <v>2188</v>
      </c>
      <c r="C597" s="316" t="s">
        <v>7238</v>
      </c>
      <c r="D597" s="316" t="str">
        <f t="shared" si="28"/>
        <v>2302</v>
      </c>
      <c r="E597" s="316" t="s">
        <v>5620</v>
      </c>
      <c r="F597" s="316" t="s">
        <v>6372</v>
      </c>
      <c r="G597" s="333" t="s">
        <v>7238</v>
      </c>
      <c r="H597" s="333" t="s">
        <v>6751</v>
      </c>
      <c r="I597" s="316" t="str">
        <f t="shared" si="29"/>
        <v>INSERT INTO UPK_TEST.upk_k60.k60_press_buno_link (buno_id, k60_buno_id, created_date, created_tantou_id) VALUES (2302, 2188, GETDATE(), 999);</v>
      </c>
    </row>
    <row r="598" spans="1:9">
      <c r="A598" s="316" t="s">
        <v>948</v>
      </c>
      <c r="B598" s="328" t="str">
        <f t="shared" si="27"/>
        <v>2189</v>
      </c>
      <c r="C598" s="316" t="s">
        <v>7239</v>
      </c>
      <c r="D598" s="316" t="str">
        <f t="shared" si="28"/>
        <v>2303</v>
      </c>
      <c r="E598" s="316" t="s">
        <v>734</v>
      </c>
      <c r="F598" s="316" t="s">
        <v>6373</v>
      </c>
      <c r="G598" s="333" t="s">
        <v>7239</v>
      </c>
      <c r="H598" s="333" t="s">
        <v>6752</v>
      </c>
      <c r="I598" s="316" t="str">
        <f t="shared" si="29"/>
        <v>INSERT INTO UPK_TEST.upk_k60.k60_press_buno_link (buno_id, k60_buno_id, created_date, created_tantou_id) VALUES (2303, 2189, GETDATE(), 999);</v>
      </c>
    </row>
    <row r="599" spans="1:9">
      <c r="A599" s="316" t="s">
        <v>365</v>
      </c>
      <c r="B599" s="328" t="str">
        <f t="shared" si="27"/>
        <v>1299</v>
      </c>
      <c r="C599" s="316" t="s">
        <v>7240</v>
      </c>
      <c r="D599" s="316" t="str">
        <f t="shared" si="28"/>
        <v>2304</v>
      </c>
      <c r="E599" s="316" t="s">
        <v>735</v>
      </c>
      <c r="F599" s="316" t="s">
        <v>6374</v>
      </c>
      <c r="G599" s="333" t="s">
        <v>7240</v>
      </c>
      <c r="H599" s="333" t="s">
        <v>6753</v>
      </c>
      <c r="I599" s="316" t="str">
        <f t="shared" si="29"/>
        <v>INSERT INTO UPK_TEST.upk_k60.k60_press_buno_link (buno_id, k60_buno_id, created_date, created_tantou_id) VALUES (2304, 1299, GETDATE(), 999);</v>
      </c>
    </row>
    <row r="600" spans="1:9">
      <c r="A600" s="316" t="s">
        <v>366</v>
      </c>
      <c r="B600" s="328" t="str">
        <f t="shared" si="27"/>
        <v>1300</v>
      </c>
      <c r="C600" s="316" t="s">
        <v>7241</v>
      </c>
      <c r="D600" s="316" t="str">
        <f t="shared" si="28"/>
        <v>2305</v>
      </c>
      <c r="E600" s="316" t="s">
        <v>5621</v>
      </c>
      <c r="F600" s="316" t="s">
        <v>6375</v>
      </c>
      <c r="G600" s="333" t="s">
        <v>7241</v>
      </c>
      <c r="H600" s="333" t="s">
        <v>6754</v>
      </c>
      <c r="I600" s="316" t="str">
        <f t="shared" si="29"/>
        <v>INSERT INTO UPK_TEST.upk_k60.k60_press_buno_link (buno_id, k60_buno_id, created_date, created_tantou_id) VALUES (2305, 1300, GETDATE(), 999);</v>
      </c>
    </row>
    <row r="601" spans="1:9">
      <c r="A601" s="316" t="s">
        <v>5550</v>
      </c>
      <c r="B601" s="328" t="str">
        <f t="shared" si="27"/>
        <v>1445</v>
      </c>
      <c r="C601" s="316" t="s">
        <v>1716</v>
      </c>
      <c r="D601" s="316" t="str">
        <f t="shared" si="28"/>
        <v>2306</v>
      </c>
      <c r="E601" s="316" t="s">
        <v>736</v>
      </c>
      <c r="F601" s="316" t="s">
        <v>6376</v>
      </c>
      <c r="G601" s="333" t="s">
        <v>1716</v>
      </c>
      <c r="H601" s="333" t="s">
        <v>6755</v>
      </c>
      <c r="I601" s="316" t="str">
        <f t="shared" si="29"/>
        <v>INSERT INTO UPK_TEST.upk_k60.k60_press_buno_link (buno_id, k60_buno_id, created_date, created_tantou_id) VALUES (2306, 1445, GETDATE(), 999);</v>
      </c>
    </row>
    <row r="602" spans="1:9">
      <c r="A602" s="316" t="s">
        <v>5550</v>
      </c>
      <c r="B602" s="328" t="str">
        <f t="shared" si="27"/>
        <v>1445</v>
      </c>
      <c r="C602" s="316" t="s">
        <v>1724</v>
      </c>
      <c r="D602" s="316" t="str">
        <f t="shared" si="28"/>
        <v>2307</v>
      </c>
      <c r="E602" s="316" t="s">
        <v>737</v>
      </c>
      <c r="F602" s="316" t="s">
        <v>6377</v>
      </c>
      <c r="G602" s="333" t="s">
        <v>1724</v>
      </c>
      <c r="H602" s="333" t="s">
        <v>6756</v>
      </c>
      <c r="I602" s="316" t="str">
        <f t="shared" si="29"/>
        <v>INSERT INTO UPK_TEST.upk_k60.k60_press_buno_link (buno_id, k60_buno_id, created_date, created_tantou_id) VALUES (2307, 1445, GETDATE(), 999);</v>
      </c>
    </row>
    <row r="603" spans="1:9">
      <c r="A603" s="316" t="s">
        <v>5551</v>
      </c>
      <c r="B603" s="328" t="str">
        <f t="shared" si="27"/>
        <v>1446</v>
      </c>
      <c r="C603" s="316" t="s">
        <v>1717</v>
      </c>
      <c r="D603" s="316" t="str">
        <f t="shared" si="28"/>
        <v>2308</v>
      </c>
      <c r="E603" s="316" t="s">
        <v>738</v>
      </c>
      <c r="F603" s="316" t="s">
        <v>6378</v>
      </c>
      <c r="G603" s="333" t="s">
        <v>1717</v>
      </c>
      <c r="H603" s="333" t="s">
        <v>6757</v>
      </c>
      <c r="I603" s="316" t="str">
        <f t="shared" si="29"/>
        <v>INSERT INTO UPK_TEST.upk_k60.k60_press_buno_link (buno_id, k60_buno_id, created_date, created_tantou_id) VALUES (2308, 1446, GETDATE(), 999);</v>
      </c>
    </row>
    <row r="604" spans="1:9">
      <c r="A604" s="316" t="s">
        <v>5551</v>
      </c>
      <c r="B604" s="328" t="str">
        <f t="shared" si="27"/>
        <v>1446</v>
      </c>
      <c r="C604" s="316" t="s">
        <v>1725</v>
      </c>
      <c r="D604" s="316" t="str">
        <f t="shared" si="28"/>
        <v>2309</v>
      </c>
      <c r="E604" s="316" t="s">
        <v>5622</v>
      </c>
      <c r="F604" s="316" t="s">
        <v>6379</v>
      </c>
      <c r="G604" s="333" t="s">
        <v>1725</v>
      </c>
      <c r="H604" s="333" t="s">
        <v>6758</v>
      </c>
      <c r="I604" s="316" t="str">
        <f t="shared" si="29"/>
        <v>INSERT INTO UPK_TEST.upk_k60.k60_press_buno_link (buno_id, k60_buno_id, created_date, created_tantou_id) VALUES (2309, 1446, GETDATE(), 999);</v>
      </c>
    </row>
    <row r="605" spans="1:9">
      <c r="A605" s="316" t="s">
        <v>5552</v>
      </c>
      <c r="B605" s="328" t="str">
        <f t="shared" si="27"/>
        <v>1447</v>
      </c>
      <c r="C605" s="316" t="s">
        <v>1718</v>
      </c>
      <c r="D605" s="316" t="str">
        <f t="shared" si="28"/>
        <v>2310</v>
      </c>
      <c r="E605" s="316" t="s">
        <v>5623</v>
      </c>
      <c r="F605" s="316" t="s">
        <v>6380</v>
      </c>
      <c r="G605" s="333" t="s">
        <v>1718</v>
      </c>
      <c r="H605" s="333" t="s">
        <v>6759</v>
      </c>
      <c r="I605" s="316" t="str">
        <f t="shared" si="29"/>
        <v>INSERT INTO UPK_TEST.upk_k60.k60_press_buno_link (buno_id, k60_buno_id, created_date, created_tantou_id) VALUES (2310, 1447, GETDATE(), 999);</v>
      </c>
    </row>
    <row r="606" spans="1:9">
      <c r="A606" s="316" t="s">
        <v>5552</v>
      </c>
      <c r="B606" s="328" t="str">
        <f t="shared" si="27"/>
        <v>1447</v>
      </c>
      <c r="C606" s="316" t="s">
        <v>1726</v>
      </c>
      <c r="D606" s="316" t="str">
        <f t="shared" si="28"/>
        <v>2311</v>
      </c>
      <c r="E606" s="316" t="s">
        <v>5624</v>
      </c>
      <c r="F606" s="316" t="s">
        <v>6381</v>
      </c>
      <c r="G606" s="333" t="s">
        <v>1726</v>
      </c>
      <c r="H606" s="333" t="s">
        <v>6760</v>
      </c>
      <c r="I606" s="316" t="str">
        <f t="shared" si="29"/>
        <v>INSERT INTO UPK_TEST.upk_k60.k60_press_buno_link (buno_id, k60_buno_id, created_date, created_tantou_id) VALUES (2311, 1447, GETDATE(), 999);</v>
      </c>
    </row>
    <row r="607" spans="1:9">
      <c r="A607" s="316" t="s">
        <v>5561</v>
      </c>
      <c r="B607" s="328" t="str">
        <f t="shared" si="27"/>
        <v>1463</v>
      </c>
      <c r="C607" s="316" t="s">
        <v>1719</v>
      </c>
      <c r="D607" s="316" t="str">
        <f t="shared" si="28"/>
        <v>2312</v>
      </c>
      <c r="E607" s="316" t="s">
        <v>739</v>
      </c>
      <c r="F607" s="316" t="s">
        <v>6382</v>
      </c>
      <c r="G607" s="333" t="s">
        <v>1719</v>
      </c>
      <c r="H607" s="333" t="s">
        <v>6761</v>
      </c>
      <c r="I607" s="316" t="str">
        <f t="shared" si="29"/>
        <v>INSERT INTO UPK_TEST.upk_k60.k60_press_buno_link (buno_id, k60_buno_id, created_date, created_tantou_id) VALUES (2312, 1463, GETDATE(), 999);</v>
      </c>
    </row>
    <row r="608" spans="1:9">
      <c r="A608" s="316" t="s">
        <v>5561</v>
      </c>
      <c r="B608" s="328" t="str">
        <f t="shared" si="27"/>
        <v>1463</v>
      </c>
      <c r="C608" s="316" t="s">
        <v>1727</v>
      </c>
      <c r="D608" s="316" t="str">
        <f t="shared" si="28"/>
        <v>2313</v>
      </c>
      <c r="E608" s="316" t="s">
        <v>740</v>
      </c>
      <c r="F608" s="316" t="s">
        <v>6383</v>
      </c>
      <c r="G608" s="333" t="s">
        <v>1727</v>
      </c>
      <c r="H608" s="333" t="s">
        <v>6762</v>
      </c>
      <c r="I608" s="316" t="str">
        <f t="shared" si="29"/>
        <v>INSERT INTO UPK_TEST.upk_k60.k60_press_buno_link (buno_id, k60_buno_id, created_date, created_tantou_id) VALUES (2313, 1463, GETDATE(), 999);</v>
      </c>
    </row>
    <row r="609" spans="1:9">
      <c r="A609" s="316" t="s">
        <v>5562</v>
      </c>
      <c r="B609" s="328" t="str">
        <f t="shared" si="27"/>
        <v>1464</v>
      </c>
      <c r="C609" s="316" t="s">
        <v>1720</v>
      </c>
      <c r="D609" s="316" t="str">
        <f t="shared" si="28"/>
        <v>2314</v>
      </c>
      <c r="E609" s="316" t="s">
        <v>741</v>
      </c>
      <c r="F609" s="316" t="s">
        <v>6384</v>
      </c>
      <c r="G609" s="333" t="s">
        <v>1720</v>
      </c>
      <c r="H609" s="333" t="s">
        <v>6763</v>
      </c>
      <c r="I609" s="316" t="str">
        <f t="shared" si="29"/>
        <v>INSERT INTO UPK_TEST.upk_k60.k60_press_buno_link (buno_id, k60_buno_id, created_date, created_tantou_id) VALUES (2314, 1464, GETDATE(), 999);</v>
      </c>
    </row>
    <row r="610" spans="1:9">
      <c r="A610" s="316" t="s">
        <v>5562</v>
      </c>
      <c r="B610" s="328" t="str">
        <f t="shared" si="27"/>
        <v>1464</v>
      </c>
      <c r="C610" s="316" t="s">
        <v>1728</v>
      </c>
      <c r="D610" s="316" t="str">
        <f t="shared" si="28"/>
        <v>2315</v>
      </c>
      <c r="E610" s="316" t="s">
        <v>742</v>
      </c>
      <c r="F610" s="316" t="s">
        <v>6385</v>
      </c>
      <c r="G610" s="333" t="s">
        <v>1728</v>
      </c>
      <c r="H610" s="333" t="s">
        <v>6764</v>
      </c>
      <c r="I610" s="316" t="str">
        <f t="shared" si="29"/>
        <v>INSERT INTO UPK_TEST.upk_k60.k60_press_buno_link (buno_id, k60_buno_id, created_date, created_tantou_id) VALUES (2315, 1464, GETDATE(), 999);</v>
      </c>
    </row>
    <row r="611" spans="1:9">
      <c r="A611" s="316" t="s">
        <v>1141</v>
      </c>
      <c r="B611" s="328" t="str">
        <f t="shared" si="27"/>
        <v>2427</v>
      </c>
      <c r="C611" s="316" t="s">
        <v>1722</v>
      </c>
      <c r="D611" s="316" t="str">
        <f t="shared" si="28"/>
        <v>2316</v>
      </c>
      <c r="E611" s="316" t="s">
        <v>5625</v>
      </c>
      <c r="F611" s="316" t="s">
        <v>6386</v>
      </c>
      <c r="G611" s="333" t="s">
        <v>1722</v>
      </c>
      <c r="H611" s="333" t="s">
        <v>6765</v>
      </c>
      <c r="I611" s="316" t="str">
        <f t="shared" si="29"/>
        <v>INSERT INTO UPK_TEST.upk_k60.k60_press_buno_link (buno_id, k60_buno_id, created_date, created_tantou_id) VALUES (2316, 2427, GETDATE(), 999);</v>
      </c>
    </row>
    <row r="612" spans="1:9">
      <c r="A612" s="316" t="s">
        <v>1142</v>
      </c>
      <c r="B612" s="328" t="str">
        <f t="shared" si="27"/>
        <v>2428</v>
      </c>
      <c r="C612" s="316" t="s">
        <v>1723</v>
      </c>
      <c r="D612" s="316" t="str">
        <f t="shared" si="28"/>
        <v>2317</v>
      </c>
      <c r="E612" s="316" t="s">
        <v>5626</v>
      </c>
      <c r="F612" s="316" t="s">
        <v>6387</v>
      </c>
      <c r="G612" s="333" t="s">
        <v>1723</v>
      </c>
      <c r="H612" s="333" t="s">
        <v>6766</v>
      </c>
      <c r="I612" s="316" t="str">
        <f t="shared" si="29"/>
        <v>INSERT INTO UPK_TEST.upk_k60.k60_press_buno_link (buno_id, k60_buno_id, created_date, created_tantou_id) VALUES (2317, 2428, GETDATE(), 999);</v>
      </c>
    </row>
    <row r="613" spans="1:9">
      <c r="A613" s="316" t="s">
        <v>587</v>
      </c>
      <c r="B613" s="328" t="str">
        <f t="shared" si="27"/>
        <v>1669</v>
      </c>
      <c r="C613" s="316" t="s">
        <v>1730</v>
      </c>
      <c r="D613" s="316" t="str">
        <f t="shared" si="28"/>
        <v>2318</v>
      </c>
      <c r="E613" s="316" t="s">
        <v>743</v>
      </c>
      <c r="F613" s="316" t="s">
        <v>6388</v>
      </c>
      <c r="G613" s="333" t="s">
        <v>1730</v>
      </c>
      <c r="H613" s="333" t="s">
        <v>6767</v>
      </c>
      <c r="I613" s="316" t="str">
        <f t="shared" si="29"/>
        <v>INSERT INTO UPK_TEST.upk_k60.k60_press_buno_link (buno_id, k60_buno_id, created_date, created_tantou_id) VALUES (2318, 1669, GETDATE(), 999);</v>
      </c>
    </row>
    <row r="614" spans="1:9">
      <c r="A614" s="316" t="s">
        <v>588</v>
      </c>
      <c r="B614" s="328" t="str">
        <f t="shared" si="27"/>
        <v>1670</v>
      </c>
      <c r="C614" s="316" t="s">
        <v>1731</v>
      </c>
      <c r="D614" s="316" t="str">
        <f t="shared" si="28"/>
        <v>2319</v>
      </c>
      <c r="E614" s="316" t="s">
        <v>744</v>
      </c>
      <c r="F614" s="316" t="s">
        <v>6389</v>
      </c>
      <c r="G614" s="333" t="s">
        <v>1731</v>
      </c>
      <c r="H614" s="333" t="s">
        <v>6768</v>
      </c>
      <c r="I614" s="316" t="str">
        <f t="shared" si="29"/>
        <v>INSERT INTO UPK_TEST.upk_k60.k60_press_buno_link (buno_id, k60_buno_id, created_date, created_tantou_id) VALUES (2319, 1670, GETDATE(), 999);</v>
      </c>
    </row>
    <row r="615" spans="1:9">
      <c r="A615" s="316" t="s">
        <v>589</v>
      </c>
      <c r="B615" s="328" t="str">
        <f t="shared" si="27"/>
        <v>1671</v>
      </c>
      <c r="C615" s="316" t="s">
        <v>1733</v>
      </c>
      <c r="D615" s="316" t="str">
        <f t="shared" si="28"/>
        <v>2320</v>
      </c>
      <c r="E615" s="316" t="s">
        <v>5627</v>
      </c>
      <c r="F615" s="316" t="s">
        <v>6390</v>
      </c>
      <c r="G615" s="333" t="s">
        <v>1733</v>
      </c>
      <c r="H615" s="333" t="s">
        <v>6769</v>
      </c>
      <c r="I615" s="316" t="str">
        <f t="shared" si="29"/>
        <v>INSERT INTO UPK_TEST.upk_k60.k60_press_buno_link (buno_id, k60_buno_id, created_date, created_tantou_id) VALUES (2320, 1671, GETDATE(), 999);</v>
      </c>
    </row>
    <row r="616" spans="1:9">
      <c r="A616" s="316" t="s">
        <v>923</v>
      </c>
      <c r="B616" s="328" t="str">
        <f t="shared" si="27"/>
        <v>2161</v>
      </c>
      <c r="C616" s="316" t="s">
        <v>7242</v>
      </c>
      <c r="D616" s="316" t="str">
        <f t="shared" si="28"/>
        <v>2321</v>
      </c>
      <c r="E616" s="316" t="s">
        <v>5628</v>
      </c>
      <c r="F616" s="316" t="s">
        <v>6391</v>
      </c>
      <c r="G616" s="333" t="s">
        <v>7242</v>
      </c>
      <c r="H616" s="333" t="s">
        <v>6770</v>
      </c>
      <c r="I616" s="316" t="str">
        <f t="shared" si="29"/>
        <v>INSERT INTO UPK_TEST.upk_k60.k60_press_buno_link (buno_id, k60_buno_id, created_date, created_tantou_id) VALUES (2321, 2161, GETDATE(), 999);</v>
      </c>
    </row>
    <row r="617" spans="1:9">
      <c r="A617" s="316" t="s">
        <v>5731</v>
      </c>
      <c r="B617" s="328" t="str">
        <f t="shared" si="27"/>
        <v>2429</v>
      </c>
      <c r="C617" s="316" t="s">
        <v>1732</v>
      </c>
      <c r="D617" s="316" t="str">
        <f t="shared" si="28"/>
        <v>2322</v>
      </c>
      <c r="E617" s="316" t="s">
        <v>745</v>
      </c>
      <c r="F617" s="316" t="s">
        <v>6392</v>
      </c>
      <c r="G617" s="333" t="s">
        <v>1732</v>
      </c>
      <c r="H617" s="333" t="s">
        <v>6771</v>
      </c>
      <c r="I617" s="316" t="str">
        <f t="shared" si="29"/>
        <v>INSERT INTO UPK_TEST.upk_k60.k60_press_buno_link (buno_id, k60_buno_id, created_date, created_tantou_id) VALUES (2322, 2429, GETDATE(), 999);</v>
      </c>
    </row>
    <row r="618" spans="1:9">
      <c r="A618" s="316" t="s">
        <v>5731</v>
      </c>
      <c r="B618" s="328" t="str">
        <f t="shared" si="27"/>
        <v>2429</v>
      </c>
      <c r="C618" s="316" t="s">
        <v>1735</v>
      </c>
      <c r="D618" s="316" t="str">
        <f t="shared" si="28"/>
        <v>2323</v>
      </c>
      <c r="E618" s="316" t="s">
        <v>746</v>
      </c>
      <c r="F618" s="316" t="s">
        <v>6393</v>
      </c>
      <c r="G618" s="333" t="s">
        <v>1735</v>
      </c>
      <c r="H618" s="333" t="s">
        <v>6772</v>
      </c>
      <c r="I618" s="316" t="str">
        <f t="shared" si="29"/>
        <v>INSERT INTO UPK_TEST.upk_k60.k60_press_buno_link (buno_id, k60_buno_id, created_date, created_tantou_id) VALUES (2323, 2429, GETDATE(), 999);</v>
      </c>
    </row>
    <row r="619" spans="1:9">
      <c r="A619" s="316" t="s">
        <v>694</v>
      </c>
      <c r="B619" s="328" t="str">
        <f t="shared" si="27"/>
        <v>1841</v>
      </c>
      <c r="C619" s="316" t="s">
        <v>1738</v>
      </c>
      <c r="D619" s="316" t="str">
        <f t="shared" si="28"/>
        <v>2324</v>
      </c>
      <c r="E619" s="316" t="s">
        <v>747</v>
      </c>
      <c r="F619" s="316" t="s">
        <v>6394</v>
      </c>
      <c r="G619" s="333" t="s">
        <v>1738</v>
      </c>
      <c r="H619" s="333" t="s">
        <v>6773</v>
      </c>
      <c r="I619" s="316" t="str">
        <f t="shared" si="29"/>
        <v>INSERT INTO UPK_TEST.upk_k60.k60_press_buno_link (buno_id, k60_buno_id, created_date, created_tantou_id) VALUES (2324, 1841, GETDATE(), 999);</v>
      </c>
    </row>
    <row r="620" spans="1:9">
      <c r="A620" s="316" t="s">
        <v>1028</v>
      </c>
      <c r="B620" s="328" t="str">
        <f t="shared" si="27"/>
        <v>2283</v>
      </c>
      <c r="C620" s="316" t="s">
        <v>1739</v>
      </c>
      <c r="D620" s="316" t="str">
        <f t="shared" si="28"/>
        <v>2325</v>
      </c>
      <c r="E620" s="316" t="s">
        <v>748</v>
      </c>
      <c r="F620" s="316" t="s">
        <v>6395</v>
      </c>
      <c r="G620" s="333" t="s">
        <v>1739</v>
      </c>
      <c r="H620" s="333" t="s">
        <v>6774</v>
      </c>
      <c r="I620" s="316" t="str">
        <f t="shared" si="29"/>
        <v>INSERT INTO UPK_TEST.upk_k60.k60_press_buno_link (buno_id, k60_buno_id, created_date, created_tantou_id) VALUES (2325, 2283, GETDATE(), 999);</v>
      </c>
    </row>
    <row r="621" spans="1:9">
      <c r="A621" s="316" t="s">
        <v>1134</v>
      </c>
      <c r="B621" s="328" t="str">
        <f t="shared" si="27"/>
        <v>2416</v>
      </c>
      <c r="C621" s="316" t="s">
        <v>1741</v>
      </c>
      <c r="D621" s="316" t="str">
        <f t="shared" si="28"/>
        <v>2326</v>
      </c>
      <c r="E621" s="316" t="s">
        <v>5629</v>
      </c>
      <c r="F621" s="316" t="s">
        <v>6396</v>
      </c>
      <c r="G621" s="333" t="s">
        <v>1741</v>
      </c>
      <c r="H621" s="333" t="s">
        <v>6775</v>
      </c>
      <c r="I621" s="316" t="str">
        <f t="shared" si="29"/>
        <v>INSERT INTO UPK_TEST.upk_k60.k60_press_buno_link (buno_id, k60_buno_id, created_date, created_tantou_id) VALUES (2326, 2416, GETDATE(), 999);</v>
      </c>
    </row>
    <row r="622" spans="1:9">
      <c r="A622" s="316" t="s">
        <v>542</v>
      </c>
      <c r="B622" s="328" t="str">
        <f t="shared" si="27"/>
        <v>1598</v>
      </c>
      <c r="C622" s="316" t="s">
        <v>7243</v>
      </c>
      <c r="D622" s="316" t="str">
        <f t="shared" si="28"/>
        <v>2327</v>
      </c>
      <c r="E622" s="316" t="s">
        <v>5630</v>
      </c>
      <c r="F622" s="316" t="s">
        <v>6397</v>
      </c>
      <c r="G622" s="333" t="s">
        <v>7243</v>
      </c>
      <c r="H622" s="333" t="s">
        <v>6776</v>
      </c>
      <c r="I622" s="316" t="str">
        <f t="shared" si="29"/>
        <v>INSERT INTO UPK_TEST.upk_k60.k60_press_buno_link (buno_id, k60_buno_id, created_date, created_tantou_id) VALUES (2327, 1598, GETDATE(), 999);</v>
      </c>
    </row>
    <row r="623" spans="1:9">
      <c r="A623" s="316" t="s">
        <v>5596</v>
      </c>
      <c r="B623" s="328" t="str">
        <f t="shared" si="27"/>
        <v>1793</v>
      </c>
      <c r="C623" s="316" t="s">
        <v>1742</v>
      </c>
      <c r="D623" s="316" t="str">
        <f t="shared" si="28"/>
        <v>2328</v>
      </c>
      <c r="E623" s="316" t="s">
        <v>5631</v>
      </c>
      <c r="F623" s="316" t="s">
        <v>6398</v>
      </c>
      <c r="G623" s="333" t="s">
        <v>1742</v>
      </c>
      <c r="H623" s="333" t="s">
        <v>6777</v>
      </c>
      <c r="I623" s="316" t="str">
        <f t="shared" si="29"/>
        <v>INSERT INTO UPK_TEST.upk_k60.k60_press_buno_link (buno_id, k60_buno_id, created_date, created_tantou_id) VALUES (2328, 1793, GETDATE(), 999);</v>
      </c>
    </row>
    <row r="624" spans="1:9">
      <c r="A624" s="316" t="s">
        <v>5596</v>
      </c>
      <c r="B624" s="328" t="str">
        <f t="shared" si="27"/>
        <v>1793</v>
      </c>
      <c r="C624" s="316" t="s">
        <v>1743</v>
      </c>
      <c r="D624" s="316" t="str">
        <f t="shared" si="28"/>
        <v>2329</v>
      </c>
      <c r="E624" s="316" t="s">
        <v>5632</v>
      </c>
      <c r="F624" s="316" t="s">
        <v>6399</v>
      </c>
      <c r="G624" s="333" t="s">
        <v>1743</v>
      </c>
      <c r="H624" s="333" t="s">
        <v>6778</v>
      </c>
      <c r="I624" s="316" t="str">
        <f t="shared" si="29"/>
        <v>INSERT INTO UPK_TEST.upk_k60.k60_press_buno_link (buno_id, k60_buno_id, created_date, created_tantou_id) VALUES (2329, 1793, GETDATE(), 999);</v>
      </c>
    </row>
    <row r="625" spans="1:9">
      <c r="A625" s="316" t="s">
        <v>590</v>
      </c>
      <c r="B625" s="328" t="str">
        <f t="shared" si="27"/>
        <v>1672</v>
      </c>
      <c r="C625" s="316" t="s">
        <v>1748</v>
      </c>
      <c r="D625" s="316" t="str">
        <f t="shared" si="28"/>
        <v>2330</v>
      </c>
      <c r="E625" s="316" t="s">
        <v>749</v>
      </c>
      <c r="F625" s="316" t="s">
        <v>6400</v>
      </c>
      <c r="G625" s="333" t="s">
        <v>1748</v>
      </c>
      <c r="H625" s="333" t="s">
        <v>6779</v>
      </c>
      <c r="I625" s="316" t="str">
        <f t="shared" si="29"/>
        <v>INSERT INTO UPK_TEST.upk_k60.k60_press_buno_link (buno_id, k60_buno_id, created_date, created_tantou_id) VALUES (2330, 1672, GETDATE(), 999);</v>
      </c>
    </row>
    <row r="626" spans="1:9">
      <c r="A626" s="316" t="s">
        <v>806</v>
      </c>
      <c r="B626" s="328" t="str">
        <f t="shared" si="27"/>
        <v>2001</v>
      </c>
      <c r="C626" s="316" t="s">
        <v>1749</v>
      </c>
      <c r="D626" s="316" t="str">
        <f t="shared" si="28"/>
        <v>2331</v>
      </c>
      <c r="E626" s="316" t="s">
        <v>750</v>
      </c>
      <c r="F626" s="316" t="s">
        <v>6401</v>
      </c>
      <c r="G626" s="333" t="s">
        <v>1749</v>
      </c>
      <c r="H626" s="333" t="s">
        <v>6780</v>
      </c>
      <c r="I626" s="316" t="str">
        <f t="shared" si="29"/>
        <v>INSERT INTO UPK_TEST.upk_k60.k60_press_buno_link (buno_id, k60_buno_id, created_date, created_tantou_id) VALUES (2331, 2001, GETDATE(), 999);</v>
      </c>
    </row>
    <row r="627" spans="1:9">
      <c r="A627" s="316" t="s">
        <v>807</v>
      </c>
      <c r="B627" s="328" t="str">
        <f t="shared" si="27"/>
        <v>2002</v>
      </c>
      <c r="C627" s="316" t="s">
        <v>1751</v>
      </c>
      <c r="D627" s="316" t="str">
        <f t="shared" si="28"/>
        <v>2332</v>
      </c>
      <c r="E627" s="316" t="s">
        <v>5633</v>
      </c>
      <c r="F627" s="316" t="s">
        <v>6402</v>
      </c>
      <c r="G627" s="333" t="s">
        <v>1751</v>
      </c>
      <c r="H627" s="333" t="s">
        <v>6781</v>
      </c>
      <c r="I627" s="316" t="str">
        <f t="shared" si="29"/>
        <v>INSERT INTO UPK_TEST.upk_k60.k60_press_buno_link (buno_id, k60_buno_id, created_date, created_tantou_id) VALUES (2332, 2002, GETDATE(), 999);</v>
      </c>
    </row>
    <row r="628" spans="1:9">
      <c r="A628" s="316" t="s">
        <v>1161</v>
      </c>
      <c r="B628" s="328" t="str">
        <f t="shared" si="27"/>
        <v>2457</v>
      </c>
      <c r="C628" s="316" t="s">
        <v>1753</v>
      </c>
      <c r="D628" s="316" t="str">
        <f t="shared" si="28"/>
        <v>2333</v>
      </c>
      <c r="E628" s="316" t="s">
        <v>751</v>
      </c>
      <c r="F628" s="316" t="s">
        <v>6403</v>
      </c>
      <c r="G628" s="333" t="s">
        <v>1753</v>
      </c>
      <c r="H628" s="333" t="s">
        <v>6782</v>
      </c>
      <c r="I628" s="316" t="str">
        <f t="shared" si="29"/>
        <v>INSERT INTO UPK_TEST.upk_k60.k60_press_buno_link (buno_id, k60_buno_id, created_date, created_tantou_id) VALUES (2333, 2457, GETDATE(), 999);</v>
      </c>
    </row>
    <row r="629" spans="1:9">
      <c r="A629" s="316" t="s">
        <v>1162</v>
      </c>
      <c r="B629" s="328" t="str">
        <f t="shared" si="27"/>
        <v>2458</v>
      </c>
      <c r="C629" s="316" t="s">
        <v>1754</v>
      </c>
      <c r="D629" s="316" t="str">
        <f t="shared" si="28"/>
        <v>2334</v>
      </c>
      <c r="E629" s="316" t="s">
        <v>752</v>
      </c>
      <c r="F629" s="316" t="s">
        <v>6404</v>
      </c>
      <c r="G629" s="333" t="s">
        <v>1754</v>
      </c>
      <c r="H629" s="333" t="s">
        <v>6783</v>
      </c>
      <c r="I629" s="316" t="str">
        <f t="shared" si="29"/>
        <v>INSERT INTO UPK_TEST.upk_k60.k60_press_buno_link (buno_id, k60_buno_id, created_date, created_tantou_id) VALUES (2334, 2458, GETDATE(), 999);</v>
      </c>
    </row>
    <row r="630" spans="1:9">
      <c r="A630" s="316" t="s">
        <v>1163</v>
      </c>
      <c r="B630" s="328" t="str">
        <f t="shared" si="27"/>
        <v>2459</v>
      </c>
      <c r="C630" s="316" t="s">
        <v>1755</v>
      </c>
      <c r="D630" s="316" t="str">
        <f t="shared" si="28"/>
        <v>2335</v>
      </c>
      <c r="E630" s="316" t="s">
        <v>3362</v>
      </c>
      <c r="F630" s="316" t="s">
        <v>6405</v>
      </c>
      <c r="G630" s="333" t="s">
        <v>1755</v>
      </c>
      <c r="H630" s="333" t="s">
        <v>6784</v>
      </c>
      <c r="I630" s="316" t="str">
        <f t="shared" si="29"/>
        <v>INSERT INTO UPK_TEST.upk_k60.k60_press_buno_link (buno_id, k60_buno_id, created_date, created_tantou_id) VALUES (2335, 2459, GETDATE(), 999);</v>
      </c>
    </row>
    <row r="631" spans="1:9">
      <c r="A631" s="316" t="s">
        <v>1157</v>
      </c>
      <c r="B631" s="328" t="str">
        <f t="shared" si="27"/>
        <v>2452</v>
      </c>
      <c r="C631" s="316" t="s">
        <v>1760</v>
      </c>
      <c r="D631" s="316" t="str">
        <f t="shared" si="28"/>
        <v>2336</v>
      </c>
      <c r="E631" s="316" t="s">
        <v>3363</v>
      </c>
      <c r="F631" s="316" t="s">
        <v>6406</v>
      </c>
      <c r="G631" s="333" t="s">
        <v>1760</v>
      </c>
      <c r="H631" s="333" t="s">
        <v>6785</v>
      </c>
      <c r="I631" s="316" t="str">
        <f t="shared" si="29"/>
        <v>INSERT INTO UPK_TEST.upk_k60.k60_press_buno_link (buno_id, k60_buno_id, created_date, created_tantou_id) VALUES (2336, 2452, GETDATE(), 999);</v>
      </c>
    </row>
    <row r="632" spans="1:9">
      <c r="A632" s="316" t="s">
        <v>5669</v>
      </c>
      <c r="B632" s="328" t="str">
        <f t="shared" si="27"/>
        <v>2102</v>
      </c>
      <c r="C632" s="316" t="s">
        <v>1758</v>
      </c>
      <c r="D632" s="316" t="str">
        <f t="shared" si="28"/>
        <v>2337</v>
      </c>
      <c r="E632" s="316" t="s">
        <v>753</v>
      </c>
      <c r="F632" s="316" t="s">
        <v>6407</v>
      </c>
      <c r="G632" s="333" t="s">
        <v>1758</v>
      </c>
      <c r="H632" s="333" t="s">
        <v>6786</v>
      </c>
      <c r="I632" s="316" t="str">
        <f t="shared" si="29"/>
        <v>INSERT INTO UPK_TEST.upk_k60.k60_press_buno_link (buno_id, k60_buno_id, created_date, created_tantou_id) VALUES (2337, 2102, GETDATE(), 999);</v>
      </c>
    </row>
    <row r="633" spans="1:9">
      <c r="A633" s="316" t="s">
        <v>5669</v>
      </c>
      <c r="B633" s="328" t="str">
        <f t="shared" si="27"/>
        <v>2102</v>
      </c>
      <c r="C633" s="316" t="s">
        <v>1761</v>
      </c>
      <c r="D633" s="316" t="str">
        <f t="shared" si="28"/>
        <v>2338</v>
      </c>
      <c r="E633" s="316" t="s">
        <v>754</v>
      </c>
      <c r="F633" s="316" t="s">
        <v>6408</v>
      </c>
      <c r="G633" s="333" t="s">
        <v>1761</v>
      </c>
      <c r="H633" s="333" t="s">
        <v>6787</v>
      </c>
      <c r="I633" s="316" t="str">
        <f t="shared" si="29"/>
        <v>INSERT INTO UPK_TEST.upk_k60.k60_press_buno_link (buno_id, k60_buno_id, created_date, created_tantou_id) VALUES (2338, 2102, GETDATE(), 999);</v>
      </c>
    </row>
    <row r="634" spans="1:9">
      <c r="A634" s="316" t="s">
        <v>5668</v>
      </c>
      <c r="B634" s="328" t="str">
        <f t="shared" si="27"/>
        <v>2101</v>
      </c>
      <c r="C634" s="316" t="s">
        <v>1759</v>
      </c>
      <c r="D634" s="316" t="str">
        <f t="shared" si="28"/>
        <v>2339</v>
      </c>
      <c r="E634" s="316" t="s">
        <v>3366</v>
      </c>
      <c r="F634" s="316" t="s">
        <v>6409</v>
      </c>
      <c r="G634" s="333" t="s">
        <v>1759</v>
      </c>
      <c r="H634" s="333" t="s">
        <v>6788</v>
      </c>
      <c r="I634" s="316" t="str">
        <f t="shared" si="29"/>
        <v>INSERT INTO UPK_TEST.upk_k60.k60_press_buno_link (buno_id, k60_buno_id, created_date, created_tantou_id) VALUES (2339, 2101, GETDATE(), 999);</v>
      </c>
    </row>
    <row r="635" spans="1:9">
      <c r="A635" s="316" t="s">
        <v>5668</v>
      </c>
      <c r="B635" s="328" t="str">
        <f t="shared" si="27"/>
        <v>2101</v>
      </c>
      <c r="C635" s="316" t="s">
        <v>1762</v>
      </c>
      <c r="D635" s="316" t="str">
        <f t="shared" si="28"/>
        <v>2340</v>
      </c>
      <c r="E635" s="316" t="s">
        <v>3367</v>
      </c>
      <c r="F635" s="316" t="s">
        <v>6410</v>
      </c>
      <c r="G635" s="333" t="s">
        <v>1762</v>
      </c>
      <c r="H635" s="333" t="s">
        <v>6789</v>
      </c>
      <c r="I635" s="316" t="str">
        <f t="shared" si="29"/>
        <v>INSERT INTO UPK_TEST.upk_k60.k60_press_buno_link (buno_id, k60_buno_id, created_date, created_tantou_id) VALUES (2340, 2101, GETDATE(), 999);</v>
      </c>
    </row>
    <row r="636" spans="1:9">
      <c r="A636" s="316" t="s">
        <v>1158</v>
      </c>
      <c r="B636" s="328" t="str">
        <f t="shared" si="27"/>
        <v>2453</v>
      </c>
      <c r="C636" s="316" t="s">
        <v>1763</v>
      </c>
      <c r="D636" s="316" t="str">
        <f t="shared" si="28"/>
        <v>2341</v>
      </c>
      <c r="E636" s="316" t="s">
        <v>755</v>
      </c>
      <c r="F636" s="316" t="s">
        <v>6411</v>
      </c>
      <c r="G636" s="333" t="s">
        <v>1763</v>
      </c>
      <c r="H636" s="333" t="s">
        <v>6790</v>
      </c>
      <c r="I636" s="316" t="str">
        <f t="shared" si="29"/>
        <v>INSERT INTO UPK_TEST.upk_k60.k60_press_buno_link (buno_id, k60_buno_id, created_date, created_tantou_id) VALUES (2341, 2453, GETDATE(), 999);</v>
      </c>
    </row>
    <row r="637" spans="1:9">
      <c r="A637" s="316" t="s">
        <v>722</v>
      </c>
      <c r="B637" s="328" t="str">
        <f t="shared" si="27"/>
        <v>1868</v>
      </c>
      <c r="C637" s="316" t="s">
        <v>7244</v>
      </c>
      <c r="D637" s="316" t="str">
        <f t="shared" si="28"/>
        <v>2342</v>
      </c>
      <c r="E637" s="316" t="s">
        <v>756</v>
      </c>
      <c r="F637" s="316" t="s">
        <v>6412</v>
      </c>
      <c r="G637" s="333" t="s">
        <v>7244</v>
      </c>
      <c r="H637" s="333" t="s">
        <v>6791</v>
      </c>
      <c r="I637" s="316" t="str">
        <f t="shared" si="29"/>
        <v>INSERT INTO UPK_TEST.upk_k60.k60_press_buno_link (buno_id, k60_buno_id, created_date, created_tantou_id) VALUES (2342, 1868, GETDATE(), 999);</v>
      </c>
    </row>
    <row r="638" spans="1:9">
      <c r="A638" s="316" t="s">
        <v>3095</v>
      </c>
      <c r="B638" s="328" t="str">
        <f t="shared" si="27"/>
        <v>1673</v>
      </c>
      <c r="C638" s="316" t="s">
        <v>1768</v>
      </c>
      <c r="D638" s="316" t="str">
        <f t="shared" si="28"/>
        <v>2343</v>
      </c>
      <c r="E638" s="316" t="s">
        <v>3370</v>
      </c>
      <c r="F638" s="316" t="s">
        <v>6413</v>
      </c>
      <c r="G638" s="333" t="s">
        <v>1768</v>
      </c>
      <c r="H638" s="333" t="s">
        <v>6792</v>
      </c>
      <c r="I638" s="316" t="str">
        <f t="shared" si="29"/>
        <v>INSERT INTO UPK_TEST.upk_k60.k60_press_buno_link (buno_id, k60_buno_id, created_date, created_tantou_id) VALUES (2343, 1673, GETDATE(), 999);</v>
      </c>
    </row>
    <row r="639" spans="1:9">
      <c r="A639" s="316" t="s">
        <v>3095</v>
      </c>
      <c r="B639" s="328" t="str">
        <f t="shared" si="27"/>
        <v>1673</v>
      </c>
      <c r="C639" s="316" t="s">
        <v>1771</v>
      </c>
      <c r="D639" s="316" t="str">
        <f t="shared" si="28"/>
        <v>2344</v>
      </c>
      <c r="E639" s="316" t="s">
        <v>757</v>
      </c>
      <c r="F639" s="316" t="s">
        <v>6414</v>
      </c>
      <c r="G639" s="333" t="s">
        <v>1771</v>
      </c>
      <c r="H639" s="333" t="s">
        <v>6793</v>
      </c>
      <c r="I639" s="316" t="str">
        <f t="shared" si="29"/>
        <v>INSERT INTO UPK_TEST.upk_k60.k60_press_buno_link (buno_id, k60_buno_id, created_date, created_tantou_id) VALUES (2344, 1673, GETDATE(), 999);</v>
      </c>
    </row>
    <row r="640" spans="1:9">
      <c r="A640" s="316" t="s">
        <v>3097</v>
      </c>
      <c r="B640" s="328" t="str">
        <f t="shared" si="27"/>
        <v>1674</v>
      </c>
      <c r="C640" s="316" t="s">
        <v>1769</v>
      </c>
      <c r="D640" s="316" t="str">
        <f t="shared" si="28"/>
        <v>2345</v>
      </c>
      <c r="E640" s="316" t="s">
        <v>758</v>
      </c>
      <c r="F640" s="316" t="s">
        <v>6415</v>
      </c>
      <c r="G640" s="333" t="s">
        <v>1769</v>
      </c>
      <c r="H640" s="333" t="s">
        <v>6794</v>
      </c>
      <c r="I640" s="316" t="str">
        <f t="shared" si="29"/>
        <v>INSERT INTO UPK_TEST.upk_k60.k60_press_buno_link (buno_id, k60_buno_id, created_date, created_tantou_id) VALUES (2345, 1674, GETDATE(), 999);</v>
      </c>
    </row>
    <row r="641" spans="1:9">
      <c r="A641" s="316" t="s">
        <v>3097</v>
      </c>
      <c r="B641" s="328" t="str">
        <f t="shared" si="27"/>
        <v>1674</v>
      </c>
      <c r="C641" s="316" t="s">
        <v>1772</v>
      </c>
      <c r="D641" s="316" t="str">
        <f t="shared" si="28"/>
        <v>2346</v>
      </c>
      <c r="E641" s="316" t="s">
        <v>759</v>
      </c>
      <c r="F641" s="316" t="s">
        <v>6416</v>
      </c>
      <c r="G641" s="333" t="s">
        <v>1772</v>
      </c>
      <c r="H641" s="333" t="s">
        <v>6795</v>
      </c>
      <c r="I641" s="316" t="str">
        <f t="shared" si="29"/>
        <v>INSERT INTO UPK_TEST.upk_k60.k60_press_buno_link (buno_id, k60_buno_id, created_date, created_tantou_id) VALUES (2346, 1674, GETDATE(), 999);</v>
      </c>
    </row>
    <row r="642" spans="1:9">
      <c r="A642" s="316" t="s">
        <v>5534</v>
      </c>
      <c r="B642" s="328" t="str">
        <f t="shared" si="27"/>
        <v>1389</v>
      </c>
      <c r="C642" s="316" t="s">
        <v>1774</v>
      </c>
      <c r="D642" s="316" t="str">
        <f t="shared" si="28"/>
        <v>2347</v>
      </c>
      <c r="E642" s="316" t="s">
        <v>760</v>
      </c>
      <c r="F642" s="316" t="s">
        <v>6417</v>
      </c>
      <c r="G642" s="333" t="s">
        <v>1774</v>
      </c>
      <c r="H642" s="333" t="s">
        <v>6796</v>
      </c>
      <c r="I642" s="316" t="str">
        <f t="shared" si="29"/>
        <v>INSERT INTO UPK_TEST.upk_k60.k60_press_buno_link (buno_id, k60_buno_id, created_date, created_tantou_id) VALUES (2347, 1389, GETDATE(), 999);</v>
      </c>
    </row>
    <row r="643" spans="1:9">
      <c r="A643" s="316" t="s">
        <v>5534</v>
      </c>
      <c r="B643" s="328" t="str">
        <f t="shared" si="27"/>
        <v>1389</v>
      </c>
      <c r="C643" s="316" t="s">
        <v>1776</v>
      </c>
      <c r="D643" s="316" t="str">
        <f t="shared" si="28"/>
        <v>2348</v>
      </c>
      <c r="E643" s="316" t="s">
        <v>761</v>
      </c>
      <c r="F643" s="316" t="s">
        <v>6418</v>
      </c>
      <c r="G643" s="333" t="s">
        <v>1776</v>
      </c>
      <c r="H643" s="333" t="s">
        <v>6797</v>
      </c>
      <c r="I643" s="316" t="str">
        <f t="shared" si="29"/>
        <v>INSERT INTO UPK_TEST.upk_k60.k60_press_buno_link (buno_id, k60_buno_id, created_date, created_tantou_id) VALUES (2348, 1389, GETDATE(), 999);</v>
      </c>
    </row>
    <row r="644" spans="1:9">
      <c r="A644" s="316" t="s">
        <v>5535</v>
      </c>
      <c r="B644" s="328" t="str">
        <f t="shared" ref="B644:B707" si="30">VLOOKUP($A644,$E$4:$F$2001,2,FALSE)</f>
        <v>1390</v>
      </c>
      <c r="C644" s="316" t="s">
        <v>1775</v>
      </c>
      <c r="D644" s="316" t="str">
        <f t="shared" ref="D644:D707" si="31">VLOOKUP($C644,$G$4:$H$2001,2,FALSE)</f>
        <v>2349</v>
      </c>
      <c r="E644" s="316" t="s">
        <v>762</v>
      </c>
      <c r="F644" s="316" t="s">
        <v>6419</v>
      </c>
      <c r="G644" s="333" t="s">
        <v>1775</v>
      </c>
      <c r="H644" s="333" t="s">
        <v>6798</v>
      </c>
      <c r="I644" s="316" t="str">
        <f t="shared" ref="I644:I707" si="32">$S$1&amp;$D644&amp;", "&amp;$B644&amp;", GETDATE(), 999);"</f>
        <v>INSERT INTO UPK_TEST.upk_k60.k60_press_buno_link (buno_id, k60_buno_id, created_date, created_tantou_id) VALUES (2349, 1390, GETDATE(), 999);</v>
      </c>
    </row>
    <row r="645" spans="1:9">
      <c r="A645" s="316" t="s">
        <v>5535</v>
      </c>
      <c r="B645" s="328" t="str">
        <f t="shared" si="30"/>
        <v>1390</v>
      </c>
      <c r="C645" s="316" t="s">
        <v>1777</v>
      </c>
      <c r="D645" s="316" t="str">
        <f t="shared" si="31"/>
        <v>2350</v>
      </c>
      <c r="E645" s="316" t="s">
        <v>763</v>
      </c>
      <c r="F645" s="316" t="s">
        <v>6420</v>
      </c>
      <c r="G645" s="333" t="s">
        <v>1777</v>
      </c>
      <c r="H645" s="333" t="s">
        <v>6799</v>
      </c>
      <c r="I645" s="316" t="str">
        <f t="shared" si="32"/>
        <v>INSERT INTO UPK_TEST.upk_k60.k60_press_buno_link (buno_id, k60_buno_id, created_date, created_tantou_id) VALUES (2350, 1390, GETDATE(), 999);</v>
      </c>
    </row>
    <row r="646" spans="1:9">
      <c r="A646" s="316" t="s">
        <v>400</v>
      </c>
      <c r="B646" s="328" t="str">
        <f t="shared" si="30"/>
        <v>1354</v>
      </c>
      <c r="C646" s="316" t="s">
        <v>7245</v>
      </c>
      <c r="D646" s="316" t="str">
        <f t="shared" si="31"/>
        <v>2351</v>
      </c>
      <c r="E646" s="316" t="s">
        <v>764</v>
      </c>
      <c r="F646" s="316" t="s">
        <v>6421</v>
      </c>
      <c r="G646" s="333" t="s">
        <v>7245</v>
      </c>
      <c r="H646" s="333" t="s">
        <v>6800</v>
      </c>
      <c r="I646" s="316" t="str">
        <f t="shared" si="32"/>
        <v>INSERT INTO UPK_TEST.upk_k60.k60_press_buno_link (buno_id, k60_buno_id, created_date, created_tantou_id) VALUES (2351, 1354, GETDATE(), 999);</v>
      </c>
    </row>
    <row r="647" spans="1:9">
      <c r="A647" s="316" t="s">
        <v>5520</v>
      </c>
      <c r="B647" s="328" t="str">
        <f t="shared" si="30"/>
        <v>1355</v>
      </c>
      <c r="C647" s="316" t="s">
        <v>7246</v>
      </c>
      <c r="D647" s="316" t="str">
        <f t="shared" si="31"/>
        <v>2352</v>
      </c>
      <c r="E647" s="316" t="s">
        <v>3379</v>
      </c>
      <c r="F647" s="316" t="s">
        <v>6422</v>
      </c>
      <c r="G647" s="333" t="s">
        <v>7246</v>
      </c>
      <c r="H647" s="333" t="s">
        <v>6801</v>
      </c>
      <c r="I647" s="316" t="str">
        <f t="shared" si="32"/>
        <v>INSERT INTO UPK_TEST.upk_k60.k60_press_buno_link (buno_id, k60_buno_id, created_date, created_tantou_id) VALUES (2352, 1355, GETDATE(), 999);</v>
      </c>
    </row>
    <row r="648" spans="1:9">
      <c r="A648" s="316" t="s">
        <v>5520</v>
      </c>
      <c r="B648" s="328" t="str">
        <f t="shared" si="30"/>
        <v>1355</v>
      </c>
      <c r="C648" s="316" t="s">
        <v>7247</v>
      </c>
      <c r="D648" s="316" t="str">
        <f t="shared" si="31"/>
        <v>2353</v>
      </c>
      <c r="E648" s="316" t="s">
        <v>765</v>
      </c>
      <c r="F648" s="316" t="s">
        <v>6423</v>
      </c>
      <c r="G648" s="333" t="s">
        <v>7247</v>
      </c>
      <c r="H648" s="333" t="s">
        <v>6802</v>
      </c>
      <c r="I648" s="316" t="str">
        <f t="shared" si="32"/>
        <v>INSERT INTO UPK_TEST.upk_k60.k60_press_buno_link (buno_id, k60_buno_id, created_date, created_tantou_id) VALUES (2353, 1355, GETDATE(), 999);</v>
      </c>
    </row>
    <row r="649" spans="1:9">
      <c r="A649" s="316" t="s">
        <v>808</v>
      </c>
      <c r="B649" s="328" t="str">
        <f t="shared" si="30"/>
        <v>2003</v>
      </c>
      <c r="C649" s="316" t="s">
        <v>193</v>
      </c>
      <c r="D649" s="316" t="str">
        <f t="shared" si="31"/>
        <v>2354</v>
      </c>
      <c r="E649" s="316" t="s">
        <v>766</v>
      </c>
      <c r="F649" s="316" t="s">
        <v>6424</v>
      </c>
      <c r="G649" s="333" t="s">
        <v>193</v>
      </c>
      <c r="H649" s="333" t="s">
        <v>6803</v>
      </c>
      <c r="I649" s="316" t="str">
        <f t="shared" si="32"/>
        <v>INSERT INTO UPK_TEST.upk_k60.k60_press_buno_link (buno_id, k60_buno_id, created_date, created_tantou_id) VALUES (2354, 2003, GETDATE(), 999);</v>
      </c>
    </row>
    <row r="650" spans="1:9">
      <c r="A650" s="316" t="s">
        <v>3117</v>
      </c>
      <c r="B650" s="328" t="str">
        <f t="shared" si="30"/>
        <v>1692</v>
      </c>
      <c r="C650" s="316" t="s">
        <v>1779</v>
      </c>
      <c r="D650" s="316" t="str">
        <f t="shared" si="31"/>
        <v>2355</v>
      </c>
      <c r="E650" s="316" t="s">
        <v>5634</v>
      </c>
      <c r="F650" s="316" t="s">
        <v>6425</v>
      </c>
      <c r="G650" s="333" t="s">
        <v>1779</v>
      </c>
      <c r="H650" s="333" t="s">
        <v>6804</v>
      </c>
      <c r="I650" s="316" t="str">
        <f t="shared" si="32"/>
        <v>INSERT INTO UPK_TEST.upk_k60.k60_press_buno_link (buno_id, k60_buno_id, created_date, created_tantou_id) VALUES (2355, 1692, GETDATE(), 999);</v>
      </c>
    </row>
    <row r="651" spans="1:9">
      <c r="A651" s="316" t="s">
        <v>3117</v>
      </c>
      <c r="B651" s="328" t="str">
        <f t="shared" si="30"/>
        <v>1692</v>
      </c>
      <c r="C651" s="316" t="s">
        <v>1780</v>
      </c>
      <c r="D651" s="316" t="str">
        <f t="shared" si="31"/>
        <v>2356</v>
      </c>
      <c r="E651" s="316" t="s">
        <v>5635</v>
      </c>
      <c r="F651" s="316" t="s">
        <v>6426</v>
      </c>
      <c r="G651" s="333" t="s">
        <v>1780</v>
      </c>
      <c r="H651" s="333" t="s">
        <v>6805</v>
      </c>
      <c r="I651" s="316" t="str">
        <f t="shared" si="32"/>
        <v>INSERT INTO UPK_TEST.upk_k60.k60_press_buno_link (buno_id, k60_buno_id, created_date, created_tantou_id) VALUES (2356, 1692, GETDATE(), 999);</v>
      </c>
    </row>
    <row r="652" spans="1:9">
      <c r="A652" s="316" t="s">
        <v>599</v>
      </c>
      <c r="B652" s="328" t="str">
        <f t="shared" si="30"/>
        <v>1693</v>
      </c>
      <c r="C652" s="316" t="s">
        <v>1781</v>
      </c>
      <c r="D652" s="316" t="str">
        <f t="shared" si="31"/>
        <v>2357</v>
      </c>
      <c r="E652" s="316" t="s">
        <v>5636</v>
      </c>
      <c r="F652" s="316" t="s">
        <v>6427</v>
      </c>
      <c r="G652" s="333" t="s">
        <v>1781</v>
      </c>
      <c r="H652" s="333" t="s">
        <v>6806</v>
      </c>
      <c r="I652" s="316" t="str">
        <f t="shared" si="32"/>
        <v>INSERT INTO UPK_TEST.upk_k60.k60_press_buno_link (buno_id, k60_buno_id, created_date, created_tantou_id) VALUES (2357, 1693, GETDATE(), 999);</v>
      </c>
    </row>
    <row r="653" spans="1:9">
      <c r="A653" s="316" t="s">
        <v>858</v>
      </c>
      <c r="B653" s="328" t="str">
        <f t="shared" si="30"/>
        <v>2074</v>
      </c>
      <c r="C653" s="316" t="s">
        <v>7248</v>
      </c>
      <c r="D653" s="316" t="str">
        <f t="shared" si="31"/>
        <v>2358</v>
      </c>
      <c r="E653" s="316" t="s">
        <v>767</v>
      </c>
      <c r="F653" s="316" t="s">
        <v>6428</v>
      </c>
      <c r="G653" s="333" t="s">
        <v>7248</v>
      </c>
      <c r="H653" s="333" t="s">
        <v>6807</v>
      </c>
      <c r="I653" s="316" t="str">
        <f t="shared" si="32"/>
        <v>INSERT INTO UPK_TEST.upk_k60.k60_press_buno_link (buno_id, k60_buno_id, created_date, created_tantou_id) VALUES (2358, 2074, GETDATE(), 999);</v>
      </c>
    </row>
    <row r="654" spans="1:9">
      <c r="A654" s="316" t="s">
        <v>852</v>
      </c>
      <c r="B654" s="328" t="str">
        <f t="shared" si="30"/>
        <v>2067</v>
      </c>
      <c r="C654" s="316" t="s">
        <v>7249</v>
      </c>
      <c r="D654" s="316" t="str">
        <f t="shared" si="31"/>
        <v>2359</v>
      </c>
      <c r="E654" s="316" t="s">
        <v>768</v>
      </c>
      <c r="F654" s="316" t="s">
        <v>6429</v>
      </c>
      <c r="G654" s="333" t="s">
        <v>7249</v>
      </c>
      <c r="H654" s="333" t="s">
        <v>6808</v>
      </c>
      <c r="I654" s="316" t="str">
        <f t="shared" si="32"/>
        <v>INSERT INTO UPK_TEST.upk_k60.k60_press_buno_link (buno_id, k60_buno_id, created_date, created_tantou_id) VALUES (2359, 2067, GETDATE(), 999);</v>
      </c>
    </row>
    <row r="655" spans="1:9">
      <c r="A655" s="316" t="s">
        <v>853</v>
      </c>
      <c r="B655" s="328" t="str">
        <f t="shared" si="30"/>
        <v>2068</v>
      </c>
      <c r="C655" s="316" t="s">
        <v>7250</v>
      </c>
      <c r="D655" s="316" t="str">
        <f t="shared" si="31"/>
        <v>2360</v>
      </c>
      <c r="E655" s="316" t="s">
        <v>769</v>
      </c>
      <c r="F655" s="316" t="s">
        <v>6430</v>
      </c>
      <c r="G655" s="333" t="s">
        <v>7250</v>
      </c>
      <c r="H655" s="333" t="s">
        <v>6809</v>
      </c>
      <c r="I655" s="316" t="str">
        <f t="shared" si="32"/>
        <v>INSERT INTO UPK_TEST.upk_k60.k60_press_buno_link (buno_id, k60_buno_id, created_date, created_tantou_id) VALUES (2360, 2068, GETDATE(), 999);</v>
      </c>
    </row>
    <row r="656" spans="1:9">
      <c r="A656" s="316" t="s">
        <v>1193</v>
      </c>
      <c r="B656" s="328" t="str">
        <f t="shared" si="30"/>
        <v>2510</v>
      </c>
      <c r="C656" s="316" t="s">
        <v>7251</v>
      </c>
      <c r="D656" s="316" t="str">
        <f t="shared" si="31"/>
        <v>2361</v>
      </c>
      <c r="E656" s="316" t="s">
        <v>770</v>
      </c>
      <c r="F656" s="316" t="s">
        <v>6431</v>
      </c>
      <c r="G656" s="333" t="s">
        <v>7251</v>
      </c>
      <c r="H656" s="333" t="s">
        <v>6810</v>
      </c>
      <c r="I656" s="316" t="str">
        <f t="shared" si="32"/>
        <v>INSERT INTO UPK_TEST.upk_k60.k60_press_buno_link (buno_id, k60_buno_id, created_date, created_tantou_id) VALUES (2361, 2510, GETDATE(), 999);</v>
      </c>
    </row>
    <row r="657" spans="1:9">
      <c r="A657" s="316" t="s">
        <v>922</v>
      </c>
      <c r="B657" s="328" t="str">
        <f t="shared" si="30"/>
        <v>2160</v>
      </c>
      <c r="C657" s="316" t="s">
        <v>7252</v>
      </c>
      <c r="D657" s="316" t="str">
        <f t="shared" si="31"/>
        <v>2362</v>
      </c>
      <c r="E657" s="316" t="s">
        <v>771</v>
      </c>
      <c r="F657" s="316" t="s">
        <v>6432</v>
      </c>
      <c r="G657" s="333" t="s">
        <v>7252</v>
      </c>
      <c r="H657" s="333" t="s">
        <v>6811</v>
      </c>
      <c r="I657" s="316" t="str">
        <f t="shared" si="32"/>
        <v>INSERT INTO UPK_TEST.upk_k60.k60_press_buno_link (buno_id, k60_buno_id, created_date, created_tantou_id) VALUES (2362, 2160, GETDATE(), 999);</v>
      </c>
    </row>
    <row r="658" spans="1:9">
      <c r="A658" s="316" t="s">
        <v>859</v>
      </c>
      <c r="B658" s="328" t="str">
        <f t="shared" si="30"/>
        <v>2075</v>
      </c>
      <c r="C658" s="316" t="s">
        <v>7253</v>
      </c>
      <c r="D658" s="316" t="str">
        <f t="shared" si="31"/>
        <v>2363</v>
      </c>
      <c r="E658" s="316" t="s">
        <v>772</v>
      </c>
      <c r="F658" s="316" t="s">
        <v>6433</v>
      </c>
      <c r="G658" s="333" t="s">
        <v>7253</v>
      </c>
      <c r="H658" s="333" t="s">
        <v>6812</v>
      </c>
      <c r="I658" s="316" t="str">
        <f t="shared" si="32"/>
        <v>INSERT INTO UPK_TEST.upk_k60.k60_press_buno_link (buno_id, k60_buno_id, created_date, created_tantou_id) VALUES (2363, 2075, GETDATE(), 999);</v>
      </c>
    </row>
    <row r="659" spans="1:9">
      <c r="A659" s="316" t="s">
        <v>1215</v>
      </c>
      <c r="B659" s="328" t="str">
        <f t="shared" si="30"/>
        <v>2536</v>
      </c>
      <c r="C659" s="316" t="s">
        <v>7254</v>
      </c>
      <c r="D659" s="316" t="str">
        <f t="shared" si="31"/>
        <v>2364</v>
      </c>
      <c r="E659" s="316" t="s">
        <v>3391</v>
      </c>
      <c r="F659" s="316" t="s">
        <v>6434</v>
      </c>
      <c r="G659" s="333" t="s">
        <v>7254</v>
      </c>
      <c r="H659" s="333" t="s">
        <v>6813</v>
      </c>
      <c r="I659" s="316" t="str">
        <f t="shared" si="32"/>
        <v>INSERT INTO UPK_TEST.upk_k60.k60_press_buno_link (buno_id, k60_buno_id, created_date, created_tantou_id) VALUES (2364, 2536, GETDATE(), 999);</v>
      </c>
    </row>
    <row r="660" spans="1:9">
      <c r="A660" s="316" t="s">
        <v>860</v>
      </c>
      <c r="B660" s="328" t="str">
        <f t="shared" si="30"/>
        <v>2076</v>
      </c>
      <c r="C660" s="316" t="s">
        <v>7255</v>
      </c>
      <c r="D660" s="316" t="str">
        <f t="shared" si="31"/>
        <v>2365</v>
      </c>
      <c r="E660" s="316" t="s">
        <v>775</v>
      </c>
      <c r="F660" s="316" t="s">
        <v>6435</v>
      </c>
      <c r="G660" s="333" t="s">
        <v>7255</v>
      </c>
      <c r="H660" s="333" t="s">
        <v>6814</v>
      </c>
      <c r="I660" s="316" t="str">
        <f t="shared" si="32"/>
        <v>INSERT INTO UPK_TEST.upk_k60.k60_press_buno_link (buno_id, k60_buno_id, created_date, created_tantou_id) VALUES (2365, 2076, GETDATE(), 999);</v>
      </c>
    </row>
    <row r="661" spans="1:9">
      <c r="A661" s="316" t="s">
        <v>854</v>
      </c>
      <c r="B661" s="328" t="str">
        <f t="shared" si="30"/>
        <v>2069</v>
      </c>
      <c r="C661" s="316" t="s">
        <v>7256</v>
      </c>
      <c r="D661" s="316" t="str">
        <f t="shared" si="31"/>
        <v>2366</v>
      </c>
      <c r="E661" s="316" t="s">
        <v>776</v>
      </c>
      <c r="F661" s="316" t="s">
        <v>6436</v>
      </c>
      <c r="G661" s="333" t="s">
        <v>7256</v>
      </c>
      <c r="H661" s="333" t="s">
        <v>6815</v>
      </c>
      <c r="I661" s="316" t="str">
        <f t="shared" si="32"/>
        <v>INSERT INTO UPK_TEST.upk_k60.k60_press_buno_link (buno_id, k60_buno_id, created_date, created_tantou_id) VALUES (2366, 2069, GETDATE(), 999);</v>
      </c>
    </row>
    <row r="662" spans="1:9">
      <c r="A662" s="316" t="s">
        <v>855</v>
      </c>
      <c r="B662" s="328" t="str">
        <f t="shared" si="30"/>
        <v>2070</v>
      </c>
      <c r="C662" s="316" t="s">
        <v>7257</v>
      </c>
      <c r="D662" s="316" t="str">
        <f t="shared" si="31"/>
        <v>2367</v>
      </c>
      <c r="E662" s="316" t="s">
        <v>777</v>
      </c>
      <c r="F662" s="316" t="s">
        <v>6437</v>
      </c>
      <c r="G662" s="333" t="s">
        <v>7257</v>
      </c>
      <c r="H662" s="333" t="s">
        <v>6816</v>
      </c>
      <c r="I662" s="316" t="str">
        <f t="shared" si="32"/>
        <v>INSERT INTO UPK_TEST.upk_k60.k60_press_buno_link (buno_id, k60_buno_id, created_date, created_tantou_id) VALUES (2367, 2070, GETDATE(), 999);</v>
      </c>
    </row>
    <row r="663" spans="1:9">
      <c r="A663" s="316" t="s">
        <v>861</v>
      </c>
      <c r="B663" s="328" t="str">
        <f t="shared" si="30"/>
        <v>2077</v>
      </c>
      <c r="C663" s="316" t="s">
        <v>7258</v>
      </c>
      <c r="D663" s="316" t="str">
        <f t="shared" si="31"/>
        <v>2368</v>
      </c>
      <c r="E663" s="316" t="s">
        <v>778</v>
      </c>
      <c r="F663" s="316" t="s">
        <v>6438</v>
      </c>
      <c r="G663" s="333" t="s">
        <v>7258</v>
      </c>
      <c r="H663" s="333" t="s">
        <v>6817</v>
      </c>
      <c r="I663" s="316" t="str">
        <f t="shared" si="32"/>
        <v>INSERT INTO UPK_TEST.upk_k60.k60_press_buno_link (buno_id, k60_buno_id, created_date, created_tantou_id) VALUES (2368, 2077, GETDATE(), 999);</v>
      </c>
    </row>
    <row r="664" spans="1:9">
      <c r="A664" s="316" t="s">
        <v>981</v>
      </c>
      <c r="B664" s="328" t="str">
        <f t="shared" si="30"/>
        <v>2231</v>
      </c>
      <c r="C664" s="316" t="s">
        <v>7259</v>
      </c>
      <c r="D664" s="316" t="str">
        <f t="shared" si="31"/>
        <v>2369</v>
      </c>
      <c r="E664" s="316" t="s">
        <v>3397</v>
      </c>
      <c r="F664" s="316" t="s">
        <v>6439</v>
      </c>
      <c r="G664" s="333" t="s">
        <v>7259</v>
      </c>
      <c r="H664" s="333" t="s">
        <v>6818</v>
      </c>
      <c r="I664" s="316" t="str">
        <f t="shared" si="32"/>
        <v>INSERT INTO UPK_TEST.upk_k60.k60_press_buno_link (buno_id, k60_buno_id, created_date, created_tantou_id) VALUES (2369, 2231, GETDATE(), 999);</v>
      </c>
    </row>
    <row r="665" spans="1:9">
      <c r="A665" s="316" t="s">
        <v>912</v>
      </c>
      <c r="B665" s="328" t="str">
        <f t="shared" si="30"/>
        <v>2147</v>
      </c>
      <c r="C665" s="316" t="s">
        <v>7260</v>
      </c>
      <c r="D665" s="316" t="str">
        <f t="shared" si="31"/>
        <v>2370</v>
      </c>
      <c r="E665" s="316" t="s">
        <v>779</v>
      </c>
      <c r="F665" s="316" t="s">
        <v>6440</v>
      </c>
      <c r="G665" s="333" t="s">
        <v>7260</v>
      </c>
      <c r="H665" s="333" t="s">
        <v>6819</v>
      </c>
      <c r="I665" s="316" t="str">
        <f t="shared" si="32"/>
        <v>INSERT INTO UPK_TEST.upk_k60.k60_press_buno_link (buno_id, k60_buno_id, created_date, created_tantou_id) VALUES (2370, 2147, GETDATE(), 999);</v>
      </c>
    </row>
    <row r="666" spans="1:9">
      <c r="A666" s="316" t="s">
        <v>913</v>
      </c>
      <c r="B666" s="328" t="str">
        <f t="shared" si="30"/>
        <v>2148</v>
      </c>
      <c r="C666" s="316" t="s">
        <v>7261</v>
      </c>
      <c r="D666" s="316" t="str">
        <f t="shared" si="31"/>
        <v>2371</v>
      </c>
      <c r="E666" s="316" t="s">
        <v>3399</v>
      </c>
      <c r="F666" s="316" t="s">
        <v>6441</v>
      </c>
      <c r="G666" s="333" t="s">
        <v>7261</v>
      </c>
      <c r="H666" s="333" t="s">
        <v>6820</v>
      </c>
      <c r="I666" s="316" t="str">
        <f t="shared" si="32"/>
        <v>INSERT INTO UPK_TEST.upk_k60.k60_press_buno_link (buno_id, k60_buno_id, created_date, created_tantou_id) VALUES (2371, 2148, GETDATE(), 999);</v>
      </c>
    </row>
    <row r="667" spans="1:9">
      <c r="A667" s="316" t="s">
        <v>914</v>
      </c>
      <c r="B667" s="328" t="str">
        <f t="shared" si="30"/>
        <v>2149</v>
      </c>
      <c r="C667" s="316" t="s">
        <v>7262</v>
      </c>
      <c r="D667" s="316" t="str">
        <f t="shared" si="31"/>
        <v>2372</v>
      </c>
      <c r="E667" s="316" t="s">
        <v>3400</v>
      </c>
      <c r="F667" s="316" t="s">
        <v>6442</v>
      </c>
      <c r="G667" s="333" t="s">
        <v>7262</v>
      </c>
      <c r="H667" s="333" t="s">
        <v>6821</v>
      </c>
      <c r="I667" s="316" t="str">
        <f t="shared" si="32"/>
        <v>INSERT INTO UPK_TEST.upk_k60.k60_press_buno_link (buno_id, k60_buno_id, created_date, created_tantou_id) VALUES (2372, 2149, GETDATE(), 999);</v>
      </c>
    </row>
    <row r="668" spans="1:9">
      <c r="A668" s="316" t="s">
        <v>915</v>
      </c>
      <c r="B668" s="328" t="str">
        <f t="shared" si="30"/>
        <v>2150</v>
      </c>
      <c r="C668" s="316" t="s">
        <v>7263</v>
      </c>
      <c r="D668" s="316" t="str">
        <f t="shared" si="31"/>
        <v>2373</v>
      </c>
      <c r="E668" s="316" t="s">
        <v>780</v>
      </c>
      <c r="F668" s="316" t="s">
        <v>6443</v>
      </c>
      <c r="G668" s="333" t="s">
        <v>7263</v>
      </c>
      <c r="H668" s="333" t="s">
        <v>6822</v>
      </c>
      <c r="I668" s="316" t="str">
        <f t="shared" si="32"/>
        <v>INSERT INTO UPK_TEST.upk_k60.k60_press_buno_link (buno_id, k60_buno_id, created_date, created_tantou_id) VALUES (2373, 2150, GETDATE(), 999);</v>
      </c>
    </row>
    <row r="669" spans="1:9">
      <c r="A669" s="316" t="s">
        <v>916</v>
      </c>
      <c r="B669" s="328" t="str">
        <f t="shared" si="30"/>
        <v>2151</v>
      </c>
      <c r="C669" s="316" t="s">
        <v>7264</v>
      </c>
      <c r="D669" s="316" t="str">
        <f t="shared" si="31"/>
        <v>2374</v>
      </c>
      <c r="E669" s="316" t="s">
        <v>3402</v>
      </c>
      <c r="F669" s="316" t="s">
        <v>6444</v>
      </c>
      <c r="G669" s="333" t="s">
        <v>7264</v>
      </c>
      <c r="H669" s="333" t="s">
        <v>6823</v>
      </c>
      <c r="I669" s="316" t="str">
        <f t="shared" si="32"/>
        <v>INSERT INTO UPK_TEST.upk_k60.k60_press_buno_link (buno_id, k60_buno_id, created_date, created_tantou_id) VALUES (2374, 2151, GETDATE(), 999);</v>
      </c>
    </row>
    <row r="670" spans="1:9">
      <c r="A670" s="316" t="s">
        <v>917</v>
      </c>
      <c r="B670" s="328" t="str">
        <f t="shared" si="30"/>
        <v>2152</v>
      </c>
      <c r="C670" s="316" t="s">
        <v>7265</v>
      </c>
      <c r="D670" s="316" t="str">
        <f t="shared" si="31"/>
        <v>2375</v>
      </c>
      <c r="E670" s="316" t="s">
        <v>3403</v>
      </c>
      <c r="F670" s="316" t="s">
        <v>6445</v>
      </c>
      <c r="G670" s="333" t="s">
        <v>7265</v>
      </c>
      <c r="H670" s="333" t="s">
        <v>6824</v>
      </c>
      <c r="I670" s="316" t="str">
        <f t="shared" si="32"/>
        <v>INSERT INTO UPK_TEST.upk_k60.k60_press_buno_link (buno_id, k60_buno_id, created_date, created_tantou_id) VALUES (2375, 2152, GETDATE(), 999);</v>
      </c>
    </row>
    <row r="671" spans="1:9">
      <c r="A671" s="316" t="s">
        <v>918</v>
      </c>
      <c r="B671" s="328" t="str">
        <f t="shared" si="30"/>
        <v>2153</v>
      </c>
      <c r="C671" s="316" t="s">
        <v>7266</v>
      </c>
      <c r="D671" s="316" t="str">
        <f t="shared" si="31"/>
        <v>2376</v>
      </c>
      <c r="E671" s="316" t="s">
        <v>3404</v>
      </c>
      <c r="F671" s="316" t="s">
        <v>6446</v>
      </c>
      <c r="G671" s="333" t="s">
        <v>7266</v>
      </c>
      <c r="H671" s="333" t="s">
        <v>6825</v>
      </c>
      <c r="I671" s="316" t="str">
        <f t="shared" si="32"/>
        <v>INSERT INTO UPK_TEST.upk_k60.k60_press_buno_link (buno_id, k60_buno_id, created_date, created_tantou_id) VALUES (2376, 2153, GETDATE(), 999);</v>
      </c>
    </row>
    <row r="672" spans="1:9">
      <c r="A672" s="316" t="s">
        <v>5521</v>
      </c>
      <c r="B672" s="328" t="str">
        <f t="shared" si="30"/>
        <v>1356</v>
      </c>
      <c r="C672" s="316" t="s">
        <v>7267</v>
      </c>
      <c r="D672" s="316" t="str">
        <f t="shared" si="31"/>
        <v>2377</v>
      </c>
      <c r="E672" s="316" t="s">
        <v>781</v>
      </c>
      <c r="F672" s="316" t="s">
        <v>6447</v>
      </c>
      <c r="G672" s="333" t="s">
        <v>7267</v>
      </c>
      <c r="H672" s="333" t="s">
        <v>6826</v>
      </c>
      <c r="I672" s="316" t="str">
        <f t="shared" si="32"/>
        <v>INSERT INTO UPK_TEST.upk_k60.k60_press_buno_link (buno_id, k60_buno_id, created_date, created_tantou_id) VALUES (2377, 1356, GETDATE(), 999);</v>
      </c>
    </row>
    <row r="673" spans="1:9">
      <c r="A673" s="316" t="s">
        <v>5521</v>
      </c>
      <c r="B673" s="328" t="str">
        <f t="shared" si="30"/>
        <v>1356</v>
      </c>
      <c r="C673" s="316" t="s">
        <v>7268</v>
      </c>
      <c r="D673" s="316" t="str">
        <f t="shared" si="31"/>
        <v>2378</v>
      </c>
      <c r="E673" s="316" t="s">
        <v>782</v>
      </c>
      <c r="F673" s="316" t="s">
        <v>6448</v>
      </c>
      <c r="G673" s="333" t="s">
        <v>7268</v>
      </c>
      <c r="H673" s="333" t="s">
        <v>6827</v>
      </c>
      <c r="I673" s="316" t="str">
        <f t="shared" si="32"/>
        <v>INSERT INTO UPK_TEST.upk_k60.k60_press_buno_link (buno_id, k60_buno_id, created_date, created_tantou_id) VALUES (2378, 1356, GETDATE(), 999);</v>
      </c>
    </row>
    <row r="674" spans="1:9">
      <c r="A674" s="316" t="s">
        <v>1005</v>
      </c>
      <c r="B674" s="328" t="str">
        <f t="shared" si="30"/>
        <v>2256</v>
      </c>
      <c r="C674" s="316" t="s">
        <v>7269</v>
      </c>
      <c r="D674" s="316" t="str">
        <f t="shared" si="31"/>
        <v>2379</v>
      </c>
      <c r="E674" s="316" t="s">
        <v>3408</v>
      </c>
      <c r="F674" s="316" t="s">
        <v>6449</v>
      </c>
      <c r="G674" s="333" t="s">
        <v>7269</v>
      </c>
      <c r="H674" s="333" t="s">
        <v>6828</v>
      </c>
      <c r="I674" s="316" t="str">
        <f t="shared" si="32"/>
        <v>INSERT INTO UPK_TEST.upk_k60.k60_press_buno_link (buno_id, k60_buno_id, created_date, created_tantou_id) VALUES (2379, 2256, GETDATE(), 999);</v>
      </c>
    </row>
    <row r="675" spans="1:9">
      <c r="A675" s="316" t="s">
        <v>1031</v>
      </c>
      <c r="B675" s="328" t="str">
        <f t="shared" si="30"/>
        <v>2289</v>
      </c>
      <c r="C675" s="316" t="s">
        <v>1789</v>
      </c>
      <c r="D675" s="316" t="str">
        <f t="shared" si="31"/>
        <v>2380</v>
      </c>
      <c r="E675" s="316" t="s">
        <v>3409</v>
      </c>
      <c r="F675" s="316" t="s">
        <v>6450</v>
      </c>
      <c r="G675" s="333" t="s">
        <v>1789</v>
      </c>
      <c r="H675" s="333" t="s">
        <v>6829</v>
      </c>
      <c r="I675" s="316" t="str">
        <f t="shared" si="32"/>
        <v>INSERT INTO UPK_TEST.upk_k60.k60_press_buno_link (buno_id, k60_buno_id, created_date, created_tantou_id) VALUES (2380, 2289, GETDATE(), 999);</v>
      </c>
    </row>
    <row r="676" spans="1:9">
      <c r="A676" s="316" t="s">
        <v>755</v>
      </c>
      <c r="B676" s="328" t="str">
        <f t="shared" si="30"/>
        <v>1923</v>
      </c>
      <c r="C676" s="316" t="s">
        <v>1792</v>
      </c>
      <c r="D676" s="316" t="str">
        <f t="shared" si="31"/>
        <v>2381</v>
      </c>
      <c r="E676" s="316" t="s">
        <v>3410</v>
      </c>
      <c r="F676" s="316" t="s">
        <v>6451</v>
      </c>
      <c r="G676" s="333" t="s">
        <v>1792</v>
      </c>
      <c r="H676" s="333" t="s">
        <v>6830</v>
      </c>
      <c r="I676" s="316" t="str">
        <f t="shared" si="32"/>
        <v>INSERT INTO UPK_TEST.upk_k60.k60_press_buno_link (buno_id, k60_buno_id, created_date, created_tantou_id) VALUES (2381, 1923, GETDATE(), 999);</v>
      </c>
    </row>
    <row r="677" spans="1:9">
      <c r="A677" s="316" t="s">
        <v>1015</v>
      </c>
      <c r="B677" s="328" t="str">
        <f t="shared" si="30"/>
        <v>2268</v>
      </c>
      <c r="C677" s="316" t="s">
        <v>7270</v>
      </c>
      <c r="D677" s="316" t="str">
        <f t="shared" si="31"/>
        <v>2382</v>
      </c>
      <c r="E677" s="316" t="s">
        <v>3411</v>
      </c>
      <c r="F677" s="316" t="s">
        <v>6452</v>
      </c>
      <c r="G677" s="333" t="s">
        <v>7270</v>
      </c>
      <c r="H677" s="333" t="s">
        <v>6831</v>
      </c>
      <c r="I677" s="316" t="str">
        <f t="shared" si="32"/>
        <v>INSERT INTO UPK_TEST.upk_k60.k60_press_buno_link (buno_id, k60_buno_id, created_date, created_tantou_id) VALUES (2382, 2268, GETDATE(), 999);</v>
      </c>
    </row>
    <row r="678" spans="1:9">
      <c r="A678" s="316" t="s">
        <v>1065</v>
      </c>
      <c r="B678" s="328" t="str">
        <f t="shared" si="30"/>
        <v>2327</v>
      </c>
      <c r="C678" s="316" t="s">
        <v>7271</v>
      </c>
      <c r="D678" s="316" t="str">
        <f t="shared" si="31"/>
        <v>2383</v>
      </c>
      <c r="E678" s="316" t="s">
        <v>3412</v>
      </c>
      <c r="F678" s="316" t="s">
        <v>6453</v>
      </c>
      <c r="G678" s="333" t="s">
        <v>7271</v>
      </c>
      <c r="H678" s="333" t="s">
        <v>6832</v>
      </c>
      <c r="I678" s="316" t="str">
        <f t="shared" si="32"/>
        <v>INSERT INTO UPK_TEST.upk_k60.k60_press_buno_link (buno_id, k60_buno_id, created_date, created_tantou_id) VALUES (2383, 2327, GETDATE(), 999);</v>
      </c>
    </row>
    <row r="679" spans="1:9">
      <c r="A679" s="316" t="s">
        <v>765</v>
      </c>
      <c r="B679" s="328" t="str">
        <f t="shared" si="30"/>
        <v>1935</v>
      </c>
      <c r="C679" s="316" t="s">
        <v>7272</v>
      </c>
      <c r="D679" s="316" t="str">
        <f t="shared" si="31"/>
        <v>2384</v>
      </c>
      <c r="E679" s="316" t="s">
        <v>3413</v>
      </c>
      <c r="F679" s="316" t="s">
        <v>6454</v>
      </c>
      <c r="G679" s="333" t="s">
        <v>7272</v>
      </c>
      <c r="H679" s="333" t="s">
        <v>6833</v>
      </c>
      <c r="I679" s="316" t="str">
        <f t="shared" si="32"/>
        <v>INSERT INTO UPK_TEST.upk_k60.k60_press_buno_link (buno_id, k60_buno_id, created_date, created_tantou_id) VALUES (2384, 1935, GETDATE(), 999);</v>
      </c>
    </row>
    <row r="680" spans="1:9">
      <c r="A680" s="316" t="s">
        <v>433</v>
      </c>
      <c r="B680" s="328" t="str">
        <f t="shared" si="30"/>
        <v>1410</v>
      </c>
      <c r="C680" s="316" t="s">
        <v>1793</v>
      </c>
      <c r="D680" s="316" t="str">
        <f t="shared" si="31"/>
        <v>2385</v>
      </c>
      <c r="E680" s="316" t="s">
        <v>783</v>
      </c>
      <c r="F680" s="316" t="s">
        <v>6455</v>
      </c>
      <c r="G680" s="333" t="s">
        <v>1793</v>
      </c>
      <c r="H680" s="333" t="s">
        <v>6834</v>
      </c>
      <c r="I680" s="316" t="str">
        <f t="shared" si="32"/>
        <v>INSERT INTO UPK_TEST.upk_k60.k60_press_buno_link (buno_id, k60_buno_id, created_date, created_tantou_id) VALUES (2385, 1410, GETDATE(), 999);</v>
      </c>
    </row>
    <row r="681" spans="1:9">
      <c r="A681" s="316" t="s">
        <v>435</v>
      </c>
      <c r="B681" s="328" t="str">
        <f t="shared" si="30"/>
        <v>1412</v>
      </c>
      <c r="C681" s="316" t="s">
        <v>1794</v>
      </c>
      <c r="D681" s="316" t="str">
        <f t="shared" si="31"/>
        <v>2386</v>
      </c>
      <c r="E681" s="316" t="s">
        <v>3415</v>
      </c>
      <c r="F681" s="316" t="s">
        <v>6456</v>
      </c>
      <c r="G681" s="333" t="s">
        <v>1794</v>
      </c>
      <c r="H681" s="333" t="s">
        <v>6835</v>
      </c>
      <c r="I681" s="316" t="str">
        <f t="shared" si="32"/>
        <v>INSERT INTO UPK_TEST.upk_k60.k60_press_buno_link (buno_id, k60_buno_id, created_date, created_tantou_id) VALUES (2386, 1412, GETDATE(), 999);</v>
      </c>
    </row>
    <row r="682" spans="1:9">
      <c r="A682" s="316" t="s">
        <v>1075</v>
      </c>
      <c r="B682" s="328" t="str">
        <f t="shared" si="30"/>
        <v>2339</v>
      </c>
      <c r="C682" s="316" t="s">
        <v>1795</v>
      </c>
      <c r="D682" s="316" t="str">
        <f t="shared" si="31"/>
        <v>2387</v>
      </c>
      <c r="E682" s="316" t="s">
        <v>3416</v>
      </c>
      <c r="F682" s="316" t="s">
        <v>6457</v>
      </c>
      <c r="G682" s="333" t="s">
        <v>1795</v>
      </c>
      <c r="H682" s="333" t="s">
        <v>6836</v>
      </c>
      <c r="I682" s="316" t="str">
        <f t="shared" si="32"/>
        <v>INSERT INTO UPK_TEST.upk_k60.k60_press_buno_link (buno_id, k60_buno_id, created_date, created_tantou_id) VALUES (2387, 2339, GETDATE(), 999);</v>
      </c>
    </row>
    <row r="683" spans="1:9">
      <c r="A683" s="316" t="s">
        <v>749</v>
      </c>
      <c r="B683" s="328" t="str">
        <f t="shared" si="30"/>
        <v>1912</v>
      </c>
      <c r="C683" s="316" t="s">
        <v>1797</v>
      </c>
      <c r="D683" s="316" t="str">
        <f t="shared" si="31"/>
        <v>2388</v>
      </c>
      <c r="E683" s="316" t="s">
        <v>784</v>
      </c>
      <c r="F683" s="316" t="s">
        <v>6458</v>
      </c>
      <c r="G683" s="333" t="s">
        <v>1797</v>
      </c>
      <c r="H683" s="333" t="s">
        <v>6837</v>
      </c>
      <c r="I683" s="316" t="str">
        <f t="shared" si="32"/>
        <v>INSERT INTO UPK_TEST.upk_k60.k60_press_buno_link (buno_id, k60_buno_id, created_date, created_tantou_id) VALUES (2388, 1912, GETDATE(), 999);</v>
      </c>
    </row>
    <row r="684" spans="1:9">
      <c r="A684" s="316" t="s">
        <v>1159</v>
      </c>
      <c r="B684" s="328" t="str">
        <f t="shared" si="30"/>
        <v>2455</v>
      </c>
      <c r="C684" s="316" t="s">
        <v>1798</v>
      </c>
      <c r="D684" s="316" t="str">
        <f t="shared" si="31"/>
        <v>2389</v>
      </c>
      <c r="E684" s="316" t="s">
        <v>785</v>
      </c>
      <c r="F684" s="316" t="s">
        <v>6459</v>
      </c>
      <c r="G684" s="333" t="s">
        <v>1798</v>
      </c>
      <c r="H684" s="333" t="s">
        <v>6838</v>
      </c>
      <c r="I684" s="316" t="str">
        <f t="shared" si="32"/>
        <v>INSERT INTO UPK_TEST.upk_k60.k60_press_buno_link (buno_id, k60_buno_id, created_date, created_tantou_id) VALUES (2389, 2455, GETDATE(), 999);</v>
      </c>
    </row>
    <row r="685" spans="1:9">
      <c r="A685" s="316" t="s">
        <v>1099</v>
      </c>
      <c r="B685" s="328" t="str">
        <f t="shared" si="30"/>
        <v>2372</v>
      </c>
      <c r="C685" s="316" t="s">
        <v>1799</v>
      </c>
      <c r="D685" s="316" t="str">
        <f t="shared" si="31"/>
        <v>2390</v>
      </c>
      <c r="E685" s="316" t="s">
        <v>786</v>
      </c>
      <c r="F685" s="316" t="s">
        <v>6460</v>
      </c>
      <c r="G685" s="333" t="s">
        <v>1799</v>
      </c>
      <c r="H685" s="333" t="s">
        <v>6839</v>
      </c>
      <c r="I685" s="316" t="str">
        <f t="shared" si="32"/>
        <v>INSERT INTO UPK_TEST.upk_k60.k60_press_buno_link (buno_id, k60_buno_id, created_date, created_tantou_id) VALUES (2390, 2372, GETDATE(), 999);</v>
      </c>
    </row>
    <row r="686" spans="1:9">
      <c r="A686" s="316" t="s">
        <v>965</v>
      </c>
      <c r="B686" s="328" t="str">
        <f t="shared" si="30"/>
        <v>2210</v>
      </c>
      <c r="C686" s="316" t="s">
        <v>7273</v>
      </c>
      <c r="D686" s="316" t="str">
        <f t="shared" si="31"/>
        <v>2391</v>
      </c>
      <c r="E686" s="316" t="s">
        <v>787</v>
      </c>
      <c r="F686" s="316" t="s">
        <v>6461</v>
      </c>
      <c r="G686" s="333" t="s">
        <v>7273</v>
      </c>
      <c r="H686" s="333" t="s">
        <v>6840</v>
      </c>
      <c r="I686" s="316" t="str">
        <f t="shared" si="32"/>
        <v>INSERT INTO UPK_TEST.upk_k60.k60_press_buno_link (buno_id, k60_buno_id, created_date, created_tantou_id) VALUES (2391, 2210, GETDATE(), 999);</v>
      </c>
    </row>
    <row r="687" spans="1:9">
      <c r="A687" s="316" t="s">
        <v>949</v>
      </c>
      <c r="B687" s="328" t="str">
        <f t="shared" si="30"/>
        <v>2190</v>
      </c>
      <c r="C687" s="316" t="s">
        <v>7274</v>
      </c>
      <c r="D687" s="316" t="str">
        <f t="shared" si="31"/>
        <v>2392</v>
      </c>
      <c r="E687" s="316" t="s">
        <v>788</v>
      </c>
      <c r="F687" s="316" t="s">
        <v>6462</v>
      </c>
      <c r="G687" s="333" t="s">
        <v>7274</v>
      </c>
      <c r="H687" s="333" t="s">
        <v>6841</v>
      </c>
      <c r="I687" s="316" t="str">
        <f t="shared" si="32"/>
        <v>INSERT INTO UPK_TEST.upk_k60.k60_press_buno_link (buno_id, k60_buno_id, created_date, created_tantou_id) VALUES (2392, 2190, GETDATE(), 999);</v>
      </c>
    </row>
    <row r="688" spans="1:9">
      <c r="A688" s="316" t="s">
        <v>745</v>
      </c>
      <c r="B688" s="328" t="str">
        <f t="shared" si="30"/>
        <v>1904</v>
      </c>
      <c r="C688" s="316" t="s">
        <v>1805</v>
      </c>
      <c r="D688" s="316" t="str">
        <f t="shared" si="31"/>
        <v>2393</v>
      </c>
      <c r="E688" s="316" t="s">
        <v>789</v>
      </c>
      <c r="F688" s="316" t="s">
        <v>6463</v>
      </c>
      <c r="G688" s="333" t="s">
        <v>1805</v>
      </c>
      <c r="H688" s="333" t="s">
        <v>6842</v>
      </c>
      <c r="I688" s="316" t="str">
        <f t="shared" si="32"/>
        <v>INSERT INTO UPK_TEST.upk_k60.k60_press_buno_link (buno_id, k60_buno_id, created_date, created_tantou_id) VALUES (2393, 1904, GETDATE(), 999);</v>
      </c>
    </row>
    <row r="689" spans="1:9">
      <c r="A689" s="316" t="s">
        <v>992</v>
      </c>
      <c r="B689" s="328" t="str">
        <f t="shared" si="30"/>
        <v>2242</v>
      </c>
      <c r="C689" s="316" t="s">
        <v>1806</v>
      </c>
      <c r="D689" s="316" t="str">
        <f t="shared" si="31"/>
        <v>2394</v>
      </c>
      <c r="E689" s="316" t="s">
        <v>5637</v>
      </c>
      <c r="F689" s="316" t="s">
        <v>6464</v>
      </c>
      <c r="G689" s="333" t="s">
        <v>1806</v>
      </c>
      <c r="H689" s="333" t="s">
        <v>6843</v>
      </c>
      <c r="I689" s="316" t="str">
        <f t="shared" si="32"/>
        <v>INSERT INTO UPK_TEST.upk_k60.k60_press_buno_link (buno_id, k60_buno_id, created_date, created_tantou_id) VALUES (2394, 2242, GETDATE(), 999);</v>
      </c>
    </row>
    <row r="690" spans="1:9">
      <c r="A690" s="316" t="s">
        <v>5636</v>
      </c>
      <c r="B690" s="328" t="str">
        <f t="shared" si="30"/>
        <v>1939</v>
      </c>
      <c r="C690" s="316" t="s">
        <v>1787</v>
      </c>
      <c r="D690" s="316" t="str">
        <f t="shared" si="31"/>
        <v>2395</v>
      </c>
      <c r="E690" s="316" t="s">
        <v>790</v>
      </c>
      <c r="F690" s="316" t="s">
        <v>6465</v>
      </c>
      <c r="G690" s="333" t="s">
        <v>1787</v>
      </c>
      <c r="H690" s="333" t="s">
        <v>6844</v>
      </c>
      <c r="I690" s="316" t="str">
        <f t="shared" si="32"/>
        <v>INSERT INTO UPK_TEST.upk_k60.k60_press_buno_link (buno_id, k60_buno_id, created_date, created_tantou_id) VALUES (2395, 1939, GETDATE(), 999);</v>
      </c>
    </row>
    <row r="691" spans="1:9">
      <c r="A691" s="316" t="s">
        <v>5636</v>
      </c>
      <c r="B691" s="328" t="str">
        <f t="shared" si="30"/>
        <v>1939</v>
      </c>
      <c r="C691" s="316" t="s">
        <v>1810</v>
      </c>
      <c r="D691" s="316" t="str">
        <f t="shared" si="31"/>
        <v>2396</v>
      </c>
      <c r="E691" s="316" t="s">
        <v>791</v>
      </c>
      <c r="F691" s="316" t="s">
        <v>6466</v>
      </c>
      <c r="G691" s="333" t="s">
        <v>1810</v>
      </c>
      <c r="H691" s="333" t="s">
        <v>6845</v>
      </c>
      <c r="I691" s="316" t="str">
        <f t="shared" si="32"/>
        <v>INSERT INTO UPK_TEST.upk_k60.k60_press_buno_link (buno_id, k60_buno_id, created_date, created_tantou_id) VALUES (2396, 1939, GETDATE(), 999);</v>
      </c>
    </row>
    <row r="692" spans="1:9">
      <c r="A692" s="316" t="s">
        <v>3367</v>
      </c>
      <c r="B692" s="328" t="str">
        <f t="shared" si="30"/>
        <v>1922</v>
      </c>
      <c r="C692" s="316" t="s">
        <v>1791</v>
      </c>
      <c r="D692" s="316" t="str">
        <f t="shared" si="31"/>
        <v>2397</v>
      </c>
      <c r="E692" s="316" t="s">
        <v>792</v>
      </c>
      <c r="F692" s="316" t="s">
        <v>6467</v>
      </c>
      <c r="G692" s="333" t="s">
        <v>1791</v>
      </c>
      <c r="H692" s="333" t="s">
        <v>6846</v>
      </c>
      <c r="I692" s="316" t="str">
        <f t="shared" si="32"/>
        <v>INSERT INTO UPK_TEST.upk_k60.k60_press_buno_link (buno_id, k60_buno_id, created_date, created_tantou_id) VALUES (2397, 1922, GETDATE(), 999);</v>
      </c>
    </row>
    <row r="693" spans="1:9">
      <c r="A693" s="316" t="s">
        <v>3367</v>
      </c>
      <c r="B693" s="328" t="str">
        <f t="shared" si="30"/>
        <v>1922</v>
      </c>
      <c r="C693" s="316" t="s">
        <v>1814</v>
      </c>
      <c r="D693" s="316" t="str">
        <f t="shared" si="31"/>
        <v>2398</v>
      </c>
      <c r="E693" s="316" t="s">
        <v>793</v>
      </c>
      <c r="F693" s="316" t="s">
        <v>6468</v>
      </c>
      <c r="G693" s="333" t="s">
        <v>1814</v>
      </c>
      <c r="H693" s="333" t="s">
        <v>6847</v>
      </c>
      <c r="I693" s="316" t="str">
        <f t="shared" si="32"/>
        <v>INSERT INTO UPK_TEST.upk_k60.k60_press_buno_link (buno_id, k60_buno_id, created_date, created_tantou_id) VALUES (2398, 1922, GETDATE(), 999);</v>
      </c>
    </row>
    <row r="694" spans="1:9">
      <c r="A694" s="316" t="s">
        <v>3379</v>
      </c>
      <c r="B694" s="328" t="str">
        <f t="shared" si="30"/>
        <v>1934</v>
      </c>
      <c r="C694" s="316" t="s">
        <v>7275</v>
      </c>
      <c r="D694" s="316" t="str">
        <f t="shared" si="31"/>
        <v>2399</v>
      </c>
      <c r="E694" s="316" t="s">
        <v>3428</v>
      </c>
      <c r="F694" s="316" t="s">
        <v>6469</v>
      </c>
      <c r="G694" s="333" t="s">
        <v>7275</v>
      </c>
      <c r="H694" s="333" t="s">
        <v>6848</v>
      </c>
      <c r="I694" s="316" t="str">
        <f t="shared" si="32"/>
        <v>INSERT INTO UPK_TEST.upk_k60.k60_press_buno_link (buno_id, k60_buno_id, created_date, created_tantou_id) VALUES (2399, 1934, GETDATE(), 999);</v>
      </c>
    </row>
    <row r="695" spans="1:9">
      <c r="A695" s="316" t="s">
        <v>3379</v>
      </c>
      <c r="B695" s="328" t="str">
        <f t="shared" si="30"/>
        <v>1934</v>
      </c>
      <c r="C695" s="316" t="s">
        <v>7276</v>
      </c>
      <c r="D695" s="316" t="str">
        <f t="shared" si="31"/>
        <v>2400</v>
      </c>
      <c r="E695" s="316" t="s">
        <v>5638</v>
      </c>
      <c r="F695" s="316" t="s">
        <v>6470</v>
      </c>
      <c r="G695" s="333" t="s">
        <v>7276</v>
      </c>
      <c r="H695" s="333" t="s">
        <v>6849</v>
      </c>
      <c r="I695" s="316" t="str">
        <f t="shared" si="32"/>
        <v>INSERT INTO UPK_TEST.upk_k60.k60_press_buno_link (buno_id, k60_buno_id, created_date, created_tantou_id) VALUES (2400, 1934, GETDATE(), 999);</v>
      </c>
    </row>
    <row r="696" spans="1:9">
      <c r="A696" s="316" t="s">
        <v>5632</v>
      </c>
      <c r="B696" s="328" t="str">
        <f t="shared" si="30"/>
        <v>1911</v>
      </c>
      <c r="C696" s="316" t="s">
        <v>1796</v>
      </c>
      <c r="D696" s="316" t="str">
        <f t="shared" si="31"/>
        <v>2401</v>
      </c>
      <c r="E696" s="316" t="s">
        <v>794</v>
      </c>
      <c r="F696" s="316" t="s">
        <v>6471</v>
      </c>
      <c r="G696" s="333" t="s">
        <v>1796</v>
      </c>
      <c r="H696" s="333" t="s">
        <v>6850</v>
      </c>
      <c r="I696" s="316" t="str">
        <f t="shared" si="32"/>
        <v>INSERT INTO UPK_TEST.upk_k60.k60_press_buno_link (buno_id, k60_buno_id, created_date, created_tantou_id) VALUES (2401, 1911, GETDATE(), 999);</v>
      </c>
    </row>
    <row r="697" spans="1:9">
      <c r="A697" s="316" t="s">
        <v>5632</v>
      </c>
      <c r="B697" s="328" t="str">
        <f t="shared" si="30"/>
        <v>1911</v>
      </c>
      <c r="C697" s="316" t="s">
        <v>1819</v>
      </c>
      <c r="D697" s="316" t="str">
        <f t="shared" si="31"/>
        <v>2402</v>
      </c>
      <c r="E697" s="316" t="s">
        <v>795</v>
      </c>
      <c r="F697" s="316" t="s">
        <v>6472</v>
      </c>
      <c r="G697" s="333" t="s">
        <v>1819</v>
      </c>
      <c r="H697" s="333" t="s">
        <v>6851</v>
      </c>
      <c r="I697" s="316" t="str">
        <f t="shared" si="32"/>
        <v>INSERT INTO UPK_TEST.upk_k60.k60_press_buno_link (buno_id, k60_buno_id, created_date, created_tantou_id) VALUES (2402, 1911, GETDATE(), 999);</v>
      </c>
    </row>
    <row r="698" spans="1:9">
      <c r="A698" s="316" t="s">
        <v>5628</v>
      </c>
      <c r="B698" s="328" t="str">
        <f t="shared" si="30"/>
        <v>1903</v>
      </c>
      <c r="C698" s="316" t="s">
        <v>1804</v>
      </c>
      <c r="D698" s="316" t="str">
        <f t="shared" si="31"/>
        <v>2403</v>
      </c>
      <c r="E698" s="316" t="s">
        <v>796</v>
      </c>
      <c r="F698" s="316" t="s">
        <v>6473</v>
      </c>
      <c r="G698" s="333" t="s">
        <v>1804</v>
      </c>
      <c r="H698" s="333" t="s">
        <v>6852</v>
      </c>
      <c r="I698" s="316" t="str">
        <f t="shared" si="32"/>
        <v>INSERT INTO UPK_TEST.upk_k60.k60_press_buno_link (buno_id, k60_buno_id, created_date, created_tantou_id) VALUES (2403, 1903, GETDATE(), 999);</v>
      </c>
    </row>
    <row r="699" spans="1:9">
      <c r="A699" s="316" t="s">
        <v>5628</v>
      </c>
      <c r="B699" s="328" t="str">
        <f t="shared" si="30"/>
        <v>1903</v>
      </c>
      <c r="C699" s="316" t="s">
        <v>1831</v>
      </c>
      <c r="D699" s="316" t="str">
        <f t="shared" si="31"/>
        <v>2404</v>
      </c>
      <c r="E699" s="316" t="s">
        <v>797</v>
      </c>
      <c r="F699" s="316" t="s">
        <v>6474</v>
      </c>
      <c r="G699" s="333" t="s">
        <v>1831</v>
      </c>
      <c r="H699" s="333" t="s">
        <v>6853</v>
      </c>
      <c r="I699" s="316" t="str">
        <f t="shared" si="32"/>
        <v>INSERT INTO UPK_TEST.upk_k60.k60_press_buno_link (buno_id, k60_buno_id, created_date, created_tantou_id) VALUES (2404, 1903, GETDATE(), 999);</v>
      </c>
    </row>
    <row r="700" spans="1:9">
      <c r="A700" s="316" t="s">
        <v>3362</v>
      </c>
      <c r="B700" s="328" t="str">
        <f t="shared" si="30"/>
        <v>1917</v>
      </c>
      <c r="C700" s="316" t="s">
        <v>1808</v>
      </c>
      <c r="D700" s="316" t="str">
        <f t="shared" si="31"/>
        <v>2405</v>
      </c>
      <c r="E700" s="316" t="s">
        <v>3434</v>
      </c>
      <c r="F700" s="316" t="s">
        <v>6475</v>
      </c>
      <c r="G700" s="333" t="s">
        <v>1808</v>
      </c>
      <c r="H700" s="333" t="s">
        <v>6854</v>
      </c>
      <c r="I700" s="316" t="str">
        <f t="shared" si="32"/>
        <v>INSERT INTO UPK_TEST.upk_k60.k60_press_buno_link (buno_id, k60_buno_id, created_date, created_tantou_id) VALUES (2405, 1917, GETDATE(), 999);</v>
      </c>
    </row>
    <row r="701" spans="1:9">
      <c r="A701" s="316" t="s">
        <v>3362</v>
      </c>
      <c r="B701" s="328" t="str">
        <f t="shared" si="30"/>
        <v>1917</v>
      </c>
      <c r="C701" s="316" t="s">
        <v>1835</v>
      </c>
      <c r="D701" s="316" t="str">
        <f t="shared" si="31"/>
        <v>2406</v>
      </c>
      <c r="E701" s="316" t="s">
        <v>5639</v>
      </c>
      <c r="F701" s="316" t="s">
        <v>6476</v>
      </c>
      <c r="G701" s="333" t="s">
        <v>1835</v>
      </c>
      <c r="H701" s="333" t="s">
        <v>6855</v>
      </c>
      <c r="I701" s="316" t="str">
        <f t="shared" si="32"/>
        <v>INSERT INTO UPK_TEST.upk_k60.k60_press_buno_link (buno_id, k60_buno_id, created_date, created_tantou_id) VALUES (2406, 1917, GETDATE(), 999);</v>
      </c>
    </row>
    <row r="702" spans="1:9">
      <c r="A702" s="316" t="s">
        <v>3363</v>
      </c>
      <c r="B702" s="328" t="str">
        <f t="shared" si="30"/>
        <v>1918</v>
      </c>
      <c r="C702" s="316" t="s">
        <v>1809</v>
      </c>
      <c r="D702" s="316" t="str">
        <f t="shared" si="31"/>
        <v>2407</v>
      </c>
      <c r="E702" s="316" t="s">
        <v>3436</v>
      </c>
      <c r="F702" s="316" t="s">
        <v>6477</v>
      </c>
      <c r="G702" s="333" t="s">
        <v>1809</v>
      </c>
      <c r="H702" s="333" t="s">
        <v>6856</v>
      </c>
      <c r="I702" s="316" t="str">
        <f t="shared" si="32"/>
        <v>INSERT INTO UPK_TEST.upk_k60.k60_press_buno_link (buno_id, k60_buno_id, created_date, created_tantou_id) VALUES (2407, 1918, GETDATE(), 999);</v>
      </c>
    </row>
    <row r="703" spans="1:9">
      <c r="A703" s="316" t="s">
        <v>3363</v>
      </c>
      <c r="B703" s="328" t="str">
        <f t="shared" si="30"/>
        <v>1918</v>
      </c>
      <c r="C703" s="316" t="s">
        <v>1836</v>
      </c>
      <c r="D703" s="316" t="str">
        <f t="shared" si="31"/>
        <v>2408</v>
      </c>
      <c r="E703" s="316" t="s">
        <v>5640</v>
      </c>
      <c r="F703" s="316" t="s">
        <v>6478</v>
      </c>
      <c r="G703" s="333" t="s">
        <v>1836</v>
      </c>
      <c r="H703" s="333" t="s">
        <v>6857</v>
      </c>
      <c r="I703" s="316" t="str">
        <f t="shared" si="32"/>
        <v>INSERT INTO UPK_TEST.upk_k60.k60_press_buno_link (buno_id, k60_buno_id, created_date, created_tantou_id) VALUES (2408, 1918, GETDATE(), 999);</v>
      </c>
    </row>
    <row r="704" spans="1:9">
      <c r="A704" s="316" t="s">
        <v>1006</v>
      </c>
      <c r="B704" s="328" t="str">
        <f t="shared" si="30"/>
        <v>2257</v>
      </c>
      <c r="C704" s="316" t="s">
        <v>7277</v>
      </c>
      <c r="D704" s="316" t="str">
        <f t="shared" si="31"/>
        <v>2409</v>
      </c>
      <c r="E704" s="316" t="s">
        <v>798</v>
      </c>
      <c r="F704" s="316" t="s">
        <v>6479</v>
      </c>
      <c r="G704" s="333" t="s">
        <v>7277</v>
      </c>
      <c r="H704" s="333" t="s">
        <v>6858</v>
      </c>
      <c r="I704" s="316" t="str">
        <f t="shared" si="32"/>
        <v>INSERT INTO UPK_TEST.upk_k60.k60_press_buno_link (buno_id, k60_buno_id, created_date, created_tantou_id) VALUES (2409, 2257, GETDATE(), 999);</v>
      </c>
    </row>
    <row r="705" spans="1:9">
      <c r="A705" s="316" t="s">
        <v>1032</v>
      </c>
      <c r="B705" s="328" t="str">
        <f t="shared" si="30"/>
        <v>2290</v>
      </c>
      <c r="C705" s="316" t="s">
        <v>1812</v>
      </c>
      <c r="D705" s="316" t="str">
        <f t="shared" si="31"/>
        <v>2410</v>
      </c>
      <c r="E705" s="316" t="s">
        <v>799</v>
      </c>
      <c r="F705" s="316" t="s">
        <v>6480</v>
      </c>
      <c r="G705" s="333" t="s">
        <v>1812</v>
      </c>
      <c r="H705" s="333" t="s">
        <v>6859</v>
      </c>
      <c r="I705" s="316" t="str">
        <f t="shared" si="32"/>
        <v>INSERT INTO UPK_TEST.upk_k60.k60_press_buno_link (buno_id, k60_buno_id, created_date, created_tantou_id) VALUES (2410, 2290, GETDATE(), 999);</v>
      </c>
    </row>
    <row r="706" spans="1:9">
      <c r="A706" s="316" t="s">
        <v>756</v>
      </c>
      <c r="B706" s="328" t="str">
        <f t="shared" si="30"/>
        <v>1924</v>
      </c>
      <c r="C706" s="316" t="s">
        <v>1815</v>
      </c>
      <c r="D706" s="316" t="str">
        <f t="shared" si="31"/>
        <v>2411</v>
      </c>
      <c r="E706" s="316" t="s">
        <v>800</v>
      </c>
      <c r="F706" s="316" t="s">
        <v>6481</v>
      </c>
      <c r="G706" s="333" t="s">
        <v>1815</v>
      </c>
      <c r="H706" s="333" t="s">
        <v>6860</v>
      </c>
      <c r="I706" s="316" t="str">
        <f t="shared" si="32"/>
        <v>INSERT INTO UPK_TEST.upk_k60.k60_press_buno_link (buno_id, k60_buno_id, created_date, created_tantou_id) VALUES (2411, 1924, GETDATE(), 999);</v>
      </c>
    </row>
    <row r="707" spans="1:9">
      <c r="A707" s="316" t="s">
        <v>1016</v>
      </c>
      <c r="B707" s="328" t="str">
        <f t="shared" si="30"/>
        <v>2269</v>
      </c>
      <c r="C707" s="316" t="s">
        <v>7278</v>
      </c>
      <c r="D707" s="316" t="str">
        <f t="shared" si="31"/>
        <v>2412</v>
      </c>
      <c r="E707" s="316" t="s">
        <v>801</v>
      </c>
      <c r="F707" s="316" t="s">
        <v>6482</v>
      </c>
      <c r="G707" s="333" t="s">
        <v>7278</v>
      </c>
      <c r="H707" s="333" t="s">
        <v>6861</v>
      </c>
      <c r="I707" s="316" t="str">
        <f t="shared" si="32"/>
        <v>INSERT INTO UPK_TEST.upk_k60.k60_press_buno_link (buno_id, k60_buno_id, created_date, created_tantou_id) VALUES (2412, 2269, GETDATE(), 999);</v>
      </c>
    </row>
    <row r="708" spans="1:9">
      <c r="A708" s="316" t="s">
        <v>1066</v>
      </c>
      <c r="B708" s="328" t="str">
        <f t="shared" ref="B708:B771" si="33">VLOOKUP($A708,$E$4:$F$2001,2,FALSE)</f>
        <v>2328</v>
      </c>
      <c r="C708" s="316" t="s">
        <v>7279</v>
      </c>
      <c r="D708" s="316" t="str">
        <f t="shared" ref="D708:D771" si="34">VLOOKUP($C708,$G$4:$H$2001,2,FALSE)</f>
        <v>2413</v>
      </c>
      <c r="E708" s="316" t="s">
        <v>3442</v>
      </c>
      <c r="F708" s="316" t="s">
        <v>6483</v>
      </c>
      <c r="G708" s="333" t="s">
        <v>7279</v>
      </c>
      <c r="H708" s="333" t="s">
        <v>6862</v>
      </c>
      <c r="I708" s="316" t="str">
        <f t="shared" ref="I708:I771" si="35">$S$1&amp;$D708&amp;", "&amp;$B708&amp;", GETDATE(), 999);"</f>
        <v>INSERT INTO UPK_TEST.upk_k60.k60_press_buno_link (buno_id, k60_buno_id, created_date, created_tantou_id) VALUES (2413, 2328, GETDATE(), 999);</v>
      </c>
    </row>
    <row r="709" spans="1:9">
      <c r="A709" s="316" t="s">
        <v>766</v>
      </c>
      <c r="B709" s="328" t="str">
        <f t="shared" si="33"/>
        <v>1936</v>
      </c>
      <c r="C709" s="316" t="s">
        <v>7280</v>
      </c>
      <c r="D709" s="316" t="str">
        <f t="shared" si="34"/>
        <v>2414</v>
      </c>
      <c r="E709" s="316" t="s">
        <v>5641</v>
      </c>
      <c r="F709" s="316" t="s">
        <v>6484</v>
      </c>
      <c r="G709" s="333" t="s">
        <v>7280</v>
      </c>
      <c r="H709" s="333" t="s">
        <v>6863</v>
      </c>
      <c r="I709" s="316" t="str">
        <f t="shared" si="35"/>
        <v>INSERT INTO UPK_TEST.upk_k60.k60_press_buno_link (buno_id, k60_buno_id, created_date, created_tantou_id) VALUES (2414, 1936, GETDATE(), 999);</v>
      </c>
    </row>
    <row r="710" spans="1:9">
      <c r="A710" s="316" t="s">
        <v>434</v>
      </c>
      <c r="B710" s="328" t="str">
        <f t="shared" si="33"/>
        <v>1411</v>
      </c>
      <c r="C710" s="316" t="s">
        <v>1816</v>
      </c>
      <c r="D710" s="316" t="str">
        <f t="shared" si="34"/>
        <v>2415</v>
      </c>
      <c r="E710" s="316" t="s">
        <v>802</v>
      </c>
      <c r="F710" s="316" t="s">
        <v>6485</v>
      </c>
      <c r="G710" s="333" t="s">
        <v>1816</v>
      </c>
      <c r="H710" s="333" t="s">
        <v>6864</v>
      </c>
      <c r="I710" s="316" t="str">
        <f t="shared" si="35"/>
        <v>INSERT INTO UPK_TEST.upk_k60.k60_press_buno_link (buno_id, k60_buno_id, created_date, created_tantou_id) VALUES (2415, 1411, GETDATE(), 999);</v>
      </c>
    </row>
    <row r="711" spans="1:9">
      <c r="A711" s="316" t="s">
        <v>436</v>
      </c>
      <c r="B711" s="328" t="str">
        <f t="shared" si="33"/>
        <v>1413</v>
      </c>
      <c r="C711" s="316" t="s">
        <v>1817</v>
      </c>
      <c r="D711" s="316" t="str">
        <f t="shared" si="34"/>
        <v>2416</v>
      </c>
      <c r="E711" s="316" t="s">
        <v>803</v>
      </c>
      <c r="F711" s="316" t="s">
        <v>6486</v>
      </c>
      <c r="G711" s="333" t="s">
        <v>1817</v>
      </c>
      <c r="H711" s="333" t="s">
        <v>6865</v>
      </c>
      <c r="I711" s="316" t="str">
        <f t="shared" si="35"/>
        <v>INSERT INTO UPK_TEST.upk_k60.k60_press_buno_link (buno_id, k60_buno_id, created_date, created_tantou_id) VALUES (2416, 1413, GETDATE(), 999);</v>
      </c>
    </row>
    <row r="712" spans="1:9">
      <c r="A712" s="316" t="s">
        <v>1076</v>
      </c>
      <c r="B712" s="328" t="str">
        <f t="shared" si="33"/>
        <v>2340</v>
      </c>
      <c r="C712" s="316" t="s">
        <v>1818</v>
      </c>
      <c r="D712" s="316" t="str">
        <f t="shared" si="34"/>
        <v>2417</v>
      </c>
      <c r="E712" s="316" t="s">
        <v>804</v>
      </c>
      <c r="F712" s="316" t="s">
        <v>6487</v>
      </c>
      <c r="G712" s="333" t="s">
        <v>1818</v>
      </c>
      <c r="H712" s="333" t="s">
        <v>6866</v>
      </c>
      <c r="I712" s="316" t="str">
        <f t="shared" si="35"/>
        <v>INSERT INTO UPK_TEST.upk_k60.k60_press_buno_link (buno_id, k60_buno_id, created_date, created_tantou_id) VALUES (2417, 2340, GETDATE(), 999);</v>
      </c>
    </row>
    <row r="713" spans="1:9">
      <c r="A713" s="316" t="s">
        <v>750</v>
      </c>
      <c r="B713" s="328" t="str">
        <f t="shared" si="33"/>
        <v>1913</v>
      </c>
      <c r="C713" s="316" t="s">
        <v>1820</v>
      </c>
      <c r="D713" s="316" t="str">
        <f t="shared" si="34"/>
        <v>2418</v>
      </c>
      <c r="E713" s="316" t="s">
        <v>805</v>
      </c>
      <c r="F713" s="316" t="s">
        <v>205</v>
      </c>
      <c r="G713" s="333" t="s">
        <v>1820</v>
      </c>
      <c r="H713" s="333" t="s">
        <v>6867</v>
      </c>
      <c r="I713" s="316" t="str">
        <f t="shared" si="35"/>
        <v>INSERT INTO UPK_TEST.upk_k60.k60_press_buno_link (buno_id, k60_buno_id, created_date, created_tantou_id) VALUES (2418, 1913, GETDATE(), 999);</v>
      </c>
    </row>
    <row r="714" spans="1:9">
      <c r="A714" s="316" t="s">
        <v>1160</v>
      </c>
      <c r="B714" s="328" t="str">
        <f t="shared" si="33"/>
        <v>2456</v>
      </c>
      <c r="C714" s="316" t="s">
        <v>1821</v>
      </c>
      <c r="D714" s="316" t="str">
        <f t="shared" si="34"/>
        <v>2419</v>
      </c>
      <c r="E714" s="316" t="s">
        <v>806</v>
      </c>
      <c r="F714" s="316" t="s">
        <v>186</v>
      </c>
      <c r="G714" s="333" t="s">
        <v>1821</v>
      </c>
      <c r="H714" s="333" t="s">
        <v>6868</v>
      </c>
      <c r="I714" s="316" t="str">
        <f t="shared" si="35"/>
        <v>INSERT INTO UPK_TEST.upk_k60.k60_press_buno_link (buno_id, k60_buno_id, created_date, created_tantou_id) VALUES (2419, 2456, GETDATE(), 999);</v>
      </c>
    </row>
    <row r="715" spans="1:9">
      <c r="A715" s="316" t="s">
        <v>994</v>
      </c>
      <c r="B715" s="328" t="str">
        <f t="shared" si="33"/>
        <v>2244</v>
      </c>
      <c r="C715" s="316" t="s">
        <v>1822</v>
      </c>
      <c r="D715" s="316" t="str">
        <f t="shared" si="34"/>
        <v>2420</v>
      </c>
      <c r="E715" s="316" t="s">
        <v>807</v>
      </c>
      <c r="F715" s="316" t="s">
        <v>210</v>
      </c>
      <c r="G715" s="333" t="s">
        <v>1822</v>
      </c>
      <c r="H715" s="333" t="s">
        <v>6869</v>
      </c>
      <c r="I715" s="316" t="str">
        <f t="shared" si="35"/>
        <v>INSERT INTO UPK_TEST.upk_k60.k60_press_buno_link (buno_id, k60_buno_id, created_date, created_tantou_id) VALUES (2420, 2244, GETDATE(), 999);</v>
      </c>
    </row>
    <row r="716" spans="1:9">
      <c r="A716" s="316" t="s">
        <v>1100</v>
      </c>
      <c r="B716" s="328" t="str">
        <f t="shared" si="33"/>
        <v>2373</v>
      </c>
      <c r="C716" s="316" t="s">
        <v>1824</v>
      </c>
      <c r="D716" s="316" t="str">
        <f t="shared" si="34"/>
        <v>2421</v>
      </c>
      <c r="E716" s="316" t="s">
        <v>808</v>
      </c>
      <c r="F716" s="316" t="s">
        <v>215</v>
      </c>
      <c r="G716" s="333" t="s">
        <v>1824</v>
      </c>
      <c r="H716" s="333" t="s">
        <v>6870</v>
      </c>
      <c r="I716" s="316" t="str">
        <f t="shared" si="35"/>
        <v>INSERT INTO UPK_TEST.upk_k60.k60_press_buno_link (buno_id, k60_buno_id, created_date, created_tantou_id) VALUES (2421, 2373, GETDATE(), 999);</v>
      </c>
    </row>
    <row r="717" spans="1:9">
      <c r="A717" s="316" t="s">
        <v>943</v>
      </c>
      <c r="B717" s="328" t="str">
        <f t="shared" si="33"/>
        <v>2184</v>
      </c>
      <c r="C717" s="316" t="s">
        <v>7281</v>
      </c>
      <c r="D717" s="316" t="str">
        <f t="shared" si="34"/>
        <v>2422</v>
      </c>
      <c r="E717" s="316" t="s">
        <v>3451</v>
      </c>
      <c r="F717" s="316" t="s">
        <v>233</v>
      </c>
      <c r="G717" s="333" t="s">
        <v>7281</v>
      </c>
      <c r="H717" s="333" t="s">
        <v>6871</v>
      </c>
      <c r="I717" s="316" t="str">
        <f t="shared" si="35"/>
        <v>INSERT INTO UPK_TEST.upk_k60.k60_press_buno_link (buno_id, k60_buno_id, created_date, created_tantou_id) VALUES (2422, 2184, GETDATE(), 999);</v>
      </c>
    </row>
    <row r="718" spans="1:9">
      <c r="A718" s="316" t="s">
        <v>950</v>
      </c>
      <c r="B718" s="328" t="str">
        <f t="shared" si="33"/>
        <v>2191</v>
      </c>
      <c r="C718" s="316" t="s">
        <v>7282</v>
      </c>
      <c r="D718" s="316" t="str">
        <f t="shared" si="34"/>
        <v>2423</v>
      </c>
      <c r="E718" s="316" t="s">
        <v>809</v>
      </c>
      <c r="F718" s="316" t="s">
        <v>234</v>
      </c>
      <c r="G718" s="333" t="s">
        <v>7282</v>
      </c>
      <c r="H718" s="333" t="s">
        <v>6872</v>
      </c>
      <c r="I718" s="316" t="str">
        <f t="shared" si="35"/>
        <v>INSERT INTO UPK_TEST.upk_k60.k60_press_buno_link (buno_id, k60_buno_id, created_date, created_tantou_id) VALUES (2423, 2191, GETDATE(), 999);</v>
      </c>
    </row>
    <row r="719" spans="1:9">
      <c r="A719" s="316" t="s">
        <v>746</v>
      </c>
      <c r="B719" s="328" t="str">
        <f t="shared" si="33"/>
        <v>1905</v>
      </c>
      <c r="C719" s="316" t="s">
        <v>1832</v>
      </c>
      <c r="D719" s="316" t="str">
        <f t="shared" si="34"/>
        <v>2424</v>
      </c>
      <c r="E719" s="316" t="s">
        <v>810</v>
      </c>
      <c r="F719" s="316" t="s">
        <v>218</v>
      </c>
      <c r="G719" s="333" t="s">
        <v>1832</v>
      </c>
      <c r="H719" s="333" t="s">
        <v>6873</v>
      </c>
      <c r="I719" s="316" t="str">
        <f t="shared" si="35"/>
        <v>INSERT INTO UPK_TEST.upk_k60.k60_press_buno_link (buno_id, k60_buno_id, created_date, created_tantou_id) VALUES (2424, 1905, GETDATE(), 999);</v>
      </c>
    </row>
    <row r="720" spans="1:9">
      <c r="A720" s="316" t="s">
        <v>993</v>
      </c>
      <c r="B720" s="328" t="str">
        <f t="shared" si="33"/>
        <v>2243</v>
      </c>
      <c r="C720" s="316" t="s">
        <v>1833</v>
      </c>
      <c r="D720" s="316" t="str">
        <f t="shared" si="34"/>
        <v>2425</v>
      </c>
      <c r="E720" s="316" t="s">
        <v>811</v>
      </c>
      <c r="F720" s="316" t="s">
        <v>219</v>
      </c>
      <c r="G720" s="333" t="s">
        <v>1833</v>
      </c>
      <c r="H720" s="333" t="s">
        <v>6874</v>
      </c>
      <c r="I720" s="316" t="str">
        <f t="shared" si="35"/>
        <v>INSERT INTO UPK_TEST.upk_k60.k60_press_buno_link (buno_id, k60_buno_id, created_date, created_tantou_id) VALUES (2425, 2243, GETDATE(), 999);</v>
      </c>
    </row>
    <row r="721" spans="1:9">
      <c r="A721" s="316" t="s">
        <v>651</v>
      </c>
      <c r="B721" s="328" t="str">
        <f t="shared" si="33"/>
        <v>1764</v>
      </c>
      <c r="C721" s="316" t="s">
        <v>1838</v>
      </c>
      <c r="D721" s="316" t="str">
        <f t="shared" si="34"/>
        <v>2426</v>
      </c>
      <c r="E721" s="316" t="s">
        <v>812</v>
      </c>
      <c r="F721" s="316" t="s">
        <v>235</v>
      </c>
      <c r="G721" s="333" t="s">
        <v>1838</v>
      </c>
      <c r="H721" s="333" t="s">
        <v>6875</v>
      </c>
      <c r="I721" s="316" t="str">
        <f t="shared" si="35"/>
        <v>INSERT INTO UPK_TEST.upk_k60.k60_press_buno_link (buno_id, k60_buno_id, created_date, created_tantou_id) VALUES (2426, 1764, GETDATE(), 999);</v>
      </c>
    </row>
    <row r="722" spans="1:9">
      <c r="A722" s="316" t="s">
        <v>658</v>
      </c>
      <c r="B722" s="328" t="str">
        <f t="shared" si="33"/>
        <v>1778</v>
      </c>
      <c r="C722" s="316" t="s">
        <v>1839</v>
      </c>
      <c r="D722" s="316" t="str">
        <f t="shared" si="34"/>
        <v>2427</v>
      </c>
      <c r="E722" s="316" t="s">
        <v>3456</v>
      </c>
      <c r="F722" s="316" t="s">
        <v>220</v>
      </c>
      <c r="G722" s="333" t="s">
        <v>1839</v>
      </c>
      <c r="H722" s="333" t="s">
        <v>6876</v>
      </c>
      <c r="I722" s="316" t="str">
        <f t="shared" si="35"/>
        <v>INSERT INTO UPK_TEST.upk_k60.k60_press_buno_link (buno_id, k60_buno_id, created_date, created_tantou_id) VALUES (2427, 1778, GETDATE(), 999);</v>
      </c>
    </row>
    <row r="723" spans="1:9">
      <c r="A723" s="316" t="s">
        <v>665</v>
      </c>
      <c r="B723" s="328" t="str">
        <f t="shared" si="33"/>
        <v>1794</v>
      </c>
      <c r="C723" s="316" t="s">
        <v>1840</v>
      </c>
      <c r="D723" s="316" t="str">
        <f t="shared" si="34"/>
        <v>2428</v>
      </c>
      <c r="E723" s="316" t="s">
        <v>813</v>
      </c>
      <c r="F723" s="316" t="s">
        <v>213</v>
      </c>
      <c r="G723" s="333" t="s">
        <v>1840</v>
      </c>
      <c r="H723" s="333" t="s">
        <v>6877</v>
      </c>
      <c r="I723" s="316" t="str">
        <f t="shared" si="35"/>
        <v>INSERT INTO UPK_TEST.upk_k60.k60_press_buno_link (buno_id, k60_buno_id, created_date, created_tantou_id) VALUES (2428, 1794, GETDATE(), 999);</v>
      </c>
    </row>
    <row r="724" spans="1:9">
      <c r="A724" s="316" t="s">
        <v>1035</v>
      </c>
      <c r="B724" s="328" t="str">
        <f t="shared" si="33"/>
        <v>2293</v>
      </c>
      <c r="C724" s="316" t="s">
        <v>1842</v>
      </c>
      <c r="D724" s="316" t="str">
        <f t="shared" si="34"/>
        <v>2429</v>
      </c>
      <c r="E724" s="316" t="s">
        <v>814</v>
      </c>
      <c r="F724" s="316" t="s">
        <v>6488</v>
      </c>
      <c r="G724" s="333" t="s">
        <v>1842</v>
      </c>
      <c r="H724" s="333" t="s">
        <v>6878</v>
      </c>
      <c r="I724" s="316" t="str">
        <f t="shared" si="35"/>
        <v>INSERT INTO UPK_TEST.upk_k60.k60_press_buno_link (buno_id, k60_buno_id, created_date, created_tantou_id) VALUES (2429, 2293, GETDATE(), 999);</v>
      </c>
    </row>
    <row r="725" spans="1:9">
      <c r="A725" s="316" t="s">
        <v>1044</v>
      </c>
      <c r="B725" s="328" t="str">
        <f t="shared" si="33"/>
        <v>2306</v>
      </c>
      <c r="C725" s="316" t="s">
        <v>1845</v>
      </c>
      <c r="D725" s="316" t="str">
        <f t="shared" si="34"/>
        <v>2430</v>
      </c>
      <c r="E725" s="316" t="s">
        <v>815</v>
      </c>
      <c r="F725" s="316" t="s">
        <v>208</v>
      </c>
      <c r="G725" s="333" t="s">
        <v>1845</v>
      </c>
      <c r="H725" s="333" t="s">
        <v>6879</v>
      </c>
      <c r="I725" s="316" t="str">
        <f t="shared" si="35"/>
        <v>INSERT INTO UPK_TEST.upk_k60.k60_press_buno_link (buno_id, k60_buno_id, created_date, created_tantou_id) VALUES (2430, 2306, GETDATE(), 999);</v>
      </c>
    </row>
    <row r="726" spans="1:9">
      <c r="A726" s="316" t="s">
        <v>1045</v>
      </c>
      <c r="B726" s="328" t="str">
        <f t="shared" si="33"/>
        <v>2307</v>
      </c>
      <c r="C726" s="316" t="s">
        <v>1846</v>
      </c>
      <c r="D726" s="316" t="str">
        <f t="shared" si="34"/>
        <v>2431</v>
      </c>
      <c r="E726" s="316" t="s">
        <v>816</v>
      </c>
      <c r="F726" s="316" t="s">
        <v>236</v>
      </c>
      <c r="G726" s="333" t="s">
        <v>1846</v>
      </c>
      <c r="H726" s="333" t="s">
        <v>6880</v>
      </c>
      <c r="I726" s="316" t="str">
        <f t="shared" si="35"/>
        <v>INSERT INTO UPK_TEST.upk_k60.k60_press_buno_link (buno_id, k60_buno_id, created_date, created_tantou_id) VALUES (2431, 2307, GETDATE(), 999);</v>
      </c>
    </row>
    <row r="727" spans="1:9">
      <c r="A727" s="316" t="s">
        <v>1046</v>
      </c>
      <c r="B727" s="328" t="str">
        <f t="shared" si="33"/>
        <v>2308</v>
      </c>
      <c r="C727" s="316" t="s">
        <v>1847</v>
      </c>
      <c r="D727" s="316" t="str">
        <f t="shared" si="34"/>
        <v>2432</v>
      </c>
      <c r="E727" s="316" t="s">
        <v>817</v>
      </c>
      <c r="F727" s="316" t="s">
        <v>223</v>
      </c>
      <c r="G727" s="333" t="s">
        <v>1847</v>
      </c>
      <c r="H727" s="333" t="s">
        <v>6881</v>
      </c>
      <c r="I727" s="316" t="str">
        <f t="shared" si="35"/>
        <v>INSERT INTO UPK_TEST.upk_k60.k60_press_buno_link (buno_id, k60_buno_id, created_date, created_tantou_id) VALUES (2432, 2308, GETDATE(), 999);</v>
      </c>
    </row>
    <row r="728" spans="1:9">
      <c r="A728" s="316" t="s">
        <v>1043</v>
      </c>
      <c r="B728" s="328" t="str">
        <f t="shared" si="33"/>
        <v>2305</v>
      </c>
      <c r="C728" s="316" t="s">
        <v>1848</v>
      </c>
      <c r="D728" s="316" t="str">
        <f t="shared" si="34"/>
        <v>2433</v>
      </c>
      <c r="E728" s="316" t="s">
        <v>818</v>
      </c>
      <c r="F728" s="316" t="s">
        <v>237</v>
      </c>
      <c r="G728" s="333" t="s">
        <v>1848</v>
      </c>
      <c r="H728" s="333" t="s">
        <v>6882</v>
      </c>
      <c r="I728" s="316" t="str">
        <f t="shared" si="35"/>
        <v>INSERT INTO UPK_TEST.upk_k60.k60_press_buno_link (buno_id, k60_buno_id, created_date, created_tantou_id) VALUES (2433, 2305, GETDATE(), 999);</v>
      </c>
    </row>
    <row r="729" spans="1:9">
      <c r="A729" s="316" t="s">
        <v>571</v>
      </c>
      <c r="B729" s="328" t="str">
        <f t="shared" si="33"/>
        <v>1647</v>
      </c>
      <c r="C729" s="316" t="s">
        <v>1851</v>
      </c>
      <c r="D729" s="316" t="str">
        <f t="shared" si="34"/>
        <v>2434</v>
      </c>
      <c r="E729" s="316" t="s">
        <v>819</v>
      </c>
      <c r="F729" s="316" t="s">
        <v>6489</v>
      </c>
      <c r="G729" s="333" t="s">
        <v>1851</v>
      </c>
      <c r="H729" s="333" t="s">
        <v>6883</v>
      </c>
      <c r="I729" s="316" t="str">
        <f t="shared" si="35"/>
        <v>INSERT INTO UPK_TEST.upk_k60.k60_press_buno_link (buno_id, k60_buno_id, created_date, created_tantou_id) VALUES (2434, 1647, GETDATE(), 999);</v>
      </c>
    </row>
    <row r="730" spans="1:9">
      <c r="A730" s="316" t="s">
        <v>572</v>
      </c>
      <c r="B730" s="328" t="str">
        <f t="shared" si="33"/>
        <v>1648</v>
      </c>
      <c r="C730" s="316" t="s">
        <v>7283</v>
      </c>
      <c r="D730" s="316" t="str">
        <f t="shared" si="34"/>
        <v>2435</v>
      </c>
      <c r="E730" s="316" t="s">
        <v>820</v>
      </c>
      <c r="F730" s="316" t="s">
        <v>6490</v>
      </c>
      <c r="G730" s="333" t="s">
        <v>7283</v>
      </c>
      <c r="H730" s="333" t="s">
        <v>6884</v>
      </c>
      <c r="I730" s="316" t="str">
        <f t="shared" si="35"/>
        <v>INSERT INTO UPK_TEST.upk_k60.k60_press_buno_link (buno_id, k60_buno_id, created_date, created_tantou_id) VALUES (2435, 1648, GETDATE(), 999);</v>
      </c>
    </row>
    <row r="731" spans="1:9">
      <c r="A731" s="316" t="s">
        <v>1036</v>
      </c>
      <c r="B731" s="328" t="str">
        <f t="shared" si="33"/>
        <v>2294</v>
      </c>
      <c r="C731" s="316" t="s">
        <v>7284</v>
      </c>
      <c r="D731" s="316" t="str">
        <f t="shared" si="34"/>
        <v>2436</v>
      </c>
      <c r="E731" s="316" t="s">
        <v>821</v>
      </c>
      <c r="F731" s="316" t="s">
        <v>224</v>
      </c>
      <c r="G731" s="333" t="s">
        <v>7284</v>
      </c>
      <c r="H731" s="333" t="s">
        <v>6885</v>
      </c>
      <c r="I731" s="316" t="str">
        <f t="shared" si="35"/>
        <v>INSERT INTO UPK_TEST.upk_k60.k60_press_buno_link (buno_id, k60_buno_id, created_date, created_tantou_id) VALUES (2436, 2294, GETDATE(), 999);</v>
      </c>
    </row>
    <row r="732" spans="1:9">
      <c r="A732" s="316" t="s">
        <v>763</v>
      </c>
      <c r="B732" s="328" t="str">
        <f t="shared" si="33"/>
        <v>1932</v>
      </c>
      <c r="C732" s="316" t="s">
        <v>7285</v>
      </c>
      <c r="D732" s="316" t="str">
        <f t="shared" si="34"/>
        <v>2437</v>
      </c>
      <c r="E732" s="316" t="s">
        <v>822</v>
      </c>
      <c r="F732" s="316" t="s">
        <v>225</v>
      </c>
      <c r="G732" s="333" t="s">
        <v>7285</v>
      </c>
      <c r="H732" s="333" t="s">
        <v>6886</v>
      </c>
      <c r="I732" s="316" t="str">
        <f t="shared" si="35"/>
        <v>INSERT INTO UPK_TEST.upk_k60.k60_press_buno_link (buno_id, k60_buno_id, created_date, created_tantou_id) VALUES (2437, 1932, GETDATE(), 999);</v>
      </c>
    </row>
    <row r="733" spans="1:9">
      <c r="A733" s="316" t="s">
        <v>764</v>
      </c>
      <c r="B733" s="328" t="str">
        <f t="shared" si="33"/>
        <v>1933</v>
      </c>
      <c r="C733" s="316" t="s">
        <v>7286</v>
      </c>
      <c r="D733" s="316" t="str">
        <f t="shared" si="34"/>
        <v>2438</v>
      </c>
      <c r="E733" s="316" t="s">
        <v>823</v>
      </c>
      <c r="F733" s="316" t="s">
        <v>214</v>
      </c>
      <c r="G733" s="333" t="s">
        <v>7286</v>
      </c>
      <c r="H733" s="333" t="s">
        <v>6887</v>
      </c>
      <c r="I733" s="316" t="str">
        <f t="shared" si="35"/>
        <v>INSERT INTO UPK_TEST.upk_k60.k60_press_buno_link (buno_id, k60_buno_id, created_date, created_tantou_id) VALUES (2438, 1933, GETDATE(), 999);</v>
      </c>
    </row>
    <row r="734" spans="1:9">
      <c r="A734" s="316" t="s">
        <v>1048</v>
      </c>
      <c r="B734" s="328" t="str">
        <f t="shared" si="33"/>
        <v>2310</v>
      </c>
      <c r="C734" s="316" t="s">
        <v>1853</v>
      </c>
      <c r="D734" s="316" t="str">
        <f t="shared" si="34"/>
        <v>2439</v>
      </c>
      <c r="E734" s="316" t="s">
        <v>824</v>
      </c>
      <c r="F734" s="316" t="s">
        <v>6491</v>
      </c>
      <c r="G734" s="333" t="s">
        <v>1853</v>
      </c>
      <c r="H734" s="333" t="s">
        <v>6888</v>
      </c>
      <c r="I734" s="316" t="str">
        <f t="shared" si="35"/>
        <v>INSERT INTO UPK_TEST.upk_k60.k60_press_buno_link (buno_id, k60_buno_id, created_date, created_tantou_id) VALUES (2439, 2310, GETDATE(), 999);</v>
      </c>
    </row>
    <row r="735" spans="1:9">
      <c r="A735" s="316" t="s">
        <v>1049</v>
      </c>
      <c r="B735" s="328" t="str">
        <f t="shared" si="33"/>
        <v>2311</v>
      </c>
      <c r="C735" s="316" t="s">
        <v>1854</v>
      </c>
      <c r="D735" s="316" t="str">
        <f t="shared" si="34"/>
        <v>2440</v>
      </c>
      <c r="E735" s="316" t="s">
        <v>825</v>
      </c>
      <c r="F735" s="316" t="s">
        <v>226</v>
      </c>
      <c r="G735" s="333" t="s">
        <v>1854</v>
      </c>
      <c r="H735" s="333" t="s">
        <v>6889</v>
      </c>
      <c r="I735" s="316" t="str">
        <f t="shared" si="35"/>
        <v>INSERT INTO UPK_TEST.upk_k60.k60_press_buno_link (buno_id, k60_buno_id, created_date, created_tantou_id) VALUES (2440, 2311, GETDATE(), 999);</v>
      </c>
    </row>
    <row r="736" spans="1:9">
      <c r="A736" s="316" t="s">
        <v>1050</v>
      </c>
      <c r="B736" s="328" t="str">
        <f t="shared" si="33"/>
        <v>2312</v>
      </c>
      <c r="C736" s="316" t="s">
        <v>1855</v>
      </c>
      <c r="D736" s="316" t="str">
        <f t="shared" si="34"/>
        <v>2441</v>
      </c>
      <c r="E736" s="316" t="s">
        <v>826</v>
      </c>
      <c r="F736" s="316" t="s">
        <v>6492</v>
      </c>
      <c r="G736" s="333" t="s">
        <v>1855</v>
      </c>
      <c r="H736" s="333" t="s">
        <v>6890</v>
      </c>
      <c r="I736" s="316" t="str">
        <f t="shared" si="35"/>
        <v>INSERT INTO UPK_TEST.upk_k60.k60_press_buno_link (buno_id, k60_buno_id, created_date, created_tantou_id) VALUES (2441, 2312, GETDATE(), 999);</v>
      </c>
    </row>
    <row r="737" spans="1:9">
      <c r="A737" s="316" t="s">
        <v>1047</v>
      </c>
      <c r="B737" s="328" t="str">
        <f t="shared" si="33"/>
        <v>2309</v>
      </c>
      <c r="C737" s="316" t="s">
        <v>1856</v>
      </c>
      <c r="D737" s="316" t="str">
        <f t="shared" si="34"/>
        <v>2442</v>
      </c>
      <c r="E737" s="316" t="s">
        <v>827</v>
      </c>
      <c r="F737" s="316" t="s">
        <v>221</v>
      </c>
      <c r="G737" s="333" t="s">
        <v>1856</v>
      </c>
      <c r="H737" s="333" t="s">
        <v>6891</v>
      </c>
      <c r="I737" s="316" t="str">
        <f t="shared" si="35"/>
        <v>INSERT INTO UPK_TEST.upk_k60.k60_press_buno_link (buno_id, k60_buno_id, created_date, created_tantou_id) VALUES (2442, 2309, GETDATE(), 999);</v>
      </c>
    </row>
    <row r="738" spans="1:9">
      <c r="A738" s="316" t="s">
        <v>527</v>
      </c>
      <c r="B738" s="328" t="str">
        <f t="shared" si="33"/>
        <v>1570</v>
      </c>
      <c r="C738" s="316" t="s">
        <v>1859</v>
      </c>
      <c r="D738" s="316" t="str">
        <f t="shared" si="34"/>
        <v>2443</v>
      </c>
      <c r="E738" s="316" t="s">
        <v>828</v>
      </c>
      <c r="F738" s="316" t="s">
        <v>6493</v>
      </c>
      <c r="G738" s="333" t="s">
        <v>1859</v>
      </c>
      <c r="H738" s="333" t="s">
        <v>6892</v>
      </c>
      <c r="I738" s="316" t="str">
        <f t="shared" si="35"/>
        <v>INSERT INTO UPK_TEST.upk_k60.k60_press_buno_link (buno_id, k60_buno_id, created_date, created_tantou_id) VALUES (2443, 1570, GETDATE(), 999);</v>
      </c>
    </row>
    <row r="739" spans="1:9">
      <c r="A739" s="316" t="s">
        <v>529</v>
      </c>
      <c r="B739" s="328" t="str">
        <f t="shared" si="33"/>
        <v>1572</v>
      </c>
      <c r="C739" s="316" t="s">
        <v>7287</v>
      </c>
      <c r="D739" s="316" t="str">
        <f t="shared" si="34"/>
        <v>2444</v>
      </c>
      <c r="E739" s="316" t="s">
        <v>829</v>
      </c>
      <c r="F739" s="316" t="s">
        <v>222</v>
      </c>
      <c r="G739" s="333" t="s">
        <v>7287</v>
      </c>
      <c r="H739" s="333" t="s">
        <v>6893</v>
      </c>
      <c r="I739" s="316" t="str">
        <f t="shared" si="35"/>
        <v>INSERT INTO UPK_TEST.upk_k60.k60_press_buno_link (buno_id, k60_buno_id, created_date, created_tantou_id) VALUES (2444, 1572, GETDATE(), 999);</v>
      </c>
    </row>
    <row r="740" spans="1:9">
      <c r="A740" s="316" t="s">
        <v>528</v>
      </c>
      <c r="B740" s="328" t="str">
        <f t="shared" si="33"/>
        <v>1571</v>
      </c>
      <c r="C740" s="316" t="s">
        <v>7288</v>
      </c>
      <c r="D740" s="316" t="str">
        <f t="shared" si="34"/>
        <v>2445</v>
      </c>
      <c r="E740" s="316" t="s">
        <v>830</v>
      </c>
      <c r="F740" s="316" t="s">
        <v>6494</v>
      </c>
      <c r="G740" s="333" t="s">
        <v>7288</v>
      </c>
      <c r="H740" s="333" t="s">
        <v>6894</v>
      </c>
      <c r="I740" s="316" t="str">
        <f t="shared" si="35"/>
        <v>INSERT INTO UPK_TEST.upk_k60.k60_press_buno_link (buno_id, k60_buno_id, created_date, created_tantou_id) VALUES (2445, 1571, GETDATE(), 999);</v>
      </c>
    </row>
    <row r="741" spans="1:9">
      <c r="A741" s="316" t="s">
        <v>1007</v>
      </c>
      <c r="B741" s="328" t="str">
        <f t="shared" si="33"/>
        <v>2258</v>
      </c>
      <c r="C741" s="316" t="s">
        <v>7289</v>
      </c>
      <c r="D741" s="316" t="str">
        <f t="shared" si="34"/>
        <v>2446</v>
      </c>
      <c r="E741" s="316" t="s">
        <v>831</v>
      </c>
      <c r="F741" s="316" t="s">
        <v>227</v>
      </c>
      <c r="G741" s="333" t="s">
        <v>7289</v>
      </c>
      <c r="H741" s="333" t="s">
        <v>6895</v>
      </c>
      <c r="I741" s="316" t="str">
        <f t="shared" si="35"/>
        <v>INSERT INTO UPK_TEST.upk_k60.k60_press_buno_link (buno_id, k60_buno_id, created_date, created_tantou_id) VALUES (2446, 2258, GETDATE(), 999);</v>
      </c>
    </row>
    <row r="742" spans="1:9">
      <c r="A742" s="316" t="s">
        <v>1033</v>
      </c>
      <c r="B742" s="328" t="str">
        <f t="shared" si="33"/>
        <v>2291</v>
      </c>
      <c r="C742" s="316" t="s">
        <v>1862</v>
      </c>
      <c r="D742" s="316" t="str">
        <f t="shared" si="34"/>
        <v>2447</v>
      </c>
      <c r="E742" s="316" t="s">
        <v>832</v>
      </c>
      <c r="F742" s="316" t="s">
        <v>211</v>
      </c>
      <c r="G742" s="333" t="s">
        <v>1862</v>
      </c>
      <c r="H742" s="333" t="s">
        <v>6896</v>
      </c>
      <c r="I742" s="316" t="str">
        <f t="shared" si="35"/>
        <v>INSERT INTO UPK_TEST.upk_k60.k60_press_buno_link (buno_id, k60_buno_id, created_date, created_tantou_id) VALUES (2447, 2291, GETDATE(), 999);</v>
      </c>
    </row>
    <row r="743" spans="1:9" ht="15.75" thickBot="1">
      <c r="A743" s="316" t="s">
        <v>757</v>
      </c>
      <c r="B743" s="328" t="str">
        <f t="shared" si="33"/>
        <v>1926</v>
      </c>
      <c r="C743" s="316" t="s">
        <v>1865</v>
      </c>
      <c r="D743" s="316" t="str">
        <f t="shared" si="34"/>
        <v>2448</v>
      </c>
      <c r="E743" s="316" t="s">
        <v>833</v>
      </c>
      <c r="F743" s="316" t="s">
        <v>228</v>
      </c>
      <c r="G743" s="333" t="s">
        <v>1865</v>
      </c>
      <c r="H743" s="333" t="s">
        <v>6897</v>
      </c>
      <c r="I743" s="316" t="str">
        <f t="shared" si="35"/>
        <v>INSERT INTO UPK_TEST.upk_k60.k60_press_buno_link (buno_id, k60_buno_id, created_date, created_tantou_id) VALUES (2448, 1926, GETDATE(), 999);</v>
      </c>
    </row>
    <row r="744" spans="1:9" ht="15.75" thickTop="1">
      <c r="A744" s="326" t="s">
        <v>1051</v>
      </c>
      <c r="B744" s="328" t="str">
        <f t="shared" si="33"/>
        <v>2313</v>
      </c>
      <c r="C744" s="326" t="s">
        <v>1866</v>
      </c>
      <c r="D744" s="316" t="str">
        <f t="shared" si="34"/>
        <v>2449</v>
      </c>
      <c r="E744" s="316" t="s">
        <v>5642</v>
      </c>
      <c r="F744" s="316" t="s">
        <v>6495</v>
      </c>
      <c r="G744" s="333" t="s">
        <v>1866</v>
      </c>
      <c r="H744" s="333" t="s">
        <v>6898</v>
      </c>
      <c r="I744" s="316" t="str">
        <f t="shared" si="35"/>
        <v>INSERT INTO UPK_TEST.upk_k60.k60_press_buno_link (buno_id, k60_buno_id, created_date, created_tantou_id) VALUES (2449, 2313, GETDATE(), 999);</v>
      </c>
    </row>
    <row r="745" spans="1:9">
      <c r="A745" s="316" t="s">
        <v>1053</v>
      </c>
      <c r="B745" s="328" t="str">
        <f t="shared" si="33"/>
        <v>2315</v>
      </c>
      <c r="C745" s="316" t="s">
        <v>1867</v>
      </c>
      <c r="D745" s="316" t="str">
        <f t="shared" si="34"/>
        <v>2450</v>
      </c>
      <c r="E745" s="316" t="s">
        <v>5643</v>
      </c>
      <c r="F745" s="316" t="s">
        <v>6496</v>
      </c>
      <c r="G745" s="333" t="s">
        <v>1867</v>
      </c>
      <c r="H745" s="333" t="s">
        <v>6899</v>
      </c>
      <c r="I745" s="316" t="str">
        <f t="shared" si="35"/>
        <v>INSERT INTO UPK_TEST.upk_k60.k60_press_buno_link (buno_id, k60_buno_id, created_date, created_tantou_id) VALUES (2450, 2315, GETDATE(), 999);</v>
      </c>
    </row>
    <row r="746" spans="1:9">
      <c r="A746" s="316" t="s">
        <v>1077</v>
      </c>
      <c r="B746" s="328" t="str">
        <f t="shared" si="33"/>
        <v>2341</v>
      </c>
      <c r="C746" s="316" t="s">
        <v>1868</v>
      </c>
      <c r="D746" s="316" t="str">
        <f t="shared" si="34"/>
        <v>2451</v>
      </c>
      <c r="E746" s="316" t="s">
        <v>5644</v>
      </c>
      <c r="F746" s="316" t="s">
        <v>232</v>
      </c>
      <c r="G746" s="333" t="s">
        <v>1868</v>
      </c>
      <c r="H746" s="333" t="s">
        <v>6900</v>
      </c>
      <c r="I746" s="316" t="str">
        <f t="shared" si="35"/>
        <v>INSERT INTO UPK_TEST.upk_k60.k60_press_buno_link (buno_id, k60_buno_id, created_date, created_tantou_id) VALUES (2451, 2341, GETDATE(), 999);</v>
      </c>
    </row>
    <row r="747" spans="1:9">
      <c r="A747" s="316" t="s">
        <v>751</v>
      </c>
      <c r="B747" s="328" t="str">
        <f t="shared" si="33"/>
        <v>1915</v>
      </c>
      <c r="C747" s="316" t="s">
        <v>1870</v>
      </c>
      <c r="D747" s="316" t="str">
        <f t="shared" si="34"/>
        <v>2452</v>
      </c>
      <c r="E747" s="316" t="s">
        <v>834</v>
      </c>
      <c r="F747" s="316" t="s">
        <v>238</v>
      </c>
      <c r="G747" s="333" t="s">
        <v>1870</v>
      </c>
      <c r="H747" s="333" t="s">
        <v>6901</v>
      </c>
      <c r="I747" s="316" t="str">
        <f t="shared" si="35"/>
        <v>INSERT INTO UPK_TEST.upk_k60.k60_press_buno_link (buno_id, k60_buno_id, created_date, created_tantou_id) VALUES (2452, 1915, GETDATE(), 999);</v>
      </c>
    </row>
    <row r="748" spans="1:9">
      <c r="A748" s="316" t="s">
        <v>997</v>
      </c>
      <c r="B748" s="328" t="str">
        <f t="shared" si="33"/>
        <v>2247</v>
      </c>
      <c r="C748" s="316" t="s">
        <v>1871</v>
      </c>
      <c r="D748" s="316" t="str">
        <f t="shared" si="34"/>
        <v>2453</v>
      </c>
      <c r="E748" s="316" t="s">
        <v>5645</v>
      </c>
      <c r="F748" s="316" t="s">
        <v>6497</v>
      </c>
      <c r="G748" s="333" t="s">
        <v>1871</v>
      </c>
      <c r="H748" s="333" t="s">
        <v>6902</v>
      </c>
      <c r="I748" s="316" t="str">
        <f t="shared" si="35"/>
        <v>INSERT INTO UPK_TEST.upk_k60.k60_press_buno_link (buno_id, k60_buno_id, created_date, created_tantou_id) VALUES (2453, 2247, GETDATE(), 999);</v>
      </c>
    </row>
    <row r="749" spans="1:9">
      <c r="A749" s="316" t="s">
        <v>951</v>
      </c>
      <c r="B749" s="328" t="str">
        <f t="shared" si="33"/>
        <v>2193</v>
      </c>
      <c r="C749" s="316" t="s">
        <v>7290</v>
      </c>
      <c r="D749" s="316" t="str">
        <f t="shared" si="34"/>
        <v>2454</v>
      </c>
      <c r="E749" s="316" t="s">
        <v>835</v>
      </c>
      <c r="F749" s="316" t="s">
        <v>229</v>
      </c>
      <c r="G749" s="333" t="s">
        <v>7290</v>
      </c>
      <c r="H749" s="333" t="s">
        <v>6903</v>
      </c>
      <c r="I749" s="316" t="str">
        <f t="shared" si="35"/>
        <v>INSERT INTO UPK_TEST.upk_k60.k60_press_buno_link (buno_id, k60_buno_id, created_date, created_tantou_id) VALUES (2454, 2193, GETDATE(), 999);</v>
      </c>
    </row>
    <row r="750" spans="1:9">
      <c r="A750" s="316" t="s">
        <v>995</v>
      </c>
      <c r="B750" s="328" t="str">
        <f t="shared" si="33"/>
        <v>2245</v>
      </c>
      <c r="C750" s="316" t="s">
        <v>7291</v>
      </c>
      <c r="D750" s="316" t="str">
        <f t="shared" si="34"/>
        <v>2455</v>
      </c>
      <c r="E750" s="316" t="s">
        <v>836</v>
      </c>
      <c r="F750" s="316" t="s">
        <v>6498</v>
      </c>
      <c r="G750" s="333" t="s">
        <v>7291</v>
      </c>
      <c r="H750" s="333" t="s">
        <v>6904</v>
      </c>
      <c r="I750" s="316" t="str">
        <f t="shared" si="35"/>
        <v>INSERT INTO UPK_TEST.upk_k60.k60_press_buno_link (buno_id, k60_buno_id, created_date, created_tantou_id) VALUES (2455, 2245, GETDATE(), 999);</v>
      </c>
    </row>
    <row r="751" spans="1:9">
      <c r="A751" s="316" t="s">
        <v>747</v>
      </c>
      <c r="B751" s="328" t="str">
        <f t="shared" si="33"/>
        <v>1906</v>
      </c>
      <c r="C751" s="316" t="s">
        <v>1875</v>
      </c>
      <c r="D751" s="316" t="str">
        <f t="shared" si="34"/>
        <v>2456</v>
      </c>
      <c r="E751" s="316" t="s">
        <v>837</v>
      </c>
      <c r="F751" s="316" t="s">
        <v>6499</v>
      </c>
      <c r="G751" s="333" t="s">
        <v>1875</v>
      </c>
      <c r="H751" s="333" t="s">
        <v>6905</v>
      </c>
      <c r="I751" s="316" t="str">
        <f t="shared" si="35"/>
        <v>INSERT INTO UPK_TEST.upk_k60.k60_press_buno_link (buno_id, k60_buno_id, created_date, created_tantou_id) VALUES (2456, 1906, GETDATE(), 999);</v>
      </c>
    </row>
    <row r="752" spans="1:9">
      <c r="A752" s="316" t="s">
        <v>996</v>
      </c>
      <c r="B752" s="328" t="str">
        <f t="shared" si="33"/>
        <v>2246</v>
      </c>
      <c r="C752" s="316" t="s">
        <v>1876</v>
      </c>
      <c r="D752" s="316" t="str">
        <f t="shared" si="34"/>
        <v>2457</v>
      </c>
      <c r="E752" s="316" t="s">
        <v>838</v>
      </c>
      <c r="F752" s="316" t="s">
        <v>6500</v>
      </c>
      <c r="G752" s="333" t="s">
        <v>1876</v>
      </c>
      <c r="H752" s="333" t="s">
        <v>6906</v>
      </c>
      <c r="I752" s="316" t="str">
        <f t="shared" si="35"/>
        <v>INSERT INTO UPK_TEST.upk_k60.k60_press_buno_link (buno_id, k60_buno_id, created_date, created_tantou_id) VALUES (2457, 2246, GETDATE(), 999);</v>
      </c>
    </row>
    <row r="753" spans="1:9">
      <c r="A753" s="316" t="s">
        <v>408</v>
      </c>
      <c r="B753" s="328" t="str">
        <f t="shared" si="33"/>
        <v>1371</v>
      </c>
      <c r="C753" s="316" t="s">
        <v>1879</v>
      </c>
      <c r="D753" s="316" t="str">
        <f t="shared" si="34"/>
        <v>2458</v>
      </c>
      <c r="E753" s="316" t="s">
        <v>839</v>
      </c>
      <c r="F753" s="316" t="s">
        <v>209</v>
      </c>
      <c r="G753" s="333" t="s">
        <v>1879</v>
      </c>
      <c r="H753" s="333" t="s">
        <v>6907</v>
      </c>
      <c r="I753" s="316" t="str">
        <f t="shared" si="35"/>
        <v>INSERT INTO UPK_TEST.upk_k60.k60_press_buno_link (buno_id, k60_buno_id, created_date, created_tantou_id) VALUES (2458, 1371, GETDATE(), 999);</v>
      </c>
    </row>
    <row r="754" spans="1:9">
      <c r="A754" s="316" t="s">
        <v>409</v>
      </c>
      <c r="B754" s="328" t="str">
        <f t="shared" si="33"/>
        <v>1372</v>
      </c>
      <c r="C754" s="316" t="s">
        <v>7292</v>
      </c>
      <c r="D754" s="316" t="str">
        <f t="shared" si="34"/>
        <v>2459</v>
      </c>
      <c r="E754" s="316" t="s">
        <v>840</v>
      </c>
      <c r="F754" s="316" t="s">
        <v>6501</v>
      </c>
      <c r="G754" s="333" t="s">
        <v>7292</v>
      </c>
      <c r="H754" s="333" t="s">
        <v>6908</v>
      </c>
      <c r="I754" s="316" t="str">
        <f t="shared" si="35"/>
        <v>INSERT INTO UPK_TEST.upk_k60.k60_press_buno_link (buno_id, k60_buno_id, created_date, created_tantou_id) VALUES (2459, 1372, GETDATE(), 999);</v>
      </c>
    </row>
    <row r="755" spans="1:9">
      <c r="A755" s="316" t="s">
        <v>3370</v>
      </c>
      <c r="B755" s="328" t="str">
        <f t="shared" si="33"/>
        <v>1925</v>
      </c>
      <c r="C755" s="316" t="s">
        <v>1864</v>
      </c>
      <c r="D755" s="316" t="str">
        <f t="shared" si="34"/>
        <v>2460</v>
      </c>
      <c r="E755" s="316" t="s">
        <v>5646</v>
      </c>
      <c r="F755" s="316" t="s">
        <v>6502</v>
      </c>
      <c r="G755" s="333" t="s">
        <v>1864</v>
      </c>
      <c r="H755" s="333" t="s">
        <v>6909</v>
      </c>
      <c r="I755" s="316" t="str">
        <f t="shared" si="35"/>
        <v>INSERT INTO UPK_TEST.upk_k60.k60_press_buno_link (buno_id, k60_buno_id, created_date, created_tantou_id) VALUES (2460, 1925, GETDATE(), 999);</v>
      </c>
    </row>
    <row r="756" spans="1:9">
      <c r="A756" s="316" t="s">
        <v>3370</v>
      </c>
      <c r="B756" s="328" t="str">
        <f t="shared" si="33"/>
        <v>1925</v>
      </c>
      <c r="C756" s="316" t="s">
        <v>1884</v>
      </c>
      <c r="D756" s="316" t="str">
        <f t="shared" si="34"/>
        <v>2461</v>
      </c>
      <c r="E756" s="316" t="s">
        <v>841</v>
      </c>
      <c r="F756" s="316" t="s">
        <v>230</v>
      </c>
      <c r="G756" s="333" t="s">
        <v>1884</v>
      </c>
      <c r="H756" s="333" t="s">
        <v>6910</v>
      </c>
      <c r="I756" s="316" t="str">
        <f t="shared" si="35"/>
        <v>INSERT INTO UPK_TEST.upk_k60.k60_press_buno_link (buno_id, k60_buno_id, created_date, created_tantou_id) VALUES (2461, 1925, GETDATE(), 999);</v>
      </c>
    </row>
    <row r="757" spans="1:9">
      <c r="A757" s="316" t="s">
        <v>5633</v>
      </c>
      <c r="B757" s="328" t="str">
        <f t="shared" si="33"/>
        <v>1914</v>
      </c>
      <c r="C757" s="316" t="s">
        <v>1869</v>
      </c>
      <c r="D757" s="316" t="str">
        <f t="shared" si="34"/>
        <v>2462</v>
      </c>
      <c r="E757" s="316" t="s">
        <v>842</v>
      </c>
      <c r="F757" s="316" t="s">
        <v>231</v>
      </c>
      <c r="G757" s="333" t="s">
        <v>1869</v>
      </c>
      <c r="H757" s="333" t="s">
        <v>6911</v>
      </c>
      <c r="I757" s="316" t="str">
        <f t="shared" si="35"/>
        <v>INSERT INTO UPK_TEST.upk_k60.k60_press_buno_link (buno_id, k60_buno_id, created_date, created_tantou_id) VALUES (2462, 1914, GETDATE(), 999);</v>
      </c>
    </row>
    <row r="758" spans="1:9">
      <c r="A758" s="316" t="s">
        <v>5633</v>
      </c>
      <c r="B758" s="328" t="str">
        <f t="shared" si="33"/>
        <v>1914</v>
      </c>
      <c r="C758" s="316" t="s">
        <v>1889</v>
      </c>
      <c r="D758" s="316" t="str">
        <f t="shared" si="34"/>
        <v>2463</v>
      </c>
      <c r="E758" s="316" t="s">
        <v>843</v>
      </c>
      <c r="F758" s="316" t="s">
        <v>6503</v>
      </c>
      <c r="G758" s="333" t="s">
        <v>1889</v>
      </c>
      <c r="H758" s="333" t="s">
        <v>6912</v>
      </c>
      <c r="I758" s="316" t="str">
        <f t="shared" si="35"/>
        <v>INSERT INTO UPK_TEST.upk_k60.k60_press_buno_link (buno_id, k60_buno_id, created_date, created_tantou_id) VALUES (2463, 1914, GETDATE(), 999);</v>
      </c>
    </row>
    <row r="759" spans="1:9">
      <c r="A759" s="316" t="s">
        <v>5756</v>
      </c>
      <c r="B759" s="328" t="str">
        <f t="shared" si="33"/>
        <v>2491</v>
      </c>
      <c r="C759" s="316" t="s">
        <v>1873</v>
      </c>
      <c r="D759" s="316" t="str">
        <f t="shared" si="34"/>
        <v>2464</v>
      </c>
      <c r="E759" s="316" t="s">
        <v>5647</v>
      </c>
      <c r="F759" s="316" t="s">
        <v>6504</v>
      </c>
      <c r="G759" s="333" t="s">
        <v>1873</v>
      </c>
      <c r="H759" s="333" t="s">
        <v>6913</v>
      </c>
      <c r="I759" s="316" t="str">
        <f t="shared" si="35"/>
        <v>INSERT INTO UPK_TEST.upk_k60.k60_press_buno_link (buno_id, k60_buno_id, created_date, created_tantou_id) VALUES (2464, 2491, GETDATE(), 999);</v>
      </c>
    </row>
    <row r="760" spans="1:9">
      <c r="A760" s="316" t="s">
        <v>5756</v>
      </c>
      <c r="B760" s="328" t="str">
        <f t="shared" si="33"/>
        <v>2491</v>
      </c>
      <c r="C760" s="316" t="s">
        <v>1894</v>
      </c>
      <c r="D760" s="316" t="str">
        <f t="shared" si="34"/>
        <v>2465</v>
      </c>
      <c r="E760" s="316" t="s">
        <v>5648</v>
      </c>
      <c r="F760" s="316" t="s">
        <v>239</v>
      </c>
      <c r="G760" s="333" t="s">
        <v>1894</v>
      </c>
      <c r="H760" s="333" t="s">
        <v>6914</v>
      </c>
      <c r="I760" s="316" t="str">
        <f t="shared" si="35"/>
        <v>INSERT INTO UPK_TEST.upk_k60.k60_press_buno_link (buno_id, k60_buno_id, created_date, created_tantou_id) VALUES (2465, 2491, GETDATE(), 999);</v>
      </c>
    </row>
    <row r="761" spans="1:9">
      <c r="A761" s="316" t="s">
        <v>5635</v>
      </c>
      <c r="B761" s="328" t="str">
        <f t="shared" si="33"/>
        <v>1938</v>
      </c>
      <c r="C761" s="316" t="s">
        <v>1874</v>
      </c>
      <c r="D761" s="316" t="str">
        <f t="shared" si="34"/>
        <v>2466</v>
      </c>
      <c r="E761" s="316" t="s">
        <v>5649</v>
      </c>
      <c r="F761" s="316" t="s">
        <v>6505</v>
      </c>
      <c r="G761" s="333" t="s">
        <v>1874</v>
      </c>
      <c r="H761" s="333" t="s">
        <v>6915</v>
      </c>
      <c r="I761" s="316" t="str">
        <f t="shared" si="35"/>
        <v>INSERT INTO UPK_TEST.upk_k60.k60_press_buno_link (buno_id, k60_buno_id, created_date, created_tantou_id) VALUES (2466, 1938, GETDATE(), 999);</v>
      </c>
    </row>
    <row r="762" spans="1:9">
      <c r="A762" s="316" t="s">
        <v>5635</v>
      </c>
      <c r="B762" s="328" t="str">
        <f t="shared" si="33"/>
        <v>1938</v>
      </c>
      <c r="C762" s="316" t="s">
        <v>1895</v>
      </c>
      <c r="D762" s="316" t="str">
        <f t="shared" si="34"/>
        <v>2467</v>
      </c>
      <c r="E762" s="316" t="s">
        <v>5650</v>
      </c>
      <c r="F762" s="316" t="s">
        <v>6506</v>
      </c>
      <c r="G762" s="333" t="s">
        <v>1895</v>
      </c>
      <c r="H762" s="333" t="s">
        <v>6916</v>
      </c>
      <c r="I762" s="316" t="str">
        <f t="shared" si="35"/>
        <v>INSERT INTO UPK_TEST.upk_k60.k60_press_buno_link (buno_id, k60_buno_id, created_date, created_tantou_id) VALUES (2467, 1938, GETDATE(), 999);</v>
      </c>
    </row>
    <row r="763" spans="1:9">
      <c r="A763" s="316" t="s">
        <v>5629</v>
      </c>
      <c r="B763" s="328" t="str">
        <f t="shared" si="33"/>
        <v>1908</v>
      </c>
      <c r="C763" s="316" t="s">
        <v>1877</v>
      </c>
      <c r="D763" s="316" t="str">
        <f t="shared" si="34"/>
        <v>2468</v>
      </c>
      <c r="E763" s="316" t="s">
        <v>844</v>
      </c>
      <c r="F763" s="316" t="s">
        <v>6507</v>
      </c>
      <c r="G763" s="333" t="s">
        <v>1877</v>
      </c>
      <c r="H763" s="333" t="s">
        <v>6917</v>
      </c>
      <c r="I763" s="316" t="str">
        <f t="shared" si="35"/>
        <v>INSERT INTO UPK_TEST.upk_k60.k60_press_buno_link (buno_id, k60_buno_id, created_date, created_tantou_id) VALUES (2468, 1908, GETDATE(), 999);</v>
      </c>
    </row>
    <row r="764" spans="1:9">
      <c r="A764" s="316" t="s">
        <v>5629</v>
      </c>
      <c r="B764" s="328" t="str">
        <f t="shared" si="33"/>
        <v>1908</v>
      </c>
      <c r="C764" s="316" t="s">
        <v>1898</v>
      </c>
      <c r="D764" s="316" t="str">
        <f t="shared" si="34"/>
        <v>2469</v>
      </c>
      <c r="E764" s="316" t="s">
        <v>845</v>
      </c>
      <c r="F764" s="316" t="s">
        <v>6508</v>
      </c>
      <c r="G764" s="333" t="s">
        <v>1898</v>
      </c>
      <c r="H764" s="333" t="s">
        <v>6918</v>
      </c>
      <c r="I764" s="316" t="str">
        <f t="shared" si="35"/>
        <v>INSERT INTO UPK_TEST.upk_k60.k60_press_buno_link (buno_id, k60_buno_id, created_date, created_tantou_id) VALUES (2469, 1908, GETDATE(), 999);</v>
      </c>
    </row>
    <row r="765" spans="1:9">
      <c r="A765" s="316" t="s">
        <v>1008</v>
      </c>
      <c r="B765" s="328" t="str">
        <f t="shared" si="33"/>
        <v>2259</v>
      </c>
      <c r="C765" s="316" t="s">
        <v>7293</v>
      </c>
      <c r="D765" s="316" t="str">
        <f t="shared" si="34"/>
        <v>2470</v>
      </c>
      <c r="E765" s="316" t="s">
        <v>5651</v>
      </c>
      <c r="F765" s="316" t="s">
        <v>240</v>
      </c>
      <c r="G765" s="333" t="s">
        <v>7293</v>
      </c>
      <c r="H765" s="333" t="s">
        <v>6919</v>
      </c>
      <c r="I765" s="316" t="str">
        <f t="shared" si="35"/>
        <v>INSERT INTO UPK_TEST.upk_k60.k60_press_buno_link (buno_id, k60_buno_id, created_date, created_tantou_id) VALUES (2470, 2259, GETDATE(), 999);</v>
      </c>
    </row>
    <row r="766" spans="1:9">
      <c r="A766" s="316" t="s">
        <v>1034</v>
      </c>
      <c r="B766" s="328" t="str">
        <f t="shared" si="33"/>
        <v>2292</v>
      </c>
      <c r="C766" s="316" t="s">
        <v>1882</v>
      </c>
      <c r="D766" s="316" t="str">
        <f t="shared" si="34"/>
        <v>2471</v>
      </c>
      <c r="E766" s="316" t="s">
        <v>5652</v>
      </c>
      <c r="F766" s="316" t="s">
        <v>241</v>
      </c>
      <c r="G766" s="333" t="s">
        <v>1882</v>
      </c>
      <c r="H766" s="333" t="s">
        <v>6920</v>
      </c>
      <c r="I766" s="316" t="str">
        <f t="shared" si="35"/>
        <v>INSERT INTO UPK_TEST.upk_k60.k60_press_buno_link (buno_id, k60_buno_id, created_date, created_tantou_id) VALUES (2471, 2292, GETDATE(), 999);</v>
      </c>
    </row>
    <row r="767" spans="1:9">
      <c r="A767" s="316" t="s">
        <v>758</v>
      </c>
      <c r="B767" s="328" t="str">
        <f t="shared" si="33"/>
        <v>1927</v>
      </c>
      <c r="C767" s="316" t="s">
        <v>1885</v>
      </c>
      <c r="D767" s="316" t="str">
        <f t="shared" si="34"/>
        <v>2472</v>
      </c>
      <c r="E767" s="316" t="s">
        <v>846</v>
      </c>
      <c r="F767" s="316" t="s">
        <v>6509</v>
      </c>
      <c r="G767" s="333" t="s">
        <v>1885</v>
      </c>
      <c r="H767" s="333" t="s">
        <v>6921</v>
      </c>
      <c r="I767" s="316" t="str">
        <f t="shared" si="35"/>
        <v>INSERT INTO UPK_TEST.upk_k60.k60_press_buno_link (buno_id, k60_buno_id, created_date, created_tantou_id) VALUES (2472, 1927, GETDATE(), 999);</v>
      </c>
    </row>
    <row r="768" spans="1:9">
      <c r="A768" s="316" t="s">
        <v>1052</v>
      </c>
      <c r="B768" s="328" t="str">
        <f t="shared" si="33"/>
        <v>2314</v>
      </c>
      <c r="C768" s="316" t="s">
        <v>1886</v>
      </c>
      <c r="D768" s="316" t="str">
        <f t="shared" si="34"/>
        <v>2473</v>
      </c>
      <c r="E768" s="316" t="s">
        <v>5653</v>
      </c>
      <c r="F768" s="316" t="s">
        <v>242</v>
      </c>
      <c r="G768" s="333" t="s">
        <v>1886</v>
      </c>
      <c r="H768" s="333" t="s">
        <v>6922</v>
      </c>
      <c r="I768" s="316" t="str">
        <f t="shared" si="35"/>
        <v>INSERT INTO UPK_TEST.upk_k60.k60_press_buno_link (buno_id, k60_buno_id, created_date, created_tantou_id) VALUES (2473, 2314, GETDATE(), 999);</v>
      </c>
    </row>
    <row r="769" spans="1:9">
      <c r="A769" s="316" t="s">
        <v>1054</v>
      </c>
      <c r="B769" s="328" t="str">
        <f t="shared" si="33"/>
        <v>2316</v>
      </c>
      <c r="C769" s="316" t="s">
        <v>1887</v>
      </c>
      <c r="D769" s="316" t="str">
        <f t="shared" si="34"/>
        <v>2474</v>
      </c>
      <c r="E769" s="316" t="s">
        <v>5654</v>
      </c>
      <c r="F769" s="316" t="s">
        <v>243</v>
      </c>
      <c r="G769" s="333" t="s">
        <v>1887</v>
      </c>
      <c r="H769" s="333" t="s">
        <v>6923</v>
      </c>
      <c r="I769" s="316" t="str">
        <f t="shared" si="35"/>
        <v>INSERT INTO UPK_TEST.upk_k60.k60_press_buno_link (buno_id, k60_buno_id, created_date, created_tantou_id) VALUES (2474, 2316, GETDATE(), 999);</v>
      </c>
    </row>
    <row r="770" spans="1:9">
      <c r="A770" s="316" t="s">
        <v>1078</v>
      </c>
      <c r="B770" s="328" t="str">
        <f t="shared" si="33"/>
        <v>2342</v>
      </c>
      <c r="C770" s="316" t="s">
        <v>1888</v>
      </c>
      <c r="D770" s="316" t="str">
        <f t="shared" si="34"/>
        <v>2475</v>
      </c>
      <c r="E770" s="316" t="s">
        <v>5655</v>
      </c>
      <c r="F770" s="316" t="s">
        <v>244</v>
      </c>
      <c r="G770" s="333" t="s">
        <v>1888</v>
      </c>
      <c r="H770" s="333" t="s">
        <v>6924</v>
      </c>
      <c r="I770" s="316" t="str">
        <f t="shared" si="35"/>
        <v>INSERT INTO UPK_TEST.upk_k60.k60_press_buno_link (buno_id, k60_buno_id, created_date, created_tantou_id) VALUES (2475, 2342, GETDATE(), 999);</v>
      </c>
    </row>
    <row r="771" spans="1:9">
      <c r="A771" s="316" t="s">
        <v>752</v>
      </c>
      <c r="B771" s="328" t="str">
        <f t="shared" si="33"/>
        <v>1916</v>
      </c>
      <c r="C771" s="316" t="s">
        <v>1890</v>
      </c>
      <c r="D771" s="316" t="str">
        <f t="shared" si="34"/>
        <v>2476</v>
      </c>
      <c r="E771" s="316" t="s">
        <v>5656</v>
      </c>
      <c r="F771" s="316" t="s">
        <v>245</v>
      </c>
      <c r="G771" s="333" t="s">
        <v>1890</v>
      </c>
      <c r="H771" s="333" t="s">
        <v>6925</v>
      </c>
      <c r="I771" s="316" t="str">
        <f t="shared" si="35"/>
        <v>INSERT INTO UPK_TEST.upk_k60.k60_press_buno_link (buno_id, k60_buno_id, created_date, created_tantou_id) VALUES (2476, 1916, GETDATE(), 999);</v>
      </c>
    </row>
    <row r="772" spans="1:9">
      <c r="A772" s="316" t="s">
        <v>1000</v>
      </c>
      <c r="B772" s="328" t="str">
        <f t="shared" ref="B772:B835" si="36">VLOOKUP($A772,$E$4:$F$2001,2,FALSE)</f>
        <v>2250</v>
      </c>
      <c r="C772" s="316" t="s">
        <v>1892</v>
      </c>
      <c r="D772" s="316" t="str">
        <f t="shared" ref="D772:D835" si="37">VLOOKUP($C772,$G$4:$H$2001,2,FALSE)</f>
        <v>2477</v>
      </c>
      <c r="E772" s="316" t="s">
        <v>5657</v>
      </c>
      <c r="F772" s="316" t="s">
        <v>6510</v>
      </c>
      <c r="G772" s="333" t="s">
        <v>1892</v>
      </c>
      <c r="H772" s="333" t="s">
        <v>6926</v>
      </c>
      <c r="I772" s="316" t="str">
        <f t="shared" ref="I772:I835" si="38">$S$1&amp;$D772&amp;", "&amp;$B772&amp;", GETDATE(), 999);"</f>
        <v>INSERT INTO UPK_TEST.upk_k60.k60_press_buno_link (buno_id, k60_buno_id, created_date, created_tantou_id) VALUES (2477, 2250, GETDATE(), 999);</v>
      </c>
    </row>
    <row r="773" spans="1:9">
      <c r="A773" s="316" t="s">
        <v>952</v>
      </c>
      <c r="B773" s="328" t="str">
        <f t="shared" si="36"/>
        <v>2194</v>
      </c>
      <c r="C773" s="316" t="s">
        <v>7294</v>
      </c>
      <c r="D773" s="316" t="str">
        <f t="shared" si="37"/>
        <v>2478</v>
      </c>
      <c r="E773" s="316" t="s">
        <v>847</v>
      </c>
      <c r="F773" s="316" t="s">
        <v>6511</v>
      </c>
      <c r="G773" s="333" t="s">
        <v>7294</v>
      </c>
      <c r="H773" s="333" t="s">
        <v>6927</v>
      </c>
      <c r="I773" s="316" t="str">
        <f t="shared" si="38"/>
        <v>INSERT INTO UPK_TEST.upk_k60.k60_press_buno_link (buno_id, k60_buno_id, created_date, created_tantou_id) VALUES (2478, 2194, GETDATE(), 999);</v>
      </c>
    </row>
    <row r="774" spans="1:9">
      <c r="A774" s="316" t="s">
        <v>998</v>
      </c>
      <c r="B774" s="328" t="str">
        <f t="shared" si="36"/>
        <v>2248</v>
      </c>
      <c r="C774" s="316" t="s">
        <v>7295</v>
      </c>
      <c r="D774" s="316" t="str">
        <f t="shared" si="37"/>
        <v>2479</v>
      </c>
      <c r="E774" s="316" t="s">
        <v>848</v>
      </c>
      <c r="F774" s="316" t="s">
        <v>6512</v>
      </c>
      <c r="G774" s="333" t="s">
        <v>7295</v>
      </c>
      <c r="H774" s="333" t="s">
        <v>6928</v>
      </c>
      <c r="I774" s="316" t="str">
        <f t="shared" si="38"/>
        <v>INSERT INTO UPK_TEST.upk_k60.k60_press_buno_link (buno_id, k60_buno_id, created_date, created_tantou_id) VALUES (2479, 2248, GETDATE(), 999);</v>
      </c>
    </row>
    <row r="775" spans="1:9">
      <c r="A775" s="316" t="s">
        <v>748</v>
      </c>
      <c r="B775" s="328" t="str">
        <f t="shared" si="36"/>
        <v>1907</v>
      </c>
      <c r="C775" s="316" t="s">
        <v>1896</v>
      </c>
      <c r="D775" s="316" t="str">
        <f t="shared" si="37"/>
        <v>2480</v>
      </c>
      <c r="E775" s="316" t="s">
        <v>849</v>
      </c>
      <c r="F775" s="316" t="s">
        <v>6513</v>
      </c>
      <c r="G775" s="333" t="s">
        <v>1896</v>
      </c>
      <c r="H775" s="333" t="s">
        <v>6929</v>
      </c>
      <c r="I775" s="316" t="str">
        <f t="shared" si="38"/>
        <v>INSERT INTO UPK_TEST.upk_k60.k60_press_buno_link (buno_id, k60_buno_id, created_date, created_tantou_id) VALUES (2480, 1907, GETDATE(), 999);</v>
      </c>
    </row>
    <row r="776" spans="1:9">
      <c r="A776" s="316" t="s">
        <v>999</v>
      </c>
      <c r="B776" s="328" t="str">
        <f t="shared" si="36"/>
        <v>2249</v>
      </c>
      <c r="C776" s="316" t="s">
        <v>1897</v>
      </c>
      <c r="D776" s="316" t="str">
        <f t="shared" si="37"/>
        <v>2481</v>
      </c>
      <c r="E776" s="316" t="s">
        <v>850</v>
      </c>
      <c r="F776" s="316" t="s">
        <v>6514</v>
      </c>
      <c r="G776" s="333" t="s">
        <v>1897</v>
      </c>
      <c r="H776" s="333" t="s">
        <v>6930</v>
      </c>
      <c r="I776" s="316" t="str">
        <f t="shared" si="38"/>
        <v>INSERT INTO UPK_TEST.upk_k60.k60_press_buno_link (buno_id, k60_buno_id, created_date, created_tantou_id) VALUES (2481, 2249, GETDATE(), 999);</v>
      </c>
    </row>
    <row r="777" spans="1:9">
      <c r="A777" s="316" t="s">
        <v>410</v>
      </c>
      <c r="B777" s="328" t="str">
        <f t="shared" si="36"/>
        <v>1373</v>
      </c>
      <c r="C777" s="316" t="s">
        <v>1900</v>
      </c>
      <c r="D777" s="316" t="str">
        <f t="shared" si="37"/>
        <v>2482</v>
      </c>
      <c r="E777" s="316" t="s">
        <v>5658</v>
      </c>
      <c r="F777" s="316" t="s">
        <v>217</v>
      </c>
      <c r="G777" s="333" t="s">
        <v>1900</v>
      </c>
      <c r="H777" s="333" t="s">
        <v>6931</v>
      </c>
      <c r="I777" s="316" t="str">
        <f t="shared" si="38"/>
        <v>INSERT INTO UPK_TEST.upk_k60.k60_press_buno_link (buno_id, k60_buno_id, created_date, created_tantou_id) VALUES (2482, 1373, GETDATE(), 999);</v>
      </c>
    </row>
    <row r="778" spans="1:9">
      <c r="A778" s="316" t="s">
        <v>411</v>
      </c>
      <c r="B778" s="328" t="str">
        <f t="shared" si="36"/>
        <v>1374</v>
      </c>
      <c r="C778" s="316" t="s">
        <v>7296</v>
      </c>
      <c r="D778" s="316" t="str">
        <f t="shared" si="37"/>
        <v>2483</v>
      </c>
      <c r="E778" s="316" t="s">
        <v>5659</v>
      </c>
      <c r="F778" s="316" t="s">
        <v>207</v>
      </c>
      <c r="G778" s="333" t="s">
        <v>7296</v>
      </c>
      <c r="H778" s="333" t="s">
        <v>6932</v>
      </c>
      <c r="I778" s="316" t="str">
        <f t="shared" si="38"/>
        <v>INSERT INTO UPK_TEST.upk_k60.k60_press_buno_link (buno_id, k60_buno_id, created_date, created_tantou_id) VALUES (2483, 1374, GETDATE(), 999);</v>
      </c>
    </row>
    <row r="779" spans="1:9">
      <c r="A779" s="316" t="s">
        <v>2934</v>
      </c>
      <c r="B779" s="328" t="str">
        <f t="shared" si="36"/>
        <v>1536</v>
      </c>
      <c r="C779" s="316" t="s">
        <v>7297</v>
      </c>
      <c r="D779" s="316" t="str">
        <f t="shared" si="37"/>
        <v>2484</v>
      </c>
      <c r="E779" s="316" t="s">
        <v>851</v>
      </c>
      <c r="F779" s="316" t="s">
        <v>6515</v>
      </c>
      <c r="G779" s="333" t="s">
        <v>7297</v>
      </c>
      <c r="H779" s="333" t="s">
        <v>6933</v>
      </c>
      <c r="I779" s="316" t="str">
        <f t="shared" si="38"/>
        <v>INSERT INTO UPK_TEST.upk_k60.k60_press_buno_link (buno_id, k60_buno_id, created_date, created_tantou_id) VALUES (2484, 1536, GETDATE(), 999);</v>
      </c>
    </row>
    <row r="780" spans="1:9">
      <c r="A780" s="316" t="s">
        <v>2934</v>
      </c>
      <c r="B780" s="328" t="str">
        <f t="shared" si="36"/>
        <v>1536</v>
      </c>
      <c r="C780" s="316" t="s">
        <v>7298</v>
      </c>
      <c r="D780" s="316" t="str">
        <f t="shared" si="37"/>
        <v>2485</v>
      </c>
      <c r="E780" s="316" t="s">
        <v>852</v>
      </c>
      <c r="F780" s="316" t="s">
        <v>6516</v>
      </c>
      <c r="G780" s="333" t="s">
        <v>7298</v>
      </c>
      <c r="H780" s="333" t="s">
        <v>6934</v>
      </c>
      <c r="I780" s="316" t="str">
        <f t="shared" si="38"/>
        <v>INSERT INTO UPK_TEST.upk_k60.k60_press_buno_link (buno_id, k60_buno_id, created_date, created_tantou_id) VALUES (2485, 1536, GETDATE(), 999);</v>
      </c>
    </row>
    <row r="781" spans="1:9">
      <c r="A781" s="316" t="s">
        <v>1017</v>
      </c>
      <c r="B781" s="328" t="str">
        <f t="shared" si="36"/>
        <v>2270</v>
      </c>
      <c r="C781" s="316" t="s">
        <v>1901</v>
      </c>
      <c r="D781" s="316" t="str">
        <f t="shared" si="37"/>
        <v>2486</v>
      </c>
      <c r="E781" s="316" t="s">
        <v>853</v>
      </c>
      <c r="F781" s="316" t="s">
        <v>6517</v>
      </c>
      <c r="G781" s="333" t="s">
        <v>1901</v>
      </c>
      <c r="H781" s="333" t="s">
        <v>6935</v>
      </c>
      <c r="I781" s="316" t="str">
        <f t="shared" si="38"/>
        <v>INSERT INTO UPK_TEST.upk_k60.k60_press_buno_link (buno_id, k60_buno_id, created_date, created_tantou_id) VALUES (2486, 2270, GETDATE(), 999);</v>
      </c>
    </row>
    <row r="782" spans="1:9">
      <c r="A782" s="316" t="s">
        <v>1018</v>
      </c>
      <c r="B782" s="328" t="str">
        <f t="shared" si="36"/>
        <v>2271</v>
      </c>
      <c r="C782" s="316" t="s">
        <v>1902</v>
      </c>
      <c r="D782" s="316" t="str">
        <f t="shared" si="37"/>
        <v>2487</v>
      </c>
      <c r="E782" s="316" t="s">
        <v>854</v>
      </c>
      <c r="F782" s="316" t="s">
        <v>6518</v>
      </c>
      <c r="G782" s="333" t="s">
        <v>1902</v>
      </c>
      <c r="H782" s="333" t="s">
        <v>6936</v>
      </c>
      <c r="I782" s="316" t="str">
        <f t="shared" si="38"/>
        <v>INSERT INTO UPK_TEST.upk_k60.k60_press_buno_link (buno_id, k60_buno_id, created_date, created_tantou_id) VALUES (2487, 2271, GETDATE(), 999);</v>
      </c>
    </row>
    <row r="783" spans="1:9">
      <c r="A783" s="316" t="s">
        <v>3409</v>
      </c>
      <c r="B783" s="328" t="str">
        <f t="shared" si="36"/>
        <v>1962</v>
      </c>
      <c r="C783" s="316" t="s">
        <v>1903</v>
      </c>
      <c r="D783" s="316" t="str">
        <f t="shared" si="37"/>
        <v>2488</v>
      </c>
      <c r="E783" s="316" t="s">
        <v>855</v>
      </c>
      <c r="F783" s="316" t="s">
        <v>6519</v>
      </c>
      <c r="G783" s="333" t="s">
        <v>1903</v>
      </c>
      <c r="H783" s="333" t="s">
        <v>6937</v>
      </c>
      <c r="I783" s="316" t="str">
        <f t="shared" si="38"/>
        <v>INSERT INTO UPK_TEST.upk_k60.k60_press_buno_link (buno_id, k60_buno_id, created_date, created_tantou_id) VALUES (2488, 1962, GETDATE(), 999);</v>
      </c>
    </row>
    <row r="784" spans="1:9">
      <c r="A784" s="316" t="s">
        <v>3409</v>
      </c>
      <c r="B784" s="328" t="str">
        <f t="shared" si="36"/>
        <v>1962</v>
      </c>
      <c r="C784" s="316" t="s">
        <v>1905</v>
      </c>
      <c r="D784" s="316" t="str">
        <f t="shared" si="37"/>
        <v>2489</v>
      </c>
      <c r="E784" s="316" t="s">
        <v>856</v>
      </c>
      <c r="F784" s="316" t="s">
        <v>6520</v>
      </c>
      <c r="G784" s="333" t="s">
        <v>1905</v>
      </c>
      <c r="H784" s="333" t="s">
        <v>6938</v>
      </c>
      <c r="I784" s="316" t="str">
        <f t="shared" si="38"/>
        <v>INSERT INTO UPK_TEST.upk_k60.k60_press_buno_link (buno_id, k60_buno_id, created_date, created_tantou_id) VALUES (2489, 1962, GETDATE(), 999);</v>
      </c>
    </row>
    <row r="785" spans="1:9">
      <c r="A785" s="316" t="s">
        <v>5686</v>
      </c>
      <c r="B785" s="328" t="str">
        <f t="shared" si="36"/>
        <v>2192</v>
      </c>
      <c r="C785" s="316" t="s">
        <v>7299</v>
      </c>
      <c r="D785" s="316" t="str">
        <f t="shared" si="37"/>
        <v>2490</v>
      </c>
      <c r="E785" s="316" t="s">
        <v>5660</v>
      </c>
      <c r="F785" s="316" t="s">
        <v>6521</v>
      </c>
      <c r="G785" s="333" t="s">
        <v>7299</v>
      </c>
      <c r="H785" s="333" t="s">
        <v>6939</v>
      </c>
      <c r="I785" s="316" t="str">
        <f t="shared" si="38"/>
        <v>INSERT INTO UPK_TEST.upk_k60.k60_press_buno_link (buno_id, k60_buno_id, created_date, created_tantou_id) VALUES (2490, 2192, GETDATE(), 999);</v>
      </c>
    </row>
    <row r="786" spans="1:9">
      <c r="A786" s="316" t="s">
        <v>5686</v>
      </c>
      <c r="B786" s="328" t="str">
        <f t="shared" si="36"/>
        <v>2192</v>
      </c>
      <c r="C786" s="316" t="s">
        <v>7300</v>
      </c>
      <c r="D786" s="316" t="str">
        <f t="shared" si="37"/>
        <v>2491</v>
      </c>
      <c r="E786" s="316" t="s">
        <v>857</v>
      </c>
      <c r="F786" s="316" t="s">
        <v>6522</v>
      </c>
      <c r="G786" s="333" t="s">
        <v>7300</v>
      </c>
      <c r="H786" s="333" t="s">
        <v>6940</v>
      </c>
      <c r="I786" s="316" t="str">
        <f t="shared" si="38"/>
        <v>INSERT INTO UPK_TEST.upk_k60.k60_press_buno_link (buno_id, k60_buno_id, created_date, created_tantou_id) VALUES (2491, 2192, GETDATE(), 999);</v>
      </c>
    </row>
    <row r="787" spans="1:9">
      <c r="A787" s="316" t="s">
        <v>5724</v>
      </c>
      <c r="B787" s="328" t="str">
        <f t="shared" si="36"/>
        <v>2396</v>
      </c>
      <c r="C787" s="316" t="s">
        <v>7301</v>
      </c>
      <c r="D787" s="316" t="str">
        <f t="shared" si="37"/>
        <v>2492</v>
      </c>
      <c r="E787" s="316" t="s">
        <v>858</v>
      </c>
      <c r="F787" s="316" t="s">
        <v>6523</v>
      </c>
      <c r="G787" s="333" t="s">
        <v>7301</v>
      </c>
      <c r="H787" s="333" t="s">
        <v>6941</v>
      </c>
      <c r="I787" s="316" t="str">
        <f t="shared" si="38"/>
        <v>INSERT INTO UPK_TEST.upk_k60.k60_press_buno_link (buno_id, k60_buno_id, created_date, created_tantou_id) VALUES (2492, 2396, GETDATE(), 999);</v>
      </c>
    </row>
    <row r="788" spans="1:9">
      <c r="A788" s="316" t="s">
        <v>5724</v>
      </c>
      <c r="B788" s="328" t="str">
        <f t="shared" si="36"/>
        <v>2396</v>
      </c>
      <c r="C788" s="316" t="s">
        <v>7302</v>
      </c>
      <c r="D788" s="316" t="str">
        <f t="shared" si="37"/>
        <v>2493</v>
      </c>
      <c r="E788" s="316" t="s">
        <v>859</v>
      </c>
      <c r="F788" s="316" t="s">
        <v>6524</v>
      </c>
      <c r="G788" s="333" t="s">
        <v>7302</v>
      </c>
      <c r="H788" s="333" t="s">
        <v>6942</v>
      </c>
      <c r="I788" s="316" t="str">
        <f t="shared" si="38"/>
        <v>INSERT INTO UPK_TEST.upk_k60.k60_press_buno_link (buno_id, k60_buno_id, created_date, created_tantou_id) VALUES (2493, 2396, GETDATE(), 999);</v>
      </c>
    </row>
    <row r="789" spans="1:9">
      <c r="A789" s="316" t="s">
        <v>394</v>
      </c>
      <c r="B789" s="328" t="str">
        <f t="shared" si="36"/>
        <v>1346</v>
      </c>
      <c r="C789" s="316" t="s">
        <v>7303</v>
      </c>
      <c r="D789" s="316" t="str">
        <f t="shared" si="37"/>
        <v>2494</v>
      </c>
      <c r="E789" s="316" t="s">
        <v>860</v>
      </c>
      <c r="F789" s="316" t="s">
        <v>6525</v>
      </c>
      <c r="G789" s="333" t="s">
        <v>7303</v>
      </c>
      <c r="H789" s="333" t="s">
        <v>6943</v>
      </c>
      <c r="I789" s="316" t="str">
        <f t="shared" si="38"/>
        <v>INSERT INTO UPK_TEST.upk_k60.k60_press_buno_link (buno_id, k60_buno_id, created_date, created_tantou_id) VALUES (2494, 1346, GETDATE(), 999);</v>
      </c>
    </row>
    <row r="790" spans="1:9">
      <c r="A790" s="316" t="s">
        <v>395</v>
      </c>
      <c r="B790" s="328" t="str">
        <f t="shared" si="36"/>
        <v>1347</v>
      </c>
      <c r="C790" s="316" t="s">
        <v>7304</v>
      </c>
      <c r="D790" s="316" t="str">
        <f t="shared" si="37"/>
        <v>2495</v>
      </c>
      <c r="E790" s="316" t="s">
        <v>861</v>
      </c>
      <c r="F790" s="316" t="s">
        <v>6526</v>
      </c>
      <c r="G790" s="333" t="s">
        <v>7304</v>
      </c>
      <c r="H790" s="333" t="s">
        <v>6944</v>
      </c>
      <c r="I790" s="316" t="str">
        <f t="shared" si="38"/>
        <v>INSERT INTO UPK_TEST.upk_k60.k60_press_buno_link (buno_id, k60_buno_id, created_date, created_tantou_id) VALUES (2495, 1347, GETDATE(), 999);</v>
      </c>
    </row>
    <row r="791" spans="1:9">
      <c r="A791" s="316" t="s">
        <v>396</v>
      </c>
      <c r="B791" s="328" t="str">
        <f t="shared" si="36"/>
        <v>1348</v>
      </c>
      <c r="C791" s="316" t="s">
        <v>1907</v>
      </c>
      <c r="D791" s="316" t="str">
        <f t="shared" si="37"/>
        <v>2496</v>
      </c>
      <c r="E791" s="316" t="s">
        <v>862</v>
      </c>
      <c r="F791" s="316" t="s">
        <v>6527</v>
      </c>
      <c r="G791" s="333" t="s">
        <v>1907</v>
      </c>
      <c r="H791" s="333" t="s">
        <v>6945</v>
      </c>
      <c r="I791" s="316" t="str">
        <f t="shared" si="38"/>
        <v>INSERT INTO UPK_TEST.upk_k60.k60_press_buno_link (buno_id, k60_buno_id, created_date, created_tantou_id) VALUES (2496, 1348, GETDATE(), 999);</v>
      </c>
    </row>
    <row r="792" spans="1:9">
      <c r="A792" s="316" t="s">
        <v>930</v>
      </c>
      <c r="B792" s="328" t="str">
        <f t="shared" si="36"/>
        <v>2169</v>
      </c>
      <c r="C792" s="316" t="s">
        <v>7305</v>
      </c>
      <c r="D792" s="316" t="str">
        <f t="shared" si="37"/>
        <v>2497</v>
      </c>
      <c r="E792" s="316" t="s">
        <v>5661</v>
      </c>
      <c r="F792" s="316" t="s">
        <v>6528</v>
      </c>
      <c r="G792" s="333" t="s">
        <v>7305</v>
      </c>
      <c r="H792" s="333" t="s">
        <v>6946</v>
      </c>
      <c r="I792" s="316" t="str">
        <f t="shared" si="38"/>
        <v>INSERT INTO UPK_TEST.upk_k60.k60_press_buno_link (buno_id, k60_buno_id, created_date, created_tantou_id) VALUES (2497, 2169, GETDATE(), 999);</v>
      </c>
    </row>
    <row r="793" spans="1:9">
      <c r="A793" s="316" t="s">
        <v>935</v>
      </c>
      <c r="B793" s="328" t="str">
        <f t="shared" si="36"/>
        <v>2175</v>
      </c>
      <c r="C793" s="316" t="s">
        <v>7306</v>
      </c>
      <c r="D793" s="316" t="str">
        <f t="shared" si="37"/>
        <v>2498</v>
      </c>
      <c r="E793" s="316" t="s">
        <v>863</v>
      </c>
      <c r="F793" s="316" t="s">
        <v>6529</v>
      </c>
      <c r="G793" s="333" t="s">
        <v>7306</v>
      </c>
      <c r="H793" s="333" t="s">
        <v>6947</v>
      </c>
      <c r="I793" s="316" t="str">
        <f t="shared" si="38"/>
        <v>INSERT INTO UPK_TEST.upk_k60.k60_press_buno_link (buno_id, k60_buno_id, created_date, created_tantou_id) VALUES (2498, 2175, GETDATE(), 999);</v>
      </c>
    </row>
    <row r="794" spans="1:9">
      <c r="A794" s="316" t="s">
        <v>1121</v>
      </c>
      <c r="B794" s="328" t="str">
        <f t="shared" si="36"/>
        <v>2402</v>
      </c>
      <c r="C794" s="316" t="s">
        <v>1909</v>
      </c>
      <c r="D794" s="316" t="str">
        <f t="shared" si="37"/>
        <v>2499</v>
      </c>
      <c r="E794" s="316" t="s">
        <v>864</v>
      </c>
      <c r="F794" s="316" t="s">
        <v>6530</v>
      </c>
      <c r="G794" s="333" t="s">
        <v>1909</v>
      </c>
      <c r="H794" s="333" t="s">
        <v>6948</v>
      </c>
      <c r="I794" s="316" t="str">
        <f t="shared" si="38"/>
        <v>INSERT INTO UPK_TEST.upk_k60.k60_press_buno_link (buno_id, k60_buno_id, created_date, created_tantou_id) VALUES (2499, 2402, GETDATE(), 999);</v>
      </c>
    </row>
    <row r="795" spans="1:9">
      <c r="A795" s="316" t="s">
        <v>397</v>
      </c>
      <c r="B795" s="328" t="str">
        <f t="shared" si="36"/>
        <v>1349</v>
      </c>
      <c r="C795" s="316" t="s">
        <v>1910</v>
      </c>
      <c r="D795" s="316" t="str">
        <f t="shared" si="37"/>
        <v>2500</v>
      </c>
      <c r="E795" s="316" t="s">
        <v>865</v>
      </c>
      <c r="F795" s="316" t="s">
        <v>6531</v>
      </c>
      <c r="G795" s="333" t="s">
        <v>1910</v>
      </c>
      <c r="H795" s="333" t="s">
        <v>6949</v>
      </c>
      <c r="I795" s="316" t="str">
        <f t="shared" si="38"/>
        <v>INSERT INTO UPK_TEST.upk_k60.k60_press_buno_link (buno_id, k60_buno_id, created_date, created_tantou_id) VALUES (2500, 1349, GETDATE(), 999);</v>
      </c>
    </row>
    <row r="796" spans="1:9">
      <c r="A796" s="316" t="s">
        <v>398</v>
      </c>
      <c r="B796" s="328" t="str">
        <f t="shared" si="36"/>
        <v>1350</v>
      </c>
      <c r="C796" s="316" t="s">
        <v>7307</v>
      </c>
      <c r="D796" s="316" t="str">
        <f t="shared" si="37"/>
        <v>2501</v>
      </c>
      <c r="E796" s="316" t="s">
        <v>866</v>
      </c>
      <c r="F796" s="316" t="s">
        <v>6532</v>
      </c>
      <c r="G796" s="333" t="s">
        <v>7307</v>
      </c>
      <c r="H796" s="333" t="s">
        <v>6950</v>
      </c>
      <c r="I796" s="316" t="str">
        <f t="shared" si="38"/>
        <v>INSERT INTO UPK_TEST.upk_k60.k60_press_buno_link (buno_id, k60_buno_id, created_date, created_tantou_id) VALUES (2501, 1350, GETDATE(), 999);</v>
      </c>
    </row>
    <row r="797" spans="1:9">
      <c r="A797" s="316" t="s">
        <v>931</v>
      </c>
      <c r="B797" s="328" t="str">
        <f t="shared" si="36"/>
        <v>2170</v>
      </c>
      <c r="C797" s="316" t="s">
        <v>7308</v>
      </c>
      <c r="D797" s="316" t="str">
        <f t="shared" si="37"/>
        <v>2502</v>
      </c>
      <c r="E797" s="316" t="s">
        <v>5662</v>
      </c>
      <c r="F797" s="316" t="s">
        <v>6533</v>
      </c>
      <c r="G797" s="333" t="s">
        <v>7308</v>
      </c>
      <c r="H797" s="333" t="s">
        <v>6951</v>
      </c>
      <c r="I797" s="316" t="str">
        <f t="shared" si="38"/>
        <v>INSERT INTO UPK_TEST.upk_k60.k60_press_buno_link (buno_id, k60_buno_id, created_date, created_tantou_id) VALUES (2502, 2170, GETDATE(), 999);</v>
      </c>
    </row>
    <row r="798" spans="1:9">
      <c r="A798" s="316" t="s">
        <v>936</v>
      </c>
      <c r="B798" s="328" t="str">
        <f t="shared" si="36"/>
        <v>2176</v>
      </c>
      <c r="C798" s="316" t="s">
        <v>7309</v>
      </c>
      <c r="D798" s="316" t="str">
        <f t="shared" si="37"/>
        <v>2503</v>
      </c>
      <c r="E798" s="316" t="s">
        <v>5663</v>
      </c>
      <c r="F798" s="316" t="s">
        <v>6534</v>
      </c>
      <c r="G798" s="333" t="s">
        <v>7309</v>
      </c>
      <c r="H798" s="333" t="s">
        <v>6952</v>
      </c>
      <c r="I798" s="316" t="str">
        <f t="shared" si="38"/>
        <v>INSERT INTO UPK_TEST.upk_k60.k60_press_buno_link (buno_id, k60_buno_id, created_date, created_tantou_id) VALUES (2503, 2176, GETDATE(), 999);</v>
      </c>
    </row>
    <row r="799" spans="1:9">
      <c r="A799" s="316" t="s">
        <v>968</v>
      </c>
      <c r="B799" s="328" t="str">
        <f t="shared" si="36"/>
        <v>2213</v>
      </c>
      <c r="C799" s="316" t="s">
        <v>7310</v>
      </c>
      <c r="D799" s="316" t="str">
        <f t="shared" si="37"/>
        <v>2504</v>
      </c>
      <c r="E799" s="316" t="s">
        <v>5664</v>
      </c>
      <c r="F799" s="316" t="s">
        <v>6535</v>
      </c>
      <c r="G799" s="333" t="s">
        <v>7310</v>
      </c>
      <c r="H799" s="333" t="s">
        <v>6953</v>
      </c>
      <c r="I799" s="316" t="str">
        <f t="shared" si="38"/>
        <v>INSERT INTO UPK_TEST.upk_k60.k60_press_buno_link (buno_id, k60_buno_id, created_date, created_tantou_id) VALUES (2504, 2213, GETDATE(), 999);</v>
      </c>
    </row>
    <row r="800" spans="1:9">
      <c r="A800" s="316" t="s">
        <v>1122</v>
      </c>
      <c r="B800" s="328" t="str">
        <f t="shared" si="36"/>
        <v>2403</v>
      </c>
      <c r="C800" s="316" t="s">
        <v>1912</v>
      </c>
      <c r="D800" s="316" t="str">
        <f t="shared" si="37"/>
        <v>2505</v>
      </c>
      <c r="E800" s="316" t="s">
        <v>5665</v>
      </c>
      <c r="F800" s="316" t="s">
        <v>6536</v>
      </c>
      <c r="G800" s="333" t="s">
        <v>1912</v>
      </c>
      <c r="H800" s="333" t="s">
        <v>6954</v>
      </c>
      <c r="I800" s="316" t="str">
        <f t="shared" si="38"/>
        <v>INSERT INTO UPK_TEST.upk_k60.k60_press_buno_link (buno_id, k60_buno_id, created_date, created_tantou_id) VALUES (2505, 2403, GETDATE(), 999);</v>
      </c>
    </row>
    <row r="801" spans="1:9">
      <c r="A801" s="316" t="s">
        <v>1115</v>
      </c>
      <c r="B801" s="328" t="str">
        <f t="shared" si="36"/>
        <v>2394</v>
      </c>
      <c r="C801" s="316" t="s">
        <v>1917</v>
      </c>
      <c r="D801" s="316" t="str">
        <f t="shared" si="37"/>
        <v>2506</v>
      </c>
      <c r="E801" s="316" t="s">
        <v>867</v>
      </c>
      <c r="F801" s="316" t="s">
        <v>6537</v>
      </c>
      <c r="G801" s="333" t="s">
        <v>1917</v>
      </c>
      <c r="H801" s="333" t="s">
        <v>6955</v>
      </c>
      <c r="I801" s="316" t="str">
        <f t="shared" si="38"/>
        <v>INSERT INTO UPK_TEST.upk_k60.k60_press_buno_link (buno_id, k60_buno_id, created_date, created_tantou_id) VALUES (2506, 2394, GETDATE(), 999);</v>
      </c>
    </row>
    <row r="802" spans="1:9">
      <c r="A802" s="316" t="s">
        <v>1116</v>
      </c>
      <c r="B802" s="328" t="str">
        <f t="shared" si="36"/>
        <v>2395</v>
      </c>
      <c r="C802" s="316" t="s">
        <v>1918</v>
      </c>
      <c r="D802" s="316" t="str">
        <f t="shared" si="37"/>
        <v>2507</v>
      </c>
      <c r="E802" s="316" t="s">
        <v>868</v>
      </c>
      <c r="F802" s="316" t="s">
        <v>6538</v>
      </c>
      <c r="G802" s="333" t="s">
        <v>1918</v>
      </c>
      <c r="H802" s="333" t="s">
        <v>6956</v>
      </c>
      <c r="I802" s="316" t="str">
        <f t="shared" si="38"/>
        <v>INSERT INTO UPK_TEST.upk_k60.k60_press_buno_link (buno_id, k60_buno_id, created_date, created_tantou_id) VALUES (2507, 2395, GETDATE(), 999);</v>
      </c>
    </row>
    <row r="803" spans="1:9">
      <c r="A803" s="316" t="s">
        <v>1001</v>
      </c>
      <c r="B803" s="328" t="str">
        <f t="shared" si="36"/>
        <v>2251</v>
      </c>
      <c r="C803" s="316" t="s">
        <v>1920</v>
      </c>
      <c r="D803" s="316" t="str">
        <f t="shared" si="37"/>
        <v>2508</v>
      </c>
      <c r="E803" s="316" t="s">
        <v>869</v>
      </c>
      <c r="F803" s="316" t="s">
        <v>6539</v>
      </c>
      <c r="G803" s="333" t="s">
        <v>1920</v>
      </c>
      <c r="H803" s="333" t="s">
        <v>6957</v>
      </c>
      <c r="I803" s="316" t="str">
        <f t="shared" si="38"/>
        <v>INSERT INTO UPK_TEST.upk_k60.k60_press_buno_link (buno_id, k60_buno_id, created_date, created_tantou_id) VALUES (2508, 2251, GETDATE(), 999);</v>
      </c>
    </row>
    <row r="804" spans="1:9">
      <c r="A804" s="316" t="s">
        <v>5622</v>
      </c>
      <c r="B804" s="328" t="str">
        <f t="shared" si="36"/>
        <v>1891</v>
      </c>
      <c r="C804" s="316" t="s">
        <v>1914</v>
      </c>
      <c r="D804" s="316" t="str">
        <f t="shared" si="37"/>
        <v>2509</v>
      </c>
      <c r="E804" s="316" t="s">
        <v>870</v>
      </c>
      <c r="F804" s="316" t="s">
        <v>6540</v>
      </c>
      <c r="G804" s="333" t="s">
        <v>1914</v>
      </c>
      <c r="H804" s="333" t="s">
        <v>6958</v>
      </c>
      <c r="I804" s="316" t="str">
        <f t="shared" si="38"/>
        <v>INSERT INTO UPK_TEST.upk_k60.k60_press_buno_link (buno_id, k60_buno_id, created_date, created_tantou_id) VALUES (2509, 1891, GETDATE(), 999);</v>
      </c>
    </row>
    <row r="805" spans="1:9">
      <c r="A805" s="316" t="s">
        <v>5622</v>
      </c>
      <c r="B805" s="328" t="str">
        <f t="shared" si="36"/>
        <v>1891</v>
      </c>
      <c r="C805" s="316" t="s">
        <v>1923</v>
      </c>
      <c r="D805" s="316" t="str">
        <f t="shared" si="37"/>
        <v>2510</v>
      </c>
      <c r="E805" s="316" t="s">
        <v>871</v>
      </c>
      <c r="F805" s="316" t="s">
        <v>6541</v>
      </c>
      <c r="G805" s="333" t="s">
        <v>1923</v>
      </c>
      <c r="H805" s="333" t="s">
        <v>6959</v>
      </c>
      <c r="I805" s="316" t="str">
        <f t="shared" si="38"/>
        <v>INSERT INTO UPK_TEST.upk_k60.k60_press_buno_link (buno_id, k60_buno_id, created_date, created_tantou_id) VALUES (2510, 1891, GETDATE(), 999);</v>
      </c>
    </row>
    <row r="806" spans="1:9">
      <c r="A806" s="316" t="s">
        <v>5624</v>
      </c>
      <c r="B806" s="328" t="str">
        <f t="shared" si="36"/>
        <v>1893</v>
      </c>
      <c r="C806" s="316" t="s">
        <v>1915</v>
      </c>
      <c r="D806" s="316" t="str">
        <f t="shared" si="37"/>
        <v>2511</v>
      </c>
      <c r="E806" s="316" t="s">
        <v>5666</v>
      </c>
      <c r="F806" s="316" t="s">
        <v>6542</v>
      </c>
      <c r="G806" s="333" t="s">
        <v>1915</v>
      </c>
      <c r="H806" s="333" t="s">
        <v>6960</v>
      </c>
      <c r="I806" s="316" t="str">
        <f t="shared" si="38"/>
        <v>INSERT INTO UPK_TEST.upk_k60.k60_press_buno_link (buno_id, k60_buno_id, created_date, created_tantou_id) VALUES (2511, 1893, GETDATE(), 999);</v>
      </c>
    </row>
    <row r="807" spans="1:9">
      <c r="A807" s="316" t="s">
        <v>5624</v>
      </c>
      <c r="B807" s="328" t="str">
        <f t="shared" si="36"/>
        <v>1893</v>
      </c>
      <c r="C807" s="316" t="s">
        <v>1924</v>
      </c>
      <c r="D807" s="316" t="str">
        <f t="shared" si="37"/>
        <v>2512</v>
      </c>
      <c r="E807" s="316" t="s">
        <v>872</v>
      </c>
      <c r="F807" s="316" t="s">
        <v>6543</v>
      </c>
      <c r="G807" s="333" t="s">
        <v>1924</v>
      </c>
      <c r="H807" s="333" t="s">
        <v>6961</v>
      </c>
      <c r="I807" s="316" t="str">
        <f t="shared" si="38"/>
        <v>INSERT INTO UPK_TEST.upk_k60.k60_press_buno_link (buno_id, k60_buno_id, created_date, created_tantou_id) VALUES (2512, 1893, GETDATE(), 999);</v>
      </c>
    </row>
    <row r="808" spans="1:9">
      <c r="A808" s="316" t="s">
        <v>426</v>
      </c>
      <c r="B808" s="328" t="str">
        <f t="shared" si="36"/>
        <v>1403</v>
      </c>
      <c r="C808" s="316" t="s">
        <v>1926</v>
      </c>
      <c r="D808" s="316" t="str">
        <f t="shared" si="37"/>
        <v>2513</v>
      </c>
      <c r="E808" s="316" t="s">
        <v>873</v>
      </c>
      <c r="F808" s="316" t="s">
        <v>6544</v>
      </c>
      <c r="G808" s="333" t="s">
        <v>1926</v>
      </c>
      <c r="H808" s="333" t="s">
        <v>6962</v>
      </c>
      <c r="I808" s="316" t="str">
        <f t="shared" si="38"/>
        <v>INSERT INTO UPK_TEST.upk_k60.k60_press_buno_link (buno_id, k60_buno_id, created_date, created_tantou_id) VALUES (2513, 1403, GETDATE(), 999);</v>
      </c>
    </row>
    <row r="809" spans="1:9">
      <c r="A809" s="316" t="s">
        <v>634</v>
      </c>
      <c r="B809" s="328" t="str">
        <f t="shared" si="36"/>
        <v>1740</v>
      </c>
      <c r="C809" s="316" t="s">
        <v>7311</v>
      </c>
      <c r="D809" s="316" t="str">
        <f t="shared" si="37"/>
        <v>2514</v>
      </c>
      <c r="E809" s="316" t="s">
        <v>874</v>
      </c>
      <c r="F809" s="316" t="s">
        <v>6545</v>
      </c>
      <c r="G809" s="333" t="s">
        <v>7311</v>
      </c>
      <c r="H809" s="333" t="s">
        <v>6963</v>
      </c>
      <c r="I809" s="316" t="str">
        <f t="shared" si="38"/>
        <v>INSERT INTO UPK_TEST.upk_k60.k60_press_buno_link (buno_id, k60_buno_id, created_date, created_tantou_id) VALUES (2514, 1740, GETDATE(), 999);</v>
      </c>
    </row>
    <row r="810" spans="1:9">
      <c r="A810" s="316" t="s">
        <v>901</v>
      </c>
      <c r="B810" s="328" t="str">
        <f t="shared" si="36"/>
        <v>2133</v>
      </c>
      <c r="C810" s="316" t="s">
        <v>7312</v>
      </c>
      <c r="D810" s="316" t="str">
        <f t="shared" si="37"/>
        <v>2515</v>
      </c>
      <c r="E810" s="316" t="s">
        <v>875</v>
      </c>
      <c r="F810" s="316" t="s">
        <v>6546</v>
      </c>
      <c r="G810" s="333" t="s">
        <v>7312</v>
      </c>
      <c r="H810" s="333" t="s">
        <v>6964</v>
      </c>
      <c r="I810" s="316" t="str">
        <f t="shared" si="38"/>
        <v>INSERT INTO UPK_TEST.upk_k60.k60_press_buno_link (buno_id, k60_buno_id, created_date, created_tantou_id) VALUES (2515, 2133, GETDATE(), 999);</v>
      </c>
    </row>
    <row r="811" spans="1:9">
      <c r="A811" s="316" t="s">
        <v>5600</v>
      </c>
      <c r="B811" s="328" t="str">
        <f t="shared" si="36"/>
        <v>1799</v>
      </c>
      <c r="C811" s="316" t="s">
        <v>1927</v>
      </c>
      <c r="D811" s="316" t="str">
        <f t="shared" si="37"/>
        <v>2516</v>
      </c>
      <c r="E811" s="316" t="s">
        <v>5667</v>
      </c>
      <c r="F811" s="316" t="s">
        <v>6547</v>
      </c>
      <c r="G811" s="333" t="s">
        <v>1927</v>
      </c>
      <c r="H811" s="333" t="s">
        <v>6965</v>
      </c>
      <c r="I811" s="316" t="str">
        <f t="shared" si="38"/>
        <v>INSERT INTO UPK_TEST.upk_k60.k60_press_buno_link (buno_id, k60_buno_id, created_date, created_tantou_id) VALUES (2516, 1799, GETDATE(), 999);</v>
      </c>
    </row>
    <row r="812" spans="1:9">
      <c r="A812" s="316" t="s">
        <v>5600</v>
      </c>
      <c r="B812" s="328" t="str">
        <f t="shared" si="36"/>
        <v>1799</v>
      </c>
      <c r="C812" s="316" t="s">
        <v>1930</v>
      </c>
      <c r="D812" s="316" t="str">
        <f t="shared" si="37"/>
        <v>2517</v>
      </c>
      <c r="E812" s="316" t="s">
        <v>876</v>
      </c>
      <c r="F812" s="316" t="s">
        <v>6548</v>
      </c>
      <c r="G812" s="333" t="s">
        <v>1930</v>
      </c>
      <c r="H812" s="333" t="s">
        <v>6966</v>
      </c>
      <c r="I812" s="316" t="str">
        <f t="shared" si="38"/>
        <v>INSERT INTO UPK_TEST.upk_k60.k60_press_buno_link (buno_id, k60_buno_id, created_date, created_tantou_id) VALUES (2517, 1799, GETDATE(), 999);</v>
      </c>
    </row>
    <row r="813" spans="1:9">
      <c r="A813" s="316" t="s">
        <v>427</v>
      </c>
      <c r="B813" s="328" t="str">
        <f t="shared" si="36"/>
        <v>1404</v>
      </c>
      <c r="C813" s="316" t="s">
        <v>1929</v>
      </c>
      <c r="D813" s="316" t="str">
        <f t="shared" si="37"/>
        <v>2518</v>
      </c>
      <c r="E813" s="316" t="s">
        <v>877</v>
      </c>
      <c r="F813" s="316" t="s">
        <v>6549</v>
      </c>
      <c r="G813" s="333" t="s">
        <v>1929</v>
      </c>
      <c r="H813" s="333" t="s">
        <v>6967</v>
      </c>
      <c r="I813" s="316" t="str">
        <f t="shared" si="38"/>
        <v>INSERT INTO UPK_TEST.upk_k60.k60_press_buno_link (buno_id, k60_buno_id, created_date, created_tantou_id) VALUES (2518, 1404, GETDATE(), 999);</v>
      </c>
    </row>
    <row r="814" spans="1:9">
      <c r="A814" s="316" t="s">
        <v>1143</v>
      </c>
      <c r="B814" s="328" t="str">
        <f t="shared" si="36"/>
        <v>2433</v>
      </c>
      <c r="C814" s="316" t="s">
        <v>1932</v>
      </c>
      <c r="D814" s="316" t="str">
        <f t="shared" si="37"/>
        <v>2519</v>
      </c>
      <c r="E814" s="316" t="s">
        <v>5668</v>
      </c>
      <c r="F814" s="316" t="s">
        <v>6550</v>
      </c>
      <c r="G814" s="333" t="s">
        <v>1932</v>
      </c>
      <c r="H814" s="333" t="s">
        <v>6968</v>
      </c>
      <c r="I814" s="316" t="str">
        <f t="shared" si="38"/>
        <v>INSERT INTO UPK_TEST.upk_k60.k60_press_buno_link (buno_id, k60_buno_id, created_date, created_tantou_id) VALUES (2519, 2433, GETDATE(), 999);</v>
      </c>
    </row>
    <row r="815" spans="1:9">
      <c r="A815" s="316" t="s">
        <v>723</v>
      </c>
      <c r="B815" s="328" t="str">
        <f t="shared" si="36"/>
        <v>1869</v>
      </c>
      <c r="C815" s="316" t="s">
        <v>7313</v>
      </c>
      <c r="D815" s="316" t="str">
        <f t="shared" si="37"/>
        <v>2520</v>
      </c>
      <c r="E815" s="316" t="s">
        <v>5669</v>
      </c>
      <c r="F815" s="316" t="s">
        <v>6551</v>
      </c>
      <c r="G815" s="333" t="s">
        <v>7313</v>
      </c>
      <c r="H815" s="333" t="s">
        <v>6969</v>
      </c>
      <c r="I815" s="316" t="str">
        <f t="shared" si="38"/>
        <v>INSERT INTO UPK_TEST.upk_k60.k60_press_buno_link (buno_id, k60_buno_id, created_date, created_tantou_id) VALUES (2520, 1869, GETDATE(), 999);</v>
      </c>
    </row>
    <row r="816" spans="1:9">
      <c r="A816" s="316" t="s">
        <v>944</v>
      </c>
      <c r="B816" s="328" t="str">
        <f t="shared" si="36"/>
        <v>2185</v>
      </c>
      <c r="C816" s="316" t="s">
        <v>7314</v>
      </c>
      <c r="D816" s="316" t="str">
        <f t="shared" si="37"/>
        <v>2521</v>
      </c>
      <c r="E816" s="316" t="s">
        <v>878</v>
      </c>
      <c r="F816" s="316" t="s">
        <v>6552</v>
      </c>
      <c r="G816" s="333" t="s">
        <v>7314</v>
      </c>
      <c r="H816" s="333" t="s">
        <v>6970</v>
      </c>
      <c r="I816" s="316" t="str">
        <f t="shared" si="38"/>
        <v>INSERT INTO UPK_TEST.upk_k60.k60_press_buno_link (buno_id, k60_buno_id, created_date, created_tantou_id) VALUES (2521, 2185, GETDATE(), 999);</v>
      </c>
    </row>
    <row r="817" spans="1:9">
      <c r="A817" s="316" t="s">
        <v>945</v>
      </c>
      <c r="B817" s="328" t="str">
        <f t="shared" si="36"/>
        <v>2186</v>
      </c>
      <c r="C817" s="316" t="s">
        <v>7315</v>
      </c>
      <c r="D817" s="316" t="str">
        <f t="shared" si="37"/>
        <v>2522</v>
      </c>
      <c r="E817" s="316" t="s">
        <v>879</v>
      </c>
      <c r="F817" s="316" t="s">
        <v>6553</v>
      </c>
      <c r="G817" s="333" t="s">
        <v>7315</v>
      </c>
      <c r="H817" s="333" t="s">
        <v>6971</v>
      </c>
      <c r="I817" s="316" t="str">
        <f t="shared" si="38"/>
        <v>INSERT INTO UPK_TEST.upk_k60.k60_press_buno_link (buno_id, k60_buno_id, created_date, created_tantou_id) VALUES (2522, 2186, GETDATE(), 999);</v>
      </c>
    </row>
    <row r="818" spans="1:9">
      <c r="A818" s="316" t="s">
        <v>573</v>
      </c>
      <c r="B818" s="328" t="str">
        <f t="shared" si="36"/>
        <v>1649</v>
      </c>
      <c r="C818" s="316" t="s">
        <v>7316</v>
      </c>
      <c r="D818" s="316" t="str">
        <f t="shared" si="37"/>
        <v>2523</v>
      </c>
      <c r="E818" s="316" t="s">
        <v>880</v>
      </c>
      <c r="F818" s="316" t="s">
        <v>6554</v>
      </c>
      <c r="G818" s="333" t="s">
        <v>7316</v>
      </c>
      <c r="H818" s="333" t="s">
        <v>6972</v>
      </c>
      <c r="I818" s="316" t="str">
        <f t="shared" si="38"/>
        <v>INSERT INTO UPK_TEST.upk_k60.k60_press_buno_link (buno_id, k60_buno_id, created_date, created_tantou_id) VALUES (2523, 1649, GETDATE(), 999);</v>
      </c>
    </row>
    <row r="819" spans="1:9">
      <c r="A819" s="316" t="s">
        <v>1144</v>
      </c>
      <c r="B819" s="328" t="str">
        <f t="shared" si="36"/>
        <v>2434</v>
      </c>
      <c r="C819" s="316" t="s">
        <v>1933</v>
      </c>
      <c r="D819" s="316" t="str">
        <f t="shared" si="37"/>
        <v>2524</v>
      </c>
      <c r="E819" s="316" t="s">
        <v>881</v>
      </c>
      <c r="F819" s="316" t="s">
        <v>6555</v>
      </c>
      <c r="G819" s="333" t="s">
        <v>1933</v>
      </c>
      <c r="H819" s="333" t="s">
        <v>6973</v>
      </c>
      <c r="I819" s="316" t="str">
        <f t="shared" si="38"/>
        <v>INSERT INTO UPK_TEST.upk_k60.k60_press_buno_link (buno_id, k60_buno_id, created_date, created_tantou_id) VALUES (2524, 2434, GETDATE(), 999);</v>
      </c>
    </row>
    <row r="820" spans="1:9">
      <c r="A820" s="316" t="s">
        <v>3042</v>
      </c>
      <c r="B820" s="328" t="str">
        <f t="shared" si="36"/>
        <v>1627</v>
      </c>
      <c r="C820" s="316" t="s">
        <v>1934</v>
      </c>
      <c r="D820" s="316" t="str">
        <f t="shared" si="37"/>
        <v>2525</v>
      </c>
      <c r="E820" s="316" t="s">
        <v>882</v>
      </c>
      <c r="F820" s="316" t="s">
        <v>6556</v>
      </c>
      <c r="G820" s="333" t="s">
        <v>1934</v>
      </c>
      <c r="H820" s="333" t="s">
        <v>6974</v>
      </c>
      <c r="I820" s="316" t="str">
        <f t="shared" si="38"/>
        <v>INSERT INTO UPK_TEST.upk_k60.k60_press_buno_link (buno_id, k60_buno_id, created_date, created_tantou_id) VALUES (2525, 1627, GETDATE(), 999);</v>
      </c>
    </row>
    <row r="821" spans="1:9">
      <c r="A821" s="316" t="s">
        <v>3042</v>
      </c>
      <c r="B821" s="328" t="str">
        <f t="shared" si="36"/>
        <v>1627</v>
      </c>
      <c r="C821" s="316" t="s">
        <v>1944</v>
      </c>
      <c r="D821" s="316" t="str">
        <f t="shared" si="37"/>
        <v>2526</v>
      </c>
      <c r="E821" s="316" t="s">
        <v>5670</v>
      </c>
      <c r="F821" s="316" t="s">
        <v>6557</v>
      </c>
      <c r="G821" s="333" t="s">
        <v>1944</v>
      </c>
      <c r="H821" s="333" t="s">
        <v>6975</v>
      </c>
      <c r="I821" s="316" t="str">
        <f t="shared" si="38"/>
        <v>INSERT INTO UPK_TEST.upk_k60.k60_press_buno_link (buno_id, k60_buno_id, created_date, created_tantou_id) VALUES (2526, 1627, GETDATE(), 999);</v>
      </c>
    </row>
    <row r="822" spans="1:9">
      <c r="A822" s="316" t="s">
        <v>3397</v>
      </c>
      <c r="B822" s="328" t="str">
        <f t="shared" si="36"/>
        <v>1951</v>
      </c>
      <c r="C822" s="316" t="s">
        <v>1937</v>
      </c>
      <c r="D822" s="316" t="str">
        <f t="shared" si="37"/>
        <v>2527</v>
      </c>
      <c r="E822" s="316" t="s">
        <v>883</v>
      </c>
      <c r="F822" s="316" t="s">
        <v>6558</v>
      </c>
      <c r="G822" s="333" t="s">
        <v>1937</v>
      </c>
      <c r="H822" s="333" t="s">
        <v>6976</v>
      </c>
      <c r="I822" s="316" t="str">
        <f t="shared" si="38"/>
        <v>INSERT INTO UPK_TEST.upk_k60.k60_press_buno_link (buno_id, k60_buno_id, created_date, created_tantou_id) VALUES (2527, 1951, GETDATE(), 999);</v>
      </c>
    </row>
    <row r="823" spans="1:9">
      <c r="A823" s="316" t="s">
        <v>3397</v>
      </c>
      <c r="B823" s="328" t="str">
        <f t="shared" si="36"/>
        <v>1951</v>
      </c>
      <c r="C823" s="316" t="s">
        <v>1947</v>
      </c>
      <c r="D823" s="316" t="str">
        <f t="shared" si="37"/>
        <v>2528</v>
      </c>
      <c r="E823" s="316" t="s">
        <v>884</v>
      </c>
      <c r="F823" s="316" t="s">
        <v>6559</v>
      </c>
      <c r="G823" s="333" t="s">
        <v>1947</v>
      </c>
      <c r="H823" s="333" t="s">
        <v>6977</v>
      </c>
      <c r="I823" s="316" t="str">
        <f t="shared" si="38"/>
        <v>INSERT INTO UPK_TEST.upk_k60.k60_press_buno_link (buno_id, k60_buno_id, created_date, created_tantou_id) VALUES (2528, 1951, GETDATE(), 999);</v>
      </c>
    </row>
    <row r="824" spans="1:9">
      <c r="A824" s="316" t="s">
        <v>3204</v>
      </c>
      <c r="B824" s="328" t="str">
        <f t="shared" si="36"/>
        <v>1770</v>
      </c>
      <c r="C824" s="316" t="s">
        <v>1938</v>
      </c>
      <c r="D824" s="316" t="str">
        <f t="shared" si="37"/>
        <v>2529</v>
      </c>
      <c r="E824" s="316" t="s">
        <v>5671</v>
      </c>
      <c r="F824" s="316" t="s">
        <v>6560</v>
      </c>
      <c r="G824" s="333" t="s">
        <v>1938</v>
      </c>
      <c r="H824" s="333" t="s">
        <v>6978</v>
      </c>
      <c r="I824" s="316" t="str">
        <f t="shared" si="38"/>
        <v>INSERT INTO UPK_TEST.upk_k60.k60_press_buno_link (buno_id, k60_buno_id, created_date, created_tantou_id) VALUES (2529, 1770, GETDATE(), 999);</v>
      </c>
    </row>
    <row r="825" spans="1:9">
      <c r="A825" s="316" t="s">
        <v>3204</v>
      </c>
      <c r="B825" s="328" t="str">
        <f t="shared" si="36"/>
        <v>1770</v>
      </c>
      <c r="C825" s="316" t="s">
        <v>1948</v>
      </c>
      <c r="D825" s="316" t="str">
        <f t="shared" si="37"/>
        <v>2530</v>
      </c>
      <c r="E825" s="316" t="s">
        <v>5672</v>
      </c>
      <c r="F825" s="316" t="s">
        <v>6561</v>
      </c>
      <c r="G825" s="333" t="s">
        <v>1948</v>
      </c>
      <c r="H825" s="333" t="s">
        <v>6979</v>
      </c>
      <c r="I825" s="316" t="str">
        <f t="shared" si="38"/>
        <v>INSERT INTO UPK_TEST.upk_k60.k60_press_buno_link (buno_id, k60_buno_id, created_date, created_tantou_id) VALUES (2530, 1770, GETDATE(), 999);</v>
      </c>
    </row>
    <row r="826" spans="1:9">
      <c r="A826" s="316" t="s">
        <v>5595</v>
      </c>
      <c r="B826" s="328" t="str">
        <f t="shared" si="36"/>
        <v>1792</v>
      </c>
      <c r="C826" s="316" t="s">
        <v>1940</v>
      </c>
      <c r="D826" s="316" t="str">
        <f t="shared" si="37"/>
        <v>2531</v>
      </c>
      <c r="E826" s="316" t="s">
        <v>5673</v>
      </c>
      <c r="F826" s="316" t="s">
        <v>6562</v>
      </c>
      <c r="G826" s="333" t="s">
        <v>1940</v>
      </c>
      <c r="H826" s="333" t="s">
        <v>6980</v>
      </c>
      <c r="I826" s="316" t="str">
        <f t="shared" si="38"/>
        <v>INSERT INTO UPK_TEST.upk_k60.k60_press_buno_link (buno_id, k60_buno_id, created_date, created_tantou_id) VALUES (2531, 1792, GETDATE(), 999);</v>
      </c>
    </row>
    <row r="827" spans="1:9">
      <c r="A827" s="316" t="s">
        <v>5595</v>
      </c>
      <c r="B827" s="328" t="str">
        <f t="shared" si="36"/>
        <v>1792</v>
      </c>
      <c r="C827" s="316" t="s">
        <v>1950</v>
      </c>
      <c r="D827" s="316" t="str">
        <f t="shared" si="37"/>
        <v>2532</v>
      </c>
      <c r="E827" s="316" t="s">
        <v>5674</v>
      </c>
      <c r="F827" s="316" t="s">
        <v>6563</v>
      </c>
      <c r="G827" s="333" t="s">
        <v>1950</v>
      </c>
      <c r="H827" s="333" t="s">
        <v>6981</v>
      </c>
      <c r="I827" s="316" t="str">
        <f t="shared" si="38"/>
        <v>INSERT INTO UPK_TEST.upk_k60.k60_press_buno_link (buno_id, k60_buno_id, created_date, created_tantou_id) VALUES (2532, 1792, GETDATE(), 999);</v>
      </c>
    </row>
    <row r="828" spans="1:9">
      <c r="A828" s="316" t="s">
        <v>5575</v>
      </c>
      <c r="B828" s="328" t="str">
        <f t="shared" si="36"/>
        <v>1482</v>
      </c>
      <c r="C828" s="316" t="s">
        <v>1941</v>
      </c>
      <c r="D828" s="316" t="str">
        <f t="shared" si="37"/>
        <v>2533</v>
      </c>
      <c r="E828" s="316" t="s">
        <v>885</v>
      </c>
      <c r="F828" s="316" t="s">
        <v>6564</v>
      </c>
      <c r="G828" s="333" t="s">
        <v>1941</v>
      </c>
      <c r="H828" s="333" t="s">
        <v>6982</v>
      </c>
      <c r="I828" s="316" t="str">
        <f t="shared" si="38"/>
        <v>INSERT INTO UPK_TEST.upk_k60.k60_press_buno_link (buno_id, k60_buno_id, created_date, created_tantou_id) VALUES (2533, 1482, GETDATE(), 999);</v>
      </c>
    </row>
    <row r="829" spans="1:9">
      <c r="A829" s="316" t="s">
        <v>5575</v>
      </c>
      <c r="B829" s="328" t="str">
        <f t="shared" si="36"/>
        <v>1482</v>
      </c>
      <c r="C829" s="316" t="s">
        <v>1951</v>
      </c>
      <c r="D829" s="316" t="str">
        <f t="shared" si="37"/>
        <v>2534</v>
      </c>
      <c r="E829" s="316" t="s">
        <v>886</v>
      </c>
      <c r="F829" s="316" t="s">
        <v>6565</v>
      </c>
      <c r="G829" s="333" t="s">
        <v>1951</v>
      </c>
      <c r="H829" s="333" t="s">
        <v>6983</v>
      </c>
      <c r="I829" s="316" t="str">
        <f t="shared" si="38"/>
        <v>INSERT INTO UPK_TEST.upk_k60.k60_press_buno_link (buno_id, k60_buno_id, created_date, created_tantou_id) VALUES (2534, 1482, GETDATE(), 999);</v>
      </c>
    </row>
    <row r="830" spans="1:9">
      <c r="A830" s="316" t="s">
        <v>1120</v>
      </c>
      <c r="B830" s="328" t="str">
        <f t="shared" si="36"/>
        <v>2401</v>
      </c>
      <c r="C830" s="316" t="s">
        <v>7317</v>
      </c>
      <c r="D830" s="316" t="str">
        <f t="shared" si="37"/>
        <v>2535</v>
      </c>
      <c r="E830" s="316" t="s">
        <v>887</v>
      </c>
      <c r="F830" s="316" t="s">
        <v>6566</v>
      </c>
      <c r="G830" s="333" t="s">
        <v>7317</v>
      </c>
      <c r="H830" s="333" t="s">
        <v>6984</v>
      </c>
      <c r="I830" s="316" t="str">
        <f t="shared" si="38"/>
        <v>INSERT INTO UPK_TEST.upk_k60.k60_press_buno_link (buno_id, k60_buno_id, created_date, created_tantou_id) VALUES (2535, 2401, GETDATE(), 999);</v>
      </c>
    </row>
    <row r="831" spans="1:9">
      <c r="A831" s="316" t="s">
        <v>399</v>
      </c>
      <c r="B831" s="328" t="str">
        <f t="shared" si="36"/>
        <v>1351</v>
      </c>
      <c r="C831" s="316" t="s">
        <v>7318</v>
      </c>
      <c r="D831" s="316" t="str">
        <f t="shared" si="37"/>
        <v>2536</v>
      </c>
      <c r="E831" s="316" t="s">
        <v>888</v>
      </c>
      <c r="F831" s="316" t="s">
        <v>6567</v>
      </c>
      <c r="G831" s="333" t="s">
        <v>7318</v>
      </c>
      <c r="H831" s="333" t="s">
        <v>6985</v>
      </c>
      <c r="I831" s="316" t="str">
        <f t="shared" si="38"/>
        <v>INSERT INTO UPK_TEST.upk_k60.k60_press_buno_link (buno_id, k60_buno_id, created_date, created_tantou_id) VALUES (2536, 1351, GETDATE(), 999);</v>
      </c>
    </row>
    <row r="832" spans="1:9">
      <c r="A832" s="316" t="s">
        <v>556</v>
      </c>
      <c r="B832" s="328" t="str">
        <f t="shared" si="36"/>
        <v>1628</v>
      </c>
      <c r="C832" s="316" t="s">
        <v>7319</v>
      </c>
      <c r="D832" s="316" t="str">
        <f t="shared" si="37"/>
        <v>2537</v>
      </c>
      <c r="E832" s="316" t="s">
        <v>889</v>
      </c>
      <c r="F832" s="316" t="s">
        <v>6568</v>
      </c>
      <c r="G832" s="333" t="s">
        <v>7319</v>
      </c>
      <c r="H832" s="333" t="s">
        <v>6986</v>
      </c>
      <c r="I832" s="316" t="str">
        <f t="shared" si="38"/>
        <v>INSERT INTO UPK_TEST.upk_k60.k60_press_buno_link (buno_id, k60_buno_id, created_date, created_tantou_id) VALUES (2537, 1628, GETDATE(), 999);</v>
      </c>
    </row>
    <row r="833" spans="1:9">
      <c r="A833" s="316" t="s">
        <v>557</v>
      </c>
      <c r="B833" s="328" t="str">
        <f t="shared" si="36"/>
        <v>1629</v>
      </c>
      <c r="C833" s="316" t="s">
        <v>7320</v>
      </c>
      <c r="D833" s="316" t="str">
        <f t="shared" si="37"/>
        <v>2538</v>
      </c>
      <c r="E833" s="316" t="s">
        <v>890</v>
      </c>
      <c r="F833" s="316" t="s">
        <v>6569</v>
      </c>
      <c r="G833" s="333" t="s">
        <v>7320</v>
      </c>
      <c r="H833" s="333" t="s">
        <v>6987</v>
      </c>
      <c r="I833" s="316" t="str">
        <f t="shared" si="38"/>
        <v>INSERT INTO UPK_TEST.upk_k60.k60_press_buno_link (buno_id, k60_buno_id, created_date, created_tantou_id) VALUES (2538, 1629, GETDATE(), 999);</v>
      </c>
    </row>
    <row r="834" spans="1:9">
      <c r="A834" s="316" t="s">
        <v>5576</v>
      </c>
      <c r="B834" s="328" t="str">
        <f t="shared" si="36"/>
        <v>1483</v>
      </c>
      <c r="C834" s="316" t="s">
        <v>1954</v>
      </c>
      <c r="D834" s="316" t="str">
        <f t="shared" si="37"/>
        <v>2539</v>
      </c>
      <c r="E834" s="316" t="s">
        <v>891</v>
      </c>
      <c r="F834" s="316" t="s">
        <v>6570</v>
      </c>
      <c r="G834" s="333" t="s">
        <v>1954</v>
      </c>
      <c r="H834" s="333" t="s">
        <v>6988</v>
      </c>
      <c r="I834" s="316" t="str">
        <f t="shared" si="38"/>
        <v>INSERT INTO UPK_TEST.upk_k60.k60_press_buno_link (buno_id, k60_buno_id, created_date, created_tantou_id) VALUES (2539, 1483, GETDATE(), 999);</v>
      </c>
    </row>
    <row r="835" spans="1:9">
      <c r="A835" s="316" t="s">
        <v>5576</v>
      </c>
      <c r="B835" s="328" t="str">
        <f t="shared" si="36"/>
        <v>1483</v>
      </c>
      <c r="C835" s="316" t="s">
        <v>1956</v>
      </c>
      <c r="D835" s="316" t="str">
        <f t="shared" si="37"/>
        <v>2540</v>
      </c>
      <c r="E835" s="316" t="s">
        <v>5675</v>
      </c>
      <c r="F835" s="316" t="s">
        <v>6571</v>
      </c>
      <c r="G835" s="333" t="s">
        <v>1956</v>
      </c>
      <c r="H835" s="333" t="s">
        <v>6989</v>
      </c>
      <c r="I835" s="316" t="str">
        <f t="shared" si="38"/>
        <v>INSERT INTO UPK_TEST.upk_k60.k60_press_buno_link (buno_id, k60_buno_id, created_date, created_tantou_id) VALUES (2540, 1483, GETDATE(), 999);</v>
      </c>
    </row>
    <row r="836" spans="1:9">
      <c r="A836" s="316" t="s">
        <v>558</v>
      </c>
      <c r="B836" s="328" t="str">
        <f t="shared" ref="B836:B899" si="39">VLOOKUP($A836,$E$4:$F$2001,2,FALSE)</f>
        <v>1630</v>
      </c>
      <c r="C836" s="316" t="s">
        <v>7321</v>
      </c>
      <c r="D836" s="316" t="str">
        <f t="shared" ref="D836:D899" si="40">VLOOKUP($C836,$G$4:$H$2001,2,FALSE)</f>
        <v>2541</v>
      </c>
      <c r="E836" s="316" t="s">
        <v>892</v>
      </c>
      <c r="F836" s="316" t="s">
        <v>6572</v>
      </c>
      <c r="G836" s="333" t="s">
        <v>7321</v>
      </c>
      <c r="H836" s="333" t="s">
        <v>7738</v>
      </c>
      <c r="I836" s="316" t="str">
        <f t="shared" ref="I836:I899" si="41">$S$1&amp;$D836&amp;", "&amp;$B836&amp;", GETDATE(), 999);"</f>
        <v>INSERT INTO UPK_TEST.upk_k60.k60_press_buno_link (buno_id, k60_buno_id, created_date, created_tantou_id) VALUES (2541, 1630, GETDATE(), 999);</v>
      </c>
    </row>
    <row r="837" spans="1:9">
      <c r="A837" s="316" t="s">
        <v>779</v>
      </c>
      <c r="B837" s="328" t="str">
        <f t="shared" si="39"/>
        <v>1952</v>
      </c>
      <c r="C837" s="316" t="s">
        <v>1958</v>
      </c>
      <c r="D837" s="316" t="str">
        <f t="shared" si="40"/>
        <v>2542</v>
      </c>
      <c r="E837" s="316" t="s">
        <v>893</v>
      </c>
      <c r="F837" s="316" t="s">
        <v>6573</v>
      </c>
      <c r="G837" s="333" t="s">
        <v>1958</v>
      </c>
      <c r="H837" s="333" t="s">
        <v>7739</v>
      </c>
      <c r="I837" s="316" t="str">
        <f t="shared" si="41"/>
        <v>INSERT INTO UPK_TEST.upk_k60.k60_press_buno_link (buno_id, k60_buno_id, created_date, created_tantou_id) VALUES (2542, 1952, GETDATE(), 999);</v>
      </c>
    </row>
    <row r="838" spans="1:9">
      <c r="A838" s="316" t="s">
        <v>652</v>
      </c>
      <c r="B838" s="328" t="str">
        <f t="shared" si="39"/>
        <v>1771</v>
      </c>
      <c r="C838" s="316" t="s">
        <v>1960</v>
      </c>
      <c r="D838" s="316" t="str">
        <f t="shared" si="40"/>
        <v>2543</v>
      </c>
      <c r="E838" s="316" t="s">
        <v>894</v>
      </c>
      <c r="F838" s="316" t="s">
        <v>6574</v>
      </c>
      <c r="G838" s="333" t="s">
        <v>1960</v>
      </c>
      <c r="H838" s="333" t="s">
        <v>7740</v>
      </c>
      <c r="I838" s="316" t="str">
        <f t="shared" si="41"/>
        <v>INSERT INTO UPK_TEST.upk_k60.k60_press_buno_link (buno_id, k60_buno_id, created_date, created_tantou_id) VALUES (2543, 1771, GETDATE(), 999);</v>
      </c>
    </row>
    <row r="839" spans="1:9">
      <c r="A839" s="316" t="s">
        <v>5614</v>
      </c>
      <c r="B839" s="328" t="str">
        <f t="shared" si="39"/>
        <v>1851</v>
      </c>
      <c r="C839" s="316" t="s">
        <v>1962</v>
      </c>
      <c r="D839" s="316" t="str">
        <f t="shared" si="40"/>
        <v>2544</v>
      </c>
      <c r="E839" s="316" t="s">
        <v>5676</v>
      </c>
      <c r="F839" s="316" t="s">
        <v>6575</v>
      </c>
      <c r="G839" s="333" t="s">
        <v>1962</v>
      </c>
      <c r="H839" s="333" t="s">
        <v>7741</v>
      </c>
      <c r="I839" s="316" t="str">
        <f t="shared" si="41"/>
        <v>INSERT INTO UPK_TEST.upk_k60.k60_press_buno_link (buno_id, k60_buno_id, created_date, created_tantou_id) VALUES (2544, 1851, GETDATE(), 999);</v>
      </c>
    </row>
    <row r="840" spans="1:9">
      <c r="A840" s="316" t="s">
        <v>5614</v>
      </c>
      <c r="B840" s="328" t="str">
        <f t="shared" si="39"/>
        <v>1851</v>
      </c>
      <c r="C840" s="316" t="s">
        <v>1963</v>
      </c>
      <c r="D840" s="316" t="str">
        <f t="shared" si="40"/>
        <v>2545</v>
      </c>
      <c r="E840" s="316" t="s">
        <v>895</v>
      </c>
      <c r="F840" s="316" t="s">
        <v>6576</v>
      </c>
      <c r="G840" s="333" t="s">
        <v>1963</v>
      </c>
      <c r="H840" s="333" t="s">
        <v>7742</v>
      </c>
      <c r="I840" s="316" t="str">
        <f t="shared" si="41"/>
        <v>INSERT INTO UPK_TEST.upk_k60.k60_press_buno_link (buno_id, k60_buno_id, created_date, created_tantou_id) VALUES (2545, 1851, GETDATE(), 999);</v>
      </c>
    </row>
    <row r="841" spans="1:9">
      <c r="A841" s="316" t="s">
        <v>5615</v>
      </c>
      <c r="B841" s="328" t="str">
        <f t="shared" si="39"/>
        <v>1852</v>
      </c>
      <c r="C841" s="316" t="s">
        <v>1964</v>
      </c>
      <c r="D841" s="316" t="str">
        <f t="shared" si="40"/>
        <v>2546</v>
      </c>
      <c r="E841" s="316" t="s">
        <v>896</v>
      </c>
      <c r="F841" s="316" t="s">
        <v>6577</v>
      </c>
      <c r="G841" s="333" t="s">
        <v>1964</v>
      </c>
      <c r="H841" s="333" t="s">
        <v>7743</v>
      </c>
      <c r="I841" s="316" t="str">
        <f t="shared" si="41"/>
        <v>INSERT INTO UPK_TEST.upk_k60.k60_press_buno_link (buno_id, k60_buno_id, created_date, created_tantou_id) VALUES (2546, 1852, GETDATE(), 999);</v>
      </c>
    </row>
    <row r="842" spans="1:9">
      <c r="A842" s="316" t="s">
        <v>5615</v>
      </c>
      <c r="B842" s="328" t="str">
        <f t="shared" si="39"/>
        <v>1852</v>
      </c>
      <c r="C842" s="316" t="s">
        <v>1965</v>
      </c>
      <c r="D842" s="316" t="str">
        <f t="shared" si="40"/>
        <v>2547</v>
      </c>
      <c r="E842" s="316" t="s">
        <v>897</v>
      </c>
      <c r="F842" s="316" t="s">
        <v>6578</v>
      </c>
      <c r="G842" s="333" t="s">
        <v>1965</v>
      </c>
      <c r="H842" s="333" t="s">
        <v>7744</v>
      </c>
      <c r="I842" s="316" t="str">
        <f t="shared" si="41"/>
        <v>INSERT INTO UPK_TEST.upk_k60.k60_press_buno_link (buno_id, k60_buno_id, created_date, created_tantou_id) VALUES (2547, 1852, GETDATE(), 999);</v>
      </c>
    </row>
    <row r="843" spans="1:9">
      <c r="A843" s="316" t="s">
        <v>391</v>
      </c>
      <c r="B843" s="328" t="str">
        <f t="shared" si="39"/>
        <v>1343</v>
      </c>
      <c r="C843" s="316" t="s">
        <v>1966</v>
      </c>
      <c r="D843" s="316" t="str">
        <f t="shared" si="40"/>
        <v>2548</v>
      </c>
      <c r="E843" s="316" t="s">
        <v>898</v>
      </c>
      <c r="F843" s="316" t="s">
        <v>6579</v>
      </c>
      <c r="G843" s="333" t="s">
        <v>1966</v>
      </c>
      <c r="H843" s="333" t="s">
        <v>7745</v>
      </c>
      <c r="I843" s="316" t="str">
        <f t="shared" si="41"/>
        <v>INSERT INTO UPK_TEST.upk_k60.k60_press_buno_link (buno_id, k60_buno_id, created_date, created_tantou_id) VALUES (2548, 1343, GETDATE(), 999);</v>
      </c>
    </row>
    <row r="844" spans="1:9">
      <c r="A844" s="316" t="s">
        <v>600</v>
      </c>
      <c r="B844" s="328" t="str">
        <f t="shared" si="39"/>
        <v>1694</v>
      </c>
      <c r="C844" s="316" t="s">
        <v>1967</v>
      </c>
      <c r="D844" s="316" t="str">
        <f t="shared" si="40"/>
        <v>2549</v>
      </c>
      <c r="E844" s="316" t="s">
        <v>899</v>
      </c>
      <c r="F844" s="316" t="s">
        <v>6580</v>
      </c>
      <c r="G844" s="333" t="s">
        <v>1967</v>
      </c>
      <c r="H844" s="333" t="s">
        <v>7746</v>
      </c>
      <c r="I844" s="316" t="str">
        <f t="shared" si="41"/>
        <v>INSERT INTO UPK_TEST.upk_k60.k60_press_buno_link (buno_id, k60_buno_id, created_date, created_tantou_id) VALUES (2549, 1694, GETDATE(), 999);</v>
      </c>
    </row>
    <row r="845" spans="1:9">
      <c r="A845" s="316" t="s">
        <v>3132</v>
      </c>
      <c r="B845" s="328" t="str">
        <f t="shared" si="39"/>
        <v>1705</v>
      </c>
      <c r="C845" s="316" t="s">
        <v>1968</v>
      </c>
      <c r="D845" s="316" t="str">
        <f t="shared" si="40"/>
        <v>2550</v>
      </c>
      <c r="E845" s="316" t="s">
        <v>900</v>
      </c>
      <c r="F845" s="316" t="s">
        <v>6581</v>
      </c>
      <c r="G845" s="333" t="s">
        <v>1968</v>
      </c>
      <c r="H845" s="333" t="s">
        <v>7747</v>
      </c>
      <c r="I845" s="316" t="str">
        <f t="shared" si="41"/>
        <v>INSERT INTO UPK_TEST.upk_k60.k60_press_buno_link (buno_id, k60_buno_id, created_date, created_tantou_id) VALUES (2550, 1705, GETDATE(), 999);</v>
      </c>
    </row>
    <row r="846" spans="1:9">
      <c r="A846" s="316" t="s">
        <v>3132</v>
      </c>
      <c r="B846" s="328" t="str">
        <f t="shared" si="39"/>
        <v>1705</v>
      </c>
      <c r="C846" s="316" t="s">
        <v>1972</v>
      </c>
      <c r="D846" s="316" t="str">
        <f t="shared" si="40"/>
        <v>2551</v>
      </c>
      <c r="E846" s="316" t="s">
        <v>901</v>
      </c>
      <c r="F846" s="316" t="s">
        <v>6582</v>
      </c>
      <c r="G846" s="333" t="s">
        <v>1972</v>
      </c>
      <c r="H846" s="333" t="s">
        <v>7748</v>
      </c>
      <c r="I846" s="316" t="str">
        <f t="shared" si="41"/>
        <v>INSERT INTO UPK_TEST.upk_k60.k60_press_buno_link (buno_id, k60_buno_id, created_date, created_tantou_id) VALUES (2551, 1705, GETDATE(), 999);</v>
      </c>
    </row>
    <row r="847" spans="1:9">
      <c r="A847" s="316" t="s">
        <v>392</v>
      </c>
      <c r="B847" s="328" t="str">
        <f t="shared" si="39"/>
        <v>1344</v>
      </c>
      <c r="C847" s="316" t="s">
        <v>1970</v>
      </c>
      <c r="D847" s="316" t="str">
        <f t="shared" si="40"/>
        <v>2552</v>
      </c>
      <c r="E847" s="316" t="s">
        <v>902</v>
      </c>
      <c r="F847" s="316" t="s">
        <v>6583</v>
      </c>
      <c r="G847" s="333" t="s">
        <v>1970</v>
      </c>
      <c r="H847" s="333" t="s">
        <v>7749</v>
      </c>
      <c r="I847" s="316" t="str">
        <f t="shared" si="41"/>
        <v>INSERT INTO UPK_TEST.upk_k60.k60_press_buno_link (buno_id, k60_buno_id, created_date, created_tantou_id) VALUES (2552, 1344, GETDATE(), 999);</v>
      </c>
    </row>
    <row r="848" spans="1:9">
      <c r="A848" s="316" t="s">
        <v>393</v>
      </c>
      <c r="B848" s="328" t="str">
        <f t="shared" si="39"/>
        <v>1345</v>
      </c>
      <c r="C848" s="316" t="s">
        <v>7322</v>
      </c>
      <c r="D848" s="316" t="str">
        <f t="shared" si="40"/>
        <v>2553</v>
      </c>
      <c r="E848" s="316" t="s">
        <v>903</v>
      </c>
      <c r="F848" s="316" t="s">
        <v>6584</v>
      </c>
      <c r="G848" s="333" t="s">
        <v>7322</v>
      </c>
      <c r="H848" s="333" t="s">
        <v>7750</v>
      </c>
      <c r="I848" s="316" t="str">
        <f t="shared" si="41"/>
        <v>INSERT INTO UPK_TEST.upk_k60.k60_press_buno_link (buno_id, k60_buno_id, created_date, created_tantou_id) VALUES (2553, 1345, GETDATE(), 999);</v>
      </c>
    </row>
    <row r="849" spans="1:9">
      <c r="A849" s="316" t="s">
        <v>601</v>
      </c>
      <c r="B849" s="328" t="str">
        <f t="shared" si="39"/>
        <v>1695</v>
      </c>
      <c r="C849" s="316" t="s">
        <v>1971</v>
      </c>
      <c r="D849" s="316" t="str">
        <f t="shared" si="40"/>
        <v>2554</v>
      </c>
      <c r="E849" s="316" t="s">
        <v>904</v>
      </c>
      <c r="F849" s="316" t="s">
        <v>6585</v>
      </c>
      <c r="G849" s="333" t="s">
        <v>1971</v>
      </c>
      <c r="H849" s="333" t="s">
        <v>7751</v>
      </c>
      <c r="I849" s="316" t="str">
        <f t="shared" si="41"/>
        <v>INSERT INTO UPK_TEST.upk_k60.k60_press_buno_link (buno_id, k60_buno_id, created_date, created_tantou_id) VALUES (2554, 1695, GETDATE(), 999);</v>
      </c>
    </row>
    <row r="850" spans="1:9">
      <c r="A850" s="316" t="s">
        <v>1055</v>
      </c>
      <c r="B850" s="328" t="str">
        <f t="shared" si="39"/>
        <v>2317</v>
      </c>
      <c r="C850" s="316" t="s">
        <v>1979</v>
      </c>
      <c r="D850" s="316" t="str">
        <f t="shared" si="40"/>
        <v>2555</v>
      </c>
      <c r="E850" s="316" t="s">
        <v>905</v>
      </c>
      <c r="F850" s="316" t="s">
        <v>6586</v>
      </c>
      <c r="G850" s="333" t="s">
        <v>1979</v>
      </c>
      <c r="H850" s="333" t="s">
        <v>7752</v>
      </c>
      <c r="I850" s="316" t="str">
        <f t="shared" si="41"/>
        <v>INSERT INTO UPK_TEST.upk_k60.k60_press_buno_link (buno_id, k60_buno_id, created_date, created_tantou_id) VALUES (2555, 2317, GETDATE(), 999);</v>
      </c>
    </row>
    <row r="851" spans="1:9">
      <c r="A851" s="316" t="s">
        <v>1056</v>
      </c>
      <c r="B851" s="328" t="str">
        <f t="shared" si="39"/>
        <v>2318</v>
      </c>
      <c r="C851" s="316" t="s">
        <v>1980</v>
      </c>
      <c r="D851" s="316" t="str">
        <f t="shared" si="40"/>
        <v>2556</v>
      </c>
      <c r="E851" s="316" t="s">
        <v>906</v>
      </c>
      <c r="F851" s="316" t="s">
        <v>6587</v>
      </c>
      <c r="G851" s="333" t="s">
        <v>1980</v>
      </c>
      <c r="H851" s="333" t="s">
        <v>7753</v>
      </c>
      <c r="I851" s="316" t="str">
        <f t="shared" si="41"/>
        <v>INSERT INTO UPK_TEST.upk_k60.k60_press_buno_link (buno_id, k60_buno_id, created_date, created_tantou_id) VALUES (2556, 2318, GETDATE(), 999);</v>
      </c>
    </row>
    <row r="852" spans="1:9">
      <c r="A852" s="316" t="s">
        <v>1057</v>
      </c>
      <c r="B852" s="328" t="str">
        <f t="shared" si="39"/>
        <v>2319</v>
      </c>
      <c r="C852" s="316" t="s">
        <v>1981</v>
      </c>
      <c r="D852" s="316" t="str">
        <f t="shared" si="40"/>
        <v>2557</v>
      </c>
      <c r="E852" s="316" t="s">
        <v>907</v>
      </c>
      <c r="F852" s="316" t="s">
        <v>6588</v>
      </c>
      <c r="G852" s="333" t="s">
        <v>1981</v>
      </c>
      <c r="H852" s="333" t="s">
        <v>7754</v>
      </c>
      <c r="I852" s="316" t="str">
        <f t="shared" si="41"/>
        <v>INSERT INTO UPK_TEST.upk_k60.k60_press_buno_link (buno_id, k60_buno_id, created_date, created_tantou_id) VALUES (2557, 2319, GETDATE(), 999);</v>
      </c>
    </row>
    <row r="853" spans="1:9">
      <c r="A853" s="316" t="s">
        <v>5621</v>
      </c>
      <c r="B853" s="328" t="str">
        <f t="shared" si="39"/>
        <v>1887</v>
      </c>
      <c r="C853" s="316" t="s">
        <v>1982</v>
      </c>
      <c r="D853" s="316" t="str">
        <f t="shared" si="40"/>
        <v>2558</v>
      </c>
      <c r="E853" s="316" t="s">
        <v>5677</v>
      </c>
      <c r="F853" s="316" t="s">
        <v>6589</v>
      </c>
      <c r="G853" s="333" t="s">
        <v>1982</v>
      </c>
      <c r="H853" s="333" t="s">
        <v>7755</v>
      </c>
      <c r="I853" s="316" t="str">
        <f t="shared" si="41"/>
        <v>INSERT INTO UPK_TEST.upk_k60.k60_press_buno_link (buno_id, k60_buno_id, created_date, created_tantou_id) VALUES (2558, 1887, GETDATE(), 999);</v>
      </c>
    </row>
    <row r="854" spans="1:9">
      <c r="A854" s="316" t="s">
        <v>5621</v>
      </c>
      <c r="B854" s="328" t="str">
        <f t="shared" si="39"/>
        <v>1887</v>
      </c>
      <c r="C854" s="316" t="s">
        <v>1986</v>
      </c>
      <c r="D854" s="316" t="str">
        <f t="shared" si="40"/>
        <v>2559</v>
      </c>
      <c r="E854" s="316" t="s">
        <v>908</v>
      </c>
      <c r="F854" s="316" t="s">
        <v>6590</v>
      </c>
      <c r="G854" s="333" t="s">
        <v>1986</v>
      </c>
      <c r="H854" s="333" t="s">
        <v>7756</v>
      </c>
      <c r="I854" s="316" t="str">
        <f t="shared" si="41"/>
        <v>INSERT INTO UPK_TEST.upk_k60.k60_press_buno_link (buno_id, k60_buno_id, created_date, created_tantou_id) VALUES (2559, 1887, GETDATE(), 999);</v>
      </c>
    </row>
    <row r="855" spans="1:9">
      <c r="A855" s="316" t="s">
        <v>1247</v>
      </c>
      <c r="B855" s="328">
        <f t="shared" si="39"/>
        <v>2575</v>
      </c>
      <c r="C855" s="316" t="s">
        <v>1990</v>
      </c>
      <c r="D855" s="316" t="str">
        <f t="shared" si="40"/>
        <v>2560</v>
      </c>
      <c r="E855" s="316" t="s">
        <v>5678</v>
      </c>
      <c r="F855" s="316" t="s">
        <v>6591</v>
      </c>
      <c r="G855" s="333" t="s">
        <v>1990</v>
      </c>
      <c r="H855" s="333" t="s">
        <v>7757</v>
      </c>
      <c r="I855" s="316" t="str">
        <f t="shared" si="41"/>
        <v>INSERT INTO UPK_TEST.upk_k60.k60_press_buno_link (buno_id, k60_buno_id, created_date, created_tantou_id) VALUES (2560, 2575, GETDATE(), 999);</v>
      </c>
    </row>
    <row r="856" spans="1:9">
      <c r="A856" s="316" t="s">
        <v>653</v>
      </c>
      <c r="B856" s="328" t="str">
        <f t="shared" si="39"/>
        <v>1772</v>
      </c>
      <c r="C856" s="316" t="s">
        <v>1991</v>
      </c>
      <c r="D856" s="316" t="str">
        <f t="shared" si="40"/>
        <v>2561</v>
      </c>
      <c r="E856" s="316" t="s">
        <v>909</v>
      </c>
      <c r="F856" s="316" t="s">
        <v>6592</v>
      </c>
      <c r="G856" s="333" t="s">
        <v>1991</v>
      </c>
      <c r="H856" s="333" t="s">
        <v>7758</v>
      </c>
      <c r="I856" s="316" t="str">
        <f t="shared" si="41"/>
        <v>INSERT INTO UPK_TEST.upk_k60.k60_press_buno_link (buno_id, k60_buno_id, created_date, created_tantou_id) VALUES (2561, 1772, GETDATE(), 999);</v>
      </c>
    </row>
    <row r="857" spans="1:9">
      <c r="A857" s="316" t="s">
        <v>692</v>
      </c>
      <c r="B857" s="328" t="str">
        <f t="shared" si="39"/>
        <v>1839</v>
      </c>
      <c r="C857" s="316" t="s">
        <v>1994</v>
      </c>
      <c r="D857" s="316" t="str">
        <f t="shared" si="40"/>
        <v>2562</v>
      </c>
      <c r="E857" s="316" t="s">
        <v>5679</v>
      </c>
      <c r="F857" s="316" t="s">
        <v>6593</v>
      </c>
      <c r="G857" s="333" t="s">
        <v>1994</v>
      </c>
      <c r="H857" s="333" t="s">
        <v>7759</v>
      </c>
      <c r="I857" s="316" t="str">
        <f t="shared" si="41"/>
        <v>INSERT INTO UPK_TEST.upk_k60.k60_press_buno_link (buno_id, k60_buno_id, created_date, created_tantou_id) VALUES (2562, 1839, GETDATE(), 999);</v>
      </c>
    </row>
    <row r="858" spans="1:9">
      <c r="A858" s="316" t="s">
        <v>836</v>
      </c>
      <c r="B858" s="328" t="str">
        <f t="shared" si="39"/>
        <v>2037</v>
      </c>
      <c r="C858" s="316" t="s">
        <v>7323</v>
      </c>
      <c r="D858" s="316" t="str">
        <f t="shared" si="40"/>
        <v>2563</v>
      </c>
      <c r="E858" s="316" t="s">
        <v>910</v>
      </c>
      <c r="F858" s="316" t="s">
        <v>6594</v>
      </c>
      <c r="G858" s="333" t="s">
        <v>7323</v>
      </c>
      <c r="H858" s="333" t="s">
        <v>7760</v>
      </c>
      <c r="I858" s="316" t="str">
        <f t="shared" si="41"/>
        <v>INSERT INTO UPK_TEST.upk_k60.k60_press_buno_link (buno_id, k60_buno_id, created_date, created_tantou_id) VALUES (2563, 2037, GETDATE(), 999);</v>
      </c>
    </row>
    <row r="859" spans="1:9">
      <c r="A859" s="316" t="s">
        <v>886</v>
      </c>
      <c r="B859" s="328" t="str">
        <f t="shared" si="39"/>
        <v>2116</v>
      </c>
      <c r="C859" s="316" t="s">
        <v>1995</v>
      </c>
      <c r="D859" s="316" t="str">
        <f t="shared" si="40"/>
        <v>2564</v>
      </c>
      <c r="E859" s="316" t="s">
        <v>911</v>
      </c>
      <c r="F859" s="316" t="s">
        <v>6595</v>
      </c>
      <c r="G859" s="333" t="s">
        <v>1995</v>
      </c>
      <c r="H859" s="333" t="s">
        <v>7761</v>
      </c>
      <c r="I859" s="316" t="str">
        <f t="shared" si="41"/>
        <v>INSERT INTO UPK_TEST.upk_k60.k60_press_buno_link (buno_id, k60_buno_id, created_date, created_tantou_id) VALUES (2564, 2116, GETDATE(), 999);</v>
      </c>
    </row>
    <row r="860" spans="1:9">
      <c r="A860" s="316" t="s">
        <v>626</v>
      </c>
      <c r="B860" s="328" t="str">
        <f t="shared" si="39"/>
        <v>1726</v>
      </c>
      <c r="C860" s="316" t="s">
        <v>1996</v>
      </c>
      <c r="D860" s="316" t="str">
        <f t="shared" si="40"/>
        <v>2565</v>
      </c>
      <c r="E860" s="316" t="s">
        <v>912</v>
      </c>
      <c r="F860" s="316" t="s">
        <v>6596</v>
      </c>
      <c r="G860" s="333" t="s">
        <v>1996</v>
      </c>
      <c r="H860" s="333" t="s">
        <v>7762</v>
      </c>
      <c r="I860" s="316" t="str">
        <f t="shared" si="41"/>
        <v>INSERT INTO UPK_TEST.upk_k60.k60_press_buno_link (buno_id, k60_buno_id, created_date, created_tantou_id) VALUES (2565, 1726, GETDATE(), 999);</v>
      </c>
    </row>
    <row r="861" spans="1:9">
      <c r="A861" s="316" t="s">
        <v>666</v>
      </c>
      <c r="B861" s="328" t="str">
        <f t="shared" si="39"/>
        <v>1801</v>
      </c>
      <c r="C861" s="316" t="s">
        <v>2002</v>
      </c>
      <c r="D861" s="316" t="str">
        <f t="shared" si="40"/>
        <v>2566</v>
      </c>
      <c r="E861" s="316" t="s">
        <v>913</v>
      </c>
      <c r="F861" s="316" t="s">
        <v>6597</v>
      </c>
      <c r="G861" s="333" t="s">
        <v>2002</v>
      </c>
      <c r="H861" s="333" t="s">
        <v>7763</v>
      </c>
      <c r="I861" s="316" t="str">
        <f t="shared" si="41"/>
        <v>INSERT INTO UPK_TEST.upk_k60.k60_press_buno_link (buno_id, k60_buno_id, created_date, created_tantou_id) VALUES (2566, 1801, GETDATE(), 999);</v>
      </c>
    </row>
    <row r="862" spans="1:9">
      <c r="A862" s="316" t="s">
        <v>5709</v>
      </c>
      <c r="B862" s="328" t="str">
        <f t="shared" si="39"/>
        <v>2343</v>
      </c>
      <c r="C862" s="316" t="s">
        <v>1998</v>
      </c>
      <c r="D862" s="316" t="str">
        <f t="shared" si="40"/>
        <v>2567</v>
      </c>
      <c r="E862" s="316" t="s">
        <v>914</v>
      </c>
      <c r="F862" s="316" t="s">
        <v>6598</v>
      </c>
      <c r="G862" s="333" t="s">
        <v>1998</v>
      </c>
      <c r="H862" s="333" t="s">
        <v>7764</v>
      </c>
      <c r="I862" s="316" t="str">
        <f t="shared" si="41"/>
        <v>INSERT INTO UPK_TEST.upk_k60.k60_press_buno_link (buno_id, k60_buno_id, created_date, created_tantou_id) VALUES (2567, 2343, GETDATE(), 999);</v>
      </c>
    </row>
    <row r="863" spans="1:9">
      <c r="A863" s="316" t="s">
        <v>5709</v>
      </c>
      <c r="B863" s="328" t="str">
        <f t="shared" si="39"/>
        <v>2343</v>
      </c>
      <c r="C863" s="316" t="s">
        <v>2005</v>
      </c>
      <c r="D863" s="316" t="str">
        <f t="shared" si="40"/>
        <v>2568</v>
      </c>
      <c r="E863" s="316" t="s">
        <v>915</v>
      </c>
      <c r="F863" s="316" t="s">
        <v>6599</v>
      </c>
      <c r="G863" s="333" t="s">
        <v>2005</v>
      </c>
      <c r="H863" s="333" t="s">
        <v>7765</v>
      </c>
      <c r="I863" s="316" t="str">
        <f t="shared" si="41"/>
        <v>INSERT INTO UPK_TEST.upk_k60.k60_press_buno_link (buno_id, k60_buno_id, created_date, created_tantou_id) VALUES (2568, 2343, GETDATE(), 999);</v>
      </c>
    </row>
    <row r="864" spans="1:9">
      <c r="A864" s="316" t="s">
        <v>3183</v>
      </c>
      <c r="B864" s="328" t="str">
        <f t="shared" si="39"/>
        <v>1749</v>
      </c>
      <c r="C864" s="316" t="s">
        <v>7324</v>
      </c>
      <c r="D864" s="316" t="str">
        <f t="shared" si="40"/>
        <v>2569</v>
      </c>
      <c r="E864" s="316" t="s">
        <v>916</v>
      </c>
      <c r="F864" s="316" t="s">
        <v>6600</v>
      </c>
      <c r="G864" s="333" t="s">
        <v>7324</v>
      </c>
      <c r="H864" s="333" t="s">
        <v>7766</v>
      </c>
      <c r="I864" s="316" t="str">
        <f t="shared" si="41"/>
        <v>INSERT INTO UPK_TEST.upk_k60.k60_press_buno_link (buno_id, k60_buno_id, created_date, created_tantou_id) VALUES (2569, 1749, GETDATE(), 999);</v>
      </c>
    </row>
    <row r="865" spans="1:9">
      <c r="A865" s="316" t="s">
        <v>3183</v>
      </c>
      <c r="B865" s="328" t="str">
        <f t="shared" si="39"/>
        <v>1749</v>
      </c>
      <c r="C865" s="316" t="s">
        <v>7325</v>
      </c>
      <c r="D865" s="316" t="str">
        <f t="shared" si="40"/>
        <v>2570</v>
      </c>
      <c r="E865" s="316" t="s">
        <v>917</v>
      </c>
      <c r="F865" s="316" t="s">
        <v>6601</v>
      </c>
      <c r="G865" s="333" t="s">
        <v>7325</v>
      </c>
      <c r="H865" s="333" t="s">
        <v>7767</v>
      </c>
      <c r="I865" s="316" t="str">
        <f t="shared" si="41"/>
        <v>INSERT INTO UPK_TEST.upk_k60.k60_press_buno_link (buno_id, k60_buno_id, created_date, created_tantou_id) VALUES (2570, 1749, GETDATE(), 999);</v>
      </c>
    </row>
    <row r="866" spans="1:9">
      <c r="A866" s="316" t="s">
        <v>5745</v>
      </c>
      <c r="B866" s="328" t="str">
        <f t="shared" si="39"/>
        <v>2476</v>
      </c>
      <c r="C866" s="316" t="s">
        <v>1999</v>
      </c>
      <c r="D866" s="316" t="str">
        <f t="shared" si="40"/>
        <v>2571</v>
      </c>
      <c r="E866" s="316" t="s">
        <v>918</v>
      </c>
      <c r="F866" s="316" t="s">
        <v>6602</v>
      </c>
      <c r="G866" s="333" t="s">
        <v>1999</v>
      </c>
      <c r="H866" s="333" t="s">
        <v>7768</v>
      </c>
      <c r="I866" s="316" t="str">
        <f t="shared" si="41"/>
        <v>INSERT INTO UPK_TEST.upk_k60.k60_press_buno_link (buno_id, k60_buno_id, created_date, created_tantou_id) VALUES (2571, 2476, GETDATE(), 999);</v>
      </c>
    </row>
    <row r="867" spans="1:9">
      <c r="A867" s="316" t="s">
        <v>5745</v>
      </c>
      <c r="B867" s="328" t="str">
        <f t="shared" si="39"/>
        <v>2476</v>
      </c>
      <c r="C867" s="316" t="s">
        <v>2006</v>
      </c>
      <c r="D867" s="316" t="str">
        <f t="shared" si="40"/>
        <v>2572</v>
      </c>
      <c r="E867" s="316" t="s">
        <v>919</v>
      </c>
      <c r="F867" s="316" t="s">
        <v>6603</v>
      </c>
      <c r="G867" s="333" t="s">
        <v>2006</v>
      </c>
      <c r="H867" s="333" t="s">
        <v>7769</v>
      </c>
      <c r="I867" s="316" t="str">
        <f t="shared" si="41"/>
        <v>INSERT INTO UPK_TEST.upk_k60.k60_press_buno_link (buno_id, k60_buno_id, created_date, created_tantou_id) VALUES (2572, 2476, GETDATE(), 999);</v>
      </c>
    </row>
    <row r="868" spans="1:9">
      <c r="A868" s="316" t="s">
        <v>5746</v>
      </c>
      <c r="B868" s="328" t="str">
        <f t="shared" si="39"/>
        <v>2477</v>
      </c>
      <c r="C868" s="316" t="s">
        <v>2000</v>
      </c>
      <c r="D868" s="316" t="str">
        <f t="shared" si="40"/>
        <v>2573</v>
      </c>
      <c r="E868" s="316" t="s">
        <v>920</v>
      </c>
      <c r="F868" s="316" t="s">
        <v>6604</v>
      </c>
      <c r="G868" s="333" t="s">
        <v>2000</v>
      </c>
      <c r="H868" s="333" t="s">
        <v>7770</v>
      </c>
      <c r="I868" s="316" t="str">
        <f t="shared" si="41"/>
        <v>INSERT INTO UPK_TEST.upk_k60.k60_press_buno_link (buno_id, k60_buno_id, created_date, created_tantou_id) VALUES (2573, 2477, GETDATE(), 999);</v>
      </c>
    </row>
    <row r="869" spans="1:9">
      <c r="A869" s="316" t="s">
        <v>5746</v>
      </c>
      <c r="B869" s="328" t="str">
        <f t="shared" si="39"/>
        <v>2477</v>
      </c>
      <c r="C869" s="316" t="s">
        <v>2007</v>
      </c>
      <c r="D869" s="316" t="str">
        <f t="shared" si="40"/>
        <v>2574</v>
      </c>
      <c r="E869" s="316" t="s">
        <v>921</v>
      </c>
      <c r="F869" s="316" t="s">
        <v>6605</v>
      </c>
      <c r="G869" s="333" t="s">
        <v>2007</v>
      </c>
      <c r="H869" s="333" t="s">
        <v>7771</v>
      </c>
      <c r="I869" s="316" t="str">
        <f t="shared" si="41"/>
        <v>INSERT INTO UPK_TEST.upk_k60.k60_press_buno_link (buno_id, k60_buno_id, created_date, created_tantou_id) VALUES (2574, 2477, GETDATE(), 999);</v>
      </c>
    </row>
    <row r="870" spans="1:9">
      <c r="A870" s="316" t="s">
        <v>5578</v>
      </c>
      <c r="B870" s="328" t="str">
        <f t="shared" si="39"/>
        <v>1485</v>
      </c>
      <c r="C870" s="316" t="s">
        <v>2001</v>
      </c>
      <c r="D870" s="316" t="str">
        <f t="shared" si="40"/>
        <v>2575</v>
      </c>
      <c r="E870" s="316" t="s">
        <v>5680</v>
      </c>
      <c r="F870" s="316" t="s">
        <v>6606</v>
      </c>
      <c r="G870" s="333" t="s">
        <v>2001</v>
      </c>
      <c r="H870" s="333" t="s">
        <v>7772</v>
      </c>
      <c r="I870" s="316" t="str">
        <f t="shared" si="41"/>
        <v>INSERT INTO UPK_TEST.upk_k60.k60_press_buno_link (buno_id, k60_buno_id, created_date, created_tantou_id) VALUES (2575, 1485, GETDATE(), 999);</v>
      </c>
    </row>
    <row r="871" spans="1:9">
      <c r="A871" s="316" t="s">
        <v>5578</v>
      </c>
      <c r="B871" s="328" t="str">
        <f t="shared" si="39"/>
        <v>1485</v>
      </c>
      <c r="C871" s="316" t="s">
        <v>2008</v>
      </c>
      <c r="D871" s="316" t="str">
        <f t="shared" si="40"/>
        <v>2576</v>
      </c>
      <c r="E871" s="316" t="s">
        <v>5681</v>
      </c>
      <c r="F871" s="316" t="s">
        <v>6607</v>
      </c>
      <c r="G871" s="333" t="s">
        <v>2008</v>
      </c>
      <c r="H871" s="333" t="s">
        <v>7773</v>
      </c>
      <c r="I871" s="316" t="str">
        <f t="shared" si="41"/>
        <v>INSERT INTO UPK_TEST.upk_k60.k60_press_buno_link (buno_id, k60_buno_id, created_date, created_tantou_id) VALUES (2576, 1485, GETDATE(), 999);</v>
      </c>
    </row>
    <row r="872" spans="1:9">
      <c r="A872" s="316" t="s">
        <v>5505</v>
      </c>
      <c r="B872" s="328" t="str">
        <f t="shared" si="39"/>
        <v>1309</v>
      </c>
      <c r="C872" s="316" t="s">
        <v>7326</v>
      </c>
      <c r="D872" s="316" t="str">
        <f t="shared" si="40"/>
        <v>2577</v>
      </c>
      <c r="E872" s="316" t="s">
        <v>5682</v>
      </c>
      <c r="F872" s="316" t="s">
        <v>6608</v>
      </c>
      <c r="G872" s="333" t="s">
        <v>7326</v>
      </c>
      <c r="H872" s="333" t="s">
        <v>7774</v>
      </c>
      <c r="I872" s="316" t="str">
        <f t="shared" si="41"/>
        <v>INSERT INTO UPK_TEST.upk_k60.k60_press_buno_link (buno_id, k60_buno_id, created_date, created_tantou_id) VALUES (2577, 1309, GETDATE(), 999);</v>
      </c>
    </row>
    <row r="873" spans="1:9">
      <c r="A873" s="316" t="s">
        <v>5505</v>
      </c>
      <c r="B873" s="328" t="str">
        <f t="shared" si="39"/>
        <v>1309</v>
      </c>
      <c r="C873" s="316" t="s">
        <v>7327</v>
      </c>
      <c r="D873" s="316" t="str">
        <f t="shared" si="40"/>
        <v>2578</v>
      </c>
      <c r="E873" s="316" t="s">
        <v>922</v>
      </c>
      <c r="F873" s="316" t="s">
        <v>6609</v>
      </c>
      <c r="G873" s="333" t="s">
        <v>7327</v>
      </c>
      <c r="H873" s="333" t="s">
        <v>7775</v>
      </c>
      <c r="I873" s="316" t="str">
        <f t="shared" si="41"/>
        <v>INSERT INTO UPK_TEST.upk_k60.k60_press_buno_link (buno_id, k60_buno_id, created_date, created_tantou_id) VALUES (2578, 1309, GETDATE(), 999);</v>
      </c>
    </row>
    <row r="874" spans="1:9">
      <c r="A874" s="316" t="s">
        <v>2979</v>
      </c>
      <c r="B874" s="328" t="str">
        <f t="shared" si="39"/>
        <v>1573</v>
      </c>
      <c r="C874" s="316" t="s">
        <v>7328</v>
      </c>
      <c r="D874" s="316" t="str">
        <f t="shared" si="40"/>
        <v>2579</v>
      </c>
      <c r="E874" s="316" t="s">
        <v>923</v>
      </c>
      <c r="F874" s="316" t="s">
        <v>6610</v>
      </c>
      <c r="G874" s="333" t="s">
        <v>7328</v>
      </c>
      <c r="H874" s="333" t="s">
        <v>7776</v>
      </c>
      <c r="I874" s="316" t="str">
        <f t="shared" si="41"/>
        <v>INSERT INTO UPK_TEST.upk_k60.k60_press_buno_link (buno_id, k60_buno_id, created_date, created_tantou_id) VALUES (2579, 1573, GETDATE(), 999);</v>
      </c>
    </row>
    <row r="875" spans="1:9">
      <c r="A875" s="316" t="s">
        <v>2979</v>
      </c>
      <c r="B875" s="328" t="str">
        <f t="shared" si="39"/>
        <v>1573</v>
      </c>
      <c r="C875" s="316" t="s">
        <v>7329</v>
      </c>
      <c r="D875" s="316" t="str">
        <f t="shared" si="40"/>
        <v>2580</v>
      </c>
      <c r="E875" s="316" t="s">
        <v>924</v>
      </c>
      <c r="F875" s="316" t="s">
        <v>6611</v>
      </c>
      <c r="G875" s="333" t="s">
        <v>7329</v>
      </c>
      <c r="H875" s="333" t="s">
        <v>7777</v>
      </c>
      <c r="I875" s="316" t="str">
        <f t="shared" si="41"/>
        <v>INSERT INTO UPK_TEST.upk_k60.k60_press_buno_link (buno_id, k60_buno_id, created_date, created_tantou_id) VALUES (2580, 1573, GETDATE(), 999);</v>
      </c>
    </row>
    <row r="876" spans="1:9">
      <c r="A876" s="316" t="s">
        <v>2980</v>
      </c>
      <c r="B876" s="328" t="str">
        <f t="shared" si="39"/>
        <v>1574</v>
      </c>
      <c r="C876" s="316" t="s">
        <v>7330</v>
      </c>
      <c r="D876" s="316" t="str">
        <f t="shared" si="40"/>
        <v>2581</v>
      </c>
      <c r="E876" s="316" t="s">
        <v>925</v>
      </c>
      <c r="F876" s="316" t="s">
        <v>6612</v>
      </c>
      <c r="G876" s="333" t="s">
        <v>7330</v>
      </c>
      <c r="H876" s="333" t="s">
        <v>7778</v>
      </c>
      <c r="I876" s="316" t="str">
        <f t="shared" si="41"/>
        <v>INSERT INTO UPK_TEST.upk_k60.k60_press_buno_link (buno_id, k60_buno_id, created_date, created_tantou_id) VALUES (2581, 1574, GETDATE(), 999);</v>
      </c>
    </row>
    <row r="877" spans="1:9">
      <c r="A877" s="316" t="s">
        <v>2980</v>
      </c>
      <c r="B877" s="328" t="str">
        <f t="shared" si="39"/>
        <v>1574</v>
      </c>
      <c r="C877" s="316" t="s">
        <v>7331</v>
      </c>
      <c r="D877" s="316" t="str">
        <f t="shared" si="40"/>
        <v>2582</v>
      </c>
      <c r="E877" s="316" t="s">
        <v>926</v>
      </c>
      <c r="F877" s="316" t="s">
        <v>6613</v>
      </c>
      <c r="G877" s="333" t="s">
        <v>7331</v>
      </c>
      <c r="H877" s="333" t="s">
        <v>7779</v>
      </c>
      <c r="I877" s="316" t="str">
        <f t="shared" si="41"/>
        <v>INSERT INTO UPK_TEST.upk_k60.k60_press_buno_link (buno_id, k60_buno_id, created_date, created_tantou_id) VALUES (2582, 1574, GETDATE(), 999);</v>
      </c>
    </row>
    <row r="878" spans="1:9">
      <c r="A878" s="316" t="s">
        <v>2981</v>
      </c>
      <c r="B878" s="328" t="str">
        <f t="shared" si="39"/>
        <v>1575</v>
      </c>
      <c r="C878" s="316" t="s">
        <v>7332</v>
      </c>
      <c r="D878" s="316" t="str">
        <f t="shared" si="40"/>
        <v>2583</v>
      </c>
      <c r="E878" s="316" t="s">
        <v>927</v>
      </c>
      <c r="F878" s="316" t="s">
        <v>6614</v>
      </c>
      <c r="G878" s="333" t="s">
        <v>7332</v>
      </c>
      <c r="H878" s="333" t="s">
        <v>7780</v>
      </c>
      <c r="I878" s="316" t="str">
        <f t="shared" si="41"/>
        <v>INSERT INTO UPK_TEST.upk_k60.k60_press_buno_link (buno_id, k60_buno_id, created_date, created_tantou_id) VALUES (2583, 1575, GETDATE(), 999);</v>
      </c>
    </row>
    <row r="879" spans="1:9">
      <c r="A879" s="316" t="s">
        <v>2981</v>
      </c>
      <c r="B879" s="328" t="str">
        <f t="shared" si="39"/>
        <v>1575</v>
      </c>
      <c r="C879" s="316" t="s">
        <v>7333</v>
      </c>
      <c r="D879" s="316" t="str">
        <f t="shared" si="40"/>
        <v>2584</v>
      </c>
      <c r="E879" s="316" t="s">
        <v>928</v>
      </c>
      <c r="F879" s="316" t="s">
        <v>6615</v>
      </c>
      <c r="G879" s="333" t="s">
        <v>7333</v>
      </c>
      <c r="H879" s="333" t="s">
        <v>7781</v>
      </c>
      <c r="I879" s="316" t="str">
        <f t="shared" si="41"/>
        <v>INSERT INTO UPK_TEST.upk_k60.k60_press_buno_link (buno_id, k60_buno_id, created_date, created_tantou_id) VALUES (2584, 1575, GETDATE(), 999);</v>
      </c>
    </row>
    <row r="880" spans="1:9">
      <c r="A880" s="316" t="s">
        <v>668</v>
      </c>
      <c r="B880" s="328" t="str">
        <f t="shared" si="39"/>
        <v>1803</v>
      </c>
      <c r="C880" s="316" t="s">
        <v>2009</v>
      </c>
      <c r="D880" s="316" t="str">
        <f t="shared" si="40"/>
        <v>2585</v>
      </c>
      <c r="E880" s="316" t="s">
        <v>929</v>
      </c>
      <c r="F880" s="316" t="s">
        <v>6616</v>
      </c>
      <c r="G880" s="333" t="s">
        <v>2009</v>
      </c>
      <c r="H880" s="333" t="s">
        <v>7782</v>
      </c>
      <c r="I880" s="316" t="str">
        <f t="shared" si="41"/>
        <v>INSERT INTO UPK_TEST.upk_k60.k60_press_buno_link (buno_id, k60_buno_id, created_date, created_tantou_id) VALUES (2585, 1803, GETDATE(), 999);</v>
      </c>
    </row>
    <row r="881" spans="1:9">
      <c r="A881" s="316" t="s">
        <v>1123</v>
      </c>
      <c r="B881" s="328" t="str">
        <f t="shared" si="39"/>
        <v>2404</v>
      </c>
      <c r="C881" s="316" t="s">
        <v>2014</v>
      </c>
      <c r="D881" s="316" t="str">
        <f t="shared" si="40"/>
        <v>2586</v>
      </c>
      <c r="E881" s="316" t="s">
        <v>5683</v>
      </c>
      <c r="F881" s="316" t="s">
        <v>6617</v>
      </c>
      <c r="G881" s="333" t="s">
        <v>2014</v>
      </c>
      <c r="H881" s="333" t="s">
        <v>7783</v>
      </c>
      <c r="I881" s="316" t="str">
        <f t="shared" si="41"/>
        <v>INSERT INTO UPK_TEST.upk_k60.k60_press_buno_link (buno_id, k60_buno_id, created_date, created_tantou_id) VALUES (2586, 2404, GETDATE(), 999);</v>
      </c>
    </row>
    <row r="882" spans="1:9">
      <c r="A882" s="316" t="s">
        <v>794</v>
      </c>
      <c r="B882" s="328" t="str">
        <f t="shared" si="39"/>
        <v>1983</v>
      </c>
      <c r="C882" s="316" t="s">
        <v>2016</v>
      </c>
      <c r="D882" s="316" t="str">
        <f t="shared" si="40"/>
        <v>2587</v>
      </c>
      <c r="E882" s="316" t="s">
        <v>930</v>
      </c>
      <c r="F882" s="316" t="s">
        <v>6618</v>
      </c>
      <c r="G882" s="333" t="s">
        <v>2016</v>
      </c>
      <c r="H882" s="333" t="s">
        <v>7784</v>
      </c>
      <c r="I882" s="316" t="str">
        <f t="shared" si="41"/>
        <v>INSERT INTO UPK_TEST.upk_k60.k60_press_buno_link (buno_id, k60_buno_id, created_date, created_tantou_id) VALUES (2587, 1983, GETDATE(), 999);</v>
      </c>
    </row>
    <row r="883" spans="1:9">
      <c r="A883" s="316" t="s">
        <v>972</v>
      </c>
      <c r="B883" s="328" t="str">
        <f t="shared" si="39"/>
        <v>2219</v>
      </c>
      <c r="C883" s="316" t="s">
        <v>7334</v>
      </c>
      <c r="D883" s="316" t="str">
        <f t="shared" si="40"/>
        <v>2588</v>
      </c>
      <c r="E883" s="316" t="s">
        <v>931</v>
      </c>
      <c r="F883" s="316" t="s">
        <v>6619</v>
      </c>
      <c r="G883" s="333" t="s">
        <v>7334</v>
      </c>
      <c r="H883" s="333" t="s">
        <v>7785</v>
      </c>
      <c r="I883" s="316" t="str">
        <f t="shared" si="41"/>
        <v>INSERT INTO UPK_TEST.upk_k60.k60_press_buno_link (buno_id, k60_buno_id, created_date, created_tantou_id) VALUES (2588, 2219, GETDATE(), 999);</v>
      </c>
    </row>
    <row r="884" spans="1:9">
      <c r="A884" s="316" t="s">
        <v>3428</v>
      </c>
      <c r="B884" s="328" t="str">
        <f t="shared" si="39"/>
        <v>1981</v>
      </c>
      <c r="C884" s="316" t="s">
        <v>2015</v>
      </c>
      <c r="D884" s="316" t="str">
        <f t="shared" si="40"/>
        <v>2589</v>
      </c>
      <c r="E884" s="316" t="s">
        <v>5684</v>
      </c>
      <c r="F884" s="316" t="s">
        <v>6620</v>
      </c>
      <c r="G884" s="333" t="s">
        <v>2015</v>
      </c>
      <c r="H884" s="333" t="s">
        <v>7786</v>
      </c>
      <c r="I884" s="316" t="str">
        <f t="shared" si="41"/>
        <v>INSERT INTO UPK_TEST.upk_k60.k60_press_buno_link (buno_id, k60_buno_id, created_date, created_tantou_id) VALUES (2589, 1981, GETDATE(), 999);</v>
      </c>
    </row>
    <row r="885" spans="1:9">
      <c r="A885" s="316" t="s">
        <v>3428</v>
      </c>
      <c r="B885" s="328" t="str">
        <f t="shared" si="39"/>
        <v>1981</v>
      </c>
      <c r="C885" s="316" t="s">
        <v>2021</v>
      </c>
      <c r="D885" s="316" t="str">
        <f t="shared" si="40"/>
        <v>2590</v>
      </c>
      <c r="E885" s="316" t="s">
        <v>932</v>
      </c>
      <c r="F885" s="316" t="s">
        <v>6621</v>
      </c>
      <c r="G885" s="333" t="s">
        <v>2021</v>
      </c>
      <c r="H885" s="333" t="s">
        <v>7787</v>
      </c>
      <c r="I885" s="316" t="str">
        <f t="shared" si="41"/>
        <v>INSERT INTO UPK_TEST.upk_k60.k60_press_buno_link (buno_id, k60_buno_id, created_date, created_tantou_id) VALUES (2590, 1981, GETDATE(), 999);</v>
      </c>
    </row>
    <row r="886" spans="1:9">
      <c r="A886" s="316" t="s">
        <v>1019</v>
      </c>
      <c r="B886" s="328" t="str">
        <f t="shared" si="39"/>
        <v>2272</v>
      </c>
      <c r="C886" s="316" t="s">
        <v>2020</v>
      </c>
      <c r="D886" s="316" t="str">
        <f t="shared" si="40"/>
        <v>2591</v>
      </c>
      <c r="E886" s="316" t="s">
        <v>933</v>
      </c>
      <c r="F886" s="316" t="s">
        <v>6622</v>
      </c>
      <c r="G886" s="333" t="s">
        <v>2020</v>
      </c>
      <c r="H886" s="333" t="s">
        <v>7788</v>
      </c>
      <c r="I886" s="316" t="str">
        <f t="shared" si="41"/>
        <v>INSERT INTO UPK_TEST.upk_k60.k60_press_buno_link (buno_id, k60_buno_id, created_date, created_tantou_id) VALUES (2591, 2272, GETDATE(), 999);</v>
      </c>
    </row>
    <row r="887" spans="1:9">
      <c r="A887" s="316" t="s">
        <v>796</v>
      </c>
      <c r="B887" s="328" t="str">
        <f t="shared" si="39"/>
        <v>1985</v>
      </c>
      <c r="C887" s="316" t="s">
        <v>2022</v>
      </c>
      <c r="D887" s="316" t="str">
        <f t="shared" si="40"/>
        <v>2592</v>
      </c>
      <c r="E887" s="316" t="s">
        <v>934</v>
      </c>
      <c r="F887" s="316" t="s">
        <v>6623</v>
      </c>
      <c r="G887" s="333" t="s">
        <v>2022</v>
      </c>
      <c r="H887" s="333" t="s">
        <v>7789</v>
      </c>
      <c r="I887" s="316" t="str">
        <f t="shared" si="41"/>
        <v>INSERT INTO UPK_TEST.upk_k60.k60_press_buno_link (buno_id, k60_buno_id, created_date, created_tantou_id) VALUES (2592, 1985, GETDATE(), 999);</v>
      </c>
    </row>
    <row r="888" spans="1:9">
      <c r="A888" s="316" t="s">
        <v>973</v>
      </c>
      <c r="B888" s="328" t="str">
        <f t="shared" si="39"/>
        <v>2220</v>
      </c>
      <c r="C888" s="316" t="s">
        <v>7335</v>
      </c>
      <c r="D888" s="316" t="str">
        <f t="shared" si="40"/>
        <v>2593</v>
      </c>
      <c r="E888" s="316" t="s">
        <v>935</v>
      </c>
      <c r="F888" s="316" t="s">
        <v>6624</v>
      </c>
      <c r="G888" s="333" t="s">
        <v>7335</v>
      </c>
      <c r="H888" s="333" t="s">
        <v>7790</v>
      </c>
      <c r="I888" s="316" t="str">
        <f t="shared" si="41"/>
        <v>INSERT INTO UPK_TEST.upk_k60.k60_press_buno_link (buno_id, k60_buno_id, created_date, created_tantou_id) VALUES (2593, 2220, GETDATE(), 999);</v>
      </c>
    </row>
    <row r="889" spans="1:9">
      <c r="A889" s="316" t="s">
        <v>574</v>
      </c>
      <c r="B889" s="328" t="str">
        <f t="shared" si="39"/>
        <v>1650</v>
      </c>
      <c r="C889" s="316" t="s">
        <v>7336</v>
      </c>
      <c r="D889" s="316" t="str">
        <f t="shared" si="40"/>
        <v>2594</v>
      </c>
      <c r="E889" s="316" t="s">
        <v>936</v>
      </c>
      <c r="F889" s="316" t="s">
        <v>6625</v>
      </c>
      <c r="G889" s="333" t="s">
        <v>7336</v>
      </c>
      <c r="H889" s="333" t="s">
        <v>7791</v>
      </c>
      <c r="I889" s="316" t="str">
        <f t="shared" si="41"/>
        <v>INSERT INTO UPK_TEST.upk_k60.k60_press_buno_link (buno_id, k60_buno_id, created_date, created_tantou_id) VALUES (2594, 1650, GETDATE(), 999);</v>
      </c>
    </row>
    <row r="890" spans="1:9">
      <c r="A890" s="316" t="s">
        <v>575</v>
      </c>
      <c r="B890" s="328" t="str">
        <f t="shared" si="39"/>
        <v>1651</v>
      </c>
      <c r="C890" s="316" t="s">
        <v>7337</v>
      </c>
      <c r="D890" s="316" t="str">
        <f t="shared" si="40"/>
        <v>2595</v>
      </c>
      <c r="E890" s="316" t="s">
        <v>937</v>
      </c>
      <c r="F890" s="316" t="s">
        <v>6626</v>
      </c>
      <c r="G890" s="333" t="s">
        <v>7337</v>
      </c>
      <c r="H890" s="333" t="s">
        <v>7792</v>
      </c>
      <c r="I890" s="316" t="str">
        <f t="shared" si="41"/>
        <v>INSERT INTO UPK_TEST.upk_k60.k60_press_buno_link (buno_id, k60_buno_id, created_date, created_tantou_id) VALUES (2595, 1651, GETDATE(), 999);</v>
      </c>
    </row>
    <row r="891" spans="1:9">
      <c r="A891" s="316" t="s">
        <v>591</v>
      </c>
      <c r="B891" s="328" t="str">
        <f t="shared" si="39"/>
        <v>1675</v>
      </c>
      <c r="C891" s="316" t="s">
        <v>2031</v>
      </c>
      <c r="D891" s="316" t="str">
        <f t="shared" si="40"/>
        <v>2596</v>
      </c>
      <c r="E891" s="316" t="s">
        <v>5685</v>
      </c>
      <c r="F891" s="316" t="s">
        <v>6627</v>
      </c>
      <c r="G891" s="333" t="s">
        <v>2031</v>
      </c>
      <c r="H891" s="333" t="s">
        <v>7793</v>
      </c>
      <c r="I891" s="316" t="str">
        <f t="shared" si="41"/>
        <v>INSERT INTO UPK_TEST.upk_k60.k60_press_buno_link (buno_id, k60_buno_id, created_date, created_tantou_id) VALUES (2596, 1675, GETDATE(), 999);</v>
      </c>
    </row>
    <row r="892" spans="1:9">
      <c r="A892" s="316" t="s">
        <v>780</v>
      </c>
      <c r="B892" s="328" t="str">
        <f t="shared" si="39"/>
        <v>1955</v>
      </c>
      <c r="C892" s="316" t="s">
        <v>2032</v>
      </c>
      <c r="D892" s="316" t="str">
        <f t="shared" si="40"/>
        <v>2597</v>
      </c>
      <c r="E892" s="316" t="s">
        <v>938</v>
      </c>
      <c r="F892" s="316" t="s">
        <v>6628</v>
      </c>
      <c r="G892" s="333" t="s">
        <v>2032</v>
      </c>
      <c r="H892" s="333" t="s">
        <v>7794</v>
      </c>
      <c r="I892" s="316" t="str">
        <f t="shared" si="41"/>
        <v>INSERT INTO UPK_TEST.upk_k60.k60_press_buno_link (buno_id, k60_buno_id, created_date, created_tantou_id) VALUES (2597, 1955, GETDATE(), 999);</v>
      </c>
    </row>
    <row r="893" spans="1:9">
      <c r="A893" s="316" t="s">
        <v>559</v>
      </c>
      <c r="B893" s="328" t="str">
        <f t="shared" si="39"/>
        <v>1631</v>
      </c>
      <c r="C893" s="316" t="s">
        <v>7338</v>
      </c>
      <c r="D893" s="316" t="str">
        <f t="shared" si="40"/>
        <v>2598</v>
      </c>
      <c r="E893" s="316" t="s">
        <v>939</v>
      </c>
      <c r="F893" s="316" t="s">
        <v>6629</v>
      </c>
      <c r="G893" s="333" t="s">
        <v>7338</v>
      </c>
      <c r="H893" s="333" t="s">
        <v>7795</v>
      </c>
      <c r="I893" s="316" t="str">
        <f t="shared" si="41"/>
        <v>INSERT INTO UPK_TEST.upk_k60.k60_press_buno_link (buno_id, k60_buno_id, created_date, created_tantou_id) VALUES (2598, 1631, GETDATE(), 999);</v>
      </c>
    </row>
    <row r="894" spans="1:9">
      <c r="A894" s="316" t="s">
        <v>635</v>
      </c>
      <c r="B894" s="328" t="str">
        <f t="shared" si="39"/>
        <v>1741</v>
      </c>
      <c r="C894" s="316" t="s">
        <v>7339</v>
      </c>
      <c r="D894" s="316" t="str">
        <f t="shared" si="40"/>
        <v>2599</v>
      </c>
      <c r="E894" s="316" t="s">
        <v>940</v>
      </c>
      <c r="F894" s="316" t="s">
        <v>6630</v>
      </c>
      <c r="G894" s="333" t="s">
        <v>7339</v>
      </c>
      <c r="H894" s="333" t="s">
        <v>7796</v>
      </c>
      <c r="I894" s="316" t="str">
        <f t="shared" si="41"/>
        <v>INSERT INTO UPK_TEST.upk_k60.k60_press_buno_link (buno_id, k60_buno_id, created_date, created_tantou_id) VALUES (2599, 1741, GETDATE(), 999);</v>
      </c>
    </row>
    <row r="895" spans="1:9">
      <c r="A895" s="316" t="s">
        <v>437</v>
      </c>
      <c r="B895" s="328" t="str">
        <f t="shared" si="39"/>
        <v>1414</v>
      </c>
      <c r="C895" s="316" t="s">
        <v>2035</v>
      </c>
      <c r="D895" s="316" t="str">
        <f t="shared" si="40"/>
        <v>2600</v>
      </c>
      <c r="E895" s="316" t="s">
        <v>941</v>
      </c>
      <c r="F895" s="316" t="s">
        <v>6631</v>
      </c>
      <c r="G895" s="333" t="s">
        <v>2035</v>
      </c>
      <c r="H895" s="333" t="s">
        <v>7797</v>
      </c>
      <c r="I895" s="316" t="str">
        <f t="shared" si="41"/>
        <v>INSERT INTO UPK_TEST.upk_k60.k60_press_buno_link (buno_id, k60_buno_id, created_date, created_tantou_id) VALUES (2600, 1414, GETDATE(), 999);</v>
      </c>
    </row>
    <row r="896" spans="1:9">
      <c r="A896" s="316" t="s">
        <v>438</v>
      </c>
      <c r="B896" s="328" t="str">
        <f t="shared" si="39"/>
        <v>1415</v>
      </c>
      <c r="C896" s="316" t="s">
        <v>2036</v>
      </c>
      <c r="D896" s="316" t="str">
        <f t="shared" si="40"/>
        <v>2601</v>
      </c>
      <c r="E896" s="316" t="s">
        <v>942</v>
      </c>
      <c r="F896" s="316" t="s">
        <v>6632</v>
      </c>
      <c r="G896" s="333" t="s">
        <v>2036</v>
      </c>
      <c r="H896" s="333" t="s">
        <v>7798</v>
      </c>
      <c r="I896" s="316" t="str">
        <f t="shared" si="41"/>
        <v>INSERT INTO UPK_TEST.upk_k60.k60_press_buno_link (buno_id, k60_buno_id, created_date, created_tantou_id) VALUES (2601, 1415, GETDATE(), 999);</v>
      </c>
    </row>
    <row r="897" spans="1:9">
      <c r="A897" s="316" t="s">
        <v>924</v>
      </c>
      <c r="B897" s="328" t="str">
        <f t="shared" si="39"/>
        <v>2162</v>
      </c>
      <c r="C897" s="316" t="s">
        <v>7340</v>
      </c>
      <c r="D897" s="316" t="str">
        <f t="shared" si="40"/>
        <v>2602</v>
      </c>
      <c r="E897" s="316" t="s">
        <v>943</v>
      </c>
      <c r="F897" s="316" t="s">
        <v>6633</v>
      </c>
      <c r="G897" s="333" t="s">
        <v>7340</v>
      </c>
      <c r="H897" s="333" t="s">
        <v>7799</v>
      </c>
      <c r="I897" s="316" t="str">
        <f t="shared" si="41"/>
        <v>INSERT INTO UPK_TEST.upk_k60.k60_press_buno_link (buno_id, k60_buno_id, created_date, created_tantou_id) VALUES (2602, 2162, GETDATE(), 999);</v>
      </c>
    </row>
    <row r="898" spans="1:9">
      <c r="A898" s="316" t="s">
        <v>862</v>
      </c>
      <c r="B898" s="328" t="str">
        <f t="shared" si="39"/>
        <v>2078</v>
      </c>
      <c r="C898" s="316" t="s">
        <v>7341</v>
      </c>
      <c r="D898" s="316" t="str">
        <f t="shared" si="40"/>
        <v>2603</v>
      </c>
      <c r="E898" s="316" t="s">
        <v>944</v>
      </c>
      <c r="F898" s="316" t="s">
        <v>6634</v>
      </c>
      <c r="G898" s="333" t="s">
        <v>7341</v>
      </c>
      <c r="H898" s="333" t="s">
        <v>7800</v>
      </c>
      <c r="I898" s="316" t="str">
        <f t="shared" si="41"/>
        <v>INSERT INTO UPK_TEST.upk_k60.k60_press_buno_link (buno_id, k60_buno_id, created_date, created_tantou_id) VALUES (2603, 2078, GETDATE(), 999);</v>
      </c>
    </row>
    <row r="899" spans="1:9">
      <c r="A899" s="316" t="s">
        <v>576</v>
      </c>
      <c r="B899" s="328" t="str">
        <f t="shared" si="39"/>
        <v>1652</v>
      </c>
      <c r="C899" s="316" t="s">
        <v>2037</v>
      </c>
      <c r="D899" s="316" t="str">
        <f t="shared" si="40"/>
        <v>2604</v>
      </c>
      <c r="E899" s="316" t="s">
        <v>945</v>
      </c>
      <c r="F899" s="316" t="s">
        <v>6635</v>
      </c>
      <c r="G899" s="333" t="s">
        <v>2037</v>
      </c>
      <c r="H899" s="333" t="s">
        <v>7801</v>
      </c>
      <c r="I899" s="316" t="str">
        <f t="shared" si="41"/>
        <v>INSERT INTO UPK_TEST.upk_k60.k60_press_buno_link (buno_id, k60_buno_id, created_date, created_tantou_id) VALUES (2604, 1652, GETDATE(), 999);</v>
      </c>
    </row>
    <row r="900" spans="1:9">
      <c r="A900" s="316" t="s">
        <v>739</v>
      </c>
      <c r="B900" s="328" t="str">
        <f t="shared" ref="B900:B963" si="42">VLOOKUP($A900,$E$4:$F$2001,2,FALSE)</f>
        <v>1894</v>
      </c>
      <c r="C900" s="316" t="s">
        <v>2041</v>
      </c>
      <c r="D900" s="316" t="str">
        <f t="shared" ref="D900:D963" si="43">VLOOKUP($C900,$G$4:$H$2001,2,FALSE)</f>
        <v>2605</v>
      </c>
      <c r="E900" s="316" t="s">
        <v>946</v>
      </c>
      <c r="F900" s="316" t="s">
        <v>6636</v>
      </c>
      <c r="G900" s="333" t="s">
        <v>2041</v>
      </c>
      <c r="H900" s="333" t="s">
        <v>7802</v>
      </c>
      <c r="I900" s="316" t="str">
        <f t="shared" ref="I900:I963" si="44">$S$1&amp;$D900&amp;", "&amp;$B900&amp;", GETDATE(), 999);"</f>
        <v>INSERT INTO UPK_TEST.upk_k60.k60_press_buno_link (buno_id, k60_buno_id, created_date, created_tantou_id) VALUES (2605, 1894, GETDATE(), 999);</v>
      </c>
    </row>
    <row r="901" spans="1:9">
      <c r="A901" s="316" t="s">
        <v>740</v>
      </c>
      <c r="B901" s="328" t="str">
        <f t="shared" si="42"/>
        <v>1895</v>
      </c>
      <c r="C901" s="316" t="s">
        <v>2043</v>
      </c>
      <c r="D901" s="316" t="str">
        <f t="shared" si="43"/>
        <v>2606</v>
      </c>
      <c r="E901" s="316" t="s">
        <v>947</v>
      </c>
      <c r="F901" s="316" t="s">
        <v>6637</v>
      </c>
      <c r="G901" s="333" t="s">
        <v>2043</v>
      </c>
      <c r="H901" s="333" t="s">
        <v>7803</v>
      </c>
      <c r="I901" s="316" t="str">
        <f t="shared" si="44"/>
        <v>INSERT INTO UPK_TEST.upk_k60.k60_press_buno_link (buno_id, k60_buno_id, created_date, created_tantou_id) VALUES (2606, 1895, GETDATE(), 999);</v>
      </c>
    </row>
    <row r="902" spans="1:9">
      <c r="A902" s="316" t="s">
        <v>3010</v>
      </c>
      <c r="B902" s="328" t="str">
        <f t="shared" si="42"/>
        <v>1599</v>
      </c>
      <c r="C902" s="316" t="s">
        <v>7342</v>
      </c>
      <c r="D902" s="316" t="str">
        <f t="shared" si="43"/>
        <v>2607</v>
      </c>
      <c r="E902" s="316" t="s">
        <v>948</v>
      </c>
      <c r="F902" s="316" t="s">
        <v>6638</v>
      </c>
      <c r="G902" s="333" t="s">
        <v>7342</v>
      </c>
      <c r="H902" s="333" t="s">
        <v>7804</v>
      </c>
      <c r="I902" s="316" t="str">
        <f t="shared" si="44"/>
        <v>INSERT INTO UPK_TEST.upk_k60.k60_press_buno_link (buno_id, k60_buno_id, created_date, created_tantou_id) VALUES (2607, 1599, GETDATE(), 999);</v>
      </c>
    </row>
    <row r="903" spans="1:9">
      <c r="A903" s="316" t="s">
        <v>3010</v>
      </c>
      <c r="B903" s="328" t="str">
        <f t="shared" si="42"/>
        <v>1599</v>
      </c>
      <c r="C903" s="316" t="s">
        <v>7343</v>
      </c>
      <c r="D903" s="316" t="str">
        <f t="shared" si="43"/>
        <v>2608</v>
      </c>
      <c r="E903" s="316" t="s">
        <v>949</v>
      </c>
      <c r="F903" s="316" t="s">
        <v>6639</v>
      </c>
      <c r="G903" s="333" t="s">
        <v>7343</v>
      </c>
      <c r="H903" s="333" t="s">
        <v>7805</v>
      </c>
      <c r="I903" s="316" t="str">
        <f t="shared" si="44"/>
        <v>INSERT INTO UPK_TEST.upk_k60.k60_press_buno_link (buno_id, k60_buno_id, created_date, created_tantou_id) VALUES (2608, 1599, GETDATE(), 999);</v>
      </c>
    </row>
    <row r="904" spans="1:9">
      <c r="A904" s="316" t="s">
        <v>3011</v>
      </c>
      <c r="B904" s="328" t="str">
        <f t="shared" si="42"/>
        <v>1600</v>
      </c>
      <c r="C904" s="316" t="s">
        <v>7344</v>
      </c>
      <c r="D904" s="316" t="str">
        <f t="shared" si="43"/>
        <v>2609</v>
      </c>
      <c r="E904" s="316" t="s">
        <v>950</v>
      </c>
      <c r="F904" s="316" t="s">
        <v>6640</v>
      </c>
      <c r="G904" s="333" t="s">
        <v>7344</v>
      </c>
      <c r="H904" s="333" t="s">
        <v>7806</v>
      </c>
      <c r="I904" s="316" t="str">
        <f t="shared" si="44"/>
        <v>INSERT INTO UPK_TEST.upk_k60.k60_press_buno_link (buno_id, k60_buno_id, created_date, created_tantou_id) VALUES (2609, 1600, GETDATE(), 999);</v>
      </c>
    </row>
    <row r="905" spans="1:9">
      <c r="A905" s="316" t="s">
        <v>3011</v>
      </c>
      <c r="B905" s="328" t="str">
        <f t="shared" si="42"/>
        <v>1600</v>
      </c>
      <c r="C905" s="316" t="s">
        <v>7345</v>
      </c>
      <c r="D905" s="316" t="str">
        <f t="shared" si="43"/>
        <v>2610</v>
      </c>
      <c r="E905" s="316" t="s">
        <v>5686</v>
      </c>
      <c r="F905" s="316" t="s">
        <v>6641</v>
      </c>
      <c r="G905" s="333" t="s">
        <v>7345</v>
      </c>
      <c r="H905" s="333" t="s">
        <v>7807</v>
      </c>
      <c r="I905" s="316" t="str">
        <f t="shared" si="44"/>
        <v>INSERT INTO UPK_TEST.upk_k60.k60_press_buno_link (buno_id, k60_buno_id, created_date, created_tantou_id) VALUES (2610, 1600, GETDATE(), 999);</v>
      </c>
    </row>
    <row r="906" spans="1:9">
      <c r="A906" s="316" t="s">
        <v>421</v>
      </c>
      <c r="B906" s="328" t="str">
        <f t="shared" si="42"/>
        <v>1393</v>
      </c>
      <c r="C906" s="316" t="s">
        <v>2047</v>
      </c>
      <c r="D906" s="316" t="str">
        <f t="shared" si="43"/>
        <v>2611</v>
      </c>
      <c r="E906" s="316" t="s">
        <v>951</v>
      </c>
      <c r="F906" s="316" t="s">
        <v>6642</v>
      </c>
      <c r="G906" s="333" t="s">
        <v>2047</v>
      </c>
      <c r="H906" s="333" t="s">
        <v>7808</v>
      </c>
      <c r="I906" s="316" t="str">
        <f t="shared" si="44"/>
        <v>INSERT INTO UPK_TEST.upk_k60.k60_press_buno_link (buno_id, k60_buno_id, created_date, created_tantou_id) VALUES (2611, 1393, GETDATE(), 999);</v>
      </c>
    </row>
    <row r="907" spans="1:9">
      <c r="A907" s="316" t="s">
        <v>3181</v>
      </c>
      <c r="B907" s="328" t="str">
        <f t="shared" si="42"/>
        <v>1747</v>
      </c>
      <c r="C907" s="316" t="s">
        <v>7346</v>
      </c>
      <c r="D907" s="316" t="str">
        <f t="shared" si="43"/>
        <v>2612</v>
      </c>
      <c r="E907" s="316" t="s">
        <v>952</v>
      </c>
      <c r="F907" s="316" t="s">
        <v>6643</v>
      </c>
      <c r="G907" s="333" t="s">
        <v>7346</v>
      </c>
      <c r="H907" s="333" t="s">
        <v>7809</v>
      </c>
      <c r="I907" s="316" t="str">
        <f t="shared" si="44"/>
        <v>INSERT INTO UPK_TEST.upk_k60.k60_press_buno_link (buno_id, k60_buno_id, created_date, created_tantou_id) VALUES (2612, 1747, GETDATE(), 999);</v>
      </c>
    </row>
    <row r="908" spans="1:9">
      <c r="A908" s="316" t="s">
        <v>3181</v>
      </c>
      <c r="B908" s="328" t="str">
        <f t="shared" si="42"/>
        <v>1747</v>
      </c>
      <c r="C908" s="316" t="s">
        <v>7347</v>
      </c>
      <c r="D908" s="316" t="str">
        <f t="shared" si="43"/>
        <v>2613</v>
      </c>
      <c r="E908" s="316" t="s">
        <v>953</v>
      </c>
      <c r="F908" s="316" t="s">
        <v>6644</v>
      </c>
      <c r="G908" s="333" t="s">
        <v>7347</v>
      </c>
      <c r="H908" s="333" t="s">
        <v>7810</v>
      </c>
      <c r="I908" s="316" t="str">
        <f t="shared" si="44"/>
        <v>INSERT INTO UPK_TEST.upk_k60.k60_press_buno_link (buno_id, k60_buno_id, created_date, created_tantou_id) VALUES (2613, 1747, GETDATE(), 999);</v>
      </c>
    </row>
    <row r="909" spans="1:9">
      <c r="A909" s="316" t="s">
        <v>3410</v>
      </c>
      <c r="B909" s="328" t="str">
        <f t="shared" si="42"/>
        <v>1963</v>
      </c>
      <c r="C909" s="316" t="s">
        <v>2048</v>
      </c>
      <c r="D909" s="316" t="str">
        <f t="shared" si="43"/>
        <v>2614</v>
      </c>
      <c r="E909" s="316" t="s">
        <v>954</v>
      </c>
      <c r="F909" s="316" t="s">
        <v>6645</v>
      </c>
      <c r="G909" s="333" t="s">
        <v>2048</v>
      </c>
      <c r="H909" s="333" t="s">
        <v>7811</v>
      </c>
      <c r="I909" s="316" t="str">
        <f t="shared" si="44"/>
        <v>INSERT INTO UPK_TEST.upk_k60.k60_press_buno_link (buno_id, k60_buno_id, created_date, created_tantou_id) VALUES (2614, 1963, GETDATE(), 999);</v>
      </c>
    </row>
    <row r="910" spans="1:9">
      <c r="A910" s="316" t="s">
        <v>3410</v>
      </c>
      <c r="B910" s="328" t="str">
        <f t="shared" si="42"/>
        <v>1963</v>
      </c>
      <c r="C910" s="316" t="s">
        <v>2052</v>
      </c>
      <c r="D910" s="316" t="str">
        <f t="shared" si="43"/>
        <v>2615</v>
      </c>
      <c r="E910" s="316" t="s">
        <v>955</v>
      </c>
      <c r="F910" s="316" t="s">
        <v>6646</v>
      </c>
      <c r="G910" s="333" t="s">
        <v>2052</v>
      </c>
      <c r="H910" s="333" t="s">
        <v>7812</v>
      </c>
      <c r="I910" s="316" t="str">
        <f t="shared" si="44"/>
        <v>INSERT INTO UPK_TEST.upk_k60.k60_press_buno_link (buno_id, k60_buno_id, created_date, created_tantou_id) VALUES (2615, 1963, GETDATE(), 999);</v>
      </c>
    </row>
    <row r="911" spans="1:9">
      <c r="A911" s="316" t="s">
        <v>5529</v>
      </c>
      <c r="B911" s="328" t="str">
        <f t="shared" si="42"/>
        <v>1375</v>
      </c>
      <c r="C911" s="316" t="s">
        <v>7348</v>
      </c>
      <c r="D911" s="316" t="str">
        <f t="shared" si="43"/>
        <v>2616</v>
      </c>
      <c r="E911" s="316" t="s">
        <v>956</v>
      </c>
      <c r="F911" s="316" t="s">
        <v>6647</v>
      </c>
      <c r="G911" s="333" t="s">
        <v>7348</v>
      </c>
      <c r="H911" s="333" t="s">
        <v>7813</v>
      </c>
      <c r="I911" s="316" t="str">
        <f t="shared" si="44"/>
        <v>INSERT INTO UPK_TEST.upk_k60.k60_press_buno_link (buno_id, k60_buno_id, created_date, created_tantou_id) VALUES (2616, 1375, GETDATE(), 999);</v>
      </c>
    </row>
    <row r="912" spans="1:9">
      <c r="A912" s="316" t="s">
        <v>5529</v>
      </c>
      <c r="B912" s="328" t="str">
        <f t="shared" si="42"/>
        <v>1375</v>
      </c>
      <c r="C912" s="316" t="s">
        <v>7349</v>
      </c>
      <c r="D912" s="316" t="str">
        <f t="shared" si="43"/>
        <v>2617</v>
      </c>
      <c r="E912" s="316" t="s">
        <v>5687</v>
      </c>
      <c r="F912" s="316" t="s">
        <v>6648</v>
      </c>
      <c r="G912" s="333" t="s">
        <v>7349</v>
      </c>
      <c r="H912" s="333" t="s">
        <v>7814</v>
      </c>
      <c r="I912" s="316" t="str">
        <f t="shared" si="44"/>
        <v>INSERT INTO UPK_TEST.upk_k60.k60_press_buno_link (buno_id, k60_buno_id, created_date, created_tantou_id) VALUES (2617, 1375, GETDATE(), 999);</v>
      </c>
    </row>
    <row r="913" spans="1:9">
      <c r="A913" s="316" t="s">
        <v>1029</v>
      </c>
      <c r="B913" s="328" t="str">
        <f t="shared" si="42"/>
        <v>2284</v>
      </c>
      <c r="C913" s="316" t="s">
        <v>2055</v>
      </c>
      <c r="D913" s="316" t="str">
        <f t="shared" si="43"/>
        <v>2618</v>
      </c>
      <c r="E913" s="316" t="s">
        <v>5688</v>
      </c>
      <c r="F913" s="316" t="s">
        <v>6649</v>
      </c>
      <c r="G913" s="333" t="s">
        <v>2055</v>
      </c>
      <c r="H913" s="333" t="s">
        <v>7815</v>
      </c>
      <c r="I913" s="316" t="str">
        <f t="shared" si="44"/>
        <v>INSERT INTO UPK_TEST.upk_k60.k60_press_buno_link (buno_id, k60_buno_id, created_date, created_tantou_id) VALUES (2618, 2284, GETDATE(), 999);</v>
      </c>
    </row>
    <row r="914" spans="1:9">
      <c r="A914" s="316" t="s">
        <v>659</v>
      </c>
      <c r="B914" s="328" t="str">
        <f t="shared" si="42"/>
        <v>1779</v>
      </c>
      <c r="C914" s="316" t="s">
        <v>7350</v>
      </c>
      <c r="D914" s="316" t="str">
        <f t="shared" si="43"/>
        <v>2619</v>
      </c>
      <c r="E914" s="316" t="s">
        <v>957</v>
      </c>
      <c r="F914" s="316" t="s">
        <v>6650</v>
      </c>
      <c r="G914" s="333" t="s">
        <v>7350</v>
      </c>
      <c r="H914" s="333" t="s">
        <v>7816</v>
      </c>
      <c r="I914" s="316" t="str">
        <f t="shared" si="44"/>
        <v>INSERT INTO UPK_TEST.upk_k60.k60_press_buno_link (buno_id, k60_buno_id, created_date, created_tantou_id) VALUES (2619, 1779, GETDATE(), 999);</v>
      </c>
    </row>
    <row r="915" spans="1:9">
      <c r="A915" s="316" t="s">
        <v>899</v>
      </c>
      <c r="B915" s="328" t="str">
        <f t="shared" si="42"/>
        <v>2131</v>
      </c>
      <c r="C915" s="316" t="s">
        <v>2060</v>
      </c>
      <c r="D915" s="316" t="str">
        <f t="shared" si="43"/>
        <v>2620</v>
      </c>
      <c r="E915" s="316" t="s">
        <v>958</v>
      </c>
      <c r="F915" s="316" t="s">
        <v>6651</v>
      </c>
      <c r="G915" s="333" t="s">
        <v>2060</v>
      </c>
      <c r="H915" s="333" t="s">
        <v>7817</v>
      </c>
      <c r="I915" s="316" t="str">
        <f t="shared" si="44"/>
        <v>INSERT INTO UPK_TEST.upk_k60.k60_press_buno_link (buno_id, k60_buno_id, created_date, created_tantou_id) VALUES (2620, 2131, GETDATE(), 999);</v>
      </c>
    </row>
    <row r="916" spans="1:9">
      <c r="A916" s="316" t="s">
        <v>3100</v>
      </c>
      <c r="B916" s="328" t="str">
        <f t="shared" si="42"/>
        <v>1676</v>
      </c>
      <c r="C916" s="316" t="s">
        <v>2063</v>
      </c>
      <c r="D916" s="316" t="str">
        <f t="shared" si="43"/>
        <v>2621</v>
      </c>
      <c r="E916" s="316" t="s">
        <v>959</v>
      </c>
      <c r="F916" s="316" t="s">
        <v>6652</v>
      </c>
      <c r="G916" s="333" t="s">
        <v>2063</v>
      </c>
      <c r="H916" s="333" t="s">
        <v>7818</v>
      </c>
      <c r="I916" s="316" t="str">
        <f t="shared" si="44"/>
        <v>INSERT INTO UPK_TEST.upk_k60.k60_press_buno_link (buno_id, k60_buno_id, created_date, created_tantou_id) VALUES (2621, 1676, GETDATE(), 999);</v>
      </c>
    </row>
    <row r="917" spans="1:9">
      <c r="A917" s="316" t="s">
        <v>3100</v>
      </c>
      <c r="B917" s="328" t="str">
        <f t="shared" si="42"/>
        <v>1676</v>
      </c>
      <c r="C917" s="316" t="s">
        <v>2067</v>
      </c>
      <c r="D917" s="316" t="str">
        <f t="shared" si="43"/>
        <v>2622</v>
      </c>
      <c r="E917" s="316" t="s">
        <v>960</v>
      </c>
      <c r="F917" s="316" t="s">
        <v>6653</v>
      </c>
      <c r="G917" s="333" t="s">
        <v>2067</v>
      </c>
      <c r="H917" s="333" t="s">
        <v>7819</v>
      </c>
      <c r="I917" s="316" t="str">
        <f t="shared" si="44"/>
        <v>INSERT INTO UPK_TEST.upk_k60.k60_press_buno_link (buno_id, k60_buno_id, created_date, created_tantou_id) VALUES (2622, 1676, GETDATE(), 999);</v>
      </c>
    </row>
    <row r="918" spans="1:9">
      <c r="A918" s="316" t="s">
        <v>3101</v>
      </c>
      <c r="B918" s="328" t="str">
        <f t="shared" si="42"/>
        <v>1677</v>
      </c>
      <c r="C918" s="316" t="s">
        <v>2064</v>
      </c>
      <c r="D918" s="316" t="str">
        <f t="shared" si="43"/>
        <v>2623</v>
      </c>
      <c r="E918" s="316" t="s">
        <v>5689</v>
      </c>
      <c r="F918" s="316" t="s">
        <v>6654</v>
      </c>
      <c r="G918" s="333" t="s">
        <v>2064</v>
      </c>
      <c r="H918" s="333" t="s">
        <v>7820</v>
      </c>
      <c r="I918" s="316" t="str">
        <f t="shared" si="44"/>
        <v>INSERT INTO UPK_TEST.upk_k60.k60_press_buno_link (buno_id, k60_buno_id, created_date, created_tantou_id) VALUES (2623, 1677, GETDATE(), 999);</v>
      </c>
    </row>
    <row r="919" spans="1:9">
      <c r="A919" s="316" t="s">
        <v>3101</v>
      </c>
      <c r="B919" s="328" t="str">
        <f t="shared" si="42"/>
        <v>1677</v>
      </c>
      <c r="C919" s="316" t="s">
        <v>2068</v>
      </c>
      <c r="D919" s="316" t="str">
        <f t="shared" si="43"/>
        <v>2624</v>
      </c>
      <c r="E919" s="316" t="s">
        <v>961</v>
      </c>
      <c r="F919" s="316" t="s">
        <v>6655</v>
      </c>
      <c r="G919" s="333" t="s">
        <v>2068</v>
      </c>
      <c r="H919" s="333" t="s">
        <v>7821</v>
      </c>
      <c r="I919" s="316" t="str">
        <f t="shared" si="44"/>
        <v>INSERT INTO UPK_TEST.upk_k60.k60_press_buno_link (buno_id, k60_buno_id, created_date, created_tantou_id) VALUES (2624, 1677, GETDATE(), 999);</v>
      </c>
    </row>
    <row r="920" spans="1:9">
      <c r="A920" s="316" t="s">
        <v>741</v>
      </c>
      <c r="B920" s="328" t="str">
        <f t="shared" si="42"/>
        <v>1896</v>
      </c>
      <c r="C920" s="316" t="s">
        <v>2071</v>
      </c>
      <c r="D920" s="316" t="str">
        <f t="shared" si="43"/>
        <v>2625</v>
      </c>
      <c r="E920" s="316" t="s">
        <v>962</v>
      </c>
      <c r="F920" s="316" t="s">
        <v>6656</v>
      </c>
      <c r="G920" s="333" t="s">
        <v>2071</v>
      </c>
      <c r="H920" s="333" t="s">
        <v>7822</v>
      </c>
      <c r="I920" s="316" t="str">
        <f t="shared" si="44"/>
        <v>INSERT INTO UPK_TEST.upk_k60.k60_press_buno_link (buno_id, k60_buno_id, created_date, created_tantou_id) VALUES (2625, 1896, GETDATE(), 999);</v>
      </c>
    </row>
    <row r="921" spans="1:9">
      <c r="A921" s="316" t="s">
        <v>742</v>
      </c>
      <c r="B921" s="328" t="str">
        <f t="shared" si="42"/>
        <v>1897</v>
      </c>
      <c r="C921" s="316" t="s">
        <v>2073</v>
      </c>
      <c r="D921" s="316" t="str">
        <f t="shared" si="43"/>
        <v>2626</v>
      </c>
      <c r="E921" s="316" t="s">
        <v>963</v>
      </c>
      <c r="F921" s="316" t="s">
        <v>6657</v>
      </c>
      <c r="G921" s="333" t="s">
        <v>2073</v>
      </c>
      <c r="H921" s="333" t="s">
        <v>7823</v>
      </c>
      <c r="I921" s="316" t="str">
        <f t="shared" si="44"/>
        <v>INSERT INTO UPK_TEST.upk_k60.k60_press_buno_link (buno_id, k60_buno_id, created_date, created_tantou_id) VALUES (2626, 1897, GETDATE(), 999);</v>
      </c>
    </row>
    <row r="922" spans="1:9">
      <c r="A922" s="316" t="s">
        <v>3434</v>
      </c>
      <c r="B922" s="328" t="str">
        <f t="shared" si="42"/>
        <v>1987</v>
      </c>
      <c r="C922" s="316" t="s">
        <v>2070</v>
      </c>
      <c r="D922" s="316" t="str">
        <f t="shared" si="43"/>
        <v>2627</v>
      </c>
      <c r="E922" s="316" t="s">
        <v>964</v>
      </c>
      <c r="F922" s="316" t="s">
        <v>6658</v>
      </c>
      <c r="G922" s="333" t="s">
        <v>2070</v>
      </c>
      <c r="H922" s="333" t="s">
        <v>7824</v>
      </c>
      <c r="I922" s="316" t="str">
        <f t="shared" si="44"/>
        <v>INSERT INTO UPK_TEST.upk_k60.k60_press_buno_link (buno_id, k60_buno_id, created_date, created_tantou_id) VALUES (2627, 1987, GETDATE(), 999);</v>
      </c>
    </row>
    <row r="923" spans="1:9">
      <c r="A923" s="316" t="s">
        <v>3434</v>
      </c>
      <c r="B923" s="328" t="str">
        <f t="shared" si="42"/>
        <v>1987</v>
      </c>
      <c r="C923" s="316" t="s">
        <v>2075</v>
      </c>
      <c r="D923" s="316" t="str">
        <f t="shared" si="43"/>
        <v>2628</v>
      </c>
      <c r="E923" s="316" t="s">
        <v>965</v>
      </c>
      <c r="F923" s="316" t="s">
        <v>6659</v>
      </c>
      <c r="G923" s="333" t="s">
        <v>2075</v>
      </c>
      <c r="H923" s="333" t="s">
        <v>7825</v>
      </c>
      <c r="I923" s="316" t="str">
        <f t="shared" si="44"/>
        <v>INSERT INTO UPK_TEST.upk_k60.k60_press_buno_link (buno_id, k60_buno_id, created_date, created_tantou_id) VALUES (2628, 1987, GETDATE(), 999);</v>
      </c>
    </row>
    <row r="924" spans="1:9">
      <c r="A924" s="316" t="s">
        <v>3013</v>
      </c>
      <c r="B924" s="328" t="str">
        <f t="shared" si="42"/>
        <v>1601</v>
      </c>
      <c r="C924" s="316" t="s">
        <v>7351</v>
      </c>
      <c r="D924" s="316" t="str">
        <f t="shared" si="43"/>
        <v>2629</v>
      </c>
      <c r="E924" s="316" t="s">
        <v>966</v>
      </c>
      <c r="F924" s="316" t="s">
        <v>6660</v>
      </c>
      <c r="G924" s="333" t="s">
        <v>7351</v>
      </c>
      <c r="H924" s="333" t="s">
        <v>7826</v>
      </c>
      <c r="I924" s="316" t="str">
        <f t="shared" si="44"/>
        <v>INSERT INTO UPK_TEST.upk_k60.k60_press_buno_link (buno_id, k60_buno_id, created_date, created_tantou_id) VALUES (2629, 1601, GETDATE(), 999);</v>
      </c>
    </row>
    <row r="925" spans="1:9">
      <c r="A925" s="316" t="s">
        <v>3013</v>
      </c>
      <c r="B925" s="328" t="str">
        <f t="shared" si="42"/>
        <v>1601</v>
      </c>
      <c r="C925" s="316" t="s">
        <v>7352</v>
      </c>
      <c r="D925" s="316" t="str">
        <f t="shared" si="43"/>
        <v>2630</v>
      </c>
      <c r="E925" s="316" t="s">
        <v>967</v>
      </c>
      <c r="F925" s="316" t="s">
        <v>6661</v>
      </c>
      <c r="G925" s="333" t="s">
        <v>7352</v>
      </c>
      <c r="H925" s="333" t="s">
        <v>7827</v>
      </c>
      <c r="I925" s="316" t="str">
        <f t="shared" si="44"/>
        <v>INSERT INTO UPK_TEST.upk_k60.k60_press_buno_link (buno_id, k60_buno_id, created_date, created_tantou_id) VALUES (2630, 1601, GETDATE(), 999);</v>
      </c>
    </row>
    <row r="926" spans="1:9">
      <c r="A926" s="316" t="s">
        <v>810</v>
      </c>
      <c r="B926" s="328" t="str">
        <f t="shared" si="42"/>
        <v>2006</v>
      </c>
      <c r="C926" s="316" t="s">
        <v>2078</v>
      </c>
      <c r="D926" s="316" t="str">
        <f t="shared" si="43"/>
        <v>2631</v>
      </c>
      <c r="E926" s="316" t="s">
        <v>968</v>
      </c>
      <c r="F926" s="316" t="s">
        <v>6662</v>
      </c>
      <c r="G926" s="333" t="s">
        <v>2078</v>
      </c>
      <c r="H926" s="333" t="s">
        <v>7828</v>
      </c>
      <c r="I926" s="316" t="str">
        <f t="shared" si="44"/>
        <v>INSERT INTO UPK_TEST.upk_k60.k60_press_buno_link (buno_id, k60_buno_id, created_date, created_tantou_id) VALUES (2631, 2006, GETDATE(), 999);</v>
      </c>
    </row>
    <row r="927" spans="1:9">
      <c r="A927" s="316" t="s">
        <v>602</v>
      </c>
      <c r="B927" s="328" t="str">
        <f t="shared" si="42"/>
        <v>1696</v>
      </c>
      <c r="C927" s="316" t="s">
        <v>2082</v>
      </c>
      <c r="D927" s="316" t="str">
        <f t="shared" si="43"/>
        <v>2632</v>
      </c>
      <c r="E927" s="316" t="s">
        <v>969</v>
      </c>
      <c r="F927" s="316" t="s">
        <v>6663</v>
      </c>
      <c r="G927" s="333" t="s">
        <v>2082</v>
      </c>
      <c r="H927" s="333" t="s">
        <v>7829</v>
      </c>
      <c r="I927" s="316" t="str">
        <f t="shared" si="44"/>
        <v>INSERT INTO UPK_TEST.upk_k60.k60_press_buno_link (buno_id, k60_buno_id, created_date, created_tantou_id) VALUES (2632, 1696, GETDATE(), 999);</v>
      </c>
    </row>
    <row r="928" spans="1:9">
      <c r="A928" s="316" t="s">
        <v>5670</v>
      </c>
      <c r="B928" s="328" t="str">
        <f t="shared" si="42"/>
        <v>2108</v>
      </c>
      <c r="C928" s="316" t="s">
        <v>2085</v>
      </c>
      <c r="D928" s="316" t="str">
        <f t="shared" si="43"/>
        <v>2633</v>
      </c>
      <c r="E928" s="316" t="s">
        <v>5690</v>
      </c>
      <c r="F928" s="316" t="s">
        <v>6664</v>
      </c>
      <c r="G928" s="333" t="s">
        <v>2085</v>
      </c>
      <c r="H928" s="333" t="s">
        <v>7830</v>
      </c>
      <c r="I928" s="316" t="str">
        <f t="shared" si="44"/>
        <v>INSERT INTO UPK_TEST.upk_k60.k60_press_buno_link (buno_id, k60_buno_id, created_date, created_tantou_id) VALUES (2633, 2108, GETDATE(), 999);</v>
      </c>
    </row>
    <row r="929" spans="1:9">
      <c r="A929" s="316" t="s">
        <v>5670</v>
      </c>
      <c r="B929" s="328" t="str">
        <f t="shared" si="42"/>
        <v>2108</v>
      </c>
      <c r="C929" s="316" t="s">
        <v>2086</v>
      </c>
      <c r="D929" s="316" t="str">
        <f t="shared" si="43"/>
        <v>2634</v>
      </c>
      <c r="E929" s="316" t="s">
        <v>970</v>
      </c>
      <c r="F929" s="316" t="s">
        <v>6665</v>
      </c>
      <c r="G929" s="333" t="s">
        <v>2086</v>
      </c>
      <c r="H929" s="333" t="s">
        <v>7831</v>
      </c>
      <c r="I929" s="316" t="str">
        <f t="shared" si="44"/>
        <v>INSERT INTO UPK_TEST.upk_k60.k60_press_buno_link (buno_id, k60_buno_id, created_date, created_tantou_id) VALUES (2634, 2108, GETDATE(), 999);</v>
      </c>
    </row>
    <row r="930" spans="1:9">
      <c r="A930" s="316" t="s">
        <v>5580</v>
      </c>
      <c r="B930" s="328" t="str">
        <f t="shared" si="42"/>
        <v>1487</v>
      </c>
      <c r="C930" s="316" t="s">
        <v>2087</v>
      </c>
      <c r="D930" s="316" t="str">
        <f t="shared" si="43"/>
        <v>2635</v>
      </c>
      <c r="E930" s="316" t="s">
        <v>971</v>
      </c>
      <c r="F930" s="316" t="s">
        <v>6666</v>
      </c>
      <c r="G930" s="333" t="s">
        <v>2087</v>
      </c>
      <c r="H930" s="333" t="s">
        <v>7832</v>
      </c>
      <c r="I930" s="316" t="str">
        <f t="shared" si="44"/>
        <v>INSERT INTO UPK_TEST.upk_k60.k60_press_buno_link (buno_id, k60_buno_id, created_date, created_tantou_id) VALUES (2635, 1487, GETDATE(), 999);</v>
      </c>
    </row>
    <row r="931" spans="1:9">
      <c r="A931" s="316" t="s">
        <v>5580</v>
      </c>
      <c r="B931" s="328" t="str">
        <f t="shared" si="42"/>
        <v>1487</v>
      </c>
      <c r="C931" s="316" t="s">
        <v>2090</v>
      </c>
      <c r="D931" s="316" t="str">
        <f t="shared" si="43"/>
        <v>2636</v>
      </c>
      <c r="E931" s="316" t="s">
        <v>5691</v>
      </c>
      <c r="F931" s="316" t="s">
        <v>6667</v>
      </c>
      <c r="G931" s="333" t="s">
        <v>2090</v>
      </c>
      <c r="H931" s="333" t="s">
        <v>7833</v>
      </c>
      <c r="I931" s="316" t="str">
        <f t="shared" si="44"/>
        <v>INSERT INTO UPK_TEST.upk_k60.k60_press_buno_link (buno_id, k60_buno_id, created_date, created_tantou_id) VALUES (2636, 1487, GETDATE(), 999);</v>
      </c>
    </row>
    <row r="932" spans="1:9">
      <c r="A932" s="316" t="s">
        <v>695</v>
      </c>
      <c r="B932" s="328" t="str">
        <f t="shared" si="42"/>
        <v>1842</v>
      </c>
      <c r="C932" s="316" t="s">
        <v>2089</v>
      </c>
      <c r="D932" s="316" t="str">
        <f t="shared" si="43"/>
        <v>2637</v>
      </c>
      <c r="E932" s="316" t="s">
        <v>972</v>
      </c>
      <c r="F932" s="316" t="s">
        <v>6668</v>
      </c>
      <c r="G932" s="333" t="s">
        <v>2089</v>
      </c>
      <c r="H932" s="333" t="s">
        <v>7834</v>
      </c>
      <c r="I932" s="316" t="str">
        <f t="shared" si="44"/>
        <v>INSERT INTO UPK_TEST.upk_k60.k60_press_buno_link (buno_id, k60_buno_id, created_date, created_tantou_id) VALUES (2637, 1842, GETDATE(), 999);</v>
      </c>
    </row>
    <row r="933" spans="1:9">
      <c r="A933" s="316" t="s">
        <v>1009</v>
      </c>
      <c r="B933" s="328" t="str">
        <f t="shared" si="42"/>
        <v>2260</v>
      </c>
      <c r="C933" s="316" t="s">
        <v>7353</v>
      </c>
      <c r="D933" s="316" t="str">
        <f t="shared" si="43"/>
        <v>2638</v>
      </c>
      <c r="E933" s="316" t="s">
        <v>973</v>
      </c>
      <c r="F933" s="316" t="s">
        <v>6669</v>
      </c>
      <c r="G933" s="333" t="s">
        <v>7353</v>
      </c>
      <c r="H933" s="333" t="s">
        <v>7835</v>
      </c>
      <c r="I933" s="316" t="str">
        <f t="shared" si="44"/>
        <v>INSERT INTO UPK_TEST.upk_k60.k60_press_buno_link (buno_id, k60_buno_id, created_date, created_tantou_id) VALUES (2638, 2260, GETDATE(), 999);</v>
      </c>
    </row>
    <row r="934" spans="1:9">
      <c r="A934" s="316" t="s">
        <v>1037</v>
      </c>
      <c r="B934" s="328" t="str">
        <f t="shared" si="42"/>
        <v>2295</v>
      </c>
      <c r="C934" s="316" t="s">
        <v>2091</v>
      </c>
      <c r="D934" s="316" t="str">
        <f t="shared" si="43"/>
        <v>2639</v>
      </c>
      <c r="E934" s="316" t="s">
        <v>5692</v>
      </c>
      <c r="F934" s="316" t="s">
        <v>6670</v>
      </c>
      <c r="G934" s="333" t="s">
        <v>2091</v>
      </c>
      <c r="H934" s="333" t="s">
        <v>7836</v>
      </c>
      <c r="I934" s="316" t="str">
        <f t="shared" si="44"/>
        <v>INSERT INTO UPK_TEST.upk_k60.k60_press_buno_link (buno_id, k60_buno_id, created_date, created_tantou_id) VALUES (2639, 2295, GETDATE(), 999);</v>
      </c>
    </row>
    <row r="935" spans="1:9">
      <c r="A935" s="316" t="s">
        <v>1125</v>
      </c>
      <c r="B935" s="328" t="str">
        <f t="shared" si="42"/>
        <v>2406</v>
      </c>
      <c r="C935" s="316" t="s">
        <v>2092</v>
      </c>
      <c r="D935" s="316" t="str">
        <f t="shared" si="43"/>
        <v>2640</v>
      </c>
      <c r="E935" s="316" t="s">
        <v>974</v>
      </c>
      <c r="F935" s="316" t="s">
        <v>6671</v>
      </c>
      <c r="G935" s="333" t="s">
        <v>2092</v>
      </c>
      <c r="H935" s="333" t="s">
        <v>7837</v>
      </c>
      <c r="I935" s="316" t="str">
        <f t="shared" si="44"/>
        <v>INSERT INTO UPK_TEST.upk_k60.k60_press_buno_link (buno_id, k60_buno_id, created_date, created_tantou_id) VALUES (2640, 2406, GETDATE(), 999);</v>
      </c>
    </row>
    <row r="936" spans="1:9">
      <c r="A936" s="316" t="s">
        <v>987</v>
      </c>
      <c r="B936" s="328" t="str">
        <f t="shared" si="42"/>
        <v>2237</v>
      </c>
      <c r="C936" s="316" t="s">
        <v>2093</v>
      </c>
      <c r="D936" s="316" t="str">
        <f t="shared" si="43"/>
        <v>2641</v>
      </c>
      <c r="E936" s="316" t="s">
        <v>975</v>
      </c>
      <c r="F936" s="316" t="s">
        <v>6672</v>
      </c>
      <c r="G936" s="333" t="s">
        <v>2093</v>
      </c>
      <c r="H936" s="333" t="s">
        <v>7838</v>
      </c>
      <c r="I936" s="316" t="str">
        <f t="shared" si="44"/>
        <v>INSERT INTO UPK_TEST.upk_k60.k60_press_buno_link (buno_id, k60_buno_id, created_date, created_tantou_id) VALUES (2641, 2237, GETDATE(), 999);</v>
      </c>
    </row>
    <row r="937" spans="1:9">
      <c r="A937" s="316" t="s">
        <v>737</v>
      </c>
      <c r="B937" s="328" t="str">
        <f t="shared" si="42"/>
        <v>1889</v>
      </c>
      <c r="C937" s="316" t="s">
        <v>2094</v>
      </c>
      <c r="D937" s="316" t="str">
        <f t="shared" si="43"/>
        <v>2642</v>
      </c>
      <c r="E937" s="316" t="s">
        <v>976</v>
      </c>
      <c r="F937" s="316" t="s">
        <v>6673</v>
      </c>
      <c r="G937" s="333" t="s">
        <v>2094</v>
      </c>
      <c r="H937" s="333" t="s">
        <v>7839</v>
      </c>
      <c r="I937" s="316" t="str">
        <f t="shared" si="44"/>
        <v>INSERT INTO UPK_TEST.upk_k60.k60_press_buno_link (buno_id, k60_buno_id, created_date, created_tantou_id) VALUES (2642, 1889, GETDATE(), 999);</v>
      </c>
    </row>
    <row r="938" spans="1:9">
      <c r="A938" s="316" t="s">
        <v>953</v>
      </c>
      <c r="B938" s="328" t="str">
        <f t="shared" si="42"/>
        <v>2195</v>
      </c>
      <c r="C938" s="316" t="s">
        <v>7354</v>
      </c>
      <c r="D938" s="316" t="str">
        <f t="shared" si="43"/>
        <v>2643</v>
      </c>
      <c r="E938" s="316" t="s">
        <v>977</v>
      </c>
      <c r="F938" s="316" t="s">
        <v>6674</v>
      </c>
      <c r="G938" s="333" t="s">
        <v>7354</v>
      </c>
      <c r="H938" s="333" t="s">
        <v>7840</v>
      </c>
      <c r="I938" s="316" t="str">
        <f t="shared" si="44"/>
        <v>INSERT INTO UPK_TEST.upk_k60.k60_press_buno_link (buno_id, k60_buno_id, created_date, created_tantou_id) VALUES (2643, 2195, GETDATE(), 999);</v>
      </c>
    </row>
    <row r="939" spans="1:9">
      <c r="A939" s="316" t="s">
        <v>954</v>
      </c>
      <c r="B939" s="328" t="str">
        <f t="shared" si="42"/>
        <v>2196</v>
      </c>
      <c r="C939" s="316" t="s">
        <v>7355</v>
      </c>
      <c r="D939" s="316" t="str">
        <f t="shared" si="43"/>
        <v>2644</v>
      </c>
      <c r="E939" s="316" t="s">
        <v>978</v>
      </c>
      <c r="F939" s="316" t="s">
        <v>6675</v>
      </c>
      <c r="G939" s="333" t="s">
        <v>7355</v>
      </c>
      <c r="H939" s="333" t="s">
        <v>7841</v>
      </c>
      <c r="I939" s="316" t="str">
        <f t="shared" si="44"/>
        <v>INSERT INTO UPK_TEST.upk_k60.k60_press_buno_link (buno_id, k60_buno_id, created_date, created_tantou_id) VALUES (2644, 2196, GETDATE(), 999);</v>
      </c>
    </row>
    <row r="940" spans="1:9">
      <c r="A940" s="316" t="s">
        <v>986</v>
      </c>
      <c r="B940" s="328" t="str">
        <f t="shared" si="42"/>
        <v>2236</v>
      </c>
      <c r="C940" s="316" t="s">
        <v>7356</v>
      </c>
      <c r="D940" s="316" t="str">
        <f t="shared" si="43"/>
        <v>2645</v>
      </c>
      <c r="E940" s="316" t="s">
        <v>979</v>
      </c>
      <c r="F940" s="316" t="s">
        <v>6676</v>
      </c>
      <c r="G940" s="333" t="s">
        <v>7356</v>
      </c>
      <c r="H940" s="333" t="s">
        <v>7842</v>
      </c>
      <c r="I940" s="316" t="str">
        <f t="shared" si="44"/>
        <v>INSERT INTO UPK_TEST.upk_k60.k60_press_buno_link (buno_id, k60_buno_id, created_date, created_tantou_id) VALUES (2645, 2236, GETDATE(), 999);</v>
      </c>
    </row>
    <row r="941" spans="1:9">
      <c r="A941" s="316" t="s">
        <v>988</v>
      </c>
      <c r="B941" s="328" t="str">
        <f t="shared" si="42"/>
        <v>2238</v>
      </c>
      <c r="C941" s="316" t="s">
        <v>2098</v>
      </c>
      <c r="D941" s="316" t="str">
        <f t="shared" si="43"/>
        <v>2646</v>
      </c>
      <c r="E941" s="316" t="s">
        <v>980</v>
      </c>
      <c r="F941" s="316" t="s">
        <v>6677</v>
      </c>
      <c r="G941" s="333" t="s">
        <v>2098</v>
      </c>
      <c r="H941" s="333" t="s">
        <v>7843</v>
      </c>
      <c r="I941" s="316" t="str">
        <f t="shared" si="44"/>
        <v>INSERT INTO UPK_TEST.upk_k60.k60_press_buno_link (buno_id, k60_buno_id, created_date, created_tantou_id) VALUES (2646, 2238, GETDATE(), 999);</v>
      </c>
    </row>
    <row r="942" spans="1:9">
      <c r="A942" s="316" t="s">
        <v>1124</v>
      </c>
      <c r="B942" s="328" t="str">
        <f t="shared" si="42"/>
        <v>2405</v>
      </c>
      <c r="C942" s="316" t="s">
        <v>7357</v>
      </c>
      <c r="D942" s="316" t="str">
        <f t="shared" si="43"/>
        <v>2647</v>
      </c>
      <c r="E942" s="316" t="s">
        <v>5693</v>
      </c>
      <c r="F942" s="316" t="s">
        <v>6678</v>
      </c>
      <c r="G942" s="333" t="s">
        <v>7357</v>
      </c>
      <c r="H942" s="333" t="s">
        <v>7844</v>
      </c>
      <c r="I942" s="316" t="str">
        <f t="shared" si="44"/>
        <v>INSERT INTO UPK_TEST.upk_k60.k60_press_buno_link (buno_id, k60_buno_id, created_date, created_tantou_id) VALUES (2647, 2405, GETDATE(), 999);</v>
      </c>
    </row>
    <row r="943" spans="1:9">
      <c r="A943" s="316" t="s">
        <v>1010</v>
      </c>
      <c r="B943" s="328" t="str">
        <f t="shared" si="42"/>
        <v>2261</v>
      </c>
      <c r="C943" s="316" t="s">
        <v>7358</v>
      </c>
      <c r="D943" s="316" t="str">
        <f t="shared" si="43"/>
        <v>2648</v>
      </c>
      <c r="E943" s="316" t="s">
        <v>5694</v>
      </c>
      <c r="F943" s="316" t="s">
        <v>6679</v>
      </c>
      <c r="G943" s="333" t="s">
        <v>7358</v>
      </c>
      <c r="H943" s="333" t="s">
        <v>7845</v>
      </c>
      <c r="I943" s="316" t="str">
        <f t="shared" si="44"/>
        <v>INSERT INTO UPK_TEST.upk_k60.k60_press_buno_link (buno_id, k60_buno_id, created_date, created_tantou_id) VALUES (2648, 2261, GETDATE(), 999);</v>
      </c>
    </row>
    <row r="944" spans="1:9">
      <c r="A944" s="316" t="s">
        <v>1038</v>
      </c>
      <c r="B944" s="328" t="str">
        <f t="shared" si="42"/>
        <v>2296</v>
      </c>
      <c r="C944" s="316" t="s">
        <v>2099</v>
      </c>
      <c r="D944" s="316" t="str">
        <f t="shared" si="43"/>
        <v>2649</v>
      </c>
      <c r="E944" s="316" t="s">
        <v>981</v>
      </c>
      <c r="F944" s="316" t="s">
        <v>6680</v>
      </c>
      <c r="G944" s="333" t="s">
        <v>2099</v>
      </c>
      <c r="H944" s="333" t="s">
        <v>7846</v>
      </c>
      <c r="I944" s="316" t="str">
        <f t="shared" si="44"/>
        <v>INSERT INTO UPK_TEST.upk_k60.k60_press_buno_link (buno_id, k60_buno_id, created_date, created_tantou_id) VALUES (2649, 2296, GETDATE(), 999);</v>
      </c>
    </row>
    <row r="945" spans="1:9">
      <c r="A945" s="316" t="s">
        <v>1127</v>
      </c>
      <c r="B945" s="328" t="str">
        <f t="shared" si="42"/>
        <v>2408</v>
      </c>
      <c r="C945" s="316" t="s">
        <v>2100</v>
      </c>
      <c r="D945" s="316" t="str">
        <f t="shared" si="43"/>
        <v>2650</v>
      </c>
      <c r="E945" s="316" t="s">
        <v>982</v>
      </c>
      <c r="F945" s="316" t="s">
        <v>6681</v>
      </c>
      <c r="G945" s="333" t="s">
        <v>2100</v>
      </c>
      <c r="H945" s="333" t="s">
        <v>7847</v>
      </c>
      <c r="I945" s="316" t="str">
        <f t="shared" si="44"/>
        <v>INSERT INTO UPK_TEST.upk_k60.k60_press_buno_link (buno_id, k60_buno_id, created_date, created_tantou_id) VALUES (2650, 2408, GETDATE(), 999);</v>
      </c>
    </row>
    <row r="946" spans="1:9">
      <c r="A946" s="316" t="s">
        <v>990</v>
      </c>
      <c r="B946" s="328" t="str">
        <f t="shared" si="42"/>
        <v>2240</v>
      </c>
      <c r="C946" s="316" t="s">
        <v>2101</v>
      </c>
      <c r="D946" s="316" t="str">
        <f t="shared" si="43"/>
        <v>2651</v>
      </c>
      <c r="E946" s="316" t="s">
        <v>983</v>
      </c>
      <c r="F946" s="316" t="s">
        <v>6682</v>
      </c>
      <c r="G946" s="333" t="s">
        <v>2101</v>
      </c>
      <c r="H946" s="333" t="s">
        <v>7848</v>
      </c>
      <c r="I946" s="316" t="str">
        <f t="shared" si="44"/>
        <v>INSERT INTO UPK_TEST.upk_k60.k60_press_buno_link (buno_id, k60_buno_id, created_date, created_tantou_id) VALUES (2651, 2240, GETDATE(), 999);</v>
      </c>
    </row>
    <row r="947" spans="1:9">
      <c r="A947" s="316" t="s">
        <v>738</v>
      </c>
      <c r="B947" s="328" t="str">
        <f t="shared" si="42"/>
        <v>1890</v>
      </c>
      <c r="C947" s="316" t="s">
        <v>2102</v>
      </c>
      <c r="D947" s="316" t="str">
        <f t="shared" si="43"/>
        <v>2652</v>
      </c>
      <c r="E947" s="316" t="s">
        <v>984</v>
      </c>
      <c r="F947" s="316" t="s">
        <v>6683</v>
      </c>
      <c r="G947" s="333" t="s">
        <v>2102</v>
      </c>
      <c r="H947" s="333" t="s">
        <v>7849</v>
      </c>
      <c r="I947" s="316" t="str">
        <f t="shared" si="44"/>
        <v>INSERT INTO UPK_TEST.upk_k60.k60_press_buno_link (buno_id, k60_buno_id, created_date, created_tantou_id) VALUES (2652, 1890, GETDATE(), 999);</v>
      </c>
    </row>
    <row r="948" spans="1:9">
      <c r="A948" s="316" t="s">
        <v>974</v>
      </c>
      <c r="B948" s="328" t="str">
        <f t="shared" si="42"/>
        <v>2222</v>
      </c>
      <c r="C948" s="316" t="s">
        <v>7359</v>
      </c>
      <c r="D948" s="316" t="str">
        <f t="shared" si="43"/>
        <v>2653</v>
      </c>
      <c r="E948" s="316" t="s">
        <v>985</v>
      </c>
      <c r="F948" s="316" t="s">
        <v>6684</v>
      </c>
      <c r="G948" s="333" t="s">
        <v>7359</v>
      </c>
      <c r="H948" s="333" t="s">
        <v>7850</v>
      </c>
      <c r="I948" s="316" t="str">
        <f t="shared" si="44"/>
        <v>INSERT INTO UPK_TEST.upk_k60.k60_press_buno_link (buno_id, k60_buno_id, created_date, created_tantou_id) VALUES (2653, 2222, GETDATE(), 999);</v>
      </c>
    </row>
    <row r="949" spans="1:9">
      <c r="A949" s="316" t="s">
        <v>969</v>
      </c>
      <c r="B949" s="328" t="str">
        <f t="shared" si="42"/>
        <v>2214</v>
      </c>
      <c r="C949" s="316" t="s">
        <v>7360</v>
      </c>
      <c r="D949" s="316" t="str">
        <f t="shared" si="43"/>
        <v>2654</v>
      </c>
      <c r="E949" s="316" t="s">
        <v>986</v>
      </c>
      <c r="F949" s="316" t="s">
        <v>6685</v>
      </c>
      <c r="G949" s="333" t="s">
        <v>7360</v>
      </c>
      <c r="H949" s="333" t="s">
        <v>7851</v>
      </c>
      <c r="I949" s="316" t="str">
        <f t="shared" si="44"/>
        <v>INSERT INTO UPK_TEST.upk_k60.k60_press_buno_link (buno_id, k60_buno_id, created_date, created_tantou_id) VALUES (2654, 2214, GETDATE(), 999);</v>
      </c>
    </row>
    <row r="950" spans="1:9">
      <c r="A950" s="316" t="s">
        <v>937</v>
      </c>
      <c r="B950" s="328" t="str">
        <f t="shared" si="42"/>
        <v>2177</v>
      </c>
      <c r="C950" s="316" t="s">
        <v>7361</v>
      </c>
      <c r="D950" s="316" t="str">
        <f t="shared" si="43"/>
        <v>2655</v>
      </c>
      <c r="E950" s="316" t="s">
        <v>987</v>
      </c>
      <c r="F950" s="316" t="s">
        <v>6686</v>
      </c>
      <c r="G950" s="333" t="s">
        <v>7361</v>
      </c>
      <c r="H950" s="333" t="s">
        <v>7852</v>
      </c>
      <c r="I950" s="316" t="str">
        <f t="shared" si="44"/>
        <v>INSERT INTO UPK_TEST.upk_k60.k60_press_buno_link (buno_id, k60_buno_id, created_date, created_tantou_id) VALUES (2655, 2177, GETDATE(), 999);</v>
      </c>
    </row>
    <row r="951" spans="1:9">
      <c r="A951" s="316" t="s">
        <v>955</v>
      </c>
      <c r="B951" s="328" t="str">
        <f t="shared" si="42"/>
        <v>2197</v>
      </c>
      <c r="C951" s="316" t="s">
        <v>7362</v>
      </c>
      <c r="D951" s="316" t="str">
        <f t="shared" si="43"/>
        <v>2656</v>
      </c>
      <c r="E951" s="316" t="s">
        <v>988</v>
      </c>
      <c r="F951" s="316" t="s">
        <v>6687</v>
      </c>
      <c r="G951" s="333" t="s">
        <v>7362</v>
      </c>
      <c r="H951" s="333" t="s">
        <v>7853</v>
      </c>
      <c r="I951" s="316" t="str">
        <f t="shared" si="44"/>
        <v>INSERT INTO UPK_TEST.upk_k60.k60_press_buno_link (buno_id, k60_buno_id, created_date, created_tantou_id) VALUES (2656, 2197, GETDATE(), 999);</v>
      </c>
    </row>
    <row r="952" spans="1:9">
      <c r="A952" s="316" t="s">
        <v>956</v>
      </c>
      <c r="B952" s="328" t="str">
        <f t="shared" si="42"/>
        <v>2198</v>
      </c>
      <c r="C952" s="316" t="s">
        <v>7363</v>
      </c>
      <c r="D952" s="316" t="str">
        <f t="shared" si="43"/>
        <v>2657</v>
      </c>
      <c r="E952" s="316" t="s">
        <v>989</v>
      </c>
      <c r="F952" s="316" t="s">
        <v>6688</v>
      </c>
      <c r="G952" s="333" t="s">
        <v>7363</v>
      </c>
      <c r="H952" s="333" t="s">
        <v>7854</v>
      </c>
      <c r="I952" s="316" t="str">
        <f t="shared" si="44"/>
        <v>INSERT INTO UPK_TEST.upk_k60.k60_press_buno_link (buno_id, k60_buno_id, created_date, created_tantou_id) VALUES (2657, 2198, GETDATE(), 999);</v>
      </c>
    </row>
    <row r="953" spans="1:9">
      <c r="A953" s="316" t="s">
        <v>989</v>
      </c>
      <c r="B953" s="328" t="str">
        <f t="shared" si="42"/>
        <v>2239</v>
      </c>
      <c r="C953" s="316" t="s">
        <v>7364</v>
      </c>
      <c r="D953" s="316" t="str">
        <f t="shared" si="43"/>
        <v>2658</v>
      </c>
      <c r="E953" s="316" t="s">
        <v>990</v>
      </c>
      <c r="F953" s="316" t="s">
        <v>6689</v>
      </c>
      <c r="G953" s="333" t="s">
        <v>7364</v>
      </c>
      <c r="H953" s="333" t="s">
        <v>7855</v>
      </c>
      <c r="I953" s="316" t="str">
        <f t="shared" si="44"/>
        <v>INSERT INTO UPK_TEST.upk_k60.k60_press_buno_link (buno_id, k60_buno_id, created_date, created_tantou_id) VALUES (2658, 2239, GETDATE(), 999);</v>
      </c>
    </row>
    <row r="954" spans="1:9">
      <c r="A954" s="316" t="s">
        <v>991</v>
      </c>
      <c r="B954" s="328" t="str">
        <f t="shared" si="42"/>
        <v>2241</v>
      </c>
      <c r="C954" s="316" t="s">
        <v>2106</v>
      </c>
      <c r="D954" s="316" t="str">
        <f t="shared" si="43"/>
        <v>2659</v>
      </c>
      <c r="E954" s="316" t="s">
        <v>991</v>
      </c>
      <c r="F954" s="316" t="s">
        <v>6690</v>
      </c>
      <c r="G954" s="333" t="s">
        <v>2106</v>
      </c>
      <c r="H954" s="333" t="s">
        <v>7856</v>
      </c>
      <c r="I954" s="316" t="str">
        <f t="shared" si="44"/>
        <v>INSERT INTO UPK_TEST.upk_k60.k60_press_buno_link (buno_id, k60_buno_id, created_date, created_tantou_id) VALUES (2659, 2241, GETDATE(), 999);</v>
      </c>
    </row>
    <row r="955" spans="1:9">
      <c r="A955" s="316" t="s">
        <v>1126</v>
      </c>
      <c r="B955" s="328" t="str">
        <f t="shared" si="42"/>
        <v>2407</v>
      </c>
      <c r="C955" s="316" t="s">
        <v>7365</v>
      </c>
      <c r="D955" s="316" t="str">
        <f t="shared" si="43"/>
        <v>2660</v>
      </c>
      <c r="E955" s="316" t="s">
        <v>992</v>
      </c>
      <c r="F955" s="316" t="s">
        <v>6691</v>
      </c>
      <c r="G955" s="333" t="s">
        <v>7365</v>
      </c>
      <c r="H955" s="333" t="s">
        <v>7857</v>
      </c>
      <c r="I955" s="316" t="str">
        <f t="shared" si="44"/>
        <v>INSERT INTO UPK_TEST.upk_k60.k60_press_buno_link (buno_id, k60_buno_id, created_date, created_tantou_id) VALUES (2660, 2407, GETDATE(), 999);</v>
      </c>
    </row>
    <row r="956" spans="1:9">
      <c r="A956" s="316" t="s">
        <v>5735</v>
      </c>
      <c r="B956" s="328" t="str">
        <f t="shared" si="42"/>
        <v>2435</v>
      </c>
      <c r="C956" s="316" t="s">
        <v>2109</v>
      </c>
      <c r="D956" s="316" t="str">
        <f t="shared" si="43"/>
        <v>2661</v>
      </c>
      <c r="E956" s="316" t="s">
        <v>993</v>
      </c>
      <c r="F956" s="316" t="s">
        <v>6692</v>
      </c>
      <c r="G956" s="333" t="s">
        <v>2109</v>
      </c>
      <c r="H956" s="333" t="s">
        <v>7858</v>
      </c>
      <c r="I956" s="316" t="str">
        <f t="shared" si="44"/>
        <v>INSERT INTO UPK_TEST.upk_k60.k60_press_buno_link (buno_id, k60_buno_id, created_date, created_tantou_id) VALUES (2661, 2435, GETDATE(), 999);</v>
      </c>
    </row>
    <row r="957" spans="1:9">
      <c r="A957" s="316" t="s">
        <v>5735</v>
      </c>
      <c r="B957" s="328" t="str">
        <f t="shared" si="42"/>
        <v>2435</v>
      </c>
      <c r="C957" s="316" t="s">
        <v>2110</v>
      </c>
      <c r="D957" s="316" t="str">
        <f t="shared" si="43"/>
        <v>2662</v>
      </c>
      <c r="E957" s="316" t="s">
        <v>994</v>
      </c>
      <c r="F957" s="316" t="s">
        <v>6693</v>
      </c>
      <c r="G957" s="333" t="s">
        <v>2110</v>
      </c>
      <c r="H957" s="333" t="s">
        <v>7859</v>
      </c>
      <c r="I957" s="316" t="str">
        <f t="shared" si="44"/>
        <v>INSERT INTO UPK_TEST.upk_k60.k60_press_buno_link (buno_id, k60_buno_id, created_date, created_tantou_id) VALUES (2662, 2435, GETDATE(), 999);</v>
      </c>
    </row>
    <row r="958" spans="1:9">
      <c r="A958" s="316" t="s">
        <v>5703</v>
      </c>
      <c r="B958" s="328" t="str">
        <f t="shared" si="42"/>
        <v>2297</v>
      </c>
      <c r="C958" s="316" t="s">
        <v>2111</v>
      </c>
      <c r="D958" s="316" t="str">
        <f t="shared" si="43"/>
        <v>2663</v>
      </c>
      <c r="E958" s="316" t="s">
        <v>995</v>
      </c>
      <c r="F958" s="316" t="s">
        <v>6694</v>
      </c>
      <c r="G958" s="333" t="s">
        <v>2111</v>
      </c>
      <c r="H958" s="333" t="s">
        <v>7860</v>
      </c>
      <c r="I958" s="316" t="str">
        <f t="shared" si="44"/>
        <v>INSERT INTO UPK_TEST.upk_k60.k60_press_buno_link (buno_id, k60_buno_id, created_date, created_tantou_id) VALUES (2663, 2297, GETDATE(), 999);</v>
      </c>
    </row>
    <row r="959" spans="1:9">
      <c r="A959" s="316" t="s">
        <v>5703</v>
      </c>
      <c r="B959" s="328" t="str">
        <f t="shared" si="42"/>
        <v>2297</v>
      </c>
      <c r="C959" s="316" t="s">
        <v>2119</v>
      </c>
      <c r="D959" s="316" t="str">
        <f t="shared" si="43"/>
        <v>2664</v>
      </c>
      <c r="E959" s="316" t="s">
        <v>996</v>
      </c>
      <c r="F959" s="316" t="s">
        <v>6695</v>
      </c>
      <c r="G959" s="333" t="s">
        <v>2119</v>
      </c>
      <c r="H959" s="333" t="s">
        <v>7861</v>
      </c>
      <c r="I959" s="316" t="str">
        <f t="shared" si="44"/>
        <v>INSERT INTO UPK_TEST.upk_k60.k60_press_buno_link (buno_id, k60_buno_id, created_date, created_tantou_id) VALUES (2664, 2297, GETDATE(), 999);</v>
      </c>
    </row>
    <row r="960" spans="1:9">
      <c r="A960" s="316" t="s">
        <v>5700</v>
      </c>
      <c r="B960" s="328" t="str">
        <f t="shared" si="42"/>
        <v>2285</v>
      </c>
      <c r="C960" s="316" t="s">
        <v>2112</v>
      </c>
      <c r="D960" s="316" t="str">
        <f t="shared" si="43"/>
        <v>2665</v>
      </c>
      <c r="E960" s="316" t="s">
        <v>997</v>
      </c>
      <c r="F960" s="316" t="s">
        <v>6696</v>
      </c>
      <c r="G960" s="333" t="s">
        <v>2112</v>
      </c>
      <c r="H960" s="333" t="s">
        <v>7862</v>
      </c>
      <c r="I960" s="316" t="str">
        <f t="shared" si="44"/>
        <v>INSERT INTO UPK_TEST.upk_k60.k60_press_buno_link (buno_id, k60_buno_id, created_date, created_tantou_id) VALUES (2665, 2285, GETDATE(), 999);</v>
      </c>
    </row>
    <row r="961" spans="1:9">
      <c r="A961" s="316" t="s">
        <v>5700</v>
      </c>
      <c r="B961" s="328" t="str">
        <f t="shared" si="42"/>
        <v>2285</v>
      </c>
      <c r="C961" s="316" t="s">
        <v>2120</v>
      </c>
      <c r="D961" s="316" t="str">
        <f t="shared" si="43"/>
        <v>2666</v>
      </c>
      <c r="E961" s="316" t="s">
        <v>998</v>
      </c>
      <c r="F961" s="316" t="s">
        <v>6697</v>
      </c>
      <c r="G961" s="333" t="s">
        <v>2120</v>
      </c>
      <c r="H961" s="333" t="s">
        <v>7863</v>
      </c>
      <c r="I961" s="316" t="str">
        <f t="shared" si="44"/>
        <v>INSERT INTO UPK_TEST.upk_k60.k60_press_buno_link (buno_id, k60_buno_id, created_date, created_tantou_id) VALUES (2666, 2285, GETDATE(), 999);</v>
      </c>
    </row>
    <row r="962" spans="1:9">
      <c r="A962" s="316" t="s">
        <v>3411</v>
      </c>
      <c r="B962" s="328" t="str">
        <f t="shared" si="42"/>
        <v>1964</v>
      </c>
      <c r="C962" s="316" t="s">
        <v>2113</v>
      </c>
      <c r="D962" s="316" t="str">
        <f t="shared" si="43"/>
        <v>2667</v>
      </c>
      <c r="E962" s="316" t="s">
        <v>999</v>
      </c>
      <c r="F962" s="316" t="s">
        <v>6698</v>
      </c>
      <c r="G962" s="333" t="s">
        <v>2113</v>
      </c>
      <c r="H962" s="333" t="s">
        <v>7864</v>
      </c>
      <c r="I962" s="316" t="str">
        <f t="shared" si="44"/>
        <v>INSERT INTO UPK_TEST.upk_k60.k60_press_buno_link (buno_id, k60_buno_id, created_date, created_tantou_id) VALUES (2667, 1964, GETDATE(), 999);</v>
      </c>
    </row>
    <row r="963" spans="1:9">
      <c r="A963" s="316" t="s">
        <v>3411</v>
      </c>
      <c r="B963" s="328" t="str">
        <f t="shared" si="42"/>
        <v>1964</v>
      </c>
      <c r="C963" s="316" t="s">
        <v>2121</v>
      </c>
      <c r="D963" s="316" t="str">
        <f t="shared" si="43"/>
        <v>2668</v>
      </c>
      <c r="E963" s="316" t="s">
        <v>1000</v>
      </c>
      <c r="F963" s="316" t="s">
        <v>6699</v>
      </c>
      <c r="G963" s="333" t="s">
        <v>2121</v>
      </c>
      <c r="H963" s="333" t="s">
        <v>7865</v>
      </c>
      <c r="I963" s="316" t="str">
        <f t="shared" si="44"/>
        <v>INSERT INTO UPK_TEST.upk_k60.k60_press_buno_link (buno_id, k60_buno_id, created_date, created_tantou_id) VALUES (2668, 1964, GETDATE(), 999);</v>
      </c>
    </row>
    <row r="964" spans="1:9">
      <c r="A964" s="316" t="s">
        <v>3412</v>
      </c>
      <c r="B964" s="328" t="str">
        <f t="shared" ref="B964:B1027" si="45">VLOOKUP($A964,$E$4:$F$2001,2,FALSE)</f>
        <v>1965</v>
      </c>
      <c r="C964" s="316" t="s">
        <v>2114</v>
      </c>
      <c r="D964" s="316" t="str">
        <f t="shared" ref="D964:D1027" si="46">VLOOKUP($C964,$G$4:$H$2001,2,FALSE)</f>
        <v>2669</v>
      </c>
      <c r="E964" s="316" t="s">
        <v>1001</v>
      </c>
      <c r="F964" s="316" t="s">
        <v>6700</v>
      </c>
      <c r="G964" s="333" t="s">
        <v>2114</v>
      </c>
      <c r="H964" s="333" t="s">
        <v>7866</v>
      </c>
      <c r="I964" s="316" t="str">
        <f t="shared" ref="I964:I1027" si="47">$S$1&amp;$D964&amp;", "&amp;$B964&amp;", GETDATE(), 999);"</f>
        <v>INSERT INTO UPK_TEST.upk_k60.k60_press_buno_link (buno_id, k60_buno_id, created_date, created_tantou_id) VALUES (2669, 1965, GETDATE(), 999);</v>
      </c>
    </row>
    <row r="965" spans="1:9">
      <c r="A965" s="316" t="s">
        <v>3412</v>
      </c>
      <c r="B965" s="328" t="str">
        <f t="shared" si="45"/>
        <v>1965</v>
      </c>
      <c r="C965" s="316" t="s">
        <v>2122</v>
      </c>
      <c r="D965" s="316" t="str">
        <f t="shared" si="46"/>
        <v>2670</v>
      </c>
      <c r="E965" s="316" t="s">
        <v>5695</v>
      </c>
      <c r="F965" s="316" t="s">
        <v>6701</v>
      </c>
      <c r="G965" s="333" t="s">
        <v>2122</v>
      </c>
      <c r="H965" s="333" t="s">
        <v>7867</v>
      </c>
      <c r="I965" s="316" t="str">
        <f t="shared" si="47"/>
        <v>INSERT INTO UPK_TEST.upk_k60.k60_press_buno_link (buno_id, k60_buno_id, created_date, created_tantou_id) VALUES (2670, 1965, GETDATE(), 999);</v>
      </c>
    </row>
    <row r="966" spans="1:9">
      <c r="A966" s="316" t="s">
        <v>5647</v>
      </c>
      <c r="B966" s="328" t="str">
        <f t="shared" si="45"/>
        <v>2046</v>
      </c>
      <c r="C966" s="316" t="s">
        <v>7366</v>
      </c>
      <c r="D966" s="316" t="str">
        <f t="shared" si="46"/>
        <v>2671</v>
      </c>
      <c r="E966" s="316" t="s">
        <v>1002</v>
      </c>
      <c r="F966" s="316" t="s">
        <v>6702</v>
      </c>
      <c r="G966" s="333" t="s">
        <v>7366</v>
      </c>
      <c r="H966" s="333" t="s">
        <v>7868</v>
      </c>
      <c r="I966" s="316" t="str">
        <f t="shared" si="47"/>
        <v>INSERT INTO UPK_TEST.upk_k60.k60_press_buno_link (buno_id, k60_buno_id, created_date, created_tantou_id) VALUES (2671, 2046, GETDATE(), 999);</v>
      </c>
    </row>
    <row r="967" spans="1:9">
      <c r="A967" s="316" t="s">
        <v>5647</v>
      </c>
      <c r="B967" s="328" t="str">
        <f t="shared" si="45"/>
        <v>2046</v>
      </c>
      <c r="C967" s="316" t="s">
        <v>7367</v>
      </c>
      <c r="D967" s="316" t="str">
        <f t="shared" si="46"/>
        <v>2672</v>
      </c>
      <c r="E967" s="316" t="s">
        <v>1003</v>
      </c>
      <c r="F967" s="316" t="s">
        <v>6703</v>
      </c>
      <c r="G967" s="333" t="s">
        <v>7367</v>
      </c>
      <c r="H967" s="333" t="s">
        <v>7869</v>
      </c>
      <c r="I967" s="316" t="str">
        <f t="shared" si="47"/>
        <v>INSERT INTO UPK_TEST.upk_k60.k60_press_buno_link (buno_id, k60_buno_id, created_date, created_tantou_id) VALUES (2672, 2046, GETDATE(), 999);</v>
      </c>
    </row>
    <row r="968" spans="1:9">
      <c r="A968" s="316" t="s">
        <v>5648</v>
      </c>
      <c r="B968" s="328" t="str">
        <f t="shared" si="45"/>
        <v>2047</v>
      </c>
      <c r="C968" s="324" t="s">
        <v>7368</v>
      </c>
      <c r="D968" s="316" t="str">
        <f t="shared" si="46"/>
        <v>2673</v>
      </c>
      <c r="E968" s="316" t="s">
        <v>1004</v>
      </c>
      <c r="F968" s="316" t="s">
        <v>6704</v>
      </c>
      <c r="G968" s="333" t="s">
        <v>7368</v>
      </c>
      <c r="H968" s="333" t="s">
        <v>7870</v>
      </c>
      <c r="I968" s="316" t="str">
        <f t="shared" si="47"/>
        <v>INSERT INTO UPK_TEST.upk_k60.k60_press_buno_link (buno_id, k60_buno_id, created_date, created_tantou_id) VALUES (2673, 2047, GETDATE(), 999);</v>
      </c>
    </row>
    <row r="969" spans="1:9">
      <c r="A969" s="316" t="s">
        <v>5648</v>
      </c>
      <c r="B969" s="328" t="str">
        <f t="shared" si="45"/>
        <v>2047</v>
      </c>
      <c r="C969" s="324" t="s">
        <v>7369</v>
      </c>
      <c r="D969" s="316" t="str">
        <f t="shared" si="46"/>
        <v>2674</v>
      </c>
      <c r="E969" s="316" t="s">
        <v>1005</v>
      </c>
      <c r="F969" s="316" t="s">
        <v>6705</v>
      </c>
      <c r="G969" s="333" t="s">
        <v>7369</v>
      </c>
      <c r="H969" s="333" t="s">
        <v>7871</v>
      </c>
      <c r="I969" s="316" t="str">
        <f t="shared" si="47"/>
        <v>INSERT INTO UPK_TEST.upk_k60.k60_press_buno_link (buno_id, k60_buno_id, created_date, created_tantou_id) VALUES (2674, 2047, GETDATE(), 999);</v>
      </c>
    </row>
    <row r="970" spans="1:9">
      <c r="A970" s="316" t="s">
        <v>5740</v>
      </c>
      <c r="B970" s="328" t="str">
        <f t="shared" si="45"/>
        <v>2454</v>
      </c>
      <c r="C970" s="316" t="s">
        <v>2115</v>
      </c>
      <c r="D970" s="316" t="str">
        <f t="shared" si="46"/>
        <v>2675</v>
      </c>
      <c r="E970" s="316" t="s">
        <v>1006</v>
      </c>
      <c r="F970" s="316" t="s">
        <v>6706</v>
      </c>
      <c r="G970" s="333" t="s">
        <v>2115</v>
      </c>
      <c r="H970" s="333" t="s">
        <v>7872</v>
      </c>
      <c r="I970" s="316" t="str">
        <f t="shared" si="47"/>
        <v>INSERT INTO UPK_TEST.upk_k60.k60_press_buno_link (buno_id, k60_buno_id, created_date, created_tantou_id) VALUES (2675, 2454, GETDATE(), 999);</v>
      </c>
    </row>
    <row r="971" spans="1:9">
      <c r="A971" s="316" t="s">
        <v>5740</v>
      </c>
      <c r="B971" s="328" t="str">
        <f t="shared" si="45"/>
        <v>2454</v>
      </c>
      <c r="C971" s="316" t="s">
        <v>2123</v>
      </c>
      <c r="D971" s="316" t="str">
        <f t="shared" si="46"/>
        <v>2676</v>
      </c>
      <c r="E971" s="316" t="s">
        <v>1007</v>
      </c>
      <c r="F971" s="316" t="s">
        <v>6707</v>
      </c>
      <c r="G971" s="333" t="s">
        <v>2123</v>
      </c>
      <c r="H971" s="333" t="s">
        <v>7873</v>
      </c>
      <c r="I971" s="316" t="str">
        <f t="shared" si="47"/>
        <v>INSERT INTO UPK_TEST.upk_k60.k60_press_buno_link (buno_id, k60_buno_id, created_date, created_tantou_id) VALUES (2676, 2454, GETDATE(), 999);</v>
      </c>
    </row>
    <row r="972" spans="1:9">
      <c r="A972" s="316" t="s">
        <v>3403</v>
      </c>
      <c r="B972" s="328" t="str">
        <f t="shared" si="45"/>
        <v>1957</v>
      </c>
      <c r="C972" s="316" t="s">
        <v>2116</v>
      </c>
      <c r="D972" s="316" t="str">
        <f t="shared" si="46"/>
        <v>2677</v>
      </c>
      <c r="E972" s="316" t="s">
        <v>1008</v>
      </c>
      <c r="F972" s="316" t="s">
        <v>6708</v>
      </c>
      <c r="G972" s="333" t="s">
        <v>2116</v>
      </c>
      <c r="H972" s="333" t="s">
        <v>7874</v>
      </c>
      <c r="I972" s="316" t="str">
        <f t="shared" si="47"/>
        <v>INSERT INTO UPK_TEST.upk_k60.k60_press_buno_link (buno_id, k60_buno_id, created_date, created_tantou_id) VALUES (2677, 1957, GETDATE(), 999);</v>
      </c>
    </row>
    <row r="973" spans="1:9">
      <c r="A973" s="316" t="s">
        <v>3403</v>
      </c>
      <c r="B973" s="328" t="str">
        <f t="shared" si="45"/>
        <v>1957</v>
      </c>
      <c r="C973" s="316" t="s">
        <v>2124</v>
      </c>
      <c r="D973" s="316" t="str">
        <f t="shared" si="46"/>
        <v>2678</v>
      </c>
      <c r="E973" s="316" t="s">
        <v>1009</v>
      </c>
      <c r="F973" s="316" t="s">
        <v>6709</v>
      </c>
      <c r="G973" s="333" t="s">
        <v>2124</v>
      </c>
      <c r="H973" s="333" t="s">
        <v>7875</v>
      </c>
      <c r="I973" s="316" t="str">
        <f t="shared" si="47"/>
        <v>INSERT INTO UPK_TEST.upk_k60.k60_press_buno_link (buno_id, k60_buno_id, created_date, created_tantou_id) VALUES (2678, 1957, GETDATE(), 999);</v>
      </c>
    </row>
    <row r="974" spans="1:9">
      <c r="A974" s="316" t="s">
        <v>5582</v>
      </c>
      <c r="B974" s="328" t="str">
        <f t="shared" si="45"/>
        <v>1489</v>
      </c>
      <c r="C974" s="316" t="s">
        <v>2117</v>
      </c>
      <c r="D974" s="316" t="str">
        <f t="shared" si="46"/>
        <v>2679</v>
      </c>
      <c r="E974" s="316" t="s">
        <v>1010</v>
      </c>
      <c r="F974" s="316" t="s">
        <v>6710</v>
      </c>
      <c r="G974" s="333" t="s">
        <v>2117</v>
      </c>
      <c r="H974" s="333" t="s">
        <v>7876</v>
      </c>
      <c r="I974" s="316" t="str">
        <f t="shared" si="47"/>
        <v>INSERT INTO UPK_TEST.upk_k60.k60_press_buno_link (buno_id, k60_buno_id, created_date, created_tantou_id) VALUES (2679, 1489, GETDATE(), 999);</v>
      </c>
    </row>
    <row r="975" spans="1:9">
      <c r="A975" s="316" t="s">
        <v>5582</v>
      </c>
      <c r="B975" s="328" t="str">
        <f t="shared" si="45"/>
        <v>1489</v>
      </c>
      <c r="C975" s="316" t="s">
        <v>2125</v>
      </c>
      <c r="D975" s="316" t="str">
        <f t="shared" si="46"/>
        <v>2680</v>
      </c>
      <c r="E975" s="316" t="s">
        <v>5696</v>
      </c>
      <c r="F975" s="316" t="s">
        <v>6711</v>
      </c>
      <c r="G975" s="333" t="s">
        <v>2125</v>
      </c>
      <c r="H975" s="333" t="s">
        <v>7877</v>
      </c>
      <c r="I975" s="316" t="str">
        <f t="shared" si="47"/>
        <v>INSERT INTO UPK_TEST.upk_k60.k60_press_buno_link (buno_id, k60_buno_id, created_date, created_tantou_id) VALUES (2680, 1489, GETDATE(), 999);</v>
      </c>
    </row>
    <row r="976" spans="1:9">
      <c r="A976" s="316" t="s">
        <v>2950</v>
      </c>
      <c r="B976" s="328" t="str">
        <f t="shared" si="45"/>
        <v>1550</v>
      </c>
      <c r="C976" s="316" t="s">
        <v>7370</v>
      </c>
      <c r="D976" s="316" t="str">
        <f t="shared" si="46"/>
        <v>2681</v>
      </c>
      <c r="E976" s="316" t="s">
        <v>5697</v>
      </c>
      <c r="F976" s="316" t="s">
        <v>6712</v>
      </c>
      <c r="G976" s="333" t="s">
        <v>7370</v>
      </c>
      <c r="H976" s="333" t="s">
        <v>7878</v>
      </c>
      <c r="I976" s="316" t="str">
        <f t="shared" si="47"/>
        <v>INSERT INTO UPK_TEST.upk_k60.k60_press_buno_link (buno_id, k60_buno_id, created_date, created_tantou_id) VALUES (2681, 1550, GETDATE(), 999);</v>
      </c>
    </row>
    <row r="977" spans="1:9">
      <c r="A977" s="316" t="s">
        <v>2950</v>
      </c>
      <c r="B977" s="328" t="str">
        <f t="shared" si="45"/>
        <v>1550</v>
      </c>
      <c r="C977" s="316" t="s">
        <v>7371</v>
      </c>
      <c r="D977" s="316" t="str">
        <f t="shared" si="46"/>
        <v>2682</v>
      </c>
      <c r="E977" s="316" t="s">
        <v>1011</v>
      </c>
      <c r="F977" s="316" t="s">
        <v>6713</v>
      </c>
      <c r="G977" s="333" t="s">
        <v>7371</v>
      </c>
      <c r="H977" s="333" t="s">
        <v>7879</v>
      </c>
      <c r="I977" s="316" t="str">
        <f t="shared" si="47"/>
        <v>INSERT INTO UPK_TEST.upk_k60.k60_press_buno_link (buno_id, k60_buno_id, created_date, created_tantou_id) VALUES (2682, 1550, GETDATE(), 999);</v>
      </c>
    </row>
    <row r="978" spans="1:9">
      <c r="A978" s="316" t="s">
        <v>5510</v>
      </c>
      <c r="B978" s="328" t="str">
        <f t="shared" si="45"/>
        <v>1319</v>
      </c>
      <c r="C978" s="316" t="s">
        <v>7372</v>
      </c>
      <c r="D978" s="316" t="str">
        <f t="shared" si="46"/>
        <v>2683</v>
      </c>
      <c r="E978" s="316" t="s">
        <v>1012</v>
      </c>
      <c r="F978" s="316" t="s">
        <v>6714</v>
      </c>
      <c r="G978" s="333" t="s">
        <v>7372</v>
      </c>
      <c r="H978" s="333" t="s">
        <v>7880</v>
      </c>
      <c r="I978" s="316" t="str">
        <f t="shared" si="47"/>
        <v>INSERT INTO UPK_TEST.upk_k60.k60_press_buno_link (buno_id, k60_buno_id, created_date, created_tantou_id) VALUES (2683, 1319, GETDATE(), 999);</v>
      </c>
    </row>
    <row r="979" spans="1:9">
      <c r="A979" s="316" t="s">
        <v>5510</v>
      </c>
      <c r="B979" s="328" t="str">
        <f t="shared" si="45"/>
        <v>1319</v>
      </c>
      <c r="C979" s="316" t="s">
        <v>7373</v>
      </c>
      <c r="D979" s="316" t="str">
        <f t="shared" si="46"/>
        <v>2684</v>
      </c>
      <c r="E979" s="316" t="s">
        <v>1013</v>
      </c>
      <c r="F979" s="316" t="s">
        <v>6715</v>
      </c>
      <c r="G979" s="333" t="s">
        <v>7373</v>
      </c>
      <c r="H979" s="333" t="s">
        <v>7881</v>
      </c>
      <c r="I979" s="316" t="str">
        <f t="shared" si="47"/>
        <v>INSERT INTO UPK_TEST.upk_k60.k60_press_buno_link (buno_id, k60_buno_id, created_date, created_tantou_id) VALUES (2684, 1319, GETDATE(), 999);</v>
      </c>
    </row>
    <row r="980" spans="1:9">
      <c r="A980" s="316" t="s">
        <v>5511</v>
      </c>
      <c r="B980" s="328" t="str">
        <f t="shared" si="45"/>
        <v>1320</v>
      </c>
      <c r="C980" s="316" t="s">
        <v>7374</v>
      </c>
      <c r="D980" s="316" t="str">
        <f t="shared" si="46"/>
        <v>2685</v>
      </c>
      <c r="E980" s="316" t="s">
        <v>1014</v>
      </c>
      <c r="F980" s="316" t="s">
        <v>6716</v>
      </c>
      <c r="G980" s="333" t="s">
        <v>7374</v>
      </c>
      <c r="H980" s="333" t="s">
        <v>7882</v>
      </c>
      <c r="I980" s="316" t="str">
        <f t="shared" si="47"/>
        <v>INSERT INTO UPK_TEST.upk_k60.k60_press_buno_link (buno_id, k60_buno_id, created_date, created_tantou_id) VALUES (2685, 1320, GETDATE(), 999);</v>
      </c>
    </row>
    <row r="981" spans="1:9">
      <c r="A981" s="316" t="s">
        <v>5511</v>
      </c>
      <c r="B981" s="328" t="str">
        <f t="shared" si="45"/>
        <v>1320</v>
      </c>
      <c r="C981" s="316" t="s">
        <v>7375</v>
      </c>
      <c r="D981" s="316" t="str">
        <f t="shared" si="46"/>
        <v>2686</v>
      </c>
      <c r="E981" s="316" t="s">
        <v>1015</v>
      </c>
      <c r="F981" s="316" t="s">
        <v>6717</v>
      </c>
      <c r="G981" s="333" t="s">
        <v>7375</v>
      </c>
      <c r="H981" s="333" t="s">
        <v>7883</v>
      </c>
      <c r="I981" s="316" t="str">
        <f t="shared" si="47"/>
        <v>INSERT INTO UPK_TEST.upk_k60.k60_press_buno_link (buno_id, k60_buno_id, created_date, created_tantou_id) VALUES (2686, 1320, GETDATE(), 999);</v>
      </c>
    </row>
    <row r="982" spans="1:9">
      <c r="A982" s="316" t="s">
        <v>5696</v>
      </c>
      <c r="B982" s="328" t="str">
        <f t="shared" si="45"/>
        <v>2262</v>
      </c>
      <c r="C982" s="316" t="s">
        <v>7376</v>
      </c>
      <c r="D982" s="316" t="str">
        <f t="shared" si="46"/>
        <v>2687</v>
      </c>
      <c r="E982" s="316" t="s">
        <v>1016</v>
      </c>
      <c r="F982" s="316" t="s">
        <v>6718</v>
      </c>
      <c r="G982" s="333" t="s">
        <v>7376</v>
      </c>
      <c r="H982" s="333" t="s">
        <v>7884</v>
      </c>
      <c r="I982" s="316" t="str">
        <f t="shared" si="47"/>
        <v>INSERT INTO UPK_TEST.upk_k60.k60_press_buno_link (buno_id, k60_buno_id, created_date, created_tantou_id) VALUES (2687, 2262, GETDATE(), 999);</v>
      </c>
    </row>
    <row r="983" spans="1:9">
      <c r="A983" s="316" t="s">
        <v>5696</v>
      </c>
      <c r="B983" s="328" t="str">
        <f t="shared" si="45"/>
        <v>2262</v>
      </c>
      <c r="C983" s="316" t="s">
        <v>7377</v>
      </c>
      <c r="D983" s="316" t="str">
        <f t="shared" si="46"/>
        <v>2688</v>
      </c>
      <c r="E983" s="316" t="s">
        <v>1017</v>
      </c>
      <c r="F983" s="316" t="s">
        <v>6719</v>
      </c>
      <c r="G983" s="333" t="s">
        <v>7377</v>
      </c>
      <c r="H983" s="333" t="s">
        <v>7885</v>
      </c>
      <c r="I983" s="316" t="str">
        <f t="shared" si="47"/>
        <v>INSERT INTO UPK_TEST.upk_k60.k60_press_buno_link (buno_id, k60_buno_id, created_date, created_tantou_id) VALUES (2688, 2262, GETDATE(), 999);</v>
      </c>
    </row>
    <row r="984" spans="1:9">
      <c r="A984" s="316" t="s">
        <v>5736</v>
      </c>
      <c r="B984" s="328" t="str">
        <f t="shared" si="45"/>
        <v>2436</v>
      </c>
      <c r="C984" s="316" t="s">
        <v>2131</v>
      </c>
      <c r="D984" s="316" t="str">
        <f t="shared" si="46"/>
        <v>2689</v>
      </c>
      <c r="E984" s="316" t="s">
        <v>1018</v>
      </c>
      <c r="F984" s="316" t="s">
        <v>6720</v>
      </c>
      <c r="G984" s="333" t="s">
        <v>2131</v>
      </c>
      <c r="H984" s="333" t="s">
        <v>7886</v>
      </c>
      <c r="I984" s="316" t="str">
        <f t="shared" si="47"/>
        <v>INSERT INTO UPK_TEST.upk_k60.k60_press_buno_link (buno_id, k60_buno_id, created_date, created_tantou_id) VALUES (2689, 2436, GETDATE(), 999);</v>
      </c>
    </row>
    <row r="985" spans="1:9">
      <c r="A985" s="316" t="s">
        <v>5736</v>
      </c>
      <c r="B985" s="328" t="str">
        <f t="shared" si="45"/>
        <v>2436</v>
      </c>
      <c r="C985" s="316" t="s">
        <v>2135</v>
      </c>
      <c r="D985" s="316" t="str">
        <f t="shared" si="46"/>
        <v>2690</v>
      </c>
      <c r="E985" s="316" t="s">
        <v>1019</v>
      </c>
      <c r="F985" s="316" t="s">
        <v>6721</v>
      </c>
      <c r="G985" s="333" t="s">
        <v>2135</v>
      </c>
      <c r="H985" s="333" t="s">
        <v>7887</v>
      </c>
      <c r="I985" s="316" t="str">
        <f t="shared" si="47"/>
        <v>INSERT INTO UPK_TEST.upk_k60.k60_press_buno_link (buno_id, k60_buno_id, created_date, created_tantou_id) VALUES (2690, 2436, GETDATE(), 999);</v>
      </c>
    </row>
    <row r="986" spans="1:9">
      <c r="A986" s="316" t="s">
        <v>5563</v>
      </c>
      <c r="B986" s="328" t="str">
        <f t="shared" si="45"/>
        <v>1465</v>
      </c>
      <c r="C986" s="316" t="s">
        <v>2132</v>
      </c>
      <c r="D986" s="316" t="str">
        <f t="shared" si="46"/>
        <v>2691</v>
      </c>
      <c r="E986" s="316" t="s">
        <v>5698</v>
      </c>
      <c r="F986" s="316" t="s">
        <v>6722</v>
      </c>
      <c r="G986" s="333" t="s">
        <v>2132</v>
      </c>
      <c r="H986" s="333" t="s">
        <v>7888</v>
      </c>
      <c r="I986" s="316" t="str">
        <f t="shared" si="47"/>
        <v>INSERT INTO UPK_TEST.upk_k60.k60_press_buno_link (buno_id, k60_buno_id, created_date, created_tantou_id) VALUES (2691, 1465, GETDATE(), 999);</v>
      </c>
    </row>
    <row r="987" spans="1:9">
      <c r="A987" s="316" t="s">
        <v>5563</v>
      </c>
      <c r="B987" s="328" t="str">
        <f t="shared" si="45"/>
        <v>1465</v>
      </c>
      <c r="C987" s="316" t="s">
        <v>2137</v>
      </c>
      <c r="D987" s="316" t="str">
        <f t="shared" si="46"/>
        <v>2692</v>
      </c>
      <c r="E987" s="316" t="s">
        <v>1020</v>
      </c>
      <c r="F987" s="316" t="s">
        <v>6723</v>
      </c>
      <c r="G987" s="333" t="s">
        <v>2137</v>
      </c>
      <c r="H987" s="333" t="s">
        <v>7889</v>
      </c>
      <c r="I987" s="316" t="str">
        <f t="shared" si="47"/>
        <v>INSERT INTO UPK_TEST.upk_k60.k60_press_buno_link (buno_id, k60_buno_id, created_date, created_tantou_id) VALUES (2692, 1465, GETDATE(), 999);</v>
      </c>
    </row>
    <row r="988" spans="1:9">
      <c r="A988" s="316" t="s">
        <v>5757</v>
      </c>
      <c r="B988" s="328" t="str">
        <f t="shared" si="45"/>
        <v>2492</v>
      </c>
      <c r="C988" s="316" t="s">
        <v>2133</v>
      </c>
      <c r="D988" s="316" t="str">
        <f t="shared" si="46"/>
        <v>2693</v>
      </c>
      <c r="E988" s="316" t="s">
        <v>1021</v>
      </c>
      <c r="F988" s="316" t="s">
        <v>6724</v>
      </c>
      <c r="G988" s="333" t="s">
        <v>2133</v>
      </c>
      <c r="H988" s="333" t="s">
        <v>7890</v>
      </c>
      <c r="I988" s="316" t="str">
        <f t="shared" si="47"/>
        <v>INSERT INTO UPK_TEST.upk_k60.k60_press_buno_link (buno_id, k60_buno_id, created_date, created_tantou_id) VALUES (2693, 2492, GETDATE(), 999);</v>
      </c>
    </row>
    <row r="989" spans="1:9">
      <c r="A989" s="316" t="s">
        <v>5757</v>
      </c>
      <c r="B989" s="328" t="str">
        <f t="shared" si="45"/>
        <v>2492</v>
      </c>
      <c r="C989" s="316" t="s">
        <v>2138</v>
      </c>
      <c r="D989" s="316" t="str">
        <f t="shared" si="46"/>
        <v>2694</v>
      </c>
      <c r="E989" s="316" t="s">
        <v>1022</v>
      </c>
      <c r="F989" s="316" t="s">
        <v>6725</v>
      </c>
      <c r="G989" s="333" t="s">
        <v>2138</v>
      </c>
      <c r="H989" s="333" t="s">
        <v>7891</v>
      </c>
      <c r="I989" s="316" t="str">
        <f t="shared" si="47"/>
        <v>INSERT INTO UPK_TEST.upk_k60.k60_press_buno_link (buno_id, k60_buno_id, created_date, created_tantou_id) VALUES (2694, 2492, GETDATE(), 999);</v>
      </c>
    </row>
    <row r="990" spans="1:9">
      <c r="A990" s="316" t="s">
        <v>3402</v>
      </c>
      <c r="B990" s="328" t="str">
        <f t="shared" si="45"/>
        <v>1956</v>
      </c>
      <c r="C990" s="316" t="s">
        <v>2134</v>
      </c>
      <c r="D990" s="316" t="str">
        <f t="shared" si="46"/>
        <v>2695</v>
      </c>
      <c r="E990" s="316" t="s">
        <v>1023</v>
      </c>
      <c r="F990" s="316" t="s">
        <v>6726</v>
      </c>
      <c r="G990" s="333" t="s">
        <v>2134</v>
      </c>
      <c r="H990" s="333" t="s">
        <v>7892</v>
      </c>
      <c r="I990" s="316" t="str">
        <f t="shared" si="47"/>
        <v>INSERT INTO UPK_TEST.upk_k60.k60_press_buno_link (buno_id, k60_buno_id, created_date, created_tantou_id) VALUES (2695, 1956, GETDATE(), 999);</v>
      </c>
    </row>
    <row r="991" spans="1:9">
      <c r="A991" s="316" t="s">
        <v>3402</v>
      </c>
      <c r="B991" s="328" t="str">
        <f t="shared" si="45"/>
        <v>1956</v>
      </c>
      <c r="C991" s="316" t="s">
        <v>2139</v>
      </c>
      <c r="D991" s="316" t="str">
        <f t="shared" si="46"/>
        <v>2696</v>
      </c>
      <c r="E991" s="316" t="s">
        <v>1024</v>
      </c>
      <c r="F991" s="316" t="s">
        <v>6727</v>
      </c>
      <c r="G991" s="333" t="s">
        <v>2139</v>
      </c>
      <c r="H991" s="333" t="s">
        <v>7893</v>
      </c>
      <c r="I991" s="316" t="str">
        <f t="shared" si="47"/>
        <v>INSERT INTO UPK_TEST.upk_k60.k60_press_buno_link (buno_id, k60_buno_id, created_date, created_tantou_id) VALUES (2696, 1956, GETDATE(), 999);</v>
      </c>
    </row>
    <row r="992" spans="1:9">
      <c r="A992" s="316" t="s">
        <v>5698</v>
      </c>
      <c r="B992" s="328" t="str">
        <f t="shared" si="45"/>
        <v>2273</v>
      </c>
      <c r="C992" s="316" t="s">
        <v>7378</v>
      </c>
      <c r="D992" s="316" t="str">
        <f t="shared" si="46"/>
        <v>2697</v>
      </c>
      <c r="E992" s="316" t="s">
        <v>1025</v>
      </c>
      <c r="F992" s="316" t="s">
        <v>6728</v>
      </c>
      <c r="G992" s="333" t="s">
        <v>7378</v>
      </c>
      <c r="H992" s="333" t="s">
        <v>7894</v>
      </c>
      <c r="I992" s="316" t="str">
        <f t="shared" si="47"/>
        <v>INSERT INTO UPK_TEST.upk_k60.k60_press_buno_link (buno_id, k60_buno_id, created_date, created_tantou_id) VALUES (2697, 2273, GETDATE(), 999);</v>
      </c>
    </row>
    <row r="993" spans="1:9">
      <c r="A993" s="316" t="s">
        <v>5698</v>
      </c>
      <c r="B993" s="328" t="str">
        <f t="shared" si="45"/>
        <v>2273</v>
      </c>
      <c r="C993" s="316" t="s">
        <v>7379</v>
      </c>
      <c r="D993" s="316" t="str">
        <f t="shared" si="46"/>
        <v>2698</v>
      </c>
      <c r="E993" s="316" t="s">
        <v>1026</v>
      </c>
      <c r="F993" s="316" t="s">
        <v>6729</v>
      </c>
      <c r="G993" s="333" t="s">
        <v>7379</v>
      </c>
      <c r="H993" s="333" t="s">
        <v>7895</v>
      </c>
      <c r="I993" s="316" t="str">
        <f t="shared" si="47"/>
        <v>INSERT INTO UPK_TEST.upk_k60.k60_press_buno_link (buno_id, k60_buno_id, created_date, created_tantou_id) VALUES (2698, 2273, GETDATE(), 999);</v>
      </c>
    </row>
    <row r="994" spans="1:9">
      <c r="A994" s="316" t="s">
        <v>878</v>
      </c>
      <c r="B994" s="328" t="str">
        <f t="shared" si="45"/>
        <v>2103</v>
      </c>
      <c r="C994" s="316" t="s">
        <v>2136</v>
      </c>
      <c r="D994" s="316" t="str">
        <f t="shared" si="46"/>
        <v>2699</v>
      </c>
      <c r="E994" s="316" t="s">
        <v>5699</v>
      </c>
      <c r="F994" s="316" t="s">
        <v>6730</v>
      </c>
      <c r="G994" s="333" t="s">
        <v>2136</v>
      </c>
      <c r="H994" s="333" t="s">
        <v>7896</v>
      </c>
      <c r="I994" s="316" t="str">
        <f t="shared" si="47"/>
        <v>INSERT INTO UPK_TEST.upk_k60.k60_press_buno_link (buno_id, k60_buno_id, created_date, created_tantou_id) VALUES (2699, 2103, GETDATE(), 999);</v>
      </c>
    </row>
    <row r="995" spans="1:9">
      <c r="A995" s="316" t="s">
        <v>2951</v>
      </c>
      <c r="B995" s="328" t="str">
        <f t="shared" si="45"/>
        <v>1551</v>
      </c>
      <c r="C995" s="316" t="s">
        <v>7380</v>
      </c>
      <c r="D995" s="316" t="str">
        <f t="shared" si="46"/>
        <v>2700</v>
      </c>
      <c r="E995" s="316" t="s">
        <v>1027</v>
      </c>
      <c r="F995" s="316" t="s">
        <v>6731</v>
      </c>
      <c r="G995" s="333" t="s">
        <v>7380</v>
      </c>
      <c r="H995" s="333" t="s">
        <v>7897</v>
      </c>
      <c r="I995" s="316" t="str">
        <f t="shared" si="47"/>
        <v>INSERT INTO UPK_TEST.upk_k60.k60_press_buno_link (buno_id, k60_buno_id, created_date, created_tantou_id) VALUES (2700, 1551, GETDATE(), 999);</v>
      </c>
    </row>
    <row r="996" spans="1:9">
      <c r="A996" s="316" t="s">
        <v>2951</v>
      </c>
      <c r="B996" s="328" t="str">
        <f t="shared" si="45"/>
        <v>1551</v>
      </c>
      <c r="C996" s="316" t="s">
        <v>7381</v>
      </c>
      <c r="D996" s="316" t="str">
        <f t="shared" si="46"/>
        <v>2701</v>
      </c>
      <c r="E996" s="316" t="s">
        <v>1028</v>
      </c>
      <c r="F996" s="316" t="s">
        <v>6732</v>
      </c>
      <c r="G996" s="333" t="s">
        <v>7381</v>
      </c>
      <c r="H996" s="333" t="s">
        <v>7898</v>
      </c>
      <c r="I996" s="316" t="str">
        <f t="shared" si="47"/>
        <v>INSERT INTO UPK_TEST.upk_k60.k60_press_buno_link (buno_id, k60_buno_id, created_date, created_tantou_id) VALUES (2701, 1551, GETDATE(), 999);</v>
      </c>
    </row>
    <row r="997" spans="1:9">
      <c r="A997" s="316" t="s">
        <v>2953</v>
      </c>
      <c r="B997" s="328" t="str">
        <f t="shared" si="45"/>
        <v>1552</v>
      </c>
      <c r="C997" s="316" t="s">
        <v>7382</v>
      </c>
      <c r="D997" s="316" t="str">
        <f t="shared" si="46"/>
        <v>2702</v>
      </c>
      <c r="E997" s="316" t="s">
        <v>1029</v>
      </c>
      <c r="F997" s="316" t="s">
        <v>6733</v>
      </c>
      <c r="G997" s="333" t="s">
        <v>7382</v>
      </c>
      <c r="H997" s="333" t="s">
        <v>7899</v>
      </c>
      <c r="I997" s="316" t="str">
        <f t="shared" si="47"/>
        <v>INSERT INTO UPK_TEST.upk_k60.k60_press_buno_link (buno_id, k60_buno_id, created_date, created_tantou_id) VALUES (2702, 1552, GETDATE(), 999);</v>
      </c>
    </row>
    <row r="998" spans="1:9">
      <c r="A998" s="316" t="s">
        <v>2953</v>
      </c>
      <c r="B998" s="328" t="str">
        <f t="shared" si="45"/>
        <v>1552</v>
      </c>
      <c r="C998" s="316" t="s">
        <v>7383</v>
      </c>
      <c r="D998" s="316" t="str">
        <f t="shared" si="46"/>
        <v>2703</v>
      </c>
      <c r="E998" s="316" t="s">
        <v>5700</v>
      </c>
      <c r="F998" s="316" t="s">
        <v>6734</v>
      </c>
      <c r="G998" s="333" t="s">
        <v>7383</v>
      </c>
      <c r="H998" s="333" t="s">
        <v>7900</v>
      </c>
      <c r="I998" s="316" t="str">
        <f t="shared" si="47"/>
        <v>INSERT INTO UPK_TEST.upk_k60.k60_press_buno_link (buno_id, k60_buno_id, created_date, created_tantou_id) VALUES (2703, 1552, GETDATE(), 999);</v>
      </c>
    </row>
    <row r="999" spans="1:9">
      <c r="A999" s="316" t="s">
        <v>5556</v>
      </c>
      <c r="B999" s="328" t="str">
        <f t="shared" si="45"/>
        <v>1458</v>
      </c>
      <c r="C999" s="316" t="s">
        <v>2140</v>
      </c>
      <c r="D999" s="316" t="str">
        <f t="shared" si="46"/>
        <v>2704</v>
      </c>
      <c r="E999" s="316" t="s">
        <v>1030</v>
      </c>
      <c r="F999" s="316" t="s">
        <v>6735</v>
      </c>
      <c r="G999" s="333" t="s">
        <v>2140</v>
      </c>
      <c r="H999" s="333" t="s">
        <v>7901</v>
      </c>
      <c r="I999" s="316" t="str">
        <f t="shared" si="47"/>
        <v>INSERT INTO UPK_TEST.upk_k60.k60_press_buno_link (buno_id, k60_buno_id, created_date, created_tantou_id) VALUES (2704, 1458, GETDATE(), 999);</v>
      </c>
    </row>
    <row r="1000" spans="1:9">
      <c r="A1000" s="316" t="s">
        <v>5556</v>
      </c>
      <c r="B1000" s="328" t="str">
        <f t="shared" si="45"/>
        <v>1458</v>
      </c>
      <c r="C1000" s="316" t="s">
        <v>2142</v>
      </c>
      <c r="D1000" s="316" t="str">
        <f t="shared" si="46"/>
        <v>2705</v>
      </c>
      <c r="E1000" s="316" t="s">
        <v>5701</v>
      </c>
      <c r="F1000" s="316" t="s">
        <v>6736</v>
      </c>
      <c r="G1000" s="333" t="s">
        <v>2142</v>
      </c>
      <c r="H1000" s="333" t="s">
        <v>7902</v>
      </c>
      <c r="I1000" s="316" t="str">
        <f t="shared" si="47"/>
        <v>INSERT INTO UPK_TEST.upk_k60.k60_press_buno_link (buno_id, k60_buno_id, created_date, created_tantou_id) VALUES (2705, 1458, GETDATE(), 999);</v>
      </c>
    </row>
    <row r="1001" spans="1:9">
      <c r="A1001" s="316" t="s">
        <v>5518</v>
      </c>
      <c r="B1001" s="328" t="str">
        <f t="shared" si="45"/>
        <v>1352</v>
      </c>
      <c r="C1001" s="316" t="s">
        <v>7384</v>
      </c>
      <c r="D1001" s="316" t="str">
        <f t="shared" si="46"/>
        <v>2706</v>
      </c>
      <c r="E1001" s="316" t="s">
        <v>5702</v>
      </c>
      <c r="F1001" s="316" t="s">
        <v>6737</v>
      </c>
      <c r="G1001" s="333" t="s">
        <v>7384</v>
      </c>
      <c r="H1001" s="333" t="s">
        <v>7903</v>
      </c>
      <c r="I1001" s="316" t="str">
        <f t="shared" si="47"/>
        <v>INSERT INTO UPK_TEST.upk_k60.k60_press_buno_link (buno_id, k60_buno_id, created_date, created_tantou_id) VALUES (2706, 1352, GETDATE(), 999);</v>
      </c>
    </row>
    <row r="1002" spans="1:9">
      <c r="A1002" s="316" t="s">
        <v>5518</v>
      </c>
      <c r="B1002" s="328" t="str">
        <f t="shared" si="45"/>
        <v>1352</v>
      </c>
      <c r="C1002" s="316" t="s">
        <v>7385</v>
      </c>
      <c r="D1002" s="316" t="str">
        <f t="shared" si="46"/>
        <v>2707</v>
      </c>
      <c r="E1002" s="316" t="s">
        <v>1031</v>
      </c>
      <c r="F1002" s="316" t="s">
        <v>6738</v>
      </c>
      <c r="G1002" s="333" t="s">
        <v>7385</v>
      </c>
      <c r="H1002" s="333" t="s">
        <v>7904</v>
      </c>
      <c r="I1002" s="316" t="str">
        <f t="shared" si="47"/>
        <v>INSERT INTO UPK_TEST.upk_k60.k60_press_buno_link (buno_id, k60_buno_id, created_date, created_tantou_id) VALUES (2707, 1352, GETDATE(), 999);</v>
      </c>
    </row>
    <row r="1003" spans="1:9">
      <c r="A1003" s="316" t="s">
        <v>5519</v>
      </c>
      <c r="B1003" s="328" t="str">
        <f t="shared" si="45"/>
        <v>1353</v>
      </c>
      <c r="C1003" s="316" t="s">
        <v>7386</v>
      </c>
      <c r="D1003" s="316" t="str">
        <f t="shared" si="46"/>
        <v>2708</v>
      </c>
      <c r="E1003" s="316" t="s">
        <v>1032</v>
      </c>
      <c r="F1003" s="316" t="s">
        <v>6739</v>
      </c>
      <c r="G1003" s="333" t="s">
        <v>7386</v>
      </c>
      <c r="H1003" s="333" t="s">
        <v>7905</v>
      </c>
      <c r="I1003" s="316" t="str">
        <f t="shared" si="47"/>
        <v>INSERT INTO UPK_TEST.upk_k60.k60_press_buno_link (buno_id, k60_buno_id, created_date, created_tantou_id) VALUES (2708, 1353, GETDATE(), 999);</v>
      </c>
    </row>
    <row r="1004" spans="1:9">
      <c r="A1004" s="316" t="s">
        <v>5519</v>
      </c>
      <c r="B1004" s="328" t="str">
        <f t="shared" si="45"/>
        <v>1353</v>
      </c>
      <c r="C1004" s="316" t="s">
        <v>7387</v>
      </c>
      <c r="D1004" s="316" t="str">
        <f t="shared" si="46"/>
        <v>2709</v>
      </c>
      <c r="E1004" s="316" t="s">
        <v>1033</v>
      </c>
      <c r="F1004" s="316" t="s">
        <v>6740</v>
      </c>
      <c r="G1004" s="333" t="s">
        <v>7387</v>
      </c>
      <c r="H1004" s="333" t="s">
        <v>7906</v>
      </c>
      <c r="I1004" s="316" t="str">
        <f t="shared" si="47"/>
        <v>INSERT INTO UPK_TEST.upk_k60.k60_press_buno_link (buno_id, k60_buno_id, created_date, created_tantou_id) VALUES (2709, 1353, GETDATE(), 999);</v>
      </c>
    </row>
    <row r="1005" spans="1:9">
      <c r="A1005" s="316" t="s">
        <v>1094</v>
      </c>
      <c r="B1005" s="328" t="str">
        <f t="shared" si="45"/>
        <v>2360</v>
      </c>
      <c r="C1005" s="316" t="s">
        <v>2149</v>
      </c>
      <c r="D1005" s="316" t="str">
        <f t="shared" si="46"/>
        <v>2710</v>
      </c>
      <c r="E1005" s="316" t="s">
        <v>1034</v>
      </c>
      <c r="F1005" s="316" t="s">
        <v>6741</v>
      </c>
      <c r="G1005" s="333" t="s">
        <v>2149</v>
      </c>
      <c r="H1005" s="333" t="s">
        <v>7907</v>
      </c>
      <c r="I1005" s="316" t="str">
        <f t="shared" si="47"/>
        <v>INSERT INTO UPK_TEST.upk_k60.k60_press_buno_link (buno_id, k60_buno_id, created_date, created_tantou_id) VALUES (2710, 2360, GETDATE(), 999);</v>
      </c>
    </row>
    <row r="1006" spans="1:9">
      <c r="A1006" s="316" t="s">
        <v>5588</v>
      </c>
      <c r="B1006" s="328" t="str">
        <f t="shared" si="45"/>
        <v>1780</v>
      </c>
      <c r="C1006" s="316" t="s">
        <v>2151</v>
      </c>
      <c r="D1006" s="316" t="str">
        <f t="shared" si="46"/>
        <v>2711</v>
      </c>
      <c r="E1006" s="316" t="s">
        <v>1035</v>
      </c>
      <c r="F1006" s="316" t="s">
        <v>6742</v>
      </c>
      <c r="G1006" s="333" t="s">
        <v>2151</v>
      </c>
      <c r="H1006" s="333" t="s">
        <v>7908</v>
      </c>
      <c r="I1006" s="316" t="str">
        <f t="shared" si="47"/>
        <v>INSERT INTO UPK_TEST.upk_k60.k60_press_buno_link (buno_id, k60_buno_id, created_date, created_tantou_id) VALUES (2711, 1780, GETDATE(), 999);</v>
      </c>
    </row>
    <row r="1007" spans="1:9">
      <c r="A1007" s="316" t="s">
        <v>5588</v>
      </c>
      <c r="B1007" s="328" t="str">
        <f t="shared" si="45"/>
        <v>1780</v>
      </c>
      <c r="C1007" s="316" t="s">
        <v>2158</v>
      </c>
      <c r="D1007" s="316" t="str">
        <f t="shared" si="46"/>
        <v>2712</v>
      </c>
      <c r="E1007" s="316" t="s">
        <v>1036</v>
      </c>
      <c r="F1007" s="316" t="s">
        <v>6743</v>
      </c>
      <c r="G1007" s="333" t="s">
        <v>2158</v>
      </c>
      <c r="H1007" s="333" t="s">
        <v>7909</v>
      </c>
      <c r="I1007" s="316" t="str">
        <f t="shared" si="47"/>
        <v>INSERT INTO UPK_TEST.upk_k60.k60_press_buno_link (buno_id, k60_buno_id, created_date, created_tantou_id) VALUES (2712, 1780, GETDATE(), 999);</v>
      </c>
    </row>
    <row r="1008" spans="1:9">
      <c r="A1008" s="316" t="s">
        <v>3404</v>
      </c>
      <c r="B1008" s="328" t="str">
        <f t="shared" si="45"/>
        <v>1958</v>
      </c>
      <c r="C1008" s="316" t="s">
        <v>2152</v>
      </c>
      <c r="D1008" s="316" t="str">
        <f t="shared" si="46"/>
        <v>2713</v>
      </c>
      <c r="E1008" s="316" t="s">
        <v>1037</v>
      </c>
      <c r="F1008" s="316" t="s">
        <v>6744</v>
      </c>
      <c r="G1008" s="333" t="s">
        <v>2152</v>
      </c>
      <c r="H1008" s="333" t="s">
        <v>7910</v>
      </c>
      <c r="I1008" s="316" t="str">
        <f t="shared" si="47"/>
        <v>INSERT INTO UPK_TEST.upk_k60.k60_press_buno_link (buno_id, k60_buno_id, created_date, created_tantou_id) VALUES (2713, 1958, GETDATE(), 999);</v>
      </c>
    </row>
    <row r="1009" spans="1:9">
      <c r="A1009" s="316" t="s">
        <v>3404</v>
      </c>
      <c r="B1009" s="328" t="str">
        <f t="shared" si="45"/>
        <v>1958</v>
      </c>
      <c r="C1009" s="316" t="s">
        <v>2159</v>
      </c>
      <c r="D1009" s="316" t="str">
        <f t="shared" si="46"/>
        <v>2714</v>
      </c>
      <c r="E1009" s="316" t="s">
        <v>1038</v>
      </c>
      <c r="F1009" s="316" t="s">
        <v>6745</v>
      </c>
      <c r="G1009" s="333" t="s">
        <v>2159</v>
      </c>
      <c r="H1009" s="333" t="s">
        <v>7911</v>
      </c>
      <c r="I1009" s="316" t="str">
        <f t="shared" si="47"/>
        <v>INSERT INTO UPK_TEST.upk_k60.k60_press_buno_link (buno_id, k60_buno_id, created_date, created_tantou_id) VALUES (2714, 1958, GETDATE(), 999);</v>
      </c>
    </row>
    <row r="1010" spans="1:9">
      <c r="A1010" s="316" t="s">
        <v>1095</v>
      </c>
      <c r="B1010" s="328" t="str">
        <f t="shared" si="45"/>
        <v>2361</v>
      </c>
      <c r="C1010" s="316" t="s">
        <v>2156</v>
      </c>
      <c r="D1010" s="316" t="str">
        <f t="shared" si="46"/>
        <v>2715</v>
      </c>
      <c r="E1010" s="316" t="s">
        <v>5703</v>
      </c>
      <c r="F1010" s="316" t="s">
        <v>6746</v>
      </c>
      <c r="G1010" s="333" t="s">
        <v>2156</v>
      </c>
      <c r="H1010" s="333" t="s">
        <v>7912</v>
      </c>
      <c r="I1010" s="316" t="str">
        <f t="shared" si="47"/>
        <v>INSERT INTO UPK_TEST.upk_k60.k60_press_buno_link (buno_id, k60_buno_id, created_date, created_tantou_id) VALUES (2715, 2361, GETDATE(), 999);</v>
      </c>
    </row>
    <row r="1011" spans="1:9">
      <c r="A1011" s="316" t="s">
        <v>3124</v>
      </c>
      <c r="B1011" s="328" t="str">
        <f t="shared" si="45"/>
        <v>1697</v>
      </c>
      <c r="C1011" s="316" t="s">
        <v>2162</v>
      </c>
      <c r="D1011" s="316" t="str">
        <f t="shared" si="46"/>
        <v>2716</v>
      </c>
      <c r="E1011" s="316" t="s">
        <v>5704</v>
      </c>
      <c r="F1011" s="316" t="s">
        <v>6747</v>
      </c>
      <c r="G1011" s="333" t="s">
        <v>2162</v>
      </c>
      <c r="H1011" s="333" t="s">
        <v>7913</v>
      </c>
      <c r="I1011" s="316" t="str">
        <f t="shared" si="47"/>
        <v>INSERT INTO UPK_TEST.upk_k60.k60_press_buno_link (buno_id, k60_buno_id, created_date, created_tantou_id) VALUES (2716, 1697, GETDATE(), 999);</v>
      </c>
    </row>
    <row r="1012" spans="1:9">
      <c r="A1012" s="316" t="s">
        <v>3124</v>
      </c>
      <c r="B1012" s="328" t="str">
        <f t="shared" si="45"/>
        <v>1697</v>
      </c>
      <c r="C1012" s="316" t="s">
        <v>2164</v>
      </c>
      <c r="D1012" s="316" t="str">
        <f t="shared" si="46"/>
        <v>2717</v>
      </c>
      <c r="E1012" s="316" t="s">
        <v>1039</v>
      </c>
      <c r="F1012" s="316" t="s">
        <v>6748</v>
      </c>
      <c r="G1012" s="333" t="s">
        <v>2164</v>
      </c>
      <c r="H1012" s="333" t="s">
        <v>7914</v>
      </c>
      <c r="I1012" s="316" t="str">
        <f t="shared" si="47"/>
        <v>INSERT INTO UPK_TEST.upk_k60.k60_press_buno_link (buno_id, k60_buno_id, created_date, created_tantou_id) VALUES (2717, 1697, GETDATE(), 999);</v>
      </c>
    </row>
    <row r="1013" spans="1:9">
      <c r="A1013" s="316" t="s">
        <v>3125</v>
      </c>
      <c r="B1013" s="328" t="str">
        <f t="shared" si="45"/>
        <v>1698</v>
      </c>
      <c r="C1013" s="316" t="s">
        <v>2163</v>
      </c>
      <c r="D1013" s="316" t="str">
        <f t="shared" si="46"/>
        <v>2718</v>
      </c>
      <c r="E1013" s="316" t="s">
        <v>1040</v>
      </c>
      <c r="F1013" s="316" t="s">
        <v>6749</v>
      </c>
      <c r="G1013" s="333" t="s">
        <v>2163</v>
      </c>
      <c r="H1013" s="333" t="s">
        <v>7915</v>
      </c>
      <c r="I1013" s="316" t="str">
        <f t="shared" si="47"/>
        <v>INSERT INTO UPK_TEST.upk_k60.k60_press_buno_link (buno_id, k60_buno_id, created_date, created_tantou_id) VALUES (2718, 1698, GETDATE(), 999);</v>
      </c>
    </row>
    <row r="1014" spans="1:9">
      <c r="A1014" s="316" t="s">
        <v>3125</v>
      </c>
      <c r="B1014" s="328" t="str">
        <f t="shared" si="45"/>
        <v>1698</v>
      </c>
      <c r="C1014" s="316" t="s">
        <v>2165</v>
      </c>
      <c r="D1014" s="316" t="str">
        <f t="shared" si="46"/>
        <v>2719</v>
      </c>
      <c r="E1014" s="316" t="s">
        <v>1041</v>
      </c>
      <c r="F1014" s="316" t="s">
        <v>6750</v>
      </c>
      <c r="G1014" s="333" t="s">
        <v>2165</v>
      </c>
      <c r="H1014" s="333" t="s">
        <v>7916</v>
      </c>
      <c r="I1014" s="316" t="str">
        <f t="shared" si="47"/>
        <v>INSERT INTO UPK_TEST.upk_k60.k60_press_buno_link (buno_id, k60_buno_id, created_date, created_tantou_id) VALUES (2719, 1698, GETDATE(), 999);</v>
      </c>
    </row>
    <row r="1015" spans="1:9">
      <c r="A1015" s="316" t="s">
        <v>3184</v>
      </c>
      <c r="B1015" s="328" t="str">
        <f t="shared" si="45"/>
        <v>1750</v>
      </c>
      <c r="C1015" s="316" t="s">
        <v>7388</v>
      </c>
      <c r="D1015" s="316" t="str">
        <f t="shared" si="46"/>
        <v>2720</v>
      </c>
      <c r="E1015" s="316" t="s">
        <v>1042</v>
      </c>
      <c r="F1015" s="316" t="s">
        <v>6751</v>
      </c>
      <c r="G1015" s="333" t="s">
        <v>7388</v>
      </c>
      <c r="H1015" s="333" t="s">
        <v>7917</v>
      </c>
      <c r="I1015" s="316" t="str">
        <f t="shared" si="47"/>
        <v>INSERT INTO UPK_TEST.upk_k60.k60_press_buno_link (buno_id, k60_buno_id, created_date, created_tantou_id) VALUES (2720, 1750, GETDATE(), 999);</v>
      </c>
    </row>
    <row r="1016" spans="1:9">
      <c r="A1016" s="316" t="s">
        <v>3184</v>
      </c>
      <c r="B1016" s="328" t="str">
        <f t="shared" si="45"/>
        <v>1750</v>
      </c>
      <c r="C1016" s="316" t="s">
        <v>7389</v>
      </c>
      <c r="D1016" s="316" t="str">
        <f t="shared" si="46"/>
        <v>2721</v>
      </c>
      <c r="E1016" s="316" t="s">
        <v>5705</v>
      </c>
      <c r="F1016" s="316" t="s">
        <v>6752</v>
      </c>
      <c r="G1016" s="333" t="s">
        <v>7389</v>
      </c>
      <c r="H1016" s="333" t="s">
        <v>7918</v>
      </c>
      <c r="I1016" s="316" t="str">
        <f t="shared" si="47"/>
        <v>INSERT INTO UPK_TEST.upk_k60.k60_press_buno_link (buno_id, k60_buno_id, created_date, created_tantou_id) VALUES (2721, 1750, GETDATE(), 999);</v>
      </c>
    </row>
    <row r="1017" spans="1:9">
      <c r="A1017" s="316" t="s">
        <v>5546</v>
      </c>
      <c r="B1017" s="328" t="str">
        <f t="shared" si="45"/>
        <v>1440</v>
      </c>
      <c r="C1017" s="316" t="s">
        <v>7390</v>
      </c>
      <c r="D1017" s="316" t="str">
        <f t="shared" si="46"/>
        <v>2722</v>
      </c>
      <c r="E1017" s="316" t="s">
        <v>5706</v>
      </c>
      <c r="F1017" s="316" t="s">
        <v>6753</v>
      </c>
      <c r="G1017" s="333" t="s">
        <v>7390</v>
      </c>
      <c r="H1017" s="333" t="s">
        <v>7919</v>
      </c>
      <c r="I1017" s="316" t="str">
        <f t="shared" si="47"/>
        <v>INSERT INTO UPK_TEST.upk_k60.k60_press_buno_link (buno_id, k60_buno_id, created_date, created_tantou_id) VALUES (2722, 1440, GETDATE(), 999);</v>
      </c>
    </row>
    <row r="1018" spans="1:9">
      <c r="A1018" s="316" t="s">
        <v>5546</v>
      </c>
      <c r="B1018" s="328" t="str">
        <f t="shared" si="45"/>
        <v>1440</v>
      </c>
      <c r="C1018" s="316" t="s">
        <v>7391</v>
      </c>
      <c r="D1018" s="316" t="str">
        <f t="shared" si="46"/>
        <v>2723</v>
      </c>
      <c r="E1018" s="316" t="s">
        <v>1043</v>
      </c>
      <c r="F1018" s="316" t="s">
        <v>6754</v>
      </c>
      <c r="G1018" s="333" t="s">
        <v>7391</v>
      </c>
      <c r="H1018" s="333" t="s">
        <v>7920</v>
      </c>
      <c r="I1018" s="316" t="str">
        <f t="shared" si="47"/>
        <v>INSERT INTO UPK_TEST.upk_k60.k60_press_buno_link (buno_id, k60_buno_id, created_date, created_tantou_id) VALUES (2723, 1440, GETDATE(), 999);</v>
      </c>
    </row>
    <row r="1019" spans="1:9">
      <c r="A1019" s="316" t="s">
        <v>5759</v>
      </c>
      <c r="B1019" s="328" t="str">
        <f t="shared" si="45"/>
        <v>2494</v>
      </c>
      <c r="C1019" s="316" t="s">
        <v>2166</v>
      </c>
      <c r="D1019" s="316" t="str">
        <f t="shared" si="46"/>
        <v>2724</v>
      </c>
      <c r="E1019" s="316" t="s">
        <v>1044</v>
      </c>
      <c r="F1019" s="316" t="s">
        <v>6755</v>
      </c>
      <c r="G1019" s="333" t="s">
        <v>2166</v>
      </c>
      <c r="H1019" s="333" t="s">
        <v>7921</v>
      </c>
      <c r="I1019" s="316" t="str">
        <f t="shared" si="47"/>
        <v>INSERT INTO UPK_TEST.upk_k60.k60_press_buno_link (buno_id, k60_buno_id, created_date, created_tantou_id) VALUES (2724, 2494, GETDATE(), 999);</v>
      </c>
    </row>
    <row r="1020" spans="1:9">
      <c r="A1020" s="316" t="s">
        <v>5759</v>
      </c>
      <c r="B1020" s="328" t="str">
        <f t="shared" si="45"/>
        <v>2494</v>
      </c>
      <c r="C1020" s="316" t="s">
        <v>2167</v>
      </c>
      <c r="D1020" s="316" t="str">
        <f t="shared" si="46"/>
        <v>2725</v>
      </c>
      <c r="E1020" s="316" t="s">
        <v>1045</v>
      </c>
      <c r="F1020" s="316" t="s">
        <v>6756</v>
      </c>
      <c r="G1020" s="333" t="s">
        <v>2167</v>
      </c>
      <c r="H1020" s="333" t="s">
        <v>7922</v>
      </c>
      <c r="I1020" s="316" t="str">
        <f t="shared" si="47"/>
        <v>INSERT INTO UPK_TEST.upk_k60.k60_press_buno_link (buno_id, k60_buno_id, created_date, created_tantou_id) VALUES (2725, 2494, GETDATE(), 999);</v>
      </c>
    </row>
    <row r="1021" spans="1:9">
      <c r="A1021" s="316" t="s">
        <v>876</v>
      </c>
      <c r="B1021" s="328" t="str">
        <f t="shared" si="45"/>
        <v>2099</v>
      </c>
      <c r="C1021" s="316" t="s">
        <v>2168</v>
      </c>
      <c r="D1021" s="316" t="str">
        <f t="shared" si="46"/>
        <v>2726</v>
      </c>
      <c r="E1021" s="316" t="s">
        <v>1046</v>
      </c>
      <c r="F1021" s="316" t="s">
        <v>6757</v>
      </c>
      <c r="G1021" s="333" t="s">
        <v>2168</v>
      </c>
      <c r="H1021" s="333" t="s">
        <v>7923</v>
      </c>
      <c r="I1021" s="316" t="str">
        <f t="shared" si="47"/>
        <v>INSERT INTO UPK_TEST.upk_k60.k60_press_buno_link (buno_id, k60_buno_id, created_date, created_tantou_id) VALUES (2726, 2099, GETDATE(), 999);</v>
      </c>
    </row>
    <row r="1022" spans="1:9">
      <c r="A1022" s="316" t="s">
        <v>877</v>
      </c>
      <c r="B1022" s="328" t="str">
        <f t="shared" si="45"/>
        <v>2100</v>
      </c>
      <c r="C1022" s="316" t="s">
        <v>2169</v>
      </c>
      <c r="D1022" s="316" t="str">
        <f t="shared" si="46"/>
        <v>2727</v>
      </c>
      <c r="E1022" s="316" t="s">
        <v>1047</v>
      </c>
      <c r="F1022" s="316" t="s">
        <v>6758</v>
      </c>
      <c r="G1022" s="333" t="s">
        <v>2169</v>
      </c>
      <c r="H1022" s="333" t="s">
        <v>7924</v>
      </c>
      <c r="I1022" s="316" t="str">
        <f t="shared" si="47"/>
        <v>INSERT INTO UPK_TEST.upk_k60.k60_press_buno_link (buno_id, k60_buno_id, created_date, created_tantou_id) VALUES (2727, 2100, GETDATE(), 999);</v>
      </c>
    </row>
    <row r="1023" spans="1:9">
      <c r="A1023" s="316" t="s">
        <v>1030</v>
      </c>
      <c r="B1023" s="328" t="str">
        <f t="shared" si="45"/>
        <v>2286</v>
      </c>
      <c r="C1023" s="316" t="s">
        <v>2170</v>
      </c>
      <c r="D1023" s="316" t="str">
        <f t="shared" si="46"/>
        <v>2728</v>
      </c>
      <c r="E1023" s="316" t="s">
        <v>1048</v>
      </c>
      <c r="F1023" s="316" t="s">
        <v>6759</v>
      </c>
      <c r="G1023" s="333" t="s">
        <v>2170</v>
      </c>
      <c r="H1023" s="333" t="s">
        <v>7925</v>
      </c>
      <c r="I1023" s="316" t="str">
        <f t="shared" si="47"/>
        <v>INSERT INTO UPK_TEST.upk_k60.k60_press_buno_link (buno_id, k60_buno_id, created_date, created_tantou_id) VALUES (2728, 2286, GETDATE(), 999);</v>
      </c>
    </row>
    <row r="1024" spans="1:9">
      <c r="A1024" s="316" t="s">
        <v>3102</v>
      </c>
      <c r="B1024" s="328" t="str">
        <f t="shared" si="45"/>
        <v>1678</v>
      </c>
      <c r="C1024" s="316" t="s">
        <v>2172</v>
      </c>
      <c r="D1024" s="316" t="str">
        <f t="shared" si="46"/>
        <v>2729</v>
      </c>
      <c r="E1024" s="316" t="s">
        <v>1049</v>
      </c>
      <c r="F1024" s="316" t="s">
        <v>6760</v>
      </c>
      <c r="G1024" s="333" t="s">
        <v>2172</v>
      </c>
      <c r="H1024" s="333" t="s">
        <v>7926</v>
      </c>
      <c r="I1024" s="316" t="str">
        <f t="shared" si="47"/>
        <v>INSERT INTO UPK_TEST.upk_k60.k60_press_buno_link (buno_id, k60_buno_id, created_date, created_tantou_id) VALUES (2729, 1678, GETDATE(), 999);</v>
      </c>
    </row>
    <row r="1025" spans="1:9">
      <c r="A1025" s="316" t="s">
        <v>3102</v>
      </c>
      <c r="B1025" s="328" t="str">
        <f t="shared" si="45"/>
        <v>1678</v>
      </c>
      <c r="C1025" s="316" t="s">
        <v>2174</v>
      </c>
      <c r="D1025" s="316" t="str">
        <f t="shared" si="46"/>
        <v>2730</v>
      </c>
      <c r="E1025" s="316" t="s">
        <v>1050</v>
      </c>
      <c r="F1025" s="316" t="s">
        <v>6761</v>
      </c>
      <c r="G1025" s="333" t="s">
        <v>2174</v>
      </c>
      <c r="H1025" s="333" t="s">
        <v>7927</v>
      </c>
      <c r="I1025" s="316" t="str">
        <f t="shared" si="47"/>
        <v>INSERT INTO UPK_TEST.upk_k60.k60_press_buno_link (buno_id, k60_buno_id, created_date, created_tantou_id) VALUES (2730, 1678, GETDATE(), 999);</v>
      </c>
    </row>
    <row r="1026" spans="1:9">
      <c r="A1026" s="316" t="s">
        <v>3103</v>
      </c>
      <c r="B1026" s="328" t="str">
        <f t="shared" si="45"/>
        <v>1679</v>
      </c>
      <c r="C1026" s="316" t="s">
        <v>2173</v>
      </c>
      <c r="D1026" s="316" t="str">
        <f t="shared" si="46"/>
        <v>2731</v>
      </c>
      <c r="E1026" s="316" t="s">
        <v>1051</v>
      </c>
      <c r="F1026" s="316" t="s">
        <v>6762</v>
      </c>
      <c r="G1026" s="333" t="s">
        <v>2173</v>
      </c>
      <c r="H1026" s="333" t="s">
        <v>7928</v>
      </c>
      <c r="I1026" s="316" t="str">
        <f t="shared" si="47"/>
        <v>INSERT INTO UPK_TEST.upk_k60.k60_press_buno_link (buno_id, k60_buno_id, created_date, created_tantou_id) VALUES (2731, 1679, GETDATE(), 999);</v>
      </c>
    </row>
    <row r="1027" spans="1:9">
      <c r="A1027" s="316" t="s">
        <v>3103</v>
      </c>
      <c r="B1027" s="328" t="str">
        <f t="shared" si="45"/>
        <v>1679</v>
      </c>
      <c r="C1027" s="316" t="s">
        <v>2175</v>
      </c>
      <c r="D1027" s="316" t="str">
        <f t="shared" si="46"/>
        <v>2732</v>
      </c>
      <c r="E1027" s="316" t="s">
        <v>1052</v>
      </c>
      <c r="F1027" s="316" t="s">
        <v>6763</v>
      </c>
      <c r="G1027" s="333" t="s">
        <v>2175</v>
      </c>
      <c r="H1027" s="333" t="s">
        <v>7929</v>
      </c>
      <c r="I1027" s="316" t="str">
        <f t="shared" si="47"/>
        <v>INSERT INTO UPK_TEST.upk_k60.k60_press_buno_link (buno_id, k60_buno_id, created_date, created_tantou_id) VALUES (2732, 1679, GETDATE(), 999);</v>
      </c>
    </row>
    <row r="1028" spans="1:9">
      <c r="A1028" s="316" t="s">
        <v>3104</v>
      </c>
      <c r="B1028" s="328" t="str">
        <f t="shared" ref="B1028:B1091" si="48">VLOOKUP($A1028,$E$4:$F$2001,2,FALSE)</f>
        <v>1680</v>
      </c>
      <c r="C1028" s="316" t="s">
        <v>2176</v>
      </c>
      <c r="D1028" s="316" t="str">
        <f t="shared" ref="D1028:D1091" si="49">VLOOKUP($C1028,$G$4:$H$2001,2,FALSE)</f>
        <v>2733</v>
      </c>
      <c r="E1028" s="316" t="s">
        <v>1053</v>
      </c>
      <c r="F1028" s="316" t="s">
        <v>6764</v>
      </c>
      <c r="G1028" s="333" t="s">
        <v>2176</v>
      </c>
      <c r="H1028" s="333" t="s">
        <v>7930</v>
      </c>
      <c r="I1028" s="316" t="str">
        <f t="shared" ref="I1028:I1091" si="50">$S$1&amp;$D1028&amp;", "&amp;$B1028&amp;", GETDATE(), 999);"</f>
        <v>INSERT INTO UPK_TEST.upk_k60.k60_press_buno_link (buno_id, k60_buno_id, created_date, created_tantou_id) VALUES (2733, 1680, GETDATE(), 999);</v>
      </c>
    </row>
    <row r="1029" spans="1:9">
      <c r="A1029" s="316" t="s">
        <v>3104</v>
      </c>
      <c r="B1029" s="328" t="str">
        <f t="shared" si="48"/>
        <v>1680</v>
      </c>
      <c r="C1029" s="316" t="s">
        <v>2178</v>
      </c>
      <c r="D1029" s="316" t="str">
        <f t="shared" si="49"/>
        <v>2734</v>
      </c>
      <c r="E1029" s="316" t="s">
        <v>1054</v>
      </c>
      <c r="F1029" s="316" t="s">
        <v>6765</v>
      </c>
      <c r="G1029" s="333" t="s">
        <v>2178</v>
      </c>
      <c r="H1029" s="333" t="s">
        <v>7931</v>
      </c>
      <c r="I1029" s="316" t="str">
        <f t="shared" si="50"/>
        <v>INSERT INTO UPK_TEST.upk_k60.k60_press_buno_link (buno_id, k60_buno_id, created_date, created_tantou_id) VALUES (2734, 1680, GETDATE(), 999);</v>
      </c>
    </row>
    <row r="1030" spans="1:9">
      <c r="A1030" s="316" t="s">
        <v>3105</v>
      </c>
      <c r="B1030" s="328" t="str">
        <f t="shared" si="48"/>
        <v>1681</v>
      </c>
      <c r="C1030" s="316" t="s">
        <v>2177</v>
      </c>
      <c r="D1030" s="316" t="str">
        <f t="shared" si="49"/>
        <v>2735</v>
      </c>
      <c r="E1030" s="316" t="s">
        <v>1055</v>
      </c>
      <c r="F1030" s="316" t="s">
        <v>6766</v>
      </c>
      <c r="G1030" s="333" t="s">
        <v>2177</v>
      </c>
      <c r="H1030" s="333" t="s">
        <v>7932</v>
      </c>
      <c r="I1030" s="316" t="str">
        <f t="shared" si="50"/>
        <v>INSERT INTO UPK_TEST.upk_k60.k60_press_buno_link (buno_id, k60_buno_id, created_date, created_tantou_id) VALUES (2735, 1681, GETDATE(), 999);</v>
      </c>
    </row>
    <row r="1031" spans="1:9">
      <c r="A1031" s="316" t="s">
        <v>3105</v>
      </c>
      <c r="B1031" s="328" t="str">
        <f t="shared" si="48"/>
        <v>1681</v>
      </c>
      <c r="C1031" s="316" t="s">
        <v>2179</v>
      </c>
      <c r="D1031" s="316" t="str">
        <f t="shared" si="49"/>
        <v>2736</v>
      </c>
      <c r="E1031" s="316" t="s">
        <v>1056</v>
      </c>
      <c r="F1031" s="316" t="s">
        <v>6767</v>
      </c>
      <c r="G1031" s="333" t="s">
        <v>2179</v>
      </c>
      <c r="H1031" s="333" t="s">
        <v>7933</v>
      </c>
      <c r="I1031" s="316" t="str">
        <f t="shared" si="50"/>
        <v>INSERT INTO UPK_TEST.upk_k60.k60_press_buno_link (buno_id, k60_buno_id, created_date, created_tantou_id) VALUES (2736, 1681, GETDATE(), 999);</v>
      </c>
    </row>
    <row r="1032" spans="1:9">
      <c r="A1032" s="316" t="s">
        <v>700</v>
      </c>
      <c r="B1032" s="328" t="str">
        <f t="shared" si="48"/>
        <v>1853</v>
      </c>
      <c r="C1032" s="316" t="s">
        <v>7392</v>
      </c>
      <c r="D1032" s="316" t="str">
        <f t="shared" si="49"/>
        <v>2737</v>
      </c>
      <c r="E1032" s="316" t="s">
        <v>1057</v>
      </c>
      <c r="F1032" s="316" t="s">
        <v>6768</v>
      </c>
      <c r="G1032" s="333" t="s">
        <v>7392</v>
      </c>
      <c r="H1032" s="333" t="s">
        <v>7934</v>
      </c>
      <c r="I1032" s="316" t="str">
        <f t="shared" si="50"/>
        <v>INSERT INTO UPK_TEST.upk_k60.k60_press_buno_link (buno_id, k60_buno_id, created_date, created_tantou_id) VALUES (2737, 1853, GETDATE(), 999);</v>
      </c>
    </row>
    <row r="1033" spans="1:9">
      <c r="A1033" s="316" t="s">
        <v>1147</v>
      </c>
      <c r="B1033" s="328" t="str">
        <f t="shared" si="48"/>
        <v>2440</v>
      </c>
      <c r="C1033" s="316" t="s">
        <v>7393</v>
      </c>
      <c r="D1033" s="316" t="str">
        <f t="shared" si="49"/>
        <v>2738</v>
      </c>
      <c r="E1033" s="316" t="s">
        <v>1058</v>
      </c>
      <c r="F1033" s="316" t="s">
        <v>6769</v>
      </c>
      <c r="G1033" s="333" t="s">
        <v>7393</v>
      </c>
      <c r="H1033" s="333" t="s">
        <v>7935</v>
      </c>
      <c r="I1033" s="316" t="str">
        <f t="shared" si="50"/>
        <v>INSERT INTO UPK_TEST.upk_k60.k60_press_buno_link (buno_id, k60_buno_id, created_date, created_tantou_id) VALUES (2738, 2440, GETDATE(), 999);</v>
      </c>
    </row>
    <row r="1034" spans="1:9">
      <c r="A1034" s="316" t="s">
        <v>374</v>
      </c>
      <c r="B1034" s="328" t="str">
        <f t="shared" si="48"/>
        <v>1318</v>
      </c>
      <c r="C1034" s="316" t="s">
        <v>7394</v>
      </c>
      <c r="D1034" s="316" t="str">
        <f t="shared" si="49"/>
        <v>2739</v>
      </c>
      <c r="E1034" s="316" t="s">
        <v>1059</v>
      </c>
      <c r="F1034" s="316" t="s">
        <v>6770</v>
      </c>
      <c r="G1034" s="333" t="s">
        <v>7394</v>
      </c>
      <c r="H1034" s="333" t="s">
        <v>7936</v>
      </c>
      <c r="I1034" s="316" t="str">
        <f t="shared" si="50"/>
        <v>INSERT INTO UPK_TEST.upk_k60.k60_press_buno_link (buno_id, k60_buno_id, created_date, created_tantou_id) VALUES (2739, 1318, GETDATE(), 999);</v>
      </c>
    </row>
    <row r="1035" spans="1:9">
      <c r="A1035" s="316" t="s">
        <v>458</v>
      </c>
      <c r="B1035" s="328" t="str">
        <f t="shared" si="48"/>
        <v>1438</v>
      </c>
      <c r="C1035" s="316" t="s">
        <v>7395</v>
      </c>
      <c r="D1035" s="316" t="str">
        <f t="shared" si="49"/>
        <v>2740</v>
      </c>
      <c r="E1035" s="316" t="s">
        <v>1060</v>
      </c>
      <c r="F1035" s="316" t="s">
        <v>6771</v>
      </c>
      <c r="G1035" s="333" t="s">
        <v>7395</v>
      </c>
      <c r="H1035" s="333" t="s">
        <v>7937</v>
      </c>
      <c r="I1035" s="316" t="str">
        <f t="shared" si="50"/>
        <v>INSERT INTO UPK_TEST.upk_k60.k60_press_buno_link (buno_id, k60_buno_id, created_date, created_tantou_id) VALUES (2740, 1438, GETDATE(), 999);</v>
      </c>
    </row>
    <row r="1036" spans="1:9">
      <c r="A1036" s="316" t="s">
        <v>1176</v>
      </c>
      <c r="B1036" s="328" t="str">
        <f t="shared" si="48"/>
        <v>2478</v>
      </c>
      <c r="C1036" s="316" t="s">
        <v>7396</v>
      </c>
      <c r="D1036" s="316" t="str">
        <f t="shared" si="49"/>
        <v>2741</v>
      </c>
      <c r="E1036" s="316" t="s">
        <v>1061</v>
      </c>
      <c r="F1036" s="316" t="s">
        <v>6772</v>
      </c>
      <c r="G1036" s="333" t="s">
        <v>7396</v>
      </c>
      <c r="H1036" s="333" t="s">
        <v>7938</v>
      </c>
      <c r="I1036" s="316" t="str">
        <f t="shared" si="50"/>
        <v>INSERT INTO UPK_TEST.upk_k60.k60_press_buno_link (buno_id, k60_buno_id, created_date, created_tantou_id) VALUES (2741, 2478, GETDATE(), 999);</v>
      </c>
    </row>
    <row r="1037" spans="1:9">
      <c r="A1037" s="316" t="s">
        <v>1177</v>
      </c>
      <c r="B1037" s="328" t="str">
        <f t="shared" si="48"/>
        <v>2481</v>
      </c>
      <c r="C1037" s="316" t="s">
        <v>7397</v>
      </c>
      <c r="D1037" s="316" t="str">
        <f t="shared" si="49"/>
        <v>2742</v>
      </c>
      <c r="E1037" s="316" t="s">
        <v>1062</v>
      </c>
      <c r="F1037" s="316" t="s">
        <v>6773</v>
      </c>
      <c r="G1037" s="333" t="s">
        <v>7397</v>
      </c>
      <c r="H1037" s="333" t="s">
        <v>7939</v>
      </c>
      <c r="I1037" s="316" t="str">
        <f t="shared" si="50"/>
        <v>INSERT INTO UPK_TEST.upk_k60.k60_press_buno_link (buno_id, k60_buno_id, created_date, created_tantou_id) VALUES (2742, 2481, GETDATE(), 999);</v>
      </c>
    </row>
    <row r="1038" spans="1:9">
      <c r="A1038" s="316" t="s">
        <v>473</v>
      </c>
      <c r="B1038" s="328" t="str">
        <f t="shared" si="48"/>
        <v>1491</v>
      </c>
      <c r="C1038" s="316" t="s">
        <v>2180</v>
      </c>
      <c r="D1038" s="316" t="str">
        <f t="shared" si="49"/>
        <v>2743</v>
      </c>
      <c r="E1038" s="316" t="s">
        <v>1063</v>
      </c>
      <c r="F1038" s="316" t="s">
        <v>6774</v>
      </c>
      <c r="G1038" s="333" t="s">
        <v>2180</v>
      </c>
      <c r="H1038" s="333" t="s">
        <v>7940</v>
      </c>
      <c r="I1038" s="316" t="str">
        <f t="shared" si="50"/>
        <v>INSERT INTO UPK_TEST.upk_k60.k60_press_buno_link (buno_id, k60_buno_id, created_date, created_tantou_id) VALUES (2743, 1491, GETDATE(), 999);</v>
      </c>
    </row>
    <row r="1039" spans="1:9">
      <c r="A1039" s="316" t="s">
        <v>475</v>
      </c>
      <c r="B1039" s="328" t="str">
        <f t="shared" si="48"/>
        <v>1493</v>
      </c>
      <c r="C1039" s="316" t="s">
        <v>2181</v>
      </c>
      <c r="D1039" s="316" t="str">
        <f t="shared" si="49"/>
        <v>2744</v>
      </c>
      <c r="E1039" s="316" t="s">
        <v>1064</v>
      </c>
      <c r="F1039" s="316" t="s">
        <v>6775</v>
      </c>
      <c r="G1039" s="333" t="s">
        <v>2181</v>
      </c>
      <c r="H1039" s="333" t="s">
        <v>7941</v>
      </c>
      <c r="I1039" s="316" t="str">
        <f t="shared" si="50"/>
        <v>INSERT INTO UPK_TEST.upk_k60.k60_press_buno_link (buno_id, k60_buno_id, created_date, created_tantou_id) VALUES (2744, 1493, GETDATE(), 999);</v>
      </c>
    </row>
    <row r="1040" spans="1:9">
      <c r="A1040" s="316" t="s">
        <v>957</v>
      </c>
      <c r="B1040" s="328" t="str">
        <f t="shared" si="48"/>
        <v>2201</v>
      </c>
      <c r="C1040" s="316" t="s">
        <v>7398</v>
      </c>
      <c r="D1040" s="316" t="str">
        <f t="shared" si="49"/>
        <v>2745</v>
      </c>
      <c r="E1040" s="316" t="s">
        <v>1065</v>
      </c>
      <c r="F1040" s="316" t="s">
        <v>6776</v>
      </c>
      <c r="G1040" s="333" t="s">
        <v>7398</v>
      </c>
      <c r="H1040" s="333" t="s">
        <v>7942</v>
      </c>
      <c r="I1040" s="316" t="str">
        <f t="shared" si="50"/>
        <v>INSERT INTO UPK_TEST.upk_k60.k60_press_buno_link (buno_id, k60_buno_id, created_date, created_tantou_id) VALUES (2745, 2201, GETDATE(), 999);</v>
      </c>
    </row>
    <row r="1041" spans="1:9">
      <c r="A1041" s="316" t="s">
        <v>958</v>
      </c>
      <c r="B1041" s="328" t="str">
        <f t="shared" si="48"/>
        <v>2202</v>
      </c>
      <c r="C1041" s="316" t="s">
        <v>7399</v>
      </c>
      <c r="D1041" s="316" t="str">
        <f t="shared" si="49"/>
        <v>2746</v>
      </c>
      <c r="E1041" s="316" t="s">
        <v>1066</v>
      </c>
      <c r="F1041" s="316" t="s">
        <v>6777</v>
      </c>
      <c r="G1041" s="333" t="s">
        <v>7399</v>
      </c>
      <c r="H1041" s="333" t="s">
        <v>7943</v>
      </c>
      <c r="I1041" s="316" t="str">
        <f t="shared" si="50"/>
        <v>INSERT INTO UPK_TEST.upk_k60.k60_press_buno_link (buno_id, k60_buno_id, created_date, created_tantou_id) VALUES (2746, 2202, GETDATE(), 999);</v>
      </c>
    </row>
    <row r="1042" spans="1:9">
      <c r="A1042" s="316" t="s">
        <v>372</v>
      </c>
      <c r="B1042" s="328" t="str">
        <f t="shared" si="48"/>
        <v>1316</v>
      </c>
      <c r="C1042" s="316" t="s">
        <v>7400</v>
      </c>
      <c r="D1042" s="316" t="str">
        <f t="shared" si="49"/>
        <v>2747</v>
      </c>
      <c r="E1042" s="316" t="s">
        <v>1067</v>
      </c>
      <c r="F1042" s="316" t="s">
        <v>6778</v>
      </c>
      <c r="G1042" s="333" t="s">
        <v>7400</v>
      </c>
      <c r="H1042" s="333" t="s">
        <v>7944</v>
      </c>
      <c r="I1042" s="316" t="str">
        <f t="shared" si="50"/>
        <v>INSERT INTO UPK_TEST.upk_k60.k60_press_buno_link (buno_id, k60_buno_id, created_date, created_tantou_id) VALUES (2747, 1316, GETDATE(), 999);</v>
      </c>
    </row>
    <row r="1043" spans="1:9">
      <c r="A1043" s="316" t="s">
        <v>373</v>
      </c>
      <c r="B1043" s="328" t="str">
        <f t="shared" si="48"/>
        <v>1317</v>
      </c>
      <c r="C1043" s="316" t="s">
        <v>7401</v>
      </c>
      <c r="D1043" s="316" t="str">
        <f t="shared" si="49"/>
        <v>2748</v>
      </c>
      <c r="E1043" s="316" t="s">
        <v>1068</v>
      </c>
      <c r="F1043" s="316" t="s">
        <v>6779</v>
      </c>
      <c r="G1043" s="333" t="s">
        <v>7401</v>
      </c>
      <c r="H1043" s="333" t="s">
        <v>7945</v>
      </c>
      <c r="I1043" s="316" t="str">
        <f t="shared" si="50"/>
        <v>INSERT INTO UPK_TEST.upk_k60.k60_press_buno_link (buno_id, k60_buno_id, created_date, created_tantou_id) VALUES (2748, 1317, GETDATE(), 999);</v>
      </c>
    </row>
    <row r="1044" spans="1:9">
      <c r="A1044" s="316" t="s">
        <v>381</v>
      </c>
      <c r="B1044" s="328" t="str">
        <f t="shared" si="48"/>
        <v>1328</v>
      </c>
      <c r="C1044" s="316" t="s">
        <v>7402</v>
      </c>
      <c r="D1044" s="316" t="str">
        <f t="shared" si="49"/>
        <v>2749</v>
      </c>
      <c r="E1044" s="316" t="s">
        <v>1069</v>
      </c>
      <c r="F1044" s="316" t="s">
        <v>6780</v>
      </c>
      <c r="G1044" s="333" t="s">
        <v>7402</v>
      </c>
      <c r="H1044" s="333" t="s">
        <v>7946</v>
      </c>
      <c r="I1044" s="316" t="str">
        <f t="shared" si="50"/>
        <v>INSERT INTO UPK_TEST.upk_k60.k60_press_buno_link (buno_id, k60_buno_id, created_date, created_tantou_id) VALUES (2749, 1328, GETDATE(), 999);</v>
      </c>
    </row>
    <row r="1045" spans="1:9">
      <c r="A1045" s="316" t="s">
        <v>560</v>
      </c>
      <c r="B1045" s="328" t="str">
        <f t="shared" si="48"/>
        <v>1632</v>
      </c>
      <c r="C1045" s="316" t="s">
        <v>7403</v>
      </c>
      <c r="D1045" s="316" t="str">
        <f t="shared" si="49"/>
        <v>2750</v>
      </c>
      <c r="E1045" s="316" t="s">
        <v>1070</v>
      </c>
      <c r="F1045" s="316" t="s">
        <v>6781</v>
      </c>
      <c r="G1045" s="333" t="s">
        <v>7403</v>
      </c>
      <c r="H1045" s="333" t="s">
        <v>7947</v>
      </c>
      <c r="I1045" s="316" t="str">
        <f t="shared" si="50"/>
        <v>INSERT INTO UPK_TEST.upk_k60.k60_press_buno_link (buno_id, k60_buno_id, created_date, created_tantou_id) VALUES (2750, 1632, GETDATE(), 999);</v>
      </c>
    </row>
    <row r="1046" spans="1:9">
      <c r="A1046" s="316" t="s">
        <v>561</v>
      </c>
      <c r="B1046" s="328" t="str">
        <f t="shared" si="48"/>
        <v>1633</v>
      </c>
      <c r="C1046" s="316" t="s">
        <v>7404</v>
      </c>
      <c r="D1046" s="316" t="str">
        <f t="shared" si="49"/>
        <v>2751</v>
      </c>
      <c r="E1046" s="316" t="s">
        <v>1071</v>
      </c>
      <c r="F1046" s="316" t="s">
        <v>6782</v>
      </c>
      <c r="G1046" s="333" t="s">
        <v>7404</v>
      </c>
      <c r="H1046" s="333" t="s">
        <v>7948</v>
      </c>
      <c r="I1046" s="316" t="str">
        <f t="shared" si="50"/>
        <v>INSERT INTO UPK_TEST.upk_k60.k60_press_buno_link (buno_id, k60_buno_id, created_date, created_tantou_id) VALUES (2751, 1633, GETDATE(), 999);</v>
      </c>
    </row>
    <row r="1047" spans="1:9">
      <c r="A1047" s="316" t="s">
        <v>1117</v>
      </c>
      <c r="B1047" s="328" t="str">
        <f t="shared" si="48"/>
        <v>2397</v>
      </c>
      <c r="C1047" s="316" t="s">
        <v>2189</v>
      </c>
      <c r="D1047" s="316" t="str">
        <f t="shared" si="49"/>
        <v>2752</v>
      </c>
      <c r="E1047" s="316" t="s">
        <v>1072</v>
      </c>
      <c r="F1047" s="316" t="s">
        <v>6783</v>
      </c>
      <c r="G1047" s="333" t="s">
        <v>2189</v>
      </c>
      <c r="H1047" s="333" t="s">
        <v>7949</v>
      </c>
      <c r="I1047" s="316" t="str">
        <f t="shared" si="50"/>
        <v>INSERT INTO UPK_TEST.upk_k60.k60_press_buno_link (buno_id, k60_buno_id, created_date, created_tantou_id) VALUES (2752, 2397, GETDATE(), 999);</v>
      </c>
    </row>
    <row r="1048" spans="1:9">
      <c r="A1048" s="316" t="s">
        <v>1118</v>
      </c>
      <c r="B1048" s="328" t="str">
        <f t="shared" si="48"/>
        <v>2398</v>
      </c>
      <c r="C1048" s="316" t="s">
        <v>2190</v>
      </c>
      <c r="D1048" s="316" t="str">
        <f t="shared" si="49"/>
        <v>2753</v>
      </c>
      <c r="E1048" s="316" t="s">
        <v>1073</v>
      </c>
      <c r="F1048" s="316" t="s">
        <v>6784</v>
      </c>
      <c r="G1048" s="333" t="s">
        <v>2190</v>
      </c>
      <c r="H1048" s="333" t="s">
        <v>7950</v>
      </c>
      <c r="I1048" s="316" t="str">
        <f t="shared" si="50"/>
        <v>INSERT INTO UPK_TEST.upk_k60.k60_press_buno_link (buno_id, k60_buno_id, created_date, created_tantou_id) VALUES (2753, 2398, GETDATE(), 999);</v>
      </c>
    </row>
    <row r="1049" spans="1:9">
      <c r="A1049" s="316" t="s">
        <v>1119</v>
      </c>
      <c r="B1049" s="328" t="str">
        <f t="shared" si="48"/>
        <v>2399</v>
      </c>
      <c r="C1049" s="316" t="s">
        <v>2192</v>
      </c>
      <c r="D1049" s="316" t="str">
        <f t="shared" si="49"/>
        <v>2754</v>
      </c>
      <c r="E1049" s="316" t="s">
        <v>1074</v>
      </c>
      <c r="F1049" s="316" t="s">
        <v>6785</v>
      </c>
      <c r="G1049" s="333" t="s">
        <v>2192</v>
      </c>
      <c r="H1049" s="333" t="s">
        <v>7951</v>
      </c>
      <c r="I1049" s="316" t="str">
        <f t="shared" si="50"/>
        <v>INSERT INTO UPK_TEST.upk_k60.k60_press_buno_link (buno_id, k60_buno_id, created_date, created_tantou_id) VALUES (2754, 2399, GETDATE(), 999);</v>
      </c>
    </row>
    <row r="1050" spans="1:9">
      <c r="A1050" s="316" t="s">
        <v>5770</v>
      </c>
      <c r="B1050" s="328">
        <f t="shared" si="48"/>
        <v>2556</v>
      </c>
      <c r="C1050" s="316" t="s">
        <v>7405</v>
      </c>
      <c r="D1050" s="316" t="str">
        <f t="shared" si="49"/>
        <v>2755</v>
      </c>
      <c r="E1050" s="316" t="s">
        <v>5707</v>
      </c>
      <c r="F1050" s="316" t="s">
        <v>6786</v>
      </c>
      <c r="G1050" s="333" t="s">
        <v>7405</v>
      </c>
      <c r="H1050" s="333" t="s">
        <v>7952</v>
      </c>
      <c r="I1050" s="316" t="str">
        <f t="shared" si="50"/>
        <v>INSERT INTO UPK_TEST.upk_k60.k60_press_buno_link (buno_id, k60_buno_id, created_date, created_tantou_id) VALUES (2755, 2556, GETDATE(), 999);</v>
      </c>
    </row>
    <row r="1051" spans="1:9">
      <c r="A1051" s="316" t="s">
        <v>5770</v>
      </c>
      <c r="B1051" s="328">
        <f t="shared" si="48"/>
        <v>2556</v>
      </c>
      <c r="C1051" s="316" t="s">
        <v>7406</v>
      </c>
      <c r="D1051" s="316" t="str">
        <f t="shared" si="49"/>
        <v>2756</v>
      </c>
      <c r="E1051" s="316" t="s">
        <v>5708</v>
      </c>
      <c r="F1051" s="316" t="s">
        <v>6787</v>
      </c>
      <c r="G1051" s="333" t="s">
        <v>7406</v>
      </c>
      <c r="H1051" s="333" t="s">
        <v>7953</v>
      </c>
      <c r="I1051" s="316" t="str">
        <f t="shared" si="50"/>
        <v>INSERT INTO UPK_TEST.upk_k60.k60_press_buno_link (buno_id, k60_buno_id, created_date, created_tantou_id) VALUES (2756, 2556, GETDATE(), 999);</v>
      </c>
    </row>
    <row r="1052" spans="1:9">
      <c r="A1052" s="316" t="s">
        <v>3436</v>
      </c>
      <c r="B1052" s="328" t="str">
        <f t="shared" si="48"/>
        <v>1989</v>
      </c>
      <c r="C1052" s="316" t="s">
        <v>2194</v>
      </c>
      <c r="D1052" s="316" t="str">
        <f t="shared" si="49"/>
        <v>2757</v>
      </c>
      <c r="E1052" s="316" t="s">
        <v>1075</v>
      </c>
      <c r="F1052" s="316" t="s">
        <v>6788</v>
      </c>
      <c r="G1052" s="333" t="s">
        <v>2194</v>
      </c>
      <c r="H1052" s="333" t="s">
        <v>7954</v>
      </c>
      <c r="I1052" s="316" t="str">
        <f t="shared" si="50"/>
        <v>INSERT INTO UPK_TEST.upk_k60.k60_press_buno_link (buno_id, k60_buno_id, created_date, created_tantou_id) VALUES (2757, 1989, GETDATE(), 999);</v>
      </c>
    </row>
    <row r="1053" spans="1:9">
      <c r="A1053" s="316" t="s">
        <v>3436</v>
      </c>
      <c r="B1053" s="328" t="str">
        <f t="shared" si="48"/>
        <v>1989</v>
      </c>
      <c r="C1053" s="316" t="s">
        <v>2199</v>
      </c>
      <c r="D1053" s="316" t="str">
        <f t="shared" si="49"/>
        <v>2758</v>
      </c>
      <c r="E1053" s="316" t="s">
        <v>1076</v>
      </c>
      <c r="F1053" s="316" t="s">
        <v>6789</v>
      </c>
      <c r="G1053" s="333" t="s">
        <v>2199</v>
      </c>
      <c r="H1053" s="333" t="s">
        <v>7955</v>
      </c>
      <c r="I1053" s="316" t="str">
        <f t="shared" si="50"/>
        <v>INSERT INTO UPK_TEST.upk_k60.k60_press_buno_link (buno_id, k60_buno_id, created_date, created_tantou_id) VALUES (2758, 1989, GETDATE(), 999);</v>
      </c>
    </row>
    <row r="1054" spans="1:9">
      <c r="A1054" s="316" t="s">
        <v>2983</v>
      </c>
      <c r="B1054" s="328" t="str">
        <f t="shared" si="48"/>
        <v>1576</v>
      </c>
      <c r="C1054" s="316" t="s">
        <v>7407</v>
      </c>
      <c r="D1054" s="316" t="str">
        <f t="shared" si="49"/>
        <v>2759</v>
      </c>
      <c r="E1054" s="316" t="s">
        <v>1077</v>
      </c>
      <c r="F1054" s="316" t="s">
        <v>6790</v>
      </c>
      <c r="G1054" s="333" t="s">
        <v>7407</v>
      </c>
      <c r="H1054" s="333" t="s">
        <v>7956</v>
      </c>
      <c r="I1054" s="316" t="str">
        <f t="shared" si="50"/>
        <v>INSERT INTO UPK_TEST.upk_k60.k60_press_buno_link (buno_id, k60_buno_id, created_date, created_tantou_id) VALUES (2759, 1576, GETDATE(), 999);</v>
      </c>
    </row>
    <row r="1055" spans="1:9">
      <c r="A1055" s="316" t="s">
        <v>2983</v>
      </c>
      <c r="B1055" s="328" t="str">
        <f t="shared" si="48"/>
        <v>1576</v>
      </c>
      <c r="C1055" s="316" t="s">
        <v>7408</v>
      </c>
      <c r="D1055" s="316" t="str">
        <f t="shared" si="49"/>
        <v>2760</v>
      </c>
      <c r="E1055" s="316" t="s">
        <v>1078</v>
      </c>
      <c r="F1055" s="316" t="s">
        <v>6791</v>
      </c>
      <c r="G1055" s="333" t="s">
        <v>7408</v>
      </c>
      <c r="H1055" s="333" t="s">
        <v>7957</v>
      </c>
      <c r="I1055" s="316" t="str">
        <f t="shared" si="50"/>
        <v>INSERT INTO UPK_TEST.upk_k60.k60_press_buno_link (buno_id, k60_buno_id, created_date, created_tantou_id) VALUES (2760, 1576, GETDATE(), 999);</v>
      </c>
    </row>
    <row r="1056" spans="1:9">
      <c r="A1056" s="316" t="s">
        <v>562</v>
      </c>
      <c r="B1056" s="328" t="str">
        <f t="shared" si="48"/>
        <v>1634</v>
      </c>
      <c r="C1056" s="316" t="s">
        <v>7409</v>
      </c>
      <c r="D1056" s="316" t="str">
        <f t="shared" si="49"/>
        <v>2761</v>
      </c>
      <c r="E1056" s="316" t="s">
        <v>5709</v>
      </c>
      <c r="F1056" s="316" t="s">
        <v>6792</v>
      </c>
      <c r="G1056" s="333" t="s">
        <v>7409</v>
      </c>
      <c r="H1056" s="333" t="s">
        <v>7958</v>
      </c>
      <c r="I1056" s="316" t="str">
        <f t="shared" si="50"/>
        <v>INSERT INTO UPK_TEST.upk_k60.k60_press_buno_link (buno_id, k60_buno_id, created_date, created_tantou_id) VALUES (2761, 1634, GETDATE(), 999);</v>
      </c>
    </row>
    <row r="1057" spans="1:9">
      <c r="A1057" s="316" t="s">
        <v>563</v>
      </c>
      <c r="B1057" s="328" t="str">
        <f t="shared" si="48"/>
        <v>1635</v>
      </c>
      <c r="C1057" s="316" t="s">
        <v>7410</v>
      </c>
      <c r="D1057" s="316" t="str">
        <f t="shared" si="49"/>
        <v>2762</v>
      </c>
      <c r="E1057" s="316" t="s">
        <v>1079</v>
      </c>
      <c r="F1057" s="316" t="s">
        <v>6793</v>
      </c>
      <c r="G1057" s="333" t="s">
        <v>7410</v>
      </c>
      <c r="H1057" s="333" t="s">
        <v>7959</v>
      </c>
      <c r="I1057" s="316" t="str">
        <f t="shared" si="50"/>
        <v>INSERT INTO UPK_TEST.upk_k60.k60_press_buno_link (buno_id, k60_buno_id, created_date, created_tantou_id) VALUES (2762, 1635, GETDATE(), 999);</v>
      </c>
    </row>
    <row r="1058" spans="1:9">
      <c r="A1058" s="316" t="s">
        <v>459</v>
      </c>
      <c r="B1058" s="328" t="str">
        <f t="shared" si="48"/>
        <v>1439</v>
      </c>
      <c r="C1058" s="316" t="s">
        <v>7411</v>
      </c>
      <c r="D1058" s="316" t="str">
        <f t="shared" si="49"/>
        <v>2763</v>
      </c>
      <c r="E1058" s="316" t="s">
        <v>1080</v>
      </c>
      <c r="F1058" s="316" t="s">
        <v>6794</v>
      </c>
      <c r="G1058" s="333" t="s">
        <v>7411</v>
      </c>
      <c r="H1058" s="333" t="s">
        <v>7960</v>
      </c>
      <c r="I1058" s="316" t="str">
        <f t="shared" si="50"/>
        <v>INSERT INTO UPK_TEST.upk_k60.k60_press_buno_link (buno_id, k60_buno_id, created_date, created_tantou_id) VALUES (2763, 1439, GETDATE(), 999);</v>
      </c>
    </row>
    <row r="1059" spans="1:9">
      <c r="A1059" s="316" t="s">
        <v>671</v>
      </c>
      <c r="B1059" s="328" t="str">
        <f t="shared" si="48"/>
        <v>1806</v>
      </c>
      <c r="C1059" s="316" t="s">
        <v>2204</v>
      </c>
      <c r="D1059" s="316" t="str">
        <f t="shared" si="49"/>
        <v>2764</v>
      </c>
      <c r="E1059" s="316" t="s">
        <v>1081</v>
      </c>
      <c r="F1059" s="316" t="s">
        <v>6795</v>
      </c>
      <c r="G1059" s="333" t="s">
        <v>2204</v>
      </c>
      <c r="H1059" s="333" t="s">
        <v>7961</v>
      </c>
      <c r="I1059" s="316" t="str">
        <f t="shared" si="50"/>
        <v>INSERT INTO UPK_TEST.upk_k60.k60_press_buno_link (buno_id, k60_buno_id, created_date, created_tantou_id) VALUES (2764, 1806, GETDATE(), 999);</v>
      </c>
    </row>
    <row r="1060" spans="1:9">
      <c r="A1060" s="316" t="s">
        <v>670</v>
      </c>
      <c r="B1060" s="328" t="str">
        <f t="shared" si="48"/>
        <v>1805</v>
      </c>
      <c r="C1060" s="316" t="s">
        <v>2205</v>
      </c>
      <c r="D1060" s="316" t="str">
        <f t="shared" si="49"/>
        <v>2765</v>
      </c>
      <c r="E1060" s="316" t="s">
        <v>1082</v>
      </c>
      <c r="F1060" s="316" t="s">
        <v>6796</v>
      </c>
      <c r="G1060" s="333" t="s">
        <v>2205</v>
      </c>
      <c r="H1060" s="333" t="s">
        <v>7962</v>
      </c>
      <c r="I1060" s="316" t="str">
        <f t="shared" si="50"/>
        <v>INSERT INTO UPK_TEST.upk_k60.k60_press_buno_link (buno_id, k60_buno_id, created_date, created_tantou_id) VALUES (2765, 1805, GETDATE(), 999);</v>
      </c>
    </row>
    <row r="1061" spans="1:9">
      <c r="A1061" s="316" t="s">
        <v>5601</v>
      </c>
      <c r="B1061" s="328" t="str">
        <f t="shared" si="48"/>
        <v>1807</v>
      </c>
      <c r="C1061" s="316" t="s">
        <v>2209</v>
      </c>
      <c r="D1061" s="316" t="str">
        <f t="shared" si="49"/>
        <v>2766</v>
      </c>
      <c r="E1061" s="316" t="s">
        <v>1083</v>
      </c>
      <c r="F1061" s="316" t="s">
        <v>6797</v>
      </c>
      <c r="G1061" s="333" t="s">
        <v>2209</v>
      </c>
      <c r="H1061" s="333" t="s">
        <v>7963</v>
      </c>
      <c r="I1061" s="316" t="str">
        <f t="shared" si="50"/>
        <v>INSERT INTO UPK_TEST.upk_k60.k60_press_buno_link (buno_id, k60_buno_id, created_date, created_tantou_id) VALUES (2766, 1807, GETDATE(), 999);</v>
      </c>
    </row>
    <row r="1062" spans="1:9">
      <c r="A1062" s="316" t="s">
        <v>5601</v>
      </c>
      <c r="B1062" s="328" t="str">
        <f t="shared" si="48"/>
        <v>1807</v>
      </c>
      <c r="C1062" s="316" t="s">
        <v>2211</v>
      </c>
      <c r="D1062" s="316" t="str">
        <f t="shared" si="49"/>
        <v>2767</v>
      </c>
      <c r="E1062" s="316" t="s">
        <v>5710</v>
      </c>
      <c r="F1062" s="316" t="s">
        <v>6798</v>
      </c>
      <c r="G1062" s="333" t="s">
        <v>2211</v>
      </c>
      <c r="H1062" s="333" t="s">
        <v>7964</v>
      </c>
      <c r="I1062" s="316" t="str">
        <f t="shared" si="50"/>
        <v>INSERT INTO UPK_TEST.upk_k60.k60_press_buno_link (buno_id, k60_buno_id, created_date, created_tantou_id) VALUES (2767, 1807, GETDATE(), 999);</v>
      </c>
    </row>
    <row r="1063" spans="1:9">
      <c r="A1063" s="316" t="s">
        <v>5725</v>
      </c>
      <c r="B1063" s="328" t="str">
        <f t="shared" si="48"/>
        <v>2400</v>
      </c>
      <c r="C1063" s="316" t="s">
        <v>2210</v>
      </c>
      <c r="D1063" s="316" t="str">
        <f t="shared" si="49"/>
        <v>2768</v>
      </c>
      <c r="E1063" s="316" t="s">
        <v>1084</v>
      </c>
      <c r="F1063" s="316" t="s">
        <v>6799</v>
      </c>
      <c r="G1063" s="333" t="s">
        <v>2210</v>
      </c>
      <c r="H1063" s="333" t="s">
        <v>7965</v>
      </c>
      <c r="I1063" s="316" t="str">
        <f t="shared" si="50"/>
        <v>INSERT INTO UPK_TEST.upk_k60.k60_press_buno_link (buno_id, k60_buno_id, created_date, created_tantou_id) VALUES (2768, 2400, GETDATE(), 999);</v>
      </c>
    </row>
    <row r="1064" spans="1:9">
      <c r="A1064" s="316" t="s">
        <v>5725</v>
      </c>
      <c r="B1064" s="328" t="str">
        <f t="shared" si="48"/>
        <v>2400</v>
      </c>
      <c r="C1064" s="316" t="s">
        <v>2212</v>
      </c>
      <c r="D1064" s="316" t="str">
        <f t="shared" si="49"/>
        <v>2769</v>
      </c>
      <c r="E1064" s="316" t="s">
        <v>1085</v>
      </c>
      <c r="F1064" s="316" t="s">
        <v>6800</v>
      </c>
      <c r="G1064" s="333" t="s">
        <v>2212</v>
      </c>
      <c r="H1064" s="333" t="s">
        <v>7966</v>
      </c>
      <c r="I1064" s="316" t="str">
        <f t="shared" si="50"/>
        <v>INSERT INTO UPK_TEST.upk_k60.k60_press_buno_link (buno_id, k60_buno_id, created_date, created_tantou_id) VALUES (2769, 2400, GETDATE(), 999);</v>
      </c>
    </row>
    <row r="1065" spans="1:9">
      <c r="A1065" s="316" t="s">
        <v>5699</v>
      </c>
      <c r="B1065" s="328" t="str">
        <f t="shared" si="48"/>
        <v>2281</v>
      </c>
      <c r="C1065" s="316" t="s">
        <v>2213</v>
      </c>
      <c r="D1065" s="316" t="str">
        <f t="shared" si="49"/>
        <v>2770</v>
      </c>
      <c r="E1065" s="316" t="s">
        <v>1086</v>
      </c>
      <c r="F1065" s="316" t="s">
        <v>6801</v>
      </c>
      <c r="G1065" s="333" t="s">
        <v>2213</v>
      </c>
      <c r="H1065" s="333" t="s">
        <v>7967</v>
      </c>
      <c r="I1065" s="316" t="str">
        <f t="shared" si="50"/>
        <v>INSERT INTO UPK_TEST.upk_k60.k60_press_buno_link (buno_id, k60_buno_id, created_date, created_tantou_id) VALUES (2770, 2281, GETDATE(), 999);</v>
      </c>
    </row>
    <row r="1066" spans="1:9">
      <c r="A1066" s="316" t="s">
        <v>5699</v>
      </c>
      <c r="B1066" s="328" t="str">
        <f t="shared" si="48"/>
        <v>2281</v>
      </c>
      <c r="C1066" s="316" t="s">
        <v>2216</v>
      </c>
      <c r="D1066" s="316" t="str">
        <f t="shared" si="49"/>
        <v>2771</v>
      </c>
      <c r="E1066" s="316" t="s">
        <v>1087</v>
      </c>
      <c r="F1066" s="316" t="s">
        <v>6802</v>
      </c>
      <c r="G1066" s="333" t="s">
        <v>2216</v>
      </c>
      <c r="H1066" s="333" t="s">
        <v>7968</v>
      </c>
      <c r="I1066" s="316" t="str">
        <f t="shared" si="50"/>
        <v>INSERT INTO UPK_TEST.upk_k60.k60_press_buno_link (buno_id, k60_buno_id, created_date, created_tantou_id) VALUES (2771, 2281, GETDATE(), 999);</v>
      </c>
    </row>
    <row r="1067" spans="1:9">
      <c r="A1067" s="316" t="s">
        <v>5567</v>
      </c>
      <c r="B1067" s="328" t="str">
        <f t="shared" si="48"/>
        <v>1470</v>
      </c>
      <c r="C1067" s="316" t="s">
        <v>2214</v>
      </c>
      <c r="D1067" s="316" t="str">
        <f t="shared" si="49"/>
        <v>2772</v>
      </c>
      <c r="E1067" s="316" t="s">
        <v>1088</v>
      </c>
      <c r="F1067" s="316" t="s">
        <v>6803</v>
      </c>
      <c r="G1067" s="333" t="s">
        <v>2214</v>
      </c>
      <c r="H1067" s="333" t="s">
        <v>7969</v>
      </c>
      <c r="I1067" s="316" t="str">
        <f t="shared" si="50"/>
        <v>INSERT INTO UPK_TEST.upk_k60.k60_press_buno_link (buno_id, k60_buno_id, created_date, created_tantou_id) VALUES (2772, 1470, GETDATE(), 999);</v>
      </c>
    </row>
    <row r="1068" spans="1:9">
      <c r="A1068" s="316" t="s">
        <v>5567</v>
      </c>
      <c r="B1068" s="328" t="str">
        <f t="shared" si="48"/>
        <v>1470</v>
      </c>
      <c r="C1068" s="316" t="s">
        <v>2217</v>
      </c>
      <c r="D1068" s="316" t="str">
        <f t="shared" si="49"/>
        <v>2773</v>
      </c>
      <c r="E1068" s="316" t="s">
        <v>1089</v>
      </c>
      <c r="F1068" s="316" t="s">
        <v>6804</v>
      </c>
      <c r="G1068" s="333" t="s">
        <v>2217</v>
      </c>
      <c r="H1068" s="333" t="s">
        <v>7970</v>
      </c>
      <c r="I1068" s="316" t="str">
        <f t="shared" si="50"/>
        <v>INSERT INTO UPK_TEST.upk_k60.k60_press_buno_link (buno_id, k60_buno_id, created_date, created_tantou_id) VALUES (2773, 1470, GETDATE(), 999);</v>
      </c>
    </row>
    <row r="1069" spans="1:9">
      <c r="A1069" s="316" t="s">
        <v>5602</v>
      </c>
      <c r="B1069" s="328" t="str">
        <f t="shared" si="48"/>
        <v>1808</v>
      </c>
      <c r="C1069" s="316" t="s">
        <v>2215</v>
      </c>
      <c r="D1069" s="316" t="str">
        <f t="shared" si="49"/>
        <v>2774</v>
      </c>
      <c r="E1069" s="316" t="s">
        <v>1090</v>
      </c>
      <c r="F1069" s="316" t="s">
        <v>6805</v>
      </c>
      <c r="G1069" s="333" t="s">
        <v>2215</v>
      </c>
      <c r="H1069" s="333" t="s">
        <v>7971</v>
      </c>
      <c r="I1069" s="316" t="str">
        <f t="shared" si="50"/>
        <v>INSERT INTO UPK_TEST.upk_k60.k60_press_buno_link (buno_id, k60_buno_id, created_date, created_tantou_id) VALUES (2774, 1808, GETDATE(), 999);</v>
      </c>
    </row>
    <row r="1070" spans="1:9">
      <c r="A1070" s="316" t="s">
        <v>5602</v>
      </c>
      <c r="B1070" s="328" t="str">
        <f t="shared" si="48"/>
        <v>1808</v>
      </c>
      <c r="C1070" s="316" t="s">
        <v>2218</v>
      </c>
      <c r="D1070" s="316" t="str">
        <f t="shared" si="49"/>
        <v>2775</v>
      </c>
      <c r="E1070" s="316" t="s">
        <v>1091</v>
      </c>
      <c r="F1070" s="316" t="s">
        <v>6806</v>
      </c>
      <c r="G1070" s="333" t="s">
        <v>2218</v>
      </c>
      <c r="H1070" s="333" t="s">
        <v>7972</v>
      </c>
      <c r="I1070" s="316" t="str">
        <f t="shared" si="50"/>
        <v>INSERT INTO UPK_TEST.upk_k60.k60_press_buno_link (buno_id, k60_buno_id, created_date, created_tantou_id) VALUES (2775, 1808, GETDATE(), 999);</v>
      </c>
    </row>
    <row r="1071" spans="1:9">
      <c r="A1071" s="316" t="s">
        <v>5610</v>
      </c>
      <c r="B1071" s="328" t="str">
        <f t="shared" si="48"/>
        <v>1843</v>
      </c>
      <c r="C1071" s="316" t="s">
        <v>2219</v>
      </c>
      <c r="D1071" s="316" t="str">
        <f t="shared" si="49"/>
        <v>2776</v>
      </c>
      <c r="E1071" s="316" t="s">
        <v>1092</v>
      </c>
      <c r="F1071" s="316" t="s">
        <v>6807</v>
      </c>
      <c r="G1071" s="333" t="s">
        <v>2219</v>
      </c>
      <c r="H1071" s="333" t="s">
        <v>7973</v>
      </c>
      <c r="I1071" s="316" t="str">
        <f t="shared" si="50"/>
        <v>INSERT INTO UPK_TEST.upk_k60.k60_press_buno_link (buno_id, k60_buno_id, created_date, created_tantou_id) VALUES (2776, 1843, GETDATE(), 999);</v>
      </c>
    </row>
    <row r="1072" spans="1:9">
      <c r="A1072" s="316" t="s">
        <v>5610</v>
      </c>
      <c r="B1072" s="328" t="str">
        <f t="shared" si="48"/>
        <v>1843</v>
      </c>
      <c r="C1072" s="316" t="s">
        <v>2220</v>
      </c>
      <c r="D1072" s="316" t="str">
        <f t="shared" si="49"/>
        <v>2777</v>
      </c>
      <c r="E1072" s="316" t="s">
        <v>1093</v>
      </c>
      <c r="F1072" s="316" t="s">
        <v>6808</v>
      </c>
      <c r="G1072" s="333" t="s">
        <v>2220</v>
      </c>
      <c r="H1072" s="333" t="s">
        <v>7974</v>
      </c>
      <c r="I1072" s="316" t="str">
        <f t="shared" si="50"/>
        <v>INSERT INTO UPK_TEST.upk_k60.k60_press_buno_link (buno_id, k60_buno_id, created_date, created_tantou_id) VALUES (2777, 1843, GETDATE(), 999);</v>
      </c>
    </row>
    <row r="1073" spans="1:9">
      <c r="A1073" s="316" t="s">
        <v>3199</v>
      </c>
      <c r="B1073" s="328" t="str">
        <f t="shared" si="48"/>
        <v>1765</v>
      </c>
      <c r="C1073" s="316" t="s">
        <v>2227</v>
      </c>
      <c r="D1073" s="316" t="str">
        <f t="shared" si="49"/>
        <v>2778</v>
      </c>
      <c r="E1073" s="316" t="s">
        <v>1094</v>
      </c>
      <c r="F1073" s="316" t="s">
        <v>6809</v>
      </c>
      <c r="G1073" s="333" t="s">
        <v>2227</v>
      </c>
      <c r="H1073" s="333" t="s">
        <v>7975</v>
      </c>
      <c r="I1073" s="316" t="str">
        <f t="shared" si="50"/>
        <v>INSERT INTO UPK_TEST.upk_k60.k60_press_buno_link (buno_id, k60_buno_id, created_date, created_tantou_id) VALUES (2778, 1765, GETDATE(), 999);</v>
      </c>
    </row>
    <row r="1074" spans="1:9">
      <c r="A1074" s="316" t="s">
        <v>3199</v>
      </c>
      <c r="B1074" s="328" t="str">
        <f t="shared" si="48"/>
        <v>1765</v>
      </c>
      <c r="C1074" s="316" t="s">
        <v>2231</v>
      </c>
      <c r="D1074" s="316" t="str">
        <f t="shared" si="49"/>
        <v>2779</v>
      </c>
      <c r="E1074" s="316" t="s">
        <v>1095</v>
      </c>
      <c r="F1074" s="316" t="s">
        <v>6810</v>
      </c>
      <c r="G1074" s="333" t="s">
        <v>2231</v>
      </c>
      <c r="H1074" s="333" t="s">
        <v>7976</v>
      </c>
      <c r="I1074" s="316" t="str">
        <f t="shared" si="50"/>
        <v>INSERT INTO UPK_TEST.upk_k60.k60_press_buno_link (buno_id, k60_buno_id, created_date, created_tantou_id) VALUES (2779, 1765, GETDATE(), 999);</v>
      </c>
    </row>
    <row r="1075" spans="1:9">
      <c r="A1075" s="316" t="s">
        <v>3200</v>
      </c>
      <c r="B1075" s="328" t="str">
        <f t="shared" si="48"/>
        <v>1766</v>
      </c>
      <c r="C1075" s="316" t="s">
        <v>2228</v>
      </c>
      <c r="D1075" s="316" t="str">
        <f t="shared" si="49"/>
        <v>2780</v>
      </c>
      <c r="E1075" s="316" t="s">
        <v>5711</v>
      </c>
      <c r="F1075" s="316" t="s">
        <v>6811</v>
      </c>
      <c r="G1075" s="333" t="s">
        <v>2228</v>
      </c>
      <c r="H1075" s="333" t="s">
        <v>7977</v>
      </c>
      <c r="I1075" s="316" t="str">
        <f t="shared" si="50"/>
        <v>INSERT INTO UPK_TEST.upk_k60.k60_press_buno_link (buno_id, k60_buno_id, created_date, created_tantou_id) VALUES (2780, 1766, GETDATE(), 999);</v>
      </c>
    </row>
    <row r="1076" spans="1:9">
      <c r="A1076" s="316" t="s">
        <v>3200</v>
      </c>
      <c r="B1076" s="328" t="str">
        <f t="shared" si="48"/>
        <v>1766</v>
      </c>
      <c r="C1076" s="316" t="s">
        <v>2232</v>
      </c>
      <c r="D1076" s="316" t="str">
        <f t="shared" si="49"/>
        <v>2781</v>
      </c>
      <c r="E1076" s="316" t="s">
        <v>5712</v>
      </c>
      <c r="F1076" s="316" t="s">
        <v>6812</v>
      </c>
      <c r="G1076" s="333" t="s">
        <v>2232</v>
      </c>
      <c r="H1076" s="333" t="s">
        <v>7978</v>
      </c>
      <c r="I1076" s="316" t="str">
        <f t="shared" si="50"/>
        <v>INSERT INTO UPK_TEST.upk_k60.k60_press_buno_link (buno_id, k60_buno_id, created_date, created_tantou_id) VALUES (2781, 1766, GETDATE(), 999);</v>
      </c>
    </row>
    <row r="1077" spans="1:9">
      <c r="A1077" s="316" t="s">
        <v>2984</v>
      </c>
      <c r="B1077" s="328" t="str">
        <f t="shared" si="48"/>
        <v>1577</v>
      </c>
      <c r="C1077" s="316" t="s">
        <v>7412</v>
      </c>
      <c r="D1077" s="316" t="str">
        <f t="shared" si="49"/>
        <v>2782</v>
      </c>
      <c r="E1077" s="316" t="s">
        <v>5713</v>
      </c>
      <c r="F1077" s="316" t="s">
        <v>6813</v>
      </c>
      <c r="G1077" s="333" t="s">
        <v>7412</v>
      </c>
      <c r="H1077" s="333" t="s">
        <v>7979</v>
      </c>
      <c r="I1077" s="316" t="str">
        <f t="shared" si="50"/>
        <v>INSERT INTO UPK_TEST.upk_k60.k60_press_buno_link (buno_id, k60_buno_id, created_date, created_tantou_id) VALUES (2782, 1577, GETDATE(), 999);</v>
      </c>
    </row>
    <row r="1078" spans="1:9">
      <c r="A1078" s="316" t="s">
        <v>2984</v>
      </c>
      <c r="B1078" s="328" t="str">
        <f t="shared" si="48"/>
        <v>1577</v>
      </c>
      <c r="C1078" s="316" t="s">
        <v>7413</v>
      </c>
      <c r="D1078" s="316" t="str">
        <f t="shared" si="49"/>
        <v>2783</v>
      </c>
      <c r="E1078" s="316" t="s">
        <v>1096</v>
      </c>
      <c r="F1078" s="316" t="s">
        <v>6814</v>
      </c>
      <c r="G1078" s="333" t="s">
        <v>7413</v>
      </c>
      <c r="H1078" s="333" t="s">
        <v>7980</v>
      </c>
      <c r="I1078" s="316" t="str">
        <f t="shared" si="50"/>
        <v>INSERT INTO UPK_TEST.upk_k60.k60_press_buno_link (buno_id, k60_buno_id, created_date, created_tantou_id) VALUES (2783, 1577, GETDATE(), 999);</v>
      </c>
    </row>
    <row r="1079" spans="1:9">
      <c r="A1079" s="316" t="s">
        <v>2985</v>
      </c>
      <c r="B1079" s="328" t="str">
        <f t="shared" si="48"/>
        <v>1578</v>
      </c>
      <c r="C1079" s="316" t="s">
        <v>7414</v>
      </c>
      <c r="D1079" s="316" t="str">
        <f t="shared" si="49"/>
        <v>2784</v>
      </c>
      <c r="E1079" s="316" t="s">
        <v>1097</v>
      </c>
      <c r="F1079" s="316" t="s">
        <v>6815</v>
      </c>
      <c r="G1079" s="333" t="s">
        <v>7414</v>
      </c>
      <c r="H1079" s="333" t="s">
        <v>7981</v>
      </c>
      <c r="I1079" s="316" t="str">
        <f t="shared" si="50"/>
        <v>INSERT INTO UPK_TEST.upk_k60.k60_press_buno_link (buno_id, k60_buno_id, created_date, created_tantou_id) VALUES (2784, 1578, GETDATE(), 999);</v>
      </c>
    </row>
    <row r="1080" spans="1:9">
      <c r="A1080" s="316" t="s">
        <v>2985</v>
      </c>
      <c r="B1080" s="328" t="str">
        <f t="shared" si="48"/>
        <v>1578</v>
      </c>
      <c r="C1080" s="316" t="s">
        <v>7415</v>
      </c>
      <c r="D1080" s="316" t="str">
        <f t="shared" si="49"/>
        <v>2785</v>
      </c>
      <c r="E1080" s="316" t="s">
        <v>1098</v>
      </c>
      <c r="F1080" s="316" t="s">
        <v>6816</v>
      </c>
      <c r="G1080" s="333" t="s">
        <v>7415</v>
      </c>
      <c r="H1080" s="333" t="s">
        <v>7982</v>
      </c>
      <c r="I1080" s="316" t="str">
        <f t="shared" si="50"/>
        <v>INSERT INTO UPK_TEST.upk_k60.k60_press_buno_link (buno_id, k60_buno_id, created_date, created_tantou_id) VALUES (2785, 1578, GETDATE(), 999);</v>
      </c>
    </row>
    <row r="1081" spans="1:9">
      <c r="A1081" s="316" t="s">
        <v>5557</v>
      </c>
      <c r="B1081" s="328" t="str">
        <f t="shared" si="48"/>
        <v>1459</v>
      </c>
      <c r="C1081" s="316" t="s">
        <v>2235</v>
      </c>
      <c r="D1081" s="316" t="str">
        <f t="shared" si="49"/>
        <v>2786</v>
      </c>
      <c r="E1081" s="316" t="s">
        <v>5714</v>
      </c>
      <c r="F1081" s="316" t="s">
        <v>6817</v>
      </c>
      <c r="G1081" s="333" t="s">
        <v>2235</v>
      </c>
      <c r="H1081" s="333" t="s">
        <v>7983</v>
      </c>
      <c r="I1081" s="316" t="str">
        <f t="shared" si="50"/>
        <v>INSERT INTO UPK_TEST.upk_k60.k60_press_buno_link (buno_id, k60_buno_id, created_date, created_tantou_id) VALUES (2786, 1459, GETDATE(), 999);</v>
      </c>
    </row>
    <row r="1082" spans="1:9">
      <c r="A1082" s="316" t="s">
        <v>5557</v>
      </c>
      <c r="B1082" s="328" t="str">
        <f t="shared" si="48"/>
        <v>1459</v>
      </c>
      <c r="C1082" s="316" t="s">
        <v>2236</v>
      </c>
      <c r="D1082" s="316" t="str">
        <f t="shared" si="49"/>
        <v>2787</v>
      </c>
      <c r="E1082" s="316" t="s">
        <v>5715</v>
      </c>
      <c r="F1082" s="316" t="s">
        <v>6818</v>
      </c>
      <c r="G1082" s="333" t="s">
        <v>2236</v>
      </c>
      <c r="H1082" s="333" t="s">
        <v>7984</v>
      </c>
      <c r="I1082" s="316" t="str">
        <f t="shared" si="50"/>
        <v>INSERT INTO UPK_TEST.upk_k60.k60_press_buno_link (buno_id, k60_buno_id, created_date, created_tantou_id) VALUES (2787, 1459, GETDATE(), 999);</v>
      </c>
    </row>
    <row r="1083" spans="1:9">
      <c r="A1083" s="316" t="s">
        <v>798</v>
      </c>
      <c r="B1083" s="328" t="str">
        <f t="shared" si="48"/>
        <v>1991</v>
      </c>
      <c r="C1083" s="316" t="s">
        <v>2237</v>
      </c>
      <c r="D1083" s="316" t="str">
        <f t="shared" si="49"/>
        <v>2788</v>
      </c>
      <c r="E1083" s="316" t="s">
        <v>5716</v>
      </c>
      <c r="F1083" s="316" t="s">
        <v>6819</v>
      </c>
      <c r="G1083" s="333" t="s">
        <v>2237</v>
      </c>
      <c r="H1083" s="333" t="s">
        <v>7985</v>
      </c>
      <c r="I1083" s="316" t="str">
        <f t="shared" si="50"/>
        <v>INSERT INTO UPK_TEST.upk_k60.k60_press_buno_link (buno_id, k60_buno_id, created_date, created_tantou_id) VALUES (2788, 1991, GETDATE(), 999);</v>
      </c>
    </row>
    <row r="1084" spans="1:9">
      <c r="A1084" s="316" t="s">
        <v>577</v>
      </c>
      <c r="B1084" s="328" t="str">
        <f t="shared" si="48"/>
        <v>1653</v>
      </c>
      <c r="C1084" s="316" t="s">
        <v>2239</v>
      </c>
      <c r="D1084" s="316" t="str">
        <f t="shared" si="49"/>
        <v>2789</v>
      </c>
      <c r="E1084" s="316" t="s">
        <v>5717</v>
      </c>
      <c r="F1084" s="316" t="s">
        <v>6820</v>
      </c>
      <c r="G1084" s="333" t="s">
        <v>2239</v>
      </c>
      <c r="H1084" s="333" t="s">
        <v>7986</v>
      </c>
      <c r="I1084" s="316" t="str">
        <f t="shared" si="50"/>
        <v>INSERT INTO UPK_TEST.upk_k60.k60_press_buno_link (buno_id, k60_buno_id, created_date, created_tantou_id) VALUES (2789, 1653, GETDATE(), 999);</v>
      </c>
    </row>
    <row r="1085" spans="1:9">
      <c r="A1085" s="316" t="s">
        <v>578</v>
      </c>
      <c r="B1085" s="328" t="str">
        <f t="shared" si="48"/>
        <v>1654</v>
      </c>
      <c r="C1085" s="316" t="s">
        <v>7416</v>
      </c>
      <c r="D1085" s="316" t="str">
        <f t="shared" si="49"/>
        <v>2790</v>
      </c>
      <c r="E1085" s="316" t="s">
        <v>1099</v>
      </c>
      <c r="F1085" s="316" t="s">
        <v>6821</v>
      </c>
      <c r="G1085" s="333" t="s">
        <v>7416</v>
      </c>
      <c r="H1085" s="333" t="s">
        <v>7987</v>
      </c>
      <c r="I1085" s="316" t="str">
        <f t="shared" si="50"/>
        <v>INSERT INTO UPK_TEST.upk_k60.k60_press_buno_link (buno_id, k60_buno_id, created_date, created_tantou_id) VALUES (2790, 1654, GETDATE(), 999);</v>
      </c>
    </row>
    <row r="1086" spans="1:9">
      <c r="A1086" s="316" t="s">
        <v>5718</v>
      </c>
      <c r="B1086" s="328" t="str">
        <f t="shared" si="48"/>
        <v>2374</v>
      </c>
      <c r="C1086" s="316" t="s">
        <v>2238</v>
      </c>
      <c r="D1086" s="316" t="str">
        <f t="shared" si="49"/>
        <v>2791</v>
      </c>
      <c r="E1086" s="316" t="s">
        <v>1100</v>
      </c>
      <c r="F1086" s="316" t="s">
        <v>6822</v>
      </c>
      <c r="G1086" s="333" t="s">
        <v>2238</v>
      </c>
      <c r="H1086" s="333" t="s">
        <v>7988</v>
      </c>
      <c r="I1086" s="316" t="str">
        <f t="shared" si="50"/>
        <v>INSERT INTO UPK_TEST.upk_k60.k60_press_buno_link (buno_id, k60_buno_id, created_date, created_tantou_id) VALUES (2791, 2374, GETDATE(), 999);</v>
      </c>
    </row>
    <row r="1087" spans="1:9">
      <c r="A1087" s="316" t="s">
        <v>5718</v>
      </c>
      <c r="B1087" s="328" t="str">
        <f t="shared" si="48"/>
        <v>2374</v>
      </c>
      <c r="C1087" s="316" t="s">
        <v>2241</v>
      </c>
      <c r="D1087" s="316" t="str">
        <f t="shared" si="49"/>
        <v>2792</v>
      </c>
      <c r="E1087" s="316" t="s">
        <v>5718</v>
      </c>
      <c r="F1087" s="316" t="s">
        <v>6823</v>
      </c>
      <c r="G1087" s="333" t="s">
        <v>2241</v>
      </c>
      <c r="H1087" s="333" t="s">
        <v>7989</v>
      </c>
      <c r="I1087" s="316" t="str">
        <f t="shared" si="50"/>
        <v>INSERT INTO UPK_TEST.upk_k60.k60_press_buno_link (buno_id, k60_buno_id, created_date, created_tantou_id) VALUES (2792, 2374, GETDATE(), 999);</v>
      </c>
    </row>
    <row r="1088" spans="1:9">
      <c r="A1088" s="316" t="s">
        <v>800</v>
      </c>
      <c r="B1088" s="328" t="str">
        <f t="shared" si="48"/>
        <v>1993</v>
      </c>
      <c r="C1088" s="316" t="s">
        <v>2240</v>
      </c>
      <c r="D1088" s="316" t="str">
        <f t="shared" si="49"/>
        <v>2793</v>
      </c>
      <c r="E1088" s="316" t="s">
        <v>5719</v>
      </c>
      <c r="F1088" s="316" t="s">
        <v>6824</v>
      </c>
      <c r="G1088" s="333" t="s">
        <v>2240</v>
      </c>
      <c r="H1088" s="333" t="s">
        <v>7990</v>
      </c>
      <c r="I1088" s="316" t="str">
        <f t="shared" si="50"/>
        <v>INSERT INTO UPK_TEST.upk_k60.k60_press_buno_link (buno_id, k60_buno_id, created_date, created_tantou_id) VALUES (2793, 1993, GETDATE(), 999);</v>
      </c>
    </row>
    <row r="1089" spans="1:9">
      <c r="A1089" s="316" t="s">
        <v>579</v>
      </c>
      <c r="B1089" s="328" t="str">
        <f t="shared" si="48"/>
        <v>1655</v>
      </c>
      <c r="C1089" s="316" t="s">
        <v>2242</v>
      </c>
      <c r="D1089" s="316" t="str">
        <f t="shared" si="49"/>
        <v>2794</v>
      </c>
      <c r="E1089" s="316" t="s">
        <v>1101</v>
      </c>
      <c r="F1089" s="316" t="s">
        <v>6825</v>
      </c>
      <c r="G1089" s="333" t="s">
        <v>2242</v>
      </c>
      <c r="H1089" s="333" t="s">
        <v>7991</v>
      </c>
      <c r="I1089" s="316" t="str">
        <f t="shared" si="50"/>
        <v>INSERT INTO UPK_TEST.upk_k60.k60_press_buno_link (buno_id, k60_buno_id, created_date, created_tantou_id) VALUES (2794, 1655, GETDATE(), 999);</v>
      </c>
    </row>
    <row r="1090" spans="1:9">
      <c r="A1090" s="316" t="s">
        <v>580</v>
      </c>
      <c r="B1090" s="328" t="str">
        <f t="shared" si="48"/>
        <v>1656</v>
      </c>
      <c r="C1090" s="316" t="s">
        <v>7417</v>
      </c>
      <c r="D1090" s="316" t="str">
        <f t="shared" si="49"/>
        <v>2795</v>
      </c>
      <c r="E1090" s="316" t="s">
        <v>1102</v>
      </c>
      <c r="F1090" s="316" t="s">
        <v>6826</v>
      </c>
      <c r="G1090" s="333" t="s">
        <v>7417</v>
      </c>
      <c r="H1090" s="333" t="s">
        <v>7992</v>
      </c>
      <c r="I1090" s="316" t="str">
        <f t="shared" si="50"/>
        <v>INSERT INTO UPK_TEST.upk_k60.k60_press_buno_link (buno_id, k60_buno_id, created_date, created_tantou_id) VALUES (2795, 1656, GETDATE(), 999);</v>
      </c>
    </row>
    <row r="1091" spans="1:9">
      <c r="A1091" s="316" t="s">
        <v>5617</v>
      </c>
      <c r="B1091" s="328" t="str">
        <f t="shared" si="48"/>
        <v>1880</v>
      </c>
      <c r="C1091" s="316" t="s">
        <v>2245</v>
      </c>
      <c r="D1091" s="316" t="str">
        <f t="shared" si="49"/>
        <v>2796</v>
      </c>
      <c r="E1091" s="316" t="s">
        <v>5720</v>
      </c>
      <c r="F1091" s="316" t="s">
        <v>6827</v>
      </c>
      <c r="G1091" s="333" t="s">
        <v>2245</v>
      </c>
      <c r="H1091" s="333" t="s">
        <v>7993</v>
      </c>
      <c r="I1091" s="316" t="str">
        <f t="shared" si="50"/>
        <v>INSERT INTO UPK_TEST.upk_k60.k60_press_buno_link (buno_id, k60_buno_id, created_date, created_tantou_id) VALUES (2796, 1880, GETDATE(), 999);</v>
      </c>
    </row>
    <row r="1092" spans="1:9">
      <c r="A1092" s="316" t="s">
        <v>5617</v>
      </c>
      <c r="B1092" s="328" t="str">
        <f t="shared" ref="B1092:B1155" si="51">VLOOKUP($A1092,$E$4:$F$2001,2,FALSE)</f>
        <v>1880</v>
      </c>
      <c r="C1092" s="316" t="s">
        <v>2246</v>
      </c>
      <c r="D1092" s="316" t="str">
        <f t="shared" ref="D1092:D1155" si="52">VLOOKUP($C1092,$G$4:$H$2001,2,FALSE)</f>
        <v>2797</v>
      </c>
      <c r="E1092" s="316" t="s">
        <v>5721</v>
      </c>
      <c r="F1092" s="316" t="s">
        <v>6828</v>
      </c>
      <c r="G1092" s="333" t="s">
        <v>2246</v>
      </c>
      <c r="H1092" s="333" t="s">
        <v>7994</v>
      </c>
      <c r="I1092" s="316" t="str">
        <f t="shared" ref="I1092:I1155" si="53">$S$1&amp;$D1092&amp;", "&amp;$B1092&amp;", GETDATE(), 999);"</f>
        <v>INSERT INTO UPK_TEST.upk_k60.k60_press_buno_link (buno_id, k60_buno_id, created_date, created_tantou_id) VALUES (2797, 1880, GETDATE(), 999);</v>
      </c>
    </row>
    <row r="1093" spans="1:9">
      <c r="A1093" s="316" t="s">
        <v>3106</v>
      </c>
      <c r="B1093" s="328" t="str">
        <f t="shared" si="51"/>
        <v>1682</v>
      </c>
      <c r="C1093" s="316" t="s">
        <v>2247</v>
      </c>
      <c r="D1093" s="316" t="str">
        <f t="shared" si="52"/>
        <v>2798</v>
      </c>
      <c r="E1093" s="316" t="s">
        <v>5722</v>
      </c>
      <c r="F1093" s="316" t="s">
        <v>6829</v>
      </c>
      <c r="G1093" s="333" t="s">
        <v>2247</v>
      </c>
      <c r="H1093" s="333" t="s">
        <v>7995</v>
      </c>
      <c r="I1093" s="316" t="str">
        <f t="shared" si="53"/>
        <v>INSERT INTO UPK_TEST.upk_k60.k60_press_buno_link (buno_id, k60_buno_id, created_date, created_tantou_id) VALUES (2798, 1682, GETDATE(), 999);</v>
      </c>
    </row>
    <row r="1094" spans="1:9">
      <c r="A1094" s="316" t="s">
        <v>3106</v>
      </c>
      <c r="B1094" s="328" t="str">
        <f t="shared" si="51"/>
        <v>1682</v>
      </c>
      <c r="C1094" s="316" t="s">
        <v>2249</v>
      </c>
      <c r="D1094" s="316" t="str">
        <f t="shared" si="52"/>
        <v>2799</v>
      </c>
      <c r="E1094" s="316" t="s">
        <v>1103</v>
      </c>
      <c r="F1094" s="316" t="s">
        <v>6830</v>
      </c>
      <c r="G1094" s="333" t="s">
        <v>2249</v>
      </c>
      <c r="H1094" s="333" t="s">
        <v>7996</v>
      </c>
      <c r="I1094" s="316" t="str">
        <f t="shared" si="53"/>
        <v>INSERT INTO UPK_TEST.upk_k60.k60_press_buno_link (buno_id, k60_buno_id, created_date, created_tantou_id) VALUES (2799, 1682, GETDATE(), 999);</v>
      </c>
    </row>
    <row r="1095" spans="1:9">
      <c r="A1095" s="316" t="s">
        <v>3107</v>
      </c>
      <c r="B1095" s="328" t="str">
        <f t="shared" si="51"/>
        <v>1683</v>
      </c>
      <c r="C1095" s="316" t="s">
        <v>2248</v>
      </c>
      <c r="D1095" s="316" t="str">
        <f t="shared" si="52"/>
        <v>2800</v>
      </c>
      <c r="E1095" s="316" t="s">
        <v>1104</v>
      </c>
      <c r="F1095" s="316" t="s">
        <v>6831</v>
      </c>
      <c r="G1095" s="333" t="s">
        <v>2248</v>
      </c>
      <c r="H1095" s="333" t="s">
        <v>7997</v>
      </c>
      <c r="I1095" s="316" t="str">
        <f t="shared" si="53"/>
        <v>INSERT INTO UPK_TEST.upk_k60.k60_press_buno_link (buno_id, k60_buno_id, created_date, created_tantou_id) VALUES (2800, 1683, GETDATE(), 999);</v>
      </c>
    </row>
    <row r="1096" spans="1:9">
      <c r="A1096" s="316" t="s">
        <v>3107</v>
      </c>
      <c r="B1096" s="328" t="str">
        <f t="shared" si="51"/>
        <v>1683</v>
      </c>
      <c r="C1096" s="316" t="s">
        <v>2250</v>
      </c>
      <c r="D1096" s="316" t="str">
        <f t="shared" si="52"/>
        <v>2801</v>
      </c>
      <c r="E1096" s="316" t="s">
        <v>1105</v>
      </c>
      <c r="F1096" s="316" t="s">
        <v>6832</v>
      </c>
      <c r="G1096" s="333" t="s">
        <v>2250</v>
      </c>
      <c r="H1096" s="333" t="s">
        <v>7998</v>
      </c>
      <c r="I1096" s="316" t="str">
        <f t="shared" si="53"/>
        <v>INSERT INTO UPK_TEST.upk_k60.k60_press_buno_link (buno_id, k60_buno_id, created_date, created_tantou_id) VALUES (2801, 1683, GETDATE(), 999);</v>
      </c>
    </row>
    <row r="1097" spans="1:9">
      <c r="A1097" s="316" t="s">
        <v>5538</v>
      </c>
      <c r="B1097" s="328" t="str">
        <f t="shared" si="51"/>
        <v>1394</v>
      </c>
      <c r="C1097" s="316" t="s">
        <v>2251</v>
      </c>
      <c r="D1097" s="316" t="str">
        <f t="shared" si="52"/>
        <v>2802</v>
      </c>
      <c r="E1097" s="316" t="s">
        <v>1106</v>
      </c>
      <c r="F1097" s="316" t="s">
        <v>6833</v>
      </c>
      <c r="G1097" s="333" t="s">
        <v>2251</v>
      </c>
      <c r="H1097" s="333" t="s">
        <v>7999</v>
      </c>
      <c r="I1097" s="316" t="str">
        <f t="shared" si="53"/>
        <v>INSERT INTO UPK_TEST.upk_k60.k60_press_buno_link (buno_id, k60_buno_id, created_date, created_tantou_id) VALUES (2802, 1394, GETDATE(), 999);</v>
      </c>
    </row>
    <row r="1098" spans="1:9">
      <c r="A1098" s="316" t="s">
        <v>5538</v>
      </c>
      <c r="B1098" s="328" t="str">
        <f t="shared" si="51"/>
        <v>1394</v>
      </c>
      <c r="C1098" s="316" t="s">
        <v>2253</v>
      </c>
      <c r="D1098" s="316" t="str">
        <f t="shared" si="52"/>
        <v>2803</v>
      </c>
      <c r="E1098" s="316" t="s">
        <v>1107</v>
      </c>
      <c r="F1098" s="316" t="s">
        <v>6834</v>
      </c>
      <c r="G1098" s="333" t="s">
        <v>2253</v>
      </c>
      <c r="H1098" s="333" t="s">
        <v>8000</v>
      </c>
      <c r="I1098" s="316" t="str">
        <f t="shared" si="53"/>
        <v>INSERT INTO UPK_TEST.upk_k60.k60_press_buno_link (buno_id, k60_buno_id, created_date, created_tantou_id) VALUES (2803, 1394, GETDATE(), 999);</v>
      </c>
    </row>
    <row r="1099" spans="1:9">
      <c r="A1099" s="316" t="s">
        <v>5539</v>
      </c>
      <c r="B1099" s="328" t="str">
        <f t="shared" si="51"/>
        <v>1395</v>
      </c>
      <c r="C1099" s="316" t="s">
        <v>2252</v>
      </c>
      <c r="D1099" s="316" t="str">
        <f t="shared" si="52"/>
        <v>2804</v>
      </c>
      <c r="E1099" s="316" t="s">
        <v>1108</v>
      </c>
      <c r="F1099" s="316" t="s">
        <v>6835</v>
      </c>
      <c r="G1099" s="333" t="s">
        <v>2252</v>
      </c>
      <c r="H1099" s="333" t="s">
        <v>8001</v>
      </c>
      <c r="I1099" s="316" t="str">
        <f t="shared" si="53"/>
        <v>INSERT INTO UPK_TEST.upk_k60.k60_press_buno_link (buno_id, k60_buno_id, created_date, created_tantou_id) VALUES (2804, 1395, GETDATE(), 999);</v>
      </c>
    </row>
    <row r="1100" spans="1:9">
      <c r="A1100" s="316" t="s">
        <v>5539</v>
      </c>
      <c r="B1100" s="328" t="str">
        <f t="shared" si="51"/>
        <v>1395</v>
      </c>
      <c r="C1100" s="316" t="s">
        <v>2254</v>
      </c>
      <c r="D1100" s="316" t="str">
        <f t="shared" si="52"/>
        <v>2805</v>
      </c>
      <c r="E1100" s="316" t="s">
        <v>1109</v>
      </c>
      <c r="F1100" s="316" t="s">
        <v>6836</v>
      </c>
      <c r="G1100" s="333" t="s">
        <v>2254</v>
      </c>
      <c r="H1100" s="333" t="s">
        <v>8002</v>
      </c>
      <c r="I1100" s="316" t="str">
        <f t="shared" si="53"/>
        <v>INSERT INTO UPK_TEST.upk_k60.k60_press_buno_link (buno_id, k60_buno_id, created_date, created_tantou_id) VALUES (2805, 1395, GETDATE(), 999);</v>
      </c>
    </row>
    <row r="1101" spans="1:9">
      <c r="A1101" s="316" t="s">
        <v>2987</v>
      </c>
      <c r="B1101" s="328" t="str">
        <f t="shared" si="51"/>
        <v>1579</v>
      </c>
      <c r="C1101" s="316" t="s">
        <v>7418</v>
      </c>
      <c r="D1101" s="316" t="str">
        <f t="shared" si="52"/>
        <v>2806</v>
      </c>
      <c r="E1101" s="316" t="s">
        <v>1110</v>
      </c>
      <c r="F1101" s="316" t="s">
        <v>6837</v>
      </c>
      <c r="G1101" s="333" t="s">
        <v>7418</v>
      </c>
      <c r="H1101" s="333" t="s">
        <v>8003</v>
      </c>
      <c r="I1101" s="316" t="str">
        <f t="shared" si="53"/>
        <v>INSERT INTO UPK_TEST.upk_k60.k60_press_buno_link (buno_id, k60_buno_id, created_date, created_tantou_id) VALUES (2806, 1579, GETDATE(), 999);</v>
      </c>
    </row>
    <row r="1102" spans="1:9">
      <c r="A1102" s="316" t="s">
        <v>2987</v>
      </c>
      <c r="B1102" s="328" t="str">
        <f t="shared" si="51"/>
        <v>1579</v>
      </c>
      <c r="C1102" s="316" t="s">
        <v>7419</v>
      </c>
      <c r="D1102" s="316" t="str">
        <f t="shared" si="52"/>
        <v>2807</v>
      </c>
      <c r="E1102" s="316" t="s">
        <v>1111</v>
      </c>
      <c r="F1102" s="316" t="s">
        <v>6838</v>
      </c>
      <c r="G1102" s="333" t="s">
        <v>7419</v>
      </c>
      <c r="H1102" s="333" t="s">
        <v>8004</v>
      </c>
      <c r="I1102" s="316" t="str">
        <f t="shared" si="53"/>
        <v>INSERT INTO UPK_TEST.upk_k60.k60_press_buno_link (buno_id, k60_buno_id, created_date, created_tantou_id) VALUES (2807, 1579, GETDATE(), 999);</v>
      </c>
    </row>
    <row r="1103" spans="1:9">
      <c r="A1103" s="316" t="s">
        <v>5723</v>
      </c>
      <c r="B1103" s="328" t="str">
        <f t="shared" si="51"/>
        <v>2391</v>
      </c>
      <c r="C1103" s="316" t="s">
        <v>2261</v>
      </c>
      <c r="D1103" s="316" t="str">
        <f t="shared" si="52"/>
        <v>2808</v>
      </c>
      <c r="E1103" s="316" t="s">
        <v>1112</v>
      </c>
      <c r="F1103" s="316" t="s">
        <v>6839</v>
      </c>
      <c r="G1103" s="333" t="s">
        <v>2261</v>
      </c>
      <c r="H1103" s="333" t="s">
        <v>8005</v>
      </c>
      <c r="I1103" s="316" t="str">
        <f t="shared" si="53"/>
        <v>INSERT INTO UPK_TEST.upk_k60.k60_press_buno_link (buno_id, k60_buno_id, created_date, created_tantou_id) VALUES (2808, 2391, GETDATE(), 999);</v>
      </c>
    </row>
    <row r="1104" spans="1:9">
      <c r="A1104" s="316" t="s">
        <v>5723</v>
      </c>
      <c r="B1104" s="328" t="str">
        <f t="shared" si="51"/>
        <v>2391</v>
      </c>
      <c r="C1104" s="316" t="s">
        <v>2262</v>
      </c>
      <c r="D1104" s="316" t="str">
        <f t="shared" si="52"/>
        <v>2809</v>
      </c>
      <c r="E1104" s="316" t="s">
        <v>5723</v>
      </c>
      <c r="F1104" s="316" t="s">
        <v>6840</v>
      </c>
      <c r="G1104" s="333" t="s">
        <v>2262</v>
      </c>
      <c r="H1104" s="333" t="s">
        <v>8006</v>
      </c>
      <c r="I1104" s="316" t="str">
        <f t="shared" si="53"/>
        <v>INSERT INTO UPK_TEST.upk_k60.k60_press_buno_link (buno_id, k60_buno_id, created_date, created_tantou_id) VALUES (2809, 2391, GETDATE(), 999);</v>
      </c>
    </row>
    <row r="1105" spans="1:9">
      <c r="A1105" s="316" t="s">
        <v>627</v>
      </c>
      <c r="B1105" s="328" t="str">
        <f t="shared" si="51"/>
        <v>1727</v>
      </c>
      <c r="C1105" s="316" t="s">
        <v>2263</v>
      </c>
      <c r="D1105" s="316" t="str">
        <f t="shared" si="52"/>
        <v>2810</v>
      </c>
      <c r="E1105" s="316" t="s">
        <v>1113</v>
      </c>
      <c r="F1105" s="316" t="s">
        <v>6841</v>
      </c>
      <c r="G1105" s="333" t="s">
        <v>2263</v>
      </c>
      <c r="H1105" s="333" t="s">
        <v>8007</v>
      </c>
      <c r="I1105" s="316" t="str">
        <f t="shared" si="53"/>
        <v>INSERT INTO UPK_TEST.upk_k60.k60_press_buno_link (buno_id, k60_buno_id, created_date, created_tantou_id) VALUES (2810, 1727, GETDATE(), 999);</v>
      </c>
    </row>
    <row r="1106" spans="1:9">
      <c r="A1106" s="316" t="s">
        <v>3185</v>
      </c>
      <c r="B1106" s="328" t="str">
        <f t="shared" si="51"/>
        <v>1751</v>
      </c>
      <c r="C1106" s="316" t="s">
        <v>7420</v>
      </c>
      <c r="D1106" s="316" t="str">
        <f t="shared" si="52"/>
        <v>2811</v>
      </c>
      <c r="E1106" s="316" t="s">
        <v>1114</v>
      </c>
      <c r="F1106" s="316" t="s">
        <v>6842</v>
      </c>
      <c r="G1106" s="333" t="s">
        <v>7420</v>
      </c>
      <c r="H1106" s="333" t="s">
        <v>8008</v>
      </c>
      <c r="I1106" s="316" t="str">
        <f t="shared" si="53"/>
        <v>INSERT INTO UPK_TEST.upk_k60.k60_press_buno_link (buno_id, k60_buno_id, created_date, created_tantou_id) VALUES (2811, 1751, GETDATE(), 999);</v>
      </c>
    </row>
    <row r="1107" spans="1:9">
      <c r="A1107" s="316" t="s">
        <v>3185</v>
      </c>
      <c r="B1107" s="328" t="str">
        <f t="shared" si="51"/>
        <v>1751</v>
      </c>
      <c r="C1107" s="316" t="s">
        <v>7421</v>
      </c>
      <c r="D1107" s="316" t="str">
        <f t="shared" si="52"/>
        <v>2812</v>
      </c>
      <c r="E1107" s="316" t="s">
        <v>1115</v>
      </c>
      <c r="F1107" s="316" t="s">
        <v>6843</v>
      </c>
      <c r="G1107" s="333" t="s">
        <v>7421</v>
      </c>
      <c r="H1107" s="333" t="s">
        <v>8009</v>
      </c>
      <c r="I1107" s="316" t="str">
        <f t="shared" si="53"/>
        <v>INSERT INTO UPK_TEST.upk_k60.k60_press_buno_link (buno_id, k60_buno_id, created_date, created_tantou_id) VALUES (2812, 1751, GETDATE(), 999);</v>
      </c>
    </row>
    <row r="1108" spans="1:9">
      <c r="A1108" s="316" t="s">
        <v>603</v>
      </c>
      <c r="B1108" s="328" t="str">
        <f t="shared" si="51"/>
        <v>1699</v>
      </c>
      <c r="C1108" s="316" t="s">
        <v>2274</v>
      </c>
      <c r="D1108" s="316" t="str">
        <f t="shared" si="52"/>
        <v>2813</v>
      </c>
      <c r="E1108" s="316" t="s">
        <v>1116</v>
      </c>
      <c r="F1108" s="316" t="s">
        <v>6844</v>
      </c>
      <c r="G1108" s="333" t="s">
        <v>2274</v>
      </c>
      <c r="H1108" s="333" t="s">
        <v>8010</v>
      </c>
      <c r="I1108" s="316" t="str">
        <f t="shared" si="53"/>
        <v>INSERT INTO UPK_TEST.upk_k60.k60_press_buno_link (buno_id, k60_buno_id, created_date, created_tantou_id) VALUES (2813, 1699, GETDATE(), 999);</v>
      </c>
    </row>
    <row r="1109" spans="1:9">
      <c r="A1109" s="316" t="s">
        <v>604</v>
      </c>
      <c r="B1109" s="328" t="str">
        <f t="shared" si="51"/>
        <v>1700</v>
      </c>
      <c r="C1109" s="316" t="s">
        <v>2275</v>
      </c>
      <c r="D1109" s="316" t="str">
        <f t="shared" si="52"/>
        <v>2814</v>
      </c>
      <c r="E1109" s="316" t="s">
        <v>5724</v>
      </c>
      <c r="F1109" s="316" t="s">
        <v>6845</v>
      </c>
      <c r="G1109" s="333" t="s">
        <v>2275</v>
      </c>
      <c r="H1109" s="333" t="s">
        <v>8011</v>
      </c>
      <c r="I1109" s="316" t="str">
        <f t="shared" si="53"/>
        <v>INSERT INTO UPK_TEST.upk_k60.k60_press_buno_link (buno_id, k60_buno_id, created_date, created_tantou_id) VALUES (2814, 1700, GETDATE(), 999);</v>
      </c>
    </row>
    <row r="1110" spans="1:9">
      <c r="A1110" s="316" t="s">
        <v>5603</v>
      </c>
      <c r="B1110" s="328" t="str">
        <f t="shared" si="51"/>
        <v>1810</v>
      </c>
      <c r="C1110" s="316" t="s">
        <v>2276</v>
      </c>
      <c r="D1110" s="316" t="str">
        <f t="shared" si="52"/>
        <v>2815</v>
      </c>
      <c r="E1110" s="316" t="s">
        <v>1117</v>
      </c>
      <c r="F1110" s="316" t="s">
        <v>6846</v>
      </c>
      <c r="G1110" s="333" t="s">
        <v>2276</v>
      </c>
      <c r="H1110" s="333" t="s">
        <v>8012</v>
      </c>
      <c r="I1110" s="316" t="str">
        <f t="shared" si="53"/>
        <v>INSERT INTO UPK_TEST.upk_k60.k60_press_buno_link (buno_id, k60_buno_id, created_date, created_tantou_id) VALUES (2815, 1810, GETDATE(), 999);</v>
      </c>
    </row>
    <row r="1111" spans="1:9">
      <c r="A1111" s="316" t="s">
        <v>5603</v>
      </c>
      <c r="B1111" s="328" t="str">
        <f t="shared" si="51"/>
        <v>1810</v>
      </c>
      <c r="C1111" s="316" t="s">
        <v>2278</v>
      </c>
      <c r="D1111" s="316" t="str">
        <f t="shared" si="52"/>
        <v>2816</v>
      </c>
      <c r="E1111" s="316" t="s">
        <v>1118</v>
      </c>
      <c r="F1111" s="316" t="s">
        <v>6847</v>
      </c>
      <c r="G1111" s="333" t="s">
        <v>2278</v>
      </c>
      <c r="H1111" s="333" t="s">
        <v>8013</v>
      </c>
      <c r="I1111" s="316" t="str">
        <f t="shared" si="53"/>
        <v>INSERT INTO UPK_TEST.upk_k60.k60_press_buno_link (buno_id, k60_buno_id, created_date, created_tantou_id) VALUES (2816, 1810, GETDATE(), 999);</v>
      </c>
    </row>
    <row r="1112" spans="1:9">
      <c r="A1112" s="316" t="s">
        <v>3413</v>
      </c>
      <c r="B1112" s="328" t="str">
        <f t="shared" si="51"/>
        <v>1966</v>
      </c>
      <c r="C1112" s="316" t="s">
        <v>2281</v>
      </c>
      <c r="D1112" s="316" t="str">
        <f t="shared" si="52"/>
        <v>2817</v>
      </c>
      <c r="E1112" s="316" t="s">
        <v>1119</v>
      </c>
      <c r="F1112" s="316" t="s">
        <v>6848</v>
      </c>
      <c r="G1112" s="333" t="s">
        <v>2281</v>
      </c>
      <c r="H1112" s="333" t="s">
        <v>8014</v>
      </c>
      <c r="I1112" s="316" t="str">
        <f t="shared" si="53"/>
        <v>INSERT INTO UPK_TEST.upk_k60.k60_press_buno_link (buno_id, k60_buno_id, created_date, created_tantou_id) VALUES (2817, 1966, GETDATE(), 999);</v>
      </c>
    </row>
    <row r="1113" spans="1:9">
      <c r="A1113" s="316" t="s">
        <v>3413</v>
      </c>
      <c r="B1113" s="328" t="str">
        <f t="shared" si="51"/>
        <v>1966</v>
      </c>
      <c r="C1113" s="316" t="s">
        <v>2286</v>
      </c>
      <c r="D1113" s="316" t="str">
        <f t="shared" si="52"/>
        <v>2818</v>
      </c>
      <c r="E1113" s="316" t="s">
        <v>5725</v>
      </c>
      <c r="F1113" s="316" t="s">
        <v>6849</v>
      </c>
      <c r="G1113" s="333" t="s">
        <v>2286</v>
      </c>
      <c r="H1113" s="333" t="s">
        <v>8015</v>
      </c>
      <c r="I1113" s="316" t="str">
        <f t="shared" si="53"/>
        <v>INSERT INTO UPK_TEST.upk_k60.k60_press_buno_link (buno_id, k60_buno_id, created_date, created_tantou_id) VALUES (2818, 1966, GETDATE(), 999);</v>
      </c>
    </row>
    <row r="1114" spans="1:9">
      <c r="A1114" s="316" t="s">
        <v>5604</v>
      </c>
      <c r="B1114" s="328" t="str">
        <f t="shared" si="51"/>
        <v>1811</v>
      </c>
      <c r="C1114" s="316" t="s">
        <v>2282</v>
      </c>
      <c r="D1114" s="316" t="str">
        <f t="shared" si="52"/>
        <v>2819</v>
      </c>
      <c r="E1114" s="316" t="s">
        <v>1120</v>
      </c>
      <c r="F1114" s="316" t="s">
        <v>6850</v>
      </c>
      <c r="G1114" s="333" t="s">
        <v>2282</v>
      </c>
      <c r="H1114" s="333" t="s">
        <v>8016</v>
      </c>
      <c r="I1114" s="316" t="str">
        <f t="shared" si="53"/>
        <v>INSERT INTO UPK_TEST.upk_k60.k60_press_buno_link (buno_id, k60_buno_id, created_date, created_tantou_id) VALUES (2819, 1811, GETDATE(), 999);</v>
      </c>
    </row>
    <row r="1115" spans="1:9">
      <c r="A1115" s="316" t="s">
        <v>5604</v>
      </c>
      <c r="B1115" s="328" t="str">
        <f t="shared" si="51"/>
        <v>1811</v>
      </c>
      <c r="C1115" s="316" t="s">
        <v>2287</v>
      </c>
      <c r="D1115" s="316" t="str">
        <f t="shared" si="52"/>
        <v>2820</v>
      </c>
      <c r="E1115" s="316" t="s">
        <v>1121</v>
      </c>
      <c r="F1115" s="316" t="s">
        <v>6851</v>
      </c>
      <c r="G1115" s="333" t="s">
        <v>2287</v>
      </c>
      <c r="H1115" s="333" t="s">
        <v>8017</v>
      </c>
      <c r="I1115" s="316" t="str">
        <f t="shared" si="53"/>
        <v>INSERT INTO UPK_TEST.upk_k60.k60_press_buno_link (buno_id, k60_buno_id, created_date, created_tantou_id) VALUES (2820, 1811, GETDATE(), 999);</v>
      </c>
    </row>
    <row r="1116" spans="1:9">
      <c r="A1116" s="316" t="s">
        <v>5584</v>
      </c>
      <c r="B1116" s="328" t="str">
        <f t="shared" si="51"/>
        <v>1495</v>
      </c>
      <c r="C1116" s="316" t="s">
        <v>2283</v>
      </c>
      <c r="D1116" s="316" t="str">
        <f t="shared" si="52"/>
        <v>2821</v>
      </c>
      <c r="E1116" s="316" t="s">
        <v>1122</v>
      </c>
      <c r="F1116" s="316" t="s">
        <v>6852</v>
      </c>
      <c r="G1116" s="333" t="s">
        <v>2283</v>
      </c>
      <c r="H1116" s="333" t="s">
        <v>8018</v>
      </c>
      <c r="I1116" s="316" t="str">
        <f t="shared" si="53"/>
        <v>INSERT INTO UPK_TEST.upk_k60.k60_press_buno_link (buno_id, k60_buno_id, created_date, created_tantou_id) VALUES (2821, 1495, GETDATE(), 999);</v>
      </c>
    </row>
    <row r="1117" spans="1:9">
      <c r="A1117" s="316" t="s">
        <v>5584</v>
      </c>
      <c r="B1117" s="328" t="str">
        <f t="shared" si="51"/>
        <v>1495</v>
      </c>
      <c r="C1117" s="316" t="s">
        <v>2288</v>
      </c>
      <c r="D1117" s="316" t="str">
        <f t="shared" si="52"/>
        <v>2822</v>
      </c>
      <c r="E1117" s="316" t="s">
        <v>1123</v>
      </c>
      <c r="F1117" s="316" t="s">
        <v>6853</v>
      </c>
      <c r="G1117" s="333" t="s">
        <v>2288</v>
      </c>
      <c r="H1117" s="333" t="s">
        <v>8019</v>
      </c>
      <c r="I1117" s="316" t="str">
        <f t="shared" si="53"/>
        <v>INSERT INTO UPK_TEST.upk_k60.k60_press_buno_link (buno_id, k60_buno_id, created_date, created_tantou_id) VALUES (2822, 1495, GETDATE(), 999);</v>
      </c>
    </row>
    <row r="1118" spans="1:9">
      <c r="A1118" s="316" t="s">
        <v>5771</v>
      </c>
      <c r="B1118" s="328">
        <f t="shared" si="51"/>
        <v>2560</v>
      </c>
      <c r="C1118" s="316" t="s">
        <v>2284</v>
      </c>
      <c r="D1118" s="316" t="str">
        <f t="shared" si="52"/>
        <v>2823</v>
      </c>
      <c r="E1118" s="316" t="s">
        <v>1124</v>
      </c>
      <c r="F1118" s="316" t="s">
        <v>6854</v>
      </c>
      <c r="G1118" s="333" t="s">
        <v>2284</v>
      </c>
      <c r="H1118" s="333" t="s">
        <v>8020</v>
      </c>
      <c r="I1118" s="316" t="str">
        <f t="shared" si="53"/>
        <v>INSERT INTO UPK_TEST.upk_k60.k60_press_buno_link (buno_id, k60_buno_id, created_date, created_tantou_id) VALUES (2823, 2560, GETDATE(), 999);</v>
      </c>
    </row>
    <row r="1119" spans="1:9">
      <c r="A1119" s="316" t="s">
        <v>5771</v>
      </c>
      <c r="B1119" s="328">
        <f t="shared" si="51"/>
        <v>2560</v>
      </c>
      <c r="C1119" s="316" t="s">
        <v>2289</v>
      </c>
      <c r="D1119" s="316" t="str">
        <f t="shared" si="52"/>
        <v>2824</v>
      </c>
      <c r="E1119" s="316" t="s">
        <v>1125</v>
      </c>
      <c r="F1119" s="316" t="s">
        <v>6855</v>
      </c>
      <c r="G1119" s="333" t="s">
        <v>2289</v>
      </c>
      <c r="H1119" s="333" t="s">
        <v>8021</v>
      </c>
      <c r="I1119" s="316" t="str">
        <f t="shared" si="53"/>
        <v>INSERT INTO UPK_TEST.upk_k60.k60_press_buno_link (buno_id, k60_buno_id, created_date, created_tantou_id) VALUES (2824, 2560, GETDATE(), 999);</v>
      </c>
    </row>
    <row r="1120" spans="1:9">
      <c r="A1120" s="316" t="s">
        <v>777</v>
      </c>
      <c r="B1120" s="328" t="str">
        <f t="shared" si="51"/>
        <v>1949</v>
      </c>
      <c r="C1120" s="316" t="s">
        <v>2290</v>
      </c>
      <c r="D1120" s="316" t="str">
        <f t="shared" si="52"/>
        <v>2825</v>
      </c>
      <c r="E1120" s="316" t="s">
        <v>1126</v>
      </c>
      <c r="F1120" s="316" t="s">
        <v>6856</v>
      </c>
      <c r="G1120" s="333" t="s">
        <v>2290</v>
      </c>
      <c r="H1120" s="333" t="s">
        <v>8022</v>
      </c>
      <c r="I1120" s="316" t="str">
        <f t="shared" si="53"/>
        <v>INSERT INTO UPK_TEST.upk_k60.k60_press_buno_link (buno_id, k60_buno_id, created_date, created_tantou_id) VALUES (2825, 1949, GETDATE(), 999);</v>
      </c>
    </row>
    <row r="1121" spans="1:9">
      <c r="A1121" s="316" t="s">
        <v>893</v>
      </c>
      <c r="B1121" s="328" t="str">
        <f t="shared" si="51"/>
        <v>2124</v>
      </c>
      <c r="C1121" s="316" t="s">
        <v>2293</v>
      </c>
      <c r="D1121" s="316" t="str">
        <f t="shared" si="52"/>
        <v>2826</v>
      </c>
      <c r="E1121" s="316" t="s">
        <v>1127</v>
      </c>
      <c r="F1121" s="316" t="s">
        <v>6857</v>
      </c>
      <c r="G1121" s="333" t="s">
        <v>2293</v>
      </c>
      <c r="H1121" s="333" t="s">
        <v>8023</v>
      </c>
      <c r="I1121" s="316" t="str">
        <f t="shared" si="53"/>
        <v>INSERT INTO UPK_TEST.upk_k60.k60_press_buno_link (buno_id, k60_buno_id, created_date, created_tantou_id) VALUES (2826, 2124, GETDATE(), 999);</v>
      </c>
    </row>
    <row r="1122" spans="1:9">
      <c r="A1122" s="316" t="s">
        <v>3159</v>
      </c>
      <c r="B1122" s="328" t="str">
        <f t="shared" si="51"/>
        <v>1728</v>
      </c>
      <c r="C1122" s="316" t="s">
        <v>2292</v>
      </c>
      <c r="D1122" s="316" t="str">
        <f t="shared" si="52"/>
        <v>2827</v>
      </c>
      <c r="E1122" s="316" t="s">
        <v>1128</v>
      </c>
      <c r="F1122" s="316" t="s">
        <v>6858</v>
      </c>
      <c r="G1122" s="333" t="s">
        <v>2292</v>
      </c>
      <c r="H1122" s="333" t="s">
        <v>8024</v>
      </c>
      <c r="I1122" s="316" t="str">
        <f t="shared" si="53"/>
        <v>INSERT INTO UPK_TEST.upk_k60.k60_press_buno_link (buno_id, k60_buno_id, created_date, created_tantou_id) VALUES (2827, 1728, GETDATE(), 999);</v>
      </c>
    </row>
    <row r="1123" spans="1:9">
      <c r="A1123" s="316" t="s">
        <v>3159</v>
      </c>
      <c r="B1123" s="328" t="str">
        <f t="shared" si="51"/>
        <v>1728</v>
      </c>
      <c r="C1123" s="316" t="s">
        <v>2297</v>
      </c>
      <c r="D1123" s="316" t="str">
        <f t="shared" si="52"/>
        <v>2828</v>
      </c>
      <c r="E1123" s="316" t="s">
        <v>1129</v>
      </c>
      <c r="F1123" s="316" t="s">
        <v>6859</v>
      </c>
      <c r="G1123" s="333" t="s">
        <v>2297</v>
      </c>
      <c r="H1123" s="333" t="s">
        <v>8025</v>
      </c>
      <c r="I1123" s="316" t="str">
        <f t="shared" si="53"/>
        <v>INSERT INTO UPK_TEST.upk_k60.k60_press_buno_link (buno_id, k60_buno_id, created_date, created_tantou_id) VALUES (2828, 1728, GETDATE(), 999);</v>
      </c>
    </row>
    <row r="1124" spans="1:9">
      <c r="A1124" s="316" t="s">
        <v>5553</v>
      </c>
      <c r="B1124" s="328" t="str">
        <f t="shared" si="51"/>
        <v>1448</v>
      </c>
      <c r="C1124" s="316" t="s">
        <v>2294</v>
      </c>
      <c r="D1124" s="316" t="str">
        <f t="shared" si="52"/>
        <v>2829</v>
      </c>
      <c r="E1124" s="316" t="s">
        <v>5726</v>
      </c>
      <c r="F1124" s="316" t="s">
        <v>6860</v>
      </c>
      <c r="G1124" s="333" t="s">
        <v>2294</v>
      </c>
      <c r="H1124" s="333" t="s">
        <v>8026</v>
      </c>
      <c r="I1124" s="316" t="str">
        <f t="shared" si="53"/>
        <v>INSERT INTO UPK_TEST.upk_k60.k60_press_buno_link (buno_id, k60_buno_id, created_date, created_tantou_id) VALUES (2829, 1448, GETDATE(), 999);</v>
      </c>
    </row>
    <row r="1125" spans="1:9">
      <c r="A1125" s="316" t="s">
        <v>5553</v>
      </c>
      <c r="B1125" s="328" t="str">
        <f t="shared" si="51"/>
        <v>1448</v>
      </c>
      <c r="C1125" s="316" t="s">
        <v>2299</v>
      </c>
      <c r="D1125" s="316" t="str">
        <f t="shared" si="52"/>
        <v>2830</v>
      </c>
      <c r="E1125" s="316" t="s">
        <v>1130</v>
      </c>
      <c r="F1125" s="316" t="s">
        <v>6861</v>
      </c>
      <c r="G1125" s="333" t="s">
        <v>2299</v>
      </c>
      <c r="H1125" s="333" t="s">
        <v>8027</v>
      </c>
      <c r="I1125" s="316" t="str">
        <f t="shared" si="53"/>
        <v>INSERT INTO UPK_TEST.upk_k60.k60_press_buno_link (buno_id, k60_buno_id, created_date, created_tantou_id) VALUES (2830, 1448, GETDATE(), 999);</v>
      </c>
    </row>
    <row r="1126" spans="1:9">
      <c r="A1126" s="316" t="s">
        <v>778</v>
      </c>
      <c r="B1126" s="328" t="str">
        <f t="shared" si="51"/>
        <v>1950</v>
      </c>
      <c r="C1126" s="316" t="s">
        <v>2295</v>
      </c>
      <c r="D1126" s="316" t="str">
        <f t="shared" si="52"/>
        <v>2831</v>
      </c>
      <c r="E1126" s="316" t="s">
        <v>1131</v>
      </c>
      <c r="F1126" s="316" t="s">
        <v>6862</v>
      </c>
      <c r="G1126" s="333" t="s">
        <v>2295</v>
      </c>
      <c r="H1126" s="333" t="s">
        <v>8028</v>
      </c>
      <c r="I1126" s="316" t="str">
        <f t="shared" si="53"/>
        <v>INSERT INTO UPK_TEST.upk_k60.k60_press_buno_link (buno_id, k60_buno_id, created_date, created_tantou_id) VALUES (2831, 1950, GETDATE(), 999);</v>
      </c>
    </row>
    <row r="1127" spans="1:9">
      <c r="A1127" s="316" t="s">
        <v>894</v>
      </c>
      <c r="B1127" s="328" t="str">
        <f t="shared" si="51"/>
        <v>2125</v>
      </c>
      <c r="C1127" s="316" t="s">
        <v>2298</v>
      </c>
      <c r="D1127" s="316" t="str">
        <f t="shared" si="52"/>
        <v>2832</v>
      </c>
      <c r="E1127" s="316" t="s">
        <v>1132</v>
      </c>
      <c r="F1127" s="316" t="s">
        <v>6863</v>
      </c>
      <c r="G1127" s="333" t="s">
        <v>2298</v>
      </c>
      <c r="H1127" s="333" t="s">
        <v>8029</v>
      </c>
      <c r="I1127" s="316" t="str">
        <f t="shared" si="53"/>
        <v>INSERT INTO UPK_TEST.upk_k60.k60_press_buno_link (buno_id, k60_buno_id, created_date, created_tantou_id) VALUES (2832, 2125, GETDATE(), 999);</v>
      </c>
    </row>
    <row r="1128" spans="1:9">
      <c r="A1128" s="316" t="s">
        <v>2935</v>
      </c>
      <c r="B1128" s="328" t="str">
        <f t="shared" si="51"/>
        <v>1537</v>
      </c>
      <c r="C1128" s="316" t="s">
        <v>7422</v>
      </c>
      <c r="D1128" s="316" t="str">
        <f t="shared" si="52"/>
        <v>2833</v>
      </c>
      <c r="E1128" s="316" t="s">
        <v>1133</v>
      </c>
      <c r="F1128" s="316" t="s">
        <v>6864</v>
      </c>
      <c r="G1128" s="333" t="s">
        <v>7422</v>
      </c>
      <c r="H1128" s="333" t="s">
        <v>8030</v>
      </c>
      <c r="I1128" s="316" t="str">
        <f t="shared" si="53"/>
        <v>INSERT INTO UPK_TEST.upk_k60.k60_press_buno_link (buno_id, k60_buno_id, created_date, created_tantou_id) VALUES (2833, 1537, GETDATE(), 999);</v>
      </c>
    </row>
    <row r="1129" spans="1:9">
      <c r="A1129" s="316" t="s">
        <v>2935</v>
      </c>
      <c r="B1129" s="328" t="str">
        <f t="shared" si="51"/>
        <v>1537</v>
      </c>
      <c r="C1129" s="316" t="s">
        <v>7423</v>
      </c>
      <c r="D1129" s="316" t="str">
        <f t="shared" si="52"/>
        <v>2834</v>
      </c>
      <c r="E1129" s="316" t="s">
        <v>1134</v>
      </c>
      <c r="F1129" s="316" t="s">
        <v>6865</v>
      </c>
      <c r="G1129" s="333" t="s">
        <v>7423</v>
      </c>
      <c r="H1129" s="333" t="s">
        <v>8031</v>
      </c>
      <c r="I1129" s="316" t="str">
        <f t="shared" si="53"/>
        <v>INSERT INTO UPK_TEST.upk_k60.k60_press_buno_link (buno_id, k60_buno_id, created_date, created_tantou_id) VALUES (2834, 1537, GETDATE(), 999);</v>
      </c>
    </row>
    <row r="1130" spans="1:9">
      <c r="A1130" s="316" t="s">
        <v>2937</v>
      </c>
      <c r="B1130" s="328" t="str">
        <f t="shared" si="51"/>
        <v>1538</v>
      </c>
      <c r="C1130" s="316" t="s">
        <v>7424</v>
      </c>
      <c r="D1130" s="316" t="str">
        <f t="shared" si="52"/>
        <v>2835</v>
      </c>
      <c r="E1130" s="316" t="s">
        <v>1135</v>
      </c>
      <c r="F1130" s="316" t="s">
        <v>6866</v>
      </c>
      <c r="G1130" s="333" t="s">
        <v>7424</v>
      </c>
      <c r="H1130" s="333" t="s">
        <v>8032</v>
      </c>
      <c r="I1130" s="316" t="str">
        <f t="shared" si="53"/>
        <v>INSERT INTO UPK_TEST.upk_k60.k60_press_buno_link (buno_id, k60_buno_id, created_date, created_tantou_id) VALUES (2835, 1538, GETDATE(), 999);</v>
      </c>
    </row>
    <row r="1131" spans="1:9">
      <c r="A1131" s="316" t="s">
        <v>2937</v>
      </c>
      <c r="B1131" s="328" t="str">
        <f t="shared" si="51"/>
        <v>1538</v>
      </c>
      <c r="C1131" s="316" t="s">
        <v>7425</v>
      </c>
      <c r="D1131" s="316" t="str">
        <f t="shared" si="52"/>
        <v>2836</v>
      </c>
      <c r="E1131" s="316" t="s">
        <v>1136</v>
      </c>
      <c r="F1131" s="316" t="s">
        <v>6867</v>
      </c>
      <c r="G1131" s="333" t="s">
        <v>7425</v>
      </c>
      <c r="H1131" s="333" t="s">
        <v>8033</v>
      </c>
      <c r="I1131" s="316" t="str">
        <f t="shared" si="53"/>
        <v>INSERT INTO UPK_TEST.upk_k60.k60_press_buno_link (buno_id, k60_buno_id, created_date, created_tantou_id) VALUES (2836, 1538, GETDATE(), 999);</v>
      </c>
    </row>
    <row r="1132" spans="1:9">
      <c r="A1132" s="316" t="s">
        <v>1071</v>
      </c>
      <c r="B1132" s="328" t="str">
        <f t="shared" si="51"/>
        <v>2333</v>
      </c>
      <c r="C1132" s="316" t="s">
        <v>2300</v>
      </c>
      <c r="D1132" s="316" t="str">
        <f t="shared" si="52"/>
        <v>2837</v>
      </c>
      <c r="E1132" s="316" t="s">
        <v>1137</v>
      </c>
      <c r="F1132" s="316" t="s">
        <v>6868</v>
      </c>
      <c r="G1132" s="333" t="s">
        <v>2300</v>
      </c>
      <c r="H1132" s="333" t="s">
        <v>8034</v>
      </c>
      <c r="I1132" s="316" t="str">
        <f t="shared" si="53"/>
        <v>INSERT INTO UPK_TEST.upk_k60.k60_press_buno_link (buno_id, k60_buno_id, created_date, created_tantou_id) VALUES (2837, 2333, GETDATE(), 999);</v>
      </c>
    </row>
    <row r="1133" spans="1:9">
      <c r="A1133" s="316" t="s">
        <v>1072</v>
      </c>
      <c r="B1133" s="328" t="str">
        <f t="shared" si="51"/>
        <v>2334</v>
      </c>
      <c r="C1133" s="316" t="s">
        <v>2301</v>
      </c>
      <c r="D1133" s="316" t="str">
        <f t="shared" si="52"/>
        <v>2838</v>
      </c>
      <c r="E1133" s="316" t="s">
        <v>1138</v>
      </c>
      <c r="F1133" s="316" t="s">
        <v>6869</v>
      </c>
      <c r="G1133" s="333" t="s">
        <v>2301</v>
      </c>
      <c r="H1133" s="333" t="s">
        <v>8035</v>
      </c>
      <c r="I1133" s="316" t="str">
        <f t="shared" si="53"/>
        <v>INSERT INTO UPK_TEST.upk_k60.k60_press_buno_link (buno_id, k60_buno_id, created_date, created_tantou_id) VALUES (2838, 2334, GETDATE(), 999);</v>
      </c>
    </row>
    <row r="1134" spans="1:9">
      <c r="A1134" s="316" t="s">
        <v>1169</v>
      </c>
      <c r="B1134" s="328" t="str">
        <f t="shared" si="51"/>
        <v>2466</v>
      </c>
      <c r="C1134" s="316" t="s">
        <v>2302</v>
      </c>
      <c r="D1134" s="316" t="str">
        <f t="shared" si="52"/>
        <v>2839</v>
      </c>
      <c r="E1134" s="316" t="s">
        <v>5727</v>
      </c>
      <c r="F1134" s="316" t="s">
        <v>6870</v>
      </c>
      <c r="G1134" s="333" t="s">
        <v>2302</v>
      </c>
      <c r="H1134" s="333" t="s">
        <v>8036</v>
      </c>
      <c r="I1134" s="316" t="str">
        <f t="shared" si="53"/>
        <v>INSERT INTO UPK_TEST.upk_k60.k60_press_buno_link (buno_id, k60_buno_id, created_date, created_tantou_id) VALUES (2839, 2466, GETDATE(), 999);</v>
      </c>
    </row>
    <row r="1135" spans="1:9">
      <c r="A1135" s="316" t="s">
        <v>450</v>
      </c>
      <c r="B1135" s="328" t="str">
        <f t="shared" si="51"/>
        <v>1427</v>
      </c>
      <c r="C1135" s="316" t="s">
        <v>2303</v>
      </c>
      <c r="D1135" s="316" t="str">
        <f t="shared" si="52"/>
        <v>2840</v>
      </c>
      <c r="E1135" s="316" t="s">
        <v>5728</v>
      </c>
      <c r="F1135" s="316" t="s">
        <v>6871</v>
      </c>
      <c r="G1135" s="333" t="s">
        <v>2303</v>
      </c>
      <c r="H1135" s="333" t="s">
        <v>8037</v>
      </c>
      <c r="I1135" s="316" t="str">
        <f t="shared" si="53"/>
        <v>INSERT INTO UPK_TEST.upk_k60.k60_press_buno_link (buno_id, k60_buno_id, created_date, created_tantou_id) VALUES (2840, 1427, GETDATE(), 999);</v>
      </c>
    </row>
    <row r="1136" spans="1:9">
      <c r="A1136" s="316" t="s">
        <v>451</v>
      </c>
      <c r="B1136" s="328" t="str">
        <f t="shared" si="51"/>
        <v>1428</v>
      </c>
      <c r="C1136" s="316" t="s">
        <v>2304</v>
      </c>
      <c r="D1136" s="316" t="str">
        <f t="shared" si="52"/>
        <v>2841</v>
      </c>
      <c r="E1136" s="316" t="s">
        <v>5729</v>
      </c>
      <c r="F1136" s="316" t="s">
        <v>6872</v>
      </c>
      <c r="G1136" s="333" t="s">
        <v>2304</v>
      </c>
      <c r="H1136" s="333" t="s">
        <v>8038</v>
      </c>
      <c r="I1136" s="316" t="str">
        <f t="shared" si="53"/>
        <v>INSERT INTO UPK_TEST.upk_k60.k60_press_buno_link (buno_id, k60_buno_id, created_date, created_tantou_id) VALUES (2841, 1428, GETDATE(), 999);</v>
      </c>
    </row>
    <row r="1137" spans="1:9">
      <c r="A1137" s="316" t="s">
        <v>941</v>
      </c>
      <c r="B1137" s="328" t="str">
        <f t="shared" si="51"/>
        <v>2182</v>
      </c>
      <c r="C1137" s="316" t="s">
        <v>7426</v>
      </c>
      <c r="D1137" s="316" t="str">
        <f t="shared" si="52"/>
        <v>2842</v>
      </c>
      <c r="E1137" s="316" t="s">
        <v>5730</v>
      </c>
      <c r="F1137" s="316" t="s">
        <v>6873</v>
      </c>
      <c r="G1137" s="333" t="s">
        <v>7426</v>
      </c>
      <c r="H1137" s="333" t="s">
        <v>8039</v>
      </c>
      <c r="I1137" s="316" t="str">
        <f t="shared" si="53"/>
        <v>INSERT INTO UPK_TEST.upk_k60.k60_press_buno_link (buno_id, k60_buno_id, created_date, created_tantou_id) VALUES (2842, 2182, GETDATE(), 999);</v>
      </c>
    </row>
    <row r="1138" spans="1:9">
      <c r="A1138" s="316" t="s">
        <v>382</v>
      </c>
      <c r="B1138" s="328" t="str">
        <f t="shared" si="51"/>
        <v>1329</v>
      </c>
      <c r="C1138" s="316" t="s">
        <v>7427</v>
      </c>
      <c r="D1138" s="316" t="str">
        <f t="shared" si="52"/>
        <v>2843</v>
      </c>
      <c r="E1138" s="316" t="s">
        <v>1139</v>
      </c>
      <c r="F1138" s="316" t="s">
        <v>6874</v>
      </c>
      <c r="G1138" s="333" t="s">
        <v>7427</v>
      </c>
      <c r="H1138" s="333" t="s">
        <v>8040</v>
      </c>
      <c r="I1138" s="316" t="str">
        <f t="shared" si="53"/>
        <v>INSERT INTO UPK_TEST.upk_k60.k60_press_buno_link (buno_id, k60_buno_id, created_date, created_tantou_id) VALUES (2843, 1329, GETDATE(), 999);</v>
      </c>
    </row>
    <row r="1139" spans="1:9">
      <c r="A1139" s="316" t="s">
        <v>412</v>
      </c>
      <c r="B1139" s="328" t="str">
        <f t="shared" si="51"/>
        <v>1378</v>
      </c>
      <c r="C1139" s="316" t="s">
        <v>7428</v>
      </c>
      <c r="D1139" s="316" t="str">
        <f t="shared" si="52"/>
        <v>2844</v>
      </c>
      <c r="E1139" s="316" t="s">
        <v>1140</v>
      </c>
      <c r="F1139" s="316" t="s">
        <v>6875</v>
      </c>
      <c r="G1139" s="333" t="s">
        <v>7428</v>
      </c>
      <c r="H1139" s="333" t="s">
        <v>8041</v>
      </c>
      <c r="I1139" s="316" t="str">
        <f t="shared" si="53"/>
        <v>INSERT INTO UPK_TEST.upk_k60.k60_press_buno_link (buno_id, k60_buno_id, created_date, created_tantou_id) VALUES (2844, 1378, GETDATE(), 999);</v>
      </c>
    </row>
    <row r="1140" spans="1:9">
      <c r="A1140" s="316" t="s">
        <v>5554</v>
      </c>
      <c r="B1140" s="328" t="str">
        <f t="shared" si="51"/>
        <v>1449</v>
      </c>
      <c r="C1140" s="316" t="s">
        <v>2305</v>
      </c>
      <c r="D1140" s="316" t="str">
        <f t="shared" si="52"/>
        <v>2845</v>
      </c>
      <c r="E1140" s="316" t="s">
        <v>1141</v>
      </c>
      <c r="F1140" s="316" t="s">
        <v>6876</v>
      </c>
      <c r="G1140" s="333" t="s">
        <v>2305</v>
      </c>
      <c r="H1140" s="333" t="s">
        <v>8042</v>
      </c>
      <c r="I1140" s="316" t="str">
        <f t="shared" si="53"/>
        <v>INSERT INTO UPK_TEST.upk_k60.k60_press_buno_link (buno_id, k60_buno_id, created_date, created_tantou_id) VALUES (2845, 1449, GETDATE(), 999);</v>
      </c>
    </row>
    <row r="1141" spans="1:9">
      <c r="A1141" s="316" t="s">
        <v>5554</v>
      </c>
      <c r="B1141" s="328" t="str">
        <f t="shared" si="51"/>
        <v>1449</v>
      </c>
      <c r="C1141" s="316" t="s">
        <v>2311</v>
      </c>
      <c r="D1141" s="316" t="str">
        <f t="shared" si="52"/>
        <v>2846</v>
      </c>
      <c r="E1141" s="316" t="s">
        <v>1142</v>
      </c>
      <c r="F1141" s="316" t="s">
        <v>6877</v>
      </c>
      <c r="G1141" s="333" t="s">
        <v>2311</v>
      </c>
      <c r="H1141" s="333" t="s">
        <v>8043</v>
      </c>
      <c r="I1141" s="316" t="str">
        <f t="shared" si="53"/>
        <v>INSERT INTO UPK_TEST.upk_k60.k60_press_buno_link (buno_id, k60_buno_id, created_date, created_tantou_id) VALUES (2846, 1449, GETDATE(), 999);</v>
      </c>
    </row>
    <row r="1142" spans="1:9">
      <c r="A1142" s="316" t="s">
        <v>1073</v>
      </c>
      <c r="B1142" s="328" t="str">
        <f t="shared" si="51"/>
        <v>2335</v>
      </c>
      <c r="C1142" s="316" t="s">
        <v>2306</v>
      </c>
      <c r="D1142" s="316" t="str">
        <f t="shared" si="52"/>
        <v>2847</v>
      </c>
      <c r="E1142" s="316" t="s">
        <v>5731</v>
      </c>
      <c r="F1142" s="316" t="s">
        <v>6878</v>
      </c>
      <c r="G1142" s="333" t="s">
        <v>2306</v>
      </c>
      <c r="H1142" s="333" t="s">
        <v>8044</v>
      </c>
      <c r="I1142" s="316" t="str">
        <f t="shared" si="53"/>
        <v>INSERT INTO UPK_TEST.upk_k60.k60_press_buno_link (buno_id, k60_buno_id, created_date, created_tantou_id) VALUES (2847, 2335, GETDATE(), 999);</v>
      </c>
    </row>
    <row r="1143" spans="1:9">
      <c r="A1143" s="316" t="s">
        <v>1074</v>
      </c>
      <c r="B1143" s="328" t="str">
        <f t="shared" si="51"/>
        <v>2336</v>
      </c>
      <c r="C1143" s="316" t="s">
        <v>2307</v>
      </c>
      <c r="D1143" s="316" t="str">
        <f t="shared" si="52"/>
        <v>2848</v>
      </c>
      <c r="E1143" s="316" t="s">
        <v>5732</v>
      </c>
      <c r="F1143" s="316" t="s">
        <v>6879</v>
      </c>
      <c r="G1143" s="333" t="s">
        <v>2307</v>
      </c>
      <c r="H1143" s="333" t="s">
        <v>8045</v>
      </c>
      <c r="I1143" s="316" t="str">
        <f t="shared" si="53"/>
        <v>INSERT INTO UPK_TEST.upk_k60.k60_press_buno_link (buno_id, k60_buno_id, created_date, created_tantou_id) VALUES (2848, 2336, GETDATE(), 999);</v>
      </c>
    </row>
    <row r="1144" spans="1:9">
      <c r="A1144" s="316" t="s">
        <v>1170</v>
      </c>
      <c r="B1144" s="328" t="str">
        <f t="shared" si="51"/>
        <v>2467</v>
      </c>
      <c r="C1144" s="316" t="s">
        <v>2308</v>
      </c>
      <c r="D1144" s="316" t="str">
        <f t="shared" si="52"/>
        <v>2849</v>
      </c>
      <c r="E1144" s="316" t="s">
        <v>5733</v>
      </c>
      <c r="F1144" s="316" t="s">
        <v>6880</v>
      </c>
      <c r="G1144" s="333" t="s">
        <v>2308</v>
      </c>
      <c r="H1144" s="333" t="s">
        <v>8046</v>
      </c>
      <c r="I1144" s="316" t="str">
        <f t="shared" si="53"/>
        <v>INSERT INTO UPK_TEST.upk_k60.k60_press_buno_link (buno_id, k60_buno_id, created_date, created_tantou_id) VALUES (2849, 2467, GETDATE(), 999);</v>
      </c>
    </row>
    <row r="1145" spans="1:9">
      <c r="A1145" s="316" t="s">
        <v>452</v>
      </c>
      <c r="B1145" s="328" t="str">
        <f t="shared" si="51"/>
        <v>1429</v>
      </c>
      <c r="C1145" s="316" t="s">
        <v>2309</v>
      </c>
      <c r="D1145" s="316" t="str">
        <f t="shared" si="52"/>
        <v>2850</v>
      </c>
      <c r="E1145" s="316" t="s">
        <v>5734</v>
      </c>
      <c r="F1145" s="316" t="s">
        <v>6881</v>
      </c>
      <c r="G1145" s="333" t="s">
        <v>2309</v>
      </c>
      <c r="H1145" s="333" t="s">
        <v>8047</v>
      </c>
      <c r="I1145" s="316" t="str">
        <f t="shared" si="53"/>
        <v>INSERT INTO UPK_TEST.upk_k60.k60_press_buno_link (buno_id, k60_buno_id, created_date, created_tantou_id) VALUES (2850, 1429, GETDATE(), 999);</v>
      </c>
    </row>
    <row r="1146" spans="1:9">
      <c r="A1146" s="316" t="s">
        <v>453</v>
      </c>
      <c r="B1146" s="328" t="str">
        <f t="shared" si="51"/>
        <v>1430</v>
      </c>
      <c r="C1146" s="316" t="s">
        <v>2310</v>
      </c>
      <c r="D1146" s="316" t="str">
        <f t="shared" si="52"/>
        <v>2851</v>
      </c>
      <c r="E1146" s="316" t="s">
        <v>1143</v>
      </c>
      <c r="F1146" s="316" t="s">
        <v>6882</v>
      </c>
      <c r="G1146" s="333" t="s">
        <v>2310</v>
      </c>
      <c r="H1146" s="333" t="s">
        <v>8048</v>
      </c>
      <c r="I1146" s="316" t="str">
        <f t="shared" si="53"/>
        <v>INSERT INTO UPK_TEST.upk_k60.k60_press_buno_link (buno_id, k60_buno_id, created_date, created_tantou_id) VALUES (2851, 1430, GETDATE(), 999);</v>
      </c>
    </row>
    <row r="1147" spans="1:9">
      <c r="A1147" s="316" t="s">
        <v>942</v>
      </c>
      <c r="B1147" s="328" t="str">
        <f t="shared" si="51"/>
        <v>2183</v>
      </c>
      <c r="C1147" s="316" t="s">
        <v>7429</v>
      </c>
      <c r="D1147" s="316" t="str">
        <f t="shared" si="52"/>
        <v>2852</v>
      </c>
      <c r="E1147" s="316" t="s">
        <v>1144</v>
      </c>
      <c r="F1147" s="316" t="s">
        <v>6883</v>
      </c>
      <c r="G1147" s="333" t="s">
        <v>7429</v>
      </c>
      <c r="H1147" s="333" t="s">
        <v>8049</v>
      </c>
      <c r="I1147" s="316" t="str">
        <f t="shared" si="53"/>
        <v>INSERT INTO UPK_TEST.upk_k60.k60_press_buno_link (buno_id, k60_buno_id, created_date, created_tantou_id) VALUES (2852, 2183, GETDATE(), 999);</v>
      </c>
    </row>
    <row r="1148" spans="1:9">
      <c r="A1148" s="316" t="s">
        <v>383</v>
      </c>
      <c r="B1148" s="328" t="str">
        <f t="shared" si="51"/>
        <v>1330</v>
      </c>
      <c r="C1148" s="316" t="s">
        <v>7430</v>
      </c>
      <c r="D1148" s="316" t="str">
        <f t="shared" si="52"/>
        <v>2853</v>
      </c>
      <c r="E1148" s="316" t="s">
        <v>5735</v>
      </c>
      <c r="F1148" s="316" t="s">
        <v>6884</v>
      </c>
      <c r="G1148" s="333" t="s">
        <v>7430</v>
      </c>
      <c r="H1148" s="333" t="s">
        <v>8050</v>
      </c>
      <c r="I1148" s="316" t="str">
        <f t="shared" si="53"/>
        <v>INSERT INTO UPK_TEST.upk_k60.k60_press_buno_link (buno_id, k60_buno_id, created_date, created_tantou_id) VALUES (2853, 1330, GETDATE(), 999);</v>
      </c>
    </row>
    <row r="1149" spans="1:9">
      <c r="A1149" s="316" t="s">
        <v>413</v>
      </c>
      <c r="B1149" s="328" t="str">
        <f t="shared" si="51"/>
        <v>1379</v>
      </c>
      <c r="C1149" s="316" t="s">
        <v>7431</v>
      </c>
      <c r="D1149" s="316" t="str">
        <f t="shared" si="52"/>
        <v>2854</v>
      </c>
      <c r="E1149" s="316" t="s">
        <v>5736</v>
      </c>
      <c r="F1149" s="316" t="s">
        <v>6885</v>
      </c>
      <c r="G1149" s="333" t="s">
        <v>7431</v>
      </c>
      <c r="H1149" s="333" t="s">
        <v>8051</v>
      </c>
      <c r="I1149" s="316" t="str">
        <f t="shared" si="53"/>
        <v>INSERT INTO UPK_TEST.upk_k60.k60_press_buno_link (buno_id, k60_buno_id, created_date, created_tantou_id) VALUES (2854, 1379, GETDATE(), 999);</v>
      </c>
    </row>
    <row r="1150" spans="1:9">
      <c r="A1150" s="316" t="s">
        <v>5658</v>
      </c>
      <c r="B1150" s="328" t="str">
        <f t="shared" si="51"/>
        <v>2064</v>
      </c>
      <c r="C1150" s="316" t="s">
        <v>7432</v>
      </c>
      <c r="D1150" s="316" t="str">
        <f t="shared" si="52"/>
        <v>2855</v>
      </c>
      <c r="E1150" s="316" t="s">
        <v>1145</v>
      </c>
      <c r="F1150" s="316" t="s">
        <v>6886</v>
      </c>
      <c r="G1150" s="333" t="s">
        <v>7432</v>
      </c>
      <c r="H1150" s="333" t="s">
        <v>8052</v>
      </c>
      <c r="I1150" s="316" t="str">
        <f t="shared" si="53"/>
        <v>INSERT INTO UPK_TEST.upk_k60.k60_press_buno_link (buno_id, k60_buno_id, created_date, created_tantou_id) VALUES (2855, 2064, GETDATE(), 999);</v>
      </c>
    </row>
    <row r="1151" spans="1:9">
      <c r="A1151" s="316" t="s">
        <v>5658</v>
      </c>
      <c r="B1151" s="328" t="str">
        <f t="shared" si="51"/>
        <v>2064</v>
      </c>
      <c r="C1151" s="316" t="s">
        <v>7433</v>
      </c>
      <c r="D1151" s="316" t="str">
        <f t="shared" si="52"/>
        <v>2856</v>
      </c>
      <c r="E1151" s="316" t="s">
        <v>1146</v>
      </c>
      <c r="F1151" s="316" t="s">
        <v>6887</v>
      </c>
      <c r="G1151" s="333" t="s">
        <v>7433</v>
      </c>
      <c r="H1151" s="333" t="s">
        <v>8053</v>
      </c>
      <c r="I1151" s="316" t="str">
        <f t="shared" si="53"/>
        <v>INSERT INTO UPK_TEST.upk_k60.k60_press_buno_link (buno_id, k60_buno_id, created_date, created_tantou_id) VALUES (2856, 2064, GETDATE(), 999);</v>
      </c>
    </row>
    <row r="1152" spans="1:9">
      <c r="A1152" s="316" t="s">
        <v>1067</v>
      </c>
      <c r="B1152" s="328" t="str">
        <f t="shared" si="51"/>
        <v>2329</v>
      </c>
      <c r="C1152" s="316" t="s">
        <v>7434</v>
      </c>
      <c r="D1152" s="316" t="str">
        <f t="shared" si="52"/>
        <v>2857</v>
      </c>
      <c r="E1152" s="316" t="s">
        <v>5737</v>
      </c>
      <c r="F1152" s="316" t="s">
        <v>6888</v>
      </c>
      <c r="G1152" s="333" t="s">
        <v>7434</v>
      </c>
      <c r="H1152" s="333" t="s">
        <v>8054</v>
      </c>
      <c r="I1152" s="316" t="str">
        <f t="shared" si="53"/>
        <v>INSERT INTO UPK_TEST.upk_k60.k60_press_buno_link (buno_id, k60_buno_id, created_date, created_tantou_id) VALUES (2857, 2329, GETDATE(), 999);</v>
      </c>
    </row>
    <row r="1153" spans="1:9">
      <c r="A1153" s="316" t="s">
        <v>461</v>
      </c>
      <c r="B1153" s="328" t="str">
        <f t="shared" si="51"/>
        <v>1450</v>
      </c>
      <c r="C1153" s="316" t="s">
        <v>2312</v>
      </c>
      <c r="D1153" s="316" t="str">
        <f t="shared" si="52"/>
        <v>2858</v>
      </c>
      <c r="E1153" s="316" t="s">
        <v>1147</v>
      </c>
      <c r="F1153" s="316" t="s">
        <v>6889</v>
      </c>
      <c r="G1153" s="333" t="s">
        <v>2312</v>
      </c>
      <c r="H1153" s="333" t="s">
        <v>8055</v>
      </c>
      <c r="I1153" s="316" t="str">
        <f t="shared" si="53"/>
        <v>INSERT INTO UPK_TEST.upk_k60.k60_press_buno_link (buno_id, k60_buno_id, created_date, created_tantou_id) VALUES (2858, 1450, GETDATE(), 999);</v>
      </c>
    </row>
    <row r="1154" spans="1:9">
      <c r="A1154" s="316" t="s">
        <v>959</v>
      </c>
      <c r="B1154" s="328" t="str">
        <f t="shared" si="51"/>
        <v>2203</v>
      </c>
      <c r="C1154" s="316" t="s">
        <v>7435</v>
      </c>
      <c r="D1154" s="316" t="str">
        <f t="shared" si="52"/>
        <v>2859</v>
      </c>
      <c r="E1154" s="316" t="s">
        <v>5738</v>
      </c>
      <c r="F1154" s="316" t="s">
        <v>6890</v>
      </c>
      <c r="G1154" s="333" t="s">
        <v>7435</v>
      </c>
      <c r="H1154" s="333" t="s">
        <v>8056</v>
      </c>
      <c r="I1154" s="316" t="str">
        <f t="shared" si="53"/>
        <v>INSERT INTO UPK_TEST.upk_k60.k60_press_buno_link (buno_id, k60_buno_id, created_date, created_tantou_id) VALUES (2859, 2203, GETDATE(), 999);</v>
      </c>
    </row>
    <row r="1155" spans="1:9">
      <c r="A1155" s="316" t="s">
        <v>375</v>
      </c>
      <c r="B1155" s="328" t="str">
        <f t="shared" si="51"/>
        <v>1321</v>
      </c>
      <c r="C1155" s="316" t="s">
        <v>7436</v>
      </c>
      <c r="D1155" s="316" t="str">
        <f t="shared" si="52"/>
        <v>2860</v>
      </c>
      <c r="E1155" s="316" t="s">
        <v>1148</v>
      </c>
      <c r="F1155" s="316" t="s">
        <v>6891</v>
      </c>
      <c r="G1155" s="333" t="s">
        <v>7436</v>
      </c>
      <c r="H1155" s="333" t="s">
        <v>8057</v>
      </c>
      <c r="I1155" s="316" t="str">
        <f t="shared" si="53"/>
        <v>INSERT INTO UPK_TEST.upk_k60.k60_press_buno_link (buno_id, k60_buno_id, created_date, created_tantou_id) VALUES (2860, 1321, GETDATE(), 999);</v>
      </c>
    </row>
    <row r="1156" spans="1:9">
      <c r="A1156" s="316" t="s">
        <v>376</v>
      </c>
      <c r="B1156" s="328" t="str">
        <f t="shared" ref="B1156:B1219" si="54">VLOOKUP($A1156,$E$4:$F$2001,2,FALSE)</f>
        <v>1322</v>
      </c>
      <c r="C1156" s="316" t="s">
        <v>7437</v>
      </c>
      <c r="D1156" s="316" t="str">
        <f t="shared" ref="D1156:D1219" si="55">VLOOKUP($C1156,$G$4:$H$2001,2,FALSE)</f>
        <v>2861</v>
      </c>
      <c r="E1156" s="316" t="s">
        <v>1149</v>
      </c>
      <c r="F1156" s="316" t="s">
        <v>6892</v>
      </c>
      <c r="G1156" s="333" t="s">
        <v>7437</v>
      </c>
      <c r="H1156" s="333" t="s">
        <v>8058</v>
      </c>
      <c r="I1156" s="316" t="str">
        <f t="shared" ref="I1156:I1219" si="56">$S$1&amp;$D1156&amp;", "&amp;$B1156&amp;", GETDATE(), 999);"</f>
        <v>INSERT INTO UPK_TEST.upk_k60.k60_press_buno_link (buno_id, k60_buno_id, created_date, created_tantou_id) VALUES (2861, 1322, GETDATE(), 999);</v>
      </c>
    </row>
    <row r="1157" spans="1:9">
      <c r="A1157" s="316" t="s">
        <v>377</v>
      </c>
      <c r="B1157" s="328" t="str">
        <f t="shared" si="54"/>
        <v>1323</v>
      </c>
      <c r="C1157" s="316" t="s">
        <v>7438</v>
      </c>
      <c r="D1157" s="316" t="str">
        <f t="shared" si="55"/>
        <v>2862</v>
      </c>
      <c r="E1157" s="316" t="s">
        <v>1150</v>
      </c>
      <c r="F1157" s="316" t="s">
        <v>6893</v>
      </c>
      <c r="G1157" s="333" t="s">
        <v>7438</v>
      </c>
      <c r="H1157" s="333" t="s">
        <v>8059</v>
      </c>
      <c r="I1157" s="316" t="str">
        <f t="shared" si="56"/>
        <v>INSERT INTO UPK_TEST.upk_k60.k60_press_buno_link (buno_id, k60_buno_id, created_date, created_tantou_id) VALUES (2862, 1323, GETDATE(), 999);</v>
      </c>
    </row>
    <row r="1158" spans="1:9">
      <c r="A1158" s="316" t="s">
        <v>5684</v>
      </c>
      <c r="B1158" s="328" t="str">
        <f t="shared" si="54"/>
        <v>2171</v>
      </c>
      <c r="C1158" s="324" t="s">
        <v>7439</v>
      </c>
      <c r="D1158" s="316" t="str">
        <f t="shared" si="55"/>
        <v>2863</v>
      </c>
      <c r="E1158" s="316" t="s">
        <v>1151</v>
      </c>
      <c r="F1158" s="316" t="s">
        <v>6894</v>
      </c>
      <c r="G1158" s="333" t="s">
        <v>7439</v>
      </c>
      <c r="H1158" s="333" t="s">
        <v>8060</v>
      </c>
      <c r="I1158" s="316" t="str">
        <f t="shared" si="56"/>
        <v>INSERT INTO UPK_TEST.upk_k60.k60_press_buno_link (buno_id, k60_buno_id, created_date, created_tantou_id) VALUES (2863, 2171, GETDATE(), 999);</v>
      </c>
    </row>
    <row r="1159" spans="1:9">
      <c r="A1159" s="316" t="s">
        <v>5684</v>
      </c>
      <c r="B1159" s="328" t="str">
        <f t="shared" si="54"/>
        <v>2171</v>
      </c>
      <c r="C1159" s="324" t="s">
        <v>7440</v>
      </c>
      <c r="D1159" s="316" t="str">
        <f t="shared" si="55"/>
        <v>2864</v>
      </c>
      <c r="E1159" s="316" t="s">
        <v>1152</v>
      </c>
      <c r="F1159" s="316" t="s">
        <v>6895</v>
      </c>
      <c r="G1159" s="333" t="s">
        <v>7440</v>
      </c>
      <c r="H1159" s="333" t="s">
        <v>8061</v>
      </c>
      <c r="I1159" s="316" t="str">
        <f t="shared" si="56"/>
        <v>INSERT INTO UPK_TEST.upk_k60.k60_press_buno_link (buno_id, k60_buno_id, created_date, created_tantou_id) VALUES (2864, 2171, GETDATE(), 999);</v>
      </c>
    </row>
    <row r="1160" spans="1:9">
      <c r="A1160" s="316" t="s">
        <v>5558</v>
      </c>
      <c r="B1160" s="328" t="str">
        <f t="shared" si="54"/>
        <v>1460</v>
      </c>
      <c r="C1160" s="316" t="s">
        <v>2313</v>
      </c>
      <c r="D1160" s="316" t="str">
        <f t="shared" si="55"/>
        <v>2865</v>
      </c>
      <c r="E1160" s="316" t="s">
        <v>1153</v>
      </c>
      <c r="F1160" s="316" t="s">
        <v>6896</v>
      </c>
      <c r="G1160" s="333" t="s">
        <v>2313</v>
      </c>
      <c r="H1160" s="333" t="s">
        <v>8062</v>
      </c>
      <c r="I1160" s="316" t="str">
        <f t="shared" si="56"/>
        <v>INSERT INTO UPK_TEST.upk_k60.k60_press_buno_link (buno_id, k60_buno_id, created_date, created_tantou_id) VALUES (2865, 1460, GETDATE(), 999);</v>
      </c>
    </row>
    <row r="1161" spans="1:9">
      <c r="A1161" s="316" t="s">
        <v>5558</v>
      </c>
      <c r="B1161" s="328" t="str">
        <f t="shared" si="54"/>
        <v>1460</v>
      </c>
      <c r="C1161" s="316" t="s">
        <v>2317</v>
      </c>
      <c r="D1161" s="316" t="str">
        <f t="shared" si="55"/>
        <v>2866</v>
      </c>
      <c r="E1161" s="316" t="s">
        <v>1154</v>
      </c>
      <c r="F1161" s="316" t="s">
        <v>6897</v>
      </c>
      <c r="G1161" s="333" t="s">
        <v>2317</v>
      </c>
      <c r="H1161" s="333" t="s">
        <v>8063</v>
      </c>
      <c r="I1161" s="316" t="str">
        <f t="shared" si="56"/>
        <v>INSERT INTO UPK_TEST.upk_k60.k60_press_buno_link (buno_id, k60_buno_id, created_date, created_tantou_id) VALUES (2866, 1460, GETDATE(), 999);</v>
      </c>
    </row>
    <row r="1162" spans="1:9">
      <c r="A1162" s="316" t="s">
        <v>5559</v>
      </c>
      <c r="B1162" s="328" t="str">
        <f t="shared" si="54"/>
        <v>1461</v>
      </c>
      <c r="C1162" s="316" t="s">
        <v>2314</v>
      </c>
      <c r="D1162" s="316" t="str">
        <f t="shared" si="55"/>
        <v>2867</v>
      </c>
      <c r="E1162" s="316" t="s">
        <v>5739</v>
      </c>
      <c r="F1162" s="316" t="s">
        <v>6898</v>
      </c>
      <c r="G1162" s="333" t="s">
        <v>2314</v>
      </c>
      <c r="H1162" s="333" t="s">
        <v>8064</v>
      </c>
      <c r="I1162" s="316" t="str">
        <f t="shared" si="56"/>
        <v>INSERT INTO UPK_TEST.upk_k60.k60_press_buno_link (buno_id, k60_buno_id, created_date, created_tantou_id) VALUES (2867, 1461, GETDATE(), 999);</v>
      </c>
    </row>
    <row r="1163" spans="1:9">
      <c r="A1163" s="316" t="s">
        <v>5559</v>
      </c>
      <c r="B1163" s="328" t="str">
        <f t="shared" si="54"/>
        <v>1461</v>
      </c>
      <c r="C1163" s="316" t="s">
        <v>2318</v>
      </c>
      <c r="D1163" s="316" t="str">
        <f t="shared" si="55"/>
        <v>2868</v>
      </c>
      <c r="E1163" s="316" t="s">
        <v>1155</v>
      </c>
      <c r="F1163" s="316" t="s">
        <v>6899</v>
      </c>
      <c r="G1163" s="333" t="s">
        <v>2318</v>
      </c>
      <c r="H1163" s="333" t="s">
        <v>8065</v>
      </c>
      <c r="I1163" s="316" t="str">
        <f t="shared" si="56"/>
        <v>INSERT INTO UPK_TEST.upk_k60.k60_press_buno_link (buno_id, k60_buno_id, created_date, created_tantou_id) VALUES (2868, 1461, GETDATE(), 999);</v>
      </c>
    </row>
    <row r="1164" spans="1:9">
      <c r="A1164" s="316" t="s">
        <v>5586</v>
      </c>
      <c r="B1164" s="328" t="str">
        <f t="shared" si="54"/>
        <v>1497</v>
      </c>
      <c r="C1164" s="316" t="s">
        <v>2315</v>
      </c>
      <c r="D1164" s="316" t="str">
        <f t="shared" si="55"/>
        <v>2869</v>
      </c>
      <c r="E1164" s="316" t="s">
        <v>1156</v>
      </c>
      <c r="F1164" s="316" t="s">
        <v>6900</v>
      </c>
      <c r="G1164" s="333" t="s">
        <v>2315</v>
      </c>
      <c r="H1164" s="333" t="s">
        <v>8066</v>
      </c>
      <c r="I1164" s="316" t="str">
        <f t="shared" si="56"/>
        <v>INSERT INTO UPK_TEST.upk_k60.k60_press_buno_link (buno_id, k60_buno_id, created_date, created_tantou_id) VALUES (2869, 1497, GETDATE(), 999);</v>
      </c>
    </row>
    <row r="1165" spans="1:9">
      <c r="A1165" s="316" t="s">
        <v>5586</v>
      </c>
      <c r="B1165" s="328" t="str">
        <f t="shared" si="54"/>
        <v>1497</v>
      </c>
      <c r="C1165" s="316" t="s">
        <v>2319</v>
      </c>
      <c r="D1165" s="316" t="str">
        <f t="shared" si="55"/>
        <v>2870</v>
      </c>
      <c r="E1165" s="316" t="s">
        <v>1157</v>
      </c>
      <c r="F1165" s="316" t="s">
        <v>6901</v>
      </c>
      <c r="G1165" s="333" t="s">
        <v>2319</v>
      </c>
      <c r="H1165" s="333" t="s">
        <v>8067</v>
      </c>
      <c r="I1165" s="316" t="str">
        <f t="shared" si="56"/>
        <v>INSERT INTO UPK_TEST.upk_k60.k60_press_buno_link (buno_id, k60_buno_id, created_date, created_tantou_id) VALUES (2870, 1497, GETDATE(), 999);</v>
      </c>
    </row>
    <row r="1166" spans="1:9">
      <c r="A1166" s="316" t="s">
        <v>1068</v>
      </c>
      <c r="B1166" s="328" t="str">
        <f t="shared" si="54"/>
        <v>2330</v>
      </c>
      <c r="C1166" s="316" t="s">
        <v>7441</v>
      </c>
      <c r="D1166" s="316" t="str">
        <f t="shared" si="55"/>
        <v>2871</v>
      </c>
      <c r="E1166" s="316" t="s">
        <v>1158</v>
      </c>
      <c r="F1166" s="316" t="s">
        <v>6902</v>
      </c>
      <c r="G1166" s="333" t="s">
        <v>7441</v>
      </c>
      <c r="H1166" s="333" t="s">
        <v>8068</v>
      </c>
      <c r="I1166" s="316" t="str">
        <f t="shared" si="56"/>
        <v>INSERT INTO UPK_TEST.upk_k60.k60_press_buno_link (buno_id, k60_buno_id, created_date, created_tantou_id) VALUES (2871, 2330, GETDATE(), 999);</v>
      </c>
    </row>
    <row r="1167" spans="1:9">
      <c r="A1167" s="316" t="s">
        <v>462</v>
      </c>
      <c r="B1167" s="328" t="str">
        <f t="shared" si="54"/>
        <v>1451</v>
      </c>
      <c r="C1167" s="316" t="s">
        <v>2316</v>
      </c>
      <c r="D1167" s="316" t="str">
        <f t="shared" si="55"/>
        <v>2872</v>
      </c>
      <c r="E1167" s="316" t="s">
        <v>5740</v>
      </c>
      <c r="F1167" s="316" t="s">
        <v>6903</v>
      </c>
      <c r="G1167" s="333" t="s">
        <v>2316</v>
      </c>
      <c r="H1167" s="333" t="s">
        <v>8069</v>
      </c>
      <c r="I1167" s="316" t="str">
        <f t="shared" si="56"/>
        <v>INSERT INTO UPK_TEST.upk_k60.k60_press_buno_link (buno_id, k60_buno_id, created_date, created_tantou_id) VALUES (2872, 1451, GETDATE(), 999);</v>
      </c>
    </row>
    <row r="1168" spans="1:9">
      <c r="A1168" s="316" t="s">
        <v>960</v>
      </c>
      <c r="B1168" s="328" t="str">
        <f t="shared" si="54"/>
        <v>2204</v>
      </c>
      <c r="C1168" s="316" t="s">
        <v>7442</v>
      </c>
      <c r="D1168" s="316" t="str">
        <f t="shared" si="55"/>
        <v>2873</v>
      </c>
      <c r="E1168" s="316" t="s">
        <v>1159</v>
      </c>
      <c r="F1168" s="316" t="s">
        <v>6904</v>
      </c>
      <c r="G1168" s="333" t="s">
        <v>7442</v>
      </c>
      <c r="H1168" s="333" t="s">
        <v>8070</v>
      </c>
      <c r="I1168" s="316" t="str">
        <f t="shared" si="56"/>
        <v>INSERT INTO UPK_TEST.upk_k60.k60_press_buno_link (buno_id, k60_buno_id, created_date, created_tantou_id) VALUES (2873, 2204, GETDATE(), 999);</v>
      </c>
    </row>
    <row r="1169" spans="1:9">
      <c r="A1169" s="316" t="s">
        <v>378</v>
      </c>
      <c r="B1169" s="328" t="str">
        <f t="shared" si="54"/>
        <v>1324</v>
      </c>
      <c r="C1169" s="316" t="s">
        <v>7443</v>
      </c>
      <c r="D1169" s="316" t="str">
        <f t="shared" si="55"/>
        <v>2874</v>
      </c>
      <c r="E1169" s="316" t="s">
        <v>1160</v>
      </c>
      <c r="F1169" s="316" t="s">
        <v>6905</v>
      </c>
      <c r="G1169" s="333" t="s">
        <v>7443</v>
      </c>
      <c r="H1169" s="333" t="s">
        <v>8071</v>
      </c>
      <c r="I1169" s="316" t="str">
        <f t="shared" si="56"/>
        <v>INSERT INTO UPK_TEST.upk_k60.k60_press_buno_link (buno_id, k60_buno_id, created_date, created_tantou_id) VALUES (2874, 1324, GETDATE(), 999);</v>
      </c>
    </row>
    <row r="1170" spans="1:9">
      <c r="A1170" s="316" t="s">
        <v>379</v>
      </c>
      <c r="B1170" s="328" t="str">
        <f t="shared" si="54"/>
        <v>1325</v>
      </c>
      <c r="C1170" s="316" t="s">
        <v>7444</v>
      </c>
      <c r="D1170" s="316" t="str">
        <f t="shared" si="55"/>
        <v>2875</v>
      </c>
      <c r="E1170" s="316" t="s">
        <v>1161</v>
      </c>
      <c r="F1170" s="316" t="s">
        <v>6906</v>
      </c>
      <c r="G1170" s="333" t="s">
        <v>7444</v>
      </c>
      <c r="H1170" s="333" t="s">
        <v>8072</v>
      </c>
      <c r="I1170" s="316" t="str">
        <f t="shared" si="56"/>
        <v>INSERT INTO UPK_TEST.upk_k60.k60_press_buno_link (buno_id, k60_buno_id, created_date, created_tantou_id) VALUES (2875, 1325, GETDATE(), 999);</v>
      </c>
    </row>
    <row r="1171" spans="1:9">
      <c r="A1171" s="316" t="s">
        <v>380</v>
      </c>
      <c r="B1171" s="328" t="str">
        <f t="shared" si="54"/>
        <v>1326</v>
      </c>
      <c r="C1171" s="316" t="s">
        <v>7445</v>
      </c>
      <c r="D1171" s="316" t="str">
        <f t="shared" si="55"/>
        <v>2876</v>
      </c>
      <c r="E1171" s="316" t="s">
        <v>1162</v>
      </c>
      <c r="F1171" s="316" t="s">
        <v>6907</v>
      </c>
      <c r="G1171" s="333" t="s">
        <v>7445</v>
      </c>
      <c r="H1171" s="333" t="s">
        <v>8073</v>
      </c>
      <c r="I1171" s="316" t="str">
        <f t="shared" si="56"/>
        <v>INSERT INTO UPK_TEST.upk_k60.k60_press_buno_link (buno_id, k60_buno_id, created_date, created_tantou_id) VALUES (2876, 1326, GETDATE(), 999);</v>
      </c>
    </row>
    <row r="1172" spans="1:9">
      <c r="A1172" s="316" t="s">
        <v>883</v>
      </c>
      <c r="B1172" s="328" t="str">
        <f t="shared" si="54"/>
        <v>2109</v>
      </c>
      <c r="C1172" s="316" t="s">
        <v>2320</v>
      </c>
      <c r="D1172" s="316" t="str">
        <f t="shared" si="55"/>
        <v>2877</v>
      </c>
      <c r="E1172" s="316" t="s">
        <v>1163</v>
      </c>
      <c r="F1172" s="316" t="s">
        <v>6908</v>
      </c>
      <c r="G1172" s="333" t="s">
        <v>2320</v>
      </c>
      <c r="H1172" s="333" t="s">
        <v>8074</v>
      </c>
      <c r="I1172" s="316" t="str">
        <f t="shared" si="56"/>
        <v>INSERT INTO UPK_TEST.upk_k60.k60_press_buno_link (buno_id, k60_buno_id, created_date, created_tantou_id) VALUES (2877, 2109, GETDATE(), 999);</v>
      </c>
    </row>
    <row r="1173" spans="1:9">
      <c r="A1173" s="316" t="s">
        <v>530</v>
      </c>
      <c r="B1173" s="328" t="str">
        <f t="shared" si="54"/>
        <v>1580</v>
      </c>
      <c r="C1173" s="316" t="s">
        <v>7446</v>
      </c>
      <c r="D1173" s="316" t="str">
        <f t="shared" si="55"/>
        <v>2878</v>
      </c>
      <c r="E1173" s="316" t="s">
        <v>1164</v>
      </c>
      <c r="F1173" s="316" t="s">
        <v>6909</v>
      </c>
      <c r="G1173" s="333" t="s">
        <v>7446</v>
      </c>
      <c r="H1173" s="333" t="s">
        <v>8075</v>
      </c>
      <c r="I1173" s="316" t="str">
        <f t="shared" si="56"/>
        <v>INSERT INTO UPK_TEST.upk_k60.k60_press_buno_link (buno_id, k60_buno_id, created_date, created_tantou_id) VALUES (2878, 1580, GETDATE(), 999);</v>
      </c>
    </row>
    <row r="1174" spans="1:9">
      <c r="A1174" s="316" t="s">
        <v>5676</v>
      </c>
      <c r="B1174" s="328" t="str">
        <f t="shared" si="54"/>
        <v>2126</v>
      </c>
      <c r="C1174" s="316" t="s">
        <v>2321</v>
      </c>
      <c r="D1174" s="316" t="str">
        <f t="shared" si="55"/>
        <v>2879</v>
      </c>
      <c r="E1174" s="316" t="s">
        <v>1165</v>
      </c>
      <c r="F1174" s="316" t="s">
        <v>6910</v>
      </c>
      <c r="G1174" s="333" t="s">
        <v>2321</v>
      </c>
      <c r="H1174" s="333" t="s">
        <v>8076</v>
      </c>
      <c r="I1174" s="316" t="str">
        <f t="shared" si="56"/>
        <v>INSERT INTO UPK_TEST.upk_k60.k60_press_buno_link (buno_id, k60_buno_id, created_date, created_tantou_id) VALUES (2879, 2126, GETDATE(), 999);</v>
      </c>
    </row>
    <row r="1175" spans="1:9">
      <c r="A1175" s="316" t="s">
        <v>5676</v>
      </c>
      <c r="B1175" s="328" t="str">
        <f t="shared" si="54"/>
        <v>2126</v>
      </c>
      <c r="C1175" s="316" t="s">
        <v>2325</v>
      </c>
      <c r="D1175" s="316" t="str">
        <f t="shared" si="55"/>
        <v>2880</v>
      </c>
      <c r="E1175" s="316" t="s">
        <v>1166</v>
      </c>
      <c r="F1175" s="316" t="s">
        <v>6911</v>
      </c>
      <c r="G1175" s="333" t="s">
        <v>2325</v>
      </c>
      <c r="H1175" s="333" t="s">
        <v>8077</v>
      </c>
      <c r="I1175" s="316" t="str">
        <f t="shared" si="56"/>
        <v>INSERT INTO UPK_TEST.upk_k60.k60_press_buno_link (buno_id, k60_buno_id, created_date, created_tantou_id) VALUES (2880, 2126, GETDATE(), 999);</v>
      </c>
    </row>
    <row r="1176" spans="1:9">
      <c r="A1176" s="316" t="s">
        <v>5761</v>
      </c>
      <c r="B1176" s="328" t="str">
        <f t="shared" si="54"/>
        <v>2496</v>
      </c>
      <c r="C1176" s="316" t="s">
        <v>2323</v>
      </c>
      <c r="D1176" s="316" t="str">
        <f t="shared" si="55"/>
        <v>2881</v>
      </c>
      <c r="E1176" s="316" t="s">
        <v>1167</v>
      </c>
      <c r="F1176" s="316" t="s">
        <v>6912</v>
      </c>
      <c r="G1176" s="333" t="s">
        <v>2323</v>
      </c>
      <c r="H1176" s="333" t="s">
        <v>8078</v>
      </c>
      <c r="I1176" s="316" t="str">
        <f t="shared" si="56"/>
        <v>INSERT INTO UPK_TEST.upk_k60.k60_press_buno_link (buno_id, k60_buno_id, created_date, created_tantou_id) VALUES (2881, 2496, GETDATE(), 999);</v>
      </c>
    </row>
    <row r="1177" spans="1:9">
      <c r="A1177" s="316" t="s">
        <v>5761</v>
      </c>
      <c r="B1177" s="328" t="str">
        <f t="shared" si="54"/>
        <v>2496</v>
      </c>
      <c r="C1177" s="316" t="s">
        <v>2327</v>
      </c>
      <c r="D1177" s="316" t="str">
        <f t="shared" si="55"/>
        <v>2882</v>
      </c>
      <c r="E1177" s="316" t="s">
        <v>1168</v>
      </c>
      <c r="F1177" s="316" t="s">
        <v>6913</v>
      </c>
      <c r="G1177" s="333" t="s">
        <v>2327</v>
      </c>
      <c r="H1177" s="333" t="s">
        <v>8079</v>
      </c>
      <c r="I1177" s="316" t="str">
        <f t="shared" si="56"/>
        <v>INSERT INTO UPK_TEST.upk_k60.k60_press_buno_link (buno_id, k60_buno_id, created_date, created_tantou_id) VALUES (2882, 2496, GETDATE(), 999);</v>
      </c>
    </row>
    <row r="1178" spans="1:9">
      <c r="A1178" s="316" t="s">
        <v>884</v>
      </c>
      <c r="B1178" s="328" t="str">
        <f t="shared" si="54"/>
        <v>2110</v>
      </c>
      <c r="C1178" s="316" t="s">
        <v>2324</v>
      </c>
      <c r="D1178" s="316" t="str">
        <f t="shared" si="55"/>
        <v>2883</v>
      </c>
      <c r="E1178" s="316" t="s">
        <v>5741</v>
      </c>
      <c r="F1178" s="316" t="s">
        <v>6914</v>
      </c>
      <c r="G1178" s="333" t="s">
        <v>2324</v>
      </c>
      <c r="H1178" s="333" t="s">
        <v>8080</v>
      </c>
      <c r="I1178" s="316" t="str">
        <f t="shared" si="56"/>
        <v>INSERT INTO UPK_TEST.upk_k60.k60_press_buno_link (buno_id, k60_buno_id, created_date, created_tantou_id) VALUES (2883, 2110, GETDATE(), 999);</v>
      </c>
    </row>
    <row r="1179" spans="1:9">
      <c r="A1179" s="316" t="s">
        <v>531</v>
      </c>
      <c r="B1179" s="328" t="str">
        <f t="shared" si="54"/>
        <v>1581</v>
      </c>
      <c r="C1179" s="316" t="s">
        <v>7447</v>
      </c>
      <c r="D1179" s="316" t="str">
        <f t="shared" si="55"/>
        <v>2884</v>
      </c>
      <c r="E1179" s="316" t="s">
        <v>1169</v>
      </c>
      <c r="F1179" s="316" t="s">
        <v>6915</v>
      </c>
      <c r="G1179" s="333" t="s">
        <v>7447</v>
      </c>
      <c r="H1179" s="333" t="s">
        <v>8081</v>
      </c>
      <c r="I1179" s="316" t="str">
        <f t="shared" si="56"/>
        <v>INSERT INTO UPK_TEST.upk_k60.k60_press_buno_link (buno_id, k60_buno_id, created_date, created_tantou_id) VALUES (2884, 1581, GETDATE(), 999);</v>
      </c>
    </row>
    <row r="1180" spans="1:9">
      <c r="A1180" s="316" t="s">
        <v>422</v>
      </c>
      <c r="B1180" s="328" t="str">
        <f t="shared" si="54"/>
        <v>1396</v>
      </c>
      <c r="C1180" s="316" t="s">
        <v>2328</v>
      </c>
      <c r="D1180" s="316" t="str">
        <f t="shared" si="55"/>
        <v>2885</v>
      </c>
      <c r="E1180" s="316" t="s">
        <v>1170</v>
      </c>
      <c r="F1180" s="316" t="s">
        <v>6916</v>
      </c>
      <c r="G1180" s="333" t="s">
        <v>2328</v>
      </c>
      <c r="H1180" s="333" t="s">
        <v>8082</v>
      </c>
      <c r="I1180" s="316" t="str">
        <f t="shared" si="56"/>
        <v>INSERT INTO UPK_TEST.upk_k60.k60_press_buno_link (buno_id, k60_buno_id, created_date, created_tantou_id) VALUES (2885, 1396, GETDATE(), 999);</v>
      </c>
    </row>
    <row r="1181" spans="1:9">
      <c r="A1181" s="316" t="s">
        <v>486</v>
      </c>
      <c r="B1181" s="328" t="str">
        <f t="shared" si="54"/>
        <v>1510</v>
      </c>
      <c r="C1181" s="316" t="s">
        <v>7448</v>
      </c>
      <c r="D1181" s="316" t="str">
        <f t="shared" si="55"/>
        <v>2886</v>
      </c>
      <c r="E1181" s="316" t="s">
        <v>5742</v>
      </c>
      <c r="F1181" s="316" t="s">
        <v>6917</v>
      </c>
      <c r="G1181" s="333" t="s">
        <v>7448</v>
      </c>
      <c r="H1181" s="333" t="s">
        <v>8083</v>
      </c>
      <c r="I1181" s="316" t="str">
        <f t="shared" si="56"/>
        <v>INSERT INTO UPK_TEST.upk_k60.k60_press_buno_link (buno_id, k60_buno_id, created_date, created_tantou_id) VALUES (2886, 1510, GETDATE(), 999);</v>
      </c>
    </row>
    <row r="1182" spans="1:9">
      <c r="A1182" s="316" t="s">
        <v>487</v>
      </c>
      <c r="B1182" s="328" t="str">
        <f t="shared" si="54"/>
        <v>1511</v>
      </c>
      <c r="C1182" s="316" t="s">
        <v>7449</v>
      </c>
      <c r="D1182" s="316" t="str">
        <f t="shared" si="55"/>
        <v>2887</v>
      </c>
      <c r="E1182" s="316" t="s">
        <v>1171</v>
      </c>
      <c r="F1182" s="316" t="s">
        <v>6918</v>
      </c>
      <c r="G1182" s="333" t="s">
        <v>7449</v>
      </c>
      <c r="H1182" s="333" t="s">
        <v>8084</v>
      </c>
      <c r="I1182" s="316" t="str">
        <f t="shared" si="56"/>
        <v>INSERT INTO UPK_TEST.upk_k60.k60_press_buno_link (buno_id, k60_buno_id, created_date, created_tantou_id) VALUES (2887, 1511, GETDATE(), 999);</v>
      </c>
    </row>
    <row r="1183" spans="1:9">
      <c r="A1183" s="316" t="s">
        <v>423</v>
      </c>
      <c r="B1183" s="328" t="str">
        <f t="shared" si="54"/>
        <v>1397</v>
      </c>
      <c r="C1183" s="316" t="s">
        <v>2329</v>
      </c>
      <c r="D1183" s="316" t="str">
        <f t="shared" si="55"/>
        <v>2888</v>
      </c>
      <c r="E1183" s="316" t="s">
        <v>1172</v>
      </c>
      <c r="F1183" s="316" t="s">
        <v>6919</v>
      </c>
      <c r="G1183" s="333" t="s">
        <v>2329</v>
      </c>
      <c r="H1183" s="333" t="s">
        <v>8085</v>
      </c>
      <c r="I1183" s="316" t="str">
        <f t="shared" si="56"/>
        <v>INSERT INTO UPK_TEST.upk_k60.k60_press_buno_link (buno_id, k60_buno_id, created_date, created_tantou_id) VALUES (2888, 1397, GETDATE(), 999);</v>
      </c>
    </row>
    <row r="1184" spans="1:9">
      <c r="A1184" s="316" t="s">
        <v>488</v>
      </c>
      <c r="B1184" s="328" t="str">
        <f t="shared" si="54"/>
        <v>1512</v>
      </c>
      <c r="C1184" s="316" t="s">
        <v>7450</v>
      </c>
      <c r="D1184" s="316" t="str">
        <f t="shared" si="55"/>
        <v>2889</v>
      </c>
      <c r="E1184" s="316" t="s">
        <v>5743</v>
      </c>
      <c r="F1184" s="316" t="s">
        <v>6920</v>
      </c>
      <c r="G1184" s="333" t="s">
        <v>7450</v>
      </c>
      <c r="H1184" s="333" t="s">
        <v>8086</v>
      </c>
      <c r="I1184" s="316" t="str">
        <f t="shared" si="56"/>
        <v>INSERT INTO UPK_TEST.upk_k60.k60_press_buno_link (buno_id, k60_buno_id, created_date, created_tantou_id) VALUES (2889, 1512, GETDATE(), 999);</v>
      </c>
    </row>
    <row r="1185" spans="1:9">
      <c r="A1185" s="316" t="s">
        <v>489</v>
      </c>
      <c r="B1185" s="328" t="str">
        <f t="shared" si="54"/>
        <v>1513</v>
      </c>
      <c r="C1185" s="316" t="s">
        <v>7451</v>
      </c>
      <c r="D1185" s="316" t="str">
        <f t="shared" si="55"/>
        <v>2890</v>
      </c>
      <c r="E1185" s="316" t="s">
        <v>5744</v>
      </c>
      <c r="F1185" s="316" t="s">
        <v>6921</v>
      </c>
      <c r="G1185" s="333" t="s">
        <v>7451</v>
      </c>
      <c r="H1185" s="333" t="s">
        <v>8087</v>
      </c>
      <c r="I1185" s="316" t="str">
        <f t="shared" si="56"/>
        <v>INSERT INTO UPK_TEST.upk_k60.k60_press_buno_link (buno_id, k60_buno_id, created_date, created_tantou_id) VALUES (2890, 1513, GETDATE(), 999);</v>
      </c>
    </row>
    <row r="1186" spans="1:9">
      <c r="A1186" s="316" t="s">
        <v>454</v>
      </c>
      <c r="B1186" s="328" t="str">
        <f t="shared" si="54"/>
        <v>1431</v>
      </c>
      <c r="C1186" s="316" t="s">
        <v>7452</v>
      </c>
      <c r="D1186" s="316" t="str">
        <f t="shared" si="55"/>
        <v>2891</v>
      </c>
      <c r="E1186" s="316" t="s">
        <v>1173</v>
      </c>
      <c r="F1186" s="316" t="s">
        <v>6922</v>
      </c>
      <c r="G1186" s="333" t="s">
        <v>7452</v>
      </c>
      <c r="H1186" s="333" t="s">
        <v>8088</v>
      </c>
      <c r="I1186" s="316" t="str">
        <f t="shared" si="56"/>
        <v>INSERT INTO UPK_TEST.upk_k60.k60_press_buno_link (buno_id, k60_buno_id, created_date, created_tantou_id) VALUES (2891, 1431, GETDATE(), 999);</v>
      </c>
    </row>
    <row r="1187" spans="1:9">
      <c r="A1187" s="316" t="s">
        <v>463</v>
      </c>
      <c r="B1187" s="328" t="str">
        <f t="shared" si="54"/>
        <v>1452</v>
      </c>
      <c r="C1187" s="316" t="s">
        <v>2331</v>
      </c>
      <c r="D1187" s="316" t="str">
        <f t="shared" si="55"/>
        <v>2892</v>
      </c>
      <c r="E1187" s="316" t="s">
        <v>1174</v>
      </c>
      <c r="F1187" s="316" t="s">
        <v>6923</v>
      </c>
      <c r="G1187" s="333" t="s">
        <v>2331</v>
      </c>
      <c r="H1187" s="333" t="s">
        <v>8089</v>
      </c>
      <c r="I1187" s="316" t="str">
        <f t="shared" si="56"/>
        <v>INSERT INTO UPK_TEST.upk_k60.k60_press_buno_link (buno_id, k60_buno_id, created_date, created_tantou_id) VALUES (2892, 1452, GETDATE(), 999);</v>
      </c>
    </row>
    <row r="1188" spans="1:9">
      <c r="A1188" s="316" t="s">
        <v>490</v>
      </c>
      <c r="B1188" s="328" t="str">
        <f t="shared" si="54"/>
        <v>1514</v>
      </c>
      <c r="C1188" s="316" t="s">
        <v>7453</v>
      </c>
      <c r="D1188" s="316" t="str">
        <f t="shared" si="55"/>
        <v>2893</v>
      </c>
      <c r="E1188" s="316" t="s">
        <v>1175</v>
      </c>
      <c r="F1188" s="316" t="s">
        <v>6924</v>
      </c>
      <c r="G1188" s="333" t="s">
        <v>7453</v>
      </c>
      <c r="H1188" s="333" t="s">
        <v>8090</v>
      </c>
      <c r="I1188" s="316" t="str">
        <f t="shared" si="56"/>
        <v>INSERT INTO UPK_TEST.upk_k60.k60_press_buno_link (buno_id, k60_buno_id, created_date, created_tantou_id) VALUES (2893, 1514, GETDATE(), 999);</v>
      </c>
    </row>
    <row r="1189" spans="1:9">
      <c r="A1189" s="316" t="s">
        <v>491</v>
      </c>
      <c r="B1189" s="328" t="str">
        <f t="shared" si="54"/>
        <v>1515</v>
      </c>
      <c r="C1189" s="316" t="s">
        <v>7454</v>
      </c>
      <c r="D1189" s="316" t="str">
        <f t="shared" si="55"/>
        <v>2894</v>
      </c>
      <c r="E1189" s="316" t="s">
        <v>5745</v>
      </c>
      <c r="F1189" s="316" t="s">
        <v>6925</v>
      </c>
      <c r="G1189" s="333" t="s">
        <v>7454</v>
      </c>
      <c r="H1189" s="333" t="s">
        <v>8091</v>
      </c>
      <c r="I1189" s="316" t="str">
        <f t="shared" si="56"/>
        <v>INSERT INTO UPK_TEST.upk_k60.k60_press_buno_link (buno_id, k60_buno_id, created_date, created_tantou_id) VALUES (2894, 1515, GETDATE(), 999);</v>
      </c>
    </row>
    <row r="1190" spans="1:9">
      <c r="A1190" s="316" t="s">
        <v>384</v>
      </c>
      <c r="B1190" s="328" t="str">
        <f t="shared" si="54"/>
        <v>1331</v>
      </c>
      <c r="C1190" s="316" t="s">
        <v>7455</v>
      </c>
      <c r="D1190" s="316" t="str">
        <f t="shared" si="55"/>
        <v>2895</v>
      </c>
      <c r="E1190" s="316" t="s">
        <v>5746</v>
      </c>
      <c r="F1190" s="316" t="s">
        <v>6926</v>
      </c>
      <c r="G1190" s="333" t="s">
        <v>7455</v>
      </c>
      <c r="H1190" s="333" t="s">
        <v>8092</v>
      </c>
      <c r="I1190" s="316" t="str">
        <f t="shared" si="56"/>
        <v>INSERT INTO UPK_TEST.upk_k60.k60_press_buno_link (buno_id, k60_buno_id, created_date, created_tantou_id) VALUES (2895, 1331, GETDATE(), 999);</v>
      </c>
    </row>
    <row r="1191" spans="1:9">
      <c r="A1191" s="316" t="s">
        <v>5540</v>
      </c>
      <c r="B1191" s="328" t="str">
        <f t="shared" si="54"/>
        <v>1398</v>
      </c>
      <c r="C1191" s="316" t="s">
        <v>2330</v>
      </c>
      <c r="D1191" s="316" t="str">
        <f t="shared" si="55"/>
        <v>2896</v>
      </c>
      <c r="E1191" s="316" t="s">
        <v>1176</v>
      </c>
      <c r="F1191" s="316" t="s">
        <v>6927</v>
      </c>
      <c r="G1191" s="333" t="s">
        <v>2330</v>
      </c>
      <c r="H1191" s="333" t="s">
        <v>8093</v>
      </c>
      <c r="I1191" s="316" t="str">
        <f t="shared" si="56"/>
        <v>INSERT INTO UPK_TEST.upk_k60.k60_press_buno_link (buno_id, k60_buno_id, created_date, created_tantou_id) VALUES (2896, 1398, GETDATE(), 999);</v>
      </c>
    </row>
    <row r="1192" spans="1:9">
      <c r="A1192" s="316" t="s">
        <v>5540</v>
      </c>
      <c r="B1192" s="328" t="str">
        <f t="shared" si="54"/>
        <v>1398</v>
      </c>
      <c r="C1192" s="316" t="s">
        <v>2332</v>
      </c>
      <c r="D1192" s="316" t="str">
        <f t="shared" si="55"/>
        <v>2897</v>
      </c>
      <c r="E1192" s="316" t="s">
        <v>5747</v>
      </c>
      <c r="F1192" s="316" t="s">
        <v>6928</v>
      </c>
      <c r="G1192" s="333" t="s">
        <v>2332</v>
      </c>
      <c r="H1192" s="333" t="s">
        <v>8094</v>
      </c>
      <c r="I1192" s="316" t="str">
        <f t="shared" si="56"/>
        <v>INSERT INTO UPK_TEST.upk_k60.k60_press_buno_link (buno_id, k60_buno_id, created_date, created_tantou_id) VALUES (2897, 1398, GETDATE(), 999);</v>
      </c>
    </row>
    <row r="1193" spans="1:9">
      <c r="A1193" s="316" t="s">
        <v>5530</v>
      </c>
      <c r="B1193" s="328" t="str">
        <f t="shared" si="54"/>
        <v>1376</v>
      </c>
      <c r="C1193" s="316" t="s">
        <v>7456</v>
      </c>
      <c r="D1193" s="316" t="str">
        <f t="shared" si="55"/>
        <v>2898</v>
      </c>
      <c r="E1193" s="316" t="s">
        <v>5748</v>
      </c>
      <c r="F1193" s="316" t="s">
        <v>6929</v>
      </c>
      <c r="G1193" s="333" t="s">
        <v>7456</v>
      </c>
      <c r="H1193" s="333" t="s">
        <v>8095</v>
      </c>
      <c r="I1193" s="316" t="str">
        <f t="shared" si="56"/>
        <v>INSERT INTO UPK_TEST.upk_k60.k60_press_buno_link (buno_id, k60_buno_id, created_date, created_tantou_id) VALUES (2898, 1376, GETDATE(), 999);</v>
      </c>
    </row>
    <row r="1194" spans="1:9">
      <c r="A1194" s="316" t="s">
        <v>5530</v>
      </c>
      <c r="B1194" s="328" t="str">
        <f t="shared" si="54"/>
        <v>1376</v>
      </c>
      <c r="C1194" s="316" t="s">
        <v>7457</v>
      </c>
      <c r="D1194" s="316" t="str">
        <f t="shared" si="55"/>
        <v>2899</v>
      </c>
      <c r="E1194" s="316" t="s">
        <v>1177</v>
      </c>
      <c r="F1194" s="316" t="s">
        <v>6930</v>
      </c>
      <c r="G1194" s="333" t="s">
        <v>7457</v>
      </c>
      <c r="H1194" s="333" t="s">
        <v>8096</v>
      </c>
      <c r="I1194" s="316" t="str">
        <f t="shared" si="56"/>
        <v>INSERT INTO UPK_TEST.upk_k60.k60_press_buno_link (buno_id, k60_buno_id, created_date, created_tantou_id) VALUES (2899, 1376, GETDATE(), 999);</v>
      </c>
    </row>
    <row r="1195" spans="1:9">
      <c r="A1195" s="316" t="s">
        <v>5531</v>
      </c>
      <c r="B1195" s="328" t="str">
        <f t="shared" si="54"/>
        <v>1377</v>
      </c>
      <c r="C1195" s="316" t="s">
        <v>7458</v>
      </c>
      <c r="D1195" s="316" t="str">
        <f t="shared" si="55"/>
        <v>2900</v>
      </c>
      <c r="E1195" s="316" t="s">
        <v>5749</v>
      </c>
      <c r="F1195" s="316" t="s">
        <v>6931</v>
      </c>
      <c r="G1195" s="333" t="s">
        <v>7458</v>
      </c>
      <c r="H1195" s="333" t="s">
        <v>8097</v>
      </c>
      <c r="I1195" s="316" t="str">
        <f t="shared" si="56"/>
        <v>INSERT INTO UPK_TEST.upk_k60.k60_press_buno_link (buno_id, k60_buno_id, created_date, created_tantou_id) VALUES (2900, 1377, GETDATE(), 999);</v>
      </c>
    </row>
    <row r="1196" spans="1:9">
      <c r="A1196" s="316" t="s">
        <v>5531</v>
      </c>
      <c r="B1196" s="328" t="str">
        <f t="shared" si="54"/>
        <v>1377</v>
      </c>
      <c r="C1196" s="316" t="s">
        <v>7459</v>
      </c>
      <c r="D1196" s="316" t="str">
        <f t="shared" si="55"/>
        <v>2901</v>
      </c>
      <c r="E1196" s="316" t="s">
        <v>5750</v>
      </c>
      <c r="F1196" s="316" t="s">
        <v>6932</v>
      </c>
      <c r="G1196" s="333" t="s">
        <v>7459</v>
      </c>
      <c r="H1196" s="333" t="s">
        <v>8098</v>
      </c>
      <c r="I1196" s="316" t="str">
        <f t="shared" si="56"/>
        <v>INSERT INTO UPK_TEST.upk_k60.k60_press_buno_link (buno_id, k60_buno_id, created_date, created_tantou_id) VALUES (2901, 1377, GETDATE(), 999);</v>
      </c>
    </row>
    <row r="1197" spans="1:9">
      <c r="A1197" s="316" t="s">
        <v>455</v>
      </c>
      <c r="B1197" s="328" t="str">
        <f t="shared" si="54"/>
        <v>1432</v>
      </c>
      <c r="C1197" s="316" t="s">
        <v>7460</v>
      </c>
      <c r="D1197" s="316" t="str">
        <f t="shared" si="55"/>
        <v>2902</v>
      </c>
      <c r="E1197" s="316" t="s">
        <v>5751</v>
      </c>
      <c r="F1197" s="316" t="s">
        <v>6933</v>
      </c>
      <c r="G1197" s="333" t="s">
        <v>7460</v>
      </c>
      <c r="H1197" s="333" t="s">
        <v>8099</v>
      </c>
      <c r="I1197" s="316" t="str">
        <f t="shared" si="56"/>
        <v>INSERT INTO UPK_TEST.upk_k60.k60_press_buno_link (buno_id, k60_buno_id, created_date, created_tantou_id) VALUES (2902, 1432, GETDATE(), 999);</v>
      </c>
    </row>
    <row r="1198" spans="1:9">
      <c r="A1198" s="316" t="s">
        <v>464</v>
      </c>
      <c r="B1198" s="328" t="str">
        <f t="shared" si="54"/>
        <v>1453</v>
      </c>
      <c r="C1198" s="316" t="s">
        <v>2333</v>
      </c>
      <c r="D1198" s="316" t="str">
        <f t="shared" si="55"/>
        <v>2903</v>
      </c>
      <c r="E1198" s="316" t="s">
        <v>5752</v>
      </c>
      <c r="F1198" s="316" t="s">
        <v>6934</v>
      </c>
      <c r="G1198" s="333" t="s">
        <v>2333</v>
      </c>
      <c r="H1198" s="333" t="s">
        <v>8100</v>
      </c>
      <c r="I1198" s="316" t="str">
        <f t="shared" si="56"/>
        <v>INSERT INTO UPK_TEST.upk_k60.k60_press_buno_link (buno_id, k60_buno_id, created_date, created_tantou_id) VALUES (2903, 1453, GETDATE(), 999);</v>
      </c>
    </row>
    <row r="1199" spans="1:9">
      <c r="A1199" s="316" t="s">
        <v>492</v>
      </c>
      <c r="B1199" s="328" t="str">
        <f t="shared" si="54"/>
        <v>1516</v>
      </c>
      <c r="C1199" s="316" t="s">
        <v>7461</v>
      </c>
      <c r="D1199" s="316" t="str">
        <f t="shared" si="55"/>
        <v>2904</v>
      </c>
      <c r="E1199" s="316" t="s">
        <v>5753</v>
      </c>
      <c r="F1199" s="316" t="s">
        <v>6935</v>
      </c>
      <c r="G1199" s="333" t="s">
        <v>7461</v>
      </c>
      <c r="H1199" s="333" t="s">
        <v>8101</v>
      </c>
      <c r="I1199" s="316" t="str">
        <f t="shared" si="56"/>
        <v>INSERT INTO UPK_TEST.upk_k60.k60_press_buno_link (buno_id, k60_buno_id, created_date, created_tantou_id) VALUES (2904, 1516, GETDATE(), 999);</v>
      </c>
    </row>
    <row r="1200" spans="1:9">
      <c r="A1200" s="316" t="s">
        <v>493</v>
      </c>
      <c r="B1200" s="328" t="str">
        <f t="shared" si="54"/>
        <v>1517</v>
      </c>
      <c r="C1200" s="316" t="s">
        <v>7462</v>
      </c>
      <c r="D1200" s="316" t="str">
        <f t="shared" si="55"/>
        <v>2905</v>
      </c>
      <c r="E1200" s="316" t="s">
        <v>5754</v>
      </c>
      <c r="F1200" s="316" t="s">
        <v>6936</v>
      </c>
      <c r="G1200" s="333" t="s">
        <v>7462</v>
      </c>
      <c r="H1200" s="333" t="s">
        <v>8102</v>
      </c>
      <c r="I1200" s="316" t="str">
        <f t="shared" si="56"/>
        <v>INSERT INTO UPK_TEST.upk_k60.k60_press_buno_link (buno_id, k60_buno_id, created_date, created_tantou_id) VALUES (2905, 1517, GETDATE(), 999);</v>
      </c>
    </row>
    <row r="1201" spans="1:9">
      <c r="A1201" s="316" t="s">
        <v>385</v>
      </c>
      <c r="B1201" s="328" t="str">
        <f t="shared" si="54"/>
        <v>1332</v>
      </c>
      <c r="C1201" s="316" t="s">
        <v>7463</v>
      </c>
      <c r="D1201" s="316" t="str">
        <f t="shared" si="55"/>
        <v>2906</v>
      </c>
      <c r="E1201" s="316" t="s">
        <v>5755</v>
      </c>
      <c r="F1201" s="316" t="s">
        <v>6937</v>
      </c>
      <c r="G1201" s="333" t="s">
        <v>7463</v>
      </c>
      <c r="H1201" s="333" t="s">
        <v>8103</v>
      </c>
      <c r="I1201" s="316" t="str">
        <f t="shared" si="56"/>
        <v>INSERT INTO UPK_TEST.upk_k60.k60_press_buno_link (buno_id, k60_buno_id, created_date, created_tantou_id) VALUES (2906, 1332, GETDATE(), 999);</v>
      </c>
    </row>
    <row r="1202" spans="1:9">
      <c r="A1202" s="316" t="s">
        <v>5659</v>
      </c>
      <c r="B1202" s="328" t="str">
        <f t="shared" si="54"/>
        <v>2065</v>
      </c>
      <c r="C1202" s="316" t="s">
        <v>7464</v>
      </c>
      <c r="D1202" s="316" t="str">
        <f t="shared" si="55"/>
        <v>2907</v>
      </c>
      <c r="E1202" s="316" t="s">
        <v>1178</v>
      </c>
      <c r="F1202" s="316" t="s">
        <v>6938</v>
      </c>
      <c r="G1202" s="333" t="s">
        <v>7464</v>
      </c>
      <c r="H1202" s="333" t="s">
        <v>8104</v>
      </c>
      <c r="I1202" s="316" t="str">
        <f t="shared" si="56"/>
        <v>INSERT INTO UPK_TEST.upk_k60.k60_press_buno_link (buno_id, k60_buno_id, created_date, created_tantou_id) VALUES (2907, 2065, GETDATE(), 999);</v>
      </c>
    </row>
    <row r="1203" spans="1:9">
      <c r="A1203" s="316" t="s">
        <v>5659</v>
      </c>
      <c r="B1203" s="328" t="str">
        <f t="shared" si="54"/>
        <v>2065</v>
      </c>
      <c r="C1203" s="316" t="s">
        <v>7465</v>
      </c>
      <c r="D1203" s="316" t="str">
        <f t="shared" si="55"/>
        <v>2908</v>
      </c>
      <c r="E1203" s="316" t="s">
        <v>1179</v>
      </c>
      <c r="F1203" s="316" t="s">
        <v>6939</v>
      </c>
      <c r="G1203" s="333" t="s">
        <v>7465</v>
      </c>
      <c r="H1203" s="333" t="s">
        <v>8105</v>
      </c>
      <c r="I1203" s="316" t="str">
        <f t="shared" si="56"/>
        <v>INSERT INTO UPK_TEST.upk_k60.k60_press_buno_link (buno_id, k60_buno_id, created_date, created_tantou_id) VALUES (2908, 2065, GETDATE(), 999);</v>
      </c>
    </row>
    <row r="1204" spans="1:9">
      <c r="A1204" s="316" t="s">
        <v>2938</v>
      </c>
      <c r="B1204" s="328" t="str">
        <f t="shared" si="54"/>
        <v>1539</v>
      </c>
      <c r="C1204" s="316" t="s">
        <v>7466</v>
      </c>
      <c r="D1204" s="316" t="str">
        <f t="shared" si="55"/>
        <v>2909</v>
      </c>
      <c r="E1204" s="316" t="s">
        <v>5756</v>
      </c>
      <c r="F1204" s="316" t="s">
        <v>6940</v>
      </c>
      <c r="G1204" s="333" t="s">
        <v>7466</v>
      </c>
      <c r="H1204" s="333" t="s">
        <v>8106</v>
      </c>
      <c r="I1204" s="316" t="str">
        <f t="shared" si="56"/>
        <v>INSERT INTO UPK_TEST.upk_k60.k60_press_buno_link (buno_id, k60_buno_id, created_date, created_tantou_id) VALUES (2909, 1539, GETDATE(), 999);</v>
      </c>
    </row>
    <row r="1205" spans="1:9">
      <c r="A1205" s="316" t="s">
        <v>2938</v>
      </c>
      <c r="B1205" s="328" t="str">
        <f t="shared" si="54"/>
        <v>1539</v>
      </c>
      <c r="C1205" s="316" t="s">
        <v>7467</v>
      </c>
      <c r="D1205" s="316" t="str">
        <f t="shared" si="55"/>
        <v>2910</v>
      </c>
      <c r="E1205" s="316" t="s">
        <v>5757</v>
      </c>
      <c r="F1205" s="316" t="s">
        <v>6941</v>
      </c>
      <c r="G1205" s="333" t="s">
        <v>7467</v>
      </c>
      <c r="H1205" s="333" t="s">
        <v>8107</v>
      </c>
      <c r="I1205" s="316" t="str">
        <f t="shared" si="56"/>
        <v>INSERT INTO UPK_TEST.upk_k60.k60_press_buno_link (buno_id, k60_buno_id, created_date, created_tantou_id) VALUES (2910, 1539, GETDATE(), 999);</v>
      </c>
    </row>
    <row r="1206" spans="1:9">
      <c r="A1206" s="316" t="s">
        <v>811</v>
      </c>
      <c r="B1206" s="328" t="str">
        <f t="shared" si="54"/>
        <v>2007</v>
      </c>
      <c r="C1206" s="316" t="s">
        <v>2334</v>
      </c>
      <c r="D1206" s="316" t="str">
        <f t="shared" si="55"/>
        <v>2911</v>
      </c>
      <c r="E1206" s="316" t="s">
        <v>5758</v>
      </c>
      <c r="F1206" s="316" t="s">
        <v>6942</v>
      </c>
      <c r="G1206" s="333" t="s">
        <v>2334</v>
      </c>
      <c r="H1206" s="333" t="s">
        <v>8108</v>
      </c>
      <c r="I1206" s="316" t="str">
        <f t="shared" si="56"/>
        <v>INSERT INTO UPK_TEST.upk_k60.k60_press_buno_link (buno_id, k60_buno_id, created_date, created_tantou_id) VALUES (2911, 2007, GETDATE(), 999);</v>
      </c>
    </row>
    <row r="1207" spans="1:9">
      <c r="A1207" s="316" t="s">
        <v>812</v>
      </c>
      <c r="B1207" s="328" t="str">
        <f t="shared" si="54"/>
        <v>2008</v>
      </c>
      <c r="C1207" s="316" t="s">
        <v>2335</v>
      </c>
      <c r="D1207" s="316" t="str">
        <f t="shared" si="55"/>
        <v>2912</v>
      </c>
      <c r="E1207" s="316" t="s">
        <v>5759</v>
      </c>
      <c r="F1207" s="316" t="s">
        <v>6943</v>
      </c>
      <c r="G1207" s="333" t="s">
        <v>2335</v>
      </c>
      <c r="H1207" s="333" t="s">
        <v>8109</v>
      </c>
      <c r="I1207" s="316" t="str">
        <f t="shared" si="56"/>
        <v>INSERT INTO UPK_TEST.upk_k60.k60_press_buno_link (buno_id, k60_buno_id, created_date, created_tantou_id) VALUES (2912, 2008, GETDATE(), 999);</v>
      </c>
    </row>
    <row r="1208" spans="1:9">
      <c r="A1208" s="316" t="s">
        <v>5710</v>
      </c>
      <c r="B1208" s="328" t="str">
        <f t="shared" si="54"/>
        <v>2349</v>
      </c>
      <c r="C1208" s="316" t="s">
        <v>2336</v>
      </c>
      <c r="D1208" s="316" t="str">
        <f t="shared" si="55"/>
        <v>2913</v>
      </c>
      <c r="E1208" s="316" t="s">
        <v>5760</v>
      </c>
      <c r="F1208" s="316" t="s">
        <v>6944</v>
      </c>
      <c r="G1208" s="333" t="s">
        <v>2336</v>
      </c>
      <c r="H1208" s="333" t="s">
        <v>8110</v>
      </c>
      <c r="I1208" s="316" t="str">
        <f t="shared" si="56"/>
        <v>INSERT INTO UPK_TEST.upk_k60.k60_press_buno_link (buno_id, k60_buno_id, created_date, created_tantou_id) VALUES (2913, 2349, GETDATE(), 999);</v>
      </c>
    </row>
    <row r="1209" spans="1:9">
      <c r="A1209" s="316" t="s">
        <v>5710</v>
      </c>
      <c r="B1209" s="328" t="str">
        <f t="shared" si="54"/>
        <v>2349</v>
      </c>
      <c r="C1209" s="316" t="s">
        <v>2337</v>
      </c>
      <c r="D1209" s="316" t="str">
        <f t="shared" si="55"/>
        <v>2914</v>
      </c>
      <c r="E1209" s="316" t="s">
        <v>5761</v>
      </c>
      <c r="F1209" s="316" t="s">
        <v>6945</v>
      </c>
      <c r="G1209" s="333" t="s">
        <v>2337</v>
      </c>
      <c r="H1209" s="333" t="s">
        <v>8111</v>
      </c>
      <c r="I1209" s="316" t="str">
        <f t="shared" si="56"/>
        <v>INSERT INTO UPK_TEST.upk_k60.k60_press_buno_link (buno_id, k60_buno_id, created_date, created_tantou_id) VALUES (2914, 2349, GETDATE(), 999);</v>
      </c>
    </row>
    <row r="1210" spans="1:9">
      <c r="A1210" s="316" t="s">
        <v>1020</v>
      </c>
      <c r="B1210" s="328" t="str">
        <f t="shared" si="54"/>
        <v>2274</v>
      </c>
      <c r="C1210" s="316" t="s">
        <v>7468</v>
      </c>
      <c r="D1210" s="316" t="str">
        <f t="shared" si="55"/>
        <v>2915</v>
      </c>
      <c r="E1210" s="316" t="s">
        <v>1180</v>
      </c>
      <c r="F1210" s="316" t="s">
        <v>6946</v>
      </c>
      <c r="G1210" s="333" t="s">
        <v>7468</v>
      </c>
      <c r="H1210" s="333" t="s">
        <v>8112</v>
      </c>
      <c r="I1210" s="316" t="str">
        <f t="shared" si="56"/>
        <v>INSERT INTO UPK_TEST.upk_k60.k60_press_buno_link (buno_id, k60_buno_id, created_date, created_tantou_id) VALUES (2915, 2274, GETDATE(), 999);</v>
      </c>
    </row>
    <row r="1211" spans="1:9">
      <c r="A1211" s="316" t="s">
        <v>5545</v>
      </c>
      <c r="B1211" s="328" t="str">
        <f t="shared" si="54"/>
        <v>1437</v>
      </c>
      <c r="C1211" s="316" t="s">
        <v>7469</v>
      </c>
      <c r="D1211" s="316" t="str">
        <f t="shared" si="55"/>
        <v>2916</v>
      </c>
      <c r="E1211" s="316" t="s">
        <v>1181</v>
      </c>
      <c r="F1211" s="316" t="s">
        <v>6947</v>
      </c>
      <c r="G1211" s="333" t="s">
        <v>7469</v>
      </c>
      <c r="H1211" s="333" t="s">
        <v>8113</v>
      </c>
      <c r="I1211" s="316" t="str">
        <f t="shared" si="56"/>
        <v>INSERT INTO UPK_TEST.upk_k60.k60_press_buno_link (buno_id, k60_buno_id, created_date, created_tantou_id) VALUES (2916, 1437, GETDATE(), 999);</v>
      </c>
    </row>
    <row r="1212" spans="1:9">
      <c r="A1212" s="316" t="s">
        <v>5545</v>
      </c>
      <c r="B1212" s="328" t="str">
        <f t="shared" si="54"/>
        <v>1437</v>
      </c>
      <c r="C1212" s="316" t="s">
        <v>7470</v>
      </c>
      <c r="D1212" s="316" t="str">
        <f t="shared" si="55"/>
        <v>2917</v>
      </c>
      <c r="E1212" s="316" t="s">
        <v>1182</v>
      </c>
      <c r="F1212" s="316" t="s">
        <v>6948</v>
      </c>
      <c r="G1212" s="333" t="s">
        <v>7470</v>
      </c>
      <c r="H1212" s="333" t="s">
        <v>8114</v>
      </c>
      <c r="I1212" s="316" t="str">
        <f t="shared" si="56"/>
        <v>INSERT INTO UPK_TEST.upk_k60.k60_press_buno_link (buno_id, k60_buno_id, created_date, created_tantou_id) VALUES (2917, 1437, GETDATE(), 999);</v>
      </c>
    </row>
    <row r="1213" spans="1:9">
      <c r="A1213" s="316" t="s">
        <v>5609</v>
      </c>
      <c r="B1213" s="328" t="str">
        <f t="shared" si="54"/>
        <v>1835</v>
      </c>
      <c r="C1213" s="316" t="s">
        <v>7471</v>
      </c>
      <c r="D1213" s="316" t="str">
        <f t="shared" si="55"/>
        <v>2918</v>
      </c>
      <c r="E1213" s="316" t="s">
        <v>1183</v>
      </c>
      <c r="F1213" s="316" t="s">
        <v>6949</v>
      </c>
      <c r="G1213" s="333" t="s">
        <v>7471</v>
      </c>
      <c r="H1213" s="333" t="s">
        <v>8115</v>
      </c>
      <c r="I1213" s="316" t="str">
        <f t="shared" si="56"/>
        <v>INSERT INTO UPK_TEST.upk_k60.k60_press_buno_link (buno_id, k60_buno_id, created_date, created_tantou_id) VALUES (2918, 1835, GETDATE(), 999);</v>
      </c>
    </row>
    <row r="1214" spans="1:9">
      <c r="A1214" s="316" t="s">
        <v>5609</v>
      </c>
      <c r="B1214" s="328" t="str">
        <f t="shared" si="54"/>
        <v>1835</v>
      </c>
      <c r="C1214" s="316" t="s">
        <v>7472</v>
      </c>
      <c r="D1214" s="316" t="str">
        <f t="shared" si="55"/>
        <v>2919</v>
      </c>
      <c r="E1214" s="316" t="s">
        <v>1184</v>
      </c>
      <c r="F1214" s="316" t="s">
        <v>6950</v>
      </c>
      <c r="G1214" s="333" t="s">
        <v>7472</v>
      </c>
      <c r="H1214" s="333" t="s">
        <v>8116</v>
      </c>
      <c r="I1214" s="316" t="str">
        <f t="shared" si="56"/>
        <v>INSERT INTO UPK_TEST.upk_k60.k60_press_buno_link (buno_id, k60_buno_id, created_date, created_tantou_id) VALUES (2919, 1835, GETDATE(), 999);</v>
      </c>
    </row>
    <row r="1215" spans="1:9">
      <c r="A1215" s="316" t="s">
        <v>2913</v>
      </c>
      <c r="B1215" s="328" t="str">
        <f t="shared" si="54"/>
        <v>1518</v>
      </c>
      <c r="C1215" s="316" t="s">
        <v>7473</v>
      </c>
      <c r="D1215" s="316" t="str">
        <f t="shared" si="55"/>
        <v>2920</v>
      </c>
      <c r="E1215" s="316" t="s">
        <v>1185</v>
      </c>
      <c r="F1215" s="316" t="s">
        <v>6951</v>
      </c>
      <c r="G1215" s="333" t="s">
        <v>7473</v>
      </c>
      <c r="H1215" s="333" t="s">
        <v>8117</v>
      </c>
      <c r="I1215" s="316" t="str">
        <f t="shared" si="56"/>
        <v>INSERT INTO UPK_TEST.upk_k60.k60_press_buno_link (buno_id, k60_buno_id, created_date, created_tantou_id) VALUES (2920, 1518, GETDATE(), 999);</v>
      </c>
    </row>
    <row r="1216" spans="1:9">
      <c r="A1216" s="316" t="s">
        <v>2913</v>
      </c>
      <c r="B1216" s="328" t="str">
        <f t="shared" si="54"/>
        <v>1518</v>
      </c>
      <c r="C1216" s="316" t="s">
        <v>7474</v>
      </c>
      <c r="D1216" s="316" t="str">
        <f t="shared" si="55"/>
        <v>2921</v>
      </c>
      <c r="E1216" s="316" t="s">
        <v>1186</v>
      </c>
      <c r="F1216" s="316" t="s">
        <v>6952</v>
      </c>
      <c r="G1216" s="333" t="s">
        <v>7474</v>
      </c>
      <c r="H1216" s="333" t="s">
        <v>8118</v>
      </c>
      <c r="I1216" s="316" t="str">
        <f t="shared" si="56"/>
        <v>INSERT INTO UPK_TEST.upk_k60.k60_press_buno_link (buno_id, k60_buno_id, created_date, created_tantou_id) VALUES (2921, 1518, GETDATE(), 999);</v>
      </c>
    </row>
    <row r="1217" spans="1:9">
      <c r="A1217" s="316" t="s">
        <v>2915</v>
      </c>
      <c r="B1217" s="328" t="str">
        <f t="shared" si="54"/>
        <v>1519</v>
      </c>
      <c r="C1217" s="316" t="s">
        <v>7475</v>
      </c>
      <c r="D1217" s="316" t="str">
        <f t="shared" si="55"/>
        <v>2922</v>
      </c>
      <c r="E1217" s="316" t="s">
        <v>1187</v>
      </c>
      <c r="F1217" s="316" t="s">
        <v>6953</v>
      </c>
      <c r="G1217" s="333" t="s">
        <v>7475</v>
      </c>
      <c r="H1217" s="333" t="s">
        <v>8119</v>
      </c>
      <c r="I1217" s="316" t="str">
        <f t="shared" si="56"/>
        <v>INSERT INTO UPK_TEST.upk_k60.k60_press_buno_link (buno_id, k60_buno_id, created_date, created_tantou_id) VALUES (2922, 1519, GETDATE(), 999);</v>
      </c>
    </row>
    <row r="1218" spans="1:9">
      <c r="A1218" s="316" t="s">
        <v>2915</v>
      </c>
      <c r="B1218" s="328" t="str">
        <f t="shared" si="54"/>
        <v>1519</v>
      </c>
      <c r="C1218" s="316" t="s">
        <v>7476</v>
      </c>
      <c r="D1218" s="316" t="str">
        <f t="shared" si="55"/>
        <v>2923</v>
      </c>
      <c r="E1218" s="316" t="s">
        <v>1188</v>
      </c>
      <c r="F1218" s="316" t="s">
        <v>6954</v>
      </c>
      <c r="G1218" s="333" t="s">
        <v>7476</v>
      </c>
      <c r="H1218" s="333" t="s">
        <v>8120</v>
      </c>
      <c r="I1218" s="316" t="str">
        <f t="shared" si="56"/>
        <v>INSERT INTO UPK_TEST.upk_k60.k60_press_buno_link (buno_id, k60_buno_id, created_date, created_tantou_id) VALUES (2923, 1519, GETDATE(), 999);</v>
      </c>
    </row>
    <row r="1219" spans="1:9">
      <c r="A1219" s="316" t="s">
        <v>1021</v>
      </c>
      <c r="B1219" s="328" t="str">
        <f t="shared" si="54"/>
        <v>2275</v>
      </c>
      <c r="C1219" s="316" t="s">
        <v>7477</v>
      </c>
      <c r="D1219" s="316" t="str">
        <f t="shared" si="55"/>
        <v>2924</v>
      </c>
      <c r="E1219" s="316" t="s">
        <v>1189</v>
      </c>
      <c r="F1219" s="316" t="s">
        <v>6955</v>
      </c>
      <c r="G1219" s="333" t="s">
        <v>7477</v>
      </c>
      <c r="H1219" s="333" t="s">
        <v>8121</v>
      </c>
      <c r="I1219" s="316" t="str">
        <f t="shared" si="56"/>
        <v>INSERT INTO UPK_TEST.upk_k60.k60_press_buno_link (buno_id, k60_buno_id, created_date, created_tantou_id) VALUES (2924, 2275, GETDATE(), 999);</v>
      </c>
    </row>
    <row r="1220" spans="1:9">
      <c r="A1220" s="316" t="s">
        <v>3456</v>
      </c>
      <c r="B1220" s="328" t="str">
        <f t="shared" ref="B1220:B1283" si="57">VLOOKUP($A1220,$E$4:$F$2001,2,FALSE)</f>
        <v>2009</v>
      </c>
      <c r="C1220" s="316" t="s">
        <v>2338</v>
      </c>
      <c r="D1220" s="316" t="str">
        <f t="shared" ref="D1220:D1283" si="58">VLOOKUP($C1220,$G$4:$H$2001,2,FALSE)</f>
        <v>2925</v>
      </c>
      <c r="E1220" s="316" t="s">
        <v>1190</v>
      </c>
      <c r="F1220" s="316" t="s">
        <v>6956</v>
      </c>
      <c r="G1220" s="333" t="s">
        <v>2338</v>
      </c>
      <c r="H1220" s="333" t="s">
        <v>8122</v>
      </c>
      <c r="I1220" s="316" t="str">
        <f t="shared" ref="I1220:I1283" si="59">$S$1&amp;$D1220&amp;", "&amp;$B1220&amp;", GETDATE(), 999);"</f>
        <v>INSERT INTO UPK_TEST.upk_k60.k60_press_buno_link (buno_id, k60_buno_id, created_date, created_tantou_id) VALUES (2925, 2009, GETDATE(), 999);</v>
      </c>
    </row>
    <row r="1221" spans="1:9">
      <c r="A1221" s="316" t="s">
        <v>3456</v>
      </c>
      <c r="B1221" s="328" t="str">
        <f t="shared" si="57"/>
        <v>2009</v>
      </c>
      <c r="C1221" s="316" t="s">
        <v>2342</v>
      </c>
      <c r="D1221" s="316" t="str">
        <f t="shared" si="58"/>
        <v>2926</v>
      </c>
      <c r="E1221" s="316" t="s">
        <v>1191</v>
      </c>
      <c r="F1221" s="316" t="s">
        <v>6957</v>
      </c>
      <c r="G1221" s="333" t="s">
        <v>2342</v>
      </c>
      <c r="H1221" s="333" t="s">
        <v>8123</v>
      </c>
      <c r="I1221" s="316" t="str">
        <f t="shared" si="59"/>
        <v>INSERT INTO UPK_TEST.upk_k60.k60_press_buno_link (buno_id, k60_buno_id, created_date, created_tantou_id) VALUES (2926, 2009, GETDATE(), 999);</v>
      </c>
    </row>
    <row r="1222" spans="1:9">
      <c r="A1222" s="316" t="s">
        <v>5612</v>
      </c>
      <c r="B1222" s="328" t="str">
        <f t="shared" si="57"/>
        <v>1847</v>
      </c>
      <c r="C1222" s="316" t="s">
        <v>2339</v>
      </c>
      <c r="D1222" s="316" t="str">
        <f t="shared" si="58"/>
        <v>2927</v>
      </c>
      <c r="E1222" s="316" t="s">
        <v>1192</v>
      </c>
      <c r="F1222" s="316" t="s">
        <v>6958</v>
      </c>
      <c r="G1222" s="333" t="s">
        <v>2339</v>
      </c>
      <c r="H1222" s="333" t="s">
        <v>8124</v>
      </c>
      <c r="I1222" s="316" t="str">
        <f t="shared" si="59"/>
        <v>INSERT INTO UPK_TEST.upk_k60.k60_press_buno_link (buno_id, k60_buno_id, created_date, created_tantou_id) VALUES (2927, 1847, GETDATE(), 999);</v>
      </c>
    </row>
    <row r="1223" spans="1:9">
      <c r="A1223" s="316" t="s">
        <v>5612</v>
      </c>
      <c r="B1223" s="328" t="str">
        <f t="shared" si="57"/>
        <v>1847</v>
      </c>
      <c r="C1223" s="316" t="s">
        <v>2344</v>
      </c>
      <c r="D1223" s="316" t="str">
        <f t="shared" si="58"/>
        <v>2928</v>
      </c>
      <c r="E1223" s="316" t="s">
        <v>1193</v>
      </c>
      <c r="F1223" s="316" t="s">
        <v>6959</v>
      </c>
      <c r="G1223" s="333" t="s">
        <v>2344</v>
      </c>
      <c r="H1223" s="333" t="s">
        <v>8125</v>
      </c>
      <c r="I1223" s="316" t="str">
        <f t="shared" si="59"/>
        <v>INSERT INTO UPK_TEST.upk_k60.k60_press_buno_link (buno_id, k60_buno_id, created_date, created_tantou_id) VALUES (2928, 1847, GETDATE(), 999);</v>
      </c>
    </row>
    <row r="1224" spans="1:9">
      <c r="A1224" s="316" t="s">
        <v>3160</v>
      </c>
      <c r="B1224" s="328" t="str">
        <f t="shared" si="57"/>
        <v>1729</v>
      </c>
      <c r="C1224" s="316" t="s">
        <v>2340</v>
      </c>
      <c r="D1224" s="316" t="str">
        <f t="shared" si="58"/>
        <v>2929</v>
      </c>
      <c r="E1224" s="316" t="s">
        <v>1194</v>
      </c>
      <c r="F1224" s="316" t="s">
        <v>6960</v>
      </c>
      <c r="G1224" s="333" t="s">
        <v>2340</v>
      </c>
      <c r="H1224" s="333" t="s">
        <v>8126</v>
      </c>
      <c r="I1224" s="316" t="str">
        <f t="shared" si="59"/>
        <v>INSERT INTO UPK_TEST.upk_k60.k60_press_buno_link (buno_id, k60_buno_id, created_date, created_tantou_id) VALUES (2929, 1729, GETDATE(), 999);</v>
      </c>
    </row>
    <row r="1225" spans="1:9">
      <c r="A1225" s="316" t="s">
        <v>3160</v>
      </c>
      <c r="B1225" s="328" t="str">
        <f t="shared" si="57"/>
        <v>1729</v>
      </c>
      <c r="C1225" s="316" t="s">
        <v>2345</v>
      </c>
      <c r="D1225" s="316" t="str">
        <f t="shared" si="58"/>
        <v>2930</v>
      </c>
      <c r="E1225" s="316" t="s">
        <v>1195</v>
      </c>
      <c r="F1225" s="316" t="s">
        <v>6961</v>
      </c>
      <c r="G1225" s="333" t="s">
        <v>2345</v>
      </c>
      <c r="H1225" s="333" t="s">
        <v>8127</v>
      </c>
      <c r="I1225" s="316" t="str">
        <f t="shared" si="59"/>
        <v>INSERT INTO UPK_TEST.upk_k60.k60_press_buno_link (buno_id, k60_buno_id, created_date, created_tantou_id) VALUES (2930, 1729, GETDATE(), 999);</v>
      </c>
    </row>
    <row r="1226" spans="1:9">
      <c r="A1226" s="316" t="s">
        <v>2916</v>
      </c>
      <c r="B1226" s="328" t="str">
        <f t="shared" si="57"/>
        <v>1520</v>
      </c>
      <c r="C1226" s="316" t="s">
        <v>7478</v>
      </c>
      <c r="D1226" s="316" t="str">
        <f t="shared" si="58"/>
        <v>2931</v>
      </c>
      <c r="E1226" s="316" t="s">
        <v>1196</v>
      </c>
      <c r="F1226" s="316" t="s">
        <v>6962</v>
      </c>
      <c r="G1226" s="333" t="s">
        <v>7478</v>
      </c>
      <c r="H1226" s="333" t="s">
        <v>8128</v>
      </c>
      <c r="I1226" s="316" t="str">
        <f t="shared" si="59"/>
        <v>INSERT INTO UPK_TEST.upk_k60.k60_press_buno_link (buno_id, k60_buno_id, created_date, created_tantou_id) VALUES (2931, 1520, GETDATE(), 999);</v>
      </c>
    </row>
    <row r="1227" spans="1:9">
      <c r="A1227" s="316" t="s">
        <v>2916</v>
      </c>
      <c r="B1227" s="328" t="str">
        <f t="shared" si="57"/>
        <v>1520</v>
      </c>
      <c r="C1227" s="316" t="s">
        <v>7479</v>
      </c>
      <c r="D1227" s="316" t="str">
        <f t="shared" si="58"/>
        <v>2932</v>
      </c>
      <c r="E1227" s="316" t="s">
        <v>1197</v>
      </c>
      <c r="F1227" s="316" t="s">
        <v>6963</v>
      </c>
      <c r="G1227" s="333" t="s">
        <v>7479</v>
      </c>
      <c r="H1227" s="333" t="s">
        <v>8129</v>
      </c>
      <c r="I1227" s="316" t="str">
        <f t="shared" si="59"/>
        <v>INSERT INTO UPK_TEST.upk_k60.k60_press_buno_link (buno_id, k60_buno_id, created_date, created_tantou_id) VALUES (2932, 1520, GETDATE(), 999);</v>
      </c>
    </row>
    <row r="1228" spans="1:9">
      <c r="A1228" s="316" t="s">
        <v>3014</v>
      </c>
      <c r="B1228" s="328" t="str">
        <f t="shared" si="57"/>
        <v>1602</v>
      </c>
      <c r="C1228" s="316" t="s">
        <v>7480</v>
      </c>
      <c r="D1228" s="316" t="str">
        <f t="shared" si="58"/>
        <v>2933</v>
      </c>
      <c r="E1228" s="316" t="s">
        <v>5762</v>
      </c>
      <c r="F1228" s="316" t="s">
        <v>6964</v>
      </c>
      <c r="G1228" s="333" t="s">
        <v>7480</v>
      </c>
      <c r="H1228" s="333" t="s">
        <v>8130</v>
      </c>
      <c r="I1228" s="316" t="str">
        <f t="shared" si="59"/>
        <v>INSERT INTO UPK_TEST.upk_k60.k60_press_buno_link (buno_id, k60_buno_id, created_date, created_tantou_id) VALUES (2933, 1602, GETDATE(), 999);</v>
      </c>
    </row>
    <row r="1229" spans="1:9">
      <c r="A1229" s="316" t="s">
        <v>3014</v>
      </c>
      <c r="B1229" s="328" t="str">
        <f t="shared" si="57"/>
        <v>1602</v>
      </c>
      <c r="C1229" s="316" t="s">
        <v>7481</v>
      </c>
      <c r="D1229" s="316" t="str">
        <f t="shared" si="58"/>
        <v>2934</v>
      </c>
      <c r="E1229" s="316" t="s">
        <v>1198</v>
      </c>
      <c r="F1229" s="316" t="s">
        <v>6965</v>
      </c>
      <c r="G1229" s="333" t="s">
        <v>7481</v>
      </c>
      <c r="H1229" s="333" t="s">
        <v>8131</v>
      </c>
      <c r="I1229" s="316" t="str">
        <f t="shared" si="59"/>
        <v>INSERT INTO UPK_TEST.upk_k60.k60_press_buno_link (buno_id, k60_buno_id, created_date, created_tantou_id) VALUES (2934, 1602, GETDATE(), 999);</v>
      </c>
    </row>
    <row r="1230" spans="1:9">
      <c r="A1230" s="316" t="s">
        <v>5707</v>
      </c>
      <c r="B1230" s="328" t="str">
        <f t="shared" si="57"/>
        <v>2337</v>
      </c>
      <c r="C1230" s="316" t="s">
        <v>7482</v>
      </c>
      <c r="D1230" s="316" t="str">
        <f t="shared" si="58"/>
        <v>2935</v>
      </c>
      <c r="E1230" s="316" t="s">
        <v>1199</v>
      </c>
      <c r="F1230" s="316" t="s">
        <v>6966</v>
      </c>
      <c r="G1230" s="333" t="s">
        <v>7482</v>
      </c>
      <c r="H1230" s="333" t="s">
        <v>8132</v>
      </c>
      <c r="I1230" s="316" t="str">
        <f t="shared" si="59"/>
        <v>INSERT INTO UPK_TEST.upk_k60.k60_press_buno_link (buno_id, k60_buno_id, created_date, created_tantou_id) VALUES (2935, 2337, GETDATE(), 999);</v>
      </c>
    </row>
    <row r="1231" spans="1:9">
      <c r="A1231" s="316" t="s">
        <v>5707</v>
      </c>
      <c r="B1231" s="328" t="str">
        <f t="shared" si="57"/>
        <v>2337</v>
      </c>
      <c r="C1231" s="316" t="s">
        <v>7483</v>
      </c>
      <c r="D1231" s="316" t="str">
        <f t="shared" si="58"/>
        <v>2936</v>
      </c>
      <c r="E1231" s="316" t="s">
        <v>5763</v>
      </c>
      <c r="F1231" s="316" t="s">
        <v>6967</v>
      </c>
      <c r="G1231" s="333" t="s">
        <v>7483</v>
      </c>
      <c r="H1231" s="333" t="s">
        <v>8133</v>
      </c>
      <c r="I1231" s="316" t="str">
        <f t="shared" si="59"/>
        <v>INSERT INTO UPK_TEST.upk_k60.k60_press_buno_link (buno_id, k60_buno_id, created_date, created_tantou_id) VALUES (2936, 2337, GETDATE(), 999);</v>
      </c>
    </row>
    <row r="1232" spans="1:9">
      <c r="A1232" s="316" t="s">
        <v>5708</v>
      </c>
      <c r="B1232" s="328" t="str">
        <f t="shared" si="57"/>
        <v>2338</v>
      </c>
      <c r="C1232" s="316" t="s">
        <v>7484</v>
      </c>
      <c r="D1232" s="316" t="str">
        <f t="shared" si="58"/>
        <v>2937</v>
      </c>
      <c r="E1232" s="316" t="s">
        <v>1200</v>
      </c>
      <c r="F1232" s="316" t="s">
        <v>6968</v>
      </c>
      <c r="G1232" s="333" t="s">
        <v>7484</v>
      </c>
      <c r="H1232" s="333" t="s">
        <v>8134</v>
      </c>
      <c r="I1232" s="316" t="str">
        <f t="shared" si="59"/>
        <v>INSERT INTO UPK_TEST.upk_k60.k60_press_buno_link (buno_id, k60_buno_id, created_date, created_tantou_id) VALUES (2937, 2338, GETDATE(), 999);</v>
      </c>
    </row>
    <row r="1233" spans="1:9">
      <c r="A1233" s="316" t="s">
        <v>5708</v>
      </c>
      <c r="B1233" s="328" t="str">
        <f t="shared" si="57"/>
        <v>2338</v>
      </c>
      <c r="C1233" s="316" t="s">
        <v>7485</v>
      </c>
      <c r="D1233" s="316" t="str">
        <f t="shared" si="58"/>
        <v>2938</v>
      </c>
      <c r="E1233" s="316" t="s">
        <v>1201</v>
      </c>
      <c r="F1233" s="316" t="s">
        <v>6969</v>
      </c>
      <c r="G1233" s="333" t="s">
        <v>7485</v>
      </c>
      <c r="H1233" s="333" t="s">
        <v>8135</v>
      </c>
      <c r="I1233" s="316" t="str">
        <f t="shared" si="59"/>
        <v>INSERT INTO UPK_TEST.upk_k60.k60_press_buno_link (buno_id, k60_buno_id, created_date, created_tantou_id) VALUES (2938, 2338, GETDATE(), 999);</v>
      </c>
    </row>
    <row r="1234" spans="1:9">
      <c r="A1234" s="316" t="s">
        <v>5543</v>
      </c>
      <c r="B1234" s="328" t="str">
        <f t="shared" si="57"/>
        <v>1433</v>
      </c>
      <c r="C1234" s="316" t="s">
        <v>7486</v>
      </c>
      <c r="D1234" s="316" t="str">
        <f t="shared" si="58"/>
        <v>2939</v>
      </c>
      <c r="E1234" s="316" t="s">
        <v>5764</v>
      </c>
      <c r="F1234" s="316" t="s">
        <v>6970</v>
      </c>
      <c r="G1234" s="333" t="s">
        <v>7486</v>
      </c>
      <c r="H1234" s="333" t="s">
        <v>8136</v>
      </c>
      <c r="I1234" s="316" t="str">
        <f t="shared" si="59"/>
        <v>INSERT INTO UPK_TEST.upk_k60.k60_press_buno_link (buno_id, k60_buno_id, created_date, created_tantou_id) VALUES (2939, 1433, GETDATE(), 999);</v>
      </c>
    </row>
    <row r="1235" spans="1:9">
      <c r="A1235" s="316" t="s">
        <v>5543</v>
      </c>
      <c r="B1235" s="328" t="str">
        <f t="shared" si="57"/>
        <v>1433</v>
      </c>
      <c r="C1235" s="316" t="s">
        <v>7487</v>
      </c>
      <c r="D1235" s="316" t="str">
        <f t="shared" si="58"/>
        <v>2940</v>
      </c>
      <c r="E1235" s="316" t="s">
        <v>1202</v>
      </c>
      <c r="F1235" s="316" t="s">
        <v>6971</v>
      </c>
      <c r="G1235" s="333" t="s">
        <v>7487</v>
      </c>
      <c r="H1235" s="333" t="s">
        <v>8137</v>
      </c>
      <c r="I1235" s="316" t="str">
        <f t="shared" si="59"/>
        <v>INSERT INTO UPK_TEST.upk_k60.k60_press_buno_link (buno_id, k60_buno_id, created_date, created_tantou_id) VALUES (2940, 1433, GETDATE(), 999);</v>
      </c>
    </row>
    <row r="1236" spans="1:9">
      <c r="A1236" s="316" t="s">
        <v>5675</v>
      </c>
      <c r="B1236" s="328" t="str">
        <f t="shared" si="57"/>
        <v>2122</v>
      </c>
      <c r="C1236" s="316" t="s">
        <v>2347</v>
      </c>
      <c r="D1236" s="316" t="str">
        <f t="shared" si="58"/>
        <v>2941</v>
      </c>
      <c r="E1236" s="316" t="s">
        <v>1203</v>
      </c>
      <c r="F1236" s="316" t="s">
        <v>6972</v>
      </c>
      <c r="G1236" s="333" t="s">
        <v>2347</v>
      </c>
      <c r="H1236" s="333" t="s">
        <v>8138</v>
      </c>
      <c r="I1236" s="316" t="str">
        <f t="shared" si="59"/>
        <v>INSERT INTO UPK_TEST.upk_k60.k60_press_buno_link (buno_id, k60_buno_id, created_date, created_tantou_id) VALUES (2941, 2122, GETDATE(), 999);</v>
      </c>
    </row>
    <row r="1237" spans="1:9">
      <c r="A1237" s="316" t="s">
        <v>5675</v>
      </c>
      <c r="B1237" s="328" t="str">
        <f t="shared" si="57"/>
        <v>2122</v>
      </c>
      <c r="C1237" s="316" t="s">
        <v>2351</v>
      </c>
      <c r="D1237" s="316" t="str">
        <f t="shared" si="58"/>
        <v>2942</v>
      </c>
      <c r="E1237" s="316" t="s">
        <v>1204</v>
      </c>
      <c r="F1237" s="316" t="s">
        <v>6973</v>
      </c>
      <c r="G1237" s="333" t="s">
        <v>2351</v>
      </c>
      <c r="H1237" s="333" t="s">
        <v>8139</v>
      </c>
      <c r="I1237" s="316" t="str">
        <f t="shared" si="59"/>
        <v>INSERT INTO UPK_TEST.upk_k60.k60_press_buno_link (buno_id, k60_buno_id, created_date, created_tantou_id) VALUES (2942, 2122, GETDATE(), 999);</v>
      </c>
    </row>
    <row r="1238" spans="1:9">
      <c r="A1238" s="316" t="s">
        <v>5566</v>
      </c>
      <c r="B1238" s="328" t="str">
        <f t="shared" si="57"/>
        <v>1469</v>
      </c>
      <c r="C1238" s="316" t="s">
        <v>2348</v>
      </c>
      <c r="D1238" s="316" t="str">
        <f t="shared" si="58"/>
        <v>2943</v>
      </c>
      <c r="E1238" s="316" t="s">
        <v>5765</v>
      </c>
      <c r="F1238" s="316" t="s">
        <v>6974</v>
      </c>
      <c r="G1238" s="333" t="s">
        <v>2348</v>
      </c>
      <c r="H1238" s="333" t="s">
        <v>8140</v>
      </c>
      <c r="I1238" s="316" t="str">
        <f t="shared" si="59"/>
        <v>INSERT INTO UPK_TEST.upk_k60.k60_press_buno_link (buno_id, k60_buno_id, created_date, created_tantou_id) VALUES (2943, 1469, GETDATE(), 999);</v>
      </c>
    </row>
    <row r="1239" spans="1:9">
      <c r="A1239" s="316" t="s">
        <v>5566</v>
      </c>
      <c r="B1239" s="328" t="str">
        <f t="shared" si="57"/>
        <v>1469</v>
      </c>
      <c r="C1239" s="316" t="s">
        <v>2352</v>
      </c>
      <c r="D1239" s="316" t="str">
        <f t="shared" si="58"/>
        <v>2944</v>
      </c>
      <c r="E1239" s="316" t="s">
        <v>1205</v>
      </c>
      <c r="F1239" s="316" t="s">
        <v>6975</v>
      </c>
      <c r="G1239" s="333" t="s">
        <v>2352</v>
      </c>
      <c r="H1239" s="333" t="s">
        <v>8141</v>
      </c>
      <c r="I1239" s="316" t="str">
        <f t="shared" si="59"/>
        <v>INSERT INTO UPK_TEST.upk_k60.k60_press_buno_link (buno_id, k60_buno_id, created_date, created_tantou_id) VALUES (2944, 1469, GETDATE(), 999);</v>
      </c>
    </row>
    <row r="1240" spans="1:9">
      <c r="A1240" s="316" t="s">
        <v>5742</v>
      </c>
      <c r="B1240" s="328" t="str">
        <f t="shared" si="57"/>
        <v>2468</v>
      </c>
      <c r="C1240" s="316" t="s">
        <v>7488</v>
      </c>
      <c r="D1240" s="316" t="str">
        <f t="shared" si="58"/>
        <v>2945</v>
      </c>
      <c r="E1240" s="316" t="s">
        <v>1206</v>
      </c>
      <c r="F1240" s="316" t="s">
        <v>6976</v>
      </c>
      <c r="G1240" s="333" t="s">
        <v>7488</v>
      </c>
      <c r="H1240" s="333" t="s">
        <v>8142</v>
      </c>
      <c r="I1240" s="316" t="str">
        <f t="shared" si="59"/>
        <v>INSERT INTO UPK_TEST.upk_k60.k60_press_buno_link (buno_id, k60_buno_id, created_date, created_tantou_id) VALUES (2945, 2468, GETDATE(), 999);</v>
      </c>
    </row>
    <row r="1241" spans="1:9">
      <c r="A1241" s="316" t="s">
        <v>5742</v>
      </c>
      <c r="B1241" s="328" t="str">
        <f t="shared" si="57"/>
        <v>2468</v>
      </c>
      <c r="C1241" s="316" t="s">
        <v>7489</v>
      </c>
      <c r="D1241" s="316" t="str">
        <f t="shared" si="58"/>
        <v>2946</v>
      </c>
      <c r="E1241" s="316" t="s">
        <v>1207</v>
      </c>
      <c r="F1241" s="316" t="s">
        <v>6977</v>
      </c>
      <c r="G1241" s="333" t="s">
        <v>7489</v>
      </c>
      <c r="H1241" s="333" t="s">
        <v>8143</v>
      </c>
      <c r="I1241" s="316" t="str">
        <f t="shared" si="59"/>
        <v>INSERT INTO UPK_TEST.upk_k60.k60_press_buno_link (buno_id, k60_buno_id, created_date, created_tantou_id) VALUES (2946, 2468, GETDATE(), 999);</v>
      </c>
    </row>
    <row r="1242" spans="1:9">
      <c r="A1242" s="316" t="s">
        <v>5677</v>
      </c>
      <c r="B1242" s="328" t="str">
        <f t="shared" si="57"/>
        <v>2140</v>
      </c>
      <c r="C1242" s="316" t="s">
        <v>2355</v>
      </c>
      <c r="D1242" s="316" t="str">
        <f t="shared" si="58"/>
        <v>2947</v>
      </c>
      <c r="E1242" s="316" t="s">
        <v>1208</v>
      </c>
      <c r="F1242" s="316" t="s">
        <v>6978</v>
      </c>
      <c r="G1242" s="333" t="s">
        <v>2355</v>
      </c>
      <c r="H1242" s="333" t="s">
        <v>8144</v>
      </c>
      <c r="I1242" s="316" t="str">
        <f t="shared" si="59"/>
        <v>INSERT INTO UPK_TEST.upk_k60.k60_press_buno_link (buno_id, k60_buno_id, created_date, created_tantou_id) VALUES (2947, 2140, GETDATE(), 999);</v>
      </c>
    </row>
    <row r="1243" spans="1:9">
      <c r="A1243" s="316" t="s">
        <v>5677</v>
      </c>
      <c r="B1243" s="328" t="str">
        <f t="shared" si="57"/>
        <v>2140</v>
      </c>
      <c r="C1243" s="316" t="s">
        <v>2357</v>
      </c>
      <c r="D1243" s="316" t="str">
        <f t="shared" si="58"/>
        <v>2948</v>
      </c>
      <c r="E1243" s="316" t="s">
        <v>1209</v>
      </c>
      <c r="F1243" s="316" t="s">
        <v>6979</v>
      </c>
      <c r="G1243" s="333" t="s">
        <v>2357</v>
      </c>
      <c r="H1243" s="333" t="s">
        <v>8145</v>
      </c>
      <c r="I1243" s="316" t="str">
        <f t="shared" si="59"/>
        <v>INSERT INTO UPK_TEST.upk_k60.k60_press_buno_link (buno_id, k60_buno_id, created_date, created_tantou_id) VALUES (2948, 2140, GETDATE(), 999);</v>
      </c>
    </row>
    <row r="1244" spans="1:9">
      <c r="A1244" s="316" t="s">
        <v>5589</v>
      </c>
      <c r="B1244" s="328" t="str">
        <f t="shared" si="57"/>
        <v>1781</v>
      </c>
      <c r="C1244" s="316" t="s">
        <v>2356</v>
      </c>
      <c r="D1244" s="316" t="str">
        <f t="shared" si="58"/>
        <v>2949</v>
      </c>
      <c r="E1244" s="316" t="s">
        <v>1210</v>
      </c>
      <c r="F1244" s="316" t="s">
        <v>6980</v>
      </c>
      <c r="G1244" s="333" t="s">
        <v>2356</v>
      </c>
      <c r="H1244" s="333" t="s">
        <v>8146</v>
      </c>
      <c r="I1244" s="316" t="str">
        <f t="shared" si="59"/>
        <v>INSERT INTO UPK_TEST.upk_k60.k60_press_buno_link (buno_id, k60_buno_id, created_date, created_tantou_id) VALUES (2949, 1781, GETDATE(), 999);</v>
      </c>
    </row>
    <row r="1245" spans="1:9">
      <c r="A1245" s="316" t="s">
        <v>5589</v>
      </c>
      <c r="B1245" s="328" t="str">
        <f t="shared" si="57"/>
        <v>1781</v>
      </c>
      <c r="C1245" s="316" t="s">
        <v>2358</v>
      </c>
      <c r="D1245" s="316" t="str">
        <f t="shared" si="58"/>
        <v>2950</v>
      </c>
      <c r="E1245" s="316" t="s">
        <v>1211</v>
      </c>
      <c r="F1245" s="316" t="s">
        <v>6981</v>
      </c>
      <c r="G1245" s="333" t="s">
        <v>2358</v>
      </c>
      <c r="H1245" s="333" t="s">
        <v>8147</v>
      </c>
      <c r="I1245" s="316" t="str">
        <f t="shared" si="59"/>
        <v>INSERT INTO UPK_TEST.upk_k60.k60_press_buno_link (buno_id, k60_buno_id, created_date, created_tantou_id) VALUES (2950, 1781, GETDATE(), 999);</v>
      </c>
    </row>
    <row r="1246" spans="1:9">
      <c r="A1246" s="316" t="s">
        <v>5523</v>
      </c>
      <c r="B1246" s="328" t="str">
        <f t="shared" si="57"/>
        <v>1363</v>
      </c>
      <c r="C1246" s="316" t="s">
        <v>7490</v>
      </c>
      <c r="D1246" s="316" t="str">
        <f t="shared" si="58"/>
        <v>2951</v>
      </c>
      <c r="E1246" s="316" t="s">
        <v>1212</v>
      </c>
      <c r="F1246" s="316" t="s">
        <v>6982</v>
      </c>
      <c r="G1246" s="333" t="s">
        <v>7490</v>
      </c>
      <c r="H1246" s="333" t="s">
        <v>8148</v>
      </c>
      <c r="I1246" s="316" t="str">
        <f t="shared" si="59"/>
        <v>INSERT INTO UPK_TEST.upk_k60.k60_press_buno_link (buno_id, k60_buno_id, created_date, created_tantou_id) VALUES (2951, 1363, GETDATE(), 999);</v>
      </c>
    </row>
    <row r="1247" spans="1:9">
      <c r="A1247" s="316" t="s">
        <v>5523</v>
      </c>
      <c r="B1247" s="328" t="str">
        <f t="shared" si="57"/>
        <v>1363</v>
      </c>
      <c r="C1247" s="316" t="s">
        <v>7491</v>
      </c>
      <c r="D1247" s="316" t="str">
        <f t="shared" si="58"/>
        <v>2952</v>
      </c>
      <c r="E1247" s="316" t="s">
        <v>1213</v>
      </c>
      <c r="F1247" s="316" t="s">
        <v>6983</v>
      </c>
      <c r="G1247" s="333" t="s">
        <v>7491</v>
      </c>
      <c r="H1247" s="333" t="s">
        <v>8149</v>
      </c>
      <c r="I1247" s="316" t="str">
        <f t="shared" si="59"/>
        <v>INSERT INTO UPK_TEST.upk_k60.k60_press_buno_link (buno_id, k60_buno_id, created_date, created_tantou_id) VALUES (2952, 1363, GETDATE(), 999);</v>
      </c>
    </row>
    <row r="1248" spans="1:9">
      <c r="A1248" s="316" t="s">
        <v>5524</v>
      </c>
      <c r="B1248" s="328" t="str">
        <f t="shared" si="57"/>
        <v>1364</v>
      </c>
      <c r="C1248" s="316" t="s">
        <v>7492</v>
      </c>
      <c r="D1248" s="316" t="str">
        <f t="shared" si="58"/>
        <v>2953</v>
      </c>
      <c r="E1248" s="316" t="s">
        <v>1214</v>
      </c>
      <c r="F1248" s="316" t="s">
        <v>6984</v>
      </c>
      <c r="G1248" s="333" t="s">
        <v>7492</v>
      </c>
      <c r="H1248" s="333" t="s">
        <v>8150</v>
      </c>
      <c r="I1248" s="316" t="str">
        <f t="shared" si="59"/>
        <v>INSERT INTO UPK_TEST.upk_k60.k60_press_buno_link (buno_id, k60_buno_id, created_date, created_tantou_id) VALUES (2953, 1364, GETDATE(), 999);</v>
      </c>
    </row>
    <row r="1249" spans="1:9">
      <c r="A1249" s="316" t="s">
        <v>5524</v>
      </c>
      <c r="B1249" s="328" t="str">
        <f t="shared" si="57"/>
        <v>1364</v>
      </c>
      <c r="C1249" s="316" t="s">
        <v>7493</v>
      </c>
      <c r="D1249" s="316" t="str">
        <f t="shared" si="58"/>
        <v>2954</v>
      </c>
      <c r="E1249" s="316" t="s">
        <v>1215</v>
      </c>
      <c r="F1249" s="316" t="s">
        <v>6985</v>
      </c>
      <c r="G1249" s="333" t="s">
        <v>7493</v>
      </c>
      <c r="H1249" s="333" t="s">
        <v>8151</v>
      </c>
      <c r="I1249" s="316" t="str">
        <f t="shared" si="59"/>
        <v>INSERT INTO UPK_TEST.upk_k60.k60_press_buno_link (buno_id, k60_buno_id, created_date, created_tantou_id) VALUES (2954, 1364, GETDATE(), 999);</v>
      </c>
    </row>
    <row r="1250" spans="1:9">
      <c r="A1250" s="316" t="s">
        <v>1058</v>
      </c>
      <c r="B1250" s="328" t="str">
        <f t="shared" si="57"/>
        <v>2320</v>
      </c>
      <c r="C1250" s="316" t="s">
        <v>2361</v>
      </c>
      <c r="D1250" s="316" t="str">
        <f t="shared" si="58"/>
        <v>2955</v>
      </c>
      <c r="E1250" s="316" t="s">
        <v>5766</v>
      </c>
      <c r="F1250" s="316" t="s">
        <v>6986</v>
      </c>
      <c r="G1250" s="333" t="s">
        <v>2361</v>
      </c>
      <c r="H1250" s="333" t="s">
        <v>8152</v>
      </c>
      <c r="I1250" s="316" t="str">
        <f t="shared" si="59"/>
        <v>INSERT INTO UPK_TEST.upk_k60.k60_press_buno_link (buno_id, k60_buno_id, created_date, created_tantou_id) VALUES (2955, 2320, GETDATE(), 999);</v>
      </c>
    </row>
    <row r="1251" spans="1:9">
      <c r="A1251" s="316" t="s">
        <v>1060</v>
      </c>
      <c r="B1251" s="328" t="str">
        <f t="shared" si="57"/>
        <v>2322</v>
      </c>
      <c r="C1251" s="316" t="s">
        <v>2362</v>
      </c>
      <c r="D1251" s="316" t="str">
        <f t="shared" si="58"/>
        <v>2956</v>
      </c>
      <c r="E1251" s="316" t="s">
        <v>1216</v>
      </c>
      <c r="F1251" s="316" t="s">
        <v>6987</v>
      </c>
      <c r="G1251" s="333" t="s">
        <v>2362</v>
      </c>
      <c r="H1251" s="333" t="s">
        <v>8153</v>
      </c>
      <c r="I1251" s="316" t="str">
        <f t="shared" si="59"/>
        <v>INSERT INTO UPK_TEST.upk_k60.k60_press_buno_link (buno_id, k60_buno_id, created_date, created_tantou_id) VALUES (2956, 2322, GETDATE(), 999);</v>
      </c>
    </row>
    <row r="1252" spans="1:9">
      <c r="A1252" s="316" t="s">
        <v>1059</v>
      </c>
      <c r="B1252" s="328" t="str">
        <f t="shared" si="57"/>
        <v>2321</v>
      </c>
      <c r="C1252" s="316" t="s">
        <v>2365</v>
      </c>
      <c r="D1252" s="316" t="str">
        <f t="shared" si="58"/>
        <v>2957</v>
      </c>
      <c r="E1252" s="316" t="s">
        <v>1217</v>
      </c>
      <c r="F1252" s="316" t="s">
        <v>6988</v>
      </c>
      <c r="G1252" s="333" t="s">
        <v>2365</v>
      </c>
      <c r="H1252" s="333" t="s">
        <v>8154</v>
      </c>
      <c r="I1252" s="316" t="str">
        <f t="shared" si="59"/>
        <v>INSERT INTO UPK_TEST.upk_k60.k60_press_buno_link (buno_id, k60_buno_id, created_date, created_tantou_id) VALUES (2957, 2321, GETDATE(), 999);</v>
      </c>
    </row>
    <row r="1253" spans="1:9">
      <c r="A1253" s="316" t="s">
        <v>1061</v>
      </c>
      <c r="B1253" s="328" t="str">
        <f t="shared" si="57"/>
        <v>2323</v>
      </c>
      <c r="C1253" s="316" t="s">
        <v>2366</v>
      </c>
      <c r="D1253" s="316" t="str">
        <f t="shared" si="58"/>
        <v>2958</v>
      </c>
      <c r="E1253" s="316" t="s">
        <v>5767</v>
      </c>
      <c r="F1253" s="316">
        <v>2540</v>
      </c>
      <c r="G1253" s="333" t="s">
        <v>2366</v>
      </c>
      <c r="H1253" s="333" t="s">
        <v>8155</v>
      </c>
      <c r="I1253" s="316" t="str">
        <f t="shared" si="59"/>
        <v>INSERT INTO UPK_TEST.upk_k60.k60_press_buno_link (buno_id, k60_buno_id, created_date, created_tantou_id) VALUES (2958, 2323, GETDATE(), 999);</v>
      </c>
    </row>
    <row r="1254" spans="1:9">
      <c r="A1254" s="316" t="s">
        <v>895</v>
      </c>
      <c r="B1254" s="328" t="str">
        <f t="shared" si="57"/>
        <v>2127</v>
      </c>
      <c r="C1254" s="316" t="s">
        <v>2367</v>
      </c>
      <c r="D1254" s="316" t="str">
        <f t="shared" si="58"/>
        <v>2959</v>
      </c>
      <c r="E1254" s="316" t="s">
        <v>1218</v>
      </c>
      <c r="F1254" s="316">
        <v>2541</v>
      </c>
      <c r="G1254" s="333" t="s">
        <v>2367</v>
      </c>
      <c r="H1254" s="333" t="s">
        <v>8156</v>
      </c>
      <c r="I1254" s="316" t="str">
        <f t="shared" si="59"/>
        <v>INSERT INTO UPK_TEST.upk_k60.k60_press_buno_link (buno_id, k60_buno_id, created_date, created_tantou_id) VALUES (2959, 2127, GETDATE(), 999);</v>
      </c>
    </row>
    <row r="1255" spans="1:9">
      <c r="A1255" s="316" t="s">
        <v>1062</v>
      </c>
      <c r="B1255" s="328" t="str">
        <f t="shared" si="57"/>
        <v>2324</v>
      </c>
      <c r="C1255" s="316" t="s">
        <v>2368</v>
      </c>
      <c r="D1255" s="316" t="str">
        <f t="shared" si="58"/>
        <v>2960</v>
      </c>
      <c r="E1255" s="316" t="s">
        <v>1219</v>
      </c>
      <c r="F1255" s="316">
        <v>2542</v>
      </c>
      <c r="G1255" s="333" t="s">
        <v>2368</v>
      </c>
      <c r="H1255" s="333" t="s">
        <v>8157</v>
      </c>
      <c r="I1255" s="316" t="str">
        <f t="shared" si="59"/>
        <v>INSERT INTO UPK_TEST.upk_k60.k60_press_buno_link (buno_id, k60_buno_id, created_date, created_tantou_id) VALUES (2960, 2324, GETDATE(), 999);</v>
      </c>
    </row>
    <row r="1256" spans="1:9">
      <c r="A1256" s="316" t="s">
        <v>628</v>
      </c>
      <c r="B1256" s="328" t="str">
        <f t="shared" si="57"/>
        <v>1730</v>
      </c>
      <c r="C1256" s="316" t="s">
        <v>2369</v>
      </c>
      <c r="D1256" s="316" t="str">
        <f t="shared" si="58"/>
        <v>2961</v>
      </c>
      <c r="E1256" s="316" t="s">
        <v>5768</v>
      </c>
      <c r="F1256" s="316">
        <v>2543</v>
      </c>
      <c r="G1256" s="333" t="s">
        <v>2369</v>
      </c>
      <c r="H1256" s="333" t="s">
        <v>8158</v>
      </c>
      <c r="I1256" s="316" t="str">
        <f t="shared" si="59"/>
        <v>INSERT INTO UPK_TEST.upk_k60.k60_press_buno_link (buno_id, k60_buno_id, created_date, created_tantou_id) VALUES (2961, 1730, GETDATE(), 999);</v>
      </c>
    </row>
    <row r="1257" spans="1:9">
      <c r="A1257" s="316" t="s">
        <v>631</v>
      </c>
      <c r="B1257" s="328" t="str">
        <f t="shared" si="57"/>
        <v>1733</v>
      </c>
      <c r="C1257" s="316" t="s">
        <v>2371</v>
      </c>
      <c r="D1257" s="316" t="str">
        <f t="shared" si="58"/>
        <v>2962</v>
      </c>
      <c r="E1257" s="316" t="s">
        <v>1220</v>
      </c>
      <c r="F1257" s="316">
        <v>2544</v>
      </c>
      <c r="G1257" s="333" t="s">
        <v>2371</v>
      </c>
      <c r="H1257" s="333" t="s">
        <v>8159</v>
      </c>
      <c r="I1257" s="316" t="str">
        <f t="shared" si="59"/>
        <v>INSERT INTO UPK_TEST.upk_k60.k60_press_buno_link (buno_id, k60_buno_id, created_date, created_tantou_id) VALUES (2962, 1733, GETDATE(), 999);</v>
      </c>
    </row>
    <row r="1258" spans="1:9">
      <c r="A1258" s="316" t="s">
        <v>629</v>
      </c>
      <c r="B1258" s="328" t="str">
        <f t="shared" si="57"/>
        <v>1731</v>
      </c>
      <c r="C1258" s="316" t="s">
        <v>2372</v>
      </c>
      <c r="D1258" s="316" t="str">
        <f t="shared" si="58"/>
        <v>2963</v>
      </c>
      <c r="E1258" s="316" t="s">
        <v>1221</v>
      </c>
      <c r="F1258" s="316">
        <v>2545</v>
      </c>
      <c r="G1258" s="333" t="s">
        <v>2372</v>
      </c>
      <c r="H1258" s="333" t="s">
        <v>8160</v>
      </c>
      <c r="I1258" s="316" t="str">
        <f t="shared" si="59"/>
        <v>INSERT INTO UPK_TEST.upk_k60.k60_press_buno_link (buno_id, k60_buno_id, created_date, created_tantou_id) VALUES (2963, 1731, GETDATE(), 999);</v>
      </c>
    </row>
    <row r="1259" spans="1:9">
      <c r="A1259" s="316" t="s">
        <v>896</v>
      </c>
      <c r="B1259" s="328" t="str">
        <f t="shared" si="57"/>
        <v>2128</v>
      </c>
      <c r="C1259" s="316" t="s">
        <v>2373</v>
      </c>
      <c r="D1259" s="316" t="str">
        <f t="shared" si="58"/>
        <v>2964</v>
      </c>
      <c r="E1259" s="316" t="s">
        <v>1222</v>
      </c>
      <c r="F1259" s="316">
        <v>2546</v>
      </c>
      <c r="G1259" s="333" t="s">
        <v>2373</v>
      </c>
      <c r="H1259" s="333" t="s">
        <v>8161</v>
      </c>
      <c r="I1259" s="316" t="str">
        <f t="shared" si="59"/>
        <v>INSERT INTO UPK_TEST.upk_k60.k60_press_buno_link (buno_id, k60_buno_id, created_date, created_tantou_id) VALUES (2964, 2128, GETDATE(), 999);</v>
      </c>
    </row>
    <row r="1260" spans="1:9">
      <c r="A1260" s="316" t="s">
        <v>630</v>
      </c>
      <c r="B1260" s="328" t="str">
        <f t="shared" si="57"/>
        <v>1732</v>
      </c>
      <c r="C1260" s="316" t="s">
        <v>2374</v>
      </c>
      <c r="D1260" s="316" t="str">
        <f t="shared" si="58"/>
        <v>2965</v>
      </c>
      <c r="E1260" s="316" t="s">
        <v>1223</v>
      </c>
      <c r="F1260" s="316">
        <v>2547</v>
      </c>
      <c r="G1260" s="333" t="s">
        <v>2374</v>
      </c>
      <c r="H1260" s="333" t="s">
        <v>8162</v>
      </c>
      <c r="I1260" s="316" t="str">
        <f t="shared" si="59"/>
        <v>INSERT INTO UPK_TEST.upk_k60.k60_press_buno_link (buno_id, k60_buno_id, created_date, created_tantou_id) VALUES (2965, 1732, GETDATE(), 999);</v>
      </c>
    </row>
    <row r="1261" spans="1:9">
      <c r="A1261" s="316" t="s">
        <v>1135</v>
      </c>
      <c r="B1261" s="328" t="str">
        <f t="shared" si="57"/>
        <v>2417</v>
      </c>
      <c r="C1261" s="316" t="s">
        <v>2375</v>
      </c>
      <c r="D1261" s="316" t="str">
        <f t="shared" si="58"/>
        <v>2966</v>
      </c>
      <c r="E1261" s="316" t="s">
        <v>1224</v>
      </c>
      <c r="F1261" s="316">
        <v>2548</v>
      </c>
      <c r="G1261" s="333" t="s">
        <v>2375</v>
      </c>
      <c r="H1261" s="333" t="s">
        <v>8163</v>
      </c>
      <c r="I1261" s="316" t="str">
        <f t="shared" si="59"/>
        <v>INSERT INTO UPK_TEST.upk_k60.k60_press_buno_link (buno_id, k60_buno_id, created_date, created_tantou_id) VALUES (2966, 2417, GETDATE(), 999);</v>
      </c>
    </row>
    <row r="1262" spans="1:9">
      <c r="A1262" s="316" t="s">
        <v>465</v>
      </c>
      <c r="B1262" s="328" t="str">
        <f t="shared" si="57"/>
        <v>1454</v>
      </c>
      <c r="C1262" s="316" t="s">
        <v>2377</v>
      </c>
      <c r="D1262" s="316" t="str">
        <f t="shared" si="58"/>
        <v>2967</v>
      </c>
      <c r="E1262" s="316" t="s">
        <v>1225</v>
      </c>
      <c r="F1262" s="316">
        <v>2549</v>
      </c>
      <c r="G1262" s="333" t="s">
        <v>2377</v>
      </c>
      <c r="H1262" s="333" t="s">
        <v>8164</v>
      </c>
      <c r="I1262" s="316" t="str">
        <f t="shared" si="59"/>
        <v>INSERT INTO UPK_TEST.upk_k60.k60_press_buno_link (buno_id, k60_buno_id, created_date, created_tantou_id) VALUES (2967, 1454, GETDATE(), 999);</v>
      </c>
    </row>
    <row r="1263" spans="1:9">
      <c r="A1263" s="316" t="s">
        <v>367</v>
      </c>
      <c r="B1263" s="328" t="str">
        <f t="shared" si="57"/>
        <v>1301</v>
      </c>
      <c r="C1263" s="316" t="s">
        <v>7494</v>
      </c>
      <c r="D1263" s="316" t="str">
        <f t="shared" si="58"/>
        <v>2968</v>
      </c>
      <c r="E1263" s="316" t="s">
        <v>1226</v>
      </c>
      <c r="F1263" s="316">
        <v>2550</v>
      </c>
      <c r="G1263" s="333" t="s">
        <v>7494</v>
      </c>
      <c r="H1263" s="333" t="s">
        <v>8165</v>
      </c>
      <c r="I1263" s="316" t="str">
        <f t="shared" si="59"/>
        <v>INSERT INTO UPK_TEST.upk_k60.k60_press_buno_link (buno_id, k60_buno_id, created_date, created_tantou_id) VALUES (2968, 1301, GETDATE(), 999);</v>
      </c>
    </row>
    <row r="1264" spans="1:9">
      <c r="A1264" s="316" t="s">
        <v>1022</v>
      </c>
      <c r="B1264" s="328" t="str">
        <f t="shared" si="57"/>
        <v>2276</v>
      </c>
      <c r="C1264" s="316" t="s">
        <v>7495</v>
      </c>
      <c r="D1264" s="316" t="str">
        <f t="shared" si="58"/>
        <v>2969</v>
      </c>
      <c r="E1264" s="316" t="s">
        <v>5769</v>
      </c>
      <c r="F1264" s="316">
        <v>2551</v>
      </c>
      <c r="G1264" s="333" t="s">
        <v>7495</v>
      </c>
      <c r="H1264" s="333" t="s">
        <v>8166</v>
      </c>
      <c r="I1264" s="316" t="str">
        <f t="shared" si="59"/>
        <v>INSERT INTO UPK_TEST.upk_k60.k60_press_buno_link (buno_id, k60_buno_id, created_date, created_tantou_id) VALUES (2969, 2276, GETDATE(), 999);</v>
      </c>
    </row>
    <row r="1265" spans="1:9">
      <c r="A1265" s="316" t="s">
        <v>1136</v>
      </c>
      <c r="B1265" s="328" t="str">
        <f t="shared" si="57"/>
        <v>2418</v>
      </c>
      <c r="C1265" s="316" t="s">
        <v>2378</v>
      </c>
      <c r="D1265" s="316" t="str">
        <f t="shared" si="58"/>
        <v>2970</v>
      </c>
      <c r="E1265" s="316" t="s">
        <v>1227</v>
      </c>
      <c r="F1265" s="316">
        <v>2552</v>
      </c>
      <c r="G1265" s="333" t="s">
        <v>2378</v>
      </c>
      <c r="H1265" s="333" t="s">
        <v>8167</v>
      </c>
      <c r="I1265" s="316" t="str">
        <f t="shared" si="59"/>
        <v>INSERT INTO UPK_TEST.upk_k60.k60_press_buno_link (buno_id, k60_buno_id, created_date, created_tantou_id) VALUES (2970, 2418, GETDATE(), 999);</v>
      </c>
    </row>
    <row r="1266" spans="1:9">
      <c r="A1266" s="316" t="s">
        <v>466</v>
      </c>
      <c r="B1266" s="328" t="str">
        <f t="shared" si="57"/>
        <v>1455</v>
      </c>
      <c r="C1266" s="316" t="s">
        <v>2380</v>
      </c>
      <c r="D1266" s="316" t="str">
        <f t="shared" si="58"/>
        <v>2971</v>
      </c>
      <c r="E1266" s="316" t="s">
        <v>1228</v>
      </c>
      <c r="F1266" s="316">
        <v>2553</v>
      </c>
      <c r="G1266" s="333" t="s">
        <v>2380</v>
      </c>
      <c r="H1266" s="333" t="s">
        <v>8168</v>
      </c>
      <c r="I1266" s="316" t="str">
        <f t="shared" si="59"/>
        <v>INSERT INTO UPK_TEST.upk_k60.k60_press_buno_link (buno_id, k60_buno_id, created_date, created_tantou_id) VALUES (2971, 1455, GETDATE(), 999);</v>
      </c>
    </row>
    <row r="1267" spans="1:9">
      <c r="A1267" s="316" t="s">
        <v>368</v>
      </c>
      <c r="B1267" s="328" t="str">
        <f t="shared" si="57"/>
        <v>1302</v>
      </c>
      <c r="C1267" s="316" t="s">
        <v>7496</v>
      </c>
      <c r="D1267" s="316" t="str">
        <f t="shared" si="58"/>
        <v>2972</v>
      </c>
      <c r="E1267" s="316" t="s">
        <v>1229</v>
      </c>
      <c r="F1267" s="316">
        <v>2554</v>
      </c>
      <c r="G1267" s="333" t="s">
        <v>7496</v>
      </c>
      <c r="H1267" s="333" t="s">
        <v>8169</v>
      </c>
      <c r="I1267" s="316" t="str">
        <f t="shared" si="59"/>
        <v>INSERT INTO UPK_TEST.upk_k60.k60_press_buno_link (buno_id, k60_buno_id, created_date, created_tantou_id) VALUES (2972, 1302, GETDATE(), 999);</v>
      </c>
    </row>
    <row r="1268" spans="1:9">
      <c r="A1268" s="316" t="s">
        <v>1023</v>
      </c>
      <c r="B1268" s="328" t="str">
        <f t="shared" si="57"/>
        <v>2277</v>
      </c>
      <c r="C1268" s="316" t="s">
        <v>7497</v>
      </c>
      <c r="D1268" s="316" t="str">
        <f t="shared" si="58"/>
        <v>2973</v>
      </c>
      <c r="E1268" s="316" t="s">
        <v>1230</v>
      </c>
      <c r="F1268" s="316">
        <v>2555</v>
      </c>
      <c r="G1268" s="333" t="s">
        <v>7497</v>
      </c>
      <c r="H1268" s="333" t="s">
        <v>8170</v>
      </c>
      <c r="I1268" s="316" t="str">
        <f t="shared" si="59"/>
        <v>INSERT INTO UPK_TEST.upk_k60.k60_press_buno_link (buno_id, k60_buno_id, created_date, created_tantou_id) VALUES (2973, 2277, GETDATE(), 999);</v>
      </c>
    </row>
    <row r="1269" spans="1:9">
      <c r="A1269" s="316" t="s">
        <v>503</v>
      </c>
      <c r="B1269" s="328" t="str">
        <f t="shared" si="57"/>
        <v>1540</v>
      </c>
      <c r="C1269" s="316" t="s">
        <v>7498</v>
      </c>
      <c r="D1269" s="316" t="str">
        <f t="shared" si="58"/>
        <v>2974</v>
      </c>
      <c r="E1269" s="316" t="s">
        <v>5770</v>
      </c>
      <c r="F1269" s="316">
        <v>2556</v>
      </c>
      <c r="G1269" s="333" t="s">
        <v>7498</v>
      </c>
      <c r="H1269" s="333" t="s">
        <v>8171</v>
      </c>
      <c r="I1269" s="316" t="str">
        <f t="shared" si="59"/>
        <v>INSERT INTO UPK_TEST.upk_k60.k60_press_buno_link (buno_id, k60_buno_id, created_date, created_tantou_id) VALUES (2974, 1540, GETDATE(), 999);</v>
      </c>
    </row>
    <row r="1270" spans="1:9">
      <c r="A1270" s="316" t="s">
        <v>5704</v>
      </c>
      <c r="B1270" s="328" t="str">
        <f t="shared" si="57"/>
        <v>2298</v>
      </c>
      <c r="C1270" s="316" t="s">
        <v>2381</v>
      </c>
      <c r="D1270" s="316" t="str">
        <f t="shared" si="58"/>
        <v>2975</v>
      </c>
      <c r="E1270" s="316" t="s">
        <v>1231</v>
      </c>
      <c r="F1270" s="316">
        <v>2557</v>
      </c>
      <c r="G1270" s="333" t="s">
        <v>2381</v>
      </c>
      <c r="H1270" s="333" t="s">
        <v>8172</v>
      </c>
      <c r="I1270" s="316" t="str">
        <f t="shared" si="59"/>
        <v>INSERT INTO UPK_TEST.upk_k60.k60_press_buno_link (buno_id, k60_buno_id, created_date, created_tantou_id) VALUES (2975, 2298, GETDATE(), 999);</v>
      </c>
    </row>
    <row r="1271" spans="1:9">
      <c r="A1271" s="316" t="s">
        <v>5704</v>
      </c>
      <c r="B1271" s="328" t="str">
        <f t="shared" si="57"/>
        <v>2298</v>
      </c>
      <c r="C1271" s="316" t="s">
        <v>2382</v>
      </c>
      <c r="D1271" s="316" t="str">
        <f t="shared" si="58"/>
        <v>2976</v>
      </c>
      <c r="E1271" s="316" t="s">
        <v>1232</v>
      </c>
      <c r="F1271" s="316">
        <v>2558</v>
      </c>
      <c r="G1271" s="333" t="s">
        <v>2382</v>
      </c>
      <c r="H1271" s="333" t="s">
        <v>8173</v>
      </c>
      <c r="I1271" s="316" t="str">
        <f t="shared" si="59"/>
        <v>INSERT INTO UPK_TEST.upk_k60.k60_press_buno_link (buno_id, k60_buno_id, created_date, created_tantou_id) VALUES (2976, 2298, GETDATE(), 999);</v>
      </c>
    </row>
    <row r="1272" spans="1:9">
      <c r="A1272" s="316" t="s">
        <v>3079</v>
      </c>
      <c r="B1272" s="328" t="str">
        <f t="shared" si="57"/>
        <v>1657</v>
      </c>
      <c r="C1272" s="316" t="s">
        <v>7499</v>
      </c>
      <c r="D1272" s="316" t="str">
        <f t="shared" si="58"/>
        <v>2977</v>
      </c>
      <c r="E1272" s="316" t="s">
        <v>1233</v>
      </c>
      <c r="F1272" s="316">
        <v>2559</v>
      </c>
      <c r="G1272" s="333" t="s">
        <v>7499</v>
      </c>
      <c r="H1272" s="333" t="s">
        <v>8174</v>
      </c>
      <c r="I1272" s="316" t="str">
        <f t="shared" si="59"/>
        <v>INSERT INTO UPK_TEST.upk_k60.k60_press_buno_link (buno_id, k60_buno_id, created_date, created_tantou_id) VALUES (2977, 1657, GETDATE(), 999);</v>
      </c>
    </row>
    <row r="1273" spans="1:9">
      <c r="A1273" s="316" t="s">
        <v>3079</v>
      </c>
      <c r="B1273" s="328" t="str">
        <f t="shared" si="57"/>
        <v>1657</v>
      </c>
      <c r="C1273" s="316" t="s">
        <v>7500</v>
      </c>
      <c r="D1273" s="316" t="str">
        <f t="shared" si="58"/>
        <v>2978</v>
      </c>
      <c r="E1273" s="316" t="s">
        <v>5771</v>
      </c>
      <c r="F1273" s="316">
        <v>2560</v>
      </c>
      <c r="G1273" s="333" t="s">
        <v>7500</v>
      </c>
      <c r="H1273" s="333" t="s">
        <v>8175</v>
      </c>
      <c r="I1273" s="316" t="str">
        <f t="shared" si="59"/>
        <v>INSERT INTO UPK_TEST.upk_k60.k60_press_buno_link (buno_id, k60_buno_id, created_date, created_tantou_id) VALUES (2978, 1657, GETDATE(), 999);</v>
      </c>
    </row>
    <row r="1274" spans="1:9">
      <c r="A1274" s="316" t="s">
        <v>504</v>
      </c>
      <c r="B1274" s="328" t="str">
        <f t="shared" si="57"/>
        <v>1541</v>
      </c>
      <c r="C1274" s="316" t="s">
        <v>7501</v>
      </c>
      <c r="D1274" s="316" t="str">
        <f t="shared" si="58"/>
        <v>2979</v>
      </c>
      <c r="E1274" s="316" t="s">
        <v>1234</v>
      </c>
      <c r="F1274" s="316">
        <v>2561</v>
      </c>
      <c r="G1274" s="333" t="s">
        <v>7501</v>
      </c>
      <c r="H1274" s="333" t="s">
        <v>8176</v>
      </c>
      <c r="I1274" s="316" t="str">
        <f t="shared" si="59"/>
        <v>INSERT INTO UPK_TEST.upk_k60.k60_press_buno_link (buno_id, k60_buno_id, created_date, created_tantou_id) VALUES (2979, 1541, GETDATE(), 999);</v>
      </c>
    </row>
    <row r="1275" spans="1:9">
      <c r="A1275" s="316" t="s">
        <v>1148</v>
      </c>
      <c r="B1275" s="328" t="str">
        <f t="shared" si="57"/>
        <v>2442</v>
      </c>
      <c r="C1275" s="316" t="s">
        <v>7502</v>
      </c>
      <c r="D1275" s="316" t="str">
        <f t="shared" si="58"/>
        <v>2980</v>
      </c>
      <c r="E1275" s="316" t="s">
        <v>1235</v>
      </c>
      <c r="F1275" s="316">
        <v>2562</v>
      </c>
      <c r="G1275" s="333" t="s">
        <v>7502</v>
      </c>
      <c r="H1275" s="333" t="s">
        <v>8177</v>
      </c>
      <c r="I1275" s="316" t="str">
        <f t="shared" si="59"/>
        <v>INSERT INTO UPK_TEST.upk_k60.k60_press_buno_link (buno_id, k60_buno_id, created_date, created_tantou_id) VALUES (2980, 2442, GETDATE(), 999);</v>
      </c>
    </row>
    <row r="1276" spans="1:9">
      <c r="A1276" s="316" t="s">
        <v>1137</v>
      </c>
      <c r="B1276" s="328" t="str">
        <f t="shared" si="57"/>
        <v>2419</v>
      </c>
      <c r="C1276" s="316" t="s">
        <v>2384</v>
      </c>
      <c r="D1276" s="316" t="str">
        <f t="shared" si="58"/>
        <v>2981</v>
      </c>
      <c r="E1276" s="316" t="s">
        <v>1236</v>
      </c>
      <c r="F1276" s="316">
        <v>2563</v>
      </c>
      <c r="G1276" s="333" t="s">
        <v>2384</v>
      </c>
      <c r="H1276" s="333" t="s">
        <v>8178</v>
      </c>
      <c r="I1276" s="316" t="str">
        <f t="shared" si="59"/>
        <v>INSERT INTO UPK_TEST.upk_k60.k60_press_buno_link (buno_id, k60_buno_id, created_date, created_tantou_id) VALUES (2981, 2419, GETDATE(), 999);</v>
      </c>
    </row>
    <row r="1277" spans="1:9">
      <c r="A1277" s="316" t="s">
        <v>1069</v>
      </c>
      <c r="B1277" s="328" t="str">
        <f t="shared" si="57"/>
        <v>2331</v>
      </c>
      <c r="C1277" s="316" t="s">
        <v>7503</v>
      </c>
      <c r="D1277" s="316" t="str">
        <f t="shared" si="58"/>
        <v>2982</v>
      </c>
      <c r="E1277" s="316" t="s">
        <v>5772</v>
      </c>
      <c r="F1277" s="316">
        <v>2564</v>
      </c>
      <c r="G1277" s="333" t="s">
        <v>7503</v>
      </c>
      <c r="H1277" s="333" t="s">
        <v>8179</v>
      </c>
      <c r="I1277" s="316" t="str">
        <f t="shared" si="59"/>
        <v>INSERT INTO UPK_TEST.upk_k60.k60_press_buno_link (buno_id, k60_buno_id, created_date, created_tantou_id) VALUES (2982, 2331, GETDATE(), 999);</v>
      </c>
    </row>
    <row r="1278" spans="1:9">
      <c r="A1278" s="316" t="s">
        <v>1086</v>
      </c>
      <c r="B1278" s="328" t="str">
        <f t="shared" si="57"/>
        <v>2352</v>
      </c>
      <c r="C1278" s="316" t="s">
        <v>7504</v>
      </c>
      <c r="D1278" s="316" t="str">
        <f t="shared" si="58"/>
        <v>2983</v>
      </c>
      <c r="E1278" s="316" t="s">
        <v>1237</v>
      </c>
      <c r="F1278" s="316">
        <v>2565</v>
      </c>
      <c r="G1278" s="333" t="s">
        <v>7504</v>
      </c>
      <c r="H1278" s="333" t="s">
        <v>8180</v>
      </c>
      <c r="I1278" s="316" t="str">
        <f t="shared" si="59"/>
        <v>INSERT INTO UPK_TEST.upk_k60.k60_press_buno_link (buno_id, k60_buno_id, created_date, created_tantou_id) VALUES (2983, 2352, GETDATE(), 999);</v>
      </c>
    </row>
    <row r="1279" spans="1:9">
      <c r="A1279" s="316" t="s">
        <v>1084</v>
      </c>
      <c r="B1279" s="328" t="str">
        <f t="shared" si="57"/>
        <v>2350</v>
      </c>
      <c r="C1279" s="316" t="s">
        <v>7505</v>
      </c>
      <c r="D1279" s="316" t="str">
        <f t="shared" si="58"/>
        <v>2984</v>
      </c>
      <c r="E1279" s="316" t="s">
        <v>1238</v>
      </c>
      <c r="F1279" s="316">
        <v>2566</v>
      </c>
      <c r="G1279" s="333" t="s">
        <v>7505</v>
      </c>
      <c r="H1279" s="333" t="s">
        <v>8181</v>
      </c>
      <c r="I1279" s="316" t="str">
        <f t="shared" si="59"/>
        <v>INSERT INTO UPK_TEST.upk_k60.k60_press_buno_link (buno_id, k60_buno_id, created_date, created_tantou_id) VALUES (2984, 2350, GETDATE(), 999);</v>
      </c>
    </row>
    <row r="1280" spans="1:9">
      <c r="A1280" s="316" t="s">
        <v>1085</v>
      </c>
      <c r="B1280" s="328" t="str">
        <f t="shared" si="57"/>
        <v>2351</v>
      </c>
      <c r="C1280" s="316" t="s">
        <v>7506</v>
      </c>
      <c r="D1280" s="316" t="str">
        <f t="shared" si="58"/>
        <v>2985</v>
      </c>
      <c r="E1280" s="316" t="s">
        <v>1239</v>
      </c>
      <c r="F1280" s="316">
        <v>2567</v>
      </c>
      <c r="G1280" s="333" t="s">
        <v>7506</v>
      </c>
      <c r="H1280" s="333" t="s">
        <v>8182</v>
      </c>
      <c r="I1280" s="316" t="str">
        <f t="shared" si="59"/>
        <v>INSERT INTO UPK_TEST.upk_k60.k60_press_buno_link (buno_id, k60_buno_id, created_date, created_tantou_id) VALUES (2985, 2351, GETDATE(), 999);</v>
      </c>
    </row>
    <row r="1281" spans="1:9">
      <c r="A1281" s="316" t="s">
        <v>1079</v>
      </c>
      <c r="B1281" s="328" t="str">
        <f t="shared" si="57"/>
        <v>2344</v>
      </c>
      <c r="C1281" s="316" t="s">
        <v>2385</v>
      </c>
      <c r="D1281" s="316" t="str">
        <f t="shared" si="58"/>
        <v>2986</v>
      </c>
      <c r="E1281" s="316" t="s">
        <v>1240</v>
      </c>
      <c r="F1281" s="316">
        <v>2568</v>
      </c>
      <c r="G1281" s="333" t="s">
        <v>2385</v>
      </c>
      <c r="H1281" s="333" t="s">
        <v>8183</v>
      </c>
      <c r="I1281" s="316" t="str">
        <f t="shared" si="59"/>
        <v>INSERT INTO UPK_TEST.upk_k60.k60_press_buno_link (buno_id, k60_buno_id, created_date, created_tantou_id) VALUES (2986, 2344, GETDATE(), 999);</v>
      </c>
    </row>
    <row r="1282" spans="1:9">
      <c r="A1282" s="316" t="s">
        <v>1096</v>
      </c>
      <c r="B1282" s="328" t="str">
        <f t="shared" si="57"/>
        <v>2365</v>
      </c>
      <c r="C1282" s="316" t="s">
        <v>2386</v>
      </c>
      <c r="D1282" s="316" t="str">
        <f t="shared" si="58"/>
        <v>2987</v>
      </c>
      <c r="E1282" s="316" t="s">
        <v>1241</v>
      </c>
      <c r="F1282" s="316">
        <v>2569</v>
      </c>
      <c r="G1282" s="333" t="s">
        <v>2386</v>
      </c>
      <c r="H1282" s="333" t="s">
        <v>8184</v>
      </c>
      <c r="I1282" s="316" t="str">
        <f t="shared" si="59"/>
        <v>INSERT INTO UPK_TEST.upk_k60.k60_press_buno_link (buno_id, k60_buno_id, created_date, created_tantou_id) VALUES (2987, 2365, GETDATE(), 999);</v>
      </c>
    </row>
    <row r="1283" spans="1:9">
      <c r="A1283" s="316" t="s">
        <v>1097</v>
      </c>
      <c r="B1283" s="328" t="str">
        <f t="shared" si="57"/>
        <v>2366</v>
      </c>
      <c r="C1283" s="316" t="s">
        <v>2388</v>
      </c>
      <c r="D1283" s="316" t="str">
        <f t="shared" si="58"/>
        <v>2988</v>
      </c>
      <c r="E1283" s="316" t="s">
        <v>1242</v>
      </c>
      <c r="F1283" s="316">
        <v>2570</v>
      </c>
      <c r="G1283" s="333" t="s">
        <v>2388</v>
      </c>
      <c r="H1283" s="333" t="s">
        <v>8185</v>
      </c>
      <c r="I1283" s="316" t="str">
        <f t="shared" si="59"/>
        <v>INSERT INTO UPK_TEST.upk_k60.k60_press_buno_link (buno_id, k60_buno_id, created_date, created_tantou_id) VALUES (2988, 2366, GETDATE(), 999);</v>
      </c>
    </row>
    <row r="1284" spans="1:9">
      <c r="A1284" s="316" t="s">
        <v>1101</v>
      </c>
      <c r="B1284" s="328" t="str">
        <f t="shared" ref="B1284:B1347" si="60">VLOOKUP($A1284,$E$4:$F$2001,2,FALSE)</f>
        <v>2376</v>
      </c>
      <c r="C1284" s="316" t="s">
        <v>2390</v>
      </c>
      <c r="D1284" s="316" t="str">
        <f t="shared" ref="D1284:D1347" si="61">VLOOKUP($C1284,$G$4:$H$2001,2,FALSE)</f>
        <v>2989</v>
      </c>
      <c r="E1284" s="316" t="s">
        <v>1243</v>
      </c>
      <c r="F1284" s="316">
        <v>2571</v>
      </c>
      <c r="G1284" s="333" t="s">
        <v>2390</v>
      </c>
      <c r="H1284" s="333" t="s">
        <v>8186</v>
      </c>
      <c r="I1284" s="316" t="str">
        <f t="shared" ref="I1284:I1347" si="62">$S$1&amp;$D1284&amp;", "&amp;$B1284&amp;", GETDATE(), 999);"</f>
        <v>INSERT INTO UPK_TEST.upk_k60.k60_press_buno_link (buno_id, k60_buno_id, created_date, created_tantou_id) VALUES (2989, 2376, GETDATE(), 999);</v>
      </c>
    </row>
    <row r="1285" spans="1:9">
      <c r="A1285" s="316" t="s">
        <v>970</v>
      </c>
      <c r="B1285" s="328" t="str">
        <f t="shared" si="60"/>
        <v>2216</v>
      </c>
      <c r="C1285" s="316" t="s">
        <v>7507</v>
      </c>
      <c r="D1285" s="316" t="str">
        <f t="shared" si="61"/>
        <v>2990</v>
      </c>
      <c r="E1285" s="316" t="s">
        <v>1244</v>
      </c>
      <c r="F1285" s="316">
        <v>2572</v>
      </c>
      <c r="G1285" s="333" t="s">
        <v>7507</v>
      </c>
      <c r="H1285" s="333" t="s">
        <v>8187</v>
      </c>
      <c r="I1285" s="316" t="str">
        <f t="shared" si="62"/>
        <v>INSERT INTO UPK_TEST.upk_k60.k60_press_buno_link (buno_id, k60_buno_id, created_date, created_tantou_id) VALUES (2990, 2216, GETDATE(), 999);</v>
      </c>
    </row>
    <row r="1286" spans="1:9">
      <c r="A1286" s="316" t="s">
        <v>963</v>
      </c>
      <c r="B1286" s="328" t="str">
        <f t="shared" si="60"/>
        <v>2208</v>
      </c>
      <c r="C1286" s="316" t="s">
        <v>7508</v>
      </c>
      <c r="D1286" s="316" t="str">
        <f t="shared" si="61"/>
        <v>2991</v>
      </c>
      <c r="E1286" s="316" t="s">
        <v>1245</v>
      </c>
      <c r="F1286" s="316">
        <v>2573</v>
      </c>
      <c r="G1286" s="333" t="s">
        <v>7508</v>
      </c>
      <c r="H1286" s="333" t="s">
        <v>8188</v>
      </c>
      <c r="I1286" s="316" t="str">
        <f t="shared" si="62"/>
        <v>INSERT INTO UPK_TEST.upk_k60.k60_press_buno_link (buno_id, k60_buno_id, created_date, created_tantou_id) VALUES (2991, 2208, GETDATE(), 999);</v>
      </c>
    </row>
    <row r="1287" spans="1:9">
      <c r="A1287" s="316" t="s">
        <v>3128</v>
      </c>
      <c r="B1287" s="328" t="str">
        <f t="shared" si="60"/>
        <v>1701</v>
      </c>
      <c r="C1287" s="316" t="s">
        <v>2383</v>
      </c>
      <c r="D1287" s="316" t="str">
        <f t="shared" si="61"/>
        <v>2992</v>
      </c>
      <c r="E1287" s="316" t="s">
        <v>1246</v>
      </c>
      <c r="F1287" s="316">
        <v>2574</v>
      </c>
      <c r="G1287" s="333" t="s">
        <v>2383</v>
      </c>
      <c r="H1287" s="333" t="s">
        <v>8189</v>
      </c>
      <c r="I1287" s="316" t="str">
        <f t="shared" si="62"/>
        <v>INSERT INTO UPK_TEST.upk_k60.k60_press_buno_link (buno_id, k60_buno_id, created_date, created_tantou_id) VALUES (2992, 1701, GETDATE(), 999);</v>
      </c>
    </row>
    <row r="1288" spans="1:9">
      <c r="A1288" s="316" t="s">
        <v>3128</v>
      </c>
      <c r="B1288" s="328" t="str">
        <f t="shared" si="60"/>
        <v>1701</v>
      </c>
      <c r="C1288" s="316" t="s">
        <v>2392</v>
      </c>
      <c r="D1288" s="316" t="str">
        <f t="shared" si="61"/>
        <v>2993</v>
      </c>
      <c r="E1288" s="316" t="s">
        <v>1247</v>
      </c>
      <c r="F1288" s="316">
        <v>2575</v>
      </c>
      <c r="G1288" s="333" t="s">
        <v>2392</v>
      </c>
      <c r="H1288" s="333" t="s">
        <v>8190</v>
      </c>
      <c r="I1288" s="316" t="str">
        <f t="shared" si="62"/>
        <v>INSERT INTO UPK_TEST.upk_k60.k60_press_buno_link (buno_id, k60_buno_id, created_date, created_tantou_id) VALUES (2993, 1701, GETDATE(), 999);</v>
      </c>
    </row>
    <row r="1289" spans="1:9">
      <c r="A1289" s="316" t="s">
        <v>5649</v>
      </c>
      <c r="B1289" s="328" t="str">
        <f t="shared" si="60"/>
        <v>2048</v>
      </c>
      <c r="C1289" s="316" t="s">
        <v>7509</v>
      </c>
      <c r="D1289" s="316" t="str">
        <f t="shared" si="61"/>
        <v>2994</v>
      </c>
      <c r="E1289" s="316" t="s">
        <v>1248</v>
      </c>
      <c r="F1289" s="316">
        <v>2576</v>
      </c>
      <c r="G1289" s="333" t="s">
        <v>7509</v>
      </c>
      <c r="H1289" s="333" t="s">
        <v>8191</v>
      </c>
      <c r="I1289" s="316" t="str">
        <f t="shared" si="62"/>
        <v>INSERT INTO UPK_TEST.upk_k60.k60_press_buno_link (buno_id, k60_buno_id, created_date, created_tantou_id) VALUES (2994, 2048, GETDATE(), 999);</v>
      </c>
    </row>
    <row r="1290" spans="1:9">
      <c r="A1290" s="316" t="s">
        <v>5649</v>
      </c>
      <c r="B1290" s="328" t="str">
        <f t="shared" si="60"/>
        <v>2048</v>
      </c>
      <c r="C1290" s="316" t="s">
        <v>7510</v>
      </c>
      <c r="D1290" s="316" t="str">
        <f t="shared" si="61"/>
        <v>2995</v>
      </c>
      <c r="E1290" s="316" t="s">
        <v>1249</v>
      </c>
      <c r="F1290" s="316">
        <v>2577</v>
      </c>
      <c r="G1290" s="333" t="s">
        <v>7510</v>
      </c>
      <c r="H1290" s="333" t="s">
        <v>8192</v>
      </c>
      <c r="I1290" s="316" t="str">
        <f t="shared" si="62"/>
        <v>INSERT INTO UPK_TEST.upk_k60.k60_press_buno_link (buno_id, k60_buno_id, created_date, created_tantou_id) VALUES (2995, 2048, GETDATE(), 999);</v>
      </c>
    </row>
    <row r="1291" spans="1:9">
      <c r="A1291" s="316" t="s">
        <v>1149</v>
      </c>
      <c r="B1291" s="328" t="str">
        <f t="shared" si="60"/>
        <v>2443</v>
      </c>
      <c r="C1291" s="316" t="s">
        <v>7511</v>
      </c>
      <c r="D1291" s="316" t="str">
        <f t="shared" si="61"/>
        <v>2996</v>
      </c>
      <c r="E1291" s="316" t="s">
        <v>1250</v>
      </c>
      <c r="F1291" s="316">
        <v>2578</v>
      </c>
      <c r="G1291" s="333" t="s">
        <v>7511</v>
      </c>
      <c r="H1291" s="333" t="s">
        <v>8193</v>
      </c>
      <c r="I1291" s="316" t="str">
        <f t="shared" si="62"/>
        <v>INSERT INTO UPK_TEST.upk_k60.k60_press_buno_link (buno_id, k60_buno_id, created_date, created_tantou_id) VALUES (2996, 2443, GETDATE(), 999);</v>
      </c>
    </row>
    <row r="1292" spans="1:9">
      <c r="A1292" s="316" t="s">
        <v>1138</v>
      </c>
      <c r="B1292" s="328" t="str">
        <f t="shared" si="60"/>
        <v>2420</v>
      </c>
      <c r="C1292" s="316" t="s">
        <v>2393</v>
      </c>
      <c r="D1292" s="316" t="str">
        <f t="shared" si="61"/>
        <v>2997</v>
      </c>
      <c r="E1292" s="316" t="s">
        <v>1251</v>
      </c>
      <c r="F1292" s="316">
        <v>2579</v>
      </c>
      <c r="G1292" s="333" t="s">
        <v>2393</v>
      </c>
      <c r="H1292" s="333" t="s">
        <v>8194</v>
      </c>
      <c r="I1292" s="316" t="str">
        <f t="shared" si="62"/>
        <v>INSERT INTO UPK_TEST.upk_k60.k60_press_buno_link (buno_id, k60_buno_id, created_date, created_tantou_id) VALUES (2997, 2420, GETDATE(), 999);</v>
      </c>
    </row>
    <row r="1293" spans="1:9">
      <c r="A1293" s="316" t="s">
        <v>1070</v>
      </c>
      <c r="B1293" s="328" t="str">
        <f t="shared" si="60"/>
        <v>2332</v>
      </c>
      <c r="C1293" s="316" t="s">
        <v>7512</v>
      </c>
      <c r="D1293" s="316" t="str">
        <f t="shared" si="61"/>
        <v>2998</v>
      </c>
      <c r="G1293" s="333" t="s">
        <v>7512</v>
      </c>
      <c r="H1293" s="333" t="s">
        <v>8195</v>
      </c>
      <c r="I1293" s="316" t="str">
        <f t="shared" si="62"/>
        <v>INSERT INTO UPK_TEST.upk_k60.k60_press_buno_link (buno_id, k60_buno_id, created_date, created_tantou_id) VALUES (2998, 2332, GETDATE(), 999);</v>
      </c>
    </row>
    <row r="1294" spans="1:9">
      <c r="A1294" s="316" t="s">
        <v>1089</v>
      </c>
      <c r="B1294" s="328" t="str">
        <f t="shared" si="60"/>
        <v>2355</v>
      </c>
      <c r="C1294" s="316" t="s">
        <v>7513</v>
      </c>
      <c r="D1294" s="316" t="str">
        <f t="shared" si="61"/>
        <v>2999</v>
      </c>
      <c r="G1294" s="333" t="s">
        <v>7513</v>
      </c>
      <c r="H1294" s="333" t="s">
        <v>8196</v>
      </c>
      <c r="I1294" s="316" t="str">
        <f t="shared" si="62"/>
        <v>INSERT INTO UPK_TEST.upk_k60.k60_press_buno_link (buno_id, k60_buno_id, created_date, created_tantou_id) VALUES (2999, 2355, GETDATE(), 999);</v>
      </c>
    </row>
    <row r="1295" spans="1:9">
      <c r="A1295" s="316" t="s">
        <v>1087</v>
      </c>
      <c r="B1295" s="328" t="str">
        <f t="shared" si="60"/>
        <v>2353</v>
      </c>
      <c r="C1295" s="316" t="s">
        <v>7514</v>
      </c>
      <c r="D1295" s="316" t="str">
        <f t="shared" si="61"/>
        <v>3000</v>
      </c>
      <c r="G1295" s="333" t="s">
        <v>7514</v>
      </c>
      <c r="H1295" s="333" t="s">
        <v>8197</v>
      </c>
      <c r="I1295" s="316" t="str">
        <f t="shared" si="62"/>
        <v>INSERT INTO UPK_TEST.upk_k60.k60_press_buno_link (buno_id, k60_buno_id, created_date, created_tantou_id) VALUES (3000, 2353, GETDATE(), 999);</v>
      </c>
    </row>
    <row r="1296" spans="1:9">
      <c r="A1296" s="316" t="s">
        <v>1088</v>
      </c>
      <c r="B1296" s="328" t="str">
        <f t="shared" si="60"/>
        <v>2354</v>
      </c>
      <c r="C1296" s="316" t="s">
        <v>7515</v>
      </c>
      <c r="D1296" s="316" t="str">
        <f t="shared" si="61"/>
        <v>3001</v>
      </c>
      <c r="G1296" s="333" t="s">
        <v>7515</v>
      </c>
      <c r="H1296" s="333" t="s">
        <v>8198</v>
      </c>
      <c r="I1296" s="316" t="str">
        <f t="shared" si="62"/>
        <v>INSERT INTO UPK_TEST.upk_k60.k60_press_buno_link (buno_id, k60_buno_id, created_date, created_tantou_id) VALUES (3001, 2354, GETDATE(), 999);</v>
      </c>
    </row>
    <row r="1297" spans="1:9">
      <c r="A1297" s="316" t="s">
        <v>1080</v>
      </c>
      <c r="B1297" s="328" t="str">
        <f t="shared" si="60"/>
        <v>2345</v>
      </c>
      <c r="C1297" s="316" t="s">
        <v>2394</v>
      </c>
      <c r="D1297" s="316" t="str">
        <f t="shared" si="61"/>
        <v>3002</v>
      </c>
      <c r="G1297" s="333" t="s">
        <v>2394</v>
      </c>
      <c r="H1297" s="333" t="s">
        <v>8199</v>
      </c>
      <c r="I1297" s="316" t="str">
        <f t="shared" si="62"/>
        <v>INSERT INTO UPK_TEST.upk_k60.k60_press_buno_link (buno_id, k60_buno_id, created_date, created_tantou_id) VALUES (3002, 2345, GETDATE(), 999);</v>
      </c>
    </row>
    <row r="1298" spans="1:9">
      <c r="A1298" s="316" t="s">
        <v>1098</v>
      </c>
      <c r="B1298" s="328" t="str">
        <f t="shared" si="60"/>
        <v>2367</v>
      </c>
      <c r="C1298" s="316" t="s">
        <v>2396</v>
      </c>
      <c r="D1298" s="316" t="str">
        <f t="shared" si="61"/>
        <v>3003</v>
      </c>
      <c r="G1298" s="333" t="s">
        <v>2396</v>
      </c>
      <c r="H1298" s="333" t="s">
        <v>8200</v>
      </c>
      <c r="I1298" s="316" t="str">
        <f t="shared" si="62"/>
        <v>INSERT INTO UPK_TEST.upk_k60.k60_press_buno_link (buno_id, k60_buno_id, created_date, created_tantou_id) VALUES (3003, 2367, GETDATE(), 999);</v>
      </c>
    </row>
    <row r="1299" spans="1:9">
      <c r="A1299" s="316" t="s">
        <v>1102</v>
      </c>
      <c r="B1299" s="328" t="str">
        <f t="shared" si="60"/>
        <v>2377</v>
      </c>
      <c r="C1299" s="316" t="s">
        <v>2398</v>
      </c>
      <c r="D1299" s="316" t="str">
        <f t="shared" si="61"/>
        <v>3004</v>
      </c>
      <c r="G1299" s="333" t="s">
        <v>2398</v>
      </c>
      <c r="H1299" s="333" t="s">
        <v>8201</v>
      </c>
      <c r="I1299" s="316" t="str">
        <f t="shared" si="62"/>
        <v>INSERT INTO UPK_TEST.upk_k60.k60_press_buno_link (buno_id, k60_buno_id, created_date, created_tantou_id) VALUES (3004, 2377, GETDATE(), 999);</v>
      </c>
    </row>
    <row r="1300" spans="1:9">
      <c r="A1300" s="316" t="s">
        <v>971</v>
      </c>
      <c r="B1300" s="328" t="str">
        <f t="shared" si="60"/>
        <v>2217</v>
      </c>
      <c r="C1300" s="316" t="s">
        <v>7516</v>
      </c>
      <c r="D1300" s="316" t="str">
        <f t="shared" si="61"/>
        <v>3005</v>
      </c>
      <c r="G1300" s="333" t="s">
        <v>7516</v>
      </c>
      <c r="H1300" s="333" t="s">
        <v>8202</v>
      </c>
      <c r="I1300" s="316" t="str">
        <f t="shared" si="62"/>
        <v>INSERT INTO UPK_TEST.upk_k60.k60_press_buno_link (buno_id, k60_buno_id, created_date, created_tantou_id) VALUES (3005, 2217, GETDATE(), 999);</v>
      </c>
    </row>
    <row r="1301" spans="1:9">
      <c r="A1301" s="316" t="s">
        <v>964</v>
      </c>
      <c r="B1301" s="328" t="str">
        <f t="shared" si="60"/>
        <v>2209</v>
      </c>
      <c r="C1301" s="316" t="s">
        <v>7517</v>
      </c>
      <c r="D1301" s="316" t="str">
        <f t="shared" si="61"/>
        <v>3006</v>
      </c>
      <c r="G1301" s="333" t="s">
        <v>7517</v>
      </c>
      <c r="H1301" s="333" t="s">
        <v>8203</v>
      </c>
      <c r="I1301" s="316" t="str">
        <f t="shared" si="62"/>
        <v>INSERT INTO UPK_TEST.upk_k60.k60_press_buno_link (buno_id, k60_buno_id, created_date, created_tantou_id) VALUES (3006, 2209, GETDATE(), 999);</v>
      </c>
    </row>
    <row r="1302" spans="1:9">
      <c r="A1302" s="316" t="s">
        <v>5738</v>
      </c>
      <c r="B1302" s="328" t="str">
        <f t="shared" si="60"/>
        <v>2441</v>
      </c>
      <c r="C1302" s="316" t="s">
        <v>7518</v>
      </c>
      <c r="D1302" s="316" t="str">
        <f t="shared" si="61"/>
        <v>3007</v>
      </c>
      <c r="G1302" s="333" t="s">
        <v>7518</v>
      </c>
      <c r="H1302" s="333" t="s">
        <v>8204</v>
      </c>
      <c r="I1302" s="316" t="str">
        <f t="shared" si="62"/>
        <v>INSERT INTO UPK_TEST.upk_k60.k60_press_buno_link (buno_id, k60_buno_id, created_date, created_tantou_id) VALUES (3007, 2441, GETDATE(), 999);</v>
      </c>
    </row>
    <row r="1303" spans="1:9">
      <c r="A1303" s="316" t="s">
        <v>5738</v>
      </c>
      <c r="B1303" s="328" t="str">
        <f t="shared" si="60"/>
        <v>2441</v>
      </c>
      <c r="C1303" s="316" t="s">
        <v>7519</v>
      </c>
      <c r="D1303" s="316" t="str">
        <f t="shared" si="61"/>
        <v>3008</v>
      </c>
      <c r="G1303" s="333" t="s">
        <v>7519</v>
      </c>
      <c r="H1303" s="333" t="s">
        <v>8205</v>
      </c>
      <c r="I1303" s="316" t="str">
        <f t="shared" si="62"/>
        <v>INSERT INTO UPK_TEST.upk_k60.k60_press_buno_link (buno_id, k60_buno_id, created_date, created_tantou_id) VALUES (3008, 2441, GETDATE(), 999);</v>
      </c>
    </row>
    <row r="1304" spans="1:9">
      <c r="A1304" s="316" t="s">
        <v>5522</v>
      </c>
      <c r="B1304" s="328" t="str">
        <f t="shared" si="60"/>
        <v>1357</v>
      </c>
      <c r="C1304" s="316" t="s">
        <v>7520</v>
      </c>
      <c r="D1304" s="316" t="str">
        <f t="shared" si="61"/>
        <v>3009</v>
      </c>
      <c r="G1304" s="333" t="s">
        <v>7520</v>
      </c>
      <c r="H1304" s="333" t="s">
        <v>8206</v>
      </c>
      <c r="I1304" s="316" t="str">
        <f t="shared" si="62"/>
        <v>INSERT INTO UPK_TEST.upk_k60.k60_press_buno_link (buno_id, k60_buno_id, created_date, created_tantou_id) VALUES (3009, 1357, GETDATE(), 999);</v>
      </c>
    </row>
    <row r="1305" spans="1:9">
      <c r="A1305" s="316" t="s">
        <v>5522</v>
      </c>
      <c r="B1305" s="328" t="str">
        <f t="shared" si="60"/>
        <v>1357</v>
      </c>
      <c r="C1305" s="316" t="s">
        <v>7521</v>
      </c>
      <c r="D1305" s="316" t="str">
        <f t="shared" si="61"/>
        <v>3010</v>
      </c>
      <c r="G1305" s="333" t="s">
        <v>7521</v>
      </c>
      <c r="H1305" s="333" t="s">
        <v>8207</v>
      </c>
      <c r="I1305" s="316" t="str">
        <f t="shared" si="62"/>
        <v>INSERT INTO UPK_TEST.upk_k60.k60_press_buno_link (buno_id, k60_buno_id, created_date, created_tantou_id) VALUES (3010, 1357, GETDATE(), 999);</v>
      </c>
    </row>
    <row r="1306" spans="1:9">
      <c r="A1306" s="316" t="s">
        <v>5536</v>
      </c>
      <c r="B1306" s="328" t="str">
        <f t="shared" si="60"/>
        <v>1391</v>
      </c>
      <c r="C1306" s="316" t="s">
        <v>2400</v>
      </c>
      <c r="D1306" s="316" t="str">
        <f t="shared" si="61"/>
        <v>3011</v>
      </c>
      <c r="G1306" s="333" t="s">
        <v>2400</v>
      </c>
      <c r="H1306" s="333" t="s">
        <v>8208</v>
      </c>
      <c r="I1306" s="316" t="str">
        <f t="shared" si="62"/>
        <v>INSERT INTO UPK_TEST.upk_k60.k60_press_buno_link (buno_id, k60_buno_id, created_date, created_tantou_id) VALUES (3011, 1391, GETDATE(), 999);</v>
      </c>
    </row>
    <row r="1307" spans="1:9">
      <c r="A1307" s="316" t="s">
        <v>5536</v>
      </c>
      <c r="B1307" s="328" t="str">
        <f t="shared" si="60"/>
        <v>1391</v>
      </c>
      <c r="C1307" s="316" t="s">
        <v>2415</v>
      </c>
      <c r="D1307" s="316" t="str">
        <f t="shared" si="61"/>
        <v>3012</v>
      </c>
      <c r="G1307" s="333" t="s">
        <v>2415</v>
      </c>
      <c r="H1307" s="333" t="s">
        <v>8209</v>
      </c>
      <c r="I1307" s="316" t="str">
        <f t="shared" si="62"/>
        <v>INSERT INTO UPK_TEST.upk_k60.k60_press_buno_link (buno_id, k60_buno_id, created_date, created_tantou_id) VALUES (3012, 1391, GETDATE(), 999);</v>
      </c>
    </row>
    <row r="1308" spans="1:9">
      <c r="A1308" s="316" t="s">
        <v>5537</v>
      </c>
      <c r="B1308" s="328" t="str">
        <f t="shared" si="60"/>
        <v>1392</v>
      </c>
      <c r="C1308" s="316" t="s">
        <v>2401</v>
      </c>
      <c r="D1308" s="316" t="str">
        <f t="shared" si="61"/>
        <v>3013</v>
      </c>
      <c r="G1308" s="333" t="s">
        <v>2401</v>
      </c>
      <c r="H1308" s="333" t="s">
        <v>8210</v>
      </c>
      <c r="I1308" s="316" t="str">
        <f t="shared" si="62"/>
        <v>INSERT INTO UPK_TEST.upk_k60.k60_press_buno_link (buno_id, k60_buno_id, created_date, created_tantou_id) VALUES (3013, 1392, GETDATE(), 999);</v>
      </c>
    </row>
    <row r="1309" spans="1:9">
      <c r="A1309" s="316" t="s">
        <v>5537</v>
      </c>
      <c r="B1309" s="328" t="str">
        <f t="shared" si="60"/>
        <v>1392</v>
      </c>
      <c r="C1309" s="316" t="s">
        <v>2416</v>
      </c>
      <c r="D1309" s="316" t="str">
        <f t="shared" si="61"/>
        <v>3014</v>
      </c>
      <c r="G1309" s="333" t="s">
        <v>2416</v>
      </c>
      <c r="H1309" s="333" t="s">
        <v>8211</v>
      </c>
      <c r="I1309" s="316" t="str">
        <f t="shared" si="62"/>
        <v>INSERT INTO UPK_TEST.upk_k60.k60_press_buno_link (buno_id, k60_buno_id, created_date, created_tantou_id) VALUES (3014, 1392, GETDATE(), 999);</v>
      </c>
    </row>
    <row r="1310" spans="1:9">
      <c r="A1310" s="316" t="s">
        <v>5711</v>
      </c>
      <c r="B1310" s="328" t="str">
        <f t="shared" si="60"/>
        <v>2362</v>
      </c>
      <c r="C1310" s="316" t="s">
        <v>2402</v>
      </c>
      <c r="D1310" s="316" t="str">
        <f t="shared" si="61"/>
        <v>3015</v>
      </c>
      <c r="G1310" s="333" t="s">
        <v>2402</v>
      </c>
      <c r="H1310" s="333" t="s">
        <v>8212</v>
      </c>
      <c r="I1310" s="316" t="str">
        <f t="shared" si="62"/>
        <v>INSERT INTO UPK_TEST.upk_k60.k60_press_buno_link (buno_id, k60_buno_id, created_date, created_tantou_id) VALUES (3015, 2362, GETDATE(), 999);</v>
      </c>
    </row>
    <row r="1311" spans="1:9">
      <c r="A1311" s="316" t="s">
        <v>5711</v>
      </c>
      <c r="B1311" s="328" t="str">
        <f t="shared" si="60"/>
        <v>2362</v>
      </c>
      <c r="C1311" s="316" t="s">
        <v>2417</v>
      </c>
      <c r="D1311" s="316" t="str">
        <f t="shared" si="61"/>
        <v>3016</v>
      </c>
      <c r="G1311" s="333" t="s">
        <v>2417</v>
      </c>
      <c r="H1311" s="333" t="s">
        <v>8213</v>
      </c>
      <c r="I1311" s="316" t="str">
        <f t="shared" si="62"/>
        <v>INSERT INTO UPK_TEST.upk_k60.k60_press_buno_link (buno_id, k60_buno_id, created_date, created_tantou_id) VALUES (3016, 2362, GETDATE(), 999);</v>
      </c>
    </row>
    <row r="1312" spans="1:9">
      <c r="A1312" s="316" t="s">
        <v>5712</v>
      </c>
      <c r="B1312" s="328" t="str">
        <f t="shared" si="60"/>
        <v>2363</v>
      </c>
      <c r="C1312" s="316" t="s">
        <v>2403</v>
      </c>
      <c r="D1312" s="316" t="str">
        <f t="shared" si="61"/>
        <v>3017</v>
      </c>
      <c r="G1312" s="333" t="s">
        <v>2403</v>
      </c>
      <c r="H1312" s="333" t="s">
        <v>8214</v>
      </c>
      <c r="I1312" s="316" t="str">
        <f t="shared" si="62"/>
        <v>INSERT INTO UPK_TEST.upk_k60.k60_press_buno_link (buno_id, k60_buno_id, created_date, created_tantou_id) VALUES (3017, 2363, GETDATE(), 999);</v>
      </c>
    </row>
    <row r="1313" spans="1:9">
      <c r="A1313" s="316" t="s">
        <v>5712</v>
      </c>
      <c r="B1313" s="328" t="str">
        <f t="shared" si="60"/>
        <v>2363</v>
      </c>
      <c r="C1313" s="316" t="s">
        <v>2418</v>
      </c>
      <c r="D1313" s="316" t="str">
        <f t="shared" si="61"/>
        <v>3018</v>
      </c>
      <c r="G1313" s="333" t="s">
        <v>2418</v>
      </c>
      <c r="H1313" s="333" t="s">
        <v>8215</v>
      </c>
      <c r="I1313" s="316" t="str">
        <f t="shared" si="62"/>
        <v>INSERT INTO UPK_TEST.upk_k60.k60_press_buno_link (buno_id, k60_buno_id, created_date, created_tantou_id) VALUES (3018, 2363, GETDATE(), 999);</v>
      </c>
    </row>
    <row r="1314" spans="1:9">
      <c r="A1314" s="316" t="s">
        <v>5650</v>
      </c>
      <c r="B1314" s="328" t="str">
        <f t="shared" si="60"/>
        <v>2049</v>
      </c>
      <c r="C1314" s="316" t="s">
        <v>7522</v>
      </c>
      <c r="D1314" s="316" t="str">
        <f t="shared" si="61"/>
        <v>3019</v>
      </c>
      <c r="G1314" s="333" t="s">
        <v>7522</v>
      </c>
      <c r="H1314" s="333" t="s">
        <v>8216</v>
      </c>
      <c r="I1314" s="316" t="str">
        <f t="shared" si="62"/>
        <v>INSERT INTO UPK_TEST.upk_k60.k60_press_buno_link (buno_id, k60_buno_id, created_date, created_tantou_id) VALUES (3019, 2049, GETDATE(), 999);</v>
      </c>
    </row>
    <row r="1315" spans="1:9">
      <c r="A1315" s="316" t="s">
        <v>5650</v>
      </c>
      <c r="B1315" s="328" t="str">
        <f t="shared" si="60"/>
        <v>2049</v>
      </c>
      <c r="C1315" s="316" t="s">
        <v>7523</v>
      </c>
      <c r="D1315" s="316" t="str">
        <f t="shared" si="61"/>
        <v>3020</v>
      </c>
      <c r="G1315" s="333" t="s">
        <v>7523</v>
      </c>
      <c r="H1315" s="333" t="s">
        <v>8217</v>
      </c>
      <c r="I1315" s="316" t="str">
        <f t="shared" si="62"/>
        <v>INSERT INTO UPK_TEST.upk_k60.k60_press_buno_link (buno_id, k60_buno_id, created_date, created_tantou_id) VALUES (3020, 2049, GETDATE(), 999);</v>
      </c>
    </row>
    <row r="1316" spans="1:9">
      <c r="A1316" s="316" t="s">
        <v>5713</v>
      </c>
      <c r="B1316" s="328" t="str">
        <f t="shared" si="60"/>
        <v>2364</v>
      </c>
      <c r="C1316" s="316" t="s">
        <v>2407</v>
      </c>
      <c r="D1316" s="316" t="str">
        <f t="shared" si="61"/>
        <v>3021</v>
      </c>
      <c r="G1316" s="333" t="s">
        <v>2407</v>
      </c>
      <c r="H1316" s="333" t="s">
        <v>8218</v>
      </c>
      <c r="I1316" s="316" t="str">
        <f t="shared" si="62"/>
        <v>INSERT INTO UPK_TEST.upk_k60.k60_press_buno_link (buno_id, k60_buno_id, created_date, created_tantou_id) VALUES (3021, 2364, GETDATE(), 999);</v>
      </c>
    </row>
    <row r="1317" spans="1:9">
      <c r="A1317" s="316" t="s">
        <v>5713</v>
      </c>
      <c r="B1317" s="328" t="str">
        <f t="shared" si="60"/>
        <v>2364</v>
      </c>
      <c r="C1317" s="316" t="s">
        <v>2422</v>
      </c>
      <c r="D1317" s="316" t="str">
        <f t="shared" si="61"/>
        <v>3022</v>
      </c>
      <c r="G1317" s="333" t="s">
        <v>2422</v>
      </c>
      <c r="H1317" s="333" t="s">
        <v>8219</v>
      </c>
      <c r="I1317" s="316" t="str">
        <f t="shared" si="62"/>
        <v>INSERT INTO UPK_TEST.upk_k60.k60_press_buno_link (buno_id, k60_buno_id, created_date, created_tantou_id) VALUES (3022, 2364, GETDATE(), 999);</v>
      </c>
    </row>
    <row r="1318" spans="1:9">
      <c r="A1318" s="316" t="s">
        <v>5564</v>
      </c>
      <c r="B1318" s="328" t="str">
        <f t="shared" si="60"/>
        <v>1466</v>
      </c>
      <c r="C1318" s="316" t="s">
        <v>2408</v>
      </c>
      <c r="D1318" s="316" t="str">
        <f t="shared" si="61"/>
        <v>3023</v>
      </c>
      <c r="G1318" s="333" t="s">
        <v>2408</v>
      </c>
      <c r="H1318" s="333" t="s">
        <v>8220</v>
      </c>
      <c r="I1318" s="316" t="str">
        <f t="shared" si="62"/>
        <v>INSERT INTO UPK_TEST.upk_k60.k60_press_buno_link (buno_id, k60_buno_id, created_date, created_tantou_id) VALUES (3023, 1466, GETDATE(), 999);</v>
      </c>
    </row>
    <row r="1319" spans="1:9">
      <c r="A1319" s="316" t="s">
        <v>5564</v>
      </c>
      <c r="B1319" s="328" t="str">
        <f t="shared" si="60"/>
        <v>1466</v>
      </c>
      <c r="C1319" s="316" t="s">
        <v>2423</v>
      </c>
      <c r="D1319" s="316" t="str">
        <f t="shared" si="61"/>
        <v>3024</v>
      </c>
      <c r="G1319" s="333" t="s">
        <v>2423</v>
      </c>
      <c r="H1319" s="333" t="s">
        <v>8221</v>
      </c>
      <c r="I1319" s="316" t="str">
        <f t="shared" si="62"/>
        <v>INSERT INTO UPK_TEST.upk_k60.k60_press_buno_link (buno_id, k60_buno_id, created_date, created_tantou_id) VALUES (3024, 1466, GETDATE(), 999);</v>
      </c>
    </row>
    <row r="1320" spans="1:9">
      <c r="A1320" s="316" t="s">
        <v>5568</v>
      </c>
      <c r="B1320" s="328" t="str">
        <f t="shared" si="60"/>
        <v>1471</v>
      </c>
      <c r="C1320" s="316" t="s">
        <v>2409</v>
      </c>
      <c r="D1320" s="316" t="str">
        <f t="shared" si="61"/>
        <v>3025</v>
      </c>
      <c r="G1320" s="333" t="s">
        <v>2409</v>
      </c>
      <c r="H1320" s="333" t="s">
        <v>8222</v>
      </c>
      <c r="I1320" s="316" t="str">
        <f t="shared" si="62"/>
        <v>INSERT INTO UPK_TEST.upk_k60.k60_press_buno_link (buno_id, k60_buno_id, created_date, created_tantou_id) VALUES (3025, 1471, GETDATE(), 999);</v>
      </c>
    </row>
    <row r="1321" spans="1:9">
      <c r="A1321" s="316" t="s">
        <v>5568</v>
      </c>
      <c r="B1321" s="328" t="str">
        <f t="shared" si="60"/>
        <v>1471</v>
      </c>
      <c r="C1321" s="316" t="s">
        <v>2424</v>
      </c>
      <c r="D1321" s="316" t="str">
        <f t="shared" si="61"/>
        <v>3026</v>
      </c>
      <c r="G1321" s="333" t="s">
        <v>2424</v>
      </c>
      <c r="H1321" s="333" t="s">
        <v>8223</v>
      </c>
      <c r="I1321" s="316" t="str">
        <f t="shared" si="62"/>
        <v>INSERT INTO UPK_TEST.upk_k60.k60_press_buno_link (buno_id, k60_buno_id, created_date, created_tantou_id) VALUES (3026, 1471, GETDATE(), 999);</v>
      </c>
    </row>
    <row r="1322" spans="1:9">
      <c r="A1322" s="316" t="s">
        <v>5690</v>
      </c>
      <c r="B1322" s="328" t="str">
        <f t="shared" si="60"/>
        <v>2215</v>
      </c>
      <c r="C1322" s="316" t="s">
        <v>7524</v>
      </c>
      <c r="D1322" s="316" t="str">
        <f t="shared" si="61"/>
        <v>3027</v>
      </c>
      <c r="G1322" s="333" t="s">
        <v>7524</v>
      </c>
      <c r="H1322" s="333" t="s">
        <v>8224</v>
      </c>
      <c r="I1322" s="316" t="str">
        <f t="shared" si="62"/>
        <v>INSERT INTO UPK_TEST.upk_k60.k60_press_buno_link (buno_id, k60_buno_id, created_date, created_tantou_id) VALUES (3027, 2215, GETDATE(), 999);</v>
      </c>
    </row>
    <row r="1323" spans="1:9">
      <c r="A1323" s="316" t="s">
        <v>5690</v>
      </c>
      <c r="B1323" s="328" t="str">
        <f t="shared" si="60"/>
        <v>2215</v>
      </c>
      <c r="C1323" s="316" t="s">
        <v>7525</v>
      </c>
      <c r="D1323" s="316" t="str">
        <f t="shared" si="61"/>
        <v>3028</v>
      </c>
      <c r="G1323" s="333" t="s">
        <v>7525</v>
      </c>
      <c r="H1323" s="333" t="s">
        <v>8225</v>
      </c>
      <c r="I1323" s="316" t="str">
        <f t="shared" si="62"/>
        <v>INSERT INTO UPK_TEST.upk_k60.k60_press_buno_link (buno_id, k60_buno_id, created_date, created_tantou_id) VALUES (3028, 2215, GETDATE(), 999);</v>
      </c>
    </row>
    <row r="1324" spans="1:9">
      <c r="A1324" s="316" t="s">
        <v>5687</v>
      </c>
      <c r="B1324" s="328" t="str">
        <f t="shared" si="60"/>
        <v>2199</v>
      </c>
      <c r="C1324" s="316" t="s">
        <v>7526</v>
      </c>
      <c r="D1324" s="316" t="str">
        <f t="shared" si="61"/>
        <v>3029</v>
      </c>
      <c r="G1324" s="333" t="s">
        <v>7526</v>
      </c>
      <c r="H1324" s="333" t="s">
        <v>8226</v>
      </c>
      <c r="I1324" s="316" t="str">
        <f t="shared" si="62"/>
        <v>INSERT INTO UPK_TEST.upk_k60.k60_press_buno_link (buno_id, k60_buno_id, created_date, created_tantou_id) VALUES (3029, 2199, GETDATE(), 999);</v>
      </c>
    </row>
    <row r="1325" spans="1:9">
      <c r="A1325" s="316" t="s">
        <v>5687</v>
      </c>
      <c r="B1325" s="328" t="str">
        <f t="shared" si="60"/>
        <v>2199</v>
      </c>
      <c r="C1325" s="316" t="s">
        <v>7527</v>
      </c>
      <c r="D1325" s="316" t="str">
        <f t="shared" si="61"/>
        <v>3030</v>
      </c>
      <c r="G1325" s="333" t="s">
        <v>7527</v>
      </c>
      <c r="H1325" s="333" t="s">
        <v>8227</v>
      </c>
      <c r="I1325" s="316" t="str">
        <f t="shared" si="62"/>
        <v>INSERT INTO UPK_TEST.upk_k60.k60_press_buno_link (buno_id, k60_buno_id, created_date, created_tantou_id) VALUES (3030, 2199, GETDATE(), 999);</v>
      </c>
    </row>
    <row r="1326" spans="1:9">
      <c r="A1326" s="316" t="s">
        <v>5688</v>
      </c>
      <c r="B1326" s="328" t="str">
        <f t="shared" si="60"/>
        <v>2200</v>
      </c>
      <c r="C1326" s="316" t="s">
        <v>7528</v>
      </c>
      <c r="D1326" s="316" t="str">
        <f t="shared" si="61"/>
        <v>3031</v>
      </c>
      <c r="G1326" s="333" t="s">
        <v>7528</v>
      </c>
      <c r="H1326" s="333" t="s">
        <v>8228</v>
      </c>
      <c r="I1326" s="316" t="str">
        <f t="shared" si="62"/>
        <v>INSERT INTO UPK_TEST.upk_k60.k60_press_buno_link (buno_id, k60_buno_id, created_date, created_tantou_id) VALUES (3031, 2200, GETDATE(), 999);</v>
      </c>
    </row>
    <row r="1327" spans="1:9">
      <c r="A1327" s="316" t="s">
        <v>5688</v>
      </c>
      <c r="B1327" s="328" t="str">
        <f t="shared" si="60"/>
        <v>2200</v>
      </c>
      <c r="C1327" s="316" t="s">
        <v>7529</v>
      </c>
      <c r="D1327" s="316" t="str">
        <f t="shared" si="61"/>
        <v>3032</v>
      </c>
      <c r="G1327" s="333" t="s">
        <v>7529</v>
      </c>
      <c r="H1327" s="333" t="s">
        <v>8229</v>
      </c>
      <c r="I1327" s="316" t="str">
        <f t="shared" si="62"/>
        <v>INSERT INTO UPK_TEST.upk_k60.k60_press_buno_link (buno_id, k60_buno_id, created_date, created_tantou_id) VALUES (3032, 2200, GETDATE(), 999);</v>
      </c>
    </row>
    <row r="1328" spans="1:9">
      <c r="A1328" s="316" t="s">
        <v>887</v>
      </c>
      <c r="B1328" s="328" t="str">
        <f t="shared" si="60"/>
        <v>2117</v>
      </c>
      <c r="C1328" s="316" t="s">
        <v>2430</v>
      </c>
      <c r="D1328" s="316" t="str">
        <f t="shared" si="61"/>
        <v>3033</v>
      </c>
      <c r="G1328" s="333" t="s">
        <v>2430</v>
      </c>
      <c r="H1328" s="333" t="s">
        <v>8230</v>
      </c>
      <c r="I1328" s="316" t="str">
        <f t="shared" si="62"/>
        <v>INSERT INTO UPK_TEST.upk_k60.k60_press_buno_link (buno_id, k60_buno_id, created_date, created_tantou_id) VALUES (3033, 2117, GETDATE(), 999);</v>
      </c>
    </row>
    <row r="1329" spans="1:9">
      <c r="A1329" s="316" t="s">
        <v>660</v>
      </c>
      <c r="B1329" s="328" t="str">
        <f t="shared" si="60"/>
        <v>1782</v>
      </c>
      <c r="C1329" s="316" t="s">
        <v>2431</v>
      </c>
      <c r="D1329" s="316" t="str">
        <f t="shared" si="61"/>
        <v>3034</v>
      </c>
      <c r="G1329" s="333" t="s">
        <v>2431</v>
      </c>
      <c r="H1329" s="333" t="s">
        <v>8231</v>
      </c>
      <c r="I1329" s="316" t="str">
        <f t="shared" si="62"/>
        <v>INSERT INTO UPK_TEST.upk_k60.k60_press_buno_link (buno_id, k60_buno_id, created_date, created_tantou_id) VALUES (3034, 1782, GETDATE(), 999);</v>
      </c>
    </row>
    <row r="1330" spans="1:9">
      <c r="A1330" s="316" t="s">
        <v>888</v>
      </c>
      <c r="B1330" s="328" t="str">
        <f t="shared" si="60"/>
        <v>2118</v>
      </c>
      <c r="C1330" s="316" t="s">
        <v>2433</v>
      </c>
      <c r="D1330" s="316" t="str">
        <f t="shared" si="61"/>
        <v>3035</v>
      </c>
      <c r="G1330" s="333" t="s">
        <v>2433</v>
      </c>
      <c r="H1330" s="333" t="s">
        <v>8232</v>
      </c>
      <c r="I1330" s="316" t="str">
        <f t="shared" si="62"/>
        <v>INSERT INTO UPK_TEST.upk_k60.k60_press_buno_link (buno_id, k60_buno_id, created_date, created_tantou_id) VALUES (3035, 2118, GETDATE(), 999);</v>
      </c>
    </row>
    <row r="1331" spans="1:9">
      <c r="A1331" s="316" t="s">
        <v>661</v>
      </c>
      <c r="B1331" s="328" t="str">
        <f t="shared" si="60"/>
        <v>1783</v>
      </c>
      <c r="C1331" s="316" t="s">
        <v>2434</v>
      </c>
      <c r="D1331" s="316" t="str">
        <f t="shared" si="61"/>
        <v>3036</v>
      </c>
      <c r="G1331" s="333" t="s">
        <v>2434</v>
      </c>
      <c r="H1331" s="333" t="s">
        <v>8233</v>
      </c>
      <c r="I1331" s="316" t="str">
        <f t="shared" si="62"/>
        <v>INSERT INTO UPK_TEST.upk_k60.k60_press_buno_link (buno_id, k60_buno_id, created_date, created_tantou_id) VALUES (3036, 1783, GETDATE(), 999);</v>
      </c>
    </row>
    <row r="1332" spans="1:9">
      <c r="A1332" s="316" t="s">
        <v>5605</v>
      </c>
      <c r="B1332" s="328" t="str">
        <f t="shared" si="60"/>
        <v>1813</v>
      </c>
      <c r="C1332" s="316" t="s">
        <v>2436</v>
      </c>
      <c r="D1332" s="316" t="str">
        <f t="shared" si="61"/>
        <v>3037</v>
      </c>
      <c r="G1332" s="333" t="s">
        <v>2436</v>
      </c>
      <c r="H1332" s="333" t="s">
        <v>8234</v>
      </c>
      <c r="I1332" s="316" t="str">
        <f t="shared" si="62"/>
        <v>INSERT INTO UPK_TEST.upk_k60.k60_press_buno_link (buno_id, k60_buno_id, created_date, created_tantou_id) VALUES (3037, 1813, GETDATE(), 999);</v>
      </c>
    </row>
    <row r="1333" spans="1:9">
      <c r="A1333" s="316" t="s">
        <v>5605</v>
      </c>
      <c r="B1333" s="328" t="str">
        <f t="shared" si="60"/>
        <v>1813</v>
      </c>
      <c r="C1333" s="316" t="s">
        <v>2437</v>
      </c>
      <c r="D1333" s="316" t="str">
        <f t="shared" si="61"/>
        <v>3038</v>
      </c>
      <c r="G1333" s="333" t="s">
        <v>2437</v>
      </c>
      <c r="H1333" s="333" t="s">
        <v>8235</v>
      </c>
      <c r="I1333" s="316" t="str">
        <f t="shared" si="62"/>
        <v>INSERT INTO UPK_TEST.upk_k60.k60_press_buno_link (buno_id, k60_buno_id, created_date, created_tantou_id) VALUES (3038, 1813, GETDATE(), 999);</v>
      </c>
    </row>
    <row r="1334" spans="1:9">
      <c r="A1334" s="316" t="s">
        <v>3202</v>
      </c>
      <c r="B1334" s="328" t="str">
        <f t="shared" si="60"/>
        <v>1768</v>
      </c>
      <c r="C1334" s="316" t="s">
        <v>2438</v>
      </c>
      <c r="D1334" s="316" t="str">
        <f t="shared" si="61"/>
        <v>3039</v>
      </c>
      <c r="G1334" s="333" t="s">
        <v>2438</v>
      </c>
      <c r="H1334" s="333" t="s">
        <v>8236</v>
      </c>
      <c r="I1334" s="316" t="str">
        <f t="shared" si="62"/>
        <v>INSERT INTO UPK_TEST.upk_k60.k60_press_buno_link (buno_id, k60_buno_id, created_date, created_tantou_id) VALUES (3039, 1768, GETDATE(), 999);</v>
      </c>
    </row>
    <row r="1335" spans="1:9">
      <c r="A1335" s="316" t="s">
        <v>3202</v>
      </c>
      <c r="B1335" s="328" t="str">
        <f t="shared" si="60"/>
        <v>1768</v>
      </c>
      <c r="C1335" s="316" t="s">
        <v>2442</v>
      </c>
      <c r="D1335" s="316" t="str">
        <f t="shared" si="61"/>
        <v>3040</v>
      </c>
      <c r="G1335" s="333" t="s">
        <v>2442</v>
      </c>
      <c r="H1335" s="333" t="s">
        <v>8237</v>
      </c>
      <c r="I1335" s="316" t="str">
        <f t="shared" si="62"/>
        <v>INSERT INTO UPK_TEST.upk_k60.k60_press_buno_link (buno_id, k60_buno_id, created_date, created_tantou_id) VALUES (3040, 1768, GETDATE(), 999);</v>
      </c>
    </row>
    <row r="1336" spans="1:9">
      <c r="A1336" s="316" t="s">
        <v>3203</v>
      </c>
      <c r="B1336" s="328" t="str">
        <f t="shared" si="60"/>
        <v>1769</v>
      </c>
      <c r="C1336" s="316" t="s">
        <v>2440</v>
      </c>
      <c r="D1336" s="316" t="str">
        <f t="shared" si="61"/>
        <v>3041</v>
      </c>
      <c r="G1336" s="333" t="s">
        <v>2440</v>
      </c>
      <c r="H1336" s="333" t="s">
        <v>8238</v>
      </c>
      <c r="I1336" s="316" t="str">
        <f t="shared" si="62"/>
        <v>INSERT INTO UPK_TEST.upk_k60.k60_press_buno_link (buno_id, k60_buno_id, created_date, created_tantou_id) VALUES (3041, 1769, GETDATE(), 999);</v>
      </c>
    </row>
    <row r="1337" spans="1:9">
      <c r="A1337" s="316" t="s">
        <v>3203</v>
      </c>
      <c r="B1337" s="328" t="str">
        <f t="shared" si="60"/>
        <v>1769</v>
      </c>
      <c r="C1337" s="316" t="s">
        <v>2444</v>
      </c>
      <c r="D1337" s="316" t="str">
        <f t="shared" si="61"/>
        <v>3042</v>
      </c>
      <c r="G1337" s="333" t="s">
        <v>2444</v>
      </c>
      <c r="H1337" s="333" t="s">
        <v>8239</v>
      </c>
      <c r="I1337" s="316" t="str">
        <f t="shared" si="62"/>
        <v>INSERT INTO UPK_TEST.upk_k60.k60_press_buno_link (buno_id, k60_buno_id, created_date, created_tantou_id) VALUES (3042, 1769, GETDATE(), 999);</v>
      </c>
    </row>
    <row r="1338" spans="1:9">
      <c r="A1338" s="316" t="s">
        <v>904</v>
      </c>
      <c r="B1338" s="328" t="str">
        <f t="shared" si="60"/>
        <v>2136</v>
      </c>
      <c r="C1338" s="316" t="s">
        <v>2448</v>
      </c>
      <c r="D1338" s="316" t="str">
        <f t="shared" si="61"/>
        <v>3043</v>
      </c>
      <c r="G1338" s="333" t="s">
        <v>2448</v>
      </c>
      <c r="H1338" s="333" t="s">
        <v>8240</v>
      </c>
      <c r="I1338" s="316" t="str">
        <f t="shared" si="62"/>
        <v>INSERT INTO UPK_TEST.upk_k60.k60_press_buno_link (buno_id, k60_buno_id, created_date, created_tantou_id) VALUES (3043, 2136, GETDATE(), 999);</v>
      </c>
    </row>
    <row r="1339" spans="1:9">
      <c r="A1339" s="316" t="s">
        <v>905</v>
      </c>
      <c r="B1339" s="328" t="str">
        <f t="shared" si="60"/>
        <v>2137</v>
      </c>
      <c r="C1339" s="316" t="s">
        <v>2449</v>
      </c>
      <c r="D1339" s="316" t="str">
        <f t="shared" si="61"/>
        <v>3044</v>
      </c>
      <c r="G1339" s="333" t="s">
        <v>2449</v>
      </c>
      <c r="H1339" s="333" t="s">
        <v>8241</v>
      </c>
      <c r="I1339" s="316" t="str">
        <f t="shared" si="62"/>
        <v>INSERT INTO UPK_TEST.upk_k60.k60_press_buno_link (buno_id, k60_buno_id, created_date, created_tantou_id) VALUES (3044, 2137, GETDATE(), 999);</v>
      </c>
    </row>
    <row r="1340" spans="1:9">
      <c r="A1340" s="316" t="s">
        <v>5720</v>
      </c>
      <c r="B1340" s="328" t="str">
        <f t="shared" si="60"/>
        <v>2378</v>
      </c>
      <c r="C1340" s="316" t="s">
        <v>2450</v>
      </c>
      <c r="D1340" s="316" t="str">
        <f t="shared" si="61"/>
        <v>3045</v>
      </c>
      <c r="G1340" s="333" t="s">
        <v>2450</v>
      </c>
      <c r="H1340" s="333" t="s">
        <v>8242</v>
      </c>
      <c r="I1340" s="316" t="str">
        <f t="shared" si="62"/>
        <v>INSERT INTO UPK_TEST.upk_k60.k60_press_buno_link (buno_id, k60_buno_id, created_date, created_tantou_id) VALUES (3045, 2378, GETDATE(), 999);</v>
      </c>
    </row>
    <row r="1341" spans="1:9">
      <c r="A1341" s="316" t="s">
        <v>5720</v>
      </c>
      <c r="B1341" s="328" t="str">
        <f t="shared" si="60"/>
        <v>2378</v>
      </c>
      <c r="C1341" s="316" t="s">
        <v>2459</v>
      </c>
      <c r="D1341" s="316" t="str">
        <f t="shared" si="61"/>
        <v>3046</v>
      </c>
      <c r="G1341" s="333" t="s">
        <v>2459</v>
      </c>
      <c r="H1341" s="333" t="s">
        <v>8243</v>
      </c>
      <c r="I1341" s="316" t="str">
        <f t="shared" si="62"/>
        <v>INSERT INTO UPK_TEST.upk_k60.k60_press_buno_link (buno_id, k60_buno_id, created_date, created_tantou_id) VALUES (3046, 2378, GETDATE(), 999);</v>
      </c>
    </row>
    <row r="1342" spans="1:9">
      <c r="A1342" s="316" t="s">
        <v>5721</v>
      </c>
      <c r="B1342" s="328" t="str">
        <f t="shared" si="60"/>
        <v>2379</v>
      </c>
      <c r="C1342" s="316" t="s">
        <v>2451</v>
      </c>
      <c r="D1342" s="316" t="str">
        <f t="shared" si="61"/>
        <v>3047</v>
      </c>
      <c r="G1342" s="333" t="s">
        <v>2451</v>
      </c>
      <c r="H1342" s="333" t="s">
        <v>8244</v>
      </c>
      <c r="I1342" s="316" t="str">
        <f t="shared" si="62"/>
        <v>INSERT INTO UPK_TEST.upk_k60.k60_press_buno_link (buno_id, k60_buno_id, created_date, created_tantou_id) VALUES (3047, 2379, GETDATE(), 999);</v>
      </c>
    </row>
    <row r="1343" spans="1:9">
      <c r="A1343" s="316" t="s">
        <v>5721</v>
      </c>
      <c r="B1343" s="328" t="str">
        <f t="shared" si="60"/>
        <v>2379</v>
      </c>
      <c r="C1343" s="316" t="s">
        <v>2460</v>
      </c>
      <c r="D1343" s="316" t="str">
        <f t="shared" si="61"/>
        <v>3048</v>
      </c>
      <c r="G1343" s="333" t="s">
        <v>2460</v>
      </c>
      <c r="H1343" s="333" t="s">
        <v>8245</v>
      </c>
      <c r="I1343" s="316" t="str">
        <f t="shared" si="62"/>
        <v>INSERT INTO UPK_TEST.upk_k60.k60_press_buno_link (buno_id, k60_buno_id, created_date, created_tantou_id) VALUES (3048, 2379, GETDATE(), 999);</v>
      </c>
    </row>
    <row r="1344" spans="1:9">
      <c r="A1344" s="316" t="s">
        <v>783</v>
      </c>
      <c r="B1344" s="328" t="str">
        <f t="shared" si="60"/>
        <v>1967</v>
      </c>
      <c r="C1344" s="316" t="s">
        <v>2457</v>
      </c>
      <c r="D1344" s="316" t="str">
        <f t="shared" si="61"/>
        <v>3049</v>
      </c>
      <c r="G1344" s="333" t="s">
        <v>2457</v>
      </c>
      <c r="H1344" s="333" t="s">
        <v>8246</v>
      </c>
      <c r="I1344" s="316" t="str">
        <f t="shared" si="62"/>
        <v>INSERT INTO UPK_TEST.upk_k60.k60_press_buno_link (buno_id, k60_buno_id, created_date, created_tantou_id) VALUES (3049, 1967, GETDATE(), 999);</v>
      </c>
    </row>
    <row r="1345" spans="1:9">
      <c r="A1345" s="316" t="s">
        <v>468</v>
      </c>
      <c r="B1345" s="328" t="str">
        <f t="shared" si="60"/>
        <v>1467</v>
      </c>
      <c r="C1345" s="316" t="s">
        <v>2458</v>
      </c>
      <c r="D1345" s="316" t="str">
        <f t="shared" si="61"/>
        <v>3050</v>
      </c>
      <c r="G1345" s="333" t="s">
        <v>2458</v>
      </c>
      <c r="H1345" s="333" t="s">
        <v>8247</v>
      </c>
      <c r="I1345" s="316" t="str">
        <f t="shared" si="62"/>
        <v>INSERT INTO UPK_TEST.upk_k60.k60_press_buno_link (buno_id, k60_buno_id, created_date, created_tantou_id) VALUES (3050, 1467, GETDATE(), 999);</v>
      </c>
    </row>
    <row r="1346" spans="1:9">
      <c r="A1346" s="316" t="s">
        <v>698</v>
      </c>
      <c r="B1346" s="328" t="str">
        <f t="shared" si="60"/>
        <v>1848</v>
      </c>
      <c r="C1346" s="316" t="s">
        <v>2466</v>
      </c>
      <c r="D1346" s="316" t="str">
        <f t="shared" si="61"/>
        <v>3051</v>
      </c>
      <c r="G1346" s="333" t="s">
        <v>2466</v>
      </c>
      <c r="H1346" s="333" t="s">
        <v>8248</v>
      </c>
      <c r="I1346" s="316" t="str">
        <f t="shared" si="62"/>
        <v>INSERT INTO UPK_TEST.upk_k60.k60_press_buno_link (buno_id, k60_buno_id, created_date, created_tantou_id) VALUES (3051, 1848, GETDATE(), 999);</v>
      </c>
    </row>
    <row r="1347" spans="1:9">
      <c r="A1347" s="316" t="s">
        <v>3054</v>
      </c>
      <c r="B1347" s="328" t="str">
        <f t="shared" si="60"/>
        <v>1636</v>
      </c>
      <c r="C1347" s="316" t="s">
        <v>7530</v>
      </c>
      <c r="D1347" s="316" t="str">
        <f t="shared" si="61"/>
        <v>3052</v>
      </c>
      <c r="G1347" s="333" t="s">
        <v>7530</v>
      </c>
      <c r="H1347" s="333" t="s">
        <v>8249</v>
      </c>
      <c r="I1347" s="316" t="str">
        <f t="shared" si="62"/>
        <v>INSERT INTO UPK_TEST.upk_k60.k60_press_buno_link (buno_id, k60_buno_id, created_date, created_tantou_id) VALUES (3052, 1636, GETDATE(), 999);</v>
      </c>
    </row>
    <row r="1348" spans="1:9">
      <c r="A1348" s="316" t="s">
        <v>3054</v>
      </c>
      <c r="B1348" s="328" t="str">
        <f t="shared" ref="B1348:B1411" si="63">VLOOKUP($A1348,$E$4:$F$2001,2,FALSE)</f>
        <v>1636</v>
      </c>
      <c r="C1348" s="316" t="s">
        <v>7531</v>
      </c>
      <c r="D1348" s="316" t="str">
        <f t="shared" ref="D1348:D1411" si="64">VLOOKUP($C1348,$G$4:$H$2001,2,FALSE)</f>
        <v>3053</v>
      </c>
      <c r="G1348" s="333" t="s">
        <v>7531</v>
      </c>
      <c r="H1348" s="333" t="s">
        <v>8250</v>
      </c>
      <c r="I1348" s="316" t="str">
        <f t="shared" ref="I1348:I1411" si="65">$S$1&amp;$D1348&amp;", "&amp;$B1348&amp;", GETDATE(), 999);"</f>
        <v>INSERT INTO UPK_TEST.upk_k60.k60_press_buno_link (buno_id, k60_buno_id, created_date, created_tantou_id) VALUES (3053, 1636, GETDATE(), 999);</v>
      </c>
    </row>
    <row r="1349" spans="1:9">
      <c r="A1349" s="316" t="s">
        <v>3055</v>
      </c>
      <c r="B1349" s="328" t="str">
        <f t="shared" si="63"/>
        <v>1637</v>
      </c>
      <c r="C1349" s="316" t="s">
        <v>7532</v>
      </c>
      <c r="D1349" s="316" t="str">
        <f t="shared" si="64"/>
        <v>3054</v>
      </c>
      <c r="G1349" s="333" t="s">
        <v>7532</v>
      </c>
      <c r="H1349" s="333" t="s">
        <v>8251</v>
      </c>
      <c r="I1349" s="316" t="str">
        <f t="shared" si="65"/>
        <v>INSERT INTO UPK_TEST.upk_k60.k60_press_buno_link (buno_id, k60_buno_id, created_date, created_tantou_id) VALUES (3054, 1637, GETDATE(), 999);</v>
      </c>
    </row>
    <row r="1350" spans="1:9">
      <c r="A1350" s="316" t="s">
        <v>3055</v>
      </c>
      <c r="B1350" s="328" t="str">
        <f t="shared" si="63"/>
        <v>1637</v>
      </c>
      <c r="C1350" s="316" t="s">
        <v>7533</v>
      </c>
      <c r="D1350" s="316" t="str">
        <f t="shared" si="64"/>
        <v>3055</v>
      </c>
      <c r="G1350" s="333" t="s">
        <v>7533</v>
      </c>
      <c r="H1350" s="333" t="s">
        <v>8252</v>
      </c>
      <c r="I1350" s="316" t="str">
        <f t="shared" si="65"/>
        <v>INSERT INTO UPK_TEST.upk_k60.k60_press_buno_link (buno_id, k60_buno_id, created_date, created_tantou_id) VALUES (3055, 1637, GETDATE(), 999);</v>
      </c>
    </row>
    <row r="1351" spans="1:9">
      <c r="A1351" s="316" t="s">
        <v>5666</v>
      </c>
      <c r="B1351" s="328" t="str">
        <f t="shared" si="63"/>
        <v>2093</v>
      </c>
      <c r="C1351" s="316" t="s">
        <v>7534</v>
      </c>
      <c r="D1351" s="316" t="str">
        <f t="shared" si="64"/>
        <v>3056</v>
      </c>
      <c r="G1351" s="333" t="s">
        <v>7534</v>
      </c>
      <c r="H1351" s="333" t="s">
        <v>8253</v>
      </c>
      <c r="I1351" s="316" t="str">
        <f t="shared" si="65"/>
        <v>INSERT INTO UPK_TEST.upk_k60.k60_press_buno_link (buno_id, k60_buno_id, created_date, created_tantou_id) VALUES (3056, 2093, GETDATE(), 999);</v>
      </c>
    </row>
    <row r="1352" spans="1:9">
      <c r="A1352" s="316" t="s">
        <v>5666</v>
      </c>
      <c r="B1352" s="328" t="str">
        <f t="shared" si="63"/>
        <v>2093</v>
      </c>
      <c r="C1352" s="316" t="s">
        <v>7535</v>
      </c>
      <c r="D1352" s="316" t="str">
        <f t="shared" si="64"/>
        <v>3057</v>
      </c>
      <c r="G1352" s="333" t="s">
        <v>7535</v>
      </c>
      <c r="H1352" s="333" t="s">
        <v>8254</v>
      </c>
      <c r="I1352" s="316" t="str">
        <f t="shared" si="65"/>
        <v>INSERT INTO UPK_TEST.upk_k60.k60_press_buno_link (buno_id, k60_buno_id, created_date, created_tantou_id) VALUES (3057, 2093, GETDATE(), 999);</v>
      </c>
    </row>
    <row r="1353" spans="1:9">
      <c r="A1353" s="316" t="s">
        <v>3080</v>
      </c>
      <c r="B1353" s="328" t="str">
        <f t="shared" si="63"/>
        <v>1658</v>
      </c>
      <c r="C1353" s="316" t="s">
        <v>7536</v>
      </c>
      <c r="D1353" s="316" t="str">
        <f t="shared" si="64"/>
        <v>3058</v>
      </c>
      <c r="G1353" s="333" t="s">
        <v>7536</v>
      </c>
      <c r="H1353" s="333" t="s">
        <v>8255</v>
      </c>
      <c r="I1353" s="316" t="str">
        <f t="shared" si="65"/>
        <v>INSERT INTO UPK_TEST.upk_k60.k60_press_buno_link (buno_id, k60_buno_id, created_date, created_tantou_id) VALUES (3058, 1658, GETDATE(), 999);</v>
      </c>
    </row>
    <row r="1354" spans="1:9">
      <c r="A1354" s="316" t="s">
        <v>3080</v>
      </c>
      <c r="B1354" s="328" t="str">
        <f t="shared" si="63"/>
        <v>1658</v>
      </c>
      <c r="C1354" s="316" t="s">
        <v>7537</v>
      </c>
      <c r="D1354" s="316" t="str">
        <f t="shared" si="64"/>
        <v>3059</v>
      </c>
      <c r="G1354" s="333" t="s">
        <v>7537</v>
      </c>
      <c r="H1354" s="333" t="s">
        <v>8256</v>
      </c>
      <c r="I1354" s="316" t="str">
        <f t="shared" si="65"/>
        <v>INSERT INTO UPK_TEST.upk_k60.k60_press_buno_link (buno_id, k60_buno_id, created_date, created_tantou_id) VALUES (3059, 1658, GETDATE(), 999);</v>
      </c>
    </row>
    <row r="1355" spans="1:9">
      <c r="A1355" s="316" t="s">
        <v>401</v>
      </c>
      <c r="B1355" s="328" t="str">
        <f t="shared" si="63"/>
        <v>1358</v>
      </c>
      <c r="C1355" s="316" t="s">
        <v>7538</v>
      </c>
      <c r="D1355" s="316" t="str">
        <f t="shared" si="64"/>
        <v>3060</v>
      </c>
      <c r="G1355" s="333" t="s">
        <v>7538</v>
      </c>
      <c r="H1355" s="333" t="s">
        <v>8257</v>
      </c>
      <c r="I1355" s="316" t="str">
        <f t="shared" si="65"/>
        <v>INSERT INTO UPK_TEST.upk_k60.k60_press_buno_link (buno_id, k60_buno_id, created_date, created_tantou_id) VALUES (3060, 1358, GETDATE(), 999);</v>
      </c>
    </row>
    <row r="1356" spans="1:9">
      <c r="A1356" s="316" t="s">
        <v>3442</v>
      </c>
      <c r="B1356" s="328" t="str">
        <f t="shared" si="63"/>
        <v>1995</v>
      </c>
      <c r="C1356" s="316" t="s">
        <v>2467</v>
      </c>
      <c r="D1356" s="316" t="str">
        <f t="shared" si="64"/>
        <v>3061</v>
      </c>
      <c r="G1356" s="333" t="s">
        <v>2467</v>
      </c>
      <c r="H1356" s="333" t="s">
        <v>8258</v>
      </c>
      <c r="I1356" s="316" t="str">
        <f t="shared" si="65"/>
        <v>INSERT INTO UPK_TEST.upk_k60.k60_press_buno_link (buno_id, k60_buno_id, created_date, created_tantou_id) VALUES (3061, 1995, GETDATE(), 999);</v>
      </c>
    </row>
    <row r="1357" spans="1:9">
      <c r="A1357" s="316" t="s">
        <v>3442</v>
      </c>
      <c r="B1357" s="328" t="str">
        <f t="shared" si="63"/>
        <v>1995</v>
      </c>
      <c r="C1357" s="316" t="s">
        <v>2470</v>
      </c>
      <c r="D1357" s="316" t="str">
        <f t="shared" si="64"/>
        <v>3062</v>
      </c>
      <c r="G1357" s="333" t="s">
        <v>2470</v>
      </c>
      <c r="H1357" s="333" t="s">
        <v>8259</v>
      </c>
      <c r="I1357" s="316" t="str">
        <f t="shared" si="65"/>
        <v>INSERT INTO UPK_TEST.upk_k60.k60_press_buno_link (buno_id, k60_buno_id, created_date, created_tantou_id) VALUES (3062, 1995, GETDATE(), 999);</v>
      </c>
    </row>
    <row r="1358" spans="1:9">
      <c r="A1358" s="316" t="s">
        <v>402</v>
      </c>
      <c r="B1358" s="328" t="str">
        <f t="shared" si="63"/>
        <v>1359</v>
      </c>
      <c r="C1358" s="316" t="s">
        <v>7539</v>
      </c>
      <c r="D1358" s="316" t="str">
        <f t="shared" si="64"/>
        <v>3063</v>
      </c>
      <c r="G1358" s="333" t="s">
        <v>7539</v>
      </c>
      <c r="H1358" s="333" t="s">
        <v>8260</v>
      </c>
      <c r="I1358" s="316" t="str">
        <f t="shared" si="65"/>
        <v>INSERT INTO UPK_TEST.upk_k60.k60_press_buno_link (buno_id, k60_buno_id, created_date, created_tantou_id) VALUES (3063, 1359, GETDATE(), 999);</v>
      </c>
    </row>
    <row r="1359" spans="1:9">
      <c r="A1359" s="316" t="s">
        <v>699</v>
      </c>
      <c r="B1359" s="328" t="str">
        <f t="shared" si="63"/>
        <v>1849</v>
      </c>
      <c r="C1359" s="316" t="s">
        <v>2473</v>
      </c>
      <c r="D1359" s="316" t="str">
        <f t="shared" si="64"/>
        <v>3064</v>
      </c>
      <c r="G1359" s="333" t="s">
        <v>2473</v>
      </c>
      <c r="H1359" s="333" t="s">
        <v>8261</v>
      </c>
      <c r="I1359" s="316" t="str">
        <f t="shared" si="65"/>
        <v>INSERT INTO UPK_TEST.upk_k60.k60_press_buno_link (buno_id, k60_buno_id, created_date, created_tantou_id) VALUES (3064, 1849, GETDATE(), 999);</v>
      </c>
    </row>
    <row r="1360" spans="1:9">
      <c r="A1360" s="316" t="s">
        <v>5607</v>
      </c>
      <c r="B1360" s="328" t="str">
        <f t="shared" si="63"/>
        <v>1833</v>
      </c>
      <c r="C1360" s="316" t="s">
        <v>7540</v>
      </c>
      <c r="D1360" s="316" t="str">
        <f t="shared" si="64"/>
        <v>3065</v>
      </c>
      <c r="G1360" s="333" t="s">
        <v>7540</v>
      </c>
      <c r="H1360" s="333" t="s">
        <v>8262</v>
      </c>
      <c r="I1360" s="316" t="str">
        <f t="shared" si="65"/>
        <v>INSERT INTO UPK_TEST.upk_k60.k60_press_buno_link (buno_id, k60_buno_id, created_date, created_tantou_id) VALUES (3065, 1833, GETDATE(), 999);</v>
      </c>
    </row>
    <row r="1361" spans="1:9">
      <c r="A1361" s="316" t="s">
        <v>5607</v>
      </c>
      <c r="B1361" s="328" t="str">
        <f t="shared" si="63"/>
        <v>1833</v>
      </c>
      <c r="C1361" s="316" t="s">
        <v>7541</v>
      </c>
      <c r="D1361" s="316" t="str">
        <f t="shared" si="64"/>
        <v>3066</v>
      </c>
      <c r="G1361" s="333" t="s">
        <v>7541</v>
      </c>
      <c r="H1361" s="333" t="s">
        <v>8263</v>
      </c>
      <c r="I1361" s="316" t="str">
        <f t="shared" si="65"/>
        <v>INSERT INTO UPK_TEST.upk_k60.k60_press_buno_link (buno_id, k60_buno_id, created_date, created_tantou_id) VALUES (3066, 1833, GETDATE(), 999);</v>
      </c>
    </row>
    <row r="1362" spans="1:9">
      <c r="A1362" s="316" t="s">
        <v>5727</v>
      </c>
      <c r="B1362" s="328" t="str">
        <f t="shared" si="63"/>
        <v>2421</v>
      </c>
      <c r="C1362" s="316" t="s">
        <v>2474</v>
      </c>
      <c r="D1362" s="316" t="str">
        <f t="shared" si="64"/>
        <v>3067</v>
      </c>
      <c r="G1362" s="333" t="s">
        <v>2474</v>
      </c>
      <c r="H1362" s="333" t="s">
        <v>8264</v>
      </c>
      <c r="I1362" s="316" t="str">
        <f t="shared" si="65"/>
        <v>INSERT INTO UPK_TEST.upk_k60.k60_press_buno_link (buno_id, k60_buno_id, created_date, created_tantou_id) VALUES (3067, 2421, GETDATE(), 999);</v>
      </c>
    </row>
    <row r="1363" spans="1:9">
      <c r="A1363" s="316" t="s">
        <v>5727</v>
      </c>
      <c r="B1363" s="328" t="str">
        <f t="shared" si="63"/>
        <v>2421</v>
      </c>
      <c r="C1363" s="316" t="s">
        <v>2477</v>
      </c>
      <c r="D1363" s="316" t="str">
        <f t="shared" si="64"/>
        <v>3068</v>
      </c>
      <c r="G1363" s="333" t="s">
        <v>2477</v>
      </c>
      <c r="H1363" s="333" t="s">
        <v>8265</v>
      </c>
      <c r="I1363" s="316" t="str">
        <f t="shared" si="65"/>
        <v>INSERT INTO UPK_TEST.upk_k60.k60_press_buno_link (buno_id, k60_buno_id, created_date, created_tantou_id) VALUES (3068, 2421, GETDATE(), 999);</v>
      </c>
    </row>
    <row r="1364" spans="1:9">
      <c r="A1364" s="316" t="s">
        <v>5728</v>
      </c>
      <c r="B1364" s="328" t="str">
        <f t="shared" si="63"/>
        <v>2422</v>
      </c>
      <c r="C1364" s="316" t="s">
        <v>2476</v>
      </c>
      <c r="D1364" s="316" t="str">
        <f t="shared" si="64"/>
        <v>3069</v>
      </c>
      <c r="G1364" s="333" t="s">
        <v>2476</v>
      </c>
      <c r="H1364" s="333" t="s">
        <v>8266</v>
      </c>
      <c r="I1364" s="316" t="str">
        <f t="shared" si="65"/>
        <v>INSERT INTO UPK_TEST.upk_k60.k60_press_buno_link (buno_id, k60_buno_id, created_date, created_tantou_id) VALUES (3069, 2422, GETDATE(), 999);</v>
      </c>
    </row>
    <row r="1365" spans="1:9">
      <c r="A1365" s="316" t="s">
        <v>5728</v>
      </c>
      <c r="B1365" s="328" t="str">
        <f t="shared" si="63"/>
        <v>2422</v>
      </c>
      <c r="C1365" s="316" t="s">
        <v>2479</v>
      </c>
      <c r="D1365" s="316" t="str">
        <f t="shared" si="64"/>
        <v>3070</v>
      </c>
      <c r="G1365" s="333" t="s">
        <v>2479</v>
      </c>
      <c r="H1365" s="333" t="s">
        <v>8267</v>
      </c>
      <c r="I1365" s="316" t="str">
        <f t="shared" si="65"/>
        <v>INSERT INTO UPK_TEST.upk_k60.k60_press_buno_link (buno_id, k60_buno_id, created_date, created_tantou_id) VALUES (3070, 2422, GETDATE(), 999);</v>
      </c>
    </row>
    <row r="1366" spans="1:9">
      <c r="A1366" s="316" t="s">
        <v>5532</v>
      </c>
      <c r="B1366" s="328" t="str">
        <f t="shared" si="63"/>
        <v>1380</v>
      </c>
      <c r="C1366" s="316" t="s">
        <v>7542</v>
      </c>
      <c r="D1366" s="316" t="str">
        <f t="shared" si="64"/>
        <v>3071</v>
      </c>
      <c r="G1366" s="333" t="s">
        <v>7542</v>
      </c>
      <c r="H1366" s="333" t="s">
        <v>8268</v>
      </c>
      <c r="I1366" s="316" t="str">
        <f t="shared" si="65"/>
        <v>INSERT INTO UPK_TEST.upk_k60.k60_press_buno_link (buno_id, k60_buno_id, created_date, created_tantou_id) VALUES (3071, 1380, GETDATE(), 999);</v>
      </c>
    </row>
    <row r="1367" spans="1:9">
      <c r="A1367" s="316" t="s">
        <v>5532</v>
      </c>
      <c r="B1367" s="328" t="str">
        <f t="shared" si="63"/>
        <v>1380</v>
      </c>
      <c r="C1367" s="316" t="s">
        <v>7543</v>
      </c>
      <c r="D1367" s="316" t="str">
        <f t="shared" si="64"/>
        <v>3072</v>
      </c>
      <c r="G1367" s="333" t="s">
        <v>7543</v>
      </c>
      <c r="H1367" s="333" t="s">
        <v>8269</v>
      </c>
      <c r="I1367" s="316" t="str">
        <f t="shared" si="65"/>
        <v>INSERT INTO UPK_TEST.upk_k60.k60_press_buno_link (buno_id, k60_buno_id, created_date, created_tantou_id) VALUES (3072, 1380, GETDATE(), 999);</v>
      </c>
    </row>
    <row r="1368" spans="1:9">
      <c r="A1368" s="316" t="s">
        <v>1145</v>
      </c>
      <c r="B1368" s="328" t="str">
        <f t="shared" si="63"/>
        <v>2437</v>
      </c>
      <c r="C1368" s="316" t="s">
        <v>2480</v>
      </c>
      <c r="D1368" s="316" t="str">
        <f t="shared" si="64"/>
        <v>3073</v>
      </c>
      <c r="G1368" s="333" t="s">
        <v>2480</v>
      </c>
      <c r="H1368" s="333" t="s">
        <v>8270</v>
      </c>
      <c r="I1368" s="316" t="str">
        <f t="shared" si="65"/>
        <v>INSERT INTO UPK_TEST.upk_k60.k60_press_buno_link (buno_id, k60_buno_id, created_date, created_tantou_id) VALUES (3073, 2437, GETDATE(), 999);</v>
      </c>
    </row>
    <row r="1369" spans="1:9">
      <c r="A1369" s="316" t="s">
        <v>1146</v>
      </c>
      <c r="B1369" s="328" t="str">
        <f t="shared" si="63"/>
        <v>2438</v>
      </c>
      <c r="C1369" s="316" t="s">
        <v>2482</v>
      </c>
      <c r="D1369" s="316" t="str">
        <f t="shared" si="64"/>
        <v>3074</v>
      </c>
      <c r="G1369" s="333" t="s">
        <v>2482</v>
      </c>
      <c r="H1369" s="333" t="s">
        <v>8271</v>
      </c>
      <c r="I1369" s="316" t="str">
        <f t="shared" si="65"/>
        <v>INSERT INTO UPK_TEST.upk_k60.k60_press_buno_link (buno_id, k60_buno_id, created_date, created_tantou_id) VALUES (3074, 2438, GETDATE(), 999);</v>
      </c>
    </row>
    <row r="1370" spans="1:9">
      <c r="A1370" s="316" t="s">
        <v>1155</v>
      </c>
      <c r="B1370" s="328" t="str">
        <f t="shared" si="63"/>
        <v>2450</v>
      </c>
      <c r="C1370" s="316" t="s">
        <v>2484</v>
      </c>
      <c r="D1370" s="316" t="str">
        <f t="shared" si="64"/>
        <v>3075</v>
      </c>
      <c r="G1370" s="333" t="s">
        <v>2484</v>
      </c>
      <c r="H1370" s="333" t="s">
        <v>8272</v>
      </c>
      <c r="I1370" s="316" t="str">
        <f t="shared" si="65"/>
        <v>INSERT INTO UPK_TEST.upk_k60.k60_press_buno_link (buno_id, k60_buno_id, created_date, created_tantou_id) VALUES (3075, 2450, GETDATE(), 999);</v>
      </c>
    </row>
    <row r="1371" spans="1:9">
      <c r="A1371" s="316" t="s">
        <v>386</v>
      </c>
      <c r="B1371" s="328" t="str">
        <f t="shared" si="63"/>
        <v>1333</v>
      </c>
      <c r="C1371" s="316" t="s">
        <v>7544</v>
      </c>
      <c r="D1371" s="316" t="str">
        <f t="shared" si="64"/>
        <v>3076</v>
      </c>
      <c r="G1371" s="333" t="s">
        <v>7544</v>
      </c>
      <c r="H1371" s="333" t="s">
        <v>8273</v>
      </c>
      <c r="I1371" s="316" t="str">
        <f t="shared" si="65"/>
        <v>INSERT INTO UPK_TEST.upk_k60.k60_press_buno_link (buno_id, k60_buno_id, created_date, created_tantou_id) VALUES (3076, 1333, GETDATE(), 999);</v>
      </c>
    </row>
    <row r="1372" spans="1:9">
      <c r="A1372" s="316" t="s">
        <v>1024</v>
      </c>
      <c r="B1372" s="328" t="str">
        <f t="shared" si="63"/>
        <v>2278</v>
      </c>
      <c r="C1372" s="316" t="s">
        <v>7545</v>
      </c>
      <c r="D1372" s="316" t="str">
        <f t="shared" si="64"/>
        <v>3077</v>
      </c>
      <c r="G1372" s="333" t="s">
        <v>7545</v>
      </c>
      <c r="H1372" s="333" t="s">
        <v>8274</v>
      </c>
      <c r="I1372" s="316" t="str">
        <f t="shared" si="65"/>
        <v>INSERT INTO UPK_TEST.upk_k60.k60_press_buno_link (buno_id, k60_buno_id, created_date, created_tantou_id) VALUES (3077, 2278, GETDATE(), 999);</v>
      </c>
    </row>
    <row r="1373" spans="1:9">
      <c r="A1373" s="316" t="s">
        <v>753</v>
      </c>
      <c r="B1373" s="328" t="str">
        <f t="shared" si="63"/>
        <v>1919</v>
      </c>
      <c r="C1373" s="316" t="s">
        <v>7546</v>
      </c>
      <c r="D1373" s="316" t="str">
        <f t="shared" si="64"/>
        <v>3078</v>
      </c>
      <c r="G1373" s="333" t="s">
        <v>7546</v>
      </c>
      <c r="H1373" s="333" t="s">
        <v>8275</v>
      </c>
      <c r="I1373" s="316" t="str">
        <f t="shared" si="65"/>
        <v>INSERT INTO UPK_TEST.upk_k60.k60_press_buno_link (buno_id, k60_buno_id, created_date, created_tantou_id) VALUES (3078, 1919, GETDATE(), 999);</v>
      </c>
    </row>
    <row r="1374" spans="1:9">
      <c r="A1374" s="316" t="s">
        <v>5743</v>
      </c>
      <c r="B1374" s="328" t="str">
        <f t="shared" si="63"/>
        <v>2471</v>
      </c>
      <c r="C1374" s="316" t="s">
        <v>7547</v>
      </c>
      <c r="D1374" s="316" t="str">
        <f t="shared" si="64"/>
        <v>3079</v>
      </c>
      <c r="G1374" s="333" t="s">
        <v>7547</v>
      </c>
      <c r="H1374" s="333" t="s">
        <v>8276</v>
      </c>
      <c r="I1374" s="316" t="str">
        <f t="shared" si="65"/>
        <v>INSERT INTO UPK_TEST.upk_k60.k60_press_buno_link (buno_id, k60_buno_id, created_date, created_tantou_id) VALUES (3079, 2471, GETDATE(), 999);</v>
      </c>
    </row>
    <row r="1375" spans="1:9">
      <c r="A1375" s="316" t="s">
        <v>5743</v>
      </c>
      <c r="B1375" s="328" t="str">
        <f t="shared" si="63"/>
        <v>2471</v>
      </c>
      <c r="C1375" s="316" t="s">
        <v>7548</v>
      </c>
      <c r="D1375" s="316" t="str">
        <f t="shared" si="64"/>
        <v>3080</v>
      </c>
      <c r="G1375" s="333" t="s">
        <v>7548</v>
      </c>
      <c r="H1375" s="333" t="s">
        <v>8277</v>
      </c>
      <c r="I1375" s="316" t="str">
        <f t="shared" si="65"/>
        <v>INSERT INTO UPK_TEST.upk_k60.k60_press_buno_link (buno_id, k60_buno_id, created_date, created_tantou_id) VALUES (3080, 2471, GETDATE(), 999);</v>
      </c>
    </row>
    <row r="1376" spans="1:9">
      <c r="A1376" s="316" t="s">
        <v>3166</v>
      </c>
      <c r="B1376" s="328" t="str">
        <f t="shared" si="63"/>
        <v>1734</v>
      </c>
      <c r="C1376" s="316" t="s">
        <v>2485</v>
      </c>
      <c r="D1376" s="316" t="str">
        <f t="shared" si="64"/>
        <v>3081</v>
      </c>
      <c r="G1376" s="333" t="s">
        <v>2485</v>
      </c>
      <c r="H1376" s="333" t="s">
        <v>8278</v>
      </c>
      <c r="I1376" s="316" t="str">
        <f t="shared" si="65"/>
        <v>INSERT INTO UPK_TEST.upk_k60.k60_press_buno_link (buno_id, k60_buno_id, created_date, created_tantou_id) VALUES (3081, 1734, GETDATE(), 999);</v>
      </c>
    </row>
    <row r="1377" spans="1:9">
      <c r="A1377" s="316" t="s">
        <v>3166</v>
      </c>
      <c r="B1377" s="328" t="str">
        <f t="shared" si="63"/>
        <v>1734</v>
      </c>
      <c r="C1377" s="316" t="s">
        <v>2489</v>
      </c>
      <c r="D1377" s="316" t="str">
        <f t="shared" si="64"/>
        <v>3082</v>
      </c>
      <c r="G1377" s="333" t="s">
        <v>2489</v>
      </c>
      <c r="H1377" s="333" t="s">
        <v>8279</v>
      </c>
      <c r="I1377" s="316" t="str">
        <f t="shared" si="65"/>
        <v>INSERT INTO UPK_TEST.upk_k60.k60_press_buno_link (buno_id, k60_buno_id, created_date, created_tantou_id) VALUES (3082, 1734, GETDATE(), 999);</v>
      </c>
    </row>
    <row r="1378" spans="1:9">
      <c r="A1378" s="316" t="s">
        <v>3167</v>
      </c>
      <c r="B1378" s="328" t="str">
        <f t="shared" si="63"/>
        <v>1735</v>
      </c>
      <c r="C1378" s="316" t="s">
        <v>2486</v>
      </c>
      <c r="D1378" s="316" t="str">
        <f t="shared" si="64"/>
        <v>3083</v>
      </c>
      <c r="G1378" s="333" t="s">
        <v>2486</v>
      </c>
      <c r="H1378" s="333" t="s">
        <v>8280</v>
      </c>
      <c r="I1378" s="316" t="str">
        <f t="shared" si="65"/>
        <v>INSERT INTO UPK_TEST.upk_k60.k60_press_buno_link (buno_id, k60_buno_id, created_date, created_tantou_id) VALUES (3083, 1735, GETDATE(), 999);</v>
      </c>
    </row>
    <row r="1379" spans="1:9">
      <c r="A1379" s="316" t="s">
        <v>3167</v>
      </c>
      <c r="B1379" s="328" t="str">
        <f t="shared" si="63"/>
        <v>1735</v>
      </c>
      <c r="C1379" s="316" t="s">
        <v>2490</v>
      </c>
      <c r="D1379" s="316" t="str">
        <f t="shared" si="64"/>
        <v>3084</v>
      </c>
      <c r="G1379" s="333" t="s">
        <v>2490</v>
      </c>
      <c r="H1379" s="333" t="s">
        <v>8281</v>
      </c>
      <c r="I1379" s="316" t="str">
        <f t="shared" si="65"/>
        <v>INSERT INTO UPK_TEST.upk_k60.k60_press_buno_link (buno_id, k60_buno_id, created_date, created_tantou_id) VALUES (3084, 1735, GETDATE(), 999);</v>
      </c>
    </row>
    <row r="1380" spans="1:9">
      <c r="A1380" s="316" t="s">
        <v>5747</v>
      </c>
      <c r="B1380" s="328" t="str">
        <f t="shared" si="63"/>
        <v>2479</v>
      </c>
      <c r="C1380" s="316" t="s">
        <v>2487</v>
      </c>
      <c r="D1380" s="316" t="str">
        <f t="shared" si="64"/>
        <v>3085</v>
      </c>
      <c r="G1380" s="333" t="s">
        <v>2487</v>
      </c>
      <c r="H1380" s="333" t="s">
        <v>8282</v>
      </c>
      <c r="I1380" s="316" t="str">
        <f t="shared" si="65"/>
        <v>INSERT INTO UPK_TEST.upk_k60.k60_press_buno_link (buno_id, k60_buno_id, created_date, created_tantou_id) VALUES (3085, 2479, GETDATE(), 999);</v>
      </c>
    </row>
    <row r="1381" spans="1:9">
      <c r="A1381" s="316" t="s">
        <v>5747</v>
      </c>
      <c r="B1381" s="328" t="str">
        <f t="shared" si="63"/>
        <v>2479</v>
      </c>
      <c r="C1381" s="316" t="s">
        <v>2491</v>
      </c>
      <c r="D1381" s="316" t="str">
        <f t="shared" si="64"/>
        <v>3086</v>
      </c>
      <c r="G1381" s="333" t="s">
        <v>2491</v>
      </c>
      <c r="H1381" s="333" t="s">
        <v>8283</v>
      </c>
      <c r="I1381" s="316" t="str">
        <f t="shared" si="65"/>
        <v>INSERT INTO UPK_TEST.upk_k60.k60_press_buno_link (buno_id, k60_buno_id, created_date, created_tantou_id) VALUES (3086, 2479, GETDATE(), 999);</v>
      </c>
    </row>
    <row r="1382" spans="1:9">
      <c r="A1382" s="316" t="s">
        <v>3366</v>
      </c>
      <c r="B1382" s="328" t="str">
        <f t="shared" si="63"/>
        <v>1921</v>
      </c>
      <c r="C1382" s="316" t="s">
        <v>7549</v>
      </c>
      <c r="D1382" s="316" t="str">
        <f t="shared" si="64"/>
        <v>3087</v>
      </c>
      <c r="G1382" s="333" t="s">
        <v>7549</v>
      </c>
      <c r="H1382" s="333" t="s">
        <v>8284</v>
      </c>
      <c r="I1382" s="316" t="str">
        <f t="shared" si="65"/>
        <v>INSERT INTO UPK_TEST.upk_k60.k60_press_buno_link (buno_id, k60_buno_id, created_date, created_tantou_id) VALUES (3087, 1921, GETDATE(), 999);</v>
      </c>
    </row>
    <row r="1383" spans="1:9">
      <c r="A1383" s="316" t="s">
        <v>3366</v>
      </c>
      <c r="B1383" s="328" t="str">
        <f t="shared" si="63"/>
        <v>1921</v>
      </c>
      <c r="C1383" s="316" t="s">
        <v>7550</v>
      </c>
      <c r="D1383" s="316" t="str">
        <f t="shared" si="64"/>
        <v>3088</v>
      </c>
      <c r="G1383" s="333" t="s">
        <v>7550</v>
      </c>
      <c r="H1383" s="333" t="s">
        <v>8285</v>
      </c>
      <c r="I1383" s="316" t="str">
        <f t="shared" si="65"/>
        <v>INSERT INTO UPK_TEST.upk_k60.k60_press_buno_link (buno_id, k60_buno_id, created_date, created_tantou_id) VALUES (3088, 1921, GETDATE(), 999);</v>
      </c>
    </row>
    <row r="1384" spans="1:9">
      <c r="A1384" s="316" t="s">
        <v>1156</v>
      </c>
      <c r="B1384" s="328" t="str">
        <f t="shared" si="63"/>
        <v>2451</v>
      </c>
      <c r="C1384" s="316" t="s">
        <v>2488</v>
      </c>
      <c r="D1384" s="316" t="str">
        <f t="shared" si="64"/>
        <v>3089</v>
      </c>
      <c r="G1384" s="333" t="s">
        <v>2488</v>
      </c>
      <c r="H1384" s="333" t="s">
        <v>8286</v>
      </c>
      <c r="I1384" s="316" t="str">
        <f t="shared" si="65"/>
        <v>INSERT INTO UPK_TEST.upk_k60.k60_press_buno_link (buno_id, k60_buno_id, created_date, created_tantou_id) VALUES (3089, 2451, GETDATE(), 999);</v>
      </c>
    </row>
    <row r="1385" spans="1:9">
      <c r="A1385" s="316" t="s">
        <v>387</v>
      </c>
      <c r="B1385" s="328" t="str">
        <f t="shared" si="63"/>
        <v>1334</v>
      </c>
      <c r="C1385" s="316" t="s">
        <v>7551</v>
      </c>
      <c r="D1385" s="316" t="str">
        <f t="shared" si="64"/>
        <v>3090</v>
      </c>
      <c r="G1385" s="333" t="s">
        <v>7551</v>
      </c>
      <c r="H1385" s="333" t="s">
        <v>8287</v>
      </c>
      <c r="I1385" s="316" t="str">
        <f t="shared" si="65"/>
        <v>INSERT INTO UPK_TEST.upk_k60.k60_press_buno_link (buno_id, k60_buno_id, created_date, created_tantou_id) VALUES (3090, 1334, GETDATE(), 999);</v>
      </c>
    </row>
    <row r="1386" spans="1:9">
      <c r="A1386" s="316" t="s">
        <v>1025</v>
      </c>
      <c r="B1386" s="328" t="str">
        <f t="shared" si="63"/>
        <v>2279</v>
      </c>
      <c r="C1386" s="316" t="s">
        <v>7552</v>
      </c>
      <c r="D1386" s="316" t="str">
        <f t="shared" si="64"/>
        <v>3091</v>
      </c>
      <c r="G1386" s="333" t="s">
        <v>7552</v>
      </c>
      <c r="H1386" s="333" t="s">
        <v>8288</v>
      </c>
      <c r="I1386" s="316" t="str">
        <f t="shared" si="65"/>
        <v>INSERT INTO UPK_TEST.upk_k60.k60_press_buno_link (buno_id, k60_buno_id, created_date, created_tantou_id) VALUES (3091, 2279, GETDATE(), 999);</v>
      </c>
    </row>
    <row r="1387" spans="1:9">
      <c r="A1387" s="316" t="s">
        <v>754</v>
      </c>
      <c r="B1387" s="328" t="str">
        <f t="shared" si="63"/>
        <v>1920</v>
      </c>
      <c r="C1387" s="316" t="s">
        <v>7553</v>
      </c>
      <c r="D1387" s="316" t="str">
        <f t="shared" si="64"/>
        <v>3092</v>
      </c>
      <c r="G1387" s="333" t="s">
        <v>7553</v>
      </c>
      <c r="H1387" s="333" t="s">
        <v>8289</v>
      </c>
      <c r="I1387" s="316" t="str">
        <f t="shared" si="65"/>
        <v>INSERT INTO UPK_TEST.upk_k60.k60_press_buno_link (buno_id, k60_buno_id, created_date, created_tantou_id) VALUES (3092, 1920, GETDATE(), 999);</v>
      </c>
    </row>
    <row r="1388" spans="1:9">
      <c r="A1388" s="316" t="s">
        <v>1090</v>
      </c>
      <c r="B1388" s="328" t="str">
        <f t="shared" si="63"/>
        <v>2356</v>
      </c>
      <c r="C1388" s="316" t="s">
        <v>7554</v>
      </c>
      <c r="D1388" s="316" t="str">
        <f t="shared" si="64"/>
        <v>3093</v>
      </c>
      <c r="G1388" s="333" t="s">
        <v>7554</v>
      </c>
      <c r="H1388" s="333" t="s">
        <v>8290</v>
      </c>
      <c r="I1388" s="316" t="str">
        <f t="shared" si="65"/>
        <v>INSERT INTO UPK_TEST.upk_k60.k60_press_buno_link (buno_id, k60_buno_id, created_date, created_tantou_id) VALUES (3093, 2356, GETDATE(), 999);</v>
      </c>
    </row>
    <row r="1389" spans="1:9">
      <c r="A1389" s="316" t="s">
        <v>984</v>
      </c>
      <c r="B1389" s="328" t="str">
        <f t="shared" si="63"/>
        <v>2234</v>
      </c>
      <c r="C1389" s="316" t="s">
        <v>7555</v>
      </c>
      <c r="D1389" s="316" t="str">
        <f t="shared" si="64"/>
        <v>3094</v>
      </c>
      <c r="G1389" s="333" t="s">
        <v>7555</v>
      </c>
      <c r="H1389" s="333" t="s">
        <v>8291</v>
      </c>
      <c r="I1389" s="316" t="str">
        <f t="shared" si="65"/>
        <v>INSERT INTO UPK_TEST.upk_k60.k60_press_buno_link (buno_id, k60_buno_id, created_date, created_tantou_id) VALUES (3094, 2234, GETDATE(), 999);</v>
      </c>
    </row>
    <row r="1390" spans="1:9">
      <c r="A1390" s="316" t="s">
        <v>1128</v>
      </c>
      <c r="B1390" s="328" t="str">
        <f t="shared" si="63"/>
        <v>2409</v>
      </c>
      <c r="C1390" s="316" t="s">
        <v>7556</v>
      </c>
      <c r="D1390" s="316" t="str">
        <f t="shared" si="64"/>
        <v>3095</v>
      </c>
      <c r="G1390" s="333" t="s">
        <v>7556</v>
      </c>
      <c r="H1390" s="333" t="s">
        <v>8292</v>
      </c>
      <c r="I1390" s="316" t="str">
        <f t="shared" si="65"/>
        <v>INSERT INTO UPK_TEST.upk_k60.k60_press_buno_link (buno_id, k60_buno_id, created_date, created_tantou_id) VALUES (3095, 2409, GETDATE(), 999);</v>
      </c>
    </row>
    <row r="1391" spans="1:9">
      <c r="A1391" s="316" t="s">
        <v>5625</v>
      </c>
      <c r="B1391" s="328" t="str">
        <f t="shared" si="63"/>
        <v>1898</v>
      </c>
      <c r="C1391" s="316" t="s">
        <v>7557</v>
      </c>
      <c r="D1391" s="316" t="str">
        <f t="shared" si="64"/>
        <v>3096</v>
      </c>
      <c r="G1391" s="333" t="s">
        <v>7557</v>
      </c>
      <c r="H1391" s="333" t="s">
        <v>8293</v>
      </c>
      <c r="I1391" s="316" t="str">
        <f t="shared" si="65"/>
        <v>INSERT INTO UPK_TEST.upk_k60.k60_press_buno_link (buno_id, k60_buno_id, created_date, created_tantou_id) VALUES (3096, 1898, GETDATE(), 999);</v>
      </c>
    </row>
    <row r="1392" spans="1:9">
      <c r="A1392" s="316" t="s">
        <v>5625</v>
      </c>
      <c r="B1392" s="328" t="str">
        <f t="shared" si="63"/>
        <v>1898</v>
      </c>
      <c r="C1392" s="316" t="s">
        <v>7558</v>
      </c>
      <c r="D1392" s="316" t="str">
        <f t="shared" si="64"/>
        <v>3097</v>
      </c>
      <c r="G1392" s="333" t="s">
        <v>7558</v>
      </c>
      <c r="H1392" s="333" t="s">
        <v>8294</v>
      </c>
      <c r="I1392" s="316" t="str">
        <f t="shared" si="65"/>
        <v>INSERT INTO UPK_TEST.upk_k60.k60_press_buno_link (buno_id, k60_buno_id, created_date, created_tantou_id) VALUES (3097, 1898, GETDATE(), 999);</v>
      </c>
    </row>
    <row r="1393" spans="1:9">
      <c r="A1393" s="316" t="s">
        <v>5626</v>
      </c>
      <c r="B1393" s="328" t="str">
        <f t="shared" si="63"/>
        <v>1899</v>
      </c>
      <c r="C1393" s="316" t="s">
        <v>7559</v>
      </c>
      <c r="D1393" s="316" t="str">
        <f t="shared" si="64"/>
        <v>3098</v>
      </c>
      <c r="G1393" s="333" t="s">
        <v>7559</v>
      </c>
      <c r="H1393" s="333" t="s">
        <v>8295</v>
      </c>
      <c r="I1393" s="316" t="str">
        <f t="shared" si="65"/>
        <v>INSERT INTO UPK_TEST.upk_k60.k60_press_buno_link (buno_id, k60_buno_id, created_date, created_tantou_id) VALUES (3098, 1899, GETDATE(), 999);</v>
      </c>
    </row>
    <row r="1394" spans="1:9">
      <c r="A1394" s="316" t="s">
        <v>5626</v>
      </c>
      <c r="B1394" s="328" t="str">
        <f t="shared" si="63"/>
        <v>1899</v>
      </c>
      <c r="C1394" s="316" t="s">
        <v>7560</v>
      </c>
      <c r="D1394" s="316" t="str">
        <f t="shared" si="64"/>
        <v>3099</v>
      </c>
      <c r="G1394" s="333" t="s">
        <v>7560</v>
      </c>
      <c r="H1394" s="333" t="s">
        <v>8296</v>
      </c>
      <c r="I1394" s="316" t="str">
        <f t="shared" si="65"/>
        <v>INSERT INTO UPK_TEST.upk_k60.k60_press_buno_link (buno_id, k60_buno_id, created_date, created_tantou_id) VALUES (3099, 1899, GETDATE(), 999);</v>
      </c>
    </row>
    <row r="1395" spans="1:9">
      <c r="A1395" s="316" t="s">
        <v>5732</v>
      </c>
      <c r="B1395" s="328" t="str">
        <f t="shared" si="63"/>
        <v>2430</v>
      </c>
      <c r="C1395" s="316" t="s">
        <v>7561</v>
      </c>
      <c r="D1395" s="316" t="str">
        <f t="shared" si="64"/>
        <v>3100</v>
      </c>
      <c r="G1395" s="333" t="s">
        <v>7561</v>
      </c>
      <c r="H1395" s="333" t="s">
        <v>8297</v>
      </c>
      <c r="I1395" s="316" t="str">
        <f t="shared" si="65"/>
        <v>INSERT INTO UPK_TEST.upk_k60.k60_press_buno_link (buno_id, k60_buno_id, created_date, created_tantou_id) VALUES (3100, 2430, GETDATE(), 999);</v>
      </c>
    </row>
    <row r="1396" spans="1:9">
      <c r="A1396" s="316" t="s">
        <v>5732</v>
      </c>
      <c r="B1396" s="328" t="str">
        <f t="shared" si="63"/>
        <v>2430</v>
      </c>
      <c r="C1396" s="316" t="s">
        <v>7562</v>
      </c>
      <c r="D1396" s="316" t="str">
        <f t="shared" si="64"/>
        <v>3101</v>
      </c>
      <c r="G1396" s="333" t="s">
        <v>7562</v>
      </c>
      <c r="H1396" s="333" t="s">
        <v>8298</v>
      </c>
      <c r="I1396" s="316" t="str">
        <f t="shared" si="65"/>
        <v>INSERT INTO UPK_TEST.upk_k60.k60_press_buno_link (buno_id, k60_buno_id, created_date, created_tantou_id) VALUES (3101, 2430, GETDATE(), 999);</v>
      </c>
    </row>
    <row r="1397" spans="1:9">
      <c r="A1397" s="316" t="s">
        <v>3015</v>
      </c>
      <c r="B1397" s="328" t="str">
        <f t="shared" si="63"/>
        <v>1603</v>
      </c>
      <c r="C1397" s="316" t="s">
        <v>7563</v>
      </c>
      <c r="D1397" s="316" t="str">
        <f t="shared" si="64"/>
        <v>3102</v>
      </c>
      <c r="G1397" s="333" t="s">
        <v>7563</v>
      </c>
      <c r="H1397" s="333" t="s">
        <v>8299</v>
      </c>
      <c r="I1397" s="316" t="str">
        <f t="shared" si="65"/>
        <v>INSERT INTO UPK_TEST.upk_k60.k60_press_buno_link (buno_id, k60_buno_id, created_date, created_tantou_id) VALUES (3102, 1603, GETDATE(), 999);</v>
      </c>
    </row>
    <row r="1398" spans="1:9">
      <c r="A1398" s="316" t="s">
        <v>3015</v>
      </c>
      <c r="B1398" s="328" t="str">
        <f t="shared" si="63"/>
        <v>1603</v>
      </c>
      <c r="C1398" s="316" t="s">
        <v>7564</v>
      </c>
      <c r="D1398" s="316" t="str">
        <f t="shared" si="64"/>
        <v>3103</v>
      </c>
      <c r="G1398" s="333" t="s">
        <v>7564</v>
      </c>
      <c r="H1398" s="333" t="s">
        <v>8300</v>
      </c>
      <c r="I1398" s="316" t="str">
        <f t="shared" si="65"/>
        <v>INSERT INTO UPK_TEST.upk_k60.k60_press_buno_link (buno_id, k60_buno_id, created_date, created_tantou_id) VALUES (3103, 1603, GETDATE(), 999);</v>
      </c>
    </row>
    <row r="1399" spans="1:9">
      <c r="A1399" s="316" t="s">
        <v>5630</v>
      </c>
      <c r="B1399" s="328" t="str">
        <f t="shared" si="63"/>
        <v>1909</v>
      </c>
      <c r="C1399" s="316" t="s">
        <v>7565</v>
      </c>
      <c r="D1399" s="316" t="str">
        <f t="shared" si="64"/>
        <v>3104</v>
      </c>
      <c r="G1399" s="333" t="s">
        <v>7565</v>
      </c>
      <c r="H1399" s="333" t="s">
        <v>8301</v>
      </c>
      <c r="I1399" s="316" t="str">
        <f t="shared" si="65"/>
        <v>INSERT INTO UPK_TEST.upk_k60.k60_press_buno_link (buno_id, k60_buno_id, created_date, created_tantou_id) VALUES (3104, 1909, GETDATE(), 999);</v>
      </c>
    </row>
    <row r="1400" spans="1:9">
      <c r="A1400" s="316" t="s">
        <v>5630</v>
      </c>
      <c r="B1400" s="328" t="str">
        <f t="shared" si="63"/>
        <v>1909</v>
      </c>
      <c r="C1400" s="316" t="s">
        <v>7566</v>
      </c>
      <c r="D1400" s="316" t="str">
        <f t="shared" si="64"/>
        <v>3105</v>
      </c>
      <c r="G1400" s="333" t="s">
        <v>7566</v>
      </c>
      <c r="H1400" s="333" t="s">
        <v>8302</v>
      </c>
      <c r="I1400" s="316" t="str">
        <f t="shared" si="65"/>
        <v>INSERT INTO UPK_TEST.upk_k60.k60_press_buno_link (buno_id, k60_buno_id, created_date, created_tantou_id) VALUES (3105, 1909, GETDATE(), 999);</v>
      </c>
    </row>
    <row r="1401" spans="1:9">
      <c r="A1401" s="316" t="s">
        <v>5631</v>
      </c>
      <c r="B1401" s="328" t="str">
        <f t="shared" si="63"/>
        <v>1910</v>
      </c>
      <c r="C1401" s="316" t="s">
        <v>7567</v>
      </c>
      <c r="D1401" s="316" t="str">
        <f t="shared" si="64"/>
        <v>3106</v>
      </c>
      <c r="G1401" s="333" t="s">
        <v>7567</v>
      </c>
      <c r="H1401" s="333" t="s">
        <v>8303</v>
      </c>
      <c r="I1401" s="316" t="str">
        <f t="shared" si="65"/>
        <v>INSERT INTO UPK_TEST.upk_k60.k60_press_buno_link (buno_id, k60_buno_id, created_date, created_tantou_id) VALUES (3106, 1910, GETDATE(), 999);</v>
      </c>
    </row>
    <row r="1402" spans="1:9">
      <c r="A1402" s="316" t="s">
        <v>5631</v>
      </c>
      <c r="B1402" s="328" t="str">
        <f t="shared" si="63"/>
        <v>1910</v>
      </c>
      <c r="C1402" s="316" t="s">
        <v>7568</v>
      </c>
      <c r="D1402" s="316" t="str">
        <f t="shared" si="64"/>
        <v>3107</v>
      </c>
      <c r="G1402" s="333" t="s">
        <v>7568</v>
      </c>
      <c r="H1402" s="333" t="s">
        <v>8304</v>
      </c>
      <c r="I1402" s="316" t="str">
        <f t="shared" si="65"/>
        <v>INSERT INTO UPK_TEST.upk_k60.k60_press_buno_link (buno_id, k60_buno_id, created_date, created_tantou_id) VALUES (3107, 1910, GETDATE(), 999);</v>
      </c>
    </row>
    <row r="1403" spans="1:9">
      <c r="A1403" s="316" t="s">
        <v>1091</v>
      </c>
      <c r="B1403" s="328" t="str">
        <f t="shared" si="63"/>
        <v>2357</v>
      </c>
      <c r="C1403" s="316" t="s">
        <v>7569</v>
      </c>
      <c r="D1403" s="316" t="str">
        <f t="shared" si="64"/>
        <v>3108</v>
      </c>
      <c r="G1403" s="333" t="s">
        <v>7569</v>
      </c>
      <c r="H1403" s="333" t="s">
        <v>8305</v>
      </c>
      <c r="I1403" s="316" t="str">
        <f t="shared" si="65"/>
        <v>INSERT INTO UPK_TEST.upk_k60.k60_press_buno_link (buno_id, k60_buno_id, created_date, created_tantou_id) VALUES (3108, 2357, GETDATE(), 999);</v>
      </c>
    </row>
    <row r="1404" spans="1:9">
      <c r="A1404" s="316" t="s">
        <v>985</v>
      </c>
      <c r="B1404" s="328" t="str">
        <f t="shared" si="63"/>
        <v>2235</v>
      </c>
      <c r="C1404" s="316" t="s">
        <v>7570</v>
      </c>
      <c r="D1404" s="316" t="str">
        <f t="shared" si="64"/>
        <v>3109</v>
      </c>
      <c r="G1404" s="333" t="s">
        <v>7570</v>
      </c>
      <c r="H1404" s="333" t="s">
        <v>8306</v>
      </c>
      <c r="I1404" s="316" t="str">
        <f t="shared" si="65"/>
        <v>INSERT INTO UPK_TEST.upk_k60.k60_press_buno_link (buno_id, k60_buno_id, created_date, created_tantou_id) VALUES (3109, 2235, GETDATE(), 999);</v>
      </c>
    </row>
    <row r="1405" spans="1:9">
      <c r="A1405" s="316" t="s">
        <v>1129</v>
      </c>
      <c r="B1405" s="328" t="str">
        <f t="shared" si="63"/>
        <v>2410</v>
      </c>
      <c r="C1405" s="316" t="s">
        <v>7571</v>
      </c>
      <c r="D1405" s="316" t="str">
        <f t="shared" si="64"/>
        <v>3110</v>
      </c>
      <c r="G1405" s="333" t="s">
        <v>7571</v>
      </c>
      <c r="H1405" s="333" t="s">
        <v>8307</v>
      </c>
      <c r="I1405" s="316" t="str">
        <f t="shared" si="65"/>
        <v>INSERT INTO UPK_TEST.upk_k60.k60_press_buno_link (buno_id, k60_buno_id, created_date, created_tantou_id) VALUES (3110, 2410, GETDATE(), 999);</v>
      </c>
    </row>
    <row r="1406" spans="1:9">
      <c r="A1406" s="316" t="s">
        <v>1041</v>
      </c>
      <c r="B1406" s="328" t="str">
        <f t="shared" si="63"/>
        <v>2301</v>
      </c>
      <c r="C1406" s="316" t="s">
        <v>7572</v>
      </c>
      <c r="D1406" s="316" t="str">
        <f t="shared" si="64"/>
        <v>3111</v>
      </c>
      <c r="G1406" s="333" t="s">
        <v>7572</v>
      </c>
      <c r="H1406" s="333" t="s">
        <v>8308</v>
      </c>
      <c r="I1406" s="316" t="str">
        <f t="shared" si="65"/>
        <v>INSERT INTO UPK_TEST.upk_k60.k60_press_buno_link (buno_id, k60_buno_id, created_date, created_tantou_id) VALUES (3111, 2301, GETDATE(), 999);</v>
      </c>
    </row>
    <row r="1407" spans="1:9">
      <c r="A1407" s="316" t="s">
        <v>1042</v>
      </c>
      <c r="B1407" s="328" t="str">
        <f t="shared" si="63"/>
        <v>2302</v>
      </c>
      <c r="C1407" s="316" t="s">
        <v>7573</v>
      </c>
      <c r="D1407" s="316" t="str">
        <f t="shared" si="64"/>
        <v>3112</v>
      </c>
      <c r="G1407" s="333" t="s">
        <v>7573</v>
      </c>
      <c r="H1407" s="333" t="s">
        <v>8309</v>
      </c>
      <c r="I1407" s="316" t="str">
        <f t="shared" si="65"/>
        <v>INSERT INTO UPK_TEST.upk_k60.k60_press_buno_link (buno_id, k60_buno_id, created_date, created_tantou_id) VALUES (3112, 2302, GETDATE(), 999);</v>
      </c>
    </row>
    <row r="1408" spans="1:9">
      <c r="A1408" s="316" t="s">
        <v>815</v>
      </c>
      <c r="B1408" s="328" t="str">
        <f t="shared" si="63"/>
        <v>2012</v>
      </c>
      <c r="C1408" s="316" t="s">
        <v>2501</v>
      </c>
      <c r="D1408" s="316" t="str">
        <f t="shared" si="64"/>
        <v>3113</v>
      </c>
      <c r="G1408" s="333" t="s">
        <v>2501</v>
      </c>
      <c r="H1408" s="333" t="s">
        <v>8310</v>
      </c>
      <c r="I1408" s="316" t="str">
        <f t="shared" si="65"/>
        <v>INSERT INTO UPK_TEST.upk_k60.k60_press_buno_link (buno_id, k60_buno_id, created_date, created_tantou_id) VALUES (3113, 2012, GETDATE(), 999);</v>
      </c>
    </row>
    <row r="1409" spans="1:9">
      <c r="A1409" s="316" t="s">
        <v>5608</v>
      </c>
      <c r="B1409" s="328" t="str">
        <f t="shared" si="63"/>
        <v>1834</v>
      </c>
      <c r="C1409" s="316" t="s">
        <v>7574</v>
      </c>
      <c r="D1409" s="316" t="str">
        <f t="shared" si="64"/>
        <v>3114</v>
      </c>
      <c r="G1409" s="333" t="s">
        <v>7574</v>
      </c>
      <c r="H1409" s="333" t="s">
        <v>8311</v>
      </c>
      <c r="I1409" s="316" t="str">
        <f t="shared" si="65"/>
        <v>INSERT INTO UPK_TEST.upk_k60.k60_press_buno_link (buno_id, k60_buno_id, created_date, created_tantou_id) VALUES (3114, 1834, GETDATE(), 999);</v>
      </c>
    </row>
    <row r="1410" spans="1:9">
      <c r="A1410" s="316" t="s">
        <v>5608</v>
      </c>
      <c r="B1410" s="328" t="str">
        <f t="shared" si="63"/>
        <v>1834</v>
      </c>
      <c r="C1410" s="316" t="s">
        <v>7575</v>
      </c>
      <c r="D1410" s="316" t="str">
        <f t="shared" si="64"/>
        <v>3115</v>
      </c>
      <c r="G1410" s="333" t="s">
        <v>7575</v>
      </c>
      <c r="H1410" s="333" t="s">
        <v>8312</v>
      </c>
      <c r="I1410" s="316" t="str">
        <f t="shared" si="65"/>
        <v>INSERT INTO UPK_TEST.upk_k60.k60_press_buno_link (buno_id, k60_buno_id, created_date, created_tantou_id) VALUES (3115, 1834, GETDATE(), 999);</v>
      </c>
    </row>
    <row r="1411" spans="1:9">
      <c r="A1411" s="316" t="s">
        <v>816</v>
      </c>
      <c r="B1411" s="328" t="str">
        <f t="shared" si="63"/>
        <v>2013</v>
      </c>
      <c r="C1411" s="316" t="s">
        <v>2503</v>
      </c>
      <c r="D1411" s="316" t="str">
        <f t="shared" si="64"/>
        <v>3116</v>
      </c>
      <c r="G1411" s="333" t="s">
        <v>2503</v>
      </c>
      <c r="H1411" s="333" t="s">
        <v>8313</v>
      </c>
      <c r="I1411" s="316" t="str">
        <f t="shared" si="65"/>
        <v>INSERT INTO UPK_TEST.upk_k60.k60_press_buno_link (buno_id, k60_buno_id, created_date, created_tantou_id) VALUES (3116, 2013, GETDATE(), 999);</v>
      </c>
    </row>
    <row r="1412" spans="1:9">
      <c r="A1412" s="316" t="s">
        <v>428</v>
      </c>
      <c r="B1412" s="328" t="str">
        <f t="shared" ref="B1412:B1475" si="66">VLOOKUP($A1412,$E$4:$F$2001,2,FALSE)</f>
        <v>1405</v>
      </c>
      <c r="C1412" s="316" t="s">
        <v>7576</v>
      </c>
      <c r="D1412" s="316" t="str">
        <f t="shared" ref="D1412:D1475" si="67">VLOOKUP($C1412,$G$4:$H$2001,2,FALSE)</f>
        <v>3117</v>
      </c>
      <c r="G1412" s="333" t="s">
        <v>7576</v>
      </c>
      <c r="H1412" s="333" t="s">
        <v>8314</v>
      </c>
      <c r="I1412" s="316" t="str">
        <f t="shared" ref="I1412:I1475" si="68">$S$1&amp;$D1412&amp;", "&amp;$B1412&amp;", GETDATE(), 999);"</f>
        <v>INSERT INTO UPK_TEST.upk_k60.k60_press_buno_link (buno_id, k60_buno_id, created_date, created_tantou_id) VALUES (3117, 1405, GETDATE(), 999);</v>
      </c>
    </row>
    <row r="1413" spans="1:9">
      <c r="A1413" s="316" t="s">
        <v>429</v>
      </c>
      <c r="B1413" s="328" t="str">
        <f t="shared" si="66"/>
        <v>1406</v>
      </c>
      <c r="C1413" s="316" t="s">
        <v>7577</v>
      </c>
      <c r="D1413" s="316" t="str">
        <f t="shared" si="67"/>
        <v>3118</v>
      </c>
      <c r="G1413" s="333" t="s">
        <v>7577</v>
      </c>
      <c r="H1413" s="333" t="s">
        <v>8315</v>
      </c>
      <c r="I1413" s="316" t="str">
        <f t="shared" si="68"/>
        <v>INSERT INTO UPK_TEST.upk_k60.k60_press_buno_link (buno_id, k60_buno_id, created_date, created_tantou_id) VALUES (3118, 1406, GETDATE(), 999);</v>
      </c>
    </row>
    <row r="1414" spans="1:9">
      <c r="A1414" s="316" t="s">
        <v>1171</v>
      </c>
      <c r="B1414" s="328" t="str">
        <f t="shared" si="66"/>
        <v>2469</v>
      </c>
      <c r="C1414" s="316" t="s">
        <v>2504</v>
      </c>
      <c r="D1414" s="316" t="str">
        <f t="shared" si="67"/>
        <v>3119</v>
      </c>
      <c r="G1414" s="333" t="s">
        <v>2504</v>
      </c>
      <c r="H1414" s="333" t="s">
        <v>8316</v>
      </c>
      <c r="I1414" s="316" t="str">
        <f t="shared" si="68"/>
        <v>INSERT INTO UPK_TEST.upk_k60.k60_press_buno_link (buno_id, k60_buno_id, created_date, created_tantou_id) VALUES (3119, 2469, GETDATE(), 999);</v>
      </c>
    </row>
    <row r="1415" spans="1:9">
      <c r="A1415" s="316" t="s">
        <v>1092</v>
      </c>
      <c r="B1415" s="328" t="str">
        <f t="shared" si="66"/>
        <v>2358</v>
      </c>
      <c r="C1415" s="316" t="s">
        <v>7578</v>
      </c>
      <c r="D1415" s="316" t="str">
        <f t="shared" si="67"/>
        <v>3120</v>
      </c>
      <c r="G1415" s="333" t="s">
        <v>7578</v>
      </c>
      <c r="H1415" s="333" t="s">
        <v>8317</v>
      </c>
      <c r="I1415" s="316" t="str">
        <f t="shared" si="68"/>
        <v>INSERT INTO UPK_TEST.upk_k60.k60_press_buno_link (buno_id, k60_buno_id, created_date, created_tantou_id) VALUES (3120, 2358, GETDATE(), 999);</v>
      </c>
    </row>
    <row r="1416" spans="1:9">
      <c r="A1416" s="316" t="s">
        <v>743</v>
      </c>
      <c r="B1416" s="328" t="str">
        <f t="shared" si="66"/>
        <v>1900</v>
      </c>
      <c r="C1416" s="316" t="s">
        <v>7579</v>
      </c>
      <c r="D1416" s="316" t="str">
        <f t="shared" si="67"/>
        <v>3121</v>
      </c>
      <c r="G1416" s="333" t="s">
        <v>7579</v>
      </c>
      <c r="H1416" s="333" t="s">
        <v>8318</v>
      </c>
      <c r="I1416" s="316" t="str">
        <f t="shared" si="68"/>
        <v>INSERT INTO UPK_TEST.upk_k60.k60_press_buno_link (buno_id, k60_buno_id, created_date, created_tantou_id) VALUES (3121, 1900, GETDATE(), 999);</v>
      </c>
    </row>
    <row r="1417" spans="1:9">
      <c r="A1417" s="316" t="s">
        <v>982</v>
      </c>
      <c r="B1417" s="328" t="str">
        <f t="shared" si="66"/>
        <v>2232</v>
      </c>
      <c r="C1417" s="316" t="s">
        <v>7580</v>
      </c>
      <c r="D1417" s="316" t="str">
        <f t="shared" si="67"/>
        <v>3122</v>
      </c>
      <c r="G1417" s="333" t="s">
        <v>7580</v>
      </c>
      <c r="H1417" s="333" t="s">
        <v>8319</v>
      </c>
      <c r="I1417" s="316" t="str">
        <f t="shared" si="68"/>
        <v>INSERT INTO UPK_TEST.upk_k60.k60_press_buno_link (buno_id, k60_buno_id, created_date, created_tantou_id) VALUES (3122, 2232, GETDATE(), 999);</v>
      </c>
    </row>
    <row r="1418" spans="1:9">
      <c r="A1418" s="316" t="s">
        <v>5627</v>
      </c>
      <c r="B1418" s="328" t="str">
        <f t="shared" si="66"/>
        <v>1902</v>
      </c>
      <c r="C1418" s="316" t="s">
        <v>7581</v>
      </c>
      <c r="D1418" s="316" t="str">
        <f t="shared" si="67"/>
        <v>3123</v>
      </c>
      <c r="G1418" s="333" t="s">
        <v>7581</v>
      </c>
      <c r="H1418" s="333" t="s">
        <v>8320</v>
      </c>
      <c r="I1418" s="316" t="str">
        <f t="shared" si="68"/>
        <v>INSERT INTO UPK_TEST.upk_k60.k60_press_buno_link (buno_id, k60_buno_id, created_date, created_tantou_id) VALUES (3123, 1902, GETDATE(), 999);</v>
      </c>
    </row>
    <row r="1419" spans="1:9">
      <c r="A1419" s="316" t="s">
        <v>5627</v>
      </c>
      <c r="B1419" s="328" t="str">
        <f t="shared" si="66"/>
        <v>1902</v>
      </c>
      <c r="C1419" s="316" t="s">
        <v>7582</v>
      </c>
      <c r="D1419" s="316" t="str">
        <f t="shared" si="67"/>
        <v>3124</v>
      </c>
      <c r="G1419" s="333" t="s">
        <v>7582</v>
      </c>
      <c r="H1419" s="333" t="s">
        <v>8321</v>
      </c>
      <c r="I1419" s="316" t="str">
        <f t="shared" si="68"/>
        <v>INSERT INTO UPK_TEST.upk_k60.k60_press_buno_link (buno_id, k60_buno_id, created_date, created_tantou_id) VALUES (3124, 1902, GETDATE(), 999);</v>
      </c>
    </row>
    <row r="1420" spans="1:9">
      <c r="A1420" s="316" t="s">
        <v>1172</v>
      </c>
      <c r="B1420" s="328" t="str">
        <f t="shared" si="66"/>
        <v>2470</v>
      </c>
      <c r="C1420" s="316" t="s">
        <v>2505</v>
      </c>
      <c r="D1420" s="316" t="str">
        <f t="shared" si="67"/>
        <v>3125</v>
      </c>
      <c r="G1420" s="333" t="s">
        <v>2505</v>
      </c>
      <c r="H1420" s="333" t="s">
        <v>8322</v>
      </c>
      <c r="I1420" s="316" t="str">
        <f t="shared" si="68"/>
        <v>INSERT INTO UPK_TEST.upk_k60.k60_press_buno_link (buno_id, k60_buno_id, created_date, created_tantou_id) VALUES (3125, 2470, GETDATE(), 999);</v>
      </c>
    </row>
    <row r="1421" spans="1:9">
      <c r="A1421" s="316" t="s">
        <v>1093</v>
      </c>
      <c r="B1421" s="328" t="str">
        <f t="shared" si="66"/>
        <v>2359</v>
      </c>
      <c r="C1421" s="316" t="s">
        <v>2506</v>
      </c>
      <c r="D1421" s="316" t="str">
        <f t="shared" si="67"/>
        <v>3126</v>
      </c>
      <c r="G1421" s="333" t="s">
        <v>2506</v>
      </c>
      <c r="H1421" s="333" t="s">
        <v>8323</v>
      </c>
      <c r="I1421" s="316" t="str">
        <f t="shared" si="68"/>
        <v>INSERT INTO UPK_TEST.upk_k60.k60_press_buno_link (buno_id, k60_buno_id, created_date, created_tantou_id) VALUES (3126, 2359, GETDATE(), 999);</v>
      </c>
    </row>
    <row r="1422" spans="1:9">
      <c r="A1422" s="316" t="s">
        <v>744</v>
      </c>
      <c r="B1422" s="328" t="str">
        <f t="shared" si="66"/>
        <v>1901</v>
      </c>
      <c r="C1422" s="316" t="s">
        <v>7583</v>
      </c>
      <c r="D1422" s="316" t="str">
        <f t="shared" si="67"/>
        <v>3127</v>
      </c>
      <c r="G1422" s="333" t="s">
        <v>7583</v>
      </c>
      <c r="H1422" s="333" t="s">
        <v>8324</v>
      </c>
      <c r="I1422" s="316" t="str">
        <f t="shared" si="68"/>
        <v>INSERT INTO UPK_TEST.upk_k60.k60_press_buno_link (buno_id, k60_buno_id, created_date, created_tantou_id) VALUES (3127, 1901, GETDATE(), 999);</v>
      </c>
    </row>
    <row r="1423" spans="1:9">
      <c r="A1423" s="316" t="s">
        <v>983</v>
      </c>
      <c r="B1423" s="328" t="str">
        <f t="shared" si="66"/>
        <v>2233</v>
      </c>
      <c r="C1423" s="316" t="s">
        <v>7584</v>
      </c>
      <c r="D1423" s="316" t="str">
        <f t="shared" si="67"/>
        <v>3128</v>
      </c>
      <c r="G1423" s="333" t="s">
        <v>7584</v>
      </c>
      <c r="H1423" s="333" t="s">
        <v>8325</v>
      </c>
      <c r="I1423" s="316" t="str">
        <f t="shared" si="68"/>
        <v>INSERT INTO UPK_TEST.upk_k60.k60_press_buno_link (buno_id, k60_buno_id, created_date, created_tantou_id) VALUES (3128, 2233, GETDATE(), 999);</v>
      </c>
    </row>
    <row r="1424" spans="1:9">
      <c r="A1424" s="316" t="s">
        <v>5748</v>
      </c>
      <c r="B1424" s="328" t="str">
        <f t="shared" si="66"/>
        <v>2480</v>
      </c>
      <c r="C1424" s="316" t="s">
        <v>2507</v>
      </c>
      <c r="D1424" s="316" t="str">
        <f t="shared" si="67"/>
        <v>3129</v>
      </c>
      <c r="G1424" s="333" t="s">
        <v>2507</v>
      </c>
      <c r="H1424" s="333" t="s">
        <v>8326</v>
      </c>
      <c r="I1424" s="316" t="str">
        <f t="shared" si="68"/>
        <v>INSERT INTO UPK_TEST.upk_k60.k60_press_buno_link (buno_id, k60_buno_id, created_date, created_tantou_id) VALUES (3129, 2480, GETDATE(), 999);</v>
      </c>
    </row>
    <row r="1425" spans="1:9">
      <c r="A1425" s="316" t="s">
        <v>5748</v>
      </c>
      <c r="B1425" s="328" t="str">
        <f t="shared" si="66"/>
        <v>2480</v>
      </c>
      <c r="C1425" s="316" t="s">
        <v>2508</v>
      </c>
      <c r="D1425" s="316" t="str">
        <f t="shared" si="67"/>
        <v>3130</v>
      </c>
      <c r="G1425" s="333" t="s">
        <v>2508</v>
      </c>
      <c r="H1425" s="333" t="s">
        <v>8327</v>
      </c>
      <c r="I1425" s="316" t="str">
        <f t="shared" si="68"/>
        <v>INSERT INTO UPK_TEST.upk_k60.k60_press_buno_link (buno_id, k60_buno_id, created_date, created_tantou_id) VALUES (3130, 2480, GETDATE(), 999);</v>
      </c>
    </row>
    <row r="1426" spans="1:9">
      <c r="A1426" s="316" t="s">
        <v>5739</v>
      </c>
      <c r="B1426" s="328" t="str">
        <f t="shared" si="66"/>
        <v>2449</v>
      </c>
      <c r="C1426" s="316" t="s">
        <v>2509</v>
      </c>
      <c r="D1426" s="316" t="str">
        <f t="shared" si="67"/>
        <v>3131</v>
      </c>
      <c r="G1426" s="333" t="s">
        <v>2509</v>
      </c>
      <c r="H1426" s="333" t="s">
        <v>8328</v>
      </c>
      <c r="I1426" s="316" t="str">
        <f t="shared" si="68"/>
        <v>INSERT INTO UPK_TEST.upk_k60.k60_press_buno_link (buno_id, k60_buno_id, created_date, created_tantou_id) VALUES (3131, 2449, GETDATE(), 999);</v>
      </c>
    </row>
    <row r="1427" spans="1:9">
      <c r="A1427" s="316" t="s">
        <v>5739</v>
      </c>
      <c r="B1427" s="328" t="str">
        <f t="shared" si="66"/>
        <v>2449</v>
      </c>
      <c r="C1427" s="316" t="s">
        <v>2510</v>
      </c>
      <c r="D1427" s="316" t="str">
        <f t="shared" si="67"/>
        <v>3132</v>
      </c>
      <c r="G1427" s="333" t="s">
        <v>2510</v>
      </c>
      <c r="H1427" s="333" t="s">
        <v>8329</v>
      </c>
      <c r="I1427" s="316" t="str">
        <f t="shared" si="68"/>
        <v>INSERT INTO UPK_TEST.upk_k60.k60_press_buno_link (buno_id, k60_buno_id, created_date, created_tantou_id) VALUES (3132, 2449, GETDATE(), 999);</v>
      </c>
    </row>
    <row r="1428" spans="1:9">
      <c r="A1428" s="316" t="s">
        <v>1039</v>
      </c>
      <c r="B1428" s="328" t="str">
        <f t="shared" si="66"/>
        <v>2299</v>
      </c>
      <c r="C1428" s="316" t="s">
        <v>2511</v>
      </c>
      <c r="D1428" s="316" t="str">
        <f t="shared" si="67"/>
        <v>3133</v>
      </c>
      <c r="G1428" s="333" t="s">
        <v>2511</v>
      </c>
      <c r="H1428" s="333" t="s">
        <v>8330</v>
      </c>
      <c r="I1428" s="316" t="str">
        <f t="shared" si="68"/>
        <v>INSERT INTO UPK_TEST.upk_k60.k60_press_buno_link (buno_id, k60_buno_id, created_date, created_tantou_id) VALUES (3133, 2299, GETDATE(), 999);</v>
      </c>
    </row>
    <row r="1429" spans="1:9">
      <c r="A1429" s="316" t="s">
        <v>3176</v>
      </c>
      <c r="B1429" s="328" t="str">
        <f t="shared" si="66"/>
        <v>1742</v>
      </c>
      <c r="C1429" s="316" t="s">
        <v>7585</v>
      </c>
      <c r="D1429" s="316" t="str">
        <f t="shared" si="67"/>
        <v>3134</v>
      </c>
      <c r="G1429" s="333" t="s">
        <v>7585</v>
      </c>
      <c r="H1429" s="333" t="s">
        <v>8331</v>
      </c>
      <c r="I1429" s="316" t="str">
        <f t="shared" si="68"/>
        <v>INSERT INTO UPK_TEST.upk_k60.k60_press_buno_link (buno_id, k60_buno_id, created_date, created_tantou_id) VALUES (3134, 1742, GETDATE(), 999);</v>
      </c>
    </row>
    <row r="1430" spans="1:9">
      <c r="A1430" s="316" t="s">
        <v>3176</v>
      </c>
      <c r="B1430" s="328" t="str">
        <f t="shared" si="66"/>
        <v>1742</v>
      </c>
      <c r="C1430" s="316" t="s">
        <v>7586</v>
      </c>
      <c r="D1430" s="316" t="str">
        <f t="shared" si="67"/>
        <v>3135</v>
      </c>
      <c r="G1430" s="333" t="s">
        <v>7586</v>
      </c>
      <c r="H1430" s="333" t="s">
        <v>8332</v>
      </c>
      <c r="I1430" s="316" t="str">
        <f t="shared" si="68"/>
        <v>INSERT INTO UPK_TEST.upk_k60.k60_press_buno_link (buno_id, k60_buno_id, created_date, created_tantou_id) VALUES (3135, 1742, GETDATE(), 999);</v>
      </c>
    </row>
    <row r="1431" spans="1:9">
      <c r="A1431" s="316" t="s">
        <v>1040</v>
      </c>
      <c r="B1431" s="328" t="str">
        <f t="shared" si="66"/>
        <v>2300</v>
      </c>
      <c r="C1431" s="316" t="s">
        <v>2512</v>
      </c>
      <c r="D1431" s="316" t="str">
        <f t="shared" si="67"/>
        <v>3136</v>
      </c>
      <c r="G1431" s="333" t="s">
        <v>2512</v>
      </c>
      <c r="H1431" s="333" t="s">
        <v>8333</v>
      </c>
      <c r="I1431" s="316" t="str">
        <f t="shared" si="68"/>
        <v>INSERT INTO UPK_TEST.upk_k60.k60_press_buno_link (buno_id, k60_buno_id, created_date, created_tantou_id) VALUES (3136, 2300, GETDATE(), 999);</v>
      </c>
    </row>
    <row r="1432" spans="1:9">
      <c r="A1432" s="316" t="s">
        <v>3201</v>
      </c>
      <c r="B1432" s="328" t="str">
        <f t="shared" si="66"/>
        <v>1767</v>
      </c>
      <c r="C1432" s="316" t="s">
        <v>2513</v>
      </c>
      <c r="D1432" s="316" t="str">
        <f t="shared" si="67"/>
        <v>3137</v>
      </c>
      <c r="G1432" s="333" t="s">
        <v>2513</v>
      </c>
      <c r="H1432" s="333" t="s">
        <v>8334</v>
      </c>
      <c r="I1432" s="316" t="str">
        <f t="shared" si="68"/>
        <v>INSERT INTO UPK_TEST.upk_k60.k60_press_buno_link (buno_id, k60_buno_id, created_date, created_tantou_id) VALUES (3137, 1767, GETDATE(), 999);</v>
      </c>
    </row>
    <row r="1433" spans="1:9">
      <c r="A1433" s="316" t="s">
        <v>3201</v>
      </c>
      <c r="B1433" s="328" t="str">
        <f t="shared" si="66"/>
        <v>1767</v>
      </c>
      <c r="C1433" s="316" t="s">
        <v>2514</v>
      </c>
      <c r="D1433" s="316" t="str">
        <f t="shared" si="67"/>
        <v>3138</v>
      </c>
      <c r="G1433" s="333" t="s">
        <v>2514</v>
      </c>
      <c r="H1433" s="333" t="s">
        <v>8335</v>
      </c>
      <c r="I1433" s="316" t="str">
        <f t="shared" si="68"/>
        <v>INSERT INTO UPK_TEST.upk_k60.k60_press_buno_link (buno_id, k60_buno_id, created_date, created_tantou_id) VALUES (3138, 1767, GETDATE(), 999);</v>
      </c>
    </row>
    <row r="1434" spans="1:9">
      <c r="A1434" s="316" t="s">
        <v>3415</v>
      </c>
      <c r="B1434" s="328" t="str">
        <f t="shared" si="66"/>
        <v>1968</v>
      </c>
      <c r="C1434" s="316" t="s">
        <v>2515</v>
      </c>
      <c r="D1434" s="316" t="str">
        <f t="shared" si="67"/>
        <v>3139</v>
      </c>
      <c r="G1434" s="333" t="s">
        <v>2515</v>
      </c>
      <c r="H1434" s="333" t="s">
        <v>8336</v>
      </c>
      <c r="I1434" s="316" t="str">
        <f t="shared" si="68"/>
        <v>INSERT INTO UPK_TEST.upk_k60.k60_press_buno_link (buno_id, k60_buno_id, created_date, created_tantou_id) VALUES (3139, 1968, GETDATE(), 999);</v>
      </c>
    </row>
    <row r="1435" spans="1:9">
      <c r="A1435" s="316" t="s">
        <v>3415</v>
      </c>
      <c r="B1435" s="328" t="str">
        <f t="shared" si="66"/>
        <v>1968</v>
      </c>
      <c r="C1435" s="316" t="s">
        <v>2516</v>
      </c>
      <c r="D1435" s="316" t="str">
        <f t="shared" si="67"/>
        <v>3140</v>
      </c>
      <c r="G1435" s="333" t="s">
        <v>2516</v>
      </c>
      <c r="H1435" s="333" t="s">
        <v>8337</v>
      </c>
      <c r="I1435" s="316" t="str">
        <f t="shared" si="68"/>
        <v>INSERT INTO UPK_TEST.upk_k60.k60_press_buno_link (buno_id, k60_buno_id, created_date, created_tantou_id) VALUES (3140, 1968, GETDATE(), 999);</v>
      </c>
    </row>
    <row r="1436" spans="1:9">
      <c r="A1436" s="316" t="s">
        <v>440</v>
      </c>
      <c r="B1436" s="328" t="str">
        <f t="shared" si="66"/>
        <v>1417</v>
      </c>
      <c r="C1436" s="316" t="s">
        <v>2517</v>
      </c>
      <c r="D1436" s="316" t="str">
        <f t="shared" si="67"/>
        <v>3141</v>
      </c>
      <c r="G1436" s="333" t="s">
        <v>2517</v>
      </c>
      <c r="H1436" s="333" t="s">
        <v>8338</v>
      </c>
      <c r="I1436" s="316" t="str">
        <f t="shared" si="68"/>
        <v>INSERT INTO UPK_TEST.upk_k60.k60_press_buno_link (buno_id, k60_buno_id, created_date, created_tantou_id) VALUES (3141, 1417, GETDATE(), 999);</v>
      </c>
    </row>
    <row r="1437" spans="1:9">
      <c r="A1437" s="316" t="s">
        <v>442</v>
      </c>
      <c r="B1437" s="328" t="str">
        <f t="shared" si="66"/>
        <v>1419</v>
      </c>
      <c r="C1437" s="316" t="s">
        <v>2518</v>
      </c>
      <c r="D1437" s="316" t="str">
        <f t="shared" si="67"/>
        <v>3142</v>
      </c>
      <c r="G1437" s="333" t="s">
        <v>2518</v>
      </c>
      <c r="H1437" s="333" t="s">
        <v>8339</v>
      </c>
      <c r="I1437" s="316" t="str">
        <f t="shared" si="68"/>
        <v>INSERT INTO UPK_TEST.upk_k60.k60_press_buno_link (buno_id, k60_buno_id, created_date, created_tantou_id) VALUES (3142, 1419, GETDATE(), 999);</v>
      </c>
    </row>
    <row r="1438" spans="1:9">
      <c r="A1438" s="316" t="s">
        <v>441</v>
      </c>
      <c r="B1438" s="328" t="str">
        <f t="shared" si="66"/>
        <v>1418</v>
      </c>
      <c r="C1438" s="316" t="s">
        <v>2519</v>
      </c>
      <c r="D1438" s="316" t="str">
        <f t="shared" si="67"/>
        <v>3143</v>
      </c>
      <c r="G1438" s="333" t="s">
        <v>2519</v>
      </c>
      <c r="H1438" s="333" t="s">
        <v>8340</v>
      </c>
      <c r="I1438" s="316" t="str">
        <f t="shared" si="68"/>
        <v>INSERT INTO UPK_TEST.upk_k60.k60_press_buno_link (buno_id, k60_buno_id, created_date, created_tantou_id) VALUES (3143, 1418, GETDATE(), 999);</v>
      </c>
    </row>
    <row r="1439" spans="1:9">
      <c r="A1439" s="316" t="s">
        <v>443</v>
      </c>
      <c r="B1439" s="328" t="str">
        <f t="shared" si="66"/>
        <v>1420</v>
      </c>
      <c r="C1439" s="316" t="s">
        <v>2520</v>
      </c>
      <c r="D1439" s="316" t="str">
        <f t="shared" si="67"/>
        <v>3144</v>
      </c>
      <c r="G1439" s="333" t="s">
        <v>2520</v>
      </c>
      <c r="H1439" s="333" t="s">
        <v>8341</v>
      </c>
      <c r="I1439" s="316" t="str">
        <f t="shared" si="68"/>
        <v>INSERT INTO UPK_TEST.upk_k60.k60_press_buno_link (buno_id, k60_buno_id, created_date, created_tantou_id) VALUES (3144, 1420, GETDATE(), 999);</v>
      </c>
    </row>
    <row r="1440" spans="1:9">
      <c r="A1440" s="316" t="s">
        <v>494</v>
      </c>
      <c r="B1440" s="328" t="str">
        <f t="shared" si="66"/>
        <v>1521</v>
      </c>
      <c r="C1440" s="316" t="s">
        <v>7587</v>
      </c>
      <c r="D1440" s="316" t="str">
        <f t="shared" si="67"/>
        <v>3145</v>
      </c>
      <c r="G1440" s="333" t="s">
        <v>7587</v>
      </c>
      <c r="H1440" s="333" t="s">
        <v>8342</v>
      </c>
      <c r="I1440" s="316" t="str">
        <f t="shared" si="68"/>
        <v>INSERT INTO UPK_TEST.upk_k60.k60_press_buno_link (buno_id, k60_buno_id, created_date, created_tantou_id) VALUES (3145, 1521, GETDATE(), 999);</v>
      </c>
    </row>
    <row r="1441" spans="1:9">
      <c r="A1441" s="316" t="s">
        <v>1209</v>
      </c>
      <c r="B1441" s="328" t="str">
        <f t="shared" si="66"/>
        <v>2530</v>
      </c>
      <c r="C1441" s="316" t="s">
        <v>7588</v>
      </c>
      <c r="D1441" s="316" t="str">
        <f t="shared" si="67"/>
        <v>3146</v>
      </c>
      <c r="G1441" s="333" t="s">
        <v>7588</v>
      </c>
      <c r="H1441" s="333" t="s">
        <v>8343</v>
      </c>
      <c r="I1441" s="316" t="str">
        <f t="shared" si="68"/>
        <v>INSERT INTO UPK_TEST.upk_k60.k60_press_buno_link (buno_id, k60_buno_id, created_date, created_tantou_id) VALUES (3146, 2530, GETDATE(), 999);</v>
      </c>
    </row>
    <row r="1442" spans="1:9">
      <c r="A1442" s="316" t="s">
        <v>1113</v>
      </c>
      <c r="B1442" s="328" t="str">
        <f t="shared" si="66"/>
        <v>2392</v>
      </c>
      <c r="C1442" s="316" t="s">
        <v>7589</v>
      </c>
      <c r="D1442" s="316" t="str">
        <f t="shared" si="67"/>
        <v>3147</v>
      </c>
      <c r="G1442" s="333" t="s">
        <v>7589</v>
      </c>
      <c r="H1442" s="333" t="s">
        <v>8344</v>
      </c>
      <c r="I1442" s="316" t="str">
        <f t="shared" si="68"/>
        <v>INSERT INTO UPK_TEST.upk_k60.k60_press_buno_link (buno_id, k60_buno_id, created_date, created_tantou_id) VALUES (3147, 2392, GETDATE(), 999);</v>
      </c>
    </row>
    <row r="1443" spans="1:9">
      <c r="A1443" s="316" t="s">
        <v>495</v>
      </c>
      <c r="B1443" s="328" t="str">
        <f t="shared" si="66"/>
        <v>1522</v>
      </c>
      <c r="C1443" s="316" t="s">
        <v>7590</v>
      </c>
      <c r="D1443" s="316" t="str">
        <f t="shared" si="67"/>
        <v>3148</v>
      </c>
      <c r="G1443" s="333" t="s">
        <v>7590</v>
      </c>
      <c r="H1443" s="333" t="s">
        <v>8345</v>
      </c>
      <c r="I1443" s="316" t="str">
        <f t="shared" si="68"/>
        <v>INSERT INTO UPK_TEST.upk_k60.k60_press_buno_link (buno_id, k60_buno_id, created_date, created_tantou_id) VALUES (3148, 1522, GETDATE(), 999);</v>
      </c>
    </row>
    <row r="1444" spans="1:9">
      <c r="A1444" s="316" t="s">
        <v>1210</v>
      </c>
      <c r="B1444" s="328" t="str">
        <f t="shared" si="66"/>
        <v>2531</v>
      </c>
      <c r="C1444" s="316" t="s">
        <v>7591</v>
      </c>
      <c r="D1444" s="316" t="str">
        <f t="shared" si="67"/>
        <v>3149</v>
      </c>
      <c r="G1444" s="333" t="s">
        <v>7591</v>
      </c>
      <c r="H1444" s="333" t="s">
        <v>8346</v>
      </c>
      <c r="I1444" s="316" t="str">
        <f t="shared" si="68"/>
        <v>INSERT INTO UPK_TEST.upk_k60.k60_press_buno_link (buno_id, k60_buno_id, created_date, created_tantou_id) VALUES (3149, 2531, GETDATE(), 999);</v>
      </c>
    </row>
    <row r="1445" spans="1:9">
      <c r="A1445" s="316" t="s">
        <v>1114</v>
      </c>
      <c r="B1445" s="328" t="str">
        <f t="shared" si="66"/>
        <v>2393</v>
      </c>
      <c r="C1445" s="316" t="s">
        <v>7592</v>
      </c>
      <c r="D1445" s="316" t="str">
        <f t="shared" si="67"/>
        <v>3150</v>
      </c>
      <c r="G1445" s="333" t="s">
        <v>7592</v>
      </c>
      <c r="H1445" s="333" t="s">
        <v>8347</v>
      </c>
      <c r="I1445" s="316" t="str">
        <f t="shared" si="68"/>
        <v>INSERT INTO UPK_TEST.upk_k60.k60_press_buno_link (buno_id, k60_buno_id, created_date, created_tantou_id) VALUES (3150, 2393, GETDATE(), 999);</v>
      </c>
    </row>
    <row r="1446" spans="1:9">
      <c r="A1446" s="316" t="s">
        <v>5744</v>
      </c>
      <c r="B1446" s="328" t="str">
        <f t="shared" si="66"/>
        <v>2472</v>
      </c>
      <c r="C1446" s="316" t="s">
        <v>7593</v>
      </c>
      <c r="D1446" s="316" t="str">
        <f t="shared" si="67"/>
        <v>3151</v>
      </c>
      <c r="G1446" s="333" t="s">
        <v>7593</v>
      </c>
      <c r="H1446" s="333" t="s">
        <v>8348</v>
      </c>
      <c r="I1446" s="316" t="str">
        <f t="shared" si="68"/>
        <v>INSERT INTO UPK_TEST.upk_k60.k60_press_buno_link (buno_id, k60_buno_id, created_date, created_tantou_id) VALUES (3151, 2472, GETDATE(), 999);</v>
      </c>
    </row>
    <row r="1447" spans="1:9">
      <c r="A1447" s="316" t="s">
        <v>5744</v>
      </c>
      <c r="B1447" s="328" t="str">
        <f t="shared" si="66"/>
        <v>2472</v>
      </c>
      <c r="C1447" s="316" t="s">
        <v>7594</v>
      </c>
      <c r="D1447" s="316" t="str">
        <f t="shared" si="67"/>
        <v>3152</v>
      </c>
      <c r="G1447" s="333" t="s">
        <v>7594</v>
      </c>
      <c r="H1447" s="333" t="s">
        <v>8349</v>
      </c>
      <c r="I1447" s="316" t="str">
        <f t="shared" si="68"/>
        <v>INSERT INTO UPK_TEST.upk_k60.k60_press_buno_link (buno_id, k60_buno_id, created_date, created_tantou_id) VALUES (3152, 2472, GETDATE(), 999);</v>
      </c>
    </row>
    <row r="1448" spans="1:9">
      <c r="A1448" s="316" t="s">
        <v>2920</v>
      </c>
      <c r="B1448" s="328" t="str">
        <f t="shared" si="66"/>
        <v>1523</v>
      </c>
      <c r="C1448" s="316" t="s">
        <v>7595</v>
      </c>
      <c r="D1448" s="316" t="str">
        <f t="shared" si="67"/>
        <v>3153</v>
      </c>
      <c r="G1448" s="333" t="s">
        <v>7595</v>
      </c>
      <c r="H1448" s="333" t="s">
        <v>8350</v>
      </c>
      <c r="I1448" s="316" t="str">
        <f t="shared" si="68"/>
        <v>INSERT INTO UPK_TEST.upk_k60.k60_press_buno_link (buno_id, k60_buno_id, created_date, created_tantou_id) VALUES (3153, 1523, GETDATE(), 999);</v>
      </c>
    </row>
    <row r="1449" spans="1:9">
      <c r="A1449" s="316" t="s">
        <v>2920</v>
      </c>
      <c r="B1449" s="328" t="str">
        <f t="shared" si="66"/>
        <v>1523</v>
      </c>
      <c r="C1449" s="316" t="s">
        <v>7596</v>
      </c>
      <c r="D1449" s="316" t="str">
        <f t="shared" si="67"/>
        <v>3154</v>
      </c>
      <c r="G1449" s="333" t="s">
        <v>7596</v>
      </c>
      <c r="H1449" s="333" t="s">
        <v>8351</v>
      </c>
      <c r="I1449" s="316" t="str">
        <f t="shared" si="68"/>
        <v>INSERT INTO UPK_TEST.upk_k60.k60_press_buno_link (buno_id, k60_buno_id, created_date, created_tantou_id) VALUES (3154, 1523, GETDATE(), 999);</v>
      </c>
    </row>
    <row r="1450" spans="1:9">
      <c r="A1450" s="316" t="s">
        <v>2921</v>
      </c>
      <c r="B1450" s="328" t="str">
        <f t="shared" si="66"/>
        <v>1524</v>
      </c>
      <c r="C1450" s="316" t="s">
        <v>7597</v>
      </c>
      <c r="D1450" s="316" t="str">
        <f t="shared" si="67"/>
        <v>3155</v>
      </c>
      <c r="G1450" s="333" t="s">
        <v>7597</v>
      </c>
      <c r="H1450" s="333" t="s">
        <v>8352</v>
      </c>
      <c r="I1450" s="316" t="str">
        <f t="shared" si="68"/>
        <v>INSERT INTO UPK_TEST.upk_k60.k60_press_buno_link (buno_id, k60_buno_id, created_date, created_tantou_id) VALUES (3155, 1524, GETDATE(), 999);</v>
      </c>
    </row>
    <row r="1451" spans="1:9">
      <c r="A1451" s="316" t="s">
        <v>2921</v>
      </c>
      <c r="B1451" s="328" t="str">
        <f t="shared" si="66"/>
        <v>1524</v>
      </c>
      <c r="C1451" s="316" t="s">
        <v>7598</v>
      </c>
      <c r="D1451" s="316" t="str">
        <f t="shared" si="67"/>
        <v>3156</v>
      </c>
      <c r="G1451" s="333" t="s">
        <v>7598</v>
      </c>
      <c r="H1451" s="333" t="s">
        <v>8353</v>
      </c>
      <c r="I1451" s="316" t="str">
        <f t="shared" si="68"/>
        <v>INSERT INTO UPK_TEST.upk_k60.k60_press_buno_link (buno_id, k60_buno_id, created_date, created_tantou_id) VALUES (3156, 1524, GETDATE(), 999);</v>
      </c>
    </row>
    <row r="1452" spans="1:9">
      <c r="A1452" s="316" t="s">
        <v>5500</v>
      </c>
      <c r="B1452" s="328" t="str">
        <f t="shared" si="66"/>
        <v>1303</v>
      </c>
      <c r="C1452" s="316" t="s">
        <v>7599</v>
      </c>
      <c r="D1452" s="316" t="str">
        <f t="shared" si="67"/>
        <v>3157</v>
      </c>
      <c r="G1452" s="333" t="s">
        <v>7599</v>
      </c>
      <c r="H1452" s="333" t="s">
        <v>8354</v>
      </c>
      <c r="I1452" s="316" t="str">
        <f t="shared" si="68"/>
        <v>INSERT INTO UPK_TEST.upk_k60.k60_press_buno_link (buno_id, k60_buno_id, created_date, created_tantou_id) VALUES (3157, 1303, GETDATE(), 999);</v>
      </c>
    </row>
    <row r="1453" spans="1:9">
      <c r="A1453" s="316" t="s">
        <v>5500</v>
      </c>
      <c r="B1453" s="328" t="str">
        <f t="shared" si="66"/>
        <v>1303</v>
      </c>
      <c r="C1453" s="316" t="s">
        <v>7600</v>
      </c>
      <c r="D1453" s="316" t="str">
        <f t="shared" si="67"/>
        <v>3158</v>
      </c>
      <c r="G1453" s="333" t="s">
        <v>7600</v>
      </c>
      <c r="H1453" s="333" t="s">
        <v>8355</v>
      </c>
      <c r="I1453" s="316" t="str">
        <f t="shared" si="68"/>
        <v>INSERT INTO UPK_TEST.upk_k60.k60_press_buno_link (buno_id, k60_buno_id, created_date, created_tantou_id) VALUES (3158, 1303, GETDATE(), 999);</v>
      </c>
    </row>
    <row r="1454" spans="1:9">
      <c r="A1454" s="316" t="s">
        <v>5750</v>
      </c>
      <c r="B1454" s="328" t="str">
        <f t="shared" si="66"/>
        <v>2483</v>
      </c>
      <c r="C1454" s="316" t="s">
        <v>2522</v>
      </c>
      <c r="D1454" s="316" t="str">
        <f t="shared" si="67"/>
        <v>3159</v>
      </c>
      <c r="G1454" s="333" t="s">
        <v>2522</v>
      </c>
      <c r="H1454" s="333" t="s">
        <v>8356</v>
      </c>
      <c r="I1454" s="316" t="str">
        <f t="shared" si="68"/>
        <v>INSERT INTO UPK_TEST.upk_k60.k60_press_buno_link (buno_id, k60_buno_id, created_date, created_tantou_id) VALUES (3159, 2483, GETDATE(), 999);</v>
      </c>
    </row>
    <row r="1455" spans="1:9">
      <c r="A1455" s="316" t="s">
        <v>5750</v>
      </c>
      <c r="B1455" s="328" t="str">
        <f t="shared" si="66"/>
        <v>2483</v>
      </c>
      <c r="C1455" s="316" t="s">
        <v>2523</v>
      </c>
      <c r="D1455" s="316" t="str">
        <f t="shared" si="67"/>
        <v>3160</v>
      </c>
      <c r="G1455" s="333" t="s">
        <v>2523</v>
      </c>
      <c r="H1455" s="333" t="s">
        <v>8357</v>
      </c>
      <c r="I1455" s="316" t="str">
        <f t="shared" si="68"/>
        <v>INSERT INTO UPK_TEST.upk_k60.k60_press_buno_link (buno_id, k60_buno_id, created_date, created_tantou_id) VALUES (3160, 2483, GETDATE(), 999);</v>
      </c>
    </row>
    <row r="1456" spans="1:9">
      <c r="A1456" s="316" t="s">
        <v>5590</v>
      </c>
      <c r="B1456" s="328" t="str">
        <f t="shared" si="66"/>
        <v>1784</v>
      </c>
      <c r="C1456" s="316" t="s">
        <v>2524</v>
      </c>
      <c r="D1456" s="316" t="str">
        <f t="shared" si="67"/>
        <v>3161</v>
      </c>
      <c r="G1456" s="333" t="s">
        <v>2524</v>
      </c>
      <c r="H1456" s="333" t="s">
        <v>8358</v>
      </c>
      <c r="I1456" s="316" t="str">
        <f t="shared" si="68"/>
        <v>INSERT INTO UPK_TEST.upk_k60.k60_press_buno_link (buno_id, k60_buno_id, created_date, created_tantou_id) VALUES (3161, 1784, GETDATE(), 999);</v>
      </c>
    </row>
    <row r="1457" spans="1:9">
      <c r="A1457" s="316" t="s">
        <v>5590</v>
      </c>
      <c r="B1457" s="328" t="str">
        <f t="shared" si="66"/>
        <v>1784</v>
      </c>
      <c r="C1457" s="316" t="s">
        <v>2525</v>
      </c>
      <c r="D1457" s="316" t="str">
        <f t="shared" si="67"/>
        <v>3162</v>
      </c>
      <c r="G1457" s="333" t="s">
        <v>2525</v>
      </c>
      <c r="H1457" s="333" t="s">
        <v>8359</v>
      </c>
      <c r="I1457" s="316" t="str">
        <f t="shared" si="68"/>
        <v>INSERT INTO UPK_TEST.upk_k60.k60_press_buno_link (buno_id, k60_buno_id, created_date, created_tantou_id) VALUES (3162, 1784, GETDATE(), 999);</v>
      </c>
    </row>
    <row r="1458" spans="1:9">
      <c r="A1458" s="316" t="s">
        <v>2941</v>
      </c>
      <c r="B1458" s="328" t="str">
        <f t="shared" si="66"/>
        <v>1542</v>
      </c>
      <c r="C1458" s="316" t="s">
        <v>7601</v>
      </c>
      <c r="D1458" s="316" t="str">
        <f t="shared" si="67"/>
        <v>3163</v>
      </c>
      <c r="G1458" s="333" t="s">
        <v>7601</v>
      </c>
      <c r="H1458" s="333" t="s">
        <v>8360</v>
      </c>
      <c r="I1458" s="316" t="str">
        <f t="shared" si="68"/>
        <v>INSERT INTO UPK_TEST.upk_k60.k60_press_buno_link (buno_id, k60_buno_id, created_date, created_tantou_id) VALUES (3163, 1542, GETDATE(), 999);</v>
      </c>
    </row>
    <row r="1459" spans="1:9">
      <c r="A1459" s="316" t="s">
        <v>2941</v>
      </c>
      <c r="B1459" s="328" t="str">
        <f t="shared" si="66"/>
        <v>1542</v>
      </c>
      <c r="C1459" s="316" t="s">
        <v>7602</v>
      </c>
      <c r="D1459" s="316" t="str">
        <f t="shared" si="67"/>
        <v>3164</v>
      </c>
      <c r="G1459" s="333" t="s">
        <v>7602</v>
      </c>
      <c r="H1459" s="333" t="s">
        <v>8361</v>
      </c>
      <c r="I1459" s="316" t="str">
        <f t="shared" si="68"/>
        <v>INSERT INTO UPK_TEST.upk_k60.k60_press_buno_link (buno_id, k60_buno_id, created_date, created_tantou_id) VALUES (3164, 1542, GETDATE(), 999);</v>
      </c>
    </row>
    <row r="1460" spans="1:9">
      <c r="A1460" s="316" t="s">
        <v>2942</v>
      </c>
      <c r="B1460" s="328" t="str">
        <f t="shared" si="66"/>
        <v>1543</v>
      </c>
      <c r="C1460" s="316" t="s">
        <v>7603</v>
      </c>
      <c r="D1460" s="316" t="str">
        <f t="shared" si="67"/>
        <v>3165</v>
      </c>
      <c r="G1460" s="333" t="s">
        <v>7603</v>
      </c>
      <c r="H1460" s="333" t="s">
        <v>8362</v>
      </c>
      <c r="I1460" s="316" t="str">
        <f t="shared" si="68"/>
        <v>INSERT INTO UPK_TEST.upk_k60.k60_press_buno_link (buno_id, k60_buno_id, created_date, created_tantou_id) VALUES (3165, 1543, GETDATE(), 999);</v>
      </c>
    </row>
    <row r="1461" spans="1:9">
      <c r="A1461" s="316" t="s">
        <v>2942</v>
      </c>
      <c r="B1461" s="328" t="str">
        <f t="shared" si="66"/>
        <v>1543</v>
      </c>
      <c r="C1461" s="316" t="s">
        <v>7604</v>
      </c>
      <c r="D1461" s="316" t="str">
        <f t="shared" si="67"/>
        <v>3166</v>
      </c>
      <c r="G1461" s="333" t="s">
        <v>7604</v>
      </c>
      <c r="H1461" s="333" t="s">
        <v>8363</v>
      </c>
      <c r="I1461" s="316" t="str">
        <f t="shared" si="68"/>
        <v>INSERT INTO UPK_TEST.upk_k60.k60_press_buno_link (buno_id, k60_buno_id, created_date, created_tantou_id) VALUES (3166, 1543, GETDATE(), 999);</v>
      </c>
    </row>
    <row r="1462" spans="1:9">
      <c r="A1462" s="316" t="s">
        <v>2943</v>
      </c>
      <c r="B1462" s="328" t="str">
        <f t="shared" si="66"/>
        <v>1544</v>
      </c>
      <c r="C1462" s="316" t="s">
        <v>7605</v>
      </c>
      <c r="D1462" s="316" t="str">
        <f t="shared" si="67"/>
        <v>3167</v>
      </c>
      <c r="G1462" s="333" t="s">
        <v>7605</v>
      </c>
      <c r="H1462" s="333" t="s">
        <v>8364</v>
      </c>
      <c r="I1462" s="316" t="str">
        <f t="shared" si="68"/>
        <v>INSERT INTO UPK_TEST.upk_k60.k60_press_buno_link (buno_id, k60_buno_id, created_date, created_tantou_id) VALUES (3167, 1544, GETDATE(), 999);</v>
      </c>
    </row>
    <row r="1463" spans="1:9">
      <c r="A1463" s="316" t="s">
        <v>2943</v>
      </c>
      <c r="B1463" s="328" t="str">
        <f t="shared" si="66"/>
        <v>1544</v>
      </c>
      <c r="C1463" s="316" t="s">
        <v>7606</v>
      </c>
      <c r="D1463" s="316" t="str">
        <f t="shared" si="67"/>
        <v>3168</v>
      </c>
      <c r="G1463" s="333" t="s">
        <v>7606</v>
      </c>
      <c r="H1463" s="333" t="s">
        <v>8365</v>
      </c>
      <c r="I1463" s="316" t="str">
        <f t="shared" si="68"/>
        <v>INSERT INTO UPK_TEST.upk_k60.k60_press_buno_link (buno_id, k60_buno_id, created_date, created_tantou_id) VALUES (3168, 1544, GETDATE(), 999);</v>
      </c>
    </row>
    <row r="1464" spans="1:9">
      <c r="A1464" s="316" t="s">
        <v>5667</v>
      </c>
      <c r="B1464" s="328" t="str">
        <f t="shared" si="66"/>
        <v>2098</v>
      </c>
      <c r="C1464" s="316" t="s">
        <v>2526</v>
      </c>
      <c r="D1464" s="316" t="str">
        <f t="shared" si="67"/>
        <v>3169</v>
      </c>
      <c r="G1464" s="333" t="s">
        <v>2526</v>
      </c>
      <c r="H1464" s="333" t="s">
        <v>8366</v>
      </c>
      <c r="I1464" s="316" t="str">
        <f t="shared" si="68"/>
        <v>INSERT INTO UPK_TEST.upk_k60.k60_press_buno_link (buno_id, k60_buno_id, created_date, created_tantou_id) VALUES (3169, 2098, GETDATE(), 999);</v>
      </c>
    </row>
    <row r="1465" spans="1:9">
      <c r="A1465" s="316" t="s">
        <v>5667</v>
      </c>
      <c r="B1465" s="328" t="str">
        <f t="shared" si="66"/>
        <v>2098</v>
      </c>
      <c r="C1465" s="316" t="s">
        <v>2527</v>
      </c>
      <c r="D1465" s="316" t="str">
        <f t="shared" si="67"/>
        <v>3170</v>
      </c>
      <c r="G1465" s="333" t="s">
        <v>2527</v>
      </c>
      <c r="H1465" s="333" t="s">
        <v>8367</v>
      </c>
      <c r="I1465" s="316" t="str">
        <f t="shared" si="68"/>
        <v>INSERT INTO UPK_TEST.upk_k60.k60_press_buno_link (buno_id, k60_buno_id, created_date, created_tantou_id) VALUES (3170, 2098, GETDATE(), 999);</v>
      </c>
    </row>
    <row r="1466" spans="1:9">
      <c r="A1466" s="316" t="s">
        <v>3016</v>
      </c>
      <c r="B1466" s="328" t="str">
        <f t="shared" si="66"/>
        <v>1604</v>
      </c>
      <c r="C1466" s="316" t="s">
        <v>7607</v>
      </c>
      <c r="D1466" s="316" t="str">
        <f t="shared" si="67"/>
        <v>3171</v>
      </c>
      <c r="G1466" s="333" t="s">
        <v>7607</v>
      </c>
      <c r="H1466" s="333" t="s">
        <v>8368</v>
      </c>
      <c r="I1466" s="316" t="str">
        <f t="shared" si="68"/>
        <v>INSERT INTO UPK_TEST.upk_k60.k60_press_buno_link (buno_id, k60_buno_id, created_date, created_tantou_id) VALUES (3171, 1604, GETDATE(), 999);</v>
      </c>
    </row>
    <row r="1467" spans="1:9">
      <c r="A1467" s="316" t="s">
        <v>3016</v>
      </c>
      <c r="B1467" s="328" t="str">
        <f t="shared" si="66"/>
        <v>1604</v>
      </c>
      <c r="C1467" s="316" t="s">
        <v>7608</v>
      </c>
      <c r="D1467" s="316" t="str">
        <f t="shared" si="67"/>
        <v>3172</v>
      </c>
      <c r="G1467" s="333" t="s">
        <v>7608</v>
      </c>
      <c r="H1467" s="333" t="s">
        <v>8369</v>
      </c>
      <c r="I1467" s="316" t="str">
        <f t="shared" si="68"/>
        <v>INSERT INTO UPK_TEST.upk_k60.k60_press_buno_link (buno_id, k60_buno_id, created_date, created_tantou_id) VALUES (3172, 1604, GETDATE(), 999);</v>
      </c>
    </row>
    <row r="1468" spans="1:9">
      <c r="A1468" s="316" t="s">
        <v>1180</v>
      </c>
      <c r="B1468" s="328" t="str">
        <f t="shared" si="66"/>
        <v>2497</v>
      </c>
      <c r="C1468" s="316" t="s">
        <v>2528</v>
      </c>
      <c r="D1468" s="316" t="str">
        <f t="shared" si="67"/>
        <v>3173</v>
      </c>
      <c r="G1468" s="333" t="s">
        <v>2528</v>
      </c>
      <c r="H1468" s="333" t="s">
        <v>8370</v>
      </c>
      <c r="I1468" s="316" t="str">
        <f t="shared" si="68"/>
        <v>INSERT INTO UPK_TEST.upk_k60.k60_press_buno_link (buno_id, k60_buno_id, created_date, created_tantou_id) VALUES (3173, 2497, GETDATE(), 999);</v>
      </c>
    </row>
    <row r="1469" spans="1:9">
      <c r="A1469" s="316" t="s">
        <v>1181</v>
      </c>
      <c r="B1469" s="328" t="str">
        <f t="shared" si="66"/>
        <v>2498</v>
      </c>
      <c r="C1469" s="316" t="s">
        <v>2529</v>
      </c>
      <c r="D1469" s="316" t="str">
        <f t="shared" si="67"/>
        <v>3174</v>
      </c>
      <c r="G1469" s="333" t="s">
        <v>2529</v>
      </c>
      <c r="H1469" s="333" t="s">
        <v>8371</v>
      </c>
      <c r="I1469" s="316" t="str">
        <f t="shared" si="68"/>
        <v>INSERT INTO UPK_TEST.upk_k60.k60_press_buno_link (buno_id, k60_buno_id, created_date, created_tantou_id) VALUES (3174, 2498, GETDATE(), 999);</v>
      </c>
    </row>
    <row r="1470" spans="1:9">
      <c r="A1470" s="316" t="s">
        <v>3182</v>
      </c>
      <c r="B1470" s="328" t="str">
        <f t="shared" si="66"/>
        <v>1748</v>
      </c>
      <c r="C1470" s="316" t="s">
        <v>7609</v>
      </c>
      <c r="D1470" s="316" t="str">
        <f t="shared" si="67"/>
        <v>3175</v>
      </c>
      <c r="G1470" s="333" t="s">
        <v>7609</v>
      </c>
      <c r="H1470" s="333" t="s">
        <v>8372</v>
      </c>
      <c r="I1470" s="316" t="str">
        <f t="shared" si="68"/>
        <v>INSERT INTO UPK_TEST.upk_k60.k60_press_buno_link (buno_id, k60_buno_id, created_date, created_tantou_id) VALUES (3175, 1748, GETDATE(), 999);</v>
      </c>
    </row>
    <row r="1471" spans="1:9">
      <c r="A1471" s="316" t="s">
        <v>3182</v>
      </c>
      <c r="B1471" s="328" t="str">
        <f t="shared" si="66"/>
        <v>1748</v>
      </c>
      <c r="C1471" s="316" t="s">
        <v>7610</v>
      </c>
      <c r="D1471" s="316" t="str">
        <f t="shared" si="67"/>
        <v>3176</v>
      </c>
      <c r="G1471" s="333" t="s">
        <v>7610</v>
      </c>
      <c r="H1471" s="333" t="s">
        <v>8373</v>
      </c>
      <c r="I1471" s="316" t="str">
        <f t="shared" si="68"/>
        <v>INSERT INTO UPK_TEST.upk_k60.k60_press_buno_link (buno_id, k60_buno_id, created_date, created_tantou_id) VALUES (3176, 1748, GETDATE(), 999);</v>
      </c>
    </row>
    <row r="1472" spans="1:9">
      <c r="A1472" s="316" t="s">
        <v>1234</v>
      </c>
      <c r="B1472" s="328">
        <f t="shared" si="66"/>
        <v>2561</v>
      </c>
      <c r="C1472" s="316" t="s">
        <v>7611</v>
      </c>
      <c r="D1472" s="316" t="str">
        <f t="shared" si="67"/>
        <v>3177</v>
      </c>
      <c r="G1472" s="333" t="s">
        <v>7611</v>
      </c>
      <c r="H1472" s="333" t="s">
        <v>8374</v>
      </c>
      <c r="I1472" s="316" t="str">
        <f t="shared" si="68"/>
        <v>INSERT INTO UPK_TEST.upk_k60.k60_press_buno_link (buno_id, k60_buno_id, created_date, created_tantou_id) VALUES (3177, 2561, GETDATE(), 999);</v>
      </c>
    </row>
    <row r="1473" spans="1:9">
      <c r="A1473" s="316" t="s">
        <v>1229</v>
      </c>
      <c r="B1473" s="328">
        <f t="shared" si="66"/>
        <v>2554</v>
      </c>
      <c r="C1473" s="316" t="s">
        <v>7612</v>
      </c>
      <c r="D1473" s="316" t="str">
        <f t="shared" si="67"/>
        <v>3178</v>
      </c>
      <c r="G1473" s="333" t="s">
        <v>7612</v>
      </c>
      <c r="H1473" s="333" t="s">
        <v>8375</v>
      </c>
      <c r="I1473" s="316" t="str">
        <f t="shared" si="68"/>
        <v>INSERT INTO UPK_TEST.upk_k60.k60_press_buno_link (buno_id, k60_buno_id, created_date, created_tantou_id) VALUES (3178, 2554, GETDATE(), 999);</v>
      </c>
    </row>
    <row r="1474" spans="1:9">
      <c r="A1474" s="316" t="s">
        <v>507</v>
      </c>
      <c r="B1474" s="328" t="str">
        <f t="shared" si="66"/>
        <v>1553</v>
      </c>
      <c r="C1474" s="316" t="s">
        <v>7613</v>
      </c>
      <c r="D1474" s="316" t="str">
        <f t="shared" si="67"/>
        <v>3179</v>
      </c>
      <c r="G1474" s="333" t="s">
        <v>7613</v>
      </c>
      <c r="H1474" s="333" t="s">
        <v>8376</v>
      </c>
      <c r="I1474" s="316" t="str">
        <f t="shared" si="68"/>
        <v>INSERT INTO UPK_TEST.upk_k60.k60_press_buno_link (buno_id, k60_buno_id, created_date, created_tantou_id) VALUES (3179, 1553, GETDATE(), 999);</v>
      </c>
    </row>
    <row r="1475" spans="1:9">
      <c r="A1475" s="316" t="s">
        <v>3416</v>
      </c>
      <c r="B1475" s="328" t="str">
        <f t="shared" si="66"/>
        <v>1969</v>
      </c>
      <c r="C1475" s="316" t="s">
        <v>2533</v>
      </c>
      <c r="D1475" s="316" t="str">
        <f t="shared" si="67"/>
        <v>3180</v>
      </c>
      <c r="G1475" s="333" t="s">
        <v>2533</v>
      </c>
      <c r="H1475" s="333" t="s">
        <v>8377</v>
      </c>
      <c r="I1475" s="316" t="str">
        <f t="shared" si="68"/>
        <v>INSERT INTO UPK_TEST.upk_k60.k60_press_buno_link (buno_id, k60_buno_id, created_date, created_tantou_id) VALUES (3180, 1969, GETDATE(), 999);</v>
      </c>
    </row>
    <row r="1476" spans="1:9">
      <c r="A1476" s="316" t="s">
        <v>3416</v>
      </c>
      <c r="B1476" s="328" t="str">
        <f t="shared" ref="B1476:B1539" si="69">VLOOKUP($A1476,$E$4:$F$2001,2,FALSE)</f>
        <v>1969</v>
      </c>
      <c r="C1476" s="316" t="s">
        <v>2537</v>
      </c>
      <c r="D1476" s="316" t="str">
        <f t="shared" ref="D1476:D1539" si="70">VLOOKUP($C1476,$G$4:$H$2001,2,FALSE)</f>
        <v>3181</v>
      </c>
      <c r="G1476" s="333" t="s">
        <v>2537</v>
      </c>
      <c r="H1476" s="333" t="s">
        <v>8378</v>
      </c>
      <c r="I1476" s="316" t="str">
        <f t="shared" ref="I1476:I1539" si="71">$S$1&amp;$D1476&amp;", "&amp;$B1476&amp;", GETDATE(), 999);"</f>
        <v>INSERT INTO UPK_TEST.upk_k60.k60_press_buno_link (buno_id, k60_buno_id, created_date, created_tantou_id) VALUES (3181, 1969, GETDATE(), 999);</v>
      </c>
    </row>
    <row r="1477" spans="1:9">
      <c r="A1477" s="316" t="s">
        <v>5498</v>
      </c>
      <c r="B1477" s="328" t="str">
        <f t="shared" si="69"/>
        <v>1292</v>
      </c>
      <c r="C1477" s="316" t="s">
        <v>7614</v>
      </c>
      <c r="D1477" s="316" t="str">
        <f t="shared" si="70"/>
        <v>3182</v>
      </c>
      <c r="G1477" s="333" t="s">
        <v>7614</v>
      </c>
      <c r="H1477" s="333" t="s">
        <v>8379</v>
      </c>
      <c r="I1477" s="316" t="str">
        <f t="shared" si="71"/>
        <v>INSERT INTO UPK_TEST.upk_k60.k60_press_buno_link (buno_id, k60_buno_id, created_date, created_tantou_id) VALUES (3182, 1292, GETDATE(), 999);</v>
      </c>
    </row>
    <row r="1478" spans="1:9">
      <c r="A1478" s="316" t="s">
        <v>5498</v>
      </c>
      <c r="B1478" s="328" t="str">
        <f t="shared" si="69"/>
        <v>1292</v>
      </c>
      <c r="C1478" s="316" t="s">
        <v>7615</v>
      </c>
      <c r="D1478" s="316" t="str">
        <f t="shared" si="70"/>
        <v>3183</v>
      </c>
      <c r="G1478" s="333" t="s">
        <v>7615</v>
      </c>
      <c r="H1478" s="333" t="s">
        <v>8380</v>
      </c>
      <c r="I1478" s="316" t="str">
        <f t="shared" si="71"/>
        <v>INSERT INTO UPK_TEST.upk_k60.k60_press_buno_link (buno_id, k60_buno_id, created_date, created_tantou_id) VALUES (3183, 1292, GETDATE(), 999);</v>
      </c>
    </row>
    <row r="1479" spans="1:9">
      <c r="A1479" s="316" t="s">
        <v>5565</v>
      </c>
      <c r="B1479" s="328" t="str">
        <f t="shared" si="69"/>
        <v>1468</v>
      </c>
      <c r="C1479" s="316" t="s">
        <v>2534</v>
      </c>
      <c r="D1479" s="316" t="str">
        <f t="shared" si="70"/>
        <v>3184</v>
      </c>
      <c r="G1479" s="333" t="s">
        <v>2534</v>
      </c>
      <c r="H1479" s="333" t="s">
        <v>8381</v>
      </c>
      <c r="I1479" s="316" t="str">
        <f t="shared" si="71"/>
        <v>INSERT INTO UPK_TEST.upk_k60.k60_press_buno_link (buno_id, k60_buno_id, created_date, created_tantou_id) VALUES (3184, 1468, GETDATE(), 999);</v>
      </c>
    </row>
    <row r="1480" spans="1:9">
      <c r="A1480" s="316" t="s">
        <v>5565</v>
      </c>
      <c r="B1480" s="328" t="str">
        <f t="shared" si="69"/>
        <v>1468</v>
      </c>
      <c r="C1480" s="316" t="s">
        <v>2538</v>
      </c>
      <c r="D1480" s="316" t="str">
        <f t="shared" si="70"/>
        <v>3185</v>
      </c>
      <c r="G1480" s="333" t="s">
        <v>2538</v>
      </c>
      <c r="H1480" s="333" t="s">
        <v>8382</v>
      </c>
      <c r="I1480" s="316" t="str">
        <f t="shared" si="71"/>
        <v>INSERT INTO UPK_TEST.upk_k60.k60_press_buno_link (buno_id, k60_buno_id, created_date, created_tantou_id) VALUES (3185, 1468, GETDATE(), 999);</v>
      </c>
    </row>
    <row r="1481" spans="1:9">
      <c r="A1481" s="316" t="s">
        <v>5515</v>
      </c>
      <c r="B1481" s="328" t="str">
        <f t="shared" si="69"/>
        <v>1337</v>
      </c>
      <c r="C1481" s="316" t="s">
        <v>7616</v>
      </c>
      <c r="D1481" s="316" t="str">
        <f t="shared" si="70"/>
        <v>3186</v>
      </c>
      <c r="G1481" s="333" t="s">
        <v>7616</v>
      </c>
      <c r="H1481" s="333" t="s">
        <v>8383</v>
      </c>
      <c r="I1481" s="316" t="str">
        <f t="shared" si="71"/>
        <v>INSERT INTO UPK_TEST.upk_k60.k60_press_buno_link (buno_id, k60_buno_id, created_date, created_tantou_id) VALUES (3186, 1337, GETDATE(), 999);</v>
      </c>
    </row>
    <row r="1482" spans="1:9">
      <c r="A1482" s="316" t="s">
        <v>5515</v>
      </c>
      <c r="B1482" s="328" t="str">
        <f t="shared" si="69"/>
        <v>1337</v>
      </c>
      <c r="C1482" s="316" t="s">
        <v>7617</v>
      </c>
      <c r="D1482" s="316" t="str">
        <f t="shared" si="70"/>
        <v>3187</v>
      </c>
      <c r="G1482" s="333" t="s">
        <v>7617</v>
      </c>
      <c r="H1482" s="333" t="s">
        <v>8384</v>
      </c>
      <c r="I1482" s="316" t="str">
        <f t="shared" si="71"/>
        <v>INSERT INTO UPK_TEST.upk_k60.k60_press_buno_link (buno_id, k60_buno_id, created_date, created_tantou_id) VALUES (3187, 1337, GETDATE(), 999);</v>
      </c>
    </row>
    <row r="1483" spans="1:9">
      <c r="A1483" s="316" t="s">
        <v>5726</v>
      </c>
      <c r="B1483" s="328" t="str">
        <f t="shared" si="69"/>
        <v>2411</v>
      </c>
      <c r="C1483" s="316" t="s">
        <v>2536</v>
      </c>
      <c r="D1483" s="316" t="str">
        <f t="shared" si="70"/>
        <v>3188</v>
      </c>
      <c r="G1483" s="333" t="s">
        <v>2536</v>
      </c>
      <c r="H1483" s="333" t="s">
        <v>8385</v>
      </c>
      <c r="I1483" s="316" t="str">
        <f t="shared" si="71"/>
        <v>INSERT INTO UPK_TEST.upk_k60.k60_press_buno_link (buno_id, k60_buno_id, created_date, created_tantou_id) VALUES (3188, 2411, GETDATE(), 999);</v>
      </c>
    </row>
    <row r="1484" spans="1:9">
      <c r="A1484" s="316" t="s">
        <v>5726</v>
      </c>
      <c r="B1484" s="328" t="str">
        <f t="shared" si="69"/>
        <v>2411</v>
      </c>
      <c r="C1484" s="316" t="s">
        <v>2540</v>
      </c>
      <c r="D1484" s="316" t="str">
        <f t="shared" si="70"/>
        <v>3189</v>
      </c>
      <c r="G1484" s="333" t="s">
        <v>2540</v>
      </c>
      <c r="H1484" s="333" t="s">
        <v>8386</v>
      </c>
      <c r="I1484" s="316" t="str">
        <f t="shared" si="71"/>
        <v>INSERT INTO UPK_TEST.upk_k60.k60_press_buno_link (buno_id, k60_buno_id, created_date, created_tantou_id) VALUES (3189, 2411, GETDATE(), 999);</v>
      </c>
    </row>
    <row r="1485" spans="1:9">
      <c r="A1485" s="316" t="s">
        <v>1230</v>
      </c>
      <c r="B1485" s="328">
        <f t="shared" si="69"/>
        <v>2555</v>
      </c>
      <c r="C1485" s="316" t="s">
        <v>7618</v>
      </c>
      <c r="D1485" s="316" t="str">
        <f t="shared" si="70"/>
        <v>3190</v>
      </c>
      <c r="G1485" s="333" t="s">
        <v>7618</v>
      </c>
      <c r="H1485" s="333" t="s">
        <v>8387</v>
      </c>
      <c r="I1485" s="316" t="str">
        <f t="shared" si="71"/>
        <v>INSERT INTO UPK_TEST.upk_k60.k60_press_buno_link (buno_id, k60_buno_id, created_date, created_tantou_id) VALUES (3190, 2555, GETDATE(), 999);</v>
      </c>
    </row>
    <row r="1486" spans="1:9">
      <c r="A1486" s="316" t="s">
        <v>508</v>
      </c>
      <c r="B1486" s="328" t="str">
        <f t="shared" si="69"/>
        <v>1554</v>
      </c>
      <c r="C1486" s="316" t="s">
        <v>7619</v>
      </c>
      <c r="D1486" s="316" t="str">
        <f t="shared" si="70"/>
        <v>3191</v>
      </c>
      <c r="G1486" s="333" t="s">
        <v>7619</v>
      </c>
      <c r="H1486" s="333" t="s">
        <v>8388</v>
      </c>
      <c r="I1486" s="316" t="str">
        <f t="shared" si="71"/>
        <v>INSERT INTO UPK_TEST.upk_k60.k60_press_buno_link (buno_id, k60_buno_id, created_date, created_tantou_id) VALUES (3191, 1554, GETDATE(), 999);</v>
      </c>
    </row>
    <row r="1487" spans="1:9">
      <c r="A1487" s="316" t="s">
        <v>1130</v>
      </c>
      <c r="B1487" s="328" t="str">
        <f t="shared" si="69"/>
        <v>2412</v>
      </c>
      <c r="C1487" s="316" t="s">
        <v>2542</v>
      </c>
      <c r="D1487" s="316" t="str">
        <f t="shared" si="70"/>
        <v>3192</v>
      </c>
      <c r="G1487" s="333" t="s">
        <v>2542</v>
      </c>
      <c r="H1487" s="333" t="s">
        <v>8389</v>
      </c>
      <c r="I1487" s="316" t="str">
        <f t="shared" si="71"/>
        <v>INSERT INTO UPK_TEST.upk_k60.k60_press_buno_link (buno_id, k60_buno_id, created_date, created_tantou_id) VALUES (3192, 2412, GETDATE(), 999);</v>
      </c>
    </row>
    <row r="1488" spans="1:9">
      <c r="A1488" s="316" t="s">
        <v>5697</v>
      </c>
      <c r="B1488" s="328" t="str">
        <f t="shared" si="69"/>
        <v>2263</v>
      </c>
      <c r="C1488" s="316" t="s">
        <v>7620</v>
      </c>
      <c r="D1488" s="316" t="str">
        <f t="shared" si="70"/>
        <v>3193</v>
      </c>
      <c r="G1488" s="333" t="s">
        <v>7620</v>
      </c>
      <c r="H1488" s="333" t="s">
        <v>8390</v>
      </c>
      <c r="I1488" s="316" t="str">
        <f t="shared" si="71"/>
        <v>INSERT INTO UPK_TEST.upk_k60.k60_press_buno_link (buno_id, k60_buno_id, created_date, created_tantou_id) VALUES (3193, 2263, GETDATE(), 999);</v>
      </c>
    </row>
    <row r="1489" spans="1:9">
      <c r="A1489" s="316" t="s">
        <v>5697</v>
      </c>
      <c r="B1489" s="328" t="str">
        <f t="shared" si="69"/>
        <v>2263</v>
      </c>
      <c r="C1489" s="316" t="s">
        <v>7621</v>
      </c>
      <c r="D1489" s="316" t="str">
        <f t="shared" si="70"/>
        <v>3194</v>
      </c>
      <c r="G1489" s="333" t="s">
        <v>7621</v>
      </c>
      <c r="H1489" s="333" t="s">
        <v>8391</v>
      </c>
      <c r="I1489" s="316" t="str">
        <f t="shared" si="71"/>
        <v>INSERT INTO UPK_TEST.upk_k60.k60_press_buno_link (buno_id, k60_buno_id, created_date, created_tantou_id) VALUES (3194, 2263, GETDATE(), 999);</v>
      </c>
    </row>
    <row r="1490" spans="1:9">
      <c r="A1490" s="316" t="s">
        <v>5749</v>
      </c>
      <c r="B1490" s="328" t="str">
        <f t="shared" si="69"/>
        <v>2482</v>
      </c>
      <c r="C1490" s="316" t="s">
        <v>2541</v>
      </c>
      <c r="D1490" s="316" t="str">
        <f t="shared" si="70"/>
        <v>3195</v>
      </c>
      <c r="G1490" s="333" t="s">
        <v>2541</v>
      </c>
      <c r="H1490" s="333" t="s">
        <v>8392</v>
      </c>
      <c r="I1490" s="316" t="str">
        <f t="shared" si="71"/>
        <v>INSERT INTO UPK_TEST.upk_k60.k60_press_buno_link (buno_id, k60_buno_id, created_date, created_tantou_id) VALUES (3195, 2482, GETDATE(), 999);</v>
      </c>
    </row>
    <row r="1491" spans="1:9">
      <c r="A1491" s="316" t="s">
        <v>5749</v>
      </c>
      <c r="B1491" s="328" t="str">
        <f t="shared" si="69"/>
        <v>2482</v>
      </c>
      <c r="C1491" s="316" t="s">
        <v>2543</v>
      </c>
      <c r="D1491" s="316" t="str">
        <f t="shared" si="70"/>
        <v>3196</v>
      </c>
      <c r="G1491" s="333" t="s">
        <v>2543</v>
      </c>
      <c r="H1491" s="333" t="s">
        <v>8393</v>
      </c>
      <c r="I1491" s="316" t="str">
        <f t="shared" si="71"/>
        <v>INSERT INTO UPK_TEST.upk_k60.k60_press_buno_link (buno_id, k60_buno_id, created_date, created_tantou_id) VALUES (3196, 2482, GETDATE(), 999);</v>
      </c>
    </row>
    <row r="1492" spans="1:9">
      <c r="A1492" s="316" t="s">
        <v>5691</v>
      </c>
      <c r="B1492" s="328" t="str">
        <f t="shared" si="69"/>
        <v>2218</v>
      </c>
      <c r="C1492" s="316" t="s">
        <v>7622</v>
      </c>
      <c r="D1492" s="316" t="str">
        <f t="shared" si="70"/>
        <v>3197</v>
      </c>
      <c r="G1492" s="333" t="s">
        <v>7622</v>
      </c>
      <c r="H1492" s="333" t="s">
        <v>8394</v>
      </c>
      <c r="I1492" s="316" t="str">
        <f t="shared" si="71"/>
        <v>INSERT INTO UPK_TEST.upk_k60.k60_press_buno_link (buno_id, k60_buno_id, created_date, created_tantou_id) VALUES (3197, 2218, GETDATE(), 999);</v>
      </c>
    </row>
    <row r="1493" spans="1:9">
      <c r="A1493" s="316" t="s">
        <v>5691</v>
      </c>
      <c r="B1493" s="328" t="str">
        <f t="shared" si="69"/>
        <v>2218</v>
      </c>
      <c r="C1493" s="316" t="s">
        <v>7623</v>
      </c>
      <c r="D1493" s="316" t="str">
        <f t="shared" si="70"/>
        <v>3198</v>
      </c>
      <c r="G1493" s="333" t="s">
        <v>7623</v>
      </c>
      <c r="H1493" s="333" t="s">
        <v>8395</v>
      </c>
      <c r="I1493" s="316" t="str">
        <f t="shared" si="71"/>
        <v>INSERT INTO UPK_TEST.upk_k60.k60_press_buno_link (buno_id, k60_buno_id, created_date, created_tantou_id) VALUES (3198, 2218, GETDATE(), 999);</v>
      </c>
    </row>
    <row r="1494" spans="1:9">
      <c r="A1494" s="316" t="s">
        <v>5685</v>
      </c>
      <c r="B1494" s="328" t="str">
        <f t="shared" si="69"/>
        <v>2178</v>
      </c>
      <c r="C1494" s="316" t="s">
        <v>7624</v>
      </c>
      <c r="D1494" s="316" t="str">
        <f t="shared" si="70"/>
        <v>3199</v>
      </c>
      <c r="G1494" s="333" t="s">
        <v>7624</v>
      </c>
      <c r="H1494" s="333" t="s">
        <v>8396</v>
      </c>
      <c r="I1494" s="316" t="str">
        <f t="shared" si="71"/>
        <v>INSERT INTO UPK_TEST.upk_k60.k60_press_buno_link (buno_id, k60_buno_id, created_date, created_tantou_id) VALUES (3199, 2178, GETDATE(), 999);</v>
      </c>
    </row>
    <row r="1495" spans="1:9">
      <c r="A1495" s="316" t="s">
        <v>5685</v>
      </c>
      <c r="B1495" s="328" t="str">
        <f t="shared" si="69"/>
        <v>2178</v>
      </c>
      <c r="C1495" s="316" t="s">
        <v>7625</v>
      </c>
      <c r="D1495" s="316" t="str">
        <f t="shared" si="70"/>
        <v>3200</v>
      </c>
      <c r="G1495" s="333" t="s">
        <v>7625</v>
      </c>
      <c r="H1495" s="333" t="s">
        <v>8397</v>
      </c>
      <c r="I1495" s="316" t="str">
        <f t="shared" si="71"/>
        <v>INSERT INTO UPK_TEST.upk_k60.k60_press_buno_link (buno_id, k60_buno_id, created_date, created_tantou_id) VALUES (3200, 2178, GETDATE(), 999);</v>
      </c>
    </row>
    <row r="1496" spans="1:9">
      <c r="A1496" s="316" t="s">
        <v>5689</v>
      </c>
      <c r="B1496" s="328" t="str">
        <f t="shared" si="69"/>
        <v>2205</v>
      </c>
      <c r="C1496" s="316" t="s">
        <v>7626</v>
      </c>
      <c r="D1496" s="316" t="str">
        <f t="shared" si="70"/>
        <v>3201</v>
      </c>
      <c r="G1496" s="333" t="s">
        <v>7626</v>
      </c>
      <c r="H1496" s="333" t="s">
        <v>8398</v>
      </c>
      <c r="I1496" s="316" t="str">
        <f t="shared" si="71"/>
        <v>INSERT INTO UPK_TEST.upk_k60.k60_press_buno_link (buno_id, k60_buno_id, created_date, created_tantou_id) VALUES (3201, 2205, GETDATE(), 999);</v>
      </c>
    </row>
    <row r="1497" spans="1:9">
      <c r="A1497" s="316" t="s">
        <v>5689</v>
      </c>
      <c r="B1497" s="328" t="str">
        <f t="shared" si="69"/>
        <v>2205</v>
      </c>
      <c r="C1497" s="316" t="s">
        <v>7627</v>
      </c>
      <c r="D1497" s="316" t="str">
        <f t="shared" si="70"/>
        <v>3202</v>
      </c>
      <c r="G1497" s="333" t="s">
        <v>7627</v>
      </c>
      <c r="H1497" s="333" t="s">
        <v>8399</v>
      </c>
      <c r="I1497" s="316" t="str">
        <f t="shared" si="71"/>
        <v>INSERT INTO UPK_TEST.upk_k60.k60_press_buno_link (buno_id, k60_buno_id, created_date, created_tantou_id) VALUES (3202, 2205, GETDATE(), 999);</v>
      </c>
    </row>
    <row r="1498" spans="1:9">
      <c r="A1498" s="316" t="s">
        <v>5693</v>
      </c>
      <c r="B1498" s="328" t="str">
        <f t="shared" si="69"/>
        <v>2229</v>
      </c>
      <c r="C1498" s="316" t="s">
        <v>7628</v>
      </c>
      <c r="D1498" s="316" t="str">
        <f t="shared" si="70"/>
        <v>3203</v>
      </c>
      <c r="G1498" s="333" t="s">
        <v>7628</v>
      </c>
      <c r="H1498" s="333" t="s">
        <v>8400</v>
      </c>
      <c r="I1498" s="316" t="str">
        <f t="shared" si="71"/>
        <v>INSERT INTO UPK_TEST.upk_k60.k60_press_buno_link (buno_id, k60_buno_id, created_date, created_tantou_id) VALUES (3203, 2229, GETDATE(), 999);</v>
      </c>
    </row>
    <row r="1499" spans="1:9">
      <c r="A1499" s="316" t="s">
        <v>5693</v>
      </c>
      <c r="B1499" s="328" t="str">
        <f t="shared" si="69"/>
        <v>2229</v>
      </c>
      <c r="C1499" s="316" t="s">
        <v>7629</v>
      </c>
      <c r="D1499" s="316" t="str">
        <f t="shared" si="70"/>
        <v>3204</v>
      </c>
      <c r="G1499" s="333" t="s">
        <v>7629</v>
      </c>
      <c r="H1499" s="333" t="s">
        <v>8401</v>
      </c>
      <c r="I1499" s="316" t="str">
        <f t="shared" si="71"/>
        <v>INSERT INTO UPK_TEST.upk_k60.k60_press_buno_link (buno_id, k60_buno_id, created_date, created_tantou_id) VALUES (3204, 2229, GETDATE(), 999);</v>
      </c>
    </row>
    <row r="1500" spans="1:9">
      <c r="A1500" s="316" t="s">
        <v>5694</v>
      </c>
      <c r="B1500" s="328" t="str">
        <f t="shared" si="69"/>
        <v>2230</v>
      </c>
      <c r="C1500" s="316" t="s">
        <v>7630</v>
      </c>
      <c r="D1500" s="316" t="str">
        <f t="shared" si="70"/>
        <v>3205</v>
      </c>
      <c r="G1500" s="333" t="s">
        <v>7630</v>
      </c>
      <c r="H1500" s="333" t="s">
        <v>8402</v>
      </c>
      <c r="I1500" s="316" t="str">
        <f t="shared" si="71"/>
        <v>INSERT INTO UPK_TEST.upk_k60.k60_press_buno_link (buno_id, k60_buno_id, created_date, created_tantou_id) VALUES (3205, 2230, GETDATE(), 999);</v>
      </c>
    </row>
    <row r="1501" spans="1:9">
      <c r="A1501" s="316" t="s">
        <v>5694</v>
      </c>
      <c r="B1501" s="328" t="str">
        <f t="shared" si="69"/>
        <v>2230</v>
      </c>
      <c r="C1501" s="316" t="s">
        <v>7631</v>
      </c>
      <c r="D1501" s="316" t="str">
        <f t="shared" si="70"/>
        <v>3206</v>
      </c>
      <c r="G1501" s="333" t="s">
        <v>7631</v>
      </c>
      <c r="H1501" s="333" t="s">
        <v>8403</v>
      </c>
      <c r="I1501" s="316" t="str">
        <f t="shared" si="71"/>
        <v>INSERT INTO UPK_TEST.upk_k60.k60_press_buno_link (buno_id, k60_buno_id, created_date, created_tantou_id) VALUES (3206, 2230, GETDATE(), 999);</v>
      </c>
    </row>
    <row r="1502" spans="1:9">
      <c r="A1502" s="316" t="s">
        <v>414</v>
      </c>
      <c r="B1502" s="328" t="str">
        <f t="shared" si="69"/>
        <v>1381</v>
      </c>
      <c r="C1502" s="316" t="s">
        <v>7632</v>
      </c>
      <c r="D1502" s="316" t="str">
        <f t="shared" si="70"/>
        <v>3207</v>
      </c>
      <c r="G1502" s="333" t="s">
        <v>7632</v>
      </c>
      <c r="H1502" s="333" t="s">
        <v>8404</v>
      </c>
      <c r="I1502" s="316" t="str">
        <f t="shared" si="71"/>
        <v>INSERT INTO UPK_TEST.upk_k60.k60_press_buno_link (buno_id, k60_buno_id, created_date, created_tantou_id) VALUES (3207, 1381, GETDATE(), 999);</v>
      </c>
    </row>
    <row r="1503" spans="1:9">
      <c r="A1503" s="316" t="s">
        <v>1103</v>
      </c>
      <c r="B1503" s="328" t="str">
        <f t="shared" si="69"/>
        <v>2381</v>
      </c>
      <c r="C1503" s="316" t="s">
        <v>2548</v>
      </c>
      <c r="D1503" s="316" t="str">
        <f t="shared" si="70"/>
        <v>3208</v>
      </c>
      <c r="G1503" s="333" t="s">
        <v>2548</v>
      </c>
      <c r="H1503" s="333" t="s">
        <v>8405</v>
      </c>
      <c r="I1503" s="316" t="str">
        <f t="shared" si="71"/>
        <v>INSERT INTO UPK_TEST.upk_k60.k60_press_buno_link (buno_id, k60_buno_id, created_date, created_tantou_id) VALUES (3208, 2381, GETDATE(), 999);</v>
      </c>
    </row>
    <row r="1504" spans="1:9">
      <c r="A1504" s="316" t="s">
        <v>1105</v>
      </c>
      <c r="B1504" s="328" t="str">
        <f t="shared" si="69"/>
        <v>2383</v>
      </c>
      <c r="C1504" s="316" t="s">
        <v>2549</v>
      </c>
      <c r="D1504" s="316" t="str">
        <f t="shared" si="70"/>
        <v>3209</v>
      </c>
      <c r="G1504" s="333" t="s">
        <v>2549</v>
      </c>
      <c r="H1504" s="333" t="s">
        <v>8406</v>
      </c>
      <c r="I1504" s="316" t="str">
        <f t="shared" si="71"/>
        <v>INSERT INTO UPK_TEST.upk_k60.k60_press_buno_link (buno_id, k60_buno_id, created_date, created_tantou_id) VALUES (3209, 2383, GETDATE(), 999);</v>
      </c>
    </row>
    <row r="1505" spans="1:9">
      <c r="A1505" s="316" t="s">
        <v>3081</v>
      </c>
      <c r="B1505" s="328" t="str">
        <f t="shared" si="69"/>
        <v>1659</v>
      </c>
      <c r="C1505" s="316" t="s">
        <v>7633</v>
      </c>
      <c r="D1505" s="316" t="str">
        <f t="shared" si="70"/>
        <v>3210</v>
      </c>
      <c r="G1505" s="333" t="s">
        <v>7633</v>
      </c>
      <c r="H1505" s="333" t="s">
        <v>8407</v>
      </c>
      <c r="I1505" s="316" t="str">
        <f t="shared" si="71"/>
        <v>INSERT INTO UPK_TEST.upk_k60.k60_press_buno_link (buno_id, k60_buno_id, created_date, created_tantou_id) VALUES (3210, 1659, GETDATE(), 999);</v>
      </c>
    </row>
    <row r="1506" spans="1:9">
      <c r="A1506" s="316" t="s">
        <v>3081</v>
      </c>
      <c r="B1506" s="328" t="str">
        <f t="shared" si="69"/>
        <v>1659</v>
      </c>
      <c r="C1506" s="316" t="s">
        <v>7634</v>
      </c>
      <c r="D1506" s="316" t="str">
        <f t="shared" si="70"/>
        <v>3211</v>
      </c>
      <c r="G1506" s="333" t="s">
        <v>7634</v>
      </c>
      <c r="H1506" s="333" t="s">
        <v>8408</v>
      </c>
      <c r="I1506" s="316" t="str">
        <f t="shared" si="71"/>
        <v>INSERT INTO UPK_TEST.upk_k60.k60_press_buno_link (buno_id, k60_buno_id, created_date, created_tantou_id) VALUES (3211, 1659, GETDATE(), 999);</v>
      </c>
    </row>
    <row r="1507" spans="1:9">
      <c r="A1507" s="316" t="s">
        <v>5616</v>
      </c>
      <c r="B1507" s="328" t="str">
        <f t="shared" si="69"/>
        <v>1879</v>
      </c>
      <c r="C1507" s="316" t="s">
        <v>7635</v>
      </c>
      <c r="D1507" s="316" t="str">
        <f t="shared" si="70"/>
        <v>3212</v>
      </c>
      <c r="G1507" s="333" t="s">
        <v>7635</v>
      </c>
      <c r="H1507" s="333" t="s">
        <v>8409</v>
      </c>
      <c r="I1507" s="316" t="str">
        <f t="shared" si="71"/>
        <v>INSERT INTO UPK_TEST.upk_k60.k60_press_buno_link (buno_id, k60_buno_id, created_date, created_tantou_id) VALUES (3212, 1879, GETDATE(), 999);</v>
      </c>
    </row>
    <row r="1508" spans="1:9">
      <c r="A1508" s="316" t="s">
        <v>5616</v>
      </c>
      <c r="B1508" s="328" t="str">
        <f t="shared" si="69"/>
        <v>1879</v>
      </c>
      <c r="C1508" s="316" t="s">
        <v>7636</v>
      </c>
      <c r="D1508" s="316" t="str">
        <f t="shared" si="70"/>
        <v>3213</v>
      </c>
      <c r="G1508" s="333" t="s">
        <v>7636</v>
      </c>
      <c r="H1508" s="333" t="s">
        <v>8410</v>
      </c>
      <c r="I1508" s="316" t="str">
        <f t="shared" si="71"/>
        <v>INSERT INTO UPK_TEST.upk_k60.k60_press_buno_link (buno_id, k60_buno_id, created_date, created_tantou_id) VALUES (3213, 1879, GETDATE(), 999);</v>
      </c>
    </row>
    <row r="1509" spans="1:9">
      <c r="A1509" s="316" t="s">
        <v>2990</v>
      </c>
      <c r="B1509" s="328" t="str">
        <f t="shared" si="69"/>
        <v>1582</v>
      </c>
      <c r="C1509" s="316" t="s">
        <v>7637</v>
      </c>
      <c r="D1509" s="316" t="str">
        <f t="shared" si="70"/>
        <v>3214</v>
      </c>
      <c r="G1509" s="333" t="s">
        <v>7637</v>
      </c>
      <c r="H1509" s="333" t="s">
        <v>8411</v>
      </c>
      <c r="I1509" s="316" t="str">
        <f t="shared" si="71"/>
        <v>INSERT INTO UPK_TEST.upk_k60.k60_press_buno_link (buno_id, k60_buno_id, created_date, created_tantou_id) VALUES (3214, 1582, GETDATE(), 999);</v>
      </c>
    </row>
    <row r="1510" spans="1:9">
      <c r="A1510" s="316" t="s">
        <v>2990</v>
      </c>
      <c r="B1510" s="328" t="str">
        <f t="shared" si="69"/>
        <v>1582</v>
      </c>
      <c r="C1510" s="316" t="s">
        <v>7638</v>
      </c>
      <c r="D1510" s="316" t="str">
        <f t="shared" si="70"/>
        <v>3215</v>
      </c>
      <c r="G1510" s="333" t="s">
        <v>7638</v>
      </c>
      <c r="H1510" s="333" t="s">
        <v>8412</v>
      </c>
      <c r="I1510" s="316" t="str">
        <f t="shared" si="71"/>
        <v>INSERT INTO UPK_TEST.upk_k60.k60_press_buno_link (buno_id, k60_buno_id, created_date, created_tantou_id) VALUES (3215, 1582, GETDATE(), 999);</v>
      </c>
    </row>
    <row r="1511" spans="1:9">
      <c r="A1511" s="316" t="s">
        <v>3017</v>
      </c>
      <c r="B1511" s="328" t="str">
        <f t="shared" si="69"/>
        <v>1605</v>
      </c>
      <c r="C1511" s="316" t="s">
        <v>7639</v>
      </c>
      <c r="D1511" s="316" t="str">
        <f t="shared" si="70"/>
        <v>3216</v>
      </c>
      <c r="G1511" s="333" t="s">
        <v>7639</v>
      </c>
      <c r="H1511" s="333" t="s">
        <v>8413</v>
      </c>
      <c r="I1511" s="316" t="str">
        <f t="shared" si="71"/>
        <v>INSERT INTO UPK_TEST.upk_k60.k60_press_buno_link (buno_id, k60_buno_id, created_date, created_tantou_id) VALUES (3216, 1605, GETDATE(), 999);</v>
      </c>
    </row>
    <row r="1512" spans="1:9">
      <c r="A1512" s="316" t="s">
        <v>3017</v>
      </c>
      <c r="B1512" s="328" t="str">
        <f t="shared" si="69"/>
        <v>1605</v>
      </c>
      <c r="C1512" s="316" t="s">
        <v>7640</v>
      </c>
      <c r="D1512" s="316" t="str">
        <f t="shared" si="70"/>
        <v>3217</v>
      </c>
      <c r="G1512" s="333" t="s">
        <v>7640</v>
      </c>
      <c r="H1512" s="333" t="s">
        <v>8414</v>
      </c>
      <c r="I1512" s="316" t="str">
        <f t="shared" si="71"/>
        <v>INSERT INTO UPK_TEST.upk_k60.k60_press_buno_link (buno_id, k60_buno_id, created_date, created_tantou_id) VALUES (3217, 1605, GETDATE(), 999);</v>
      </c>
    </row>
    <row r="1513" spans="1:9">
      <c r="A1513" s="316" t="s">
        <v>3108</v>
      </c>
      <c r="B1513" s="328" t="str">
        <f t="shared" si="69"/>
        <v>1684</v>
      </c>
      <c r="C1513" s="316" t="s">
        <v>2552</v>
      </c>
      <c r="D1513" s="316" t="str">
        <f t="shared" si="70"/>
        <v>3218</v>
      </c>
      <c r="G1513" s="333" t="s">
        <v>2552</v>
      </c>
      <c r="H1513" s="333" t="s">
        <v>8415</v>
      </c>
      <c r="I1513" s="316" t="str">
        <f t="shared" si="71"/>
        <v>INSERT INTO UPK_TEST.upk_k60.k60_press_buno_link (buno_id, k60_buno_id, created_date, created_tantou_id) VALUES (3218, 1684, GETDATE(), 999);</v>
      </c>
    </row>
    <row r="1514" spans="1:9">
      <c r="A1514" s="316" t="s">
        <v>3108</v>
      </c>
      <c r="B1514" s="328" t="str">
        <f t="shared" si="69"/>
        <v>1684</v>
      </c>
      <c r="C1514" s="316" t="s">
        <v>2553</v>
      </c>
      <c r="D1514" s="316" t="str">
        <f t="shared" si="70"/>
        <v>3219</v>
      </c>
      <c r="G1514" s="333" t="s">
        <v>2553</v>
      </c>
      <c r="H1514" s="333" t="s">
        <v>8416</v>
      </c>
      <c r="I1514" s="316" t="str">
        <f t="shared" si="71"/>
        <v>INSERT INTO UPK_TEST.upk_k60.k60_press_buno_link (buno_id, k60_buno_id, created_date, created_tantou_id) VALUES (3219, 1684, GETDATE(), 999);</v>
      </c>
    </row>
    <row r="1515" spans="1:9">
      <c r="A1515" s="328" t="s">
        <v>5642</v>
      </c>
      <c r="B1515" s="328" t="str">
        <f t="shared" si="69"/>
        <v>2031</v>
      </c>
      <c r="C1515" s="328" t="s">
        <v>7641</v>
      </c>
      <c r="D1515" s="316" t="str">
        <f t="shared" si="70"/>
        <v>3220</v>
      </c>
      <c r="G1515" s="333" t="s">
        <v>7641</v>
      </c>
      <c r="H1515" s="333" t="s">
        <v>8417</v>
      </c>
      <c r="I1515" s="316" t="str">
        <f t="shared" si="71"/>
        <v>INSERT INTO UPK_TEST.upk_k60.k60_press_buno_link (buno_id, k60_buno_id, created_date, created_tantou_id) VALUES (3220, 2031, GETDATE(), 999);</v>
      </c>
    </row>
    <row r="1516" spans="1:9">
      <c r="A1516" s="316" t="s">
        <v>5642</v>
      </c>
      <c r="B1516" s="328" t="str">
        <f t="shared" si="69"/>
        <v>2031</v>
      </c>
      <c r="C1516" s="316" t="s">
        <v>7642</v>
      </c>
      <c r="D1516" s="316" t="str">
        <f t="shared" si="70"/>
        <v>3221</v>
      </c>
      <c r="G1516" s="333" t="s">
        <v>7642</v>
      </c>
      <c r="H1516" s="333" t="s">
        <v>8418</v>
      </c>
      <c r="I1516" s="316" t="str">
        <f t="shared" si="71"/>
        <v>INSERT INTO UPK_TEST.upk_k60.k60_press_buno_link (buno_id, k60_buno_id, created_date, created_tantou_id) VALUES (3221, 2031, GETDATE(), 999);</v>
      </c>
    </row>
    <row r="1517" spans="1:9">
      <c r="A1517" s="316" t="s">
        <v>1063</v>
      </c>
      <c r="B1517" s="328" t="str">
        <f t="shared" si="69"/>
        <v>2325</v>
      </c>
      <c r="C1517" s="316" t="s">
        <v>2555</v>
      </c>
      <c r="D1517" s="316" t="str">
        <f t="shared" si="70"/>
        <v>3222</v>
      </c>
      <c r="G1517" s="333" t="s">
        <v>2555</v>
      </c>
      <c r="H1517" s="333" t="s">
        <v>8419</v>
      </c>
      <c r="I1517" s="316" t="str">
        <f t="shared" si="71"/>
        <v>INSERT INTO UPK_TEST.upk_k60.k60_press_buno_link (buno_id, k60_buno_id, created_date, created_tantou_id) VALUES (3222, 2325, GETDATE(), 999);</v>
      </c>
    </row>
    <row r="1518" spans="1:9">
      <c r="A1518" s="316" t="s">
        <v>444</v>
      </c>
      <c r="B1518" s="328" t="str">
        <f t="shared" si="69"/>
        <v>1421</v>
      </c>
      <c r="C1518" s="316" t="s">
        <v>2557</v>
      </c>
      <c r="D1518" s="316" t="str">
        <f t="shared" si="70"/>
        <v>3223</v>
      </c>
      <c r="G1518" s="333" t="s">
        <v>2557</v>
      </c>
      <c r="H1518" s="333" t="s">
        <v>8420</v>
      </c>
      <c r="I1518" s="316" t="str">
        <f t="shared" si="71"/>
        <v>INSERT INTO UPK_TEST.upk_k60.k60_press_buno_link (buno_id, k60_buno_id, created_date, created_tantou_id) VALUES (3223, 1421, GETDATE(), 999);</v>
      </c>
    </row>
    <row r="1519" spans="1:9">
      <c r="A1519" s="316" t="s">
        <v>817</v>
      </c>
      <c r="B1519" s="328" t="str">
        <f t="shared" si="69"/>
        <v>2014</v>
      </c>
      <c r="C1519" s="316" t="s">
        <v>2559</v>
      </c>
      <c r="D1519" s="316" t="str">
        <f t="shared" si="70"/>
        <v>3224</v>
      </c>
      <c r="G1519" s="333" t="s">
        <v>2559</v>
      </c>
      <c r="H1519" s="333" t="s">
        <v>8421</v>
      </c>
      <c r="I1519" s="316" t="str">
        <f t="shared" si="71"/>
        <v>INSERT INTO UPK_TEST.upk_k60.k60_press_buno_link (buno_id, k60_buno_id, created_date, created_tantou_id) VALUES (3224, 2014, GETDATE(), 999);</v>
      </c>
    </row>
    <row r="1520" spans="1:9">
      <c r="A1520" s="316" t="s">
        <v>818</v>
      </c>
      <c r="B1520" s="328" t="str">
        <f t="shared" si="69"/>
        <v>2015</v>
      </c>
      <c r="C1520" s="316" t="s">
        <v>2561</v>
      </c>
      <c r="D1520" s="316" t="str">
        <f t="shared" si="70"/>
        <v>3225</v>
      </c>
      <c r="G1520" s="333" t="s">
        <v>2561</v>
      </c>
      <c r="H1520" s="333" t="s">
        <v>8422</v>
      </c>
      <c r="I1520" s="316" t="str">
        <f t="shared" si="71"/>
        <v>INSERT INTO UPK_TEST.upk_k60.k60_press_buno_link (buno_id, k60_buno_id, created_date, created_tantou_id) VALUES (3225, 2015, GETDATE(), 999);</v>
      </c>
    </row>
    <row r="1521" spans="1:9">
      <c r="A1521" s="316" t="s">
        <v>819</v>
      </c>
      <c r="B1521" s="328" t="str">
        <f t="shared" si="69"/>
        <v>2016</v>
      </c>
      <c r="C1521" s="316" t="s">
        <v>2563</v>
      </c>
      <c r="D1521" s="316" t="str">
        <f t="shared" si="70"/>
        <v>3226</v>
      </c>
      <c r="G1521" s="333" t="s">
        <v>2563</v>
      </c>
      <c r="H1521" s="333" t="s">
        <v>8423</v>
      </c>
      <c r="I1521" s="316" t="str">
        <f t="shared" si="71"/>
        <v>INSERT INTO UPK_TEST.upk_k60.k60_press_buno_link (buno_id, k60_buno_id, created_date, created_tantou_id) VALUES (3226, 2016, GETDATE(), 999);</v>
      </c>
    </row>
    <row r="1522" spans="1:9">
      <c r="A1522" s="316" t="s">
        <v>1064</v>
      </c>
      <c r="B1522" s="328" t="str">
        <f t="shared" si="69"/>
        <v>2326</v>
      </c>
      <c r="C1522" s="316" t="s">
        <v>2565</v>
      </c>
      <c r="D1522" s="316" t="str">
        <f t="shared" si="70"/>
        <v>3227</v>
      </c>
      <c r="G1522" s="333" t="s">
        <v>2565</v>
      </c>
      <c r="H1522" s="333" t="s">
        <v>8424</v>
      </c>
      <c r="I1522" s="316" t="str">
        <f t="shared" si="71"/>
        <v>INSERT INTO UPK_TEST.upk_k60.k60_press_buno_link (buno_id, k60_buno_id, created_date, created_tantou_id) VALUES (3227, 2326, GETDATE(), 999);</v>
      </c>
    </row>
    <row r="1523" spans="1:9">
      <c r="A1523" s="316" t="s">
        <v>820</v>
      </c>
      <c r="B1523" s="328" t="str">
        <f t="shared" si="69"/>
        <v>2017</v>
      </c>
      <c r="C1523" s="316" t="s">
        <v>2567</v>
      </c>
      <c r="D1523" s="316" t="str">
        <f t="shared" si="70"/>
        <v>3228</v>
      </c>
      <c r="G1523" s="333" t="s">
        <v>2567</v>
      </c>
      <c r="H1523" s="333" t="s">
        <v>8425</v>
      </c>
      <c r="I1523" s="316" t="str">
        <f t="shared" si="71"/>
        <v>INSERT INTO UPK_TEST.upk_k60.k60_press_buno_link (buno_id, k60_buno_id, created_date, created_tantou_id) VALUES (3228, 2017, GETDATE(), 999);</v>
      </c>
    </row>
    <row r="1524" spans="1:9">
      <c r="A1524" s="316" t="s">
        <v>445</v>
      </c>
      <c r="B1524" s="328" t="str">
        <f t="shared" si="69"/>
        <v>1422</v>
      </c>
      <c r="C1524" s="316" t="s">
        <v>2569</v>
      </c>
      <c r="D1524" s="316" t="str">
        <f t="shared" si="70"/>
        <v>3229</v>
      </c>
      <c r="G1524" s="333" t="s">
        <v>2569</v>
      </c>
      <c r="H1524" s="333" t="s">
        <v>8426</v>
      </c>
      <c r="I1524" s="316" t="str">
        <f t="shared" si="71"/>
        <v>INSERT INTO UPK_TEST.upk_k60.k60_press_buno_link (buno_id, k60_buno_id, created_date, created_tantou_id) VALUES (3229, 1422, GETDATE(), 999);</v>
      </c>
    </row>
    <row r="1525" spans="1:9">
      <c r="A1525" s="316" t="s">
        <v>696</v>
      </c>
      <c r="B1525" s="328" t="str">
        <f t="shared" si="69"/>
        <v>1844</v>
      </c>
      <c r="C1525" s="316" t="s">
        <v>2570</v>
      </c>
      <c r="D1525" s="316" t="str">
        <f t="shared" si="70"/>
        <v>3230</v>
      </c>
      <c r="G1525" s="333" t="s">
        <v>2570</v>
      </c>
      <c r="H1525" s="333" t="s">
        <v>8427</v>
      </c>
      <c r="I1525" s="316" t="str">
        <f t="shared" si="71"/>
        <v>INSERT INTO UPK_TEST.upk_k60.k60_press_buno_link (buno_id, k60_buno_id, created_date, created_tantou_id) VALUES (3230, 1844, GETDATE(), 999);</v>
      </c>
    </row>
    <row r="1526" spans="1:9">
      <c r="A1526" s="316" t="s">
        <v>697</v>
      </c>
      <c r="B1526" s="328" t="str">
        <f t="shared" si="69"/>
        <v>1845</v>
      </c>
      <c r="C1526" s="316" t="s">
        <v>2571</v>
      </c>
      <c r="D1526" s="316" t="str">
        <f t="shared" si="70"/>
        <v>3231</v>
      </c>
      <c r="G1526" s="333" t="s">
        <v>2571</v>
      </c>
      <c r="H1526" s="333" t="s">
        <v>8428</v>
      </c>
      <c r="I1526" s="316" t="str">
        <f t="shared" si="71"/>
        <v>INSERT INTO UPK_TEST.upk_k60.k60_press_buno_link (buno_id, k60_buno_id, created_date, created_tantou_id) VALUES (3231, 1845, GETDATE(), 999);</v>
      </c>
    </row>
    <row r="1527" spans="1:9">
      <c r="A1527" s="316" t="s">
        <v>446</v>
      </c>
      <c r="B1527" s="328" t="str">
        <f t="shared" si="69"/>
        <v>1423</v>
      </c>
      <c r="C1527" s="316" t="s">
        <v>2573</v>
      </c>
      <c r="D1527" s="316" t="str">
        <f t="shared" si="70"/>
        <v>3232</v>
      </c>
      <c r="G1527" s="333" t="s">
        <v>2573</v>
      </c>
      <c r="H1527" s="333" t="s">
        <v>8429</v>
      </c>
      <c r="I1527" s="316" t="str">
        <f t="shared" si="71"/>
        <v>INSERT INTO UPK_TEST.upk_k60.k60_press_buno_link (buno_id, k60_buno_id, created_date, created_tantou_id) VALUES (3232, 1423, GETDATE(), 999);</v>
      </c>
    </row>
    <row r="1528" spans="1:9">
      <c r="A1528" s="316" t="s">
        <v>447</v>
      </c>
      <c r="B1528" s="328" t="str">
        <f t="shared" si="69"/>
        <v>1424</v>
      </c>
      <c r="C1528" s="316" t="s">
        <v>2575</v>
      </c>
      <c r="D1528" s="316" t="str">
        <f t="shared" si="70"/>
        <v>3233</v>
      </c>
      <c r="G1528" s="333" t="s">
        <v>2575</v>
      </c>
      <c r="H1528" s="333" t="s">
        <v>8430</v>
      </c>
      <c r="I1528" s="316" t="str">
        <f t="shared" si="71"/>
        <v>INSERT INTO UPK_TEST.upk_k60.k60_press_buno_link (buno_id, k60_buno_id, created_date, created_tantou_id) VALUES (3233, 1424, GETDATE(), 999);</v>
      </c>
    </row>
    <row r="1529" spans="1:9">
      <c r="A1529" s="316" t="s">
        <v>448</v>
      </c>
      <c r="B1529" s="328" t="str">
        <f t="shared" si="69"/>
        <v>1425</v>
      </c>
      <c r="C1529" s="316" t="s">
        <v>2576</v>
      </c>
      <c r="D1529" s="316" t="str">
        <f t="shared" si="70"/>
        <v>3234</v>
      </c>
      <c r="G1529" s="333" t="s">
        <v>2576</v>
      </c>
      <c r="H1529" s="333" t="s">
        <v>8431</v>
      </c>
      <c r="I1529" s="316" t="str">
        <f t="shared" si="71"/>
        <v>INSERT INTO UPK_TEST.upk_k60.k60_press_buno_link (buno_id, k60_buno_id, created_date, created_tantou_id) VALUES (3234, 1425, GETDATE(), 999);</v>
      </c>
    </row>
    <row r="1530" spans="1:9">
      <c r="A1530" s="316" t="s">
        <v>449</v>
      </c>
      <c r="B1530" s="328" t="str">
        <f t="shared" si="69"/>
        <v>1426</v>
      </c>
      <c r="C1530" s="316" t="s">
        <v>2577</v>
      </c>
      <c r="D1530" s="316" t="str">
        <f t="shared" si="70"/>
        <v>3235</v>
      </c>
      <c r="G1530" s="333" t="s">
        <v>2577</v>
      </c>
      <c r="H1530" s="333" t="s">
        <v>8432</v>
      </c>
      <c r="I1530" s="316" t="str">
        <f t="shared" si="71"/>
        <v>INSERT INTO UPK_TEST.upk_k60.k60_press_buno_link (buno_id, k60_buno_id, created_date, created_tantou_id) VALUES (3235, 1426, GETDATE(), 999);</v>
      </c>
    </row>
    <row r="1531" spans="1:9">
      <c r="A1531" s="316" t="s">
        <v>892</v>
      </c>
      <c r="B1531" s="328" t="str">
        <f t="shared" si="69"/>
        <v>2123</v>
      </c>
      <c r="C1531" s="316" t="s">
        <v>2583</v>
      </c>
      <c r="D1531" s="316" t="str">
        <f t="shared" si="70"/>
        <v>3236</v>
      </c>
      <c r="G1531" s="333" t="s">
        <v>2583</v>
      </c>
      <c r="H1531" s="333" t="s">
        <v>8433</v>
      </c>
      <c r="I1531" s="316" t="str">
        <f t="shared" si="71"/>
        <v>INSERT INTO UPK_TEST.upk_k60.k60_press_buno_link (buno_id, k60_buno_id, created_date, created_tantou_id) VALUES (3236, 2123, GETDATE(), 999);</v>
      </c>
    </row>
    <row r="1532" spans="1:9">
      <c r="A1532" s="316" t="s">
        <v>1245</v>
      </c>
      <c r="B1532" s="328">
        <f t="shared" si="69"/>
        <v>2573</v>
      </c>
      <c r="C1532" s="316" t="s">
        <v>2584</v>
      </c>
      <c r="D1532" s="316" t="str">
        <f t="shared" si="70"/>
        <v>3237</v>
      </c>
      <c r="G1532" s="333" t="s">
        <v>2584</v>
      </c>
      <c r="H1532" s="333" t="s">
        <v>8434</v>
      </c>
      <c r="I1532" s="316" t="str">
        <f t="shared" si="71"/>
        <v>INSERT INTO UPK_TEST.upk_k60.k60_press_buno_link (buno_id, k60_buno_id, created_date, created_tantou_id) VALUES (3237, 2573, GETDATE(), 999);</v>
      </c>
    </row>
    <row r="1533" spans="1:9">
      <c r="A1533" s="316" t="s">
        <v>1246</v>
      </c>
      <c r="B1533" s="328">
        <f t="shared" si="69"/>
        <v>2574</v>
      </c>
      <c r="C1533" s="316" t="s">
        <v>2585</v>
      </c>
      <c r="D1533" s="316" t="str">
        <f t="shared" si="70"/>
        <v>3238</v>
      </c>
      <c r="G1533" s="333" t="s">
        <v>2585</v>
      </c>
      <c r="H1533" s="333" t="s">
        <v>8435</v>
      </c>
      <c r="I1533" s="316" t="str">
        <f t="shared" si="71"/>
        <v>INSERT INTO UPK_TEST.upk_k60.k60_press_buno_link (buno_id, k60_buno_id, created_date, created_tantou_id) VALUES (3238, 2574, GETDATE(), 999);</v>
      </c>
    </row>
    <row r="1534" spans="1:9">
      <c r="A1534" s="316" t="s">
        <v>5513</v>
      </c>
      <c r="B1534" s="328" t="str">
        <f t="shared" si="69"/>
        <v>1335</v>
      </c>
      <c r="C1534" s="316" t="s">
        <v>7643</v>
      </c>
      <c r="D1534" s="316" t="str">
        <f t="shared" si="70"/>
        <v>3239</v>
      </c>
      <c r="G1534" s="333" t="s">
        <v>7643</v>
      </c>
      <c r="H1534" s="333" t="s">
        <v>8436</v>
      </c>
      <c r="I1534" s="316" t="str">
        <f t="shared" si="71"/>
        <v>INSERT INTO UPK_TEST.upk_k60.k60_press_buno_link (buno_id, k60_buno_id, created_date, created_tantou_id) VALUES (3239, 1335, GETDATE(), 999);</v>
      </c>
    </row>
    <row r="1535" spans="1:9">
      <c r="A1535" s="316" t="s">
        <v>5513</v>
      </c>
      <c r="B1535" s="328" t="str">
        <f t="shared" si="69"/>
        <v>1335</v>
      </c>
      <c r="C1535" s="316" t="s">
        <v>7644</v>
      </c>
      <c r="D1535" s="316" t="str">
        <f t="shared" si="70"/>
        <v>3240</v>
      </c>
      <c r="G1535" s="333" t="s">
        <v>7644</v>
      </c>
      <c r="H1535" s="333" t="s">
        <v>8437</v>
      </c>
      <c r="I1535" s="316" t="str">
        <f t="shared" si="71"/>
        <v>INSERT INTO UPK_TEST.upk_k60.k60_press_buno_link (buno_id, k60_buno_id, created_date, created_tantou_id) VALUES (3240, 1335, GETDATE(), 999);</v>
      </c>
    </row>
    <row r="1536" spans="1:9">
      <c r="A1536" s="316" t="s">
        <v>5514</v>
      </c>
      <c r="B1536" s="328" t="str">
        <f t="shared" si="69"/>
        <v>1336</v>
      </c>
      <c r="C1536" s="316" t="s">
        <v>7645</v>
      </c>
      <c r="D1536" s="316" t="str">
        <f t="shared" si="70"/>
        <v>3241</v>
      </c>
      <c r="G1536" s="333" t="s">
        <v>7645</v>
      </c>
      <c r="H1536" s="333" t="s">
        <v>8438</v>
      </c>
      <c r="I1536" s="316" t="str">
        <f t="shared" si="71"/>
        <v>INSERT INTO UPK_TEST.upk_k60.k60_press_buno_link (buno_id, k60_buno_id, created_date, created_tantou_id) VALUES (3241, 1336, GETDATE(), 999);</v>
      </c>
    </row>
    <row r="1537" spans="1:9">
      <c r="A1537" s="316" t="s">
        <v>5514</v>
      </c>
      <c r="B1537" s="328" t="str">
        <f t="shared" si="69"/>
        <v>1336</v>
      </c>
      <c r="C1537" s="316" t="s">
        <v>7646</v>
      </c>
      <c r="D1537" s="316" t="str">
        <f t="shared" si="70"/>
        <v>3242</v>
      </c>
      <c r="G1537" s="333" t="s">
        <v>7646</v>
      </c>
      <c r="H1537" s="333" t="s">
        <v>8439</v>
      </c>
      <c r="I1537" s="316" t="str">
        <f t="shared" si="71"/>
        <v>INSERT INTO UPK_TEST.upk_k60.k60_press_buno_link (buno_id, k60_buno_id, created_date, created_tantou_id) VALUES (3242, 1336, GETDATE(), 999);</v>
      </c>
    </row>
    <row r="1538" spans="1:9">
      <c r="A1538" s="316" t="s">
        <v>636</v>
      </c>
      <c r="B1538" s="328" t="str">
        <f t="shared" si="69"/>
        <v>1743</v>
      </c>
      <c r="C1538" s="316" t="s">
        <v>7647</v>
      </c>
      <c r="D1538" s="316" t="str">
        <f t="shared" si="70"/>
        <v>3243</v>
      </c>
      <c r="G1538" s="333" t="s">
        <v>7647</v>
      </c>
      <c r="H1538" s="333" t="s">
        <v>8440</v>
      </c>
      <c r="I1538" s="316" t="str">
        <f t="shared" si="71"/>
        <v>INSERT INTO UPK_TEST.upk_k60.k60_press_buno_link (buno_id, k60_buno_id, created_date, created_tantou_id) VALUES (3243, 1743, GETDATE(), 999);</v>
      </c>
    </row>
    <row r="1539" spans="1:9">
      <c r="A1539" s="316" t="s">
        <v>2944</v>
      </c>
      <c r="B1539" s="328" t="str">
        <f t="shared" si="69"/>
        <v>1545</v>
      </c>
      <c r="C1539" s="316" t="s">
        <v>7648</v>
      </c>
      <c r="D1539" s="316" t="str">
        <f t="shared" si="70"/>
        <v>3244</v>
      </c>
      <c r="G1539" s="333" t="s">
        <v>7648</v>
      </c>
      <c r="H1539" s="333" t="s">
        <v>8441</v>
      </c>
      <c r="I1539" s="316" t="str">
        <f t="shared" si="71"/>
        <v>INSERT INTO UPK_TEST.upk_k60.k60_press_buno_link (buno_id, k60_buno_id, created_date, created_tantou_id) VALUES (3244, 1545, GETDATE(), 999);</v>
      </c>
    </row>
    <row r="1540" spans="1:9">
      <c r="A1540" s="316" t="s">
        <v>2944</v>
      </c>
      <c r="B1540" s="328" t="str">
        <f t="shared" ref="B1540:B1603" si="72">VLOOKUP($A1540,$E$4:$F$2001,2,FALSE)</f>
        <v>1545</v>
      </c>
      <c r="C1540" s="316" t="s">
        <v>7649</v>
      </c>
      <c r="D1540" s="316" t="str">
        <f t="shared" ref="D1540:D1603" si="73">VLOOKUP($C1540,$G$4:$H$2001,2,FALSE)</f>
        <v>3245</v>
      </c>
      <c r="G1540" s="333" t="s">
        <v>7649</v>
      </c>
      <c r="H1540" s="333" t="s">
        <v>8442</v>
      </c>
      <c r="I1540" s="316" t="str">
        <f t="shared" ref="I1540:I1603" si="74">$S$1&amp;$D1540&amp;", "&amp;$B1540&amp;", GETDATE(), 999);"</f>
        <v>INSERT INTO UPK_TEST.upk_k60.k60_press_buno_link (buno_id, k60_buno_id, created_date, created_tantou_id) VALUES (3245, 1545, GETDATE(), 999);</v>
      </c>
    </row>
    <row r="1541" spans="1:9">
      <c r="A1541" s="316" t="s">
        <v>637</v>
      </c>
      <c r="B1541" s="328" t="str">
        <f t="shared" si="72"/>
        <v>1744</v>
      </c>
      <c r="C1541" s="316" t="s">
        <v>7650</v>
      </c>
      <c r="D1541" s="316" t="str">
        <f t="shared" si="73"/>
        <v>3246</v>
      </c>
      <c r="G1541" s="333" t="s">
        <v>7650</v>
      </c>
      <c r="H1541" s="333" t="s">
        <v>8443</v>
      </c>
      <c r="I1541" s="316" t="str">
        <f t="shared" si="74"/>
        <v>INSERT INTO UPK_TEST.upk_k60.k60_press_buno_link (buno_id, k60_buno_id, created_date, created_tantou_id) VALUES (3246, 1744, GETDATE(), 999);</v>
      </c>
    </row>
    <row r="1542" spans="1:9">
      <c r="A1542" s="316" t="s">
        <v>5512</v>
      </c>
      <c r="B1542" s="328" t="str">
        <f t="shared" si="72"/>
        <v>1327</v>
      </c>
      <c r="C1542" s="316" t="s">
        <v>2588</v>
      </c>
      <c r="D1542" s="316" t="str">
        <f t="shared" si="73"/>
        <v>3247</v>
      </c>
      <c r="G1542" s="333" t="s">
        <v>2588</v>
      </c>
      <c r="H1542" s="333" t="s">
        <v>8444</v>
      </c>
      <c r="I1542" s="316" t="str">
        <f t="shared" si="74"/>
        <v>INSERT INTO UPK_TEST.upk_k60.k60_press_buno_link (buno_id, k60_buno_id, created_date, created_tantou_id) VALUES (3247, 1327, GETDATE(), 999);</v>
      </c>
    </row>
    <row r="1543" spans="1:9">
      <c r="A1543" s="316" t="s">
        <v>5512</v>
      </c>
      <c r="B1543" s="328" t="str">
        <f t="shared" si="72"/>
        <v>1327</v>
      </c>
      <c r="C1543" s="316" t="s">
        <v>2589</v>
      </c>
      <c r="D1543" s="316" t="str">
        <f t="shared" si="73"/>
        <v>3248</v>
      </c>
      <c r="G1543" s="333" t="s">
        <v>2589</v>
      </c>
      <c r="H1543" s="333" t="s">
        <v>8445</v>
      </c>
      <c r="I1543" s="316" t="str">
        <f t="shared" si="74"/>
        <v>INSERT INTO UPK_TEST.upk_k60.k60_press_buno_link (buno_id, k60_buno_id, created_date, created_tantou_id) VALUES (3248, 1327, GETDATE(), 999);</v>
      </c>
    </row>
    <row r="1544" spans="1:9">
      <c r="A1544" s="316" t="s">
        <v>5714</v>
      </c>
      <c r="B1544" s="328" t="str">
        <f t="shared" si="72"/>
        <v>2368</v>
      </c>
      <c r="C1544" s="316" t="s">
        <v>2590</v>
      </c>
      <c r="D1544" s="316" t="str">
        <f t="shared" si="73"/>
        <v>3249</v>
      </c>
      <c r="G1544" s="333" t="s">
        <v>2590</v>
      </c>
      <c r="H1544" s="333" t="s">
        <v>8446</v>
      </c>
      <c r="I1544" s="316" t="str">
        <f t="shared" si="74"/>
        <v>INSERT INTO UPK_TEST.upk_k60.k60_press_buno_link (buno_id, k60_buno_id, created_date, created_tantou_id) VALUES (3249, 2368, GETDATE(), 999);</v>
      </c>
    </row>
    <row r="1545" spans="1:9">
      <c r="A1545" s="316" t="s">
        <v>5714</v>
      </c>
      <c r="B1545" s="328" t="str">
        <f t="shared" si="72"/>
        <v>2368</v>
      </c>
      <c r="C1545" s="316" t="s">
        <v>2591</v>
      </c>
      <c r="D1545" s="316" t="str">
        <f t="shared" si="73"/>
        <v>3250</v>
      </c>
      <c r="G1545" s="333" t="s">
        <v>2591</v>
      </c>
      <c r="H1545" s="333" t="s">
        <v>8447</v>
      </c>
      <c r="I1545" s="316" t="str">
        <f t="shared" si="74"/>
        <v>INSERT INTO UPK_TEST.upk_k60.k60_press_buno_link (buno_id, k60_buno_id, created_date, created_tantou_id) VALUES (3250, 2368, GETDATE(), 999);</v>
      </c>
    </row>
    <row r="1546" spans="1:9">
      <c r="A1546" s="316" t="s">
        <v>906</v>
      </c>
      <c r="B1546" s="328" t="str">
        <f t="shared" si="72"/>
        <v>2138</v>
      </c>
      <c r="C1546" s="316" t="s">
        <v>2593</v>
      </c>
      <c r="D1546" s="316" t="str">
        <f t="shared" si="73"/>
        <v>3251</v>
      </c>
      <c r="G1546" s="333" t="s">
        <v>2593</v>
      </c>
      <c r="H1546" s="333" t="s">
        <v>8448</v>
      </c>
      <c r="I1546" s="316" t="str">
        <f t="shared" si="74"/>
        <v>INSERT INTO UPK_TEST.upk_k60.k60_press_buno_link (buno_id, k60_buno_id, created_date, created_tantou_id) VALUES (3251, 2138, GETDATE(), 999);</v>
      </c>
    </row>
    <row r="1547" spans="1:9">
      <c r="A1547" s="316" t="s">
        <v>5645</v>
      </c>
      <c r="B1547" s="328" t="str">
        <f t="shared" si="72"/>
        <v>2035</v>
      </c>
      <c r="C1547" s="316" t="s">
        <v>7651</v>
      </c>
      <c r="D1547" s="316" t="str">
        <f t="shared" si="73"/>
        <v>3252</v>
      </c>
      <c r="G1547" s="333" t="s">
        <v>7651</v>
      </c>
      <c r="H1547" s="333" t="s">
        <v>8449</v>
      </c>
      <c r="I1547" s="316" t="str">
        <f t="shared" si="74"/>
        <v>INSERT INTO UPK_TEST.upk_k60.k60_press_buno_link (buno_id, k60_buno_id, created_date, created_tantou_id) VALUES (3252, 2035, GETDATE(), 999);</v>
      </c>
    </row>
    <row r="1548" spans="1:9">
      <c r="A1548" s="316" t="s">
        <v>5645</v>
      </c>
      <c r="B1548" s="328" t="str">
        <f t="shared" si="72"/>
        <v>2035</v>
      </c>
      <c r="C1548" s="316" t="s">
        <v>7652</v>
      </c>
      <c r="D1548" s="316" t="str">
        <f t="shared" si="73"/>
        <v>3253</v>
      </c>
      <c r="G1548" s="333" t="s">
        <v>7652</v>
      </c>
      <c r="H1548" s="333" t="s">
        <v>8450</v>
      </c>
      <c r="I1548" s="316" t="str">
        <f t="shared" si="74"/>
        <v>INSERT INTO UPK_TEST.upk_k60.k60_press_buno_link (buno_id, k60_buno_id, created_date, created_tantou_id) VALUES (3253, 2035, GETDATE(), 999);</v>
      </c>
    </row>
    <row r="1549" spans="1:9">
      <c r="A1549" s="316" t="s">
        <v>5569</v>
      </c>
      <c r="B1549" s="328" t="str">
        <f t="shared" si="72"/>
        <v>1472</v>
      </c>
      <c r="C1549" s="316" t="s">
        <v>2594</v>
      </c>
      <c r="D1549" s="316" t="str">
        <f t="shared" si="73"/>
        <v>3254</v>
      </c>
      <c r="G1549" s="333" t="s">
        <v>2594</v>
      </c>
      <c r="H1549" s="333" t="s">
        <v>8451</v>
      </c>
      <c r="I1549" s="316" t="str">
        <f t="shared" si="74"/>
        <v>INSERT INTO UPK_TEST.upk_k60.k60_press_buno_link (buno_id, k60_buno_id, created_date, created_tantou_id) VALUES (3254, 1472, GETDATE(), 999);</v>
      </c>
    </row>
    <row r="1550" spans="1:9">
      <c r="A1550" s="316" t="s">
        <v>5569</v>
      </c>
      <c r="B1550" s="328" t="str">
        <f t="shared" si="72"/>
        <v>1472</v>
      </c>
      <c r="C1550" s="316" t="s">
        <v>2597</v>
      </c>
      <c r="D1550" s="316" t="str">
        <f t="shared" si="73"/>
        <v>3255</v>
      </c>
      <c r="G1550" s="333" t="s">
        <v>2597</v>
      </c>
      <c r="H1550" s="333" t="s">
        <v>8452</v>
      </c>
      <c r="I1550" s="316" t="str">
        <f t="shared" si="74"/>
        <v>INSERT INTO UPK_TEST.upk_k60.k60_press_buno_link (buno_id, k60_buno_id, created_date, created_tantou_id) VALUES (3255, 1472, GETDATE(), 999);</v>
      </c>
    </row>
    <row r="1551" spans="1:9">
      <c r="A1551" s="316" t="s">
        <v>5501</v>
      </c>
      <c r="B1551" s="328" t="str">
        <f t="shared" si="72"/>
        <v>1304</v>
      </c>
      <c r="C1551" s="316" t="s">
        <v>7653</v>
      </c>
      <c r="D1551" s="316" t="str">
        <f t="shared" si="73"/>
        <v>3256</v>
      </c>
      <c r="G1551" s="333" t="s">
        <v>7653</v>
      </c>
      <c r="H1551" s="333" t="s">
        <v>8453</v>
      </c>
      <c r="I1551" s="316" t="str">
        <f t="shared" si="74"/>
        <v>INSERT INTO UPK_TEST.upk_k60.k60_press_buno_link (buno_id, k60_buno_id, created_date, created_tantou_id) VALUES (3256, 1304, GETDATE(), 999);</v>
      </c>
    </row>
    <row r="1552" spans="1:9">
      <c r="A1552" s="316" t="s">
        <v>5501</v>
      </c>
      <c r="B1552" s="328" t="str">
        <f t="shared" si="72"/>
        <v>1304</v>
      </c>
      <c r="C1552" s="316" t="s">
        <v>7654</v>
      </c>
      <c r="D1552" s="316" t="str">
        <f t="shared" si="73"/>
        <v>3257</v>
      </c>
      <c r="G1552" s="333" t="s">
        <v>7654</v>
      </c>
      <c r="H1552" s="333" t="s">
        <v>8454</v>
      </c>
      <c r="I1552" s="316" t="str">
        <f t="shared" si="74"/>
        <v>INSERT INTO UPK_TEST.upk_k60.k60_press_buno_link (buno_id, k60_buno_id, created_date, created_tantou_id) VALUES (3257, 1304, GETDATE(), 999);</v>
      </c>
    </row>
    <row r="1553" spans="1:9">
      <c r="A1553" s="316" t="s">
        <v>5502</v>
      </c>
      <c r="B1553" s="328" t="str">
        <f t="shared" si="72"/>
        <v>1305</v>
      </c>
      <c r="C1553" s="316" t="s">
        <v>7655</v>
      </c>
      <c r="D1553" s="316" t="str">
        <f t="shared" si="73"/>
        <v>3258</v>
      </c>
      <c r="G1553" s="333" t="s">
        <v>7655</v>
      </c>
      <c r="H1553" s="333" t="s">
        <v>8455</v>
      </c>
      <c r="I1553" s="316" t="str">
        <f t="shared" si="74"/>
        <v>INSERT INTO UPK_TEST.upk_k60.k60_press_buno_link (buno_id, k60_buno_id, created_date, created_tantou_id) VALUES (3258, 1305, GETDATE(), 999);</v>
      </c>
    </row>
    <row r="1554" spans="1:9">
      <c r="A1554" s="316" t="s">
        <v>5502</v>
      </c>
      <c r="B1554" s="328" t="str">
        <f t="shared" si="72"/>
        <v>1305</v>
      </c>
      <c r="C1554" s="316" t="s">
        <v>7656</v>
      </c>
      <c r="D1554" s="316" t="str">
        <f t="shared" si="73"/>
        <v>3259</v>
      </c>
      <c r="G1554" s="333" t="s">
        <v>7656</v>
      </c>
      <c r="H1554" s="333" t="s">
        <v>8456</v>
      </c>
      <c r="I1554" s="316" t="str">
        <f t="shared" si="74"/>
        <v>INSERT INTO UPK_TEST.upk_k60.k60_press_buno_link (buno_id, k60_buno_id, created_date, created_tantou_id) VALUES (3259, 1305, GETDATE(), 999);</v>
      </c>
    </row>
    <row r="1555" spans="1:9">
      <c r="A1555" s="316" t="s">
        <v>907</v>
      </c>
      <c r="B1555" s="328" t="str">
        <f t="shared" si="72"/>
        <v>2139</v>
      </c>
      <c r="C1555" s="316" t="s">
        <v>2596</v>
      </c>
      <c r="D1555" s="316" t="str">
        <f t="shared" si="73"/>
        <v>3260</v>
      </c>
      <c r="G1555" s="333" t="s">
        <v>2596</v>
      </c>
      <c r="H1555" s="333" t="s">
        <v>8457</v>
      </c>
      <c r="I1555" s="316" t="str">
        <f t="shared" si="74"/>
        <v>INSERT INTO UPK_TEST.upk_k60.k60_press_buno_link (buno_id, k60_buno_id, created_date, created_tantou_id) VALUES (3260, 2139, GETDATE(), 999);</v>
      </c>
    </row>
    <row r="1556" spans="1:9">
      <c r="A1556" s="316" t="s">
        <v>844</v>
      </c>
      <c r="B1556" s="328" t="str">
        <f t="shared" si="72"/>
        <v>2050</v>
      </c>
      <c r="C1556" s="316" t="s">
        <v>7657</v>
      </c>
      <c r="D1556" s="316" t="str">
        <f t="shared" si="73"/>
        <v>3261</v>
      </c>
      <c r="G1556" s="333" t="s">
        <v>7657</v>
      </c>
      <c r="H1556" s="333" t="s">
        <v>8458</v>
      </c>
      <c r="I1556" s="316" t="str">
        <f t="shared" si="74"/>
        <v>INSERT INTO UPK_TEST.upk_k60.k60_press_buno_link (buno_id, k60_buno_id, created_date, created_tantou_id) VALUES (3261, 2050, GETDATE(), 999);</v>
      </c>
    </row>
    <row r="1557" spans="1:9">
      <c r="A1557" s="316" t="s">
        <v>845</v>
      </c>
      <c r="B1557" s="328" t="str">
        <f t="shared" si="72"/>
        <v>2051</v>
      </c>
      <c r="C1557" s="316" t="s">
        <v>7658</v>
      </c>
      <c r="D1557" s="316" t="str">
        <f t="shared" si="73"/>
        <v>3262</v>
      </c>
      <c r="G1557" s="333" t="s">
        <v>7658</v>
      </c>
      <c r="H1557" s="333" t="s">
        <v>8459</v>
      </c>
      <c r="I1557" s="316" t="str">
        <f t="shared" si="74"/>
        <v>INSERT INTO UPK_TEST.upk_k60.k60_press_buno_link (buno_id, k60_buno_id, created_date, created_tantou_id) VALUES (3262, 2051, GETDATE(), 999);</v>
      </c>
    </row>
    <row r="1558" spans="1:9">
      <c r="A1558" s="316" t="s">
        <v>1235</v>
      </c>
      <c r="B1558" s="328">
        <f t="shared" si="72"/>
        <v>2562</v>
      </c>
      <c r="C1558" s="316" t="s">
        <v>2598</v>
      </c>
      <c r="D1558" s="316" t="str">
        <f t="shared" si="73"/>
        <v>3263</v>
      </c>
      <c r="G1558" s="333" t="s">
        <v>2598</v>
      </c>
      <c r="H1558" s="333" t="s">
        <v>8460</v>
      </c>
      <c r="I1558" s="316" t="str">
        <f t="shared" si="74"/>
        <v>INSERT INTO UPK_TEST.upk_k60.k60_press_buno_link (buno_id, k60_buno_id, created_date, created_tantou_id) VALUES (3263, 2562, GETDATE(), 999);</v>
      </c>
    </row>
    <row r="1559" spans="1:9">
      <c r="A1559" s="316" t="s">
        <v>5764</v>
      </c>
      <c r="B1559" s="328" t="str">
        <f t="shared" si="72"/>
        <v>2521</v>
      </c>
      <c r="C1559" s="316" t="s">
        <v>7659</v>
      </c>
      <c r="D1559" s="316" t="str">
        <f t="shared" si="73"/>
        <v>3264</v>
      </c>
      <c r="G1559" s="333" t="s">
        <v>7659</v>
      </c>
      <c r="H1559" s="333" t="s">
        <v>8461</v>
      </c>
      <c r="I1559" s="316" t="str">
        <f t="shared" si="74"/>
        <v>INSERT INTO UPK_TEST.upk_k60.k60_press_buno_link (buno_id, k60_buno_id, created_date, created_tantou_id) VALUES (3264, 2521, GETDATE(), 999);</v>
      </c>
    </row>
    <row r="1560" spans="1:9">
      <c r="A1560" s="316" t="s">
        <v>5764</v>
      </c>
      <c r="B1560" s="328" t="str">
        <f t="shared" si="72"/>
        <v>2521</v>
      </c>
      <c r="C1560" s="316" t="s">
        <v>7660</v>
      </c>
      <c r="D1560" s="316" t="str">
        <f t="shared" si="73"/>
        <v>3265</v>
      </c>
      <c r="G1560" s="333" t="s">
        <v>7660</v>
      </c>
      <c r="H1560" s="333" t="s">
        <v>8462</v>
      </c>
      <c r="I1560" s="316" t="str">
        <f t="shared" si="74"/>
        <v>INSERT INTO UPK_TEST.upk_k60.k60_press_buno_link (buno_id, k60_buno_id, created_date, created_tantou_id) VALUES (3265, 2521, GETDATE(), 999);</v>
      </c>
    </row>
    <row r="1561" spans="1:9">
      <c r="A1561" s="316" t="s">
        <v>5766</v>
      </c>
      <c r="B1561" s="328" t="str">
        <f t="shared" si="72"/>
        <v>2537</v>
      </c>
      <c r="C1561" s="316" t="s">
        <v>7661</v>
      </c>
      <c r="D1561" s="316" t="str">
        <f t="shared" si="73"/>
        <v>3266</v>
      </c>
      <c r="G1561" s="333" t="s">
        <v>7661</v>
      </c>
      <c r="H1561" s="333" t="s">
        <v>8463</v>
      </c>
      <c r="I1561" s="316" t="str">
        <f t="shared" si="74"/>
        <v>INSERT INTO UPK_TEST.upk_k60.k60_press_buno_link (buno_id, k60_buno_id, created_date, created_tantou_id) VALUES (3266, 2537, GETDATE(), 999);</v>
      </c>
    </row>
    <row r="1562" spans="1:9">
      <c r="A1562" s="316" t="s">
        <v>5766</v>
      </c>
      <c r="B1562" s="328" t="str">
        <f t="shared" si="72"/>
        <v>2537</v>
      </c>
      <c r="C1562" s="316" t="s">
        <v>7662</v>
      </c>
      <c r="D1562" s="316" t="str">
        <f t="shared" si="73"/>
        <v>3267</v>
      </c>
      <c r="G1562" s="333" t="s">
        <v>7662</v>
      </c>
      <c r="H1562" s="333" t="s">
        <v>8464</v>
      </c>
      <c r="I1562" s="316" t="str">
        <f t="shared" si="74"/>
        <v>INSERT INTO UPK_TEST.upk_k60.k60_press_buno_link (buno_id, k60_buno_id, created_date, created_tantou_id) VALUES (3267, 2537, GETDATE(), 999);</v>
      </c>
    </row>
    <row r="1563" spans="1:9">
      <c r="A1563" s="316" t="s">
        <v>1236</v>
      </c>
      <c r="B1563" s="328">
        <f t="shared" si="72"/>
        <v>2563</v>
      </c>
      <c r="C1563" s="316" t="s">
        <v>2599</v>
      </c>
      <c r="D1563" s="316" t="str">
        <f t="shared" si="73"/>
        <v>3268</v>
      </c>
      <c r="G1563" s="333" t="s">
        <v>2599</v>
      </c>
      <c r="H1563" s="333" t="s">
        <v>8465</v>
      </c>
      <c r="I1563" s="316" t="str">
        <f t="shared" si="74"/>
        <v>INSERT INTO UPK_TEST.upk_k60.k60_press_buno_link (buno_id, k60_buno_id, created_date, created_tantou_id) VALUES (3268, 2563, GETDATE(), 999);</v>
      </c>
    </row>
    <row r="1564" spans="1:9">
      <c r="A1564" s="316" t="s">
        <v>1202</v>
      </c>
      <c r="B1564" s="328" t="str">
        <f t="shared" si="72"/>
        <v>2522</v>
      </c>
      <c r="C1564" s="316" t="s">
        <v>7663</v>
      </c>
      <c r="D1564" s="316" t="str">
        <f t="shared" si="73"/>
        <v>3269</v>
      </c>
      <c r="G1564" s="333" t="s">
        <v>7663</v>
      </c>
      <c r="H1564" s="333" t="s">
        <v>8466</v>
      </c>
      <c r="I1564" s="316" t="str">
        <f t="shared" si="74"/>
        <v>INSERT INTO UPK_TEST.upk_k60.k60_press_buno_link (buno_id, k60_buno_id, created_date, created_tantou_id) VALUES (3269, 2522, GETDATE(), 999);</v>
      </c>
    </row>
    <row r="1565" spans="1:9">
      <c r="A1565" s="316" t="s">
        <v>1216</v>
      </c>
      <c r="B1565" s="328" t="str">
        <f t="shared" si="72"/>
        <v>2538</v>
      </c>
      <c r="C1565" s="316" t="s">
        <v>7664</v>
      </c>
      <c r="D1565" s="316" t="str">
        <f t="shared" si="73"/>
        <v>3270</v>
      </c>
      <c r="G1565" s="333" t="s">
        <v>7664</v>
      </c>
      <c r="H1565" s="333" t="s">
        <v>8467</v>
      </c>
      <c r="I1565" s="316" t="str">
        <f t="shared" si="74"/>
        <v>INSERT INTO UPK_TEST.upk_k60.k60_press_buno_link (buno_id, k60_buno_id, created_date, created_tantou_id) VALUES (3270, 2538, GETDATE(), 999);</v>
      </c>
    </row>
    <row r="1566" spans="1:9">
      <c r="A1566" s="316" t="s">
        <v>2922</v>
      </c>
      <c r="B1566" s="328" t="str">
        <f t="shared" si="72"/>
        <v>1525</v>
      </c>
      <c r="C1566" s="316" t="s">
        <v>7665</v>
      </c>
      <c r="D1566" s="316" t="str">
        <f t="shared" si="73"/>
        <v>3271</v>
      </c>
      <c r="G1566" s="333" t="s">
        <v>7665</v>
      </c>
      <c r="H1566" s="333" t="s">
        <v>8468</v>
      </c>
      <c r="I1566" s="316" t="str">
        <f t="shared" si="74"/>
        <v>INSERT INTO UPK_TEST.upk_k60.k60_press_buno_link (buno_id, k60_buno_id, created_date, created_tantou_id) VALUES (3271, 1525, GETDATE(), 999);</v>
      </c>
    </row>
    <row r="1567" spans="1:9">
      <c r="A1567" s="316" t="s">
        <v>2922</v>
      </c>
      <c r="B1567" s="328" t="str">
        <f t="shared" si="72"/>
        <v>1525</v>
      </c>
      <c r="C1567" s="316" t="s">
        <v>7666</v>
      </c>
      <c r="D1567" s="316" t="str">
        <f t="shared" si="73"/>
        <v>3272</v>
      </c>
      <c r="G1567" s="333" t="s">
        <v>7666</v>
      </c>
      <c r="H1567" s="333" t="s">
        <v>8469</v>
      </c>
      <c r="I1567" s="316" t="str">
        <f t="shared" si="74"/>
        <v>INSERT INTO UPK_TEST.upk_k60.k60_press_buno_link (buno_id, k60_buno_id, created_date, created_tantou_id) VALUES (3272, 1525, GETDATE(), 999);</v>
      </c>
    </row>
    <row r="1568" spans="1:9">
      <c r="A1568" s="316" t="s">
        <v>5715</v>
      </c>
      <c r="B1568" s="328" t="str">
        <f t="shared" si="72"/>
        <v>2369</v>
      </c>
      <c r="C1568" s="316" t="s">
        <v>2600</v>
      </c>
      <c r="D1568" s="316" t="str">
        <f t="shared" si="73"/>
        <v>3273</v>
      </c>
      <c r="G1568" s="333" t="s">
        <v>2600</v>
      </c>
      <c r="H1568" s="333" t="s">
        <v>8470</v>
      </c>
      <c r="I1568" s="316" t="str">
        <f t="shared" si="74"/>
        <v>INSERT INTO UPK_TEST.upk_k60.k60_press_buno_link (buno_id, k60_buno_id, created_date, created_tantou_id) VALUES (3273, 2369, GETDATE(), 999);</v>
      </c>
    </row>
    <row r="1569" spans="1:9">
      <c r="A1569" s="316" t="s">
        <v>5715</v>
      </c>
      <c r="B1569" s="328" t="str">
        <f t="shared" si="72"/>
        <v>2369</v>
      </c>
      <c r="C1569" s="316" t="s">
        <v>2601</v>
      </c>
      <c r="D1569" s="316" t="str">
        <f t="shared" si="73"/>
        <v>3274</v>
      </c>
      <c r="G1569" s="333" t="s">
        <v>2601</v>
      </c>
      <c r="H1569" s="333" t="s">
        <v>8471</v>
      </c>
      <c r="I1569" s="316" t="str">
        <f t="shared" si="74"/>
        <v>INSERT INTO UPK_TEST.upk_k60.k60_press_buno_link (buno_id, k60_buno_id, created_date, created_tantou_id) VALUES (3274, 2369, GETDATE(), 999);</v>
      </c>
    </row>
    <row r="1570" spans="1:9">
      <c r="A1570" s="316" t="s">
        <v>5772</v>
      </c>
      <c r="B1570" s="328">
        <f t="shared" si="72"/>
        <v>2564</v>
      </c>
      <c r="C1570" s="316" t="s">
        <v>7667</v>
      </c>
      <c r="D1570" s="316" t="str">
        <f t="shared" si="73"/>
        <v>3275</v>
      </c>
      <c r="G1570" s="333" t="s">
        <v>7667</v>
      </c>
      <c r="H1570" s="333" t="s">
        <v>8472</v>
      </c>
      <c r="I1570" s="316" t="str">
        <f t="shared" si="74"/>
        <v>INSERT INTO UPK_TEST.upk_k60.k60_press_buno_link (buno_id, k60_buno_id, created_date, created_tantou_id) VALUES (3275, 2564, GETDATE(), 999);</v>
      </c>
    </row>
    <row r="1571" spans="1:9">
      <c r="A1571" s="316" t="s">
        <v>5772</v>
      </c>
      <c r="B1571" s="328">
        <f t="shared" si="72"/>
        <v>2564</v>
      </c>
      <c r="C1571" s="316" t="s">
        <v>7668</v>
      </c>
      <c r="D1571" s="316" t="str">
        <f t="shared" si="73"/>
        <v>3276</v>
      </c>
      <c r="G1571" s="333" t="s">
        <v>7668</v>
      </c>
      <c r="H1571" s="333" t="s">
        <v>8473</v>
      </c>
      <c r="I1571" s="316" t="str">
        <f t="shared" si="74"/>
        <v>INSERT INTO UPK_TEST.upk_k60.k60_press_buno_link (buno_id, k60_buno_id, created_date, created_tantou_id) VALUES (3276, 2564, GETDATE(), 999);</v>
      </c>
    </row>
    <row r="1572" spans="1:9">
      <c r="A1572" s="316" t="s">
        <v>1203</v>
      </c>
      <c r="B1572" s="328" t="str">
        <f t="shared" si="72"/>
        <v>2523</v>
      </c>
      <c r="C1572" s="316" t="s">
        <v>7669</v>
      </c>
      <c r="D1572" s="316" t="str">
        <f t="shared" si="73"/>
        <v>3277</v>
      </c>
      <c r="G1572" s="333" t="s">
        <v>7669</v>
      </c>
      <c r="H1572" s="333" t="s">
        <v>8474</v>
      </c>
      <c r="I1572" s="316" t="str">
        <f t="shared" si="74"/>
        <v>INSERT INTO UPK_TEST.upk_k60.k60_press_buno_link (buno_id, k60_buno_id, created_date, created_tantou_id) VALUES (3277, 2523, GETDATE(), 999);</v>
      </c>
    </row>
    <row r="1573" spans="1:9">
      <c r="A1573" s="316" t="s">
        <v>1217</v>
      </c>
      <c r="B1573" s="328" t="str">
        <f t="shared" si="72"/>
        <v>2539</v>
      </c>
      <c r="C1573" s="316" t="s">
        <v>7670</v>
      </c>
      <c r="D1573" s="316" t="str">
        <f t="shared" si="73"/>
        <v>3278</v>
      </c>
      <c r="G1573" s="333" t="s">
        <v>7670</v>
      </c>
      <c r="H1573" s="333" t="s">
        <v>8475</v>
      </c>
      <c r="I1573" s="316" t="str">
        <f t="shared" si="74"/>
        <v>INSERT INTO UPK_TEST.upk_k60.k60_press_buno_link (buno_id, k60_buno_id, created_date, created_tantou_id) VALUES (3278, 2539, GETDATE(), 999);</v>
      </c>
    </row>
    <row r="1574" spans="1:9">
      <c r="A1574" s="316" t="s">
        <v>908</v>
      </c>
      <c r="B1574" s="328" t="str">
        <f t="shared" si="72"/>
        <v>2141</v>
      </c>
      <c r="C1574" s="316" t="s">
        <v>7671</v>
      </c>
      <c r="D1574" s="316" t="str">
        <f t="shared" si="73"/>
        <v>3279</v>
      </c>
      <c r="G1574" s="333" t="s">
        <v>7671</v>
      </c>
      <c r="H1574" s="333" t="s">
        <v>8476</v>
      </c>
      <c r="I1574" s="316" t="str">
        <f t="shared" si="74"/>
        <v>INSERT INTO UPK_TEST.upk_k60.k60_press_buno_link (buno_id, k60_buno_id, created_date, created_tantou_id) VALUES (3279, 2141, GETDATE(), 999);</v>
      </c>
    </row>
    <row r="1575" spans="1:9">
      <c r="A1575" s="316" t="s">
        <v>360</v>
      </c>
      <c r="B1575" s="328" t="str">
        <f t="shared" si="72"/>
        <v>1293</v>
      </c>
      <c r="C1575" s="316" t="s">
        <v>7672</v>
      </c>
      <c r="D1575" s="316" t="str">
        <f t="shared" si="73"/>
        <v>3280</v>
      </c>
      <c r="G1575" s="333" t="s">
        <v>7672</v>
      </c>
      <c r="H1575" s="333" t="s">
        <v>8477</v>
      </c>
      <c r="I1575" s="316" t="str">
        <f t="shared" si="74"/>
        <v>INSERT INTO UPK_TEST.upk_k60.k60_press_buno_link (buno_id, k60_buno_id, created_date, created_tantou_id) VALUES (3280, 1293, GETDATE(), 999);</v>
      </c>
    </row>
    <row r="1576" spans="1:9">
      <c r="A1576" s="316" t="s">
        <v>1205</v>
      </c>
      <c r="B1576" s="328" t="str">
        <f t="shared" si="72"/>
        <v>2526</v>
      </c>
      <c r="C1576" s="316" t="s">
        <v>2602</v>
      </c>
      <c r="D1576" s="316" t="str">
        <f t="shared" si="73"/>
        <v>3281</v>
      </c>
      <c r="G1576" s="333" t="s">
        <v>2602</v>
      </c>
      <c r="H1576" s="333" t="s">
        <v>8478</v>
      </c>
      <c r="I1576" s="316" t="str">
        <f t="shared" si="74"/>
        <v>INSERT INTO UPK_TEST.upk_k60.k60_press_buno_link (buno_id, k60_buno_id, created_date, created_tantou_id) VALUES (3281, 2526, GETDATE(), 999);</v>
      </c>
    </row>
    <row r="1577" spans="1:9">
      <c r="A1577" s="316" t="s">
        <v>361</v>
      </c>
      <c r="B1577" s="328" t="str">
        <f t="shared" si="72"/>
        <v>1294</v>
      </c>
      <c r="C1577" s="316" t="s">
        <v>2603</v>
      </c>
      <c r="D1577" s="316" t="str">
        <f t="shared" si="73"/>
        <v>3282</v>
      </c>
      <c r="G1577" s="333" t="s">
        <v>2603</v>
      </c>
      <c r="H1577" s="333" t="s">
        <v>8479</v>
      </c>
      <c r="I1577" s="316" t="str">
        <f t="shared" si="74"/>
        <v>INSERT INTO UPK_TEST.upk_k60.k60_press_buno_link (buno_id, k60_buno_id, created_date, created_tantou_id) VALUES (3282, 1294, GETDATE(), 999);</v>
      </c>
    </row>
    <row r="1578" spans="1:9">
      <c r="A1578" s="316" t="s">
        <v>362</v>
      </c>
      <c r="B1578" s="328" t="str">
        <f t="shared" si="72"/>
        <v>1295</v>
      </c>
      <c r="C1578" s="316" t="s">
        <v>7673</v>
      </c>
      <c r="D1578" s="316" t="str">
        <f t="shared" si="73"/>
        <v>3283</v>
      </c>
      <c r="G1578" s="333" t="s">
        <v>7673</v>
      </c>
      <c r="H1578" s="333" t="s">
        <v>8480</v>
      </c>
      <c r="I1578" s="316" t="str">
        <f t="shared" si="74"/>
        <v>INSERT INTO UPK_TEST.upk_k60.k60_press_buno_link (buno_id, k60_buno_id, created_date, created_tantou_id) VALUES (3283, 1295, GETDATE(), 999);</v>
      </c>
    </row>
    <row r="1579" spans="1:9">
      <c r="A1579" s="316" t="s">
        <v>1208</v>
      </c>
      <c r="B1579" s="328" t="str">
        <f t="shared" si="72"/>
        <v>2529</v>
      </c>
      <c r="C1579" s="316" t="s">
        <v>2604</v>
      </c>
      <c r="D1579" s="316" t="str">
        <f t="shared" si="73"/>
        <v>3284</v>
      </c>
      <c r="G1579" s="333" t="s">
        <v>2604</v>
      </c>
      <c r="H1579" s="333" t="s">
        <v>8481</v>
      </c>
      <c r="I1579" s="316" t="str">
        <f t="shared" si="74"/>
        <v>INSERT INTO UPK_TEST.upk_k60.k60_press_buno_link (buno_id, k60_buno_id, created_date, created_tantou_id) VALUES (3284, 2529, GETDATE(), 999);</v>
      </c>
    </row>
    <row r="1580" spans="1:9">
      <c r="A1580" s="316" t="s">
        <v>1251</v>
      </c>
      <c r="B1580" s="328">
        <f t="shared" si="72"/>
        <v>2579</v>
      </c>
      <c r="C1580" s="316" t="s">
        <v>2605</v>
      </c>
      <c r="D1580" s="316" t="str">
        <f t="shared" si="73"/>
        <v>3285</v>
      </c>
      <c r="G1580" s="333" t="s">
        <v>2605</v>
      </c>
      <c r="H1580" s="333" t="s">
        <v>8482</v>
      </c>
      <c r="I1580" s="316" t="str">
        <f t="shared" si="74"/>
        <v>INSERT INTO UPK_TEST.upk_k60.k60_press_buno_link (buno_id, k60_buno_id, created_date, created_tantou_id) VALUES (3285, 2579, GETDATE(), 999);</v>
      </c>
    </row>
    <row r="1581" spans="1:9">
      <c r="A1581" s="316" t="s">
        <v>1131</v>
      </c>
      <c r="B1581" s="328" t="str">
        <f t="shared" si="72"/>
        <v>2413</v>
      </c>
      <c r="C1581" s="316" t="s">
        <v>7674</v>
      </c>
      <c r="D1581" s="316" t="str">
        <f t="shared" si="73"/>
        <v>3286</v>
      </c>
      <c r="G1581" s="333" t="s">
        <v>7674</v>
      </c>
      <c r="H1581" s="333" t="s">
        <v>8483</v>
      </c>
      <c r="I1581" s="316" t="str">
        <f t="shared" si="74"/>
        <v>INSERT INTO UPK_TEST.upk_k60.k60_press_buno_link (buno_id, k60_buno_id, created_date, created_tantou_id) VALUES (3286, 2413, GETDATE(), 999);</v>
      </c>
    </row>
    <row r="1582" spans="1:9">
      <c r="A1582" s="316" t="s">
        <v>1132</v>
      </c>
      <c r="B1582" s="328" t="str">
        <f t="shared" si="72"/>
        <v>2414</v>
      </c>
      <c r="C1582" s="316" t="s">
        <v>7675</v>
      </c>
      <c r="D1582" s="316" t="str">
        <f t="shared" si="73"/>
        <v>3287</v>
      </c>
      <c r="G1582" s="333" t="s">
        <v>7675</v>
      </c>
      <c r="H1582" s="333" t="s">
        <v>8484</v>
      </c>
      <c r="I1582" s="316" t="str">
        <f t="shared" si="74"/>
        <v>INSERT INTO UPK_TEST.upk_k60.k60_press_buno_link (buno_id, k60_buno_id, created_date, created_tantou_id) VALUES (3287, 2414, GETDATE(), 999);</v>
      </c>
    </row>
    <row r="1583" spans="1:9">
      <c r="A1583" s="316" t="s">
        <v>1206</v>
      </c>
      <c r="B1583" s="328" t="str">
        <f t="shared" si="72"/>
        <v>2527</v>
      </c>
      <c r="C1583" s="316" t="s">
        <v>2606</v>
      </c>
      <c r="D1583" s="316" t="str">
        <f t="shared" si="73"/>
        <v>3288</v>
      </c>
      <c r="G1583" s="333" t="s">
        <v>2606</v>
      </c>
      <c r="H1583" s="333" t="s">
        <v>8485</v>
      </c>
      <c r="I1583" s="316" t="str">
        <f t="shared" si="74"/>
        <v>INSERT INTO UPK_TEST.upk_k60.k60_press_buno_link (buno_id, k60_buno_id, created_date, created_tantou_id) VALUES (3288, 2527, GETDATE(), 999);</v>
      </c>
    </row>
    <row r="1584" spans="1:9">
      <c r="A1584" s="316" t="s">
        <v>1207</v>
      </c>
      <c r="B1584" s="328" t="str">
        <f t="shared" si="72"/>
        <v>2528</v>
      </c>
      <c r="C1584" s="316" t="s">
        <v>2607</v>
      </c>
      <c r="D1584" s="316" t="str">
        <f t="shared" si="73"/>
        <v>3289</v>
      </c>
      <c r="G1584" s="333" t="s">
        <v>2607</v>
      </c>
      <c r="H1584" s="333" t="s">
        <v>8486</v>
      </c>
      <c r="I1584" s="316" t="str">
        <f t="shared" si="74"/>
        <v>INSERT INTO UPK_TEST.upk_k60.k60_press_buno_link (buno_id, k60_buno_id, created_date, created_tantou_id) VALUES (3289, 2528, GETDATE(), 999);</v>
      </c>
    </row>
    <row r="1585" spans="1:9">
      <c r="A1585" s="316" t="s">
        <v>1204</v>
      </c>
      <c r="B1585" s="328" t="str">
        <f t="shared" si="72"/>
        <v>2524</v>
      </c>
      <c r="C1585" s="316" t="s">
        <v>2608</v>
      </c>
      <c r="D1585" s="316" t="str">
        <f t="shared" si="73"/>
        <v>3290</v>
      </c>
      <c r="G1585" s="333" t="s">
        <v>2608</v>
      </c>
      <c r="H1585" s="333" t="s">
        <v>8487</v>
      </c>
      <c r="I1585" s="316" t="str">
        <f t="shared" si="74"/>
        <v>INSERT INTO UPK_TEST.upk_k60.k60_press_buno_link (buno_id, k60_buno_id, created_date, created_tantou_id) VALUES (3290, 2524, GETDATE(), 999);</v>
      </c>
    </row>
    <row r="1586" spans="1:9">
      <c r="A1586" s="316" t="s">
        <v>1133</v>
      </c>
      <c r="B1586" s="328" t="str">
        <f t="shared" si="72"/>
        <v>2415</v>
      </c>
      <c r="C1586" s="316" t="s">
        <v>2609</v>
      </c>
      <c r="D1586" s="316" t="str">
        <f t="shared" si="73"/>
        <v>3291</v>
      </c>
      <c r="G1586" s="333" t="s">
        <v>2609</v>
      </c>
      <c r="H1586" s="333" t="s">
        <v>8488</v>
      </c>
      <c r="I1586" s="316" t="str">
        <f t="shared" si="74"/>
        <v>INSERT INTO UPK_TEST.upk_k60.k60_press_buno_link (buno_id, k60_buno_id, created_date, created_tantou_id) VALUES (3291, 2415, GETDATE(), 999);</v>
      </c>
    </row>
    <row r="1587" spans="1:9">
      <c r="A1587" s="316" t="s">
        <v>662</v>
      </c>
      <c r="B1587" s="328" t="str">
        <f t="shared" si="72"/>
        <v>1785</v>
      </c>
      <c r="C1587" s="316" t="s">
        <v>7676</v>
      </c>
      <c r="D1587" s="316" t="str">
        <f t="shared" si="73"/>
        <v>3292</v>
      </c>
      <c r="G1587" s="333" t="s">
        <v>7676</v>
      </c>
      <c r="H1587" s="333" t="s">
        <v>8489</v>
      </c>
      <c r="I1587" s="316" t="str">
        <f t="shared" si="74"/>
        <v>INSERT INTO UPK_TEST.upk_k60.k60_press_buno_link (buno_id, k60_buno_id, created_date, created_tantou_id) VALUES (3292, 1785, GETDATE(), 999);</v>
      </c>
    </row>
    <row r="1588" spans="1:9">
      <c r="A1588" s="316" t="s">
        <v>5591</v>
      </c>
      <c r="B1588" s="328" t="str">
        <f t="shared" si="72"/>
        <v>1786</v>
      </c>
      <c r="C1588" s="316" t="s">
        <v>7677</v>
      </c>
      <c r="D1588" s="316" t="str">
        <f t="shared" si="73"/>
        <v>3293</v>
      </c>
      <c r="G1588" s="333" t="s">
        <v>7677</v>
      </c>
      <c r="H1588" s="333" t="s">
        <v>8490</v>
      </c>
      <c r="I1588" s="316" t="str">
        <f t="shared" si="74"/>
        <v>INSERT INTO UPK_TEST.upk_k60.k60_press_buno_link (buno_id, k60_buno_id, created_date, created_tantou_id) VALUES (3293, 1786, GETDATE(), 999);</v>
      </c>
    </row>
    <row r="1589" spans="1:9">
      <c r="A1589" s="316" t="s">
        <v>5591</v>
      </c>
      <c r="B1589" s="328" t="str">
        <f t="shared" si="72"/>
        <v>1786</v>
      </c>
      <c r="C1589" s="316" t="s">
        <v>7678</v>
      </c>
      <c r="D1589" s="316" t="str">
        <f t="shared" si="73"/>
        <v>3294</v>
      </c>
      <c r="G1589" s="333" t="s">
        <v>7678</v>
      </c>
      <c r="H1589" s="333" t="s">
        <v>8491</v>
      </c>
      <c r="I1589" s="316" t="str">
        <f t="shared" si="74"/>
        <v>INSERT INTO UPK_TEST.upk_k60.k60_press_buno_link (buno_id, k60_buno_id, created_date, created_tantou_id) VALUES (3294, 1786, GETDATE(), 999);</v>
      </c>
    </row>
    <row r="1590" spans="1:9">
      <c r="A1590" s="316" t="s">
        <v>1173</v>
      </c>
      <c r="B1590" s="328" t="str">
        <f t="shared" si="72"/>
        <v>2473</v>
      </c>
      <c r="C1590" s="316" t="s">
        <v>7679</v>
      </c>
      <c r="D1590" s="316" t="str">
        <f t="shared" si="73"/>
        <v>3295</v>
      </c>
      <c r="G1590" s="333" t="s">
        <v>7679</v>
      </c>
      <c r="H1590" s="333" t="s">
        <v>8492</v>
      </c>
      <c r="I1590" s="316" t="str">
        <f t="shared" si="74"/>
        <v>INSERT INTO UPK_TEST.upk_k60.k60_press_buno_link (buno_id, k60_buno_id, created_date, created_tantou_id) VALUES (3295, 2473, GETDATE(), 999);</v>
      </c>
    </row>
    <row r="1591" spans="1:9">
      <c r="A1591" s="316" t="s">
        <v>1213</v>
      </c>
      <c r="B1591" s="328" t="str">
        <f t="shared" si="72"/>
        <v>2534</v>
      </c>
      <c r="C1591" s="316" t="s">
        <v>2610</v>
      </c>
      <c r="D1591" s="316" t="str">
        <f t="shared" si="73"/>
        <v>3296</v>
      </c>
      <c r="G1591" s="333" t="s">
        <v>2610</v>
      </c>
      <c r="H1591" s="333" t="s">
        <v>8493</v>
      </c>
      <c r="I1591" s="316" t="str">
        <f t="shared" si="74"/>
        <v>INSERT INTO UPK_TEST.upk_k60.k60_press_buno_link (buno_id, k60_buno_id, created_date, created_tantou_id) VALUES (3296, 2534, GETDATE(), 999);</v>
      </c>
    </row>
    <row r="1592" spans="1:9">
      <c r="A1592" s="316" t="s">
        <v>1226</v>
      </c>
      <c r="B1592" s="328">
        <f t="shared" si="72"/>
        <v>2550</v>
      </c>
      <c r="C1592" s="316" t="s">
        <v>2611</v>
      </c>
      <c r="D1592" s="316" t="str">
        <f t="shared" si="73"/>
        <v>3297</v>
      </c>
      <c r="G1592" s="333" t="s">
        <v>2611</v>
      </c>
      <c r="H1592" s="333" t="s">
        <v>8494</v>
      </c>
      <c r="I1592" s="316" t="str">
        <f t="shared" si="74"/>
        <v>INSERT INTO UPK_TEST.upk_k60.k60_press_buno_link (buno_id, k60_buno_id, created_date, created_tantou_id) VALUES (3297, 2550, GETDATE(), 999);</v>
      </c>
    </row>
    <row r="1593" spans="1:9">
      <c r="A1593" s="316" t="s">
        <v>1195</v>
      </c>
      <c r="B1593" s="328" t="str">
        <f t="shared" si="72"/>
        <v>2512</v>
      </c>
      <c r="C1593" s="316" t="s">
        <v>7680</v>
      </c>
      <c r="D1593" s="316" t="str">
        <f t="shared" si="73"/>
        <v>3298</v>
      </c>
      <c r="G1593" s="333" t="s">
        <v>7680</v>
      </c>
      <c r="H1593" s="333" t="s">
        <v>8495</v>
      </c>
      <c r="I1593" s="316" t="str">
        <f t="shared" si="74"/>
        <v>INSERT INTO UPK_TEST.upk_k60.k60_press_buno_link (buno_id, k60_buno_id, created_date, created_tantou_id) VALUES (3298, 2512, GETDATE(), 999);</v>
      </c>
    </row>
    <row r="1594" spans="1:9">
      <c r="A1594" s="316" t="s">
        <v>851</v>
      </c>
      <c r="B1594" s="328" t="str">
        <f t="shared" si="72"/>
        <v>2066</v>
      </c>
      <c r="C1594" s="316" t="s">
        <v>2612</v>
      </c>
      <c r="D1594" s="316" t="str">
        <f t="shared" si="73"/>
        <v>3299</v>
      </c>
      <c r="G1594" s="333" t="s">
        <v>2612</v>
      </c>
      <c r="H1594" s="333" t="s">
        <v>8496</v>
      </c>
      <c r="I1594" s="316" t="str">
        <f t="shared" si="74"/>
        <v>INSERT INTO UPK_TEST.upk_k60.k60_press_buno_link (buno_id, k60_buno_id, created_date, created_tantou_id) VALUES (3299, 2066, GETDATE(), 999);</v>
      </c>
    </row>
    <row r="1595" spans="1:9">
      <c r="A1595" s="316" t="s">
        <v>932</v>
      </c>
      <c r="B1595" s="328" t="str">
        <f t="shared" si="72"/>
        <v>2172</v>
      </c>
      <c r="C1595" s="316" t="s">
        <v>7681</v>
      </c>
      <c r="D1595" s="316" t="str">
        <f t="shared" si="73"/>
        <v>3300</v>
      </c>
      <c r="G1595" s="333" t="s">
        <v>7681</v>
      </c>
      <c r="H1595" s="333" t="s">
        <v>8497</v>
      </c>
      <c r="I1595" s="316" t="str">
        <f t="shared" si="74"/>
        <v>INSERT INTO UPK_TEST.upk_k60.k60_press_buno_link (buno_id, k60_buno_id, created_date, created_tantou_id) VALUES (3300, 2172, GETDATE(), 999);</v>
      </c>
    </row>
    <row r="1596" spans="1:9">
      <c r="A1596" s="316" t="s">
        <v>363</v>
      </c>
      <c r="B1596" s="328" t="str">
        <f t="shared" si="72"/>
        <v>1296</v>
      </c>
      <c r="C1596" s="316" t="s">
        <v>7682</v>
      </c>
      <c r="D1596" s="316" t="str">
        <f t="shared" si="73"/>
        <v>3301</v>
      </c>
      <c r="G1596" s="333" t="s">
        <v>7682</v>
      </c>
      <c r="H1596" s="333" t="s">
        <v>8498</v>
      </c>
      <c r="I1596" s="316" t="str">
        <f t="shared" si="74"/>
        <v>INSERT INTO UPK_TEST.upk_k60.k60_press_buno_link (buno_id, k60_buno_id, created_date, created_tantou_id) VALUES (3301, 1296, GETDATE(), 999);</v>
      </c>
    </row>
    <row r="1597" spans="1:9">
      <c r="A1597" s="316" t="s">
        <v>415</v>
      </c>
      <c r="B1597" s="328" t="str">
        <f t="shared" si="72"/>
        <v>1382</v>
      </c>
      <c r="C1597" s="316" t="s">
        <v>7683</v>
      </c>
      <c r="D1597" s="316" t="str">
        <f t="shared" si="73"/>
        <v>3302</v>
      </c>
      <c r="G1597" s="333" t="s">
        <v>7683</v>
      </c>
      <c r="H1597" s="333" t="s">
        <v>8499</v>
      </c>
      <c r="I1597" s="316" t="str">
        <f t="shared" si="74"/>
        <v>INSERT INTO UPK_TEST.upk_k60.k60_press_buno_link (buno_id, k60_buno_id, created_date, created_tantou_id) VALUES (3302, 1382, GETDATE(), 999);</v>
      </c>
    </row>
    <row r="1598" spans="1:9">
      <c r="A1598" s="316" t="s">
        <v>416</v>
      </c>
      <c r="B1598" s="328" t="str">
        <f t="shared" si="72"/>
        <v>1383</v>
      </c>
      <c r="C1598" s="316" t="s">
        <v>7684</v>
      </c>
      <c r="D1598" s="316" t="str">
        <f t="shared" si="73"/>
        <v>3303</v>
      </c>
      <c r="G1598" s="333" t="s">
        <v>7684</v>
      </c>
      <c r="H1598" s="333" t="s">
        <v>8500</v>
      </c>
      <c r="I1598" s="316" t="str">
        <f t="shared" si="74"/>
        <v>INSERT INTO UPK_TEST.upk_k60.k60_press_buno_link (buno_id, k60_buno_id, created_date, created_tantou_id) VALUES (3303, 1383, GETDATE(), 999);</v>
      </c>
    </row>
    <row r="1599" spans="1:9">
      <c r="A1599" s="316" t="s">
        <v>581</v>
      </c>
      <c r="B1599" s="328" t="str">
        <f t="shared" si="72"/>
        <v>1660</v>
      </c>
      <c r="C1599" s="316" t="s">
        <v>7685</v>
      </c>
      <c r="D1599" s="316" t="str">
        <f t="shared" si="73"/>
        <v>3304</v>
      </c>
      <c r="G1599" s="333" t="s">
        <v>7685</v>
      </c>
      <c r="H1599" s="333" t="s">
        <v>8501</v>
      </c>
      <c r="I1599" s="316" t="str">
        <f t="shared" si="74"/>
        <v>INSERT INTO UPK_TEST.upk_k60.k60_press_buno_link (buno_id, k60_buno_id, created_date, created_tantou_id) VALUES (3304, 1660, GETDATE(), 999);</v>
      </c>
    </row>
    <row r="1600" spans="1:9">
      <c r="A1600" s="316" t="s">
        <v>5544</v>
      </c>
      <c r="B1600" s="328" t="str">
        <f t="shared" si="72"/>
        <v>1436</v>
      </c>
      <c r="C1600" s="316" t="s">
        <v>7686</v>
      </c>
      <c r="D1600" s="316" t="str">
        <f t="shared" si="73"/>
        <v>3305</v>
      </c>
      <c r="G1600" s="333" t="s">
        <v>7686</v>
      </c>
      <c r="H1600" s="333" t="s">
        <v>8502</v>
      </c>
      <c r="I1600" s="316" t="str">
        <f t="shared" si="74"/>
        <v>INSERT INTO UPK_TEST.upk_k60.k60_press_buno_link (buno_id, k60_buno_id, created_date, created_tantou_id) VALUES (3305, 1436, GETDATE(), 999);</v>
      </c>
    </row>
    <row r="1601" spans="1:9">
      <c r="A1601" s="316" t="s">
        <v>5544</v>
      </c>
      <c r="B1601" s="328" t="str">
        <f t="shared" si="72"/>
        <v>1436</v>
      </c>
      <c r="C1601" s="316" t="s">
        <v>7687</v>
      </c>
      <c r="D1601" s="316" t="str">
        <f t="shared" si="73"/>
        <v>3306</v>
      </c>
      <c r="G1601" s="333" t="s">
        <v>7687</v>
      </c>
      <c r="H1601" s="333" t="s">
        <v>8503</v>
      </c>
      <c r="I1601" s="316" t="str">
        <f t="shared" si="74"/>
        <v>INSERT INTO UPK_TEST.upk_k60.k60_press_buno_link (buno_id, k60_buno_id, created_date, created_tantou_id) VALUES (3306, 1436, GETDATE(), 999);</v>
      </c>
    </row>
    <row r="1602" spans="1:9">
      <c r="A1602" s="316" t="s">
        <v>5651</v>
      </c>
      <c r="B1602" s="328" t="str">
        <f t="shared" si="72"/>
        <v>2052</v>
      </c>
      <c r="C1602" s="316" t="s">
        <v>2613</v>
      </c>
      <c r="D1602" s="316" t="str">
        <f t="shared" si="73"/>
        <v>3307</v>
      </c>
      <c r="G1602" s="333" t="s">
        <v>2613</v>
      </c>
      <c r="H1602" s="333" t="s">
        <v>8504</v>
      </c>
      <c r="I1602" s="316" t="str">
        <f t="shared" si="74"/>
        <v>INSERT INTO UPK_TEST.upk_k60.k60_press_buno_link (buno_id, k60_buno_id, created_date, created_tantou_id) VALUES (3307, 2052, GETDATE(), 999);</v>
      </c>
    </row>
    <row r="1603" spans="1:9">
      <c r="A1603" s="316" t="s">
        <v>5651</v>
      </c>
      <c r="B1603" s="328" t="str">
        <f t="shared" si="72"/>
        <v>2052</v>
      </c>
      <c r="C1603" s="316" t="s">
        <v>2614</v>
      </c>
      <c r="D1603" s="316" t="str">
        <f t="shared" si="73"/>
        <v>3308</v>
      </c>
      <c r="G1603" s="333" t="s">
        <v>2614</v>
      </c>
      <c r="H1603" s="333" t="s">
        <v>8505</v>
      </c>
      <c r="I1603" s="316" t="str">
        <f t="shared" si="74"/>
        <v>INSERT INTO UPK_TEST.upk_k60.k60_press_buno_link (buno_id, k60_buno_id, created_date, created_tantou_id) VALUES (3308, 2052, GETDATE(), 999);</v>
      </c>
    </row>
    <row r="1604" spans="1:9">
      <c r="A1604" s="316" t="s">
        <v>5652</v>
      </c>
      <c r="B1604" s="328" t="str">
        <f t="shared" ref="B1604:B1667" si="75">VLOOKUP($A1604,$E$4:$F$2001,2,FALSE)</f>
        <v>2053</v>
      </c>
      <c r="C1604" s="316" t="s">
        <v>7688</v>
      </c>
      <c r="D1604" s="316" t="str">
        <f t="shared" ref="D1604:D1667" si="76">VLOOKUP($C1604,$G$4:$H$2001,2,FALSE)</f>
        <v>3309</v>
      </c>
      <c r="G1604" s="333" t="s">
        <v>7688</v>
      </c>
      <c r="H1604" s="333" t="s">
        <v>8506</v>
      </c>
      <c r="I1604" s="316" t="str">
        <f t="shared" ref="I1604:I1667" si="77">$S$1&amp;$D1604&amp;", "&amp;$B1604&amp;", GETDATE(), 999);"</f>
        <v>INSERT INTO UPK_TEST.upk_k60.k60_press_buno_link (buno_id, k60_buno_id, created_date, created_tantou_id) VALUES (3309, 2053, GETDATE(), 999);</v>
      </c>
    </row>
    <row r="1605" spans="1:9">
      <c r="A1605" s="316" t="s">
        <v>5652</v>
      </c>
      <c r="B1605" s="328" t="str">
        <f t="shared" si="75"/>
        <v>2053</v>
      </c>
      <c r="C1605" s="316" t="s">
        <v>7689</v>
      </c>
      <c r="D1605" s="316" t="str">
        <f t="shared" si="76"/>
        <v>3310</v>
      </c>
      <c r="G1605" s="333" t="s">
        <v>7689</v>
      </c>
      <c r="H1605" s="333" t="s">
        <v>8507</v>
      </c>
      <c r="I1605" s="316" t="str">
        <f t="shared" si="77"/>
        <v>INSERT INTO UPK_TEST.upk_k60.k60_press_buno_link (buno_id, k60_buno_id, created_date, created_tantou_id) VALUES (3310, 2053, GETDATE(), 999);</v>
      </c>
    </row>
    <row r="1606" spans="1:9">
      <c r="A1606" s="316" t="s">
        <v>846</v>
      </c>
      <c r="B1606" s="328" t="str">
        <f t="shared" si="75"/>
        <v>2054</v>
      </c>
      <c r="C1606" s="316" t="s">
        <v>7690</v>
      </c>
      <c r="D1606" s="316" t="str">
        <f t="shared" si="76"/>
        <v>3311</v>
      </c>
      <c r="G1606" s="333" t="s">
        <v>7690</v>
      </c>
      <c r="H1606" s="333" t="s">
        <v>8508</v>
      </c>
      <c r="I1606" s="316" t="str">
        <f t="shared" si="77"/>
        <v>INSERT INTO UPK_TEST.upk_k60.k60_press_buno_link (buno_id, k60_buno_id, created_date, created_tantou_id) VALUES (3311, 2054, GETDATE(), 999);</v>
      </c>
    </row>
    <row r="1607" spans="1:9">
      <c r="A1607" s="316" t="s">
        <v>5678</v>
      </c>
      <c r="B1607" s="328" t="str">
        <f t="shared" si="75"/>
        <v>2142</v>
      </c>
      <c r="C1607" s="316" t="s">
        <v>2615</v>
      </c>
      <c r="D1607" s="316" t="str">
        <f t="shared" si="76"/>
        <v>3312</v>
      </c>
      <c r="G1607" s="333" t="s">
        <v>2615</v>
      </c>
      <c r="H1607" s="333" t="s">
        <v>8509</v>
      </c>
      <c r="I1607" s="316" t="str">
        <f t="shared" si="77"/>
        <v>INSERT INTO UPK_TEST.upk_k60.k60_press_buno_link (buno_id, k60_buno_id, created_date, created_tantou_id) VALUES (3312, 2142, GETDATE(), 999);</v>
      </c>
    </row>
    <row r="1608" spans="1:9">
      <c r="A1608" s="316" t="s">
        <v>5678</v>
      </c>
      <c r="B1608" s="328" t="str">
        <f t="shared" si="75"/>
        <v>2142</v>
      </c>
      <c r="C1608" s="316" t="s">
        <v>201</v>
      </c>
      <c r="D1608" s="316" t="str">
        <f t="shared" si="76"/>
        <v>3313</v>
      </c>
      <c r="G1608" s="333" t="s">
        <v>201</v>
      </c>
      <c r="H1608" s="333" t="s">
        <v>8510</v>
      </c>
      <c r="I1608" s="316" t="str">
        <f t="shared" si="77"/>
        <v>INSERT INTO UPK_TEST.upk_k60.k60_press_buno_link (buno_id, k60_buno_id, created_date, created_tantou_id) VALUES (3313, 2142, GETDATE(), 999);</v>
      </c>
    </row>
    <row r="1609" spans="1:9">
      <c r="A1609" s="316" t="s">
        <v>5592</v>
      </c>
      <c r="B1609" s="328" t="str">
        <f t="shared" si="75"/>
        <v>1787</v>
      </c>
      <c r="C1609" s="316" t="s">
        <v>7691</v>
      </c>
      <c r="D1609" s="316" t="str">
        <f t="shared" si="76"/>
        <v>3314</v>
      </c>
      <c r="G1609" s="333" t="s">
        <v>7691</v>
      </c>
      <c r="H1609" s="333" t="s">
        <v>8511</v>
      </c>
      <c r="I1609" s="316" t="str">
        <f t="shared" si="77"/>
        <v>INSERT INTO UPK_TEST.upk_k60.k60_press_buno_link (buno_id, k60_buno_id, created_date, created_tantou_id) VALUES (3314, 1787, GETDATE(), 999);</v>
      </c>
    </row>
    <row r="1610" spans="1:9">
      <c r="A1610" s="316" t="s">
        <v>5592</v>
      </c>
      <c r="B1610" s="328" t="str">
        <f t="shared" si="75"/>
        <v>1787</v>
      </c>
      <c r="C1610" s="316" t="s">
        <v>7692</v>
      </c>
      <c r="D1610" s="316" t="str">
        <f t="shared" si="76"/>
        <v>3315</v>
      </c>
      <c r="G1610" s="333" t="s">
        <v>7692</v>
      </c>
      <c r="H1610" s="333" t="s">
        <v>8512</v>
      </c>
      <c r="I1610" s="316" t="str">
        <f t="shared" si="77"/>
        <v>INSERT INTO UPK_TEST.upk_k60.k60_press_buno_link (buno_id, k60_buno_id, created_date, created_tantou_id) VALUES (3315, 1787, GETDATE(), 999);</v>
      </c>
    </row>
    <row r="1611" spans="1:9">
      <c r="A1611" s="316" t="s">
        <v>3018</v>
      </c>
      <c r="B1611" s="328" t="str">
        <f t="shared" si="75"/>
        <v>1606</v>
      </c>
      <c r="C1611" s="316" t="s">
        <v>7693</v>
      </c>
      <c r="D1611" s="316" t="str">
        <f t="shared" si="76"/>
        <v>3316</v>
      </c>
      <c r="G1611" s="333" t="s">
        <v>7693</v>
      </c>
      <c r="H1611" s="333" t="s">
        <v>8513</v>
      </c>
      <c r="I1611" s="316" t="str">
        <f t="shared" si="77"/>
        <v>INSERT INTO UPK_TEST.upk_k60.k60_press_buno_link (buno_id, k60_buno_id, created_date, created_tantou_id) VALUES (3316, 1606, GETDATE(), 999);</v>
      </c>
    </row>
    <row r="1612" spans="1:9">
      <c r="A1612" s="316" t="s">
        <v>3018</v>
      </c>
      <c r="B1612" s="328" t="str">
        <f t="shared" si="75"/>
        <v>1606</v>
      </c>
      <c r="C1612" s="316" t="s">
        <v>7694</v>
      </c>
      <c r="D1612" s="316" t="str">
        <f t="shared" si="76"/>
        <v>3317</v>
      </c>
      <c r="G1612" s="333" t="s">
        <v>7694</v>
      </c>
      <c r="H1612" s="333" t="s">
        <v>8514</v>
      </c>
      <c r="I1612" s="316" t="str">
        <f t="shared" si="77"/>
        <v>INSERT INTO UPK_TEST.upk_k60.k60_press_buno_link (buno_id, k60_buno_id, created_date, created_tantou_id) VALUES (3317, 1606, GETDATE(), 999);</v>
      </c>
    </row>
    <row r="1613" spans="1:9">
      <c r="A1613" s="316" t="s">
        <v>5593</v>
      </c>
      <c r="B1613" s="328" t="str">
        <f t="shared" si="75"/>
        <v>1788</v>
      </c>
      <c r="C1613" s="316" t="s">
        <v>7695</v>
      </c>
      <c r="D1613" s="316" t="str">
        <f t="shared" si="76"/>
        <v>3318</v>
      </c>
      <c r="G1613" s="333" t="s">
        <v>7695</v>
      </c>
      <c r="H1613" s="333" t="s">
        <v>8515</v>
      </c>
      <c r="I1613" s="316" t="str">
        <f t="shared" si="77"/>
        <v>INSERT INTO UPK_TEST.upk_k60.k60_press_buno_link (buno_id, k60_buno_id, created_date, created_tantou_id) VALUES (3318, 1788, GETDATE(), 999);</v>
      </c>
    </row>
    <row r="1614" spans="1:9">
      <c r="A1614" s="316" t="s">
        <v>5593</v>
      </c>
      <c r="B1614" s="328" t="str">
        <f t="shared" si="75"/>
        <v>1788</v>
      </c>
      <c r="C1614" s="316" t="s">
        <v>7696</v>
      </c>
      <c r="D1614" s="316" t="str">
        <f t="shared" si="76"/>
        <v>3319</v>
      </c>
      <c r="G1614" s="333" t="s">
        <v>7696</v>
      </c>
      <c r="H1614" s="333" t="s">
        <v>8516</v>
      </c>
      <c r="I1614" s="316" t="str">
        <f t="shared" si="77"/>
        <v>INSERT INTO UPK_TEST.upk_k60.k60_press_buno_link (buno_id, k60_buno_id, created_date, created_tantou_id) VALUES (3319, 1788, GETDATE(), 999);</v>
      </c>
    </row>
    <row r="1615" spans="1:9">
      <c r="A1615" s="316" t="s">
        <v>3019</v>
      </c>
      <c r="B1615" s="328" t="str">
        <f t="shared" si="75"/>
        <v>1607</v>
      </c>
      <c r="C1615" s="316" t="s">
        <v>7697</v>
      </c>
      <c r="D1615" s="316" t="str">
        <f t="shared" si="76"/>
        <v>3320</v>
      </c>
      <c r="G1615" s="333" t="s">
        <v>7697</v>
      </c>
      <c r="H1615" s="333" t="s">
        <v>8517</v>
      </c>
      <c r="I1615" s="316" t="str">
        <f t="shared" si="77"/>
        <v>INSERT INTO UPK_TEST.upk_k60.k60_press_buno_link (buno_id, k60_buno_id, created_date, created_tantou_id) VALUES (3320, 1607, GETDATE(), 999);</v>
      </c>
    </row>
    <row r="1616" spans="1:9">
      <c r="A1616" s="316" t="s">
        <v>3019</v>
      </c>
      <c r="B1616" s="328" t="str">
        <f t="shared" si="75"/>
        <v>1607</v>
      </c>
      <c r="C1616" s="316" t="s">
        <v>7698</v>
      </c>
      <c r="D1616" s="316" t="str">
        <f t="shared" si="76"/>
        <v>3321</v>
      </c>
      <c r="G1616" s="333" t="s">
        <v>7698</v>
      </c>
      <c r="H1616" s="333" t="s">
        <v>8518</v>
      </c>
      <c r="I1616" s="316" t="str">
        <f t="shared" si="77"/>
        <v>INSERT INTO UPK_TEST.upk_k60.k60_press_buno_link (buno_id, k60_buno_id, created_date, created_tantou_id) VALUES (3321, 1607, GETDATE(), 999);</v>
      </c>
    </row>
    <row r="1617" spans="1:9">
      <c r="A1617" s="316" t="s">
        <v>543</v>
      </c>
      <c r="B1617" s="328" t="str">
        <f t="shared" si="75"/>
        <v>1608</v>
      </c>
      <c r="C1617" s="316" t="s">
        <v>2617</v>
      </c>
      <c r="D1617" s="316" t="str">
        <f t="shared" si="76"/>
        <v>3322</v>
      </c>
      <c r="G1617" s="333" t="s">
        <v>2617</v>
      </c>
      <c r="H1617" s="333" t="s">
        <v>8519</v>
      </c>
      <c r="I1617" s="316" t="str">
        <f t="shared" si="77"/>
        <v>INSERT INTO UPK_TEST.upk_k60.k60_press_buno_link (buno_id, k60_buno_id, created_date, created_tantou_id) VALUES (3322, 1608, GETDATE(), 999);</v>
      </c>
    </row>
    <row r="1618" spans="1:9">
      <c r="A1618" s="316" t="s">
        <v>544</v>
      </c>
      <c r="B1618" s="328" t="str">
        <f t="shared" si="75"/>
        <v>1609</v>
      </c>
      <c r="C1618" s="316" t="s">
        <v>2619</v>
      </c>
      <c r="D1618" s="316" t="str">
        <f t="shared" si="76"/>
        <v>3323</v>
      </c>
      <c r="G1618" s="333" t="s">
        <v>2619</v>
      </c>
      <c r="H1618" s="333" t="s">
        <v>8520</v>
      </c>
      <c r="I1618" s="316" t="str">
        <f t="shared" si="77"/>
        <v>INSERT INTO UPK_TEST.upk_k60.k60_press_buno_link (buno_id, k60_buno_id, created_date, created_tantou_id) VALUES (3323, 1609, GETDATE(), 999);</v>
      </c>
    </row>
    <row r="1619" spans="1:9">
      <c r="A1619" s="316" t="s">
        <v>724</v>
      </c>
      <c r="B1619" s="328" t="str">
        <f t="shared" si="75"/>
        <v>1870</v>
      </c>
      <c r="C1619" s="316" t="s">
        <v>2620</v>
      </c>
      <c r="D1619" s="316" t="str">
        <f t="shared" si="76"/>
        <v>3324</v>
      </c>
      <c r="G1619" s="333" t="s">
        <v>2620</v>
      </c>
      <c r="H1619" s="333" t="s">
        <v>8521</v>
      </c>
      <c r="I1619" s="316" t="str">
        <f t="shared" si="77"/>
        <v>INSERT INTO UPK_TEST.upk_k60.k60_press_buno_link (buno_id, k60_buno_id, created_date, created_tantou_id) VALUES (3324, 1870, GETDATE(), 999);</v>
      </c>
    </row>
    <row r="1620" spans="1:9">
      <c r="A1620" s="316" t="s">
        <v>726</v>
      </c>
      <c r="B1620" s="328" t="str">
        <f t="shared" si="75"/>
        <v>1872</v>
      </c>
      <c r="C1620" s="316" t="s">
        <v>7699</v>
      </c>
      <c r="D1620" s="316" t="str">
        <f t="shared" si="76"/>
        <v>3325</v>
      </c>
      <c r="G1620" s="333" t="s">
        <v>7699</v>
      </c>
      <c r="H1620" s="333" t="s">
        <v>8522</v>
      </c>
      <c r="I1620" s="316" t="str">
        <f t="shared" si="77"/>
        <v>INSERT INTO UPK_TEST.upk_k60.k60_press_buno_link (buno_id, k60_buno_id, created_date, created_tantou_id) VALUES (3325, 1872, GETDATE(), 999);</v>
      </c>
    </row>
    <row r="1621" spans="1:9">
      <c r="A1621" s="316" t="s">
        <v>725</v>
      </c>
      <c r="B1621" s="328" t="str">
        <f t="shared" si="75"/>
        <v>1871</v>
      </c>
      <c r="C1621" s="316" t="s">
        <v>2621</v>
      </c>
      <c r="D1621" s="316" t="str">
        <f t="shared" si="76"/>
        <v>3326</v>
      </c>
      <c r="G1621" s="333" t="s">
        <v>2621</v>
      </c>
      <c r="H1621" s="333" t="s">
        <v>8523</v>
      </c>
      <c r="I1621" s="316" t="str">
        <f t="shared" si="77"/>
        <v>INSERT INTO UPK_TEST.upk_k60.k60_press_buno_link (buno_id, k60_buno_id, created_date, created_tantou_id) VALUES (3326, 1871, GETDATE(), 999);</v>
      </c>
    </row>
    <row r="1622" spans="1:9">
      <c r="A1622" s="316" t="s">
        <v>727</v>
      </c>
      <c r="B1622" s="328" t="str">
        <f t="shared" si="75"/>
        <v>1873</v>
      </c>
      <c r="C1622" s="316" t="s">
        <v>7700</v>
      </c>
      <c r="D1622" s="316" t="str">
        <f t="shared" si="76"/>
        <v>3327</v>
      </c>
      <c r="G1622" s="333" t="s">
        <v>7700</v>
      </c>
      <c r="H1622" s="333" t="s">
        <v>8524</v>
      </c>
      <c r="I1622" s="316" t="str">
        <f t="shared" si="77"/>
        <v>INSERT INTO UPK_TEST.upk_k60.k60_press_buno_link (buno_id, k60_buno_id, created_date, created_tantou_id) VALUES (3327, 1873, GETDATE(), 999);</v>
      </c>
    </row>
    <row r="1623" spans="1:9">
      <c r="A1623" s="316" t="s">
        <v>5653</v>
      </c>
      <c r="B1623" s="328" t="str">
        <f t="shared" si="75"/>
        <v>2055</v>
      </c>
      <c r="C1623" s="316" t="s">
        <v>2622</v>
      </c>
      <c r="D1623" s="316" t="str">
        <f t="shared" si="76"/>
        <v>3328</v>
      </c>
      <c r="G1623" s="333" t="s">
        <v>2622</v>
      </c>
      <c r="H1623" s="333" t="s">
        <v>8525</v>
      </c>
      <c r="I1623" s="316" t="str">
        <f t="shared" si="77"/>
        <v>INSERT INTO UPK_TEST.upk_k60.k60_press_buno_link (buno_id, k60_buno_id, created_date, created_tantou_id) VALUES (3328, 2055, GETDATE(), 999);</v>
      </c>
    </row>
    <row r="1624" spans="1:9">
      <c r="A1624" s="316" t="s">
        <v>5653</v>
      </c>
      <c r="B1624" s="328" t="str">
        <f t="shared" si="75"/>
        <v>2055</v>
      </c>
      <c r="C1624" s="316" t="s">
        <v>2623</v>
      </c>
      <c r="D1624" s="316" t="str">
        <f t="shared" si="76"/>
        <v>3329</v>
      </c>
      <c r="G1624" s="333" t="s">
        <v>2623</v>
      </c>
      <c r="H1624" s="333" t="s">
        <v>8526</v>
      </c>
      <c r="I1624" s="316" t="str">
        <f t="shared" si="77"/>
        <v>INSERT INTO UPK_TEST.upk_k60.k60_press_buno_link (buno_id, k60_buno_id, created_date, created_tantou_id) VALUES (3329, 2055, GETDATE(), 999);</v>
      </c>
    </row>
    <row r="1625" spans="1:9">
      <c r="A1625" s="316" t="s">
        <v>1239</v>
      </c>
      <c r="B1625" s="328">
        <f t="shared" si="75"/>
        <v>2567</v>
      </c>
      <c r="C1625" s="316" t="s">
        <v>2624</v>
      </c>
      <c r="D1625" s="316" t="str">
        <f t="shared" si="76"/>
        <v>3330</v>
      </c>
      <c r="G1625" s="333" t="s">
        <v>2624</v>
      </c>
      <c r="H1625" s="333" t="s">
        <v>8527</v>
      </c>
      <c r="I1625" s="316" t="str">
        <f t="shared" si="77"/>
        <v>INSERT INTO UPK_TEST.upk_k60.k60_press_buno_link (buno_id, k60_buno_id, created_date, created_tantou_id) VALUES (3330, 2567, GETDATE(), 999);</v>
      </c>
    </row>
    <row r="1626" spans="1:9">
      <c r="A1626" s="316" t="s">
        <v>5654</v>
      </c>
      <c r="B1626" s="328" t="str">
        <f t="shared" si="75"/>
        <v>2056</v>
      </c>
      <c r="C1626" s="316" t="s">
        <v>7701</v>
      </c>
      <c r="D1626" s="316" t="str">
        <f t="shared" si="76"/>
        <v>3331</v>
      </c>
      <c r="G1626" s="333" t="s">
        <v>7701</v>
      </c>
      <c r="H1626" s="333" t="s">
        <v>8528</v>
      </c>
      <c r="I1626" s="316" t="str">
        <f t="shared" si="77"/>
        <v>INSERT INTO UPK_TEST.upk_k60.k60_press_buno_link (buno_id, k60_buno_id, created_date, created_tantou_id) VALUES (3331, 2056, GETDATE(), 999);</v>
      </c>
    </row>
    <row r="1627" spans="1:9">
      <c r="A1627" s="316" t="s">
        <v>5654</v>
      </c>
      <c r="B1627" s="328" t="str">
        <f t="shared" si="75"/>
        <v>2056</v>
      </c>
      <c r="C1627" s="316" t="s">
        <v>7702</v>
      </c>
      <c r="D1627" s="316" t="str">
        <f t="shared" si="76"/>
        <v>3332</v>
      </c>
      <c r="G1627" s="333" t="s">
        <v>7702</v>
      </c>
      <c r="H1627" s="333" t="s">
        <v>8529</v>
      </c>
      <c r="I1627" s="316" t="str">
        <f t="shared" si="77"/>
        <v>INSERT INTO UPK_TEST.upk_k60.k60_press_buno_link (buno_id, k60_buno_id, created_date, created_tantou_id) VALUES (3332, 2056, GETDATE(), 999);</v>
      </c>
    </row>
    <row r="1628" spans="1:9">
      <c r="A1628" s="316" t="s">
        <v>5679</v>
      </c>
      <c r="B1628" s="328" t="str">
        <f t="shared" si="75"/>
        <v>2144</v>
      </c>
      <c r="C1628" s="316" t="s">
        <v>2625</v>
      </c>
      <c r="D1628" s="316" t="str">
        <f t="shared" si="76"/>
        <v>3333</v>
      </c>
      <c r="G1628" s="333" t="s">
        <v>2625</v>
      </c>
      <c r="H1628" s="333" t="s">
        <v>8530</v>
      </c>
      <c r="I1628" s="316" t="str">
        <f t="shared" si="77"/>
        <v>INSERT INTO UPK_TEST.upk_k60.k60_press_buno_link (buno_id, k60_buno_id, created_date, created_tantou_id) VALUES (3333, 2144, GETDATE(), 999);</v>
      </c>
    </row>
    <row r="1629" spans="1:9">
      <c r="A1629" s="316" t="s">
        <v>5679</v>
      </c>
      <c r="B1629" s="328" t="str">
        <f t="shared" si="75"/>
        <v>2144</v>
      </c>
      <c r="C1629" s="316" t="s">
        <v>2626</v>
      </c>
      <c r="D1629" s="316" t="str">
        <f t="shared" si="76"/>
        <v>3334</v>
      </c>
      <c r="G1629" s="333" t="s">
        <v>2626</v>
      </c>
      <c r="H1629" s="333" t="s">
        <v>8531</v>
      </c>
      <c r="I1629" s="316" t="str">
        <f t="shared" si="77"/>
        <v>INSERT INTO UPK_TEST.upk_k60.k60_press_buno_link (buno_id, k60_buno_id, created_date, created_tantou_id) VALUES (3334, 2144, GETDATE(), 999);</v>
      </c>
    </row>
    <row r="1630" spans="1:9">
      <c r="A1630" s="316" t="s">
        <v>5655</v>
      </c>
      <c r="B1630" s="328" t="str">
        <f t="shared" si="75"/>
        <v>2057</v>
      </c>
      <c r="C1630" s="316" t="s">
        <v>7703</v>
      </c>
      <c r="D1630" s="316" t="str">
        <f t="shared" si="76"/>
        <v>3335</v>
      </c>
      <c r="G1630" s="333" t="s">
        <v>7703</v>
      </c>
      <c r="H1630" s="333" t="s">
        <v>8532</v>
      </c>
      <c r="I1630" s="316" t="str">
        <f t="shared" si="77"/>
        <v>INSERT INTO UPK_TEST.upk_k60.k60_press_buno_link (buno_id, k60_buno_id, created_date, created_tantou_id) VALUES (3335, 2057, GETDATE(), 999);</v>
      </c>
    </row>
    <row r="1631" spans="1:9">
      <c r="A1631" s="316" t="s">
        <v>5655</v>
      </c>
      <c r="B1631" s="328" t="str">
        <f t="shared" si="75"/>
        <v>2057</v>
      </c>
      <c r="C1631" s="316" t="s">
        <v>7704</v>
      </c>
      <c r="D1631" s="316" t="str">
        <f t="shared" si="76"/>
        <v>3336</v>
      </c>
      <c r="G1631" s="333" t="s">
        <v>7704</v>
      </c>
      <c r="H1631" s="333" t="s">
        <v>8533</v>
      </c>
      <c r="I1631" s="316" t="str">
        <f t="shared" si="77"/>
        <v>INSERT INTO UPK_TEST.upk_k60.k60_press_buno_link (buno_id, k60_buno_id, created_date, created_tantou_id) VALUES (3336, 2057, GETDATE(), 999);</v>
      </c>
    </row>
    <row r="1632" spans="1:9">
      <c r="A1632" s="316" t="s">
        <v>5656</v>
      </c>
      <c r="B1632" s="328" t="str">
        <f t="shared" si="75"/>
        <v>2058</v>
      </c>
      <c r="C1632" s="316" t="s">
        <v>7705</v>
      </c>
      <c r="D1632" s="316" t="str">
        <f t="shared" si="76"/>
        <v>3337</v>
      </c>
      <c r="G1632" s="333" t="s">
        <v>7705</v>
      </c>
      <c r="H1632" s="333" t="s">
        <v>8534</v>
      </c>
      <c r="I1632" s="316" t="str">
        <f t="shared" si="77"/>
        <v>INSERT INTO UPK_TEST.upk_k60.k60_press_buno_link (buno_id, k60_buno_id, created_date, created_tantou_id) VALUES (3337, 2058, GETDATE(), 999);</v>
      </c>
    </row>
    <row r="1633" spans="1:9">
      <c r="A1633" s="316" t="s">
        <v>5656</v>
      </c>
      <c r="B1633" s="328" t="str">
        <f t="shared" si="75"/>
        <v>2058</v>
      </c>
      <c r="C1633" s="316" t="s">
        <v>7706</v>
      </c>
      <c r="D1633" s="316" t="str">
        <f t="shared" si="76"/>
        <v>3338</v>
      </c>
      <c r="G1633" s="333" t="s">
        <v>7706</v>
      </c>
      <c r="H1633" s="333" t="s">
        <v>8535</v>
      </c>
      <c r="I1633" s="316" t="str">
        <f t="shared" si="77"/>
        <v>INSERT INTO UPK_TEST.upk_k60.k60_press_buno_link (buno_id, k60_buno_id, created_date, created_tantou_id) VALUES (3338, 2058, GETDATE(), 999);</v>
      </c>
    </row>
    <row r="1634" spans="1:9">
      <c r="A1634" s="316" t="s">
        <v>5657</v>
      </c>
      <c r="B1634" s="328" t="str">
        <f t="shared" si="75"/>
        <v>2059</v>
      </c>
      <c r="C1634" s="316" t="s">
        <v>7707</v>
      </c>
      <c r="D1634" s="316" t="str">
        <f t="shared" si="76"/>
        <v>3339</v>
      </c>
      <c r="G1634" s="333" t="s">
        <v>7707</v>
      </c>
      <c r="H1634" s="333" t="s">
        <v>8536</v>
      </c>
      <c r="I1634" s="316" t="str">
        <f t="shared" si="77"/>
        <v>INSERT INTO UPK_TEST.upk_k60.k60_press_buno_link (buno_id, k60_buno_id, created_date, created_tantou_id) VALUES (3339, 2059, GETDATE(), 999);</v>
      </c>
    </row>
    <row r="1635" spans="1:9">
      <c r="A1635" s="316" t="s">
        <v>5657</v>
      </c>
      <c r="B1635" s="328" t="str">
        <f t="shared" si="75"/>
        <v>2059</v>
      </c>
      <c r="C1635" s="316" t="s">
        <v>7708</v>
      </c>
      <c r="D1635" s="316" t="str">
        <f t="shared" si="76"/>
        <v>3340</v>
      </c>
      <c r="G1635" s="333" t="s">
        <v>7708</v>
      </c>
      <c r="H1635" s="333" t="s">
        <v>8537</v>
      </c>
      <c r="I1635" s="316" t="str">
        <f t="shared" si="77"/>
        <v>INSERT INTO UPK_TEST.upk_k60.k60_press_buno_link (buno_id, k60_buno_id, created_date, created_tantou_id) VALUES (3340, 2059, GETDATE(), 999);</v>
      </c>
    </row>
    <row r="1636" spans="1:9">
      <c r="A1636" s="316" t="s">
        <v>3022</v>
      </c>
      <c r="B1636" s="328" t="str">
        <f t="shared" si="75"/>
        <v>1610</v>
      </c>
      <c r="C1636" s="316" t="s">
        <v>203</v>
      </c>
      <c r="D1636" s="316" t="str">
        <f t="shared" si="76"/>
        <v>3341</v>
      </c>
      <c r="G1636" s="333" t="s">
        <v>203</v>
      </c>
      <c r="H1636" s="333" t="s">
        <v>8538</v>
      </c>
      <c r="I1636" s="316" t="str">
        <f t="shared" si="77"/>
        <v>INSERT INTO UPK_TEST.upk_k60.k60_press_buno_link (buno_id, k60_buno_id, created_date, created_tantou_id) VALUES (3341, 1610, GETDATE(), 999);</v>
      </c>
    </row>
    <row r="1637" spans="1:9">
      <c r="A1637" s="316" t="s">
        <v>3022</v>
      </c>
      <c r="B1637" s="328" t="str">
        <f t="shared" si="75"/>
        <v>1610</v>
      </c>
      <c r="C1637" s="316" t="s">
        <v>7709</v>
      </c>
      <c r="D1637" s="316" t="str">
        <f t="shared" si="76"/>
        <v>3342</v>
      </c>
      <c r="G1637" s="333" t="s">
        <v>7709</v>
      </c>
      <c r="H1637" s="333" t="s">
        <v>8539</v>
      </c>
      <c r="I1637" s="316" t="str">
        <f t="shared" si="77"/>
        <v>INSERT INTO UPK_TEST.upk_k60.k60_press_buno_link (buno_id, k60_buno_id, created_date, created_tantou_id) VALUES (3342, 1610, GETDATE(), 999);</v>
      </c>
    </row>
    <row r="1638" spans="1:9">
      <c r="A1638" s="316" t="s">
        <v>3023</v>
      </c>
      <c r="B1638" s="328" t="str">
        <f t="shared" si="75"/>
        <v>1611</v>
      </c>
      <c r="C1638" s="316" t="s">
        <v>199</v>
      </c>
      <c r="D1638" s="316" t="str">
        <f t="shared" si="76"/>
        <v>3343</v>
      </c>
      <c r="G1638" s="333" t="s">
        <v>199</v>
      </c>
      <c r="H1638" s="333" t="s">
        <v>8540</v>
      </c>
      <c r="I1638" s="316" t="str">
        <f t="shared" si="77"/>
        <v>INSERT INTO UPK_TEST.upk_k60.k60_press_buno_link (buno_id, k60_buno_id, created_date, created_tantou_id) VALUES (3343, 1611, GETDATE(), 999);</v>
      </c>
    </row>
    <row r="1639" spans="1:9">
      <c r="A1639" s="316" t="s">
        <v>3023</v>
      </c>
      <c r="B1639" s="328" t="str">
        <f t="shared" si="75"/>
        <v>1611</v>
      </c>
      <c r="C1639" s="316" t="s">
        <v>200</v>
      </c>
      <c r="D1639" s="316" t="str">
        <f t="shared" si="76"/>
        <v>3344</v>
      </c>
      <c r="G1639" s="333" t="s">
        <v>200</v>
      </c>
      <c r="H1639" s="333" t="s">
        <v>8541</v>
      </c>
      <c r="I1639" s="316" t="str">
        <f t="shared" si="77"/>
        <v>INSERT INTO UPK_TEST.upk_k60.k60_press_buno_link (buno_id, k60_buno_id, created_date, created_tantou_id) VALUES (3344, 1611, GETDATE(), 999);</v>
      </c>
    </row>
    <row r="1640" spans="1:9">
      <c r="A1640" s="316" t="s">
        <v>728</v>
      </c>
      <c r="B1640" s="328" t="str">
        <f t="shared" si="75"/>
        <v>1874</v>
      </c>
      <c r="C1640" s="316" t="s">
        <v>2629</v>
      </c>
      <c r="D1640" s="316" t="str">
        <f t="shared" si="76"/>
        <v>3345</v>
      </c>
      <c r="G1640" s="333" t="s">
        <v>2629</v>
      </c>
      <c r="H1640" s="333" t="s">
        <v>8542</v>
      </c>
      <c r="I1640" s="316" t="str">
        <f t="shared" si="77"/>
        <v>INSERT INTO UPK_TEST.upk_k60.k60_press_buno_link (buno_id, k60_buno_id, created_date, created_tantou_id) VALUES (3345, 1874, GETDATE(), 999);</v>
      </c>
    </row>
    <row r="1641" spans="1:9">
      <c r="A1641" s="316" t="s">
        <v>729</v>
      </c>
      <c r="B1641" s="328" t="str">
        <f t="shared" si="75"/>
        <v>1875</v>
      </c>
      <c r="C1641" s="316" t="s">
        <v>2630</v>
      </c>
      <c r="D1641" s="316" t="str">
        <f t="shared" si="76"/>
        <v>3346</v>
      </c>
      <c r="G1641" s="333" t="s">
        <v>2630</v>
      </c>
      <c r="H1641" s="333" t="s">
        <v>8543</v>
      </c>
      <c r="I1641" s="316" t="str">
        <f t="shared" si="77"/>
        <v>INSERT INTO UPK_TEST.upk_k60.k60_press_buno_link (buno_id, k60_buno_id, created_date, created_tantou_id) VALUES (3346, 1875, GETDATE(), 999);</v>
      </c>
    </row>
    <row r="1642" spans="1:9">
      <c r="A1642" s="316" t="s">
        <v>730</v>
      </c>
      <c r="B1642" s="328" t="str">
        <f t="shared" si="75"/>
        <v>1876</v>
      </c>
      <c r="C1642" s="316" t="s">
        <v>2631</v>
      </c>
      <c r="D1642" s="316" t="str">
        <f t="shared" si="76"/>
        <v>3347</v>
      </c>
      <c r="G1642" s="333" t="s">
        <v>2631</v>
      </c>
      <c r="H1642" s="333" t="s">
        <v>8544</v>
      </c>
      <c r="I1642" s="316" t="str">
        <f t="shared" si="77"/>
        <v>INSERT INTO UPK_TEST.upk_k60.k60_press_buno_link (buno_id, k60_buno_id, created_date, created_tantou_id) VALUES (3347, 1876, GETDATE(), 999);</v>
      </c>
    </row>
    <row r="1643" spans="1:9">
      <c r="A1643" s="316" t="s">
        <v>2923</v>
      </c>
      <c r="B1643" s="328" t="str">
        <f t="shared" si="75"/>
        <v>1526</v>
      </c>
      <c r="C1643" s="316" t="s">
        <v>202</v>
      </c>
      <c r="D1643" s="316" t="str">
        <f t="shared" si="76"/>
        <v>3348</v>
      </c>
      <c r="G1643" s="333" t="s">
        <v>202</v>
      </c>
      <c r="H1643" s="333" t="s">
        <v>8545</v>
      </c>
      <c r="I1643" s="316" t="str">
        <f t="shared" si="77"/>
        <v>INSERT INTO UPK_TEST.upk_k60.k60_press_buno_link (buno_id, k60_buno_id, created_date, created_tantou_id) VALUES (3348, 1526, GETDATE(), 999);</v>
      </c>
    </row>
    <row r="1644" spans="1:9">
      <c r="A1644" s="316" t="s">
        <v>2923</v>
      </c>
      <c r="B1644" s="328" t="str">
        <f t="shared" si="75"/>
        <v>1526</v>
      </c>
      <c r="C1644" s="316" t="s">
        <v>7710</v>
      </c>
      <c r="D1644" s="316" t="str">
        <f t="shared" si="76"/>
        <v>3349</v>
      </c>
      <c r="G1644" s="333" t="s">
        <v>7710</v>
      </c>
      <c r="H1644" s="333" t="s">
        <v>8546</v>
      </c>
      <c r="I1644" s="316" t="str">
        <f t="shared" si="77"/>
        <v>INSERT INTO UPK_TEST.upk_k60.k60_press_buno_link (buno_id, k60_buno_id, created_date, created_tantou_id) VALUES (3349, 1526, GETDATE(), 999);</v>
      </c>
    </row>
    <row r="1645" spans="1:9">
      <c r="A1645" s="316" t="s">
        <v>1219</v>
      </c>
      <c r="B1645" s="328">
        <f t="shared" si="75"/>
        <v>2542</v>
      </c>
      <c r="C1645" s="316" t="s">
        <v>7711</v>
      </c>
      <c r="D1645" s="316" t="str">
        <f t="shared" si="76"/>
        <v>3350</v>
      </c>
      <c r="G1645" s="333" t="s">
        <v>7711</v>
      </c>
      <c r="H1645" s="333" t="s">
        <v>8547</v>
      </c>
      <c r="I1645" s="316" t="str">
        <f t="shared" si="77"/>
        <v>INSERT INTO UPK_TEST.upk_k60.k60_press_buno_link (buno_id, k60_buno_id, created_date, created_tantou_id) VALUES (3350, 2542, GETDATE(), 999);</v>
      </c>
    </row>
    <row r="1646" spans="1:9">
      <c r="A1646" s="316" t="s">
        <v>1222</v>
      </c>
      <c r="B1646" s="328">
        <f t="shared" si="75"/>
        <v>2546</v>
      </c>
      <c r="C1646" s="316" t="s">
        <v>185</v>
      </c>
      <c r="D1646" s="316" t="str">
        <f t="shared" si="76"/>
        <v>3351</v>
      </c>
      <c r="G1646" s="333" t="s">
        <v>185</v>
      </c>
      <c r="H1646" s="333" t="s">
        <v>8548</v>
      </c>
      <c r="I1646" s="316" t="str">
        <f t="shared" si="77"/>
        <v>INSERT INTO UPK_TEST.upk_k60.k60_press_buno_link (buno_id, k60_buno_id, created_date, created_tantou_id) VALUES (3351, 2546, GETDATE(), 999);</v>
      </c>
    </row>
    <row r="1647" spans="1:9">
      <c r="A1647" s="316" t="s">
        <v>1223</v>
      </c>
      <c r="B1647" s="328">
        <f t="shared" si="75"/>
        <v>2547</v>
      </c>
      <c r="C1647" s="316" t="s">
        <v>2632</v>
      </c>
      <c r="D1647" s="316" t="str">
        <f t="shared" si="76"/>
        <v>3352</v>
      </c>
      <c r="G1647" s="333" t="s">
        <v>2632</v>
      </c>
      <c r="H1647" s="333" t="s">
        <v>8549</v>
      </c>
      <c r="I1647" s="316" t="str">
        <f t="shared" si="77"/>
        <v>INSERT INTO UPK_TEST.upk_k60.k60_press_buno_link (buno_id, k60_buno_id, created_date, created_tantou_id) VALUES (3352, 2547, GETDATE(), 999);</v>
      </c>
    </row>
    <row r="1648" spans="1:9">
      <c r="A1648" s="316" t="s">
        <v>5729</v>
      </c>
      <c r="B1648" s="328" t="str">
        <f t="shared" si="75"/>
        <v>2423</v>
      </c>
      <c r="C1648" s="316" t="s">
        <v>2633</v>
      </c>
      <c r="D1648" s="316" t="str">
        <f t="shared" si="76"/>
        <v>3353</v>
      </c>
      <c r="G1648" s="333" t="s">
        <v>2633</v>
      </c>
      <c r="H1648" s="333" t="s">
        <v>8550</v>
      </c>
      <c r="I1648" s="316" t="str">
        <f t="shared" si="77"/>
        <v>INSERT INTO UPK_TEST.upk_k60.k60_press_buno_link (buno_id, k60_buno_id, created_date, created_tantou_id) VALUES (3353, 2423, GETDATE(), 999);</v>
      </c>
    </row>
    <row r="1649" spans="1:9">
      <c r="A1649" s="316" t="s">
        <v>5729</v>
      </c>
      <c r="B1649" s="328" t="str">
        <f t="shared" si="75"/>
        <v>2423</v>
      </c>
      <c r="C1649" s="316" t="s">
        <v>2637</v>
      </c>
      <c r="D1649" s="316" t="str">
        <f t="shared" si="76"/>
        <v>3354</v>
      </c>
      <c r="G1649" s="333" t="s">
        <v>2637</v>
      </c>
      <c r="H1649" s="333" t="s">
        <v>8551</v>
      </c>
      <c r="I1649" s="316" t="str">
        <f t="shared" si="77"/>
        <v>INSERT INTO UPK_TEST.upk_k60.k60_press_buno_link (buno_id, k60_buno_id, created_date, created_tantou_id) VALUES (3354, 2423, GETDATE(), 999);</v>
      </c>
    </row>
    <row r="1650" spans="1:9">
      <c r="A1650" s="316" t="s">
        <v>5730</v>
      </c>
      <c r="B1650" s="328" t="str">
        <f t="shared" si="75"/>
        <v>2424</v>
      </c>
      <c r="C1650" s="316" t="s">
        <v>2634</v>
      </c>
      <c r="D1650" s="316" t="str">
        <f t="shared" si="76"/>
        <v>3355</v>
      </c>
      <c r="G1650" s="333" t="s">
        <v>2634</v>
      </c>
      <c r="H1650" s="333" t="s">
        <v>8552</v>
      </c>
      <c r="I1650" s="316" t="str">
        <f t="shared" si="77"/>
        <v>INSERT INTO UPK_TEST.upk_k60.k60_press_buno_link (buno_id, k60_buno_id, created_date, created_tantou_id) VALUES (3355, 2424, GETDATE(), 999);</v>
      </c>
    </row>
    <row r="1651" spans="1:9">
      <c r="A1651" s="316" t="s">
        <v>5730</v>
      </c>
      <c r="B1651" s="328" t="str">
        <f t="shared" si="75"/>
        <v>2424</v>
      </c>
      <c r="C1651" s="316" t="s">
        <v>2638</v>
      </c>
      <c r="D1651" s="316" t="str">
        <f t="shared" si="76"/>
        <v>3356</v>
      </c>
      <c r="G1651" s="333" t="s">
        <v>2638</v>
      </c>
      <c r="H1651" s="333" t="s">
        <v>8553</v>
      </c>
      <c r="I1651" s="316" t="str">
        <f t="shared" si="77"/>
        <v>INSERT INTO UPK_TEST.upk_k60.k60_press_buno_link (buno_id, k60_buno_id, created_date, created_tantou_id) VALUES (3356, 2424, GETDATE(), 999);</v>
      </c>
    </row>
    <row r="1652" spans="1:9">
      <c r="A1652" s="316" t="s">
        <v>5701</v>
      </c>
      <c r="B1652" s="328" t="str">
        <f t="shared" si="75"/>
        <v>2287</v>
      </c>
      <c r="C1652" s="316" t="s">
        <v>2635</v>
      </c>
      <c r="D1652" s="316" t="str">
        <f t="shared" si="76"/>
        <v>3357</v>
      </c>
      <c r="G1652" s="333" t="s">
        <v>2635</v>
      </c>
      <c r="H1652" s="333" t="s">
        <v>8554</v>
      </c>
      <c r="I1652" s="316" t="str">
        <f t="shared" si="77"/>
        <v>INSERT INTO UPK_TEST.upk_k60.k60_press_buno_link (buno_id, k60_buno_id, created_date, created_tantou_id) VALUES (3357, 2287, GETDATE(), 999);</v>
      </c>
    </row>
    <row r="1653" spans="1:9">
      <c r="A1653" s="316" t="s">
        <v>5701</v>
      </c>
      <c r="B1653" s="328" t="str">
        <f t="shared" si="75"/>
        <v>2287</v>
      </c>
      <c r="C1653" s="316" t="s">
        <v>2639</v>
      </c>
      <c r="D1653" s="316" t="str">
        <f t="shared" si="76"/>
        <v>3358</v>
      </c>
      <c r="G1653" s="333" t="s">
        <v>2639</v>
      </c>
      <c r="H1653" s="333" t="s">
        <v>8555</v>
      </c>
      <c r="I1653" s="316" t="str">
        <f t="shared" si="77"/>
        <v>INSERT INTO UPK_TEST.upk_k60.k60_press_buno_link (buno_id, k60_buno_id, created_date, created_tantou_id) VALUES (3358, 2287, GETDATE(), 999);</v>
      </c>
    </row>
    <row r="1654" spans="1:9">
      <c r="A1654" s="316" t="s">
        <v>5702</v>
      </c>
      <c r="B1654" s="328" t="str">
        <f t="shared" si="75"/>
        <v>2288</v>
      </c>
      <c r="C1654" s="316" t="s">
        <v>2636</v>
      </c>
      <c r="D1654" s="316" t="str">
        <f t="shared" si="76"/>
        <v>3359</v>
      </c>
      <c r="G1654" s="333" t="s">
        <v>2636</v>
      </c>
      <c r="H1654" s="333" t="s">
        <v>8556</v>
      </c>
      <c r="I1654" s="316" t="str">
        <f t="shared" si="77"/>
        <v>INSERT INTO UPK_TEST.upk_k60.k60_press_buno_link (buno_id, k60_buno_id, created_date, created_tantou_id) VALUES (3359, 2288, GETDATE(), 999);</v>
      </c>
    </row>
    <row r="1655" spans="1:9">
      <c r="A1655" s="316" t="s">
        <v>5702</v>
      </c>
      <c r="B1655" s="328" t="str">
        <f t="shared" si="75"/>
        <v>2288</v>
      </c>
      <c r="C1655" s="316" t="s">
        <v>2640</v>
      </c>
      <c r="D1655" s="316" t="str">
        <f t="shared" si="76"/>
        <v>3360</v>
      </c>
      <c r="G1655" s="333" t="s">
        <v>2640</v>
      </c>
      <c r="H1655" s="333" t="s">
        <v>8557</v>
      </c>
      <c r="I1655" s="316" t="str">
        <f t="shared" si="77"/>
        <v>INSERT INTO UPK_TEST.upk_k60.k60_press_buno_link (buno_id, k60_buno_id, created_date, created_tantou_id) VALUES (3360, 2288, GETDATE(), 999);</v>
      </c>
    </row>
    <row r="1656" spans="1:9">
      <c r="A1656" s="316" t="s">
        <v>5661</v>
      </c>
      <c r="B1656" s="328" t="str">
        <f t="shared" si="75"/>
        <v>2079</v>
      </c>
      <c r="C1656" s="316" t="s">
        <v>7712</v>
      </c>
      <c r="D1656" s="316" t="str">
        <f t="shared" si="76"/>
        <v>3361</v>
      </c>
      <c r="G1656" s="333" t="s">
        <v>7712</v>
      </c>
      <c r="H1656" s="333" t="s">
        <v>8558</v>
      </c>
      <c r="I1656" s="316" t="str">
        <f t="shared" si="77"/>
        <v>INSERT INTO UPK_TEST.upk_k60.k60_press_buno_link (buno_id, k60_buno_id, created_date, created_tantou_id) VALUES (3361, 2079, GETDATE(), 999);</v>
      </c>
    </row>
    <row r="1657" spans="1:9">
      <c r="A1657" s="316" t="s">
        <v>5661</v>
      </c>
      <c r="B1657" s="328" t="str">
        <f t="shared" si="75"/>
        <v>2079</v>
      </c>
      <c r="C1657" s="316" t="s">
        <v>7713</v>
      </c>
      <c r="D1657" s="316" t="str">
        <f t="shared" si="76"/>
        <v>3362</v>
      </c>
      <c r="G1657" s="333" t="s">
        <v>7713</v>
      </c>
      <c r="H1657" s="333" t="s">
        <v>8559</v>
      </c>
      <c r="I1657" s="316" t="str">
        <f t="shared" si="77"/>
        <v>INSERT INTO UPK_TEST.upk_k60.k60_press_buno_link (buno_id, k60_buno_id, created_date, created_tantou_id) VALUES (3362, 2079, GETDATE(), 999);</v>
      </c>
    </row>
    <row r="1658" spans="1:9">
      <c r="A1658" s="316" t="s">
        <v>5646</v>
      </c>
      <c r="B1658" s="328" t="str">
        <f t="shared" si="75"/>
        <v>2042</v>
      </c>
      <c r="C1658" s="316" t="s">
        <v>7714</v>
      </c>
      <c r="D1658" s="316" t="str">
        <f t="shared" si="76"/>
        <v>3363</v>
      </c>
      <c r="G1658" s="333" t="s">
        <v>7714</v>
      </c>
      <c r="H1658" s="333" t="s">
        <v>8560</v>
      </c>
      <c r="I1658" s="316" t="str">
        <f t="shared" si="77"/>
        <v>INSERT INTO UPK_TEST.upk_k60.k60_press_buno_link (buno_id, k60_buno_id, created_date, created_tantou_id) VALUES (3363, 2042, GETDATE(), 999);</v>
      </c>
    </row>
    <row r="1659" spans="1:9">
      <c r="A1659" s="316" t="s">
        <v>5646</v>
      </c>
      <c r="B1659" s="328" t="str">
        <f t="shared" si="75"/>
        <v>2042</v>
      </c>
      <c r="C1659" s="316" t="s">
        <v>7715</v>
      </c>
      <c r="D1659" s="316" t="str">
        <f t="shared" si="76"/>
        <v>3364</v>
      </c>
      <c r="G1659" s="333" t="s">
        <v>7715</v>
      </c>
      <c r="H1659" s="333" t="s">
        <v>8561</v>
      </c>
      <c r="I1659" s="316" t="str">
        <f t="shared" si="77"/>
        <v>INSERT INTO UPK_TEST.upk_k60.k60_press_buno_link (buno_id, k60_buno_id, created_date, created_tantou_id) VALUES (3364, 2042, GETDATE(), 999);</v>
      </c>
    </row>
    <row r="1660" spans="1:9">
      <c r="A1660" s="316" t="s">
        <v>5765</v>
      </c>
      <c r="B1660" s="328" t="str">
        <f t="shared" si="75"/>
        <v>2525</v>
      </c>
      <c r="C1660" s="316" t="s">
        <v>7716</v>
      </c>
      <c r="D1660" s="316" t="str">
        <f t="shared" si="76"/>
        <v>3365</v>
      </c>
      <c r="G1660" s="333" t="s">
        <v>7716</v>
      </c>
      <c r="H1660" s="333" t="s">
        <v>8562</v>
      </c>
      <c r="I1660" s="316" t="str">
        <f t="shared" si="77"/>
        <v>INSERT INTO UPK_TEST.upk_k60.k60_press_buno_link (buno_id, k60_buno_id, created_date, created_tantou_id) VALUES (3365, 2525, GETDATE(), 999);</v>
      </c>
    </row>
    <row r="1661" spans="1:9">
      <c r="A1661" s="316" t="s">
        <v>5765</v>
      </c>
      <c r="B1661" s="328" t="str">
        <f t="shared" si="75"/>
        <v>2525</v>
      </c>
      <c r="C1661" s="316" t="s">
        <v>7717</v>
      </c>
      <c r="D1661" s="316" t="str">
        <f t="shared" si="76"/>
        <v>3366</v>
      </c>
      <c r="G1661" s="333" t="s">
        <v>7717</v>
      </c>
      <c r="H1661" s="333" t="s">
        <v>8563</v>
      </c>
      <c r="I1661" s="316" t="str">
        <f t="shared" si="77"/>
        <v>INSERT INTO UPK_TEST.upk_k60.k60_press_buno_link (buno_id, k60_buno_id, created_date, created_tantou_id) VALUES (3366, 2525, GETDATE(), 999);</v>
      </c>
    </row>
    <row r="1662" spans="1:9">
      <c r="A1662" s="316" t="s">
        <v>3399</v>
      </c>
      <c r="B1662" s="328" t="str">
        <f t="shared" si="75"/>
        <v>1953</v>
      </c>
      <c r="C1662" s="316" t="s">
        <v>2641</v>
      </c>
      <c r="D1662" s="316" t="str">
        <f t="shared" si="76"/>
        <v>3367</v>
      </c>
      <c r="G1662" s="333" t="s">
        <v>2641</v>
      </c>
      <c r="H1662" s="333" t="s">
        <v>8564</v>
      </c>
      <c r="I1662" s="316" t="str">
        <f t="shared" si="77"/>
        <v>INSERT INTO UPK_TEST.upk_k60.k60_press_buno_link (buno_id, k60_buno_id, created_date, created_tantou_id) VALUES (3367, 1953, GETDATE(), 999);</v>
      </c>
    </row>
    <row r="1663" spans="1:9">
      <c r="A1663" s="316" t="s">
        <v>3399</v>
      </c>
      <c r="B1663" s="328" t="str">
        <f t="shared" si="75"/>
        <v>1953</v>
      </c>
      <c r="C1663" s="316" t="s">
        <v>2643</v>
      </c>
      <c r="D1663" s="316" t="str">
        <f t="shared" si="76"/>
        <v>3368</v>
      </c>
      <c r="G1663" s="333" t="s">
        <v>2643</v>
      </c>
      <c r="H1663" s="333" t="s">
        <v>8565</v>
      </c>
      <c r="I1663" s="316" t="str">
        <f t="shared" si="77"/>
        <v>INSERT INTO UPK_TEST.upk_k60.k60_press_buno_link (buno_id, k60_buno_id, created_date, created_tantou_id) VALUES (3368, 1953, GETDATE(), 999);</v>
      </c>
    </row>
    <row r="1664" spans="1:9">
      <c r="A1664" s="316" t="s">
        <v>3024</v>
      </c>
      <c r="B1664" s="328" t="str">
        <f t="shared" si="75"/>
        <v>1612</v>
      </c>
      <c r="C1664" s="316" t="s">
        <v>2642</v>
      </c>
      <c r="D1664" s="316" t="str">
        <f t="shared" si="76"/>
        <v>3369</v>
      </c>
      <c r="G1664" s="333" t="s">
        <v>2642</v>
      </c>
      <c r="H1664" s="333" t="s">
        <v>8566</v>
      </c>
      <c r="I1664" s="316" t="str">
        <f t="shared" si="77"/>
        <v>INSERT INTO UPK_TEST.upk_k60.k60_press_buno_link (buno_id, k60_buno_id, created_date, created_tantou_id) VALUES (3369, 1612, GETDATE(), 999);</v>
      </c>
    </row>
    <row r="1665" spans="1:9">
      <c r="A1665" s="316" t="s">
        <v>3024</v>
      </c>
      <c r="B1665" s="328" t="str">
        <f t="shared" si="75"/>
        <v>1612</v>
      </c>
      <c r="C1665" s="316" t="s">
        <v>2644</v>
      </c>
      <c r="D1665" s="316" t="str">
        <f t="shared" si="76"/>
        <v>3370</v>
      </c>
      <c r="G1665" s="333" t="s">
        <v>2644</v>
      </c>
      <c r="H1665" s="333" t="s">
        <v>8567</v>
      </c>
      <c r="I1665" s="316" t="str">
        <f t="shared" si="77"/>
        <v>INSERT INTO UPK_TEST.upk_k60.k60_press_buno_link (buno_id, k60_buno_id, created_date, created_tantou_id) VALUES (3370, 1612, GETDATE(), 999);</v>
      </c>
    </row>
    <row r="1666" spans="1:9">
      <c r="A1666" s="316" t="s">
        <v>663</v>
      </c>
      <c r="B1666" s="328" t="str">
        <f t="shared" si="75"/>
        <v>1789</v>
      </c>
      <c r="C1666" s="316" t="s">
        <v>2647</v>
      </c>
      <c r="D1666" s="316" t="str">
        <f t="shared" si="76"/>
        <v>3371</v>
      </c>
      <c r="G1666" s="333" t="s">
        <v>2647</v>
      </c>
      <c r="H1666" s="333" t="s">
        <v>8568</v>
      </c>
      <c r="I1666" s="316" t="str">
        <f t="shared" si="77"/>
        <v>INSERT INTO UPK_TEST.upk_k60.k60_press_buno_link (buno_id, k60_buno_id, created_date, created_tantou_id) VALUES (3371, 1789, GETDATE(), 999);</v>
      </c>
    </row>
    <row r="1667" spans="1:9">
      <c r="A1667" s="316" t="s">
        <v>664</v>
      </c>
      <c r="B1667" s="328" t="str">
        <f t="shared" si="75"/>
        <v>1790</v>
      </c>
      <c r="C1667" s="316" t="s">
        <v>2648</v>
      </c>
      <c r="D1667" s="316" t="str">
        <f t="shared" si="76"/>
        <v>3372</v>
      </c>
      <c r="G1667" s="333" t="s">
        <v>2648</v>
      </c>
      <c r="H1667" s="333" t="s">
        <v>8569</v>
      </c>
      <c r="I1667" s="316" t="str">
        <f t="shared" si="77"/>
        <v>INSERT INTO UPK_TEST.upk_k60.k60_press_buno_link (buno_id, k60_buno_id, created_date, created_tantou_id) VALUES (3372, 1790, GETDATE(), 999);</v>
      </c>
    </row>
    <row r="1668" spans="1:9">
      <c r="A1668" s="316" t="s">
        <v>5680</v>
      </c>
      <c r="B1668" s="328" t="str">
        <f t="shared" ref="B1668:B1713" si="78">VLOOKUP($A1668,$E$4:$F$2001,2,FALSE)</f>
        <v>2157</v>
      </c>
      <c r="C1668" s="316" t="s">
        <v>7718</v>
      </c>
      <c r="D1668" s="316" t="str">
        <f t="shared" ref="D1668:D1713" si="79">VLOOKUP($C1668,$G$4:$H$2001,2,FALSE)</f>
        <v>3373</v>
      </c>
      <c r="G1668" s="333" t="s">
        <v>7718</v>
      </c>
      <c r="H1668" s="333" t="s">
        <v>8570</v>
      </c>
      <c r="I1668" s="316" t="str">
        <f t="shared" ref="I1668:I1713" si="80">$S$1&amp;$D1668&amp;", "&amp;$B1668&amp;", GETDATE(), 999);"</f>
        <v>INSERT INTO UPK_TEST.upk_k60.k60_press_buno_link (buno_id, k60_buno_id, created_date, created_tantou_id) VALUES (3373, 2157, GETDATE(), 999);</v>
      </c>
    </row>
    <row r="1669" spans="1:9">
      <c r="A1669" s="316" t="s">
        <v>5680</v>
      </c>
      <c r="B1669" s="328" t="str">
        <f t="shared" si="78"/>
        <v>2157</v>
      </c>
      <c r="C1669" s="316" t="s">
        <v>7719</v>
      </c>
      <c r="D1669" s="316" t="str">
        <f t="shared" si="79"/>
        <v>3374</v>
      </c>
      <c r="G1669" s="333" t="s">
        <v>7719</v>
      </c>
      <c r="H1669" s="333" t="s">
        <v>8571</v>
      </c>
      <c r="I1669" s="316" t="str">
        <f t="shared" si="80"/>
        <v>INSERT INTO UPK_TEST.upk_k60.k60_press_buno_link (buno_id, k60_buno_id, created_date, created_tantou_id) VALUES (3374, 2157, GETDATE(), 999);</v>
      </c>
    </row>
    <row r="1670" spans="1:9">
      <c r="A1670" s="316" t="s">
        <v>5681</v>
      </c>
      <c r="B1670" s="328" t="str">
        <f t="shared" si="78"/>
        <v>2158</v>
      </c>
      <c r="C1670" s="316" t="s">
        <v>7720</v>
      </c>
      <c r="D1670" s="316" t="str">
        <f t="shared" si="79"/>
        <v>3375</v>
      </c>
      <c r="G1670" s="333" t="s">
        <v>7720</v>
      </c>
      <c r="H1670" s="333" t="s">
        <v>8572</v>
      </c>
      <c r="I1670" s="316" t="str">
        <f t="shared" si="80"/>
        <v>INSERT INTO UPK_TEST.upk_k60.k60_press_buno_link (buno_id, k60_buno_id, created_date, created_tantou_id) VALUES (3375, 2158, GETDATE(), 999);</v>
      </c>
    </row>
    <row r="1671" spans="1:9">
      <c r="A1671" s="316" t="s">
        <v>5681</v>
      </c>
      <c r="B1671" s="328" t="str">
        <f t="shared" si="78"/>
        <v>2158</v>
      </c>
      <c r="C1671" s="316" t="s">
        <v>7721</v>
      </c>
      <c r="D1671" s="316" t="str">
        <f t="shared" si="79"/>
        <v>3376</v>
      </c>
      <c r="G1671" s="333" t="s">
        <v>7721</v>
      </c>
      <c r="H1671" s="333" t="s">
        <v>8573</v>
      </c>
      <c r="I1671" s="316" t="str">
        <f t="shared" si="80"/>
        <v>INSERT INTO UPK_TEST.upk_k60.k60_press_buno_link (buno_id, k60_buno_id, created_date, created_tantou_id) VALUES (3376, 2158, GETDATE(), 999);</v>
      </c>
    </row>
    <row r="1672" spans="1:9">
      <c r="A1672" s="316" t="s">
        <v>1194</v>
      </c>
      <c r="B1672" s="328" t="str">
        <f t="shared" si="78"/>
        <v>2511</v>
      </c>
      <c r="C1672" s="316" t="s">
        <v>7722</v>
      </c>
      <c r="D1672" s="316" t="str">
        <f t="shared" si="79"/>
        <v>3377</v>
      </c>
      <c r="G1672" s="333" t="s">
        <v>7722</v>
      </c>
      <c r="H1672" s="333" t="s">
        <v>8574</v>
      </c>
      <c r="I1672" s="316" t="str">
        <f t="shared" si="80"/>
        <v>INSERT INTO UPK_TEST.upk_k60.k60_press_buno_link (buno_id, k60_buno_id, created_date, created_tantou_id) VALUES (3377, 2511, GETDATE(), 999);</v>
      </c>
    </row>
    <row r="1673" spans="1:9">
      <c r="A1673" s="316" t="s">
        <v>675</v>
      </c>
      <c r="B1673" s="328" t="str">
        <f t="shared" si="78"/>
        <v>1819</v>
      </c>
      <c r="C1673" s="316" t="s">
        <v>7723</v>
      </c>
      <c r="D1673" s="316" t="str">
        <f t="shared" si="79"/>
        <v>3378</v>
      </c>
      <c r="G1673" s="333" t="s">
        <v>7723</v>
      </c>
      <c r="H1673" s="333" t="s">
        <v>8575</v>
      </c>
      <c r="I1673" s="316" t="str">
        <f t="shared" si="80"/>
        <v>INSERT INTO UPK_TEST.upk_k60.k60_press_buno_link (buno_id, k60_buno_id, created_date, created_tantou_id) VALUES (3378, 1819, GETDATE(), 999);</v>
      </c>
    </row>
    <row r="1674" spans="1:9">
      <c r="A1674" s="316" t="s">
        <v>676</v>
      </c>
      <c r="B1674" s="328" t="str">
        <f t="shared" si="78"/>
        <v>1820</v>
      </c>
      <c r="C1674" s="316" t="s">
        <v>7724</v>
      </c>
      <c r="D1674" s="316" t="str">
        <f t="shared" si="79"/>
        <v>3379</v>
      </c>
      <c r="G1674" s="333" t="s">
        <v>7724</v>
      </c>
      <c r="H1674" s="333" t="s">
        <v>8576</v>
      </c>
      <c r="I1674" s="316" t="str">
        <f t="shared" si="80"/>
        <v>INSERT INTO UPK_TEST.upk_k60.k60_press_buno_link (buno_id, k60_buno_id, created_date, created_tantou_id) VALUES (3379, 1820, GETDATE(), 999);</v>
      </c>
    </row>
    <row r="1675" spans="1:9">
      <c r="A1675" s="316" t="s">
        <v>677</v>
      </c>
      <c r="B1675" s="328" t="str">
        <f t="shared" si="78"/>
        <v>1821</v>
      </c>
      <c r="C1675" s="316" t="s">
        <v>7725</v>
      </c>
      <c r="D1675" s="316" t="str">
        <f t="shared" si="79"/>
        <v>3380</v>
      </c>
      <c r="G1675" s="333" t="s">
        <v>7725</v>
      </c>
      <c r="H1675" s="333" t="s">
        <v>8577</v>
      </c>
      <c r="I1675" s="316" t="str">
        <f t="shared" si="80"/>
        <v>INSERT INTO UPK_TEST.upk_k60.k60_press_buno_link (buno_id, k60_buno_id, created_date, created_tantou_id) VALUES (3380, 1821, GETDATE(), 999);</v>
      </c>
    </row>
    <row r="1676" spans="1:9">
      <c r="A1676" s="316" t="s">
        <v>921</v>
      </c>
      <c r="B1676" s="328" t="str">
        <f t="shared" si="78"/>
        <v>2156</v>
      </c>
      <c r="C1676" s="316" t="s">
        <v>7726</v>
      </c>
      <c r="D1676" s="316" t="str">
        <f t="shared" si="79"/>
        <v>3381</v>
      </c>
      <c r="G1676" s="333" t="s">
        <v>7726</v>
      </c>
      <c r="H1676" s="333" t="s">
        <v>8578</v>
      </c>
      <c r="I1676" s="316" t="str">
        <f t="shared" si="80"/>
        <v>INSERT INTO UPK_TEST.upk_k60.k60_press_buno_link (buno_id, k60_buno_id, created_date, created_tantou_id) VALUES (3381, 2156, GETDATE(), 999);</v>
      </c>
    </row>
    <row r="1677" spans="1:9">
      <c r="A1677" s="316" t="s">
        <v>1109</v>
      </c>
      <c r="B1677" s="328" t="str">
        <f t="shared" si="78"/>
        <v>2387</v>
      </c>
      <c r="C1677" s="316" t="s">
        <v>2649</v>
      </c>
      <c r="D1677" s="316" t="str">
        <f t="shared" si="79"/>
        <v>3382</v>
      </c>
      <c r="G1677" s="333" t="s">
        <v>2649</v>
      </c>
      <c r="H1677" s="333" t="s">
        <v>8579</v>
      </c>
      <c r="I1677" s="316" t="str">
        <f t="shared" si="80"/>
        <v>INSERT INTO UPK_TEST.upk_k60.k60_press_buno_link (buno_id, k60_buno_id, created_date, created_tantou_id) VALUES (3382, 2387, GETDATE(), 999);</v>
      </c>
    </row>
    <row r="1678" spans="1:9">
      <c r="A1678" s="316" t="s">
        <v>1108</v>
      </c>
      <c r="B1678" s="328" t="str">
        <f t="shared" si="78"/>
        <v>2386</v>
      </c>
      <c r="C1678" s="316" t="s">
        <v>2650</v>
      </c>
      <c r="D1678" s="316" t="str">
        <f t="shared" si="79"/>
        <v>3383</v>
      </c>
      <c r="G1678" s="333" t="s">
        <v>2650</v>
      </c>
      <c r="H1678" s="333" t="s">
        <v>8580</v>
      </c>
      <c r="I1678" s="316" t="str">
        <f t="shared" si="80"/>
        <v>INSERT INTO UPK_TEST.upk_k60.k60_press_buno_link (buno_id, k60_buno_id, created_date, created_tantou_id) VALUES (3383, 2386, GETDATE(), 999);</v>
      </c>
    </row>
    <row r="1679" spans="1:9">
      <c r="A1679" s="316" t="s">
        <v>784</v>
      </c>
      <c r="B1679" s="328" t="str">
        <f t="shared" si="78"/>
        <v>1970</v>
      </c>
      <c r="C1679" s="316" t="s">
        <v>2651</v>
      </c>
      <c r="D1679" s="316" t="str">
        <f t="shared" si="79"/>
        <v>3384</v>
      </c>
      <c r="G1679" s="333" t="s">
        <v>2651</v>
      </c>
      <c r="H1679" s="333" t="s">
        <v>8581</v>
      </c>
      <c r="I1679" s="316" t="str">
        <f t="shared" si="80"/>
        <v>INSERT INTO UPK_TEST.upk_k60.k60_press_buno_link (buno_id, k60_buno_id, created_date, created_tantou_id) VALUES (3384, 1970, GETDATE(), 999);</v>
      </c>
    </row>
    <row r="1680" spans="1:9">
      <c r="A1680" s="316" t="s">
        <v>5618</v>
      </c>
      <c r="B1680" s="328" t="str">
        <f t="shared" si="78"/>
        <v>1882</v>
      </c>
      <c r="C1680" s="316" t="s">
        <v>2652</v>
      </c>
      <c r="D1680" s="316" t="str">
        <f t="shared" si="79"/>
        <v>3385</v>
      </c>
      <c r="G1680" s="333" t="s">
        <v>2652</v>
      </c>
      <c r="H1680" s="333" t="s">
        <v>8582</v>
      </c>
      <c r="I1680" s="316" t="str">
        <f t="shared" si="80"/>
        <v>INSERT INTO UPK_TEST.upk_k60.k60_press_buno_link (buno_id, k60_buno_id, created_date, created_tantou_id) VALUES (3385, 1882, GETDATE(), 999);</v>
      </c>
    </row>
    <row r="1681" spans="1:9">
      <c r="A1681" s="316" t="s">
        <v>5618</v>
      </c>
      <c r="B1681" s="328" t="str">
        <f t="shared" si="78"/>
        <v>1882</v>
      </c>
      <c r="C1681" s="316" t="s">
        <v>2653</v>
      </c>
      <c r="D1681" s="316" t="str">
        <f t="shared" si="79"/>
        <v>3386</v>
      </c>
      <c r="G1681" s="333" t="s">
        <v>2653</v>
      </c>
      <c r="H1681" s="333" t="s">
        <v>8583</v>
      </c>
      <c r="I1681" s="316" t="str">
        <f t="shared" si="80"/>
        <v>INSERT INTO UPK_TEST.upk_k60.k60_press_buno_link (buno_id, k60_buno_id, created_date, created_tantou_id) VALUES (3386, 1882, GETDATE(), 999);</v>
      </c>
    </row>
    <row r="1682" spans="1:9">
      <c r="A1682" s="316" t="s">
        <v>785</v>
      </c>
      <c r="B1682" s="328" t="str">
        <f t="shared" si="78"/>
        <v>1971</v>
      </c>
      <c r="C1682" s="316" t="s">
        <v>2654</v>
      </c>
      <c r="D1682" s="316" t="str">
        <f t="shared" si="79"/>
        <v>3387</v>
      </c>
      <c r="G1682" s="333" t="s">
        <v>2654</v>
      </c>
      <c r="H1682" s="333" t="s">
        <v>8584</v>
      </c>
      <c r="I1682" s="316" t="str">
        <f t="shared" si="80"/>
        <v>INSERT INTO UPK_TEST.upk_k60.k60_press_buno_link (buno_id, k60_buno_id, created_date, created_tantou_id) VALUES (3387, 1971, GETDATE(), 999);</v>
      </c>
    </row>
    <row r="1683" spans="1:9">
      <c r="A1683" s="316" t="s">
        <v>786</v>
      </c>
      <c r="B1683" s="328" t="str">
        <f t="shared" si="78"/>
        <v>1972</v>
      </c>
      <c r="C1683" s="316" t="s">
        <v>2655</v>
      </c>
      <c r="D1683" s="316" t="str">
        <f t="shared" si="79"/>
        <v>3388</v>
      </c>
      <c r="G1683" s="333" t="s">
        <v>2655</v>
      </c>
      <c r="H1683" s="333" t="s">
        <v>8585</v>
      </c>
      <c r="I1683" s="316" t="str">
        <f t="shared" si="80"/>
        <v>INSERT INTO UPK_TEST.upk_k60.k60_press_buno_link (buno_id, k60_buno_id, created_date, created_tantou_id) VALUES (3388, 1972, GETDATE(), 999);</v>
      </c>
    </row>
    <row r="1684" spans="1:9">
      <c r="A1684" s="316" t="s">
        <v>787</v>
      </c>
      <c r="B1684" s="328" t="str">
        <f t="shared" si="78"/>
        <v>1973</v>
      </c>
      <c r="C1684" s="316" t="s">
        <v>2656</v>
      </c>
      <c r="D1684" s="316" t="str">
        <f t="shared" si="79"/>
        <v>3389</v>
      </c>
      <c r="G1684" s="333" t="s">
        <v>2656</v>
      </c>
      <c r="H1684" s="333" t="s">
        <v>8586</v>
      </c>
      <c r="I1684" s="316" t="str">
        <f t="shared" si="80"/>
        <v>INSERT INTO UPK_TEST.upk_k60.k60_press_buno_link (buno_id, k60_buno_id, created_date, created_tantou_id) VALUES (3389, 1973, GETDATE(), 999);</v>
      </c>
    </row>
    <row r="1685" spans="1:9">
      <c r="A1685" s="316" t="s">
        <v>788</v>
      </c>
      <c r="B1685" s="328" t="str">
        <f t="shared" si="78"/>
        <v>1974</v>
      </c>
      <c r="C1685" s="316" t="s">
        <v>2657</v>
      </c>
      <c r="D1685" s="316" t="str">
        <f t="shared" si="79"/>
        <v>3390</v>
      </c>
      <c r="G1685" s="333" t="s">
        <v>2657</v>
      </c>
      <c r="H1685" s="333" t="s">
        <v>8587</v>
      </c>
      <c r="I1685" s="316" t="str">
        <f t="shared" si="80"/>
        <v>INSERT INTO UPK_TEST.upk_k60.k60_press_buno_link (buno_id, k60_buno_id, created_date, created_tantou_id) VALUES (3390, 1974, GETDATE(), 999);</v>
      </c>
    </row>
    <row r="1686" spans="1:9">
      <c r="A1686" s="316" t="s">
        <v>477</v>
      </c>
      <c r="B1686" s="328" t="str">
        <f t="shared" si="78"/>
        <v>1498</v>
      </c>
      <c r="C1686" s="316" t="s">
        <v>2658</v>
      </c>
      <c r="D1686" s="316" t="str">
        <f t="shared" si="79"/>
        <v>3391</v>
      </c>
      <c r="G1686" s="333" t="s">
        <v>2658</v>
      </c>
      <c r="H1686" s="333" t="s">
        <v>8588</v>
      </c>
      <c r="I1686" s="316" t="str">
        <f t="shared" si="80"/>
        <v>INSERT INTO UPK_TEST.upk_k60.k60_press_buno_link (buno_id, k60_buno_id, created_date, created_tantou_id) VALUES (3391, 1498, GETDATE(), 999);</v>
      </c>
    </row>
    <row r="1687" spans="1:9">
      <c r="A1687" s="316" t="s">
        <v>734</v>
      </c>
      <c r="B1687" s="328" t="str">
        <f t="shared" si="78"/>
        <v>1885</v>
      </c>
      <c r="C1687" s="316" t="s">
        <v>2661</v>
      </c>
      <c r="D1687" s="316" t="str">
        <f t="shared" si="79"/>
        <v>3392</v>
      </c>
      <c r="G1687" s="333" t="s">
        <v>2661</v>
      </c>
      <c r="H1687" s="333" t="s">
        <v>8589</v>
      </c>
      <c r="I1687" s="316" t="str">
        <f t="shared" si="80"/>
        <v>INSERT INTO UPK_TEST.upk_k60.k60_press_buno_link (buno_id, k60_buno_id, created_date, created_tantou_id) VALUES (3392, 1885, GETDATE(), 999);</v>
      </c>
    </row>
    <row r="1688" spans="1:9">
      <c r="A1688" s="316" t="s">
        <v>735</v>
      </c>
      <c r="B1688" s="328" t="str">
        <f t="shared" si="78"/>
        <v>1886</v>
      </c>
      <c r="C1688" s="316" t="s">
        <v>2662</v>
      </c>
      <c r="D1688" s="316" t="str">
        <f t="shared" si="79"/>
        <v>3393</v>
      </c>
      <c r="G1688" s="333" t="s">
        <v>2662</v>
      </c>
      <c r="H1688" s="333" t="s">
        <v>8590</v>
      </c>
      <c r="I1688" s="316" t="str">
        <f t="shared" si="80"/>
        <v>INSERT INTO UPK_TEST.upk_k60.k60_press_buno_link (buno_id, k60_buno_id, created_date, created_tantou_id) VALUES (3393, 1886, GETDATE(), 999);</v>
      </c>
    </row>
    <row r="1689" spans="1:9">
      <c r="A1689" s="316" t="s">
        <v>5619</v>
      </c>
      <c r="B1689" s="328" t="str">
        <f t="shared" si="78"/>
        <v>1883</v>
      </c>
      <c r="C1689" s="316" t="s">
        <v>2659</v>
      </c>
      <c r="D1689" s="316" t="str">
        <f t="shared" si="79"/>
        <v>3394</v>
      </c>
      <c r="G1689" s="333" t="s">
        <v>2659</v>
      </c>
      <c r="H1689" s="333" t="s">
        <v>8591</v>
      </c>
      <c r="I1689" s="316" t="str">
        <f t="shared" si="80"/>
        <v>INSERT INTO UPK_TEST.upk_k60.k60_press_buno_link (buno_id, k60_buno_id, created_date, created_tantou_id) VALUES (3394, 1883, GETDATE(), 999);</v>
      </c>
    </row>
    <row r="1690" spans="1:9">
      <c r="A1690" s="316" t="s">
        <v>5619</v>
      </c>
      <c r="B1690" s="328" t="str">
        <f t="shared" si="78"/>
        <v>1883</v>
      </c>
      <c r="C1690" s="316" t="s">
        <v>2663</v>
      </c>
      <c r="D1690" s="316" t="str">
        <f t="shared" si="79"/>
        <v>3395</v>
      </c>
      <c r="G1690" s="333" t="s">
        <v>2663</v>
      </c>
      <c r="H1690" s="333" t="s">
        <v>8592</v>
      </c>
      <c r="I1690" s="316" t="str">
        <f t="shared" si="80"/>
        <v>INSERT INTO UPK_TEST.upk_k60.k60_press_buno_link (buno_id, k60_buno_id, created_date, created_tantou_id) VALUES (3395, 1883, GETDATE(), 999);</v>
      </c>
    </row>
    <row r="1691" spans="1:9">
      <c r="A1691" s="316" t="s">
        <v>5620</v>
      </c>
      <c r="B1691" s="328" t="str">
        <f t="shared" si="78"/>
        <v>1884</v>
      </c>
      <c r="C1691" s="316" t="s">
        <v>2660</v>
      </c>
      <c r="D1691" s="316" t="str">
        <f t="shared" si="79"/>
        <v>3396</v>
      </c>
      <c r="G1691" s="333" t="s">
        <v>2660</v>
      </c>
      <c r="H1691" s="333" t="s">
        <v>8593</v>
      </c>
      <c r="I1691" s="316" t="str">
        <f t="shared" si="80"/>
        <v>INSERT INTO UPK_TEST.upk_k60.k60_press_buno_link (buno_id, k60_buno_id, created_date, created_tantou_id) VALUES (3396, 1884, GETDATE(), 999);</v>
      </c>
    </row>
    <row r="1692" spans="1:9">
      <c r="A1692" s="316" t="s">
        <v>5620</v>
      </c>
      <c r="B1692" s="328" t="str">
        <f t="shared" si="78"/>
        <v>1884</v>
      </c>
      <c r="C1692" s="316" t="s">
        <v>2664</v>
      </c>
      <c r="D1692" s="316" t="str">
        <f t="shared" si="79"/>
        <v>3397</v>
      </c>
      <c r="G1692" s="333" t="s">
        <v>2664</v>
      </c>
      <c r="H1692" s="333" t="s">
        <v>8594</v>
      </c>
      <c r="I1692" s="316" t="str">
        <f t="shared" si="80"/>
        <v>INSERT INTO UPK_TEST.upk_k60.k60_press_buno_link (buno_id, k60_buno_id, created_date, created_tantou_id) VALUES (3397, 1884, GETDATE(), 999);</v>
      </c>
    </row>
    <row r="1693" spans="1:9">
      <c r="A1693" s="316" t="s">
        <v>789</v>
      </c>
      <c r="B1693" s="328" t="str">
        <f t="shared" si="78"/>
        <v>1975</v>
      </c>
      <c r="C1693" s="316" t="s">
        <v>2665</v>
      </c>
      <c r="D1693" s="316" t="str">
        <f t="shared" si="79"/>
        <v>3398</v>
      </c>
      <c r="G1693" s="333" t="s">
        <v>2665</v>
      </c>
      <c r="H1693" s="333" t="s">
        <v>8595</v>
      </c>
      <c r="I1693" s="316" t="str">
        <f t="shared" si="80"/>
        <v>INSERT INTO UPK_TEST.upk_k60.k60_press_buno_link (buno_id, k60_buno_id, created_date, created_tantou_id) VALUES (3398, 1975, GETDATE(), 999);</v>
      </c>
    </row>
    <row r="1694" spans="1:9">
      <c r="A1694" s="316" t="s">
        <v>5637</v>
      </c>
      <c r="B1694" s="328" t="str">
        <f t="shared" si="78"/>
        <v>1976</v>
      </c>
      <c r="C1694" s="316" t="s">
        <v>2666</v>
      </c>
      <c r="D1694" s="316" t="str">
        <f t="shared" si="79"/>
        <v>3399</v>
      </c>
      <c r="G1694" s="333" t="s">
        <v>2666</v>
      </c>
      <c r="H1694" s="333" t="s">
        <v>8596</v>
      </c>
      <c r="I1694" s="316" t="str">
        <f t="shared" si="80"/>
        <v>INSERT INTO UPK_TEST.upk_k60.k60_press_buno_link (buno_id, k60_buno_id, created_date, created_tantou_id) VALUES (3399, 1976, GETDATE(), 999);</v>
      </c>
    </row>
    <row r="1695" spans="1:9">
      <c r="A1695" s="316" t="s">
        <v>5637</v>
      </c>
      <c r="B1695" s="328" t="str">
        <f t="shared" si="78"/>
        <v>1976</v>
      </c>
      <c r="C1695" s="316" t="s">
        <v>2667</v>
      </c>
      <c r="D1695" s="316" t="str">
        <f t="shared" si="79"/>
        <v>3400</v>
      </c>
      <c r="G1695" s="333" t="s">
        <v>2667</v>
      </c>
      <c r="H1695" s="333" t="s">
        <v>8597</v>
      </c>
      <c r="I1695" s="316" t="str">
        <f t="shared" si="80"/>
        <v>INSERT INTO UPK_TEST.upk_k60.k60_press_buno_link (buno_id, k60_buno_id, created_date, created_tantou_id) VALUES (3400, 1976, GETDATE(), 999);</v>
      </c>
    </row>
    <row r="1696" spans="1:9">
      <c r="A1696" s="316" t="s">
        <v>5606</v>
      </c>
      <c r="B1696" s="328" t="str">
        <f t="shared" si="78"/>
        <v>1814</v>
      </c>
      <c r="C1696" s="316" t="s">
        <v>2668</v>
      </c>
      <c r="D1696" s="316" t="str">
        <f t="shared" si="79"/>
        <v>3401</v>
      </c>
      <c r="G1696" s="333" t="s">
        <v>2668</v>
      </c>
      <c r="H1696" s="333" t="s">
        <v>8598</v>
      </c>
      <c r="I1696" s="316" t="str">
        <f t="shared" si="80"/>
        <v>INSERT INTO UPK_TEST.upk_k60.k60_press_buno_link (buno_id, k60_buno_id, created_date, created_tantou_id) VALUES (3401, 1814, GETDATE(), 999);</v>
      </c>
    </row>
    <row r="1697" spans="1:9">
      <c r="A1697" s="316" t="s">
        <v>5606</v>
      </c>
      <c r="B1697" s="328" t="str">
        <f t="shared" si="78"/>
        <v>1814</v>
      </c>
      <c r="C1697" s="316" t="s">
        <v>2670</v>
      </c>
      <c r="D1697" s="316" t="str">
        <f t="shared" si="79"/>
        <v>3402</v>
      </c>
      <c r="G1697" s="333" t="s">
        <v>2670</v>
      </c>
      <c r="H1697" s="333" t="s">
        <v>8599</v>
      </c>
      <c r="I1697" s="316" t="str">
        <f t="shared" si="80"/>
        <v>INSERT INTO UPK_TEST.upk_k60.k60_press_buno_link (buno_id, k60_buno_id, created_date, created_tantou_id) VALUES (3402, 1814, GETDATE(), 999);</v>
      </c>
    </row>
    <row r="1698" spans="1:9">
      <c r="A1698" s="316" t="s">
        <v>3259</v>
      </c>
      <c r="B1698" s="328" t="str">
        <f t="shared" si="78"/>
        <v>1815</v>
      </c>
      <c r="C1698" s="316" t="s">
        <v>2669</v>
      </c>
      <c r="D1698" s="316" t="str">
        <f t="shared" si="79"/>
        <v>3403</v>
      </c>
      <c r="G1698" s="333" t="s">
        <v>2669</v>
      </c>
      <c r="H1698" s="333" t="s">
        <v>8600</v>
      </c>
      <c r="I1698" s="316" t="str">
        <f t="shared" si="80"/>
        <v>INSERT INTO UPK_TEST.upk_k60.k60_press_buno_link (buno_id, k60_buno_id, created_date, created_tantou_id) VALUES (3403, 1815, GETDATE(), 999);</v>
      </c>
    </row>
    <row r="1699" spans="1:9">
      <c r="A1699" s="316" t="s">
        <v>3259</v>
      </c>
      <c r="B1699" s="328" t="str">
        <f t="shared" si="78"/>
        <v>1815</v>
      </c>
      <c r="C1699" s="316" t="s">
        <v>2671</v>
      </c>
      <c r="D1699" s="316" t="str">
        <f t="shared" si="79"/>
        <v>3404</v>
      </c>
      <c r="G1699" s="333" t="s">
        <v>2671</v>
      </c>
      <c r="H1699" s="333" t="s">
        <v>8601</v>
      </c>
      <c r="I1699" s="316" t="str">
        <f t="shared" si="80"/>
        <v>INSERT INTO UPK_TEST.upk_k60.k60_press_buno_link (buno_id, k60_buno_id, created_date, created_tantou_id) VALUES (3404, 1815, GETDATE(), 999);</v>
      </c>
    </row>
    <row r="1700" spans="1:9">
      <c r="A1700" s="316" t="s">
        <v>672</v>
      </c>
      <c r="B1700" s="328" t="str">
        <f t="shared" si="78"/>
        <v>1816</v>
      </c>
      <c r="C1700" s="316" t="s">
        <v>2672</v>
      </c>
      <c r="D1700" s="316" t="str">
        <f t="shared" si="79"/>
        <v>3405</v>
      </c>
      <c r="G1700" s="333" t="s">
        <v>2672</v>
      </c>
      <c r="H1700" s="333" t="s">
        <v>8602</v>
      </c>
      <c r="I1700" s="316" t="str">
        <f t="shared" si="80"/>
        <v>INSERT INTO UPK_TEST.upk_k60.k60_press_buno_link (buno_id, k60_buno_id, created_date, created_tantou_id) VALUES (3405, 1816, GETDATE(), 999);</v>
      </c>
    </row>
    <row r="1701" spans="1:9">
      <c r="A1701" s="316" t="s">
        <v>673</v>
      </c>
      <c r="B1701" s="328" t="str">
        <f t="shared" si="78"/>
        <v>1817</v>
      </c>
      <c r="C1701" s="316" t="s">
        <v>2673</v>
      </c>
      <c r="D1701" s="316" t="str">
        <f t="shared" si="79"/>
        <v>3406</v>
      </c>
      <c r="G1701" s="333" t="s">
        <v>2673</v>
      </c>
      <c r="H1701" s="333" t="s">
        <v>8603</v>
      </c>
      <c r="I1701" s="316" t="str">
        <f t="shared" si="80"/>
        <v>INSERT INTO UPK_TEST.upk_k60.k60_press_buno_link (buno_id, k60_buno_id, created_date, created_tantou_id) VALUES (3406, 1817, GETDATE(), 999);</v>
      </c>
    </row>
    <row r="1702" spans="1:9">
      <c r="A1702" s="316" t="s">
        <v>5643</v>
      </c>
      <c r="B1702" s="328" t="str">
        <f t="shared" si="78"/>
        <v>2032</v>
      </c>
      <c r="C1702" s="316" t="s">
        <v>7727</v>
      </c>
      <c r="D1702" s="316" t="str">
        <f t="shared" si="79"/>
        <v>3407</v>
      </c>
      <c r="G1702" s="333" t="s">
        <v>7727</v>
      </c>
      <c r="H1702" s="333" t="s">
        <v>8604</v>
      </c>
      <c r="I1702" s="316" t="str">
        <f t="shared" si="80"/>
        <v>INSERT INTO UPK_TEST.upk_k60.k60_press_buno_link (buno_id, k60_buno_id, created_date, created_tantou_id) VALUES (3407, 2032, GETDATE(), 999);</v>
      </c>
    </row>
    <row r="1703" spans="1:9">
      <c r="A1703" s="316" t="s">
        <v>5643</v>
      </c>
      <c r="B1703" s="328" t="str">
        <f t="shared" si="78"/>
        <v>2032</v>
      </c>
      <c r="C1703" s="316" t="s">
        <v>7728</v>
      </c>
      <c r="D1703" s="316" t="str">
        <f t="shared" si="79"/>
        <v>3408</v>
      </c>
      <c r="G1703" s="333" t="s">
        <v>7728</v>
      </c>
      <c r="H1703" s="333" t="s">
        <v>8605</v>
      </c>
      <c r="I1703" s="316" t="str">
        <f t="shared" si="80"/>
        <v>INSERT INTO UPK_TEST.upk_k60.k60_press_buno_link (buno_id, k60_buno_id, created_date, created_tantou_id) VALUES (3408, 2032, GETDATE(), 999);</v>
      </c>
    </row>
    <row r="1704" spans="1:9">
      <c r="A1704" s="316" t="s">
        <v>5644</v>
      </c>
      <c r="B1704" s="328" t="str">
        <f t="shared" si="78"/>
        <v>2033</v>
      </c>
      <c r="C1704" s="316" t="s">
        <v>7729</v>
      </c>
      <c r="D1704" s="316" t="str">
        <f t="shared" si="79"/>
        <v>3409</v>
      </c>
      <c r="G1704" s="333" t="s">
        <v>7729</v>
      </c>
      <c r="H1704" s="333" t="s">
        <v>8606</v>
      </c>
      <c r="I1704" s="316" t="str">
        <f t="shared" si="80"/>
        <v>INSERT INTO UPK_TEST.upk_k60.k60_press_buno_link (buno_id, k60_buno_id, created_date, created_tantou_id) VALUES (3409, 2033, GETDATE(), 999);</v>
      </c>
    </row>
    <row r="1705" spans="1:9">
      <c r="A1705" s="316" t="s">
        <v>5644</v>
      </c>
      <c r="B1705" s="328" t="str">
        <f t="shared" si="78"/>
        <v>2033</v>
      </c>
      <c r="C1705" s="316" t="s">
        <v>7730</v>
      </c>
      <c r="D1705" s="316" t="str">
        <f t="shared" si="79"/>
        <v>3410</v>
      </c>
      <c r="G1705" s="333" t="s">
        <v>7730</v>
      </c>
      <c r="H1705" s="333" t="s">
        <v>8607</v>
      </c>
      <c r="I1705" s="316" t="str">
        <f t="shared" si="80"/>
        <v>INSERT INTO UPK_TEST.upk_k60.k60_press_buno_link (buno_id, k60_buno_id, created_date, created_tantou_id) VALUES (3410, 2033, GETDATE(), 999);</v>
      </c>
    </row>
    <row r="1706" spans="1:9">
      <c r="A1706" s="316" t="s">
        <v>1198</v>
      </c>
      <c r="B1706" s="328" t="str">
        <f t="shared" si="78"/>
        <v>2516</v>
      </c>
      <c r="C1706" s="316" t="s">
        <v>7731</v>
      </c>
      <c r="D1706" s="316" t="str">
        <f t="shared" si="79"/>
        <v>3411</v>
      </c>
      <c r="G1706" s="333" t="s">
        <v>7731</v>
      </c>
      <c r="H1706" s="333" t="s">
        <v>8608</v>
      </c>
      <c r="I1706" s="316" t="str">
        <f t="shared" si="80"/>
        <v>INSERT INTO UPK_TEST.upk_k60.k60_press_buno_link (buno_id, k60_buno_id, created_date, created_tantou_id) VALUES (3411, 2516, GETDATE(), 999);</v>
      </c>
    </row>
    <row r="1707" spans="1:9">
      <c r="A1707" s="316" t="s">
        <v>1199</v>
      </c>
      <c r="B1707" s="328" t="str">
        <f t="shared" si="78"/>
        <v>2517</v>
      </c>
      <c r="C1707" s="316" t="s">
        <v>7732</v>
      </c>
      <c r="D1707" s="316" t="str">
        <f t="shared" si="79"/>
        <v>3412</v>
      </c>
      <c r="G1707" s="333" t="s">
        <v>7732</v>
      </c>
      <c r="H1707" s="333" t="s">
        <v>8609</v>
      </c>
      <c r="I1707" s="316" t="str">
        <f t="shared" si="80"/>
        <v>INSERT INTO UPK_TEST.upk_k60.k60_press_buno_link (buno_id, k60_buno_id, created_date, created_tantou_id) VALUES (3412, 2517, GETDATE(), 999);</v>
      </c>
    </row>
    <row r="1708" spans="1:9">
      <c r="A1708" s="316" t="s">
        <v>834</v>
      </c>
      <c r="B1708" s="328" t="str">
        <f t="shared" si="78"/>
        <v>2034</v>
      </c>
      <c r="C1708" s="316" t="s">
        <v>7733</v>
      </c>
      <c r="D1708" s="316" t="str">
        <f t="shared" si="79"/>
        <v>3413</v>
      </c>
      <c r="G1708" s="333" t="s">
        <v>7733</v>
      </c>
      <c r="H1708" s="333" t="s">
        <v>8610</v>
      </c>
      <c r="I1708" s="316" t="str">
        <f t="shared" si="80"/>
        <v>INSERT INTO UPK_TEST.upk_k60.k60_press_buno_link (buno_id, k60_buno_id, created_date, created_tantou_id) VALUES (3413, 2034, GETDATE(), 999);</v>
      </c>
    </row>
    <row r="1709" spans="1:9">
      <c r="A1709" s="316" t="s">
        <v>5682</v>
      </c>
      <c r="B1709" s="328" t="str">
        <f t="shared" si="78"/>
        <v>2159</v>
      </c>
      <c r="C1709" s="316" t="s">
        <v>7734</v>
      </c>
      <c r="D1709" s="316" t="str">
        <f t="shared" si="79"/>
        <v>3414</v>
      </c>
      <c r="G1709" s="333" t="s">
        <v>7734</v>
      </c>
      <c r="H1709" s="333" t="s">
        <v>8611</v>
      </c>
      <c r="I1709" s="316" t="str">
        <f t="shared" si="80"/>
        <v>INSERT INTO UPK_TEST.upk_k60.k60_press_buno_link (buno_id, k60_buno_id, created_date, created_tantou_id) VALUES (3414, 2159, GETDATE(), 999);</v>
      </c>
    </row>
    <row r="1710" spans="1:9">
      <c r="A1710" s="316" t="s">
        <v>5682</v>
      </c>
      <c r="B1710" s="328" t="str">
        <f t="shared" si="78"/>
        <v>2159</v>
      </c>
      <c r="C1710" s="316" t="s">
        <v>7735</v>
      </c>
      <c r="D1710" s="316" t="str">
        <f t="shared" si="79"/>
        <v>3415</v>
      </c>
      <c r="G1710" s="333" t="s">
        <v>7735</v>
      </c>
      <c r="H1710" s="333" t="s">
        <v>8612</v>
      </c>
      <c r="I1710" s="316" t="str">
        <f t="shared" si="80"/>
        <v>INSERT INTO UPK_TEST.upk_k60.k60_press_buno_link (buno_id, k60_buno_id, created_date, created_tantou_id) VALUES (3415, 2159, GETDATE(), 999);</v>
      </c>
    </row>
    <row r="1711" spans="1:9">
      <c r="A1711" s="316" t="s">
        <v>1248</v>
      </c>
      <c r="B1711" s="328">
        <f t="shared" si="78"/>
        <v>2576</v>
      </c>
      <c r="C1711" s="316" t="s">
        <v>1248</v>
      </c>
      <c r="D1711" s="316" t="str">
        <f t="shared" si="79"/>
        <v>3416</v>
      </c>
      <c r="G1711" s="333" t="s">
        <v>1248</v>
      </c>
      <c r="H1711" s="333" t="s">
        <v>8613</v>
      </c>
      <c r="I1711" s="316" t="str">
        <f t="shared" si="80"/>
        <v>INSERT INTO UPK_TEST.upk_k60.k60_press_buno_link (buno_id, k60_buno_id, created_date, created_tantou_id) VALUES (3416, 2576, GETDATE(), 999);</v>
      </c>
    </row>
    <row r="1712" spans="1:9">
      <c r="A1712" s="316" t="s">
        <v>1249</v>
      </c>
      <c r="B1712" s="328">
        <f t="shared" si="78"/>
        <v>2577</v>
      </c>
      <c r="C1712" s="316" t="s">
        <v>1249</v>
      </c>
      <c r="D1712" s="316" t="str">
        <f t="shared" si="79"/>
        <v>3417</v>
      </c>
      <c r="G1712" s="333" t="s">
        <v>1249</v>
      </c>
      <c r="H1712" s="333" t="s">
        <v>8614</v>
      </c>
      <c r="I1712" s="316" t="str">
        <f t="shared" si="80"/>
        <v>INSERT INTO UPK_TEST.upk_k60.k60_press_buno_link (buno_id, k60_buno_id, created_date, created_tantou_id) VALUES (3417, 2577, GETDATE(), 999);</v>
      </c>
    </row>
    <row r="1713" spans="1:9">
      <c r="A1713" s="316" t="s">
        <v>1250</v>
      </c>
      <c r="B1713" s="328">
        <f t="shared" si="78"/>
        <v>2578</v>
      </c>
      <c r="C1713" s="316" t="s">
        <v>1250</v>
      </c>
      <c r="D1713" s="316" t="str">
        <f t="shared" si="79"/>
        <v>3418</v>
      </c>
      <c r="G1713" s="333" t="s">
        <v>1250</v>
      </c>
      <c r="H1713" s="333" t="s">
        <v>8615</v>
      </c>
      <c r="I1713" s="316" t="str">
        <f t="shared" si="80"/>
        <v>INSERT INTO UPK_TEST.upk_k60.k60_press_buno_link (buno_id, k60_buno_id, created_date, created_tantou_id) VALUES (3418, 2578, GETDATE(), 999);</v>
      </c>
    </row>
    <row r="1714" spans="1:9">
      <c r="A1714"/>
      <c r="B1714" s="291"/>
      <c r="C1714"/>
    </row>
    <row r="1715" spans="1:9">
      <c r="A1715"/>
      <c r="B1715" s="291"/>
      <c r="C1715"/>
    </row>
    <row r="1716" spans="1:9">
      <c r="A1716"/>
      <c r="B1716" s="291"/>
      <c r="C1716"/>
    </row>
    <row r="1717" spans="1:9">
      <c r="A1717"/>
      <c r="B1717" s="291"/>
      <c r="C1717"/>
    </row>
    <row r="1718" spans="1:9">
      <c r="A1718"/>
      <c r="B1718" s="291"/>
      <c r="C1718"/>
    </row>
    <row r="1719" spans="1:9">
      <c r="A1719"/>
      <c r="B1719" s="291"/>
      <c r="C1719"/>
    </row>
    <row r="1720" spans="1:9">
      <c r="A1720"/>
      <c r="B1720" s="291"/>
      <c r="C1720"/>
    </row>
    <row r="1721" spans="1:9">
      <c r="A1721"/>
      <c r="B1721" s="291"/>
      <c r="C1721"/>
    </row>
    <row r="1722" spans="1:9">
      <c r="A1722"/>
      <c r="B1722" s="291"/>
      <c r="C1722"/>
    </row>
    <row r="1723" spans="1:9">
      <c r="A1723"/>
      <c r="B1723" s="291"/>
      <c r="C1723"/>
    </row>
    <row r="1724" spans="1:9">
      <c r="A1724"/>
      <c r="B1724" s="291"/>
      <c r="C1724"/>
    </row>
    <row r="1725" spans="1:9">
      <c r="A1725"/>
      <c r="B1725" s="291"/>
      <c r="C1725"/>
    </row>
    <row r="1726" spans="1:9">
      <c r="A1726"/>
      <c r="B1726" s="291"/>
      <c r="C1726"/>
    </row>
    <row r="1727" spans="1:9">
      <c r="A1727"/>
      <c r="B1727" s="291"/>
      <c r="C1727"/>
    </row>
    <row r="1728" spans="1:9">
      <c r="A1728"/>
      <c r="B1728" s="291"/>
      <c r="C1728"/>
    </row>
    <row r="1729" spans="1:3">
      <c r="A1729"/>
      <c r="B1729" s="291"/>
      <c r="C1729"/>
    </row>
    <row r="1730" spans="1:3">
      <c r="A1730"/>
      <c r="B1730" s="291"/>
      <c r="C1730"/>
    </row>
    <row r="1731" spans="1:3">
      <c r="A1731"/>
      <c r="B1731" s="291"/>
      <c r="C1731"/>
    </row>
    <row r="1732" spans="1:3">
      <c r="A1732"/>
      <c r="B1732" s="291"/>
      <c r="C1732"/>
    </row>
    <row r="1733" spans="1:3">
      <c r="A1733"/>
      <c r="B1733" s="291"/>
      <c r="C1733"/>
    </row>
    <row r="1734" spans="1:3">
      <c r="A1734"/>
      <c r="B1734" s="291"/>
      <c r="C1734"/>
    </row>
    <row r="1735" spans="1:3">
      <c r="A1735"/>
      <c r="B1735" s="291"/>
      <c r="C1735"/>
    </row>
    <row r="1736" spans="1:3">
      <c r="A1736"/>
      <c r="B1736" s="291"/>
      <c r="C1736"/>
    </row>
    <row r="1737" spans="1:3">
      <c r="A1737"/>
      <c r="B1737" s="291"/>
      <c r="C1737"/>
    </row>
    <row r="1738" spans="1:3">
      <c r="A1738"/>
      <c r="B1738" s="291"/>
      <c r="C1738"/>
    </row>
    <row r="1739" spans="1:3">
      <c r="A1739"/>
      <c r="B1739" s="291"/>
      <c r="C1739"/>
    </row>
    <row r="1740" spans="1:3">
      <c r="A1740"/>
      <c r="B1740" s="291"/>
      <c r="C1740"/>
    </row>
    <row r="1741" spans="1:3">
      <c r="A1741"/>
      <c r="B1741" s="291"/>
      <c r="C1741"/>
    </row>
    <row r="1742" spans="1:3">
      <c r="A1742"/>
      <c r="B1742" s="291"/>
      <c r="C1742"/>
    </row>
    <row r="1743" spans="1:3">
      <c r="A1743"/>
      <c r="B1743" s="291"/>
      <c r="C1743"/>
    </row>
    <row r="1744" spans="1:3">
      <c r="A1744"/>
      <c r="B1744" s="291"/>
      <c r="C1744"/>
    </row>
    <row r="1745" spans="1:3">
      <c r="A1745"/>
      <c r="B1745" s="291"/>
      <c r="C1745"/>
    </row>
    <row r="1746" spans="1:3">
      <c r="A1746"/>
      <c r="B1746" s="291"/>
      <c r="C1746"/>
    </row>
    <row r="1747" spans="1:3">
      <c r="A1747"/>
      <c r="B1747" s="291"/>
      <c r="C1747"/>
    </row>
    <row r="1748" spans="1:3">
      <c r="A1748"/>
      <c r="B1748" s="291"/>
      <c r="C1748"/>
    </row>
    <row r="1749" spans="1:3">
      <c r="A1749"/>
      <c r="B1749" s="291"/>
      <c r="C1749"/>
    </row>
    <row r="1750" spans="1:3">
      <c r="A1750"/>
      <c r="B1750" s="291"/>
      <c r="C1750"/>
    </row>
    <row r="1751" spans="1:3">
      <c r="A1751"/>
      <c r="B1751" s="291"/>
      <c r="C1751"/>
    </row>
    <row r="1752" spans="1:3">
      <c r="A1752"/>
      <c r="B1752" s="291"/>
      <c r="C1752"/>
    </row>
    <row r="1753" spans="1:3">
      <c r="A1753"/>
      <c r="B1753" s="291"/>
      <c r="C1753"/>
    </row>
    <row r="1754" spans="1:3">
      <c r="A1754"/>
      <c r="B1754" s="291"/>
      <c r="C1754"/>
    </row>
    <row r="1755" spans="1:3">
      <c r="A1755"/>
      <c r="B1755" s="291"/>
      <c r="C1755"/>
    </row>
    <row r="1756" spans="1:3">
      <c r="A1756"/>
      <c r="B1756" s="291"/>
      <c r="C1756"/>
    </row>
    <row r="1757" spans="1:3">
      <c r="A1757"/>
      <c r="B1757" s="291"/>
      <c r="C1757"/>
    </row>
    <row r="1758" spans="1:3">
      <c r="A1758"/>
      <c r="B1758" s="291"/>
      <c r="C1758"/>
    </row>
    <row r="1759" spans="1:3">
      <c r="A1759"/>
      <c r="B1759" s="291"/>
      <c r="C1759"/>
    </row>
    <row r="1760" spans="1:3">
      <c r="A1760"/>
      <c r="B1760" s="291"/>
      <c r="C1760"/>
    </row>
    <row r="1761" spans="1:3">
      <c r="A1761"/>
      <c r="B1761" s="291"/>
      <c r="C1761"/>
    </row>
    <row r="1762" spans="1:3">
      <c r="A1762"/>
      <c r="B1762" s="291"/>
      <c r="C1762"/>
    </row>
    <row r="1763" spans="1:3">
      <c r="A1763"/>
      <c r="B1763" s="291"/>
      <c r="C1763"/>
    </row>
    <row r="1764" spans="1:3">
      <c r="A1764"/>
      <c r="B1764" s="291"/>
      <c r="C1764"/>
    </row>
    <row r="1765" spans="1:3">
      <c r="A1765"/>
      <c r="B1765" s="291"/>
      <c r="C1765"/>
    </row>
    <row r="1766" spans="1:3">
      <c r="A1766"/>
      <c r="B1766" s="291"/>
      <c r="C1766"/>
    </row>
    <row r="1767" spans="1:3">
      <c r="A1767"/>
      <c r="B1767" s="291"/>
      <c r="C1767"/>
    </row>
    <row r="1768" spans="1:3">
      <c r="A1768"/>
      <c r="B1768" s="291"/>
      <c r="C1768"/>
    </row>
    <row r="1769" spans="1:3">
      <c r="A1769"/>
      <c r="B1769" s="291"/>
      <c r="C1769"/>
    </row>
    <row r="1770" spans="1:3">
      <c r="A1770"/>
      <c r="B1770" s="291"/>
      <c r="C1770"/>
    </row>
    <row r="1771" spans="1:3">
      <c r="A1771"/>
      <c r="B1771" s="291"/>
      <c r="C1771"/>
    </row>
    <row r="1772" spans="1:3">
      <c r="A1772"/>
      <c r="B1772" s="291"/>
      <c r="C1772"/>
    </row>
    <row r="1773" spans="1:3">
      <c r="A1773"/>
      <c r="B1773" s="291"/>
      <c r="C1773"/>
    </row>
    <row r="1774" spans="1:3">
      <c r="A1774"/>
      <c r="B1774" s="291"/>
      <c r="C1774"/>
    </row>
    <row r="1775" spans="1:3">
      <c r="A1775"/>
      <c r="B1775" s="291"/>
      <c r="C1775"/>
    </row>
    <row r="1776" spans="1:3">
      <c r="A1776"/>
      <c r="B1776" s="291"/>
      <c r="C1776"/>
    </row>
    <row r="1777" spans="1:3">
      <c r="A1777"/>
      <c r="B1777" s="291"/>
      <c r="C1777"/>
    </row>
    <row r="1778" spans="1:3">
      <c r="A1778"/>
      <c r="B1778" s="291"/>
      <c r="C1778"/>
    </row>
    <row r="1779" spans="1:3">
      <c r="A1779"/>
      <c r="B1779" s="291"/>
      <c r="C1779"/>
    </row>
    <row r="1780" spans="1:3">
      <c r="A1780"/>
      <c r="B1780" s="291"/>
      <c r="C1780"/>
    </row>
    <row r="1781" spans="1:3">
      <c r="A1781"/>
      <c r="B1781" s="291"/>
      <c r="C1781"/>
    </row>
    <row r="1782" spans="1:3">
      <c r="A1782"/>
      <c r="B1782" s="291"/>
      <c r="C1782"/>
    </row>
    <row r="1783" spans="1:3">
      <c r="A1783"/>
      <c r="B1783" s="291"/>
      <c r="C1783"/>
    </row>
    <row r="1784" spans="1:3">
      <c r="A1784"/>
      <c r="B1784" s="291"/>
      <c r="C1784"/>
    </row>
    <row r="1785" spans="1:3">
      <c r="A1785"/>
      <c r="B1785" s="291"/>
      <c r="C1785"/>
    </row>
    <row r="1786" spans="1:3">
      <c r="A1786"/>
      <c r="B1786" s="291"/>
      <c r="C1786"/>
    </row>
    <row r="1787" spans="1:3">
      <c r="A1787"/>
      <c r="B1787" s="291"/>
      <c r="C1787"/>
    </row>
    <row r="1788" spans="1:3">
      <c r="A1788"/>
      <c r="B1788" s="291"/>
      <c r="C1788"/>
    </row>
    <row r="1789" spans="1:3">
      <c r="A1789"/>
      <c r="B1789" s="291"/>
      <c r="C1789"/>
    </row>
    <row r="1790" spans="1:3">
      <c r="A1790"/>
      <c r="B1790" s="291"/>
      <c r="C1790"/>
    </row>
    <row r="1791" spans="1:3">
      <c r="A1791"/>
      <c r="B1791" s="291"/>
      <c r="C1791"/>
    </row>
    <row r="1792" spans="1:3">
      <c r="A1792"/>
      <c r="B1792" s="291"/>
      <c r="C1792"/>
    </row>
    <row r="1793" spans="1:3">
      <c r="A1793"/>
      <c r="B1793" s="291"/>
      <c r="C1793"/>
    </row>
    <row r="1794" spans="1:3">
      <c r="A1794"/>
      <c r="B1794" s="291"/>
      <c r="C1794"/>
    </row>
    <row r="1795" spans="1:3">
      <c r="A1795"/>
      <c r="B1795" s="291"/>
      <c r="C1795"/>
    </row>
    <row r="1796" spans="1:3">
      <c r="A1796"/>
      <c r="B1796" s="291"/>
      <c r="C1796"/>
    </row>
    <row r="1797" spans="1:3">
      <c r="A1797"/>
      <c r="B1797" s="291"/>
      <c r="C1797"/>
    </row>
    <row r="1798" spans="1:3">
      <c r="A1798"/>
      <c r="B1798" s="291"/>
      <c r="C1798"/>
    </row>
    <row r="1799" spans="1:3">
      <c r="A1799"/>
      <c r="B1799" s="291"/>
      <c r="C1799"/>
    </row>
    <row r="1800" spans="1:3">
      <c r="A1800"/>
      <c r="B1800" s="291"/>
      <c r="C1800"/>
    </row>
    <row r="1801" spans="1:3">
      <c r="A1801"/>
      <c r="B1801" s="291"/>
      <c r="C1801"/>
    </row>
    <row r="1802" spans="1:3">
      <c r="A1802"/>
      <c r="B1802" s="291"/>
      <c r="C1802"/>
    </row>
    <row r="1803" spans="1:3">
      <c r="A1803"/>
      <c r="B1803" s="291"/>
      <c r="C1803"/>
    </row>
    <row r="1804" spans="1:3">
      <c r="A1804"/>
      <c r="B1804" s="291"/>
      <c r="C1804"/>
    </row>
    <row r="1805" spans="1:3">
      <c r="A1805"/>
      <c r="B1805" s="291"/>
      <c r="C1805"/>
    </row>
    <row r="1806" spans="1:3">
      <c r="A1806"/>
      <c r="B1806" s="291"/>
      <c r="C1806"/>
    </row>
    <row r="1807" spans="1:3">
      <c r="A1807"/>
      <c r="B1807" s="291"/>
      <c r="C1807"/>
    </row>
    <row r="1808" spans="1:3">
      <c r="A1808"/>
      <c r="B1808" s="291"/>
      <c r="C1808"/>
    </row>
    <row r="1809" spans="1:3">
      <c r="A1809"/>
      <c r="B1809" s="291"/>
      <c r="C1809"/>
    </row>
    <row r="1810" spans="1:3">
      <c r="A1810"/>
      <c r="B1810" s="291"/>
      <c r="C1810"/>
    </row>
    <row r="1811" spans="1:3">
      <c r="A1811"/>
      <c r="B1811" s="291"/>
      <c r="C1811"/>
    </row>
    <row r="1812" spans="1:3">
      <c r="A1812"/>
      <c r="B1812" s="291"/>
      <c r="C1812"/>
    </row>
    <row r="1813" spans="1:3">
      <c r="A1813"/>
      <c r="B1813" s="291"/>
      <c r="C1813"/>
    </row>
    <row r="1814" spans="1:3">
      <c r="A1814"/>
      <c r="B1814" s="291"/>
      <c r="C1814"/>
    </row>
    <row r="1815" spans="1:3">
      <c r="A1815"/>
      <c r="B1815" s="291"/>
      <c r="C1815"/>
    </row>
    <row r="1816" spans="1:3">
      <c r="A1816"/>
      <c r="B1816" s="291"/>
      <c r="C1816"/>
    </row>
    <row r="1817" spans="1:3">
      <c r="A1817"/>
      <c r="B1817" s="291"/>
      <c r="C1817"/>
    </row>
    <row r="1818" spans="1:3">
      <c r="A1818"/>
      <c r="B1818" s="291"/>
      <c r="C1818"/>
    </row>
    <row r="1819" spans="1:3">
      <c r="A1819"/>
      <c r="B1819" s="291"/>
      <c r="C1819"/>
    </row>
    <row r="1820" spans="1:3">
      <c r="A1820"/>
      <c r="B1820" s="291"/>
      <c r="C1820"/>
    </row>
    <row r="1821" spans="1:3">
      <c r="A1821"/>
      <c r="B1821" s="291"/>
      <c r="C1821"/>
    </row>
    <row r="1822" spans="1:3">
      <c r="A1822"/>
      <c r="B1822" s="291"/>
      <c r="C1822"/>
    </row>
    <row r="1823" spans="1:3">
      <c r="A1823"/>
      <c r="B1823" s="291"/>
      <c r="C1823"/>
    </row>
    <row r="1824" spans="1:3">
      <c r="A1824"/>
      <c r="B1824" s="291"/>
      <c r="C1824"/>
    </row>
    <row r="1825" spans="1:3">
      <c r="A1825"/>
      <c r="B1825" s="291"/>
      <c r="C1825"/>
    </row>
    <row r="1826" spans="1:3">
      <c r="A1826"/>
      <c r="B1826" s="291"/>
      <c r="C1826"/>
    </row>
    <row r="1827" spans="1:3">
      <c r="A1827"/>
      <c r="B1827" s="291"/>
      <c r="C1827"/>
    </row>
    <row r="1828" spans="1:3">
      <c r="A1828"/>
      <c r="B1828" s="291"/>
      <c r="C1828"/>
    </row>
    <row r="1829" spans="1:3">
      <c r="A1829"/>
      <c r="B1829" s="291"/>
      <c r="C1829"/>
    </row>
    <row r="1830" spans="1:3">
      <c r="A1830"/>
      <c r="B1830" s="291"/>
      <c r="C1830"/>
    </row>
    <row r="1831" spans="1:3">
      <c r="A1831"/>
      <c r="B1831" s="291"/>
      <c r="C1831"/>
    </row>
    <row r="1832" spans="1:3">
      <c r="A1832"/>
      <c r="B1832" s="291"/>
      <c r="C1832"/>
    </row>
    <row r="1833" spans="1:3">
      <c r="A1833"/>
      <c r="B1833" s="291"/>
      <c r="C1833"/>
    </row>
    <row r="1834" spans="1:3">
      <c r="A1834"/>
      <c r="B1834" s="291"/>
      <c r="C1834"/>
    </row>
    <row r="1835" spans="1:3">
      <c r="A1835"/>
      <c r="B1835" s="291"/>
      <c r="C1835"/>
    </row>
    <row r="1836" spans="1:3">
      <c r="A1836"/>
      <c r="B1836" s="291"/>
      <c r="C1836"/>
    </row>
    <row r="1837" spans="1:3">
      <c r="A1837"/>
      <c r="B1837" s="291"/>
      <c r="C1837"/>
    </row>
    <row r="1838" spans="1:3">
      <c r="A1838"/>
      <c r="B1838" s="291"/>
      <c r="C1838"/>
    </row>
    <row r="1839" spans="1:3">
      <c r="A1839"/>
      <c r="B1839" s="291"/>
      <c r="C1839"/>
    </row>
    <row r="1840" spans="1:3">
      <c r="A1840"/>
      <c r="B1840" s="291"/>
      <c r="C1840"/>
    </row>
    <row r="1841" spans="1:3">
      <c r="A1841"/>
      <c r="B1841" s="291"/>
      <c r="C1841"/>
    </row>
    <row r="1842" spans="1:3">
      <c r="A1842"/>
      <c r="B1842" s="291"/>
      <c r="C1842"/>
    </row>
    <row r="1843" spans="1:3">
      <c r="A1843"/>
      <c r="B1843" s="291"/>
      <c r="C1843"/>
    </row>
    <row r="1844" spans="1:3">
      <c r="A1844"/>
      <c r="B1844" s="291"/>
      <c r="C1844"/>
    </row>
    <row r="1845" spans="1:3">
      <c r="A1845"/>
      <c r="B1845" s="291"/>
      <c r="C1845"/>
    </row>
    <row r="1846" spans="1:3">
      <c r="A1846"/>
      <c r="B1846" s="291"/>
      <c r="C1846"/>
    </row>
    <row r="1847" spans="1:3">
      <c r="A1847"/>
      <c r="B1847" s="291"/>
      <c r="C1847"/>
    </row>
    <row r="1848" spans="1:3">
      <c r="A1848"/>
      <c r="B1848" s="291"/>
      <c r="C1848"/>
    </row>
    <row r="1849" spans="1:3">
      <c r="A1849"/>
      <c r="B1849" s="291"/>
      <c r="C1849"/>
    </row>
    <row r="1850" spans="1:3">
      <c r="A1850"/>
      <c r="B1850" s="291"/>
      <c r="C1850"/>
    </row>
    <row r="1851" spans="1:3">
      <c r="A1851"/>
      <c r="B1851" s="291"/>
      <c r="C1851"/>
    </row>
    <row r="1852" spans="1:3">
      <c r="A1852"/>
      <c r="B1852" s="291"/>
      <c r="C1852"/>
    </row>
    <row r="1853" spans="1:3">
      <c r="A1853"/>
      <c r="B1853" s="291"/>
      <c r="C1853"/>
    </row>
    <row r="1854" spans="1:3">
      <c r="A1854"/>
      <c r="B1854" s="291"/>
      <c r="C1854"/>
    </row>
    <row r="1855" spans="1:3">
      <c r="A1855"/>
      <c r="B1855" s="291"/>
      <c r="C1855"/>
    </row>
    <row r="1856" spans="1:3">
      <c r="A1856"/>
      <c r="B1856" s="291"/>
      <c r="C1856"/>
    </row>
    <row r="1857" spans="1:3">
      <c r="A1857"/>
      <c r="B1857" s="291"/>
      <c r="C1857"/>
    </row>
    <row r="1858" spans="1:3">
      <c r="A1858"/>
      <c r="B1858" s="291"/>
      <c r="C1858"/>
    </row>
    <row r="1859" spans="1:3">
      <c r="A1859"/>
      <c r="B1859" s="291"/>
      <c r="C1859"/>
    </row>
    <row r="1860" spans="1:3">
      <c r="A1860"/>
      <c r="B1860" s="291"/>
      <c r="C1860"/>
    </row>
    <row r="1861" spans="1:3">
      <c r="A1861"/>
      <c r="B1861" s="291"/>
      <c r="C1861"/>
    </row>
    <row r="1862" spans="1:3">
      <c r="A1862"/>
      <c r="B1862" s="291"/>
      <c r="C1862"/>
    </row>
    <row r="1863" spans="1:3">
      <c r="A1863"/>
      <c r="B1863" s="291"/>
      <c r="C1863"/>
    </row>
    <row r="1864" spans="1:3">
      <c r="A1864"/>
      <c r="B1864" s="291"/>
      <c r="C1864"/>
    </row>
    <row r="1865" spans="1:3">
      <c r="A1865"/>
      <c r="B1865" s="291"/>
      <c r="C1865"/>
    </row>
    <row r="1866" spans="1:3">
      <c r="A1866"/>
      <c r="B1866" s="291"/>
      <c r="C1866"/>
    </row>
    <row r="1867" spans="1:3">
      <c r="A1867"/>
      <c r="B1867" s="291"/>
      <c r="C1867"/>
    </row>
    <row r="1868" spans="1:3">
      <c r="A1868"/>
      <c r="B1868" s="291"/>
      <c r="C1868"/>
    </row>
    <row r="1869" spans="1:3">
      <c r="A1869"/>
      <c r="B1869" s="291"/>
      <c r="C1869"/>
    </row>
    <row r="1870" spans="1:3">
      <c r="A1870"/>
      <c r="B1870" s="291"/>
      <c r="C1870"/>
    </row>
    <row r="1871" spans="1:3">
      <c r="A1871"/>
      <c r="B1871" s="291"/>
      <c r="C1871"/>
    </row>
    <row r="1872" spans="1:3">
      <c r="A1872"/>
      <c r="B1872" s="291"/>
      <c r="C1872"/>
    </row>
    <row r="1873" spans="1:3">
      <c r="A1873"/>
      <c r="B1873" s="291"/>
      <c r="C1873"/>
    </row>
    <row r="1874" spans="1:3">
      <c r="A1874"/>
      <c r="B1874" s="291"/>
      <c r="C1874"/>
    </row>
    <row r="1875" spans="1:3">
      <c r="A1875"/>
      <c r="B1875" s="291"/>
      <c r="C1875"/>
    </row>
    <row r="1876" spans="1:3">
      <c r="A1876"/>
      <c r="B1876" s="291"/>
      <c r="C1876"/>
    </row>
    <row r="1877" spans="1:3">
      <c r="A1877"/>
      <c r="B1877" s="291"/>
      <c r="C1877"/>
    </row>
    <row r="1878" spans="1:3">
      <c r="A1878"/>
      <c r="B1878" s="291"/>
      <c r="C1878"/>
    </row>
    <row r="1879" spans="1:3">
      <c r="A1879"/>
      <c r="B1879" s="291"/>
      <c r="C1879"/>
    </row>
    <row r="1880" spans="1:3">
      <c r="A1880"/>
      <c r="B1880" s="291"/>
      <c r="C1880"/>
    </row>
    <row r="1881" spans="1:3">
      <c r="A1881"/>
      <c r="B1881" s="291"/>
      <c r="C1881"/>
    </row>
  </sheetData>
  <autoFilter ref="A3:AA3"/>
  <sortState ref="A2:C1711">
    <sortCondition ref="A2:A1711"/>
    <sortCondition ref="C2:C1711"/>
  </sortState>
  <mergeCells count="2">
    <mergeCell ref="E2:F2"/>
    <mergeCell ref="G2:H2"/>
  </mergeCells>
  <phoneticPr fontId="45"/>
  <pageMargins left="0.39370078740157483" right="0.39370078740157483" top="0.78740157480314965" bottom="0.39370078740157483" header="0.31496062992125984" footer="0.31496062992125984"/>
  <pageSetup paperSize="9" scale="67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1458"/>
  <sheetViews>
    <sheetView workbookViewId="0"/>
  </sheetViews>
  <sheetFormatPr defaultRowHeight="15"/>
  <cols>
    <col min="1" max="1" width="21.28515625" style="291" bestFit="1" customWidth="1"/>
    <col min="2" max="16384" width="9.140625" style="291"/>
  </cols>
  <sheetData>
    <row r="1" spans="1:1">
      <c r="A1" s="292" t="s">
        <v>88</v>
      </c>
    </row>
    <row r="2" spans="1:1">
      <c r="A2" s="292" t="s">
        <v>1254</v>
      </c>
    </row>
    <row r="3" spans="1:1">
      <c r="A3" s="292" t="s">
        <v>1255</v>
      </c>
    </row>
    <row r="4" spans="1:1">
      <c r="A4" s="292" t="s">
        <v>198</v>
      </c>
    </row>
    <row r="5" spans="1:1">
      <c r="A5" s="292" t="s">
        <v>1256</v>
      </c>
    </row>
    <row r="6" spans="1:1">
      <c r="A6" s="292" t="s">
        <v>1257</v>
      </c>
    </row>
    <row r="7" spans="1:1">
      <c r="A7" s="292" t="s">
        <v>1258</v>
      </c>
    </row>
    <row r="8" spans="1:1">
      <c r="A8" s="292" t="s">
        <v>1259</v>
      </c>
    </row>
    <row r="9" spans="1:1">
      <c r="A9" s="292" t="s">
        <v>1260</v>
      </c>
    </row>
    <row r="10" spans="1:1">
      <c r="A10" s="292" t="s">
        <v>1261</v>
      </c>
    </row>
    <row r="11" spans="1:1">
      <c r="A11" s="292" t="s">
        <v>1262</v>
      </c>
    </row>
    <row r="12" spans="1:1">
      <c r="A12" s="292" t="s">
        <v>1263</v>
      </c>
    </row>
    <row r="13" spans="1:1">
      <c r="A13" s="292" t="s">
        <v>194</v>
      </c>
    </row>
    <row r="14" spans="1:1">
      <c r="A14" s="292" t="s">
        <v>1264</v>
      </c>
    </row>
    <row r="15" spans="1:1">
      <c r="A15" s="292" t="s">
        <v>195</v>
      </c>
    </row>
    <row r="16" spans="1:1">
      <c r="A16" s="292" t="s">
        <v>1265</v>
      </c>
    </row>
    <row r="17" spans="1:1">
      <c r="A17" s="292" t="s">
        <v>1266</v>
      </c>
    </row>
    <row r="18" spans="1:1">
      <c r="A18" s="292" t="s">
        <v>1267</v>
      </c>
    </row>
    <row r="19" spans="1:1">
      <c r="A19" s="292" t="s">
        <v>1268</v>
      </c>
    </row>
    <row r="20" spans="1:1">
      <c r="A20" s="292" t="s">
        <v>1269</v>
      </c>
    </row>
    <row r="21" spans="1:1">
      <c r="A21" s="292" t="s">
        <v>1270</v>
      </c>
    </row>
    <row r="22" spans="1:1">
      <c r="A22" s="292" t="s">
        <v>1271</v>
      </c>
    </row>
    <row r="23" spans="1:1">
      <c r="A23" s="292" t="s">
        <v>1272</v>
      </c>
    </row>
    <row r="24" spans="1:1">
      <c r="A24" s="292" t="s">
        <v>1273</v>
      </c>
    </row>
    <row r="25" spans="1:1">
      <c r="A25" s="292" t="s">
        <v>1274</v>
      </c>
    </row>
    <row r="26" spans="1:1">
      <c r="A26" s="292" t="s">
        <v>1275</v>
      </c>
    </row>
    <row r="27" spans="1:1">
      <c r="A27" s="292" t="s">
        <v>1276</v>
      </c>
    </row>
    <row r="28" spans="1:1">
      <c r="A28" s="292" t="s">
        <v>514</v>
      </c>
    </row>
    <row r="29" spans="1:1">
      <c r="A29" s="292" t="s">
        <v>515</v>
      </c>
    </row>
    <row r="30" spans="1:1">
      <c r="A30" s="292" t="s">
        <v>510</v>
      </c>
    </row>
    <row r="31" spans="1:1">
      <c r="A31" s="292" t="s">
        <v>773</v>
      </c>
    </row>
    <row r="32" spans="1:1">
      <c r="A32" s="292" t="s">
        <v>511</v>
      </c>
    </row>
    <row r="33" spans="1:1">
      <c r="A33" s="292" t="s">
        <v>774</v>
      </c>
    </row>
    <row r="34" spans="1:1">
      <c r="A34" s="292" t="s">
        <v>709</v>
      </c>
    </row>
    <row r="35" spans="1:1">
      <c r="A35" s="292" t="s">
        <v>1277</v>
      </c>
    </row>
    <row r="36" spans="1:1">
      <c r="A36" s="292" t="s">
        <v>710</v>
      </c>
    </row>
    <row r="37" spans="1:1">
      <c r="A37" s="292" t="s">
        <v>1278</v>
      </c>
    </row>
    <row r="38" spans="1:1">
      <c r="A38" s="292" t="s">
        <v>715</v>
      </c>
    </row>
    <row r="39" spans="1:1">
      <c r="A39" s="292" t="s">
        <v>716</v>
      </c>
    </row>
    <row r="40" spans="1:1">
      <c r="A40" s="292" t="s">
        <v>516</v>
      </c>
    </row>
    <row r="41" spans="1:1">
      <c r="A41" s="292" t="s">
        <v>717</v>
      </c>
    </row>
    <row r="42" spans="1:1">
      <c r="A42" s="292" t="s">
        <v>517</v>
      </c>
    </row>
    <row r="43" spans="1:1">
      <c r="A43" s="292" t="s">
        <v>718</v>
      </c>
    </row>
    <row r="44" spans="1:1">
      <c r="A44" s="292" t="s">
        <v>1279</v>
      </c>
    </row>
    <row r="45" spans="1:1">
      <c r="A45" s="292">
        <v>5127548060</v>
      </c>
    </row>
    <row r="46" spans="1:1">
      <c r="A46" s="292" t="s">
        <v>1280</v>
      </c>
    </row>
    <row r="47" spans="1:1">
      <c r="A47" s="292" t="s">
        <v>1281</v>
      </c>
    </row>
    <row r="48" spans="1:1">
      <c r="A48" s="292" t="s">
        <v>1282</v>
      </c>
    </row>
    <row r="49" spans="1:1">
      <c r="A49" s="292" t="s">
        <v>1283</v>
      </c>
    </row>
    <row r="50" spans="1:1">
      <c r="A50" s="292" t="s">
        <v>1284</v>
      </c>
    </row>
    <row r="51" spans="1:1">
      <c r="A51" s="292" t="s">
        <v>1285</v>
      </c>
    </row>
    <row r="52" spans="1:1">
      <c r="A52" s="292" t="s">
        <v>1286</v>
      </c>
    </row>
    <row r="53" spans="1:1">
      <c r="A53" s="292" t="s">
        <v>1287</v>
      </c>
    </row>
    <row r="54" spans="1:1">
      <c r="A54" s="292" t="s">
        <v>1288</v>
      </c>
    </row>
    <row r="55" spans="1:1">
      <c r="A55" s="292" t="s">
        <v>1289</v>
      </c>
    </row>
    <row r="56" spans="1:1">
      <c r="A56" s="292" t="s">
        <v>1290</v>
      </c>
    </row>
    <row r="57" spans="1:1">
      <c r="A57" s="292" t="s">
        <v>1291</v>
      </c>
    </row>
    <row r="58" spans="1:1">
      <c r="A58" s="292" t="s">
        <v>1292</v>
      </c>
    </row>
    <row r="59" spans="1:1">
      <c r="A59" s="292" t="s">
        <v>1293</v>
      </c>
    </row>
    <row r="60" spans="1:1">
      <c r="A60" s="292" t="s">
        <v>1294</v>
      </c>
    </row>
    <row r="61" spans="1:1">
      <c r="A61" s="292" t="s">
        <v>1295</v>
      </c>
    </row>
    <row r="62" spans="1:1">
      <c r="A62" s="292" t="s">
        <v>1296</v>
      </c>
    </row>
    <row r="63" spans="1:1">
      <c r="A63" s="292" t="s">
        <v>1297</v>
      </c>
    </row>
    <row r="64" spans="1:1">
      <c r="A64" s="292" t="s">
        <v>1298</v>
      </c>
    </row>
    <row r="65" spans="1:1">
      <c r="A65" s="292" t="s">
        <v>1299</v>
      </c>
    </row>
    <row r="66" spans="1:1">
      <c r="A66" s="292" t="s">
        <v>1300</v>
      </c>
    </row>
    <row r="67" spans="1:1">
      <c r="A67" s="292" t="s">
        <v>1301</v>
      </c>
    </row>
    <row r="68" spans="1:1">
      <c r="A68" s="292" t="s">
        <v>1302</v>
      </c>
    </row>
    <row r="69" spans="1:1">
      <c r="A69" s="292" t="s">
        <v>1303</v>
      </c>
    </row>
    <row r="70" spans="1:1">
      <c r="A70" s="292" t="s">
        <v>1304</v>
      </c>
    </row>
    <row r="71" spans="1:1">
      <c r="A71" s="292" t="s">
        <v>1305</v>
      </c>
    </row>
    <row r="72" spans="1:1">
      <c r="A72" s="292" t="s">
        <v>1306</v>
      </c>
    </row>
    <row r="73" spans="1:1">
      <c r="A73" s="292" t="s">
        <v>1307</v>
      </c>
    </row>
    <row r="74" spans="1:1">
      <c r="A74" s="292" t="s">
        <v>1308</v>
      </c>
    </row>
    <row r="75" spans="1:1">
      <c r="A75" s="292" t="s">
        <v>1309</v>
      </c>
    </row>
    <row r="76" spans="1:1">
      <c r="A76" s="292" t="s">
        <v>1310</v>
      </c>
    </row>
    <row r="77" spans="1:1">
      <c r="A77" s="292" t="s">
        <v>1311</v>
      </c>
    </row>
    <row r="78" spans="1:1">
      <c r="A78" s="292" t="s">
        <v>1312</v>
      </c>
    </row>
    <row r="79" spans="1:1">
      <c r="A79" s="292" t="s">
        <v>1313</v>
      </c>
    </row>
    <row r="80" spans="1:1">
      <c r="A80" s="292" t="s">
        <v>1314</v>
      </c>
    </row>
    <row r="81" spans="1:1">
      <c r="A81" s="292" t="s">
        <v>1315</v>
      </c>
    </row>
    <row r="82" spans="1:1">
      <c r="A82" s="292" t="s">
        <v>1316</v>
      </c>
    </row>
    <row r="83" spans="1:1">
      <c r="A83" s="292" t="s">
        <v>1317</v>
      </c>
    </row>
    <row r="84" spans="1:1">
      <c r="A84" s="292" t="s">
        <v>1318</v>
      </c>
    </row>
    <row r="85" spans="1:1">
      <c r="A85" s="292" t="s">
        <v>1319</v>
      </c>
    </row>
    <row r="86" spans="1:1">
      <c r="A86" s="292" t="s">
        <v>1320</v>
      </c>
    </row>
    <row r="87" spans="1:1">
      <c r="A87" s="292" t="s">
        <v>1321</v>
      </c>
    </row>
    <row r="88" spans="1:1">
      <c r="A88" s="292" t="s">
        <v>1322</v>
      </c>
    </row>
    <row r="89" spans="1:1">
      <c r="A89" s="292" t="s">
        <v>1323</v>
      </c>
    </row>
    <row r="90" spans="1:1">
      <c r="A90" s="292" t="s">
        <v>1324</v>
      </c>
    </row>
    <row r="91" spans="1:1">
      <c r="A91" s="292" t="s">
        <v>1325</v>
      </c>
    </row>
    <row r="92" spans="1:1">
      <c r="A92" s="292" t="s">
        <v>1326</v>
      </c>
    </row>
    <row r="93" spans="1:1">
      <c r="A93" s="292" t="s">
        <v>1327</v>
      </c>
    </row>
    <row r="94" spans="1:1">
      <c r="A94" s="292" t="s">
        <v>1328</v>
      </c>
    </row>
    <row r="95" spans="1:1">
      <c r="A95" s="292" t="s">
        <v>1329</v>
      </c>
    </row>
    <row r="96" spans="1:1">
      <c r="A96" s="292" t="s">
        <v>1330</v>
      </c>
    </row>
    <row r="97" spans="1:1">
      <c r="A97" s="292" t="s">
        <v>1331</v>
      </c>
    </row>
    <row r="98" spans="1:1">
      <c r="A98" s="292" t="s">
        <v>1332</v>
      </c>
    </row>
    <row r="99" spans="1:1">
      <c r="A99" s="292" t="s">
        <v>1333</v>
      </c>
    </row>
    <row r="100" spans="1:1">
      <c r="A100" s="292" t="s">
        <v>1334</v>
      </c>
    </row>
    <row r="101" spans="1:1">
      <c r="A101" s="292" t="s">
        <v>1335</v>
      </c>
    </row>
    <row r="102" spans="1:1">
      <c r="A102" s="292" t="s">
        <v>1336</v>
      </c>
    </row>
    <row r="103" spans="1:1">
      <c r="A103" s="292" t="s">
        <v>1337</v>
      </c>
    </row>
    <row r="104" spans="1:1">
      <c r="A104" s="292" t="s">
        <v>1338</v>
      </c>
    </row>
    <row r="105" spans="1:1">
      <c r="A105" s="292" t="s">
        <v>1339</v>
      </c>
    </row>
    <row r="106" spans="1:1">
      <c r="A106" s="292" t="s">
        <v>1340</v>
      </c>
    </row>
    <row r="107" spans="1:1">
      <c r="A107" s="292" t="s">
        <v>1341</v>
      </c>
    </row>
    <row r="108" spans="1:1">
      <c r="A108" s="292" t="s">
        <v>1342</v>
      </c>
    </row>
    <row r="109" spans="1:1">
      <c r="A109" s="292" t="s">
        <v>1343</v>
      </c>
    </row>
    <row r="110" spans="1:1">
      <c r="A110" s="292" t="s">
        <v>1344</v>
      </c>
    </row>
    <row r="111" spans="1:1">
      <c r="A111" s="292" t="s">
        <v>1345</v>
      </c>
    </row>
    <row r="112" spans="1:1">
      <c r="A112" s="292" t="s">
        <v>1346</v>
      </c>
    </row>
    <row r="113" spans="1:1">
      <c r="A113" s="292" t="s">
        <v>1347</v>
      </c>
    </row>
    <row r="114" spans="1:1">
      <c r="A114" s="292" t="s">
        <v>1348</v>
      </c>
    </row>
    <row r="115" spans="1:1">
      <c r="A115" s="292" t="s">
        <v>1349</v>
      </c>
    </row>
    <row r="116" spans="1:1">
      <c r="A116" s="292" t="s">
        <v>1350</v>
      </c>
    </row>
    <row r="117" spans="1:1">
      <c r="A117" s="292" t="s">
        <v>1351</v>
      </c>
    </row>
    <row r="118" spans="1:1">
      <c r="A118" s="292" t="s">
        <v>1352</v>
      </c>
    </row>
    <row r="119" spans="1:1">
      <c r="A119" s="292" t="s">
        <v>1353</v>
      </c>
    </row>
    <row r="120" spans="1:1">
      <c r="A120" s="292" t="s">
        <v>1354</v>
      </c>
    </row>
    <row r="121" spans="1:1">
      <c r="A121" s="292" t="s">
        <v>1355</v>
      </c>
    </row>
    <row r="122" spans="1:1">
      <c r="A122" s="292" t="s">
        <v>1356</v>
      </c>
    </row>
    <row r="123" spans="1:1">
      <c r="A123" s="292" t="s">
        <v>1357</v>
      </c>
    </row>
    <row r="124" spans="1:1">
      <c r="A124" s="292" t="s">
        <v>1358</v>
      </c>
    </row>
    <row r="125" spans="1:1">
      <c r="A125" s="292" t="s">
        <v>1359</v>
      </c>
    </row>
    <row r="126" spans="1:1">
      <c r="A126" s="292" t="s">
        <v>1360</v>
      </c>
    </row>
    <row r="127" spans="1:1">
      <c r="A127" s="292" t="s">
        <v>1361</v>
      </c>
    </row>
    <row r="128" spans="1:1">
      <c r="A128" s="292" t="s">
        <v>1362</v>
      </c>
    </row>
    <row r="129" spans="1:1">
      <c r="A129" s="292" t="s">
        <v>1363</v>
      </c>
    </row>
    <row r="130" spans="1:1">
      <c r="A130" s="292" t="s">
        <v>1364</v>
      </c>
    </row>
    <row r="131" spans="1:1">
      <c r="A131" s="292" t="s">
        <v>1365</v>
      </c>
    </row>
    <row r="132" spans="1:1">
      <c r="A132" s="292" t="s">
        <v>1366</v>
      </c>
    </row>
    <row r="133" spans="1:1">
      <c r="A133" s="292" t="s">
        <v>1367</v>
      </c>
    </row>
    <row r="134" spans="1:1">
      <c r="A134" s="292" t="s">
        <v>1368</v>
      </c>
    </row>
    <row r="135" spans="1:1">
      <c r="A135" s="292" t="s">
        <v>1369</v>
      </c>
    </row>
    <row r="136" spans="1:1">
      <c r="A136" s="292" t="s">
        <v>1370</v>
      </c>
    </row>
    <row r="137" spans="1:1">
      <c r="A137" s="292" t="s">
        <v>1371</v>
      </c>
    </row>
    <row r="138" spans="1:1">
      <c r="A138" s="292" t="s">
        <v>1372</v>
      </c>
    </row>
    <row r="139" spans="1:1">
      <c r="A139" s="292" t="s">
        <v>1373</v>
      </c>
    </row>
    <row r="140" spans="1:1">
      <c r="A140" s="292" t="s">
        <v>1374</v>
      </c>
    </row>
    <row r="141" spans="1:1">
      <c r="A141" s="292" t="s">
        <v>1375</v>
      </c>
    </row>
    <row r="142" spans="1:1">
      <c r="A142" s="292" t="s">
        <v>187</v>
      </c>
    </row>
    <row r="143" spans="1:1">
      <c r="A143" s="292" t="s">
        <v>188</v>
      </c>
    </row>
    <row r="144" spans="1:1">
      <c r="A144" s="292">
        <v>5741148060</v>
      </c>
    </row>
    <row r="145" spans="1:1">
      <c r="A145" s="292">
        <v>5741248060</v>
      </c>
    </row>
    <row r="146" spans="1:1">
      <c r="A146" s="292">
        <v>5741348070</v>
      </c>
    </row>
    <row r="147" spans="1:1">
      <c r="A147" s="292">
        <v>5741448070</v>
      </c>
    </row>
    <row r="148" spans="1:1">
      <c r="A148" s="292" t="s">
        <v>1376</v>
      </c>
    </row>
    <row r="149" spans="1:1">
      <c r="A149" s="292" t="s">
        <v>1377</v>
      </c>
    </row>
    <row r="150" spans="1:1">
      <c r="A150" s="292" t="s">
        <v>1378</v>
      </c>
    </row>
    <row r="151" spans="1:1">
      <c r="A151" s="292" t="s">
        <v>189</v>
      </c>
    </row>
    <row r="152" spans="1:1">
      <c r="A152" s="292" t="s">
        <v>1379</v>
      </c>
    </row>
    <row r="153" spans="1:1">
      <c r="A153" s="292" t="s">
        <v>190</v>
      </c>
    </row>
    <row r="154" spans="1:1">
      <c r="A154" s="292" t="s">
        <v>191</v>
      </c>
    </row>
    <row r="155" spans="1:1">
      <c r="A155" s="292" t="s">
        <v>1380</v>
      </c>
    </row>
    <row r="156" spans="1:1">
      <c r="A156" s="292" t="s">
        <v>1381</v>
      </c>
    </row>
    <row r="157" spans="1:1">
      <c r="A157" s="292" t="s">
        <v>1382</v>
      </c>
    </row>
    <row r="158" spans="1:1">
      <c r="A158" s="292" t="s">
        <v>1383</v>
      </c>
    </row>
    <row r="159" spans="1:1">
      <c r="A159" s="292" t="s">
        <v>1384</v>
      </c>
    </row>
    <row r="160" spans="1:1">
      <c r="A160" s="292" t="s">
        <v>1385</v>
      </c>
    </row>
    <row r="161" spans="1:1">
      <c r="A161" s="292" t="s">
        <v>1386</v>
      </c>
    </row>
    <row r="162" spans="1:1">
      <c r="A162" s="292" t="s">
        <v>1387</v>
      </c>
    </row>
    <row r="163" spans="1:1">
      <c r="A163" s="292" t="s">
        <v>1388</v>
      </c>
    </row>
    <row r="164" spans="1:1">
      <c r="A164" s="292" t="s">
        <v>1389</v>
      </c>
    </row>
    <row r="165" spans="1:1">
      <c r="A165" s="292" t="s">
        <v>1390</v>
      </c>
    </row>
    <row r="166" spans="1:1">
      <c r="A166" s="292" t="s">
        <v>1391</v>
      </c>
    </row>
    <row r="167" spans="1:1">
      <c r="A167" s="292" t="s">
        <v>1392</v>
      </c>
    </row>
    <row r="168" spans="1:1">
      <c r="A168" s="292" t="s">
        <v>1393</v>
      </c>
    </row>
    <row r="169" spans="1:1">
      <c r="A169" s="292" t="s">
        <v>1394</v>
      </c>
    </row>
    <row r="170" spans="1:1">
      <c r="A170" s="292" t="s">
        <v>1395</v>
      </c>
    </row>
    <row r="171" spans="1:1">
      <c r="A171" s="292" t="s">
        <v>1396</v>
      </c>
    </row>
    <row r="172" spans="1:1">
      <c r="A172" s="292" t="s">
        <v>1397</v>
      </c>
    </row>
    <row r="173" spans="1:1">
      <c r="A173" s="292" t="s">
        <v>1398</v>
      </c>
    </row>
    <row r="174" spans="1:1">
      <c r="A174" s="292" t="s">
        <v>1399</v>
      </c>
    </row>
    <row r="175" spans="1:1">
      <c r="A175" s="292" t="s">
        <v>1400</v>
      </c>
    </row>
    <row r="176" spans="1:1">
      <c r="A176" s="292" t="s">
        <v>1401</v>
      </c>
    </row>
    <row r="177" spans="1:1">
      <c r="A177" s="292" t="s">
        <v>1402</v>
      </c>
    </row>
    <row r="178" spans="1:1">
      <c r="A178" s="292" t="s">
        <v>1403</v>
      </c>
    </row>
    <row r="179" spans="1:1">
      <c r="A179" s="292" t="s">
        <v>1404</v>
      </c>
    </row>
    <row r="180" spans="1:1">
      <c r="A180" s="292" t="s">
        <v>1405</v>
      </c>
    </row>
    <row r="181" spans="1:1">
      <c r="A181" s="292" t="s">
        <v>1406</v>
      </c>
    </row>
    <row r="182" spans="1:1">
      <c r="A182" s="292" t="s">
        <v>1407</v>
      </c>
    </row>
    <row r="183" spans="1:1">
      <c r="A183" s="292" t="s">
        <v>1408</v>
      </c>
    </row>
    <row r="184" spans="1:1">
      <c r="A184" s="292" t="s">
        <v>1409</v>
      </c>
    </row>
    <row r="185" spans="1:1">
      <c r="A185" s="292" t="s">
        <v>1410</v>
      </c>
    </row>
    <row r="186" spans="1:1">
      <c r="A186" s="292" t="s">
        <v>1411</v>
      </c>
    </row>
    <row r="187" spans="1:1">
      <c r="A187" s="292" t="s">
        <v>1412</v>
      </c>
    </row>
    <row r="188" spans="1:1">
      <c r="A188" s="292" t="s">
        <v>1413</v>
      </c>
    </row>
    <row r="189" spans="1:1">
      <c r="A189" s="292" t="s">
        <v>1414</v>
      </c>
    </row>
    <row r="190" spans="1:1">
      <c r="A190" s="292" t="s">
        <v>1415</v>
      </c>
    </row>
    <row r="191" spans="1:1">
      <c r="A191" s="292" t="s">
        <v>1416</v>
      </c>
    </row>
    <row r="192" spans="1:1">
      <c r="A192" s="292" t="s">
        <v>1417</v>
      </c>
    </row>
    <row r="193" spans="1:1">
      <c r="A193" s="292" t="s">
        <v>1418</v>
      </c>
    </row>
    <row r="194" spans="1:1">
      <c r="A194" s="292" t="s">
        <v>1419</v>
      </c>
    </row>
    <row r="195" spans="1:1">
      <c r="A195" s="292" t="s">
        <v>1420</v>
      </c>
    </row>
    <row r="196" spans="1:1">
      <c r="A196" s="292" t="s">
        <v>1421</v>
      </c>
    </row>
    <row r="197" spans="1:1">
      <c r="A197" s="292" t="s">
        <v>1422</v>
      </c>
    </row>
    <row r="198" spans="1:1">
      <c r="A198" s="292" t="s">
        <v>1423</v>
      </c>
    </row>
    <row r="199" spans="1:1">
      <c r="A199" s="292" t="s">
        <v>1424</v>
      </c>
    </row>
    <row r="200" spans="1:1">
      <c r="A200" s="292" t="s">
        <v>1425</v>
      </c>
    </row>
    <row r="201" spans="1:1">
      <c r="A201" s="292" t="s">
        <v>1426</v>
      </c>
    </row>
    <row r="202" spans="1:1">
      <c r="A202" s="292" t="s">
        <v>1427</v>
      </c>
    </row>
    <row r="203" spans="1:1">
      <c r="A203" s="292" t="s">
        <v>1428</v>
      </c>
    </row>
    <row r="204" spans="1:1">
      <c r="A204" s="292" t="s">
        <v>1429</v>
      </c>
    </row>
    <row r="205" spans="1:1">
      <c r="A205" s="292" t="s">
        <v>1430</v>
      </c>
    </row>
    <row r="206" spans="1:1">
      <c r="A206" s="292" t="s">
        <v>1431</v>
      </c>
    </row>
    <row r="207" spans="1:1">
      <c r="A207" s="292" t="s">
        <v>1432</v>
      </c>
    </row>
    <row r="208" spans="1:1">
      <c r="A208" s="292" t="s">
        <v>1433</v>
      </c>
    </row>
    <row r="209" spans="1:1">
      <c r="A209" s="292" t="s">
        <v>1434</v>
      </c>
    </row>
    <row r="210" spans="1:1">
      <c r="A210" s="292" t="s">
        <v>1435</v>
      </c>
    </row>
    <row r="211" spans="1:1">
      <c r="A211" s="292" t="s">
        <v>1436</v>
      </c>
    </row>
    <row r="212" spans="1:1">
      <c r="A212" s="292" t="s">
        <v>1437</v>
      </c>
    </row>
    <row r="213" spans="1:1">
      <c r="A213" s="292" t="s">
        <v>1438</v>
      </c>
    </row>
    <row r="214" spans="1:1">
      <c r="A214" s="292" t="s">
        <v>1439</v>
      </c>
    </row>
    <row r="215" spans="1:1">
      <c r="A215" s="292" t="s">
        <v>1440</v>
      </c>
    </row>
    <row r="216" spans="1:1">
      <c r="A216" s="292" t="s">
        <v>1441</v>
      </c>
    </row>
    <row r="217" spans="1:1">
      <c r="A217" s="292" t="s">
        <v>1442</v>
      </c>
    </row>
    <row r="218" spans="1:1">
      <c r="A218" s="292" t="s">
        <v>1443</v>
      </c>
    </row>
    <row r="219" spans="1:1">
      <c r="A219" s="292" t="s">
        <v>1444</v>
      </c>
    </row>
    <row r="220" spans="1:1">
      <c r="A220" s="292" t="s">
        <v>1445</v>
      </c>
    </row>
    <row r="221" spans="1:1">
      <c r="A221" s="292" t="s">
        <v>1446</v>
      </c>
    </row>
    <row r="222" spans="1:1">
      <c r="A222" s="292" t="s">
        <v>1447</v>
      </c>
    </row>
    <row r="223" spans="1:1">
      <c r="A223" s="292" t="s">
        <v>1448</v>
      </c>
    </row>
    <row r="224" spans="1:1">
      <c r="A224" s="292" t="s">
        <v>1449</v>
      </c>
    </row>
    <row r="225" spans="1:1">
      <c r="A225" s="292" t="s">
        <v>1450</v>
      </c>
    </row>
    <row r="226" spans="1:1">
      <c r="A226" s="292" t="s">
        <v>1451</v>
      </c>
    </row>
    <row r="227" spans="1:1">
      <c r="A227" s="292" t="s">
        <v>1452</v>
      </c>
    </row>
    <row r="228" spans="1:1">
      <c r="A228" s="292" t="s">
        <v>1453</v>
      </c>
    </row>
    <row r="229" spans="1:1">
      <c r="A229" s="292" t="s">
        <v>1454</v>
      </c>
    </row>
    <row r="230" spans="1:1">
      <c r="A230" s="292" t="s">
        <v>1455</v>
      </c>
    </row>
    <row r="231" spans="1:1">
      <c r="A231" s="292" t="s">
        <v>1456</v>
      </c>
    </row>
    <row r="232" spans="1:1">
      <c r="A232" s="292" t="s">
        <v>1457</v>
      </c>
    </row>
    <row r="233" spans="1:1">
      <c r="A233" s="292" t="s">
        <v>1458</v>
      </c>
    </row>
    <row r="234" spans="1:1">
      <c r="A234" s="292" t="s">
        <v>1459</v>
      </c>
    </row>
    <row r="235" spans="1:1">
      <c r="A235" s="292" t="s">
        <v>1460</v>
      </c>
    </row>
    <row r="236" spans="1:1">
      <c r="A236" s="292" t="s">
        <v>1461</v>
      </c>
    </row>
    <row r="237" spans="1:1">
      <c r="A237" s="292" t="s">
        <v>1462</v>
      </c>
    </row>
    <row r="238" spans="1:1">
      <c r="A238" s="292" t="s">
        <v>1463</v>
      </c>
    </row>
    <row r="239" spans="1:1">
      <c r="A239" s="292" t="s">
        <v>1464</v>
      </c>
    </row>
    <row r="240" spans="1:1">
      <c r="A240" s="292" t="s">
        <v>1465</v>
      </c>
    </row>
    <row r="241" spans="1:1">
      <c r="A241" s="292" t="s">
        <v>1466</v>
      </c>
    </row>
    <row r="242" spans="1:1">
      <c r="A242" s="292" t="s">
        <v>1467</v>
      </c>
    </row>
    <row r="243" spans="1:1">
      <c r="A243" s="292" t="s">
        <v>1468</v>
      </c>
    </row>
    <row r="244" spans="1:1">
      <c r="A244" s="292" t="s">
        <v>1469</v>
      </c>
    </row>
    <row r="245" spans="1:1">
      <c r="A245" s="292" t="s">
        <v>1470</v>
      </c>
    </row>
    <row r="246" spans="1:1">
      <c r="A246" s="292" t="s">
        <v>1471</v>
      </c>
    </row>
    <row r="247" spans="1:1">
      <c r="A247" s="292" t="s">
        <v>1472</v>
      </c>
    </row>
    <row r="248" spans="1:1">
      <c r="A248" s="292" t="s">
        <v>1473</v>
      </c>
    </row>
    <row r="249" spans="1:1">
      <c r="A249" s="292" t="s">
        <v>1474</v>
      </c>
    </row>
    <row r="250" spans="1:1">
      <c r="A250" s="292" t="s">
        <v>1475</v>
      </c>
    </row>
    <row r="251" spans="1:1">
      <c r="A251" s="292" t="s">
        <v>1476</v>
      </c>
    </row>
    <row r="252" spans="1:1">
      <c r="A252" s="292" t="s">
        <v>1477</v>
      </c>
    </row>
    <row r="253" spans="1:1">
      <c r="A253" s="292" t="s">
        <v>1478</v>
      </c>
    </row>
    <row r="254" spans="1:1">
      <c r="A254" s="292" t="s">
        <v>1479</v>
      </c>
    </row>
    <row r="255" spans="1:1">
      <c r="A255" s="292" t="s">
        <v>1480</v>
      </c>
    </row>
    <row r="256" spans="1:1">
      <c r="A256" s="292" t="s">
        <v>1481</v>
      </c>
    </row>
    <row r="257" spans="1:1">
      <c r="A257" s="292" t="s">
        <v>1482</v>
      </c>
    </row>
    <row r="258" spans="1:1">
      <c r="A258" s="292" t="s">
        <v>1483</v>
      </c>
    </row>
    <row r="259" spans="1:1">
      <c r="A259" s="292" t="s">
        <v>1484</v>
      </c>
    </row>
    <row r="260" spans="1:1">
      <c r="A260" s="292" t="s">
        <v>1485</v>
      </c>
    </row>
    <row r="261" spans="1:1">
      <c r="A261" s="292" t="s">
        <v>1486</v>
      </c>
    </row>
    <row r="262" spans="1:1">
      <c r="A262" s="292" t="s">
        <v>1487</v>
      </c>
    </row>
    <row r="263" spans="1:1">
      <c r="A263" s="292" t="s">
        <v>1488</v>
      </c>
    </row>
    <row r="264" spans="1:1">
      <c r="A264" s="292" t="s">
        <v>1489</v>
      </c>
    </row>
    <row r="265" spans="1:1">
      <c r="A265" s="292" t="s">
        <v>1490</v>
      </c>
    </row>
    <row r="266" spans="1:1">
      <c r="A266" s="292" t="s">
        <v>1491</v>
      </c>
    </row>
    <row r="267" spans="1:1">
      <c r="A267" s="292" t="s">
        <v>1492</v>
      </c>
    </row>
    <row r="268" spans="1:1">
      <c r="A268" s="292" t="s">
        <v>1493</v>
      </c>
    </row>
    <row r="269" spans="1:1">
      <c r="A269" s="292" t="s">
        <v>1494</v>
      </c>
    </row>
    <row r="270" spans="1:1">
      <c r="A270" s="292" t="s">
        <v>1495</v>
      </c>
    </row>
    <row r="271" spans="1:1">
      <c r="A271" s="292" t="s">
        <v>1496</v>
      </c>
    </row>
    <row r="272" spans="1:1">
      <c r="A272" s="292" t="s">
        <v>1497</v>
      </c>
    </row>
    <row r="273" spans="1:1">
      <c r="A273" s="292" t="s">
        <v>1498</v>
      </c>
    </row>
    <row r="274" spans="1:1">
      <c r="A274" s="292" t="s">
        <v>1499</v>
      </c>
    </row>
    <row r="275" spans="1:1">
      <c r="A275" s="292" t="s">
        <v>1500</v>
      </c>
    </row>
    <row r="276" spans="1:1">
      <c r="A276" s="292" t="s">
        <v>1501</v>
      </c>
    </row>
    <row r="277" spans="1:1">
      <c r="A277" s="292" t="s">
        <v>1502</v>
      </c>
    </row>
    <row r="278" spans="1:1">
      <c r="A278" s="292" t="s">
        <v>1503</v>
      </c>
    </row>
    <row r="279" spans="1:1">
      <c r="A279" s="292" t="s">
        <v>1504</v>
      </c>
    </row>
    <row r="280" spans="1:1">
      <c r="A280" s="292" t="s">
        <v>1505</v>
      </c>
    </row>
    <row r="281" spans="1:1">
      <c r="A281" s="292" t="s">
        <v>1506</v>
      </c>
    </row>
    <row r="282" spans="1:1">
      <c r="A282" s="292" t="s">
        <v>1507</v>
      </c>
    </row>
    <row r="283" spans="1:1">
      <c r="A283" s="292" t="s">
        <v>1508</v>
      </c>
    </row>
    <row r="284" spans="1:1">
      <c r="A284" s="292" t="s">
        <v>1509</v>
      </c>
    </row>
    <row r="285" spans="1:1">
      <c r="A285" s="292" t="s">
        <v>1510</v>
      </c>
    </row>
    <row r="286" spans="1:1">
      <c r="A286" s="292" t="s">
        <v>1511</v>
      </c>
    </row>
    <row r="287" spans="1:1">
      <c r="A287" s="292" t="s">
        <v>1512</v>
      </c>
    </row>
    <row r="288" spans="1:1">
      <c r="A288" s="292" t="s">
        <v>1513</v>
      </c>
    </row>
    <row r="289" spans="1:1">
      <c r="A289" s="292" t="s">
        <v>1514</v>
      </c>
    </row>
    <row r="290" spans="1:1">
      <c r="A290" s="292" t="s">
        <v>1515</v>
      </c>
    </row>
    <row r="291" spans="1:1">
      <c r="A291" s="292" t="s">
        <v>1516</v>
      </c>
    </row>
    <row r="292" spans="1:1">
      <c r="A292" s="292" t="s">
        <v>1517</v>
      </c>
    </row>
    <row r="293" spans="1:1">
      <c r="A293" s="292" t="s">
        <v>1518</v>
      </c>
    </row>
    <row r="294" spans="1:1">
      <c r="A294" s="292" t="s">
        <v>1519</v>
      </c>
    </row>
    <row r="295" spans="1:1">
      <c r="A295" s="292" t="s">
        <v>1520</v>
      </c>
    </row>
    <row r="296" spans="1:1">
      <c r="A296" s="292" t="s">
        <v>1521</v>
      </c>
    </row>
    <row r="297" spans="1:1">
      <c r="A297" s="292" t="s">
        <v>1522</v>
      </c>
    </row>
    <row r="298" spans="1:1">
      <c r="A298" s="292" t="s">
        <v>1523</v>
      </c>
    </row>
    <row r="299" spans="1:1">
      <c r="A299" s="292" t="s">
        <v>1524</v>
      </c>
    </row>
    <row r="300" spans="1:1">
      <c r="A300" s="292" t="s">
        <v>1525</v>
      </c>
    </row>
    <row r="301" spans="1:1">
      <c r="A301" s="292" t="s">
        <v>1526</v>
      </c>
    </row>
    <row r="302" spans="1:1">
      <c r="A302" s="292" t="s">
        <v>1527</v>
      </c>
    </row>
    <row r="303" spans="1:1">
      <c r="A303" s="292" t="s">
        <v>1528</v>
      </c>
    </row>
    <row r="304" spans="1:1">
      <c r="A304" s="292" t="s">
        <v>1529</v>
      </c>
    </row>
    <row r="305" spans="1:1">
      <c r="A305" s="292" t="s">
        <v>1530</v>
      </c>
    </row>
    <row r="306" spans="1:1">
      <c r="A306" s="292" t="s">
        <v>1531</v>
      </c>
    </row>
    <row r="307" spans="1:1">
      <c r="A307" s="292" t="s">
        <v>1532</v>
      </c>
    </row>
    <row r="308" spans="1:1">
      <c r="A308" s="292" t="s">
        <v>1533</v>
      </c>
    </row>
    <row r="309" spans="1:1">
      <c r="A309" s="292" t="s">
        <v>1534</v>
      </c>
    </row>
    <row r="310" spans="1:1">
      <c r="A310" s="292" t="s">
        <v>1535</v>
      </c>
    </row>
    <row r="311" spans="1:1">
      <c r="A311" s="292" t="s">
        <v>1536</v>
      </c>
    </row>
    <row r="312" spans="1:1">
      <c r="A312" s="292" t="s">
        <v>1537</v>
      </c>
    </row>
    <row r="313" spans="1:1">
      <c r="A313" s="292" t="s">
        <v>1538</v>
      </c>
    </row>
    <row r="314" spans="1:1">
      <c r="A314" s="292" t="s">
        <v>1539</v>
      </c>
    </row>
    <row r="315" spans="1:1">
      <c r="A315" s="292" t="s">
        <v>1540</v>
      </c>
    </row>
    <row r="316" spans="1:1">
      <c r="A316" s="292" t="s">
        <v>1541</v>
      </c>
    </row>
    <row r="317" spans="1:1">
      <c r="A317" s="292" t="s">
        <v>1542</v>
      </c>
    </row>
    <row r="318" spans="1:1">
      <c r="A318" s="292" t="s">
        <v>1543</v>
      </c>
    </row>
    <row r="319" spans="1:1">
      <c r="A319" s="292" t="s">
        <v>1544</v>
      </c>
    </row>
    <row r="320" spans="1:1">
      <c r="A320" s="292" t="s">
        <v>1545</v>
      </c>
    </row>
    <row r="321" spans="1:1">
      <c r="A321" s="292" t="s">
        <v>1546</v>
      </c>
    </row>
    <row r="322" spans="1:1">
      <c r="A322" s="292" t="s">
        <v>1547</v>
      </c>
    </row>
    <row r="323" spans="1:1">
      <c r="A323" s="292" t="s">
        <v>1548</v>
      </c>
    </row>
    <row r="324" spans="1:1">
      <c r="A324" s="292" t="s">
        <v>1549</v>
      </c>
    </row>
    <row r="325" spans="1:1">
      <c r="A325" s="292" t="s">
        <v>1550</v>
      </c>
    </row>
    <row r="326" spans="1:1">
      <c r="A326" s="292" t="s">
        <v>1551</v>
      </c>
    </row>
    <row r="327" spans="1:1">
      <c r="A327" s="292" t="s">
        <v>1552</v>
      </c>
    </row>
    <row r="328" spans="1:1">
      <c r="A328" s="292" t="s">
        <v>1553</v>
      </c>
    </row>
    <row r="329" spans="1:1">
      <c r="A329" s="292" t="s">
        <v>1554</v>
      </c>
    </row>
    <row r="330" spans="1:1">
      <c r="A330" s="292" t="s">
        <v>1555</v>
      </c>
    </row>
    <row r="331" spans="1:1">
      <c r="A331" s="292" t="s">
        <v>1556</v>
      </c>
    </row>
    <row r="332" spans="1:1">
      <c r="A332" s="292" t="s">
        <v>1557</v>
      </c>
    </row>
    <row r="333" spans="1:1">
      <c r="A333" s="292" t="s">
        <v>1558</v>
      </c>
    </row>
    <row r="334" spans="1:1">
      <c r="A334" s="292" t="s">
        <v>1559</v>
      </c>
    </row>
    <row r="335" spans="1:1">
      <c r="A335" s="292" t="s">
        <v>1560</v>
      </c>
    </row>
    <row r="336" spans="1:1">
      <c r="A336" s="292" t="s">
        <v>1561</v>
      </c>
    </row>
    <row r="337" spans="1:1">
      <c r="A337" s="292" t="s">
        <v>1562</v>
      </c>
    </row>
    <row r="338" spans="1:1">
      <c r="A338" s="292" t="s">
        <v>1563</v>
      </c>
    </row>
    <row r="339" spans="1:1">
      <c r="A339" s="292" t="s">
        <v>1564</v>
      </c>
    </row>
    <row r="340" spans="1:1">
      <c r="A340" s="292" t="s">
        <v>1565</v>
      </c>
    </row>
    <row r="341" spans="1:1">
      <c r="A341" s="292" t="s">
        <v>1566</v>
      </c>
    </row>
    <row r="342" spans="1:1">
      <c r="A342" s="292" t="s">
        <v>1567</v>
      </c>
    </row>
    <row r="343" spans="1:1">
      <c r="A343" s="292" t="s">
        <v>1568</v>
      </c>
    </row>
    <row r="344" spans="1:1">
      <c r="A344" s="292" t="s">
        <v>1569</v>
      </c>
    </row>
    <row r="345" spans="1:1">
      <c r="A345" s="292" t="s">
        <v>1570</v>
      </c>
    </row>
    <row r="346" spans="1:1">
      <c r="A346" s="292" t="s">
        <v>1571</v>
      </c>
    </row>
    <row r="347" spans="1:1">
      <c r="A347" s="292" t="s">
        <v>1572</v>
      </c>
    </row>
    <row r="348" spans="1:1">
      <c r="A348" s="292" t="s">
        <v>1573</v>
      </c>
    </row>
    <row r="349" spans="1:1">
      <c r="A349" s="292" t="s">
        <v>1574</v>
      </c>
    </row>
    <row r="350" spans="1:1">
      <c r="A350" s="292" t="s">
        <v>1575</v>
      </c>
    </row>
    <row r="351" spans="1:1">
      <c r="A351" s="292" t="s">
        <v>1576</v>
      </c>
    </row>
    <row r="352" spans="1:1">
      <c r="A352" s="292" t="s">
        <v>1577</v>
      </c>
    </row>
    <row r="353" spans="1:1">
      <c r="A353" s="292" t="s">
        <v>1578</v>
      </c>
    </row>
    <row r="354" spans="1:1">
      <c r="A354" s="292" t="s">
        <v>1579</v>
      </c>
    </row>
    <row r="355" spans="1:1">
      <c r="A355" s="292" t="s">
        <v>1580</v>
      </c>
    </row>
    <row r="356" spans="1:1">
      <c r="A356" s="292" t="s">
        <v>1581</v>
      </c>
    </row>
    <row r="357" spans="1:1">
      <c r="A357" s="292" t="s">
        <v>1582</v>
      </c>
    </row>
    <row r="358" spans="1:1">
      <c r="A358" s="292" t="s">
        <v>1583</v>
      </c>
    </row>
    <row r="359" spans="1:1">
      <c r="A359" s="292" t="s">
        <v>1584</v>
      </c>
    </row>
    <row r="360" spans="1:1">
      <c r="A360" s="292" t="s">
        <v>1585</v>
      </c>
    </row>
    <row r="361" spans="1:1">
      <c r="A361" s="292" t="s">
        <v>1586</v>
      </c>
    </row>
    <row r="362" spans="1:1">
      <c r="A362" s="292" t="s">
        <v>1587</v>
      </c>
    </row>
    <row r="363" spans="1:1">
      <c r="A363" s="292" t="s">
        <v>1588</v>
      </c>
    </row>
    <row r="364" spans="1:1">
      <c r="A364" s="292" t="s">
        <v>1589</v>
      </c>
    </row>
    <row r="365" spans="1:1">
      <c r="A365" s="292" t="s">
        <v>1590</v>
      </c>
    </row>
    <row r="366" spans="1:1">
      <c r="A366" s="292" t="s">
        <v>1591</v>
      </c>
    </row>
    <row r="367" spans="1:1">
      <c r="A367" s="292" t="s">
        <v>1592</v>
      </c>
    </row>
    <row r="368" spans="1:1">
      <c r="A368" s="292" t="s">
        <v>1593</v>
      </c>
    </row>
    <row r="369" spans="1:1">
      <c r="A369" s="292" t="s">
        <v>1594</v>
      </c>
    </row>
    <row r="370" spans="1:1">
      <c r="A370" s="292" t="s">
        <v>1595</v>
      </c>
    </row>
    <row r="371" spans="1:1">
      <c r="A371" s="292" t="s">
        <v>1596</v>
      </c>
    </row>
    <row r="372" spans="1:1">
      <c r="A372" s="292" t="s">
        <v>1597</v>
      </c>
    </row>
    <row r="373" spans="1:1">
      <c r="A373" s="292" t="s">
        <v>1598</v>
      </c>
    </row>
    <row r="374" spans="1:1">
      <c r="A374" s="292" t="s">
        <v>1599</v>
      </c>
    </row>
    <row r="375" spans="1:1">
      <c r="A375" s="292" t="s">
        <v>1600</v>
      </c>
    </row>
    <row r="376" spans="1:1">
      <c r="A376" s="292" t="s">
        <v>1601</v>
      </c>
    </row>
    <row r="377" spans="1:1">
      <c r="A377" s="292" t="s">
        <v>1602</v>
      </c>
    </row>
    <row r="378" spans="1:1">
      <c r="A378" s="292" t="s">
        <v>1603</v>
      </c>
    </row>
    <row r="379" spans="1:1">
      <c r="A379" s="292" t="s">
        <v>1604</v>
      </c>
    </row>
    <row r="380" spans="1:1">
      <c r="A380" s="292" t="s">
        <v>1605</v>
      </c>
    </row>
    <row r="381" spans="1:1">
      <c r="A381" s="292" t="s">
        <v>1606</v>
      </c>
    </row>
    <row r="382" spans="1:1">
      <c r="A382" s="292" t="s">
        <v>1607</v>
      </c>
    </row>
    <row r="383" spans="1:1">
      <c r="A383" s="292" t="s">
        <v>1608</v>
      </c>
    </row>
    <row r="384" spans="1:1">
      <c r="A384" s="292" t="s">
        <v>1609</v>
      </c>
    </row>
    <row r="385" spans="1:1">
      <c r="A385" s="292" t="s">
        <v>1610</v>
      </c>
    </row>
    <row r="386" spans="1:1">
      <c r="A386" s="292" t="s">
        <v>1611</v>
      </c>
    </row>
    <row r="387" spans="1:1">
      <c r="A387" s="292" t="s">
        <v>1612</v>
      </c>
    </row>
    <row r="388" spans="1:1">
      <c r="A388" s="292" t="s">
        <v>1613</v>
      </c>
    </row>
    <row r="389" spans="1:1">
      <c r="A389" s="292" t="s">
        <v>1614</v>
      </c>
    </row>
    <row r="390" spans="1:1">
      <c r="A390" s="292" t="s">
        <v>1615</v>
      </c>
    </row>
    <row r="391" spans="1:1">
      <c r="A391" s="292" t="s">
        <v>1616</v>
      </c>
    </row>
    <row r="392" spans="1:1">
      <c r="A392" s="292" t="s">
        <v>1617</v>
      </c>
    </row>
    <row r="393" spans="1:1">
      <c r="A393" s="292" t="s">
        <v>1618</v>
      </c>
    </row>
    <row r="394" spans="1:1">
      <c r="A394" s="292" t="s">
        <v>1619</v>
      </c>
    </row>
    <row r="395" spans="1:1">
      <c r="A395" s="292" t="s">
        <v>1620</v>
      </c>
    </row>
    <row r="396" spans="1:1">
      <c r="A396" s="292" t="s">
        <v>1621</v>
      </c>
    </row>
    <row r="397" spans="1:1">
      <c r="A397" s="292" t="s">
        <v>1622</v>
      </c>
    </row>
    <row r="398" spans="1:1">
      <c r="A398" s="292" t="s">
        <v>1623</v>
      </c>
    </row>
    <row r="399" spans="1:1">
      <c r="A399" s="292" t="s">
        <v>1624</v>
      </c>
    </row>
    <row r="400" spans="1:1">
      <c r="A400" s="292" t="s">
        <v>1625</v>
      </c>
    </row>
    <row r="401" spans="1:1">
      <c r="A401" s="292" t="s">
        <v>1626</v>
      </c>
    </row>
    <row r="402" spans="1:1">
      <c r="A402" s="292" t="s">
        <v>1627</v>
      </c>
    </row>
    <row r="403" spans="1:1">
      <c r="A403" s="292" t="s">
        <v>1628</v>
      </c>
    </row>
    <row r="404" spans="1:1">
      <c r="A404" s="292" t="s">
        <v>1629</v>
      </c>
    </row>
    <row r="405" spans="1:1">
      <c r="A405" s="292" t="s">
        <v>1630</v>
      </c>
    </row>
    <row r="406" spans="1:1">
      <c r="A406" s="292" t="s">
        <v>1631</v>
      </c>
    </row>
    <row r="407" spans="1:1">
      <c r="A407" s="292" t="s">
        <v>1632</v>
      </c>
    </row>
    <row r="408" spans="1:1">
      <c r="A408" s="292" t="s">
        <v>1633</v>
      </c>
    </row>
    <row r="409" spans="1:1">
      <c r="A409" s="292" t="s">
        <v>1634</v>
      </c>
    </row>
    <row r="410" spans="1:1">
      <c r="A410" s="292" t="s">
        <v>1635</v>
      </c>
    </row>
    <row r="411" spans="1:1">
      <c r="A411" s="292" t="s">
        <v>1636</v>
      </c>
    </row>
    <row r="412" spans="1:1">
      <c r="A412" s="292" t="s">
        <v>1637</v>
      </c>
    </row>
    <row r="413" spans="1:1">
      <c r="A413" s="292" t="s">
        <v>1638</v>
      </c>
    </row>
    <row r="414" spans="1:1">
      <c r="A414" s="292" t="s">
        <v>1639</v>
      </c>
    </row>
    <row r="415" spans="1:1">
      <c r="A415" s="292" t="s">
        <v>1640</v>
      </c>
    </row>
    <row r="416" spans="1:1">
      <c r="A416" s="292" t="s">
        <v>1641</v>
      </c>
    </row>
    <row r="417" spans="1:1">
      <c r="A417" s="292" t="s">
        <v>192</v>
      </c>
    </row>
    <row r="418" spans="1:1">
      <c r="A418" s="292" t="s">
        <v>1642</v>
      </c>
    </row>
    <row r="419" spans="1:1">
      <c r="A419" s="292" t="s">
        <v>204</v>
      </c>
    </row>
    <row r="420" spans="1:1">
      <c r="A420" s="292" t="s">
        <v>1643</v>
      </c>
    </row>
    <row r="421" spans="1:1">
      <c r="A421" s="292" t="s">
        <v>1644</v>
      </c>
    </row>
    <row r="422" spans="1:1">
      <c r="A422" s="292" t="s">
        <v>1645</v>
      </c>
    </row>
    <row r="423" spans="1:1">
      <c r="A423" s="292" t="s">
        <v>1646</v>
      </c>
    </row>
    <row r="424" spans="1:1">
      <c r="A424" s="292" t="s">
        <v>1647</v>
      </c>
    </row>
    <row r="425" spans="1:1">
      <c r="A425" s="292" t="s">
        <v>1648</v>
      </c>
    </row>
    <row r="426" spans="1:1">
      <c r="A426" s="292" t="s">
        <v>1649</v>
      </c>
    </row>
    <row r="427" spans="1:1">
      <c r="A427" s="292" t="s">
        <v>1650</v>
      </c>
    </row>
    <row r="428" spans="1:1">
      <c r="A428" s="292" t="s">
        <v>1651</v>
      </c>
    </row>
    <row r="429" spans="1:1">
      <c r="A429" s="292" t="s">
        <v>1652</v>
      </c>
    </row>
    <row r="430" spans="1:1">
      <c r="A430" s="292" t="s">
        <v>1653</v>
      </c>
    </row>
    <row r="431" spans="1:1">
      <c r="A431" s="292" t="s">
        <v>1654</v>
      </c>
    </row>
    <row r="432" spans="1:1">
      <c r="A432" s="292" t="s">
        <v>1655</v>
      </c>
    </row>
    <row r="433" spans="1:1">
      <c r="A433" s="292" t="s">
        <v>1656</v>
      </c>
    </row>
    <row r="434" spans="1:1">
      <c r="A434" s="292" t="s">
        <v>1657</v>
      </c>
    </row>
    <row r="435" spans="1:1">
      <c r="A435" s="292" t="s">
        <v>1658</v>
      </c>
    </row>
    <row r="436" spans="1:1">
      <c r="A436" s="292" t="s">
        <v>1659</v>
      </c>
    </row>
    <row r="437" spans="1:1">
      <c r="A437" s="292" t="s">
        <v>1660</v>
      </c>
    </row>
    <row r="438" spans="1:1">
      <c r="A438" s="292" t="s">
        <v>1661</v>
      </c>
    </row>
    <row r="439" spans="1:1">
      <c r="A439" s="292" t="s">
        <v>1662</v>
      </c>
    </row>
    <row r="440" spans="1:1">
      <c r="A440" s="292" t="s">
        <v>1663</v>
      </c>
    </row>
    <row r="441" spans="1:1">
      <c r="A441" s="292" t="s">
        <v>1664</v>
      </c>
    </row>
    <row r="442" spans="1:1">
      <c r="A442" s="292" t="s">
        <v>1665</v>
      </c>
    </row>
    <row r="443" spans="1:1">
      <c r="A443" s="292" t="s">
        <v>1666</v>
      </c>
    </row>
    <row r="444" spans="1:1">
      <c r="A444" s="292" t="s">
        <v>1667</v>
      </c>
    </row>
    <row r="445" spans="1:1">
      <c r="A445" s="292" t="s">
        <v>1668</v>
      </c>
    </row>
    <row r="446" spans="1:1">
      <c r="A446" s="292" t="s">
        <v>1669</v>
      </c>
    </row>
    <row r="447" spans="1:1">
      <c r="A447" s="292" t="s">
        <v>1670</v>
      </c>
    </row>
    <row r="448" spans="1:1">
      <c r="A448" s="292" t="s">
        <v>1671</v>
      </c>
    </row>
    <row r="449" spans="1:1">
      <c r="A449" s="292" t="s">
        <v>1672</v>
      </c>
    </row>
    <row r="450" spans="1:1">
      <c r="A450" s="292" t="s">
        <v>1673</v>
      </c>
    </row>
    <row r="451" spans="1:1">
      <c r="A451" s="292" t="s">
        <v>1674</v>
      </c>
    </row>
    <row r="452" spans="1:1">
      <c r="A452" s="292" t="s">
        <v>1675</v>
      </c>
    </row>
    <row r="453" spans="1:1">
      <c r="A453" s="292" t="s">
        <v>1676</v>
      </c>
    </row>
    <row r="454" spans="1:1">
      <c r="A454" s="292" t="s">
        <v>1677</v>
      </c>
    </row>
    <row r="455" spans="1:1">
      <c r="A455" s="292" t="s">
        <v>1678</v>
      </c>
    </row>
    <row r="456" spans="1:1">
      <c r="A456" s="292" t="s">
        <v>1679</v>
      </c>
    </row>
    <row r="457" spans="1:1">
      <c r="A457" s="292" t="s">
        <v>1680</v>
      </c>
    </row>
    <row r="458" spans="1:1">
      <c r="A458" s="292" t="s">
        <v>1681</v>
      </c>
    </row>
    <row r="459" spans="1:1">
      <c r="A459" s="292" t="s">
        <v>1682</v>
      </c>
    </row>
    <row r="460" spans="1:1">
      <c r="A460" s="292" t="s">
        <v>1683</v>
      </c>
    </row>
    <row r="461" spans="1:1">
      <c r="A461" s="292" t="s">
        <v>1684</v>
      </c>
    </row>
    <row r="462" spans="1:1">
      <c r="A462" s="292" t="s">
        <v>1685</v>
      </c>
    </row>
    <row r="463" spans="1:1">
      <c r="A463" s="292" t="s">
        <v>1686</v>
      </c>
    </row>
    <row r="464" spans="1:1">
      <c r="A464" s="292" t="s">
        <v>1687</v>
      </c>
    </row>
    <row r="465" spans="1:1">
      <c r="A465" s="292" t="s">
        <v>1688</v>
      </c>
    </row>
    <row r="466" spans="1:1">
      <c r="A466" s="292" t="s">
        <v>1689</v>
      </c>
    </row>
    <row r="467" spans="1:1">
      <c r="A467" s="292" t="s">
        <v>1690</v>
      </c>
    </row>
    <row r="468" spans="1:1">
      <c r="A468" s="292" t="s">
        <v>1691</v>
      </c>
    </row>
    <row r="469" spans="1:1">
      <c r="A469" s="292" t="s">
        <v>1692</v>
      </c>
    </row>
    <row r="470" spans="1:1">
      <c r="A470" s="292" t="s">
        <v>1693</v>
      </c>
    </row>
    <row r="471" spans="1:1">
      <c r="A471" s="292" t="s">
        <v>1694</v>
      </c>
    </row>
    <row r="472" spans="1:1">
      <c r="A472" s="292" t="s">
        <v>1695</v>
      </c>
    </row>
    <row r="473" spans="1:1">
      <c r="A473" s="292" t="s">
        <v>1696</v>
      </c>
    </row>
    <row r="474" spans="1:1">
      <c r="A474" s="292" t="s">
        <v>1697</v>
      </c>
    </row>
    <row r="475" spans="1:1">
      <c r="A475" s="292" t="s">
        <v>1698</v>
      </c>
    </row>
    <row r="476" spans="1:1">
      <c r="A476" s="292" t="s">
        <v>1699</v>
      </c>
    </row>
    <row r="477" spans="1:1">
      <c r="A477" s="292" t="s">
        <v>1700</v>
      </c>
    </row>
    <row r="478" spans="1:1">
      <c r="A478" s="292" t="s">
        <v>1701</v>
      </c>
    </row>
    <row r="479" spans="1:1">
      <c r="A479" s="292" t="s">
        <v>1702</v>
      </c>
    </row>
    <row r="480" spans="1:1">
      <c r="A480" s="292" t="s">
        <v>1703</v>
      </c>
    </row>
    <row r="481" spans="1:1">
      <c r="A481" s="292" t="s">
        <v>1704</v>
      </c>
    </row>
    <row r="482" spans="1:1">
      <c r="A482" s="292" t="s">
        <v>1705</v>
      </c>
    </row>
    <row r="483" spans="1:1">
      <c r="A483" s="292" t="s">
        <v>1706</v>
      </c>
    </row>
    <row r="484" spans="1:1">
      <c r="A484" s="292" t="s">
        <v>1707</v>
      </c>
    </row>
    <row r="485" spans="1:1">
      <c r="A485" s="292" t="s">
        <v>1708</v>
      </c>
    </row>
    <row r="486" spans="1:1">
      <c r="A486" s="292" t="s">
        <v>1709</v>
      </c>
    </row>
    <row r="487" spans="1:1">
      <c r="A487" s="292" t="s">
        <v>1710</v>
      </c>
    </row>
    <row r="488" spans="1:1">
      <c r="A488" s="292" t="s">
        <v>1711</v>
      </c>
    </row>
    <row r="489" spans="1:1">
      <c r="A489" s="292" t="s">
        <v>1712</v>
      </c>
    </row>
    <row r="490" spans="1:1">
      <c r="A490" s="292" t="s">
        <v>1713</v>
      </c>
    </row>
    <row r="491" spans="1:1">
      <c r="A491" s="292" t="s">
        <v>1714</v>
      </c>
    </row>
    <row r="492" spans="1:1">
      <c r="A492" s="292" t="s">
        <v>1715</v>
      </c>
    </row>
    <row r="493" spans="1:1">
      <c r="A493" s="292" t="s">
        <v>1716</v>
      </c>
    </row>
    <row r="494" spans="1:1">
      <c r="A494" s="292" t="s">
        <v>1717</v>
      </c>
    </row>
    <row r="495" spans="1:1">
      <c r="A495" s="292" t="s">
        <v>1718</v>
      </c>
    </row>
    <row r="496" spans="1:1">
      <c r="A496" s="292" t="s">
        <v>1719</v>
      </c>
    </row>
    <row r="497" spans="1:1">
      <c r="A497" s="292" t="s">
        <v>1720</v>
      </c>
    </row>
    <row r="498" spans="1:1">
      <c r="A498" s="292" t="s">
        <v>1721</v>
      </c>
    </row>
    <row r="499" spans="1:1">
      <c r="A499" s="292" t="s">
        <v>1722</v>
      </c>
    </row>
    <row r="500" spans="1:1">
      <c r="A500" s="292" t="s">
        <v>1723</v>
      </c>
    </row>
    <row r="501" spans="1:1">
      <c r="A501" s="292" t="s">
        <v>1724</v>
      </c>
    </row>
    <row r="502" spans="1:1">
      <c r="A502" s="292" t="s">
        <v>1725</v>
      </c>
    </row>
    <row r="503" spans="1:1">
      <c r="A503" s="292" t="s">
        <v>1726</v>
      </c>
    </row>
    <row r="504" spans="1:1">
      <c r="A504" s="292" t="s">
        <v>1727</v>
      </c>
    </row>
    <row r="505" spans="1:1">
      <c r="A505" s="292" t="s">
        <v>1728</v>
      </c>
    </row>
    <row r="506" spans="1:1">
      <c r="A506" s="292" t="s">
        <v>1729</v>
      </c>
    </row>
    <row r="507" spans="1:1">
      <c r="A507" s="292" t="s">
        <v>1730</v>
      </c>
    </row>
    <row r="508" spans="1:1">
      <c r="A508" s="292" t="s">
        <v>1731</v>
      </c>
    </row>
    <row r="509" spans="1:1">
      <c r="A509" s="292" t="s">
        <v>1732</v>
      </c>
    </row>
    <row r="510" spans="1:1">
      <c r="A510" s="292" t="s">
        <v>1733</v>
      </c>
    </row>
    <row r="511" spans="1:1">
      <c r="A511" s="292" t="s">
        <v>1734</v>
      </c>
    </row>
    <row r="512" spans="1:1">
      <c r="A512" s="292" t="s">
        <v>1735</v>
      </c>
    </row>
    <row r="513" spans="1:1">
      <c r="A513" s="292" t="s">
        <v>1736</v>
      </c>
    </row>
    <row r="514" spans="1:1">
      <c r="A514" s="292" t="s">
        <v>1737</v>
      </c>
    </row>
    <row r="515" spans="1:1">
      <c r="A515" s="292" t="s">
        <v>1738</v>
      </c>
    </row>
    <row r="516" spans="1:1">
      <c r="A516" s="292" t="s">
        <v>1739</v>
      </c>
    </row>
    <row r="517" spans="1:1">
      <c r="A517" s="292" t="s">
        <v>1740</v>
      </c>
    </row>
    <row r="518" spans="1:1">
      <c r="A518" s="292" t="s">
        <v>1741</v>
      </c>
    </row>
    <row r="519" spans="1:1">
      <c r="A519" s="292" t="s">
        <v>1742</v>
      </c>
    </row>
    <row r="520" spans="1:1">
      <c r="A520" s="292" t="s">
        <v>1743</v>
      </c>
    </row>
    <row r="521" spans="1:1">
      <c r="A521" s="292" t="s">
        <v>1744</v>
      </c>
    </row>
    <row r="522" spans="1:1">
      <c r="A522" s="292" t="s">
        <v>1745</v>
      </c>
    </row>
    <row r="523" spans="1:1">
      <c r="A523" s="292" t="s">
        <v>1746</v>
      </c>
    </row>
    <row r="524" spans="1:1">
      <c r="A524" s="292" t="s">
        <v>1747</v>
      </c>
    </row>
    <row r="525" spans="1:1">
      <c r="A525" s="292" t="s">
        <v>1748</v>
      </c>
    </row>
    <row r="526" spans="1:1">
      <c r="A526" s="292" t="s">
        <v>1749</v>
      </c>
    </row>
    <row r="527" spans="1:1">
      <c r="A527" s="292" t="s">
        <v>1750</v>
      </c>
    </row>
    <row r="528" spans="1:1">
      <c r="A528" s="292" t="s">
        <v>1751</v>
      </c>
    </row>
    <row r="529" spans="1:1">
      <c r="A529" s="292" t="s">
        <v>1752</v>
      </c>
    </row>
    <row r="530" spans="1:1">
      <c r="A530" s="292" t="s">
        <v>1753</v>
      </c>
    </row>
    <row r="531" spans="1:1">
      <c r="A531" s="292" t="s">
        <v>1754</v>
      </c>
    </row>
    <row r="532" spans="1:1">
      <c r="A532" s="292" t="s">
        <v>1755</v>
      </c>
    </row>
    <row r="533" spans="1:1">
      <c r="A533" s="292" t="s">
        <v>1756</v>
      </c>
    </row>
    <row r="534" spans="1:1">
      <c r="A534" s="292" t="s">
        <v>1757</v>
      </c>
    </row>
    <row r="535" spans="1:1">
      <c r="A535" s="292" t="s">
        <v>1758</v>
      </c>
    </row>
    <row r="536" spans="1:1">
      <c r="A536" s="292" t="s">
        <v>1759</v>
      </c>
    </row>
    <row r="537" spans="1:1">
      <c r="A537" s="292" t="s">
        <v>1760</v>
      </c>
    </row>
    <row r="538" spans="1:1">
      <c r="A538" s="292" t="s">
        <v>1761</v>
      </c>
    </row>
    <row r="539" spans="1:1">
      <c r="A539" s="292" t="s">
        <v>1762</v>
      </c>
    </row>
    <row r="540" spans="1:1">
      <c r="A540" s="292" t="s">
        <v>1763</v>
      </c>
    </row>
    <row r="541" spans="1:1">
      <c r="A541" s="292" t="s">
        <v>1764</v>
      </c>
    </row>
    <row r="542" spans="1:1">
      <c r="A542" s="292" t="s">
        <v>1765</v>
      </c>
    </row>
    <row r="543" spans="1:1">
      <c r="A543" s="292" t="s">
        <v>1766</v>
      </c>
    </row>
    <row r="544" spans="1:1">
      <c r="A544" s="292" t="s">
        <v>1767</v>
      </c>
    </row>
    <row r="545" spans="1:1">
      <c r="A545" s="292" t="s">
        <v>1768</v>
      </c>
    </row>
    <row r="546" spans="1:1">
      <c r="A546" s="292" t="s">
        <v>1769</v>
      </c>
    </row>
    <row r="547" spans="1:1">
      <c r="A547" s="292" t="s">
        <v>1770</v>
      </c>
    </row>
    <row r="548" spans="1:1">
      <c r="A548" s="292" t="s">
        <v>1771</v>
      </c>
    </row>
    <row r="549" spans="1:1">
      <c r="A549" s="292" t="s">
        <v>1772</v>
      </c>
    </row>
    <row r="550" spans="1:1">
      <c r="A550" s="292" t="s">
        <v>1773</v>
      </c>
    </row>
    <row r="551" spans="1:1">
      <c r="A551" s="292" t="s">
        <v>1774</v>
      </c>
    </row>
    <row r="552" spans="1:1">
      <c r="A552" s="292" t="s">
        <v>1775</v>
      </c>
    </row>
    <row r="553" spans="1:1">
      <c r="A553" s="292" t="s">
        <v>1776</v>
      </c>
    </row>
    <row r="554" spans="1:1">
      <c r="A554" s="292" t="s">
        <v>1777</v>
      </c>
    </row>
    <row r="555" spans="1:1">
      <c r="A555" s="292" t="s">
        <v>1778</v>
      </c>
    </row>
    <row r="556" spans="1:1">
      <c r="A556" s="292" t="s">
        <v>193</v>
      </c>
    </row>
    <row r="557" spans="1:1">
      <c r="A557" s="292" t="s">
        <v>1779</v>
      </c>
    </row>
    <row r="558" spans="1:1">
      <c r="A558" s="292" t="s">
        <v>1780</v>
      </c>
    </row>
    <row r="559" spans="1:1">
      <c r="A559" s="292" t="s">
        <v>1781</v>
      </c>
    </row>
    <row r="560" spans="1:1">
      <c r="A560" s="292" t="s">
        <v>1782</v>
      </c>
    </row>
    <row r="561" spans="1:1">
      <c r="A561" s="292" t="s">
        <v>1783</v>
      </c>
    </row>
    <row r="562" spans="1:1">
      <c r="A562" s="292" t="s">
        <v>1784</v>
      </c>
    </row>
    <row r="563" spans="1:1">
      <c r="A563" s="292" t="s">
        <v>1785</v>
      </c>
    </row>
    <row r="564" spans="1:1">
      <c r="A564" s="292" t="s">
        <v>1786</v>
      </c>
    </row>
    <row r="565" spans="1:1">
      <c r="A565" s="292" t="s">
        <v>1787</v>
      </c>
    </row>
    <row r="566" spans="1:1">
      <c r="A566" s="292" t="s">
        <v>1788</v>
      </c>
    </row>
    <row r="567" spans="1:1">
      <c r="A567" s="292" t="s">
        <v>1789</v>
      </c>
    </row>
    <row r="568" spans="1:1">
      <c r="A568" s="292" t="s">
        <v>1790</v>
      </c>
    </row>
    <row r="569" spans="1:1">
      <c r="A569" s="292" t="s">
        <v>1791</v>
      </c>
    </row>
    <row r="570" spans="1:1">
      <c r="A570" s="292" t="s">
        <v>1792</v>
      </c>
    </row>
    <row r="571" spans="1:1">
      <c r="A571" s="292" t="s">
        <v>1793</v>
      </c>
    </row>
    <row r="572" spans="1:1">
      <c r="A572" s="292" t="s">
        <v>1794</v>
      </c>
    </row>
    <row r="573" spans="1:1">
      <c r="A573" s="292" t="s">
        <v>1795</v>
      </c>
    </row>
    <row r="574" spans="1:1">
      <c r="A574" s="292" t="s">
        <v>1796</v>
      </c>
    </row>
    <row r="575" spans="1:1">
      <c r="A575" s="292" t="s">
        <v>1797</v>
      </c>
    </row>
    <row r="576" spans="1:1">
      <c r="A576" s="292" t="s">
        <v>1798</v>
      </c>
    </row>
    <row r="577" spans="1:1">
      <c r="A577" s="292" t="s">
        <v>1799</v>
      </c>
    </row>
    <row r="578" spans="1:1">
      <c r="A578" s="292" t="s">
        <v>1800</v>
      </c>
    </row>
    <row r="579" spans="1:1">
      <c r="A579" s="292" t="s">
        <v>1801</v>
      </c>
    </row>
    <row r="580" spans="1:1">
      <c r="A580" s="292" t="s">
        <v>1802</v>
      </c>
    </row>
    <row r="581" spans="1:1">
      <c r="A581" s="292" t="s">
        <v>1803</v>
      </c>
    </row>
    <row r="582" spans="1:1">
      <c r="A582" s="292" t="s">
        <v>1804</v>
      </c>
    </row>
    <row r="583" spans="1:1">
      <c r="A583" s="292" t="s">
        <v>1805</v>
      </c>
    </row>
    <row r="584" spans="1:1">
      <c r="A584" s="292" t="s">
        <v>1806</v>
      </c>
    </row>
    <row r="585" spans="1:1">
      <c r="A585" s="292" t="s">
        <v>1807</v>
      </c>
    </row>
    <row r="586" spans="1:1">
      <c r="A586" s="292" t="s">
        <v>1808</v>
      </c>
    </row>
    <row r="587" spans="1:1">
      <c r="A587" s="292" t="s">
        <v>1809</v>
      </c>
    </row>
    <row r="588" spans="1:1">
      <c r="A588" s="292" t="s">
        <v>1810</v>
      </c>
    </row>
    <row r="589" spans="1:1">
      <c r="A589" s="292" t="s">
        <v>1811</v>
      </c>
    </row>
    <row r="590" spans="1:1">
      <c r="A590" s="292" t="s">
        <v>1812</v>
      </c>
    </row>
    <row r="591" spans="1:1">
      <c r="A591" s="292" t="s">
        <v>1813</v>
      </c>
    </row>
    <row r="592" spans="1:1">
      <c r="A592" s="292" t="s">
        <v>1814</v>
      </c>
    </row>
    <row r="593" spans="1:1">
      <c r="A593" s="292" t="s">
        <v>1815</v>
      </c>
    </row>
    <row r="594" spans="1:1">
      <c r="A594" s="292" t="s">
        <v>1816</v>
      </c>
    </row>
    <row r="595" spans="1:1">
      <c r="A595" s="292" t="s">
        <v>1817</v>
      </c>
    </row>
    <row r="596" spans="1:1">
      <c r="A596" s="292" t="s">
        <v>1818</v>
      </c>
    </row>
    <row r="597" spans="1:1">
      <c r="A597" s="292" t="s">
        <v>1819</v>
      </c>
    </row>
    <row r="598" spans="1:1">
      <c r="A598" s="292" t="s">
        <v>1820</v>
      </c>
    </row>
    <row r="599" spans="1:1">
      <c r="A599" s="292" t="s">
        <v>1821</v>
      </c>
    </row>
    <row r="600" spans="1:1">
      <c r="A600" s="292" t="s">
        <v>1822</v>
      </c>
    </row>
    <row r="601" spans="1:1">
      <c r="A601" s="292" t="s">
        <v>1823</v>
      </c>
    </row>
    <row r="602" spans="1:1">
      <c r="A602" s="292" t="s">
        <v>1824</v>
      </c>
    </row>
    <row r="603" spans="1:1">
      <c r="A603" s="292" t="s">
        <v>1825</v>
      </c>
    </row>
    <row r="604" spans="1:1">
      <c r="A604" s="292" t="s">
        <v>1826</v>
      </c>
    </row>
    <row r="605" spans="1:1">
      <c r="A605" s="292" t="s">
        <v>1827</v>
      </c>
    </row>
    <row r="606" spans="1:1">
      <c r="A606" s="292" t="s">
        <v>1828</v>
      </c>
    </row>
    <row r="607" spans="1:1">
      <c r="A607" s="292" t="s">
        <v>1829</v>
      </c>
    </row>
    <row r="608" spans="1:1">
      <c r="A608" s="292" t="s">
        <v>1830</v>
      </c>
    </row>
    <row r="609" spans="1:1">
      <c r="A609" s="292" t="s">
        <v>1831</v>
      </c>
    </row>
    <row r="610" spans="1:1">
      <c r="A610" s="292" t="s">
        <v>1832</v>
      </c>
    </row>
    <row r="611" spans="1:1">
      <c r="A611" s="292" t="s">
        <v>1833</v>
      </c>
    </row>
    <row r="612" spans="1:1">
      <c r="A612" s="292" t="s">
        <v>1834</v>
      </c>
    </row>
    <row r="613" spans="1:1">
      <c r="A613" s="292" t="s">
        <v>1835</v>
      </c>
    </row>
    <row r="614" spans="1:1">
      <c r="A614" s="292" t="s">
        <v>1836</v>
      </c>
    </row>
    <row r="615" spans="1:1">
      <c r="A615" s="292" t="s">
        <v>1837</v>
      </c>
    </row>
    <row r="616" spans="1:1">
      <c r="A616" s="292" t="s">
        <v>1838</v>
      </c>
    </row>
    <row r="617" spans="1:1">
      <c r="A617" s="292" t="s">
        <v>1839</v>
      </c>
    </row>
    <row r="618" spans="1:1">
      <c r="A618" s="292" t="s">
        <v>1840</v>
      </c>
    </row>
    <row r="619" spans="1:1">
      <c r="A619" s="292" t="s">
        <v>1841</v>
      </c>
    </row>
    <row r="620" spans="1:1">
      <c r="A620" s="292" t="s">
        <v>1842</v>
      </c>
    </row>
    <row r="621" spans="1:1">
      <c r="A621" s="292" t="s">
        <v>1843</v>
      </c>
    </row>
    <row r="622" spans="1:1">
      <c r="A622" s="292" t="s">
        <v>1844</v>
      </c>
    </row>
    <row r="623" spans="1:1">
      <c r="A623" s="292" t="s">
        <v>1845</v>
      </c>
    </row>
    <row r="624" spans="1:1">
      <c r="A624" s="292" t="s">
        <v>1846</v>
      </c>
    </row>
    <row r="625" spans="1:1">
      <c r="A625" s="292" t="s">
        <v>1847</v>
      </c>
    </row>
    <row r="626" spans="1:1">
      <c r="A626" s="292" t="s">
        <v>1848</v>
      </c>
    </row>
    <row r="627" spans="1:1">
      <c r="A627" s="292" t="s">
        <v>1849</v>
      </c>
    </row>
    <row r="628" spans="1:1">
      <c r="A628" s="292" t="s">
        <v>1850</v>
      </c>
    </row>
    <row r="629" spans="1:1">
      <c r="A629" s="292" t="s">
        <v>1851</v>
      </c>
    </row>
    <row r="630" spans="1:1">
      <c r="A630" s="292" t="s">
        <v>1852</v>
      </c>
    </row>
    <row r="631" spans="1:1">
      <c r="A631" s="292" t="s">
        <v>1853</v>
      </c>
    </row>
    <row r="632" spans="1:1">
      <c r="A632" s="292" t="s">
        <v>1854</v>
      </c>
    </row>
    <row r="633" spans="1:1">
      <c r="A633" s="292" t="s">
        <v>1855</v>
      </c>
    </row>
    <row r="634" spans="1:1">
      <c r="A634" s="292" t="s">
        <v>1856</v>
      </c>
    </row>
    <row r="635" spans="1:1">
      <c r="A635" s="292" t="s">
        <v>1857</v>
      </c>
    </row>
    <row r="636" spans="1:1">
      <c r="A636" s="292" t="s">
        <v>1858</v>
      </c>
    </row>
    <row r="637" spans="1:1">
      <c r="A637" s="292" t="s">
        <v>1859</v>
      </c>
    </row>
    <row r="638" spans="1:1">
      <c r="A638" s="292" t="s">
        <v>1860</v>
      </c>
    </row>
    <row r="639" spans="1:1">
      <c r="A639" s="292" t="s">
        <v>1861</v>
      </c>
    </row>
    <row r="640" spans="1:1">
      <c r="A640" s="292" t="s">
        <v>1862</v>
      </c>
    </row>
    <row r="641" spans="1:1">
      <c r="A641" s="292" t="s">
        <v>1863</v>
      </c>
    </row>
    <row r="642" spans="1:1">
      <c r="A642" s="292" t="s">
        <v>1864</v>
      </c>
    </row>
    <row r="643" spans="1:1">
      <c r="A643" s="292" t="s">
        <v>1865</v>
      </c>
    </row>
    <row r="644" spans="1:1">
      <c r="A644" s="292" t="s">
        <v>1866</v>
      </c>
    </row>
    <row r="645" spans="1:1">
      <c r="A645" s="292" t="s">
        <v>1867</v>
      </c>
    </row>
    <row r="646" spans="1:1">
      <c r="A646" s="292" t="s">
        <v>1868</v>
      </c>
    </row>
    <row r="647" spans="1:1">
      <c r="A647" s="292" t="s">
        <v>1869</v>
      </c>
    </row>
    <row r="648" spans="1:1">
      <c r="A648" s="292" t="s">
        <v>1870</v>
      </c>
    </row>
    <row r="649" spans="1:1">
      <c r="A649" s="292" t="s">
        <v>1871</v>
      </c>
    </row>
    <row r="650" spans="1:1">
      <c r="A650" s="292" t="s">
        <v>1872</v>
      </c>
    </row>
    <row r="651" spans="1:1">
      <c r="A651" s="292" t="s">
        <v>1873</v>
      </c>
    </row>
    <row r="652" spans="1:1">
      <c r="A652" s="292" t="s">
        <v>1874</v>
      </c>
    </row>
    <row r="653" spans="1:1">
      <c r="A653" s="292" t="s">
        <v>1875</v>
      </c>
    </row>
    <row r="654" spans="1:1">
      <c r="A654" s="292" t="s">
        <v>1876</v>
      </c>
    </row>
    <row r="655" spans="1:1">
      <c r="A655" s="292" t="s">
        <v>1877</v>
      </c>
    </row>
    <row r="656" spans="1:1">
      <c r="A656" s="292" t="s">
        <v>1878</v>
      </c>
    </row>
    <row r="657" spans="1:1">
      <c r="A657" s="292" t="s">
        <v>1879</v>
      </c>
    </row>
    <row r="658" spans="1:1">
      <c r="A658" s="292" t="s">
        <v>1880</v>
      </c>
    </row>
    <row r="659" spans="1:1">
      <c r="A659" s="292" t="s">
        <v>1881</v>
      </c>
    </row>
    <row r="660" spans="1:1">
      <c r="A660" s="292" t="s">
        <v>1882</v>
      </c>
    </row>
    <row r="661" spans="1:1">
      <c r="A661" s="292" t="s">
        <v>1883</v>
      </c>
    </row>
    <row r="662" spans="1:1">
      <c r="A662" s="292" t="s">
        <v>1884</v>
      </c>
    </row>
    <row r="663" spans="1:1">
      <c r="A663" s="292" t="s">
        <v>1885</v>
      </c>
    </row>
    <row r="664" spans="1:1">
      <c r="A664" s="292" t="s">
        <v>1886</v>
      </c>
    </row>
    <row r="665" spans="1:1">
      <c r="A665" s="292" t="s">
        <v>1887</v>
      </c>
    </row>
    <row r="666" spans="1:1">
      <c r="A666" s="292" t="s">
        <v>1888</v>
      </c>
    </row>
    <row r="667" spans="1:1">
      <c r="A667" s="292" t="s">
        <v>1889</v>
      </c>
    </row>
    <row r="668" spans="1:1">
      <c r="A668" s="292" t="s">
        <v>1890</v>
      </c>
    </row>
    <row r="669" spans="1:1">
      <c r="A669" s="292" t="s">
        <v>1891</v>
      </c>
    </row>
    <row r="670" spans="1:1">
      <c r="A670" s="292" t="s">
        <v>1892</v>
      </c>
    </row>
    <row r="671" spans="1:1">
      <c r="A671" s="292" t="s">
        <v>1893</v>
      </c>
    </row>
    <row r="672" spans="1:1">
      <c r="A672" s="292" t="s">
        <v>1894</v>
      </c>
    </row>
    <row r="673" spans="1:1">
      <c r="A673" s="292" t="s">
        <v>1895</v>
      </c>
    </row>
    <row r="674" spans="1:1">
      <c r="A674" s="292" t="s">
        <v>1896</v>
      </c>
    </row>
    <row r="675" spans="1:1">
      <c r="A675" s="292" t="s">
        <v>1897</v>
      </c>
    </row>
    <row r="676" spans="1:1">
      <c r="A676" s="292" t="s">
        <v>1898</v>
      </c>
    </row>
    <row r="677" spans="1:1">
      <c r="A677" s="292" t="s">
        <v>1899</v>
      </c>
    </row>
    <row r="678" spans="1:1">
      <c r="A678" s="292" t="s">
        <v>1900</v>
      </c>
    </row>
    <row r="679" spans="1:1">
      <c r="A679" s="292" t="s">
        <v>1901</v>
      </c>
    </row>
    <row r="680" spans="1:1">
      <c r="A680" s="292" t="s">
        <v>1902</v>
      </c>
    </row>
    <row r="681" spans="1:1">
      <c r="A681" s="292" t="s">
        <v>1903</v>
      </c>
    </row>
    <row r="682" spans="1:1">
      <c r="A682" s="292" t="s">
        <v>1904</v>
      </c>
    </row>
    <row r="683" spans="1:1">
      <c r="A683" s="292" t="s">
        <v>1905</v>
      </c>
    </row>
    <row r="684" spans="1:1">
      <c r="A684" s="292" t="s">
        <v>1906</v>
      </c>
    </row>
    <row r="685" spans="1:1">
      <c r="A685" s="292" t="s">
        <v>1907</v>
      </c>
    </row>
    <row r="686" spans="1:1">
      <c r="A686" s="292" t="s">
        <v>1908</v>
      </c>
    </row>
    <row r="687" spans="1:1">
      <c r="A687" s="292" t="s">
        <v>1909</v>
      </c>
    </row>
    <row r="688" spans="1:1">
      <c r="A688" s="292" t="s">
        <v>1910</v>
      </c>
    </row>
    <row r="689" spans="1:1">
      <c r="A689" s="292" t="s">
        <v>1911</v>
      </c>
    </row>
    <row r="690" spans="1:1">
      <c r="A690" s="292" t="s">
        <v>1912</v>
      </c>
    </row>
    <row r="691" spans="1:1">
      <c r="A691" s="292" t="s">
        <v>1913</v>
      </c>
    </row>
    <row r="692" spans="1:1">
      <c r="A692" s="292" t="s">
        <v>1914</v>
      </c>
    </row>
    <row r="693" spans="1:1">
      <c r="A693" s="292" t="s">
        <v>1915</v>
      </c>
    </row>
    <row r="694" spans="1:1">
      <c r="A694" s="292" t="s">
        <v>1916</v>
      </c>
    </row>
    <row r="695" spans="1:1">
      <c r="A695" s="292" t="s">
        <v>1917</v>
      </c>
    </row>
    <row r="696" spans="1:1">
      <c r="A696" s="292" t="s">
        <v>1918</v>
      </c>
    </row>
    <row r="697" spans="1:1">
      <c r="A697" s="292" t="s">
        <v>1919</v>
      </c>
    </row>
    <row r="698" spans="1:1">
      <c r="A698" s="292" t="s">
        <v>1920</v>
      </c>
    </row>
    <row r="699" spans="1:1">
      <c r="A699" s="292" t="s">
        <v>1921</v>
      </c>
    </row>
    <row r="700" spans="1:1">
      <c r="A700" s="292" t="s">
        <v>1922</v>
      </c>
    </row>
    <row r="701" spans="1:1">
      <c r="A701" s="292" t="s">
        <v>1923</v>
      </c>
    </row>
    <row r="702" spans="1:1">
      <c r="A702" s="292" t="s">
        <v>1924</v>
      </c>
    </row>
    <row r="703" spans="1:1">
      <c r="A703" s="292" t="s">
        <v>1925</v>
      </c>
    </row>
    <row r="704" spans="1:1">
      <c r="A704" s="292" t="s">
        <v>1926</v>
      </c>
    </row>
    <row r="705" spans="1:1">
      <c r="A705" s="292" t="s">
        <v>1927</v>
      </c>
    </row>
    <row r="706" spans="1:1">
      <c r="A706" s="292" t="s">
        <v>1928</v>
      </c>
    </row>
    <row r="707" spans="1:1">
      <c r="A707" s="292" t="s">
        <v>1929</v>
      </c>
    </row>
    <row r="708" spans="1:1">
      <c r="A708" s="292" t="s">
        <v>1930</v>
      </c>
    </row>
    <row r="709" spans="1:1">
      <c r="A709" s="292" t="s">
        <v>1931</v>
      </c>
    </row>
    <row r="710" spans="1:1">
      <c r="A710" s="292" t="s">
        <v>1932</v>
      </c>
    </row>
    <row r="711" spans="1:1">
      <c r="A711" s="292" t="s">
        <v>1933</v>
      </c>
    </row>
    <row r="712" spans="1:1">
      <c r="A712" s="292" t="s">
        <v>1934</v>
      </c>
    </row>
    <row r="713" spans="1:1">
      <c r="A713" s="292" t="s">
        <v>1935</v>
      </c>
    </row>
    <row r="714" spans="1:1">
      <c r="A714" s="292" t="s">
        <v>1936</v>
      </c>
    </row>
    <row r="715" spans="1:1">
      <c r="A715" s="292" t="s">
        <v>1937</v>
      </c>
    </row>
    <row r="716" spans="1:1">
      <c r="A716" s="292" t="s">
        <v>1938</v>
      </c>
    </row>
    <row r="717" spans="1:1">
      <c r="A717" s="292" t="s">
        <v>1939</v>
      </c>
    </row>
    <row r="718" spans="1:1">
      <c r="A718" s="292" t="s">
        <v>1940</v>
      </c>
    </row>
    <row r="719" spans="1:1">
      <c r="A719" s="292" t="s">
        <v>1941</v>
      </c>
    </row>
    <row r="720" spans="1:1">
      <c r="A720" s="292" t="s">
        <v>1942</v>
      </c>
    </row>
    <row r="721" spans="1:1">
      <c r="A721" s="292" t="s">
        <v>1943</v>
      </c>
    </row>
    <row r="722" spans="1:1">
      <c r="A722" s="292" t="s">
        <v>1944</v>
      </c>
    </row>
    <row r="723" spans="1:1">
      <c r="A723" s="292" t="s">
        <v>1945</v>
      </c>
    </row>
    <row r="724" spans="1:1">
      <c r="A724" s="292" t="s">
        <v>1946</v>
      </c>
    </row>
    <row r="725" spans="1:1">
      <c r="A725" s="292" t="s">
        <v>1947</v>
      </c>
    </row>
    <row r="726" spans="1:1">
      <c r="A726" s="292" t="s">
        <v>1948</v>
      </c>
    </row>
    <row r="727" spans="1:1">
      <c r="A727" s="292" t="s">
        <v>1949</v>
      </c>
    </row>
    <row r="728" spans="1:1">
      <c r="A728" s="292" t="s">
        <v>1950</v>
      </c>
    </row>
    <row r="729" spans="1:1">
      <c r="A729" s="292" t="s">
        <v>1951</v>
      </c>
    </row>
    <row r="730" spans="1:1">
      <c r="A730" s="292" t="s">
        <v>1952</v>
      </c>
    </row>
    <row r="731" spans="1:1">
      <c r="A731" s="292" t="s">
        <v>1953</v>
      </c>
    </row>
    <row r="732" spans="1:1">
      <c r="A732" s="292" t="s">
        <v>1954</v>
      </c>
    </row>
    <row r="733" spans="1:1">
      <c r="A733" s="292" t="s">
        <v>1955</v>
      </c>
    </row>
    <row r="734" spans="1:1">
      <c r="A734" s="292" t="s">
        <v>1956</v>
      </c>
    </row>
    <row r="735" spans="1:1">
      <c r="A735" s="292" t="s">
        <v>1957</v>
      </c>
    </row>
    <row r="736" spans="1:1">
      <c r="A736" s="292" t="s">
        <v>1958</v>
      </c>
    </row>
    <row r="737" spans="1:1">
      <c r="A737" s="292" t="s">
        <v>1959</v>
      </c>
    </row>
    <row r="738" spans="1:1">
      <c r="A738" s="292" t="s">
        <v>1960</v>
      </c>
    </row>
    <row r="739" spans="1:1">
      <c r="A739" s="292" t="s">
        <v>1961</v>
      </c>
    </row>
    <row r="740" spans="1:1">
      <c r="A740" s="292" t="s">
        <v>1962</v>
      </c>
    </row>
    <row r="741" spans="1:1">
      <c r="A741" s="292" t="s">
        <v>1963</v>
      </c>
    </row>
    <row r="742" spans="1:1">
      <c r="A742" s="292" t="s">
        <v>1964</v>
      </c>
    </row>
    <row r="743" spans="1:1">
      <c r="A743" s="292" t="s">
        <v>1965</v>
      </c>
    </row>
    <row r="744" spans="1:1">
      <c r="A744" s="292" t="s">
        <v>1966</v>
      </c>
    </row>
    <row r="745" spans="1:1">
      <c r="A745" s="292" t="s">
        <v>1967</v>
      </c>
    </row>
    <row r="746" spans="1:1">
      <c r="A746" s="292" t="s">
        <v>1968</v>
      </c>
    </row>
    <row r="747" spans="1:1">
      <c r="A747" s="292" t="s">
        <v>1969</v>
      </c>
    </row>
    <row r="748" spans="1:1">
      <c r="A748" s="292" t="s">
        <v>1970</v>
      </c>
    </row>
    <row r="749" spans="1:1">
      <c r="A749" s="292" t="s">
        <v>1971</v>
      </c>
    </row>
    <row r="750" spans="1:1">
      <c r="A750" s="292" t="s">
        <v>1972</v>
      </c>
    </row>
    <row r="751" spans="1:1">
      <c r="A751" s="292" t="s">
        <v>1973</v>
      </c>
    </row>
    <row r="752" spans="1:1">
      <c r="A752" s="292" t="s">
        <v>1974</v>
      </c>
    </row>
    <row r="753" spans="1:1">
      <c r="A753" s="292" t="s">
        <v>1975</v>
      </c>
    </row>
    <row r="754" spans="1:1">
      <c r="A754" s="292" t="s">
        <v>1976</v>
      </c>
    </row>
    <row r="755" spans="1:1">
      <c r="A755" s="292" t="s">
        <v>1977</v>
      </c>
    </row>
    <row r="756" spans="1:1">
      <c r="A756" s="292" t="s">
        <v>1978</v>
      </c>
    </row>
    <row r="757" spans="1:1">
      <c r="A757" s="292" t="s">
        <v>1979</v>
      </c>
    </row>
    <row r="758" spans="1:1">
      <c r="A758" s="292" t="s">
        <v>1980</v>
      </c>
    </row>
    <row r="759" spans="1:1">
      <c r="A759" s="292" t="s">
        <v>1981</v>
      </c>
    </row>
    <row r="760" spans="1:1">
      <c r="A760" s="292" t="s">
        <v>1982</v>
      </c>
    </row>
    <row r="761" spans="1:1">
      <c r="A761" s="292" t="s">
        <v>1983</v>
      </c>
    </row>
    <row r="762" spans="1:1">
      <c r="A762" s="292" t="s">
        <v>1984</v>
      </c>
    </row>
    <row r="763" spans="1:1">
      <c r="A763" s="292" t="s">
        <v>1985</v>
      </c>
    </row>
    <row r="764" spans="1:1">
      <c r="A764" s="292" t="s">
        <v>1986</v>
      </c>
    </row>
    <row r="765" spans="1:1">
      <c r="A765" s="292" t="s">
        <v>1987</v>
      </c>
    </row>
    <row r="766" spans="1:1">
      <c r="A766" s="292" t="s">
        <v>1988</v>
      </c>
    </row>
    <row r="767" spans="1:1">
      <c r="A767" s="292" t="s">
        <v>1989</v>
      </c>
    </row>
    <row r="768" spans="1:1">
      <c r="A768" s="292" t="s">
        <v>1990</v>
      </c>
    </row>
    <row r="769" spans="1:1">
      <c r="A769" s="292" t="s">
        <v>1991</v>
      </c>
    </row>
    <row r="770" spans="1:1">
      <c r="A770" s="292" t="s">
        <v>1992</v>
      </c>
    </row>
    <row r="771" spans="1:1">
      <c r="A771" s="292" t="s">
        <v>1993</v>
      </c>
    </row>
    <row r="772" spans="1:1">
      <c r="A772" s="292" t="s">
        <v>1994</v>
      </c>
    </row>
    <row r="773" spans="1:1">
      <c r="A773" s="292" t="s">
        <v>1995</v>
      </c>
    </row>
    <row r="774" spans="1:1">
      <c r="A774" s="292" t="s">
        <v>1996</v>
      </c>
    </row>
    <row r="775" spans="1:1">
      <c r="A775" s="292" t="s">
        <v>1997</v>
      </c>
    </row>
    <row r="776" spans="1:1">
      <c r="A776" s="292" t="s">
        <v>1998</v>
      </c>
    </row>
    <row r="777" spans="1:1">
      <c r="A777" s="292" t="s">
        <v>1999</v>
      </c>
    </row>
    <row r="778" spans="1:1">
      <c r="A778" s="292" t="s">
        <v>2000</v>
      </c>
    </row>
    <row r="779" spans="1:1">
      <c r="A779" s="292" t="s">
        <v>2001</v>
      </c>
    </row>
    <row r="780" spans="1:1">
      <c r="A780" s="292" t="s">
        <v>2002</v>
      </c>
    </row>
    <row r="781" spans="1:1">
      <c r="A781" s="292" t="s">
        <v>2003</v>
      </c>
    </row>
    <row r="782" spans="1:1">
      <c r="A782" s="292" t="s">
        <v>2004</v>
      </c>
    </row>
    <row r="783" spans="1:1">
      <c r="A783" s="292" t="s">
        <v>2005</v>
      </c>
    </row>
    <row r="784" spans="1:1">
      <c r="A784" s="292" t="s">
        <v>2006</v>
      </c>
    </row>
    <row r="785" spans="1:1">
      <c r="A785" s="292" t="s">
        <v>2007</v>
      </c>
    </row>
    <row r="786" spans="1:1">
      <c r="A786" s="292" t="s">
        <v>2008</v>
      </c>
    </row>
    <row r="787" spans="1:1">
      <c r="A787" s="292" t="s">
        <v>2009</v>
      </c>
    </row>
    <row r="788" spans="1:1">
      <c r="A788" s="292" t="s">
        <v>2010</v>
      </c>
    </row>
    <row r="789" spans="1:1">
      <c r="A789" s="292" t="s">
        <v>2011</v>
      </c>
    </row>
    <row r="790" spans="1:1">
      <c r="A790" s="292" t="s">
        <v>2012</v>
      </c>
    </row>
    <row r="791" spans="1:1">
      <c r="A791" s="292" t="s">
        <v>2013</v>
      </c>
    </row>
    <row r="792" spans="1:1">
      <c r="A792" s="292" t="s">
        <v>2014</v>
      </c>
    </row>
    <row r="793" spans="1:1">
      <c r="A793" s="292" t="s">
        <v>2015</v>
      </c>
    </row>
    <row r="794" spans="1:1">
      <c r="A794" s="292" t="s">
        <v>2016</v>
      </c>
    </row>
    <row r="795" spans="1:1">
      <c r="A795" s="292" t="s">
        <v>2017</v>
      </c>
    </row>
    <row r="796" spans="1:1">
      <c r="A796" s="292" t="s">
        <v>2018</v>
      </c>
    </row>
    <row r="797" spans="1:1">
      <c r="A797" s="292" t="s">
        <v>2019</v>
      </c>
    </row>
    <row r="798" spans="1:1">
      <c r="A798" s="292" t="s">
        <v>2020</v>
      </c>
    </row>
    <row r="799" spans="1:1">
      <c r="A799" s="292" t="s">
        <v>2021</v>
      </c>
    </row>
    <row r="800" spans="1:1">
      <c r="A800" s="292" t="s">
        <v>2022</v>
      </c>
    </row>
    <row r="801" spans="1:1">
      <c r="A801" s="292" t="s">
        <v>2023</v>
      </c>
    </row>
    <row r="802" spans="1:1">
      <c r="A802" s="292" t="s">
        <v>2024</v>
      </c>
    </row>
    <row r="803" spans="1:1">
      <c r="A803" s="292" t="s">
        <v>2025</v>
      </c>
    </row>
    <row r="804" spans="1:1">
      <c r="A804" s="292" t="s">
        <v>2026</v>
      </c>
    </row>
    <row r="805" spans="1:1">
      <c r="A805" s="292" t="s">
        <v>2027</v>
      </c>
    </row>
    <row r="806" spans="1:1">
      <c r="A806" s="292" t="s">
        <v>2028</v>
      </c>
    </row>
    <row r="807" spans="1:1">
      <c r="A807" s="292" t="s">
        <v>2029</v>
      </c>
    </row>
    <row r="808" spans="1:1">
      <c r="A808" s="292" t="s">
        <v>2030</v>
      </c>
    </row>
    <row r="809" spans="1:1">
      <c r="A809" s="292" t="s">
        <v>2031</v>
      </c>
    </row>
    <row r="810" spans="1:1">
      <c r="A810" s="292" t="s">
        <v>2032</v>
      </c>
    </row>
    <row r="811" spans="1:1">
      <c r="A811" s="292" t="s">
        <v>2033</v>
      </c>
    </row>
    <row r="812" spans="1:1">
      <c r="A812" s="292" t="s">
        <v>2034</v>
      </c>
    </row>
    <row r="813" spans="1:1">
      <c r="A813" s="292" t="s">
        <v>2035</v>
      </c>
    </row>
    <row r="814" spans="1:1">
      <c r="A814" s="292" t="s">
        <v>2036</v>
      </c>
    </row>
    <row r="815" spans="1:1">
      <c r="A815" s="292" t="s">
        <v>2037</v>
      </c>
    </row>
    <row r="816" spans="1:1">
      <c r="A816" s="292" t="s">
        <v>2038</v>
      </c>
    </row>
    <row r="817" spans="1:1">
      <c r="A817" s="292" t="s">
        <v>2039</v>
      </c>
    </row>
    <row r="818" spans="1:1">
      <c r="A818" s="292" t="s">
        <v>2040</v>
      </c>
    </row>
    <row r="819" spans="1:1">
      <c r="A819" s="292" t="s">
        <v>2041</v>
      </c>
    </row>
    <row r="820" spans="1:1">
      <c r="A820" s="292" t="s">
        <v>2042</v>
      </c>
    </row>
    <row r="821" spans="1:1">
      <c r="A821" s="292" t="s">
        <v>2043</v>
      </c>
    </row>
    <row r="822" spans="1:1">
      <c r="A822" s="292" t="s">
        <v>2044</v>
      </c>
    </row>
    <row r="823" spans="1:1">
      <c r="A823" s="292" t="s">
        <v>2045</v>
      </c>
    </row>
    <row r="824" spans="1:1">
      <c r="A824" s="292" t="s">
        <v>2046</v>
      </c>
    </row>
    <row r="825" spans="1:1">
      <c r="A825" s="292" t="s">
        <v>2047</v>
      </c>
    </row>
    <row r="826" spans="1:1">
      <c r="A826" s="292" t="s">
        <v>2048</v>
      </c>
    </row>
    <row r="827" spans="1:1">
      <c r="A827" s="292" t="s">
        <v>2049</v>
      </c>
    </row>
    <row r="828" spans="1:1">
      <c r="A828" s="292" t="s">
        <v>2050</v>
      </c>
    </row>
    <row r="829" spans="1:1">
      <c r="A829" s="292" t="s">
        <v>2051</v>
      </c>
    </row>
    <row r="830" spans="1:1">
      <c r="A830" s="292" t="s">
        <v>2052</v>
      </c>
    </row>
    <row r="831" spans="1:1">
      <c r="A831" s="292" t="s">
        <v>2053</v>
      </c>
    </row>
    <row r="832" spans="1:1">
      <c r="A832" s="292" t="s">
        <v>2054</v>
      </c>
    </row>
    <row r="833" spans="1:1">
      <c r="A833" s="292" t="s">
        <v>2055</v>
      </c>
    </row>
    <row r="834" spans="1:1">
      <c r="A834" s="292" t="s">
        <v>2056</v>
      </c>
    </row>
    <row r="835" spans="1:1">
      <c r="A835" s="292" t="s">
        <v>2057</v>
      </c>
    </row>
    <row r="836" spans="1:1">
      <c r="A836" s="292" t="s">
        <v>2058</v>
      </c>
    </row>
    <row r="837" spans="1:1">
      <c r="A837" s="292" t="s">
        <v>2059</v>
      </c>
    </row>
    <row r="838" spans="1:1">
      <c r="A838" s="292" t="s">
        <v>2060</v>
      </c>
    </row>
    <row r="839" spans="1:1">
      <c r="A839" s="292" t="s">
        <v>2061</v>
      </c>
    </row>
    <row r="840" spans="1:1">
      <c r="A840" s="292" t="s">
        <v>2062</v>
      </c>
    </row>
    <row r="841" spans="1:1">
      <c r="A841" s="292" t="s">
        <v>2063</v>
      </c>
    </row>
    <row r="842" spans="1:1">
      <c r="A842" s="292" t="s">
        <v>2064</v>
      </c>
    </row>
    <row r="843" spans="1:1">
      <c r="A843" s="292" t="s">
        <v>2065</v>
      </c>
    </row>
    <row r="844" spans="1:1">
      <c r="A844" s="292" t="s">
        <v>2066</v>
      </c>
    </row>
    <row r="845" spans="1:1">
      <c r="A845" s="292" t="s">
        <v>2067</v>
      </c>
    </row>
    <row r="846" spans="1:1">
      <c r="A846" s="292" t="s">
        <v>2068</v>
      </c>
    </row>
    <row r="847" spans="1:1">
      <c r="A847" s="292" t="s">
        <v>2069</v>
      </c>
    </row>
    <row r="848" spans="1:1">
      <c r="A848" s="292" t="s">
        <v>2070</v>
      </c>
    </row>
    <row r="849" spans="1:1">
      <c r="A849" s="292" t="s">
        <v>2071</v>
      </c>
    </row>
    <row r="850" spans="1:1">
      <c r="A850" s="292" t="s">
        <v>2072</v>
      </c>
    </row>
    <row r="851" spans="1:1">
      <c r="A851" s="292" t="s">
        <v>2073</v>
      </c>
    </row>
    <row r="852" spans="1:1">
      <c r="A852" s="292" t="s">
        <v>2074</v>
      </c>
    </row>
    <row r="853" spans="1:1">
      <c r="A853" s="292" t="s">
        <v>2075</v>
      </c>
    </row>
    <row r="854" spans="1:1">
      <c r="A854" s="292" t="s">
        <v>2076</v>
      </c>
    </row>
    <row r="855" spans="1:1">
      <c r="A855" s="292" t="s">
        <v>2077</v>
      </c>
    </row>
    <row r="856" spans="1:1">
      <c r="A856" s="292" t="s">
        <v>2078</v>
      </c>
    </row>
    <row r="857" spans="1:1">
      <c r="A857" s="292" t="s">
        <v>2079</v>
      </c>
    </row>
    <row r="858" spans="1:1">
      <c r="A858" s="292" t="s">
        <v>2080</v>
      </c>
    </row>
    <row r="859" spans="1:1">
      <c r="A859" s="292" t="s">
        <v>2081</v>
      </c>
    </row>
    <row r="860" spans="1:1">
      <c r="A860" s="292" t="s">
        <v>2082</v>
      </c>
    </row>
    <row r="861" spans="1:1">
      <c r="A861" s="292" t="s">
        <v>2083</v>
      </c>
    </row>
    <row r="862" spans="1:1">
      <c r="A862" s="292" t="s">
        <v>2084</v>
      </c>
    </row>
    <row r="863" spans="1:1">
      <c r="A863" s="292" t="s">
        <v>2085</v>
      </c>
    </row>
    <row r="864" spans="1:1">
      <c r="A864" s="292" t="s">
        <v>2086</v>
      </c>
    </row>
    <row r="865" spans="1:1">
      <c r="A865" s="292" t="s">
        <v>2087</v>
      </c>
    </row>
    <row r="866" spans="1:1">
      <c r="A866" s="292" t="s">
        <v>2088</v>
      </c>
    </row>
    <row r="867" spans="1:1">
      <c r="A867" s="292" t="s">
        <v>2089</v>
      </c>
    </row>
    <row r="868" spans="1:1">
      <c r="A868" s="292" t="s">
        <v>2090</v>
      </c>
    </row>
    <row r="869" spans="1:1">
      <c r="A869" s="292" t="s">
        <v>2091</v>
      </c>
    </row>
    <row r="870" spans="1:1">
      <c r="A870" s="292" t="s">
        <v>2092</v>
      </c>
    </row>
    <row r="871" spans="1:1">
      <c r="A871" s="292" t="s">
        <v>2093</v>
      </c>
    </row>
    <row r="872" spans="1:1">
      <c r="A872" s="292" t="s">
        <v>2094</v>
      </c>
    </row>
    <row r="873" spans="1:1">
      <c r="A873" s="292" t="s">
        <v>2095</v>
      </c>
    </row>
    <row r="874" spans="1:1">
      <c r="A874" s="292" t="s">
        <v>2096</v>
      </c>
    </row>
    <row r="875" spans="1:1">
      <c r="A875" s="292" t="s">
        <v>2097</v>
      </c>
    </row>
    <row r="876" spans="1:1">
      <c r="A876" s="292" t="s">
        <v>2098</v>
      </c>
    </row>
    <row r="877" spans="1:1">
      <c r="A877" s="292" t="s">
        <v>2099</v>
      </c>
    </row>
    <row r="878" spans="1:1">
      <c r="A878" s="292" t="s">
        <v>2100</v>
      </c>
    </row>
    <row r="879" spans="1:1">
      <c r="A879" s="292" t="s">
        <v>2101</v>
      </c>
    </row>
    <row r="880" spans="1:1">
      <c r="A880" s="292" t="s">
        <v>2102</v>
      </c>
    </row>
    <row r="881" spans="1:1">
      <c r="A881" s="292" t="s">
        <v>2103</v>
      </c>
    </row>
    <row r="882" spans="1:1">
      <c r="A882" s="292" t="s">
        <v>2104</v>
      </c>
    </row>
    <row r="883" spans="1:1">
      <c r="A883" s="292" t="s">
        <v>2105</v>
      </c>
    </row>
    <row r="884" spans="1:1">
      <c r="A884" s="292" t="s">
        <v>2106</v>
      </c>
    </row>
    <row r="885" spans="1:1">
      <c r="A885" s="292" t="s">
        <v>2107</v>
      </c>
    </row>
    <row r="886" spans="1:1">
      <c r="A886" s="292" t="s">
        <v>2108</v>
      </c>
    </row>
    <row r="887" spans="1:1">
      <c r="A887" s="292" t="s">
        <v>2109</v>
      </c>
    </row>
    <row r="888" spans="1:1">
      <c r="A888" s="292" t="s">
        <v>2110</v>
      </c>
    </row>
    <row r="889" spans="1:1">
      <c r="A889" s="292" t="s">
        <v>2111</v>
      </c>
    </row>
    <row r="890" spans="1:1">
      <c r="A890" s="292" t="s">
        <v>2112</v>
      </c>
    </row>
    <row r="891" spans="1:1">
      <c r="A891" s="292" t="s">
        <v>2113</v>
      </c>
    </row>
    <row r="892" spans="1:1">
      <c r="A892" s="292" t="s">
        <v>2114</v>
      </c>
    </row>
    <row r="893" spans="1:1">
      <c r="A893" s="292" t="s">
        <v>2115</v>
      </c>
    </row>
    <row r="894" spans="1:1">
      <c r="A894" s="292" t="s">
        <v>2116</v>
      </c>
    </row>
    <row r="895" spans="1:1">
      <c r="A895" s="292" t="s">
        <v>2117</v>
      </c>
    </row>
    <row r="896" spans="1:1">
      <c r="A896" s="292" t="s">
        <v>2118</v>
      </c>
    </row>
    <row r="897" spans="1:1">
      <c r="A897" s="292" t="s">
        <v>2119</v>
      </c>
    </row>
    <row r="898" spans="1:1">
      <c r="A898" s="292" t="s">
        <v>2120</v>
      </c>
    </row>
    <row r="899" spans="1:1">
      <c r="A899" s="292" t="s">
        <v>2121</v>
      </c>
    </row>
    <row r="900" spans="1:1">
      <c r="A900" s="292" t="s">
        <v>2122</v>
      </c>
    </row>
    <row r="901" spans="1:1">
      <c r="A901" s="292" t="s">
        <v>2123</v>
      </c>
    </row>
    <row r="902" spans="1:1">
      <c r="A902" s="292" t="s">
        <v>2124</v>
      </c>
    </row>
    <row r="903" spans="1:1">
      <c r="A903" s="292" t="s">
        <v>2125</v>
      </c>
    </row>
    <row r="904" spans="1:1">
      <c r="A904" s="292" t="s">
        <v>2126</v>
      </c>
    </row>
    <row r="905" spans="1:1">
      <c r="A905" s="292" t="s">
        <v>2127</v>
      </c>
    </row>
    <row r="906" spans="1:1">
      <c r="A906" s="292" t="s">
        <v>2128</v>
      </c>
    </row>
    <row r="907" spans="1:1">
      <c r="A907" s="292" t="s">
        <v>2129</v>
      </c>
    </row>
    <row r="908" spans="1:1">
      <c r="A908" s="292" t="s">
        <v>2130</v>
      </c>
    </row>
    <row r="909" spans="1:1">
      <c r="A909" s="292" t="s">
        <v>2131</v>
      </c>
    </row>
    <row r="910" spans="1:1">
      <c r="A910" s="292" t="s">
        <v>2132</v>
      </c>
    </row>
    <row r="911" spans="1:1">
      <c r="A911" s="292" t="s">
        <v>2133</v>
      </c>
    </row>
    <row r="912" spans="1:1">
      <c r="A912" s="292" t="s">
        <v>2134</v>
      </c>
    </row>
    <row r="913" spans="1:1">
      <c r="A913" s="292" t="s">
        <v>2135</v>
      </c>
    </row>
    <row r="914" spans="1:1">
      <c r="A914" s="292" t="s">
        <v>2136</v>
      </c>
    </row>
    <row r="915" spans="1:1">
      <c r="A915" s="292" t="s">
        <v>2137</v>
      </c>
    </row>
    <row r="916" spans="1:1">
      <c r="A916" s="292" t="s">
        <v>2138</v>
      </c>
    </row>
    <row r="917" spans="1:1">
      <c r="A917" s="292" t="s">
        <v>2139</v>
      </c>
    </row>
    <row r="918" spans="1:1">
      <c r="A918" s="292" t="s">
        <v>2140</v>
      </c>
    </row>
    <row r="919" spans="1:1">
      <c r="A919" s="292" t="s">
        <v>2141</v>
      </c>
    </row>
    <row r="920" spans="1:1">
      <c r="A920" s="292" t="s">
        <v>2142</v>
      </c>
    </row>
    <row r="921" spans="1:1">
      <c r="A921" s="292" t="s">
        <v>2143</v>
      </c>
    </row>
    <row r="922" spans="1:1">
      <c r="A922" s="292" t="s">
        <v>2144</v>
      </c>
    </row>
    <row r="923" spans="1:1">
      <c r="A923" s="292" t="s">
        <v>2145</v>
      </c>
    </row>
    <row r="924" spans="1:1">
      <c r="A924" s="292" t="s">
        <v>2146</v>
      </c>
    </row>
    <row r="925" spans="1:1">
      <c r="A925" s="292" t="s">
        <v>2147</v>
      </c>
    </row>
    <row r="926" spans="1:1">
      <c r="A926" s="292" t="s">
        <v>2148</v>
      </c>
    </row>
    <row r="927" spans="1:1">
      <c r="A927" s="292" t="s">
        <v>2149</v>
      </c>
    </row>
    <row r="928" spans="1:1">
      <c r="A928" s="292" t="s">
        <v>2150</v>
      </c>
    </row>
    <row r="929" spans="1:1">
      <c r="A929" s="292" t="s">
        <v>2151</v>
      </c>
    </row>
    <row r="930" spans="1:1">
      <c r="A930" s="292" t="s">
        <v>2152</v>
      </c>
    </row>
    <row r="931" spans="1:1">
      <c r="A931" s="292" t="s">
        <v>2153</v>
      </c>
    </row>
    <row r="932" spans="1:1">
      <c r="A932" s="292" t="s">
        <v>2154</v>
      </c>
    </row>
    <row r="933" spans="1:1">
      <c r="A933" s="292" t="s">
        <v>2155</v>
      </c>
    </row>
    <row r="934" spans="1:1">
      <c r="A934" s="292" t="s">
        <v>2156</v>
      </c>
    </row>
    <row r="935" spans="1:1">
      <c r="A935" s="292" t="s">
        <v>2157</v>
      </c>
    </row>
    <row r="936" spans="1:1">
      <c r="A936" s="292" t="s">
        <v>2158</v>
      </c>
    </row>
    <row r="937" spans="1:1">
      <c r="A937" s="292" t="s">
        <v>2159</v>
      </c>
    </row>
    <row r="938" spans="1:1">
      <c r="A938" s="292" t="s">
        <v>2160</v>
      </c>
    </row>
    <row r="939" spans="1:1">
      <c r="A939" s="292" t="s">
        <v>2161</v>
      </c>
    </row>
    <row r="940" spans="1:1">
      <c r="A940" s="292" t="s">
        <v>2162</v>
      </c>
    </row>
    <row r="941" spans="1:1">
      <c r="A941" s="292" t="s">
        <v>2163</v>
      </c>
    </row>
    <row r="942" spans="1:1">
      <c r="A942" s="292" t="s">
        <v>2164</v>
      </c>
    </row>
    <row r="943" spans="1:1">
      <c r="A943" s="292" t="s">
        <v>2165</v>
      </c>
    </row>
    <row r="944" spans="1:1">
      <c r="A944" s="292" t="s">
        <v>2166</v>
      </c>
    </row>
    <row r="945" spans="1:1">
      <c r="A945" s="292" t="s">
        <v>2167</v>
      </c>
    </row>
    <row r="946" spans="1:1">
      <c r="A946" s="292" t="s">
        <v>2168</v>
      </c>
    </row>
    <row r="947" spans="1:1">
      <c r="A947" s="292" t="s">
        <v>2169</v>
      </c>
    </row>
    <row r="948" spans="1:1">
      <c r="A948" s="292" t="s">
        <v>2170</v>
      </c>
    </row>
    <row r="949" spans="1:1">
      <c r="A949" s="292" t="s">
        <v>2171</v>
      </c>
    </row>
    <row r="950" spans="1:1">
      <c r="A950" s="292" t="s">
        <v>2172</v>
      </c>
    </row>
    <row r="951" spans="1:1">
      <c r="A951" s="292" t="s">
        <v>2173</v>
      </c>
    </row>
    <row r="952" spans="1:1">
      <c r="A952" s="292" t="s">
        <v>2174</v>
      </c>
    </row>
    <row r="953" spans="1:1">
      <c r="A953" s="292" t="s">
        <v>2175</v>
      </c>
    </row>
    <row r="954" spans="1:1">
      <c r="A954" s="292" t="s">
        <v>2176</v>
      </c>
    </row>
    <row r="955" spans="1:1">
      <c r="A955" s="292" t="s">
        <v>2177</v>
      </c>
    </row>
    <row r="956" spans="1:1">
      <c r="A956" s="292" t="s">
        <v>2178</v>
      </c>
    </row>
    <row r="957" spans="1:1">
      <c r="A957" s="292" t="s">
        <v>2179</v>
      </c>
    </row>
    <row r="958" spans="1:1">
      <c r="A958" s="292" t="s">
        <v>2180</v>
      </c>
    </row>
    <row r="959" spans="1:1">
      <c r="A959" s="292" t="s">
        <v>2181</v>
      </c>
    </row>
    <row r="960" spans="1:1">
      <c r="A960" s="292" t="s">
        <v>2182</v>
      </c>
    </row>
    <row r="961" spans="1:1">
      <c r="A961" s="292" t="s">
        <v>2183</v>
      </c>
    </row>
    <row r="962" spans="1:1">
      <c r="A962" s="292" t="s">
        <v>2184</v>
      </c>
    </row>
    <row r="963" spans="1:1">
      <c r="A963" s="292" t="s">
        <v>2185</v>
      </c>
    </row>
    <row r="964" spans="1:1">
      <c r="A964" s="292" t="s">
        <v>2186</v>
      </c>
    </row>
    <row r="965" spans="1:1">
      <c r="A965" s="292" t="s">
        <v>2187</v>
      </c>
    </row>
    <row r="966" spans="1:1">
      <c r="A966" s="292" t="s">
        <v>2188</v>
      </c>
    </row>
    <row r="967" spans="1:1">
      <c r="A967" s="292" t="s">
        <v>2189</v>
      </c>
    </row>
    <row r="968" spans="1:1">
      <c r="A968" s="292" t="s">
        <v>2190</v>
      </c>
    </row>
    <row r="969" spans="1:1">
      <c r="A969" s="292" t="s">
        <v>2191</v>
      </c>
    </row>
    <row r="970" spans="1:1">
      <c r="A970" s="292" t="s">
        <v>2192</v>
      </c>
    </row>
    <row r="971" spans="1:1">
      <c r="A971" s="292" t="s">
        <v>2193</v>
      </c>
    </row>
    <row r="972" spans="1:1">
      <c r="A972" s="292" t="s">
        <v>2194</v>
      </c>
    </row>
    <row r="973" spans="1:1">
      <c r="A973" s="292" t="s">
        <v>2195</v>
      </c>
    </row>
    <row r="974" spans="1:1">
      <c r="A974" s="292" t="s">
        <v>2196</v>
      </c>
    </row>
    <row r="975" spans="1:1">
      <c r="A975" s="292" t="s">
        <v>2197</v>
      </c>
    </row>
    <row r="976" spans="1:1">
      <c r="A976" s="292" t="s">
        <v>2198</v>
      </c>
    </row>
    <row r="977" spans="1:1">
      <c r="A977" s="292" t="s">
        <v>2199</v>
      </c>
    </row>
    <row r="978" spans="1:1">
      <c r="A978" s="292" t="s">
        <v>2200</v>
      </c>
    </row>
    <row r="979" spans="1:1">
      <c r="A979" s="292" t="s">
        <v>2201</v>
      </c>
    </row>
    <row r="980" spans="1:1">
      <c r="A980" s="292" t="s">
        <v>2202</v>
      </c>
    </row>
    <row r="981" spans="1:1">
      <c r="A981" s="292" t="s">
        <v>2203</v>
      </c>
    </row>
    <row r="982" spans="1:1">
      <c r="A982" s="292" t="s">
        <v>2204</v>
      </c>
    </row>
    <row r="983" spans="1:1">
      <c r="A983" s="292" t="s">
        <v>2205</v>
      </c>
    </row>
    <row r="984" spans="1:1">
      <c r="A984" s="292" t="s">
        <v>2206</v>
      </c>
    </row>
    <row r="985" spans="1:1">
      <c r="A985" s="292" t="s">
        <v>2207</v>
      </c>
    </row>
    <row r="986" spans="1:1">
      <c r="A986" s="292" t="s">
        <v>2208</v>
      </c>
    </row>
    <row r="987" spans="1:1">
      <c r="A987" s="292" t="s">
        <v>2209</v>
      </c>
    </row>
    <row r="988" spans="1:1">
      <c r="A988" s="292" t="s">
        <v>2210</v>
      </c>
    </row>
    <row r="989" spans="1:1">
      <c r="A989" s="292" t="s">
        <v>2211</v>
      </c>
    </row>
    <row r="990" spans="1:1">
      <c r="A990" s="292" t="s">
        <v>2212</v>
      </c>
    </row>
    <row r="991" spans="1:1">
      <c r="A991" s="292" t="s">
        <v>2213</v>
      </c>
    </row>
    <row r="992" spans="1:1">
      <c r="A992" s="292" t="s">
        <v>2214</v>
      </c>
    </row>
    <row r="993" spans="1:1">
      <c r="A993" s="292" t="s">
        <v>2215</v>
      </c>
    </row>
    <row r="994" spans="1:1">
      <c r="A994" s="292" t="s">
        <v>2216</v>
      </c>
    </row>
    <row r="995" spans="1:1">
      <c r="A995" s="292" t="s">
        <v>2217</v>
      </c>
    </row>
    <row r="996" spans="1:1">
      <c r="A996" s="292" t="s">
        <v>2218</v>
      </c>
    </row>
    <row r="997" spans="1:1">
      <c r="A997" s="292" t="s">
        <v>2219</v>
      </c>
    </row>
    <row r="998" spans="1:1">
      <c r="A998" s="292" t="s">
        <v>2220</v>
      </c>
    </row>
    <row r="999" spans="1:1">
      <c r="A999" s="292" t="s">
        <v>2221</v>
      </c>
    </row>
    <row r="1000" spans="1:1">
      <c r="A1000" s="292" t="s">
        <v>2222</v>
      </c>
    </row>
    <row r="1001" spans="1:1">
      <c r="A1001" s="292" t="s">
        <v>2223</v>
      </c>
    </row>
    <row r="1002" spans="1:1">
      <c r="A1002" s="292" t="s">
        <v>2224</v>
      </c>
    </row>
    <row r="1003" spans="1:1">
      <c r="A1003" s="292" t="s">
        <v>2225</v>
      </c>
    </row>
    <row r="1004" spans="1:1">
      <c r="A1004" s="292" t="s">
        <v>2226</v>
      </c>
    </row>
    <row r="1005" spans="1:1">
      <c r="A1005" s="292" t="s">
        <v>2227</v>
      </c>
    </row>
    <row r="1006" spans="1:1">
      <c r="A1006" s="292" t="s">
        <v>2228</v>
      </c>
    </row>
    <row r="1007" spans="1:1">
      <c r="A1007" s="292" t="s">
        <v>2229</v>
      </c>
    </row>
    <row r="1008" spans="1:1">
      <c r="A1008" s="292" t="s">
        <v>2230</v>
      </c>
    </row>
    <row r="1009" spans="1:1">
      <c r="A1009" s="292" t="s">
        <v>2231</v>
      </c>
    </row>
    <row r="1010" spans="1:1">
      <c r="A1010" s="292" t="s">
        <v>2232</v>
      </c>
    </row>
    <row r="1011" spans="1:1">
      <c r="A1011" s="292" t="s">
        <v>2233</v>
      </c>
    </row>
    <row r="1012" spans="1:1">
      <c r="A1012" s="292" t="s">
        <v>2234</v>
      </c>
    </row>
    <row r="1013" spans="1:1">
      <c r="A1013" s="292" t="s">
        <v>2235</v>
      </c>
    </row>
    <row r="1014" spans="1:1">
      <c r="A1014" s="292" t="s">
        <v>2236</v>
      </c>
    </row>
    <row r="1015" spans="1:1">
      <c r="A1015" s="292" t="s">
        <v>2237</v>
      </c>
    </row>
    <row r="1016" spans="1:1">
      <c r="A1016" s="292" t="s">
        <v>2238</v>
      </c>
    </row>
    <row r="1017" spans="1:1">
      <c r="A1017" s="292" t="s">
        <v>2239</v>
      </c>
    </row>
    <row r="1018" spans="1:1">
      <c r="A1018" s="292" t="s">
        <v>2240</v>
      </c>
    </row>
    <row r="1019" spans="1:1">
      <c r="A1019" s="292" t="s">
        <v>2241</v>
      </c>
    </row>
    <row r="1020" spans="1:1">
      <c r="A1020" s="292" t="s">
        <v>2242</v>
      </c>
    </row>
    <row r="1021" spans="1:1">
      <c r="A1021" s="292" t="s">
        <v>2243</v>
      </c>
    </row>
    <row r="1022" spans="1:1">
      <c r="A1022" s="292" t="s">
        <v>2244</v>
      </c>
    </row>
    <row r="1023" spans="1:1">
      <c r="A1023" s="292" t="s">
        <v>2245</v>
      </c>
    </row>
    <row r="1024" spans="1:1">
      <c r="A1024" s="292" t="s">
        <v>2246</v>
      </c>
    </row>
    <row r="1025" spans="1:1">
      <c r="A1025" s="292" t="s">
        <v>2247</v>
      </c>
    </row>
    <row r="1026" spans="1:1">
      <c r="A1026" s="292" t="s">
        <v>2248</v>
      </c>
    </row>
    <row r="1027" spans="1:1">
      <c r="A1027" s="292" t="s">
        <v>2249</v>
      </c>
    </row>
    <row r="1028" spans="1:1">
      <c r="A1028" s="292" t="s">
        <v>2250</v>
      </c>
    </row>
    <row r="1029" spans="1:1">
      <c r="A1029" s="292" t="s">
        <v>2251</v>
      </c>
    </row>
    <row r="1030" spans="1:1">
      <c r="A1030" s="292" t="s">
        <v>2252</v>
      </c>
    </row>
    <row r="1031" spans="1:1">
      <c r="A1031" s="292" t="s">
        <v>2253</v>
      </c>
    </row>
    <row r="1032" spans="1:1">
      <c r="A1032" s="292" t="s">
        <v>2254</v>
      </c>
    </row>
    <row r="1033" spans="1:1">
      <c r="A1033" s="292" t="s">
        <v>2255</v>
      </c>
    </row>
    <row r="1034" spans="1:1">
      <c r="A1034" s="292" t="s">
        <v>2256</v>
      </c>
    </row>
    <row r="1035" spans="1:1">
      <c r="A1035" s="292" t="s">
        <v>2257</v>
      </c>
    </row>
    <row r="1036" spans="1:1">
      <c r="A1036" s="292" t="s">
        <v>2258</v>
      </c>
    </row>
    <row r="1037" spans="1:1">
      <c r="A1037" s="292" t="s">
        <v>2259</v>
      </c>
    </row>
    <row r="1038" spans="1:1">
      <c r="A1038" s="292" t="s">
        <v>2260</v>
      </c>
    </row>
    <row r="1039" spans="1:1">
      <c r="A1039" s="292" t="s">
        <v>2261</v>
      </c>
    </row>
    <row r="1040" spans="1:1">
      <c r="A1040" s="292" t="s">
        <v>2262</v>
      </c>
    </row>
    <row r="1041" spans="1:1">
      <c r="A1041" s="292" t="s">
        <v>2263</v>
      </c>
    </row>
    <row r="1042" spans="1:1">
      <c r="A1042" s="292" t="s">
        <v>2264</v>
      </c>
    </row>
    <row r="1043" spans="1:1">
      <c r="A1043" s="292" t="s">
        <v>2265</v>
      </c>
    </row>
    <row r="1044" spans="1:1">
      <c r="A1044" s="292" t="s">
        <v>2266</v>
      </c>
    </row>
    <row r="1045" spans="1:1">
      <c r="A1045" s="292" t="s">
        <v>2267</v>
      </c>
    </row>
    <row r="1046" spans="1:1">
      <c r="A1046" s="292" t="s">
        <v>2268</v>
      </c>
    </row>
    <row r="1047" spans="1:1">
      <c r="A1047" s="292" t="s">
        <v>2269</v>
      </c>
    </row>
    <row r="1048" spans="1:1">
      <c r="A1048" s="292" t="s">
        <v>2270</v>
      </c>
    </row>
    <row r="1049" spans="1:1">
      <c r="A1049" s="292" t="s">
        <v>2271</v>
      </c>
    </row>
    <row r="1050" spans="1:1">
      <c r="A1050" s="292" t="s">
        <v>2272</v>
      </c>
    </row>
    <row r="1051" spans="1:1">
      <c r="A1051" s="292" t="s">
        <v>2273</v>
      </c>
    </row>
    <row r="1052" spans="1:1">
      <c r="A1052" s="292" t="s">
        <v>2274</v>
      </c>
    </row>
    <row r="1053" spans="1:1">
      <c r="A1053" s="292" t="s">
        <v>2275</v>
      </c>
    </row>
    <row r="1054" spans="1:1">
      <c r="A1054" s="292" t="s">
        <v>2276</v>
      </c>
    </row>
    <row r="1055" spans="1:1">
      <c r="A1055" s="292" t="s">
        <v>2277</v>
      </c>
    </row>
    <row r="1056" spans="1:1">
      <c r="A1056" s="292" t="s">
        <v>2278</v>
      </c>
    </row>
    <row r="1057" spans="1:1">
      <c r="A1057" s="292" t="s">
        <v>2279</v>
      </c>
    </row>
    <row r="1058" spans="1:1">
      <c r="A1058" s="292" t="s">
        <v>2280</v>
      </c>
    </row>
    <row r="1059" spans="1:1">
      <c r="A1059" s="292" t="s">
        <v>2281</v>
      </c>
    </row>
    <row r="1060" spans="1:1">
      <c r="A1060" s="292" t="s">
        <v>2282</v>
      </c>
    </row>
    <row r="1061" spans="1:1">
      <c r="A1061" s="292" t="s">
        <v>2283</v>
      </c>
    </row>
    <row r="1062" spans="1:1">
      <c r="A1062" s="292" t="s">
        <v>2284</v>
      </c>
    </row>
    <row r="1063" spans="1:1">
      <c r="A1063" s="292" t="s">
        <v>2285</v>
      </c>
    </row>
    <row r="1064" spans="1:1">
      <c r="A1064" s="292" t="s">
        <v>2286</v>
      </c>
    </row>
    <row r="1065" spans="1:1">
      <c r="A1065" s="292" t="s">
        <v>2287</v>
      </c>
    </row>
    <row r="1066" spans="1:1">
      <c r="A1066" s="292" t="s">
        <v>2288</v>
      </c>
    </row>
    <row r="1067" spans="1:1">
      <c r="A1067" s="292" t="s">
        <v>2289</v>
      </c>
    </row>
    <row r="1068" spans="1:1">
      <c r="A1068" s="292" t="s">
        <v>2290</v>
      </c>
    </row>
    <row r="1069" spans="1:1">
      <c r="A1069" s="292" t="s">
        <v>2291</v>
      </c>
    </row>
    <row r="1070" spans="1:1">
      <c r="A1070" s="292" t="s">
        <v>2292</v>
      </c>
    </row>
    <row r="1071" spans="1:1">
      <c r="A1071" s="292" t="s">
        <v>2293</v>
      </c>
    </row>
    <row r="1072" spans="1:1">
      <c r="A1072" s="292" t="s">
        <v>2294</v>
      </c>
    </row>
    <row r="1073" spans="1:1">
      <c r="A1073" s="292" t="s">
        <v>2295</v>
      </c>
    </row>
    <row r="1074" spans="1:1">
      <c r="A1074" s="292" t="s">
        <v>2296</v>
      </c>
    </row>
    <row r="1075" spans="1:1">
      <c r="A1075" s="292" t="s">
        <v>2297</v>
      </c>
    </row>
    <row r="1076" spans="1:1">
      <c r="A1076" s="292" t="s">
        <v>2298</v>
      </c>
    </row>
    <row r="1077" spans="1:1">
      <c r="A1077" s="292" t="s">
        <v>2299</v>
      </c>
    </row>
    <row r="1078" spans="1:1">
      <c r="A1078" s="292" t="s">
        <v>2300</v>
      </c>
    </row>
    <row r="1079" spans="1:1">
      <c r="A1079" s="292" t="s">
        <v>2301</v>
      </c>
    </row>
    <row r="1080" spans="1:1">
      <c r="A1080" s="292" t="s">
        <v>2302</v>
      </c>
    </row>
    <row r="1081" spans="1:1">
      <c r="A1081" s="292" t="s">
        <v>2303</v>
      </c>
    </row>
    <row r="1082" spans="1:1">
      <c r="A1082" s="292" t="s">
        <v>2304</v>
      </c>
    </row>
    <row r="1083" spans="1:1">
      <c r="A1083" s="292" t="s">
        <v>2305</v>
      </c>
    </row>
    <row r="1084" spans="1:1">
      <c r="A1084" s="292" t="s">
        <v>2306</v>
      </c>
    </row>
    <row r="1085" spans="1:1">
      <c r="A1085" s="292" t="s">
        <v>2307</v>
      </c>
    </row>
    <row r="1086" spans="1:1">
      <c r="A1086" s="292" t="s">
        <v>2308</v>
      </c>
    </row>
    <row r="1087" spans="1:1">
      <c r="A1087" s="292" t="s">
        <v>2309</v>
      </c>
    </row>
    <row r="1088" spans="1:1">
      <c r="A1088" s="292" t="s">
        <v>2310</v>
      </c>
    </row>
    <row r="1089" spans="1:1">
      <c r="A1089" s="292" t="s">
        <v>2311</v>
      </c>
    </row>
    <row r="1090" spans="1:1">
      <c r="A1090" s="292" t="s">
        <v>2312</v>
      </c>
    </row>
    <row r="1091" spans="1:1">
      <c r="A1091" s="292" t="s">
        <v>2313</v>
      </c>
    </row>
    <row r="1092" spans="1:1">
      <c r="A1092" s="292" t="s">
        <v>2314</v>
      </c>
    </row>
    <row r="1093" spans="1:1">
      <c r="A1093" s="292" t="s">
        <v>2315</v>
      </c>
    </row>
    <row r="1094" spans="1:1">
      <c r="A1094" s="292" t="s">
        <v>2316</v>
      </c>
    </row>
    <row r="1095" spans="1:1">
      <c r="A1095" s="292" t="s">
        <v>2317</v>
      </c>
    </row>
    <row r="1096" spans="1:1">
      <c r="A1096" s="292" t="s">
        <v>2318</v>
      </c>
    </row>
    <row r="1097" spans="1:1">
      <c r="A1097" s="292" t="s">
        <v>2319</v>
      </c>
    </row>
    <row r="1098" spans="1:1">
      <c r="A1098" s="292" t="s">
        <v>2320</v>
      </c>
    </row>
    <row r="1099" spans="1:1">
      <c r="A1099" s="292" t="s">
        <v>2321</v>
      </c>
    </row>
    <row r="1100" spans="1:1">
      <c r="A1100" s="292" t="s">
        <v>2322</v>
      </c>
    </row>
    <row r="1101" spans="1:1">
      <c r="A1101" s="292" t="s">
        <v>2323</v>
      </c>
    </row>
    <row r="1102" spans="1:1">
      <c r="A1102" s="292" t="s">
        <v>2324</v>
      </c>
    </row>
    <row r="1103" spans="1:1">
      <c r="A1103" s="292" t="s">
        <v>2325</v>
      </c>
    </row>
    <row r="1104" spans="1:1">
      <c r="A1104" s="292" t="s">
        <v>2326</v>
      </c>
    </row>
    <row r="1105" spans="1:1">
      <c r="A1105" s="292" t="s">
        <v>2327</v>
      </c>
    </row>
    <row r="1106" spans="1:1">
      <c r="A1106" s="292" t="s">
        <v>2328</v>
      </c>
    </row>
    <row r="1107" spans="1:1">
      <c r="A1107" s="292" t="s">
        <v>2329</v>
      </c>
    </row>
    <row r="1108" spans="1:1">
      <c r="A1108" s="292" t="s">
        <v>2330</v>
      </c>
    </row>
    <row r="1109" spans="1:1">
      <c r="A1109" s="292" t="s">
        <v>2331</v>
      </c>
    </row>
    <row r="1110" spans="1:1">
      <c r="A1110" s="292" t="s">
        <v>2332</v>
      </c>
    </row>
    <row r="1111" spans="1:1">
      <c r="A1111" s="292" t="s">
        <v>2333</v>
      </c>
    </row>
    <row r="1112" spans="1:1">
      <c r="A1112" s="292" t="s">
        <v>2334</v>
      </c>
    </row>
    <row r="1113" spans="1:1">
      <c r="A1113" s="292" t="s">
        <v>2335</v>
      </c>
    </row>
    <row r="1114" spans="1:1">
      <c r="A1114" s="292" t="s">
        <v>2336</v>
      </c>
    </row>
    <row r="1115" spans="1:1">
      <c r="A1115" s="292" t="s">
        <v>2337</v>
      </c>
    </row>
    <row r="1116" spans="1:1">
      <c r="A1116" s="292" t="s">
        <v>2338</v>
      </c>
    </row>
    <row r="1117" spans="1:1">
      <c r="A1117" s="292" t="s">
        <v>2339</v>
      </c>
    </row>
    <row r="1118" spans="1:1">
      <c r="A1118" s="292" t="s">
        <v>2340</v>
      </c>
    </row>
    <row r="1119" spans="1:1">
      <c r="A1119" s="292" t="s">
        <v>2341</v>
      </c>
    </row>
    <row r="1120" spans="1:1">
      <c r="A1120" s="292" t="s">
        <v>2342</v>
      </c>
    </row>
    <row r="1121" spans="1:1">
      <c r="A1121" s="292" t="s">
        <v>2343</v>
      </c>
    </row>
    <row r="1122" spans="1:1">
      <c r="A1122" s="292" t="s">
        <v>2344</v>
      </c>
    </row>
    <row r="1123" spans="1:1">
      <c r="A1123" s="292" t="s">
        <v>2345</v>
      </c>
    </row>
    <row r="1124" spans="1:1">
      <c r="A1124" s="292" t="s">
        <v>2346</v>
      </c>
    </row>
    <row r="1125" spans="1:1">
      <c r="A1125" s="292" t="s">
        <v>2347</v>
      </c>
    </row>
    <row r="1126" spans="1:1">
      <c r="A1126" s="292" t="s">
        <v>2348</v>
      </c>
    </row>
    <row r="1127" spans="1:1">
      <c r="A1127" s="292" t="s">
        <v>2349</v>
      </c>
    </row>
    <row r="1128" spans="1:1">
      <c r="A1128" s="292" t="s">
        <v>2350</v>
      </c>
    </row>
    <row r="1129" spans="1:1">
      <c r="A1129" s="292" t="s">
        <v>2351</v>
      </c>
    </row>
    <row r="1130" spans="1:1">
      <c r="A1130" s="292" t="s">
        <v>2352</v>
      </c>
    </row>
    <row r="1131" spans="1:1">
      <c r="A1131" s="292" t="s">
        <v>2353</v>
      </c>
    </row>
    <row r="1132" spans="1:1">
      <c r="A1132" s="292" t="s">
        <v>2354</v>
      </c>
    </row>
    <row r="1133" spans="1:1">
      <c r="A1133" s="292" t="s">
        <v>2355</v>
      </c>
    </row>
    <row r="1134" spans="1:1">
      <c r="A1134" s="292" t="s">
        <v>2356</v>
      </c>
    </row>
    <row r="1135" spans="1:1">
      <c r="A1135" s="292" t="s">
        <v>2357</v>
      </c>
    </row>
    <row r="1136" spans="1:1">
      <c r="A1136" s="292" t="s">
        <v>2358</v>
      </c>
    </row>
    <row r="1137" spans="1:1">
      <c r="A1137" s="292" t="s">
        <v>2359</v>
      </c>
    </row>
    <row r="1138" spans="1:1">
      <c r="A1138" s="292" t="s">
        <v>2360</v>
      </c>
    </row>
    <row r="1139" spans="1:1">
      <c r="A1139" s="292" t="s">
        <v>2361</v>
      </c>
    </row>
    <row r="1140" spans="1:1">
      <c r="A1140" s="292" t="s">
        <v>2362</v>
      </c>
    </row>
    <row r="1141" spans="1:1">
      <c r="A1141" s="292" t="s">
        <v>2363</v>
      </c>
    </row>
    <row r="1142" spans="1:1">
      <c r="A1142" s="292" t="s">
        <v>2364</v>
      </c>
    </row>
    <row r="1143" spans="1:1">
      <c r="A1143" s="292" t="s">
        <v>2365</v>
      </c>
    </row>
    <row r="1144" spans="1:1">
      <c r="A1144" s="292" t="s">
        <v>2366</v>
      </c>
    </row>
    <row r="1145" spans="1:1">
      <c r="A1145" s="292" t="s">
        <v>2367</v>
      </c>
    </row>
    <row r="1146" spans="1:1">
      <c r="A1146" s="292" t="s">
        <v>2368</v>
      </c>
    </row>
    <row r="1147" spans="1:1">
      <c r="A1147" s="292" t="s">
        <v>2369</v>
      </c>
    </row>
    <row r="1148" spans="1:1">
      <c r="A1148" s="292" t="s">
        <v>2370</v>
      </c>
    </row>
    <row r="1149" spans="1:1">
      <c r="A1149" s="292" t="s">
        <v>2371</v>
      </c>
    </row>
    <row r="1150" spans="1:1">
      <c r="A1150" s="292" t="s">
        <v>2372</v>
      </c>
    </row>
    <row r="1151" spans="1:1">
      <c r="A1151" s="292" t="s">
        <v>2373</v>
      </c>
    </row>
    <row r="1152" spans="1:1">
      <c r="A1152" s="292" t="s">
        <v>2374</v>
      </c>
    </row>
    <row r="1153" spans="1:1">
      <c r="A1153" s="292" t="s">
        <v>2375</v>
      </c>
    </row>
    <row r="1154" spans="1:1">
      <c r="A1154" s="292" t="s">
        <v>2376</v>
      </c>
    </row>
    <row r="1155" spans="1:1">
      <c r="A1155" s="292" t="s">
        <v>2377</v>
      </c>
    </row>
    <row r="1156" spans="1:1">
      <c r="A1156" s="292" t="s">
        <v>2378</v>
      </c>
    </row>
    <row r="1157" spans="1:1">
      <c r="A1157" s="292" t="s">
        <v>2379</v>
      </c>
    </row>
    <row r="1158" spans="1:1">
      <c r="A1158" s="292" t="s">
        <v>2380</v>
      </c>
    </row>
    <row r="1159" spans="1:1">
      <c r="A1159" s="292" t="s">
        <v>2381</v>
      </c>
    </row>
    <row r="1160" spans="1:1">
      <c r="A1160" s="292" t="s">
        <v>2382</v>
      </c>
    </row>
    <row r="1161" spans="1:1">
      <c r="A1161" s="292" t="s">
        <v>2383</v>
      </c>
    </row>
    <row r="1162" spans="1:1">
      <c r="A1162" s="292" t="s">
        <v>2384</v>
      </c>
    </row>
    <row r="1163" spans="1:1">
      <c r="A1163" s="292" t="s">
        <v>2385</v>
      </c>
    </row>
    <row r="1164" spans="1:1">
      <c r="A1164" s="292" t="s">
        <v>2386</v>
      </c>
    </row>
    <row r="1165" spans="1:1">
      <c r="A1165" s="292" t="s">
        <v>2387</v>
      </c>
    </row>
    <row r="1166" spans="1:1">
      <c r="A1166" s="292" t="s">
        <v>2388</v>
      </c>
    </row>
    <row r="1167" spans="1:1">
      <c r="A1167" s="292" t="s">
        <v>2389</v>
      </c>
    </row>
    <row r="1168" spans="1:1">
      <c r="A1168" s="292" t="s">
        <v>2390</v>
      </c>
    </row>
    <row r="1169" spans="1:1">
      <c r="A1169" s="292" t="s">
        <v>2391</v>
      </c>
    </row>
    <row r="1170" spans="1:1">
      <c r="A1170" s="292" t="s">
        <v>2392</v>
      </c>
    </row>
    <row r="1171" spans="1:1">
      <c r="A1171" s="292" t="s">
        <v>2393</v>
      </c>
    </row>
    <row r="1172" spans="1:1">
      <c r="A1172" s="292" t="s">
        <v>2394</v>
      </c>
    </row>
    <row r="1173" spans="1:1">
      <c r="A1173" s="292" t="s">
        <v>2395</v>
      </c>
    </row>
    <row r="1174" spans="1:1">
      <c r="A1174" s="292" t="s">
        <v>2396</v>
      </c>
    </row>
    <row r="1175" spans="1:1">
      <c r="A1175" s="292" t="s">
        <v>2397</v>
      </c>
    </row>
    <row r="1176" spans="1:1">
      <c r="A1176" s="292" t="s">
        <v>2398</v>
      </c>
    </row>
    <row r="1177" spans="1:1">
      <c r="A1177" s="292" t="s">
        <v>2399</v>
      </c>
    </row>
    <row r="1178" spans="1:1">
      <c r="A1178" s="292" t="s">
        <v>2400</v>
      </c>
    </row>
    <row r="1179" spans="1:1">
      <c r="A1179" s="292" t="s">
        <v>2401</v>
      </c>
    </row>
    <row r="1180" spans="1:1">
      <c r="A1180" s="292" t="s">
        <v>2402</v>
      </c>
    </row>
    <row r="1181" spans="1:1">
      <c r="A1181" s="292" t="s">
        <v>2403</v>
      </c>
    </row>
    <row r="1182" spans="1:1">
      <c r="A1182" s="292" t="s">
        <v>2404</v>
      </c>
    </row>
    <row r="1183" spans="1:1">
      <c r="A1183" s="292" t="s">
        <v>2405</v>
      </c>
    </row>
    <row r="1184" spans="1:1">
      <c r="A1184" s="292" t="s">
        <v>2406</v>
      </c>
    </row>
    <row r="1185" spans="1:1">
      <c r="A1185" s="292" t="s">
        <v>2407</v>
      </c>
    </row>
    <row r="1186" spans="1:1">
      <c r="A1186" s="292" t="s">
        <v>2408</v>
      </c>
    </row>
    <row r="1187" spans="1:1">
      <c r="A1187" s="292" t="s">
        <v>2409</v>
      </c>
    </row>
    <row r="1188" spans="1:1">
      <c r="A1188" s="292" t="s">
        <v>2410</v>
      </c>
    </row>
    <row r="1189" spans="1:1">
      <c r="A1189" s="292" t="s">
        <v>2411</v>
      </c>
    </row>
    <row r="1190" spans="1:1">
      <c r="A1190" s="292" t="s">
        <v>2412</v>
      </c>
    </row>
    <row r="1191" spans="1:1">
      <c r="A1191" s="292" t="s">
        <v>2413</v>
      </c>
    </row>
    <row r="1192" spans="1:1">
      <c r="A1192" s="292" t="s">
        <v>2414</v>
      </c>
    </row>
    <row r="1193" spans="1:1">
      <c r="A1193" s="292" t="s">
        <v>2415</v>
      </c>
    </row>
    <row r="1194" spans="1:1">
      <c r="A1194" s="292" t="s">
        <v>2416</v>
      </c>
    </row>
    <row r="1195" spans="1:1">
      <c r="A1195" s="292" t="s">
        <v>2417</v>
      </c>
    </row>
    <row r="1196" spans="1:1">
      <c r="A1196" s="292" t="s">
        <v>2418</v>
      </c>
    </row>
    <row r="1197" spans="1:1">
      <c r="A1197" s="292" t="s">
        <v>2419</v>
      </c>
    </row>
    <row r="1198" spans="1:1">
      <c r="A1198" s="292" t="s">
        <v>2420</v>
      </c>
    </row>
    <row r="1199" spans="1:1">
      <c r="A1199" s="292" t="s">
        <v>2421</v>
      </c>
    </row>
    <row r="1200" spans="1:1">
      <c r="A1200" s="292" t="s">
        <v>2422</v>
      </c>
    </row>
    <row r="1201" spans="1:1">
      <c r="A1201" s="292" t="s">
        <v>2423</v>
      </c>
    </row>
    <row r="1202" spans="1:1">
      <c r="A1202" s="292" t="s">
        <v>2424</v>
      </c>
    </row>
    <row r="1203" spans="1:1">
      <c r="A1203" s="292" t="s">
        <v>2425</v>
      </c>
    </row>
    <row r="1204" spans="1:1">
      <c r="A1204" s="292" t="s">
        <v>2426</v>
      </c>
    </row>
    <row r="1205" spans="1:1">
      <c r="A1205" s="292" t="s">
        <v>2427</v>
      </c>
    </row>
    <row r="1206" spans="1:1">
      <c r="A1206" s="292" t="s">
        <v>2428</v>
      </c>
    </row>
    <row r="1207" spans="1:1">
      <c r="A1207" s="292" t="s">
        <v>2429</v>
      </c>
    </row>
    <row r="1208" spans="1:1">
      <c r="A1208" s="292" t="s">
        <v>2430</v>
      </c>
    </row>
    <row r="1209" spans="1:1">
      <c r="A1209" s="292" t="s">
        <v>2431</v>
      </c>
    </row>
    <row r="1210" spans="1:1">
      <c r="A1210" s="292" t="s">
        <v>2432</v>
      </c>
    </row>
    <row r="1211" spans="1:1">
      <c r="A1211" s="292" t="s">
        <v>2433</v>
      </c>
    </row>
    <row r="1212" spans="1:1">
      <c r="A1212" s="292" t="s">
        <v>2434</v>
      </c>
    </row>
    <row r="1213" spans="1:1">
      <c r="A1213" s="292" t="s">
        <v>2435</v>
      </c>
    </row>
    <row r="1214" spans="1:1">
      <c r="A1214" s="292" t="s">
        <v>2436</v>
      </c>
    </row>
    <row r="1215" spans="1:1">
      <c r="A1215" s="292" t="s">
        <v>2437</v>
      </c>
    </row>
    <row r="1216" spans="1:1">
      <c r="A1216" s="292" t="s">
        <v>2438</v>
      </c>
    </row>
    <row r="1217" spans="1:1">
      <c r="A1217" s="292" t="s">
        <v>2439</v>
      </c>
    </row>
    <row r="1218" spans="1:1">
      <c r="A1218" s="292" t="s">
        <v>2440</v>
      </c>
    </row>
    <row r="1219" spans="1:1">
      <c r="A1219" s="292" t="s">
        <v>2441</v>
      </c>
    </row>
    <row r="1220" spans="1:1">
      <c r="A1220" s="292" t="s">
        <v>2442</v>
      </c>
    </row>
    <row r="1221" spans="1:1">
      <c r="A1221" s="292" t="s">
        <v>2443</v>
      </c>
    </row>
    <row r="1222" spans="1:1">
      <c r="A1222" s="292" t="s">
        <v>2444</v>
      </c>
    </row>
    <row r="1223" spans="1:1">
      <c r="A1223" s="292" t="s">
        <v>2445</v>
      </c>
    </row>
    <row r="1224" spans="1:1">
      <c r="A1224" s="292" t="s">
        <v>2446</v>
      </c>
    </row>
    <row r="1225" spans="1:1">
      <c r="A1225" s="292" t="s">
        <v>2447</v>
      </c>
    </row>
    <row r="1226" spans="1:1">
      <c r="A1226" s="292" t="s">
        <v>2448</v>
      </c>
    </row>
    <row r="1227" spans="1:1">
      <c r="A1227" s="292" t="s">
        <v>2449</v>
      </c>
    </row>
    <row r="1228" spans="1:1">
      <c r="A1228" s="292" t="s">
        <v>2450</v>
      </c>
    </row>
    <row r="1229" spans="1:1">
      <c r="A1229" s="292" t="s">
        <v>2451</v>
      </c>
    </row>
    <row r="1230" spans="1:1">
      <c r="A1230" s="292" t="s">
        <v>2452</v>
      </c>
    </row>
    <row r="1231" spans="1:1">
      <c r="A1231" s="292" t="s">
        <v>2453</v>
      </c>
    </row>
    <row r="1232" spans="1:1">
      <c r="A1232" s="292" t="s">
        <v>2454</v>
      </c>
    </row>
    <row r="1233" spans="1:1">
      <c r="A1233" s="292" t="s">
        <v>2455</v>
      </c>
    </row>
    <row r="1234" spans="1:1">
      <c r="A1234" s="292" t="s">
        <v>2456</v>
      </c>
    </row>
    <row r="1235" spans="1:1">
      <c r="A1235" s="292" t="s">
        <v>2457</v>
      </c>
    </row>
    <row r="1236" spans="1:1">
      <c r="A1236" s="292" t="s">
        <v>2458</v>
      </c>
    </row>
    <row r="1237" spans="1:1">
      <c r="A1237" s="292" t="s">
        <v>2459</v>
      </c>
    </row>
    <row r="1238" spans="1:1">
      <c r="A1238" s="292" t="s">
        <v>2460</v>
      </c>
    </row>
    <row r="1239" spans="1:1">
      <c r="A1239" s="292" t="s">
        <v>2461</v>
      </c>
    </row>
    <row r="1240" spans="1:1">
      <c r="A1240" s="292" t="s">
        <v>2462</v>
      </c>
    </row>
    <row r="1241" spans="1:1">
      <c r="A1241" s="292" t="s">
        <v>2463</v>
      </c>
    </row>
    <row r="1242" spans="1:1">
      <c r="A1242" s="292" t="s">
        <v>2464</v>
      </c>
    </row>
    <row r="1243" spans="1:1">
      <c r="A1243" s="292" t="s">
        <v>2465</v>
      </c>
    </row>
    <row r="1244" spans="1:1">
      <c r="A1244" s="292" t="s">
        <v>2466</v>
      </c>
    </row>
    <row r="1245" spans="1:1">
      <c r="A1245" s="292" t="s">
        <v>2467</v>
      </c>
    </row>
    <row r="1246" spans="1:1">
      <c r="A1246" s="292" t="s">
        <v>2468</v>
      </c>
    </row>
    <row r="1247" spans="1:1">
      <c r="A1247" s="292" t="s">
        <v>2469</v>
      </c>
    </row>
    <row r="1248" spans="1:1">
      <c r="A1248" s="292" t="s">
        <v>2470</v>
      </c>
    </row>
    <row r="1249" spans="1:1">
      <c r="A1249" s="292" t="s">
        <v>2471</v>
      </c>
    </row>
    <row r="1250" spans="1:1">
      <c r="A1250" s="292" t="s">
        <v>2472</v>
      </c>
    </row>
    <row r="1251" spans="1:1">
      <c r="A1251" s="292" t="s">
        <v>2473</v>
      </c>
    </row>
    <row r="1252" spans="1:1">
      <c r="A1252" s="292" t="s">
        <v>2474</v>
      </c>
    </row>
    <row r="1253" spans="1:1">
      <c r="A1253" s="292" t="s">
        <v>2475</v>
      </c>
    </row>
    <row r="1254" spans="1:1">
      <c r="A1254" s="292" t="s">
        <v>2476</v>
      </c>
    </row>
    <row r="1255" spans="1:1">
      <c r="A1255" s="292" t="s">
        <v>2477</v>
      </c>
    </row>
    <row r="1256" spans="1:1">
      <c r="A1256" s="292" t="s">
        <v>2478</v>
      </c>
    </row>
    <row r="1257" spans="1:1">
      <c r="A1257" s="292" t="s">
        <v>2479</v>
      </c>
    </row>
    <row r="1258" spans="1:1">
      <c r="A1258" s="292" t="s">
        <v>2480</v>
      </c>
    </row>
    <row r="1259" spans="1:1">
      <c r="A1259" s="292" t="s">
        <v>2481</v>
      </c>
    </row>
    <row r="1260" spans="1:1">
      <c r="A1260" s="292" t="s">
        <v>2482</v>
      </c>
    </row>
    <row r="1261" spans="1:1">
      <c r="A1261" s="292" t="s">
        <v>2483</v>
      </c>
    </row>
    <row r="1262" spans="1:1">
      <c r="A1262" s="292" t="s">
        <v>2484</v>
      </c>
    </row>
    <row r="1263" spans="1:1">
      <c r="A1263" s="292" t="s">
        <v>2485</v>
      </c>
    </row>
    <row r="1264" spans="1:1">
      <c r="A1264" s="292" t="s">
        <v>2486</v>
      </c>
    </row>
    <row r="1265" spans="1:1">
      <c r="A1265" s="292" t="s">
        <v>2487</v>
      </c>
    </row>
    <row r="1266" spans="1:1">
      <c r="A1266" s="292" t="s">
        <v>2488</v>
      </c>
    </row>
    <row r="1267" spans="1:1">
      <c r="A1267" s="292" t="s">
        <v>2489</v>
      </c>
    </row>
    <row r="1268" spans="1:1">
      <c r="A1268" s="292" t="s">
        <v>2490</v>
      </c>
    </row>
    <row r="1269" spans="1:1">
      <c r="A1269" s="292" t="s">
        <v>2491</v>
      </c>
    </row>
    <row r="1270" spans="1:1">
      <c r="A1270" s="292" t="s">
        <v>2492</v>
      </c>
    </row>
    <row r="1271" spans="1:1">
      <c r="A1271" s="292" t="s">
        <v>2493</v>
      </c>
    </row>
    <row r="1272" spans="1:1">
      <c r="A1272" s="292" t="s">
        <v>2494</v>
      </c>
    </row>
    <row r="1273" spans="1:1">
      <c r="A1273" s="292" t="s">
        <v>2495</v>
      </c>
    </row>
    <row r="1274" spans="1:1">
      <c r="A1274" s="292" t="s">
        <v>2496</v>
      </c>
    </row>
    <row r="1275" spans="1:1">
      <c r="A1275" s="292" t="s">
        <v>2497</v>
      </c>
    </row>
    <row r="1276" spans="1:1">
      <c r="A1276" s="292" t="s">
        <v>2498</v>
      </c>
    </row>
    <row r="1277" spans="1:1">
      <c r="A1277" s="292" t="s">
        <v>2499</v>
      </c>
    </row>
    <row r="1278" spans="1:1">
      <c r="A1278" s="292" t="s">
        <v>2500</v>
      </c>
    </row>
    <row r="1279" spans="1:1">
      <c r="A1279" s="292" t="s">
        <v>2501</v>
      </c>
    </row>
    <row r="1280" spans="1:1">
      <c r="A1280" s="292" t="s">
        <v>2502</v>
      </c>
    </row>
    <row r="1281" spans="1:1">
      <c r="A1281" s="292" t="s">
        <v>2503</v>
      </c>
    </row>
    <row r="1282" spans="1:1">
      <c r="A1282" s="292" t="s">
        <v>2504</v>
      </c>
    </row>
    <row r="1283" spans="1:1">
      <c r="A1283" s="292" t="s">
        <v>2505</v>
      </c>
    </row>
    <row r="1284" spans="1:1">
      <c r="A1284" s="292" t="s">
        <v>2506</v>
      </c>
    </row>
    <row r="1285" spans="1:1">
      <c r="A1285" s="292" t="s">
        <v>2507</v>
      </c>
    </row>
    <row r="1286" spans="1:1">
      <c r="A1286" s="292" t="s">
        <v>2508</v>
      </c>
    </row>
    <row r="1287" spans="1:1">
      <c r="A1287" s="292" t="s">
        <v>2509</v>
      </c>
    </row>
    <row r="1288" spans="1:1">
      <c r="A1288" s="292" t="s">
        <v>2510</v>
      </c>
    </row>
    <row r="1289" spans="1:1">
      <c r="A1289" s="292" t="s">
        <v>2511</v>
      </c>
    </row>
    <row r="1290" spans="1:1">
      <c r="A1290" s="292" t="s">
        <v>2512</v>
      </c>
    </row>
    <row r="1291" spans="1:1">
      <c r="A1291" s="292" t="s">
        <v>2513</v>
      </c>
    </row>
    <row r="1292" spans="1:1">
      <c r="A1292" s="292" t="s">
        <v>2514</v>
      </c>
    </row>
    <row r="1293" spans="1:1">
      <c r="A1293" s="292" t="s">
        <v>2515</v>
      </c>
    </row>
    <row r="1294" spans="1:1">
      <c r="A1294" s="292" t="s">
        <v>2516</v>
      </c>
    </row>
    <row r="1295" spans="1:1">
      <c r="A1295" s="292" t="s">
        <v>2517</v>
      </c>
    </row>
    <row r="1296" spans="1:1">
      <c r="A1296" s="292" t="s">
        <v>2518</v>
      </c>
    </row>
    <row r="1297" spans="1:1">
      <c r="A1297" s="292" t="s">
        <v>2519</v>
      </c>
    </row>
    <row r="1298" spans="1:1">
      <c r="A1298" s="292" t="s">
        <v>2520</v>
      </c>
    </row>
    <row r="1299" spans="1:1">
      <c r="A1299" s="292" t="s">
        <v>2521</v>
      </c>
    </row>
    <row r="1300" spans="1:1">
      <c r="A1300" s="292" t="s">
        <v>2522</v>
      </c>
    </row>
    <row r="1301" spans="1:1">
      <c r="A1301" s="292" t="s">
        <v>2523</v>
      </c>
    </row>
    <row r="1302" spans="1:1">
      <c r="A1302" s="292" t="s">
        <v>2524</v>
      </c>
    </row>
    <row r="1303" spans="1:1">
      <c r="A1303" s="292" t="s">
        <v>2525</v>
      </c>
    </row>
    <row r="1304" spans="1:1">
      <c r="A1304" s="292" t="s">
        <v>2526</v>
      </c>
    </row>
    <row r="1305" spans="1:1">
      <c r="A1305" s="292" t="s">
        <v>2527</v>
      </c>
    </row>
    <row r="1306" spans="1:1">
      <c r="A1306" s="292" t="s">
        <v>2528</v>
      </c>
    </row>
    <row r="1307" spans="1:1">
      <c r="A1307" s="292" t="s">
        <v>2529</v>
      </c>
    </row>
    <row r="1308" spans="1:1">
      <c r="A1308" s="292" t="s">
        <v>2530</v>
      </c>
    </row>
    <row r="1309" spans="1:1">
      <c r="A1309" s="292" t="s">
        <v>2531</v>
      </c>
    </row>
    <row r="1310" spans="1:1">
      <c r="A1310" s="292" t="s">
        <v>2532</v>
      </c>
    </row>
    <row r="1311" spans="1:1">
      <c r="A1311" s="292" t="s">
        <v>2533</v>
      </c>
    </row>
    <row r="1312" spans="1:1">
      <c r="A1312" s="292" t="s">
        <v>2534</v>
      </c>
    </row>
    <row r="1313" spans="1:1">
      <c r="A1313" s="292" t="s">
        <v>2535</v>
      </c>
    </row>
    <row r="1314" spans="1:1">
      <c r="A1314" s="292" t="s">
        <v>2536</v>
      </c>
    </row>
    <row r="1315" spans="1:1">
      <c r="A1315" s="292" t="s">
        <v>2537</v>
      </c>
    </row>
    <row r="1316" spans="1:1">
      <c r="A1316" s="292" t="s">
        <v>2538</v>
      </c>
    </row>
    <row r="1317" spans="1:1">
      <c r="A1317" s="292" t="s">
        <v>2539</v>
      </c>
    </row>
    <row r="1318" spans="1:1">
      <c r="A1318" s="292" t="s">
        <v>2540</v>
      </c>
    </row>
    <row r="1319" spans="1:1">
      <c r="A1319" s="292" t="s">
        <v>2541</v>
      </c>
    </row>
    <row r="1320" spans="1:1">
      <c r="A1320" s="292" t="s">
        <v>2542</v>
      </c>
    </row>
    <row r="1321" spans="1:1">
      <c r="A1321" s="292" t="s">
        <v>2543</v>
      </c>
    </row>
    <row r="1322" spans="1:1">
      <c r="A1322" s="292" t="s">
        <v>2544</v>
      </c>
    </row>
    <row r="1323" spans="1:1">
      <c r="A1323" s="292" t="s">
        <v>2545</v>
      </c>
    </row>
    <row r="1324" spans="1:1">
      <c r="A1324" s="292" t="s">
        <v>2546</v>
      </c>
    </row>
    <row r="1325" spans="1:1">
      <c r="A1325" s="292" t="s">
        <v>2547</v>
      </c>
    </row>
    <row r="1326" spans="1:1">
      <c r="A1326" s="292" t="s">
        <v>2548</v>
      </c>
    </row>
    <row r="1327" spans="1:1">
      <c r="A1327" s="292" t="s">
        <v>2549</v>
      </c>
    </row>
    <row r="1328" spans="1:1">
      <c r="A1328" s="292" t="s">
        <v>2550</v>
      </c>
    </row>
    <row r="1329" spans="1:1">
      <c r="A1329" s="292" t="s">
        <v>2551</v>
      </c>
    </row>
    <row r="1330" spans="1:1">
      <c r="A1330" s="292" t="s">
        <v>2552</v>
      </c>
    </row>
    <row r="1331" spans="1:1">
      <c r="A1331" s="292" t="s">
        <v>2553</v>
      </c>
    </row>
    <row r="1332" spans="1:1">
      <c r="A1332" s="292" t="s">
        <v>2554</v>
      </c>
    </row>
    <row r="1333" spans="1:1">
      <c r="A1333" s="292" t="s">
        <v>2555</v>
      </c>
    </row>
    <row r="1334" spans="1:1">
      <c r="A1334" s="292" t="s">
        <v>2556</v>
      </c>
    </row>
    <row r="1335" spans="1:1">
      <c r="A1335" s="292" t="s">
        <v>2557</v>
      </c>
    </row>
    <row r="1336" spans="1:1">
      <c r="A1336" s="292" t="s">
        <v>2558</v>
      </c>
    </row>
    <row r="1337" spans="1:1">
      <c r="A1337" s="292" t="s">
        <v>2559</v>
      </c>
    </row>
    <row r="1338" spans="1:1">
      <c r="A1338" s="292" t="s">
        <v>2560</v>
      </c>
    </row>
    <row r="1339" spans="1:1">
      <c r="A1339" s="292" t="s">
        <v>2561</v>
      </c>
    </row>
    <row r="1340" spans="1:1">
      <c r="A1340" s="292" t="s">
        <v>2562</v>
      </c>
    </row>
    <row r="1341" spans="1:1">
      <c r="A1341" s="292" t="s">
        <v>2563</v>
      </c>
    </row>
    <row r="1342" spans="1:1">
      <c r="A1342" s="292" t="s">
        <v>2564</v>
      </c>
    </row>
    <row r="1343" spans="1:1">
      <c r="A1343" s="292" t="s">
        <v>2565</v>
      </c>
    </row>
    <row r="1344" spans="1:1">
      <c r="A1344" s="292" t="s">
        <v>2566</v>
      </c>
    </row>
    <row r="1345" spans="1:1">
      <c r="A1345" s="292" t="s">
        <v>2567</v>
      </c>
    </row>
    <row r="1346" spans="1:1">
      <c r="A1346" s="292" t="s">
        <v>2568</v>
      </c>
    </row>
    <row r="1347" spans="1:1">
      <c r="A1347" s="292" t="s">
        <v>2569</v>
      </c>
    </row>
    <row r="1348" spans="1:1">
      <c r="A1348" s="292" t="s">
        <v>2570</v>
      </c>
    </row>
    <row r="1349" spans="1:1">
      <c r="A1349" s="292" t="s">
        <v>2571</v>
      </c>
    </row>
    <row r="1350" spans="1:1">
      <c r="A1350" s="292" t="s">
        <v>2572</v>
      </c>
    </row>
    <row r="1351" spans="1:1">
      <c r="A1351" s="292" t="s">
        <v>2573</v>
      </c>
    </row>
    <row r="1352" spans="1:1">
      <c r="A1352" s="292" t="s">
        <v>2574</v>
      </c>
    </row>
    <row r="1353" spans="1:1">
      <c r="A1353" s="292" t="s">
        <v>2575</v>
      </c>
    </row>
    <row r="1354" spans="1:1">
      <c r="A1354" s="292" t="s">
        <v>2576</v>
      </c>
    </row>
    <row r="1355" spans="1:1">
      <c r="A1355" s="292" t="s">
        <v>2577</v>
      </c>
    </row>
    <row r="1356" spans="1:1">
      <c r="A1356" s="292" t="s">
        <v>2578</v>
      </c>
    </row>
    <row r="1357" spans="1:1">
      <c r="A1357" s="292" t="s">
        <v>2579</v>
      </c>
    </row>
    <row r="1358" spans="1:1">
      <c r="A1358" s="292" t="s">
        <v>2580</v>
      </c>
    </row>
    <row r="1359" spans="1:1">
      <c r="A1359" s="292" t="s">
        <v>2581</v>
      </c>
    </row>
    <row r="1360" spans="1:1">
      <c r="A1360" s="292" t="s">
        <v>2582</v>
      </c>
    </row>
    <row r="1361" spans="1:1">
      <c r="A1361" s="292" t="s">
        <v>2583</v>
      </c>
    </row>
    <row r="1362" spans="1:1">
      <c r="A1362" s="292" t="s">
        <v>2584</v>
      </c>
    </row>
    <row r="1363" spans="1:1">
      <c r="A1363" s="292" t="s">
        <v>2585</v>
      </c>
    </row>
    <row r="1364" spans="1:1">
      <c r="A1364" s="292" t="s">
        <v>2586</v>
      </c>
    </row>
    <row r="1365" spans="1:1">
      <c r="A1365" s="292" t="s">
        <v>2587</v>
      </c>
    </row>
    <row r="1366" spans="1:1">
      <c r="A1366" s="292" t="s">
        <v>2588</v>
      </c>
    </row>
    <row r="1367" spans="1:1">
      <c r="A1367" s="292" t="s">
        <v>2589</v>
      </c>
    </row>
    <row r="1368" spans="1:1">
      <c r="A1368" s="292" t="s">
        <v>2590</v>
      </c>
    </row>
    <row r="1369" spans="1:1">
      <c r="A1369" s="292" t="s">
        <v>2591</v>
      </c>
    </row>
    <row r="1370" spans="1:1">
      <c r="A1370" s="292" t="s">
        <v>2592</v>
      </c>
    </row>
    <row r="1371" spans="1:1">
      <c r="A1371" s="292" t="s">
        <v>2593</v>
      </c>
    </row>
    <row r="1372" spans="1:1">
      <c r="A1372" s="292" t="s">
        <v>2594</v>
      </c>
    </row>
    <row r="1373" spans="1:1">
      <c r="A1373" s="292" t="s">
        <v>2595</v>
      </c>
    </row>
    <row r="1374" spans="1:1">
      <c r="A1374" s="292" t="s">
        <v>2596</v>
      </c>
    </row>
    <row r="1375" spans="1:1">
      <c r="A1375" s="292" t="s">
        <v>2597</v>
      </c>
    </row>
    <row r="1376" spans="1:1">
      <c r="A1376" s="292" t="s">
        <v>2598</v>
      </c>
    </row>
    <row r="1377" spans="1:1">
      <c r="A1377" s="292" t="s">
        <v>2599</v>
      </c>
    </row>
    <row r="1378" spans="1:1">
      <c r="A1378" s="292" t="s">
        <v>2600</v>
      </c>
    </row>
    <row r="1379" spans="1:1">
      <c r="A1379" s="292" t="s">
        <v>2601</v>
      </c>
    </row>
    <row r="1380" spans="1:1">
      <c r="A1380" s="292" t="s">
        <v>2602</v>
      </c>
    </row>
    <row r="1381" spans="1:1">
      <c r="A1381" s="292" t="s">
        <v>2603</v>
      </c>
    </row>
    <row r="1382" spans="1:1">
      <c r="A1382" s="292" t="s">
        <v>2604</v>
      </c>
    </row>
    <row r="1383" spans="1:1">
      <c r="A1383" s="292" t="s">
        <v>2605</v>
      </c>
    </row>
    <row r="1384" spans="1:1">
      <c r="A1384" s="292" t="s">
        <v>2606</v>
      </c>
    </row>
    <row r="1385" spans="1:1">
      <c r="A1385" s="292" t="s">
        <v>2607</v>
      </c>
    </row>
    <row r="1386" spans="1:1">
      <c r="A1386" s="292" t="s">
        <v>2608</v>
      </c>
    </row>
    <row r="1387" spans="1:1">
      <c r="A1387" s="292" t="s">
        <v>2609</v>
      </c>
    </row>
    <row r="1388" spans="1:1">
      <c r="A1388" s="292" t="s">
        <v>2610</v>
      </c>
    </row>
    <row r="1389" spans="1:1">
      <c r="A1389" s="292" t="s">
        <v>2611</v>
      </c>
    </row>
    <row r="1390" spans="1:1">
      <c r="A1390" s="292" t="s">
        <v>2612</v>
      </c>
    </row>
    <row r="1391" spans="1:1">
      <c r="A1391" s="292" t="s">
        <v>2613</v>
      </c>
    </row>
    <row r="1392" spans="1:1">
      <c r="A1392" s="292" t="s">
        <v>2614</v>
      </c>
    </row>
    <row r="1393" spans="1:1">
      <c r="A1393" s="292" t="s">
        <v>2615</v>
      </c>
    </row>
    <row r="1394" spans="1:1">
      <c r="A1394" s="292" t="s">
        <v>201</v>
      </c>
    </row>
    <row r="1395" spans="1:1">
      <c r="A1395" s="292" t="s">
        <v>2616</v>
      </c>
    </row>
    <row r="1396" spans="1:1">
      <c r="A1396" s="292" t="s">
        <v>2617</v>
      </c>
    </row>
    <row r="1397" spans="1:1">
      <c r="A1397" s="292" t="s">
        <v>2618</v>
      </c>
    </row>
    <row r="1398" spans="1:1">
      <c r="A1398" s="292" t="s">
        <v>2619</v>
      </c>
    </row>
    <row r="1399" spans="1:1">
      <c r="A1399" s="292" t="s">
        <v>2620</v>
      </c>
    </row>
    <row r="1400" spans="1:1">
      <c r="A1400" s="292" t="s">
        <v>2621</v>
      </c>
    </row>
    <row r="1401" spans="1:1">
      <c r="A1401" s="292" t="s">
        <v>2622</v>
      </c>
    </row>
    <row r="1402" spans="1:1">
      <c r="A1402" s="292" t="s">
        <v>2623</v>
      </c>
    </row>
    <row r="1403" spans="1:1">
      <c r="A1403" s="292" t="s">
        <v>2624</v>
      </c>
    </row>
    <row r="1404" spans="1:1">
      <c r="A1404" s="292" t="s">
        <v>2625</v>
      </c>
    </row>
    <row r="1405" spans="1:1">
      <c r="A1405" s="292" t="s">
        <v>2626</v>
      </c>
    </row>
    <row r="1406" spans="1:1">
      <c r="A1406" s="292" t="s">
        <v>2627</v>
      </c>
    </row>
    <row r="1407" spans="1:1">
      <c r="A1407" s="292" t="s">
        <v>2628</v>
      </c>
    </row>
    <row r="1408" spans="1:1">
      <c r="A1408" s="292" t="s">
        <v>2629</v>
      </c>
    </row>
    <row r="1409" spans="1:1">
      <c r="A1409" s="292" t="s">
        <v>2630</v>
      </c>
    </row>
    <row r="1410" spans="1:1">
      <c r="A1410" s="292" t="s">
        <v>2631</v>
      </c>
    </row>
    <row r="1411" spans="1:1">
      <c r="A1411" s="292" t="s">
        <v>185</v>
      </c>
    </row>
    <row r="1412" spans="1:1">
      <c r="A1412" s="292" t="s">
        <v>2632</v>
      </c>
    </row>
    <row r="1413" spans="1:1">
      <c r="A1413" s="292" t="s">
        <v>2633</v>
      </c>
    </row>
    <row r="1414" spans="1:1">
      <c r="A1414" s="292" t="s">
        <v>2634</v>
      </c>
    </row>
    <row r="1415" spans="1:1">
      <c r="A1415" s="292" t="s">
        <v>2635</v>
      </c>
    </row>
    <row r="1416" spans="1:1">
      <c r="A1416" s="292" t="s">
        <v>2636</v>
      </c>
    </row>
    <row r="1417" spans="1:1">
      <c r="A1417" s="292" t="s">
        <v>2637</v>
      </c>
    </row>
    <row r="1418" spans="1:1">
      <c r="A1418" s="292" t="s">
        <v>2638</v>
      </c>
    </row>
    <row r="1419" spans="1:1">
      <c r="A1419" s="292" t="s">
        <v>2639</v>
      </c>
    </row>
    <row r="1420" spans="1:1">
      <c r="A1420" s="292" t="s">
        <v>2640</v>
      </c>
    </row>
    <row r="1421" spans="1:1">
      <c r="A1421" s="292" t="s">
        <v>2641</v>
      </c>
    </row>
    <row r="1422" spans="1:1">
      <c r="A1422" s="292" t="s">
        <v>2642</v>
      </c>
    </row>
    <row r="1423" spans="1:1">
      <c r="A1423" s="292" t="s">
        <v>2643</v>
      </c>
    </row>
    <row r="1424" spans="1:1">
      <c r="A1424" s="292" t="s">
        <v>2644</v>
      </c>
    </row>
    <row r="1425" spans="1:1">
      <c r="A1425" s="292" t="s">
        <v>2645</v>
      </c>
    </row>
    <row r="1426" spans="1:1">
      <c r="A1426" s="292" t="s">
        <v>2646</v>
      </c>
    </row>
    <row r="1427" spans="1:1">
      <c r="A1427" s="292" t="s">
        <v>2647</v>
      </c>
    </row>
    <row r="1428" spans="1:1">
      <c r="A1428" s="292" t="s">
        <v>2648</v>
      </c>
    </row>
    <row r="1429" spans="1:1">
      <c r="A1429" s="292" t="s">
        <v>2649</v>
      </c>
    </row>
    <row r="1430" spans="1:1">
      <c r="A1430" s="292" t="s">
        <v>2650</v>
      </c>
    </row>
    <row r="1431" spans="1:1">
      <c r="A1431" s="292" t="s">
        <v>2651</v>
      </c>
    </row>
    <row r="1432" spans="1:1">
      <c r="A1432" s="292" t="s">
        <v>2652</v>
      </c>
    </row>
    <row r="1433" spans="1:1">
      <c r="A1433" s="292" t="s">
        <v>2653</v>
      </c>
    </row>
    <row r="1434" spans="1:1">
      <c r="A1434" s="292" t="s">
        <v>2654</v>
      </c>
    </row>
    <row r="1435" spans="1:1">
      <c r="A1435" s="292" t="s">
        <v>2655</v>
      </c>
    </row>
    <row r="1436" spans="1:1">
      <c r="A1436" s="292" t="s">
        <v>2656</v>
      </c>
    </row>
    <row r="1437" spans="1:1">
      <c r="A1437" s="292" t="s">
        <v>2657</v>
      </c>
    </row>
    <row r="1438" spans="1:1">
      <c r="A1438" s="292" t="s">
        <v>2658</v>
      </c>
    </row>
    <row r="1439" spans="1:1">
      <c r="A1439" s="292" t="s">
        <v>2659</v>
      </c>
    </row>
    <row r="1440" spans="1:1">
      <c r="A1440" s="292" t="s">
        <v>2660</v>
      </c>
    </row>
    <row r="1441" spans="1:1">
      <c r="A1441" s="292" t="s">
        <v>2661</v>
      </c>
    </row>
    <row r="1442" spans="1:1">
      <c r="A1442" s="292" t="s">
        <v>2662</v>
      </c>
    </row>
    <row r="1443" spans="1:1">
      <c r="A1443" s="292" t="s">
        <v>2663</v>
      </c>
    </row>
    <row r="1444" spans="1:1">
      <c r="A1444" s="292" t="s">
        <v>2664</v>
      </c>
    </row>
    <row r="1445" spans="1:1">
      <c r="A1445" s="292" t="s">
        <v>2665</v>
      </c>
    </row>
    <row r="1446" spans="1:1">
      <c r="A1446" s="292" t="s">
        <v>2666</v>
      </c>
    </row>
    <row r="1447" spans="1:1">
      <c r="A1447" s="292" t="s">
        <v>2667</v>
      </c>
    </row>
    <row r="1448" spans="1:1">
      <c r="A1448" s="292" t="s">
        <v>2668</v>
      </c>
    </row>
    <row r="1449" spans="1:1">
      <c r="A1449" s="292" t="s">
        <v>2669</v>
      </c>
    </row>
    <row r="1450" spans="1:1">
      <c r="A1450" s="292" t="s">
        <v>2670</v>
      </c>
    </row>
    <row r="1451" spans="1:1">
      <c r="A1451" s="292" t="s">
        <v>2671</v>
      </c>
    </row>
    <row r="1452" spans="1:1">
      <c r="A1452" s="292" t="s">
        <v>2672</v>
      </c>
    </row>
    <row r="1453" spans="1:1">
      <c r="A1453" s="292" t="s">
        <v>2673</v>
      </c>
    </row>
    <row r="1454" spans="1:1">
      <c r="A1454" s="292" t="s">
        <v>2674</v>
      </c>
    </row>
    <row r="1455" spans="1:1">
      <c r="A1455" s="292" t="s">
        <v>1248</v>
      </c>
    </row>
    <row r="1456" spans="1:1">
      <c r="A1456" s="292" t="s">
        <v>1249</v>
      </c>
    </row>
    <row r="1457" spans="1:1">
      <c r="A1457" s="292" t="s">
        <v>1250</v>
      </c>
    </row>
    <row r="1458" spans="1:1">
      <c r="A1458" s="292" t="s">
        <v>2675</v>
      </c>
    </row>
  </sheetData>
  <autoFilter ref="A1:A1458"/>
  <phoneticPr fontId="45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N1418"/>
  <sheetViews>
    <sheetView workbookViewId="0">
      <selection activeCell="L2" sqref="L2"/>
    </sheetView>
  </sheetViews>
  <sheetFormatPr defaultRowHeight="15"/>
  <cols>
    <col min="1" max="1" width="9.140625" style="316"/>
    <col min="2" max="2" width="32.85546875" style="316" bestFit="1" customWidth="1"/>
    <col min="3" max="3" width="32.85546875" style="316" customWidth="1"/>
    <col min="4" max="10" width="10.7109375" style="316" customWidth="1"/>
    <col min="11" max="11" width="23.5703125" style="316" customWidth="1"/>
    <col min="12" max="12" width="22.140625" style="316" bestFit="1" customWidth="1"/>
    <col min="13" max="13" width="22.28515625" style="316" bestFit="1" customWidth="1"/>
    <col min="14" max="16384" width="9.140625" style="316"/>
  </cols>
  <sheetData>
    <row r="1" spans="1:14" ht="31.5" customHeight="1">
      <c r="B1" s="316" t="s">
        <v>2676</v>
      </c>
      <c r="C1" s="317" t="s">
        <v>4140</v>
      </c>
      <c r="D1" s="317" t="s">
        <v>4141</v>
      </c>
      <c r="E1" s="317" t="s">
        <v>4142</v>
      </c>
      <c r="F1" s="317" t="s">
        <v>4143</v>
      </c>
      <c r="G1" s="317" t="s">
        <v>4144</v>
      </c>
      <c r="H1" s="317"/>
      <c r="I1" s="317" t="s">
        <v>4145</v>
      </c>
      <c r="J1" s="317" t="s">
        <v>4146</v>
      </c>
      <c r="K1" s="317" t="s">
        <v>4147</v>
      </c>
      <c r="L1" s="317" t="s">
        <v>4148</v>
      </c>
      <c r="M1" s="317" t="s">
        <v>4149</v>
      </c>
      <c r="N1" s="316">
        <f>COUNTIF(N2:N1418,"■")</f>
        <v>0</v>
      </c>
    </row>
    <row r="2" spans="1:14">
      <c r="A2" s="318">
        <v>1</v>
      </c>
      <c r="B2" s="316" t="s">
        <v>4150</v>
      </c>
      <c r="C2" s="316" t="s">
        <v>4151</v>
      </c>
      <c r="D2" s="316">
        <v>14</v>
      </c>
      <c r="E2" s="316">
        <v>8</v>
      </c>
      <c r="F2" s="316">
        <v>1</v>
      </c>
      <c r="G2" s="316">
        <v>6</v>
      </c>
      <c r="I2" s="316">
        <v>0</v>
      </c>
      <c r="J2" s="316">
        <f>IF($G2&lt;&gt;"",($E2-1)-$G2,0)</f>
        <v>1</v>
      </c>
      <c r="K2" s="316" t="str">
        <f t="shared" ref="K2:K65" si="0">IF(AND($D2&lt;&gt;"",$D2&gt;$E2),TRIM(MID($C2,1,$D2)),TRIM($C2))</f>
        <v>67408/9 4M400</v>
      </c>
      <c r="L2" s="316" t="str">
        <f>IF(AND($G2&lt;&gt;"",$J2&gt;0), IF($F2=1,MID($K2,1,$G2-1)&amp;MID($K2,$G2+2,LEN($K2)-($G2+1)),""), IF(AND($G2&lt;&gt;"",$E2&lt;&gt;""),MID($K2,1,$G2-1),IF(AND($D2&lt;&gt;"",$F2&lt;2),$K2,IF(AND(OR($D2="", $E2=""),VALUE($F2)=0),$K2,IF($F2=1,MID($K2,1,$G2-1)&amp;MID($K2,$G2+2,LEN($K2)-($G2-1)),"")))))</f>
        <v>67408 4M400</v>
      </c>
      <c r="M2" s="316" t="str">
        <f t="shared" ref="M2:M65" si="1">IF(AND($G2&lt;&gt;"",$J2&gt;0), IF($F2=1,MID($K2,1,$G2-(1+$J2))&amp;MID($K2,$G2+$J2,LEN($K2)-($G2+($J2-1))),""),IF(AND($G2&lt;&gt;"",$E2&lt;&gt;"",$J2&gt;0),MID($K2,1,$G2-1),IF(AND($G2&lt;&gt;"",$E2&lt;&gt;"",$J2&lt;0),MID($K2,1,$E2)&amp;MID($K2,$G2+1,LEN($K2)-$G2),IF($F2=1,MID($K2,1,$G2-2)&amp;MID($K2,$G2+1,LEN($K2)-$G2),""))))</f>
        <v>67409 4M400</v>
      </c>
      <c r="N2" s="316">
        <f>VLOOKUP(B2,大日程202201!$C$2:$D$1418,2,FALSE)</f>
        <v>0</v>
      </c>
    </row>
    <row r="3" spans="1:14">
      <c r="A3" s="318">
        <v>2</v>
      </c>
      <c r="B3" s="316" t="s">
        <v>2680</v>
      </c>
      <c r="C3" s="316" t="s">
        <v>4152</v>
      </c>
      <c r="D3" s="316">
        <v>16</v>
      </c>
      <c r="E3" s="316">
        <v>8</v>
      </c>
      <c r="F3" s="316">
        <v>1</v>
      </c>
      <c r="G3" s="316">
        <v>6</v>
      </c>
      <c r="I3" s="316">
        <v>14</v>
      </c>
      <c r="J3" s="316">
        <f t="shared" ref="J3:J66" si="2">IF($G3&lt;&gt;"",($E3-1)-$G3,0)</f>
        <v>1</v>
      </c>
      <c r="K3" s="316" t="str">
        <f t="shared" si="0"/>
        <v>76742/3 4M400-1</v>
      </c>
      <c r="L3" s="316" t="str">
        <f>IF(AND($G3&lt;&gt;"",$J3&gt;0), IF($F3=1,MID($K3,1,$G3-1)&amp;MID($K3,$G3+2,LEN($K3)-($G3+1)),""), IF(AND($G3&lt;&gt;"",$E3&lt;&gt;""),MID($K3,1,$G3-1),IF(AND($D3&lt;&gt;"",$F3&lt;2),$K3,IF(AND(OR($D3="", $E3=""),VALUE($F3)=0),$K3,IF($F3=1,MID($K3,1,$G3-1)&amp;MID($K3,$G3+2,LEN($K3)-($G3-1)),"")))))</f>
        <v>76742 4M400-1</v>
      </c>
      <c r="M3" s="316" t="str">
        <f t="shared" si="1"/>
        <v>76743 4M400-1</v>
      </c>
      <c r="N3" s="316">
        <f>VLOOKUP(B3,大日程202201!$C$2:$D$1418,2,FALSE)</f>
        <v>0</v>
      </c>
    </row>
    <row r="4" spans="1:14">
      <c r="A4" s="318">
        <v>3</v>
      </c>
      <c r="B4" s="316" t="s">
        <v>2681</v>
      </c>
      <c r="C4" s="316" t="s">
        <v>4153</v>
      </c>
      <c r="D4" s="316">
        <v>12</v>
      </c>
      <c r="E4" s="316">
        <v>6</v>
      </c>
      <c r="F4" s="316">
        <v>0</v>
      </c>
      <c r="I4" s="316">
        <v>0</v>
      </c>
      <c r="J4" s="316">
        <f t="shared" si="2"/>
        <v>0</v>
      </c>
      <c r="K4" s="316" t="str">
        <f t="shared" si="0"/>
        <v>79112 3MA0A</v>
      </c>
      <c r="L4" s="316" t="str">
        <f t="shared" ref="L4:L65" si="3">IF(AND($G4&lt;&gt;"",$J4&gt;0), IF($F4=1,MID($K4,1,$G4-1)&amp;MID($K4,$G4+$J4+$J4,LEN($K4)-($G4+$J4)),""), IF(AND($G4&lt;&gt;"",$E4&lt;&gt;""),MID($K4,1,$G4-1),IF(AND($D4&lt;&gt;"",$F4&lt;2),$K4,IF(AND(OR($D4="", $E4=""),VALUE($F4)=0),$K4,IF($F4=1,MID($K4,1,$G4-1)&amp;MID($K4,$G4+2,LEN($K4)-($G4-1)),"")))))</f>
        <v>79112 3MA0A</v>
      </c>
      <c r="M4" s="316" t="str">
        <f t="shared" si="1"/>
        <v/>
      </c>
      <c r="N4" s="316">
        <f>VLOOKUP(B4,大日程202201!$C$2:$D$1418,2,FALSE)</f>
        <v>0</v>
      </c>
    </row>
    <row r="5" spans="1:14">
      <c r="A5" s="318">
        <v>4</v>
      </c>
      <c r="B5" s="316" t="s">
        <v>2682</v>
      </c>
      <c r="C5" s="316" t="s">
        <v>4154</v>
      </c>
      <c r="D5" s="316">
        <v>12</v>
      </c>
      <c r="E5" s="316">
        <v>6</v>
      </c>
      <c r="F5" s="316">
        <v>0</v>
      </c>
      <c r="I5" s="316">
        <v>0</v>
      </c>
      <c r="J5" s="316">
        <f t="shared" si="2"/>
        <v>0</v>
      </c>
      <c r="K5" s="316" t="str">
        <f t="shared" si="0"/>
        <v>79112 6N600</v>
      </c>
      <c r="L5" s="316" t="str">
        <f t="shared" si="3"/>
        <v>79112 6N600</v>
      </c>
      <c r="M5" s="316" t="str">
        <f t="shared" si="1"/>
        <v/>
      </c>
      <c r="N5" s="316">
        <f>VLOOKUP(B5,大日程202201!$C$2:$D$1418,2,FALSE)</f>
        <v>0</v>
      </c>
    </row>
    <row r="6" spans="1:14">
      <c r="A6" s="318">
        <v>5</v>
      </c>
      <c r="B6" s="316" t="s">
        <v>2683</v>
      </c>
      <c r="C6" s="316" t="s">
        <v>4155</v>
      </c>
      <c r="D6" s="316">
        <v>12</v>
      </c>
      <c r="E6" s="316">
        <v>6</v>
      </c>
      <c r="F6" s="316">
        <v>0</v>
      </c>
      <c r="I6" s="316">
        <v>0</v>
      </c>
      <c r="J6" s="316">
        <f t="shared" si="2"/>
        <v>0</v>
      </c>
      <c r="K6" s="316" t="str">
        <f t="shared" si="0"/>
        <v>79112 6N610</v>
      </c>
      <c r="L6" s="316" t="str">
        <f t="shared" si="3"/>
        <v>79112 6N610</v>
      </c>
      <c r="M6" s="316" t="str">
        <f t="shared" si="1"/>
        <v/>
      </c>
      <c r="N6" s="316">
        <f>VLOOKUP(B6,大日程202201!$C$2:$D$1418,2,FALSE)</f>
        <v>0</v>
      </c>
    </row>
    <row r="7" spans="1:14">
      <c r="A7" s="318">
        <v>6</v>
      </c>
      <c r="B7" s="316" t="s">
        <v>2684</v>
      </c>
      <c r="C7" s="316" t="s">
        <v>4156</v>
      </c>
      <c r="D7" s="316">
        <v>12</v>
      </c>
      <c r="E7" s="316">
        <v>6</v>
      </c>
      <c r="F7" s="316">
        <v>0</v>
      </c>
      <c r="I7" s="316">
        <v>0</v>
      </c>
      <c r="J7" s="316">
        <f t="shared" si="2"/>
        <v>0</v>
      </c>
      <c r="K7" s="316" t="str">
        <f t="shared" si="0"/>
        <v>79422 4M500</v>
      </c>
      <c r="L7" s="316" t="str">
        <f t="shared" si="3"/>
        <v>79422 4M500</v>
      </c>
      <c r="M7" s="316" t="str">
        <f t="shared" si="1"/>
        <v/>
      </c>
      <c r="N7" s="316">
        <f>VLOOKUP(B7,大日程202201!$C$2:$D$1418,2,FALSE)</f>
        <v>0</v>
      </c>
    </row>
    <row r="8" spans="1:14">
      <c r="A8" s="318">
        <v>7</v>
      </c>
      <c r="B8" s="316" t="s">
        <v>2685</v>
      </c>
      <c r="C8" s="316" t="s">
        <v>4157</v>
      </c>
      <c r="D8" s="316">
        <v>14</v>
      </c>
      <c r="E8" s="316">
        <v>8</v>
      </c>
      <c r="F8" s="316">
        <v>1</v>
      </c>
      <c r="G8" s="316">
        <v>6</v>
      </c>
      <c r="I8" s="316">
        <v>0</v>
      </c>
      <c r="J8" s="316">
        <f t="shared" si="2"/>
        <v>1</v>
      </c>
      <c r="K8" s="316" t="str">
        <f t="shared" si="0"/>
        <v>64132/3 AU000</v>
      </c>
      <c r="L8" s="316" t="str">
        <f>IF(AND($G8&lt;&gt;"",$J8&gt;0), IF($F8=1,MID($K8,1,$G8-1)&amp;MID($K8,$G8+2,LEN($K8)-($G8+1)),""), IF(AND($G8&lt;&gt;"",$E8&lt;&gt;""),MID($K8,1,$G8-1),IF(AND($D8&lt;&gt;"",$F8&lt;2),$K8,IF(AND(OR($D8="", $E8=""),VALUE($F8)=0),$K8,IF($F8=1,MID($K8,1,$G8-1)&amp;MID($K8,$G8+2,LEN($K8)-($G8-1)),"")))))</f>
        <v>64132 AU000</v>
      </c>
      <c r="M8" s="316" t="str">
        <f t="shared" si="1"/>
        <v>64133 AU000</v>
      </c>
      <c r="N8" s="316">
        <f>VLOOKUP(B8,大日程202201!$C$2:$D$1418,2,FALSE)</f>
        <v>0</v>
      </c>
    </row>
    <row r="9" spans="1:14">
      <c r="A9" s="318">
        <v>8</v>
      </c>
      <c r="B9" s="316" t="s">
        <v>2686</v>
      </c>
      <c r="C9" s="316" t="s">
        <v>4158</v>
      </c>
      <c r="D9" s="316">
        <v>12</v>
      </c>
      <c r="E9" s="316">
        <v>6</v>
      </c>
      <c r="F9" s="316">
        <v>0</v>
      </c>
      <c r="I9" s="316">
        <v>0</v>
      </c>
      <c r="J9" s="316">
        <f t="shared" si="2"/>
        <v>0</v>
      </c>
      <c r="K9" s="316" t="str">
        <f t="shared" si="0"/>
        <v>74516 8H310</v>
      </c>
      <c r="L9" s="316" t="str">
        <f t="shared" si="3"/>
        <v>74516 8H310</v>
      </c>
      <c r="M9" s="316" t="str">
        <f t="shared" si="1"/>
        <v/>
      </c>
      <c r="N9" s="316">
        <f>VLOOKUP(B9,大日程202201!$C$2:$D$1418,2,FALSE)</f>
        <v>0</v>
      </c>
    </row>
    <row r="10" spans="1:14">
      <c r="A10" s="318">
        <v>9</v>
      </c>
      <c r="B10" s="316" t="s">
        <v>2687</v>
      </c>
      <c r="C10" s="316" t="s">
        <v>4159</v>
      </c>
      <c r="D10" s="316">
        <v>12</v>
      </c>
      <c r="E10" s="316">
        <v>6</v>
      </c>
      <c r="F10" s="316">
        <v>0</v>
      </c>
      <c r="I10" s="316">
        <v>0</v>
      </c>
      <c r="J10" s="316">
        <f t="shared" si="2"/>
        <v>0</v>
      </c>
      <c r="K10" s="316" t="str">
        <f t="shared" si="0"/>
        <v>74516 EQ000</v>
      </c>
      <c r="L10" s="316" t="str">
        <f t="shared" si="3"/>
        <v>74516 EQ000</v>
      </c>
      <c r="M10" s="316" t="str">
        <f t="shared" si="1"/>
        <v/>
      </c>
      <c r="N10" s="316">
        <f>VLOOKUP(B10,大日程202201!$C$2:$D$1418,2,FALSE)</f>
        <v>0</v>
      </c>
    </row>
    <row r="11" spans="1:14">
      <c r="A11" s="318">
        <v>10</v>
      </c>
      <c r="B11" s="316" t="s">
        <v>2688</v>
      </c>
      <c r="C11" s="316" t="s">
        <v>4160</v>
      </c>
      <c r="D11" s="316">
        <v>12</v>
      </c>
      <c r="E11" s="316">
        <v>6</v>
      </c>
      <c r="F11" s="316">
        <v>0</v>
      </c>
      <c r="I11" s="316">
        <v>0</v>
      </c>
      <c r="J11" s="316">
        <f t="shared" si="2"/>
        <v>0</v>
      </c>
      <c r="K11" s="316" t="str">
        <f t="shared" si="0"/>
        <v>74516 EQ500</v>
      </c>
      <c r="L11" s="316" t="str">
        <f t="shared" si="3"/>
        <v>74516 EQ500</v>
      </c>
      <c r="M11" s="316" t="str">
        <f t="shared" si="1"/>
        <v/>
      </c>
      <c r="N11" s="316">
        <f>VLOOKUP(B11,大日程202201!$C$2:$D$1418,2,FALSE)</f>
        <v>0</v>
      </c>
    </row>
    <row r="12" spans="1:14">
      <c r="A12" s="318">
        <v>11</v>
      </c>
      <c r="B12" s="316" t="s">
        <v>2689</v>
      </c>
      <c r="C12" s="316" t="s">
        <v>4161</v>
      </c>
      <c r="D12" s="316">
        <v>12</v>
      </c>
      <c r="E12" s="316">
        <v>6</v>
      </c>
      <c r="F12" s="316">
        <v>0</v>
      </c>
      <c r="I12" s="316">
        <v>0</v>
      </c>
      <c r="J12" s="316">
        <f t="shared" si="2"/>
        <v>0</v>
      </c>
      <c r="K12" s="316" t="str">
        <f t="shared" si="0"/>
        <v>76426 8H300</v>
      </c>
      <c r="L12" s="316" t="str">
        <f t="shared" si="3"/>
        <v>76426 8H300</v>
      </c>
      <c r="M12" s="316" t="str">
        <f t="shared" si="1"/>
        <v/>
      </c>
      <c r="N12" s="316">
        <f>VLOOKUP(B12,大日程202201!$C$2:$D$1418,2,FALSE)</f>
        <v>0</v>
      </c>
    </row>
    <row r="13" spans="1:14">
      <c r="A13" s="318">
        <v>12</v>
      </c>
      <c r="B13" s="316" t="s">
        <v>2690</v>
      </c>
      <c r="C13" s="316" t="s">
        <v>4162</v>
      </c>
      <c r="D13" s="316">
        <v>12</v>
      </c>
      <c r="E13" s="316">
        <v>6</v>
      </c>
      <c r="F13" s="316">
        <v>0</v>
      </c>
      <c r="I13" s="316">
        <v>0</v>
      </c>
      <c r="J13" s="316">
        <f t="shared" si="2"/>
        <v>0</v>
      </c>
      <c r="K13" s="316" t="str">
        <f t="shared" si="0"/>
        <v>76427 8H300</v>
      </c>
      <c r="L13" s="316" t="str">
        <f t="shared" si="3"/>
        <v>76427 8H300</v>
      </c>
      <c r="M13" s="316" t="str">
        <f t="shared" si="1"/>
        <v/>
      </c>
      <c r="N13" s="316">
        <f>VLOOKUP(B13,大日程202201!$C$2:$D$1418,2,FALSE)</f>
        <v>0</v>
      </c>
    </row>
    <row r="14" spans="1:14">
      <c r="A14" s="318">
        <v>13</v>
      </c>
      <c r="B14" s="316" t="s">
        <v>2691</v>
      </c>
      <c r="C14" s="316" t="s">
        <v>4163</v>
      </c>
      <c r="D14" s="316">
        <v>14</v>
      </c>
      <c r="E14" s="316">
        <v>8</v>
      </c>
      <c r="F14" s="316">
        <v>1</v>
      </c>
      <c r="G14" s="316">
        <v>6</v>
      </c>
      <c r="I14" s="316">
        <v>0</v>
      </c>
      <c r="J14" s="316">
        <f t="shared" si="2"/>
        <v>1</v>
      </c>
      <c r="K14" s="316" t="str">
        <f t="shared" si="0"/>
        <v>76634/5 8H300</v>
      </c>
      <c r="L14" s="316" t="str">
        <f>IF(AND($G14&lt;&gt;"",$J14&gt;0), IF($F14=1,MID($K14,1,$G14-1)&amp;MID($K14,$G14+2,LEN($K14)-($G14+1)),""), IF(AND($G14&lt;&gt;"",$E14&lt;&gt;""),MID($K14,1,$G14-1),IF(AND($D14&lt;&gt;"",$F14&lt;2),$K14,IF(AND(OR($D14="", $E14=""),VALUE($F14)=0),$K14,IF($F14=1,MID($K14,1,$G14-1)&amp;MID($K14,$G14+2,LEN($K14)-($G14-1)),"")))))</f>
        <v>76634 8H300</v>
      </c>
      <c r="M14" s="316" t="str">
        <f t="shared" si="1"/>
        <v>76635 8H300</v>
      </c>
      <c r="N14" s="316">
        <f>VLOOKUP(B14,大日程202201!$C$2:$D$1418,2,FALSE)</f>
        <v>0</v>
      </c>
    </row>
    <row r="15" spans="1:14">
      <c r="A15" s="318">
        <v>14</v>
      </c>
      <c r="B15" s="316" t="s">
        <v>2692</v>
      </c>
      <c r="C15" s="316" t="s">
        <v>4164</v>
      </c>
      <c r="D15" s="316">
        <v>14</v>
      </c>
      <c r="E15" s="316">
        <v>8</v>
      </c>
      <c r="F15" s="316">
        <v>1</v>
      </c>
      <c r="G15" s="316">
        <v>6</v>
      </c>
      <c r="I15" s="316">
        <v>0</v>
      </c>
      <c r="J15" s="316">
        <f t="shared" si="2"/>
        <v>1</v>
      </c>
      <c r="K15" s="316" t="str">
        <f t="shared" si="0"/>
        <v>78118/9 8H300</v>
      </c>
      <c r="L15" s="316" t="str">
        <f>IF(AND($G15&lt;&gt;"",$J15&gt;0), IF($F15=1,MID($K15,1,$G15-1)&amp;MID($K15,$G15+2,LEN($K15)-($G15+1)),""), IF(AND($G15&lt;&gt;"",$E15&lt;&gt;""),MID($K15,1,$G15-1),IF(AND($D15&lt;&gt;"",$F15&lt;2),$K15,IF(AND(OR($D15="", $E15=""),VALUE($F15)=0),$K15,IF($F15=1,MID($K15,1,$G15-1)&amp;MID($K15,$G15+2,LEN($K15)-($G15-1)),"")))))</f>
        <v>78118 8H300</v>
      </c>
      <c r="M15" s="316" t="str">
        <f t="shared" si="1"/>
        <v>78119 8H300</v>
      </c>
      <c r="N15" s="316">
        <f>VLOOKUP(B15,大日程202201!$C$2:$D$1418,2,FALSE)</f>
        <v>0</v>
      </c>
    </row>
    <row r="16" spans="1:14">
      <c r="A16" s="318">
        <v>15</v>
      </c>
      <c r="B16" s="316" t="s">
        <v>2693</v>
      </c>
      <c r="C16" s="316" t="s">
        <v>4165</v>
      </c>
      <c r="D16" s="316">
        <v>14</v>
      </c>
      <c r="E16" s="316">
        <v>8</v>
      </c>
      <c r="F16" s="316">
        <v>1</v>
      </c>
      <c r="G16" s="316">
        <v>6</v>
      </c>
      <c r="I16" s="316">
        <v>0</v>
      </c>
      <c r="J16" s="316">
        <f t="shared" si="2"/>
        <v>1</v>
      </c>
      <c r="K16" s="316" t="str">
        <f t="shared" si="0"/>
        <v>78118/9 8H710</v>
      </c>
      <c r="L16" s="316" t="str">
        <f>IF(AND($G16&lt;&gt;"",$J16&gt;0), IF($F16=1,MID($K16,1,$G16-1)&amp;MID($K16,$G16+2,LEN($K16)-($G16+1)),""), IF(AND($G16&lt;&gt;"",$E16&lt;&gt;""),MID($K16,1,$G16-1),IF(AND($D16&lt;&gt;"",$F16&lt;2),$K16,IF(AND(OR($D16="", $E16=""),VALUE($F16)=0),$K16,IF($F16=1,MID($K16,1,$G16-1)&amp;MID($K16,$G16+2,LEN($K16)-($G16-1)),"")))))</f>
        <v>78118 8H710</v>
      </c>
      <c r="M16" s="316" t="str">
        <f t="shared" si="1"/>
        <v>78119 8H710</v>
      </c>
      <c r="N16" s="316">
        <f>VLOOKUP(B16,大日程202201!$C$2:$D$1418,2,FALSE)</f>
        <v>0</v>
      </c>
    </row>
    <row r="17" spans="1:14">
      <c r="A17" s="318">
        <v>16</v>
      </c>
      <c r="B17" s="316" t="s">
        <v>2694</v>
      </c>
      <c r="C17" s="316" t="s">
        <v>4166</v>
      </c>
      <c r="D17" s="316">
        <v>14</v>
      </c>
      <c r="E17" s="316">
        <v>8</v>
      </c>
      <c r="F17" s="316">
        <v>1</v>
      </c>
      <c r="G17" s="316">
        <v>6</v>
      </c>
      <c r="I17" s="316">
        <v>0</v>
      </c>
      <c r="J17" s="316">
        <f t="shared" si="2"/>
        <v>1</v>
      </c>
      <c r="K17" s="316" t="str">
        <f t="shared" si="0"/>
        <v>64122/3 EN000</v>
      </c>
      <c r="L17" s="316" t="str">
        <f>IF(AND($G17&lt;&gt;"",$J17&gt;0), IF($F17=1,MID($K17,1,$G17-1)&amp;MID($K17,$G17+2,LEN($K17)-($G17+1)),""), IF(AND($G17&lt;&gt;"",$E17&lt;&gt;""),MID($K17,1,$G17-1),IF(AND($D17&lt;&gt;"",$F17&lt;2),$K17,IF(AND(OR($D17="", $E17=""),VALUE($F17)=0),$K17,IF($F17=1,MID($K17,1,$G17-1)&amp;MID($K17,$G17+2,LEN($K17)-($G17-1)),"")))))</f>
        <v>64122 EN000</v>
      </c>
      <c r="M17" s="316" t="str">
        <f t="shared" si="1"/>
        <v>64123 EN000</v>
      </c>
      <c r="N17" s="316">
        <f>VLOOKUP(B17,大日程202201!$C$2:$D$1418,2,FALSE)</f>
        <v>0</v>
      </c>
    </row>
    <row r="18" spans="1:14">
      <c r="A18" s="318">
        <v>17</v>
      </c>
      <c r="B18" s="316" t="s">
        <v>2695</v>
      </c>
      <c r="C18" s="316" t="s">
        <v>4167</v>
      </c>
      <c r="D18" s="316">
        <v>12</v>
      </c>
      <c r="E18" s="316">
        <v>6</v>
      </c>
      <c r="F18" s="316">
        <v>0</v>
      </c>
      <c r="I18" s="316">
        <v>0</v>
      </c>
      <c r="J18" s="316">
        <f t="shared" si="2"/>
        <v>0</v>
      </c>
      <c r="K18" s="316" t="str">
        <f t="shared" si="0"/>
        <v>66312 EN000</v>
      </c>
      <c r="L18" s="316" t="str">
        <f t="shared" si="3"/>
        <v>66312 EN000</v>
      </c>
      <c r="M18" s="316" t="str">
        <f t="shared" si="1"/>
        <v/>
      </c>
      <c r="N18" s="316">
        <f>VLOOKUP(B18,大日程202201!$C$2:$D$1418,2,FALSE)</f>
        <v>0</v>
      </c>
    </row>
    <row r="19" spans="1:14">
      <c r="A19" s="318">
        <v>18</v>
      </c>
      <c r="B19" s="316" t="s">
        <v>2696</v>
      </c>
      <c r="C19" s="316" t="s">
        <v>4168</v>
      </c>
      <c r="D19" s="316">
        <v>14</v>
      </c>
      <c r="E19" s="316">
        <v>8</v>
      </c>
      <c r="F19" s="316">
        <v>1</v>
      </c>
      <c r="G19" s="316">
        <v>6</v>
      </c>
      <c r="I19" s="316">
        <v>0</v>
      </c>
      <c r="J19" s="316">
        <f t="shared" si="2"/>
        <v>1</v>
      </c>
      <c r="K19" s="316" t="str">
        <f t="shared" si="0"/>
        <v>67408/9 EN000</v>
      </c>
      <c r="L19" s="316" t="str">
        <f t="shared" ref="L19:L24" si="4">IF(AND($G19&lt;&gt;"",$J19&gt;0), IF($F19=1,MID($K19,1,$G19-1)&amp;MID($K19,$G19+2,LEN($K19)-($G19+1)),""), IF(AND($G19&lt;&gt;"",$E19&lt;&gt;""),MID($K19,1,$G19-1),IF(AND($D19&lt;&gt;"",$F19&lt;2),$K19,IF(AND(OR($D19="", $E19=""),VALUE($F19)=0),$K19,IF($F19=1,MID($K19,1,$G19-1)&amp;MID($K19,$G19+2,LEN($K19)-($G19-1)),"")))))</f>
        <v>67408 EN000</v>
      </c>
      <c r="M19" s="316" t="str">
        <f t="shared" si="1"/>
        <v>67409 EN000</v>
      </c>
      <c r="N19" s="316">
        <f>VLOOKUP(B19,大日程202201!$C$2:$D$1418,2,FALSE)</f>
        <v>0</v>
      </c>
    </row>
    <row r="20" spans="1:14">
      <c r="A20" s="318">
        <v>19</v>
      </c>
      <c r="B20" s="316" t="s">
        <v>2697</v>
      </c>
      <c r="C20" s="316" t="s">
        <v>4169</v>
      </c>
      <c r="D20" s="316">
        <v>14</v>
      </c>
      <c r="E20" s="316">
        <v>8</v>
      </c>
      <c r="F20" s="316">
        <v>1</v>
      </c>
      <c r="G20" s="316">
        <v>6</v>
      </c>
      <c r="I20" s="316">
        <v>0</v>
      </c>
      <c r="J20" s="316">
        <f t="shared" si="2"/>
        <v>1</v>
      </c>
      <c r="K20" s="316" t="str">
        <f t="shared" si="0"/>
        <v>75262/3 EN000</v>
      </c>
      <c r="L20" s="316" t="str">
        <f t="shared" si="4"/>
        <v>75262 EN000</v>
      </c>
      <c r="M20" s="316" t="str">
        <f t="shared" si="1"/>
        <v>75263 EN000</v>
      </c>
      <c r="N20" s="316">
        <f>VLOOKUP(B20,大日程202201!$C$2:$D$1418,2,FALSE)</f>
        <v>0</v>
      </c>
    </row>
    <row r="21" spans="1:14">
      <c r="A21" s="318">
        <v>20</v>
      </c>
      <c r="B21" s="316" t="s">
        <v>2698</v>
      </c>
      <c r="C21" s="316" t="s">
        <v>4170</v>
      </c>
      <c r="D21" s="316">
        <v>14</v>
      </c>
      <c r="E21" s="316">
        <v>8</v>
      </c>
      <c r="F21" s="316">
        <v>1</v>
      </c>
      <c r="G21" s="316">
        <v>6</v>
      </c>
      <c r="I21" s="316">
        <v>0</v>
      </c>
      <c r="J21" s="316">
        <f t="shared" si="2"/>
        <v>1</v>
      </c>
      <c r="K21" s="316" t="str">
        <f t="shared" si="0"/>
        <v>61231/2 B5010</v>
      </c>
      <c r="L21" s="316" t="str">
        <f t="shared" si="4"/>
        <v>61231 B5010</v>
      </c>
      <c r="M21" s="316" t="str">
        <f t="shared" si="1"/>
        <v>61232 B5010</v>
      </c>
      <c r="N21" s="316">
        <f>VLOOKUP(B21,大日程202201!$C$2:$D$1418,2,FALSE)</f>
        <v>0</v>
      </c>
    </row>
    <row r="22" spans="1:14">
      <c r="A22" s="318">
        <v>21</v>
      </c>
      <c r="B22" s="316" t="s">
        <v>2699</v>
      </c>
      <c r="C22" s="316" t="s">
        <v>4171</v>
      </c>
      <c r="D22" s="316">
        <v>14</v>
      </c>
      <c r="E22" s="316">
        <v>8</v>
      </c>
      <c r="F22" s="316">
        <v>1</v>
      </c>
      <c r="G22" s="316">
        <v>6</v>
      </c>
      <c r="I22" s="316">
        <v>0</v>
      </c>
      <c r="J22" s="316">
        <f t="shared" si="2"/>
        <v>1</v>
      </c>
      <c r="K22" s="316" t="str">
        <f t="shared" si="0"/>
        <v>61231/2 B5020</v>
      </c>
      <c r="L22" s="316" t="str">
        <f t="shared" si="4"/>
        <v>61231 B5020</v>
      </c>
      <c r="M22" s="316" t="str">
        <f t="shared" si="1"/>
        <v>61232 B5020</v>
      </c>
      <c r="N22" s="316">
        <f>VLOOKUP(B22,大日程202201!$C$2:$D$1418,2,FALSE)</f>
        <v>0</v>
      </c>
    </row>
    <row r="23" spans="1:14">
      <c r="A23" s="318">
        <v>22</v>
      </c>
      <c r="B23" s="316" t="s">
        <v>2700</v>
      </c>
      <c r="C23" s="316" t="s">
        <v>4172</v>
      </c>
      <c r="D23" s="316">
        <v>16</v>
      </c>
      <c r="E23" s="316">
        <v>8</v>
      </c>
      <c r="F23" s="316">
        <v>1</v>
      </c>
      <c r="G23" s="316">
        <v>6</v>
      </c>
      <c r="I23" s="316">
        <v>14</v>
      </c>
      <c r="J23" s="316">
        <f t="shared" si="2"/>
        <v>1</v>
      </c>
      <c r="K23" s="316" t="str">
        <f t="shared" si="0"/>
        <v>61231/2 B5020-B</v>
      </c>
      <c r="L23" s="316" t="str">
        <f t="shared" si="4"/>
        <v>61231 B5020-B</v>
      </c>
      <c r="M23" s="316" t="str">
        <f t="shared" si="1"/>
        <v>61232 B5020-B</v>
      </c>
      <c r="N23" s="316">
        <f>VLOOKUP(B23,大日程202201!$C$2:$D$1418,2,FALSE)</f>
        <v>0</v>
      </c>
    </row>
    <row r="24" spans="1:14">
      <c r="A24" s="318">
        <v>23</v>
      </c>
      <c r="B24" s="316" t="s">
        <v>2701</v>
      </c>
      <c r="C24" s="316" t="s">
        <v>4173</v>
      </c>
      <c r="D24" s="316">
        <v>14</v>
      </c>
      <c r="E24" s="316">
        <v>8</v>
      </c>
      <c r="F24" s="316">
        <v>1</v>
      </c>
      <c r="G24" s="316">
        <v>6</v>
      </c>
      <c r="I24" s="316">
        <v>0</v>
      </c>
      <c r="J24" s="316">
        <f t="shared" si="2"/>
        <v>1</v>
      </c>
      <c r="K24" s="316" t="str">
        <f t="shared" si="0"/>
        <v>61231/2 B5030</v>
      </c>
      <c r="L24" s="316" t="str">
        <f t="shared" si="4"/>
        <v>61231 B5030</v>
      </c>
      <c r="M24" s="316" t="str">
        <f t="shared" si="1"/>
        <v>61232 B5030</v>
      </c>
      <c r="N24" s="316">
        <f>VLOOKUP(B24,大日程202201!$C$2:$D$1418,2,FALSE)</f>
        <v>0</v>
      </c>
    </row>
    <row r="25" spans="1:14">
      <c r="A25" s="318">
        <v>24</v>
      </c>
      <c r="B25" s="316" t="s">
        <v>2702</v>
      </c>
      <c r="C25" s="316" t="s">
        <v>4174</v>
      </c>
      <c r="D25" s="316">
        <v>12</v>
      </c>
      <c r="E25" s="316">
        <v>6</v>
      </c>
      <c r="F25" s="316">
        <v>0</v>
      </c>
      <c r="I25" s="316">
        <v>0</v>
      </c>
      <c r="J25" s="316">
        <f t="shared" si="2"/>
        <v>0</v>
      </c>
      <c r="K25" s="316" t="str">
        <f t="shared" si="0"/>
        <v>61137 B5010</v>
      </c>
      <c r="L25" s="316" t="str">
        <f t="shared" si="3"/>
        <v>61137 B5010</v>
      </c>
      <c r="M25" s="316" t="str">
        <f t="shared" si="1"/>
        <v/>
      </c>
      <c r="N25" s="316">
        <f>VLOOKUP(B25,大日程202201!$C$2:$D$1418,2,FALSE)</f>
        <v>0</v>
      </c>
    </row>
    <row r="26" spans="1:14">
      <c r="A26" s="318">
        <v>25</v>
      </c>
      <c r="B26" s="316" t="s">
        <v>2703</v>
      </c>
      <c r="C26" s="316" t="s">
        <v>4175</v>
      </c>
      <c r="D26" s="316">
        <v>12</v>
      </c>
      <c r="E26" s="316">
        <v>6</v>
      </c>
      <c r="F26" s="316">
        <v>0</v>
      </c>
      <c r="I26" s="316">
        <v>0</v>
      </c>
      <c r="J26" s="316">
        <f t="shared" si="2"/>
        <v>0</v>
      </c>
      <c r="K26" s="316" t="str">
        <f t="shared" si="0"/>
        <v>61138 B5010</v>
      </c>
      <c r="L26" s="316" t="str">
        <f t="shared" si="3"/>
        <v>61138 B5010</v>
      </c>
      <c r="M26" s="316" t="str">
        <f t="shared" si="1"/>
        <v/>
      </c>
      <c r="N26" s="316">
        <f>VLOOKUP(B26,大日程202201!$C$2:$D$1418,2,FALSE)</f>
        <v>0</v>
      </c>
    </row>
    <row r="27" spans="1:14">
      <c r="A27" s="318">
        <v>26</v>
      </c>
      <c r="B27" s="316" t="s">
        <v>2704</v>
      </c>
      <c r="C27" s="316" t="s">
        <v>4176</v>
      </c>
      <c r="D27" s="316">
        <v>12</v>
      </c>
      <c r="E27" s="316">
        <v>6</v>
      </c>
      <c r="F27" s="316">
        <v>0</v>
      </c>
      <c r="I27" s="316">
        <v>0</v>
      </c>
      <c r="J27" s="316">
        <f t="shared" si="2"/>
        <v>0</v>
      </c>
      <c r="K27" s="316" t="str">
        <f t="shared" si="0"/>
        <v>75632 JG00A</v>
      </c>
      <c r="L27" s="316" t="str">
        <f t="shared" si="3"/>
        <v>75632 JG00A</v>
      </c>
      <c r="M27" s="316" t="str">
        <f t="shared" si="1"/>
        <v/>
      </c>
      <c r="N27" s="316">
        <f>VLOOKUP(B27,大日程202201!$C$2:$D$1418,2,FALSE)</f>
        <v>0</v>
      </c>
    </row>
    <row r="28" spans="1:14">
      <c r="A28" s="318">
        <v>27</v>
      </c>
      <c r="B28" s="316" t="s">
        <v>2705</v>
      </c>
      <c r="C28" s="316" t="s">
        <v>4177</v>
      </c>
      <c r="D28" s="316">
        <v>12</v>
      </c>
      <c r="E28" s="316">
        <v>6</v>
      </c>
      <c r="F28" s="316">
        <v>0</v>
      </c>
      <c r="I28" s="316">
        <v>0</v>
      </c>
      <c r="J28" s="316">
        <f t="shared" si="2"/>
        <v>0</v>
      </c>
      <c r="K28" s="316" t="str">
        <f t="shared" si="0"/>
        <v>75632 JH00A</v>
      </c>
      <c r="L28" s="316" t="str">
        <f t="shared" si="3"/>
        <v>75632 JH00A</v>
      </c>
      <c r="M28" s="316" t="str">
        <f t="shared" si="1"/>
        <v/>
      </c>
      <c r="N28" s="316">
        <f>VLOOKUP(B28,大日程202201!$C$2:$D$1418,2,FALSE)</f>
        <v>0</v>
      </c>
    </row>
    <row r="29" spans="1:14">
      <c r="A29" s="318">
        <v>28</v>
      </c>
      <c r="B29" s="316" t="s">
        <v>2706</v>
      </c>
      <c r="C29" s="316" t="s">
        <v>4178</v>
      </c>
      <c r="D29" s="316">
        <v>12</v>
      </c>
      <c r="E29" s="316">
        <v>6</v>
      </c>
      <c r="F29" s="316">
        <v>0</v>
      </c>
      <c r="I29" s="316">
        <v>0</v>
      </c>
      <c r="J29" s="316">
        <f t="shared" si="2"/>
        <v>0</v>
      </c>
      <c r="K29" s="316" t="str">
        <f t="shared" si="0"/>
        <v>75632 1YA0A</v>
      </c>
      <c r="L29" s="316" t="str">
        <f t="shared" si="3"/>
        <v>75632 1YA0A</v>
      </c>
      <c r="M29" s="316" t="str">
        <f t="shared" si="1"/>
        <v/>
      </c>
      <c r="N29" s="316">
        <f>VLOOKUP(B29,大日程202201!$C$2:$D$1418,2,FALSE)</f>
        <v>0</v>
      </c>
    </row>
    <row r="30" spans="1:14">
      <c r="A30" s="318">
        <v>29</v>
      </c>
      <c r="B30" s="316" t="s">
        <v>2707</v>
      </c>
      <c r="C30" s="316" t="s">
        <v>4179</v>
      </c>
      <c r="D30" s="316">
        <v>14</v>
      </c>
      <c r="E30" s="316">
        <v>8</v>
      </c>
      <c r="F30" s="316">
        <v>1</v>
      </c>
      <c r="G30" s="316">
        <v>6</v>
      </c>
      <c r="I30" s="316">
        <v>0</v>
      </c>
      <c r="J30" s="316">
        <f t="shared" si="2"/>
        <v>1</v>
      </c>
      <c r="K30" s="316" t="str">
        <f t="shared" si="0"/>
        <v>75522/3 JG00A</v>
      </c>
      <c r="L30" s="316" t="str">
        <f>IF(AND($G30&lt;&gt;"",$J30&gt;0), IF($F30=1,MID($K30,1,$G30-1)&amp;MID($K30,$G30+2,LEN($K30)-($G30+1)),""), IF(AND($G30&lt;&gt;"",$E30&lt;&gt;""),MID($K30,1,$G30-1),IF(AND($D30&lt;&gt;"",$F30&lt;2),$K30,IF(AND(OR($D30="", $E30=""),VALUE($F30)=0),$K30,IF($F30=1,MID($K30,1,$G30-1)&amp;MID($K30,$G30+2,LEN($K30)-($G30-1)),"")))))</f>
        <v>75522 JG00A</v>
      </c>
      <c r="M30" s="316" t="str">
        <f t="shared" si="1"/>
        <v>75523 JG00A</v>
      </c>
      <c r="N30" s="316">
        <f>VLOOKUP(B30,大日程202201!$C$2:$D$1418,2,FALSE)</f>
        <v>0</v>
      </c>
    </row>
    <row r="31" spans="1:14">
      <c r="A31" s="318">
        <v>30</v>
      </c>
      <c r="B31" s="316" t="s">
        <v>2708</v>
      </c>
      <c r="C31" s="316" t="s">
        <v>4180</v>
      </c>
      <c r="D31" s="316">
        <v>16</v>
      </c>
      <c r="E31" s="316">
        <v>8</v>
      </c>
      <c r="F31" s="316">
        <v>1</v>
      </c>
      <c r="G31" s="316">
        <v>6</v>
      </c>
      <c r="I31" s="316">
        <v>14</v>
      </c>
      <c r="J31" s="316">
        <f t="shared" si="2"/>
        <v>1</v>
      </c>
      <c r="K31" s="316" t="str">
        <f t="shared" si="0"/>
        <v>75522/3 JG00A-E</v>
      </c>
      <c r="L31" s="316" t="str">
        <f>IF(AND($G31&lt;&gt;"",$J31&gt;0), IF($F31=1,MID($K31,1,$G31-1)&amp;MID($K31,$G31+2,LEN($K31)-($G31+1)),""), IF(AND($G31&lt;&gt;"",$E31&lt;&gt;""),MID($K31,1,$G31-1),IF(AND($D31&lt;&gt;"",$F31&lt;2),$K31,IF(AND(OR($D31="", $E31=""),VALUE($F31)=0),$K31,IF($F31=1,MID($K31,1,$G31-1)&amp;MID($K31,$G31+2,LEN($K31)-($G31-1)),"")))))</f>
        <v>75522 JG00A-E</v>
      </c>
      <c r="M31" s="316" t="str">
        <f t="shared" si="1"/>
        <v>75523 JG00A-E</v>
      </c>
      <c r="N31" s="316">
        <f>VLOOKUP(B31,大日程202201!$C$2:$D$1418,2,FALSE)</f>
        <v>0</v>
      </c>
    </row>
    <row r="32" spans="1:14">
      <c r="A32" s="318">
        <v>31</v>
      </c>
      <c r="B32" s="316" t="s">
        <v>2709</v>
      </c>
      <c r="C32" s="316" t="s">
        <v>4181</v>
      </c>
      <c r="D32" s="316">
        <v>12</v>
      </c>
      <c r="E32" s="316">
        <v>6</v>
      </c>
      <c r="F32" s="316">
        <v>0</v>
      </c>
      <c r="I32" s="316">
        <v>0</v>
      </c>
      <c r="J32" s="316">
        <f t="shared" si="2"/>
        <v>0</v>
      </c>
      <c r="K32" s="316" t="str">
        <f t="shared" si="0"/>
        <v>76242 JG00A</v>
      </c>
      <c r="L32" s="316" t="str">
        <f t="shared" si="3"/>
        <v>76242 JG00A</v>
      </c>
      <c r="M32" s="316" t="str">
        <f t="shared" si="1"/>
        <v/>
      </c>
      <c r="N32" s="316">
        <f>VLOOKUP(B32,大日程202201!$C$2:$D$1418,2,FALSE)</f>
        <v>0</v>
      </c>
    </row>
    <row r="33" spans="1:14">
      <c r="A33" s="318">
        <v>32</v>
      </c>
      <c r="B33" s="316" t="s">
        <v>2710</v>
      </c>
      <c r="C33" s="316" t="s">
        <v>4182</v>
      </c>
      <c r="D33" s="316">
        <v>12</v>
      </c>
      <c r="E33" s="316">
        <v>6</v>
      </c>
      <c r="F33" s="316">
        <v>0</v>
      </c>
      <c r="I33" s="316">
        <v>0</v>
      </c>
      <c r="J33" s="316">
        <f t="shared" si="2"/>
        <v>0</v>
      </c>
      <c r="K33" s="316" t="str">
        <f t="shared" si="0"/>
        <v>76242 JG40A</v>
      </c>
      <c r="L33" s="316" t="str">
        <f t="shared" si="3"/>
        <v>76242 JG40A</v>
      </c>
      <c r="M33" s="316" t="str">
        <f t="shared" si="1"/>
        <v/>
      </c>
      <c r="N33" s="316">
        <f>VLOOKUP(B33,大日程202201!$C$2:$D$1418,2,FALSE)</f>
        <v>0</v>
      </c>
    </row>
    <row r="34" spans="1:14">
      <c r="A34" s="318">
        <v>33</v>
      </c>
      <c r="B34" s="316" t="s">
        <v>2711</v>
      </c>
      <c r="C34" s="316" t="s">
        <v>4183</v>
      </c>
      <c r="D34" s="316">
        <v>14</v>
      </c>
      <c r="E34" s="316">
        <v>6</v>
      </c>
      <c r="F34" s="316">
        <v>0</v>
      </c>
      <c r="I34" s="316">
        <v>12</v>
      </c>
      <c r="J34" s="316">
        <f t="shared" si="2"/>
        <v>0</v>
      </c>
      <c r="K34" s="316" t="str">
        <f t="shared" si="0"/>
        <v>76242 JG40A-E</v>
      </c>
      <c r="L34" s="316" t="str">
        <f t="shared" si="3"/>
        <v>76242 JG40A-E</v>
      </c>
      <c r="M34" s="316" t="str">
        <f t="shared" si="1"/>
        <v/>
      </c>
      <c r="N34" s="316">
        <f>VLOOKUP(B34,大日程202201!$C$2:$D$1418,2,FALSE)</f>
        <v>0</v>
      </c>
    </row>
    <row r="35" spans="1:14">
      <c r="A35" s="318">
        <v>34</v>
      </c>
      <c r="B35" s="316" t="s">
        <v>2712</v>
      </c>
      <c r="C35" s="316" t="s">
        <v>4184</v>
      </c>
      <c r="D35" s="316">
        <v>12</v>
      </c>
      <c r="E35" s="316">
        <v>6</v>
      </c>
      <c r="F35" s="316">
        <v>0</v>
      </c>
      <c r="I35" s="316">
        <v>0</v>
      </c>
      <c r="J35" s="316">
        <f t="shared" si="2"/>
        <v>0</v>
      </c>
      <c r="K35" s="316" t="str">
        <f t="shared" si="0"/>
        <v>76243 JG00A</v>
      </c>
      <c r="L35" s="316" t="str">
        <f t="shared" si="3"/>
        <v>76243 JG00A</v>
      </c>
      <c r="M35" s="316" t="str">
        <f t="shared" si="1"/>
        <v/>
      </c>
      <c r="N35" s="316">
        <f>VLOOKUP(B35,大日程202201!$C$2:$D$1418,2,FALSE)</f>
        <v>0</v>
      </c>
    </row>
    <row r="36" spans="1:14">
      <c r="A36" s="318">
        <v>35</v>
      </c>
      <c r="B36" s="316" t="s">
        <v>2713</v>
      </c>
      <c r="C36" s="316" t="s">
        <v>4185</v>
      </c>
      <c r="D36" s="316">
        <v>12</v>
      </c>
      <c r="E36" s="316">
        <v>6</v>
      </c>
      <c r="F36" s="316">
        <v>0</v>
      </c>
      <c r="I36" s="316">
        <v>0</v>
      </c>
      <c r="J36" s="316">
        <f t="shared" si="2"/>
        <v>0</v>
      </c>
      <c r="K36" s="316" t="str">
        <f t="shared" si="0"/>
        <v>76243 JG40A</v>
      </c>
      <c r="L36" s="316" t="str">
        <f t="shared" si="3"/>
        <v>76243 JG40A</v>
      </c>
      <c r="M36" s="316" t="str">
        <f t="shared" si="1"/>
        <v/>
      </c>
      <c r="N36" s="316">
        <f>VLOOKUP(B36,大日程202201!$C$2:$D$1418,2,FALSE)</f>
        <v>0</v>
      </c>
    </row>
    <row r="37" spans="1:14">
      <c r="A37" s="318">
        <v>36</v>
      </c>
      <c r="B37" s="316" t="s">
        <v>2714</v>
      </c>
      <c r="C37" s="316" t="s">
        <v>4186</v>
      </c>
      <c r="D37" s="316">
        <v>14</v>
      </c>
      <c r="E37" s="316">
        <v>6</v>
      </c>
      <c r="F37" s="316">
        <v>0</v>
      </c>
      <c r="I37" s="316">
        <v>12</v>
      </c>
      <c r="J37" s="316">
        <f t="shared" si="2"/>
        <v>0</v>
      </c>
      <c r="K37" s="316" t="str">
        <f t="shared" si="0"/>
        <v>76243 JG40A-E</v>
      </c>
      <c r="L37" s="316" t="str">
        <f t="shared" si="3"/>
        <v>76243 JG40A-E</v>
      </c>
      <c r="M37" s="316" t="str">
        <f t="shared" si="1"/>
        <v/>
      </c>
      <c r="N37" s="316">
        <f>VLOOKUP(B37,大日程202201!$C$2:$D$1418,2,FALSE)</f>
        <v>0</v>
      </c>
    </row>
    <row r="38" spans="1:14">
      <c r="A38" s="318">
        <v>37</v>
      </c>
      <c r="B38" s="316" t="s">
        <v>2715</v>
      </c>
      <c r="C38" s="316" t="s">
        <v>4187</v>
      </c>
      <c r="D38" s="316">
        <v>14</v>
      </c>
      <c r="E38" s="316">
        <v>8</v>
      </c>
      <c r="F38" s="316">
        <v>1</v>
      </c>
      <c r="G38" s="316">
        <v>6</v>
      </c>
      <c r="I38" s="316">
        <v>0</v>
      </c>
      <c r="J38" s="316">
        <f t="shared" si="2"/>
        <v>1</v>
      </c>
      <c r="K38" s="316" t="str">
        <f t="shared" si="0"/>
        <v>77652/3 JM00A</v>
      </c>
      <c r="L38" s="316" t="str">
        <f>IF(AND($G38&lt;&gt;"",$J38&gt;0), IF($F38=1,MID($K38,1,$G38-1)&amp;MID($K38,$G38+2,LEN($K38)-($G38+1)),""), IF(AND($G38&lt;&gt;"",$E38&lt;&gt;""),MID($K38,1,$G38-1),IF(AND($D38&lt;&gt;"",$F38&lt;2),$K38,IF(AND(OR($D38="", $E38=""),VALUE($F38)=0),$K38,IF($F38=1,MID($K38,1,$G38-1)&amp;MID($K38,$G38+2,LEN($K38)-($G38-1)),"")))))</f>
        <v>77652 JM00A</v>
      </c>
      <c r="M38" s="316" t="str">
        <f t="shared" si="1"/>
        <v>77653 JM00A</v>
      </c>
      <c r="N38" s="316">
        <f>VLOOKUP(B38,大日程202201!$C$2:$D$1418,2,FALSE)</f>
        <v>0</v>
      </c>
    </row>
    <row r="39" spans="1:14">
      <c r="A39" s="318">
        <v>38</v>
      </c>
      <c r="B39" s="316" t="s">
        <v>2716</v>
      </c>
      <c r="C39" s="316" t="s">
        <v>4188</v>
      </c>
      <c r="D39" s="316">
        <v>12</v>
      </c>
      <c r="E39" s="316">
        <v>6</v>
      </c>
      <c r="F39" s="316">
        <v>0</v>
      </c>
      <c r="I39" s="316">
        <v>0</v>
      </c>
      <c r="J39" s="316">
        <f t="shared" si="2"/>
        <v>0</v>
      </c>
      <c r="K39" s="316" t="str">
        <f t="shared" si="0"/>
        <v>75632 JM00A</v>
      </c>
      <c r="L39" s="316" t="str">
        <f t="shared" si="3"/>
        <v>75632 JM00A</v>
      </c>
      <c r="M39" s="316" t="str">
        <f t="shared" si="1"/>
        <v/>
      </c>
      <c r="N39" s="316">
        <f>VLOOKUP(B39,大日程202201!$C$2:$D$1418,2,FALSE)</f>
        <v>0</v>
      </c>
    </row>
    <row r="40" spans="1:14">
      <c r="A40" s="318">
        <v>39</v>
      </c>
      <c r="B40" s="316" t="s">
        <v>2717</v>
      </c>
      <c r="C40" s="316" t="s">
        <v>4189</v>
      </c>
      <c r="D40" s="316">
        <v>12</v>
      </c>
      <c r="E40" s="316">
        <v>6</v>
      </c>
      <c r="F40" s="316">
        <v>0</v>
      </c>
      <c r="I40" s="316">
        <v>0</v>
      </c>
      <c r="J40" s="316">
        <f t="shared" si="2"/>
        <v>0</v>
      </c>
      <c r="K40" s="316" t="str">
        <f t="shared" si="0"/>
        <v>76232 JM00A</v>
      </c>
      <c r="L40" s="316" t="str">
        <f t="shared" si="3"/>
        <v>76232 JM00A</v>
      </c>
      <c r="M40" s="316" t="str">
        <f t="shared" si="1"/>
        <v/>
      </c>
      <c r="N40" s="316">
        <f>VLOOKUP(B40,大日程202201!$C$2:$D$1418,2,FALSE)</f>
        <v>0</v>
      </c>
    </row>
    <row r="41" spans="1:14">
      <c r="A41" s="318">
        <v>40</v>
      </c>
      <c r="B41" s="316" t="s">
        <v>2718</v>
      </c>
      <c r="C41" s="316" t="s">
        <v>4190</v>
      </c>
      <c r="D41" s="316">
        <v>12</v>
      </c>
      <c r="E41" s="316">
        <v>6</v>
      </c>
      <c r="F41" s="316">
        <v>0</v>
      </c>
      <c r="I41" s="316">
        <v>0</v>
      </c>
      <c r="J41" s="316">
        <f t="shared" si="2"/>
        <v>0</v>
      </c>
      <c r="K41" s="316" t="str">
        <f t="shared" si="0"/>
        <v>76233 JM00A</v>
      </c>
      <c r="L41" s="316" t="str">
        <f t="shared" si="3"/>
        <v>76233 JM00A</v>
      </c>
      <c r="M41" s="316" t="str">
        <f t="shared" si="1"/>
        <v/>
      </c>
      <c r="N41" s="316">
        <f>VLOOKUP(B41,大日程202201!$C$2:$D$1418,2,FALSE)</f>
        <v>0</v>
      </c>
    </row>
    <row r="42" spans="1:14">
      <c r="A42" s="318">
        <v>41</v>
      </c>
      <c r="B42" s="316" t="s">
        <v>2719</v>
      </c>
      <c r="C42" s="316" t="s">
        <v>4191</v>
      </c>
      <c r="D42" s="316">
        <v>12</v>
      </c>
      <c r="E42" s="316">
        <v>6</v>
      </c>
      <c r="F42" s="316">
        <v>0</v>
      </c>
      <c r="I42" s="316">
        <v>0</v>
      </c>
      <c r="J42" s="316">
        <f t="shared" si="2"/>
        <v>0</v>
      </c>
      <c r="K42" s="316" t="str">
        <f t="shared" si="0"/>
        <v>76272 JM00A</v>
      </c>
      <c r="L42" s="316" t="str">
        <f t="shared" si="3"/>
        <v>76272 JM00A</v>
      </c>
      <c r="M42" s="316" t="str">
        <f t="shared" si="1"/>
        <v/>
      </c>
      <c r="N42" s="316">
        <f>VLOOKUP(B42,大日程202201!$C$2:$D$1418,2,FALSE)</f>
        <v>0</v>
      </c>
    </row>
    <row r="43" spans="1:14">
      <c r="A43" s="318">
        <v>42</v>
      </c>
      <c r="B43" s="316" t="s">
        <v>2720</v>
      </c>
      <c r="C43" s="316" t="s">
        <v>4192</v>
      </c>
      <c r="D43" s="316">
        <v>12</v>
      </c>
      <c r="E43" s="316">
        <v>6</v>
      </c>
      <c r="F43" s="316">
        <v>0</v>
      </c>
      <c r="I43" s="316">
        <v>0</v>
      </c>
      <c r="J43" s="316">
        <f t="shared" si="2"/>
        <v>0</v>
      </c>
      <c r="K43" s="316" t="str">
        <f t="shared" si="0"/>
        <v>76273 JM00A</v>
      </c>
      <c r="L43" s="316" t="str">
        <f t="shared" si="3"/>
        <v>76273 JM00A</v>
      </c>
      <c r="M43" s="316" t="str">
        <f t="shared" si="1"/>
        <v/>
      </c>
      <c r="N43" s="316">
        <f>VLOOKUP(B43,大日程202201!$C$2:$D$1418,2,FALSE)</f>
        <v>0</v>
      </c>
    </row>
    <row r="44" spans="1:14">
      <c r="A44" s="318">
        <v>43</v>
      </c>
      <c r="B44" s="316" t="s">
        <v>2721</v>
      </c>
      <c r="C44" s="316" t="s">
        <v>4193</v>
      </c>
      <c r="D44" s="316">
        <v>12</v>
      </c>
      <c r="E44" s="316">
        <v>6</v>
      </c>
      <c r="F44" s="316">
        <v>0</v>
      </c>
      <c r="I44" s="316">
        <v>0</v>
      </c>
      <c r="J44" s="316">
        <f t="shared" si="2"/>
        <v>0</v>
      </c>
      <c r="K44" s="316" t="str">
        <f t="shared" si="0"/>
        <v>76516 JM00A</v>
      </c>
      <c r="L44" s="316" t="str">
        <f t="shared" si="3"/>
        <v>76516 JM00A</v>
      </c>
      <c r="M44" s="316" t="str">
        <f t="shared" si="1"/>
        <v/>
      </c>
      <c r="N44" s="316">
        <f>VLOOKUP(B44,大日程202201!$C$2:$D$1418,2,FALSE)</f>
        <v>0</v>
      </c>
    </row>
    <row r="45" spans="1:14">
      <c r="A45" s="318">
        <v>44</v>
      </c>
      <c r="B45" s="316" t="s">
        <v>2722</v>
      </c>
      <c r="C45" s="316" t="s">
        <v>4194</v>
      </c>
      <c r="D45" s="316">
        <v>12</v>
      </c>
      <c r="E45" s="316">
        <v>6</v>
      </c>
      <c r="F45" s="316">
        <v>0</v>
      </c>
      <c r="I45" s="316">
        <v>0</v>
      </c>
      <c r="J45" s="316">
        <f t="shared" si="2"/>
        <v>0</v>
      </c>
      <c r="K45" s="316" t="str">
        <f t="shared" si="0"/>
        <v>76517 JM00A</v>
      </c>
      <c r="L45" s="316" t="str">
        <f t="shared" si="3"/>
        <v>76517 JM00A</v>
      </c>
      <c r="M45" s="316" t="str">
        <f t="shared" si="1"/>
        <v/>
      </c>
      <c r="N45" s="316">
        <f>VLOOKUP(B45,大日程202201!$C$2:$D$1418,2,FALSE)</f>
        <v>0</v>
      </c>
    </row>
    <row r="46" spans="1:14">
      <c r="A46" s="318">
        <v>45</v>
      </c>
      <c r="B46" s="316" t="s">
        <v>2723</v>
      </c>
      <c r="C46" s="316" t="s">
        <v>4195</v>
      </c>
      <c r="D46" s="316">
        <v>14</v>
      </c>
      <c r="E46" s="316">
        <v>8</v>
      </c>
      <c r="F46" s="316">
        <v>1</v>
      </c>
      <c r="G46" s="316">
        <v>6</v>
      </c>
      <c r="I46" s="316">
        <v>0</v>
      </c>
      <c r="J46" s="316">
        <f t="shared" si="2"/>
        <v>1</v>
      </c>
      <c r="K46" s="316" t="str">
        <f t="shared" si="0"/>
        <v>77632/3 JM00A</v>
      </c>
      <c r="L46" s="316" t="str">
        <f>IF(AND($G46&lt;&gt;"",$J46&gt;0), IF($F46=1,MID($K46,1,$G46-1)&amp;MID($K46,$G46+2,LEN($K46)-($G46+1)),""), IF(AND($G46&lt;&gt;"",$E46&lt;&gt;""),MID($K46,1,$G46-1),IF(AND($D46&lt;&gt;"",$F46&lt;2),$K46,IF(AND(OR($D46="", $E46=""),VALUE($F46)=0),$K46,IF($F46=1,MID($K46,1,$G46-1)&amp;MID($K46,$G46+2,LEN($K46)-($G46-1)),"")))))</f>
        <v>77632 JM00A</v>
      </c>
      <c r="M46" s="316" t="str">
        <f t="shared" si="1"/>
        <v>77633 JM00A</v>
      </c>
      <c r="N46" s="316">
        <f>VLOOKUP(B46,大日程202201!$C$2:$D$1418,2,FALSE)</f>
        <v>0</v>
      </c>
    </row>
    <row r="47" spans="1:14">
      <c r="A47" s="318">
        <v>46</v>
      </c>
      <c r="B47" s="316" t="s">
        <v>2724</v>
      </c>
      <c r="C47" s="316" t="s">
        <v>4196</v>
      </c>
      <c r="D47" s="316">
        <v>14</v>
      </c>
      <c r="E47" s="316">
        <v>8</v>
      </c>
      <c r="F47" s="316">
        <v>1</v>
      </c>
      <c r="G47" s="316">
        <v>6</v>
      </c>
      <c r="I47" s="316">
        <v>0</v>
      </c>
      <c r="J47" s="316">
        <f t="shared" si="2"/>
        <v>1</v>
      </c>
      <c r="K47" s="316" t="str">
        <f t="shared" si="0"/>
        <v>77646/7 JM00A</v>
      </c>
      <c r="L47" s="316" t="str">
        <f>IF(AND($G47&lt;&gt;"",$J47&gt;0), IF($F47=1,MID($K47,1,$G47-1)&amp;MID($K47,$G47+2,LEN($K47)-($G47+1)),""), IF(AND($G47&lt;&gt;"",$E47&lt;&gt;""),MID($K47,1,$G47-1),IF(AND($D47&lt;&gt;"",$F47&lt;2),$K47,IF(AND(OR($D47="", $E47=""),VALUE($F47)=0),$K47,IF($F47=1,MID($K47,1,$G47-1)&amp;MID($K47,$G47+2,LEN($K47)-($G47-1)),"")))))</f>
        <v>77646 JM00A</v>
      </c>
      <c r="M47" s="316" t="str">
        <f t="shared" si="1"/>
        <v>77647 JM00A</v>
      </c>
      <c r="N47" s="316">
        <f>VLOOKUP(B47,大日程202201!$C$2:$D$1418,2,FALSE)</f>
        <v>0</v>
      </c>
    </row>
    <row r="48" spans="1:14">
      <c r="A48" s="318">
        <v>47</v>
      </c>
      <c r="B48" s="316" t="s">
        <v>2725</v>
      </c>
      <c r="C48" s="316" t="s">
        <v>4197</v>
      </c>
      <c r="D48" s="316">
        <v>14</v>
      </c>
      <c r="E48" s="316">
        <v>8</v>
      </c>
      <c r="F48" s="316">
        <v>1</v>
      </c>
      <c r="G48" s="316">
        <v>6</v>
      </c>
      <c r="I48" s="316">
        <v>0</v>
      </c>
      <c r="J48" s="316">
        <f t="shared" si="2"/>
        <v>1</v>
      </c>
      <c r="K48" s="316" t="str">
        <f t="shared" si="0"/>
        <v>76742/3 JM00A</v>
      </c>
      <c r="L48" s="316" t="str">
        <f>IF(AND($G48&lt;&gt;"",$J48&gt;0), IF($F48=1,MID($K48,1,$G48-1)&amp;MID($K48,$G48+2,LEN($K48)-($G48+1)),""), IF(AND($G48&lt;&gt;"",$E48&lt;&gt;""),MID($K48,1,$G48-1),IF(AND($D48&lt;&gt;"",$F48&lt;2),$K48,IF(AND(OR($D48="", $E48=""),VALUE($F48)=0),$K48,IF($F48=1,MID($K48,1,$G48-1)&amp;MID($K48,$G48+2,LEN($K48)-($G48-1)),"")))))</f>
        <v>76742 JM00A</v>
      </c>
      <c r="M48" s="316" t="str">
        <f t="shared" si="1"/>
        <v>76743 JM00A</v>
      </c>
      <c r="N48" s="316">
        <f>VLOOKUP(B48,大日程202201!$C$2:$D$1418,2,FALSE)</f>
        <v>0</v>
      </c>
    </row>
    <row r="49" spans="1:14">
      <c r="A49" s="318">
        <v>48</v>
      </c>
      <c r="B49" s="316" t="s">
        <v>2726</v>
      </c>
      <c r="C49" s="316" t="s">
        <v>4198</v>
      </c>
      <c r="D49" s="316">
        <v>14</v>
      </c>
      <c r="E49" s="316">
        <v>8</v>
      </c>
      <c r="F49" s="316">
        <v>1</v>
      </c>
      <c r="G49" s="316">
        <v>6</v>
      </c>
      <c r="I49" s="316">
        <v>0</v>
      </c>
      <c r="J49" s="316">
        <f t="shared" si="2"/>
        <v>1</v>
      </c>
      <c r="K49" s="316" t="str">
        <f t="shared" si="0"/>
        <v>64142/3 1AA0A</v>
      </c>
      <c r="L49" s="316" t="str">
        <f>IF(AND($G49&lt;&gt;"",$J49&gt;0), IF($F49=1,MID($K49,1,$G49-1)&amp;MID($K49,$G49+2,LEN($K49)-($G49+1)),""), IF(AND($G49&lt;&gt;"",$E49&lt;&gt;""),MID($K49,1,$G49-1),IF(AND($D49&lt;&gt;"",$F49&lt;2),$K49,IF(AND(OR($D49="", $E49=""),VALUE($F49)=0),$K49,IF($F49=1,MID($K49,1,$G49-1)&amp;MID($K49,$G49+2,LEN($K49)-($G49-1)),"")))))</f>
        <v>64142 1AA0A</v>
      </c>
      <c r="M49" s="316" t="str">
        <f t="shared" si="1"/>
        <v>64143 1AA0A</v>
      </c>
      <c r="N49" s="316">
        <f>VLOOKUP(B49,大日程202201!$C$2:$D$1418,2,FALSE)</f>
        <v>0</v>
      </c>
    </row>
    <row r="50" spans="1:14">
      <c r="A50" s="318">
        <v>49</v>
      </c>
      <c r="B50" s="316" t="s">
        <v>2727</v>
      </c>
      <c r="C50" s="316" t="s">
        <v>4199</v>
      </c>
      <c r="D50" s="316">
        <v>16</v>
      </c>
      <c r="E50" s="316">
        <v>8</v>
      </c>
      <c r="F50" s="316">
        <v>1</v>
      </c>
      <c r="G50" s="316">
        <v>6</v>
      </c>
      <c r="I50" s="316">
        <v>14</v>
      </c>
      <c r="J50" s="316">
        <f t="shared" si="2"/>
        <v>1</v>
      </c>
      <c r="K50" s="316" t="str">
        <f t="shared" si="0"/>
        <v>64142/3 1AA0A-K</v>
      </c>
      <c r="L50" s="316" t="str">
        <f>IF(AND($G50&lt;&gt;"",$J50&gt;0), IF($F50=1,MID($K50,1,$G50-1)&amp;MID($K50,$G50+2,LEN($K50)-($G50+1)),""), IF(AND($G50&lt;&gt;"",$E50&lt;&gt;""),MID($K50,1,$G50-1),IF(AND($D50&lt;&gt;"",$F50&lt;2),$K50,IF(AND(OR($D50="", $E50=""),VALUE($F50)=0),$K50,IF($F50=1,MID($K50,1,$G50-1)&amp;MID($K50,$G50+2,LEN($K50)-($G50-1)),"")))))</f>
        <v>64142 1AA0A-K</v>
      </c>
      <c r="M50" s="316" t="str">
        <f t="shared" si="1"/>
        <v>64143 1AA0A-K</v>
      </c>
      <c r="N50" s="316">
        <f>VLOOKUP(B50,大日程202201!$C$2:$D$1418,2,FALSE)</f>
        <v>0</v>
      </c>
    </row>
    <row r="51" spans="1:14">
      <c r="A51" s="318">
        <v>50</v>
      </c>
      <c r="B51" s="316" t="s">
        <v>2728</v>
      </c>
      <c r="C51" s="316" t="s">
        <v>4200</v>
      </c>
      <c r="D51" s="316">
        <v>12</v>
      </c>
      <c r="E51" s="316">
        <v>6</v>
      </c>
      <c r="F51" s="316">
        <v>0</v>
      </c>
      <c r="I51" s="316">
        <v>0</v>
      </c>
      <c r="J51" s="316">
        <f t="shared" si="2"/>
        <v>0</v>
      </c>
      <c r="K51" s="316" t="str">
        <f t="shared" si="0"/>
        <v>67112 1AE0A</v>
      </c>
      <c r="L51" s="316" t="str">
        <f t="shared" si="3"/>
        <v>67112 1AE0A</v>
      </c>
      <c r="M51" s="316" t="str">
        <f t="shared" si="1"/>
        <v/>
      </c>
      <c r="N51" s="316">
        <f>VLOOKUP(B51,大日程202201!$C$2:$D$1418,2,FALSE)</f>
        <v>0</v>
      </c>
    </row>
    <row r="52" spans="1:14">
      <c r="A52" s="318">
        <v>51</v>
      </c>
      <c r="B52" s="316" t="s">
        <v>2729</v>
      </c>
      <c r="C52" s="316" t="s">
        <v>4201</v>
      </c>
      <c r="D52" s="316">
        <v>12</v>
      </c>
      <c r="E52" s="316">
        <v>6</v>
      </c>
      <c r="F52" s="316">
        <v>0</v>
      </c>
      <c r="I52" s="316">
        <v>0</v>
      </c>
      <c r="J52" s="316">
        <f t="shared" si="2"/>
        <v>0</v>
      </c>
      <c r="K52" s="316" t="str">
        <f t="shared" si="0"/>
        <v>67412 1AE0A</v>
      </c>
      <c r="L52" s="316" t="str">
        <f t="shared" si="3"/>
        <v>67412 1AE0A</v>
      </c>
      <c r="M52" s="316" t="str">
        <f t="shared" si="1"/>
        <v/>
      </c>
      <c r="N52" s="316">
        <f>VLOOKUP(B52,大日程202201!$C$2:$D$1418,2,FALSE)</f>
        <v>0</v>
      </c>
    </row>
    <row r="53" spans="1:14">
      <c r="A53" s="318">
        <v>52</v>
      </c>
      <c r="B53" s="316" t="s">
        <v>2730</v>
      </c>
      <c r="C53" s="316" t="s">
        <v>4202</v>
      </c>
      <c r="D53" s="316">
        <v>12</v>
      </c>
      <c r="E53" s="316">
        <v>6</v>
      </c>
      <c r="F53" s="316">
        <v>0</v>
      </c>
      <c r="I53" s="316">
        <v>0</v>
      </c>
      <c r="J53" s="316">
        <f t="shared" si="2"/>
        <v>0</v>
      </c>
      <c r="K53" s="316" t="str">
        <f t="shared" si="0"/>
        <v>67413 1AA0A</v>
      </c>
      <c r="L53" s="316" t="str">
        <f t="shared" si="3"/>
        <v>67413 1AA0A</v>
      </c>
      <c r="M53" s="316" t="str">
        <f t="shared" si="1"/>
        <v/>
      </c>
      <c r="N53" s="316">
        <f>VLOOKUP(B53,大日程202201!$C$2:$D$1418,2,FALSE)</f>
        <v>0</v>
      </c>
    </row>
    <row r="54" spans="1:14">
      <c r="A54" s="318">
        <v>53</v>
      </c>
      <c r="B54" s="316" t="s">
        <v>2731</v>
      </c>
      <c r="C54" s="316" t="s">
        <v>4203</v>
      </c>
      <c r="D54" s="316">
        <v>12</v>
      </c>
      <c r="E54" s="316">
        <v>6</v>
      </c>
      <c r="F54" s="316">
        <v>0</v>
      </c>
      <c r="I54" s="316">
        <v>0</v>
      </c>
      <c r="J54" s="316">
        <f t="shared" si="2"/>
        <v>0</v>
      </c>
      <c r="K54" s="316" t="str">
        <f t="shared" si="0"/>
        <v>751J2 1AA0A</v>
      </c>
      <c r="L54" s="316" t="str">
        <f t="shared" si="3"/>
        <v>751J2 1AA0A</v>
      </c>
      <c r="M54" s="316" t="str">
        <f t="shared" si="1"/>
        <v/>
      </c>
      <c r="N54" s="316">
        <f>VLOOKUP(B54,大日程202201!$C$2:$D$1418,2,FALSE)</f>
        <v>0</v>
      </c>
    </row>
    <row r="55" spans="1:14">
      <c r="A55" s="318">
        <v>54</v>
      </c>
      <c r="B55" s="319" t="s">
        <v>2732</v>
      </c>
      <c r="C55" s="316" t="s">
        <v>4204</v>
      </c>
      <c r="D55" s="316">
        <v>12</v>
      </c>
      <c r="E55" s="316">
        <v>6</v>
      </c>
      <c r="F55" s="316">
        <v>0</v>
      </c>
      <c r="I55" s="316">
        <v>0</v>
      </c>
      <c r="J55" s="316">
        <f t="shared" si="2"/>
        <v>0</v>
      </c>
      <c r="K55" s="316" t="str">
        <f t="shared" si="0"/>
        <v>751J3 1AA0A</v>
      </c>
      <c r="L55" s="316" t="str">
        <f t="shared" si="3"/>
        <v>751J3 1AA0A</v>
      </c>
      <c r="M55" s="316" t="str">
        <f t="shared" si="1"/>
        <v/>
      </c>
      <c r="N55" s="316">
        <f>VLOOKUP(B55,大日程202201!$C$2:$D$1418,2,FALSE)</f>
        <v>0</v>
      </c>
    </row>
    <row r="56" spans="1:14">
      <c r="A56" s="318">
        <v>55</v>
      </c>
      <c r="B56" s="316" t="s">
        <v>2733</v>
      </c>
      <c r="C56" s="316" t="s">
        <v>4205</v>
      </c>
      <c r="D56" s="316">
        <v>14</v>
      </c>
      <c r="E56" s="316">
        <v>6</v>
      </c>
      <c r="F56" s="316">
        <v>0</v>
      </c>
      <c r="I56" s="316">
        <v>12</v>
      </c>
      <c r="J56" s="316">
        <f t="shared" si="2"/>
        <v>0</v>
      </c>
      <c r="K56" s="316" t="str">
        <f t="shared" si="0"/>
        <v>751J3 1AA0A-E</v>
      </c>
      <c r="L56" s="316" t="str">
        <f t="shared" si="3"/>
        <v>751J3 1AA0A-E</v>
      </c>
      <c r="M56" s="316" t="str">
        <f t="shared" si="1"/>
        <v/>
      </c>
      <c r="N56" s="316">
        <f>VLOOKUP(B56,大日程202201!$C$2:$D$1418,2,FALSE)</f>
        <v>0</v>
      </c>
    </row>
    <row r="57" spans="1:14">
      <c r="A57" s="318">
        <v>56</v>
      </c>
      <c r="B57" s="316" t="s">
        <v>2734</v>
      </c>
      <c r="C57" s="316" t="s">
        <v>4206</v>
      </c>
      <c r="D57" s="316">
        <v>12</v>
      </c>
      <c r="E57" s="316">
        <v>6</v>
      </c>
      <c r="F57" s="316">
        <v>0</v>
      </c>
      <c r="I57" s="316">
        <v>0</v>
      </c>
      <c r="J57" s="316">
        <f t="shared" si="2"/>
        <v>0</v>
      </c>
      <c r="K57" s="316" t="str">
        <f t="shared" si="0"/>
        <v>75172 1AA0A</v>
      </c>
      <c r="L57" s="316" t="str">
        <f t="shared" si="3"/>
        <v>75172 1AA0A</v>
      </c>
      <c r="M57" s="316" t="str">
        <f t="shared" si="1"/>
        <v/>
      </c>
      <c r="N57" s="316">
        <f>VLOOKUP(B57,大日程202201!$C$2:$D$1418,2,FALSE)</f>
        <v>0</v>
      </c>
    </row>
    <row r="58" spans="1:14">
      <c r="A58" s="318">
        <v>57</v>
      </c>
      <c r="B58" s="316" t="s">
        <v>2735</v>
      </c>
      <c r="C58" s="316" t="s">
        <v>4207</v>
      </c>
      <c r="D58" s="316">
        <v>14</v>
      </c>
      <c r="E58" s="316">
        <v>6</v>
      </c>
      <c r="F58" s="316">
        <v>0</v>
      </c>
      <c r="I58" s="316">
        <v>12</v>
      </c>
      <c r="J58" s="316">
        <f t="shared" si="2"/>
        <v>0</v>
      </c>
      <c r="K58" s="316" t="str">
        <f t="shared" si="0"/>
        <v>75172 1AA0A-E</v>
      </c>
      <c r="L58" s="316" t="str">
        <f t="shared" si="3"/>
        <v>75172 1AA0A-E</v>
      </c>
      <c r="M58" s="316" t="str">
        <f t="shared" si="1"/>
        <v/>
      </c>
      <c r="N58" s="316">
        <f>VLOOKUP(B58,大日程202201!$C$2:$D$1418,2,FALSE)</f>
        <v>0</v>
      </c>
    </row>
    <row r="59" spans="1:14">
      <c r="A59" s="318">
        <v>58</v>
      </c>
      <c r="B59" s="316" t="s">
        <v>2736</v>
      </c>
      <c r="C59" s="316" t="s">
        <v>4208</v>
      </c>
      <c r="D59" s="316">
        <v>12</v>
      </c>
      <c r="E59" s="316">
        <v>6</v>
      </c>
      <c r="F59" s="316">
        <v>0</v>
      </c>
      <c r="I59" s="316">
        <v>0</v>
      </c>
      <c r="J59" s="316">
        <f t="shared" si="2"/>
        <v>0</v>
      </c>
      <c r="K59" s="316" t="str">
        <f t="shared" si="0"/>
        <v>75172 1AE0A</v>
      </c>
      <c r="L59" s="316" t="str">
        <f t="shared" si="3"/>
        <v>75172 1AE0A</v>
      </c>
      <c r="M59" s="316" t="str">
        <f t="shared" si="1"/>
        <v/>
      </c>
      <c r="N59" s="316">
        <f>VLOOKUP(B59,大日程202201!$C$2:$D$1418,2,FALSE)</f>
        <v>0</v>
      </c>
    </row>
    <row r="60" spans="1:14">
      <c r="A60" s="318">
        <v>59</v>
      </c>
      <c r="B60" s="316" t="s">
        <v>2737</v>
      </c>
      <c r="C60" s="316" t="s">
        <v>4209</v>
      </c>
      <c r="D60" s="316">
        <v>12</v>
      </c>
      <c r="E60" s="316">
        <v>6</v>
      </c>
      <c r="F60" s="316">
        <v>0</v>
      </c>
      <c r="I60" s="316">
        <v>0</v>
      </c>
      <c r="J60" s="316">
        <f t="shared" si="2"/>
        <v>0</v>
      </c>
      <c r="K60" s="316" t="str">
        <f t="shared" si="0"/>
        <v>75173 1AA0A</v>
      </c>
      <c r="L60" s="316" t="str">
        <f t="shared" si="3"/>
        <v>75173 1AA0A</v>
      </c>
      <c r="M60" s="316" t="str">
        <f t="shared" si="1"/>
        <v/>
      </c>
      <c r="N60" s="316">
        <f>VLOOKUP(B60,大日程202201!$C$2:$D$1418,2,FALSE)</f>
        <v>0</v>
      </c>
    </row>
    <row r="61" spans="1:14">
      <c r="A61" s="318">
        <v>60</v>
      </c>
      <c r="B61" s="316" t="s">
        <v>2738</v>
      </c>
      <c r="C61" s="316" t="s">
        <v>4210</v>
      </c>
      <c r="D61" s="316">
        <v>14</v>
      </c>
      <c r="E61" s="316">
        <v>6</v>
      </c>
      <c r="F61" s="316">
        <v>0</v>
      </c>
      <c r="I61" s="316">
        <v>12</v>
      </c>
      <c r="J61" s="316">
        <f t="shared" si="2"/>
        <v>0</v>
      </c>
      <c r="K61" s="316" t="str">
        <f t="shared" si="0"/>
        <v>75173 1AA0A-E</v>
      </c>
      <c r="L61" s="316" t="str">
        <f t="shared" si="3"/>
        <v>75173 1AA0A-E</v>
      </c>
      <c r="M61" s="316" t="str">
        <f t="shared" si="1"/>
        <v/>
      </c>
      <c r="N61" s="316">
        <f>VLOOKUP(B61,大日程202201!$C$2:$D$1418,2,FALSE)</f>
        <v>0</v>
      </c>
    </row>
    <row r="62" spans="1:14">
      <c r="A62" s="318">
        <v>61</v>
      </c>
      <c r="B62" s="316" t="s">
        <v>2739</v>
      </c>
      <c r="C62" s="316" t="s">
        <v>4211</v>
      </c>
      <c r="D62" s="316">
        <v>12</v>
      </c>
      <c r="E62" s="316">
        <v>6</v>
      </c>
      <c r="F62" s="316">
        <v>0</v>
      </c>
      <c r="I62" s="316">
        <v>0</v>
      </c>
      <c r="J62" s="316">
        <f t="shared" si="2"/>
        <v>0</v>
      </c>
      <c r="K62" s="316" t="str">
        <f t="shared" si="0"/>
        <v>75197 1AA0A</v>
      </c>
      <c r="L62" s="316" t="str">
        <f t="shared" si="3"/>
        <v>75197 1AA0A</v>
      </c>
      <c r="M62" s="316" t="str">
        <f t="shared" si="1"/>
        <v/>
      </c>
      <c r="N62" s="316">
        <f>VLOOKUP(B62,大日程202201!$C$2:$D$1418,2,FALSE)</f>
        <v>0</v>
      </c>
    </row>
    <row r="63" spans="1:14">
      <c r="A63" s="318">
        <v>62</v>
      </c>
      <c r="B63" s="316" t="s">
        <v>2740</v>
      </c>
      <c r="C63" s="316" t="s">
        <v>4212</v>
      </c>
      <c r="D63" s="316">
        <v>14</v>
      </c>
      <c r="E63" s="316">
        <v>8</v>
      </c>
      <c r="F63" s="316">
        <v>1</v>
      </c>
      <c r="G63" s="316">
        <v>6</v>
      </c>
      <c r="I63" s="316">
        <v>0</v>
      </c>
      <c r="J63" s="316">
        <f t="shared" si="2"/>
        <v>1</v>
      </c>
      <c r="K63" s="316" t="str">
        <f t="shared" si="0"/>
        <v>75536/7 1AC0A</v>
      </c>
      <c r="L63" s="316" t="str">
        <f>IF(AND($G63&lt;&gt;"",$J63&gt;0), IF($F63=1,MID($K63,1,$G63-1)&amp;MID($K63,$G63+2,LEN($K63)-($G63+1)),""), IF(AND($G63&lt;&gt;"",$E63&lt;&gt;""),MID($K63,1,$G63-1),IF(AND($D63&lt;&gt;"",$F63&lt;2),$K63,IF(AND(OR($D63="", $E63=""),VALUE($F63)=0),$K63,IF($F63=1,MID($K63,1,$G63-1)&amp;MID($K63,$G63+2,LEN($K63)-($G63-1)),"")))))</f>
        <v>75536 1AC0A</v>
      </c>
      <c r="M63" s="316" t="str">
        <f t="shared" si="1"/>
        <v>75537 1AC0A</v>
      </c>
      <c r="N63" s="316">
        <f>VLOOKUP(B63,大日程202201!$C$2:$D$1418,2,FALSE)</f>
        <v>0</v>
      </c>
    </row>
    <row r="64" spans="1:14">
      <c r="A64" s="318">
        <v>63</v>
      </c>
      <c r="B64" s="316" t="s">
        <v>2741</v>
      </c>
      <c r="C64" s="316" t="s">
        <v>4213</v>
      </c>
      <c r="D64" s="316">
        <v>16</v>
      </c>
      <c r="E64" s="316">
        <v>8</v>
      </c>
      <c r="F64" s="316">
        <v>1</v>
      </c>
      <c r="G64" s="316">
        <v>6</v>
      </c>
      <c r="I64" s="316">
        <v>14</v>
      </c>
      <c r="J64" s="316">
        <f t="shared" si="2"/>
        <v>1</v>
      </c>
      <c r="K64" s="316" t="str">
        <f t="shared" si="0"/>
        <v>75536/7 1AC0A-E</v>
      </c>
      <c r="L64" s="316" t="str">
        <f>IF(AND($G64&lt;&gt;"",$J64&gt;0), IF($F64=1,MID($K64,1,$G64-1)&amp;MID($K64,$G64+2,LEN($K64)-($G64+1)),""), IF(AND($G64&lt;&gt;"",$E64&lt;&gt;""),MID($K64,1,$G64-1),IF(AND($D64&lt;&gt;"",$F64&lt;2),$K64,IF(AND(OR($D64="", $E64=""),VALUE($F64)=0),$K64,IF($F64=1,MID($K64,1,$G64-1)&amp;MID($K64,$G64+2,LEN($K64)-($G64-1)),"")))))</f>
        <v>75536 1AC0A-E</v>
      </c>
      <c r="M64" s="316" t="str">
        <f t="shared" si="1"/>
        <v>75537 1AC0A-E</v>
      </c>
      <c r="N64" s="316">
        <f>VLOOKUP(B64,大日程202201!$C$2:$D$1418,2,FALSE)</f>
        <v>0</v>
      </c>
    </row>
    <row r="65" spans="1:14">
      <c r="A65" s="318">
        <v>64</v>
      </c>
      <c r="B65" s="316" t="s">
        <v>2742</v>
      </c>
      <c r="C65" s="316" t="s">
        <v>4214</v>
      </c>
      <c r="D65" s="316">
        <v>12</v>
      </c>
      <c r="E65" s="316">
        <v>6</v>
      </c>
      <c r="F65" s="316">
        <v>0</v>
      </c>
      <c r="I65" s="316">
        <v>0</v>
      </c>
      <c r="J65" s="316">
        <f t="shared" si="2"/>
        <v>0</v>
      </c>
      <c r="K65" s="316" t="str">
        <f t="shared" si="0"/>
        <v>745G3 1GR0A</v>
      </c>
      <c r="L65" s="316" t="str">
        <f t="shared" si="3"/>
        <v>745G3 1GR0A</v>
      </c>
      <c r="M65" s="316" t="str">
        <f t="shared" si="1"/>
        <v/>
      </c>
      <c r="N65" s="316">
        <f>VLOOKUP(B65,大日程202201!$C$2:$D$1418,2,FALSE)</f>
        <v>0</v>
      </c>
    </row>
    <row r="66" spans="1:14">
      <c r="A66" s="318">
        <v>65</v>
      </c>
      <c r="B66" s="316" t="s">
        <v>2743</v>
      </c>
      <c r="C66" s="316" t="s">
        <v>4215</v>
      </c>
      <c r="D66" s="316">
        <v>14</v>
      </c>
      <c r="E66" s="316">
        <v>8</v>
      </c>
      <c r="F66" s="316">
        <v>1</v>
      </c>
      <c r="G66" s="316">
        <v>6</v>
      </c>
      <c r="I66" s="316">
        <v>0</v>
      </c>
      <c r="J66" s="316">
        <f t="shared" si="2"/>
        <v>1</v>
      </c>
      <c r="K66" s="316" t="str">
        <f t="shared" ref="K66:K129" si="5">IF(AND($D66&lt;&gt;"",$D66&gt;$E66),TRIM(MID($C66,1,$D66)),TRIM($C66))</f>
        <v>745J4/5 1GR0A</v>
      </c>
      <c r="L66" s="316" t="str">
        <f>IF(AND($G66&lt;&gt;"",$J66&gt;0), IF($F66=1,MID($K66,1,$G66-1)&amp;MID($K66,$G66+2,LEN($K66)-($G66+1)),""), IF(AND($G66&lt;&gt;"",$E66&lt;&gt;""),MID($K66,1,$G66-1),IF(AND($D66&lt;&gt;"",$F66&lt;2),$K66,IF(AND(OR($D66="", $E66=""),VALUE($F66)=0),$K66,IF($F66=1,MID($K66,1,$G66-1)&amp;MID($K66,$G66+2,LEN($K66)-($G66-1)),"")))))</f>
        <v>745J4 1GR0A</v>
      </c>
      <c r="M66" s="316" t="str">
        <f t="shared" ref="M66:M129" si="6">IF(AND($G66&lt;&gt;"",$J66&gt;0), IF($F66=1,MID($K66,1,$G66-(1+$J66))&amp;MID($K66,$G66+$J66,LEN($K66)-($G66+($J66-1))),""),IF(AND($G66&lt;&gt;"",$E66&lt;&gt;"",$J66&gt;0),MID($K66,1,$G66-1),IF(AND($G66&lt;&gt;"",$E66&lt;&gt;"",$J66&lt;0),MID($K66,1,$E66)&amp;MID($K66,$G66+1,LEN($K66)-$G66),IF($F66=1,MID($K66,1,$G66-2)&amp;MID($K66,$G66+1,LEN($K66)-$G66),""))))</f>
        <v>745J5 1GR0A</v>
      </c>
      <c r="N66" s="316">
        <f>VLOOKUP(B66,大日程202201!$C$2:$D$1418,2,FALSE)</f>
        <v>0</v>
      </c>
    </row>
    <row r="67" spans="1:14">
      <c r="A67" s="318">
        <v>66</v>
      </c>
      <c r="B67" s="316" t="s">
        <v>2744</v>
      </c>
      <c r="C67" s="316" t="s">
        <v>4216</v>
      </c>
      <c r="D67" s="316">
        <v>16</v>
      </c>
      <c r="E67" s="316">
        <v>8</v>
      </c>
      <c r="F67" s="316">
        <v>1</v>
      </c>
      <c r="G67" s="316">
        <v>6</v>
      </c>
      <c r="I67" s="316">
        <v>0</v>
      </c>
      <c r="J67" s="316">
        <f t="shared" ref="J67:J130" si="7">IF($G67&lt;&gt;"",($E67-1)-$G67,0)</f>
        <v>1</v>
      </c>
      <c r="K67" s="316" t="str">
        <f t="shared" si="5"/>
        <v>748B2/3 1GR0ATE</v>
      </c>
      <c r="L67" s="316" t="str">
        <f>IF(AND($G67&lt;&gt;"",$J67&gt;0), IF($F67=1,MID($K67,1,$G67-1)&amp;MID($K67,$G67+2,LEN($K67)-($G67+1)),""), IF(AND($G67&lt;&gt;"",$E67&lt;&gt;""),MID($K67,1,$G67-1),IF(AND($D67&lt;&gt;"",$F67&lt;2),$K67,IF(AND(OR($D67="", $E67=""),VALUE($F67)=0),$K67,IF($F67=1,MID($K67,1,$G67-1)&amp;MID($K67,$G67+2,LEN($K67)-($G67-1)),"")))))</f>
        <v>748B2 1GR0ATE</v>
      </c>
      <c r="M67" s="316" t="str">
        <f t="shared" si="6"/>
        <v>748B3 1GR0ATE</v>
      </c>
      <c r="N67" s="316">
        <f>VLOOKUP(B67,大日程202201!$C$2:$D$1418,2,FALSE)</f>
        <v>0</v>
      </c>
    </row>
    <row r="68" spans="1:14">
      <c r="A68" s="318">
        <v>67</v>
      </c>
      <c r="B68" s="316" t="s">
        <v>2745</v>
      </c>
      <c r="C68" s="316" t="s">
        <v>4217</v>
      </c>
      <c r="D68" s="316">
        <v>14</v>
      </c>
      <c r="E68" s="316">
        <v>8</v>
      </c>
      <c r="F68" s="316">
        <v>1</v>
      </c>
      <c r="G68" s="316">
        <v>6</v>
      </c>
      <c r="I68" s="316">
        <v>0</v>
      </c>
      <c r="J68" s="316">
        <f t="shared" si="7"/>
        <v>1</v>
      </c>
      <c r="K68" s="316" t="str">
        <f t="shared" si="5"/>
        <v>76456/7 1GR0A</v>
      </c>
      <c r="L68" s="316" t="str">
        <f>IF(AND($G68&lt;&gt;"",$J68&gt;0), IF($F68=1,MID($K68,1,$G68-1)&amp;MID($K68,$G68+2,LEN($K68)-($G68+1)),""), IF(AND($G68&lt;&gt;"",$E68&lt;&gt;""),MID($K68,1,$G68-1),IF(AND($D68&lt;&gt;"",$F68&lt;2),$K68,IF(AND(OR($D68="", $E68=""),VALUE($F68)=0),$K68,IF($F68=1,MID($K68,1,$G68-1)&amp;MID($K68,$G68+2,LEN($K68)-($G68-1)),"")))))</f>
        <v>76456 1GR0A</v>
      </c>
      <c r="M68" s="316" t="str">
        <f t="shared" si="6"/>
        <v>76457 1GR0A</v>
      </c>
      <c r="N68" s="316">
        <f>VLOOKUP(B68,大日程202201!$C$2:$D$1418,2,FALSE)</f>
        <v>0</v>
      </c>
    </row>
    <row r="69" spans="1:14">
      <c r="A69" s="318">
        <v>68</v>
      </c>
      <c r="B69" s="316" t="s">
        <v>2746</v>
      </c>
      <c r="C69" s="316" t="s">
        <v>4218</v>
      </c>
      <c r="D69" s="316">
        <v>12</v>
      </c>
      <c r="E69" s="316">
        <v>6</v>
      </c>
      <c r="F69" s="316">
        <v>0</v>
      </c>
      <c r="I69" s="316">
        <v>0</v>
      </c>
      <c r="J69" s="316">
        <f t="shared" si="7"/>
        <v>0</v>
      </c>
      <c r="K69" s="316" t="str">
        <f t="shared" si="5"/>
        <v>76488 1GR0A</v>
      </c>
      <c r="L69" s="316" t="str">
        <f t="shared" ref="L69:L132" si="8">IF(AND($G69&lt;&gt;"",$J69&gt;0), IF($F69=1,MID($K69,1,$G69-1)&amp;MID($K69,$G69+$J69+$J69,LEN($K69)-($G69+$J69)),""), IF(AND($G69&lt;&gt;"",$E69&lt;&gt;""),MID($K69,1,$G69-1),IF(AND($D69&lt;&gt;"",$F69&lt;2),$K69,IF(AND(OR($D69="", $E69=""),VALUE($F69)=0),$K69,IF($F69=1,MID($K69,1,$G69-1)&amp;MID($K69,$G69+2,LEN($K69)-($G69-1)),"")))))</f>
        <v>76488 1GR0A</v>
      </c>
      <c r="M69" s="316" t="str">
        <f t="shared" si="6"/>
        <v/>
      </c>
      <c r="N69" s="316">
        <f>VLOOKUP(B69,大日程202201!$C$2:$D$1418,2,FALSE)</f>
        <v>0</v>
      </c>
    </row>
    <row r="70" spans="1:14">
      <c r="A70" s="318">
        <v>69</v>
      </c>
      <c r="B70" s="316" t="s">
        <v>2747</v>
      </c>
      <c r="C70" s="316" t="s">
        <v>4219</v>
      </c>
      <c r="D70" s="316">
        <v>12</v>
      </c>
      <c r="E70" s="316">
        <v>6</v>
      </c>
      <c r="F70" s="316">
        <v>0</v>
      </c>
      <c r="I70" s="316">
        <v>0</v>
      </c>
      <c r="J70" s="316">
        <f t="shared" si="7"/>
        <v>0</v>
      </c>
      <c r="K70" s="316" t="str">
        <f t="shared" si="5"/>
        <v>76489 1GR0A</v>
      </c>
      <c r="L70" s="316" t="str">
        <f t="shared" si="8"/>
        <v>76489 1GR0A</v>
      </c>
      <c r="M70" s="316" t="str">
        <f t="shared" si="6"/>
        <v/>
      </c>
      <c r="N70" s="316">
        <f>VLOOKUP(B70,大日程202201!$C$2:$D$1418,2,FALSE)</f>
        <v>0</v>
      </c>
    </row>
    <row r="71" spans="1:14">
      <c r="A71" s="318">
        <v>70</v>
      </c>
      <c r="B71" s="316" t="s">
        <v>2748</v>
      </c>
      <c r="C71" s="316" t="s">
        <v>4220</v>
      </c>
      <c r="D71" s="316">
        <v>12</v>
      </c>
      <c r="E71" s="316">
        <v>6</v>
      </c>
      <c r="F71" s="316">
        <v>0</v>
      </c>
      <c r="I71" s="316">
        <v>0</v>
      </c>
      <c r="J71" s="316">
        <f t="shared" si="7"/>
        <v>0</v>
      </c>
      <c r="K71" s="316" t="str">
        <f t="shared" si="5"/>
        <v>67413 JN20A</v>
      </c>
      <c r="L71" s="316" t="str">
        <f t="shared" si="8"/>
        <v>67413 JN20A</v>
      </c>
      <c r="M71" s="316" t="str">
        <f t="shared" si="6"/>
        <v/>
      </c>
      <c r="N71" s="316">
        <f>VLOOKUP(B71,大日程202201!$C$2:$D$1418,2,FALSE)</f>
        <v>0</v>
      </c>
    </row>
    <row r="72" spans="1:14">
      <c r="A72" s="318">
        <v>71</v>
      </c>
      <c r="B72" s="316" t="s">
        <v>2749</v>
      </c>
      <c r="C72" s="316" t="s">
        <v>4221</v>
      </c>
      <c r="D72" s="316">
        <v>14</v>
      </c>
      <c r="E72" s="316">
        <v>6</v>
      </c>
      <c r="F72" s="316">
        <v>0</v>
      </c>
      <c r="I72" s="316">
        <v>12</v>
      </c>
      <c r="J72" s="316">
        <f t="shared" si="7"/>
        <v>0</v>
      </c>
      <c r="K72" s="316" t="str">
        <f t="shared" si="5"/>
        <v>67413 JN20A-G</v>
      </c>
      <c r="L72" s="316" t="str">
        <f t="shared" si="8"/>
        <v>67413 JN20A-G</v>
      </c>
      <c r="M72" s="316" t="str">
        <f t="shared" si="6"/>
        <v/>
      </c>
      <c r="N72" s="316">
        <f>VLOOKUP(B72,大日程202201!$C$2:$D$1418,2,FALSE)</f>
        <v>0</v>
      </c>
    </row>
    <row r="73" spans="1:14">
      <c r="A73" s="318">
        <v>72</v>
      </c>
      <c r="B73" s="316" t="s">
        <v>2750</v>
      </c>
      <c r="C73" s="316" t="s">
        <v>4222</v>
      </c>
      <c r="D73" s="316">
        <v>12</v>
      </c>
      <c r="E73" s="316">
        <v>6</v>
      </c>
      <c r="F73" s="316">
        <v>0</v>
      </c>
      <c r="I73" s="316">
        <v>0</v>
      </c>
      <c r="J73" s="316">
        <f t="shared" si="7"/>
        <v>0</v>
      </c>
      <c r="K73" s="316" t="str">
        <f t="shared" si="5"/>
        <v>67413 1VA0A</v>
      </c>
      <c r="L73" s="316" t="str">
        <f t="shared" si="8"/>
        <v>67413 1VA0A</v>
      </c>
      <c r="M73" s="316" t="str">
        <f t="shared" si="6"/>
        <v/>
      </c>
      <c r="N73" s="316">
        <f>VLOOKUP(B73,大日程202201!$C$2:$D$1418,2,FALSE)</f>
        <v>0</v>
      </c>
    </row>
    <row r="74" spans="1:14">
      <c r="A74" s="318">
        <v>73</v>
      </c>
      <c r="B74" s="316" t="s">
        <v>2751</v>
      </c>
      <c r="C74" s="316" t="s">
        <v>4223</v>
      </c>
      <c r="D74" s="316">
        <v>14</v>
      </c>
      <c r="E74" s="316">
        <v>8</v>
      </c>
      <c r="F74" s="316">
        <v>1</v>
      </c>
      <c r="G74" s="316">
        <v>6</v>
      </c>
      <c r="I74" s="316">
        <v>0</v>
      </c>
      <c r="J74" s="316">
        <f t="shared" si="7"/>
        <v>1</v>
      </c>
      <c r="K74" s="316" t="str">
        <f t="shared" si="5"/>
        <v>76366/7 1VA0A</v>
      </c>
      <c r="L74" s="316" t="str">
        <f>IF(AND($G74&lt;&gt;"",$J74&gt;0), IF($F74=1,MID($K74,1,$G74-1)&amp;MID($K74,$G74+2,LEN($K74)-($G74+1)),""), IF(AND($G74&lt;&gt;"",$E74&lt;&gt;""),MID($K74,1,$G74-1),IF(AND($D74&lt;&gt;"",$F74&lt;2),$K74,IF(AND(OR($D74="", $E74=""),VALUE($F74)=0),$K74,IF($F74=1,MID($K74,1,$G74-1)&amp;MID($K74,$G74+2,LEN($K74)-($G74-1)),"")))))</f>
        <v>76366 1VA0A</v>
      </c>
      <c r="M74" s="316" t="str">
        <f t="shared" si="6"/>
        <v>76367 1VA0A</v>
      </c>
      <c r="N74" s="316">
        <f>VLOOKUP(B74,大日程202201!$C$2:$D$1418,2,FALSE)</f>
        <v>0</v>
      </c>
    </row>
    <row r="75" spans="1:14">
      <c r="A75" s="318">
        <v>74</v>
      </c>
      <c r="B75" s="316" t="s">
        <v>2752</v>
      </c>
      <c r="C75" s="316" t="s">
        <v>4224</v>
      </c>
      <c r="D75" s="316">
        <v>16</v>
      </c>
      <c r="E75" s="316">
        <v>8</v>
      </c>
      <c r="F75" s="316">
        <v>1</v>
      </c>
      <c r="G75" s="316">
        <v>6</v>
      </c>
      <c r="I75" s="316">
        <v>14</v>
      </c>
      <c r="J75" s="316">
        <f t="shared" si="7"/>
        <v>1</v>
      </c>
      <c r="K75" s="316" t="str">
        <f t="shared" si="5"/>
        <v>76366/7 1VA0A-E</v>
      </c>
      <c r="L75" s="316" t="str">
        <f>IF(AND($G75&lt;&gt;"",$J75&gt;0), IF($F75=1,MID($K75,1,$G75-1)&amp;MID($K75,$G75+2,LEN($K75)-($G75+1)),""), IF(AND($G75&lt;&gt;"",$E75&lt;&gt;""),MID($K75,1,$G75-1),IF(AND($D75&lt;&gt;"",$F75&lt;2),$K75,IF(AND(OR($D75="", $E75=""),VALUE($F75)=0),$K75,IF($F75=1,MID($K75,1,$G75-1)&amp;MID($K75,$G75+2,LEN($K75)-($G75-1)),"")))))</f>
        <v>76366 1VA0A-E</v>
      </c>
      <c r="M75" s="316" t="str">
        <f t="shared" si="6"/>
        <v>76367 1VA0A-E</v>
      </c>
      <c r="N75" s="316">
        <f>VLOOKUP(B75,大日程202201!$C$2:$D$1418,2,FALSE)</f>
        <v>0</v>
      </c>
    </row>
    <row r="76" spans="1:14">
      <c r="A76" s="318">
        <v>75</v>
      </c>
      <c r="B76" s="320" t="s">
        <v>2753</v>
      </c>
      <c r="C76" s="320" t="s">
        <v>4225</v>
      </c>
      <c r="D76" s="320">
        <v>22</v>
      </c>
      <c r="E76" s="320">
        <v>8</v>
      </c>
      <c r="F76" s="320">
        <v>2</v>
      </c>
      <c r="G76" s="320">
        <v>6</v>
      </c>
      <c r="H76" s="320">
        <v>14</v>
      </c>
      <c r="I76" s="320">
        <v>20</v>
      </c>
      <c r="J76" s="320">
        <f t="shared" si="7"/>
        <v>1</v>
      </c>
      <c r="K76" s="320" t="str">
        <f t="shared" si="5"/>
        <v>64142/3 3TU0A/JN20A-E</v>
      </c>
      <c r="L76" s="321" t="s">
        <v>333</v>
      </c>
      <c r="M76" s="321" t="s">
        <v>334</v>
      </c>
      <c r="N76" s="316">
        <f>VLOOKUP(B76,大日程202201!$C$2:$D$1418,2,FALSE)</f>
        <v>0</v>
      </c>
    </row>
    <row r="77" spans="1:14">
      <c r="A77" s="318">
        <v>76</v>
      </c>
      <c r="B77" s="320" t="s">
        <v>2754</v>
      </c>
      <c r="C77" s="320" t="s">
        <v>4226</v>
      </c>
      <c r="D77" s="320">
        <v>20</v>
      </c>
      <c r="E77" s="320">
        <v>8</v>
      </c>
      <c r="F77" s="320">
        <v>2</v>
      </c>
      <c r="G77" s="320">
        <v>6</v>
      </c>
      <c r="H77" s="320">
        <v>14</v>
      </c>
      <c r="I77" s="320">
        <v>0</v>
      </c>
      <c r="J77" s="320">
        <f t="shared" si="7"/>
        <v>1</v>
      </c>
      <c r="K77" s="320" t="str">
        <f t="shared" si="5"/>
        <v>64142/3 3TU0A/JN20A</v>
      </c>
      <c r="L77" s="321" t="s">
        <v>333</v>
      </c>
      <c r="M77" s="321" t="s">
        <v>335</v>
      </c>
      <c r="N77" s="316">
        <f>VLOOKUP(B77,大日程202201!$C$2:$D$1418,2,FALSE)</f>
        <v>0</v>
      </c>
    </row>
    <row r="78" spans="1:14">
      <c r="A78" s="318">
        <v>77</v>
      </c>
      <c r="B78" s="316" t="s">
        <v>2755</v>
      </c>
      <c r="C78" s="316" t="s">
        <v>4227</v>
      </c>
      <c r="D78" s="316">
        <v>14</v>
      </c>
      <c r="E78" s="316">
        <v>6</v>
      </c>
      <c r="F78" s="316">
        <v>0</v>
      </c>
      <c r="I78" s="316">
        <v>12</v>
      </c>
      <c r="J78" s="316">
        <f t="shared" si="7"/>
        <v>0</v>
      </c>
      <c r="K78" s="316" t="str">
        <f t="shared" si="5"/>
        <v>67412 JN90A-E</v>
      </c>
      <c r="L78" s="316" t="str">
        <f t="shared" si="8"/>
        <v>67412 JN90A-E</v>
      </c>
      <c r="M78" s="316" t="str">
        <f t="shared" si="6"/>
        <v/>
      </c>
      <c r="N78" s="316">
        <f>VLOOKUP(B78,大日程202201!$C$2:$D$1418,2,FALSE)</f>
        <v>0</v>
      </c>
    </row>
    <row r="79" spans="1:14">
      <c r="A79" s="318">
        <v>78</v>
      </c>
      <c r="B79" s="316" t="s">
        <v>2756</v>
      </c>
      <c r="C79" s="316" t="s">
        <v>4228</v>
      </c>
      <c r="D79" s="316">
        <v>12</v>
      </c>
      <c r="E79" s="316">
        <v>6</v>
      </c>
      <c r="F79" s="316">
        <v>0</v>
      </c>
      <c r="I79" s="316">
        <v>0</v>
      </c>
      <c r="J79" s="316">
        <f t="shared" si="7"/>
        <v>0</v>
      </c>
      <c r="K79" s="316" t="str">
        <f t="shared" si="5"/>
        <v>67412 JN90A</v>
      </c>
      <c r="L79" s="316" t="str">
        <f t="shared" si="8"/>
        <v>67412 JN90A</v>
      </c>
      <c r="M79" s="316" t="str">
        <f t="shared" si="6"/>
        <v/>
      </c>
      <c r="N79" s="316">
        <f>VLOOKUP(B79,大日程202201!$C$2:$D$1418,2,FALSE)</f>
        <v>0</v>
      </c>
    </row>
    <row r="80" spans="1:14">
      <c r="A80" s="318">
        <v>79</v>
      </c>
      <c r="B80" s="316" t="s">
        <v>2757</v>
      </c>
      <c r="C80" s="316" t="s">
        <v>4229</v>
      </c>
      <c r="D80" s="316">
        <v>14</v>
      </c>
      <c r="E80" s="316">
        <v>8</v>
      </c>
      <c r="F80" s="316">
        <v>1</v>
      </c>
      <c r="G80" s="316">
        <v>6</v>
      </c>
      <c r="I80" s="316">
        <v>0</v>
      </c>
      <c r="J80" s="316">
        <f t="shared" si="7"/>
        <v>1</v>
      </c>
      <c r="K80" s="316" t="str">
        <f t="shared" si="5"/>
        <v>67408/9 JN20A</v>
      </c>
      <c r="L80" s="316" t="str">
        <f>IF(AND($G80&lt;&gt;"",$J80&gt;0), IF($F80=1,MID($K80,1,$G80-1)&amp;MID($K80,$G80+2,LEN($K80)-($G80+1)),""), IF(AND($G80&lt;&gt;"",$E80&lt;&gt;""),MID($K80,1,$G80-1),IF(AND($D80&lt;&gt;"",$F80&lt;2),$K80,IF(AND(OR($D80="", $E80=""),VALUE($F80)=0),$K80,IF($F80=1,MID($K80,1,$G80-1)&amp;MID($K80,$G80+2,LEN($K80)-($G80-1)),"")))))</f>
        <v>67408 JN20A</v>
      </c>
      <c r="M80" s="316" t="str">
        <f t="shared" si="6"/>
        <v>67409 JN20A</v>
      </c>
      <c r="N80" s="316">
        <f>VLOOKUP(B80,大日程202201!$C$2:$D$1418,2,FALSE)</f>
        <v>0</v>
      </c>
    </row>
    <row r="81" spans="1:14">
      <c r="A81" s="318">
        <v>80</v>
      </c>
      <c r="B81" s="316" t="s">
        <v>2758</v>
      </c>
      <c r="C81" s="316" t="s">
        <v>4230</v>
      </c>
      <c r="D81" s="316">
        <v>16</v>
      </c>
      <c r="E81" s="316">
        <v>8</v>
      </c>
      <c r="F81" s="316">
        <v>1</v>
      </c>
      <c r="G81" s="316">
        <v>6</v>
      </c>
      <c r="I81" s="316">
        <v>14</v>
      </c>
      <c r="J81" s="316">
        <f t="shared" si="7"/>
        <v>1</v>
      </c>
      <c r="K81" s="316" t="str">
        <f t="shared" si="5"/>
        <v>67408/9 JN20A-E</v>
      </c>
      <c r="L81" s="316" t="str">
        <f>IF(AND($G81&lt;&gt;"",$J81&gt;0), IF($F81=1,MID($K81,1,$G81-1)&amp;MID($K81,$G81+2,LEN($K81)-($G81+1)),""), IF(AND($G81&lt;&gt;"",$E81&lt;&gt;""),MID($K81,1,$G81-1),IF(AND($D81&lt;&gt;"",$F81&lt;2),$K81,IF(AND(OR($D81="", $E81=""),VALUE($F81)=0),$K81,IF($F81=1,MID($K81,1,$G81-1)&amp;MID($K81,$G81+2,LEN($K81)-($G81-1)),"")))))</f>
        <v>67408 JN20A-E</v>
      </c>
      <c r="M81" s="316" t="str">
        <f t="shared" si="6"/>
        <v>67409 JN20A-E</v>
      </c>
      <c r="N81" s="316">
        <f>VLOOKUP(B81,大日程202201!$C$2:$D$1418,2,FALSE)</f>
        <v>0</v>
      </c>
    </row>
    <row r="82" spans="1:14">
      <c r="A82" s="318">
        <v>81</v>
      </c>
      <c r="B82" s="316" t="s">
        <v>2759</v>
      </c>
      <c r="C82" s="316" t="s">
        <v>4231</v>
      </c>
      <c r="D82" s="316">
        <v>12</v>
      </c>
      <c r="E82" s="316">
        <v>6</v>
      </c>
      <c r="F82" s="316">
        <v>0</v>
      </c>
      <c r="I82" s="316">
        <v>0</v>
      </c>
      <c r="J82" s="316">
        <f t="shared" si="7"/>
        <v>0</v>
      </c>
      <c r="K82" s="316" t="str">
        <f t="shared" si="5"/>
        <v>75134 JN20A</v>
      </c>
      <c r="L82" s="316" t="str">
        <f t="shared" si="8"/>
        <v>75134 JN20A</v>
      </c>
      <c r="M82" s="316" t="str">
        <f t="shared" si="6"/>
        <v/>
      </c>
      <c r="N82" s="316">
        <f>VLOOKUP(B82,大日程202201!$C$2:$D$1418,2,FALSE)</f>
        <v>0</v>
      </c>
    </row>
    <row r="83" spans="1:14">
      <c r="A83" s="318">
        <v>82</v>
      </c>
      <c r="B83" s="316" t="s">
        <v>2760</v>
      </c>
      <c r="C83" s="316" t="s">
        <v>4232</v>
      </c>
      <c r="D83" s="316">
        <v>14</v>
      </c>
      <c r="E83" s="316">
        <v>6</v>
      </c>
      <c r="F83" s="316">
        <v>0</v>
      </c>
      <c r="I83" s="316">
        <v>12</v>
      </c>
      <c r="J83" s="316">
        <f t="shared" si="7"/>
        <v>0</v>
      </c>
      <c r="K83" s="316" t="str">
        <f t="shared" si="5"/>
        <v>75134 JN20A-E</v>
      </c>
      <c r="L83" s="316" t="str">
        <f t="shared" si="8"/>
        <v>75134 JN20A-E</v>
      </c>
      <c r="M83" s="316" t="str">
        <f t="shared" si="6"/>
        <v/>
      </c>
      <c r="N83" s="316">
        <f>VLOOKUP(B83,大日程202201!$C$2:$D$1418,2,FALSE)</f>
        <v>0</v>
      </c>
    </row>
    <row r="84" spans="1:14">
      <c r="A84" s="318">
        <v>83</v>
      </c>
      <c r="B84" s="316" t="s">
        <v>2761</v>
      </c>
      <c r="C84" s="316" t="s">
        <v>4233</v>
      </c>
      <c r="D84" s="316">
        <v>12</v>
      </c>
      <c r="E84" s="316">
        <v>6</v>
      </c>
      <c r="F84" s="316">
        <v>0</v>
      </c>
      <c r="I84" s="316">
        <v>0</v>
      </c>
      <c r="J84" s="316">
        <f t="shared" si="7"/>
        <v>0</v>
      </c>
      <c r="K84" s="316" t="str">
        <f t="shared" si="5"/>
        <v>75135 JN20A</v>
      </c>
      <c r="L84" s="316" t="str">
        <f t="shared" si="8"/>
        <v>75135 JN20A</v>
      </c>
      <c r="M84" s="316" t="str">
        <f t="shared" si="6"/>
        <v/>
      </c>
      <c r="N84" s="316">
        <f>VLOOKUP(B84,大日程202201!$C$2:$D$1418,2,FALSE)</f>
        <v>0</v>
      </c>
    </row>
    <row r="85" spans="1:14">
      <c r="A85" s="318">
        <v>84</v>
      </c>
      <c r="B85" s="316" t="s">
        <v>2762</v>
      </c>
      <c r="C85" s="316" t="s">
        <v>4234</v>
      </c>
      <c r="D85" s="316">
        <v>14</v>
      </c>
      <c r="E85" s="316">
        <v>6</v>
      </c>
      <c r="F85" s="316">
        <v>0</v>
      </c>
      <c r="I85" s="316">
        <v>12</v>
      </c>
      <c r="J85" s="316">
        <f t="shared" si="7"/>
        <v>0</v>
      </c>
      <c r="K85" s="316" t="str">
        <f t="shared" si="5"/>
        <v>75135 JN20A-E</v>
      </c>
      <c r="L85" s="316" t="str">
        <f t="shared" si="8"/>
        <v>75135 JN20A-E</v>
      </c>
      <c r="M85" s="316" t="str">
        <f t="shared" si="6"/>
        <v/>
      </c>
      <c r="N85" s="316">
        <f>VLOOKUP(B85,大日程202201!$C$2:$D$1418,2,FALSE)</f>
        <v>0</v>
      </c>
    </row>
    <row r="86" spans="1:14">
      <c r="A86" s="318">
        <v>85</v>
      </c>
      <c r="B86" s="316" t="s">
        <v>2763</v>
      </c>
      <c r="C86" s="316" t="s">
        <v>4235</v>
      </c>
      <c r="D86" s="316">
        <v>14</v>
      </c>
      <c r="E86" s="316">
        <v>8</v>
      </c>
      <c r="F86" s="316">
        <v>1</v>
      </c>
      <c r="G86" s="316">
        <v>6</v>
      </c>
      <c r="I86" s="316">
        <v>0</v>
      </c>
      <c r="J86" s="316">
        <f t="shared" si="7"/>
        <v>1</v>
      </c>
      <c r="K86" s="316" t="str">
        <f t="shared" si="5"/>
        <v>75432/3 JN20A</v>
      </c>
      <c r="L86" s="316" t="str">
        <f>IF(AND($G86&lt;&gt;"",$J86&gt;0), IF($F86=1,MID($K86,1,$G86-1)&amp;MID($K86,$G86+2,LEN($K86)-($G86+1)),""), IF(AND($G86&lt;&gt;"",$E86&lt;&gt;""),MID($K86,1,$G86-1),IF(AND($D86&lt;&gt;"",$F86&lt;2),$K86,IF(AND(OR($D86="", $E86=""),VALUE($F86)=0),$K86,IF($F86=1,MID($K86,1,$G86-1)&amp;MID($K86,$G86+2,LEN($K86)-($G86-1)),"")))))</f>
        <v>75432 JN20A</v>
      </c>
      <c r="M86" s="316" t="str">
        <f t="shared" si="6"/>
        <v>75433 JN20A</v>
      </c>
      <c r="N86" s="316">
        <f>VLOOKUP(B86,大日程202201!$C$2:$D$1418,2,FALSE)</f>
        <v>0</v>
      </c>
    </row>
    <row r="87" spans="1:14">
      <c r="A87" s="318">
        <v>86</v>
      </c>
      <c r="B87" s="316" t="s">
        <v>2764</v>
      </c>
      <c r="C87" s="316" t="s">
        <v>4236</v>
      </c>
      <c r="D87" s="316">
        <v>14</v>
      </c>
      <c r="E87" s="316">
        <v>8</v>
      </c>
      <c r="F87" s="316">
        <v>1</v>
      </c>
      <c r="G87" s="316">
        <v>6</v>
      </c>
      <c r="I87" s="316">
        <v>0</v>
      </c>
      <c r="J87" s="316">
        <f t="shared" si="7"/>
        <v>1</v>
      </c>
      <c r="K87" s="316" t="str">
        <f t="shared" si="5"/>
        <v>76272/3 JN20A</v>
      </c>
      <c r="L87" s="316" t="str">
        <f>IF(AND($G87&lt;&gt;"",$J87&gt;0), IF($F87=1,MID($K87,1,$G87-1)&amp;MID($K87,$G87+2,LEN($K87)-($G87+1)),""), IF(AND($G87&lt;&gt;"",$E87&lt;&gt;""),MID($K87,1,$G87-1),IF(AND($D87&lt;&gt;"",$F87&lt;2),$K87,IF(AND(OR($D87="", $E87=""),VALUE($F87)=0),$K87,IF($F87=1,MID($K87,1,$G87-1)&amp;MID($K87,$G87+2,LEN($K87)-($G87-1)),"")))))</f>
        <v>76272 JN20A</v>
      </c>
      <c r="M87" s="316" t="str">
        <f t="shared" si="6"/>
        <v>76273 JN20A</v>
      </c>
      <c r="N87" s="316">
        <f>VLOOKUP(B87,大日程202201!$C$2:$D$1418,2,FALSE)</f>
        <v>0</v>
      </c>
    </row>
    <row r="88" spans="1:14">
      <c r="A88" s="318">
        <v>87</v>
      </c>
      <c r="B88" s="316" t="s">
        <v>2765</v>
      </c>
      <c r="C88" s="316" t="s">
        <v>4237</v>
      </c>
      <c r="D88" s="316">
        <v>16</v>
      </c>
      <c r="E88" s="316">
        <v>8</v>
      </c>
      <c r="F88" s="316">
        <v>1</v>
      </c>
      <c r="G88" s="316">
        <v>6</v>
      </c>
      <c r="I88" s="316">
        <v>14</v>
      </c>
      <c r="J88" s="316">
        <f t="shared" si="7"/>
        <v>1</v>
      </c>
      <c r="K88" s="316" t="str">
        <f t="shared" si="5"/>
        <v>76272/3 JN20A-E</v>
      </c>
      <c r="L88" s="316" t="str">
        <f>IF(AND($G88&lt;&gt;"",$J88&gt;0), IF($F88=1,MID($K88,1,$G88-1)&amp;MID($K88,$G88+2,LEN($K88)-($G88+1)),""), IF(AND($G88&lt;&gt;"",$E88&lt;&gt;""),MID($K88,1,$G88-1),IF(AND($D88&lt;&gt;"",$F88&lt;2),$K88,IF(AND(OR($D88="", $E88=""),VALUE($F88)=0),$K88,IF($F88=1,MID($K88,1,$G88-1)&amp;MID($K88,$G88+2,LEN($K88)-($G88-1)),"")))))</f>
        <v>76272 JN20A-E</v>
      </c>
      <c r="M88" s="316" t="str">
        <f t="shared" si="6"/>
        <v>76273 JN20A-E</v>
      </c>
      <c r="N88" s="316">
        <f>VLOOKUP(B88,大日程202201!$C$2:$D$1418,2,FALSE)</f>
        <v>0</v>
      </c>
    </row>
    <row r="89" spans="1:14">
      <c r="A89" s="318">
        <v>88</v>
      </c>
      <c r="B89" s="316" t="s">
        <v>2766</v>
      </c>
      <c r="C89" s="316" t="s">
        <v>4238</v>
      </c>
      <c r="D89" s="316">
        <v>12</v>
      </c>
      <c r="E89" s="316">
        <v>6</v>
      </c>
      <c r="F89" s="316">
        <v>0</v>
      </c>
      <c r="I89" s="316">
        <v>0</v>
      </c>
      <c r="J89" s="316">
        <f t="shared" si="7"/>
        <v>0</v>
      </c>
      <c r="K89" s="316" t="str">
        <f t="shared" si="5"/>
        <v>76232 JN20A</v>
      </c>
      <c r="L89" s="316" t="str">
        <f t="shared" si="8"/>
        <v>76232 JN20A</v>
      </c>
      <c r="M89" s="316" t="str">
        <f t="shared" si="6"/>
        <v/>
      </c>
      <c r="N89" s="316">
        <f>VLOOKUP(B89,大日程202201!$C$2:$D$1418,2,FALSE)</f>
        <v>0</v>
      </c>
    </row>
    <row r="90" spans="1:14">
      <c r="A90" s="318">
        <v>89</v>
      </c>
      <c r="B90" s="316" t="s">
        <v>2767</v>
      </c>
      <c r="C90" s="316" t="s">
        <v>4239</v>
      </c>
      <c r="D90" s="316">
        <v>12</v>
      </c>
      <c r="E90" s="316">
        <v>6</v>
      </c>
      <c r="F90" s="316">
        <v>0</v>
      </c>
      <c r="I90" s="316">
        <v>0</v>
      </c>
      <c r="J90" s="316">
        <f t="shared" si="7"/>
        <v>0</v>
      </c>
      <c r="K90" s="316" t="str">
        <f t="shared" si="5"/>
        <v>76233 JN20A</v>
      </c>
      <c r="L90" s="316" t="str">
        <f t="shared" si="8"/>
        <v>76233 JN20A</v>
      </c>
      <c r="M90" s="316" t="str">
        <f t="shared" si="6"/>
        <v/>
      </c>
      <c r="N90" s="316">
        <f>VLOOKUP(B90,大日程202201!$C$2:$D$1418,2,FALSE)</f>
        <v>0</v>
      </c>
    </row>
    <row r="91" spans="1:14">
      <c r="A91" s="318">
        <v>90</v>
      </c>
      <c r="B91" s="316" t="s">
        <v>2768</v>
      </c>
      <c r="C91" s="316" t="s">
        <v>4240</v>
      </c>
      <c r="D91" s="316">
        <v>14</v>
      </c>
      <c r="E91" s="316">
        <v>8</v>
      </c>
      <c r="F91" s="316">
        <v>1</v>
      </c>
      <c r="G91" s="316">
        <v>6</v>
      </c>
      <c r="I91" s="316">
        <v>18</v>
      </c>
      <c r="J91" s="316">
        <f t="shared" si="7"/>
        <v>1</v>
      </c>
      <c r="K91" s="316" t="str">
        <f t="shared" si="5"/>
        <v>764B4/5 JN20A</v>
      </c>
      <c r="L91" s="316" t="str">
        <f>IF(AND($G91&lt;&gt;"",$J91&gt;0), IF($F91=1,MID($K91,1,$G91-1)&amp;MID($K91,$G91+2,LEN($K91)-($G91+1)),""), IF(AND($G91&lt;&gt;"",$E91&lt;&gt;""),MID($K91,1,$G91-1),IF(AND($D91&lt;&gt;"",$F91&lt;2),$K91,IF(AND(OR($D91="", $E91=""),VALUE($F91)=0),$K91,IF($F91=1,MID($K91,1,$G91-1)&amp;MID($K91,$G91+2,LEN($K91)-($G91-1)),"")))))</f>
        <v>764B4 JN20A</v>
      </c>
      <c r="M91" s="316" t="str">
        <f t="shared" si="6"/>
        <v>764B5 JN20A</v>
      </c>
      <c r="N91" s="316">
        <f>VLOOKUP(B91,大日程202201!$C$2:$D$1418,2,FALSE)</f>
        <v>0</v>
      </c>
    </row>
    <row r="92" spans="1:14">
      <c r="A92" s="318">
        <v>91</v>
      </c>
      <c r="B92" s="316" t="s">
        <v>2769</v>
      </c>
      <c r="C92" s="316" t="s">
        <v>4241</v>
      </c>
      <c r="D92" s="316">
        <v>14</v>
      </c>
      <c r="E92" s="316">
        <v>8</v>
      </c>
      <c r="F92" s="316">
        <v>1</v>
      </c>
      <c r="G92" s="316">
        <v>6</v>
      </c>
      <c r="I92" s="316">
        <v>0</v>
      </c>
      <c r="J92" s="316">
        <f t="shared" si="7"/>
        <v>1</v>
      </c>
      <c r="K92" s="316" t="str">
        <f t="shared" si="5"/>
        <v>764B4/5 JN20A</v>
      </c>
      <c r="L92" s="316" t="str">
        <f>IF(AND($G92&lt;&gt;"",$J92&gt;0), IF($F92=1,MID($K92,1,$G92-1)&amp;MID($K92,$G92+2,LEN($K92)-($G92+1)),""), IF(AND($G92&lt;&gt;"",$E92&lt;&gt;""),MID($K92,1,$G92-1),IF(AND($D92&lt;&gt;"",$F92&lt;2),$K92,IF(AND(OR($D92="", $E92=""),VALUE($F92)=0),$K92,IF($F92=1,MID($K92,1,$G92-1)&amp;MID($K92,$G92+2,LEN($K92)-($G92-1)),"")))))</f>
        <v>764B4 JN20A</v>
      </c>
      <c r="M92" s="316" t="str">
        <f t="shared" si="6"/>
        <v>764B5 JN20A</v>
      </c>
      <c r="N92" s="316">
        <f>VLOOKUP(B92,大日程202201!$C$2:$D$1418,2,FALSE)</f>
        <v>0</v>
      </c>
    </row>
    <row r="93" spans="1:14">
      <c r="A93" s="318">
        <v>92</v>
      </c>
      <c r="B93" s="316" t="s">
        <v>2770</v>
      </c>
      <c r="C93" s="316" t="s">
        <v>4242</v>
      </c>
      <c r="D93" s="316">
        <v>12</v>
      </c>
      <c r="E93" s="316">
        <v>6</v>
      </c>
      <c r="F93" s="316">
        <v>0</v>
      </c>
      <c r="I93" s="316">
        <v>16</v>
      </c>
      <c r="J93" s="316">
        <f t="shared" si="7"/>
        <v>0</v>
      </c>
      <c r="K93" s="316" t="str">
        <f t="shared" si="5"/>
        <v>76753 JN20A</v>
      </c>
      <c r="L93" s="316" t="str">
        <f t="shared" si="8"/>
        <v>76753 JN20A</v>
      </c>
      <c r="M93" s="316" t="str">
        <f t="shared" si="6"/>
        <v/>
      </c>
      <c r="N93" s="316">
        <f>VLOOKUP(B93,大日程202201!$C$2:$D$1418,2,FALSE)</f>
        <v>0</v>
      </c>
    </row>
    <row r="94" spans="1:14">
      <c r="A94" s="318">
        <v>93</v>
      </c>
      <c r="B94" s="316" t="s">
        <v>2771</v>
      </c>
      <c r="C94" s="316" t="s">
        <v>4243</v>
      </c>
      <c r="D94" s="316">
        <v>12</v>
      </c>
      <c r="E94" s="316">
        <v>6</v>
      </c>
      <c r="F94" s="316">
        <v>0</v>
      </c>
      <c r="I94" s="316">
        <v>0</v>
      </c>
      <c r="J94" s="316">
        <f t="shared" si="7"/>
        <v>0</v>
      </c>
      <c r="K94" s="316" t="str">
        <f t="shared" si="5"/>
        <v>76753 JN20A</v>
      </c>
      <c r="L94" s="316" t="str">
        <f t="shared" si="8"/>
        <v>76753 JN20A</v>
      </c>
      <c r="M94" s="316" t="str">
        <f t="shared" si="6"/>
        <v/>
      </c>
      <c r="N94" s="316">
        <f>VLOOKUP(B94,大日程202201!$C$2:$D$1418,2,FALSE)</f>
        <v>0</v>
      </c>
    </row>
    <row r="95" spans="1:14">
      <c r="A95" s="318">
        <v>94</v>
      </c>
      <c r="B95" s="316" t="s">
        <v>2772</v>
      </c>
      <c r="C95" s="316" t="s">
        <v>4244</v>
      </c>
      <c r="D95" s="316">
        <v>12</v>
      </c>
      <c r="E95" s="316">
        <v>6</v>
      </c>
      <c r="F95" s="316">
        <v>0</v>
      </c>
      <c r="I95" s="316">
        <v>0</v>
      </c>
      <c r="J95" s="316">
        <f t="shared" si="7"/>
        <v>0</v>
      </c>
      <c r="K95" s="316" t="str">
        <f t="shared" si="5"/>
        <v>79422 JN20A</v>
      </c>
      <c r="L95" s="316" t="str">
        <f t="shared" si="8"/>
        <v>79422 JN20A</v>
      </c>
      <c r="M95" s="316" t="str">
        <f t="shared" si="6"/>
        <v/>
      </c>
      <c r="N95" s="316">
        <f>VLOOKUP(B95,大日程202201!$C$2:$D$1418,2,FALSE)</f>
        <v>0</v>
      </c>
    </row>
    <row r="96" spans="1:14">
      <c r="A96" s="318">
        <v>95</v>
      </c>
      <c r="B96" s="316" t="s">
        <v>2773</v>
      </c>
      <c r="C96" s="316" t="s">
        <v>4245</v>
      </c>
      <c r="D96" s="316">
        <v>12</v>
      </c>
      <c r="E96" s="316">
        <v>6</v>
      </c>
      <c r="F96" s="316">
        <v>0</v>
      </c>
      <c r="I96" s="316">
        <v>0</v>
      </c>
      <c r="J96" s="316">
        <f t="shared" si="7"/>
        <v>0</v>
      </c>
      <c r="K96" s="316" t="str">
        <f t="shared" si="5"/>
        <v>79422 JN20B</v>
      </c>
      <c r="L96" s="316" t="str">
        <f t="shared" si="8"/>
        <v>79422 JN20B</v>
      </c>
      <c r="M96" s="316" t="str">
        <f t="shared" si="6"/>
        <v/>
      </c>
      <c r="N96" s="316">
        <f>VLOOKUP(B96,大日程202201!$C$2:$D$1418,2,FALSE)</f>
        <v>0</v>
      </c>
    </row>
    <row r="97" spans="1:14">
      <c r="A97" s="318">
        <v>96</v>
      </c>
      <c r="B97" s="316" t="s">
        <v>2774</v>
      </c>
      <c r="C97" s="316" t="s">
        <v>4246</v>
      </c>
      <c r="D97" s="316">
        <v>14</v>
      </c>
      <c r="E97" s="316">
        <v>6</v>
      </c>
      <c r="F97" s="316">
        <v>0</v>
      </c>
      <c r="I97" s="316">
        <v>0</v>
      </c>
      <c r="J97" s="316">
        <f t="shared" si="7"/>
        <v>0</v>
      </c>
      <c r="K97" s="316" t="str">
        <f t="shared" si="5"/>
        <v>17285 1LA1A01</v>
      </c>
      <c r="L97" s="316" t="str">
        <f t="shared" si="8"/>
        <v>17285 1LA1A01</v>
      </c>
      <c r="M97" s="316" t="str">
        <f t="shared" si="6"/>
        <v/>
      </c>
      <c r="N97" s="316">
        <f>VLOOKUP(B97,大日程202201!$C$2:$D$1418,2,FALSE)</f>
        <v>1920</v>
      </c>
    </row>
    <row r="98" spans="1:14">
      <c r="A98" s="318">
        <v>97</v>
      </c>
      <c r="B98" s="316" t="s">
        <v>2775</v>
      </c>
      <c r="C98" s="316" t="s">
        <v>4247</v>
      </c>
      <c r="D98" s="316">
        <v>12</v>
      </c>
      <c r="E98" s="316">
        <v>6</v>
      </c>
      <c r="F98" s="316">
        <v>0</v>
      </c>
      <c r="I98" s="316">
        <v>0</v>
      </c>
      <c r="J98" s="316">
        <f t="shared" si="7"/>
        <v>0</v>
      </c>
      <c r="K98" s="316" t="str">
        <f t="shared" si="5"/>
        <v>64132 1LA0A</v>
      </c>
      <c r="L98" s="316" t="str">
        <f t="shared" si="8"/>
        <v>64132 1LA0A</v>
      </c>
      <c r="M98" s="316" t="str">
        <f t="shared" si="6"/>
        <v/>
      </c>
      <c r="N98" s="316">
        <f>VLOOKUP(B98,大日程202201!$C$2:$D$1418,2,FALSE)</f>
        <v>5200</v>
      </c>
    </row>
    <row r="99" spans="1:14">
      <c r="A99" s="318">
        <v>98</v>
      </c>
      <c r="B99" s="316" t="s">
        <v>2776</v>
      </c>
      <c r="C99" s="316" t="s">
        <v>4248</v>
      </c>
      <c r="D99" s="316">
        <v>14</v>
      </c>
      <c r="E99" s="316">
        <v>6</v>
      </c>
      <c r="F99" s="316">
        <v>0</v>
      </c>
      <c r="I99" s="316">
        <v>12</v>
      </c>
      <c r="J99" s="316">
        <f t="shared" si="7"/>
        <v>0</v>
      </c>
      <c r="K99" s="316" t="str">
        <f t="shared" si="5"/>
        <v>64132 1LA0A-G</v>
      </c>
      <c r="L99" s="316" t="str">
        <f t="shared" si="8"/>
        <v>64132 1LA0A-G</v>
      </c>
      <c r="M99" s="316" t="str">
        <f t="shared" si="6"/>
        <v/>
      </c>
      <c r="N99" s="316">
        <f>VLOOKUP(B99,大日程202201!$C$2:$D$1418,2,FALSE)</f>
        <v>0</v>
      </c>
    </row>
    <row r="100" spans="1:14">
      <c r="A100" s="318">
        <v>99</v>
      </c>
      <c r="B100" s="316" t="s">
        <v>2777</v>
      </c>
      <c r="C100" s="316" t="s">
        <v>4249</v>
      </c>
      <c r="D100" s="316">
        <v>12</v>
      </c>
      <c r="E100" s="316">
        <v>6</v>
      </c>
      <c r="F100" s="316">
        <v>0</v>
      </c>
      <c r="I100" s="316">
        <v>0</v>
      </c>
      <c r="J100" s="316">
        <f t="shared" si="7"/>
        <v>0</v>
      </c>
      <c r="K100" s="316" t="str">
        <f t="shared" si="5"/>
        <v>64133 1LA0A</v>
      </c>
      <c r="L100" s="316" t="str">
        <f t="shared" si="8"/>
        <v>64133 1LA0A</v>
      </c>
      <c r="M100" s="316" t="str">
        <f t="shared" si="6"/>
        <v/>
      </c>
      <c r="N100" s="316">
        <f>VLOOKUP(B100,大日程202201!$C$2:$D$1418,2,FALSE)</f>
        <v>5200</v>
      </c>
    </row>
    <row r="101" spans="1:14">
      <c r="A101" s="318">
        <v>100</v>
      </c>
      <c r="B101" s="316" t="s">
        <v>2778</v>
      </c>
      <c r="C101" s="316" t="s">
        <v>4250</v>
      </c>
      <c r="D101" s="316">
        <v>14</v>
      </c>
      <c r="E101" s="316">
        <v>8</v>
      </c>
      <c r="F101" s="316">
        <v>1</v>
      </c>
      <c r="G101" s="316">
        <v>6</v>
      </c>
      <c r="I101" s="316">
        <v>0</v>
      </c>
      <c r="J101" s="316">
        <f t="shared" si="7"/>
        <v>1</v>
      </c>
      <c r="K101" s="316" t="str">
        <f t="shared" si="5"/>
        <v>64182/3 1LA0A</v>
      </c>
      <c r="L101" s="316" t="str">
        <f>IF(AND($G101&lt;&gt;"",$J101&gt;0), IF($F101=1,MID($K101,1,$G101-1)&amp;MID($K101,$G101+2,LEN($K101)-($G101+1)),""), IF(AND($G101&lt;&gt;"",$E101&lt;&gt;""),MID($K101,1,$G101-1),IF(AND($D101&lt;&gt;"",$F101&lt;2),$K101,IF(AND(OR($D101="", $E101=""),VALUE($F101)=0),$K101,IF($F101=1,MID($K101,1,$G101-1)&amp;MID($K101,$G101+2,LEN($K101)-($G101-1)),"")))))</f>
        <v>64182 1LA0A</v>
      </c>
      <c r="M101" s="316" t="str">
        <f t="shared" si="6"/>
        <v>64183 1LA0A</v>
      </c>
      <c r="N101" s="316">
        <f>VLOOKUP(B101,大日程202201!$C$2:$D$1418,2,FALSE)</f>
        <v>4380</v>
      </c>
    </row>
    <row r="102" spans="1:14">
      <c r="A102" s="318">
        <v>101</v>
      </c>
      <c r="B102" s="316" t="s">
        <v>2779</v>
      </c>
      <c r="C102" s="316" t="s">
        <v>4251</v>
      </c>
      <c r="D102" s="316">
        <v>14</v>
      </c>
      <c r="E102" s="316">
        <v>8</v>
      </c>
      <c r="F102" s="316">
        <v>1</v>
      </c>
      <c r="G102" s="316">
        <v>6</v>
      </c>
      <c r="I102" s="316">
        <v>0</v>
      </c>
      <c r="J102" s="316">
        <f t="shared" si="7"/>
        <v>1</v>
      </c>
      <c r="K102" s="316" t="str">
        <f t="shared" si="5"/>
        <v>745B6/7 1LA0A</v>
      </c>
      <c r="L102" s="316" t="str">
        <f>IF(AND($G102&lt;&gt;"",$J102&gt;0), IF($F102=1,MID($K102,1,$G102-1)&amp;MID($K102,$G102+2,LEN($K102)-($G102+1)),""), IF(AND($G102&lt;&gt;"",$E102&lt;&gt;""),MID($K102,1,$G102-1),IF(AND($D102&lt;&gt;"",$F102&lt;2),$K102,IF(AND(OR($D102="", $E102=""),VALUE($F102)=0),$K102,IF($F102=1,MID($K102,1,$G102-1)&amp;MID($K102,$G102+2,LEN($K102)-($G102-1)),"")))))</f>
        <v>745B6 1LA0A</v>
      </c>
      <c r="M102" s="316" t="str">
        <f t="shared" si="6"/>
        <v>745B7 1LA0A</v>
      </c>
      <c r="N102" s="316">
        <f>VLOOKUP(B102,大日程202201!$C$2:$D$1418,2,FALSE)</f>
        <v>0</v>
      </c>
    </row>
    <row r="103" spans="1:14">
      <c r="A103" s="318">
        <v>102</v>
      </c>
      <c r="B103" s="316" t="s">
        <v>2780</v>
      </c>
      <c r="C103" s="316" t="s">
        <v>4252</v>
      </c>
      <c r="D103" s="316">
        <v>16</v>
      </c>
      <c r="E103" s="316">
        <v>8</v>
      </c>
      <c r="F103" s="316">
        <v>1</v>
      </c>
      <c r="G103" s="316">
        <v>6</v>
      </c>
      <c r="I103" s="316">
        <v>14</v>
      </c>
      <c r="J103" s="316">
        <f t="shared" si="7"/>
        <v>1</v>
      </c>
      <c r="K103" s="316" t="str">
        <f t="shared" si="5"/>
        <v>745B6/7 1LA0A-G</v>
      </c>
      <c r="L103" s="316" t="str">
        <f>IF(AND($G103&lt;&gt;"",$J103&gt;0), IF($F103=1,MID($K103,1,$G103-1)&amp;MID($K103,$G103+2,LEN($K103)-($G103+1)),""), IF(AND($G103&lt;&gt;"",$E103&lt;&gt;""),MID($K103,1,$G103-1),IF(AND($D103&lt;&gt;"",$F103&lt;2),$K103,IF(AND(OR($D103="", $E103=""),VALUE($F103)=0),$K103,IF($F103=1,MID($K103,1,$G103-1)&amp;MID($K103,$G103+2,LEN($K103)-($G103-1)),"")))))</f>
        <v>745B6 1LA0A-G</v>
      </c>
      <c r="M103" s="316" t="str">
        <f t="shared" si="6"/>
        <v>745B7 1LA0A-G</v>
      </c>
      <c r="N103" s="316">
        <f>VLOOKUP(B103,大日程202201!$C$2:$D$1418,2,FALSE)</f>
        <v>0</v>
      </c>
    </row>
    <row r="104" spans="1:14">
      <c r="A104" s="318">
        <v>103</v>
      </c>
      <c r="B104" s="316" t="s">
        <v>2781</v>
      </c>
      <c r="C104" s="316" t="s">
        <v>4253</v>
      </c>
      <c r="D104" s="316">
        <v>14</v>
      </c>
      <c r="E104" s="316">
        <v>8</v>
      </c>
      <c r="F104" s="316">
        <v>1</v>
      </c>
      <c r="G104" s="316">
        <v>6</v>
      </c>
      <c r="I104" s="316">
        <v>0</v>
      </c>
      <c r="J104" s="316">
        <f t="shared" si="7"/>
        <v>1</v>
      </c>
      <c r="K104" s="316" t="str">
        <f t="shared" si="5"/>
        <v>76456/7 1LA0A</v>
      </c>
      <c r="L104" s="316" t="str">
        <f>IF(AND($G104&lt;&gt;"",$J104&gt;0), IF($F104=1,MID($K104,1,$G104-1)&amp;MID($K104,$G104+2,LEN($K104)-($G104+1)),""), IF(AND($G104&lt;&gt;"",$E104&lt;&gt;""),MID($K104,1,$G104-1),IF(AND($D104&lt;&gt;"",$F104&lt;2),$K104,IF(AND(OR($D104="", $E104=""),VALUE($F104)=0),$K104,IF($F104=1,MID($K104,1,$G104-1)&amp;MID($K104,$G104+2,LEN($K104)-($G104-1)),"")))))</f>
        <v>76456 1LA0A</v>
      </c>
      <c r="M104" s="316" t="str">
        <f t="shared" si="6"/>
        <v>76457 1LA0A</v>
      </c>
      <c r="N104" s="316">
        <f>VLOOKUP(B104,大日程202201!$C$2:$D$1418,2,FALSE)</f>
        <v>4800</v>
      </c>
    </row>
    <row r="105" spans="1:14">
      <c r="A105" s="318">
        <v>104</v>
      </c>
      <c r="B105" s="316" t="s">
        <v>2782</v>
      </c>
      <c r="C105" s="316" t="s">
        <v>4254</v>
      </c>
      <c r="D105" s="316">
        <v>16</v>
      </c>
      <c r="E105" s="316">
        <v>8</v>
      </c>
      <c r="F105" s="316">
        <v>1</v>
      </c>
      <c r="G105" s="316">
        <v>6</v>
      </c>
      <c r="I105" s="316">
        <v>14</v>
      </c>
      <c r="J105" s="316">
        <f t="shared" si="7"/>
        <v>1</v>
      </c>
      <c r="K105" s="316" t="str">
        <f t="shared" si="5"/>
        <v>76456/7 1LA0A-G</v>
      </c>
      <c r="L105" s="316" t="str">
        <f>IF(AND($G105&lt;&gt;"",$J105&gt;0), IF($F105=1,MID($K105,1,$G105-1)&amp;MID($K105,$G105+2,LEN($K105)-($G105+1)),""), IF(AND($G105&lt;&gt;"",$E105&lt;&gt;""),MID($K105,1,$G105-1),IF(AND($D105&lt;&gt;"",$F105&lt;2),$K105,IF(AND(OR($D105="", $E105=""),VALUE($F105)=0),$K105,IF($F105=1,MID($K105,1,$G105-1)&amp;MID($K105,$G105+2,LEN($K105)-($G105-1)),"")))))</f>
        <v>76456 1LA0A-G</v>
      </c>
      <c r="M105" s="316" t="str">
        <f t="shared" si="6"/>
        <v>76457 1LA0A-G</v>
      </c>
      <c r="N105" s="316">
        <f>VLOOKUP(B105,大日程202201!$C$2:$D$1418,2,FALSE)</f>
        <v>0</v>
      </c>
    </row>
    <row r="106" spans="1:14">
      <c r="A106" s="318">
        <v>105</v>
      </c>
      <c r="B106" s="316" t="s">
        <v>2783</v>
      </c>
      <c r="C106" s="316" t="s">
        <v>4255</v>
      </c>
      <c r="D106" s="316">
        <v>12</v>
      </c>
      <c r="E106" s="316">
        <v>6</v>
      </c>
      <c r="F106" s="316">
        <v>0</v>
      </c>
      <c r="I106" s="316">
        <v>0</v>
      </c>
      <c r="J106" s="316">
        <f t="shared" si="7"/>
        <v>0</v>
      </c>
      <c r="K106" s="316" t="str">
        <f t="shared" si="5"/>
        <v>75432 1LA0A</v>
      </c>
      <c r="L106" s="316" t="str">
        <f t="shared" si="8"/>
        <v>75432 1LA0A</v>
      </c>
      <c r="M106" s="316" t="str">
        <f t="shared" si="6"/>
        <v/>
      </c>
      <c r="N106" s="316">
        <f>VLOOKUP(B106,大日程202201!$C$2:$D$1418,2,FALSE)</f>
        <v>4800</v>
      </c>
    </row>
    <row r="107" spans="1:14">
      <c r="A107" s="318">
        <v>106</v>
      </c>
      <c r="B107" s="316" t="s">
        <v>2784</v>
      </c>
      <c r="C107" s="316" t="s">
        <v>4256</v>
      </c>
      <c r="D107" s="316">
        <v>14</v>
      </c>
      <c r="E107" s="316">
        <v>8</v>
      </c>
      <c r="F107" s="316">
        <v>1</v>
      </c>
      <c r="G107" s="316">
        <v>6</v>
      </c>
      <c r="I107" s="316">
        <v>0</v>
      </c>
      <c r="J107" s="316">
        <f t="shared" si="7"/>
        <v>1</v>
      </c>
      <c r="K107" s="316" t="str">
        <f t="shared" si="5"/>
        <v>756C0/1 1LA0A</v>
      </c>
      <c r="L107" s="316" t="str">
        <f>IF(AND($G107&lt;&gt;"",$J107&gt;0), IF($F107=1,MID($K107,1,$G107-1)&amp;MID($K107,$G107+2,LEN($K107)-($G107+1)),""), IF(AND($G107&lt;&gt;"",$E107&lt;&gt;""),MID($K107,1,$G107-1),IF(AND($D107&lt;&gt;"",$F107&lt;2),$K107,IF(AND(OR($D107="", $E107=""),VALUE($F107)=0),$K107,IF($F107=1,MID($K107,1,$G107-1)&amp;MID($K107,$G107+2,LEN($K107)-($G107-1)),"")))))</f>
        <v>756C0 1LA0A</v>
      </c>
      <c r="M107" s="316" t="str">
        <f t="shared" si="6"/>
        <v>756C1 1LA0A</v>
      </c>
      <c r="N107" s="316">
        <f>VLOOKUP(B107,大日程202201!$C$2:$D$1418,2,FALSE)</f>
        <v>4800</v>
      </c>
    </row>
    <row r="108" spans="1:14">
      <c r="A108" s="318">
        <v>107</v>
      </c>
      <c r="B108" s="316" t="s">
        <v>2785</v>
      </c>
      <c r="C108" s="316" t="s">
        <v>4257</v>
      </c>
      <c r="D108" s="316">
        <v>16</v>
      </c>
      <c r="E108" s="316">
        <v>8</v>
      </c>
      <c r="F108" s="316">
        <v>1</v>
      </c>
      <c r="G108" s="316">
        <v>6</v>
      </c>
      <c r="I108" s="316">
        <v>14</v>
      </c>
      <c r="J108" s="316">
        <f t="shared" si="7"/>
        <v>1</v>
      </c>
      <c r="K108" s="316" t="str">
        <f t="shared" si="5"/>
        <v>756C0/1 1LA0A-G</v>
      </c>
      <c r="L108" s="316" t="str">
        <f>IF(AND($G108&lt;&gt;"",$J108&gt;0), IF($F108=1,MID($K108,1,$G108-1)&amp;MID($K108,$G108+2,LEN($K108)-($G108+1)),""), IF(AND($G108&lt;&gt;"",$E108&lt;&gt;""),MID($K108,1,$G108-1),IF(AND($D108&lt;&gt;"",$F108&lt;2),$K108,IF(AND(OR($D108="", $E108=""),VALUE($F108)=0),$K108,IF($F108=1,MID($K108,1,$G108-1)&amp;MID($K108,$G108+2,LEN($K108)-($G108-1)),"")))))</f>
        <v>756C0 1LA0A-G</v>
      </c>
      <c r="M108" s="316" t="str">
        <f t="shared" si="6"/>
        <v>756C1 1LA0A-G</v>
      </c>
      <c r="N108" s="316">
        <f>VLOOKUP(B108,大日程202201!$C$2:$D$1418,2,FALSE)</f>
        <v>0</v>
      </c>
    </row>
    <row r="109" spans="1:14">
      <c r="A109" s="318">
        <v>108</v>
      </c>
      <c r="B109" s="316" t="s">
        <v>2786</v>
      </c>
      <c r="C109" s="316" t="s">
        <v>4258</v>
      </c>
      <c r="D109" s="316">
        <v>12</v>
      </c>
      <c r="E109" s="316">
        <v>6</v>
      </c>
      <c r="F109" s="316">
        <v>0</v>
      </c>
      <c r="I109" s="316">
        <v>0</v>
      </c>
      <c r="J109" s="316">
        <f t="shared" si="7"/>
        <v>0</v>
      </c>
      <c r="K109" s="316" t="str">
        <f t="shared" si="5"/>
        <v>76262 1LA0A</v>
      </c>
      <c r="L109" s="316" t="str">
        <f t="shared" si="8"/>
        <v>76262 1LA0A</v>
      </c>
      <c r="M109" s="316" t="str">
        <f t="shared" si="6"/>
        <v/>
      </c>
      <c r="N109" s="316">
        <f>VLOOKUP(B109,大日程202201!$C$2:$D$1418,2,FALSE)</f>
        <v>4800</v>
      </c>
    </row>
    <row r="110" spans="1:14">
      <c r="A110" s="318">
        <v>109</v>
      </c>
      <c r="B110" s="316" t="s">
        <v>2787</v>
      </c>
      <c r="C110" s="316" t="s">
        <v>4259</v>
      </c>
      <c r="D110" s="316">
        <v>12</v>
      </c>
      <c r="E110" s="316">
        <v>6</v>
      </c>
      <c r="F110" s="316">
        <v>0</v>
      </c>
      <c r="I110" s="316">
        <v>0</v>
      </c>
      <c r="J110" s="316">
        <f t="shared" si="7"/>
        <v>0</v>
      </c>
      <c r="K110" s="316" t="str">
        <f t="shared" si="5"/>
        <v>76263 1LA0A</v>
      </c>
      <c r="L110" s="316" t="str">
        <f t="shared" si="8"/>
        <v>76263 1LA0A</v>
      </c>
      <c r="M110" s="316" t="str">
        <f t="shared" si="6"/>
        <v/>
      </c>
      <c r="N110" s="316">
        <f>VLOOKUP(B110,大日程202201!$C$2:$D$1418,2,FALSE)</f>
        <v>4800</v>
      </c>
    </row>
    <row r="111" spans="1:14">
      <c r="A111" s="318">
        <v>110</v>
      </c>
      <c r="B111" s="316" t="s">
        <v>2788</v>
      </c>
      <c r="C111" s="316" t="s">
        <v>4260</v>
      </c>
      <c r="D111" s="316">
        <v>14</v>
      </c>
      <c r="E111" s="316">
        <v>8</v>
      </c>
      <c r="F111" s="316">
        <v>1</v>
      </c>
      <c r="G111" s="316">
        <v>6</v>
      </c>
      <c r="I111" s="316">
        <v>0</v>
      </c>
      <c r="J111" s="316">
        <f t="shared" si="7"/>
        <v>1</v>
      </c>
      <c r="K111" s="316" t="str">
        <f t="shared" si="5"/>
        <v>76272/3 1LA0A</v>
      </c>
      <c r="L111" s="316" t="str">
        <f>IF(AND($G111&lt;&gt;"",$J111&gt;0), IF($F111=1,MID($K111,1,$G111-1)&amp;MID($K111,$G111+2,LEN($K111)-($G111+1)),""), IF(AND($G111&lt;&gt;"",$E111&lt;&gt;""),MID($K111,1,$G111-1),IF(AND($D111&lt;&gt;"",$F111&lt;2),$K111,IF(AND(OR($D111="", $E111=""),VALUE($F111)=0),$K111,IF($F111=1,MID($K111,1,$G111-1)&amp;MID($K111,$G111+2,LEN($K111)-($G111-1)),"")))))</f>
        <v>76272 1LA0A</v>
      </c>
      <c r="M111" s="316" t="str">
        <f t="shared" si="6"/>
        <v>76273 1LA0A</v>
      </c>
      <c r="N111" s="316">
        <f>VLOOKUP(B111,大日程202201!$C$2:$D$1418,2,FALSE)</f>
        <v>4800</v>
      </c>
    </row>
    <row r="112" spans="1:14">
      <c r="A112" s="318">
        <v>111</v>
      </c>
      <c r="B112" s="316" t="s">
        <v>2789</v>
      </c>
      <c r="C112" s="316" t="s">
        <v>4261</v>
      </c>
      <c r="D112" s="316">
        <v>16</v>
      </c>
      <c r="E112" s="316">
        <v>8</v>
      </c>
      <c r="F112" s="316">
        <v>1</v>
      </c>
      <c r="G112" s="316">
        <v>6</v>
      </c>
      <c r="I112" s="316">
        <v>14</v>
      </c>
      <c r="J112" s="316">
        <f t="shared" si="7"/>
        <v>1</v>
      </c>
      <c r="K112" s="316" t="str">
        <f t="shared" si="5"/>
        <v>64112/3 1JA0A-B</v>
      </c>
      <c r="L112" s="316" t="str">
        <f>IF(AND($G112&lt;&gt;"",$J112&gt;0), IF($F112=1,MID($K112,1,$G112-1)&amp;MID($K112,$G112+2,LEN($K112)-($G112+1)),""), IF(AND($G112&lt;&gt;"",$E112&lt;&gt;""),MID($K112,1,$G112-1),IF(AND($D112&lt;&gt;"",$F112&lt;2),$K112,IF(AND(OR($D112="", $E112=""),VALUE($F112)=0),$K112,IF($F112=1,MID($K112,1,$G112-1)&amp;MID($K112,$G112+2,LEN($K112)-($G112-1)),"")))))</f>
        <v>64112 1JA0A-B</v>
      </c>
      <c r="M112" s="316" t="str">
        <f t="shared" si="6"/>
        <v>64113 1JA0A-B</v>
      </c>
      <c r="N112" s="316">
        <f>VLOOKUP(B112,大日程202201!$C$2:$D$1418,2,FALSE)</f>
        <v>0</v>
      </c>
    </row>
    <row r="113" spans="1:14">
      <c r="A113" s="318">
        <v>112</v>
      </c>
      <c r="B113" s="316" t="s">
        <v>2790</v>
      </c>
      <c r="C113" s="316" t="s">
        <v>4262</v>
      </c>
      <c r="D113" s="316">
        <v>14</v>
      </c>
      <c r="E113" s="316">
        <v>6</v>
      </c>
      <c r="F113" s="316">
        <v>0</v>
      </c>
      <c r="I113" s="316">
        <v>12</v>
      </c>
      <c r="J113" s="316">
        <f t="shared" si="7"/>
        <v>0</v>
      </c>
      <c r="K113" s="316" t="str">
        <f t="shared" si="5"/>
        <v>64112 1JA0A-C</v>
      </c>
      <c r="L113" s="316" t="str">
        <f t="shared" si="8"/>
        <v>64112 1JA0A-C</v>
      </c>
      <c r="M113" s="316" t="str">
        <f t="shared" si="6"/>
        <v/>
      </c>
      <c r="N113" s="316">
        <f>VLOOKUP(B113,大日程202201!$C$2:$D$1418,2,FALSE)</f>
        <v>0</v>
      </c>
    </row>
    <row r="114" spans="1:14">
      <c r="A114" s="318">
        <v>113</v>
      </c>
      <c r="B114" s="316" t="s">
        <v>2791</v>
      </c>
      <c r="C114" s="316" t="s">
        <v>4263</v>
      </c>
      <c r="D114" s="316">
        <v>12</v>
      </c>
      <c r="E114" s="316">
        <v>6</v>
      </c>
      <c r="F114" s="316">
        <v>0</v>
      </c>
      <c r="I114" s="316">
        <v>0</v>
      </c>
      <c r="J114" s="316">
        <f t="shared" si="7"/>
        <v>0</v>
      </c>
      <c r="K114" s="316" t="str">
        <f t="shared" si="5"/>
        <v>64113 1JA0A</v>
      </c>
      <c r="L114" s="316" t="str">
        <f t="shared" si="8"/>
        <v>64113 1JA0A</v>
      </c>
      <c r="M114" s="316" t="str">
        <f t="shared" si="6"/>
        <v/>
      </c>
      <c r="N114" s="316">
        <f>VLOOKUP(B114,大日程202201!$C$2:$D$1418,2,FALSE)</f>
        <v>0</v>
      </c>
    </row>
    <row r="115" spans="1:14">
      <c r="A115" s="318">
        <v>114</v>
      </c>
      <c r="B115" s="316" t="s">
        <v>2792</v>
      </c>
      <c r="C115" s="316" t="s">
        <v>4264</v>
      </c>
      <c r="D115" s="316">
        <v>14</v>
      </c>
      <c r="E115" s="316">
        <v>8</v>
      </c>
      <c r="F115" s="316">
        <v>1</v>
      </c>
      <c r="G115" s="316">
        <v>6</v>
      </c>
      <c r="I115" s="316">
        <v>0</v>
      </c>
      <c r="J115" s="316">
        <f t="shared" si="7"/>
        <v>1</v>
      </c>
      <c r="K115" s="316" t="str">
        <f t="shared" si="5"/>
        <v>64142/3 1JA0A</v>
      </c>
      <c r="L115" s="316" t="str">
        <f>IF(AND($G115&lt;&gt;"",$J115&gt;0), IF($F115=1,MID($K115,1,$G115-1)&amp;MID($K115,$G115+2,LEN($K115)-($G115+1)),""), IF(AND($G115&lt;&gt;"",$E115&lt;&gt;""),MID($K115,1,$G115-1),IF(AND($D115&lt;&gt;"",$F115&lt;2),$K115,IF(AND(OR($D115="", $E115=""),VALUE($F115)=0),$K115,IF($F115=1,MID($K115,1,$G115-1)&amp;MID($K115,$G115+2,LEN($K115)-($G115-1)),"")))))</f>
        <v>64142 1JA0A</v>
      </c>
      <c r="M115" s="316" t="str">
        <f t="shared" si="6"/>
        <v>64143 1JA0A</v>
      </c>
      <c r="N115" s="316">
        <f>VLOOKUP(B115,大日程202201!$C$2:$D$1418,2,FALSE)</f>
        <v>0</v>
      </c>
    </row>
    <row r="116" spans="1:14">
      <c r="A116" s="318">
        <v>115</v>
      </c>
      <c r="B116" s="316" t="s">
        <v>2793</v>
      </c>
      <c r="C116" s="316" t="s">
        <v>4265</v>
      </c>
      <c r="D116" s="316">
        <v>12</v>
      </c>
      <c r="E116" s="316">
        <v>6</v>
      </c>
      <c r="F116" s="316">
        <v>0</v>
      </c>
      <c r="I116" s="316">
        <v>0</v>
      </c>
      <c r="J116" s="316">
        <f t="shared" si="7"/>
        <v>0</v>
      </c>
      <c r="K116" s="316" t="str">
        <f t="shared" si="5"/>
        <v>75176 1JB0A</v>
      </c>
      <c r="L116" s="316" t="str">
        <f t="shared" si="8"/>
        <v>75176 1JB0A</v>
      </c>
      <c r="M116" s="316" t="str">
        <f t="shared" si="6"/>
        <v/>
      </c>
      <c r="N116" s="316">
        <f>VLOOKUP(B116,大日程202201!$C$2:$D$1418,2,FALSE)</f>
        <v>0</v>
      </c>
    </row>
    <row r="117" spans="1:14">
      <c r="A117" s="318">
        <v>116</v>
      </c>
      <c r="B117" s="316" t="s">
        <v>2794</v>
      </c>
      <c r="C117" s="316" t="s">
        <v>4266</v>
      </c>
      <c r="D117" s="316">
        <v>12</v>
      </c>
      <c r="E117" s="316">
        <v>6</v>
      </c>
      <c r="F117" s="316">
        <v>0</v>
      </c>
      <c r="I117" s="316">
        <v>0</v>
      </c>
      <c r="J117" s="316">
        <f t="shared" si="7"/>
        <v>0</v>
      </c>
      <c r="K117" s="316" t="str">
        <f t="shared" si="5"/>
        <v>75177 1JA0A</v>
      </c>
      <c r="L117" s="316" t="str">
        <f t="shared" si="8"/>
        <v>75177 1JA0A</v>
      </c>
      <c r="M117" s="316" t="str">
        <f t="shared" si="6"/>
        <v/>
      </c>
      <c r="N117" s="316">
        <f>VLOOKUP(B117,大日程202201!$C$2:$D$1418,2,FALSE)</f>
        <v>0</v>
      </c>
    </row>
    <row r="118" spans="1:14">
      <c r="A118" s="318">
        <v>117</v>
      </c>
      <c r="B118" s="316" t="s">
        <v>2795</v>
      </c>
      <c r="C118" s="316" t="s">
        <v>4267</v>
      </c>
      <c r="D118" s="316">
        <v>12</v>
      </c>
      <c r="E118" s="316">
        <v>6</v>
      </c>
      <c r="F118" s="316">
        <v>0</v>
      </c>
      <c r="I118" s="316">
        <v>0</v>
      </c>
      <c r="J118" s="316">
        <f t="shared" si="7"/>
        <v>0</v>
      </c>
      <c r="K118" s="316" t="str">
        <f t="shared" si="5"/>
        <v>76548 6AX0A</v>
      </c>
      <c r="L118" s="316" t="str">
        <f t="shared" si="8"/>
        <v>76548 6AX0A</v>
      </c>
      <c r="M118" s="316" t="str">
        <f t="shared" si="6"/>
        <v/>
      </c>
      <c r="N118" s="316">
        <f>VLOOKUP(B118,大日程202201!$C$2:$D$1418,2,FALSE)</f>
        <v>0</v>
      </c>
    </row>
    <row r="119" spans="1:14">
      <c r="A119" s="318">
        <v>118</v>
      </c>
      <c r="B119" s="316" t="s">
        <v>2796</v>
      </c>
      <c r="C119" s="316" t="s">
        <v>4268</v>
      </c>
      <c r="D119" s="316">
        <v>12</v>
      </c>
      <c r="E119" s="316">
        <v>6</v>
      </c>
      <c r="F119" s="316">
        <v>0</v>
      </c>
      <c r="I119" s="316">
        <v>0</v>
      </c>
      <c r="J119" s="316">
        <f t="shared" si="7"/>
        <v>0</v>
      </c>
      <c r="K119" s="316" t="str">
        <f t="shared" si="5"/>
        <v>76549 6AX0A</v>
      </c>
      <c r="L119" s="316" t="str">
        <f t="shared" si="8"/>
        <v>76549 6AX0A</v>
      </c>
      <c r="M119" s="316" t="str">
        <f t="shared" si="6"/>
        <v/>
      </c>
      <c r="N119" s="316">
        <f>VLOOKUP(B119,大日程202201!$C$2:$D$1418,2,FALSE)</f>
        <v>0</v>
      </c>
    </row>
    <row r="120" spans="1:14">
      <c r="A120" s="318">
        <v>119</v>
      </c>
      <c r="B120" s="316" t="s">
        <v>2797</v>
      </c>
      <c r="C120" s="316" t="s">
        <v>4269</v>
      </c>
      <c r="D120" s="316">
        <v>12</v>
      </c>
      <c r="E120" s="316">
        <v>6</v>
      </c>
      <c r="F120" s="316">
        <v>0</v>
      </c>
      <c r="I120" s="316">
        <v>0</v>
      </c>
      <c r="J120" s="316">
        <f t="shared" si="7"/>
        <v>0</v>
      </c>
      <c r="K120" s="316" t="str">
        <f t="shared" si="5"/>
        <v>74283 3XA0A</v>
      </c>
      <c r="L120" s="316" t="str">
        <f t="shared" si="8"/>
        <v>74283 3XA0A</v>
      </c>
      <c r="M120" s="316" t="str">
        <f t="shared" si="6"/>
        <v/>
      </c>
      <c r="N120" s="316">
        <f>VLOOKUP(B120,大日程202201!$C$2:$D$1418,2,FALSE)</f>
        <v>0</v>
      </c>
    </row>
    <row r="121" spans="1:14">
      <c r="A121" s="318">
        <v>120</v>
      </c>
      <c r="B121" s="316" t="s">
        <v>2798</v>
      </c>
      <c r="C121" s="316" t="s">
        <v>4270</v>
      </c>
      <c r="D121" s="316">
        <v>12</v>
      </c>
      <c r="E121" s="316">
        <v>6</v>
      </c>
      <c r="F121" s="316">
        <v>0</v>
      </c>
      <c r="I121" s="316">
        <v>0</v>
      </c>
      <c r="J121" s="316">
        <f t="shared" si="7"/>
        <v>0</v>
      </c>
      <c r="K121" s="316" t="str">
        <f t="shared" si="5"/>
        <v>74283 3XA0B</v>
      </c>
      <c r="L121" s="316" t="str">
        <f t="shared" si="8"/>
        <v>74283 3XA0B</v>
      </c>
      <c r="M121" s="316" t="str">
        <f t="shared" si="6"/>
        <v/>
      </c>
      <c r="N121" s="316">
        <f>VLOOKUP(B121,大日程202201!$C$2:$D$1418,2,FALSE)</f>
        <v>0</v>
      </c>
    </row>
    <row r="122" spans="1:14">
      <c r="A122" s="318">
        <v>121</v>
      </c>
      <c r="B122" s="316" t="s">
        <v>2799</v>
      </c>
      <c r="C122" s="316" t="s">
        <v>4271</v>
      </c>
      <c r="D122" s="316">
        <v>12</v>
      </c>
      <c r="E122" s="316">
        <v>6</v>
      </c>
      <c r="F122" s="316">
        <v>0</v>
      </c>
      <c r="I122" s="316">
        <v>0</v>
      </c>
      <c r="J122" s="316">
        <f t="shared" si="7"/>
        <v>0</v>
      </c>
      <c r="K122" s="316" t="str">
        <f t="shared" si="5"/>
        <v>74322 5YJ0A</v>
      </c>
      <c r="L122" s="316" t="str">
        <f t="shared" si="8"/>
        <v>74322 5YJ0A</v>
      </c>
      <c r="M122" s="316" t="str">
        <f t="shared" si="6"/>
        <v/>
      </c>
      <c r="N122" s="316">
        <f>VLOOKUP(B122,大日程202201!$C$2:$D$1418,2,FALSE)</f>
        <v>2800</v>
      </c>
    </row>
    <row r="123" spans="1:14">
      <c r="A123" s="318">
        <v>122</v>
      </c>
      <c r="B123" s="316" t="s">
        <v>2800</v>
      </c>
      <c r="C123" s="322" t="s">
        <v>433</v>
      </c>
      <c r="D123" s="316">
        <v>16</v>
      </c>
      <c r="E123" s="316">
        <v>6</v>
      </c>
      <c r="F123" s="316">
        <v>0</v>
      </c>
      <c r="I123" s="316">
        <v>0</v>
      </c>
      <c r="J123" s="316">
        <f t="shared" si="7"/>
        <v>0</v>
      </c>
      <c r="K123" s="316" t="str">
        <f t="shared" si="5"/>
        <v>75112 3XA0A</v>
      </c>
      <c r="L123" s="316" t="str">
        <f t="shared" si="8"/>
        <v>75112 3XA0A</v>
      </c>
      <c r="M123" s="316" t="str">
        <f t="shared" si="6"/>
        <v/>
      </c>
      <c r="N123" s="316">
        <f>VLOOKUP(B123,大日程202201!$C$2:$D$1418,2,FALSE)</f>
        <v>0</v>
      </c>
    </row>
    <row r="124" spans="1:14">
      <c r="A124" s="318">
        <v>123</v>
      </c>
      <c r="B124" s="316" t="s">
        <v>2801</v>
      </c>
      <c r="C124" s="322" t="s">
        <v>434</v>
      </c>
      <c r="D124" s="316">
        <v>16</v>
      </c>
      <c r="E124" s="316">
        <v>6</v>
      </c>
      <c r="F124" s="316">
        <v>0</v>
      </c>
      <c r="I124" s="316">
        <v>0</v>
      </c>
      <c r="J124" s="316">
        <f t="shared" si="7"/>
        <v>0</v>
      </c>
      <c r="K124" s="316" t="str">
        <f t="shared" si="5"/>
        <v>75113 3XA0A</v>
      </c>
      <c r="L124" s="316" t="str">
        <f t="shared" si="8"/>
        <v>75113 3XA0A</v>
      </c>
      <c r="M124" s="316" t="str">
        <f t="shared" si="6"/>
        <v/>
      </c>
      <c r="N124" s="316">
        <f>VLOOKUP(B124,大日程202201!$C$2:$D$1418,2,FALSE)</f>
        <v>0</v>
      </c>
    </row>
    <row r="125" spans="1:14">
      <c r="A125" s="318">
        <v>124</v>
      </c>
      <c r="B125" s="316" t="s">
        <v>2802</v>
      </c>
      <c r="C125" s="322" t="s">
        <v>435</v>
      </c>
      <c r="D125" s="316">
        <v>16</v>
      </c>
      <c r="E125" s="316">
        <v>6</v>
      </c>
      <c r="F125" s="316">
        <v>0</v>
      </c>
      <c r="I125" s="316">
        <v>0</v>
      </c>
      <c r="J125" s="316">
        <f t="shared" si="7"/>
        <v>0</v>
      </c>
      <c r="K125" s="316" t="str">
        <f t="shared" si="5"/>
        <v>75112 3XE0A</v>
      </c>
      <c r="L125" s="316" t="str">
        <f t="shared" si="8"/>
        <v>75112 3XE0A</v>
      </c>
      <c r="M125" s="316" t="str">
        <f t="shared" si="6"/>
        <v/>
      </c>
      <c r="N125" s="316">
        <f>VLOOKUP(B125,大日程202201!$C$2:$D$1418,2,FALSE)</f>
        <v>0</v>
      </c>
    </row>
    <row r="126" spans="1:14">
      <c r="A126" s="318">
        <v>125</v>
      </c>
      <c r="B126" s="316" t="s">
        <v>2803</v>
      </c>
      <c r="C126" s="322" t="s">
        <v>436</v>
      </c>
      <c r="D126" s="316">
        <v>16</v>
      </c>
      <c r="E126" s="316">
        <v>6</v>
      </c>
      <c r="F126" s="316">
        <v>0</v>
      </c>
      <c r="I126" s="316">
        <v>0</v>
      </c>
      <c r="J126" s="316">
        <f t="shared" si="7"/>
        <v>0</v>
      </c>
      <c r="K126" s="316" t="str">
        <f t="shared" si="5"/>
        <v>75113 3XE0A</v>
      </c>
      <c r="L126" s="316" t="str">
        <f t="shared" si="8"/>
        <v>75113 3XE0A</v>
      </c>
      <c r="M126" s="316" t="str">
        <f t="shared" si="6"/>
        <v/>
      </c>
      <c r="N126" s="316">
        <f>VLOOKUP(B126,大日程202201!$C$2:$D$1418,2,FALSE)</f>
        <v>0</v>
      </c>
    </row>
    <row r="127" spans="1:14">
      <c r="A127" s="318">
        <v>126</v>
      </c>
      <c r="B127" s="316" t="s">
        <v>2804</v>
      </c>
      <c r="C127" s="316" t="s">
        <v>4272</v>
      </c>
      <c r="D127" s="316">
        <v>12</v>
      </c>
      <c r="E127" s="316">
        <v>6</v>
      </c>
      <c r="F127" s="316">
        <v>0</v>
      </c>
      <c r="I127" s="316">
        <v>0</v>
      </c>
      <c r="J127" s="316">
        <f t="shared" si="7"/>
        <v>0</v>
      </c>
      <c r="K127" s="316" t="str">
        <f t="shared" si="5"/>
        <v>75422 5YJ0A</v>
      </c>
      <c r="L127" s="316" t="str">
        <f t="shared" si="8"/>
        <v>75422 5YJ0A</v>
      </c>
      <c r="M127" s="316" t="str">
        <f t="shared" si="6"/>
        <v/>
      </c>
      <c r="N127" s="316">
        <f>VLOOKUP(B127,大日程202201!$C$2:$D$1418,2,FALSE)</f>
        <v>2000</v>
      </c>
    </row>
    <row r="128" spans="1:14">
      <c r="A128" s="318">
        <v>127</v>
      </c>
      <c r="B128" s="316" t="s">
        <v>2805</v>
      </c>
      <c r="C128" s="316" t="s">
        <v>4273</v>
      </c>
      <c r="D128" s="316">
        <v>12</v>
      </c>
      <c r="E128" s="316">
        <v>6</v>
      </c>
      <c r="F128" s="316">
        <v>0</v>
      </c>
      <c r="I128" s="316">
        <v>0</v>
      </c>
      <c r="J128" s="316">
        <f t="shared" si="7"/>
        <v>0</v>
      </c>
      <c r="K128" s="316" t="str">
        <f t="shared" si="5"/>
        <v>75422 5YJ2A</v>
      </c>
      <c r="L128" s="316" t="str">
        <f t="shared" si="8"/>
        <v>75422 5YJ2A</v>
      </c>
      <c r="M128" s="316" t="str">
        <f t="shared" si="6"/>
        <v/>
      </c>
      <c r="N128" s="316">
        <f>VLOOKUP(B128,大日程202201!$C$2:$D$1418,2,FALSE)</f>
        <v>1000</v>
      </c>
    </row>
    <row r="129" spans="1:14">
      <c r="A129" s="318">
        <v>128</v>
      </c>
      <c r="B129" s="316" t="s">
        <v>2806</v>
      </c>
      <c r="C129" s="316" t="s">
        <v>4274</v>
      </c>
      <c r="D129" s="316">
        <v>14</v>
      </c>
      <c r="E129" s="316">
        <v>6</v>
      </c>
      <c r="F129" s="316">
        <v>0</v>
      </c>
      <c r="I129" s="316">
        <v>0</v>
      </c>
      <c r="J129" s="316">
        <f t="shared" si="7"/>
        <v>0</v>
      </c>
      <c r="K129" s="316" t="str">
        <f t="shared" si="5"/>
        <v>17285 5YJ0A01</v>
      </c>
      <c r="L129" s="316" t="str">
        <f t="shared" si="8"/>
        <v>17285 5YJ0A01</v>
      </c>
      <c r="M129" s="316" t="str">
        <f t="shared" si="6"/>
        <v/>
      </c>
      <c r="N129" s="316">
        <f>VLOOKUP(B129,大日程202201!$C$2:$D$1418,2,FALSE)</f>
        <v>1200</v>
      </c>
    </row>
    <row r="130" spans="1:14">
      <c r="A130" s="318">
        <v>129</v>
      </c>
      <c r="B130" s="316" t="s">
        <v>2807</v>
      </c>
      <c r="C130" s="316" t="s">
        <v>4275</v>
      </c>
      <c r="D130" s="316">
        <v>12</v>
      </c>
      <c r="E130" s="316">
        <v>6</v>
      </c>
      <c r="F130" s="316">
        <v>0</v>
      </c>
      <c r="I130" s="316">
        <v>0</v>
      </c>
      <c r="J130" s="316">
        <f t="shared" si="7"/>
        <v>0</v>
      </c>
      <c r="K130" s="316" t="str">
        <f t="shared" ref="K130:K193" si="9">IF(AND($D130&lt;&gt;"",$D130&gt;$E130),TRIM(MID($C130,1,$D130)),TRIM($C130))</f>
        <v>765M2 3XA0A</v>
      </c>
      <c r="L130" s="316" t="str">
        <f t="shared" si="8"/>
        <v>765M2 3XA0A</v>
      </c>
      <c r="M130" s="316" t="str">
        <f t="shared" ref="M130:M193" si="10">IF(AND($G130&lt;&gt;"",$J130&gt;0), IF($F130=1,MID($K130,1,$G130-(1+$J130))&amp;MID($K130,$G130+$J130,LEN($K130)-($G130+($J130-1))),""),IF(AND($G130&lt;&gt;"",$E130&lt;&gt;"",$J130&gt;0),MID($K130,1,$G130-1),IF(AND($G130&lt;&gt;"",$E130&lt;&gt;"",$J130&lt;0),MID($K130,1,$E130)&amp;MID($K130,$G130+1,LEN($K130)-$G130),IF($F130=1,MID($K130,1,$G130-2)&amp;MID($K130,$G130+1,LEN($K130)-$G130),""))))</f>
        <v/>
      </c>
      <c r="N130" s="316">
        <f>VLOOKUP(B130,大日程202201!$C$2:$D$1418,2,FALSE)</f>
        <v>0</v>
      </c>
    </row>
    <row r="131" spans="1:14">
      <c r="A131" s="318">
        <v>130</v>
      </c>
      <c r="B131" s="316" t="s">
        <v>2808</v>
      </c>
      <c r="C131" s="316" t="s">
        <v>4276</v>
      </c>
      <c r="D131" s="316">
        <v>12</v>
      </c>
      <c r="E131" s="316">
        <v>6</v>
      </c>
      <c r="F131" s="316">
        <v>0</v>
      </c>
      <c r="I131" s="316">
        <v>0</v>
      </c>
      <c r="J131" s="316">
        <f t="shared" ref="J131:J194" si="11">IF($G131&lt;&gt;"",($E131-1)-$G131,0)</f>
        <v>0</v>
      </c>
      <c r="K131" s="316" t="str">
        <f t="shared" si="9"/>
        <v>765M3 3XA0A</v>
      </c>
      <c r="L131" s="316" t="str">
        <f t="shared" si="8"/>
        <v>765M3 3XA0A</v>
      </c>
      <c r="M131" s="316" t="str">
        <f t="shared" si="10"/>
        <v/>
      </c>
      <c r="N131" s="316">
        <f>VLOOKUP(B131,大日程202201!$C$2:$D$1418,2,FALSE)</f>
        <v>0</v>
      </c>
    </row>
    <row r="132" spans="1:14">
      <c r="A132" s="318">
        <v>131</v>
      </c>
      <c r="B132" s="316" t="s">
        <v>2809</v>
      </c>
      <c r="C132" s="316" t="s">
        <v>4277</v>
      </c>
      <c r="D132" s="316">
        <v>12</v>
      </c>
      <c r="E132" s="316">
        <v>6</v>
      </c>
      <c r="F132" s="316">
        <v>0</v>
      </c>
      <c r="I132" s="316">
        <v>0</v>
      </c>
      <c r="J132" s="316">
        <f t="shared" si="11"/>
        <v>0</v>
      </c>
      <c r="K132" s="316" t="str">
        <f t="shared" si="9"/>
        <v>765M2 3XC0A</v>
      </c>
      <c r="L132" s="316" t="str">
        <f t="shared" si="8"/>
        <v>765M2 3XC0A</v>
      </c>
      <c r="M132" s="316" t="str">
        <f t="shared" si="10"/>
        <v/>
      </c>
      <c r="N132" s="316">
        <f>VLOOKUP(B132,大日程202201!$C$2:$D$1418,2,FALSE)</f>
        <v>400</v>
      </c>
    </row>
    <row r="133" spans="1:14">
      <c r="A133" s="318">
        <v>132</v>
      </c>
      <c r="B133" s="316" t="s">
        <v>2810</v>
      </c>
      <c r="C133" s="316" t="s">
        <v>4278</v>
      </c>
      <c r="D133" s="316">
        <v>12</v>
      </c>
      <c r="E133" s="316">
        <v>6</v>
      </c>
      <c r="F133" s="316">
        <v>0</v>
      </c>
      <c r="I133" s="316">
        <v>0</v>
      </c>
      <c r="J133" s="316">
        <f t="shared" si="11"/>
        <v>0</v>
      </c>
      <c r="K133" s="316" t="str">
        <f t="shared" si="9"/>
        <v>765M3 3XC0A</v>
      </c>
      <c r="L133" s="316" t="str">
        <f t="shared" ref="L133:L145" si="12">IF(AND($G133&lt;&gt;"",$J133&gt;0), IF($F133=1,MID($K133,1,$G133-1)&amp;MID($K133,$G133+$J133+$J133,LEN($K133)-($G133+$J133)),""), IF(AND($G133&lt;&gt;"",$E133&lt;&gt;""),MID($K133,1,$G133-1),IF(AND($D133&lt;&gt;"",$F133&lt;2),$K133,IF(AND(OR($D133="", $E133=""),VALUE($F133)=0),$K133,IF($F133=1,MID($K133,1,$G133-1)&amp;MID($K133,$G133+2,LEN($K133)-($G133-1)),"")))))</f>
        <v>765M3 3XC0A</v>
      </c>
      <c r="M133" s="316" t="str">
        <f t="shared" si="10"/>
        <v/>
      </c>
      <c r="N133" s="316">
        <f>VLOOKUP(B133,大日程202201!$C$2:$D$1418,2,FALSE)</f>
        <v>1200</v>
      </c>
    </row>
    <row r="134" spans="1:14">
      <c r="A134" s="318">
        <v>133</v>
      </c>
      <c r="B134" s="316" t="s">
        <v>2811</v>
      </c>
      <c r="C134" s="316" t="s">
        <v>4279</v>
      </c>
      <c r="D134" s="316">
        <v>14</v>
      </c>
      <c r="E134" s="316">
        <v>6</v>
      </c>
      <c r="F134" s="316">
        <v>0</v>
      </c>
      <c r="I134" s="316">
        <v>0</v>
      </c>
      <c r="J134" s="316">
        <f t="shared" si="11"/>
        <v>0</v>
      </c>
      <c r="K134" s="316" t="str">
        <f t="shared" si="9"/>
        <v>77532 3XA2CUF</v>
      </c>
      <c r="L134" s="316" t="str">
        <f t="shared" si="12"/>
        <v>77532 3XA2CUF</v>
      </c>
      <c r="M134" s="316" t="str">
        <f t="shared" si="10"/>
        <v/>
      </c>
      <c r="N134" s="316">
        <f>VLOOKUP(B134,大日程202201!$C$2:$D$1418,2,FALSE)</f>
        <v>1000</v>
      </c>
    </row>
    <row r="135" spans="1:14">
      <c r="A135" s="318">
        <v>134</v>
      </c>
      <c r="B135" s="316" t="s">
        <v>2812</v>
      </c>
      <c r="C135" s="316" t="s">
        <v>4280</v>
      </c>
      <c r="D135" s="316">
        <v>14</v>
      </c>
      <c r="E135" s="316">
        <v>6</v>
      </c>
      <c r="F135" s="316">
        <v>0</v>
      </c>
      <c r="I135" s="316">
        <v>0</v>
      </c>
      <c r="J135" s="316">
        <f t="shared" si="11"/>
        <v>0</v>
      </c>
      <c r="K135" s="316" t="str">
        <f t="shared" si="9"/>
        <v>77533 3YF2BUF</v>
      </c>
      <c r="L135" s="316" t="str">
        <f t="shared" si="12"/>
        <v>77533 3YF2BUF</v>
      </c>
      <c r="M135" s="316" t="str">
        <f t="shared" si="10"/>
        <v/>
      </c>
      <c r="N135" s="316">
        <f>VLOOKUP(B135,大日程202201!$C$2:$D$1418,2,FALSE)</f>
        <v>600</v>
      </c>
    </row>
    <row r="136" spans="1:14">
      <c r="A136" s="318">
        <v>135</v>
      </c>
      <c r="B136" s="316" t="s">
        <v>2813</v>
      </c>
      <c r="C136" s="316" t="s">
        <v>4281</v>
      </c>
      <c r="D136" s="316">
        <v>14</v>
      </c>
      <c r="E136" s="316">
        <v>6</v>
      </c>
      <c r="F136" s="316">
        <v>0</v>
      </c>
      <c r="I136" s="316">
        <v>0</v>
      </c>
      <c r="J136" s="316">
        <f t="shared" si="11"/>
        <v>0</v>
      </c>
      <c r="K136" s="316" t="str">
        <f t="shared" si="9"/>
        <v>77552 3YF2AUF</v>
      </c>
      <c r="L136" s="316" t="str">
        <f t="shared" si="12"/>
        <v>77552 3YF2AUF</v>
      </c>
      <c r="M136" s="316" t="str">
        <f t="shared" si="10"/>
        <v/>
      </c>
      <c r="N136" s="316">
        <f>VLOOKUP(B136,大日程202201!$C$2:$D$1418,2,FALSE)</f>
        <v>600</v>
      </c>
    </row>
    <row r="137" spans="1:14">
      <c r="A137" s="318">
        <v>136</v>
      </c>
      <c r="B137" s="316" t="s">
        <v>2814</v>
      </c>
      <c r="C137" s="316" t="s">
        <v>4282</v>
      </c>
      <c r="D137" s="316">
        <v>14</v>
      </c>
      <c r="E137" s="316">
        <v>6</v>
      </c>
      <c r="F137" s="316">
        <v>0</v>
      </c>
      <c r="I137" s="316">
        <v>0</v>
      </c>
      <c r="J137" s="316">
        <f t="shared" si="11"/>
        <v>0</v>
      </c>
      <c r="K137" s="316" t="str">
        <f t="shared" si="9"/>
        <v>77553 3YE2AUF</v>
      </c>
      <c r="L137" s="316" t="str">
        <f t="shared" si="12"/>
        <v>77553 3YE2AUF</v>
      </c>
      <c r="M137" s="316" t="str">
        <f t="shared" si="10"/>
        <v/>
      </c>
      <c r="N137" s="316">
        <f>VLOOKUP(B137,大日程202201!$C$2:$D$1418,2,FALSE)</f>
        <v>1000</v>
      </c>
    </row>
    <row r="138" spans="1:14">
      <c r="A138" s="318">
        <v>137</v>
      </c>
      <c r="B138" s="316" t="s">
        <v>2815</v>
      </c>
      <c r="C138" s="316" t="s">
        <v>4283</v>
      </c>
      <c r="D138" s="316">
        <v>12</v>
      </c>
      <c r="E138" s="316">
        <v>6</v>
      </c>
      <c r="F138" s="316">
        <v>0</v>
      </c>
      <c r="I138" s="316">
        <v>0</v>
      </c>
      <c r="J138" s="316">
        <f t="shared" si="11"/>
        <v>0</v>
      </c>
      <c r="K138" s="316" t="str">
        <f t="shared" si="9"/>
        <v>77574 3XA0A</v>
      </c>
      <c r="L138" s="316" t="str">
        <f t="shared" si="12"/>
        <v>77574 3XA0A</v>
      </c>
      <c r="M138" s="316" t="str">
        <f t="shared" si="10"/>
        <v/>
      </c>
      <c r="N138" s="316">
        <f>VLOOKUP(B138,大日程202201!$C$2:$D$1418,2,FALSE)</f>
        <v>600</v>
      </c>
    </row>
    <row r="139" spans="1:14">
      <c r="A139" s="318">
        <v>138</v>
      </c>
      <c r="B139" s="316" t="s">
        <v>2816</v>
      </c>
      <c r="C139" s="316" t="s">
        <v>4284</v>
      </c>
      <c r="D139" s="316">
        <v>12</v>
      </c>
      <c r="E139" s="316">
        <v>6</v>
      </c>
      <c r="F139" s="316">
        <v>0</v>
      </c>
      <c r="I139" s="316">
        <v>0</v>
      </c>
      <c r="J139" s="316">
        <f t="shared" si="11"/>
        <v>0</v>
      </c>
      <c r="K139" s="316" t="str">
        <f t="shared" si="9"/>
        <v>77575 3XA0A</v>
      </c>
      <c r="L139" s="316" t="str">
        <f t="shared" si="12"/>
        <v>77575 3XA0A</v>
      </c>
      <c r="M139" s="316" t="str">
        <f t="shared" si="10"/>
        <v/>
      </c>
      <c r="N139" s="316">
        <f>VLOOKUP(B139,大日程202201!$C$2:$D$1418,2,FALSE)</f>
        <v>1200</v>
      </c>
    </row>
    <row r="140" spans="1:14">
      <c r="A140" s="318">
        <v>139</v>
      </c>
      <c r="B140" s="316" t="s">
        <v>2817</v>
      </c>
      <c r="C140" s="316" t="s">
        <v>4285</v>
      </c>
      <c r="D140" s="316">
        <v>12</v>
      </c>
      <c r="E140" s="316">
        <v>6</v>
      </c>
      <c r="F140" s="316">
        <v>0</v>
      </c>
      <c r="I140" s="316">
        <v>0</v>
      </c>
      <c r="J140" s="316">
        <f t="shared" si="11"/>
        <v>0</v>
      </c>
      <c r="K140" s="316" t="str">
        <f t="shared" si="9"/>
        <v>76232 3XA0A</v>
      </c>
      <c r="L140" s="316" t="str">
        <f t="shared" si="12"/>
        <v>76232 3XA0A</v>
      </c>
      <c r="M140" s="316" t="str">
        <f t="shared" si="10"/>
        <v/>
      </c>
      <c r="N140" s="316">
        <f>VLOOKUP(B140,大日程202201!$C$2:$D$1418,2,FALSE)</f>
        <v>2400</v>
      </c>
    </row>
    <row r="141" spans="1:14">
      <c r="A141" s="318">
        <v>140</v>
      </c>
      <c r="B141" s="316" t="s">
        <v>2818</v>
      </c>
      <c r="C141" s="316" t="s">
        <v>4286</v>
      </c>
      <c r="D141" s="316">
        <v>12</v>
      </c>
      <c r="E141" s="316">
        <v>6</v>
      </c>
      <c r="F141" s="316">
        <v>0</v>
      </c>
      <c r="I141" s="316">
        <v>0</v>
      </c>
      <c r="J141" s="316">
        <f t="shared" si="11"/>
        <v>0</v>
      </c>
      <c r="K141" s="316" t="str">
        <f t="shared" si="9"/>
        <v>76232 3XJ0A</v>
      </c>
      <c r="L141" s="316" t="str">
        <f t="shared" si="12"/>
        <v>76232 3XJ0A</v>
      </c>
      <c r="M141" s="316" t="str">
        <f t="shared" si="10"/>
        <v/>
      </c>
      <c r="N141" s="316">
        <f>VLOOKUP(B141,大日程202201!$C$2:$D$1418,2,FALSE)</f>
        <v>0</v>
      </c>
    </row>
    <row r="142" spans="1:14">
      <c r="A142" s="318">
        <v>141</v>
      </c>
      <c r="B142" s="316" t="s">
        <v>2819</v>
      </c>
      <c r="C142" s="316" t="s">
        <v>4287</v>
      </c>
      <c r="D142" s="316">
        <v>12</v>
      </c>
      <c r="E142" s="316">
        <v>6</v>
      </c>
      <c r="F142" s="316">
        <v>0</v>
      </c>
      <c r="I142" s="316">
        <v>0</v>
      </c>
      <c r="J142" s="316">
        <f t="shared" si="11"/>
        <v>0</v>
      </c>
      <c r="K142" s="316" t="str">
        <f t="shared" si="9"/>
        <v>76233 3XA0A</v>
      </c>
      <c r="L142" s="316" t="str">
        <f t="shared" si="12"/>
        <v>76233 3XA0A</v>
      </c>
      <c r="M142" s="316" t="str">
        <f t="shared" si="10"/>
        <v/>
      </c>
      <c r="N142" s="316">
        <f>VLOOKUP(B142,大日程202201!$C$2:$D$1418,2,FALSE)</f>
        <v>2400</v>
      </c>
    </row>
    <row r="143" spans="1:14">
      <c r="A143" s="318">
        <v>142</v>
      </c>
      <c r="B143" s="316" t="s">
        <v>2820</v>
      </c>
      <c r="C143" s="316" t="s">
        <v>4288</v>
      </c>
      <c r="D143" s="316">
        <v>12</v>
      </c>
      <c r="E143" s="316">
        <v>6</v>
      </c>
      <c r="F143" s="316">
        <v>0</v>
      </c>
      <c r="I143" s="316">
        <v>0</v>
      </c>
      <c r="J143" s="316">
        <f t="shared" si="11"/>
        <v>0</v>
      </c>
      <c r="K143" s="316" t="str">
        <f t="shared" si="9"/>
        <v>76233 3XJ0A</v>
      </c>
      <c r="L143" s="316" t="str">
        <f t="shared" si="12"/>
        <v>76233 3XJ0A</v>
      </c>
      <c r="M143" s="316" t="str">
        <f t="shared" si="10"/>
        <v/>
      </c>
      <c r="N143" s="316">
        <f>VLOOKUP(B143,大日程202201!$C$2:$D$1418,2,FALSE)</f>
        <v>0</v>
      </c>
    </row>
    <row r="144" spans="1:14">
      <c r="A144" s="318">
        <v>143</v>
      </c>
      <c r="B144" s="316" t="s">
        <v>2821</v>
      </c>
      <c r="C144" s="316" t="s">
        <v>4289</v>
      </c>
      <c r="D144" s="316">
        <v>12</v>
      </c>
      <c r="E144" s="316">
        <v>6</v>
      </c>
      <c r="F144" s="316">
        <v>0</v>
      </c>
      <c r="I144" s="316">
        <v>0</v>
      </c>
      <c r="J144" s="316">
        <f t="shared" si="11"/>
        <v>0</v>
      </c>
      <c r="K144" s="316" t="str">
        <f t="shared" si="9"/>
        <v>76272 3VA0A</v>
      </c>
      <c r="L144" s="316" t="str">
        <f t="shared" si="12"/>
        <v>76272 3VA0A</v>
      </c>
      <c r="M144" s="316" t="str">
        <f t="shared" si="10"/>
        <v/>
      </c>
      <c r="N144" s="316">
        <f>VLOOKUP(B144,大日程202201!$C$2:$D$1418,2,FALSE)</f>
        <v>0</v>
      </c>
    </row>
    <row r="145" spans="1:14">
      <c r="A145" s="318">
        <v>144</v>
      </c>
      <c r="B145" s="316" t="s">
        <v>2822</v>
      </c>
      <c r="C145" s="316" t="s">
        <v>4290</v>
      </c>
      <c r="D145" s="316">
        <v>13</v>
      </c>
      <c r="E145" s="316">
        <v>6</v>
      </c>
      <c r="F145" s="316">
        <v>0</v>
      </c>
      <c r="I145" s="316">
        <v>0</v>
      </c>
      <c r="J145" s="316">
        <f t="shared" si="11"/>
        <v>0</v>
      </c>
      <c r="K145" s="316" t="str">
        <f t="shared" si="9"/>
        <v>76273 3VA0A</v>
      </c>
      <c r="L145" s="316" t="str">
        <f t="shared" si="12"/>
        <v>76273 3VA0A</v>
      </c>
      <c r="M145" s="316" t="str">
        <f t="shared" si="10"/>
        <v/>
      </c>
      <c r="N145" s="316">
        <f>VLOOKUP(B145,大日程202201!$C$2:$D$1418,2,FALSE)</f>
        <v>0</v>
      </c>
    </row>
    <row r="146" spans="1:14">
      <c r="A146" s="318">
        <v>145</v>
      </c>
      <c r="B146" s="316" t="s">
        <v>2823</v>
      </c>
      <c r="C146" s="316" t="s">
        <v>4291</v>
      </c>
      <c r="D146" s="316">
        <v>14</v>
      </c>
      <c r="E146" s="316">
        <v>8</v>
      </c>
      <c r="F146" s="316">
        <v>1</v>
      </c>
      <c r="G146" s="316">
        <v>6</v>
      </c>
      <c r="I146" s="316">
        <v>0</v>
      </c>
      <c r="J146" s="316">
        <f t="shared" si="11"/>
        <v>1</v>
      </c>
      <c r="K146" s="316" t="str">
        <f t="shared" si="9"/>
        <v>76332/3 3VA0A</v>
      </c>
      <c r="L146" s="316" t="str">
        <f>IF(AND($G146&lt;&gt;"",$J146&gt;0), IF($F146=1,MID($K146,1,$G146-1)&amp;MID($K146,$G146+2,LEN($K146)-($G146+1)),""), IF(AND($G146&lt;&gt;"",$E146&lt;&gt;""),MID($K146,1,$G146-1),IF(AND($D146&lt;&gt;"",$F146&lt;2),$K146,IF(AND(OR($D146="", $E146=""),VALUE($F146)=0),$K146,IF($F146=1,MID($K146,1,$G146-1)&amp;MID($K146,$G146+2,LEN($K146)-($G146-1)),"")))))</f>
        <v>76332 3VA0A</v>
      </c>
      <c r="M146" s="316" t="str">
        <f t="shared" si="10"/>
        <v>76333 3VA0A</v>
      </c>
      <c r="N146" s="316">
        <f>VLOOKUP(B146,大日程202201!$C$2:$D$1418,2,FALSE)</f>
        <v>0</v>
      </c>
    </row>
    <row r="147" spans="1:14">
      <c r="A147" s="318">
        <v>146</v>
      </c>
      <c r="B147" s="316" t="s">
        <v>2824</v>
      </c>
      <c r="C147" s="316" t="s">
        <v>4292</v>
      </c>
      <c r="D147" s="316">
        <v>12</v>
      </c>
      <c r="E147" s="316">
        <v>6</v>
      </c>
      <c r="F147" s="316">
        <v>0</v>
      </c>
      <c r="I147" s="316">
        <v>0</v>
      </c>
      <c r="J147" s="316">
        <f t="shared" si="11"/>
        <v>0</v>
      </c>
      <c r="K147" s="316" t="str">
        <f t="shared" si="9"/>
        <v>66312 3VA1C</v>
      </c>
      <c r="L147" s="316" t="str">
        <f>IF(AND($G147&lt;&gt;"",$J147&gt;0), IF($F147=1,MID($K147,1,$G147-1)&amp;MID($K147,$G147+$J147+$J147,LEN($K147)-($G147+$J147)),""), IF(AND($G147&lt;&gt;"",$E147&lt;&gt;""),MID($K147,1,$G147-1),IF(AND($D147&lt;&gt;"",$F147&lt;2),$K147,IF(AND(OR($D147="", $E147=""),VALUE($F147)=0),$K147,IF($F147=1,MID($K147,1,$G147-1)&amp;MID($K147,$G147+2,LEN($K147)-($G147-1)),"")))))</f>
        <v>66312 3VA1C</v>
      </c>
      <c r="M147" s="316" t="str">
        <f t="shared" si="10"/>
        <v/>
      </c>
      <c r="N147" s="316">
        <f>VLOOKUP(B147,大日程202201!$C$2:$D$1418,2,FALSE)</f>
        <v>0</v>
      </c>
    </row>
    <row r="148" spans="1:14">
      <c r="A148" s="318">
        <v>147</v>
      </c>
      <c r="B148" s="316" t="s">
        <v>2825</v>
      </c>
      <c r="C148" s="316" t="s">
        <v>4293</v>
      </c>
      <c r="D148" s="316">
        <v>12</v>
      </c>
      <c r="E148" s="316">
        <v>6</v>
      </c>
      <c r="F148" s="316">
        <v>0</v>
      </c>
      <c r="I148" s="316">
        <v>0</v>
      </c>
      <c r="J148" s="316">
        <f t="shared" si="11"/>
        <v>0</v>
      </c>
      <c r="K148" s="316" t="str">
        <f t="shared" si="9"/>
        <v>66312 5WK1C</v>
      </c>
      <c r="L148" s="316" t="str">
        <f>IF(AND($G148&lt;&gt;"",$J148&gt;0), IF($F148=1,MID($K148,1,$G148-1)&amp;MID($K148,$G148+$J148+$J148,LEN($K148)-($G148+$J148)),""), IF(AND($G148&lt;&gt;"",$E148&lt;&gt;""),MID($K148,1,$G148-1),IF(AND($D148&lt;&gt;"",$F148&lt;2),$K148,IF(AND(OR($D148="", $E148=""),VALUE($F148)=0),$K148,IF($F148=1,MID($K148,1,$G148-1)&amp;MID($K148,$G148+2,LEN($K148)-($G148-1)),"")))))</f>
        <v>66312 5WK1C</v>
      </c>
      <c r="M148" s="316" t="str">
        <f t="shared" si="10"/>
        <v/>
      </c>
      <c r="N148" s="316">
        <f>VLOOKUP(B148,大日程202201!$C$2:$D$1418,2,FALSE)</f>
        <v>0</v>
      </c>
    </row>
    <row r="149" spans="1:14">
      <c r="A149" s="318">
        <v>148</v>
      </c>
      <c r="B149" s="316" t="s">
        <v>2826</v>
      </c>
      <c r="C149" s="316" t="s">
        <v>4294</v>
      </c>
      <c r="D149" s="316">
        <v>14</v>
      </c>
      <c r="E149" s="316">
        <v>8</v>
      </c>
      <c r="F149" s="316">
        <v>1</v>
      </c>
      <c r="G149" s="316">
        <v>6</v>
      </c>
      <c r="I149" s="316">
        <v>0</v>
      </c>
      <c r="J149" s="316">
        <f t="shared" si="11"/>
        <v>1</v>
      </c>
      <c r="K149" s="316" t="str">
        <f t="shared" si="9"/>
        <v>80118/9 3VA0A</v>
      </c>
      <c r="L149" s="316" t="str">
        <f>IF(AND($G149&lt;&gt;"",$J149&gt;0), IF($F149=1,MID($K149,1,$G149-1)&amp;MID($K149,$G149+2,LEN($K149)-($G149+1)),""), IF(AND($G149&lt;&gt;"",$E149&lt;&gt;""),MID($K149,1,$G149-1),IF(AND($D149&lt;&gt;"",$F149&lt;2),$K149,IF(AND(OR($D149="", $E149=""),VALUE($F149)=0),$K149,IF($F149=1,MID($K149,1,$G149-1)&amp;MID($K149,$G149+2,LEN($K149)-($G149-1)),"")))))</f>
        <v>80118 3VA0A</v>
      </c>
      <c r="M149" s="316" t="str">
        <f t="shared" si="10"/>
        <v>80119 3VA0A</v>
      </c>
      <c r="N149" s="316">
        <f>VLOOKUP(B149,大日程202201!$C$2:$D$1418,2,FALSE)</f>
        <v>0</v>
      </c>
    </row>
    <row r="150" spans="1:14">
      <c r="A150" s="318">
        <v>149</v>
      </c>
      <c r="B150" s="316" t="s">
        <v>2827</v>
      </c>
      <c r="C150" s="316" t="s">
        <v>4295</v>
      </c>
      <c r="D150" s="316">
        <v>14</v>
      </c>
      <c r="E150" s="316">
        <v>8</v>
      </c>
      <c r="F150" s="316">
        <v>1</v>
      </c>
      <c r="G150" s="316">
        <v>6</v>
      </c>
      <c r="I150" s="316">
        <v>0</v>
      </c>
      <c r="J150" s="316">
        <f t="shared" si="11"/>
        <v>1</v>
      </c>
      <c r="K150" s="316" t="str">
        <f t="shared" si="9"/>
        <v>76316/7 3VA0A</v>
      </c>
      <c r="L150" s="316" t="str">
        <f>IF(AND($G150&lt;&gt;"",$J150&gt;0), IF($F150=1,MID($K150,1,$G150-1)&amp;MID($K150,$G150+2,LEN($K150)-($G150+1)),""), IF(AND($G150&lt;&gt;"",$E150&lt;&gt;""),MID($K150,1,$G150-1),IF(AND($D150&lt;&gt;"",$F150&lt;2),$K150,IF(AND(OR($D150="", $E150=""),VALUE($F150)=0),$K150,IF($F150=1,MID($K150,1,$G150-1)&amp;MID($K150,$G150+2,LEN($K150)-($G150-1)),"")))))</f>
        <v>76316 3VA0A</v>
      </c>
      <c r="M150" s="316" t="str">
        <f t="shared" si="10"/>
        <v>76317 3VA0A</v>
      </c>
      <c r="N150" s="316">
        <f>VLOOKUP(B150,大日程202201!$C$2:$D$1418,2,FALSE)</f>
        <v>0</v>
      </c>
    </row>
    <row r="151" spans="1:14">
      <c r="A151" s="318">
        <v>150</v>
      </c>
      <c r="B151" s="316" t="s">
        <v>2828</v>
      </c>
      <c r="C151" s="316" t="s">
        <v>4296</v>
      </c>
      <c r="D151" s="316">
        <v>12</v>
      </c>
      <c r="E151" s="316">
        <v>6</v>
      </c>
      <c r="F151" s="316">
        <v>0</v>
      </c>
      <c r="I151" s="316">
        <v>0</v>
      </c>
      <c r="J151" s="316">
        <f t="shared" si="11"/>
        <v>0</v>
      </c>
      <c r="K151" s="316" t="str">
        <f t="shared" si="9"/>
        <v>75632 3VA0A</v>
      </c>
      <c r="L151" s="316" t="str">
        <f>IF(AND($G151&lt;&gt;"",$J151&gt;0), IF($F151=1,MID($K151,1,$G151-1)&amp;MID($K151,$G151+$J151+$J151,LEN($K151)-($G151+$J151)),""), IF(AND($G151&lt;&gt;"",$E151&lt;&gt;""),MID($K151,1,$G151-1),IF(AND($D151&lt;&gt;"",$F151&lt;2),$K151,IF(AND(OR($D151="", $E151=""),VALUE($F151)=0),$K151,IF($F151=1,MID($K151,1,$G151-1)&amp;MID($K151,$G151+2,LEN($K151)-($G151-1)),"")))))</f>
        <v>75632 3VA0A</v>
      </c>
      <c r="M151" s="316" t="str">
        <f t="shared" si="10"/>
        <v/>
      </c>
      <c r="N151" s="316">
        <f>VLOOKUP(B151,大日程202201!$C$2:$D$1418,2,FALSE)</f>
        <v>0</v>
      </c>
    </row>
    <row r="152" spans="1:14">
      <c r="A152" s="318">
        <v>151</v>
      </c>
      <c r="B152" s="316" t="s">
        <v>2829</v>
      </c>
      <c r="C152" s="316" t="s">
        <v>4297</v>
      </c>
      <c r="D152" s="316">
        <v>12</v>
      </c>
      <c r="E152" s="316">
        <v>6</v>
      </c>
      <c r="F152" s="316">
        <v>0</v>
      </c>
      <c r="I152" s="316">
        <v>0</v>
      </c>
      <c r="J152" s="316">
        <f t="shared" si="11"/>
        <v>0</v>
      </c>
      <c r="K152" s="316" t="str">
        <f t="shared" si="9"/>
        <v>75652 3VA0A</v>
      </c>
      <c r="L152" s="316" t="str">
        <f>IF(AND($G152&lt;&gt;"",$J152&gt;0), IF($F152=1,MID($K152,1,$G152-1)&amp;MID($K152,$G152+$J152+$J152,LEN($K152)-($G152+$J152)),""), IF(AND($G152&lt;&gt;"",$E152&lt;&gt;""),MID($K152,1,$G152-1),IF(AND($D152&lt;&gt;"",$F152&lt;2),$K152,IF(AND(OR($D152="", $E152=""),VALUE($F152)=0),$K152,IF($F152=1,MID($K152,1,$G152-1)&amp;MID($K152,$G152+2,LEN($K152)-($G152-1)),"")))))</f>
        <v>75652 3VA0A</v>
      </c>
      <c r="M152" s="316" t="str">
        <f t="shared" si="10"/>
        <v/>
      </c>
      <c r="N152" s="316">
        <f>VLOOKUP(B152,大日程202201!$C$2:$D$1418,2,FALSE)</f>
        <v>0</v>
      </c>
    </row>
    <row r="153" spans="1:14">
      <c r="A153" s="318">
        <v>152</v>
      </c>
      <c r="B153" s="316" t="s">
        <v>2830</v>
      </c>
      <c r="C153" s="316" t="s">
        <v>4298</v>
      </c>
      <c r="D153" s="316">
        <v>14</v>
      </c>
      <c r="E153" s="316">
        <v>8</v>
      </c>
      <c r="F153" s="316">
        <v>1</v>
      </c>
      <c r="G153" s="316">
        <v>6</v>
      </c>
      <c r="I153" s="316">
        <v>0</v>
      </c>
      <c r="J153" s="316">
        <f t="shared" si="11"/>
        <v>1</v>
      </c>
      <c r="K153" s="316" t="str">
        <f t="shared" si="9"/>
        <v>755C4/5 3VA0A</v>
      </c>
      <c r="L153" s="316" t="str">
        <f>IF(AND($G153&lt;&gt;"",$J153&gt;0), IF($F153=1,MID($K153,1,$G153-1)&amp;MID($K153,$G153+2,LEN($K153)-($G153+1)),""), IF(AND($G153&lt;&gt;"",$E153&lt;&gt;""),MID($K153,1,$G153-1),IF(AND($D153&lt;&gt;"",$F153&lt;2),$K153,IF(AND(OR($D153="", $E153=""),VALUE($F153)=0),$K153,IF($F153=1,MID($K153,1,$G153-1)&amp;MID($K153,$G153+2,LEN($K153)-($G153-1)),"")))))</f>
        <v>755C4 3VA0A</v>
      </c>
      <c r="M153" s="316" t="str">
        <f t="shared" si="10"/>
        <v>755C5 3VA0A</v>
      </c>
      <c r="N153" s="316">
        <f>VLOOKUP(B153,大日程202201!$C$2:$D$1418,2,FALSE)</f>
        <v>0</v>
      </c>
    </row>
    <row r="154" spans="1:14">
      <c r="A154" s="318">
        <v>153</v>
      </c>
      <c r="B154" s="316" t="s">
        <v>2831</v>
      </c>
      <c r="C154" s="316" t="s">
        <v>4299</v>
      </c>
      <c r="D154" s="316">
        <v>14</v>
      </c>
      <c r="E154" s="316">
        <v>8</v>
      </c>
      <c r="F154" s="316">
        <v>1</v>
      </c>
      <c r="G154" s="316">
        <v>6</v>
      </c>
      <c r="I154" s="316">
        <v>0</v>
      </c>
      <c r="J154" s="316">
        <f t="shared" si="11"/>
        <v>1</v>
      </c>
      <c r="K154" s="316" t="str">
        <f t="shared" si="9"/>
        <v>64122/3 4CB0A</v>
      </c>
      <c r="L154" s="316" t="str">
        <f>IF(AND($G154&lt;&gt;"",$J154&gt;0), IF($F154=1,MID($K154,1,$G154-1)&amp;MID($K154,$G154+2,LEN($K154)-($G154+1)),""), IF(AND($G154&lt;&gt;"",$E154&lt;&gt;""),MID($K154,1,$G154-1),IF(AND($D154&lt;&gt;"",$F154&lt;2),$K154,IF(AND(OR($D154="", $E154=""),VALUE($F154)=0),$K154,IF($F154=1,MID($K154,1,$G154-1)&amp;MID($K154,$G154+2,LEN($K154)-($G154-1)),"")))))</f>
        <v>64122 4CB0A</v>
      </c>
      <c r="M154" s="316" t="str">
        <f t="shared" si="10"/>
        <v>64123 4CB0A</v>
      </c>
      <c r="N154" s="316">
        <f>VLOOKUP(B154,大日程202201!$C$2:$D$1418,2,FALSE)</f>
        <v>0</v>
      </c>
    </row>
    <row r="155" spans="1:14">
      <c r="A155" s="318">
        <v>154</v>
      </c>
      <c r="B155" s="316" t="s">
        <v>2832</v>
      </c>
      <c r="C155" s="316" t="s">
        <v>4300</v>
      </c>
      <c r="D155" s="316">
        <v>16</v>
      </c>
      <c r="E155" s="316">
        <v>8</v>
      </c>
      <c r="F155" s="316">
        <v>1</v>
      </c>
      <c r="G155" s="316">
        <v>6</v>
      </c>
      <c r="I155" s="316">
        <v>14</v>
      </c>
      <c r="J155" s="316">
        <f t="shared" si="11"/>
        <v>1</v>
      </c>
      <c r="K155" s="316" t="str">
        <f t="shared" si="9"/>
        <v>64122/3 4CB0A-E</v>
      </c>
      <c r="L155" s="316" t="str">
        <f>IF(AND($G155&lt;&gt;"",$J155&gt;0), IF($F155=1,MID($K155,1,$G155-1)&amp;MID($K155,$G155+2,LEN($K155)-($G155+1)),""), IF(AND($G155&lt;&gt;"",$E155&lt;&gt;""),MID($K155,1,$G155-1),IF(AND($D155&lt;&gt;"",$F155&lt;2),$K155,IF(AND(OR($D155="", $E155=""),VALUE($F155)=0),$K155,IF($F155=1,MID($K155,1,$G155-1)&amp;MID($K155,$G155+2,LEN($K155)-($G155-1)),"")))))</f>
        <v>64122 4CB0A-E</v>
      </c>
      <c r="M155" s="316" t="str">
        <f t="shared" si="10"/>
        <v>64123 4CB0A-E</v>
      </c>
      <c r="N155" s="316">
        <f>VLOOKUP(B155,大日程202201!$C$2:$D$1418,2,FALSE)</f>
        <v>0</v>
      </c>
    </row>
    <row r="156" spans="1:14">
      <c r="A156" s="318">
        <v>155</v>
      </c>
      <c r="B156" s="316" t="s">
        <v>2833</v>
      </c>
      <c r="C156" s="316" t="s">
        <v>4301</v>
      </c>
      <c r="D156" s="316">
        <v>14</v>
      </c>
      <c r="E156" s="316">
        <v>8</v>
      </c>
      <c r="F156" s="316">
        <v>1</v>
      </c>
      <c r="G156" s="316">
        <v>6</v>
      </c>
      <c r="I156" s="316">
        <v>0</v>
      </c>
      <c r="J156" s="316">
        <f t="shared" si="11"/>
        <v>1</v>
      </c>
      <c r="K156" s="316" t="str">
        <f t="shared" si="9"/>
        <v>64184/5 4CB0A</v>
      </c>
      <c r="L156" s="316" t="str">
        <f>IF(AND($G156&lt;&gt;"",$J156&gt;0), IF($F156=1,MID($K156,1,$G156-1)&amp;MID($K156,$G156+2,LEN($K156)-($G156+1)),""), IF(AND($G156&lt;&gt;"",$E156&lt;&gt;""),MID($K156,1,$G156-1),IF(AND($D156&lt;&gt;"",$F156&lt;2),$K156,IF(AND(OR($D156="", $E156=""),VALUE($F156)=0),$K156,IF($F156=1,MID($K156,1,$G156-1)&amp;MID($K156,$G156+2,LEN($K156)-($G156-1)),"")))))</f>
        <v>64184 4CB0A</v>
      </c>
      <c r="M156" s="316" t="str">
        <f t="shared" si="10"/>
        <v>64185 4CB0A</v>
      </c>
      <c r="N156" s="316">
        <f>VLOOKUP(B156,大日程202201!$C$2:$D$1418,2,FALSE)</f>
        <v>0</v>
      </c>
    </row>
    <row r="157" spans="1:14">
      <c r="A157" s="318">
        <v>156</v>
      </c>
      <c r="B157" s="316" t="s">
        <v>2834</v>
      </c>
      <c r="C157" s="316" t="s">
        <v>4302</v>
      </c>
      <c r="D157" s="316">
        <v>12</v>
      </c>
      <c r="E157" s="316">
        <v>6</v>
      </c>
      <c r="F157" s="316">
        <v>0</v>
      </c>
      <c r="I157" s="316">
        <v>0</v>
      </c>
      <c r="J157" s="316">
        <f t="shared" si="11"/>
        <v>0</v>
      </c>
      <c r="K157" s="316" t="str">
        <f t="shared" si="9"/>
        <v>66312 4CB0A</v>
      </c>
      <c r="L157" s="316" t="str">
        <f>IF(AND($G157&lt;&gt;"",$J157&gt;0), IF($F157=1,MID($K157,1,$G157-1)&amp;MID($K157,$G157+$J157+$J157,LEN($K157)-($G157+$J157)),""), IF(AND($G157&lt;&gt;"",$E157&lt;&gt;""),MID($K157,1,$G157-1),IF(AND($D157&lt;&gt;"",$F157&lt;2),$K157,IF(AND(OR($D157="", $E157=""),VALUE($F157)=0),$K157,IF($F157=1,MID($K157,1,$G157-1)&amp;MID($K157,$G157+2,LEN($K157)-($G157-1)),"")))))</f>
        <v>66312 4CB0A</v>
      </c>
      <c r="M157" s="316" t="str">
        <f t="shared" si="10"/>
        <v/>
      </c>
      <c r="N157" s="316">
        <f>VLOOKUP(B157,大日程202201!$C$2:$D$1418,2,FALSE)</f>
        <v>12000</v>
      </c>
    </row>
    <row r="158" spans="1:14">
      <c r="A158" s="318">
        <v>157</v>
      </c>
      <c r="B158" s="316" t="s">
        <v>2835</v>
      </c>
      <c r="C158" s="316" t="s">
        <v>4303</v>
      </c>
      <c r="D158" s="316">
        <v>14</v>
      </c>
      <c r="E158" s="316">
        <v>8</v>
      </c>
      <c r="F158" s="316">
        <v>1</v>
      </c>
      <c r="G158" s="316">
        <v>6</v>
      </c>
      <c r="I158" s="316">
        <v>0</v>
      </c>
      <c r="J158" s="316">
        <f t="shared" si="11"/>
        <v>1</v>
      </c>
      <c r="K158" s="316" t="str">
        <f t="shared" si="9"/>
        <v>74516/7 4CE0A</v>
      </c>
      <c r="L158" s="316" t="str">
        <f>IF(AND($G158&lt;&gt;"",$J158&gt;0), IF($F158=1,MID($K158,1,$G158-1)&amp;MID($K158,$G158+2,LEN($K158)-($G158+1)),""), IF(AND($G158&lt;&gt;"",$E158&lt;&gt;""),MID($K158,1,$G158-1),IF(AND($D158&lt;&gt;"",$F158&lt;2),$K158,IF(AND(OR($D158="", $E158=""),VALUE($F158)=0),$K158,IF($F158=1,MID($K158,1,$G158-1)&amp;MID($K158,$G158+2,LEN($K158)-($G158-1)),"")))))</f>
        <v>74516 4CE0A</v>
      </c>
      <c r="M158" s="316" t="str">
        <f t="shared" si="10"/>
        <v>74517 4CE0A</v>
      </c>
      <c r="N158" s="316">
        <f>VLOOKUP(B158,大日程202201!$C$2:$D$1418,2,FALSE)</f>
        <v>3750</v>
      </c>
    </row>
    <row r="159" spans="1:14">
      <c r="A159" s="318">
        <v>158</v>
      </c>
      <c r="B159" s="316" t="s">
        <v>2836</v>
      </c>
      <c r="C159" s="316" t="s">
        <v>4304</v>
      </c>
      <c r="D159" s="316">
        <v>16</v>
      </c>
      <c r="E159" s="316">
        <v>8</v>
      </c>
      <c r="F159" s="316">
        <v>1</v>
      </c>
      <c r="G159" s="316">
        <v>6</v>
      </c>
      <c r="I159" s="316">
        <v>14</v>
      </c>
      <c r="J159" s="316">
        <f t="shared" si="11"/>
        <v>1</v>
      </c>
      <c r="K159" s="316" t="str">
        <f t="shared" si="9"/>
        <v>74516/7 4CE0A-E</v>
      </c>
      <c r="L159" s="316" t="str">
        <f>IF(AND($G159&lt;&gt;"",$J159&gt;0), IF($F159=1,MID($K159,1,$G159-1)&amp;MID($K159,$G159+2,LEN($K159)-($G159+1)),""), IF(AND($G159&lt;&gt;"",$E159&lt;&gt;""),MID($K159,1,$G159-1),IF(AND($D159&lt;&gt;"",$F159&lt;2),$K159,IF(AND(OR($D159="", $E159=""),VALUE($F159)=0),$K159,IF($F159=1,MID($K159,1,$G159-1)&amp;MID($K159,$G159+2,LEN($K159)-($G159-1)),"")))))</f>
        <v>74516 4CE0A-E</v>
      </c>
      <c r="M159" s="316" t="str">
        <f t="shared" si="10"/>
        <v>74517 4CE0A-E</v>
      </c>
      <c r="N159" s="316">
        <f>VLOOKUP(B159,大日程202201!$C$2:$D$1418,2,FALSE)</f>
        <v>2100</v>
      </c>
    </row>
    <row r="160" spans="1:14">
      <c r="A160" s="318">
        <v>159</v>
      </c>
      <c r="B160" s="316" t="s">
        <v>2837</v>
      </c>
      <c r="C160" s="316" t="s">
        <v>4305</v>
      </c>
      <c r="D160" s="316">
        <v>14</v>
      </c>
      <c r="E160" s="316">
        <v>8</v>
      </c>
      <c r="F160" s="316">
        <v>1</v>
      </c>
      <c r="G160" s="316">
        <v>6</v>
      </c>
      <c r="I160" s="316">
        <v>0</v>
      </c>
      <c r="J160" s="316">
        <f t="shared" si="11"/>
        <v>1</v>
      </c>
      <c r="K160" s="316" t="str">
        <f t="shared" si="9"/>
        <v>74516/7 4CE1A</v>
      </c>
      <c r="L160" s="316" t="str">
        <f>IF(AND($G160&lt;&gt;"",$J160&gt;0), IF($F160=1,MID($K160,1,$G160-1)&amp;MID($K160,$G160+2,LEN($K160)-($G160+1)),""), IF(AND($G160&lt;&gt;"",$E160&lt;&gt;""),MID($K160,1,$G160-1),IF(AND($D160&lt;&gt;"",$F160&lt;2),$K160,IF(AND(OR($D160="", $E160=""),VALUE($F160)=0),$K160,IF($F160=1,MID($K160,1,$G160-1)&amp;MID($K160,$G160+2,LEN($K160)-($G160-1)),"")))))</f>
        <v>74516 4CE1A</v>
      </c>
      <c r="M160" s="316" t="str">
        <f t="shared" si="10"/>
        <v>74517 4CE1A</v>
      </c>
      <c r="N160" s="316">
        <f>VLOOKUP(B160,大日程202201!$C$2:$D$1418,2,FALSE)</f>
        <v>0</v>
      </c>
    </row>
    <row r="161" spans="1:14">
      <c r="A161" s="318">
        <v>160</v>
      </c>
      <c r="B161" s="316" t="s">
        <v>2838</v>
      </c>
      <c r="C161" s="316" t="s">
        <v>4306</v>
      </c>
      <c r="D161" s="316">
        <v>14</v>
      </c>
      <c r="E161" s="316">
        <v>8</v>
      </c>
      <c r="F161" s="316">
        <v>1</v>
      </c>
      <c r="G161" s="316">
        <v>6</v>
      </c>
      <c r="I161" s="316">
        <v>0</v>
      </c>
      <c r="J161" s="316">
        <f t="shared" si="11"/>
        <v>1</v>
      </c>
      <c r="K161" s="316" t="str">
        <f t="shared" si="9"/>
        <v>76218/9 4CC0A</v>
      </c>
      <c r="L161" s="316" t="str">
        <f>IF(AND($G161&lt;&gt;"",$J161&gt;0), IF($F161=1,MID($K161,1,$G161-1)&amp;MID($K161,$G161+2,LEN($K161)-($G161+1)),""), IF(AND($G161&lt;&gt;"",$E161&lt;&gt;""),MID($K161,1,$G161-1),IF(AND($D161&lt;&gt;"",$F161&lt;2),$K161,IF(AND(OR($D161="", $E161=""),VALUE($F161)=0),$K161,IF($F161=1,MID($K161,1,$G161-1)&amp;MID($K161,$G161+2,LEN($K161)-($G161-1)),"")))))</f>
        <v>76218 4CC0A</v>
      </c>
      <c r="M161" s="316" t="str">
        <f t="shared" si="10"/>
        <v>76219 4CC0A</v>
      </c>
      <c r="N161" s="316">
        <f>VLOOKUP(B161,大日程202201!$C$2:$D$1418,2,FALSE)</f>
        <v>4200</v>
      </c>
    </row>
    <row r="162" spans="1:14">
      <c r="A162" s="318">
        <v>161</v>
      </c>
      <c r="B162" s="316" t="s">
        <v>2839</v>
      </c>
      <c r="C162" s="316" t="s">
        <v>4307</v>
      </c>
      <c r="D162" s="316">
        <v>14</v>
      </c>
      <c r="E162" s="316">
        <v>8</v>
      </c>
      <c r="F162" s="316">
        <v>1</v>
      </c>
      <c r="G162" s="316">
        <v>6</v>
      </c>
      <c r="I162" s="316">
        <v>0</v>
      </c>
      <c r="J162" s="316">
        <f t="shared" si="11"/>
        <v>1</v>
      </c>
      <c r="K162" s="316" t="str">
        <f t="shared" si="9"/>
        <v>76232/3 4CC0A</v>
      </c>
      <c r="L162" s="316" t="str">
        <f>IF(AND($G162&lt;&gt;"",$J162&gt;0), IF($F162=1,MID($K162,1,$G162-1)&amp;MID($K162,$G162+2,LEN($K162)-($G162+1)),""), IF(AND($G162&lt;&gt;"",$E162&lt;&gt;""),MID($K162,1,$G162-1),IF(AND($D162&lt;&gt;"",$F162&lt;2),$K162,IF(AND(OR($D162="", $E162=""),VALUE($F162)=0),$K162,IF($F162=1,MID($K162,1,$G162-1)&amp;MID($K162,$G162+2,LEN($K162)-($G162-1)),"")))))</f>
        <v>76232 4CC0A</v>
      </c>
      <c r="M162" s="316" t="str">
        <f t="shared" si="10"/>
        <v>76233 4CC0A</v>
      </c>
      <c r="N162" s="316">
        <f>VLOOKUP(B162,大日程202201!$C$2:$D$1418,2,FALSE)</f>
        <v>3600</v>
      </c>
    </row>
    <row r="163" spans="1:14">
      <c r="A163" s="318">
        <v>162</v>
      </c>
      <c r="B163" s="316" t="s">
        <v>2840</v>
      </c>
      <c r="C163" s="316" t="s">
        <v>4308</v>
      </c>
      <c r="D163" s="316">
        <v>12</v>
      </c>
      <c r="E163" s="316">
        <v>6</v>
      </c>
      <c r="F163" s="316">
        <v>0</v>
      </c>
      <c r="I163" s="316">
        <v>0</v>
      </c>
      <c r="J163" s="316">
        <f t="shared" si="11"/>
        <v>0</v>
      </c>
      <c r="K163" s="316" t="str">
        <f t="shared" si="9"/>
        <v>76242 4CB0A</v>
      </c>
      <c r="L163" s="316" t="str">
        <f t="shared" ref="L163:L168" si="13">IF(AND($G163&lt;&gt;"",$J163&gt;0), IF($F163=1,MID($K163,1,$G163-1)&amp;MID($K163,$G163+$J163+$J163,LEN($K163)-($G163+$J163)),""), IF(AND($G163&lt;&gt;"",$E163&lt;&gt;""),MID($K163,1,$G163-1),IF(AND($D163&lt;&gt;"",$F163&lt;2),$K163,IF(AND(OR($D163="", $E163=""),VALUE($F163)=0),$K163,IF($F163=1,MID($K163,1,$G163-1)&amp;MID($K163,$G163+2,LEN($K163)-($G163-1)),"")))))</f>
        <v>76242 4CB0A</v>
      </c>
      <c r="M163" s="316" t="str">
        <f t="shared" si="10"/>
        <v/>
      </c>
      <c r="N163" s="316">
        <f>VLOOKUP(B163,大日程202201!$C$2:$D$1418,2,FALSE)</f>
        <v>4200</v>
      </c>
    </row>
    <row r="164" spans="1:14">
      <c r="A164" s="318">
        <v>163</v>
      </c>
      <c r="B164" s="316" t="s">
        <v>2841</v>
      </c>
      <c r="C164" s="316" t="s">
        <v>4309</v>
      </c>
      <c r="D164" s="316">
        <v>12</v>
      </c>
      <c r="E164" s="316">
        <v>6</v>
      </c>
      <c r="F164" s="316">
        <v>0</v>
      </c>
      <c r="I164" s="316">
        <v>0</v>
      </c>
      <c r="J164" s="316">
        <f t="shared" si="11"/>
        <v>0</v>
      </c>
      <c r="K164" s="316" t="str">
        <f t="shared" si="9"/>
        <v>76243 4CB0A</v>
      </c>
      <c r="L164" s="316" t="str">
        <f t="shared" si="13"/>
        <v>76243 4CB0A</v>
      </c>
      <c r="M164" s="316" t="str">
        <f t="shared" si="10"/>
        <v/>
      </c>
      <c r="N164" s="316">
        <f>VLOOKUP(B164,大日程202201!$C$2:$D$1418,2,FALSE)</f>
        <v>4200</v>
      </c>
    </row>
    <row r="165" spans="1:14">
      <c r="A165" s="318">
        <v>164</v>
      </c>
      <c r="B165" s="316" t="s">
        <v>2842</v>
      </c>
      <c r="C165" s="316" t="s">
        <v>4310</v>
      </c>
      <c r="D165" s="316">
        <v>12</v>
      </c>
      <c r="E165" s="316">
        <v>6</v>
      </c>
      <c r="F165" s="316">
        <v>0</v>
      </c>
      <c r="I165" s="316">
        <v>0</v>
      </c>
      <c r="J165" s="316">
        <f t="shared" si="11"/>
        <v>0</v>
      </c>
      <c r="K165" s="316" t="str">
        <f t="shared" si="9"/>
        <v>76272 4CC0A</v>
      </c>
      <c r="L165" s="316" t="str">
        <f t="shared" si="13"/>
        <v>76272 4CC0A</v>
      </c>
      <c r="M165" s="316" t="str">
        <f t="shared" si="10"/>
        <v/>
      </c>
      <c r="N165" s="316">
        <f>VLOOKUP(B165,大日程202201!$C$2:$D$1418,2,FALSE)</f>
        <v>0</v>
      </c>
    </row>
    <row r="166" spans="1:14">
      <c r="A166" s="318">
        <v>165</v>
      </c>
      <c r="B166" s="316" t="s">
        <v>2843</v>
      </c>
      <c r="C166" s="316" t="s">
        <v>4311</v>
      </c>
      <c r="D166" s="316">
        <v>12</v>
      </c>
      <c r="E166" s="316">
        <v>6</v>
      </c>
      <c r="F166" s="316">
        <v>0</v>
      </c>
      <c r="I166" s="316">
        <v>0</v>
      </c>
      <c r="J166" s="316">
        <f t="shared" si="11"/>
        <v>0</v>
      </c>
      <c r="K166" s="316" t="str">
        <f t="shared" si="9"/>
        <v>76273 4CC0A</v>
      </c>
      <c r="L166" s="316" t="str">
        <f t="shared" si="13"/>
        <v>76273 4CC0A</v>
      </c>
      <c r="M166" s="316" t="str">
        <f t="shared" si="10"/>
        <v/>
      </c>
      <c r="N166" s="316">
        <f>VLOOKUP(B166,大日程202201!$C$2:$D$1418,2,FALSE)</f>
        <v>0</v>
      </c>
    </row>
    <row r="167" spans="1:14">
      <c r="A167" s="318">
        <v>166</v>
      </c>
      <c r="B167" s="316" t="s">
        <v>2844</v>
      </c>
      <c r="C167" s="316" t="s">
        <v>4312</v>
      </c>
      <c r="D167" s="316">
        <v>12</v>
      </c>
      <c r="E167" s="316">
        <v>6</v>
      </c>
      <c r="F167" s="316">
        <v>0</v>
      </c>
      <c r="I167" s="316">
        <v>0</v>
      </c>
      <c r="J167" s="316">
        <f t="shared" si="11"/>
        <v>0</v>
      </c>
      <c r="K167" s="316" t="str">
        <f t="shared" si="9"/>
        <v>76426 4CC0A</v>
      </c>
      <c r="L167" s="316" t="str">
        <f t="shared" si="13"/>
        <v>76426 4CC0A</v>
      </c>
      <c r="M167" s="316" t="str">
        <f t="shared" si="10"/>
        <v/>
      </c>
      <c r="N167" s="316">
        <f>VLOOKUP(B167,大日程202201!$C$2:$D$1418,2,FALSE)</f>
        <v>3600</v>
      </c>
    </row>
    <row r="168" spans="1:14">
      <c r="A168" s="318">
        <v>167</v>
      </c>
      <c r="B168" s="316" t="s">
        <v>2845</v>
      </c>
      <c r="C168" s="316" t="s">
        <v>4313</v>
      </c>
      <c r="D168" s="316">
        <v>12</v>
      </c>
      <c r="E168" s="316">
        <v>6</v>
      </c>
      <c r="F168" s="316">
        <v>0</v>
      </c>
      <c r="I168" s="316">
        <v>0</v>
      </c>
      <c r="J168" s="316">
        <f t="shared" si="11"/>
        <v>0</v>
      </c>
      <c r="K168" s="316" t="str">
        <f t="shared" si="9"/>
        <v>76427 4CC0A</v>
      </c>
      <c r="L168" s="316" t="str">
        <f t="shared" si="13"/>
        <v>76427 4CC0A</v>
      </c>
      <c r="M168" s="316" t="str">
        <f t="shared" si="10"/>
        <v/>
      </c>
      <c r="N168" s="316">
        <f>VLOOKUP(B168,大日程202201!$C$2:$D$1418,2,FALSE)</f>
        <v>3600</v>
      </c>
    </row>
    <row r="169" spans="1:14">
      <c r="A169" s="318">
        <v>168</v>
      </c>
      <c r="B169" s="316" t="s">
        <v>2846</v>
      </c>
      <c r="C169" s="316" t="s">
        <v>4314</v>
      </c>
      <c r="D169" s="316">
        <v>14</v>
      </c>
      <c r="E169" s="316">
        <v>8</v>
      </c>
      <c r="F169" s="316">
        <v>1</v>
      </c>
      <c r="G169" s="316">
        <v>6</v>
      </c>
      <c r="I169" s="316">
        <v>0</v>
      </c>
      <c r="J169" s="316">
        <f t="shared" si="11"/>
        <v>1</v>
      </c>
      <c r="K169" s="316" t="str">
        <f t="shared" si="9"/>
        <v>64112/3 5TA0A</v>
      </c>
      <c r="L169" s="316" t="str">
        <f>IF(AND($G169&lt;&gt;"",$J169&gt;0), IF($F169=1,MID($K169,1,$G169-1)&amp;MID($K169,$G169+2,LEN($K169)-($G169+1)),""), IF(AND($G169&lt;&gt;"",$E169&lt;&gt;""),MID($K169,1,$G169-1),IF(AND($D169&lt;&gt;"",$F169&lt;2),$K169,IF(AND(OR($D169="", $E169=""),VALUE($F169)=0),$K169,IF($F169=1,MID($K169,1,$G169-1)&amp;MID($K169,$G169+2,LEN($K169)-($G169-1)),"")))))</f>
        <v>64112 5TA0A</v>
      </c>
      <c r="M169" s="316" t="str">
        <f t="shared" si="10"/>
        <v>64113 5TA0A</v>
      </c>
      <c r="N169" s="316">
        <f>VLOOKUP(B169,大日程202201!$C$2:$D$1418,2,FALSE)</f>
        <v>6000</v>
      </c>
    </row>
    <row r="170" spans="1:14">
      <c r="A170" s="318">
        <v>169</v>
      </c>
      <c r="B170" s="316" t="s">
        <v>2847</v>
      </c>
      <c r="C170" s="316" t="s">
        <v>4315</v>
      </c>
      <c r="D170" s="316">
        <v>12</v>
      </c>
      <c r="E170" s="316">
        <v>6</v>
      </c>
      <c r="F170" s="316">
        <v>0</v>
      </c>
      <c r="I170" s="316">
        <v>0</v>
      </c>
      <c r="J170" s="316">
        <f t="shared" si="11"/>
        <v>0</v>
      </c>
      <c r="K170" s="316" t="str">
        <f t="shared" si="9"/>
        <v>67413 5TA0A</v>
      </c>
      <c r="L170" s="316" t="str">
        <f>IF(AND($G170&lt;&gt;"",$J170&gt;0), IF($F170=1,MID($K170,1,$G170-1)&amp;MID($K170,$G170+$J170+$J170,LEN($K170)-($G170+$J170)),""), IF(AND($G170&lt;&gt;"",$E170&lt;&gt;""),MID($K170,1,$G170-1),IF(AND($D170&lt;&gt;"",$F170&lt;2),$K170,IF(AND(OR($D170="", $E170=""),VALUE($F170)=0),$K170,IF($F170=1,MID($K170,1,$G170-1)&amp;MID($K170,$G170+2,LEN($K170)-($G170-1)),"")))))</f>
        <v>67413 5TA0A</v>
      </c>
      <c r="M170" s="316" t="str">
        <f t="shared" si="10"/>
        <v/>
      </c>
      <c r="N170" s="316">
        <f>VLOOKUP(B170,大日程202201!$C$2:$D$1418,2,FALSE)</f>
        <v>7200</v>
      </c>
    </row>
    <row r="171" spans="1:14">
      <c r="A171" s="318">
        <v>170</v>
      </c>
      <c r="B171" s="316" t="s">
        <v>2848</v>
      </c>
      <c r="C171" s="316" t="s">
        <v>4316</v>
      </c>
      <c r="D171" s="316">
        <v>14</v>
      </c>
      <c r="E171" s="316">
        <v>8</v>
      </c>
      <c r="F171" s="316">
        <v>1</v>
      </c>
      <c r="G171" s="316">
        <v>6</v>
      </c>
      <c r="I171" s="316">
        <v>0</v>
      </c>
      <c r="J171" s="316">
        <f t="shared" si="11"/>
        <v>1</v>
      </c>
      <c r="K171" s="316" t="str">
        <f t="shared" si="9"/>
        <v>75534/5 5TA0A</v>
      </c>
      <c r="L171" s="316" t="str">
        <f t="shared" ref="L171:L179" si="14">IF(AND($G171&lt;&gt;"",$J171&gt;0), IF($F171=1,MID($K171,1,$G171-1)&amp;MID($K171,$G171+2,LEN($K171)-($G171+1)),""), IF(AND($G171&lt;&gt;"",$E171&lt;&gt;""),MID($K171,1,$G171-1),IF(AND($D171&lt;&gt;"",$F171&lt;2),$K171,IF(AND(OR($D171="", $E171=""),VALUE($F171)=0),$K171,IF($F171=1,MID($K171,1,$G171-1)&amp;MID($K171,$G171+2,LEN($K171)-($G171-1)),"")))))</f>
        <v>75534 5TA0A</v>
      </c>
      <c r="M171" s="316" t="str">
        <f t="shared" si="10"/>
        <v>75535 5TA0A</v>
      </c>
      <c r="N171" s="316">
        <f>VLOOKUP(B171,大日程202201!$C$2:$D$1418,2,FALSE)</f>
        <v>0</v>
      </c>
    </row>
    <row r="172" spans="1:14">
      <c r="A172" s="318">
        <v>171</v>
      </c>
      <c r="B172" s="316" t="s">
        <v>2849</v>
      </c>
      <c r="C172" s="316" t="s">
        <v>4317</v>
      </c>
      <c r="D172" s="316">
        <v>14</v>
      </c>
      <c r="E172" s="316">
        <v>8</v>
      </c>
      <c r="F172" s="316">
        <v>1</v>
      </c>
      <c r="G172" s="316">
        <v>6</v>
      </c>
      <c r="I172" s="316">
        <v>0</v>
      </c>
      <c r="J172" s="316">
        <f t="shared" si="11"/>
        <v>1</v>
      </c>
      <c r="K172" s="316" t="str">
        <f t="shared" si="9"/>
        <v>75682/3 5TA0A</v>
      </c>
      <c r="L172" s="316" t="str">
        <f t="shared" si="14"/>
        <v>75682 5TA0A</v>
      </c>
      <c r="M172" s="316" t="str">
        <f t="shared" si="10"/>
        <v>75683 5TA0A</v>
      </c>
      <c r="N172" s="316">
        <f>VLOOKUP(B172,大日程202201!$C$2:$D$1418,2,FALSE)</f>
        <v>0</v>
      </c>
    </row>
    <row r="173" spans="1:14">
      <c r="A173" s="318">
        <v>172</v>
      </c>
      <c r="B173" s="316" t="s">
        <v>2850</v>
      </c>
      <c r="C173" s="316" t="s">
        <v>4318</v>
      </c>
      <c r="D173" s="316">
        <v>14</v>
      </c>
      <c r="E173" s="316">
        <v>8</v>
      </c>
      <c r="F173" s="316">
        <v>1</v>
      </c>
      <c r="G173" s="316">
        <v>6</v>
      </c>
      <c r="I173" s="316">
        <v>0</v>
      </c>
      <c r="J173" s="316">
        <f t="shared" si="11"/>
        <v>1</v>
      </c>
      <c r="K173" s="316" t="str">
        <f t="shared" si="9"/>
        <v>76242/3 5TA0A</v>
      </c>
      <c r="L173" s="316" t="str">
        <f t="shared" si="14"/>
        <v>76242 5TA0A</v>
      </c>
      <c r="M173" s="316" t="str">
        <f t="shared" si="10"/>
        <v>76243 5TA0A</v>
      </c>
      <c r="N173" s="316">
        <f>VLOOKUP(B173,大日程202201!$C$2:$D$1418,2,FALSE)</f>
        <v>7200</v>
      </c>
    </row>
    <row r="174" spans="1:14">
      <c r="A174" s="318">
        <v>173</v>
      </c>
      <c r="B174" s="316" t="s">
        <v>2851</v>
      </c>
      <c r="C174" s="316" t="s">
        <v>4319</v>
      </c>
      <c r="D174" s="316">
        <v>14</v>
      </c>
      <c r="E174" s="316">
        <v>8</v>
      </c>
      <c r="F174" s="316">
        <v>1</v>
      </c>
      <c r="G174" s="316">
        <v>6</v>
      </c>
      <c r="I174" s="316">
        <v>0</v>
      </c>
      <c r="J174" s="316">
        <f t="shared" si="11"/>
        <v>1</v>
      </c>
      <c r="K174" s="316" t="str">
        <f t="shared" si="9"/>
        <v>76242/3 5TA1A</v>
      </c>
      <c r="L174" s="316" t="str">
        <f t="shared" si="14"/>
        <v>76242 5TA1A</v>
      </c>
      <c r="M174" s="316" t="str">
        <f t="shared" si="10"/>
        <v>76243 5TA1A</v>
      </c>
      <c r="N174" s="316">
        <f>VLOOKUP(B174,大日程202201!$C$2:$D$1418,2,FALSE)</f>
        <v>6000</v>
      </c>
    </row>
    <row r="175" spans="1:14">
      <c r="A175" s="318">
        <v>174</v>
      </c>
      <c r="B175" s="316" t="s">
        <v>2852</v>
      </c>
      <c r="C175" s="316" t="s">
        <v>4320</v>
      </c>
      <c r="D175" s="316">
        <v>14</v>
      </c>
      <c r="E175" s="316">
        <v>8</v>
      </c>
      <c r="F175" s="316">
        <v>1</v>
      </c>
      <c r="G175" s="316">
        <v>6</v>
      </c>
      <c r="I175" s="316">
        <v>0</v>
      </c>
      <c r="J175" s="316">
        <f t="shared" si="11"/>
        <v>1</v>
      </c>
      <c r="K175" s="316" t="str">
        <f t="shared" si="9"/>
        <v>64184/5 6MA0A</v>
      </c>
      <c r="L175" s="316" t="str">
        <f t="shared" si="14"/>
        <v>64184 6MA0A</v>
      </c>
      <c r="M175" s="316" t="str">
        <f t="shared" si="10"/>
        <v>64185 6MA0A</v>
      </c>
      <c r="N175" s="316">
        <f>VLOOKUP(B175,大日程202201!$C$2:$D$1418,2,FALSE)</f>
        <v>0</v>
      </c>
    </row>
    <row r="176" spans="1:14">
      <c r="A176" s="318">
        <v>175</v>
      </c>
      <c r="B176" s="316" t="s">
        <v>2853</v>
      </c>
      <c r="C176" s="316" t="s">
        <v>4321</v>
      </c>
      <c r="D176" s="316">
        <v>14</v>
      </c>
      <c r="E176" s="316">
        <v>8</v>
      </c>
      <c r="F176" s="316">
        <v>1</v>
      </c>
      <c r="G176" s="316">
        <v>6</v>
      </c>
      <c r="I176" s="316">
        <v>0</v>
      </c>
      <c r="J176" s="316">
        <f t="shared" si="11"/>
        <v>1</v>
      </c>
      <c r="K176" s="316" t="str">
        <f t="shared" si="9"/>
        <v>74516/7 6FM0A</v>
      </c>
      <c r="L176" s="316" t="str">
        <f t="shared" si="14"/>
        <v>74516 6FM0A</v>
      </c>
      <c r="M176" s="316" t="str">
        <f t="shared" si="10"/>
        <v>74517 6FM0A</v>
      </c>
      <c r="N176" s="316">
        <f>VLOOKUP(B176,大日程202201!$C$2:$D$1418,2,FALSE)</f>
        <v>500</v>
      </c>
    </row>
    <row r="177" spans="1:14">
      <c r="A177" s="318">
        <v>176</v>
      </c>
      <c r="B177" s="316" t="s">
        <v>2854</v>
      </c>
      <c r="C177" s="316" t="s">
        <v>4322</v>
      </c>
      <c r="D177" s="316">
        <v>14</v>
      </c>
      <c r="E177" s="316">
        <v>8</v>
      </c>
      <c r="F177" s="316">
        <v>1</v>
      </c>
      <c r="G177" s="316">
        <v>6</v>
      </c>
      <c r="I177" s="316">
        <v>0</v>
      </c>
      <c r="J177" s="316">
        <f t="shared" si="11"/>
        <v>1</v>
      </c>
      <c r="K177" s="316" t="str">
        <f t="shared" si="9"/>
        <v>74516/7 6MA0A</v>
      </c>
      <c r="L177" s="316" t="str">
        <f t="shared" si="14"/>
        <v>74516 6MA0A</v>
      </c>
      <c r="M177" s="316" t="str">
        <f t="shared" si="10"/>
        <v>74517 6MA0A</v>
      </c>
      <c r="N177" s="316">
        <f>VLOOKUP(B177,大日程202201!$C$2:$D$1418,2,FALSE)</f>
        <v>6000</v>
      </c>
    </row>
    <row r="178" spans="1:14">
      <c r="A178" s="318">
        <v>177</v>
      </c>
      <c r="B178" s="316" t="s">
        <v>2855</v>
      </c>
      <c r="C178" s="316" t="s">
        <v>4323</v>
      </c>
      <c r="D178" s="316">
        <v>14</v>
      </c>
      <c r="E178" s="316">
        <v>8</v>
      </c>
      <c r="F178" s="316">
        <v>1</v>
      </c>
      <c r="G178" s="316">
        <v>6</v>
      </c>
      <c r="I178" s="316">
        <v>0</v>
      </c>
      <c r="J178" s="316">
        <f t="shared" si="11"/>
        <v>1</v>
      </c>
      <c r="K178" s="316" t="str">
        <f t="shared" si="9"/>
        <v>75528/9 6MA0A</v>
      </c>
      <c r="L178" s="316" t="str">
        <f t="shared" si="14"/>
        <v>75528 6MA0A</v>
      </c>
      <c r="M178" s="316" t="str">
        <f t="shared" si="10"/>
        <v>75529 6MA0A</v>
      </c>
      <c r="N178" s="316">
        <f>VLOOKUP(B178,大日程202201!$C$2:$D$1418,2,FALSE)</f>
        <v>7200</v>
      </c>
    </row>
    <row r="179" spans="1:14">
      <c r="A179" s="318">
        <v>178</v>
      </c>
      <c r="B179" s="316" t="s">
        <v>2856</v>
      </c>
      <c r="C179" s="316" t="s">
        <v>4324</v>
      </c>
      <c r="D179" s="316">
        <v>14</v>
      </c>
      <c r="E179" s="316">
        <v>8</v>
      </c>
      <c r="F179" s="316">
        <v>1</v>
      </c>
      <c r="G179" s="316">
        <v>6</v>
      </c>
      <c r="I179" s="316">
        <v>0</v>
      </c>
      <c r="J179" s="316">
        <f t="shared" si="11"/>
        <v>1</v>
      </c>
      <c r="K179" s="316" t="str">
        <f t="shared" si="9"/>
        <v>76456/7 6MA0A</v>
      </c>
      <c r="L179" s="316" t="str">
        <f t="shared" si="14"/>
        <v>76456 6MA0A</v>
      </c>
      <c r="M179" s="316" t="str">
        <f t="shared" si="10"/>
        <v>76457 6MA0A</v>
      </c>
      <c r="N179" s="316">
        <f>VLOOKUP(B179,大日程202201!$C$2:$D$1418,2,FALSE)</f>
        <v>0</v>
      </c>
    </row>
    <row r="180" spans="1:14">
      <c r="A180" s="318">
        <v>179</v>
      </c>
      <c r="B180" s="316" t="s">
        <v>2857</v>
      </c>
      <c r="C180" s="316" t="s">
        <v>4325</v>
      </c>
      <c r="D180" s="316">
        <v>12</v>
      </c>
      <c r="E180" s="316">
        <v>6</v>
      </c>
      <c r="F180" s="316">
        <v>0</v>
      </c>
      <c r="I180" s="316">
        <v>0</v>
      </c>
      <c r="J180" s="316">
        <f t="shared" si="11"/>
        <v>0</v>
      </c>
      <c r="K180" s="316" t="str">
        <f t="shared" si="9"/>
        <v>76483 6MA0A</v>
      </c>
      <c r="L180" s="316" t="str">
        <f>IF(AND($G180&lt;&gt;"",$J180&gt;0), IF($F180=1,MID($K180,1,$G180-1)&amp;MID($K180,$G180+$J180+$J180,LEN($K180)-($G180+$J180)),""), IF(AND($G180&lt;&gt;"",$E180&lt;&gt;""),MID($K180,1,$G180-1),IF(AND($D180&lt;&gt;"",$F180&lt;2),$K180,IF(AND(OR($D180="", $E180=""),VALUE($F180)=0),$K180,IF($F180=1,MID($K180,1,$G180-1)&amp;MID($K180,$G180+2,LEN($K180)-($G180-1)),"")))))</f>
        <v>76483 6MA0A</v>
      </c>
      <c r="M180" s="316" t="str">
        <f t="shared" si="10"/>
        <v/>
      </c>
      <c r="N180" s="316">
        <f>VLOOKUP(B180,大日程202201!$C$2:$D$1418,2,FALSE)</f>
        <v>6000</v>
      </c>
    </row>
    <row r="181" spans="1:14">
      <c r="A181" s="318">
        <v>180</v>
      </c>
      <c r="B181" s="316" t="s">
        <v>2858</v>
      </c>
      <c r="C181" s="316" t="s">
        <v>4326</v>
      </c>
      <c r="D181" s="316">
        <v>14</v>
      </c>
      <c r="E181" s="316">
        <v>8</v>
      </c>
      <c r="F181" s="316">
        <v>1</v>
      </c>
      <c r="G181" s="316">
        <v>6</v>
      </c>
      <c r="I181" s="316">
        <v>0</v>
      </c>
      <c r="J181" s="316">
        <f t="shared" si="11"/>
        <v>1</v>
      </c>
      <c r="K181" s="316" t="str">
        <f t="shared" si="9"/>
        <v>76742/3 6MA0A</v>
      </c>
      <c r="L181" s="316" t="str">
        <f t="shared" ref="L181:L189" si="15">IF(AND($G181&lt;&gt;"",$J181&gt;0), IF($F181=1,MID($K181,1,$G181-1)&amp;MID($K181,$G181+2,LEN($K181)-($G181+1)),""), IF(AND($G181&lt;&gt;"",$E181&lt;&gt;""),MID($K181,1,$G181-1),IF(AND($D181&lt;&gt;"",$F181&lt;2),$K181,IF(AND(OR($D181="", $E181=""),VALUE($F181)=0),$K181,IF($F181=1,MID($K181,1,$G181-1)&amp;MID($K181,$G181+2,LEN($K181)-($G181-1)),"")))))</f>
        <v>76742 6MA0A</v>
      </c>
      <c r="M181" s="316" t="str">
        <f t="shared" si="10"/>
        <v>76743 6MA0A</v>
      </c>
      <c r="N181" s="316">
        <f>VLOOKUP(B181,大日程202201!$C$2:$D$1418,2,FALSE)</f>
        <v>7200</v>
      </c>
    </row>
    <row r="182" spans="1:14">
      <c r="A182" s="318">
        <v>181</v>
      </c>
      <c r="B182" s="316" t="s">
        <v>2859</v>
      </c>
      <c r="C182" s="316" t="s">
        <v>4327</v>
      </c>
      <c r="D182" s="316">
        <v>14</v>
      </c>
      <c r="E182" s="316">
        <v>8</v>
      </c>
      <c r="F182" s="316">
        <v>1</v>
      </c>
      <c r="G182" s="316">
        <v>6</v>
      </c>
      <c r="I182" s="316">
        <v>0</v>
      </c>
      <c r="J182" s="316">
        <f t="shared" si="11"/>
        <v>1</v>
      </c>
      <c r="K182" s="316" t="str">
        <f t="shared" si="9"/>
        <v>76332/3 4CC1A</v>
      </c>
      <c r="L182" s="316" t="str">
        <f t="shared" si="15"/>
        <v>76332 4CC1A</v>
      </c>
      <c r="M182" s="316" t="str">
        <f t="shared" si="10"/>
        <v>76333 4CC1A</v>
      </c>
      <c r="N182" s="316">
        <f>VLOOKUP(B182,大日程202201!$C$2:$D$1418,2,FALSE)</f>
        <v>4200</v>
      </c>
    </row>
    <row r="183" spans="1:14">
      <c r="A183" s="318">
        <v>182</v>
      </c>
      <c r="B183" s="316" t="s">
        <v>2860</v>
      </c>
      <c r="C183" s="316" t="s">
        <v>4328</v>
      </c>
      <c r="D183" s="316">
        <v>14</v>
      </c>
      <c r="E183" s="316">
        <v>8</v>
      </c>
      <c r="F183" s="316">
        <v>1</v>
      </c>
      <c r="G183" s="316">
        <v>6</v>
      </c>
      <c r="I183" s="316">
        <v>0</v>
      </c>
      <c r="J183" s="316">
        <f t="shared" si="11"/>
        <v>1</v>
      </c>
      <c r="K183" s="316" t="str">
        <f t="shared" si="9"/>
        <v>75662/3 5TL0A</v>
      </c>
      <c r="L183" s="316" t="str">
        <f t="shared" si="15"/>
        <v>75662 5TL0A</v>
      </c>
      <c r="M183" s="316" t="str">
        <f t="shared" si="10"/>
        <v>75663 5TL0A</v>
      </c>
      <c r="N183" s="316">
        <f>VLOOKUP(B183,大日程202201!$C$2:$D$1418,2,FALSE)</f>
        <v>0</v>
      </c>
    </row>
    <row r="184" spans="1:14">
      <c r="A184" s="318">
        <v>183</v>
      </c>
      <c r="B184" s="316" t="s">
        <v>2861</v>
      </c>
      <c r="C184" s="316" t="s">
        <v>4329</v>
      </c>
      <c r="D184" s="316">
        <v>14</v>
      </c>
      <c r="E184" s="316">
        <v>8</v>
      </c>
      <c r="F184" s="316">
        <v>1</v>
      </c>
      <c r="G184" s="316">
        <v>6</v>
      </c>
      <c r="I184" s="316">
        <v>0</v>
      </c>
      <c r="J184" s="316">
        <f t="shared" si="11"/>
        <v>1</v>
      </c>
      <c r="K184" s="316" t="str">
        <f t="shared" si="9"/>
        <v>76456/7 6MR0A</v>
      </c>
      <c r="L184" s="316" t="str">
        <f t="shared" si="15"/>
        <v>76456 6MR0A</v>
      </c>
      <c r="M184" s="316" t="str">
        <f t="shared" si="10"/>
        <v>76457 6MR0A</v>
      </c>
      <c r="N184" s="316">
        <f>VLOOKUP(B184,大日程202201!$C$2:$D$1418,2,FALSE)</f>
        <v>7600</v>
      </c>
    </row>
    <row r="185" spans="1:14">
      <c r="A185" s="318">
        <v>184</v>
      </c>
      <c r="B185" s="316" t="s">
        <v>2862</v>
      </c>
      <c r="C185" s="316" t="s">
        <v>4330</v>
      </c>
      <c r="D185" s="316">
        <v>16</v>
      </c>
      <c r="E185" s="316">
        <v>8</v>
      </c>
      <c r="F185" s="316">
        <v>1</v>
      </c>
      <c r="G185" s="316">
        <v>6</v>
      </c>
      <c r="I185" s="316">
        <v>0</v>
      </c>
      <c r="J185" s="316">
        <f t="shared" si="11"/>
        <v>1</v>
      </c>
      <c r="K185" s="316" t="str">
        <f t="shared" si="9"/>
        <v>78118/9 6MA0AUF</v>
      </c>
      <c r="L185" s="316" t="str">
        <f t="shared" si="15"/>
        <v>78118 6MA0AUF</v>
      </c>
      <c r="M185" s="316" t="str">
        <f t="shared" si="10"/>
        <v>78119 6MA0AUF</v>
      </c>
      <c r="N185" s="316">
        <f>VLOOKUP(B185,大日程202201!$C$2:$D$1418,2,FALSE)</f>
        <v>6300</v>
      </c>
    </row>
    <row r="186" spans="1:14">
      <c r="A186" s="318">
        <v>185</v>
      </c>
      <c r="B186" s="316" t="s">
        <v>2863</v>
      </c>
      <c r="C186" s="316" t="s">
        <v>4331</v>
      </c>
      <c r="D186" s="316">
        <v>14</v>
      </c>
      <c r="E186" s="316">
        <v>8</v>
      </c>
      <c r="F186" s="316">
        <v>1</v>
      </c>
      <c r="G186" s="316">
        <v>6</v>
      </c>
      <c r="I186" s="316">
        <v>0</v>
      </c>
      <c r="J186" s="316">
        <f t="shared" si="11"/>
        <v>1</v>
      </c>
      <c r="K186" s="316" t="str">
        <f t="shared" si="9"/>
        <v>64112/3 6RA0A</v>
      </c>
      <c r="L186" s="316" t="str">
        <f t="shared" si="15"/>
        <v>64112 6RA0A</v>
      </c>
      <c r="M186" s="316" t="str">
        <f t="shared" si="10"/>
        <v>64113 6RA0A</v>
      </c>
      <c r="N186" s="316">
        <f>VLOOKUP(B186,大日程202201!$C$2:$D$1418,2,FALSE)</f>
        <v>8000</v>
      </c>
    </row>
    <row r="187" spans="1:14">
      <c r="A187" s="318">
        <v>186</v>
      </c>
      <c r="B187" s="316" t="s">
        <v>2864</v>
      </c>
      <c r="C187" s="316" t="s">
        <v>4332</v>
      </c>
      <c r="D187" s="316">
        <v>14</v>
      </c>
      <c r="E187" s="316">
        <v>8</v>
      </c>
      <c r="F187" s="316">
        <v>1</v>
      </c>
      <c r="G187" s="316">
        <v>6</v>
      </c>
      <c r="I187" s="316">
        <v>0</v>
      </c>
      <c r="J187" s="316">
        <f t="shared" si="11"/>
        <v>1</v>
      </c>
      <c r="K187" s="316" t="str">
        <f t="shared" si="9"/>
        <v>64122/3 6RA0A</v>
      </c>
      <c r="L187" s="316" t="str">
        <f t="shared" si="15"/>
        <v>64122 6RA0A</v>
      </c>
      <c r="M187" s="316" t="str">
        <f t="shared" si="10"/>
        <v>64123 6RA0A</v>
      </c>
      <c r="N187" s="316">
        <f>VLOOKUP(B187,大日程202201!$C$2:$D$1418,2,FALSE)</f>
        <v>6000</v>
      </c>
    </row>
    <row r="188" spans="1:14">
      <c r="A188" s="318">
        <v>187</v>
      </c>
      <c r="B188" s="316" t="s">
        <v>2865</v>
      </c>
      <c r="C188" s="316" t="s">
        <v>4333</v>
      </c>
      <c r="D188" s="316">
        <v>18</v>
      </c>
      <c r="E188" s="316">
        <v>6</v>
      </c>
      <c r="F188" s="316">
        <v>1</v>
      </c>
      <c r="G188" s="316">
        <v>12</v>
      </c>
      <c r="I188" s="316">
        <v>0</v>
      </c>
      <c r="J188" s="316">
        <f t="shared" si="11"/>
        <v>-7</v>
      </c>
      <c r="K188" s="316" t="str">
        <f t="shared" si="9"/>
        <v>5220A M7400/M7300</v>
      </c>
      <c r="L188" s="316" t="str">
        <f t="shared" si="15"/>
        <v>5220A M7400</v>
      </c>
      <c r="M188" s="316" t="str">
        <f t="shared" si="10"/>
        <v>5220A M7300</v>
      </c>
      <c r="N188" s="316">
        <f>VLOOKUP(B188,大日程202201!$C$2:$D$1418,2,FALSE)</f>
        <v>8370</v>
      </c>
    </row>
    <row r="189" spans="1:14">
      <c r="A189" s="318">
        <v>188</v>
      </c>
      <c r="B189" s="316" t="s">
        <v>2866</v>
      </c>
      <c r="C189" s="316" t="s">
        <v>4334</v>
      </c>
      <c r="D189" s="316">
        <v>14</v>
      </c>
      <c r="E189" s="316">
        <v>8</v>
      </c>
      <c r="F189" s="316">
        <v>1</v>
      </c>
      <c r="G189" s="316">
        <v>6</v>
      </c>
      <c r="I189" s="316">
        <v>0</v>
      </c>
      <c r="J189" s="316">
        <f t="shared" si="11"/>
        <v>1</v>
      </c>
      <c r="K189" s="316" t="str">
        <f t="shared" si="9"/>
        <v>64182/3 6RA0A</v>
      </c>
      <c r="L189" s="316" t="str">
        <f t="shared" si="15"/>
        <v>64182 6RA0A</v>
      </c>
      <c r="M189" s="316" t="str">
        <f t="shared" si="10"/>
        <v>64183 6RA0A</v>
      </c>
      <c r="N189" s="316">
        <f>VLOOKUP(B189,大日程202201!$C$2:$D$1418,2,FALSE)</f>
        <v>8000</v>
      </c>
    </row>
    <row r="190" spans="1:14">
      <c r="A190" s="318">
        <v>189</v>
      </c>
      <c r="B190" s="316" t="s">
        <v>2867</v>
      </c>
      <c r="C190" s="316" t="s">
        <v>4335</v>
      </c>
      <c r="D190" s="316">
        <v>12</v>
      </c>
      <c r="E190" s="316">
        <v>6</v>
      </c>
      <c r="F190" s="316">
        <v>0</v>
      </c>
      <c r="I190" s="316">
        <v>0</v>
      </c>
      <c r="J190" s="316">
        <f t="shared" si="11"/>
        <v>0</v>
      </c>
      <c r="K190" s="316" t="str">
        <f t="shared" si="9"/>
        <v>66319 6RA0A</v>
      </c>
      <c r="L190" s="316" t="str">
        <f>IF(AND($G190&lt;&gt;"",$J190&gt;0), IF($F190=1,MID($K190,1,$G190-1)&amp;MID($K190,$G190+$J190+$J190,LEN($K190)-($G190+$J190)),""), IF(AND($G190&lt;&gt;"",$E190&lt;&gt;""),MID($K190,1,$G190-1),IF(AND($D190&lt;&gt;"",$F190&lt;2),$K190,IF(AND(OR($D190="", $E190=""),VALUE($F190)=0),$K190,IF($F190=1,MID($K190,1,$G190-1)&amp;MID($K190,$G190+2,LEN($K190)-($G190-1)),"")))))</f>
        <v>66319 6RA0A</v>
      </c>
      <c r="M190" s="316" t="str">
        <f t="shared" si="10"/>
        <v/>
      </c>
      <c r="N190" s="316">
        <f>VLOOKUP(B190,大日程202201!$C$2:$D$1418,2,FALSE)</f>
        <v>6000</v>
      </c>
    </row>
    <row r="191" spans="1:14">
      <c r="A191" s="318">
        <v>190</v>
      </c>
      <c r="B191" s="316" t="s">
        <v>2868</v>
      </c>
      <c r="C191" s="316" t="s">
        <v>4336</v>
      </c>
      <c r="D191" s="316">
        <v>12</v>
      </c>
      <c r="E191" s="316">
        <v>6</v>
      </c>
      <c r="F191" s="316">
        <v>0</v>
      </c>
      <c r="I191" s="316">
        <v>0</v>
      </c>
      <c r="J191" s="316">
        <f t="shared" si="11"/>
        <v>0</v>
      </c>
      <c r="K191" s="316" t="str">
        <f t="shared" si="9"/>
        <v>66362 6RA0A</v>
      </c>
      <c r="L191" s="316" t="str">
        <f>IF(AND($G191&lt;&gt;"",$J191&gt;0), IF($F191=1,MID($K191,1,$G191-1)&amp;MID($K191,$G191+$J191+$J191,LEN($K191)-($G191+$J191)),""), IF(AND($G191&lt;&gt;"",$E191&lt;&gt;""),MID($K191,1,$G191-1),IF(AND($D191&lt;&gt;"",$F191&lt;2),$K191,IF(AND(OR($D191="", $E191=""),VALUE($F191)=0),$K191,IF($F191=1,MID($K191,1,$G191-1)&amp;MID($K191,$G191+2,LEN($K191)-($G191-1)),"")))))</f>
        <v>66362 6RA0A</v>
      </c>
      <c r="M191" s="316" t="str">
        <f t="shared" si="10"/>
        <v/>
      </c>
      <c r="N191" s="316">
        <f>VLOOKUP(B191,大日程202201!$C$2:$D$1418,2,FALSE)</f>
        <v>6000</v>
      </c>
    </row>
    <row r="192" spans="1:14">
      <c r="A192" s="318">
        <v>191</v>
      </c>
      <c r="B192" s="316" t="s">
        <v>2869</v>
      </c>
      <c r="C192" s="316" t="s">
        <v>4337</v>
      </c>
      <c r="D192" s="316">
        <v>14</v>
      </c>
      <c r="E192" s="316">
        <v>8</v>
      </c>
      <c r="F192" s="316">
        <v>1</v>
      </c>
      <c r="G192" s="316">
        <v>6</v>
      </c>
      <c r="I192" s="316">
        <v>0</v>
      </c>
      <c r="J192" s="316">
        <f t="shared" si="11"/>
        <v>1</v>
      </c>
      <c r="K192" s="316" t="str">
        <f t="shared" si="9"/>
        <v>67466/7 6RA0A</v>
      </c>
      <c r="L192" s="316" t="str">
        <f>IF(AND($G192&lt;&gt;"",$J192&gt;0), IF($F192=1,MID($K192,1,$G192-1)&amp;MID($K192,$G192+2,LEN($K192)-($G192+1)),""), IF(AND($G192&lt;&gt;"",$E192&lt;&gt;""),MID($K192,1,$G192-1),IF(AND($D192&lt;&gt;"",$F192&lt;2),$K192,IF(AND(OR($D192="", $E192=""),VALUE($F192)=0),$K192,IF($F192=1,MID($K192,1,$G192-1)&amp;MID($K192,$G192+2,LEN($K192)-($G192-1)),"")))))</f>
        <v>67466 6RA0A</v>
      </c>
      <c r="M192" s="316" t="str">
        <f t="shared" si="10"/>
        <v>67467 6RA0A</v>
      </c>
      <c r="N192" s="316">
        <f>VLOOKUP(B192,大日程202201!$C$2:$D$1418,2,FALSE)</f>
        <v>0</v>
      </c>
    </row>
    <row r="193" spans="1:14">
      <c r="A193" s="318">
        <v>192</v>
      </c>
      <c r="B193" s="316" t="s">
        <v>2870</v>
      </c>
      <c r="C193" s="316" t="s">
        <v>4338</v>
      </c>
      <c r="D193" s="316">
        <v>12</v>
      </c>
      <c r="E193" s="316">
        <v>6</v>
      </c>
      <c r="F193" s="316">
        <v>0</v>
      </c>
      <c r="I193" s="316">
        <v>0</v>
      </c>
      <c r="J193" s="316">
        <f t="shared" si="11"/>
        <v>0</v>
      </c>
      <c r="K193" s="316" t="str">
        <f t="shared" si="9"/>
        <v>74516 6RA0A</v>
      </c>
      <c r="L193" s="316" t="str">
        <f>IF(AND($G193&lt;&gt;"",$J193&gt;0), IF($F193=1,MID($K193,1,$G193-1)&amp;MID($K193,$G193+$J193+$J193,LEN($K193)-($G193+$J193)),""), IF(AND($G193&lt;&gt;"",$E193&lt;&gt;""),MID($K193,1,$G193-1),IF(AND($D193&lt;&gt;"",$F193&lt;2),$K193,IF(AND(OR($D193="", $E193=""),VALUE($F193)=0),$K193,IF($F193=1,MID($K193,1,$G193-1)&amp;MID($K193,$G193+2,LEN($K193)-($G193-1)),"")))))</f>
        <v>74516 6RA0A</v>
      </c>
      <c r="M193" s="316" t="str">
        <f t="shared" si="10"/>
        <v/>
      </c>
      <c r="N193" s="316">
        <f>VLOOKUP(B193,大日程202201!$C$2:$D$1418,2,FALSE)</f>
        <v>6600</v>
      </c>
    </row>
    <row r="194" spans="1:14">
      <c r="A194" s="318">
        <v>193</v>
      </c>
      <c r="B194" s="316" t="s">
        <v>2871</v>
      </c>
      <c r="C194" s="316" t="s">
        <v>4339</v>
      </c>
      <c r="D194" s="316">
        <v>12</v>
      </c>
      <c r="E194" s="316">
        <v>6</v>
      </c>
      <c r="F194" s="316">
        <v>0</v>
      </c>
      <c r="I194" s="316">
        <v>0</v>
      </c>
      <c r="J194" s="316">
        <f t="shared" si="11"/>
        <v>0</v>
      </c>
      <c r="K194" s="316" t="str">
        <f t="shared" ref="K194:K257" si="16">IF(AND($D194&lt;&gt;"",$D194&gt;$E194),TRIM(MID($C194,1,$D194)),TRIM($C194))</f>
        <v>5253B Y6400</v>
      </c>
      <c r="L194" s="316" t="str">
        <f>IF(AND($G194&lt;&gt;"",$J194&gt;0), IF($F194=1,MID($K194,1,$G194-1)&amp;MID($K194,$G194+$J194+$J194,LEN($K194)-($G194+$J194)),""), IF(AND($G194&lt;&gt;"",$E194&lt;&gt;""),MID($K194,1,$G194-1),IF(AND($D194&lt;&gt;"",$F194&lt;2),$K194,IF(AND(OR($D194="", $E194=""),VALUE($F194)=0),$K194,IF($F194=1,MID($K194,1,$G194-1)&amp;MID($K194,$G194+2,LEN($K194)-($G194-1)),"")))))</f>
        <v>5253B Y6400</v>
      </c>
      <c r="M194" s="316" t="str">
        <f t="shared" ref="M194:M257" si="17">IF(AND($G194&lt;&gt;"",$J194&gt;0), IF($F194=1,MID($K194,1,$G194-(1+$J194))&amp;MID($K194,$G194+$J194,LEN($K194)-($G194+($J194-1))),""),IF(AND($G194&lt;&gt;"",$E194&lt;&gt;"",$J194&gt;0),MID($K194,1,$G194-1),IF(AND($G194&lt;&gt;"",$E194&lt;&gt;"",$J194&lt;0),MID($K194,1,$E194)&amp;MID($K194,$G194+1,LEN($K194)-$G194),IF($F194=1,MID($K194,1,$G194-2)&amp;MID($K194,$G194+1,LEN($K194)-$G194),""))))</f>
        <v/>
      </c>
      <c r="N194" s="316">
        <f>VLOOKUP(B194,大日程202201!$C$2:$D$1418,2,FALSE)</f>
        <v>8280</v>
      </c>
    </row>
    <row r="195" spans="1:14">
      <c r="A195" s="318">
        <v>194</v>
      </c>
      <c r="B195" s="316" t="s">
        <v>2872</v>
      </c>
      <c r="C195" s="316" t="s">
        <v>4340</v>
      </c>
      <c r="D195" s="316">
        <v>14</v>
      </c>
      <c r="E195" s="316">
        <v>8</v>
      </c>
      <c r="F195" s="316">
        <v>1</v>
      </c>
      <c r="G195" s="316">
        <v>6</v>
      </c>
      <c r="I195" s="316">
        <v>0</v>
      </c>
      <c r="J195" s="316">
        <f t="shared" ref="J195:J258" si="18">IF($G195&lt;&gt;"",($E195-1)-$G195,0)</f>
        <v>1</v>
      </c>
      <c r="K195" s="316" t="str">
        <f t="shared" si="16"/>
        <v>75186/7 6RA0A</v>
      </c>
      <c r="L195" s="316" t="str">
        <f t="shared" ref="L195:L203" si="19">IF(AND($G195&lt;&gt;"",$J195&gt;0), IF($F195=1,MID($K195,1,$G195-1)&amp;MID($K195,$G195+2,LEN($K195)-($G195+1)),""), IF(AND($G195&lt;&gt;"",$E195&lt;&gt;""),MID($K195,1,$G195-1),IF(AND($D195&lt;&gt;"",$F195&lt;2),$K195,IF(AND(OR($D195="", $E195=""),VALUE($F195)=0),$K195,IF($F195=1,MID($K195,1,$G195-1)&amp;MID($K195,$G195+2,LEN($K195)-($G195-1)),"")))))</f>
        <v>75186 6RA0A</v>
      </c>
      <c r="M195" s="316" t="str">
        <f t="shared" si="17"/>
        <v>75187 6RA0A</v>
      </c>
      <c r="N195" s="316">
        <f>VLOOKUP(B195,大日程202201!$C$2:$D$1418,2,FALSE)</f>
        <v>8000</v>
      </c>
    </row>
    <row r="196" spans="1:14">
      <c r="A196" s="318">
        <v>195</v>
      </c>
      <c r="B196" s="316" t="s">
        <v>2873</v>
      </c>
      <c r="C196" s="316" t="s">
        <v>4341</v>
      </c>
      <c r="D196" s="316">
        <v>14</v>
      </c>
      <c r="E196" s="316">
        <v>8</v>
      </c>
      <c r="F196" s="316">
        <v>1</v>
      </c>
      <c r="G196" s="316">
        <v>6</v>
      </c>
      <c r="I196" s="316">
        <v>0</v>
      </c>
      <c r="J196" s="316">
        <f t="shared" si="18"/>
        <v>1</v>
      </c>
      <c r="K196" s="316" t="str">
        <f t="shared" si="16"/>
        <v>751B0/1 6RA0A</v>
      </c>
      <c r="L196" s="316" t="str">
        <f t="shared" si="19"/>
        <v>751B0 6RA0A</v>
      </c>
      <c r="M196" s="316" t="str">
        <f t="shared" si="17"/>
        <v>751B1 6RA0A</v>
      </c>
      <c r="N196" s="316">
        <f>VLOOKUP(B196,大日程202201!$C$2:$D$1418,2,FALSE)</f>
        <v>8000</v>
      </c>
    </row>
    <row r="197" spans="1:14">
      <c r="A197" s="318">
        <v>196</v>
      </c>
      <c r="B197" s="316" t="s">
        <v>2874</v>
      </c>
      <c r="C197" s="316" t="s">
        <v>4342</v>
      </c>
      <c r="D197" s="316">
        <v>19</v>
      </c>
      <c r="E197" s="316">
        <v>5</v>
      </c>
      <c r="F197" s="316">
        <v>1</v>
      </c>
      <c r="G197" s="316">
        <v>12</v>
      </c>
      <c r="I197" s="316">
        <v>0</v>
      </c>
      <c r="J197" s="316">
        <f t="shared" si="18"/>
        <v>-8</v>
      </c>
      <c r="K197" s="316" t="str">
        <f t="shared" si="16"/>
        <v>5253 CG9800/BY9300</v>
      </c>
      <c r="L197" s="316" t="str">
        <f t="shared" si="19"/>
        <v>5253 CG9800</v>
      </c>
      <c r="M197" s="316" t="str">
        <f t="shared" si="17"/>
        <v>5253 BY9300</v>
      </c>
      <c r="N197" s="316">
        <f>VLOOKUP(B197,大日程202201!$C$2:$D$1418,2,FALSE)</f>
        <v>7200</v>
      </c>
    </row>
    <row r="198" spans="1:14">
      <c r="A198" s="318">
        <v>197</v>
      </c>
      <c r="B198" s="316" t="s">
        <v>2875</v>
      </c>
      <c r="C198" s="316" t="s">
        <v>4343</v>
      </c>
      <c r="D198" s="316">
        <v>14</v>
      </c>
      <c r="E198" s="316">
        <v>8</v>
      </c>
      <c r="F198" s="316">
        <v>1</v>
      </c>
      <c r="G198" s="316">
        <v>6</v>
      </c>
      <c r="I198" s="316">
        <v>0</v>
      </c>
      <c r="J198" s="316">
        <f t="shared" si="18"/>
        <v>1</v>
      </c>
      <c r="K198" s="316" t="str">
        <f t="shared" si="16"/>
        <v>75262/3 6RA0A</v>
      </c>
      <c r="L198" s="316" t="str">
        <f t="shared" si="19"/>
        <v>75262 6RA0A</v>
      </c>
      <c r="M198" s="316" t="str">
        <f t="shared" si="17"/>
        <v>75263 6RA0A</v>
      </c>
      <c r="N198" s="316">
        <f>VLOOKUP(B198,大日程202201!$C$2:$D$1418,2,FALSE)</f>
        <v>4600</v>
      </c>
    </row>
    <row r="199" spans="1:14">
      <c r="A199" s="318">
        <v>198</v>
      </c>
      <c r="B199" s="316" t="s">
        <v>2876</v>
      </c>
      <c r="C199" s="316" t="s">
        <v>4344</v>
      </c>
      <c r="D199" s="316">
        <v>18</v>
      </c>
      <c r="E199" s="316">
        <v>6</v>
      </c>
      <c r="F199" s="316">
        <v>1</v>
      </c>
      <c r="G199" s="316">
        <v>12</v>
      </c>
      <c r="I199" s="316">
        <v>0</v>
      </c>
      <c r="J199" s="316">
        <f t="shared" si="18"/>
        <v>-7</v>
      </c>
      <c r="K199" s="316" t="str">
        <f t="shared" si="16"/>
        <v>5220A M8400/M8300</v>
      </c>
      <c r="L199" s="316" t="str">
        <f t="shared" si="19"/>
        <v>5220A M8400</v>
      </c>
      <c r="M199" s="316" t="str">
        <f t="shared" si="17"/>
        <v>5220A M8300</v>
      </c>
      <c r="N199" s="316">
        <f>VLOOKUP(B199,大日程202201!$C$2:$D$1418,2,FALSE)</f>
        <v>7700</v>
      </c>
    </row>
    <row r="200" spans="1:14">
      <c r="A200" s="318">
        <v>199</v>
      </c>
      <c r="B200" s="316" t="s">
        <v>2877</v>
      </c>
      <c r="C200" s="316" t="s">
        <v>4345</v>
      </c>
      <c r="D200" s="316">
        <v>14</v>
      </c>
      <c r="E200" s="316">
        <v>8</v>
      </c>
      <c r="F200" s="316">
        <v>1</v>
      </c>
      <c r="G200" s="316">
        <v>6</v>
      </c>
      <c r="I200" s="316">
        <v>0</v>
      </c>
      <c r="J200" s="316">
        <f t="shared" si="18"/>
        <v>1</v>
      </c>
      <c r="K200" s="316" t="str">
        <f t="shared" si="16"/>
        <v>75494/5 6RA0A</v>
      </c>
      <c r="L200" s="316" t="str">
        <f t="shared" si="19"/>
        <v>75494 6RA0A</v>
      </c>
      <c r="M200" s="316" t="str">
        <f t="shared" si="17"/>
        <v>75495 6RA0A</v>
      </c>
      <c r="N200" s="316">
        <f>VLOOKUP(B200,大日程202201!$C$2:$D$1418,2,FALSE)</f>
        <v>6000</v>
      </c>
    </row>
    <row r="201" spans="1:14">
      <c r="A201" s="318">
        <v>200</v>
      </c>
      <c r="B201" s="316" t="s">
        <v>2878</v>
      </c>
      <c r="C201" s="316" t="s">
        <v>4346</v>
      </c>
      <c r="D201" s="316">
        <v>18</v>
      </c>
      <c r="E201" s="316">
        <v>6</v>
      </c>
      <c r="F201" s="316">
        <v>1</v>
      </c>
      <c r="G201" s="316">
        <v>12</v>
      </c>
      <c r="I201" s="316">
        <v>0</v>
      </c>
      <c r="J201" s="316">
        <f t="shared" si="18"/>
        <v>-7</v>
      </c>
      <c r="K201" s="316" t="str">
        <f t="shared" si="16"/>
        <v>5253C A5800/A5700</v>
      </c>
      <c r="L201" s="316" t="str">
        <f t="shared" si="19"/>
        <v>5253C A5800</v>
      </c>
      <c r="M201" s="316" t="str">
        <f t="shared" si="17"/>
        <v>5253C A5700</v>
      </c>
      <c r="N201" s="316">
        <f>VLOOKUP(B201,大日程202201!$C$2:$D$1418,2,FALSE)</f>
        <v>8000</v>
      </c>
    </row>
    <row r="202" spans="1:14">
      <c r="A202" s="318">
        <v>201</v>
      </c>
      <c r="B202" s="316" t="s">
        <v>2879</v>
      </c>
      <c r="C202" s="316" t="s">
        <v>4347</v>
      </c>
      <c r="D202" s="316">
        <v>14</v>
      </c>
      <c r="E202" s="316">
        <v>8</v>
      </c>
      <c r="F202" s="316">
        <v>1</v>
      </c>
      <c r="G202" s="316">
        <v>6</v>
      </c>
      <c r="I202" s="316">
        <v>0</v>
      </c>
      <c r="J202" s="316">
        <f t="shared" si="18"/>
        <v>1</v>
      </c>
      <c r="K202" s="316" t="str">
        <f t="shared" si="16"/>
        <v>75522/3 6RA0A</v>
      </c>
      <c r="L202" s="316" t="str">
        <f t="shared" si="19"/>
        <v>75522 6RA0A</v>
      </c>
      <c r="M202" s="316" t="str">
        <f t="shared" si="17"/>
        <v>75523 6RA0A</v>
      </c>
      <c r="N202" s="316">
        <f>VLOOKUP(B202,大日程202201!$C$2:$D$1418,2,FALSE)</f>
        <v>7000</v>
      </c>
    </row>
    <row r="203" spans="1:14">
      <c r="A203" s="318">
        <v>202</v>
      </c>
      <c r="B203" s="316" t="s">
        <v>2880</v>
      </c>
      <c r="C203" s="316" t="s">
        <v>4348</v>
      </c>
      <c r="D203" s="316">
        <v>18</v>
      </c>
      <c r="E203" s="316">
        <v>6</v>
      </c>
      <c r="F203" s="316">
        <v>1</v>
      </c>
      <c r="G203" s="316">
        <v>12</v>
      </c>
      <c r="I203" s="316">
        <v>0</v>
      </c>
      <c r="J203" s="316">
        <f t="shared" si="18"/>
        <v>-7</v>
      </c>
      <c r="K203" s="316" t="str">
        <f t="shared" si="16"/>
        <v>5253C A9600/A9500</v>
      </c>
      <c r="L203" s="316" t="str">
        <f t="shared" si="19"/>
        <v>5253C A9600</v>
      </c>
      <c r="M203" s="316" t="str">
        <f t="shared" si="17"/>
        <v>5253C A9500</v>
      </c>
      <c r="N203" s="316">
        <f>VLOOKUP(B203,大日程202201!$C$2:$D$1418,2,FALSE)</f>
        <v>9800</v>
      </c>
    </row>
    <row r="204" spans="1:14">
      <c r="A204" s="318">
        <v>203</v>
      </c>
      <c r="B204" s="316" t="s">
        <v>2881</v>
      </c>
      <c r="C204" s="316" t="s">
        <v>4349</v>
      </c>
      <c r="D204" s="316">
        <v>12</v>
      </c>
      <c r="E204" s="316">
        <v>6</v>
      </c>
      <c r="F204" s="316">
        <v>0</v>
      </c>
      <c r="I204" s="316">
        <v>0</v>
      </c>
      <c r="J204" s="316">
        <f t="shared" si="18"/>
        <v>0</v>
      </c>
      <c r="K204" s="316" t="str">
        <f t="shared" si="16"/>
        <v>75632 6RA0A</v>
      </c>
      <c r="L204" s="316" t="str">
        <f t="shared" ref="L204:L254" si="20">IF(AND($G204&lt;&gt;"",$J204&gt;0), IF($F204=1,MID($K204,1,$G204-1)&amp;MID($K204,$G204+$J204+$J204,LEN($K204)-($G204+$J204)),""), IF(AND($G204&lt;&gt;"",$E204&lt;&gt;""),MID($K204,1,$G204-1),IF(AND($D204&lt;&gt;"",$F204&lt;2),$K204,IF(AND(OR($D204="", $E204=""),VALUE($F204)=0),$K204,IF($F204=1,MID($K204,1,$G204-1)&amp;MID($K204,$G204+2,LEN($K204)-($G204-1)),"")))))</f>
        <v>75632 6RA0A</v>
      </c>
      <c r="M204" s="316" t="str">
        <f t="shared" si="17"/>
        <v/>
      </c>
      <c r="N204" s="316">
        <f>VLOOKUP(B204,大日程202201!$C$2:$D$1418,2,FALSE)</f>
        <v>7200</v>
      </c>
    </row>
    <row r="205" spans="1:14">
      <c r="A205" s="318">
        <v>204</v>
      </c>
      <c r="B205" s="316" t="s">
        <v>2882</v>
      </c>
      <c r="C205" s="316" t="s">
        <v>4350</v>
      </c>
      <c r="D205" s="316">
        <v>12</v>
      </c>
      <c r="E205" s="316">
        <v>6</v>
      </c>
      <c r="F205" s="316">
        <v>0</v>
      </c>
      <c r="I205" s="316">
        <v>0</v>
      </c>
      <c r="J205" s="316">
        <f t="shared" si="18"/>
        <v>0</v>
      </c>
      <c r="K205" s="316" t="str">
        <f t="shared" si="16"/>
        <v>5253B M5600</v>
      </c>
      <c r="L205" s="316" t="str">
        <f t="shared" si="20"/>
        <v>5253B M5600</v>
      </c>
      <c r="M205" s="316" t="str">
        <f t="shared" si="17"/>
        <v/>
      </c>
      <c r="N205" s="316">
        <f>VLOOKUP(B205,大日程202201!$C$2:$D$1418,2,FALSE)</f>
        <v>0</v>
      </c>
    </row>
    <row r="206" spans="1:14">
      <c r="A206" s="318">
        <v>205</v>
      </c>
      <c r="B206" s="316" t="s">
        <v>2883</v>
      </c>
      <c r="C206" s="316" t="s">
        <v>4351</v>
      </c>
      <c r="D206" s="316">
        <v>12</v>
      </c>
      <c r="E206" s="316">
        <v>6</v>
      </c>
      <c r="F206" s="316">
        <v>0</v>
      </c>
      <c r="I206" s="316">
        <v>0</v>
      </c>
      <c r="J206" s="316">
        <f t="shared" si="18"/>
        <v>0</v>
      </c>
      <c r="K206" s="316" t="str">
        <f t="shared" si="16"/>
        <v>75632 6RA3A</v>
      </c>
      <c r="L206" s="316" t="str">
        <f t="shared" si="20"/>
        <v>75632 6RA3A</v>
      </c>
      <c r="M206" s="316" t="str">
        <f t="shared" si="17"/>
        <v/>
      </c>
      <c r="N206" s="316">
        <f>VLOOKUP(B206,大日程202201!$C$2:$D$1418,2,FALSE)</f>
        <v>0</v>
      </c>
    </row>
    <row r="207" spans="1:14">
      <c r="A207" s="318">
        <v>206</v>
      </c>
      <c r="B207" s="316" t="s">
        <v>2884</v>
      </c>
      <c r="C207" s="316" t="s">
        <v>4352</v>
      </c>
      <c r="D207" s="316">
        <v>12</v>
      </c>
      <c r="E207" s="316">
        <v>6</v>
      </c>
      <c r="F207" s="316">
        <v>0</v>
      </c>
      <c r="I207" s="316">
        <v>0</v>
      </c>
      <c r="J207" s="316">
        <f t="shared" si="18"/>
        <v>0</v>
      </c>
      <c r="K207" s="316" t="str">
        <f t="shared" si="16"/>
        <v>5253C C9700</v>
      </c>
      <c r="L207" s="316" t="str">
        <f t="shared" si="20"/>
        <v>5253C C9700</v>
      </c>
      <c r="M207" s="316" t="str">
        <f t="shared" si="17"/>
        <v/>
      </c>
      <c r="N207" s="316">
        <f>VLOOKUP(B207,大日程202201!$C$2:$D$1418,2,FALSE)</f>
        <v>8400</v>
      </c>
    </row>
    <row r="208" spans="1:14">
      <c r="A208" s="318">
        <v>207</v>
      </c>
      <c r="B208" s="316" t="s">
        <v>2885</v>
      </c>
      <c r="C208" s="316" t="s">
        <v>4353</v>
      </c>
      <c r="D208" s="316">
        <v>14</v>
      </c>
      <c r="E208" s="316">
        <v>8</v>
      </c>
      <c r="F208" s="316">
        <v>1</v>
      </c>
      <c r="G208" s="316">
        <v>6</v>
      </c>
      <c r="I208" s="316">
        <v>0</v>
      </c>
      <c r="J208" s="316">
        <f t="shared" si="18"/>
        <v>1</v>
      </c>
      <c r="K208" s="316" t="str">
        <f t="shared" si="16"/>
        <v>75942/3 6RA1A</v>
      </c>
      <c r="L208" s="316" t="str">
        <f>IF(AND($G208&lt;&gt;"",$J208&gt;0), IF($F208=1,MID($K208,1,$G208-1)&amp;MID($K208,$G208+2,LEN($K208)-($G208+1)),""), IF(AND($G208&lt;&gt;"",$E208&lt;&gt;""),MID($K208,1,$G208-1),IF(AND($D208&lt;&gt;"",$F208&lt;2),$K208,IF(AND(OR($D208="", $E208=""),VALUE($F208)=0),$K208,IF($F208=1,MID($K208,1,$G208-1)&amp;MID($K208,$G208+2,LEN($K208)-($G208-1)),"")))))</f>
        <v>75942 6RA1A</v>
      </c>
      <c r="M208" s="316" t="str">
        <f t="shared" si="17"/>
        <v>75943 6RA1A</v>
      </c>
      <c r="N208" s="316">
        <f>VLOOKUP(B208,大日程202201!$C$2:$D$1418,2,FALSE)</f>
        <v>5200</v>
      </c>
    </row>
    <row r="209" spans="1:14">
      <c r="A209" s="318">
        <v>208</v>
      </c>
      <c r="B209" s="316" t="s">
        <v>2886</v>
      </c>
      <c r="C209" s="316" t="s">
        <v>4354</v>
      </c>
      <c r="D209" s="316">
        <v>18</v>
      </c>
      <c r="E209" s="316">
        <v>6</v>
      </c>
      <c r="F209" s="316">
        <v>1</v>
      </c>
      <c r="G209" s="316">
        <v>12</v>
      </c>
      <c r="I209" s="316">
        <v>0</v>
      </c>
      <c r="J209" s="316">
        <f t="shared" si="18"/>
        <v>-7</v>
      </c>
      <c r="K209" s="316" t="str">
        <f t="shared" si="16"/>
        <v>5220A N0200/N0100</v>
      </c>
      <c r="L209" s="316" t="str">
        <f>IF(AND($G209&lt;&gt;"",$J209&gt;0), IF($F209=1,MID($K209,1,$G209-1)&amp;MID($K209,$G209+2,LEN($K209)-($G209+1)),""), IF(AND($G209&lt;&gt;"",$E209&lt;&gt;""),MID($K209,1,$G209-1),IF(AND($D209&lt;&gt;"",$F209&lt;2),$K209,IF(AND(OR($D209="", $E209=""),VALUE($F209)=0),$K209,IF($F209=1,MID($K209,1,$G209-1)&amp;MID($K209,$G209+2,LEN($K209)-($G209-1)),"")))))</f>
        <v>5220A N0200</v>
      </c>
      <c r="M209" s="316" t="str">
        <f t="shared" si="17"/>
        <v>5220A N0100</v>
      </c>
      <c r="N209" s="316">
        <f>VLOOKUP(B209,大日程202201!$C$2:$D$1418,2,FALSE)</f>
        <v>9000</v>
      </c>
    </row>
    <row r="210" spans="1:14">
      <c r="A210" s="318">
        <v>209</v>
      </c>
      <c r="B210" s="316" t="s">
        <v>2887</v>
      </c>
      <c r="C210" s="316" t="s">
        <v>4355</v>
      </c>
      <c r="D210" s="316">
        <v>14</v>
      </c>
      <c r="E210" s="316">
        <v>8</v>
      </c>
      <c r="F210" s="316">
        <v>1</v>
      </c>
      <c r="G210" s="316">
        <v>6</v>
      </c>
      <c r="I210" s="316">
        <v>0</v>
      </c>
      <c r="J210" s="316">
        <f t="shared" si="18"/>
        <v>1</v>
      </c>
      <c r="K210" s="316" t="str">
        <f t="shared" si="16"/>
        <v>76242/3 6RA0A</v>
      </c>
      <c r="L210" s="316" t="str">
        <f>IF(AND($G210&lt;&gt;"",$J210&gt;0), IF($F210=1,MID($K210,1,$G210-1)&amp;MID($K210,$G210+2,LEN($K210)-($G210+1)),""), IF(AND($G210&lt;&gt;"",$E210&lt;&gt;""),MID($K210,1,$G210-1),IF(AND($D210&lt;&gt;"",$F210&lt;2),$K210,IF(AND(OR($D210="", $E210=""),VALUE($F210)=0),$K210,IF($F210=1,MID($K210,1,$G210-1)&amp;MID($K210,$G210+2,LEN($K210)-($G210-1)),"")))))</f>
        <v>76242 6RA0A</v>
      </c>
      <c r="M210" s="316" t="str">
        <f t="shared" si="17"/>
        <v>76243 6RA0A</v>
      </c>
      <c r="N210" s="316">
        <f>VLOOKUP(B210,大日程202201!$C$2:$D$1418,2,FALSE)</f>
        <v>6000</v>
      </c>
    </row>
    <row r="211" spans="1:14">
      <c r="A211" s="318">
        <v>210</v>
      </c>
      <c r="B211" s="316" t="s">
        <v>2888</v>
      </c>
      <c r="C211" s="316" t="s">
        <v>4356</v>
      </c>
      <c r="D211" s="316">
        <v>12</v>
      </c>
      <c r="E211" s="316">
        <v>6</v>
      </c>
      <c r="F211" s="316">
        <v>0</v>
      </c>
      <c r="I211" s="316">
        <v>0</v>
      </c>
      <c r="J211" s="316">
        <f t="shared" si="18"/>
        <v>0</v>
      </c>
      <c r="K211" s="316" t="str">
        <f t="shared" si="16"/>
        <v>9450C 02200</v>
      </c>
      <c r="L211" s="316" t="str">
        <f t="shared" si="20"/>
        <v>9450C 02200</v>
      </c>
      <c r="M211" s="316" t="str">
        <f t="shared" si="17"/>
        <v/>
      </c>
      <c r="N211" s="316">
        <f>VLOOKUP(B211,大日程202201!$C$2:$D$1418,2,FALSE)</f>
        <v>1200</v>
      </c>
    </row>
    <row r="212" spans="1:14">
      <c r="A212" s="318">
        <v>211</v>
      </c>
      <c r="B212" s="316" t="s">
        <v>2889</v>
      </c>
      <c r="C212" s="316" t="s">
        <v>4357</v>
      </c>
      <c r="D212" s="316">
        <v>12</v>
      </c>
      <c r="E212" s="316">
        <v>6</v>
      </c>
      <c r="F212" s="316">
        <v>0</v>
      </c>
      <c r="I212" s="316">
        <v>0</v>
      </c>
      <c r="J212" s="316">
        <f t="shared" si="18"/>
        <v>0</v>
      </c>
      <c r="K212" s="316" t="str">
        <f t="shared" si="16"/>
        <v>5253C D4300</v>
      </c>
      <c r="L212" s="316" t="str">
        <f t="shared" si="20"/>
        <v>5253C D4300</v>
      </c>
      <c r="M212" s="316" t="str">
        <f t="shared" si="17"/>
        <v/>
      </c>
      <c r="N212" s="316">
        <f>VLOOKUP(B212,大日程202201!$C$2:$D$1418,2,FALSE)</f>
        <v>0</v>
      </c>
    </row>
    <row r="213" spans="1:14">
      <c r="A213" s="318">
        <v>212</v>
      </c>
      <c r="B213" s="316" t="s">
        <v>2890</v>
      </c>
      <c r="C213" s="316" t="s">
        <v>4358</v>
      </c>
      <c r="D213" s="316">
        <v>12</v>
      </c>
      <c r="E213" s="316">
        <v>6</v>
      </c>
      <c r="F213" s="316">
        <v>0</v>
      </c>
      <c r="I213" s="316">
        <v>0</v>
      </c>
      <c r="J213" s="316">
        <f t="shared" si="18"/>
        <v>0</v>
      </c>
      <c r="K213" s="316" t="str">
        <f t="shared" si="16"/>
        <v>5253C D5600</v>
      </c>
      <c r="L213" s="316" t="str">
        <f t="shared" si="20"/>
        <v>5253C D5600</v>
      </c>
      <c r="M213" s="316" t="str">
        <f t="shared" si="17"/>
        <v/>
      </c>
      <c r="N213" s="316">
        <f>VLOOKUP(B213,大日程202201!$C$2:$D$1418,2,FALSE)</f>
        <v>600</v>
      </c>
    </row>
    <row r="214" spans="1:14">
      <c r="A214" s="318">
        <v>213</v>
      </c>
      <c r="B214" s="316" t="s">
        <v>2891</v>
      </c>
      <c r="C214" s="316" t="s">
        <v>4359</v>
      </c>
      <c r="D214" s="316">
        <v>12</v>
      </c>
      <c r="E214" s="316">
        <v>6</v>
      </c>
      <c r="F214" s="316">
        <v>0</v>
      </c>
      <c r="I214" s="316">
        <v>0</v>
      </c>
      <c r="J214" s="316">
        <f t="shared" si="18"/>
        <v>0</v>
      </c>
      <c r="K214" s="316" t="str">
        <f t="shared" si="16"/>
        <v>5253C G9700</v>
      </c>
      <c r="L214" s="316" t="str">
        <f t="shared" si="20"/>
        <v>5253C G9700</v>
      </c>
      <c r="M214" s="316" t="str">
        <f t="shared" si="17"/>
        <v/>
      </c>
      <c r="N214" s="316">
        <f>VLOOKUP(B214,大日程202201!$C$2:$D$1418,2,FALSE)</f>
        <v>600</v>
      </c>
    </row>
    <row r="215" spans="1:14">
      <c r="A215" s="318">
        <v>214</v>
      </c>
      <c r="B215" s="316" t="s">
        <v>2892</v>
      </c>
      <c r="C215" s="316" t="s">
        <v>4360</v>
      </c>
      <c r="D215" s="316">
        <v>12</v>
      </c>
      <c r="E215" s="316">
        <v>6</v>
      </c>
      <c r="F215" s="316">
        <v>0</v>
      </c>
      <c r="I215" s="316">
        <v>0</v>
      </c>
      <c r="J215" s="316">
        <f t="shared" si="18"/>
        <v>0</v>
      </c>
      <c r="K215" s="316" t="str">
        <f t="shared" si="16"/>
        <v>5253C Q4100</v>
      </c>
      <c r="L215" s="316" t="str">
        <f t="shared" si="20"/>
        <v>5253C Q4100</v>
      </c>
      <c r="M215" s="316" t="str">
        <f t="shared" si="17"/>
        <v/>
      </c>
      <c r="N215" s="316">
        <f>VLOOKUP(B215,大日程202201!$C$2:$D$1418,2,FALSE)</f>
        <v>360</v>
      </c>
    </row>
    <row r="216" spans="1:14">
      <c r="A216" s="318">
        <v>215</v>
      </c>
      <c r="B216" s="316" t="s">
        <v>2893</v>
      </c>
      <c r="C216" s="316" t="s">
        <v>4361</v>
      </c>
      <c r="D216" s="316">
        <v>12</v>
      </c>
      <c r="E216" s="316">
        <v>6</v>
      </c>
      <c r="F216" s="316">
        <v>0</v>
      </c>
      <c r="I216" s="316">
        <v>0</v>
      </c>
      <c r="J216" s="316">
        <f t="shared" si="18"/>
        <v>0</v>
      </c>
      <c r="K216" s="316" t="str">
        <f t="shared" si="16"/>
        <v>5253C Q4200</v>
      </c>
      <c r="L216" s="316" t="str">
        <f t="shared" si="20"/>
        <v>5253C Q4200</v>
      </c>
      <c r="M216" s="316" t="str">
        <f t="shared" si="17"/>
        <v/>
      </c>
      <c r="N216" s="316">
        <f>VLOOKUP(B216,大日程202201!$C$2:$D$1418,2,FALSE)</f>
        <v>1200</v>
      </c>
    </row>
    <row r="217" spans="1:14">
      <c r="A217" s="318">
        <v>216</v>
      </c>
      <c r="B217" s="316" t="s">
        <v>2894</v>
      </c>
      <c r="C217" s="316" t="s">
        <v>4362</v>
      </c>
      <c r="D217" s="316">
        <v>12</v>
      </c>
      <c r="E217" s="316">
        <v>6</v>
      </c>
      <c r="F217" s="316">
        <v>0</v>
      </c>
      <c r="I217" s="316">
        <v>0</v>
      </c>
      <c r="J217" s="316">
        <f t="shared" si="18"/>
        <v>0</v>
      </c>
      <c r="K217" s="316" t="str">
        <f t="shared" si="16"/>
        <v>5253C Q4300</v>
      </c>
      <c r="L217" s="316" t="str">
        <f t="shared" si="20"/>
        <v>5253C Q4300</v>
      </c>
      <c r="M217" s="316" t="str">
        <f t="shared" si="17"/>
        <v/>
      </c>
      <c r="N217" s="316">
        <f>VLOOKUP(B217,大日程202201!$C$2:$D$1418,2,FALSE)</f>
        <v>0</v>
      </c>
    </row>
    <row r="218" spans="1:14">
      <c r="A218" s="318">
        <v>217</v>
      </c>
      <c r="B218" s="316" t="s">
        <v>2896</v>
      </c>
      <c r="C218" s="316" t="s">
        <v>4363</v>
      </c>
      <c r="D218" s="316">
        <v>8</v>
      </c>
      <c r="E218" s="316">
        <v>8</v>
      </c>
      <c r="F218" s="316">
        <v>1</v>
      </c>
      <c r="G218" s="316">
        <v>6</v>
      </c>
      <c r="I218" s="316">
        <v>0</v>
      </c>
      <c r="J218" s="316">
        <f t="shared" si="18"/>
        <v>1</v>
      </c>
      <c r="K218" s="316" t="str">
        <f t="shared" si="16"/>
        <v>64182/3 4M41001</v>
      </c>
      <c r="L218" s="316" t="str">
        <f>IF(AND($G218&lt;&gt;"",$J218&gt;0), IF($F218=1,MID($K218,1,$G218-1)&amp;MID($K218,$G218+2,LEN($K218)-($G218+1)),""), IF(AND($G218&lt;&gt;"",$E218&lt;&gt;""),MID($K218,1,$G218-1),IF(AND($D218&lt;&gt;"",$F218&lt;2),$K218,IF(AND(OR($D218="", $E218=""),VALUE($F218)=0),$K218,IF($F218=1,MID($K218,1,$G218-1)&amp;MID($K218,$G218+2,LEN($K218)-($G218-1)),"")))))</f>
        <v>64182 4M41001</v>
      </c>
      <c r="M218" s="316" t="str">
        <f t="shared" si="17"/>
        <v>64183 4M41001</v>
      </c>
      <c r="N218" s="316">
        <f>VLOOKUP(B218,大日程202201!$C$2:$D$1418,2,FALSE)</f>
        <v>0</v>
      </c>
    </row>
    <row r="219" spans="1:14">
      <c r="A219" s="318">
        <v>218</v>
      </c>
      <c r="B219" s="316" t="s">
        <v>2898</v>
      </c>
      <c r="C219" s="316" t="s">
        <v>4364</v>
      </c>
      <c r="D219" s="316">
        <v>8</v>
      </c>
      <c r="E219" s="316">
        <v>8</v>
      </c>
      <c r="F219" s="316">
        <v>1</v>
      </c>
      <c r="G219" s="316">
        <v>6</v>
      </c>
      <c r="I219" s="316">
        <v>14</v>
      </c>
      <c r="J219" s="316">
        <f t="shared" si="18"/>
        <v>1</v>
      </c>
      <c r="K219" s="316" t="str">
        <f t="shared" si="16"/>
        <v>64182/3 4M410-G</v>
      </c>
      <c r="L219" s="316" t="str">
        <f>IF(AND($G219&lt;&gt;"",$J219&gt;0), IF($F219=1,MID($K219,1,$G219-1)&amp;MID($K219,$G219+2,LEN($K219)-($G219+1)),""), IF(AND($G219&lt;&gt;"",$E219&lt;&gt;""),MID($K219,1,$G219-1),IF(AND($D219&lt;&gt;"",$F219&lt;2),$K219,IF(AND(OR($D219="", $E219=""),VALUE($F219)=0),$K219,IF($F219=1,MID($K219,1,$G219-1)&amp;MID($K219,$G219+2,LEN($K219)-($G219-1)),"")))))</f>
        <v>64182 4M410-G</v>
      </c>
      <c r="M219" s="316" t="str">
        <f t="shared" si="17"/>
        <v>64183 4M410-G</v>
      </c>
      <c r="N219" s="316">
        <f>VLOOKUP(B219,大日程202201!$C$2:$D$1418,2,FALSE)</f>
        <v>0</v>
      </c>
    </row>
    <row r="220" spans="1:14">
      <c r="A220" s="318">
        <v>219</v>
      </c>
      <c r="B220" s="316" t="s">
        <v>2900</v>
      </c>
      <c r="C220" s="316" t="s">
        <v>4365</v>
      </c>
      <c r="D220" s="316">
        <v>8</v>
      </c>
      <c r="E220" s="316">
        <v>8</v>
      </c>
      <c r="F220" s="316">
        <v>1</v>
      </c>
      <c r="G220" s="316">
        <v>6</v>
      </c>
      <c r="I220" s="316">
        <v>0</v>
      </c>
      <c r="J220" s="316">
        <f t="shared" si="18"/>
        <v>1</v>
      </c>
      <c r="K220" s="316" t="str">
        <f t="shared" si="16"/>
        <v>64182/3 5M01001</v>
      </c>
      <c r="L220" s="316" t="str">
        <f>IF(AND($G220&lt;&gt;"",$J220&gt;0), IF($F220=1,MID($K220,1,$G220-1)&amp;MID($K220,$G220+2,LEN($K220)-($G220+1)),""), IF(AND($G220&lt;&gt;"",$E220&lt;&gt;""),MID($K220,1,$G220-1),IF(AND($D220&lt;&gt;"",$F220&lt;2),$K220,IF(AND(OR($D220="", $E220=""),VALUE($F220)=0),$K220,IF($F220=1,MID($K220,1,$G220-1)&amp;MID($K220,$G220+2,LEN($K220)-($G220-1)),"")))))</f>
        <v>64182 5M01001</v>
      </c>
      <c r="M220" s="316" t="str">
        <f t="shared" si="17"/>
        <v>64183 5M01001</v>
      </c>
      <c r="N220" s="316">
        <f>VLOOKUP(B220,大日程202201!$C$2:$D$1418,2,FALSE)</f>
        <v>0</v>
      </c>
    </row>
    <row r="221" spans="1:14">
      <c r="A221" s="318">
        <v>220</v>
      </c>
      <c r="B221" s="316" t="s">
        <v>2901</v>
      </c>
      <c r="C221" s="316" t="s">
        <v>4366</v>
      </c>
      <c r="D221" s="316">
        <v>6</v>
      </c>
      <c r="E221" s="316">
        <v>6</v>
      </c>
      <c r="F221" s="316">
        <v>0</v>
      </c>
      <c r="I221" s="316">
        <v>0</v>
      </c>
      <c r="J221" s="316">
        <f t="shared" si="18"/>
        <v>0</v>
      </c>
      <c r="K221" s="316" t="str">
        <f t="shared" si="16"/>
        <v>74346 4M400</v>
      </c>
      <c r="L221" s="316" t="str">
        <f t="shared" si="20"/>
        <v>74346 4M400</v>
      </c>
      <c r="M221" s="316" t="str">
        <f t="shared" si="17"/>
        <v/>
      </c>
      <c r="N221" s="316">
        <f>VLOOKUP(B221,大日程202201!$C$2:$D$1418,2,FALSE)</f>
        <v>0</v>
      </c>
    </row>
    <row r="222" spans="1:14">
      <c r="A222" s="318">
        <v>221</v>
      </c>
      <c r="B222" s="316" t="s">
        <v>2903</v>
      </c>
      <c r="C222" s="316" t="s">
        <v>4367</v>
      </c>
      <c r="D222" s="316">
        <v>6</v>
      </c>
      <c r="E222" s="316">
        <v>6</v>
      </c>
      <c r="F222" s="316">
        <v>0</v>
      </c>
      <c r="I222" s="316">
        <v>12</v>
      </c>
      <c r="J222" s="316">
        <f t="shared" si="18"/>
        <v>0</v>
      </c>
      <c r="K222" s="316" t="str">
        <f t="shared" si="16"/>
        <v>74346 4M400-G</v>
      </c>
      <c r="L222" s="316" t="str">
        <f t="shared" si="20"/>
        <v>74346 4M400-G</v>
      </c>
      <c r="M222" s="316" t="str">
        <f t="shared" si="17"/>
        <v/>
      </c>
      <c r="N222" s="316">
        <f>VLOOKUP(B222,大日程202201!$C$2:$D$1418,2,FALSE)</f>
        <v>0</v>
      </c>
    </row>
    <row r="223" spans="1:14">
      <c r="A223" s="318">
        <v>222</v>
      </c>
      <c r="B223" s="316" t="s">
        <v>2904</v>
      </c>
      <c r="C223" s="316" t="s">
        <v>4368</v>
      </c>
      <c r="D223" s="316">
        <v>6</v>
      </c>
      <c r="E223" s="316">
        <v>6</v>
      </c>
      <c r="F223" s="316">
        <v>0</v>
      </c>
      <c r="I223" s="316">
        <v>0</v>
      </c>
      <c r="J223" s="316">
        <f t="shared" si="18"/>
        <v>0</v>
      </c>
      <c r="K223" s="316" t="str">
        <f t="shared" si="16"/>
        <v>76262 4M400</v>
      </c>
      <c r="L223" s="316" t="str">
        <f t="shared" si="20"/>
        <v>76262 4M400</v>
      </c>
      <c r="M223" s="316" t="str">
        <f t="shared" si="17"/>
        <v/>
      </c>
      <c r="N223" s="316">
        <f>VLOOKUP(B223,大日程202201!$C$2:$D$1418,2,FALSE)</f>
        <v>0</v>
      </c>
    </row>
    <row r="224" spans="1:14">
      <c r="A224" s="318">
        <v>223</v>
      </c>
      <c r="B224" s="316" t="s">
        <v>2906</v>
      </c>
      <c r="C224" s="316" t="s">
        <v>4369</v>
      </c>
      <c r="D224" s="316">
        <v>6</v>
      </c>
      <c r="E224" s="316">
        <v>6</v>
      </c>
      <c r="F224" s="316">
        <v>0</v>
      </c>
      <c r="I224" s="316">
        <v>0</v>
      </c>
      <c r="J224" s="316">
        <f t="shared" si="18"/>
        <v>0</v>
      </c>
      <c r="K224" s="316" t="str">
        <f t="shared" si="16"/>
        <v>76262 4M710</v>
      </c>
      <c r="L224" s="316" t="str">
        <f t="shared" si="20"/>
        <v>76262 4M710</v>
      </c>
      <c r="M224" s="316" t="str">
        <f t="shared" si="17"/>
        <v/>
      </c>
      <c r="N224" s="316">
        <f>VLOOKUP(B224,大日程202201!$C$2:$D$1418,2,FALSE)</f>
        <v>0</v>
      </c>
    </row>
    <row r="225" spans="1:14">
      <c r="A225" s="318">
        <v>224</v>
      </c>
      <c r="B225" s="316" t="s">
        <v>2907</v>
      </c>
      <c r="C225" s="316" t="s">
        <v>4370</v>
      </c>
      <c r="D225" s="316">
        <v>6</v>
      </c>
      <c r="E225" s="316">
        <v>6</v>
      </c>
      <c r="F225" s="316">
        <v>0</v>
      </c>
      <c r="I225" s="316">
        <v>0</v>
      </c>
      <c r="J225" s="316">
        <f t="shared" si="18"/>
        <v>0</v>
      </c>
      <c r="K225" s="316" t="str">
        <f t="shared" si="16"/>
        <v>76263 4M400</v>
      </c>
      <c r="L225" s="316" t="str">
        <f t="shared" si="20"/>
        <v>76263 4M400</v>
      </c>
      <c r="M225" s="316" t="str">
        <f t="shared" si="17"/>
        <v/>
      </c>
      <c r="N225" s="316">
        <f>VLOOKUP(B225,大日程202201!$C$2:$D$1418,2,FALSE)</f>
        <v>0</v>
      </c>
    </row>
    <row r="226" spans="1:14">
      <c r="A226" s="318">
        <v>225</v>
      </c>
      <c r="B226" s="316" t="s">
        <v>2908</v>
      </c>
      <c r="C226" s="316" t="s">
        <v>4371</v>
      </c>
      <c r="D226" s="316">
        <v>6</v>
      </c>
      <c r="E226" s="316">
        <v>6</v>
      </c>
      <c r="F226" s="316">
        <v>0</v>
      </c>
      <c r="I226" s="316">
        <v>0</v>
      </c>
      <c r="J226" s="316">
        <f t="shared" si="18"/>
        <v>0</v>
      </c>
      <c r="K226" s="316" t="str">
        <f t="shared" si="16"/>
        <v>76263 4M710</v>
      </c>
      <c r="L226" s="316" t="str">
        <f t="shared" si="20"/>
        <v>76263 4M710</v>
      </c>
      <c r="M226" s="316" t="str">
        <f t="shared" si="17"/>
        <v/>
      </c>
      <c r="N226" s="316">
        <f>VLOOKUP(B226,大日程202201!$C$2:$D$1418,2,FALSE)</f>
        <v>0</v>
      </c>
    </row>
    <row r="227" spans="1:14">
      <c r="A227" s="318">
        <v>226</v>
      </c>
      <c r="B227" s="316" t="s">
        <v>2909</v>
      </c>
      <c r="C227" s="316" t="s">
        <v>4372</v>
      </c>
      <c r="D227" s="316">
        <v>6</v>
      </c>
      <c r="E227" s="316">
        <v>6</v>
      </c>
      <c r="F227" s="316">
        <v>0</v>
      </c>
      <c r="I227" s="316">
        <v>0</v>
      </c>
      <c r="J227" s="316">
        <f t="shared" si="18"/>
        <v>0</v>
      </c>
      <c r="K227" s="316" t="str">
        <f t="shared" si="16"/>
        <v>76272 4M400</v>
      </c>
      <c r="L227" s="316" t="str">
        <f t="shared" si="20"/>
        <v>76272 4M400</v>
      </c>
      <c r="M227" s="316" t="str">
        <f t="shared" si="17"/>
        <v/>
      </c>
      <c r="N227" s="316">
        <f>VLOOKUP(B227,大日程202201!$C$2:$D$1418,2,FALSE)</f>
        <v>0</v>
      </c>
    </row>
    <row r="228" spans="1:14">
      <c r="A228" s="318">
        <v>227</v>
      </c>
      <c r="B228" s="316" t="s">
        <v>2910</v>
      </c>
      <c r="C228" s="316" t="s">
        <v>4373</v>
      </c>
      <c r="D228" s="316">
        <v>6</v>
      </c>
      <c r="E228" s="316">
        <v>6</v>
      </c>
      <c r="F228" s="316">
        <v>0</v>
      </c>
      <c r="I228" s="316">
        <v>0</v>
      </c>
      <c r="J228" s="316">
        <f t="shared" si="18"/>
        <v>0</v>
      </c>
      <c r="K228" s="316" t="str">
        <f t="shared" si="16"/>
        <v>76272 4M500</v>
      </c>
      <c r="L228" s="316" t="str">
        <f t="shared" si="20"/>
        <v>76272 4M500</v>
      </c>
      <c r="M228" s="316" t="str">
        <f t="shared" si="17"/>
        <v/>
      </c>
      <c r="N228" s="316">
        <f>VLOOKUP(B228,大日程202201!$C$2:$D$1418,2,FALSE)</f>
        <v>0</v>
      </c>
    </row>
    <row r="229" spans="1:14">
      <c r="A229" s="318">
        <v>228</v>
      </c>
      <c r="B229" s="316" t="s">
        <v>2911</v>
      </c>
      <c r="C229" s="316" t="s">
        <v>4374</v>
      </c>
      <c r="D229" s="316">
        <v>6</v>
      </c>
      <c r="E229" s="316">
        <v>6</v>
      </c>
      <c r="F229" s="316">
        <v>0</v>
      </c>
      <c r="I229" s="316">
        <v>0</v>
      </c>
      <c r="J229" s="316">
        <f t="shared" si="18"/>
        <v>0</v>
      </c>
      <c r="K229" s="316" t="str">
        <f t="shared" si="16"/>
        <v>76273 4M400</v>
      </c>
      <c r="L229" s="316" t="str">
        <f t="shared" si="20"/>
        <v>76273 4M400</v>
      </c>
      <c r="M229" s="316" t="str">
        <f t="shared" si="17"/>
        <v/>
      </c>
      <c r="N229" s="316">
        <f>VLOOKUP(B229,大日程202201!$C$2:$D$1418,2,FALSE)</f>
        <v>0</v>
      </c>
    </row>
    <row r="230" spans="1:14">
      <c r="A230" s="318">
        <v>229</v>
      </c>
      <c r="B230" s="316" t="s">
        <v>2912</v>
      </c>
      <c r="C230" s="316" t="s">
        <v>4375</v>
      </c>
      <c r="D230" s="316">
        <v>6</v>
      </c>
      <c r="E230" s="316">
        <v>6</v>
      </c>
      <c r="F230" s="316">
        <v>0</v>
      </c>
      <c r="I230" s="316">
        <v>0</v>
      </c>
      <c r="J230" s="316">
        <f t="shared" si="18"/>
        <v>0</v>
      </c>
      <c r="K230" s="316" t="str">
        <f t="shared" si="16"/>
        <v>76273 4M500</v>
      </c>
      <c r="L230" s="316" t="str">
        <f t="shared" si="20"/>
        <v>76273 4M500</v>
      </c>
      <c r="M230" s="316" t="str">
        <f t="shared" si="17"/>
        <v/>
      </c>
      <c r="N230" s="316">
        <f>VLOOKUP(B230,大日程202201!$C$2:$D$1418,2,FALSE)</f>
        <v>0</v>
      </c>
    </row>
    <row r="231" spans="1:14">
      <c r="A231" s="318">
        <v>230</v>
      </c>
      <c r="B231" s="316" t="s">
        <v>2913</v>
      </c>
      <c r="C231" s="316" t="s">
        <v>4376</v>
      </c>
      <c r="D231" s="316">
        <v>8</v>
      </c>
      <c r="E231" s="316">
        <v>8</v>
      </c>
      <c r="F231" s="316">
        <v>1</v>
      </c>
      <c r="G231" s="316">
        <v>6</v>
      </c>
      <c r="I231" s="316">
        <v>0</v>
      </c>
      <c r="J231" s="316">
        <f t="shared" si="18"/>
        <v>1</v>
      </c>
      <c r="K231" s="316" t="str">
        <f t="shared" si="16"/>
        <v>76316/7 4M500</v>
      </c>
      <c r="L231" s="316" t="str">
        <f>IF(AND($G231&lt;&gt;"",$J231&gt;0), IF($F231=1,MID($K231,1,$G231-1)&amp;MID($K231,$G231+2,LEN($K231)-($G231+1)),""), IF(AND($G231&lt;&gt;"",$E231&lt;&gt;""),MID($K231,1,$G231-1),IF(AND($D231&lt;&gt;"",$F231&lt;2),$K231,IF(AND(OR($D231="", $E231=""),VALUE($F231)=0),$K231,IF($F231=1,MID($K231,1,$G231-1)&amp;MID($K231,$G231+2,LEN($K231)-($G231-1)),"")))))</f>
        <v>76316 4M500</v>
      </c>
      <c r="M231" s="316" t="str">
        <f t="shared" si="17"/>
        <v>76317 4M500</v>
      </c>
      <c r="N231" s="316">
        <f>VLOOKUP(B231,大日程202201!$C$2:$D$1418,2,FALSE)</f>
        <v>0</v>
      </c>
    </row>
    <row r="232" spans="1:14">
      <c r="A232" s="318">
        <v>231</v>
      </c>
      <c r="B232" s="316" t="s">
        <v>2915</v>
      </c>
      <c r="C232" s="316" t="s">
        <v>4377</v>
      </c>
      <c r="D232" s="316">
        <v>8</v>
      </c>
      <c r="E232" s="316">
        <v>8</v>
      </c>
      <c r="F232" s="316">
        <v>1</v>
      </c>
      <c r="G232" s="316">
        <v>6</v>
      </c>
      <c r="I232" s="316">
        <v>14</v>
      </c>
      <c r="J232" s="316">
        <f t="shared" si="18"/>
        <v>1</v>
      </c>
      <c r="K232" s="316" t="str">
        <f t="shared" si="16"/>
        <v>76316/7 4M500-B</v>
      </c>
      <c r="L232" s="316" t="str">
        <f>IF(AND($G232&lt;&gt;"",$J232&gt;0), IF($F232=1,MID($K232,1,$G232-1)&amp;MID($K232,$G232+2,LEN($K232)-($G232+1)),""), IF(AND($G232&lt;&gt;"",$E232&lt;&gt;""),MID($K232,1,$G232-1),IF(AND($D232&lt;&gt;"",$F232&lt;2),$K232,IF(AND(OR($D232="", $E232=""),VALUE($F232)=0),$K232,IF($F232=1,MID($K232,1,$G232-1)&amp;MID($K232,$G232+2,LEN($K232)-($G232-1)),"")))))</f>
        <v>76316 4M500-B</v>
      </c>
      <c r="M232" s="316" t="str">
        <f t="shared" si="17"/>
        <v>76317 4M500-B</v>
      </c>
      <c r="N232" s="316">
        <f>VLOOKUP(B232,大日程202201!$C$2:$D$1418,2,FALSE)</f>
        <v>0</v>
      </c>
    </row>
    <row r="233" spans="1:14">
      <c r="A233" s="318">
        <v>232</v>
      </c>
      <c r="B233" s="316" t="s">
        <v>2916</v>
      </c>
      <c r="C233" s="316" t="s">
        <v>4378</v>
      </c>
      <c r="D233" s="316">
        <v>8</v>
      </c>
      <c r="E233" s="316">
        <v>8</v>
      </c>
      <c r="F233" s="316">
        <v>1</v>
      </c>
      <c r="G233" s="316">
        <v>6</v>
      </c>
      <c r="I233" s="316">
        <v>0</v>
      </c>
      <c r="J233" s="316">
        <f t="shared" si="18"/>
        <v>1</v>
      </c>
      <c r="K233" s="316" t="str">
        <f t="shared" si="16"/>
        <v>76320/1 4M510</v>
      </c>
      <c r="L233" s="316" t="str">
        <f>IF(AND($G233&lt;&gt;"",$J233&gt;0), IF($F233=1,MID($K233,1,$G233-1)&amp;MID($K233,$G233+2,LEN($K233)-($G233+1)),""), IF(AND($G233&lt;&gt;"",$E233&lt;&gt;""),MID($K233,1,$G233-1),IF(AND($D233&lt;&gt;"",$F233&lt;2),$K233,IF(AND(OR($D233="", $E233=""),VALUE($F233)=0),$K233,IF($F233=1,MID($K233,1,$G233-1)&amp;MID($K233,$G233+2,LEN($K233)-($G233-1)),"")))))</f>
        <v>76320 4M510</v>
      </c>
      <c r="M233" s="316" t="str">
        <f t="shared" si="17"/>
        <v>76321 4M510</v>
      </c>
      <c r="N233" s="316">
        <f>VLOOKUP(B233,大日程202201!$C$2:$D$1418,2,FALSE)</f>
        <v>0</v>
      </c>
    </row>
    <row r="234" spans="1:14">
      <c r="A234" s="318">
        <v>233</v>
      </c>
      <c r="B234" s="316" t="s">
        <v>2918</v>
      </c>
      <c r="C234" s="316" t="s">
        <v>4379</v>
      </c>
      <c r="D234" s="316">
        <v>6</v>
      </c>
      <c r="E234" s="316">
        <v>6</v>
      </c>
      <c r="F234" s="316">
        <v>0</v>
      </c>
      <c r="I234" s="316">
        <v>12</v>
      </c>
      <c r="J234" s="316">
        <f t="shared" si="18"/>
        <v>0</v>
      </c>
      <c r="K234" s="316" t="str">
        <f t="shared" si="16"/>
        <v>76632 4M400-1</v>
      </c>
      <c r="L234" s="316" t="str">
        <f t="shared" si="20"/>
        <v>76632 4M400-1</v>
      </c>
      <c r="M234" s="316" t="str">
        <f t="shared" si="17"/>
        <v/>
      </c>
      <c r="N234" s="316">
        <f>VLOOKUP(B234,大日程202201!$C$2:$D$1418,2,FALSE)</f>
        <v>0</v>
      </c>
    </row>
    <row r="235" spans="1:14">
      <c r="A235" s="318">
        <v>234</v>
      </c>
      <c r="B235" s="316" t="s">
        <v>2919</v>
      </c>
      <c r="C235" s="316" t="s">
        <v>4380</v>
      </c>
      <c r="D235" s="316">
        <v>6</v>
      </c>
      <c r="E235" s="316">
        <v>6</v>
      </c>
      <c r="F235" s="316">
        <v>0</v>
      </c>
      <c r="I235" s="316">
        <v>12</v>
      </c>
      <c r="J235" s="316">
        <f t="shared" si="18"/>
        <v>0</v>
      </c>
      <c r="K235" s="316" t="str">
        <f t="shared" si="16"/>
        <v>76633 4M400-1</v>
      </c>
      <c r="L235" s="316" t="str">
        <f t="shared" si="20"/>
        <v>76633 4M400-1</v>
      </c>
      <c r="M235" s="316" t="str">
        <f t="shared" si="17"/>
        <v/>
      </c>
      <c r="N235" s="316">
        <f>VLOOKUP(B235,大日程202201!$C$2:$D$1418,2,FALSE)</f>
        <v>0</v>
      </c>
    </row>
    <row r="236" spans="1:14">
      <c r="A236" s="318">
        <v>235</v>
      </c>
      <c r="B236" s="316" t="s">
        <v>2920</v>
      </c>
      <c r="C236" s="316" t="s">
        <v>4381</v>
      </c>
      <c r="D236" s="316">
        <v>8</v>
      </c>
      <c r="E236" s="316">
        <v>8</v>
      </c>
      <c r="F236" s="316">
        <v>1</v>
      </c>
      <c r="G236" s="316">
        <v>6</v>
      </c>
      <c r="I236" s="316">
        <v>0</v>
      </c>
      <c r="J236" s="316">
        <f t="shared" si="18"/>
        <v>1</v>
      </c>
      <c r="K236" s="316" t="str">
        <f t="shared" si="16"/>
        <v>76634/5 4M400</v>
      </c>
      <c r="L236" s="316" t="str">
        <f t="shared" ref="L236:L241" si="21">IF(AND($G236&lt;&gt;"",$J236&gt;0), IF($F236=1,MID($K236,1,$G236-1)&amp;MID($K236,$G236+2,LEN($K236)-($G236+1)),""), IF(AND($G236&lt;&gt;"",$E236&lt;&gt;""),MID($K236,1,$G236-1),IF(AND($D236&lt;&gt;"",$F236&lt;2),$K236,IF(AND(OR($D236="", $E236=""),VALUE($F236)=0),$K236,IF($F236=1,MID($K236,1,$G236-1)&amp;MID($K236,$G236+2,LEN($K236)-($G236-1)),"")))))</f>
        <v>76634 4M400</v>
      </c>
      <c r="M236" s="316" t="str">
        <f t="shared" si="17"/>
        <v>76635 4M400</v>
      </c>
      <c r="N236" s="316">
        <f>VLOOKUP(B236,大日程202201!$C$2:$D$1418,2,FALSE)</f>
        <v>0</v>
      </c>
    </row>
    <row r="237" spans="1:14">
      <c r="A237" s="318">
        <v>236</v>
      </c>
      <c r="B237" s="316" t="s">
        <v>2921</v>
      </c>
      <c r="C237" s="316" t="s">
        <v>4382</v>
      </c>
      <c r="D237" s="316">
        <v>8</v>
      </c>
      <c r="E237" s="316">
        <v>8</v>
      </c>
      <c r="F237" s="316">
        <v>1</v>
      </c>
      <c r="G237" s="316">
        <v>6</v>
      </c>
      <c r="I237" s="316">
        <v>0</v>
      </c>
      <c r="J237" s="316">
        <f t="shared" si="18"/>
        <v>1</v>
      </c>
      <c r="K237" s="316" t="str">
        <f t="shared" si="16"/>
        <v>76634/5 4M500</v>
      </c>
      <c r="L237" s="316" t="str">
        <f t="shared" si="21"/>
        <v>76634 4M500</v>
      </c>
      <c r="M237" s="316" t="str">
        <f t="shared" si="17"/>
        <v>76635 4M500</v>
      </c>
      <c r="N237" s="316">
        <f>VLOOKUP(B237,大日程202201!$C$2:$D$1418,2,FALSE)</f>
        <v>0</v>
      </c>
    </row>
    <row r="238" spans="1:14">
      <c r="A238" s="318">
        <v>237</v>
      </c>
      <c r="B238" s="316" t="s">
        <v>2922</v>
      </c>
      <c r="C238" s="316" t="s">
        <v>4383</v>
      </c>
      <c r="D238" s="316">
        <v>8</v>
      </c>
      <c r="E238" s="316">
        <v>8</v>
      </c>
      <c r="F238" s="316">
        <v>1</v>
      </c>
      <c r="G238" s="316">
        <v>6</v>
      </c>
      <c r="I238" s="316">
        <v>0</v>
      </c>
      <c r="J238" s="316">
        <f t="shared" si="18"/>
        <v>1</v>
      </c>
      <c r="K238" s="316" t="str">
        <f t="shared" si="16"/>
        <v>78142/3 4M500</v>
      </c>
      <c r="L238" s="316" t="str">
        <f t="shared" si="21"/>
        <v>78142 4M500</v>
      </c>
      <c r="M238" s="316" t="str">
        <f t="shared" si="17"/>
        <v>78143 4M500</v>
      </c>
      <c r="N238" s="316">
        <f>VLOOKUP(B238,大日程202201!$C$2:$D$1418,2,FALSE)</f>
        <v>0</v>
      </c>
    </row>
    <row r="239" spans="1:14">
      <c r="A239" s="318">
        <v>238</v>
      </c>
      <c r="B239" s="316" t="s">
        <v>2923</v>
      </c>
      <c r="C239" s="316" t="s">
        <v>4384</v>
      </c>
      <c r="D239" s="316">
        <v>8</v>
      </c>
      <c r="E239" s="316">
        <v>8</v>
      </c>
      <c r="F239" s="316">
        <v>1</v>
      </c>
      <c r="G239" s="316">
        <v>6</v>
      </c>
      <c r="I239" s="316">
        <v>0</v>
      </c>
      <c r="J239" s="316">
        <f t="shared" si="18"/>
        <v>1</v>
      </c>
      <c r="K239" s="316" t="str">
        <f t="shared" si="16"/>
        <v>82198/9 4M400</v>
      </c>
      <c r="L239" s="316" t="str">
        <f t="shared" si="21"/>
        <v>82198 4M400</v>
      </c>
      <c r="M239" s="316" t="str">
        <f t="shared" si="17"/>
        <v>82199 4M400</v>
      </c>
      <c r="N239" s="316">
        <f>VLOOKUP(B239,大日程202201!$C$2:$D$1418,2,FALSE)</f>
        <v>0</v>
      </c>
    </row>
    <row r="240" spans="1:14">
      <c r="A240" s="318">
        <v>239</v>
      </c>
      <c r="B240" s="316" t="s">
        <v>2924</v>
      </c>
      <c r="C240" s="316" t="s">
        <v>4385</v>
      </c>
      <c r="D240" s="316">
        <v>8</v>
      </c>
      <c r="E240" s="316">
        <v>8</v>
      </c>
      <c r="F240" s="316">
        <v>1</v>
      </c>
      <c r="G240" s="316">
        <v>6</v>
      </c>
      <c r="I240" s="316">
        <v>0</v>
      </c>
      <c r="J240" s="316">
        <f t="shared" si="18"/>
        <v>1</v>
      </c>
      <c r="K240" s="316" t="str">
        <f t="shared" si="16"/>
        <v>66322/3 8H300</v>
      </c>
      <c r="L240" s="316" t="str">
        <f t="shared" si="21"/>
        <v>66322 8H300</v>
      </c>
      <c r="M240" s="316" t="str">
        <f t="shared" si="17"/>
        <v>66323 8H300</v>
      </c>
      <c r="N240" s="316">
        <f>VLOOKUP(B240,大日程202201!$C$2:$D$1418,2,FALSE)</f>
        <v>0</v>
      </c>
    </row>
    <row r="241" spans="1:14">
      <c r="A241" s="318">
        <v>240</v>
      </c>
      <c r="B241" s="316" t="s">
        <v>2925</v>
      </c>
      <c r="C241" s="316" t="s">
        <v>4386</v>
      </c>
      <c r="D241" s="316">
        <v>8</v>
      </c>
      <c r="E241" s="316">
        <v>8</v>
      </c>
      <c r="F241" s="316">
        <v>1</v>
      </c>
      <c r="G241" s="316">
        <v>6</v>
      </c>
      <c r="I241" s="316">
        <v>0</v>
      </c>
      <c r="J241" s="316">
        <f t="shared" si="18"/>
        <v>1</v>
      </c>
      <c r="K241" s="316" t="str">
        <f t="shared" si="16"/>
        <v>66322/3 8H900</v>
      </c>
      <c r="L241" s="316" t="str">
        <f t="shared" si="21"/>
        <v>66322 8H900</v>
      </c>
      <c r="M241" s="316" t="str">
        <f t="shared" si="17"/>
        <v>66323 8H900</v>
      </c>
      <c r="N241" s="316">
        <f>VLOOKUP(B241,大日程202201!$C$2:$D$1418,2,FALSE)</f>
        <v>0</v>
      </c>
    </row>
    <row r="242" spans="1:14">
      <c r="A242" s="318">
        <v>241</v>
      </c>
      <c r="B242" s="316" t="s">
        <v>2926</v>
      </c>
      <c r="C242" s="316" t="s">
        <v>4387</v>
      </c>
      <c r="D242" s="316">
        <v>6</v>
      </c>
      <c r="E242" s="316">
        <v>6</v>
      </c>
      <c r="F242" s="316">
        <v>0</v>
      </c>
      <c r="I242" s="316">
        <v>0</v>
      </c>
      <c r="J242" s="316">
        <f t="shared" si="18"/>
        <v>0</v>
      </c>
      <c r="K242" s="316" t="str">
        <f t="shared" si="16"/>
        <v>67123 8H30001</v>
      </c>
      <c r="L242" s="316" t="str">
        <f t="shared" si="20"/>
        <v>67123 8H30001</v>
      </c>
      <c r="M242" s="316" t="str">
        <f t="shared" si="17"/>
        <v/>
      </c>
      <c r="N242" s="316">
        <f>VLOOKUP(B242,大日程202201!$C$2:$D$1418,2,FALSE)</f>
        <v>0</v>
      </c>
    </row>
    <row r="243" spans="1:14">
      <c r="A243" s="318">
        <v>242</v>
      </c>
      <c r="B243" s="316" t="s">
        <v>2927</v>
      </c>
      <c r="C243" s="316" t="s">
        <v>4388</v>
      </c>
      <c r="D243" s="316">
        <v>6</v>
      </c>
      <c r="E243" s="316">
        <v>6</v>
      </c>
      <c r="F243" s="316">
        <v>0</v>
      </c>
      <c r="I243" s="316">
        <v>0</v>
      </c>
      <c r="J243" s="316">
        <f t="shared" si="18"/>
        <v>0</v>
      </c>
      <c r="K243" s="316" t="str">
        <f t="shared" si="16"/>
        <v>67123 8H70001</v>
      </c>
      <c r="L243" s="316" t="str">
        <f t="shared" si="20"/>
        <v>67123 8H70001</v>
      </c>
      <c r="M243" s="316" t="str">
        <f t="shared" si="17"/>
        <v/>
      </c>
      <c r="N243" s="316">
        <f>VLOOKUP(B243,大日程202201!$C$2:$D$1418,2,FALSE)</f>
        <v>0</v>
      </c>
    </row>
    <row r="244" spans="1:14">
      <c r="A244" s="318">
        <v>243</v>
      </c>
      <c r="B244" s="316" t="s">
        <v>2928</v>
      </c>
      <c r="C244" s="316" t="s">
        <v>4389</v>
      </c>
      <c r="D244" s="316">
        <v>6</v>
      </c>
      <c r="E244" s="316">
        <v>6</v>
      </c>
      <c r="F244" s="316">
        <v>0</v>
      </c>
      <c r="I244" s="316">
        <v>0</v>
      </c>
      <c r="J244" s="316">
        <f t="shared" si="18"/>
        <v>0</v>
      </c>
      <c r="K244" s="316" t="str">
        <f t="shared" si="16"/>
        <v>67123 8H90001</v>
      </c>
      <c r="L244" s="316" t="str">
        <f t="shared" si="20"/>
        <v>67123 8H90001</v>
      </c>
      <c r="M244" s="316" t="str">
        <f t="shared" si="17"/>
        <v/>
      </c>
      <c r="N244" s="316">
        <f>VLOOKUP(B244,大日程202201!$C$2:$D$1418,2,FALSE)</f>
        <v>0</v>
      </c>
    </row>
    <row r="245" spans="1:14">
      <c r="A245" s="318">
        <v>244</v>
      </c>
      <c r="B245" s="316" t="s">
        <v>2929</v>
      </c>
      <c r="C245" s="316" t="s">
        <v>4390</v>
      </c>
      <c r="D245" s="316">
        <v>6</v>
      </c>
      <c r="E245" s="316">
        <v>6</v>
      </c>
      <c r="F245" s="316">
        <v>0</v>
      </c>
      <c r="I245" s="316">
        <v>0</v>
      </c>
      <c r="J245" s="316">
        <f t="shared" si="18"/>
        <v>0</v>
      </c>
      <c r="K245" s="316" t="str">
        <f t="shared" si="16"/>
        <v>74333 8H70001</v>
      </c>
      <c r="L245" s="316" t="str">
        <f t="shared" si="20"/>
        <v>74333 8H70001</v>
      </c>
      <c r="M245" s="316" t="str">
        <f t="shared" si="17"/>
        <v/>
      </c>
      <c r="N245" s="316">
        <f>VLOOKUP(B245,大日程202201!$C$2:$D$1418,2,FALSE)</f>
        <v>0</v>
      </c>
    </row>
    <row r="246" spans="1:14">
      <c r="A246" s="318">
        <v>245</v>
      </c>
      <c r="B246" s="316" t="s">
        <v>2931</v>
      </c>
      <c r="C246" s="316" t="s">
        <v>4391</v>
      </c>
      <c r="D246" s="316">
        <v>6</v>
      </c>
      <c r="E246" s="316">
        <v>6</v>
      </c>
      <c r="F246" s="316">
        <v>0</v>
      </c>
      <c r="I246" s="316">
        <v>0</v>
      </c>
      <c r="J246" s="316">
        <f t="shared" si="18"/>
        <v>0</v>
      </c>
      <c r="K246" s="316" t="str">
        <f t="shared" si="16"/>
        <v>74346 8H300</v>
      </c>
      <c r="L246" s="316" t="str">
        <f t="shared" si="20"/>
        <v>74346 8H300</v>
      </c>
      <c r="M246" s="316" t="str">
        <f t="shared" si="17"/>
        <v/>
      </c>
      <c r="N246" s="316">
        <f>VLOOKUP(B246,大日程202201!$C$2:$D$1418,2,FALSE)</f>
        <v>0</v>
      </c>
    </row>
    <row r="247" spans="1:14">
      <c r="A247" s="318">
        <v>246</v>
      </c>
      <c r="B247" s="316" t="s">
        <v>2932</v>
      </c>
      <c r="C247" s="316" t="s">
        <v>4392</v>
      </c>
      <c r="D247" s="316">
        <v>6</v>
      </c>
      <c r="E247" s="316">
        <v>6</v>
      </c>
      <c r="F247" s="316">
        <v>0</v>
      </c>
      <c r="I247" s="316">
        <v>0</v>
      </c>
      <c r="J247" s="316">
        <f t="shared" si="18"/>
        <v>0</v>
      </c>
      <c r="K247" s="316" t="str">
        <f t="shared" si="16"/>
        <v>74356 8H300</v>
      </c>
      <c r="L247" s="316" t="str">
        <f t="shared" si="20"/>
        <v>74356 8H300</v>
      </c>
      <c r="M247" s="316" t="str">
        <f t="shared" si="17"/>
        <v/>
      </c>
      <c r="N247" s="316">
        <f>VLOOKUP(B247,大日程202201!$C$2:$D$1418,2,FALSE)</f>
        <v>0</v>
      </c>
    </row>
    <row r="248" spans="1:14">
      <c r="A248" s="318">
        <v>247</v>
      </c>
      <c r="B248" s="316" t="s">
        <v>2933</v>
      </c>
      <c r="C248" s="316" t="s">
        <v>4393</v>
      </c>
      <c r="D248" s="316">
        <v>6</v>
      </c>
      <c r="E248" s="316">
        <v>6</v>
      </c>
      <c r="F248" s="316">
        <v>0</v>
      </c>
      <c r="I248" s="316">
        <v>0</v>
      </c>
      <c r="J248" s="316">
        <f t="shared" si="18"/>
        <v>0</v>
      </c>
      <c r="K248" s="316" t="str">
        <f t="shared" si="16"/>
        <v>74356 AW000</v>
      </c>
      <c r="L248" s="316" t="str">
        <f t="shared" si="20"/>
        <v>74356 AW000</v>
      </c>
      <c r="M248" s="316" t="str">
        <f t="shared" si="17"/>
        <v/>
      </c>
      <c r="N248" s="316">
        <f>VLOOKUP(B248,大日程202201!$C$2:$D$1418,2,FALSE)</f>
        <v>0</v>
      </c>
    </row>
    <row r="249" spans="1:14">
      <c r="A249" s="318">
        <v>248</v>
      </c>
      <c r="B249" s="316" t="s">
        <v>2934</v>
      </c>
      <c r="C249" s="316" t="s">
        <v>4394</v>
      </c>
      <c r="D249" s="316">
        <v>8</v>
      </c>
      <c r="E249" s="316">
        <v>8</v>
      </c>
      <c r="F249" s="316">
        <v>1</v>
      </c>
      <c r="G249" s="316">
        <v>6</v>
      </c>
      <c r="I249" s="316">
        <v>0</v>
      </c>
      <c r="J249" s="316">
        <f t="shared" si="18"/>
        <v>1</v>
      </c>
      <c r="K249" s="316" t="str">
        <f t="shared" si="16"/>
        <v>75138/9 8H90001</v>
      </c>
      <c r="L249" s="316" t="str">
        <f>IF(AND($G249&lt;&gt;"",$J249&gt;0), IF($F249=1,MID($K249,1,$G249-1)&amp;MID($K249,$G249+2,LEN($K249)-($G249+1)),""), IF(AND($G249&lt;&gt;"",$E249&lt;&gt;""),MID($K249,1,$G249-1),IF(AND($D249&lt;&gt;"",$F249&lt;2),$K249,IF(AND(OR($D249="", $E249=""),VALUE($F249)=0),$K249,IF($F249=1,MID($K249,1,$G249-1)&amp;MID($K249,$G249+2,LEN($K249)-($G249-1)),"")))))</f>
        <v>75138 8H90001</v>
      </c>
      <c r="M249" s="316" t="str">
        <f t="shared" si="17"/>
        <v>75139 8H90001</v>
      </c>
      <c r="N249" s="316">
        <f>VLOOKUP(B249,大日程202201!$C$2:$D$1418,2,FALSE)</f>
        <v>0</v>
      </c>
    </row>
    <row r="250" spans="1:14">
      <c r="A250" s="318">
        <v>249</v>
      </c>
      <c r="B250" s="316" t="s">
        <v>2935</v>
      </c>
      <c r="C250" s="316" t="s">
        <v>4395</v>
      </c>
      <c r="D250" s="316">
        <v>8</v>
      </c>
      <c r="E250" s="316">
        <v>8</v>
      </c>
      <c r="F250" s="316">
        <v>1</v>
      </c>
      <c r="G250" s="316">
        <v>6</v>
      </c>
      <c r="I250" s="316">
        <v>0</v>
      </c>
      <c r="J250" s="316">
        <f t="shared" si="18"/>
        <v>1</v>
      </c>
      <c r="K250" s="316" t="str">
        <f t="shared" si="16"/>
        <v>76226/7 8H300</v>
      </c>
      <c r="L250" s="316" t="str">
        <f>IF(AND($G250&lt;&gt;"",$J250&gt;0), IF($F250=1,MID($K250,1,$G250-1)&amp;MID($K250,$G250+2,LEN($K250)-($G250+1)),""), IF(AND($G250&lt;&gt;"",$E250&lt;&gt;""),MID($K250,1,$G250-1),IF(AND($D250&lt;&gt;"",$F250&lt;2),$K250,IF(AND(OR($D250="", $E250=""),VALUE($F250)=0),$K250,IF($F250=1,MID($K250,1,$G250-1)&amp;MID($K250,$G250+2,LEN($K250)-($G250-1)),"")))))</f>
        <v>76226 8H300</v>
      </c>
      <c r="M250" s="316" t="str">
        <f t="shared" si="17"/>
        <v>76227 8H300</v>
      </c>
      <c r="N250" s="316">
        <f>VLOOKUP(B250,大日程202201!$C$2:$D$1418,2,FALSE)</f>
        <v>0</v>
      </c>
    </row>
    <row r="251" spans="1:14">
      <c r="A251" s="318">
        <v>250</v>
      </c>
      <c r="B251" s="316" t="s">
        <v>2937</v>
      </c>
      <c r="C251" s="316" t="s">
        <v>4396</v>
      </c>
      <c r="D251" s="316">
        <v>8</v>
      </c>
      <c r="E251" s="316">
        <v>8</v>
      </c>
      <c r="F251" s="316">
        <v>1</v>
      </c>
      <c r="G251" s="316">
        <v>6</v>
      </c>
      <c r="I251" s="316">
        <v>0</v>
      </c>
      <c r="J251" s="316">
        <f t="shared" si="18"/>
        <v>1</v>
      </c>
      <c r="K251" s="316" t="str">
        <f t="shared" si="16"/>
        <v>76226/7 8H700</v>
      </c>
      <c r="L251" s="316" t="str">
        <f>IF(AND($G251&lt;&gt;"",$J251&gt;0), IF($F251=1,MID($K251,1,$G251-1)&amp;MID($K251,$G251+2,LEN($K251)-($G251+1)),""), IF(AND($G251&lt;&gt;"",$E251&lt;&gt;""),MID($K251,1,$G251-1),IF(AND($D251&lt;&gt;"",$F251&lt;2),$K251,IF(AND(OR($D251="", $E251=""),VALUE($F251)=0),$K251,IF($F251=1,MID($K251,1,$G251-1)&amp;MID($K251,$G251+2,LEN($K251)-($G251-1)),"")))))</f>
        <v>76226 8H700</v>
      </c>
      <c r="M251" s="316" t="str">
        <f t="shared" si="17"/>
        <v>76227 8H700</v>
      </c>
      <c r="N251" s="316">
        <f>VLOOKUP(B251,大日程202201!$C$2:$D$1418,2,FALSE)</f>
        <v>0</v>
      </c>
    </row>
    <row r="252" spans="1:14">
      <c r="A252" s="318">
        <v>251</v>
      </c>
      <c r="B252" s="316" t="s">
        <v>2938</v>
      </c>
      <c r="C252" s="316" t="s">
        <v>4397</v>
      </c>
      <c r="D252" s="316">
        <v>8</v>
      </c>
      <c r="E252" s="316">
        <v>8</v>
      </c>
      <c r="F252" s="316">
        <v>1</v>
      </c>
      <c r="G252" s="316">
        <v>6</v>
      </c>
      <c r="I252" s="316">
        <v>0</v>
      </c>
      <c r="J252" s="316">
        <f t="shared" si="18"/>
        <v>1</v>
      </c>
      <c r="K252" s="316" t="str">
        <f t="shared" si="16"/>
        <v>76298/9 8H300</v>
      </c>
      <c r="L252" s="316" t="str">
        <f>IF(AND($G252&lt;&gt;"",$J252&gt;0), IF($F252=1,MID($K252,1,$G252-1)&amp;MID($K252,$G252+2,LEN($K252)-($G252+1)),""), IF(AND($G252&lt;&gt;"",$E252&lt;&gt;""),MID($K252,1,$G252-1),IF(AND($D252&lt;&gt;"",$F252&lt;2),$K252,IF(AND(OR($D252="", $E252=""),VALUE($F252)=0),$K252,IF($F252=1,MID($K252,1,$G252-1)&amp;MID($K252,$G252+2,LEN($K252)-($G252-1)),"")))))</f>
        <v>76298 8H300</v>
      </c>
      <c r="M252" s="316" t="str">
        <f t="shared" si="17"/>
        <v>76299 8H300</v>
      </c>
      <c r="N252" s="316">
        <f>VLOOKUP(B252,大日程202201!$C$2:$D$1418,2,FALSE)</f>
        <v>0</v>
      </c>
    </row>
    <row r="253" spans="1:14">
      <c r="A253" s="318">
        <v>252</v>
      </c>
      <c r="B253" s="316" t="s">
        <v>2939</v>
      </c>
      <c r="C253" s="316" t="s">
        <v>4398</v>
      </c>
      <c r="D253" s="316">
        <v>6</v>
      </c>
      <c r="E253" s="316">
        <v>6</v>
      </c>
      <c r="F253" s="316">
        <v>0</v>
      </c>
      <c r="I253" s="316">
        <v>0</v>
      </c>
      <c r="J253" s="316">
        <f t="shared" si="18"/>
        <v>0</v>
      </c>
      <c r="K253" s="316" t="str">
        <f t="shared" si="16"/>
        <v>76428 8H300</v>
      </c>
      <c r="L253" s="316" t="str">
        <f t="shared" si="20"/>
        <v>76428 8H300</v>
      </c>
      <c r="M253" s="316" t="str">
        <f t="shared" si="17"/>
        <v/>
      </c>
      <c r="N253" s="316">
        <f>VLOOKUP(B253,大日程202201!$C$2:$D$1418,2,FALSE)</f>
        <v>0</v>
      </c>
    </row>
    <row r="254" spans="1:14">
      <c r="A254" s="318">
        <v>253</v>
      </c>
      <c r="B254" s="316" t="s">
        <v>2940</v>
      </c>
      <c r="C254" s="316" t="s">
        <v>4399</v>
      </c>
      <c r="D254" s="316">
        <v>6</v>
      </c>
      <c r="E254" s="316">
        <v>6</v>
      </c>
      <c r="F254" s="316">
        <v>0</v>
      </c>
      <c r="I254" s="316">
        <v>0</v>
      </c>
      <c r="J254" s="316">
        <f t="shared" si="18"/>
        <v>0</v>
      </c>
      <c r="K254" s="316" t="str">
        <f t="shared" si="16"/>
        <v>76429 8H300</v>
      </c>
      <c r="L254" s="316" t="str">
        <f t="shared" si="20"/>
        <v>76429 8H300</v>
      </c>
      <c r="M254" s="316" t="str">
        <f t="shared" si="17"/>
        <v/>
      </c>
      <c r="N254" s="316">
        <f>VLOOKUP(B254,大日程202201!$C$2:$D$1418,2,FALSE)</f>
        <v>0</v>
      </c>
    </row>
    <row r="255" spans="1:14">
      <c r="A255" s="318">
        <v>254</v>
      </c>
      <c r="B255" s="316" t="s">
        <v>2941</v>
      </c>
      <c r="C255" s="316" t="s">
        <v>4400</v>
      </c>
      <c r="D255" s="316">
        <v>8</v>
      </c>
      <c r="E255" s="316">
        <v>8</v>
      </c>
      <c r="F255" s="316">
        <v>1</v>
      </c>
      <c r="G255" s="316">
        <v>6</v>
      </c>
      <c r="I255" s="316">
        <v>0</v>
      </c>
      <c r="J255" s="316">
        <f t="shared" si="18"/>
        <v>1</v>
      </c>
      <c r="K255" s="316" t="str">
        <f t="shared" si="16"/>
        <v>76644/5 8H300</v>
      </c>
      <c r="L255" s="316" t="str">
        <f>IF(AND($G255&lt;&gt;"",$J255&gt;0), IF($F255=1,MID($K255,1,$G255-1)&amp;MID($K255,$G255+2,LEN($K255)-($G255+1)),""), IF(AND($G255&lt;&gt;"",$E255&lt;&gt;""),MID($K255,1,$G255-1),IF(AND($D255&lt;&gt;"",$F255&lt;2),$K255,IF(AND(OR($D255="", $E255=""),VALUE($F255)=0),$K255,IF($F255=1,MID($K255,1,$G255-1)&amp;MID($K255,$G255+2,LEN($K255)-($G255-1)),"")))))</f>
        <v>76644 8H300</v>
      </c>
      <c r="M255" s="316" t="str">
        <f t="shared" si="17"/>
        <v>76645 8H300</v>
      </c>
      <c r="N255" s="316">
        <f>VLOOKUP(B255,大日程202201!$C$2:$D$1418,2,FALSE)</f>
        <v>0</v>
      </c>
    </row>
    <row r="256" spans="1:14">
      <c r="A256" s="318">
        <v>255</v>
      </c>
      <c r="B256" s="316" t="s">
        <v>2942</v>
      </c>
      <c r="C256" s="316" t="s">
        <v>4401</v>
      </c>
      <c r="D256" s="316">
        <v>8</v>
      </c>
      <c r="E256" s="316">
        <v>8</v>
      </c>
      <c r="F256" s="316">
        <v>1</v>
      </c>
      <c r="G256" s="316">
        <v>6</v>
      </c>
      <c r="I256" s="316">
        <v>0</v>
      </c>
      <c r="J256" s="316">
        <f t="shared" si="18"/>
        <v>1</v>
      </c>
      <c r="K256" s="316" t="str">
        <f t="shared" si="16"/>
        <v>76646/7 8H300</v>
      </c>
      <c r="L256" s="316" t="str">
        <f>IF(AND($G256&lt;&gt;"",$J256&gt;0), IF($F256=1,MID($K256,1,$G256-1)&amp;MID($K256,$G256+2,LEN($K256)-($G256+1)),""), IF(AND($G256&lt;&gt;"",$E256&lt;&gt;""),MID($K256,1,$G256-1),IF(AND($D256&lt;&gt;"",$F256&lt;2),$K256,IF(AND(OR($D256="", $E256=""),VALUE($F256)=0),$K256,IF($F256=1,MID($K256,1,$G256-1)&amp;MID($K256,$G256+2,LEN($K256)-($G256-1)),"")))))</f>
        <v>76646 8H300</v>
      </c>
      <c r="M256" s="316" t="str">
        <f t="shared" si="17"/>
        <v>76647 8H300</v>
      </c>
      <c r="N256" s="316">
        <f>VLOOKUP(B256,大日程202201!$C$2:$D$1418,2,FALSE)</f>
        <v>0</v>
      </c>
    </row>
    <row r="257" spans="1:14">
      <c r="A257" s="318">
        <v>256</v>
      </c>
      <c r="B257" s="316" t="s">
        <v>2943</v>
      </c>
      <c r="C257" s="316" t="s">
        <v>4402</v>
      </c>
      <c r="D257" s="316">
        <v>8</v>
      </c>
      <c r="E257" s="316">
        <v>8</v>
      </c>
      <c r="F257" s="316">
        <v>1</v>
      </c>
      <c r="G257" s="316">
        <v>6</v>
      </c>
      <c r="I257" s="316">
        <v>0</v>
      </c>
      <c r="J257" s="316">
        <f t="shared" si="18"/>
        <v>1</v>
      </c>
      <c r="K257" s="316" t="str">
        <f t="shared" si="16"/>
        <v>76646/7 EQ500</v>
      </c>
      <c r="L257" s="316" t="str">
        <f>IF(AND($G257&lt;&gt;"",$J257&gt;0), IF($F257=1,MID($K257,1,$G257-1)&amp;MID($K257,$G257+2,LEN($K257)-($G257+1)),""), IF(AND($G257&lt;&gt;"",$E257&lt;&gt;""),MID($K257,1,$G257-1),IF(AND($D257&lt;&gt;"",$F257&lt;2),$K257,IF(AND(OR($D257="", $E257=""),VALUE($F257)=0),$K257,IF($F257=1,MID($K257,1,$G257-1)&amp;MID($K257,$G257+2,LEN($K257)-($G257-1)),"")))))</f>
        <v>76646 EQ500</v>
      </c>
      <c r="M257" s="316" t="str">
        <f t="shared" si="17"/>
        <v>76647 EQ500</v>
      </c>
      <c r="N257" s="316">
        <f>VLOOKUP(B257,大日程202201!$C$2:$D$1418,2,FALSE)</f>
        <v>0</v>
      </c>
    </row>
    <row r="258" spans="1:14">
      <c r="A258" s="318">
        <v>257</v>
      </c>
      <c r="B258" s="316" t="s">
        <v>2944</v>
      </c>
      <c r="C258" s="316" t="s">
        <v>4403</v>
      </c>
      <c r="D258" s="316">
        <v>8</v>
      </c>
      <c r="E258" s="316">
        <v>8</v>
      </c>
      <c r="F258" s="316">
        <v>1</v>
      </c>
      <c r="G258" s="316">
        <v>6</v>
      </c>
      <c r="I258" s="316">
        <v>0</v>
      </c>
      <c r="J258" s="316">
        <f t="shared" si="18"/>
        <v>1</v>
      </c>
      <c r="K258" s="316" t="str">
        <f t="shared" ref="K258:K321" si="22">IF(AND($D258&lt;&gt;"",$D258&gt;$E258),TRIM(MID($C258,1,$D258)),TRIM($C258))</f>
        <v>77648/9 8H300</v>
      </c>
      <c r="L258" s="316" t="str">
        <f>IF(AND($G258&lt;&gt;"",$J258&gt;0), IF($F258=1,MID($K258,1,$G258-1)&amp;MID($K258,$G258+2,LEN($K258)-($G258+1)),""), IF(AND($G258&lt;&gt;"",$E258&lt;&gt;""),MID($K258,1,$G258-1),IF(AND($D258&lt;&gt;"",$F258&lt;2),$K258,IF(AND(OR($D258="", $E258=""),VALUE($F258)=0),$K258,IF($F258=1,MID($K258,1,$G258-1)&amp;MID($K258,$G258+2,LEN($K258)-($G258-1)),"")))))</f>
        <v>77648 8H300</v>
      </c>
      <c r="M258" s="316" t="str">
        <f t="shared" ref="M258:M268" si="23">IF(AND($G258&lt;&gt;"",$J258&gt;0), IF($F258=1,MID($K258,1,$G258-(1+$J258))&amp;MID($K258,$G258+$J258,LEN($K258)-($G258+($J258-1))),""),IF(AND($G258&lt;&gt;"",$E258&lt;&gt;"",$J258&gt;0),MID($K258,1,$G258-1),IF(AND($G258&lt;&gt;"",$E258&lt;&gt;"",$J258&lt;0),MID($K258,1,$E258)&amp;MID($K258,$G258+1,LEN($K258)-$G258),IF($F258=1,MID($K258,1,$G258-2)&amp;MID($K258,$G258+1,LEN($K258)-$G258),""))))</f>
        <v>77649 8H300</v>
      </c>
      <c r="N258" s="316">
        <f>VLOOKUP(B258,大日程202201!$C$2:$D$1418,2,FALSE)</f>
        <v>0</v>
      </c>
    </row>
    <row r="259" spans="1:14">
      <c r="A259" s="318">
        <v>258</v>
      </c>
      <c r="B259" s="316" t="s">
        <v>2945</v>
      </c>
      <c r="C259" s="316" t="s">
        <v>4404</v>
      </c>
      <c r="D259" s="316">
        <v>6</v>
      </c>
      <c r="E259" s="316">
        <v>6</v>
      </c>
      <c r="F259" s="316">
        <v>0</v>
      </c>
      <c r="I259" s="316">
        <v>0</v>
      </c>
      <c r="J259" s="316">
        <f t="shared" ref="J259:J322" si="24">IF($G259&lt;&gt;"",($E259-1)-$G259,0)</f>
        <v>0</v>
      </c>
      <c r="K259" s="316" t="str">
        <f t="shared" si="22"/>
        <v>64124 EN000</v>
      </c>
      <c r="L259" s="316" t="str">
        <f t="shared" ref="L259:L268" si="25">IF(AND($G259&lt;&gt;"",$J259&gt;0), IF($F259=1,MID($K259,1,$G259-1)&amp;MID($K259,$G259+$J259+$J259,LEN($K259)-($G259+$J259)),""), IF(AND($G259&lt;&gt;"",$E259&lt;&gt;""),MID($K259,1,$G259-1),IF(AND($D259&lt;&gt;"",$F259&lt;2),$K259,IF(AND(OR($D259="", $E259=""),VALUE($F259)=0),$K259,IF($F259=1,MID($K259,1,$G259-1)&amp;MID($K259,$G259+2,LEN($K259)-($G259-1)),"")))))</f>
        <v>64124 EN000</v>
      </c>
      <c r="M259" s="316" t="str">
        <f t="shared" si="23"/>
        <v/>
      </c>
      <c r="N259" s="316">
        <f>VLOOKUP(B259,大日程202201!$C$2:$D$1418,2,FALSE)</f>
        <v>0</v>
      </c>
    </row>
    <row r="260" spans="1:14">
      <c r="A260" s="318">
        <v>259</v>
      </c>
      <c r="B260" s="316" t="s">
        <v>2946</v>
      </c>
      <c r="C260" s="316" t="s">
        <v>4405</v>
      </c>
      <c r="D260" s="316">
        <v>6</v>
      </c>
      <c r="E260" s="316">
        <v>6</v>
      </c>
      <c r="F260" s="316">
        <v>0</v>
      </c>
      <c r="I260" s="316">
        <v>0</v>
      </c>
      <c r="J260" s="316">
        <f t="shared" si="24"/>
        <v>0</v>
      </c>
      <c r="K260" s="316" t="str">
        <f t="shared" si="22"/>
        <v>64125 EN000</v>
      </c>
      <c r="L260" s="316" t="str">
        <f t="shared" si="25"/>
        <v>64125 EN000</v>
      </c>
      <c r="M260" s="316" t="str">
        <f t="shared" si="23"/>
        <v/>
      </c>
      <c r="N260" s="316">
        <f>VLOOKUP(B260,大日程202201!$C$2:$D$1418,2,FALSE)</f>
        <v>0</v>
      </c>
    </row>
    <row r="261" spans="1:14">
      <c r="A261" s="318">
        <v>260</v>
      </c>
      <c r="B261" s="316" t="s">
        <v>2947</v>
      </c>
      <c r="C261" s="316" t="s">
        <v>4406</v>
      </c>
      <c r="D261" s="316">
        <v>8</v>
      </c>
      <c r="E261" s="316">
        <v>8</v>
      </c>
      <c r="F261" s="316">
        <v>1</v>
      </c>
      <c r="G261" s="316">
        <v>6</v>
      </c>
      <c r="I261" s="316">
        <v>0</v>
      </c>
      <c r="J261" s="316">
        <f t="shared" si="24"/>
        <v>1</v>
      </c>
      <c r="K261" s="316" t="str">
        <f t="shared" si="22"/>
        <v>64182/3 EN000</v>
      </c>
      <c r="L261" s="316" t="str">
        <f>IF(AND($G261&lt;&gt;"",$J261&gt;0), IF($F261=1,MID($K261,1,$G261-1)&amp;MID($K261,$G261+2,LEN($K261)-($G261+1)),""), IF(AND($G261&lt;&gt;"",$E261&lt;&gt;""),MID($K261,1,$G261-1),IF(AND($D261&lt;&gt;"",$F261&lt;2),$K261,IF(AND(OR($D261="", $E261=""),VALUE($F261)=0),$K261,IF($F261=1,MID($K261,1,$G261-1)&amp;MID($K261,$G261+2,LEN($K261)-($G261-1)),"")))))</f>
        <v>64182 EN000</v>
      </c>
      <c r="M261" s="316" t="str">
        <f t="shared" si="23"/>
        <v>64183 EN000</v>
      </c>
      <c r="N261" s="316">
        <f>VLOOKUP(B261,大日程202201!$C$2:$D$1418,2,FALSE)</f>
        <v>0</v>
      </c>
    </row>
    <row r="262" spans="1:14">
      <c r="A262" s="318">
        <v>261</v>
      </c>
      <c r="B262" s="316" t="s">
        <v>2948</v>
      </c>
      <c r="C262" s="316" t="s">
        <v>4407</v>
      </c>
      <c r="D262" s="316">
        <v>8</v>
      </c>
      <c r="E262" s="316">
        <v>8</v>
      </c>
      <c r="F262" s="316">
        <v>1</v>
      </c>
      <c r="G262" s="316">
        <v>6</v>
      </c>
      <c r="I262" s="316">
        <v>0</v>
      </c>
      <c r="J262" s="316">
        <f t="shared" si="24"/>
        <v>1</v>
      </c>
      <c r="K262" s="316" t="str">
        <f t="shared" si="22"/>
        <v>74352/3 EN012</v>
      </c>
      <c r="L262" s="316" t="str">
        <f>IF(AND($G262&lt;&gt;"",$J262&gt;0), IF($F262=1,MID($K262,1,$G262-1)&amp;MID($K262,$G262+2,LEN($K262)-($G262+1)),""), IF(AND($G262&lt;&gt;"",$E262&lt;&gt;""),MID($K262,1,$G262-1),IF(AND($D262&lt;&gt;"",$F262&lt;2),$K262,IF(AND(OR($D262="", $E262=""),VALUE($F262)=0),$K262,IF($F262=1,MID($K262,1,$G262-1)&amp;MID($K262,$G262+2,LEN($K262)-($G262-1)),"")))))</f>
        <v>74352 EN012</v>
      </c>
      <c r="M262" s="316" t="str">
        <f t="shared" si="23"/>
        <v>74353 EN012</v>
      </c>
      <c r="N262" s="316">
        <f>VLOOKUP(B262,大日程202201!$C$2:$D$1418,2,FALSE)</f>
        <v>0</v>
      </c>
    </row>
    <row r="263" spans="1:14">
      <c r="A263" s="318">
        <v>262</v>
      </c>
      <c r="B263" s="316" t="s">
        <v>2950</v>
      </c>
      <c r="C263" s="316" t="s">
        <v>4408</v>
      </c>
      <c r="D263" s="316">
        <v>8</v>
      </c>
      <c r="E263" s="316">
        <v>8</v>
      </c>
      <c r="F263" s="316">
        <v>1</v>
      </c>
      <c r="G263" s="316">
        <v>6</v>
      </c>
      <c r="I263" s="316">
        <v>0</v>
      </c>
      <c r="J263" s="316">
        <f t="shared" si="24"/>
        <v>1</v>
      </c>
      <c r="K263" s="316" t="str">
        <f t="shared" si="22"/>
        <v>75522/3 EN000</v>
      </c>
      <c r="L263" s="316" t="str">
        <f>IF(AND($G263&lt;&gt;"",$J263&gt;0), IF($F263=1,MID($K263,1,$G263-1)&amp;MID($K263,$G263+2,LEN($K263)-($G263+1)),""), IF(AND($G263&lt;&gt;"",$E263&lt;&gt;""),MID($K263,1,$G263-1),IF(AND($D263&lt;&gt;"",$F263&lt;2),$K263,IF(AND(OR($D263="", $E263=""),VALUE($F263)=0),$K263,IF($F263=1,MID($K263,1,$G263-1)&amp;MID($K263,$G263+2,LEN($K263)-($G263-1)),"")))))</f>
        <v>75522 EN000</v>
      </c>
      <c r="M263" s="316" t="str">
        <f t="shared" si="23"/>
        <v>75523 EN000</v>
      </c>
      <c r="N263" s="316">
        <f>VLOOKUP(B263,大日程202201!$C$2:$D$1418,2,FALSE)</f>
        <v>0</v>
      </c>
    </row>
    <row r="264" spans="1:14">
      <c r="A264" s="318">
        <v>263</v>
      </c>
      <c r="B264" s="316" t="s">
        <v>2951</v>
      </c>
      <c r="C264" s="316" t="s">
        <v>4409</v>
      </c>
      <c r="D264" s="316">
        <v>8</v>
      </c>
      <c r="E264" s="316">
        <v>8</v>
      </c>
      <c r="F264" s="316">
        <v>1</v>
      </c>
      <c r="G264" s="316">
        <v>6</v>
      </c>
      <c r="I264" s="316">
        <v>0</v>
      </c>
      <c r="J264" s="316">
        <f t="shared" si="24"/>
        <v>1</v>
      </c>
      <c r="K264" s="316" t="str">
        <f t="shared" si="22"/>
        <v>75532/3 EN000</v>
      </c>
      <c r="L264" s="316" t="str">
        <f>IF(AND($G264&lt;&gt;"",$J264&gt;0), IF($F264=1,MID($K264,1,$G264-1)&amp;MID($K264,$G264+2,LEN($K264)-($G264+1)),""), IF(AND($G264&lt;&gt;"",$E264&lt;&gt;""),MID($K264,1,$G264-1),IF(AND($D264&lt;&gt;"",$F264&lt;2),$K264,IF(AND(OR($D264="", $E264=""),VALUE($F264)=0),$K264,IF($F264=1,MID($K264,1,$G264-1)&amp;MID($K264,$G264+2,LEN($K264)-($G264-1)),"")))))</f>
        <v>75532 EN000</v>
      </c>
      <c r="M264" s="316" t="str">
        <f t="shared" si="23"/>
        <v>75533 EN000</v>
      </c>
      <c r="N264" s="316">
        <f>VLOOKUP(B264,大日程202201!$C$2:$D$1418,2,FALSE)</f>
        <v>0</v>
      </c>
    </row>
    <row r="265" spans="1:14">
      <c r="A265" s="318">
        <v>264</v>
      </c>
      <c r="B265" s="316" t="s">
        <v>2953</v>
      </c>
      <c r="C265" s="316" t="s">
        <v>4410</v>
      </c>
      <c r="D265" s="316">
        <v>8</v>
      </c>
      <c r="E265" s="316">
        <v>8</v>
      </c>
      <c r="F265" s="316">
        <v>1</v>
      </c>
      <c r="G265" s="316">
        <v>6</v>
      </c>
      <c r="I265" s="316">
        <v>0</v>
      </c>
      <c r="J265" s="316">
        <f t="shared" si="24"/>
        <v>1</v>
      </c>
      <c r="K265" s="316" t="str">
        <f t="shared" si="22"/>
        <v>75532/3 EN100</v>
      </c>
      <c r="L265" s="316" t="str">
        <f>IF(AND($G265&lt;&gt;"",$J265&gt;0), IF($F265=1,MID($K265,1,$G265-1)&amp;MID($K265,$G265+2,LEN($K265)-($G265+1)),""), IF(AND($G265&lt;&gt;"",$E265&lt;&gt;""),MID($K265,1,$G265-1),IF(AND($D265&lt;&gt;"",$F265&lt;2),$K265,IF(AND(OR($D265="", $E265=""),VALUE($F265)=0),$K265,IF($F265=1,MID($K265,1,$G265-1)&amp;MID($K265,$G265+2,LEN($K265)-($G265-1)),"")))))</f>
        <v>75532 EN100</v>
      </c>
      <c r="M265" s="316" t="str">
        <f t="shared" si="23"/>
        <v>75533 EN100</v>
      </c>
      <c r="N265" s="316">
        <f>VLOOKUP(B265,大日程202201!$C$2:$D$1418,2,FALSE)</f>
        <v>0</v>
      </c>
    </row>
    <row r="266" spans="1:14">
      <c r="A266" s="318">
        <v>265</v>
      </c>
      <c r="B266" s="316" t="s">
        <v>2954</v>
      </c>
      <c r="C266" s="316" t="s">
        <v>4411</v>
      </c>
      <c r="D266" s="316">
        <v>6</v>
      </c>
      <c r="E266" s="316">
        <v>6</v>
      </c>
      <c r="F266" s="316">
        <v>0</v>
      </c>
      <c r="I266" s="316">
        <v>0</v>
      </c>
      <c r="J266" s="316">
        <f t="shared" si="24"/>
        <v>0</v>
      </c>
      <c r="K266" s="316" t="str">
        <f t="shared" si="22"/>
        <v>76742 EN000</v>
      </c>
      <c r="L266" s="316" t="str">
        <f t="shared" si="25"/>
        <v>76742 EN000</v>
      </c>
      <c r="M266" s="316" t="str">
        <f t="shared" si="23"/>
        <v/>
      </c>
      <c r="N266" s="316">
        <f>VLOOKUP(B266,大日程202201!$C$2:$D$1418,2,FALSE)</f>
        <v>0</v>
      </c>
    </row>
    <row r="267" spans="1:14">
      <c r="A267" s="318">
        <v>266</v>
      </c>
      <c r="B267" s="316" t="s">
        <v>2955</v>
      </c>
      <c r="C267" s="316" t="s">
        <v>4412</v>
      </c>
      <c r="D267" s="316">
        <v>6</v>
      </c>
      <c r="E267" s="316">
        <v>6</v>
      </c>
      <c r="F267" s="316">
        <v>0</v>
      </c>
      <c r="I267" s="316">
        <v>0</v>
      </c>
      <c r="J267" s="316">
        <f t="shared" si="24"/>
        <v>0</v>
      </c>
      <c r="K267" s="316" t="str">
        <f t="shared" si="22"/>
        <v>76743 EN000</v>
      </c>
      <c r="L267" s="316" t="str">
        <f t="shared" si="25"/>
        <v>76743 EN000</v>
      </c>
      <c r="M267" s="316" t="str">
        <f t="shared" si="23"/>
        <v/>
      </c>
      <c r="N267" s="316">
        <f>VLOOKUP(B267,大日程202201!$C$2:$D$1418,2,FALSE)</f>
        <v>0</v>
      </c>
    </row>
    <row r="268" spans="1:14">
      <c r="A268" s="318">
        <v>267</v>
      </c>
      <c r="B268" s="316" t="s">
        <v>2956</v>
      </c>
      <c r="C268" s="316" t="s">
        <v>4413</v>
      </c>
      <c r="D268" s="316">
        <v>6</v>
      </c>
      <c r="E268" s="316">
        <v>6</v>
      </c>
      <c r="F268" s="316">
        <v>0</v>
      </c>
      <c r="I268" s="316">
        <v>0</v>
      </c>
      <c r="J268" s="316">
        <f t="shared" si="24"/>
        <v>0</v>
      </c>
      <c r="K268" s="316" t="str">
        <f t="shared" si="22"/>
        <v>53216 B217101</v>
      </c>
      <c r="L268" s="316" t="str">
        <f t="shared" si="25"/>
        <v>53216 B217101</v>
      </c>
      <c r="M268" s="316" t="str">
        <f t="shared" si="23"/>
        <v/>
      </c>
      <c r="N268" s="316">
        <f>VLOOKUP(B268,大日程202201!$C$2:$D$1418,2,FALSE)</f>
        <v>0</v>
      </c>
    </row>
    <row r="269" spans="1:14">
      <c r="A269" s="318">
        <v>268</v>
      </c>
      <c r="B269" s="320" t="s">
        <v>2957</v>
      </c>
      <c r="C269" s="320" t="s">
        <v>4414</v>
      </c>
      <c r="D269" s="320"/>
      <c r="E269" s="320"/>
      <c r="F269" s="320">
        <v>2</v>
      </c>
      <c r="G269" s="320">
        <v>7</v>
      </c>
      <c r="H269" s="320">
        <v>15</v>
      </c>
      <c r="I269" s="320">
        <v>9</v>
      </c>
      <c r="J269" s="320">
        <f t="shared" si="24"/>
        <v>-8</v>
      </c>
      <c r="K269" s="320" t="str">
        <f t="shared" si="22"/>
        <v>451631/2-1017P/05P</v>
      </c>
      <c r="L269" s="321" t="s">
        <v>336</v>
      </c>
      <c r="M269" s="321" t="s">
        <v>337</v>
      </c>
      <c r="N269" s="316">
        <f>VLOOKUP(B269,大日程202201!$C$2:$D$1418,2,FALSE)</f>
        <v>0</v>
      </c>
    </row>
    <row r="270" spans="1:14">
      <c r="A270" s="318">
        <v>269</v>
      </c>
      <c r="B270" s="316" t="s">
        <v>2959</v>
      </c>
      <c r="C270" s="316" t="s">
        <v>4415</v>
      </c>
      <c r="F270" s="316">
        <v>1</v>
      </c>
      <c r="G270" s="316">
        <v>7</v>
      </c>
      <c r="I270" s="316">
        <v>9</v>
      </c>
      <c r="J270" s="316">
        <f t="shared" si="24"/>
        <v>-8</v>
      </c>
      <c r="K270" s="316" t="str">
        <f t="shared" si="22"/>
        <v>451633/4-1004P</v>
      </c>
      <c r="L270" s="316" t="str">
        <f>IF(AND($G270&lt;&gt;"",$J270&gt;0), IF($F270=1,MID($K270,1,$G270-1)&amp;MID($K270,$G270+2,LEN($K270)-($G270+1)),""), IF(AND($G270&lt;&gt;"",$E270&lt;&gt;""),MID($K270,1,$G270-1),IF(AND($D270&lt;&gt;"",$F270&lt;2),$K270,IF(AND(OR($D270="", $E270=""),VALUE($F270)=0),$K270,IF($F270=1,MID($K270,1,$G270-1)&amp;MID($K270,$G270+2,LEN($K270)-($G270-1)),"")))))</f>
        <v>451633-1004P</v>
      </c>
      <c r="M270" s="316" t="str">
        <f t="shared" ref="M270:M333" si="26">IF(AND($G270&lt;&gt;"",$J270&gt;0), IF($F270=1,MID($K270,1,$G270-(1+$J270))&amp;MID($K270,$G270+$J270,LEN($K270)-($G270+($J270-1))),""),IF(AND($G270&lt;&gt;"",$E270&lt;&gt;"",$J270&gt;0),MID($K270,1,$G270-1),IF(AND($G270&lt;&gt;"",$E270&lt;&gt;"",$J270&lt;0),MID($K270,1,$E270)&amp;MID($K270,$G270+1,LEN($K270)-$G270),IF($F270=1,MID($K270,1,$G270-2)&amp;MID($K270,$G270+1,LEN($K270)-$G270),""))))</f>
        <v>451634-1004P</v>
      </c>
      <c r="N270" s="316">
        <f>VLOOKUP(B270,大日程202201!$C$2:$D$1418,2,FALSE)</f>
        <v>0</v>
      </c>
    </row>
    <row r="271" spans="1:14">
      <c r="A271" s="318">
        <v>270</v>
      </c>
      <c r="B271" s="320" t="s">
        <v>2960</v>
      </c>
      <c r="C271" s="320" t="s">
        <v>4416</v>
      </c>
      <c r="D271" s="320"/>
      <c r="E271" s="320"/>
      <c r="F271" s="320">
        <v>2</v>
      </c>
      <c r="G271" s="320">
        <v>7</v>
      </c>
      <c r="H271" s="320">
        <v>15</v>
      </c>
      <c r="I271" s="320">
        <v>9</v>
      </c>
      <c r="J271" s="320">
        <f t="shared" si="24"/>
        <v>-8</v>
      </c>
      <c r="K271" s="320" t="str">
        <f t="shared" si="22"/>
        <v>451621/2-1052P/28P</v>
      </c>
      <c r="L271" s="321" t="s">
        <v>338</v>
      </c>
      <c r="M271" s="321" t="s">
        <v>339</v>
      </c>
      <c r="N271" s="316">
        <f>VLOOKUP(B271,大日程202201!$C$2:$D$1418,2,FALSE)</f>
        <v>0</v>
      </c>
    </row>
    <row r="272" spans="1:14">
      <c r="A272" s="318">
        <v>271</v>
      </c>
      <c r="B272" s="316" t="s">
        <v>2961</v>
      </c>
      <c r="C272" s="316" t="s">
        <v>4417</v>
      </c>
      <c r="F272" s="316">
        <v>1</v>
      </c>
      <c r="G272" s="316">
        <v>7</v>
      </c>
      <c r="I272" s="316">
        <v>9</v>
      </c>
      <c r="J272" s="316">
        <f t="shared" si="24"/>
        <v>-8</v>
      </c>
      <c r="K272" s="316" t="str">
        <f t="shared" si="22"/>
        <v>451673/4-1019P</v>
      </c>
      <c r="L272" s="316" t="str">
        <f>IF(AND($G272&lt;&gt;"",$J272&gt;0), IF($F272=1,MID($K272,1,$G272-1)&amp;MID($K272,$G272+2,LEN($K272)-($G272+1)),""), IF(AND($G272&lt;&gt;"",$E272&lt;&gt;""),MID($K272,1,$G272-1),IF(AND($D272&lt;&gt;"",$F272&lt;2),$K272,IF(AND(OR($D272="", $E272=""),VALUE($F272)=0),$K272,IF($F272=1,MID($K272,1,$G272-1)&amp;MID($K272,$G272+2,LEN($K272)-($G272-1)),"")))))</f>
        <v>451673-1019P</v>
      </c>
      <c r="M272" s="316" t="str">
        <f t="shared" si="26"/>
        <v>451674-1019P</v>
      </c>
      <c r="N272" s="316">
        <f>VLOOKUP(B272,大日程202201!$C$2:$D$1418,2,FALSE)</f>
        <v>0</v>
      </c>
    </row>
    <row r="273" spans="1:14">
      <c r="A273" s="318">
        <v>272</v>
      </c>
      <c r="B273" s="316" t="s">
        <v>2962</v>
      </c>
      <c r="C273" s="316" t="s">
        <v>4418</v>
      </c>
      <c r="D273" s="316">
        <v>6</v>
      </c>
      <c r="E273" s="316">
        <v>6</v>
      </c>
      <c r="F273" s="316">
        <v>0</v>
      </c>
      <c r="I273" s="316">
        <v>0</v>
      </c>
      <c r="J273" s="316">
        <f t="shared" si="24"/>
        <v>0</v>
      </c>
      <c r="K273" s="316" t="str">
        <f t="shared" si="22"/>
        <v>64285 5301001</v>
      </c>
      <c r="L273" s="316" t="str">
        <f t="shared" ref="L273:L336" si="27">IF(AND($G273&lt;&gt;"",$J273&gt;0), IF($F273=1,MID($K273,1,$G273-1)&amp;MID($K273,$G273+$J273+$J273,LEN($K273)-($G273+$J273)),""), IF(AND($G273&lt;&gt;"",$E273&lt;&gt;""),MID($K273,1,$G273-1),IF(AND($D273&lt;&gt;"",$F273&lt;2),$K273,IF(AND(OR($D273="", $E273=""),VALUE($F273)=0),$K273,IF($F273=1,MID($K273,1,$G273-1)&amp;MID($K273,$G273+2,LEN($K273)-($G273-1)),"")))))</f>
        <v>64285 5301001</v>
      </c>
      <c r="M273" s="316" t="str">
        <f t="shared" si="26"/>
        <v/>
      </c>
      <c r="N273" s="316">
        <f>VLOOKUP(B273,大日程202201!$C$2:$D$1418,2,FALSE)</f>
        <v>0</v>
      </c>
    </row>
    <row r="274" spans="1:14">
      <c r="A274" s="318">
        <v>273</v>
      </c>
      <c r="B274" s="316" t="s">
        <v>2963</v>
      </c>
      <c r="C274" s="316" t="s">
        <v>4419</v>
      </c>
      <c r="D274" s="316">
        <v>6</v>
      </c>
      <c r="E274" s="316">
        <v>6</v>
      </c>
      <c r="F274" s="316">
        <v>0</v>
      </c>
      <c r="I274" s="316">
        <v>0</v>
      </c>
      <c r="J274" s="316">
        <f t="shared" si="24"/>
        <v>0</v>
      </c>
      <c r="K274" s="316" t="str">
        <f t="shared" si="22"/>
        <v>65426 5301001</v>
      </c>
      <c r="L274" s="316" t="str">
        <f t="shared" si="27"/>
        <v>65426 5301001</v>
      </c>
      <c r="M274" s="316" t="str">
        <f t="shared" si="26"/>
        <v/>
      </c>
      <c r="N274" s="316">
        <f>VLOOKUP(B274,大日程202201!$C$2:$D$1418,2,FALSE)</f>
        <v>0</v>
      </c>
    </row>
    <row r="275" spans="1:14">
      <c r="A275" s="318">
        <v>274</v>
      </c>
      <c r="B275" s="316" t="s">
        <v>2964</v>
      </c>
      <c r="C275" s="316" t="s">
        <v>4420</v>
      </c>
      <c r="D275" s="316">
        <v>6</v>
      </c>
      <c r="E275" s="316">
        <v>6</v>
      </c>
      <c r="F275" s="316">
        <v>0</v>
      </c>
      <c r="I275" s="316">
        <v>0</v>
      </c>
      <c r="J275" s="316">
        <f t="shared" si="24"/>
        <v>0</v>
      </c>
      <c r="K275" s="316" t="str">
        <f t="shared" si="22"/>
        <v>65437 5301001</v>
      </c>
      <c r="L275" s="316" t="str">
        <f t="shared" si="27"/>
        <v>65437 5301001</v>
      </c>
      <c r="M275" s="316" t="str">
        <f t="shared" si="26"/>
        <v/>
      </c>
      <c r="N275" s="316">
        <f>VLOOKUP(B275,大日程202201!$C$2:$D$1418,2,FALSE)</f>
        <v>0</v>
      </c>
    </row>
    <row r="276" spans="1:14">
      <c r="A276" s="318">
        <v>275</v>
      </c>
      <c r="B276" s="316" t="s">
        <v>2965</v>
      </c>
      <c r="C276" s="316" t="s">
        <v>4421</v>
      </c>
      <c r="D276" s="316">
        <v>8</v>
      </c>
      <c r="E276" s="316">
        <v>8</v>
      </c>
      <c r="F276" s="316">
        <v>1</v>
      </c>
      <c r="G276" s="316">
        <v>6</v>
      </c>
      <c r="I276" s="316">
        <v>0</v>
      </c>
      <c r="J276" s="316">
        <f t="shared" si="24"/>
        <v>1</v>
      </c>
      <c r="K276" s="316" t="str">
        <f t="shared" si="22"/>
        <v>64182/3 JG00A</v>
      </c>
      <c r="L276" s="316" t="str">
        <f>IF(AND($G276&lt;&gt;"",$J276&gt;0), IF($F276=1,MID($K276,1,$G276-1)&amp;MID($K276,$G276+2,LEN($K276)-($G276+1)),""), IF(AND($G276&lt;&gt;"",$E276&lt;&gt;""),MID($K276,1,$G276-1),IF(AND($D276&lt;&gt;"",$F276&lt;2),$K276,IF(AND(OR($D276="", $E276=""),VALUE($F276)=0),$K276,IF($F276=1,MID($K276,1,$G276-1)&amp;MID($K276,$G276+2,LEN($K276)-($G276-1)),"")))))</f>
        <v>64182 JG00A</v>
      </c>
      <c r="M276" s="316" t="str">
        <f t="shared" si="26"/>
        <v>64183 JG00A</v>
      </c>
      <c r="N276" s="316">
        <f>VLOOKUP(B276,大日程202201!$C$2:$D$1418,2,FALSE)</f>
        <v>0</v>
      </c>
    </row>
    <row r="277" spans="1:14">
      <c r="A277" s="318">
        <v>276</v>
      </c>
      <c r="B277" s="316" t="s">
        <v>2967</v>
      </c>
      <c r="C277" s="316" t="s">
        <v>4422</v>
      </c>
      <c r="D277" s="316">
        <v>6</v>
      </c>
      <c r="E277" s="316">
        <v>6</v>
      </c>
      <c r="F277" s="316">
        <v>0</v>
      </c>
      <c r="I277" s="316">
        <v>0</v>
      </c>
      <c r="J277" s="316">
        <f t="shared" si="24"/>
        <v>0</v>
      </c>
      <c r="K277" s="316" t="str">
        <f t="shared" si="22"/>
        <v>66312 JG00A</v>
      </c>
      <c r="L277" s="316" t="str">
        <f t="shared" si="27"/>
        <v>66312 JG00A</v>
      </c>
      <c r="M277" s="316" t="str">
        <f t="shared" si="26"/>
        <v/>
      </c>
      <c r="N277" s="316">
        <f>VLOOKUP(B277,大日程202201!$C$2:$D$1418,2,FALSE)</f>
        <v>0</v>
      </c>
    </row>
    <row r="278" spans="1:14">
      <c r="A278" s="318">
        <v>277</v>
      </c>
      <c r="B278" s="316" t="s">
        <v>2968</v>
      </c>
      <c r="C278" s="316" t="s">
        <v>4423</v>
      </c>
      <c r="D278" s="316">
        <v>6</v>
      </c>
      <c r="E278" s="316">
        <v>6</v>
      </c>
      <c r="F278" s="316">
        <v>0</v>
      </c>
      <c r="I278" s="316">
        <v>0</v>
      </c>
      <c r="J278" s="316">
        <f t="shared" si="24"/>
        <v>0</v>
      </c>
      <c r="K278" s="316" t="str">
        <f t="shared" si="22"/>
        <v>67416 JG01A</v>
      </c>
      <c r="L278" s="316" t="str">
        <f t="shared" si="27"/>
        <v>67416 JG01A</v>
      </c>
      <c r="M278" s="316" t="str">
        <f t="shared" si="26"/>
        <v/>
      </c>
      <c r="N278" s="316">
        <f>VLOOKUP(B278,大日程202201!$C$2:$D$1418,2,FALSE)</f>
        <v>0</v>
      </c>
    </row>
    <row r="279" spans="1:14">
      <c r="A279" s="318">
        <v>278</v>
      </c>
      <c r="B279" s="316" t="s">
        <v>2969</v>
      </c>
      <c r="C279" s="316" t="s">
        <v>4424</v>
      </c>
      <c r="D279" s="316">
        <v>6</v>
      </c>
      <c r="E279" s="316">
        <v>6</v>
      </c>
      <c r="F279" s="316">
        <v>0</v>
      </c>
      <c r="I279" s="316">
        <v>12</v>
      </c>
      <c r="J279" s="316">
        <f t="shared" si="24"/>
        <v>0</v>
      </c>
      <c r="K279" s="316" t="str">
        <f t="shared" si="22"/>
        <v>67416 JG01A-G</v>
      </c>
      <c r="L279" s="316" t="str">
        <f t="shared" si="27"/>
        <v>67416 JG01A-G</v>
      </c>
      <c r="M279" s="316" t="str">
        <f t="shared" si="26"/>
        <v/>
      </c>
      <c r="N279" s="316">
        <f>VLOOKUP(B279,大日程202201!$C$2:$D$1418,2,FALSE)</f>
        <v>0</v>
      </c>
    </row>
    <row r="280" spans="1:14">
      <c r="A280" s="318">
        <v>279</v>
      </c>
      <c r="B280" s="316" t="s">
        <v>2971</v>
      </c>
      <c r="C280" s="316" t="s">
        <v>4425</v>
      </c>
      <c r="D280" s="316">
        <v>6</v>
      </c>
      <c r="E280" s="316">
        <v>6</v>
      </c>
      <c r="F280" s="316">
        <v>0</v>
      </c>
      <c r="I280" s="316">
        <v>0</v>
      </c>
      <c r="J280" s="316">
        <f t="shared" si="24"/>
        <v>0</v>
      </c>
      <c r="K280" s="316" t="str">
        <f t="shared" si="22"/>
        <v>74356 JG00A</v>
      </c>
      <c r="L280" s="316" t="str">
        <f t="shared" si="27"/>
        <v>74356 JG00A</v>
      </c>
      <c r="M280" s="316" t="str">
        <f t="shared" si="26"/>
        <v/>
      </c>
      <c r="N280" s="316">
        <f>VLOOKUP(B280,大日程202201!$C$2:$D$1418,2,FALSE)</f>
        <v>0</v>
      </c>
    </row>
    <row r="281" spans="1:14">
      <c r="A281" s="318">
        <v>280</v>
      </c>
      <c r="B281" s="316" t="s">
        <v>2972</v>
      </c>
      <c r="C281" s="316" t="s">
        <v>4426</v>
      </c>
      <c r="D281" s="316">
        <v>6</v>
      </c>
      <c r="E281" s="316">
        <v>6</v>
      </c>
      <c r="F281" s="316">
        <v>0</v>
      </c>
      <c r="I281" s="316">
        <v>12</v>
      </c>
      <c r="J281" s="316">
        <f t="shared" si="24"/>
        <v>0</v>
      </c>
      <c r="K281" s="316" t="str">
        <f t="shared" si="22"/>
        <v>74356 JG00A-B</v>
      </c>
      <c r="L281" s="316" t="str">
        <f t="shared" si="27"/>
        <v>74356 JG00A-B</v>
      </c>
      <c r="M281" s="316" t="str">
        <f t="shared" si="26"/>
        <v/>
      </c>
      <c r="N281" s="316">
        <f>VLOOKUP(B281,大日程202201!$C$2:$D$1418,2,FALSE)</f>
        <v>0</v>
      </c>
    </row>
    <row r="282" spans="1:14">
      <c r="A282" s="318">
        <v>281</v>
      </c>
      <c r="B282" s="316" t="s">
        <v>2973</v>
      </c>
      <c r="C282" s="316" t="s">
        <v>4427</v>
      </c>
      <c r="D282" s="316">
        <v>6</v>
      </c>
      <c r="E282" s="316">
        <v>6</v>
      </c>
      <c r="F282" s="316">
        <v>0</v>
      </c>
      <c r="I282" s="316">
        <v>0</v>
      </c>
      <c r="J282" s="316">
        <f t="shared" si="24"/>
        <v>0</v>
      </c>
      <c r="K282" s="316" t="str">
        <f t="shared" si="22"/>
        <v>74366 JG00A</v>
      </c>
      <c r="L282" s="316" t="str">
        <f t="shared" si="27"/>
        <v>74366 JG00A</v>
      </c>
      <c r="M282" s="316" t="str">
        <f t="shared" si="26"/>
        <v/>
      </c>
      <c r="N282" s="316">
        <f>VLOOKUP(B282,大日程202201!$C$2:$D$1418,2,FALSE)</f>
        <v>0</v>
      </c>
    </row>
    <row r="283" spans="1:14">
      <c r="A283" s="318">
        <v>282</v>
      </c>
      <c r="B283" s="316" t="s">
        <v>2974</v>
      </c>
      <c r="C283" s="316" t="s">
        <v>4428</v>
      </c>
      <c r="D283" s="316">
        <v>6</v>
      </c>
      <c r="E283" s="316">
        <v>6</v>
      </c>
      <c r="F283" s="316">
        <v>0</v>
      </c>
      <c r="I283" s="316">
        <v>0</v>
      </c>
      <c r="J283" s="316">
        <f t="shared" si="24"/>
        <v>0</v>
      </c>
      <c r="K283" s="316" t="str">
        <f t="shared" si="22"/>
        <v>75128 JG00A</v>
      </c>
      <c r="L283" s="316" t="str">
        <f t="shared" si="27"/>
        <v>75128 JG00A</v>
      </c>
      <c r="M283" s="316" t="str">
        <f t="shared" si="26"/>
        <v/>
      </c>
      <c r="N283" s="316">
        <f>VLOOKUP(B283,大日程202201!$C$2:$D$1418,2,FALSE)</f>
        <v>6000</v>
      </c>
    </row>
    <row r="284" spans="1:14">
      <c r="A284" s="318">
        <v>283</v>
      </c>
      <c r="B284" s="316" t="s">
        <v>2975</v>
      </c>
      <c r="C284" s="316" t="s">
        <v>4429</v>
      </c>
      <c r="D284" s="316">
        <v>6</v>
      </c>
      <c r="E284" s="316">
        <v>6</v>
      </c>
      <c r="F284" s="316">
        <v>0</v>
      </c>
      <c r="I284" s="316">
        <v>12</v>
      </c>
      <c r="J284" s="316">
        <f t="shared" si="24"/>
        <v>0</v>
      </c>
      <c r="K284" s="316" t="str">
        <f t="shared" si="22"/>
        <v>75128 JG00A-K</v>
      </c>
      <c r="L284" s="316" t="str">
        <f t="shared" si="27"/>
        <v>75128 JG00A-K</v>
      </c>
      <c r="M284" s="316" t="str">
        <f t="shared" si="26"/>
        <v/>
      </c>
      <c r="N284" s="316">
        <f>VLOOKUP(B284,大日程202201!$C$2:$D$1418,2,FALSE)</f>
        <v>0</v>
      </c>
    </row>
    <row r="285" spans="1:14">
      <c r="A285" s="318">
        <v>284</v>
      </c>
      <c r="B285" s="316" t="s">
        <v>2977</v>
      </c>
      <c r="C285" s="316" t="s">
        <v>4430</v>
      </c>
      <c r="D285" s="316">
        <v>6</v>
      </c>
      <c r="E285" s="316">
        <v>6</v>
      </c>
      <c r="F285" s="316">
        <v>0</v>
      </c>
      <c r="I285" s="316">
        <v>12</v>
      </c>
      <c r="J285" s="316">
        <f t="shared" si="24"/>
        <v>0</v>
      </c>
      <c r="K285" s="316" t="str">
        <f t="shared" si="22"/>
        <v>75128 JG00A-E</v>
      </c>
      <c r="L285" s="316" t="str">
        <f t="shared" si="27"/>
        <v>75128 JG00A-E</v>
      </c>
      <c r="M285" s="316" t="str">
        <f t="shared" si="26"/>
        <v/>
      </c>
      <c r="N285" s="316">
        <f>VLOOKUP(B285,大日程202201!$C$2:$D$1418,2,FALSE)</f>
        <v>0</v>
      </c>
    </row>
    <row r="286" spans="1:14">
      <c r="A286" s="318">
        <v>285</v>
      </c>
      <c r="B286" s="316" t="s">
        <v>2979</v>
      </c>
      <c r="C286" s="316" t="s">
        <v>4431</v>
      </c>
      <c r="D286" s="316">
        <v>8</v>
      </c>
      <c r="E286" s="316">
        <v>8</v>
      </c>
      <c r="F286" s="316">
        <v>1</v>
      </c>
      <c r="G286" s="316">
        <v>6</v>
      </c>
      <c r="I286" s="316">
        <v>0</v>
      </c>
      <c r="J286" s="316">
        <f t="shared" si="24"/>
        <v>1</v>
      </c>
      <c r="K286" s="316" t="str">
        <f t="shared" si="22"/>
        <v>75262/3 JG00A</v>
      </c>
      <c r="L286" s="316" t="str">
        <f t="shared" ref="L286:L292" si="28">IF(AND($G286&lt;&gt;"",$J286&gt;0), IF($F286=1,MID($K286,1,$G286-1)&amp;MID($K286,$G286+2,LEN($K286)-($G286+1)),""), IF(AND($G286&lt;&gt;"",$E286&lt;&gt;""),MID($K286,1,$G286-1),IF(AND($D286&lt;&gt;"",$F286&lt;2),$K286,IF(AND(OR($D286="", $E286=""),VALUE($F286)=0),$K286,IF($F286=1,MID($K286,1,$G286-1)&amp;MID($K286,$G286+2,LEN($K286)-($G286-1)),"")))))</f>
        <v>75262 JG00A</v>
      </c>
      <c r="M286" s="316" t="str">
        <f t="shared" si="26"/>
        <v>75263 JG00A</v>
      </c>
      <c r="N286" s="316">
        <f>VLOOKUP(B286,大日程202201!$C$2:$D$1418,2,FALSE)</f>
        <v>0</v>
      </c>
    </row>
    <row r="287" spans="1:14">
      <c r="A287" s="318">
        <v>286</v>
      </c>
      <c r="B287" s="316" t="s">
        <v>2980</v>
      </c>
      <c r="C287" s="316" t="s">
        <v>4432</v>
      </c>
      <c r="D287" s="316">
        <v>8</v>
      </c>
      <c r="E287" s="316">
        <v>8</v>
      </c>
      <c r="F287" s="316">
        <v>1</v>
      </c>
      <c r="G287" s="316">
        <v>6</v>
      </c>
      <c r="I287" s="316">
        <v>0</v>
      </c>
      <c r="J287" s="316">
        <f t="shared" si="24"/>
        <v>1</v>
      </c>
      <c r="K287" s="316" t="str">
        <f t="shared" si="22"/>
        <v>75262/3 JG01A</v>
      </c>
      <c r="L287" s="316" t="str">
        <f t="shared" si="28"/>
        <v>75262 JG01A</v>
      </c>
      <c r="M287" s="316" t="str">
        <f t="shared" si="26"/>
        <v>75263 JG01A</v>
      </c>
      <c r="N287" s="316">
        <f>VLOOKUP(B287,大日程202201!$C$2:$D$1418,2,FALSE)</f>
        <v>0</v>
      </c>
    </row>
    <row r="288" spans="1:14">
      <c r="A288" s="318">
        <v>287</v>
      </c>
      <c r="B288" s="316" t="s">
        <v>2981</v>
      </c>
      <c r="C288" s="316" t="s">
        <v>4433</v>
      </c>
      <c r="D288" s="316">
        <v>8</v>
      </c>
      <c r="E288" s="316">
        <v>8</v>
      </c>
      <c r="F288" s="316">
        <v>1</v>
      </c>
      <c r="G288" s="316">
        <v>6</v>
      </c>
      <c r="I288" s="316">
        <v>14</v>
      </c>
      <c r="J288" s="316">
        <f t="shared" si="24"/>
        <v>1</v>
      </c>
      <c r="K288" s="316" t="str">
        <f t="shared" si="22"/>
        <v>75262/3 JG01A-E</v>
      </c>
      <c r="L288" s="316" t="str">
        <f t="shared" si="28"/>
        <v>75262 JG01A-E</v>
      </c>
      <c r="M288" s="316" t="str">
        <f t="shared" si="26"/>
        <v>75263 JG01A-E</v>
      </c>
      <c r="N288" s="316">
        <f>VLOOKUP(B288,大日程202201!$C$2:$D$1418,2,FALSE)</f>
        <v>0</v>
      </c>
    </row>
    <row r="289" spans="1:14">
      <c r="A289" s="318">
        <v>288</v>
      </c>
      <c r="B289" s="316" t="s">
        <v>2983</v>
      </c>
      <c r="C289" s="316" t="s">
        <v>4434</v>
      </c>
      <c r="D289" s="316">
        <v>8</v>
      </c>
      <c r="E289" s="316">
        <v>8</v>
      </c>
      <c r="F289" s="316">
        <v>1</v>
      </c>
      <c r="G289" s="316">
        <v>6</v>
      </c>
      <c r="I289" s="316">
        <v>0</v>
      </c>
      <c r="J289" s="316">
        <f t="shared" si="24"/>
        <v>1</v>
      </c>
      <c r="K289" s="316" t="str">
        <f t="shared" si="22"/>
        <v>75636/7 JG00A</v>
      </c>
      <c r="L289" s="316" t="str">
        <f t="shared" si="28"/>
        <v>75636 JG00A</v>
      </c>
      <c r="M289" s="316" t="str">
        <f t="shared" si="26"/>
        <v>75637 JG00A</v>
      </c>
      <c r="N289" s="316">
        <f>VLOOKUP(B289,大日程202201!$C$2:$D$1418,2,FALSE)</f>
        <v>0</v>
      </c>
    </row>
    <row r="290" spans="1:14">
      <c r="A290" s="318">
        <v>289</v>
      </c>
      <c r="B290" s="316" t="s">
        <v>2984</v>
      </c>
      <c r="C290" s="316" t="s">
        <v>4435</v>
      </c>
      <c r="D290" s="316">
        <v>8</v>
      </c>
      <c r="E290" s="316">
        <v>8</v>
      </c>
      <c r="F290" s="316">
        <v>1</v>
      </c>
      <c r="G290" s="316">
        <v>6</v>
      </c>
      <c r="I290" s="316">
        <v>0</v>
      </c>
      <c r="J290" s="316">
        <f t="shared" si="24"/>
        <v>1</v>
      </c>
      <c r="K290" s="316" t="str">
        <f t="shared" si="22"/>
        <v>75676/7 JG00A</v>
      </c>
      <c r="L290" s="316" t="str">
        <f t="shared" si="28"/>
        <v>75676 JG00A</v>
      </c>
      <c r="M290" s="316" t="str">
        <f t="shared" si="26"/>
        <v>75677 JG00A</v>
      </c>
      <c r="N290" s="316">
        <f>VLOOKUP(B290,大日程202201!$C$2:$D$1418,2,FALSE)</f>
        <v>0</v>
      </c>
    </row>
    <row r="291" spans="1:14">
      <c r="A291" s="318">
        <v>290</v>
      </c>
      <c r="B291" s="316" t="s">
        <v>2985</v>
      </c>
      <c r="C291" s="316" t="s">
        <v>4436</v>
      </c>
      <c r="D291" s="316">
        <v>8</v>
      </c>
      <c r="E291" s="316">
        <v>8</v>
      </c>
      <c r="F291" s="316">
        <v>1</v>
      </c>
      <c r="G291" s="316">
        <v>6</v>
      </c>
      <c r="I291" s="316">
        <v>14</v>
      </c>
      <c r="J291" s="316">
        <f t="shared" si="24"/>
        <v>1</v>
      </c>
      <c r="K291" s="316" t="str">
        <f t="shared" si="22"/>
        <v>75676/7 JG00A-E</v>
      </c>
      <c r="L291" s="316" t="str">
        <f t="shared" si="28"/>
        <v>75676 JG00A-E</v>
      </c>
      <c r="M291" s="316" t="str">
        <f t="shared" si="26"/>
        <v>75677 JG00A-E</v>
      </c>
      <c r="N291" s="316">
        <f>VLOOKUP(B291,大日程202201!$C$2:$D$1418,2,FALSE)</f>
        <v>0</v>
      </c>
    </row>
    <row r="292" spans="1:14">
      <c r="A292" s="318">
        <v>291</v>
      </c>
      <c r="B292" s="316" t="s">
        <v>2987</v>
      </c>
      <c r="C292" s="316" t="s">
        <v>4437</v>
      </c>
      <c r="D292" s="316">
        <v>8</v>
      </c>
      <c r="E292" s="316">
        <v>8</v>
      </c>
      <c r="F292" s="316">
        <v>1</v>
      </c>
      <c r="G292" s="316">
        <v>6</v>
      </c>
      <c r="I292" s="316">
        <v>0</v>
      </c>
      <c r="J292" s="316">
        <f t="shared" si="24"/>
        <v>1</v>
      </c>
      <c r="K292" s="316" t="str">
        <f t="shared" si="22"/>
        <v>756C0/1 JG00A</v>
      </c>
      <c r="L292" s="316" t="str">
        <f t="shared" si="28"/>
        <v>756C0 JG00A</v>
      </c>
      <c r="M292" s="316" t="str">
        <f t="shared" si="26"/>
        <v>756C1 JG00A</v>
      </c>
      <c r="N292" s="316">
        <f>VLOOKUP(B292,大日程202201!$C$2:$D$1418,2,FALSE)</f>
        <v>0</v>
      </c>
    </row>
    <row r="293" spans="1:14">
      <c r="A293" s="318">
        <v>292</v>
      </c>
      <c r="B293" s="316" t="s">
        <v>2988</v>
      </c>
      <c r="C293" s="316" t="s">
        <v>4438</v>
      </c>
      <c r="D293" s="316">
        <v>6</v>
      </c>
      <c r="E293" s="316">
        <v>6</v>
      </c>
      <c r="F293" s="316">
        <v>0</v>
      </c>
      <c r="I293" s="316">
        <v>0</v>
      </c>
      <c r="J293" s="316">
        <f t="shared" si="24"/>
        <v>0</v>
      </c>
      <c r="K293" s="316" t="str">
        <f t="shared" si="22"/>
        <v>76246 JG00A</v>
      </c>
      <c r="L293" s="316" t="str">
        <f t="shared" si="27"/>
        <v>76246 JG00A</v>
      </c>
      <c r="M293" s="316" t="str">
        <f t="shared" si="26"/>
        <v/>
      </c>
      <c r="N293" s="316">
        <f>VLOOKUP(B293,大日程202201!$C$2:$D$1418,2,FALSE)</f>
        <v>0</v>
      </c>
    </row>
    <row r="294" spans="1:14">
      <c r="A294" s="318">
        <v>293</v>
      </c>
      <c r="B294" s="316" t="s">
        <v>2989</v>
      </c>
      <c r="C294" s="316" t="s">
        <v>4439</v>
      </c>
      <c r="D294" s="316">
        <v>6</v>
      </c>
      <c r="E294" s="316">
        <v>6</v>
      </c>
      <c r="F294" s="316">
        <v>0</v>
      </c>
      <c r="I294" s="316">
        <v>0</v>
      </c>
      <c r="J294" s="316">
        <f t="shared" si="24"/>
        <v>0</v>
      </c>
      <c r="K294" s="316" t="str">
        <f t="shared" si="22"/>
        <v>76247 JG00A</v>
      </c>
      <c r="L294" s="316" t="str">
        <f t="shared" si="27"/>
        <v>76247 JG00A</v>
      </c>
      <c r="M294" s="316" t="str">
        <f t="shared" si="26"/>
        <v/>
      </c>
      <c r="N294" s="316">
        <f>VLOOKUP(B294,大日程202201!$C$2:$D$1418,2,FALSE)</f>
        <v>0</v>
      </c>
    </row>
    <row r="295" spans="1:14">
      <c r="A295" s="318">
        <v>294</v>
      </c>
      <c r="B295" s="316" t="s">
        <v>2990</v>
      </c>
      <c r="C295" s="316" t="s">
        <v>4440</v>
      </c>
      <c r="D295" s="316">
        <v>8</v>
      </c>
      <c r="E295" s="316">
        <v>8</v>
      </c>
      <c r="F295" s="316">
        <v>1</v>
      </c>
      <c r="G295" s="316">
        <v>6</v>
      </c>
      <c r="I295" s="316">
        <v>0</v>
      </c>
      <c r="J295" s="316">
        <f t="shared" si="24"/>
        <v>1</v>
      </c>
      <c r="K295" s="316" t="str">
        <f t="shared" si="22"/>
        <v>767C2/3 JG00A</v>
      </c>
      <c r="L295" s="316" t="str">
        <f>IF(AND($G295&lt;&gt;"",$J295&gt;0), IF($F295=1,MID($K295,1,$G295-1)&amp;MID($K295,$G295+2,LEN($K295)-($G295+1)),""), IF(AND($G295&lt;&gt;"",$E295&lt;&gt;""),MID($K295,1,$G295-1),IF(AND($D295&lt;&gt;"",$F295&lt;2),$K295,IF(AND(OR($D295="", $E295=""),VALUE($F295)=0),$K295,IF($F295=1,MID($K295,1,$G295-1)&amp;MID($K295,$G295+2,LEN($K295)-($G295-1)),"")))))</f>
        <v>767C2 JG00A</v>
      </c>
      <c r="M295" s="316" t="str">
        <f t="shared" si="26"/>
        <v>767C3 JG00A</v>
      </c>
      <c r="N295" s="316">
        <f>VLOOKUP(B295,大日程202201!$C$2:$D$1418,2,FALSE)</f>
        <v>0</v>
      </c>
    </row>
    <row r="296" spans="1:14">
      <c r="A296" s="318">
        <v>295</v>
      </c>
      <c r="B296" s="316" t="s">
        <v>2991</v>
      </c>
      <c r="C296" s="316" t="s">
        <v>4441</v>
      </c>
      <c r="D296" s="316">
        <v>8</v>
      </c>
      <c r="E296" s="316">
        <v>8</v>
      </c>
      <c r="F296" s="316">
        <v>1</v>
      </c>
      <c r="G296" s="316">
        <v>6</v>
      </c>
      <c r="I296" s="316">
        <v>14</v>
      </c>
      <c r="J296" s="316">
        <f t="shared" si="24"/>
        <v>1</v>
      </c>
      <c r="K296" s="316" t="str">
        <f t="shared" si="22"/>
        <v>64112/3 JGA00-E</v>
      </c>
      <c r="L296" s="316" t="str">
        <f>IF(AND($G296&lt;&gt;"",$J296&gt;0), IF($F296=1,MID($K296,1,$G296-1)&amp;MID($K296,$G296+2,LEN($K296)-($G296+1)),""), IF(AND($G296&lt;&gt;"",$E296&lt;&gt;""),MID($K296,1,$G296-1),IF(AND($D296&lt;&gt;"",$F296&lt;2),$K296,IF(AND(OR($D296="", $E296=""),VALUE($F296)=0),$K296,IF($F296=1,MID($K296,1,$G296-1)&amp;MID($K296,$G296+2,LEN($K296)-($G296-1)),"")))))</f>
        <v>64112 JGA00-E</v>
      </c>
      <c r="M296" s="316" t="str">
        <f t="shared" si="26"/>
        <v>64113 JGA00-E</v>
      </c>
      <c r="N296" s="316">
        <f>VLOOKUP(B296,大日程202201!$C$2:$D$1418,2,FALSE)</f>
        <v>0</v>
      </c>
    </row>
    <row r="297" spans="1:14">
      <c r="A297" s="318">
        <v>296</v>
      </c>
      <c r="B297" s="316" t="s">
        <v>2993</v>
      </c>
      <c r="C297" s="316" t="s">
        <v>4442</v>
      </c>
      <c r="D297" s="316">
        <v>8</v>
      </c>
      <c r="E297" s="316">
        <v>8</v>
      </c>
      <c r="F297" s="316">
        <v>1</v>
      </c>
      <c r="G297" s="316">
        <v>6</v>
      </c>
      <c r="I297" s="316">
        <v>0</v>
      </c>
      <c r="J297" s="316">
        <f t="shared" si="24"/>
        <v>1</v>
      </c>
      <c r="K297" s="316" t="str">
        <f t="shared" si="22"/>
        <v>64112/3 JG00A</v>
      </c>
      <c r="L297" s="316" t="str">
        <f>IF(AND($G297&lt;&gt;"",$J297&gt;0), IF($F297=1,MID($K297,1,$G297-1)&amp;MID($K297,$G297+2,LEN($K297)-($G297+1)),""), IF(AND($G297&lt;&gt;"",$E297&lt;&gt;""),MID($K297,1,$G297-1),IF(AND($D297&lt;&gt;"",$F297&lt;2),$K297,IF(AND(OR($D297="", $E297=""),VALUE($F297)=0),$K297,IF($F297=1,MID($K297,1,$G297-1)&amp;MID($K297,$G297+2,LEN($K297)-($G297-1)),"")))))</f>
        <v>64112 JG00A</v>
      </c>
      <c r="M297" s="316" t="str">
        <f t="shared" si="26"/>
        <v>64113 JG00A</v>
      </c>
      <c r="N297" s="316">
        <f>VLOOKUP(B297,大日程202201!$C$2:$D$1418,2,FALSE)</f>
        <v>0</v>
      </c>
    </row>
    <row r="298" spans="1:14">
      <c r="A298" s="318">
        <v>297</v>
      </c>
      <c r="B298" s="316" t="s">
        <v>2995</v>
      </c>
      <c r="C298" s="316" t="s">
        <v>4443</v>
      </c>
      <c r="D298" s="316">
        <v>8</v>
      </c>
      <c r="E298" s="316">
        <v>8</v>
      </c>
      <c r="F298" s="316">
        <v>1</v>
      </c>
      <c r="G298" s="316">
        <v>6</v>
      </c>
      <c r="I298" s="316">
        <v>0</v>
      </c>
      <c r="J298" s="316">
        <f t="shared" si="24"/>
        <v>1</v>
      </c>
      <c r="K298" s="316" t="str">
        <f t="shared" si="22"/>
        <v>64112/3 JH00A</v>
      </c>
      <c r="L298" s="316" t="str">
        <f>IF(AND($G298&lt;&gt;"",$J298&gt;0), IF($F298=1,MID($K298,1,$G298-1)&amp;MID($K298,$G298+2,LEN($K298)-($G298+1)),""), IF(AND($G298&lt;&gt;"",$E298&lt;&gt;""),MID($K298,1,$G298-1),IF(AND($D298&lt;&gt;"",$F298&lt;2),$K298,IF(AND(OR($D298="", $E298=""),VALUE($F298)=0),$K298,IF($F298=1,MID($K298,1,$G298-1)&amp;MID($K298,$G298+2,LEN($K298)-($G298-1)),"")))))</f>
        <v>64112 JH00A</v>
      </c>
      <c r="M298" s="316" t="str">
        <f t="shared" si="26"/>
        <v>64113 JH00A</v>
      </c>
      <c r="N298" s="316">
        <f>VLOOKUP(B298,大日程202201!$C$2:$D$1418,2,FALSE)</f>
        <v>0</v>
      </c>
    </row>
    <row r="299" spans="1:14">
      <c r="A299" s="318">
        <v>298</v>
      </c>
      <c r="B299" s="316" t="s">
        <v>2996</v>
      </c>
      <c r="C299" s="316" t="s">
        <v>4444</v>
      </c>
      <c r="D299" s="316">
        <v>6</v>
      </c>
      <c r="E299" s="316">
        <v>6</v>
      </c>
      <c r="F299" s="316">
        <v>0</v>
      </c>
      <c r="I299" s="316">
        <v>0</v>
      </c>
      <c r="J299" s="316">
        <f t="shared" si="24"/>
        <v>0</v>
      </c>
      <c r="K299" s="316" t="str">
        <f t="shared" si="22"/>
        <v>74332 01G00</v>
      </c>
      <c r="L299" s="316" t="str">
        <f t="shared" si="27"/>
        <v>74332 01G00</v>
      </c>
      <c r="M299" s="316" t="str">
        <f t="shared" si="26"/>
        <v/>
      </c>
      <c r="N299" s="316">
        <f>VLOOKUP(B299,大日程202201!$C$2:$D$1418,2,FALSE)</f>
        <v>0</v>
      </c>
    </row>
    <row r="300" spans="1:14">
      <c r="A300" s="318">
        <v>299</v>
      </c>
      <c r="B300" s="316" t="s">
        <v>2998</v>
      </c>
      <c r="C300" s="316" t="s">
        <v>4445</v>
      </c>
      <c r="D300" s="316">
        <v>6</v>
      </c>
      <c r="E300" s="316">
        <v>6</v>
      </c>
      <c r="F300" s="316">
        <v>0</v>
      </c>
      <c r="I300" s="316">
        <v>0</v>
      </c>
      <c r="J300" s="316">
        <f t="shared" si="24"/>
        <v>0</v>
      </c>
      <c r="K300" s="316" t="str">
        <f t="shared" si="22"/>
        <v>74333 01G00</v>
      </c>
      <c r="L300" s="316" t="str">
        <f t="shared" si="27"/>
        <v>74333 01G00</v>
      </c>
      <c r="M300" s="316" t="str">
        <f t="shared" si="26"/>
        <v/>
      </c>
      <c r="N300" s="316">
        <f>VLOOKUP(B300,大日程202201!$C$2:$D$1418,2,FALSE)</f>
        <v>0</v>
      </c>
    </row>
    <row r="301" spans="1:14">
      <c r="A301" s="318">
        <v>300</v>
      </c>
      <c r="B301" s="316" t="s">
        <v>2999</v>
      </c>
      <c r="C301" s="316" t="s">
        <v>4446</v>
      </c>
      <c r="D301" s="316">
        <v>6</v>
      </c>
      <c r="E301" s="316">
        <v>6</v>
      </c>
      <c r="F301" s="316">
        <v>0</v>
      </c>
      <c r="I301" s="316">
        <v>0</v>
      </c>
      <c r="J301" s="316">
        <f t="shared" si="24"/>
        <v>0</v>
      </c>
      <c r="K301" s="316" t="str">
        <f t="shared" si="22"/>
        <v>65616 JM00A</v>
      </c>
      <c r="L301" s="316" t="str">
        <f t="shared" si="27"/>
        <v>65616 JM00A</v>
      </c>
      <c r="M301" s="316" t="str">
        <f t="shared" si="26"/>
        <v/>
      </c>
      <c r="N301" s="316">
        <f>VLOOKUP(B301,大日程202201!$C$2:$D$1418,2,FALSE)</f>
        <v>0</v>
      </c>
    </row>
    <row r="302" spans="1:14">
      <c r="A302" s="318">
        <v>301</v>
      </c>
      <c r="B302" s="316" t="s">
        <v>3000</v>
      </c>
      <c r="C302" s="316" t="s">
        <v>4447</v>
      </c>
      <c r="D302" s="316">
        <v>8</v>
      </c>
      <c r="E302" s="316">
        <v>8</v>
      </c>
      <c r="F302" s="316">
        <v>1</v>
      </c>
      <c r="G302" s="316">
        <v>6</v>
      </c>
      <c r="I302" s="316">
        <v>0</v>
      </c>
      <c r="J302" s="316">
        <f t="shared" si="24"/>
        <v>1</v>
      </c>
      <c r="K302" s="316" t="str">
        <f t="shared" si="22"/>
        <v>67632/3 JM00A</v>
      </c>
      <c r="L302" s="316" t="str">
        <f>IF(AND($G302&lt;&gt;"",$J302&gt;0), IF($F302=1,MID($K302,1,$G302-1)&amp;MID($K302,$G302+2,LEN($K302)-($G302+1)),""), IF(AND($G302&lt;&gt;"",$E302&lt;&gt;""),MID($K302,1,$G302-1),IF(AND($D302&lt;&gt;"",$F302&lt;2),$K302,IF(AND(OR($D302="", $E302=""),VALUE($F302)=0),$K302,IF($F302=1,MID($K302,1,$G302-1)&amp;MID($K302,$G302+2,LEN($K302)-($G302-1)),"")))))</f>
        <v>67632 JM00A</v>
      </c>
      <c r="M302" s="316" t="str">
        <f t="shared" si="26"/>
        <v>67633 JM00A</v>
      </c>
      <c r="N302" s="316">
        <f>VLOOKUP(B302,大日程202201!$C$2:$D$1418,2,FALSE)</f>
        <v>0</v>
      </c>
    </row>
    <row r="303" spans="1:14">
      <c r="A303" s="318">
        <v>302</v>
      </c>
      <c r="B303" s="316" t="s">
        <v>3001</v>
      </c>
      <c r="C303" s="316" t="s">
        <v>4448</v>
      </c>
      <c r="D303" s="316">
        <v>6</v>
      </c>
      <c r="E303" s="316">
        <v>6</v>
      </c>
      <c r="F303" s="316">
        <v>0</v>
      </c>
      <c r="I303" s="316">
        <v>0</v>
      </c>
      <c r="J303" s="316">
        <f t="shared" si="24"/>
        <v>0</v>
      </c>
      <c r="K303" s="316" t="str">
        <f t="shared" si="22"/>
        <v>73141 JM010</v>
      </c>
      <c r="L303" s="316" t="str">
        <f t="shared" si="27"/>
        <v>73141 JM010</v>
      </c>
      <c r="M303" s="316" t="str">
        <f t="shared" si="26"/>
        <v/>
      </c>
      <c r="N303" s="316">
        <f>VLOOKUP(B303,大日程202201!$C$2:$D$1418,2,FALSE)</f>
        <v>0</v>
      </c>
    </row>
    <row r="304" spans="1:14">
      <c r="A304" s="318">
        <v>303</v>
      </c>
      <c r="B304" s="316" t="s">
        <v>3002</v>
      </c>
      <c r="C304" s="316" t="s">
        <v>4449</v>
      </c>
      <c r="D304" s="316">
        <v>8</v>
      </c>
      <c r="E304" s="316">
        <v>8</v>
      </c>
      <c r="F304" s="316">
        <v>1</v>
      </c>
      <c r="G304" s="316">
        <v>6</v>
      </c>
      <c r="I304" s="316">
        <v>0</v>
      </c>
      <c r="J304" s="316">
        <f t="shared" si="24"/>
        <v>1</v>
      </c>
      <c r="K304" s="316" t="str">
        <f t="shared" si="22"/>
        <v>73152/3 JM010</v>
      </c>
      <c r="L304" s="316" t="str">
        <f>IF(AND($G304&lt;&gt;"",$J304&gt;0), IF($F304=1,MID($K304,1,$G304-1)&amp;MID($K304,$G304+2,LEN($K304)-($G304+1)),""), IF(AND($G304&lt;&gt;"",$E304&lt;&gt;""),MID($K304,1,$G304-1),IF(AND($D304&lt;&gt;"",$F304&lt;2),$K304,IF(AND(OR($D304="", $E304=""),VALUE($F304)=0),$K304,IF($F304=1,MID($K304,1,$G304-1)&amp;MID($K304,$G304+2,LEN($K304)-($G304-1)),"")))))</f>
        <v>73152 JM010</v>
      </c>
      <c r="M304" s="316" t="str">
        <f t="shared" si="26"/>
        <v>73153 JM010</v>
      </c>
      <c r="N304" s="316">
        <f>VLOOKUP(B304,大日程202201!$C$2:$D$1418,2,FALSE)</f>
        <v>0</v>
      </c>
    </row>
    <row r="305" spans="1:14">
      <c r="A305" s="318">
        <v>304</v>
      </c>
      <c r="B305" s="316" t="s">
        <v>3003</v>
      </c>
      <c r="C305" s="316" t="s">
        <v>4450</v>
      </c>
      <c r="D305" s="316">
        <v>6</v>
      </c>
      <c r="E305" s="316">
        <v>6</v>
      </c>
      <c r="F305" s="316">
        <v>0</v>
      </c>
      <c r="I305" s="316">
        <v>0</v>
      </c>
      <c r="J305" s="316">
        <f t="shared" si="24"/>
        <v>0</v>
      </c>
      <c r="K305" s="316" t="str">
        <f t="shared" si="22"/>
        <v>73211 JM000</v>
      </c>
      <c r="L305" s="316" t="str">
        <f t="shared" si="27"/>
        <v>73211 JM000</v>
      </c>
      <c r="M305" s="316" t="str">
        <f t="shared" si="26"/>
        <v/>
      </c>
      <c r="N305" s="316">
        <f>VLOOKUP(B305,大日程202201!$C$2:$D$1418,2,FALSE)</f>
        <v>0</v>
      </c>
    </row>
    <row r="306" spans="1:14">
      <c r="A306" s="318">
        <v>305</v>
      </c>
      <c r="B306" s="316" t="s">
        <v>3004</v>
      </c>
      <c r="C306" s="316" t="s">
        <v>4451</v>
      </c>
      <c r="D306" s="316">
        <v>6</v>
      </c>
      <c r="E306" s="316">
        <v>6</v>
      </c>
      <c r="F306" s="316">
        <v>0</v>
      </c>
      <c r="I306" s="316">
        <v>0</v>
      </c>
      <c r="J306" s="316">
        <f t="shared" si="24"/>
        <v>0</v>
      </c>
      <c r="K306" s="316" t="str">
        <f t="shared" si="22"/>
        <v>73232 JM000</v>
      </c>
      <c r="L306" s="316" t="str">
        <f t="shared" si="27"/>
        <v>73232 JM000</v>
      </c>
      <c r="M306" s="316" t="str">
        <f t="shared" si="26"/>
        <v/>
      </c>
      <c r="N306" s="316">
        <f>VLOOKUP(B306,大日程202201!$C$2:$D$1418,2,FALSE)</f>
        <v>0</v>
      </c>
    </row>
    <row r="307" spans="1:14">
      <c r="A307" s="318">
        <v>306</v>
      </c>
      <c r="B307" s="316" t="s">
        <v>3005</v>
      </c>
      <c r="C307" s="316" t="s">
        <v>4452</v>
      </c>
      <c r="D307" s="316">
        <v>6</v>
      </c>
      <c r="E307" s="316">
        <v>6</v>
      </c>
      <c r="F307" s="316">
        <v>0</v>
      </c>
      <c r="I307" s="316">
        <v>0</v>
      </c>
      <c r="J307" s="316">
        <f t="shared" si="24"/>
        <v>0</v>
      </c>
      <c r="K307" s="316" t="str">
        <f t="shared" si="22"/>
        <v>73237 JM000</v>
      </c>
      <c r="L307" s="316" t="str">
        <f t="shared" si="27"/>
        <v>73237 JM000</v>
      </c>
      <c r="M307" s="316" t="str">
        <f t="shared" si="26"/>
        <v/>
      </c>
      <c r="N307" s="316">
        <f>VLOOKUP(B307,大日程202201!$C$2:$D$1418,2,FALSE)</f>
        <v>0</v>
      </c>
    </row>
    <row r="308" spans="1:14">
      <c r="A308" s="318">
        <v>307</v>
      </c>
      <c r="B308" s="316" t="s">
        <v>3006</v>
      </c>
      <c r="C308" s="316" t="s">
        <v>4453</v>
      </c>
      <c r="D308" s="316">
        <v>6</v>
      </c>
      <c r="E308" s="316">
        <v>6</v>
      </c>
      <c r="F308" s="316">
        <v>0</v>
      </c>
      <c r="I308" s="316">
        <v>0</v>
      </c>
      <c r="J308" s="316">
        <f t="shared" si="24"/>
        <v>0</v>
      </c>
      <c r="K308" s="316" t="str">
        <f t="shared" si="22"/>
        <v>73252 JM000</v>
      </c>
      <c r="L308" s="316" t="str">
        <f t="shared" si="27"/>
        <v>73252 JM000</v>
      </c>
      <c r="M308" s="316" t="str">
        <f t="shared" si="26"/>
        <v/>
      </c>
      <c r="N308" s="316">
        <f>VLOOKUP(B308,大日程202201!$C$2:$D$1418,2,FALSE)</f>
        <v>0</v>
      </c>
    </row>
    <row r="309" spans="1:14">
      <c r="A309" s="318">
        <v>308</v>
      </c>
      <c r="B309" s="316" t="s">
        <v>3007</v>
      </c>
      <c r="C309" s="316" t="s">
        <v>4454</v>
      </c>
      <c r="D309" s="316">
        <v>6</v>
      </c>
      <c r="E309" s="316">
        <v>6</v>
      </c>
      <c r="F309" s="316">
        <v>0</v>
      </c>
      <c r="I309" s="316">
        <v>0</v>
      </c>
      <c r="J309" s="316">
        <f t="shared" si="24"/>
        <v>0</v>
      </c>
      <c r="K309" s="316" t="str">
        <f t="shared" si="22"/>
        <v>74366 JM00A</v>
      </c>
      <c r="L309" s="316" t="str">
        <f t="shared" si="27"/>
        <v>74366 JM00A</v>
      </c>
      <c r="M309" s="316" t="str">
        <f t="shared" si="26"/>
        <v/>
      </c>
      <c r="N309" s="316">
        <f>VLOOKUP(B309,大日程202201!$C$2:$D$1418,2,FALSE)</f>
        <v>0</v>
      </c>
    </row>
    <row r="310" spans="1:14">
      <c r="A310" s="318">
        <v>309</v>
      </c>
      <c r="B310" s="316" t="s">
        <v>3008</v>
      </c>
      <c r="C310" s="316" t="s">
        <v>4455</v>
      </c>
      <c r="D310" s="316">
        <v>6</v>
      </c>
      <c r="E310" s="316">
        <v>6</v>
      </c>
      <c r="F310" s="316">
        <v>0</v>
      </c>
      <c r="I310" s="316">
        <v>0</v>
      </c>
      <c r="J310" s="316">
        <f t="shared" si="24"/>
        <v>0</v>
      </c>
      <c r="K310" s="316" t="str">
        <f t="shared" si="22"/>
        <v>743F3 JM00A</v>
      </c>
      <c r="L310" s="316" t="str">
        <f t="shared" si="27"/>
        <v>743F3 JM00A</v>
      </c>
      <c r="M310" s="316" t="str">
        <f t="shared" si="26"/>
        <v/>
      </c>
      <c r="N310" s="316">
        <f>VLOOKUP(B310,大日程202201!$C$2:$D$1418,2,FALSE)</f>
        <v>0</v>
      </c>
    </row>
    <row r="311" spans="1:14">
      <c r="A311" s="318">
        <v>310</v>
      </c>
      <c r="B311" s="316" t="s">
        <v>3009</v>
      </c>
      <c r="C311" s="316" t="s">
        <v>4456</v>
      </c>
      <c r="D311" s="316">
        <v>6</v>
      </c>
      <c r="E311" s="316">
        <v>6</v>
      </c>
      <c r="F311" s="316">
        <v>0</v>
      </c>
      <c r="I311" s="316">
        <v>0</v>
      </c>
      <c r="J311" s="316">
        <f t="shared" si="24"/>
        <v>0</v>
      </c>
      <c r="K311" s="316" t="str">
        <f t="shared" si="22"/>
        <v>74542 JM00A</v>
      </c>
      <c r="L311" s="316" t="str">
        <f t="shared" si="27"/>
        <v>74542 JM00A</v>
      </c>
      <c r="M311" s="316" t="str">
        <f t="shared" si="26"/>
        <v/>
      </c>
      <c r="N311" s="316">
        <f>VLOOKUP(B311,大日程202201!$C$2:$D$1418,2,FALSE)</f>
        <v>0</v>
      </c>
    </row>
    <row r="312" spans="1:14">
      <c r="A312" s="318">
        <v>311</v>
      </c>
      <c r="B312" s="316" t="s">
        <v>3010</v>
      </c>
      <c r="C312" s="316" t="s">
        <v>4457</v>
      </c>
      <c r="D312" s="316">
        <v>8</v>
      </c>
      <c r="E312" s="316">
        <v>8</v>
      </c>
      <c r="F312" s="316">
        <v>1</v>
      </c>
      <c r="G312" s="316">
        <v>6</v>
      </c>
      <c r="I312" s="316">
        <v>0</v>
      </c>
      <c r="J312" s="316">
        <f t="shared" si="24"/>
        <v>1</v>
      </c>
      <c r="K312" s="316" t="str">
        <f t="shared" si="22"/>
        <v>75426/7 JM00A</v>
      </c>
      <c r="L312" s="316" t="str">
        <f t="shared" ref="L312:L320" si="29">IF(AND($G312&lt;&gt;"",$J312&gt;0), IF($F312=1,MID($K312,1,$G312-1)&amp;MID($K312,$G312+2,LEN($K312)-($G312+1)),""), IF(AND($G312&lt;&gt;"",$E312&lt;&gt;""),MID($K312,1,$G312-1),IF(AND($D312&lt;&gt;"",$F312&lt;2),$K312,IF(AND(OR($D312="", $E312=""),VALUE($F312)=0),$K312,IF($F312=1,MID($K312,1,$G312-1)&amp;MID($K312,$G312+2,LEN($K312)-($G312-1)),"")))))</f>
        <v>75426 JM00A</v>
      </c>
      <c r="M312" s="316" t="str">
        <f t="shared" si="26"/>
        <v>75427 JM00A</v>
      </c>
      <c r="N312" s="316">
        <f>VLOOKUP(B312,大日程202201!$C$2:$D$1418,2,FALSE)</f>
        <v>0</v>
      </c>
    </row>
    <row r="313" spans="1:14">
      <c r="A313" s="318">
        <v>312</v>
      </c>
      <c r="B313" s="316" t="s">
        <v>3011</v>
      </c>
      <c r="C313" s="316" t="s">
        <v>4458</v>
      </c>
      <c r="D313" s="316">
        <v>8</v>
      </c>
      <c r="E313" s="316">
        <v>8</v>
      </c>
      <c r="F313" s="316">
        <v>1</v>
      </c>
      <c r="G313" s="316">
        <v>6</v>
      </c>
      <c r="I313" s="316">
        <v>14</v>
      </c>
      <c r="J313" s="316">
        <f t="shared" si="24"/>
        <v>1</v>
      </c>
      <c r="K313" s="316" t="str">
        <f t="shared" si="22"/>
        <v>75426/7 JM00A-E</v>
      </c>
      <c r="L313" s="316" t="str">
        <f t="shared" si="29"/>
        <v>75426 JM00A-E</v>
      </c>
      <c r="M313" s="316" t="str">
        <f t="shared" si="26"/>
        <v>75427 JM00A-E</v>
      </c>
      <c r="N313" s="316">
        <f>VLOOKUP(B313,大日程202201!$C$2:$D$1418,2,FALSE)</f>
        <v>0</v>
      </c>
    </row>
    <row r="314" spans="1:14">
      <c r="A314" s="318">
        <v>313</v>
      </c>
      <c r="B314" s="316" t="s">
        <v>3013</v>
      </c>
      <c r="C314" s="316" t="s">
        <v>4459</v>
      </c>
      <c r="D314" s="316">
        <v>8</v>
      </c>
      <c r="E314" s="316">
        <v>8</v>
      </c>
      <c r="F314" s="316">
        <v>1</v>
      </c>
      <c r="G314" s="316">
        <v>6</v>
      </c>
      <c r="I314" s="316">
        <v>0</v>
      </c>
      <c r="J314" s="316">
        <f t="shared" si="24"/>
        <v>1</v>
      </c>
      <c r="K314" s="316" t="str">
        <f t="shared" si="22"/>
        <v>75466/7 JM00A</v>
      </c>
      <c r="L314" s="316" t="str">
        <f t="shared" si="29"/>
        <v>75466 JM00A</v>
      </c>
      <c r="M314" s="316" t="str">
        <f t="shared" si="26"/>
        <v>75467 JM00A</v>
      </c>
      <c r="N314" s="316">
        <f>VLOOKUP(B314,大日程202201!$C$2:$D$1418,2,FALSE)</f>
        <v>0</v>
      </c>
    </row>
    <row r="315" spans="1:14">
      <c r="A315" s="318">
        <v>314</v>
      </c>
      <c r="B315" s="316" t="s">
        <v>3014</v>
      </c>
      <c r="C315" s="316" t="s">
        <v>4460</v>
      </c>
      <c r="D315" s="316">
        <v>8</v>
      </c>
      <c r="E315" s="316">
        <v>8</v>
      </c>
      <c r="F315" s="316">
        <v>1</v>
      </c>
      <c r="G315" s="316">
        <v>6</v>
      </c>
      <c r="I315" s="316">
        <v>0</v>
      </c>
      <c r="J315" s="316">
        <f t="shared" si="24"/>
        <v>1</v>
      </c>
      <c r="K315" s="316" t="str">
        <f t="shared" si="22"/>
        <v>76320/1 JM00A</v>
      </c>
      <c r="L315" s="316" t="str">
        <f t="shared" si="29"/>
        <v>76320 JM00A</v>
      </c>
      <c r="M315" s="316" t="str">
        <f t="shared" si="26"/>
        <v>76321 JM00A</v>
      </c>
      <c r="N315" s="316">
        <f>VLOOKUP(B315,大日程202201!$C$2:$D$1418,2,FALSE)</f>
        <v>0</v>
      </c>
    </row>
    <row r="316" spans="1:14">
      <c r="A316" s="318">
        <v>315</v>
      </c>
      <c r="B316" s="316" t="s">
        <v>3015</v>
      </c>
      <c r="C316" s="316" t="s">
        <v>4461</v>
      </c>
      <c r="D316" s="316">
        <v>8</v>
      </c>
      <c r="E316" s="316">
        <v>8</v>
      </c>
      <c r="F316" s="316">
        <v>1</v>
      </c>
      <c r="G316" s="316">
        <v>6</v>
      </c>
      <c r="I316" s="316">
        <v>0</v>
      </c>
      <c r="J316" s="316">
        <f t="shared" si="24"/>
        <v>1</v>
      </c>
      <c r="K316" s="316" t="str">
        <f t="shared" si="22"/>
        <v>76532/3 JM00A</v>
      </c>
      <c r="L316" s="316" t="str">
        <f t="shared" si="29"/>
        <v>76532 JM00A</v>
      </c>
      <c r="M316" s="316" t="str">
        <f t="shared" si="26"/>
        <v>76533 JM00A</v>
      </c>
      <c r="N316" s="316">
        <f>VLOOKUP(B316,大日程202201!$C$2:$D$1418,2,FALSE)</f>
        <v>0</v>
      </c>
    </row>
    <row r="317" spans="1:14">
      <c r="A317" s="318">
        <v>316</v>
      </c>
      <c r="B317" s="316" t="s">
        <v>3016</v>
      </c>
      <c r="C317" s="316" t="s">
        <v>4462</v>
      </c>
      <c r="D317" s="316">
        <v>8</v>
      </c>
      <c r="E317" s="316">
        <v>8</v>
      </c>
      <c r="F317" s="316">
        <v>1</v>
      </c>
      <c r="G317" s="316">
        <v>6</v>
      </c>
      <c r="I317" s="316">
        <v>0</v>
      </c>
      <c r="J317" s="316">
        <f t="shared" si="24"/>
        <v>1</v>
      </c>
      <c r="K317" s="316" t="str">
        <f t="shared" si="22"/>
        <v>76682/3 JM00A</v>
      </c>
      <c r="L317" s="316" t="str">
        <f t="shared" si="29"/>
        <v>76682 JM00A</v>
      </c>
      <c r="M317" s="316" t="str">
        <f t="shared" si="26"/>
        <v>76683 JM00A</v>
      </c>
      <c r="N317" s="316">
        <f>VLOOKUP(B317,大日程202201!$C$2:$D$1418,2,FALSE)</f>
        <v>0</v>
      </c>
    </row>
    <row r="318" spans="1:14">
      <c r="A318" s="318">
        <v>317</v>
      </c>
      <c r="B318" s="316" t="s">
        <v>3017</v>
      </c>
      <c r="C318" s="316" t="s">
        <v>4463</v>
      </c>
      <c r="D318" s="316">
        <v>8</v>
      </c>
      <c r="E318" s="316">
        <v>8</v>
      </c>
      <c r="F318" s="316">
        <v>1</v>
      </c>
      <c r="G318" s="316">
        <v>6</v>
      </c>
      <c r="I318" s="316">
        <v>0</v>
      </c>
      <c r="J318" s="316">
        <f t="shared" si="24"/>
        <v>1</v>
      </c>
      <c r="K318" s="316" t="str">
        <f t="shared" si="22"/>
        <v>767C2/3 JM00A</v>
      </c>
      <c r="L318" s="316" t="str">
        <f t="shared" si="29"/>
        <v>767C2 JM00A</v>
      </c>
      <c r="M318" s="316" t="str">
        <f t="shared" si="26"/>
        <v>767C3 JM00A</v>
      </c>
      <c r="N318" s="316">
        <f>VLOOKUP(B318,大日程202201!$C$2:$D$1418,2,FALSE)</f>
        <v>0</v>
      </c>
    </row>
    <row r="319" spans="1:14">
      <c r="A319" s="318">
        <v>318</v>
      </c>
      <c r="B319" s="316" t="s">
        <v>3018</v>
      </c>
      <c r="C319" s="316" t="s">
        <v>4464</v>
      </c>
      <c r="D319" s="316">
        <v>8</v>
      </c>
      <c r="E319" s="316">
        <v>8</v>
      </c>
      <c r="F319" s="316">
        <v>1</v>
      </c>
      <c r="G319" s="316">
        <v>6</v>
      </c>
      <c r="I319" s="316">
        <v>0</v>
      </c>
      <c r="J319" s="316">
        <f t="shared" si="24"/>
        <v>1</v>
      </c>
      <c r="K319" s="316" t="str">
        <f t="shared" si="22"/>
        <v>80142/3 JM00A</v>
      </c>
      <c r="L319" s="316" t="str">
        <f t="shared" si="29"/>
        <v>80142 JM00A</v>
      </c>
      <c r="M319" s="316" t="str">
        <f t="shared" si="26"/>
        <v>80143 JM00A</v>
      </c>
      <c r="N319" s="316">
        <f>VLOOKUP(B319,大日程202201!$C$2:$D$1418,2,FALSE)</f>
        <v>0</v>
      </c>
    </row>
    <row r="320" spans="1:14">
      <c r="A320" s="318">
        <v>319</v>
      </c>
      <c r="B320" s="316" t="s">
        <v>3019</v>
      </c>
      <c r="C320" s="316" t="s">
        <v>4465</v>
      </c>
      <c r="D320" s="316">
        <v>8</v>
      </c>
      <c r="E320" s="316">
        <v>8</v>
      </c>
      <c r="F320" s="316">
        <v>1</v>
      </c>
      <c r="G320" s="316">
        <v>6</v>
      </c>
      <c r="I320" s="316">
        <v>0</v>
      </c>
      <c r="J320" s="316">
        <f t="shared" si="24"/>
        <v>1</v>
      </c>
      <c r="K320" s="316" t="str">
        <f t="shared" si="22"/>
        <v>80148/9 JM00A</v>
      </c>
      <c r="L320" s="316" t="str">
        <f t="shared" si="29"/>
        <v>80148 JM00A</v>
      </c>
      <c r="M320" s="316" t="str">
        <f t="shared" si="26"/>
        <v>80149 JM00A</v>
      </c>
      <c r="N320" s="316">
        <f>VLOOKUP(B320,大日程202201!$C$2:$D$1418,2,FALSE)</f>
        <v>0</v>
      </c>
    </row>
    <row r="321" spans="1:14">
      <c r="A321" s="318">
        <v>320</v>
      </c>
      <c r="B321" s="316" t="s">
        <v>3020</v>
      </c>
      <c r="C321" s="316" t="s">
        <v>4466</v>
      </c>
      <c r="D321" s="316">
        <v>6</v>
      </c>
      <c r="E321" s="316">
        <v>6</v>
      </c>
      <c r="F321" s="316">
        <v>0</v>
      </c>
      <c r="I321" s="316">
        <v>0</v>
      </c>
      <c r="J321" s="316">
        <f t="shared" si="24"/>
        <v>0</v>
      </c>
      <c r="K321" s="316" t="str">
        <f t="shared" si="22"/>
        <v>80154 JM00A</v>
      </c>
      <c r="L321" s="316" t="str">
        <f t="shared" si="27"/>
        <v>80154 JM00A</v>
      </c>
      <c r="M321" s="316" t="str">
        <f t="shared" si="26"/>
        <v/>
      </c>
      <c r="N321" s="316">
        <f>VLOOKUP(B321,大日程202201!$C$2:$D$1418,2,FALSE)</f>
        <v>0</v>
      </c>
    </row>
    <row r="322" spans="1:14">
      <c r="A322" s="318">
        <v>321</v>
      </c>
      <c r="B322" s="316" t="s">
        <v>3021</v>
      </c>
      <c r="C322" s="316" t="s">
        <v>4467</v>
      </c>
      <c r="D322" s="316">
        <v>6</v>
      </c>
      <c r="E322" s="316">
        <v>6</v>
      </c>
      <c r="F322" s="316">
        <v>0</v>
      </c>
      <c r="I322" s="316">
        <v>0</v>
      </c>
      <c r="J322" s="316">
        <f t="shared" si="24"/>
        <v>0</v>
      </c>
      <c r="K322" s="316" t="str">
        <f t="shared" ref="K322:K385" si="30">IF(AND($D322&lt;&gt;"",$D322&gt;$E322),TRIM(MID($C322,1,$D322)),TRIM($C322))</f>
        <v>80155 JM00A</v>
      </c>
      <c r="L322" s="316" t="str">
        <f t="shared" si="27"/>
        <v>80155 JM00A</v>
      </c>
      <c r="M322" s="316" t="str">
        <f t="shared" si="26"/>
        <v/>
      </c>
      <c r="N322" s="316">
        <f>VLOOKUP(B322,大日程202201!$C$2:$D$1418,2,FALSE)</f>
        <v>0</v>
      </c>
    </row>
    <row r="323" spans="1:14">
      <c r="A323" s="318">
        <v>322</v>
      </c>
      <c r="B323" s="316" t="s">
        <v>3022</v>
      </c>
      <c r="C323" s="316" t="s">
        <v>4468</v>
      </c>
      <c r="D323" s="316">
        <v>8</v>
      </c>
      <c r="E323" s="316">
        <v>8</v>
      </c>
      <c r="F323" s="316">
        <v>1</v>
      </c>
      <c r="G323" s="316">
        <v>6</v>
      </c>
      <c r="I323" s="316">
        <v>0</v>
      </c>
      <c r="J323" s="316">
        <f t="shared" ref="J323:J386" si="31">IF($G323&lt;&gt;"",($E323-1)-$G323,0)</f>
        <v>1</v>
      </c>
      <c r="K323" s="316" t="str">
        <f t="shared" si="30"/>
        <v>82142/3 JM00A</v>
      </c>
      <c r="L323" s="316" t="str">
        <f>IF(AND($G323&lt;&gt;"",$J323&gt;0), IF($F323=1,MID($K323,1,$G323-1)&amp;MID($K323,$G323+2,LEN($K323)-($G323+1)),""), IF(AND($G323&lt;&gt;"",$E323&lt;&gt;""),MID($K323,1,$G323-1),IF(AND($D323&lt;&gt;"",$F323&lt;2),$K323,IF(AND(OR($D323="", $E323=""),VALUE($F323)=0),$K323,IF($F323=1,MID($K323,1,$G323-1)&amp;MID($K323,$G323+2,LEN($K323)-($G323-1)),"")))))</f>
        <v>82142 JM00A</v>
      </c>
      <c r="M323" s="316" t="str">
        <f t="shared" si="26"/>
        <v>82143 JM00A</v>
      </c>
      <c r="N323" s="316">
        <f>VLOOKUP(B323,大日程202201!$C$2:$D$1418,2,FALSE)</f>
        <v>0</v>
      </c>
    </row>
    <row r="324" spans="1:14">
      <c r="A324" s="318">
        <v>323</v>
      </c>
      <c r="B324" s="316" t="s">
        <v>3023</v>
      </c>
      <c r="C324" s="316" t="s">
        <v>4469</v>
      </c>
      <c r="D324" s="316">
        <v>8</v>
      </c>
      <c r="E324" s="316">
        <v>8</v>
      </c>
      <c r="F324" s="316">
        <v>1</v>
      </c>
      <c r="G324" s="316">
        <v>6</v>
      </c>
      <c r="I324" s="316">
        <v>0</v>
      </c>
      <c r="J324" s="316">
        <f t="shared" si="31"/>
        <v>1</v>
      </c>
      <c r="K324" s="316" t="str">
        <f t="shared" si="30"/>
        <v>82148/9 JM00A</v>
      </c>
      <c r="L324" s="316" t="str">
        <f>IF(AND($G324&lt;&gt;"",$J324&gt;0), IF($F324=1,MID($K324,1,$G324-1)&amp;MID($K324,$G324+2,LEN($K324)-($G324+1)),""), IF(AND($G324&lt;&gt;"",$E324&lt;&gt;""),MID($K324,1,$G324-1),IF(AND($D324&lt;&gt;"",$F324&lt;2),$K324,IF(AND(OR($D324="", $E324=""),VALUE($F324)=0),$K324,IF($F324=1,MID($K324,1,$G324-1)&amp;MID($K324,$G324+2,LEN($K324)-($G324-1)),"")))))</f>
        <v>82148 JM00A</v>
      </c>
      <c r="M324" s="316" t="str">
        <f t="shared" si="26"/>
        <v>82149 JM00A</v>
      </c>
      <c r="N324" s="316">
        <f>VLOOKUP(B324,大日程202201!$C$2:$D$1418,2,FALSE)</f>
        <v>0</v>
      </c>
    </row>
    <row r="325" spans="1:14">
      <c r="A325" s="318">
        <v>324</v>
      </c>
      <c r="B325" s="316" t="s">
        <v>3024</v>
      </c>
      <c r="C325" s="316" t="s">
        <v>4470</v>
      </c>
      <c r="D325" s="316">
        <v>8</v>
      </c>
      <c r="E325" s="316">
        <v>8</v>
      </c>
      <c r="F325" s="316">
        <v>1</v>
      </c>
      <c r="G325" s="316">
        <v>6</v>
      </c>
      <c r="I325" s="316">
        <v>0</v>
      </c>
      <c r="J325" s="316">
        <f t="shared" si="31"/>
        <v>1</v>
      </c>
      <c r="K325" s="316" t="str">
        <f t="shared" si="30"/>
        <v>90126/7 JM00A</v>
      </c>
      <c r="L325" s="316" t="str">
        <f>IF(AND($G325&lt;&gt;"",$J325&gt;0), IF($F325=1,MID($K325,1,$G325-1)&amp;MID($K325,$G325+2,LEN($K325)-($G325+1)),""), IF(AND($G325&lt;&gt;"",$E325&lt;&gt;""),MID($K325,1,$G325-1),IF(AND($D325&lt;&gt;"",$F325&lt;2),$K325,IF(AND(OR($D325="", $E325=""),VALUE($F325)=0),$K325,IF($F325=1,MID($K325,1,$G325-1)&amp;MID($K325,$G325+2,LEN($K325)-($G325-1)),"")))))</f>
        <v>90126 JM00A</v>
      </c>
      <c r="M325" s="316" t="str">
        <f t="shared" si="26"/>
        <v>90127 JM00A</v>
      </c>
      <c r="N325" s="316">
        <f>VLOOKUP(B325,大日程202201!$C$2:$D$1418,2,FALSE)</f>
        <v>0</v>
      </c>
    </row>
    <row r="326" spans="1:14">
      <c r="A326" s="318">
        <v>325</v>
      </c>
      <c r="B326" s="316" t="s">
        <v>3025</v>
      </c>
      <c r="C326" s="316" t="s">
        <v>4471</v>
      </c>
      <c r="D326" s="316">
        <v>6</v>
      </c>
      <c r="E326" s="316">
        <v>6</v>
      </c>
      <c r="F326" s="316">
        <v>0</v>
      </c>
      <c r="I326" s="316">
        <v>0</v>
      </c>
      <c r="J326" s="316">
        <f t="shared" si="31"/>
        <v>0</v>
      </c>
      <c r="K326" s="316" t="str">
        <f t="shared" si="30"/>
        <v>64124 1AA0A</v>
      </c>
      <c r="L326" s="316" t="str">
        <f t="shared" si="27"/>
        <v>64124 1AA0A</v>
      </c>
      <c r="M326" s="316" t="str">
        <f t="shared" si="26"/>
        <v/>
      </c>
      <c r="N326" s="316">
        <f>VLOOKUP(B326,大日程202201!$C$2:$D$1418,2,FALSE)</f>
        <v>0</v>
      </c>
    </row>
    <row r="327" spans="1:14">
      <c r="A327" s="318">
        <v>326</v>
      </c>
      <c r="B327" s="316" t="s">
        <v>3027</v>
      </c>
      <c r="C327" s="316" t="s">
        <v>4472</v>
      </c>
      <c r="D327" s="316">
        <v>6</v>
      </c>
      <c r="E327" s="316">
        <v>6</v>
      </c>
      <c r="F327" s="316">
        <v>0</v>
      </c>
      <c r="I327" s="316">
        <v>12</v>
      </c>
      <c r="J327" s="316">
        <f t="shared" si="31"/>
        <v>0</v>
      </c>
      <c r="K327" s="316" t="str">
        <f t="shared" si="30"/>
        <v>64124 1AA0A-K</v>
      </c>
      <c r="L327" s="316" t="str">
        <f t="shared" si="27"/>
        <v>64124 1AA0A-K</v>
      </c>
      <c r="M327" s="316" t="str">
        <f t="shared" si="26"/>
        <v/>
      </c>
      <c r="N327" s="316">
        <f>VLOOKUP(B327,大日程202201!$C$2:$D$1418,2,FALSE)</f>
        <v>600</v>
      </c>
    </row>
    <row r="328" spans="1:14">
      <c r="A328" s="318">
        <v>327</v>
      </c>
      <c r="B328" s="316" t="s">
        <v>3028</v>
      </c>
      <c r="C328" s="316" t="s">
        <v>4473</v>
      </c>
      <c r="D328" s="316">
        <v>6</v>
      </c>
      <c r="E328" s="316">
        <v>6</v>
      </c>
      <c r="F328" s="316">
        <v>0</v>
      </c>
      <c r="I328" s="316">
        <v>0</v>
      </c>
      <c r="J328" s="316">
        <f t="shared" si="31"/>
        <v>0</v>
      </c>
      <c r="K328" s="316" t="str">
        <f t="shared" si="30"/>
        <v>64125 1AA0A</v>
      </c>
      <c r="L328" s="316" t="str">
        <f t="shared" si="27"/>
        <v>64125 1AA0A</v>
      </c>
      <c r="M328" s="316" t="str">
        <f t="shared" si="26"/>
        <v/>
      </c>
      <c r="N328" s="316">
        <f>VLOOKUP(B328,大日程202201!$C$2:$D$1418,2,FALSE)</f>
        <v>0</v>
      </c>
    </row>
    <row r="329" spans="1:14">
      <c r="A329" s="318">
        <v>328</v>
      </c>
      <c r="B329" s="316" t="s">
        <v>3029</v>
      </c>
      <c r="C329" s="316" t="s">
        <v>4474</v>
      </c>
      <c r="D329" s="316">
        <v>6</v>
      </c>
      <c r="E329" s="316">
        <v>6</v>
      </c>
      <c r="F329" s="316">
        <v>0</v>
      </c>
      <c r="I329" s="316">
        <v>12</v>
      </c>
      <c r="J329" s="316">
        <f t="shared" si="31"/>
        <v>0</v>
      </c>
      <c r="K329" s="316" t="str">
        <f t="shared" si="30"/>
        <v>64125 1AA0A-K</v>
      </c>
      <c r="L329" s="316" t="str">
        <f t="shared" si="27"/>
        <v>64125 1AA0A-K</v>
      </c>
      <c r="M329" s="316" t="str">
        <f t="shared" si="26"/>
        <v/>
      </c>
      <c r="N329" s="316">
        <f>VLOOKUP(B329,大日程202201!$C$2:$D$1418,2,FALSE)</f>
        <v>600</v>
      </c>
    </row>
    <row r="330" spans="1:14">
      <c r="A330" s="318">
        <v>329</v>
      </c>
      <c r="B330" s="316" t="s">
        <v>3030</v>
      </c>
      <c r="C330" s="316" t="s">
        <v>4475</v>
      </c>
      <c r="D330" s="316">
        <v>8</v>
      </c>
      <c r="E330" s="316">
        <v>8</v>
      </c>
      <c r="F330" s="316">
        <v>1</v>
      </c>
      <c r="G330" s="316">
        <v>6</v>
      </c>
      <c r="I330" s="316">
        <v>0</v>
      </c>
      <c r="J330" s="316">
        <f t="shared" si="31"/>
        <v>1</v>
      </c>
      <c r="K330" s="316" t="str">
        <f t="shared" si="30"/>
        <v>66324/5 1AA0A01</v>
      </c>
      <c r="L330" s="316" t="str">
        <f>IF(AND($G330&lt;&gt;"",$J330&gt;0), IF($F330=1,MID($K330,1,$G330-1)&amp;MID($K330,$G330+2,LEN($K330)-($G330+1)),""), IF(AND($G330&lt;&gt;"",$E330&lt;&gt;""),MID($K330,1,$G330-1),IF(AND($D330&lt;&gt;"",$F330&lt;2),$K330,IF(AND(OR($D330="", $E330=""),VALUE($F330)=0),$K330,IF($F330=1,MID($K330,1,$G330-1)&amp;MID($K330,$G330+2,LEN($K330)-($G330-1)),"")))))</f>
        <v>66324 1AA0A01</v>
      </c>
      <c r="M330" s="316" t="str">
        <f t="shared" si="26"/>
        <v>66325 1AA0A01</v>
      </c>
      <c r="N330" s="316">
        <f>VLOOKUP(B330,大日程202201!$C$2:$D$1418,2,FALSE)</f>
        <v>0</v>
      </c>
    </row>
    <row r="331" spans="1:14">
      <c r="A331" s="318">
        <v>330</v>
      </c>
      <c r="B331" s="316" t="s">
        <v>3031</v>
      </c>
      <c r="C331" s="316" t="s">
        <v>4476</v>
      </c>
      <c r="D331" s="316">
        <v>8</v>
      </c>
      <c r="E331" s="316">
        <v>8</v>
      </c>
      <c r="F331" s="316">
        <v>1</v>
      </c>
      <c r="G331" s="316">
        <v>6</v>
      </c>
      <c r="I331" s="316">
        <v>0</v>
      </c>
      <c r="J331" s="316">
        <f t="shared" si="31"/>
        <v>1</v>
      </c>
      <c r="K331" s="316" t="str">
        <f t="shared" si="30"/>
        <v>66324/5 1AE0A01</v>
      </c>
      <c r="L331" s="316" t="str">
        <f>IF(AND($G331&lt;&gt;"",$J331&gt;0), IF($F331=1,MID($K331,1,$G331-1)&amp;MID($K331,$G331+2,LEN($K331)-($G331+1)),""), IF(AND($G331&lt;&gt;"",$E331&lt;&gt;""),MID($K331,1,$G331-1),IF(AND($D331&lt;&gt;"",$F331&lt;2),$K331,IF(AND(OR($D331="", $E331=""),VALUE($F331)=0),$K331,IF($F331=1,MID($K331,1,$G331-1)&amp;MID($K331,$G331+2,LEN($K331)-($G331-1)),"")))))</f>
        <v>66324 1AE0A01</v>
      </c>
      <c r="M331" s="316" t="str">
        <f t="shared" si="26"/>
        <v>66325 1AE0A01</v>
      </c>
      <c r="N331" s="316">
        <f>VLOOKUP(B331,大日程202201!$C$2:$D$1418,2,FALSE)</f>
        <v>0</v>
      </c>
    </row>
    <row r="332" spans="1:14">
      <c r="A332" s="318">
        <v>331</v>
      </c>
      <c r="B332" s="320" t="s">
        <v>3032</v>
      </c>
      <c r="C332" s="320" t="s">
        <v>4477</v>
      </c>
      <c r="D332" s="320">
        <v>8</v>
      </c>
      <c r="E332" s="320">
        <v>8</v>
      </c>
      <c r="F332" s="320">
        <v>2</v>
      </c>
      <c r="G332" s="320">
        <v>6</v>
      </c>
      <c r="H332" s="320">
        <v>14</v>
      </c>
      <c r="I332" s="320">
        <v>0</v>
      </c>
      <c r="J332" s="320">
        <f t="shared" si="31"/>
        <v>1</v>
      </c>
      <c r="K332" s="320" t="str">
        <f t="shared" si="30"/>
        <v>67338/9 1AE0A/1AA0A</v>
      </c>
      <c r="L332" s="321" t="s">
        <v>340</v>
      </c>
      <c r="M332" s="321" t="s">
        <v>341</v>
      </c>
      <c r="N332" s="316">
        <f>VLOOKUP(B332,大日程202201!$C$2:$D$1418,2,FALSE)</f>
        <v>0</v>
      </c>
    </row>
    <row r="333" spans="1:14">
      <c r="A333" s="318">
        <v>332</v>
      </c>
      <c r="B333" s="316" t="s">
        <v>3034</v>
      </c>
      <c r="C333" s="316" t="s">
        <v>4478</v>
      </c>
      <c r="D333" s="316">
        <v>6</v>
      </c>
      <c r="E333" s="316">
        <v>6</v>
      </c>
      <c r="F333" s="316">
        <v>0</v>
      </c>
      <c r="I333" s="316">
        <v>0</v>
      </c>
      <c r="J333" s="316">
        <f t="shared" si="31"/>
        <v>0</v>
      </c>
      <c r="K333" s="316" t="str">
        <f t="shared" si="30"/>
        <v>67412 1AE0B</v>
      </c>
      <c r="L333" s="316" t="str">
        <f t="shared" si="27"/>
        <v>67412 1AE0B</v>
      </c>
      <c r="M333" s="316" t="str">
        <f t="shared" si="26"/>
        <v/>
      </c>
      <c r="N333" s="316">
        <f>VLOOKUP(B333,大日程202201!$C$2:$D$1418,2,FALSE)</f>
        <v>0</v>
      </c>
    </row>
    <row r="334" spans="1:14">
      <c r="A334" s="318">
        <v>333</v>
      </c>
      <c r="B334" s="316" t="s">
        <v>3035</v>
      </c>
      <c r="C334" s="316" t="s">
        <v>4479</v>
      </c>
      <c r="D334" s="316">
        <v>6</v>
      </c>
      <c r="E334" s="316">
        <v>6</v>
      </c>
      <c r="F334" s="316">
        <v>0</v>
      </c>
      <c r="I334" s="316">
        <v>0</v>
      </c>
      <c r="J334" s="316">
        <f t="shared" si="31"/>
        <v>0</v>
      </c>
      <c r="K334" s="316" t="str">
        <f t="shared" si="30"/>
        <v>67413 1AA0B</v>
      </c>
      <c r="L334" s="316" t="str">
        <f t="shared" si="27"/>
        <v>67413 1AA0B</v>
      </c>
      <c r="M334" s="316" t="str">
        <f t="shared" ref="M334:M397" si="32">IF(AND($G334&lt;&gt;"",$J334&gt;0), IF($F334=1,MID($K334,1,$G334-(1+$J334))&amp;MID($K334,$G334+$J334,LEN($K334)-($G334+($J334-1))),""),IF(AND($G334&lt;&gt;"",$E334&lt;&gt;"",$J334&gt;0),MID($K334,1,$G334-1),IF(AND($G334&lt;&gt;"",$E334&lt;&gt;"",$J334&lt;0),MID($K334,1,$E334)&amp;MID($K334,$G334+1,LEN($K334)-$G334),IF($F334=1,MID($K334,1,$G334-2)&amp;MID($K334,$G334+1,LEN($K334)-$G334),""))))</f>
        <v/>
      </c>
      <c r="N334" s="316">
        <f>VLOOKUP(B334,大日程202201!$C$2:$D$1418,2,FALSE)</f>
        <v>0</v>
      </c>
    </row>
    <row r="335" spans="1:14">
      <c r="A335" s="318">
        <v>334</v>
      </c>
      <c r="B335" s="316" t="s">
        <v>3036</v>
      </c>
      <c r="C335" s="316" t="s">
        <v>4480</v>
      </c>
      <c r="D335" s="316">
        <v>6</v>
      </c>
      <c r="E335" s="316">
        <v>6</v>
      </c>
      <c r="F335" s="316">
        <v>0</v>
      </c>
      <c r="I335" s="316">
        <v>0</v>
      </c>
      <c r="J335" s="316">
        <f t="shared" si="31"/>
        <v>0</v>
      </c>
      <c r="K335" s="316" t="str">
        <f t="shared" si="30"/>
        <v>67870 1AE0A03</v>
      </c>
      <c r="L335" s="316" t="str">
        <f t="shared" si="27"/>
        <v>67870 1AE0A03</v>
      </c>
      <c r="M335" s="316" t="str">
        <f t="shared" si="32"/>
        <v/>
      </c>
      <c r="N335" s="316">
        <f>VLOOKUP(B335,大日程202201!$C$2:$D$1418,2,FALSE)</f>
        <v>0</v>
      </c>
    </row>
    <row r="336" spans="1:14">
      <c r="A336" s="318">
        <v>335</v>
      </c>
      <c r="B336" s="316" t="s">
        <v>3038</v>
      </c>
      <c r="C336" s="316" t="s">
        <v>4481</v>
      </c>
      <c r="D336" s="316">
        <v>6</v>
      </c>
      <c r="E336" s="316">
        <v>6</v>
      </c>
      <c r="F336" s="316">
        <v>0</v>
      </c>
      <c r="I336" s="316">
        <v>0</v>
      </c>
      <c r="J336" s="316">
        <f t="shared" si="31"/>
        <v>0</v>
      </c>
      <c r="K336" s="316" t="str">
        <f t="shared" si="30"/>
        <v>67870 1AE0A04</v>
      </c>
      <c r="L336" s="316" t="str">
        <f t="shared" si="27"/>
        <v>67870 1AE0A04</v>
      </c>
      <c r="M336" s="316" t="str">
        <f t="shared" si="32"/>
        <v/>
      </c>
      <c r="N336" s="316">
        <f>VLOOKUP(B336,大日程202201!$C$2:$D$1418,2,FALSE)</f>
        <v>0</v>
      </c>
    </row>
    <row r="337" spans="1:14">
      <c r="A337" s="318">
        <v>336</v>
      </c>
      <c r="B337" s="316" t="s">
        <v>3039</v>
      </c>
      <c r="C337" s="316" t="s">
        <v>4482</v>
      </c>
      <c r="D337" s="316">
        <v>6</v>
      </c>
      <c r="E337" s="316">
        <v>6</v>
      </c>
      <c r="F337" s="316">
        <v>0</v>
      </c>
      <c r="I337" s="316">
        <v>0</v>
      </c>
      <c r="J337" s="316">
        <f t="shared" si="31"/>
        <v>0</v>
      </c>
      <c r="K337" s="316" t="str">
        <f t="shared" si="30"/>
        <v>67870 1AE0A05</v>
      </c>
      <c r="L337" s="316" t="str">
        <f t="shared" ref="L337:L388" si="33">IF(AND($G337&lt;&gt;"",$J337&gt;0), IF($F337=1,MID($K337,1,$G337-1)&amp;MID($K337,$G337+$J337+$J337,LEN($K337)-($G337+$J337)),""), IF(AND($G337&lt;&gt;"",$E337&lt;&gt;""),MID($K337,1,$G337-1),IF(AND($D337&lt;&gt;"",$F337&lt;2),$K337,IF(AND(OR($D337="", $E337=""),VALUE($F337)=0),$K337,IF($F337=1,MID($K337,1,$G337-1)&amp;MID($K337,$G337+2,LEN($K337)-($G337-1)),"")))))</f>
        <v>67870 1AE0A05</v>
      </c>
      <c r="M337" s="316" t="str">
        <f t="shared" si="32"/>
        <v/>
      </c>
      <c r="N337" s="316">
        <f>VLOOKUP(B337,大日程202201!$C$2:$D$1418,2,FALSE)</f>
        <v>0</v>
      </c>
    </row>
    <row r="338" spans="1:14">
      <c r="A338" s="318">
        <v>337</v>
      </c>
      <c r="B338" s="316" t="s">
        <v>3040</v>
      </c>
      <c r="C338" s="316" t="s">
        <v>4483</v>
      </c>
      <c r="D338" s="316">
        <v>6</v>
      </c>
      <c r="E338" s="316">
        <v>6</v>
      </c>
      <c r="F338" s="316">
        <v>0</v>
      </c>
      <c r="I338" s="316">
        <v>0</v>
      </c>
      <c r="J338" s="316">
        <f t="shared" si="31"/>
        <v>0</v>
      </c>
      <c r="K338" s="316" t="str">
        <f t="shared" si="30"/>
        <v>74317 1AA0A</v>
      </c>
      <c r="L338" s="316" t="str">
        <f t="shared" si="33"/>
        <v>74317 1AA0A</v>
      </c>
      <c r="M338" s="316" t="str">
        <f t="shared" si="32"/>
        <v/>
      </c>
      <c r="N338" s="316">
        <f>VLOOKUP(B338,大日程202201!$C$2:$D$1418,2,FALSE)</f>
        <v>0</v>
      </c>
    </row>
    <row r="339" spans="1:14">
      <c r="A339" s="318">
        <v>338</v>
      </c>
      <c r="B339" s="316" t="s">
        <v>3041</v>
      </c>
      <c r="C339" s="316" t="s">
        <v>4484</v>
      </c>
      <c r="D339" s="316">
        <v>6</v>
      </c>
      <c r="E339" s="316">
        <v>6</v>
      </c>
      <c r="F339" s="316">
        <v>0</v>
      </c>
      <c r="I339" s="316">
        <v>0</v>
      </c>
      <c r="J339" s="316">
        <f t="shared" si="31"/>
        <v>0</v>
      </c>
      <c r="K339" s="316" t="str">
        <f t="shared" si="30"/>
        <v>74356 1AA0A</v>
      </c>
      <c r="L339" s="316" t="str">
        <f t="shared" si="33"/>
        <v>74356 1AA0A</v>
      </c>
      <c r="M339" s="316" t="str">
        <f t="shared" si="32"/>
        <v/>
      </c>
      <c r="N339" s="316">
        <f>VLOOKUP(B339,大日程202201!$C$2:$D$1418,2,FALSE)</f>
        <v>0</v>
      </c>
    </row>
    <row r="340" spans="1:14">
      <c r="A340" s="318">
        <v>339</v>
      </c>
      <c r="B340" s="316" t="s">
        <v>3042</v>
      </c>
      <c r="C340" s="316" t="s">
        <v>4485</v>
      </c>
      <c r="D340" s="316">
        <v>8</v>
      </c>
      <c r="E340" s="316">
        <v>8</v>
      </c>
      <c r="F340" s="316">
        <v>1</v>
      </c>
      <c r="G340" s="316">
        <v>6</v>
      </c>
      <c r="I340" s="316">
        <v>0</v>
      </c>
      <c r="J340" s="316">
        <f t="shared" si="31"/>
        <v>1</v>
      </c>
      <c r="K340" s="316" t="str">
        <f t="shared" si="30"/>
        <v>75186/7 1AA0A</v>
      </c>
      <c r="L340" s="316" t="str">
        <f>IF(AND($G340&lt;&gt;"",$J340&gt;0), IF($F340=1,MID($K340,1,$G340-1)&amp;MID($K340,$G340+2,LEN($K340)-($G340+1)),""), IF(AND($G340&lt;&gt;"",$E340&lt;&gt;""),MID($K340,1,$G340-1),IF(AND($D340&lt;&gt;"",$F340&lt;2),$K340,IF(AND(OR($D340="", $E340=""),VALUE($F340)=0),$K340,IF($F340=1,MID($K340,1,$G340-1)&amp;MID($K340,$G340+2,LEN($K340)-($G340-1)),"")))))</f>
        <v>75186 1AA0A</v>
      </c>
      <c r="M340" s="316" t="str">
        <f t="shared" si="32"/>
        <v>75187 1AA0A</v>
      </c>
      <c r="N340" s="316">
        <f>VLOOKUP(B340,大日程202201!$C$2:$D$1418,2,FALSE)</f>
        <v>600</v>
      </c>
    </row>
    <row r="341" spans="1:14">
      <c r="A341" s="318">
        <v>340</v>
      </c>
      <c r="B341" s="316" t="s">
        <v>3044</v>
      </c>
      <c r="C341" s="316" t="s">
        <v>4486</v>
      </c>
      <c r="D341" s="316">
        <v>6</v>
      </c>
      <c r="E341" s="316">
        <v>6</v>
      </c>
      <c r="F341" s="316">
        <v>0</v>
      </c>
      <c r="I341" s="316">
        <v>0</v>
      </c>
      <c r="J341" s="316">
        <f t="shared" si="31"/>
        <v>0</v>
      </c>
      <c r="K341" s="316" t="str">
        <f t="shared" si="30"/>
        <v>751A3 1AN0A</v>
      </c>
      <c r="L341" s="316" t="str">
        <f t="shared" si="33"/>
        <v>751A3 1AN0A</v>
      </c>
      <c r="M341" s="316" t="str">
        <f t="shared" si="32"/>
        <v/>
      </c>
      <c r="N341" s="316">
        <f>VLOOKUP(B341,大日程202201!$C$2:$D$1418,2,FALSE)</f>
        <v>0</v>
      </c>
    </row>
    <row r="342" spans="1:14">
      <c r="A342" s="318">
        <v>341</v>
      </c>
      <c r="B342" s="316" t="s">
        <v>3045</v>
      </c>
      <c r="C342" s="316" t="s">
        <v>4487</v>
      </c>
      <c r="D342" s="316">
        <v>6</v>
      </c>
      <c r="E342" s="316">
        <v>6</v>
      </c>
      <c r="F342" s="316">
        <v>0</v>
      </c>
      <c r="I342" s="316">
        <v>12</v>
      </c>
      <c r="J342" s="316">
        <f t="shared" si="31"/>
        <v>0</v>
      </c>
      <c r="K342" s="316" t="str">
        <f t="shared" si="30"/>
        <v>751A3 1AN0A-E</v>
      </c>
      <c r="L342" s="316" t="str">
        <f t="shared" si="33"/>
        <v>751A3 1AN0A-E</v>
      </c>
      <c r="M342" s="316" t="str">
        <f t="shared" si="32"/>
        <v/>
      </c>
      <c r="N342" s="316">
        <f>VLOOKUP(B342,大日程202201!$C$2:$D$1418,2,FALSE)</f>
        <v>0</v>
      </c>
    </row>
    <row r="343" spans="1:14">
      <c r="A343" s="318">
        <v>342</v>
      </c>
      <c r="B343" s="316" t="s">
        <v>3047</v>
      </c>
      <c r="C343" s="316" t="s">
        <v>4488</v>
      </c>
      <c r="D343" s="316">
        <v>6</v>
      </c>
      <c r="E343" s="316">
        <v>6</v>
      </c>
      <c r="F343" s="316">
        <v>0</v>
      </c>
      <c r="I343" s="316">
        <v>0</v>
      </c>
      <c r="J343" s="316">
        <f t="shared" si="31"/>
        <v>0</v>
      </c>
      <c r="K343" s="316" t="str">
        <f t="shared" si="30"/>
        <v>751B1 1AA0A</v>
      </c>
      <c r="L343" s="316" t="str">
        <f t="shared" si="33"/>
        <v>751B1 1AA0A</v>
      </c>
      <c r="M343" s="316" t="str">
        <f t="shared" si="32"/>
        <v/>
      </c>
      <c r="N343" s="316">
        <f>VLOOKUP(B343,大日程202201!$C$2:$D$1418,2,FALSE)</f>
        <v>0</v>
      </c>
    </row>
    <row r="344" spans="1:14">
      <c r="A344" s="318">
        <v>343</v>
      </c>
      <c r="B344" s="316" t="s">
        <v>3048</v>
      </c>
      <c r="C344" s="316" t="s">
        <v>4489</v>
      </c>
      <c r="D344" s="316">
        <v>6</v>
      </c>
      <c r="E344" s="316">
        <v>6</v>
      </c>
      <c r="F344" s="316">
        <v>0</v>
      </c>
      <c r="I344" s="316">
        <v>0</v>
      </c>
      <c r="J344" s="316">
        <f t="shared" si="31"/>
        <v>0</v>
      </c>
      <c r="K344" s="316" t="str">
        <f t="shared" si="30"/>
        <v>75422 1AA0A</v>
      </c>
      <c r="L344" s="316" t="str">
        <f t="shared" si="33"/>
        <v>75422 1AA0A</v>
      </c>
      <c r="M344" s="316" t="str">
        <f t="shared" si="32"/>
        <v/>
      </c>
      <c r="N344" s="316">
        <f>VLOOKUP(B344,大日程202201!$C$2:$D$1418,2,FALSE)</f>
        <v>0</v>
      </c>
    </row>
    <row r="345" spans="1:14">
      <c r="A345" s="318">
        <v>344</v>
      </c>
      <c r="B345" s="316" t="s">
        <v>3049</v>
      </c>
      <c r="C345" s="316" t="s">
        <v>4490</v>
      </c>
      <c r="D345" s="316">
        <v>6</v>
      </c>
      <c r="E345" s="316">
        <v>6</v>
      </c>
      <c r="F345" s="316">
        <v>0</v>
      </c>
      <c r="I345" s="316">
        <v>0</v>
      </c>
      <c r="J345" s="316">
        <f t="shared" si="31"/>
        <v>0</v>
      </c>
      <c r="K345" s="316" t="str">
        <f t="shared" si="30"/>
        <v>75636 1AA0A</v>
      </c>
      <c r="L345" s="316" t="str">
        <f t="shared" si="33"/>
        <v>75636 1AA0A</v>
      </c>
      <c r="M345" s="316" t="str">
        <f t="shared" si="32"/>
        <v/>
      </c>
      <c r="N345" s="316">
        <f>VLOOKUP(B345,大日程202201!$C$2:$D$1418,2,FALSE)</f>
        <v>0</v>
      </c>
    </row>
    <row r="346" spans="1:14">
      <c r="A346" s="318">
        <v>345</v>
      </c>
      <c r="B346" s="316" t="s">
        <v>3051</v>
      </c>
      <c r="C346" s="316" t="s">
        <v>4491</v>
      </c>
      <c r="D346" s="316">
        <v>6</v>
      </c>
      <c r="E346" s="316">
        <v>6</v>
      </c>
      <c r="F346" s="316">
        <v>0</v>
      </c>
      <c r="I346" s="316">
        <v>12</v>
      </c>
      <c r="J346" s="316">
        <f t="shared" si="31"/>
        <v>0</v>
      </c>
      <c r="K346" s="316" t="str">
        <f t="shared" si="30"/>
        <v>75636 1AA0A-E</v>
      </c>
      <c r="L346" s="316" t="str">
        <f t="shared" si="33"/>
        <v>75636 1AA0A-E</v>
      </c>
      <c r="M346" s="316" t="str">
        <f t="shared" si="32"/>
        <v/>
      </c>
      <c r="N346" s="316">
        <f>VLOOKUP(B346,大日程202201!$C$2:$D$1418,2,FALSE)</f>
        <v>0</v>
      </c>
    </row>
    <row r="347" spans="1:14">
      <c r="A347" s="318">
        <v>346</v>
      </c>
      <c r="B347" s="316" t="s">
        <v>3052</v>
      </c>
      <c r="C347" s="316" t="s">
        <v>4492</v>
      </c>
      <c r="D347" s="316">
        <v>6</v>
      </c>
      <c r="E347" s="316">
        <v>6</v>
      </c>
      <c r="F347" s="316">
        <v>0</v>
      </c>
      <c r="I347" s="316">
        <v>0</v>
      </c>
      <c r="J347" s="316">
        <f t="shared" si="31"/>
        <v>0</v>
      </c>
      <c r="K347" s="316" t="str">
        <f t="shared" si="30"/>
        <v>75637 1AA0A</v>
      </c>
      <c r="L347" s="316" t="str">
        <f t="shared" si="33"/>
        <v>75637 1AA0A</v>
      </c>
      <c r="M347" s="316" t="str">
        <f t="shared" si="32"/>
        <v/>
      </c>
      <c r="N347" s="316">
        <f>VLOOKUP(B347,大日程202201!$C$2:$D$1418,2,FALSE)</f>
        <v>0</v>
      </c>
    </row>
    <row r="348" spans="1:14">
      <c r="A348" s="318">
        <v>347</v>
      </c>
      <c r="B348" s="316" t="s">
        <v>3053</v>
      </c>
      <c r="C348" s="316" t="s">
        <v>4493</v>
      </c>
      <c r="D348" s="316">
        <v>6</v>
      </c>
      <c r="E348" s="316">
        <v>6</v>
      </c>
      <c r="F348" s="316">
        <v>0</v>
      </c>
      <c r="I348" s="316">
        <v>12</v>
      </c>
      <c r="J348" s="316">
        <f t="shared" si="31"/>
        <v>0</v>
      </c>
      <c r="K348" s="316" t="str">
        <f t="shared" si="30"/>
        <v>75637 1AA0A-E</v>
      </c>
      <c r="L348" s="316" t="str">
        <f t="shared" si="33"/>
        <v>75637 1AA0A-E</v>
      </c>
      <c r="M348" s="316" t="str">
        <f t="shared" si="32"/>
        <v/>
      </c>
      <c r="N348" s="316">
        <f>VLOOKUP(B348,大日程202201!$C$2:$D$1418,2,FALSE)</f>
        <v>0</v>
      </c>
    </row>
    <row r="349" spans="1:14">
      <c r="A349" s="318">
        <v>348</v>
      </c>
      <c r="B349" s="316" t="s">
        <v>3054</v>
      </c>
      <c r="C349" s="316" t="s">
        <v>4494</v>
      </c>
      <c r="D349" s="316">
        <v>8</v>
      </c>
      <c r="E349" s="316">
        <v>8</v>
      </c>
      <c r="F349" s="316">
        <v>1</v>
      </c>
      <c r="G349" s="316">
        <v>6</v>
      </c>
      <c r="I349" s="316">
        <v>0</v>
      </c>
      <c r="J349" s="316">
        <f t="shared" si="31"/>
        <v>1</v>
      </c>
      <c r="K349" s="316" t="str">
        <f t="shared" si="30"/>
        <v>76486/7 1AA0A</v>
      </c>
      <c r="L349" s="316" t="str">
        <f>IF(AND($G349&lt;&gt;"",$J349&gt;0), IF($F349=1,MID($K349,1,$G349-1)&amp;MID($K349,$G349+2,LEN($K349)-($G349+1)),""), IF(AND($G349&lt;&gt;"",$E349&lt;&gt;""),MID($K349,1,$G349-1),IF(AND($D349&lt;&gt;"",$F349&lt;2),$K349,IF(AND(OR($D349="", $E349=""),VALUE($F349)=0),$K349,IF($F349=1,MID($K349,1,$G349-1)&amp;MID($K349,$G349+2,LEN($K349)-($G349-1)),"")))))</f>
        <v>76486 1AA0A</v>
      </c>
      <c r="M349" s="316" t="str">
        <f t="shared" si="32"/>
        <v>76487 1AA0A</v>
      </c>
      <c r="N349" s="316">
        <f>VLOOKUP(B349,大日程202201!$C$2:$D$1418,2,FALSE)</f>
        <v>0</v>
      </c>
    </row>
    <row r="350" spans="1:14">
      <c r="A350" s="318">
        <v>349</v>
      </c>
      <c r="B350" s="316" t="s">
        <v>3055</v>
      </c>
      <c r="C350" s="316" t="s">
        <v>4495</v>
      </c>
      <c r="D350" s="316">
        <v>8</v>
      </c>
      <c r="E350" s="316">
        <v>8</v>
      </c>
      <c r="F350" s="316">
        <v>1</v>
      </c>
      <c r="G350" s="316">
        <v>6</v>
      </c>
      <c r="I350" s="316">
        <v>14</v>
      </c>
      <c r="J350" s="316">
        <f t="shared" si="31"/>
        <v>1</v>
      </c>
      <c r="K350" s="316" t="str">
        <f t="shared" si="30"/>
        <v>76486/7 1AA0A-E</v>
      </c>
      <c r="L350" s="316" t="str">
        <f>IF(AND($G350&lt;&gt;"",$J350&gt;0), IF($F350=1,MID($K350,1,$G350-1)&amp;MID($K350,$G350+2,LEN($K350)-($G350+1)),""), IF(AND($G350&lt;&gt;"",$E350&lt;&gt;""),MID($K350,1,$G350-1),IF(AND($D350&lt;&gt;"",$F350&lt;2),$K350,IF(AND(OR($D350="", $E350=""),VALUE($F350)=0),$K350,IF($F350=1,MID($K350,1,$G350-1)&amp;MID($K350,$G350+2,LEN($K350)-($G350-1)),"")))))</f>
        <v>76486 1AA0A-E</v>
      </c>
      <c r="M350" s="316" t="str">
        <f t="shared" si="32"/>
        <v>76487 1AA0A-E</v>
      </c>
      <c r="N350" s="316">
        <f>VLOOKUP(B350,大日程202201!$C$2:$D$1418,2,FALSE)</f>
        <v>0</v>
      </c>
    </row>
    <row r="351" spans="1:14">
      <c r="A351" s="318">
        <v>350</v>
      </c>
      <c r="B351" s="316" t="s">
        <v>3057</v>
      </c>
      <c r="C351" s="316" t="s">
        <v>4496</v>
      </c>
      <c r="D351" s="316">
        <v>8</v>
      </c>
      <c r="E351" s="316">
        <v>8</v>
      </c>
      <c r="F351" s="316">
        <v>1</v>
      </c>
      <c r="G351" s="316">
        <v>6</v>
      </c>
      <c r="I351" s="316">
        <v>0</v>
      </c>
      <c r="J351" s="316">
        <f t="shared" si="31"/>
        <v>1</v>
      </c>
      <c r="K351" s="316" t="str">
        <f t="shared" si="30"/>
        <v>64184/5 JN20A</v>
      </c>
      <c r="L351" s="316" t="str">
        <f>IF(AND($G351&lt;&gt;"",$J351&gt;0), IF($F351=1,MID($K351,1,$G351-1)&amp;MID($K351,$G351+2,LEN($K351)-($G351+1)),""), IF(AND($G351&lt;&gt;"",$E351&lt;&gt;""),MID($K351,1,$G351-1),IF(AND($D351&lt;&gt;"",$F351&lt;2),$K351,IF(AND(OR($D351="", $E351=""),VALUE($F351)=0),$K351,IF($F351=1,MID($K351,1,$G351-1)&amp;MID($K351,$G351+2,LEN($K351)-($G351-1)),"")))))</f>
        <v>64184 JN20A</v>
      </c>
      <c r="M351" s="316" t="str">
        <f t="shared" si="32"/>
        <v>64185 JN20A</v>
      </c>
      <c r="N351" s="316">
        <f>VLOOKUP(B351,大日程202201!$C$2:$D$1418,2,FALSE)</f>
        <v>0</v>
      </c>
    </row>
    <row r="352" spans="1:14">
      <c r="A352" s="318">
        <v>351</v>
      </c>
      <c r="B352" s="316" t="s">
        <v>3058</v>
      </c>
      <c r="C352" s="316" t="s">
        <v>4497</v>
      </c>
      <c r="D352" s="316">
        <v>8</v>
      </c>
      <c r="E352" s="316">
        <v>8</v>
      </c>
      <c r="F352" s="316">
        <v>1</v>
      </c>
      <c r="G352" s="316">
        <v>6</v>
      </c>
      <c r="I352" s="316">
        <v>14</v>
      </c>
      <c r="J352" s="316">
        <f t="shared" si="31"/>
        <v>1</v>
      </c>
      <c r="K352" s="316" t="str">
        <f t="shared" si="30"/>
        <v>64184/5 JN20A-E</v>
      </c>
      <c r="L352" s="316" t="str">
        <f>IF(AND($G352&lt;&gt;"",$J352&gt;0), IF($F352=1,MID($K352,1,$G352-1)&amp;MID($K352,$G352+2,LEN($K352)-($G352+1)),""), IF(AND($G352&lt;&gt;"",$E352&lt;&gt;""),MID($K352,1,$G352-1),IF(AND($D352&lt;&gt;"",$F352&lt;2),$K352,IF(AND(OR($D352="", $E352=""),VALUE($F352)=0),$K352,IF($F352=1,MID($K352,1,$G352-1)&amp;MID($K352,$G352+2,LEN($K352)-($G352-1)),"")))))</f>
        <v>64184 JN20A-E</v>
      </c>
      <c r="M352" s="316" t="str">
        <f t="shared" si="32"/>
        <v>64185 JN20A-E</v>
      </c>
      <c r="N352" s="316">
        <f>VLOOKUP(B352,大日程202201!$C$2:$D$1418,2,FALSE)</f>
        <v>0</v>
      </c>
    </row>
    <row r="353" spans="1:14">
      <c r="A353" s="318">
        <v>352</v>
      </c>
      <c r="B353" s="316" t="s">
        <v>3060</v>
      </c>
      <c r="C353" s="316" t="s">
        <v>4498</v>
      </c>
      <c r="D353" s="316">
        <v>6</v>
      </c>
      <c r="E353" s="316">
        <v>6</v>
      </c>
      <c r="F353" s="316">
        <v>0</v>
      </c>
      <c r="I353" s="316">
        <v>0</v>
      </c>
      <c r="J353" s="316">
        <f t="shared" si="31"/>
        <v>0</v>
      </c>
      <c r="K353" s="316" t="str">
        <f t="shared" si="30"/>
        <v>66316 JN20A</v>
      </c>
      <c r="L353" s="316" t="str">
        <f t="shared" si="33"/>
        <v>66316 JN20A</v>
      </c>
      <c r="M353" s="316" t="str">
        <f t="shared" si="32"/>
        <v/>
      </c>
      <c r="N353" s="316">
        <f>VLOOKUP(B353,大日程202201!$C$2:$D$1418,2,FALSE)</f>
        <v>0</v>
      </c>
    </row>
    <row r="354" spans="1:14">
      <c r="A354" s="318">
        <v>353</v>
      </c>
      <c r="B354" s="316" t="s">
        <v>3061</v>
      </c>
      <c r="C354" s="316" t="s">
        <v>4499</v>
      </c>
      <c r="D354" s="316">
        <v>6</v>
      </c>
      <c r="E354" s="316">
        <v>6</v>
      </c>
      <c r="F354" s="316">
        <v>0</v>
      </c>
      <c r="I354" s="316">
        <v>0</v>
      </c>
      <c r="J354" s="316">
        <f t="shared" si="31"/>
        <v>0</v>
      </c>
      <c r="K354" s="316" t="str">
        <f t="shared" si="30"/>
        <v>67338 JN20A</v>
      </c>
      <c r="L354" s="316" t="str">
        <f t="shared" si="33"/>
        <v>67338 JN20A</v>
      </c>
      <c r="M354" s="316" t="str">
        <f t="shared" si="32"/>
        <v/>
      </c>
      <c r="N354" s="316">
        <f>VLOOKUP(B354,大日程202201!$C$2:$D$1418,2,FALSE)</f>
        <v>0</v>
      </c>
    </row>
    <row r="355" spans="1:14">
      <c r="A355" s="318">
        <v>354</v>
      </c>
      <c r="B355" s="316" t="s">
        <v>3063</v>
      </c>
      <c r="C355" s="316" t="s">
        <v>4500</v>
      </c>
      <c r="D355" s="316">
        <v>6</v>
      </c>
      <c r="E355" s="316">
        <v>6</v>
      </c>
      <c r="F355" s="316">
        <v>0</v>
      </c>
      <c r="I355" s="316">
        <v>0</v>
      </c>
      <c r="J355" s="316">
        <f t="shared" si="31"/>
        <v>0</v>
      </c>
      <c r="K355" s="316" t="str">
        <f t="shared" si="30"/>
        <v>67419 JN20A</v>
      </c>
      <c r="L355" s="316" t="str">
        <f t="shared" si="33"/>
        <v>67419 JN20A</v>
      </c>
      <c r="M355" s="316" t="str">
        <f t="shared" si="32"/>
        <v/>
      </c>
      <c r="N355" s="316">
        <f>VLOOKUP(B355,大日程202201!$C$2:$D$1418,2,FALSE)</f>
        <v>0</v>
      </c>
    </row>
    <row r="356" spans="1:14">
      <c r="A356" s="318">
        <v>355</v>
      </c>
      <c r="B356" s="316" t="s">
        <v>3064</v>
      </c>
      <c r="C356" s="316" t="s">
        <v>4501</v>
      </c>
      <c r="D356" s="316">
        <v>6</v>
      </c>
      <c r="E356" s="316">
        <v>6</v>
      </c>
      <c r="F356" s="316">
        <v>0</v>
      </c>
      <c r="I356" s="316">
        <v>0</v>
      </c>
      <c r="J356" s="316">
        <f t="shared" si="31"/>
        <v>0</v>
      </c>
      <c r="K356" s="316" t="str">
        <f t="shared" si="30"/>
        <v>67419 JN90A</v>
      </c>
      <c r="L356" s="316" t="str">
        <f t="shared" si="33"/>
        <v>67419 JN90A</v>
      </c>
      <c r="M356" s="316" t="str">
        <f t="shared" si="32"/>
        <v/>
      </c>
      <c r="N356" s="316">
        <f>VLOOKUP(B356,大日程202201!$C$2:$D$1418,2,FALSE)</f>
        <v>0</v>
      </c>
    </row>
    <row r="357" spans="1:14">
      <c r="A357" s="318">
        <v>356</v>
      </c>
      <c r="B357" s="316" t="s">
        <v>3065</v>
      </c>
      <c r="C357" s="316" t="s">
        <v>4502</v>
      </c>
      <c r="D357" s="316">
        <v>6</v>
      </c>
      <c r="E357" s="316">
        <v>6</v>
      </c>
      <c r="F357" s="316">
        <v>0</v>
      </c>
      <c r="I357" s="316">
        <v>0</v>
      </c>
      <c r="J357" s="316">
        <f t="shared" si="31"/>
        <v>0</v>
      </c>
      <c r="K357" s="316" t="str">
        <f t="shared" si="30"/>
        <v>67870 JN20A03</v>
      </c>
      <c r="L357" s="316" t="str">
        <f t="shared" si="33"/>
        <v>67870 JN20A03</v>
      </c>
      <c r="M357" s="316" t="str">
        <f t="shared" si="32"/>
        <v/>
      </c>
      <c r="N357" s="316">
        <f>VLOOKUP(B357,大日程202201!$C$2:$D$1418,2,FALSE)</f>
        <v>0</v>
      </c>
    </row>
    <row r="358" spans="1:14">
      <c r="A358" s="318">
        <v>357</v>
      </c>
      <c r="B358" s="316" t="s">
        <v>3066</v>
      </c>
      <c r="C358" s="316" t="s">
        <v>4503</v>
      </c>
      <c r="D358" s="316">
        <v>6</v>
      </c>
      <c r="E358" s="316">
        <v>6</v>
      </c>
      <c r="F358" s="316">
        <v>0</v>
      </c>
      <c r="I358" s="316">
        <v>0</v>
      </c>
      <c r="J358" s="316">
        <f t="shared" si="31"/>
        <v>0</v>
      </c>
      <c r="K358" s="316" t="str">
        <f t="shared" si="30"/>
        <v>67870 JN20A04</v>
      </c>
      <c r="L358" s="316" t="str">
        <f t="shared" si="33"/>
        <v>67870 JN20A04</v>
      </c>
      <c r="M358" s="316" t="str">
        <f t="shared" si="32"/>
        <v/>
      </c>
      <c r="N358" s="316">
        <f>VLOOKUP(B358,大日程202201!$C$2:$D$1418,2,FALSE)</f>
        <v>0</v>
      </c>
    </row>
    <row r="359" spans="1:14">
      <c r="A359" s="318">
        <v>358</v>
      </c>
      <c r="B359" s="316" t="s">
        <v>3067</v>
      </c>
      <c r="C359" s="316" t="s">
        <v>4504</v>
      </c>
      <c r="D359" s="316">
        <v>6</v>
      </c>
      <c r="E359" s="316">
        <v>6</v>
      </c>
      <c r="F359" s="316">
        <v>0</v>
      </c>
      <c r="I359" s="316">
        <v>0</v>
      </c>
      <c r="J359" s="316">
        <f t="shared" si="31"/>
        <v>0</v>
      </c>
      <c r="K359" s="316" t="str">
        <f t="shared" si="30"/>
        <v>67870 JN20A05</v>
      </c>
      <c r="L359" s="316" t="str">
        <f t="shared" si="33"/>
        <v>67870 JN20A05</v>
      </c>
      <c r="M359" s="316" t="str">
        <f t="shared" si="32"/>
        <v/>
      </c>
      <c r="N359" s="316">
        <f>VLOOKUP(B359,大日程202201!$C$2:$D$1418,2,FALSE)</f>
        <v>0</v>
      </c>
    </row>
    <row r="360" spans="1:14">
      <c r="A360" s="318">
        <v>359</v>
      </c>
      <c r="B360" s="316" t="s">
        <v>3068</v>
      </c>
      <c r="C360" s="316" t="s">
        <v>4505</v>
      </c>
      <c r="D360" s="316">
        <v>6</v>
      </c>
      <c r="E360" s="316">
        <v>6</v>
      </c>
      <c r="F360" s="316">
        <v>0</v>
      </c>
      <c r="I360" s="316">
        <v>0</v>
      </c>
      <c r="J360" s="316">
        <f t="shared" si="31"/>
        <v>0</v>
      </c>
      <c r="K360" s="316" t="str">
        <f t="shared" si="30"/>
        <v>75126 JN20A</v>
      </c>
      <c r="L360" s="316" t="str">
        <f t="shared" si="33"/>
        <v>75126 JN20A</v>
      </c>
      <c r="M360" s="316" t="str">
        <f t="shared" si="32"/>
        <v/>
      </c>
      <c r="N360" s="316">
        <f>VLOOKUP(B360,大日程202201!$C$2:$D$1418,2,FALSE)</f>
        <v>0</v>
      </c>
    </row>
    <row r="361" spans="1:14">
      <c r="A361" s="318">
        <v>360</v>
      </c>
      <c r="B361" s="316" t="s">
        <v>3069</v>
      </c>
      <c r="C361" s="316" t="s">
        <v>4506</v>
      </c>
      <c r="D361" s="316">
        <v>6</v>
      </c>
      <c r="E361" s="316">
        <v>6</v>
      </c>
      <c r="F361" s="316">
        <v>0</v>
      </c>
      <c r="I361" s="316">
        <v>12</v>
      </c>
      <c r="J361" s="316">
        <f t="shared" si="31"/>
        <v>0</v>
      </c>
      <c r="K361" s="316" t="str">
        <f t="shared" si="30"/>
        <v>75126 JN20A-E</v>
      </c>
      <c r="L361" s="316" t="str">
        <f t="shared" si="33"/>
        <v>75126 JN20A-E</v>
      </c>
      <c r="M361" s="316" t="str">
        <f t="shared" si="32"/>
        <v/>
      </c>
      <c r="N361" s="316">
        <f>VLOOKUP(B361,大日程202201!$C$2:$D$1418,2,FALSE)</f>
        <v>0</v>
      </c>
    </row>
    <row r="362" spans="1:14">
      <c r="A362" s="318">
        <v>361</v>
      </c>
      <c r="B362" s="316" t="s">
        <v>3071</v>
      </c>
      <c r="C362" s="316" t="s">
        <v>4507</v>
      </c>
      <c r="D362" s="316">
        <v>6</v>
      </c>
      <c r="E362" s="316">
        <v>6</v>
      </c>
      <c r="F362" s="316">
        <v>0</v>
      </c>
      <c r="I362" s="316">
        <v>0</v>
      </c>
      <c r="J362" s="316">
        <f t="shared" si="31"/>
        <v>0</v>
      </c>
      <c r="K362" s="316" t="str">
        <f t="shared" si="30"/>
        <v>75182 JN20A</v>
      </c>
      <c r="L362" s="316" t="str">
        <f t="shared" si="33"/>
        <v>75182 JN20A</v>
      </c>
      <c r="M362" s="316" t="str">
        <f t="shared" si="32"/>
        <v/>
      </c>
      <c r="N362" s="316">
        <f>VLOOKUP(B362,大日程202201!$C$2:$D$1418,2,FALSE)</f>
        <v>0</v>
      </c>
    </row>
    <row r="363" spans="1:14">
      <c r="A363" s="318">
        <v>362</v>
      </c>
      <c r="B363" s="316" t="s">
        <v>3072</v>
      </c>
      <c r="C363" s="316" t="s">
        <v>4508</v>
      </c>
      <c r="D363" s="316">
        <v>6</v>
      </c>
      <c r="E363" s="316">
        <v>6</v>
      </c>
      <c r="F363" s="316">
        <v>0</v>
      </c>
      <c r="I363" s="316">
        <v>0</v>
      </c>
      <c r="J363" s="316">
        <f t="shared" si="31"/>
        <v>0</v>
      </c>
      <c r="K363" s="316" t="str">
        <f t="shared" si="30"/>
        <v>75352 JN20A</v>
      </c>
      <c r="L363" s="316" t="str">
        <f t="shared" si="33"/>
        <v>75352 JN20A</v>
      </c>
      <c r="M363" s="316" t="str">
        <f t="shared" si="32"/>
        <v/>
      </c>
      <c r="N363" s="316">
        <f>VLOOKUP(B363,大日程202201!$C$2:$D$1418,2,FALSE)</f>
        <v>0</v>
      </c>
    </row>
    <row r="364" spans="1:14">
      <c r="A364" s="318">
        <v>363</v>
      </c>
      <c r="B364" s="316" t="s">
        <v>3073</v>
      </c>
      <c r="C364" s="316" t="s">
        <v>4509</v>
      </c>
      <c r="D364" s="316">
        <v>6</v>
      </c>
      <c r="E364" s="316">
        <v>6</v>
      </c>
      <c r="F364" s="316">
        <v>0</v>
      </c>
      <c r="I364" s="316">
        <v>0</v>
      </c>
      <c r="J364" s="316">
        <f t="shared" si="31"/>
        <v>0</v>
      </c>
      <c r="K364" s="316" t="str">
        <f t="shared" si="30"/>
        <v>75353 JN20A</v>
      </c>
      <c r="L364" s="316" t="str">
        <f t="shared" si="33"/>
        <v>75353 JN20A</v>
      </c>
      <c r="M364" s="316" t="str">
        <f t="shared" si="32"/>
        <v/>
      </c>
      <c r="N364" s="316">
        <f>VLOOKUP(B364,大日程202201!$C$2:$D$1418,2,FALSE)</f>
        <v>0</v>
      </c>
    </row>
    <row r="365" spans="1:14">
      <c r="A365" s="318">
        <v>364</v>
      </c>
      <c r="B365" s="316" t="s">
        <v>3074</v>
      </c>
      <c r="C365" s="316" t="s">
        <v>4510</v>
      </c>
      <c r="D365" s="316">
        <v>6</v>
      </c>
      <c r="E365" s="316">
        <v>6</v>
      </c>
      <c r="F365" s="316">
        <v>0</v>
      </c>
      <c r="I365" s="316">
        <v>0</v>
      </c>
      <c r="J365" s="316">
        <f t="shared" si="31"/>
        <v>0</v>
      </c>
      <c r="K365" s="316" t="str">
        <f t="shared" si="30"/>
        <v>75422 JN20A</v>
      </c>
      <c r="L365" s="316" t="str">
        <f t="shared" si="33"/>
        <v>75422 JN20A</v>
      </c>
      <c r="M365" s="316" t="str">
        <f t="shared" si="32"/>
        <v/>
      </c>
      <c r="N365" s="316">
        <f>VLOOKUP(B365,大日程202201!$C$2:$D$1418,2,FALSE)</f>
        <v>0</v>
      </c>
    </row>
    <row r="366" spans="1:14">
      <c r="A366" s="318">
        <v>365</v>
      </c>
      <c r="B366" s="316" t="s">
        <v>3075</v>
      </c>
      <c r="C366" s="316" t="s">
        <v>4511</v>
      </c>
      <c r="D366" s="316">
        <v>6</v>
      </c>
      <c r="E366" s="316">
        <v>6</v>
      </c>
      <c r="F366" s="316">
        <v>0</v>
      </c>
      <c r="I366" s="316">
        <v>0</v>
      </c>
      <c r="J366" s="316">
        <f t="shared" si="31"/>
        <v>0</v>
      </c>
      <c r="K366" s="316" t="str">
        <f t="shared" si="30"/>
        <v>75692 JN20A</v>
      </c>
      <c r="L366" s="316" t="str">
        <f t="shared" si="33"/>
        <v>75692 JN20A</v>
      </c>
      <c r="M366" s="316" t="str">
        <f t="shared" si="32"/>
        <v/>
      </c>
      <c r="N366" s="316">
        <f>VLOOKUP(B366,大日程202201!$C$2:$D$1418,2,FALSE)</f>
        <v>0</v>
      </c>
    </row>
    <row r="367" spans="1:14">
      <c r="A367" s="318">
        <v>366</v>
      </c>
      <c r="B367" s="316" t="s">
        <v>3076</v>
      </c>
      <c r="C367" s="316" t="s">
        <v>4512</v>
      </c>
      <c r="D367" s="316">
        <v>6</v>
      </c>
      <c r="E367" s="316">
        <v>6</v>
      </c>
      <c r="F367" s="316">
        <v>0</v>
      </c>
      <c r="I367" s="316">
        <v>12</v>
      </c>
      <c r="J367" s="316">
        <f t="shared" si="31"/>
        <v>0</v>
      </c>
      <c r="K367" s="316" t="str">
        <f t="shared" si="30"/>
        <v>75692 JN20A-E</v>
      </c>
      <c r="L367" s="316" t="str">
        <f t="shared" si="33"/>
        <v>75692 JN20A-E</v>
      </c>
      <c r="M367" s="316" t="str">
        <f t="shared" si="32"/>
        <v/>
      </c>
      <c r="N367" s="316">
        <f>VLOOKUP(B367,大日程202201!$C$2:$D$1418,2,FALSE)</f>
        <v>0</v>
      </c>
    </row>
    <row r="368" spans="1:14">
      <c r="A368" s="318">
        <v>367</v>
      </c>
      <c r="B368" s="316" t="s">
        <v>3077</v>
      </c>
      <c r="C368" s="316" t="s">
        <v>4513</v>
      </c>
      <c r="D368" s="316">
        <v>6</v>
      </c>
      <c r="E368" s="316">
        <v>6</v>
      </c>
      <c r="F368" s="316">
        <v>0</v>
      </c>
      <c r="I368" s="316">
        <v>0</v>
      </c>
      <c r="J368" s="316">
        <f t="shared" si="31"/>
        <v>0</v>
      </c>
      <c r="K368" s="316" t="str">
        <f t="shared" si="30"/>
        <v>75693 JN20A</v>
      </c>
      <c r="L368" s="316" t="str">
        <f t="shared" si="33"/>
        <v>75693 JN20A</v>
      </c>
      <c r="M368" s="316" t="str">
        <f t="shared" si="32"/>
        <v/>
      </c>
      <c r="N368" s="316">
        <f>VLOOKUP(B368,大日程202201!$C$2:$D$1418,2,FALSE)</f>
        <v>0</v>
      </c>
    </row>
    <row r="369" spans="1:14">
      <c r="A369" s="318">
        <v>368</v>
      </c>
      <c r="B369" s="316" t="s">
        <v>3078</v>
      </c>
      <c r="C369" s="316" t="s">
        <v>4514</v>
      </c>
      <c r="D369" s="316">
        <v>6</v>
      </c>
      <c r="E369" s="316">
        <v>6</v>
      </c>
      <c r="F369" s="316">
        <v>0</v>
      </c>
      <c r="I369" s="316">
        <v>12</v>
      </c>
      <c r="J369" s="316">
        <f t="shared" si="31"/>
        <v>0</v>
      </c>
      <c r="K369" s="316" t="str">
        <f t="shared" si="30"/>
        <v>75693 JN20A-E</v>
      </c>
      <c r="L369" s="316" t="str">
        <f t="shared" si="33"/>
        <v>75693 JN20A-E</v>
      </c>
      <c r="M369" s="316" t="str">
        <f t="shared" si="32"/>
        <v/>
      </c>
      <c r="N369" s="316">
        <f>VLOOKUP(B369,大日程202201!$C$2:$D$1418,2,FALSE)</f>
        <v>0</v>
      </c>
    </row>
    <row r="370" spans="1:14">
      <c r="A370" s="318">
        <v>369</v>
      </c>
      <c r="B370" s="316" t="s">
        <v>3079</v>
      </c>
      <c r="C370" s="316" t="s">
        <v>4515</v>
      </c>
      <c r="D370" s="316">
        <v>8</v>
      </c>
      <c r="E370" s="316">
        <v>8</v>
      </c>
      <c r="F370" s="316">
        <v>1</v>
      </c>
      <c r="G370" s="316">
        <v>6</v>
      </c>
      <c r="I370" s="316">
        <v>0</v>
      </c>
      <c r="J370" s="316">
        <f t="shared" si="31"/>
        <v>1</v>
      </c>
      <c r="K370" s="316" t="str">
        <f t="shared" si="30"/>
        <v>76428/9 JN20A</v>
      </c>
      <c r="L370" s="316" t="str">
        <f>IF(AND($G370&lt;&gt;"",$J370&gt;0), IF($F370=1,MID($K370,1,$G370-1)&amp;MID($K370,$G370+2,LEN($K370)-($G370+1)),""), IF(AND($G370&lt;&gt;"",$E370&lt;&gt;""),MID($K370,1,$G370-1),IF(AND($D370&lt;&gt;"",$F370&lt;2),$K370,IF(AND(OR($D370="", $E370=""),VALUE($F370)=0),$K370,IF($F370=1,MID($K370,1,$G370-1)&amp;MID($K370,$G370+2,LEN($K370)-($G370-1)),"")))))</f>
        <v>76428 JN20A</v>
      </c>
      <c r="M370" s="316" t="str">
        <f t="shared" si="32"/>
        <v>76429 JN20A</v>
      </c>
      <c r="N370" s="316">
        <f>VLOOKUP(B370,大日程202201!$C$2:$D$1418,2,FALSE)</f>
        <v>0</v>
      </c>
    </row>
    <row r="371" spans="1:14">
      <c r="A371" s="318">
        <v>370</v>
      </c>
      <c r="B371" s="316" t="s">
        <v>3080</v>
      </c>
      <c r="C371" s="316" t="s">
        <v>4516</v>
      </c>
      <c r="D371" s="316">
        <v>8</v>
      </c>
      <c r="E371" s="316">
        <v>8</v>
      </c>
      <c r="F371" s="316">
        <v>1</v>
      </c>
      <c r="G371" s="316">
        <v>6</v>
      </c>
      <c r="I371" s="316">
        <v>0</v>
      </c>
      <c r="J371" s="316">
        <f t="shared" si="31"/>
        <v>1</v>
      </c>
      <c r="K371" s="316" t="str">
        <f t="shared" si="30"/>
        <v>76486/7 JN20A</v>
      </c>
      <c r="L371" s="316" t="str">
        <f>IF(AND($G371&lt;&gt;"",$J371&gt;0), IF($F371=1,MID($K371,1,$G371-1)&amp;MID($K371,$G371+2,LEN($K371)-($G371+1)),""), IF(AND($G371&lt;&gt;"",$E371&lt;&gt;""),MID($K371,1,$G371-1),IF(AND($D371&lt;&gt;"",$F371&lt;2),$K371,IF(AND(OR($D371="", $E371=""),VALUE($F371)=0),$K371,IF($F371=1,MID($K371,1,$G371-1)&amp;MID($K371,$G371+2,LEN($K371)-($G371-1)),"")))))</f>
        <v>76486 JN20A</v>
      </c>
      <c r="M371" s="316" t="str">
        <f t="shared" si="32"/>
        <v>76487 JN20A</v>
      </c>
      <c r="N371" s="316">
        <f>VLOOKUP(B371,大日程202201!$C$2:$D$1418,2,FALSE)</f>
        <v>0</v>
      </c>
    </row>
    <row r="372" spans="1:14">
      <c r="A372" s="318">
        <v>371</v>
      </c>
      <c r="B372" s="316" t="s">
        <v>3081</v>
      </c>
      <c r="C372" s="316" t="s">
        <v>4517</v>
      </c>
      <c r="D372" s="316">
        <v>8</v>
      </c>
      <c r="E372" s="316">
        <v>8</v>
      </c>
      <c r="F372" s="316">
        <v>1</v>
      </c>
      <c r="G372" s="316">
        <v>6</v>
      </c>
      <c r="I372" s="316">
        <v>0</v>
      </c>
      <c r="J372" s="316">
        <f t="shared" si="31"/>
        <v>1</v>
      </c>
      <c r="K372" s="316" t="str">
        <f t="shared" si="30"/>
        <v>76776/7 JN20A</v>
      </c>
      <c r="L372" s="316" t="str">
        <f>IF(AND($G372&lt;&gt;"",$J372&gt;0), IF($F372=1,MID($K372,1,$G372-1)&amp;MID($K372,$G372+2,LEN($K372)-($G372+1)),""), IF(AND($G372&lt;&gt;"",$E372&lt;&gt;""),MID($K372,1,$G372-1),IF(AND($D372&lt;&gt;"",$F372&lt;2),$K372,IF(AND(OR($D372="", $E372=""),VALUE($F372)=0),$K372,IF($F372=1,MID($K372,1,$G372-1)&amp;MID($K372,$G372+2,LEN($K372)-($G372-1)),"")))))</f>
        <v>76776 JN20A</v>
      </c>
      <c r="M372" s="316" t="str">
        <f t="shared" si="32"/>
        <v>76777 JN20A</v>
      </c>
      <c r="N372" s="316">
        <f>VLOOKUP(B372,大日程202201!$C$2:$D$1418,2,FALSE)</f>
        <v>0</v>
      </c>
    </row>
    <row r="373" spans="1:14">
      <c r="A373" s="318">
        <v>372</v>
      </c>
      <c r="B373" s="316" t="s">
        <v>3082</v>
      </c>
      <c r="C373" s="316" t="s">
        <v>4518</v>
      </c>
      <c r="D373" s="316">
        <v>6</v>
      </c>
      <c r="E373" s="316">
        <v>6</v>
      </c>
      <c r="F373" s="316">
        <v>0</v>
      </c>
      <c r="I373" s="316">
        <v>0</v>
      </c>
      <c r="J373" s="316">
        <f t="shared" si="31"/>
        <v>0</v>
      </c>
      <c r="K373" s="316" t="str">
        <f t="shared" si="30"/>
        <v>79424 JN20A</v>
      </c>
      <c r="L373" s="316" t="str">
        <f t="shared" si="33"/>
        <v>79424 JN20A</v>
      </c>
      <c r="M373" s="316" t="str">
        <f t="shared" si="32"/>
        <v/>
      </c>
      <c r="N373" s="316">
        <f>VLOOKUP(B373,大日程202201!$C$2:$D$1418,2,FALSE)</f>
        <v>0</v>
      </c>
    </row>
    <row r="374" spans="1:14">
      <c r="A374" s="318">
        <v>373</v>
      </c>
      <c r="B374" s="316" t="s">
        <v>3083</v>
      </c>
      <c r="C374" s="316" t="s">
        <v>4519</v>
      </c>
      <c r="D374" s="316">
        <v>6</v>
      </c>
      <c r="E374" s="316">
        <v>6</v>
      </c>
      <c r="F374" s="316">
        <v>0</v>
      </c>
      <c r="I374" s="316">
        <v>0</v>
      </c>
      <c r="J374" s="316">
        <f t="shared" si="31"/>
        <v>0</v>
      </c>
      <c r="K374" s="316" t="str">
        <f t="shared" si="30"/>
        <v>62522 1LA5A</v>
      </c>
      <c r="L374" s="316" t="str">
        <f t="shared" si="33"/>
        <v>62522 1LA5A</v>
      </c>
      <c r="M374" s="316" t="str">
        <f t="shared" si="32"/>
        <v/>
      </c>
      <c r="N374" s="316">
        <f>VLOOKUP(B374,大日程202201!$C$2:$D$1418,2,FALSE)</f>
        <v>4200</v>
      </c>
    </row>
    <row r="375" spans="1:14">
      <c r="A375" s="318">
        <v>374</v>
      </c>
      <c r="B375" s="316" t="s">
        <v>3084</v>
      </c>
      <c r="C375" s="316" t="s">
        <v>4520</v>
      </c>
      <c r="D375" s="316">
        <v>8</v>
      </c>
      <c r="E375" s="316">
        <v>8</v>
      </c>
      <c r="F375" s="316">
        <v>1</v>
      </c>
      <c r="G375" s="316">
        <v>6</v>
      </c>
      <c r="I375" s="316">
        <v>0</v>
      </c>
      <c r="J375" s="316">
        <f t="shared" si="31"/>
        <v>1</v>
      </c>
      <c r="K375" s="316" t="str">
        <f t="shared" si="30"/>
        <v>62522/3 1LA0A</v>
      </c>
      <c r="L375" s="316" t="str">
        <f>IF(AND($G375&lt;&gt;"",$J375&gt;0), IF($F375=1,MID($K375,1,$G375-1)&amp;MID($K375,$G375+2,LEN($K375)-($G375+1)),""), IF(AND($G375&lt;&gt;"",$E375&lt;&gt;""),MID($K375,1,$G375-1),IF(AND($D375&lt;&gt;"",$F375&lt;2),$K375,IF(AND(OR($D375="", $E375=""),VALUE($F375)=0),$K375,IF($F375=1,MID($K375,1,$G375-1)&amp;MID($K375,$G375+2,LEN($K375)-($G375-1)),"")))))</f>
        <v>62522 1LA0A</v>
      </c>
      <c r="M375" s="316" t="str">
        <f t="shared" si="32"/>
        <v>62523 1LA0A</v>
      </c>
      <c r="N375" s="316">
        <f>VLOOKUP(B375,大日程202201!$C$2:$D$1418,2,FALSE)</f>
        <v>4200</v>
      </c>
    </row>
    <row r="376" spans="1:14">
      <c r="A376" s="318">
        <v>375</v>
      </c>
      <c r="B376" s="316" t="s">
        <v>3085</v>
      </c>
      <c r="C376" s="316" t="s">
        <v>4521</v>
      </c>
      <c r="D376" s="316">
        <v>8</v>
      </c>
      <c r="E376" s="316">
        <v>8</v>
      </c>
      <c r="F376" s="316">
        <v>1</v>
      </c>
      <c r="G376" s="316">
        <v>6</v>
      </c>
      <c r="I376" s="316">
        <v>0</v>
      </c>
      <c r="J376" s="316">
        <f t="shared" si="31"/>
        <v>1</v>
      </c>
      <c r="K376" s="316" t="str">
        <f t="shared" si="30"/>
        <v>62532/3 1LA0A</v>
      </c>
      <c r="L376" s="316" t="str">
        <f>IF(AND($G376&lt;&gt;"",$J376&gt;0), IF($F376=1,MID($K376,1,$G376-1)&amp;MID($K376,$G376+2,LEN($K376)-($G376+1)),""), IF(AND($G376&lt;&gt;"",$E376&lt;&gt;""),MID($K376,1,$G376-1),IF(AND($D376&lt;&gt;"",$F376&lt;2),$K376,IF(AND(OR($D376="", $E376=""),VALUE($F376)=0),$K376,IF($F376=1,MID($K376,1,$G376-1)&amp;MID($K376,$G376+2,LEN($K376)-($G376-1)),"")))))</f>
        <v>62532 1LA0A</v>
      </c>
      <c r="M376" s="316" t="str">
        <f t="shared" si="32"/>
        <v>62533 1LA0A</v>
      </c>
      <c r="N376" s="316">
        <f>VLOOKUP(B376,大日程202201!$C$2:$D$1418,2,FALSE)</f>
        <v>4200</v>
      </c>
    </row>
    <row r="377" spans="1:14">
      <c r="A377" s="318">
        <v>376</v>
      </c>
      <c r="B377" s="316" t="s">
        <v>3086</v>
      </c>
      <c r="C377" s="316" t="s">
        <v>4522</v>
      </c>
      <c r="D377" s="316">
        <v>6</v>
      </c>
      <c r="E377" s="316">
        <v>6</v>
      </c>
      <c r="F377" s="316">
        <v>0</v>
      </c>
      <c r="I377" s="316">
        <v>0</v>
      </c>
      <c r="J377" s="316">
        <f t="shared" si="31"/>
        <v>0</v>
      </c>
      <c r="K377" s="316" t="str">
        <f t="shared" si="30"/>
        <v>67332 1LA0B</v>
      </c>
      <c r="L377" s="316" t="str">
        <f t="shared" si="33"/>
        <v>67332 1LA0B</v>
      </c>
      <c r="M377" s="316" t="str">
        <f t="shared" si="32"/>
        <v/>
      </c>
      <c r="N377" s="316">
        <f>VLOOKUP(B377,大日程202201!$C$2:$D$1418,2,FALSE)</f>
        <v>2800</v>
      </c>
    </row>
    <row r="378" spans="1:14">
      <c r="A378" s="318">
        <v>377</v>
      </c>
      <c r="B378" s="316" t="s">
        <v>3087</v>
      </c>
      <c r="C378" s="316" t="s">
        <v>4523</v>
      </c>
      <c r="D378" s="316">
        <v>6</v>
      </c>
      <c r="E378" s="316">
        <v>6</v>
      </c>
      <c r="F378" s="316">
        <v>0</v>
      </c>
      <c r="I378" s="316">
        <v>0</v>
      </c>
      <c r="J378" s="316">
        <f t="shared" si="31"/>
        <v>0</v>
      </c>
      <c r="K378" s="316" t="str">
        <f t="shared" si="30"/>
        <v>67336 1LA0A</v>
      </c>
      <c r="L378" s="316" t="str">
        <f t="shared" si="33"/>
        <v>67336 1LA0A</v>
      </c>
      <c r="M378" s="316" t="str">
        <f t="shared" si="32"/>
        <v/>
      </c>
      <c r="N378" s="316">
        <f>VLOOKUP(B378,大日程202201!$C$2:$D$1418,2,FALSE)</f>
        <v>5100</v>
      </c>
    </row>
    <row r="379" spans="1:14">
      <c r="A379" s="318">
        <v>378</v>
      </c>
      <c r="B379" s="316" t="s">
        <v>3088</v>
      </c>
      <c r="C379" s="316" t="s">
        <v>4524</v>
      </c>
      <c r="D379" s="316">
        <v>6</v>
      </c>
      <c r="E379" s="316">
        <v>6</v>
      </c>
      <c r="F379" s="316">
        <v>0</v>
      </c>
      <c r="I379" s="316">
        <v>0</v>
      </c>
      <c r="J379" s="316">
        <f t="shared" si="31"/>
        <v>0</v>
      </c>
      <c r="K379" s="316" t="str">
        <f t="shared" si="30"/>
        <v>74332 1LA0A</v>
      </c>
      <c r="L379" s="316" t="str">
        <f t="shared" si="33"/>
        <v>74332 1LA0A</v>
      </c>
      <c r="M379" s="316" t="str">
        <f t="shared" si="32"/>
        <v/>
      </c>
      <c r="N379" s="316">
        <f>VLOOKUP(B379,大日程202201!$C$2:$D$1418,2,FALSE)</f>
        <v>0</v>
      </c>
    </row>
    <row r="380" spans="1:14">
      <c r="A380" s="318">
        <v>379</v>
      </c>
      <c r="B380" s="316" t="s">
        <v>3089</v>
      </c>
      <c r="C380" s="316" t="s">
        <v>4525</v>
      </c>
      <c r="D380" s="316">
        <v>6</v>
      </c>
      <c r="E380" s="316">
        <v>6</v>
      </c>
      <c r="F380" s="316">
        <v>0</v>
      </c>
      <c r="I380" s="316">
        <v>0</v>
      </c>
      <c r="J380" s="316">
        <f t="shared" si="31"/>
        <v>0</v>
      </c>
      <c r="K380" s="316" t="str">
        <f t="shared" si="30"/>
        <v>74333 1LA0A</v>
      </c>
      <c r="L380" s="316" t="str">
        <f t="shared" si="33"/>
        <v>74333 1LA0A</v>
      </c>
      <c r="M380" s="316" t="str">
        <f t="shared" si="32"/>
        <v/>
      </c>
      <c r="N380" s="316">
        <f>VLOOKUP(B380,大日程202201!$C$2:$D$1418,2,FALSE)</f>
        <v>0</v>
      </c>
    </row>
    <row r="381" spans="1:14">
      <c r="A381" s="318">
        <v>380</v>
      </c>
      <c r="B381" s="316" t="s">
        <v>3090</v>
      </c>
      <c r="C381" s="316" t="s">
        <v>4526</v>
      </c>
      <c r="D381" s="316">
        <v>8</v>
      </c>
      <c r="E381" s="316">
        <v>8</v>
      </c>
      <c r="F381" s="316">
        <v>1</v>
      </c>
      <c r="G381" s="316">
        <v>6</v>
      </c>
      <c r="I381" s="316">
        <v>0</v>
      </c>
      <c r="J381" s="316">
        <f t="shared" si="31"/>
        <v>1</v>
      </c>
      <c r="K381" s="316" t="str">
        <f t="shared" si="30"/>
        <v>74362/3 1LA0A</v>
      </c>
      <c r="L381" s="316" t="str">
        <f>IF(AND($G381&lt;&gt;"",$J381&gt;0), IF($F381=1,MID($K381,1,$G381-1)&amp;MID($K381,$G381+2,LEN($K381)-($G381+1)),""), IF(AND($G381&lt;&gt;"",$E381&lt;&gt;""),MID($K381,1,$G381-1),IF(AND($D381&lt;&gt;"",$F381&lt;2),$K381,IF(AND(OR($D381="", $E381=""),VALUE($F381)=0),$K381,IF($F381=1,MID($K381,1,$G381-1)&amp;MID($K381,$G381+2,LEN($K381)-($G381-1)),"")))))</f>
        <v>74362 1LA0A</v>
      </c>
      <c r="M381" s="316" t="str">
        <f t="shared" si="32"/>
        <v>74363 1LA0A</v>
      </c>
      <c r="N381" s="316">
        <f>VLOOKUP(B381,大日程202201!$C$2:$D$1418,2,FALSE)</f>
        <v>0</v>
      </c>
    </row>
    <row r="382" spans="1:14">
      <c r="A382" s="318">
        <v>381</v>
      </c>
      <c r="B382" s="316" t="s">
        <v>3091</v>
      </c>
      <c r="C382" s="316" t="s">
        <v>4527</v>
      </c>
      <c r="D382" s="316">
        <v>6</v>
      </c>
      <c r="E382" s="316">
        <v>6</v>
      </c>
      <c r="F382" s="316">
        <v>0</v>
      </c>
      <c r="I382" s="316">
        <v>0</v>
      </c>
      <c r="J382" s="316">
        <f t="shared" si="31"/>
        <v>0</v>
      </c>
      <c r="K382" s="316" t="str">
        <f t="shared" si="30"/>
        <v>74522 1LA0A</v>
      </c>
      <c r="L382" s="316" t="str">
        <f t="shared" si="33"/>
        <v>74522 1LA0A</v>
      </c>
      <c r="M382" s="316" t="str">
        <f t="shared" si="32"/>
        <v/>
      </c>
      <c r="N382" s="316">
        <f>VLOOKUP(B382,大日程202201!$C$2:$D$1418,2,FALSE)</f>
        <v>0</v>
      </c>
    </row>
    <row r="383" spans="1:14">
      <c r="A383" s="318">
        <v>382</v>
      </c>
      <c r="B383" s="316" t="s">
        <v>3092</v>
      </c>
      <c r="C383" s="316" t="s">
        <v>4528</v>
      </c>
      <c r="D383" s="316">
        <v>6</v>
      </c>
      <c r="E383" s="316">
        <v>6</v>
      </c>
      <c r="F383" s="316">
        <v>0</v>
      </c>
      <c r="I383" s="316">
        <v>0</v>
      </c>
      <c r="J383" s="316">
        <f t="shared" si="31"/>
        <v>0</v>
      </c>
      <c r="K383" s="316" t="str">
        <f t="shared" si="30"/>
        <v>74526 1LA0A</v>
      </c>
      <c r="L383" s="316" t="str">
        <f t="shared" si="33"/>
        <v>74526 1LA0A</v>
      </c>
      <c r="M383" s="316" t="str">
        <f t="shared" si="32"/>
        <v/>
      </c>
      <c r="N383" s="316">
        <f>VLOOKUP(B383,大日程202201!$C$2:$D$1418,2,FALSE)</f>
        <v>3600</v>
      </c>
    </row>
    <row r="384" spans="1:14">
      <c r="A384" s="318">
        <v>383</v>
      </c>
      <c r="B384" s="316" t="s">
        <v>3093</v>
      </c>
      <c r="C384" s="316" t="s">
        <v>4529</v>
      </c>
      <c r="D384" s="316">
        <v>6</v>
      </c>
      <c r="E384" s="316">
        <v>6</v>
      </c>
      <c r="F384" s="316">
        <v>0</v>
      </c>
      <c r="I384" s="316">
        <v>0</v>
      </c>
      <c r="J384" s="316">
        <f t="shared" si="31"/>
        <v>0</v>
      </c>
      <c r="K384" s="316" t="str">
        <f t="shared" si="30"/>
        <v>74532 1LA0A</v>
      </c>
      <c r="L384" s="316" t="str">
        <f t="shared" si="33"/>
        <v>74532 1LA0A</v>
      </c>
      <c r="M384" s="316" t="str">
        <f t="shared" si="32"/>
        <v/>
      </c>
      <c r="N384" s="316">
        <f>VLOOKUP(B384,大日程202201!$C$2:$D$1418,2,FALSE)</f>
        <v>0</v>
      </c>
    </row>
    <row r="385" spans="1:14">
      <c r="A385" s="318">
        <v>384</v>
      </c>
      <c r="B385" s="316" t="s">
        <v>3094</v>
      </c>
      <c r="C385" s="316" t="s">
        <v>4530</v>
      </c>
      <c r="D385" s="316">
        <v>6</v>
      </c>
      <c r="E385" s="316">
        <v>6</v>
      </c>
      <c r="F385" s="316">
        <v>0</v>
      </c>
      <c r="I385" s="316">
        <v>0</v>
      </c>
      <c r="J385" s="316">
        <f t="shared" si="31"/>
        <v>0</v>
      </c>
      <c r="K385" s="316" t="str">
        <f t="shared" si="30"/>
        <v>74548 1LA0A</v>
      </c>
      <c r="L385" s="316" t="str">
        <f t="shared" si="33"/>
        <v>74548 1LA0A</v>
      </c>
      <c r="M385" s="316" t="str">
        <f t="shared" si="32"/>
        <v/>
      </c>
      <c r="N385" s="316">
        <f>VLOOKUP(B385,大日程202201!$C$2:$D$1418,2,FALSE)</f>
        <v>4200</v>
      </c>
    </row>
    <row r="386" spans="1:14">
      <c r="A386" s="318">
        <v>385</v>
      </c>
      <c r="B386" s="316" t="s">
        <v>3095</v>
      </c>
      <c r="C386" s="316" t="s">
        <v>4531</v>
      </c>
      <c r="D386" s="316">
        <v>8</v>
      </c>
      <c r="E386" s="316">
        <v>8</v>
      </c>
      <c r="F386" s="316">
        <v>1</v>
      </c>
      <c r="G386" s="316">
        <v>6</v>
      </c>
      <c r="I386" s="316">
        <v>0</v>
      </c>
      <c r="J386" s="316">
        <f t="shared" si="31"/>
        <v>1</v>
      </c>
      <c r="K386" s="316" t="str">
        <f t="shared" ref="K386:K449" si="34">IF(AND($D386&lt;&gt;"",$D386&gt;$E386),TRIM(MID($C386,1,$D386)),TRIM($C386))</f>
        <v>74586/7 1LA0A</v>
      </c>
      <c r="L386" s="316" t="str">
        <f>IF(AND($G386&lt;&gt;"",$J386&gt;0), IF($F386=1,MID($K386,1,$G386-1)&amp;MID($K386,$G386+2,LEN($K386)-($G386+1)),""), IF(AND($G386&lt;&gt;"",$E386&lt;&gt;""),MID($K386,1,$G386-1),IF(AND($D386&lt;&gt;"",$F386&lt;2),$K386,IF(AND(OR($D386="", $E386=""),VALUE($F386)=0),$K386,IF($F386=1,MID($K386,1,$G386-1)&amp;MID($K386,$G386+2,LEN($K386)-($G386-1)),"")))))</f>
        <v>74586 1LA0A</v>
      </c>
      <c r="M386" s="316" t="str">
        <f t="shared" si="32"/>
        <v>74587 1LA0A</v>
      </c>
      <c r="N386" s="316">
        <f>VLOOKUP(B386,大日程202201!$C$2:$D$1418,2,FALSE)</f>
        <v>4200</v>
      </c>
    </row>
    <row r="387" spans="1:14">
      <c r="A387" s="318">
        <v>386</v>
      </c>
      <c r="B387" s="316" t="s">
        <v>3097</v>
      </c>
      <c r="C387" s="316" t="s">
        <v>4532</v>
      </c>
      <c r="D387" s="316">
        <v>8</v>
      </c>
      <c r="E387" s="316">
        <v>8</v>
      </c>
      <c r="F387" s="316">
        <v>1</v>
      </c>
      <c r="G387" s="316">
        <v>6</v>
      </c>
      <c r="I387" s="316">
        <v>14</v>
      </c>
      <c r="J387" s="316">
        <f t="shared" ref="J387:J450" si="35">IF($G387&lt;&gt;"",($E387-1)-$G387,0)</f>
        <v>1</v>
      </c>
      <c r="K387" s="316" t="str">
        <f t="shared" si="34"/>
        <v>74586/7 1LA0A-G</v>
      </c>
      <c r="L387" s="316" t="str">
        <f>IF(AND($G387&lt;&gt;"",$J387&gt;0), IF($F387=1,MID($K387,1,$G387-1)&amp;MID($K387,$G387+2,LEN($K387)-($G387+1)),""), IF(AND($G387&lt;&gt;"",$E387&lt;&gt;""),MID($K387,1,$G387-1),IF(AND($D387&lt;&gt;"",$F387&lt;2),$K387,IF(AND(OR($D387="", $E387=""),VALUE($F387)=0),$K387,IF($F387=1,MID($K387,1,$G387-1)&amp;MID($K387,$G387+2,LEN($K387)-($G387-1)),"")))))</f>
        <v>74586 1LA0A-G</v>
      </c>
      <c r="M387" s="316" t="str">
        <f t="shared" si="32"/>
        <v>74587 1LA0A-G</v>
      </c>
      <c r="N387" s="316">
        <f>VLOOKUP(B387,大日程202201!$C$2:$D$1418,2,FALSE)</f>
        <v>0</v>
      </c>
    </row>
    <row r="388" spans="1:14">
      <c r="A388" s="318">
        <v>387</v>
      </c>
      <c r="B388" s="316" t="s">
        <v>3099</v>
      </c>
      <c r="C388" s="316" t="s">
        <v>4533</v>
      </c>
      <c r="D388" s="316">
        <v>6</v>
      </c>
      <c r="E388" s="316">
        <v>6</v>
      </c>
      <c r="F388" s="316">
        <v>0</v>
      </c>
      <c r="I388" s="316">
        <v>0</v>
      </c>
      <c r="J388" s="316">
        <f t="shared" si="35"/>
        <v>0</v>
      </c>
      <c r="K388" s="316" t="str">
        <f t="shared" si="34"/>
        <v>75412 1LA0A</v>
      </c>
      <c r="L388" s="316" t="str">
        <f t="shared" si="33"/>
        <v>75412 1LA0A</v>
      </c>
      <c r="M388" s="316" t="str">
        <f t="shared" si="32"/>
        <v/>
      </c>
      <c r="N388" s="316">
        <f>VLOOKUP(B388,大日程202201!$C$2:$D$1418,2,FALSE)</f>
        <v>4620</v>
      </c>
    </row>
    <row r="389" spans="1:14">
      <c r="A389" s="318">
        <v>388</v>
      </c>
      <c r="B389" s="316" t="s">
        <v>3100</v>
      </c>
      <c r="C389" s="316" t="s">
        <v>4534</v>
      </c>
      <c r="D389" s="316">
        <v>8</v>
      </c>
      <c r="E389" s="316">
        <v>8</v>
      </c>
      <c r="F389" s="316">
        <v>1</v>
      </c>
      <c r="G389" s="316">
        <v>6</v>
      </c>
      <c r="I389" s="316">
        <v>0</v>
      </c>
      <c r="J389" s="316">
        <f t="shared" si="35"/>
        <v>1</v>
      </c>
      <c r="K389" s="316" t="str">
        <f t="shared" si="34"/>
        <v>75458/9 1LA0B</v>
      </c>
      <c r="L389" s="316" t="str">
        <f t="shared" ref="L389:L397" si="36">IF(AND($G389&lt;&gt;"",$J389&gt;0), IF($F389=1,MID($K389,1,$G389-1)&amp;MID($K389,$G389+2,LEN($K389)-($G389+1)),""), IF(AND($G389&lt;&gt;"",$E389&lt;&gt;""),MID($K389,1,$G389-1),IF(AND($D389&lt;&gt;"",$F389&lt;2),$K389,IF(AND(OR($D389="", $E389=""),VALUE($F389)=0),$K389,IF($F389=1,MID($K389,1,$G389-1)&amp;MID($K389,$G389+2,LEN($K389)-($G389-1)),"")))))</f>
        <v>75458 1LA0B</v>
      </c>
      <c r="M389" s="316" t="str">
        <f t="shared" si="32"/>
        <v>75459 1LA0B</v>
      </c>
      <c r="N389" s="316">
        <f>VLOOKUP(B389,大日程202201!$C$2:$D$1418,2,FALSE)</f>
        <v>4200</v>
      </c>
    </row>
    <row r="390" spans="1:14">
      <c r="A390" s="318">
        <v>389</v>
      </c>
      <c r="B390" s="316" t="s">
        <v>3101</v>
      </c>
      <c r="C390" s="316" t="s">
        <v>4535</v>
      </c>
      <c r="D390" s="316">
        <v>8</v>
      </c>
      <c r="E390" s="316">
        <v>8</v>
      </c>
      <c r="F390" s="316">
        <v>1</v>
      </c>
      <c r="G390" s="316">
        <v>6</v>
      </c>
      <c r="I390" s="316">
        <v>14</v>
      </c>
      <c r="J390" s="316">
        <f t="shared" si="35"/>
        <v>1</v>
      </c>
      <c r="K390" s="316" t="str">
        <f t="shared" si="34"/>
        <v>75458/9 1LA0B-G</v>
      </c>
      <c r="L390" s="316" t="str">
        <f t="shared" si="36"/>
        <v>75458 1LA0B-G</v>
      </c>
      <c r="M390" s="316" t="str">
        <f t="shared" si="32"/>
        <v>75459 1LA0B-G</v>
      </c>
      <c r="N390" s="316">
        <f>VLOOKUP(B390,大日程202201!$C$2:$D$1418,2,FALSE)</f>
        <v>0</v>
      </c>
    </row>
    <row r="391" spans="1:14">
      <c r="A391" s="318">
        <v>390</v>
      </c>
      <c r="B391" s="316" t="s">
        <v>3102</v>
      </c>
      <c r="C391" s="316" t="s">
        <v>4536</v>
      </c>
      <c r="D391" s="316">
        <v>8</v>
      </c>
      <c r="E391" s="316">
        <v>8</v>
      </c>
      <c r="F391" s="316">
        <v>1</v>
      </c>
      <c r="G391" s="316">
        <v>6</v>
      </c>
      <c r="I391" s="316">
        <v>0</v>
      </c>
      <c r="J391" s="316">
        <f t="shared" si="35"/>
        <v>1</v>
      </c>
      <c r="K391" s="316" t="str">
        <f t="shared" si="34"/>
        <v>75622/3 1LA0A</v>
      </c>
      <c r="L391" s="316" t="str">
        <f t="shared" si="36"/>
        <v>75622 1LA0A</v>
      </c>
      <c r="M391" s="316" t="str">
        <f t="shared" si="32"/>
        <v>75623 1LA0A</v>
      </c>
      <c r="N391" s="316">
        <f>VLOOKUP(B391,大日程202201!$C$2:$D$1418,2,FALSE)</f>
        <v>4200</v>
      </c>
    </row>
    <row r="392" spans="1:14">
      <c r="A392" s="318">
        <v>391</v>
      </c>
      <c r="B392" s="316" t="s">
        <v>3103</v>
      </c>
      <c r="C392" s="316" t="s">
        <v>4537</v>
      </c>
      <c r="D392" s="316">
        <v>8</v>
      </c>
      <c r="E392" s="316">
        <v>8</v>
      </c>
      <c r="F392" s="316">
        <v>1</v>
      </c>
      <c r="G392" s="316">
        <v>6</v>
      </c>
      <c r="I392" s="316">
        <v>14</v>
      </c>
      <c r="J392" s="316">
        <f t="shared" si="35"/>
        <v>1</v>
      </c>
      <c r="K392" s="316" t="str">
        <f t="shared" si="34"/>
        <v>75622/3 1LA0A-G</v>
      </c>
      <c r="L392" s="316" t="str">
        <f t="shared" si="36"/>
        <v>75622 1LA0A-G</v>
      </c>
      <c r="M392" s="316" t="str">
        <f t="shared" si="32"/>
        <v>75623 1LA0A-G</v>
      </c>
      <c r="N392" s="316">
        <f>VLOOKUP(B392,大日程202201!$C$2:$D$1418,2,FALSE)</f>
        <v>0</v>
      </c>
    </row>
    <row r="393" spans="1:14">
      <c r="A393" s="318">
        <v>392</v>
      </c>
      <c r="B393" s="316" t="s">
        <v>3104</v>
      </c>
      <c r="C393" s="316" t="s">
        <v>4538</v>
      </c>
      <c r="D393" s="316">
        <v>8</v>
      </c>
      <c r="E393" s="316">
        <v>8</v>
      </c>
      <c r="F393" s="316">
        <v>1</v>
      </c>
      <c r="G393" s="316">
        <v>6</v>
      </c>
      <c r="I393" s="316">
        <v>0</v>
      </c>
      <c r="J393" s="316">
        <f t="shared" si="35"/>
        <v>1</v>
      </c>
      <c r="K393" s="316" t="str">
        <f t="shared" si="34"/>
        <v>75624/5 1LA0A</v>
      </c>
      <c r="L393" s="316" t="str">
        <f t="shared" si="36"/>
        <v>75624 1LA0A</v>
      </c>
      <c r="M393" s="316" t="str">
        <f t="shared" si="32"/>
        <v>75625 1LA0A</v>
      </c>
      <c r="N393" s="316">
        <f>VLOOKUP(B393,大日程202201!$C$2:$D$1418,2,FALSE)</f>
        <v>4200</v>
      </c>
    </row>
    <row r="394" spans="1:14">
      <c r="A394" s="318">
        <v>393</v>
      </c>
      <c r="B394" s="316" t="s">
        <v>3105</v>
      </c>
      <c r="C394" s="316" t="s">
        <v>4539</v>
      </c>
      <c r="D394" s="316">
        <v>8</v>
      </c>
      <c r="E394" s="316">
        <v>8</v>
      </c>
      <c r="F394" s="316">
        <v>1</v>
      </c>
      <c r="G394" s="316">
        <v>6</v>
      </c>
      <c r="I394" s="316">
        <v>14</v>
      </c>
      <c r="J394" s="316">
        <f t="shared" si="35"/>
        <v>1</v>
      </c>
      <c r="K394" s="316" t="str">
        <f t="shared" si="34"/>
        <v>75624/5 1LA0A-G</v>
      </c>
      <c r="L394" s="316" t="str">
        <f t="shared" si="36"/>
        <v>75624 1LA0A-G</v>
      </c>
      <c r="M394" s="316" t="str">
        <f t="shared" si="32"/>
        <v>75625 1LA0A-G</v>
      </c>
      <c r="N394" s="316">
        <f>VLOOKUP(B394,大日程202201!$C$2:$D$1418,2,FALSE)</f>
        <v>0</v>
      </c>
    </row>
    <row r="395" spans="1:14">
      <c r="A395" s="318">
        <v>394</v>
      </c>
      <c r="B395" s="316" t="s">
        <v>3106</v>
      </c>
      <c r="C395" s="316" t="s">
        <v>4540</v>
      </c>
      <c r="D395" s="316">
        <v>8</v>
      </c>
      <c r="E395" s="316">
        <v>8</v>
      </c>
      <c r="F395" s="316">
        <v>1</v>
      </c>
      <c r="G395" s="316">
        <v>6</v>
      </c>
      <c r="I395" s="316">
        <v>0</v>
      </c>
      <c r="J395" s="316">
        <f t="shared" si="35"/>
        <v>1</v>
      </c>
      <c r="K395" s="316" t="str">
        <f t="shared" si="34"/>
        <v>756B6/7 1LA0A</v>
      </c>
      <c r="L395" s="316" t="str">
        <f t="shared" si="36"/>
        <v>756B6 1LA0A</v>
      </c>
      <c r="M395" s="316" t="str">
        <f t="shared" si="32"/>
        <v>756B7 1LA0A</v>
      </c>
      <c r="N395" s="316">
        <f>VLOOKUP(B395,大日程202201!$C$2:$D$1418,2,FALSE)</f>
        <v>4200</v>
      </c>
    </row>
    <row r="396" spans="1:14">
      <c r="A396" s="318">
        <v>395</v>
      </c>
      <c r="B396" s="316" t="s">
        <v>3107</v>
      </c>
      <c r="C396" s="316" t="s">
        <v>4541</v>
      </c>
      <c r="D396" s="316">
        <v>8</v>
      </c>
      <c r="E396" s="316">
        <v>8</v>
      </c>
      <c r="F396" s="316">
        <v>1</v>
      </c>
      <c r="G396" s="316">
        <v>6</v>
      </c>
      <c r="I396" s="316">
        <v>14</v>
      </c>
      <c r="J396" s="316">
        <f t="shared" si="35"/>
        <v>1</v>
      </c>
      <c r="K396" s="316" t="str">
        <f t="shared" si="34"/>
        <v>756B6/7 1LA0A-G</v>
      </c>
      <c r="L396" s="316" t="str">
        <f t="shared" si="36"/>
        <v>756B6 1LA0A-G</v>
      </c>
      <c r="M396" s="316" t="str">
        <f t="shared" si="32"/>
        <v>756B7 1LA0A-G</v>
      </c>
      <c r="N396" s="316">
        <f>VLOOKUP(B396,大日程202201!$C$2:$D$1418,2,FALSE)</f>
        <v>0</v>
      </c>
    </row>
    <row r="397" spans="1:14">
      <c r="A397" s="318">
        <v>396</v>
      </c>
      <c r="B397" s="316" t="s">
        <v>3108</v>
      </c>
      <c r="C397" s="316" t="s">
        <v>4542</v>
      </c>
      <c r="D397" s="316">
        <v>8</v>
      </c>
      <c r="E397" s="316">
        <v>8</v>
      </c>
      <c r="F397" s="316">
        <v>1</v>
      </c>
      <c r="G397" s="316">
        <v>6</v>
      </c>
      <c r="I397" s="316">
        <v>0</v>
      </c>
      <c r="J397" s="316">
        <f t="shared" si="35"/>
        <v>1</v>
      </c>
      <c r="K397" s="316" t="str">
        <f t="shared" si="34"/>
        <v>767C4/5 1LA0A</v>
      </c>
      <c r="L397" s="316" t="str">
        <f t="shared" si="36"/>
        <v>767C4 1LA0A</v>
      </c>
      <c r="M397" s="316" t="str">
        <f t="shared" si="32"/>
        <v>767C5 1LA0A</v>
      </c>
      <c r="N397" s="316">
        <f>VLOOKUP(B397,大日程202201!$C$2:$D$1418,2,FALSE)</f>
        <v>4200</v>
      </c>
    </row>
    <row r="398" spans="1:14">
      <c r="A398" s="318">
        <v>397</v>
      </c>
      <c r="B398" s="316" t="s">
        <v>3109</v>
      </c>
      <c r="C398" s="316" t="s">
        <v>4543</v>
      </c>
      <c r="D398" s="316">
        <v>6</v>
      </c>
      <c r="E398" s="316">
        <v>6</v>
      </c>
      <c r="F398" s="316">
        <v>0</v>
      </c>
      <c r="I398" s="316">
        <v>0</v>
      </c>
      <c r="J398" s="316">
        <f t="shared" si="35"/>
        <v>0</v>
      </c>
      <c r="K398" s="316" t="str">
        <f t="shared" si="34"/>
        <v>67503 1JA0ACE</v>
      </c>
      <c r="L398" s="316" t="str">
        <f t="shared" ref="L398:L459" si="37">IF(AND($G398&lt;&gt;"",$J398&gt;0), IF($F398=1,MID($K398,1,$G398-1)&amp;MID($K398,$G398+$J398+$J398,LEN($K398)-($G398+$J398)),""), IF(AND($G398&lt;&gt;"",$E398&lt;&gt;""),MID($K398,1,$G398-1),IF(AND($D398&lt;&gt;"",$F398&lt;2),$K398,IF(AND(OR($D398="", $E398=""),VALUE($F398)=0),$K398,IF($F398=1,MID($K398,1,$G398-1)&amp;MID($K398,$G398+2,LEN($K398)-($G398-1)),"")))))</f>
        <v>67503 1JA0ACE</v>
      </c>
      <c r="M398" s="316" t="str">
        <f t="shared" ref="M398:M461" si="38">IF(AND($G398&lt;&gt;"",$J398&gt;0), IF($F398=1,MID($K398,1,$G398-(1+$J398))&amp;MID($K398,$G398+$J398,LEN($K398)-($G398+($J398-1))),""),IF(AND($G398&lt;&gt;"",$E398&lt;&gt;"",$J398&gt;0),MID($K398,1,$G398-1),IF(AND($G398&lt;&gt;"",$E398&lt;&gt;"",$J398&lt;0),MID($K398,1,$E398)&amp;MID($K398,$G398+1,LEN($K398)-$G398),IF($F398=1,MID($K398,1,$G398-2)&amp;MID($K398,$G398+1,LEN($K398)-$G398),""))))</f>
        <v/>
      </c>
      <c r="N398" s="316">
        <f>VLOOKUP(B398,大日程202201!$C$2:$D$1418,2,FALSE)</f>
        <v>0</v>
      </c>
    </row>
    <row r="399" spans="1:14">
      <c r="A399" s="318">
        <v>398</v>
      </c>
      <c r="B399" s="316" t="s">
        <v>3111</v>
      </c>
      <c r="C399" s="316" t="s">
        <v>4544</v>
      </c>
      <c r="D399" s="316">
        <v>6</v>
      </c>
      <c r="E399" s="316">
        <v>6</v>
      </c>
      <c r="F399" s="316">
        <v>0</v>
      </c>
      <c r="I399" s="316">
        <v>0</v>
      </c>
      <c r="J399" s="316">
        <f t="shared" si="35"/>
        <v>0</v>
      </c>
      <c r="K399" s="316" t="str">
        <f t="shared" si="34"/>
        <v>67870 1JA0A03</v>
      </c>
      <c r="L399" s="316" t="str">
        <f t="shared" si="37"/>
        <v>67870 1JA0A03</v>
      </c>
      <c r="M399" s="316" t="str">
        <f t="shared" si="38"/>
        <v/>
      </c>
      <c r="N399" s="316">
        <f>VLOOKUP(B399,大日程202201!$C$2:$D$1418,2,FALSE)</f>
        <v>0</v>
      </c>
    </row>
    <row r="400" spans="1:14">
      <c r="A400" s="318">
        <v>399</v>
      </c>
      <c r="B400" s="316" t="s">
        <v>3112</v>
      </c>
      <c r="C400" s="316" t="s">
        <v>4545</v>
      </c>
      <c r="D400" s="316">
        <v>6</v>
      </c>
      <c r="E400" s="316">
        <v>6</v>
      </c>
      <c r="F400" s="316">
        <v>0</v>
      </c>
      <c r="I400" s="316">
        <v>0</v>
      </c>
      <c r="J400" s="316">
        <f t="shared" si="35"/>
        <v>0</v>
      </c>
      <c r="K400" s="316" t="str">
        <f t="shared" si="34"/>
        <v>67870 1JA0A04</v>
      </c>
      <c r="L400" s="316" t="str">
        <f t="shared" si="37"/>
        <v>67870 1JA0A04</v>
      </c>
      <c r="M400" s="316" t="str">
        <f t="shared" si="38"/>
        <v/>
      </c>
      <c r="N400" s="316">
        <f>VLOOKUP(B400,大日程202201!$C$2:$D$1418,2,FALSE)</f>
        <v>0</v>
      </c>
    </row>
    <row r="401" spans="1:14">
      <c r="A401" s="318">
        <v>400</v>
      </c>
      <c r="B401" s="316" t="s">
        <v>3113</v>
      </c>
      <c r="C401" s="316" t="s">
        <v>4546</v>
      </c>
      <c r="D401" s="316">
        <v>6</v>
      </c>
      <c r="E401" s="316">
        <v>6</v>
      </c>
      <c r="F401" s="316">
        <v>0</v>
      </c>
      <c r="I401" s="316">
        <v>0</v>
      </c>
      <c r="J401" s="316">
        <f t="shared" si="35"/>
        <v>0</v>
      </c>
      <c r="K401" s="316" t="str">
        <f t="shared" si="34"/>
        <v>67870 1JA0A06</v>
      </c>
      <c r="L401" s="316" t="str">
        <f t="shared" si="37"/>
        <v>67870 1JA0A06</v>
      </c>
      <c r="M401" s="316" t="str">
        <f t="shared" si="38"/>
        <v/>
      </c>
      <c r="N401" s="316">
        <f>VLOOKUP(B401,大日程202201!$C$2:$D$1418,2,FALSE)</f>
        <v>0</v>
      </c>
    </row>
    <row r="402" spans="1:14">
      <c r="A402" s="318">
        <v>401</v>
      </c>
      <c r="B402" s="316" t="s">
        <v>3114</v>
      </c>
      <c r="C402" s="316" t="s">
        <v>4547</v>
      </c>
      <c r="D402" s="316">
        <v>6</v>
      </c>
      <c r="E402" s="316">
        <v>6</v>
      </c>
      <c r="F402" s="316">
        <v>0</v>
      </c>
      <c r="I402" s="316">
        <v>0</v>
      </c>
      <c r="J402" s="316">
        <f t="shared" si="35"/>
        <v>0</v>
      </c>
      <c r="K402" s="316" t="str">
        <f t="shared" si="34"/>
        <v>67870 1JB0A03</v>
      </c>
      <c r="L402" s="316" t="str">
        <f t="shared" si="37"/>
        <v>67870 1JB0A03</v>
      </c>
      <c r="M402" s="316" t="str">
        <f t="shared" si="38"/>
        <v/>
      </c>
      <c r="N402" s="316">
        <f>VLOOKUP(B402,大日程202201!$C$2:$D$1418,2,FALSE)</f>
        <v>0</v>
      </c>
    </row>
    <row r="403" spans="1:14">
      <c r="A403" s="318">
        <v>402</v>
      </c>
      <c r="B403" s="316" t="s">
        <v>3115</v>
      </c>
      <c r="C403" s="316" t="s">
        <v>4548</v>
      </c>
      <c r="D403" s="316">
        <v>6</v>
      </c>
      <c r="E403" s="316">
        <v>6</v>
      </c>
      <c r="F403" s="316">
        <v>0</v>
      </c>
      <c r="I403" s="316">
        <v>0</v>
      </c>
      <c r="J403" s="316">
        <f t="shared" si="35"/>
        <v>0</v>
      </c>
      <c r="K403" s="316" t="str">
        <f t="shared" si="34"/>
        <v>67870 1JB0A04</v>
      </c>
      <c r="L403" s="316" t="str">
        <f t="shared" si="37"/>
        <v>67870 1JB0A04</v>
      </c>
      <c r="M403" s="316" t="str">
        <f t="shared" si="38"/>
        <v/>
      </c>
      <c r="N403" s="316">
        <f>VLOOKUP(B403,大日程202201!$C$2:$D$1418,2,FALSE)</f>
        <v>0</v>
      </c>
    </row>
    <row r="404" spans="1:14">
      <c r="A404" s="318">
        <v>403</v>
      </c>
      <c r="B404" s="316" t="s">
        <v>3116</v>
      </c>
      <c r="C404" s="316" t="s">
        <v>4549</v>
      </c>
      <c r="D404" s="316">
        <v>6</v>
      </c>
      <c r="E404" s="316">
        <v>6</v>
      </c>
      <c r="F404" s="316">
        <v>0</v>
      </c>
      <c r="I404" s="316">
        <v>0</v>
      </c>
      <c r="J404" s="316">
        <f t="shared" si="35"/>
        <v>0</v>
      </c>
      <c r="K404" s="316" t="str">
        <f t="shared" si="34"/>
        <v>67870 1JB0A06</v>
      </c>
      <c r="L404" s="316" t="str">
        <f t="shared" si="37"/>
        <v>67870 1JB0A06</v>
      </c>
      <c r="M404" s="316" t="str">
        <f t="shared" si="38"/>
        <v/>
      </c>
      <c r="N404" s="316">
        <f>VLOOKUP(B404,大日程202201!$C$2:$D$1418,2,FALSE)</f>
        <v>0</v>
      </c>
    </row>
    <row r="405" spans="1:14">
      <c r="A405" s="318">
        <v>404</v>
      </c>
      <c r="B405" s="316" t="s">
        <v>3117</v>
      </c>
      <c r="C405" s="316" t="s">
        <v>4550</v>
      </c>
      <c r="D405" s="316">
        <v>8</v>
      </c>
      <c r="E405" s="316">
        <v>8</v>
      </c>
      <c r="F405" s="316">
        <v>1</v>
      </c>
      <c r="G405" s="316">
        <v>6</v>
      </c>
      <c r="I405" s="316">
        <v>0</v>
      </c>
      <c r="J405" s="316">
        <f t="shared" si="35"/>
        <v>1</v>
      </c>
      <c r="K405" s="316" t="str">
        <f t="shared" si="34"/>
        <v>745Q2/3 1JA0A</v>
      </c>
      <c r="L405" s="316" t="str">
        <f>IF(AND($G405&lt;&gt;"",$J405&gt;0), IF($F405=1,MID($K405,1,$G405-1)&amp;MID($K405,$G405+2,LEN($K405)-($G405+1)),""), IF(AND($G405&lt;&gt;"",$E405&lt;&gt;""),MID($K405,1,$G405-1),IF(AND($D405&lt;&gt;"",$F405&lt;2),$K405,IF(AND(OR($D405="", $E405=""),VALUE($F405)=0),$K405,IF($F405=1,MID($K405,1,$G405-1)&amp;MID($K405,$G405+2,LEN($K405)-($G405-1)),"")))))</f>
        <v>745Q2 1JA0A</v>
      </c>
      <c r="M405" s="316" t="str">
        <f t="shared" si="38"/>
        <v>745Q3 1JA0A</v>
      </c>
      <c r="N405" s="316">
        <f>VLOOKUP(B405,大日程202201!$C$2:$D$1418,2,FALSE)</f>
        <v>0</v>
      </c>
    </row>
    <row r="406" spans="1:14">
      <c r="A406" s="318">
        <v>405</v>
      </c>
      <c r="B406" s="316" t="s">
        <v>3118</v>
      </c>
      <c r="C406" s="316" t="s">
        <v>4551</v>
      </c>
      <c r="D406" s="316">
        <v>6</v>
      </c>
      <c r="E406" s="316">
        <v>6</v>
      </c>
      <c r="F406" s="316">
        <v>0</v>
      </c>
      <c r="I406" s="316">
        <v>0</v>
      </c>
      <c r="J406" s="316">
        <f t="shared" si="35"/>
        <v>0</v>
      </c>
      <c r="K406" s="316" t="str">
        <f t="shared" si="34"/>
        <v>74623 1JB0A01</v>
      </c>
      <c r="L406" s="316" t="str">
        <f t="shared" si="37"/>
        <v>74623 1JB0A01</v>
      </c>
      <c r="M406" s="316" t="str">
        <f t="shared" si="38"/>
        <v/>
      </c>
      <c r="N406" s="316">
        <f>VLOOKUP(B406,大日程202201!$C$2:$D$1418,2,FALSE)</f>
        <v>0</v>
      </c>
    </row>
    <row r="407" spans="1:14">
      <c r="A407" s="318">
        <v>406</v>
      </c>
      <c r="B407" s="316" t="s">
        <v>3119</v>
      </c>
      <c r="C407" s="316" t="s">
        <v>4552</v>
      </c>
      <c r="D407" s="316">
        <v>6</v>
      </c>
      <c r="E407" s="316">
        <v>6</v>
      </c>
      <c r="F407" s="316">
        <v>0</v>
      </c>
      <c r="I407" s="316">
        <v>0</v>
      </c>
      <c r="J407" s="316">
        <f t="shared" si="35"/>
        <v>0</v>
      </c>
      <c r="K407" s="316" t="str">
        <f t="shared" si="34"/>
        <v>751J2 1JA0A</v>
      </c>
      <c r="L407" s="316" t="str">
        <f t="shared" si="37"/>
        <v>751J2 1JA0A</v>
      </c>
      <c r="M407" s="316" t="str">
        <f t="shared" si="38"/>
        <v/>
      </c>
      <c r="N407" s="316">
        <f>VLOOKUP(B407,大日程202201!$C$2:$D$1418,2,FALSE)</f>
        <v>0</v>
      </c>
    </row>
    <row r="408" spans="1:14">
      <c r="A408" s="318">
        <v>407</v>
      </c>
      <c r="B408" s="316" t="s">
        <v>3121</v>
      </c>
      <c r="C408" s="316" t="s">
        <v>4553</v>
      </c>
      <c r="D408" s="316">
        <v>6</v>
      </c>
      <c r="E408" s="316">
        <v>6</v>
      </c>
      <c r="F408" s="316">
        <v>0</v>
      </c>
      <c r="I408" s="316">
        <v>0</v>
      </c>
      <c r="J408" s="316">
        <f t="shared" si="35"/>
        <v>0</v>
      </c>
      <c r="K408" s="316" t="str">
        <f t="shared" si="34"/>
        <v>751J3 1JA0A</v>
      </c>
      <c r="L408" s="316" t="str">
        <f t="shared" si="37"/>
        <v>751J3 1JA0A</v>
      </c>
      <c r="M408" s="316" t="str">
        <f t="shared" si="38"/>
        <v/>
      </c>
      <c r="N408" s="316">
        <f>VLOOKUP(B408,大日程202201!$C$2:$D$1418,2,FALSE)</f>
        <v>0</v>
      </c>
    </row>
    <row r="409" spans="1:14">
      <c r="A409" s="318">
        <v>408</v>
      </c>
      <c r="B409" s="316" t="s">
        <v>3122</v>
      </c>
      <c r="C409" s="316" t="s">
        <v>4554</v>
      </c>
      <c r="D409" s="316">
        <v>6</v>
      </c>
      <c r="E409" s="316">
        <v>6</v>
      </c>
      <c r="F409" s="316">
        <v>0</v>
      </c>
      <c r="I409" s="316">
        <v>0</v>
      </c>
      <c r="J409" s="316">
        <f t="shared" si="35"/>
        <v>0</v>
      </c>
      <c r="K409" s="316" t="str">
        <f t="shared" si="34"/>
        <v>75476 1JA0A</v>
      </c>
      <c r="L409" s="316" t="str">
        <f t="shared" si="37"/>
        <v>75476 1JA0A</v>
      </c>
      <c r="M409" s="316" t="str">
        <f t="shared" si="38"/>
        <v/>
      </c>
      <c r="N409" s="316">
        <f>VLOOKUP(B409,大日程202201!$C$2:$D$1418,2,FALSE)</f>
        <v>0</v>
      </c>
    </row>
    <row r="410" spans="1:14">
      <c r="A410" s="318">
        <v>409</v>
      </c>
      <c r="B410" s="316" t="s">
        <v>3124</v>
      </c>
      <c r="C410" s="316" t="s">
        <v>4555</v>
      </c>
      <c r="D410" s="316">
        <v>8</v>
      </c>
      <c r="E410" s="316">
        <v>8</v>
      </c>
      <c r="F410" s="316">
        <v>1</v>
      </c>
      <c r="G410" s="316">
        <v>6</v>
      </c>
      <c r="I410" s="316">
        <v>0</v>
      </c>
      <c r="J410" s="316">
        <f t="shared" si="35"/>
        <v>1</v>
      </c>
      <c r="K410" s="316" t="str">
        <f t="shared" si="34"/>
        <v>75578/9 1JA0A</v>
      </c>
      <c r="L410" s="316" t="str">
        <f>IF(AND($G410&lt;&gt;"",$J410&gt;0), IF($F410=1,MID($K410,1,$G410-1)&amp;MID($K410,$G410+2,LEN($K410)-($G410+1)),""), IF(AND($G410&lt;&gt;"",$E410&lt;&gt;""),MID($K410,1,$G410-1),IF(AND($D410&lt;&gt;"",$F410&lt;2),$K410,IF(AND(OR($D410="", $E410=""),VALUE($F410)=0),$K410,IF($F410=1,MID($K410,1,$G410-1)&amp;MID($K410,$G410+2,LEN($K410)-($G410-1)),"")))))</f>
        <v>75578 1JA0A</v>
      </c>
      <c r="M410" s="316" t="str">
        <f t="shared" si="38"/>
        <v>75579 1JA0A</v>
      </c>
      <c r="N410" s="316">
        <f>VLOOKUP(B410,大日程202201!$C$2:$D$1418,2,FALSE)</f>
        <v>0</v>
      </c>
    </row>
    <row r="411" spans="1:14">
      <c r="A411" s="318">
        <v>410</v>
      </c>
      <c r="B411" s="316" t="s">
        <v>3125</v>
      </c>
      <c r="C411" s="316" t="s">
        <v>4556</v>
      </c>
      <c r="D411" s="316">
        <v>8</v>
      </c>
      <c r="E411" s="316">
        <v>8</v>
      </c>
      <c r="F411" s="316">
        <v>1</v>
      </c>
      <c r="G411" s="316">
        <v>6</v>
      </c>
      <c r="I411" s="316">
        <v>0</v>
      </c>
      <c r="J411" s="316">
        <f t="shared" si="35"/>
        <v>1</v>
      </c>
      <c r="K411" s="316" t="str">
        <f t="shared" si="34"/>
        <v>75578/9 1JB0A</v>
      </c>
      <c r="L411" s="316" t="str">
        <f>IF(AND($G411&lt;&gt;"",$J411&gt;0), IF($F411=1,MID($K411,1,$G411-1)&amp;MID($K411,$G411+2,LEN($K411)-($G411+1)),""), IF(AND($G411&lt;&gt;"",$E411&lt;&gt;""),MID($K411,1,$G411-1),IF(AND($D411&lt;&gt;"",$F411&lt;2),$K411,IF(AND(OR($D411="", $E411=""),VALUE($F411)=0),$K411,IF($F411=1,MID($K411,1,$G411-1)&amp;MID($K411,$G411+2,LEN($K411)-($G411-1)),"")))))</f>
        <v>75578 1JB0A</v>
      </c>
      <c r="M411" s="316" t="str">
        <f t="shared" si="38"/>
        <v>75579 1JB0A</v>
      </c>
      <c r="N411" s="316">
        <f>VLOOKUP(B411,大日程202201!$C$2:$D$1418,2,FALSE)</f>
        <v>0</v>
      </c>
    </row>
    <row r="412" spans="1:14">
      <c r="A412" s="318">
        <v>411</v>
      </c>
      <c r="B412" s="316" t="s">
        <v>3126</v>
      </c>
      <c r="C412" s="316" t="s">
        <v>4557</v>
      </c>
      <c r="D412" s="316">
        <v>6</v>
      </c>
      <c r="E412" s="316">
        <v>6</v>
      </c>
      <c r="F412" s="316">
        <v>0</v>
      </c>
      <c r="I412" s="316">
        <v>0</v>
      </c>
      <c r="J412" s="316">
        <f t="shared" si="35"/>
        <v>0</v>
      </c>
      <c r="K412" s="316" t="str">
        <f t="shared" si="34"/>
        <v>75926 1JA0A</v>
      </c>
      <c r="L412" s="316" t="str">
        <f t="shared" si="37"/>
        <v>75926 1JA0A</v>
      </c>
      <c r="M412" s="316" t="str">
        <f t="shared" si="38"/>
        <v/>
      </c>
      <c r="N412" s="316">
        <f>VLOOKUP(B412,大日程202201!$C$2:$D$1418,2,FALSE)</f>
        <v>0</v>
      </c>
    </row>
    <row r="413" spans="1:14">
      <c r="A413" s="318">
        <v>412</v>
      </c>
      <c r="B413" s="316" t="s">
        <v>3127</v>
      </c>
      <c r="C413" s="316" t="s">
        <v>4558</v>
      </c>
      <c r="D413" s="316">
        <v>6</v>
      </c>
      <c r="E413" s="316">
        <v>6</v>
      </c>
      <c r="F413" s="316">
        <v>0</v>
      </c>
      <c r="I413" s="316">
        <v>0</v>
      </c>
      <c r="J413" s="316">
        <f t="shared" si="35"/>
        <v>0</v>
      </c>
      <c r="K413" s="316" t="str">
        <f t="shared" si="34"/>
        <v>75927 1JA0A</v>
      </c>
      <c r="L413" s="316" t="str">
        <f t="shared" si="37"/>
        <v>75927 1JA0A</v>
      </c>
      <c r="M413" s="316" t="str">
        <f t="shared" si="38"/>
        <v/>
      </c>
      <c r="N413" s="316">
        <f>VLOOKUP(B413,大日程202201!$C$2:$D$1418,2,FALSE)</f>
        <v>0</v>
      </c>
    </row>
    <row r="414" spans="1:14">
      <c r="A414" s="318">
        <v>413</v>
      </c>
      <c r="B414" s="316" t="s">
        <v>3128</v>
      </c>
      <c r="C414" s="316" t="s">
        <v>4559</v>
      </c>
      <c r="D414" s="316">
        <v>8</v>
      </c>
      <c r="E414" s="316">
        <v>8</v>
      </c>
      <c r="F414" s="316">
        <v>1</v>
      </c>
      <c r="G414" s="316">
        <v>6</v>
      </c>
      <c r="I414" s="316">
        <v>0</v>
      </c>
      <c r="J414" s="316">
        <f t="shared" si="35"/>
        <v>1</v>
      </c>
      <c r="K414" s="316" t="str">
        <f t="shared" si="34"/>
        <v>76452/3 1JA0A</v>
      </c>
      <c r="L414" s="316" t="str">
        <f>IF(AND($G414&lt;&gt;"",$J414&gt;0), IF($F414=1,MID($K414,1,$G414-1)&amp;MID($K414,$G414+2,LEN($K414)-($G414+1)),""), IF(AND($G414&lt;&gt;"",$E414&lt;&gt;""),MID($K414,1,$G414-1),IF(AND($D414&lt;&gt;"",$F414&lt;2),$K414,IF(AND(OR($D414="", $E414=""),VALUE($F414)=0),$K414,IF($F414=1,MID($K414,1,$G414-1)&amp;MID($K414,$G414+2,LEN($K414)-($G414-1)),"")))))</f>
        <v>76452 1JA0A</v>
      </c>
      <c r="M414" s="316" t="str">
        <f t="shared" si="38"/>
        <v>76453 1JA0A</v>
      </c>
      <c r="N414" s="316">
        <f>VLOOKUP(B414,大日程202201!$C$2:$D$1418,2,FALSE)</f>
        <v>0</v>
      </c>
    </row>
    <row r="415" spans="1:14">
      <c r="A415" s="318">
        <v>414</v>
      </c>
      <c r="B415" s="316" t="s">
        <v>3129</v>
      </c>
      <c r="C415" s="316" t="s">
        <v>4560</v>
      </c>
      <c r="D415" s="316">
        <v>6</v>
      </c>
      <c r="E415" s="316">
        <v>6</v>
      </c>
      <c r="F415" s="316">
        <v>0</v>
      </c>
      <c r="I415" s="316">
        <v>0</v>
      </c>
      <c r="J415" s="316">
        <f t="shared" si="35"/>
        <v>0</v>
      </c>
      <c r="K415" s="316" t="str">
        <f t="shared" si="34"/>
        <v>62522 1VA0A</v>
      </c>
      <c r="L415" s="316" t="str">
        <f t="shared" si="37"/>
        <v>62522 1VA0A</v>
      </c>
      <c r="M415" s="316" t="str">
        <f t="shared" si="38"/>
        <v/>
      </c>
      <c r="N415" s="316">
        <f>VLOOKUP(B415,大日程202201!$C$2:$D$1418,2,FALSE)</f>
        <v>200</v>
      </c>
    </row>
    <row r="416" spans="1:14">
      <c r="A416" s="318">
        <v>415</v>
      </c>
      <c r="B416" s="316" t="s">
        <v>3130</v>
      </c>
      <c r="C416" s="316" t="s">
        <v>4561</v>
      </c>
      <c r="D416" s="316">
        <v>6</v>
      </c>
      <c r="E416" s="316">
        <v>6</v>
      </c>
      <c r="F416" s="316">
        <v>0</v>
      </c>
      <c r="I416" s="316">
        <v>0</v>
      </c>
      <c r="J416" s="316">
        <f t="shared" si="35"/>
        <v>0</v>
      </c>
      <c r="K416" s="316" t="str">
        <f t="shared" si="34"/>
        <v>62523 1VA0A</v>
      </c>
      <c r="L416" s="316" t="str">
        <f t="shared" si="37"/>
        <v>62523 1VA0A</v>
      </c>
      <c r="M416" s="316" t="str">
        <f t="shared" si="38"/>
        <v/>
      </c>
      <c r="N416" s="316">
        <f>VLOOKUP(B416,大日程202201!$C$2:$D$1418,2,FALSE)</f>
        <v>0</v>
      </c>
    </row>
    <row r="417" spans="1:14">
      <c r="A417" s="318">
        <v>416</v>
      </c>
      <c r="B417" s="316" t="s">
        <v>3131</v>
      </c>
      <c r="C417" s="316" t="s">
        <v>4562</v>
      </c>
      <c r="D417" s="316">
        <v>6</v>
      </c>
      <c r="E417" s="316">
        <v>6</v>
      </c>
      <c r="F417" s="316">
        <v>0</v>
      </c>
      <c r="I417" s="316">
        <v>0</v>
      </c>
      <c r="J417" s="316">
        <f t="shared" si="35"/>
        <v>0</v>
      </c>
      <c r="K417" s="316" t="str">
        <f t="shared" si="34"/>
        <v>67870 1VA0A06</v>
      </c>
      <c r="L417" s="316" t="str">
        <f t="shared" si="37"/>
        <v>67870 1VA0A06</v>
      </c>
      <c r="M417" s="316" t="str">
        <f t="shared" si="38"/>
        <v/>
      </c>
      <c r="N417" s="316">
        <f>VLOOKUP(B417,大日程202201!$C$2:$D$1418,2,FALSE)</f>
        <v>0</v>
      </c>
    </row>
    <row r="418" spans="1:14">
      <c r="A418" s="318">
        <v>417</v>
      </c>
      <c r="B418" s="316" t="s">
        <v>3132</v>
      </c>
      <c r="C418" s="316" t="s">
        <v>4563</v>
      </c>
      <c r="D418" s="316">
        <v>8</v>
      </c>
      <c r="E418" s="316">
        <v>8</v>
      </c>
      <c r="F418" s="316">
        <v>1</v>
      </c>
      <c r="G418" s="316">
        <v>6</v>
      </c>
      <c r="I418" s="316">
        <v>0</v>
      </c>
      <c r="J418" s="316">
        <f t="shared" si="35"/>
        <v>1</v>
      </c>
      <c r="K418" s="316" t="str">
        <f t="shared" si="34"/>
        <v>751J2/3 1VA0A</v>
      </c>
      <c r="L418" s="316" t="str">
        <f>IF(AND($G418&lt;&gt;"",$J418&gt;0), IF($F418=1,MID($K418,1,$G418-1)&amp;MID($K418,$G418+2,LEN($K418)-($G418+1)),""), IF(AND($G418&lt;&gt;"",$E418&lt;&gt;""),MID($K418,1,$G418-1),IF(AND($D418&lt;&gt;"",$F418&lt;2),$K418,IF(AND(OR($D418="", $E418=""),VALUE($F418)=0),$K418,IF($F418=1,MID($K418,1,$G418-1)&amp;MID($K418,$G418+2,LEN($K418)-($G418-1)),"")))))</f>
        <v>751J2 1VA0A</v>
      </c>
      <c r="M418" s="316" t="str">
        <f t="shared" si="38"/>
        <v>751J3 1VA0A</v>
      </c>
      <c r="N418" s="316">
        <f>VLOOKUP(B418,大日程202201!$C$2:$D$1418,2,FALSE)</f>
        <v>0</v>
      </c>
    </row>
    <row r="419" spans="1:14">
      <c r="A419" s="318">
        <v>418</v>
      </c>
      <c r="B419" s="316" t="s">
        <v>3133</v>
      </c>
      <c r="C419" s="316" t="s">
        <v>4564</v>
      </c>
      <c r="D419" s="316">
        <v>8</v>
      </c>
      <c r="E419" s="316">
        <v>8</v>
      </c>
      <c r="F419" s="316">
        <v>1</v>
      </c>
      <c r="G419" s="316">
        <v>6</v>
      </c>
      <c r="I419" s="316">
        <v>0</v>
      </c>
      <c r="J419" s="316">
        <f t="shared" si="35"/>
        <v>1</v>
      </c>
      <c r="K419" s="316" t="str">
        <f t="shared" si="34"/>
        <v>743F2/3 1GR0A</v>
      </c>
      <c r="L419" s="316" t="str">
        <f>IF(AND($G419&lt;&gt;"",$J419&gt;0), IF($F419=1,MID($K419,1,$G419-1)&amp;MID($K419,$G419+2,LEN($K419)-($G419+1)),""), IF(AND($G419&lt;&gt;"",$E419&lt;&gt;""),MID($K419,1,$G419-1),IF(AND($D419&lt;&gt;"",$F419&lt;2),$K419,IF(AND(OR($D419="", $E419=""),VALUE($F419)=0),$K419,IF($F419=1,MID($K419,1,$G419-1)&amp;MID($K419,$G419+2,LEN($K419)-($G419-1)),"")))))</f>
        <v>743F2 1GR0A</v>
      </c>
      <c r="M419" s="316" t="str">
        <f t="shared" si="38"/>
        <v>743F3 1GR0A</v>
      </c>
      <c r="N419" s="316">
        <f>VLOOKUP(B419,大日程202201!$C$2:$D$1418,2,FALSE)</f>
        <v>0</v>
      </c>
    </row>
    <row r="420" spans="1:14">
      <c r="A420" s="318">
        <v>419</v>
      </c>
      <c r="B420" s="316" t="s">
        <v>3134</v>
      </c>
      <c r="C420" s="316" t="s">
        <v>4565</v>
      </c>
      <c r="D420" s="316">
        <v>6</v>
      </c>
      <c r="E420" s="316">
        <v>6</v>
      </c>
      <c r="F420" s="316">
        <v>0</v>
      </c>
      <c r="I420" s="316">
        <v>0</v>
      </c>
      <c r="J420" s="316">
        <f t="shared" si="35"/>
        <v>0</v>
      </c>
      <c r="K420" s="316" t="str">
        <f t="shared" si="34"/>
        <v>17285 3XP0A01</v>
      </c>
      <c r="L420" s="316" t="str">
        <f t="shared" si="37"/>
        <v>17285 3XP0A01</v>
      </c>
      <c r="M420" s="316" t="str">
        <f t="shared" si="38"/>
        <v/>
      </c>
      <c r="N420" s="316">
        <f>VLOOKUP(B420,大日程202201!$C$2:$D$1418,2,FALSE)</f>
        <v>1200</v>
      </c>
    </row>
    <row r="421" spans="1:14">
      <c r="A421" s="318">
        <v>420</v>
      </c>
      <c r="B421" s="316" t="s">
        <v>3135</v>
      </c>
      <c r="C421" s="316" t="s">
        <v>4566</v>
      </c>
      <c r="D421" s="316">
        <v>8</v>
      </c>
      <c r="E421" s="316">
        <v>8</v>
      </c>
      <c r="F421" s="316">
        <v>1</v>
      </c>
      <c r="G421" s="316">
        <v>6</v>
      </c>
      <c r="I421" s="316">
        <v>0</v>
      </c>
      <c r="J421" s="316">
        <f t="shared" si="35"/>
        <v>1</v>
      </c>
      <c r="K421" s="316" t="str">
        <f t="shared" si="34"/>
        <v>54272/3 3XA0A</v>
      </c>
      <c r="L421" s="316" t="str">
        <f>IF(AND($G421&lt;&gt;"",$J421&gt;0), IF($F421=1,MID($K421,1,$G421-1)&amp;MID($K421,$G421+2,LEN($K421)-($G421+1)),""), IF(AND($G421&lt;&gt;"",$E421&lt;&gt;""),MID($K421,1,$G421-1),IF(AND($D421&lt;&gt;"",$F421&lt;2),$K421,IF(AND(OR($D421="", $E421=""),VALUE($F421)=0),$K421,IF($F421=1,MID($K421,1,$G421-1)&amp;MID($K421,$G421+2,LEN($K421)-($G421-1)),"")))))</f>
        <v>54272 3XA0A</v>
      </c>
      <c r="M421" s="316" t="str">
        <f t="shared" si="38"/>
        <v>54273 3XA0A</v>
      </c>
      <c r="N421" s="316">
        <f>VLOOKUP(B421,大日程202201!$C$2:$D$1418,2,FALSE)</f>
        <v>3000</v>
      </c>
    </row>
    <row r="422" spans="1:14">
      <c r="A422" s="318">
        <v>421</v>
      </c>
      <c r="B422" s="316" t="s">
        <v>3137</v>
      </c>
      <c r="C422" s="316" t="s">
        <v>4567</v>
      </c>
      <c r="D422" s="316">
        <v>6</v>
      </c>
      <c r="E422" s="316">
        <v>6</v>
      </c>
      <c r="F422" s="316">
        <v>0</v>
      </c>
      <c r="I422" s="316">
        <v>0</v>
      </c>
      <c r="J422" s="316">
        <f t="shared" si="35"/>
        <v>0</v>
      </c>
      <c r="K422" s="316" t="str">
        <f t="shared" si="34"/>
        <v>73233 3XC0A</v>
      </c>
      <c r="L422" s="316" t="str">
        <f t="shared" si="37"/>
        <v>73233 3XC0A</v>
      </c>
      <c r="M422" s="316" t="str">
        <f t="shared" si="38"/>
        <v/>
      </c>
      <c r="N422" s="316">
        <f>VLOOKUP(B422,大日程202201!$C$2:$D$1418,2,FALSE)</f>
        <v>600</v>
      </c>
    </row>
    <row r="423" spans="1:14">
      <c r="A423" s="318">
        <v>422</v>
      </c>
      <c r="B423" s="316" t="s">
        <v>3138</v>
      </c>
      <c r="C423" s="316" t="s">
        <v>4568</v>
      </c>
      <c r="D423" s="316">
        <v>6</v>
      </c>
      <c r="E423" s="316">
        <v>6</v>
      </c>
      <c r="F423" s="316">
        <v>0</v>
      </c>
      <c r="I423" s="316">
        <v>0</v>
      </c>
      <c r="J423" s="316">
        <f t="shared" si="35"/>
        <v>0</v>
      </c>
      <c r="K423" s="316" t="str">
        <f t="shared" si="34"/>
        <v>73233 3XC0B</v>
      </c>
      <c r="L423" s="316" t="str">
        <f t="shared" si="37"/>
        <v>73233 3XC0B</v>
      </c>
      <c r="M423" s="316" t="str">
        <f t="shared" si="38"/>
        <v/>
      </c>
      <c r="N423" s="316">
        <f>VLOOKUP(B423,大日程202201!$C$2:$D$1418,2,FALSE)</f>
        <v>200</v>
      </c>
    </row>
    <row r="424" spans="1:14">
      <c r="A424" s="318">
        <v>423</v>
      </c>
      <c r="B424" s="316" t="s">
        <v>3139</v>
      </c>
      <c r="C424" s="316" t="s">
        <v>4569</v>
      </c>
      <c r="D424" s="316">
        <v>6</v>
      </c>
      <c r="E424" s="316">
        <v>6</v>
      </c>
      <c r="F424" s="316">
        <v>0</v>
      </c>
      <c r="I424" s="316">
        <v>0</v>
      </c>
      <c r="J424" s="316">
        <f t="shared" si="35"/>
        <v>0</v>
      </c>
      <c r="K424" s="316" t="str">
        <f t="shared" si="34"/>
        <v>73233 3XC0C</v>
      </c>
      <c r="L424" s="316" t="str">
        <f t="shared" si="37"/>
        <v>73233 3XC0C</v>
      </c>
      <c r="M424" s="316" t="str">
        <f t="shared" si="38"/>
        <v/>
      </c>
      <c r="N424" s="316">
        <f>VLOOKUP(B424,大日程202201!$C$2:$D$1418,2,FALSE)</f>
        <v>100</v>
      </c>
    </row>
    <row r="425" spans="1:14">
      <c r="A425" s="318">
        <v>424</v>
      </c>
      <c r="B425" s="316" t="s">
        <v>3140</v>
      </c>
      <c r="C425" s="316" t="s">
        <v>4570</v>
      </c>
      <c r="D425" s="316">
        <v>6</v>
      </c>
      <c r="E425" s="316">
        <v>6</v>
      </c>
      <c r="F425" s="316">
        <v>0</v>
      </c>
      <c r="I425" s="316">
        <v>0</v>
      </c>
      <c r="J425" s="316">
        <f t="shared" si="35"/>
        <v>0</v>
      </c>
      <c r="K425" s="316" t="str">
        <f t="shared" si="34"/>
        <v>73233 3XE0A</v>
      </c>
      <c r="L425" s="316" t="str">
        <f t="shared" si="37"/>
        <v>73233 3XE0A</v>
      </c>
      <c r="M425" s="316" t="str">
        <f t="shared" si="38"/>
        <v/>
      </c>
      <c r="N425" s="316">
        <f>VLOOKUP(B425,大日程202201!$C$2:$D$1418,2,FALSE)</f>
        <v>400</v>
      </c>
    </row>
    <row r="426" spans="1:14">
      <c r="A426" s="318">
        <v>425</v>
      </c>
      <c r="B426" s="316" t="s">
        <v>3141</v>
      </c>
      <c r="C426" s="316" t="s">
        <v>4571</v>
      </c>
      <c r="D426" s="316">
        <v>6</v>
      </c>
      <c r="E426" s="316">
        <v>6</v>
      </c>
      <c r="F426" s="316">
        <v>0</v>
      </c>
      <c r="I426" s="316">
        <v>0</v>
      </c>
      <c r="J426" s="316">
        <f t="shared" si="35"/>
        <v>0</v>
      </c>
      <c r="K426" s="316" t="str">
        <f t="shared" si="34"/>
        <v>73233 3XE0B</v>
      </c>
      <c r="L426" s="316" t="str">
        <f t="shared" si="37"/>
        <v>73233 3XE0B</v>
      </c>
      <c r="M426" s="316" t="str">
        <f t="shared" si="38"/>
        <v/>
      </c>
      <c r="N426" s="316">
        <f>VLOOKUP(B426,大日程202201!$C$2:$D$1418,2,FALSE)</f>
        <v>400</v>
      </c>
    </row>
    <row r="427" spans="1:14">
      <c r="A427" s="318">
        <v>426</v>
      </c>
      <c r="B427" s="316" t="s">
        <v>3142</v>
      </c>
      <c r="C427" s="316" t="s">
        <v>4572</v>
      </c>
      <c r="D427" s="316">
        <v>6</v>
      </c>
      <c r="E427" s="316">
        <v>6</v>
      </c>
      <c r="F427" s="316">
        <v>0</v>
      </c>
      <c r="I427" s="316">
        <v>0</v>
      </c>
      <c r="J427" s="316">
        <f t="shared" si="35"/>
        <v>0</v>
      </c>
      <c r="K427" s="316" t="str">
        <f t="shared" si="34"/>
        <v>73233 3XE0C</v>
      </c>
      <c r="L427" s="316" t="str">
        <f t="shared" si="37"/>
        <v>73233 3XE0C</v>
      </c>
      <c r="M427" s="316" t="str">
        <f t="shared" si="38"/>
        <v/>
      </c>
      <c r="N427" s="316">
        <f>VLOOKUP(B427,大日程202201!$C$2:$D$1418,2,FALSE)</f>
        <v>0</v>
      </c>
    </row>
    <row r="428" spans="1:14">
      <c r="A428" s="318">
        <v>427</v>
      </c>
      <c r="B428" s="316" t="s">
        <v>3143</v>
      </c>
      <c r="C428" s="316" t="s">
        <v>4573</v>
      </c>
      <c r="D428" s="316">
        <v>6</v>
      </c>
      <c r="E428" s="316">
        <v>6</v>
      </c>
      <c r="F428" s="316">
        <v>0</v>
      </c>
      <c r="I428" s="316">
        <v>0</v>
      </c>
      <c r="J428" s="316">
        <f t="shared" si="35"/>
        <v>0</v>
      </c>
      <c r="K428" s="316" t="str">
        <f t="shared" si="34"/>
        <v>74223 3XA0A</v>
      </c>
      <c r="L428" s="316" t="str">
        <f t="shared" si="37"/>
        <v>74223 3XA0A</v>
      </c>
      <c r="M428" s="316" t="str">
        <f t="shared" si="38"/>
        <v/>
      </c>
      <c r="N428" s="316">
        <f>VLOOKUP(B428,大日程202201!$C$2:$D$1418,2,FALSE)</f>
        <v>3000</v>
      </c>
    </row>
    <row r="429" spans="1:14">
      <c r="A429" s="318">
        <v>428</v>
      </c>
      <c r="B429" s="316" t="s">
        <v>3144</v>
      </c>
      <c r="C429" s="316" t="s">
        <v>4574</v>
      </c>
      <c r="D429" s="316">
        <v>6</v>
      </c>
      <c r="E429" s="316">
        <v>6</v>
      </c>
      <c r="F429" s="316">
        <v>0</v>
      </c>
      <c r="I429" s="316">
        <v>0</v>
      </c>
      <c r="J429" s="316">
        <f t="shared" si="35"/>
        <v>0</v>
      </c>
      <c r="K429" s="316" t="str">
        <f t="shared" si="34"/>
        <v>742D1 3XA0A</v>
      </c>
      <c r="L429" s="316" t="str">
        <f t="shared" si="37"/>
        <v>742D1 3XA0A</v>
      </c>
      <c r="M429" s="316" t="str">
        <f t="shared" si="38"/>
        <v/>
      </c>
      <c r="N429" s="316">
        <f>VLOOKUP(B429,大日程202201!$C$2:$D$1418,2,FALSE)</f>
        <v>0</v>
      </c>
    </row>
    <row r="430" spans="1:14">
      <c r="A430" s="318">
        <v>429</v>
      </c>
      <c r="B430" s="316" t="s">
        <v>3146</v>
      </c>
      <c r="C430" s="316" t="s">
        <v>4575</v>
      </c>
      <c r="D430" s="316">
        <v>6</v>
      </c>
      <c r="E430" s="316">
        <v>6</v>
      </c>
      <c r="F430" s="316">
        <v>0</v>
      </c>
      <c r="I430" s="316">
        <v>0</v>
      </c>
      <c r="J430" s="316">
        <f t="shared" si="35"/>
        <v>0</v>
      </c>
      <c r="K430" s="316" t="str">
        <f t="shared" si="34"/>
        <v>74323 3XA0A</v>
      </c>
      <c r="L430" s="316" t="str">
        <f t="shared" si="37"/>
        <v>74323 3XA0A</v>
      </c>
      <c r="M430" s="316" t="str">
        <f t="shared" si="38"/>
        <v/>
      </c>
      <c r="N430" s="316">
        <f>VLOOKUP(B430,大日程202201!$C$2:$D$1418,2,FALSE)</f>
        <v>3000</v>
      </c>
    </row>
    <row r="431" spans="1:14">
      <c r="A431" s="318">
        <v>430</v>
      </c>
      <c r="B431" s="316" t="s">
        <v>3148</v>
      </c>
      <c r="C431" s="316" t="s">
        <v>4576</v>
      </c>
      <c r="D431" s="316">
        <v>6</v>
      </c>
      <c r="E431" s="316">
        <v>6</v>
      </c>
      <c r="F431" s="316">
        <v>0</v>
      </c>
      <c r="I431" s="316">
        <v>0</v>
      </c>
      <c r="J431" s="316">
        <f t="shared" si="35"/>
        <v>0</v>
      </c>
      <c r="K431" s="316" t="str">
        <f t="shared" si="34"/>
        <v>74326 3XA0A</v>
      </c>
      <c r="L431" s="316" t="str">
        <f t="shared" si="37"/>
        <v>74326 3XA0A</v>
      </c>
      <c r="M431" s="316" t="str">
        <f t="shared" si="38"/>
        <v/>
      </c>
      <c r="N431" s="316">
        <f>VLOOKUP(B431,大日程202201!$C$2:$D$1418,2,FALSE)</f>
        <v>3000</v>
      </c>
    </row>
    <row r="432" spans="1:14">
      <c r="A432" s="318">
        <v>431</v>
      </c>
      <c r="B432" s="316" t="s">
        <v>3149</v>
      </c>
      <c r="C432" s="316" t="s">
        <v>4577</v>
      </c>
      <c r="D432" s="316">
        <v>6</v>
      </c>
      <c r="E432" s="316">
        <v>6</v>
      </c>
      <c r="F432" s="316">
        <v>0</v>
      </c>
      <c r="I432" s="316">
        <v>0</v>
      </c>
      <c r="J432" s="316">
        <f t="shared" si="35"/>
        <v>0</v>
      </c>
      <c r="K432" s="316" t="str">
        <f t="shared" si="34"/>
        <v>74327 3XA0A</v>
      </c>
      <c r="L432" s="316" t="str">
        <f t="shared" si="37"/>
        <v>74327 3XA0A</v>
      </c>
      <c r="M432" s="316" t="str">
        <f t="shared" si="38"/>
        <v/>
      </c>
      <c r="N432" s="316">
        <f>VLOOKUP(B432,大日程202201!$C$2:$D$1418,2,FALSE)</f>
        <v>3000</v>
      </c>
    </row>
    <row r="433" spans="1:14">
      <c r="A433" s="318">
        <v>432</v>
      </c>
      <c r="B433" s="316" t="s">
        <v>3150</v>
      </c>
      <c r="C433" s="316" t="s">
        <v>4578</v>
      </c>
      <c r="D433" s="316">
        <v>6</v>
      </c>
      <c r="E433" s="316">
        <v>6</v>
      </c>
      <c r="F433" s="316">
        <v>0</v>
      </c>
      <c r="I433" s="316">
        <v>0</v>
      </c>
      <c r="J433" s="316">
        <f t="shared" si="35"/>
        <v>0</v>
      </c>
      <c r="K433" s="316" t="str">
        <f t="shared" si="34"/>
        <v>74384 3XA0A</v>
      </c>
      <c r="L433" s="316" t="str">
        <f t="shared" si="37"/>
        <v>74384 3XA0A</v>
      </c>
      <c r="M433" s="316" t="str">
        <f t="shared" si="38"/>
        <v/>
      </c>
      <c r="N433" s="316">
        <f>VLOOKUP(B433,大日程202201!$C$2:$D$1418,2,FALSE)</f>
        <v>3000</v>
      </c>
    </row>
    <row r="434" spans="1:14">
      <c r="A434" s="318">
        <v>433</v>
      </c>
      <c r="B434" s="316" t="s">
        <v>3151</v>
      </c>
      <c r="C434" s="316" t="s">
        <v>4579</v>
      </c>
      <c r="D434" s="316">
        <v>6</v>
      </c>
      <c r="E434" s="316">
        <v>6</v>
      </c>
      <c r="F434" s="316">
        <v>0</v>
      </c>
      <c r="I434" s="316">
        <v>0</v>
      </c>
      <c r="J434" s="316">
        <f t="shared" si="35"/>
        <v>0</v>
      </c>
      <c r="K434" s="316" t="str">
        <f t="shared" si="34"/>
        <v>743F6 3XA0A</v>
      </c>
      <c r="L434" s="316" t="str">
        <f t="shared" si="37"/>
        <v>743F6 3XA0A</v>
      </c>
      <c r="M434" s="316" t="str">
        <f t="shared" si="38"/>
        <v/>
      </c>
      <c r="N434" s="316">
        <f>VLOOKUP(B434,大日程202201!$C$2:$D$1418,2,FALSE)</f>
        <v>3000</v>
      </c>
    </row>
    <row r="435" spans="1:14">
      <c r="A435" s="318">
        <v>434</v>
      </c>
      <c r="B435" s="316" t="s">
        <v>3152</v>
      </c>
      <c r="C435" s="316" t="s">
        <v>4580</v>
      </c>
      <c r="D435" s="316">
        <v>6</v>
      </c>
      <c r="E435" s="316">
        <v>6</v>
      </c>
      <c r="F435" s="316">
        <v>0</v>
      </c>
      <c r="I435" s="316">
        <v>0</v>
      </c>
      <c r="J435" s="316">
        <f t="shared" si="35"/>
        <v>0</v>
      </c>
      <c r="K435" s="316" t="str">
        <f t="shared" si="34"/>
        <v>743F7 3XA0A</v>
      </c>
      <c r="L435" s="316" t="str">
        <f t="shared" si="37"/>
        <v>743F7 3XA0A</v>
      </c>
      <c r="M435" s="316" t="str">
        <f t="shared" si="38"/>
        <v/>
      </c>
      <c r="N435" s="316">
        <f>VLOOKUP(B435,大日程202201!$C$2:$D$1418,2,FALSE)</f>
        <v>3000</v>
      </c>
    </row>
    <row r="436" spans="1:14">
      <c r="A436" s="318">
        <v>435</v>
      </c>
      <c r="B436" s="316" t="s">
        <v>3153</v>
      </c>
      <c r="C436" s="316" t="s">
        <v>4581</v>
      </c>
      <c r="D436" s="316">
        <v>6</v>
      </c>
      <c r="E436" s="316">
        <v>6</v>
      </c>
      <c r="F436" s="316">
        <v>0</v>
      </c>
      <c r="I436" s="316">
        <v>0</v>
      </c>
      <c r="J436" s="316">
        <f t="shared" si="35"/>
        <v>0</v>
      </c>
      <c r="K436" s="316" t="str">
        <f t="shared" si="34"/>
        <v>743R2 3XA0A</v>
      </c>
      <c r="L436" s="316" t="str">
        <f t="shared" si="37"/>
        <v>743R2 3XA0A</v>
      </c>
      <c r="M436" s="316" t="str">
        <f t="shared" si="38"/>
        <v/>
      </c>
      <c r="N436" s="316">
        <f>VLOOKUP(B436,大日程202201!$C$2:$D$1418,2,FALSE)</f>
        <v>3000</v>
      </c>
    </row>
    <row r="437" spans="1:14">
      <c r="A437" s="318">
        <v>436</v>
      </c>
      <c r="B437" s="316" t="s">
        <v>3154</v>
      </c>
      <c r="C437" s="316" t="s">
        <v>4582</v>
      </c>
      <c r="D437" s="316">
        <v>6</v>
      </c>
      <c r="E437" s="316">
        <v>6</v>
      </c>
      <c r="F437" s="316">
        <v>0</v>
      </c>
      <c r="I437" s="316">
        <v>0</v>
      </c>
      <c r="J437" s="316">
        <f t="shared" si="35"/>
        <v>0</v>
      </c>
      <c r="K437" s="316" t="str">
        <f t="shared" si="34"/>
        <v>743R3 3XA0A</v>
      </c>
      <c r="L437" s="316" t="str">
        <f t="shared" si="37"/>
        <v>743R3 3XA0A</v>
      </c>
      <c r="M437" s="316" t="str">
        <f t="shared" si="38"/>
        <v/>
      </c>
      <c r="N437" s="316">
        <f>VLOOKUP(B437,大日程202201!$C$2:$D$1418,2,FALSE)</f>
        <v>3000</v>
      </c>
    </row>
    <row r="438" spans="1:14">
      <c r="A438" s="318">
        <v>437</v>
      </c>
      <c r="B438" s="316" t="s">
        <v>3155</v>
      </c>
      <c r="C438" s="316" t="s">
        <v>4583</v>
      </c>
      <c r="D438" s="316">
        <v>6</v>
      </c>
      <c r="E438" s="316">
        <v>6</v>
      </c>
      <c r="F438" s="316">
        <v>0</v>
      </c>
      <c r="I438" s="316">
        <v>0</v>
      </c>
      <c r="J438" s="316">
        <f t="shared" si="35"/>
        <v>0</v>
      </c>
      <c r="K438" s="316" t="str">
        <f t="shared" si="34"/>
        <v>743R4 3XA0A</v>
      </c>
      <c r="L438" s="316" t="str">
        <f t="shared" si="37"/>
        <v>743R4 3XA0A</v>
      </c>
      <c r="M438" s="316" t="str">
        <f t="shared" si="38"/>
        <v/>
      </c>
      <c r="N438" s="316">
        <f>VLOOKUP(B438,大日程202201!$C$2:$D$1418,2,FALSE)</f>
        <v>3000</v>
      </c>
    </row>
    <row r="439" spans="1:14">
      <c r="A439" s="318">
        <v>438</v>
      </c>
      <c r="B439" s="316" t="s">
        <v>3156</v>
      </c>
      <c r="C439" s="316" t="s">
        <v>4584</v>
      </c>
      <c r="D439" s="316">
        <v>6</v>
      </c>
      <c r="E439" s="316">
        <v>6</v>
      </c>
      <c r="F439" s="316">
        <v>0</v>
      </c>
      <c r="I439" s="316">
        <v>0</v>
      </c>
      <c r="J439" s="316">
        <f t="shared" si="35"/>
        <v>0</v>
      </c>
      <c r="K439" s="316" t="str">
        <f t="shared" si="34"/>
        <v>75234 3XY0A</v>
      </c>
      <c r="L439" s="316" t="str">
        <f t="shared" si="37"/>
        <v>75234 3XY0A</v>
      </c>
      <c r="M439" s="316" t="str">
        <f t="shared" si="38"/>
        <v/>
      </c>
      <c r="N439" s="316">
        <f>VLOOKUP(B439,大日程202201!$C$2:$D$1418,2,FALSE)</f>
        <v>1560</v>
      </c>
    </row>
    <row r="440" spans="1:14">
      <c r="A440" s="318">
        <v>439</v>
      </c>
      <c r="B440" s="316" t="s">
        <v>3157</v>
      </c>
      <c r="C440" s="316" t="s">
        <v>4585</v>
      </c>
      <c r="D440" s="316">
        <v>6</v>
      </c>
      <c r="E440" s="316">
        <v>6</v>
      </c>
      <c r="F440" s="316">
        <v>0</v>
      </c>
      <c r="I440" s="316">
        <v>0</v>
      </c>
      <c r="J440" s="316">
        <f t="shared" si="35"/>
        <v>0</v>
      </c>
      <c r="K440" s="316" t="str">
        <f t="shared" si="34"/>
        <v>756S8 3XE0A</v>
      </c>
      <c r="L440" s="316" t="str">
        <f t="shared" si="37"/>
        <v>756S8 3XE0A</v>
      </c>
      <c r="M440" s="316" t="str">
        <f t="shared" si="38"/>
        <v/>
      </c>
      <c r="N440" s="316">
        <f>VLOOKUP(B440,大日程202201!$C$2:$D$1418,2,FALSE)</f>
        <v>1600</v>
      </c>
    </row>
    <row r="441" spans="1:14">
      <c r="A441" s="318">
        <v>440</v>
      </c>
      <c r="B441" s="316" t="s">
        <v>3159</v>
      </c>
      <c r="C441" s="316" t="s">
        <v>4586</v>
      </c>
      <c r="D441" s="316">
        <v>8</v>
      </c>
      <c r="E441" s="316">
        <v>8</v>
      </c>
      <c r="F441" s="316">
        <v>1</v>
      </c>
      <c r="G441" s="316">
        <v>6</v>
      </c>
      <c r="I441" s="316">
        <v>0</v>
      </c>
      <c r="J441" s="316">
        <f t="shared" si="35"/>
        <v>1</v>
      </c>
      <c r="K441" s="316" t="str">
        <f t="shared" si="34"/>
        <v>76218/9 3XE0A</v>
      </c>
      <c r="L441" s="316" t="str">
        <f>IF(AND($G441&lt;&gt;"",$J441&gt;0), IF($F441=1,MID($K441,1,$G441-1)&amp;MID($K441,$G441+2,LEN($K441)-($G441+1)),""), IF(AND($G441&lt;&gt;"",$E441&lt;&gt;""),MID($K441,1,$G441-1),IF(AND($D441&lt;&gt;"",$F441&lt;2),$K441,IF(AND(OR($D441="", $E441=""),VALUE($F441)=0),$K441,IF($F441=1,MID($K441,1,$G441-1)&amp;MID($K441,$G441+2,LEN($K441)-($G441-1)),"")))))</f>
        <v>76218 3XE0A</v>
      </c>
      <c r="M441" s="316" t="str">
        <f t="shared" si="38"/>
        <v>76219 3XE0A</v>
      </c>
      <c r="N441" s="316">
        <f>VLOOKUP(B441,大日程202201!$C$2:$D$1418,2,FALSE)</f>
        <v>3000</v>
      </c>
    </row>
    <row r="442" spans="1:14">
      <c r="A442" s="318">
        <v>441</v>
      </c>
      <c r="B442" s="316" t="s">
        <v>3160</v>
      </c>
      <c r="C442" s="316" t="s">
        <v>4587</v>
      </c>
      <c r="D442" s="316">
        <v>8</v>
      </c>
      <c r="E442" s="316">
        <v>8</v>
      </c>
      <c r="F442" s="316">
        <v>1</v>
      </c>
      <c r="G442" s="316">
        <v>6</v>
      </c>
      <c r="I442" s="316">
        <v>0</v>
      </c>
      <c r="J442" s="316">
        <f t="shared" si="35"/>
        <v>1</v>
      </c>
      <c r="K442" s="316" t="str">
        <f t="shared" si="34"/>
        <v>76320/1 3XA0A</v>
      </c>
      <c r="L442" s="316" t="str">
        <f>IF(AND($G442&lt;&gt;"",$J442&gt;0), IF($F442=1,MID($K442,1,$G442-1)&amp;MID($K442,$G442+2,LEN($K442)-($G442+1)),""), IF(AND($G442&lt;&gt;"",$E442&lt;&gt;""),MID($K442,1,$G442-1),IF(AND($D442&lt;&gt;"",$F442&lt;2),$K442,IF(AND(OR($D442="", $E442=""),VALUE($F442)=0),$K442,IF($F442=1,MID($K442,1,$G442-1)&amp;MID($K442,$G442+2,LEN($K442)-($G442-1)),"")))))</f>
        <v>76320 3XA0A</v>
      </c>
      <c r="M442" s="316" t="str">
        <f t="shared" si="38"/>
        <v>76321 3XA0A</v>
      </c>
      <c r="N442" s="316">
        <f>VLOOKUP(B442,大日程202201!$C$2:$D$1418,2,FALSE)</f>
        <v>3000</v>
      </c>
    </row>
    <row r="443" spans="1:14">
      <c r="A443" s="318">
        <v>442</v>
      </c>
      <c r="B443" s="316" t="s">
        <v>3161</v>
      </c>
      <c r="C443" s="316" t="s">
        <v>4588</v>
      </c>
      <c r="D443" s="316">
        <v>6</v>
      </c>
      <c r="E443" s="316">
        <v>6</v>
      </c>
      <c r="F443" s="316">
        <v>0</v>
      </c>
      <c r="I443" s="316">
        <v>0</v>
      </c>
      <c r="J443" s="316">
        <f t="shared" si="35"/>
        <v>0</v>
      </c>
      <c r="K443" s="316" t="str">
        <f t="shared" si="34"/>
        <v>76396 3XD0A</v>
      </c>
      <c r="L443" s="316" t="str">
        <f t="shared" si="37"/>
        <v>76396 3XD0A</v>
      </c>
      <c r="M443" s="316" t="str">
        <f t="shared" si="38"/>
        <v/>
      </c>
      <c r="N443" s="316">
        <f>VLOOKUP(B443,大日程202201!$C$2:$D$1418,2,FALSE)</f>
        <v>600</v>
      </c>
    </row>
    <row r="444" spans="1:14">
      <c r="A444" s="318">
        <v>443</v>
      </c>
      <c r="B444" s="316" t="s">
        <v>3162</v>
      </c>
      <c r="C444" s="316" t="s">
        <v>4589</v>
      </c>
      <c r="D444" s="316">
        <v>6</v>
      </c>
      <c r="E444" s="316">
        <v>6</v>
      </c>
      <c r="F444" s="316">
        <v>0</v>
      </c>
      <c r="I444" s="316">
        <v>0</v>
      </c>
      <c r="J444" s="316">
        <f t="shared" si="35"/>
        <v>0</v>
      </c>
      <c r="K444" s="316" t="str">
        <f t="shared" si="34"/>
        <v>76397 3XD0A</v>
      </c>
      <c r="L444" s="316" t="str">
        <f t="shared" si="37"/>
        <v>76397 3XD0A</v>
      </c>
      <c r="M444" s="316" t="str">
        <f t="shared" si="38"/>
        <v/>
      </c>
      <c r="N444" s="316">
        <f>VLOOKUP(B444,大日程202201!$C$2:$D$1418,2,FALSE)</f>
        <v>0</v>
      </c>
    </row>
    <row r="445" spans="1:14">
      <c r="A445" s="318">
        <v>444</v>
      </c>
      <c r="B445" s="316" t="s">
        <v>3163</v>
      </c>
      <c r="C445" s="316" t="s">
        <v>4590</v>
      </c>
      <c r="D445" s="316">
        <v>6</v>
      </c>
      <c r="E445" s="316">
        <v>6</v>
      </c>
      <c r="F445" s="316">
        <v>0</v>
      </c>
      <c r="I445" s="316">
        <v>12</v>
      </c>
      <c r="J445" s="316">
        <f t="shared" si="35"/>
        <v>0</v>
      </c>
      <c r="K445" s="316" t="str">
        <f t="shared" si="34"/>
        <v>76397 3YF0A-B</v>
      </c>
      <c r="L445" s="316" t="str">
        <f t="shared" si="37"/>
        <v>76397 3YF0A-B</v>
      </c>
      <c r="M445" s="316" t="str">
        <f t="shared" si="38"/>
        <v/>
      </c>
      <c r="N445" s="316">
        <f>VLOOKUP(B445,大日程202201!$C$2:$D$1418,2,FALSE)</f>
        <v>0</v>
      </c>
    </row>
    <row r="446" spans="1:14">
      <c r="A446" s="318">
        <v>445</v>
      </c>
      <c r="B446" s="316" t="s">
        <v>3165</v>
      </c>
      <c r="C446" s="316" t="s">
        <v>4591</v>
      </c>
      <c r="D446" s="316">
        <v>6</v>
      </c>
      <c r="E446" s="316">
        <v>6</v>
      </c>
      <c r="F446" s="316">
        <v>0</v>
      </c>
      <c r="I446" s="316">
        <v>0</v>
      </c>
      <c r="J446" s="316">
        <f t="shared" si="35"/>
        <v>0</v>
      </c>
      <c r="K446" s="316" t="str">
        <f t="shared" si="34"/>
        <v>76397 3XC9A</v>
      </c>
      <c r="L446" s="316" t="str">
        <f t="shared" si="37"/>
        <v>76397 3XC9A</v>
      </c>
      <c r="M446" s="316" t="str">
        <f t="shared" si="38"/>
        <v/>
      </c>
      <c r="N446" s="316">
        <f>VLOOKUP(B446,大日程202201!$C$2:$D$1418,2,FALSE)</f>
        <v>0</v>
      </c>
    </row>
    <row r="447" spans="1:14">
      <c r="A447" s="318">
        <v>446</v>
      </c>
      <c r="B447" s="316" t="s">
        <v>3166</v>
      </c>
      <c r="C447" s="316" t="s">
        <v>4592</v>
      </c>
      <c r="D447" s="316">
        <v>8</v>
      </c>
      <c r="E447" s="316">
        <v>8</v>
      </c>
      <c r="F447" s="316">
        <v>1</v>
      </c>
      <c r="G447" s="316">
        <v>6</v>
      </c>
      <c r="I447" s="316">
        <v>0</v>
      </c>
      <c r="J447" s="316">
        <f t="shared" si="35"/>
        <v>1</v>
      </c>
      <c r="K447" s="316" t="str">
        <f t="shared" si="34"/>
        <v>76516/7 3XA0A</v>
      </c>
      <c r="L447" s="316" t="str">
        <f>IF(AND($G447&lt;&gt;"",$J447&gt;0), IF($F447=1,MID($K447,1,$G447-1)&amp;MID($K447,$G447+2,LEN($K447)-($G447+1)),""), IF(AND($G447&lt;&gt;"",$E447&lt;&gt;""),MID($K447,1,$G447-1),IF(AND($D447&lt;&gt;"",$F447&lt;2),$K447,IF(AND(OR($D447="", $E447=""),VALUE($F447)=0),$K447,IF($F447=1,MID($K447,1,$G447-1)&amp;MID($K447,$G447+2,LEN($K447)-($G447-1)),"")))))</f>
        <v>76516 3XA0A</v>
      </c>
      <c r="M447" s="316" t="str">
        <f t="shared" si="38"/>
        <v>76517 3XA0A</v>
      </c>
      <c r="N447" s="316">
        <f>VLOOKUP(B447,大日程202201!$C$2:$D$1418,2,FALSE)</f>
        <v>3000</v>
      </c>
    </row>
    <row r="448" spans="1:14">
      <c r="A448" s="318">
        <v>447</v>
      </c>
      <c r="B448" s="316" t="s">
        <v>3167</v>
      </c>
      <c r="C448" s="316" t="s">
        <v>4593</v>
      </c>
      <c r="D448" s="316">
        <v>8</v>
      </c>
      <c r="E448" s="316">
        <v>8</v>
      </c>
      <c r="F448" s="316">
        <v>1</v>
      </c>
      <c r="G448" s="316">
        <v>6</v>
      </c>
      <c r="I448" s="316">
        <v>0</v>
      </c>
      <c r="J448" s="316">
        <f t="shared" si="35"/>
        <v>1</v>
      </c>
      <c r="K448" s="316" t="str">
        <f t="shared" si="34"/>
        <v>76516/7 3XA2A</v>
      </c>
      <c r="L448" s="316" t="str">
        <f>IF(AND($G448&lt;&gt;"",$J448&gt;0), IF($F448=1,MID($K448,1,$G448-1)&amp;MID($K448,$G448+2,LEN($K448)-($G448+1)),""), IF(AND($G448&lt;&gt;"",$E448&lt;&gt;""),MID($K448,1,$G448-1),IF(AND($D448&lt;&gt;"",$F448&lt;2),$K448,IF(AND(OR($D448="", $E448=""),VALUE($F448)=0),$K448,IF($F448=1,MID($K448,1,$G448-1)&amp;MID($K448,$G448+2,LEN($K448)-($G448-1)),"")))))</f>
        <v>76516 3XA2A</v>
      </c>
      <c r="M448" s="316" t="str">
        <f t="shared" si="38"/>
        <v>76517 3XA2A</v>
      </c>
      <c r="N448" s="316">
        <f>VLOOKUP(B448,大日程202201!$C$2:$D$1418,2,FALSE)</f>
        <v>500</v>
      </c>
    </row>
    <row r="449" spans="1:14">
      <c r="A449" s="318">
        <v>448</v>
      </c>
      <c r="B449" s="316" t="s">
        <v>3168</v>
      </c>
      <c r="C449" s="316" t="s">
        <v>4594</v>
      </c>
      <c r="D449" s="316">
        <v>6</v>
      </c>
      <c r="E449" s="316">
        <v>6</v>
      </c>
      <c r="F449" s="316">
        <v>0</v>
      </c>
      <c r="I449" s="316">
        <v>0</v>
      </c>
      <c r="J449" s="316">
        <f t="shared" si="35"/>
        <v>0</v>
      </c>
      <c r="K449" s="316" t="str">
        <f t="shared" si="34"/>
        <v>62516 4CB0A</v>
      </c>
      <c r="L449" s="316" t="str">
        <f t="shared" si="37"/>
        <v>62516 4CB0A</v>
      </c>
      <c r="M449" s="316" t="str">
        <f t="shared" si="38"/>
        <v/>
      </c>
      <c r="N449" s="316">
        <f>VLOOKUP(B449,大日程202201!$C$2:$D$1418,2,FALSE)</f>
        <v>0</v>
      </c>
    </row>
    <row r="450" spans="1:14">
      <c r="A450" s="318">
        <v>449</v>
      </c>
      <c r="B450" s="316" t="s">
        <v>3169</v>
      </c>
      <c r="C450" s="316" t="s">
        <v>4595</v>
      </c>
      <c r="D450" s="316">
        <v>6</v>
      </c>
      <c r="E450" s="316">
        <v>6</v>
      </c>
      <c r="F450" s="316">
        <v>0</v>
      </c>
      <c r="I450" s="316">
        <v>0</v>
      </c>
      <c r="J450" s="316">
        <f t="shared" si="35"/>
        <v>0</v>
      </c>
      <c r="K450" s="316" t="str">
        <f t="shared" ref="K450:K513" si="39">IF(AND($D450&lt;&gt;"",$D450&gt;$E450),TRIM(MID($C450,1,$D450)),TRIM($C450))</f>
        <v>62516 6MA0A</v>
      </c>
      <c r="L450" s="316" t="str">
        <f t="shared" si="37"/>
        <v>62516 6MA0A</v>
      </c>
      <c r="M450" s="316" t="str">
        <f t="shared" si="38"/>
        <v/>
      </c>
      <c r="N450" s="316">
        <f>VLOOKUP(B450,大日程202201!$C$2:$D$1418,2,FALSE)</f>
        <v>0</v>
      </c>
    </row>
    <row r="451" spans="1:14">
      <c r="A451" s="318">
        <v>450</v>
      </c>
      <c r="B451" s="316" t="s">
        <v>3170</v>
      </c>
      <c r="C451" s="316" t="s">
        <v>4596</v>
      </c>
      <c r="D451" s="316">
        <v>8</v>
      </c>
      <c r="E451" s="316">
        <v>8</v>
      </c>
      <c r="F451" s="316">
        <v>1</v>
      </c>
      <c r="G451" s="316">
        <v>6</v>
      </c>
      <c r="I451" s="316">
        <v>0</v>
      </c>
      <c r="J451" s="316">
        <f t="shared" ref="J451:J514" si="40">IF($G451&lt;&gt;"",($E451-1)-$G451,0)</f>
        <v>1</v>
      </c>
      <c r="K451" s="316" t="str">
        <f t="shared" si="39"/>
        <v>64112/3 3VA0A</v>
      </c>
      <c r="L451" s="316" t="str">
        <f>IF(AND($G451&lt;&gt;"",$J451&gt;0), IF($F451=1,MID($K451,1,$G451-1)&amp;MID($K451,$G451+2,LEN($K451)-($G451+1)),""), IF(AND($G451&lt;&gt;"",$E451&lt;&gt;""),MID($K451,1,$G451-1),IF(AND($D451&lt;&gt;"",$F451&lt;2),$K451,IF(AND(OR($D451="", $E451=""),VALUE($F451)=0),$K451,IF($F451=1,MID($K451,1,$G451-1)&amp;MID($K451,$G451+2,LEN($K451)-($G451-1)),"")))))</f>
        <v>64112 3VA0A</v>
      </c>
      <c r="M451" s="316" t="str">
        <f t="shared" si="38"/>
        <v>64113 3VA0A</v>
      </c>
      <c r="N451" s="316">
        <f>VLOOKUP(B451,大日程202201!$C$2:$D$1418,2,FALSE)</f>
        <v>0</v>
      </c>
    </row>
    <row r="452" spans="1:14">
      <c r="A452" s="318">
        <v>451</v>
      </c>
      <c r="B452" s="316" t="s">
        <v>3172</v>
      </c>
      <c r="C452" s="316" t="s">
        <v>4597</v>
      </c>
      <c r="D452" s="316">
        <v>8</v>
      </c>
      <c r="E452" s="316">
        <v>8</v>
      </c>
      <c r="F452" s="316">
        <v>1</v>
      </c>
      <c r="G452" s="316">
        <v>6</v>
      </c>
      <c r="I452" s="316">
        <v>0</v>
      </c>
      <c r="J452" s="316">
        <f t="shared" si="40"/>
        <v>1</v>
      </c>
      <c r="K452" s="316" t="str">
        <f t="shared" si="39"/>
        <v>74342/3 3VA0A</v>
      </c>
      <c r="L452" s="316" t="str">
        <f>IF(AND($G452&lt;&gt;"",$J452&gt;0), IF($F452=1,MID($K452,1,$G452-1)&amp;MID($K452,$G452+2,LEN($K452)-($G452+1)),""), IF(AND($G452&lt;&gt;"",$E452&lt;&gt;""),MID($K452,1,$G452-1),IF(AND($D452&lt;&gt;"",$F452&lt;2),$K452,IF(AND(OR($D452="", $E452=""),VALUE($F452)=0),$K452,IF($F452=1,MID($K452,1,$G452-1)&amp;MID($K452,$G452+2,LEN($K452)-($G452-1)),"")))))</f>
        <v>74342 3VA0A</v>
      </c>
      <c r="M452" s="316" t="str">
        <f t="shared" si="38"/>
        <v>74343 3VA0A</v>
      </c>
      <c r="N452" s="316">
        <f>VLOOKUP(B452,大日程202201!$C$2:$D$1418,2,FALSE)</f>
        <v>0</v>
      </c>
    </row>
    <row r="453" spans="1:14">
      <c r="A453" s="318">
        <v>452</v>
      </c>
      <c r="B453" s="316" t="s">
        <v>3173</v>
      </c>
      <c r="C453" s="316" t="s">
        <v>4598</v>
      </c>
      <c r="D453" s="316">
        <v>6</v>
      </c>
      <c r="E453" s="316">
        <v>6</v>
      </c>
      <c r="F453" s="316">
        <v>0</v>
      </c>
      <c r="I453" s="316">
        <v>0</v>
      </c>
      <c r="J453" s="316">
        <f t="shared" si="40"/>
        <v>0</v>
      </c>
      <c r="K453" s="316" t="str">
        <f t="shared" si="39"/>
        <v>75176 3VA0A</v>
      </c>
      <c r="L453" s="316" t="str">
        <f t="shared" si="37"/>
        <v>75176 3VA0A</v>
      </c>
      <c r="M453" s="316" t="str">
        <f t="shared" si="38"/>
        <v/>
      </c>
      <c r="N453" s="316">
        <f>VLOOKUP(B453,大日程202201!$C$2:$D$1418,2,FALSE)</f>
        <v>0</v>
      </c>
    </row>
    <row r="454" spans="1:14">
      <c r="A454" s="318">
        <v>453</v>
      </c>
      <c r="B454" s="316" t="s">
        <v>3174</v>
      </c>
      <c r="C454" s="316" t="s">
        <v>4599</v>
      </c>
      <c r="D454" s="316">
        <v>6</v>
      </c>
      <c r="E454" s="316">
        <v>6</v>
      </c>
      <c r="F454" s="316">
        <v>0</v>
      </c>
      <c r="I454" s="316">
        <v>0</v>
      </c>
      <c r="J454" s="316">
        <f t="shared" si="40"/>
        <v>0</v>
      </c>
      <c r="K454" s="316" t="str">
        <f t="shared" si="39"/>
        <v>75422 3VA0A</v>
      </c>
      <c r="L454" s="316" t="str">
        <f t="shared" si="37"/>
        <v>75422 3VA0A</v>
      </c>
      <c r="M454" s="316" t="str">
        <f t="shared" si="38"/>
        <v/>
      </c>
      <c r="N454" s="316">
        <f>VLOOKUP(B454,大日程202201!$C$2:$D$1418,2,FALSE)</f>
        <v>0</v>
      </c>
    </row>
    <row r="455" spans="1:14">
      <c r="A455" s="318">
        <v>454</v>
      </c>
      <c r="B455" s="316" t="s">
        <v>3176</v>
      </c>
      <c r="C455" s="316" t="s">
        <v>4600</v>
      </c>
      <c r="D455" s="316">
        <v>8</v>
      </c>
      <c r="E455" s="316">
        <v>8</v>
      </c>
      <c r="F455" s="316">
        <v>1</v>
      </c>
      <c r="G455" s="316">
        <v>6</v>
      </c>
      <c r="I455" s="316">
        <v>0</v>
      </c>
      <c r="J455" s="316">
        <f t="shared" si="40"/>
        <v>1</v>
      </c>
      <c r="K455" s="316" t="str">
        <f t="shared" si="39"/>
        <v>76586/7 3VA0A</v>
      </c>
      <c r="L455" s="316" t="str">
        <f>IF(AND($G455&lt;&gt;"",$J455&gt;0), IF($F455=1,MID($K455,1,$G455-1)&amp;MID($K455,$G455+2,LEN($K455)-($G455+1)),""), IF(AND($G455&lt;&gt;"",$E455&lt;&gt;""),MID($K455,1,$G455-1),IF(AND($D455&lt;&gt;"",$F455&lt;2),$K455,IF(AND(OR($D455="", $E455=""),VALUE($F455)=0),$K455,IF($F455=1,MID($K455,1,$G455-1)&amp;MID($K455,$G455+2,LEN($K455)-($G455-1)),"")))))</f>
        <v>76586 3VA0A</v>
      </c>
      <c r="M455" s="316" t="str">
        <f t="shared" si="38"/>
        <v>76587 3VA0A</v>
      </c>
      <c r="N455" s="316">
        <f>VLOOKUP(B455,大日程202201!$C$2:$D$1418,2,FALSE)</f>
        <v>0</v>
      </c>
    </row>
    <row r="456" spans="1:14">
      <c r="A456" s="318">
        <v>455</v>
      </c>
      <c r="B456" s="316" t="s">
        <v>3177</v>
      </c>
      <c r="C456" s="316" t="s">
        <v>4601</v>
      </c>
      <c r="D456" s="316">
        <v>6</v>
      </c>
      <c r="E456" s="316">
        <v>6</v>
      </c>
      <c r="F456" s="316">
        <v>0</v>
      </c>
      <c r="I456" s="316">
        <v>0</v>
      </c>
      <c r="J456" s="316">
        <f t="shared" si="40"/>
        <v>0</v>
      </c>
      <c r="K456" s="316" t="str">
        <f t="shared" si="39"/>
        <v>77648 3VA0A</v>
      </c>
      <c r="L456" s="316" t="str">
        <f t="shared" si="37"/>
        <v>77648 3VA0A</v>
      </c>
      <c r="M456" s="316" t="str">
        <f t="shared" si="38"/>
        <v/>
      </c>
      <c r="N456" s="316">
        <f>VLOOKUP(B456,大日程202201!$C$2:$D$1418,2,FALSE)</f>
        <v>0</v>
      </c>
    </row>
    <row r="457" spans="1:14">
      <c r="A457" s="318">
        <v>456</v>
      </c>
      <c r="B457" s="316" t="s">
        <v>3178</v>
      </c>
      <c r="C457" s="316" t="s">
        <v>4602</v>
      </c>
      <c r="D457" s="316">
        <v>6</v>
      </c>
      <c r="E457" s="316">
        <v>6</v>
      </c>
      <c r="F457" s="316">
        <v>0</v>
      </c>
      <c r="I457" s="316">
        <v>0</v>
      </c>
      <c r="J457" s="316">
        <f t="shared" si="40"/>
        <v>0</v>
      </c>
      <c r="K457" s="316" t="str">
        <f t="shared" si="39"/>
        <v>77649 3VA0A</v>
      </c>
      <c r="L457" s="316" t="str">
        <f t="shared" si="37"/>
        <v>77649 3VA0A</v>
      </c>
      <c r="M457" s="316" t="str">
        <f t="shared" si="38"/>
        <v/>
      </c>
      <c r="N457" s="316">
        <f>VLOOKUP(B457,大日程202201!$C$2:$D$1418,2,FALSE)</f>
        <v>0</v>
      </c>
    </row>
    <row r="458" spans="1:14">
      <c r="A458" s="318">
        <v>457</v>
      </c>
      <c r="B458" s="316" t="s">
        <v>3179</v>
      </c>
      <c r="C458" s="316" t="s">
        <v>4603</v>
      </c>
      <c r="D458" s="316">
        <v>6</v>
      </c>
      <c r="E458" s="316">
        <v>6</v>
      </c>
      <c r="F458" s="316">
        <v>0</v>
      </c>
      <c r="I458" s="316">
        <v>0</v>
      </c>
      <c r="J458" s="316">
        <f t="shared" si="40"/>
        <v>0</v>
      </c>
      <c r="K458" s="316" t="str">
        <f t="shared" si="39"/>
        <v>73211 3VA0A</v>
      </c>
      <c r="L458" s="316" t="str">
        <f t="shared" si="37"/>
        <v>73211 3VA0A</v>
      </c>
      <c r="M458" s="316" t="str">
        <f t="shared" si="38"/>
        <v/>
      </c>
      <c r="N458" s="316">
        <f>VLOOKUP(B458,大日程202201!$C$2:$D$1418,2,FALSE)</f>
        <v>0</v>
      </c>
    </row>
    <row r="459" spans="1:14">
      <c r="A459" s="318">
        <v>458</v>
      </c>
      <c r="B459" s="316" t="s">
        <v>3180</v>
      </c>
      <c r="C459" s="316" t="s">
        <v>4604</v>
      </c>
      <c r="D459" s="316">
        <v>6</v>
      </c>
      <c r="E459" s="316">
        <v>6</v>
      </c>
      <c r="F459" s="316">
        <v>0</v>
      </c>
      <c r="I459" s="316">
        <v>0</v>
      </c>
      <c r="J459" s="316">
        <f t="shared" si="40"/>
        <v>0</v>
      </c>
      <c r="K459" s="316" t="str">
        <f t="shared" si="39"/>
        <v>73233 3VA0A</v>
      </c>
      <c r="L459" s="316" t="str">
        <f t="shared" si="37"/>
        <v>73233 3VA0A</v>
      </c>
      <c r="M459" s="316" t="str">
        <f t="shared" si="38"/>
        <v/>
      </c>
      <c r="N459" s="316">
        <f>VLOOKUP(B459,大日程202201!$C$2:$D$1418,2,FALSE)</f>
        <v>0</v>
      </c>
    </row>
    <row r="460" spans="1:14">
      <c r="A460" s="318">
        <v>459</v>
      </c>
      <c r="B460" s="316" t="s">
        <v>3181</v>
      </c>
      <c r="C460" s="316" t="s">
        <v>4605</v>
      </c>
      <c r="D460" s="316">
        <v>8</v>
      </c>
      <c r="E460" s="316">
        <v>8</v>
      </c>
      <c r="F460" s="316">
        <v>1</v>
      </c>
      <c r="G460" s="316">
        <v>6</v>
      </c>
      <c r="I460" s="316">
        <v>0</v>
      </c>
      <c r="J460" s="316">
        <f t="shared" si="40"/>
        <v>1</v>
      </c>
      <c r="K460" s="316" t="str">
        <f t="shared" si="39"/>
        <v>75432/3 3VA0A</v>
      </c>
      <c r="L460" s="316" t="str">
        <f>IF(AND($G460&lt;&gt;"",$J460&gt;0), IF($F460=1,MID($K460,1,$G460-1)&amp;MID($K460,$G460+2,LEN($K460)-($G460+1)),""), IF(AND($G460&lt;&gt;"",$E460&lt;&gt;""),MID($K460,1,$G460-1),IF(AND($D460&lt;&gt;"",$F460&lt;2),$K460,IF(AND(OR($D460="", $E460=""),VALUE($F460)=0),$K460,IF($F460=1,MID($K460,1,$G460-1)&amp;MID($K460,$G460+2,LEN($K460)-($G460-1)),"")))))</f>
        <v>75432 3VA0A</v>
      </c>
      <c r="M460" s="316" t="str">
        <f t="shared" si="38"/>
        <v>75433 3VA0A</v>
      </c>
      <c r="N460" s="316">
        <f>VLOOKUP(B460,大日程202201!$C$2:$D$1418,2,FALSE)</f>
        <v>0</v>
      </c>
    </row>
    <row r="461" spans="1:14">
      <c r="A461" s="318">
        <v>460</v>
      </c>
      <c r="B461" s="316" t="s">
        <v>3182</v>
      </c>
      <c r="C461" s="316" t="s">
        <v>4606</v>
      </c>
      <c r="D461" s="316">
        <v>8</v>
      </c>
      <c r="E461" s="316">
        <v>8</v>
      </c>
      <c r="F461" s="316">
        <v>1</v>
      </c>
      <c r="G461" s="316">
        <v>6</v>
      </c>
      <c r="I461" s="316">
        <v>0</v>
      </c>
      <c r="J461" s="316">
        <f t="shared" si="40"/>
        <v>1</v>
      </c>
      <c r="K461" s="316" t="str">
        <f t="shared" si="39"/>
        <v>76722/3 3VA0A</v>
      </c>
      <c r="L461" s="316" t="str">
        <f>IF(AND($G461&lt;&gt;"",$J461&gt;0), IF($F461=1,MID($K461,1,$G461-1)&amp;MID($K461,$G461+2,LEN($K461)-($G461+1)),""), IF(AND($G461&lt;&gt;"",$E461&lt;&gt;""),MID($K461,1,$G461-1),IF(AND($D461&lt;&gt;"",$F461&lt;2),$K461,IF(AND(OR($D461="", $E461=""),VALUE($F461)=0),$K461,IF($F461=1,MID($K461,1,$G461-1)&amp;MID($K461,$G461+2,LEN($K461)-($G461-1)),"")))))</f>
        <v>76722 3VA0A</v>
      </c>
      <c r="M461" s="316" t="str">
        <f t="shared" si="38"/>
        <v>76723 3VA0A</v>
      </c>
      <c r="N461" s="316">
        <f>VLOOKUP(B461,大日程202201!$C$2:$D$1418,2,FALSE)</f>
        <v>0</v>
      </c>
    </row>
    <row r="462" spans="1:14">
      <c r="A462" s="318">
        <v>461</v>
      </c>
      <c r="B462" s="316" t="s">
        <v>3183</v>
      </c>
      <c r="C462" s="316" t="s">
        <v>4607</v>
      </c>
      <c r="D462" s="316">
        <v>8</v>
      </c>
      <c r="E462" s="316">
        <v>8</v>
      </c>
      <c r="F462" s="316">
        <v>1</v>
      </c>
      <c r="G462" s="316">
        <v>6</v>
      </c>
      <c r="I462" s="316">
        <v>0</v>
      </c>
      <c r="J462" s="316">
        <f t="shared" si="40"/>
        <v>1</v>
      </c>
      <c r="K462" s="316" t="str">
        <f t="shared" si="39"/>
        <v>75262/3 3VA0A</v>
      </c>
      <c r="L462" s="316" t="str">
        <f>IF(AND($G462&lt;&gt;"",$J462&gt;0), IF($F462=1,MID($K462,1,$G462-1)&amp;MID($K462,$G462+2,LEN($K462)-($G462+1)),""), IF(AND($G462&lt;&gt;"",$E462&lt;&gt;""),MID($K462,1,$G462-1),IF(AND($D462&lt;&gt;"",$F462&lt;2),$K462,IF(AND(OR($D462="", $E462=""),VALUE($F462)=0),$K462,IF($F462=1,MID($K462,1,$G462-1)&amp;MID($K462,$G462+2,LEN($K462)-($G462-1)),"")))))</f>
        <v>75262 3VA0A</v>
      </c>
      <c r="M462" s="316" t="str">
        <f t="shared" ref="M462:M525" si="41">IF(AND($G462&lt;&gt;"",$J462&gt;0), IF($F462=1,MID($K462,1,$G462-(1+$J462))&amp;MID($K462,$G462+$J462,LEN($K462)-($G462+($J462-1))),""),IF(AND($G462&lt;&gt;"",$E462&lt;&gt;"",$J462&gt;0),MID($K462,1,$G462-1),IF(AND($G462&lt;&gt;"",$E462&lt;&gt;"",$J462&lt;0),MID($K462,1,$E462)&amp;MID($K462,$G462+1,LEN($K462)-$G462),IF($F462=1,MID($K462,1,$G462-2)&amp;MID($K462,$G462+1,LEN($K462)-$G462),""))))</f>
        <v>75263 3VA0A</v>
      </c>
      <c r="N462" s="316">
        <f>VLOOKUP(B462,大日程202201!$C$2:$D$1418,2,FALSE)</f>
        <v>0</v>
      </c>
    </row>
    <row r="463" spans="1:14">
      <c r="A463" s="318">
        <v>462</v>
      </c>
      <c r="B463" s="316" t="s">
        <v>3184</v>
      </c>
      <c r="C463" s="316" t="s">
        <v>4608</v>
      </c>
      <c r="D463" s="316">
        <v>8</v>
      </c>
      <c r="E463" s="316">
        <v>8</v>
      </c>
      <c r="F463" s="316">
        <v>1</v>
      </c>
      <c r="G463" s="316">
        <v>6</v>
      </c>
      <c r="I463" s="316">
        <v>0</v>
      </c>
      <c r="J463" s="316">
        <f t="shared" si="40"/>
        <v>1</v>
      </c>
      <c r="K463" s="316" t="str">
        <f t="shared" si="39"/>
        <v>755C2/3 3VA0A</v>
      </c>
      <c r="L463" s="316" t="str">
        <f>IF(AND($G463&lt;&gt;"",$J463&gt;0), IF($F463=1,MID($K463,1,$G463-1)&amp;MID($K463,$G463+2,LEN($K463)-($G463+1)),""), IF(AND($G463&lt;&gt;"",$E463&lt;&gt;""),MID($K463,1,$G463-1),IF(AND($D463&lt;&gt;"",$F463&lt;2),$K463,IF(AND(OR($D463="", $E463=""),VALUE($F463)=0),$K463,IF($F463=1,MID($K463,1,$G463-1)&amp;MID($K463,$G463+2,LEN($K463)-($G463-1)),"")))))</f>
        <v>755C2 3VA0A</v>
      </c>
      <c r="M463" s="316" t="str">
        <f t="shared" si="41"/>
        <v>755C3 3VA0A</v>
      </c>
      <c r="N463" s="316">
        <f>VLOOKUP(B463,大日程202201!$C$2:$D$1418,2,FALSE)</f>
        <v>0</v>
      </c>
    </row>
    <row r="464" spans="1:14">
      <c r="A464" s="318">
        <v>463</v>
      </c>
      <c r="B464" s="316" t="s">
        <v>3185</v>
      </c>
      <c r="C464" s="316" t="s">
        <v>4609</v>
      </c>
      <c r="D464" s="316">
        <v>8</v>
      </c>
      <c r="E464" s="316">
        <v>8</v>
      </c>
      <c r="F464" s="316">
        <v>1</v>
      </c>
      <c r="G464" s="316">
        <v>6</v>
      </c>
      <c r="I464" s="316">
        <v>0</v>
      </c>
      <c r="J464" s="316">
        <f t="shared" si="40"/>
        <v>1</v>
      </c>
      <c r="K464" s="316" t="str">
        <f t="shared" si="39"/>
        <v>75784/5 3VA0A</v>
      </c>
      <c r="L464" s="316" t="str">
        <f>IF(AND($G464&lt;&gt;"",$J464&gt;0), IF($F464=1,MID($K464,1,$G464-1)&amp;MID($K464,$G464+2,LEN($K464)-($G464+1)),""), IF(AND($G464&lt;&gt;"",$E464&lt;&gt;""),MID($K464,1,$G464-1),IF(AND($D464&lt;&gt;"",$F464&lt;2),$K464,IF(AND(OR($D464="", $E464=""),VALUE($F464)=0),$K464,IF($F464=1,MID($K464,1,$G464-1)&amp;MID($K464,$G464+2,LEN($K464)-($G464-1)),"")))))</f>
        <v>75784 3VA0A</v>
      </c>
      <c r="M464" s="316" t="str">
        <f t="shared" si="41"/>
        <v>75785 3VA0A</v>
      </c>
      <c r="N464" s="316">
        <f>VLOOKUP(B464,大日程202201!$C$2:$D$1418,2,FALSE)</f>
        <v>0</v>
      </c>
    </row>
    <row r="465" spans="1:14">
      <c r="A465" s="318">
        <v>464</v>
      </c>
      <c r="B465" s="316" t="s">
        <v>3186</v>
      </c>
      <c r="C465" s="316" t="s">
        <v>4610</v>
      </c>
      <c r="D465" s="316">
        <v>6</v>
      </c>
      <c r="E465" s="316">
        <v>6</v>
      </c>
      <c r="F465" s="316">
        <v>0</v>
      </c>
      <c r="I465" s="316">
        <v>0</v>
      </c>
      <c r="J465" s="316">
        <f t="shared" si="40"/>
        <v>0</v>
      </c>
      <c r="K465" s="316" t="str">
        <f t="shared" si="39"/>
        <v>64124 4CB0A</v>
      </c>
      <c r="L465" s="316" t="str">
        <f t="shared" ref="L465:L521" si="42">IF(AND($G465&lt;&gt;"",$J465&gt;0), IF($F465=1,MID($K465,1,$G465-1)&amp;MID($K465,$G465+$J465+$J465,LEN($K465)-($G465+$J465)),""), IF(AND($G465&lt;&gt;"",$E465&lt;&gt;""),MID($K465,1,$G465-1),IF(AND($D465&lt;&gt;"",$F465&lt;2),$K465,IF(AND(OR($D465="", $E465=""),VALUE($F465)=0),$K465,IF($F465=1,MID($K465,1,$G465-1)&amp;MID($K465,$G465+2,LEN($K465)-($G465-1)),"")))))</f>
        <v>64124 4CB0A</v>
      </c>
      <c r="M465" s="316" t="str">
        <f t="shared" si="41"/>
        <v/>
      </c>
      <c r="N465" s="316">
        <f>VLOOKUP(B465,大日程202201!$C$2:$D$1418,2,FALSE)</f>
        <v>9000</v>
      </c>
    </row>
    <row r="466" spans="1:14">
      <c r="A466" s="318">
        <v>465</v>
      </c>
      <c r="B466" s="316" t="s">
        <v>3187</v>
      </c>
      <c r="C466" s="316" t="s">
        <v>4611</v>
      </c>
      <c r="D466" s="316">
        <v>6</v>
      </c>
      <c r="E466" s="316">
        <v>6</v>
      </c>
      <c r="F466" s="316">
        <v>0</v>
      </c>
      <c r="I466" s="316">
        <v>12</v>
      </c>
      <c r="J466" s="316">
        <f t="shared" si="40"/>
        <v>0</v>
      </c>
      <c r="K466" s="316" t="str">
        <f t="shared" si="39"/>
        <v>64124 4CB0A-G</v>
      </c>
      <c r="L466" s="316" t="str">
        <f t="shared" si="42"/>
        <v>64124 4CB0A-G</v>
      </c>
      <c r="M466" s="316" t="str">
        <f t="shared" si="41"/>
        <v/>
      </c>
      <c r="N466" s="316">
        <f>VLOOKUP(B466,大日程202201!$C$2:$D$1418,2,FALSE)</f>
        <v>0</v>
      </c>
    </row>
    <row r="467" spans="1:14">
      <c r="A467" s="318">
        <v>466</v>
      </c>
      <c r="B467" s="316" t="s">
        <v>3188</v>
      </c>
      <c r="C467" s="316" t="s">
        <v>4612</v>
      </c>
      <c r="D467" s="316">
        <v>6</v>
      </c>
      <c r="E467" s="316">
        <v>6</v>
      </c>
      <c r="F467" s="316">
        <v>0</v>
      </c>
      <c r="I467" s="316">
        <v>0</v>
      </c>
      <c r="J467" s="316">
        <f t="shared" si="40"/>
        <v>0</v>
      </c>
      <c r="K467" s="316" t="str">
        <f t="shared" si="39"/>
        <v>64125 4CB0A</v>
      </c>
      <c r="L467" s="316" t="str">
        <f t="shared" si="42"/>
        <v>64125 4CB0A</v>
      </c>
      <c r="M467" s="316" t="str">
        <f t="shared" si="41"/>
        <v/>
      </c>
      <c r="N467" s="316">
        <f>VLOOKUP(B467,大日程202201!$C$2:$D$1418,2,FALSE)</f>
        <v>9000</v>
      </c>
    </row>
    <row r="468" spans="1:14">
      <c r="A468" s="318">
        <v>467</v>
      </c>
      <c r="B468" s="316" t="s">
        <v>3189</v>
      </c>
      <c r="C468" s="316" t="s">
        <v>4613</v>
      </c>
      <c r="D468" s="316">
        <v>6</v>
      </c>
      <c r="E468" s="316">
        <v>6</v>
      </c>
      <c r="F468" s="316">
        <v>0</v>
      </c>
      <c r="I468" s="316">
        <v>12</v>
      </c>
      <c r="J468" s="316">
        <f t="shared" si="40"/>
        <v>0</v>
      </c>
      <c r="K468" s="316" t="str">
        <f t="shared" si="39"/>
        <v>64125 4CB0A-G</v>
      </c>
      <c r="L468" s="316" t="str">
        <f t="shared" si="42"/>
        <v>64125 4CB0A-G</v>
      </c>
      <c r="M468" s="316" t="str">
        <f t="shared" si="41"/>
        <v/>
      </c>
      <c r="N468" s="316">
        <f>VLOOKUP(B468,大日程202201!$C$2:$D$1418,2,FALSE)</f>
        <v>0</v>
      </c>
    </row>
    <row r="469" spans="1:14">
      <c r="A469" s="318">
        <v>468</v>
      </c>
      <c r="B469" s="316" t="s">
        <v>3190</v>
      </c>
      <c r="C469" s="316" t="s">
        <v>4614</v>
      </c>
      <c r="D469" s="316">
        <v>8</v>
      </c>
      <c r="E469" s="316">
        <v>8</v>
      </c>
      <c r="F469" s="316">
        <v>1</v>
      </c>
      <c r="G469" s="316">
        <v>6</v>
      </c>
      <c r="I469" s="316">
        <v>0</v>
      </c>
      <c r="J469" s="316">
        <f t="shared" si="40"/>
        <v>1</v>
      </c>
      <c r="K469" s="316" t="str">
        <f t="shared" si="39"/>
        <v>64182/3 4CB0A</v>
      </c>
      <c r="L469" s="316" t="str">
        <f>IF(AND($G469&lt;&gt;"",$J469&gt;0), IF($F469=1,MID($K469,1,$G469-1)&amp;MID($K469,$G469+2,LEN($K469)-($G469+1)),""), IF(AND($G469&lt;&gt;"",$E469&lt;&gt;""),MID($K469,1,$G469-1),IF(AND($D469&lt;&gt;"",$F469&lt;2),$K469,IF(AND(OR($D469="", $E469=""),VALUE($F469)=0),$K469,IF($F469=1,MID($K469,1,$G469-1)&amp;MID($K469,$G469+2,LEN($K469)-($G469-1)),"")))))</f>
        <v>64182 4CB0A</v>
      </c>
      <c r="M469" s="316" t="str">
        <f t="shared" si="41"/>
        <v>64183 4CB0A</v>
      </c>
      <c r="N469" s="316">
        <f>VLOOKUP(B469,大日程202201!$C$2:$D$1418,2,FALSE)</f>
        <v>0</v>
      </c>
    </row>
    <row r="470" spans="1:14">
      <c r="A470" s="318">
        <v>469</v>
      </c>
      <c r="B470" s="316" t="s">
        <v>3191</v>
      </c>
      <c r="C470" s="316" t="s">
        <v>4615</v>
      </c>
      <c r="D470" s="316">
        <v>6</v>
      </c>
      <c r="E470" s="316">
        <v>6</v>
      </c>
      <c r="F470" s="316">
        <v>0</v>
      </c>
      <c r="I470" s="316">
        <v>0</v>
      </c>
      <c r="J470" s="316">
        <f t="shared" si="40"/>
        <v>0</v>
      </c>
      <c r="K470" s="316" t="str">
        <f t="shared" si="39"/>
        <v>67418 4CB0A</v>
      </c>
      <c r="L470" s="316" t="str">
        <f t="shared" si="42"/>
        <v>67418 4CB0A</v>
      </c>
      <c r="M470" s="316" t="str">
        <f t="shared" si="41"/>
        <v/>
      </c>
      <c r="N470" s="316">
        <f>VLOOKUP(B470,大日程202201!$C$2:$D$1418,2,FALSE)</f>
        <v>0</v>
      </c>
    </row>
    <row r="471" spans="1:14">
      <c r="A471" s="318">
        <v>470</v>
      </c>
      <c r="B471" s="316" t="s">
        <v>3192</v>
      </c>
      <c r="C471" s="316" t="s">
        <v>4616</v>
      </c>
      <c r="D471" s="316">
        <v>6</v>
      </c>
      <c r="E471" s="316">
        <v>6</v>
      </c>
      <c r="F471" s="316">
        <v>0</v>
      </c>
      <c r="I471" s="316">
        <v>0</v>
      </c>
      <c r="J471" s="316">
        <f t="shared" si="40"/>
        <v>0</v>
      </c>
      <c r="K471" s="316" t="str">
        <f t="shared" si="39"/>
        <v>74356 4CB0A</v>
      </c>
      <c r="L471" s="316" t="str">
        <f t="shared" si="42"/>
        <v>74356 4CB0A</v>
      </c>
      <c r="M471" s="316" t="str">
        <f t="shared" si="41"/>
        <v/>
      </c>
      <c r="N471" s="316">
        <f>VLOOKUP(B471,大日程202201!$C$2:$D$1418,2,FALSE)</f>
        <v>0</v>
      </c>
    </row>
    <row r="472" spans="1:14">
      <c r="A472" s="318">
        <v>471</v>
      </c>
      <c r="B472" s="316" t="s">
        <v>3193</v>
      </c>
      <c r="C472" s="316" t="s">
        <v>4617</v>
      </c>
      <c r="D472" s="316">
        <v>6</v>
      </c>
      <c r="E472" s="316">
        <v>6</v>
      </c>
      <c r="F472" s="316">
        <v>0</v>
      </c>
      <c r="I472" s="316">
        <v>12</v>
      </c>
      <c r="J472" s="316">
        <f t="shared" si="40"/>
        <v>0</v>
      </c>
      <c r="K472" s="316" t="str">
        <f t="shared" si="39"/>
        <v>74356 4CB0A-G</v>
      </c>
      <c r="L472" s="316" t="str">
        <f t="shared" si="42"/>
        <v>74356 4CB0A-G</v>
      </c>
      <c r="M472" s="316" t="str">
        <f t="shared" si="41"/>
        <v/>
      </c>
      <c r="N472" s="316">
        <f>VLOOKUP(B472,大日程202201!$C$2:$D$1418,2,FALSE)</f>
        <v>0</v>
      </c>
    </row>
    <row r="473" spans="1:14">
      <c r="A473" s="318">
        <v>472</v>
      </c>
      <c r="B473" s="316" t="s">
        <v>3194</v>
      </c>
      <c r="C473" s="316" t="s">
        <v>4618</v>
      </c>
      <c r="D473" s="316">
        <v>6</v>
      </c>
      <c r="E473" s="316">
        <v>6</v>
      </c>
      <c r="F473" s="316">
        <v>0</v>
      </c>
      <c r="I473" s="316">
        <v>12</v>
      </c>
      <c r="J473" s="316">
        <f t="shared" si="40"/>
        <v>0</v>
      </c>
      <c r="K473" s="316" t="str">
        <f t="shared" si="39"/>
        <v>74356 4CE0A-B</v>
      </c>
      <c r="L473" s="316" t="str">
        <f t="shared" si="42"/>
        <v>74356 4CE0A-B</v>
      </c>
      <c r="M473" s="316" t="str">
        <f t="shared" si="41"/>
        <v/>
      </c>
      <c r="N473" s="316">
        <f>VLOOKUP(B473,大日程202201!$C$2:$D$1418,2,FALSE)</f>
        <v>0</v>
      </c>
    </row>
    <row r="474" spans="1:14">
      <c r="A474" s="318">
        <v>473</v>
      </c>
      <c r="B474" s="316" t="s">
        <v>3195</v>
      </c>
      <c r="C474" s="316" t="s">
        <v>4619</v>
      </c>
      <c r="D474" s="316">
        <v>6</v>
      </c>
      <c r="E474" s="316">
        <v>6</v>
      </c>
      <c r="F474" s="316">
        <v>0</v>
      </c>
      <c r="I474" s="316">
        <v>0</v>
      </c>
      <c r="J474" s="316">
        <f t="shared" si="40"/>
        <v>0</v>
      </c>
      <c r="K474" s="316" t="str">
        <f t="shared" si="39"/>
        <v>74356 4CE0A</v>
      </c>
      <c r="L474" s="316" t="str">
        <f t="shared" si="42"/>
        <v>74356 4CE0A</v>
      </c>
      <c r="M474" s="316" t="str">
        <f t="shared" si="41"/>
        <v/>
      </c>
      <c r="N474" s="316">
        <f>VLOOKUP(B474,大日程202201!$C$2:$D$1418,2,FALSE)</f>
        <v>0</v>
      </c>
    </row>
    <row r="475" spans="1:14">
      <c r="A475" s="318">
        <v>474</v>
      </c>
      <c r="B475" s="316" t="s">
        <v>3196</v>
      </c>
      <c r="C475" s="316" t="s">
        <v>4620</v>
      </c>
      <c r="D475" s="316">
        <v>6</v>
      </c>
      <c r="E475" s="316">
        <v>6</v>
      </c>
      <c r="F475" s="316">
        <v>0</v>
      </c>
      <c r="I475" s="316">
        <v>12</v>
      </c>
      <c r="J475" s="316">
        <f t="shared" si="40"/>
        <v>0</v>
      </c>
      <c r="K475" s="316" t="str">
        <f t="shared" si="39"/>
        <v>74356 4CE0A-E</v>
      </c>
      <c r="L475" s="316" t="str">
        <f t="shared" si="42"/>
        <v>74356 4CE0A-E</v>
      </c>
      <c r="M475" s="316" t="str">
        <f t="shared" si="41"/>
        <v/>
      </c>
      <c r="N475" s="316">
        <f>VLOOKUP(B475,大日程202201!$C$2:$D$1418,2,FALSE)</f>
        <v>0</v>
      </c>
    </row>
    <row r="476" spans="1:14">
      <c r="A476" s="318">
        <v>475</v>
      </c>
      <c r="B476" s="316" t="s">
        <v>3197</v>
      </c>
      <c r="C476" s="316" t="s">
        <v>4621</v>
      </c>
      <c r="D476" s="316">
        <v>6</v>
      </c>
      <c r="E476" s="316">
        <v>6</v>
      </c>
      <c r="F476" s="316">
        <v>0</v>
      </c>
      <c r="I476" s="316">
        <v>0</v>
      </c>
      <c r="J476" s="316">
        <f t="shared" si="40"/>
        <v>0</v>
      </c>
      <c r="K476" s="316" t="str">
        <f t="shared" si="39"/>
        <v>74366 4CB0A</v>
      </c>
      <c r="L476" s="316" t="str">
        <f t="shared" si="42"/>
        <v>74366 4CB0A</v>
      </c>
      <c r="M476" s="316" t="str">
        <f t="shared" si="41"/>
        <v/>
      </c>
      <c r="N476" s="316">
        <f>VLOOKUP(B476,大日程202201!$C$2:$D$1418,2,FALSE)</f>
        <v>0</v>
      </c>
    </row>
    <row r="477" spans="1:14">
      <c r="A477" s="318">
        <v>476</v>
      </c>
      <c r="B477" s="316" t="s">
        <v>3198</v>
      </c>
      <c r="C477" s="316" t="s">
        <v>4622</v>
      </c>
      <c r="D477" s="316">
        <v>6</v>
      </c>
      <c r="E477" s="316">
        <v>6</v>
      </c>
      <c r="F477" s="316">
        <v>0</v>
      </c>
      <c r="I477" s="316">
        <v>0</v>
      </c>
      <c r="J477" s="316">
        <f t="shared" si="40"/>
        <v>0</v>
      </c>
      <c r="K477" s="316" t="str">
        <f t="shared" si="39"/>
        <v>75118 4CB0A</v>
      </c>
      <c r="L477" s="316" t="str">
        <f t="shared" si="42"/>
        <v>75118 4CB0A</v>
      </c>
      <c r="M477" s="316" t="str">
        <f t="shared" si="41"/>
        <v/>
      </c>
      <c r="N477" s="316">
        <f>VLOOKUP(B477,大日程202201!$C$2:$D$1418,2,FALSE)</f>
        <v>10000</v>
      </c>
    </row>
    <row r="478" spans="1:14">
      <c r="A478" s="318">
        <v>477</v>
      </c>
      <c r="B478" s="316" t="s">
        <v>3199</v>
      </c>
      <c r="C478" s="316" t="s">
        <v>4623</v>
      </c>
      <c r="D478" s="316">
        <v>8</v>
      </c>
      <c r="E478" s="316">
        <v>8</v>
      </c>
      <c r="F478" s="316">
        <v>1</v>
      </c>
      <c r="G478" s="316">
        <v>6</v>
      </c>
      <c r="I478" s="316">
        <v>0</v>
      </c>
      <c r="J478" s="316">
        <f t="shared" si="40"/>
        <v>1</v>
      </c>
      <c r="K478" s="316" t="str">
        <f t="shared" si="39"/>
        <v>75676/7 4CE0A</v>
      </c>
      <c r="L478" s="316" t="str">
        <f t="shared" ref="L478:L484" si="43">IF(AND($G478&lt;&gt;"",$J478&gt;0), IF($F478=1,MID($K478,1,$G478-1)&amp;MID($K478,$G478+2,LEN($K478)-($G478+1)),""), IF(AND($G478&lt;&gt;"",$E478&lt;&gt;""),MID($K478,1,$G478-1),IF(AND($D478&lt;&gt;"",$F478&lt;2),$K478,IF(AND(OR($D478="", $E478=""),VALUE($F478)=0),$K478,IF($F478=1,MID($K478,1,$G478-1)&amp;MID($K478,$G478+2,LEN($K478)-($G478-1)),"")))))</f>
        <v>75676 4CE0A</v>
      </c>
      <c r="M478" s="316" t="str">
        <f t="shared" si="41"/>
        <v>75677 4CE0A</v>
      </c>
      <c r="N478" s="316">
        <f>VLOOKUP(B478,大日程202201!$C$2:$D$1418,2,FALSE)</f>
        <v>16000</v>
      </c>
    </row>
    <row r="479" spans="1:14">
      <c r="A479" s="318">
        <v>478</v>
      </c>
      <c r="B479" s="316" t="s">
        <v>3200</v>
      </c>
      <c r="C479" s="316" t="s">
        <v>4624</v>
      </c>
      <c r="D479" s="316">
        <v>8</v>
      </c>
      <c r="E479" s="316">
        <v>8</v>
      </c>
      <c r="F479" s="316">
        <v>1</v>
      </c>
      <c r="G479" s="316">
        <v>6</v>
      </c>
      <c r="I479" s="316">
        <v>14</v>
      </c>
      <c r="J479" s="316">
        <f t="shared" si="40"/>
        <v>1</v>
      </c>
      <c r="K479" s="316" t="str">
        <f t="shared" si="39"/>
        <v>75676/7 4CE0A-G</v>
      </c>
      <c r="L479" s="316" t="str">
        <f t="shared" si="43"/>
        <v>75676 4CE0A-G</v>
      </c>
      <c r="M479" s="316" t="str">
        <f t="shared" si="41"/>
        <v>75677 4CE0A-G</v>
      </c>
      <c r="N479" s="316">
        <f>VLOOKUP(B479,大日程202201!$C$2:$D$1418,2,FALSE)</f>
        <v>0</v>
      </c>
    </row>
    <row r="480" spans="1:14">
      <c r="A480" s="318">
        <v>479</v>
      </c>
      <c r="B480" s="316" t="s">
        <v>3201</v>
      </c>
      <c r="C480" s="316" t="s">
        <v>4625</v>
      </c>
      <c r="D480" s="316">
        <v>8</v>
      </c>
      <c r="E480" s="316">
        <v>8</v>
      </c>
      <c r="F480" s="316">
        <v>1</v>
      </c>
      <c r="G480" s="316">
        <v>6</v>
      </c>
      <c r="I480" s="316">
        <v>0</v>
      </c>
      <c r="J480" s="316">
        <f t="shared" si="40"/>
        <v>1</v>
      </c>
      <c r="K480" s="316" t="str">
        <f t="shared" si="39"/>
        <v>765F4/5 4CC0A</v>
      </c>
      <c r="L480" s="316" t="str">
        <f t="shared" si="43"/>
        <v>765F4 4CC0A</v>
      </c>
      <c r="M480" s="316" t="str">
        <f t="shared" si="41"/>
        <v>765F5 4CC0A</v>
      </c>
      <c r="N480" s="316">
        <f>VLOOKUP(B480,大日程202201!$C$2:$D$1418,2,FALSE)</f>
        <v>4500</v>
      </c>
    </row>
    <row r="481" spans="1:14">
      <c r="A481" s="318">
        <v>480</v>
      </c>
      <c r="B481" s="316" t="s">
        <v>3202</v>
      </c>
      <c r="C481" s="316" t="s">
        <v>4626</v>
      </c>
      <c r="D481" s="316">
        <v>8</v>
      </c>
      <c r="E481" s="316">
        <v>8</v>
      </c>
      <c r="F481" s="316">
        <v>1</v>
      </c>
      <c r="G481" s="316">
        <v>6</v>
      </c>
      <c r="I481" s="316">
        <v>0</v>
      </c>
      <c r="J481" s="316">
        <f t="shared" si="40"/>
        <v>1</v>
      </c>
      <c r="K481" s="316" t="str">
        <f t="shared" si="39"/>
        <v>76466/7 4BC1A</v>
      </c>
      <c r="L481" s="316" t="str">
        <f t="shared" si="43"/>
        <v>76466 4BC1A</v>
      </c>
      <c r="M481" s="316" t="str">
        <f t="shared" si="41"/>
        <v>76467 4BC1A</v>
      </c>
      <c r="N481" s="316">
        <f>VLOOKUP(B481,大日程202201!$C$2:$D$1418,2,FALSE)</f>
        <v>0</v>
      </c>
    </row>
    <row r="482" spans="1:14">
      <c r="A482" s="318">
        <v>481</v>
      </c>
      <c r="B482" s="316" t="s">
        <v>3203</v>
      </c>
      <c r="C482" s="316" t="s">
        <v>4627</v>
      </c>
      <c r="D482" s="316">
        <v>8</v>
      </c>
      <c r="E482" s="316">
        <v>8</v>
      </c>
      <c r="F482" s="316">
        <v>1</v>
      </c>
      <c r="G482" s="316">
        <v>6</v>
      </c>
      <c r="I482" s="316">
        <v>0</v>
      </c>
      <c r="J482" s="316">
        <f t="shared" si="40"/>
        <v>1</v>
      </c>
      <c r="K482" s="316" t="str">
        <f t="shared" si="39"/>
        <v>76466/7 6FK0A</v>
      </c>
      <c r="L482" s="316" t="str">
        <f t="shared" si="43"/>
        <v>76466 6FK0A</v>
      </c>
      <c r="M482" s="316" t="str">
        <f t="shared" si="41"/>
        <v>76467 6FK0A</v>
      </c>
      <c r="N482" s="316">
        <f>VLOOKUP(B482,大日程202201!$C$2:$D$1418,2,FALSE)</f>
        <v>7500</v>
      </c>
    </row>
    <row r="483" spans="1:14">
      <c r="A483" s="318">
        <v>482</v>
      </c>
      <c r="B483" s="316" t="s">
        <v>3204</v>
      </c>
      <c r="C483" s="316" t="s">
        <v>4628</v>
      </c>
      <c r="D483" s="316">
        <v>8</v>
      </c>
      <c r="E483" s="316">
        <v>8</v>
      </c>
      <c r="F483" s="316">
        <v>1</v>
      </c>
      <c r="G483" s="316">
        <v>6</v>
      </c>
      <c r="I483" s="316">
        <v>0</v>
      </c>
      <c r="J483" s="316">
        <f t="shared" si="40"/>
        <v>1</v>
      </c>
      <c r="K483" s="316" t="str">
        <f t="shared" si="39"/>
        <v>75186/7 6FK0A</v>
      </c>
      <c r="L483" s="316" t="str">
        <f t="shared" si="43"/>
        <v>75186 6FK0A</v>
      </c>
      <c r="M483" s="316" t="str">
        <f t="shared" si="41"/>
        <v>75187 6FK0A</v>
      </c>
      <c r="N483" s="316">
        <f>VLOOKUP(B483,大日程202201!$C$2:$D$1418,2,FALSE)</f>
        <v>0</v>
      </c>
    </row>
    <row r="484" spans="1:14">
      <c r="A484" s="318">
        <v>483</v>
      </c>
      <c r="B484" s="316" t="s">
        <v>3205</v>
      </c>
      <c r="C484" s="316" t="s">
        <v>4629</v>
      </c>
      <c r="D484" s="316">
        <v>14</v>
      </c>
      <c r="E484" s="316">
        <v>8</v>
      </c>
      <c r="F484" s="316">
        <v>1</v>
      </c>
      <c r="G484" s="316">
        <v>6</v>
      </c>
      <c r="I484" s="316">
        <v>0</v>
      </c>
      <c r="J484" s="316">
        <f t="shared" si="40"/>
        <v>1</v>
      </c>
      <c r="K484" s="316" t="str">
        <f t="shared" si="39"/>
        <v>75186/7 6FK0A</v>
      </c>
      <c r="L484" s="316" t="str">
        <f t="shared" si="43"/>
        <v>75186 6FK0A</v>
      </c>
      <c r="M484" s="316" t="str">
        <f t="shared" si="41"/>
        <v>75187 6FK0A</v>
      </c>
      <c r="N484" s="316">
        <f>VLOOKUP(B484,大日程202201!$C$2:$D$1418,2,FALSE)</f>
        <v>0</v>
      </c>
    </row>
    <row r="485" spans="1:14">
      <c r="A485" s="318">
        <v>484</v>
      </c>
      <c r="B485" s="316" t="s">
        <v>3207</v>
      </c>
      <c r="C485" s="316" t="s">
        <v>4630</v>
      </c>
      <c r="D485" s="316">
        <v>6</v>
      </c>
      <c r="E485" s="316">
        <v>6</v>
      </c>
      <c r="F485" s="316">
        <v>0</v>
      </c>
      <c r="I485" s="316">
        <v>0</v>
      </c>
      <c r="J485" s="316">
        <f t="shared" si="40"/>
        <v>0</v>
      </c>
      <c r="K485" s="316" t="str">
        <f t="shared" si="39"/>
        <v>751C5 6FK0A</v>
      </c>
      <c r="L485" s="316" t="str">
        <f t="shared" si="42"/>
        <v>751C5 6FK0A</v>
      </c>
      <c r="M485" s="316" t="str">
        <f t="shared" si="41"/>
        <v/>
      </c>
      <c r="N485" s="316">
        <f>VLOOKUP(B485,大日程202201!$C$2:$D$1418,2,FALSE)</f>
        <v>6000</v>
      </c>
    </row>
    <row r="486" spans="1:14">
      <c r="A486" s="318">
        <v>485</v>
      </c>
      <c r="B486" s="316" t="s">
        <v>3208</v>
      </c>
      <c r="C486" s="316" t="s">
        <v>4631</v>
      </c>
      <c r="D486" s="316">
        <v>6</v>
      </c>
      <c r="E486" s="316">
        <v>6</v>
      </c>
      <c r="F486" s="316">
        <v>0</v>
      </c>
      <c r="I486" s="316">
        <v>0</v>
      </c>
      <c r="J486" s="316">
        <f t="shared" si="40"/>
        <v>0</v>
      </c>
      <c r="K486" s="316" t="str">
        <f t="shared" si="39"/>
        <v>751T7 6FK0B</v>
      </c>
      <c r="L486" s="316" t="str">
        <f t="shared" si="42"/>
        <v>751T7 6FK0B</v>
      </c>
      <c r="M486" s="316" t="str">
        <f t="shared" si="41"/>
        <v/>
      </c>
      <c r="N486" s="316">
        <f>VLOOKUP(B486,大日程202201!$C$2:$D$1418,2,FALSE)</f>
        <v>6000</v>
      </c>
    </row>
    <row r="487" spans="1:14">
      <c r="A487" s="318">
        <v>486</v>
      </c>
      <c r="B487" s="316" t="s">
        <v>3209</v>
      </c>
      <c r="C487" s="316" t="s">
        <v>4632</v>
      </c>
      <c r="D487" s="316">
        <v>12</v>
      </c>
      <c r="E487" s="316">
        <v>6</v>
      </c>
      <c r="F487" s="316">
        <v>0</v>
      </c>
      <c r="I487" s="316">
        <v>0</v>
      </c>
      <c r="J487" s="316">
        <f t="shared" si="40"/>
        <v>0</v>
      </c>
      <c r="K487" s="316" t="str">
        <f t="shared" si="39"/>
        <v>751T7 6FK0B</v>
      </c>
      <c r="L487" s="316" t="str">
        <f t="shared" si="42"/>
        <v>751T7 6FK0B</v>
      </c>
      <c r="M487" s="316" t="str">
        <f t="shared" si="41"/>
        <v/>
      </c>
      <c r="N487" s="316">
        <f>VLOOKUP(B487,大日程202201!$C$2:$D$1418,2,FALSE)</f>
        <v>0</v>
      </c>
    </row>
    <row r="488" spans="1:14">
      <c r="A488" s="318">
        <v>487</v>
      </c>
      <c r="B488" s="316" t="s">
        <v>3210</v>
      </c>
      <c r="C488" s="316" t="s">
        <v>4633</v>
      </c>
      <c r="D488" s="316">
        <v>6</v>
      </c>
      <c r="E488" s="316">
        <v>6</v>
      </c>
      <c r="F488" s="316">
        <v>0</v>
      </c>
      <c r="I488" s="316">
        <v>0</v>
      </c>
      <c r="J488" s="316">
        <f t="shared" si="40"/>
        <v>0</v>
      </c>
      <c r="K488" s="316" t="str">
        <f t="shared" si="39"/>
        <v>73211 4CC1A</v>
      </c>
      <c r="L488" s="316" t="str">
        <f t="shared" si="42"/>
        <v>73211 4CC1A</v>
      </c>
      <c r="M488" s="316" t="str">
        <f t="shared" si="41"/>
        <v/>
      </c>
      <c r="N488" s="316">
        <f>VLOOKUP(B488,大日程202201!$C$2:$D$1418,2,FALSE)</f>
        <v>5100</v>
      </c>
    </row>
    <row r="489" spans="1:14">
      <c r="A489" s="318">
        <v>488</v>
      </c>
      <c r="B489" s="316" t="s">
        <v>3211</v>
      </c>
      <c r="C489" s="316" t="s">
        <v>4634</v>
      </c>
      <c r="D489" s="316">
        <v>8</v>
      </c>
      <c r="E489" s="316">
        <v>8</v>
      </c>
      <c r="F489" s="316">
        <v>1</v>
      </c>
      <c r="G489" s="316">
        <v>6</v>
      </c>
      <c r="I489" s="316">
        <v>0</v>
      </c>
      <c r="J489" s="316">
        <f t="shared" si="40"/>
        <v>1</v>
      </c>
      <c r="K489" s="316" t="str">
        <f t="shared" si="39"/>
        <v>62522/3 5TA0A</v>
      </c>
      <c r="L489" s="316" t="str">
        <f>IF(AND($G489&lt;&gt;"",$J489&gt;0), IF($F489=1,MID($K489,1,$G489-1)&amp;MID($K489,$G489+2,LEN($K489)-($G489+1)),""), IF(AND($G489&lt;&gt;"",$E489&lt;&gt;""),MID($K489,1,$G489-1),IF(AND($D489&lt;&gt;"",$F489&lt;2),$K489,IF(AND(OR($D489="", $E489=""),VALUE($F489)=0),$K489,IF($F489=1,MID($K489,1,$G489-1)&amp;MID($K489,$G489+2,LEN($K489)-($G489-1)),"")))))</f>
        <v>62522 5TA0A</v>
      </c>
      <c r="M489" s="316" t="str">
        <f t="shared" si="41"/>
        <v>62523 5TA0A</v>
      </c>
      <c r="N489" s="316">
        <f>VLOOKUP(B489,大日程202201!$C$2:$D$1418,2,FALSE)</f>
        <v>6000</v>
      </c>
    </row>
    <row r="490" spans="1:14">
      <c r="A490" s="318">
        <v>489</v>
      </c>
      <c r="B490" s="316" t="s">
        <v>3212</v>
      </c>
      <c r="C490" s="316" t="s">
        <v>4635</v>
      </c>
      <c r="D490" s="316">
        <v>6</v>
      </c>
      <c r="E490" s="316">
        <v>6</v>
      </c>
      <c r="F490" s="316">
        <v>0</v>
      </c>
      <c r="I490" s="316">
        <v>0</v>
      </c>
      <c r="J490" s="316">
        <f t="shared" si="40"/>
        <v>0</v>
      </c>
      <c r="K490" s="316" t="str">
        <f t="shared" si="39"/>
        <v>65616 5TA0A</v>
      </c>
      <c r="L490" s="316" t="str">
        <f t="shared" si="42"/>
        <v>65616 5TA0A</v>
      </c>
      <c r="M490" s="316" t="str">
        <f t="shared" si="41"/>
        <v/>
      </c>
      <c r="N490" s="316">
        <f>VLOOKUP(B490,大日程202201!$C$2:$D$1418,2,FALSE)</f>
        <v>7200</v>
      </c>
    </row>
    <row r="491" spans="1:14">
      <c r="A491" s="318">
        <v>490</v>
      </c>
      <c r="B491" s="316" t="s">
        <v>3213</v>
      </c>
      <c r="C491" s="316" t="s">
        <v>4636</v>
      </c>
      <c r="D491" s="316">
        <v>6</v>
      </c>
      <c r="E491" s="316">
        <v>6</v>
      </c>
      <c r="F491" s="316">
        <v>0</v>
      </c>
      <c r="I491" s="316">
        <v>0</v>
      </c>
      <c r="J491" s="316">
        <f t="shared" si="40"/>
        <v>0</v>
      </c>
      <c r="K491" s="316" t="str">
        <f t="shared" si="39"/>
        <v>67632 5TA0A</v>
      </c>
      <c r="L491" s="316" t="str">
        <f t="shared" si="42"/>
        <v>67632 5TA0A</v>
      </c>
      <c r="M491" s="316" t="str">
        <f t="shared" si="41"/>
        <v/>
      </c>
      <c r="N491" s="316">
        <f>VLOOKUP(B491,大日程202201!$C$2:$D$1418,2,FALSE)</f>
        <v>0</v>
      </c>
    </row>
    <row r="492" spans="1:14">
      <c r="A492" s="318">
        <v>491</v>
      </c>
      <c r="B492" s="316" t="s">
        <v>3214</v>
      </c>
      <c r="C492" s="316" t="s">
        <v>4637</v>
      </c>
      <c r="D492" s="316">
        <v>6</v>
      </c>
      <c r="E492" s="316">
        <v>6</v>
      </c>
      <c r="F492" s="316">
        <v>0</v>
      </c>
      <c r="I492" s="316">
        <v>0</v>
      </c>
      <c r="J492" s="316">
        <f t="shared" si="40"/>
        <v>0</v>
      </c>
      <c r="K492" s="316" t="str">
        <f t="shared" si="39"/>
        <v>73211 5TA0A</v>
      </c>
      <c r="L492" s="316" t="str">
        <f t="shared" si="42"/>
        <v>73211 5TA0A</v>
      </c>
      <c r="M492" s="316" t="str">
        <f t="shared" si="41"/>
        <v/>
      </c>
      <c r="N492" s="316">
        <f>VLOOKUP(B492,大日程202201!$C$2:$D$1418,2,FALSE)</f>
        <v>7200</v>
      </c>
    </row>
    <row r="493" spans="1:14">
      <c r="A493" s="318">
        <v>492</v>
      </c>
      <c r="B493" s="316" t="s">
        <v>3216</v>
      </c>
      <c r="C493" s="316" t="s">
        <v>4638</v>
      </c>
      <c r="D493" s="316">
        <v>6</v>
      </c>
      <c r="E493" s="316">
        <v>6</v>
      </c>
      <c r="F493" s="316">
        <v>0</v>
      </c>
      <c r="I493" s="316">
        <v>0</v>
      </c>
      <c r="J493" s="316">
        <f t="shared" si="40"/>
        <v>0</v>
      </c>
      <c r="K493" s="316" t="str">
        <f t="shared" si="39"/>
        <v>75118 5TA0A</v>
      </c>
      <c r="L493" s="316" t="str">
        <f t="shared" si="42"/>
        <v>75118 5TA0A</v>
      </c>
      <c r="M493" s="316" t="str">
        <f t="shared" si="41"/>
        <v/>
      </c>
      <c r="N493" s="316">
        <f>VLOOKUP(B493,大日程202201!$C$2:$D$1418,2,FALSE)</f>
        <v>2800</v>
      </c>
    </row>
    <row r="494" spans="1:14">
      <c r="A494" s="318">
        <v>493</v>
      </c>
      <c r="B494" s="316" t="s">
        <v>3217</v>
      </c>
      <c r="C494" s="316" t="s">
        <v>4639</v>
      </c>
      <c r="D494" s="316">
        <v>6</v>
      </c>
      <c r="E494" s="316">
        <v>6</v>
      </c>
      <c r="F494" s="316">
        <v>0</v>
      </c>
      <c r="I494" s="316">
        <v>0</v>
      </c>
      <c r="J494" s="316">
        <f t="shared" si="40"/>
        <v>0</v>
      </c>
      <c r="K494" s="316" t="str">
        <f t="shared" si="39"/>
        <v>75442 5TA0A</v>
      </c>
      <c r="L494" s="316" t="str">
        <f t="shared" si="42"/>
        <v>75442 5TA0A</v>
      </c>
      <c r="M494" s="316" t="str">
        <f t="shared" si="41"/>
        <v/>
      </c>
      <c r="N494" s="316">
        <f>VLOOKUP(B494,大日程202201!$C$2:$D$1418,2,FALSE)</f>
        <v>0</v>
      </c>
    </row>
    <row r="495" spans="1:14">
      <c r="A495" s="318">
        <v>494</v>
      </c>
      <c r="B495" s="316" t="s">
        <v>3219</v>
      </c>
      <c r="C495" s="316" t="s">
        <v>4640</v>
      </c>
      <c r="D495" s="316">
        <v>8</v>
      </c>
      <c r="E495" s="316">
        <v>8</v>
      </c>
      <c r="F495" s="316">
        <v>1</v>
      </c>
      <c r="G495" s="316">
        <v>6</v>
      </c>
      <c r="I495" s="316">
        <v>0</v>
      </c>
      <c r="J495" s="316">
        <f t="shared" si="40"/>
        <v>1</v>
      </c>
      <c r="K495" s="316" t="str">
        <f t="shared" si="39"/>
        <v>75556/7 5TA0A</v>
      </c>
      <c r="L495" s="316" t="str">
        <f>IF(AND($G495&lt;&gt;"",$J495&gt;0), IF($F495=1,MID($K495,1,$G495-1)&amp;MID($K495,$G495+2,LEN($K495)-($G495+1)),""), IF(AND($G495&lt;&gt;"",$E495&lt;&gt;""),MID($K495,1,$G495-1),IF(AND($D495&lt;&gt;"",$F495&lt;2),$K495,IF(AND(OR($D495="", $E495=""),VALUE($F495)=0),$K495,IF($F495=1,MID($K495,1,$G495-1)&amp;MID($K495,$G495+2,LEN($K495)-($G495-1)),"")))))</f>
        <v>75556 5TA0A</v>
      </c>
      <c r="M495" s="316" t="str">
        <f t="shared" si="41"/>
        <v>75557 5TA0A</v>
      </c>
      <c r="N495" s="316">
        <f>VLOOKUP(B495,大日程202201!$C$2:$D$1418,2,FALSE)</f>
        <v>7200</v>
      </c>
    </row>
    <row r="496" spans="1:14">
      <c r="A496" s="318">
        <v>495</v>
      </c>
      <c r="B496" s="316" t="s">
        <v>3220</v>
      </c>
      <c r="C496" s="316" t="s">
        <v>4641</v>
      </c>
      <c r="D496" s="316">
        <v>8</v>
      </c>
      <c r="E496" s="316">
        <v>8</v>
      </c>
      <c r="F496" s="316">
        <v>1</v>
      </c>
      <c r="G496" s="316">
        <v>6</v>
      </c>
      <c r="I496" s="316">
        <v>0</v>
      </c>
      <c r="J496" s="316">
        <f t="shared" si="40"/>
        <v>1</v>
      </c>
      <c r="K496" s="316" t="str">
        <f t="shared" si="39"/>
        <v>76352/3 5TA1A</v>
      </c>
      <c r="L496" s="316" t="str">
        <f>IF(AND($G496&lt;&gt;"",$J496&gt;0), IF($F496=1,MID($K496,1,$G496-1)&amp;MID($K496,$G496+2,LEN($K496)-($G496+1)),""), IF(AND($G496&lt;&gt;"",$E496&lt;&gt;""),MID($K496,1,$G496-1),IF(AND($D496&lt;&gt;"",$F496&lt;2),$K496,IF(AND(OR($D496="", $E496=""),VALUE($F496)=0),$K496,IF($F496=1,MID($K496,1,$G496-1)&amp;MID($K496,$G496+2,LEN($K496)-($G496-1)),"")))))</f>
        <v>76352 5TA1A</v>
      </c>
      <c r="M496" s="316" t="str">
        <f t="shared" si="41"/>
        <v>76353 5TA1A</v>
      </c>
      <c r="N496" s="316">
        <f>VLOOKUP(B496,大日程202201!$C$2:$D$1418,2,FALSE)</f>
        <v>9000</v>
      </c>
    </row>
    <row r="497" spans="1:14">
      <c r="A497" s="318">
        <v>496</v>
      </c>
      <c r="B497" s="316" t="s">
        <v>3221</v>
      </c>
      <c r="C497" s="316" t="s">
        <v>4642</v>
      </c>
      <c r="D497" s="316">
        <v>6</v>
      </c>
      <c r="E497" s="316">
        <v>6</v>
      </c>
      <c r="F497" s="316">
        <v>0</v>
      </c>
      <c r="I497" s="316">
        <v>0</v>
      </c>
      <c r="J497" s="316">
        <f t="shared" si="40"/>
        <v>0</v>
      </c>
      <c r="K497" s="316" t="str">
        <f t="shared" si="39"/>
        <v>76458 5TA0A</v>
      </c>
      <c r="L497" s="316" t="str">
        <f t="shared" si="42"/>
        <v>76458 5TA0A</v>
      </c>
      <c r="M497" s="316" t="str">
        <f t="shared" si="41"/>
        <v/>
      </c>
      <c r="N497" s="316">
        <f>VLOOKUP(B497,大日程202201!$C$2:$D$1418,2,FALSE)</f>
        <v>7200</v>
      </c>
    </row>
    <row r="498" spans="1:14">
      <c r="A498" s="318">
        <v>497</v>
      </c>
      <c r="B498" s="316" t="s">
        <v>3222</v>
      </c>
      <c r="C498" s="316" t="s">
        <v>4643</v>
      </c>
      <c r="D498" s="316">
        <v>6</v>
      </c>
      <c r="E498" s="316">
        <v>6</v>
      </c>
      <c r="F498" s="316">
        <v>0</v>
      </c>
      <c r="I498" s="316">
        <v>0</v>
      </c>
      <c r="J498" s="316">
        <f t="shared" si="40"/>
        <v>0</v>
      </c>
      <c r="K498" s="316" t="str">
        <f t="shared" si="39"/>
        <v>76459 5TA0A</v>
      </c>
      <c r="L498" s="316" t="str">
        <f t="shared" si="42"/>
        <v>76459 5TA0A</v>
      </c>
      <c r="M498" s="316" t="str">
        <f t="shared" si="41"/>
        <v/>
      </c>
      <c r="N498" s="316">
        <f>VLOOKUP(B498,大日程202201!$C$2:$D$1418,2,FALSE)</f>
        <v>7200</v>
      </c>
    </row>
    <row r="499" spans="1:14">
      <c r="A499" s="318">
        <v>498</v>
      </c>
      <c r="B499" s="316" t="s">
        <v>3223</v>
      </c>
      <c r="C499" s="316" t="s">
        <v>4644</v>
      </c>
      <c r="D499" s="316">
        <v>8</v>
      </c>
      <c r="E499" s="316">
        <v>8</v>
      </c>
      <c r="F499" s="316">
        <v>1</v>
      </c>
      <c r="G499" s="316">
        <v>6</v>
      </c>
      <c r="I499" s="316">
        <v>0</v>
      </c>
      <c r="J499" s="316">
        <f t="shared" si="40"/>
        <v>1</v>
      </c>
      <c r="K499" s="316" t="str">
        <f t="shared" si="39"/>
        <v>76642/3 5TA0A</v>
      </c>
      <c r="L499" s="316" t="str">
        <f>IF(AND($G499&lt;&gt;"",$J499&gt;0), IF($F499=1,MID($K499,1,$G499-1)&amp;MID($K499,$G499+2,LEN($K499)-($G499+1)),""), IF(AND($G499&lt;&gt;"",$E499&lt;&gt;""),MID($K499,1,$G499-1),IF(AND($D499&lt;&gt;"",$F499&lt;2),$K499,IF(AND(OR($D499="", $E499=""),VALUE($F499)=0),$K499,IF($F499=1,MID($K499,1,$G499-1)&amp;MID($K499,$G499+2,LEN($K499)-($G499-1)),"")))))</f>
        <v>76642 5TA0A</v>
      </c>
      <c r="M499" s="316" t="str">
        <f t="shared" si="41"/>
        <v>76643 5TA0A</v>
      </c>
      <c r="N499" s="316">
        <f>VLOOKUP(B499,大日程202201!$C$2:$D$1418,2,FALSE)</f>
        <v>0</v>
      </c>
    </row>
    <row r="500" spans="1:14">
      <c r="A500" s="318">
        <v>499</v>
      </c>
      <c r="B500" s="316" t="s">
        <v>3224</v>
      </c>
      <c r="C500" s="316" t="s">
        <v>4645</v>
      </c>
      <c r="D500" s="316">
        <v>6</v>
      </c>
      <c r="E500" s="316">
        <v>6</v>
      </c>
      <c r="F500" s="316">
        <v>0</v>
      </c>
      <c r="I500" s="316">
        <v>0</v>
      </c>
      <c r="J500" s="316">
        <f t="shared" si="40"/>
        <v>0</v>
      </c>
      <c r="K500" s="316" t="str">
        <f t="shared" si="39"/>
        <v>79122 5TA0A</v>
      </c>
      <c r="L500" s="316" t="str">
        <f t="shared" si="42"/>
        <v>79122 5TA0A</v>
      </c>
      <c r="M500" s="316" t="str">
        <f t="shared" si="41"/>
        <v/>
      </c>
      <c r="N500" s="316">
        <f>VLOOKUP(B500,大日程202201!$C$2:$D$1418,2,FALSE)</f>
        <v>0</v>
      </c>
    </row>
    <row r="501" spans="1:14">
      <c r="A501" s="318">
        <v>500</v>
      </c>
      <c r="B501" s="316" t="s">
        <v>3225</v>
      </c>
      <c r="C501" s="316" t="s">
        <v>4646</v>
      </c>
      <c r="D501" s="316">
        <v>8</v>
      </c>
      <c r="E501" s="316">
        <v>8</v>
      </c>
      <c r="F501" s="316">
        <v>1</v>
      </c>
      <c r="G501" s="316">
        <v>6</v>
      </c>
      <c r="I501" s="316">
        <v>0</v>
      </c>
      <c r="J501" s="316">
        <f t="shared" si="40"/>
        <v>1</v>
      </c>
      <c r="K501" s="316" t="str">
        <f t="shared" si="39"/>
        <v>79126/7 5TA0A</v>
      </c>
      <c r="L501" s="316" t="str">
        <f>IF(AND($G501&lt;&gt;"",$J501&gt;0), IF($F501=1,MID($K501,1,$G501-1)&amp;MID($K501,$G501+2,LEN($K501)-($G501+1)),""), IF(AND($G501&lt;&gt;"",$E501&lt;&gt;""),MID($K501,1,$G501-1),IF(AND($D501&lt;&gt;"",$F501&lt;2),$K501,IF(AND(OR($D501="", $E501=""),VALUE($F501)=0),$K501,IF($F501=1,MID($K501,1,$G501-1)&amp;MID($K501,$G501+2,LEN($K501)-($G501-1)),"")))))</f>
        <v>79126 5TA0A</v>
      </c>
      <c r="M501" s="316" t="str">
        <f t="shared" si="41"/>
        <v>79127 5TA0A</v>
      </c>
      <c r="N501" s="316">
        <f>VLOOKUP(B501,大日程202201!$C$2:$D$1418,2,FALSE)</f>
        <v>0</v>
      </c>
    </row>
    <row r="502" spans="1:14">
      <c r="A502" s="318">
        <v>501</v>
      </c>
      <c r="B502" s="316" t="s">
        <v>3226</v>
      </c>
      <c r="C502" s="316" t="s">
        <v>4647</v>
      </c>
      <c r="D502" s="316">
        <v>8</v>
      </c>
      <c r="E502" s="316">
        <v>8</v>
      </c>
      <c r="F502" s="316">
        <v>1</v>
      </c>
      <c r="G502" s="316">
        <v>6</v>
      </c>
      <c r="I502" s="316">
        <v>0</v>
      </c>
      <c r="J502" s="316">
        <f t="shared" si="40"/>
        <v>1</v>
      </c>
      <c r="K502" s="316" t="str">
        <f t="shared" si="39"/>
        <v>80142/3 5TA0A</v>
      </c>
      <c r="L502" s="316" t="str">
        <f>IF(AND($G502&lt;&gt;"",$J502&gt;0), IF($F502=1,MID($K502,1,$G502-1)&amp;MID($K502,$G502+2,LEN($K502)-($G502+1)),""), IF(AND($G502&lt;&gt;"",$E502&lt;&gt;""),MID($K502,1,$G502-1),IF(AND($D502&lt;&gt;"",$F502&lt;2),$K502,IF(AND(OR($D502="", $E502=""),VALUE($F502)=0),$K502,IF($F502=1,MID($K502,1,$G502-1)&amp;MID($K502,$G502+2,LEN($K502)-($G502-1)),"")))))</f>
        <v>80142 5TA0A</v>
      </c>
      <c r="M502" s="316" t="str">
        <f t="shared" si="41"/>
        <v>80143 5TA0A</v>
      </c>
      <c r="N502" s="316">
        <f>VLOOKUP(B502,大日程202201!$C$2:$D$1418,2,FALSE)</f>
        <v>0</v>
      </c>
    </row>
    <row r="503" spans="1:14">
      <c r="A503" s="318">
        <v>502</v>
      </c>
      <c r="B503" s="316" t="s">
        <v>3227</v>
      </c>
      <c r="C503" s="316" t="s">
        <v>4648</v>
      </c>
      <c r="D503" s="316">
        <v>8</v>
      </c>
      <c r="E503" s="316">
        <v>8</v>
      </c>
      <c r="F503" s="316">
        <v>1</v>
      </c>
      <c r="G503" s="316">
        <v>6</v>
      </c>
      <c r="I503" s="316">
        <v>0</v>
      </c>
      <c r="J503" s="316">
        <f t="shared" si="40"/>
        <v>1</v>
      </c>
      <c r="K503" s="316" t="str">
        <f t="shared" si="39"/>
        <v>80148/9 5TA0A</v>
      </c>
      <c r="L503" s="316" t="str">
        <f>IF(AND($G503&lt;&gt;"",$J503&gt;0), IF($F503=1,MID($K503,1,$G503-1)&amp;MID($K503,$G503+2,LEN($K503)-($G503+1)),""), IF(AND($G503&lt;&gt;"",$E503&lt;&gt;""),MID($K503,1,$G503-1),IF(AND($D503&lt;&gt;"",$F503&lt;2),$K503,IF(AND(OR($D503="", $E503=""),VALUE($F503)=0),$K503,IF($F503=1,MID($K503,1,$G503-1)&amp;MID($K503,$G503+2,LEN($K503)-($G503-1)),"")))))</f>
        <v>80148 5TA0A</v>
      </c>
      <c r="M503" s="316" t="str">
        <f t="shared" si="41"/>
        <v>80149 5TA0A</v>
      </c>
      <c r="N503" s="316">
        <f>VLOOKUP(B503,大日程202201!$C$2:$D$1418,2,FALSE)</f>
        <v>0</v>
      </c>
    </row>
    <row r="504" spans="1:14">
      <c r="A504" s="318">
        <v>503</v>
      </c>
      <c r="B504" s="316" t="s">
        <v>3228</v>
      </c>
      <c r="C504" s="316" t="s">
        <v>4649</v>
      </c>
      <c r="D504" s="316">
        <v>6</v>
      </c>
      <c r="E504" s="316">
        <v>6</v>
      </c>
      <c r="F504" s="316">
        <v>0</v>
      </c>
      <c r="I504" s="316">
        <v>0</v>
      </c>
      <c r="J504" s="316">
        <f t="shared" si="40"/>
        <v>0</v>
      </c>
      <c r="K504" s="316" t="str">
        <f t="shared" si="39"/>
        <v>90136 5TA0A</v>
      </c>
      <c r="L504" s="316" t="str">
        <f t="shared" si="42"/>
        <v>90136 5TA0A</v>
      </c>
      <c r="M504" s="316" t="str">
        <f t="shared" si="41"/>
        <v/>
      </c>
      <c r="N504" s="316">
        <f>VLOOKUP(B504,大日程202201!$C$2:$D$1418,2,FALSE)</f>
        <v>7560</v>
      </c>
    </row>
    <row r="505" spans="1:14">
      <c r="A505" s="318">
        <v>504</v>
      </c>
      <c r="B505" s="316" t="s">
        <v>3229</v>
      </c>
      <c r="C505" s="316" t="s">
        <v>4650</v>
      </c>
      <c r="D505" s="316">
        <v>6</v>
      </c>
      <c r="E505" s="316">
        <v>6</v>
      </c>
      <c r="F505" s="316">
        <v>0</v>
      </c>
      <c r="I505" s="316">
        <v>0</v>
      </c>
      <c r="J505" s="316">
        <f t="shared" si="40"/>
        <v>0</v>
      </c>
      <c r="K505" s="316" t="str">
        <f t="shared" si="39"/>
        <v>90137 5TA0A</v>
      </c>
      <c r="L505" s="316" t="str">
        <f t="shared" si="42"/>
        <v>90137 5TA0A</v>
      </c>
      <c r="M505" s="316" t="str">
        <f t="shared" si="41"/>
        <v/>
      </c>
      <c r="N505" s="316">
        <f>VLOOKUP(B505,大日程202201!$C$2:$D$1418,2,FALSE)</f>
        <v>7560</v>
      </c>
    </row>
    <row r="506" spans="1:14">
      <c r="A506" s="318">
        <v>505</v>
      </c>
      <c r="B506" s="316" t="s">
        <v>3230</v>
      </c>
      <c r="C506" s="316" t="s">
        <v>4651</v>
      </c>
      <c r="D506" s="316">
        <v>8</v>
      </c>
      <c r="E506" s="316">
        <v>8</v>
      </c>
      <c r="F506" s="316">
        <v>1</v>
      </c>
      <c r="G506" s="316">
        <v>6</v>
      </c>
      <c r="I506" s="316">
        <v>0</v>
      </c>
      <c r="J506" s="316">
        <f t="shared" si="40"/>
        <v>1</v>
      </c>
      <c r="K506" s="316" t="str">
        <f t="shared" si="39"/>
        <v>64182/3 6MA0A</v>
      </c>
      <c r="L506" s="316" t="str">
        <f>IF(AND($G506&lt;&gt;"",$J506&gt;0), IF($F506=1,MID($K506,1,$G506-1)&amp;MID($K506,$G506+2,LEN($K506)-($G506+1)),""), IF(AND($G506&lt;&gt;"",$E506&lt;&gt;""),MID($K506,1,$G506-1),IF(AND($D506&lt;&gt;"",$F506&lt;2),$K506,IF(AND(OR($D506="", $E506=""),VALUE($F506)=0),$K506,IF($F506=1,MID($K506,1,$G506-1)&amp;MID($K506,$G506+2,LEN($K506)-($G506-1)),"")))))</f>
        <v>64182 6MA0A</v>
      </c>
      <c r="M506" s="316" t="str">
        <f t="shared" si="41"/>
        <v>64183 6MA0A</v>
      </c>
      <c r="N506" s="316">
        <f>VLOOKUP(B506,大日程202201!$C$2:$D$1418,2,FALSE)</f>
        <v>6000</v>
      </c>
    </row>
    <row r="507" spans="1:14">
      <c r="A507" s="318">
        <v>506</v>
      </c>
      <c r="B507" s="316" t="s">
        <v>3231</v>
      </c>
      <c r="C507" s="316" t="s">
        <v>4652</v>
      </c>
      <c r="D507" s="316">
        <v>8</v>
      </c>
      <c r="E507" s="316">
        <v>8</v>
      </c>
      <c r="F507" s="316">
        <v>1</v>
      </c>
      <c r="G507" s="316">
        <v>6</v>
      </c>
      <c r="I507" s="316">
        <v>0</v>
      </c>
      <c r="J507" s="316">
        <f t="shared" si="40"/>
        <v>1</v>
      </c>
      <c r="K507" s="316" t="str">
        <f t="shared" si="39"/>
        <v>75186/7 6MA0A</v>
      </c>
      <c r="L507" s="316" t="str">
        <f>IF(AND($G507&lt;&gt;"",$J507&gt;0), IF($F507=1,MID($K507,1,$G507-1)&amp;MID($K507,$G507+2,LEN($K507)-($G507+1)),""), IF(AND($G507&lt;&gt;"",$E507&lt;&gt;""),MID($K507,1,$G507-1),IF(AND($D507&lt;&gt;"",$F507&lt;2),$K507,IF(AND(OR($D507="", $E507=""),VALUE($F507)=0),$K507,IF($F507=1,MID($K507,1,$G507-1)&amp;MID($K507,$G507+2,LEN($K507)-($G507-1)),"")))))</f>
        <v>75186 6MA0A</v>
      </c>
      <c r="M507" s="316" t="str">
        <f t="shared" si="41"/>
        <v>75187 6MA0A</v>
      </c>
      <c r="N507" s="316">
        <f>VLOOKUP(B507,大日程202201!$C$2:$D$1418,2,FALSE)</f>
        <v>8000</v>
      </c>
    </row>
    <row r="508" spans="1:14">
      <c r="A508" s="318">
        <v>507</v>
      </c>
      <c r="B508" s="316" t="s">
        <v>3232</v>
      </c>
      <c r="C508" s="316" t="s">
        <v>4653</v>
      </c>
      <c r="D508" s="316">
        <v>8</v>
      </c>
      <c r="E508" s="316">
        <v>8</v>
      </c>
      <c r="F508" s="316">
        <v>1</v>
      </c>
      <c r="G508" s="316">
        <v>6</v>
      </c>
      <c r="I508" s="316">
        <v>0</v>
      </c>
      <c r="J508" s="316">
        <f t="shared" si="40"/>
        <v>1</v>
      </c>
      <c r="K508" s="316" t="str">
        <f t="shared" si="39"/>
        <v>74542/3 6MR0A</v>
      </c>
      <c r="L508" s="316" t="str">
        <f>IF(AND($G508&lt;&gt;"",$J508&gt;0), IF($F508=1,MID($K508,1,$G508-1)&amp;MID($K508,$G508+2,LEN($K508)-($G508+1)),""), IF(AND($G508&lt;&gt;"",$E508&lt;&gt;""),MID($K508,1,$G508-1),IF(AND($D508&lt;&gt;"",$F508&lt;2),$K508,IF(AND(OR($D508="", $E508=""),VALUE($F508)=0),$K508,IF($F508=1,MID($K508,1,$G508-1)&amp;MID($K508,$G508+2,LEN($K508)-($G508-1)),"")))))</f>
        <v>74542 6MR0A</v>
      </c>
      <c r="M508" s="316" t="str">
        <f t="shared" si="41"/>
        <v>74543 6MR0A</v>
      </c>
      <c r="N508" s="316">
        <f>VLOOKUP(B508,大日程202201!$C$2:$D$1418,2,FALSE)</f>
        <v>7560</v>
      </c>
    </row>
    <row r="509" spans="1:14">
      <c r="A509" s="318">
        <v>508</v>
      </c>
      <c r="B509" s="316" t="s">
        <v>3233</v>
      </c>
      <c r="C509" s="316" t="s">
        <v>4654</v>
      </c>
      <c r="D509" s="316">
        <v>6</v>
      </c>
      <c r="E509" s="316">
        <v>6</v>
      </c>
      <c r="F509" s="316">
        <v>0</v>
      </c>
      <c r="I509" s="316">
        <v>0</v>
      </c>
      <c r="J509" s="316">
        <f t="shared" si="40"/>
        <v>0</v>
      </c>
      <c r="K509" s="316" t="str">
        <f t="shared" si="39"/>
        <v>75118 5TL0A</v>
      </c>
      <c r="L509" s="316" t="str">
        <f t="shared" si="42"/>
        <v>75118 5TL0A</v>
      </c>
      <c r="M509" s="316" t="str">
        <f t="shared" si="41"/>
        <v/>
      </c>
      <c r="N509" s="316">
        <f>VLOOKUP(B509,大日程202201!$C$2:$D$1418,2,FALSE)</f>
        <v>3000</v>
      </c>
    </row>
    <row r="510" spans="1:14">
      <c r="A510" s="318">
        <v>509</v>
      </c>
      <c r="B510" s="316" t="s">
        <v>3234</v>
      </c>
      <c r="C510" s="316" t="s">
        <v>4655</v>
      </c>
      <c r="D510" s="316">
        <v>8</v>
      </c>
      <c r="E510" s="316">
        <v>8</v>
      </c>
      <c r="F510" s="316">
        <v>1</v>
      </c>
      <c r="G510" s="316">
        <v>6</v>
      </c>
      <c r="I510" s="316">
        <v>0</v>
      </c>
      <c r="J510" s="316">
        <f t="shared" si="40"/>
        <v>1</v>
      </c>
      <c r="K510" s="316" t="str">
        <f t="shared" si="39"/>
        <v>63122/3 6GW0A</v>
      </c>
      <c r="L510" s="316" t="str">
        <f t="shared" ref="L510:L515" si="44">IF(AND($G510&lt;&gt;"",$J510&gt;0), IF($F510=1,MID($K510,1,$G510-1)&amp;MID($K510,$G510+2,LEN($K510)-($G510+1)),""), IF(AND($G510&lt;&gt;"",$E510&lt;&gt;""),MID($K510,1,$G510-1),IF(AND($D510&lt;&gt;"",$F510&lt;2),$K510,IF(AND(OR($D510="", $E510=""),VALUE($F510)=0),$K510,IF($F510=1,MID($K510,1,$G510-1)&amp;MID($K510,$G510+2,LEN($K510)-($G510-1)),"")))))</f>
        <v>63122 6GW0A</v>
      </c>
      <c r="M510" s="316" t="str">
        <f t="shared" si="41"/>
        <v>63123 6GW0A</v>
      </c>
      <c r="N510" s="316">
        <f>VLOOKUP(B510,大日程202201!$C$2:$D$1418,2,FALSE)</f>
        <v>0</v>
      </c>
    </row>
    <row r="511" spans="1:14">
      <c r="A511" s="318">
        <v>510</v>
      </c>
      <c r="B511" s="316" t="s">
        <v>3235</v>
      </c>
      <c r="C511" s="316" t="s">
        <v>4656</v>
      </c>
      <c r="D511" s="316">
        <v>8</v>
      </c>
      <c r="E511" s="316">
        <v>8</v>
      </c>
      <c r="F511" s="316">
        <v>1</v>
      </c>
      <c r="G511" s="316">
        <v>6</v>
      </c>
      <c r="I511" s="316">
        <v>0</v>
      </c>
      <c r="J511" s="316">
        <f t="shared" si="40"/>
        <v>1</v>
      </c>
      <c r="K511" s="316" t="str">
        <f t="shared" si="39"/>
        <v>64178/9 6RA0A</v>
      </c>
      <c r="L511" s="316" t="str">
        <f t="shared" si="44"/>
        <v>64178 6RA0A</v>
      </c>
      <c r="M511" s="316" t="str">
        <f t="shared" si="41"/>
        <v>64179 6RA0A</v>
      </c>
      <c r="N511" s="316">
        <f>VLOOKUP(B511,大日程202201!$C$2:$D$1418,2,FALSE)</f>
        <v>8000</v>
      </c>
    </row>
    <row r="512" spans="1:14">
      <c r="A512" s="318">
        <v>511</v>
      </c>
      <c r="B512" s="316" t="s">
        <v>3236</v>
      </c>
      <c r="C512" s="316" t="s">
        <v>4657</v>
      </c>
      <c r="D512" s="316">
        <v>8</v>
      </c>
      <c r="E512" s="316">
        <v>8</v>
      </c>
      <c r="F512" s="316">
        <v>1</v>
      </c>
      <c r="G512" s="316">
        <v>6</v>
      </c>
      <c r="I512" s="316">
        <v>0</v>
      </c>
      <c r="J512" s="316">
        <f t="shared" si="40"/>
        <v>1</v>
      </c>
      <c r="K512" s="316" t="str">
        <f t="shared" si="39"/>
        <v>641G0/1 6RA0A</v>
      </c>
      <c r="L512" s="316" t="str">
        <f t="shared" si="44"/>
        <v>641G0 6RA0A</v>
      </c>
      <c r="M512" s="316" t="str">
        <f t="shared" si="41"/>
        <v>641G1 6RA0A</v>
      </c>
      <c r="N512" s="316">
        <f>VLOOKUP(B512,大日程202201!$C$2:$D$1418,2,FALSE)</f>
        <v>6000</v>
      </c>
    </row>
    <row r="513" spans="1:14">
      <c r="A513" s="318">
        <v>512</v>
      </c>
      <c r="B513" s="316" t="s">
        <v>3237</v>
      </c>
      <c r="C513" s="316" t="s">
        <v>4658</v>
      </c>
      <c r="D513" s="316">
        <v>6</v>
      </c>
      <c r="E513" s="316">
        <v>6</v>
      </c>
      <c r="F513" s="316">
        <v>1</v>
      </c>
      <c r="G513" s="316">
        <v>12</v>
      </c>
      <c r="I513" s="316">
        <v>0</v>
      </c>
      <c r="J513" s="316">
        <f t="shared" si="40"/>
        <v>-7</v>
      </c>
      <c r="K513" s="316" t="str">
        <f t="shared" si="39"/>
        <v>5220A N1200/N1100</v>
      </c>
      <c r="L513" s="316" t="str">
        <f t="shared" si="44"/>
        <v>5220A N1200</v>
      </c>
      <c r="M513" s="316" t="str">
        <f t="shared" si="41"/>
        <v>5220A N1100</v>
      </c>
      <c r="N513" s="316">
        <f>VLOOKUP(B513,大日程202201!$C$2:$D$1418,2,FALSE)</f>
        <v>9000</v>
      </c>
    </row>
    <row r="514" spans="1:14">
      <c r="A514" s="318">
        <v>513</v>
      </c>
      <c r="B514" s="316" t="s">
        <v>3239</v>
      </c>
      <c r="C514" s="316" t="s">
        <v>4659</v>
      </c>
      <c r="D514" s="316">
        <v>8</v>
      </c>
      <c r="E514" s="316">
        <v>8</v>
      </c>
      <c r="F514" s="316">
        <v>1</v>
      </c>
      <c r="G514" s="316">
        <v>6</v>
      </c>
      <c r="I514" s="316">
        <v>0</v>
      </c>
      <c r="J514" s="316">
        <f t="shared" si="40"/>
        <v>1</v>
      </c>
      <c r="K514" s="316" t="str">
        <f t="shared" ref="K514:K577" si="45">IF(AND($D514&lt;&gt;"",$D514&gt;$E514),TRIM(MID($C514,1,$D514)),TRIM($C514))</f>
        <v>75176/7 6RA0A</v>
      </c>
      <c r="L514" s="316" t="str">
        <f t="shared" si="44"/>
        <v>75176 6RA0A</v>
      </c>
      <c r="M514" s="316" t="str">
        <f t="shared" si="41"/>
        <v>75177 6RA0A</v>
      </c>
      <c r="N514" s="316">
        <f>VLOOKUP(B514,大日程202201!$C$2:$D$1418,2,FALSE)</f>
        <v>6000</v>
      </c>
    </row>
    <row r="515" spans="1:14">
      <c r="A515" s="318">
        <v>514</v>
      </c>
      <c r="B515" s="316" t="s">
        <v>3241</v>
      </c>
      <c r="C515" s="316" t="s">
        <v>4660</v>
      </c>
      <c r="D515" s="316">
        <v>6</v>
      </c>
      <c r="E515" s="316">
        <v>6</v>
      </c>
      <c r="F515" s="316">
        <v>1</v>
      </c>
      <c r="G515" s="316">
        <v>12</v>
      </c>
      <c r="I515" s="316">
        <v>0</v>
      </c>
      <c r="J515" s="316">
        <f t="shared" ref="J515:J578" si="46">IF($G515&lt;&gt;"",($E515-1)-$G515,0)</f>
        <v>-7</v>
      </c>
      <c r="K515" s="316" t="str">
        <f t="shared" si="45"/>
        <v>5220A N4200/N4100</v>
      </c>
      <c r="L515" s="316" t="str">
        <f t="shared" si="44"/>
        <v>5220A N4200</v>
      </c>
      <c r="M515" s="316" t="str">
        <f t="shared" si="41"/>
        <v>5220A N4100</v>
      </c>
      <c r="N515" s="316">
        <f>VLOOKUP(B515,大日程202201!$C$2:$D$1418,2,FALSE)</f>
        <v>10000</v>
      </c>
    </row>
    <row r="516" spans="1:14">
      <c r="A516" s="318">
        <v>515</v>
      </c>
      <c r="B516" s="316" t="s">
        <v>3242</v>
      </c>
      <c r="C516" s="316" t="s">
        <v>4661</v>
      </c>
      <c r="D516" s="316">
        <v>6</v>
      </c>
      <c r="E516" s="316">
        <v>6</v>
      </c>
      <c r="F516" s="316">
        <v>0</v>
      </c>
      <c r="I516" s="316">
        <v>0</v>
      </c>
      <c r="J516" s="316">
        <f t="shared" si="46"/>
        <v>0</v>
      </c>
      <c r="K516" s="316" t="str">
        <f t="shared" si="45"/>
        <v>75262 6RA1A</v>
      </c>
      <c r="L516" s="316" t="str">
        <f t="shared" si="42"/>
        <v>75262 6RA1A</v>
      </c>
      <c r="M516" s="316" t="str">
        <f t="shared" si="41"/>
        <v/>
      </c>
      <c r="N516" s="316">
        <f>VLOOKUP(B516,大日程202201!$C$2:$D$1418,2,FALSE)</f>
        <v>4800</v>
      </c>
    </row>
    <row r="517" spans="1:14">
      <c r="A517" s="318">
        <v>516</v>
      </c>
      <c r="B517" s="316" t="s">
        <v>3243</v>
      </c>
      <c r="C517" s="316" t="s">
        <v>4662</v>
      </c>
      <c r="D517" s="316">
        <v>6</v>
      </c>
      <c r="E517" s="316">
        <v>6</v>
      </c>
      <c r="F517" s="316">
        <v>0</v>
      </c>
      <c r="I517" s="316">
        <v>0</v>
      </c>
      <c r="J517" s="316">
        <f t="shared" si="46"/>
        <v>0</v>
      </c>
      <c r="K517" s="316" t="str">
        <f t="shared" si="45"/>
        <v>5220A M8000</v>
      </c>
      <c r="L517" s="316" t="str">
        <f t="shared" si="42"/>
        <v>5220A M8000</v>
      </c>
      <c r="M517" s="316" t="str">
        <f t="shared" si="41"/>
        <v/>
      </c>
      <c r="N517" s="316">
        <f>VLOOKUP(B517,大日程202201!$C$2:$D$1418,2,FALSE)</f>
        <v>10000</v>
      </c>
    </row>
    <row r="518" spans="1:14">
      <c r="A518" s="318">
        <v>517</v>
      </c>
      <c r="B518" s="316" t="s">
        <v>3244</v>
      </c>
      <c r="C518" s="316" t="s">
        <v>4663</v>
      </c>
      <c r="D518" s="316">
        <v>6</v>
      </c>
      <c r="E518" s="316">
        <v>6</v>
      </c>
      <c r="F518" s="316">
        <v>0</v>
      </c>
      <c r="I518" s="316">
        <v>0</v>
      </c>
      <c r="J518" s="316">
        <f t="shared" si="46"/>
        <v>0</v>
      </c>
      <c r="K518" s="316" t="str">
        <f t="shared" si="45"/>
        <v>75263 6RA1A</v>
      </c>
      <c r="L518" s="316" t="str">
        <f t="shared" si="42"/>
        <v>75263 6RA1A</v>
      </c>
      <c r="M518" s="316" t="str">
        <f t="shared" si="41"/>
        <v/>
      </c>
      <c r="N518" s="316">
        <f>VLOOKUP(B518,大日程202201!$C$2:$D$1418,2,FALSE)</f>
        <v>4800</v>
      </c>
    </row>
    <row r="519" spans="1:14">
      <c r="A519" s="318">
        <v>518</v>
      </c>
      <c r="B519" s="316" t="s">
        <v>3245</v>
      </c>
      <c r="C519" s="316" t="s">
        <v>4664</v>
      </c>
      <c r="D519" s="316">
        <v>6</v>
      </c>
      <c r="E519" s="316">
        <v>6</v>
      </c>
      <c r="F519" s="316">
        <v>0</v>
      </c>
      <c r="I519" s="316">
        <v>0</v>
      </c>
      <c r="J519" s="316">
        <f t="shared" si="46"/>
        <v>0</v>
      </c>
      <c r="K519" s="316" t="str">
        <f t="shared" si="45"/>
        <v>5220A M7900</v>
      </c>
      <c r="L519" s="316" t="str">
        <f t="shared" si="42"/>
        <v>5220A M7900</v>
      </c>
      <c r="M519" s="316" t="str">
        <f t="shared" si="41"/>
        <v/>
      </c>
      <c r="N519" s="316">
        <f>VLOOKUP(B519,大日程202201!$C$2:$D$1418,2,FALSE)</f>
        <v>10000</v>
      </c>
    </row>
    <row r="520" spans="1:14">
      <c r="A520" s="318">
        <v>519</v>
      </c>
      <c r="B520" s="316" t="s">
        <v>3246</v>
      </c>
      <c r="C520" s="316" t="s">
        <v>4665</v>
      </c>
      <c r="D520" s="316">
        <v>6</v>
      </c>
      <c r="E520" s="316">
        <v>6</v>
      </c>
      <c r="F520" s="316">
        <v>0</v>
      </c>
      <c r="I520" s="316">
        <v>12</v>
      </c>
      <c r="J520" s="316">
        <f t="shared" si="46"/>
        <v>0</v>
      </c>
      <c r="K520" s="316" t="str">
        <f t="shared" si="45"/>
        <v>75652 6RA0A-J</v>
      </c>
      <c r="L520" s="316" t="str">
        <f t="shared" si="42"/>
        <v>75652 6RA0A-J</v>
      </c>
      <c r="M520" s="316" t="str">
        <f t="shared" si="41"/>
        <v/>
      </c>
      <c r="N520" s="316">
        <f>VLOOKUP(B520,大日程202201!$C$2:$D$1418,2,FALSE)</f>
        <v>8000</v>
      </c>
    </row>
    <row r="521" spans="1:14">
      <c r="A521" s="318">
        <v>520</v>
      </c>
      <c r="B521" s="316" t="s">
        <v>3247</v>
      </c>
      <c r="C521" s="316" t="s">
        <v>4666</v>
      </c>
      <c r="D521" s="316">
        <v>6</v>
      </c>
      <c r="E521" s="316">
        <v>6</v>
      </c>
      <c r="F521" s="316">
        <v>0</v>
      </c>
      <c r="I521" s="316">
        <v>0</v>
      </c>
      <c r="J521" s="316">
        <f t="shared" si="46"/>
        <v>0</v>
      </c>
      <c r="K521" s="316" t="str">
        <f t="shared" si="45"/>
        <v>75652 6RA0A</v>
      </c>
      <c r="L521" s="316" t="str">
        <f t="shared" si="42"/>
        <v>75652 6RA0A</v>
      </c>
      <c r="M521" s="316" t="str">
        <f t="shared" si="41"/>
        <v/>
      </c>
      <c r="N521" s="316">
        <f>VLOOKUP(B521,大日程202201!$C$2:$D$1418,2,FALSE)</f>
        <v>0</v>
      </c>
    </row>
    <row r="522" spans="1:14">
      <c r="A522" s="318">
        <v>521</v>
      </c>
      <c r="B522" s="316" t="s">
        <v>3248</v>
      </c>
      <c r="C522" s="316" t="s">
        <v>4667</v>
      </c>
      <c r="D522" s="316">
        <v>8</v>
      </c>
      <c r="E522" s="316">
        <v>8</v>
      </c>
      <c r="F522" s="316">
        <v>1</v>
      </c>
      <c r="G522" s="316">
        <v>6</v>
      </c>
      <c r="I522" s="316">
        <v>0</v>
      </c>
      <c r="J522" s="316">
        <f t="shared" si="46"/>
        <v>1</v>
      </c>
      <c r="K522" s="316" t="str">
        <f t="shared" si="45"/>
        <v>75658/9 6RA0A</v>
      </c>
      <c r="L522" s="316" t="str">
        <f t="shared" ref="L522:L530" si="47">IF(AND($G522&lt;&gt;"",$J522&gt;0), IF($F522=1,MID($K522,1,$G522-1)&amp;MID($K522,$G522+2,LEN($K522)-($G522+1)),""), IF(AND($G522&lt;&gt;"",$E522&lt;&gt;""),MID($K522,1,$G522-1),IF(AND($D522&lt;&gt;"",$F522&lt;2),$K522,IF(AND(OR($D522="", $E522=""),VALUE($F522)=0),$K522,IF($F522=1,MID($K522,1,$G522-1)&amp;MID($K522,$G522+2,LEN($K522)-($G522-1)),"")))))</f>
        <v>75658 6RA0A</v>
      </c>
      <c r="M522" s="316" t="str">
        <f t="shared" si="41"/>
        <v>75659 6RA0A</v>
      </c>
      <c r="N522" s="316">
        <f>VLOOKUP(B522,大日程202201!$C$2:$D$1418,2,FALSE)</f>
        <v>6000</v>
      </c>
    </row>
    <row r="523" spans="1:14">
      <c r="A523" s="318">
        <v>522</v>
      </c>
      <c r="B523" s="316" t="s">
        <v>3250</v>
      </c>
      <c r="C523" s="316" t="s">
        <v>4668</v>
      </c>
      <c r="D523" s="316">
        <v>8</v>
      </c>
      <c r="E523" s="316">
        <v>8</v>
      </c>
      <c r="F523" s="316">
        <v>1</v>
      </c>
      <c r="G523" s="316">
        <v>6</v>
      </c>
      <c r="I523" s="316">
        <v>0</v>
      </c>
      <c r="J523" s="316">
        <f t="shared" si="46"/>
        <v>1</v>
      </c>
      <c r="K523" s="316" t="str">
        <f t="shared" si="45"/>
        <v>75662/3 6RA0A</v>
      </c>
      <c r="L523" s="316" t="str">
        <f t="shared" si="47"/>
        <v>75662 6RA0A</v>
      </c>
      <c r="M523" s="316" t="str">
        <f t="shared" si="41"/>
        <v>75663 6RA0A</v>
      </c>
      <c r="N523" s="316">
        <f>VLOOKUP(B523,大日程202201!$C$2:$D$1418,2,FALSE)</f>
        <v>4620</v>
      </c>
    </row>
    <row r="524" spans="1:14">
      <c r="A524" s="318">
        <v>523</v>
      </c>
      <c r="B524" s="316" t="s">
        <v>3251</v>
      </c>
      <c r="C524" s="316" t="s">
        <v>4669</v>
      </c>
      <c r="D524" s="316">
        <v>6</v>
      </c>
      <c r="E524" s="316">
        <v>6</v>
      </c>
      <c r="F524" s="316">
        <v>1</v>
      </c>
      <c r="G524" s="316">
        <v>12</v>
      </c>
      <c r="I524" s="316">
        <v>0</v>
      </c>
      <c r="J524" s="316">
        <f t="shared" si="46"/>
        <v>-7</v>
      </c>
      <c r="K524" s="316" t="str">
        <f t="shared" si="45"/>
        <v>5220A T9200/T9100</v>
      </c>
      <c r="L524" s="316" t="str">
        <f t="shared" si="47"/>
        <v>5220A T9200</v>
      </c>
      <c r="M524" s="316" t="str">
        <f t="shared" si="41"/>
        <v>5220A T9100</v>
      </c>
      <c r="N524" s="316">
        <f>VLOOKUP(B524,大日程202201!$C$2:$D$1418,2,FALSE)</f>
        <v>7800</v>
      </c>
    </row>
    <row r="525" spans="1:14">
      <c r="A525" s="318">
        <v>524</v>
      </c>
      <c r="B525" s="316" t="s">
        <v>3252</v>
      </c>
      <c r="C525" s="316" t="s">
        <v>4670</v>
      </c>
      <c r="D525" s="316">
        <v>8</v>
      </c>
      <c r="E525" s="316">
        <v>8</v>
      </c>
      <c r="F525" s="316">
        <v>1</v>
      </c>
      <c r="G525" s="316">
        <v>6</v>
      </c>
      <c r="I525" s="316">
        <v>0</v>
      </c>
      <c r="J525" s="316">
        <f t="shared" si="46"/>
        <v>1</v>
      </c>
      <c r="K525" s="316" t="str">
        <f t="shared" si="45"/>
        <v>75934/5 6RA0A</v>
      </c>
      <c r="L525" s="316" t="str">
        <f t="shared" si="47"/>
        <v>75934 6RA0A</v>
      </c>
      <c r="M525" s="316" t="str">
        <f t="shared" si="41"/>
        <v>75935 6RA0A</v>
      </c>
      <c r="N525" s="316">
        <f>VLOOKUP(B525,大日程202201!$C$2:$D$1418,2,FALSE)</f>
        <v>8000</v>
      </c>
    </row>
    <row r="526" spans="1:14">
      <c r="A526" s="318">
        <v>525</v>
      </c>
      <c r="B526" s="316" t="s">
        <v>3254</v>
      </c>
      <c r="C526" s="316" t="s">
        <v>4671</v>
      </c>
      <c r="D526" s="316">
        <v>8</v>
      </c>
      <c r="E526" s="316">
        <v>8</v>
      </c>
      <c r="F526" s="316">
        <v>1</v>
      </c>
      <c r="G526" s="316">
        <v>6</v>
      </c>
      <c r="I526" s="316">
        <v>0</v>
      </c>
      <c r="J526" s="316">
        <f t="shared" si="46"/>
        <v>1</v>
      </c>
      <c r="K526" s="316" t="str">
        <f t="shared" si="45"/>
        <v>75942/3 6RA0A</v>
      </c>
      <c r="L526" s="316" t="str">
        <f t="shared" si="47"/>
        <v>75942 6RA0A</v>
      </c>
      <c r="M526" s="316" t="str">
        <f t="shared" ref="M526:M589" si="48">IF(AND($G526&lt;&gt;"",$J526&gt;0), IF($F526=1,MID($K526,1,$G526-(1+$J526))&amp;MID($K526,$G526+$J526,LEN($K526)-($G526+($J526-1))),""),IF(AND($G526&lt;&gt;"",$E526&lt;&gt;"",$J526&gt;0),MID($K526,1,$G526-1),IF(AND($G526&lt;&gt;"",$E526&lt;&gt;"",$J526&lt;0),MID($K526,1,$E526)&amp;MID($K526,$G526+1,LEN($K526)-$G526),IF($F526=1,MID($K526,1,$G526-2)&amp;MID($K526,$G526+1,LEN($K526)-$G526),""))))</f>
        <v>75943 6RA0A</v>
      </c>
      <c r="N526" s="316">
        <f>VLOOKUP(B526,大日程202201!$C$2:$D$1418,2,FALSE)</f>
        <v>4800</v>
      </c>
    </row>
    <row r="527" spans="1:14">
      <c r="A527" s="318">
        <v>526</v>
      </c>
      <c r="B527" s="316" t="s">
        <v>3255</v>
      </c>
      <c r="C527" s="316" t="s">
        <v>4672</v>
      </c>
      <c r="D527" s="316">
        <v>6</v>
      </c>
      <c r="E527" s="316">
        <v>6</v>
      </c>
      <c r="F527" s="316">
        <v>1</v>
      </c>
      <c r="G527" s="316">
        <v>12</v>
      </c>
      <c r="I527" s="316">
        <v>0</v>
      </c>
      <c r="J527" s="316">
        <f t="shared" si="46"/>
        <v>-7</v>
      </c>
      <c r="K527" s="316" t="str">
        <f t="shared" si="45"/>
        <v>5220A M9200/M9100</v>
      </c>
      <c r="L527" s="316" t="str">
        <f t="shared" si="47"/>
        <v>5220A M9200</v>
      </c>
      <c r="M527" s="316" t="str">
        <f t="shared" si="48"/>
        <v>5220A M9100</v>
      </c>
      <c r="N527" s="316">
        <f>VLOOKUP(B527,大日程202201!$C$2:$D$1418,2,FALSE)</f>
        <v>9000</v>
      </c>
    </row>
    <row r="528" spans="1:14">
      <c r="A528" s="318">
        <v>527</v>
      </c>
      <c r="B528" s="316" t="s">
        <v>3256</v>
      </c>
      <c r="C528" s="316" t="s">
        <v>4673</v>
      </c>
      <c r="D528" s="316">
        <v>8</v>
      </c>
      <c r="E528" s="316">
        <v>8</v>
      </c>
      <c r="F528" s="316">
        <v>1</v>
      </c>
      <c r="G528" s="316">
        <v>6</v>
      </c>
      <c r="I528" s="316">
        <v>0</v>
      </c>
      <c r="J528" s="316">
        <f t="shared" si="46"/>
        <v>1</v>
      </c>
      <c r="K528" s="316" t="str">
        <f t="shared" si="45"/>
        <v>76464/5 6RA0A</v>
      </c>
      <c r="L528" s="316" t="str">
        <f t="shared" si="47"/>
        <v>76464 6RA0A</v>
      </c>
      <c r="M528" s="316" t="str">
        <f t="shared" si="48"/>
        <v>76465 6RA0A</v>
      </c>
      <c r="N528" s="316">
        <f>VLOOKUP(B528,大日程202201!$C$2:$D$1418,2,FALSE)</f>
        <v>6000</v>
      </c>
    </row>
    <row r="529" spans="1:14">
      <c r="A529" s="318">
        <v>528</v>
      </c>
      <c r="B529" s="316" t="s">
        <v>3258</v>
      </c>
      <c r="C529" s="316" t="s">
        <v>4674</v>
      </c>
      <c r="D529" s="316">
        <v>6</v>
      </c>
      <c r="E529" s="316">
        <v>6</v>
      </c>
      <c r="F529" s="316">
        <v>1</v>
      </c>
      <c r="G529" s="316">
        <v>12</v>
      </c>
      <c r="I529" s="316">
        <v>0</v>
      </c>
      <c r="J529" s="316">
        <f t="shared" si="46"/>
        <v>-7</v>
      </c>
      <c r="K529" s="316" t="str">
        <f t="shared" si="45"/>
        <v>9450C 04300/04500</v>
      </c>
      <c r="L529" s="316" t="str">
        <f t="shared" si="47"/>
        <v>9450C 04300</v>
      </c>
      <c r="M529" s="316" t="str">
        <f t="shared" si="48"/>
        <v>9450C 04500</v>
      </c>
      <c r="N529" s="316">
        <f>VLOOKUP(B529,大日程202201!$C$2:$D$1418,2,FALSE)</f>
        <v>0</v>
      </c>
    </row>
    <row r="530" spans="1:14">
      <c r="A530" s="318">
        <v>529</v>
      </c>
      <c r="B530" s="316" t="s">
        <v>3259</v>
      </c>
      <c r="C530" s="316" t="s">
        <v>4675</v>
      </c>
      <c r="D530" s="316">
        <v>6</v>
      </c>
      <c r="E530" s="316">
        <v>6</v>
      </c>
      <c r="F530" s="316">
        <v>1</v>
      </c>
      <c r="G530" s="316">
        <v>12</v>
      </c>
      <c r="I530" s="316">
        <v>0</v>
      </c>
      <c r="J530" s="316">
        <f t="shared" si="46"/>
        <v>-7</v>
      </c>
      <c r="K530" s="316" t="str">
        <f t="shared" si="45"/>
        <v>9450C 04400/04600</v>
      </c>
      <c r="L530" s="316" t="str">
        <f t="shared" si="47"/>
        <v>9450C 04400</v>
      </c>
      <c r="M530" s="316" t="str">
        <f t="shared" si="48"/>
        <v>9450C 04600</v>
      </c>
      <c r="N530" s="316">
        <f>VLOOKUP(B530,大日程202201!$C$2:$D$1418,2,FALSE)</f>
        <v>0</v>
      </c>
    </row>
    <row r="531" spans="1:14">
      <c r="A531" s="318">
        <v>530</v>
      </c>
      <c r="B531" s="316" t="s">
        <v>672</v>
      </c>
      <c r="C531" s="316" t="s">
        <v>4676</v>
      </c>
      <c r="D531" s="316">
        <v>6</v>
      </c>
      <c r="E531" s="316">
        <v>6</v>
      </c>
      <c r="F531" s="316">
        <v>0</v>
      </c>
      <c r="I531" s="316">
        <v>0</v>
      </c>
      <c r="J531" s="316">
        <f t="shared" si="46"/>
        <v>0</v>
      </c>
      <c r="K531" s="316" t="str">
        <f t="shared" si="45"/>
        <v>9450C 04900</v>
      </c>
      <c r="L531" s="316" t="str">
        <f t="shared" ref="L531:L593" si="49">IF(AND($G531&lt;&gt;"",$J531&gt;0), IF($F531=1,MID($K531,1,$G531-1)&amp;MID($K531,$G531+$J531+$J531,LEN($K531)-($G531+$J531)),""), IF(AND($G531&lt;&gt;"",$E531&lt;&gt;""),MID($K531,1,$G531-1),IF(AND($D531&lt;&gt;"",$F531&lt;2),$K531,IF(AND(OR($D531="", $E531=""),VALUE($F531)=0),$K531,IF($F531=1,MID($K531,1,$G531-1)&amp;MID($K531,$G531+2,LEN($K531)-($G531-1)),"")))))</f>
        <v>9450C 04900</v>
      </c>
      <c r="M531" s="316" t="str">
        <f t="shared" si="48"/>
        <v/>
      </c>
      <c r="N531" s="316">
        <f>VLOOKUP(B531,大日程202201!$C$2:$D$1418,2,FALSE)</f>
        <v>6000</v>
      </c>
    </row>
    <row r="532" spans="1:14">
      <c r="A532" s="318">
        <v>531</v>
      </c>
      <c r="B532" s="316" t="s">
        <v>673</v>
      </c>
      <c r="C532" s="316" t="s">
        <v>4677</v>
      </c>
      <c r="D532" s="316">
        <v>6</v>
      </c>
      <c r="E532" s="316">
        <v>6</v>
      </c>
      <c r="F532" s="316">
        <v>0</v>
      </c>
      <c r="I532" s="316">
        <v>0</v>
      </c>
      <c r="J532" s="316">
        <f t="shared" si="46"/>
        <v>0</v>
      </c>
      <c r="K532" s="316" t="str">
        <f t="shared" si="45"/>
        <v>9450C 05000</v>
      </c>
      <c r="L532" s="316" t="str">
        <f t="shared" si="49"/>
        <v>9450C 05000</v>
      </c>
      <c r="M532" s="316" t="str">
        <f t="shared" si="48"/>
        <v/>
      </c>
      <c r="N532" s="316">
        <f>VLOOKUP(B532,大日程202201!$C$2:$D$1418,2,FALSE)</f>
        <v>6000</v>
      </c>
    </row>
    <row r="533" spans="1:14">
      <c r="A533" s="318">
        <v>532</v>
      </c>
      <c r="B533" s="316" t="s">
        <v>3261</v>
      </c>
      <c r="C533" s="316" t="s">
        <v>4678</v>
      </c>
      <c r="D533" s="316">
        <v>12</v>
      </c>
      <c r="E533" s="316">
        <v>6</v>
      </c>
      <c r="F533" s="316">
        <v>0</v>
      </c>
      <c r="I533" s="316">
        <v>0</v>
      </c>
      <c r="J533" s="316">
        <f t="shared" si="46"/>
        <v>0</v>
      </c>
      <c r="K533" s="316" t="str">
        <f t="shared" si="45"/>
        <v>17420 11G09</v>
      </c>
      <c r="L533" s="316" t="str">
        <f t="shared" si="49"/>
        <v>17420 11G09</v>
      </c>
      <c r="M533" s="316" t="str">
        <f t="shared" si="48"/>
        <v/>
      </c>
      <c r="N533" s="316">
        <f>VLOOKUP(B533,大日程202201!$C$2:$D$1418,2,FALSE)</f>
        <v>0</v>
      </c>
    </row>
    <row r="534" spans="1:14">
      <c r="A534" s="318">
        <v>533</v>
      </c>
      <c r="B534" s="316" t="s">
        <v>3262</v>
      </c>
      <c r="C534" s="316" t="s">
        <v>4679</v>
      </c>
      <c r="D534" s="316">
        <v>12</v>
      </c>
      <c r="E534" s="316">
        <v>6</v>
      </c>
      <c r="F534" s="316">
        <v>0</v>
      </c>
      <c r="I534" s="316">
        <v>0</v>
      </c>
      <c r="J534" s="316">
        <f t="shared" si="46"/>
        <v>0</v>
      </c>
      <c r="K534" s="316" t="str">
        <f t="shared" si="45"/>
        <v>93742 01G00</v>
      </c>
      <c r="L534" s="316" t="str">
        <f t="shared" si="49"/>
        <v>93742 01G00</v>
      </c>
      <c r="M534" s="316" t="str">
        <f t="shared" si="48"/>
        <v/>
      </c>
      <c r="N534" s="316">
        <f>VLOOKUP(B534,大日程202201!$C$2:$D$1418,2,FALSE)</f>
        <v>0</v>
      </c>
    </row>
    <row r="535" spans="1:14">
      <c r="A535" s="318">
        <v>534</v>
      </c>
      <c r="B535" s="316" t="s">
        <v>3263</v>
      </c>
      <c r="C535" s="316" t="s">
        <v>4680</v>
      </c>
      <c r="D535" s="316">
        <v>12</v>
      </c>
      <c r="E535" s="316">
        <v>6</v>
      </c>
      <c r="F535" s="316">
        <v>0</v>
      </c>
      <c r="I535" s="316">
        <v>0</v>
      </c>
      <c r="J535" s="316">
        <f t="shared" si="46"/>
        <v>0</v>
      </c>
      <c r="K535" s="316" t="str">
        <f t="shared" si="45"/>
        <v>93752 12G00</v>
      </c>
      <c r="L535" s="316" t="str">
        <f t="shared" si="49"/>
        <v>93752 12G00</v>
      </c>
      <c r="M535" s="316" t="str">
        <f t="shared" si="48"/>
        <v/>
      </c>
      <c r="N535" s="316">
        <f>VLOOKUP(B535,大日程202201!$C$2:$D$1418,2,FALSE)</f>
        <v>0</v>
      </c>
    </row>
    <row r="536" spans="1:14">
      <c r="A536" s="318">
        <v>535</v>
      </c>
      <c r="B536" s="316" t="s">
        <v>3264</v>
      </c>
      <c r="C536" s="316" t="s">
        <v>4681</v>
      </c>
      <c r="D536" s="316">
        <v>12</v>
      </c>
      <c r="E536" s="316">
        <v>6</v>
      </c>
      <c r="F536" s="316">
        <v>0</v>
      </c>
      <c r="I536" s="316">
        <v>0</v>
      </c>
      <c r="J536" s="316">
        <f t="shared" si="46"/>
        <v>0</v>
      </c>
      <c r="K536" s="316" t="str">
        <f t="shared" si="45"/>
        <v>93772 01G00</v>
      </c>
      <c r="L536" s="316" t="str">
        <f t="shared" si="49"/>
        <v>93772 01G00</v>
      </c>
      <c r="M536" s="316" t="str">
        <f t="shared" si="48"/>
        <v/>
      </c>
      <c r="N536" s="316">
        <f>VLOOKUP(B536,大日程202201!$C$2:$D$1418,2,FALSE)</f>
        <v>0</v>
      </c>
    </row>
    <row r="537" spans="1:14">
      <c r="A537" s="318">
        <v>536</v>
      </c>
      <c r="B537" s="316" t="s">
        <v>3265</v>
      </c>
      <c r="C537" s="316" t="s">
        <v>4682</v>
      </c>
      <c r="D537" s="316">
        <v>12</v>
      </c>
      <c r="E537" s="316">
        <v>6</v>
      </c>
      <c r="F537" s="316">
        <v>0</v>
      </c>
      <c r="I537" s="316">
        <v>0</v>
      </c>
      <c r="J537" s="316">
        <f t="shared" si="46"/>
        <v>0</v>
      </c>
      <c r="K537" s="316" t="str">
        <f t="shared" si="45"/>
        <v>62532 VG200</v>
      </c>
      <c r="L537" s="316" t="str">
        <f t="shared" si="49"/>
        <v>62532 VG200</v>
      </c>
      <c r="M537" s="316" t="str">
        <f t="shared" si="48"/>
        <v/>
      </c>
      <c r="N537" s="316">
        <f>VLOOKUP(B537,大日程202201!$C$2:$D$1418,2,FALSE)</f>
        <v>0</v>
      </c>
    </row>
    <row r="538" spans="1:14">
      <c r="A538" s="318">
        <v>537</v>
      </c>
      <c r="B538" s="316" t="s">
        <v>3266</v>
      </c>
      <c r="C538" s="316" t="s">
        <v>4683</v>
      </c>
      <c r="D538" s="316">
        <v>12</v>
      </c>
      <c r="E538" s="316">
        <v>6</v>
      </c>
      <c r="F538" s="316">
        <v>0</v>
      </c>
      <c r="I538" s="316">
        <v>0</v>
      </c>
      <c r="J538" s="316">
        <f t="shared" si="46"/>
        <v>0</v>
      </c>
      <c r="K538" s="316" t="str">
        <f t="shared" si="45"/>
        <v>62532 VE000</v>
      </c>
      <c r="L538" s="316" t="str">
        <f t="shared" si="49"/>
        <v>62532 VE000</v>
      </c>
      <c r="M538" s="316" t="str">
        <f t="shared" si="48"/>
        <v/>
      </c>
      <c r="N538" s="316">
        <f>VLOOKUP(B538,大日程202201!$C$2:$D$1418,2,FALSE)</f>
        <v>0</v>
      </c>
    </row>
    <row r="539" spans="1:14">
      <c r="A539" s="318">
        <v>538</v>
      </c>
      <c r="B539" s="316" t="s">
        <v>3267</v>
      </c>
      <c r="C539" s="316" t="s">
        <v>4684</v>
      </c>
      <c r="D539" s="316">
        <v>14</v>
      </c>
      <c r="E539" s="316">
        <v>6</v>
      </c>
      <c r="F539" s="316">
        <v>0</v>
      </c>
      <c r="I539" s="316">
        <v>0</v>
      </c>
      <c r="J539" s="316">
        <f t="shared" si="46"/>
        <v>0</v>
      </c>
      <c r="K539" s="316" t="str">
        <f t="shared" si="45"/>
        <v>62532 WL00001</v>
      </c>
      <c r="L539" s="316" t="str">
        <f t="shared" si="49"/>
        <v>62532 WL00001</v>
      </c>
      <c r="M539" s="316" t="str">
        <f t="shared" si="48"/>
        <v/>
      </c>
      <c r="N539" s="316">
        <f>VLOOKUP(B539,大日程202201!$C$2:$D$1418,2,FALSE)</f>
        <v>0</v>
      </c>
    </row>
    <row r="540" spans="1:14">
      <c r="A540" s="318">
        <v>539</v>
      </c>
      <c r="B540" s="316" t="s">
        <v>3268</v>
      </c>
      <c r="C540" s="316" t="s">
        <v>4685</v>
      </c>
      <c r="D540" s="316">
        <v>14</v>
      </c>
      <c r="E540" s="316">
        <v>6</v>
      </c>
      <c r="F540" s="316">
        <v>0</v>
      </c>
      <c r="I540" s="316">
        <v>12</v>
      </c>
      <c r="J540" s="316">
        <f t="shared" si="46"/>
        <v>0</v>
      </c>
      <c r="K540" s="316" t="str">
        <f t="shared" si="45"/>
        <v>62532 0W700-1</v>
      </c>
      <c r="L540" s="316" t="str">
        <f t="shared" si="49"/>
        <v>62532 0W700-1</v>
      </c>
      <c r="M540" s="316" t="str">
        <f t="shared" si="48"/>
        <v/>
      </c>
      <c r="N540" s="316">
        <f>VLOOKUP(B540,大日程202201!$C$2:$D$1418,2,FALSE)</f>
        <v>0</v>
      </c>
    </row>
    <row r="541" spans="1:14">
      <c r="A541" s="318">
        <v>540</v>
      </c>
      <c r="B541" s="316" t="s">
        <v>3269</v>
      </c>
      <c r="C541" s="316" t="s">
        <v>4686</v>
      </c>
      <c r="D541" s="316">
        <v>14</v>
      </c>
      <c r="E541" s="316">
        <v>6</v>
      </c>
      <c r="F541" s="316">
        <v>0</v>
      </c>
      <c r="I541" s="316">
        <v>12</v>
      </c>
      <c r="J541" s="316">
        <f t="shared" si="46"/>
        <v>0</v>
      </c>
      <c r="K541" s="316" t="str">
        <f t="shared" si="45"/>
        <v>62532 1W200-1</v>
      </c>
      <c r="L541" s="316" t="str">
        <f t="shared" si="49"/>
        <v>62532 1W200-1</v>
      </c>
      <c r="M541" s="316" t="str">
        <f t="shared" si="48"/>
        <v/>
      </c>
      <c r="N541" s="316">
        <f>VLOOKUP(B541,大日程202201!$C$2:$D$1418,2,FALSE)</f>
        <v>0</v>
      </c>
    </row>
    <row r="542" spans="1:14">
      <c r="A542" s="318">
        <v>541</v>
      </c>
      <c r="B542" s="316" t="s">
        <v>3270</v>
      </c>
      <c r="C542" s="316" t="s">
        <v>4687</v>
      </c>
      <c r="D542" s="316">
        <v>12</v>
      </c>
      <c r="E542" s="316">
        <v>6</v>
      </c>
      <c r="F542" s="316">
        <v>0</v>
      </c>
      <c r="I542" s="316">
        <v>0</v>
      </c>
      <c r="J542" s="316">
        <f t="shared" si="46"/>
        <v>0</v>
      </c>
      <c r="K542" s="316" t="str">
        <f t="shared" si="45"/>
        <v>17216 8N001</v>
      </c>
      <c r="L542" s="316" t="str">
        <f t="shared" si="49"/>
        <v>17216 8N001</v>
      </c>
      <c r="M542" s="316" t="str">
        <f t="shared" si="48"/>
        <v/>
      </c>
      <c r="N542" s="316">
        <f>VLOOKUP(B542,大日程202201!$C$2:$D$1418,2,FALSE)</f>
        <v>0</v>
      </c>
    </row>
    <row r="543" spans="1:14">
      <c r="A543" s="318">
        <v>542</v>
      </c>
      <c r="B543" s="316" t="s">
        <v>3271</v>
      </c>
      <c r="C543" s="316" t="s">
        <v>4688</v>
      </c>
      <c r="D543" s="316">
        <v>14</v>
      </c>
      <c r="E543" s="316">
        <v>6</v>
      </c>
      <c r="F543" s="316">
        <v>0</v>
      </c>
      <c r="I543" s="316">
        <v>0</v>
      </c>
      <c r="J543" s="316">
        <f t="shared" si="46"/>
        <v>0</v>
      </c>
      <c r="K543" s="316" t="str">
        <f t="shared" si="45"/>
        <v>17216 8N00001</v>
      </c>
      <c r="L543" s="316" t="str">
        <f t="shared" si="49"/>
        <v>17216 8N00001</v>
      </c>
      <c r="M543" s="316" t="str">
        <f t="shared" si="48"/>
        <v/>
      </c>
      <c r="N543" s="316">
        <f>VLOOKUP(B543,大日程202201!$C$2:$D$1418,2,FALSE)</f>
        <v>0</v>
      </c>
    </row>
    <row r="544" spans="1:14">
      <c r="A544" s="318">
        <v>543</v>
      </c>
      <c r="B544" s="316" t="s">
        <v>3272</v>
      </c>
      <c r="C544" s="316" t="s">
        <v>4689</v>
      </c>
      <c r="D544" s="316">
        <v>14</v>
      </c>
      <c r="E544" s="316">
        <v>6</v>
      </c>
      <c r="F544" s="316">
        <v>0</v>
      </c>
      <c r="I544" s="316">
        <v>0</v>
      </c>
      <c r="J544" s="316">
        <f t="shared" si="46"/>
        <v>0</v>
      </c>
      <c r="K544" s="316" t="str">
        <f t="shared" si="45"/>
        <v>17216 8N00002</v>
      </c>
      <c r="L544" s="316" t="str">
        <f t="shared" si="49"/>
        <v>17216 8N00002</v>
      </c>
      <c r="M544" s="316" t="str">
        <f t="shared" si="48"/>
        <v/>
      </c>
      <c r="N544" s="316">
        <f>VLOOKUP(B544,大日程202201!$C$2:$D$1418,2,FALSE)</f>
        <v>0</v>
      </c>
    </row>
    <row r="545" spans="1:14">
      <c r="A545" s="318">
        <v>544</v>
      </c>
      <c r="B545" s="316" t="s">
        <v>3273</v>
      </c>
      <c r="C545" s="316" t="s">
        <v>4690</v>
      </c>
      <c r="D545" s="316">
        <v>12</v>
      </c>
      <c r="E545" s="316">
        <v>6</v>
      </c>
      <c r="F545" s="316">
        <v>0</v>
      </c>
      <c r="I545" s="316">
        <v>0</v>
      </c>
      <c r="J545" s="316">
        <f t="shared" si="46"/>
        <v>0</v>
      </c>
      <c r="K545" s="316" t="str">
        <f t="shared" si="45"/>
        <v>73242 4M700</v>
      </c>
      <c r="L545" s="316" t="str">
        <f t="shared" si="49"/>
        <v>73242 4M700</v>
      </c>
      <c r="M545" s="316" t="str">
        <f t="shared" si="48"/>
        <v/>
      </c>
      <c r="N545" s="316">
        <f>VLOOKUP(B545,大日程202201!$C$2:$D$1418,2,FALSE)</f>
        <v>0</v>
      </c>
    </row>
    <row r="546" spans="1:14">
      <c r="A546" s="318">
        <v>545</v>
      </c>
      <c r="B546" s="316" t="s">
        <v>3274</v>
      </c>
      <c r="C546" s="316" t="s">
        <v>4691</v>
      </c>
      <c r="D546" s="316">
        <v>12</v>
      </c>
      <c r="E546" s="316">
        <v>6</v>
      </c>
      <c r="F546" s="316">
        <v>0</v>
      </c>
      <c r="I546" s="316">
        <v>0</v>
      </c>
      <c r="J546" s="316">
        <f t="shared" si="46"/>
        <v>0</v>
      </c>
      <c r="K546" s="316" t="str">
        <f t="shared" si="45"/>
        <v>73262 4M500</v>
      </c>
      <c r="L546" s="316" t="str">
        <f t="shared" si="49"/>
        <v>73262 4M500</v>
      </c>
      <c r="M546" s="316" t="str">
        <f t="shared" si="48"/>
        <v/>
      </c>
      <c r="N546" s="316">
        <f>VLOOKUP(B546,大日程202201!$C$2:$D$1418,2,FALSE)</f>
        <v>0</v>
      </c>
    </row>
    <row r="547" spans="1:14">
      <c r="A547" s="318">
        <v>546</v>
      </c>
      <c r="B547" s="316" t="s">
        <v>3275</v>
      </c>
      <c r="C547" s="316" t="s">
        <v>4692</v>
      </c>
      <c r="D547" s="316">
        <v>14</v>
      </c>
      <c r="E547" s="316">
        <v>6</v>
      </c>
      <c r="F547" s="316">
        <v>0</v>
      </c>
      <c r="I547" s="316">
        <v>0</v>
      </c>
      <c r="J547" s="316">
        <f t="shared" si="46"/>
        <v>0</v>
      </c>
      <c r="K547" s="316" t="str">
        <f t="shared" si="45"/>
        <v>62533 4M41001</v>
      </c>
      <c r="L547" s="316" t="str">
        <f t="shared" si="49"/>
        <v>62533 4M41001</v>
      </c>
      <c r="M547" s="316" t="str">
        <f t="shared" si="48"/>
        <v/>
      </c>
      <c r="N547" s="316">
        <f>VLOOKUP(B547,大日程202201!$C$2:$D$1418,2,FALSE)</f>
        <v>0</v>
      </c>
    </row>
    <row r="548" spans="1:14">
      <c r="A548" s="318">
        <v>547</v>
      </c>
      <c r="B548" s="316" t="s">
        <v>3276</v>
      </c>
      <c r="C548" s="316" t="s">
        <v>4693</v>
      </c>
      <c r="D548" s="316">
        <v>14</v>
      </c>
      <c r="E548" s="316">
        <v>8</v>
      </c>
      <c r="F548" s="316">
        <v>1</v>
      </c>
      <c r="G548" s="316">
        <v>6</v>
      </c>
      <c r="I548" s="316">
        <v>0</v>
      </c>
      <c r="J548" s="316">
        <f t="shared" si="46"/>
        <v>1</v>
      </c>
      <c r="K548" s="316" t="str">
        <f t="shared" si="45"/>
        <v>764B0/1 4M400</v>
      </c>
      <c r="L548" s="316" t="str">
        <f>IF(AND($G548&lt;&gt;"",$J548&gt;0), IF($F548=1,MID($K548,1,$G548-1)&amp;MID($K548,$G548+2,LEN($K548)-($G548+1)),""), IF(AND($G548&lt;&gt;"",$E548&lt;&gt;""),MID($K548,1,$G548-1),IF(AND($D548&lt;&gt;"",$F548&lt;2),$K548,IF(AND(OR($D548="", $E548=""),VALUE($F548)=0),$K548,IF($F548=1,MID($K548,1,$G548-1)&amp;MID($K548,$G548+2,LEN($K548)-($G548-1)),"")))))</f>
        <v>764B0 4M400</v>
      </c>
      <c r="M548" s="316" t="str">
        <f t="shared" si="48"/>
        <v>764B1 4M400</v>
      </c>
      <c r="N548" s="316">
        <f>VLOOKUP(B548,大日程202201!$C$2:$D$1418,2,FALSE)</f>
        <v>0</v>
      </c>
    </row>
    <row r="549" spans="1:14">
      <c r="A549" s="318">
        <v>548</v>
      </c>
      <c r="B549" s="316" t="s">
        <v>3277</v>
      </c>
      <c r="C549" s="316" t="s">
        <v>4694</v>
      </c>
      <c r="D549" s="316">
        <v>14</v>
      </c>
      <c r="E549" s="316">
        <v>8</v>
      </c>
      <c r="F549" s="316">
        <v>1</v>
      </c>
      <c r="G549" s="316">
        <v>6</v>
      </c>
      <c r="I549" s="316">
        <v>0</v>
      </c>
      <c r="J549" s="316">
        <f t="shared" si="46"/>
        <v>1</v>
      </c>
      <c r="K549" s="316" t="str">
        <f t="shared" si="45"/>
        <v>76546/7 4M400</v>
      </c>
      <c r="L549" s="316" t="str">
        <f>IF(AND($G549&lt;&gt;"",$J549&gt;0), IF($F549=1,MID($K549,1,$G549-1)&amp;MID($K549,$G549+2,LEN($K549)-($G549+1)),""), IF(AND($G549&lt;&gt;"",$E549&lt;&gt;""),MID($K549,1,$G549-1),IF(AND($D549&lt;&gt;"",$F549&lt;2),$K549,IF(AND(OR($D549="", $E549=""),VALUE($F549)=0),$K549,IF($F549=1,MID($K549,1,$G549-1)&amp;MID($K549,$G549+2,LEN($K549)-($G549-1)),"")))))</f>
        <v>76546 4M400</v>
      </c>
      <c r="M549" s="316" t="str">
        <f t="shared" si="48"/>
        <v>76547 4M400</v>
      </c>
      <c r="N549" s="316">
        <f>VLOOKUP(B549,大日程202201!$C$2:$D$1418,2,FALSE)</f>
        <v>0</v>
      </c>
    </row>
    <row r="550" spans="1:14">
      <c r="A550" s="318">
        <v>549</v>
      </c>
      <c r="B550" s="316" t="s">
        <v>3278</v>
      </c>
      <c r="C550" s="316" t="s">
        <v>4695</v>
      </c>
      <c r="D550" s="316">
        <v>14</v>
      </c>
      <c r="E550" s="316">
        <v>8</v>
      </c>
      <c r="F550" s="316">
        <v>1</v>
      </c>
      <c r="G550" s="316">
        <v>6</v>
      </c>
      <c r="I550" s="316">
        <v>0</v>
      </c>
      <c r="J550" s="316">
        <f t="shared" si="46"/>
        <v>1</v>
      </c>
      <c r="K550" s="316" t="str">
        <f t="shared" si="45"/>
        <v>76316/7 4M400</v>
      </c>
      <c r="L550" s="316" t="str">
        <f>IF(AND($G550&lt;&gt;"",$J550&gt;0), IF($F550=1,MID($K550,1,$G550-1)&amp;MID($K550,$G550+2,LEN($K550)-($G550+1)),""), IF(AND($G550&lt;&gt;"",$E550&lt;&gt;""),MID($K550,1,$G550-1),IF(AND($D550&lt;&gt;"",$F550&lt;2),$K550,IF(AND(OR($D550="", $E550=""),VALUE($F550)=0),$K550,IF($F550=1,MID($K550,1,$G550-1)&amp;MID($K550,$G550+2,LEN($K550)-($G550-1)),"")))))</f>
        <v>76316 4M400</v>
      </c>
      <c r="M550" s="316" t="str">
        <f t="shared" si="48"/>
        <v>76317 4M400</v>
      </c>
      <c r="N550" s="316">
        <f>VLOOKUP(B550,大日程202201!$C$2:$D$1418,2,FALSE)</f>
        <v>0</v>
      </c>
    </row>
    <row r="551" spans="1:14">
      <c r="A551" s="318">
        <v>550</v>
      </c>
      <c r="B551" s="316" t="s">
        <v>3279</v>
      </c>
      <c r="C551" s="316" t="s">
        <v>4696</v>
      </c>
      <c r="D551" s="316">
        <v>12</v>
      </c>
      <c r="E551" s="316">
        <v>6</v>
      </c>
      <c r="F551" s="316">
        <v>0</v>
      </c>
      <c r="I551" s="316">
        <v>0</v>
      </c>
      <c r="J551" s="316">
        <f t="shared" si="46"/>
        <v>0</v>
      </c>
      <c r="K551" s="316" t="str">
        <f t="shared" si="45"/>
        <v>62512 3VA3A</v>
      </c>
      <c r="L551" s="316" t="str">
        <f t="shared" si="49"/>
        <v>62512 3VA3A</v>
      </c>
      <c r="M551" s="316" t="str">
        <f t="shared" si="48"/>
        <v/>
      </c>
      <c r="N551" s="316">
        <f>VLOOKUP(B551,大日程202201!$C$2:$D$1418,2,FALSE)</f>
        <v>0</v>
      </c>
    </row>
    <row r="552" spans="1:14">
      <c r="A552" s="318">
        <v>551</v>
      </c>
      <c r="B552" s="316" t="s">
        <v>3280</v>
      </c>
      <c r="C552" s="316" t="s">
        <v>4697</v>
      </c>
      <c r="D552" s="316">
        <v>12</v>
      </c>
      <c r="E552" s="316">
        <v>6</v>
      </c>
      <c r="F552" s="316">
        <v>0</v>
      </c>
      <c r="I552" s="316">
        <v>0</v>
      </c>
      <c r="J552" s="316">
        <f t="shared" si="46"/>
        <v>0</v>
      </c>
      <c r="K552" s="316" t="str">
        <f t="shared" si="45"/>
        <v>62512 5WK0A</v>
      </c>
      <c r="L552" s="316" t="str">
        <f t="shared" si="49"/>
        <v>62512 5WK0A</v>
      </c>
      <c r="M552" s="316" t="str">
        <f t="shared" si="48"/>
        <v/>
      </c>
      <c r="N552" s="316">
        <f>VLOOKUP(B552,大日程202201!$C$2:$D$1418,2,FALSE)</f>
        <v>0</v>
      </c>
    </row>
    <row r="553" spans="1:14">
      <c r="A553" s="318">
        <v>552</v>
      </c>
      <c r="B553" s="316" t="s">
        <v>3281</v>
      </c>
      <c r="C553" s="316" t="s">
        <v>4698</v>
      </c>
      <c r="D553" s="316">
        <v>12</v>
      </c>
      <c r="E553" s="316">
        <v>6</v>
      </c>
      <c r="F553" s="316">
        <v>0</v>
      </c>
      <c r="I553" s="316">
        <v>0</v>
      </c>
      <c r="J553" s="316">
        <f t="shared" si="46"/>
        <v>0</v>
      </c>
      <c r="K553" s="316" t="str">
        <f t="shared" si="45"/>
        <v>66355 JN20A</v>
      </c>
      <c r="L553" s="316" t="str">
        <f t="shared" si="49"/>
        <v>66355 JN20A</v>
      </c>
      <c r="M553" s="316" t="str">
        <f t="shared" si="48"/>
        <v/>
      </c>
      <c r="N553" s="316">
        <f>VLOOKUP(B553,大日程202201!$C$2:$D$1418,2,FALSE)</f>
        <v>0</v>
      </c>
    </row>
    <row r="554" spans="1:14">
      <c r="A554" s="318">
        <v>553</v>
      </c>
      <c r="B554" s="316" t="s">
        <v>3282</v>
      </c>
      <c r="C554" s="316" t="s">
        <v>4699</v>
      </c>
      <c r="D554" s="316">
        <v>12</v>
      </c>
      <c r="E554" s="316">
        <v>6</v>
      </c>
      <c r="F554" s="316">
        <v>0</v>
      </c>
      <c r="I554" s="316">
        <v>0</v>
      </c>
      <c r="J554" s="316">
        <f t="shared" si="46"/>
        <v>0</v>
      </c>
      <c r="K554" s="316" t="str">
        <f t="shared" si="45"/>
        <v>751T7 6FK0C</v>
      </c>
      <c r="L554" s="316" t="str">
        <f t="shared" si="49"/>
        <v>751T7 6FK0C</v>
      </c>
      <c r="M554" s="316" t="str">
        <f t="shared" si="48"/>
        <v/>
      </c>
      <c r="N554" s="316">
        <f>VLOOKUP(B554,大日程202201!$C$2:$D$1418,2,FALSE)</f>
        <v>6000</v>
      </c>
    </row>
    <row r="555" spans="1:14">
      <c r="A555" s="318">
        <v>554</v>
      </c>
      <c r="B555" s="316" t="s">
        <v>3283</v>
      </c>
      <c r="C555" s="316" t="s">
        <v>4700</v>
      </c>
      <c r="D555" s="316">
        <v>12</v>
      </c>
      <c r="E555" s="316">
        <v>6</v>
      </c>
      <c r="F555" s="316">
        <v>0</v>
      </c>
      <c r="I555" s="316">
        <v>0</v>
      </c>
      <c r="J555" s="316">
        <f t="shared" si="46"/>
        <v>0</v>
      </c>
      <c r="K555" s="316" t="str">
        <f t="shared" si="45"/>
        <v>62541 4CB0A</v>
      </c>
      <c r="L555" s="316" t="str">
        <f t="shared" si="49"/>
        <v>62541 4CB0A</v>
      </c>
      <c r="M555" s="316" t="str">
        <f t="shared" si="48"/>
        <v/>
      </c>
      <c r="N555" s="316">
        <f>VLOOKUP(B555,大日程202201!$C$2:$D$1418,2,FALSE)</f>
        <v>5600</v>
      </c>
    </row>
    <row r="556" spans="1:14">
      <c r="A556" s="318">
        <v>555</v>
      </c>
      <c r="B556" s="316" t="s">
        <v>3284</v>
      </c>
      <c r="C556" s="316" t="s">
        <v>4701</v>
      </c>
      <c r="D556" s="316">
        <v>12</v>
      </c>
      <c r="E556" s="316">
        <v>6</v>
      </c>
      <c r="F556" s="316">
        <v>0</v>
      </c>
      <c r="I556" s="316">
        <v>0</v>
      </c>
      <c r="J556" s="316">
        <f t="shared" si="46"/>
        <v>0</v>
      </c>
      <c r="K556" s="316" t="str">
        <f t="shared" si="45"/>
        <v>74539 3XA0A</v>
      </c>
      <c r="L556" s="316" t="str">
        <f t="shared" si="49"/>
        <v>74539 3XA0A</v>
      </c>
      <c r="M556" s="316" t="str">
        <f t="shared" si="48"/>
        <v/>
      </c>
      <c r="N556" s="316">
        <f>VLOOKUP(B556,大日程202201!$C$2:$D$1418,2,FALSE)</f>
        <v>1500</v>
      </c>
    </row>
    <row r="557" spans="1:14">
      <c r="A557" s="318">
        <v>556</v>
      </c>
      <c r="B557" s="316" t="s">
        <v>3285</v>
      </c>
      <c r="C557" s="316" t="s">
        <v>4702</v>
      </c>
      <c r="D557" s="316">
        <v>12</v>
      </c>
      <c r="E557" s="316">
        <v>6</v>
      </c>
      <c r="F557" s="316">
        <v>0</v>
      </c>
      <c r="I557" s="316">
        <v>0</v>
      </c>
      <c r="J557" s="316">
        <f t="shared" si="46"/>
        <v>0</v>
      </c>
      <c r="K557" s="316" t="str">
        <f t="shared" si="45"/>
        <v>75495 5YJ2A</v>
      </c>
      <c r="L557" s="316" t="str">
        <f t="shared" si="49"/>
        <v>75495 5YJ2A</v>
      </c>
      <c r="M557" s="316" t="str">
        <f t="shared" si="48"/>
        <v/>
      </c>
      <c r="N557" s="316">
        <f>VLOOKUP(B557,大日程202201!$C$2:$D$1418,2,FALSE)</f>
        <v>1000</v>
      </c>
    </row>
    <row r="558" spans="1:14">
      <c r="A558" s="318">
        <v>557</v>
      </c>
      <c r="B558" s="316" t="s">
        <v>3286</v>
      </c>
      <c r="C558" s="316" t="s">
        <v>4703</v>
      </c>
      <c r="D558" s="316">
        <v>14</v>
      </c>
      <c r="E558" s="316">
        <v>8</v>
      </c>
      <c r="F558" s="316">
        <v>1</v>
      </c>
      <c r="G558" s="316">
        <v>6</v>
      </c>
      <c r="I558" s="316">
        <v>0</v>
      </c>
      <c r="J558" s="316">
        <f t="shared" si="46"/>
        <v>1</v>
      </c>
      <c r="K558" s="316" t="str">
        <f t="shared" si="45"/>
        <v>75672/3 3XA1A</v>
      </c>
      <c r="L558" s="316" t="str">
        <f>IF(AND($G558&lt;&gt;"",$J558&gt;0), IF($F558=1,MID($K558,1,$G558-1)&amp;MID($K558,$G558+2,LEN($K558)-($G558+1)),""), IF(AND($G558&lt;&gt;"",$E558&lt;&gt;""),MID($K558,1,$G558-1),IF(AND($D558&lt;&gt;"",$F558&lt;2),$K558,IF(AND(OR($D558="", $E558=""),VALUE($F558)=0),$K558,IF($F558=1,MID($K558,1,$G558-1)&amp;MID($K558,$G558+2,LEN($K558)-($G558-1)),"")))))</f>
        <v>75672 3XA1A</v>
      </c>
      <c r="M558" s="316" t="str">
        <f t="shared" si="48"/>
        <v>75673 3XA1A</v>
      </c>
      <c r="N558" s="316">
        <f>VLOOKUP(B558,大日程202201!$C$2:$D$1418,2,FALSE)</f>
        <v>1200</v>
      </c>
    </row>
    <row r="559" spans="1:14">
      <c r="A559" s="318">
        <v>558</v>
      </c>
      <c r="B559" s="316" t="s">
        <v>3287</v>
      </c>
      <c r="C559" s="316" t="s">
        <v>4704</v>
      </c>
      <c r="D559" s="316">
        <v>12</v>
      </c>
      <c r="E559" s="316">
        <v>6</v>
      </c>
      <c r="F559" s="316">
        <v>0</v>
      </c>
      <c r="I559" s="316">
        <v>0</v>
      </c>
      <c r="J559" s="316">
        <f t="shared" si="46"/>
        <v>0</v>
      </c>
      <c r="K559" s="316" t="str">
        <f t="shared" si="45"/>
        <v>77536 3XA0A</v>
      </c>
      <c r="L559" s="316" t="str">
        <f t="shared" si="49"/>
        <v>77536 3XA0A</v>
      </c>
      <c r="M559" s="316" t="str">
        <f t="shared" si="48"/>
        <v/>
      </c>
      <c r="N559" s="316">
        <f>VLOOKUP(B559,大日程202201!$C$2:$D$1418,2,FALSE)</f>
        <v>600</v>
      </c>
    </row>
    <row r="560" spans="1:14">
      <c r="A560" s="318">
        <v>559</v>
      </c>
      <c r="B560" s="316" t="s">
        <v>3288</v>
      </c>
      <c r="C560" s="316" t="s">
        <v>4705</v>
      </c>
      <c r="D560" s="316">
        <v>12</v>
      </c>
      <c r="E560" s="316">
        <v>6</v>
      </c>
      <c r="F560" s="316">
        <v>0</v>
      </c>
      <c r="I560" s="316">
        <v>0</v>
      </c>
      <c r="J560" s="316">
        <f t="shared" si="46"/>
        <v>0</v>
      </c>
      <c r="K560" s="316" t="str">
        <f t="shared" si="45"/>
        <v>77537 3XA0A</v>
      </c>
      <c r="L560" s="316" t="str">
        <f t="shared" si="49"/>
        <v>77537 3XA0A</v>
      </c>
      <c r="M560" s="316" t="str">
        <f t="shared" si="48"/>
        <v/>
      </c>
      <c r="N560" s="316">
        <f>VLOOKUP(B560,大日程202201!$C$2:$D$1418,2,FALSE)</f>
        <v>1200</v>
      </c>
    </row>
    <row r="561" spans="1:14">
      <c r="A561" s="318">
        <v>560</v>
      </c>
      <c r="B561" s="316" t="s">
        <v>3289</v>
      </c>
      <c r="C561" s="316" t="s">
        <v>4706</v>
      </c>
      <c r="D561" s="316">
        <v>14</v>
      </c>
      <c r="E561" s="316">
        <v>8</v>
      </c>
      <c r="F561" s="316">
        <v>1</v>
      </c>
      <c r="G561" s="316">
        <v>6</v>
      </c>
      <c r="I561" s="316">
        <v>0</v>
      </c>
      <c r="J561" s="316">
        <f t="shared" si="46"/>
        <v>1</v>
      </c>
      <c r="K561" s="316" t="str">
        <f t="shared" si="45"/>
        <v>73234/5 3VA0A</v>
      </c>
      <c r="L561" s="316" t="str">
        <f>IF(AND($G561&lt;&gt;"",$J561&gt;0), IF($F561=1,MID($K561,1,$G561-1)&amp;MID($K561,$G561+2,LEN($K561)-($G561+1)),""), IF(AND($G561&lt;&gt;"",$E561&lt;&gt;""),MID($K561,1,$G561-1),IF(AND($D561&lt;&gt;"",$F561&lt;2),$K561,IF(AND(OR($D561="", $E561=""),VALUE($F561)=0),$K561,IF($F561=1,MID($K561,1,$G561-1)&amp;MID($K561,$G561+2,LEN($K561)-($G561-1)),"")))))</f>
        <v>73234 3VA0A</v>
      </c>
      <c r="M561" s="316" t="str">
        <f t="shared" si="48"/>
        <v>73235 3VA0A</v>
      </c>
      <c r="N561" s="316">
        <f>VLOOKUP(B561,大日程202201!$C$2:$D$1418,2,FALSE)</f>
        <v>0</v>
      </c>
    </row>
    <row r="562" spans="1:14">
      <c r="A562" s="318">
        <v>561</v>
      </c>
      <c r="B562" s="316" t="s">
        <v>3290</v>
      </c>
      <c r="C562" s="316" t="s">
        <v>4707</v>
      </c>
      <c r="D562" s="316">
        <v>14</v>
      </c>
      <c r="E562" s="316">
        <v>8</v>
      </c>
      <c r="F562" s="316">
        <v>1</v>
      </c>
      <c r="G562" s="316">
        <v>6</v>
      </c>
      <c r="I562" s="316">
        <v>0</v>
      </c>
      <c r="J562" s="316">
        <f t="shared" si="46"/>
        <v>1</v>
      </c>
      <c r="K562" s="316" t="str">
        <f t="shared" si="45"/>
        <v>76320/1 3VA0B</v>
      </c>
      <c r="L562" s="316" t="str">
        <f>IF(AND($G562&lt;&gt;"",$J562&gt;0), IF($F562=1,MID($K562,1,$G562-1)&amp;MID($K562,$G562+2,LEN($K562)-($G562+1)),""), IF(AND($G562&lt;&gt;"",$E562&lt;&gt;""),MID($K562,1,$G562-1),IF(AND($D562&lt;&gt;"",$F562&lt;2),$K562,IF(AND(OR($D562="", $E562=""),VALUE($F562)=0),$K562,IF($F562=1,MID($K562,1,$G562-1)&amp;MID($K562,$G562+2,LEN($K562)-($G562-1)),"")))))</f>
        <v>76320 3VA0B</v>
      </c>
      <c r="M562" s="316" t="str">
        <f t="shared" si="48"/>
        <v>76321 3VA0B</v>
      </c>
      <c r="N562" s="316">
        <f>VLOOKUP(B562,大日程202201!$C$2:$D$1418,2,FALSE)</f>
        <v>0</v>
      </c>
    </row>
    <row r="563" spans="1:14">
      <c r="A563" s="318">
        <v>562</v>
      </c>
      <c r="B563" s="316" t="s">
        <v>3291</v>
      </c>
      <c r="C563" s="316" t="s">
        <v>4708</v>
      </c>
      <c r="D563" s="316">
        <v>12</v>
      </c>
      <c r="E563" s="316">
        <v>6</v>
      </c>
      <c r="F563" s="316">
        <v>0</v>
      </c>
      <c r="I563" s="316">
        <v>0</v>
      </c>
      <c r="J563" s="316">
        <f t="shared" si="46"/>
        <v>0</v>
      </c>
      <c r="K563" s="316" t="str">
        <f t="shared" si="45"/>
        <v>76486 3VA0B</v>
      </c>
      <c r="L563" s="316" t="str">
        <f t="shared" si="49"/>
        <v>76486 3VA0B</v>
      </c>
      <c r="M563" s="316" t="str">
        <f t="shared" si="48"/>
        <v/>
      </c>
      <c r="N563" s="316">
        <f>VLOOKUP(B563,大日程202201!$C$2:$D$1418,2,FALSE)</f>
        <v>0</v>
      </c>
    </row>
    <row r="564" spans="1:14">
      <c r="A564" s="318">
        <v>563</v>
      </c>
      <c r="B564" s="316" t="s">
        <v>3292</v>
      </c>
      <c r="C564" s="316" t="s">
        <v>4709</v>
      </c>
      <c r="D564" s="316">
        <v>12</v>
      </c>
      <c r="E564" s="316">
        <v>6</v>
      </c>
      <c r="F564" s="316">
        <v>0</v>
      </c>
      <c r="I564" s="316">
        <v>0</v>
      </c>
      <c r="J564" s="316">
        <f t="shared" si="46"/>
        <v>0</v>
      </c>
      <c r="K564" s="316" t="str">
        <f t="shared" si="45"/>
        <v>764B0 3VA0A</v>
      </c>
      <c r="L564" s="316" t="str">
        <f t="shared" si="49"/>
        <v>764B0 3VA0A</v>
      </c>
      <c r="M564" s="316" t="str">
        <f t="shared" si="48"/>
        <v/>
      </c>
      <c r="N564" s="316">
        <f>VLOOKUP(B564,大日程202201!$C$2:$D$1418,2,FALSE)</f>
        <v>0</v>
      </c>
    </row>
    <row r="565" spans="1:14">
      <c r="A565" s="318">
        <v>564</v>
      </c>
      <c r="B565" s="316" t="s">
        <v>3293</v>
      </c>
      <c r="C565" s="316" t="s">
        <v>4710</v>
      </c>
      <c r="D565" s="316">
        <v>14</v>
      </c>
      <c r="E565" s="316">
        <v>8</v>
      </c>
      <c r="F565" s="316">
        <v>1</v>
      </c>
      <c r="G565" s="316">
        <v>6</v>
      </c>
      <c r="I565" s="316">
        <v>0</v>
      </c>
      <c r="J565" s="316">
        <f t="shared" si="46"/>
        <v>1</v>
      </c>
      <c r="K565" s="316" t="str">
        <f t="shared" si="45"/>
        <v>62522/3 3VA0A</v>
      </c>
      <c r="L565" s="316" t="str">
        <f>IF(AND($G565&lt;&gt;"",$J565&gt;0), IF($F565=1,MID($K565,1,$G565-1)&amp;MID($K565,$G565+2,LEN($K565)-($G565+1)),""), IF(AND($G565&lt;&gt;"",$E565&lt;&gt;""),MID($K565,1,$G565-1),IF(AND($D565&lt;&gt;"",$F565&lt;2),$K565,IF(AND(OR($D565="", $E565=""),VALUE($F565)=0),$K565,IF($F565=1,MID($K565,1,$G565-1)&amp;MID($K565,$G565+2,LEN($K565)-($G565-1)),"")))))</f>
        <v>62522 3VA0A</v>
      </c>
      <c r="M565" s="316" t="str">
        <f t="shared" si="48"/>
        <v>62523 3VA0A</v>
      </c>
      <c r="N565" s="316">
        <f>VLOOKUP(B565,大日程202201!$C$2:$D$1418,2,FALSE)</f>
        <v>0</v>
      </c>
    </row>
    <row r="566" spans="1:14">
      <c r="A566" s="318">
        <v>565</v>
      </c>
      <c r="B566" s="316" t="s">
        <v>3294</v>
      </c>
      <c r="C566" s="316" t="s">
        <v>4711</v>
      </c>
      <c r="D566" s="316">
        <v>14</v>
      </c>
      <c r="E566" s="316">
        <v>8</v>
      </c>
      <c r="F566" s="316">
        <v>1</v>
      </c>
      <c r="G566" s="316">
        <v>6</v>
      </c>
      <c r="I566" s="316">
        <v>0</v>
      </c>
      <c r="J566" s="316">
        <f t="shared" si="46"/>
        <v>1</v>
      </c>
      <c r="K566" s="316" t="str">
        <f t="shared" si="45"/>
        <v>751F2/3 3VA0A</v>
      </c>
      <c r="L566" s="316" t="str">
        <f>IF(AND($G566&lt;&gt;"",$J566&gt;0), IF($F566=1,MID($K566,1,$G566-1)&amp;MID($K566,$G566+2,LEN($K566)-($G566+1)),""), IF(AND($G566&lt;&gt;"",$E566&lt;&gt;""),MID($K566,1,$G566-1),IF(AND($D566&lt;&gt;"",$F566&lt;2),$K566,IF(AND(OR($D566="", $E566=""),VALUE($F566)=0),$K566,IF($F566=1,MID($K566,1,$G566-1)&amp;MID($K566,$G566+2,LEN($K566)-($G566-1)),"")))))</f>
        <v>751F2 3VA0A</v>
      </c>
      <c r="M566" s="316" t="str">
        <f t="shared" si="48"/>
        <v>751F3 3VA0A</v>
      </c>
      <c r="N566" s="316">
        <f>VLOOKUP(B566,大日程202201!$C$2:$D$1418,2,FALSE)</f>
        <v>0</v>
      </c>
    </row>
    <row r="567" spans="1:14">
      <c r="A567" s="318">
        <v>566</v>
      </c>
      <c r="B567" s="316" t="s">
        <v>3295</v>
      </c>
      <c r="C567" s="316" t="s">
        <v>4712</v>
      </c>
      <c r="D567" s="316">
        <v>14</v>
      </c>
      <c r="E567" s="316">
        <v>8</v>
      </c>
      <c r="F567" s="316">
        <v>1</v>
      </c>
      <c r="G567" s="316">
        <v>6</v>
      </c>
      <c r="I567" s="316">
        <v>0</v>
      </c>
      <c r="J567" s="316">
        <f t="shared" si="46"/>
        <v>1</v>
      </c>
      <c r="K567" s="316" t="str">
        <f t="shared" si="45"/>
        <v>751F6/7 3VA0A</v>
      </c>
      <c r="L567" s="316" t="str">
        <f>IF(AND($G567&lt;&gt;"",$J567&gt;0), IF($F567=1,MID($K567,1,$G567-1)&amp;MID($K567,$G567+2,LEN($K567)-($G567+1)),""), IF(AND($G567&lt;&gt;"",$E567&lt;&gt;""),MID($K567,1,$G567-1),IF(AND($D567&lt;&gt;"",$F567&lt;2),$K567,IF(AND(OR($D567="", $E567=""),VALUE($F567)=0),$K567,IF($F567=1,MID($K567,1,$G567-1)&amp;MID($K567,$G567+2,LEN($K567)-($G567-1)),"")))))</f>
        <v>751F6 3VA0A</v>
      </c>
      <c r="M567" s="316" t="str">
        <f>IF(AND($G567&lt;&gt;"",$J567&gt;0), IF($F567=1,MID($K567,1,$G567-(1+$J567))&amp;MID($K567,$G567+$J567,LEN($K567)-($G567+($J567-1))),""),IF(AND($G567&lt;&gt;"",$E567&lt;&gt;"",$J567&gt;0),MID($K567,1,$G567-1),IF(AND($G567&lt;&gt;"",$E567&lt;&gt;"",$J567&lt;0),MID($K567,1,$E567)&amp;MID($K567,$G567+1,LEN($K567)-$G567),IF($F567=1,MID($K567,1,$G567-2)&amp;MID($K567,$G567+1,LEN($K567)-$G567),""))))</f>
        <v>751F7 3VA0A</v>
      </c>
      <c r="N567" s="316">
        <f>VLOOKUP(B567,大日程202201!$C$2:$D$1418,2,FALSE)</f>
        <v>0</v>
      </c>
    </row>
    <row r="568" spans="1:14">
      <c r="A568" s="318">
        <v>567</v>
      </c>
      <c r="B568" s="316" t="s">
        <v>3296</v>
      </c>
      <c r="C568" s="316" t="s">
        <v>4713</v>
      </c>
      <c r="D568" s="316">
        <v>12</v>
      </c>
      <c r="E568" s="316">
        <v>6</v>
      </c>
      <c r="F568" s="316">
        <v>0</v>
      </c>
      <c r="I568" s="316">
        <v>0</v>
      </c>
      <c r="J568" s="316">
        <f t="shared" si="46"/>
        <v>0</v>
      </c>
      <c r="K568" s="316" t="str">
        <f t="shared" si="45"/>
        <v>75628 3VA0A</v>
      </c>
      <c r="L568" s="316" t="str">
        <f t="shared" si="49"/>
        <v>75628 3VA0A</v>
      </c>
      <c r="M568" s="316" t="str">
        <f t="shared" si="48"/>
        <v/>
      </c>
      <c r="N568" s="316">
        <f>VLOOKUP(B568,大日程202201!$C$2:$D$1418,2,FALSE)</f>
        <v>0</v>
      </c>
    </row>
    <row r="569" spans="1:14">
      <c r="A569" s="318">
        <v>568</v>
      </c>
      <c r="B569" s="323" t="s">
        <v>3297</v>
      </c>
      <c r="C569" s="324" t="s">
        <v>4714</v>
      </c>
      <c r="D569" s="316">
        <v>15</v>
      </c>
      <c r="E569" s="316">
        <v>15</v>
      </c>
      <c r="F569" s="316">
        <v>1</v>
      </c>
      <c r="G569" s="316">
        <v>7</v>
      </c>
      <c r="I569" s="316">
        <v>9</v>
      </c>
      <c r="J569" s="324">
        <v>1</v>
      </c>
      <c r="K569" s="316" t="str">
        <f t="shared" si="45"/>
        <v>451671/2-1006P</v>
      </c>
      <c r="L569" s="316" t="str">
        <f>IF(AND($G569&lt;&gt;"",$J569&gt;0), IF($F569=1,MID($K569,1,$G569-1)&amp;MID($K569,$G569+2,LEN($K569)-($G569+1)),""), IF(AND($G569&lt;&gt;"",$E569&lt;&gt;""),MID($K569,1,$G569-1),IF(AND($D569&lt;&gt;"",$F569&lt;2),$K569,IF(AND(OR($D569="", $E569=""),VALUE($F569)=0),$K569,IF($F569=1,MID($K569,1,$G569-1)&amp;MID($K569,$G569+2,LEN($K569)-($G569-1)),"")))))</f>
        <v>451671-1006P</v>
      </c>
      <c r="M569" s="316" t="str">
        <f t="shared" si="48"/>
        <v>451672-1006P</v>
      </c>
      <c r="N569" s="316">
        <f>VLOOKUP(B569,大日程202201!$C$2:$D$1418,2,FALSE)</f>
        <v>0</v>
      </c>
    </row>
    <row r="570" spans="1:14">
      <c r="A570" s="318">
        <v>569</v>
      </c>
      <c r="B570" s="323" t="s">
        <v>3298</v>
      </c>
      <c r="C570" s="322" t="s">
        <v>4715</v>
      </c>
      <c r="D570" s="316">
        <v>15</v>
      </c>
      <c r="E570" s="316">
        <v>15</v>
      </c>
      <c r="F570" s="316">
        <v>1</v>
      </c>
      <c r="G570" s="316">
        <v>7</v>
      </c>
      <c r="I570" s="316">
        <v>9</v>
      </c>
      <c r="J570" s="324">
        <v>1</v>
      </c>
      <c r="K570" s="316" t="str">
        <f t="shared" si="45"/>
        <v>451673/4-1006P</v>
      </c>
      <c r="L570" s="316" t="str">
        <f>IF(AND($G570&lt;&gt;"",$J570&gt;0), IF($F570=1,MID($K570,1,$G570-1)&amp;MID($K570,$G570+2,LEN($K570)-($G570+1)),""), IF(AND($G570&lt;&gt;"",$E570&lt;&gt;""),MID($K570,1,$G570-1),IF(AND($D570&lt;&gt;"",$F570&lt;2),$K570,IF(AND(OR($D570="", $E570=""),VALUE($F570)=0),$K570,IF($F570=1,MID($K570,1,$G570-1)&amp;MID($K570,$G570+2,LEN($K570)-($G570-1)),"")))))</f>
        <v>451673-1006P</v>
      </c>
      <c r="M570" s="316" t="str">
        <f t="shared" si="48"/>
        <v>451674-1006P</v>
      </c>
      <c r="N570" s="316">
        <f>VLOOKUP(B570,大日程202201!$C$2:$D$1418,2,FALSE)</f>
        <v>0</v>
      </c>
    </row>
    <row r="571" spans="1:14">
      <c r="A571" s="318">
        <v>570</v>
      </c>
      <c r="B571" s="323" t="s">
        <v>3299</v>
      </c>
      <c r="C571" s="322" t="s">
        <v>4716</v>
      </c>
      <c r="D571" s="316">
        <v>15</v>
      </c>
      <c r="E571" s="316">
        <v>15</v>
      </c>
      <c r="F571" s="316">
        <v>1</v>
      </c>
      <c r="G571" s="316">
        <v>7</v>
      </c>
      <c r="I571" s="316">
        <v>9</v>
      </c>
      <c r="J571" s="324">
        <v>1</v>
      </c>
      <c r="K571" s="316" t="str">
        <f t="shared" si="45"/>
        <v>451671/2-1011P</v>
      </c>
      <c r="L571" s="316" t="str">
        <f>IF(AND($G571&lt;&gt;"",$J571&gt;0), IF($F571=1,MID($K571,1,$G571-1)&amp;MID($K571,$G571+2,LEN($K571)-($G571+1)),""), IF(AND($G571&lt;&gt;"",$E571&lt;&gt;""),MID($K571,1,$G571-1),IF(AND($D571&lt;&gt;"",$F571&lt;2),$K571,IF(AND(OR($D571="", $E571=""),VALUE($F571)=0),$K571,IF($F571=1,MID($K571,1,$G571-1)&amp;MID($K571,$G571+2,LEN($K571)-($G571-1)),"")))))</f>
        <v>451671-1011P</v>
      </c>
      <c r="M571" s="316" t="str">
        <f t="shared" si="48"/>
        <v>451672-1011P</v>
      </c>
      <c r="N571" s="316">
        <f>VLOOKUP(B571,大日程202201!$C$2:$D$1418,2,FALSE)</f>
        <v>0</v>
      </c>
    </row>
    <row r="572" spans="1:14">
      <c r="A572" s="318">
        <v>571</v>
      </c>
      <c r="B572" s="323" t="s">
        <v>3300</v>
      </c>
      <c r="C572" s="322" t="s">
        <v>4717</v>
      </c>
      <c r="D572" s="316">
        <v>15</v>
      </c>
      <c r="E572" s="316">
        <v>15</v>
      </c>
      <c r="F572" s="316">
        <v>1</v>
      </c>
      <c r="G572" s="316">
        <v>7</v>
      </c>
      <c r="I572" s="316">
        <v>9</v>
      </c>
      <c r="J572" s="324">
        <v>1</v>
      </c>
      <c r="K572" s="316" t="str">
        <f t="shared" si="45"/>
        <v>451673/4-1011P</v>
      </c>
      <c r="L572" s="316" t="str">
        <f>IF(AND($G572&lt;&gt;"",$J572&gt;0), IF($F572=1,MID($K572,1,$G572-1)&amp;MID($K572,$G572+2,LEN($K572)-($G572+1)),""), IF(AND($G572&lt;&gt;"",$E572&lt;&gt;""),MID($K572,1,$G572-1),IF(AND($D572&lt;&gt;"",$F572&lt;2),$K572,IF(AND(OR($D572="", $E572=""),VALUE($F572)=0),$K572,IF($F572=1,MID($K572,1,$G572-1)&amp;MID($K572,$G572+2,LEN($K572)-($G572-1)),"")))))</f>
        <v>451673-1011P</v>
      </c>
      <c r="M572" s="316" t="str">
        <f t="shared" si="48"/>
        <v>451674-1011P</v>
      </c>
      <c r="N572" s="316">
        <f>VLOOKUP(B572,大日程202201!$C$2:$D$1418,2,FALSE)</f>
        <v>0</v>
      </c>
    </row>
    <row r="573" spans="1:14">
      <c r="A573" s="318">
        <v>572</v>
      </c>
      <c r="B573" s="320" t="s">
        <v>3301</v>
      </c>
      <c r="C573" s="325" t="s">
        <v>4718</v>
      </c>
      <c r="D573" s="320">
        <v>21</v>
      </c>
      <c r="E573" s="320">
        <v>21</v>
      </c>
      <c r="F573" s="320">
        <v>2</v>
      </c>
      <c r="G573" s="320">
        <v>7</v>
      </c>
      <c r="H573" s="320">
        <v>15</v>
      </c>
      <c r="I573" s="320">
        <v>9</v>
      </c>
      <c r="J573" s="320">
        <f t="shared" si="46"/>
        <v>13</v>
      </c>
      <c r="K573" s="320" t="str">
        <f t="shared" si="45"/>
        <v>451633/4-1017P/1016P</v>
      </c>
      <c r="L573" s="321" t="s">
        <v>342</v>
      </c>
      <c r="M573" s="321" t="s">
        <v>343</v>
      </c>
      <c r="N573" s="316">
        <f>VLOOKUP(B573,大日程202201!$C$2:$D$1418,2,FALSE)</f>
        <v>0</v>
      </c>
    </row>
    <row r="574" spans="1:14">
      <c r="A574" s="318">
        <v>573</v>
      </c>
      <c r="B574" s="316" t="s">
        <v>3302</v>
      </c>
      <c r="C574" s="322" t="s">
        <v>4719</v>
      </c>
      <c r="D574" s="316">
        <v>13</v>
      </c>
      <c r="E574" s="316">
        <v>13</v>
      </c>
      <c r="F574" s="316">
        <v>0</v>
      </c>
      <c r="I574" s="316">
        <v>7</v>
      </c>
      <c r="J574" s="316">
        <f t="shared" si="46"/>
        <v>0</v>
      </c>
      <c r="K574" s="316" t="str">
        <f t="shared" si="45"/>
        <v>451151-1026P</v>
      </c>
      <c r="L574" s="316" t="str">
        <f t="shared" si="49"/>
        <v>451151-1026P</v>
      </c>
      <c r="M574" s="316" t="str">
        <f t="shared" si="48"/>
        <v/>
      </c>
      <c r="N574" s="316">
        <f>VLOOKUP(B574,大日程202201!$C$2:$D$1418,2,FALSE)</f>
        <v>0</v>
      </c>
    </row>
    <row r="575" spans="1:14">
      <c r="A575" s="318">
        <v>574</v>
      </c>
      <c r="B575" s="316" t="s">
        <v>3303</v>
      </c>
      <c r="C575" s="322" t="s">
        <v>4720</v>
      </c>
      <c r="D575" s="316">
        <v>13</v>
      </c>
      <c r="E575" s="316">
        <v>13</v>
      </c>
      <c r="F575" s="316">
        <v>0</v>
      </c>
      <c r="I575" s="316">
        <v>7</v>
      </c>
      <c r="J575" s="316">
        <f t="shared" si="46"/>
        <v>0</v>
      </c>
      <c r="K575" s="316" t="str">
        <f t="shared" si="45"/>
        <v>451152-1025P</v>
      </c>
      <c r="L575" s="316" t="str">
        <f t="shared" si="49"/>
        <v>451152-1025P</v>
      </c>
      <c r="M575" s="316" t="str">
        <f t="shared" si="48"/>
        <v/>
      </c>
      <c r="N575" s="316">
        <f>VLOOKUP(B575,大日程202201!$C$2:$D$1418,2,FALSE)</f>
        <v>0</v>
      </c>
    </row>
    <row r="576" spans="1:14">
      <c r="A576" s="318">
        <v>575</v>
      </c>
      <c r="B576" s="316" t="s">
        <v>3304</v>
      </c>
      <c r="C576" s="322" t="s">
        <v>4721</v>
      </c>
      <c r="D576" s="316">
        <v>13</v>
      </c>
      <c r="E576" s="316">
        <v>13</v>
      </c>
      <c r="F576" s="316">
        <v>0</v>
      </c>
      <c r="I576" s="316">
        <v>7</v>
      </c>
      <c r="J576" s="316">
        <f t="shared" si="46"/>
        <v>0</v>
      </c>
      <c r="K576" s="316" t="str">
        <f t="shared" si="45"/>
        <v>451155-1020P</v>
      </c>
      <c r="L576" s="316" t="str">
        <f t="shared" si="49"/>
        <v>451155-1020P</v>
      </c>
      <c r="M576" s="316" t="str">
        <f t="shared" si="48"/>
        <v/>
      </c>
      <c r="N576" s="316">
        <f>VLOOKUP(B576,大日程202201!$C$2:$D$1418,2,FALSE)</f>
        <v>0</v>
      </c>
    </row>
    <row r="577" spans="1:14">
      <c r="A577" s="318">
        <v>576</v>
      </c>
      <c r="B577" s="316" t="s">
        <v>3305</v>
      </c>
      <c r="C577" s="322" t="s">
        <v>4722</v>
      </c>
      <c r="D577" s="316">
        <v>13</v>
      </c>
      <c r="E577" s="316">
        <v>13</v>
      </c>
      <c r="F577" s="316">
        <v>0</v>
      </c>
      <c r="I577" s="316">
        <v>7</v>
      </c>
      <c r="J577" s="316">
        <f t="shared" si="46"/>
        <v>0</v>
      </c>
      <c r="K577" s="316" t="str">
        <f t="shared" si="45"/>
        <v>451156-1020P</v>
      </c>
      <c r="L577" s="316" t="str">
        <f t="shared" si="49"/>
        <v>451156-1020P</v>
      </c>
      <c r="M577" s="316" t="str">
        <f t="shared" si="48"/>
        <v/>
      </c>
      <c r="N577" s="316">
        <f>VLOOKUP(B577,大日程202201!$C$2:$D$1418,2,FALSE)</f>
        <v>0</v>
      </c>
    </row>
    <row r="578" spans="1:14">
      <c r="A578" s="318">
        <v>577</v>
      </c>
      <c r="B578" s="320" t="s">
        <v>3306</v>
      </c>
      <c r="C578" s="325" t="s">
        <v>4723</v>
      </c>
      <c r="D578" s="320">
        <v>20</v>
      </c>
      <c r="E578" s="320">
        <v>20</v>
      </c>
      <c r="F578" s="320">
        <v>2</v>
      </c>
      <c r="G578" s="320">
        <v>7</v>
      </c>
      <c r="H578" s="320">
        <v>15</v>
      </c>
      <c r="I578" s="320">
        <v>9</v>
      </c>
      <c r="J578" s="320">
        <f t="shared" si="46"/>
        <v>12</v>
      </c>
      <c r="K578" s="320" t="str">
        <f t="shared" ref="K578:K641" si="50">IF(AND($D578&lt;&gt;"",$D578&gt;$E578),TRIM(MID($C578,1,$D578)),TRIM($C578))</f>
        <v>451671/2-1026P/1025</v>
      </c>
      <c r="L578" s="321" t="s">
        <v>344</v>
      </c>
      <c r="M578" s="321" t="s">
        <v>345</v>
      </c>
      <c r="N578" s="316">
        <f>VLOOKUP(B578,大日程202201!$C$2:$D$1418,2,FALSE)</f>
        <v>0</v>
      </c>
    </row>
    <row r="579" spans="1:14">
      <c r="A579" s="318">
        <v>578</v>
      </c>
      <c r="B579" s="323" t="s">
        <v>3307</v>
      </c>
      <c r="C579" s="322" t="s">
        <v>4724</v>
      </c>
      <c r="D579" s="316">
        <v>15</v>
      </c>
      <c r="E579" s="316">
        <v>15</v>
      </c>
      <c r="F579" s="316">
        <v>1</v>
      </c>
      <c r="G579" s="316">
        <v>7</v>
      </c>
      <c r="I579" s="316">
        <v>9</v>
      </c>
      <c r="J579" s="324">
        <v>1</v>
      </c>
      <c r="K579" s="316" t="str">
        <f t="shared" si="50"/>
        <v>451673/4-1053P</v>
      </c>
      <c r="L579" s="316" t="str">
        <f>IF(AND($G579&lt;&gt;"",$J579&gt;0), IF($F579=1,MID($K579,1,$G579-1)&amp;MID($K579,$G579+2,LEN($K579)-($G579+1)),""), IF(AND($G579&lt;&gt;"",$E579&lt;&gt;""),MID($K579,1,$G579-1),IF(AND($D579&lt;&gt;"",$F579&lt;2),$K579,IF(AND(OR($D579="", $E579=""),VALUE($F579)=0),$K579,IF($F579=1,MID($K579,1,$G579-1)&amp;MID($K579,$G579+2,LEN($K579)-($G579-1)),"")))))</f>
        <v>451673-1053P</v>
      </c>
      <c r="M579" s="316" t="str">
        <f t="shared" si="48"/>
        <v>451674-1053P</v>
      </c>
      <c r="N579" s="316">
        <f>VLOOKUP(B579,大日程202201!$C$2:$D$1418,2,FALSE)</f>
        <v>0</v>
      </c>
    </row>
    <row r="580" spans="1:14">
      <c r="A580" s="318">
        <v>579</v>
      </c>
      <c r="B580" s="316" t="s">
        <v>3308</v>
      </c>
      <c r="C580" s="316" t="s">
        <v>4725</v>
      </c>
      <c r="D580" s="316">
        <v>12</v>
      </c>
      <c r="E580" s="316">
        <v>6</v>
      </c>
      <c r="F580" s="316">
        <v>0</v>
      </c>
      <c r="I580" s="316">
        <v>0</v>
      </c>
      <c r="J580" s="316">
        <f t="shared" ref="J580:J643" si="51">IF($G580&lt;&gt;"",($E580-1)-$G580,0)</f>
        <v>0</v>
      </c>
      <c r="K580" s="316" t="str">
        <f t="shared" si="50"/>
        <v>73242 5TA0A</v>
      </c>
      <c r="L580" s="316" t="str">
        <f t="shared" si="49"/>
        <v>73242 5TA0A</v>
      </c>
      <c r="M580" s="316" t="str">
        <f t="shared" si="48"/>
        <v/>
      </c>
      <c r="N580" s="316">
        <f>VLOOKUP(B580,大日程202201!$C$2:$D$1418,2,FALSE)</f>
        <v>8000</v>
      </c>
    </row>
    <row r="581" spans="1:14">
      <c r="A581" s="318">
        <v>580</v>
      </c>
      <c r="B581" s="316" t="s">
        <v>3309</v>
      </c>
      <c r="C581" s="316" t="s">
        <v>4726</v>
      </c>
      <c r="D581" s="316">
        <v>12</v>
      </c>
      <c r="E581" s="316">
        <v>6</v>
      </c>
      <c r="F581" s="316">
        <v>0</v>
      </c>
      <c r="I581" s="316">
        <v>0</v>
      </c>
      <c r="J581" s="316">
        <f t="shared" si="51"/>
        <v>0</v>
      </c>
      <c r="K581" s="316" t="str">
        <f t="shared" si="50"/>
        <v>73262 5TA0A</v>
      </c>
      <c r="L581" s="316" t="str">
        <f t="shared" si="49"/>
        <v>73262 5TA0A</v>
      </c>
      <c r="M581" s="316" t="str">
        <f t="shared" si="48"/>
        <v/>
      </c>
      <c r="N581" s="316">
        <f>VLOOKUP(B581,大日程202201!$C$2:$D$1418,2,FALSE)</f>
        <v>0</v>
      </c>
    </row>
    <row r="582" spans="1:14">
      <c r="A582" s="318">
        <v>581</v>
      </c>
      <c r="B582" s="316" t="s">
        <v>3310</v>
      </c>
      <c r="C582" s="316" t="s">
        <v>4727</v>
      </c>
      <c r="D582" s="316">
        <v>12</v>
      </c>
      <c r="E582" s="316">
        <v>6</v>
      </c>
      <c r="F582" s="316">
        <v>0</v>
      </c>
      <c r="I582" s="316">
        <v>0</v>
      </c>
      <c r="J582" s="316">
        <f t="shared" si="51"/>
        <v>0</v>
      </c>
      <c r="K582" s="316" t="str">
        <f t="shared" si="50"/>
        <v>73272 5TA0A</v>
      </c>
      <c r="L582" s="316" t="str">
        <f t="shared" si="49"/>
        <v>73272 5TA0A</v>
      </c>
      <c r="M582" s="316" t="str">
        <f t="shared" si="48"/>
        <v/>
      </c>
      <c r="N582" s="316">
        <f>VLOOKUP(B582,大日程202201!$C$2:$D$1418,2,FALSE)</f>
        <v>18000</v>
      </c>
    </row>
    <row r="583" spans="1:14">
      <c r="A583" s="318">
        <v>582</v>
      </c>
      <c r="B583" s="316" t="s">
        <v>3311</v>
      </c>
      <c r="C583" s="316" t="s">
        <v>4728</v>
      </c>
      <c r="D583" s="316">
        <v>12</v>
      </c>
      <c r="E583" s="316">
        <v>6</v>
      </c>
      <c r="F583" s="316">
        <v>0</v>
      </c>
      <c r="I583" s="316">
        <v>0</v>
      </c>
      <c r="J583" s="316">
        <f t="shared" si="51"/>
        <v>0</v>
      </c>
      <c r="K583" s="316" t="str">
        <f t="shared" si="50"/>
        <v>74568 5TA0A</v>
      </c>
      <c r="L583" s="316" t="str">
        <f t="shared" si="49"/>
        <v>74568 5TA0A</v>
      </c>
      <c r="M583" s="316" t="str">
        <f t="shared" si="48"/>
        <v/>
      </c>
      <c r="N583" s="316">
        <f>VLOOKUP(B583,大日程202201!$C$2:$D$1418,2,FALSE)</f>
        <v>0</v>
      </c>
    </row>
    <row r="584" spans="1:14">
      <c r="A584" s="318">
        <v>583</v>
      </c>
      <c r="B584" s="316" t="s">
        <v>3312</v>
      </c>
      <c r="C584" s="316" t="s">
        <v>4729</v>
      </c>
      <c r="D584" s="316">
        <v>12</v>
      </c>
      <c r="E584" s="316">
        <v>6</v>
      </c>
      <c r="F584" s="316">
        <v>0</v>
      </c>
      <c r="I584" s="316">
        <v>0</v>
      </c>
      <c r="J584" s="316">
        <f t="shared" si="51"/>
        <v>0</v>
      </c>
      <c r="K584" s="316" t="str">
        <f t="shared" si="50"/>
        <v>75182 5TA0A</v>
      </c>
      <c r="L584" s="316" t="str">
        <f t="shared" si="49"/>
        <v>75182 5TA0A</v>
      </c>
      <c r="M584" s="316" t="str">
        <f t="shared" si="48"/>
        <v/>
      </c>
      <c r="N584" s="316">
        <f>VLOOKUP(B584,大日程202201!$C$2:$D$1418,2,FALSE)</f>
        <v>0</v>
      </c>
    </row>
    <row r="585" spans="1:14">
      <c r="A585" s="318">
        <v>584</v>
      </c>
      <c r="B585" s="316" t="s">
        <v>3313</v>
      </c>
      <c r="C585" s="316" t="s">
        <v>4730</v>
      </c>
      <c r="D585" s="316">
        <v>12</v>
      </c>
      <c r="E585" s="316">
        <v>6</v>
      </c>
      <c r="F585" s="316">
        <v>0</v>
      </c>
      <c r="I585" s="316">
        <v>0</v>
      </c>
      <c r="J585" s="316">
        <f t="shared" si="51"/>
        <v>0</v>
      </c>
      <c r="K585" s="316" t="str">
        <f t="shared" si="50"/>
        <v>80162 5TA0A</v>
      </c>
      <c r="L585" s="316" t="str">
        <f t="shared" si="49"/>
        <v>80162 5TA0A</v>
      </c>
      <c r="M585" s="316" t="str">
        <f t="shared" si="48"/>
        <v/>
      </c>
      <c r="N585" s="316">
        <f>VLOOKUP(B585,大日程202201!$C$2:$D$1418,2,FALSE)</f>
        <v>6000</v>
      </c>
    </row>
    <row r="586" spans="1:14">
      <c r="A586" s="318">
        <v>585</v>
      </c>
      <c r="B586" s="316" t="s">
        <v>3314</v>
      </c>
      <c r="C586" s="316" t="s">
        <v>4731</v>
      </c>
      <c r="D586" s="316">
        <v>12</v>
      </c>
      <c r="E586" s="316">
        <v>6</v>
      </c>
      <c r="F586" s="316">
        <v>0</v>
      </c>
      <c r="I586" s="316">
        <v>0</v>
      </c>
      <c r="J586" s="316">
        <f t="shared" si="51"/>
        <v>0</v>
      </c>
      <c r="K586" s="316" t="str">
        <f t="shared" si="50"/>
        <v>80163 5TA0A</v>
      </c>
      <c r="L586" s="316" t="str">
        <f t="shared" si="49"/>
        <v>80163 5TA0A</v>
      </c>
      <c r="M586" s="316" t="str">
        <f t="shared" si="48"/>
        <v/>
      </c>
      <c r="N586" s="316">
        <f>VLOOKUP(B586,大日程202201!$C$2:$D$1418,2,FALSE)</f>
        <v>6000</v>
      </c>
    </row>
    <row r="587" spans="1:14">
      <c r="A587" s="318">
        <v>586</v>
      </c>
      <c r="B587" s="316" t="s">
        <v>3315</v>
      </c>
      <c r="C587" s="316" t="s">
        <v>4732</v>
      </c>
      <c r="D587" s="316">
        <v>12</v>
      </c>
      <c r="E587" s="316">
        <v>6</v>
      </c>
      <c r="F587" s="316">
        <v>0</v>
      </c>
      <c r="I587" s="316">
        <v>0</v>
      </c>
      <c r="J587" s="316">
        <f t="shared" si="51"/>
        <v>0</v>
      </c>
      <c r="K587" s="316" t="str">
        <f t="shared" si="50"/>
        <v>80162 5TA1A</v>
      </c>
      <c r="L587" s="316" t="str">
        <f t="shared" si="49"/>
        <v>80162 5TA1A</v>
      </c>
      <c r="M587" s="316" t="str">
        <f t="shared" si="48"/>
        <v/>
      </c>
      <c r="N587" s="316">
        <f>VLOOKUP(B587,大日程202201!$C$2:$D$1418,2,FALSE)</f>
        <v>0</v>
      </c>
    </row>
    <row r="588" spans="1:14">
      <c r="A588" s="318">
        <v>587</v>
      </c>
      <c r="B588" s="316" t="s">
        <v>3316</v>
      </c>
      <c r="C588" s="316" t="s">
        <v>4733</v>
      </c>
      <c r="D588" s="316">
        <v>12</v>
      </c>
      <c r="E588" s="316">
        <v>6</v>
      </c>
      <c r="F588" s="316">
        <v>0</v>
      </c>
      <c r="I588" s="316">
        <v>0</v>
      </c>
      <c r="J588" s="316">
        <f t="shared" si="51"/>
        <v>0</v>
      </c>
      <c r="K588" s="316" t="str">
        <f t="shared" si="50"/>
        <v>80163 5TA1A</v>
      </c>
      <c r="L588" s="316" t="str">
        <f t="shared" si="49"/>
        <v>80163 5TA1A</v>
      </c>
      <c r="M588" s="316" t="str">
        <f t="shared" si="48"/>
        <v/>
      </c>
      <c r="N588" s="316">
        <f>VLOOKUP(B588,大日程202201!$C$2:$D$1418,2,FALSE)</f>
        <v>0</v>
      </c>
    </row>
    <row r="589" spans="1:14">
      <c r="A589" s="318">
        <v>588</v>
      </c>
      <c r="B589" s="316" t="s">
        <v>3317</v>
      </c>
      <c r="C589" s="316" t="s">
        <v>4734</v>
      </c>
      <c r="D589" s="316">
        <v>12</v>
      </c>
      <c r="E589" s="316">
        <v>6</v>
      </c>
      <c r="F589" s="316">
        <v>0</v>
      </c>
      <c r="I589" s="316">
        <v>0</v>
      </c>
      <c r="J589" s="316">
        <f t="shared" si="51"/>
        <v>0</v>
      </c>
      <c r="K589" s="316" t="str">
        <f t="shared" si="50"/>
        <v>82154 5TA0A</v>
      </c>
      <c r="L589" s="316" t="str">
        <f t="shared" si="49"/>
        <v>82154 5TA0A</v>
      </c>
      <c r="M589" s="316" t="str">
        <f t="shared" si="48"/>
        <v/>
      </c>
      <c r="N589" s="316">
        <f>VLOOKUP(B589,大日程202201!$C$2:$D$1418,2,FALSE)</f>
        <v>6000</v>
      </c>
    </row>
    <row r="590" spans="1:14">
      <c r="A590" s="318">
        <v>589</v>
      </c>
      <c r="B590" s="316" t="s">
        <v>3318</v>
      </c>
      <c r="C590" s="316" t="s">
        <v>4735</v>
      </c>
      <c r="D590" s="316">
        <v>12</v>
      </c>
      <c r="E590" s="316">
        <v>6</v>
      </c>
      <c r="F590" s="316">
        <v>0</v>
      </c>
      <c r="I590" s="316">
        <v>0</v>
      </c>
      <c r="J590" s="316">
        <f t="shared" si="51"/>
        <v>0</v>
      </c>
      <c r="K590" s="316" t="str">
        <f t="shared" si="50"/>
        <v>82155 5TA0A</v>
      </c>
      <c r="L590" s="316" t="str">
        <f t="shared" si="49"/>
        <v>82155 5TA0A</v>
      </c>
      <c r="M590" s="316" t="str">
        <f t="shared" ref="M590:M653" si="52">IF(AND($G590&lt;&gt;"",$J590&gt;0), IF($F590=1,MID($K590,1,$G590-(1+$J590))&amp;MID($K590,$G590+$J590,LEN($K590)-($G590+($J590-1))),""),IF(AND($G590&lt;&gt;"",$E590&lt;&gt;"",$J590&gt;0),MID($K590,1,$G590-1),IF(AND($G590&lt;&gt;"",$E590&lt;&gt;"",$J590&lt;0),MID($K590,1,$E590)&amp;MID($K590,$G590+1,LEN($K590)-$G590),IF($F590=1,MID($K590,1,$G590-2)&amp;MID($K590,$G590+1,LEN($K590)-$G590),""))))</f>
        <v/>
      </c>
      <c r="N590" s="316">
        <f>VLOOKUP(B590,大日程202201!$C$2:$D$1418,2,FALSE)</f>
        <v>4800</v>
      </c>
    </row>
    <row r="591" spans="1:14">
      <c r="A591" s="318">
        <v>590</v>
      </c>
      <c r="B591" s="316" t="s">
        <v>3319</v>
      </c>
      <c r="C591" s="316" t="s">
        <v>4736</v>
      </c>
      <c r="D591" s="316">
        <v>12</v>
      </c>
      <c r="E591" s="316">
        <v>6</v>
      </c>
      <c r="F591" s="316">
        <v>0</v>
      </c>
      <c r="I591" s="316">
        <v>0</v>
      </c>
      <c r="J591" s="316">
        <f t="shared" si="51"/>
        <v>0</v>
      </c>
      <c r="K591" s="316" t="str">
        <f t="shared" si="50"/>
        <v>82155 5TA1A</v>
      </c>
      <c r="L591" s="316" t="str">
        <f t="shared" si="49"/>
        <v>82155 5TA1A</v>
      </c>
      <c r="M591" s="316" t="str">
        <f t="shared" si="52"/>
        <v/>
      </c>
      <c r="N591" s="316">
        <f>VLOOKUP(B591,大日程202201!$C$2:$D$1418,2,FALSE)</f>
        <v>10800</v>
      </c>
    </row>
    <row r="592" spans="1:14">
      <c r="A592" s="318">
        <v>591</v>
      </c>
      <c r="B592" s="316" t="s">
        <v>3320</v>
      </c>
      <c r="C592" s="316" t="s">
        <v>4737</v>
      </c>
      <c r="D592" s="316">
        <v>12</v>
      </c>
      <c r="E592" s="316">
        <v>6</v>
      </c>
      <c r="F592" s="316">
        <v>0</v>
      </c>
      <c r="I592" s="316">
        <v>0</v>
      </c>
      <c r="J592" s="316">
        <f t="shared" si="51"/>
        <v>0</v>
      </c>
      <c r="K592" s="316" t="str">
        <f t="shared" si="50"/>
        <v>62541 6MA0A</v>
      </c>
      <c r="L592" s="316" t="str">
        <f t="shared" si="49"/>
        <v>62541 6MA0A</v>
      </c>
      <c r="M592" s="316" t="str">
        <f t="shared" si="52"/>
        <v/>
      </c>
      <c r="N592" s="316">
        <f>VLOOKUP(B592,大日程202201!$C$2:$D$1418,2,FALSE)</f>
        <v>5800</v>
      </c>
    </row>
    <row r="593" spans="1:14">
      <c r="A593" s="318">
        <v>592</v>
      </c>
      <c r="B593" s="316" t="s">
        <v>3321</v>
      </c>
      <c r="C593" s="316" t="s">
        <v>4738</v>
      </c>
      <c r="D593" s="316">
        <v>12</v>
      </c>
      <c r="E593" s="316">
        <v>6</v>
      </c>
      <c r="F593" s="316">
        <v>0</v>
      </c>
      <c r="I593" s="316">
        <v>0</v>
      </c>
      <c r="J593" s="316">
        <f t="shared" si="51"/>
        <v>0</v>
      </c>
      <c r="K593" s="316" t="str">
        <f t="shared" si="50"/>
        <v>62590 6MA0A</v>
      </c>
      <c r="L593" s="316" t="str">
        <f t="shared" si="49"/>
        <v>62590 6MA0A</v>
      </c>
      <c r="M593" s="316" t="str">
        <f t="shared" si="52"/>
        <v/>
      </c>
      <c r="N593" s="316">
        <f>VLOOKUP(B593,大日程202201!$C$2:$D$1418,2,FALSE)</f>
        <v>6000</v>
      </c>
    </row>
    <row r="594" spans="1:14">
      <c r="A594" s="318">
        <v>593</v>
      </c>
      <c r="B594" s="316" t="s">
        <v>3322</v>
      </c>
      <c r="C594" s="316" t="s">
        <v>4739</v>
      </c>
      <c r="D594" s="316">
        <v>14</v>
      </c>
      <c r="E594" s="316">
        <v>8</v>
      </c>
      <c r="F594" s="316">
        <v>1</v>
      </c>
      <c r="G594" s="316">
        <v>6</v>
      </c>
      <c r="I594" s="316">
        <v>0</v>
      </c>
      <c r="J594" s="316">
        <f t="shared" si="51"/>
        <v>1</v>
      </c>
      <c r="K594" s="316" t="str">
        <f t="shared" si="50"/>
        <v>767C2/3 6MA0A</v>
      </c>
      <c r="L594" s="316" t="str">
        <f>IF(AND($G594&lt;&gt;"",$J594&gt;0), IF($F594=1,MID($K594,1,$G594-1)&amp;MID($K594,$G594+2,LEN($K594)-($G594+1)),""), IF(AND($G594&lt;&gt;"",$E594&lt;&gt;""),MID($K594,1,$G594-1),IF(AND($D594&lt;&gt;"",$F594&lt;2),$K594,IF(AND(OR($D594="", $E594=""),VALUE($F594)=0),$K594,IF($F594=1,MID($K594,1,$G594-1)&amp;MID($K594,$G594+2,LEN($K594)-($G594-1)),"")))))</f>
        <v>767C2 6MA0A</v>
      </c>
      <c r="M594" s="316" t="str">
        <f t="shared" si="52"/>
        <v>767C3 6MA0A</v>
      </c>
      <c r="N594" s="316">
        <f>VLOOKUP(B594,大日程202201!$C$2:$D$1418,2,FALSE)</f>
        <v>0</v>
      </c>
    </row>
    <row r="595" spans="1:14">
      <c r="A595" s="318">
        <v>594</v>
      </c>
      <c r="B595" s="316" t="s">
        <v>3323</v>
      </c>
      <c r="C595" s="316" t="s">
        <v>4740</v>
      </c>
      <c r="D595" s="316">
        <v>14</v>
      </c>
      <c r="E595" s="316">
        <v>8</v>
      </c>
      <c r="F595" s="316">
        <v>1</v>
      </c>
      <c r="G595" s="316">
        <v>6</v>
      </c>
      <c r="I595" s="316">
        <v>0</v>
      </c>
      <c r="J595" s="316">
        <f t="shared" si="51"/>
        <v>1</v>
      </c>
      <c r="K595" s="316" t="str">
        <f t="shared" si="50"/>
        <v>756B4/5 5TL0A</v>
      </c>
      <c r="L595" s="316" t="str">
        <f>IF(AND($G595&lt;&gt;"",$J595&gt;0), IF($F595=1,MID($K595,1,$G595-1)&amp;MID($K595,$G595+2,LEN($K595)-($G595+1)),""), IF(AND($G595&lt;&gt;"",$E595&lt;&gt;""),MID($K595,1,$G595-1),IF(AND($D595&lt;&gt;"",$F595&lt;2),$K595,IF(AND(OR($D595="", $E595=""),VALUE($F595)=0),$K595,IF($F595=1,MID($K595,1,$G595-1)&amp;MID($K595,$G595+2,LEN($K595)-($G595-1)),"")))))</f>
        <v>756B4 5TL0A</v>
      </c>
      <c r="M595" s="316" t="str">
        <f t="shared" si="52"/>
        <v>756B5 5TL0A</v>
      </c>
      <c r="N595" s="316">
        <f>VLOOKUP(B595,大日程202201!$C$2:$D$1418,2,FALSE)</f>
        <v>4000</v>
      </c>
    </row>
    <row r="596" spans="1:14">
      <c r="A596" s="318">
        <v>595</v>
      </c>
      <c r="B596" s="316" t="s">
        <v>3324</v>
      </c>
      <c r="C596" s="316" t="s">
        <v>4741</v>
      </c>
      <c r="D596" s="316">
        <v>12</v>
      </c>
      <c r="E596" s="316">
        <v>6</v>
      </c>
      <c r="F596" s="316">
        <v>0</v>
      </c>
      <c r="I596" s="316">
        <v>0</v>
      </c>
      <c r="J596" s="316">
        <f t="shared" si="51"/>
        <v>0</v>
      </c>
      <c r="K596" s="316" t="str">
        <f t="shared" si="50"/>
        <v>73211 3XA0A</v>
      </c>
      <c r="L596" s="316" t="str">
        <f t="shared" ref="L596:L657" si="53">IF(AND($G596&lt;&gt;"",$J596&gt;0), IF($F596=1,MID($K596,1,$G596-1)&amp;MID($K596,$G596+$J596+$J596,LEN($K596)-($G596+$J596)),""), IF(AND($G596&lt;&gt;"",$E596&lt;&gt;""),MID($K596,1,$G596-1),IF(AND($D596&lt;&gt;"",$F596&lt;2),$K596,IF(AND(OR($D596="", $E596=""),VALUE($F596)=0),$K596,IF($F596=1,MID($K596,1,$G596-1)&amp;MID($K596,$G596+2,LEN($K596)-($G596-1)),"")))))</f>
        <v>73211 3XA0A</v>
      </c>
      <c r="M596" s="316" t="str">
        <f t="shared" si="52"/>
        <v/>
      </c>
      <c r="N596" s="316">
        <f>VLOOKUP(B596,大日程202201!$C$2:$D$1418,2,FALSE)</f>
        <v>1800</v>
      </c>
    </row>
    <row r="597" spans="1:14">
      <c r="A597" s="318">
        <v>596</v>
      </c>
      <c r="B597" s="316" t="s">
        <v>3325</v>
      </c>
      <c r="C597" s="316" t="s">
        <v>4742</v>
      </c>
      <c r="D597" s="316">
        <v>18</v>
      </c>
      <c r="E597" s="316">
        <v>6</v>
      </c>
      <c r="F597" s="316">
        <v>1</v>
      </c>
      <c r="G597" s="316">
        <v>12</v>
      </c>
      <c r="I597" s="316">
        <v>0</v>
      </c>
      <c r="J597" s="316">
        <f t="shared" si="51"/>
        <v>-7</v>
      </c>
      <c r="K597" s="316" t="str">
        <f t="shared" si="50"/>
        <v>9450B 99000/98900</v>
      </c>
      <c r="L597" s="316" t="str">
        <f>IF(AND($G597&lt;&gt;"",$J597&gt;0), IF($F597=1,MID($K597,1,$G597-1)&amp;MID($K597,$G597+2,LEN($K597)-($G597+1)),""), IF(AND($G597&lt;&gt;"",$E597&lt;&gt;""),MID($K597,1,$G597-1),IF(AND($D597&lt;&gt;"",$F597&lt;2),$K597,IF(AND(OR($D597="", $E597=""),VALUE($F597)=0),$K597,IF($F597=1,MID($K597,1,$G597-1)&amp;MID($K597,$G597+2,LEN($K597)-($G597-1)),"")))))</f>
        <v>9450B 99000</v>
      </c>
      <c r="M597" s="316" t="str">
        <f t="shared" si="52"/>
        <v>9450B 98900</v>
      </c>
      <c r="N597" s="316">
        <f>VLOOKUP(B597,大日程202201!$C$2:$D$1418,2,FALSE)</f>
        <v>0</v>
      </c>
    </row>
    <row r="598" spans="1:14">
      <c r="A598" s="318">
        <v>597</v>
      </c>
      <c r="B598" s="316" t="s">
        <v>3326</v>
      </c>
      <c r="C598" s="316" t="s">
        <v>4743</v>
      </c>
      <c r="D598" s="316">
        <v>18</v>
      </c>
      <c r="E598" s="316">
        <v>6</v>
      </c>
      <c r="F598" s="316">
        <v>1</v>
      </c>
      <c r="G598" s="316">
        <v>12</v>
      </c>
      <c r="I598" s="316">
        <v>0</v>
      </c>
      <c r="J598" s="316">
        <f t="shared" si="51"/>
        <v>-7</v>
      </c>
      <c r="K598" s="316" t="str">
        <f t="shared" si="50"/>
        <v>9450C 03300/02700</v>
      </c>
      <c r="L598" s="316" t="str">
        <f>IF(AND($G598&lt;&gt;"",$J598&gt;0), IF($F598=1,MID($K598,1,$G598-1)&amp;MID($K598,$G598+2,LEN($K598)-($G598+1)),""), IF(AND($G598&lt;&gt;"",$E598&lt;&gt;""),MID($K598,1,$G598-1),IF(AND($D598&lt;&gt;"",$F598&lt;2),$K598,IF(AND(OR($D598="", $E598=""),VALUE($F598)=0),$K598,IF($F598=1,MID($K598,1,$G598-1)&amp;MID($K598,$G598+2,LEN($K598)-($G598-1)),"")))))</f>
        <v>9450C 03300</v>
      </c>
      <c r="M598" s="316" t="str">
        <f t="shared" si="52"/>
        <v>9450C 02700</v>
      </c>
      <c r="N598" s="316">
        <f>VLOOKUP(B598,大日程202201!$C$2:$D$1418,2,FALSE)</f>
        <v>0</v>
      </c>
    </row>
    <row r="599" spans="1:14">
      <c r="A599" s="318">
        <v>598</v>
      </c>
      <c r="B599" s="316" t="s">
        <v>3327</v>
      </c>
      <c r="C599" s="316" t="s">
        <v>4744</v>
      </c>
      <c r="D599" s="316">
        <v>18</v>
      </c>
      <c r="E599" s="316">
        <v>6</v>
      </c>
      <c r="F599" s="316">
        <v>1</v>
      </c>
      <c r="G599" s="316">
        <v>12</v>
      </c>
      <c r="I599" s="316">
        <v>0</v>
      </c>
      <c r="J599" s="316">
        <f t="shared" si="51"/>
        <v>-7</v>
      </c>
      <c r="K599" s="316" t="str">
        <f t="shared" si="50"/>
        <v>9450C 03400/02800</v>
      </c>
      <c r="L599" s="316" t="str">
        <f>IF(AND($G599&lt;&gt;"",$J599&gt;0), IF($F599=1,MID($K599,1,$G599-1)&amp;MID($K599,$G599+2,LEN($K599)-($G599+1)),""), IF(AND($G599&lt;&gt;"",$E599&lt;&gt;""),MID($K599,1,$G599-1),IF(AND($D599&lt;&gt;"",$F599&lt;2),$K599,IF(AND(OR($D599="", $E599=""),VALUE($F599)=0),$K599,IF($F599=1,MID($K599,1,$G599-1)&amp;MID($K599,$G599+2,LEN($K599)-($G599-1)),"")))))</f>
        <v>9450C 03400</v>
      </c>
      <c r="M599" s="316" t="str">
        <f t="shared" si="52"/>
        <v>9450C 02800</v>
      </c>
      <c r="N599" s="316">
        <f>VLOOKUP(B599,大日程202201!$C$2:$D$1418,2,FALSE)</f>
        <v>2000</v>
      </c>
    </row>
    <row r="600" spans="1:14">
      <c r="A600" s="318">
        <v>599</v>
      </c>
      <c r="B600" s="316" t="s">
        <v>3328</v>
      </c>
      <c r="C600" s="316" t="s">
        <v>4745</v>
      </c>
      <c r="D600" s="316">
        <v>12</v>
      </c>
      <c r="E600" s="316">
        <v>6</v>
      </c>
      <c r="F600" s="316">
        <v>0</v>
      </c>
      <c r="I600" s="316">
        <v>0</v>
      </c>
      <c r="J600" s="316">
        <f t="shared" si="51"/>
        <v>0</v>
      </c>
      <c r="K600" s="316" t="str">
        <f t="shared" si="50"/>
        <v>9450C 02900</v>
      </c>
      <c r="L600" s="316" t="str">
        <f t="shared" si="53"/>
        <v>9450C 02900</v>
      </c>
      <c r="M600" s="316" t="str">
        <f t="shared" si="52"/>
        <v/>
      </c>
      <c r="N600" s="316">
        <f>VLOOKUP(B600,大日程202201!$C$2:$D$1418,2,FALSE)</f>
        <v>0</v>
      </c>
    </row>
    <row r="601" spans="1:14">
      <c r="A601" s="318">
        <v>600</v>
      </c>
      <c r="B601" s="316" t="s">
        <v>3329</v>
      </c>
      <c r="C601" s="316" t="s">
        <v>4746</v>
      </c>
      <c r="D601" s="316">
        <v>12</v>
      </c>
      <c r="E601" s="316">
        <v>6</v>
      </c>
      <c r="F601" s="316">
        <v>0</v>
      </c>
      <c r="I601" s="316">
        <v>0</v>
      </c>
      <c r="J601" s="316">
        <f t="shared" si="51"/>
        <v>0</v>
      </c>
      <c r="K601" s="316" t="str">
        <f t="shared" si="50"/>
        <v>9450C 03000</v>
      </c>
      <c r="L601" s="316" t="str">
        <f t="shared" si="53"/>
        <v>9450C 03000</v>
      </c>
      <c r="M601" s="316" t="str">
        <f t="shared" si="52"/>
        <v/>
      </c>
      <c r="N601" s="316">
        <f>VLOOKUP(B601,大日程202201!$C$2:$D$1418,2,FALSE)</f>
        <v>0</v>
      </c>
    </row>
    <row r="602" spans="1:14">
      <c r="A602" s="318">
        <v>601</v>
      </c>
      <c r="B602" s="316" t="s">
        <v>3331</v>
      </c>
      <c r="C602" s="316" t="s">
        <v>4747</v>
      </c>
      <c r="D602" s="316">
        <v>8</v>
      </c>
      <c r="E602" s="316">
        <v>8</v>
      </c>
      <c r="F602" s="316">
        <v>1</v>
      </c>
      <c r="G602" s="316">
        <v>6</v>
      </c>
      <c r="I602" s="316">
        <v>0</v>
      </c>
      <c r="J602" s="316">
        <f t="shared" si="51"/>
        <v>1</v>
      </c>
      <c r="K602" s="316" t="str">
        <f t="shared" si="50"/>
        <v>751N8/9 6RA0ABL</v>
      </c>
      <c r="L602" s="316" t="str">
        <f>IF(AND($G602&lt;&gt;"",$J602&gt;0), IF($F602=1,MID($K602,1,$G602-1)&amp;MID($K602,$G602+2,LEN($K602)-($G602+1)),""), IF(AND($G602&lt;&gt;"",$E602&lt;&gt;""),MID($K602,1,$G602-1),IF(AND($D602&lt;&gt;"",$F602&lt;2),$K602,IF(AND(OR($D602="", $E602=""),VALUE($F602)=0),$K602,IF($F602=1,MID($K602,1,$G602-1)&amp;MID($K602,$G602+2,LEN($K602)-($G602-1)),"")))))</f>
        <v>751N8 6RA0ABL</v>
      </c>
      <c r="M602" s="316" t="str">
        <f t="shared" si="52"/>
        <v>751N9 6RA0ABL</v>
      </c>
      <c r="N602" s="316">
        <f>VLOOKUP(B602,大日程202201!$C$2:$D$1418,2,FALSE)</f>
        <v>19000</v>
      </c>
    </row>
    <row r="603" spans="1:14">
      <c r="A603" s="318">
        <v>602</v>
      </c>
      <c r="B603" s="316" t="s">
        <v>3332</v>
      </c>
      <c r="C603" s="316" t="s">
        <v>4748</v>
      </c>
      <c r="D603" s="316">
        <v>6</v>
      </c>
      <c r="E603" s="316">
        <v>6</v>
      </c>
      <c r="F603" s="316">
        <v>0</v>
      </c>
      <c r="I603" s="316">
        <v>0</v>
      </c>
      <c r="J603" s="316">
        <f t="shared" si="51"/>
        <v>0</v>
      </c>
      <c r="K603" s="316" t="str">
        <f t="shared" si="50"/>
        <v>67413 6RA0ABL</v>
      </c>
      <c r="L603" s="316" t="str">
        <f t="shared" si="53"/>
        <v>67413 6RA0ABL</v>
      </c>
      <c r="M603" s="316" t="str">
        <f t="shared" si="52"/>
        <v/>
      </c>
      <c r="N603" s="316">
        <f>VLOOKUP(B603,大日程202201!$C$2:$D$1418,2,FALSE)</f>
        <v>19000</v>
      </c>
    </row>
    <row r="604" spans="1:14">
      <c r="A604" s="318">
        <v>603</v>
      </c>
      <c r="B604" s="316" t="s">
        <v>3333</v>
      </c>
      <c r="C604" s="316" t="s">
        <v>4749</v>
      </c>
      <c r="D604" s="316">
        <v>6</v>
      </c>
      <c r="E604" s="316">
        <v>6</v>
      </c>
      <c r="F604" s="316">
        <v>0</v>
      </c>
      <c r="I604" s="316">
        <v>0</v>
      </c>
      <c r="J604" s="316">
        <f t="shared" si="51"/>
        <v>0</v>
      </c>
      <c r="K604" s="316" t="str">
        <f t="shared" si="50"/>
        <v>75512 6RA0ABL</v>
      </c>
      <c r="L604" s="316" t="str">
        <f t="shared" si="53"/>
        <v>75512 6RA0ABL</v>
      </c>
      <c r="M604" s="316" t="str">
        <f t="shared" si="52"/>
        <v/>
      </c>
      <c r="N604" s="316">
        <f>VLOOKUP(B604,大日程202201!$C$2:$D$1418,2,FALSE)</f>
        <v>16000</v>
      </c>
    </row>
    <row r="605" spans="1:14">
      <c r="A605" s="318">
        <v>604</v>
      </c>
      <c r="B605" s="316" t="s">
        <v>3334</v>
      </c>
      <c r="C605" s="316" t="s">
        <v>4750</v>
      </c>
      <c r="D605" s="316">
        <v>6</v>
      </c>
      <c r="E605" s="316">
        <v>6</v>
      </c>
      <c r="F605" s="316">
        <v>0</v>
      </c>
      <c r="I605" s="316">
        <v>0</v>
      </c>
      <c r="J605" s="316">
        <f t="shared" si="51"/>
        <v>0</v>
      </c>
      <c r="K605" s="316" t="str">
        <f t="shared" si="50"/>
        <v>75513 6RA0ABL</v>
      </c>
      <c r="L605" s="316" t="str">
        <f t="shared" si="53"/>
        <v>75513 6RA0ABL</v>
      </c>
      <c r="M605" s="316" t="str">
        <f t="shared" si="52"/>
        <v/>
      </c>
      <c r="N605" s="316">
        <f>VLOOKUP(B605,大日程202201!$C$2:$D$1418,2,FALSE)</f>
        <v>16000</v>
      </c>
    </row>
    <row r="606" spans="1:14">
      <c r="A606" s="318">
        <v>605</v>
      </c>
      <c r="B606" s="316" t="s">
        <v>3335</v>
      </c>
      <c r="C606" s="316" t="s">
        <v>4751</v>
      </c>
      <c r="D606" s="316">
        <v>8</v>
      </c>
      <c r="E606" s="316">
        <v>8</v>
      </c>
      <c r="F606" s="316">
        <v>1</v>
      </c>
      <c r="G606" s="316">
        <v>6</v>
      </c>
      <c r="I606" s="316">
        <v>0</v>
      </c>
      <c r="J606" s="316">
        <f t="shared" si="51"/>
        <v>1</v>
      </c>
      <c r="K606" s="316" t="str">
        <f t="shared" si="50"/>
        <v>75174/5 6RA0ABL</v>
      </c>
      <c r="L606" s="316" t="str">
        <f>IF(AND($G606&lt;&gt;"",$J606&gt;0), IF($F606=1,MID($K606,1,$G606-1)&amp;MID($K606,$G606+2,LEN($K606)-($G606+1)),""), IF(AND($G606&lt;&gt;"",$E606&lt;&gt;""),MID($K606,1,$G606-1),IF(AND($D606&lt;&gt;"",$F606&lt;2),$K606,IF(AND(OR($D606="", $E606=""),VALUE($F606)=0),$K606,IF($F606=1,MID($K606,1,$G606-1)&amp;MID($K606,$G606+2,LEN($K606)-($G606-1)),"")))))</f>
        <v>75174 6RA0ABL</v>
      </c>
      <c r="M606" s="316" t="str">
        <f t="shared" si="52"/>
        <v>75175 6RA0ABL</v>
      </c>
      <c r="N606" s="316">
        <f>VLOOKUP(B606,大日程202201!$C$2:$D$1418,2,FALSE)</f>
        <v>14000</v>
      </c>
    </row>
    <row r="607" spans="1:14">
      <c r="A607" s="318">
        <v>606</v>
      </c>
      <c r="B607" s="316" t="s">
        <v>3336</v>
      </c>
      <c r="C607" s="316" t="s">
        <v>4752</v>
      </c>
      <c r="D607" s="316">
        <v>6</v>
      </c>
      <c r="E607" s="316">
        <v>6</v>
      </c>
      <c r="F607" s="316">
        <v>1</v>
      </c>
      <c r="G607" s="316">
        <v>12</v>
      </c>
      <c r="I607" s="316">
        <v>0</v>
      </c>
      <c r="J607" s="316">
        <f t="shared" si="51"/>
        <v>-7</v>
      </c>
      <c r="K607" s="316" t="str">
        <f t="shared" si="50"/>
        <v>5253C F0200/0100BL</v>
      </c>
      <c r="L607" s="316" t="str">
        <f>IF(AND($G607&lt;&gt;"",$J607&gt;0), IF($F607=1,MID($K607,1,$G607-1)&amp;MID($K607,$G607+2,LEN($K607)-($G607+1)),""), IF(AND($G607&lt;&gt;"",$E607&lt;&gt;""),MID($K607,1,$G607-1),IF(AND($D607&lt;&gt;"",$F607&lt;2),$K607,IF(AND(OR($D607="", $E607=""),VALUE($F607)=0),$K607,IF($F607=1,MID($K607,1,$G607-1)&amp;MID($K607,$G607+2,LEN($K607)-($G607-1)),"")))))</f>
        <v>5253C F0200</v>
      </c>
      <c r="M607" s="316" t="str">
        <f t="shared" si="52"/>
        <v>5253C 0100BL</v>
      </c>
      <c r="N607" s="316">
        <f>VLOOKUP(B607,大日程202201!$C$2:$D$1418,2,FALSE)</f>
        <v>2000</v>
      </c>
    </row>
    <row r="608" spans="1:14">
      <c r="A608" s="318">
        <v>607</v>
      </c>
      <c r="B608" s="316" t="s">
        <v>3337</v>
      </c>
      <c r="C608" s="316" t="s">
        <v>4753</v>
      </c>
      <c r="D608" s="316">
        <v>8</v>
      </c>
      <c r="E608" s="316">
        <v>8</v>
      </c>
      <c r="F608" s="316">
        <v>1</v>
      </c>
      <c r="G608" s="316">
        <v>6</v>
      </c>
      <c r="I608" s="316">
        <v>0</v>
      </c>
      <c r="J608" s="316">
        <f t="shared" si="51"/>
        <v>1</v>
      </c>
      <c r="K608" s="316" t="str">
        <f t="shared" si="50"/>
        <v>75174/5 6RL0ABL</v>
      </c>
      <c r="L608" s="316" t="str">
        <f>IF(AND($G608&lt;&gt;"",$J608&gt;0), IF($F608=1,MID($K608,1,$G608-1)&amp;MID($K608,$G608+2,LEN($K608)-($G608+1)),""), IF(AND($G608&lt;&gt;"",$E608&lt;&gt;""),MID($K608,1,$G608-1),IF(AND($D608&lt;&gt;"",$F608&lt;2),$K608,IF(AND(OR($D608="", $E608=""),VALUE($F608)=0),$K608,IF($F608=1,MID($K608,1,$G608-1)&amp;MID($K608,$G608+2,LEN($K608)-($G608-1)),"")))))</f>
        <v>75174 6RL0ABL</v>
      </c>
      <c r="M608" s="316" t="str">
        <f t="shared" si="52"/>
        <v>75175 6RL0ABL</v>
      </c>
      <c r="N608" s="316">
        <f>VLOOKUP(B608,大日程202201!$C$2:$D$1418,2,FALSE)</f>
        <v>0</v>
      </c>
    </row>
    <row r="609" spans="1:14">
      <c r="A609" s="318">
        <v>608</v>
      </c>
      <c r="B609" s="316" t="s">
        <v>3338</v>
      </c>
      <c r="C609" s="316" t="s">
        <v>4754</v>
      </c>
      <c r="D609" s="316">
        <v>6</v>
      </c>
      <c r="E609" s="316">
        <v>6</v>
      </c>
      <c r="F609" s="316">
        <v>0</v>
      </c>
      <c r="I609" s="316">
        <v>0</v>
      </c>
      <c r="J609" s="316">
        <f t="shared" si="51"/>
        <v>0</v>
      </c>
      <c r="K609" s="316" t="str">
        <f t="shared" si="50"/>
        <v>75426 6RL1ABL</v>
      </c>
      <c r="L609" s="316" t="str">
        <f t="shared" si="53"/>
        <v>75426 6RL1ABL</v>
      </c>
      <c r="M609" s="316" t="str">
        <f t="shared" si="52"/>
        <v/>
      </c>
      <c r="N609" s="316">
        <f>VLOOKUP(B609,大日程202201!$C$2:$D$1418,2,FALSE)</f>
        <v>0</v>
      </c>
    </row>
    <row r="610" spans="1:14">
      <c r="A610" s="318">
        <v>609</v>
      </c>
      <c r="B610" s="316" t="s">
        <v>3339</v>
      </c>
      <c r="C610" s="316" t="s">
        <v>4755</v>
      </c>
      <c r="D610" s="316">
        <v>6</v>
      </c>
      <c r="E610" s="316">
        <v>6</v>
      </c>
      <c r="F610" s="316">
        <v>0</v>
      </c>
      <c r="I610" s="316">
        <v>0</v>
      </c>
      <c r="J610" s="316">
        <f t="shared" si="51"/>
        <v>0</v>
      </c>
      <c r="K610" s="316" t="str">
        <f t="shared" si="50"/>
        <v>75426 6RL1BBL</v>
      </c>
      <c r="L610" s="316" t="str">
        <f t="shared" si="53"/>
        <v>75426 6RL1BBL</v>
      </c>
      <c r="M610" s="316" t="str">
        <f t="shared" si="52"/>
        <v/>
      </c>
      <c r="N610" s="316">
        <f>VLOOKUP(B610,大日程202201!$C$2:$D$1418,2,FALSE)</f>
        <v>0</v>
      </c>
    </row>
    <row r="611" spans="1:14">
      <c r="A611" s="318">
        <v>610</v>
      </c>
      <c r="B611" s="316" t="s">
        <v>3340</v>
      </c>
      <c r="C611" s="316" t="s">
        <v>4756</v>
      </c>
      <c r="D611" s="316">
        <v>6</v>
      </c>
      <c r="E611" s="316">
        <v>6</v>
      </c>
      <c r="F611" s="316">
        <v>0</v>
      </c>
      <c r="I611" s="316">
        <v>0</v>
      </c>
      <c r="J611" s="316">
        <f t="shared" si="51"/>
        <v>0</v>
      </c>
      <c r="K611" s="316" t="str">
        <f t="shared" si="50"/>
        <v>75466 6RL1ABL</v>
      </c>
      <c r="L611" s="316" t="str">
        <f t="shared" si="53"/>
        <v>75466 6RL1ABL</v>
      </c>
      <c r="M611" s="316" t="str">
        <f t="shared" si="52"/>
        <v/>
      </c>
      <c r="N611" s="316">
        <f>VLOOKUP(B611,大日程202201!$C$2:$D$1418,2,FALSE)</f>
        <v>0</v>
      </c>
    </row>
    <row r="612" spans="1:14">
      <c r="A612" s="318">
        <v>611</v>
      </c>
      <c r="B612" s="316" t="s">
        <v>3341</v>
      </c>
      <c r="C612" s="316" t="s">
        <v>4757</v>
      </c>
      <c r="D612" s="316">
        <v>6</v>
      </c>
      <c r="E612" s="316">
        <v>6</v>
      </c>
      <c r="F612" s="316">
        <v>0</v>
      </c>
      <c r="I612" s="316">
        <v>0</v>
      </c>
      <c r="J612" s="316">
        <f t="shared" si="51"/>
        <v>0</v>
      </c>
      <c r="K612" s="316" t="str">
        <f t="shared" si="50"/>
        <v>75466 6RL1BBL</v>
      </c>
      <c r="L612" s="316" t="str">
        <f t="shared" si="53"/>
        <v>75466 6RL1BBL</v>
      </c>
      <c r="M612" s="316" t="str">
        <f t="shared" si="52"/>
        <v/>
      </c>
      <c r="N612" s="316">
        <f>VLOOKUP(B612,大日程202201!$C$2:$D$1418,2,FALSE)</f>
        <v>0</v>
      </c>
    </row>
    <row r="613" spans="1:14">
      <c r="A613" s="318">
        <v>612</v>
      </c>
      <c r="B613" s="316" t="s">
        <v>3343</v>
      </c>
      <c r="C613" s="316" t="s">
        <v>4758</v>
      </c>
      <c r="D613" s="316">
        <v>8</v>
      </c>
      <c r="E613" s="316">
        <v>8</v>
      </c>
      <c r="F613" s="316">
        <v>1</v>
      </c>
      <c r="G613" s="316">
        <v>6</v>
      </c>
      <c r="I613" s="316">
        <v>0</v>
      </c>
      <c r="J613" s="316">
        <f t="shared" si="51"/>
        <v>1</v>
      </c>
      <c r="K613" s="316" t="str">
        <f t="shared" si="50"/>
        <v>76532/3 4CC0AT1</v>
      </c>
      <c r="L613" s="316" t="str">
        <f>IF(AND($G613&lt;&gt;"",$J613&gt;0), IF($F613=1,MID($K613,1,$G613-1)&amp;MID($K613,$G613+2,LEN($K613)-($G613+1)),""), IF(AND($G613&lt;&gt;"",$E613&lt;&gt;""),MID($K613,1,$G613-1),IF(AND($D613&lt;&gt;"",$F613&lt;2),$K613,IF(AND(OR($D613="", $E613=""),VALUE($F613)=0),$K613,IF($F613=1,MID($K613,1,$G613-1)&amp;MID($K613,$G613+2,LEN($K613)-($G613-1)),"")))))</f>
        <v>76532 4CC0AT1</v>
      </c>
      <c r="M613" s="316" t="str">
        <f t="shared" si="52"/>
        <v>76533 4CC0AT1</v>
      </c>
      <c r="N613" s="316">
        <f>VLOOKUP(B613,大日程202201!$C$2:$D$1418,2,FALSE)</f>
        <v>0</v>
      </c>
    </row>
    <row r="614" spans="1:14">
      <c r="A614" s="318">
        <v>613</v>
      </c>
      <c r="B614" s="316" t="s">
        <v>3344</v>
      </c>
      <c r="C614" s="316" t="s">
        <v>4759</v>
      </c>
      <c r="D614" s="316">
        <v>8</v>
      </c>
      <c r="E614" s="316">
        <v>8</v>
      </c>
      <c r="F614" s="316">
        <v>1</v>
      </c>
      <c r="G614" s="316">
        <v>6</v>
      </c>
      <c r="I614" s="316">
        <v>0</v>
      </c>
      <c r="J614" s="316">
        <f t="shared" si="51"/>
        <v>1</v>
      </c>
      <c r="K614" s="316" t="str">
        <f t="shared" si="50"/>
        <v>76532/3 4CC0AT2</v>
      </c>
      <c r="L614" s="316" t="str">
        <f>IF(AND($G614&lt;&gt;"",$J614&gt;0), IF($F614=1,MID($K614,1,$G614-1)&amp;MID($K614,$G614+2,LEN($K614)-($G614+1)),""), IF(AND($G614&lt;&gt;"",$E614&lt;&gt;""),MID($K614,1,$G614-1),IF(AND($D614&lt;&gt;"",$F614&lt;2),$K614,IF(AND(OR($D614="", $E614=""),VALUE($F614)=0),$K614,IF($F614=1,MID($K614,1,$G614-1)&amp;MID($K614,$G614+2,LEN($K614)-($G614-1)),"")))))</f>
        <v>76532 4CC0AT2</v>
      </c>
      <c r="M614" s="316" t="str">
        <f t="shared" si="52"/>
        <v>76533 4CC0AT2</v>
      </c>
      <c r="N614" s="316">
        <f>VLOOKUP(B614,大日程202201!$C$2:$D$1418,2,FALSE)</f>
        <v>0</v>
      </c>
    </row>
    <row r="615" spans="1:14">
      <c r="A615" s="318">
        <v>614</v>
      </c>
      <c r="B615" s="316" t="s">
        <v>3345</v>
      </c>
      <c r="C615" s="316" t="s">
        <v>4760</v>
      </c>
      <c r="D615" s="316">
        <v>6</v>
      </c>
      <c r="E615" s="316">
        <v>6</v>
      </c>
      <c r="F615" s="316">
        <v>0</v>
      </c>
      <c r="I615" s="316">
        <v>0</v>
      </c>
      <c r="J615" s="316">
        <f t="shared" si="51"/>
        <v>0</v>
      </c>
      <c r="K615" s="316" t="str">
        <f t="shared" si="50"/>
        <v>76572 4CC0AT1</v>
      </c>
      <c r="L615" s="316" t="str">
        <f t="shared" si="53"/>
        <v>76572 4CC0AT1</v>
      </c>
      <c r="M615" s="316" t="str">
        <f t="shared" si="52"/>
        <v/>
      </c>
      <c r="N615" s="316">
        <f>VLOOKUP(B615,大日程202201!$C$2:$D$1418,2,FALSE)</f>
        <v>0</v>
      </c>
    </row>
    <row r="616" spans="1:14">
      <c r="A616" s="318">
        <v>615</v>
      </c>
      <c r="B616" s="316" t="s">
        <v>3346</v>
      </c>
      <c r="C616" s="316" t="s">
        <v>4761</v>
      </c>
      <c r="D616" s="316">
        <v>6</v>
      </c>
      <c r="E616" s="316">
        <v>6</v>
      </c>
      <c r="F616" s="316">
        <v>0</v>
      </c>
      <c r="I616" s="316">
        <v>0</v>
      </c>
      <c r="J616" s="316">
        <f t="shared" si="51"/>
        <v>0</v>
      </c>
      <c r="K616" s="316" t="str">
        <f t="shared" si="50"/>
        <v>76573 4CC0AT1</v>
      </c>
      <c r="L616" s="316" t="str">
        <f t="shared" si="53"/>
        <v>76573 4CC0AT1</v>
      </c>
      <c r="M616" s="316" t="str">
        <f t="shared" si="52"/>
        <v/>
      </c>
      <c r="N616" s="316">
        <f>VLOOKUP(B616,大日程202201!$C$2:$D$1418,2,FALSE)</f>
        <v>0</v>
      </c>
    </row>
    <row r="617" spans="1:14">
      <c r="A617" s="318">
        <v>616</v>
      </c>
      <c r="B617" s="316" t="s">
        <v>3347</v>
      </c>
      <c r="C617" s="316" t="s">
        <v>4762</v>
      </c>
      <c r="D617" s="316">
        <v>8</v>
      </c>
      <c r="E617" s="316">
        <v>8</v>
      </c>
      <c r="F617" s="316">
        <v>1</v>
      </c>
      <c r="G617" s="316">
        <v>6</v>
      </c>
      <c r="I617" s="316">
        <v>0</v>
      </c>
      <c r="J617" s="316">
        <f t="shared" si="51"/>
        <v>1</v>
      </c>
      <c r="K617" s="316" t="str">
        <f t="shared" si="50"/>
        <v>76572/3 4CC0AT2</v>
      </c>
      <c r="L617" s="316" t="str">
        <f>IF(AND($G617&lt;&gt;"",$J617&gt;0), IF($F617=1,MID($K617,1,$G617-1)&amp;MID($K617,$G617+2,LEN($K617)-($G617+1)),""), IF(AND($G617&lt;&gt;"",$E617&lt;&gt;""),MID($K617,1,$G617-1),IF(AND($D617&lt;&gt;"",$F617&lt;2),$K617,IF(AND(OR($D617="", $E617=""),VALUE($F617)=0),$K617,IF($F617=1,MID($K617,1,$G617-1)&amp;MID($K617,$G617+2,LEN($K617)-($G617-1)),"")))))</f>
        <v>76572 4CC0AT2</v>
      </c>
      <c r="M617" s="316" t="str">
        <f t="shared" si="52"/>
        <v>76573 4CC0AT2</v>
      </c>
      <c r="N617" s="316">
        <f>VLOOKUP(B617,大日程202201!$C$2:$D$1418,2,FALSE)</f>
        <v>0</v>
      </c>
    </row>
    <row r="618" spans="1:14">
      <c r="A618" s="318">
        <v>617</v>
      </c>
      <c r="B618" s="316" t="s">
        <v>3348</v>
      </c>
      <c r="C618" s="316" t="s">
        <v>4763</v>
      </c>
      <c r="D618" s="316">
        <v>8</v>
      </c>
      <c r="E618" s="316">
        <v>8</v>
      </c>
      <c r="F618" s="316">
        <v>1</v>
      </c>
      <c r="G618" s="316">
        <v>6</v>
      </c>
      <c r="I618" s="316">
        <v>0</v>
      </c>
      <c r="J618" s="316">
        <f t="shared" si="51"/>
        <v>1</v>
      </c>
      <c r="K618" s="316" t="str">
        <f t="shared" si="50"/>
        <v>75112/3 JG00A01</v>
      </c>
      <c r="L618" s="316" t="str">
        <f>IF(AND($G618&lt;&gt;"",$J618&gt;0), IF($F618=1,MID($K618,1,$G618-1)&amp;MID($K618,$G618+2,LEN($K618)-($G618+1)),""), IF(AND($G618&lt;&gt;"",$E618&lt;&gt;""),MID($K618,1,$G618-1),IF(AND($D618&lt;&gt;"",$F618&lt;2),$K618,IF(AND(OR($D618="", $E618=""),VALUE($F618)=0),$K618,IF($F618=1,MID($K618,1,$G618-1)&amp;MID($K618,$G618+2,LEN($K618)-($G618-1)),"")))))</f>
        <v>75112 JG00A01</v>
      </c>
      <c r="M618" s="316" t="str">
        <f t="shared" si="52"/>
        <v>75113 JG00A01</v>
      </c>
      <c r="N618" s="316">
        <f>VLOOKUP(B618,大日程202201!$C$2:$D$1418,2,FALSE)</f>
        <v>11600</v>
      </c>
    </row>
    <row r="619" spans="1:14">
      <c r="A619" s="318">
        <v>618</v>
      </c>
      <c r="B619" s="316" t="s">
        <v>3349</v>
      </c>
      <c r="C619" s="316" t="s">
        <v>4764</v>
      </c>
      <c r="D619" s="316">
        <v>6</v>
      </c>
      <c r="E619" s="316">
        <v>6</v>
      </c>
      <c r="F619" s="316">
        <v>0</v>
      </c>
      <c r="I619" s="316">
        <v>0</v>
      </c>
      <c r="J619" s="316">
        <f t="shared" si="51"/>
        <v>0</v>
      </c>
      <c r="K619" s="316" t="str">
        <f t="shared" si="50"/>
        <v>75112 JG00A02</v>
      </c>
      <c r="L619" s="316" t="str">
        <f t="shared" si="53"/>
        <v>75112 JG00A02</v>
      </c>
      <c r="M619" s="316" t="str">
        <f t="shared" si="52"/>
        <v/>
      </c>
      <c r="N619" s="316">
        <f>VLOOKUP(B619,大日程202201!$C$2:$D$1418,2,FALSE)</f>
        <v>11400</v>
      </c>
    </row>
    <row r="620" spans="1:14">
      <c r="A620" s="318">
        <v>619</v>
      </c>
      <c r="B620" s="316" t="s">
        <v>3350</v>
      </c>
      <c r="C620" s="316" t="s">
        <v>4765</v>
      </c>
      <c r="D620" s="316">
        <v>6</v>
      </c>
      <c r="E620" s="316">
        <v>6</v>
      </c>
      <c r="F620" s="316">
        <v>0</v>
      </c>
      <c r="I620" s="316">
        <v>0</v>
      </c>
      <c r="J620" s="316">
        <f t="shared" si="51"/>
        <v>0</v>
      </c>
      <c r="K620" s="316" t="str">
        <f t="shared" si="50"/>
        <v>75113 JG00A02</v>
      </c>
      <c r="L620" s="316" t="str">
        <f t="shared" si="53"/>
        <v>75113 JG00A02</v>
      </c>
      <c r="M620" s="316" t="str">
        <f t="shared" si="52"/>
        <v/>
      </c>
      <c r="N620" s="316">
        <f>VLOOKUP(B620,大日程202201!$C$2:$D$1418,2,FALSE)</f>
        <v>11600</v>
      </c>
    </row>
    <row r="621" spans="1:14">
      <c r="A621" s="318">
        <v>620</v>
      </c>
      <c r="B621" s="316" t="s">
        <v>3351</v>
      </c>
      <c r="C621" s="316" t="s">
        <v>4766</v>
      </c>
      <c r="D621" s="316">
        <v>6</v>
      </c>
      <c r="E621" s="316">
        <v>6</v>
      </c>
      <c r="F621" s="316">
        <v>0</v>
      </c>
      <c r="I621" s="316">
        <v>0</v>
      </c>
      <c r="J621" s="316">
        <f t="shared" si="51"/>
        <v>0</v>
      </c>
      <c r="K621" s="316" t="str">
        <f t="shared" si="50"/>
        <v>75134 JG00A02</v>
      </c>
      <c r="L621" s="316" t="str">
        <f t="shared" si="53"/>
        <v>75134 JG00A02</v>
      </c>
      <c r="M621" s="316" t="str">
        <f t="shared" si="52"/>
        <v/>
      </c>
      <c r="N621" s="316">
        <f>VLOOKUP(B621,大日程202201!$C$2:$D$1418,2,FALSE)</f>
        <v>14400</v>
      </c>
    </row>
    <row r="622" spans="1:14">
      <c r="A622" s="318">
        <v>621</v>
      </c>
      <c r="B622" s="316" t="s">
        <v>3352</v>
      </c>
      <c r="C622" s="316" t="s">
        <v>4767</v>
      </c>
      <c r="D622" s="316">
        <v>6</v>
      </c>
      <c r="E622" s="316">
        <v>6</v>
      </c>
      <c r="F622" s="316">
        <v>0</v>
      </c>
      <c r="I622" s="316">
        <v>0</v>
      </c>
      <c r="J622" s="316">
        <f t="shared" si="51"/>
        <v>0</v>
      </c>
      <c r="K622" s="316" t="str">
        <f t="shared" si="50"/>
        <v>75135 JG00A02</v>
      </c>
      <c r="L622" s="316" t="str">
        <f t="shared" si="53"/>
        <v>75135 JG00A02</v>
      </c>
      <c r="M622" s="316" t="str">
        <f t="shared" si="52"/>
        <v/>
      </c>
      <c r="N622" s="316">
        <f>VLOOKUP(B622,大日程202201!$C$2:$D$1418,2,FALSE)</f>
        <v>14400</v>
      </c>
    </row>
    <row r="623" spans="1:14">
      <c r="A623" s="318">
        <v>622</v>
      </c>
      <c r="B623" s="316" t="s">
        <v>3353</v>
      </c>
      <c r="C623" s="316" t="s">
        <v>4768</v>
      </c>
      <c r="D623" s="316">
        <v>8</v>
      </c>
      <c r="E623" s="316">
        <v>8</v>
      </c>
      <c r="F623" s="316">
        <v>1</v>
      </c>
      <c r="G623" s="316">
        <v>6</v>
      </c>
      <c r="I623" s="316">
        <v>0</v>
      </c>
      <c r="J623" s="316">
        <f t="shared" si="51"/>
        <v>1</v>
      </c>
      <c r="K623" s="316" t="str">
        <f t="shared" si="50"/>
        <v>75134/5 JG40A01</v>
      </c>
      <c r="L623" s="316" t="str">
        <f>IF(AND($G623&lt;&gt;"",$J623&gt;0), IF($F623=1,MID($K623,1,$G623-1)&amp;MID($K623,$G623+2,LEN($K623)-($G623+1)),""), IF(AND($G623&lt;&gt;"",$E623&lt;&gt;""),MID($K623,1,$G623-1),IF(AND($D623&lt;&gt;"",$F623&lt;2),$K623,IF(AND(OR($D623="", $E623=""),VALUE($F623)=0),$K623,IF($F623=1,MID($K623,1,$G623-1)&amp;MID($K623,$G623+2,LEN($K623)-($G623-1)),"")))))</f>
        <v>75134 JG40A01</v>
      </c>
      <c r="M623" s="316" t="str">
        <f t="shared" si="52"/>
        <v>75135 JG40A01</v>
      </c>
      <c r="N623" s="316">
        <f>VLOOKUP(B623,大日程202201!$C$2:$D$1418,2,FALSE)</f>
        <v>14400</v>
      </c>
    </row>
    <row r="624" spans="1:14">
      <c r="A624" s="318">
        <v>623</v>
      </c>
      <c r="B624" s="316" t="s">
        <v>3354</v>
      </c>
      <c r="C624" s="316" t="s">
        <v>4769</v>
      </c>
      <c r="D624" s="316">
        <v>8</v>
      </c>
      <c r="E624" s="316">
        <v>8</v>
      </c>
      <c r="F624" s="316">
        <v>1</v>
      </c>
      <c r="G624" s="316">
        <v>6</v>
      </c>
      <c r="I624" s="316">
        <v>0</v>
      </c>
      <c r="J624" s="316">
        <f t="shared" si="51"/>
        <v>1</v>
      </c>
      <c r="K624" s="316" t="str">
        <f t="shared" si="50"/>
        <v>76532/3 JM00B01</v>
      </c>
      <c r="L624" s="316" t="str">
        <f>IF(AND($G624&lt;&gt;"",$J624&gt;0), IF($F624=1,MID($K624,1,$G624-1)&amp;MID($K624,$G624+2,LEN($K624)-($G624+1)),""), IF(AND($G624&lt;&gt;"",$E624&lt;&gt;""),MID($K624,1,$G624-1),IF(AND($D624&lt;&gt;"",$F624&lt;2),$K624,IF(AND(OR($D624="", $E624=""),VALUE($F624)=0),$K624,IF($F624=1,MID($K624,1,$G624-1)&amp;MID($K624,$G624+2,LEN($K624)-($G624-1)),"")))))</f>
        <v>76532 JM00B01</v>
      </c>
      <c r="M624" s="316" t="str">
        <f t="shared" si="52"/>
        <v>76533 JM00B01</v>
      </c>
      <c r="N624" s="316">
        <f>VLOOKUP(B624,大日程202201!$C$2:$D$1418,2,FALSE)</f>
        <v>0</v>
      </c>
    </row>
    <row r="625" spans="1:14">
      <c r="A625" s="318">
        <v>624</v>
      </c>
      <c r="B625" s="316" t="s">
        <v>3355</v>
      </c>
      <c r="C625" s="316" t="s">
        <v>4770</v>
      </c>
      <c r="D625" s="316">
        <v>8</v>
      </c>
      <c r="E625" s="316">
        <v>8</v>
      </c>
      <c r="F625" s="316">
        <v>1</v>
      </c>
      <c r="G625" s="316">
        <v>6</v>
      </c>
      <c r="I625" s="316">
        <v>0</v>
      </c>
      <c r="J625" s="316">
        <f t="shared" si="51"/>
        <v>1</v>
      </c>
      <c r="K625" s="316" t="str">
        <f t="shared" si="50"/>
        <v>76532/3 JM00B02</v>
      </c>
      <c r="L625" s="316" t="str">
        <f>IF(AND($G625&lt;&gt;"",$J625&gt;0), IF($F625=1,MID($K625,1,$G625-1)&amp;MID($K625,$G625+2,LEN($K625)-($G625+1)),""), IF(AND($G625&lt;&gt;"",$E625&lt;&gt;""),MID($K625,1,$G625-1),IF(AND($D625&lt;&gt;"",$F625&lt;2),$K625,IF(AND(OR($D625="", $E625=""),VALUE($F625)=0),$K625,IF($F625=1,MID($K625,1,$G625-1)&amp;MID($K625,$G625+2,LEN($K625)-($G625-1)),"")))))</f>
        <v>76532 JM00B02</v>
      </c>
      <c r="M625" s="316" t="str">
        <f t="shared" si="52"/>
        <v>76533 JM00B02</v>
      </c>
      <c r="N625" s="316">
        <f>VLOOKUP(B625,大日程202201!$C$2:$D$1418,2,FALSE)</f>
        <v>0</v>
      </c>
    </row>
    <row r="626" spans="1:14">
      <c r="A626" s="318">
        <v>625</v>
      </c>
      <c r="B626" s="316" t="s">
        <v>3356</v>
      </c>
      <c r="C626" s="316" t="s">
        <v>4771</v>
      </c>
      <c r="D626" s="316">
        <v>8</v>
      </c>
      <c r="E626" s="316">
        <v>8</v>
      </c>
      <c r="F626" s="316">
        <v>1</v>
      </c>
      <c r="G626" s="316">
        <v>6</v>
      </c>
      <c r="I626" s="316">
        <v>0</v>
      </c>
      <c r="J626" s="316">
        <f t="shared" si="51"/>
        <v>1</v>
      </c>
      <c r="K626" s="316" t="str">
        <f t="shared" si="50"/>
        <v>75112/3 5TA0AT1</v>
      </c>
      <c r="L626" s="316" t="str">
        <f>IF(AND($G626&lt;&gt;"",$J626&gt;0), IF($F626=1,MID($K626,1,$G626-1)&amp;MID($K626,$G626+2,LEN($K626)-($G626+1)),""), IF(AND($G626&lt;&gt;"",$E626&lt;&gt;""),MID($K626,1,$G626-1),IF(AND($D626&lt;&gt;"",$F626&lt;2),$K626,IF(AND(OR($D626="", $E626=""),VALUE($F626)=0),$K626,IF($F626=1,MID($K626,1,$G626-1)&amp;MID($K626,$G626+2,LEN($K626)-($G626-1)),"")))))</f>
        <v>75112 5TA0AT1</v>
      </c>
      <c r="M626" s="316" t="str">
        <f t="shared" si="52"/>
        <v>75113 5TA0AT1</v>
      </c>
      <c r="N626" s="316">
        <f>VLOOKUP(B626,大日程202201!$C$2:$D$1418,2,FALSE)</f>
        <v>7800</v>
      </c>
    </row>
    <row r="627" spans="1:14">
      <c r="A627" s="318">
        <v>626</v>
      </c>
      <c r="B627" s="316" t="s">
        <v>3357</v>
      </c>
      <c r="C627" s="316" t="s">
        <v>4772</v>
      </c>
      <c r="D627" s="316">
        <v>6</v>
      </c>
      <c r="E627" s="316">
        <v>6</v>
      </c>
      <c r="F627" s="316">
        <v>0</v>
      </c>
      <c r="I627" s="316">
        <v>0</v>
      </c>
      <c r="J627" s="316">
        <f t="shared" si="51"/>
        <v>0</v>
      </c>
      <c r="K627" s="316" t="str">
        <f t="shared" si="50"/>
        <v>75112 5TA0AT2</v>
      </c>
      <c r="L627" s="316" t="str">
        <f t="shared" si="53"/>
        <v>75112 5TA0AT2</v>
      </c>
      <c r="M627" s="316" t="str">
        <f t="shared" si="52"/>
        <v/>
      </c>
      <c r="N627" s="316">
        <f>VLOOKUP(B627,大日程202201!$C$2:$D$1418,2,FALSE)</f>
        <v>7800</v>
      </c>
    </row>
    <row r="628" spans="1:14">
      <c r="A628" s="318">
        <v>627</v>
      </c>
      <c r="B628" s="316" t="s">
        <v>3358</v>
      </c>
      <c r="C628" s="316" t="s">
        <v>4773</v>
      </c>
      <c r="D628" s="316">
        <v>6</v>
      </c>
      <c r="E628" s="316">
        <v>6</v>
      </c>
      <c r="F628" s="316">
        <v>0</v>
      </c>
      <c r="I628" s="316">
        <v>0</v>
      </c>
      <c r="J628" s="316">
        <f t="shared" si="51"/>
        <v>0</v>
      </c>
      <c r="K628" s="316" t="str">
        <f t="shared" si="50"/>
        <v>75113 5TA0AT2</v>
      </c>
      <c r="L628" s="316" t="str">
        <f t="shared" si="53"/>
        <v>75113 5TA0AT2</v>
      </c>
      <c r="M628" s="316" t="str">
        <f t="shared" si="52"/>
        <v/>
      </c>
      <c r="N628" s="316">
        <f>VLOOKUP(B628,大日程202201!$C$2:$D$1418,2,FALSE)</f>
        <v>7800</v>
      </c>
    </row>
    <row r="629" spans="1:14">
      <c r="A629" s="318">
        <v>628</v>
      </c>
      <c r="B629" s="316" t="s">
        <v>3359</v>
      </c>
      <c r="C629" s="316" t="s">
        <v>4774</v>
      </c>
      <c r="D629" s="316">
        <v>8</v>
      </c>
      <c r="E629" s="316">
        <v>8</v>
      </c>
      <c r="F629" s="316">
        <v>1</v>
      </c>
      <c r="G629" s="316">
        <v>6</v>
      </c>
      <c r="I629" s="316">
        <v>0</v>
      </c>
      <c r="J629" s="316">
        <f t="shared" si="51"/>
        <v>1</v>
      </c>
      <c r="K629" s="316" t="str">
        <f t="shared" si="50"/>
        <v>75134/5 5TA0AT1</v>
      </c>
      <c r="L629" s="316" t="str">
        <f>IF(AND($G629&lt;&gt;"",$J629&gt;0), IF($F629=1,MID($K629,1,$G629-1)&amp;MID($K629,$G629+2,LEN($K629)-($G629+1)),""), IF(AND($G629&lt;&gt;"",$E629&lt;&gt;""),MID($K629,1,$G629-1),IF(AND($D629&lt;&gt;"",$F629&lt;2),$K629,IF(AND(OR($D629="", $E629=""),VALUE($F629)=0),$K629,IF($F629=1,MID($K629,1,$G629-1)&amp;MID($K629,$G629+2,LEN($K629)-($G629-1)),"")))))</f>
        <v>75134 5TA0AT1</v>
      </c>
      <c r="M629" s="316" t="str">
        <f t="shared" si="52"/>
        <v>75135 5TA0AT1</v>
      </c>
      <c r="N629" s="316">
        <f>VLOOKUP(B629,大日程202201!$C$2:$D$1418,2,FALSE)</f>
        <v>7400</v>
      </c>
    </row>
    <row r="630" spans="1:14">
      <c r="A630" s="318">
        <v>629</v>
      </c>
      <c r="B630" s="316" t="s">
        <v>3360</v>
      </c>
      <c r="C630" s="316" t="s">
        <v>4775</v>
      </c>
      <c r="D630" s="316">
        <v>6</v>
      </c>
      <c r="E630" s="316">
        <v>6</v>
      </c>
      <c r="F630" s="316">
        <v>0</v>
      </c>
      <c r="I630" s="316">
        <v>0</v>
      </c>
      <c r="J630" s="316">
        <f t="shared" si="51"/>
        <v>0</v>
      </c>
      <c r="K630" s="316" t="str">
        <f t="shared" si="50"/>
        <v>75134 5TA0AT2</v>
      </c>
      <c r="L630" s="316" t="str">
        <f t="shared" si="53"/>
        <v>75134 5TA0AT2</v>
      </c>
      <c r="M630" s="316" t="str">
        <f t="shared" si="52"/>
        <v/>
      </c>
      <c r="N630" s="316">
        <f>VLOOKUP(B630,大日程202201!$C$2:$D$1418,2,FALSE)</f>
        <v>7400</v>
      </c>
    </row>
    <row r="631" spans="1:14">
      <c r="A631" s="318">
        <v>630</v>
      </c>
      <c r="B631" s="316" t="s">
        <v>3361</v>
      </c>
      <c r="C631" s="316" t="s">
        <v>4776</v>
      </c>
      <c r="D631" s="316">
        <v>6</v>
      </c>
      <c r="E631" s="316">
        <v>6</v>
      </c>
      <c r="F631" s="316">
        <v>0</v>
      </c>
      <c r="I631" s="316">
        <v>0</v>
      </c>
      <c r="J631" s="316">
        <f t="shared" si="51"/>
        <v>0</v>
      </c>
      <c r="K631" s="316" t="str">
        <f t="shared" si="50"/>
        <v>75135 5TA0AT2</v>
      </c>
      <c r="L631" s="316" t="str">
        <f t="shared" si="53"/>
        <v>75135 5TA0AT2</v>
      </c>
      <c r="M631" s="316" t="str">
        <f t="shared" si="52"/>
        <v/>
      </c>
      <c r="N631" s="316">
        <f>VLOOKUP(B631,大日程202201!$C$2:$D$1418,2,FALSE)</f>
        <v>7400</v>
      </c>
    </row>
    <row r="632" spans="1:14">
      <c r="A632" s="318">
        <v>631</v>
      </c>
      <c r="B632" s="316" t="s">
        <v>3362</v>
      </c>
      <c r="C632" s="316" t="s">
        <v>4777</v>
      </c>
      <c r="D632" s="316">
        <v>8</v>
      </c>
      <c r="E632" s="316">
        <v>8</v>
      </c>
      <c r="F632" s="316">
        <v>1</v>
      </c>
      <c r="G632" s="316">
        <v>6</v>
      </c>
      <c r="I632" s="316">
        <v>0</v>
      </c>
      <c r="J632" s="316">
        <f t="shared" si="51"/>
        <v>1</v>
      </c>
      <c r="K632" s="316" t="str">
        <f t="shared" si="50"/>
        <v>75112/3 JN20AT1</v>
      </c>
      <c r="L632" s="316" t="str">
        <f>IF(AND($G632&lt;&gt;"",$J632&gt;0), IF($F632=1,MID($K632,1,$G632-1)&amp;MID($K632,$G632+2,LEN($K632)-($G632+1)),""), IF(AND($G632&lt;&gt;"",$E632&lt;&gt;""),MID($K632,1,$G632-1),IF(AND($D632&lt;&gt;"",$F632&lt;2),$K632,IF(AND(OR($D632="", $E632=""),VALUE($F632)=0),$K632,IF($F632=1,MID($K632,1,$G632-1)&amp;MID($K632,$G632+2,LEN($K632)-($G632-1)),"")))))</f>
        <v>75112 JN20AT1</v>
      </c>
      <c r="M632" s="316" t="str">
        <f t="shared" si="52"/>
        <v>75113 JN20AT1</v>
      </c>
      <c r="N632" s="316">
        <f>VLOOKUP(B632,大日程202201!$C$2:$D$1418,2,FALSE)</f>
        <v>0</v>
      </c>
    </row>
    <row r="633" spans="1:14">
      <c r="A633" s="318">
        <v>632</v>
      </c>
      <c r="B633" s="316" t="s">
        <v>3363</v>
      </c>
      <c r="C633" s="316" t="s">
        <v>4778</v>
      </c>
      <c r="D633" s="316">
        <v>8</v>
      </c>
      <c r="E633" s="316">
        <v>8</v>
      </c>
      <c r="F633" s="316">
        <v>1</v>
      </c>
      <c r="G633" s="316">
        <v>6</v>
      </c>
      <c r="I633" s="316">
        <v>0</v>
      </c>
      <c r="J633" s="316">
        <f t="shared" si="51"/>
        <v>1</v>
      </c>
      <c r="K633" s="316" t="str">
        <f t="shared" si="50"/>
        <v>75112/3 JN20AT2</v>
      </c>
      <c r="L633" s="316" t="str">
        <f>IF(AND($G633&lt;&gt;"",$J633&gt;0), IF($F633=1,MID($K633,1,$G633-1)&amp;MID($K633,$G633+2,LEN($K633)-($G633+1)),""), IF(AND($G633&lt;&gt;"",$E633&lt;&gt;""),MID($K633,1,$G633-1),IF(AND($D633&lt;&gt;"",$F633&lt;2),$K633,IF(AND(OR($D633="", $E633=""),VALUE($F633)=0),$K633,IF($F633=1,MID($K633,1,$G633-1)&amp;MID($K633,$G633+2,LEN($K633)-($G633-1)),"")))))</f>
        <v>75112 JN20AT2</v>
      </c>
      <c r="M633" s="316" t="str">
        <f t="shared" si="52"/>
        <v>75113 JN20AT2</v>
      </c>
      <c r="N633" s="316">
        <f>VLOOKUP(B633,大日程202201!$C$2:$D$1418,2,FALSE)</f>
        <v>0</v>
      </c>
    </row>
    <row r="634" spans="1:14">
      <c r="A634" s="318">
        <v>633</v>
      </c>
      <c r="B634" s="316" t="s">
        <v>3364</v>
      </c>
      <c r="C634" s="316" t="s">
        <v>4779</v>
      </c>
      <c r="D634" s="316">
        <v>6</v>
      </c>
      <c r="E634" s="316">
        <v>6</v>
      </c>
      <c r="F634" s="316">
        <v>0</v>
      </c>
      <c r="I634" s="316">
        <v>0</v>
      </c>
      <c r="J634" s="316">
        <f t="shared" si="51"/>
        <v>0</v>
      </c>
      <c r="K634" s="316" t="str">
        <f t="shared" si="50"/>
        <v>76516 JN20AT1</v>
      </c>
      <c r="L634" s="316" t="str">
        <f t="shared" si="53"/>
        <v>76516 JN20AT1</v>
      </c>
      <c r="M634" s="316" t="str">
        <f t="shared" si="52"/>
        <v/>
      </c>
      <c r="N634" s="316">
        <f>VLOOKUP(B634,大日程202201!$C$2:$D$1418,2,FALSE)</f>
        <v>0</v>
      </c>
    </row>
    <row r="635" spans="1:14">
      <c r="A635" s="318">
        <v>634</v>
      </c>
      <c r="B635" s="316" t="s">
        <v>3365</v>
      </c>
      <c r="C635" s="316" t="s">
        <v>4780</v>
      </c>
      <c r="D635" s="316">
        <v>6</v>
      </c>
      <c r="E635" s="316">
        <v>6</v>
      </c>
      <c r="F635" s="316">
        <v>0</v>
      </c>
      <c r="I635" s="316">
        <v>0</v>
      </c>
      <c r="J635" s="316">
        <f t="shared" si="51"/>
        <v>0</v>
      </c>
      <c r="K635" s="316" t="str">
        <f t="shared" si="50"/>
        <v>76517 JN20AT1</v>
      </c>
      <c r="L635" s="316" t="str">
        <f t="shared" si="53"/>
        <v>76517 JN20AT1</v>
      </c>
      <c r="M635" s="316" t="str">
        <f t="shared" si="52"/>
        <v/>
      </c>
      <c r="N635" s="316">
        <f>VLOOKUP(B635,大日程202201!$C$2:$D$1418,2,FALSE)</f>
        <v>0</v>
      </c>
    </row>
    <row r="636" spans="1:14">
      <c r="A636" s="318">
        <v>635</v>
      </c>
      <c r="B636" s="316" t="s">
        <v>3366</v>
      </c>
      <c r="C636" s="316" t="s">
        <v>4781</v>
      </c>
      <c r="D636" s="316">
        <v>8</v>
      </c>
      <c r="E636" s="316">
        <v>8</v>
      </c>
      <c r="F636" s="316">
        <v>1</v>
      </c>
      <c r="G636" s="316">
        <v>6</v>
      </c>
      <c r="I636" s="316">
        <v>0</v>
      </c>
      <c r="J636" s="316">
        <f t="shared" si="51"/>
        <v>1</v>
      </c>
      <c r="K636" s="316" t="str">
        <f t="shared" si="50"/>
        <v>76516/7 JN20AT2</v>
      </c>
      <c r="L636" s="316" t="str">
        <f>IF(AND($G636&lt;&gt;"",$J636&gt;0), IF($F636=1,MID($K636,1,$G636-1)&amp;MID($K636,$G636+2,LEN($K636)-($G636+1)),""), IF(AND($G636&lt;&gt;"",$E636&lt;&gt;""),MID($K636,1,$G636-1),IF(AND($D636&lt;&gt;"",$F636&lt;2),$K636,IF(AND(OR($D636="", $E636=""),VALUE($F636)=0),$K636,IF($F636=1,MID($K636,1,$G636-1)&amp;MID($K636,$G636+2,LEN($K636)-($G636-1)),"")))))</f>
        <v>76516 JN20AT2</v>
      </c>
      <c r="M636" s="316" t="str">
        <f t="shared" si="52"/>
        <v>76517 JN20AT2</v>
      </c>
      <c r="N636" s="316">
        <f>VLOOKUP(B636,大日程202201!$C$2:$D$1418,2,FALSE)</f>
        <v>0</v>
      </c>
    </row>
    <row r="637" spans="1:14">
      <c r="A637" s="318">
        <v>636</v>
      </c>
      <c r="B637" s="316" t="s">
        <v>3367</v>
      </c>
      <c r="C637" s="316" t="s">
        <v>4782</v>
      </c>
      <c r="D637" s="316">
        <v>8</v>
      </c>
      <c r="E637" s="316">
        <v>8</v>
      </c>
      <c r="F637" s="316">
        <v>1</v>
      </c>
      <c r="G637" s="316">
        <v>6</v>
      </c>
      <c r="I637" s="316">
        <v>0</v>
      </c>
      <c r="J637" s="316">
        <f t="shared" si="51"/>
        <v>1</v>
      </c>
      <c r="K637" s="316" t="str">
        <f t="shared" si="50"/>
        <v>75112/3 1JA0AT1</v>
      </c>
      <c r="L637" s="316" t="str">
        <f>IF(AND($G637&lt;&gt;"",$J637&gt;0), IF($F637=1,MID($K637,1,$G637-1)&amp;MID($K637,$G637+2,LEN($K637)-($G637+1)),""), IF(AND($G637&lt;&gt;"",$E637&lt;&gt;""),MID($K637,1,$G637-1),IF(AND($D637&lt;&gt;"",$F637&lt;2),$K637,IF(AND(OR($D637="", $E637=""),VALUE($F637)=0),$K637,IF($F637=1,MID($K637,1,$G637-1)&amp;MID($K637,$G637+2,LEN($K637)-($G637-1)),"")))))</f>
        <v>75112 1JA0AT1</v>
      </c>
      <c r="M637" s="316" t="str">
        <f t="shared" si="52"/>
        <v>75113 1JA0AT1</v>
      </c>
      <c r="N637" s="316">
        <f>VLOOKUP(B637,大日程202201!$C$2:$D$1418,2,FALSE)</f>
        <v>0</v>
      </c>
    </row>
    <row r="638" spans="1:14">
      <c r="A638" s="318">
        <v>637</v>
      </c>
      <c r="B638" s="316" t="s">
        <v>3368</v>
      </c>
      <c r="C638" s="316" t="s">
        <v>4783</v>
      </c>
      <c r="D638" s="316">
        <v>6</v>
      </c>
      <c r="E638" s="316">
        <v>6</v>
      </c>
      <c r="F638" s="316">
        <v>0</v>
      </c>
      <c r="I638" s="316">
        <v>0</v>
      </c>
      <c r="J638" s="316">
        <f t="shared" si="51"/>
        <v>0</v>
      </c>
      <c r="K638" s="316" t="str">
        <f t="shared" si="50"/>
        <v>75112 1JA0AT2</v>
      </c>
      <c r="L638" s="316" t="str">
        <f t="shared" si="53"/>
        <v>75112 1JA0AT2</v>
      </c>
      <c r="M638" s="316" t="str">
        <f t="shared" si="52"/>
        <v/>
      </c>
      <c r="N638" s="316">
        <f>VLOOKUP(B638,大日程202201!$C$2:$D$1418,2,FALSE)</f>
        <v>0</v>
      </c>
    </row>
    <row r="639" spans="1:14">
      <c r="A639" s="318">
        <v>638</v>
      </c>
      <c r="B639" s="316" t="s">
        <v>3369</v>
      </c>
      <c r="C639" s="316" t="s">
        <v>4784</v>
      </c>
      <c r="D639" s="316">
        <v>6</v>
      </c>
      <c r="E639" s="316">
        <v>6</v>
      </c>
      <c r="F639" s="316">
        <v>0</v>
      </c>
      <c r="I639" s="316">
        <v>0</v>
      </c>
      <c r="J639" s="316">
        <f t="shared" si="51"/>
        <v>0</v>
      </c>
      <c r="K639" s="316" t="str">
        <f t="shared" si="50"/>
        <v>75113 1JA0AT2</v>
      </c>
      <c r="L639" s="316" t="str">
        <f t="shared" si="53"/>
        <v>75113 1JA0AT2</v>
      </c>
      <c r="M639" s="316" t="str">
        <f t="shared" si="52"/>
        <v/>
      </c>
      <c r="N639" s="316">
        <f>VLOOKUP(B639,大日程202201!$C$2:$D$1418,2,FALSE)</f>
        <v>0</v>
      </c>
    </row>
    <row r="640" spans="1:14">
      <c r="A640" s="318">
        <v>639</v>
      </c>
      <c r="B640" s="316" t="s">
        <v>3370</v>
      </c>
      <c r="C640" s="316" t="s">
        <v>4785</v>
      </c>
      <c r="D640" s="316">
        <v>8</v>
      </c>
      <c r="E640" s="316">
        <v>8</v>
      </c>
      <c r="F640" s="316">
        <v>1</v>
      </c>
      <c r="G640" s="316">
        <v>6</v>
      </c>
      <c r="I640" s="316">
        <v>0</v>
      </c>
      <c r="J640" s="316">
        <f t="shared" si="51"/>
        <v>1</v>
      </c>
      <c r="K640" s="316" t="str">
        <f t="shared" si="50"/>
        <v>75134/5 1JA0AT1</v>
      </c>
      <c r="L640" s="316" t="str">
        <f>IF(AND($G640&lt;&gt;"",$J640&gt;0), IF($F640=1,MID($K640,1,$G640-1)&amp;MID($K640,$G640+2,LEN($K640)-($G640+1)),""), IF(AND($G640&lt;&gt;"",$E640&lt;&gt;""),MID($K640,1,$G640-1),IF(AND($D640&lt;&gt;"",$F640&lt;2),$K640,IF(AND(OR($D640="", $E640=""),VALUE($F640)=0),$K640,IF($F640=1,MID($K640,1,$G640-1)&amp;MID($K640,$G640+2,LEN($K640)-($G640-1)),"")))))</f>
        <v>75134 1JA0AT1</v>
      </c>
      <c r="M640" s="316" t="str">
        <f t="shared" si="52"/>
        <v>75135 1JA0AT1</v>
      </c>
      <c r="N640" s="316">
        <f>VLOOKUP(B640,大日程202201!$C$2:$D$1418,2,FALSE)</f>
        <v>600</v>
      </c>
    </row>
    <row r="641" spans="1:14">
      <c r="A641" s="318">
        <v>640</v>
      </c>
      <c r="B641" s="316" t="s">
        <v>3371</v>
      </c>
      <c r="C641" s="316" t="s">
        <v>4786</v>
      </c>
      <c r="D641" s="316">
        <v>6</v>
      </c>
      <c r="E641" s="316">
        <v>6</v>
      </c>
      <c r="F641" s="316">
        <v>0</v>
      </c>
      <c r="I641" s="316">
        <v>0</v>
      </c>
      <c r="J641" s="316">
        <f t="shared" si="51"/>
        <v>0</v>
      </c>
      <c r="K641" s="316" t="str">
        <f t="shared" si="50"/>
        <v>75134 1JA0AT2</v>
      </c>
      <c r="L641" s="316" t="str">
        <f t="shared" si="53"/>
        <v>75134 1JA0AT2</v>
      </c>
      <c r="M641" s="316" t="str">
        <f t="shared" si="52"/>
        <v/>
      </c>
      <c r="N641" s="316">
        <f>VLOOKUP(B641,大日程202201!$C$2:$D$1418,2,FALSE)</f>
        <v>600</v>
      </c>
    </row>
    <row r="642" spans="1:14">
      <c r="A642" s="318">
        <v>641</v>
      </c>
      <c r="B642" s="316" t="s">
        <v>3372</v>
      </c>
      <c r="C642" s="316" t="s">
        <v>4787</v>
      </c>
      <c r="D642" s="316">
        <v>6</v>
      </c>
      <c r="E642" s="316">
        <v>6</v>
      </c>
      <c r="F642" s="316">
        <v>0</v>
      </c>
      <c r="I642" s="316">
        <v>0</v>
      </c>
      <c r="J642" s="316">
        <f t="shared" si="51"/>
        <v>0</v>
      </c>
      <c r="K642" s="316" t="str">
        <f t="shared" ref="K642:K705" si="54">IF(AND($D642&lt;&gt;"",$D642&gt;$E642),TRIM(MID($C642,1,$D642)),TRIM($C642))</f>
        <v>75135 1JA0AT2</v>
      </c>
      <c r="L642" s="316" t="str">
        <f t="shared" si="53"/>
        <v>75135 1JA0AT2</v>
      </c>
      <c r="M642" s="316" t="str">
        <f t="shared" si="52"/>
        <v/>
      </c>
      <c r="N642" s="316">
        <f>VLOOKUP(B642,大日程202201!$C$2:$D$1418,2,FALSE)</f>
        <v>600</v>
      </c>
    </row>
    <row r="643" spans="1:14">
      <c r="A643" s="318">
        <v>642</v>
      </c>
      <c r="B643" s="316" t="s">
        <v>3373</v>
      </c>
      <c r="C643" s="316" t="s">
        <v>4788</v>
      </c>
      <c r="D643" s="316">
        <v>6</v>
      </c>
      <c r="E643" s="316">
        <v>6</v>
      </c>
      <c r="F643" s="316">
        <v>0</v>
      </c>
      <c r="I643" s="316">
        <v>0</v>
      </c>
      <c r="J643" s="316">
        <f t="shared" si="51"/>
        <v>0</v>
      </c>
      <c r="K643" s="316" t="str">
        <f t="shared" si="54"/>
        <v>67612 1GR0AT1</v>
      </c>
      <c r="L643" s="316" t="str">
        <f t="shared" si="53"/>
        <v>67612 1GR0AT1</v>
      </c>
      <c r="M643" s="316" t="str">
        <f t="shared" si="52"/>
        <v/>
      </c>
      <c r="N643" s="316">
        <f>VLOOKUP(B643,大日程202201!$C$2:$D$1418,2,FALSE)</f>
        <v>0</v>
      </c>
    </row>
    <row r="644" spans="1:14">
      <c r="A644" s="318">
        <v>643</v>
      </c>
      <c r="B644" s="316" t="s">
        <v>3374</v>
      </c>
      <c r="C644" s="316" t="s">
        <v>4789</v>
      </c>
      <c r="D644" s="316">
        <v>6</v>
      </c>
      <c r="E644" s="316">
        <v>6</v>
      </c>
      <c r="F644" s="316">
        <v>0</v>
      </c>
      <c r="I644" s="316">
        <v>0</v>
      </c>
      <c r="J644" s="316">
        <f t="shared" ref="J644:J707" si="55">IF($G644&lt;&gt;"",($E644-1)-$G644,0)</f>
        <v>0</v>
      </c>
      <c r="K644" s="316" t="str">
        <f t="shared" si="54"/>
        <v>67612 1GR0AT2</v>
      </c>
      <c r="L644" s="316" t="str">
        <f t="shared" si="53"/>
        <v>67612 1GR0AT2</v>
      </c>
      <c r="M644" s="316" t="str">
        <f t="shared" si="52"/>
        <v/>
      </c>
      <c r="N644" s="316">
        <f>VLOOKUP(B644,大日程202201!$C$2:$D$1418,2,FALSE)</f>
        <v>0</v>
      </c>
    </row>
    <row r="645" spans="1:14">
      <c r="A645" s="318">
        <v>644</v>
      </c>
      <c r="B645" s="316" t="s">
        <v>3375</v>
      </c>
      <c r="C645" s="316" t="s">
        <v>4790</v>
      </c>
      <c r="D645" s="316">
        <v>6</v>
      </c>
      <c r="E645" s="316">
        <v>6</v>
      </c>
      <c r="F645" s="316">
        <v>0</v>
      </c>
      <c r="I645" s="316">
        <v>0</v>
      </c>
      <c r="J645" s="316">
        <f t="shared" si="55"/>
        <v>0</v>
      </c>
      <c r="K645" s="316" t="str">
        <f t="shared" si="54"/>
        <v>67613 1GR0AT1</v>
      </c>
      <c r="L645" s="316" t="str">
        <f t="shared" si="53"/>
        <v>67613 1GR0AT1</v>
      </c>
      <c r="M645" s="316" t="str">
        <f t="shared" si="52"/>
        <v/>
      </c>
      <c r="N645" s="316">
        <f>VLOOKUP(B645,大日程202201!$C$2:$D$1418,2,FALSE)</f>
        <v>0</v>
      </c>
    </row>
    <row r="646" spans="1:14">
      <c r="A646" s="318">
        <v>645</v>
      </c>
      <c r="B646" s="316" t="s">
        <v>3376</v>
      </c>
      <c r="C646" s="316" t="s">
        <v>4791</v>
      </c>
      <c r="D646" s="316">
        <v>6</v>
      </c>
      <c r="E646" s="316">
        <v>6</v>
      </c>
      <c r="F646" s="316">
        <v>0</v>
      </c>
      <c r="I646" s="316">
        <v>0</v>
      </c>
      <c r="J646" s="316">
        <f t="shared" si="55"/>
        <v>0</v>
      </c>
      <c r="K646" s="316" t="str">
        <f t="shared" si="54"/>
        <v>67613 1GR0AT2</v>
      </c>
      <c r="L646" s="316" t="str">
        <f t="shared" si="53"/>
        <v>67613 1GR0AT2</v>
      </c>
      <c r="M646" s="316" t="str">
        <f t="shared" si="52"/>
        <v/>
      </c>
      <c r="N646" s="316">
        <f>VLOOKUP(B646,大日程202201!$C$2:$D$1418,2,FALSE)</f>
        <v>0</v>
      </c>
    </row>
    <row r="647" spans="1:14">
      <c r="A647" s="318">
        <v>646</v>
      </c>
      <c r="B647" s="316" t="s">
        <v>3377</v>
      </c>
      <c r="C647" s="316" t="s">
        <v>4792</v>
      </c>
      <c r="D647" s="316">
        <v>6</v>
      </c>
      <c r="E647" s="316">
        <v>6</v>
      </c>
      <c r="F647" s="316">
        <v>0</v>
      </c>
      <c r="I647" s="316">
        <v>0</v>
      </c>
      <c r="J647" s="316">
        <f t="shared" si="55"/>
        <v>0</v>
      </c>
      <c r="K647" s="316" t="str">
        <f t="shared" si="54"/>
        <v>75127 1GR0AT1</v>
      </c>
      <c r="L647" s="316" t="str">
        <f t="shared" si="53"/>
        <v>75127 1GR0AT1</v>
      </c>
      <c r="M647" s="316" t="str">
        <f t="shared" si="52"/>
        <v/>
      </c>
      <c r="N647" s="316">
        <f>VLOOKUP(B647,大日程202201!$C$2:$D$1418,2,FALSE)</f>
        <v>0</v>
      </c>
    </row>
    <row r="648" spans="1:14">
      <c r="A648" s="318">
        <v>647</v>
      </c>
      <c r="B648" s="316" t="s">
        <v>3378</v>
      </c>
      <c r="C648" s="316" t="s">
        <v>4793</v>
      </c>
      <c r="D648" s="316">
        <v>6</v>
      </c>
      <c r="E648" s="316">
        <v>6</v>
      </c>
      <c r="F648" s="316">
        <v>0</v>
      </c>
      <c r="I648" s="316">
        <v>0</v>
      </c>
      <c r="J648" s="316">
        <f t="shared" si="55"/>
        <v>0</v>
      </c>
      <c r="K648" s="316" t="str">
        <f t="shared" si="54"/>
        <v>75127 1GR0AT2</v>
      </c>
      <c r="L648" s="316" t="str">
        <f t="shared" si="53"/>
        <v>75127 1GR0AT2</v>
      </c>
      <c r="M648" s="316" t="str">
        <f t="shared" si="52"/>
        <v/>
      </c>
      <c r="N648" s="316">
        <f>VLOOKUP(B648,大日程202201!$C$2:$D$1418,2,FALSE)</f>
        <v>0</v>
      </c>
    </row>
    <row r="649" spans="1:14">
      <c r="A649" s="318">
        <v>648</v>
      </c>
      <c r="B649" s="316" t="s">
        <v>3379</v>
      </c>
      <c r="C649" s="316" t="s">
        <v>4794</v>
      </c>
      <c r="D649" s="316">
        <v>8</v>
      </c>
      <c r="E649" s="316">
        <v>8</v>
      </c>
      <c r="F649" s="316">
        <v>1</v>
      </c>
      <c r="G649" s="316">
        <v>6</v>
      </c>
      <c r="I649" s="316">
        <v>0</v>
      </c>
      <c r="J649" s="316">
        <f t="shared" si="55"/>
        <v>1</v>
      </c>
      <c r="K649" s="316" t="str">
        <f t="shared" si="54"/>
        <v>75112/3 3VA0AT1</v>
      </c>
      <c r="L649" s="316" t="str">
        <f>IF(AND($G649&lt;&gt;"",$J649&gt;0), IF($F649=1,MID($K649,1,$G649-1)&amp;MID($K649,$G649+2,LEN($K649)-($G649+1)),""), IF(AND($G649&lt;&gt;"",$E649&lt;&gt;""),MID($K649,1,$G649-1),IF(AND($D649&lt;&gt;"",$F649&lt;2),$K649,IF(AND(OR($D649="", $E649=""),VALUE($F649)=0),$K649,IF($F649=1,MID($K649,1,$G649-1)&amp;MID($K649,$G649+2,LEN($K649)-($G649-1)),"")))))</f>
        <v>75112 3VA0AT1</v>
      </c>
      <c r="M649" s="316" t="str">
        <f t="shared" si="52"/>
        <v>75113 3VA0AT1</v>
      </c>
      <c r="N649" s="316">
        <f>VLOOKUP(B649,大日程202201!$C$2:$D$1418,2,FALSE)</f>
        <v>0</v>
      </c>
    </row>
    <row r="650" spans="1:14">
      <c r="A650" s="318">
        <v>649</v>
      </c>
      <c r="B650" s="316" t="s">
        <v>3380</v>
      </c>
      <c r="C650" s="316" t="s">
        <v>4795</v>
      </c>
      <c r="D650" s="316">
        <v>6</v>
      </c>
      <c r="E650" s="316">
        <v>6</v>
      </c>
      <c r="F650" s="316">
        <v>0</v>
      </c>
      <c r="I650" s="316">
        <v>0</v>
      </c>
      <c r="J650" s="316">
        <f t="shared" si="55"/>
        <v>0</v>
      </c>
      <c r="K650" s="316" t="str">
        <f t="shared" si="54"/>
        <v>75112 3VA0AT2</v>
      </c>
      <c r="L650" s="316" t="str">
        <f t="shared" si="53"/>
        <v>75112 3VA0AT2</v>
      </c>
      <c r="M650" s="316" t="str">
        <f t="shared" si="52"/>
        <v/>
      </c>
      <c r="N650" s="316">
        <f>VLOOKUP(B650,大日程202201!$C$2:$D$1418,2,FALSE)</f>
        <v>0</v>
      </c>
    </row>
    <row r="651" spans="1:14">
      <c r="A651" s="318">
        <v>650</v>
      </c>
      <c r="B651" s="316" t="s">
        <v>3381</v>
      </c>
      <c r="C651" s="316" t="s">
        <v>4796</v>
      </c>
      <c r="D651" s="316">
        <v>6</v>
      </c>
      <c r="E651" s="316">
        <v>6</v>
      </c>
      <c r="F651" s="316">
        <v>0</v>
      </c>
      <c r="I651" s="316">
        <v>0</v>
      </c>
      <c r="J651" s="316">
        <f t="shared" si="55"/>
        <v>0</v>
      </c>
      <c r="K651" s="316" t="str">
        <f t="shared" si="54"/>
        <v>75113 3VA0AT2</v>
      </c>
      <c r="L651" s="316" t="str">
        <f t="shared" si="53"/>
        <v>75113 3VA0AT2</v>
      </c>
      <c r="M651" s="316" t="str">
        <f t="shared" si="52"/>
        <v/>
      </c>
      <c r="N651" s="316">
        <f>VLOOKUP(B651,大日程202201!$C$2:$D$1418,2,FALSE)</f>
        <v>0</v>
      </c>
    </row>
    <row r="652" spans="1:14">
      <c r="A652" s="318">
        <v>651</v>
      </c>
      <c r="B652" s="316" t="s">
        <v>3382</v>
      </c>
      <c r="C652" s="316" t="s">
        <v>4797</v>
      </c>
      <c r="D652" s="316">
        <v>14</v>
      </c>
      <c r="E652" s="316">
        <v>8</v>
      </c>
      <c r="F652" s="316">
        <v>1</v>
      </c>
      <c r="G652" s="316">
        <v>6</v>
      </c>
      <c r="I652" s="316">
        <v>0</v>
      </c>
      <c r="J652" s="316">
        <f t="shared" si="55"/>
        <v>1</v>
      </c>
      <c r="K652" s="316" t="str">
        <f t="shared" si="54"/>
        <v>62522/3 80F00</v>
      </c>
      <c r="L652" s="316" t="str">
        <f>IF(AND($G652&lt;&gt;"",$J652&gt;0), IF($F652=1,MID($K652,1,$G652-1)&amp;MID($K652,$G652+2,LEN($K652)-($G652+1)),""), IF(AND($G652&lt;&gt;"",$E652&lt;&gt;""),MID($K652,1,$G652-1),IF(AND($D652&lt;&gt;"",$F652&lt;2),$K652,IF(AND(OR($D652="", $E652=""),VALUE($F652)=0),$K652,IF($F652=1,MID($K652,1,$G652-1)&amp;MID($K652,$G652+2,LEN($K652)-($G652-1)),"")))))</f>
        <v>62522 80F00</v>
      </c>
      <c r="M652" s="316" t="str">
        <f t="shared" si="52"/>
        <v>62523 80F00</v>
      </c>
      <c r="N652" s="316">
        <f>VLOOKUP(B652,大日程202201!$C$2:$D$1418,2,FALSE)</f>
        <v>0</v>
      </c>
    </row>
    <row r="653" spans="1:14">
      <c r="A653" s="318">
        <v>652</v>
      </c>
      <c r="B653" s="316" t="s">
        <v>3349</v>
      </c>
      <c r="C653" s="316" t="s">
        <v>4764</v>
      </c>
      <c r="D653" s="316">
        <v>6</v>
      </c>
      <c r="E653" s="316">
        <v>6</v>
      </c>
      <c r="F653" s="316">
        <v>0</v>
      </c>
      <c r="I653" s="316">
        <v>0</v>
      </c>
      <c r="J653" s="316">
        <f t="shared" si="55"/>
        <v>0</v>
      </c>
      <c r="K653" s="316" t="str">
        <f t="shared" si="54"/>
        <v>75112 JG00A02</v>
      </c>
      <c r="L653" s="316" t="str">
        <f t="shared" si="53"/>
        <v>75112 JG00A02</v>
      </c>
      <c r="M653" s="316" t="str">
        <f t="shared" si="52"/>
        <v/>
      </c>
      <c r="N653" s="316">
        <f>VLOOKUP(B653,大日程202201!$C$2:$D$1418,2,FALSE)</f>
        <v>11400</v>
      </c>
    </row>
    <row r="654" spans="1:14">
      <c r="A654" s="318">
        <v>653</v>
      </c>
      <c r="B654" s="316" t="s">
        <v>3350</v>
      </c>
      <c r="C654" s="316" t="s">
        <v>4765</v>
      </c>
      <c r="D654" s="316">
        <v>6</v>
      </c>
      <c r="E654" s="316">
        <v>6</v>
      </c>
      <c r="F654" s="316">
        <v>0</v>
      </c>
      <c r="I654" s="316">
        <v>0</v>
      </c>
      <c r="J654" s="316">
        <f t="shared" si="55"/>
        <v>0</v>
      </c>
      <c r="K654" s="316" t="str">
        <f t="shared" si="54"/>
        <v>75113 JG00A02</v>
      </c>
      <c r="L654" s="316" t="str">
        <f t="shared" si="53"/>
        <v>75113 JG00A02</v>
      </c>
      <c r="M654" s="316" t="str">
        <f t="shared" ref="M654:M717" si="56">IF(AND($G654&lt;&gt;"",$J654&gt;0), IF($F654=1,MID($K654,1,$G654-(1+$J654))&amp;MID($K654,$G654+$J654,LEN($K654)-($G654+($J654-1))),""),IF(AND($G654&lt;&gt;"",$E654&lt;&gt;"",$J654&gt;0),MID($K654,1,$G654-1),IF(AND($G654&lt;&gt;"",$E654&lt;&gt;"",$J654&lt;0),MID($K654,1,$E654)&amp;MID($K654,$G654+1,LEN($K654)-$G654),IF($F654=1,MID($K654,1,$G654-2)&amp;MID($K654,$G654+1,LEN($K654)-$G654),""))))</f>
        <v/>
      </c>
      <c r="N654" s="316">
        <f>VLOOKUP(B654,大日程202201!$C$2:$D$1418,2,FALSE)</f>
        <v>11600</v>
      </c>
    </row>
    <row r="655" spans="1:14">
      <c r="A655" s="318">
        <v>654</v>
      </c>
      <c r="B655" s="316" t="s">
        <v>3383</v>
      </c>
      <c r="C655" s="316" t="s">
        <v>4798</v>
      </c>
      <c r="D655" s="316">
        <v>8</v>
      </c>
      <c r="E655" s="316">
        <v>8</v>
      </c>
      <c r="F655" s="316">
        <v>1</v>
      </c>
      <c r="G655" s="316">
        <v>6</v>
      </c>
      <c r="I655" s="316">
        <v>0</v>
      </c>
      <c r="J655" s="316">
        <f t="shared" si="55"/>
        <v>1</v>
      </c>
      <c r="K655" s="316" t="str">
        <f t="shared" si="54"/>
        <v>75134/5 JG00A01</v>
      </c>
      <c r="L655" s="316" t="str">
        <f>IF(AND($G655&lt;&gt;"",$J655&gt;0), IF($F655=1,MID($K655,1,$G655-1)&amp;MID($K655,$G655+2,LEN($K655)-($G655+1)),""), IF(AND($G655&lt;&gt;"",$E655&lt;&gt;""),MID($K655,1,$G655-1),IF(AND($D655&lt;&gt;"",$F655&lt;2),$K655,IF(AND(OR($D655="", $E655=""),VALUE($F655)=0),$K655,IF($F655=1,MID($K655,1,$G655-1)&amp;MID($K655,$G655+2,LEN($K655)-($G655-1)),"")))))</f>
        <v>75134 JG00A01</v>
      </c>
      <c r="M655" s="316" t="str">
        <f t="shared" si="56"/>
        <v>75135 JG00A01</v>
      </c>
      <c r="N655" s="316">
        <f>VLOOKUP(B655,大日程202201!$C$2:$D$1418,2,FALSE)</f>
        <v>0</v>
      </c>
    </row>
    <row r="656" spans="1:14">
      <c r="A656" s="318">
        <v>655</v>
      </c>
      <c r="B656" s="316" t="s">
        <v>3351</v>
      </c>
      <c r="C656" s="316" t="s">
        <v>4766</v>
      </c>
      <c r="D656" s="316">
        <v>6</v>
      </c>
      <c r="E656" s="316">
        <v>6</v>
      </c>
      <c r="F656" s="316">
        <v>0</v>
      </c>
      <c r="I656" s="316">
        <v>0</v>
      </c>
      <c r="J656" s="316">
        <f t="shared" si="55"/>
        <v>0</v>
      </c>
      <c r="K656" s="316" t="str">
        <f t="shared" si="54"/>
        <v>75134 JG00A02</v>
      </c>
      <c r="L656" s="316" t="str">
        <f t="shared" si="53"/>
        <v>75134 JG00A02</v>
      </c>
      <c r="M656" s="316" t="str">
        <f t="shared" si="56"/>
        <v/>
      </c>
      <c r="N656" s="316">
        <f>VLOOKUP(B656,大日程202201!$C$2:$D$1418,2,FALSE)</f>
        <v>14400</v>
      </c>
    </row>
    <row r="657" spans="1:14">
      <c r="A657" s="318">
        <v>656</v>
      </c>
      <c r="B657" s="316" t="s">
        <v>3352</v>
      </c>
      <c r="C657" s="316" t="s">
        <v>4767</v>
      </c>
      <c r="D657" s="316">
        <v>6</v>
      </c>
      <c r="E657" s="316">
        <v>6</v>
      </c>
      <c r="F657" s="316">
        <v>0</v>
      </c>
      <c r="I657" s="316">
        <v>0</v>
      </c>
      <c r="J657" s="316">
        <f t="shared" si="55"/>
        <v>0</v>
      </c>
      <c r="K657" s="316" t="str">
        <f t="shared" si="54"/>
        <v>75135 JG00A02</v>
      </c>
      <c r="L657" s="316" t="str">
        <f t="shared" si="53"/>
        <v>75135 JG00A02</v>
      </c>
      <c r="M657" s="316" t="str">
        <f t="shared" si="56"/>
        <v/>
      </c>
      <c r="N657" s="316">
        <f>VLOOKUP(B657,大日程202201!$C$2:$D$1418,2,FALSE)</f>
        <v>14400</v>
      </c>
    </row>
    <row r="658" spans="1:14">
      <c r="A658" s="318">
        <v>657</v>
      </c>
      <c r="B658" s="316" t="s">
        <v>3353</v>
      </c>
      <c r="C658" s="316" t="s">
        <v>4768</v>
      </c>
      <c r="D658" s="316">
        <v>8</v>
      </c>
      <c r="E658" s="316">
        <v>8</v>
      </c>
      <c r="F658" s="316">
        <v>1</v>
      </c>
      <c r="G658" s="316">
        <v>6</v>
      </c>
      <c r="I658" s="316">
        <v>0</v>
      </c>
      <c r="J658" s="316">
        <f t="shared" si="55"/>
        <v>1</v>
      </c>
      <c r="K658" s="316" t="str">
        <f t="shared" si="54"/>
        <v>75134/5 JG40A01</v>
      </c>
      <c r="L658" s="316" t="str">
        <f>IF(AND($G658&lt;&gt;"",$J658&gt;0), IF($F658=1,MID($K658,1,$G658-1)&amp;MID($K658,$G658+2,LEN($K658)-($G658+1)),""), IF(AND($G658&lt;&gt;"",$E658&lt;&gt;""),MID($K658,1,$G658-1),IF(AND($D658&lt;&gt;"",$F658&lt;2),$K658,IF(AND(OR($D658="", $E658=""),VALUE($F658)=0),$K658,IF($F658=1,MID($K658,1,$G658-1)&amp;MID($K658,$G658+2,LEN($K658)-($G658-1)),"")))))</f>
        <v>75134 JG40A01</v>
      </c>
      <c r="M658" s="316" t="str">
        <f t="shared" si="56"/>
        <v>75135 JG40A01</v>
      </c>
      <c r="N658" s="316">
        <f>VLOOKUP(B658,大日程202201!$C$2:$D$1418,2,FALSE)</f>
        <v>14400</v>
      </c>
    </row>
    <row r="659" spans="1:14">
      <c r="A659" s="318">
        <v>658</v>
      </c>
      <c r="B659" s="316" t="s">
        <v>3354</v>
      </c>
      <c r="C659" s="316" t="s">
        <v>4769</v>
      </c>
      <c r="D659" s="316">
        <v>8</v>
      </c>
      <c r="E659" s="316">
        <v>8</v>
      </c>
      <c r="F659" s="316">
        <v>1</v>
      </c>
      <c r="G659" s="316">
        <v>6</v>
      </c>
      <c r="I659" s="316">
        <v>0</v>
      </c>
      <c r="J659" s="316">
        <f t="shared" si="55"/>
        <v>1</v>
      </c>
      <c r="K659" s="316" t="str">
        <f t="shared" si="54"/>
        <v>76532/3 JM00B01</v>
      </c>
      <c r="L659" s="316" t="str">
        <f>IF(AND($G659&lt;&gt;"",$J659&gt;0), IF($F659=1,MID($K659,1,$G659-1)&amp;MID($K659,$G659+2,LEN($K659)-($G659+1)),""), IF(AND($G659&lt;&gt;"",$E659&lt;&gt;""),MID($K659,1,$G659-1),IF(AND($D659&lt;&gt;"",$F659&lt;2),$K659,IF(AND(OR($D659="", $E659=""),VALUE($F659)=0),$K659,IF($F659=1,MID($K659,1,$G659-1)&amp;MID($K659,$G659+2,LEN($K659)-($G659-1)),"")))))</f>
        <v>76532 JM00B01</v>
      </c>
      <c r="M659" s="316" t="str">
        <f t="shared" si="56"/>
        <v>76533 JM00B01</v>
      </c>
      <c r="N659" s="316">
        <f>VLOOKUP(B659,大日程202201!$C$2:$D$1418,2,FALSE)</f>
        <v>0</v>
      </c>
    </row>
    <row r="660" spans="1:14">
      <c r="A660" s="318">
        <v>659</v>
      </c>
      <c r="B660" s="316" t="s">
        <v>3355</v>
      </c>
      <c r="C660" s="316" t="s">
        <v>4770</v>
      </c>
      <c r="D660" s="316">
        <v>8</v>
      </c>
      <c r="E660" s="316">
        <v>8</v>
      </c>
      <c r="F660" s="316">
        <v>1</v>
      </c>
      <c r="G660" s="316">
        <v>6</v>
      </c>
      <c r="I660" s="316">
        <v>0</v>
      </c>
      <c r="J660" s="316">
        <f t="shared" si="55"/>
        <v>1</v>
      </c>
      <c r="K660" s="316" t="str">
        <f t="shared" si="54"/>
        <v>76532/3 JM00B02</v>
      </c>
      <c r="L660" s="316" t="str">
        <f>IF(AND($G660&lt;&gt;"",$J660&gt;0), IF($F660=1,MID($K660,1,$G660-1)&amp;MID($K660,$G660+2,LEN($K660)-($G660+1)),""), IF(AND($G660&lt;&gt;"",$E660&lt;&gt;""),MID($K660,1,$G660-1),IF(AND($D660&lt;&gt;"",$F660&lt;2),$K660,IF(AND(OR($D660="", $E660=""),VALUE($F660)=0),$K660,IF($F660=1,MID($K660,1,$G660-1)&amp;MID($K660,$G660+2,LEN($K660)-($G660-1)),"")))))</f>
        <v>76532 JM00B02</v>
      </c>
      <c r="M660" s="316" t="str">
        <f t="shared" si="56"/>
        <v>76533 JM00B02</v>
      </c>
      <c r="N660" s="316">
        <f>VLOOKUP(B660,大日程202201!$C$2:$D$1418,2,FALSE)</f>
        <v>0</v>
      </c>
    </row>
    <row r="661" spans="1:14">
      <c r="A661" s="318">
        <v>660</v>
      </c>
      <c r="B661" s="316" t="s">
        <v>3384</v>
      </c>
      <c r="C661" s="316" t="s">
        <v>4799</v>
      </c>
      <c r="D661" s="316">
        <v>8</v>
      </c>
      <c r="E661" s="316">
        <v>8</v>
      </c>
      <c r="F661" s="316">
        <v>1</v>
      </c>
      <c r="G661" s="316">
        <v>6</v>
      </c>
      <c r="I661" s="316">
        <v>0</v>
      </c>
      <c r="J661" s="316">
        <f t="shared" si="55"/>
        <v>1</v>
      </c>
      <c r="K661" s="316" t="str">
        <f t="shared" si="54"/>
        <v>75112/3 1AA0AT1</v>
      </c>
      <c r="L661" s="316" t="str">
        <f>IF(AND($G661&lt;&gt;"",$J661&gt;0), IF($F661=1,MID($K661,1,$G661-1)&amp;MID($K661,$G661+2,LEN($K661)-($G661+1)),""), IF(AND($G661&lt;&gt;"",$E661&lt;&gt;""),MID($K661,1,$G661-1),IF(AND($D661&lt;&gt;"",$F661&lt;2),$K661,IF(AND(OR($D661="", $E661=""),VALUE($F661)=0),$K661,IF($F661=1,MID($K661,1,$G661-1)&amp;MID($K661,$G661+2,LEN($K661)-($G661-1)),"")))))</f>
        <v>75112 1AA0AT1</v>
      </c>
      <c r="M661" s="316" t="str">
        <f t="shared" si="56"/>
        <v>75113 1AA0AT1</v>
      </c>
      <c r="N661" s="316">
        <f>VLOOKUP(B661,大日程202201!$C$2:$D$1418,2,FALSE)</f>
        <v>0</v>
      </c>
    </row>
    <row r="662" spans="1:14">
      <c r="A662" s="318">
        <v>661</v>
      </c>
      <c r="B662" s="316" t="s">
        <v>3385</v>
      </c>
      <c r="C662" s="316" t="s">
        <v>4800</v>
      </c>
      <c r="D662" s="316">
        <v>6</v>
      </c>
      <c r="E662" s="316">
        <v>6</v>
      </c>
      <c r="F662" s="316">
        <v>0</v>
      </c>
      <c r="I662" s="316">
        <v>0</v>
      </c>
      <c r="J662" s="316">
        <f t="shared" si="55"/>
        <v>0</v>
      </c>
      <c r="K662" s="316" t="str">
        <f t="shared" si="54"/>
        <v>61161 B5010</v>
      </c>
      <c r="L662" s="316" t="str">
        <f t="shared" ref="L662:L725" si="57">IF(AND($G662&lt;&gt;"",$J662&gt;0), IF($F662=1,MID($K662,1,$G662-1)&amp;MID($K662,$G662+$J662+$J662,LEN($K662)-($G662+$J662)),""), IF(AND($G662&lt;&gt;"",$E662&lt;&gt;""),MID($K662,1,$G662-1),IF(AND($D662&lt;&gt;"",$F662&lt;2),$K662,IF(AND(OR($D662="", $E662=""),VALUE($F662)=0),$K662,IF($F662=1,MID($K662,1,$G662-1)&amp;MID($K662,$G662+2,LEN($K662)-($G662-1)),"")))))</f>
        <v>61161 B5010</v>
      </c>
      <c r="M662" s="316" t="str">
        <f t="shared" si="56"/>
        <v/>
      </c>
      <c r="N662" s="316">
        <f>VLOOKUP(B662,大日程202201!$C$2:$D$1418,2,FALSE)</f>
        <v>0</v>
      </c>
    </row>
    <row r="663" spans="1:14">
      <c r="A663" s="318">
        <v>662</v>
      </c>
      <c r="B663" s="316" t="s">
        <v>3386</v>
      </c>
      <c r="C663" s="316" t="s">
        <v>4801</v>
      </c>
      <c r="D663" s="316">
        <v>6</v>
      </c>
      <c r="E663" s="316">
        <v>6</v>
      </c>
      <c r="F663" s="316">
        <v>0</v>
      </c>
      <c r="I663" s="316">
        <v>0</v>
      </c>
      <c r="J663" s="316">
        <f t="shared" si="55"/>
        <v>0</v>
      </c>
      <c r="K663" s="316" t="str">
        <f t="shared" si="54"/>
        <v>61161 B5030</v>
      </c>
      <c r="L663" s="316" t="str">
        <f t="shared" si="57"/>
        <v>61161 B5030</v>
      </c>
      <c r="M663" s="316" t="str">
        <f t="shared" si="56"/>
        <v/>
      </c>
      <c r="N663" s="316">
        <f>VLOOKUP(B663,大日程202201!$C$2:$D$1418,2,FALSE)</f>
        <v>0</v>
      </c>
    </row>
    <row r="664" spans="1:14">
      <c r="A664" s="318">
        <v>663</v>
      </c>
      <c r="B664" s="316" t="s">
        <v>3387</v>
      </c>
      <c r="C664" s="316" t="s">
        <v>4802</v>
      </c>
      <c r="D664" s="316">
        <v>6</v>
      </c>
      <c r="E664" s="316">
        <v>6</v>
      </c>
      <c r="F664" s="316">
        <v>0</v>
      </c>
      <c r="I664" s="316">
        <v>0</v>
      </c>
      <c r="J664" s="316">
        <f t="shared" si="55"/>
        <v>0</v>
      </c>
      <c r="K664" s="316" t="str">
        <f t="shared" si="54"/>
        <v>61162 B5010</v>
      </c>
      <c r="L664" s="316" t="str">
        <f t="shared" si="57"/>
        <v>61162 B5010</v>
      </c>
      <c r="M664" s="316" t="str">
        <f t="shared" si="56"/>
        <v/>
      </c>
      <c r="N664" s="316">
        <f>VLOOKUP(B664,大日程202201!$C$2:$D$1418,2,FALSE)</f>
        <v>0</v>
      </c>
    </row>
    <row r="665" spans="1:14">
      <c r="A665" s="318">
        <v>664</v>
      </c>
      <c r="B665" s="316" t="s">
        <v>3388</v>
      </c>
      <c r="C665" s="316" t="s">
        <v>4803</v>
      </c>
      <c r="D665" s="316">
        <v>6</v>
      </c>
      <c r="E665" s="316">
        <v>6</v>
      </c>
      <c r="F665" s="316">
        <v>0</v>
      </c>
      <c r="I665" s="316">
        <v>0</v>
      </c>
      <c r="J665" s="316">
        <f t="shared" si="55"/>
        <v>0</v>
      </c>
      <c r="K665" s="316" t="str">
        <f t="shared" si="54"/>
        <v>61162 B5030</v>
      </c>
      <c r="L665" s="316" t="str">
        <f t="shared" si="57"/>
        <v>61162 B5030</v>
      </c>
      <c r="M665" s="316" t="str">
        <f t="shared" si="56"/>
        <v/>
      </c>
      <c r="N665" s="316">
        <f>VLOOKUP(B665,大日程202201!$C$2:$D$1418,2,FALSE)</f>
        <v>0</v>
      </c>
    </row>
    <row r="666" spans="1:14">
      <c r="A666" s="318">
        <v>665</v>
      </c>
      <c r="B666" s="316" t="s">
        <v>3389</v>
      </c>
      <c r="C666" s="316" t="s">
        <v>4804</v>
      </c>
      <c r="D666" s="316">
        <v>6</v>
      </c>
      <c r="E666" s="316">
        <v>6</v>
      </c>
      <c r="F666" s="316">
        <v>0</v>
      </c>
      <c r="I666" s="316">
        <v>0</v>
      </c>
      <c r="J666" s="316">
        <f t="shared" si="55"/>
        <v>0</v>
      </c>
      <c r="K666" s="316" t="str">
        <f t="shared" si="54"/>
        <v>61175 B5010</v>
      </c>
      <c r="L666" s="316" t="str">
        <f t="shared" si="57"/>
        <v>61175 B5010</v>
      </c>
      <c r="M666" s="316" t="str">
        <f t="shared" si="56"/>
        <v/>
      </c>
      <c r="N666" s="316">
        <f>VLOOKUP(B666,大日程202201!$C$2:$D$1418,2,FALSE)</f>
        <v>0</v>
      </c>
    </row>
    <row r="667" spans="1:14">
      <c r="A667" s="318">
        <v>666</v>
      </c>
      <c r="B667" s="316" t="s">
        <v>3390</v>
      </c>
      <c r="C667" s="316" t="s">
        <v>4805</v>
      </c>
      <c r="D667" s="316">
        <v>6</v>
      </c>
      <c r="E667" s="316">
        <v>6</v>
      </c>
      <c r="F667" s="316">
        <v>0</v>
      </c>
      <c r="I667" s="316">
        <v>0</v>
      </c>
      <c r="J667" s="316">
        <f t="shared" si="55"/>
        <v>0</v>
      </c>
      <c r="K667" s="316" t="str">
        <f t="shared" si="54"/>
        <v>61176 B5010</v>
      </c>
      <c r="L667" s="316" t="str">
        <f t="shared" si="57"/>
        <v>61176 B5010</v>
      </c>
      <c r="M667" s="316" t="str">
        <f t="shared" si="56"/>
        <v/>
      </c>
      <c r="N667" s="316">
        <f>VLOOKUP(B667,大日程202201!$C$2:$D$1418,2,FALSE)</f>
        <v>0</v>
      </c>
    </row>
    <row r="668" spans="1:14">
      <c r="A668" s="318">
        <v>667</v>
      </c>
      <c r="B668" s="320" t="s">
        <v>3391</v>
      </c>
      <c r="C668" s="320" t="s">
        <v>4806</v>
      </c>
      <c r="D668" s="320"/>
      <c r="E668" s="320"/>
      <c r="F668" s="320">
        <v>2</v>
      </c>
      <c r="G668" s="320">
        <v>7</v>
      </c>
      <c r="H668" s="320">
        <v>15</v>
      </c>
      <c r="I668" s="320">
        <v>9</v>
      </c>
      <c r="J668" s="320">
        <f t="shared" si="55"/>
        <v>-8</v>
      </c>
      <c r="K668" s="320" t="str">
        <f t="shared" si="54"/>
        <v>451631/2-1047P/1029P</v>
      </c>
      <c r="L668" s="321" t="s">
        <v>346</v>
      </c>
      <c r="M668" s="321" t="s">
        <v>347</v>
      </c>
      <c r="N668" s="316">
        <f>VLOOKUP(B668,大日程202201!$C$2:$D$1418,2,FALSE)</f>
        <v>0</v>
      </c>
    </row>
    <row r="669" spans="1:14">
      <c r="A669" s="318">
        <v>668</v>
      </c>
      <c r="B669" s="316" t="s">
        <v>3392</v>
      </c>
      <c r="C669" s="316" t="s">
        <v>4807</v>
      </c>
      <c r="D669" s="316">
        <v>6</v>
      </c>
      <c r="E669" s="316">
        <v>6</v>
      </c>
      <c r="F669" s="316">
        <v>0</v>
      </c>
      <c r="I669" s="316">
        <v>0</v>
      </c>
      <c r="J669" s="316">
        <f t="shared" si="55"/>
        <v>0</v>
      </c>
      <c r="K669" s="316" t="str">
        <f t="shared" si="54"/>
        <v>62516 3VA3A</v>
      </c>
      <c r="L669" s="316" t="str">
        <f t="shared" si="57"/>
        <v>62516 3VA3A</v>
      </c>
      <c r="M669" s="316" t="str">
        <f t="shared" si="56"/>
        <v/>
      </c>
      <c r="N669" s="316">
        <f>VLOOKUP(B669,大日程202201!$C$2:$D$1418,2,FALSE)</f>
        <v>0</v>
      </c>
    </row>
    <row r="670" spans="1:14">
      <c r="A670" s="318">
        <v>669</v>
      </c>
      <c r="B670" s="316" t="s">
        <v>3393</v>
      </c>
      <c r="C670" s="316" t="s">
        <v>4808</v>
      </c>
      <c r="D670" s="316">
        <v>6</v>
      </c>
      <c r="E670" s="316">
        <v>6</v>
      </c>
      <c r="F670" s="316">
        <v>0</v>
      </c>
      <c r="I670" s="316">
        <v>0</v>
      </c>
      <c r="J670" s="316">
        <f t="shared" si="55"/>
        <v>0</v>
      </c>
      <c r="K670" s="316" t="str">
        <f t="shared" si="54"/>
        <v>62532 3VA1A</v>
      </c>
      <c r="L670" s="316" t="str">
        <f t="shared" si="57"/>
        <v>62532 3VA1A</v>
      </c>
      <c r="M670" s="316" t="str">
        <f t="shared" si="56"/>
        <v/>
      </c>
      <c r="N670" s="316">
        <f>VLOOKUP(B670,大日程202201!$C$2:$D$1418,2,FALSE)</f>
        <v>0</v>
      </c>
    </row>
    <row r="671" spans="1:14">
      <c r="A671" s="318">
        <v>670</v>
      </c>
      <c r="B671" s="316" t="s">
        <v>3394</v>
      </c>
      <c r="C671" s="316" t="s">
        <v>4809</v>
      </c>
      <c r="D671" s="316">
        <v>6</v>
      </c>
      <c r="E671" s="316">
        <v>6</v>
      </c>
      <c r="F671" s="316">
        <v>0</v>
      </c>
      <c r="I671" s="316">
        <v>0</v>
      </c>
      <c r="J671" s="316">
        <f t="shared" si="55"/>
        <v>0</v>
      </c>
      <c r="K671" s="316" t="str">
        <f t="shared" si="54"/>
        <v>76218 3VA0A</v>
      </c>
      <c r="L671" s="316" t="str">
        <f t="shared" si="57"/>
        <v>76218 3VA0A</v>
      </c>
      <c r="M671" s="316" t="str">
        <f t="shared" si="56"/>
        <v/>
      </c>
      <c r="N671" s="316">
        <f>VLOOKUP(B671,大日程202201!$C$2:$D$1418,2,FALSE)</f>
        <v>0</v>
      </c>
    </row>
    <row r="672" spans="1:14">
      <c r="A672" s="318">
        <v>671</v>
      </c>
      <c r="B672" s="316" t="s">
        <v>3396</v>
      </c>
      <c r="C672" s="316" t="s">
        <v>4810</v>
      </c>
      <c r="D672" s="316">
        <v>6</v>
      </c>
      <c r="E672" s="316">
        <v>6</v>
      </c>
      <c r="F672" s="316">
        <v>0</v>
      </c>
      <c r="I672" s="316">
        <v>0</v>
      </c>
      <c r="J672" s="316">
        <f t="shared" si="55"/>
        <v>0</v>
      </c>
      <c r="K672" s="316" t="str">
        <f t="shared" si="54"/>
        <v>76219 3VA0A</v>
      </c>
      <c r="L672" s="316" t="str">
        <f t="shared" si="57"/>
        <v>76219 3VA0A</v>
      </c>
      <c r="M672" s="316" t="str">
        <f t="shared" si="56"/>
        <v/>
      </c>
      <c r="N672" s="316">
        <f>VLOOKUP(B672,大日程202201!$C$2:$D$1418,2,FALSE)</f>
        <v>0</v>
      </c>
    </row>
    <row r="673" spans="1:14">
      <c r="A673" s="318">
        <v>672</v>
      </c>
      <c r="B673" s="316" t="s">
        <v>3397</v>
      </c>
      <c r="C673" s="316" t="s">
        <v>4811</v>
      </c>
      <c r="D673" s="316">
        <v>8</v>
      </c>
      <c r="E673" s="316">
        <v>8</v>
      </c>
      <c r="F673" s="316">
        <v>1</v>
      </c>
      <c r="G673" s="316">
        <v>6</v>
      </c>
      <c r="I673" s="316">
        <v>0</v>
      </c>
      <c r="J673" s="316">
        <f t="shared" si="55"/>
        <v>1</v>
      </c>
      <c r="K673" s="316" t="str">
        <f t="shared" si="54"/>
        <v>75186/7 5TA0A</v>
      </c>
      <c r="L673" s="316" t="str">
        <f>IF(AND($G673&lt;&gt;"",$J673&gt;0), IF($F673=1,MID($K673,1,$G673-1)&amp;MID($K673,$G673+2,LEN($K673)-($G673+1)),""), IF(AND($G673&lt;&gt;"",$E673&lt;&gt;""),MID($K673,1,$G673-1),IF(AND($D673&lt;&gt;"",$F673&lt;2),$K673,IF(AND(OR($D673="", $E673=""),VALUE($F673)=0),$K673,IF($F673=1,MID($K673,1,$G673-1)&amp;MID($K673,$G673+2,LEN($K673)-($G673-1)),"")))))</f>
        <v>75186 5TA0A</v>
      </c>
      <c r="M673" s="316" t="str">
        <f t="shared" si="56"/>
        <v>75187 5TA0A</v>
      </c>
      <c r="N673" s="316">
        <f>VLOOKUP(B673,大日程202201!$C$2:$D$1418,2,FALSE)</f>
        <v>6300</v>
      </c>
    </row>
    <row r="674" spans="1:14">
      <c r="A674" s="318">
        <v>673</v>
      </c>
      <c r="B674" s="316" t="s">
        <v>3398</v>
      </c>
      <c r="C674" s="316" t="s">
        <v>4812</v>
      </c>
      <c r="D674" s="316">
        <v>6</v>
      </c>
      <c r="E674" s="316">
        <v>6</v>
      </c>
      <c r="F674" s="316">
        <v>0</v>
      </c>
      <c r="I674" s="316">
        <v>0</v>
      </c>
      <c r="J674" s="316">
        <f t="shared" si="55"/>
        <v>0</v>
      </c>
      <c r="K674" s="316" t="str">
        <f t="shared" si="54"/>
        <v>751B2 5TA0A</v>
      </c>
      <c r="L674" s="316" t="str">
        <f t="shared" si="57"/>
        <v>751B2 5TA0A</v>
      </c>
      <c r="M674" s="316" t="str">
        <f t="shared" si="56"/>
        <v/>
      </c>
      <c r="N674" s="316">
        <f>VLOOKUP(B674,大日程202201!$C$2:$D$1418,2,FALSE)</f>
        <v>2550</v>
      </c>
    </row>
    <row r="675" spans="1:14">
      <c r="A675" s="318">
        <v>674</v>
      </c>
      <c r="B675" s="316" t="s">
        <v>3399</v>
      </c>
      <c r="C675" s="316" t="s">
        <v>4813</v>
      </c>
      <c r="D675" s="316">
        <v>8</v>
      </c>
      <c r="E675" s="316">
        <v>8</v>
      </c>
      <c r="F675" s="316">
        <v>1</v>
      </c>
      <c r="G675" s="316">
        <v>6</v>
      </c>
      <c r="I675" s="316">
        <v>0</v>
      </c>
      <c r="J675" s="316">
        <f t="shared" si="55"/>
        <v>1</v>
      </c>
      <c r="K675" s="316" t="str">
        <f t="shared" si="54"/>
        <v>90126/7 5TA0A</v>
      </c>
      <c r="L675" s="316" t="str">
        <f>IF(AND($G675&lt;&gt;"",$J675&gt;0), IF($F675=1,MID($K675,1,$G675-1)&amp;MID($K675,$G675+2,LEN($K675)-($G675+1)),""), IF(AND($G675&lt;&gt;"",$E675&lt;&gt;""),MID($K675,1,$G675-1),IF(AND($D675&lt;&gt;"",$F675&lt;2),$K675,IF(AND(OR($D675="", $E675=""),VALUE($F675)=0),$K675,IF($F675=1,MID($K675,1,$G675-1)&amp;MID($K675,$G675+2,LEN($K675)-($G675-1)),"")))))</f>
        <v>90126 5TA0A</v>
      </c>
      <c r="M675" s="316" t="str">
        <f t="shared" si="56"/>
        <v>90127 5TA0A</v>
      </c>
      <c r="N675" s="316">
        <f>VLOOKUP(B675,大日程202201!$C$2:$D$1418,2,FALSE)</f>
        <v>7600</v>
      </c>
    </row>
    <row r="676" spans="1:14">
      <c r="A676" s="318">
        <v>675</v>
      </c>
      <c r="B676" s="316" t="s">
        <v>3400</v>
      </c>
      <c r="C676" s="316" t="s">
        <v>4814</v>
      </c>
      <c r="D676" s="316">
        <v>8</v>
      </c>
      <c r="E676" s="316">
        <v>8</v>
      </c>
      <c r="F676" s="316">
        <v>1</v>
      </c>
      <c r="G676" s="316">
        <v>6</v>
      </c>
      <c r="I676" s="316">
        <v>0</v>
      </c>
      <c r="J676" s="316">
        <f t="shared" si="55"/>
        <v>1</v>
      </c>
      <c r="K676" s="316" t="str">
        <f t="shared" si="54"/>
        <v>641C2/3 JG00A</v>
      </c>
      <c r="L676" s="316" t="str">
        <f>IF(AND($G676&lt;&gt;"",$J676&gt;0), IF($F676=1,MID($K676,1,$G676-1)&amp;MID($K676,$G676+2,LEN($K676)-($G676+1)),""), IF(AND($G676&lt;&gt;"",$E676&lt;&gt;""),MID($K676,1,$G676-1),IF(AND($D676&lt;&gt;"",$F676&lt;2),$K676,IF(AND(OR($D676="", $E676=""),VALUE($F676)=0),$K676,IF($F676=1,MID($K676,1,$G676-1)&amp;MID($K676,$G676+2,LEN($K676)-($G676-1)),"")))))</f>
        <v>641C2 JG00A</v>
      </c>
      <c r="M676" s="316" t="str">
        <f t="shared" si="56"/>
        <v>641C3 JG00A</v>
      </c>
      <c r="N676" s="316">
        <f>VLOOKUP(B676,大日程202201!$C$2:$D$1418,2,FALSE)</f>
        <v>0</v>
      </c>
    </row>
    <row r="677" spans="1:14">
      <c r="A677" s="318">
        <v>676</v>
      </c>
      <c r="B677" s="316" t="s">
        <v>3401</v>
      </c>
      <c r="C677" s="316" t="s">
        <v>4815</v>
      </c>
      <c r="D677" s="316">
        <v>6</v>
      </c>
      <c r="E677" s="316">
        <v>6</v>
      </c>
      <c r="F677" s="316">
        <v>0</v>
      </c>
      <c r="I677" s="316">
        <v>0</v>
      </c>
      <c r="J677" s="316">
        <f t="shared" si="55"/>
        <v>0</v>
      </c>
      <c r="K677" s="316" t="str">
        <f t="shared" si="54"/>
        <v>75412 JG00A</v>
      </c>
      <c r="L677" s="316" t="str">
        <f t="shared" si="57"/>
        <v>75412 JG00A</v>
      </c>
      <c r="M677" s="316" t="str">
        <f t="shared" si="56"/>
        <v/>
      </c>
      <c r="N677" s="316">
        <f>VLOOKUP(B677,大日程202201!$C$2:$D$1418,2,FALSE)</f>
        <v>0</v>
      </c>
    </row>
    <row r="678" spans="1:14">
      <c r="A678" s="318">
        <v>677</v>
      </c>
      <c r="B678" s="316" t="s">
        <v>3402</v>
      </c>
      <c r="C678" s="316" t="s">
        <v>4816</v>
      </c>
      <c r="D678" s="316">
        <v>8</v>
      </c>
      <c r="E678" s="316">
        <v>8</v>
      </c>
      <c r="F678" s="316">
        <v>1</v>
      </c>
      <c r="G678" s="316">
        <v>6</v>
      </c>
      <c r="I678" s="316">
        <v>0</v>
      </c>
      <c r="J678" s="316">
        <f t="shared" si="55"/>
        <v>1</v>
      </c>
      <c r="K678" s="316" t="str">
        <f t="shared" si="54"/>
        <v>75528/9 JG00A</v>
      </c>
      <c r="L678" s="316" t="str">
        <f>IF(AND($G678&lt;&gt;"",$J678&gt;0), IF($F678=1,MID($K678,1,$G678-1)&amp;MID($K678,$G678+2,LEN($K678)-($G678+1)),""), IF(AND($G678&lt;&gt;"",$E678&lt;&gt;""),MID($K678,1,$G678-1),IF(AND($D678&lt;&gt;"",$F678&lt;2),$K678,IF(AND(OR($D678="", $E678=""),VALUE($F678)=0),$K678,IF($F678=1,MID($K678,1,$G678-1)&amp;MID($K678,$G678+2,LEN($K678)-($G678-1)),"")))))</f>
        <v>75528 JG00A</v>
      </c>
      <c r="M678" s="316" t="str">
        <f t="shared" si="56"/>
        <v>75529 JG00A</v>
      </c>
      <c r="N678" s="316">
        <f>VLOOKUP(B678,大日程202201!$C$2:$D$1418,2,FALSE)</f>
        <v>7600</v>
      </c>
    </row>
    <row r="679" spans="1:14">
      <c r="A679" s="318">
        <v>678</v>
      </c>
      <c r="B679" s="316" t="s">
        <v>3403</v>
      </c>
      <c r="C679" s="316" t="s">
        <v>4817</v>
      </c>
      <c r="D679" s="316">
        <v>8</v>
      </c>
      <c r="E679" s="316">
        <v>8</v>
      </c>
      <c r="F679" s="316">
        <v>1</v>
      </c>
      <c r="G679" s="316">
        <v>6</v>
      </c>
      <c r="I679" s="316">
        <v>0</v>
      </c>
      <c r="J679" s="316">
        <f t="shared" si="55"/>
        <v>1</v>
      </c>
      <c r="K679" s="316" t="str">
        <f t="shared" si="54"/>
        <v>75522/3 6MA0A</v>
      </c>
      <c r="L679" s="316" t="str">
        <f>IF(AND($G679&lt;&gt;"",$J679&gt;0), IF($F679=1,MID($K679,1,$G679-1)&amp;MID($K679,$G679+2,LEN($K679)-($G679+1)),""), IF(AND($G679&lt;&gt;"",$E679&lt;&gt;""),MID($K679,1,$G679-1),IF(AND($D679&lt;&gt;"",$F679&lt;2),$K679,IF(AND(OR($D679="", $E679=""),VALUE($F679)=0),$K679,IF($F679=1,MID($K679,1,$G679-1)&amp;MID($K679,$G679+2,LEN($K679)-($G679-1)),"")))))</f>
        <v>75522 6MA0A</v>
      </c>
      <c r="M679" s="316" t="str">
        <f t="shared" si="56"/>
        <v>75523 6MA0A</v>
      </c>
      <c r="N679" s="316">
        <f>VLOOKUP(B679,大日程202201!$C$2:$D$1418,2,FALSE)</f>
        <v>6000</v>
      </c>
    </row>
    <row r="680" spans="1:14">
      <c r="A680" s="318">
        <v>679</v>
      </c>
      <c r="B680" s="316" t="s">
        <v>3404</v>
      </c>
      <c r="C680" s="316" t="s">
        <v>4818</v>
      </c>
      <c r="D680" s="316">
        <v>8</v>
      </c>
      <c r="E680" s="316">
        <v>8</v>
      </c>
      <c r="F680" s="316">
        <v>1</v>
      </c>
      <c r="G680" s="316">
        <v>6</v>
      </c>
      <c r="I680" s="316">
        <v>0</v>
      </c>
      <c r="J680" s="316">
        <f t="shared" si="55"/>
        <v>1</v>
      </c>
      <c r="K680" s="316" t="str">
        <f t="shared" si="54"/>
        <v>75556/7 6MA0A</v>
      </c>
      <c r="L680" s="316" t="str">
        <f>IF(AND($G680&lt;&gt;"",$J680&gt;0), IF($F680=1,MID($K680,1,$G680-1)&amp;MID($K680,$G680+2,LEN($K680)-($G680+1)),""), IF(AND($G680&lt;&gt;"",$E680&lt;&gt;""),MID($K680,1,$G680-1),IF(AND($D680&lt;&gt;"",$F680&lt;2),$K680,IF(AND(OR($D680="", $E680=""),VALUE($F680)=0),$K680,IF($F680=1,MID($K680,1,$G680-1)&amp;MID($K680,$G680+2,LEN($K680)-($G680-1)),"")))))</f>
        <v>75556 6MA0A</v>
      </c>
      <c r="M680" s="316" t="str">
        <f t="shared" si="56"/>
        <v>75557 6MA0A</v>
      </c>
      <c r="N680" s="316">
        <f>VLOOKUP(B680,大日程202201!$C$2:$D$1418,2,FALSE)</f>
        <v>5850</v>
      </c>
    </row>
    <row r="681" spans="1:14">
      <c r="A681" s="318">
        <v>680</v>
      </c>
      <c r="B681" s="316" t="s">
        <v>3405</v>
      </c>
      <c r="C681" s="316" t="s">
        <v>4819</v>
      </c>
      <c r="D681" s="316">
        <v>6</v>
      </c>
      <c r="E681" s="316">
        <v>6</v>
      </c>
      <c r="F681" s="316">
        <v>0</v>
      </c>
      <c r="I681" s="316">
        <v>0</v>
      </c>
      <c r="J681" s="316">
        <f t="shared" si="55"/>
        <v>0</v>
      </c>
      <c r="K681" s="316" t="str">
        <f t="shared" si="54"/>
        <v>74317 4BD0A</v>
      </c>
      <c r="L681" s="316" t="str">
        <f t="shared" si="57"/>
        <v>74317 4BD0A</v>
      </c>
      <c r="M681" s="316" t="str">
        <f t="shared" si="56"/>
        <v/>
      </c>
      <c r="N681" s="316">
        <f>VLOOKUP(B681,大日程202201!$C$2:$D$1418,2,FALSE)</f>
        <v>0</v>
      </c>
    </row>
    <row r="682" spans="1:14">
      <c r="A682" s="318">
        <v>681</v>
      </c>
      <c r="B682" s="316" t="s">
        <v>3405</v>
      </c>
      <c r="C682" s="316" t="s">
        <v>4819</v>
      </c>
      <c r="D682" s="316">
        <v>6</v>
      </c>
      <c r="E682" s="316">
        <v>6</v>
      </c>
      <c r="F682" s="316">
        <v>0</v>
      </c>
      <c r="I682" s="316">
        <v>0</v>
      </c>
      <c r="J682" s="316">
        <f t="shared" si="55"/>
        <v>0</v>
      </c>
      <c r="K682" s="316" t="str">
        <f t="shared" si="54"/>
        <v>74317 4BD0A</v>
      </c>
      <c r="L682" s="316" t="str">
        <f t="shared" si="57"/>
        <v>74317 4BD0A</v>
      </c>
      <c r="M682" s="316" t="str">
        <f t="shared" si="56"/>
        <v/>
      </c>
      <c r="N682" s="316">
        <f>VLOOKUP(B682,大日程202201!$C$2:$D$1418,2,FALSE)</f>
        <v>0</v>
      </c>
    </row>
    <row r="683" spans="1:14">
      <c r="A683" s="318">
        <v>682</v>
      </c>
      <c r="B683" s="316" t="s">
        <v>3407</v>
      </c>
      <c r="C683" s="316" t="s">
        <v>4820</v>
      </c>
      <c r="D683" s="316">
        <v>6</v>
      </c>
      <c r="E683" s="316">
        <v>6</v>
      </c>
      <c r="F683" s="316">
        <v>0</v>
      </c>
      <c r="I683" s="316">
        <v>0</v>
      </c>
      <c r="J683" s="316">
        <f t="shared" si="55"/>
        <v>0</v>
      </c>
      <c r="K683" s="316" t="str">
        <f t="shared" si="54"/>
        <v>74317 4CB0A</v>
      </c>
      <c r="L683" s="316" t="str">
        <f t="shared" si="57"/>
        <v>74317 4CB0A</v>
      </c>
      <c r="M683" s="316" t="str">
        <f t="shared" si="56"/>
        <v/>
      </c>
      <c r="N683" s="316">
        <f>VLOOKUP(B683,大日程202201!$C$2:$D$1418,2,FALSE)</f>
        <v>12600</v>
      </c>
    </row>
    <row r="684" spans="1:14">
      <c r="A684" s="318">
        <v>683</v>
      </c>
      <c r="B684" s="316" t="s">
        <v>3408</v>
      </c>
      <c r="C684" s="316" t="s">
        <v>4821</v>
      </c>
      <c r="D684" s="316">
        <v>8</v>
      </c>
      <c r="E684" s="316">
        <v>8</v>
      </c>
      <c r="F684" s="316">
        <v>1</v>
      </c>
      <c r="G684" s="316">
        <v>6</v>
      </c>
      <c r="I684" s="316">
        <v>0</v>
      </c>
      <c r="J684" s="316">
        <f t="shared" si="55"/>
        <v>1</v>
      </c>
      <c r="K684" s="316" t="str">
        <f t="shared" si="54"/>
        <v>74332/3 4CB0A</v>
      </c>
      <c r="L684" s="316" t="str">
        <f t="shared" ref="L684:L689" si="58">IF(AND($G684&lt;&gt;"",$J684&gt;0), IF($F684=1,MID($K684,1,$G684-1)&amp;MID($K684,$G684+2,LEN($K684)-($G684+1)),""), IF(AND($G684&lt;&gt;"",$E684&lt;&gt;""),MID($K684,1,$G684-1),IF(AND($D684&lt;&gt;"",$F684&lt;2),$K684,IF(AND(OR($D684="", $E684=""),VALUE($F684)=0),$K684,IF($F684=1,MID($K684,1,$G684-1)&amp;MID($K684,$G684+2,LEN($K684)-($G684-1)),"")))))</f>
        <v>74332 4CB0A</v>
      </c>
      <c r="M684" s="316" t="str">
        <f t="shared" si="56"/>
        <v>74333 4CB0A</v>
      </c>
      <c r="N684" s="316">
        <f>VLOOKUP(B684,大日程202201!$C$2:$D$1418,2,FALSE)</f>
        <v>9360</v>
      </c>
    </row>
    <row r="685" spans="1:14">
      <c r="A685" s="318">
        <v>684</v>
      </c>
      <c r="B685" s="316" t="s">
        <v>3409</v>
      </c>
      <c r="C685" s="316" t="s">
        <v>4822</v>
      </c>
      <c r="D685" s="316">
        <v>8</v>
      </c>
      <c r="E685" s="316">
        <v>8</v>
      </c>
      <c r="F685" s="316">
        <v>1</v>
      </c>
      <c r="G685" s="316">
        <v>6</v>
      </c>
      <c r="I685" s="316">
        <v>0</v>
      </c>
      <c r="J685" s="316">
        <f t="shared" si="55"/>
        <v>1</v>
      </c>
      <c r="K685" s="316" t="str">
        <f t="shared" si="54"/>
        <v>75152/3 4CB0A</v>
      </c>
      <c r="L685" s="316" t="str">
        <f t="shared" si="58"/>
        <v>75152 4CB0A</v>
      </c>
      <c r="M685" s="316" t="str">
        <f t="shared" si="56"/>
        <v>75153 4CB0A</v>
      </c>
      <c r="N685" s="316">
        <f>VLOOKUP(B685,大日程202201!$C$2:$D$1418,2,FALSE)</f>
        <v>10800</v>
      </c>
    </row>
    <row r="686" spans="1:14">
      <c r="A686" s="318">
        <v>685</v>
      </c>
      <c r="B686" s="316" t="s">
        <v>3410</v>
      </c>
      <c r="C686" s="316" t="s">
        <v>4823</v>
      </c>
      <c r="D686" s="316">
        <v>8</v>
      </c>
      <c r="E686" s="316">
        <v>8</v>
      </c>
      <c r="F686" s="316">
        <v>1</v>
      </c>
      <c r="G686" s="316">
        <v>6</v>
      </c>
      <c r="I686" s="316">
        <v>0</v>
      </c>
      <c r="J686" s="316">
        <f t="shared" si="55"/>
        <v>1</v>
      </c>
      <c r="K686" s="316" t="str">
        <f t="shared" si="54"/>
        <v>75432/3 4CB0A</v>
      </c>
      <c r="L686" s="316" t="str">
        <f t="shared" si="58"/>
        <v>75432 4CB0A</v>
      </c>
      <c r="M686" s="316" t="str">
        <f t="shared" si="56"/>
        <v>75433 4CB0A</v>
      </c>
      <c r="N686" s="316">
        <f>VLOOKUP(B686,大日程202201!$C$2:$D$1418,2,FALSE)</f>
        <v>8400</v>
      </c>
    </row>
    <row r="687" spans="1:14">
      <c r="A687" s="318">
        <v>686</v>
      </c>
      <c r="B687" s="316" t="s">
        <v>3411</v>
      </c>
      <c r="C687" s="316" t="s">
        <v>4824</v>
      </c>
      <c r="D687" s="316">
        <v>8</v>
      </c>
      <c r="E687" s="316">
        <v>8</v>
      </c>
      <c r="F687" s="316">
        <v>1</v>
      </c>
      <c r="G687" s="316">
        <v>6</v>
      </c>
      <c r="I687" s="316">
        <v>0</v>
      </c>
      <c r="J687" s="316">
        <f t="shared" si="55"/>
        <v>1</v>
      </c>
      <c r="K687" s="316" t="str">
        <f t="shared" si="54"/>
        <v>75522/3 4BC1A</v>
      </c>
      <c r="L687" s="316" t="str">
        <f t="shared" si="58"/>
        <v>75522 4BC1A</v>
      </c>
      <c r="M687" s="316" t="str">
        <f t="shared" si="56"/>
        <v>75523 4BC1A</v>
      </c>
      <c r="N687" s="316">
        <f>VLOOKUP(B687,大日程202201!$C$2:$D$1418,2,FALSE)</f>
        <v>600</v>
      </c>
    </row>
    <row r="688" spans="1:14">
      <c r="A688" s="318">
        <v>687</v>
      </c>
      <c r="B688" s="316" t="s">
        <v>3412</v>
      </c>
      <c r="C688" s="316" t="s">
        <v>4825</v>
      </c>
      <c r="D688" s="316">
        <v>8</v>
      </c>
      <c r="E688" s="316">
        <v>8</v>
      </c>
      <c r="F688" s="316">
        <v>1</v>
      </c>
      <c r="G688" s="316">
        <v>6</v>
      </c>
      <c r="I688" s="316">
        <v>0</v>
      </c>
      <c r="J688" s="316">
        <f t="shared" si="55"/>
        <v>1</v>
      </c>
      <c r="K688" s="316" t="str">
        <f t="shared" si="54"/>
        <v>75522/3 4CE0A</v>
      </c>
      <c r="L688" s="316" t="str">
        <f t="shared" si="58"/>
        <v>75522 4CE0A</v>
      </c>
      <c r="M688" s="316" t="str">
        <f t="shared" si="56"/>
        <v>75523 4CE0A</v>
      </c>
      <c r="N688" s="316">
        <f>VLOOKUP(B688,大日程202201!$C$2:$D$1418,2,FALSE)</f>
        <v>7050</v>
      </c>
    </row>
    <row r="689" spans="1:14">
      <c r="A689" s="318">
        <v>688</v>
      </c>
      <c r="B689" s="316" t="s">
        <v>3413</v>
      </c>
      <c r="C689" s="316" t="s">
        <v>4826</v>
      </c>
      <c r="D689" s="316">
        <v>8</v>
      </c>
      <c r="E689" s="316">
        <v>8</v>
      </c>
      <c r="F689" s="316">
        <v>1</v>
      </c>
      <c r="G689" s="316">
        <v>6</v>
      </c>
      <c r="I689" s="316">
        <v>0</v>
      </c>
      <c r="J689" s="316">
        <f t="shared" si="55"/>
        <v>1</v>
      </c>
      <c r="K689" s="316" t="str">
        <f t="shared" si="54"/>
        <v>75942/3 4CB0A</v>
      </c>
      <c r="L689" s="316" t="str">
        <f t="shared" si="58"/>
        <v>75942 4CB0A</v>
      </c>
      <c r="M689" s="316" t="str">
        <f t="shared" si="56"/>
        <v>75943 4CB0A</v>
      </c>
      <c r="N689" s="316">
        <f>VLOOKUP(B689,大日程202201!$C$2:$D$1418,2,FALSE)</f>
        <v>12600</v>
      </c>
    </row>
    <row r="690" spans="1:14">
      <c r="A690" s="318">
        <v>689</v>
      </c>
      <c r="B690" s="316" t="s">
        <v>3414</v>
      </c>
      <c r="C690" s="316" t="s">
        <v>4827</v>
      </c>
      <c r="D690" s="316">
        <v>6</v>
      </c>
      <c r="E690" s="316">
        <v>6</v>
      </c>
      <c r="F690" s="316">
        <v>0</v>
      </c>
      <c r="I690" s="316">
        <v>0</v>
      </c>
      <c r="J690" s="316">
        <f t="shared" si="55"/>
        <v>0</v>
      </c>
      <c r="K690" s="316" t="str">
        <f t="shared" si="54"/>
        <v>76483 4CB0A</v>
      </c>
      <c r="L690" s="316" t="str">
        <f t="shared" si="57"/>
        <v>76483 4CB0A</v>
      </c>
      <c r="M690" s="316" t="str">
        <f t="shared" si="56"/>
        <v/>
      </c>
      <c r="N690" s="316">
        <f>VLOOKUP(B690,大日程202201!$C$2:$D$1418,2,FALSE)</f>
        <v>2700</v>
      </c>
    </row>
    <row r="691" spans="1:14">
      <c r="A691" s="318">
        <v>690</v>
      </c>
      <c r="B691" s="316" t="s">
        <v>3415</v>
      </c>
      <c r="C691" s="316" t="s">
        <v>4828</v>
      </c>
      <c r="D691" s="316">
        <v>8</v>
      </c>
      <c r="E691" s="316">
        <v>8</v>
      </c>
      <c r="F691" s="316">
        <v>1</v>
      </c>
      <c r="G691" s="316">
        <v>6</v>
      </c>
      <c r="I691" s="316">
        <v>0</v>
      </c>
      <c r="J691" s="316">
        <f t="shared" si="55"/>
        <v>1</v>
      </c>
      <c r="K691" s="316" t="str">
        <f t="shared" si="54"/>
        <v>765F6/7 4CF0A</v>
      </c>
      <c r="L691" s="316" t="str">
        <f>IF(AND($G691&lt;&gt;"",$J691&gt;0), IF($F691=1,MID($K691,1,$G691-1)&amp;MID($K691,$G691+2,LEN($K691)-($G691+1)),""), IF(AND($G691&lt;&gt;"",$E691&lt;&gt;""),MID($K691,1,$G691-1),IF(AND($D691&lt;&gt;"",$F691&lt;2),$K691,IF(AND(OR($D691="", $E691=""),VALUE($F691)=0),$K691,IF($F691=1,MID($K691,1,$G691-1)&amp;MID($K691,$G691+2,LEN($K691)-($G691-1)),"")))))</f>
        <v>765F6 4CF0A</v>
      </c>
      <c r="M691" s="316" t="str">
        <f t="shared" si="56"/>
        <v>765F7 4CF0A</v>
      </c>
      <c r="N691" s="316">
        <f>VLOOKUP(B691,大日程202201!$C$2:$D$1418,2,FALSE)</f>
        <v>0</v>
      </c>
    </row>
    <row r="692" spans="1:14">
      <c r="A692" s="318">
        <v>691</v>
      </c>
      <c r="B692" s="316" t="s">
        <v>3416</v>
      </c>
      <c r="C692" s="316" t="s">
        <v>4829</v>
      </c>
      <c r="D692" s="316">
        <v>8</v>
      </c>
      <c r="E692" s="316">
        <v>8</v>
      </c>
      <c r="F692" s="316">
        <v>1</v>
      </c>
      <c r="G692" s="316">
        <v>6</v>
      </c>
      <c r="I692" s="316">
        <v>0</v>
      </c>
      <c r="J692" s="316">
        <f t="shared" si="55"/>
        <v>1</v>
      </c>
      <c r="K692" s="316" t="str">
        <f t="shared" si="54"/>
        <v>76742/3 4CE1A</v>
      </c>
      <c r="L692" s="316" t="str">
        <f>IF(AND($G692&lt;&gt;"",$J692&gt;0), IF($F692=1,MID($K692,1,$G692-1)&amp;MID($K692,$G692+2,LEN($K692)-($G692+1)),""), IF(AND($G692&lt;&gt;"",$E692&lt;&gt;""),MID($K692,1,$G692-1),IF(AND($D692&lt;&gt;"",$F692&lt;2),$K692,IF(AND(OR($D692="", $E692=""),VALUE($F692)=0),$K692,IF($F692=1,MID($K692,1,$G692-1)&amp;MID($K692,$G692+2,LEN($K692)-($G692-1)),"")))))</f>
        <v>76742 4CE1A</v>
      </c>
      <c r="M692" s="316" t="str">
        <f t="shared" si="56"/>
        <v>76743 4CE1A</v>
      </c>
      <c r="N692" s="316">
        <f>VLOOKUP(B692,大日程202201!$C$2:$D$1418,2,FALSE)</f>
        <v>0</v>
      </c>
    </row>
    <row r="693" spans="1:14">
      <c r="A693" s="318">
        <v>692</v>
      </c>
      <c r="B693" s="316" t="s">
        <v>3416</v>
      </c>
      <c r="C693" s="316" t="s">
        <v>4829</v>
      </c>
      <c r="D693" s="316">
        <v>8</v>
      </c>
      <c r="E693" s="316">
        <v>8</v>
      </c>
      <c r="F693" s="316">
        <v>1</v>
      </c>
      <c r="G693" s="316">
        <v>6</v>
      </c>
      <c r="I693" s="316">
        <v>0</v>
      </c>
      <c r="J693" s="316">
        <f t="shared" si="55"/>
        <v>1</v>
      </c>
      <c r="K693" s="316" t="str">
        <f t="shared" si="54"/>
        <v>76742/3 4CE1A</v>
      </c>
      <c r="L693" s="316" t="str">
        <f>IF(AND($G693&lt;&gt;"",$J693&gt;0), IF($F693=1,MID($K693,1,$G693-1)&amp;MID($K693,$G693+2,LEN($K693)-($G693+1)),""), IF(AND($G693&lt;&gt;"",$E693&lt;&gt;""),MID($K693,1,$G693-1),IF(AND($D693&lt;&gt;"",$F693&lt;2),$K693,IF(AND(OR($D693="", $E693=""),VALUE($F693)=0),$K693,IF($F693=1,MID($K693,1,$G693-1)&amp;MID($K693,$G693+2,LEN($K693)-($G693-1)),"")))))</f>
        <v>76742 4CE1A</v>
      </c>
      <c r="M693" s="316" t="str">
        <f t="shared" si="56"/>
        <v>76743 4CE1A</v>
      </c>
      <c r="N693" s="316">
        <f>VLOOKUP(B693,大日程202201!$C$2:$D$1418,2,FALSE)</f>
        <v>0</v>
      </c>
    </row>
    <row r="694" spans="1:14">
      <c r="A694" s="318">
        <v>693</v>
      </c>
      <c r="B694" s="316" t="s">
        <v>3417</v>
      </c>
      <c r="C694" s="316" t="s">
        <v>4830</v>
      </c>
      <c r="D694" s="316">
        <v>6</v>
      </c>
      <c r="E694" s="316">
        <v>6</v>
      </c>
      <c r="F694" s="316">
        <v>0</v>
      </c>
      <c r="I694" s="316">
        <v>0</v>
      </c>
      <c r="J694" s="316">
        <f t="shared" si="55"/>
        <v>0</v>
      </c>
      <c r="K694" s="316" t="str">
        <f t="shared" si="54"/>
        <v>9450B 86300</v>
      </c>
      <c r="L694" s="316" t="str">
        <f t="shared" si="57"/>
        <v>9450B 86300</v>
      </c>
      <c r="M694" s="316" t="str">
        <f t="shared" si="56"/>
        <v/>
      </c>
      <c r="N694" s="316">
        <f>VLOOKUP(B694,大日程202201!$C$2:$D$1418,2,FALSE)</f>
        <v>1680</v>
      </c>
    </row>
    <row r="695" spans="1:14">
      <c r="A695" s="318">
        <v>694</v>
      </c>
      <c r="B695" s="316" t="s">
        <v>3418</v>
      </c>
      <c r="C695" s="316" t="s">
        <v>4831</v>
      </c>
      <c r="D695" s="316">
        <v>6</v>
      </c>
      <c r="E695" s="316">
        <v>6</v>
      </c>
      <c r="F695" s="316">
        <v>0</v>
      </c>
      <c r="I695" s="316">
        <v>0</v>
      </c>
      <c r="J695" s="316">
        <f t="shared" si="55"/>
        <v>0</v>
      </c>
      <c r="K695" s="316" t="str">
        <f t="shared" si="54"/>
        <v>9450C 01700</v>
      </c>
      <c r="L695" s="316" t="str">
        <f t="shared" si="57"/>
        <v>9450C 01700</v>
      </c>
      <c r="M695" s="316" t="str">
        <f t="shared" si="56"/>
        <v/>
      </c>
      <c r="N695" s="316">
        <f>VLOOKUP(B695,大日程202201!$C$2:$D$1418,2,FALSE)</f>
        <v>1400</v>
      </c>
    </row>
    <row r="696" spans="1:14">
      <c r="A696" s="318">
        <v>695</v>
      </c>
      <c r="B696" s="316" t="s">
        <v>3419</v>
      </c>
      <c r="C696" s="316" t="s">
        <v>4832</v>
      </c>
      <c r="D696" s="316">
        <v>6</v>
      </c>
      <c r="E696" s="316">
        <v>6</v>
      </c>
      <c r="F696" s="316">
        <v>0</v>
      </c>
      <c r="I696" s="316">
        <v>0</v>
      </c>
      <c r="J696" s="316">
        <f t="shared" si="55"/>
        <v>0</v>
      </c>
      <c r="K696" s="316" t="str">
        <f t="shared" si="54"/>
        <v>9450C 01800</v>
      </c>
      <c r="L696" s="316" t="str">
        <f t="shared" si="57"/>
        <v>9450C 01800</v>
      </c>
      <c r="M696" s="316" t="str">
        <f t="shared" si="56"/>
        <v/>
      </c>
      <c r="N696" s="316">
        <f>VLOOKUP(B696,大日程202201!$C$2:$D$1418,2,FALSE)</f>
        <v>1620</v>
      </c>
    </row>
    <row r="697" spans="1:14">
      <c r="A697" s="318">
        <v>696</v>
      </c>
      <c r="B697" s="316" t="s">
        <v>3420</v>
      </c>
      <c r="C697" s="316" t="s">
        <v>4833</v>
      </c>
      <c r="D697" s="316">
        <v>6</v>
      </c>
      <c r="E697" s="316">
        <v>6</v>
      </c>
      <c r="F697" s="316">
        <v>0</v>
      </c>
      <c r="I697" s="316">
        <v>0</v>
      </c>
      <c r="J697" s="316">
        <f t="shared" si="55"/>
        <v>0</v>
      </c>
      <c r="K697" s="316" t="str">
        <f t="shared" si="54"/>
        <v>9450C 01900</v>
      </c>
      <c r="L697" s="316" t="str">
        <f t="shared" si="57"/>
        <v>9450C 01900</v>
      </c>
      <c r="M697" s="316" t="str">
        <f t="shared" si="56"/>
        <v/>
      </c>
      <c r="N697" s="316">
        <f>VLOOKUP(B697,大日程202201!$C$2:$D$1418,2,FALSE)</f>
        <v>1560</v>
      </c>
    </row>
    <row r="698" spans="1:14">
      <c r="A698" s="318">
        <v>697</v>
      </c>
      <c r="B698" s="316" t="s">
        <v>3421</v>
      </c>
      <c r="C698" s="316" t="s">
        <v>4834</v>
      </c>
      <c r="D698" s="316">
        <v>6</v>
      </c>
      <c r="E698" s="316">
        <v>6</v>
      </c>
      <c r="F698" s="316">
        <v>0</v>
      </c>
      <c r="I698" s="316">
        <v>0</v>
      </c>
      <c r="J698" s="316">
        <f t="shared" si="55"/>
        <v>0</v>
      </c>
      <c r="K698" s="316" t="str">
        <f t="shared" si="54"/>
        <v>9450C 02000</v>
      </c>
      <c r="L698" s="316" t="str">
        <f t="shared" si="57"/>
        <v>9450C 02000</v>
      </c>
      <c r="M698" s="316" t="str">
        <f t="shared" si="56"/>
        <v/>
      </c>
      <c r="N698" s="316">
        <f>VLOOKUP(B698,大日程202201!$C$2:$D$1418,2,FALSE)</f>
        <v>1560</v>
      </c>
    </row>
    <row r="699" spans="1:14">
      <c r="A699" s="318">
        <v>698</v>
      </c>
      <c r="B699" s="316" t="s">
        <v>3422</v>
      </c>
      <c r="C699" s="316" t="s">
        <v>4835</v>
      </c>
      <c r="D699" s="316">
        <v>6</v>
      </c>
      <c r="E699" s="316">
        <v>6</v>
      </c>
      <c r="F699" s="316">
        <v>0</v>
      </c>
      <c r="I699" s="316">
        <v>0</v>
      </c>
      <c r="J699" s="316">
        <f t="shared" si="55"/>
        <v>0</v>
      </c>
      <c r="K699" s="316" t="str">
        <f t="shared" si="54"/>
        <v>9450C 03600</v>
      </c>
      <c r="L699" s="316" t="str">
        <f t="shared" si="57"/>
        <v>9450C 03600</v>
      </c>
      <c r="M699" s="316" t="str">
        <f t="shared" si="56"/>
        <v/>
      </c>
      <c r="N699" s="316">
        <f>VLOOKUP(B699,大日程202201!$C$2:$D$1418,2,FALSE)</f>
        <v>2400</v>
      </c>
    </row>
    <row r="700" spans="1:14">
      <c r="A700" s="318">
        <v>699</v>
      </c>
      <c r="B700" s="316" t="s">
        <v>3423</v>
      </c>
      <c r="C700" s="316" t="s">
        <v>4836</v>
      </c>
      <c r="D700" s="316">
        <v>6</v>
      </c>
      <c r="E700" s="316">
        <v>6</v>
      </c>
      <c r="F700" s="316">
        <v>1</v>
      </c>
      <c r="G700" s="316">
        <v>12</v>
      </c>
      <c r="I700" s="316">
        <v>0</v>
      </c>
      <c r="J700" s="316">
        <f t="shared" si="55"/>
        <v>-7</v>
      </c>
      <c r="K700" s="316" t="str">
        <f t="shared" si="54"/>
        <v>9450C 04000/03800</v>
      </c>
      <c r="L700" s="316" t="str">
        <f>IF(AND($G700&lt;&gt;"",$J700&gt;0), IF($F700=1,MID($K700,1,$G700-1)&amp;MID($K700,$G700+2,LEN($K700)-($G700+1)),""), IF(AND($G700&lt;&gt;"",$E700&lt;&gt;""),MID($K700,1,$G700-1),IF(AND($D700&lt;&gt;"",$F700&lt;2),$K700,IF(AND(OR($D700="", $E700=""),VALUE($F700)=0),$K700,IF($F700=1,MID($K700,1,$G700-1)&amp;MID($K700,$G700+2,LEN($K700)-($G700-1)),"")))))</f>
        <v>9450C 04000</v>
      </c>
      <c r="M700" s="316" t="str">
        <f t="shared" si="56"/>
        <v>9450C 03800</v>
      </c>
      <c r="N700" s="316">
        <f>VLOOKUP(B700,大日程202201!$C$2:$D$1418,2,FALSE)</f>
        <v>2400</v>
      </c>
    </row>
    <row r="701" spans="1:14">
      <c r="A701" s="318">
        <v>700</v>
      </c>
      <c r="B701" s="316" t="s">
        <v>3424</v>
      </c>
      <c r="C701" s="316" t="s">
        <v>4837</v>
      </c>
      <c r="D701" s="316">
        <v>6</v>
      </c>
      <c r="E701" s="316">
        <v>6</v>
      </c>
      <c r="F701" s="316">
        <v>0</v>
      </c>
      <c r="I701" s="316">
        <v>0</v>
      </c>
      <c r="J701" s="316">
        <f t="shared" si="55"/>
        <v>0</v>
      </c>
      <c r="K701" s="316" t="str">
        <f t="shared" si="54"/>
        <v>64124 6RA0A</v>
      </c>
      <c r="L701" s="316" t="str">
        <f t="shared" si="57"/>
        <v>64124 6RA0A</v>
      </c>
      <c r="M701" s="316" t="str">
        <f t="shared" si="56"/>
        <v/>
      </c>
      <c r="N701" s="316">
        <f>VLOOKUP(B701,大日程202201!$C$2:$D$1418,2,FALSE)</f>
        <v>6930</v>
      </c>
    </row>
    <row r="702" spans="1:14">
      <c r="A702" s="318">
        <v>701</v>
      </c>
      <c r="B702" s="316" t="s">
        <v>3425</v>
      </c>
      <c r="C702" s="316" t="s">
        <v>4838</v>
      </c>
      <c r="D702" s="316">
        <v>6</v>
      </c>
      <c r="E702" s="316">
        <v>6</v>
      </c>
      <c r="F702" s="316">
        <v>0</v>
      </c>
      <c r="I702" s="316">
        <v>0</v>
      </c>
      <c r="J702" s="316">
        <f t="shared" si="55"/>
        <v>0</v>
      </c>
      <c r="K702" s="316" t="str">
        <f t="shared" si="54"/>
        <v>5220A M9400</v>
      </c>
      <c r="L702" s="316" t="str">
        <f t="shared" si="57"/>
        <v>5220A M9400</v>
      </c>
      <c r="M702" s="316" t="str">
        <f t="shared" si="56"/>
        <v/>
      </c>
      <c r="N702" s="316">
        <f>VLOOKUP(B702,大日程202201!$C$2:$D$1418,2,FALSE)</f>
        <v>10230</v>
      </c>
    </row>
    <row r="703" spans="1:14">
      <c r="A703" s="318">
        <v>702</v>
      </c>
      <c r="B703" s="316" t="s">
        <v>3426</v>
      </c>
      <c r="C703" s="316" t="s">
        <v>4839</v>
      </c>
      <c r="D703" s="316">
        <v>6</v>
      </c>
      <c r="E703" s="316">
        <v>6</v>
      </c>
      <c r="F703" s="316">
        <v>0</v>
      </c>
      <c r="I703" s="316">
        <v>0</v>
      </c>
      <c r="J703" s="316">
        <f t="shared" si="55"/>
        <v>0</v>
      </c>
      <c r="K703" s="316" t="str">
        <f t="shared" si="54"/>
        <v>64125 6RA0A</v>
      </c>
      <c r="L703" s="316" t="str">
        <f t="shared" si="57"/>
        <v>64125 6RA0A</v>
      </c>
      <c r="M703" s="316" t="str">
        <f t="shared" si="56"/>
        <v/>
      </c>
      <c r="N703" s="316">
        <f>VLOOKUP(B703,大日程202201!$C$2:$D$1418,2,FALSE)</f>
        <v>6930</v>
      </c>
    </row>
    <row r="704" spans="1:14">
      <c r="A704" s="318">
        <v>703</v>
      </c>
      <c r="B704" s="316" t="s">
        <v>3427</v>
      </c>
      <c r="C704" s="316" t="s">
        <v>4840</v>
      </c>
      <c r="D704" s="316">
        <v>6</v>
      </c>
      <c r="E704" s="316">
        <v>6</v>
      </c>
      <c r="F704" s="316">
        <v>0</v>
      </c>
      <c r="I704" s="316">
        <v>0</v>
      </c>
      <c r="J704" s="316">
        <f t="shared" si="55"/>
        <v>0</v>
      </c>
      <c r="K704" s="316" t="str">
        <f t="shared" si="54"/>
        <v>5220A M9300</v>
      </c>
      <c r="L704" s="316" t="str">
        <f t="shared" si="57"/>
        <v>5220A M9300</v>
      </c>
      <c r="M704" s="316" t="str">
        <f t="shared" si="56"/>
        <v/>
      </c>
      <c r="N704" s="316">
        <f>VLOOKUP(B704,大日程202201!$C$2:$D$1418,2,FALSE)</f>
        <v>10230</v>
      </c>
    </row>
    <row r="705" spans="1:14">
      <c r="A705" s="318">
        <v>704</v>
      </c>
      <c r="B705" s="316" t="s">
        <v>3428</v>
      </c>
      <c r="C705" s="316" t="s">
        <v>4841</v>
      </c>
      <c r="D705" s="316">
        <v>8</v>
      </c>
      <c r="E705" s="316">
        <v>8</v>
      </c>
      <c r="F705" s="316">
        <v>1</v>
      </c>
      <c r="G705" s="316">
        <v>6</v>
      </c>
      <c r="I705" s="316">
        <v>0</v>
      </c>
      <c r="J705" s="316">
        <f t="shared" si="55"/>
        <v>1</v>
      </c>
      <c r="K705" s="316" t="str">
        <f t="shared" si="54"/>
        <v>75312/3 6RA0A</v>
      </c>
      <c r="L705" s="316" t="str">
        <f>IF(AND($G705&lt;&gt;"",$J705&gt;0), IF($F705=1,MID($K705,1,$G705-1)&amp;MID($K705,$G705+2,LEN($K705)-($G705+1)),""), IF(AND($G705&lt;&gt;"",$E705&lt;&gt;""),MID($K705,1,$G705-1),IF(AND($D705&lt;&gt;"",$F705&lt;2),$K705,IF(AND(OR($D705="", $E705=""),VALUE($F705)=0),$K705,IF($F705=1,MID($K705,1,$G705-1)&amp;MID($K705,$G705+2,LEN($K705)-($G705-1)),"")))))</f>
        <v>75312 6RA0A</v>
      </c>
      <c r="M705" s="316" t="str">
        <f t="shared" si="56"/>
        <v>75313 6RA0A</v>
      </c>
      <c r="N705" s="316">
        <f>VLOOKUP(B705,大日程202201!$C$2:$D$1418,2,FALSE)</f>
        <v>6800</v>
      </c>
    </row>
    <row r="706" spans="1:14">
      <c r="A706" s="318">
        <v>705</v>
      </c>
      <c r="B706" s="316" t="s">
        <v>3429</v>
      </c>
      <c r="C706" s="316" t="s">
        <v>4842</v>
      </c>
      <c r="D706" s="316">
        <v>6</v>
      </c>
      <c r="E706" s="316">
        <v>6</v>
      </c>
      <c r="F706" s="316">
        <v>1</v>
      </c>
      <c r="G706" s="316">
        <v>12</v>
      </c>
      <c r="I706" s="316">
        <v>0</v>
      </c>
      <c r="J706" s="316">
        <f t="shared" si="55"/>
        <v>-7</v>
      </c>
      <c r="K706" s="316" t="str">
        <f t="shared" ref="K706:K769" si="59">IF(AND($D706&lt;&gt;"",$D706&gt;$E706),TRIM(MID($C706,1,$D706)),TRIM($C706))</f>
        <v>5253C J2200/J2100</v>
      </c>
      <c r="L706" s="316" t="str">
        <f>IF(AND($G706&lt;&gt;"",$J706&gt;0), IF($F706=1,MID($K706,1,$G706-1)&amp;MID($K706,$G706+2,LEN($K706)-($G706+1)),""), IF(AND($G706&lt;&gt;"",$E706&lt;&gt;""),MID($K706,1,$G706-1),IF(AND($D706&lt;&gt;"",$F706&lt;2),$K706,IF(AND(OR($D706="", $E706=""),VALUE($F706)=0),$K706,IF($F706=1,MID($K706,1,$G706-1)&amp;MID($K706,$G706+2,LEN($K706)-($G706-1)),"")))))</f>
        <v>5253C J2200</v>
      </c>
      <c r="M706" s="316" t="str">
        <f t="shared" si="56"/>
        <v>5253C J2100</v>
      </c>
      <c r="N706" s="316">
        <f>VLOOKUP(B706,大日程202201!$C$2:$D$1418,2,FALSE)</f>
        <v>8800</v>
      </c>
    </row>
    <row r="707" spans="1:14">
      <c r="A707" s="318">
        <v>706</v>
      </c>
      <c r="B707" s="316" t="s">
        <v>3430</v>
      </c>
      <c r="C707" s="316" t="s">
        <v>4843</v>
      </c>
      <c r="D707" s="316">
        <v>6</v>
      </c>
      <c r="E707" s="316">
        <v>6</v>
      </c>
      <c r="F707" s="316">
        <v>0</v>
      </c>
      <c r="I707" s="316">
        <v>0</v>
      </c>
      <c r="J707" s="316">
        <f t="shared" si="55"/>
        <v>0</v>
      </c>
      <c r="K707" s="316" t="str">
        <f t="shared" si="59"/>
        <v>75312 6RA1A</v>
      </c>
      <c r="L707" s="316" t="str">
        <f t="shared" si="57"/>
        <v>75312 6RA1A</v>
      </c>
      <c r="M707" s="316" t="str">
        <f t="shared" si="56"/>
        <v/>
      </c>
      <c r="N707" s="316">
        <f>VLOOKUP(B707,大日程202201!$C$2:$D$1418,2,FALSE)</f>
        <v>5740</v>
      </c>
    </row>
    <row r="708" spans="1:14">
      <c r="A708" s="318">
        <v>707</v>
      </c>
      <c r="B708" s="316" t="s">
        <v>3431</v>
      </c>
      <c r="C708" s="316" t="s">
        <v>4844</v>
      </c>
      <c r="D708" s="316">
        <v>6</v>
      </c>
      <c r="E708" s="316">
        <v>6</v>
      </c>
      <c r="F708" s="316">
        <v>0</v>
      </c>
      <c r="I708" s="316">
        <v>0</v>
      </c>
      <c r="J708" s="316">
        <f t="shared" ref="J708:J771" si="60">IF($G708&lt;&gt;"",($E708-1)-$G708,0)</f>
        <v>0</v>
      </c>
      <c r="K708" s="316" t="str">
        <f t="shared" si="59"/>
        <v>5253C J1800</v>
      </c>
      <c r="L708" s="316" t="str">
        <f t="shared" si="57"/>
        <v>5253C J1800</v>
      </c>
      <c r="M708" s="316" t="str">
        <f t="shared" si="56"/>
        <v/>
      </c>
      <c r="N708" s="316">
        <f>VLOOKUP(B708,大日程202201!$C$2:$D$1418,2,FALSE)</f>
        <v>8160</v>
      </c>
    </row>
    <row r="709" spans="1:14">
      <c r="A709" s="318">
        <v>708</v>
      </c>
      <c r="B709" s="316" t="s">
        <v>3432</v>
      </c>
      <c r="C709" s="316" t="s">
        <v>4845</v>
      </c>
      <c r="D709" s="316">
        <v>6</v>
      </c>
      <c r="E709" s="316">
        <v>6</v>
      </c>
      <c r="F709" s="316">
        <v>0</v>
      </c>
      <c r="I709" s="316">
        <v>0</v>
      </c>
      <c r="J709" s="316">
        <f t="shared" si="60"/>
        <v>0</v>
      </c>
      <c r="K709" s="316" t="str">
        <f t="shared" si="59"/>
        <v>75313 6RA1A</v>
      </c>
      <c r="L709" s="316" t="str">
        <f t="shared" si="57"/>
        <v>75313 6RA1A</v>
      </c>
      <c r="M709" s="316" t="str">
        <f t="shared" si="56"/>
        <v/>
      </c>
      <c r="N709" s="316">
        <f>VLOOKUP(B709,大日程202201!$C$2:$D$1418,2,FALSE)</f>
        <v>5740</v>
      </c>
    </row>
    <row r="710" spans="1:14">
      <c r="A710" s="318">
        <v>709</v>
      </c>
      <c r="B710" s="316" t="s">
        <v>3433</v>
      </c>
      <c r="C710" s="316" t="s">
        <v>4846</v>
      </c>
      <c r="D710" s="316">
        <v>6</v>
      </c>
      <c r="E710" s="316">
        <v>6</v>
      </c>
      <c r="F710" s="316">
        <v>0</v>
      </c>
      <c r="I710" s="316">
        <v>0</v>
      </c>
      <c r="J710" s="316">
        <f t="shared" si="60"/>
        <v>0</v>
      </c>
      <c r="K710" s="316" t="str">
        <f t="shared" si="59"/>
        <v>5253C J1700</v>
      </c>
      <c r="L710" s="316" t="str">
        <f t="shared" si="57"/>
        <v>5253C J1700</v>
      </c>
      <c r="M710" s="316" t="str">
        <f t="shared" si="56"/>
        <v/>
      </c>
      <c r="N710" s="316">
        <f>VLOOKUP(B710,大日程202201!$C$2:$D$1418,2,FALSE)</f>
        <v>7740</v>
      </c>
    </row>
    <row r="711" spans="1:14">
      <c r="A711" s="318">
        <v>710</v>
      </c>
      <c r="B711" s="316" t="s">
        <v>3434</v>
      </c>
      <c r="C711" s="316" t="s">
        <v>4847</v>
      </c>
      <c r="D711" s="316">
        <v>8</v>
      </c>
      <c r="E711" s="316">
        <v>8</v>
      </c>
      <c r="F711" s="316">
        <v>1</v>
      </c>
      <c r="G711" s="316">
        <v>6</v>
      </c>
      <c r="I711" s="316">
        <v>0</v>
      </c>
      <c r="J711" s="316">
        <f t="shared" si="60"/>
        <v>1</v>
      </c>
      <c r="K711" s="316" t="str">
        <f t="shared" si="59"/>
        <v>75466/7 6RA0A</v>
      </c>
      <c r="L711" s="316" t="str">
        <f>IF(AND($G711&lt;&gt;"",$J711&gt;0), IF($F711=1,MID($K711,1,$G711-1)&amp;MID($K711,$G711+2,LEN($K711)-($G711+1)),""), IF(AND($G711&lt;&gt;"",$E711&lt;&gt;""),MID($K711,1,$G711-1),IF(AND($D711&lt;&gt;"",$F711&lt;2),$K711,IF(AND(OR($D711="", $E711=""),VALUE($F711)=0),$K711,IF($F711=1,MID($K711,1,$G711-1)&amp;MID($K711,$G711+2,LEN($K711)-($G711-1)),"")))))</f>
        <v>75466 6RA0A</v>
      </c>
      <c r="M711" s="316" t="str">
        <f t="shared" si="56"/>
        <v>75467 6RA0A</v>
      </c>
      <c r="N711" s="316">
        <f>VLOOKUP(B711,大日程202201!$C$2:$D$1418,2,FALSE)</f>
        <v>5400</v>
      </c>
    </row>
    <row r="712" spans="1:14">
      <c r="A712" s="318">
        <v>711</v>
      </c>
      <c r="B712" s="316" t="s">
        <v>3435</v>
      </c>
      <c r="C712" s="316" t="s">
        <v>4848</v>
      </c>
      <c r="D712" s="316">
        <v>6</v>
      </c>
      <c r="E712" s="316">
        <v>6</v>
      </c>
      <c r="F712" s="316">
        <v>1</v>
      </c>
      <c r="G712" s="316">
        <v>12</v>
      </c>
      <c r="I712" s="316">
        <v>0</v>
      </c>
      <c r="J712" s="316">
        <f t="shared" si="60"/>
        <v>-7</v>
      </c>
      <c r="K712" s="316" t="str">
        <f t="shared" si="59"/>
        <v>5253C K1000/K0900</v>
      </c>
      <c r="L712" s="316" t="str">
        <f>IF(AND($G712&lt;&gt;"",$J712&gt;0), IF($F712=1,MID($K712,1,$G712-1)&amp;MID($K712,$G712+2,LEN($K712)-($G712+1)),""), IF(AND($G712&lt;&gt;"",$E712&lt;&gt;""),MID($K712,1,$G712-1),IF(AND($D712&lt;&gt;"",$F712&lt;2),$K712,IF(AND(OR($D712="", $E712=""),VALUE($F712)=0),$K712,IF($F712=1,MID($K712,1,$G712-1)&amp;MID($K712,$G712+2,LEN($K712)-($G712-1)),"")))))</f>
        <v>5253C K1000</v>
      </c>
      <c r="M712" s="316" t="str">
        <f t="shared" si="56"/>
        <v>5253C K0900</v>
      </c>
      <c r="N712" s="316">
        <f>VLOOKUP(B712,大日程202201!$C$2:$D$1418,2,FALSE)</f>
        <v>8400</v>
      </c>
    </row>
    <row r="713" spans="1:14">
      <c r="A713" s="318">
        <v>712</v>
      </c>
      <c r="B713" s="316" t="s">
        <v>3436</v>
      </c>
      <c r="C713" s="316" t="s">
        <v>4849</v>
      </c>
      <c r="D713" s="316">
        <v>8</v>
      </c>
      <c r="E713" s="316">
        <v>8</v>
      </c>
      <c r="F713" s="316">
        <v>1</v>
      </c>
      <c r="G713" s="316">
        <v>6</v>
      </c>
      <c r="I713" s="316">
        <v>0</v>
      </c>
      <c r="J713" s="316">
        <f t="shared" si="60"/>
        <v>1</v>
      </c>
      <c r="K713" s="316" t="str">
        <f t="shared" si="59"/>
        <v>75636/7 6RA0A</v>
      </c>
      <c r="L713" s="316" t="str">
        <f>IF(AND($G713&lt;&gt;"",$J713&gt;0), IF($F713=1,MID($K713,1,$G713-1)&amp;MID($K713,$G713+2,LEN($K713)-($G713+1)),""), IF(AND($G713&lt;&gt;"",$E713&lt;&gt;""),MID($K713,1,$G713-1),IF(AND($D713&lt;&gt;"",$F713&lt;2),$K713,IF(AND(OR($D713="", $E713=""),VALUE($F713)=0),$K713,IF($F713=1,MID($K713,1,$G713-1)&amp;MID($K713,$G713+2,LEN($K713)-($G713-1)),"")))))</f>
        <v>75636 6RA0A</v>
      </c>
      <c r="M713" s="316" t="str">
        <f t="shared" si="56"/>
        <v>75637 6RA0A</v>
      </c>
      <c r="N713" s="316">
        <f>VLOOKUP(B713,大日程202201!$C$2:$D$1418,2,FALSE)</f>
        <v>6600</v>
      </c>
    </row>
    <row r="714" spans="1:14">
      <c r="A714" s="318">
        <v>713</v>
      </c>
      <c r="B714" s="316" t="s">
        <v>3437</v>
      </c>
      <c r="C714" s="316" t="s">
        <v>4850</v>
      </c>
      <c r="D714" s="316">
        <v>6</v>
      </c>
      <c r="E714" s="316">
        <v>6</v>
      </c>
      <c r="F714" s="316">
        <v>1</v>
      </c>
      <c r="G714" s="316">
        <v>12</v>
      </c>
      <c r="I714" s="316">
        <v>0</v>
      </c>
      <c r="J714" s="316">
        <f t="shared" si="60"/>
        <v>-7</v>
      </c>
      <c r="K714" s="316" t="str">
        <f t="shared" si="59"/>
        <v>5253C K3000/K2900</v>
      </c>
      <c r="L714" s="316" t="str">
        <f>IF(AND($G714&lt;&gt;"",$J714&gt;0), IF($F714=1,MID($K714,1,$G714-1)&amp;MID($K714,$G714+2,LEN($K714)-($G714+1)),""), IF(AND($G714&lt;&gt;"",$E714&lt;&gt;""),MID($K714,1,$G714-1),IF(AND($D714&lt;&gt;"",$F714&lt;2),$K714,IF(AND(OR($D714="", $E714=""),VALUE($F714)=0),$K714,IF($F714=1,MID($K714,1,$G714-1)&amp;MID($K714,$G714+2,LEN($K714)-($G714-1)),"")))))</f>
        <v>5253C K3000</v>
      </c>
      <c r="M714" s="316" t="str">
        <f t="shared" si="56"/>
        <v>5253C K2900</v>
      </c>
      <c r="N714" s="316">
        <f>VLOOKUP(B714,大日程202201!$C$2:$D$1418,2,FALSE)</f>
        <v>7200</v>
      </c>
    </row>
    <row r="715" spans="1:14">
      <c r="A715" s="318">
        <v>714</v>
      </c>
      <c r="B715" s="316" t="s">
        <v>3438</v>
      </c>
      <c r="C715" s="316" t="s">
        <v>4851</v>
      </c>
      <c r="D715" s="316">
        <v>6</v>
      </c>
      <c r="E715" s="316">
        <v>6</v>
      </c>
      <c r="F715" s="316">
        <v>0</v>
      </c>
      <c r="I715" s="316">
        <v>0</v>
      </c>
      <c r="J715" s="316">
        <f t="shared" si="60"/>
        <v>0</v>
      </c>
      <c r="K715" s="316" t="str">
        <f t="shared" si="59"/>
        <v>75692 6RA0A</v>
      </c>
      <c r="L715" s="316" t="str">
        <f t="shared" si="57"/>
        <v>75692 6RA0A</v>
      </c>
      <c r="M715" s="316" t="str">
        <f t="shared" si="56"/>
        <v/>
      </c>
      <c r="N715" s="316">
        <f>VLOOKUP(B715,大日程202201!$C$2:$D$1418,2,FALSE)</f>
        <v>5640</v>
      </c>
    </row>
    <row r="716" spans="1:14">
      <c r="A716" s="318">
        <v>715</v>
      </c>
      <c r="B716" s="316" t="s">
        <v>3439</v>
      </c>
      <c r="C716" s="316" t="s">
        <v>4852</v>
      </c>
      <c r="D716" s="316">
        <v>6</v>
      </c>
      <c r="E716" s="316">
        <v>6</v>
      </c>
      <c r="F716" s="316">
        <v>0</v>
      </c>
      <c r="I716" s="316">
        <v>0</v>
      </c>
      <c r="J716" s="316">
        <f t="shared" si="60"/>
        <v>0</v>
      </c>
      <c r="K716" s="316" t="str">
        <f t="shared" si="59"/>
        <v>5253C B3200</v>
      </c>
      <c r="L716" s="316" t="str">
        <f t="shared" si="57"/>
        <v>5253C B3200</v>
      </c>
      <c r="M716" s="316" t="str">
        <f t="shared" si="56"/>
        <v/>
      </c>
      <c r="N716" s="316">
        <f>VLOOKUP(B716,大日程202201!$C$2:$D$1418,2,FALSE)</f>
        <v>8520</v>
      </c>
    </row>
    <row r="717" spans="1:14">
      <c r="A717" s="318">
        <v>716</v>
      </c>
      <c r="B717" s="316" t="s">
        <v>3440</v>
      </c>
      <c r="C717" s="316" t="s">
        <v>4853</v>
      </c>
      <c r="D717" s="316">
        <v>6</v>
      </c>
      <c r="E717" s="316">
        <v>6</v>
      </c>
      <c r="F717" s="316">
        <v>0</v>
      </c>
      <c r="I717" s="316">
        <v>0</v>
      </c>
      <c r="J717" s="316">
        <f t="shared" si="60"/>
        <v>0</v>
      </c>
      <c r="K717" s="316" t="str">
        <f t="shared" si="59"/>
        <v>75693 6RA0A</v>
      </c>
      <c r="L717" s="316" t="str">
        <f t="shared" si="57"/>
        <v>75693 6RA0A</v>
      </c>
      <c r="M717" s="316" t="str">
        <f t="shared" si="56"/>
        <v/>
      </c>
      <c r="N717" s="316">
        <f>VLOOKUP(B717,大日程202201!$C$2:$D$1418,2,FALSE)</f>
        <v>5640</v>
      </c>
    </row>
    <row r="718" spans="1:14">
      <c r="A718" s="318">
        <v>717</v>
      </c>
      <c r="B718" s="316" t="s">
        <v>3441</v>
      </c>
      <c r="C718" s="316" t="s">
        <v>4854</v>
      </c>
      <c r="D718" s="316">
        <v>6</v>
      </c>
      <c r="E718" s="316">
        <v>6</v>
      </c>
      <c r="F718" s="316">
        <v>0</v>
      </c>
      <c r="I718" s="316">
        <v>0</v>
      </c>
      <c r="J718" s="316">
        <f t="shared" si="60"/>
        <v>0</v>
      </c>
      <c r="K718" s="316" t="str">
        <f t="shared" si="59"/>
        <v>5253C B3100</v>
      </c>
      <c r="L718" s="316" t="str">
        <f t="shared" si="57"/>
        <v>5253C B3100</v>
      </c>
      <c r="M718" s="316" t="str">
        <f t="shared" ref="M718:M781" si="61">IF(AND($G718&lt;&gt;"",$J718&gt;0), IF($F718=1,MID($K718,1,$G718-(1+$J718))&amp;MID($K718,$G718+$J718,LEN($K718)-($G718+($J718-1))),""),IF(AND($G718&lt;&gt;"",$E718&lt;&gt;"",$J718&gt;0),MID($K718,1,$G718-1),IF(AND($G718&lt;&gt;"",$E718&lt;&gt;"",$J718&lt;0),MID($K718,1,$E718)&amp;MID($K718,$G718+1,LEN($K718)-$G718),IF($F718=1,MID($K718,1,$G718-2)&amp;MID($K718,$G718+1,LEN($K718)-$G718),""))))</f>
        <v/>
      </c>
      <c r="N718" s="316">
        <f>VLOOKUP(B718,大日程202201!$C$2:$D$1418,2,FALSE)</f>
        <v>8520</v>
      </c>
    </row>
    <row r="719" spans="1:14">
      <c r="A719" s="318">
        <v>718</v>
      </c>
      <c r="B719" s="316" t="s">
        <v>3442</v>
      </c>
      <c r="C719" s="316" t="s">
        <v>4855</v>
      </c>
      <c r="D719" s="316">
        <v>8</v>
      </c>
      <c r="E719" s="316">
        <v>8</v>
      </c>
      <c r="F719" s="316">
        <v>1</v>
      </c>
      <c r="G719" s="316">
        <v>6</v>
      </c>
      <c r="I719" s="316">
        <v>0</v>
      </c>
      <c r="J719" s="316">
        <f t="shared" si="60"/>
        <v>1</v>
      </c>
      <c r="K719" s="316" t="str">
        <f t="shared" si="59"/>
        <v>76488/9 6RA0A</v>
      </c>
      <c r="L719" s="316" t="str">
        <f>IF(AND($G719&lt;&gt;"",$J719&gt;0), IF($F719=1,MID($K719,1,$G719-1)&amp;MID($K719,$G719+2,LEN($K719)-($G719+1)),""), IF(AND($G719&lt;&gt;"",$E719&lt;&gt;""),MID($K719,1,$G719-1),IF(AND($D719&lt;&gt;"",$F719&lt;2),$K719,IF(AND(OR($D719="", $E719=""),VALUE($F719)=0),$K719,IF($F719=1,MID($K719,1,$G719-1)&amp;MID($K719,$G719+2,LEN($K719)-($G719-1)),"")))))</f>
        <v>76488 6RA0A</v>
      </c>
      <c r="M719" s="316" t="str">
        <f t="shared" si="61"/>
        <v>76489 6RA0A</v>
      </c>
      <c r="N719" s="316">
        <f>VLOOKUP(B719,大日程202201!$C$2:$D$1418,2,FALSE)</f>
        <v>7200</v>
      </c>
    </row>
    <row r="720" spans="1:14">
      <c r="A720" s="318">
        <v>719</v>
      </c>
      <c r="B720" s="323" t="s">
        <v>3443</v>
      </c>
      <c r="C720" s="323" t="s">
        <v>4856</v>
      </c>
      <c r="D720" s="323">
        <v>6</v>
      </c>
      <c r="E720" s="323">
        <v>6</v>
      </c>
      <c r="F720" s="323">
        <v>1</v>
      </c>
      <c r="G720" s="323">
        <v>12</v>
      </c>
      <c r="H720" s="323"/>
      <c r="I720" s="323">
        <v>0</v>
      </c>
      <c r="J720" s="323">
        <f t="shared" si="60"/>
        <v>-7</v>
      </c>
      <c r="K720" s="323" t="str">
        <f t="shared" si="59"/>
        <v>5253C A4600/A4500</v>
      </c>
      <c r="L720" s="323" t="str">
        <f>IF(AND($G720&lt;&gt;"",$J720&gt;0), IF($F720=1,MID($K720,1,$G720-1)&amp;MID($K720,$G720+2,LEN($K720)-($G720+1)),""), IF(AND($G720&lt;&gt;"",$E720&lt;&gt;""),MID($K720,1,$G720-1),IF(AND($D720&lt;&gt;"",$F720&lt;2),$K720,IF(AND(OR($D720="", $E720=""),VALUE($F720)=0),$K720,IF($F720=1,MID($K720,1,$G720-1)&amp;MID($K720,$G720+2,LEN($K720)-($G720-1)),"")))))</f>
        <v>5253C A4600</v>
      </c>
      <c r="M720" s="323" t="str">
        <f t="shared" si="61"/>
        <v>5253C A4500</v>
      </c>
      <c r="N720" s="316">
        <f>VLOOKUP(B720,大日程202201!$C$2:$D$1418,2,FALSE)</f>
        <v>8400</v>
      </c>
    </row>
    <row r="721" spans="1:14">
      <c r="A721" s="318">
        <v>720</v>
      </c>
      <c r="B721" s="316" t="s">
        <v>3444</v>
      </c>
      <c r="C721" s="316" t="s">
        <v>4857</v>
      </c>
      <c r="D721" s="316">
        <v>6</v>
      </c>
      <c r="E721" s="316">
        <v>6</v>
      </c>
      <c r="F721" s="316">
        <v>0</v>
      </c>
      <c r="I721" s="316">
        <v>0</v>
      </c>
      <c r="J721" s="316">
        <f t="shared" si="60"/>
        <v>0</v>
      </c>
      <c r="K721" s="316" t="str">
        <f t="shared" si="59"/>
        <v>17285 1LA0A01</v>
      </c>
      <c r="L721" s="316" t="str">
        <f t="shared" si="57"/>
        <v>17285 1LA0A01</v>
      </c>
      <c r="M721" s="316" t="str">
        <f t="shared" si="61"/>
        <v/>
      </c>
      <c r="N721" s="316">
        <f>VLOOKUP(B721,大日程202201!$C$2:$D$1418,2,FALSE)</f>
        <v>3600</v>
      </c>
    </row>
    <row r="722" spans="1:14">
      <c r="A722" s="318">
        <v>721</v>
      </c>
      <c r="B722" s="316" t="s">
        <v>3445</v>
      </c>
      <c r="C722" s="316" t="s">
        <v>4858</v>
      </c>
      <c r="D722" s="316">
        <v>6</v>
      </c>
      <c r="E722" s="316">
        <v>6</v>
      </c>
      <c r="F722" s="316">
        <v>0</v>
      </c>
      <c r="I722" s="316">
        <v>0</v>
      </c>
      <c r="J722" s="316">
        <f t="shared" si="60"/>
        <v>0</v>
      </c>
      <c r="K722" s="316" t="str">
        <f t="shared" si="59"/>
        <v>67309 1LA0A</v>
      </c>
      <c r="L722" s="316" t="str">
        <f t="shared" si="57"/>
        <v>67309 1LA0A</v>
      </c>
      <c r="M722" s="316" t="str">
        <f t="shared" si="61"/>
        <v/>
      </c>
      <c r="N722" s="316">
        <f>VLOOKUP(B722,大日程202201!$C$2:$D$1418,2,FALSE)</f>
        <v>2000</v>
      </c>
    </row>
    <row r="723" spans="1:14">
      <c r="A723" s="318">
        <v>722</v>
      </c>
      <c r="B723" s="316" t="s">
        <v>3446</v>
      </c>
      <c r="C723" s="316" t="s">
        <v>4859</v>
      </c>
      <c r="D723" s="316">
        <v>6</v>
      </c>
      <c r="E723" s="316">
        <v>6</v>
      </c>
      <c r="F723" s="316">
        <v>0</v>
      </c>
      <c r="I723" s="316">
        <v>0</v>
      </c>
      <c r="J723" s="316">
        <f t="shared" si="60"/>
        <v>0</v>
      </c>
      <c r="K723" s="316" t="str">
        <f t="shared" si="59"/>
        <v>67332 1LA0A</v>
      </c>
      <c r="L723" s="316" t="str">
        <f t="shared" si="57"/>
        <v>67332 1LA0A</v>
      </c>
      <c r="M723" s="316" t="str">
        <f t="shared" si="61"/>
        <v/>
      </c>
      <c r="N723" s="316">
        <f>VLOOKUP(B723,大日程202201!$C$2:$D$1418,2,FALSE)</f>
        <v>1800</v>
      </c>
    </row>
    <row r="724" spans="1:14">
      <c r="A724" s="318">
        <v>723</v>
      </c>
      <c r="B724" s="316" t="s">
        <v>3447</v>
      </c>
      <c r="C724" s="316" t="s">
        <v>4860</v>
      </c>
      <c r="D724" s="316">
        <v>6</v>
      </c>
      <c r="E724" s="316">
        <v>6</v>
      </c>
      <c r="F724" s="316">
        <v>0</v>
      </c>
      <c r="I724" s="316">
        <v>0</v>
      </c>
      <c r="J724" s="316">
        <f t="shared" si="60"/>
        <v>0</v>
      </c>
      <c r="K724" s="316" t="str">
        <f t="shared" si="59"/>
        <v>67332 1LA0C</v>
      </c>
      <c r="L724" s="316" t="str">
        <f t="shared" si="57"/>
        <v>67332 1LA0C</v>
      </c>
      <c r="M724" s="316" t="str">
        <f t="shared" si="61"/>
        <v/>
      </c>
      <c r="N724" s="316">
        <f>VLOOKUP(B724,大日程202201!$C$2:$D$1418,2,FALSE)</f>
        <v>1800</v>
      </c>
    </row>
    <row r="725" spans="1:14">
      <c r="A725" s="318">
        <v>724</v>
      </c>
      <c r="B725" s="316" t="s">
        <v>3448</v>
      </c>
      <c r="C725" s="316" t="s">
        <v>4861</v>
      </c>
      <c r="D725" s="316">
        <v>6</v>
      </c>
      <c r="E725" s="316">
        <v>6</v>
      </c>
      <c r="F725" s="316">
        <v>0</v>
      </c>
      <c r="I725" s="316">
        <v>0</v>
      </c>
      <c r="J725" s="316">
        <f t="shared" si="60"/>
        <v>0</v>
      </c>
      <c r="K725" s="316" t="str">
        <f t="shared" si="59"/>
        <v>74548 1LA0B</v>
      </c>
      <c r="L725" s="316" t="str">
        <f t="shared" si="57"/>
        <v>74548 1LA0B</v>
      </c>
      <c r="M725" s="316" t="str">
        <f t="shared" si="61"/>
        <v/>
      </c>
      <c r="N725" s="316">
        <f>VLOOKUP(B725,大日程202201!$C$2:$D$1418,2,FALSE)</f>
        <v>2700</v>
      </c>
    </row>
    <row r="726" spans="1:14">
      <c r="A726" s="318">
        <v>725</v>
      </c>
      <c r="B726" s="316" t="s">
        <v>3449</v>
      </c>
      <c r="C726" s="316" t="s">
        <v>4862</v>
      </c>
      <c r="D726" s="316">
        <v>6</v>
      </c>
      <c r="E726" s="316">
        <v>6</v>
      </c>
      <c r="F726" s="316">
        <v>0</v>
      </c>
      <c r="I726" s="316">
        <v>0</v>
      </c>
      <c r="J726" s="316">
        <f t="shared" si="60"/>
        <v>0</v>
      </c>
      <c r="K726" s="316" t="str">
        <f t="shared" si="59"/>
        <v>74548 1LS0B</v>
      </c>
      <c r="L726" s="316" t="str">
        <f t="shared" ref="L726:L778" si="62">IF(AND($G726&lt;&gt;"",$J726&gt;0), IF($F726=1,MID($K726,1,$G726-1)&amp;MID($K726,$G726+$J726+$J726,LEN($K726)-($G726+$J726)),""), IF(AND($G726&lt;&gt;"",$E726&lt;&gt;""),MID($K726,1,$G726-1),IF(AND($D726&lt;&gt;"",$F726&lt;2),$K726,IF(AND(OR($D726="", $E726=""),VALUE($F726)=0),$K726,IF($F726=1,MID($K726,1,$G726-1)&amp;MID($K726,$G726+2,LEN($K726)-($G726-1)),"")))))</f>
        <v>74548 1LS0B</v>
      </c>
      <c r="M726" s="316" t="str">
        <f t="shared" si="61"/>
        <v/>
      </c>
      <c r="N726" s="316">
        <f>VLOOKUP(B726,大日程202201!$C$2:$D$1418,2,FALSE)</f>
        <v>0</v>
      </c>
    </row>
    <row r="727" spans="1:14">
      <c r="A727" s="318">
        <v>726</v>
      </c>
      <c r="B727" s="316" t="s">
        <v>3450</v>
      </c>
      <c r="C727" s="316" t="s">
        <v>4863</v>
      </c>
      <c r="D727" s="316">
        <v>6</v>
      </c>
      <c r="E727" s="316">
        <v>6</v>
      </c>
      <c r="F727" s="316">
        <v>0</v>
      </c>
      <c r="I727" s="316">
        <v>0</v>
      </c>
      <c r="J727" s="316">
        <f t="shared" si="60"/>
        <v>0</v>
      </c>
      <c r="K727" s="316" t="str">
        <f t="shared" si="59"/>
        <v>745P4 1LA0B</v>
      </c>
      <c r="L727" s="316" t="str">
        <f t="shared" si="62"/>
        <v>745P4 1LA0B</v>
      </c>
      <c r="M727" s="316" t="str">
        <f t="shared" si="61"/>
        <v/>
      </c>
      <c r="N727" s="316">
        <f>VLOOKUP(B727,大日程202201!$C$2:$D$1418,2,FALSE)</f>
        <v>4050</v>
      </c>
    </row>
    <row r="728" spans="1:14">
      <c r="A728" s="318">
        <v>727</v>
      </c>
      <c r="B728" s="316" t="s">
        <v>3451</v>
      </c>
      <c r="C728" s="316" t="s">
        <v>4864</v>
      </c>
      <c r="D728" s="316">
        <v>8</v>
      </c>
      <c r="E728" s="316">
        <v>8</v>
      </c>
      <c r="F728" s="316">
        <v>1</v>
      </c>
      <c r="G728" s="316">
        <v>6</v>
      </c>
      <c r="I728" s="316">
        <v>0</v>
      </c>
      <c r="J728" s="316">
        <f t="shared" si="60"/>
        <v>1</v>
      </c>
      <c r="K728" s="316" t="str">
        <f t="shared" si="59"/>
        <v>64132/3 1AA0A</v>
      </c>
      <c r="L728" s="316" t="str">
        <f>IF(AND($G728&lt;&gt;"",$J728&gt;0), IF($F728=1,MID($K728,1,$G728-1)&amp;MID($K728,$G728+2,LEN($K728)-($G728+1)),""), IF(AND($G728&lt;&gt;"",$E728&lt;&gt;""),MID($K728,1,$G728-1),IF(AND($D728&lt;&gt;"",$F728&lt;2),$K728,IF(AND(OR($D728="", $E728=""),VALUE($F728)=0),$K728,IF($F728=1,MID($K728,1,$G728-1)&amp;MID($K728,$G728+2,LEN($K728)-($G728-1)),"")))))</f>
        <v>64132 1AA0A</v>
      </c>
      <c r="M728" s="316" t="str">
        <f t="shared" si="61"/>
        <v>64133 1AA0A</v>
      </c>
      <c r="N728" s="316">
        <f>VLOOKUP(B728,大日程202201!$C$2:$D$1418,2,FALSE)</f>
        <v>600</v>
      </c>
    </row>
    <row r="729" spans="1:14">
      <c r="A729" s="318">
        <v>728</v>
      </c>
      <c r="B729" s="316" t="s">
        <v>3452</v>
      </c>
      <c r="C729" s="316" t="s">
        <v>4865</v>
      </c>
      <c r="D729" s="316">
        <v>6</v>
      </c>
      <c r="E729" s="316">
        <v>6</v>
      </c>
      <c r="F729" s="316">
        <v>0</v>
      </c>
      <c r="I729" s="316">
        <v>0</v>
      </c>
      <c r="J729" s="316">
        <f t="shared" si="60"/>
        <v>0</v>
      </c>
      <c r="K729" s="316" t="str">
        <f t="shared" si="59"/>
        <v>671C1 1JB0A</v>
      </c>
      <c r="L729" s="316" t="str">
        <f t="shared" si="62"/>
        <v>671C1 1JB0A</v>
      </c>
      <c r="M729" s="316" t="str">
        <f t="shared" si="61"/>
        <v/>
      </c>
      <c r="N729" s="316">
        <f>VLOOKUP(B729,大日程202201!$C$2:$D$1418,2,FALSE)</f>
        <v>660</v>
      </c>
    </row>
    <row r="730" spans="1:14">
      <c r="A730" s="318">
        <v>729</v>
      </c>
      <c r="B730" s="316" t="s">
        <v>3453</v>
      </c>
      <c r="C730" s="316" t="s">
        <v>4866</v>
      </c>
      <c r="D730" s="316">
        <v>6</v>
      </c>
      <c r="E730" s="316">
        <v>6</v>
      </c>
      <c r="F730" s="316">
        <v>0</v>
      </c>
      <c r="I730" s="316">
        <v>0</v>
      </c>
      <c r="J730" s="316">
        <f t="shared" si="60"/>
        <v>0</v>
      </c>
      <c r="K730" s="316" t="str">
        <f t="shared" si="59"/>
        <v>75472 1JB0A</v>
      </c>
      <c r="L730" s="316" t="str">
        <f t="shared" si="62"/>
        <v>75472 1JB0A</v>
      </c>
      <c r="M730" s="316" t="str">
        <f t="shared" si="61"/>
        <v/>
      </c>
      <c r="N730" s="316">
        <f>VLOOKUP(B730,大日程202201!$C$2:$D$1418,2,FALSE)</f>
        <v>0</v>
      </c>
    </row>
    <row r="731" spans="1:14">
      <c r="A731" s="318">
        <v>730</v>
      </c>
      <c r="B731" s="316" t="s">
        <v>3454</v>
      </c>
      <c r="C731" s="316" t="s">
        <v>4867</v>
      </c>
      <c r="D731" s="316">
        <v>6</v>
      </c>
      <c r="E731" s="316">
        <v>6</v>
      </c>
      <c r="F731" s="316">
        <v>0</v>
      </c>
      <c r="I731" s="316">
        <v>0</v>
      </c>
      <c r="J731" s="316">
        <f t="shared" si="60"/>
        <v>0</v>
      </c>
      <c r="K731" s="316" t="str">
        <f t="shared" si="59"/>
        <v>762A2 1JA0A</v>
      </c>
      <c r="L731" s="316" t="str">
        <f t="shared" si="62"/>
        <v>762A2 1JA0A</v>
      </c>
      <c r="M731" s="316" t="str">
        <f t="shared" si="61"/>
        <v/>
      </c>
      <c r="N731" s="316">
        <f>VLOOKUP(B731,大日程202201!$C$2:$D$1418,2,FALSE)</f>
        <v>0</v>
      </c>
    </row>
    <row r="732" spans="1:14">
      <c r="A732" s="318">
        <v>731</v>
      </c>
      <c r="B732" s="316" t="s">
        <v>3455</v>
      </c>
      <c r="C732" s="316" t="s">
        <v>4868</v>
      </c>
      <c r="D732" s="316">
        <v>6</v>
      </c>
      <c r="E732" s="316">
        <v>6</v>
      </c>
      <c r="F732" s="316">
        <v>0</v>
      </c>
      <c r="I732" s="316">
        <v>0</v>
      </c>
      <c r="J732" s="316">
        <f t="shared" si="60"/>
        <v>0</v>
      </c>
      <c r="K732" s="316" t="str">
        <f t="shared" si="59"/>
        <v>762A3 1JA0A</v>
      </c>
      <c r="L732" s="316" t="str">
        <f t="shared" si="62"/>
        <v>762A3 1JA0A</v>
      </c>
      <c r="M732" s="316" t="str">
        <f t="shared" si="61"/>
        <v/>
      </c>
      <c r="N732" s="316">
        <f>VLOOKUP(B732,大日程202201!$C$2:$D$1418,2,FALSE)</f>
        <v>0</v>
      </c>
    </row>
    <row r="733" spans="1:14">
      <c r="A733" s="318">
        <v>732</v>
      </c>
      <c r="B733" s="316" t="s">
        <v>3456</v>
      </c>
      <c r="C733" s="316" t="s">
        <v>4869</v>
      </c>
      <c r="D733" s="316">
        <v>8</v>
      </c>
      <c r="E733" s="316">
        <v>8</v>
      </c>
      <c r="F733" s="316">
        <v>1</v>
      </c>
      <c r="G733" s="316">
        <v>6</v>
      </c>
      <c r="I733" s="316">
        <v>0</v>
      </c>
      <c r="J733" s="316">
        <f t="shared" si="60"/>
        <v>1</v>
      </c>
      <c r="K733" s="316" t="str">
        <f t="shared" si="59"/>
        <v>76320/1 1JA0A</v>
      </c>
      <c r="L733" s="316" t="str">
        <f>IF(AND($G733&lt;&gt;"",$J733&gt;0), IF($F733=1,MID($K733,1,$G733-1)&amp;MID($K733,$G733+2,LEN($K733)-($G733+1)),""), IF(AND($G733&lt;&gt;"",$E733&lt;&gt;""),MID($K733,1,$G733-1),IF(AND($D733&lt;&gt;"",$F733&lt;2),$K733,IF(AND(OR($D733="", $E733=""),VALUE($F733)=0),$K733,IF($F733=1,MID($K733,1,$G733-1)&amp;MID($K733,$G733+2,LEN($K733)-($G733-1)),"")))))</f>
        <v>76320 1JA0A</v>
      </c>
      <c r="M733" s="316" t="str">
        <f t="shared" si="61"/>
        <v>76321 1JA0A</v>
      </c>
      <c r="N733" s="316">
        <f>VLOOKUP(B733,大日程202201!$C$2:$D$1418,2,FALSE)</f>
        <v>500</v>
      </c>
    </row>
    <row r="734" spans="1:14">
      <c r="A734" s="318">
        <v>733</v>
      </c>
      <c r="B734" s="316" t="s">
        <v>3457</v>
      </c>
      <c r="C734" s="316" t="s">
        <v>4870</v>
      </c>
      <c r="D734" s="316">
        <v>6</v>
      </c>
      <c r="E734" s="316">
        <v>6</v>
      </c>
      <c r="F734" s="316">
        <v>0</v>
      </c>
      <c r="I734" s="316">
        <v>0</v>
      </c>
      <c r="J734" s="316">
        <f t="shared" si="60"/>
        <v>0</v>
      </c>
      <c r="K734" s="316" t="str">
        <f t="shared" si="59"/>
        <v>742D1 3XA0B</v>
      </c>
      <c r="L734" s="316" t="str">
        <f t="shared" si="62"/>
        <v>742D1 3XA0B</v>
      </c>
      <c r="M734" s="316" t="str">
        <f t="shared" si="61"/>
        <v/>
      </c>
      <c r="N734" s="316">
        <f>VLOOKUP(B734,大日程202201!$C$2:$D$1418,2,FALSE)</f>
        <v>960</v>
      </c>
    </row>
    <row r="735" spans="1:14">
      <c r="A735" s="318">
        <v>734</v>
      </c>
      <c r="B735" s="316" t="s">
        <v>3458</v>
      </c>
      <c r="C735" s="316" t="s">
        <v>4871</v>
      </c>
      <c r="D735" s="316">
        <v>6</v>
      </c>
      <c r="E735" s="316">
        <v>6</v>
      </c>
      <c r="F735" s="316">
        <v>0</v>
      </c>
      <c r="I735" s="316">
        <v>0</v>
      </c>
      <c r="J735" s="316">
        <f t="shared" si="60"/>
        <v>0</v>
      </c>
      <c r="K735" s="316" t="str">
        <f t="shared" si="59"/>
        <v>74328 3XA0A</v>
      </c>
      <c r="L735" s="316" t="str">
        <f t="shared" si="62"/>
        <v>74328 3XA0A</v>
      </c>
      <c r="M735" s="316" t="str">
        <f t="shared" si="61"/>
        <v/>
      </c>
      <c r="N735" s="316">
        <f>VLOOKUP(B735,大日程202201!$C$2:$D$1418,2,FALSE)</f>
        <v>2100</v>
      </c>
    </row>
    <row r="736" spans="1:14">
      <c r="A736" s="318">
        <v>735</v>
      </c>
      <c r="B736" s="316" t="s">
        <v>3459</v>
      </c>
      <c r="C736" s="316" t="s">
        <v>4872</v>
      </c>
      <c r="D736" s="316">
        <v>6</v>
      </c>
      <c r="E736" s="316">
        <v>6</v>
      </c>
      <c r="F736" s="316">
        <v>0</v>
      </c>
      <c r="I736" s="316">
        <v>0</v>
      </c>
      <c r="J736" s="316">
        <f t="shared" si="60"/>
        <v>0</v>
      </c>
      <c r="K736" s="316" t="str">
        <f t="shared" si="59"/>
        <v>76546 5YM0B</v>
      </c>
      <c r="L736" s="316" t="str">
        <f t="shared" si="62"/>
        <v>76546 5YM0B</v>
      </c>
      <c r="M736" s="316" t="str">
        <f t="shared" si="61"/>
        <v/>
      </c>
      <c r="N736" s="316">
        <f>VLOOKUP(B736,大日程202201!$C$2:$D$1418,2,FALSE)</f>
        <v>900</v>
      </c>
    </row>
    <row r="737" spans="1:14">
      <c r="A737" s="318">
        <v>736</v>
      </c>
      <c r="B737" s="316" t="s">
        <v>3460</v>
      </c>
      <c r="C737" s="316" t="s">
        <v>4873</v>
      </c>
      <c r="D737" s="316">
        <v>6</v>
      </c>
      <c r="E737" s="316">
        <v>6</v>
      </c>
      <c r="F737" s="316">
        <v>0</v>
      </c>
      <c r="I737" s="316">
        <v>0</v>
      </c>
      <c r="J737" s="316">
        <f t="shared" si="60"/>
        <v>0</v>
      </c>
      <c r="K737" s="316" t="str">
        <f t="shared" si="59"/>
        <v>76547 5YM0B</v>
      </c>
      <c r="L737" s="316" t="str">
        <f t="shared" si="62"/>
        <v>76547 5YM0B</v>
      </c>
      <c r="M737" s="316" t="str">
        <f t="shared" si="61"/>
        <v/>
      </c>
      <c r="N737" s="316">
        <f>VLOOKUP(B737,大日程202201!$C$2:$D$1418,2,FALSE)</f>
        <v>0</v>
      </c>
    </row>
    <row r="738" spans="1:14">
      <c r="A738" s="318">
        <v>737</v>
      </c>
      <c r="B738" s="316" t="s">
        <v>3461</v>
      </c>
      <c r="C738" s="316" t="s">
        <v>4874</v>
      </c>
      <c r="D738" s="316">
        <v>6</v>
      </c>
      <c r="E738" s="316">
        <v>6</v>
      </c>
      <c r="F738" s="316">
        <v>0</v>
      </c>
      <c r="I738" s="316">
        <v>0</v>
      </c>
      <c r="J738" s="316">
        <f t="shared" si="60"/>
        <v>0</v>
      </c>
      <c r="K738" s="316" t="str">
        <f t="shared" si="59"/>
        <v>77532 3YB0CUF</v>
      </c>
      <c r="L738" s="316" t="str">
        <f t="shared" si="62"/>
        <v>77532 3YB0CUF</v>
      </c>
      <c r="M738" s="316" t="str">
        <f t="shared" si="61"/>
        <v/>
      </c>
      <c r="N738" s="316">
        <f>VLOOKUP(B738,大日程202201!$C$2:$D$1418,2,FALSE)</f>
        <v>0</v>
      </c>
    </row>
    <row r="739" spans="1:14">
      <c r="A739" s="318">
        <v>738</v>
      </c>
      <c r="B739" s="316" t="s">
        <v>3462</v>
      </c>
      <c r="C739" s="316" t="s">
        <v>4875</v>
      </c>
      <c r="D739" s="316">
        <v>6</v>
      </c>
      <c r="E739" s="316">
        <v>6</v>
      </c>
      <c r="F739" s="316">
        <v>0</v>
      </c>
      <c r="I739" s="316">
        <v>0</v>
      </c>
      <c r="J739" s="316">
        <f t="shared" si="60"/>
        <v>0</v>
      </c>
      <c r="K739" s="316" t="str">
        <f t="shared" si="59"/>
        <v>77532 3YF2AUF</v>
      </c>
      <c r="L739" s="316" t="str">
        <f t="shared" si="62"/>
        <v>77532 3YF2AUF</v>
      </c>
      <c r="M739" s="316" t="str">
        <f t="shared" si="61"/>
        <v/>
      </c>
      <c r="N739" s="316">
        <f>VLOOKUP(B739,大日程202201!$C$2:$D$1418,2,FALSE)</f>
        <v>0</v>
      </c>
    </row>
    <row r="740" spans="1:14">
      <c r="A740" s="318">
        <v>739</v>
      </c>
      <c r="B740" s="316" t="s">
        <v>3463</v>
      </c>
      <c r="C740" s="316" t="s">
        <v>4876</v>
      </c>
      <c r="D740" s="316">
        <v>6</v>
      </c>
      <c r="E740" s="316">
        <v>6</v>
      </c>
      <c r="F740" s="316">
        <v>0</v>
      </c>
      <c r="I740" s="316">
        <v>0</v>
      </c>
      <c r="J740" s="316">
        <f t="shared" si="60"/>
        <v>0</v>
      </c>
      <c r="K740" s="316" t="str">
        <f t="shared" si="59"/>
        <v>77533 3YB0AUF</v>
      </c>
      <c r="L740" s="316" t="str">
        <f t="shared" si="62"/>
        <v>77533 3YB0AUF</v>
      </c>
      <c r="M740" s="316" t="str">
        <f t="shared" si="61"/>
        <v/>
      </c>
      <c r="N740" s="316">
        <f>VLOOKUP(B740,大日程202201!$C$2:$D$1418,2,FALSE)</f>
        <v>1200</v>
      </c>
    </row>
    <row r="741" spans="1:14" ht="15.75" thickBot="1">
      <c r="A741" s="318">
        <v>740</v>
      </c>
      <c r="B741" s="316" t="s">
        <v>3464</v>
      </c>
      <c r="C741" s="316" t="s">
        <v>4877</v>
      </c>
      <c r="D741" s="316">
        <v>6</v>
      </c>
      <c r="E741" s="316">
        <v>6</v>
      </c>
      <c r="F741" s="316">
        <v>0</v>
      </c>
      <c r="I741" s="316">
        <v>0</v>
      </c>
      <c r="J741" s="316">
        <f t="shared" si="60"/>
        <v>0</v>
      </c>
      <c r="K741" s="316" t="str">
        <f t="shared" si="59"/>
        <v>77533 3YE2AUF</v>
      </c>
      <c r="L741" s="316" t="str">
        <f t="shared" si="62"/>
        <v>77533 3YE2AUF</v>
      </c>
      <c r="M741" s="316" t="str">
        <f t="shared" si="61"/>
        <v/>
      </c>
      <c r="N741" s="316">
        <f>VLOOKUP(B741,大日程202201!$C$2:$D$1418,2,FALSE)</f>
        <v>800</v>
      </c>
    </row>
    <row r="742" spans="1:14" ht="15.75" thickTop="1">
      <c r="A742" s="326">
        <v>741</v>
      </c>
      <c r="B742" s="326" t="s">
        <v>3466</v>
      </c>
      <c r="C742" s="326" t="s">
        <v>4878</v>
      </c>
      <c r="D742" s="326">
        <v>12</v>
      </c>
      <c r="E742" s="326">
        <v>6</v>
      </c>
      <c r="F742" s="326">
        <v>0</v>
      </c>
      <c r="G742" s="326"/>
      <c r="H742" s="326"/>
      <c r="I742" s="326">
        <v>0</v>
      </c>
      <c r="J742" s="326">
        <f t="shared" si="60"/>
        <v>0</v>
      </c>
      <c r="K742" s="326" t="str">
        <f t="shared" si="59"/>
        <v>11330 80G09</v>
      </c>
      <c r="L742" s="326" t="str">
        <f t="shared" si="62"/>
        <v>11330 80G09</v>
      </c>
      <c r="M742" s="326" t="str">
        <f t="shared" si="61"/>
        <v/>
      </c>
      <c r="N742" s="316">
        <f>VLOOKUP(B742,大日程202201!$C$2:$D$1418,2,FALSE)</f>
        <v>0</v>
      </c>
    </row>
    <row r="743" spans="1:14">
      <c r="A743" s="316">
        <v>742</v>
      </c>
      <c r="B743" s="316" t="s">
        <v>3467</v>
      </c>
      <c r="C743" s="316" t="s">
        <v>4879</v>
      </c>
      <c r="D743" s="316">
        <v>14</v>
      </c>
      <c r="E743" s="316">
        <v>6</v>
      </c>
      <c r="F743" s="316">
        <v>0</v>
      </c>
      <c r="I743" s="316">
        <v>0</v>
      </c>
      <c r="J743" s="316">
        <f t="shared" si="60"/>
        <v>0</v>
      </c>
      <c r="K743" s="316" t="str">
        <f t="shared" si="59"/>
        <v>11331 2S60001</v>
      </c>
      <c r="L743" s="316" t="str">
        <f t="shared" si="62"/>
        <v>11331 2S60001</v>
      </c>
      <c r="M743" s="316" t="str">
        <f t="shared" si="61"/>
        <v/>
      </c>
      <c r="N743" s="316">
        <f>VLOOKUP(B743,大日程202201!$C$2:$D$1418,2,FALSE)</f>
        <v>0</v>
      </c>
    </row>
    <row r="744" spans="1:14">
      <c r="A744" s="316">
        <v>743</v>
      </c>
      <c r="B744" s="316" t="s">
        <v>3468</v>
      </c>
      <c r="C744" s="316" t="s">
        <v>4880</v>
      </c>
      <c r="D744" s="316">
        <v>14</v>
      </c>
      <c r="E744" s="316">
        <v>6</v>
      </c>
      <c r="F744" s="316">
        <v>0</v>
      </c>
      <c r="I744" s="316">
        <v>12</v>
      </c>
      <c r="J744" s="316">
        <f t="shared" si="60"/>
        <v>0</v>
      </c>
      <c r="K744" s="316" t="str">
        <f t="shared" si="59"/>
        <v>11331 33G00-1</v>
      </c>
      <c r="L744" s="316" t="str">
        <f t="shared" si="62"/>
        <v>11331 33G00-1</v>
      </c>
      <c r="M744" s="316" t="str">
        <f t="shared" si="61"/>
        <v/>
      </c>
      <c r="N744" s="316">
        <f>VLOOKUP(B744,大日程202201!$C$2:$D$1418,2,FALSE)</f>
        <v>0</v>
      </c>
    </row>
    <row r="745" spans="1:14">
      <c r="A745" s="316">
        <v>744</v>
      </c>
      <c r="B745" s="316" t="s">
        <v>3469</v>
      </c>
      <c r="C745" s="316" t="s">
        <v>4881</v>
      </c>
      <c r="D745" s="316">
        <v>14</v>
      </c>
      <c r="E745" s="316">
        <v>6</v>
      </c>
      <c r="F745" s="316">
        <v>0</v>
      </c>
      <c r="I745" s="316">
        <v>12</v>
      </c>
      <c r="J745" s="316">
        <f t="shared" si="60"/>
        <v>0</v>
      </c>
      <c r="K745" s="316" t="str">
        <f t="shared" si="59"/>
        <v>11331 35G00-1</v>
      </c>
      <c r="L745" s="316" t="str">
        <f t="shared" si="62"/>
        <v>11331 35G00-1</v>
      </c>
      <c r="M745" s="316" t="str">
        <f t="shared" si="61"/>
        <v/>
      </c>
      <c r="N745" s="316">
        <f>VLOOKUP(B745,大日程202201!$C$2:$D$1418,2,FALSE)</f>
        <v>0</v>
      </c>
    </row>
    <row r="746" spans="1:14">
      <c r="A746" s="316">
        <v>745</v>
      </c>
      <c r="B746" s="316" t="s">
        <v>3470</v>
      </c>
      <c r="C746" s="316" t="s">
        <v>4882</v>
      </c>
      <c r="D746" s="316">
        <v>14</v>
      </c>
      <c r="E746" s="316">
        <v>6</v>
      </c>
      <c r="F746" s="316">
        <v>0</v>
      </c>
      <c r="I746" s="316">
        <v>12</v>
      </c>
      <c r="J746" s="316">
        <f t="shared" si="60"/>
        <v>0</v>
      </c>
      <c r="K746" s="316" t="str">
        <f t="shared" si="59"/>
        <v>11331 37G00-1</v>
      </c>
      <c r="L746" s="316" t="str">
        <f t="shared" si="62"/>
        <v>11331 37G00-1</v>
      </c>
      <c r="M746" s="316" t="str">
        <f t="shared" si="61"/>
        <v/>
      </c>
      <c r="N746" s="316">
        <f>VLOOKUP(B746,大日程202201!$C$2:$D$1418,2,FALSE)</f>
        <v>0</v>
      </c>
    </row>
    <row r="747" spans="1:14">
      <c r="A747" s="316">
        <v>746</v>
      </c>
      <c r="B747" s="316" t="s">
        <v>3471</v>
      </c>
      <c r="C747" s="316" t="s">
        <v>4883</v>
      </c>
      <c r="D747" s="316">
        <v>12</v>
      </c>
      <c r="E747" s="316">
        <v>6</v>
      </c>
      <c r="F747" s="316">
        <v>0</v>
      </c>
      <c r="I747" s="316">
        <v>0</v>
      </c>
      <c r="J747" s="316">
        <f t="shared" si="60"/>
        <v>0</v>
      </c>
      <c r="K747" s="316" t="str">
        <f t="shared" si="59"/>
        <v>11331 86G09</v>
      </c>
      <c r="L747" s="316" t="str">
        <f t="shared" si="62"/>
        <v>11331 86G09</v>
      </c>
      <c r="M747" s="316" t="str">
        <f t="shared" si="61"/>
        <v/>
      </c>
      <c r="N747" s="316">
        <f>VLOOKUP(B747,大日程202201!$C$2:$D$1418,2,FALSE)</f>
        <v>0</v>
      </c>
    </row>
    <row r="748" spans="1:14">
      <c r="A748" s="316">
        <v>747</v>
      </c>
      <c r="B748" s="316" t="s">
        <v>3472</v>
      </c>
      <c r="C748" s="316" t="s">
        <v>4884</v>
      </c>
      <c r="D748" s="316">
        <v>14</v>
      </c>
      <c r="E748" s="316">
        <v>6</v>
      </c>
      <c r="F748" s="316">
        <v>0</v>
      </c>
      <c r="I748" s="316">
        <v>0</v>
      </c>
      <c r="J748" s="316">
        <f t="shared" si="60"/>
        <v>0</v>
      </c>
      <c r="K748" s="316" t="str">
        <f t="shared" si="59"/>
        <v>11331 VK30001</v>
      </c>
      <c r="L748" s="316" t="str">
        <f t="shared" si="62"/>
        <v>11331 VK30001</v>
      </c>
      <c r="M748" s="316" t="str">
        <f t="shared" si="61"/>
        <v/>
      </c>
      <c r="N748" s="316">
        <f>VLOOKUP(B748,大日程202201!$C$2:$D$1418,2,FALSE)</f>
        <v>0</v>
      </c>
    </row>
    <row r="749" spans="1:14">
      <c r="A749" s="316">
        <v>748</v>
      </c>
      <c r="B749" s="316" t="s">
        <v>3473</v>
      </c>
      <c r="C749" s="316" t="s">
        <v>4885</v>
      </c>
      <c r="D749" s="316">
        <v>12</v>
      </c>
      <c r="E749" s="316">
        <v>6</v>
      </c>
      <c r="F749" s="316">
        <v>0</v>
      </c>
      <c r="I749" s="316">
        <v>0</v>
      </c>
      <c r="J749" s="316">
        <f t="shared" si="60"/>
        <v>0</v>
      </c>
      <c r="K749" s="316" t="str">
        <f t="shared" si="59"/>
        <v>17420 11G08</v>
      </c>
      <c r="L749" s="316" t="str">
        <f t="shared" si="62"/>
        <v>17420 11G08</v>
      </c>
      <c r="M749" s="316" t="str">
        <f t="shared" si="61"/>
        <v/>
      </c>
      <c r="N749" s="316">
        <f>VLOOKUP(B749,大日程202201!$C$2:$D$1418,2,FALSE)</f>
        <v>0</v>
      </c>
    </row>
    <row r="750" spans="1:14">
      <c r="A750" s="316">
        <v>749</v>
      </c>
      <c r="B750" s="316" t="s">
        <v>3474</v>
      </c>
      <c r="C750" s="316" t="s">
        <v>4886</v>
      </c>
      <c r="D750" s="316">
        <v>12</v>
      </c>
      <c r="E750" s="316">
        <v>6</v>
      </c>
      <c r="F750" s="316">
        <v>0</v>
      </c>
      <c r="I750" s="316">
        <v>0</v>
      </c>
      <c r="J750" s="316">
        <f t="shared" si="60"/>
        <v>0</v>
      </c>
      <c r="K750" s="316" t="str">
        <f t="shared" si="59"/>
        <v>17426 01G09</v>
      </c>
      <c r="L750" s="316" t="str">
        <f t="shared" si="62"/>
        <v>17426 01G09</v>
      </c>
      <c r="M750" s="316" t="str">
        <f t="shared" si="61"/>
        <v/>
      </c>
      <c r="N750" s="316">
        <f>VLOOKUP(B750,大日程202201!$C$2:$D$1418,2,FALSE)</f>
        <v>0</v>
      </c>
    </row>
    <row r="751" spans="1:14">
      <c r="A751" s="316">
        <v>750</v>
      </c>
      <c r="B751" s="316" t="s">
        <v>3475</v>
      </c>
      <c r="C751" s="316" t="s">
        <v>4887</v>
      </c>
      <c r="D751" s="316">
        <v>12</v>
      </c>
      <c r="E751" s="316">
        <v>6</v>
      </c>
      <c r="F751" s="316">
        <v>0</v>
      </c>
      <c r="I751" s="316">
        <v>0</v>
      </c>
      <c r="J751" s="316">
        <f t="shared" si="60"/>
        <v>0</v>
      </c>
      <c r="K751" s="316" t="str">
        <f t="shared" si="59"/>
        <v>67331 15G11</v>
      </c>
      <c r="L751" s="316" t="str">
        <f t="shared" si="62"/>
        <v>67331 15G11</v>
      </c>
      <c r="M751" s="316" t="str">
        <f t="shared" si="61"/>
        <v/>
      </c>
      <c r="N751" s="316">
        <f>VLOOKUP(B751,大日程202201!$C$2:$D$1418,2,FALSE)</f>
        <v>0</v>
      </c>
    </row>
    <row r="752" spans="1:14">
      <c r="A752" s="316">
        <v>751</v>
      </c>
      <c r="B752" s="316" t="s">
        <v>3476</v>
      </c>
      <c r="C752" s="316" t="s">
        <v>4888</v>
      </c>
      <c r="D752" s="316">
        <v>12</v>
      </c>
      <c r="E752" s="316">
        <v>6</v>
      </c>
      <c r="F752" s="316">
        <v>0</v>
      </c>
      <c r="I752" s="316">
        <v>0</v>
      </c>
      <c r="J752" s="316">
        <f t="shared" si="60"/>
        <v>0</v>
      </c>
      <c r="K752" s="316" t="str">
        <f t="shared" si="59"/>
        <v>62512 4U000</v>
      </c>
      <c r="L752" s="316" t="str">
        <f t="shared" si="62"/>
        <v>62512 4U000</v>
      </c>
      <c r="M752" s="316" t="str">
        <f t="shared" si="61"/>
        <v/>
      </c>
      <c r="N752" s="316">
        <f>VLOOKUP(B752,大日程202201!$C$2:$D$1418,2,FALSE)</f>
        <v>0</v>
      </c>
    </row>
    <row r="753" spans="1:14">
      <c r="A753" s="316">
        <v>752</v>
      </c>
      <c r="B753" s="316" t="s">
        <v>3477</v>
      </c>
      <c r="C753" s="316" t="s">
        <v>4889</v>
      </c>
      <c r="D753" s="316">
        <v>14</v>
      </c>
      <c r="E753" s="316">
        <v>6</v>
      </c>
      <c r="F753" s="316">
        <v>0</v>
      </c>
      <c r="I753" s="316">
        <v>0</v>
      </c>
      <c r="J753" s="316">
        <f t="shared" si="60"/>
        <v>0</v>
      </c>
      <c r="K753" s="316" t="str">
        <f t="shared" si="59"/>
        <v>54724 0W00001</v>
      </c>
      <c r="L753" s="316" t="str">
        <f t="shared" si="62"/>
        <v>54724 0W00001</v>
      </c>
      <c r="M753" s="316" t="str">
        <f t="shared" si="61"/>
        <v/>
      </c>
      <c r="N753" s="316">
        <f>VLOOKUP(B753,大日程202201!$C$2:$D$1418,2,FALSE)</f>
        <v>0</v>
      </c>
    </row>
    <row r="754" spans="1:14">
      <c r="A754" s="316">
        <v>753</v>
      </c>
      <c r="B754" s="316" t="s">
        <v>3478</v>
      </c>
      <c r="C754" s="316" t="s">
        <v>4890</v>
      </c>
      <c r="D754" s="316">
        <v>14</v>
      </c>
      <c r="E754" s="316">
        <v>6</v>
      </c>
      <c r="F754" s="316">
        <v>0</v>
      </c>
      <c r="I754" s="316">
        <v>0</v>
      </c>
      <c r="J754" s="316">
        <f t="shared" si="60"/>
        <v>0</v>
      </c>
      <c r="K754" s="316" t="str">
        <f t="shared" si="59"/>
        <v>54734 0W00001</v>
      </c>
      <c r="L754" s="316" t="str">
        <f t="shared" si="62"/>
        <v>54734 0W00001</v>
      </c>
      <c r="M754" s="316" t="str">
        <f t="shared" si="61"/>
        <v/>
      </c>
      <c r="N754" s="316">
        <f>VLOOKUP(B754,大日程202201!$C$2:$D$1418,2,FALSE)</f>
        <v>0</v>
      </c>
    </row>
    <row r="755" spans="1:14">
      <c r="A755" s="316">
        <v>754</v>
      </c>
      <c r="B755" s="316" t="s">
        <v>3479</v>
      </c>
      <c r="C755" s="316" t="s">
        <v>4891</v>
      </c>
      <c r="D755" s="316">
        <v>14</v>
      </c>
      <c r="E755" s="316">
        <v>8</v>
      </c>
      <c r="F755" s="316">
        <v>1</v>
      </c>
      <c r="G755" s="316">
        <v>6</v>
      </c>
      <c r="I755" s="316">
        <v>0</v>
      </c>
      <c r="J755" s="316">
        <f t="shared" si="60"/>
        <v>1</v>
      </c>
      <c r="K755" s="316" t="str">
        <f t="shared" si="59"/>
        <v>76806/7 0W001</v>
      </c>
      <c r="L755" s="316" t="str">
        <f>IF(AND($G755&lt;&gt;"",$J755&gt;0), IF($F755=1,MID($K755,1,$G755-1)&amp;MID($K755,$G755+2,LEN($K755)-($G755+1)),""), IF(AND($G755&lt;&gt;"",$E755&lt;&gt;""),MID($K755,1,$G755-1),IF(AND($D755&lt;&gt;"",$F755&lt;2),$K755,IF(AND(OR($D755="", $E755=""),VALUE($F755)=0),$K755,IF($F755=1,MID($K755,1,$G755-1)&amp;MID($K755,$G755+2,LEN($K755)-($G755-1)),"")))))</f>
        <v>76806 0W001</v>
      </c>
      <c r="M755" s="316" t="str">
        <f t="shared" si="61"/>
        <v>76807 0W001</v>
      </c>
      <c r="N755" s="316">
        <f>VLOOKUP(B755,大日程202201!$C$2:$D$1418,2,FALSE)</f>
        <v>0</v>
      </c>
    </row>
    <row r="756" spans="1:14">
      <c r="A756" s="316">
        <v>755</v>
      </c>
      <c r="B756" s="316" t="s">
        <v>3480</v>
      </c>
      <c r="C756" s="316" t="s">
        <v>4892</v>
      </c>
      <c r="D756" s="316">
        <v>13</v>
      </c>
      <c r="E756" s="316">
        <v>7</v>
      </c>
      <c r="F756" s="316">
        <v>1</v>
      </c>
      <c r="G756" s="316">
        <v>5</v>
      </c>
      <c r="I756" s="316">
        <v>0</v>
      </c>
      <c r="J756" s="316">
        <f t="shared" si="60"/>
        <v>1</v>
      </c>
      <c r="K756" s="316" t="str">
        <f t="shared" si="59"/>
        <v>9606/7 14193</v>
      </c>
      <c r="L756" s="316" t="str">
        <f>IF(AND($G756&lt;&gt;"",$J756&gt;0), IF($F756=1,MID($K756,1,$G756-1)&amp;MID($K756,$G756+2,LEN($K756)-($G756+1)),""), IF(AND($G756&lt;&gt;"",$E756&lt;&gt;""),MID($K756,1,$G756-1),IF(AND($D756&lt;&gt;"",$F756&lt;2),$K756,IF(AND(OR($D756="", $E756=""),VALUE($F756)=0),$K756,IF($F756=1,MID($K756,1,$G756-1)&amp;MID($K756,$G756+2,LEN($K756)-($G756-1)),"")))))</f>
        <v>9606 14193</v>
      </c>
      <c r="M756" s="316" t="str">
        <f t="shared" si="61"/>
        <v>9607 14193</v>
      </c>
      <c r="N756" s="316">
        <f>VLOOKUP(B756,大日程202201!$C$2:$D$1418,2,FALSE)</f>
        <v>0</v>
      </c>
    </row>
    <row r="757" spans="1:14">
      <c r="A757" s="316">
        <v>756</v>
      </c>
      <c r="B757" s="316" t="s">
        <v>3481</v>
      </c>
      <c r="C757" s="316" t="s">
        <v>4893</v>
      </c>
      <c r="D757" s="316">
        <v>13</v>
      </c>
      <c r="E757" s="316">
        <v>7</v>
      </c>
      <c r="F757" s="316">
        <v>1</v>
      </c>
      <c r="G757" s="316">
        <v>5</v>
      </c>
      <c r="I757" s="316">
        <v>0</v>
      </c>
      <c r="J757" s="316">
        <f t="shared" si="60"/>
        <v>1</v>
      </c>
      <c r="K757" s="316" t="str">
        <f t="shared" si="59"/>
        <v>9608/9 14193</v>
      </c>
      <c r="L757" s="316" t="str">
        <f>IF(AND($G757&lt;&gt;"",$J757&gt;0), IF($F757=1,MID($K757,1,$G757-1)&amp;MID($K757,$G757+2,LEN($K757)-($G757+1)),""), IF(AND($G757&lt;&gt;"",$E757&lt;&gt;""),MID($K757,1,$G757-1),IF(AND($D757&lt;&gt;"",$F757&lt;2),$K757,IF(AND(OR($D757="", $E757=""),VALUE($F757)=0),$K757,IF($F757=1,MID($K757,1,$G757-1)&amp;MID($K757,$G757+2,LEN($K757)-($G757-1)),"")))))</f>
        <v>9608 14193</v>
      </c>
      <c r="M757" s="316" t="str">
        <f t="shared" si="61"/>
        <v>9609 14193</v>
      </c>
      <c r="N757" s="316">
        <f>VLOOKUP(B757,大日程202201!$C$2:$D$1418,2,FALSE)</f>
        <v>0</v>
      </c>
    </row>
    <row r="758" spans="1:14">
      <c r="A758" s="316">
        <v>757</v>
      </c>
      <c r="B758" s="316" t="s">
        <v>3482</v>
      </c>
      <c r="C758" s="316" t="s">
        <v>4894</v>
      </c>
      <c r="D758" s="316">
        <v>13</v>
      </c>
      <c r="E758" s="316">
        <v>5</v>
      </c>
      <c r="F758" s="316">
        <v>0</v>
      </c>
      <c r="I758" s="316">
        <v>11</v>
      </c>
      <c r="J758" s="316">
        <f t="shared" si="60"/>
        <v>0</v>
      </c>
      <c r="K758" s="316" t="str">
        <f t="shared" si="59"/>
        <v>9632 14190-P</v>
      </c>
      <c r="L758" s="316" t="str">
        <f t="shared" si="62"/>
        <v>9632 14190-P</v>
      </c>
      <c r="M758" s="316" t="str">
        <f t="shared" si="61"/>
        <v/>
      </c>
      <c r="N758" s="316">
        <f>VLOOKUP(B758,大日程202201!$C$2:$D$1418,2,FALSE)</f>
        <v>0</v>
      </c>
    </row>
    <row r="759" spans="1:14">
      <c r="A759" s="316">
        <v>758</v>
      </c>
      <c r="B759" s="316" t="s">
        <v>3483</v>
      </c>
      <c r="C759" s="316" t="s">
        <v>4895</v>
      </c>
      <c r="D759" s="316">
        <v>14</v>
      </c>
      <c r="E759" s="316">
        <v>8</v>
      </c>
      <c r="F759" s="316">
        <v>1</v>
      </c>
      <c r="G759" s="316">
        <v>6</v>
      </c>
      <c r="I759" s="316">
        <v>0</v>
      </c>
      <c r="J759" s="316">
        <f t="shared" si="60"/>
        <v>1</v>
      </c>
      <c r="K759" s="316" t="str">
        <f t="shared" si="59"/>
        <v>78118/9 0N000</v>
      </c>
      <c r="L759" s="316" t="str">
        <f>IF(AND($G759&lt;&gt;"",$J759&gt;0), IF($F759=1,MID($K759,1,$G759-1)&amp;MID($K759,$G759+2,LEN($K759)-($G759+1)),""), IF(AND($G759&lt;&gt;"",$E759&lt;&gt;""),MID($K759,1,$G759-1),IF(AND($D759&lt;&gt;"",$F759&lt;2),$K759,IF(AND(OR($D759="", $E759=""),VALUE($F759)=0),$K759,IF($F759=1,MID($K759,1,$G759-1)&amp;MID($K759,$G759+2,LEN($K759)-($G759-1)),"")))))</f>
        <v>78118 0N000</v>
      </c>
      <c r="M759" s="316" t="str">
        <f t="shared" si="61"/>
        <v>78119 0N000</v>
      </c>
      <c r="N759" s="316">
        <f>VLOOKUP(B759,大日程202201!$C$2:$D$1418,2,FALSE)</f>
        <v>0</v>
      </c>
    </row>
    <row r="760" spans="1:14">
      <c r="A760" s="316">
        <v>759</v>
      </c>
      <c r="B760" s="316" t="s">
        <v>3484</v>
      </c>
      <c r="C760" s="316" t="s">
        <v>4896</v>
      </c>
      <c r="D760" s="316">
        <v>12</v>
      </c>
      <c r="E760" s="316">
        <v>6</v>
      </c>
      <c r="F760" s="316">
        <v>0</v>
      </c>
      <c r="I760" s="316">
        <v>0</v>
      </c>
      <c r="J760" s="316">
        <f t="shared" si="60"/>
        <v>0</v>
      </c>
      <c r="K760" s="316" t="str">
        <f t="shared" si="59"/>
        <v>62240 0M010</v>
      </c>
      <c r="L760" s="316" t="str">
        <f t="shared" si="62"/>
        <v>62240 0M010</v>
      </c>
      <c r="M760" s="316" t="str">
        <f t="shared" si="61"/>
        <v/>
      </c>
      <c r="N760" s="316">
        <f>VLOOKUP(B760,大日程202201!$C$2:$D$1418,2,FALSE)</f>
        <v>0</v>
      </c>
    </row>
    <row r="761" spans="1:14">
      <c r="A761" s="316">
        <v>760</v>
      </c>
      <c r="B761" s="316" t="s">
        <v>3485</v>
      </c>
      <c r="C761" s="316" t="s">
        <v>4897</v>
      </c>
      <c r="D761" s="316">
        <v>12</v>
      </c>
      <c r="E761" s="316">
        <v>6</v>
      </c>
      <c r="F761" s="316">
        <v>0</v>
      </c>
      <c r="I761" s="316">
        <v>0</v>
      </c>
      <c r="J761" s="316">
        <f t="shared" si="60"/>
        <v>0</v>
      </c>
      <c r="K761" s="316" t="str">
        <f t="shared" si="59"/>
        <v>75212 2N300</v>
      </c>
      <c r="L761" s="316" t="str">
        <f t="shared" si="62"/>
        <v>75212 2N300</v>
      </c>
      <c r="M761" s="316" t="str">
        <f t="shared" si="61"/>
        <v/>
      </c>
      <c r="N761" s="316">
        <f>VLOOKUP(B761,大日程202201!$C$2:$D$1418,2,FALSE)</f>
        <v>0</v>
      </c>
    </row>
    <row r="762" spans="1:14">
      <c r="A762" s="316">
        <v>761</v>
      </c>
      <c r="B762" s="316" t="s">
        <v>3486</v>
      </c>
      <c r="C762" s="316" t="s">
        <v>4898</v>
      </c>
      <c r="D762" s="316">
        <v>12</v>
      </c>
      <c r="E762" s="316">
        <v>6</v>
      </c>
      <c r="F762" s="316">
        <v>0</v>
      </c>
      <c r="I762" s="316">
        <v>0</v>
      </c>
      <c r="J762" s="316">
        <f t="shared" si="60"/>
        <v>0</v>
      </c>
      <c r="K762" s="316" t="str">
        <f t="shared" si="59"/>
        <v>62512 65F00</v>
      </c>
      <c r="L762" s="316" t="str">
        <f t="shared" si="62"/>
        <v>62512 65F00</v>
      </c>
      <c r="M762" s="316" t="str">
        <f t="shared" si="61"/>
        <v/>
      </c>
      <c r="N762" s="316">
        <f>VLOOKUP(B762,大日程202201!$C$2:$D$1418,2,FALSE)</f>
        <v>0</v>
      </c>
    </row>
    <row r="763" spans="1:14">
      <c r="A763" s="316">
        <v>762</v>
      </c>
      <c r="B763" s="316" t="s">
        <v>3487</v>
      </c>
      <c r="C763" s="316" t="s">
        <v>4899</v>
      </c>
      <c r="D763" s="316">
        <v>12</v>
      </c>
      <c r="E763" s="316">
        <v>6</v>
      </c>
      <c r="F763" s="316">
        <v>0</v>
      </c>
      <c r="I763" s="316">
        <v>0</v>
      </c>
      <c r="J763" s="316">
        <f t="shared" si="60"/>
        <v>0</v>
      </c>
      <c r="K763" s="316" t="str">
        <f t="shared" si="59"/>
        <v>62532 65F00</v>
      </c>
      <c r="L763" s="316" t="str">
        <f t="shared" si="62"/>
        <v>62532 65F00</v>
      </c>
      <c r="M763" s="316" t="str">
        <f t="shared" si="61"/>
        <v/>
      </c>
      <c r="N763" s="316">
        <f>VLOOKUP(B763,大日程202201!$C$2:$D$1418,2,FALSE)</f>
        <v>0</v>
      </c>
    </row>
    <row r="764" spans="1:14">
      <c r="A764" s="316">
        <v>763</v>
      </c>
      <c r="B764" s="316" t="s">
        <v>3488</v>
      </c>
      <c r="C764" s="316" t="s">
        <v>4900</v>
      </c>
      <c r="D764" s="316">
        <v>12</v>
      </c>
      <c r="E764" s="316">
        <v>6</v>
      </c>
      <c r="F764" s="316">
        <v>0</v>
      </c>
      <c r="I764" s="316">
        <v>0</v>
      </c>
      <c r="J764" s="316">
        <f t="shared" si="60"/>
        <v>0</v>
      </c>
      <c r="K764" s="316" t="str">
        <f t="shared" si="59"/>
        <v>62532 70F00</v>
      </c>
      <c r="L764" s="316" t="str">
        <f t="shared" si="62"/>
        <v>62532 70F00</v>
      </c>
      <c r="M764" s="316" t="str">
        <f t="shared" si="61"/>
        <v/>
      </c>
      <c r="N764" s="316">
        <f>VLOOKUP(B764,大日程202201!$C$2:$D$1418,2,FALSE)</f>
        <v>0</v>
      </c>
    </row>
    <row r="765" spans="1:14">
      <c r="A765" s="316">
        <v>764</v>
      </c>
      <c r="B765" s="316" t="s">
        <v>3489</v>
      </c>
      <c r="C765" s="316" t="s">
        <v>4901</v>
      </c>
      <c r="D765" s="316">
        <v>12</v>
      </c>
      <c r="E765" s="316">
        <v>6</v>
      </c>
      <c r="F765" s="316">
        <v>0</v>
      </c>
      <c r="I765" s="316">
        <v>0</v>
      </c>
      <c r="J765" s="316">
        <f t="shared" si="60"/>
        <v>0</v>
      </c>
      <c r="K765" s="316" t="str">
        <f t="shared" si="59"/>
        <v>62512 85F00</v>
      </c>
      <c r="L765" s="316" t="str">
        <f t="shared" si="62"/>
        <v>62512 85F00</v>
      </c>
      <c r="M765" s="316" t="str">
        <f t="shared" si="61"/>
        <v/>
      </c>
      <c r="N765" s="316">
        <f>VLOOKUP(B765,大日程202201!$C$2:$D$1418,2,FALSE)</f>
        <v>0</v>
      </c>
    </row>
    <row r="766" spans="1:14">
      <c r="A766" s="316">
        <v>765</v>
      </c>
      <c r="B766" s="316" t="s">
        <v>3490</v>
      </c>
      <c r="C766" s="316" t="s">
        <v>4902</v>
      </c>
      <c r="D766" s="316">
        <v>14</v>
      </c>
      <c r="E766" s="316">
        <v>8</v>
      </c>
      <c r="F766" s="316">
        <v>1</v>
      </c>
      <c r="G766" s="316">
        <v>6</v>
      </c>
      <c r="I766" s="316">
        <v>0</v>
      </c>
      <c r="J766" s="316">
        <f t="shared" si="60"/>
        <v>1</v>
      </c>
      <c r="K766" s="316" t="str">
        <f t="shared" si="59"/>
        <v>85212/3 40F29</v>
      </c>
      <c r="L766" s="316" t="str">
        <f>IF(AND($G766&lt;&gt;"",$J766&gt;0), IF($F766=1,MID($K766,1,$G766-1)&amp;MID($K766,$G766+2,LEN($K766)-($G766+1)),""), IF(AND($G766&lt;&gt;"",$E766&lt;&gt;""),MID($K766,1,$G766-1),IF(AND($D766&lt;&gt;"",$F766&lt;2),$K766,IF(AND(OR($D766="", $E766=""),VALUE($F766)=0),$K766,IF($F766=1,MID($K766,1,$G766-1)&amp;MID($K766,$G766+2,LEN($K766)-($G766-1)),"")))))</f>
        <v>85212 40F29</v>
      </c>
      <c r="M766" s="316" t="str">
        <f t="shared" si="61"/>
        <v>85213 40F29</v>
      </c>
      <c r="N766" s="316">
        <f>VLOOKUP(B766,大日程202201!$C$2:$D$1418,2,FALSE)</f>
        <v>0</v>
      </c>
    </row>
    <row r="767" spans="1:14">
      <c r="A767" s="316">
        <v>766</v>
      </c>
      <c r="B767" s="316" t="s">
        <v>3491</v>
      </c>
      <c r="C767" s="316" t="s">
        <v>4903</v>
      </c>
      <c r="D767" s="316">
        <v>12</v>
      </c>
      <c r="E767" s="316">
        <v>6</v>
      </c>
      <c r="F767" s="316">
        <v>0</v>
      </c>
      <c r="I767" s="316">
        <v>0</v>
      </c>
      <c r="J767" s="316">
        <f t="shared" si="60"/>
        <v>0</v>
      </c>
      <c r="K767" s="316" t="str">
        <f t="shared" si="59"/>
        <v>66312 5M410</v>
      </c>
      <c r="L767" s="316" t="str">
        <f t="shared" si="62"/>
        <v>66312 5M410</v>
      </c>
      <c r="M767" s="316" t="str">
        <f t="shared" si="61"/>
        <v/>
      </c>
      <c r="N767" s="316">
        <f>VLOOKUP(B767,大日程202201!$C$2:$D$1418,2,FALSE)</f>
        <v>0</v>
      </c>
    </row>
    <row r="768" spans="1:14">
      <c r="A768" s="316">
        <v>767</v>
      </c>
      <c r="B768" s="316" t="s">
        <v>3492</v>
      </c>
      <c r="C768" s="316" t="s">
        <v>4904</v>
      </c>
      <c r="D768" s="316">
        <v>12</v>
      </c>
      <c r="E768" s="316">
        <v>6</v>
      </c>
      <c r="F768" s="316">
        <v>0</v>
      </c>
      <c r="I768" s="316">
        <v>0</v>
      </c>
      <c r="J768" s="316">
        <f t="shared" si="60"/>
        <v>0</v>
      </c>
      <c r="K768" s="316" t="str">
        <f t="shared" si="59"/>
        <v>67123 4M400</v>
      </c>
      <c r="L768" s="316" t="str">
        <f t="shared" si="62"/>
        <v>67123 4M400</v>
      </c>
      <c r="M768" s="316" t="str">
        <f t="shared" si="61"/>
        <v/>
      </c>
      <c r="N768" s="316">
        <f>VLOOKUP(B768,大日程202201!$C$2:$D$1418,2,FALSE)</f>
        <v>0</v>
      </c>
    </row>
    <row r="769" spans="1:14">
      <c r="A769" s="316">
        <v>768</v>
      </c>
      <c r="B769" s="316" t="s">
        <v>3493</v>
      </c>
      <c r="C769" s="316" t="s">
        <v>4905</v>
      </c>
      <c r="D769" s="316">
        <v>12</v>
      </c>
      <c r="E769" s="316">
        <v>6</v>
      </c>
      <c r="F769" s="316">
        <v>0</v>
      </c>
      <c r="I769" s="316">
        <v>0</v>
      </c>
      <c r="J769" s="316">
        <f t="shared" si="60"/>
        <v>0</v>
      </c>
      <c r="K769" s="316" t="str">
        <f t="shared" si="59"/>
        <v>67332 4M400</v>
      </c>
      <c r="L769" s="316" t="str">
        <f t="shared" si="62"/>
        <v>67332 4M400</v>
      </c>
      <c r="M769" s="316" t="str">
        <f t="shared" si="61"/>
        <v/>
      </c>
      <c r="N769" s="316">
        <f>VLOOKUP(B769,大日程202201!$C$2:$D$1418,2,FALSE)</f>
        <v>0</v>
      </c>
    </row>
    <row r="770" spans="1:14">
      <c r="A770" s="316">
        <v>769</v>
      </c>
      <c r="B770" s="316" t="s">
        <v>3494</v>
      </c>
      <c r="C770" s="316" t="s">
        <v>4906</v>
      </c>
      <c r="D770" s="316">
        <v>14</v>
      </c>
      <c r="E770" s="316">
        <v>8</v>
      </c>
      <c r="F770" s="316">
        <v>1</v>
      </c>
      <c r="G770" s="316">
        <v>6</v>
      </c>
      <c r="I770" s="316">
        <v>0</v>
      </c>
      <c r="J770" s="316">
        <f t="shared" si="60"/>
        <v>1</v>
      </c>
      <c r="K770" s="316" t="str">
        <f t="shared" ref="K770:K833" si="63">IF(AND($D770&lt;&gt;"",$D770&gt;$E770),TRIM(MID($C770,1,$D770)),TRIM($C770))</f>
        <v>75522/3 4M400</v>
      </c>
      <c r="L770" s="316" t="str">
        <f>IF(AND($G770&lt;&gt;"",$J770&gt;0), IF($F770=1,MID($K770,1,$G770-1)&amp;MID($K770,$G770+2,LEN($K770)-($G770+1)),""), IF(AND($G770&lt;&gt;"",$E770&lt;&gt;""),MID($K770,1,$G770-1),IF(AND($D770&lt;&gt;"",$F770&lt;2),$K770,IF(AND(OR($D770="", $E770=""),VALUE($F770)=0),$K770,IF($F770=1,MID($K770,1,$G770-1)&amp;MID($K770,$G770+2,LEN($K770)-($G770-1)),"")))))</f>
        <v>75522 4M400</v>
      </c>
      <c r="M770" s="316" t="str">
        <f t="shared" si="61"/>
        <v>75523 4M400</v>
      </c>
      <c r="N770" s="316">
        <f>VLOOKUP(B770,大日程202201!$C$2:$D$1418,2,FALSE)</f>
        <v>0</v>
      </c>
    </row>
    <row r="771" spans="1:14">
      <c r="A771" s="316">
        <v>770</v>
      </c>
      <c r="B771" s="316" t="s">
        <v>3495</v>
      </c>
      <c r="C771" s="316" t="s">
        <v>4907</v>
      </c>
      <c r="D771" s="316">
        <v>20</v>
      </c>
      <c r="E771" s="316">
        <v>8</v>
      </c>
      <c r="F771" s="316">
        <v>2</v>
      </c>
      <c r="G771" s="316">
        <v>6</v>
      </c>
      <c r="H771" s="316">
        <v>14</v>
      </c>
      <c r="I771" s="316">
        <v>0</v>
      </c>
      <c r="J771" s="316">
        <f t="shared" si="60"/>
        <v>1</v>
      </c>
      <c r="K771" s="316" t="str">
        <f t="shared" si="63"/>
        <v>75522/3 5M500/5M000</v>
      </c>
      <c r="L771" s="324" t="s">
        <v>348</v>
      </c>
      <c r="M771" s="324" t="s">
        <v>349</v>
      </c>
      <c r="N771" s="316">
        <f>VLOOKUP(B771,大日程202201!$C$2:$D$1418,2,FALSE)</f>
        <v>0</v>
      </c>
    </row>
    <row r="772" spans="1:14">
      <c r="A772" s="316">
        <v>771</v>
      </c>
      <c r="B772" s="316" t="s">
        <v>3496</v>
      </c>
      <c r="C772" s="316" t="s">
        <v>4908</v>
      </c>
      <c r="D772" s="316">
        <v>14</v>
      </c>
      <c r="E772" s="316">
        <v>8</v>
      </c>
      <c r="F772" s="316">
        <v>1</v>
      </c>
      <c r="G772" s="316">
        <v>6</v>
      </c>
      <c r="I772" s="316">
        <v>0</v>
      </c>
      <c r="J772" s="316">
        <f t="shared" ref="J772:J835" si="64">IF($G772&lt;&gt;"",($E772-1)-$G772,0)</f>
        <v>1</v>
      </c>
      <c r="K772" s="316" t="str">
        <f t="shared" si="63"/>
        <v>76452/3 4M400</v>
      </c>
      <c r="L772" s="316" t="str">
        <f>IF(AND($G772&lt;&gt;"",$J772&gt;0), IF($F772=1,MID($K772,1,$G772-1)&amp;MID($K772,$G772+2,LEN($K772)-($G772+1)),""), IF(AND($G772&lt;&gt;"",$E772&lt;&gt;""),MID($K772,1,$G772-1),IF(AND($D772&lt;&gt;"",$F772&lt;2),$K772,IF(AND(OR($D772="", $E772=""),VALUE($F772)=0),$K772,IF($F772=1,MID($K772,1,$G772-1)&amp;MID($K772,$G772+2,LEN($K772)-($G772-1)),"")))))</f>
        <v>76452 4M400</v>
      </c>
      <c r="M772" s="316" t="str">
        <f t="shared" si="61"/>
        <v>76453 4M400</v>
      </c>
      <c r="N772" s="316">
        <f>VLOOKUP(B772,大日程202201!$C$2:$D$1418,2,FALSE)</f>
        <v>0</v>
      </c>
    </row>
    <row r="773" spans="1:14">
      <c r="A773" s="316">
        <v>772</v>
      </c>
      <c r="B773" s="316" t="s">
        <v>3497</v>
      </c>
      <c r="C773" s="316" t="s">
        <v>4909</v>
      </c>
      <c r="D773" s="316">
        <v>14</v>
      </c>
      <c r="E773" s="316">
        <v>8</v>
      </c>
      <c r="F773" s="316">
        <v>1</v>
      </c>
      <c r="G773" s="316">
        <v>6</v>
      </c>
      <c r="I773" s="316">
        <v>0</v>
      </c>
      <c r="J773" s="316">
        <f t="shared" si="64"/>
        <v>1</v>
      </c>
      <c r="K773" s="316" t="str">
        <f t="shared" si="63"/>
        <v>76456/7 4M400</v>
      </c>
      <c r="L773" s="316" t="str">
        <f>IF(AND($G773&lt;&gt;"",$J773&gt;0), IF($F773=1,MID($K773,1,$G773-1)&amp;MID($K773,$G773+2,LEN($K773)-($G773+1)),""), IF(AND($G773&lt;&gt;"",$E773&lt;&gt;""),MID($K773,1,$G773-1),IF(AND($D773&lt;&gt;"",$F773&lt;2),$K773,IF(AND(OR($D773="", $E773=""),VALUE($F773)=0),$K773,IF($F773=1,MID($K773,1,$G773-1)&amp;MID($K773,$G773+2,LEN($K773)-($G773-1)),"")))))</f>
        <v>76456 4M400</v>
      </c>
      <c r="M773" s="316" t="str">
        <f t="shared" si="61"/>
        <v>76457 4M400</v>
      </c>
      <c r="N773" s="316">
        <f>VLOOKUP(B773,大日程202201!$C$2:$D$1418,2,FALSE)</f>
        <v>0</v>
      </c>
    </row>
    <row r="774" spans="1:14">
      <c r="A774" s="316">
        <v>773</v>
      </c>
      <c r="B774" s="316" t="s">
        <v>3498</v>
      </c>
      <c r="C774" s="316" t="s">
        <v>4910</v>
      </c>
      <c r="D774" s="316">
        <v>12</v>
      </c>
      <c r="E774" s="316">
        <v>6</v>
      </c>
      <c r="F774" s="316">
        <v>0</v>
      </c>
      <c r="I774" s="316">
        <v>0</v>
      </c>
      <c r="J774" s="316">
        <f t="shared" si="64"/>
        <v>0</v>
      </c>
      <c r="K774" s="316" t="str">
        <f t="shared" si="63"/>
        <v>78132 4M500</v>
      </c>
      <c r="L774" s="316" t="str">
        <f t="shared" si="62"/>
        <v>78132 4M500</v>
      </c>
      <c r="M774" s="316" t="str">
        <f t="shared" si="61"/>
        <v/>
      </c>
      <c r="N774" s="316">
        <f>VLOOKUP(B774,大日程202201!$C$2:$D$1418,2,FALSE)</f>
        <v>0</v>
      </c>
    </row>
    <row r="775" spans="1:14">
      <c r="A775" s="316">
        <v>774</v>
      </c>
      <c r="B775" s="316" t="s">
        <v>3499</v>
      </c>
      <c r="C775" s="316" t="s">
        <v>4911</v>
      </c>
      <c r="D775" s="316">
        <v>12</v>
      </c>
      <c r="E775" s="316">
        <v>6</v>
      </c>
      <c r="F775" s="316">
        <v>0</v>
      </c>
      <c r="I775" s="316">
        <v>0</v>
      </c>
      <c r="J775" s="316">
        <f t="shared" si="64"/>
        <v>0</v>
      </c>
      <c r="K775" s="316" t="str">
        <f t="shared" si="63"/>
        <v>78133 4M500</v>
      </c>
      <c r="L775" s="316" t="str">
        <f t="shared" si="62"/>
        <v>78133 4M500</v>
      </c>
      <c r="M775" s="316" t="str">
        <f t="shared" si="61"/>
        <v/>
      </c>
      <c r="N775" s="316">
        <f>VLOOKUP(B775,大日程202201!$C$2:$D$1418,2,FALSE)</f>
        <v>0</v>
      </c>
    </row>
    <row r="776" spans="1:14">
      <c r="A776" s="316">
        <v>775</v>
      </c>
      <c r="B776" s="316" t="s">
        <v>3500</v>
      </c>
      <c r="C776" s="316" t="s">
        <v>4912</v>
      </c>
      <c r="D776" s="316">
        <v>14</v>
      </c>
      <c r="E776" s="316">
        <v>8</v>
      </c>
      <c r="F776" s="316">
        <v>1</v>
      </c>
      <c r="G776" s="316">
        <v>6</v>
      </c>
      <c r="I776" s="316">
        <v>0</v>
      </c>
      <c r="J776" s="316">
        <f t="shared" si="64"/>
        <v>1</v>
      </c>
      <c r="K776" s="316" t="str">
        <f t="shared" si="63"/>
        <v>80118/9 4M700</v>
      </c>
      <c r="L776" s="316" t="str">
        <f>IF(AND($G776&lt;&gt;"",$J776&gt;0), IF($F776=1,MID($K776,1,$G776-1)&amp;MID($K776,$G776+2,LEN($K776)-($G776+1)),""), IF(AND($G776&lt;&gt;"",$E776&lt;&gt;""),MID($K776,1,$G776-1),IF(AND($D776&lt;&gt;"",$F776&lt;2),$K776,IF(AND(OR($D776="", $E776=""),VALUE($F776)=0),$K776,IF($F776=1,MID($K776,1,$G776-1)&amp;MID($K776,$G776+2,LEN($K776)-($G776-1)),"")))))</f>
        <v>80118 4M700</v>
      </c>
      <c r="M776" s="316" t="str">
        <f t="shared" si="61"/>
        <v>80119 4M700</v>
      </c>
      <c r="N776" s="316">
        <f>VLOOKUP(B776,大日程202201!$C$2:$D$1418,2,FALSE)</f>
        <v>0</v>
      </c>
    </row>
    <row r="777" spans="1:14">
      <c r="A777" s="316">
        <v>776</v>
      </c>
      <c r="B777" s="316" t="s">
        <v>3501</v>
      </c>
      <c r="C777" s="316" t="s">
        <v>4913</v>
      </c>
      <c r="D777" s="316">
        <v>14</v>
      </c>
      <c r="E777" s="316">
        <v>8</v>
      </c>
      <c r="F777" s="316">
        <v>1</v>
      </c>
      <c r="G777" s="316">
        <v>6</v>
      </c>
      <c r="I777" s="316">
        <v>0</v>
      </c>
      <c r="J777" s="316">
        <f t="shared" si="64"/>
        <v>1</v>
      </c>
      <c r="K777" s="316" t="str">
        <f t="shared" si="63"/>
        <v>80126/7 4M400</v>
      </c>
      <c r="L777" s="316" t="str">
        <f>IF(AND($G777&lt;&gt;"",$J777&gt;0), IF($F777=1,MID($K777,1,$G777-1)&amp;MID($K777,$G777+2,LEN($K777)-($G777+1)),""), IF(AND($G777&lt;&gt;"",$E777&lt;&gt;""),MID($K777,1,$G777-1),IF(AND($D777&lt;&gt;"",$F777&lt;2),$K777,IF(AND(OR($D777="", $E777=""),VALUE($F777)=0),$K777,IF($F777=1,MID($K777,1,$G777-1)&amp;MID($K777,$G777+2,LEN($K777)-($G777-1)),"")))))</f>
        <v>80126 4M400</v>
      </c>
      <c r="M777" s="316" t="str">
        <f t="shared" si="61"/>
        <v>80127 4M400</v>
      </c>
      <c r="N777" s="316">
        <f>VLOOKUP(B777,大日程202201!$C$2:$D$1418,2,FALSE)</f>
        <v>0</v>
      </c>
    </row>
    <row r="778" spans="1:14">
      <c r="A778" s="316">
        <v>777</v>
      </c>
      <c r="B778" s="316" t="s">
        <v>3502</v>
      </c>
      <c r="C778" s="316" t="s">
        <v>4914</v>
      </c>
      <c r="D778" s="316">
        <v>12</v>
      </c>
      <c r="E778" s="316">
        <v>6</v>
      </c>
      <c r="F778" s="316">
        <v>0</v>
      </c>
      <c r="I778" s="316">
        <v>0</v>
      </c>
      <c r="J778" s="316">
        <f t="shared" si="64"/>
        <v>0</v>
      </c>
      <c r="K778" s="316" t="str">
        <f t="shared" si="63"/>
        <v>80142 6N000</v>
      </c>
      <c r="L778" s="316" t="str">
        <f t="shared" si="62"/>
        <v>80142 6N000</v>
      </c>
      <c r="M778" s="316" t="str">
        <f t="shared" si="61"/>
        <v/>
      </c>
      <c r="N778" s="316">
        <f>VLOOKUP(B778,大日程202201!$C$2:$D$1418,2,FALSE)</f>
        <v>0</v>
      </c>
    </row>
    <row r="779" spans="1:14">
      <c r="A779" s="316">
        <v>778</v>
      </c>
      <c r="B779" s="316" t="s">
        <v>3503</v>
      </c>
      <c r="C779" s="316" t="s">
        <v>4915</v>
      </c>
      <c r="D779" s="316">
        <v>14</v>
      </c>
      <c r="E779" s="316">
        <v>8</v>
      </c>
      <c r="F779" s="316">
        <v>1</v>
      </c>
      <c r="G779" s="316">
        <v>6</v>
      </c>
      <c r="I779" s="316">
        <v>0</v>
      </c>
      <c r="J779" s="316">
        <f t="shared" si="64"/>
        <v>1</v>
      </c>
      <c r="K779" s="316" t="str">
        <f t="shared" si="63"/>
        <v>80238/9 4M400</v>
      </c>
      <c r="L779" s="316" t="str">
        <f>IF(AND($G779&lt;&gt;"",$J779&gt;0), IF($F779=1,MID($K779,1,$G779-1)&amp;MID($K779,$G779+2,LEN($K779)-($G779+1)),""), IF(AND($G779&lt;&gt;"",$E779&lt;&gt;""),MID($K779,1,$G779-1),IF(AND($D779&lt;&gt;"",$F779&lt;2),$K779,IF(AND(OR($D779="", $E779=""),VALUE($F779)=0),$K779,IF($F779=1,MID($K779,1,$G779-1)&amp;MID($K779,$G779+2,LEN($K779)-($G779-1)),"")))))</f>
        <v>80238 4M400</v>
      </c>
      <c r="M779" s="316" t="str">
        <f t="shared" si="61"/>
        <v>80239 4M400</v>
      </c>
      <c r="N779" s="316">
        <f>VLOOKUP(B779,大日程202201!$C$2:$D$1418,2,FALSE)</f>
        <v>0</v>
      </c>
    </row>
    <row r="780" spans="1:14">
      <c r="A780" s="316">
        <v>779</v>
      </c>
      <c r="B780" s="316" t="s">
        <v>3504</v>
      </c>
      <c r="C780" s="316" t="s">
        <v>4916</v>
      </c>
      <c r="D780" s="316">
        <v>14</v>
      </c>
      <c r="E780" s="316">
        <v>8</v>
      </c>
      <c r="F780" s="316">
        <v>1</v>
      </c>
      <c r="G780" s="316">
        <v>6</v>
      </c>
      <c r="I780" s="316">
        <v>0</v>
      </c>
      <c r="J780" s="316">
        <f t="shared" si="64"/>
        <v>1</v>
      </c>
      <c r="K780" s="316" t="str">
        <f t="shared" si="63"/>
        <v>82118/9 4M400</v>
      </c>
      <c r="L780" s="316" t="str">
        <f>IF(AND($G780&lt;&gt;"",$J780&gt;0), IF($F780=1,MID($K780,1,$G780-1)&amp;MID($K780,$G780+2,LEN($K780)-($G780+1)),""), IF(AND($G780&lt;&gt;"",$E780&lt;&gt;""),MID($K780,1,$G780-1),IF(AND($D780&lt;&gt;"",$F780&lt;2),$K780,IF(AND(OR($D780="", $E780=""),VALUE($F780)=0),$K780,IF($F780=1,MID($K780,1,$G780-1)&amp;MID($K780,$G780+2,LEN($K780)-($G780-1)),"")))))</f>
        <v>82118 4M400</v>
      </c>
      <c r="M780" s="316" t="str">
        <f t="shared" si="61"/>
        <v>82119 4M400</v>
      </c>
      <c r="N780" s="316">
        <f>VLOOKUP(B780,大日程202201!$C$2:$D$1418,2,FALSE)</f>
        <v>0</v>
      </c>
    </row>
    <row r="781" spans="1:14">
      <c r="A781" s="316">
        <v>780</v>
      </c>
      <c r="B781" s="316" t="s">
        <v>3505</v>
      </c>
      <c r="C781" s="316" t="s">
        <v>4917</v>
      </c>
      <c r="D781" s="316">
        <v>14</v>
      </c>
      <c r="E781" s="316">
        <v>8</v>
      </c>
      <c r="F781" s="316">
        <v>1</v>
      </c>
      <c r="G781" s="316">
        <v>6</v>
      </c>
      <c r="I781" s="316">
        <v>0</v>
      </c>
      <c r="J781" s="316">
        <f t="shared" si="64"/>
        <v>1</v>
      </c>
      <c r="K781" s="316" t="str">
        <f t="shared" si="63"/>
        <v>82126/7 4M400</v>
      </c>
      <c r="L781" s="316" t="str">
        <f>IF(AND($G781&lt;&gt;"",$J781&gt;0), IF($F781=1,MID($K781,1,$G781-1)&amp;MID($K781,$G781+2,LEN($K781)-($G781+1)),""), IF(AND($G781&lt;&gt;"",$E781&lt;&gt;""),MID($K781,1,$G781-1),IF(AND($D781&lt;&gt;"",$F781&lt;2),$K781,IF(AND(OR($D781="", $E781=""),VALUE($F781)=0),$K781,IF($F781=1,MID($K781,1,$G781-1)&amp;MID($K781,$G781+2,LEN($K781)-($G781-1)),"")))))</f>
        <v>82126 4M400</v>
      </c>
      <c r="M781" s="316" t="str">
        <f t="shared" si="61"/>
        <v>82127 4M400</v>
      </c>
      <c r="N781" s="316">
        <f>VLOOKUP(B781,大日程202201!$C$2:$D$1418,2,FALSE)</f>
        <v>0</v>
      </c>
    </row>
    <row r="782" spans="1:14">
      <c r="A782" s="316">
        <v>781</v>
      </c>
      <c r="B782" s="316" t="s">
        <v>3506</v>
      </c>
      <c r="C782" s="316" t="s">
        <v>4918</v>
      </c>
      <c r="D782" s="316">
        <v>14</v>
      </c>
      <c r="E782" s="316">
        <v>8</v>
      </c>
      <c r="F782" s="316">
        <v>1</v>
      </c>
      <c r="G782" s="316">
        <v>6</v>
      </c>
      <c r="I782" s="316">
        <v>0</v>
      </c>
      <c r="J782" s="316">
        <f t="shared" si="64"/>
        <v>1</v>
      </c>
      <c r="K782" s="316" t="str">
        <f t="shared" si="63"/>
        <v>82126/7 4M700</v>
      </c>
      <c r="L782" s="316" t="str">
        <f>IF(AND($G782&lt;&gt;"",$J782&gt;0), IF($F782=1,MID($K782,1,$G782-1)&amp;MID($K782,$G782+2,LEN($K782)-($G782+1)),""), IF(AND($G782&lt;&gt;"",$E782&lt;&gt;""),MID($K782,1,$G782-1),IF(AND($D782&lt;&gt;"",$F782&lt;2),$K782,IF(AND(OR($D782="", $E782=""),VALUE($F782)=0),$K782,IF($F782=1,MID($K782,1,$G782-1)&amp;MID($K782,$G782+2,LEN($K782)-($G782-1)),"")))))</f>
        <v>82126 4M700</v>
      </c>
      <c r="M782" s="316" t="str">
        <f t="shared" ref="M782:M845" si="65">IF(AND($G782&lt;&gt;"",$J782&gt;0), IF($F782=1,MID($K782,1,$G782-(1+$J782))&amp;MID($K782,$G782+$J782,LEN($K782)-($G782+($J782-1))),""),IF(AND($G782&lt;&gt;"",$E782&lt;&gt;"",$J782&gt;0),MID($K782,1,$G782-1),IF(AND($G782&lt;&gt;"",$E782&lt;&gt;"",$J782&lt;0),MID($K782,1,$E782)&amp;MID($K782,$G782+1,LEN($K782)-$G782),IF($F782=1,MID($K782,1,$G782-2)&amp;MID($K782,$G782+1,LEN($K782)-$G782),""))))</f>
        <v>82127 4M700</v>
      </c>
      <c r="N782" s="316">
        <f>VLOOKUP(B782,大日程202201!$C$2:$D$1418,2,FALSE)</f>
        <v>0</v>
      </c>
    </row>
    <row r="783" spans="1:14">
      <c r="A783" s="316">
        <v>782</v>
      </c>
      <c r="B783" s="316" t="s">
        <v>3507</v>
      </c>
      <c r="C783" s="316" t="s">
        <v>4919</v>
      </c>
      <c r="D783" s="316">
        <v>14</v>
      </c>
      <c r="E783" s="316">
        <v>8</v>
      </c>
      <c r="F783" s="316">
        <v>1</v>
      </c>
      <c r="G783" s="316">
        <v>6</v>
      </c>
      <c r="I783" s="316">
        <v>0</v>
      </c>
      <c r="J783" s="316">
        <f t="shared" si="64"/>
        <v>1</v>
      </c>
      <c r="K783" s="316" t="str">
        <f t="shared" si="63"/>
        <v>82126/7 5M400</v>
      </c>
      <c r="L783" s="316" t="str">
        <f>IF(AND($G783&lt;&gt;"",$J783&gt;0), IF($F783=1,MID($K783,1,$G783-1)&amp;MID($K783,$G783+2,LEN($K783)-($G783+1)),""), IF(AND($G783&lt;&gt;"",$E783&lt;&gt;""),MID($K783,1,$G783-1),IF(AND($D783&lt;&gt;"",$F783&lt;2),$K783,IF(AND(OR($D783="", $E783=""),VALUE($F783)=0),$K783,IF($F783=1,MID($K783,1,$G783-1)&amp;MID($K783,$G783+2,LEN($K783)-($G783-1)),"")))))</f>
        <v>82126 5M400</v>
      </c>
      <c r="M783" s="316" t="str">
        <f t="shared" si="65"/>
        <v>82127 5M400</v>
      </c>
      <c r="N783" s="316">
        <f>VLOOKUP(B783,大日程202201!$C$2:$D$1418,2,FALSE)</f>
        <v>0</v>
      </c>
    </row>
    <row r="784" spans="1:14">
      <c r="A784" s="316">
        <v>783</v>
      </c>
      <c r="B784" s="316" t="s">
        <v>3508</v>
      </c>
      <c r="C784" s="316" t="s">
        <v>4920</v>
      </c>
      <c r="D784" s="316">
        <v>12</v>
      </c>
      <c r="E784" s="316">
        <v>6</v>
      </c>
      <c r="F784" s="316">
        <v>0</v>
      </c>
      <c r="I784" s="316">
        <v>0</v>
      </c>
      <c r="J784" s="316">
        <f t="shared" si="64"/>
        <v>0</v>
      </c>
      <c r="K784" s="316" t="str">
        <f t="shared" si="63"/>
        <v>17286 8H300</v>
      </c>
      <c r="L784" s="316" t="str">
        <f t="shared" ref="L784:L847" si="66">IF(AND($G784&lt;&gt;"",$J784&gt;0), IF($F784=1,MID($K784,1,$G784-1)&amp;MID($K784,$G784+$J784+$J784,LEN($K784)-($G784+$J784)),""), IF(AND($G784&lt;&gt;"",$E784&lt;&gt;""),MID($K784,1,$G784-1),IF(AND($D784&lt;&gt;"",$F784&lt;2),$K784,IF(AND(OR($D784="", $E784=""),VALUE($F784)=0),$K784,IF($F784=1,MID($K784,1,$G784-1)&amp;MID($K784,$G784+2,LEN($K784)-($G784-1)),"")))))</f>
        <v>17286 8H300</v>
      </c>
      <c r="M784" s="316" t="str">
        <f t="shared" si="65"/>
        <v/>
      </c>
      <c r="N784" s="316">
        <f>VLOOKUP(B784,大日程202201!$C$2:$D$1418,2,FALSE)</f>
        <v>0</v>
      </c>
    </row>
    <row r="785" spans="1:14">
      <c r="A785" s="316">
        <v>784</v>
      </c>
      <c r="B785" s="316" t="s">
        <v>3509</v>
      </c>
      <c r="C785" s="316" t="s">
        <v>4921</v>
      </c>
      <c r="D785" s="316">
        <v>14</v>
      </c>
      <c r="E785" s="316">
        <v>6</v>
      </c>
      <c r="F785" s="316">
        <v>0</v>
      </c>
      <c r="I785" s="316">
        <v>0</v>
      </c>
      <c r="J785" s="316">
        <f t="shared" si="64"/>
        <v>0</v>
      </c>
      <c r="K785" s="316" t="str">
        <f t="shared" si="63"/>
        <v>17286 8H30001</v>
      </c>
      <c r="L785" s="316" t="str">
        <f t="shared" si="66"/>
        <v>17286 8H30001</v>
      </c>
      <c r="M785" s="316" t="str">
        <f t="shared" si="65"/>
        <v/>
      </c>
      <c r="N785" s="316">
        <f>VLOOKUP(B785,大日程202201!$C$2:$D$1418,2,FALSE)</f>
        <v>0</v>
      </c>
    </row>
    <row r="786" spans="1:14">
      <c r="A786" s="316">
        <v>785</v>
      </c>
      <c r="B786" s="316" t="s">
        <v>3510</v>
      </c>
      <c r="C786" s="316" t="s">
        <v>4922</v>
      </c>
      <c r="D786" s="316">
        <v>14</v>
      </c>
      <c r="E786" s="316">
        <v>6</v>
      </c>
      <c r="F786" s="316">
        <v>0</v>
      </c>
      <c r="I786" s="316">
        <v>0</v>
      </c>
      <c r="J786" s="316">
        <f t="shared" si="64"/>
        <v>0</v>
      </c>
      <c r="K786" s="316" t="str">
        <f t="shared" si="63"/>
        <v>17286 8H30002</v>
      </c>
      <c r="L786" s="316" t="str">
        <f t="shared" si="66"/>
        <v>17286 8H30002</v>
      </c>
      <c r="M786" s="316" t="str">
        <f t="shared" si="65"/>
        <v/>
      </c>
      <c r="N786" s="316">
        <f>VLOOKUP(B786,大日程202201!$C$2:$D$1418,2,FALSE)</f>
        <v>0</v>
      </c>
    </row>
    <row r="787" spans="1:14">
      <c r="A787" s="316">
        <v>786</v>
      </c>
      <c r="B787" s="316" t="s">
        <v>3511</v>
      </c>
      <c r="C787" s="316" t="s">
        <v>4923</v>
      </c>
      <c r="D787" s="316">
        <v>14</v>
      </c>
      <c r="E787" s="316">
        <v>6</v>
      </c>
      <c r="F787" s="316">
        <v>0</v>
      </c>
      <c r="I787" s="316">
        <v>0</v>
      </c>
      <c r="J787" s="316">
        <f t="shared" si="64"/>
        <v>0</v>
      </c>
      <c r="K787" s="316" t="str">
        <f t="shared" si="63"/>
        <v>62030 EQ30001</v>
      </c>
      <c r="L787" s="316" t="str">
        <f t="shared" si="66"/>
        <v>62030 EQ30001</v>
      </c>
      <c r="M787" s="316" t="str">
        <f t="shared" si="65"/>
        <v/>
      </c>
      <c r="N787" s="316">
        <f>VLOOKUP(B787,大日程202201!$C$2:$D$1418,2,FALSE)</f>
        <v>0</v>
      </c>
    </row>
    <row r="788" spans="1:14">
      <c r="A788" s="316">
        <v>787</v>
      </c>
      <c r="B788" s="316" t="s">
        <v>3512</v>
      </c>
      <c r="C788" s="316" t="s">
        <v>4924</v>
      </c>
      <c r="D788" s="316">
        <v>14</v>
      </c>
      <c r="E788" s="316">
        <v>8</v>
      </c>
      <c r="F788" s="316">
        <v>1</v>
      </c>
      <c r="G788" s="316">
        <v>6</v>
      </c>
      <c r="I788" s="316">
        <v>0</v>
      </c>
      <c r="J788" s="316">
        <f t="shared" si="64"/>
        <v>1</v>
      </c>
      <c r="K788" s="316" t="str">
        <f t="shared" si="63"/>
        <v>76234/5 8H700</v>
      </c>
      <c r="L788" s="316" t="str">
        <f>IF(AND($G788&lt;&gt;"",$J788&gt;0), IF($F788=1,MID($K788,1,$G788-1)&amp;MID($K788,$G788+2,LEN($K788)-($G788+1)),""), IF(AND($G788&lt;&gt;"",$E788&lt;&gt;""),MID($K788,1,$G788-1),IF(AND($D788&lt;&gt;"",$F788&lt;2),$K788,IF(AND(OR($D788="", $E788=""),VALUE($F788)=0),$K788,IF($F788=1,MID($K788,1,$G788-1)&amp;MID($K788,$G788+2,LEN($K788)-($G788-1)),"")))))</f>
        <v>76234 8H700</v>
      </c>
      <c r="M788" s="316" t="str">
        <f t="shared" si="65"/>
        <v>76235 8H700</v>
      </c>
      <c r="N788" s="316">
        <f>VLOOKUP(B788,大日程202201!$C$2:$D$1418,2,FALSE)</f>
        <v>0</v>
      </c>
    </row>
    <row r="789" spans="1:14">
      <c r="A789" s="316">
        <v>788</v>
      </c>
      <c r="B789" s="316" t="s">
        <v>3513</v>
      </c>
      <c r="C789" s="316" t="s">
        <v>4925</v>
      </c>
      <c r="D789" s="316">
        <v>14</v>
      </c>
      <c r="E789" s="316">
        <v>8</v>
      </c>
      <c r="F789" s="316">
        <v>1</v>
      </c>
      <c r="G789" s="316">
        <v>6</v>
      </c>
      <c r="I789" s="316">
        <v>0</v>
      </c>
      <c r="J789" s="316">
        <f t="shared" si="64"/>
        <v>1</v>
      </c>
      <c r="K789" s="316" t="str">
        <f t="shared" si="63"/>
        <v>76274/5 8H300</v>
      </c>
      <c r="L789" s="316" t="str">
        <f>IF(AND($G789&lt;&gt;"",$J789&gt;0), IF($F789=1,MID($K789,1,$G789-1)&amp;MID($K789,$G789+2,LEN($K789)-($G789+1)),""), IF(AND($G789&lt;&gt;"",$E789&lt;&gt;""),MID($K789,1,$G789-1),IF(AND($D789&lt;&gt;"",$F789&lt;2),$K789,IF(AND(OR($D789="", $E789=""),VALUE($F789)=0),$K789,IF($F789=1,MID($K789,1,$G789-1)&amp;MID($K789,$G789+2,LEN($K789)-($G789-1)),"")))))</f>
        <v>76274 8H300</v>
      </c>
      <c r="M789" s="316" t="str">
        <f t="shared" si="65"/>
        <v>76275 8H300</v>
      </c>
      <c r="N789" s="316">
        <f>VLOOKUP(B789,大日程202201!$C$2:$D$1418,2,FALSE)</f>
        <v>0</v>
      </c>
    </row>
    <row r="790" spans="1:14">
      <c r="A790" s="316">
        <v>789</v>
      </c>
      <c r="B790" s="316" t="s">
        <v>3514</v>
      </c>
      <c r="C790" s="316" t="s">
        <v>4926</v>
      </c>
      <c r="D790" s="316">
        <v>14</v>
      </c>
      <c r="E790" s="316">
        <v>8</v>
      </c>
      <c r="F790" s="316">
        <v>1</v>
      </c>
      <c r="G790" s="316">
        <v>6</v>
      </c>
      <c r="I790" s="316">
        <v>0</v>
      </c>
      <c r="J790" s="316">
        <f t="shared" si="64"/>
        <v>1</v>
      </c>
      <c r="K790" s="316" t="str">
        <f t="shared" si="63"/>
        <v>76634/5 8H300</v>
      </c>
      <c r="L790" s="316" t="str">
        <f>IF(AND($G790&lt;&gt;"",$J790&gt;0), IF($F790=1,MID($K790,1,$G790-1)&amp;MID($K790,$G790+2,LEN($K790)-($G790+1)),""), IF(AND($G790&lt;&gt;"",$E790&lt;&gt;""),MID($K790,1,$G790-1),IF(AND($D790&lt;&gt;"",$F790&lt;2),$K790,IF(AND(OR($D790="", $E790=""),VALUE($F790)=0),$K790,IF($F790=1,MID($K790,1,$G790-1)&amp;MID($K790,$G790+2,LEN($K790)-($G790-1)),"")))))</f>
        <v>76634 8H300</v>
      </c>
      <c r="M790" s="316" t="str">
        <f t="shared" si="65"/>
        <v>76635 8H300</v>
      </c>
      <c r="N790" s="316">
        <f>VLOOKUP(B790,大日程202201!$C$2:$D$1418,2,FALSE)</f>
        <v>0</v>
      </c>
    </row>
    <row r="791" spans="1:14">
      <c r="A791" s="316">
        <v>790</v>
      </c>
      <c r="B791" s="316" t="s">
        <v>3515</v>
      </c>
      <c r="C791" s="316" t="s">
        <v>4927</v>
      </c>
      <c r="D791" s="316">
        <v>12</v>
      </c>
      <c r="E791" s="316">
        <v>6</v>
      </c>
      <c r="F791" s="316">
        <v>0</v>
      </c>
      <c r="I791" s="316">
        <v>0</v>
      </c>
      <c r="J791" s="316">
        <f t="shared" si="64"/>
        <v>0</v>
      </c>
      <c r="K791" s="316" t="str">
        <f t="shared" si="63"/>
        <v>79146 8H300</v>
      </c>
      <c r="L791" s="316" t="str">
        <f t="shared" si="66"/>
        <v>79146 8H300</v>
      </c>
      <c r="M791" s="316" t="str">
        <f t="shared" si="65"/>
        <v/>
      </c>
      <c r="N791" s="316">
        <f>VLOOKUP(B791,大日程202201!$C$2:$D$1418,2,FALSE)</f>
        <v>0</v>
      </c>
    </row>
    <row r="792" spans="1:14">
      <c r="A792" s="316">
        <v>791</v>
      </c>
      <c r="B792" s="316" t="s">
        <v>3516</v>
      </c>
      <c r="C792" s="316" t="s">
        <v>4928</v>
      </c>
      <c r="D792" s="316">
        <v>12</v>
      </c>
      <c r="E792" s="316">
        <v>6</v>
      </c>
      <c r="F792" s="316">
        <v>0</v>
      </c>
      <c r="I792" s="316">
        <v>0</v>
      </c>
      <c r="J792" s="316">
        <f t="shared" si="64"/>
        <v>0</v>
      </c>
      <c r="K792" s="316" t="str">
        <f t="shared" si="63"/>
        <v>74754 CA000</v>
      </c>
      <c r="L792" s="316" t="str">
        <f t="shared" si="66"/>
        <v>74754 CA000</v>
      </c>
      <c r="M792" s="316" t="str">
        <f t="shared" si="65"/>
        <v/>
      </c>
      <c r="N792" s="316">
        <f>VLOOKUP(B792,大日程202201!$C$2:$D$1418,2,FALSE)</f>
        <v>0</v>
      </c>
    </row>
    <row r="793" spans="1:14">
      <c r="A793" s="316">
        <v>792</v>
      </c>
      <c r="B793" s="316" t="s">
        <v>3517</v>
      </c>
      <c r="C793" s="316" t="s">
        <v>4929</v>
      </c>
      <c r="D793" s="316">
        <v>14</v>
      </c>
      <c r="E793" s="316">
        <v>6</v>
      </c>
      <c r="F793" s="316">
        <v>0</v>
      </c>
      <c r="I793" s="316">
        <v>12</v>
      </c>
      <c r="J793" s="316">
        <f t="shared" si="64"/>
        <v>0</v>
      </c>
      <c r="K793" s="316" t="str">
        <f t="shared" si="63"/>
        <v>74754 CA000-E</v>
      </c>
      <c r="L793" s="316" t="str">
        <f t="shared" si="66"/>
        <v>74754 CA000-E</v>
      </c>
      <c r="M793" s="316" t="str">
        <f t="shared" si="65"/>
        <v/>
      </c>
      <c r="N793" s="316">
        <f>VLOOKUP(B793,大日程202201!$C$2:$D$1418,2,FALSE)</f>
        <v>0</v>
      </c>
    </row>
    <row r="794" spans="1:14">
      <c r="A794" s="316">
        <v>793</v>
      </c>
      <c r="B794" s="316" t="s">
        <v>3518</v>
      </c>
      <c r="C794" s="316" t="s">
        <v>4930</v>
      </c>
      <c r="D794" s="316">
        <v>12</v>
      </c>
      <c r="E794" s="316">
        <v>6</v>
      </c>
      <c r="F794" s="316">
        <v>0</v>
      </c>
      <c r="I794" s="316">
        <v>0</v>
      </c>
      <c r="J794" s="316">
        <f t="shared" si="64"/>
        <v>0</v>
      </c>
      <c r="K794" s="316" t="str">
        <f t="shared" si="63"/>
        <v>74772 9Y300</v>
      </c>
      <c r="L794" s="316" t="str">
        <f t="shared" si="66"/>
        <v>74772 9Y300</v>
      </c>
      <c r="M794" s="316" t="str">
        <f t="shared" si="65"/>
        <v/>
      </c>
      <c r="N794" s="316">
        <f>VLOOKUP(B794,大日程202201!$C$2:$D$1418,2,FALSE)</f>
        <v>0</v>
      </c>
    </row>
    <row r="795" spans="1:14">
      <c r="A795" s="316">
        <v>794</v>
      </c>
      <c r="B795" s="316" t="s">
        <v>3519</v>
      </c>
      <c r="C795" s="322" t="s">
        <v>4931</v>
      </c>
      <c r="D795" s="316">
        <v>18</v>
      </c>
      <c r="E795" s="316">
        <v>6</v>
      </c>
      <c r="F795" s="316">
        <v>0</v>
      </c>
      <c r="I795" s="316">
        <v>12</v>
      </c>
      <c r="J795" s="316">
        <f t="shared" si="64"/>
        <v>0</v>
      </c>
      <c r="K795" s="316" t="str">
        <f t="shared" si="63"/>
        <v>74772 9Y300-E</v>
      </c>
      <c r="L795" s="316" t="str">
        <f t="shared" si="66"/>
        <v>74772 9Y300-E</v>
      </c>
      <c r="M795" s="316" t="str">
        <f t="shared" si="65"/>
        <v/>
      </c>
      <c r="N795" s="316">
        <f>VLOOKUP(B795,大日程202201!$C$2:$D$1418,2,FALSE)</f>
        <v>0</v>
      </c>
    </row>
    <row r="796" spans="1:14">
      <c r="A796" s="316">
        <v>795</v>
      </c>
      <c r="B796" s="316" t="s">
        <v>3520</v>
      </c>
      <c r="C796" s="316" t="s">
        <v>4932</v>
      </c>
      <c r="D796" s="316">
        <v>14</v>
      </c>
      <c r="E796" s="316">
        <v>6</v>
      </c>
      <c r="F796" s="316">
        <v>0</v>
      </c>
      <c r="I796" s="316">
        <v>0</v>
      </c>
      <c r="J796" s="316">
        <f t="shared" si="64"/>
        <v>0</v>
      </c>
      <c r="K796" s="316" t="str">
        <f t="shared" si="63"/>
        <v>17285 EN00001</v>
      </c>
      <c r="L796" s="316" t="str">
        <f t="shared" si="66"/>
        <v>17285 EN00001</v>
      </c>
      <c r="M796" s="316" t="str">
        <f t="shared" si="65"/>
        <v/>
      </c>
      <c r="N796" s="316">
        <f>VLOOKUP(B796,大日程202201!$C$2:$D$1418,2,FALSE)</f>
        <v>0</v>
      </c>
    </row>
    <row r="797" spans="1:14">
      <c r="A797" s="316">
        <v>796</v>
      </c>
      <c r="B797" s="316" t="s">
        <v>3521</v>
      </c>
      <c r="C797" s="316" t="s">
        <v>4933</v>
      </c>
      <c r="D797" s="316">
        <v>16</v>
      </c>
      <c r="E797" s="316">
        <v>6</v>
      </c>
      <c r="F797" s="316">
        <v>1</v>
      </c>
      <c r="G797" s="316">
        <v>14</v>
      </c>
      <c r="I797" s="316">
        <v>0</v>
      </c>
      <c r="J797" s="316">
        <f t="shared" si="64"/>
        <v>-9</v>
      </c>
      <c r="K797" s="316" t="str">
        <f t="shared" si="63"/>
        <v>17285 EN00002/3</v>
      </c>
      <c r="L797" s="316" t="str">
        <f>IF(AND($G797&lt;&gt;"",$J797&gt;0), IF($F797=1,MID($K797,1,$G797-1)&amp;MID($K797,$G797+2,LEN($K797)-($G797+1)),""), IF(AND($G797&lt;&gt;"",$E797&lt;&gt;""),MID($K797,1,$G797-1),IF(AND($D797&lt;&gt;"",$F797&lt;2),$K797,IF(AND(OR($D797="", $E797=""),VALUE($F797)=0),$K797,IF($F797=1,MID($K797,1,$G797-1)&amp;MID($K797,$G797+2,LEN($K797)-($G797-1)),"")))))</f>
        <v>17285 EN00002</v>
      </c>
      <c r="M797" s="324" t="s">
        <v>6990</v>
      </c>
      <c r="N797" s="316">
        <f>VLOOKUP(B797,大日程202201!$C$2:$D$1418,2,FALSE)</f>
        <v>0</v>
      </c>
    </row>
    <row r="798" spans="1:14">
      <c r="A798" s="316">
        <v>797</v>
      </c>
      <c r="B798" s="316" t="s">
        <v>3522</v>
      </c>
      <c r="C798" s="316" t="s">
        <v>4934</v>
      </c>
      <c r="D798" s="316">
        <v>12</v>
      </c>
      <c r="E798" s="316">
        <v>6</v>
      </c>
      <c r="F798" s="316">
        <v>0</v>
      </c>
      <c r="I798" s="316">
        <v>0</v>
      </c>
      <c r="J798" s="316">
        <f t="shared" si="64"/>
        <v>0</v>
      </c>
      <c r="K798" s="316" t="str">
        <f t="shared" si="63"/>
        <v>67332 EN000</v>
      </c>
      <c r="L798" s="316" t="str">
        <f t="shared" si="66"/>
        <v>67332 EN000</v>
      </c>
      <c r="M798" s="316" t="str">
        <f t="shared" si="65"/>
        <v/>
      </c>
      <c r="N798" s="316">
        <f>VLOOKUP(B798,大日程202201!$C$2:$D$1418,2,FALSE)</f>
        <v>0</v>
      </c>
    </row>
    <row r="799" spans="1:14">
      <c r="A799" s="316">
        <v>798</v>
      </c>
      <c r="B799" s="316" t="s">
        <v>3523</v>
      </c>
      <c r="C799" s="316" t="s">
        <v>4935</v>
      </c>
      <c r="D799" s="316">
        <v>12</v>
      </c>
      <c r="E799" s="316">
        <v>6</v>
      </c>
      <c r="F799" s="316">
        <v>0</v>
      </c>
      <c r="I799" s="316">
        <v>0</v>
      </c>
      <c r="J799" s="316">
        <f t="shared" si="64"/>
        <v>0</v>
      </c>
      <c r="K799" s="316" t="str">
        <f t="shared" si="63"/>
        <v>74753 EN00A</v>
      </c>
      <c r="L799" s="316" t="str">
        <f t="shared" si="66"/>
        <v>74753 EN00A</v>
      </c>
      <c r="M799" s="316" t="str">
        <f t="shared" si="65"/>
        <v/>
      </c>
      <c r="N799" s="316">
        <f>VLOOKUP(B799,大日程202201!$C$2:$D$1418,2,FALSE)</f>
        <v>0</v>
      </c>
    </row>
    <row r="800" spans="1:14">
      <c r="A800" s="316">
        <v>799</v>
      </c>
      <c r="B800" s="316" t="s">
        <v>3524</v>
      </c>
      <c r="C800" s="316" t="s">
        <v>4936</v>
      </c>
      <c r="D800" s="316">
        <v>12</v>
      </c>
      <c r="E800" s="316">
        <v>6</v>
      </c>
      <c r="F800" s="316">
        <v>0</v>
      </c>
      <c r="I800" s="316">
        <v>0</v>
      </c>
      <c r="J800" s="316">
        <f t="shared" si="64"/>
        <v>0</v>
      </c>
      <c r="K800" s="316" t="str">
        <f t="shared" si="63"/>
        <v>74758 EN100</v>
      </c>
      <c r="L800" s="316" t="str">
        <f t="shared" si="66"/>
        <v>74758 EN100</v>
      </c>
      <c r="M800" s="316" t="str">
        <f t="shared" si="65"/>
        <v/>
      </c>
      <c r="N800" s="316">
        <f>VLOOKUP(B800,大日程202201!$C$2:$D$1418,2,FALSE)</f>
        <v>0</v>
      </c>
    </row>
    <row r="801" spans="1:14">
      <c r="A801" s="316">
        <v>800</v>
      </c>
      <c r="B801" s="316" t="s">
        <v>3525</v>
      </c>
      <c r="C801" s="316" t="s">
        <v>4937</v>
      </c>
      <c r="D801" s="316">
        <v>12</v>
      </c>
      <c r="E801" s="316">
        <v>6</v>
      </c>
      <c r="F801" s="316">
        <v>0</v>
      </c>
      <c r="I801" s="316">
        <v>0</v>
      </c>
      <c r="J801" s="316">
        <f t="shared" si="64"/>
        <v>0</v>
      </c>
      <c r="K801" s="316" t="str">
        <f t="shared" si="63"/>
        <v>74763 EN000</v>
      </c>
      <c r="L801" s="316" t="str">
        <f t="shared" si="66"/>
        <v>74763 EN000</v>
      </c>
      <c r="M801" s="316" t="str">
        <f t="shared" si="65"/>
        <v/>
      </c>
      <c r="N801" s="316">
        <f>VLOOKUP(B801,大日程202201!$C$2:$D$1418,2,FALSE)</f>
        <v>0</v>
      </c>
    </row>
    <row r="802" spans="1:14">
      <c r="A802" s="316">
        <v>801</v>
      </c>
      <c r="B802" s="316" t="s">
        <v>3526</v>
      </c>
      <c r="C802" s="316" t="s">
        <v>4938</v>
      </c>
      <c r="D802" s="316">
        <v>12</v>
      </c>
      <c r="E802" s="316">
        <v>6</v>
      </c>
      <c r="F802" s="316">
        <v>0</v>
      </c>
      <c r="I802" s="316">
        <v>0</v>
      </c>
      <c r="J802" s="316">
        <f t="shared" si="64"/>
        <v>0</v>
      </c>
      <c r="K802" s="316" t="str">
        <f t="shared" si="63"/>
        <v>74772 EN100</v>
      </c>
      <c r="L802" s="316" t="str">
        <f t="shared" si="66"/>
        <v>74772 EN100</v>
      </c>
      <c r="M802" s="316" t="str">
        <f t="shared" si="65"/>
        <v/>
      </c>
      <c r="N802" s="316">
        <f>VLOOKUP(B802,大日程202201!$C$2:$D$1418,2,FALSE)</f>
        <v>0</v>
      </c>
    </row>
    <row r="803" spans="1:14">
      <c r="A803" s="316">
        <v>802</v>
      </c>
      <c r="B803" s="316" t="s">
        <v>3527</v>
      </c>
      <c r="C803" s="316" t="s">
        <v>4939</v>
      </c>
      <c r="D803" s="316">
        <v>14</v>
      </c>
      <c r="E803" s="316">
        <v>6</v>
      </c>
      <c r="F803" s="316">
        <v>0</v>
      </c>
      <c r="I803" s="316">
        <v>0</v>
      </c>
      <c r="J803" s="316">
        <f t="shared" si="64"/>
        <v>0</v>
      </c>
      <c r="K803" s="316" t="str">
        <f t="shared" si="63"/>
        <v>75422 EN100UF</v>
      </c>
      <c r="L803" s="316" t="str">
        <f t="shared" si="66"/>
        <v>75422 EN100UF</v>
      </c>
      <c r="M803" s="316" t="str">
        <f t="shared" si="65"/>
        <v/>
      </c>
      <c r="N803" s="316">
        <f>VLOOKUP(B803,大日程202201!$C$2:$D$1418,2,FALSE)</f>
        <v>0</v>
      </c>
    </row>
    <row r="804" spans="1:14">
      <c r="A804" s="316">
        <v>803</v>
      </c>
      <c r="B804" s="316" t="s">
        <v>3528</v>
      </c>
      <c r="C804" s="316" t="s">
        <v>4940</v>
      </c>
      <c r="D804" s="316">
        <v>14</v>
      </c>
      <c r="E804" s="316">
        <v>8</v>
      </c>
      <c r="F804" s="316">
        <v>1</v>
      </c>
      <c r="G804" s="316">
        <v>6</v>
      </c>
      <c r="I804" s="316">
        <v>0</v>
      </c>
      <c r="J804" s="316">
        <f t="shared" si="64"/>
        <v>1</v>
      </c>
      <c r="K804" s="316" t="str">
        <f t="shared" si="63"/>
        <v>85064/5 1DA0A</v>
      </c>
      <c r="L804" s="316" t="str">
        <f>IF(AND($G804&lt;&gt;"",$J804&gt;0), IF($F804=1,MID($K804,1,$G804-1)&amp;MID($K804,$G804+2,LEN($K804)-($G804+1)),""), IF(AND($G804&lt;&gt;"",$E804&lt;&gt;""),MID($K804,1,$G804-1),IF(AND($D804&lt;&gt;"",$F804&lt;2),$K804,IF(AND(OR($D804="", $E804=""),VALUE($F804)=0),$K804,IF($F804=1,MID($K804,1,$G804-1)&amp;MID($K804,$G804+2,LEN($K804)-($G804-1)),"")))))</f>
        <v>85064 1DA0A</v>
      </c>
      <c r="M804" s="316" t="str">
        <f t="shared" si="65"/>
        <v>85065 1DA0A</v>
      </c>
      <c r="N804" s="316">
        <f>VLOOKUP(B804,大日程202201!$C$2:$D$1418,2,FALSE)</f>
        <v>0</v>
      </c>
    </row>
    <row r="805" spans="1:14">
      <c r="A805" s="316">
        <v>804</v>
      </c>
      <c r="B805" s="316" t="s">
        <v>3529</v>
      </c>
      <c r="C805" s="316" t="s">
        <v>4941</v>
      </c>
      <c r="D805" s="316">
        <v>14</v>
      </c>
      <c r="E805" s="316">
        <v>6</v>
      </c>
      <c r="F805" s="316">
        <v>0</v>
      </c>
      <c r="I805" s="316">
        <v>0</v>
      </c>
      <c r="J805" s="316">
        <f t="shared" si="64"/>
        <v>0</v>
      </c>
      <c r="K805" s="316" t="str">
        <f t="shared" si="63"/>
        <v>17285 1AA0A0B</v>
      </c>
      <c r="L805" s="316" t="str">
        <f t="shared" si="66"/>
        <v>17285 1AA0A0B</v>
      </c>
      <c r="M805" s="316" t="str">
        <f t="shared" si="65"/>
        <v/>
      </c>
      <c r="N805" s="316">
        <f>VLOOKUP(B805,大日程202201!$C$2:$D$1418,2,FALSE)</f>
        <v>0</v>
      </c>
    </row>
    <row r="806" spans="1:14">
      <c r="A806" s="316">
        <v>805</v>
      </c>
      <c r="B806" s="316" t="s">
        <v>3530</v>
      </c>
      <c r="C806" s="316" t="s">
        <v>4942</v>
      </c>
      <c r="D806" s="316">
        <v>12</v>
      </c>
      <c r="E806" s="316">
        <v>6</v>
      </c>
      <c r="F806" s="316">
        <v>0</v>
      </c>
      <c r="I806" s="316">
        <v>0</v>
      </c>
      <c r="J806" s="316">
        <f t="shared" si="64"/>
        <v>0</v>
      </c>
      <c r="K806" s="316" t="str">
        <f t="shared" si="63"/>
        <v>67339 1AT0A</v>
      </c>
      <c r="L806" s="316" t="str">
        <f t="shared" si="66"/>
        <v>67339 1AT0A</v>
      </c>
      <c r="M806" s="316" t="str">
        <f t="shared" si="65"/>
        <v/>
      </c>
      <c r="N806" s="316">
        <f>VLOOKUP(B806,大日程202201!$C$2:$D$1418,2,FALSE)</f>
        <v>0</v>
      </c>
    </row>
    <row r="807" spans="1:14">
      <c r="A807" s="316">
        <v>806</v>
      </c>
      <c r="B807" s="316" t="s">
        <v>3531</v>
      </c>
      <c r="C807" s="316" t="s">
        <v>4943</v>
      </c>
      <c r="D807" s="316">
        <v>12</v>
      </c>
      <c r="E807" s="316">
        <v>6</v>
      </c>
      <c r="F807" s="316">
        <v>0</v>
      </c>
      <c r="I807" s="316">
        <v>0</v>
      </c>
      <c r="J807" s="316">
        <f t="shared" si="64"/>
        <v>0</v>
      </c>
      <c r="K807" s="316" t="str">
        <f t="shared" si="63"/>
        <v>67339 1AT0B</v>
      </c>
      <c r="L807" s="316" t="str">
        <f t="shared" si="66"/>
        <v>67339 1AT0B</v>
      </c>
      <c r="M807" s="316" t="str">
        <f t="shared" si="65"/>
        <v/>
      </c>
      <c r="N807" s="316">
        <f>VLOOKUP(B807,大日程202201!$C$2:$D$1418,2,FALSE)</f>
        <v>0</v>
      </c>
    </row>
    <row r="808" spans="1:14">
      <c r="A808" s="316">
        <v>807</v>
      </c>
      <c r="B808" s="316" t="s">
        <v>3532</v>
      </c>
      <c r="C808" s="316" t="s">
        <v>4944</v>
      </c>
      <c r="D808" s="316">
        <v>12</v>
      </c>
      <c r="E808" s="316">
        <v>6</v>
      </c>
      <c r="F808" s="316">
        <v>0</v>
      </c>
      <c r="I808" s="316">
        <v>0</v>
      </c>
      <c r="J808" s="316">
        <f t="shared" si="64"/>
        <v>0</v>
      </c>
      <c r="K808" s="316" t="str">
        <f t="shared" si="63"/>
        <v>67419 1AT0A</v>
      </c>
      <c r="L808" s="316" t="str">
        <f t="shared" si="66"/>
        <v>67419 1AT0A</v>
      </c>
      <c r="M808" s="316" t="str">
        <f t="shared" si="65"/>
        <v/>
      </c>
      <c r="N808" s="316">
        <f>VLOOKUP(B808,大日程202201!$C$2:$D$1418,2,FALSE)</f>
        <v>0</v>
      </c>
    </row>
    <row r="809" spans="1:14">
      <c r="A809" s="316">
        <v>808</v>
      </c>
      <c r="B809" s="316" t="s">
        <v>3533</v>
      </c>
      <c r="C809" s="316" t="s">
        <v>4945</v>
      </c>
      <c r="D809" s="316">
        <v>14</v>
      </c>
      <c r="E809" s="316">
        <v>8</v>
      </c>
      <c r="F809" s="316">
        <v>1</v>
      </c>
      <c r="G809" s="316">
        <v>6</v>
      </c>
      <c r="I809" s="316">
        <v>0</v>
      </c>
      <c r="J809" s="316">
        <f t="shared" si="64"/>
        <v>1</v>
      </c>
      <c r="K809" s="316" t="str">
        <f t="shared" si="63"/>
        <v>66362/3 1GR0A</v>
      </c>
      <c r="L809" s="316" t="str">
        <f>IF(AND($G809&lt;&gt;"",$J809&gt;0), IF($F809=1,MID($K809,1,$G809-1)&amp;MID($K809,$G809+2,LEN($K809)-($G809+1)),""), IF(AND($G809&lt;&gt;"",$E809&lt;&gt;""),MID($K809,1,$G809-1),IF(AND($D809&lt;&gt;"",$F809&lt;2),$K809,IF(AND(OR($D809="", $E809=""),VALUE($F809)=0),$K809,IF($F809=1,MID($K809,1,$G809-1)&amp;MID($K809,$G809+2,LEN($K809)-($G809-1)),"")))))</f>
        <v>66362 1GR0A</v>
      </c>
      <c r="M809" s="316" t="str">
        <f t="shared" si="65"/>
        <v>66363 1GR0A</v>
      </c>
      <c r="N809" s="316">
        <f>VLOOKUP(B809,大日程202201!$C$2:$D$1418,2,FALSE)</f>
        <v>0</v>
      </c>
    </row>
    <row r="810" spans="1:14">
      <c r="A810" s="316">
        <v>809</v>
      </c>
      <c r="B810" s="316" t="s">
        <v>3534</v>
      </c>
      <c r="C810" s="316" t="s">
        <v>4946</v>
      </c>
      <c r="D810" s="316">
        <v>14</v>
      </c>
      <c r="E810" s="316">
        <v>8</v>
      </c>
      <c r="F810" s="316">
        <v>1</v>
      </c>
      <c r="G810" s="316">
        <v>6</v>
      </c>
      <c r="I810" s="316">
        <v>0</v>
      </c>
      <c r="J810" s="316">
        <f t="shared" si="64"/>
        <v>1</v>
      </c>
      <c r="K810" s="316" t="str">
        <f t="shared" si="63"/>
        <v>743F2/3 1GR0C</v>
      </c>
      <c r="L810" s="316" t="str">
        <f>IF(AND($G810&lt;&gt;"",$J810&gt;0), IF($F810=1,MID($K810,1,$G810-1)&amp;MID($K810,$G810+2,LEN($K810)-($G810+1)),""), IF(AND($G810&lt;&gt;"",$E810&lt;&gt;""),MID($K810,1,$G810-1),IF(AND($D810&lt;&gt;"",$F810&lt;2),$K810,IF(AND(OR($D810="", $E810=""),VALUE($F810)=0),$K810,IF($F810=1,MID($K810,1,$G810-1)&amp;MID($K810,$G810+2,LEN($K810)-($G810-1)),"")))))</f>
        <v>743F2 1GR0C</v>
      </c>
      <c r="M810" s="316" t="str">
        <f t="shared" si="65"/>
        <v>743F3 1GR0C</v>
      </c>
      <c r="N810" s="316">
        <f>VLOOKUP(B810,大日程202201!$C$2:$D$1418,2,FALSE)</f>
        <v>0</v>
      </c>
    </row>
    <row r="811" spans="1:14">
      <c r="A811" s="316">
        <v>810</v>
      </c>
      <c r="B811" s="316" t="s">
        <v>3535</v>
      </c>
      <c r="C811" s="316" t="s">
        <v>4947</v>
      </c>
      <c r="D811" s="316">
        <v>14</v>
      </c>
      <c r="E811" s="316">
        <v>8</v>
      </c>
      <c r="F811" s="316">
        <v>1</v>
      </c>
      <c r="G811" s="316">
        <v>6</v>
      </c>
      <c r="I811" s="316">
        <v>0</v>
      </c>
      <c r="J811" s="316">
        <f t="shared" si="64"/>
        <v>1</v>
      </c>
      <c r="K811" s="316" t="str">
        <f t="shared" si="63"/>
        <v>743F2/3 1GR0D</v>
      </c>
      <c r="L811" s="316" t="str">
        <f>IF(AND($G811&lt;&gt;"",$J811&gt;0), IF($F811=1,MID($K811,1,$G811-1)&amp;MID($K811,$G811+2,LEN($K811)-($G811+1)),""), IF(AND($G811&lt;&gt;"",$E811&lt;&gt;""),MID($K811,1,$G811-1),IF(AND($D811&lt;&gt;"",$F811&lt;2),$K811,IF(AND(OR($D811="", $E811=""),VALUE($F811)=0),$K811,IF($F811=1,MID($K811,1,$G811-1)&amp;MID($K811,$G811+2,LEN($K811)-($G811-1)),"")))))</f>
        <v>743F2 1GR0D</v>
      </c>
      <c r="M811" s="316" t="str">
        <f t="shared" si="65"/>
        <v>743F3 1GR0D</v>
      </c>
      <c r="N811" s="316">
        <f>VLOOKUP(B811,大日程202201!$C$2:$D$1418,2,FALSE)</f>
        <v>0</v>
      </c>
    </row>
    <row r="812" spans="1:14">
      <c r="A812" s="316">
        <v>811</v>
      </c>
      <c r="B812" s="316" t="s">
        <v>3536</v>
      </c>
      <c r="C812" s="316" t="s">
        <v>4948</v>
      </c>
      <c r="D812" s="316">
        <v>14</v>
      </c>
      <c r="E812" s="316">
        <v>8</v>
      </c>
      <c r="F812" s="316">
        <v>1</v>
      </c>
      <c r="G812" s="316">
        <v>6</v>
      </c>
      <c r="I812" s="316">
        <v>0</v>
      </c>
      <c r="J812" s="316">
        <f t="shared" si="64"/>
        <v>1</v>
      </c>
      <c r="K812" s="316" t="str">
        <f t="shared" si="63"/>
        <v>743F2/3 1GR0E</v>
      </c>
      <c r="L812" s="316" t="str">
        <f>IF(AND($G812&lt;&gt;"",$J812&gt;0), IF($F812=1,MID($K812,1,$G812-1)&amp;MID($K812,$G812+2,LEN($K812)-($G812+1)),""), IF(AND($G812&lt;&gt;"",$E812&lt;&gt;""),MID($K812,1,$G812-1),IF(AND($D812&lt;&gt;"",$F812&lt;2),$K812,IF(AND(OR($D812="", $E812=""),VALUE($F812)=0),$K812,IF($F812=1,MID($K812,1,$G812-1)&amp;MID($K812,$G812+2,LEN($K812)-($G812-1)),"")))))</f>
        <v>743F2 1GR0E</v>
      </c>
      <c r="M812" s="316" t="str">
        <f t="shared" si="65"/>
        <v>743F3 1GR0E</v>
      </c>
      <c r="N812" s="316">
        <f>VLOOKUP(B812,大日程202201!$C$2:$D$1418,2,FALSE)</f>
        <v>0</v>
      </c>
    </row>
    <row r="813" spans="1:14">
      <c r="A813" s="316">
        <v>812</v>
      </c>
      <c r="B813" s="316" t="s">
        <v>3537</v>
      </c>
      <c r="C813" s="316" t="s">
        <v>4949</v>
      </c>
      <c r="D813" s="316">
        <v>12</v>
      </c>
      <c r="E813" s="316">
        <v>6</v>
      </c>
      <c r="F813" s="316">
        <v>0</v>
      </c>
      <c r="I813" s="316">
        <v>0</v>
      </c>
      <c r="J813" s="316">
        <f t="shared" si="64"/>
        <v>0</v>
      </c>
      <c r="K813" s="316" t="str">
        <f t="shared" si="63"/>
        <v>74366 1GR0A</v>
      </c>
      <c r="L813" s="316" t="str">
        <f t="shared" si="66"/>
        <v>74366 1GR0A</v>
      </c>
      <c r="M813" s="316" t="str">
        <f t="shared" si="65"/>
        <v/>
      </c>
      <c r="N813" s="316">
        <f>VLOOKUP(B813,大日程202201!$C$2:$D$1418,2,FALSE)</f>
        <v>0</v>
      </c>
    </row>
    <row r="814" spans="1:14">
      <c r="A814" s="316">
        <v>813</v>
      </c>
      <c r="B814" s="316" t="s">
        <v>3538</v>
      </c>
      <c r="C814" s="316" t="s">
        <v>4950</v>
      </c>
      <c r="D814" s="316">
        <v>12</v>
      </c>
      <c r="E814" s="316">
        <v>6</v>
      </c>
      <c r="F814" s="316">
        <v>0</v>
      </c>
      <c r="I814" s="316">
        <v>0</v>
      </c>
      <c r="J814" s="316">
        <f t="shared" si="64"/>
        <v>0</v>
      </c>
      <c r="K814" s="316" t="str">
        <f t="shared" si="63"/>
        <v>74367 1GR0A</v>
      </c>
      <c r="L814" s="316" t="str">
        <f t="shared" si="66"/>
        <v>74367 1GR0A</v>
      </c>
      <c r="M814" s="316" t="str">
        <f t="shared" si="65"/>
        <v/>
      </c>
      <c r="N814" s="316">
        <f>VLOOKUP(B814,大日程202201!$C$2:$D$1418,2,FALSE)</f>
        <v>0</v>
      </c>
    </row>
    <row r="815" spans="1:14">
      <c r="A815" s="316">
        <v>814</v>
      </c>
      <c r="B815" s="316" t="s">
        <v>3539</v>
      </c>
      <c r="C815" s="316" t="s">
        <v>4951</v>
      </c>
      <c r="D815" s="316">
        <v>12</v>
      </c>
      <c r="E815" s="316">
        <v>6</v>
      </c>
      <c r="F815" s="316">
        <v>0</v>
      </c>
      <c r="I815" s="316">
        <v>0</v>
      </c>
      <c r="J815" s="316">
        <f t="shared" si="64"/>
        <v>0</v>
      </c>
      <c r="K815" s="316" t="str">
        <f t="shared" si="63"/>
        <v>74366 1GR0B</v>
      </c>
      <c r="L815" s="316" t="str">
        <f t="shared" si="66"/>
        <v>74366 1GR0B</v>
      </c>
      <c r="M815" s="316" t="str">
        <f t="shared" si="65"/>
        <v/>
      </c>
      <c r="N815" s="316">
        <f>VLOOKUP(B815,大日程202201!$C$2:$D$1418,2,FALSE)</f>
        <v>0</v>
      </c>
    </row>
    <row r="816" spans="1:14">
      <c r="A816" s="316">
        <v>815</v>
      </c>
      <c r="B816" s="316" t="s">
        <v>3540</v>
      </c>
      <c r="C816" s="316" t="s">
        <v>4952</v>
      </c>
      <c r="D816" s="316">
        <v>12</v>
      </c>
      <c r="E816" s="316">
        <v>6</v>
      </c>
      <c r="F816" s="316">
        <v>0</v>
      </c>
      <c r="I816" s="316">
        <v>0</v>
      </c>
      <c r="J816" s="316">
        <f t="shared" si="64"/>
        <v>0</v>
      </c>
      <c r="K816" s="316" t="str">
        <f t="shared" si="63"/>
        <v>74367 1GR0B</v>
      </c>
      <c r="L816" s="316" t="str">
        <f t="shared" si="66"/>
        <v>74367 1GR0B</v>
      </c>
      <c r="M816" s="316" t="str">
        <f t="shared" si="65"/>
        <v/>
      </c>
      <c r="N816" s="316">
        <f>VLOOKUP(B816,大日程202201!$C$2:$D$1418,2,FALSE)</f>
        <v>0</v>
      </c>
    </row>
    <row r="817" spans="1:14">
      <c r="A817" s="316">
        <v>816</v>
      </c>
      <c r="B817" s="316" t="s">
        <v>3541</v>
      </c>
      <c r="C817" s="316" t="s">
        <v>4953</v>
      </c>
      <c r="D817" s="316">
        <v>12</v>
      </c>
      <c r="E817" s="316">
        <v>6</v>
      </c>
      <c r="F817" s="316">
        <v>0</v>
      </c>
      <c r="I817" s="316">
        <v>0</v>
      </c>
      <c r="J817" s="316">
        <f t="shared" si="64"/>
        <v>0</v>
      </c>
      <c r="K817" s="316" t="str">
        <f t="shared" si="63"/>
        <v>74516 1GR0A</v>
      </c>
      <c r="L817" s="316" t="str">
        <f t="shared" si="66"/>
        <v>74516 1GR0A</v>
      </c>
      <c r="M817" s="316" t="str">
        <f t="shared" si="65"/>
        <v/>
      </c>
      <c r="N817" s="316">
        <f>VLOOKUP(B817,大日程202201!$C$2:$D$1418,2,FALSE)</f>
        <v>0</v>
      </c>
    </row>
    <row r="818" spans="1:14">
      <c r="A818" s="316">
        <v>817</v>
      </c>
      <c r="B818" s="316" t="s">
        <v>3542</v>
      </c>
      <c r="C818" s="316" t="s">
        <v>4954</v>
      </c>
      <c r="D818" s="316">
        <v>14</v>
      </c>
      <c r="E818" s="316">
        <v>8</v>
      </c>
      <c r="F818" s="316">
        <v>1</v>
      </c>
      <c r="G818" s="316">
        <v>6</v>
      </c>
      <c r="I818" s="316">
        <v>0</v>
      </c>
      <c r="J818" s="316">
        <f t="shared" si="64"/>
        <v>1</v>
      </c>
      <c r="K818" s="316" t="str">
        <f t="shared" si="63"/>
        <v>76486/7 1GR0A</v>
      </c>
      <c r="L818" s="316" t="str">
        <f>IF(AND($G818&lt;&gt;"",$J818&gt;0), IF($F818=1,MID($K818,1,$G818-1)&amp;MID($K818,$G818+2,LEN($K818)-($G818+1)),""), IF(AND($G818&lt;&gt;"",$E818&lt;&gt;""),MID($K818,1,$G818-1),IF(AND($D818&lt;&gt;"",$F818&lt;2),$K818,IF(AND(OR($D818="", $E818=""),VALUE($F818)=0),$K818,IF($F818=1,MID($K818,1,$G818-1)&amp;MID($K818,$G818+2,LEN($K818)-($G818-1)),"")))))</f>
        <v>76486 1GR0A</v>
      </c>
      <c r="M818" s="316" t="str">
        <f t="shared" si="65"/>
        <v>76487 1GR0A</v>
      </c>
      <c r="N818" s="316">
        <f>VLOOKUP(B818,大日程202201!$C$2:$D$1418,2,FALSE)</f>
        <v>0</v>
      </c>
    </row>
    <row r="819" spans="1:14">
      <c r="A819" s="316">
        <v>818</v>
      </c>
      <c r="B819" s="316" t="s">
        <v>3543</v>
      </c>
      <c r="C819" s="316" t="s">
        <v>4955</v>
      </c>
      <c r="D819" s="316">
        <v>12</v>
      </c>
      <c r="E819" s="316">
        <v>6</v>
      </c>
      <c r="F819" s="316">
        <v>0</v>
      </c>
      <c r="I819" s="316">
        <v>0</v>
      </c>
      <c r="J819" s="316">
        <f t="shared" si="64"/>
        <v>0</v>
      </c>
      <c r="K819" s="316" t="str">
        <f t="shared" si="63"/>
        <v>65616 JN20A</v>
      </c>
      <c r="L819" s="316" t="str">
        <f t="shared" si="66"/>
        <v>65616 JN20A</v>
      </c>
      <c r="M819" s="316" t="str">
        <f t="shared" si="65"/>
        <v/>
      </c>
      <c r="N819" s="316">
        <f>VLOOKUP(B819,大日程202201!$C$2:$D$1418,2,FALSE)</f>
        <v>0</v>
      </c>
    </row>
    <row r="820" spans="1:14">
      <c r="A820" s="316">
        <v>819</v>
      </c>
      <c r="B820" s="316" t="s">
        <v>3544</v>
      </c>
      <c r="C820" s="316" t="s">
        <v>4956</v>
      </c>
      <c r="D820" s="316">
        <v>12</v>
      </c>
      <c r="E820" s="316">
        <v>6</v>
      </c>
      <c r="F820" s="316">
        <v>0</v>
      </c>
      <c r="I820" s="316">
        <v>0</v>
      </c>
      <c r="J820" s="316">
        <f t="shared" si="64"/>
        <v>0</v>
      </c>
      <c r="K820" s="316" t="str">
        <f t="shared" si="63"/>
        <v>67466 JN20A</v>
      </c>
      <c r="L820" s="316" t="str">
        <f t="shared" si="66"/>
        <v>67466 JN20A</v>
      </c>
      <c r="M820" s="316" t="str">
        <f t="shared" si="65"/>
        <v/>
      </c>
      <c r="N820" s="316">
        <f>VLOOKUP(B820,大日程202201!$C$2:$D$1418,2,FALSE)</f>
        <v>0</v>
      </c>
    </row>
    <row r="821" spans="1:14">
      <c r="A821" s="316">
        <v>820</v>
      </c>
      <c r="B821" s="316" t="s">
        <v>3545</v>
      </c>
      <c r="C821" s="316" t="s">
        <v>4957</v>
      </c>
      <c r="D821" s="316">
        <v>12</v>
      </c>
      <c r="E821" s="316">
        <v>6</v>
      </c>
      <c r="F821" s="316">
        <v>0</v>
      </c>
      <c r="I821" s="316">
        <v>0</v>
      </c>
      <c r="J821" s="316">
        <f t="shared" si="64"/>
        <v>0</v>
      </c>
      <c r="K821" s="316" t="str">
        <f t="shared" si="63"/>
        <v>73211 JN22A</v>
      </c>
      <c r="L821" s="316" t="str">
        <f t="shared" si="66"/>
        <v>73211 JN22A</v>
      </c>
      <c r="M821" s="316" t="str">
        <f t="shared" si="65"/>
        <v/>
      </c>
      <c r="N821" s="316">
        <f>VLOOKUP(B821,大日程202201!$C$2:$D$1418,2,FALSE)</f>
        <v>0</v>
      </c>
    </row>
    <row r="822" spans="1:14">
      <c r="A822" s="316">
        <v>821</v>
      </c>
      <c r="B822" s="316" t="s">
        <v>3546</v>
      </c>
      <c r="C822" s="316" t="s">
        <v>4958</v>
      </c>
      <c r="D822" s="316">
        <v>12</v>
      </c>
      <c r="E822" s="316">
        <v>6</v>
      </c>
      <c r="F822" s="316">
        <v>0</v>
      </c>
      <c r="I822" s="316">
        <v>0</v>
      </c>
      <c r="J822" s="316">
        <f t="shared" si="64"/>
        <v>0</v>
      </c>
      <c r="K822" s="316" t="str">
        <f t="shared" si="63"/>
        <v>73211 JN22A</v>
      </c>
      <c r="L822" s="316" t="str">
        <f t="shared" si="66"/>
        <v>73211 JN22A</v>
      </c>
      <c r="M822" s="316" t="str">
        <f t="shared" si="65"/>
        <v/>
      </c>
      <c r="N822" s="316">
        <f>VLOOKUP(B822,大日程202201!$C$2:$D$1418,2,FALSE)</f>
        <v>0</v>
      </c>
    </row>
    <row r="823" spans="1:14">
      <c r="A823" s="316">
        <v>822</v>
      </c>
      <c r="B823" s="316" t="s">
        <v>3547</v>
      </c>
      <c r="C823" s="316" t="s">
        <v>4959</v>
      </c>
      <c r="D823" s="316">
        <v>12</v>
      </c>
      <c r="E823" s="316">
        <v>6</v>
      </c>
      <c r="F823" s="316">
        <v>0</v>
      </c>
      <c r="I823" s="316">
        <v>0</v>
      </c>
      <c r="J823" s="316">
        <f t="shared" si="64"/>
        <v>0</v>
      </c>
      <c r="K823" s="316" t="str">
        <f t="shared" si="63"/>
        <v>73231 JN22A</v>
      </c>
      <c r="L823" s="316" t="str">
        <f t="shared" si="66"/>
        <v>73231 JN22A</v>
      </c>
      <c r="M823" s="316" t="str">
        <f t="shared" si="65"/>
        <v/>
      </c>
      <c r="N823" s="316">
        <f>VLOOKUP(B823,大日程202201!$C$2:$D$1418,2,FALSE)</f>
        <v>0</v>
      </c>
    </row>
    <row r="824" spans="1:14">
      <c r="A824" s="316">
        <v>823</v>
      </c>
      <c r="B824" s="316" t="s">
        <v>3548</v>
      </c>
      <c r="C824" s="316" t="s">
        <v>4960</v>
      </c>
      <c r="D824" s="316">
        <v>12</v>
      </c>
      <c r="E824" s="316">
        <v>6</v>
      </c>
      <c r="F824" s="316">
        <v>0</v>
      </c>
      <c r="I824" s="316">
        <v>0</v>
      </c>
      <c r="J824" s="316">
        <f t="shared" si="64"/>
        <v>0</v>
      </c>
      <c r="K824" s="316" t="str">
        <f t="shared" si="63"/>
        <v>73231 JN22A</v>
      </c>
      <c r="L824" s="316" t="str">
        <f t="shared" si="66"/>
        <v>73231 JN22A</v>
      </c>
      <c r="M824" s="316" t="str">
        <f t="shared" si="65"/>
        <v/>
      </c>
      <c r="N824" s="316">
        <f>VLOOKUP(B824,大日程202201!$C$2:$D$1418,2,FALSE)</f>
        <v>0</v>
      </c>
    </row>
    <row r="825" spans="1:14">
      <c r="A825" s="316">
        <v>824</v>
      </c>
      <c r="B825" s="316" t="s">
        <v>3549</v>
      </c>
      <c r="C825" s="316" t="s">
        <v>4961</v>
      </c>
      <c r="D825" s="316">
        <v>14</v>
      </c>
      <c r="E825" s="316">
        <v>8</v>
      </c>
      <c r="F825" s="316">
        <v>1</v>
      </c>
      <c r="G825" s="316">
        <v>6</v>
      </c>
      <c r="I825" s="316">
        <v>0</v>
      </c>
      <c r="J825" s="316">
        <f t="shared" si="64"/>
        <v>1</v>
      </c>
      <c r="K825" s="316" t="str">
        <f t="shared" si="63"/>
        <v>76654/5 3TU0A</v>
      </c>
      <c r="L825" s="316" t="str">
        <f>IF(AND($G825&lt;&gt;"",$J825&gt;0), IF($F825=1,MID($K825,1,$G825-1)&amp;MID($K825,$G825+2,LEN($K825)-($G825+1)),""), IF(AND($G825&lt;&gt;"",$E825&lt;&gt;""),MID($K825,1,$G825-1),IF(AND($D825&lt;&gt;"",$F825&lt;2),$K825,IF(AND(OR($D825="", $E825=""),VALUE($F825)=0),$K825,IF($F825=1,MID($K825,1,$G825-1)&amp;MID($K825,$G825+2,LEN($K825)-($G825-1)),"")))))</f>
        <v>76654 3TU0A</v>
      </c>
      <c r="M825" s="316" t="str">
        <f t="shared" si="65"/>
        <v>76655 3TU0A</v>
      </c>
      <c r="N825" s="316">
        <f>VLOOKUP(B825,大日程202201!$C$2:$D$1418,2,FALSE)</f>
        <v>0</v>
      </c>
    </row>
    <row r="826" spans="1:14">
      <c r="A826" s="316">
        <v>825</v>
      </c>
      <c r="B826" s="316" t="s">
        <v>3550</v>
      </c>
      <c r="C826" s="316" t="s">
        <v>4962</v>
      </c>
      <c r="D826" s="316">
        <v>12</v>
      </c>
      <c r="E826" s="316">
        <v>6</v>
      </c>
      <c r="F826" s="316">
        <v>0</v>
      </c>
      <c r="I826" s="316">
        <v>0</v>
      </c>
      <c r="J826" s="316">
        <f t="shared" si="64"/>
        <v>0</v>
      </c>
      <c r="K826" s="316" t="str">
        <f t="shared" si="63"/>
        <v>755D6 3NU0A</v>
      </c>
      <c r="L826" s="316" t="str">
        <f t="shared" si="66"/>
        <v>755D6 3NU0A</v>
      </c>
      <c r="M826" s="316" t="str">
        <f t="shared" si="65"/>
        <v/>
      </c>
      <c r="N826" s="316">
        <f>VLOOKUP(B826,大日程202201!$C$2:$D$1418,2,FALSE)</f>
        <v>0</v>
      </c>
    </row>
    <row r="827" spans="1:14">
      <c r="A827" s="316">
        <v>826</v>
      </c>
      <c r="B827" s="316" t="s">
        <v>3551</v>
      </c>
      <c r="C827" s="316" t="s">
        <v>4963</v>
      </c>
      <c r="D827" s="316">
        <v>12</v>
      </c>
      <c r="E827" s="316">
        <v>6</v>
      </c>
      <c r="F827" s="316">
        <v>0</v>
      </c>
      <c r="I827" s="316">
        <v>0</v>
      </c>
      <c r="J827" s="316">
        <f t="shared" si="64"/>
        <v>0</v>
      </c>
      <c r="K827" s="316" t="str">
        <f t="shared" si="63"/>
        <v>755D7 3NU0A</v>
      </c>
      <c r="L827" s="316" t="str">
        <f t="shared" si="66"/>
        <v>755D7 3NU0A</v>
      </c>
      <c r="M827" s="316" t="str">
        <f t="shared" si="65"/>
        <v/>
      </c>
      <c r="N827" s="316">
        <f>VLOOKUP(B827,大日程202201!$C$2:$D$1418,2,FALSE)</f>
        <v>0</v>
      </c>
    </row>
    <row r="828" spans="1:14">
      <c r="A828" s="316">
        <v>827</v>
      </c>
      <c r="B828" s="316" t="s">
        <v>3552</v>
      </c>
      <c r="C828" s="316" t="s">
        <v>4964</v>
      </c>
      <c r="D828" s="316">
        <v>16</v>
      </c>
      <c r="E828" s="316">
        <v>8</v>
      </c>
      <c r="F828" s="316">
        <v>1</v>
      </c>
      <c r="G828" s="316">
        <v>6</v>
      </c>
      <c r="I828" s="316">
        <v>14</v>
      </c>
      <c r="J828" s="316">
        <f t="shared" si="64"/>
        <v>1</v>
      </c>
      <c r="K828" s="316" t="str">
        <f t="shared" si="63"/>
        <v>74558/9 1LA0A-B</v>
      </c>
      <c r="L828" s="316" t="str">
        <f>IF(AND($G828&lt;&gt;"",$J828&gt;0), IF($F828=1,MID($K828,1,$G828-1)&amp;MID($K828,$G828+2,LEN($K828)-($G828+1)),""), IF(AND($G828&lt;&gt;"",$E828&lt;&gt;""),MID($K828,1,$G828-1),IF(AND($D828&lt;&gt;"",$F828&lt;2),$K828,IF(AND(OR($D828="", $E828=""),VALUE($F828)=0),$K828,IF($F828=1,MID($K828,1,$G828-1)&amp;MID($K828,$G828+2,LEN($K828)-($G828-1)),"")))))</f>
        <v>74558 1LA0A-B</v>
      </c>
      <c r="M828" s="316" t="str">
        <f t="shared" si="65"/>
        <v>74559 1LA0A-B</v>
      </c>
      <c r="N828" s="316">
        <f>VLOOKUP(B828,大日程202201!$C$2:$D$1418,2,FALSE)</f>
        <v>4400</v>
      </c>
    </row>
    <row r="829" spans="1:14">
      <c r="A829" s="316">
        <v>828</v>
      </c>
      <c r="B829" s="316" t="s">
        <v>3553</v>
      </c>
      <c r="C829" s="316" t="s">
        <v>4965</v>
      </c>
      <c r="D829" s="316">
        <v>14</v>
      </c>
      <c r="E829" s="316">
        <v>8</v>
      </c>
      <c r="F829" s="316">
        <v>1</v>
      </c>
      <c r="G829" s="316">
        <v>6</v>
      </c>
      <c r="I829" s="316">
        <v>0</v>
      </c>
      <c r="J829" s="316">
        <f t="shared" si="64"/>
        <v>1</v>
      </c>
      <c r="K829" s="316" t="str">
        <f t="shared" si="63"/>
        <v>74558/9 1LA0A</v>
      </c>
      <c r="L829" s="316" t="str">
        <f>IF(AND($G829&lt;&gt;"",$J829&gt;0), IF($F829=1,MID($K829,1,$G829-1)&amp;MID($K829,$G829+2,LEN($K829)-($G829+1)),""), IF(AND($G829&lt;&gt;"",$E829&lt;&gt;""),MID($K829,1,$G829-1),IF(AND($D829&lt;&gt;"",$F829&lt;2),$K829,IF(AND(OR($D829="", $E829=""),VALUE($F829)=0),$K829,IF($F829=1,MID($K829,1,$G829-1)&amp;MID($K829,$G829+2,LEN($K829)-($G829-1)),"")))))</f>
        <v>74558 1LA0A</v>
      </c>
      <c r="M829" s="316" t="str">
        <f t="shared" si="65"/>
        <v>74559 1LA0A</v>
      </c>
      <c r="N829" s="316">
        <f>VLOOKUP(B829,大日程202201!$C$2:$D$1418,2,FALSE)</f>
        <v>4400</v>
      </c>
    </row>
    <row r="830" spans="1:14">
      <c r="A830" s="316">
        <v>829</v>
      </c>
      <c r="B830" s="316" t="s">
        <v>3554</v>
      </c>
      <c r="C830" s="316" t="s">
        <v>4966</v>
      </c>
      <c r="D830" s="316">
        <v>12</v>
      </c>
      <c r="E830" s="316">
        <v>6</v>
      </c>
      <c r="F830" s="316">
        <v>0</v>
      </c>
      <c r="I830" s="316">
        <v>0</v>
      </c>
      <c r="J830" s="316">
        <f t="shared" si="64"/>
        <v>0</v>
      </c>
      <c r="K830" s="316" t="str">
        <f t="shared" si="63"/>
        <v>75529 1LA0A</v>
      </c>
      <c r="L830" s="316" t="str">
        <f t="shared" si="66"/>
        <v>75529 1LA0A</v>
      </c>
      <c r="M830" s="316" t="str">
        <f t="shared" si="65"/>
        <v/>
      </c>
      <c r="N830" s="316">
        <f>VLOOKUP(B830,大日程202201!$C$2:$D$1418,2,FALSE)</f>
        <v>9600</v>
      </c>
    </row>
    <row r="831" spans="1:14">
      <c r="A831" s="316">
        <v>830</v>
      </c>
      <c r="B831" s="316" t="s">
        <v>3555</v>
      </c>
      <c r="C831" s="316" t="s">
        <v>4967</v>
      </c>
      <c r="D831" s="316">
        <v>14</v>
      </c>
      <c r="E831" s="316">
        <v>8</v>
      </c>
      <c r="F831" s="316">
        <v>1</v>
      </c>
      <c r="G831" s="316">
        <v>6</v>
      </c>
      <c r="I831" s="316">
        <v>0</v>
      </c>
      <c r="J831" s="316">
        <f t="shared" si="64"/>
        <v>1</v>
      </c>
      <c r="K831" s="316" t="str">
        <f t="shared" si="63"/>
        <v>756C0/1 1LA0A</v>
      </c>
      <c r="L831" s="316" t="str">
        <f>IF(AND($G831&lt;&gt;"",$J831&gt;0), IF($F831=1,MID($K831,1,$G831-1)&amp;MID($K831,$G831+2,LEN($K831)-($G831+1)),""), IF(AND($G831&lt;&gt;"",$E831&lt;&gt;""),MID($K831,1,$G831-1),IF(AND($D831&lt;&gt;"",$F831&lt;2),$K831,IF(AND(OR($D831="", $E831=""),VALUE($F831)=0),$K831,IF($F831=1,MID($K831,1,$G831-1)&amp;MID($K831,$G831+2,LEN($K831)-($G831-1)),"")))))</f>
        <v>756C0 1LA0A</v>
      </c>
      <c r="M831" s="316" t="str">
        <f t="shared" si="65"/>
        <v>756C1 1LA0A</v>
      </c>
      <c r="N831" s="316">
        <f>VLOOKUP(B831,大日程202201!$C$2:$D$1418,2,FALSE)</f>
        <v>4800</v>
      </c>
    </row>
    <row r="832" spans="1:14">
      <c r="A832" s="316">
        <v>831</v>
      </c>
      <c r="B832" s="316" t="s">
        <v>3556</v>
      </c>
      <c r="C832" s="316" t="s">
        <v>4968</v>
      </c>
      <c r="D832" s="316">
        <v>12</v>
      </c>
      <c r="E832" s="316">
        <v>6</v>
      </c>
      <c r="F832" s="316">
        <v>0</v>
      </c>
      <c r="I832" s="316">
        <v>0</v>
      </c>
      <c r="J832" s="316">
        <f t="shared" si="64"/>
        <v>0</v>
      </c>
      <c r="K832" s="316" t="str">
        <f t="shared" si="63"/>
        <v>67332 1ZR0A</v>
      </c>
      <c r="L832" s="316" t="str">
        <f t="shared" si="66"/>
        <v>67332 1ZR0A</v>
      </c>
      <c r="M832" s="316" t="str">
        <f t="shared" si="65"/>
        <v/>
      </c>
      <c r="N832" s="316">
        <f>VLOOKUP(B832,大日程202201!$C$2:$D$1418,2,FALSE)</f>
        <v>1400</v>
      </c>
    </row>
    <row r="833" spans="1:14">
      <c r="A833" s="316">
        <v>832</v>
      </c>
      <c r="B833" s="316" t="s">
        <v>3557</v>
      </c>
      <c r="C833" s="316" t="s">
        <v>4969</v>
      </c>
      <c r="D833" s="316">
        <v>12</v>
      </c>
      <c r="E833" s="316">
        <v>6</v>
      </c>
      <c r="F833" s="316">
        <v>0</v>
      </c>
      <c r="I833" s="316">
        <v>0</v>
      </c>
      <c r="J833" s="316">
        <f t="shared" si="64"/>
        <v>0</v>
      </c>
      <c r="K833" s="316" t="str">
        <f t="shared" si="63"/>
        <v>67332 1ZR0B</v>
      </c>
      <c r="L833" s="316" t="str">
        <f t="shared" si="66"/>
        <v>67332 1ZR0B</v>
      </c>
      <c r="M833" s="316" t="str">
        <f t="shared" si="65"/>
        <v/>
      </c>
      <c r="N833" s="316">
        <f>VLOOKUP(B833,大日程202201!$C$2:$D$1418,2,FALSE)</f>
        <v>1600</v>
      </c>
    </row>
    <row r="834" spans="1:14">
      <c r="A834" s="316">
        <v>833</v>
      </c>
      <c r="B834" s="316" t="s">
        <v>3558</v>
      </c>
      <c r="C834" s="316" t="s">
        <v>4970</v>
      </c>
      <c r="D834" s="316">
        <v>14</v>
      </c>
      <c r="E834" s="316">
        <v>6</v>
      </c>
      <c r="F834" s="316">
        <v>0</v>
      </c>
      <c r="I834" s="316">
        <v>0</v>
      </c>
      <c r="J834" s="316">
        <f t="shared" si="64"/>
        <v>0</v>
      </c>
      <c r="K834" s="316" t="str">
        <f t="shared" ref="K834:K897" si="67">IF(AND($D834&lt;&gt;"",$D834&gt;$E834),TRIM(MID($C834,1,$D834)),TRIM($C834))</f>
        <v>67870 1ZR0A03</v>
      </c>
      <c r="L834" s="316" t="str">
        <f t="shared" si="66"/>
        <v>67870 1ZR0A03</v>
      </c>
      <c r="M834" s="316" t="str">
        <f t="shared" si="65"/>
        <v/>
      </c>
      <c r="N834" s="316">
        <f>VLOOKUP(B834,大日程202201!$C$2:$D$1418,2,FALSE)</f>
        <v>1600</v>
      </c>
    </row>
    <row r="835" spans="1:14">
      <c r="A835" s="316">
        <v>834</v>
      </c>
      <c r="B835" s="316" t="s">
        <v>3559</v>
      </c>
      <c r="C835" s="316" t="s">
        <v>4971</v>
      </c>
      <c r="D835" s="316">
        <v>14</v>
      </c>
      <c r="E835" s="316">
        <v>6</v>
      </c>
      <c r="F835" s="316">
        <v>0</v>
      </c>
      <c r="I835" s="316">
        <v>0</v>
      </c>
      <c r="J835" s="316">
        <f t="shared" si="64"/>
        <v>0</v>
      </c>
      <c r="K835" s="316" t="str">
        <f t="shared" si="67"/>
        <v>67870 1ZR0A04</v>
      </c>
      <c r="L835" s="316" t="str">
        <f t="shared" si="66"/>
        <v>67870 1ZR0A04</v>
      </c>
      <c r="M835" s="316" t="str">
        <f t="shared" si="65"/>
        <v/>
      </c>
      <c r="N835" s="316">
        <f>VLOOKUP(B835,大日程202201!$C$2:$D$1418,2,FALSE)</f>
        <v>1600</v>
      </c>
    </row>
    <row r="836" spans="1:14">
      <c r="A836" s="316">
        <v>835</v>
      </c>
      <c r="B836" s="316" t="s">
        <v>3560</v>
      </c>
      <c r="C836" s="316" t="s">
        <v>4972</v>
      </c>
      <c r="D836" s="316">
        <v>14</v>
      </c>
      <c r="E836" s="316">
        <v>8</v>
      </c>
      <c r="F836" s="316">
        <v>1</v>
      </c>
      <c r="G836" s="316">
        <v>6</v>
      </c>
      <c r="I836" s="316">
        <v>0</v>
      </c>
      <c r="J836" s="316">
        <f t="shared" ref="J836:J899" si="68">IF($G836&lt;&gt;"",($E836-1)-$G836,0)</f>
        <v>1</v>
      </c>
      <c r="K836" s="316" t="str">
        <f t="shared" si="67"/>
        <v>75492/3 1JB0A</v>
      </c>
      <c r="L836" s="316" t="str">
        <f>IF(AND($G836&lt;&gt;"",$J836&gt;0), IF($F836=1,MID($K836,1,$G836-1)&amp;MID($K836,$G836+2,LEN($K836)-($G836+1)),""), IF(AND($G836&lt;&gt;"",$E836&lt;&gt;""),MID($K836,1,$G836-1),IF(AND($D836&lt;&gt;"",$F836&lt;2),$K836,IF(AND(OR($D836="", $E836=""),VALUE($F836)=0),$K836,IF($F836=1,MID($K836,1,$G836-1)&amp;MID($K836,$G836+2,LEN($K836)-($G836-1)),"")))))</f>
        <v>75492 1JB0A</v>
      </c>
      <c r="M836" s="316" t="str">
        <f t="shared" si="65"/>
        <v>75493 1JB0A</v>
      </c>
      <c r="N836" s="316">
        <f>VLOOKUP(B836,大日程202201!$C$2:$D$1418,2,FALSE)</f>
        <v>0</v>
      </c>
    </row>
    <row r="837" spans="1:14">
      <c r="A837" s="316">
        <v>836</v>
      </c>
      <c r="B837" s="316" t="s">
        <v>3561</v>
      </c>
      <c r="C837" s="316" t="s">
        <v>4973</v>
      </c>
      <c r="D837" s="316">
        <v>12</v>
      </c>
      <c r="E837" s="316">
        <v>6</v>
      </c>
      <c r="F837" s="316">
        <v>0</v>
      </c>
      <c r="I837" s="316">
        <v>0</v>
      </c>
      <c r="J837" s="316">
        <f t="shared" si="68"/>
        <v>0</v>
      </c>
      <c r="K837" s="316" t="str">
        <f t="shared" si="67"/>
        <v>76246 1JA0A</v>
      </c>
      <c r="L837" s="316" t="str">
        <f t="shared" si="66"/>
        <v>76246 1JA0A</v>
      </c>
      <c r="M837" s="316" t="str">
        <f t="shared" si="65"/>
        <v/>
      </c>
      <c r="N837" s="316">
        <f>VLOOKUP(B837,大日程202201!$C$2:$D$1418,2,FALSE)</f>
        <v>0</v>
      </c>
    </row>
    <row r="838" spans="1:14">
      <c r="A838" s="316">
        <v>837</v>
      </c>
      <c r="B838" s="316" t="s">
        <v>3562</v>
      </c>
      <c r="C838" s="316" t="s">
        <v>4974</v>
      </c>
      <c r="D838" s="316">
        <v>12</v>
      </c>
      <c r="E838" s="316">
        <v>6</v>
      </c>
      <c r="F838" s="316">
        <v>0</v>
      </c>
      <c r="I838" s="316">
        <v>0</v>
      </c>
      <c r="J838" s="316">
        <f t="shared" si="68"/>
        <v>0</v>
      </c>
      <c r="K838" s="316" t="str">
        <f t="shared" si="67"/>
        <v>76247 1JA0A</v>
      </c>
      <c r="L838" s="316" t="str">
        <f t="shared" si="66"/>
        <v>76247 1JA0A</v>
      </c>
      <c r="M838" s="316" t="str">
        <f t="shared" si="65"/>
        <v/>
      </c>
      <c r="N838" s="316">
        <f>VLOOKUP(B838,大日程202201!$C$2:$D$1418,2,FALSE)</f>
        <v>0</v>
      </c>
    </row>
    <row r="839" spans="1:14">
      <c r="A839" s="316">
        <v>838</v>
      </c>
      <c r="B839" s="316" t="s">
        <v>3563</v>
      </c>
      <c r="C839" s="316" t="s">
        <v>4975</v>
      </c>
      <c r="D839" s="316">
        <v>14</v>
      </c>
      <c r="E839" s="316">
        <v>8</v>
      </c>
      <c r="F839" s="316">
        <v>1</v>
      </c>
      <c r="G839" s="316">
        <v>6</v>
      </c>
      <c r="I839" s="316">
        <v>0</v>
      </c>
      <c r="J839" s="316">
        <f t="shared" si="68"/>
        <v>1</v>
      </c>
      <c r="K839" s="316" t="str">
        <f t="shared" si="67"/>
        <v>61212/3 3XA0A</v>
      </c>
      <c r="L839" s="316" t="str">
        <f>IF(AND($G839&lt;&gt;"",$J839&gt;0), IF($F839=1,MID($K839,1,$G839-1)&amp;MID($K839,$G839+2,LEN($K839)-($G839+1)),""), IF(AND($G839&lt;&gt;"",$E839&lt;&gt;""),MID($K839,1,$G839-1),IF(AND($D839&lt;&gt;"",$F839&lt;2),$K839,IF(AND(OR($D839="", $E839=""),VALUE($F839)=0),$K839,IF($F839=1,MID($K839,1,$G839-1)&amp;MID($K839,$G839+2,LEN($K839)-($G839-1)),"")))))</f>
        <v>61212 3XA0A</v>
      </c>
      <c r="M839" s="316" t="str">
        <f t="shared" si="65"/>
        <v>61213 3XA0A</v>
      </c>
      <c r="N839" s="316">
        <f>VLOOKUP(B839,大日程202201!$C$2:$D$1418,2,FALSE)</f>
        <v>800</v>
      </c>
    </row>
    <row r="840" spans="1:14">
      <c r="A840" s="316">
        <v>839</v>
      </c>
      <c r="B840" s="316" t="s">
        <v>3564</v>
      </c>
      <c r="C840" s="316" t="s">
        <v>3564</v>
      </c>
      <c r="D840" s="316">
        <v>20</v>
      </c>
      <c r="E840" s="316">
        <v>8</v>
      </c>
      <c r="F840" s="316">
        <v>2</v>
      </c>
      <c r="G840" s="316">
        <v>6</v>
      </c>
      <c r="H840" s="316">
        <v>14</v>
      </c>
      <c r="I840" s="316">
        <v>0</v>
      </c>
      <c r="J840" s="316">
        <f t="shared" si="68"/>
        <v>1</v>
      </c>
      <c r="K840" s="316" t="str">
        <f t="shared" si="67"/>
        <v>61212/3 3XA0A/3XE0A</v>
      </c>
      <c r="L840" s="324" t="s">
        <v>350</v>
      </c>
      <c r="M840" s="324" t="s">
        <v>351</v>
      </c>
      <c r="N840" s="316">
        <f>VLOOKUP(B840,大日程202201!$C$2:$D$1418,2,FALSE)</f>
        <v>500</v>
      </c>
    </row>
    <row r="841" spans="1:14">
      <c r="A841" s="316">
        <v>840</v>
      </c>
      <c r="B841" s="316" t="s">
        <v>3565</v>
      </c>
      <c r="C841" s="316" t="s">
        <v>4976</v>
      </c>
      <c r="D841" s="316">
        <v>14</v>
      </c>
      <c r="E841" s="316">
        <v>8</v>
      </c>
      <c r="F841" s="316">
        <v>1</v>
      </c>
      <c r="G841" s="316">
        <v>6</v>
      </c>
      <c r="I841" s="316">
        <v>0</v>
      </c>
      <c r="J841" s="316">
        <f t="shared" si="68"/>
        <v>1</v>
      </c>
      <c r="K841" s="316" t="str">
        <f t="shared" si="67"/>
        <v>61212/3 3XA2A</v>
      </c>
      <c r="L841" s="316" t="str">
        <f>IF(AND($G841&lt;&gt;"",$J841&gt;0), IF($F841=1,MID($K841,1,$G841-1)&amp;MID($K841,$G841+2,LEN($K841)-($G841+1)),""), IF(AND($G841&lt;&gt;"",$E841&lt;&gt;""),MID($K841,1,$G841-1),IF(AND($D841&lt;&gt;"",$F841&lt;2),$K841,IF(AND(OR($D841="", $E841=""),VALUE($F841)=0),$K841,IF($F841=1,MID($K841,1,$G841-1)&amp;MID($K841,$G841+2,LEN($K841)-($G841-1)),"")))))</f>
        <v>61212 3XA2A</v>
      </c>
      <c r="M841" s="316" t="str">
        <f t="shared" si="65"/>
        <v>61213 3XA2A</v>
      </c>
      <c r="N841" s="316">
        <f>VLOOKUP(B841,大日程202201!$C$2:$D$1418,2,FALSE)</f>
        <v>0</v>
      </c>
    </row>
    <row r="842" spans="1:14">
      <c r="A842" s="316">
        <v>841</v>
      </c>
      <c r="B842" s="316" t="s">
        <v>3566</v>
      </c>
      <c r="C842" s="316" t="s">
        <v>3566</v>
      </c>
      <c r="D842" s="316">
        <v>20</v>
      </c>
      <c r="E842" s="316">
        <v>8</v>
      </c>
      <c r="F842" s="316">
        <v>2</v>
      </c>
      <c r="G842" s="316">
        <v>6</v>
      </c>
      <c r="H842" s="316">
        <v>14</v>
      </c>
      <c r="I842" s="316">
        <v>0</v>
      </c>
      <c r="J842" s="316">
        <f t="shared" si="68"/>
        <v>1</v>
      </c>
      <c r="K842" s="316" t="str">
        <f t="shared" si="67"/>
        <v>61212/3 3XE2A/3XA2A</v>
      </c>
      <c r="L842" s="324" t="s">
        <v>352</v>
      </c>
      <c r="M842" s="324" t="s">
        <v>353</v>
      </c>
      <c r="N842" s="316">
        <f>VLOOKUP(B842,大日程202201!$C$2:$D$1418,2,FALSE)</f>
        <v>600</v>
      </c>
    </row>
    <row r="843" spans="1:14">
      <c r="A843" s="316">
        <v>842</v>
      </c>
      <c r="B843" s="316" t="s">
        <v>3567</v>
      </c>
      <c r="C843" s="316" t="s">
        <v>4977</v>
      </c>
      <c r="D843" s="316">
        <v>12</v>
      </c>
      <c r="E843" s="316">
        <v>6</v>
      </c>
      <c r="F843" s="316">
        <v>0</v>
      </c>
      <c r="I843" s="316">
        <v>0</v>
      </c>
      <c r="J843" s="316">
        <f t="shared" si="68"/>
        <v>0</v>
      </c>
      <c r="K843" s="316" t="str">
        <f t="shared" si="67"/>
        <v>73211 3XE0A</v>
      </c>
      <c r="L843" s="316" t="str">
        <f t="shared" si="66"/>
        <v>73211 3XE0A</v>
      </c>
      <c r="M843" s="316" t="str">
        <f t="shared" si="65"/>
        <v/>
      </c>
      <c r="N843" s="316">
        <f>VLOOKUP(B843,大日程202201!$C$2:$D$1418,2,FALSE)</f>
        <v>900</v>
      </c>
    </row>
    <row r="844" spans="1:14">
      <c r="A844" s="316">
        <v>843</v>
      </c>
      <c r="B844" s="316" t="s">
        <v>3568</v>
      </c>
      <c r="C844" s="316" t="s">
        <v>4978</v>
      </c>
      <c r="D844" s="316">
        <v>12</v>
      </c>
      <c r="E844" s="316">
        <v>6</v>
      </c>
      <c r="F844" s="316">
        <v>0</v>
      </c>
      <c r="I844" s="316">
        <v>0</v>
      </c>
      <c r="J844" s="316">
        <f t="shared" si="68"/>
        <v>0</v>
      </c>
      <c r="K844" s="316" t="str">
        <f t="shared" si="67"/>
        <v>75234 3XA0A</v>
      </c>
      <c r="L844" s="316" t="str">
        <f t="shared" si="66"/>
        <v>75234 3XA0A</v>
      </c>
      <c r="M844" s="316" t="str">
        <f t="shared" si="65"/>
        <v/>
      </c>
      <c r="N844" s="316">
        <f>VLOOKUP(B844,大日程202201!$C$2:$D$1418,2,FALSE)</f>
        <v>2160</v>
      </c>
    </row>
    <row r="845" spans="1:14">
      <c r="A845" s="316">
        <v>844</v>
      </c>
      <c r="B845" s="316" t="s">
        <v>3569</v>
      </c>
      <c r="C845" s="316" t="s">
        <v>4979</v>
      </c>
      <c r="D845" s="316">
        <v>12</v>
      </c>
      <c r="E845" s="316">
        <v>6</v>
      </c>
      <c r="F845" s="316">
        <v>0</v>
      </c>
      <c r="I845" s="316">
        <v>0</v>
      </c>
      <c r="J845" s="316">
        <f t="shared" si="68"/>
        <v>0</v>
      </c>
      <c r="K845" s="316" t="str">
        <f t="shared" si="67"/>
        <v>76458 3XA0A</v>
      </c>
      <c r="L845" s="316" t="str">
        <f t="shared" si="66"/>
        <v>76458 3XA0A</v>
      </c>
      <c r="M845" s="316" t="str">
        <f t="shared" si="65"/>
        <v/>
      </c>
      <c r="N845" s="316">
        <f>VLOOKUP(B845,大日程202201!$C$2:$D$1418,2,FALSE)</f>
        <v>1500</v>
      </c>
    </row>
    <row r="846" spans="1:14">
      <c r="A846" s="316">
        <v>845</v>
      </c>
      <c r="B846" s="316" t="s">
        <v>3570</v>
      </c>
      <c r="C846" s="316" t="s">
        <v>4980</v>
      </c>
      <c r="D846" s="316">
        <v>12</v>
      </c>
      <c r="E846" s="316">
        <v>6</v>
      </c>
      <c r="F846" s="316">
        <v>0</v>
      </c>
      <c r="I846" s="316">
        <v>0</v>
      </c>
      <c r="J846" s="316">
        <f t="shared" si="68"/>
        <v>0</v>
      </c>
      <c r="K846" s="316" t="str">
        <f t="shared" si="67"/>
        <v>76459 3XA0A</v>
      </c>
      <c r="L846" s="316" t="str">
        <f t="shared" si="66"/>
        <v>76459 3XA0A</v>
      </c>
      <c r="M846" s="316" t="str">
        <f t="shared" ref="M846:M909" si="69">IF(AND($G846&lt;&gt;"",$J846&gt;0), IF($F846=1,MID($K846,1,$G846-(1+$J846))&amp;MID($K846,$G846+$J846,LEN($K846)-($G846+($J846-1))),""),IF(AND($G846&lt;&gt;"",$E846&lt;&gt;"",$J846&gt;0),MID($K846,1,$G846-1),IF(AND($G846&lt;&gt;"",$E846&lt;&gt;"",$J846&lt;0),MID($K846,1,$E846)&amp;MID($K846,$G846+1,LEN($K846)-$G846),IF($F846=1,MID($K846,1,$G846-2)&amp;MID($K846,$G846+1,LEN($K846)-$G846),""))))</f>
        <v/>
      </c>
      <c r="N846" s="316">
        <f>VLOOKUP(B846,大日程202201!$C$2:$D$1418,2,FALSE)</f>
        <v>900</v>
      </c>
    </row>
    <row r="847" spans="1:14">
      <c r="A847" s="316">
        <v>846</v>
      </c>
      <c r="B847" s="316" t="s">
        <v>3571</v>
      </c>
      <c r="C847" s="316" t="s">
        <v>4981</v>
      </c>
      <c r="D847" s="316">
        <v>12</v>
      </c>
      <c r="E847" s="316">
        <v>6</v>
      </c>
      <c r="F847" s="316">
        <v>0</v>
      </c>
      <c r="I847" s="316">
        <v>0</v>
      </c>
      <c r="J847" s="316">
        <f t="shared" si="68"/>
        <v>0</v>
      </c>
      <c r="K847" s="316" t="str">
        <f t="shared" si="67"/>
        <v>73212 3XC0A</v>
      </c>
      <c r="L847" s="316" t="str">
        <f t="shared" si="66"/>
        <v>73212 3XC0A</v>
      </c>
      <c r="M847" s="316" t="str">
        <f t="shared" si="69"/>
        <v/>
      </c>
      <c r="N847" s="316">
        <f>VLOOKUP(B847,大日程202201!$C$2:$D$1418,2,FALSE)</f>
        <v>1200</v>
      </c>
    </row>
    <row r="848" spans="1:14">
      <c r="A848" s="316">
        <v>847</v>
      </c>
      <c r="B848" s="316" t="s">
        <v>3572</v>
      </c>
      <c r="C848" s="316" t="s">
        <v>4982</v>
      </c>
      <c r="D848" s="316">
        <v>12</v>
      </c>
      <c r="E848" s="316">
        <v>6</v>
      </c>
      <c r="F848" s="316">
        <v>0</v>
      </c>
      <c r="I848" s="316">
        <v>0</v>
      </c>
      <c r="J848" s="316">
        <f t="shared" si="68"/>
        <v>0</v>
      </c>
      <c r="K848" s="316" t="str">
        <f t="shared" si="67"/>
        <v>73232 3XC0A</v>
      </c>
      <c r="L848" s="316" t="str">
        <f t="shared" ref="L848:L910" si="70">IF(AND($G848&lt;&gt;"",$J848&gt;0), IF($F848=1,MID($K848,1,$G848-1)&amp;MID($K848,$G848+$J848+$J848,LEN($K848)-($G848+$J848)),""), IF(AND($G848&lt;&gt;"",$E848&lt;&gt;""),MID($K848,1,$G848-1),IF(AND($D848&lt;&gt;"",$F848&lt;2),$K848,IF(AND(OR($D848="", $E848=""),VALUE($F848)=0),$K848,IF($F848=1,MID($K848,1,$G848-1)&amp;MID($K848,$G848+2,LEN($K848)-($G848-1)),"")))))</f>
        <v>73232 3XC0A</v>
      </c>
      <c r="M848" s="316" t="str">
        <f t="shared" si="69"/>
        <v/>
      </c>
      <c r="N848" s="316">
        <f>VLOOKUP(B848,大日程202201!$C$2:$D$1418,2,FALSE)</f>
        <v>600</v>
      </c>
    </row>
    <row r="849" spans="1:14">
      <c r="A849" s="316">
        <v>848</v>
      </c>
      <c r="B849" s="316" t="s">
        <v>3573</v>
      </c>
      <c r="C849" s="316" t="s">
        <v>4983</v>
      </c>
      <c r="D849" s="316">
        <v>12</v>
      </c>
      <c r="E849" s="316">
        <v>6</v>
      </c>
      <c r="F849" s="316">
        <v>0</v>
      </c>
      <c r="I849" s="316">
        <v>0</v>
      </c>
      <c r="J849" s="316">
        <f t="shared" si="68"/>
        <v>0</v>
      </c>
      <c r="K849" s="316" t="str">
        <f t="shared" si="67"/>
        <v>74329 3XN0A</v>
      </c>
      <c r="L849" s="316" t="str">
        <f t="shared" si="70"/>
        <v>74329 3XN0A</v>
      </c>
      <c r="M849" s="316" t="str">
        <f t="shared" si="69"/>
        <v/>
      </c>
      <c r="N849" s="316">
        <f>VLOOKUP(B849,大日程202201!$C$2:$D$1418,2,FALSE)</f>
        <v>2200</v>
      </c>
    </row>
    <row r="850" spans="1:14">
      <c r="A850" s="316">
        <v>849</v>
      </c>
      <c r="B850" s="316" t="s">
        <v>3574</v>
      </c>
      <c r="C850" s="316" t="s">
        <v>4984</v>
      </c>
      <c r="D850" s="316">
        <v>14</v>
      </c>
      <c r="E850" s="316">
        <v>8</v>
      </c>
      <c r="F850" s="316">
        <v>1</v>
      </c>
      <c r="G850" s="316">
        <v>6</v>
      </c>
      <c r="I850" s="316">
        <v>0</v>
      </c>
      <c r="J850" s="316">
        <f t="shared" si="68"/>
        <v>1</v>
      </c>
      <c r="K850" s="316" t="str">
        <f t="shared" si="67"/>
        <v>76332/3 3XC0A</v>
      </c>
      <c r="L850" s="316" t="str">
        <f>IF(AND($G850&lt;&gt;"",$J850&gt;0), IF($F850=1,MID($K850,1,$G850-1)&amp;MID($K850,$G850+2,LEN($K850)-($G850+1)),""), IF(AND($G850&lt;&gt;"",$E850&lt;&gt;""),MID($K850,1,$G850-1),IF(AND($D850&lt;&gt;"",$F850&lt;2),$K850,IF(AND(OR($D850="", $E850=""),VALUE($F850)=0),$K850,IF($F850=1,MID($K850,1,$G850-1)&amp;MID($K850,$G850+2,LEN($K850)-($G850-1)),"")))))</f>
        <v>76332 3XC0A</v>
      </c>
      <c r="M850" s="316" t="str">
        <f t="shared" si="69"/>
        <v>76333 3XC0A</v>
      </c>
      <c r="N850" s="316">
        <f>VLOOKUP(B850,大日程202201!$C$2:$D$1418,2,FALSE)</f>
        <v>1100</v>
      </c>
    </row>
    <row r="851" spans="1:14">
      <c r="A851" s="316">
        <v>850</v>
      </c>
      <c r="B851" s="316" t="s">
        <v>3575</v>
      </c>
      <c r="C851" s="316" t="s">
        <v>4985</v>
      </c>
      <c r="D851" s="316">
        <v>12</v>
      </c>
      <c r="E851" s="316">
        <v>6</v>
      </c>
      <c r="F851" s="316">
        <v>0</v>
      </c>
      <c r="I851" s="316">
        <v>0</v>
      </c>
      <c r="J851" s="316">
        <f t="shared" si="68"/>
        <v>0</v>
      </c>
      <c r="K851" s="316" t="str">
        <f t="shared" si="67"/>
        <v>77598 3XC8A</v>
      </c>
      <c r="L851" s="316" t="str">
        <f t="shared" si="70"/>
        <v>77598 3XC8A</v>
      </c>
      <c r="M851" s="316" t="str">
        <f t="shared" si="69"/>
        <v/>
      </c>
      <c r="N851" s="316">
        <f>VLOOKUP(B851,大日程202201!$C$2:$D$1418,2,FALSE)</f>
        <v>0</v>
      </c>
    </row>
    <row r="852" spans="1:14">
      <c r="A852" s="316">
        <v>851</v>
      </c>
      <c r="B852" s="316" t="s">
        <v>3576</v>
      </c>
      <c r="C852" s="316" t="s">
        <v>4986</v>
      </c>
      <c r="D852" s="316">
        <v>14</v>
      </c>
      <c r="E852" s="316">
        <v>8</v>
      </c>
      <c r="F852" s="316">
        <v>1</v>
      </c>
      <c r="G852" s="316">
        <v>6</v>
      </c>
      <c r="I852" s="316">
        <v>0</v>
      </c>
      <c r="J852" s="316">
        <f t="shared" si="68"/>
        <v>1</v>
      </c>
      <c r="K852" s="316" t="str">
        <f t="shared" si="67"/>
        <v>76516/7 3XA2A</v>
      </c>
      <c r="L852" s="316" t="str">
        <f>IF(AND($G852&lt;&gt;"",$J852&gt;0), IF($F852=1,MID($K852,1,$G852-1)&amp;MID($K852,$G852+2,LEN($K852)-($G852+1)),""), IF(AND($G852&lt;&gt;"",$E852&lt;&gt;""),MID($K852,1,$G852-1),IF(AND($D852&lt;&gt;"",$F852&lt;2),$K852,IF(AND(OR($D852="", $E852=""),VALUE($F852)=0),$K852,IF($F852=1,MID($K852,1,$G852-1)&amp;MID($K852,$G852+2,LEN($K852)-($G852-1)),"")))))</f>
        <v>76516 3XA2A</v>
      </c>
      <c r="M852" s="316" t="str">
        <f t="shared" si="69"/>
        <v>76517 3XA2A</v>
      </c>
      <c r="N852" s="316">
        <f>VLOOKUP(B852,大日程202201!$C$2:$D$1418,2,FALSE)</f>
        <v>1000</v>
      </c>
    </row>
    <row r="853" spans="1:14">
      <c r="A853" s="316">
        <v>852</v>
      </c>
      <c r="B853" s="316" t="s">
        <v>3577</v>
      </c>
      <c r="C853" s="316" t="s">
        <v>4987</v>
      </c>
      <c r="D853" s="316">
        <v>12</v>
      </c>
      <c r="E853" s="316">
        <v>6</v>
      </c>
      <c r="F853" s="316">
        <v>0</v>
      </c>
      <c r="I853" s="316">
        <v>0</v>
      </c>
      <c r="J853" s="316">
        <f t="shared" si="68"/>
        <v>0</v>
      </c>
      <c r="K853" s="316" t="str">
        <f t="shared" si="67"/>
        <v>76218 3XJ0A</v>
      </c>
      <c r="L853" s="316" t="str">
        <f t="shared" si="70"/>
        <v>76218 3XJ0A</v>
      </c>
      <c r="M853" s="316" t="str">
        <f t="shared" si="69"/>
        <v/>
      </c>
      <c r="N853" s="316">
        <f>VLOOKUP(B853,大日程202201!$C$2:$D$1418,2,FALSE)</f>
        <v>0</v>
      </c>
    </row>
    <row r="854" spans="1:14">
      <c r="A854" s="316">
        <v>853</v>
      </c>
      <c r="B854" s="316" t="s">
        <v>3578</v>
      </c>
      <c r="C854" s="316" t="s">
        <v>4988</v>
      </c>
      <c r="D854" s="316">
        <v>12</v>
      </c>
      <c r="E854" s="316">
        <v>6</v>
      </c>
      <c r="F854" s="316">
        <v>0</v>
      </c>
      <c r="I854" s="316">
        <v>0</v>
      </c>
      <c r="J854" s="316">
        <f t="shared" si="68"/>
        <v>0</v>
      </c>
      <c r="K854" s="316" t="str">
        <f t="shared" si="67"/>
        <v>76219 3XJ0A</v>
      </c>
      <c r="L854" s="316" t="str">
        <f t="shared" si="70"/>
        <v>76219 3XJ0A</v>
      </c>
      <c r="M854" s="316" t="str">
        <f t="shared" si="69"/>
        <v/>
      </c>
      <c r="N854" s="316">
        <f>VLOOKUP(B854,大日程202201!$C$2:$D$1418,2,FALSE)</f>
        <v>0</v>
      </c>
    </row>
    <row r="855" spans="1:14">
      <c r="A855" s="316">
        <v>854</v>
      </c>
      <c r="B855" s="316" t="s">
        <v>3579</v>
      </c>
      <c r="C855" s="316" t="s">
        <v>4989</v>
      </c>
      <c r="D855" s="316">
        <v>14</v>
      </c>
      <c r="E855" s="316">
        <v>8</v>
      </c>
      <c r="F855" s="316">
        <v>1</v>
      </c>
      <c r="G855" s="316">
        <v>6</v>
      </c>
      <c r="I855" s="316">
        <v>0</v>
      </c>
      <c r="J855" s="316">
        <f t="shared" si="68"/>
        <v>1</v>
      </c>
      <c r="K855" s="316" t="str">
        <f t="shared" si="67"/>
        <v>76246/7 3XJ0A</v>
      </c>
      <c r="L855" s="316" t="str">
        <f>IF(AND($G855&lt;&gt;"",$J855&gt;0), IF($F855=1,MID($K855,1,$G855-1)&amp;MID($K855,$G855+2,LEN($K855)-($G855+1)),""), IF(AND($G855&lt;&gt;"",$E855&lt;&gt;""),MID($K855,1,$G855-1),IF(AND($D855&lt;&gt;"",$F855&lt;2),$K855,IF(AND(OR($D855="", $E855=""),VALUE($F855)=0),$K855,IF($F855=1,MID($K855,1,$G855-1)&amp;MID($K855,$G855+2,LEN($K855)-($G855-1)),"")))))</f>
        <v>76246 3XJ0A</v>
      </c>
      <c r="M855" s="316" t="str">
        <f t="shared" si="69"/>
        <v>76247 3XJ0A</v>
      </c>
      <c r="N855" s="316">
        <f>VLOOKUP(B855,大日程202201!$C$2:$D$1418,2,FALSE)</f>
        <v>0</v>
      </c>
    </row>
    <row r="856" spans="1:14">
      <c r="A856" s="316">
        <v>855</v>
      </c>
      <c r="B856" s="316" t="s">
        <v>3580</v>
      </c>
      <c r="C856" s="316" t="s">
        <v>4990</v>
      </c>
      <c r="D856" s="316">
        <v>12</v>
      </c>
      <c r="E856" s="316">
        <v>6</v>
      </c>
      <c r="F856" s="316">
        <v>0</v>
      </c>
      <c r="I856" s="316">
        <v>0</v>
      </c>
      <c r="J856" s="316">
        <f t="shared" si="68"/>
        <v>0</v>
      </c>
      <c r="K856" s="316" t="str">
        <f t="shared" si="67"/>
        <v>76373 3YF3A</v>
      </c>
      <c r="L856" s="316" t="str">
        <f t="shared" si="70"/>
        <v>76373 3YF3A</v>
      </c>
      <c r="M856" s="316" t="str">
        <f t="shared" si="69"/>
        <v/>
      </c>
      <c r="N856" s="316">
        <f>VLOOKUP(B856,大日程202201!$C$2:$D$1418,2,FALSE)</f>
        <v>0</v>
      </c>
    </row>
    <row r="857" spans="1:14">
      <c r="A857" s="316">
        <v>856</v>
      </c>
      <c r="B857" s="316" t="s">
        <v>3581</v>
      </c>
      <c r="C857" s="316" t="s">
        <v>4991</v>
      </c>
      <c r="D857" s="316">
        <v>12</v>
      </c>
      <c r="E857" s="316">
        <v>6</v>
      </c>
      <c r="F857" s="316">
        <v>0</v>
      </c>
      <c r="I857" s="316">
        <v>0</v>
      </c>
      <c r="J857" s="316">
        <f t="shared" si="68"/>
        <v>0</v>
      </c>
      <c r="K857" s="316" t="str">
        <f t="shared" si="67"/>
        <v>76397 3YF0A</v>
      </c>
      <c r="L857" s="316" t="str">
        <f t="shared" si="70"/>
        <v>76397 3YF0A</v>
      </c>
      <c r="M857" s="316" t="str">
        <f t="shared" si="69"/>
        <v/>
      </c>
      <c r="N857" s="316">
        <f>VLOOKUP(B857,大日程202201!$C$2:$D$1418,2,FALSE)</f>
        <v>0</v>
      </c>
    </row>
    <row r="858" spans="1:14">
      <c r="A858" s="316">
        <v>857</v>
      </c>
      <c r="B858" s="316" t="s">
        <v>3582</v>
      </c>
      <c r="C858" s="316" t="s">
        <v>4992</v>
      </c>
      <c r="D858" s="316">
        <v>12</v>
      </c>
      <c r="E858" s="316">
        <v>6</v>
      </c>
      <c r="F858" s="316">
        <v>0</v>
      </c>
      <c r="I858" s="316">
        <v>0</v>
      </c>
      <c r="J858" s="316">
        <f t="shared" si="68"/>
        <v>0</v>
      </c>
      <c r="K858" s="316" t="str">
        <f t="shared" si="67"/>
        <v>17216 CY00A</v>
      </c>
      <c r="L858" s="316" t="str">
        <f t="shared" si="70"/>
        <v>17216 CY00A</v>
      </c>
      <c r="M858" s="316" t="str">
        <f t="shared" si="69"/>
        <v/>
      </c>
      <c r="N858" s="316">
        <f>VLOOKUP(B858,大日程202201!$C$2:$D$1418,2,FALSE)</f>
        <v>6000</v>
      </c>
    </row>
    <row r="859" spans="1:14">
      <c r="A859" s="316">
        <v>858</v>
      </c>
      <c r="B859" s="316" t="s">
        <v>3583</v>
      </c>
      <c r="C859" s="316" t="s">
        <v>4993</v>
      </c>
      <c r="D859" s="316">
        <v>12</v>
      </c>
      <c r="E859" s="316">
        <v>6</v>
      </c>
      <c r="F859" s="316">
        <v>0</v>
      </c>
      <c r="I859" s="316">
        <v>0</v>
      </c>
      <c r="J859" s="316">
        <f t="shared" si="68"/>
        <v>0</v>
      </c>
      <c r="K859" s="316" t="str">
        <f t="shared" si="67"/>
        <v>17217 CY00A</v>
      </c>
      <c r="L859" s="316" t="str">
        <f t="shared" si="70"/>
        <v>17217 CY00A</v>
      </c>
      <c r="M859" s="316" t="str">
        <f t="shared" si="69"/>
        <v/>
      </c>
      <c r="N859" s="316">
        <f>VLOOKUP(B859,大日程202201!$C$2:$D$1418,2,FALSE)</f>
        <v>6000</v>
      </c>
    </row>
    <row r="860" spans="1:14">
      <c r="A860" s="316">
        <v>859</v>
      </c>
      <c r="B860" s="316" t="s">
        <v>3584</v>
      </c>
      <c r="C860" s="316" t="s">
        <v>4994</v>
      </c>
      <c r="D860" s="316">
        <v>12</v>
      </c>
      <c r="E860" s="316">
        <v>6</v>
      </c>
      <c r="F860" s="316">
        <v>0</v>
      </c>
      <c r="I860" s="316">
        <v>0</v>
      </c>
      <c r="J860" s="316">
        <f t="shared" si="68"/>
        <v>0</v>
      </c>
      <c r="K860" s="316" t="str">
        <f t="shared" si="67"/>
        <v>75454 1VN0A</v>
      </c>
      <c r="L860" s="316" t="str">
        <f t="shared" si="70"/>
        <v>75454 1VN0A</v>
      </c>
      <c r="M860" s="316" t="str">
        <f t="shared" si="69"/>
        <v/>
      </c>
      <c r="N860" s="316">
        <f>VLOOKUP(B860,大日程202201!$C$2:$D$1418,2,FALSE)</f>
        <v>0</v>
      </c>
    </row>
    <row r="861" spans="1:14">
      <c r="A861" s="316">
        <v>860</v>
      </c>
      <c r="B861" s="316" t="s">
        <v>3585</v>
      </c>
      <c r="C861" s="316" t="s">
        <v>4995</v>
      </c>
      <c r="D861" s="316">
        <v>12</v>
      </c>
      <c r="E861" s="316">
        <v>6</v>
      </c>
      <c r="F861" s="316">
        <v>0</v>
      </c>
      <c r="I861" s="316">
        <v>0</v>
      </c>
      <c r="J861" s="316">
        <f t="shared" si="68"/>
        <v>0</v>
      </c>
      <c r="K861" s="316" t="str">
        <f t="shared" si="67"/>
        <v>75118 5TA0A</v>
      </c>
      <c r="L861" s="316" t="str">
        <f t="shared" si="70"/>
        <v>75118 5TA0A</v>
      </c>
      <c r="M861" s="316" t="str">
        <f t="shared" si="69"/>
        <v/>
      </c>
      <c r="N861" s="316">
        <f>VLOOKUP(B861,大日程202201!$C$2:$D$1418,2,FALSE)</f>
        <v>2800</v>
      </c>
    </row>
    <row r="862" spans="1:14">
      <c r="A862" s="316">
        <v>861</v>
      </c>
      <c r="B862" s="316" t="s">
        <v>3586</v>
      </c>
      <c r="C862" s="316" t="s">
        <v>4996</v>
      </c>
      <c r="D862" s="316">
        <v>12</v>
      </c>
      <c r="E862" s="316">
        <v>6</v>
      </c>
      <c r="F862" s="316">
        <v>0</v>
      </c>
      <c r="I862" s="316">
        <v>0</v>
      </c>
      <c r="J862" s="316">
        <f t="shared" si="68"/>
        <v>0</v>
      </c>
      <c r="K862" s="316" t="str">
        <f t="shared" si="67"/>
        <v>75118 5TL0A</v>
      </c>
      <c r="L862" s="316" t="str">
        <f t="shared" si="70"/>
        <v>75118 5TL0A</v>
      </c>
      <c r="M862" s="316" t="str">
        <f t="shared" si="69"/>
        <v/>
      </c>
      <c r="N862" s="316">
        <f>VLOOKUP(B862,大日程202201!$C$2:$D$1418,2,FALSE)</f>
        <v>3000</v>
      </c>
    </row>
    <row r="863" spans="1:14">
      <c r="A863" s="316">
        <v>862</v>
      </c>
      <c r="B863" s="316" t="s">
        <v>3587</v>
      </c>
      <c r="C863" s="316" t="s">
        <v>4997</v>
      </c>
      <c r="D863" s="316">
        <v>12</v>
      </c>
      <c r="E863" s="316">
        <v>6</v>
      </c>
      <c r="F863" s="316">
        <v>0</v>
      </c>
      <c r="I863" s="316">
        <v>0</v>
      </c>
      <c r="J863" s="316">
        <f t="shared" si="68"/>
        <v>0</v>
      </c>
      <c r="K863" s="316" t="str">
        <f t="shared" si="67"/>
        <v>51162 3VA4A</v>
      </c>
      <c r="L863" s="316" t="str">
        <f t="shared" si="70"/>
        <v>51162 3VA4A</v>
      </c>
      <c r="M863" s="316" t="str">
        <f t="shared" si="69"/>
        <v/>
      </c>
      <c r="N863" s="316">
        <f>VLOOKUP(B863,大日程202201!$C$2:$D$1418,2,FALSE)</f>
        <v>0</v>
      </c>
    </row>
    <row r="864" spans="1:14">
      <c r="A864" s="316">
        <v>863</v>
      </c>
      <c r="B864" s="316" t="s">
        <v>3588</v>
      </c>
      <c r="C864" s="316" t="s">
        <v>4998</v>
      </c>
      <c r="D864" s="316">
        <v>12</v>
      </c>
      <c r="E864" s="316">
        <v>6</v>
      </c>
      <c r="F864" s="316">
        <v>0</v>
      </c>
      <c r="I864" s="316">
        <v>0</v>
      </c>
      <c r="J864" s="316">
        <f t="shared" si="68"/>
        <v>0</v>
      </c>
      <c r="K864" s="316" t="str">
        <f t="shared" si="67"/>
        <v>75176 5WK0A</v>
      </c>
      <c r="L864" s="316" t="str">
        <f t="shared" si="70"/>
        <v>75176 5WK0A</v>
      </c>
      <c r="M864" s="316" t="str">
        <f t="shared" si="69"/>
        <v/>
      </c>
      <c r="N864" s="316">
        <f>VLOOKUP(B864,大日程202201!$C$2:$D$1418,2,FALSE)</f>
        <v>0</v>
      </c>
    </row>
    <row r="865" spans="1:14">
      <c r="A865" s="316">
        <v>864</v>
      </c>
      <c r="B865" s="316" t="s">
        <v>3589</v>
      </c>
      <c r="C865" s="316" t="s">
        <v>4999</v>
      </c>
      <c r="D865" s="316">
        <v>12</v>
      </c>
      <c r="E865" s="316">
        <v>6</v>
      </c>
      <c r="F865" s="316">
        <v>0</v>
      </c>
      <c r="I865" s="316">
        <v>0</v>
      </c>
      <c r="J865" s="316">
        <f t="shared" si="68"/>
        <v>0</v>
      </c>
      <c r="K865" s="316" t="str">
        <f t="shared" si="67"/>
        <v>67466 4CB0A</v>
      </c>
      <c r="L865" s="316" t="str">
        <f t="shared" si="70"/>
        <v>67466 4CB0A</v>
      </c>
      <c r="M865" s="316" t="str">
        <f t="shared" si="69"/>
        <v/>
      </c>
      <c r="N865" s="316">
        <f>VLOOKUP(B865,大日程202201!$C$2:$D$1418,2,FALSE)</f>
        <v>900</v>
      </c>
    </row>
    <row r="866" spans="1:14">
      <c r="A866" s="316">
        <v>865</v>
      </c>
      <c r="B866" s="316" t="s">
        <v>3590</v>
      </c>
      <c r="C866" s="316" t="s">
        <v>903</v>
      </c>
      <c r="E866" s="316">
        <v>6</v>
      </c>
      <c r="F866" s="316">
        <v>0</v>
      </c>
      <c r="I866" s="316">
        <v>12</v>
      </c>
      <c r="J866" s="316">
        <f t="shared" si="68"/>
        <v>0</v>
      </c>
      <c r="K866" s="316" t="str">
        <f t="shared" si="67"/>
        <v>67466 4CB0A-E</v>
      </c>
      <c r="L866" s="316" t="str">
        <f t="shared" si="70"/>
        <v>67466 4CB0A-E</v>
      </c>
      <c r="M866" s="316" t="str">
        <f t="shared" si="69"/>
        <v/>
      </c>
      <c r="N866" s="316">
        <f>VLOOKUP(B866,大日程202201!$C$2:$D$1418,2,FALSE)</f>
        <v>0</v>
      </c>
    </row>
    <row r="867" spans="1:14">
      <c r="A867" s="316">
        <v>866</v>
      </c>
      <c r="B867" s="316" t="s">
        <v>3591</v>
      </c>
      <c r="C867" s="316" t="s">
        <v>5000</v>
      </c>
      <c r="D867" s="316">
        <v>12</v>
      </c>
      <c r="E867" s="316">
        <v>6</v>
      </c>
      <c r="F867" s="316">
        <v>0</v>
      </c>
      <c r="I867" s="316">
        <v>0</v>
      </c>
      <c r="J867" s="316">
        <f t="shared" si="68"/>
        <v>0</v>
      </c>
      <c r="K867" s="316" t="str">
        <f t="shared" si="67"/>
        <v>76482 4CB0A</v>
      </c>
      <c r="L867" s="316" t="str">
        <f t="shared" si="70"/>
        <v>76482 4CB0A</v>
      </c>
      <c r="M867" s="316" t="str">
        <f t="shared" si="69"/>
        <v/>
      </c>
      <c r="N867" s="316">
        <f>VLOOKUP(B867,大日程202201!$C$2:$D$1418,2,FALSE)</f>
        <v>800</v>
      </c>
    </row>
    <row r="868" spans="1:14">
      <c r="A868" s="316">
        <v>867</v>
      </c>
      <c r="B868" s="316" t="s">
        <v>3592</v>
      </c>
      <c r="C868" s="316" t="s">
        <v>5001</v>
      </c>
      <c r="D868" s="316">
        <v>14</v>
      </c>
      <c r="E868" s="316">
        <v>6</v>
      </c>
      <c r="F868" s="316">
        <v>0</v>
      </c>
      <c r="I868" s="316">
        <v>12</v>
      </c>
      <c r="J868" s="316">
        <f t="shared" si="68"/>
        <v>0</v>
      </c>
      <c r="K868" s="316" t="str">
        <f t="shared" si="67"/>
        <v>76482 4CB0A-E</v>
      </c>
      <c r="L868" s="316" t="str">
        <f t="shared" si="70"/>
        <v>76482 4CB0A-E</v>
      </c>
      <c r="M868" s="316" t="str">
        <f t="shared" si="69"/>
        <v/>
      </c>
      <c r="N868" s="316">
        <f>VLOOKUP(B868,大日程202201!$C$2:$D$1418,2,FALSE)</f>
        <v>0</v>
      </c>
    </row>
    <row r="869" spans="1:14">
      <c r="A869" s="316">
        <v>868</v>
      </c>
      <c r="B869" s="316" t="s">
        <v>3593</v>
      </c>
      <c r="C869" s="316" t="s">
        <v>5002</v>
      </c>
      <c r="D869" s="316">
        <v>12</v>
      </c>
      <c r="E869" s="316">
        <v>6</v>
      </c>
      <c r="F869" s="316">
        <v>0</v>
      </c>
      <c r="I869" s="316">
        <v>0</v>
      </c>
      <c r="J869" s="316">
        <f t="shared" si="68"/>
        <v>0</v>
      </c>
      <c r="K869" s="316" t="str">
        <f t="shared" si="67"/>
        <v>78118 6MA0A</v>
      </c>
      <c r="L869" s="316" t="str">
        <f t="shared" si="70"/>
        <v>78118 6MA0A</v>
      </c>
      <c r="M869" s="316" t="str">
        <f t="shared" si="69"/>
        <v/>
      </c>
      <c r="N869" s="316">
        <f>VLOOKUP(B869,大日程202201!$C$2:$D$1418,2,FALSE)</f>
        <v>6300</v>
      </c>
    </row>
    <row r="870" spans="1:14">
      <c r="A870" s="316">
        <v>869</v>
      </c>
      <c r="B870" s="316" t="s">
        <v>3594</v>
      </c>
      <c r="C870" s="316" t="s">
        <v>5003</v>
      </c>
      <c r="D870" s="316">
        <v>12</v>
      </c>
      <c r="E870" s="316">
        <v>6</v>
      </c>
      <c r="F870" s="316">
        <v>0</v>
      </c>
      <c r="I870" s="316">
        <v>0</v>
      </c>
      <c r="J870" s="316">
        <f t="shared" si="68"/>
        <v>0</v>
      </c>
      <c r="K870" s="316" t="str">
        <f t="shared" si="67"/>
        <v>78119 6MA0A</v>
      </c>
      <c r="L870" s="316" t="str">
        <f t="shared" si="70"/>
        <v>78119 6MA0A</v>
      </c>
      <c r="M870" s="316" t="str">
        <f t="shared" si="69"/>
        <v/>
      </c>
      <c r="N870" s="316">
        <f>VLOOKUP(B870,大日程202201!$C$2:$D$1418,2,FALSE)</f>
        <v>6300</v>
      </c>
    </row>
    <row r="871" spans="1:14">
      <c r="A871" s="316">
        <v>870</v>
      </c>
      <c r="B871" s="316" t="s">
        <v>3595</v>
      </c>
      <c r="C871" s="316" t="s">
        <v>5004</v>
      </c>
      <c r="D871" s="316">
        <v>14</v>
      </c>
      <c r="E871" s="316">
        <v>8</v>
      </c>
      <c r="F871" s="316">
        <v>1</v>
      </c>
      <c r="G871" s="316">
        <v>6</v>
      </c>
      <c r="I871" s="316">
        <v>0</v>
      </c>
      <c r="J871" s="316">
        <f t="shared" si="68"/>
        <v>1</v>
      </c>
      <c r="K871" s="316" t="str">
        <f t="shared" si="67"/>
        <v>76352/3 01G00</v>
      </c>
      <c r="L871" s="316" t="str">
        <f>IF(AND($G871&lt;&gt;"",$J871&gt;0), IF($F871=1,MID($K871,1,$G871-1)&amp;MID($K871,$G871+2,LEN($K871)-($G871+1)),""), IF(AND($G871&lt;&gt;"",$E871&lt;&gt;""),MID($K871,1,$G871-1),IF(AND($D871&lt;&gt;"",$F871&lt;2),$K871,IF(AND(OR($D871="", $E871=""),VALUE($F871)=0),$K871,IF($F871=1,MID($K871,1,$G871-1)&amp;MID($K871,$G871+2,LEN($K871)-($G871-1)),"")))))</f>
        <v>76352 01G00</v>
      </c>
      <c r="M871" s="316" t="str">
        <f t="shared" si="69"/>
        <v>76353 01G00</v>
      </c>
      <c r="N871" s="316">
        <f>VLOOKUP(B871,大日程202201!$C$2:$D$1418,2,FALSE)</f>
        <v>0</v>
      </c>
    </row>
    <row r="872" spans="1:14">
      <c r="A872" s="316">
        <v>871</v>
      </c>
      <c r="B872" s="316" t="s">
        <v>3596</v>
      </c>
      <c r="C872" s="316" t="s">
        <v>5005</v>
      </c>
      <c r="D872" s="316">
        <v>12</v>
      </c>
      <c r="E872" s="316">
        <v>6</v>
      </c>
      <c r="F872" s="316">
        <v>0</v>
      </c>
      <c r="I872" s="316">
        <v>0</v>
      </c>
      <c r="J872" s="316">
        <f t="shared" si="68"/>
        <v>0</v>
      </c>
      <c r="K872" s="316" t="str">
        <f t="shared" si="67"/>
        <v>78152 CN000</v>
      </c>
      <c r="L872" s="316" t="str">
        <f t="shared" si="70"/>
        <v>78152 CN000</v>
      </c>
      <c r="M872" s="316" t="str">
        <f t="shared" si="69"/>
        <v/>
      </c>
      <c r="N872" s="316">
        <f>VLOOKUP(B872,大日程202201!$C$2:$D$1418,2,FALSE)</f>
        <v>0</v>
      </c>
    </row>
    <row r="873" spans="1:14">
      <c r="A873" s="316">
        <v>872</v>
      </c>
      <c r="B873" s="316" t="s">
        <v>3597</v>
      </c>
      <c r="C873" s="316" t="s">
        <v>5006</v>
      </c>
      <c r="D873" s="316">
        <v>14</v>
      </c>
      <c r="E873" s="316">
        <v>8</v>
      </c>
      <c r="F873" s="316">
        <v>1</v>
      </c>
      <c r="G873" s="316">
        <v>6</v>
      </c>
      <c r="I873" s="316">
        <v>0</v>
      </c>
      <c r="J873" s="316">
        <f t="shared" si="68"/>
        <v>1</v>
      </c>
      <c r="K873" s="316" t="str">
        <f t="shared" si="67"/>
        <v>80142/3 4M400</v>
      </c>
      <c r="L873" s="316" t="str">
        <f>IF(AND($G873&lt;&gt;"",$J873&gt;0), IF($F873=1,MID($K873,1,$G873-1)&amp;MID($K873,$G873+2,LEN($K873)-($G873+1)),""), IF(AND($G873&lt;&gt;"",$E873&lt;&gt;""),MID($K873,1,$G873-1),IF(AND($D873&lt;&gt;"",$F873&lt;2),$K873,IF(AND(OR($D873="", $E873=""),VALUE($F873)=0),$K873,IF($F873=1,MID($K873,1,$G873-1)&amp;MID($K873,$G873+2,LEN($K873)-($G873-1)),"")))))</f>
        <v>80142 4M400</v>
      </c>
      <c r="M873" s="316" t="str">
        <f t="shared" si="69"/>
        <v>80143 4M400</v>
      </c>
      <c r="N873" s="316">
        <f>VLOOKUP(B873,大日程202201!$C$2:$D$1418,2,FALSE)</f>
        <v>0</v>
      </c>
    </row>
    <row r="874" spans="1:14">
      <c r="A874" s="316">
        <v>873</v>
      </c>
      <c r="B874" s="316" t="s">
        <v>3598</v>
      </c>
      <c r="C874" s="316" t="s">
        <v>4927</v>
      </c>
      <c r="D874" s="316">
        <v>12</v>
      </c>
      <c r="E874" s="316">
        <v>6</v>
      </c>
      <c r="F874" s="316">
        <v>0</v>
      </c>
      <c r="I874" s="316">
        <v>0</v>
      </c>
      <c r="J874" s="316">
        <f t="shared" si="68"/>
        <v>0</v>
      </c>
      <c r="K874" s="316" t="str">
        <f t="shared" si="67"/>
        <v>79146 8H300</v>
      </c>
      <c r="L874" s="316" t="str">
        <f t="shared" si="70"/>
        <v>79146 8H300</v>
      </c>
      <c r="M874" s="316" t="str">
        <f t="shared" si="69"/>
        <v/>
      </c>
      <c r="N874" s="316">
        <f>VLOOKUP(B874,大日程202201!$C$2:$D$1418,2,FALSE)</f>
        <v>0</v>
      </c>
    </row>
    <row r="875" spans="1:14">
      <c r="A875" s="316">
        <v>874</v>
      </c>
      <c r="B875" s="316" t="s">
        <v>3599</v>
      </c>
      <c r="C875" s="316" t="s">
        <v>5007</v>
      </c>
      <c r="D875" s="316">
        <v>12</v>
      </c>
      <c r="E875" s="316">
        <v>6</v>
      </c>
      <c r="F875" s="316">
        <v>0</v>
      </c>
      <c r="I875" s="316">
        <v>0</v>
      </c>
      <c r="J875" s="316">
        <f t="shared" si="68"/>
        <v>0</v>
      </c>
      <c r="K875" s="316" t="str">
        <f t="shared" si="67"/>
        <v>62240 4M500</v>
      </c>
      <c r="L875" s="316" t="str">
        <f t="shared" si="70"/>
        <v>62240 4M500</v>
      </c>
      <c r="M875" s="316" t="str">
        <f t="shared" si="69"/>
        <v/>
      </c>
      <c r="N875" s="316">
        <f>VLOOKUP(B875,大日程202201!$C$2:$D$1418,2,FALSE)</f>
        <v>0</v>
      </c>
    </row>
    <row r="876" spans="1:14">
      <c r="A876" s="316">
        <v>875</v>
      </c>
      <c r="B876" s="316" t="s">
        <v>3600</v>
      </c>
      <c r="C876" s="316" t="s">
        <v>5008</v>
      </c>
      <c r="D876" s="316">
        <v>14</v>
      </c>
      <c r="E876" s="316">
        <v>8</v>
      </c>
      <c r="F876" s="316">
        <v>1</v>
      </c>
      <c r="G876" s="316">
        <v>6</v>
      </c>
      <c r="I876" s="316">
        <v>0</v>
      </c>
      <c r="J876" s="316">
        <f t="shared" si="68"/>
        <v>1</v>
      </c>
      <c r="K876" s="316" t="str">
        <f t="shared" si="67"/>
        <v>82118/9 5M000</v>
      </c>
      <c r="L876" s="316" t="str">
        <f>IF(AND($G876&lt;&gt;"",$J876&gt;0), IF($F876=1,MID($K876,1,$G876-1)&amp;MID($K876,$G876+2,LEN($K876)-($G876+1)),""), IF(AND($G876&lt;&gt;"",$E876&lt;&gt;""),MID($K876,1,$G876-1),IF(AND($D876&lt;&gt;"",$F876&lt;2),$K876,IF(AND(OR($D876="", $E876=""),VALUE($F876)=0),$K876,IF($F876=1,MID($K876,1,$G876-1)&amp;MID($K876,$G876+2,LEN($K876)-($G876-1)),"")))))</f>
        <v>82118 5M000</v>
      </c>
      <c r="M876" s="316" t="str">
        <f t="shared" si="69"/>
        <v>82119 5M000</v>
      </c>
      <c r="N876" s="316">
        <f>VLOOKUP(B876,大日程202201!$C$2:$D$1418,2,FALSE)</f>
        <v>0</v>
      </c>
    </row>
    <row r="877" spans="1:14">
      <c r="A877" s="316">
        <v>876</v>
      </c>
      <c r="B877" s="316" t="s">
        <v>3601</v>
      </c>
      <c r="C877" s="316" t="s">
        <v>5009</v>
      </c>
      <c r="D877" s="316">
        <v>14</v>
      </c>
      <c r="E877" s="316">
        <v>8</v>
      </c>
      <c r="F877" s="316">
        <v>1</v>
      </c>
      <c r="G877" s="316">
        <v>6</v>
      </c>
      <c r="I877" s="316">
        <v>0</v>
      </c>
      <c r="J877" s="316">
        <f t="shared" si="68"/>
        <v>1</v>
      </c>
      <c r="K877" s="316" t="str">
        <f t="shared" si="67"/>
        <v>77652/3 JM00A</v>
      </c>
      <c r="L877" s="316" t="str">
        <f>IF(AND($G877&lt;&gt;"",$J877&gt;0), IF($F877=1,MID($K877,1,$G877-1)&amp;MID($K877,$G877+2,LEN($K877)-($G877+1)),""), IF(AND($G877&lt;&gt;"",$E877&lt;&gt;""),MID($K877,1,$G877-1),IF(AND($D877&lt;&gt;"",$F877&lt;2),$K877,IF(AND(OR($D877="", $E877=""),VALUE($F877)=0),$K877,IF($F877=1,MID($K877,1,$G877-1)&amp;MID($K877,$G877+2,LEN($K877)-($G877-1)),"")))))</f>
        <v>77652 JM00A</v>
      </c>
      <c r="M877" s="316" t="str">
        <f t="shared" si="69"/>
        <v>77653 JM00A</v>
      </c>
      <c r="N877" s="316">
        <f>VLOOKUP(B877,大日程202201!$C$2:$D$1418,2,FALSE)</f>
        <v>150</v>
      </c>
    </row>
    <row r="878" spans="1:14">
      <c r="A878" s="316">
        <v>877</v>
      </c>
      <c r="B878" s="316" t="s">
        <v>3602</v>
      </c>
      <c r="C878" s="316" t="s">
        <v>5010</v>
      </c>
      <c r="D878" s="316">
        <v>12</v>
      </c>
      <c r="E878" s="316">
        <v>6</v>
      </c>
      <c r="F878" s="316">
        <v>0</v>
      </c>
      <c r="I878" s="316">
        <v>0</v>
      </c>
      <c r="J878" s="316">
        <f t="shared" si="68"/>
        <v>0</v>
      </c>
      <c r="K878" s="316" t="str">
        <f t="shared" si="67"/>
        <v>62522 1LA5A</v>
      </c>
      <c r="L878" s="316" t="str">
        <f t="shared" si="70"/>
        <v>62522 1LA5A</v>
      </c>
      <c r="M878" s="316" t="str">
        <f t="shared" si="69"/>
        <v/>
      </c>
      <c r="N878" s="316">
        <f>VLOOKUP(B878,大日程202201!$C$2:$D$1418,2,FALSE)</f>
        <v>0</v>
      </c>
    </row>
    <row r="879" spans="1:14">
      <c r="A879" s="316">
        <v>878</v>
      </c>
      <c r="B879" s="316" t="s">
        <v>3603</v>
      </c>
      <c r="C879" s="316" t="s">
        <v>5011</v>
      </c>
      <c r="D879" s="316">
        <v>12</v>
      </c>
      <c r="E879" s="316">
        <v>6</v>
      </c>
      <c r="F879" s="316">
        <v>0</v>
      </c>
      <c r="I879" s="316">
        <v>0</v>
      </c>
      <c r="J879" s="316">
        <f t="shared" si="68"/>
        <v>0</v>
      </c>
      <c r="K879" s="316" t="str">
        <f t="shared" si="67"/>
        <v>67332 1LA0B</v>
      </c>
      <c r="L879" s="316" t="str">
        <f t="shared" si="70"/>
        <v>67332 1LA0B</v>
      </c>
      <c r="M879" s="316" t="str">
        <f t="shared" si="69"/>
        <v/>
      </c>
      <c r="N879" s="316">
        <f>VLOOKUP(B879,大日程202201!$C$2:$D$1418,2,FALSE)</f>
        <v>0</v>
      </c>
    </row>
    <row r="880" spans="1:14">
      <c r="A880" s="316">
        <v>879</v>
      </c>
      <c r="B880" s="316" t="s">
        <v>3604</v>
      </c>
      <c r="C880" s="316" t="s">
        <v>5012</v>
      </c>
      <c r="D880" s="316">
        <v>12</v>
      </c>
      <c r="E880" s="316">
        <v>6</v>
      </c>
      <c r="F880" s="316">
        <v>0</v>
      </c>
      <c r="I880" s="316">
        <v>0</v>
      </c>
      <c r="J880" s="316">
        <f t="shared" si="68"/>
        <v>0</v>
      </c>
      <c r="K880" s="316" t="str">
        <f t="shared" si="67"/>
        <v>67336 1LA0A</v>
      </c>
      <c r="L880" s="316" t="str">
        <f t="shared" si="70"/>
        <v>67336 1LA0A</v>
      </c>
      <c r="M880" s="316" t="str">
        <f t="shared" si="69"/>
        <v/>
      </c>
      <c r="N880" s="316">
        <f>VLOOKUP(B880,大日程202201!$C$2:$D$1418,2,FALSE)</f>
        <v>0</v>
      </c>
    </row>
    <row r="881" spans="1:14">
      <c r="A881" s="316">
        <v>880</v>
      </c>
      <c r="B881" s="316" t="s">
        <v>3605</v>
      </c>
      <c r="C881" s="316" t="s">
        <v>5013</v>
      </c>
      <c r="D881" s="316">
        <v>12</v>
      </c>
      <c r="E881" s="316">
        <v>6</v>
      </c>
      <c r="F881" s="316">
        <v>0</v>
      </c>
      <c r="I881" s="316">
        <v>0</v>
      </c>
      <c r="J881" s="316">
        <f t="shared" si="68"/>
        <v>0</v>
      </c>
      <c r="K881" s="316" t="str">
        <f t="shared" si="67"/>
        <v>74548 1LA0A</v>
      </c>
      <c r="L881" s="316" t="str">
        <f t="shared" si="70"/>
        <v>74548 1LA0A</v>
      </c>
      <c r="M881" s="316" t="str">
        <f t="shared" si="69"/>
        <v/>
      </c>
      <c r="N881" s="316">
        <f>VLOOKUP(B881,大日程202201!$C$2:$D$1418,2,FALSE)</f>
        <v>0</v>
      </c>
    </row>
    <row r="882" spans="1:14">
      <c r="A882" s="316">
        <v>881</v>
      </c>
      <c r="B882" s="316" t="s">
        <v>3606</v>
      </c>
      <c r="C882" s="316" t="s">
        <v>5014</v>
      </c>
      <c r="D882" s="316">
        <v>12</v>
      </c>
      <c r="E882" s="316">
        <v>6</v>
      </c>
      <c r="F882" s="316">
        <v>0</v>
      </c>
      <c r="I882" s="316">
        <v>0</v>
      </c>
      <c r="J882" s="316">
        <f t="shared" si="68"/>
        <v>0</v>
      </c>
      <c r="K882" s="316" t="str">
        <f t="shared" si="67"/>
        <v>76458 5TA0A</v>
      </c>
      <c r="L882" s="316" t="str">
        <f t="shared" si="70"/>
        <v>76458 5TA0A</v>
      </c>
      <c r="M882" s="316" t="str">
        <f t="shared" si="69"/>
        <v/>
      </c>
      <c r="N882" s="316">
        <f>VLOOKUP(B882,大日程202201!$C$2:$D$1418,2,FALSE)</f>
        <v>0</v>
      </c>
    </row>
    <row r="883" spans="1:14">
      <c r="A883" s="316">
        <v>882</v>
      </c>
      <c r="B883" s="316" t="s">
        <v>3607</v>
      </c>
      <c r="C883" s="316" t="s">
        <v>5015</v>
      </c>
      <c r="D883" s="316">
        <v>12</v>
      </c>
      <c r="E883" s="316">
        <v>6</v>
      </c>
      <c r="F883" s="316">
        <v>0</v>
      </c>
      <c r="I883" s="316">
        <v>0</v>
      </c>
      <c r="J883" s="316">
        <f t="shared" si="68"/>
        <v>0</v>
      </c>
      <c r="K883" s="316" t="str">
        <f t="shared" si="67"/>
        <v>76459 5TA0A</v>
      </c>
      <c r="L883" s="316" t="str">
        <f t="shared" si="70"/>
        <v>76459 5TA0A</v>
      </c>
      <c r="M883" s="316" t="str">
        <f t="shared" si="69"/>
        <v/>
      </c>
      <c r="N883" s="316">
        <f>VLOOKUP(B883,大日程202201!$C$2:$D$1418,2,FALSE)</f>
        <v>0</v>
      </c>
    </row>
    <row r="884" spans="1:14">
      <c r="A884" s="316">
        <v>883</v>
      </c>
      <c r="B884" s="316" t="s">
        <v>3608</v>
      </c>
      <c r="C884" s="316" t="s">
        <v>5016</v>
      </c>
      <c r="D884" s="316">
        <v>12</v>
      </c>
      <c r="E884" s="316">
        <v>6</v>
      </c>
      <c r="F884" s="316">
        <v>0</v>
      </c>
      <c r="I884" s="316">
        <v>0</v>
      </c>
      <c r="J884" s="316">
        <f t="shared" si="68"/>
        <v>0</v>
      </c>
      <c r="K884" s="316" t="str">
        <f t="shared" si="67"/>
        <v>73211 4CC1A</v>
      </c>
      <c r="L884" s="316" t="str">
        <f t="shared" si="70"/>
        <v>73211 4CC1A</v>
      </c>
      <c r="M884" s="316" t="str">
        <f t="shared" si="69"/>
        <v/>
      </c>
      <c r="N884" s="316">
        <f>VLOOKUP(B884,大日程202201!$C$2:$D$1418,2,FALSE)</f>
        <v>0</v>
      </c>
    </row>
    <row r="885" spans="1:14">
      <c r="A885" s="316">
        <v>884</v>
      </c>
      <c r="B885" s="316" t="s">
        <v>3609</v>
      </c>
      <c r="C885" s="316" t="s">
        <v>5017</v>
      </c>
      <c r="D885" s="316">
        <v>14</v>
      </c>
      <c r="E885" s="316">
        <v>8</v>
      </c>
      <c r="F885" s="316">
        <v>1</v>
      </c>
      <c r="G885" s="316">
        <v>6</v>
      </c>
      <c r="I885" s="316">
        <v>0</v>
      </c>
      <c r="J885" s="316">
        <f t="shared" si="68"/>
        <v>1</v>
      </c>
      <c r="K885" s="316" t="str">
        <f t="shared" si="67"/>
        <v>64182/3 6MA0A</v>
      </c>
      <c r="L885" s="316" t="str">
        <f>IF(AND($G885&lt;&gt;"",$J885&gt;0), IF($F885=1,MID($K885,1,$G885-1)&amp;MID($K885,$G885+2,LEN($K885)-($G885+1)),""), IF(AND($G885&lt;&gt;"",$E885&lt;&gt;""),MID($K885,1,$G885-1),IF(AND($D885&lt;&gt;"",$F885&lt;2),$K885,IF(AND(OR($D885="", $E885=""),VALUE($F885)=0),$K885,IF($F885=1,MID($K885,1,$G885-1)&amp;MID($K885,$G885+2,LEN($K885)-($G885-1)),"")))))</f>
        <v>64182 6MA0A</v>
      </c>
      <c r="M885" s="316" t="str">
        <f t="shared" si="69"/>
        <v>64183 6MA0A</v>
      </c>
      <c r="N885" s="316">
        <f>VLOOKUP(B885,大日程202201!$C$2:$D$1418,2,FALSE)</f>
        <v>0</v>
      </c>
    </row>
    <row r="886" spans="1:14">
      <c r="A886" s="316">
        <v>885</v>
      </c>
      <c r="B886" s="316" t="s">
        <v>3610</v>
      </c>
      <c r="C886" s="316" t="s">
        <v>5018</v>
      </c>
      <c r="D886" s="316">
        <v>12</v>
      </c>
      <c r="E886" s="316">
        <v>6</v>
      </c>
      <c r="F886" s="316">
        <v>0</v>
      </c>
      <c r="I886" s="316">
        <v>0</v>
      </c>
      <c r="J886" s="316">
        <f t="shared" si="68"/>
        <v>0</v>
      </c>
      <c r="K886" s="316" t="str">
        <f t="shared" si="67"/>
        <v>64828 D0109</v>
      </c>
      <c r="L886" s="316" t="str">
        <f t="shared" si="70"/>
        <v>64828 D0109</v>
      </c>
      <c r="M886" s="316" t="str">
        <f t="shared" si="69"/>
        <v/>
      </c>
      <c r="N886" s="316">
        <f>VLOOKUP(B886,大日程202201!$C$2:$D$1418,2,FALSE)</f>
        <v>0</v>
      </c>
    </row>
    <row r="887" spans="1:14">
      <c r="A887" s="316">
        <v>886</v>
      </c>
      <c r="B887" s="316" t="s">
        <v>3611</v>
      </c>
      <c r="C887" s="316" t="s">
        <v>5019</v>
      </c>
      <c r="D887" s="316">
        <v>14</v>
      </c>
      <c r="E887" s="316">
        <v>6</v>
      </c>
      <c r="F887" s="316">
        <v>0</v>
      </c>
      <c r="I887" s="316">
        <v>12</v>
      </c>
      <c r="J887" s="316">
        <f t="shared" si="68"/>
        <v>0</v>
      </c>
      <c r="K887" s="316" t="str">
        <f t="shared" si="67"/>
        <v>64828 D0109-G</v>
      </c>
      <c r="L887" s="316" t="str">
        <f t="shared" si="70"/>
        <v>64828 D0109-G</v>
      </c>
      <c r="M887" s="316" t="str">
        <f t="shared" si="69"/>
        <v/>
      </c>
      <c r="N887" s="316">
        <f>VLOOKUP(B887,大日程202201!$C$2:$D$1418,2,FALSE)</f>
        <v>0</v>
      </c>
    </row>
    <row r="888" spans="1:14">
      <c r="A888" s="316">
        <v>887</v>
      </c>
      <c r="B888" s="316" t="s">
        <v>3612</v>
      </c>
      <c r="C888" s="316" t="s">
        <v>5020</v>
      </c>
      <c r="D888" s="316">
        <v>12</v>
      </c>
      <c r="E888" s="316">
        <v>6</v>
      </c>
      <c r="F888" s="316">
        <v>0</v>
      </c>
      <c r="I888" s="316">
        <v>0</v>
      </c>
      <c r="J888" s="316">
        <f t="shared" si="68"/>
        <v>0</v>
      </c>
      <c r="K888" s="316" t="str">
        <f t="shared" si="67"/>
        <v>74811 01G0A</v>
      </c>
      <c r="L888" s="316" t="str">
        <f t="shared" si="70"/>
        <v>74811 01G0A</v>
      </c>
      <c r="M888" s="316" t="str">
        <f t="shared" si="69"/>
        <v/>
      </c>
      <c r="N888" s="316">
        <f>VLOOKUP(B888,大日程202201!$C$2:$D$1418,2,FALSE)</f>
        <v>0</v>
      </c>
    </row>
    <row r="889" spans="1:14">
      <c r="A889" s="316">
        <v>888</v>
      </c>
      <c r="B889" s="316" t="s">
        <v>3613</v>
      </c>
      <c r="C889" s="316" t="s">
        <v>5021</v>
      </c>
      <c r="D889" s="316">
        <v>12</v>
      </c>
      <c r="E889" s="316">
        <v>6</v>
      </c>
      <c r="F889" s="316">
        <v>0</v>
      </c>
      <c r="I889" s="316">
        <v>0</v>
      </c>
      <c r="J889" s="316">
        <f t="shared" si="68"/>
        <v>0</v>
      </c>
      <c r="K889" s="316" t="str">
        <f t="shared" si="67"/>
        <v>74811 08G00</v>
      </c>
      <c r="L889" s="316" t="str">
        <f t="shared" si="70"/>
        <v>74811 08G00</v>
      </c>
      <c r="M889" s="316" t="str">
        <f t="shared" si="69"/>
        <v/>
      </c>
      <c r="N889" s="316">
        <f>VLOOKUP(B889,大日程202201!$C$2:$D$1418,2,FALSE)</f>
        <v>0</v>
      </c>
    </row>
    <row r="890" spans="1:14">
      <c r="A890" s="316">
        <v>889</v>
      </c>
      <c r="B890" s="316" t="s">
        <v>3614</v>
      </c>
      <c r="C890" s="316" t="s">
        <v>5022</v>
      </c>
      <c r="D890" s="316">
        <v>12</v>
      </c>
      <c r="E890" s="316">
        <v>6</v>
      </c>
      <c r="F890" s="316">
        <v>0</v>
      </c>
      <c r="I890" s="316">
        <v>0</v>
      </c>
      <c r="J890" s="316">
        <f t="shared" si="68"/>
        <v>0</v>
      </c>
      <c r="K890" s="316" t="str">
        <f t="shared" si="67"/>
        <v>74811 31G0A</v>
      </c>
      <c r="L890" s="316" t="str">
        <f t="shared" si="70"/>
        <v>74811 31G0A</v>
      </c>
      <c r="M890" s="316" t="str">
        <f t="shared" si="69"/>
        <v/>
      </c>
      <c r="N890" s="316">
        <f>VLOOKUP(B890,大日程202201!$C$2:$D$1418,2,FALSE)</f>
        <v>0</v>
      </c>
    </row>
    <row r="891" spans="1:14">
      <c r="A891" s="316">
        <v>890</v>
      </c>
      <c r="B891" s="316" t="s">
        <v>3615</v>
      </c>
      <c r="C891" s="316" t="s">
        <v>5023</v>
      </c>
      <c r="D891" s="316">
        <v>12</v>
      </c>
      <c r="E891" s="316">
        <v>6</v>
      </c>
      <c r="F891" s="316">
        <v>0</v>
      </c>
      <c r="I891" s="316">
        <v>0</v>
      </c>
      <c r="J891" s="316">
        <f t="shared" si="68"/>
        <v>0</v>
      </c>
      <c r="K891" s="316" t="str">
        <f t="shared" si="67"/>
        <v>74811 3S800</v>
      </c>
      <c r="L891" s="316" t="str">
        <f t="shared" si="70"/>
        <v>74811 3S800</v>
      </c>
      <c r="M891" s="316" t="str">
        <f t="shared" si="69"/>
        <v/>
      </c>
      <c r="N891" s="316">
        <f>VLOOKUP(B891,大日程202201!$C$2:$D$1418,2,FALSE)</f>
        <v>0</v>
      </c>
    </row>
    <row r="892" spans="1:14">
      <c r="A892" s="316">
        <v>891</v>
      </c>
      <c r="B892" s="316" t="s">
        <v>3616</v>
      </c>
      <c r="C892" s="316" t="s">
        <v>5024</v>
      </c>
      <c r="D892" s="316">
        <v>12</v>
      </c>
      <c r="E892" s="316">
        <v>6</v>
      </c>
      <c r="F892" s="316">
        <v>0</v>
      </c>
      <c r="I892" s="316">
        <v>0</v>
      </c>
      <c r="J892" s="316">
        <f t="shared" si="68"/>
        <v>0</v>
      </c>
      <c r="K892" s="316" t="str">
        <f t="shared" si="67"/>
        <v>74811 3S810</v>
      </c>
      <c r="L892" s="316" t="str">
        <f t="shared" si="70"/>
        <v>74811 3S810</v>
      </c>
      <c r="M892" s="316" t="str">
        <f t="shared" si="69"/>
        <v/>
      </c>
      <c r="N892" s="316">
        <f>VLOOKUP(B892,大日程202201!$C$2:$D$1418,2,FALSE)</f>
        <v>0</v>
      </c>
    </row>
    <row r="893" spans="1:14">
      <c r="A893" s="316">
        <v>892</v>
      </c>
      <c r="B893" s="316" t="s">
        <v>3617</v>
      </c>
      <c r="C893" s="316" t="s">
        <v>5025</v>
      </c>
      <c r="D893" s="316">
        <v>12</v>
      </c>
      <c r="E893" s="316">
        <v>6</v>
      </c>
      <c r="F893" s="316">
        <v>0</v>
      </c>
      <c r="I893" s="316">
        <v>0</v>
      </c>
      <c r="J893" s="316">
        <f t="shared" si="68"/>
        <v>0</v>
      </c>
      <c r="K893" s="316" t="str">
        <f t="shared" si="67"/>
        <v>74811 VJ30A</v>
      </c>
      <c r="L893" s="316" t="str">
        <f t="shared" si="70"/>
        <v>74811 VJ30A</v>
      </c>
      <c r="M893" s="316" t="str">
        <f t="shared" si="69"/>
        <v/>
      </c>
      <c r="N893" s="316">
        <f>VLOOKUP(B893,大日程202201!$C$2:$D$1418,2,FALSE)</f>
        <v>0</v>
      </c>
    </row>
    <row r="894" spans="1:14">
      <c r="A894" s="316">
        <v>893</v>
      </c>
      <c r="B894" s="316" t="s">
        <v>3618</v>
      </c>
      <c r="C894" s="316" t="s">
        <v>5026</v>
      </c>
      <c r="D894" s="316">
        <v>12</v>
      </c>
      <c r="E894" s="316">
        <v>6</v>
      </c>
      <c r="F894" s="316">
        <v>0</v>
      </c>
      <c r="I894" s="316">
        <v>0</v>
      </c>
      <c r="J894" s="316">
        <f t="shared" si="68"/>
        <v>0</v>
      </c>
      <c r="K894" s="316" t="str">
        <f t="shared" si="67"/>
        <v>74811 VJ40A</v>
      </c>
      <c r="L894" s="316" t="str">
        <f t="shared" si="70"/>
        <v>74811 VJ40A</v>
      </c>
      <c r="M894" s="316" t="str">
        <f t="shared" si="69"/>
        <v/>
      </c>
      <c r="N894" s="316">
        <f>VLOOKUP(B894,大日程202201!$C$2:$D$1418,2,FALSE)</f>
        <v>0</v>
      </c>
    </row>
    <row r="895" spans="1:14">
      <c r="A895" s="316">
        <v>894</v>
      </c>
      <c r="B895" s="316" t="s">
        <v>3619</v>
      </c>
      <c r="C895" s="316" t="s">
        <v>5027</v>
      </c>
      <c r="D895" s="316">
        <v>15</v>
      </c>
      <c r="E895" s="316">
        <v>6</v>
      </c>
      <c r="F895" s="316">
        <v>0</v>
      </c>
      <c r="I895" s="316">
        <v>12</v>
      </c>
      <c r="J895" s="316">
        <f t="shared" si="68"/>
        <v>0</v>
      </c>
      <c r="K895" s="316" t="str">
        <f t="shared" si="67"/>
        <v>62592 VG200-01</v>
      </c>
      <c r="L895" s="316" t="str">
        <f t="shared" si="70"/>
        <v>62592 VG200-01</v>
      </c>
      <c r="M895" s="316" t="str">
        <f t="shared" si="69"/>
        <v/>
      </c>
      <c r="N895" s="316">
        <f>VLOOKUP(B895,大日程202201!$C$2:$D$1418,2,FALSE)</f>
        <v>0</v>
      </c>
    </row>
    <row r="896" spans="1:14">
      <c r="A896" s="316">
        <v>895</v>
      </c>
      <c r="B896" s="316" t="s">
        <v>3620</v>
      </c>
      <c r="C896" s="316" t="s">
        <v>5028</v>
      </c>
      <c r="D896" s="316">
        <v>15</v>
      </c>
      <c r="E896" s="316">
        <v>6</v>
      </c>
      <c r="F896" s="316">
        <v>0</v>
      </c>
      <c r="I896" s="316">
        <v>12</v>
      </c>
      <c r="J896" s="316">
        <f t="shared" si="68"/>
        <v>0</v>
      </c>
      <c r="K896" s="316" t="str">
        <f t="shared" si="67"/>
        <v>62593 VG200-01</v>
      </c>
      <c r="L896" s="316" t="str">
        <f t="shared" si="70"/>
        <v>62593 VG200-01</v>
      </c>
      <c r="M896" s="316" t="str">
        <f t="shared" si="69"/>
        <v/>
      </c>
      <c r="N896" s="316">
        <f>VLOOKUP(B896,大日程202201!$C$2:$D$1418,2,FALSE)</f>
        <v>0</v>
      </c>
    </row>
    <row r="897" spans="1:14">
      <c r="A897" s="316">
        <v>896</v>
      </c>
      <c r="B897" s="316" t="s">
        <v>3621</v>
      </c>
      <c r="C897" s="316" t="s">
        <v>5029</v>
      </c>
      <c r="D897" s="316">
        <v>12</v>
      </c>
      <c r="E897" s="316">
        <v>6</v>
      </c>
      <c r="F897" s="316">
        <v>0</v>
      </c>
      <c r="I897" s="316">
        <v>0</v>
      </c>
      <c r="J897" s="316">
        <f t="shared" si="68"/>
        <v>0</v>
      </c>
      <c r="K897" s="316" t="str">
        <f t="shared" si="67"/>
        <v>93872 92G00</v>
      </c>
      <c r="L897" s="316" t="str">
        <f t="shared" si="70"/>
        <v>93872 92G00</v>
      </c>
      <c r="M897" s="316" t="str">
        <f t="shared" si="69"/>
        <v/>
      </c>
      <c r="N897" s="316">
        <f>VLOOKUP(B897,大日程202201!$C$2:$D$1418,2,FALSE)</f>
        <v>0</v>
      </c>
    </row>
    <row r="898" spans="1:14">
      <c r="A898" s="316">
        <v>897</v>
      </c>
      <c r="B898" s="316" t="s">
        <v>3622</v>
      </c>
      <c r="C898" s="316" t="s">
        <v>5030</v>
      </c>
      <c r="D898" s="316">
        <v>16</v>
      </c>
      <c r="E898" s="316">
        <v>8</v>
      </c>
      <c r="F898" s="316">
        <v>1</v>
      </c>
      <c r="G898" s="316">
        <v>6</v>
      </c>
      <c r="I898" s="316">
        <v>14</v>
      </c>
      <c r="J898" s="316">
        <f t="shared" si="68"/>
        <v>1</v>
      </c>
      <c r="K898" s="316" t="str">
        <f t="shared" ref="K898:K961" si="71">IF(AND($D898&lt;&gt;"",$D898&gt;$E898),TRIM(MID($C898,1,$D898)),TRIM($C898))</f>
        <v>91314/5 0W000-P</v>
      </c>
      <c r="L898" s="316" t="str">
        <f>IF(AND($G898&lt;&gt;"",$J898&gt;0), IF($F898=1,MID($K898,1,$G898-1)&amp;MID($K898,$G898+2,LEN($K898)-($G898+1)),""), IF(AND($G898&lt;&gt;"",$E898&lt;&gt;""),MID($K898,1,$G898-1),IF(AND($D898&lt;&gt;"",$F898&lt;2),$K898,IF(AND(OR($D898="", $E898=""),VALUE($F898)=0),$K898,IF($F898=1,MID($K898,1,$G898-1)&amp;MID($K898,$G898+2,LEN($K898)-($G898-1)),"")))))</f>
        <v>91314 0W000-P</v>
      </c>
      <c r="M898" s="316" t="str">
        <f t="shared" si="69"/>
        <v>91315 0W000-P</v>
      </c>
      <c r="N898" s="316">
        <f>VLOOKUP(B898,大日程202201!$C$2:$D$1418,2,FALSE)</f>
        <v>0</v>
      </c>
    </row>
    <row r="899" spans="1:14">
      <c r="A899" s="316">
        <v>898</v>
      </c>
      <c r="B899" s="316" t="s">
        <v>3623</v>
      </c>
      <c r="C899" s="316" t="s">
        <v>5031</v>
      </c>
      <c r="D899" s="316">
        <v>16</v>
      </c>
      <c r="E899" s="316">
        <v>8</v>
      </c>
      <c r="F899" s="316">
        <v>1</v>
      </c>
      <c r="G899" s="316">
        <v>6</v>
      </c>
      <c r="I899" s="316">
        <v>14</v>
      </c>
      <c r="J899" s="316">
        <f t="shared" si="68"/>
        <v>1</v>
      </c>
      <c r="K899" s="316" t="str">
        <f t="shared" si="71"/>
        <v>91318/9 0W000-P</v>
      </c>
      <c r="L899" s="316" t="str">
        <f>IF(AND($G899&lt;&gt;"",$J899&gt;0), IF($F899=1,MID($K899,1,$G899-1)&amp;MID($K899,$G899+2,LEN($K899)-($G899+1)),""), IF(AND($G899&lt;&gt;"",$E899&lt;&gt;""),MID($K899,1,$G899-1),IF(AND($D899&lt;&gt;"",$F899&lt;2),$K899,IF(AND(OR($D899="", $E899=""),VALUE($F899)=0),$K899,IF($F899=1,MID($K899,1,$G899-1)&amp;MID($K899,$G899+2,LEN($K899)-($G899-1)),"")))))</f>
        <v>91318 0W000-P</v>
      </c>
      <c r="M899" s="316" t="str">
        <f t="shared" si="69"/>
        <v>91319 0W000-P</v>
      </c>
      <c r="N899" s="316">
        <f>VLOOKUP(B899,大日程202201!$C$2:$D$1418,2,FALSE)</f>
        <v>0</v>
      </c>
    </row>
    <row r="900" spans="1:14">
      <c r="A900" s="316">
        <v>899</v>
      </c>
      <c r="B900" s="316" t="s">
        <v>3624</v>
      </c>
      <c r="C900" s="316" t="s">
        <v>5032</v>
      </c>
      <c r="D900" s="316">
        <v>13</v>
      </c>
      <c r="E900" s="316">
        <v>7</v>
      </c>
      <c r="F900" s="316">
        <v>1</v>
      </c>
      <c r="G900" s="316">
        <v>5</v>
      </c>
      <c r="I900" s="316">
        <v>0</v>
      </c>
      <c r="J900" s="316">
        <f t="shared" ref="J900:J963" si="72">IF($G900&lt;&gt;"",($E900-1)-$G900,0)</f>
        <v>1</v>
      </c>
      <c r="K900" s="316" t="str">
        <f t="shared" si="71"/>
        <v>9640/1 14220</v>
      </c>
      <c r="L900" s="316" t="str">
        <f>IF(AND($G900&lt;&gt;"",$J900&gt;0), IF($F900=1,MID($K900,1,$G900-1)&amp;MID($K900,$G900+2,LEN($K900)-($G900+1)),""), IF(AND($G900&lt;&gt;"",$E900&lt;&gt;""),MID($K900,1,$G900-1),IF(AND($D900&lt;&gt;"",$F900&lt;2),$K900,IF(AND(OR($D900="", $E900=""),VALUE($F900)=0),$K900,IF($F900=1,MID($K900,1,$G900-1)&amp;MID($K900,$G900+2,LEN($K900)-($G900-1)),"")))))</f>
        <v>9640 14220</v>
      </c>
      <c r="M900" s="316" t="str">
        <f t="shared" si="69"/>
        <v>9641 14220</v>
      </c>
      <c r="N900" s="316">
        <f>VLOOKUP(B900,大日程202201!$C$2:$D$1418,2,FALSE)</f>
        <v>0</v>
      </c>
    </row>
    <row r="901" spans="1:14">
      <c r="A901" s="316">
        <v>900</v>
      </c>
      <c r="B901" s="316" t="s">
        <v>3625</v>
      </c>
      <c r="C901" s="316" t="s">
        <v>5033</v>
      </c>
      <c r="D901" s="316">
        <v>14</v>
      </c>
      <c r="E901" s="316">
        <v>6</v>
      </c>
      <c r="F901" s="316">
        <v>0</v>
      </c>
      <c r="I901" s="316">
        <v>0</v>
      </c>
      <c r="J901" s="316">
        <f t="shared" si="72"/>
        <v>0</v>
      </c>
      <c r="K901" s="316" t="str">
        <f t="shared" si="71"/>
        <v>74755 73R0001</v>
      </c>
      <c r="L901" s="316" t="str">
        <f t="shared" si="70"/>
        <v>74755 73R0001</v>
      </c>
      <c r="M901" s="316" t="str">
        <f t="shared" si="69"/>
        <v/>
      </c>
      <c r="N901" s="316">
        <f>VLOOKUP(B901,大日程202201!$C$2:$D$1418,2,FALSE)</f>
        <v>0</v>
      </c>
    </row>
    <row r="902" spans="1:14">
      <c r="A902" s="316">
        <v>901</v>
      </c>
      <c r="B902" s="316" t="s">
        <v>3626</v>
      </c>
      <c r="C902" s="316" t="s">
        <v>5034</v>
      </c>
      <c r="D902" s="316">
        <v>12</v>
      </c>
      <c r="E902" s="316">
        <v>6</v>
      </c>
      <c r="F902" s="316">
        <v>0</v>
      </c>
      <c r="I902" s="316">
        <v>0</v>
      </c>
      <c r="J902" s="316">
        <f t="shared" si="72"/>
        <v>0</v>
      </c>
      <c r="K902" s="316" t="str">
        <f t="shared" si="71"/>
        <v>62512 85F00</v>
      </c>
      <c r="L902" s="316" t="str">
        <f t="shared" si="70"/>
        <v>62512 85F00</v>
      </c>
      <c r="M902" s="316" t="str">
        <f t="shared" si="69"/>
        <v/>
      </c>
      <c r="N902" s="316">
        <f>VLOOKUP(B902,大日程202201!$C$2:$D$1418,2,FALSE)</f>
        <v>0</v>
      </c>
    </row>
    <row r="903" spans="1:14">
      <c r="A903" s="316">
        <v>902</v>
      </c>
      <c r="B903" s="316" t="s">
        <v>3627</v>
      </c>
      <c r="C903" s="316" t="s">
        <v>5035</v>
      </c>
      <c r="D903" s="316">
        <v>12</v>
      </c>
      <c r="E903" s="316">
        <v>6</v>
      </c>
      <c r="F903" s="316">
        <v>0</v>
      </c>
      <c r="I903" s="316">
        <v>0</v>
      </c>
      <c r="J903" s="316">
        <f t="shared" si="72"/>
        <v>0</v>
      </c>
      <c r="K903" s="316" t="str">
        <f t="shared" si="71"/>
        <v>74532 CA000</v>
      </c>
      <c r="L903" s="316" t="str">
        <f t="shared" si="70"/>
        <v>74532 CA000</v>
      </c>
      <c r="M903" s="316" t="str">
        <f t="shared" si="69"/>
        <v/>
      </c>
      <c r="N903" s="316">
        <f>VLOOKUP(B903,大日程202201!$C$2:$D$1418,2,FALSE)</f>
        <v>0</v>
      </c>
    </row>
    <row r="904" spans="1:14">
      <c r="A904" s="316">
        <v>903</v>
      </c>
      <c r="B904" s="316" t="s">
        <v>3628</v>
      </c>
      <c r="C904" s="316" t="s">
        <v>5036</v>
      </c>
      <c r="D904" s="316">
        <v>14</v>
      </c>
      <c r="E904" s="316">
        <v>8</v>
      </c>
      <c r="F904" s="316">
        <v>1</v>
      </c>
      <c r="G904" s="316">
        <v>6</v>
      </c>
      <c r="I904" s="316">
        <v>0</v>
      </c>
      <c r="J904" s="316">
        <f t="shared" si="72"/>
        <v>1</v>
      </c>
      <c r="K904" s="316" t="str">
        <f t="shared" si="71"/>
        <v>78118/9 8H710</v>
      </c>
      <c r="L904" s="316" t="str">
        <f>IF(AND($G904&lt;&gt;"",$J904&gt;0), IF($F904=1,MID($K904,1,$G904-1)&amp;MID($K904,$G904+2,LEN($K904)-($G904+1)),""), IF(AND($G904&lt;&gt;"",$E904&lt;&gt;""),MID($K904,1,$G904-1),IF(AND($D904&lt;&gt;"",$F904&lt;2),$K904,IF(AND(OR($D904="", $E904=""),VALUE($F904)=0),$K904,IF($F904=1,MID($K904,1,$G904-1)&amp;MID($K904,$G904+2,LEN($K904)-($G904-1)),"")))))</f>
        <v>78118 8H710</v>
      </c>
      <c r="M904" s="316" t="str">
        <f t="shared" si="69"/>
        <v>78119 8H710</v>
      </c>
      <c r="N904" s="316">
        <f>VLOOKUP(B904,大日程202201!$C$2:$D$1418,2,FALSE)</f>
        <v>0</v>
      </c>
    </row>
    <row r="905" spans="1:14">
      <c r="A905" s="316">
        <v>904</v>
      </c>
      <c r="B905" s="316" t="s">
        <v>3629</v>
      </c>
      <c r="C905" s="316" t="s">
        <v>5037</v>
      </c>
      <c r="D905" s="316">
        <v>12</v>
      </c>
      <c r="E905" s="316">
        <v>6</v>
      </c>
      <c r="F905" s="316">
        <v>0</v>
      </c>
      <c r="I905" s="316">
        <v>0</v>
      </c>
      <c r="J905" s="316">
        <f t="shared" si="72"/>
        <v>0</v>
      </c>
      <c r="K905" s="316" t="str">
        <f t="shared" si="71"/>
        <v>75422 EN100</v>
      </c>
      <c r="L905" s="316" t="str">
        <f t="shared" si="70"/>
        <v>75422 EN100</v>
      </c>
      <c r="M905" s="316" t="str">
        <f t="shared" si="69"/>
        <v/>
      </c>
      <c r="N905" s="316">
        <f>VLOOKUP(B905,大日程202201!$C$2:$D$1418,2,FALSE)</f>
        <v>0</v>
      </c>
    </row>
    <row r="906" spans="1:14">
      <c r="A906" s="316">
        <v>905</v>
      </c>
      <c r="B906" s="316" t="s">
        <v>3631</v>
      </c>
      <c r="C906" s="316" t="s">
        <v>5038</v>
      </c>
      <c r="D906" s="316">
        <v>12</v>
      </c>
      <c r="E906" s="316">
        <v>6</v>
      </c>
      <c r="F906" s="316">
        <v>0</v>
      </c>
      <c r="I906" s="316">
        <v>0</v>
      </c>
      <c r="J906" s="316">
        <f t="shared" si="72"/>
        <v>0</v>
      </c>
      <c r="K906" s="316" t="str">
        <f t="shared" si="71"/>
        <v>66312 4M410</v>
      </c>
      <c r="L906" s="316" t="str">
        <f t="shared" si="70"/>
        <v>66312 4M410</v>
      </c>
      <c r="M906" s="316" t="str">
        <f t="shared" si="69"/>
        <v/>
      </c>
      <c r="N906" s="316">
        <f>VLOOKUP(B906,大日程202201!$C$2:$D$1418,2,FALSE)</f>
        <v>0</v>
      </c>
    </row>
    <row r="907" spans="1:14">
      <c r="A907" s="316">
        <v>906</v>
      </c>
      <c r="B907" s="316" t="s">
        <v>3632</v>
      </c>
      <c r="C907" s="316" t="s">
        <v>5039</v>
      </c>
      <c r="D907" s="316">
        <v>12</v>
      </c>
      <c r="E907" s="316">
        <v>6</v>
      </c>
      <c r="F907" s="316">
        <v>0</v>
      </c>
      <c r="I907" s="316">
        <v>0</v>
      </c>
      <c r="J907" s="316">
        <f t="shared" si="72"/>
        <v>0</v>
      </c>
      <c r="K907" s="316" t="str">
        <f t="shared" si="71"/>
        <v>66312 6M000</v>
      </c>
      <c r="L907" s="316" t="str">
        <f t="shared" si="70"/>
        <v>66312 6M000</v>
      </c>
      <c r="M907" s="316" t="str">
        <f t="shared" si="69"/>
        <v/>
      </c>
      <c r="N907" s="316">
        <f>VLOOKUP(B907,大日程202201!$C$2:$D$1418,2,FALSE)</f>
        <v>0</v>
      </c>
    </row>
    <row r="908" spans="1:14">
      <c r="A908" s="316">
        <v>907</v>
      </c>
      <c r="B908" s="316" t="s">
        <v>3633</v>
      </c>
      <c r="C908" s="316" t="s">
        <v>5040</v>
      </c>
      <c r="D908" s="316">
        <v>12</v>
      </c>
      <c r="E908" s="316">
        <v>6</v>
      </c>
      <c r="F908" s="316">
        <v>0</v>
      </c>
      <c r="I908" s="316">
        <v>0</v>
      </c>
      <c r="J908" s="316">
        <f t="shared" si="72"/>
        <v>0</v>
      </c>
      <c r="K908" s="316" t="str">
        <f t="shared" si="71"/>
        <v>67122 4M409</v>
      </c>
      <c r="L908" s="316" t="str">
        <f t="shared" si="70"/>
        <v>67122 4M409</v>
      </c>
      <c r="M908" s="316" t="str">
        <f t="shared" si="69"/>
        <v/>
      </c>
      <c r="N908" s="316">
        <f>VLOOKUP(B908,大日程202201!$C$2:$D$1418,2,FALSE)</f>
        <v>0</v>
      </c>
    </row>
    <row r="909" spans="1:14">
      <c r="A909" s="316">
        <v>908</v>
      </c>
      <c r="B909" s="316" t="s">
        <v>3634</v>
      </c>
      <c r="C909" s="316" t="s">
        <v>5041</v>
      </c>
      <c r="D909" s="316">
        <v>12</v>
      </c>
      <c r="E909" s="316">
        <v>6</v>
      </c>
      <c r="F909" s="316">
        <v>0</v>
      </c>
      <c r="I909" s="316">
        <v>0</v>
      </c>
      <c r="J909" s="316">
        <f t="shared" si="72"/>
        <v>0</v>
      </c>
      <c r="K909" s="316" t="str">
        <f t="shared" si="71"/>
        <v>67122 5M019</v>
      </c>
      <c r="L909" s="316" t="str">
        <f t="shared" si="70"/>
        <v>67122 5M019</v>
      </c>
      <c r="M909" s="316" t="str">
        <f t="shared" si="69"/>
        <v/>
      </c>
      <c r="N909" s="316">
        <f>VLOOKUP(B909,大日程202201!$C$2:$D$1418,2,FALSE)</f>
        <v>0</v>
      </c>
    </row>
    <row r="910" spans="1:14">
      <c r="A910" s="316">
        <v>909</v>
      </c>
      <c r="B910" s="316" t="s">
        <v>3635</v>
      </c>
      <c r="C910" s="316" t="s">
        <v>5042</v>
      </c>
      <c r="D910" s="316">
        <v>12</v>
      </c>
      <c r="E910" s="316">
        <v>6</v>
      </c>
      <c r="F910" s="316">
        <v>0</v>
      </c>
      <c r="I910" s="316">
        <v>0</v>
      </c>
      <c r="J910" s="316">
        <f t="shared" si="72"/>
        <v>0</v>
      </c>
      <c r="K910" s="316" t="str">
        <f t="shared" si="71"/>
        <v>67332 5M000</v>
      </c>
      <c r="L910" s="316" t="str">
        <f t="shared" si="70"/>
        <v>67332 5M000</v>
      </c>
      <c r="M910" s="316" t="str">
        <f t="shared" ref="M910:M973" si="73">IF(AND($G910&lt;&gt;"",$J910&gt;0), IF($F910=1,MID($K910,1,$G910-(1+$J910))&amp;MID($K910,$G910+$J910,LEN($K910)-($G910+($J910-1))),""),IF(AND($G910&lt;&gt;"",$E910&lt;&gt;"",$J910&gt;0),MID($K910,1,$G910-1),IF(AND($G910&lt;&gt;"",$E910&lt;&gt;"",$J910&lt;0),MID($K910,1,$E910)&amp;MID($K910,$G910+1,LEN($K910)-$G910),IF($F910=1,MID($K910,1,$G910-2)&amp;MID($K910,$G910+1,LEN($K910)-$G910),""))))</f>
        <v/>
      </c>
      <c r="N910" s="316">
        <f>VLOOKUP(B910,大日程202201!$C$2:$D$1418,2,FALSE)</f>
        <v>0</v>
      </c>
    </row>
    <row r="911" spans="1:14">
      <c r="A911" s="316">
        <v>910</v>
      </c>
      <c r="B911" s="316" t="s">
        <v>3636</v>
      </c>
      <c r="C911" s="316" t="s">
        <v>5043</v>
      </c>
      <c r="D911" s="316">
        <v>14</v>
      </c>
      <c r="E911" s="316">
        <v>8</v>
      </c>
      <c r="F911" s="316">
        <v>1</v>
      </c>
      <c r="G911" s="316">
        <v>6</v>
      </c>
      <c r="I911" s="316">
        <v>0</v>
      </c>
      <c r="J911" s="316">
        <f t="shared" si="72"/>
        <v>1</v>
      </c>
      <c r="K911" s="316" t="str">
        <f t="shared" si="71"/>
        <v>74332/3 4M400</v>
      </c>
      <c r="L911" s="316" t="str">
        <f>IF(AND($G911&lt;&gt;"",$J911&gt;0), IF($F911=1,MID($K911,1,$G911-1)&amp;MID($K911,$G911+2,LEN($K911)-($G911+1)),""), IF(AND($G911&lt;&gt;"",$E911&lt;&gt;""),MID($K911,1,$G911-1),IF(AND($D911&lt;&gt;"",$F911&lt;2),$K911,IF(AND(OR($D911="", $E911=""),VALUE($F911)=0),$K911,IF($F911=1,MID($K911,1,$G911-1)&amp;MID($K911,$G911+2,LEN($K911)-($G911-1)),"")))))</f>
        <v>74332 4M400</v>
      </c>
      <c r="M911" s="316" t="str">
        <f t="shared" si="73"/>
        <v>74333 4M400</v>
      </c>
      <c r="N911" s="316">
        <f>VLOOKUP(B911,大日程202201!$C$2:$D$1418,2,FALSE)</f>
        <v>0</v>
      </c>
    </row>
    <row r="912" spans="1:14">
      <c r="A912" s="316">
        <v>911</v>
      </c>
      <c r="B912" s="316" t="s">
        <v>3637</v>
      </c>
      <c r="C912" s="316" t="s">
        <v>5044</v>
      </c>
      <c r="D912" s="316">
        <v>12</v>
      </c>
      <c r="E912" s="316">
        <v>6</v>
      </c>
      <c r="F912" s="316">
        <v>0</v>
      </c>
      <c r="I912" s="316">
        <v>0</v>
      </c>
      <c r="J912" s="316">
        <f t="shared" si="72"/>
        <v>0</v>
      </c>
      <c r="K912" s="316" t="str">
        <f t="shared" si="71"/>
        <v>75172 4M412</v>
      </c>
      <c r="L912" s="316" t="str">
        <f t="shared" ref="L912:L975" si="74">IF(AND($G912&lt;&gt;"",$J912&gt;0), IF($F912=1,MID($K912,1,$G912-1)&amp;MID($K912,$G912+$J912+$J912,LEN($K912)-($G912+$J912)),""), IF(AND($G912&lt;&gt;"",$E912&lt;&gt;""),MID($K912,1,$G912-1),IF(AND($D912&lt;&gt;"",$F912&lt;2),$K912,IF(AND(OR($D912="", $E912=""),VALUE($F912)=0),$K912,IF($F912=1,MID($K912,1,$G912-1)&amp;MID($K912,$G912+2,LEN($K912)-($G912-1)),"")))))</f>
        <v>75172 4M412</v>
      </c>
      <c r="M912" s="316" t="str">
        <f t="shared" si="73"/>
        <v/>
      </c>
      <c r="N912" s="316">
        <f>VLOOKUP(B912,大日程202201!$C$2:$D$1418,2,FALSE)</f>
        <v>0</v>
      </c>
    </row>
    <row r="913" spans="1:14">
      <c r="A913" s="316">
        <v>912</v>
      </c>
      <c r="B913" s="316" t="s">
        <v>3638</v>
      </c>
      <c r="C913" s="316" t="s">
        <v>5045</v>
      </c>
      <c r="D913" s="316">
        <v>12</v>
      </c>
      <c r="E913" s="316">
        <v>6</v>
      </c>
      <c r="F913" s="316">
        <v>0</v>
      </c>
      <c r="I913" s="316">
        <v>0</v>
      </c>
      <c r="J913" s="316">
        <f t="shared" si="72"/>
        <v>0</v>
      </c>
      <c r="K913" s="316" t="str">
        <f t="shared" si="71"/>
        <v>75173 4M412</v>
      </c>
      <c r="L913" s="316" t="str">
        <f t="shared" si="74"/>
        <v>75173 4M412</v>
      </c>
      <c r="M913" s="316" t="str">
        <f t="shared" si="73"/>
        <v/>
      </c>
      <c r="N913" s="316">
        <f>VLOOKUP(B913,大日程202201!$C$2:$D$1418,2,FALSE)</f>
        <v>0</v>
      </c>
    </row>
    <row r="914" spans="1:14">
      <c r="A914" s="316">
        <v>913</v>
      </c>
      <c r="B914" s="316" t="s">
        <v>3639</v>
      </c>
      <c r="C914" s="316" t="s">
        <v>3639</v>
      </c>
      <c r="D914" s="316">
        <v>18</v>
      </c>
      <c r="E914" s="316">
        <v>8</v>
      </c>
      <c r="F914" s="316">
        <v>2</v>
      </c>
      <c r="G914" s="316">
        <v>6</v>
      </c>
      <c r="H914" s="316">
        <v>14</v>
      </c>
      <c r="I914" s="316">
        <v>0</v>
      </c>
      <c r="J914" s="316">
        <f t="shared" si="72"/>
        <v>1</v>
      </c>
      <c r="K914" s="316" t="str">
        <f t="shared" si="71"/>
        <v>76242/3 4M408/400</v>
      </c>
      <c r="L914" s="324" t="s">
        <v>354</v>
      </c>
      <c r="M914" s="324" t="s">
        <v>355</v>
      </c>
      <c r="N914" s="316">
        <f>VLOOKUP(B914,大日程202201!$C$2:$D$1418,2,FALSE)</f>
        <v>0</v>
      </c>
    </row>
    <row r="915" spans="1:14">
      <c r="A915" s="316">
        <v>914</v>
      </c>
      <c r="B915" s="316" t="s">
        <v>3640</v>
      </c>
      <c r="C915" s="316" t="s">
        <v>5046</v>
      </c>
      <c r="D915" s="316">
        <v>12</v>
      </c>
      <c r="E915" s="316">
        <v>6</v>
      </c>
      <c r="F915" s="316">
        <v>0</v>
      </c>
      <c r="I915" s="316">
        <v>0</v>
      </c>
      <c r="J915" s="316">
        <f t="shared" si="72"/>
        <v>0</v>
      </c>
      <c r="K915" s="316" t="str">
        <f t="shared" si="71"/>
        <v>79412 4M500</v>
      </c>
      <c r="L915" s="316" t="str">
        <f t="shared" si="74"/>
        <v>79412 4M500</v>
      </c>
      <c r="M915" s="316" t="str">
        <f t="shared" si="73"/>
        <v/>
      </c>
      <c r="N915" s="316">
        <f>VLOOKUP(B915,大日程202201!$C$2:$D$1418,2,FALSE)</f>
        <v>0</v>
      </c>
    </row>
    <row r="916" spans="1:14">
      <c r="A916" s="316">
        <v>915</v>
      </c>
      <c r="B916" s="316" t="s">
        <v>3641</v>
      </c>
      <c r="C916" s="316" t="s">
        <v>5047</v>
      </c>
      <c r="D916" s="316">
        <v>15</v>
      </c>
      <c r="E916" s="316">
        <v>6</v>
      </c>
      <c r="F916" s="316">
        <v>0</v>
      </c>
      <c r="I916" s="316">
        <v>0</v>
      </c>
      <c r="J916" s="316">
        <f t="shared" si="72"/>
        <v>0</v>
      </c>
      <c r="K916" s="316" t="str">
        <f t="shared" si="71"/>
        <v>62532 4M410001</v>
      </c>
      <c r="L916" s="316" t="str">
        <f t="shared" si="74"/>
        <v>62532 4M410001</v>
      </c>
      <c r="M916" s="316" t="str">
        <f t="shared" si="73"/>
        <v/>
      </c>
      <c r="N916" s="316">
        <f>VLOOKUP(B916,大日程202201!$C$2:$D$1418,2,FALSE)</f>
        <v>0</v>
      </c>
    </row>
    <row r="917" spans="1:14">
      <c r="A917" s="316">
        <v>916</v>
      </c>
      <c r="B917" s="316" t="s">
        <v>3642</v>
      </c>
      <c r="C917" s="316" t="s">
        <v>5048</v>
      </c>
      <c r="D917" s="316">
        <v>14</v>
      </c>
      <c r="E917" s="316">
        <v>6</v>
      </c>
      <c r="F917" s="316">
        <v>0</v>
      </c>
      <c r="I917" s="316">
        <v>0</v>
      </c>
      <c r="J917" s="316">
        <f t="shared" si="72"/>
        <v>0</v>
      </c>
      <c r="K917" s="316" t="str">
        <f t="shared" si="71"/>
        <v>62532 AU00001</v>
      </c>
      <c r="L917" s="316" t="str">
        <f t="shared" si="74"/>
        <v>62532 AU00001</v>
      </c>
      <c r="M917" s="316" t="str">
        <f t="shared" si="73"/>
        <v/>
      </c>
      <c r="N917" s="316">
        <f>VLOOKUP(B917,大日程202201!$C$2:$D$1418,2,FALSE)</f>
        <v>0</v>
      </c>
    </row>
    <row r="918" spans="1:14">
      <c r="A918" s="316">
        <v>917</v>
      </c>
      <c r="B918" s="316" t="s">
        <v>3643</v>
      </c>
      <c r="C918" s="316" t="s">
        <v>5049</v>
      </c>
      <c r="D918" s="316">
        <v>12</v>
      </c>
      <c r="E918" s="316">
        <v>6</v>
      </c>
      <c r="F918" s="316">
        <v>0</v>
      </c>
      <c r="I918" s="316">
        <v>0</v>
      </c>
      <c r="J918" s="316">
        <f t="shared" si="72"/>
        <v>0</v>
      </c>
      <c r="K918" s="316" t="str">
        <f t="shared" si="71"/>
        <v>75172 AU000</v>
      </c>
      <c r="L918" s="316" t="str">
        <f t="shared" si="74"/>
        <v>75172 AU000</v>
      </c>
      <c r="M918" s="316" t="str">
        <f t="shared" si="73"/>
        <v/>
      </c>
      <c r="N918" s="316">
        <f>VLOOKUP(B918,大日程202201!$C$2:$D$1418,2,FALSE)</f>
        <v>0</v>
      </c>
    </row>
    <row r="919" spans="1:14">
      <c r="A919" s="316">
        <v>918</v>
      </c>
      <c r="B919" s="316" t="s">
        <v>3644</v>
      </c>
      <c r="C919" s="316" t="s">
        <v>5050</v>
      </c>
      <c r="D919" s="316">
        <v>12</v>
      </c>
      <c r="E919" s="316">
        <v>6</v>
      </c>
      <c r="F919" s="316">
        <v>0</v>
      </c>
      <c r="I919" s="316">
        <v>0</v>
      </c>
      <c r="J919" s="316">
        <f t="shared" si="72"/>
        <v>0</v>
      </c>
      <c r="K919" s="316" t="str">
        <f t="shared" si="71"/>
        <v>75173 AU000</v>
      </c>
      <c r="L919" s="316" t="str">
        <f t="shared" si="74"/>
        <v>75173 AU000</v>
      </c>
      <c r="M919" s="316" t="str">
        <f t="shared" si="73"/>
        <v/>
      </c>
      <c r="N919" s="316">
        <f>VLOOKUP(B919,大日程202201!$C$2:$D$1418,2,FALSE)</f>
        <v>0</v>
      </c>
    </row>
    <row r="920" spans="1:14">
      <c r="A920" s="316">
        <v>919</v>
      </c>
      <c r="B920" s="316" t="s">
        <v>3645</v>
      </c>
      <c r="C920" s="316" t="s">
        <v>5051</v>
      </c>
      <c r="D920" s="316">
        <v>12</v>
      </c>
      <c r="E920" s="316">
        <v>6</v>
      </c>
      <c r="F920" s="316">
        <v>0</v>
      </c>
      <c r="I920" s="316">
        <v>0</v>
      </c>
      <c r="J920" s="316">
        <f t="shared" si="72"/>
        <v>0</v>
      </c>
      <c r="K920" s="316" t="str">
        <f t="shared" si="71"/>
        <v>75513 CN000</v>
      </c>
      <c r="L920" s="316" t="str">
        <f t="shared" si="74"/>
        <v>75513 CN000</v>
      </c>
      <c r="M920" s="316" t="str">
        <f t="shared" si="73"/>
        <v/>
      </c>
      <c r="N920" s="316">
        <f>VLOOKUP(B920,大日程202201!$C$2:$D$1418,2,FALSE)</f>
        <v>0</v>
      </c>
    </row>
    <row r="921" spans="1:14">
      <c r="A921" s="316">
        <v>920</v>
      </c>
      <c r="B921" s="316" t="s">
        <v>3646</v>
      </c>
      <c r="C921" s="316" t="s">
        <v>3646</v>
      </c>
      <c r="D921" s="316">
        <v>16</v>
      </c>
      <c r="E921" s="316">
        <v>8</v>
      </c>
      <c r="F921" s="316">
        <v>1</v>
      </c>
      <c r="G921" s="316">
        <v>6</v>
      </c>
      <c r="I921" s="316">
        <v>0</v>
      </c>
      <c r="J921" s="316">
        <f t="shared" si="72"/>
        <v>1</v>
      </c>
      <c r="K921" s="316" t="str">
        <f t="shared" si="71"/>
        <v>76752/3 CN00001</v>
      </c>
      <c r="L921" s="316" t="str">
        <f>IF(AND($G921&lt;&gt;"",$J921&gt;0), IF($F921=1,MID($K921,1,$G921-1)&amp;MID($K921,$G921+2,LEN($K921)-($G921+1)),""), IF(AND($G921&lt;&gt;"",$E921&lt;&gt;""),MID($K921,1,$G921-1),IF(AND($D921&lt;&gt;"",$F921&lt;2),$K921,IF(AND(OR($D921="", $E921=""),VALUE($F921)=0),$K921,IF($F921=1,MID($K921,1,$G921-1)&amp;MID($K921,$G921+2,LEN($K921)-($G921-1)),"")))))</f>
        <v>76752 CN00001</v>
      </c>
      <c r="M921" s="316" t="str">
        <f t="shared" si="73"/>
        <v>76753 CN00001</v>
      </c>
      <c r="N921" s="316">
        <f>VLOOKUP(B921,大日程202201!$C$2:$D$1418,2,FALSE)</f>
        <v>0</v>
      </c>
    </row>
    <row r="922" spans="1:14">
      <c r="A922" s="316">
        <v>921</v>
      </c>
      <c r="B922" s="316" t="s">
        <v>3647</v>
      </c>
      <c r="C922" s="316" t="s">
        <v>5052</v>
      </c>
      <c r="D922" s="316">
        <v>14</v>
      </c>
      <c r="E922" s="316">
        <v>6</v>
      </c>
      <c r="F922" s="316">
        <v>0</v>
      </c>
      <c r="I922" s="316">
        <v>0</v>
      </c>
      <c r="J922" s="316">
        <f t="shared" si="72"/>
        <v>0</v>
      </c>
      <c r="K922" s="316" t="str">
        <f t="shared" si="71"/>
        <v>67122 8H30001</v>
      </c>
      <c r="L922" s="316" t="str">
        <f t="shared" si="74"/>
        <v>67122 8H30001</v>
      </c>
      <c r="M922" s="316" t="str">
        <f t="shared" si="73"/>
        <v/>
      </c>
      <c r="N922" s="316">
        <f>VLOOKUP(B922,大日程202201!$C$2:$D$1418,2,FALSE)</f>
        <v>0</v>
      </c>
    </row>
    <row r="923" spans="1:14">
      <c r="A923" s="316">
        <v>922</v>
      </c>
      <c r="B923" s="316" t="s">
        <v>3648</v>
      </c>
      <c r="C923" s="316" t="s">
        <v>5053</v>
      </c>
      <c r="D923" s="316">
        <v>14</v>
      </c>
      <c r="E923" s="316">
        <v>6</v>
      </c>
      <c r="F923" s="316">
        <v>0</v>
      </c>
      <c r="I923" s="316">
        <v>0</v>
      </c>
      <c r="J923" s="316">
        <f t="shared" si="72"/>
        <v>0</v>
      </c>
      <c r="K923" s="316" t="str">
        <f t="shared" si="71"/>
        <v>67122 8H70001</v>
      </c>
      <c r="L923" s="316" t="str">
        <f t="shared" si="74"/>
        <v>67122 8H70001</v>
      </c>
      <c r="M923" s="316" t="str">
        <f t="shared" si="73"/>
        <v/>
      </c>
      <c r="N923" s="316">
        <f>VLOOKUP(B923,大日程202201!$C$2:$D$1418,2,FALSE)</f>
        <v>0</v>
      </c>
    </row>
    <row r="924" spans="1:14">
      <c r="A924" s="316">
        <v>923</v>
      </c>
      <c r="B924" s="316" t="s">
        <v>3649</v>
      </c>
      <c r="C924" s="316" t="s">
        <v>5054</v>
      </c>
      <c r="D924" s="316">
        <v>14</v>
      </c>
      <c r="E924" s="316">
        <v>6</v>
      </c>
      <c r="F924" s="316">
        <v>0</v>
      </c>
      <c r="I924" s="316">
        <v>0</v>
      </c>
      <c r="J924" s="316">
        <f t="shared" si="72"/>
        <v>0</v>
      </c>
      <c r="K924" s="316" t="str">
        <f t="shared" si="71"/>
        <v>67122 8H90001</v>
      </c>
      <c r="L924" s="316" t="str">
        <f t="shared" si="74"/>
        <v>67122 8H90001</v>
      </c>
      <c r="M924" s="316" t="str">
        <f t="shared" si="73"/>
        <v/>
      </c>
      <c r="N924" s="316">
        <f>VLOOKUP(B924,大日程202201!$C$2:$D$1418,2,FALSE)</f>
        <v>0</v>
      </c>
    </row>
    <row r="925" spans="1:14">
      <c r="A925" s="316">
        <v>924</v>
      </c>
      <c r="B925" s="316" t="s">
        <v>3650</v>
      </c>
      <c r="C925" s="316" t="s">
        <v>5055</v>
      </c>
      <c r="D925" s="316">
        <v>14</v>
      </c>
      <c r="E925" s="316">
        <v>6</v>
      </c>
      <c r="F925" s="316">
        <v>0</v>
      </c>
      <c r="I925" s="316">
        <v>0</v>
      </c>
      <c r="J925" s="316">
        <f t="shared" si="72"/>
        <v>0</v>
      </c>
      <c r="K925" s="316" t="str">
        <f t="shared" si="71"/>
        <v>76232 8H30001</v>
      </c>
      <c r="L925" s="316" t="str">
        <f t="shared" si="74"/>
        <v>76232 8H30001</v>
      </c>
      <c r="M925" s="316" t="str">
        <f t="shared" si="73"/>
        <v/>
      </c>
      <c r="N925" s="316">
        <f>VLOOKUP(B925,大日程202201!$C$2:$D$1418,2,FALSE)</f>
        <v>0</v>
      </c>
    </row>
    <row r="926" spans="1:14">
      <c r="A926" s="316">
        <v>925</v>
      </c>
      <c r="B926" s="316" t="s">
        <v>3651</v>
      </c>
      <c r="C926" s="316" t="s">
        <v>5056</v>
      </c>
      <c r="D926" s="316">
        <v>14</v>
      </c>
      <c r="E926" s="316">
        <v>6</v>
      </c>
      <c r="F926" s="316">
        <v>0</v>
      </c>
      <c r="I926" s="316">
        <v>0</v>
      </c>
      <c r="J926" s="316">
        <f t="shared" si="72"/>
        <v>0</v>
      </c>
      <c r="K926" s="316" t="str">
        <f t="shared" si="71"/>
        <v>76233 8H30001</v>
      </c>
      <c r="L926" s="316" t="str">
        <f t="shared" si="74"/>
        <v>76233 8H30001</v>
      </c>
      <c r="M926" s="316" t="str">
        <f t="shared" si="73"/>
        <v/>
      </c>
      <c r="N926" s="316">
        <f>VLOOKUP(B926,大日程202201!$C$2:$D$1418,2,FALSE)</f>
        <v>0</v>
      </c>
    </row>
    <row r="927" spans="1:14">
      <c r="A927" s="316">
        <v>926</v>
      </c>
      <c r="B927" s="316" t="s">
        <v>3652</v>
      </c>
      <c r="C927" s="316" t="s">
        <v>5057</v>
      </c>
      <c r="D927" s="316">
        <v>14</v>
      </c>
      <c r="E927" s="316">
        <v>6</v>
      </c>
      <c r="F927" s="316">
        <v>0</v>
      </c>
      <c r="I927" s="316">
        <v>0</v>
      </c>
      <c r="J927" s="316">
        <f t="shared" si="72"/>
        <v>0</v>
      </c>
      <c r="K927" s="316" t="str">
        <f t="shared" si="71"/>
        <v>75113 CA00001</v>
      </c>
      <c r="L927" s="316" t="str">
        <f t="shared" si="74"/>
        <v>75113 CA00001</v>
      </c>
      <c r="M927" s="316" t="str">
        <f t="shared" si="73"/>
        <v/>
      </c>
      <c r="N927" s="316">
        <f>VLOOKUP(B927,大日程202201!$C$2:$D$1418,2,FALSE)</f>
        <v>0</v>
      </c>
    </row>
    <row r="928" spans="1:14">
      <c r="A928" s="316">
        <v>927</v>
      </c>
      <c r="B928" s="316" t="s">
        <v>3653</v>
      </c>
      <c r="C928" s="316" t="s">
        <v>5058</v>
      </c>
      <c r="D928" s="316">
        <v>12</v>
      </c>
      <c r="E928" s="316">
        <v>6</v>
      </c>
      <c r="F928" s="316">
        <v>0</v>
      </c>
      <c r="I928" s="316">
        <v>0</v>
      </c>
      <c r="J928" s="316">
        <f t="shared" si="72"/>
        <v>0</v>
      </c>
      <c r="K928" s="316" t="str">
        <f t="shared" si="71"/>
        <v>75182 CA000</v>
      </c>
      <c r="L928" s="316" t="str">
        <f t="shared" si="74"/>
        <v>75182 CA000</v>
      </c>
      <c r="M928" s="316" t="str">
        <f t="shared" si="73"/>
        <v/>
      </c>
      <c r="N928" s="316">
        <f>VLOOKUP(B928,大日程202201!$C$2:$D$1418,2,FALSE)</f>
        <v>0</v>
      </c>
    </row>
    <row r="929" spans="1:14">
      <c r="A929" s="316">
        <v>928</v>
      </c>
      <c r="B929" s="316" t="s">
        <v>3654</v>
      </c>
      <c r="C929" s="316" t="s">
        <v>5059</v>
      </c>
      <c r="D929" s="316">
        <v>12</v>
      </c>
      <c r="E929" s="316">
        <v>6</v>
      </c>
      <c r="F929" s="316">
        <v>0</v>
      </c>
      <c r="I929" s="316">
        <v>0</v>
      </c>
      <c r="J929" s="316">
        <f t="shared" si="72"/>
        <v>0</v>
      </c>
      <c r="K929" s="316" t="str">
        <f t="shared" si="71"/>
        <v>75182 CB000</v>
      </c>
      <c r="L929" s="316" t="str">
        <f t="shared" si="74"/>
        <v>75182 CB000</v>
      </c>
      <c r="M929" s="316" t="str">
        <f t="shared" si="73"/>
        <v/>
      </c>
      <c r="N929" s="316">
        <f>VLOOKUP(B929,大日程202201!$C$2:$D$1418,2,FALSE)</f>
        <v>0</v>
      </c>
    </row>
    <row r="930" spans="1:14">
      <c r="A930" s="316">
        <v>929</v>
      </c>
      <c r="B930" s="316" t="s">
        <v>3655</v>
      </c>
      <c r="C930" s="316" t="s">
        <v>5060</v>
      </c>
      <c r="D930" s="316">
        <v>12</v>
      </c>
      <c r="E930" s="316">
        <v>6</v>
      </c>
      <c r="F930" s="316">
        <v>0</v>
      </c>
      <c r="I930" s="316">
        <v>0</v>
      </c>
      <c r="J930" s="316">
        <f t="shared" si="72"/>
        <v>0</v>
      </c>
      <c r="K930" s="316" t="str">
        <f t="shared" si="71"/>
        <v>66319 EN000</v>
      </c>
      <c r="L930" s="316" t="str">
        <f t="shared" si="74"/>
        <v>66319 EN000</v>
      </c>
      <c r="M930" s="316" t="str">
        <f t="shared" si="73"/>
        <v/>
      </c>
      <c r="N930" s="316">
        <f>VLOOKUP(B930,大日程202201!$C$2:$D$1418,2,FALSE)</f>
        <v>0</v>
      </c>
    </row>
    <row r="931" spans="1:14">
      <c r="A931" s="316">
        <v>930</v>
      </c>
      <c r="B931" s="316" t="s">
        <v>3656</v>
      </c>
      <c r="C931" s="316" t="s">
        <v>5061</v>
      </c>
      <c r="D931" s="316">
        <v>12</v>
      </c>
      <c r="E931" s="316">
        <v>6</v>
      </c>
      <c r="F931" s="316">
        <v>0</v>
      </c>
      <c r="I931" s="316">
        <v>0</v>
      </c>
      <c r="J931" s="316">
        <f t="shared" si="72"/>
        <v>0</v>
      </c>
      <c r="K931" s="316" t="str">
        <f t="shared" si="71"/>
        <v>74516 EN000</v>
      </c>
      <c r="L931" s="316" t="str">
        <f t="shared" si="74"/>
        <v>74516 EN000</v>
      </c>
      <c r="M931" s="316" t="str">
        <f t="shared" si="73"/>
        <v/>
      </c>
      <c r="N931" s="316">
        <f>VLOOKUP(B931,大日程202201!$C$2:$D$1418,2,FALSE)</f>
        <v>0</v>
      </c>
    </row>
    <row r="932" spans="1:14">
      <c r="A932" s="316">
        <v>931</v>
      </c>
      <c r="B932" s="316" t="s">
        <v>3657</v>
      </c>
      <c r="C932" s="316" t="s">
        <v>5062</v>
      </c>
      <c r="D932" s="316">
        <v>12</v>
      </c>
      <c r="E932" s="316">
        <v>6</v>
      </c>
      <c r="F932" s="316">
        <v>0</v>
      </c>
      <c r="I932" s="316">
        <v>0</v>
      </c>
      <c r="J932" s="316">
        <f t="shared" si="72"/>
        <v>0</v>
      </c>
      <c r="K932" s="316" t="str">
        <f t="shared" si="71"/>
        <v>74516 EN100</v>
      </c>
      <c r="L932" s="316" t="str">
        <f t="shared" si="74"/>
        <v>74516 EN100</v>
      </c>
      <c r="M932" s="316" t="str">
        <f t="shared" si="73"/>
        <v/>
      </c>
      <c r="N932" s="316">
        <f>VLOOKUP(B932,大日程202201!$C$2:$D$1418,2,FALSE)</f>
        <v>0</v>
      </c>
    </row>
    <row r="933" spans="1:14">
      <c r="A933" s="316">
        <v>932</v>
      </c>
      <c r="B933" s="316" t="s">
        <v>3658</v>
      </c>
      <c r="C933" s="316" t="s">
        <v>5063</v>
      </c>
      <c r="D933" s="316">
        <v>12</v>
      </c>
      <c r="E933" s="316">
        <v>6</v>
      </c>
      <c r="F933" s="316">
        <v>0</v>
      </c>
      <c r="I933" s="316">
        <v>0</v>
      </c>
      <c r="J933" s="316">
        <f t="shared" si="72"/>
        <v>0</v>
      </c>
      <c r="K933" s="316" t="str">
        <f t="shared" si="71"/>
        <v>75112 EN000</v>
      </c>
      <c r="L933" s="316" t="str">
        <f t="shared" si="74"/>
        <v>75112 EN000</v>
      </c>
      <c r="M933" s="316" t="str">
        <f t="shared" si="73"/>
        <v/>
      </c>
      <c r="N933" s="316">
        <f>VLOOKUP(B933,大日程202201!$C$2:$D$1418,2,FALSE)</f>
        <v>0</v>
      </c>
    </row>
    <row r="934" spans="1:14">
      <c r="A934" s="316">
        <v>933</v>
      </c>
      <c r="B934" s="316" t="s">
        <v>3659</v>
      </c>
      <c r="C934" s="316" t="s">
        <v>5064</v>
      </c>
      <c r="D934" s="316">
        <v>12</v>
      </c>
      <c r="E934" s="316">
        <v>6</v>
      </c>
      <c r="F934" s="316">
        <v>0</v>
      </c>
      <c r="I934" s="316">
        <v>0</v>
      </c>
      <c r="J934" s="316">
        <f t="shared" si="72"/>
        <v>0</v>
      </c>
      <c r="K934" s="316" t="str">
        <f t="shared" si="71"/>
        <v>75113 EN000</v>
      </c>
      <c r="L934" s="316" t="str">
        <f t="shared" si="74"/>
        <v>75113 EN000</v>
      </c>
      <c r="M934" s="316" t="str">
        <f t="shared" si="73"/>
        <v/>
      </c>
      <c r="N934" s="316">
        <f>VLOOKUP(B934,大日程202201!$C$2:$D$1418,2,FALSE)</f>
        <v>0</v>
      </c>
    </row>
    <row r="935" spans="1:14">
      <c r="A935" s="316">
        <v>934</v>
      </c>
      <c r="B935" s="316" t="s">
        <v>3660</v>
      </c>
      <c r="C935" s="316" t="s">
        <v>3660</v>
      </c>
      <c r="D935" s="316">
        <v>14</v>
      </c>
      <c r="E935" s="316">
        <v>8</v>
      </c>
      <c r="F935" s="316">
        <v>1</v>
      </c>
      <c r="G935" s="316">
        <v>6</v>
      </c>
      <c r="I935" s="316">
        <v>0</v>
      </c>
      <c r="J935" s="316">
        <f t="shared" si="72"/>
        <v>1</v>
      </c>
      <c r="K935" s="316" t="str">
        <f t="shared" si="71"/>
        <v>75152/3 EN000</v>
      </c>
      <c r="L935" s="316" t="str">
        <f>IF(AND($G935&lt;&gt;"",$J935&gt;0), IF($F935=1,MID($K935,1,$G935-1)&amp;MID($K935,$G935+2,LEN($K935)-($G935+1)),""), IF(AND($G935&lt;&gt;"",$E935&lt;&gt;""),MID($K935,1,$G935-1),IF(AND($D935&lt;&gt;"",$F935&lt;2),$K935,IF(AND(OR($D935="", $E935=""),VALUE($F935)=0),$K935,IF($F935=1,MID($K935,1,$G935-1)&amp;MID($K935,$G935+2,LEN($K935)-($G935-1)),"")))))</f>
        <v>75152 EN000</v>
      </c>
      <c r="M935" s="316" t="str">
        <f t="shared" si="73"/>
        <v>75153 EN000</v>
      </c>
      <c r="N935" s="316">
        <f>VLOOKUP(B935,大日程202201!$C$2:$D$1418,2,FALSE)</f>
        <v>0</v>
      </c>
    </row>
    <row r="936" spans="1:14">
      <c r="A936" s="316">
        <v>935</v>
      </c>
      <c r="B936" s="316" t="s">
        <v>3661</v>
      </c>
      <c r="C936" s="316" t="s">
        <v>5065</v>
      </c>
      <c r="D936" s="316">
        <v>12</v>
      </c>
      <c r="E936" s="316">
        <v>6</v>
      </c>
      <c r="F936" s="316">
        <v>0</v>
      </c>
      <c r="I936" s="316">
        <v>0</v>
      </c>
      <c r="J936" s="316">
        <f t="shared" si="72"/>
        <v>0</v>
      </c>
      <c r="K936" s="316" t="str">
        <f t="shared" si="71"/>
        <v>75134 EN000</v>
      </c>
      <c r="L936" s="316" t="str">
        <f t="shared" si="74"/>
        <v>75134 EN000</v>
      </c>
      <c r="M936" s="316" t="str">
        <f t="shared" si="73"/>
        <v/>
      </c>
      <c r="N936" s="316">
        <f>VLOOKUP(B936,大日程202201!$C$2:$D$1418,2,FALSE)</f>
        <v>0</v>
      </c>
    </row>
    <row r="937" spans="1:14">
      <c r="A937" s="316">
        <v>936</v>
      </c>
      <c r="B937" s="316" t="s">
        <v>3662</v>
      </c>
      <c r="C937" s="316" t="s">
        <v>5066</v>
      </c>
      <c r="D937" s="316">
        <v>12</v>
      </c>
      <c r="E937" s="316">
        <v>6</v>
      </c>
      <c r="F937" s="316">
        <v>0</v>
      </c>
      <c r="I937" s="316">
        <v>0</v>
      </c>
      <c r="J937" s="316">
        <f t="shared" si="72"/>
        <v>0</v>
      </c>
      <c r="K937" s="316" t="str">
        <f t="shared" si="71"/>
        <v>75135 EN000</v>
      </c>
      <c r="L937" s="316" t="str">
        <f t="shared" si="74"/>
        <v>75135 EN000</v>
      </c>
      <c r="M937" s="316" t="str">
        <f t="shared" si="73"/>
        <v/>
      </c>
      <c r="N937" s="316">
        <f>VLOOKUP(B937,大日程202201!$C$2:$D$1418,2,FALSE)</f>
        <v>0</v>
      </c>
    </row>
    <row r="938" spans="1:14">
      <c r="A938" s="316">
        <v>937</v>
      </c>
      <c r="B938" s="316" t="s">
        <v>3663</v>
      </c>
      <c r="C938" s="316" t="s">
        <v>5067</v>
      </c>
      <c r="D938" s="316">
        <v>12</v>
      </c>
      <c r="E938" s="316">
        <v>6</v>
      </c>
      <c r="F938" s="316">
        <v>0</v>
      </c>
      <c r="I938" s="316">
        <v>0</v>
      </c>
      <c r="J938" s="316">
        <f t="shared" si="72"/>
        <v>0</v>
      </c>
      <c r="K938" s="316" t="str">
        <f t="shared" si="71"/>
        <v>75512 EN000</v>
      </c>
      <c r="L938" s="316" t="str">
        <f t="shared" si="74"/>
        <v>75512 EN000</v>
      </c>
      <c r="M938" s="316" t="str">
        <f t="shared" si="73"/>
        <v/>
      </c>
      <c r="N938" s="316">
        <f>VLOOKUP(B938,大日程202201!$C$2:$D$1418,2,FALSE)</f>
        <v>0</v>
      </c>
    </row>
    <row r="939" spans="1:14">
      <c r="A939" s="316">
        <v>938</v>
      </c>
      <c r="B939" s="316" t="s">
        <v>3664</v>
      </c>
      <c r="C939" s="316" t="s">
        <v>5068</v>
      </c>
      <c r="D939" s="316">
        <v>12</v>
      </c>
      <c r="E939" s="316">
        <v>6</v>
      </c>
      <c r="F939" s="316">
        <v>0</v>
      </c>
      <c r="I939" s="316">
        <v>0</v>
      </c>
      <c r="J939" s="316">
        <f t="shared" si="72"/>
        <v>0</v>
      </c>
      <c r="K939" s="316" t="str">
        <f t="shared" si="71"/>
        <v>75512 EN100</v>
      </c>
      <c r="L939" s="316" t="str">
        <f t="shared" si="74"/>
        <v>75512 EN100</v>
      </c>
      <c r="M939" s="316" t="str">
        <f t="shared" si="73"/>
        <v/>
      </c>
      <c r="N939" s="316">
        <f>VLOOKUP(B939,大日程202201!$C$2:$D$1418,2,FALSE)</f>
        <v>0</v>
      </c>
    </row>
    <row r="940" spans="1:14">
      <c r="A940" s="316">
        <v>939</v>
      </c>
      <c r="B940" s="316" t="s">
        <v>3665</v>
      </c>
      <c r="C940" s="316" t="s">
        <v>5069</v>
      </c>
      <c r="D940" s="316">
        <v>12</v>
      </c>
      <c r="E940" s="316">
        <v>6</v>
      </c>
      <c r="F940" s="316">
        <v>0</v>
      </c>
      <c r="I940" s="316">
        <v>0</v>
      </c>
      <c r="J940" s="316">
        <f t="shared" si="72"/>
        <v>0</v>
      </c>
      <c r="K940" s="316" t="str">
        <f t="shared" si="71"/>
        <v>75513 EN000</v>
      </c>
      <c r="L940" s="316" t="str">
        <f t="shared" si="74"/>
        <v>75513 EN000</v>
      </c>
      <c r="M940" s="316" t="str">
        <f t="shared" si="73"/>
        <v/>
      </c>
      <c r="N940" s="316">
        <f>VLOOKUP(B940,大日程202201!$C$2:$D$1418,2,FALSE)</f>
        <v>0</v>
      </c>
    </row>
    <row r="941" spans="1:14">
      <c r="A941" s="316">
        <v>940</v>
      </c>
      <c r="B941" s="316" t="s">
        <v>3666</v>
      </c>
      <c r="C941" s="316" t="s">
        <v>5070</v>
      </c>
      <c r="D941" s="316">
        <v>12</v>
      </c>
      <c r="E941" s="316">
        <v>6</v>
      </c>
      <c r="F941" s="316">
        <v>0</v>
      </c>
      <c r="I941" s="316">
        <v>0</v>
      </c>
      <c r="J941" s="316">
        <f t="shared" si="72"/>
        <v>0</v>
      </c>
      <c r="K941" s="316" t="str">
        <f t="shared" si="71"/>
        <v>75513 EN100</v>
      </c>
      <c r="L941" s="316" t="str">
        <f t="shared" si="74"/>
        <v>75513 EN100</v>
      </c>
      <c r="M941" s="316" t="str">
        <f t="shared" si="73"/>
        <v/>
      </c>
      <c r="N941" s="316">
        <f>VLOOKUP(B941,大日程202201!$C$2:$D$1418,2,FALSE)</f>
        <v>0</v>
      </c>
    </row>
    <row r="942" spans="1:14">
      <c r="A942" s="316">
        <v>941</v>
      </c>
      <c r="B942" s="316" t="s">
        <v>3667</v>
      </c>
      <c r="C942" s="316" t="s">
        <v>3667</v>
      </c>
      <c r="D942" s="316">
        <v>14</v>
      </c>
      <c r="E942" s="316">
        <v>8</v>
      </c>
      <c r="F942" s="316">
        <v>1</v>
      </c>
      <c r="G942" s="316">
        <v>6</v>
      </c>
      <c r="I942" s="316">
        <v>0</v>
      </c>
      <c r="J942" s="316">
        <f t="shared" si="72"/>
        <v>1</v>
      </c>
      <c r="K942" s="316" t="str">
        <f t="shared" si="71"/>
        <v>76456/7 EN000</v>
      </c>
      <c r="L942" s="316" t="str">
        <f>IF(AND($G942&lt;&gt;"",$J942&gt;0), IF($F942=1,MID($K942,1,$G942-1)&amp;MID($K942,$G942+2,LEN($K942)-($G942+1)),""), IF(AND($G942&lt;&gt;"",$E942&lt;&gt;""),MID($K942,1,$G942-1),IF(AND($D942&lt;&gt;"",$F942&lt;2),$K942,IF(AND(OR($D942="", $E942=""),VALUE($F942)=0),$K942,IF($F942=1,MID($K942,1,$G942-1)&amp;MID($K942,$G942+2,LEN($K942)-($G942-1)),"")))))</f>
        <v>76456 EN000</v>
      </c>
      <c r="M942" s="316" t="str">
        <f t="shared" si="73"/>
        <v>76457 EN000</v>
      </c>
      <c r="N942" s="316">
        <f>VLOOKUP(B942,大日程202201!$C$2:$D$1418,2,FALSE)</f>
        <v>0</v>
      </c>
    </row>
    <row r="943" spans="1:14">
      <c r="A943" s="316">
        <v>942</v>
      </c>
      <c r="B943" s="316" t="s">
        <v>3668</v>
      </c>
      <c r="C943" s="316" t="s">
        <v>3668</v>
      </c>
      <c r="D943" s="316">
        <v>14</v>
      </c>
      <c r="E943" s="316">
        <v>8</v>
      </c>
      <c r="F943" s="316">
        <v>1</v>
      </c>
      <c r="G943" s="316">
        <v>6</v>
      </c>
      <c r="I943" s="316">
        <v>0</v>
      </c>
      <c r="J943" s="316">
        <f t="shared" si="72"/>
        <v>1</v>
      </c>
      <c r="K943" s="316" t="str">
        <f t="shared" si="71"/>
        <v>76456/7 EN100</v>
      </c>
      <c r="L943" s="316" t="str">
        <f>IF(AND($G943&lt;&gt;"",$J943&gt;0), IF($F943=1,MID($K943,1,$G943-1)&amp;MID($K943,$G943+2,LEN($K943)-($G943+1)),""), IF(AND($G943&lt;&gt;"",$E943&lt;&gt;""),MID($K943,1,$G943-1),IF(AND($D943&lt;&gt;"",$F943&lt;2),$K943,IF(AND(OR($D943="", $E943=""),VALUE($F943)=0),$K943,IF($F943=1,MID($K943,1,$G943-1)&amp;MID($K943,$G943+2,LEN($K943)-($G943-1)),"")))))</f>
        <v>76456 EN100</v>
      </c>
      <c r="M943" s="316" t="str">
        <f t="shared" si="73"/>
        <v>76457 EN100</v>
      </c>
      <c r="N943" s="316">
        <f>VLOOKUP(B943,大日程202201!$C$2:$D$1418,2,FALSE)</f>
        <v>0</v>
      </c>
    </row>
    <row r="944" spans="1:14">
      <c r="A944" s="316">
        <v>943</v>
      </c>
      <c r="B944" s="316" t="s">
        <v>3669</v>
      </c>
      <c r="C944" s="316" t="s">
        <v>5071</v>
      </c>
      <c r="D944" s="316">
        <v>12</v>
      </c>
      <c r="E944" s="316">
        <v>6</v>
      </c>
      <c r="F944" s="316">
        <v>0</v>
      </c>
      <c r="I944" s="316">
        <v>0</v>
      </c>
      <c r="J944" s="316">
        <f t="shared" si="72"/>
        <v>0</v>
      </c>
      <c r="K944" s="316" t="str">
        <f t="shared" si="71"/>
        <v>75632 EN000</v>
      </c>
      <c r="L944" s="316" t="str">
        <f t="shared" si="74"/>
        <v>75632 EN000</v>
      </c>
      <c r="M944" s="316" t="str">
        <f t="shared" si="73"/>
        <v/>
      </c>
      <c r="N944" s="316">
        <f>VLOOKUP(B944,大日程202201!$C$2:$D$1418,2,FALSE)</f>
        <v>0</v>
      </c>
    </row>
    <row r="945" spans="1:14">
      <c r="A945" s="316">
        <v>944</v>
      </c>
      <c r="B945" s="316" t="s">
        <v>3670</v>
      </c>
      <c r="C945" s="316" t="s">
        <v>5072</v>
      </c>
      <c r="D945" s="316">
        <v>12</v>
      </c>
      <c r="E945" s="316">
        <v>6</v>
      </c>
      <c r="F945" s="316">
        <v>0</v>
      </c>
      <c r="I945" s="316">
        <v>0</v>
      </c>
      <c r="J945" s="316">
        <f t="shared" si="72"/>
        <v>0</v>
      </c>
      <c r="K945" s="316" t="str">
        <f t="shared" si="71"/>
        <v>75632 EN100</v>
      </c>
      <c r="L945" s="316" t="str">
        <f t="shared" si="74"/>
        <v>75632 EN100</v>
      </c>
      <c r="M945" s="316" t="str">
        <f t="shared" si="73"/>
        <v/>
      </c>
      <c r="N945" s="316">
        <f>VLOOKUP(B945,大日程202201!$C$2:$D$1418,2,FALSE)</f>
        <v>0</v>
      </c>
    </row>
    <row r="946" spans="1:14">
      <c r="A946" s="316">
        <v>945</v>
      </c>
      <c r="B946" s="316" t="s">
        <v>3671</v>
      </c>
      <c r="C946" s="316" t="s">
        <v>5073</v>
      </c>
      <c r="D946" s="316">
        <v>12</v>
      </c>
      <c r="E946" s="316">
        <v>6</v>
      </c>
      <c r="F946" s="316">
        <v>0</v>
      </c>
      <c r="I946" s="316">
        <v>0</v>
      </c>
      <c r="J946" s="316">
        <f t="shared" si="72"/>
        <v>0</v>
      </c>
      <c r="K946" s="316" t="str">
        <f t="shared" si="71"/>
        <v>76242 EN000</v>
      </c>
      <c r="L946" s="316" t="str">
        <f t="shared" si="74"/>
        <v>76242 EN000</v>
      </c>
      <c r="M946" s="316" t="str">
        <f t="shared" si="73"/>
        <v/>
      </c>
      <c r="N946" s="316">
        <f>VLOOKUP(B946,大日程202201!$C$2:$D$1418,2,FALSE)</f>
        <v>0</v>
      </c>
    </row>
    <row r="947" spans="1:14">
      <c r="A947" s="316">
        <v>946</v>
      </c>
      <c r="B947" s="316" t="s">
        <v>3672</v>
      </c>
      <c r="C947" s="316" t="s">
        <v>5074</v>
      </c>
      <c r="D947" s="316">
        <v>12</v>
      </c>
      <c r="E947" s="316">
        <v>6</v>
      </c>
      <c r="F947" s="316">
        <v>0</v>
      </c>
      <c r="I947" s="316">
        <v>0</v>
      </c>
      <c r="J947" s="316">
        <f t="shared" si="72"/>
        <v>0</v>
      </c>
      <c r="K947" s="316" t="str">
        <f t="shared" si="71"/>
        <v>76243 EN000</v>
      </c>
      <c r="L947" s="316" t="str">
        <f t="shared" si="74"/>
        <v>76243 EN000</v>
      </c>
      <c r="M947" s="316" t="str">
        <f t="shared" si="73"/>
        <v/>
      </c>
      <c r="N947" s="316">
        <f>VLOOKUP(B947,大日程202201!$C$2:$D$1418,2,FALSE)</f>
        <v>0</v>
      </c>
    </row>
    <row r="948" spans="1:14">
      <c r="A948" s="316">
        <v>947</v>
      </c>
      <c r="B948" s="316" t="s">
        <v>3673</v>
      </c>
      <c r="C948" s="316" t="s">
        <v>3673</v>
      </c>
      <c r="D948" s="316">
        <v>14</v>
      </c>
      <c r="E948" s="316">
        <v>8</v>
      </c>
      <c r="F948" s="316">
        <v>1</v>
      </c>
      <c r="G948" s="316">
        <v>6</v>
      </c>
      <c r="I948" s="316">
        <v>0</v>
      </c>
      <c r="J948" s="316">
        <f t="shared" si="72"/>
        <v>1</v>
      </c>
      <c r="K948" s="316" t="str">
        <f t="shared" si="71"/>
        <v>76752/3 EN000</v>
      </c>
      <c r="L948" s="316" t="str">
        <f>IF(AND($G948&lt;&gt;"",$J948&gt;0), IF($F948=1,MID($K948,1,$G948-1)&amp;MID($K948,$G948+2,LEN($K948)-($G948+1)),""), IF(AND($G948&lt;&gt;"",$E948&lt;&gt;""),MID($K948,1,$G948-1),IF(AND($D948&lt;&gt;"",$F948&lt;2),$K948,IF(AND(OR($D948="", $E948=""),VALUE($F948)=0),$K948,IF($F948=1,MID($K948,1,$G948-1)&amp;MID($K948,$G948+2,LEN($K948)-($G948-1)),"")))))</f>
        <v>76752 EN000</v>
      </c>
      <c r="M948" s="316" t="str">
        <f t="shared" si="73"/>
        <v>76753 EN000</v>
      </c>
      <c r="N948" s="316">
        <f>VLOOKUP(B948,大日程202201!$C$2:$D$1418,2,FALSE)</f>
        <v>0</v>
      </c>
    </row>
    <row r="949" spans="1:14">
      <c r="A949" s="316">
        <v>948</v>
      </c>
      <c r="B949" s="316" t="s">
        <v>3674</v>
      </c>
      <c r="C949" s="316" t="s">
        <v>5075</v>
      </c>
      <c r="D949" s="316">
        <v>12</v>
      </c>
      <c r="E949" s="316">
        <v>6</v>
      </c>
      <c r="F949" s="316">
        <v>0</v>
      </c>
      <c r="I949" s="316">
        <v>0</v>
      </c>
      <c r="J949" s="316">
        <f t="shared" si="72"/>
        <v>0</v>
      </c>
      <c r="K949" s="316" t="str">
        <f t="shared" si="71"/>
        <v>74372 EN000</v>
      </c>
      <c r="L949" s="316" t="str">
        <f t="shared" si="74"/>
        <v>74372 EN000</v>
      </c>
      <c r="M949" s="316" t="str">
        <f t="shared" si="73"/>
        <v/>
      </c>
      <c r="N949" s="316">
        <f>VLOOKUP(B949,大日程202201!$C$2:$D$1418,2,FALSE)</f>
        <v>0</v>
      </c>
    </row>
    <row r="950" spans="1:14">
      <c r="A950" s="316">
        <v>949</v>
      </c>
      <c r="B950" s="316" t="s">
        <v>3675</v>
      </c>
      <c r="C950" s="316" t="s">
        <v>5076</v>
      </c>
      <c r="D950" s="316">
        <v>12</v>
      </c>
      <c r="E950" s="316">
        <v>6</v>
      </c>
      <c r="F950" s="316">
        <v>0</v>
      </c>
      <c r="I950" s="316">
        <v>0</v>
      </c>
      <c r="J950" s="316">
        <f t="shared" si="72"/>
        <v>0</v>
      </c>
      <c r="K950" s="316" t="str">
        <f t="shared" si="71"/>
        <v>74372 EN100</v>
      </c>
      <c r="L950" s="316" t="str">
        <f t="shared" si="74"/>
        <v>74372 EN100</v>
      </c>
      <c r="M950" s="316" t="str">
        <f t="shared" si="73"/>
        <v/>
      </c>
      <c r="N950" s="316">
        <f>VLOOKUP(B950,大日程202201!$C$2:$D$1418,2,FALSE)</f>
        <v>0</v>
      </c>
    </row>
    <row r="951" spans="1:14">
      <c r="A951" s="316">
        <v>950</v>
      </c>
      <c r="B951" s="316" t="s">
        <v>3676</v>
      </c>
      <c r="C951" s="316" t="s">
        <v>5077</v>
      </c>
      <c r="D951" s="316">
        <v>12</v>
      </c>
      <c r="E951" s="316">
        <v>6</v>
      </c>
      <c r="F951" s="316">
        <v>0</v>
      </c>
      <c r="I951" s="316">
        <v>0</v>
      </c>
      <c r="J951" s="316">
        <f t="shared" si="72"/>
        <v>0</v>
      </c>
      <c r="K951" s="316" t="str">
        <f t="shared" si="71"/>
        <v>76452 EN000</v>
      </c>
      <c r="L951" s="316" t="str">
        <f t="shared" si="74"/>
        <v>76452 EN000</v>
      </c>
      <c r="M951" s="316" t="str">
        <f t="shared" si="73"/>
        <v/>
      </c>
      <c r="N951" s="316">
        <f>VLOOKUP(B951,大日程202201!$C$2:$D$1418,2,FALSE)</f>
        <v>0</v>
      </c>
    </row>
    <row r="952" spans="1:14">
      <c r="A952" s="316">
        <v>951</v>
      </c>
      <c r="B952" s="316" t="s">
        <v>3677</v>
      </c>
      <c r="C952" s="316" t="s">
        <v>5078</v>
      </c>
      <c r="D952" s="316">
        <v>12</v>
      </c>
      <c r="E952" s="316">
        <v>6</v>
      </c>
      <c r="F952" s="316">
        <v>0</v>
      </c>
      <c r="I952" s="316">
        <v>0</v>
      </c>
      <c r="J952" s="316">
        <f t="shared" si="72"/>
        <v>0</v>
      </c>
      <c r="K952" s="316" t="str">
        <f t="shared" si="71"/>
        <v>76453 EN000</v>
      </c>
      <c r="L952" s="316" t="str">
        <f t="shared" si="74"/>
        <v>76453 EN000</v>
      </c>
      <c r="M952" s="316" t="str">
        <f t="shared" si="73"/>
        <v/>
      </c>
      <c r="N952" s="316">
        <f>VLOOKUP(B952,大日程202201!$C$2:$D$1418,2,FALSE)</f>
        <v>0</v>
      </c>
    </row>
    <row r="953" spans="1:14">
      <c r="A953" s="316">
        <v>952</v>
      </c>
      <c r="B953" s="316" t="s">
        <v>3678</v>
      </c>
      <c r="C953" s="316" t="s">
        <v>5079</v>
      </c>
      <c r="D953" s="316">
        <v>14</v>
      </c>
      <c r="E953" s="316">
        <v>6</v>
      </c>
      <c r="F953" s="316">
        <v>0</v>
      </c>
      <c r="I953" s="316">
        <v>0</v>
      </c>
      <c r="J953" s="316">
        <f t="shared" si="72"/>
        <v>0</v>
      </c>
      <c r="K953" s="316" t="str">
        <f t="shared" si="71"/>
        <v>75112 CA00001</v>
      </c>
      <c r="L953" s="316" t="str">
        <f t="shared" si="74"/>
        <v>75112 CA00001</v>
      </c>
      <c r="M953" s="316" t="str">
        <f t="shared" si="73"/>
        <v/>
      </c>
      <c r="N953" s="316">
        <f>VLOOKUP(B953,大日程202201!$C$2:$D$1418,2,FALSE)</f>
        <v>0</v>
      </c>
    </row>
    <row r="954" spans="1:14">
      <c r="A954" s="316">
        <v>953</v>
      </c>
      <c r="B954" s="316" t="s">
        <v>3679</v>
      </c>
      <c r="C954" s="316" t="s">
        <v>5080</v>
      </c>
      <c r="D954" s="316">
        <v>14</v>
      </c>
      <c r="E954" s="316">
        <v>6</v>
      </c>
      <c r="F954" s="316">
        <v>0</v>
      </c>
      <c r="I954" s="316">
        <v>0</v>
      </c>
      <c r="J954" s="316">
        <f t="shared" si="72"/>
        <v>0</v>
      </c>
      <c r="K954" s="316" t="str">
        <f t="shared" si="71"/>
        <v>66319 CA00001</v>
      </c>
      <c r="L954" s="316" t="str">
        <f t="shared" si="74"/>
        <v>66319 CA00001</v>
      </c>
      <c r="M954" s="316" t="str">
        <f t="shared" si="73"/>
        <v/>
      </c>
      <c r="N954" s="316">
        <f>VLOOKUP(B954,大日程202201!$C$2:$D$1418,2,FALSE)</f>
        <v>0</v>
      </c>
    </row>
    <row r="955" spans="1:14">
      <c r="A955" s="316">
        <v>954</v>
      </c>
      <c r="B955" s="316" t="s">
        <v>3680</v>
      </c>
      <c r="C955" s="316" t="s">
        <v>5081</v>
      </c>
      <c r="D955" s="316">
        <v>12</v>
      </c>
      <c r="E955" s="316">
        <v>6</v>
      </c>
      <c r="F955" s="316">
        <v>0</v>
      </c>
      <c r="I955" s="316">
        <v>0</v>
      </c>
      <c r="J955" s="316">
        <f t="shared" si="72"/>
        <v>0</v>
      </c>
      <c r="K955" s="316" t="str">
        <f t="shared" si="71"/>
        <v>74332 CA000</v>
      </c>
      <c r="L955" s="316" t="str">
        <f t="shared" si="74"/>
        <v>74332 CA000</v>
      </c>
      <c r="M955" s="316" t="str">
        <f t="shared" si="73"/>
        <v/>
      </c>
      <c r="N955" s="316">
        <f>VLOOKUP(B955,大日程202201!$C$2:$D$1418,2,FALSE)</f>
        <v>0</v>
      </c>
    </row>
    <row r="956" spans="1:14">
      <c r="A956" s="316">
        <v>955</v>
      </c>
      <c r="B956" s="316" t="s">
        <v>3681</v>
      </c>
      <c r="C956" s="316" t="s">
        <v>5082</v>
      </c>
      <c r="D956" s="316">
        <v>12</v>
      </c>
      <c r="E956" s="316">
        <v>6</v>
      </c>
      <c r="F956" s="316">
        <v>0</v>
      </c>
      <c r="I956" s="316">
        <v>0</v>
      </c>
      <c r="J956" s="316">
        <f t="shared" si="72"/>
        <v>0</v>
      </c>
      <c r="K956" s="316" t="str">
        <f t="shared" si="71"/>
        <v>75173 CA000</v>
      </c>
      <c r="L956" s="316" t="str">
        <f t="shared" si="74"/>
        <v>75173 CA000</v>
      </c>
      <c r="M956" s="316" t="str">
        <f t="shared" si="73"/>
        <v/>
      </c>
      <c r="N956" s="316">
        <f>VLOOKUP(B956,大日程202201!$C$2:$D$1418,2,FALSE)</f>
        <v>0</v>
      </c>
    </row>
    <row r="957" spans="1:14">
      <c r="A957" s="316">
        <v>956</v>
      </c>
      <c r="B957" s="316" t="s">
        <v>3682</v>
      </c>
      <c r="C957" s="316" t="s">
        <v>5083</v>
      </c>
      <c r="D957" s="316">
        <v>14</v>
      </c>
      <c r="E957" s="316">
        <v>6</v>
      </c>
      <c r="F957" s="316">
        <v>0</v>
      </c>
      <c r="I957" s="316">
        <v>0</v>
      </c>
      <c r="J957" s="316">
        <f t="shared" si="72"/>
        <v>0</v>
      </c>
      <c r="K957" s="316" t="str">
        <f t="shared" si="71"/>
        <v>75513 CA00001</v>
      </c>
      <c r="L957" s="316" t="str">
        <f t="shared" si="74"/>
        <v>75513 CA00001</v>
      </c>
      <c r="M957" s="316" t="str">
        <f t="shared" si="73"/>
        <v/>
      </c>
      <c r="N957" s="316">
        <f>VLOOKUP(B957,大日程202201!$C$2:$D$1418,2,FALSE)</f>
        <v>0</v>
      </c>
    </row>
    <row r="958" spans="1:14">
      <c r="A958" s="316">
        <v>957</v>
      </c>
      <c r="B958" s="316" t="s">
        <v>3683</v>
      </c>
      <c r="C958" s="316" t="s">
        <v>3683</v>
      </c>
      <c r="D958" s="316">
        <v>14</v>
      </c>
      <c r="E958" s="316">
        <v>8</v>
      </c>
      <c r="F958" s="316">
        <v>1</v>
      </c>
      <c r="G958" s="316">
        <v>6</v>
      </c>
      <c r="I958" s="316">
        <v>0</v>
      </c>
      <c r="J958" s="316">
        <f t="shared" si="72"/>
        <v>1</v>
      </c>
      <c r="K958" s="316" t="str">
        <f t="shared" si="71"/>
        <v>76456/7 CA000</v>
      </c>
      <c r="L958" s="316" t="str">
        <f>IF(AND($G958&lt;&gt;"",$J958&gt;0), IF($F958=1,MID($K958,1,$G958-1)&amp;MID($K958,$G958+2,LEN($K958)-($G958+1)),""), IF(AND($G958&lt;&gt;"",$E958&lt;&gt;""),MID($K958,1,$G958-1),IF(AND($D958&lt;&gt;"",$F958&lt;2),$K958,IF(AND(OR($D958="", $E958=""),VALUE($F958)=0),$K958,IF($F958=1,MID($K958,1,$G958-1)&amp;MID($K958,$G958+2,LEN($K958)-($G958-1)),"")))))</f>
        <v>76456 CA000</v>
      </c>
      <c r="M958" s="316" t="str">
        <f t="shared" si="73"/>
        <v>76457 CA000</v>
      </c>
      <c r="N958" s="316">
        <f>VLOOKUP(B958,大日程202201!$C$2:$D$1418,2,FALSE)</f>
        <v>0</v>
      </c>
    </row>
    <row r="959" spans="1:14">
      <c r="A959" s="316">
        <v>958</v>
      </c>
      <c r="B959" s="316" t="s">
        <v>3684</v>
      </c>
      <c r="C959" s="316" t="s">
        <v>5084</v>
      </c>
      <c r="D959" s="316">
        <v>12</v>
      </c>
      <c r="E959" s="316">
        <v>6</v>
      </c>
      <c r="F959" s="316">
        <v>0</v>
      </c>
      <c r="I959" s="316">
        <v>0</v>
      </c>
      <c r="J959" s="316">
        <f t="shared" si="72"/>
        <v>0</v>
      </c>
      <c r="K959" s="316" t="str">
        <f t="shared" si="71"/>
        <v>76452 CA000</v>
      </c>
      <c r="L959" s="316" t="str">
        <f t="shared" si="74"/>
        <v>76452 CA000</v>
      </c>
      <c r="M959" s="316" t="str">
        <f t="shared" si="73"/>
        <v/>
      </c>
      <c r="N959" s="316">
        <f>VLOOKUP(B959,大日程202201!$C$2:$D$1418,2,FALSE)</f>
        <v>0</v>
      </c>
    </row>
    <row r="960" spans="1:14">
      <c r="A960" s="316">
        <v>959</v>
      </c>
      <c r="B960" s="316" t="s">
        <v>3685</v>
      </c>
      <c r="C960" s="316" t="s">
        <v>5085</v>
      </c>
      <c r="D960" s="316">
        <v>12</v>
      </c>
      <c r="E960" s="316">
        <v>6</v>
      </c>
      <c r="F960" s="316">
        <v>0</v>
      </c>
      <c r="I960" s="316">
        <v>0</v>
      </c>
      <c r="J960" s="316">
        <f t="shared" si="72"/>
        <v>0</v>
      </c>
      <c r="K960" s="316" t="str">
        <f t="shared" si="71"/>
        <v>76453 CA000</v>
      </c>
      <c r="L960" s="316" t="str">
        <f t="shared" si="74"/>
        <v>76453 CA000</v>
      </c>
      <c r="M960" s="316" t="str">
        <f t="shared" si="73"/>
        <v/>
      </c>
      <c r="N960" s="316">
        <f>VLOOKUP(B960,大日程202201!$C$2:$D$1418,2,FALSE)</f>
        <v>0</v>
      </c>
    </row>
    <row r="961" spans="1:14">
      <c r="A961" s="316">
        <v>960</v>
      </c>
      <c r="B961" s="316" t="s">
        <v>3686</v>
      </c>
      <c r="C961" s="316" t="s">
        <v>3686</v>
      </c>
      <c r="D961" s="316">
        <v>14</v>
      </c>
      <c r="E961" s="316">
        <v>8</v>
      </c>
      <c r="F961" s="316">
        <v>1</v>
      </c>
      <c r="G961" s="316">
        <v>6</v>
      </c>
      <c r="I961" s="316">
        <v>0</v>
      </c>
      <c r="J961" s="316">
        <f t="shared" si="72"/>
        <v>1</v>
      </c>
      <c r="K961" s="316" t="str">
        <f t="shared" si="71"/>
        <v>76752/3 CA000</v>
      </c>
      <c r="L961" s="316" t="str">
        <f>IF(AND($G961&lt;&gt;"",$J961&gt;0), IF($F961=1,MID($K961,1,$G961-1)&amp;MID($K961,$G961+2,LEN($K961)-($G961+1)),""), IF(AND($G961&lt;&gt;"",$E961&lt;&gt;""),MID($K961,1,$G961-1),IF(AND($D961&lt;&gt;"",$F961&lt;2),$K961,IF(AND(OR($D961="", $E961=""),VALUE($F961)=0),$K961,IF($F961=1,MID($K961,1,$G961-1)&amp;MID($K961,$G961+2,LEN($K961)-($G961-1)),"")))))</f>
        <v>76752 CA000</v>
      </c>
      <c r="M961" s="316" t="str">
        <f t="shared" si="73"/>
        <v>76753 CA000</v>
      </c>
      <c r="N961" s="316">
        <f>VLOOKUP(B961,大日程202201!$C$2:$D$1418,2,FALSE)</f>
        <v>0</v>
      </c>
    </row>
    <row r="962" spans="1:14">
      <c r="A962" s="316">
        <v>961</v>
      </c>
      <c r="B962" s="316" t="s">
        <v>3687</v>
      </c>
      <c r="C962" s="316" t="s">
        <v>5086</v>
      </c>
      <c r="D962" s="316">
        <v>12</v>
      </c>
      <c r="E962" s="316">
        <v>6</v>
      </c>
      <c r="F962" s="316">
        <v>0</v>
      </c>
      <c r="I962" s="316">
        <v>0</v>
      </c>
      <c r="J962" s="316">
        <f t="shared" si="72"/>
        <v>0</v>
      </c>
      <c r="K962" s="316" t="str">
        <f t="shared" ref="K962:K1025" si="75">IF(AND($D962&lt;&gt;"",$D962&gt;$E962),TRIM(MID($C962,1,$D962)),TRIM($C962))</f>
        <v>75312 CA000</v>
      </c>
      <c r="L962" s="316" t="str">
        <f t="shared" si="74"/>
        <v>75312 CA000</v>
      </c>
      <c r="M962" s="316" t="str">
        <f t="shared" si="73"/>
        <v/>
      </c>
      <c r="N962" s="316">
        <f>VLOOKUP(B962,大日程202201!$C$2:$D$1418,2,FALSE)</f>
        <v>0</v>
      </c>
    </row>
    <row r="963" spans="1:14">
      <c r="A963" s="316">
        <v>962</v>
      </c>
      <c r="B963" s="316" t="s">
        <v>3688</v>
      </c>
      <c r="C963" s="316" t="s">
        <v>5087</v>
      </c>
      <c r="D963" s="316">
        <v>12</v>
      </c>
      <c r="E963" s="316">
        <v>6</v>
      </c>
      <c r="F963" s="316">
        <v>0</v>
      </c>
      <c r="I963" s="316">
        <v>0</v>
      </c>
      <c r="J963" s="316">
        <f t="shared" si="72"/>
        <v>0</v>
      </c>
      <c r="K963" s="316" t="str">
        <f t="shared" si="75"/>
        <v>75313 CA000</v>
      </c>
      <c r="L963" s="316" t="str">
        <f t="shared" si="74"/>
        <v>75313 CA000</v>
      </c>
      <c r="M963" s="316" t="str">
        <f t="shared" si="73"/>
        <v/>
      </c>
      <c r="N963" s="316">
        <f>VLOOKUP(B963,大日程202201!$C$2:$D$1418,2,FALSE)</f>
        <v>0</v>
      </c>
    </row>
    <row r="964" spans="1:14">
      <c r="A964" s="316">
        <v>963</v>
      </c>
      <c r="B964" s="316" t="s">
        <v>3689</v>
      </c>
      <c r="C964" s="316" t="s">
        <v>3689</v>
      </c>
      <c r="D964" s="316">
        <v>14</v>
      </c>
      <c r="E964" s="316">
        <v>8</v>
      </c>
      <c r="F964" s="316">
        <v>1</v>
      </c>
      <c r="G964" s="316">
        <v>6</v>
      </c>
      <c r="I964" s="316">
        <v>0</v>
      </c>
      <c r="J964" s="316">
        <f t="shared" ref="J964:J1027" si="76">IF($G964&lt;&gt;"",($E964-1)-$G964,0)</f>
        <v>1</v>
      </c>
      <c r="K964" s="316" t="str">
        <f t="shared" si="75"/>
        <v>67408/9 9Y000</v>
      </c>
      <c r="L964" s="316" t="str">
        <f>IF(AND($G964&lt;&gt;"",$J964&gt;0), IF($F964=1,MID($K964,1,$G964-1)&amp;MID($K964,$G964+2,LEN($K964)-($G964+1)),""), IF(AND($G964&lt;&gt;"",$E964&lt;&gt;""),MID($K964,1,$G964-1),IF(AND($D964&lt;&gt;"",$F964&lt;2),$K964,IF(AND(OR($D964="", $E964=""),VALUE($F964)=0),$K964,IF($F964=1,MID($K964,1,$G964-1)&amp;MID($K964,$G964+2,LEN($K964)-($G964-1)),"")))))</f>
        <v>67408 9Y000</v>
      </c>
      <c r="M964" s="316" t="str">
        <f t="shared" si="73"/>
        <v>67409 9Y000</v>
      </c>
      <c r="N964" s="316">
        <f>VLOOKUP(B964,大日程202201!$C$2:$D$1418,2,FALSE)</f>
        <v>0</v>
      </c>
    </row>
    <row r="965" spans="1:14">
      <c r="A965" s="316">
        <v>964</v>
      </c>
      <c r="B965" s="316" t="s">
        <v>3690</v>
      </c>
      <c r="C965" s="316" t="s">
        <v>5088</v>
      </c>
      <c r="D965" s="316">
        <v>12</v>
      </c>
      <c r="E965" s="316">
        <v>6</v>
      </c>
      <c r="F965" s="316">
        <v>0</v>
      </c>
      <c r="I965" s="316">
        <v>0</v>
      </c>
      <c r="J965" s="316">
        <f t="shared" si="76"/>
        <v>0</v>
      </c>
      <c r="K965" s="316" t="str">
        <f t="shared" si="75"/>
        <v>75513 9Y000</v>
      </c>
      <c r="L965" s="316" t="str">
        <f t="shared" si="74"/>
        <v>75513 9Y000</v>
      </c>
      <c r="M965" s="316" t="str">
        <f t="shared" si="73"/>
        <v/>
      </c>
      <c r="N965" s="316">
        <f>VLOOKUP(B965,大日程202201!$C$2:$D$1418,2,FALSE)</f>
        <v>0</v>
      </c>
    </row>
    <row r="966" spans="1:14">
      <c r="A966" s="316">
        <v>965</v>
      </c>
      <c r="B966" s="316" t="s">
        <v>3691</v>
      </c>
      <c r="C966" s="316" t="s">
        <v>5089</v>
      </c>
      <c r="D966" s="316">
        <v>12</v>
      </c>
      <c r="E966" s="316">
        <v>6</v>
      </c>
      <c r="F966" s="316">
        <v>0</v>
      </c>
      <c r="I966" s="316">
        <v>0</v>
      </c>
      <c r="J966" s="316">
        <f t="shared" si="76"/>
        <v>0</v>
      </c>
      <c r="K966" s="316" t="str">
        <f t="shared" si="75"/>
        <v>57131 B5011</v>
      </c>
      <c r="L966" s="316" t="str">
        <f t="shared" si="74"/>
        <v>57131 B5011</v>
      </c>
      <c r="M966" s="316" t="str">
        <f t="shared" si="73"/>
        <v/>
      </c>
      <c r="N966" s="316">
        <f>VLOOKUP(B966,大日程202201!$C$2:$D$1418,2,FALSE)</f>
        <v>0</v>
      </c>
    </row>
    <row r="967" spans="1:14">
      <c r="A967" s="316">
        <v>966</v>
      </c>
      <c r="B967" s="316" t="s">
        <v>3692</v>
      </c>
      <c r="C967" s="316" t="s">
        <v>5090</v>
      </c>
      <c r="D967" s="316">
        <v>12</v>
      </c>
      <c r="E967" s="316">
        <v>6</v>
      </c>
      <c r="F967" s="316">
        <v>0</v>
      </c>
      <c r="I967" s="316">
        <v>0</v>
      </c>
      <c r="J967" s="316">
        <f t="shared" si="76"/>
        <v>0</v>
      </c>
      <c r="K967" s="316" t="str">
        <f t="shared" si="75"/>
        <v>57132 B5011</v>
      </c>
      <c r="L967" s="316" t="str">
        <f t="shared" si="74"/>
        <v>57132 B5011</v>
      </c>
      <c r="M967" s="316" t="str">
        <f t="shared" si="73"/>
        <v/>
      </c>
      <c r="N967" s="316">
        <f>VLOOKUP(B967,大日程202201!$C$2:$D$1418,2,FALSE)</f>
        <v>0</v>
      </c>
    </row>
    <row r="968" spans="1:14">
      <c r="A968" s="316">
        <v>967</v>
      </c>
      <c r="B968" s="316" t="s">
        <v>3694</v>
      </c>
      <c r="C968" s="316" t="s">
        <v>5091</v>
      </c>
      <c r="D968" s="316">
        <v>12</v>
      </c>
      <c r="E968" s="316">
        <v>6</v>
      </c>
      <c r="F968" s="316">
        <v>0</v>
      </c>
      <c r="I968" s="316">
        <v>0</v>
      </c>
      <c r="J968" s="316">
        <f t="shared" si="76"/>
        <v>0</v>
      </c>
      <c r="K968" s="316" t="str">
        <f t="shared" si="75"/>
        <v>57131 B5020</v>
      </c>
      <c r="L968" s="316" t="str">
        <f t="shared" si="74"/>
        <v>57131 B5020</v>
      </c>
      <c r="M968" s="316" t="str">
        <f t="shared" si="73"/>
        <v/>
      </c>
      <c r="N968" s="316">
        <f>VLOOKUP(B968,大日程202201!$C$2:$D$1418,2,FALSE)</f>
        <v>0</v>
      </c>
    </row>
    <row r="969" spans="1:14">
      <c r="A969" s="316">
        <v>968</v>
      </c>
      <c r="B969" s="316" t="s">
        <v>3695</v>
      </c>
      <c r="C969" s="316" t="s">
        <v>5092</v>
      </c>
      <c r="D969" s="316">
        <v>12</v>
      </c>
      <c r="E969" s="316">
        <v>6</v>
      </c>
      <c r="F969" s="316">
        <v>0</v>
      </c>
      <c r="I969" s="316">
        <v>0</v>
      </c>
      <c r="J969" s="316">
        <f t="shared" si="76"/>
        <v>0</v>
      </c>
      <c r="K969" s="316" t="str">
        <f t="shared" si="75"/>
        <v>57132 B5020</v>
      </c>
      <c r="L969" s="316" t="str">
        <f t="shared" si="74"/>
        <v>57132 B5020</v>
      </c>
      <c r="M969" s="316" t="str">
        <f t="shared" si="73"/>
        <v/>
      </c>
      <c r="N969" s="316">
        <f>VLOOKUP(B969,大日程202201!$C$2:$D$1418,2,FALSE)</f>
        <v>0</v>
      </c>
    </row>
    <row r="970" spans="1:14">
      <c r="A970" s="316">
        <v>969</v>
      </c>
      <c r="B970" s="316" t="s">
        <v>3696</v>
      </c>
      <c r="C970" s="316" t="s">
        <v>5093</v>
      </c>
      <c r="D970" s="316">
        <v>12</v>
      </c>
      <c r="E970" s="316">
        <v>6</v>
      </c>
      <c r="F970" s="316">
        <v>0</v>
      </c>
      <c r="I970" s="316">
        <v>0</v>
      </c>
      <c r="J970" s="316">
        <f t="shared" si="76"/>
        <v>0</v>
      </c>
      <c r="K970" s="316" t="str">
        <f t="shared" si="75"/>
        <v>64184 JG00A</v>
      </c>
      <c r="L970" s="316" t="str">
        <f t="shared" si="74"/>
        <v>64184 JG00A</v>
      </c>
      <c r="M970" s="316" t="str">
        <f t="shared" si="73"/>
        <v/>
      </c>
      <c r="N970" s="316">
        <f>VLOOKUP(B970,大日程202201!$C$2:$D$1418,2,FALSE)</f>
        <v>0</v>
      </c>
    </row>
    <row r="971" spans="1:14">
      <c r="A971" s="316">
        <v>970</v>
      </c>
      <c r="B971" s="316" t="s">
        <v>3697</v>
      </c>
      <c r="C971" s="316" t="s">
        <v>5094</v>
      </c>
      <c r="D971" s="316">
        <v>12</v>
      </c>
      <c r="E971" s="316">
        <v>6</v>
      </c>
      <c r="F971" s="316">
        <v>0</v>
      </c>
      <c r="I971" s="316">
        <v>0</v>
      </c>
      <c r="J971" s="316">
        <f t="shared" si="76"/>
        <v>0</v>
      </c>
      <c r="K971" s="316" t="str">
        <f t="shared" si="75"/>
        <v>64185 JG00A</v>
      </c>
      <c r="L971" s="316" t="str">
        <f t="shared" si="74"/>
        <v>64185 JG00A</v>
      </c>
      <c r="M971" s="316" t="str">
        <f t="shared" si="73"/>
        <v/>
      </c>
      <c r="N971" s="316">
        <f>VLOOKUP(B971,大日程202201!$C$2:$D$1418,2,FALSE)</f>
        <v>0</v>
      </c>
    </row>
    <row r="972" spans="1:14">
      <c r="A972" s="316">
        <v>971</v>
      </c>
      <c r="B972" s="316" t="s">
        <v>3698</v>
      </c>
      <c r="C972" s="316" t="s">
        <v>5095</v>
      </c>
      <c r="D972" s="316">
        <v>12</v>
      </c>
      <c r="E972" s="316">
        <v>6</v>
      </c>
      <c r="F972" s="316">
        <v>0</v>
      </c>
      <c r="I972" s="316">
        <v>0</v>
      </c>
      <c r="J972" s="316">
        <f t="shared" si="76"/>
        <v>0</v>
      </c>
      <c r="K972" s="316" t="str">
        <f t="shared" si="75"/>
        <v>75632 JG00A</v>
      </c>
      <c r="L972" s="316" t="str">
        <f t="shared" si="74"/>
        <v>75632 JG00A</v>
      </c>
      <c r="M972" s="316" t="str">
        <f t="shared" si="73"/>
        <v/>
      </c>
      <c r="N972" s="316">
        <f>VLOOKUP(B972,大日程202201!$C$2:$D$1418,2,FALSE)</f>
        <v>0</v>
      </c>
    </row>
    <row r="973" spans="1:14">
      <c r="A973" s="316">
        <v>972</v>
      </c>
      <c r="B973" s="316" t="s">
        <v>3699</v>
      </c>
      <c r="C973" s="316" t="s">
        <v>5096</v>
      </c>
      <c r="D973" s="316">
        <v>12</v>
      </c>
      <c r="E973" s="316">
        <v>6</v>
      </c>
      <c r="F973" s="316">
        <v>0</v>
      </c>
      <c r="I973" s="316">
        <v>0</v>
      </c>
      <c r="J973" s="316">
        <f t="shared" si="76"/>
        <v>0</v>
      </c>
      <c r="K973" s="316" t="str">
        <f t="shared" si="75"/>
        <v>75632 JH00A</v>
      </c>
      <c r="L973" s="316" t="str">
        <f t="shared" si="74"/>
        <v>75632 JH00A</v>
      </c>
      <c r="M973" s="316" t="str">
        <f t="shared" si="73"/>
        <v/>
      </c>
      <c r="N973" s="316">
        <f>VLOOKUP(B973,大日程202201!$C$2:$D$1418,2,FALSE)</f>
        <v>0</v>
      </c>
    </row>
    <row r="974" spans="1:14">
      <c r="A974" s="316">
        <v>973</v>
      </c>
      <c r="B974" s="316" t="s">
        <v>3700</v>
      </c>
      <c r="C974" s="316" t="s">
        <v>5097</v>
      </c>
      <c r="D974" s="316">
        <v>12</v>
      </c>
      <c r="E974" s="316">
        <v>6</v>
      </c>
      <c r="F974" s="316">
        <v>0</v>
      </c>
      <c r="I974" s="316">
        <v>0</v>
      </c>
      <c r="J974" s="316">
        <f t="shared" si="76"/>
        <v>0</v>
      </c>
      <c r="K974" s="316" t="str">
        <f t="shared" si="75"/>
        <v>75632 1YA0A</v>
      </c>
      <c r="L974" s="316" t="str">
        <f t="shared" si="74"/>
        <v>75632 1YA0A</v>
      </c>
      <c r="M974" s="316" t="str">
        <f t="shared" ref="M974:M1037" si="77">IF(AND($G974&lt;&gt;"",$J974&gt;0), IF($F974=1,MID($K974,1,$G974-(1+$J974))&amp;MID($K974,$G974+$J974,LEN($K974)-($G974+($J974-1))),""),IF(AND($G974&lt;&gt;"",$E974&lt;&gt;"",$J974&gt;0),MID($K974,1,$G974-1),IF(AND($G974&lt;&gt;"",$E974&lt;&gt;"",$J974&lt;0),MID($K974,1,$E974)&amp;MID($K974,$G974+1,LEN($K974)-$G974),IF($F974=1,MID($K974,1,$G974-2)&amp;MID($K974,$G974+1,LEN($K974)-$G974),""))))</f>
        <v/>
      </c>
      <c r="N974" s="316">
        <f>VLOOKUP(B974,大日程202201!$C$2:$D$1418,2,FALSE)</f>
        <v>0</v>
      </c>
    </row>
    <row r="975" spans="1:14">
      <c r="A975" s="316">
        <v>974</v>
      </c>
      <c r="B975" s="316" t="s">
        <v>3701</v>
      </c>
      <c r="C975" s="316" t="s">
        <v>5098</v>
      </c>
      <c r="D975" s="316">
        <v>12</v>
      </c>
      <c r="E975" s="316">
        <v>6</v>
      </c>
      <c r="F975" s="316">
        <v>0</v>
      </c>
      <c r="I975" s="316">
        <v>0</v>
      </c>
      <c r="J975" s="316">
        <f t="shared" si="76"/>
        <v>0</v>
      </c>
      <c r="K975" s="316" t="str">
        <f t="shared" si="75"/>
        <v>75632 JM00A</v>
      </c>
      <c r="L975" s="316" t="str">
        <f t="shared" si="74"/>
        <v>75632 JM00A</v>
      </c>
      <c r="M975" s="316" t="str">
        <f t="shared" si="77"/>
        <v/>
      </c>
      <c r="N975" s="316">
        <f>VLOOKUP(B975,大日程202201!$C$2:$D$1418,2,FALSE)</f>
        <v>0</v>
      </c>
    </row>
    <row r="976" spans="1:14">
      <c r="A976" s="316">
        <v>975</v>
      </c>
      <c r="B976" s="316" t="s">
        <v>3702</v>
      </c>
      <c r="C976" s="316" t="s">
        <v>3702</v>
      </c>
      <c r="D976" s="316">
        <v>14</v>
      </c>
      <c r="E976" s="316">
        <v>8</v>
      </c>
      <c r="F976" s="316">
        <v>1</v>
      </c>
      <c r="G976" s="316">
        <v>6</v>
      </c>
      <c r="I976" s="316">
        <v>0</v>
      </c>
      <c r="J976" s="316">
        <f t="shared" si="76"/>
        <v>1</v>
      </c>
      <c r="K976" s="316" t="str">
        <f t="shared" si="75"/>
        <v>76752/3 JG00A</v>
      </c>
      <c r="L976" s="316" t="str">
        <f>IF(AND($G976&lt;&gt;"",$J976&gt;0), IF($F976=1,MID($K976,1,$G976-1)&amp;MID($K976,$G976+2,LEN($K976)-($G976+1)),""), IF(AND($G976&lt;&gt;"",$E976&lt;&gt;""),MID($K976,1,$G976-1),IF(AND($D976&lt;&gt;"",$F976&lt;2),$K976,IF(AND(OR($D976="", $E976=""),VALUE($F976)=0),$K976,IF($F976=1,MID($K976,1,$G976-1)&amp;MID($K976,$G976+2,LEN($K976)-($G976-1)),"")))))</f>
        <v>76752 JG00A</v>
      </c>
      <c r="M976" s="316" t="str">
        <f t="shared" si="77"/>
        <v>76753 JG00A</v>
      </c>
      <c r="N976" s="316">
        <f>VLOOKUP(B976,大日程202201!$C$2:$D$1418,2,FALSE)</f>
        <v>0</v>
      </c>
    </row>
    <row r="977" spans="1:14">
      <c r="A977" s="316">
        <v>976</v>
      </c>
      <c r="B977" s="316" t="s">
        <v>3703</v>
      </c>
      <c r="C977" s="316" t="s">
        <v>3703</v>
      </c>
      <c r="D977" s="316">
        <v>14</v>
      </c>
      <c r="E977" s="316">
        <v>8</v>
      </c>
      <c r="F977" s="316">
        <v>1</v>
      </c>
      <c r="G977" s="316">
        <v>6</v>
      </c>
      <c r="I977" s="316">
        <v>0</v>
      </c>
      <c r="J977" s="316">
        <f t="shared" si="76"/>
        <v>1</v>
      </c>
      <c r="K977" s="316" t="str">
        <f t="shared" si="75"/>
        <v>76752/3 JG40A</v>
      </c>
      <c r="L977" s="316" t="str">
        <f>IF(AND($G977&lt;&gt;"",$J977&gt;0), IF($F977=1,MID($K977,1,$G977-1)&amp;MID($K977,$G977+2,LEN($K977)-($G977+1)),""), IF(AND($G977&lt;&gt;"",$E977&lt;&gt;""),MID($K977,1,$G977-1),IF(AND($D977&lt;&gt;"",$F977&lt;2),$K977,IF(AND(OR($D977="", $E977=""),VALUE($F977)=0),$K977,IF($F977=1,MID($K977,1,$G977-1)&amp;MID($K977,$G977+2,LEN($K977)-($G977-1)),"")))))</f>
        <v>76752 JG40A</v>
      </c>
      <c r="M977" s="316" t="str">
        <f t="shared" si="77"/>
        <v>76753 JG40A</v>
      </c>
      <c r="N977" s="316">
        <f>VLOOKUP(B977,大日程202201!$C$2:$D$1418,2,FALSE)</f>
        <v>0</v>
      </c>
    </row>
    <row r="978" spans="1:14">
      <c r="A978" s="316">
        <v>977</v>
      </c>
      <c r="B978" s="316" t="s">
        <v>3704</v>
      </c>
      <c r="C978" s="316" t="s">
        <v>5099</v>
      </c>
      <c r="D978" s="316">
        <v>14</v>
      </c>
      <c r="E978" s="316">
        <v>8</v>
      </c>
      <c r="F978" s="316">
        <v>1</v>
      </c>
      <c r="G978" s="316">
        <v>6</v>
      </c>
      <c r="I978" s="316">
        <v>0</v>
      </c>
      <c r="J978" s="316">
        <f t="shared" si="76"/>
        <v>1</v>
      </c>
      <c r="K978" s="316" t="str">
        <f t="shared" si="75"/>
        <v>77646/7 JM00A</v>
      </c>
      <c r="L978" s="316" t="str">
        <f>IF(AND($G978&lt;&gt;"",$J978&gt;0), IF($F978=1,MID($K978,1,$G978-1)&amp;MID($K978,$G978+2,LEN($K978)-($G978+1)),""), IF(AND($G978&lt;&gt;"",$E978&lt;&gt;""),MID($K978,1,$G978-1),IF(AND($D978&lt;&gt;"",$F978&lt;2),$K978,IF(AND(OR($D978="", $E978=""),VALUE($F978)=0),$K978,IF($F978=1,MID($K978,1,$G978-1)&amp;MID($K978,$G978+2,LEN($K978)-($G978-1)),"")))))</f>
        <v>77646 JM00A</v>
      </c>
      <c r="M978" s="316" t="str">
        <f t="shared" si="77"/>
        <v>77647 JM00A</v>
      </c>
      <c r="N978" s="316">
        <f>VLOOKUP(B978,大日程202201!$C$2:$D$1418,2,FALSE)</f>
        <v>0</v>
      </c>
    </row>
    <row r="979" spans="1:14">
      <c r="A979" s="316">
        <v>978</v>
      </c>
      <c r="B979" s="316" t="s">
        <v>3705</v>
      </c>
      <c r="C979" s="316" t="s">
        <v>5100</v>
      </c>
      <c r="D979" s="316">
        <v>14</v>
      </c>
      <c r="E979" s="316">
        <v>6</v>
      </c>
      <c r="F979" s="316">
        <v>0</v>
      </c>
      <c r="I979" s="316">
        <v>0</v>
      </c>
      <c r="J979" s="316">
        <f t="shared" si="76"/>
        <v>0</v>
      </c>
      <c r="K979" s="316" t="str">
        <f t="shared" si="75"/>
        <v>74798 JM00ACE</v>
      </c>
      <c r="L979" s="316" t="str">
        <f t="shared" ref="L979:L1036" si="78">IF(AND($G979&lt;&gt;"",$J979&gt;0), IF($F979=1,MID($K979,1,$G979-1)&amp;MID($K979,$G979+$J979+$J979,LEN($K979)-($G979+$J979)),""), IF(AND($G979&lt;&gt;"",$E979&lt;&gt;""),MID($K979,1,$G979-1),IF(AND($D979&lt;&gt;"",$F979&lt;2),$K979,IF(AND(OR($D979="", $E979=""),VALUE($F979)=0),$K979,IF($F979=1,MID($K979,1,$G979-1)&amp;MID($K979,$G979+2,LEN($K979)-($G979-1)),"")))))</f>
        <v>74798 JM00ACE</v>
      </c>
      <c r="M979" s="316" t="str">
        <f t="shared" si="77"/>
        <v/>
      </c>
      <c r="N979" s="316">
        <f>VLOOKUP(B979,大日程202201!$C$2:$D$1418,2,FALSE)</f>
        <v>0</v>
      </c>
    </row>
    <row r="980" spans="1:14">
      <c r="A980" s="316">
        <v>979</v>
      </c>
      <c r="B980" s="316" t="s">
        <v>3706</v>
      </c>
      <c r="C980" s="316" t="s">
        <v>5101</v>
      </c>
      <c r="D980" s="316">
        <v>12</v>
      </c>
      <c r="E980" s="316">
        <v>6</v>
      </c>
      <c r="F980" s="316">
        <v>0</v>
      </c>
      <c r="I980" s="316">
        <v>0</v>
      </c>
      <c r="J980" s="316">
        <f t="shared" si="76"/>
        <v>0</v>
      </c>
      <c r="K980" s="316" t="str">
        <f t="shared" si="75"/>
        <v>76572 JM00A</v>
      </c>
      <c r="L980" s="316" t="str">
        <f t="shared" si="78"/>
        <v>76572 JM00A</v>
      </c>
      <c r="M980" s="316" t="str">
        <f t="shared" si="77"/>
        <v/>
      </c>
      <c r="N980" s="316">
        <f>VLOOKUP(B980,大日程202201!$C$2:$D$1418,2,FALSE)</f>
        <v>0</v>
      </c>
    </row>
    <row r="981" spans="1:14">
      <c r="A981" s="316">
        <v>980</v>
      </c>
      <c r="B981" s="316" t="s">
        <v>3707</v>
      </c>
      <c r="C981" s="316" t="s">
        <v>5102</v>
      </c>
      <c r="D981" s="316">
        <v>12</v>
      </c>
      <c r="E981" s="316">
        <v>6</v>
      </c>
      <c r="F981" s="316">
        <v>0</v>
      </c>
      <c r="I981" s="316">
        <v>0</v>
      </c>
      <c r="J981" s="316">
        <f t="shared" si="76"/>
        <v>0</v>
      </c>
      <c r="K981" s="316" t="str">
        <f t="shared" si="75"/>
        <v>76573 JM00A</v>
      </c>
      <c r="L981" s="316" t="str">
        <f t="shared" si="78"/>
        <v>76573 JM00A</v>
      </c>
      <c r="M981" s="316" t="str">
        <f t="shared" si="77"/>
        <v/>
      </c>
      <c r="N981" s="316">
        <f>VLOOKUP(B981,大日程202201!$C$2:$D$1418,2,FALSE)</f>
        <v>0</v>
      </c>
    </row>
    <row r="982" spans="1:14">
      <c r="A982" s="316">
        <v>981</v>
      </c>
      <c r="B982" s="316" t="s">
        <v>3708</v>
      </c>
      <c r="C982" s="316" t="s">
        <v>5103</v>
      </c>
      <c r="D982" s="316">
        <v>12</v>
      </c>
      <c r="E982" s="316">
        <v>6</v>
      </c>
      <c r="F982" s="316">
        <v>0</v>
      </c>
      <c r="I982" s="316">
        <v>0</v>
      </c>
      <c r="J982" s="316">
        <f t="shared" si="76"/>
        <v>0</v>
      </c>
      <c r="K982" s="316" t="str">
        <f t="shared" si="75"/>
        <v>76532 JM00B</v>
      </c>
      <c r="L982" s="316" t="str">
        <f t="shared" si="78"/>
        <v>76532 JM00B</v>
      </c>
      <c r="M982" s="316" t="str">
        <f t="shared" si="77"/>
        <v/>
      </c>
      <c r="N982" s="316">
        <f>VLOOKUP(B982,大日程202201!$C$2:$D$1418,2,FALSE)</f>
        <v>0</v>
      </c>
    </row>
    <row r="983" spans="1:14">
      <c r="A983" s="316">
        <v>982</v>
      </c>
      <c r="B983" s="316" t="s">
        <v>3709</v>
      </c>
      <c r="C983" s="316" t="s">
        <v>5104</v>
      </c>
      <c r="D983" s="316">
        <v>12</v>
      </c>
      <c r="E983" s="316">
        <v>6</v>
      </c>
      <c r="F983" s="316">
        <v>0</v>
      </c>
      <c r="I983" s="316">
        <v>0</v>
      </c>
      <c r="J983" s="316">
        <f t="shared" si="76"/>
        <v>0</v>
      </c>
      <c r="K983" s="316" t="str">
        <f t="shared" si="75"/>
        <v>76533 JM00B</v>
      </c>
      <c r="L983" s="316" t="str">
        <f t="shared" si="78"/>
        <v>76533 JM00B</v>
      </c>
      <c r="M983" s="316" t="str">
        <f t="shared" si="77"/>
        <v/>
      </c>
      <c r="N983" s="316">
        <f>VLOOKUP(B983,大日程202201!$C$2:$D$1418,2,FALSE)</f>
        <v>0</v>
      </c>
    </row>
    <row r="984" spans="1:14">
      <c r="A984" s="316">
        <v>983</v>
      </c>
      <c r="B984" s="316" t="s">
        <v>3710</v>
      </c>
      <c r="C984" s="316" t="s">
        <v>5105</v>
      </c>
      <c r="D984" s="316">
        <v>12</v>
      </c>
      <c r="E984" s="316">
        <v>6</v>
      </c>
      <c r="F984" s="316">
        <v>0</v>
      </c>
      <c r="I984" s="316">
        <v>0</v>
      </c>
      <c r="J984" s="316">
        <f t="shared" si="76"/>
        <v>0</v>
      </c>
      <c r="K984" s="316" t="str">
        <f t="shared" si="75"/>
        <v>76516 JM00A</v>
      </c>
      <c r="L984" s="316" t="str">
        <f t="shared" si="78"/>
        <v>76516 JM00A</v>
      </c>
      <c r="M984" s="316" t="str">
        <f t="shared" si="77"/>
        <v/>
      </c>
      <c r="N984" s="316">
        <f>VLOOKUP(B984,大日程202201!$C$2:$D$1418,2,FALSE)</f>
        <v>0</v>
      </c>
    </row>
    <row r="985" spans="1:14">
      <c r="A985" s="316">
        <v>984</v>
      </c>
      <c r="B985" s="316" t="s">
        <v>3711</v>
      </c>
      <c r="C985" s="316" t="s">
        <v>5106</v>
      </c>
      <c r="D985" s="316">
        <v>12</v>
      </c>
      <c r="E985" s="316">
        <v>6</v>
      </c>
      <c r="F985" s="316">
        <v>0</v>
      </c>
      <c r="I985" s="316">
        <v>0</v>
      </c>
      <c r="J985" s="316">
        <f t="shared" si="76"/>
        <v>0</v>
      </c>
      <c r="K985" s="316" t="str">
        <f t="shared" si="75"/>
        <v>76517 JM00A</v>
      </c>
      <c r="L985" s="316" t="str">
        <f t="shared" si="78"/>
        <v>76517 JM00A</v>
      </c>
      <c r="M985" s="316" t="str">
        <f t="shared" si="77"/>
        <v/>
      </c>
      <c r="N985" s="316">
        <f>VLOOKUP(B985,大日程202201!$C$2:$D$1418,2,FALSE)</f>
        <v>0</v>
      </c>
    </row>
    <row r="986" spans="1:14">
      <c r="A986" s="316">
        <v>985</v>
      </c>
      <c r="B986" s="316" t="s">
        <v>3712</v>
      </c>
      <c r="C986" s="324" t="s">
        <v>986</v>
      </c>
      <c r="D986" s="316">
        <v>12</v>
      </c>
      <c r="E986" s="316">
        <v>6</v>
      </c>
      <c r="I986" s="316">
        <v>0</v>
      </c>
      <c r="J986" s="316">
        <f t="shared" si="76"/>
        <v>0</v>
      </c>
      <c r="K986" s="316" t="str">
        <f t="shared" si="75"/>
        <v>75512 JG00A</v>
      </c>
      <c r="L986" s="316" t="str">
        <f>IF(AND($G986&lt;&gt;"",$J986&gt;0), IF($F986=1,MID($K986,1,$G986-1)&amp;MID($K986,$G986+2,LEN($K986)-($G986+1)),""), IF(AND($G986&lt;&gt;"",$E986&lt;&gt;""),MID($K986,1,$G986-1),IF(AND($D986&lt;&gt;"",$F986&lt;2),$K986,IF(AND(OR($D986="", $E986=""),VALUE($F986)=0),$K986,IF($F986=1,MID($K986,1,$G986-1)&amp;MID($K986,$G986+2,LEN($K986)-($G986-1)),"")))))</f>
        <v>75512 JG00A</v>
      </c>
      <c r="M986" s="316" t="str">
        <f t="shared" si="77"/>
        <v/>
      </c>
      <c r="N986" s="316">
        <f>VLOOKUP(B986,大日程202201!$C$2:$D$1418,2,FALSE)</f>
        <v>0</v>
      </c>
    </row>
    <row r="987" spans="1:14">
      <c r="A987" s="316">
        <v>986</v>
      </c>
      <c r="B987" s="316" t="s">
        <v>3713</v>
      </c>
      <c r="C987" s="316" t="s">
        <v>5107</v>
      </c>
      <c r="D987" s="316">
        <v>12</v>
      </c>
      <c r="E987" s="316">
        <v>6</v>
      </c>
      <c r="F987" s="316">
        <v>0</v>
      </c>
      <c r="I987" s="316">
        <v>0</v>
      </c>
      <c r="J987" s="316">
        <f t="shared" si="76"/>
        <v>0</v>
      </c>
      <c r="K987" s="316" t="str">
        <f t="shared" si="75"/>
        <v>75512 6MA0A</v>
      </c>
      <c r="L987" s="316" t="str">
        <f t="shared" si="78"/>
        <v>75512 6MA0A</v>
      </c>
      <c r="M987" s="316" t="str">
        <f t="shared" si="77"/>
        <v/>
      </c>
      <c r="N987" s="316">
        <f>VLOOKUP(B987,大日程202201!$C$2:$D$1418,2,FALSE)</f>
        <v>0</v>
      </c>
    </row>
    <row r="988" spans="1:14">
      <c r="A988" s="316">
        <v>987</v>
      </c>
      <c r="B988" s="316" t="s">
        <v>3714</v>
      </c>
      <c r="C988" s="322" t="s">
        <v>988</v>
      </c>
      <c r="D988" s="316">
        <v>12</v>
      </c>
      <c r="E988" s="316">
        <v>6</v>
      </c>
      <c r="I988" s="316">
        <v>0</v>
      </c>
      <c r="J988" s="316">
        <f t="shared" si="76"/>
        <v>0</v>
      </c>
      <c r="K988" s="316" t="str">
        <f t="shared" si="75"/>
        <v>75512 JM00A</v>
      </c>
      <c r="L988" s="316" t="str">
        <f>IF(AND($G988&lt;&gt;"",$J988&gt;0), IF($F988=1,MID($K988,1,$G988-1)&amp;MID($K988,$G988+2,LEN($K988)-($G988+1)),""), IF(AND($G988&lt;&gt;"",$E988&lt;&gt;""),MID($K988,1,$G988-1),IF(AND($D988&lt;&gt;"",$F988&lt;2),$K988,IF(AND(OR($D988="", $E988=""),VALUE($F988)=0),$K988,IF($F988=1,MID($K988,1,$G988-1)&amp;MID($K988,$G988+2,LEN($K988)-($G988-1)),"")))))</f>
        <v>75512 JM00A</v>
      </c>
      <c r="M988" s="316" t="str">
        <f t="shared" si="77"/>
        <v/>
      </c>
      <c r="N988" s="316">
        <f>VLOOKUP(B988,大日程202201!$C$2:$D$1418,2,FALSE)</f>
        <v>0</v>
      </c>
    </row>
    <row r="989" spans="1:14">
      <c r="A989" s="316">
        <v>988</v>
      </c>
      <c r="B989" s="316" t="s">
        <v>3715</v>
      </c>
      <c r="C989" s="322" t="s">
        <v>989</v>
      </c>
      <c r="D989" s="316">
        <v>12</v>
      </c>
      <c r="E989" s="316">
        <v>6</v>
      </c>
      <c r="I989" s="316">
        <v>0</v>
      </c>
      <c r="J989" s="316">
        <f t="shared" si="76"/>
        <v>0</v>
      </c>
      <c r="K989" s="316" t="str">
        <f t="shared" si="75"/>
        <v>75513 JG00A</v>
      </c>
      <c r="L989" s="316" t="str">
        <f>IF(AND($G989&lt;&gt;"",$J989&gt;0), IF($F989=1,MID($K989,1,$G989-1)&amp;MID($K989,$G989+2,LEN($K989)-($G989+1)),""), IF(AND($G989&lt;&gt;"",$E989&lt;&gt;""),MID($K989,1,$G989-1),IF(AND($D989&lt;&gt;"",$F989&lt;2),$K989,IF(AND(OR($D989="", $E989=""),VALUE($F989)=0),$K989,IF($F989=1,MID($K989,1,$G989-1)&amp;MID($K989,$G989+2,LEN($K989)-($G989-1)),"")))))</f>
        <v>75513 JG00A</v>
      </c>
      <c r="M989" s="316" t="str">
        <f t="shared" si="77"/>
        <v/>
      </c>
      <c r="N989" s="316">
        <f>VLOOKUP(B989,大日程202201!$C$2:$D$1418,2,FALSE)</f>
        <v>0</v>
      </c>
    </row>
    <row r="990" spans="1:14">
      <c r="A990" s="316">
        <v>989</v>
      </c>
      <c r="B990" s="316" t="s">
        <v>3716</v>
      </c>
      <c r="C990" s="316" t="s">
        <v>5108</v>
      </c>
      <c r="D990" s="316">
        <v>12</v>
      </c>
      <c r="E990" s="316">
        <v>6</v>
      </c>
      <c r="F990" s="316">
        <v>0</v>
      </c>
      <c r="I990" s="316">
        <v>0</v>
      </c>
      <c r="J990" s="316">
        <f t="shared" si="76"/>
        <v>0</v>
      </c>
      <c r="K990" s="316" t="str">
        <f t="shared" si="75"/>
        <v>75513 6MA0A</v>
      </c>
      <c r="L990" s="316" t="str">
        <f t="shared" si="78"/>
        <v>75513 6MA0A</v>
      </c>
      <c r="M990" s="316" t="str">
        <f t="shared" si="77"/>
        <v/>
      </c>
      <c r="N990" s="316">
        <f>VLOOKUP(B990,大日程202201!$C$2:$D$1418,2,FALSE)</f>
        <v>0</v>
      </c>
    </row>
    <row r="991" spans="1:14">
      <c r="A991" s="316">
        <v>990</v>
      </c>
      <c r="B991" s="316" t="s">
        <v>3717</v>
      </c>
      <c r="C991" s="322" t="s">
        <v>991</v>
      </c>
      <c r="D991" s="316">
        <v>12</v>
      </c>
      <c r="E991" s="316">
        <v>6</v>
      </c>
      <c r="I991" s="316">
        <v>0</v>
      </c>
      <c r="J991" s="316">
        <f t="shared" si="76"/>
        <v>0</v>
      </c>
      <c r="K991" s="316" t="str">
        <f t="shared" si="75"/>
        <v>75513 JM00A</v>
      </c>
      <c r="L991" s="316" t="str">
        <f>IF(AND($G991&lt;&gt;"",$J991&gt;0), IF($F991=1,MID($K991,1,$G991-1)&amp;MID($K991,$G991+2,LEN($K991)-($G991+1)),""), IF(AND($G991&lt;&gt;"",$E991&lt;&gt;""),MID($K991,1,$G991-1),IF(AND($D991&lt;&gt;"",$F991&lt;2),$K991,IF(AND(OR($D991="", $E991=""),VALUE($F991)=0),$K991,IF($F991=1,MID($K991,1,$G991-1)&amp;MID($K991,$G991+2,LEN($K991)-($G991-1)),"")))))</f>
        <v>75513 JM00A</v>
      </c>
      <c r="M991" s="316" t="str">
        <f t="shared" si="77"/>
        <v/>
      </c>
      <c r="N991" s="316">
        <f>VLOOKUP(B991,大日程202201!$C$2:$D$1418,2,FALSE)</f>
        <v>0</v>
      </c>
    </row>
    <row r="992" spans="1:14">
      <c r="A992" s="316">
        <v>991</v>
      </c>
      <c r="B992" s="316" t="s">
        <v>3718</v>
      </c>
      <c r="C992" s="322" t="s">
        <v>992</v>
      </c>
      <c r="D992" s="316">
        <v>14</v>
      </c>
      <c r="E992" s="316">
        <v>6</v>
      </c>
      <c r="I992" s="316">
        <v>12</v>
      </c>
      <c r="J992" s="316">
        <f t="shared" si="76"/>
        <v>0</v>
      </c>
      <c r="K992" s="316" t="str">
        <f t="shared" si="75"/>
        <v>75112 JG00A-K</v>
      </c>
      <c r="L992" s="316" t="str">
        <f>IF(AND($G992&lt;&gt;"",$J992&gt;0), IF($F992=1,MID($K992,1,$G992-1)&amp;MID($K992,$G992+2,LEN($K992)-($G992+1)),""), IF(AND($G992&lt;&gt;"",$E992&lt;&gt;""),MID($K992,1,$G992-1),IF(AND($D992&lt;&gt;"",$F992&lt;2),$K992,IF(AND(OR($D992="", $E992=""),VALUE($F992)=0),$K992,IF($F992=1,MID($K992,1,$G992-1)&amp;MID($K992,$G992+2,LEN($K992)-($G992-1)),"")))))</f>
        <v>75112 JG00A-K</v>
      </c>
      <c r="M992" s="316" t="str">
        <f t="shared" si="77"/>
        <v/>
      </c>
      <c r="N992" s="316">
        <f>VLOOKUP(B992,大日程202201!$C$2:$D$1418,2,FALSE)</f>
        <v>11200</v>
      </c>
    </row>
    <row r="993" spans="1:14">
      <c r="A993" s="316">
        <v>992</v>
      </c>
      <c r="B993" s="316" t="s">
        <v>3719</v>
      </c>
      <c r="C993" s="322" t="s">
        <v>993</v>
      </c>
      <c r="D993" s="316">
        <v>14</v>
      </c>
      <c r="E993" s="316">
        <v>6</v>
      </c>
      <c r="I993" s="316">
        <v>12</v>
      </c>
      <c r="J993" s="316">
        <f t="shared" si="76"/>
        <v>0</v>
      </c>
      <c r="K993" s="316" t="str">
        <f t="shared" si="75"/>
        <v>75113 JG00A-K</v>
      </c>
      <c r="L993" s="316" t="str">
        <f>IF(AND($G993&lt;&gt;"",$J993&gt;0), IF($F993=1,MID($K993,1,$G993-1)&amp;MID($K993,$G993+2,LEN($K993)-($G993+1)),""), IF(AND($G993&lt;&gt;"",$E993&lt;&gt;""),MID($K993,1,$G993-1),IF(AND($D993&lt;&gt;"",$F993&lt;2),$K993,IF(AND(OR($D993="", $E993=""),VALUE($F993)=0),$K993,IF($F993=1,MID($K993,1,$G993-1)&amp;MID($K993,$G993+2,LEN($K993)-($G993-1)),"")))))</f>
        <v>75113 JG00A-K</v>
      </c>
      <c r="M993" s="316" t="str">
        <f t="shared" si="77"/>
        <v/>
      </c>
      <c r="N993" s="316">
        <f>VLOOKUP(B993,大日程202201!$C$2:$D$1418,2,FALSE)</f>
        <v>4900</v>
      </c>
    </row>
    <row r="994" spans="1:14">
      <c r="A994" s="316">
        <v>993</v>
      </c>
      <c r="B994" s="316" t="s">
        <v>3720</v>
      </c>
      <c r="C994" s="322" t="s">
        <v>994</v>
      </c>
      <c r="D994" s="316">
        <v>12</v>
      </c>
      <c r="E994" s="316">
        <v>6</v>
      </c>
      <c r="I994" s="316">
        <v>0</v>
      </c>
      <c r="J994" s="316">
        <f t="shared" si="76"/>
        <v>0</v>
      </c>
      <c r="K994" s="316" t="str">
        <f t="shared" si="75"/>
        <v>75113 6FK0A</v>
      </c>
      <c r="L994" s="316" t="str">
        <f>IF(AND($G994&lt;&gt;"",$J994&gt;0), IF($F994=1,MID($K994,1,$G994-1)&amp;MID($K994,$G994+2,LEN($K994)-($G994+1)),""), IF(AND($G994&lt;&gt;"",$E994&lt;&gt;""),MID($K994,1,$G994-1),IF(AND($D994&lt;&gt;"",$F994&lt;2),$K994,IF(AND(OR($D994="", $E994=""),VALUE($F994)=0),$K994,IF($F994=1,MID($K994,1,$G994-1)&amp;MID($K994,$G994+2,LEN($K994)-($G994-1)),"")))))</f>
        <v>75113 6FK0A</v>
      </c>
      <c r="M994" s="316" t="str">
        <f t="shared" si="77"/>
        <v/>
      </c>
      <c r="N994" s="316">
        <f>VLOOKUP(B994,大日程202201!$C$2:$D$1418,2,FALSE)</f>
        <v>6500</v>
      </c>
    </row>
    <row r="995" spans="1:14">
      <c r="A995" s="316">
        <v>994</v>
      </c>
      <c r="B995" s="316" t="s">
        <v>3721</v>
      </c>
      <c r="C995" s="316" t="s">
        <v>5109</v>
      </c>
      <c r="D995" s="316">
        <v>12</v>
      </c>
      <c r="E995" s="316">
        <v>6</v>
      </c>
      <c r="F995" s="316">
        <v>0</v>
      </c>
      <c r="I995" s="316">
        <v>0</v>
      </c>
      <c r="J995" s="316">
        <f t="shared" si="76"/>
        <v>0</v>
      </c>
      <c r="K995" s="316" t="str">
        <f t="shared" si="75"/>
        <v>75134 JG00A</v>
      </c>
      <c r="L995" s="316" t="str">
        <f t="shared" si="78"/>
        <v>75134 JG00A</v>
      </c>
      <c r="M995" s="316" t="str">
        <f t="shared" si="77"/>
        <v/>
      </c>
      <c r="N995" s="316">
        <f>VLOOKUP(B995,大日程202201!$C$2:$D$1418,2,FALSE)</f>
        <v>0</v>
      </c>
    </row>
    <row r="996" spans="1:14">
      <c r="A996" s="316">
        <v>995</v>
      </c>
      <c r="B996" s="316" t="s">
        <v>3722</v>
      </c>
      <c r="C996" s="322" t="s">
        <v>996</v>
      </c>
      <c r="D996" s="316">
        <v>12</v>
      </c>
      <c r="E996" s="316">
        <v>6</v>
      </c>
      <c r="I996" s="316">
        <v>0</v>
      </c>
      <c r="J996" s="316">
        <f t="shared" si="76"/>
        <v>0</v>
      </c>
      <c r="K996" s="316" t="str">
        <f t="shared" si="75"/>
        <v>75134 JG40A</v>
      </c>
      <c r="L996" s="316" t="str">
        <f>IF(AND($G996&lt;&gt;"",$J996&gt;0), IF($F996=1,MID($K996,1,$G996-1)&amp;MID($K996,$G996+2,LEN($K996)-($G996+1)),""), IF(AND($G996&lt;&gt;"",$E996&lt;&gt;""),MID($K996,1,$G996-1),IF(AND($D996&lt;&gt;"",$F996&lt;2),$K996,IF(AND(OR($D996="", $E996=""),VALUE($F996)=0),$K996,IF($F996=1,MID($K996,1,$G996-1)&amp;MID($K996,$G996+2,LEN($K996)-($G996-1)),"")))))</f>
        <v>75134 JG40A</v>
      </c>
      <c r="M996" s="316" t="str">
        <f t="shared" si="77"/>
        <v/>
      </c>
      <c r="N996" s="316">
        <f>VLOOKUP(B996,大日程202201!$C$2:$D$1418,2,FALSE)</f>
        <v>6800</v>
      </c>
    </row>
    <row r="997" spans="1:14">
      <c r="A997" s="316">
        <v>996</v>
      </c>
      <c r="B997" s="316" t="s">
        <v>3723</v>
      </c>
      <c r="C997" s="322" t="s">
        <v>997</v>
      </c>
      <c r="D997" s="316">
        <v>12</v>
      </c>
      <c r="E997" s="316">
        <v>6</v>
      </c>
      <c r="I997" s="316">
        <v>0</v>
      </c>
      <c r="J997" s="316">
        <f t="shared" si="76"/>
        <v>0</v>
      </c>
      <c r="K997" s="316" t="str">
        <f t="shared" si="75"/>
        <v>75134 6FK1A</v>
      </c>
      <c r="L997" s="316" t="str">
        <f>IF(AND($G997&lt;&gt;"",$J997&gt;0), IF($F997=1,MID($K997,1,$G997-1)&amp;MID($K997,$G997+2,LEN($K997)-($G997+1)),""), IF(AND($G997&lt;&gt;"",$E997&lt;&gt;""),MID($K997,1,$G997-1),IF(AND($D997&lt;&gt;"",$F997&lt;2),$K997,IF(AND(OR($D997="", $E997=""),VALUE($F997)=0),$K997,IF($F997=1,MID($K997,1,$G997-1)&amp;MID($K997,$G997+2,LEN($K997)-($G997-1)),"")))))</f>
        <v>75134 6FK1A</v>
      </c>
      <c r="M997" s="316" t="str">
        <f t="shared" si="77"/>
        <v/>
      </c>
      <c r="N997" s="316">
        <f>VLOOKUP(B997,大日程202201!$C$2:$D$1418,2,FALSE)</f>
        <v>7400</v>
      </c>
    </row>
    <row r="998" spans="1:14">
      <c r="A998" s="316">
        <v>997</v>
      </c>
      <c r="B998" s="316" t="s">
        <v>3724</v>
      </c>
      <c r="C998" s="316" t="s">
        <v>5110</v>
      </c>
      <c r="D998" s="316">
        <v>12</v>
      </c>
      <c r="E998" s="316">
        <v>6</v>
      </c>
      <c r="F998" s="316">
        <v>0</v>
      </c>
      <c r="I998" s="316">
        <v>0</v>
      </c>
      <c r="J998" s="316">
        <f t="shared" si="76"/>
        <v>0</v>
      </c>
      <c r="K998" s="316" t="str">
        <f t="shared" si="75"/>
        <v>75135 JG00A</v>
      </c>
      <c r="L998" s="316" t="str">
        <f t="shared" si="78"/>
        <v>75135 JG00A</v>
      </c>
      <c r="M998" s="316" t="str">
        <f t="shared" si="77"/>
        <v/>
      </c>
      <c r="N998" s="316">
        <f>VLOOKUP(B998,大日程202201!$C$2:$D$1418,2,FALSE)</f>
        <v>0</v>
      </c>
    </row>
    <row r="999" spans="1:14">
      <c r="A999" s="316">
        <v>998</v>
      </c>
      <c r="B999" s="316" t="s">
        <v>3725</v>
      </c>
      <c r="C999" s="322" t="s">
        <v>999</v>
      </c>
      <c r="D999" s="316">
        <v>12</v>
      </c>
      <c r="E999" s="316">
        <v>6</v>
      </c>
      <c r="I999" s="316">
        <v>0</v>
      </c>
      <c r="J999" s="316">
        <f t="shared" si="76"/>
        <v>0</v>
      </c>
      <c r="K999" s="316" t="str">
        <f t="shared" si="75"/>
        <v>75135 JG40A</v>
      </c>
      <c r="L999" s="316" t="str">
        <f>IF(AND($G999&lt;&gt;"",$J999&gt;0), IF($F999=1,MID($K999,1,$G999-1)&amp;MID($K999,$G999+2,LEN($K999)-($G999+1)),""), IF(AND($G999&lt;&gt;"",$E999&lt;&gt;""),MID($K999,1,$G999-1),IF(AND($D999&lt;&gt;"",$F999&lt;2),$K999,IF(AND(OR($D999="", $E999=""),VALUE($F999)=0),$K999,IF($F999=1,MID($K999,1,$G999-1)&amp;MID($K999,$G999+2,LEN($K999)-($G999-1)),"")))))</f>
        <v>75135 JG40A</v>
      </c>
      <c r="M999" s="316" t="str">
        <f t="shared" si="77"/>
        <v/>
      </c>
      <c r="N999" s="316">
        <f>VLOOKUP(B999,大日程202201!$C$2:$D$1418,2,FALSE)</f>
        <v>6500</v>
      </c>
    </row>
    <row r="1000" spans="1:14">
      <c r="A1000" s="316">
        <v>999</v>
      </c>
      <c r="B1000" s="316" t="s">
        <v>3726</v>
      </c>
      <c r="C1000" s="322" t="s">
        <v>1000</v>
      </c>
      <c r="D1000" s="316">
        <v>12</v>
      </c>
      <c r="E1000" s="316">
        <v>6</v>
      </c>
      <c r="I1000" s="316">
        <v>0</v>
      </c>
      <c r="J1000" s="316">
        <f t="shared" si="76"/>
        <v>0</v>
      </c>
      <c r="K1000" s="316" t="str">
        <f t="shared" si="75"/>
        <v>75135 6FK1A</v>
      </c>
      <c r="L1000" s="316" t="str">
        <f>IF(AND($G1000&lt;&gt;"",$J1000&gt;0), IF($F1000=1,MID($K1000,1,$G1000-1)&amp;MID($K1000,$G1000+2,LEN($K1000)-($G1000+1)),""), IF(AND($G1000&lt;&gt;"",$E1000&lt;&gt;""),MID($K1000,1,$G1000-1),IF(AND($D1000&lt;&gt;"",$F1000&lt;2),$K1000,IF(AND(OR($D1000="", $E1000=""),VALUE($F1000)=0),$K1000,IF($F1000=1,MID($K1000,1,$G1000-1)&amp;MID($K1000,$G1000+2,LEN($K1000)-($G1000-1)),"")))))</f>
        <v>75135 6FK1A</v>
      </c>
      <c r="M1000" s="316" t="str">
        <f t="shared" si="77"/>
        <v/>
      </c>
      <c r="N1000" s="316">
        <f>VLOOKUP(B1000,大日程202201!$C$2:$D$1418,2,FALSE)</f>
        <v>7700</v>
      </c>
    </row>
    <row r="1001" spans="1:14">
      <c r="A1001" s="316">
        <v>1000</v>
      </c>
      <c r="B1001" s="316" t="s">
        <v>3727</v>
      </c>
      <c r="C1001" s="316" t="s">
        <v>5111</v>
      </c>
      <c r="D1001" s="316">
        <v>14</v>
      </c>
      <c r="E1001" s="316">
        <v>6</v>
      </c>
      <c r="F1001" s="316">
        <v>0</v>
      </c>
      <c r="I1001" s="316">
        <v>12</v>
      </c>
      <c r="J1001" s="316">
        <f t="shared" si="76"/>
        <v>0</v>
      </c>
      <c r="K1001" s="316" t="str">
        <f t="shared" si="75"/>
        <v>75174 JG00A-W</v>
      </c>
      <c r="L1001" s="316" t="str">
        <f t="shared" si="78"/>
        <v>75174 JG00A-W</v>
      </c>
      <c r="M1001" s="316" t="str">
        <f t="shared" si="77"/>
        <v/>
      </c>
      <c r="N1001" s="316">
        <f>VLOOKUP(B1001,大日程202201!$C$2:$D$1418,2,FALSE)</f>
        <v>800</v>
      </c>
    </row>
    <row r="1002" spans="1:14">
      <c r="A1002" s="316">
        <v>1001</v>
      </c>
      <c r="B1002" s="316" t="s">
        <v>3728</v>
      </c>
      <c r="C1002" s="316" t="s">
        <v>3728</v>
      </c>
      <c r="D1002" s="316">
        <v>14</v>
      </c>
      <c r="E1002" s="316">
        <v>8</v>
      </c>
      <c r="F1002" s="316">
        <v>1</v>
      </c>
      <c r="G1002" s="316">
        <v>6</v>
      </c>
      <c r="I1002" s="316">
        <v>0</v>
      </c>
      <c r="J1002" s="316">
        <f t="shared" si="76"/>
        <v>1</v>
      </c>
      <c r="K1002" s="316" t="str">
        <f t="shared" si="75"/>
        <v>67408/9 1GR0A</v>
      </c>
      <c r="L1002" s="316" t="str">
        <f>IF(AND($G1002&lt;&gt;"",$J1002&gt;0), IF($F1002=1,MID($K1002,1,$G1002-1)&amp;MID($K1002,$G1002+2,LEN($K1002)-($G1002+1)),""), IF(AND($G1002&lt;&gt;"",$E1002&lt;&gt;""),MID($K1002,1,$G1002-1),IF(AND($D1002&lt;&gt;"",$F1002&lt;2),$K1002,IF(AND(OR($D1002="", $E1002=""),VALUE($F1002)=0),$K1002,IF($F1002=1,MID($K1002,1,$G1002-1)&amp;MID($K1002,$G1002+2,LEN($K1002)-($G1002-1)),"")))))</f>
        <v>67408 1GR0A</v>
      </c>
      <c r="M1002" s="316" t="str">
        <f t="shared" si="77"/>
        <v>67409 1GR0A</v>
      </c>
      <c r="N1002" s="316">
        <f>VLOOKUP(B1002,大日程202201!$C$2:$D$1418,2,FALSE)</f>
        <v>0</v>
      </c>
    </row>
    <row r="1003" spans="1:14">
      <c r="A1003" s="316">
        <v>1002</v>
      </c>
      <c r="B1003" s="316" t="s">
        <v>3729</v>
      </c>
      <c r="C1003" s="316" t="s">
        <v>5112</v>
      </c>
      <c r="D1003" s="316">
        <v>12</v>
      </c>
      <c r="E1003" s="316">
        <v>6</v>
      </c>
      <c r="F1003" s="316">
        <v>0</v>
      </c>
      <c r="I1003" s="316">
        <v>0</v>
      </c>
      <c r="J1003" s="316">
        <f t="shared" si="76"/>
        <v>0</v>
      </c>
      <c r="K1003" s="316" t="str">
        <f t="shared" si="75"/>
        <v>67413 1AE0A</v>
      </c>
      <c r="L1003" s="316" t="str">
        <f t="shared" si="78"/>
        <v>67413 1AE0A</v>
      </c>
      <c r="M1003" s="316" t="str">
        <f t="shared" si="77"/>
        <v/>
      </c>
      <c r="N1003" s="316">
        <f>VLOOKUP(B1003,大日程202201!$C$2:$D$1418,2,FALSE)</f>
        <v>0</v>
      </c>
    </row>
    <row r="1004" spans="1:14">
      <c r="A1004" s="316">
        <v>1003</v>
      </c>
      <c r="B1004" s="316" t="s">
        <v>3730</v>
      </c>
      <c r="C1004" s="316" t="s">
        <v>5113</v>
      </c>
      <c r="D1004" s="316">
        <v>12</v>
      </c>
      <c r="E1004" s="316">
        <v>6</v>
      </c>
      <c r="F1004" s="316">
        <v>0</v>
      </c>
      <c r="I1004" s="316">
        <v>0</v>
      </c>
      <c r="J1004" s="316">
        <f t="shared" si="76"/>
        <v>0</v>
      </c>
      <c r="K1004" s="316" t="str">
        <f t="shared" si="75"/>
        <v>74332 1AA0A</v>
      </c>
      <c r="L1004" s="316" t="str">
        <f t="shared" si="78"/>
        <v>74332 1AA0A</v>
      </c>
      <c r="M1004" s="316" t="str">
        <f t="shared" si="77"/>
        <v/>
      </c>
      <c r="N1004" s="316">
        <f>VLOOKUP(B1004,大日程202201!$C$2:$D$1418,2,FALSE)</f>
        <v>0</v>
      </c>
    </row>
    <row r="1005" spans="1:14">
      <c r="A1005" s="316">
        <v>1004</v>
      </c>
      <c r="B1005" s="316" t="s">
        <v>3731</v>
      </c>
      <c r="C1005" s="316" t="s">
        <v>5114</v>
      </c>
      <c r="D1005" s="316">
        <v>12</v>
      </c>
      <c r="E1005" s="316">
        <v>6</v>
      </c>
      <c r="F1005" s="316">
        <v>0</v>
      </c>
      <c r="I1005" s="316">
        <v>0</v>
      </c>
      <c r="J1005" s="316">
        <f t="shared" si="76"/>
        <v>0</v>
      </c>
      <c r="K1005" s="316" t="str">
        <f t="shared" si="75"/>
        <v>74333 1AA0A</v>
      </c>
      <c r="L1005" s="316" t="str">
        <f t="shared" si="78"/>
        <v>74333 1AA0A</v>
      </c>
      <c r="M1005" s="316" t="str">
        <f t="shared" si="77"/>
        <v/>
      </c>
      <c r="N1005" s="316">
        <f>VLOOKUP(B1005,大日程202201!$C$2:$D$1418,2,FALSE)</f>
        <v>0</v>
      </c>
    </row>
    <row r="1006" spans="1:14">
      <c r="A1006" s="316">
        <v>1005</v>
      </c>
      <c r="B1006" s="316" t="s">
        <v>3732</v>
      </c>
      <c r="C1006" s="316" t="s">
        <v>5115</v>
      </c>
      <c r="D1006" s="316">
        <v>12</v>
      </c>
      <c r="E1006" s="316">
        <v>6</v>
      </c>
      <c r="F1006" s="316">
        <v>0</v>
      </c>
      <c r="I1006" s="316">
        <v>0</v>
      </c>
      <c r="J1006" s="316">
        <f t="shared" si="76"/>
        <v>0</v>
      </c>
      <c r="K1006" s="316" t="str">
        <f t="shared" si="75"/>
        <v>75112 1AA0A</v>
      </c>
      <c r="L1006" s="316" t="str">
        <f t="shared" si="78"/>
        <v>75112 1AA0A</v>
      </c>
      <c r="M1006" s="316" t="str">
        <f t="shared" si="77"/>
        <v/>
      </c>
      <c r="N1006" s="316">
        <f>VLOOKUP(B1006,大日程202201!$C$2:$D$1418,2,FALSE)</f>
        <v>0</v>
      </c>
    </row>
    <row r="1007" spans="1:14">
      <c r="A1007" s="316">
        <v>1006</v>
      </c>
      <c r="B1007" s="316" t="s">
        <v>3733</v>
      </c>
      <c r="C1007" s="316" t="s">
        <v>5116</v>
      </c>
      <c r="D1007" s="316">
        <v>12</v>
      </c>
      <c r="E1007" s="316">
        <v>6</v>
      </c>
      <c r="F1007" s="316">
        <v>0</v>
      </c>
      <c r="I1007" s="316">
        <v>0</v>
      </c>
      <c r="J1007" s="316">
        <f t="shared" si="76"/>
        <v>0</v>
      </c>
      <c r="K1007" s="316" t="str">
        <f t="shared" si="75"/>
        <v>75113 1AA0A</v>
      </c>
      <c r="L1007" s="316" t="str">
        <f t="shared" si="78"/>
        <v>75113 1AA0A</v>
      </c>
      <c r="M1007" s="316" t="str">
        <f t="shared" si="77"/>
        <v/>
      </c>
      <c r="N1007" s="316">
        <f>VLOOKUP(B1007,大日程202201!$C$2:$D$1418,2,FALSE)</f>
        <v>0</v>
      </c>
    </row>
    <row r="1008" spans="1:14">
      <c r="A1008" s="316">
        <v>1007</v>
      </c>
      <c r="B1008" s="316" t="s">
        <v>3734</v>
      </c>
      <c r="C1008" s="316" t="s">
        <v>5117</v>
      </c>
      <c r="D1008" s="316">
        <v>12</v>
      </c>
      <c r="E1008" s="316">
        <v>6</v>
      </c>
      <c r="F1008" s="316">
        <v>0</v>
      </c>
      <c r="I1008" s="316">
        <v>0</v>
      </c>
      <c r="J1008" s="316">
        <f t="shared" si="76"/>
        <v>0</v>
      </c>
      <c r="K1008" s="316" t="str">
        <f t="shared" si="75"/>
        <v>75134 1AA0A</v>
      </c>
      <c r="L1008" s="316" t="str">
        <f t="shared" si="78"/>
        <v>75134 1AA0A</v>
      </c>
      <c r="M1008" s="316" t="str">
        <f t="shared" si="77"/>
        <v/>
      </c>
      <c r="N1008" s="316">
        <f>VLOOKUP(B1008,大日程202201!$C$2:$D$1418,2,FALSE)</f>
        <v>0</v>
      </c>
    </row>
    <row r="1009" spans="1:14">
      <c r="A1009" s="316">
        <v>1008</v>
      </c>
      <c r="B1009" s="316" t="s">
        <v>3735</v>
      </c>
      <c r="C1009" s="316" t="s">
        <v>5118</v>
      </c>
      <c r="D1009" s="316">
        <v>12</v>
      </c>
      <c r="E1009" s="316">
        <v>6</v>
      </c>
      <c r="F1009" s="316">
        <v>0</v>
      </c>
      <c r="I1009" s="316">
        <v>0</v>
      </c>
      <c r="J1009" s="316">
        <f t="shared" si="76"/>
        <v>0</v>
      </c>
      <c r="K1009" s="316" t="str">
        <f t="shared" si="75"/>
        <v>75135 1AA0A</v>
      </c>
      <c r="L1009" s="316" t="str">
        <f t="shared" si="78"/>
        <v>75135 1AA0A</v>
      </c>
      <c r="M1009" s="316" t="str">
        <f t="shared" si="77"/>
        <v/>
      </c>
      <c r="N1009" s="316">
        <f>VLOOKUP(B1009,大日程202201!$C$2:$D$1418,2,FALSE)</f>
        <v>0</v>
      </c>
    </row>
    <row r="1010" spans="1:14">
      <c r="A1010" s="316">
        <v>1009</v>
      </c>
      <c r="B1010" s="316" t="s">
        <v>3736</v>
      </c>
      <c r="C1010" s="316" t="s">
        <v>5119</v>
      </c>
      <c r="D1010" s="316">
        <v>12</v>
      </c>
      <c r="E1010" s="316">
        <v>6</v>
      </c>
      <c r="F1010" s="316">
        <v>0</v>
      </c>
      <c r="I1010" s="316">
        <v>0</v>
      </c>
      <c r="J1010" s="316">
        <f t="shared" si="76"/>
        <v>0</v>
      </c>
      <c r="K1010" s="316" t="str">
        <f t="shared" si="75"/>
        <v>75512 1AC0A</v>
      </c>
      <c r="L1010" s="316" t="str">
        <f t="shared" si="78"/>
        <v>75512 1AC0A</v>
      </c>
      <c r="M1010" s="316" t="str">
        <f t="shared" si="77"/>
        <v/>
      </c>
      <c r="N1010" s="316">
        <f>VLOOKUP(B1010,大日程202201!$C$2:$D$1418,2,FALSE)</f>
        <v>0</v>
      </c>
    </row>
    <row r="1011" spans="1:14">
      <c r="A1011" s="316">
        <v>1010</v>
      </c>
      <c r="B1011" s="316" t="s">
        <v>3737</v>
      </c>
      <c r="C1011" s="316" t="s">
        <v>5120</v>
      </c>
      <c r="D1011" s="316">
        <v>12</v>
      </c>
      <c r="E1011" s="316">
        <v>6</v>
      </c>
      <c r="F1011" s="316">
        <v>0</v>
      </c>
      <c r="I1011" s="316">
        <v>0</v>
      </c>
      <c r="J1011" s="316">
        <f t="shared" si="76"/>
        <v>0</v>
      </c>
      <c r="K1011" s="316" t="str">
        <f t="shared" si="75"/>
        <v>75513 1AC0A</v>
      </c>
      <c r="L1011" s="316" t="str">
        <f t="shared" si="78"/>
        <v>75513 1AC0A</v>
      </c>
      <c r="M1011" s="316" t="str">
        <f t="shared" si="77"/>
        <v/>
      </c>
      <c r="N1011" s="316">
        <f>VLOOKUP(B1011,大日程202201!$C$2:$D$1418,2,FALSE)</f>
        <v>0</v>
      </c>
    </row>
    <row r="1012" spans="1:14">
      <c r="A1012" s="316">
        <v>1011</v>
      </c>
      <c r="B1012" s="316" t="s">
        <v>3738</v>
      </c>
      <c r="C1012" s="316" t="s">
        <v>3738</v>
      </c>
      <c r="D1012" s="316">
        <v>14</v>
      </c>
      <c r="E1012" s="316">
        <v>8</v>
      </c>
      <c r="F1012" s="316">
        <v>1</v>
      </c>
      <c r="G1012" s="316">
        <v>6</v>
      </c>
      <c r="I1012" s="316">
        <v>0</v>
      </c>
      <c r="J1012" s="316">
        <f t="shared" si="76"/>
        <v>1</v>
      </c>
      <c r="K1012" s="316" t="str">
        <f t="shared" si="75"/>
        <v>75528/9 1AA0A</v>
      </c>
      <c r="L1012" s="316" t="str">
        <f>IF(AND($G1012&lt;&gt;"",$J1012&gt;0), IF($F1012=1,MID($K1012,1,$G1012-1)&amp;MID($K1012,$G1012+2,LEN($K1012)-($G1012+1)),""), IF(AND($G1012&lt;&gt;"",$E1012&lt;&gt;""),MID($K1012,1,$G1012-1),IF(AND($D1012&lt;&gt;"",$F1012&lt;2),$K1012,IF(AND(OR($D1012="", $E1012=""),VALUE($F1012)=0),$K1012,IF($F1012=1,MID($K1012,1,$G1012-1)&amp;MID($K1012,$G1012+2,LEN($K1012)-($G1012-1)),"")))))</f>
        <v>75528 1AA0A</v>
      </c>
      <c r="M1012" s="316" t="str">
        <f t="shared" si="77"/>
        <v>75529 1AA0A</v>
      </c>
      <c r="N1012" s="316">
        <f>VLOOKUP(B1012,大日程202201!$C$2:$D$1418,2,FALSE)</f>
        <v>0</v>
      </c>
    </row>
    <row r="1013" spans="1:14">
      <c r="A1013" s="316">
        <v>1012</v>
      </c>
      <c r="B1013" s="316" t="s">
        <v>3739</v>
      </c>
      <c r="C1013" s="316" t="s">
        <v>3739</v>
      </c>
      <c r="D1013" s="316">
        <v>14</v>
      </c>
      <c r="E1013" s="316">
        <v>8</v>
      </c>
      <c r="F1013" s="316">
        <v>1</v>
      </c>
      <c r="G1013" s="316">
        <v>6</v>
      </c>
      <c r="I1013" s="316">
        <v>0</v>
      </c>
      <c r="J1013" s="316">
        <f t="shared" si="76"/>
        <v>1</v>
      </c>
      <c r="K1013" s="316" t="str">
        <f t="shared" si="75"/>
        <v>76752/3 1AC0A</v>
      </c>
      <c r="L1013" s="316" t="str">
        <f>IF(AND($G1013&lt;&gt;"",$J1013&gt;0), IF($F1013=1,MID($K1013,1,$G1013-1)&amp;MID($K1013,$G1013+2,LEN($K1013)-($G1013+1)),""), IF(AND($G1013&lt;&gt;"",$E1013&lt;&gt;""),MID($K1013,1,$G1013-1),IF(AND($D1013&lt;&gt;"",$F1013&lt;2),$K1013,IF(AND(OR($D1013="", $E1013=""),VALUE($F1013)=0),$K1013,IF($F1013=1,MID($K1013,1,$G1013-1)&amp;MID($K1013,$G1013+2,LEN($K1013)-($G1013-1)),"")))))</f>
        <v>76752 1AC0A</v>
      </c>
      <c r="M1013" s="316" t="str">
        <f t="shared" si="77"/>
        <v>76753 1AC0A</v>
      </c>
      <c r="N1013" s="316">
        <f>VLOOKUP(B1013,大日程202201!$C$2:$D$1418,2,FALSE)</f>
        <v>0</v>
      </c>
    </row>
    <row r="1014" spans="1:14">
      <c r="A1014" s="316">
        <v>1013</v>
      </c>
      <c r="B1014" s="316" t="s">
        <v>3740</v>
      </c>
      <c r="C1014" s="316" t="s">
        <v>5121</v>
      </c>
      <c r="D1014" s="316">
        <v>12</v>
      </c>
      <c r="E1014" s="316">
        <v>6</v>
      </c>
      <c r="F1014" s="316">
        <v>0</v>
      </c>
      <c r="I1014" s="316">
        <v>0</v>
      </c>
      <c r="J1014" s="316">
        <f t="shared" si="76"/>
        <v>0</v>
      </c>
      <c r="K1014" s="316" t="str">
        <f t="shared" si="75"/>
        <v>67412 JN20A</v>
      </c>
      <c r="L1014" s="316" t="str">
        <f t="shared" si="78"/>
        <v>67412 JN20A</v>
      </c>
      <c r="M1014" s="316" t="str">
        <f t="shared" si="77"/>
        <v/>
      </c>
      <c r="N1014" s="316">
        <f>VLOOKUP(B1014,大日程202201!$C$2:$D$1418,2,FALSE)</f>
        <v>0</v>
      </c>
    </row>
    <row r="1015" spans="1:14">
      <c r="A1015" s="316">
        <v>1014</v>
      </c>
      <c r="B1015" s="316" t="s">
        <v>3741</v>
      </c>
      <c r="C1015" s="316" t="s">
        <v>5122</v>
      </c>
      <c r="D1015" s="316">
        <v>14</v>
      </c>
      <c r="E1015" s="316">
        <v>6</v>
      </c>
      <c r="F1015" s="316">
        <v>0</v>
      </c>
      <c r="I1015" s="316">
        <v>12</v>
      </c>
      <c r="J1015" s="316">
        <f t="shared" si="76"/>
        <v>0</v>
      </c>
      <c r="K1015" s="316" t="str">
        <f t="shared" si="75"/>
        <v>67412 JN20A-G</v>
      </c>
      <c r="L1015" s="316" t="str">
        <f t="shared" si="78"/>
        <v>67412 JN20A-G</v>
      </c>
      <c r="M1015" s="316" t="str">
        <f t="shared" si="77"/>
        <v/>
      </c>
      <c r="N1015" s="316">
        <f>VLOOKUP(B1015,大日程202201!$C$2:$D$1418,2,FALSE)</f>
        <v>0</v>
      </c>
    </row>
    <row r="1016" spans="1:14">
      <c r="A1016" s="316">
        <v>1015</v>
      </c>
      <c r="B1016" s="316" t="s">
        <v>3742</v>
      </c>
      <c r="C1016" s="316" t="s">
        <v>5123</v>
      </c>
      <c r="D1016" s="316">
        <v>12</v>
      </c>
      <c r="E1016" s="316">
        <v>6</v>
      </c>
      <c r="F1016" s="316">
        <v>0</v>
      </c>
      <c r="I1016" s="316">
        <v>0</v>
      </c>
      <c r="J1016" s="316">
        <f t="shared" si="76"/>
        <v>0</v>
      </c>
      <c r="K1016" s="316" t="str">
        <f t="shared" si="75"/>
        <v>67413 JN90A</v>
      </c>
      <c r="L1016" s="316" t="str">
        <f t="shared" si="78"/>
        <v>67413 JN90A</v>
      </c>
      <c r="M1016" s="316" t="str">
        <f t="shared" si="77"/>
        <v/>
      </c>
      <c r="N1016" s="316">
        <f>VLOOKUP(B1016,大日程202201!$C$2:$D$1418,2,FALSE)</f>
        <v>0</v>
      </c>
    </row>
    <row r="1017" spans="1:14">
      <c r="A1017" s="316">
        <v>1016</v>
      </c>
      <c r="B1017" s="316" t="s">
        <v>3743</v>
      </c>
      <c r="C1017" s="316" t="s">
        <v>5124</v>
      </c>
      <c r="D1017" s="316">
        <v>14</v>
      </c>
      <c r="E1017" s="316">
        <v>6</v>
      </c>
      <c r="F1017" s="316">
        <v>0</v>
      </c>
      <c r="I1017" s="316">
        <v>12</v>
      </c>
      <c r="J1017" s="316">
        <f t="shared" si="76"/>
        <v>0</v>
      </c>
      <c r="K1017" s="316" t="str">
        <f t="shared" si="75"/>
        <v>67413 JN90A-E</v>
      </c>
      <c r="L1017" s="316" t="str">
        <f t="shared" si="78"/>
        <v>67413 JN90A-E</v>
      </c>
      <c r="M1017" s="316" t="str">
        <f t="shared" si="77"/>
        <v/>
      </c>
      <c r="N1017" s="316">
        <f>VLOOKUP(B1017,大日程202201!$C$2:$D$1418,2,FALSE)</f>
        <v>0</v>
      </c>
    </row>
    <row r="1018" spans="1:14">
      <c r="A1018" s="316">
        <v>1017</v>
      </c>
      <c r="B1018" s="316" t="s">
        <v>3744</v>
      </c>
      <c r="C1018" s="316" t="s">
        <v>5125</v>
      </c>
      <c r="D1018" s="316">
        <v>12</v>
      </c>
      <c r="E1018" s="316">
        <v>6</v>
      </c>
      <c r="F1018" s="316">
        <v>0</v>
      </c>
      <c r="I1018" s="316">
        <v>0</v>
      </c>
      <c r="J1018" s="316">
        <f t="shared" si="76"/>
        <v>0</v>
      </c>
      <c r="K1018" s="316" t="str">
        <f t="shared" si="75"/>
        <v>75112 3NU0A</v>
      </c>
      <c r="L1018" s="316" t="str">
        <f t="shared" si="78"/>
        <v>75112 3NU0A</v>
      </c>
      <c r="M1018" s="316" t="str">
        <f t="shared" si="77"/>
        <v/>
      </c>
      <c r="N1018" s="316">
        <f>VLOOKUP(B1018,大日程202201!$C$2:$D$1418,2,FALSE)</f>
        <v>0</v>
      </c>
    </row>
    <row r="1019" spans="1:14">
      <c r="A1019" s="316">
        <v>1018</v>
      </c>
      <c r="B1019" s="316" t="s">
        <v>3745</v>
      </c>
      <c r="C1019" s="316" t="s">
        <v>5126</v>
      </c>
      <c r="D1019" s="316">
        <v>12</v>
      </c>
      <c r="E1019" s="316">
        <v>6</v>
      </c>
      <c r="F1019" s="316">
        <v>0</v>
      </c>
      <c r="I1019" s="316">
        <v>0</v>
      </c>
      <c r="J1019" s="316">
        <f t="shared" si="76"/>
        <v>0</v>
      </c>
      <c r="K1019" s="316" t="str">
        <f t="shared" si="75"/>
        <v>75113 3NU0A</v>
      </c>
      <c r="L1019" s="316" t="str">
        <f t="shared" si="78"/>
        <v>75113 3NU0A</v>
      </c>
      <c r="M1019" s="316" t="str">
        <f t="shared" si="77"/>
        <v/>
      </c>
      <c r="N1019" s="316">
        <f>VLOOKUP(B1019,大日程202201!$C$2:$D$1418,2,FALSE)</f>
        <v>0</v>
      </c>
    </row>
    <row r="1020" spans="1:14">
      <c r="A1020" s="316">
        <v>1019</v>
      </c>
      <c r="B1020" s="316" t="s">
        <v>3746</v>
      </c>
      <c r="C1020" s="316" t="s">
        <v>5127</v>
      </c>
      <c r="D1020" s="316">
        <v>12</v>
      </c>
      <c r="E1020" s="316">
        <v>6</v>
      </c>
      <c r="F1020" s="316">
        <v>0</v>
      </c>
      <c r="I1020" s="316">
        <v>0</v>
      </c>
      <c r="J1020" s="316">
        <f t="shared" si="76"/>
        <v>0</v>
      </c>
      <c r="K1020" s="316" t="str">
        <f t="shared" si="75"/>
        <v>75142 JN20A</v>
      </c>
      <c r="L1020" s="316" t="str">
        <f t="shared" si="78"/>
        <v>75142 JN20A</v>
      </c>
      <c r="M1020" s="316" t="str">
        <f t="shared" si="77"/>
        <v/>
      </c>
      <c r="N1020" s="316">
        <f>VLOOKUP(B1020,大日程202201!$C$2:$D$1418,2,FALSE)</f>
        <v>0</v>
      </c>
    </row>
    <row r="1021" spans="1:14">
      <c r="A1021" s="316">
        <v>1020</v>
      </c>
      <c r="B1021" s="316" t="s">
        <v>3747</v>
      </c>
      <c r="C1021" s="316" t="s">
        <v>5128</v>
      </c>
      <c r="D1021" s="316">
        <v>12</v>
      </c>
      <c r="E1021" s="316">
        <v>6</v>
      </c>
      <c r="F1021" s="316">
        <v>0</v>
      </c>
      <c r="I1021" s="316">
        <v>0</v>
      </c>
      <c r="J1021" s="316">
        <f t="shared" si="76"/>
        <v>0</v>
      </c>
      <c r="K1021" s="316" t="str">
        <f t="shared" si="75"/>
        <v>75143 JN20A</v>
      </c>
      <c r="L1021" s="316" t="str">
        <f t="shared" si="78"/>
        <v>75143 JN20A</v>
      </c>
      <c r="M1021" s="316" t="str">
        <f t="shared" si="77"/>
        <v/>
      </c>
      <c r="N1021" s="316">
        <f>VLOOKUP(B1021,大日程202201!$C$2:$D$1418,2,FALSE)</f>
        <v>0</v>
      </c>
    </row>
    <row r="1022" spans="1:14">
      <c r="A1022" s="316">
        <v>1021</v>
      </c>
      <c r="B1022" s="316" t="s">
        <v>3748</v>
      </c>
      <c r="C1022" s="316" t="s">
        <v>5129</v>
      </c>
      <c r="D1022" s="316">
        <v>12</v>
      </c>
      <c r="E1022" s="316">
        <v>6</v>
      </c>
      <c r="F1022" s="316">
        <v>0</v>
      </c>
      <c r="I1022" s="316">
        <v>0</v>
      </c>
      <c r="J1022" s="316">
        <f t="shared" si="76"/>
        <v>0</v>
      </c>
      <c r="K1022" s="316" t="str">
        <f t="shared" si="75"/>
        <v>75313 3NU0A</v>
      </c>
      <c r="L1022" s="316" t="str">
        <f t="shared" si="78"/>
        <v>75313 3NU0A</v>
      </c>
      <c r="M1022" s="316" t="str">
        <f t="shared" si="77"/>
        <v/>
      </c>
      <c r="N1022" s="316">
        <f>VLOOKUP(B1022,大日程202201!$C$2:$D$1418,2,FALSE)</f>
        <v>0</v>
      </c>
    </row>
    <row r="1023" spans="1:14">
      <c r="A1023" s="316">
        <v>1022</v>
      </c>
      <c r="B1023" s="316" t="s">
        <v>3749</v>
      </c>
      <c r="C1023" s="316" t="s">
        <v>5130</v>
      </c>
      <c r="D1023" s="316">
        <v>14</v>
      </c>
      <c r="E1023" s="316">
        <v>8</v>
      </c>
      <c r="F1023" s="316">
        <v>1</v>
      </c>
      <c r="G1023" s="316">
        <v>6</v>
      </c>
      <c r="I1023" s="316">
        <v>0</v>
      </c>
      <c r="J1023" s="316">
        <f t="shared" si="76"/>
        <v>1</v>
      </c>
      <c r="K1023" s="316" t="str">
        <f t="shared" si="75"/>
        <v>75528/9 JN20A</v>
      </c>
      <c r="L1023" s="316" t="str">
        <f>IF(AND($G1023&lt;&gt;"",$J1023&gt;0), IF($F1023=1,MID($K1023,1,$G1023-1)&amp;MID($K1023,$G1023+2,LEN($K1023)-($G1023+1)),""), IF(AND($G1023&lt;&gt;"",$E1023&lt;&gt;""),MID($K1023,1,$G1023-1),IF(AND($D1023&lt;&gt;"",$F1023&lt;2),$K1023,IF(AND(OR($D1023="", $E1023=""),VALUE($F1023)=0),$K1023,IF($F1023=1,MID($K1023,1,$G1023-1)&amp;MID($K1023,$G1023+2,LEN($K1023)-($G1023-1)),"")))))</f>
        <v>75528 JN20A</v>
      </c>
      <c r="M1023" s="316" t="str">
        <f t="shared" si="77"/>
        <v>75529 JN20A</v>
      </c>
      <c r="N1023" s="316">
        <f>VLOOKUP(B1023,大日程202201!$C$2:$D$1418,2,FALSE)</f>
        <v>0</v>
      </c>
    </row>
    <row r="1024" spans="1:14">
      <c r="A1024" s="316">
        <v>1023</v>
      </c>
      <c r="B1024" s="316" t="s">
        <v>3750</v>
      </c>
      <c r="C1024" s="316" t="s">
        <v>5131</v>
      </c>
      <c r="D1024" s="316">
        <v>12</v>
      </c>
      <c r="E1024" s="316">
        <v>6</v>
      </c>
      <c r="F1024" s="316">
        <v>0</v>
      </c>
      <c r="I1024" s="316">
        <v>0</v>
      </c>
      <c r="J1024" s="316">
        <f t="shared" si="76"/>
        <v>0</v>
      </c>
      <c r="K1024" s="316" t="str">
        <f t="shared" si="75"/>
        <v>76316 JN20A</v>
      </c>
      <c r="L1024" s="316" t="str">
        <f t="shared" si="78"/>
        <v>76316 JN20A</v>
      </c>
      <c r="M1024" s="316" t="str">
        <f t="shared" si="77"/>
        <v/>
      </c>
      <c r="N1024" s="316">
        <f>VLOOKUP(B1024,大日程202201!$C$2:$D$1418,2,FALSE)</f>
        <v>0</v>
      </c>
    </row>
    <row r="1025" spans="1:14">
      <c r="A1025" s="316">
        <v>1024</v>
      </c>
      <c r="B1025" s="316" t="s">
        <v>3751</v>
      </c>
      <c r="C1025" s="316" t="s">
        <v>5132</v>
      </c>
      <c r="D1025" s="316">
        <v>12</v>
      </c>
      <c r="E1025" s="316">
        <v>6</v>
      </c>
      <c r="F1025" s="316">
        <v>0</v>
      </c>
      <c r="I1025" s="316">
        <v>0</v>
      </c>
      <c r="J1025" s="316">
        <f t="shared" si="76"/>
        <v>0</v>
      </c>
      <c r="K1025" s="316" t="str">
        <f t="shared" si="75"/>
        <v>76317 JN20A</v>
      </c>
      <c r="L1025" s="316" t="str">
        <f t="shared" si="78"/>
        <v>76317 JN20A</v>
      </c>
      <c r="M1025" s="316" t="str">
        <f t="shared" si="77"/>
        <v/>
      </c>
      <c r="N1025" s="316">
        <f>VLOOKUP(B1025,大日程202201!$C$2:$D$1418,2,FALSE)</f>
        <v>0</v>
      </c>
    </row>
    <row r="1026" spans="1:14">
      <c r="A1026" s="316">
        <v>1025</v>
      </c>
      <c r="B1026" s="316" t="s">
        <v>3752</v>
      </c>
      <c r="C1026" s="316" t="s">
        <v>5133</v>
      </c>
      <c r="D1026" s="316">
        <v>12</v>
      </c>
      <c r="E1026" s="316">
        <v>6</v>
      </c>
      <c r="F1026" s="316">
        <v>0</v>
      </c>
      <c r="I1026" s="316">
        <v>0</v>
      </c>
      <c r="J1026" s="316">
        <f t="shared" si="76"/>
        <v>0</v>
      </c>
      <c r="K1026" s="316" t="str">
        <f t="shared" ref="K1026:K1089" si="79">IF(AND($D1026&lt;&gt;"",$D1026&gt;$E1026),TRIM(MID($C1026,1,$D1026)),TRIM($C1026))</f>
        <v>76426 JN20A</v>
      </c>
      <c r="L1026" s="316" t="str">
        <f t="shared" si="78"/>
        <v>76426 JN20A</v>
      </c>
      <c r="M1026" s="316" t="str">
        <f t="shared" si="77"/>
        <v/>
      </c>
      <c r="N1026" s="316">
        <f>VLOOKUP(B1026,大日程202201!$C$2:$D$1418,2,FALSE)</f>
        <v>0</v>
      </c>
    </row>
    <row r="1027" spans="1:14">
      <c r="A1027" s="316">
        <v>1026</v>
      </c>
      <c r="B1027" s="316" t="s">
        <v>3753</v>
      </c>
      <c r="C1027" s="316" t="s">
        <v>5134</v>
      </c>
      <c r="D1027" s="316">
        <v>12</v>
      </c>
      <c r="E1027" s="316">
        <v>6</v>
      </c>
      <c r="F1027" s="316">
        <v>0</v>
      </c>
      <c r="I1027" s="316">
        <v>0</v>
      </c>
      <c r="J1027" s="316">
        <f t="shared" si="76"/>
        <v>0</v>
      </c>
      <c r="K1027" s="316" t="str">
        <f t="shared" si="79"/>
        <v>76427 JN20A</v>
      </c>
      <c r="L1027" s="316" t="str">
        <f t="shared" si="78"/>
        <v>76427 JN20A</v>
      </c>
      <c r="M1027" s="316" t="str">
        <f t="shared" si="77"/>
        <v/>
      </c>
      <c r="N1027" s="316">
        <f>VLOOKUP(B1027,大日程202201!$C$2:$D$1418,2,FALSE)</f>
        <v>0</v>
      </c>
    </row>
    <row r="1028" spans="1:14">
      <c r="A1028" s="316">
        <v>1027</v>
      </c>
      <c r="B1028" s="316" t="s">
        <v>3754</v>
      </c>
      <c r="C1028" s="316" t="s">
        <v>5135</v>
      </c>
      <c r="D1028" s="316">
        <v>12</v>
      </c>
      <c r="E1028" s="316">
        <v>6</v>
      </c>
      <c r="F1028" s="316">
        <v>0</v>
      </c>
      <c r="I1028" s="316">
        <v>0</v>
      </c>
      <c r="J1028" s="316">
        <f t="shared" ref="J1028:J1091" si="80">IF($G1028&lt;&gt;"",($E1028-1)-$G1028,0)</f>
        <v>0</v>
      </c>
      <c r="K1028" s="316" t="str">
        <f t="shared" si="79"/>
        <v>76516 JN20A</v>
      </c>
      <c r="L1028" s="316" t="str">
        <f t="shared" si="78"/>
        <v>76516 JN20A</v>
      </c>
      <c r="M1028" s="316" t="str">
        <f t="shared" si="77"/>
        <v/>
      </c>
      <c r="N1028" s="316">
        <f>VLOOKUP(B1028,大日程202201!$C$2:$D$1418,2,FALSE)</f>
        <v>0</v>
      </c>
    </row>
    <row r="1029" spans="1:14">
      <c r="A1029" s="316">
        <v>1028</v>
      </c>
      <c r="B1029" s="316" t="s">
        <v>3755</v>
      </c>
      <c r="C1029" s="316" t="s">
        <v>5136</v>
      </c>
      <c r="D1029" s="316">
        <v>12</v>
      </c>
      <c r="E1029" s="316">
        <v>6</v>
      </c>
      <c r="F1029" s="316">
        <v>0</v>
      </c>
      <c r="I1029" s="316">
        <v>0</v>
      </c>
      <c r="J1029" s="316">
        <f t="shared" si="80"/>
        <v>0</v>
      </c>
      <c r="K1029" s="316" t="str">
        <f t="shared" si="79"/>
        <v>76517 JN20A</v>
      </c>
      <c r="L1029" s="316" t="str">
        <f t="shared" si="78"/>
        <v>76517 JN20A</v>
      </c>
      <c r="M1029" s="316" t="str">
        <f t="shared" si="77"/>
        <v/>
      </c>
      <c r="N1029" s="316">
        <f>VLOOKUP(B1029,大日程202201!$C$2:$D$1418,2,FALSE)</f>
        <v>0</v>
      </c>
    </row>
    <row r="1030" spans="1:14">
      <c r="A1030" s="316">
        <v>1029</v>
      </c>
      <c r="B1030" s="316" t="s">
        <v>3756</v>
      </c>
      <c r="C1030" s="316" t="s">
        <v>3756</v>
      </c>
      <c r="D1030" s="316">
        <v>14</v>
      </c>
      <c r="E1030" s="316">
        <v>6</v>
      </c>
      <c r="F1030" s="316">
        <v>0</v>
      </c>
      <c r="I1030" s="316">
        <v>0</v>
      </c>
      <c r="J1030" s="316">
        <f t="shared" si="80"/>
        <v>0</v>
      </c>
      <c r="K1030" s="316" t="str">
        <f t="shared" si="79"/>
        <v>17285 1LA0A02</v>
      </c>
      <c r="L1030" s="316" t="str">
        <f t="shared" si="78"/>
        <v>17285 1LA0A02</v>
      </c>
      <c r="M1030" s="316" t="str">
        <f t="shared" si="77"/>
        <v/>
      </c>
      <c r="N1030" s="316">
        <f>VLOOKUP(B1030,大日程202201!$C$2:$D$1418,2,FALSE)</f>
        <v>4400</v>
      </c>
    </row>
    <row r="1031" spans="1:14">
      <c r="A1031" s="316">
        <v>1030</v>
      </c>
      <c r="B1031" s="316" t="s">
        <v>3757</v>
      </c>
      <c r="C1031" s="316" t="s">
        <v>5137</v>
      </c>
      <c r="D1031" s="316">
        <v>14</v>
      </c>
      <c r="E1031" s="316">
        <v>8</v>
      </c>
      <c r="F1031" s="316">
        <v>1</v>
      </c>
      <c r="G1031" s="316">
        <v>6</v>
      </c>
      <c r="I1031" s="316">
        <v>0</v>
      </c>
      <c r="J1031" s="316">
        <f t="shared" si="80"/>
        <v>1</v>
      </c>
      <c r="K1031" s="316" t="str">
        <f t="shared" si="79"/>
        <v>75662/3 1LA0A</v>
      </c>
      <c r="L1031" s="316" t="str">
        <f>IF(AND($G1031&lt;&gt;"",$J1031&gt;0), IF($F1031=1,MID($K1031,1,$G1031-1)&amp;MID($K1031,$G1031+2,LEN($K1031)-($G1031+1)),""), IF(AND($G1031&lt;&gt;"",$E1031&lt;&gt;""),MID($K1031,1,$G1031-1),IF(AND($D1031&lt;&gt;"",$F1031&lt;2),$K1031,IF(AND(OR($D1031="", $E1031=""),VALUE($F1031)=0),$K1031,IF($F1031=1,MID($K1031,1,$G1031-1)&amp;MID($K1031,$G1031+2,LEN($K1031)-($G1031-1)),"")))))</f>
        <v>75662 1LA0A</v>
      </c>
      <c r="M1031" s="316" t="str">
        <f t="shared" si="77"/>
        <v>75663 1LA0A</v>
      </c>
      <c r="N1031" s="316">
        <f>VLOOKUP(B1031,大日程202201!$C$2:$D$1418,2,FALSE)</f>
        <v>3600</v>
      </c>
    </row>
    <row r="1032" spans="1:14">
      <c r="A1032" s="316">
        <v>1031</v>
      </c>
      <c r="B1032" s="316" t="s">
        <v>3758</v>
      </c>
      <c r="C1032" s="316" t="s">
        <v>5138</v>
      </c>
      <c r="D1032" s="316">
        <v>12</v>
      </c>
      <c r="E1032" s="316">
        <v>6</v>
      </c>
      <c r="F1032" s="316">
        <v>0</v>
      </c>
      <c r="I1032" s="316">
        <v>0</v>
      </c>
      <c r="J1032" s="316">
        <f t="shared" si="80"/>
        <v>0</v>
      </c>
      <c r="K1032" s="316" t="str">
        <f t="shared" si="79"/>
        <v>74366 1LA0B</v>
      </c>
      <c r="L1032" s="316" t="str">
        <f t="shared" si="78"/>
        <v>74366 1LA0B</v>
      </c>
      <c r="M1032" s="316" t="str">
        <f t="shared" si="77"/>
        <v/>
      </c>
      <c r="N1032" s="316">
        <f>VLOOKUP(B1032,大日程202201!$C$2:$D$1418,2,FALSE)</f>
        <v>0</v>
      </c>
    </row>
    <row r="1033" spans="1:14">
      <c r="A1033" s="316">
        <v>1032</v>
      </c>
      <c r="B1033" s="316" t="s">
        <v>3759</v>
      </c>
      <c r="C1033" s="316" t="s">
        <v>5139</v>
      </c>
      <c r="D1033" s="316">
        <v>12</v>
      </c>
      <c r="E1033" s="316">
        <v>6</v>
      </c>
      <c r="F1033" s="316">
        <v>0</v>
      </c>
      <c r="I1033" s="316">
        <v>0</v>
      </c>
      <c r="J1033" s="316">
        <f t="shared" si="80"/>
        <v>0</v>
      </c>
      <c r="K1033" s="316" t="str">
        <f t="shared" si="79"/>
        <v>74542 1LA0A</v>
      </c>
      <c r="L1033" s="316" t="str">
        <f t="shared" si="78"/>
        <v>74542 1LA0A</v>
      </c>
      <c r="M1033" s="316" t="str">
        <f t="shared" si="77"/>
        <v/>
      </c>
      <c r="N1033" s="316">
        <f>VLOOKUP(B1033,大日程202201!$C$2:$D$1418,2,FALSE)</f>
        <v>3900</v>
      </c>
    </row>
    <row r="1034" spans="1:14">
      <c r="A1034" s="316">
        <v>1033</v>
      </c>
      <c r="B1034" s="316" t="s">
        <v>3760</v>
      </c>
      <c r="C1034" s="316" t="s">
        <v>5140</v>
      </c>
      <c r="D1034" s="316">
        <v>12</v>
      </c>
      <c r="E1034" s="316">
        <v>6</v>
      </c>
      <c r="F1034" s="316">
        <v>0</v>
      </c>
      <c r="I1034" s="316">
        <v>0</v>
      </c>
      <c r="J1034" s="316">
        <f t="shared" si="80"/>
        <v>0</v>
      </c>
      <c r="K1034" s="316" t="str">
        <f t="shared" si="79"/>
        <v>75442 1LA0A</v>
      </c>
      <c r="L1034" s="316" t="str">
        <f t="shared" si="78"/>
        <v>75442 1LA0A</v>
      </c>
      <c r="M1034" s="316" t="str">
        <f t="shared" si="77"/>
        <v/>
      </c>
      <c r="N1034" s="316">
        <f>VLOOKUP(B1034,大日程202201!$C$2:$D$1418,2,FALSE)</f>
        <v>4800</v>
      </c>
    </row>
    <row r="1035" spans="1:14">
      <c r="A1035" s="316">
        <v>1034</v>
      </c>
      <c r="B1035" s="316" t="s">
        <v>3761</v>
      </c>
      <c r="C1035" s="316" t="s">
        <v>5141</v>
      </c>
      <c r="D1035" s="316">
        <v>14</v>
      </c>
      <c r="E1035" s="316">
        <v>8</v>
      </c>
      <c r="F1035" s="316">
        <v>1</v>
      </c>
      <c r="G1035" s="316">
        <v>6</v>
      </c>
      <c r="I1035" s="316">
        <v>0</v>
      </c>
      <c r="J1035" s="316">
        <f t="shared" si="80"/>
        <v>1</v>
      </c>
      <c r="K1035" s="316" t="str">
        <f t="shared" si="79"/>
        <v>75522/3 1LA0A</v>
      </c>
      <c r="L1035" s="316" t="str">
        <f>IF(AND($G1035&lt;&gt;"",$J1035&gt;0), IF($F1035=1,MID($K1035,1,$G1035-1)&amp;MID($K1035,$G1035+2,LEN($K1035)-($G1035+1)),""), IF(AND($G1035&lt;&gt;"",$E1035&lt;&gt;""),MID($K1035,1,$G1035-1),IF(AND($D1035&lt;&gt;"",$F1035&lt;2),$K1035,IF(AND(OR($D1035="", $E1035=""),VALUE($F1035)=0),$K1035,IF($F1035=1,MID($K1035,1,$G1035-1)&amp;MID($K1035,$G1035+2,LEN($K1035)-($G1035-1)),"")))))</f>
        <v>75522 1LA0A</v>
      </c>
      <c r="M1035" s="316" t="str">
        <f t="shared" si="77"/>
        <v>75523 1LA0A</v>
      </c>
      <c r="N1035" s="316">
        <f>VLOOKUP(B1035,大日程202201!$C$2:$D$1418,2,FALSE)</f>
        <v>4800</v>
      </c>
    </row>
    <row r="1036" spans="1:14">
      <c r="A1036" s="316">
        <v>1035</v>
      </c>
      <c r="B1036" s="316" t="s">
        <v>3762</v>
      </c>
      <c r="C1036" s="316" t="s">
        <v>5142</v>
      </c>
      <c r="D1036" s="316">
        <v>12</v>
      </c>
      <c r="E1036" s="316">
        <v>6</v>
      </c>
      <c r="F1036" s="316">
        <v>0</v>
      </c>
      <c r="I1036" s="316">
        <v>0</v>
      </c>
      <c r="J1036" s="316">
        <f t="shared" si="80"/>
        <v>0</v>
      </c>
      <c r="K1036" s="316" t="str">
        <f t="shared" si="79"/>
        <v>75617 1LA0A</v>
      </c>
      <c r="L1036" s="316" t="str">
        <f t="shared" si="78"/>
        <v>75617 1LA0A</v>
      </c>
      <c r="M1036" s="316" t="str">
        <f t="shared" si="77"/>
        <v/>
      </c>
      <c r="N1036" s="316">
        <f>VLOOKUP(B1036,大日程202201!$C$2:$D$1418,2,FALSE)</f>
        <v>4800</v>
      </c>
    </row>
    <row r="1037" spans="1:14">
      <c r="A1037" s="316">
        <v>1036</v>
      </c>
      <c r="B1037" s="316" t="s">
        <v>3763</v>
      </c>
      <c r="C1037" s="316" t="s">
        <v>5143</v>
      </c>
      <c r="D1037" s="316">
        <v>16</v>
      </c>
      <c r="E1037" s="316">
        <v>8</v>
      </c>
      <c r="F1037" s="316">
        <v>1</v>
      </c>
      <c r="G1037" s="316">
        <v>6</v>
      </c>
      <c r="I1037" s="316">
        <v>0</v>
      </c>
      <c r="J1037" s="316">
        <f t="shared" si="80"/>
        <v>1</v>
      </c>
      <c r="K1037" s="316" t="str">
        <f t="shared" si="79"/>
        <v>85034/5 1LB0A01</v>
      </c>
      <c r="L1037" s="316" t="str">
        <f>IF(AND($G1037&lt;&gt;"",$J1037&gt;0), IF($F1037=1,MID($K1037,1,$G1037-1)&amp;MID($K1037,$G1037+2,LEN($K1037)-($G1037+1)),""), IF(AND($G1037&lt;&gt;"",$E1037&lt;&gt;""),MID($K1037,1,$G1037-1),IF(AND($D1037&lt;&gt;"",$F1037&lt;2),$K1037,IF(AND(OR($D1037="", $E1037=""),VALUE($F1037)=0),$K1037,IF($F1037=1,MID($K1037,1,$G1037-1)&amp;MID($K1037,$G1037+2,LEN($K1037)-($G1037-1)),"")))))</f>
        <v>85034 1LB0A01</v>
      </c>
      <c r="M1037" s="316" t="str">
        <f t="shared" si="77"/>
        <v>85035 1LB0A01</v>
      </c>
      <c r="N1037" s="316">
        <f>VLOOKUP(B1037,大日程202201!$C$2:$D$1418,2,FALSE)</f>
        <v>900</v>
      </c>
    </row>
    <row r="1038" spans="1:14">
      <c r="A1038" s="316">
        <v>1037</v>
      </c>
      <c r="B1038" s="316" t="s">
        <v>3764</v>
      </c>
      <c r="C1038" s="316" t="s">
        <v>5144</v>
      </c>
      <c r="D1038" s="316">
        <v>16</v>
      </c>
      <c r="E1038" s="316">
        <v>8</v>
      </c>
      <c r="F1038" s="316">
        <v>1</v>
      </c>
      <c r="G1038" s="316">
        <v>6</v>
      </c>
      <c r="I1038" s="316">
        <v>0</v>
      </c>
      <c r="J1038" s="316">
        <f t="shared" si="80"/>
        <v>1</v>
      </c>
      <c r="K1038" s="316" t="str">
        <f t="shared" si="79"/>
        <v>85034/5 1LB0A02</v>
      </c>
      <c r="L1038" s="316" t="str">
        <f>IF(AND($G1038&lt;&gt;"",$J1038&gt;0), IF($F1038=1,MID($K1038,1,$G1038-1)&amp;MID($K1038,$G1038+2,LEN($K1038)-($G1038+1)),""), IF(AND($G1038&lt;&gt;"",$E1038&lt;&gt;""),MID($K1038,1,$G1038-1),IF(AND($D1038&lt;&gt;"",$F1038&lt;2),$K1038,IF(AND(OR($D1038="", $E1038=""),VALUE($F1038)=0),$K1038,IF($F1038=1,MID($K1038,1,$G1038-1)&amp;MID($K1038,$G1038+2,LEN($K1038)-($G1038-1)),"")))))</f>
        <v>85034 1LB0A02</v>
      </c>
      <c r="M1038" s="316" t="str">
        <f t="shared" ref="M1038:M1101" si="81">IF(AND($G1038&lt;&gt;"",$J1038&gt;0), IF($F1038=1,MID($K1038,1,$G1038-(1+$J1038))&amp;MID($K1038,$G1038+$J1038,LEN($K1038)-($G1038+($J1038-1))),""),IF(AND($G1038&lt;&gt;"",$E1038&lt;&gt;"",$J1038&gt;0),MID($K1038,1,$G1038-1),IF(AND($G1038&lt;&gt;"",$E1038&lt;&gt;"",$J1038&lt;0),MID($K1038,1,$E1038)&amp;MID($K1038,$G1038+1,LEN($K1038)-$G1038),IF($F1038=1,MID($K1038,1,$G1038-2)&amp;MID($K1038,$G1038+1,LEN($K1038)-$G1038),""))))</f>
        <v>85035 1LB0A02</v>
      </c>
      <c r="N1038" s="316">
        <f>VLOOKUP(B1038,大日程202201!$C$2:$D$1418,2,FALSE)</f>
        <v>900</v>
      </c>
    </row>
    <row r="1039" spans="1:14">
      <c r="A1039" s="316">
        <v>1038</v>
      </c>
      <c r="B1039" s="316" t="s">
        <v>3765</v>
      </c>
      <c r="C1039" s="316" t="s">
        <v>3765</v>
      </c>
      <c r="D1039" s="316">
        <v>14</v>
      </c>
      <c r="E1039" s="316">
        <v>8</v>
      </c>
      <c r="F1039" s="316">
        <v>1</v>
      </c>
      <c r="G1039" s="316">
        <v>6</v>
      </c>
      <c r="I1039" s="316">
        <v>0</v>
      </c>
      <c r="J1039" s="316">
        <f t="shared" si="80"/>
        <v>1</v>
      </c>
      <c r="K1039" s="316" t="str">
        <f t="shared" si="79"/>
        <v>745B6/7 1LA0A</v>
      </c>
      <c r="L1039" s="316" t="str">
        <f>IF(AND($G1039&lt;&gt;"",$J1039&gt;0), IF($F1039=1,MID($K1039,1,$G1039-1)&amp;MID($K1039,$G1039+2,LEN($K1039)-($G1039+1)),""), IF(AND($G1039&lt;&gt;"",$E1039&lt;&gt;""),MID($K1039,1,$G1039-1),IF(AND($D1039&lt;&gt;"",$F1039&lt;2),$K1039,IF(AND(OR($D1039="", $E1039=""),VALUE($F1039)=0),$K1039,IF($F1039=1,MID($K1039,1,$G1039-1)&amp;MID($K1039,$G1039+2,LEN($K1039)-($G1039-1)),"")))))</f>
        <v>745B6 1LA0A</v>
      </c>
      <c r="M1039" s="316" t="str">
        <f t="shared" si="81"/>
        <v>745B7 1LA0A</v>
      </c>
      <c r="N1039" s="316">
        <f>VLOOKUP(B1039,大日程202201!$C$2:$D$1418,2,FALSE)</f>
        <v>4200</v>
      </c>
    </row>
    <row r="1040" spans="1:14">
      <c r="A1040" s="316">
        <v>1039</v>
      </c>
      <c r="B1040" s="316" t="s">
        <v>3766</v>
      </c>
      <c r="C1040" s="316" t="s">
        <v>5145</v>
      </c>
      <c r="D1040" s="316">
        <v>12</v>
      </c>
      <c r="E1040" s="316">
        <v>6</v>
      </c>
      <c r="F1040" s="316">
        <v>0</v>
      </c>
      <c r="I1040" s="316">
        <v>0</v>
      </c>
      <c r="J1040" s="316">
        <f t="shared" si="80"/>
        <v>0</v>
      </c>
      <c r="K1040" s="316" t="str">
        <f t="shared" si="79"/>
        <v>75112 1JA0A</v>
      </c>
      <c r="L1040" s="316" t="str">
        <f t="shared" ref="L1040:L1100" si="82">IF(AND($G1040&lt;&gt;"",$J1040&gt;0), IF($F1040=1,MID($K1040,1,$G1040-1)&amp;MID($K1040,$G1040+$J1040+$J1040,LEN($K1040)-($G1040+$J1040)),""), IF(AND($G1040&lt;&gt;"",$E1040&lt;&gt;""),MID($K1040,1,$G1040-1),IF(AND($D1040&lt;&gt;"",$F1040&lt;2),$K1040,IF(AND(OR($D1040="", $E1040=""),VALUE($F1040)=0),$K1040,IF($F1040=1,MID($K1040,1,$G1040-1)&amp;MID($K1040,$G1040+2,LEN($K1040)-($G1040-1)),"")))))</f>
        <v>75112 1JA0A</v>
      </c>
      <c r="M1040" s="316" t="str">
        <f t="shared" si="81"/>
        <v/>
      </c>
      <c r="N1040" s="316">
        <f>VLOOKUP(B1040,大日程202201!$C$2:$D$1418,2,FALSE)</f>
        <v>0</v>
      </c>
    </row>
    <row r="1041" spans="1:14">
      <c r="A1041" s="316">
        <v>1040</v>
      </c>
      <c r="B1041" s="316" t="s">
        <v>3767</v>
      </c>
      <c r="C1041" s="316" t="s">
        <v>5146</v>
      </c>
      <c r="D1041" s="316">
        <v>12</v>
      </c>
      <c r="E1041" s="316">
        <v>6</v>
      </c>
      <c r="F1041" s="316">
        <v>0</v>
      </c>
      <c r="I1041" s="316">
        <v>0</v>
      </c>
      <c r="J1041" s="316">
        <f t="shared" si="80"/>
        <v>0</v>
      </c>
      <c r="K1041" s="316" t="str">
        <f t="shared" si="79"/>
        <v>75113 1JA0A</v>
      </c>
      <c r="L1041" s="316" t="str">
        <f t="shared" si="82"/>
        <v>75113 1JA0A</v>
      </c>
      <c r="M1041" s="316" t="str">
        <f t="shared" si="81"/>
        <v/>
      </c>
      <c r="N1041" s="316">
        <f>VLOOKUP(B1041,大日程202201!$C$2:$D$1418,2,FALSE)</f>
        <v>0</v>
      </c>
    </row>
    <row r="1042" spans="1:14">
      <c r="A1042" s="316">
        <v>1041</v>
      </c>
      <c r="B1042" s="316" t="s">
        <v>3768</v>
      </c>
      <c r="C1042" s="316" t="s">
        <v>5147</v>
      </c>
      <c r="D1042" s="316">
        <v>12</v>
      </c>
      <c r="E1042" s="316">
        <v>6</v>
      </c>
      <c r="F1042" s="316">
        <v>0</v>
      </c>
      <c r="I1042" s="316">
        <v>0</v>
      </c>
      <c r="J1042" s="316">
        <f t="shared" si="80"/>
        <v>0</v>
      </c>
      <c r="K1042" s="316" t="str">
        <f t="shared" si="79"/>
        <v>75134 1JA0A</v>
      </c>
      <c r="L1042" s="316" t="str">
        <f t="shared" si="82"/>
        <v>75134 1JA0A</v>
      </c>
      <c r="M1042" s="316" t="str">
        <f t="shared" si="81"/>
        <v/>
      </c>
      <c r="N1042" s="316">
        <f>VLOOKUP(B1042,大日程202201!$C$2:$D$1418,2,FALSE)</f>
        <v>600</v>
      </c>
    </row>
    <row r="1043" spans="1:14">
      <c r="A1043" s="316">
        <v>1042</v>
      </c>
      <c r="B1043" s="316" t="s">
        <v>3769</v>
      </c>
      <c r="C1043" s="316" t="s">
        <v>5148</v>
      </c>
      <c r="D1043" s="316">
        <v>12</v>
      </c>
      <c r="E1043" s="316">
        <v>6</v>
      </c>
      <c r="F1043" s="316">
        <v>0</v>
      </c>
      <c r="I1043" s="316">
        <v>0</v>
      </c>
      <c r="J1043" s="316">
        <f t="shared" si="80"/>
        <v>0</v>
      </c>
      <c r="K1043" s="316" t="str">
        <f t="shared" si="79"/>
        <v>75135 1JA0A</v>
      </c>
      <c r="L1043" s="316" t="str">
        <f t="shared" si="82"/>
        <v>75135 1JA0A</v>
      </c>
      <c r="M1043" s="316" t="str">
        <f t="shared" si="81"/>
        <v/>
      </c>
      <c r="N1043" s="316">
        <f>VLOOKUP(B1043,大日程202201!$C$2:$D$1418,2,FALSE)</f>
        <v>600</v>
      </c>
    </row>
    <row r="1044" spans="1:14">
      <c r="A1044" s="316">
        <v>1043</v>
      </c>
      <c r="B1044" s="316" t="s">
        <v>3770</v>
      </c>
      <c r="C1044" s="316" t="s">
        <v>5149</v>
      </c>
      <c r="D1044" s="316">
        <v>12</v>
      </c>
      <c r="E1044" s="316">
        <v>6</v>
      </c>
      <c r="F1044" s="316">
        <v>0</v>
      </c>
      <c r="I1044" s="316">
        <v>0</v>
      </c>
      <c r="J1044" s="316">
        <f t="shared" si="80"/>
        <v>0</v>
      </c>
      <c r="K1044" s="316" t="str">
        <f t="shared" si="79"/>
        <v>75126 1JB0A</v>
      </c>
      <c r="L1044" s="316" t="str">
        <f t="shared" si="82"/>
        <v>75126 1JB0A</v>
      </c>
      <c r="M1044" s="316" t="str">
        <f t="shared" si="81"/>
        <v/>
      </c>
      <c r="N1044" s="316">
        <f>VLOOKUP(B1044,大日程202201!$C$2:$D$1418,2,FALSE)</f>
        <v>500</v>
      </c>
    </row>
    <row r="1045" spans="1:14">
      <c r="A1045" s="316">
        <v>1044</v>
      </c>
      <c r="B1045" s="316" t="s">
        <v>3771</v>
      </c>
      <c r="C1045" s="316" t="s">
        <v>5150</v>
      </c>
      <c r="D1045" s="316">
        <v>12</v>
      </c>
      <c r="E1045" s="316">
        <v>6</v>
      </c>
      <c r="F1045" s="316">
        <v>0</v>
      </c>
      <c r="I1045" s="316">
        <v>0</v>
      </c>
      <c r="J1045" s="316">
        <f t="shared" si="80"/>
        <v>0</v>
      </c>
      <c r="K1045" s="316" t="str">
        <f t="shared" si="79"/>
        <v>75127 1GR0A</v>
      </c>
      <c r="L1045" s="316" t="str">
        <f t="shared" si="82"/>
        <v>75127 1GR0A</v>
      </c>
      <c r="M1045" s="316" t="str">
        <f t="shared" si="81"/>
        <v/>
      </c>
      <c r="N1045" s="316">
        <f>VLOOKUP(B1045,大日程202201!$C$2:$D$1418,2,FALSE)</f>
        <v>0</v>
      </c>
    </row>
    <row r="1046" spans="1:14">
      <c r="A1046" s="316">
        <v>1045</v>
      </c>
      <c r="B1046" s="316" t="s">
        <v>3772</v>
      </c>
      <c r="C1046" s="316" t="s">
        <v>5151</v>
      </c>
      <c r="D1046" s="316">
        <v>12</v>
      </c>
      <c r="E1046" s="316">
        <v>6</v>
      </c>
      <c r="F1046" s="316">
        <v>0</v>
      </c>
      <c r="I1046" s="316">
        <v>0</v>
      </c>
      <c r="J1046" s="316">
        <f t="shared" si="80"/>
        <v>0</v>
      </c>
      <c r="K1046" s="316" t="str">
        <f t="shared" si="79"/>
        <v>75512 1JA0A</v>
      </c>
      <c r="L1046" s="316" t="str">
        <f t="shared" si="82"/>
        <v>75512 1JA0A</v>
      </c>
      <c r="M1046" s="316" t="str">
        <f t="shared" si="81"/>
        <v/>
      </c>
      <c r="N1046" s="316">
        <f>VLOOKUP(B1046,大日程202201!$C$2:$D$1418,2,FALSE)</f>
        <v>500</v>
      </c>
    </row>
    <row r="1047" spans="1:14">
      <c r="A1047" s="316">
        <v>1046</v>
      </c>
      <c r="B1047" s="316" t="s">
        <v>3773</v>
      </c>
      <c r="C1047" s="316" t="s">
        <v>5152</v>
      </c>
      <c r="D1047" s="316">
        <v>12</v>
      </c>
      <c r="E1047" s="316">
        <v>6</v>
      </c>
      <c r="F1047" s="316">
        <v>0</v>
      </c>
      <c r="I1047" s="316">
        <v>0</v>
      </c>
      <c r="J1047" s="316">
        <f t="shared" si="80"/>
        <v>0</v>
      </c>
      <c r="K1047" s="316" t="str">
        <f t="shared" si="79"/>
        <v>75513 1JA0A</v>
      </c>
      <c r="L1047" s="316" t="str">
        <f t="shared" si="82"/>
        <v>75513 1JA0A</v>
      </c>
      <c r="M1047" s="316" t="str">
        <f t="shared" si="81"/>
        <v/>
      </c>
      <c r="N1047" s="316">
        <f>VLOOKUP(B1047,大日程202201!$C$2:$D$1418,2,FALSE)</f>
        <v>0</v>
      </c>
    </row>
    <row r="1048" spans="1:14">
      <c r="A1048" s="316">
        <v>1047</v>
      </c>
      <c r="B1048" s="316" t="s">
        <v>3774</v>
      </c>
      <c r="C1048" s="316" t="s">
        <v>5153</v>
      </c>
      <c r="D1048" s="316">
        <v>14</v>
      </c>
      <c r="E1048" s="316">
        <v>8</v>
      </c>
      <c r="F1048" s="316">
        <v>1</v>
      </c>
      <c r="G1048" s="316">
        <v>6</v>
      </c>
      <c r="I1048" s="316">
        <v>0</v>
      </c>
      <c r="J1048" s="316">
        <f t="shared" si="80"/>
        <v>1</v>
      </c>
      <c r="K1048" s="316" t="str">
        <f t="shared" si="79"/>
        <v>75522/3 1JA0A</v>
      </c>
      <c r="L1048" s="316" t="str">
        <f>IF(AND($G1048&lt;&gt;"",$J1048&gt;0), IF($F1048=1,MID($K1048,1,$G1048-1)&amp;MID($K1048,$G1048+2,LEN($K1048)-($G1048+1)),""), IF(AND($G1048&lt;&gt;"",$E1048&lt;&gt;""),MID($K1048,1,$G1048-1),IF(AND($D1048&lt;&gt;"",$F1048&lt;2),$K1048,IF(AND(OR($D1048="", $E1048=""),VALUE($F1048)=0),$K1048,IF($F1048=1,MID($K1048,1,$G1048-1)&amp;MID($K1048,$G1048+2,LEN($K1048)-($G1048-1)),"")))))</f>
        <v>75522 1JA0A</v>
      </c>
      <c r="M1048" s="316" t="str">
        <f t="shared" si="81"/>
        <v>75523 1JA0A</v>
      </c>
      <c r="N1048" s="316">
        <f>VLOOKUP(B1048,大日程202201!$C$2:$D$1418,2,FALSE)</f>
        <v>0</v>
      </c>
    </row>
    <row r="1049" spans="1:14">
      <c r="A1049" s="316">
        <v>1048</v>
      </c>
      <c r="B1049" s="316" t="s">
        <v>3775</v>
      </c>
      <c r="C1049" s="316" t="s">
        <v>5154</v>
      </c>
      <c r="D1049" s="316">
        <v>14</v>
      </c>
      <c r="E1049" s="316">
        <v>8</v>
      </c>
      <c r="F1049" s="316">
        <v>1</v>
      </c>
      <c r="G1049" s="316">
        <v>6</v>
      </c>
      <c r="I1049" s="316">
        <v>0</v>
      </c>
      <c r="J1049" s="316">
        <f t="shared" si="80"/>
        <v>1</v>
      </c>
      <c r="K1049" s="316" t="str">
        <f t="shared" si="79"/>
        <v>76428/9 1JA0A</v>
      </c>
      <c r="L1049" s="316" t="str">
        <f>IF(AND($G1049&lt;&gt;"",$J1049&gt;0), IF($F1049=1,MID($K1049,1,$G1049-1)&amp;MID($K1049,$G1049+2,LEN($K1049)-($G1049+1)),""), IF(AND($G1049&lt;&gt;"",$E1049&lt;&gt;""),MID($K1049,1,$G1049-1),IF(AND($D1049&lt;&gt;"",$F1049&lt;2),$K1049,IF(AND(OR($D1049="", $E1049=""),VALUE($F1049)=0),$K1049,IF($F1049=1,MID($K1049,1,$G1049-1)&amp;MID($K1049,$G1049+2,LEN($K1049)-($G1049-1)),"")))))</f>
        <v>76428 1JA0A</v>
      </c>
      <c r="M1049" s="316" t="str">
        <f t="shared" si="81"/>
        <v>76429 1JA0A</v>
      </c>
      <c r="N1049" s="316">
        <f>VLOOKUP(B1049,大日程202201!$C$2:$D$1418,2,FALSE)</f>
        <v>300</v>
      </c>
    </row>
    <row r="1050" spans="1:14">
      <c r="A1050" s="316">
        <v>1049</v>
      </c>
      <c r="B1050" s="316" t="s">
        <v>3776</v>
      </c>
      <c r="C1050" s="316" t="s">
        <v>5155</v>
      </c>
      <c r="D1050" s="316">
        <v>12</v>
      </c>
      <c r="E1050" s="316">
        <v>6</v>
      </c>
      <c r="F1050" s="316">
        <v>0</v>
      </c>
      <c r="I1050" s="316">
        <v>0</v>
      </c>
      <c r="J1050" s="316">
        <f t="shared" si="80"/>
        <v>0</v>
      </c>
      <c r="K1050" s="316" t="str">
        <f t="shared" si="79"/>
        <v>76586 1JA0A</v>
      </c>
      <c r="L1050" s="316" t="str">
        <f t="shared" si="82"/>
        <v>76586 1JA0A</v>
      </c>
      <c r="M1050" s="316" t="str">
        <f t="shared" si="81"/>
        <v/>
      </c>
      <c r="N1050" s="316">
        <f>VLOOKUP(B1050,大日程202201!$C$2:$D$1418,2,FALSE)</f>
        <v>0</v>
      </c>
    </row>
    <row r="1051" spans="1:14">
      <c r="A1051" s="316">
        <v>1050</v>
      </c>
      <c r="B1051" s="316" t="s">
        <v>3777</v>
      </c>
      <c r="C1051" s="316" t="s">
        <v>5156</v>
      </c>
      <c r="D1051" s="316">
        <v>12</v>
      </c>
      <c r="E1051" s="316">
        <v>6</v>
      </c>
      <c r="F1051" s="316">
        <v>0</v>
      </c>
      <c r="I1051" s="316">
        <v>0</v>
      </c>
      <c r="J1051" s="316">
        <f t="shared" si="80"/>
        <v>0</v>
      </c>
      <c r="K1051" s="316" t="str">
        <f t="shared" si="79"/>
        <v>76587 1JA0A</v>
      </c>
      <c r="L1051" s="316" t="str">
        <f t="shared" si="82"/>
        <v>76587 1JA0A</v>
      </c>
      <c r="M1051" s="316" t="str">
        <f t="shared" si="81"/>
        <v/>
      </c>
      <c r="N1051" s="316">
        <f>VLOOKUP(B1051,大日程202201!$C$2:$D$1418,2,FALSE)</f>
        <v>0</v>
      </c>
    </row>
    <row r="1052" spans="1:14">
      <c r="A1052" s="316">
        <v>1051</v>
      </c>
      <c r="B1052" s="316" t="s">
        <v>3778</v>
      </c>
      <c r="C1052" s="316" t="s">
        <v>5157</v>
      </c>
      <c r="D1052" s="316">
        <v>12</v>
      </c>
      <c r="E1052" s="316">
        <v>6</v>
      </c>
      <c r="F1052" s="316">
        <v>0</v>
      </c>
      <c r="I1052" s="316">
        <v>0</v>
      </c>
      <c r="J1052" s="316">
        <f t="shared" si="80"/>
        <v>0</v>
      </c>
      <c r="K1052" s="316" t="str">
        <f t="shared" si="79"/>
        <v>76542 6AX0A</v>
      </c>
      <c r="L1052" s="316" t="str">
        <f t="shared" si="82"/>
        <v>76542 6AX0A</v>
      </c>
      <c r="M1052" s="316" t="str">
        <f t="shared" si="81"/>
        <v/>
      </c>
      <c r="N1052" s="316">
        <f>VLOOKUP(B1052,大日程202201!$C$2:$D$1418,2,FALSE)</f>
        <v>0</v>
      </c>
    </row>
    <row r="1053" spans="1:14">
      <c r="A1053" s="316">
        <v>1052</v>
      </c>
      <c r="B1053" s="316" t="s">
        <v>3779</v>
      </c>
      <c r="C1053" s="316" t="s">
        <v>5158</v>
      </c>
      <c r="D1053" s="316">
        <v>12</v>
      </c>
      <c r="E1053" s="316">
        <v>6</v>
      </c>
      <c r="F1053" s="316">
        <v>0</v>
      </c>
      <c r="I1053" s="316">
        <v>0</v>
      </c>
      <c r="J1053" s="316">
        <f t="shared" si="80"/>
        <v>0</v>
      </c>
      <c r="K1053" s="316" t="str">
        <f t="shared" si="79"/>
        <v>76543 6AX0A</v>
      </c>
      <c r="L1053" s="316" t="str">
        <f t="shared" si="82"/>
        <v>76543 6AX0A</v>
      </c>
      <c r="M1053" s="316" t="str">
        <f t="shared" si="81"/>
        <v/>
      </c>
      <c r="N1053" s="316">
        <f>VLOOKUP(B1053,大日程202201!$C$2:$D$1418,2,FALSE)</f>
        <v>0</v>
      </c>
    </row>
    <row r="1054" spans="1:14">
      <c r="A1054" s="316">
        <v>1053</v>
      </c>
      <c r="B1054" s="316" t="s">
        <v>3780</v>
      </c>
      <c r="C1054" s="316" t="s">
        <v>3780</v>
      </c>
      <c r="D1054" s="316">
        <v>12</v>
      </c>
      <c r="E1054" s="316">
        <v>6</v>
      </c>
      <c r="F1054" s="316">
        <v>0</v>
      </c>
      <c r="I1054" s="316">
        <v>0</v>
      </c>
      <c r="J1054" s="316">
        <f t="shared" si="80"/>
        <v>0</v>
      </c>
      <c r="K1054" s="316" t="str">
        <f t="shared" si="79"/>
        <v>74283 3XA0A</v>
      </c>
      <c r="L1054" s="316" t="str">
        <f t="shared" si="82"/>
        <v>74283 3XA0A</v>
      </c>
      <c r="M1054" s="316" t="str">
        <f t="shared" si="81"/>
        <v/>
      </c>
      <c r="N1054" s="316">
        <f>VLOOKUP(B1054,大日程202201!$C$2:$D$1418,2,FALSE)</f>
        <v>1100</v>
      </c>
    </row>
    <row r="1055" spans="1:14">
      <c r="A1055" s="316">
        <v>1054</v>
      </c>
      <c r="B1055" s="316" t="s">
        <v>3781</v>
      </c>
      <c r="C1055" s="316" t="s">
        <v>3781</v>
      </c>
      <c r="D1055" s="316">
        <v>12</v>
      </c>
      <c r="E1055" s="316">
        <v>6</v>
      </c>
      <c r="F1055" s="316">
        <v>0</v>
      </c>
      <c r="I1055" s="316">
        <v>0</v>
      </c>
      <c r="J1055" s="316">
        <f t="shared" si="80"/>
        <v>0</v>
      </c>
      <c r="K1055" s="316" t="str">
        <f t="shared" si="79"/>
        <v>74283 3XA0B</v>
      </c>
      <c r="L1055" s="316" t="str">
        <f t="shared" si="82"/>
        <v>74283 3XA0B</v>
      </c>
      <c r="M1055" s="316" t="str">
        <f t="shared" si="81"/>
        <v/>
      </c>
      <c r="N1055" s="316">
        <f>VLOOKUP(B1055,大日程202201!$C$2:$D$1418,2,FALSE)</f>
        <v>600</v>
      </c>
    </row>
    <row r="1056" spans="1:14">
      <c r="A1056" s="316">
        <v>1055</v>
      </c>
      <c r="B1056" s="316" t="s">
        <v>3782</v>
      </c>
      <c r="C1056" s="316" t="s">
        <v>5159</v>
      </c>
      <c r="D1056" s="316">
        <v>14</v>
      </c>
      <c r="E1056" s="316">
        <v>8</v>
      </c>
      <c r="F1056" s="316">
        <v>1</v>
      </c>
      <c r="G1056" s="316">
        <v>6</v>
      </c>
      <c r="I1056" s="316">
        <v>0</v>
      </c>
      <c r="J1056" s="316">
        <f t="shared" si="80"/>
        <v>1</v>
      </c>
      <c r="K1056" s="316" t="str">
        <f t="shared" si="79"/>
        <v>61212/3 3XA0A</v>
      </c>
      <c r="L1056" s="316" t="str">
        <f>IF(AND($G1056&lt;&gt;"",$J1056&gt;0), IF($F1056=1,MID($K1056,1,$G1056-1)&amp;MID($K1056,$G1056+2,LEN($K1056)-($G1056+1)),""), IF(AND($G1056&lt;&gt;"",$E1056&lt;&gt;""),MID($K1056,1,$G1056-1),IF(AND($D1056&lt;&gt;"",$F1056&lt;2),$K1056,IF(AND(OR($D1056="", $E1056=""),VALUE($F1056)=0),$K1056,IF($F1056=1,MID($K1056,1,$G1056-1)&amp;MID($K1056,$G1056+2,LEN($K1056)-($G1056-1)),"")))))</f>
        <v>61212 3XA0A</v>
      </c>
      <c r="M1056" s="316" t="str">
        <f t="shared" si="81"/>
        <v>61213 3XA0A</v>
      </c>
      <c r="N1056" s="316">
        <f>VLOOKUP(B1056,大日程202201!$C$2:$D$1418,2,FALSE)</f>
        <v>0</v>
      </c>
    </row>
    <row r="1057" spans="1:14">
      <c r="A1057" s="316">
        <v>1056</v>
      </c>
      <c r="B1057" s="316" t="s">
        <v>3783</v>
      </c>
      <c r="C1057" s="316" t="s">
        <v>5160</v>
      </c>
      <c r="D1057" s="316">
        <v>20</v>
      </c>
      <c r="E1057" s="316">
        <v>8</v>
      </c>
      <c r="F1057" s="316">
        <v>2</v>
      </c>
      <c r="G1057" s="316">
        <v>6</v>
      </c>
      <c r="H1057" s="316">
        <v>14</v>
      </c>
      <c r="I1057" s="316">
        <v>0</v>
      </c>
      <c r="J1057" s="316">
        <f t="shared" si="80"/>
        <v>1</v>
      </c>
      <c r="K1057" s="316" t="str">
        <f t="shared" si="79"/>
        <v>61212/3 3XA0A/3XE0A</v>
      </c>
      <c r="L1057" s="324" t="s">
        <v>350</v>
      </c>
      <c r="M1057" s="324" t="s">
        <v>351</v>
      </c>
      <c r="N1057" s="316">
        <f>VLOOKUP(B1057,大日程202201!$C$2:$D$1418,2,FALSE)</f>
        <v>0</v>
      </c>
    </row>
    <row r="1058" spans="1:14">
      <c r="A1058" s="316">
        <v>1057</v>
      </c>
      <c r="B1058" s="316" t="s">
        <v>3784</v>
      </c>
      <c r="C1058" s="316" t="s">
        <v>5161</v>
      </c>
      <c r="D1058" s="316">
        <v>14</v>
      </c>
      <c r="E1058" s="316">
        <v>8</v>
      </c>
      <c r="F1058" s="316">
        <v>1</v>
      </c>
      <c r="G1058" s="316">
        <v>6</v>
      </c>
      <c r="I1058" s="316">
        <v>0</v>
      </c>
      <c r="J1058" s="316">
        <f t="shared" si="80"/>
        <v>1</v>
      </c>
      <c r="K1058" s="316" t="str">
        <f t="shared" si="79"/>
        <v>61212/3 3XA2A</v>
      </c>
      <c r="L1058" s="316" t="str">
        <f>IF(AND($G1058&lt;&gt;"",$J1058&gt;0), IF($F1058=1,MID($K1058,1,$G1058-1)&amp;MID($K1058,$G1058+2,LEN($K1058)-($G1058+1)),""), IF(AND($G1058&lt;&gt;"",$E1058&lt;&gt;""),MID($K1058,1,$G1058-1),IF(AND($D1058&lt;&gt;"",$F1058&lt;2),$K1058,IF(AND(OR($D1058="", $E1058=""),VALUE($F1058)=0),$K1058,IF($F1058=1,MID($K1058,1,$G1058-1)&amp;MID($K1058,$G1058+2,LEN($K1058)-($G1058-1)),"")))))</f>
        <v>61212 3XA2A</v>
      </c>
      <c r="M1058" s="316" t="str">
        <f t="shared" si="81"/>
        <v>61213 3XA2A</v>
      </c>
      <c r="N1058" s="316">
        <f>VLOOKUP(B1058,大日程202201!$C$2:$D$1418,2,FALSE)</f>
        <v>0</v>
      </c>
    </row>
    <row r="1059" spans="1:14">
      <c r="A1059" s="316">
        <v>1058</v>
      </c>
      <c r="B1059" s="316" t="s">
        <v>3785</v>
      </c>
      <c r="C1059" s="316" t="s">
        <v>5162</v>
      </c>
      <c r="D1059" s="316">
        <v>20</v>
      </c>
      <c r="E1059" s="316">
        <v>8</v>
      </c>
      <c r="F1059" s="316">
        <v>2</v>
      </c>
      <c r="G1059" s="316">
        <v>6</v>
      </c>
      <c r="H1059" s="316">
        <v>14</v>
      </c>
      <c r="I1059" s="316">
        <v>0</v>
      </c>
      <c r="J1059" s="316">
        <f t="shared" si="80"/>
        <v>1</v>
      </c>
      <c r="K1059" s="316" t="str">
        <f t="shared" si="79"/>
        <v>61212/3 3XE2A/3XA2A</v>
      </c>
      <c r="L1059" s="324" t="s">
        <v>352</v>
      </c>
      <c r="M1059" s="324" t="s">
        <v>353</v>
      </c>
      <c r="N1059" s="316">
        <f>VLOOKUP(B1059,大日程202201!$C$2:$D$1418,2,FALSE)</f>
        <v>0</v>
      </c>
    </row>
    <row r="1060" spans="1:14">
      <c r="A1060" s="316">
        <v>1059</v>
      </c>
      <c r="B1060" s="316" t="s">
        <v>3786</v>
      </c>
      <c r="C1060" s="316" t="s">
        <v>5163</v>
      </c>
      <c r="D1060" s="316">
        <v>14</v>
      </c>
      <c r="E1060" s="316">
        <v>8</v>
      </c>
      <c r="F1060" s="316">
        <v>1</v>
      </c>
      <c r="G1060" s="316">
        <v>6</v>
      </c>
      <c r="I1060" s="316">
        <v>0</v>
      </c>
      <c r="J1060" s="316">
        <f t="shared" si="80"/>
        <v>1</v>
      </c>
      <c r="K1060" s="316" t="str">
        <f t="shared" si="79"/>
        <v>54292/3 3XA0A</v>
      </c>
      <c r="L1060" s="316" t="str">
        <f>IF(AND($G1060&lt;&gt;"",$J1060&gt;0), IF($F1060=1,MID($K1060,1,$G1060-1)&amp;MID($K1060,$G1060+2,LEN($K1060)-($G1060+1)),""), IF(AND($G1060&lt;&gt;"",$E1060&lt;&gt;""),MID($K1060,1,$G1060-1),IF(AND($D1060&lt;&gt;"",$F1060&lt;2),$K1060,IF(AND(OR($D1060="", $E1060=""),VALUE($F1060)=0),$K1060,IF($F1060=1,MID($K1060,1,$G1060-1)&amp;MID($K1060,$G1060+2,LEN($K1060)-($G1060-1)),"")))))</f>
        <v>54292 3XA0A</v>
      </c>
      <c r="M1060" s="316" t="str">
        <f t="shared" si="81"/>
        <v>54293 3XA0A</v>
      </c>
      <c r="N1060" s="316">
        <f>VLOOKUP(B1060,大日程202201!$C$2:$D$1418,2,FALSE)</f>
        <v>2400</v>
      </c>
    </row>
    <row r="1061" spans="1:14">
      <c r="A1061" s="316">
        <v>1060</v>
      </c>
      <c r="B1061" s="316" t="s">
        <v>3787</v>
      </c>
      <c r="C1061" s="316" t="s">
        <v>5164</v>
      </c>
      <c r="D1061" s="316">
        <v>20</v>
      </c>
      <c r="E1061" s="316">
        <v>8</v>
      </c>
      <c r="F1061" s="316">
        <v>2</v>
      </c>
      <c r="G1061" s="316">
        <v>6</v>
      </c>
      <c r="H1061" s="316">
        <v>14</v>
      </c>
      <c r="I1061" s="316">
        <v>0</v>
      </c>
      <c r="J1061" s="316">
        <f t="shared" si="80"/>
        <v>1</v>
      </c>
      <c r="K1061" s="316" t="str">
        <f t="shared" si="79"/>
        <v>54294/5 5YJ0A/3XA0A</v>
      </c>
      <c r="L1061" s="324" t="s">
        <v>356</v>
      </c>
      <c r="M1061" s="324" t="s">
        <v>357</v>
      </c>
      <c r="N1061" s="316">
        <f>VLOOKUP(B1061,大日程202201!$C$2:$D$1418,2,FALSE)</f>
        <v>2400</v>
      </c>
    </row>
    <row r="1062" spans="1:14">
      <c r="A1062" s="316">
        <v>1061</v>
      </c>
      <c r="B1062" s="316" t="s">
        <v>3788</v>
      </c>
      <c r="C1062" s="316" t="s">
        <v>5165</v>
      </c>
      <c r="D1062" s="316">
        <v>12</v>
      </c>
      <c r="E1062" s="316">
        <v>6</v>
      </c>
      <c r="F1062" s="316">
        <v>0</v>
      </c>
      <c r="I1062" s="316">
        <v>0</v>
      </c>
      <c r="J1062" s="316">
        <f t="shared" si="80"/>
        <v>0</v>
      </c>
      <c r="K1062" s="316" t="str">
        <f t="shared" si="79"/>
        <v>74329 3XN0A</v>
      </c>
      <c r="L1062" s="316" t="str">
        <f t="shared" si="82"/>
        <v>74329 3XN0A</v>
      </c>
      <c r="M1062" s="316" t="str">
        <f t="shared" si="81"/>
        <v/>
      </c>
      <c r="N1062" s="316">
        <f>VLOOKUP(B1062,大日程202201!$C$2:$D$1418,2,FALSE)</f>
        <v>2200</v>
      </c>
    </row>
    <row r="1063" spans="1:14">
      <c r="A1063" s="316">
        <v>1062</v>
      </c>
      <c r="B1063" s="316" t="s">
        <v>3789</v>
      </c>
      <c r="C1063" s="316" t="s">
        <v>5166</v>
      </c>
      <c r="D1063" s="316">
        <v>12</v>
      </c>
      <c r="E1063" s="316">
        <v>6</v>
      </c>
      <c r="F1063" s="316">
        <v>0</v>
      </c>
      <c r="I1063" s="316">
        <v>0</v>
      </c>
      <c r="J1063" s="316">
        <f t="shared" si="80"/>
        <v>0</v>
      </c>
      <c r="K1063" s="316" t="str">
        <f t="shared" si="79"/>
        <v>75126 5YJ0A</v>
      </c>
      <c r="L1063" s="316" t="str">
        <f t="shared" si="82"/>
        <v>75126 5YJ0A</v>
      </c>
      <c r="M1063" s="316" t="str">
        <f t="shared" si="81"/>
        <v/>
      </c>
      <c r="N1063" s="316">
        <f>VLOOKUP(B1063,大日程202201!$C$2:$D$1418,2,FALSE)</f>
        <v>1800</v>
      </c>
    </row>
    <row r="1064" spans="1:14">
      <c r="A1064" s="316">
        <v>1063</v>
      </c>
      <c r="B1064" s="316" t="s">
        <v>3790</v>
      </c>
      <c r="C1064" s="316" t="s">
        <v>5167</v>
      </c>
      <c r="D1064" s="316">
        <v>12</v>
      </c>
      <c r="E1064" s="316">
        <v>6</v>
      </c>
      <c r="F1064" s="316">
        <v>0</v>
      </c>
      <c r="I1064" s="316">
        <v>0</v>
      </c>
      <c r="J1064" s="316">
        <f t="shared" si="80"/>
        <v>0</v>
      </c>
      <c r="K1064" s="316" t="str">
        <f t="shared" si="79"/>
        <v>75126 3XE0A</v>
      </c>
      <c r="L1064" s="316" t="str">
        <f t="shared" si="82"/>
        <v>75126 3XE0A</v>
      </c>
      <c r="M1064" s="316" t="str">
        <f t="shared" si="81"/>
        <v/>
      </c>
      <c r="N1064" s="316">
        <f>VLOOKUP(B1064,大日程202201!$C$2:$D$1418,2,FALSE)</f>
        <v>700</v>
      </c>
    </row>
    <row r="1065" spans="1:14">
      <c r="A1065" s="316">
        <v>1064</v>
      </c>
      <c r="B1065" s="316" t="s">
        <v>3791</v>
      </c>
      <c r="C1065" s="316" t="s">
        <v>5168</v>
      </c>
      <c r="D1065" s="316">
        <v>12</v>
      </c>
      <c r="E1065" s="316">
        <v>6</v>
      </c>
      <c r="F1065" s="316">
        <v>0</v>
      </c>
      <c r="I1065" s="316">
        <v>0</v>
      </c>
      <c r="J1065" s="316">
        <f t="shared" si="80"/>
        <v>0</v>
      </c>
      <c r="K1065" s="316" t="str">
        <f t="shared" si="79"/>
        <v>75126 3XF0A</v>
      </c>
      <c r="L1065" s="316" t="str">
        <f t="shared" si="82"/>
        <v>75126 3XF0A</v>
      </c>
      <c r="M1065" s="316" t="str">
        <f t="shared" si="81"/>
        <v/>
      </c>
      <c r="N1065" s="316">
        <f>VLOOKUP(B1065,大日程202201!$C$2:$D$1418,2,FALSE)</f>
        <v>0</v>
      </c>
    </row>
    <row r="1066" spans="1:14">
      <c r="A1066" s="316">
        <v>1065</v>
      </c>
      <c r="B1066" s="316" t="s">
        <v>3792</v>
      </c>
      <c r="C1066" s="316" t="s">
        <v>5169</v>
      </c>
      <c r="D1066" s="316">
        <v>12</v>
      </c>
      <c r="E1066" s="316">
        <v>6</v>
      </c>
      <c r="F1066" s="316">
        <v>0</v>
      </c>
      <c r="I1066" s="316">
        <v>0</v>
      </c>
      <c r="J1066" s="316">
        <f t="shared" si="80"/>
        <v>0</v>
      </c>
      <c r="K1066" s="316" t="str">
        <f t="shared" si="79"/>
        <v>75126 3XY0A</v>
      </c>
      <c r="L1066" s="316" t="str">
        <f t="shared" si="82"/>
        <v>75126 3XY0A</v>
      </c>
      <c r="M1066" s="316" t="str">
        <f t="shared" si="81"/>
        <v/>
      </c>
      <c r="N1066" s="316">
        <f>VLOOKUP(B1066,大日程202201!$C$2:$D$1418,2,FALSE)</f>
        <v>0</v>
      </c>
    </row>
    <row r="1067" spans="1:14">
      <c r="A1067" s="316">
        <v>1066</v>
      </c>
      <c r="B1067" s="316" t="s">
        <v>3793</v>
      </c>
      <c r="C1067" s="316" t="s">
        <v>5170</v>
      </c>
      <c r="D1067" s="316">
        <v>12</v>
      </c>
      <c r="E1067" s="316">
        <v>6</v>
      </c>
      <c r="F1067" s="316">
        <v>0</v>
      </c>
      <c r="I1067" s="316">
        <v>0</v>
      </c>
      <c r="J1067" s="316">
        <f t="shared" si="80"/>
        <v>0</v>
      </c>
      <c r="K1067" s="316" t="str">
        <f t="shared" si="79"/>
        <v>75127 5YJ0A</v>
      </c>
      <c r="L1067" s="316" t="str">
        <f t="shared" si="82"/>
        <v>75127 5YJ0A</v>
      </c>
      <c r="M1067" s="316" t="str">
        <f t="shared" si="81"/>
        <v/>
      </c>
      <c r="N1067" s="316">
        <f>VLOOKUP(B1067,大日程202201!$C$2:$D$1418,2,FALSE)</f>
        <v>1800</v>
      </c>
    </row>
    <row r="1068" spans="1:14">
      <c r="A1068" s="316">
        <v>1067</v>
      </c>
      <c r="B1068" s="316" t="s">
        <v>3794</v>
      </c>
      <c r="C1068" s="316" t="s">
        <v>5171</v>
      </c>
      <c r="D1068" s="316">
        <v>12</v>
      </c>
      <c r="E1068" s="316">
        <v>6</v>
      </c>
      <c r="F1068" s="316">
        <v>0</v>
      </c>
      <c r="I1068" s="316">
        <v>0</v>
      </c>
      <c r="J1068" s="316">
        <f t="shared" si="80"/>
        <v>0</v>
      </c>
      <c r="K1068" s="316" t="str">
        <f t="shared" si="79"/>
        <v>75127 3XE0A</v>
      </c>
      <c r="L1068" s="316" t="str">
        <f t="shared" si="82"/>
        <v>75127 3XE0A</v>
      </c>
      <c r="M1068" s="316" t="str">
        <f t="shared" si="81"/>
        <v/>
      </c>
      <c r="N1068" s="316">
        <f>VLOOKUP(B1068,大日程202201!$C$2:$D$1418,2,FALSE)</f>
        <v>700</v>
      </c>
    </row>
    <row r="1069" spans="1:14">
      <c r="A1069" s="316">
        <v>1068</v>
      </c>
      <c r="B1069" s="316" t="s">
        <v>3795</v>
      </c>
      <c r="C1069" s="316" t="s">
        <v>5172</v>
      </c>
      <c r="D1069" s="316">
        <v>12</v>
      </c>
      <c r="E1069" s="316">
        <v>6</v>
      </c>
      <c r="F1069" s="316">
        <v>0</v>
      </c>
      <c r="I1069" s="316">
        <v>0</v>
      </c>
      <c r="J1069" s="316">
        <f t="shared" si="80"/>
        <v>0</v>
      </c>
      <c r="K1069" s="316" t="str">
        <f t="shared" si="79"/>
        <v>75127 3XF0A</v>
      </c>
      <c r="L1069" s="316" t="str">
        <f t="shared" si="82"/>
        <v>75127 3XF0A</v>
      </c>
      <c r="M1069" s="316" t="str">
        <f t="shared" si="81"/>
        <v/>
      </c>
      <c r="N1069" s="316">
        <f>VLOOKUP(B1069,大日程202201!$C$2:$D$1418,2,FALSE)</f>
        <v>0</v>
      </c>
    </row>
    <row r="1070" spans="1:14">
      <c r="A1070" s="316">
        <v>1069</v>
      </c>
      <c r="B1070" s="316" t="s">
        <v>3796</v>
      </c>
      <c r="C1070" s="316" t="s">
        <v>5173</v>
      </c>
      <c r="D1070" s="316">
        <v>12</v>
      </c>
      <c r="E1070" s="316">
        <v>6</v>
      </c>
      <c r="F1070" s="316">
        <v>0</v>
      </c>
      <c r="I1070" s="316">
        <v>0</v>
      </c>
      <c r="J1070" s="316">
        <f t="shared" si="80"/>
        <v>0</v>
      </c>
      <c r="K1070" s="316" t="str">
        <f t="shared" si="79"/>
        <v>75127 3XY0A</v>
      </c>
      <c r="L1070" s="316" t="str">
        <f t="shared" si="82"/>
        <v>75127 3XY0A</v>
      </c>
      <c r="M1070" s="316" t="str">
        <f t="shared" si="81"/>
        <v/>
      </c>
      <c r="N1070" s="316">
        <f>VLOOKUP(B1070,大日程202201!$C$2:$D$1418,2,FALSE)</f>
        <v>0</v>
      </c>
    </row>
    <row r="1071" spans="1:14">
      <c r="A1071" s="316">
        <v>1070</v>
      </c>
      <c r="B1071" s="316" t="s">
        <v>3797</v>
      </c>
      <c r="C1071" s="316" t="s">
        <v>5174</v>
      </c>
      <c r="D1071" s="316">
        <v>12</v>
      </c>
      <c r="E1071" s="316">
        <v>6</v>
      </c>
      <c r="F1071" s="316">
        <v>0</v>
      </c>
      <c r="I1071" s="316">
        <v>0</v>
      </c>
      <c r="J1071" s="316">
        <f t="shared" si="80"/>
        <v>0</v>
      </c>
      <c r="K1071" s="316" t="str">
        <f t="shared" si="79"/>
        <v>75134 3XA0A</v>
      </c>
      <c r="L1071" s="316" t="str">
        <f t="shared" si="82"/>
        <v>75134 3XA0A</v>
      </c>
      <c r="M1071" s="316" t="str">
        <f t="shared" si="81"/>
        <v/>
      </c>
      <c r="N1071" s="316">
        <f>VLOOKUP(B1071,大日程202201!$C$2:$D$1418,2,FALSE)</f>
        <v>1200</v>
      </c>
    </row>
    <row r="1072" spans="1:14">
      <c r="A1072" s="316">
        <v>1071</v>
      </c>
      <c r="B1072" s="316" t="s">
        <v>3798</v>
      </c>
      <c r="C1072" s="316" t="s">
        <v>5175</v>
      </c>
      <c r="D1072" s="316">
        <v>12</v>
      </c>
      <c r="E1072" s="316">
        <v>6</v>
      </c>
      <c r="F1072" s="316">
        <v>0</v>
      </c>
      <c r="I1072" s="316">
        <v>0</v>
      </c>
      <c r="J1072" s="316">
        <f t="shared" si="80"/>
        <v>0</v>
      </c>
      <c r="K1072" s="316" t="str">
        <f t="shared" si="79"/>
        <v>75135 3XA0A</v>
      </c>
      <c r="L1072" s="316" t="str">
        <f t="shared" si="82"/>
        <v>75135 3XA0A</v>
      </c>
      <c r="M1072" s="316" t="str">
        <f t="shared" si="81"/>
        <v/>
      </c>
      <c r="N1072" s="316">
        <f>VLOOKUP(B1072,大日程202201!$C$2:$D$1418,2,FALSE)</f>
        <v>1200</v>
      </c>
    </row>
    <row r="1073" spans="1:14">
      <c r="A1073" s="316">
        <v>1072</v>
      </c>
      <c r="B1073" s="316" t="s">
        <v>3799</v>
      </c>
      <c r="C1073" s="316" t="s">
        <v>5176</v>
      </c>
      <c r="D1073" s="316">
        <v>12</v>
      </c>
      <c r="E1073" s="316">
        <v>6</v>
      </c>
      <c r="F1073" s="316">
        <v>0</v>
      </c>
      <c r="I1073" s="316">
        <v>0</v>
      </c>
      <c r="J1073" s="316">
        <f t="shared" si="80"/>
        <v>0</v>
      </c>
      <c r="K1073" s="316" t="str">
        <f t="shared" si="79"/>
        <v>75134 3XE0A</v>
      </c>
      <c r="L1073" s="316" t="str">
        <f t="shared" si="82"/>
        <v>75134 3XE0A</v>
      </c>
      <c r="M1073" s="316" t="str">
        <f t="shared" si="81"/>
        <v/>
      </c>
      <c r="N1073" s="316">
        <f>VLOOKUP(B1073,大日程202201!$C$2:$D$1418,2,FALSE)</f>
        <v>700</v>
      </c>
    </row>
    <row r="1074" spans="1:14">
      <c r="A1074" s="316">
        <v>1073</v>
      </c>
      <c r="B1074" s="316" t="s">
        <v>3800</v>
      </c>
      <c r="C1074" s="316" t="s">
        <v>5177</v>
      </c>
      <c r="D1074" s="316">
        <v>12</v>
      </c>
      <c r="E1074" s="316">
        <v>6</v>
      </c>
      <c r="F1074" s="316">
        <v>0</v>
      </c>
      <c r="I1074" s="316">
        <v>0</v>
      </c>
      <c r="J1074" s="316">
        <f t="shared" si="80"/>
        <v>0</v>
      </c>
      <c r="K1074" s="316" t="str">
        <f t="shared" si="79"/>
        <v>75135 3XE0A</v>
      </c>
      <c r="L1074" s="316" t="str">
        <f t="shared" si="82"/>
        <v>75135 3XE0A</v>
      </c>
      <c r="M1074" s="316" t="str">
        <f t="shared" si="81"/>
        <v/>
      </c>
      <c r="N1074" s="316">
        <f>VLOOKUP(B1074,大日程202201!$C$2:$D$1418,2,FALSE)</f>
        <v>700</v>
      </c>
    </row>
    <row r="1075" spans="1:14">
      <c r="A1075" s="316">
        <v>1074</v>
      </c>
      <c r="B1075" s="316" t="s">
        <v>3801</v>
      </c>
      <c r="C1075" s="316" t="s">
        <v>5178</v>
      </c>
      <c r="D1075" s="316">
        <v>12</v>
      </c>
      <c r="E1075" s="316">
        <v>6</v>
      </c>
      <c r="F1075" s="316">
        <v>0</v>
      </c>
      <c r="I1075" s="316">
        <v>0</v>
      </c>
      <c r="J1075" s="316">
        <f t="shared" si="80"/>
        <v>0</v>
      </c>
      <c r="K1075" s="316" t="str">
        <f t="shared" si="79"/>
        <v>751L7 3XA0A</v>
      </c>
      <c r="L1075" s="316" t="str">
        <f t="shared" si="82"/>
        <v>751L7 3XA0A</v>
      </c>
      <c r="M1075" s="316" t="str">
        <f t="shared" si="81"/>
        <v/>
      </c>
      <c r="N1075" s="316">
        <f>VLOOKUP(B1075,大日程202201!$C$2:$D$1418,2,FALSE)</f>
        <v>3060</v>
      </c>
    </row>
    <row r="1076" spans="1:14">
      <c r="A1076" s="316">
        <v>1075</v>
      </c>
      <c r="B1076" s="316" t="s">
        <v>3802</v>
      </c>
      <c r="C1076" s="316" t="s">
        <v>5179</v>
      </c>
      <c r="D1076" s="316">
        <v>14</v>
      </c>
      <c r="E1076" s="316">
        <v>6</v>
      </c>
      <c r="F1076" s="316">
        <v>0</v>
      </c>
      <c r="I1076" s="316">
        <v>12</v>
      </c>
      <c r="J1076" s="316">
        <f t="shared" si="80"/>
        <v>0</v>
      </c>
      <c r="K1076" s="316" t="str">
        <f t="shared" si="79"/>
        <v>751L7 3XA0A-K</v>
      </c>
      <c r="L1076" s="316" t="str">
        <f t="shared" si="82"/>
        <v>751L7 3XA0A-K</v>
      </c>
      <c r="M1076" s="316" t="str">
        <f t="shared" si="81"/>
        <v/>
      </c>
      <c r="N1076" s="316">
        <f>VLOOKUP(B1076,大日程202201!$C$2:$D$1418,2,FALSE)</f>
        <v>0</v>
      </c>
    </row>
    <row r="1077" spans="1:14">
      <c r="A1077" s="316">
        <v>1076</v>
      </c>
      <c r="B1077" s="316" t="s">
        <v>3803</v>
      </c>
      <c r="C1077" s="316" t="s">
        <v>5180</v>
      </c>
      <c r="D1077" s="316">
        <v>12</v>
      </c>
      <c r="E1077" s="316">
        <v>6</v>
      </c>
      <c r="F1077" s="316">
        <v>0</v>
      </c>
      <c r="I1077" s="316">
        <v>0</v>
      </c>
      <c r="J1077" s="316">
        <f t="shared" si="80"/>
        <v>0</v>
      </c>
      <c r="K1077" s="316" t="str">
        <f t="shared" si="79"/>
        <v>751L7 3XE0A</v>
      </c>
      <c r="L1077" s="316" t="str">
        <f t="shared" si="82"/>
        <v>751L7 3XE0A</v>
      </c>
      <c r="M1077" s="316" t="str">
        <f t="shared" si="81"/>
        <v/>
      </c>
      <c r="N1077" s="316">
        <f>VLOOKUP(B1077,大日程202201!$C$2:$D$1418,2,FALSE)</f>
        <v>850</v>
      </c>
    </row>
    <row r="1078" spans="1:14">
      <c r="A1078" s="316">
        <v>1077</v>
      </c>
      <c r="B1078" s="316" t="s">
        <v>3804</v>
      </c>
      <c r="C1078" s="316" t="s">
        <v>5181</v>
      </c>
      <c r="D1078" s="316">
        <v>14</v>
      </c>
      <c r="E1078" s="316">
        <v>6</v>
      </c>
      <c r="F1078" s="316">
        <v>0</v>
      </c>
      <c r="I1078" s="316">
        <v>0</v>
      </c>
      <c r="J1078" s="316">
        <f t="shared" si="80"/>
        <v>0</v>
      </c>
      <c r="K1078" s="316" t="str">
        <f t="shared" si="79"/>
        <v>76372 3XB0AUF</v>
      </c>
      <c r="L1078" s="316" t="str">
        <f t="shared" si="82"/>
        <v>76372 3XB0AUF</v>
      </c>
      <c r="M1078" s="316" t="str">
        <f t="shared" si="81"/>
        <v/>
      </c>
      <c r="N1078" s="316">
        <f>VLOOKUP(B1078,大日程202201!$C$2:$D$1418,2,FALSE)</f>
        <v>720</v>
      </c>
    </row>
    <row r="1079" spans="1:14">
      <c r="A1079" s="316">
        <v>1078</v>
      </c>
      <c r="B1079" s="316" t="s">
        <v>3805</v>
      </c>
      <c r="C1079" s="316" t="s">
        <v>5182</v>
      </c>
      <c r="D1079" s="316">
        <v>14</v>
      </c>
      <c r="E1079" s="316">
        <v>6</v>
      </c>
      <c r="F1079" s="316">
        <v>0</v>
      </c>
      <c r="I1079" s="316">
        <v>0</v>
      </c>
      <c r="J1079" s="316">
        <f t="shared" si="80"/>
        <v>0</v>
      </c>
      <c r="K1079" s="316" t="str">
        <f t="shared" si="79"/>
        <v>76373 3XB0AUF</v>
      </c>
      <c r="L1079" s="316" t="str">
        <f t="shared" si="82"/>
        <v>76373 3XB0AUF</v>
      </c>
      <c r="M1079" s="316" t="str">
        <f t="shared" si="81"/>
        <v/>
      </c>
      <c r="N1079" s="316">
        <f>VLOOKUP(B1079,大日程202201!$C$2:$D$1418,2,FALSE)</f>
        <v>600</v>
      </c>
    </row>
    <row r="1080" spans="1:14">
      <c r="A1080" s="316">
        <v>1079</v>
      </c>
      <c r="B1080" s="316" t="s">
        <v>3806</v>
      </c>
      <c r="C1080" s="316" t="s">
        <v>5183</v>
      </c>
      <c r="D1080" s="316">
        <v>12</v>
      </c>
      <c r="E1080" s="316">
        <v>6</v>
      </c>
      <c r="F1080" s="316">
        <v>0</v>
      </c>
      <c r="I1080" s="316">
        <v>0</v>
      </c>
      <c r="J1080" s="316">
        <f t="shared" si="80"/>
        <v>0</v>
      </c>
      <c r="K1080" s="316" t="str">
        <f t="shared" si="79"/>
        <v>76372 3XD3A</v>
      </c>
      <c r="L1080" s="316" t="str">
        <f t="shared" si="82"/>
        <v>76372 3XD3A</v>
      </c>
      <c r="M1080" s="316" t="str">
        <f t="shared" si="81"/>
        <v/>
      </c>
      <c r="N1080" s="316">
        <f>VLOOKUP(B1080,大日程202201!$C$2:$D$1418,2,FALSE)</f>
        <v>640</v>
      </c>
    </row>
    <row r="1081" spans="1:14">
      <c r="A1081" s="316">
        <v>1080</v>
      </c>
      <c r="B1081" s="316" t="s">
        <v>3807</v>
      </c>
      <c r="C1081" s="316" t="s">
        <v>5184</v>
      </c>
      <c r="D1081" s="316">
        <v>12</v>
      </c>
      <c r="E1081" s="316">
        <v>6</v>
      </c>
      <c r="F1081" s="316">
        <v>0</v>
      </c>
      <c r="I1081" s="316">
        <v>0</v>
      </c>
      <c r="J1081" s="316">
        <f t="shared" si="80"/>
        <v>0</v>
      </c>
      <c r="K1081" s="316" t="str">
        <f t="shared" si="79"/>
        <v>76373 3XD3A</v>
      </c>
      <c r="L1081" s="316" t="str">
        <f t="shared" si="82"/>
        <v>76373 3XD3A</v>
      </c>
      <c r="M1081" s="316" t="str">
        <f t="shared" si="81"/>
        <v/>
      </c>
      <c r="N1081" s="316">
        <f>VLOOKUP(B1081,大日程202201!$C$2:$D$1418,2,FALSE)</f>
        <v>320</v>
      </c>
    </row>
    <row r="1082" spans="1:14">
      <c r="A1082" s="316">
        <v>1081</v>
      </c>
      <c r="B1082" s="316" t="s">
        <v>3808</v>
      </c>
      <c r="C1082" s="316" t="s">
        <v>5185</v>
      </c>
      <c r="D1082" s="316">
        <v>14</v>
      </c>
      <c r="E1082" s="316">
        <v>6</v>
      </c>
      <c r="F1082" s="316">
        <v>0</v>
      </c>
      <c r="I1082" s="316">
        <v>12</v>
      </c>
      <c r="J1082" s="316">
        <f t="shared" si="80"/>
        <v>0</v>
      </c>
      <c r="K1082" s="316" t="str">
        <f t="shared" si="79"/>
        <v>76373 3YF3A-B</v>
      </c>
      <c r="L1082" s="316" t="str">
        <f t="shared" si="82"/>
        <v>76373 3YF3A-B</v>
      </c>
      <c r="M1082" s="316" t="str">
        <f t="shared" si="81"/>
        <v/>
      </c>
      <c r="N1082" s="316">
        <f>VLOOKUP(B1082,大日程202201!$C$2:$D$1418,2,FALSE)</f>
        <v>0</v>
      </c>
    </row>
    <row r="1083" spans="1:14">
      <c r="A1083" s="316">
        <v>1082</v>
      </c>
      <c r="B1083" s="316" t="s">
        <v>3809</v>
      </c>
      <c r="C1083" s="316" t="s">
        <v>5186</v>
      </c>
      <c r="D1083" s="316">
        <v>14</v>
      </c>
      <c r="E1083" s="316">
        <v>6</v>
      </c>
      <c r="F1083" s="316">
        <v>0</v>
      </c>
      <c r="I1083" s="316">
        <v>0</v>
      </c>
      <c r="J1083" s="316">
        <f t="shared" si="80"/>
        <v>0</v>
      </c>
      <c r="K1083" s="316" t="str">
        <f t="shared" si="79"/>
        <v>77532 3XA0AUF</v>
      </c>
      <c r="L1083" s="316" t="str">
        <f t="shared" si="82"/>
        <v>77532 3XA0AUF</v>
      </c>
      <c r="M1083" s="316" t="str">
        <f t="shared" si="81"/>
        <v/>
      </c>
      <c r="N1083" s="316">
        <f>VLOOKUP(B1083,大日程202201!$C$2:$D$1418,2,FALSE)</f>
        <v>0</v>
      </c>
    </row>
    <row r="1084" spans="1:14">
      <c r="A1084" s="316">
        <v>1083</v>
      </c>
      <c r="B1084" s="316" t="s">
        <v>3810</v>
      </c>
      <c r="C1084" s="316" t="s">
        <v>5187</v>
      </c>
      <c r="D1084" s="316">
        <v>14</v>
      </c>
      <c r="E1084" s="316">
        <v>6</v>
      </c>
      <c r="F1084" s="316">
        <v>0</v>
      </c>
      <c r="I1084" s="316">
        <v>0</v>
      </c>
      <c r="J1084" s="316">
        <f t="shared" si="80"/>
        <v>0</v>
      </c>
      <c r="K1084" s="316" t="str">
        <f t="shared" si="79"/>
        <v>77533 3YD0BUF</v>
      </c>
      <c r="L1084" s="316" t="str">
        <f t="shared" si="82"/>
        <v>77533 3YD0BUF</v>
      </c>
      <c r="M1084" s="316" t="str">
        <f t="shared" si="81"/>
        <v/>
      </c>
      <c r="N1084" s="316">
        <f>VLOOKUP(B1084,大日程202201!$C$2:$D$1418,2,FALSE)</f>
        <v>0</v>
      </c>
    </row>
    <row r="1085" spans="1:14">
      <c r="A1085" s="316">
        <v>1084</v>
      </c>
      <c r="B1085" s="316" t="s">
        <v>3811</v>
      </c>
      <c r="C1085" s="316" t="s">
        <v>5188</v>
      </c>
      <c r="D1085" s="316">
        <v>12</v>
      </c>
      <c r="E1085" s="316">
        <v>6</v>
      </c>
      <c r="F1085" s="316">
        <v>0</v>
      </c>
      <c r="I1085" s="316">
        <v>0</v>
      </c>
      <c r="J1085" s="316">
        <f t="shared" si="80"/>
        <v>0</v>
      </c>
      <c r="K1085" s="316" t="str">
        <f t="shared" si="79"/>
        <v>75112 3VA0A</v>
      </c>
      <c r="L1085" s="316" t="str">
        <f t="shared" si="82"/>
        <v>75112 3VA0A</v>
      </c>
      <c r="M1085" s="316" t="str">
        <f t="shared" si="81"/>
        <v/>
      </c>
      <c r="N1085" s="316">
        <f>VLOOKUP(B1085,大日程202201!$C$2:$D$1418,2,FALSE)</f>
        <v>0</v>
      </c>
    </row>
    <row r="1086" spans="1:14">
      <c r="A1086" s="316">
        <v>1085</v>
      </c>
      <c r="B1086" s="316" t="s">
        <v>3812</v>
      </c>
      <c r="C1086" s="316" t="s">
        <v>5189</v>
      </c>
      <c r="D1086" s="316">
        <v>12</v>
      </c>
      <c r="E1086" s="316">
        <v>6</v>
      </c>
      <c r="F1086" s="316">
        <v>0</v>
      </c>
      <c r="I1086" s="316">
        <v>0</v>
      </c>
      <c r="J1086" s="316">
        <f t="shared" si="80"/>
        <v>0</v>
      </c>
      <c r="K1086" s="316" t="str">
        <f t="shared" si="79"/>
        <v>75113 3VA0A</v>
      </c>
      <c r="L1086" s="316" t="str">
        <f t="shared" si="82"/>
        <v>75113 3VA0A</v>
      </c>
      <c r="M1086" s="316" t="str">
        <f t="shared" si="81"/>
        <v/>
      </c>
      <c r="N1086" s="316">
        <f>VLOOKUP(B1086,大日程202201!$C$2:$D$1418,2,FALSE)</f>
        <v>0</v>
      </c>
    </row>
    <row r="1087" spans="1:14">
      <c r="A1087" s="316">
        <v>1086</v>
      </c>
      <c r="B1087" s="316" t="s">
        <v>3813</v>
      </c>
      <c r="C1087" s="316" t="s">
        <v>5190</v>
      </c>
      <c r="D1087" s="316">
        <v>12</v>
      </c>
      <c r="E1087" s="316">
        <v>6</v>
      </c>
      <c r="F1087" s="316">
        <v>0</v>
      </c>
      <c r="I1087" s="316">
        <v>0</v>
      </c>
      <c r="J1087" s="316">
        <f t="shared" si="80"/>
        <v>0</v>
      </c>
      <c r="K1087" s="316" t="str">
        <f t="shared" si="79"/>
        <v>76242 3VA0A</v>
      </c>
      <c r="L1087" s="316" t="str">
        <f t="shared" si="82"/>
        <v>76242 3VA0A</v>
      </c>
      <c r="M1087" s="316" t="str">
        <f t="shared" si="81"/>
        <v/>
      </c>
      <c r="N1087" s="316">
        <f>VLOOKUP(B1087,大日程202201!$C$2:$D$1418,2,FALSE)</f>
        <v>0</v>
      </c>
    </row>
    <row r="1088" spans="1:14">
      <c r="A1088" s="316">
        <v>1087</v>
      </c>
      <c r="B1088" s="316" t="s">
        <v>3814</v>
      </c>
      <c r="C1088" s="316" t="s">
        <v>5191</v>
      </c>
      <c r="D1088" s="316">
        <v>12</v>
      </c>
      <c r="E1088" s="316">
        <v>6</v>
      </c>
      <c r="F1088" s="316">
        <v>0</v>
      </c>
      <c r="I1088" s="316">
        <v>0</v>
      </c>
      <c r="J1088" s="316">
        <f t="shared" si="80"/>
        <v>0</v>
      </c>
      <c r="K1088" s="316" t="str">
        <f t="shared" si="79"/>
        <v>76243 3VA0A</v>
      </c>
      <c r="L1088" s="316" t="str">
        <f t="shared" si="82"/>
        <v>76243 3VA0A</v>
      </c>
      <c r="M1088" s="316" t="str">
        <f t="shared" si="81"/>
        <v/>
      </c>
      <c r="N1088" s="316">
        <f>VLOOKUP(B1088,大日程202201!$C$2:$D$1418,2,FALSE)</f>
        <v>0</v>
      </c>
    </row>
    <row r="1089" spans="1:14">
      <c r="A1089" s="316">
        <v>1088</v>
      </c>
      <c r="B1089" s="316" t="s">
        <v>3815</v>
      </c>
      <c r="C1089" s="316" t="s">
        <v>5192</v>
      </c>
      <c r="D1089" s="316">
        <v>12</v>
      </c>
      <c r="E1089" s="316">
        <v>6</v>
      </c>
      <c r="F1089" s="316">
        <v>0</v>
      </c>
      <c r="I1089" s="316">
        <v>0</v>
      </c>
      <c r="J1089" s="316">
        <f t="shared" si="80"/>
        <v>0</v>
      </c>
      <c r="K1089" s="316" t="str">
        <f t="shared" si="79"/>
        <v>76452 3VA0A</v>
      </c>
      <c r="L1089" s="316" t="str">
        <f t="shared" si="82"/>
        <v>76452 3VA0A</v>
      </c>
      <c r="M1089" s="316" t="str">
        <f t="shared" si="81"/>
        <v/>
      </c>
      <c r="N1089" s="316">
        <f>VLOOKUP(B1089,大日程202201!$C$2:$D$1418,2,FALSE)</f>
        <v>0</v>
      </c>
    </row>
    <row r="1090" spans="1:14">
      <c r="A1090" s="316">
        <v>1089</v>
      </c>
      <c r="B1090" s="316" t="s">
        <v>3816</v>
      </c>
      <c r="C1090" s="316" t="s">
        <v>5193</v>
      </c>
      <c r="D1090" s="316">
        <v>12</v>
      </c>
      <c r="E1090" s="316">
        <v>6</v>
      </c>
      <c r="F1090" s="316">
        <v>0</v>
      </c>
      <c r="I1090" s="316">
        <v>0</v>
      </c>
      <c r="J1090" s="316">
        <f t="shared" si="80"/>
        <v>0</v>
      </c>
      <c r="K1090" s="316" t="str">
        <f t="shared" ref="K1090:K1153" si="83">IF(AND($D1090&lt;&gt;"",$D1090&gt;$E1090),TRIM(MID($C1090,1,$D1090)),TRIM($C1090))</f>
        <v>76453 3VA0A</v>
      </c>
      <c r="L1090" s="316" t="str">
        <f t="shared" si="82"/>
        <v>76453 3VA0A</v>
      </c>
      <c r="M1090" s="316" t="str">
        <f t="shared" si="81"/>
        <v/>
      </c>
      <c r="N1090" s="316">
        <f>VLOOKUP(B1090,大日程202201!$C$2:$D$1418,2,FALSE)</f>
        <v>0</v>
      </c>
    </row>
    <row r="1091" spans="1:14">
      <c r="A1091" s="316">
        <v>1090</v>
      </c>
      <c r="B1091" s="316" t="s">
        <v>3817</v>
      </c>
      <c r="C1091" s="316" t="s">
        <v>5194</v>
      </c>
      <c r="D1091" s="316">
        <v>12</v>
      </c>
      <c r="E1091" s="316">
        <v>6</v>
      </c>
      <c r="F1091" s="316">
        <v>0</v>
      </c>
      <c r="I1091" s="316">
        <v>0</v>
      </c>
      <c r="J1091" s="316">
        <f t="shared" si="80"/>
        <v>0</v>
      </c>
      <c r="K1091" s="316" t="str">
        <f t="shared" si="83"/>
        <v>76232 1VA0A</v>
      </c>
      <c r="L1091" s="316" t="str">
        <f t="shared" si="82"/>
        <v>76232 1VA0A</v>
      </c>
      <c r="M1091" s="316" t="str">
        <f t="shared" si="81"/>
        <v/>
      </c>
      <c r="N1091" s="316">
        <f>VLOOKUP(B1091,大日程202201!$C$2:$D$1418,2,FALSE)</f>
        <v>0</v>
      </c>
    </row>
    <row r="1092" spans="1:14">
      <c r="A1092" s="316">
        <v>1091</v>
      </c>
      <c r="B1092" s="316" t="s">
        <v>3818</v>
      </c>
      <c r="C1092" s="316" t="s">
        <v>5195</v>
      </c>
      <c r="D1092" s="316">
        <v>12</v>
      </c>
      <c r="E1092" s="316">
        <v>6</v>
      </c>
      <c r="F1092" s="316">
        <v>0</v>
      </c>
      <c r="I1092" s="316">
        <v>0</v>
      </c>
      <c r="J1092" s="316">
        <f t="shared" ref="J1092:J1155" si="84">IF($G1092&lt;&gt;"",($E1092-1)-$G1092,0)</f>
        <v>0</v>
      </c>
      <c r="K1092" s="316" t="str">
        <f t="shared" si="83"/>
        <v>76232 1VA0B</v>
      </c>
      <c r="L1092" s="316" t="str">
        <f t="shared" si="82"/>
        <v>76232 1VA0B</v>
      </c>
      <c r="M1092" s="316" t="str">
        <f t="shared" si="81"/>
        <v/>
      </c>
      <c r="N1092" s="316">
        <f>VLOOKUP(B1092,大日程202201!$C$2:$D$1418,2,FALSE)</f>
        <v>0</v>
      </c>
    </row>
    <row r="1093" spans="1:14">
      <c r="A1093" s="316">
        <v>1092</v>
      </c>
      <c r="B1093" s="316" t="s">
        <v>3819</v>
      </c>
      <c r="C1093" s="316" t="s">
        <v>5196</v>
      </c>
      <c r="D1093" s="316">
        <v>12</v>
      </c>
      <c r="E1093" s="316">
        <v>6</v>
      </c>
      <c r="F1093" s="316">
        <v>0</v>
      </c>
      <c r="I1093" s="316">
        <v>0</v>
      </c>
      <c r="J1093" s="316">
        <f t="shared" si="84"/>
        <v>0</v>
      </c>
      <c r="K1093" s="316" t="str">
        <f t="shared" si="83"/>
        <v>76233 1VA0A</v>
      </c>
      <c r="L1093" s="316" t="str">
        <f t="shared" si="82"/>
        <v>76233 1VA0A</v>
      </c>
      <c r="M1093" s="316" t="str">
        <f t="shared" si="81"/>
        <v/>
      </c>
      <c r="N1093" s="316">
        <f>VLOOKUP(B1093,大日程202201!$C$2:$D$1418,2,FALSE)</f>
        <v>0</v>
      </c>
    </row>
    <row r="1094" spans="1:14">
      <c r="A1094" s="316">
        <v>1093</v>
      </c>
      <c r="B1094" s="316" t="s">
        <v>3820</v>
      </c>
      <c r="C1094" s="316" t="s">
        <v>5197</v>
      </c>
      <c r="D1094" s="316">
        <v>12</v>
      </c>
      <c r="E1094" s="316">
        <v>6</v>
      </c>
      <c r="F1094" s="316">
        <v>0</v>
      </c>
      <c r="I1094" s="316">
        <v>0</v>
      </c>
      <c r="J1094" s="316">
        <f t="shared" si="84"/>
        <v>0</v>
      </c>
      <c r="K1094" s="316" t="str">
        <f t="shared" si="83"/>
        <v>76233 1VA0B</v>
      </c>
      <c r="L1094" s="316" t="str">
        <f t="shared" si="82"/>
        <v>76233 1VA0B</v>
      </c>
      <c r="M1094" s="316" t="str">
        <f t="shared" si="81"/>
        <v/>
      </c>
      <c r="N1094" s="316">
        <f>VLOOKUP(B1094,大日程202201!$C$2:$D$1418,2,FALSE)</f>
        <v>0</v>
      </c>
    </row>
    <row r="1095" spans="1:14">
      <c r="A1095" s="316">
        <v>1094</v>
      </c>
      <c r="B1095" s="316" t="s">
        <v>3821</v>
      </c>
      <c r="C1095" s="316" t="s">
        <v>5198</v>
      </c>
      <c r="D1095" s="316">
        <v>14</v>
      </c>
      <c r="E1095" s="316">
        <v>8</v>
      </c>
      <c r="F1095" s="316">
        <v>1</v>
      </c>
      <c r="G1095" s="316">
        <v>6</v>
      </c>
      <c r="I1095" s="316">
        <v>0</v>
      </c>
      <c r="J1095" s="316">
        <f t="shared" si="84"/>
        <v>1</v>
      </c>
      <c r="K1095" s="316" t="str">
        <f t="shared" si="83"/>
        <v>76332/3 1VA0A</v>
      </c>
      <c r="L1095" s="316" t="str">
        <f>IF(AND($G1095&lt;&gt;"",$J1095&gt;0), IF($F1095=1,MID($K1095,1,$G1095-1)&amp;MID($K1095,$G1095+2,LEN($K1095)-($G1095+1)),""), IF(AND($G1095&lt;&gt;"",$E1095&lt;&gt;""),MID($K1095,1,$G1095-1),IF(AND($D1095&lt;&gt;"",$F1095&lt;2),$K1095,IF(AND(OR($D1095="", $E1095=""),VALUE($F1095)=0),$K1095,IF($F1095=1,MID($K1095,1,$G1095-1)&amp;MID($K1095,$G1095+2,LEN($K1095)-($G1095-1)),"")))))</f>
        <v>76332 1VA0A</v>
      </c>
      <c r="M1095" s="316" t="str">
        <f t="shared" si="81"/>
        <v>76333 1VA0A</v>
      </c>
      <c r="N1095" s="316">
        <f>VLOOKUP(B1095,大日程202201!$C$2:$D$1418,2,FALSE)</f>
        <v>0</v>
      </c>
    </row>
    <row r="1096" spans="1:14">
      <c r="A1096" s="316">
        <v>1095</v>
      </c>
      <c r="B1096" s="316" t="s">
        <v>3822</v>
      </c>
      <c r="C1096" s="316" t="s">
        <v>5199</v>
      </c>
      <c r="D1096" s="316">
        <v>14</v>
      </c>
      <c r="E1096" s="316">
        <v>8</v>
      </c>
      <c r="F1096" s="316">
        <v>1</v>
      </c>
      <c r="G1096" s="316">
        <v>6</v>
      </c>
      <c r="I1096" s="316">
        <v>0</v>
      </c>
      <c r="J1096" s="316">
        <f t="shared" si="84"/>
        <v>1</v>
      </c>
      <c r="K1096" s="316" t="str">
        <f t="shared" si="83"/>
        <v>76332/3 1VA0B</v>
      </c>
      <c r="L1096" s="316" t="str">
        <f>IF(AND($G1096&lt;&gt;"",$J1096&gt;0), IF($F1096=1,MID($K1096,1,$G1096-1)&amp;MID($K1096,$G1096+2,LEN($K1096)-($G1096+1)),""), IF(AND($G1096&lt;&gt;"",$E1096&lt;&gt;""),MID($K1096,1,$G1096-1),IF(AND($D1096&lt;&gt;"",$F1096&lt;2),$K1096,IF(AND(OR($D1096="", $E1096=""),VALUE($F1096)=0),$K1096,IF($F1096=1,MID($K1096,1,$G1096-1)&amp;MID($K1096,$G1096+2,LEN($K1096)-($G1096-1)),"")))))</f>
        <v>76332 1VA0B</v>
      </c>
      <c r="M1096" s="316" t="str">
        <f t="shared" si="81"/>
        <v>76333 1VA0B</v>
      </c>
      <c r="N1096" s="316">
        <f>VLOOKUP(B1096,大日程202201!$C$2:$D$1418,2,FALSE)</f>
        <v>0</v>
      </c>
    </row>
    <row r="1097" spans="1:14">
      <c r="A1097" s="316">
        <v>1096</v>
      </c>
      <c r="B1097" s="316" t="s">
        <v>3823</v>
      </c>
      <c r="C1097" s="316" t="s">
        <v>5200</v>
      </c>
      <c r="D1097" s="316">
        <v>12</v>
      </c>
      <c r="E1097" s="316">
        <v>6</v>
      </c>
      <c r="F1097" s="316">
        <v>0</v>
      </c>
      <c r="I1097" s="316">
        <v>0</v>
      </c>
      <c r="J1097" s="316">
        <f t="shared" si="84"/>
        <v>0</v>
      </c>
      <c r="K1097" s="316" t="str">
        <f t="shared" si="83"/>
        <v>75112 5TA0A</v>
      </c>
      <c r="L1097" s="316" t="str">
        <f t="shared" si="82"/>
        <v>75112 5TA0A</v>
      </c>
      <c r="M1097" s="316" t="str">
        <f t="shared" si="81"/>
        <v/>
      </c>
      <c r="N1097" s="316">
        <f>VLOOKUP(B1097,大日程202201!$C$2:$D$1418,2,FALSE)</f>
        <v>0</v>
      </c>
    </row>
    <row r="1098" spans="1:14">
      <c r="A1098" s="316">
        <v>1097</v>
      </c>
      <c r="B1098" s="316" t="s">
        <v>3824</v>
      </c>
      <c r="C1098" s="316" t="s">
        <v>5201</v>
      </c>
      <c r="D1098" s="316">
        <v>12</v>
      </c>
      <c r="E1098" s="316">
        <v>6</v>
      </c>
      <c r="F1098" s="316">
        <v>0</v>
      </c>
      <c r="I1098" s="316">
        <v>0</v>
      </c>
      <c r="J1098" s="316">
        <f t="shared" si="84"/>
        <v>0</v>
      </c>
      <c r="K1098" s="316" t="str">
        <f t="shared" si="83"/>
        <v>75113 5TA0A</v>
      </c>
      <c r="L1098" s="316" t="str">
        <f t="shared" si="82"/>
        <v>75113 5TA0A</v>
      </c>
      <c r="M1098" s="316" t="str">
        <f t="shared" si="81"/>
        <v/>
      </c>
      <c r="N1098" s="316">
        <f>VLOOKUP(B1098,大日程202201!$C$2:$D$1418,2,FALSE)</f>
        <v>0</v>
      </c>
    </row>
    <row r="1099" spans="1:14">
      <c r="A1099" s="316">
        <v>1098</v>
      </c>
      <c r="B1099" s="316" t="s">
        <v>3825</v>
      </c>
      <c r="C1099" s="316" t="s">
        <v>5202</v>
      </c>
      <c r="D1099" s="316">
        <v>12</v>
      </c>
      <c r="E1099" s="316">
        <v>6</v>
      </c>
      <c r="F1099" s="316">
        <v>0</v>
      </c>
      <c r="I1099" s="316">
        <v>0</v>
      </c>
      <c r="J1099" s="316">
        <f t="shared" si="84"/>
        <v>0</v>
      </c>
      <c r="K1099" s="316" t="str">
        <f t="shared" si="83"/>
        <v>75134 5TA0A</v>
      </c>
      <c r="L1099" s="316" t="str">
        <f t="shared" si="82"/>
        <v>75134 5TA0A</v>
      </c>
      <c r="M1099" s="316" t="str">
        <f t="shared" si="81"/>
        <v/>
      </c>
      <c r="N1099" s="316">
        <f>VLOOKUP(B1099,大日程202201!$C$2:$D$1418,2,FALSE)</f>
        <v>7400</v>
      </c>
    </row>
    <row r="1100" spans="1:14">
      <c r="A1100" s="316">
        <v>1099</v>
      </c>
      <c r="B1100" s="316" t="s">
        <v>3826</v>
      </c>
      <c r="C1100" s="316" t="s">
        <v>5203</v>
      </c>
      <c r="D1100" s="316">
        <v>12</v>
      </c>
      <c r="E1100" s="316">
        <v>6</v>
      </c>
      <c r="F1100" s="316">
        <v>0</v>
      </c>
      <c r="I1100" s="316">
        <v>0</v>
      </c>
      <c r="J1100" s="316">
        <f t="shared" si="84"/>
        <v>0</v>
      </c>
      <c r="K1100" s="316" t="str">
        <f t="shared" si="83"/>
        <v>75135 5TA0A</v>
      </c>
      <c r="L1100" s="316" t="str">
        <f t="shared" si="82"/>
        <v>75135 5TA0A</v>
      </c>
      <c r="M1100" s="316" t="str">
        <f t="shared" si="81"/>
        <v/>
      </c>
      <c r="N1100" s="316">
        <f>VLOOKUP(B1100,大日程202201!$C$2:$D$1418,2,FALSE)</f>
        <v>7400</v>
      </c>
    </row>
    <row r="1101" spans="1:14">
      <c r="A1101" s="316">
        <v>1100</v>
      </c>
      <c r="B1101" s="316" t="s">
        <v>3827</v>
      </c>
      <c r="C1101" s="316" t="s">
        <v>5204</v>
      </c>
      <c r="D1101" s="316">
        <v>14</v>
      </c>
      <c r="E1101" s="316">
        <v>8</v>
      </c>
      <c r="F1101" s="316">
        <v>1</v>
      </c>
      <c r="G1101" s="316">
        <v>6</v>
      </c>
      <c r="I1101" s="316">
        <v>0</v>
      </c>
      <c r="J1101" s="316">
        <f t="shared" si="84"/>
        <v>1</v>
      </c>
      <c r="K1101" s="316" t="str">
        <f t="shared" si="83"/>
        <v>75262/3 1VA0A</v>
      </c>
      <c r="L1101" s="316" t="str">
        <f>IF(AND($G1101&lt;&gt;"",$J1101&gt;0), IF($F1101=1,MID($K1101,1,$G1101-1)&amp;MID($K1101,$G1101+2,LEN($K1101)-($G1101+1)),""), IF(AND($G1101&lt;&gt;"",$E1101&lt;&gt;""),MID($K1101,1,$G1101-1),IF(AND($D1101&lt;&gt;"",$F1101&lt;2),$K1101,IF(AND(OR($D1101="", $E1101=""),VALUE($F1101)=0),$K1101,IF($F1101=1,MID($K1101,1,$G1101-1)&amp;MID($K1101,$G1101+2,LEN($K1101)-($G1101-1)),"")))))</f>
        <v>75262 1VA0A</v>
      </c>
      <c r="M1101" s="316" t="str">
        <f t="shared" si="81"/>
        <v>75263 1VA0A</v>
      </c>
      <c r="N1101" s="316">
        <f>VLOOKUP(B1101,大日程202201!$C$2:$D$1418,2,FALSE)</f>
        <v>6300</v>
      </c>
    </row>
    <row r="1102" spans="1:14">
      <c r="A1102" s="316">
        <v>1101</v>
      </c>
      <c r="B1102" s="316" t="s">
        <v>3828</v>
      </c>
      <c r="C1102" s="316" t="s">
        <v>5205</v>
      </c>
      <c r="D1102" s="316">
        <v>14</v>
      </c>
      <c r="E1102" s="316">
        <v>8</v>
      </c>
      <c r="F1102" s="316">
        <v>1</v>
      </c>
      <c r="G1102" s="316">
        <v>6</v>
      </c>
      <c r="I1102" s="316">
        <v>0</v>
      </c>
      <c r="J1102" s="316">
        <f t="shared" si="84"/>
        <v>1</v>
      </c>
      <c r="K1102" s="316" t="str">
        <f t="shared" si="83"/>
        <v>75534/5 5TA0A</v>
      </c>
      <c r="L1102" s="316" t="str">
        <f>IF(AND($G1102&lt;&gt;"",$J1102&gt;0), IF($F1102=1,MID($K1102,1,$G1102-1)&amp;MID($K1102,$G1102+2,LEN($K1102)-($G1102+1)),""), IF(AND($G1102&lt;&gt;"",$E1102&lt;&gt;""),MID($K1102,1,$G1102-1),IF(AND($D1102&lt;&gt;"",$F1102&lt;2),$K1102,IF(AND(OR($D1102="", $E1102=""),VALUE($F1102)=0),$K1102,IF($F1102=1,MID($K1102,1,$G1102-1)&amp;MID($K1102,$G1102+2,LEN($K1102)-($G1102-1)),"")))))</f>
        <v>75534 5TA0A</v>
      </c>
      <c r="M1102" s="316" t="str">
        <f t="shared" ref="M1102:M1165" si="85">IF(AND($G1102&lt;&gt;"",$J1102&gt;0), IF($F1102=1,MID($K1102,1,$G1102-(1+$J1102))&amp;MID($K1102,$G1102+$J1102,LEN($K1102)-($G1102+($J1102-1))),""),IF(AND($G1102&lt;&gt;"",$E1102&lt;&gt;"",$J1102&gt;0),MID($K1102,1,$G1102-1),IF(AND($G1102&lt;&gt;"",$E1102&lt;&gt;"",$J1102&lt;0),MID($K1102,1,$E1102)&amp;MID($K1102,$G1102+1,LEN($K1102)-$G1102),IF($F1102=1,MID($K1102,1,$G1102-2)&amp;MID($K1102,$G1102+1,LEN($K1102)-$G1102),""))))</f>
        <v>75535 5TA0A</v>
      </c>
      <c r="N1102" s="316">
        <f>VLOOKUP(B1102,大日程202201!$C$2:$D$1418,2,FALSE)</f>
        <v>7500</v>
      </c>
    </row>
    <row r="1103" spans="1:14">
      <c r="A1103" s="316">
        <v>1102</v>
      </c>
      <c r="B1103" s="316" t="s">
        <v>3829</v>
      </c>
      <c r="C1103" s="316" t="s">
        <v>5206</v>
      </c>
      <c r="D1103" s="316">
        <v>12</v>
      </c>
      <c r="E1103" s="316">
        <v>6</v>
      </c>
      <c r="F1103" s="316">
        <v>0</v>
      </c>
      <c r="I1103" s="316">
        <v>0</v>
      </c>
      <c r="J1103" s="316">
        <f t="shared" si="84"/>
        <v>0</v>
      </c>
      <c r="K1103" s="316" t="str">
        <f t="shared" si="83"/>
        <v>76452 5TA0A</v>
      </c>
      <c r="L1103" s="316" t="str">
        <f t="shared" ref="L1103:L1166" si="86">IF(AND($G1103&lt;&gt;"",$J1103&gt;0), IF($F1103=1,MID($K1103,1,$G1103-1)&amp;MID($K1103,$G1103+$J1103+$J1103,LEN($K1103)-($G1103+$J1103)),""), IF(AND($G1103&lt;&gt;"",$E1103&lt;&gt;""),MID($K1103,1,$G1103-1),IF(AND($D1103&lt;&gt;"",$F1103&lt;2),$K1103,IF(AND(OR($D1103="", $E1103=""),VALUE($F1103)=0),$K1103,IF($F1103=1,MID($K1103,1,$G1103-1)&amp;MID($K1103,$G1103+2,LEN($K1103)-($G1103-1)),"")))))</f>
        <v>76452 5TA0A</v>
      </c>
      <c r="M1103" s="316" t="str">
        <f t="shared" si="85"/>
        <v/>
      </c>
      <c r="N1103" s="316">
        <f>VLOOKUP(B1103,大日程202201!$C$2:$D$1418,2,FALSE)</f>
        <v>6400</v>
      </c>
    </row>
    <row r="1104" spans="1:14">
      <c r="A1104" s="316">
        <v>1103</v>
      </c>
      <c r="B1104" s="316" t="s">
        <v>3830</v>
      </c>
      <c r="C1104" s="316" t="s">
        <v>5207</v>
      </c>
      <c r="D1104" s="316">
        <v>12</v>
      </c>
      <c r="E1104" s="316">
        <v>6</v>
      </c>
      <c r="F1104" s="316">
        <v>0</v>
      </c>
      <c r="I1104" s="316">
        <v>0</v>
      </c>
      <c r="J1104" s="316">
        <f t="shared" si="84"/>
        <v>0</v>
      </c>
      <c r="K1104" s="316" t="str">
        <f t="shared" si="83"/>
        <v>76453 5TA0A</v>
      </c>
      <c r="L1104" s="316" t="str">
        <f t="shared" si="86"/>
        <v>76453 5TA0A</v>
      </c>
      <c r="M1104" s="316" t="str">
        <f t="shared" si="85"/>
        <v/>
      </c>
      <c r="N1104" s="316">
        <f>VLOOKUP(B1104,大日程202201!$C$2:$D$1418,2,FALSE)</f>
        <v>6400</v>
      </c>
    </row>
    <row r="1105" spans="1:14">
      <c r="A1105" s="316">
        <v>1104</v>
      </c>
      <c r="B1105" s="316" t="s">
        <v>3831</v>
      </c>
      <c r="C1105" s="316" t="s">
        <v>5208</v>
      </c>
      <c r="D1105" s="316">
        <v>12</v>
      </c>
      <c r="E1105" s="316">
        <v>6</v>
      </c>
      <c r="F1105" s="316">
        <v>0</v>
      </c>
      <c r="I1105" s="316">
        <v>0</v>
      </c>
      <c r="J1105" s="316">
        <f t="shared" si="84"/>
        <v>0</v>
      </c>
      <c r="K1105" s="316" t="str">
        <f t="shared" si="83"/>
        <v>67467 4CC0A</v>
      </c>
      <c r="L1105" s="316" t="str">
        <f t="shared" si="86"/>
        <v>67467 4CC0A</v>
      </c>
      <c r="M1105" s="316" t="str">
        <f t="shared" si="85"/>
        <v/>
      </c>
      <c r="N1105" s="316">
        <f>VLOOKUP(B1105,大日程202201!$C$2:$D$1418,2,FALSE)</f>
        <v>900</v>
      </c>
    </row>
    <row r="1106" spans="1:14">
      <c r="A1106" s="316">
        <v>1105</v>
      </c>
      <c r="B1106" s="316" t="s">
        <v>3832</v>
      </c>
      <c r="C1106" s="316" t="s">
        <v>1082</v>
      </c>
      <c r="E1106" s="316">
        <v>6</v>
      </c>
      <c r="F1106" s="316">
        <v>0</v>
      </c>
      <c r="I1106" s="316">
        <v>12</v>
      </c>
      <c r="J1106" s="316">
        <f t="shared" si="84"/>
        <v>0</v>
      </c>
      <c r="K1106" s="316" t="str">
        <f t="shared" si="83"/>
        <v>67467 4CC0A-E</v>
      </c>
      <c r="L1106" s="316" t="str">
        <f t="shared" si="86"/>
        <v>67467 4CC0A-E</v>
      </c>
      <c r="M1106" s="316" t="str">
        <f t="shared" si="85"/>
        <v/>
      </c>
      <c r="N1106" s="316">
        <f>VLOOKUP(B1106,大日程202201!$C$2:$D$1418,2,FALSE)</f>
        <v>2000</v>
      </c>
    </row>
    <row r="1107" spans="1:14">
      <c r="A1107" s="316">
        <v>1106</v>
      </c>
      <c r="B1107" s="316" t="s">
        <v>3834</v>
      </c>
      <c r="C1107" s="316" t="s">
        <v>5209</v>
      </c>
      <c r="D1107" s="316">
        <v>12</v>
      </c>
      <c r="E1107" s="316">
        <v>6</v>
      </c>
      <c r="F1107" s="316">
        <v>0</v>
      </c>
      <c r="I1107" s="316">
        <v>0</v>
      </c>
      <c r="J1107" s="316">
        <f t="shared" si="84"/>
        <v>0</v>
      </c>
      <c r="K1107" s="316" t="str">
        <f t="shared" si="83"/>
        <v>74372 4CB0A</v>
      </c>
      <c r="L1107" s="316" t="str">
        <f t="shared" si="86"/>
        <v>74372 4CB0A</v>
      </c>
      <c r="M1107" s="316" t="str">
        <f t="shared" si="85"/>
        <v/>
      </c>
      <c r="N1107" s="316">
        <f>VLOOKUP(B1107,大日程202201!$C$2:$D$1418,2,FALSE)</f>
        <v>17600</v>
      </c>
    </row>
    <row r="1108" spans="1:14">
      <c r="A1108" s="316">
        <v>1107</v>
      </c>
      <c r="B1108" s="316" t="s">
        <v>3835</v>
      </c>
      <c r="C1108" s="316" t="s">
        <v>5210</v>
      </c>
      <c r="D1108" s="316">
        <v>14</v>
      </c>
      <c r="E1108" s="316">
        <v>8</v>
      </c>
      <c r="F1108" s="316">
        <v>1</v>
      </c>
      <c r="G1108" s="316">
        <v>6</v>
      </c>
      <c r="I1108" s="316">
        <v>0</v>
      </c>
      <c r="J1108" s="316">
        <f t="shared" si="84"/>
        <v>1</v>
      </c>
      <c r="K1108" s="316" t="str">
        <f t="shared" si="83"/>
        <v>76312/3 4CC0A</v>
      </c>
      <c r="L1108" s="316" t="str">
        <f>IF(AND($G1108&lt;&gt;"",$J1108&gt;0), IF($F1108=1,MID($K1108,1,$G1108-1)&amp;MID($K1108,$G1108+2,LEN($K1108)-($G1108+1)),""), IF(AND($G1108&lt;&gt;"",$E1108&lt;&gt;""),MID($K1108,1,$G1108-1),IF(AND($D1108&lt;&gt;"",$F1108&lt;2),$K1108,IF(AND(OR($D1108="", $E1108=""),VALUE($F1108)=0),$K1108,IF($F1108=1,MID($K1108,1,$G1108-1)&amp;MID($K1108,$G1108+2,LEN($K1108)-($G1108-1)),"")))))</f>
        <v>76312 4CC0A</v>
      </c>
      <c r="M1108" s="316" t="str">
        <f t="shared" si="85"/>
        <v>76313 4CC0A</v>
      </c>
      <c r="N1108" s="316">
        <f>VLOOKUP(B1108,大日程202201!$C$2:$D$1418,2,FALSE)</f>
        <v>4800</v>
      </c>
    </row>
    <row r="1109" spans="1:14">
      <c r="A1109" s="316">
        <v>1108</v>
      </c>
      <c r="B1109" s="316" t="s">
        <v>3836</v>
      </c>
      <c r="C1109" s="316" t="s">
        <v>5211</v>
      </c>
      <c r="D1109" s="316">
        <v>12</v>
      </c>
      <c r="E1109" s="316">
        <v>6</v>
      </c>
      <c r="F1109" s="316">
        <v>0</v>
      </c>
      <c r="I1109" s="316">
        <v>0</v>
      </c>
      <c r="J1109" s="316">
        <f t="shared" si="84"/>
        <v>0</v>
      </c>
      <c r="K1109" s="316" t="str">
        <f t="shared" si="83"/>
        <v>76452 4CE0A</v>
      </c>
      <c r="L1109" s="316" t="str">
        <f t="shared" si="86"/>
        <v>76452 4CE0A</v>
      </c>
      <c r="M1109" s="316" t="str">
        <f t="shared" si="85"/>
        <v/>
      </c>
      <c r="N1109" s="316">
        <f>VLOOKUP(B1109,大日程202201!$C$2:$D$1418,2,FALSE)</f>
        <v>0</v>
      </c>
    </row>
    <row r="1110" spans="1:14">
      <c r="A1110" s="316">
        <v>1109</v>
      </c>
      <c r="B1110" s="316" t="s">
        <v>3837</v>
      </c>
      <c r="C1110" s="316" t="s">
        <v>5212</v>
      </c>
      <c r="D1110" s="316">
        <v>14</v>
      </c>
      <c r="E1110" s="316">
        <v>6</v>
      </c>
      <c r="F1110" s="316">
        <v>0</v>
      </c>
      <c r="I1110" s="316">
        <v>12</v>
      </c>
      <c r="J1110" s="316">
        <f t="shared" si="84"/>
        <v>0</v>
      </c>
      <c r="K1110" s="316" t="str">
        <f t="shared" si="83"/>
        <v>76452 4CE0A-E</v>
      </c>
      <c r="L1110" s="316" t="str">
        <f t="shared" si="86"/>
        <v>76452 4CE0A-E</v>
      </c>
      <c r="M1110" s="316" t="str">
        <f t="shared" si="85"/>
        <v/>
      </c>
      <c r="N1110" s="316">
        <f>VLOOKUP(B1110,大日程202201!$C$2:$D$1418,2,FALSE)</f>
        <v>0</v>
      </c>
    </row>
    <row r="1111" spans="1:14">
      <c r="A1111" s="316">
        <v>1110</v>
      </c>
      <c r="B1111" s="316" t="s">
        <v>3838</v>
      </c>
      <c r="C1111" s="316" t="s">
        <v>5213</v>
      </c>
      <c r="D1111" s="316">
        <v>12</v>
      </c>
      <c r="E1111" s="316">
        <v>6</v>
      </c>
      <c r="F1111" s="316">
        <v>0</v>
      </c>
      <c r="I1111" s="316">
        <v>0</v>
      </c>
      <c r="J1111" s="316">
        <f t="shared" si="84"/>
        <v>0</v>
      </c>
      <c r="K1111" s="316" t="str">
        <f t="shared" si="83"/>
        <v>76452 4BC1A</v>
      </c>
      <c r="L1111" s="316" t="str">
        <f t="shared" si="86"/>
        <v>76452 4BC1A</v>
      </c>
      <c r="M1111" s="316" t="str">
        <f t="shared" si="85"/>
        <v/>
      </c>
      <c r="N1111" s="316">
        <f>VLOOKUP(B1111,大日程202201!$C$2:$D$1418,2,FALSE)</f>
        <v>0</v>
      </c>
    </row>
    <row r="1112" spans="1:14">
      <c r="A1112" s="316">
        <v>1111</v>
      </c>
      <c r="B1112" s="316" t="s">
        <v>3839</v>
      </c>
      <c r="C1112" s="316" t="s">
        <v>5214</v>
      </c>
      <c r="D1112" s="316">
        <v>12</v>
      </c>
      <c r="E1112" s="316">
        <v>6</v>
      </c>
      <c r="F1112" s="316">
        <v>0</v>
      </c>
      <c r="I1112" s="316">
        <v>0</v>
      </c>
      <c r="J1112" s="316">
        <f t="shared" si="84"/>
        <v>0</v>
      </c>
      <c r="K1112" s="316" t="str">
        <f t="shared" si="83"/>
        <v>76453 4CE0A</v>
      </c>
      <c r="L1112" s="316" t="str">
        <f t="shared" si="86"/>
        <v>76453 4CE0A</v>
      </c>
      <c r="M1112" s="316" t="str">
        <f t="shared" si="85"/>
        <v/>
      </c>
      <c r="N1112" s="316">
        <f>VLOOKUP(B1112,大日程202201!$C$2:$D$1418,2,FALSE)</f>
        <v>0</v>
      </c>
    </row>
    <row r="1113" spans="1:14">
      <c r="A1113" s="316">
        <v>1112</v>
      </c>
      <c r="B1113" s="316" t="s">
        <v>3840</v>
      </c>
      <c r="C1113" s="316" t="s">
        <v>5215</v>
      </c>
      <c r="D1113" s="316">
        <v>14</v>
      </c>
      <c r="E1113" s="316">
        <v>6</v>
      </c>
      <c r="F1113" s="316">
        <v>0</v>
      </c>
      <c r="I1113" s="316">
        <v>12</v>
      </c>
      <c r="J1113" s="316">
        <f t="shared" si="84"/>
        <v>0</v>
      </c>
      <c r="K1113" s="316" t="str">
        <f t="shared" si="83"/>
        <v>76453 4CE0A-E</v>
      </c>
      <c r="L1113" s="316" t="str">
        <f t="shared" si="86"/>
        <v>76453 4CE0A-E</v>
      </c>
      <c r="M1113" s="316" t="str">
        <f t="shared" si="85"/>
        <v/>
      </c>
      <c r="N1113" s="316">
        <f>VLOOKUP(B1113,大日程202201!$C$2:$D$1418,2,FALSE)</f>
        <v>0</v>
      </c>
    </row>
    <row r="1114" spans="1:14">
      <c r="A1114" s="316">
        <v>1113</v>
      </c>
      <c r="B1114" s="316" t="s">
        <v>3841</v>
      </c>
      <c r="C1114" s="316" t="s">
        <v>5216</v>
      </c>
      <c r="D1114" s="316">
        <v>12</v>
      </c>
      <c r="E1114" s="316">
        <v>6</v>
      </c>
      <c r="F1114" s="316">
        <v>0</v>
      </c>
      <c r="I1114" s="316">
        <v>0</v>
      </c>
      <c r="J1114" s="316">
        <f t="shared" si="84"/>
        <v>0</v>
      </c>
      <c r="K1114" s="316" t="str">
        <f t="shared" si="83"/>
        <v>76453 4BC1A</v>
      </c>
      <c r="L1114" s="316" t="str">
        <f t="shared" si="86"/>
        <v>76453 4BC1A</v>
      </c>
      <c r="M1114" s="316" t="str">
        <f t="shared" si="85"/>
        <v/>
      </c>
      <c r="N1114" s="316">
        <f>VLOOKUP(B1114,大日程202201!$C$2:$D$1418,2,FALSE)</f>
        <v>0</v>
      </c>
    </row>
    <row r="1115" spans="1:14">
      <c r="A1115" s="316">
        <v>1114</v>
      </c>
      <c r="B1115" s="316" t="s">
        <v>3842</v>
      </c>
      <c r="C1115" s="316" t="s">
        <v>5217</v>
      </c>
      <c r="D1115" s="316">
        <v>12</v>
      </c>
      <c r="E1115" s="316">
        <v>6</v>
      </c>
      <c r="F1115" s="316">
        <v>0</v>
      </c>
      <c r="I1115" s="316">
        <v>0</v>
      </c>
      <c r="J1115" s="316">
        <f t="shared" si="84"/>
        <v>0</v>
      </c>
      <c r="K1115" s="316" t="str">
        <f t="shared" si="83"/>
        <v>76532 4CC0A</v>
      </c>
      <c r="L1115" s="316" t="str">
        <f t="shared" si="86"/>
        <v>76532 4CC0A</v>
      </c>
      <c r="M1115" s="316" t="str">
        <f t="shared" si="85"/>
        <v/>
      </c>
      <c r="N1115" s="316">
        <f>VLOOKUP(B1115,大日程202201!$C$2:$D$1418,2,FALSE)</f>
        <v>0</v>
      </c>
    </row>
    <row r="1116" spans="1:14">
      <c r="A1116" s="316">
        <v>1115</v>
      </c>
      <c r="B1116" s="316" t="s">
        <v>3843</v>
      </c>
      <c r="C1116" s="316" t="s">
        <v>5218</v>
      </c>
      <c r="D1116" s="316">
        <v>12</v>
      </c>
      <c r="E1116" s="316">
        <v>6</v>
      </c>
      <c r="F1116" s="316">
        <v>0</v>
      </c>
      <c r="I1116" s="316">
        <v>0</v>
      </c>
      <c r="J1116" s="316">
        <f t="shared" si="84"/>
        <v>0</v>
      </c>
      <c r="K1116" s="316" t="str">
        <f t="shared" si="83"/>
        <v>76533 4CC0A</v>
      </c>
      <c r="L1116" s="316" t="str">
        <f t="shared" si="86"/>
        <v>76533 4CC0A</v>
      </c>
      <c r="M1116" s="316" t="str">
        <f t="shared" si="85"/>
        <v/>
      </c>
      <c r="N1116" s="316">
        <f>VLOOKUP(B1116,大日程202201!$C$2:$D$1418,2,FALSE)</f>
        <v>0</v>
      </c>
    </row>
    <row r="1117" spans="1:14">
      <c r="A1117" s="316">
        <v>1116</v>
      </c>
      <c r="B1117" s="316" t="s">
        <v>3844</v>
      </c>
      <c r="C1117" s="316" t="s">
        <v>5219</v>
      </c>
      <c r="D1117" s="316">
        <v>12</v>
      </c>
      <c r="E1117" s="316">
        <v>6</v>
      </c>
      <c r="F1117" s="316">
        <v>0</v>
      </c>
      <c r="I1117" s="316">
        <v>0</v>
      </c>
      <c r="J1117" s="316">
        <f t="shared" si="84"/>
        <v>0</v>
      </c>
      <c r="K1117" s="316" t="str">
        <f t="shared" si="83"/>
        <v>76572 4CC0A</v>
      </c>
      <c r="L1117" s="316" t="str">
        <f t="shared" si="86"/>
        <v>76572 4CC0A</v>
      </c>
      <c r="M1117" s="316" t="str">
        <f t="shared" si="85"/>
        <v/>
      </c>
      <c r="N1117" s="316">
        <f>VLOOKUP(B1117,大日程202201!$C$2:$D$1418,2,FALSE)</f>
        <v>0</v>
      </c>
    </row>
    <row r="1118" spans="1:14">
      <c r="A1118" s="316">
        <v>1117</v>
      </c>
      <c r="B1118" s="316" t="s">
        <v>3845</v>
      </c>
      <c r="C1118" s="316" t="s">
        <v>5220</v>
      </c>
      <c r="D1118" s="316">
        <v>12</v>
      </c>
      <c r="E1118" s="316">
        <v>6</v>
      </c>
      <c r="F1118" s="316">
        <v>0</v>
      </c>
      <c r="I1118" s="316">
        <v>0</v>
      </c>
      <c r="J1118" s="316">
        <f t="shared" si="84"/>
        <v>0</v>
      </c>
      <c r="K1118" s="316" t="str">
        <f t="shared" si="83"/>
        <v>76573 4CC0A</v>
      </c>
      <c r="L1118" s="316" t="str">
        <f t="shared" si="86"/>
        <v>76573 4CC0A</v>
      </c>
      <c r="M1118" s="316" t="str">
        <f t="shared" si="85"/>
        <v/>
      </c>
      <c r="N1118" s="316">
        <f>VLOOKUP(B1118,大日程202201!$C$2:$D$1418,2,FALSE)</f>
        <v>0</v>
      </c>
    </row>
    <row r="1119" spans="1:14">
      <c r="A1119" s="316">
        <v>1118</v>
      </c>
      <c r="B1119" s="316" t="s">
        <v>3846</v>
      </c>
      <c r="C1119" s="316" t="s">
        <v>5221</v>
      </c>
      <c r="D1119" s="316">
        <v>12</v>
      </c>
      <c r="E1119" s="316">
        <v>6</v>
      </c>
      <c r="F1119" s="316">
        <v>0</v>
      </c>
      <c r="I1119" s="316">
        <v>0</v>
      </c>
      <c r="J1119" s="316">
        <f t="shared" si="84"/>
        <v>0</v>
      </c>
      <c r="K1119" s="316" t="str">
        <f t="shared" si="83"/>
        <v>75556 4BC1B</v>
      </c>
      <c r="L1119" s="316" t="str">
        <f t="shared" si="86"/>
        <v>75556 4BC1B</v>
      </c>
      <c r="M1119" s="316" t="str">
        <f t="shared" si="85"/>
        <v/>
      </c>
      <c r="N1119" s="316">
        <f>VLOOKUP(B1119,大日程202201!$C$2:$D$1418,2,FALSE)</f>
        <v>800</v>
      </c>
    </row>
    <row r="1120" spans="1:14">
      <c r="A1120" s="316">
        <v>1119</v>
      </c>
      <c r="B1120" s="316" t="s">
        <v>3847</v>
      </c>
      <c r="C1120" s="316" t="s">
        <v>5222</v>
      </c>
      <c r="D1120" s="316">
        <v>12</v>
      </c>
      <c r="E1120" s="316">
        <v>6</v>
      </c>
      <c r="F1120" s="316">
        <v>0</v>
      </c>
      <c r="I1120" s="316">
        <v>0</v>
      </c>
      <c r="J1120" s="316">
        <f t="shared" si="84"/>
        <v>0</v>
      </c>
      <c r="K1120" s="316" t="str">
        <f t="shared" si="83"/>
        <v>75557 4BC1B</v>
      </c>
      <c r="L1120" s="316" t="str">
        <f t="shared" si="86"/>
        <v>75557 4BC1B</v>
      </c>
      <c r="M1120" s="316" t="str">
        <f t="shared" si="85"/>
        <v/>
      </c>
      <c r="N1120" s="316">
        <f>VLOOKUP(B1120,大日程202201!$C$2:$D$1418,2,FALSE)</f>
        <v>800</v>
      </c>
    </row>
    <row r="1121" spans="1:14">
      <c r="A1121" s="316">
        <v>1120</v>
      </c>
      <c r="B1121" s="316" t="s">
        <v>3848</v>
      </c>
      <c r="C1121" s="316" t="s">
        <v>5223</v>
      </c>
      <c r="D1121" s="316">
        <v>14</v>
      </c>
      <c r="E1121" s="316">
        <v>8</v>
      </c>
      <c r="F1121" s="316">
        <v>1</v>
      </c>
      <c r="G1121" s="316">
        <v>6</v>
      </c>
      <c r="I1121" s="316">
        <v>0</v>
      </c>
      <c r="J1121" s="316">
        <f t="shared" si="84"/>
        <v>1</v>
      </c>
      <c r="K1121" s="316" t="str">
        <f t="shared" si="83"/>
        <v>76456/7 4CE0A</v>
      </c>
      <c r="L1121" s="316" t="str">
        <f>IF(AND($G1121&lt;&gt;"",$J1121&gt;0), IF($F1121=1,MID($K1121,1,$G1121-1)&amp;MID($K1121,$G1121+2,LEN($K1121)-($G1121+1)),""), IF(AND($G1121&lt;&gt;"",$E1121&lt;&gt;""),MID($K1121,1,$G1121-1),IF(AND($D1121&lt;&gt;"",$F1121&lt;2),$K1121,IF(AND(OR($D1121="", $E1121=""),VALUE($F1121)=0),$K1121,IF($F1121=1,MID($K1121,1,$G1121-1)&amp;MID($K1121,$G1121+2,LEN($K1121)-($G1121-1)),"")))))</f>
        <v>76456 4CE0A</v>
      </c>
      <c r="M1121" s="316" t="str">
        <f t="shared" si="85"/>
        <v>76457 4CE0A</v>
      </c>
      <c r="N1121" s="316">
        <f>VLOOKUP(B1121,大日程202201!$C$2:$D$1418,2,FALSE)</f>
        <v>7800</v>
      </c>
    </row>
    <row r="1122" spans="1:14">
      <c r="A1122" s="316">
        <v>1121</v>
      </c>
      <c r="B1122" s="316" t="s">
        <v>3849</v>
      </c>
      <c r="C1122" s="316" t="s">
        <v>5224</v>
      </c>
      <c r="D1122" s="316">
        <v>16</v>
      </c>
      <c r="E1122" s="316">
        <v>8</v>
      </c>
      <c r="F1122" s="316">
        <v>1</v>
      </c>
      <c r="G1122" s="316">
        <v>6</v>
      </c>
      <c r="I1122" s="316">
        <v>14</v>
      </c>
      <c r="J1122" s="316">
        <f t="shared" si="84"/>
        <v>1</v>
      </c>
      <c r="K1122" s="316" t="str">
        <f t="shared" si="83"/>
        <v>76456/7 4CE0A-E</v>
      </c>
      <c r="L1122" s="316" t="str">
        <f>IF(AND($G1122&lt;&gt;"",$J1122&gt;0), IF($F1122=1,MID($K1122,1,$G1122-1)&amp;MID($K1122,$G1122+2,LEN($K1122)-($G1122+1)),""), IF(AND($G1122&lt;&gt;"",$E1122&lt;&gt;""),MID($K1122,1,$G1122-1),IF(AND($D1122&lt;&gt;"",$F1122&lt;2),$K1122,IF(AND(OR($D1122="", $E1122=""),VALUE($F1122)=0),$K1122,IF($F1122=1,MID($K1122,1,$G1122-1)&amp;MID($K1122,$G1122+2,LEN($K1122)-($G1122-1)),"")))))</f>
        <v>76456 4CE0A-E</v>
      </c>
      <c r="M1122" s="316" t="str">
        <f t="shared" si="85"/>
        <v>76457 4CE0A-E</v>
      </c>
      <c r="N1122" s="316">
        <f>VLOOKUP(B1122,大日程202201!$C$2:$D$1418,2,FALSE)</f>
        <v>0</v>
      </c>
    </row>
    <row r="1123" spans="1:14">
      <c r="A1123" s="316">
        <v>1122</v>
      </c>
      <c r="B1123" s="316" t="s">
        <v>3850</v>
      </c>
      <c r="C1123" s="316" t="s">
        <v>5225</v>
      </c>
      <c r="D1123" s="316">
        <v>14</v>
      </c>
      <c r="E1123" s="316">
        <v>8</v>
      </c>
      <c r="F1123" s="316">
        <v>1</v>
      </c>
      <c r="G1123" s="316">
        <v>6</v>
      </c>
      <c r="I1123" s="316">
        <v>0</v>
      </c>
      <c r="J1123" s="316">
        <f t="shared" si="84"/>
        <v>1</v>
      </c>
      <c r="K1123" s="316" t="str">
        <f t="shared" si="83"/>
        <v>76456/7 6FK0A</v>
      </c>
      <c r="L1123" s="316" t="str">
        <f>IF(AND($G1123&lt;&gt;"",$J1123&gt;0), IF($F1123=1,MID($K1123,1,$G1123-1)&amp;MID($K1123,$G1123+2,LEN($K1123)-($G1123+1)),""), IF(AND($G1123&lt;&gt;"",$E1123&lt;&gt;""),MID($K1123,1,$G1123-1),IF(AND($D1123&lt;&gt;"",$F1123&lt;2),$K1123,IF(AND(OR($D1123="", $E1123=""),VALUE($F1123)=0),$K1123,IF($F1123=1,MID($K1123,1,$G1123-1)&amp;MID($K1123,$G1123+2,LEN($K1123)-($G1123-1)),"")))))</f>
        <v>76456 6FK0A</v>
      </c>
      <c r="M1123" s="316" t="str">
        <f t="shared" si="85"/>
        <v>76457 6FK0A</v>
      </c>
      <c r="N1123" s="316">
        <f>VLOOKUP(B1123,大日程202201!$C$2:$D$1418,2,FALSE)</f>
        <v>0</v>
      </c>
    </row>
    <row r="1124" spans="1:14">
      <c r="A1124" s="316">
        <v>1123</v>
      </c>
      <c r="B1124" s="316" t="s">
        <v>3851</v>
      </c>
      <c r="C1124" s="316" t="s">
        <v>5226</v>
      </c>
      <c r="D1124" s="316">
        <v>14</v>
      </c>
      <c r="E1124" s="316">
        <v>8</v>
      </c>
      <c r="F1124" s="316">
        <v>1</v>
      </c>
      <c r="G1124" s="316">
        <v>6</v>
      </c>
      <c r="I1124" s="316">
        <v>0</v>
      </c>
      <c r="J1124" s="316">
        <f t="shared" si="84"/>
        <v>1</v>
      </c>
      <c r="K1124" s="316" t="str">
        <f t="shared" si="83"/>
        <v>76218/9 4CC0A</v>
      </c>
      <c r="L1124" s="316" t="str">
        <f>IF(AND($G1124&lt;&gt;"",$J1124&gt;0), IF($F1124=1,MID($K1124,1,$G1124-1)&amp;MID($K1124,$G1124+2,LEN($K1124)-($G1124+1)),""), IF(AND($G1124&lt;&gt;"",$E1124&lt;&gt;""),MID($K1124,1,$G1124-1),IF(AND($D1124&lt;&gt;"",$F1124&lt;2),$K1124,IF(AND(OR($D1124="", $E1124=""),VALUE($F1124)=0),$K1124,IF($F1124=1,MID($K1124,1,$G1124-1)&amp;MID($K1124,$G1124+2,LEN($K1124)-($G1124-1)),"")))))</f>
        <v>76218 4CC0A</v>
      </c>
      <c r="M1124" s="316" t="str">
        <f t="shared" si="85"/>
        <v>76219 4CC0A</v>
      </c>
      <c r="N1124" s="316">
        <f>VLOOKUP(B1124,大日程202201!$C$2:$D$1418,2,FALSE)</f>
        <v>0</v>
      </c>
    </row>
    <row r="1125" spans="1:14">
      <c r="A1125" s="316">
        <v>1124</v>
      </c>
      <c r="B1125" s="316" t="s">
        <v>3852</v>
      </c>
      <c r="C1125" s="316" t="s">
        <v>5227</v>
      </c>
      <c r="D1125" s="316">
        <v>14</v>
      </c>
      <c r="E1125" s="316">
        <v>8</v>
      </c>
      <c r="F1125" s="316">
        <v>1</v>
      </c>
      <c r="G1125" s="316">
        <v>6</v>
      </c>
      <c r="I1125" s="316">
        <v>0</v>
      </c>
      <c r="J1125" s="316">
        <f t="shared" si="84"/>
        <v>1</v>
      </c>
      <c r="K1125" s="316" t="str">
        <f t="shared" si="83"/>
        <v>76332/3 4CC1A</v>
      </c>
      <c r="L1125" s="316" t="str">
        <f>IF(AND($G1125&lt;&gt;"",$J1125&gt;0), IF($F1125=1,MID($K1125,1,$G1125-1)&amp;MID($K1125,$G1125+2,LEN($K1125)-($G1125+1)),""), IF(AND($G1125&lt;&gt;"",$E1125&lt;&gt;""),MID($K1125,1,$G1125-1),IF(AND($D1125&lt;&gt;"",$F1125&lt;2),$K1125,IF(AND(OR($D1125="", $E1125=""),VALUE($F1125)=0),$K1125,IF($F1125=1,MID($K1125,1,$G1125-1)&amp;MID($K1125,$G1125+2,LEN($K1125)-($G1125-1)),"")))))</f>
        <v>76332 4CC1A</v>
      </c>
      <c r="M1125" s="316" t="str">
        <f t="shared" si="85"/>
        <v>76333 4CC1A</v>
      </c>
      <c r="N1125" s="316">
        <f>VLOOKUP(B1125,大日程202201!$C$2:$D$1418,2,FALSE)</f>
        <v>0</v>
      </c>
    </row>
    <row r="1126" spans="1:14">
      <c r="A1126" s="316">
        <v>1125</v>
      </c>
      <c r="B1126" s="316" t="s">
        <v>3853</v>
      </c>
      <c r="C1126" s="316" t="s">
        <v>5228</v>
      </c>
      <c r="D1126" s="316">
        <v>12</v>
      </c>
      <c r="E1126" s="316">
        <v>6</v>
      </c>
      <c r="F1126" s="316">
        <v>0</v>
      </c>
      <c r="I1126" s="316">
        <v>0</v>
      </c>
      <c r="J1126" s="316">
        <f t="shared" si="84"/>
        <v>0</v>
      </c>
      <c r="K1126" s="316" t="str">
        <f t="shared" si="83"/>
        <v>76452 6MA0A</v>
      </c>
      <c r="L1126" s="316" t="str">
        <f t="shared" si="86"/>
        <v>76452 6MA0A</v>
      </c>
      <c r="M1126" s="316" t="str">
        <f t="shared" si="85"/>
        <v/>
      </c>
      <c r="N1126" s="316">
        <f>VLOOKUP(B1126,大日程202201!$C$2:$D$1418,2,FALSE)</f>
        <v>0</v>
      </c>
    </row>
    <row r="1127" spans="1:14">
      <c r="A1127" s="316">
        <v>1126</v>
      </c>
      <c r="B1127" s="316" t="s">
        <v>3854</v>
      </c>
      <c r="C1127" s="316" t="s">
        <v>5229</v>
      </c>
      <c r="D1127" s="316">
        <v>12</v>
      </c>
      <c r="E1127" s="316">
        <v>6</v>
      </c>
      <c r="F1127" s="316">
        <v>0</v>
      </c>
      <c r="I1127" s="316">
        <v>0</v>
      </c>
      <c r="J1127" s="316">
        <f t="shared" si="84"/>
        <v>0</v>
      </c>
      <c r="K1127" s="316" t="str">
        <f t="shared" si="83"/>
        <v>76452 6MT0A</v>
      </c>
      <c r="L1127" s="316" t="str">
        <f t="shared" si="86"/>
        <v>76452 6MT0A</v>
      </c>
      <c r="M1127" s="316" t="str">
        <f t="shared" si="85"/>
        <v/>
      </c>
      <c r="N1127" s="316">
        <f>VLOOKUP(B1127,大日程202201!$C$2:$D$1418,2,FALSE)</f>
        <v>6500</v>
      </c>
    </row>
    <row r="1128" spans="1:14">
      <c r="A1128" s="316">
        <v>1127</v>
      </c>
      <c r="B1128" s="316" t="s">
        <v>3855</v>
      </c>
      <c r="C1128" s="316" t="s">
        <v>5230</v>
      </c>
      <c r="D1128" s="316">
        <v>12</v>
      </c>
      <c r="E1128" s="316">
        <v>6</v>
      </c>
      <c r="F1128" s="316">
        <v>0</v>
      </c>
      <c r="I1128" s="316">
        <v>0</v>
      </c>
      <c r="J1128" s="316">
        <f t="shared" si="84"/>
        <v>0</v>
      </c>
      <c r="K1128" s="316" t="str">
        <f t="shared" si="83"/>
        <v>76453 6MT0A</v>
      </c>
      <c r="L1128" s="316" t="str">
        <f t="shared" si="86"/>
        <v>76453 6MT0A</v>
      </c>
      <c r="M1128" s="316" t="str">
        <f t="shared" si="85"/>
        <v/>
      </c>
      <c r="N1128" s="316">
        <f>VLOOKUP(B1128,大日程202201!$C$2:$D$1418,2,FALSE)</f>
        <v>6500</v>
      </c>
    </row>
    <row r="1129" spans="1:14">
      <c r="A1129" s="316">
        <v>1128</v>
      </c>
      <c r="B1129" s="316" t="s">
        <v>3856</v>
      </c>
      <c r="C1129" s="316" t="s">
        <v>5231</v>
      </c>
      <c r="D1129" s="316">
        <v>14</v>
      </c>
      <c r="E1129" s="316">
        <v>8</v>
      </c>
      <c r="F1129" s="316">
        <v>1</v>
      </c>
      <c r="G1129" s="316">
        <v>6</v>
      </c>
      <c r="I1129" s="316">
        <v>0</v>
      </c>
      <c r="J1129" s="316">
        <f t="shared" si="84"/>
        <v>1</v>
      </c>
      <c r="K1129" s="316" t="str">
        <f t="shared" si="83"/>
        <v>77662/3 6MR0A</v>
      </c>
      <c r="L1129" s="316" t="str">
        <f>IF(AND($G1129&lt;&gt;"",$J1129&gt;0), IF($F1129=1,MID($K1129,1,$G1129-1)&amp;MID($K1129,$G1129+2,LEN($K1129)-($G1129+1)),""), IF(AND($G1129&lt;&gt;"",$E1129&lt;&gt;""),MID($K1129,1,$G1129-1),IF(AND($D1129&lt;&gt;"",$F1129&lt;2),$K1129,IF(AND(OR($D1129="", $E1129=""),VALUE($F1129)=0),$K1129,IF($F1129=1,MID($K1129,1,$G1129-1)&amp;MID($K1129,$G1129+2,LEN($K1129)-($G1129-1)),"")))))</f>
        <v>77662 6MR0A</v>
      </c>
      <c r="M1129" s="316" t="str">
        <f t="shared" si="85"/>
        <v>77663 6MR0A</v>
      </c>
      <c r="N1129" s="316">
        <f>VLOOKUP(B1129,大日程202201!$C$2:$D$1418,2,FALSE)</f>
        <v>6000</v>
      </c>
    </row>
    <row r="1130" spans="1:14">
      <c r="A1130" s="316">
        <v>1129</v>
      </c>
      <c r="B1130" s="316" t="s">
        <v>3857</v>
      </c>
      <c r="C1130" s="316" t="s">
        <v>5232</v>
      </c>
      <c r="D1130" s="316">
        <v>14</v>
      </c>
      <c r="E1130" s="316">
        <v>8</v>
      </c>
      <c r="F1130" s="316">
        <v>1</v>
      </c>
      <c r="G1130" s="316">
        <v>6</v>
      </c>
      <c r="I1130" s="316">
        <v>0</v>
      </c>
      <c r="J1130" s="316">
        <f t="shared" si="84"/>
        <v>1</v>
      </c>
      <c r="K1130" s="316" t="str">
        <f t="shared" si="83"/>
        <v>78142/3 6MA0A</v>
      </c>
      <c r="L1130" s="316" t="str">
        <f>IF(AND($G1130&lt;&gt;"",$J1130&gt;0), IF($F1130=1,MID($K1130,1,$G1130-1)&amp;MID($K1130,$G1130+2,LEN($K1130)-($G1130+1)),""), IF(AND($G1130&lt;&gt;"",$E1130&lt;&gt;""),MID($K1130,1,$G1130-1),IF(AND($D1130&lt;&gt;"",$F1130&lt;2),$K1130,IF(AND(OR($D1130="", $E1130=""),VALUE($F1130)=0),$K1130,IF($F1130=1,MID($K1130,1,$G1130-1)&amp;MID($K1130,$G1130+2,LEN($K1130)-($G1130-1)),"")))))</f>
        <v>78142 6MA0A</v>
      </c>
      <c r="M1130" s="316" t="str">
        <f t="shared" si="85"/>
        <v>78143 6MA0A</v>
      </c>
      <c r="N1130" s="316">
        <f>VLOOKUP(B1130,大日程202201!$C$2:$D$1418,2,FALSE)</f>
        <v>6000</v>
      </c>
    </row>
    <row r="1131" spans="1:14">
      <c r="A1131" s="316">
        <v>1130</v>
      </c>
      <c r="B1131" s="316" t="s">
        <v>3858</v>
      </c>
      <c r="C1131" s="316" t="s">
        <v>5233</v>
      </c>
      <c r="D1131" s="316">
        <v>12</v>
      </c>
      <c r="E1131" s="316">
        <v>6</v>
      </c>
      <c r="F1131" s="316">
        <v>0</v>
      </c>
      <c r="I1131" s="316">
        <v>0</v>
      </c>
      <c r="J1131" s="316">
        <f t="shared" si="84"/>
        <v>0</v>
      </c>
      <c r="K1131" s="316" t="str">
        <f t="shared" si="83"/>
        <v>76483 6MA0A</v>
      </c>
      <c r="L1131" s="316" t="str">
        <f t="shared" si="86"/>
        <v>76483 6MA0A</v>
      </c>
      <c r="M1131" s="316" t="str">
        <f t="shared" si="85"/>
        <v/>
      </c>
      <c r="N1131" s="316">
        <f>VLOOKUP(B1131,大日程202201!$C$2:$D$1418,2,FALSE)</f>
        <v>0</v>
      </c>
    </row>
    <row r="1132" spans="1:14">
      <c r="A1132" s="316">
        <v>1131</v>
      </c>
      <c r="B1132" s="316" t="s">
        <v>3859</v>
      </c>
      <c r="C1132" s="316" t="s">
        <v>5234</v>
      </c>
      <c r="D1132" s="316">
        <v>14</v>
      </c>
      <c r="E1132" s="316">
        <v>8</v>
      </c>
      <c r="F1132" s="316">
        <v>1</v>
      </c>
      <c r="G1132" s="316">
        <v>6</v>
      </c>
      <c r="I1132" s="316">
        <v>0</v>
      </c>
      <c r="J1132" s="316">
        <f t="shared" si="84"/>
        <v>1</v>
      </c>
      <c r="K1132" s="316" t="str">
        <f t="shared" si="83"/>
        <v>76742/3 6MA0A</v>
      </c>
      <c r="L1132" s="316" t="str">
        <f>IF(AND($G1132&lt;&gt;"",$J1132&gt;0), IF($F1132=1,MID($K1132,1,$G1132-1)&amp;MID($K1132,$G1132+2,LEN($K1132)-($G1132+1)),""), IF(AND($G1132&lt;&gt;"",$E1132&lt;&gt;""),MID($K1132,1,$G1132-1),IF(AND($D1132&lt;&gt;"",$F1132&lt;2),$K1132,IF(AND(OR($D1132="", $E1132=""),VALUE($F1132)=0),$K1132,IF($F1132=1,MID($K1132,1,$G1132-1)&amp;MID($K1132,$G1132+2,LEN($K1132)-($G1132-1)),"")))))</f>
        <v>76742 6MA0A</v>
      </c>
      <c r="M1132" s="316" t="str">
        <f t="shared" si="85"/>
        <v>76743 6MA0A</v>
      </c>
      <c r="N1132" s="316">
        <f>VLOOKUP(B1132,大日程202201!$C$2:$D$1418,2,FALSE)</f>
        <v>0</v>
      </c>
    </row>
    <row r="1133" spans="1:14">
      <c r="A1133" s="316">
        <v>1132</v>
      </c>
      <c r="B1133" s="316" t="s">
        <v>3860</v>
      </c>
      <c r="C1133" s="316" t="s">
        <v>5235</v>
      </c>
      <c r="D1133" s="316">
        <v>14</v>
      </c>
      <c r="E1133" s="316">
        <v>8</v>
      </c>
      <c r="F1133" s="316">
        <v>1</v>
      </c>
      <c r="G1133" s="316">
        <v>6</v>
      </c>
      <c r="I1133" s="316">
        <v>0</v>
      </c>
      <c r="J1133" s="316">
        <f t="shared" si="84"/>
        <v>1</v>
      </c>
      <c r="K1133" s="316" t="str">
        <f t="shared" si="83"/>
        <v>64182/3 6RA1A</v>
      </c>
      <c r="L1133" s="316" t="str">
        <f>IF(AND($G1133&lt;&gt;"",$J1133&gt;0), IF($F1133=1,MID($K1133,1,$G1133-1)&amp;MID($K1133,$G1133+2,LEN($K1133)-($G1133+1)),""), IF(AND($G1133&lt;&gt;"",$E1133&lt;&gt;""),MID($K1133,1,$G1133-1),IF(AND($D1133&lt;&gt;"",$F1133&lt;2),$K1133,IF(AND(OR($D1133="", $E1133=""),VALUE($F1133)=0),$K1133,IF($F1133=1,MID($K1133,1,$G1133-1)&amp;MID($K1133,$G1133+2,LEN($K1133)-($G1133-1)),"")))))</f>
        <v>64182 6RA1A</v>
      </c>
      <c r="M1133" s="316" t="str">
        <f t="shared" si="85"/>
        <v>64183 6RA1A</v>
      </c>
      <c r="N1133" s="316">
        <f>VLOOKUP(B1133,大日程202201!$C$2:$D$1418,2,FALSE)</f>
        <v>6000</v>
      </c>
    </row>
    <row r="1134" spans="1:14">
      <c r="A1134" s="316">
        <v>1133</v>
      </c>
      <c r="B1134" s="316" t="s">
        <v>3861</v>
      </c>
      <c r="C1134" s="316" t="s">
        <v>5236</v>
      </c>
      <c r="D1134" s="316">
        <v>14</v>
      </c>
      <c r="E1134" s="316">
        <v>8</v>
      </c>
      <c r="F1134" s="316">
        <v>1</v>
      </c>
      <c r="G1134" s="316">
        <v>6</v>
      </c>
      <c r="I1134" s="316">
        <v>0</v>
      </c>
      <c r="J1134" s="316">
        <f t="shared" si="84"/>
        <v>1</v>
      </c>
      <c r="K1134" s="316" t="str">
        <f t="shared" si="83"/>
        <v>66322/3 6RA0A</v>
      </c>
      <c r="L1134" s="316" t="str">
        <f>IF(AND($G1134&lt;&gt;"",$J1134&gt;0), IF($F1134=1,MID($K1134,1,$G1134-1)&amp;MID($K1134,$G1134+2,LEN($K1134)-($G1134+1)),""), IF(AND($G1134&lt;&gt;"",$E1134&lt;&gt;""),MID($K1134,1,$G1134-1),IF(AND($D1134&lt;&gt;"",$F1134&lt;2),$K1134,IF(AND(OR($D1134="", $E1134=""),VALUE($F1134)=0),$K1134,IF($F1134=1,MID($K1134,1,$G1134-1)&amp;MID($K1134,$G1134+2,LEN($K1134)-($G1134-1)),"")))))</f>
        <v>66322 6RA0A</v>
      </c>
      <c r="M1134" s="316" t="str">
        <f t="shared" si="85"/>
        <v>66323 6RA0A</v>
      </c>
      <c r="N1134" s="316">
        <f>VLOOKUP(B1134,大日程202201!$C$2:$D$1418,2,FALSE)</f>
        <v>5200</v>
      </c>
    </row>
    <row r="1135" spans="1:14">
      <c r="A1135" s="316">
        <v>1134</v>
      </c>
      <c r="B1135" s="316" t="s">
        <v>3862</v>
      </c>
      <c r="C1135" s="316" t="s">
        <v>5237</v>
      </c>
      <c r="D1135" s="316">
        <v>12</v>
      </c>
      <c r="E1135" s="316">
        <v>6</v>
      </c>
      <c r="F1135" s="316">
        <v>0</v>
      </c>
      <c r="I1135" s="316">
        <v>0</v>
      </c>
      <c r="J1135" s="316">
        <f t="shared" si="84"/>
        <v>0</v>
      </c>
      <c r="K1135" s="316" t="str">
        <f t="shared" si="83"/>
        <v>75112 6RA0A</v>
      </c>
      <c r="L1135" s="316" t="str">
        <f t="shared" si="86"/>
        <v>75112 6RA0A</v>
      </c>
      <c r="M1135" s="316" t="str">
        <f t="shared" si="85"/>
        <v/>
      </c>
      <c r="N1135" s="316">
        <f>VLOOKUP(B1135,大日程202201!$C$2:$D$1418,2,FALSE)</f>
        <v>5600</v>
      </c>
    </row>
    <row r="1136" spans="1:14">
      <c r="A1136" s="316">
        <v>1135</v>
      </c>
      <c r="B1136" s="316" t="s">
        <v>3863</v>
      </c>
      <c r="C1136" s="316" t="s">
        <v>5238</v>
      </c>
      <c r="D1136" s="316">
        <v>12</v>
      </c>
      <c r="E1136" s="316">
        <v>6</v>
      </c>
      <c r="F1136" s="316">
        <v>0</v>
      </c>
      <c r="I1136" s="316">
        <v>0</v>
      </c>
      <c r="J1136" s="316">
        <f t="shared" si="84"/>
        <v>0</v>
      </c>
      <c r="K1136" s="316" t="str">
        <f t="shared" si="83"/>
        <v>75113 6RA0A</v>
      </c>
      <c r="L1136" s="316" t="str">
        <f t="shared" si="86"/>
        <v>75113 6RA0A</v>
      </c>
      <c r="M1136" s="316" t="str">
        <f t="shared" si="85"/>
        <v/>
      </c>
      <c r="N1136" s="316">
        <f>VLOOKUP(B1136,大日程202201!$C$2:$D$1418,2,FALSE)</f>
        <v>5600</v>
      </c>
    </row>
    <row r="1137" spans="1:14">
      <c r="A1137" s="316">
        <v>1136</v>
      </c>
      <c r="B1137" s="316" t="s">
        <v>3864</v>
      </c>
      <c r="C1137" s="316" t="s">
        <v>5239</v>
      </c>
      <c r="D1137" s="316">
        <v>12</v>
      </c>
      <c r="E1137" s="316">
        <v>6</v>
      </c>
      <c r="F1137" s="316">
        <v>0</v>
      </c>
      <c r="I1137" s="316">
        <v>0</v>
      </c>
      <c r="J1137" s="316">
        <f t="shared" si="84"/>
        <v>0</v>
      </c>
      <c r="K1137" s="316" t="str">
        <f t="shared" si="83"/>
        <v>75312 6RA1A</v>
      </c>
      <c r="L1137" s="316" t="str">
        <f t="shared" si="86"/>
        <v>75312 6RA1A</v>
      </c>
      <c r="M1137" s="316" t="str">
        <f t="shared" si="85"/>
        <v/>
      </c>
      <c r="N1137" s="316">
        <f>VLOOKUP(B1137,大日程202201!$C$2:$D$1418,2,FALSE)</f>
        <v>0</v>
      </c>
    </row>
    <row r="1138" spans="1:14">
      <c r="A1138" s="316">
        <v>1137</v>
      </c>
      <c r="B1138" s="316" t="s">
        <v>3865</v>
      </c>
      <c r="C1138" s="316" t="s">
        <v>5240</v>
      </c>
      <c r="D1138" s="316">
        <v>12</v>
      </c>
      <c r="E1138" s="316">
        <v>6</v>
      </c>
      <c r="F1138" s="316">
        <v>0</v>
      </c>
      <c r="I1138" s="316">
        <v>0</v>
      </c>
      <c r="J1138" s="316">
        <f t="shared" si="84"/>
        <v>0</v>
      </c>
      <c r="K1138" s="316" t="str">
        <f t="shared" si="83"/>
        <v>5253C J1800</v>
      </c>
      <c r="L1138" s="316" t="str">
        <f t="shared" si="86"/>
        <v>5253C J1800</v>
      </c>
      <c r="M1138" s="316" t="str">
        <f t="shared" si="85"/>
        <v/>
      </c>
      <c r="N1138" s="316">
        <f>VLOOKUP(B1138,大日程202201!$C$2:$D$1418,2,FALSE)</f>
        <v>0</v>
      </c>
    </row>
    <row r="1139" spans="1:14">
      <c r="A1139" s="316">
        <v>1138</v>
      </c>
      <c r="B1139" s="316" t="s">
        <v>3866</v>
      </c>
      <c r="C1139" s="316" t="s">
        <v>5241</v>
      </c>
      <c r="D1139" s="316">
        <v>12</v>
      </c>
      <c r="E1139" s="316">
        <v>6</v>
      </c>
      <c r="F1139" s="316">
        <v>0</v>
      </c>
      <c r="I1139" s="316">
        <v>0</v>
      </c>
      <c r="J1139" s="316">
        <f t="shared" si="84"/>
        <v>0</v>
      </c>
      <c r="K1139" s="316" t="str">
        <f t="shared" si="83"/>
        <v>75313 6RA1A</v>
      </c>
      <c r="L1139" s="316" t="str">
        <f t="shared" si="86"/>
        <v>75313 6RA1A</v>
      </c>
      <c r="M1139" s="316" t="str">
        <f t="shared" si="85"/>
        <v/>
      </c>
      <c r="N1139" s="316">
        <f>VLOOKUP(B1139,大日程202201!$C$2:$D$1418,2,FALSE)</f>
        <v>0</v>
      </c>
    </row>
    <row r="1140" spans="1:14">
      <c r="A1140" s="316">
        <v>1139</v>
      </c>
      <c r="B1140" s="316" t="s">
        <v>3867</v>
      </c>
      <c r="C1140" s="316" t="s">
        <v>5242</v>
      </c>
      <c r="D1140" s="316">
        <v>12</v>
      </c>
      <c r="E1140" s="316">
        <v>6</v>
      </c>
      <c r="F1140" s="316">
        <v>0</v>
      </c>
      <c r="I1140" s="316">
        <v>0</v>
      </c>
      <c r="J1140" s="316">
        <f t="shared" si="84"/>
        <v>0</v>
      </c>
      <c r="K1140" s="316" t="str">
        <f t="shared" si="83"/>
        <v>5253C J1700</v>
      </c>
      <c r="L1140" s="316" t="str">
        <f t="shared" si="86"/>
        <v>5253C J1700</v>
      </c>
      <c r="M1140" s="316" t="str">
        <f t="shared" si="85"/>
        <v/>
      </c>
      <c r="N1140" s="316">
        <f>VLOOKUP(B1140,大日程202201!$C$2:$D$1418,2,FALSE)</f>
        <v>0</v>
      </c>
    </row>
    <row r="1141" spans="1:14">
      <c r="A1141" s="316">
        <v>1140</v>
      </c>
      <c r="B1141" s="316" t="s">
        <v>3868</v>
      </c>
      <c r="C1141" s="316" t="s">
        <v>5243</v>
      </c>
      <c r="D1141" s="316">
        <v>14</v>
      </c>
      <c r="E1141" s="316">
        <v>8</v>
      </c>
      <c r="F1141" s="316">
        <v>1</v>
      </c>
      <c r="G1141" s="316">
        <v>6</v>
      </c>
      <c r="I1141" s="316">
        <v>0</v>
      </c>
      <c r="J1141" s="316">
        <f t="shared" si="84"/>
        <v>1</v>
      </c>
      <c r="K1141" s="316" t="str">
        <f t="shared" si="83"/>
        <v>75692/3 6RA1A</v>
      </c>
      <c r="L1141" s="316" t="str">
        <f>IF(AND($G1141&lt;&gt;"",$J1141&gt;0), IF($F1141=1,MID($K1141,1,$G1141-1)&amp;MID($K1141,$G1141+2,LEN($K1141)-($G1141+1)),""), IF(AND($G1141&lt;&gt;"",$E1141&lt;&gt;""),MID($K1141,1,$G1141-1),IF(AND($D1141&lt;&gt;"",$F1141&lt;2),$K1141,IF(AND(OR($D1141="", $E1141=""),VALUE($F1141)=0),$K1141,IF($F1141=1,MID($K1141,1,$G1141-1)&amp;MID($K1141,$G1141+2,LEN($K1141)-($G1141-1)),"")))))</f>
        <v>75692 6RA1A</v>
      </c>
      <c r="M1141" s="316" t="str">
        <f t="shared" si="85"/>
        <v>75693 6RA1A</v>
      </c>
      <c r="N1141" s="316">
        <f>VLOOKUP(B1141,大日程202201!$C$2:$D$1418,2,FALSE)</f>
        <v>6100</v>
      </c>
    </row>
    <row r="1142" spans="1:14">
      <c r="A1142" s="316">
        <v>1141</v>
      </c>
      <c r="B1142" s="316" t="s">
        <v>3869</v>
      </c>
      <c r="C1142" s="316" t="s">
        <v>3869</v>
      </c>
      <c r="D1142" s="316">
        <v>18</v>
      </c>
      <c r="E1142" s="316">
        <v>6</v>
      </c>
      <c r="F1142" s="316">
        <v>1</v>
      </c>
      <c r="G1142" s="316">
        <v>12</v>
      </c>
      <c r="I1142" s="316">
        <v>0</v>
      </c>
      <c r="J1142" s="316">
        <f t="shared" si="84"/>
        <v>-7</v>
      </c>
      <c r="K1142" s="316" t="str">
        <f t="shared" si="83"/>
        <v>5253C B4800/B4700</v>
      </c>
      <c r="L1142" s="316" t="str">
        <f>IF(AND($G1142&lt;&gt;"",$J1142&gt;0), IF($F1142=1,MID($K1142,1,$G1142-1)&amp;MID($K1142,$G1142+2,LEN($K1142)-($G1142+1)),""), IF(AND($G1142&lt;&gt;"",$E1142&lt;&gt;""),MID($K1142,1,$G1142-1),IF(AND($D1142&lt;&gt;"",$F1142&lt;2),$K1142,IF(AND(OR($D1142="", $E1142=""),VALUE($F1142)=0),$K1142,IF($F1142=1,MID($K1142,1,$G1142-1)&amp;MID($K1142,$G1142+2,LEN($K1142)-($G1142-1)),"")))))</f>
        <v>5253C B4800</v>
      </c>
      <c r="M1142" s="316" t="str">
        <f t="shared" si="85"/>
        <v>5253C B4700</v>
      </c>
      <c r="N1142" s="316">
        <f>VLOOKUP(B1142,大日程202201!$C$2:$D$1418,2,FALSE)</f>
        <v>8400</v>
      </c>
    </row>
    <row r="1143" spans="1:14">
      <c r="A1143" s="316">
        <v>1142</v>
      </c>
      <c r="B1143" s="316" t="s">
        <v>3870</v>
      </c>
      <c r="C1143" s="316" t="s">
        <v>5244</v>
      </c>
      <c r="D1143" s="316">
        <v>12</v>
      </c>
      <c r="E1143" s="316">
        <v>6</v>
      </c>
      <c r="F1143" s="316">
        <v>0</v>
      </c>
      <c r="I1143" s="316">
        <v>0</v>
      </c>
      <c r="J1143" s="316">
        <f t="shared" si="84"/>
        <v>0</v>
      </c>
      <c r="K1143" s="316" t="str">
        <f t="shared" si="83"/>
        <v>76452 6RA0A</v>
      </c>
      <c r="L1143" s="316" t="str">
        <f t="shared" si="86"/>
        <v>76452 6RA0A</v>
      </c>
      <c r="M1143" s="316" t="str">
        <f t="shared" si="85"/>
        <v/>
      </c>
      <c r="N1143" s="316">
        <f>VLOOKUP(B1143,大日程202201!$C$2:$D$1418,2,FALSE)</f>
        <v>6000</v>
      </c>
    </row>
    <row r="1144" spans="1:14">
      <c r="A1144" s="316">
        <v>1143</v>
      </c>
      <c r="B1144" s="316" t="s">
        <v>3871</v>
      </c>
      <c r="C1144" s="316" t="s">
        <v>5245</v>
      </c>
      <c r="D1144" s="316">
        <v>12</v>
      </c>
      <c r="E1144" s="316">
        <v>6</v>
      </c>
      <c r="F1144" s="316">
        <v>0</v>
      </c>
      <c r="I1144" s="316">
        <v>0</v>
      </c>
      <c r="J1144" s="316">
        <f t="shared" si="84"/>
        <v>0</v>
      </c>
      <c r="K1144" s="316" t="str">
        <f t="shared" si="83"/>
        <v>76453 6RA0A</v>
      </c>
      <c r="L1144" s="316" t="str">
        <f t="shared" si="86"/>
        <v>76453 6RA0A</v>
      </c>
      <c r="M1144" s="316" t="str">
        <f t="shared" si="85"/>
        <v/>
      </c>
      <c r="N1144" s="316">
        <f>VLOOKUP(B1144,大日程202201!$C$2:$D$1418,2,FALSE)</f>
        <v>6000</v>
      </c>
    </row>
    <row r="1145" spans="1:14">
      <c r="A1145" s="316">
        <v>1144</v>
      </c>
      <c r="B1145" s="316" t="s">
        <v>3872</v>
      </c>
      <c r="C1145" s="316" t="s">
        <v>5246</v>
      </c>
      <c r="D1145" s="316">
        <v>14</v>
      </c>
      <c r="E1145" s="316">
        <v>8</v>
      </c>
      <c r="F1145" s="316">
        <v>1</v>
      </c>
      <c r="G1145" s="316">
        <v>6</v>
      </c>
      <c r="I1145" s="316">
        <v>0</v>
      </c>
      <c r="J1145" s="316">
        <f t="shared" si="84"/>
        <v>1</v>
      </c>
      <c r="K1145" s="316" t="str">
        <f t="shared" si="83"/>
        <v>76482/3 6RA0A</v>
      </c>
      <c r="L1145" s="316" t="str">
        <f>IF(AND($G1145&lt;&gt;"",$J1145&gt;0), IF($F1145=1,MID($K1145,1,$G1145-1)&amp;MID($K1145,$G1145+2,LEN($K1145)-($G1145+1)),""), IF(AND($G1145&lt;&gt;"",$E1145&lt;&gt;""),MID($K1145,1,$G1145-1),IF(AND($D1145&lt;&gt;"",$F1145&lt;2),$K1145,IF(AND(OR($D1145="", $E1145=""),VALUE($F1145)=0),$K1145,IF($F1145=1,MID($K1145,1,$G1145-1)&amp;MID($K1145,$G1145+2,LEN($K1145)-($G1145-1)),"")))))</f>
        <v>76482 6RA0A</v>
      </c>
      <c r="M1145" s="316" t="str">
        <f t="shared" si="85"/>
        <v>76483 6RA0A</v>
      </c>
      <c r="N1145" s="316">
        <f>VLOOKUP(B1145,大日程202201!$C$2:$D$1418,2,FALSE)</f>
        <v>6400</v>
      </c>
    </row>
    <row r="1146" spans="1:14">
      <c r="A1146" s="316">
        <v>1145</v>
      </c>
      <c r="B1146" s="316" t="s">
        <v>3873</v>
      </c>
      <c r="C1146" s="316" t="s">
        <v>5247</v>
      </c>
      <c r="D1146" s="316">
        <v>14</v>
      </c>
      <c r="E1146" s="316">
        <v>8</v>
      </c>
      <c r="F1146" s="316">
        <v>1</v>
      </c>
      <c r="G1146" s="316">
        <v>6</v>
      </c>
      <c r="I1146" s="316">
        <v>0</v>
      </c>
      <c r="J1146" s="316">
        <f t="shared" si="84"/>
        <v>1</v>
      </c>
      <c r="K1146" s="316" t="str">
        <f t="shared" si="83"/>
        <v>76482/3 6RA1A</v>
      </c>
      <c r="L1146" s="316" t="str">
        <f>IF(AND($G1146&lt;&gt;"",$J1146&gt;0), IF($F1146=1,MID($K1146,1,$G1146-1)&amp;MID($K1146,$G1146+2,LEN($K1146)-($G1146+1)),""), IF(AND($G1146&lt;&gt;"",$E1146&lt;&gt;""),MID($K1146,1,$G1146-1),IF(AND($D1146&lt;&gt;"",$F1146&lt;2),$K1146,IF(AND(OR($D1146="", $E1146=""),VALUE($F1146)=0),$K1146,IF($F1146=1,MID($K1146,1,$G1146-1)&amp;MID($K1146,$G1146+2,LEN($K1146)-($G1146-1)),"")))))</f>
        <v>76482 6RA1A</v>
      </c>
      <c r="M1146" s="316" t="str">
        <f t="shared" si="85"/>
        <v>76483 6RA1A</v>
      </c>
      <c r="N1146" s="316">
        <f>VLOOKUP(B1146,大日程202201!$C$2:$D$1418,2,FALSE)</f>
        <v>5600</v>
      </c>
    </row>
    <row r="1147" spans="1:14">
      <c r="A1147" s="316">
        <v>1146</v>
      </c>
      <c r="B1147" s="316" t="s">
        <v>3874</v>
      </c>
      <c r="C1147" s="316" t="s">
        <v>3874</v>
      </c>
      <c r="D1147" s="316">
        <v>18</v>
      </c>
      <c r="E1147" s="316">
        <v>6</v>
      </c>
      <c r="F1147" s="316">
        <v>1</v>
      </c>
      <c r="G1147" s="316">
        <v>12</v>
      </c>
      <c r="I1147" s="316">
        <v>0</v>
      </c>
      <c r="J1147" s="316">
        <f t="shared" si="84"/>
        <v>-7</v>
      </c>
      <c r="K1147" s="316" t="str">
        <f t="shared" si="83"/>
        <v>5253C A0800/A0700</v>
      </c>
      <c r="L1147" s="316" t="str">
        <f>IF(AND($G1147&lt;&gt;"",$J1147&gt;0), IF($F1147=1,MID($K1147,1,$G1147-1)&amp;MID($K1147,$G1147+2,LEN($K1147)-($G1147+1)),""), IF(AND($G1147&lt;&gt;"",$E1147&lt;&gt;""),MID($K1147,1,$G1147-1),IF(AND($D1147&lt;&gt;"",$F1147&lt;2),$K1147,IF(AND(OR($D1147="", $E1147=""),VALUE($F1147)=0),$K1147,IF($F1147=1,MID($K1147,1,$G1147-1)&amp;MID($K1147,$G1147+2,LEN($K1147)-($G1147-1)),"")))))</f>
        <v>5253C A0800</v>
      </c>
      <c r="M1147" s="316" t="str">
        <f t="shared" si="85"/>
        <v>5253C A0700</v>
      </c>
      <c r="N1147" s="316">
        <f>VLOOKUP(B1147,大日程202201!$C$2:$D$1418,2,FALSE)</f>
        <v>9000</v>
      </c>
    </row>
    <row r="1148" spans="1:14">
      <c r="A1148" s="316">
        <v>1147</v>
      </c>
      <c r="B1148" s="316" t="s">
        <v>3875</v>
      </c>
      <c r="C1148" s="316" t="s">
        <v>5248</v>
      </c>
      <c r="D1148" s="316">
        <v>12</v>
      </c>
      <c r="E1148" s="316">
        <v>6</v>
      </c>
      <c r="F1148" s="316">
        <v>0</v>
      </c>
      <c r="I1148" s="316">
        <v>0</v>
      </c>
      <c r="J1148" s="316">
        <f t="shared" si="84"/>
        <v>0</v>
      </c>
      <c r="K1148" s="316" t="str">
        <f t="shared" si="83"/>
        <v>76764 6RA0A</v>
      </c>
      <c r="L1148" s="316" t="str">
        <f t="shared" si="86"/>
        <v>76764 6RA0A</v>
      </c>
      <c r="M1148" s="316" t="str">
        <f t="shared" si="85"/>
        <v/>
      </c>
      <c r="N1148" s="316">
        <f>VLOOKUP(B1148,大日程202201!$C$2:$D$1418,2,FALSE)</f>
        <v>5200</v>
      </c>
    </row>
    <row r="1149" spans="1:14">
      <c r="A1149" s="316">
        <v>1148</v>
      </c>
      <c r="B1149" s="316" t="s">
        <v>3876</v>
      </c>
      <c r="C1149" s="324" t="s">
        <v>1104</v>
      </c>
      <c r="D1149" s="316">
        <v>12</v>
      </c>
      <c r="E1149" s="316">
        <v>6</v>
      </c>
      <c r="I1149" s="316">
        <v>0</v>
      </c>
      <c r="J1149" s="316">
        <f t="shared" si="84"/>
        <v>0</v>
      </c>
      <c r="K1149" s="316" t="str">
        <f t="shared" si="83"/>
        <v>5228A 52200</v>
      </c>
      <c r="L1149" s="316" t="str">
        <f>IF(AND($G1149&lt;&gt;"",$J1149&gt;0), IF($F1149=1,MID($K1149,1,$G1149-1)&amp;MID($K1149,$G1149+2,LEN($K1149)-($G1149+1)),""), IF(AND($G1149&lt;&gt;"",$E1149&lt;&gt;""),MID($K1149,1,$G1149-1),IF(AND($D1149&lt;&gt;"",$F1149&lt;2),$K1149,IF(AND(OR($D1149="", $E1149=""),VALUE($F1149)=0),$K1149,IF($F1149=1,MID($K1149,1,$G1149-1)&amp;MID($K1149,$G1149+2,LEN($K1149)-($G1149-1)),"")))))</f>
        <v>5228A 52200</v>
      </c>
      <c r="M1149" s="316" t="str">
        <f t="shared" si="85"/>
        <v/>
      </c>
      <c r="N1149" s="316">
        <f>VLOOKUP(B1149,大日程202201!$C$2:$D$1418,2,FALSE)</f>
        <v>8800</v>
      </c>
    </row>
    <row r="1150" spans="1:14">
      <c r="A1150" s="316">
        <v>1149</v>
      </c>
      <c r="B1150" s="316" t="s">
        <v>3877</v>
      </c>
      <c r="C1150" s="316" t="s">
        <v>5249</v>
      </c>
      <c r="D1150" s="316">
        <v>12</v>
      </c>
      <c r="E1150" s="316">
        <v>6</v>
      </c>
      <c r="F1150" s="316">
        <v>0</v>
      </c>
      <c r="I1150" s="316">
        <v>0</v>
      </c>
      <c r="J1150" s="316">
        <f t="shared" si="84"/>
        <v>0</v>
      </c>
      <c r="K1150" s="316" t="str">
        <f t="shared" si="83"/>
        <v>76765 6RA0A</v>
      </c>
      <c r="L1150" s="316" t="str">
        <f t="shared" si="86"/>
        <v>76765 6RA0A</v>
      </c>
      <c r="M1150" s="316" t="str">
        <f t="shared" si="85"/>
        <v/>
      </c>
      <c r="N1150" s="316">
        <f>VLOOKUP(B1150,大日程202201!$C$2:$D$1418,2,FALSE)</f>
        <v>5200</v>
      </c>
    </row>
    <row r="1151" spans="1:14">
      <c r="A1151" s="316">
        <v>1150</v>
      </c>
      <c r="B1151" s="316" t="s">
        <v>3878</v>
      </c>
      <c r="C1151" s="322" t="s">
        <v>1106</v>
      </c>
      <c r="D1151" s="316">
        <v>12</v>
      </c>
      <c r="E1151" s="316">
        <v>6</v>
      </c>
      <c r="I1151" s="316">
        <v>0</v>
      </c>
      <c r="J1151" s="316">
        <f t="shared" si="84"/>
        <v>0</v>
      </c>
      <c r="K1151" s="316" t="str">
        <f t="shared" si="83"/>
        <v>5228A 52100</v>
      </c>
      <c r="L1151" s="316" t="str">
        <f>IF(AND($G1151&lt;&gt;"",$J1151&gt;0), IF($F1151=1,MID($K1151,1,$G1151-1)&amp;MID($K1151,$G1151+2,LEN($K1151)-($G1151+1)),""), IF(AND($G1151&lt;&gt;"",$E1151&lt;&gt;""),MID($K1151,1,$G1151-1),IF(AND($D1151&lt;&gt;"",$F1151&lt;2),$K1151,IF(AND(OR($D1151="", $E1151=""),VALUE($F1151)=0),$K1151,IF($F1151=1,MID($K1151,1,$G1151-1)&amp;MID($K1151,$G1151+2,LEN($K1151)-($G1151-1)),"")))))</f>
        <v>5228A 52100</v>
      </c>
      <c r="M1151" s="316" t="str">
        <f t="shared" si="85"/>
        <v/>
      </c>
      <c r="N1151" s="316">
        <f>VLOOKUP(B1151,大日程202201!$C$2:$D$1418,2,FALSE)</f>
        <v>8800</v>
      </c>
    </row>
    <row r="1152" spans="1:14">
      <c r="A1152" s="316">
        <v>1151</v>
      </c>
      <c r="B1152" s="316" t="s">
        <v>3879</v>
      </c>
      <c r="C1152" s="316" t="s">
        <v>5250</v>
      </c>
      <c r="D1152" s="316">
        <v>12</v>
      </c>
      <c r="E1152" s="316">
        <v>6</v>
      </c>
      <c r="F1152" s="316">
        <v>0</v>
      </c>
      <c r="I1152" s="316">
        <v>0</v>
      </c>
      <c r="J1152" s="316">
        <f t="shared" si="84"/>
        <v>0</v>
      </c>
      <c r="K1152" s="316" t="str">
        <f t="shared" si="83"/>
        <v>61137 B5010</v>
      </c>
      <c r="L1152" s="316" t="str">
        <f t="shared" si="86"/>
        <v>61137 B5010</v>
      </c>
      <c r="M1152" s="316" t="str">
        <f t="shared" si="85"/>
        <v/>
      </c>
      <c r="N1152" s="316">
        <f>VLOOKUP(B1152,大日程202201!$C$2:$D$1418,2,FALSE)</f>
        <v>0</v>
      </c>
    </row>
    <row r="1153" spans="1:14">
      <c r="A1153" s="316">
        <v>1152</v>
      </c>
      <c r="B1153" s="316" t="s">
        <v>3880</v>
      </c>
      <c r="C1153" s="316" t="s">
        <v>5251</v>
      </c>
      <c r="D1153" s="316">
        <v>12</v>
      </c>
      <c r="E1153" s="316">
        <v>6</v>
      </c>
      <c r="F1153" s="316">
        <v>0</v>
      </c>
      <c r="I1153" s="316">
        <v>0</v>
      </c>
      <c r="J1153" s="316">
        <f t="shared" si="84"/>
        <v>0</v>
      </c>
      <c r="K1153" s="316" t="str">
        <f t="shared" si="83"/>
        <v>61138 B5010</v>
      </c>
      <c r="L1153" s="316" t="str">
        <f t="shared" si="86"/>
        <v>61138 B5010</v>
      </c>
      <c r="M1153" s="316" t="str">
        <f t="shared" si="85"/>
        <v/>
      </c>
      <c r="N1153" s="316">
        <f>VLOOKUP(B1153,大日程202201!$C$2:$D$1418,2,FALSE)</f>
        <v>0</v>
      </c>
    </row>
    <row r="1154" spans="1:14">
      <c r="A1154" s="316">
        <v>1153</v>
      </c>
      <c r="B1154" s="316" t="s">
        <v>3881</v>
      </c>
      <c r="C1154" s="316" t="s">
        <v>5252</v>
      </c>
      <c r="D1154" s="316">
        <v>12</v>
      </c>
      <c r="E1154" s="316">
        <v>6</v>
      </c>
      <c r="F1154" s="316">
        <v>0</v>
      </c>
      <c r="I1154" s="316">
        <v>15</v>
      </c>
      <c r="J1154" s="316">
        <f t="shared" si="84"/>
        <v>0</v>
      </c>
      <c r="K1154" s="316" t="str">
        <f t="shared" ref="K1154:K1217" si="87">IF(AND($D1154&lt;&gt;"",$D1154&gt;$E1154),TRIM(MID($C1154,1,$D1154)),TRIM($C1154))</f>
        <v>5253C D6100</v>
      </c>
      <c r="L1154" s="316" t="str">
        <f t="shared" si="86"/>
        <v>5253C D6100</v>
      </c>
      <c r="M1154" s="316" t="str">
        <f t="shared" si="85"/>
        <v/>
      </c>
      <c r="N1154" s="316">
        <f>VLOOKUP(B1154,大日程202201!$C$2:$D$1418,2,FALSE)</f>
        <v>2100</v>
      </c>
    </row>
    <row r="1155" spans="1:14">
      <c r="A1155" s="316">
        <v>1154</v>
      </c>
      <c r="B1155" s="316" t="s">
        <v>3882</v>
      </c>
      <c r="C1155" s="316" t="s">
        <v>5253</v>
      </c>
      <c r="D1155" s="316">
        <v>12</v>
      </c>
      <c r="E1155" s="316">
        <v>6</v>
      </c>
      <c r="F1155" s="316">
        <v>0</v>
      </c>
      <c r="I1155" s="316">
        <v>15</v>
      </c>
      <c r="J1155" s="316">
        <f t="shared" si="84"/>
        <v>0</v>
      </c>
      <c r="K1155" s="316" t="str">
        <f t="shared" si="87"/>
        <v>9450B 39500</v>
      </c>
      <c r="L1155" s="316" t="str">
        <f t="shared" si="86"/>
        <v>9450B 39500</v>
      </c>
      <c r="M1155" s="316" t="str">
        <f t="shared" si="85"/>
        <v/>
      </c>
      <c r="N1155" s="316">
        <f>VLOOKUP(B1155,大日程202201!$C$2:$D$1418,2,FALSE)</f>
        <v>4680</v>
      </c>
    </row>
    <row r="1156" spans="1:14">
      <c r="A1156" s="316">
        <v>1155</v>
      </c>
      <c r="B1156" s="316" t="s">
        <v>3883</v>
      </c>
      <c r="C1156" s="316" t="s">
        <v>5254</v>
      </c>
      <c r="D1156" s="316">
        <v>12</v>
      </c>
      <c r="E1156" s="316">
        <v>6</v>
      </c>
      <c r="F1156" s="316">
        <v>0</v>
      </c>
      <c r="I1156" s="316">
        <v>15</v>
      </c>
      <c r="J1156" s="316">
        <f t="shared" ref="J1156:J1219" si="88">IF($G1156&lt;&gt;"",($E1156-1)-$G1156,0)</f>
        <v>0</v>
      </c>
      <c r="K1156" s="316" t="str">
        <f t="shared" si="87"/>
        <v>9450B 39400</v>
      </c>
      <c r="L1156" s="316" t="str">
        <f t="shared" si="86"/>
        <v>9450B 39400</v>
      </c>
      <c r="M1156" s="316" t="str">
        <f t="shared" si="85"/>
        <v/>
      </c>
      <c r="N1156" s="316">
        <f>VLOOKUP(B1156,大日程202201!$C$2:$D$1418,2,FALSE)</f>
        <v>1080</v>
      </c>
    </row>
    <row r="1157" spans="1:14">
      <c r="A1157" s="316">
        <v>1156</v>
      </c>
      <c r="B1157" s="316" t="s">
        <v>3884</v>
      </c>
      <c r="C1157" s="316" t="s">
        <v>5255</v>
      </c>
      <c r="D1157" s="316">
        <v>12</v>
      </c>
      <c r="E1157" s="316">
        <v>6</v>
      </c>
      <c r="F1157" s="316">
        <v>0</v>
      </c>
      <c r="I1157" s="316">
        <v>0</v>
      </c>
      <c r="J1157" s="316">
        <f t="shared" si="88"/>
        <v>0</v>
      </c>
      <c r="K1157" s="316" t="str">
        <f t="shared" si="87"/>
        <v>64184 JG00A</v>
      </c>
      <c r="L1157" s="316" t="str">
        <f t="shared" si="86"/>
        <v>64184 JG00A</v>
      </c>
      <c r="M1157" s="316" t="str">
        <f t="shared" si="85"/>
        <v/>
      </c>
      <c r="N1157" s="316">
        <f>VLOOKUP(B1157,大日程202201!$C$2:$D$1418,2,FALSE)</f>
        <v>0</v>
      </c>
    </row>
    <row r="1158" spans="1:14">
      <c r="A1158" s="316">
        <v>1157</v>
      </c>
      <c r="B1158" s="316" t="s">
        <v>3885</v>
      </c>
      <c r="C1158" s="316" t="s">
        <v>5256</v>
      </c>
      <c r="D1158" s="316">
        <v>12</v>
      </c>
      <c r="E1158" s="316">
        <v>6</v>
      </c>
      <c r="F1158" s="316">
        <v>0</v>
      </c>
      <c r="I1158" s="316">
        <v>0</v>
      </c>
      <c r="J1158" s="316">
        <f t="shared" si="88"/>
        <v>0</v>
      </c>
      <c r="K1158" s="316" t="str">
        <f t="shared" si="87"/>
        <v>64185 JG00A</v>
      </c>
      <c r="L1158" s="316" t="str">
        <f t="shared" si="86"/>
        <v>64185 JG00A</v>
      </c>
      <c r="M1158" s="316" t="str">
        <f t="shared" si="85"/>
        <v/>
      </c>
      <c r="N1158" s="316">
        <f>VLOOKUP(B1158,大日程202201!$C$2:$D$1418,2,FALSE)</f>
        <v>0</v>
      </c>
    </row>
    <row r="1159" spans="1:14">
      <c r="A1159" s="316">
        <v>1158</v>
      </c>
      <c r="B1159" s="316" t="s">
        <v>3886</v>
      </c>
      <c r="C1159" s="316" t="s">
        <v>5257</v>
      </c>
      <c r="D1159" s="316">
        <v>12</v>
      </c>
      <c r="E1159" s="316">
        <v>6</v>
      </c>
      <c r="F1159" s="316">
        <v>0</v>
      </c>
      <c r="I1159" s="316">
        <v>0</v>
      </c>
      <c r="J1159" s="316">
        <f t="shared" si="88"/>
        <v>0</v>
      </c>
      <c r="K1159" s="316" t="str">
        <f t="shared" si="87"/>
        <v>67112 JG00A</v>
      </c>
      <c r="L1159" s="316" t="str">
        <f t="shared" si="86"/>
        <v>67112 JG00A</v>
      </c>
      <c r="M1159" s="316" t="str">
        <f t="shared" si="85"/>
        <v/>
      </c>
      <c r="N1159" s="316">
        <f>VLOOKUP(B1159,大日程202201!$C$2:$D$1418,2,FALSE)</f>
        <v>0</v>
      </c>
    </row>
    <row r="1160" spans="1:14">
      <c r="A1160" s="316">
        <v>1159</v>
      </c>
      <c r="B1160" s="316" t="s">
        <v>3887</v>
      </c>
      <c r="C1160" s="316" t="s">
        <v>5258</v>
      </c>
      <c r="D1160" s="316">
        <v>12</v>
      </c>
      <c r="E1160" s="316">
        <v>6</v>
      </c>
      <c r="F1160" s="316">
        <v>0</v>
      </c>
      <c r="I1160" s="316">
        <v>0</v>
      </c>
      <c r="J1160" s="316">
        <f t="shared" si="88"/>
        <v>0</v>
      </c>
      <c r="K1160" s="316" t="str">
        <f t="shared" si="87"/>
        <v>67112 JG40A</v>
      </c>
      <c r="L1160" s="316" t="str">
        <f t="shared" si="86"/>
        <v>67112 JG40A</v>
      </c>
      <c r="M1160" s="316" t="str">
        <f t="shared" si="85"/>
        <v/>
      </c>
      <c r="N1160" s="316">
        <f>VLOOKUP(B1160,大日程202201!$C$2:$D$1418,2,FALSE)</f>
        <v>0</v>
      </c>
    </row>
    <row r="1161" spans="1:14">
      <c r="A1161" s="316">
        <v>1160</v>
      </c>
      <c r="B1161" s="316" t="s">
        <v>3888</v>
      </c>
      <c r="C1161" s="316" t="s">
        <v>5259</v>
      </c>
      <c r="D1161" s="316">
        <v>12</v>
      </c>
      <c r="E1161" s="316">
        <v>6</v>
      </c>
      <c r="F1161" s="316">
        <v>0</v>
      </c>
      <c r="I1161" s="316">
        <v>0</v>
      </c>
      <c r="J1161" s="316">
        <f t="shared" si="88"/>
        <v>0</v>
      </c>
      <c r="K1161" s="316" t="str">
        <f t="shared" si="87"/>
        <v>67112 JM00A</v>
      </c>
      <c r="L1161" s="316" t="str">
        <f t="shared" si="86"/>
        <v>67112 JM00A</v>
      </c>
      <c r="M1161" s="316" t="str">
        <f t="shared" si="85"/>
        <v/>
      </c>
      <c r="N1161" s="316">
        <f>VLOOKUP(B1161,大日程202201!$C$2:$D$1418,2,FALSE)</f>
        <v>0</v>
      </c>
    </row>
    <row r="1162" spans="1:14">
      <c r="A1162" s="316">
        <v>1161</v>
      </c>
      <c r="B1162" s="316" t="s">
        <v>3889</v>
      </c>
      <c r="C1162" s="316" t="s">
        <v>5260</v>
      </c>
      <c r="D1162" s="316">
        <v>14</v>
      </c>
      <c r="E1162" s="316">
        <v>8</v>
      </c>
      <c r="F1162" s="316">
        <v>1</v>
      </c>
      <c r="G1162" s="316">
        <v>6</v>
      </c>
      <c r="I1162" s="316">
        <v>0</v>
      </c>
      <c r="J1162" s="316">
        <f t="shared" si="88"/>
        <v>1</v>
      </c>
      <c r="K1162" s="316" t="str">
        <f t="shared" si="87"/>
        <v>756R2/3 JG00A</v>
      </c>
      <c r="L1162" s="316" t="str">
        <f>IF(AND($G1162&lt;&gt;"",$J1162&gt;0), IF($F1162=1,MID($K1162,1,$G1162-1)&amp;MID($K1162,$G1162+2,LEN($K1162)-($G1162+1)),""), IF(AND($G1162&lt;&gt;"",$E1162&lt;&gt;""),MID($K1162,1,$G1162-1),IF(AND($D1162&lt;&gt;"",$F1162&lt;2),$K1162,IF(AND(OR($D1162="", $E1162=""),VALUE($F1162)=0),$K1162,IF($F1162=1,MID($K1162,1,$G1162-1)&amp;MID($K1162,$G1162+2,LEN($K1162)-($G1162-1)),"")))))</f>
        <v>756R2 JG00A</v>
      </c>
      <c r="M1162" s="316" t="str">
        <f t="shared" si="85"/>
        <v>756R3 JG00A</v>
      </c>
      <c r="N1162" s="316">
        <f>VLOOKUP(B1162,大日程202201!$C$2:$D$1418,2,FALSE)</f>
        <v>300</v>
      </c>
    </row>
    <row r="1163" spans="1:14">
      <c r="A1163" s="316">
        <v>1162</v>
      </c>
      <c r="B1163" s="316" t="s">
        <v>3890</v>
      </c>
      <c r="C1163" s="316" t="s">
        <v>5261</v>
      </c>
      <c r="D1163" s="316">
        <v>12</v>
      </c>
      <c r="E1163" s="316">
        <v>6</v>
      </c>
      <c r="F1163" s="316">
        <v>0</v>
      </c>
      <c r="I1163" s="316">
        <v>0</v>
      </c>
      <c r="J1163" s="316">
        <f t="shared" si="88"/>
        <v>0</v>
      </c>
      <c r="K1163" s="316" t="str">
        <f t="shared" si="87"/>
        <v>75632 JG00A</v>
      </c>
      <c r="L1163" s="316" t="str">
        <f t="shared" si="86"/>
        <v>75632 JG00A</v>
      </c>
      <c r="M1163" s="316" t="str">
        <f t="shared" si="85"/>
        <v/>
      </c>
      <c r="N1163" s="316">
        <f>VLOOKUP(B1163,大日程202201!$C$2:$D$1418,2,FALSE)</f>
        <v>0</v>
      </c>
    </row>
    <row r="1164" spans="1:14">
      <c r="A1164" s="316">
        <v>1163</v>
      </c>
      <c r="B1164" s="316" t="s">
        <v>3891</v>
      </c>
      <c r="C1164" s="316" t="s">
        <v>5262</v>
      </c>
      <c r="D1164" s="316">
        <v>12</v>
      </c>
      <c r="E1164" s="316">
        <v>6</v>
      </c>
      <c r="F1164" s="316">
        <v>0</v>
      </c>
      <c r="I1164" s="316">
        <v>0</v>
      </c>
      <c r="J1164" s="316">
        <f t="shared" si="88"/>
        <v>0</v>
      </c>
      <c r="K1164" s="316" t="str">
        <f t="shared" si="87"/>
        <v>75632 JH00A</v>
      </c>
      <c r="L1164" s="316" t="str">
        <f t="shared" si="86"/>
        <v>75632 JH00A</v>
      </c>
      <c r="M1164" s="316" t="str">
        <f t="shared" si="85"/>
        <v/>
      </c>
      <c r="N1164" s="316">
        <f>VLOOKUP(B1164,大日程202201!$C$2:$D$1418,2,FALSE)</f>
        <v>0</v>
      </c>
    </row>
    <row r="1165" spans="1:14">
      <c r="A1165" s="316">
        <v>1164</v>
      </c>
      <c r="B1165" s="316" t="s">
        <v>3892</v>
      </c>
      <c r="C1165" s="316" t="s">
        <v>5263</v>
      </c>
      <c r="D1165" s="316">
        <v>12</v>
      </c>
      <c r="E1165" s="316">
        <v>6</v>
      </c>
      <c r="F1165" s="316">
        <v>0</v>
      </c>
      <c r="I1165" s="316">
        <v>0</v>
      </c>
      <c r="J1165" s="316">
        <f t="shared" si="88"/>
        <v>0</v>
      </c>
      <c r="K1165" s="316" t="str">
        <f t="shared" si="87"/>
        <v>75632 1YA0A</v>
      </c>
      <c r="L1165" s="316" t="str">
        <f t="shared" si="86"/>
        <v>75632 1YA0A</v>
      </c>
      <c r="M1165" s="316" t="str">
        <f t="shared" si="85"/>
        <v/>
      </c>
      <c r="N1165" s="316">
        <f>VLOOKUP(B1165,大日程202201!$C$2:$D$1418,2,FALSE)</f>
        <v>0</v>
      </c>
    </row>
    <row r="1166" spans="1:14">
      <c r="A1166" s="316">
        <v>1165</v>
      </c>
      <c r="B1166" s="316" t="s">
        <v>3893</v>
      </c>
      <c r="C1166" s="316" t="s">
        <v>5264</v>
      </c>
      <c r="D1166" s="316">
        <v>12</v>
      </c>
      <c r="E1166" s="316">
        <v>6</v>
      </c>
      <c r="F1166" s="316">
        <v>0</v>
      </c>
      <c r="I1166" s="316">
        <v>0</v>
      </c>
      <c r="J1166" s="316">
        <f t="shared" si="88"/>
        <v>0</v>
      </c>
      <c r="K1166" s="316" t="str">
        <f t="shared" si="87"/>
        <v>75632 JM00A</v>
      </c>
      <c r="L1166" s="316" t="str">
        <f t="shared" si="86"/>
        <v>75632 JM00A</v>
      </c>
      <c r="M1166" s="316" t="str">
        <f t="shared" ref="M1166:M1229" si="89">IF(AND($G1166&lt;&gt;"",$J1166&gt;0), IF($F1166=1,MID($K1166,1,$G1166-(1+$J1166))&amp;MID($K1166,$G1166+$J1166,LEN($K1166)-($G1166+($J1166-1))),""),IF(AND($G1166&lt;&gt;"",$E1166&lt;&gt;"",$J1166&gt;0),MID($K1166,1,$G1166-1),IF(AND($G1166&lt;&gt;"",$E1166&lt;&gt;"",$J1166&lt;0),MID($K1166,1,$E1166)&amp;MID($K1166,$G1166+1,LEN($K1166)-$G1166),IF($F1166=1,MID($K1166,1,$G1166-2)&amp;MID($K1166,$G1166+1,LEN($K1166)-$G1166),""))))</f>
        <v/>
      </c>
      <c r="N1166" s="316">
        <f>VLOOKUP(B1166,大日程202201!$C$2:$D$1418,2,FALSE)</f>
        <v>0</v>
      </c>
    </row>
    <row r="1167" spans="1:14">
      <c r="A1167" s="316">
        <v>1166</v>
      </c>
      <c r="B1167" s="316" t="s">
        <v>3894</v>
      </c>
      <c r="C1167" s="316" t="s">
        <v>5265</v>
      </c>
      <c r="D1167" s="316">
        <v>12</v>
      </c>
      <c r="E1167" s="316">
        <v>6</v>
      </c>
      <c r="F1167" s="316">
        <v>0</v>
      </c>
      <c r="I1167" s="316">
        <v>0</v>
      </c>
      <c r="J1167" s="316">
        <f t="shared" si="88"/>
        <v>0</v>
      </c>
      <c r="K1167" s="316" t="str">
        <f t="shared" si="87"/>
        <v>76572 JM00A</v>
      </c>
      <c r="L1167" s="316" t="str">
        <f t="shared" ref="L1167:L1227" si="90">IF(AND($G1167&lt;&gt;"",$J1167&gt;0), IF($F1167=1,MID($K1167,1,$G1167-1)&amp;MID($K1167,$G1167+$J1167+$J1167,LEN($K1167)-($G1167+$J1167)),""), IF(AND($G1167&lt;&gt;"",$E1167&lt;&gt;""),MID($K1167,1,$G1167-1),IF(AND($D1167&lt;&gt;"",$F1167&lt;2),$K1167,IF(AND(OR($D1167="", $E1167=""),VALUE($F1167)=0),$K1167,IF($F1167=1,MID($K1167,1,$G1167-1)&amp;MID($K1167,$G1167+2,LEN($K1167)-($G1167-1)),"")))))</f>
        <v>76572 JM00A</v>
      </c>
      <c r="M1167" s="316" t="str">
        <f t="shared" si="89"/>
        <v/>
      </c>
      <c r="N1167" s="316">
        <f>VLOOKUP(B1167,大日程202201!$C$2:$D$1418,2,FALSE)</f>
        <v>0</v>
      </c>
    </row>
    <row r="1168" spans="1:14">
      <c r="A1168" s="316">
        <v>1167</v>
      </c>
      <c r="B1168" s="316" t="s">
        <v>3895</v>
      </c>
      <c r="C1168" s="316" t="s">
        <v>5266</v>
      </c>
      <c r="D1168" s="316">
        <v>12</v>
      </c>
      <c r="E1168" s="316">
        <v>6</v>
      </c>
      <c r="F1168" s="316">
        <v>0</v>
      </c>
      <c r="I1168" s="316">
        <v>0</v>
      </c>
      <c r="J1168" s="316">
        <f t="shared" si="88"/>
        <v>0</v>
      </c>
      <c r="K1168" s="316" t="str">
        <f t="shared" si="87"/>
        <v>76573 JM00A</v>
      </c>
      <c r="L1168" s="316" t="str">
        <f t="shared" si="90"/>
        <v>76573 JM00A</v>
      </c>
      <c r="M1168" s="316" t="str">
        <f t="shared" si="89"/>
        <v/>
      </c>
      <c r="N1168" s="316">
        <f>VLOOKUP(B1168,大日程202201!$C$2:$D$1418,2,FALSE)</f>
        <v>0</v>
      </c>
    </row>
    <row r="1169" spans="1:14">
      <c r="A1169" s="316">
        <v>1168</v>
      </c>
      <c r="B1169" s="316" t="s">
        <v>3896</v>
      </c>
      <c r="C1169" s="316" t="s">
        <v>5267</v>
      </c>
      <c r="D1169" s="316">
        <v>14</v>
      </c>
      <c r="E1169" s="316">
        <v>6</v>
      </c>
      <c r="F1169" s="316">
        <v>0</v>
      </c>
      <c r="I1169" s="316">
        <v>0</v>
      </c>
      <c r="J1169" s="316">
        <f t="shared" si="88"/>
        <v>0</v>
      </c>
      <c r="K1169" s="316" t="str">
        <f t="shared" si="87"/>
        <v>74798 JM00ACE</v>
      </c>
      <c r="L1169" s="316" t="str">
        <f t="shared" si="90"/>
        <v>74798 JM00ACE</v>
      </c>
      <c r="M1169" s="316" t="str">
        <f t="shared" si="89"/>
        <v/>
      </c>
      <c r="N1169" s="316">
        <f>VLOOKUP(B1169,大日程202201!$C$2:$D$1418,2,FALSE)</f>
        <v>0</v>
      </c>
    </row>
    <row r="1170" spans="1:14">
      <c r="A1170" s="316">
        <v>1169</v>
      </c>
      <c r="B1170" s="316" t="s">
        <v>3897</v>
      </c>
      <c r="C1170" s="316" t="s">
        <v>5268</v>
      </c>
      <c r="D1170" s="316">
        <v>12</v>
      </c>
      <c r="E1170" s="316">
        <v>6</v>
      </c>
      <c r="F1170" s="316">
        <v>0</v>
      </c>
      <c r="I1170" s="316">
        <v>0</v>
      </c>
      <c r="J1170" s="316">
        <f t="shared" si="88"/>
        <v>0</v>
      </c>
      <c r="K1170" s="316" t="str">
        <f t="shared" si="87"/>
        <v>76632 JM00A</v>
      </c>
      <c r="L1170" s="316" t="str">
        <f t="shared" si="90"/>
        <v>76632 JM00A</v>
      </c>
      <c r="M1170" s="316" t="str">
        <f t="shared" si="89"/>
        <v/>
      </c>
      <c r="N1170" s="316">
        <f>VLOOKUP(B1170,大日程202201!$C$2:$D$1418,2,FALSE)</f>
        <v>0</v>
      </c>
    </row>
    <row r="1171" spans="1:14">
      <c r="A1171" s="316">
        <v>1170</v>
      </c>
      <c r="B1171" s="316" t="s">
        <v>3898</v>
      </c>
      <c r="C1171" s="316" t="s">
        <v>5269</v>
      </c>
      <c r="D1171" s="316">
        <v>12</v>
      </c>
      <c r="E1171" s="316">
        <v>6</v>
      </c>
      <c r="F1171" s="316">
        <v>0</v>
      </c>
      <c r="I1171" s="316">
        <v>0</v>
      </c>
      <c r="J1171" s="316">
        <f t="shared" si="88"/>
        <v>0</v>
      </c>
      <c r="K1171" s="316" t="str">
        <f t="shared" si="87"/>
        <v>76633 JM00A</v>
      </c>
      <c r="L1171" s="316" t="str">
        <f t="shared" si="90"/>
        <v>76633 JM00A</v>
      </c>
      <c r="M1171" s="316" t="str">
        <f t="shared" si="89"/>
        <v/>
      </c>
      <c r="N1171" s="316">
        <f>VLOOKUP(B1171,大日程202201!$C$2:$D$1418,2,FALSE)</f>
        <v>0</v>
      </c>
    </row>
    <row r="1172" spans="1:14">
      <c r="A1172" s="316">
        <v>1171</v>
      </c>
      <c r="B1172" s="316" t="s">
        <v>3900</v>
      </c>
      <c r="C1172" s="316" t="s">
        <v>5270</v>
      </c>
      <c r="D1172" s="316">
        <v>12</v>
      </c>
      <c r="E1172" s="316">
        <v>6</v>
      </c>
      <c r="F1172" s="316">
        <v>0</v>
      </c>
      <c r="I1172" s="316">
        <v>0</v>
      </c>
      <c r="J1172" s="316">
        <f t="shared" si="88"/>
        <v>0</v>
      </c>
      <c r="K1172" s="316" t="str">
        <f t="shared" si="87"/>
        <v>76532 JM00B</v>
      </c>
      <c r="L1172" s="316" t="str">
        <f t="shared" si="90"/>
        <v>76532 JM00B</v>
      </c>
      <c r="M1172" s="316" t="str">
        <f t="shared" si="89"/>
        <v/>
      </c>
      <c r="N1172" s="316">
        <f>VLOOKUP(B1172,大日程202201!$C$2:$D$1418,2,FALSE)</f>
        <v>0</v>
      </c>
    </row>
    <row r="1173" spans="1:14">
      <c r="A1173" s="316">
        <v>1172</v>
      </c>
      <c r="B1173" s="316" t="s">
        <v>3901</v>
      </c>
      <c r="C1173" s="316" t="s">
        <v>5271</v>
      </c>
      <c r="D1173" s="316">
        <v>12</v>
      </c>
      <c r="E1173" s="316">
        <v>6</v>
      </c>
      <c r="F1173" s="316">
        <v>0</v>
      </c>
      <c r="I1173" s="316">
        <v>0</v>
      </c>
      <c r="J1173" s="316">
        <f t="shared" si="88"/>
        <v>0</v>
      </c>
      <c r="K1173" s="316" t="str">
        <f t="shared" si="87"/>
        <v>76533 JM00B</v>
      </c>
      <c r="L1173" s="316" t="str">
        <f t="shared" si="90"/>
        <v>76533 JM00B</v>
      </c>
      <c r="M1173" s="316" t="str">
        <f t="shared" si="89"/>
        <v/>
      </c>
      <c r="N1173" s="316">
        <f>VLOOKUP(B1173,大日程202201!$C$2:$D$1418,2,FALSE)</f>
        <v>0</v>
      </c>
    </row>
    <row r="1174" spans="1:14">
      <c r="A1174" s="316">
        <v>1173</v>
      </c>
      <c r="B1174" s="316" t="s">
        <v>3902</v>
      </c>
      <c r="C1174" s="316" t="s">
        <v>5272</v>
      </c>
      <c r="D1174" s="316">
        <v>12</v>
      </c>
      <c r="E1174" s="316">
        <v>6</v>
      </c>
      <c r="F1174" s="316">
        <v>0</v>
      </c>
      <c r="I1174" s="316">
        <v>0</v>
      </c>
      <c r="J1174" s="316">
        <f t="shared" si="88"/>
        <v>0</v>
      </c>
      <c r="K1174" s="316" t="str">
        <f t="shared" si="87"/>
        <v>76232 JM00A</v>
      </c>
      <c r="L1174" s="316" t="str">
        <f t="shared" si="90"/>
        <v>76232 JM00A</v>
      </c>
      <c r="M1174" s="316" t="str">
        <f t="shared" si="89"/>
        <v/>
      </c>
      <c r="N1174" s="316">
        <f>VLOOKUP(B1174,大日程202201!$C$2:$D$1418,2,FALSE)</f>
        <v>0</v>
      </c>
    </row>
    <row r="1175" spans="1:14">
      <c r="A1175" s="316">
        <v>1174</v>
      </c>
      <c r="B1175" s="316" t="s">
        <v>3903</v>
      </c>
      <c r="C1175" s="316" t="s">
        <v>5273</v>
      </c>
      <c r="D1175" s="316">
        <v>12</v>
      </c>
      <c r="E1175" s="316">
        <v>6</v>
      </c>
      <c r="F1175" s="316">
        <v>0</v>
      </c>
      <c r="I1175" s="316">
        <v>0</v>
      </c>
      <c r="J1175" s="316">
        <f t="shared" si="88"/>
        <v>0</v>
      </c>
      <c r="K1175" s="316" t="str">
        <f t="shared" si="87"/>
        <v>76233 JM00A</v>
      </c>
      <c r="L1175" s="316" t="str">
        <f t="shared" si="90"/>
        <v>76233 JM00A</v>
      </c>
      <c r="M1175" s="316" t="str">
        <f t="shared" si="89"/>
        <v/>
      </c>
      <c r="N1175" s="316">
        <f>VLOOKUP(B1175,大日程202201!$C$2:$D$1418,2,FALSE)</f>
        <v>0</v>
      </c>
    </row>
    <row r="1176" spans="1:14">
      <c r="A1176" s="316">
        <v>1175</v>
      </c>
      <c r="B1176" s="316" t="s">
        <v>3904</v>
      </c>
      <c r="C1176" s="316" t="s">
        <v>5274</v>
      </c>
      <c r="D1176" s="316">
        <v>12</v>
      </c>
      <c r="E1176" s="316">
        <v>6</v>
      </c>
      <c r="F1176" s="316">
        <v>0</v>
      </c>
      <c r="I1176" s="316">
        <v>0</v>
      </c>
      <c r="J1176" s="316">
        <f t="shared" si="88"/>
        <v>0</v>
      </c>
      <c r="K1176" s="316" t="str">
        <f t="shared" si="87"/>
        <v>75174 JG00A</v>
      </c>
      <c r="L1176" s="316" t="str">
        <f t="shared" si="90"/>
        <v>75174 JG00A</v>
      </c>
      <c r="M1176" s="316" t="str">
        <f t="shared" si="89"/>
        <v/>
      </c>
      <c r="N1176" s="316">
        <f>VLOOKUP(B1176,大日程202201!$C$2:$D$1418,2,FALSE)</f>
        <v>4200</v>
      </c>
    </row>
    <row r="1177" spans="1:14">
      <c r="A1177" s="316">
        <v>1176</v>
      </c>
      <c r="B1177" s="316" t="s">
        <v>3905</v>
      </c>
      <c r="C1177" s="316" t="s">
        <v>5275</v>
      </c>
      <c r="D1177" s="316">
        <v>14</v>
      </c>
      <c r="E1177" s="316">
        <v>6</v>
      </c>
      <c r="F1177" s="316">
        <v>0</v>
      </c>
      <c r="I1177" s="316">
        <v>12</v>
      </c>
      <c r="J1177" s="316">
        <f t="shared" si="88"/>
        <v>0</v>
      </c>
      <c r="K1177" s="316" t="str">
        <f t="shared" si="87"/>
        <v>75174 JG00A-K</v>
      </c>
      <c r="L1177" s="316" t="str">
        <f t="shared" si="90"/>
        <v>75174 JG00A-K</v>
      </c>
      <c r="M1177" s="316" t="str">
        <f t="shared" si="89"/>
        <v/>
      </c>
      <c r="N1177" s="316">
        <f>VLOOKUP(B1177,大日程202201!$C$2:$D$1418,2,FALSE)</f>
        <v>7800</v>
      </c>
    </row>
    <row r="1178" spans="1:14">
      <c r="A1178" s="316">
        <v>1177</v>
      </c>
      <c r="B1178" s="316" t="s">
        <v>3906</v>
      </c>
      <c r="C1178" s="316" t="s">
        <v>5276</v>
      </c>
      <c r="D1178" s="316">
        <v>16</v>
      </c>
      <c r="E1178" s="316">
        <v>8</v>
      </c>
      <c r="F1178" s="316">
        <v>1</v>
      </c>
      <c r="G1178" s="316">
        <v>6</v>
      </c>
      <c r="I1178" s="316">
        <v>14</v>
      </c>
      <c r="J1178" s="316">
        <f t="shared" si="88"/>
        <v>1</v>
      </c>
      <c r="K1178" s="316" t="str">
        <f t="shared" si="87"/>
        <v>75152/3 JG00A-K</v>
      </c>
      <c r="L1178" s="316" t="str">
        <f>IF(AND($G1178&lt;&gt;"",$J1178&gt;0), IF($F1178=1,MID($K1178,1,$G1178-1)&amp;MID($K1178,$G1178+2,LEN($K1178)-($G1178+1)),""), IF(AND($G1178&lt;&gt;"",$E1178&lt;&gt;""),MID($K1178,1,$G1178-1),IF(AND($D1178&lt;&gt;"",$F1178&lt;2),$K1178,IF(AND(OR($D1178="", $E1178=""),VALUE($F1178)=0),$K1178,IF($F1178=1,MID($K1178,1,$G1178-1)&amp;MID($K1178,$G1178+2,LEN($K1178)-($G1178-1)),"")))))</f>
        <v>75152 JG00A-K</v>
      </c>
      <c r="M1178" s="316" t="str">
        <f t="shared" si="89"/>
        <v>75153 JG00A-K</v>
      </c>
      <c r="N1178" s="316">
        <f>VLOOKUP(B1178,大日程202201!$C$2:$D$1418,2,FALSE)</f>
        <v>0</v>
      </c>
    </row>
    <row r="1179" spans="1:14">
      <c r="A1179" s="316">
        <v>1178</v>
      </c>
      <c r="B1179" s="316" t="s">
        <v>3907</v>
      </c>
      <c r="C1179" s="324" t="s">
        <v>986</v>
      </c>
      <c r="D1179" s="316">
        <v>12</v>
      </c>
      <c r="E1179" s="316">
        <v>6</v>
      </c>
      <c r="I1179" s="316">
        <v>0</v>
      </c>
      <c r="J1179" s="316">
        <f t="shared" si="88"/>
        <v>0</v>
      </c>
      <c r="K1179" s="316" t="str">
        <f t="shared" si="87"/>
        <v>75512 JG00A</v>
      </c>
      <c r="L1179" s="316" t="str">
        <f>IF(AND($G1179&lt;&gt;"",$J1179&gt;0), IF($F1179=1,MID($K1179,1,$G1179-1)&amp;MID($K1179,$G1179+2,LEN($K1179)-($G1179+1)),""), IF(AND($G1179&lt;&gt;"",$E1179&lt;&gt;""),MID($K1179,1,$G1179-1),IF(AND($D1179&lt;&gt;"",$F1179&lt;2),$K1179,IF(AND(OR($D1179="", $E1179=""),VALUE($F1179)=0),$K1179,IF($F1179=1,MID($K1179,1,$G1179-1)&amp;MID($K1179,$G1179+2,LEN($K1179)-($G1179-1)),"")))))</f>
        <v>75512 JG00A</v>
      </c>
      <c r="M1179" s="316" t="str">
        <f t="shared" si="89"/>
        <v/>
      </c>
      <c r="N1179" s="316">
        <f>VLOOKUP(B1179,大日程202201!$C$2:$D$1418,2,FALSE)</f>
        <v>0</v>
      </c>
    </row>
    <row r="1180" spans="1:14">
      <c r="A1180" s="316">
        <v>1179</v>
      </c>
      <c r="B1180" s="316" t="s">
        <v>3908</v>
      </c>
      <c r="C1180" s="316" t="s">
        <v>5277</v>
      </c>
      <c r="D1180" s="316">
        <v>12</v>
      </c>
      <c r="E1180" s="316">
        <v>6</v>
      </c>
      <c r="F1180" s="316">
        <v>0</v>
      </c>
      <c r="I1180" s="316">
        <v>0</v>
      </c>
      <c r="J1180" s="316">
        <f t="shared" si="88"/>
        <v>0</v>
      </c>
      <c r="K1180" s="316" t="str">
        <f t="shared" si="87"/>
        <v>75512 6MA0A</v>
      </c>
      <c r="L1180" s="316" t="str">
        <f t="shared" si="90"/>
        <v>75512 6MA0A</v>
      </c>
      <c r="M1180" s="316" t="str">
        <f t="shared" si="89"/>
        <v/>
      </c>
      <c r="N1180" s="316">
        <f>VLOOKUP(B1180,大日程202201!$C$2:$D$1418,2,FALSE)</f>
        <v>6300</v>
      </c>
    </row>
    <row r="1181" spans="1:14">
      <c r="A1181" s="316">
        <v>1180</v>
      </c>
      <c r="B1181" s="316" t="s">
        <v>3909</v>
      </c>
      <c r="C1181" s="322" t="s">
        <v>988</v>
      </c>
      <c r="D1181" s="316">
        <v>12</v>
      </c>
      <c r="E1181" s="316">
        <v>6</v>
      </c>
      <c r="I1181" s="316">
        <v>0</v>
      </c>
      <c r="J1181" s="316">
        <f t="shared" si="88"/>
        <v>0</v>
      </c>
      <c r="K1181" s="316" t="str">
        <f t="shared" si="87"/>
        <v>75512 JM00A</v>
      </c>
      <c r="L1181" s="316" t="str">
        <f>IF(AND($G1181&lt;&gt;"",$J1181&gt;0), IF($F1181=1,MID($K1181,1,$G1181-1)&amp;MID($K1181,$G1181+2,LEN($K1181)-($G1181+1)),""), IF(AND($G1181&lt;&gt;"",$E1181&lt;&gt;""),MID($K1181,1,$G1181-1),IF(AND($D1181&lt;&gt;"",$F1181&lt;2),$K1181,IF(AND(OR($D1181="", $E1181=""),VALUE($F1181)=0),$K1181,IF($F1181=1,MID($K1181,1,$G1181-1)&amp;MID($K1181,$G1181+2,LEN($K1181)-($G1181-1)),"")))))</f>
        <v>75512 JM00A</v>
      </c>
      <c r="M1181" s="316" t="str">
        <f t="shared" si="89"/>
        <v/>
      </c>
      <c r="N1181" s="316">
        <f>VLOOKUP(B1181,大日程202201!$C$2:$D$1418,2,FALSE)</f>
        <v>7200</v>
      </c>
    </row>
    <row r="1182" spans="1:14">
      <c r="A1182" s="316">
        <v>1181</v>
      </c>
      <c r="B1182" s="316" t="s">
        <v>3910</v>
      </c>
      <c r="C1182" s="322" t="s">
        <v>989</v>
      </c>
      <c r="D1182" s="316">
        <v>12</v>
      </c>
      <c r="E1182" s="316">
        <v>6</v>
      </c>
      <c r="I1182" s="316">
        <v>0</v>
      </c>
      <c r="J1182" s="316">
        <f t="shared" si="88"/>
        <v>0</v>
      </c>
      <c r="K1182" s="316" t="str">
        <f t="shared" si="87"/>
        <v>75513 JG00A</v>
      </c>
      <c r="L1182" s="316" t="str">
        <f>IF(AND($G1182&lt;&gt;"",$J1182&gt;0), IF($F1182=1,MID($K1182,1,$G1182-1)&amp;MID($K1182,$G1182+2,LEN($K1182)-($G1182+1)),""), IF(AND($G1182&lt;&gt;"",$E1182&lt;&gt;""),MID($K1182,1,$G1182-1),IF(AND($D1182&lt;&gt;"",$F1182&lt;2),$K1182,IF(AND(OR($D1182="", $E1182=""),VALUE($F1182)=0),$K1182,IF($F1182=1,MID($K1182,1,$G1182-1)&amp;MID($K1182,$G1182+2,LEN($K1182)-($G1182-1)),"")))))</f>
        <v>75513 JG00A</v>
      </c>
      <c r="M1182" s="316" t="str">
        <f t="shared" si="89"/>
        <v/>
      </c>
      <c r="N1182" s="316">
        <f>VLOOKUP(B1182,大日程202201!$C$2:$D$1418,2,FALSE)</f>
        <v>0</v>
      </c>
    </row>
    <row r="1183" spans="1:14">
      <c r="A1183" s="316">
        <v>1182</v>
      </c>
      <c r="B1183" s="316" t="s">
        <v>3911</v>
      </c>
      <c r="C1183" s="316" t="s">
        <v>5278</v>
      </c>
      <c r="D1183" s="316">
        <v>12</v>
      </c>
      <c r="E1183" s="316">
        <v>6</v>
      </c>
      <c r="F1183" s="316">
        <v>0</v>
      </c>
      <c r="I1183" s="316">
        <v>0</v>
      </c>
      <c r="J1183" s="316">
        <f t="shared" si="88"/>
        <v>0</v>
      </c>
      <c r="K1183" s="316" t="str">
        <f t="shared" si="87"/>
        <v>75513 6MA0A</v>
      </c>
      <c r="L1183" s="316" t="str">
        <f t="shared" si="90"/>
        <v>75513 6MA0A</v>
      </c>
      <c r="M1183" s="316" t="str">
        <f t="shared" si="89"/>
        <v/>
      </c>
      <c r="N1183" s="316">
        <f>VLOOKUP(B1183,大日程202201!$C$2:$D$1418,2,FALSE)</f>
        <v>6100</v>
      </c>
    </row>
    <row r="1184" spans="1:14">
      <c r="A1184" s="316">
        <v>1183</v>
      </c>
      <c r="B1184" s="316" t="s">
        <v>3912</v>
      </c>
      <c r="C1184" s="322" t="s">
        <v>991</v>
      </c>
      <c r="D1184" s="316">
        <v>12</v>
      </c>
      <c r="E1184" s="316">
        <v>6</v>
      </c>
      <c r="I1184" s="316">
        <v>0</v>
      </c>
      <c r="J1184" s="316">
        <f t="shared" si="88"/>
        <v>0</v>
      </c>
      <c r="K1184" s="316" t="str">
        <f t="shared" si="87"/>
        <v>75513 JM00A</v>
      </c>
      <c r="L1184" s="316" t="str">
        <f>IF(AND($G1184&lt;&gt;"",$J1184&gt;0), IF($F1184=1,MID($K1184,1,$G1184-1)&amp;MID($K1184,$G1184+2,LEN($K1184)-($G1184+1)),""), IF(AND($G1184&lt;&gt;"",$E1184&lt;&gt;""),MID($K1184,1,$G1184-1),IF(AND($D1184&lt;&gt;"",$F1184&lt;2),$K1184,IF(AND(OR($D1184="", $E1184=""),VALUE($F1184)=0),$K1184,IF($F1184=1,MID($K1184,1,$G1184-1)&amp;MID($K1184,$G1184+2,LEN($K1184)-($G1184-1)),"")))))</f>
        <v>75513 JM00A</v>
      </c>
      <c r="M1184" s="316" t="str">
        <f t="shared" si="89"/>
        <v/>
      </c>
      <c r="N1184" s="316">
        <f>VLOOKUP(B1184,大日程202201!$C$2:$D$1418,2,FALSE)</f>
        <v>7000</v>
      </c>
    </row>
    <row r="1185" spans="1:14">
      <c r="A1185" s="316">
        <v>1184</v>
      </c>
      <c r="B1185" s="316" t="s">
        <v>3913</v>
      </c>
      <c r="C1185" s="322" t="s">
        <v>1117</v>
      </c>
      <c r="D1185" s="316">
        <v>12</v>
      </c>
      <c r="E1185" s="316">
        <v>6</v>
      </c>
      <c r="I1185" s="316">
        <v>0</v>
      </c>
      <c r="J1185" s="316">
        <f t="shared" si="88"/>
        <v>0</v>
      </c>
      <c r="K1185" s="316" t="str">
        <f t="shared" si="87"/>
        <v>75636 1VX0A</v>
      </c>
      <c r="L1185" s="316" t="str">
        <f>IF(AND($G1185&lt;&gt;"",$J1185&gt;0), IF($F1185=1,MID($K1185,1,$G1185-1)&amp;MID($K1185,$G1185+2,LEN($K1185)-($G1185+1)),""), IF(AND($G1185&lt;&gt;"",$E1185&lt;&gt;""),MID($K1185,1,$G1185-1),IF(AND($D1185&lt;&gt;"",$F1185&lt;2),$K1185,IF(AND(OR($D1185="", $E1185=""),VALUE($F1185)=0),$K1185,IF($F1185=1,MID($K1185,1,$G1185-1)&amp;MID($K1185,$G1185+2,LEN($K1185)-($G1185-1)),"")))))</f>
        <v>75636 1VX0A</v>
      </c>
      <c r="M1185" s="316" t="str">
        <f t="shared" si="89"/>
        <v/>
      </c>
      <c r="N1185" s="316">
        <f>VLOOKUP(B1185,大日程202201!$C$2:$D$1418,2,FALSE)</f>
        <v>6400</v>
      </c>
    </row>
    <row r="1186" spans="1:14">
      <c r="A1186" s="316">
        <v>1185</v>
      </c>
      <c r="B1186" s="316" t="s">
        <v>3914</v>
      </c>
      <c r="C1186" s="316" t="s">
        <v>5279</v>
      </c>
      <c r="D1186" s="316">
        <v>14</v>
      </c>
      <c r="E1186" s="316">
        <v>6</v>
      </c>
      <c r="F1186" s="316">
        <v>0</v>
      </c>
      <c r="I1186" s="316">
        <v>12</v>
      </c>
      <c r="J1186" s="316">
        <f t="shared" si="88"/>
        <v>0</v>
      </c>
      <c r="K1186" s="316" t="str">
        <f t="shared" si="87"/>
        <v>75636 1VX0A-G</v>
      </c>
      <c r="L1186" s="316" t="str">
        <f t="shared" si="90"/>
        <v>75636 1VX0A-G</v>
      </c>
      <c r="M1186" s="316" t="str">
        <f t="shared" si="89"/>
        <v/>
      </c>
      <c r="N1186" s="316">
        <f>VLOOKUP(B1186,大日程202201!$C$2:$D$1418,2,FALSE)</f>
        <v>0</v>
      </c>
    </row>
    <row r="1187" spans="1:14">
      <c r="A1187" s="316">
        <v>1186</v>
      </c>
      <c r="B1187" s="316" t="s">
        <v>3915</v>
      </c>
      <c r="C1187" s="316" t="s">
        <v>5280</v>
      </c>
      <c r="D1187" s="316">
        <v>12</v>
      </c>
      <c r="E1187" s="316">
        <v>6</v>
      </c>
      <c r="F1187" s="316">
        <v>0</v>
      </c>
      <c r="I1187" s="316">
        <v>0</v>
      </c>
      <c r="J1187" s="316">
        <f t="shared" si="88"/>
        <v>0</v>
      </c>
      <c r="K1187" s="316" t="str">
        <f t="shared" si="87"/>
        <v>75636 6MA0B</v>
      </c>
      <c r="L1187" s="316" t="str">
        <f t="shared" si="90"/>
        <v>75636 6MA0B</v>
      </c>
      <c r="M1187" s="316" t="str">
        <f t="shared" si="89"/>
        <v/>
      </c>
      <c r="N1187" s="316">
        <f>VLOOKUP(B1187,大日程202201!$C$2:$D$1418,2,FALSE)</f>
        <v>7000</v>
      </c>
    </row>
    <row r="1188" spans="1:14">
      <c r="A1188" s="316">
        <v>1187</v>
      </c>
      <c r="B1188" s="316" t="s">
        <v>3916</v>
      </c>
      <c r="C1188" s="316" t="s">
        <v>5281</v>
      </c>
      <c r="D1188" s="316">
        <v>14</v>
      </c>
      <c r="E1188" s="316">
        <v>8</v>
      </c>
      <c r="F1188" s="316">
        <v>1</v>
      </c>
      <c r="G1188" s="316">
        <v>6</v>
      </c>
      <c r="I1188" s="316">
        <v>0</v>
      </c>
      <c r="J1188" s="316">
        <f t="shared" si="88"/>
        <v>1</v>
      </c>
      <c r="K1188" s="316" t="str">
        <f t="shared" si="87"/>
        <v>75658/9 JG00A</v>
      </c>
      <c r="L1188" s="316" t="str">
        <f>IF(AND($G1188&lt;&gt;"",$J1188&gt;0), IF($F1188=1,MID($K1188,1,$G1188-1)&amp;MID($K1188,$G1188+2,LEN($K1188)-($G1188+1)),""), IF(AND($G1188&lt;&gt;"",$E1188&lt;&gt;""),MID($K1188,1,$G1188-1),IF(AND($D1188&lt;&gt;"",$F1188&lt;2),$K1188,IF(AND(OR($D1188="", $E1188=""),VALUE($F1188)=0),$K1188,IF($F1188=1,MID($K1188,1,$G1188-1)&amp;MID($K1188,$G1188+2,LEN($K1188)-($G1188-1)),"")))))</f>
        <v>75658 JG00A</v>
      </c>
      <c r="M1188" s="316" t="str">
        <f t="shared" si="89"/>
        <v>75659 JG00A</v>
      </c>
      <c r="N1188" s="316">
        <f>VLOOKUP(B1188,大日程202201!$C$2:$D$1418,2,FALSE)</f>
        <v>16800</v>
      </c>
    </row>
    <row r="1189" spans="1:14">
      <c r="A1189" s="316">
        <v>1188</v>
      </c>
      <c r="B1189" s="316" t="s">
        <v>3917</v>
      </c>
      <c r="C1189" s="316" t="s">
        <v>5282</v>
      </c>
      <c r="D1189" s="316">
        <v>12</v>
      </c>
      <c r="E1189" s="316">
        <v>6</v>
      </c>
      <c r="F1189" s="316">
        <v>0</v>
      </c>
      <c r="I1189" s="316">
        <v>0</v>
      </c>
      <c r="J1189" s="316">
        <f t="shared" si="88"/>
        <v>0</v>
      </c>
      <c r="K1189" s="316" t="str">
        <f t="shared" si="87"/>
        <v>75196 JN20A</v>
      </c>
      <c r="L1189" s="316" t="str">
        <f t="shared" si="90"/>
        <v>75196 JN20A</v>
      </c>
      <c r="M1189" s="316" t="str">
        <f t="shared" si="89"/>
        <v/>
      </c>
      <c r="N1189" s="316">
        <f>VLOOKUP(B1189,大日程202201!$C$2:$D$1418,2,FALSE)</f>
        <v>0</v>
      </c>
    </row>
    <row r="1190" spans="1:14">
      <c r="A1190" s="316">
        <v>1189</v>
      </c>
      <c r="B1190" s="316" t="s">
        <v>3918</v>
      </c>
      <c r="C1190" s="316" t="s">
        <v>5283</v>
      </c>
      <c r="D1190" s="316">
        <v>12</v>
      </c>
      <c r="E1190" s="316">
        <v>6</v>
      </c>
      <c r="F1190" s="316">
        <v>0</v>
      </c>
      <c r="I1190" s="316">
        <v>0</v>
      </c>
      <c r="J1190" s="316">
        <f t="shared" si="88"/>
        <v>0</v>
      </c>
      <c r="K1190" s="316" t="str">
        <f t="shared" si="87"/>
        <v>75172 JN20A</v>
      </c>
      <c r="L1190" s="316" t="str">
        <f t="shared" si="90"/>
        <v>75172 JN20A</v>
      </c>
      <c r="M1190" s="316" t="str">
        <f t="shared" si="89"/>
        <v/>
      </c>
      <c r="N1190" s="316">
        <f>VLOOKUP(B1190,大日程202201!$C$2:$D$1418,2,FALSE)</f>
        <v>0</v>
      </c>
    </row>
    <row r="1191" spans="1:14">
      <c r="A1191" s="316">
        <v>1190</v>
      </c>
      <c r="B1191" s="316" t="s">
        <v>3919</v>
      </c>
      <c r="C1191" s="316" t="s">
        <v>5284</v>
      </c>
      <c r="D1191" s="316">
        <v>12</v>
      </c>
      <c r="E1191" s="316">
        <v>6</v>
      </c>
      <c r="F1191" s="316">
        <v>0</v>
      </c>
      <c r="I1191" s="316">
        <v>0</v>
      </c>
      <c r="J1191" s="316">
        <f t="shared" si="88"/>
        <v>0</v>
      </c>
      <c r="K1191" s="316" t="str">
        <f t="shared" si="87"/>
        <v>75173 JN20A</v>
      </c>
      <c r="L1191" s="316" t="str">
        <f t="shared" si="90"/>
        <v>75173 JN20A</v>
      </c>
      <c r="M1191" s="316" t="str">
        <f t="shared" si="89"/>
        <v/>
      </c>
      <c r="N1191" s="316">
        <f>VLOOKUP(B1191,大日程202201!$C$2:$D$1418,2,FALSE)</f>
        <v>0</v>
      </c>
    </row>
    <row r="1192" spans="1:14">
      <c r="A1192" s="316">
        <v>1191</v>
      </c>
      <c r="B1192" s="316" t="s">
        <v>3920</v>
      </c>
      <c r="C1192" s="316" t="s">
        <v>5285</v>
      </c>
      <c r="D1192" s="316">
        <v>12</v>
      </c>
      <c r="E1192" s="316">
        <v>6</v>
      </c>
      <c r="F1192" s="316">
        <v>0</v>
      </c>
      <c r="I1192" s="316">
        <v>0</v>
      </c>
      <c r="J1192" s="316">
        <f t="shared" si="88"/>
        <v>0</v>
      </c>
      <c r="K1192" s="316" t="str">
        <f t="shared" si="87"/>
        <v>75312 3NU0A</v>
      </c>
      <c r="L1192" s="316" t="str">
        <f t="shared" si="90"/>
        <v>75312 3NU0A</v>
      </c>
      <c r="M1192" s="316" t="str">
        <f t="shared" si="89"/>
        <v/>
      </c>
      <c r="N1192" s="316">
        <f>VLOOKUP(B1192,大日程202201!$C$2:$D$1418,2,FALSE)</f>
        <v>0</v>
      </c>
    </row>
    <row r="1193" spans="1:14">
      <c r="A1193" s="316">
        <v>1192</v>
      </c>
      <c r="B1193" s="316" t="s">
        <v>3921</v>
      </c>
      <c r="C1193" s="316" t="s">
        <v>5286</v>
      </c>
      <c r="D1193" s="316">
        <v>12</v>
      </c>
      <c r="E1193" s="316">
        <v>6</v>
      </c>
      <c r="F1193" s="316">
        <v>0</v>
      </c>
      <c r="I1193" s="316">
        <v>0</v>
      </c>
      <c r="J1193" s="316">
        <f t="shared" si="88"/>
        <v>0</v>
      </c>
      <c r="K1193" s="316" t="str">
        <f t="shared" si="87"/>
        <v>75512 JN20A</v>
      </c>
      <c r="L1193" s="316" t="str">
        <f t="shared" si="90"/>
        <v>75512 JN20A</v>
      </c>
      <c r="M1193" s="316" t="str">
        <f t="shared" si="89"/>
        <v/>
      </c>
      <c r="N1193" s="316">
        <f>VLOOKUP(B1193,大日程202201!$C$2:$D$1418,2,FALSE)</f>
        <v>0</v>
      </c>
    </row>
    <row r="1194" spans="1:14">
      <c r="A1194" s="316">
        <v>1193</v>
      </c>
      <c r="B1194" s="316" t="s">
        <v>3922</v>
      </c>
      <c r="C1194" s="316" t="s">
        <v>5287</v>
      </c>
      <c r="D1194" s="316">
        <v>12</v>
      </c>
      <c r="E1194" s="316">
        <v>6</v>
      </c>
      <c r="F1194" s="316">
        <v>0</v>
      </c>
      <c r="I1194" s="316">
        <v>0</v>
      </c>
      <c r="J1194" s="316">
        <f t="shared" si="88"/>
        <v>0</v>
      </c>
      <c r="K1194" s="316" t="str">
        <f t="shared" si="87"/>
        <v>75512 3NU0A</v>
      </c>
      <c r="L1194" s="316" t="str">
        <f t="shared" si="90"/>
        <v>75512 3NU0A</v>
      </c>
      <c r="M1194" s="316" t="str">
        <f t="shared" si="89"/>
        <v/>
      </c>
      <c r="N1194" s="316">
        <f>VLOOKUP(B1194,大日程202201!$C$2:$D$1418,2,FALSE)</f>
        <v>0</v>
      </c>
    </row>
    <row r="1195" spans="1:14">
      <c r="A1195" s="316">
        <v>1194</v>
      </c>
      <c r="B1195" s="316" t="s">
        <v>3923</v>
      </c>
      <c r="C1195" s="316" t="s">
        <v>5288</v>
      </c>
      <c r="D1195" s="316">
        <v>12</v>
      </c>
      <c r="E1195" s="316">
        <v>6</v>
      </c>
      <c r="F1195" s="316">
        <v>0</v>
      </c>
      <c r="I1195" s="316">
        <v>0</v>
      </c>
      <c r="J1195" s="316">
        <f t="shared" si="88"/>
        <v>0</v>
      </c>
      <c r="K1195" s="316" t="str">
        <f t="shared" si="87"/>
        <v>75513 JN20A</v>
      </c>
      <c r="L1195" s="316" t="str">
        <f t="shared" si="90"/>
        <v>75513 JN20A</v>
      </c>
      <c r="M1195" s="316" t="str">
        <f t="shared" si="89"/>
        <v/>
      </c>
      <c r="N1195" s="316">
        <f>VLOOKUP(B1195,大日程202201!$C$2:$D$1418,2,FALSE)</f>
        <v>0</v>
      </c>
    </row>
    <row r="1196" spans="1:14">
      <c r="A1196" s="316">
        <v>1195</v>
      </c>
      <c r="B1196" s="316" t="s">
        <v>3924</v>
      </c>
      <c r="C1196" s="316" t="s">
        <v>5289</v>
      </c>
      <c r="D1196" s="316">
        <v>12</v>
      </c>
      <c r="E1196" s="316">
        <v>6</v>
      </c>
      <c r="F1196" s="316">
        <v>0</v>
      </c>
      <c r="I1196" s="316">
        <v>0</v>
      </c>
      <c r="J1196" s="316">
        <f t="shared" si="88"/>
        <v>0</v>
      </c>
      <c r="K1196" s="316" t="str">
        <f t="shared" si="87"/>
        <v>75513 3NU0A</v>
      </c>
      <c r="L1196" s="316" t="str">
        <f t="shared" si="90"/>
        <v>75513 3NU0A</v>
      </c>
      <c r="M1196" s="316" t="str">
        <f t="shared" si="89"/>
        <v/>
      </c>
      <c r="N1196" s="316">
        <f>VLOOKUP(B1196,大日程202201!$C$2:$D$1418,2,FALSE)</f>
        <v>0</v>
      </c>
    </row>
    <row r="1197" spans="1:14">
      <c r="A1197" s="316">
        <v>1196</v>
      </c>
      <c r="B1197" s="316" t="s">
        <v>3925</v>
      </c>
      <c r="C1197" s="316" t="s">
        <v>5290</v>
      </c>
      <c r="D1197" s="316">
        <v>12</v>
      </c>
      <c r="E1197" s="316">
        <v>6</v>
      </c>
      <c r="F1197" s="316">
        <v>0</v>
      </c>
      <c r="I1197" s="316">
        <v>0</v>
      </c>
      <c r="J1197" s="316">
        <f t="shared" si="88"/>
        <v>0</v>
      </c>
      <c r="K1197" s="316" t="str">
        <f t="shared" si="87"/>
        <v>76532 JN20A</v>
      </c>
      <c r="L1197" s="316" t="str">
        <f t="shared" si="90"/>
        <v>76532 JN20A</v>
      </c>
      <c r="M1197" s="316" t="str">
        <f t="shared" si="89"/>
        <v/>
      </c>
      <c r="N1197" s="316">
        <f>VLOOKUP(B1197,大日程202201!$C$2:$D$1418,2,FALSE)</f>
        <v>0</v>
      </c>
    </row>
    <row r="1198" spans="1:14">
      <c r="A1198" s="316">
        <v>1197</v>
      </c>
      <c r="B1198" s="316" t="s">
        <v>3926</v>
      </c>
      <c r="C1198" s="316" t="s">
        <v>5291</v>
      </c>
      <c r="D1198" s="316">
        <v>12</v>
      </c>
      <c r="E1198" s="316">
        <v>6</v>
      </c>
      <c r="F1198" s="316">
        <v>0</v>
      </c>
      <c r="I1198" s="316">
        <v>0</v>
      </c>
      <c r="J1198" s="316">
        <f t="shared" si="88"/>
        <v>0</v>
      </c>
      <c r="K1198" s="316" t="str">
        <f t="shared" si="87"/>
        <v>76533 JN20A</v>
      </c>
      <c r="L1198" s="316" t="str">
        <f t="shared" si="90"/>
        <v>76533 JN20A</v>
      </c>
      <c r="M1198" s="316" t="str">
        <f t="shared" si="89"/>
        <v/>
      </c>
      <c r="N1198" s="316">
        <f>VLOOKUP(B1198,大日程202201!$C$2:$D$1418,2,FALSE)</f>
        <v>0</v>
      </c>
    </row>
    <row r="1199" spans="1:14">
      <c r="A1199" s="316">
        <v>1198</v>
      </c>
      <c r="B1199" s="316" t="s">
        <v>3927</v>
      </c>
      <c r="C1199" s="316" t="s">
        <v>5292</v>
      </c>
      <c r="D1199" s="316">
        <v>14</v>
      </c>
      <c r="E1199" s="316">
        <v>8</v>
      </c>
      <c r="F1199" s="316">
        <v>1</v>
      </c>
      <c r="G1199" s="316">
        <v>6</v>
      </c>
      <c r="I1199" s="316">
        <v>0</v>
      </c>
      <c r="J1199" s="316">
        <f t="shared" si="88"/>
        <v>1</v>
      </c>
      <c r="K1199" s="316" t="str">
        <f t="shared" si="87"/>
        <v>76654/5 3TU0A</v>
      </c>
      <c r="L1199" s="316" t="str">
        <f>IF(AND($G1199&lt;&gt;"",$J1199&gt;0), IF($F1199=1,MID($K1199,1,$G1199-1)&amp;MID($K1199,$G1199+2,LEN($K1199)-($G1199+1)),""), IF(AND($G1199&lt;&gt;"",$E1199&lt;&gt;""),MID($K1199,1,$G1199-1),IF(AND($D1199&lt;&gt;"",$F1199&lt;2),$K1199,IF(AND(OR($D1199="", $E1199=""),VALUE($F1199)=0),$K1199,IF($F1199=1,MID($K1199,1,$G1199-1)&amp;MID($K1199,$G1199+2,LEN($K1199)-($G1199-1)),"")))))</f>
        <v>76654 3TU0A</v>
      </c>
      <c r="M1199" s="316" t="str">
        <f t="shared" si="89"/>
        <v>76655 3TU0A</v>
      </c>
      <c r="N1199" s="316">
        <f>VLOOKUP(B1199,大日程202201!$C$2:$D$1418,2,FALSE)</f>
        <v>0</v>
      </c>
    </row>
    <row r="1200" spans="1:14">
      <c r="A1200" s="316">
        <v>1199</v>
      </c>
      <c r="B1200" s="316" t="s">
        <v>3928</v>
      </c>
      <c r="C1200" s="316" t="s">
        <v>5293</v>
      </c>
      <c r="D1200" s="316">
        <v>14</v>
      </c>
      <c r="E1200" s="316">
        <v>8</v>
      </c>
      <c r="F1200" s="316">
        <v>1</v>
      </c>
      <c r="G1200" s="316">
        <v>6</v>
      </c>
      <c r="I1200" s="316">
        <v>0</v>
      </c>
      <c r="J1200" s="316">
        <f t="shared" si="88"/>
        <v>1</v>
      </c>
      <c r="K1200" s="316" t="str">
        <f t="shared" si="87"/>
        <v>76742/3 JN20A</v>
      </c>
      <c r="L1200" s="316" t="str">
        <f>IF(AND($G1200&lt;&gt;"",$J1200&gt;0), IF($F1200=1,MID($K1200,1,$G1200-1)&amp;MID($K1200,$G1200+2,LEN($K1200)-($G1200+1)),""), IF(AND($G1200&lt;&gt;"",$E1200&lt;&gt;""),MID($K1200,1,$G1200-1),IF(AND($D1200&lt;&gt;"",$F1200&lt;2),$K1200,IF(AND(OR($D1200="", $E1200=""),VALUE($F1200)=0),$K1200,IF($F1200=1,MID($K1200,1,$G1200-1)&amp;MID($K1200,$G1200+2,LEN($K1200)-($G1200-1)),"")))))</f>
        <v>76742 JN20A</v>
      </c>
      <c r="M1200" s="316" t="str">
        <f t="shared" si="89"/>
        <v>76743 JN20A</v>
      </c>
      <c r="N1200" s="316">
        <f>VLOOKUP(B1200,大日程202201!$C$2:$D$1418,2,FALSE)</f>
        <v>0</v>
      </c>
    </row>
    <row r="1201" spans="1:14">
      <c r="A1201" s="316">
        <v>1200</v>
      </c>
      <c r="B1201" s="316" t="s">
        <v>3929</v>
      </c>
      <c r="C1201" s="316" t="s">
        <v>5294</v>
      </c>
      <c r="D1201" s="316">
        <v>12</v>
      </c>
      <c r="E1201" s="316">
        <v>6</v>
      </c>
      <c r="F1201" s="316">
        <v>0</v>
      </c>
      <c r="I1201" s="316">
        <v>0</v>
      </c>
      <c r="J1201" s="316">
        <f t="shared" si="88"/>
        <v>0</v>
      </c>
      <c r="K1201" s="316" t="str">
        <f t="shared" si="87"/>
        <v>76752 JN20A</v>
      </c>
      <c r="L1201" s="316" t="str">
        <f t="shared" si="90"/>
        <v>76752 JN20A</v>
      </c>
      <c r="M1201" s="316" t="str">
        <f t="shared" si="89"/>
        <v/>
      </c>
      <c r="N1201" s="316">
        <f>VLOOKUP(B1201,大日程202201!$C$2:$D$1418,2,FALSE)</f>
        <v>0</v>
      </c>
    </row>
    <row r="1202" spans="1:14">
      <c r="A1202" s="316">
        <v>1201</v>
      </c>
      <c r="B1202" s="316" t="s">
        <v>3930</v>
      </c>
      <c r="C1202" s="316" t="s">
        <v>5295</v>
      </c>
      <c r="D1202" s="316">
        <v>12</v>
      </c>
      <c r="E1202" s="316">
        <v>6</v>
      </c>
      <c r="F1202" s="316">
        <v>0</v>
      </c>
      <c r="I1202" s="316">
        <v>0</v>
      </c>
      <c r="J1202" s="316">
        <f t="shared" si="88"/>
        <v>0</v>
      </c>
      <c r="K1202" s="316" t="str">
        <f t="shared" si="87"/>
        <v>76752 JN20A</v>
      </c>
      <c r="L1202" s="316" t="str">
        <f t="shared" si="90"/>
        <v>76752 JN20A</v>
      </c>
      <c r="M1202" s="316" t="str">
        <f t="shared" si="89"/>
        <v/>
      </c>
      <c r="N1202" s="316">
        <f>VLOOKUP(B1202,大日程202201!$C$2:$D$1418,2,FALSE)</f>
        <v>0</v>
      </c>
    </row>
    <row r="1203" spans="1:14">
      <c r="A1203" s="316">
        <v>1202</v>
      </c>
      <c r="B1203" s="316" t="s">
        <v>3931</v>
      </c>
      <c r="C1203" s="316" t="s">
        <v>5296</v>
      </c>
      <c r="D1203" s="316">
        <v>12</v>
      </c>
      <c r="E1203" s="316">
        <v>6</v>
      </c>
      <c r="F1203" s="316">
        <v>0</v>
      </c>
      <c r="I1203" s="316">
        <v>0</v>
      </c>
      <c r="J1203" s="316">
        <f t="shared" si="88"/>
        <v>0</v>
      </c>
      <c r="K1203" s="316" t="str">
        <f t="shared" si="87"/>
        <v>79112 JN20A</v>
      </c>
      <c r="L1203" s="316" t="str">
        <f t="shared" si="90"/>
        <v>79112 JN20A</v>
      </c>
      <c r="M1203" s="316" t="str">
        <f t="shared" si="89"/>
        <v/>
      </c>
      <c r="N1203" s="316">
        <f>VLOOKUP(B1203,大日程202201!$C$2:$D$1418,2,FALSE)</f>
        <v>0</v>
      </c>
    </row>
    <row r="1204" spans="1:14">
      <c r="A1204" s="316">
        <v>1203</v>
      </c>
      <c r="B1204" s="316" t="s">
        <v>3932</v>
      </c>
      <c r="C1204" s="316" t="s">
        <v>5297</v>
      </c>
      <c r="D1204" s="316">
        <v>12</v>
      </c>
      <c r="E1204" s="316">
        <v>6</v>
      </c>
      <c r="F1204" s="316">
        <v>0</v>
      </c>
      <c r="I1204" s="316">
        <v>0</v>
      </c>
      <c r="J1204" s="316">
        <f t="shared" si="88"/>
        <v>0</v>
      </c>
      <c r="K1204" s="316" t="str">
        <f t="shared" si="87"/>
        <v>79112 JN90A</v>
      </c>
      <c r="L1204" s="316" t="str">
        <f t="shared" si="90"/>
        <v>79112 JN90A</v>
      </c>
      <c r="M1204" s="316" t="str">
        <f t="shared" si="89"/>
        <v/>
      </c>
      <c r="N1204" s="316">
        <f>VLOOKUP(B1204,大日程202201!$C$2:$D$1418,2,FALSE)</f>
        <v>0</v>
      </c>
    </row>
    <row r="1205" spans="1:14">
      <c r="A1205" s="316">
        <v>1204</v>
      </c>
      <c r="B1205" s="316" t="s">
        <v>3933</v>
      </c>
      <c r="C1205" s="316" t="s">
        <v>5298</v>
      </c>
      <c r="D1205" s="316">
        <v>12</v>
      </c>
      <c r="E1205" s="316">
        <v>6</v>
      </c>
      <c r="F1205" s="316">
        <v>0</v>
      </c>
      <c r="I1205" s="316">
        <v>0</v>
      </c>
      <c r="J1205" s="316">
        <f t="shared" si="88"/>
        <v>0</v>
      </c>
      <c r="K1205" s="316" t="str">
        <f t="shared" si="87"/>
        <v>79113 JN20A</v>
      </c>
      <c r="L1205" s="316" t="str">
        <f t="shared" si="90"/>
        <v>79113 JN20A</v>
      </c>
      <c r="M1205" s="316" t="str">
        <f t="shared" si="89"/>
        <v/>
      </c>
      <c r="N1205" s="316">
        <f>VLOOKUP(B1205,大日程202201!$C$2:$D$1418,2,FALSE)</f>
        <v>0</v>
      </c>
    </row>
    <row r="1206" spans="1:14">
      <c r="A1206" s="316">
        <v>1205</v>
      </c>
      <c r="B1206" s="316" t="s">
        <v>3934</v>
      </c>
      <c r="C1206" s="316" t="s">
        <v>5299</v>
      </c>
      <c r="D1206" s="316">
        <v>14</v>
      </c>
      <c r="E1206" s="316">
        <v>6</v>
      </c>
      <c r="F1206" s="316">
        <v>0</v>
      </c>
      <c r="I1206" s="316">
        <v>0</v>
      </c>
      <c r="J1206" s="316">
        <f t="shared" si="88"/>
        <v>0</v>
      </c>
      <c r="K1206" s="316" t="str">
        <f t="shared" si="87"/>
        <v>17285 1LA0A02</v>
      </c>
      <c r="L1206" s="316" t="str">
        <f t="shared" si="90"/>
        <v>17285 1LA0A02</v>
      </c>
      <c r="M1206" s="316" t="str">
        <f t="shared" si="89"/>
        <v/>
      </c>
      <c r="N1206" s="316">
        <f>VLOOKUP(B1206,大日程202201!$C$2:$D$1418,2,FALSE)</f>
        <v>0</v>
      </c>
    </row>
    <row r="1207" spans="1:14">
      <c r="A1207" s="316">
        <v>1206</v>
      </c>
      <c r="B1207" s="316" t="s">
        <v>3935</v>
      </c>
      <c r="C1207" s="316" t="s">
        <v>5300</v>
      </c>
      <c r="D1207" s="316">
        <v>12</v>
      </c>
      <c r="E1207" s="316">
        <v>6</v>
      </c>
      <c r="F1207" s="316">
        <v>0</v>
      </c>
      <c r="I1207" s="316">
        <v>0</v>
      </c>
      <c r="J1207" s="316">
        <f t="shared" si="88"/>
        <v>0</v>
      </c>
      <c r="K1207" s="316" t="str">
        <f t="shared" si="87"/>
        <v>74542 1LA0B</v>
      </c>
      <c r="L1207" s="316" t="str">
        <f t="shared" si="90"/>
        <v>74542 1LA0B</v>
      </c>
      <c r="M1207" s="316" t="str">
        <f t="shared" si="89"/>
        <v/>
      </c>
      <c r="N1207" s="316">
        <f>VLOOKUP(B1207,大日程202201!$C$2:$D$1418,2,FALSE)</f>
        <v>4000</v>
      </c>
    </row>
    <row r="1208" spans="1:14">
      <c r="A1208" s="316">
        <v>1207</v>
      </c>
      <c r="B1208" s="316" t="s">
        <v>3936</v>
      </c>
      <c r="C1208" s="316" t="s">
        <v>5301</v>
      </c>
      <c r="D1208" s="316">
        <v>12</v>
      </c>
      <c r="E1208" s="316">
        <v>6</v>
      </c>
      <c r="F1208" s="316">
        <v>0</v>
      </c>
      <c r="I1208" s="316">
        <v>0</v>
      </c>
      <c r="J1208" s="316">
        <f t="shared" si="88"/>
        <v>0</v>
      </c>
      <c r="K1208" s="316" t="str">
        <f t="shared" si="87"/>
        <v>75617 1LA0A</v>
      </c>
      <c r="L1208" s="316" t="str">
        <f t="shared" si="90"/>
        <v>75617 1LA0A</v>
      </c>
      <c r="M1208" s="316" t="str">
        <f t="shared" si="89"/>
        <v/>
      </c>
      <c r="N1208" s="316">
        <f>VLOOKUP(B1208,大日程202201!$C$2:$D$1418,2,FALSE)</f>
        <v>0</v>
      </c>
    </row>
    <row r="1209" spans="1:14">
      <c r="A1209" s="316">
        <v>1208</v>
      </c>
      <c r="B1209" s="316" t="s">
        <v>3937</v>
      </c>
      <c r="C1209" s="316" t="s">
        <v>5302</v>
      </c>
      <c r="D1209" s="316">
        <v>14</v>
      </c>
      <c r="E1209" s="316">
        <v>8</v>
      </c>
      <c r="F1209" s="316">
        <v>1</v>
      </c>
      <c r="G1209" s="316">
        <v>6</v>
      </c>
      <c r="I1209" s="316">
        <v>0</v>
      </c>
      <c r="J1209" s="316">
        <f t="shared" si="88"/>
        <v>1</v>
      </c>
      <c r="K1209" s="316" t="str">
        <f t="shared" si="87"/>
        <v>75662/3 1LA0A</v>
      </c>
      <c r="L1209" s="316" t="str">
        <f>IF(AND($G1209&lt;&gt;"",$J1209&gt;0), IF($F1209=1,MID($K1209,1,$G1209-1)&amp;MID($K1209,$G1209+2,LEN($K1209)-($G1209+1)),""), IF(AND($G1209&lt;&gt;"",$E1209&lt;&gt;""),MID($K1209,1,$G1209-1),IF(AND($D1209&lt;&gt;"",$F1209&lt;2),$K1209,IF(AND(OR($D1209="", $E1209=""),VALUE($F1209)=0),$K1209,IF($F1209=1,MID($K1209,1,$G1209-1)&amp;MID($K1209,$G1209+2,LEN($K1209)-($G1209-1)),"")))))</f>
        <v>75662 1LA0A</v>
      </c>
      <c r="M1209" s="316" t="str">
        <f t="shared" si="89"/>
        <v>75663 1LA0A</v>
      </c>
      <c r="N1209" s="316">
        <f>VLOOKUP(B1209,大日程202201!$C$2:$D$1418,2,FALSE)</f>
        <v>0</v>
      </c>
    </row>
    <row r="1210" spans="1:14">
      <c r="A1210" s="316">
        <v>1209</v>
      </c>
      <c r="B1210" s="316" t="s">
        <v>3938</v>
      </c>
      <c r="C1210" s="316" t="s">
        <v>5303</v>
      </c>
      <c r="D1210" s="316">
        <v>12</v>
      </c>
      <c r="E1210" s="316">
        <v>6</v>
      </c>
      <c r="F1210" s="316">
        <v>0</v>
      </c>
      <c r="I1210" s="316">
        <v>0</v>
      </c>
      <c r="J1210" s="316">
        <f t="shared" si="88"/>
        <v>0</v>
      </c>
      <c r="K1210" s="316" t="str">
        <f t="shared" si="87"/>
        <v>76426 1LA0A</v>
      </c>
      <c r="L1210" s="316" t="str">
        <f t="shared" si="90"/>
        <v>76426 1LA0A</v>
      </c>
      <c r="M1210" s="316" t="str">
        <f t="shared" si="89"/>
        <v/>
      </c>
      <c r="N1210" s="316">
        <f>VLOOKUP(B1210,大日程202201!$C$2:$D$1418,2,FALSE)</f>
        <v>4400</v>
      </c>
    </row>
    <row r="1211" spans="1:14">
      <c r="A1211" s="316">
        <v>1210</v>
      </c>
      <c r="B1211" s="316" t="s">
        <v>3939</v>
      </c>
      <c r="C1211" s="316" t="s">
        <v>5304</v>
      </c>
      <c r="D1211" s="316">
        <v>12</v>
      </c>
      <c r="E1211" s="316">
        <v>6</v>
      </c>
      <c r="F1211" s="316">
        <v>0</v>
      </c>
      <c r="I1211" s="316">
        <v>0</v>
      </c>
      <c r="J1211" s="316">
        <f t="shared" si="88"/>
        <v>0</v>
      </c>
      <c r="K1211" s="316" t="str">
        <f t="shared" si="87"/>
        <v>76427 1LA0A</v>
      </c>
      <c r="L1211" s="316" t="str">
        <f t="shared" si="90"/>
        <v>76427 1LA0A</v>
      </c>
      <c r="M1211" s="316" t="str">
        <f t="shared" si="89"/>
        <v/>
      </c>
      <c r="N1211" s="316">
        <f>VLOOKUP(B1211,大日程202201!$C$2:$D$1418,2,FALSE)</f>
        <v>4400</v>
      </c>
    </row>
    <row r="1212" spans="1:14">
      <c r="A1212" s="316">
        <v>1211</v>
      </c>
      <c r="B1212" s="316" t="s">
        <v>3940</v>
      </c>
      <c r="C1212" s="316" t="s">
        <v>5305</v>
      </c>
      <c r="D1212" s="316">
        <v>12</v>
      </c>
      <c r="E1212" s="316">
        <v>6</v>
      </c>
      <c r="F1212" s="316">
        <v>0</v>
      </c>
      <c r="I1212" s="316">
        <v>0</v>
      </c>
      <c r="J1212" s="316">
        <f t="shared" si="88"/>
        <v>0</v>
      </c>
      <c r="K1212" s="316" t="str">
        <f t="shared" si="87"/>
        <v>76452 1LA0A</v>
      </c>
      <c r="L1212" s="316" t="str">
        <f t="shared" si="90"/>
        <v>76452 1LA0A</v>
      </c>
      <c r="M1212" s="316" t="str">
        <f t="shared" si="89"/>
        <v/>
      </c>
      <c r="N1212" s="316">
        <f>VLOOKUP(B1212,大日程202201!$C$2:$D$1418,2,FALSE)</f>
        <v>6000</v>
      </c>
    </row>
    <row r="1213" spans="1:14">
      <c r="A1213" s="316">
        <v>1212</v>
      </c>
      <c r="B1213" s="316" t="s">
        <v>3941</v>
      </c>
      <c r="C1213" s="316" t="s">
        <v>5306</v>
      </c>
      <c r="D1213" s="316">
        <v>12</v>
      </c>
      <c r="E1213" s="316">
        <v>6</v>
      </c>
      <c r="F1213" s="316">
        <v>0</v>
      </c>
      <c r="I1213" s="316">
        <v>0</v>
      </c>
      <c r="J1213" s="316">
        <f t="shared" si="88"/>
        <v>0</v>
      </c>
      <c r="K1213" s="316" t="str">
        <f t="shared" si="87"/>
        <v>76453 1LA0A</v>
      </c>
      <c r="L1213" s="316" t="str">
        <f t="shared" si="90"/>
        <v>76453 1LA0A</v>
      </c>
      <c r="M1213" s="316" t="str">
        <f t="shared" si="89"/>
        <v/>
      </c>
      <c r="N1213" s="316">
        <f>VLOOKUP(B1213,大日程202201!$C$2:$D$1418,2,FALSE)</f>
        <v>6000</v>
      </c>
    </row>
    <row r="1214" spans="1:14">
      <c r="A1214" s="316">
        <v>1213</v>
      </c>
      <c r="B1214" s="316" t="s">
        <v>3942</v>
      </c>
      <c r="C1214" s="316" t="s">
        <v>5307</v>
      </c>
      <c r="D1214" s="316">
        <v>14</v>
      </c>
      <c r="E1214" s="316">
        <v>8</v>
      </c>
      <c r="F1214" s="316">
        <v>1</v>
      </c>
      <c r="G1214" s="316">
        <v>6</v>
      </c>
      <c r="I1214" s="316">
        <v>0</v>
      </c>
      <c r="J1214" s="316">
        <f t="shared" si="88"/>
        <v>1</v>
      </c>
      <c r="K1214" s="316" t="str">
        <f t="shared" si="87"/>
        <v>764B4/5 1LA0A</v>
      </c>
      <c r="L1214" s="316" t="str">
        <f>IF(AND($G1214&lt;&gt;"",$J1214&gt;0), IF($F1214=1,MID($K1214,1,$G1214-1)&amp;MID($K1214,$G1214+2,LEN($K1214)-($G1214+1)),""), IF(AND($G1214&lt;&gt;"",$E1214&lt;&gt;""),MID($K1214,1,$G1214-1),IF(AND($D1214&lt;&gt;"",$F1214&lt;2),$K1214,IF(AND(OR($D1214="", $E1214=""),VALUE($F1214)=0),$K1214,IF($F1214=1,MID($K1214,1,$G1214-1)&amp;MID($K1214,$G1214+2,LEN($K1214)-($G1214-1)),"")))))</f>
        <v>764B4 1LA0A</v>
      </c>
      <c r="M1214" s="316" t="str">
        <f t="shared" si="89"/>
        <v>764B5 1LA0A</v>
      </c>
      <c r="N1214" s="316">
        <f>VLOOKUP(B1214,大日程202201!$C$2:$D$1418,2,FALSE)</f>
        <v>1600</v>
      </c>
    </row>
    <row r="1215" spans="1:14">
      <c r="A1215" s="316">
        <v>1214</v>
      </c>
      <c r="B1215" s="316" t="s">
        <v>3943</v>
      </c>
      <c r="C1215" s="316" t="s">
        <v>5308</v>
      </c>
      <c r="D1215" s="316">
        <v>14</v>
      </c>
      <c r="E1215" s="316">
        <v>8</v>
      </c>
      <c r="F1215" s="316">
        <v>1</v>
      </c>
      <c r="G1215" s="316">
        <v>6</v>
      </c>
      <c r="I1215" s="316">
        <v>0</v>
      </c>
      <c r="J1215" s="316">
        <f t="shared" si="88"/>
        <v>1</v>
      </c>
      <c r="K1215" s="316" t="str">
        <f t="shared" si="87"/>
        <v>764B4/5 1LB0A</v>
      </c>
      <c r="L1215" s="316" t="str">
        <f>IF(AND($G1215&lt;&gt;"",$J1215&gt;0), IF($F1215=1,MID($K1215,1,$G1215-1)&amp;MID($K1215,$G1215+2,LEN($K1215)-($G1215+1)),""), IF(AND($G1215&lt;&gt;"",$E1215&lt;&gt;""),MID($K1215,1,$G1215-1),IF(AND($D1215&lt;&gt;"",$F1215&lt;2),$K1215,IF(AND(OR($D1215="", $E1215=""),VALUE($F1215)=0),$K1215,IF($F1215=1,MID($K1215,1,$G1215-1)&amp;MID($K1215,$G1215+2,LEN($K1215)-($G1215-1)),"")))))</f>
        <v>764B4 1LB0A</v>
      </c>
      <c r="M1215" s="316" t="str">
        <f t="shared" si="89"/>
        <v>764B5 1LB0A</v>
      </c>
      <c r="N1215" s="316">
        <f>VLOOKUP(B1215,大日程202201!$C$2:$D$1418,2,FALSE)</f>
        <v>2400</v>
      </c>
    </row>
    <row r="1216" spans="1:14">
      <c r="A1216" s="316">
        <v>1215</v>
      </c>
      <c r="B1216" s="316" t="s">
        <v>3944</v>
      </c>
      <c r="C1216" s="316" t="s">
        <v>5309</v>
      </c>
      <c r="D1216" s="316">
        <v>16</v>
      </c>
      <c r="E1216" s="316">
        <v>8</v>
      </c>
      <c r="F1216" s="316">
        <v>1</v>
      </c>
      <c r="G1216" s="316">
        <v>6</v>
      </c>
      <c r="I1216" s="316">
        <v>0</v>
      </c>
      <c r="J1216" s="316">
        <f t="shared" si="88"/>
        <v>1</v>
      </c>
      <c r="K1216" s="316" t="str">
        <f t="shared" si="87"/>
        <v>85034/5 1LA0A01</v>
      </c>
      <c r="L1216" s="316" t="str">
        <f>IF(AND($G1216&lt;&gt;"",$J1216&gt;0), IF($F1216=1,MID($K1216,1,$G1216-1)&amp;MID($K1216,$G1216+2,LEN($K1216)-($G1216+1)),""), IF(AND($G1216&lt;&gt;"",$E1216&lt;&gt;""),MID($K1216,1,$G1216-1),IF(AND($D1216&lt;&gt;"",$F1216&lt;2),$K1216,IF(AND(OR($D1216="", $E1216=""),VALUE($F1216)=0),$K1216,IF($F1216=1,MID($K1216,1,$G1216-1)&amp;MID($K1216,$G1216+2,LEN($K1216)-($G1216-1)),"")))))</f>
        <v>85034 1LA0A01</v>
      </c>
      <c r="M1216" s="316" t="str">
        <f t="shared" si="89"/>
        <v>85035 1LA0A01</v>
      </c>
      <c r="N1216" s="316">
        <f>VLOOKUP(B1216,大日程202201!$C$2:$D$1418,2,FALSE)</f>
        <v>800</v>
      </c>
    </row>
    <row r="1217" spans="1:14">
      <c r="A1217" s="316">
        <v>1216</v>
      </c>
      <c r="B1217" s="316" t="s">
        <v>3945</v>
      </c>
      <c r="C1217" s="316" t="s">
        <v>5310</v>
      </c>
      <c r="D1217" s="316">
        <v>16</v>
      </c>
      <c r="E1217" s="316">
        <v>8</v>
      </c>
      <c r="F1217" s="316">
        <v>1</v>
      </c>
      <c r="G1217" s="316">
        <v>6</v>
      </c>
      <c r="I1217" s="316">
        <v>0</v>
      </c>
      <c r="J1217" s="316">
        <f t="shared" si="88"/>
        <v>1</v>
      </c>
      <c r="K1217" s="316" t="str">
        <f t="shared" si="87"/>
        <v>85034/5 1LA0A02</v>
      </c>
      <c r="L1217" s="316" t="str">
        <f>IF(AND($G1217&lt;&gt;"",$J1217&gt;0), IF($F1217=1,MID($K1217,1,$G1217-1)&amp;MID($K1217,$G1217+2,LEN($K1217)-($G1217+1)),""), IF(AND($G1217&lt;&gt;"",$E1217&lt;&gt;""),MID($K1217,1,$G1217-1),IF(AND($D1217&lt;&gt;"",$F1217&lt;2),$K1217,IF(AND(OR($D1217="", $E1217=""),VALUE($F1217)=0),$K1217,IF($F1217=1,MID($K1217,1,$G1217-1)&amp;MID($K1217,$G1217+2,LEN($K1217)-($G1217-1)),"")))))</f>
        <v>85034 1LA0A02</v>
      </c>
      <c r="M1217" s="316" t="str">
        <f t="shared" si="89"/>
        <v>85035 1LA0A02</v>
      </c>
      <c r="N1217" s="316">
        <f>VLOOKUP(B1217,大日程202201!$C$2:$D$1418,2,FALSE)</f>
        <v>800</v>
      </c>
    </row>
    <row r="1218" spans="1:14">
      <c r="A1218" s="316">
        <v>1217</v>
      </c>
      <c r="B1218" s="316" t="s">
        <v>3946</v>
      </c>
      <c r="C1218" s="316" t="s">
        <v>5311</v>
      </c>
      <c r="D1218" s="316">
        <v>12</v>
      </c>
      <c r="E1218" s="316">
        <v>6</v>
      </c>
      <c r="F1218" s="316">
        <v>0</v>
      </c>
      <c r="I1218" s="316">
        <v>0</v>
      </c>
      <c r="J1218" s="316">
        <f t="shared" si="88"/>
        <v>0</v>
      </c>
      <c r="K1218" s="316" t="str">
        <f t="shared" ref="K1218:K1281" si="91">IF(AND($D1218&lt;&gt;"",$D1218&gt;$E1218),TRIM(MID($C1218,1,$D1218)),TRIM($C1218))</f>
        <v>74516 1JA0A</v>
      </c>
      <c r="L1218" s="316" t="str">
        <f t="shared" si="90"/>
        <v>74516 1JA0A</v>
      </c>
      <c r="M1218" s="316" t="str">
        <f t="shared" si="89"/>
        <v/>
      </c>
      <c r="N1218" s="316">
        <f>VLOOKUP(B1218,大日程202201!$C$2:$D$1418,2,FALSE)</f>
        <v>0</v>
      </c>
    </row>
    <row r="1219" spans="1:14">
      <c r="A1219" s="316">
        <v>1218</v>
      </c>
      <c r="B1219" s="316" t="s">
        <v>3947</v>
      </c>
      <c r="C1219" s="316" t="s">
        <v>5312</v>
      </c>
      <c r="D1219" s="316">
        <v>12</v>
      </c>
      <c r="E1219" s="316">
        <v>6</v>
      </c>
      <c r="F1219" s="316">
        <v>0</v>
      </c>
      <c r="I1219" s="316">
        <v>0</v>
      </c>
      <c r="J1219" s="316">
        <f t="shared" si="88"/>
        <v>0</v>
      </c>
      <c r="K1219" s="316" t="str">
        <f t="shared" si="91"/>
        <v>74516 1JB0A</v>
      </c>
      <c r="L1219" s="316" t="str">
        <f t="shared" si="90"/>
        <v>74516 1JB0A</v>
      </c>
      <c r="M1219" s="316" t="str">
        <f t="shared" si="89"/>
        <v/>
      </c>
      <c r="N1219" s="316">
        <f>VLOOKUP(B1219,大日程202201!$C$2:$D$1418,2,FALSE)</f>
        <v>0</v>
      </c>
    </row>
    <row r="1220" spans="1:14">
      <c r="A1220" s="316">
        <v>1219</v>
      </c>
      <c r="B1220" s="316" t="s">
        <v>3948</v>
      </c>
      <c r="C1220" s="316" t="s">
        <v>5313</v>
      </c>
      <c r="D1220" s="316">
        <v>12</v>
      </c>
      <c r="E1220" s="316">
        <v>6</v>
      </c>
      <c r="F1220" s="316">
        <v>0</v>
      </c>
      <c r="I1220" s="316">
        <v>0</v>
      </c>
      <c r="J1220" s="316">
        <f t="shared" ref="J1220:J1283" si="92">IF($G1220&lt;&gt;"",($E1220-1)-$G1220,0)</f>
        <v>0</v>
      </c>
      <c r="K1220" s="316" t="str">
        <f t="shared" si="91"/>
        <v>74517 1JA0A</v>
      </c>
      <c r="L1220" s="316" t="str">
        <f t="shared" si="90"/>
        <v>74517 1JA0A</v>
      </c>
      <c r="M1220" s="316" t="str">
        <f t="shared" si="89"/>
        <v/>
      </c>
      <c r="N1220" s="316">
        <f>VLOOKUP(B1220,大日程202201!$C$2:$D$1418,2,FALSE)</f>
        <v>0</v>
      </c>
    </row>
    <row r="1221" spans="1:14">
      <c r="A1221" s="316">
        <v>1220</v>
      </c>
      <c r="B1221" s="316" t="s">
        <v>3949</v>
      </c>
      <c r="C1221" s="316" t="s">
        <v>5314</v>
      </c>
      <c r="D1221" s="316">
        <v>12</v>
      </c>
      <c r="E1221" s="316">
        <v>6</v>
      </c>
      <c r="F1221" s="316">
        <v>0</v>
      </c>
      <c r="I1221" s="316">
        <v>0</v>
      </c>
      <c r="J1221" s="316">
        <f t="shared" si="92"/>
        <v>0</v>
      </c>
      <c r="K1221" s="316" t="str">
        <f t="shared" si="91"/>
        <v>74517 1JB0A</v>
      </c>
      <c r="L1221" s="316" t="str">
        <f t="shared" si="90"/>
        <v>74517 1JB0A</v>
      </c>
      <c r="M1221" s="316" t="str">
        <f t="shared" si="89"/>
        <v/>
      </c>
      <c r="N1221" s="316">
        <f>VLOOKUP(B1221,大日程202201!$C$2:$D$1418,2,FALSE)</f>
        <v>500</v>
      </c>
    </row>
    <row r="1222" spans="1:14">
      <c r="A1222" s="316">
        <v>1221</v>
      </c>
      <c r="B1222" s="316" t="s">
        <v>3950</v>
      </c>
      <c r="C1222" s="316" t="s">
        <v>5315</v>
      </c>
      <c r="D1222" s="316">
        <v>14</v>
      </c>
      <c r="E1222" s="316">
        <v>8</v>
      </c>
      <c r="F1222" s="316">
        <v>1</v>
      </c>
      <c r="G1222" s="316">
        <v>6</v>
      </c>
      <c r="I1222" s="316">
        <v>0</v>
      </c>
      <c r="J1222" s="316">
        <f t="shared" si="92"/>
        <v>1</v>
      </c>
      <c r="K1222" s="316" t="str">
        <f t="shared" si="91"/>
        <v>74532/3 1JA1A</v>
      </c>
      <c r="L1222" s="316" t="str">
        <f>IF(AND($G1222&lt;&gt;"",$J1222&gt;0), IF($F1222=1,MID($K1222,1,$G1222-1)&amp;MID($K1222,$G1222+2,LEN($K1222)-($G1222+1)),""), IF(AND($G1222&lt;&gt;"",$E1222&lt;&gt;""),MID($K1222,1,$G1222-1),IF(AND($D1222&lt;&gt;"",$F1222&lt;2),$K1222,IF(AND(OR($D1222="", $E1222=""),VALUE($F1222)=0),$K1222,IF($F1222=1,MID($K1222,1,$G1222-1)&amp;MID($K1222,$G1222+2,LEN($K1222)-($G1222-1)),"")))))</f>
        <v>74532 1JA1A</v>
      </c>
      <c r="M1222" s="316" t="str">
        <f t="shared" si="89"/>
        <v>74533 1JA1A</v>
      </c>
      <c r="N1222" s="316">
        <f>VLOOKUP(B1222,大日程202201!$C$2:$D$1418,2,FALSE)</f>
        <v>0</v>
      </c>
    </row>
    <row r="1223" spans="1:14">
      <c r="A1223" s="316">
        <v>1222</v>
      </c>
      <c r="B1223" s="316" t="s">
        <v>3951</v>
      </c>
      <c r="C1223" s="316" t="s">
        <v>5316</v>
      </c>
      <c r="D1223" s="316">
        <v>14</v>
      </c>
      <c r="E1223" s="316">
        <v>8</v>
      </c>
      <c r="F1223" s="316">
        <v>1</v>
      </c>
      <c r="G1223" s="316">
        <v>6</v>
      </c>
      <c r="I1223" s="316">
        <v>0</v>
      </c>
      <c r="J1223" s="316">
        <f t="shared" si="92"/>
        <v>1</v>
      </c>
      <c r="K1223" s="316" t="str">
        <f t="shared" si="91"/>
        <v>76532/3 6AX0A</v>
      </c>
      <c r="L1223" s="316" t="str">
        <f>IF(AND($G1223&lt;&gt;"",$J1223&gt;0), IF($F1223=1,MID($K1223,1,$G1223-1)&amp;MID($K1223,$G1223+2,LEN($K1223)-($G1223+1)),""), IF(AND($G1223&lt;&gt;"",$E1223&lt;&gt;""),MID($K1223,1,$G1223-1),IF(AND($D1223&lt;&gt;"",$F1223&lt;2),$K1223,IF(AND(OR($D1223="", $E1223=""),VALUE($F1223)=0),$K1223,IF($F1223=1,MID($K1223,1,$G1223-1)&amp;MID($K1223,$G1223+2,LEN($K1223)-($G1223-1)),"")))))</f>
        <v>76532 6AX0A</v>
      </c>
      <c r="M1223" s="316" t="str">
        <f t="shared" si="89"/>
        <v>76533 6AX0A</v>
      </c>
      <c r="N1223" s="316">
        <f>VLOOKUP(B1223,大日程202201!$C$2:$D$1418,2,FALSE)</f>
        <v>0</v>
      </c>
    </row>
    <row r="1224" spans="1:14">
      <c r="A1224" s="316">
        <v>1223</v>
      </c>
      <c r="B1224" s="316" t="s">
        <v>3952</v>
      </c>
      <c r="C1224" s="316" t="s">
        <v>5317</v>
      </c>
      <c r="D1224" s="316">
        <v>14</v>
      </c>
      <c r="E1224" s="316">
        <v>8</v>
      </c>
      <c r="F1224" s="316">
        <v>1</v>
      </c>
      <c r="G1224" s="316">
        <v>6</v>
      </c>
      <c r="I1224" s="316">
        <v>0</v>
      </c>
      <c r="J1224" s="316">
        <f t="shared" si="92"/>
        <v>1</v>
      </c>
      <c r="K1224" s="316" t="str">
        <f t="shared" si="91"/>
        <v>67408/9 1JA0A</v>
      </c>
      <c r="L1224" s="316" t="str">
        <f>IF(AND($G1224&lt;&gt;"",$J1224&gt;0), IF($F1224=1,MID($K1224,1,$G1224-1)&amp;MID($K1224,$G1224+2,LEN($K1224)-($G1224+1)),""), IF(AND($G1224&lt;&gt;"",$E1224&lt;&gt;""),MID($K1224,1,$G1224-1),IF(AND($D1224&lt;&gt;"",$F1224&lt;2),$K1224,IF(AND(OR($D1224="", $E1224=""),VALUE($F1224)=0),$K1224,IF($F1224=1,MID($K1224,1,$G1224-1)&amp;MID($K1224,$G1224+2,LEN($K1224)-($G1224-1)),"")))))</f>
        <v>67408 1JA0A</v>
      </c>
      <c r="M1224" s="316" t="str">
        <f t="shared" si="89"/>
        <v>67409 1JA0A</v>
      </c>
      <c r="N1224" s="316">
        <f>VLOOKUP(B1224,大日程202201!$C$2:$D$1418,2,FALSE)</f>
        <v>0</v>
      </c>
    </row>
    <row r="1225" spans="1:14">
      <c r="A1225" s="316">
        <v>1224</v>
      </c>
      <c r="B1225" s="316" t="s">
        <v>3953</v>
      </c>
      <c r="C1225" s="316" t="s">
        <v>5318</v>
      </c>
      <c r="D1225" s="316">
        <v>14</v>
      </c>
      <c r="E1225" s="316">
        <v>8</v>
      </c>
      <c r="F1225" s="316">
        <v>1</v>
      </c>
      <c r="G1225" s="316">
        <v>6</v>
      </c>
      <c r="I1225" s="316">
        <v>0</v>
      </c>
      <c r="J1225" s="316">
        <f t="shared" si="92"/>
        <v>1</v>
      </c>
      <c r="K1225" s="316" t="str">
        <f t="shared" si="91"/>
        <v>67408/9 1JB0A</v>
      </c>
      <c r="L1225" s="316" t="str">
        <f>IF(AND($G1225&lt;&gt;"",$J1225&gt;0), IF($F1225=1,MID($K1225,1,$G1225-1)&amp;MID($K1225,$G1225+2,LEN($K1225)-($G1225+1)),""), IF(AND($G1225&lt;&gt;"",$E1225&lt;&gt;""),MID($K1225,1,$G1225-1),IF(AND($D1225&lt;&gt;"",$F1225&lt;2),$K1225,IF(AND(OR($D1225="", $E1225=""),VALUE($F1225)=0),$K1225,IF($F1225=1,MID($K1225,1,$G1225-1)&amp;MID($K1225,$G1225+2,LEN($K1225)-($G1225-1)),"")))))</f>
        <v>67408 1JB0A</v>
      </c>
      <c r="M1225" s="316" t="str">
        <f t="shared" si="89"/>
        <v>67409 1JB0A</v>
      </c>
      <c r="N1225" s="316">
        <f>VLOOKUP(B1225,大日程202201!$C$2:$D$1418,2,FALSE)</f>
        <v>500</v>
      </c>
    </row>
    <row r="1226" spans="1:14">
      <c r="A1226" s="316">
        <v>1225</v>
      </c>
      <c r="B1226" s="316" t="s">
        <v>3954</v>
      </c>
      <c r="C1226" s="316" t="s">
        <v>5319</v>
      </c>
      <c r="D1226" s="316">
        <v>12</v>
      </c>
      <c r="E1226" s="316">
        <v>6</v>
      </c>
      <c r="F1226" s="316">
        <v>0</v>
      </c>
      <c r="I1226" s="316">
        <v>0</v>
      </c>
      <c r="J1226" s="316">
        <f t="shared" si="92"/>
        <v>0</v>
      </c>
      <c r="K1226" s="316" t="str">
        <f t="shared" si="91"/>
        <v>75182 1JB0A</v>
      </c>
      <c r="L1226" s="316" t="str">
        <f t="shared" si="90"/>
        <v>75182 1JB0A</v>
      </c>
      <c r="M1226" s="316" t="str">
        <f t="shared" si="89"/>
        <v/>
      </c>
      <c r="N1226" s="316">
        <f>VLOOKUP(B1226,大日程202201!$C$2:$D$1418,2,FALSE)</f>
        <v>600</v>
      </c>
    </row>
    <row r="1227" spans="1:14">
      <c r="A1227" s="316">
        <v>1226</v>
      </c>
      <c r="B1227" s="316" t="s">
        <v>3955</v>
      </c>
      <c r="C1227" s="316" t="s">
        <v>5320</v>
      </c>
      <c r="D1227" s="316">
        <v>12</v>
      </c>
      <c r="E1227" s="316">
        <v>6</v>
      </c>
      <c r="F1227" s="316">
        <v>0</v>
      </c>
      <c r="I1227" s="316">
        <v>0</v>
      </c>
      <c r="J1227" s="316">
        <f t="shared" si="92"/>
        <v>0</v>
      </c>
      <c r="K1227" s="316" t="str">
        <f t="shared" si="91"/>
        <v>75183 1JB0A</v>
      </c>
      <c r="L1227" s="316" t="str">
        <f t="shared" si="90"/>
        <v>75183 1JB0A</v>
      </c>
      <c r="M1227" s="316" t="str">
        <f t="shared" si="89"/>
        <v/>
      </c>
      <c r="N1227" s="316">
        <f>VLOOKUP(B1227,大日程202201!$C$2:$D$1418,2,FALSE)</f>
        <v>600</v>
      </c>
    </row>
    <row r="1228" spans="1:14">
      <c r="A1228" s="316">
        <v>1227</v>
      </c>
      <c r="B1228" s="316" t="s">
        <v>3956</v>
      </c>
      <c r="C1228" s="316" t="s">
        <v>5321</v>
      </c>
      <c r="D1228" s="316">
        <v>14</v>
      </c>
      <c r="E1228" s="316">
        <v>8</v>
      </c>
      <c r="F1228" s="316">
        <v>1</v>
      </c>
      <c r="G1228" s="316">
        <v>6</v>
      </c>
      <c r="I1228" s="316">
        <v>0</v>
      </c>
      <c r="J1228" s="316">
        <f t="shared" si="92"/>
        <v>1</v>
      </c>
      <c r="K1228" s="316" t="str">
        <f t="shared" si="91"/>
        <v>75518/9 1JA0A</v>
      </c>
      <c r="L1228" s="316" t="str">
        <f>IF(AND($G1228&lt;&gt;"",$J1228&gt;0), IF($F1228=1,MID($K1228,1,$G1228-1)&amp;MID($K1228,$G1228+2,LEN($K1228)-($G1228+1)),""), IF(AND($G1228&lt;&gt;"",$E1228&lt;&gt;""),MID($K1228,1,$G1228-1),IF(AND($D1228&lt;&gt;"",$F1228&lt;2),$K1228,IF(AND(OR($D1228="", $E1228=""),VALUE($F1228)=0),$K1228,IF($F1228=1,MID($K1228,1,$G1228-1)&amp;MID($K1228,$G1228+2,LEN($K1228)-($G1228-1)),"")))))</f>
        <v>75518 1JA0A</v>
      </c>
      <c r="M1228" s="316" t="str">
        <f t="shared" si="89"/>
        <v>75519 1JA0A</v>
      </c>
      <c r="N1228" s="316">
        <f>VLOOKUP(B1228,大日程202201!$C$2:$D$1418,2,FALSE)</f>
        <v>500</v>
      </c>
    </row>
    <row r="1229" spans="1:14">
      <c r="A1229" s="316">
        <v>1228</v>
      </c>
      <c r="B1229" s="316" t="s">
        <v>3957</v>
      </c>
      <c r="C1229" s="316" t="s">
        <v>5322</v>
      </c>
      <c r="D1229" s="316">
        <v>14</v>
      </c>
      <c r="E1229" s="316">
        <v>8</v>
      </c>
      <c r="F1229" s="316">
        <v>1</v>
      </c>
      <c r="G1229" s="316">
        <v>6</v>
      </c>
      <c r="I1229" s="316">
        <v>0</v>
      </c>
      <c r="J1229" s="316">
        <f t="shared" si="92"/>
        <v>1</v>
      </c>
      <c r="K1229" s="316" t="str">
        <f t="shared" si="91"/>
        <v>75528/9 1JA0A</v>
      </c>
      <c r="L1229" s="316" t="str">
        <f>IF(AND($G1229&lt;&gt;"",$J1229&gt;0), IF($F1229=1,MID($K1229,1,$G1229-1)&amp;MID($K1229,$G1229+2,LEN($K1229)-($G1229+1)),""), IF(AND($G1229&lt;&gt;"",$E1229&lt;&gt;""),MID($K1229,1,$G1229-1),IF(AND($D1229&lt;&gt;"",$F1229&lt;2),$K1229,IF(AND(OR($D1229="", $E1229=""),VALUE($F1229)=0),$K1229,IF($F1229=1,MID($K1229,1,$G1229-1)&amp;MID($K1229,$G1229+2,LEN($K1229)-($G1229-1)),"")))))</f>
        <v>75528 1JA0A</v>
      </c>
      <c r="M1229" s="316" t="str">
        <f t="shared" si="89"/>
        <v>75529 1JA0A</v>
      </c>
      <c r="N1229" s="316">
        <f>VLOOKUP(B1229,大日程202201!$C$2:$D$1418,2,FALSE)</f>
        <v>0</v>
      </c>
    </row>
    <row r="1230" spans="1:14">
      <c r="A1230" s="316">
        <v>1229</v>
      </c>
      <c r="B1230" s="316" t="s">
        <v>3958</v>
      </c>
      <c r="C1230" s="316" t="s">
        <v>5323</v>
      </c>
      <c r="D1230" s="316">
        <v>12</v>
      </c>
      <c r="E1230" s="316">
        <v>6</v>
      </c>
      <c r="F1230" s="316">
        <v>0</v>
      </c>
      <c r="I1230" s="316">
        <v>0</v>
      </c>
      <c r="J1230" s="316">
        <f t="shared" si="92"/>
        <v>0</v>
      </c>
      <c r="K1230" s="316" t="str">
        <f t="shared" si="91"/>
        <v>764B8 1JB0A</v>
      </c>
      <c r="L1230" s="316" t="str">
        <f t="shared" ref="L1230:L1293" si="93">IF(AND($G1230&lt;&gt;"",$J1230&gt;0), IF($F1230=1,MID($K1230,1,$G1230-1)&amp;MID($K1230,$G1230+$J1230+$J1230,LEN($K1230)-($G1230+$J1230)),""), IF(AND($G1230&lt;&gt;"",$E1230&lt;&gt;""),MID($K1230,1,$G1230-1),IF(AND($D1230&lt;&gt;"",$F1230&lt;2),$K1230,IF(AND(OR($D1230="", $E1230=""),VALUE($F1230)=0),$K1230,IF($F1230=1,MID($K1230,1,$G1230-1)&amp;MID($K1230,$G1230+2,LEN($K1230)-($G1230-1)),"")))))</f>
        <v>764B8 1JB0A</v>
      </c>
      <c r="M1230" s="316" t="str">
        <f t="shared" ref="M1230:M1293" si="94">IF(AND($G1230&lt;&gt;"",$J1230&gt;0), IF($F1230=1,MID($K1230,1,$G1230-(1+$J1230))&amp;MID($K1230,$G1230+$J1230,LEN($K1230)-($G1230+($J1230-1))),""),IF(AND($G1230&lt;&gt;"",$E1230&lt;&gt;"",$J1230&gt;0),MID($K1230,1,$G1230-1),IF(AND($G1230&lt;&gt;"",$E1230&lt;&gt;"",$J1230&lt;0),MID($K1230,1,$E1230)&amp;MID($K1230,$G1230+1,LEN($K1230)-$G1230),IF($F1230=1,MID($K1230,1,$G1230-2)&amp;MID($K1230,$G1230+1,LEN($K1230)-$G1230),""))))</f>
        <v/>
      </c>
      <c r="N1230" s="316">
        <f>VLOOKUP(B1230,大日程202201!$C$2:$D$1418,2,FALSE)</f>
        <v>0</v>
      </c>
    </row>
    <row r="1231" spans="1:14">
      <c r="A1231" s="316">
        <v>1230</v>
      </c>
      <c r="B1231" s="316" t="s">
        <v>3959</v>
      </c>
      <c r="C1231" s="316" t="s">
        <v>5324</v>
      </c>
      <c r="D1231" s="316">
        <v>12</v>
      </c>
      <c r="E1231" s="316">
        <v>6</v>
      </c>
      <c r="F1231" s="316">
        <v>0</v>
      </c>
      <c r="I1231" s="316">
        <v>0</v>
      </c>
      <c r="J1231" s="316">
        <f t="shared" si="92"/>
        <v>0</v>
      </c>
      <c r="K1231" s="316" t="str">
        <f t="shared" si="91"/>
        <v>764B9 1JB0A</v>
      </c>
      <c r="L1231" s="316" t="str">
        <f t="shared" si="93"/>
        <v>764B9 1JB0A</v>
      </c>
      <c r="M1231" s="316" t="str">
        <f t="shared" si="94"/>
        <v/>
      </c>
      <c r="N1231" s="316">
        <f>VLOOKUP(B1231,大日程202201!$C$2:$D$1418,2,FALSE)</f>
        <v>0</v>
      </c>
    </row>
    <row r="1232" spans="1:14">
      <c r="A1232" s="316">
        <v>1231</v>
      </c>
      <c r="B1232" s="316" t="s">
        <v>3960</v>
      </c>
      <c r="C1232" s="316" t="s">
        <v>3960</v>
      </c>
      <c r="D1232" s="316">
        <v>14</v>
      </c>
      <c r="E1232" s="316">
        <v>8</v>
      </c>
      <c r="F1232" s="316">
        <v>1</v>
      </c>
      <c r="G1232" s="316">
        <v>6</v>
      </c>
      <c r="I1232" s="316">
        <v>0</v>
      </c>
      <c r="J1232" s="316">
        <f t="shared" si="92"/>
        <v>1</v>
      </c>
      <c r="K1232" s="316" t="str">
        <f t="shared" si="91"/>
        <v>64182/3 1AA0A</v>
      </c>
      <c r="L1232" s="316" t="str">
        <f>IF(AND($G1232&lt;&gt;"",$J1232&gt;0), IF($F1232=1,MID($K1232,1,$G1232-1)&amp;MID($K1232,$G1232+2,LEN($K1232)-($G1232+1)),""), IF(AND($G1232&lt;&gt;"",$E1232&lt;&gt;""),MID($K1232,1,$G1232-1),IF(AND($D1232&lt;&gt;"",$F1232&lt;2),$K1232,IF(AND(OR($D1232="", $E1232=""),VALUE($F1232)=0),$K1232,IF($F1232=1,MID($K1232,1,$G1232-1)&amp;MID($K1232,$G1232+2,LEN($K1232)-($G1232-1)),"")))))</f>
        <v>64182 1AA0A</v>
      </c>
      <c r="M1232" s="316" t="str">
        <f t="shared" si="94"/>
        <v>64183 1AA0A</v>
      </c>
      <c r="N1232" s="316">
        <f>VLOOKUP(B1232,大日程202201!$C$2:$D$1418,2,FALSE)</f>
        <v>0</v>
      </c>
    </row>
    <row r="1233" spans="1:14">
      <c r="A1233" s="316">
        <v>1232</v>
      </c>
      <c r="B1233" s="316" t="s">
        <v>3961</v>
      </c>
      <c r="C1233" s="316" t="s">
        <v>5325</v>
      </c>
      <c r="D1233" s="316">
        <v>12</v>
      </c>
      <c r="E1233" s="316">
        <v>6</v>
      </c>
      <c r="F1233" s="316">
        <v>0</v>
      </c>
      <c r="I1233" s="316">
        <v>0</v>
      </c>
      <c r="J1233" s="316">
        <f t="shared" si="92"/>
        <v>0</v>
      </c>
      <c r="K1233" s="316" t="str">
        <f t="shared" si="91"/>
        <v>75197 1AA0A</v>
      </c>
      <c r="L1233" s="316" t="str">
        <f t="shared" si="93"/>
        <v>75197 1AA0A</v>
      </c>
      <c r="M1233" s="316" t="str">
        <f t="shared" si="94"/>
        <v/>
      </c>
      <c r="N1233" s="316">
        <f>VLOOKUP(B1233,大日程202201!$C$2:$D$1418,2,FALSE)</f>
        <v>0</v>
      </c>
    </row>
    <row r="1234" spans="1:14">
      <c r="A1234" s="316">
        <v>1233</v>
      </c>
      <c r="B1234" s="316" t="s">
        <v>3962</v>
      </c>
      <c r="C1234" s="324" t="s">
        <v>5326</v>
      </c>
      <c r="E1234" s="316">
        <v>6</v>
      </c>
      <c r="F1234" s="316">
        <v>0</v>
      </c>
      <c r="I1234" s="316">
        <v>0</v>
      </c>
      <c r="J1234" s="316">
        <f t="shared" si="92"/>
        <v>0</v>
      </c>
      <c r="K1234" s="316" t="str">
        <f t="shared" si="91"/>
        <v>75632 1AA0A01</v>
      </c>
      <c r="L1234" s="316" t="str">
        <f t="shared" si="93"/>
        <v>75632 1AA0A01</v>
      </c>
      <c r="M1234" s="316" t="str">
        <f t="shared" si="94"/>
        <v/>
      </c>
      <c r="N1234" s="316">
        <f>VLOOKUP(B1234,大日程202201!$C$2:$D$1418,2,FALSE)</f>
        <v>0</v>
      </c>
    </row>
    <row r="1235" spans="1:14">
      <c r="A1235" s="316">
        <v>1234</v>
      </c>
      <c r="B1235" s="316" t="s">
        <v>3963</v>
      </c>
      <c r="C1235" s="316" t="s">
        <v>3963</v>
      </c>
      <c r="D1235" s="316">
        <v>14</v>
      </c>
      <c r="E1235" s="316">
        <v>8</v>
      </c>
      <c r="F1235" s="316">
        <v>1</v>
      </c>
      <c r="G1235" s="316">
        <v>6</v>
      </c>
      <c r="I1235" s="316">
        <v>0</v>
      </c>
      <c r="J1235" s="316">
        <f t="shared" si="92"/>
        <v>1</v>
      </c>
      <c r="K1235" s="316" t="str">
        <f t="shared" si="91"/>
        <v>76456/7 1AC0A</v>
      </c>
      <c r="L1235" s="316" t="str">
        <f>IF(AND($G1235&lt;&gt;"",$J1235&gt;0), IF($F1235=1,MID($K1235,1,$G1235-1)&amp;MID($K1235,$G1235+2,LEN($K1235)-($G1235+1)),""), IF(AND($G1235&lt;&gt;"",$E1235&lt;&gt;""),MID($K1235,1,$G1235-1),IF(AND($D1235&lt;&gt;"",$F1235&lt;2),$K1235,IF(AND(OR($D1235="", $E1235=""),VALUE($F1235)=0),$K1235,IF($F1235=1,MID($K1235,1,$G1235-1)&amp;MID($K1235,$G1235+2,LEN($K1235)-($G1235-1)),"")))))</f>
        <v>76456 1AC0A</v>
      </c>
      <c r="M1235" s="316" t="str">
        <f t="shared" si="94"/>
        <v>76457 1AC0A</v>
      </c>
      <c r="N1235" s="316">
        <f>VLOOKUP(B1235,大日程202201!$C$2:$D$1418,2,FALSE)</f>
        <v>0</v>
      </c>
    </row>
    <row r="1236" spans="1:14">
      <c r="A1236" s="316">
        <v>1235</v>
      </c>
      <c r="B1236" s="316" t="s">
        <v>3964</v>
      </c>
      <c r="C1236" s="316" t="s">
        <v>5327</v>
      </c>
      <c r="D1236" s="316">
        <v>12</v>
      </c>
      <c r="E1236" s="316">
        <v>6</v>
      </c>
      <c r="F1236" s="316">
        <v>0</v>
      </c>
      <c r="I1236" s="316">
        <v>0</v>
      </c>
      <c r="J1236" s="316">
        <f t="shared" si="92"/>
        <v>0</v>
      </c>
      <c r="K1236" s="316" t="str">
        <f t="shared" si="91"/>
        <v>74516 1GR0A</v>
      </c>
      <c r="L1236" s="316" t="str">
        <f t="shared" si="93"/>
        <v>74516 1GR0A</v>
      </c>
      <c r="M1236" s="316" t="str">
        <f t="shared" si="94"/>
        <v/>
      </c>
      <c r="N1236" s="316">
        <f>VLOOKUP(B1236,大日程202201!$C$2:$D$1418,2,FALSE)</f>
        <v>0</v>
      </c>
    </row>
    <row r="1237" spans="1:14">
      <c r="A1237" s="316">
        <v>1236</v>
      </c>
      <c r="B1237" s="316" t="s">
        <v>3965</v>
      </c>
      <c r="C1237" s="316" t="s">
        <v>5328</v>
      </c>
      <c r="D1237" s="316">
        <v>12</v>
      </c>
      <c r="E1237" s="316">
        <v>6</v>
      </c>
      <c r="F1237" s="316">
        <v>0</v>
      </c>
      <c r="I1237" s="316">
        <v>0</v>
      </c>
      <c r="J1237" s="316">
        <f t="shared" si="92"/>
        <v>0</v>
      </c>
      <c r="K1237" s="316" t="str">
        <f t="shared" si="91"/>
        <v>76452 1GR0A</v>
      </c>
      <c r="L1237" s="316" t="str">
        <f t="shared" si="93"/>
        <v>76452 1GR0A</v>
      </c>
      <c r="M1237" s="316" t="str">
        <f t="shared" si="94"/>
        <v/>
      </c>
      <c r="N1237" s="316">
        <f>VLOOKUP(B1237,大日程202201!$C$2:$D$1418,2,FALSE)</f>
        <v>0</v>
      </c>
    </row>
    <row r="1238" spans="1:14">
      <c r="A1238" s="316">
        <v>1237</v>
      </c>
      <c r="B1238" s="316" t="s">
        <v>3966</v>
      </c>
      <c r="C1238" s="316" t="s">
        <v>5329</v>
      </c>
      <c r="D1238" s="316">
        <v>12</v>
      </c>
      <c r="E1238" s="316">
        <v>6</v>
      </c>
      <c r="F1238" s="316">
        <v>0</v>
      </c>
      <c r="I1238" s="316">
        <v>0</v>
      </c>
      <c r="J1238" s="316">
        <f t="shared" si="92"/>
        <v>0</v>
      </c>
      <c r="K1238" s="316" t="str">
        <f t="shared" si="91"/>
        <v>76453 1GR0A</v>
      </c>
      <c r="L1238" s="316" t="str">
        <f t="shared" si="93"/>
        <v>76453 1GR0A</v>
      </c>
      <c r="M1238" s="316" t="str">
        <f t="shared" si="94"/>
        <v/>
      </c>
      <c r="N1238" s="316">
        <f>VLOOKUP(B1238,大日程202201!$C$2:$D$1418,2,FALSE)</f>
        <v>0</v>
      </c>
    </row>
    <row r="1239" spans="1:14">
      <c r="A1239" s="316">
        <v>1238</v>
      </c>
      <c r="B1239" s="316" t="s">
        <v>3967</v>
      </c>
      <c r="C1239" s="316" t="s">
        <v>5330</v>
      </c>
      <c r="D1239" s="316">
        <v>12</v>
      </c>
      <c r="E1239" s="316">
        <v>6</v>
      </c>
      <c r="F1239" s="316">
        <v>0</v>
      </c>
      <c r="I1239" s="316">
        <v>0</v>
      </c>
      <c r="J1239" s="316">
        <f t="shared" si="92"/>
        <v>0</v>
      </c>
      <c r="K1239" s="316" t="str">
        <f t="shared" si="91"/>
        <v>17205 1VA0A</v>
      </c>
      <c r="L1239" s="316" t="str">
        <f t="shared" si="93"/>
        <v>17205 1VA0A</v>
      </c>
      <c r="M1239" s="316" t="str">
        <f t="shared" si="94"/>
        <v/>
      </c>
      <c r="N1239" s="316">
        <f>VLOOKUP(B1239,大日程202201!$C$2:$D$1418,2,FALSE)</f>
        <v>0</v>
      </c>
    </row>
    <row r="1240" spans="1:14">
      <c r="A1240" s="316">
        <v>1239</v>
      </c>
      <c r="B1240" s="316" t="s">
        <v>3968</v>
      </c>
      <c r="C1240" s="316" t="s">
        <v>5331</v>
      </c>
      <c r="D1240" s="316">
        <v>12</v>
      </c>
      <c r="E1240" s="316">
        <v>6</v>
      </c>
      <c r="F1240" s="316">
        <v>0</v>
      </c>
      <c r="I1240" s="316">
        <v>0</v>
      </c>
      <c r="J1240" s="316">
        <f t="shared" si="92"/>
        <v>0</v>
      </c>
      <c r="K1240" s="316" t="str">
        <f t="shared" si="91"/>
        <v>17205 5TA0A</v>
      </c>
      <c r="L1240" s="316" t="str">
        <f t="shared" si="93"/>
        <v>17205 5TA0A</v>
      </c>
      <c r="M1240" s="316" t="str">
        <f t="shared" si="94"/>
        <v/>
      </c>
      <c r="N1240" s="316">
        <f>VLOOKUP(B1240,大日程202201!$C$2:$D$1418,2,FALSE)</f>
        <v>6120</v>
      </c>
    </row>
    <row r="1241" spans="1:14">
      <c r="A1241" s="316">
        <v>1240</v>
      </c>
      <c r="B1241" s="316" t="s">
        <v>3969</v>
      </c>
      <c r="C1241" s="316" t="s">
        <v>5332</v>
      </c>
      <c r="D1241" s="316">
        <v>12</v>
      </c>
      <c r="E1241" s="316">
        <v>6</v>
      </c>
      <c r="F1241" s="316">
        <v>0</v>
      </c>
      <c r="I1241" s="316">
        <v>0</v>
      </c>
      <c r="J1241" s="316">
        <f t="shared" si="92"/>
        <v>0</v>
      </c>
      <c r="K1241" s="316" t="str">
        <f t="shared" si="91"/>
        <v>17206 CY00A</v>
      </c>
      <c r="L1241" s="316" t="str">
        <f t="shared" si="93"/>
        <v>17206 CY00A</v>
      </c>
      <c r="M1241" s="316" t="str">
        <f t="shared" si="94"/>
        <v/>
      </c>
      <c r="N1241" s="316">
        <f>VLOOKUP(B1241,大日程202201!$C$2:$D$1418,2,FALSE)</f>
        <v>5640</v>
      </c>
    </row>
    <row r="1242" spans="1:14">
      <c r="A1242" s="316">
        <v>1241</v>
      </c>
      <c r="B1242" s="316" t="s">
        <v>3970</v>
      </c>
      <c r="C1242" s="316" t="s">
        <v>5333</v>
      </c>
      <c r="D1242" s="316">
        <v>12</v>
      </c>
      <c r="E1242" s="316">
        <v>6</v>
      </c>
      <c r="F1242" s="316">
        <v>0</v>
      </c>
      <c r="I1242" s="316">
        <v>0</v>
      </c>
      <c r="J1242" s="316">
        <f t="shared" si="92"/>
        <v>0</v>
      </c>
      <c r="K1242" s="316" t="str">
        <f t="shared" si="91"/>
        <v>17205 1VB0A</v>
      </c>
      <c r="L1242" s="316" t="str">
        <f t="shared" si="93"/>
        <v>17205 1VB0A</v>
      </c>
      <c r="M1242" s="316" t="str">
        <f t="shared" si="94"/>
        <v/>
      </c>
      <c r="N1242" s="316">
        <f>VLOOKUP(B1242,大日程202201!$C$2:$D$1418,2,FALSE)</f>
        <v>720</v>
      </c>
    </row>
    <row r="1243" spans="1:14">
      <c r="A1243" s="316">
        <v>1242</v>
      </c>
      <c r="B1243" s="316" t="s">
        <v>3971</v>
      </c>
      <c r="C1243" s="316" t="s">
        <v>5334</v>
      </c>
      <c r="D1243" s="316">
        <v>12</v>
      </c>
      <c r="E1243" s="316">
        <v>6</v>
      </c>
      <c r="F1243" s="316">
        <v>0</v>
      </c>
      <c r="I1243" s="316">
        <v>0</v>
      </c>
      <c r="J1243" s="316">
        <f t="shared" si="92"/>
        <v>0</v>
      </c>
      <c r="K1243" s="316" t="str">
        <f t="shared" si="91"/>
        <v>17206 CY10A</v>
      </c>
      <c r="L1243" s="316" t="str">
        <f t="shared" si="93"/>
        <v>17206 CY10A</v>
      </c>
      <c r="M1243" s="316" t="str">
        <f t="shared" si="94"/>
        <v/>
      </c>
      <c r="N1243" s="316">
        <f>VLOOKUP(B1243,大日程202201!$C$2:$D$1418,2,FALSE)</f>
        <v>360</v>
      </c>
    </row>
    <row r="1244" spans="1:14">
      <c r="A1244" s="316">
        <v>1243</v>
      </c>
      <c r="B1244" s="316" t="s">
        <v>3972</v>
      </c>
      <c r="C1244" s="316" t="s">
        <v>5335</v>
      </c>
      <c r="D1244" s="316">
        <v>12</v>
      </c>
      <c r="E1244" s="316">
        <v>6</v>
      </c>
      <c r="F1244" s="316">
        <v>0</v>
      </c>
      <c r="I1244" s="316">
        <v>0</v>
      </c>
      <c r="J1244" s="316">
        <f t="shared" si="92"/>
        <v>0</v>
      </c>
      <c r="K1244" s="316" t="str">
        <f t="shared" si="91"/>
        <v>75112 5TA0A</v>
      </c>
      <c r="L1244" s="316" t="str">
        <f t="shared" si="93"/>
        <v>75112 5TA0A</v>
      </c>
      <c r="M1244" s="316" t="str">
        <f t="shared" si="94"/>
        <v/>
      </c>
      <c r="N1244" s="316">
        <f>VLOOKUP(B1244,大日程202201!$C$2:$D$1418,2,FALSE)</f>
        <v>7800</v>
      </c>
    </row>
    <row r="1245" spans="1:14">
      <c r="A1245" s="316">
        <v>1244</v>
      </c>
      <c r="B1245" s="316" t="s">
        <v>3973</v>
      </c>
      <c r="C1245" s="316" t="s">
        <v>5336</v>
      </c>
      <c r="D1245" s="316">
        <v>12</v>
      </c>
      <c r="E1245" s="316">
        <v>6</v>
      </c>
      <c r="F1245" s="316">
        <v>0</v>
      </c>
      <c r="I1245" s="316">
        <v>0</v>
      </c>
      <c r="J1245" s="316">
        <f t="shared" si="92"/>
        <v>0</v>
      </c>
      <c r="K1245" s="316" t="str">
        <f t="shared" si="91"/>
        <v>75113 5TA0A</v>
      </c>
      <c r="L1245" s="316" t="str">
        <f t="shared" si="93"/>
        <v>75113 5TA0A</v>
      </c>
      <c r="M1245" s="316" t="str">
        <f t="shared" si="94"/>
        <v/>
      </c>
      <c r="N1245" s="316">
        <f>VLOOKUP(B1245,大日程202201!$C$2:$D$1418,2,FALSE)</f>
        <v>7800</v>
      </c>
    </row>
    <row r="1246" spans="1:14">
      <c r="A1246" s="316">
        <v>1245</v>
      </c>
      <c r="B1246" s="316" t="s">
        <v>3974</v>
      </c>
      <c r="C1246" s="316" t="s">
        <v>5337</v>
      </c>
      <c r="D1246" s="316">
        <v>12</v>
      </c>
      <c r="E1246" s="316">
        <v>6</v>
      </c>
      <c r="F1246" s="316">
        <v>0</v>
      </c>
      <c r="I1246" s="316">
        <v>0</v>
      </c>
      <c r="J1246" s="316">
        <f t="shared" si="92"/>
        <v>0</v>
      </c>
      <c r="K1246" s="316" t="str">
        <f t="shared" si="91"/>
        <v>76232 1VA0A</v>
      </c>
      <c r="L1246" s="316" t="str">
        <f t="shared" si="93"/>
        <v>76232 1VA0A</v>
      </c>
      <c r="M1246" s="316" t="str">
        <f t="shared" si="94"/>
        <v/>
      </c>
      <c r="N1246" s="316">
        <f>VLOOKUP(B1246,大日程202201!$C$2:$D$1418,2,FALSE)</f>
        <v>0</v>
      </c>
    </row>
    <row r="1247" spans="1:14">
      <c r="A1247" s="316">
        <v>1246</v>
      </c>
      <c r="B1247" s="316" t="s">
        <v>3975</v>
      </c>
      <c r="C1247" s="316" t="s">
        <v>5338</v>
      </c>
      <c r="D1247" s="316">
        <v>12</v>
      </c>
      <c r="E1247" s="316">
        <v>6</v>
      </c>
      <c r="F1247" s="316">
        <v>0</v>
      </c>
      <c r="I1247" s="316">
        <v>0</v>
      </c>
      <c r="J1247" s="316">
        <f t="shared" si="92"/>
        <v>0</v>
      </c>
      <c r="K1247" s="316" t="str">
        <f t="shared" si="91"/>
        <v>76232 1VA0B</v>
      </c>
      <c r="L1247" s="316" t="str">
        <f t="shared" si="93"/>
        <v>76232 1VA0B</v>
      </c>
      <c r="M1247" s="316" t="str">
        <f t="shared" si="94"/>
        <v/>
      </c>
      <c r="N1247" s="316">
        <f>VLOOKUP(B1247,大日程202201!$C$2:$D$1418,2,FALSE)</f>
        <v>0</v>
      </c>
    </row>
    <row r="1248" spans="1:14">
      <c r="A1248" s="316">
        <v>1247</v>
      </c>
      <c r="B1248" s="316" t="s">
        <v>3976</v>
      </c>
      <c r="C1248" s="316" t="s">
        <v>5339</v>
      </c>
      <c r="D1248" s="316">
        <v>14</v>
      </c>
      <c r="E1248" s="316">
        <v>8</v>
      </c>
      <c r="F1248" s="316">
        <v>1</v>
      </c>
      <c r="G1248" s="316">
        <v>6</v>
      </c>
      <c r="I1248" s="316">
        <v>0</v>
      </c>
      <c r="J1248" s="316">
        <f t="shared" si="92"/>
        <v>1</v>
      </c>
      <c r="K1248" s="316" t="str">
        <f t="shared" si="91"/>
        <v>76584/5 1VA0A</v>
      </c>
      <c r="L1248" s="316" t="str">
        <f>IF(AND($G1248&lt;&gt;"",$J1248&gt;0), IF($F1248=1,MID($K1248,1,$G1248-1)&amp;MID($K1248,$G1248+2,LEN($K1248)-($G1248+1)),""), IF(AND($G1248&lt;&gt;"",$E1248&lt;&gt;""),MID($K1248,1,$G1248-1),IF(AND($D1248&lt;&gt;"",$F1248&lt;2),$K1248,IF(AND(OR($D1248="", $E1248=""),VALUE($F1248)=0),$K1248,IF($F1248=1,MID($K1248,1,$G1248-1)&amp;MID($K1248,$G1248+2,LEN($K1248)-($G1248-1)),"")))))</f>
        <v>76584 1VA0A</v>
      </c>
      <c r="M1248" s="316" t="str">
        <f t="shared" si="94"/>
        <v>76585 1VA0A</v>
      </c>
      <c r="N1248" s="316">
        <f>VLOOKUP(B1248,大日程202201!$C$2:$D$1418,2,FALSE)</f>
        <v>0</v>
      </c>
    </row>
    <row r="1249" spans="1:14">
      <c r="A1249" s="316">
        <v>1248</v>
      </c>
      <c r="B1249" s="316" t="s">
        <v>3977</v>
      </c>
      <c r="C1249" s="316" t="s">
        <v>5340</v>
      </c>
      <c r="D1249" s="316">
        <v>12</v>
      </c>
      <c r="E1249" s="316">
        <v>6</v>
      </c>
      <c r="F1249" s="316">
        <v>0</v>
      </c>
      <c r="I1249" s="316">
        <v>0</v>
      </c>
      <c r="J1249" s="316">
        <f t="shared" si="92"/>
        <v>0</v>
      </c>
      <c r="K1249" s="316" t="str">
        <f t="shared" si="91"/>
        <v>76516 1VA0A</v>
      </c>
      <c r="L1249" s="316" t="str">
        <f t="shared" si="93"/>
        <v>76516 1VA0A</v>
      </c>
      <c r="M1249" s="316" t="str">
        <f t="shared" si="94"/>
        <v/>
      </c>
      <c r="N1249" s="316">
        <f>VLOOKUP(B1249,大日程202201!$C$2:$D$1418,2,FALSE)</f>
        <v>0</v>
      </c>
    </row>
    <row r="1250" spans="1:14">
      <c r="A1250" s="316">
        <v>1249</v>
      </c>
      <c r="B1250" s="316" t="s">
        <v>3978</v>
      </c>
      <c r="C1250" s="316" t="s">
        <v>5341</v>
      </c>
      <c r="D1250" s="316">
        <v>12</v>
      </c>
      <c r="E1250" s="316">
        <v>6</v>
      </c>
      <c r="F1250" s="316">
        <v>0</v>
      </c>
      <c r="I1250" s="316">
        <v>0</v>
      </c>
      <c r="J1250" s="316">
        <f t="shared" si="92"/>
        <v>0</v>
      </c>
      <c r="K1250" s="316" t="str">
        <f t="shared" si="91"/>
        <v>76517 1VA0A</v>
      </c>
      <c r="L1250" s="316" t="str">
        <f t="shared" si="93"/>
        <v>76517 1VA0A</v>
      </c>
      <c r="M1250" s="316" t="str">
        <f t="shared" si="94"/>
        <v/>
      </c>
      <c r="N1250" s="316">
        <f>VLOOKUP(B1250,大日程202201!$C$2:$D$1418,2,FALSE)</f>
        <v>0</v>
      </c>
    </row>
    <row r="1251" spans="1:14">
      <c r="A1251" s="316">
        <v>1250</v>
      </c>
      <c r="B1251" s="316" t="s">
        <v>3979</v>
      </c>
      <c r="C1251" s="316" t="s">
        <v>5342</v>
      </c>
      <c r="D1251" s="316">
        <v>12</v>
      </c>
      <c r="E1251" s="316">
        <v>6</v>
      </c>
      <c r="F1251" s="316">
        <v>0</v>
      </c>
      <c r="I1251" s="316">
        <v>0</v>
      </c>
      <c r="J1251" s="316">
        <f t="shared" si="92"/>
        <v>0</v>
      </c>
      <c r="K1251" s="316" t="str">
        <f t="shared" si="91"/>
        <v>74558 5TA0A</v>
      </c>
      <c r="L1251" s="316" t="str">
        <f t="shared" si="93"/>
        <v>74558 5TA0A</v>
      </c>
      <c r="M1251" s="316" t="str">
        <f t="shared" si="94"/>
        <v/>
      </c>
      <c r="N1251" s="316">
        <f>VLOOKUP(B1251,大日程202201!$C$2:$D$1418,2,FALSE)</f>
        <v>7800</v>
      </c>
    </row>
    <row r="1252" spans="1:14">
      <c r="A1252" s="316">
        <v>1251</v>
      </c>
      <c r="B1252" s="316" t="s">
        <v>3980</v>
      </c>
      <c r="C1252" s="316" t="s">
        <v>5343</v>
      </c>
      <c r="D1252" s="316">
        <v>12</v>
      </c>
      <c r="E1252" s="316">
        <v>6</v>
      </c>
      <c r="F1252" s="316">
        <v>0</v>
      </c>
      <c r="I1252" s="316">
        <v>0</v>
      </c>
      <c r="J1252" s="316">
        <f t="shared" si="92"/>
        <v>0</v>
      </c>
      <c r="K1252" s="316" t="str">
        <f t="shared" si="91"/>
        <v>74559 5TA0A</v>
      </c>
      <c r="L1252" s="316" t="str">
        <f t="shared" si="93"/>
        <v>74559 5TA0A</v>
      </c>
      <c r="M1252" s="316" t="str">
        <f t="shared" si="94"/>
        <v/>
      </c>
      <c r="N1252" s="316">
        <f>VLOOKUP(B1252,大日程202201!$C$2:$D$1418,2,FALSE)</f>
        <v>7800</v>
      </c>
    </row>
    <row r="1253" spans="1:14">
      <c r="A1253" s="316">
        <v>1252</v>
      </c>
      <c r="B1253" s="316" t="s">
        <v>3981</v>
      </c>
      <c r="C1253" s="316" t="s">
        <v>5204</v>
      </c>
      <c r="D1253" s="316">
        <v>14</v>
      </c>
      <c r="E1253" s="316">
        <v>8</v>
      </c>
      <c r="F1253" s="316">
        <v>1</v>
      </c>
      <c r="G1253" s="316">
        <v>6</v>
      </c>
      <c r="I1253" s="316">
        <v>0</v>
      </c>
      <c r="J1253" s="316">
        <f t="shared" si="92"/>
        <v>1</v>
      </c>
      <c r="K1253" s="316" t="str">
        <f t="shared" si="91"/>
        <v>75262/3 1VA0A</v>
      </c>
      <c r="L1253" s="316" t="str">
        <f>IF(AND($G1253&lt;&gt;"",$J1253&gt;0), IF($F1253=1,MID($K1253,1,$G1253-1)&amp;MID($K1253,$G1253+2,LEN($K1253)-($G1253+1)),""), IF(AND($G1253&lt;&gt;"",$E1253&lt;&gt;""),MID($K1253,1,$G1253-1),IF(AND($D1253&lt;&gt;"",$F1253&lt;2),$K1253,IF(AND(OR($D1253="", $E1253=""),VALUE($F1253)=0),$K1253,IF($F1253=1,MID($K1253,1,$G1253-1)&amp;MID($K1253,$G1253+2,LEN($K1253)-($G1253-1)),"")))))</f>
        <v>75262 1VA0A</v>
      </c>
      <c r="M1253" s="316" t="str">
        <f t="shared" si="94"/>
        <v>75263 1VA0A</v>
      </c>
      <c r="N1253" s="316">
        <f>VLOOKUP(B1253,大日程202201!$C$2:$D$1418,2,FALSE)</f>
        <v>0</v>
      </c>
    </row>
    <row r="1254" spans="1:14">
      <c r="A1254" s="316">
        <v>1253</v>
      </c>
      <c r="B1254" s="316" t="s">
        <v>3982</v>
      </c>
      <c r="C1254" s="316" t="s">
        <v>5344</v>
      </c>
      <c r="D1254" s="316">
        <v>14</v>
      </c>
      <c r="E1254" s="316">
        <v>8</v>
      </c>
      <c r="F1254" s="316">
        <v>1</v>
      </c>
      <c r="G1254" s="316">
        <v>6</v>
      </c>
      <c r="I1254" s="316">
        <v>0</v>
      </c>
      <c r="J1254" s="316">
        <f t="shared" si="92"/>
        <v>1</v>
      </c>
      <c r="K1254" s="316" t="str">
        <f t="shared" si="91"/>
        <v>75522/3 5TA0A</v>
      </c>
      <c r="L1254" s="316" t="str">
        <f>IF(AND($G1254&lt;&gt;"",$J1254&gt;0), IF($F1254=1,MID($K1254,1,$G1254-1)&amp;MID($K1254,$G1254+2,LEN($K1254)-($G1254+1)),""), IF(AND($G1254&lt;&gt;"",$E1254&lt;&gt;""),MID($K1254,1,$G1254-1),IF(AND($D1254&lt;&gt;"",$F1254&lt;2),$K1254,IF(AND(OR($D1254="", $E1254=""),VALUE($F1254)=0),$K1254,IF($F1254=1,MID($K1254,1,$G1254-1)&amp;MID($K1254,$G1254+2,LEN($K1254)-($G1254-1)),"")))))</f>
        <v>75522 5TA0A</v>
      </c>
      <c r="M1254" s="316" t="str">
        <f t="shared" si="94"/>
        <v>75523 5TA0A</v>
      </c>
      <c r="N1254" s="316">
        <f>VLOOKUP(B1254,大日程202201!$C$2:$D$1418,2,FALSE)</f>
        <v>7600</v>
      </c>
    </row>
    <row r="1255" spans="1:14">
      <c r="A1255" s="316">
        <v>1254</v>
      </c>
      <c r="B1255" s="316" t="s">
        <v>3983</v>
      </c>
      <c r="C1255" s="316" t="s">
        <v>5345</v>
      </c>
      <c r="D1255" s="316">
        <v>12</v>
      </c>
      <c r="E1255" s="316">
        <v>6</v>
      </c>
      <c r="F1255" s="316">
        <v>0</v>
      </c>
      <c r="I1255" s="316">
        <v>0</v>
      </c>
      <c r="J1255" s="316">
        <f t="shared" si="92"/>
        <v>0</v>
      </c>
      <c r="K1255" s="316" t="str">
        <f t="shared" si="91"/>
        <v>76452 5TA0A</v>
      </c>
      <c r="L1255" s="316" t="str">
        <f t="shared" si="93"/>
        <v>76452 5TA0A</v>
      </c>
      <c r="M1255" s="316" t="str">
        <f t="shared" si="94"/>
        <v/>
      </c>
      <c r="N1255" s="316">
        <f>VLOOKUP(B1255,大日程202201!$C$2:$D$1418,2,FALSE)</f>
        <v>0</v>
      </c>
    </row>
    <row r="1256" spans="1:14">
      <c r="A1256" s="316">
        <v>1255</v>
      </c>
      <c r="B1256" s="316" t="s">
        <v>3984</v>
      </c>
      <c r="C1256" s="316" t="s">
        <v>5346</v>
      </c>
      <c r="D1256" s="316">
        <v>12</v>
      </c>
      <c r="E1256" s="316">
        <v>6</v>
      </c>
      <c r="F1256" s="316">
        <v>0</v>
      </c>
      <c r="I1256" s="316">
        <v>0</v>
      </c>
      <c r="J1256" s="316">
        <f t="shared" si="92"/>
        <v>0</v>
      </c>
      <c r="K1256" s="316" t="str">
        <f t="shared" si="91"/>
        <v>76453 5TA0A</v>
      </c>
      <c r="L1256" s="316" t="str">
        <f t="shared" si="93"/>
        <v>76453 5TA0A</v>
      </c>
      <c r="M1256" s="316" t="str">
        <f t="shared" si="94"/>
        <v/>
      </c>
      <c r="N1256" s="316">
        <f>VLOOKUP(B1256,大日程202201!$C$2:$D$1418,2,FALSE)</f>
        <v>0</v>
      </c>
    </row>
    <row r="1257" spans="1:14">
      <c r="A1257" s="316">
        <v>1256</v>
      </c>
      <c r="B1257" s="316" t="s">
        <v>3985</v>
      </c>
      <c r="C1257" s="316" t="s">
        <v>5347</v>
      </c>
      <c r="D1257" s="316">
        <v>14</v>
      </c>
      <c r="E1257" s="316">
        <v>8</v>
      </c>
      <c r="F1257" s="316">
        <v>1</v>
      </c>
      <c r="G1257" s="316">
        <v>6</v>
      </c>
      <c r="I1257" s="316">
        <v>0</v>
      </c>
      <c r="J1257" s="316">
        <f t="shared" si="92"/>
        <v>1</v>
      </c>
      <c r="K1257" s="316" t="str">
        <f t="shared" si="91"/>
        <v>75534/5 5TA0A</v>
      </c>
      <c r="L1257" s="316" t="str">
        <f t="shared" ref="L1257:L1263" si="95">IF(AND($G1257&lt;&gt;"",$J1257&gt;0), IF($F1257=1,MID($K1257,1,$G1257-1)&amp;MID($K1257,$G1257+2,LEN($K1257)-($G1257+1)),""), IF(AND($G1257&lt;&gt;"",$E1257&lt;&gt;""),MID($K1257,1,$G1257-1),IF(AND($D1257&lt;&gt;"",$F1257&lt;2),$K1257,IF(AND(OR($D1257="", $E1257=""),VALUE($F1257)=0),$K1257,IF($F1257=1,MID($K1257,1,$G1257-1)&amp;MID($K1257,$G1257+2,LEN($K1257)-($G1257-1)),"")))))</f>
        <v>75534 5TA0A</v>
      </c>
      <c r="M1257" s="316" t="str">
        <f t="shared" si="94"/>
        <v>75535 5TA0A</v>
      </c>
      <c r="N1257" s="316">
        <f>VLOOKUP(B1257,大日程202201!$C$2:$D$1418,2,FALSE)</f>
        <v>0</v>
      </c>
    </row>
    <row r="1258" spans="1:14">
      <c r="A1258" s="316">
        <v>1257</v>
      </c>
      <c r="B1258" s="316" t="s">
        <v>3986</v>
      </c>
      <c r="C1258" s="316" t="s">
        <v>5348</v>
      </c>
      <c r="D1258" s="316">
        <v>14</v>
      </c>
      <c r="E1258" s="316">
        <v>8</v>
      </c>
      <c r="F1258" s="316">
        <v>1</v>
      </c>
      <c r="G1258" s="316">
        <v>6</v>
      </c>
      <c r="I1258" s="316">
        <v>0</v>
      </c>
      <c r="J1258" s="316">
        <f t="shared" si="92"/>
        <v>1</v>
      </c>
      <c r="K1258" s="316" t="str">
        <f t="shared" si="91"/>
        <v>75682/3 5TA0A</v>
      </c>
      <c r="L1258" s="316" t="str">
        <f t="shared" si="95"/>
        <v>75682 5TA0A</v>
      </c>
      <c r="M1258" s="316" t="str">
        <f t="shared" si="94"/>
        <v>75683 5TA0A</v>
      </c>
      <c r="N1258" s="316">
        <f>VLOOKUP(B1258,大日程202201!$C$2:$D$1418,2,FALSE)</f>
        <v>6240</v>
      </c>
    </row>
    <row r="1259" spans="1:14">
      <c r="A1259" s="316">
        <v>1258</v>
      </c>
      <c r="B1259" s="316" t="s">
        <v>3987</v>
      </c>
      <c r="C1259" s="316" t="s">
        <v>5349</v>
      </c>
      <c r="D1259" s="316">
        <v>14</v>
      </c>
      <c r="E1259" s="316">
        <v>8</v>
      </c>
      <c r="F1259" s="316">
        <v>1</v>
      </c>
      <c r="G1259" s="316">
        <v>6</v>
      </c>
      <c r="I1259" s="316">
        <v>0</v>
      </c>
      <c r="J1259" s="316">
        <f t="shared" si="92"/>
        <v>1</v>
      </c>
      <c r="K1259" s="316" t="str">
        <f t="shared" si="91"/>
        <v>75662/3 5TL0A</v>
      </c>
      <c r="L1259" s="316" t="str">
        <f t="shared" si="95"/>
        <v>75662 5TL0A</v>
      </c>
      <c r="M1259" s="316" t="str">
        <f t="shared" si="94"/>
        <v>75663 5TL0A</v>
      </c>
      <c r="N1259" s="316">
        <f>VLOOKUP(B1259,大日程202201!$C$2:$D$1418,2,FALSE)</f>
        <v>3360</v>
      </c>
    </row>
    <row r="1260" spans="1:14">
      <c r="A1260" s="316">
        <v>1259</v>
      </c>
      <c r="B1260" s="316" t="s">
        <v>3988</v>
      </c>
      <c r="C1260" s="316" t="s">
        <v>5350</v>
      </c>
      <c r="D1260" s="316">
        <v>14</v>
      </c>
      <c r="E1260" s="316">
        <v>8</v>
      </c>
      <c r="F1260" s="316">
        <v>1</v>
      </c>
      <c r="G1260" s="316">
        <v>6</v>
      </c>
      <c r="I1260" s="316">
        <v>0</v>
      </c>
      <c r="J1260" s="316">
        <f t="shared" si="92"/>
        <v>1</v>
      </c>
      <c r="K1260" s="316" t="str">
        <f t="shared" si="91"/>
        <v>54292/3 3XA0A</v>
      </c>
      <c r="L1260" s="316" t="str">
        <f t="shared" si="95"/>
        <v>54292 3XA0A</v>
      </c>
      <c r="M1260" s="316" t="str">
        <f t="shared" si="94"/>
        <v>54293 3XA0A</v>
      </c>
      <c r="N1260" s="316">
        <f>VLOOKUP(B1260,大日程202201!$C$2:$D$1418,2,FALSE)</f>
        <v>0</v>
      </c>
    </row>
    <row r="1261" spans="1:14">
      <c r="A1261" s="316">
        <v>1260</v>
      </c>
      <c r="B1261" s="316" t="s">
        <v>3989</v>
      </c>
      <c r="C1261" s="316" t="s">
        <v>5351</v>
      </c>
      <c r="D1261" s="316">
        <v>14</v>
      </c>
      <c r="E1261" s="316">
        <v>8</v>
      </c>
      <c r="F1261" s="316">
        <v>1</v>
      </c>
      <c r="G1261" s="316">
        <v>6</v>
      </c>
      <c r="I1261" s="316">
        <v>0</v>
      </c>
      <c r="J1261" s="316">
        <f t="shared" si="92"/>
        <v>1</v>
      </c>
      <c r="K1261" s="316" t="str">
        <f t="shared" si="91"/>
        <v>61212/3 3XA0A</v>
      </c>
      <c r="L1261" s="316" t="str">
        <f t="shared" si="95"/>
        <v>61212 3XA0A</v>
      </c>
      <c r="M1261" s="316" t="str">
        <f t="shared" si="94"/>
        <v>61213 3XA0A</v>
      </c>
      <c r="N1261" s="316">
        <f>VLOOKUP(B1261,大日程202201!$C$2:$D$1418,2,FALSE)</f>
        <v>800</v>
      </c>
    </row>
    <row r="1262" spans="1:14">
      <c r="A1262" s="316">
        <v>1261</v>
      </c>
      <c r="B1262" s="316" t="s">
        <v>3990</v>
      </c>
      <c r="C1262" s="316" t="s">
        <v>5352</v>
      </c>
      <c r="D1262" s="316">
        <v>20</v>
      </c>
      <c r="E1262" s="316">
        <v>8</v>
      </c>
      <c r="F1262" s="316">
        <v>2</v>
      </c>
      <c r="G1262" s="316">
        <v>6</v>
      </c>
      <c r="H1262" s="316">
        <v>14</v>
      </c>
      <c r="I1262" s="316">
        <v>0</v>
      </c>
      <c r="J1262" s="316">
        <f t="shared" si="92"/>
        <v>1</v>
      </c>
      <c r="K1262" s="316" t="str">
        <f t="shared" si="91"/>
        <v>61212/3 3XA0A/3XE0A</v>
      </c>
      <c r="L1262" s="324" t="s">
        <v>350</v>
      </c>
      <c r="M1262" s="324" t="s">
        <v>351</v>
      </c>
      <c r="N1262" s="316">
        <f>VLOOKUP(B1262,大日程202201!$C$2:$D$1418,2,FALSE)</f>
        <v>500</v>
      </c>
    </row>
    <row r="1263" spans="1:14">
      <c r="A1263" s="316">
        <v>1262</v>
      </c>
      <c r="B1263" s="316" t="s">
        <v>3991</v>
      </c>
      <c r="C1263" s="316" t="s">
        <v>5353</v>
      </c>
      <c r="D1263" s="316">
        <v>14</v>
      </c>
      <c r="E1263" s="316">
        <v>8</v>
      </c>
      <c r="F1263" s="316">
        <v>1</v>
      </c>
      <c r="G1263" s="316">
        <v>6</v>
      </c>
      <c r="I1263" s="316">
        <v>0</v>
      </c>
      <c r="J1263" s="316">
        <f t="shared" si="92"/>
        <v>1</v>
      </c>
      <c r="K1263" s="316" t="str">
        <f t="shared" si="91"/>
        <v>61212/3 3XA2A</v>
      </c>
      <c r="L1263" s="316" t="str">
        <f t="shared" si="95"/>
        <v>61212 3XA2A</v>
      </c>
      <c r="M1263" s="316" t="str">
        <f t="shared" si="94"/>
        <v>61213 3XA2A</v>
      </c>
      <c r="N1263" s="316">
        <f>VLOOKUP(B1263,大日程202201!$C$2:$D$1418,2,FALSE)</f>
        <v>0</v>
      </c>
    </row>
    <row r="1264" spans="1:14">
      <c r="A1264" s="316">
        <v>1263</v>
      </c>
      <c r="B1264" s="316" t="s">
        <v>3992</v>
      </c>
      <c r="C1264" s="316" t="s">
        <v>5354</v>
      </c>
      <c r="D1264" s="316">
        <v>20</v>
      </c>
      <c r="E1264" s="316">
        <v>8</v>
      </c>
      <c r="F1264" s="316">
        <v>2</v>
      </c>
      <c r="G1264" s="316">
        <v>6</v>
      </c>
      <c r="H1264" s="316">
        <v>14</v>
      </c>
      <c r="I1264" s="316">
        <v>0</v>
      </c>
      <c r="J1264" s="316">
        <f t="shared" si="92"/>
        <v>1</v>
      </c>
      <c r="K1264" s="316" t="str">
        <f t="shared" si="91"/>
        <v>61212/3 3XE2A/3XA2A</v>
      </c>
      <c r="L1264" s="324" t="s">
        <v>352</v>
      </c>
      <c r="M1264" s="324" t="s">
        <v>353</v>
      </c>
      <c r="N1264" s="316">
        <f>VLOOKUP(B1264,大日程202201!$C$2:$D$1418,2,FALSE)</f>
        <v>600</v>
      </c>
    </row>
    <row r="1265" spans="1:14">
      <c r="A1265" s="316">
        <v>1264</v>
      </c>
      <c r="B1265" s="316" t="s">
        <v>3993</v>
      </c>
      <c r="C1265" s="316" t="s">
        <v>5355</v>
      </c>
      <c r="D1265" s="316">
        <v>12</v>
      </c>
      <c r="E1265" s="316">
        <v>6</v>
      </c>
      <c r="F1265" s="316">
        <v>0</v>
      </c>
      <c r="I1265" s="316">
        <v>0</v>
      </c>
      <c r="J1265" s="316">
        <f t="shared" si="92"/>
        <v>0</v>
      </c>
      <c r="K1265" s="316" t="str">
        <f t="shared" si="91"/>
        <v>75112 5YJ0A</v>
      </c>
      <c r="L1265" s="316" t="str">
        <f t="shared" si="93"/>
        <v>75112 5YJ0A</v>
      </c>
      <c r="M1265" s="316" t="str">
        <f t="shared" si="94"/>
        <v/>
      </c>
      <c r="N1265" s="316">
        <f>VLOOKUP(B1265,大日程202201!$C$2:$D$1418,2,FALSE)</f>
        <v>1200</v>
      </c>
    </row>
    <row r="1266" spans="1:14">
      <c r="A1266" s="316">
        <v>1265</v>
      </c>
      <c r="B1266" s="316" t="s">
        <v>3994</v>
      </c>
      <c r="C1266" s="316" t="s">
        <v>5356</v>
      </c>
      <c r="D1266" s="316">
        <v>12</v>
      </c>
      <c r="E1266" s="316">
        <v>6</v>
      </c>
      <c r="F1266" s="316">
        <v>0</v>
      </c>
      <c r="I1266" s="316">
        <v>0</v>
      </c>
      <c r="J1266" s="316">
        <f t="shared" si="92"/>
        <v>0</v>
      </c>
      <c r="K1266" s="316" t="str">
        <f t="shared" si="91"/>
        <v>75113 5YJ0A</v>
      </c>
      <c r="L1266" s="316" t="str">
        <f t="shared" si="93"/>
        <v>75113 5YJ0A</v>
      </c>
      <c r="M1266" s="316" t="str">
        <f t="shared" si="94"/>
        <v/>
      </c>
      <c r="N1266" s="316">
        <f>VLOOKUP(B1266,大日程202201!$C$2:$D$1418,2,FALSE)</f>
        <v>1200</v>
      </c>
    </row>
    <row r="1267" spans="1:14">
      <c r="A1267" s="316">
        <v>1266</v>
      </c>
      <c r="B1267" s="316" t="s">
        <v>3995</v>
      </c>
      <c r="C1267" s="316" t="s">
        <v>5357</v>
      </c>
      <c r="D1267" s="316">
        <v>12</v>
      </c>
      <c r="E1267" s="316">
        <v>6</v>
      </c>
      <c r="F1267" s="316">
        <v>0</v>
      </c>
      <c r="I1267" s="316">
        <v>0</v>
      </c>
      <c r="J1267" s="316">
        <f t="shared" si="92"/>
        <v>0</v>
      </c>
      <c r="K1267" s="316" t="str">
        <f t="shared" si="91"/>
        <v>75112 3XE0A</v>
      </c>
      <c r="L1267" s="316" t="str">
        <f t="shared" si="93"/>
        <v>75112 3XE0A</v>
      </c>
      <c r="M1267" s="316" t="str">
        <f t="shared" si="94"/>
        <v/>
      </c>
      <c r="N1267" s="316">
        <f>VLOOKUP(B1267,大日程202201!$C$2:$D$1418,2,FALSE)</f>
        <v>700</v>
      </c>
    </row>
    <row r="1268" spans="1:14">
      <c r="A1268" s="316">
        <v>1267</v>
      </c>
      <c r="B1268" s="316" t="s">
        <v>3996</v>
      </c>
      <c r="C1268" s="316" t="s">
        <v>5358</v>
      </c>
      <c r="D1268" s="316">
        <v>12</v>
      </c>
      <c r="E1268" s="316">
        <v>6</v>
      </c>
      <c r="F1268" s="316">
        <v>0</v>
      </c>
      <c r="I1268" s="316">
        <v>0</v>
      </c>
      <c r="J1268" s="316">
        <f t="shared" si="92"/>
        <v>0</v>
      </c>
      <c r="K1268" s="316" t="str">
        <f t="shared" si="91"/>
        <v>75113 3XE0A</v>
      </c>
      <c r="L1268" s="316" t="str">
        <f t="shared" si="93"/>
        <v>75113 3XE0A</v>
      </c>
      <c r="M1268" s="316" t="str">
        <f t="shared" si="94"/>
        <v/>
      </c>
      <c r="N1268" s="316">
        <f>VLOOKUP(B1268,大日程202201!$C$2:$D$1418,2,FALSE)</f>
        <v>700</v>
      </c>
    </row>
    <row r="1269" spans="1:14">
      <c r="A1269" s="316">
        <v>1268</v>
      </c>
      <c r="B1269" s="316" t="s">
        <v>3997</v>
      </c>
      <c r="C1269" s="316" t="s">
        <v>5359</v>
      </c>
      <c r="D1269" s="316">
        <v>12</v>
      </c>
      <c r="E1269" s="316">
        <v>6</v>
      </c>
      <c r="F1269" s="316">
        <v>0</v>
      </c>
      <c r="I1269" s="316">
        <v>0</v>
      </c>
      <c r="J1269" s="316">
        <f t="shared" si="92"/>
        <v>0</v>
      </c>
      <c r="K1269" s="316" t="str">
        <f t="shared" si="91"/>
        <v>74554 3XA0A</v>
      </c>
      <c r="L1269" s="316" t="str">
        <f t="shared" si="93"/>
        <v>74554 3XA0A</v>
      </c>
      <c r="M1269" s="316" t="str">
        <f t="shared" si="94"/>
        <v/>
      </c>
      <c r="N1269" s="316">
        <f>VLOOKUP(B1269,大日程202201!$C$2:$D$1418,2,FALSE)</f>
        <v>0</v>
      </c>
    </row>
    <row r="1270" spans="1:14">
      <c r="A1270" s="316">
        <v>1269</v>
      </c>
      <c r="B1270" s="316" t="s">
        <v>3998</v>
      </c>
      <c r="C1270" s="316" t="s">
        <v>5360</v>
      </c>
      <c r="D1270" s="316">
        <v>12</v>
      </c>
      <c r="E1270" s="316">
        <v>6</v>
      </c>
      <c r="F1270" s="316">
        <v>0</v>
      </c>
      <c r="I1270" s="316">
        <v>0</v>
      </c>
      <c r="J1270" s="316">
        <f t="shared" si="92"/>
        <v>0</v>
      </c>
      <c r="K1270" s="316" t="str">
        <f t="shared" si="91"/>
        <v>74554 3XA0B</v>
      </c>
      <c r="L1270" s="316" t="str">
        <f t="shared" si="93"/>
        <v>74554 3XA0B</v>
      </c>
      <c r="M1270" s="316" t="str">
        <f t="shared" si="94"/>
        <v/>
      </c>
      <c r="N1270" s="316">
        <f>VLOOKUP(B1270,大日程202201!$C$2:$D$1418,2,FALSE)</f>
        <v>2160</v>
      </c>
    </row>
    <row r="1271" spans="1:14">
      <c r="A1271" s="316">
        <v>1270</v>
      </c>
      <c r="B1271" s="316" t="s">
        <v>3999</v>
      </c>
      <c r="C1271" s="316" t="s">
        <v>5361</v>
      </c>
      <c r="D1271" s="316">
        <v>12</v>
      </c>
      <c r="E1271" s="316">
        <v>6</v>
      </c>
      <c r="F1271" s="316">
        <v>0</v>
      </c>
      <c r="I1271" s="316">
        <v>0</v>
      </c>
      <c r="J1271" s="316">
        <f t="shared" si="92"/>
        <v>0</v>
      </c>
      <c r="K1271" s="316" t="str">
        <f t="shared" si="91"/>
        <v>74554 3XR0A</v>
      </c>
      <c r="L1271" s="316" t="str">
        <f t="shared" si="93"/>
        <v>74554 3XR0A</v>
      </c>
      <c r="M1271" s="316" t="str">
        <f t="shared" si="94"/>
        <v/>
      </c>
      <c r="N1271" s="316">
        <f>VLOOKUP(B1271,大日程202201!$C$2:$D$1418,2,FALSE)</f>
        <v>0</v>
      </c>
    </row>
    <row r="1272" spans="1:14">
      <c r="A1272" s="316">
        <v>1271</v>
      </c>
      <c r="B1272" s="316" t="s">
        <v>4000</v>
      </c>
      <c r="C1272" s="316" t="s">
        <v>5362</v>
      </c>
      <c r="D1272" s="316">
        <v>14</v>
      </c>
      <c r="E1272" s="316">
        <v>6</v>
      </c>
      <c r="F1272" s="316">
        <v>0</v>
      </c>
      <c r="I1272" s="316">
        <v>0</v>
      </c>
      <c r="J1272" s="316">
        <f t="shared" si="92"/>
        <v>0</v>
      </c>
      <c r="K1272" s="316" t="str">
        <f t="shared" si="91"/>
        <v>74282 3XA0AUF</v>
      </c>
      <c r="L1272" s="316" t="str">
        <f t="shared" si="93"/>
        <v>74282 3XA0AUF</v>
      </c>
      <c r="M1272" s="316" t="str">
        <f t="shared" si="94"/>
        <v/>
      </c>
      <c r="N1272" s="316">
        <f>VLOOKUP(B1272,大日程202201!$C$2:$D$1418,2,FALSE)</f>
        <v>0</v>
      </c>
    </row>
    <row r="1273" spans="1:14">
      <c r="A1273" s="316">
        <v>1272</v>
      </c>
      <c r="B1273" s="316" t="s">
        <v>4001</v>
      </c>
      <c r="C1273" s="316" t="s">
        <v>5363</v>
      </c>
      <c r="D1273" s="316">
        <v>14</v>
      </c>
      <c r="E1273" s="316">
        <v>6</v>
      </c>
      <c r="F1273" s="316">
        <v>0</v>
      </c>
      <c r="I1273" s="316">
        <v>0</v>
      </c>
      <c r="J1273" s="316">
        <f t="shared" si="92"/>
        <v>0</v>
      </c>
      <c r="K1273" s="316" t="str">
        <f t="shared" si="91"/>
        <v>74282 3XE0AUF</v>
      </c>
      <c r="L1273" s="316" t="str">
        <f t="shared" si="93"/>
        <v>74282 3XE0AUF</v>
      </c>
      <c r="M1273" s="316" t="str">
        <f t="shared" si="94"/>
        <v/>
      </c>
      <c r="N1273" s="316">
        <f>VLOOKUP(B1273,大日程202201!$C$2:$D$1418,2,FALSE)</f>
        <v>600</v>
      </c>
    </row>
    <row r="1274" spans="1:14">
      <c r="A1274" s="316">
        <v>1273</v>
      </c>
      <c r="B1274" s="316" t="s">
        <v>4002</v>
      </c>
      <c r="C1274" s="316" t="s">
        <v>5364</v>
      </c>
      <c r="D1274" s="316">
        <v>12</v>
      </c>
      <c r="E1274" s="316">
        <v>6</v>
      </c>
      <c r="F1274" s="316">
        <v>0</v>
      </c>
      <c r="I1274" s="316">
        <v>0</v>
      </c>
      <c r="J1274" s="316">
        <f t="shared" si="92"/>
        <v>0</v>
      </c>
      <c r="K1274" s="316" t="str">
        <f t="shared" si="91"/>
        <v>74282 5YJ0A</v>
      </c>
      <c r="L1274" s="316" t="str">
        <f t="shared" si="93"/>
        <v>74282 5YJ0A</v>
      </c>
      <c r="M1274" s="316" t="str">
        <f t="shared" si="94"/>
        <v/>
      </c>
      <c r="N1274" s="316">
        <f>VLOOKUP(B1274,大日程202201!$C$2:$D$1418,2,FALSE)</f>
        <v>300</v>
      </c>
    </row>
    <row r="1275" spans="1:14">
      <c r="A1275" s="316">
        <v>1274</v>
      </c>
      <c r="B1275" s="316" t="s">
        <v>4003</v>
      </c>
      <c r="C1275" s="316" t="s">
        <v>5365</v>
      </c>
      <c r="D1275" s="316">
        <v>12</v>
      </c>
      <c r="E1275" s="316">
        <v>6</v>
      </c>
      <c r="F1275" s="316">
        <v>0</v>
      </c>
      <c r="I1275" s="316">
        <v>0</v>
      </c>
      <c r="J1275" s="316">
        <f t="shared" si="92"/>
        <v>0</v>
      </c>
      <c r="K1275" s="316" t="str">
        <f t="shared" si="91"/>
        <v>74282 5YJ0B</v>
      </c>
      <c r="L1275" s="316" t="str">
        <f t="shared" si="93"/>
        <v>74282 5YJ0B</v>
      </c>
      <c r="M1275" s="316" t="str">
        <f t="shared" si="94"/>
        <v/>
      </c>
      <c r="N1275" s="316">
        <f>VLOOKUP(B1275,大日程202201!$C$2:$D$1418,2,FALSE)</f>
        <v>480</v>
      </c>
    </row>
    <row r="1276" spans="1:14">
      <c r="A1276" s="316">
        <v>1275</v>
      </c>
      <c r="B1276" s="316" t="s">
        <v>4004</v>
      </c>
      <c r="C1276" s="316" t="s">
        <v>5366</v>
      </c>
      <c r="D1276" s="316">
        <v>12</v>
      </c>
      <c r="E1276" s="316">
        <v>6</v>
      </c>
      <c r="F1276" s="316">
        <v>0</v>
      </c>
      <c r="I1276" s="316">
        <v>0</v>
      </c>
      <c r="J1276" s="316">
        <f t="shared" si="92"/>
        <v>0</v>
      </c>
      <c r="K1276" s="316" t="str">
        <f t="shared" si="91"/>
        <v>74282 5YJ0D</v>
      </c>
      <c r="L1276" s="316" t="str">
        <f t="shared" si="93"/>
        <v>74282 5YJ0D</v>
      </c>
      <c r="M1276" s="316" t="str">
        <f t="shared" si="94"/>
        <v/>
      </c>
      <c r="N1276" s="316">
        <f>VLOOKUP(B1276,大日程202201!$C$2:$D$1418,2,FALSE)</f>
        <v>0</v>
      </c>
    </row>
    <row r="1277" spans="1:14">
      <c r="A1277" s="316">
        <v>1276</v>
      </c>
      <c r="B1277" s="316" t="s">
        <v>4005</v>
      </c>
      <c r="C1277" s="316" t="s">
        <v>5367</v>
      </c>
      <c r="D1277" s="316">
        <v>14</v>
      </c>
      <c r="E1277" s="316">
        <v>8</v>
      </c>
      <c r="F1277" s="316">
        <v>1</v>
      </c>
      <c r="G1277" s="316">
        <v>6</v>
      </c>
      <c r="I1277" s="316">
        <v>0</v>
      </c>
      <c r="J1277" s="316">
        <f t="shared" si="92"/>
        <v>1</v>
      </c>
      <c r="K1277" s="316" t="str">
        <f t="shared" si="91"/>
        <v>74332/3 3VA0A</v>
      </c>
      <c r="L1277" s="316" t="str">
        <f>IF(AND($G1277&lt;&gt;"",$J1277&gt;0), IF($F1277=1,MID($K1277,1,$G1277-1)&amp;MID($K1277,$G1277+2,LEN($K1277)-($G1277+1)),""), IF(AND($G1277&lt;&gt;"",$E1277&lt;&gt;""),MID($K1277,1,$G1277-1),IF(AND($D1277&lt;&gt;"",$F1277&lt;2),$K1277,IF(AND(OR($D1277="", $E1277=""),VALUE($F1277)=0),$K1277,IF($F1277=1,MID($K1277,1,$G1277-1)&amp;MID($K1277,$G1277+2,LEN($K1277)-($G1277-1)),"")))))</f>
        <v>74332 3VA0A</v>
      </c>
      <c r="M1277" s="316" t="str">
        <f t="shared" si="94"/>
        <v>74333 3VA0A</v>
      </c>
      <c r="N1277" s="316">
        <f>VLOOKUP(B1277,大日程202201!$C$2:$D$1418,2,FALSE)</f>
        <v>0</v>
      </c>
    </row>
    <row r="1278" spans="1:14">
      <c r="A1278" s="316">
        <v>1277</v>
      </c>
      <c r="B1278" s="316" t="s">
        <v>4006</v>
      </c>
      <c r="C1278" s="316" t="s">
        <v>5368</v>
      </c>
      <c r="D1278" s="316">
        <v>12</v>
      </c>
      <c r="E1278" s="316">
        <v>6</v>
      </c>
      <c r="F1278" s="316">
        <v>0</v>
      </c>
      <c r="I1278" s="316">
        <v>0</v>
      </c>
      <c r="J1278" s="316">
        <f t="shared" si="92"/>
        <v>0</v>
      </c>
      <c r="K1278" s="316" t="str">
        <f t="shared" si="91"/>
        <v>76232 3VA0A</v>
      </c>
      <c r="L1278" s="316" t="str">
        <f t="shared" si="93"/>
        <v>76232 3VA0A</v>
      </c>
      <c r="M1278" s="316" t="str">
        <f t="shared" si="94"/>
        <v/>
      </c>
      <c r="N1278" s="316">
        <f>VLOOKUP(B1278,大日程202201!$C$2:$D$1418,2,FALSE)</f>
        <v>0</v>
      </c>
    </row>
    <row r="1279" spans="1:14">
      <c r="A1279" s="316">
        <v>1278</v>
      </c>
      <c r="B1279" s="316" t="s">
        <v>4007</v>
      </c>
      <c r="C1279" s="316" t="s">
        <v>5369</v>
      </c>
      <c r="D1279" s="316">
        <v>12</v>
      </c>
      <c r="E1279" s="316">
        <v>6</v>
      </c>
      <c r="F1279" s="316">
        <v>0</v>
      </c>
      <c r="I1279" s="316">
        <v>0</v>
      </c>
      <c r="J1279" s="316">
        <f t="shared" si="92"/>
        <v>0</v>
      </c>
      <c r="K1279" s="316" t="str">
        <f t="shared" si="91"/>
        <v>76233 3VA0A</v>
      </c>
      <c r="L1279" s="316" t="str">
        <f t="shared" si="93"/>
        <v>76233 3VA0A</v>
      </c>
      <c r="M1279" s="316" t="str">
        <f t="shared" si="94"/>
        <v/>
      </c>
      <c r="N1279" s="316">
        <f>VLOOKUP(B1279,大日程202201!$C$2:$D$1418,2,FALSE)</f>
        <v>0</v>
      </c>
    </row>
    <row r="1280" spans="1:14">
      <c r="A1280" s="316">
        <v>1279</v>
      </c>
      <c r="B1280" s="316" t="s">
        <v>4008</v>
      </c>
      <c r="C1280" s="316" t="s">
        <v>5370</v>
      </c>
      <c r="D1280" s="316">
        <v>12</v>
      </c>
      <c r="E1280" s="316">
        <v>6</v>
      </c>
      <c r="F1280" s="316">
        <v>0</v>
      </c>
      <c r="I1280" s="316">
        <v>0</v>
      </c>
      <c r="J1280" s="316">
        <f t="shared" si="92"/>
        <v>0</v>
      </c>
      <c r="K1280" s="316" t="str">
        <f t="shared" si="91"/>
        <v>76272 3VA0A</v>
      </c>
      <c r="L1280" s="316" t="str">
        <f t="shared" si="93"/>
        <v>76272 3VA0A</v>
      </c>
      <c r="M1280" s="316" t="str">
        <f t="shared" si="94"/>
        <v/>
      </c>
      <c r="N1280" s="316">
        <f>VLOOKUP(B1280,大日程202201!$C$2:$D$1418,2,FALSE)</f>
        <v>0</v>
      </c>
    </row>
    <row r="1281" spans="1:14">
      <c r="A1281" s="316">
        <v>1280</v>
      </c>
      <c r="B1281" s="316" t="s">
        <v>4009</v>
      </c>
      <c r="C1281" s="316" t="s">
        <v>5371</v>
      </c>
      <c r="D1281" s="316">
        <v>12</v>
      </c>
      <c r="E1281" s="316">
        <v>6</v>
      </c>
      <c r="F1281" s="316">
        <v>0</v>
      </c>
      <c r="I1281" s="316">
        <v>0</v>
      </c>
      <c r="J1281" s="316">
        <f t="shared" si="92"/>
        <v>0</v>
      </c>
      <c r="K1281" s="316" t="str">
        <f t="shared" si="91"/>
        <v>76273 3VA0A</v>
      </c>
      <c r="L1281" s="316" t="str">
        <f t="shared" si="93"/>
        <v>76273 3VA0A</v>
      </c>
      <c r="M1281" s="316" t="str">
        <f t="shared" si="94"/>
        <v/>
      </c>
      <c r="N1281" s="316">
        <f>VLOOKUP(B1281,大日程202201!$C$2:$D$1418,2,FALSE)</f>
        <v>0</v>
      </c>
    </row>
    <row r="1282" spans="1:14">
      <c r="A1282" s="316">
        <v>1281</v>
      </c>
      <c r="B1282" s="316" t="s">
        <v>4010</v>
      </c>
      <c r="C1282" s="316" t="s">
        <v>5372</v>
      </c>
      <c r="D1282" s="316">
        <v>14</v>
      </c>
      <c r="E1282" s="316">
        <v>8</v>
      </c>
      <c r="F1282" s="316">
        <v>1</v>
      </c>
      <c r="G1282" s="316">
        <v>6</v>
      </c>
      <c r="I1282" s="316">
        <v>0</v>
      </c>
      <c r="J1282" s="316">
        <f t="shared" si="92"/>
        <v>1</v>
      </c>
      <c r="K1282" s="316" t="str">
        <f t="shared" ref="K1282:K1345" si="96">IF(AND($D1282&lt;&gt;"",$D1282&gt;$E1282),TRIM(MID($C1282,1,$D1282)),TRIM($C1282))</f>
        <v>76340/1 3VA0A</v>
      </c>
      <c r="L1282" s="316" t="str">
        <f>IF(AND($G1282&lt;&gt;"",$J1282&gt;0), IF($F1282=1,MID($K1282,1,$G1282-1)&amp;MID($K1282,$G1282+2,LEN($K1282)-($G1282+1)),""), IF(AND($G1282&lt;&gt;"",$E1282&lt;&gt;""),MID($K1282,1,$G1282-1),IF(AND($D1282&lt;&gt;"",$F1282&lt;2),$K1282,IF(AND(OR($D1282="", $E1282=""),VALUE($F1282)=0),$K1282,IF($F1282=1,MID($K1282,1,$G1282-1)&amp;MID($K1282,$G1282+2,LEN($K1282)-($G1282-1)),"")))))</f>
        <v>76340 3VA0A</v>
      </c>
      <c r="M1282" s="316" t="str">
        <f t="shared" si="94"/>
        <v>76341 3VA0A</v>
      </c>
      <c r="N1282" s="316">
        <f>VLOOKUP(B1282,大日程202201!$C$2:$D$1418,2,FALSE)</f>
        <v>0</v>
      </c>
    </row>
    <row r="1283" spans="1:14">
      <c r="A1283" s="316">
        <v>1282</v>
      </c>
      <c r="B1283" s="316" t="s">
        <v>3815</v>
      </c>
      <c r="C1283" s="316" t="s">
        <v>5192</v>
      </c>
      <c r="D1283" s="316">
        <v>12</v>
      </c>
      <c r="E1283" s="316">
        <v>6</v>
      </c>
      <c r="F1283" s="316">
        <v>0</v>
      </c>
      <c r="I1283" s="316">
        <v>0</v>
      </c>
      <c r="J1283" s="316">
        <f t="shared" si="92"/>
        <v>0</v>
      </c>
      <c r="K1283" s="316" t="str">
        <f t="shared" si="96"/>
        <v>76452 3VA0A</v>
      </c>
      <c r="L1283" s="316" t="str">
        <f t="shared" si="93"/>
        <v>76452 3VA0A</v>
      </c>
      <c r="M1283" s="316" t="str">
        <f t="shared" si="94"/>
        <v/>
      </c>
      <c r="N1283" s="316">
        <f>VLOOKUP(B1283,大日程202201!$C$2:$D$1418,2,FALSE)</f>
        <v>0</v>
      </c>
    </row>
    <row r="1284" spans="1:14">
      <c r="A1284" s="316">
        <v>1283</v>
      </c>
      <c r="B1284" s="316" t="s">
        <v>3816</v>
      </c>
      <c r="C1284" s="316" t="s">
        <v>5193</v>
      </c>
      <c r="D1284" s="316">
        <v>12</v>
      </c>
      <c r="E1284" s="316">
        <v>6</v>
      </c>
      <c r="F1284" s="316">
        <v>0</v>
      </c>
      <c r="I1284" s="316">
        <v>0</v>
      </c>
      <c r="J1284" s="316">
        <f t="shared" ref="J1284:J1347" si="97">IF($G1284&lt;&gt;"",($E1284-1)-$G1284,0)</f>
        <v>0</v>
      </c>
      <c r="K1284" s="316" t="str">
        <f t="shared" si="96"/>
        <v>76453 3VA0A</v>
      </c>
      <c r="L1284" s="316" t="str">
        <f t="shared" si="93"/>
        <v>76453 3VA0A</v>
      </c>
      <c r="M1284" s="316" t="str">
        <f t="shared" si="94"/>
        <v/>
      </c>
      <c r="N1284" s="316">
        <f>VLOOKUP(B1284,大日程202201!$C$2:$D$1418,2,FALSE)</f>
        <v>0</v>
      </c>
    </row>
    <row r="1285" spans="1:14">
      <c r="A1285" s="316">
        <v>1284</v>
      </c>
      <c r="B1285" s="316" t="s">
        <v>4011</v>
      </c>
      <c r="C1285" s="316" t="s">
        <v>5373</v>
      </c>
      <c r="D1285" s="316">
        <v>12</v>
      </c>
      <c r="E1285" s="316">
        <v>6</v>
      </c>
      <c r="F1285" s="316">
        <v>0</v>
      </c>
      <c r="I1285" s="316">
        <v>0</v>
      </c>
      <c r="J1285" s="316">
        <f t="shared" si="97"/>
        <v>0</v>
      </c>
      <c r="K1285" s="316" t="str">
        <f t="shared" si="96"/>
        <v>76242 3VA0A</v>
      </c>
      <c r="L1285" s="316" t="str">
        <f t="shared" si="93"/>
        <v>76242 3VA0A</v>
      </c>
      <c r="M1285" s="316" t="str">
        <f t="shared" si="94"/>
        <v/>
      </c>
      <c r="N1285" s="316">
        <f>VLOOKUP(B1285,大日程202201!$C$2:$D$1418,2,FALSE)</f>
        <v>0</v>
      </c>
    </row>
    <row r="1286" spans="1:14">
      <c r="A1286" s="316">
        <v>1285</v>
      </c>
      <c r="B1286" s="316" t="s">
        <v>4012</v>
      </c>
      <c r="C1286" s="316" t="s">
        <v>5374</v>
      </c>
      <c r="D1286" s="316">
        <v>12</v>
      </c>
      <c r="E1286" s="316">
        <v>6</v>
      </c>
      <c r="F1286" s="316">
        <v>0</v>
      </c>
      <c r="I1286" s="316">
        <v>0</v>
      </c>
      <c r="J1286" s="316">
        <f t="shared" si="97"/>
        <v>0</v>
      </c>
      <c r="K1286" s="316" t="str">
        <f t="shared" si="96"/>
        <v>76243 3VA0A</v>
      </c>
      <c r="L1286" s="316" t="str">
        <f t="shared" si="93"/>
        <v>76243 3VA0A</v>
      </c>
      <c r="M1286" s="316" t="str">
        <f t="shared" si="94"/>
        <v/>
      </c>
      <c r="N1286" s="316">
        <f>VLOOKUP(B1286,大日程202201!$C$2:$D$1418,2,FALSE)</f>
        <v>0</v>
      </c>
    </row>
    <row r="1287" spans="1:14">
      <c r="A1287" s="316">
        <v>1286</v>
      </c>
      <c r="B1287" s="316" t="s">
        <v>4013</v>
      </c>
      <c r="C1287" s="316" t="s">
        <v>5375</v>
      </c>
      <c r="D1287" s="316">
        <v>12</v>
      </c>
      <c r="E1287" s="316">
        <v>6</v>
      </c>
      <c r="F1287" s="316">
        <v>0</v>
      </c>
      <c r="I1287" s="316">
        <v>0</v>
      </c>
      <c r="J1287" s="316">
        <f t="shared" si="97"/>
        <v>0</v>
      </c>
      <c r="K1287" s="316" t="str">
        <f t="shared" si="96"/>
        <v>76572 3VA0A</v>
      </c>
      <c r="L1287" s="316" t="str">
        <f t="shared" si="93"/>
        <v>76572 3VA0A</v>
      </c>
      <c r="M1287" s="316" t="str">
        <f t="shared" si="94"/>
        <v/>
      </c>
      <c r="N1287" s="316">
        <f>VLOOKUP(B1287,大日程202201!$C$2:$D$1418,2,FALSE)</f>
        <v>0</v>
      </c>
    </row>
    <row r="1288" spans="1:14">
      <c r="A1288" s="316">
        <v>1287</v>
      </c>
      <c r="B1288" s="316" t="s">
        <v>4014</v>
      </c>
      <c r="C1288" s="316" t="s">
        <v>5376</v>
      </c>
      <c r="D1288" s="316">
        <v>12</v>
      </c>
      <c r="E1288" s="316">
        <v>6</v>
      </c>
      <c r="F1288" s="316">
        <v>0</v>
      </c>
      <c r="I1288" s="316">
        <v>0</v>
      </c>
      <c r="J1288" s="316">
        <f t="shared" si="97"/>
        <v>0</v>
      </c>
      <c r="K1288" s="316" t="str">
        <f t="shared" si="96"/>
        <v>76573 3VA0A</v>
      </c>
      <c r="L1288" s="316" t="str">
        <f t="shared" si="93"/>
        <v>76573 3VA0A</v>
      </c>
      <c r="M1288" s="316" t="str">
        <f t="shared" si="94"/>
        <v/>
      </c>
      <c r="N1288" s="316">
        <f>VLOOKUP(B1288,大日程202201!$C$2:$D$1418,2,FALSE)</f>
        <v>0</v>
      </c>
    </row>
    <row r="1289" spans="1:14">
      <c r="A1289" s="316">
        <v>1288</v>
      </c>
      <c r="B1289" s="316" t="s">
        <v>4015</v>
      </c>
      <c r="C1289" s="316" t="s">
        <v>5377</v>
      </c>
      <c r="D1289" s="316">
        <v>14</v>
      </c>
      <c r="E1289" s="316">
        <v>8</v>
      </c>
      <c r="F1289" s="316">
        <v>1</v>
      </c>
      <c r="G1289" s="316">
        <v>6</v>
      </c>
      <c r="I1289" s="316">
        <v>0</v>
      </c>
      <c r="J1289" s="316">
        <f t="shared" si="97"/>
        <v>1</v>
      </c>
      <c r="K1289" s="316" t="str">
        <f t="shared" si="96"/>
        <v>76516/7 3VA0A</v>
      </c>
      <c r="L1289" s="316" t="str">
        <f>IF(AND($G1289&lt;&gt;"",$J1289&gt;0), IF($F1289=1,MID($K1289,1,$G1289-1)&amp;MID($K1289,$G1289+2,LEN($K1289)-($G1289+1)),""), IF(AND($G1289&lt;&gt;"",$E1289&lt;&gt;""),MID($K1289,1,$G1289-1),IF(AND($D1289&lt;&gt;"",$F1289&lt;2),$K1289,IF(AND(OR($D1289="", $E1289=""),VALUE($F1289)=0),$K1289,IF($F1289=1,MID($K1289,1,$G1289-1)&amp;MID($K1289,$G1289+2,LEN($K1289)-($G1289-1)),"")))))</f>
        <v>76516 3VA0A</v>
      </c>
      <c r="M1289" s="316" t="str">
        <f t="shared" si="94"/>
        <v>76517 3VA0A</v>
      </c>
      <c r="N1289" s="316">
        <f>VLOOKUP(B1289,大日程202201!$C$2:$D$1418,2,FALSE)</f>
        <v>0</v>
      </c>
    </row>
    <row r="1290" spans="1:14">
      <c r="A1290" s="316">
        <v>1289</v>
      </c>
      <c r="B1290" s="316" t="s">
        <v>4016</v>
      </c>
      <c r="C1290" s="316" t="s">
        <v>5378</v>
      </c>
      <c r="D1290" s="316">
        <v>14</v>
      </c>
      <c r="E1290" s="316">
        <v>8</v>
      </c>
      <c r="F1290" s="316">
        <v>1</v>
      </c>
      <c r="G1290" s="316">
        <v>6</v>
      </c>
      <c r="I1290" s="316">
        <v>0</v>
      </c>
      <c r="J1290" s="316">
        <f t="shared" si="97"/>
        <v>1</v>
      </c>
      <c r="K1290" s="316" t="str">
        <f t="shared" si="96"/>
        <v>76634/5 3VA0A</v>
      </c>
      <c r="L1290" s="316" t="str">
        <f>IF(AND($G1290&lt;&gt;"",$J1290&gt;0), IF($F1290=1,MID($K1290,1,$G1290-1)&amp;MID($K1290,$G1290+2,LEN($K1290)-($G1290+1)),""), IF(AND($G1290&lt;&gt;"",$E1290&lt;&gt;""),MID($K1290,1,$G1290-1),IF(AND($D1290&lt;&gt;"",$F1290&lt;2),$K1290,IF(AND(OR($D1290="", $E1290=""),VALUE($F1290)=0),$K1290,IF($F1290=1,MID($K1290,1,$G1290-1)&amp;MID($K1290,$G1290+2,LEN($K1290)-($G1290-1)),"")))))</f>
        <v>76634 3VA0A</v>
      </c>
      <c r="M1290" s="316" t="str">
        <f t="shared" si="94"/>
        <v>76635 3VA0A</v>
      </c>
      <c r="N1290" s="316">
        <f>VLOOKUP(B1290,大日程202201!$C$2:$D$1418,2,FALSE)</f>
        <v>0</v>
      </c>
    </row>
    <row r="1291" spans="1:14">
      <c r="A1291" s="316">
        <v>1290</v>
      </c>
      <c r="B1291" s="316" t="s">
        <v>4017</v>
      </c>
      <c r="C1291" s="316" t="s">
        <v>5379</v>
      </c>
      <c r="D1291" s="316">
        <v>12</v>
      </c>
      <c r="E1291" s="316">
        <v>6</v>
      </c>
      <c r="F1291" s="316">
        <v>0</v>
      </c>
      <c r="I1291" s="316">
        <v>0</v>
      </c>
      <c r="J1291" s="316">
        <f t="shared" si="97"/>
        <v>0</v>
      </c>
      <c r="K1291" s="316" t="str">
        <f t="shared" si="96"/>
        <v>79142 3VA0A</v>
      </c>
      <c r="L1291" s="316" t="str">
        <f t="shared" si="93"/>
        <v>79142 3VA0A</v>
      </c>
      <c r="M1291" s="316" t="str">
        <f t="shared" si="94"/>
        <v/>
      </c>
      <c r="N1291" s="316">
        <f>VLOOKUP(B1291,大日程202201!$C$2:$D$1418,2,FALSE)</f>
        <v>0</v>
      </c>
    </row>
    <row r="1292" spans="1:14">
      <c r="A1292" s="316">
        <v>1291</v>
      </c>
      <c r="B1292" s="316" t="s">
        <v>4018</v>
      </c>
      <c r="C1292" s="316" t="s">
        <v>5380</v>
      </c>
      <c r="D1292" s="316">
        <v>12</v>
      </c>
      <c r="E1292" s="316">
        <v>6</v>
      </c>
      <c r="F1292" s="316">
        <v>0</v>
      </c>
      <c r="I1292" s="316">
        <v>0</v>
      </c>
      <c r="J1292" s="316">
        <f t="shared" si="97"/>
        <v>0</v>
      </c>
      <c r="K1292" s="316" t="str">
        <f t="shared" si="96"/>
        <v>67112 4CB0A</v>
      </c>
      <c r="L1292" s="316" t="str">
        <f t="shared" si="93"/>
        <v>67112 4CB0A</v>
      </c>
      <c r="M1292" s="316" t="str">
        <f t="shared" si="94"/>
        <v/>
      </c>
      <c r="N1292" s="316">
        <f>VLOOKUP(B1292,大日程202201!$C$2:$D$1418,2,FALSE)</f>
        <v>0</v>
      </c>
    </row>
    <row r="1293" spans="1:14">
      <c r="A1293" s="316">
        <v>1292</v>
      </c>
      <c r="B1293" s="316" t="s">
        <v>4019</v>
      </c>
      <c r="C1293" s="316" t="s">
        <v>5381</v>
      </c>
      <c r="D1293" s="316">
        <v>12</v>
      </c>
      <c r="E1293" s="316">
        <v>6</v>
      </c>
      <c r="F1293" s="316">
        <v>0</v>
      </c>
      <c r="I1293" s="316">
        <v>0</v>
      </c>
      <c r="J1293" s="316">
        <f t="shared" si="97"/>
        <v>0</v>
      </c>
      <c r="K1293" s="316" t="str">
        <f t="shared" si="96"/>
        <v>67112 4CC0A</v>
      </c>
      <c r="L1293" s="316" t="str">
        <f t="shared" si="93"/>
        <v>67112 4CC0A</v>
      </c>
      <c r="M1293" s="316" t="str">
        <f t="shared" si="94"/>
        <v/>
      </c>
      <c r="N1293" s="316">
        <f>VLOOKUP(B1293,大日程202201!$C$2:$D$1418,2,FALSE)</f>
        <v>0</v>
      </c>
    </row>
    <row r="1294" spans="1:14">
      <c r="A1294" s="316">
        <v>1293</v>
      </c>
      <c r="B1294" s="316" t="s">
        <v>4020</v>
      </c>
      <c r="C1294" s="316" t="s">
        <v>5382</v>
      </c>
      <c r="D1294" s="316">
        <v>12</v>
      </c>
      <c r="E1294" s="316">
        <v>6</v>
      </c>
      <c r="F1294" s="316">
        <v>0</v>
      </c>
      <c r="I1294" s="316">
        <v>0</v>
      </c>
      <c r="J1294" s="316">
        <f t="shared" si="97"/>
        <v>0</v>
      </c>
      <c r="K1294" s="316" t="str">
        <f t="shared" si="96"/>
        <v>74372 4CB0A</v>
      </c>
      <c r="L1294" s="316" t="str">
        <f t="shared" ref="L1294:L1357" si="98">IF(AND($G1294&lt;&gt;"",$J1294&gt;0), IF($F1294=1,MID($K1294,1,$G1294-1)&amp;MID($K1294,$G1294+$J1294+$J1294,LEN($K1294)-($G1294+$J1294)),""), IF(AND($G1294&lt;&gt;"",$E1294&lt;&gt;""),MID($K1294,1,$G1294-1),IF(AND($D1294&lt;&gt;"",$F1294&lt;2),$K1294,IF(AND(OR($D1294="", $E1294=""),VALUE($F1294)=0),$K1294,IF($F1294=1,MID($K1294,1,$G1294-1)&amp;MID($K1294,$G1294+2,LEN($K1294)-($G1294-1)),"")))))</f>
        <v>74372 4CB0A</v>
      </c>
      <c r="M1294" s="316" t="str">
        <f t="shared" ref="M1294:M1357" si="99">IF(AND($G1294&lt;&gt;"",$J1294&gt;0), IF($F1294=1,MID($K1294,1,$G1294-(1+$J1294))&amp;MID($K1294,$G1294+$J1294,LEN($K1294)-($G1294+($J1294-1))),""),IF(AND($G1294&lt;&gt;"",$E1294&lt;&gt;"",$J1294&gt;0),MID($K1294,1,$G1294-1),IF(AND($G1294&lt;&gt;"",$E1294&lt;&gt;"",$J1294&lt;0),MID($K1294,1,$E1294)&amp;MID($K1294,$G1294+1,LEN($K1294)-$G1294),IF($F1294=1,MID($K1294,1,$G1294-2)&amp;MID($K1294,$G1294+1,LEN($K1294)-$G1294),""))))</f>
        <v/>
      </c>
      <c r="N1294" s="316">
        <f>VLOOKUP(B1294,大日程202201!$C$2:$D$1418,2,FALSE)</f>
        <v>0</v>
      </c>
    </row>
    <row r="1295" spans="1:14">
      <c r="A1295" s="316">
        <v>1294</v>
      </c>
      <c r="B1295" s="316" t="s">
        <v>4021</v>
      </c>
      <c r="C1295" s="316" t="s">
        <v>5383</v>
      </c>
      <c r="D1295" s="316">
        <v>14</v>
      </c>
      <c r="E1295" s="316">
        <v>8</v>
      </c>
      <c r="F1295" s="316">
        <v>1</v>
      </c>
      <c r="G1295" s="316">
        <v>6</v>
      </c>
      <c r="I1295" s="316">
        <v>0</v>
      </c>
      <c r="J1295" s="316">
        <f t="shared" si="97"/>
        <v>1</v>
      </c>
      <c r="K1295" s="316" t="str">
        <f t="shared" si="96"/>
        <v>75262/3 4CB5A</v>
      </c>
      <c r="L1295" s="316" t="str">
        <f>IF(AND($G1295&lt;&gt;"",$J1295&gt;0), IF($F1295=1,MID($K1295,1,$G1295-1)&amp;MID($K1295,$G1295+2,LEN($K1295)-($G1295+1)),""), IF(AND($G1295&lt;&gt;"",$E1295&lt;&gt;""),MID($K1295,1,$G1295-1),IF(AND($D1295&lt;&gt;"",$F1295&lt;2),$K1295,IF(AND(OR($D1295="", $E1295=""),VALUE($F1295)=0),$K1295,IF($F1295=1,MID($K1295,1,$G1295-1)&amp;MID($K1295,$G1295+2,LEN($K1295)-($G1295-1)),"")))))</f>
        <v>75262 4CB5A</v>
      </c>
      <c r="M1295" s="316" t="str">
        <f t="shared" si="99"/>
        <v>75263 4CB5A</v>
      </c>
      <c r="N1295" s="316">
        <f>VLOOKUP(B1295,大日程202201!$C$2:$D$1418,2,FALSE)</f>
        <v>5280</v>
      </c>
    </row>
    <row r="1296" spans="1:14">
      <c r="A1296" s="316">
        <v>1295</v>
      </c>
      <c r="B1296" s="316" t="s">
        <v>4022</v>
      </c>
      <c r="C1296" s="316" t="s">
        <v>5384</v>
      </c>
      <c r="D1296" s="316">
        <v>14</v>
      </c>
      <c r="E1296" s="316">
        <v>8</v>
      </c>
      <c r="F1296" s="316">
        <v>1</v>
      </c>
      <c r="G1296" s="316">
        <v>6</v>
      </c>
      <c r="I1296" s="316">
        <v>0</v>
      </c>
      <c r="J1296" s="316">
        <f t="shared" si="97"/>
        <v>1</v>
      </c>
      <c r="K1296" s="316" t="str">
        <f t="shared" si="96"/>
        <v>75262/3 6FK5A</v>
      </c>
      <c r="L1296" s="316" t="str">
        <f>IF(AND($G1296&lt;&gt;"",$J1296&gt;0), IF($F1296=1,MID($K1296,1,$G1296-1)&amp;MID($K1296,$G1296+2,LEN($K1296)-($G1296+1)),""), IF(AND($G1296&lt;&gt;"",$E1296&lt;&gt;""),MID($K1296,1,$G1296-1),IF(AND($D1296&lt;&gt;"",$F1296&lt;2),$K1296,IF(AND(OR($D1296="", $E1296=""),VALUE($F1296)=0),$K1296,IF($F1296=1,MID($K1296,1,$G1296-1)&amp;MID($K1296,$G1296+2,LEN($K1296)-($G1296-1)),"")))))</f>
        <v>75262 6FK5A</v>
      </c>
      <c r="M1296" s="316" t="str">
        <f t="shared" si="99"/>
        <v>75263 6FK5A</v>
      </c>
      <c r="N1296" s="316">
        <f>VLOOKUP(B1296,大日程202201!$C$2:$D$1418,2,FALSE)</f>
        <v>7200</v>
      </c>
    </row>
    <row r="1297" spans="1:14">
      <c r="A1297" s="316">
        <v>1296</v>
      </c>
      <c r="B1297" s="316" t="s">
        <v>4023</v>
      </c>
      <c r="C1297" s="316" t="s">
        <v>5385</v>
      </c>
      <c r="D1297" s="316">
        <v>12</v>
      </c>
      <c r="E1297" s="316">
        <v>6</v>
      </c>
      <c r="F1297" s="316">
        <v>0</v>
      </c>
      <c r="I1297" s="316">
        <v>0</v>
      </c>
      <c r="J1297" s="316">
        <f t="shared" si="97"/>
        <v>0</v>
      </c>
      <c r="K1297" s="316" t="str">
        <f t="shared" si="96"/>
        <v>75632 4CE0A</v>
      </c>
      <c r="L1297" s="316" t="str">
        <f t="shared" si="98"/>
        <v>75632 4CE0A</v>
      </c>
      <c r="M1297" s="316" t="str">
        <f t="shared" si="99"/>
        <v/>
      </c>
      <c r="N1297" s="316">
        <f>VLOOKUP(B1297,大日程202201!$C$2:$D$1418,2,FALSE)</f>
        <v>0</v>
      </c>
    </row>
    <row r="1298" spans="1:14">
      <c r="A1298" s="316">
        <v>1297</v>
      </c>
      <c r="B1298" s="316" t="s">
        <v>4024</v>
      </c>
      <c r="C1298" s="316" t="s">
        <v>5386</v>
      </c>
      <c r="D1298" s="316">
        <v>14</v>
      </c>
      <c r="E1298" s="316">
        <v>8</v>
      </c>
      <c r="F1298" s="316">
        <v>1</v>
      </c>
      <c r="G1298" s="316">
        <v>6</v>
      </c>
      <c r="I1298" s="316">
        <v>0</v>
      </c>
      <c r="J1298" s="316">
        <f t="shared" si="97"/>
        <v>1</v>
      </c>
      <c r="K1298" s="316" t="str">
        <f t="shared" si="96"/>
        <v>76516/7 4CC0A</v>
      </c>
      <c r="L1298" s="316" t="str">
        <f>IF(AND($G1298&lt;&gt;"",$J1298&gt;0), IF($F1298=1,MID($K1298,1,$G1298-1)&amp;MID($K1298,$G1298+2,LEN($K1298)-($G1298+1)),""), IF(AND($G1298&lt;&gt;"",$E1298&lt;&gt;""),MID($K1298,1,$G1298-1),IF(AND($D1298&lt;&gt;"",$F1298&lt;2),$K1298,IF(AND(OR($D1298="", $E1298=""),VALUE($F1298)=0),$K1298,IF($F1298=1,MID($K1298,1,$G1298-1)&amp;MID($K1298,$G1298+2,LEN($K1298)-($G1298-1)),"")))))</f>
        <v>76516 4CC0A</v>
      </c>
      <c r="M1298" s="316" t="str">
        <f t="shared" si="99"/>
        <v>76517 4CC0A</v>
      </c>
      <c r="N1298" s="316">
        <f>VLOOKUP(B1298,大日程202201!$C$2:$D$1418,2,FALSE)</f>
        <v>4800</v>
      </c>
    </row>
    <row r="1299" spans="1:14">
      <c r="A1299" s="316">
        <v>1298</v>
      </c>
      <c r="B1299" s="316" t="s">
        <v>4025</v>
      </c>
      <c r="C1299" s="316" t="s">
        <v>5387</v>
      </c>
      <c r="D1299" s="316">
        <v>12</v>
      </c>
      <c r="E1299" s="316">
        <v>6</v>
      </c>
      <c r="F1299" s="316">
        <v>0</v>
      </c>
      <c r="I1299" s="316">
        <v>0</v>
      </c>
      <c r="J1299" s="316">
        <f t="shared" si="97"/>
        <v>0</v>
      </c>
      <c r="K1299" s="316" t="str">
        <f t="shared" si="96"/>
        <v>76272 4CC0A</v>
      </c>
      <c r="L1299" s="316" t="str">
        <f t="shared" si="98"/>
        <v>76272 4CC0A</v>
      </c>
      <c r="M1299" s="316" t="str">
        <f t="shared" si="99"/>
        <v/>
      </c>
      <c r="N1299" s="316">
        <f>VLOOKUP(B1299,大日程202201!$C$2:$D$1418,2,FALSE)</f>
        <v>4400</v>
      </c>
    </row>
    <row r="1300" spans="1:14">
      <c r="A1300" s="316">
        <v>1299</v>
      </c>
      <c r="B1300" s="316" t="s">
        <v>4026</v>
      </c>
      <c r="C1300" s="316" t="s">
        <v>5388</v>
      </c>
      <c r="D1300" s="316">
        <v>12</v>
      </c>
      <c r="E1300" s="316">
        <v>6</v>
      </c>
      <c r="F1300" s="316">
        <v>0</v>
      </c>
      <c r="I1300" s="316">
        <v>0</v>
      </c>
      <c r="J1300" s="316">
        <f t="shared" si="97"/>
        <v>0</v>
      </c>
      <c r="K1300" s="316" t="str">
        <f t="shared" si="96"/>
        <v>76273 4CC0A</v>
      </c>
      <c r="L1300" s="316" t="str">
        <f t="shared" si="98"/>
        <v>76273 4CC0A</v>
      </c>
      <c r="M1300" s="316" t="str">
        <f t="shared" si="99"/>
        <v/>
      </c>
      <c r="N1300" s="316">
        <f>VLOOKUP(B1300,大日程202201!$C$2:$D$1418,2,FALSE)</f>
        <v>4400</v>
      </c>
    </row>
    <row r="1301" spans="1:14">
      <c r="A1301" s="316">
        <v>1300</v>
      </c>
      <c r="B1301" s="316" t="s">
        <v>4027</v>
      </c>
      <c r="C1301" s="316" t="s">
        <v>5389</v>
      </c>
      <c r="D1301" s="316">
        <v>12</v>
      </c>
      <c r="E1301" s="316">
        <v>6</v>
      </c>
      <c r="F1301" s="316">
        <v>0</v>
      </c>
      <c r="I1301" s="316">
        <v>0</v>
      </c>
      <c r="J1301" s="316">
        <f t="shared" si="97"/>
        <v>0</v>
      </c>
      <c r="K1301" s="316" t="str">
        <f t="shared" si="96"/>
        <v>76426 4CC0A</v>
      </c>
      <c r="L1301" s="316" t="str">
        <f t="shared" si="98"/>
        <v>76426 4CC0A</v>
      </c>
      <c r="M1301" s="316" t="str">
        <f t="shared" si="99"/>
        <v/>
      </c>
      <c r="N1301" s="316">
        <f>VLOOKUP(B1301,大日程202201!$C$2:$D$1418,2,FALSE)</f>
        <v>0</v>
      </c>
    </row>
    <row r="1302" spans="1:14">
      <c r="A1302" s="316">
        <v>1301</v>
      </c>
      <c r="B1302" s="316" t="s">
        <v>4028</v>
      </c>
      <c r="C1302" s="316" t="s">
        <v>5390</v>
      </c>
      <c r="D1302" s="316">
        <v>12</v>
      </c>
      <c r="E1302" s="316">
        <v>6</v>
      </c>
      <c r="F1302" s="316">
        <v>0</v>
      </c>
      <c r="I1302" s="316">
        <v>0</v>
      </c>
      <c r="J1302" s="316">
        <f t="shared" si="97"/>
        <v>0</v>
      </c>
      <c r="K1302" s="316" t="str">
        <f t="shared" si="96"/>
        <v>76427 4CC0A</v>
      </c>
      <c r="L1302" s="316" t="str">
        <f t="shared" si="98"/>
        <v>76427 4CC0A</v>
      </c>
      <c r="M1302" s="316" t="str">
        <f t="shared" si="99"/>
        <v/>
      </c>
      <c r="N1302" s="316">
        <f>VLOOKUP(B1302,大日程202201!$C$2:$D$1418,2,FALSE)</f>
        <v>0</v>
      </c>
    </row>
    <row r="1303" spans="1:14">
      <c r="A1303" s="316">
        <v>1302</v>
      </c>
      <c r="B1303" s="316" t="s">
        <v>4029</v>
      </c>
      <c r="C1303" s="316" t="s">
        <v>5391</v>
      </c>
      <c r="D1303" s="316">
        <v>14</v>
      </c>
      <c r="E1303" s="316">
        <v>8</v>
      </c>
      <c r="F1303" s="316">
        <v>1</v>
      </c>
      <c r="G1303" s="316">
        <v>6</v>
      </c>
      <c r="I1303" s="316">
        <v>0</v>
      </c>
      <c r="J1303" s="316">
        <f t="shared" si="97"/>
        <v>1</v>
      </c>
      <c r="K1303" s="316" t="str">
        <f t="shared" si="96"/>
        <v>76456/7 4CE0A</v>
      </c>
      <c r="L1303" s="316" t="str">
        <f>IF(AND($G1303&lt;&gt;"",$J1303&gt;0), IF($F1303=1,MID($K1303,1,$G1303-1)&amp;MID($K1303,$G1303+2,LEN($K1303)-($G1303+1)),""), IF(AND($G1303&lt;&gt;"",$E1303&lt;&gt;""),MID($K1303,1,$G1303-1),IF(AND($D1303&lt;&gt;"",$F1303&lt;2),$K1303,IF(AND(OR($D1303="", $E1303=""),VALUE($F1303)=0),$K1303,IF($F1303=1,MID($K1303,1,$G1303-1)&amp;MID($K1303,$G1303+2,LEN($K1303)-($G1303-1)),"")))))</f>
        <v>76456 4CE0A</v>
      </c>
      <c r="M1303" s="316" t="str">
        <f t="shared" si="99"/>
        <v>76457 4CE0A</v>
      </c>
      <c r="N1303" s="316">
        <f>VLOOKUP(B1303,大日程202201!$C$2:$D$1418,2,FALSE)</f>
        <v>0</v>
      </c>
    </row>
    <row r="1304" spans="1:14">
      <c r="A1304" s="316">
        <v>1303</v>
      </c>
      <c r="B1304" s="316" t="s">
        <v>4030</v>
      </c>
      <c r="C1304" s="316" t="s">
        <v>4030</v>
      </c>
      <c r="D1304" s="316">
        <v>16</v>
      </c>
      <c r="E1304" s="316">
        <v>8</v>
      </c>
      <c r="F1304" s="316">
        <v>1</v>
      </c>
      <c r="G1304" s="316">
        <v>6</v>
      </c>
      <c r="I1304" s="316">
        <v>14</v>
      </c>
      <c r="J1304" s="316">
        <f t="shared" si="97"/>
        <v>1</v>
      </c>
      <c r="K1304" s="316" t="str">
        <f t="shared" si="96"/>
        <v>76456/7 4CE0A-E</v>
      </c>
      <c r="L1304" s="316" t="str">
        <f>IF(AND($G1304&lt;&gt;"",$J1304&gt;0), IF($F1304=1,MID($K1304,1,$G1304-1)&amp;MID($K1304,$G1304+2,LEN($K1304)-($G1304+1)),""), IF(AND($G1304&lt;&gt;"",$E1304&lt;&gt;""),MID($K1304,1,$G1304-1),IF(AND($D1304&lt;&gt;"",$F1304&lt;2),$K1304,IF(AND(OR($D1304="", $E1304=""),VALUE($F1304)=0),$K1304,IF($F1304=1,MID($K1304,1,$G1304-1)&amp;MID($K1304,$G1304+2,LEN($K1304)-($G1304-1)),"")))))</f>
        <v>76456 4CE0A-E</v>
      </c>
      <c r="M1304" s="316" t="str">
        <f t="shared" si="99"/>
        <v>76457 4CE0A-E</v>
      </c>
      <c r="N1304" s="316">
        <f>VLOOKUP(B1304,大日程202201!$C$2:$D$1418,2,FALSE)</f>
        <v>0</v>
      </c>
    </row>
    <row r="1305" spans="1:14">
      <c r="A1305" s="316">
        <v>1304</v>
      </c>
      <c r="B1305" s="316" t="s">
        <v>4031</v>
      </c>
      <c r="C1305" s="316" t="s">
        <v>5392</v>
      </c>
      <c r="D1305" s="316">
        <v>14</v>
      </c>
      <c r="E1305" s="316">
        <v>8</v>
      </c>
      <c r="F1305" s="316">
        <v>1</v>
      </c>
      <c r="G1305" s="316">
        <v>6</v>
      </c>
      <c r="I1305" s="316">
        <v>0</v>
      </c>
      <c r="J1305" s="316">
        <f t="shared" si="97"/>
        <v>1</v>
      </c>
      <c r="K1305" s="316" t="str">
        <f t="shared" si="96"/>
        <v>76456/7 6FK0A</v>
      </c>
      <c r="L1305" s="316" t="str">
        <f>IF(AND($G1305&lt;&gt;"",$J1305&gt;0), IF($F1305=1,MID($K1305,1,$G1305-1)&amp;MID($K1305,$G1305+2,LEN($K1305)-($G1305+1)),""), IF(AND($G1305&lt;&gt;"",$E1305&lt;&gt;""),MID($K1305,1,$G1305-1),IF(AND($D1305&lt;&gt;"",$F1305&lt;2),$K1305,IF(AND(OR($D1305="", $E1305=""),VALUE($F1305)=0),$K1305,IF($F1305=1,MID($K1305,1,$G1305-1)&amp;MID($K1305,$G1305+2,LEN($K1305)-($G1305-1)),"")))))</f>
        <v>76456 6FK0A</v>
      </c>
      <c r="M1305" s="316" t="str">
        <f t="shared" si="99"/>
        <v>76457 6FK0A</v>
      </c>
      <c r="N1305" s="316">
        <f>VLOOKUP(B1305,大日程202201!$C$2:$D$1418,2,FALSE)</f>
        <v>0</v>
      </c>
    </row>
    <row r="1306" spans="1:14">
      <c r="A1306" s="316">
        <v>1305</v>
      </c>
      <c r="B1306" s="316" t="s">
        <v>3836</v>
      </c>
      <c r="C1306" s="316" t="s">
        <v>5211</v>
      </c>
      <c r="D1306" s="316">
        <v>12</v>
      </c>
      <c r="E1306" s="316">
        <v>6</v>
      </c>
      <c r="F1306" s="316">
        <v>0</v>
      </c>
      <c r="I1306" s="316">
        <v>0</v>
      </c>
      <c r="J1306" s="316">
        <f t="shared" si="97"/>
        <v>0</v>
      </c>
      <c r="K1306" s="316" t="str">
        <f t="shared" si="96"/>
        <v>76452 4CE0A</v>
      </c>
      <c r="L1306" s="316" t="str">
        <f t="shared" si="98"/>
        <v>76452 4CE0A</v>
      </c>
      <c r="M1306" s="316" t="str">
        <f t="shared" si="99"/>
        <v/>
      </c>
      <c r="N1306" s="316">
        <f>VLOOKUP(B1306,大日程202201!$C$2:$D$1418,2,FALSE)</f>
        <v>0</v>
      </c>
    </row>
    <row r="1307" spans="1:14">
      <c r="A1307" s="316">
        <v>1306</v>
      </c>
      <c r="B1307" s="316" t="s">
        <v>3837</v>
      </c>
      <c r="C1307" s="316" t="s">
        <v>5212</v>
      </c>
      <c r="D1307" s="316">
        <v>14</v>
      </c>
      <c r="E1307" s="316">
        <v>6</v>
      </c>
      <c r="F1307" s="316">
        <v>0</v>
      </c>
      <c r="I1307" s="316">
        <v>12</v>
      </c>
      <c r="J1307" s="316">
        <f t="shared" si="97"/>
        <v>0</v>
      </c>
      <c r="K1307" s="316" t="str">
        <f t="shared" si="96"/>
        <v>76452 4CE0A-E</v>
      </c>
      <c r="L1307" s="316" t="str">
        <f t="shared" si="98"/>
        <v>76452 4CE0A-E</v>
      </c>
      <c r="M1307" s="316" t="str">
        <f t="shared" si="99"/>
        <v/>
      </c>
      <c r="N1307" s="316">
        <f>VLOOKUP(B1307,大日程202201!$C$2:$D$1418,2,FALSE)</f>
        <v>0</v>
      </c>
    </row>
    <row r="1308" spans="1:14">
      <c r="A1308" s="316">
        <v>1307</v>
      </c>
      <c r="B1308" s="316" t="s">
        <v>3838</v>
      </c>
      <c r="C1308" s="316" t="s">
        <v>5213</v>
      </c>
      <c r="D1308" s="316">
        <v>12</v>
      </c>
      <c r="E1308" s="316">
        <v>6</v>
      </c>
      <c r="F1308" s="316">
        <v>0</v>
      </c>
      <c r="I1308" s="316">
        <v>0</v>
      </c>
      <c r="J1308" s="316">
        <f t="shared" si="97"/>
        <v>0</v>
      </c>
      <c r="K1308" s="316" t="str">
        <f t="shared" si="96"/>
        <v>76452 4BC1A</v>
      </c>
      <c r="L1308" s="316" t="str">
        <f t="shared" si="98"/>
        <v>76452 4BC1A</v>
      </c>
      <c r="M1308" s="316" t="str">
        <f t="shared" si="99"/>
        <v/>
      </c>
      <c r="N1308" s="316">
        <f>VLOOKUP(B1308,大日程202201!$C$2:$D$1418,2,FALSE)</f>
        <v>0</v>
      </c>
    </row>
    <row r="1309" spans="1:14">
      <c r="A1309" s="316">
        <v>1308</v>
      </c>
      <c r="B1309" s="316" t="s">
        <v>3839</v>
      </c>
      <c r="C1309" s="316" t="s">
        <v>5214</v>
      </c>
      <c r="D1309" s="316">
        <v>12</v>
      </c>
      <c r="E1309" s="316">
        <v>6</v>
      </c>
      <c r="F1309" s="316">
        <v>0</v>
      </c>
      <c r="I1309" s="316">
        <v>0</v>
      </c>
      <c r="J1309" s="316">
        <f t="shared" si="97"/>
        <v>0</v>
      </c>
      <c r="K1309" s="316" t="str">
        <f t="shared" si="96"/>
        <v>76453 4CE0A</v>
      </c>
      <c r="L1309" s="316" t="str">
        <f t="shared" si="98"/>
        <v>76453 4CE0A</v>
      </c>
      <c r="M1309" s="316" t="str">
        <f t="shared" si="99"/>
        <v/>
      </c>
      <c r="N1309" s="316">
        <f>VLOOKUP(B1309,大日程202201!$C$2:$D$1418,2,FALSE)</f>
        <v>0</v>
      </c>
    </row>
    <row r="1310" spans="1:14">
      <c r="A1310" s="316">
        <v>1309</v>
      </c>
      <c r="B1310" s="316" t="s">
        <v>3840</v>
      </c>
      <c r="C1310" s="316" t="s">
        <v>5215</v>
      </c>
      <c r="D1310" s="316">
        <v>14</v>
      </c>
      <c r="E1310" s="316">
        <v>6</v>
      </c>
      <c r="F1310" s="316">
        <v>0</v>
      </c>
      <c r="I1310" s="316">
        <v>12</v>
      </c>
      <c r="J1310" s="316">
        <f t="shared" si="97"/>
        <v>0</v>
      </c>
      <c r="K1310" s="316" t="str">
        <f t="shared" si="96"/>
        <v>76453 4CE0A-E</v>
      </c>
      <c r="L1310" s="316" t="str">
        <f t="shared" si="98"/>
        <v>76453 4CE0A-E</v>
      </c>
      <c r="M1310" s="316" t="str">
        <f t="shared" si="99"/>
        <v/>
      </c>
      <c r="N1310" s="316">
        <f>VLOOKUP(B1310,大日程202201!$C$2:$D$1418,2,FALSE)</f>
        <v>0</v>
      </c>
    </row>
    <row r="1311" spans="1:14">
      <c r="A1311" s="316">
        <v>1310</v>
      </c>
      <c r="B1311" s="316" t="s">
        <v>3841</v>
      </c>
      <c r="C1311" s="316" t="s">
        <v>5216</v>
      </c>
      <c r="D1311" s="316">
        <v>12</v>
      </c>
      <c r="E1311" s="316">
        <v>6</v>
      </c>
      <c r="F1311" s="316">
        <v>0</v>
      </c>
      <c r="I1311" s="316">
        <v>0</v>
      </c>
      <c r="J1311" s="316">
        <f t="shared" si="97"/>
        <v>0</v>
      </c>
      <c r="K1311" s="316" t="str">
        <f t="shared" si="96"/>
        <v>76453 4BC1A</v>
      </c>
      <c r="L1311" s="316" t="str">
        <f t="shared" si="98"/>
        <v>76453 4BC1A</v>
      </c>
      <c r="M1311" s="316" t="str">
        <f t="shared" si="99"/>
        <v/>
      </c>
      <c r="N1311" s="316">
        <f>VLOOKUP(B1311,大日程202201!$C$2:$D$1418,2,FALSE)</f>
        <v>0</v>
      </c>
    </row>
    <row r="1312" spans="1:14">
      <c r="A1312" s="316">
        <v>1311</v>
      </c>
      <c r="B1312" s="316" t="s">
        <v>4032</v>
      </c>
      <c r="C1312" s="316" t="s">
        <v>5393</v>
      </c>
      <c r="D1312" s="316">
        <v>12</v>
      </c>
      <c r="E1312" s="316">
        <v>6</v>
      </c>
      <c r="F1312" s="316">
        <v>0</v>
      </c>
      <c r="I1312" s="316">
        <v>0</v>
      </c>
      <c r="J1312" s="316">
        <f t="shared" si="97"/>
        <v>0</v>
      </c>
      <c r="K1312" s="316" t="str">
        <f t="shared" si="96"/>
        <v>75556 4BC1B</v>
      </c>
      <c r="L1312" s="316" t="str">
        <f t="shared" si="98"/>
        <v>75556 4BC1B</v>
      </c>
      <c r="M1312" s="316" t="str">
        <f t="shared" si="99"/>
        <v/>
      </c>
      <c r="N1312" s="316">
        <f>VLOOKUP(B1312,大日程202201!$C$2:$D$1418,2,FALSE)</f>
        <v>0</v>
      </c>
    </row>
    <row r="1313" spans="1:14">
      <c r="A1313" s="316">
        <v>1312</v>
      </c>
      <c r="B1313" s="316" t="s">
        <v>4033</v>
      </c>
      <c r="C1313" s="316" t="s">
        <v>5394</v>
      </c>
      <c r="D1313" s="316">
        <v>12</v>
      </c>
      <c r="E1313" s="316">
        <v>6</v>
      </c>
      <c r="F1313" s="316">
        <v>0</v>
      </c>
      <c r="I1313" s="316">
        <v>0</v>
      </c>
      <c r="J1313" s="316">
        <f t="shared" si="97"/>
        <v>0</v>
      </c>
      <c r="K1313" s="316" t="str">
        <f t="shared" si="96"/>
        <v>75557 4BC1B</v>
      </c>
      <c r="L1313" s="316" t="str">
        <f t="shared" si="98"/>
        <v>75557 4BC1B</v>
      </c>
      <c r="M1313" s="316" t="str">
        <f t="shared" si="99"/>
        <v/>
      </c>
      <c r="N1313" s="316">
        <f>VLOOKUP(B1313,大日程202201!$C$2:$D$1418,2,FALSE)</f>
        <v>0</v>
      </c>
    </row>
    <row r="1314" spans="1:14">
      <c r="A1314" s="316">
        <v>1313</v>
      </c>
      <c r="B1314" s="316" t="s">
        <v>4034</v>
      </c>
      <c r="C1314" s="316" t="s">
        <v>5395</v>
      </c>
      <c r="D1314" s="316">
        <v>14</v>
      </c>
      <c r="E1314" s="316">
        <v>8</v>
      </c>
      <c r="F1314" s="316">
        <v>1</v>
      </c>
      <c r="G1314" s="316">
        <v>6</v>
      </c>
      <c r="I1314" s="316">
        <v>0</v>
      </c>
      <c r="J1314" s="316">
        <f t="shared" si="97"/>
        <v>1</v>
      </c>
      <c r="K1314" s="316" t="str">
        <f t="shared" si="96"/>
        <v>76582/3 4CF0B</v>
      </c>
      <c r="L1314" s="316" t="str">
        <f>IF(AND($G1314&lt;&gt;"",$J1314&gt;0), IF($F1314=1,MID($K1314,1,$G1314-1)&amp;MID($K1314,$G1314+2,LEN($K1314)-($G1314+1)),""), IF(AND($G1314&lt;&gt;"",$E1314&lt;&gt;""),MID($K1314,1,$G1314-1),IF(AND($D1314&lt;&gt;"",$F1314&lt;2),$K1314,IF(AND(OR($D1314="", $E1314=""),VALUE($F1314)=0),$K1314,IF($F1314=1,MID($K1314,1,$G1314-1)&amp;MID($K1314,$G1314+2,LEN($K1314)-($G1314-1)),"")))))</f>
        <v>76582 4CF0B</v>
      </c>
      <c r="M1314" s="316" t="str">
        <f t="shared" si="99"/>
        <v>76583 4CF0B</v>
      </c>
      <c r="N1314" s="316">
        <f>VLOOKUP(B1314,大日程202201!$C$2:$D$1418,2,FALSE)</f>
        <v>1300</v>
      </c>
    </row>
    <row r="1315" spans="1:14">
      <c r="A1315" s="316">
        <v>1314</v>
      </c>
      <c r="B1315" s="316" t="s">
        <v>4035</v>
      </c>
      <c r="C1315" s="316" t="s">
        <v>5396</v>
      </c>
      <c r="D1315" s="316">
        <v>14</v>
      </c>
      <c r="E1315" s="316">
        <v>8</v>
      </c>
      <c r="F1315" s="316">
        <v>1</v>
      </c>
      <c r="G1315" s="316">
        <v>6</v>
      </c>
      <c r="I1315" s="316">
        <v>0</v>
      </c>
      <c r="J1315" s="316">
        <f t="shared" si="97"/>
        <v>1</v>
      </c>
      <c r="K1315" s="316" t="str">
        <f t="shared" si="96"/>
        <v>64122/3 4CB0A</v>
      </c>
      <c r="L1315" s="316" t="str">
        <f>IF(AND($G1315&lt;&gt;"",$J1315&gt;0), IF($F1315=1,MID($K1315,1,$G1315-1)&amp;MID($K1315,$G1315+2,LEN($K1315)-($G1315+1)),""), IF(AND($G1315&lt;&gt;"",$E1315&lt;&gt;""),MID($K1315,1,$G1315-1),IF(AND($D1315&lt;&gt;"",$F1315&lt;2),$K1315,IF(AND(OR($D1315="", $E1315=""),VALUE($F1315)=0),$K1315,IF($F1315=1,MID($K1315,1,$G1315-1)&amp;MID($K1315,$G1315+2,LEN($K1315)-($G1315-1)),"")))))</f>
        <v>64122 4CB0A</v>
      </c>
      <c r="M1315" s="316" t="str">
        <f t="shared" si="99"/>
        <v>64123 4CB0A</v>
      </c>
      <c r="N1315" s="316">
        <f>VLOOKUP(B1315,大日程202201!$C$2:$D$1418,2,FALSE)</f>
        <v>9600</v>
      </c>
    </row>
    <row r="1316" spans="1:14">
      <c r="A1316" s="316">
        <v>1315</v>
      </c>
      <c r="B1316" s="316" t="s">
        <v>4036</v>
      </c>
      <c r="C1316" s="316" t="s">
        <v>5397</v>
      </c>
      <c r="D1316" s="316">
        <v>12</v>
      </c>
      <c r="E1316" s="316">
        <v>6</v>
      </c>
      <c r="F1316" s="316">
        <v>0</v>
      </c>
      <c r="I1316" s="316">
        <v>0</v>
      </c>
      <c r="J1316" s="316">
        <f t="shared" si="97"/>
        <v>0</v>
      </c>
      <c r="K1316" s="316" t="str">
        <f t="shared" si="96"/>
        <v>75632 6MA0A</v>
      </c>
      <c r="L1316" s="316" t="str">
        <f t="shared" si="98"/>
        <v>75632 6MA0A</v>
      </c>
      <c r="M1316" s="316" t="str">
        <f t="shared" si="99"/>
        <v/>
      </c>
      <c r="N1316" s="316">
        <f>VLOOKUP(B1316,大日程202201!$C$2:$D$1418,2,FALSE)</f>
        <v>0</v>
      </c>
    </row>
    <row r="1317" spans="1:14">
      <c r="A1317" s="316">
        <v>1316</v>
      </c>
      <c r="B1317" s="316" t="s">
        <v>4037</v>
      </c>
      <c r="C1317" s="316" t="s">
        <v>5398</v>
      </c>
      <c r="D1317" s="316">
        <v>14</v>
      </c>
      <c r="E1317" s="316">
        <v>8</v>
      </c>
      <c r="F1317" s="316">
        <v>1</v>
      </c>
      <c r="G1317" s="316">
        <v>6</v>
      </c>
      <c r="I1317" s="316">
        <v>0</v>
      </c>
      <c r="J1317" s="316">
        <f t="shared" si="97"/>
        <v>1</v>
      </c>
      <c r="K1317" s="316" t="str">
        <f t="shared" si="96"/>
        <v>76752/3 6MA0A</v>
      </c>
      <c r="L1317" s="316" t="str">
        <f t="shared" ref="L1317:L1324" si="100">IF(AND($G1317&lt;&gt;"",$J1317&gt;0), IF($F1317=1,MID($K1317,1,$G1317-1)&amp;MID($K1317,$G1317+2,LEN($K1317)-($G1317+1)),""), IF(AND($G1317&lt;&gt;"",$E1317&lt;&gt;""),MID($K1317,1,$G1317-1),IF(AND($D1317&lt;&gt;"",$F1317&lt;2),$K1317,IF(AND(OR($D1317="", $E1317=""),VALUE($F1317)=0),$K1317,IF($F1317=1,MID($K1317,1,$G1317-1)&amp;MID($K1317,$G1317+2,LEN($K1317)-($G1317-1)),"")))))</f>
        <v>76752 6MA0A</v>
      </c>
      <c r="M1317" s="316" t="str">
        <f t="shared" si="99"/>
        <v>76753 6MA0A</v>
      </c>
      <c r="N1317" s="316">
        <f>VLOOKUP(B1317,大日程202201!$C$2:$D$1418,2,FALSE)</f>
        <v>6700</v>
      </c>
    </row>
    <row r="1318" spans="1:14">
      <c r="A1318" s="316">
        <v>1317</v>
      </c>
      <c r="B1318" s="316" t="s">
        <v>4038</v>
      </c>
      <c r="C1318" s="316" t="s">
        <v>5399</v>
      </c>
      <c r="D1318" s="316">
        <v>14</v>
      </c>
      <c r="E1318" s="316">
        <v>8</v>
      </c>
      <c r="F1318" s="316">
        <v>1</v>
      </c>
      <c r="G1318" s="316">
        <v>6</v>
      </c>
      <c r="I1318" s="316">
        <v>0</v>
      </c>
      <c r="J1318" s="316">
        <f t="shared" si="97"/>
        <v>1</v>
      </c>
      <c r="K1318" s="316" t="str">
        <f t="shared" si="96"/>
        <v>76636/7 6MR0A</v>
      </c>
      <c r="L1318" s="316" t="str">
        <f t="shared" si="100"/>
        <v>76636 6MR0A</v>
      </c>
      <c r="M1318" s="316" t="str">
        <f t="shared" si="99"/>
        <v>76637 6MR0A</v>
      </c>
      <c r="N1318" s="316">
        <f>VLOOKUP(B1318,大日程202201!$C$2:$D$1418,2,FALSE)</f>
        <v>5760</v>
      </c>
    </row>
    <row r="1319" spans="1:14">
      <c r="A1319" s="316">
        <v>1318</v>
      </c>
      <c r="B1319" s="316" t="s">
        <v>4039</v>
      </c>
      <c r="C1319" s="316" t="s">
        <v>5400</v>
      </c>
      <c r="D1319" s="316">
        <v>14</v>
      </c>
      <c r="E1319" s="316">
        <v>8</v>
      </c>
      <c r="F1319" s="316">
        <v>1</v>
      </c>
      <c r="G1319" s="316">
        <v>6</v>
      </c>
      <c r="I1319" s="316">
        <v>0</v>
      </c>
      <c r="J1319" s="316">
        <f t="shared" si="97"/>
        <v>1</v>
      </c>
      <c r="K1319" s="316" t="str">
        <f t="shared" si="96"/>
        <v>64184/5 6MA0A</v>
      </c>
      <c r="L1319" s="316" t="str">
        <f t="shared" si="100"/>
        <v>64184 6MA0A</v>
      </c>
      <c r="M1319" s="316" t="str">
        <f t="shared" si="99"/>
        <v>64185 6MA0A</v>
      </c>
      <c r="N1319" s="316">
        <f>VLOOKUP(B1319,大日程202201!$C$2:$D$1418,2,FALSE)</f>
        <v>7000</v>
      </c>
    </row>
    <row r="1320" spans="1:14">
      <c r="A1320" s="316">
        <v>1319</v>
      </c>
      <c r="B1320" s="316" t="s">
        <v>4040</v>
      </c>
      <c r="C1320" s="316" t="s">
        <v>5401</v>
      </c>
      <c r="D1320" s="316">
        <v>14</v>
      </c>
      <c r="E1320" s="316">
        <v>8</v>
      </c>
      <c r="F1320" s="316">
        <v>1</v>
      </c>
      <c r="G1320" s="316">
        <v>6</v>
      </c>
      <c r="I1320" s="316">
        <v>0</v>
      </c>
      <c r="J1320" s="316">
        <f t="shared" si="97"/>
        <v>1</v>
      </c>
      <c r="K1320" s="316" t="str">
        <f t="shared" si="96"/>
        <v>62518/9 6RA0A</v>
      </c>
      <c r="L1320" s="316" t="str">
        <f t="shared" si="100"/>
        <v>62518 6RA0A</v>
      </c>
      <c r="M1320" s="316" t="str">
        <f t="shared" si="99"/>
        <v>62519 6RA0A</v>
      </c>
      <c r="N1320" s="316">
        <f>VLOOKUP(B1320,大日程202201!$C$2:$D$1418,2,FALSE)</f>
        <v>5600</v>
      </c>
    </row>
    <row r="1321" spans="1:14">
      <c r="A1321" s="316">
        <v>1320</v>
      </c>
      <c r="B1321" s="316" t="s">
        <v>4041</v>
      </c>
      <c r="C1321" s="316" t="s">
        <v>5402</v>
      </c>
      <c r="D1321" s="316">
        <v>14</v>
      </c>
      <c r="E1321" s="316">
        <v>8</v>
      </c>
      <c r="F1321" s="316">
        <v>1</v>
      </c>
      <c r="G1321" s="316">
        <v>6</v>
      </c>
      <c r="I1321" s="316">
        <v>0</v>
      </c>
      <c r="J1321" s="316">
        <f t="shared" si="97"/>
        <v>1</v>
      </c>
      <c r="K1321" s="316" t="str">
        <f t="shared" si="96"/>
        <v>64194/5 6RA0A</v>
      </c>
      <c r="L1321" s="316" t="str">
        <f t="shared" si="100"/>
        <v>64194 6RA0A</v>
      </c>
      <c r="M1321" s="316" t="str">
        <f t="shared" si="99"/>
        <v>64195 6RA0A</v>
      </c>
      <c r="N1321" s="316">
        <f>VLOOKUP(B1321,大日程202201!$C$2:$D$1418,2,FALSE)</f>
        <v>4900</v>
      </c>
    </row>
    <row r="1322" spans="1:14">
      <c r="A1322" s="316">
        <v>1321</v>
      </c>
      <c r="B1322" s="316" t="s">
        <v>4042</v>
      </c>
      <c r="C1322" s="316" t="s">
        <v>4042</v>
      </c>
      <c r="D1322" s="316">
        <v>22</v>
      </c>
      <c r="E1322" s="316">
        <v>6</v>
      </c>
      <c r="F1322" s="316">
        <v>2</v>
      </c>
      <c r="G1322" s="316">
        <v>14</v>
      </c>
      <c r="I1322" s="316">
        <v>0</v>
      </c>
      <c r="J1322" s="316">
        <f t="shared" si="97"/>
        <v>-9</v>
      </c>
      <c r="K1322" s="316" t="str">
        <f t="shared" si="96"/>
        <v>5220A N300000/N290000</v>
      </c>
      <c r="L1322" s="316" t="str">
        <f t="shared" si="100"/>
        <v>5220A N300000</v>
      </c>
      <c r="M1322" s="316" t="str">
        <f t="shared" si="99"/>
        <v>5220A N290000</v>
      </c>
      <c r="N1322" s="316">
        <f>VLOOKUP(B1322,大日程202201!$C$2:$D$1418,2,FALSE)</f>
        <v>9800</v>
      </c>
    </row>
    <row r="1323" spans="1:14">
      <c r="A1323" s="316">
        <v>1322</v>
      </c>
      <c r="B1323" s="316" t="s">
        <v>4043</v>
      </c>
      <c r="C1323" s="324" t="s">
        <v>5403</v>
      </c>
      <c r="E1323" s="316">
        <v>8</v>
      </c>
      <c r="F1323" s="316">
        <v>1</v>
      </c>
      <c r="G1323" s="316">
        <v>6</v>
      </c>
      <c r="I1323" s="316">
        <v>0</v>
      </c>
      <c r="J1323" s="316">
        <f t="shared" si="97"/>
        <v>1</v>
      </c>
      <c r="K1323" s="316" t="str">
        <f t="shared" si="96"/>
        <v>74332/3 6RA0A</v>
      </c>
      <c r="L1323" s="316" t="str">
        <f t="shared" si="100"/>
        <v>74332 6RA0A</v>
      </c>
      <c r="M1323" s="316" t="str">
        <f t="shared" si="99"/>
        <v>74333 6RA0A</v>
      </c>
      <c r="N1323" s="316">
        <f>VLOOKUP(B1323,大日程202201!$C$2:$D$1418,2,FALSE)</f>
        <v>6600</v>
      </c>
    </row>
    <row r="1324" spans="1:14">
      <c r="A1324" s="316">
        <v>1323</v>
      </c>
      <c r="B1324" s="316" t="s">
        <v>4044</v>
      </c>
      <c r="C1324" s="316" t="s">
        <v>5404</v>
      </c>
      <c r="D1324" s="316">
        <v>18</v>
      </c>
      <c r="E1324" s="316">
        <v>6</v>
      </c>
      <c r="F1324" s="316">
        <v>1</v>
      </c>
      <c r="G1324" s="316">
        <v>12</v>
      </c>
      <c r="I1324" s="316">
        <v>0</v>
      </c>
      <c r="J1324" s="316">
        <f t="shared" si="97"/>
        <v>-7</v>
      </c>
      <c r="K1324" s="316" t="str">
        <f t="shared" si="96"/>
        <v>5253C J9800/J9700</v>
      </c>
      <c r="L1324" s="316" t="str">
        <f t="shared" si="100"/>
        <v>5253C J9800</v>
      </c>
      <c r="M1324" s="316" t="str">
        <f t="shared" si="99"/>
        <v>5253C J9700</v>
      </c>
      <c r="N1324" s="316">
        <f>VLOOKUP(B1324,大日程202201!$C$2:$D$1418,2,FALSE)</f>
        <v>7500</v>
      </c>
    </row>
    <row r="1325" spans="1:14">
      <c r="A1325" s="316">
        <v>1324</v>
      </c>
      <c r="B1325" s="316" t="s">
        <v>4045</v>
      </c>
      <c r="C1325" s="316" t="s">
        <v>5405</v>
      </c>
      <c r="D1325" s="316">
        <v>12</v>
      </c>
      <c r="E1325" s="316">
        <v>6</v>
      </c>
      <c r="F1325" s="316">
        <v>0</v>
      </c>
      <c r="I1325" s="316">
        <v>0</v>
      </c>
      <c r="J1325" s="316">
        <f t="shared" si="97"/>
        <v>0</v>
      </c>
      <c r="K1325" s="316" t="str">
        <f t="shared" si="96"/>
        <v>74372 6RA0A</v>
      </c>
      <c r="L1325" s="316" t="str">
        <f t="shared" si="98"/>
        <v>74372 6RA0A</v>
      </c>
      <c r="M1325" s="316" t="str">
        <f t="shared" si="99"/>
        <v/>
      </c>
      <c r="N1325" s="316">
        <f>VLOOKUP(B1325,大日程202201!$C$2:$D$1418,2,FALSE)</f>
        <v>7400</v>
      </c>
    </row>
    <row r="1326" spans="1:14">
      <c r="A1326" s="316">
        <v>1325</v>
      </c>
      <c r="B1326" s="316" t="s">
        <v>4046</v>
      </c>
      <c r="C1326" s="316" t="s">
        <v>5406</v>
      </c>
      <c r="D1326" s="316">
        <v>12</v>
      </c>
      <c r="E1326" s="316">
        <v>6</v>
      </c>
      <c r="F1326" s="316">
        <v>0</v>
      </c>
      <c r="I1326" s="316">
        <v>0</v>
      </c>
      <c r="J1326" s="316">
        <f t="shared" si="97"/>
        <v>0</v>
      </c>
      <c r="K1326" s="316" t="str">
        <f t="shared" si="96"/>
        <v>5253B X2700</v>
      </c>
      <c r="L1326" s="316" t="str">
        <f t="shared" si="98"/>
        <v>5253B X2700</v>
      </c>
      <c r="M1326" s="316" t="str">
        <f t="shared" si="99"/>
        <v/>
      </c>
      <c r="N1326" s="316">
        <f>VLOOKUP(B1326,大日程202201!$C$2:$D$1418,2,FALSE)</f>
        <v>9000</v>
      </c>
    </row>
    <row r="1327" spans="1:14">
      <c r="A1327" s="316">
        <v>1326</v>
      </c>
      <c r="B1327" s="316" t="s">
        <v>4047</v>
      </c>
      <c r="C1327" s="316" t="s">
        <v>5407</v>
      </c>
      <c r="D1327" s="316">
        <v>14</v>
      </c>
      <c r="E1327" s="316">
        <v>8</v>
      </c>
      <c r="F1327" s="316">
        <v>1</v>
      </c>
      <c r="G1327" s="316">
        <v>6</v>
      </c>
      <c r="I1327" s="316">
        <v>0</v>
      </c>
      <c r="J1327" s="316">
        <f t="shared" si="97"/>
        <v>1</v>
      </c>
      <c r="K1327" s="316" t="str">
        <f t="shared" si="96"/>
        <v>75134/5 6RA0A</v>
      </c>
      <c r="L1327" s="316" t="str">
        <f t="shared" ref="L1327:L1332" si="101">IF(AND($G1327&lt;&gt;"",$J1327&gt;0), IF($F1327=1,MID($K1327,1,$G1327-1)&amp;MID($K1327,$G1327+2,LEN($K1327)-($G1327+1)),""), IF(AND($G1327&lt;&gt;"",$E1327&lt;&gt;""),MID($K1327,1,$G1327-1),IF(AND($D1327&lt;&gt;"",$F1327&lt;2),$K1327,IF(AND(OR($D1327="", $E1327=""),VALUE($F1327)=0),$K1327,IF($F1327=1,MID($K1327,1,$G1327-1)&amp;MID($K1327,$G1327+2,LEN($K1327)-($G1327-1)),"")))))</f>
        <v>75134 6RA0A</v>
      </c>
      <c r="M1327" s="316" t="str">
        <f t="shared" si="99"/>
        <v>75135 6RA0A</v>
      </c>
      <c r="N1327" s="316">
        <f>VLOOKUP(B1327,大日程202201!$C$2:$D$1418,2,FALSE)</f>
        <v>5600</v>
      </c>
    </row>
    <row r="1328" spans="1:14">
      <c r="A1328" s="316">
        <v>1327</v>
      </c>
      <c r="B1328" s="316" t="s">
        <v>4048</v>
      </c>
      <c r="C1328" s="316" t="s">
        <v>5408</v>
      </c>
      <c r="D1328" s="316">
        <v>14</v>
      </c>
      <c r="E1328" s="316">
        <v>8</v>
      </c>
      <c r="F1328" s="316">
        <v>1</v>
      </c>
      <c r="G1328" s="316">
        <v>6</v>
      </c>
      <c r="I1328" s="316">
        <v>0</v>
      </c>
      <c r="J1328" s="316">
        <f t="shared" si="97"/>
        <v>1</v>
      </c>
      <c r="K1328" s="316" t="str">
        <f t="shared" si="96"/>
        <v>75528/9 6RA0A</v>
      </c>
      <c r="L1328" s="316" t="str">
        <f t="shared" si="101"/>
        <v>75528 6RA0A</v>
      </c>
      <c r="M1328" s="316" t="str">
        <f t="shared" si="99"/>
        <v>75529 6RA0A</v>
      </c>
      <c r="N1328" s="316">
        <f>VLOOKUP(B1328,大日程202201!$C$2:$D$1418,2,FALSE)</f>
        <v>6000</v>
      </c>
    </row>
    <row r="1329" spans="1:14">
      <c r="A1329" s="316">
        <v>1328</v>
      </c>
      <c r="B1329" s="316" t="s">
        <v>4049</v>
      </c>
      <c r="C1329" s="316" t="s">
        <v>4049</v>
      </c>
      <c r="D1329" s="316">
        <v>18</v>
      </c>
      <c r="E1329" s="316">
        <v>6</v>
      </c>
      <c r="F1329" s="316">
        <v>2</v>
      </c>
      <c r="G1329" s="316">
        <v>12</v>
      </c>
      <c r="I1329" s="316">
        <v>0</v>
      </c>
      <c r="J1329" s="316">
        <f t="shared" si="97"/>
        <v>-7</v>
      </c>
      <c r="K1329" s="316" t="str">
        <f t="shared" si="96"/>
        <v>5253C A6600/A6500</v>
      </c>
      <c r="L1329" s="316" t="str">
        <f t="shared" si="101"/>
        <v>5253C A6600</v>
      </c>
      <c r="M1329" s="316" t="str">
        <f t="shared" si="99"/>
        <v>5253C A6500</v>
      </c>
      <c r="N1329" s="316">
        <f>VLOOKUP(B1329,大日程202201!$C$2:$D$1418,2,FALSE)</f>
        <v>8400</v>
      </c>
    </row>
    <row r="1330" spans="1:14">
      <c r="A1330" s="316">
        <v>1329</v>
      </c>
      <c r="B1330" s="316" t="s">
        <v>4050</v>
      </c>
      <c r="C1330" s="316" t="s">
        <v>5409</v>
      </c>
      <c r="D1330" s="316">
        <v>14</v>
      </c>
      <c r="E1330" s="316">
        <v>8</v>
      </c>
      <c r="F1330" s="316">
        <v>1</v>
      </c>
      <c r="G1330" s="316">
        <v>6</v>
      </c>
      <c r="I1330" s="316">
        <v>0</v>
      </c>
      <c r="J1330" s="316">
        <f t="shared" si="97"/>
        <v>1</v>
      </c>
      <c r="K1330" s="316" t="str">
        <f t="shared" si="96"/>
        <v>755C4/5 6RA0A</v>
      </c>
      <c r="L1330" s="316" t="str">
        <f t="shared" si="101"/>
        <v>755C4 6RA0A</v>
      </c>
      <c r="M1330" s="316" t="str">
        <f t="shared" si="99"/>
        <v>755C5 6RA0A</v>
      </c>
      <c r="N1330" s="316">
        <f>VLOOKUP(B1330,大日程202201!$C$2:$D$1418,2,FALSE)</f>
        <v>6000</v>
      </c>
    </row>
    <row r="1331" spans="1:14">
      <c r="A1331" s="316">
        <v>1330</v>
      </c>
      <c r="B1331" s="316" t="s">
        <v>4051</v>
      </c>
      <c r="C1331" s="316" t="s">
        <v>4051</v>
      </c>
      <c r="D1331" s="316">
        <v>18</v>
      </c>
      <c r="E1331" s="316">
        <v>6</v>
      </c>
      <c r="F1331" s="316">
        <v>2</v>
      </c>
      <c r="G1331" s="316">
        <v>12</v>
      </c>
      <c r="I1331" s="316">
        <v>0</v>
      </c>
      <c r="J1331" s="316">
        <f t="shared" si="97"/>
        <v>-7</v>
      </c>
      <c r="K1331" s="316" t="str">
        <f t="shared" si="96"/>
        <v>5253C A7400/A7300</v>
      </c>
      <c r="L1331" s="316" t="str">
        <f t="shared" si="101"/>
        <v>5253C A7400</v>
      </c>
      <c r="M1331" s="316" t="str">
        <f t="shared" si="99"/>
        <v>5253C A7300</v>
      </c>
      <c r="N1331" s="316">
        <f>VLOOKUP(B1331,大日程202201!$C$2:$D$1418,2,FALSE)</f>
        <v>7800</v>
      </c>
    </row>
    <row r="1332" spans="1:14">
      <c r="A1332" s="316">
        <v>1331</v>
      </c>
      <c r="B1332" s="316" t="s">
        <v>4052</v>
      </c>
      <c r="C1332" s="316" t="s">
        <v>5410</v>
      </c>
      <c r="D1332" s="316">
        <v>14</v>
      </c>
      <c r="E1332" s="316">
        <v>8</v>
      </c>
      <c r="F1332" s="316">
        <v>1</v>
      </c>
      <c r="G1332" s="316">
        <v>6</v>
      </c>
      <c r="I1332" s="316">
        <v>0</v>
      </c>
      <c r="J1332" s="316">
        <f t="shared" si="97"/>
        <v>1</v>
      </c>
      <c r="K1332" s="316" t="str">
        <f t="shared" si="96"/>
        <v>76246/7 6RA0A</v>
      </c>
      <c r="L1332" s="316" t="str">
        <f t="shared" si="101"/>
        <v>76246 6RA0A</v>
      </c>
      <c r="M1332" s="316" t="str">
        <f t="shared" si="99"/>
        <v>76247 6RA0A</v>
      </c>
      <c r="N1332" s="316">
        <f>VLOOKUP(B1332,大日程202201!$C$2:$D$1418,2,FALSE)</f>
        <v>5100</v>
      </c>
    </row>
    <row r="1333" spans="1:14">
      <c r="A1333" s="316">
        <v>1332</v>
      </c>
      <c r="B1333" s="316" t="s">
        <v>4053</v>
      </c>
      <c r="C1333" s="316" t="s">
        <v>5411</v>
      </c>
      <c r="D1333" s="316">
        <v>12</v>
      </c>
      <c r="E1333" s="316">
        <v>6</v>
      </c>
      <c r="F1333" s="316">
        <v>0</v>
      </c>
      <c r="I1333" s="316">
        <v>0</v>
      </c>
      <c r="J1333" s="316">
        <f t="shared" si="97"/>
        <v>0</v>
      </c>
      <c r="K1333" s="316" t="str">
        <f t="shared" si="96"/>
        <v>76714 6RA0A</v>
      </c>
      <c r="L1333" s="316" t="str">
        <f t="shared" si="98"/>
        <v>76714 6RA0A</v>
      </c>
      <c r="M1333" s="316" t="str">
        <f t="shared" si="99"/>
        <v/>
      </c>
      <c r="N1333" s="316">
        <f>VLOOKUP(B1333,大日程202201!$C$2:$D$1418,2,FALSE)</f>
        <v>6000</v>
      </c>
    </row>
    <row r="1334" spans="1:14">
      <c r="A1334" s="316">
        <v>1333</v>
      </c>
      <c r="B1334" s="316" t="s">
        <v>4054</v>
      </c>
      <c r="C1334" s="316" t="s">
        <v>5412</v>
      </c>
      <c r="D1334" s="316">
        <v>12</v>
      </c>
      <c r="E1334" s="316">
        <v>6</v>
      </c>
      <c r="F1334" s="316">
        <v>0</v>
      </c>
      <c r="I1334" s="316">
        <v>0</v>
      </c>
      <c r="J1334" s="316">
        <f t="shared" si="97"/>
        <v>0</v>
      </c>
      <c r="K1334" s="316" t="str">
        <f t="shared" si="96"/>
        <v>76715 6RA0A</v>
      </c>
      <c r="L1334" s="316" t="str">
        <f t="shared" si="98"/>
        <v>76715 6RA0A</v>
      </c>
      <c r="M1334" s="316" t="str">
        <f t="shared" si="99"/>
        <v/>
      </c>
      <c r="N1334" s="316">
        <f>VLOOKUP(B1334,大日程202201!$C$2:$D$1418,2,FALSE)</f>
        <v>6000</v>
      </c>
    </row>
    <row r="1335" spans="1:14">
      <c r="A1335" s="316">
        <v>1334</v>
      </c>
      <c r="B1335" s="316" t="s">
        <v>4055</v>
      </c>
      <c r="C1335" s="316" t="s">
        <v>5413</v>
      </c>
      <c r="D1335" s="316">
        <v>12</v>
      </c>
      <c r="E1335" s="316">
        <v>6</v>
      </c>
      <c r="F1335" s="316">
        <v>0</v>
      </c>
      <c r="I1335" s="316">
        <v>15</v>
      </c>
      <c r="J1335" s="316">
        <f t="shared" si="97"/>
        <v>0</v>
      </c>
      <c r="K1335" s="316" t="str">
        <f t="shared" si="96"/>
        <v>5253C D4100</v>
      </c>
      <c r="L1335" s="316" t="str">
        <f t="shared" si="98"/>
        <v>5253C D4100</v>
      </c>
      <c r="M1335" s="316" t="str">
        <f t="shared" si="99"/>
        <v/>
      </c>
      <c r="N1335" s="316">
        <f>VLOOKUP(B1335,大日程202201!$C$2:$D$1418,2,FALSE)</f>
        <v>2400</v>
      </c>
    </row>
    <row r="1336" spans="1:14">
      <c r="A1336" s="316">
        <v>1335</v>
      </c>
      <c r="B1336" s="316" t="s">
        <v>4056</v>
      </c>
      <c r="C1336" s="316" t="s">
        <v>5414</v>
      </c>
      <c r="D1336" s="316">
        <v>12</v>
      </c>
      <c r="E1336" s="316">
        <v>6</v>
      </c>
      <c r="F1336" s="316">
        <v>0</v>
      </c>
      <c r="I1336" s="316">
        <v>15</v>
      </c>
      <c r="J1336" s="316">
        <f t="shared" si="97"/>
        <v>0</v>
      </c>
      <c r="K1336" s="316" t="str">
        <f t="shared" si="96"/>
        <v>5253C D5500</v>
      </c>
      <c r="L1336" s="316" t="str">
        <f t="shared" si="98"/>
        <v>5253C D5500</v>
      </c>
      <c r="M1336" s="316" t="str">
        <f t="shared" si="99"/>
        <v/>
      </c>
      <c r="N1336" s="316">
        <f>VLOOKUP(B1336,大日程202201!$C$2:$D$1418,2,FALSE)</f>
        <v>2000</v>
      </c>
    </row>
    <row r="1337" spans="1:14">
      <c r="A1337" s="316">
        <v>1336</v>
      </c>
      <c r="B1337" s="316" t="s">
        <v>4057</v>
      </c>
      <c r="C1337" s="316" t="s">
        <v>5415</v>
      </c>
      <c r="D1337" s="316">
        <v>12</v>
      </c>
      <c r="E1337" s="316">
        <v>6</v>
      </c>
      <c r="F1337" s="316">
        <v>0</v>
      </c>
      <c r="I1337" s="316">
        <v>15</v>
      </c>
      <c r="J1337" s="316">
        <f t="shared" si="97"/>
        <v>0</v>
      </c>
      <c r="K1337" s="316" t="str">
        <f t="shared" si="96"/>
        <v>5240C 66500</v>
      </c>
      <c r="L1337" s="316" t="str">
        <f t="shared" si="98"/>
        <v>5240C 66500</v>
      </c>
      <c r="M1337" s="316" t="str">
        <f t="shared" si="99"/>
        <v/>
      </c>
      <c r="N1337" s="316">
        <f>VLOOKUP(B1337,大日程202201!$C$2:$D$1418,2,FALSE)</f>
        <v>2520</v>
      </c>
    </row>
    <row r="1338" spans="1:14">
      <c r="A1338" s="316">
        <v>1337</v>
      </c>
      <c r="B1338" s="316" t="s">
        <v>4058</v>
      </c>
      <c r="C1338" s="316" t="s">
        <v>5416</v>
      </c>
      <c r="D1338" s="316">
        <v>12</v>
      </c>
      <c r="E1338" s="316">
        <v>6</v>
      </c>
      <c r="F1338" s="316">
        <v>0</v>
      </c>
      <c r="I1338" s="316">
        <v>0</v>
      </c>
      <c r="J1338" s="316">
        <f t="shared" si="97"/>
        <v>0</v>
      </c>
      <c r="K1338" s="316" t="str">
        <f t="shared" si="96"/>
        <v>67413 6US0B</v>
      </c>
      <c r="L1338" s="316" t="str">
        <f t="shared" si="98"/>
        <v>67413 6US0B</v>
      </c>
      <c r="M1338" s="316" t="str">
        <f t="shared" si="99"/>
        <v/>
      </c>
      <c r="N1338" s="316">
        <f>VLOOKUP(B1338,大日程202201!$C$2:$D$1418,2,FALSE)</f>
        <v>23220</v>
      </c>
    </row>
    <row r="1339" spans="1:14">
      <c r="A1339" s="316">
        <v>1338</v>
      </c>
      <c r="B1339" s="316" t="s">
        <v>4059</v>
      </c>
      <c r="C1339" s="316" t="s">
        <v>5417</v>
      </c>
      <c r="D1339" s="316">
        <v>12</v>
      </c>
      <c r="E1339" s="316">
        <v>6</v>
      </c>
      <c r="F1339" s="316">
        <v>0</v>
      </c>
      <c r="I1339" s="316">
        <v>0</v>
      </c>
      <c r="J1339" s="316">
        <f t="shared" si="97"/>
        <v>0</v>
      </c>
      <c r="K1339" s="316" t="str">
        <f t="shared" si="96"/>
        <v>67413 6RL0B</v>
      </c>
      <c r="L1339" s="316" t="str">
        <f t="shared" si="98"/>
        <v>67413 6RL0B</v>
      </c>
      <c r="M1339" s="316" t="str">
        <f t="shared" si="99"/>
        <v/>
      </c>
      <c r="N1339" s="316">
        <f>VLOOKUP(B1339,大日程202201!$C$2:$D$1418,2,FALSE)</f>
        <v>0</v>
      </c>
    </row>
    <row r="1340" spans="1:14">
      <c r="A1340" s="316">
        <v>1339</v>
      </c>
      <c r="B1340" s="316" t="s">
        <v>4060</v>
      </c>
      <c r="C1340" s="316" t="s">
        <v>5418</v>
      </c>
      <c r="D1340" s="316">
        <v>12</v>
      </c>
      <c r="E1340" s="316">
        <v>6</v>
      </c>
      <c r="F1340" s="316">
        <v>0</v>
      </c>
      <c r="I1340" s="316">
        <v>15</v>
      </c>
      <c r="J1340" s="316">
        <f t="shared" si="97"/>
        <v>0</v>
      </c>
      <c r="K1340" s="316" t="str">
        <f t="shared" si="96"/>
        <v>5253C S6800</v>
      </c>
      <c r="L1340" s="316" t="str">
        <f t="shared" si="98"/>
        <v>5253C S6800</v>
      </c>
      <c r="M1340" s="316" t="str">
        <f t="shared" si="99"/>
        <v/>
      </c>
      <c r="N1340" s="316">
        <f>VLOOKUP(B1340,大日程202201!$C$2:$D$1418,2,FALSE)</f>
        <v>2160</v>
      </c>
    </row>
    <row r="1341" spans="1:14">
      <c r="A1341" s="316">
        <v>1340</v>
      </c>
      <c r="B1341" s="316" t="s">
        <v>4061</v>
      </c>
      <c r="C1341" s="316" t="s">
        <v>5419</v>
      </c>
      <c r="D1341" s="316">
        <v>12</v>
      </c>
      <c r="E1341" s="316">
        <v>6</v>
      </c>
      <c r="F1341" s="316">
        <v>0</v>
      </c>
      <c r="I1341" s="316">
        <v>15</v>
      </c>
      <c r="J1341" s="316">
        <f t="shared" si="97"/>
        <v>0</v>
      </c>
      <c r="K1341" s="316" t="str">
        <f t="shared" si="96"/>
        <v>5253C D7100</v>
      </c>
      <c r="L1341" s="316" t="str">
        <f t="shared" si="98"/>
        <v>5253C D7100</v>
      </c>
      <c r="M1341" s="316" t="str">
        <f t="shared" si="99"/>
        <v/>
      </c>
      <c r="N1341" s="316">
        <f>VLOOKUP(B1341,大日程202201!$C$2:$D$1418,2,FALSE)</f>
        <v>2000</v>
      </c>
    </row>
    <row r="1342" spans="1:14">
      <c r="A1342" s="316">
        <v>1341</v>
      </c>
      <c r="B1342" s="316" t="s">
        <v>4062</v>
      </c>
      <c r="C1342" s="316" t="s">
        <v>5420</v>
      </c>
      <c r="D1342" s="316">
        <v>12</v>
      </c>
      <c r="E1342" s="316">
        <v>6</v>
      </c>
      <c r="F1342" s="316">
        <v>0</v>
      </c>
      <c r="I1342" s="316">
        <v>15</v>
      </c>
      <c r="J1342" s="316">
        <f t="shared" si="97"/>
        <v>0</v>
      </c>
      <c r="K1342" s="316" t="str">
        <f t="shared" si="96"/>
        <v>5253C D7200</v>
      </c>
      <c r="L1342" s="316" t="str">
        <f t="shared" si="98"/>
        <v>5253C D7200</v>
      </c>
      <c r="M1342" s="316" t="str">
        <f t="shared" si="99"/>
        <v/>
      </c>
      <c r="N1342" s="316">
        <f>VLOOKUP(B1342,大日程202201!$C$2:$D$1418,2,FALSE)</f>
        <v>2000</v>
      </c>
    </row>
    <row r="1343" spans="1:14">
      <c r="A1343" s="316">
        <v>1342</v>
      </c>
      <c r="B1343" s="316" t="s">
        <v>4064</v>
      </c>
      <c r="C1343" s="316" t="s">
        <v>5421</v>
      </c>
      <c r="D1343" s="316">
        <v>12</v>
      </c>
      <c r="E1343" s="316">
        <v>6</v>
      </c>
      <c r="F1343" s="316">
        <v>0</v>
      </c>
      <c r="I1343" s="316">
        <v>0</v>
      </c>
      <c r="J1343" s="316">
        <f t="shared" si="97"/>
        <v>0</v>
      </c>
      <c r="K1343" s="316" t="str">
        <f t="shared" si="96"/>
        <v>67331 21G00</v>
      </c>
      <c r="L1343" s="316" t="str">
        <f t="shared" si="98"/>
        <v>67331 21G00</v>
      </c>
      <c r="M1343" s="316" t="str">
        <f t="shared" si="99"/>
        <v/>
      </c>
      <c r="N1343" s="316">
        <f>VLOOKUP(B1343,大日程202201!$C$2:$D$1418,2,FALSE)</f>
        <v>0</v>
      </c>
    </row>
    <row r="1344" spans="1:14">
      <c r="A1344" s="316">
        <v>1343</v>
      </c>
      <c r="B1344" s="316" t="s">
        <v>4065</v>
      </c>
      <c r="C1344" s="316" t="s">
        <v>5422</v>
      </c>
      <c r="D1344" s="316">
        <v>14</v>
      </c>
      <c r="E1344" s="316">
        <v>6</v>
      </c>
      <c r="F1344" s="316">
        <v>0</v>
      </c>
      <c r="I1344" s="316">
        <v>12</v>
      </c>
      <c r="J1344" s="316">
        <f t="shared" si="97"/>
        <v>0</v>
      </c>
      <c r="K1344" s="316" t="str">
        <f t="shared" si="96"/>
        <v>67331 21G00-E</v>
      </c>
      <c r="L1344" s="316" t="str">
        <f t="shared" si="98"/>
        <v>67331 21G00-E</v>
      </c>
      <c r="M1344" s="316" t="str">
        <f t="shared" si="99"/>
        <v/>
      </c>
      <c r="N1344" s="316">
        <f>VLOOKUP(B1344,大日程202201!$C$2:$D$1418,2,FALSE)</f>
        <v>0</v>
      </c>
    </row>
    <row r="1345" spans="1:14">
      <c r="A1345" s="316">
        <v>1344</v>
      </c>
      <c r="B1345" s="316" t="s">
        <v>4066</v>
      </c>
      <c r="C1345" s="316" t="s">
        <v>5423</v>
      </c>
      <c r="D1345" s="316">
        <v>14</v>
      </c>
      <c r="E1345" s="316">
        <v>6</v>
      </c>
      <c r="F1345" s="316">
        <v>0</v>
      </c>
      <c r="I1345" s="316">
        <v>12</v>
      </c>
      <c r="J1345" s="316">
        <f t="shared" si="97"/>
        <v>0</v>
      </c>
      <c r="K1345" s="316" t="str">
        <f t="shared" si="96"/>
        <v>67331 21G00-B</v>
      </c>
      <c r="L1345" s="316" t="str">
        <f t="shared" si="98"/>
        <v>67331 21G00-B</v>
      </c>
      <c r="M1345" s="316" t="str">
        <f t="shared" si="99"/>
        <v/>
      </c>
      <c r="N1345" s="316">
        <f>VLOOKUP(B1345,大日程202201!$C$2:$D$1418,2,FALSE)</f>
        <v>0</v>
      </c>
    </row>
    <row r="1346" spans="1:14">
      <c r="A1346" s="316">
        <v>1345</v>
      </c>
      <c r="B1346" s="316" t="s">
        <v>4067</v>
      </c>
      <c r="C1346" s="316" t="s">
        <v>5424</v>
      </c>
      <c r="D1346" s="316">
        <v>14</v>
      </c>
      <c r="E1346" s="316">
        <v>6</v>
      </c>
      <c r="F1346" s="316">
        <v>0</v>
      </c>
      <c r="I1346" s="316">
        <v>0</v>
      </c>
      <c r="J1346" s="316">
        <f t="shared" si="97"/>
        <v>0</v>
      </c>
      <c r="K1346" s="316" t="str">
        <f t="shared" ref="K1346:K1409" si="102">IF(AND($D1346&lt;&gt;"",$D1346&gt;$E1346),TRIM(MID($C1346,1,$D1346)),TRIM($C1346))</f>
        <v>74755 65Y0001</v>
      </c>
      <c r="L1346" s="316" t="str">
        <f t="shared" si="98"/>
        <v>74755 65Y0001</v>
      </c>
      <c r="M1346" s="316" t="str">
        <f t="shared" si="99"/>
        <v/>
      </c>
      <c r="N1346" s="316">
        <f>VLOOKUP(B1346,大日程202201!$C$2:$D$1418,2,FALSE)</f>
        <v>0</v>
      </c>
    </row>
    <row r="1347" spans="1:14">
      <c r="A1347" s="316">
        <v>1346</v>
      </c>
      <c r="B1347" s="316" t="s">
        <v>4068</v>
      </c>
      <c r="C1347" s="316" t="s">
        <v>5425</v>
      </c>
      <c r="D1347" s="316">
        <v>14</v>
      </c>
      <c r="E1347" s="316">
        <v>6</v>
      </c>
      <c r="F1347" s="316">
        <v>0</v>
      </c>
      <c r="I1347" s="316">
        <v>12</v>
      </c>
      <c r="J1347" s="316">
        <f t="shared" si="97"/>
        <v>0</v>
      </c>
      <c r="K1347" s="316" t="str">
        <f t="shared" si="102"/>
        <v>93634 01G00-G</v>
      </c>
      <c r="L1347" s="316" t="str">
        <f t="shared" si="98"/>
        <v>93634 01G00-G</v>
      </c>
      <c r="M1347" s="316" t="str">
        <f t="shared" si="99"/>
        <v/>
      </c>
      <c r="N1347" s="316">
        <f>VLOOKUP(B1347,大日程202201!$C$2:$D$1418,2,FALSE)</f>
        <v>0</v>
      </c>
    </row>
    <row r="1348" spans="1:14">
      <c r="A1348" s="316">
        <v>1347</v>
      </c>
      <c r="B1348" s="316" t="s">
        <v>4069</v>
      </c>
      <c r="C1348" s="316" t="s">
        <v>5426</v>
      </c>
      <c r="D1348" s="316">
        <v>12</v>
      </c>
      <c r="E1348" s="316">
        <v>6</v>
      </c>
      <c r="F1348" s="316">
        <v>0</v>
      </c>
      <c r="I1348" s="316">
        <v>0</v>
      </c>
      <c r="J1348" s="316">
        <f t="shared" ref="J1348:J1411" si="103">IF($G1348&lt;&gt;"",($E1348-1)-$G1348,0)</f>
        <v>0</v>
      </c>
      <c r="K1348" s="316" t="str">
        <f t="shared" si="102"/>
        <v>79146 0N800</v>
      </c>
      <c r="L1348" s="316" t="str">
        <f t="shared" si="98"/>
        <v>79146 0N800</v>
      </c>
      <c r="M1348" s="316" t="str">
        <f t="shared" si="99"/>
        <v/>
      </c>
      <c r="N1348" s="316">
        <f>VLOOKUP(B1348,大日程202201!$C$2:$D$1418,2,FALSE)</f>
        <v>0</v>
      </c>
    </row>
    <row r="1349" spans="1:14">
      <c r="A1349" s="316">
        <v>1348</v>
      </c>
      <c r="B1349" s="316" t="s">
        <v>4070</v>
      </c>
      <c r="C1349" s="316" t="s">
        <v>5427</v>
      </c>
      <c r="D1349" s="316">
        <v>12</v>
      </c>
      <c r="E1349" s="316">
        <v>6</v>
      </c>
      <c r="F1349" s="316">
        <v>0</v>
      </c>
      <c r="I1349" s="316">
        <v>0</v>
      </c>
      <c r="J1349" s="316">
        <f t="shared" si="103"/>
        <v>0</v>
      </c>
      <c r="K1349" s="316" t="str">
        <f t="shared" si="102"/>
        <v>66812 92G00</v>
      </c>
      <c r="L1349" s="316" t="str">
        <f t="shared" si="98"/>
        <v>66812 92G00</v>
      </c>
      <c r="M1349" s="316" t="str">
        <f t="shared" si="99"/>
        <v/>
      </c>
      <c r="N1349" s="316">
        <f>VLOOKUP(B1349,大日程202201!$C$2:$D$1418,2,FALSE)</f>
        <v>0</v>
      </c>
    </row>
    <row r="1350" spans="1:14">
      <c r="A1350" s="316">
        <v>1349</v>
      </c>
      <c r="B1350" s="316" t="s">
        <v>4071</v>
      </c>
      <c r="C1350" s="316" t="s">
        <v>5428</v>
      </c>
      <c r="D1350" s="316">
        <v>12</v>
      </c>
      <c r="E1350" s="316">
        <v>6</v>
      </c>
      <c r="F1350" s="316">
        <v>0</v>
      </c>
      <c r="I1350" s="316">
        <v>0</v>
      </c>
      <c r="J1350" s="316">
        <f t="shared" si="103"/>
        <v>0</v>
      </c>
      <c r="K1350" s="316" t="str">
        <f t="shared" si="102"/>
        <v>66812 92G10</v>
      </c>
      <c r="L1350" s="316" t="str">
        <f t="shared" si="98"/>
        <v>66812 92G10</v>
      </c>
      <c r="M1350" s="316" t="str">
        <f t="shared" si="99"/>
        <v/>
      </c>
      <c r="N1350" s="316">
        <f>VLOOKUP(B1350,大日程202201!$C$2:$D$1418,2,FALSE)</f>
        <v>0</v>
      </c>
    </row>
    <row r="1351" spans="1:14">
      <c r="A1351" s="316">
        <v>1350</v>
      </c>
      <c r="B1351" s="316" t="s">
        <v>4072</v>
      </c>
      <c r="C1351" s="316" t="s">
        <v>5429</v>
      </c>
      <c r="D1351" s="316">
        <v>14</v>
      </c>
      <c r="E1351" s="316">
        <v>6</v>
      </c>
      <c r="F1351" s="316">
        <v>0</v>
      </c>
      <c r="I1351" s="316">
        <v>0</v>
      </c>
      <c r="J1351" s="316">
        <f t="shared" si="103"/>
        <v>0</v>
      </c>
      <c r="K1351" s="316" t="str">
        <f t="shared" si="102"/>
        <v>62532 WL00001</v>
      </c>
      <c r="L1351" s="316" t="str">
        <f t="shared" si="98"/>
        <v>62532 WL00001</v>
      </c>
      <c r="M1351" s="316" t="str">
        <f t="shared" si="99"/>
        <v/>
      </c>
      <c r="N1351" s="316">
        <f>VLOOKUP(B1351,大日程202201!$C$2:$D$1418,2,FALSE)</f>
        <v>0</v>
      </c>
    </row>
    <row r="1352" spans="1:14">
      <c r="A1352" s="316">
        <v>1351</v>
      </c>
      <c r="B1352" s="316" t="s">
        <v>4073</v>
      </c>
      <c r="C1352" s="316" t="s">
        <v>5430</v>
      </c>
      <c r="D1352" s="316">
        <v>14</v>
      </c>
      <c r="E1352" s="316">
        <v>8</v>
      </c>
      <c r="F1352" s="316">
        <v>1</v>
      </c>
      <c r="G1352" s="316">
        <v>6</v>
      </c>
      <c r="I1352" s="316">
        <v>0</v>
      </c>
      <c r="J1352" s="316">
        <f t="shared" si="103"/>
        <v>1</v>
      </c>
      <c r="K1352" s="316" t="str">
        <f t="shared" si="102"/>
        <v>62522/3 80F00</v>
      </c>
      <c r="L1352" s="316" t="str">
        <f>IF(AND($G1352&lt;&gt;"",$J1352&gt;0), IF($F1352=1,MID($K1352,1,$G1352-1)&amp;MID($K1352,$G1352+2,LEN($K1352)-($G1352+1)),""), IF(AND($G1352&lt;&gt;"",$E1352&lt;&gt;""),MID($K1352,1,$G1352-1),IF(AND($D1352&lt;&gt;"",$F1352&lt;2),$K1352,IF(AND(OR($D1352="", $E1352=""),VALUE($F1352)=0),$K1352,IF($F1352=1,MID($K1352,1,$G1352-1)&amp;MID($K1352,$G1352+2,LEN($K1352)-($G1352-1)),"")))))</f>
        <v>62522 80F00</v>
      </c>
      <c r="M1352" s="316" t="str">
        <f t="shared" si="99"/>
        <v>62523 80F00</v>
      </c>
      <c r="N1352" s="316">
        <f>VLOOKUP(B1352,大日程202201!$C$2:$D$1418,2,FALSE)</f>
        <v>0</v>
      </c>
    </row>
    <row r="1353" spans="1:14">
      <c r="A1353" s="316">
        <v>1352</v>
      </c>
      <c r="B1353" s="316" t="s">
        <v>4074</v>
      </c>
      <c r="C1353" s="316" t="s">
        <v>5431</v>
      </c>
      <c r="D1353" s="316">
        <v>14</v>
      </c>
      <c r="E1353" s="316">
        <v>8</v>
      </c>
      <c r="F1353" s="316">
        <v>1</v>
      </c>
      <c r="G1353" s="316">
        <v>6</v>
      </c>
      <c r="I1353" s="316">
        <v>0</v>
      </c>
      <c r="J1353" s="316">
        <f t="shared" si="103"/>
        <v>1</v>
      </c>
      <c r="K1353" s="316" t="str">
        <f t="shared" si="102"/>
        <v>62522/3 85F00</v>
      </c>
      <c r="L1353" s="316" t="str">
        <f>IF(AND($G1353&lt;&gt;"",$J1353&gt;0), IF($F1353=1,MID($K1353,1,$G1353-1)&amp;MID($K1353,$G1353+2,LEN($K1353)-($G1353+1)),""), IF(AND($G1353&lt;&gt;"",$E1353&lt;&gt;""),MID($K1353,1,$G1353-1),IF(AND($D1353&lt;&gt;"",$F1353&lt;2),$K1353,IF(AND(OR($D1353="", $E1353=""),VALUE($F1353)=0),$K1353,IF($F1353=1,MID($K1353,1,$G1353-1)&amp;MID($K1353,$G1353+2,LEN($K1353)-($G1353-1)),"")))))</f>
        <v>62522 85F00</v>
      </c>
      <c r="M1353" s="316" t="str">
        <f t="shared" si="99"/>
        <v>62523 85F00</v>
      </c>
      <c r="N1353" s="316">
        <f>VLOOKUP(B1353,大日程202201!$C$2:$D$1418,2,FALSE)</f>
        <v>0</v>
      </c>
    </row>
    <row r="1354" spans="1:14">
      <c r="A1354" s="316">
        <v>1353</v>
      </c>
      <c r="B1354" s="316" t="s">
        <v>4075</v>
      </c>
      <c r="C1354" s="316" t="s">
        <v>5432</v>
      </c>
      <c r="D1354" s="316">
        <v>12</v>
      </c>
      <c r="E1354" s="316">
        <v>6</v>
      </c>
      <c r="F1354" s="316">
        <v>0</v>
      </c>
      <c r="I1354" s="316">
        <v>0</v>
      </c>
      <c r="J1354" s="316">
        <f t="shared" si="103"/>
        <v>0</v>
      </c>
      <c r="K1354" s="316" t="str">
        <f t="shared" si="102"/>
        <v>96112 0W700</v>
      </c>
      <c r="L1354" s="316" t="str">
        <f t="shared" si="98"/>
        <v>96112 0W700</v>
      </c>
      <c r="M1354" s="316" t="str">
        <f t="shared" si="99"/>
        <v/>
      </c>
      <c r="N1354" s="316">
        <f>VLOOKUP(B1354,大日程202201!$C$2:$D$1418,2,FALSE)</f>
        <v>0</v>
      </c>
    </row>
    <row r="1355" spans="1:14">
      <c r="A1355" s="316">
        <v>1354</v>
      </c>
      <c r="B1355" s="316" t="s">
        <v>4076</v>
      </c>
      <c r="C1355" s="316" t="s">
        <v>5433</v>
      </c>
      <c r="D1355" s="316">
        <v>12</v>
      </c>
      <c r="E1355" s="316">
        <v>6</v>
      </c>
      <c r="F1355" s="316">
        <v>0</v>
      </c>
      <c r="I1355" s="316">
        <v>0</v>
      </c>
      <c r="J1355" s="316">
        <f t="shared" si="103"/>
        <v>0</v>
      </c>
      <c r="K1355" s="316" t="str">
        <f t="shared" si="102"/>
        <v>96113 0W700</v>
      </c>
      <c r="L1355" s="316" t="str">
        <f t="shared" si="98"/>
        <v>96113 0W700</v>
      </c>
      <c r="M1355" s="316" t="str">
        <f t="shared" si="99"/>
        <v/>
      </c>
      <c r="N1355" s="316">
        <f>VLOOKUP(B1355,大日程202201!$C$2:$D$1418,2,FALSE)</f>
        <v>0</v>
      </c>
    </row>
    <row r="1356" spans="1:14">
      <c r="A1356" s="316">
        <v>1355</v>
      </c>
      <c r="B1356" s="316" t="s">
        <v>4077</v>
      </c>
      <c r="C1356" s="316" t="s">
        <v>5434</v>
      </c>
      <c r="D1356" s="316">
        <v>14</v>
      </c>
      <c r="E1356" s="316">
        <v>8</v>
      </c>
      <c r="F1356" s="316">
        <v>1</v>
      </c>
      <c r="G1356" s="316">
        <v>6</v>
      </c>
      <c r="I1356" s="316">
        <v>0</v>
      </c>
      <c r="J1356" s="316">
        <f t="shared" si="103"/>
        <v>1</v>
      </c>
      <c r="K1356" s="316" t="str">
        <f t="shared" si="102"/>
        <v>62522/3 0W000</v>
      </c>
      <c r="L1356" s="316" t="str">
        <f>IF(AND($G1356&lt;&gt;"",$J1356&gt;0), IF($F1356=1,MID($K1356,1,$G1356-1)&amp;MID($K1356,$G1356+2,LEN($K1356)-($G1356+1)),""), IF(AND($G1356&lt;&gt;"",$E1356&lt;&gt;""),MID($K1356,1,$G1356-1),IF(AND($D1356&lt;&gt;"",$F1356&lt;2),$K1356,IF(AND(OR($D1356="", $E1356=""),VALUE($F1356)=0),$K1356,IF($F1356=1,MID($K1356,1,$G1356-1)&amp;MID($K1356,$G1356+2,LEN($K1356)-($G1356-1)),"")))))</f>
        <v>62522 0W000</v>
      </c>
      <c r="M1356" s="316" t="str">
        <f t="shared" si="99"/>
        <v>62523 0W000</v>
      </c>
      <c r="N1356" s="316">
        <f>VLOOKUP(B1356,大日程202201!$C$2:$D$1418,2,FALSE)</f>
        <v>0</v>
      </c>
    </row>
    <row r="1357" spans="1:14">
      <c r="A1357" s="316">
        <v>1356</v>
      </c>
      <c r="B1357" s="316" t="s">
        <v>4078</v>
      </c>
      <c r="C1357" s="316" t="s">
        <v>5435</v>
      </c>
      <c r="D1357" s="316">
        <v>14</v>
      </c>
      <c r="E1357" s="316">
        <v>6</v>
      </c>
      <c r="F1357" s="316">
        <v>0</v>
      </c>
      <c r="I1357" s="316">
        <v>12</v>
      </c>
      <c r="J1357" s="316">
        <f t="shared" si="103"/>
        <v>0</v>
      </c>
      <c r="K1357" s="316" t="str">
        <f t="shared" si="102"/>
        <v>62032 6N000-B</v>
      </c>
      <c r="L1357" s="316" t="str">
        <f t="shared" si="98"/>
        <v>62032 6N000-B</v>
      </c>
      <c r="M1357" s="316" t="str">
        <f t="shared" si="99"/>
        <v/>
      </c>
      <c r="N1357" s="316">
        <f>VLOOKUP(B1357,大日程202201!$C$2:$D$1418,2,FALSE)</f>
        <v>0</v>
      </c>
    </row>
    <row r="1358" spans="1:14">
      <c r="A1358" s="316">
        <v>1357</v>
      </c>
      <c r="B1358" s="316" t="s">
        <v>4079</v>
      </c>
      <c r="C1358" s="316" t="s">
        <v>5436</v>
      </c>
      <c r="D1358" s="316">
        <v>12</v>
      </c>
      <c r="E1358" s="316">
        <v>6</v>
      </c>
      <c r="F1358" s="316">
        <v>0</v>
      </c>
      <c r="I1358" s="316">
        <v>0</v>
      </c>
      <c r="J1358" s="316">
        <f t="shared" si="103"/>
        <v>0</v>
      </c>
      <c r="K1358" s="316" t="str">
        <f t="shared" si="102"/>
        <v>73256 4M500</v>
      </c>
      <c r="L1358" s="316" t="str">
        <f t="shared" ref="L1358:L1418" si="104">IF(AND($G1358&lt;&gt;"",$J1358&gt;0), IF($F1358=1,MID($K1358,1,$G1358-1)&amp;MID($K1358,$G1358+$J1358+$J1358,LEN($K1358)-($G1358+$J1358)),""), IF(AND($G1358&lt;&gt;"",$E1358&lt;&gt;""),MID($K1358,1,$G1358-1),IF(AND($D1358&lt;&gt;"",$F1358&lt;2),$K1358,IF(AND(OR($D1358="", $E1358=""),VALUE($F1358)=0),$K1358,IF($F1358=1,MID($K1358,1,$G1358-1)&amp;MID($K1358,$G1358+2,LEN($K1358)-($G1358-1)),"")))))</f>
        <v>73256 4M500</v>
      </c>
      <c r="M1358" s="316" t="str">
        <f t="shared" ref="M1358:M1418" si="105">IF(AND($G1358&lt;&gt;"",$J1358&gt;0), IF($F1358=1,MID($K1358,1,$G1358-(1+$J1358))&amp;MID($K1358,$G1358+$J1358,LEN($K1358)-($G1358+($J1358-1))),""),IF(AND($G1358&lt;&gt;"",$E1358&lt;&gt;"",$J1358&gt;0),MID($K1358,1,$G1358-1),IF(AND($G1358&lt;&gt;"",$E1358&lt;&gt;"",$J1358&lt;0),MID($K1358,1,$E1358)&amp;MID($K1358,$G1358+1,LEN($K1358)-$G1358),IF($F1358=1,MID($K1358,1,$G1358-2)&amp;MID($K1358,$G1358+1,LEN($K1358)-$G1358),""))))</f>
        <v/>
      </c>
      <c r="N1358" s="316">
        <f>VLOOKUP(B1358,大日程202201!$C$2:$D$1418,2,FALSE)</f>
        <v>0</v>
      </c>
    </row>
    <row r="1359" spans="1:14">
      <c r="A1359" s="316">
        <v>1358</v>
      </c>
      <c r="B1359" s="316" t="s">
        <v>4080</v>
      </c>
      <c r="C1359" s="316" t="s">
        <v>5437</v>
      </c>
      <c r="D1359" s="316">
        <v>14</v>
      </c>
      <c r="E1359" s="316">
        <v>8</v>
      </c>
      <c r="F1359" s="316">
        <v>1</v>
      </c>
      <c r="G1359" s="316">
        <v>6</v>
      </c>
      <c r="I1359" s="316">
        <v>0</v>
      </c>
      <c r="J1359" s="316">
        <f t="shared" si="103"/>
        <v>1</v>
      </c>
      <c r="K1359" s="316" t="str">
        <f t="shared" si="102"/>
        <v>78136/7 4M500</v>
      </c>
      <c r="L1359" s="316" t="str">
        <f>IF(AND($G1359&lt;&gt;"",$J1359&gt;0), IF($F1359=1,MID($K1359,1,$G1359-1)&amp;MID($K1359,$G1359+2,LEN($K1359)-($G1359+1)),""), IF(AND($G1359&lt;&gt;"",$E1359&lt;&gt;""),MID($K1359,1,$G1359-1),IF(AND($D1359&lt;&gt;"",$F1359&lt;2),$K1359,IF(AND(OR($D1359="", $E1359=""),VALUE($F1359)=0),$K1359,IF($F1359=1,MID($K1359,1,$G1359-1)&amp;MID($K1359,$G1359+2,LEN($K1359)-($G1359-1)),"")))))</f>
        <v>78136 4M500</v>
      </c>
      <c r="M1359" s="316" t="str">
        <f t="shared" si="105"/>
        <v>78137 4M500</v>
      </c>
      <c r="N1359" s="316">
        <f>VLOOKUP(B1359,大日程202201!$C$2:$D$1418,2,FALSE)</f>
        <v>0</v>
      </c>
    </row>
    <row r="1360" spans="1:14">
      <c r="A1360" s="316">
        <v>1359</v>
      </c>
      <c r="B1360" s="316" t="s">
        <v>4081</v>
      </c>
      <c r="C1360" s="316" t="s">
        <v>5438</v>
      </c>
      <c r="D1360" s="316">
        <v>12</v>
      </c>
      <c r="E1360" s="316">
        <v>6</v>
      </c>
      <c r="F1360" s="316">
        <v>0</v>
      </c>
      <c r="I1360" s="316">
        <v>0</v>
      </c>
      <c r="J1360" s="316">
        <f t="shared" si="103"/>
        <v>0</v>
      </c>
      <c r="K1360" s="316" t="str">
        <f t="shared" si="102"/>
        <v>78142 6N600</v>
      </c>
      <c r="L1360" s="316" t="str">
        <f t="shared" si="104"/>
        <v>78142 6N600</v>
      </c>
      <c r="M1360" s="316" t="str">
        <f t="shared" si="105"/>
        <v/>
      </c>
      <c r="N1360" s="316">
        <f>VLOOKUP(B1360,大日程202201!$C$2:$D$1418,2,FALSE)</f>
        <v>0</v>
      </c>
    </row>
    <row r="1361" spans="1:14">
      <c r="A1361" s="316">
        <v>1360</v>
      </c>
      <c r="B1361" s="316" t="s">
        <v>4082</v>
      </c>
      <c r="C1361" s="316" t="s">
        <v>5439</v>
      </c>
      <c r="D1361" s="316">
        <v>12</v>
      </c>
      <c r="E1361" s="316">
        <v>6</v>
      </c>
      <c r="F1361" s="316">
        <v>0</v>
      </c>
      <c r="I1361" s="316">
        <v>0</v>
      </c>
      <c r="J1361" s="316">
        <f t="shared" si="103"/>
        <v>0</v>
      </c>
      <c r="K1361" s="316" t="str">
        <f t="shared" si="102"/>
        <v>78143 6N600</v>
      </c>
      <c r="L1361" s="316" t="str">
        <f t="shared" si="104"/>
        <v>78143 6N600</v>
      </c>
      <c r="M1361" s="316" t="str">
        <f t="shared" si="105"/>
        <v/>
      </c>
      <c r="N1361" s="316">
        <f>VLOOKUP(B1361,大日程202201!$C$2:$D$1418,2,FALSE)</f>
        <v>0</v>
      </c>
    </row>
    <row r="1362" spans="1:14">
      <c r="A1362" s="316">
        <v>1361</v>
      </c>
      <c r="B1362" s="316" t="s">
        <v>4083</v>
      </c>
      <c r="C1362" s="316" t="s">
        <v>5440</v>
      </c>
      <c r="D1362" s="316">
        <v>12</v>
      </c>
      <c r="E1362" s="316">
        <v>6</v>
      </c>
      <c r="F1362" s="316">
        <v>0</v>
      </c>
      <c r="I1362" s="316">
        <v>0</v>
      </c>
      <c r="J1362" s="316">
        <f t="shared" si="103"/>
        <v>0</v>
      </c>
      <c r="K1362" s="316" t="str">
        <f t="shared" si="102"/>
        <v>79113 6N600</v>
      </c>
      <c r="L1362" s="316" t="str">
        <f t="shared" si="104"/>
        <v>79113 6N600</v>
      </c>
      <c r="M1362" s="316" t="str">
        <f t="shared" si="105"/>
        <v/>
      </c>
      <c r="N1362" s="316">
        <f>VLOOKUP(B1362,大日程202201!$C$2:$D$1418,2,FALSE)</f>
        <v>0</v>
      </c>
    </row>
    <row r="1363" spans="1:14">
      <c r="A1363" s="316">
        <v>1362</v>
      </c>
      <c r="B1363" s="316" t="s">
        <v>4084</v>
      </c>
      <c r="C1363" s="316" t="s">
        <v>5441</v>
      </c>
      <c r="D1363" s="316">
        <v>14</v>
      </c>
      <c r="E1363" s="316">
        <v>8</v>
      </c>
      <c r="F1363" s="316">
        <v>1</v>
      </c>
      <c r="G1363" s="316">
        <v>6</v>
      </c>
      <c r="I1363" s="316">
        <v>0</v>
      </c>
      <c r="J1363" s="316">
        <f t="shared" si="103"/>
        <v>1</v>
      </c>
      <c r="K1363" s="316" t="str">
        <f t="shared" si="102"/>
        <v>85232/3 4M400</v>
      </c>
      <c r="L1363" s="316" t="str">
        <f>IF(AND($G1363&lt;&gt;"",$J1363&gt;0), IF($F1363=1,MID($K1363,1,$G1363-1)&amp;MID($K1363,$G1363+2,LEN($K1363)-($G1363+1)),""), IF(AND($G1363&lt;&gt;"",$E1363&lt;&gt;""),MID($K1363,1,$G1363-1),IF(AND($D1363&lt;&gt;"",$F1363&lt;2),$K1363,IF(AND(OR($D1363="", $E1363=""),VALUE($F1363)=0),$K1363,IF($F1363=1,MID($K1363,1,$G1363-1)&amp;MID($K1363,$G1363+2,LEN($K1363)-($G1363-1)),"")))))</f>
        <v>85232 4M400</v>
      </c>
      <c r="M1363" s="316" t="str">
        <f t="shared" si="105"/>
        <v>85233 4M400</v>
      </c>
      <c r="N1363" s="316">
        <f>VLOOKUP(B1363,大日程202201!$C$2:$D$1418,2,FALSE)</f>
        <v>0</v>
      </c>
    </row>
    <row r="1364" spans="1:14">
      <c r="A1364" s="316">
        <v>1363</v>
      </c>
      <c r="B1364" s="316" t="s">
        <v>4085</v>
      </c>
      <c r="C1364" s="316" t="s">
        <v>5442</v>
      </c>
      <c r="D1364" s="316">
        <v>12</v>
      </c>
      <c r="E1364" s="316">
        <v>6</v>
      </c>
      <c r="F1364" s="316">
        <v>0</v>
      </c>
      <c r="I1364" s="316">
        <v>0</v>
      </c>
      <c r="J1364" s="316">
        <f t="shared" si="103"/>
        <v>0</v>
      </c>
      <c r="K1364" s="316" t="str">
        <f t="shared" si="102"/>
        <v>79112 4M400</v>
      </c>
      <c r="L1364" s="316" t="str">
        <f t="shared" si="104"/>
        <v>79112 4M400</v>
      </c>
      <c r="M1364" s="316" t="str">
        <f t="shared" si="105"/>
        <v/>
      </c>
      <c r="N1364" s="316">
        <f>VLOOKUP(B1364,大日程202201!$C$2:$D$1418,2,FALSE)</f>
        <v>0</v>
      </c>
    </row>
    <row r="1365" spans="1:14">
      <c r="A1365" s="316">
        <v>1364</v>
      </c>
      <c r="B1365" s="316" t="s">
        <v>4086</v>
      </c>
      <c r="C1365" s="316" t="s">
        <v>5443</v>
      </c>
      <c r="D1365" s="316">
        <v>12</v>
      </c>
      <c r="E1365" s="316">
        <v>6</v>
      </c>
      <c r="F1365" s="316">
        <v>0</v>
      </c>
      <c r="I1365" s="316">
        <v>0</v>
      </c>
      <c r="J1365" s="316">
        <f t="shared" si="103"/>
        <v>0</v>
      </c>
      <c r="K1365" s="316" t="str">
        <f t="shared" si="102"/>
        <v>79113 4M400</v>
      </c>
      <c r="L1365" s="316" t="str">
        <f t="shared" si="104"/>
        <v>79113 4M400</v>
      </c>
      <c r="M1365" s="316" t="str">
        <f t="shared" si="105"/>
        <v/>
      </c>
      <c r="N1365" s="316">
        <f>VLOOKUP(B1365,大日程202201!$C$2:$D$1418,2,FALSE)</f>
        <v>0</v>
      </c>
    </row>
    <row r="1366" spans="1:14">
      <c r="A1366" s="316">
        <v>1365</v>
      </c>
      <c r="B1366" s="316" t="s">
        <v>4087</v>
      </c>
      <c r="C1366" s="316" t="s">
        <v>5444</v>
      </c>
      <c r="D1366" s="316">
        <v>12</v>
      </c>
      <c r="E1366" s="316">
        <v>6</v>
      </c>
      <c r="F1366" s="316">
        <v>0</v>
      </c>
      <c r="I1366" s="316">
        <v>0</v>
      </c>
      <c r="J1366" s="316">
        <f t="shared" si="103"/>
        <v>0</v>
      </c>
      <c r="K1366" s="316" t="str">
        <f t="shared" si="102"/>
        <v>79113 4M500</v>
      </c>
      <c r="L1366" s="316" t="str">
        <f t="shared" si="104"/>
        <v>79113 4M500</v>
      </c>
      <c r="M1366" s="316" t="str">
        <f t="shared" si="105"/>
        <v/>
      </c>
      <c r="N1366" s="316">
        <f>VLOOKUP(B1366,大日程202201!$C$2:$D$1418,2,FALSE)</f>
        <v>0</v>
      </c>
    </row>
    <row r="1367" spans="1:14">
      <c r="A1367" s="316">
        <v>1366</v>
      </c>
      <c r="B1367" s="316" t="s">
        <v>4088</v>
      </c>
      <c r="C1367" s="316" t="s">
        <v>5445</v>
      </c>
      <c r="D1367" s="316">
        <v>12</v>
      </c>
      <c r="E1367" s="316">
        <v>6</v>
      </c>
      <c r="F1367" s="316">
        <v>0</v>
      </c>
      <c r="I1367" s="316">
        <v>0</v>
      </c>
      <c r="J1367" s="316">
        <f t="shared" si="103"/>
        <v>0</v>
      </c>
      <c r="K1367" s="316" t="str">
        <f t="shared" si="102"/>
        <v>79112 85F00</v>
      </c>
      <c r="L1367" s="316" t="str">
        <f t="shared" si="104"/>
        <v>79112 85F00</v>
      </c>
      <c r="M1367" s="316" t="str">
        <f t="shared" si="105"/>
        <v/>
      </c>
      <c r="N1367" s="316">
        <f>VLOOKUP(B1367,大日程202201!$C$2:$D$1418,2,FALSE)</f>
        <v>0</v>
      </c>
    </row>
    <row r="1368" spans="1:14">
      <c r="A1368" s="316">
        <v>1367</v>
      </c>
      <c r="B1368" s="316" t="s">
        <v>4089</v>
      </c>
      <c r="C1368" s="316" t="s">
        <v>5446</v>
      </c>
      <c r="D1368" s="316">
        <v>12</v>
      </c>
      <c r="E1368" s="316">
        <v>6</v>
      </c>
      <c r="F1368" s="316">
        <v>0</v>
      </c>
      <c r="I1368" s="316">
        <v>0</v>
      </c>
      <c r="J1368" s="316">
        <f t="shared" si="103"/>
        <v>0</v>
      </c>
      <c r="K1368" s="316" t="str">
        <f t="shared" si="102"/>
        <v>76632 8H300</v>
      </c>
      <c r="L1368" s="316" t="str">
        <f t="shared" si="104"/>
        <v>76632 8H300</v>
      </c>
      <c r="M1368" s="316" t="str">
        <f t="shared" si="105"/>
        <v/>
      </c>
      <c r="N1368" s="316">
        <f>VLOOKUP(B1368,大日程202201!$C$2:$D$1418,2,FALSE)</f>
        <v>0</v>
      </c>
    </row>
    <row r="1369" spans="1:14">
      <c r="A1369" s="316">
        <v>1368</v>
      </c>
      <c r="B1369" s="316" t="s">
        <v>4090</v>
      </c>
      <c r="C1369" s="316" t="s">
        <v>5447</v>
      </c>
      <c r="D1369" s="316">
        <v>12</v>
      </c>
      <c r="E1369" s="316">
        <v>6</v>
      </c>
      <c r="F1369" s="316">
        <v>0</v>
      </c>
      <c r="I1369" s="316">
        <v>0</v>
      </c>
      <c r="J1369" s="316">
        <f t="shared" si="103"/>
        <v>0</v>
      </c>
      <c r="K1369" s="316" t="str">
        <f t="shared" si="102"/>
        <v>76633 8H300</v>
      </c>
      <c r="L1369" s="316" t="str">
        <f t="shared" si="104"/>
        <v>76633 8H300</v>
      </c>
      <c r="M1369" s="316" t="str">
        <f t="shared" si="105"/>
        <v/>
      </c>
      <c r="N1369" s="316">
        <f>VLOOKUP(B1369,大日程202201!$C$2:$D$1418,2,FALSE)</f>
        <v>0</v>
      </c>
    </row>
    <row r="1370" spans="1:14">
      <c r="A1370" s="316">
        <v>1369</v>
      </c>
      <c r="B1370" s="316" t="s">
        <v>4091</v>
      </c>
      <c r="C1370" s="316" t="s">
        <v>5448</v>
      </c>
      <c r="D1370" s="316">
        <v>12</v>
      </c>
      <c r="E1370" s="316">
        <v>6</v>
      </c>
      <c r="F1370" s="316">
        <v>0</v>
      </c>
      <c r="I1370" s="316">
        <v>0</v>
      </c>
      <c r="J1370" s="316">
        <f t="shared" si="103"/>
        <v>0</v>
      </c>
      <c r="K1370" s="316" t="str">
        <f t="shared" si="102"/>
        <v>62036 8H700</v>
      </c>
      <c r="L1370" s="316" t="str">
        <f t="shared" si="104"/>
        <v>62036 8H700</v>
      </c>
      <c r="M1370" s="316" t="str">
        <f t="shared" si="105"/>
        <v/>
      </c>
      <c r="N1370" s="316">
        <f>VLOOKUP(B1370,大日程202201!$C$2:$D$1418,2,FALSE)</f>
        <v>0</v>
      </c>
    </row>
    <row r="1371" spans="1:14">
      <c r="A1371" s="316">
        <v>1370</v>
      </c>
      <c r="B1371" s="316" t="s">
        <v>4092</v>
      </c>
      <c r="C1371" s="316" t="s">
        <v>5449</v>
      </c>
      <c r="D1371" s="316">
        <v>12</v>
      </c>
      <c r="E1371" s="316">
        <v>6</v>
      </c>
      <c r="F1371" s="316">
        <v>0</v>
      </c>
      <c r="I1371" s="316">
        <v>0</v>
      </c>
      <c r="J1371" s="316">
        <f t="shared" si="103"/>
        <v>0</v>
      </c>
      <c r="K1371" s="316" t="str">
        <f t="shared" si="102"/>
        <v>62038 8H710</v>
      </c>
      <c r="L1371" s="316" t="str">
        <f t="shared" si="104"/>
        <v>62038 8H710</v>
      </c>
      <c r="M1371" s="316" t="str">
        <f t="shared" si="105"/>
        <v/>
      </c>
      <c r="N1371" s="316">
        <f>VLOOKUP(B1371,大日程202201!$C$2:$D$1418,2,FALSE)</f>
        <v>0</v>
      </c>
    </row>
    <row r="1372" spans="1:14">
      <c r="A1372" s="316">
        <v>1371</v>
      </c>
      <c r="B1372" s="316" t="s">
        <v>4093</v>
      </c>
      <c r="C1372" s="316" t="s">
        <v>5450</v>
      </c>
      <c r="D1372" s="316">
        <v>12</v>
      </c>
      <c r="E1372" s="316">
        <v>6</v>
      </c>
      <c r="F1372" s="316">
        <v>0</v>
      </c>
      <c r="I1372" s="316">
        <v>0</v>
      </c>
      <c r="J1372" s="316">
        <f t="shared" si="103"/>
        <v>0</v>
      </c>
      <c r="K1372" s="316" t="str">
        <f t="shared" si="102"/>
        <v>79142 8H300</v>
      </c>
      <c r="L1372" s="316" t="str">
        <f t="shared" si="104"/>
        <v>79142 8H300</v>
      </c>
      <c r="M1372" s="316" t="str">
        <f t="shared" si="105"/>
        <v/>
      </c>
      <c r="N1372" s="316">
        <f>VLOOKUP(B1372,大日程202201!$C$2:$D$1418,2,FALSE)</f>
        <v>100</v>
      </c>
    </row>
    <row r="1373" spans="1:14">
      <c r="A1373" s="316">
        <v>1372</v>
      </c>
      <c r="B1373" s="323" t="s">
        <v>4094</v>
      </c>
      <c r="C1373" s="316" t="s">
        <v>5451</v>
      </c>
      <c r="D1373" s="316">
        <v>14</v>
      </c>
      <c r="E1373" s="316">
        <v>6</v>
      </c>
      <c r="F1373" s="316">
        <v>0</v>
      </c>
      <c r="I1373" s="316">
        <v>0</v>
      </c>
      <c r="J1373" s="316">
        <f t="shared" si="103"/>
        <v>0</v>
      </c>
      <c r="K1373" s="316" t="str">
        <f t="shared" si="102"/>
        <v>62512 AU00001</v>
      </c>
      <c r="L1373" s="316" t="str">
        <f t="shared" si="104"/>
        <v>62512 AU00001</v>
      </c>
      <c r="M1373" s="316" t="str">
        <f t="shared" si="105"/>
        <v/>
      </c>
      <c r="N1373" s="316">
        <f>VLOOKUP(B1373,大日程202201!$C$2:$D$1418,2,FALSE)</f>
        <v>0</v>
      </c>
    </row>
    <row r="1374" spans="1:14">
      <c r="A1374" s="316">
        <v>1373</v>
      </c>
      <c r="B1374" s="316" t="s">
        <v>4095</v>
      </c>
      <c r="C1374" s="316" t="s">
        <v>1215</v>
      </c>
      <c r="E1374" s="316">
        <v>6</v>
      </c>
      <c r="F1374" s="316">
        <v>0</v>
      </c>
      <c r="I1374" s="316">
        <v>0</v>
      </c>
      <c r="J1374" s="316">
        <f t="shared" si="103"/>
        <v>0</v>
      </c>
      <c r="K1374" s="316" t="str">
        <f t="shared" si="102"/>
        <v>74762 CA01A</v>
      </c>
      <c r="L1374" s="316" t="str">
        <f t="shared" si="104"/>
        <v>74762 CA01A</v>
      </c>
      <c r="M1374" s="316" t="str">
        <f t="shared" si="105"/>
        <v/>
      </c>
      <c r="N1374" s="316">
        <f>VLOOKUP(B1374,大日程202201!$C$2:$D$1418,2,FALSE)</f>
        <v>0</v>
      </c>
    </row>
    <row r="1375" spans="1:14">
      <c r="A1375" s="316">
        <v>1374</v>
      </c>
      <c r="B1375" s="316" t="s">
        <v>4096</v>
      </c>
      <c r="C1375" s="316" t="s">
        <v>5452</v>
      </c>
      <c r="D1375" s="316">
        <v>14</v>
      </c>
      <c r="E1375" s="316">
        <v>8</v>
      </c>
      <c r="F1375" s="316">
        <v>1</v>
      </c>
      <c r="G1375" s="316">
        <v>6</v>
      </c>
      <c r="I1375" s="316">
        <v>0</v>
      </c>
      <c r="J1375" s="316">
        <f t="shared" si="103"/>
        <v>1</v>
      </c>
      <c r="K1375" s="316" t="str">
        <f t="shared" si="102"/>
        <v>78136/7 9Y000</v>
      </c>
      <c r="L1375" s="316" t="str">
        <f>IF(AND($G1375&lt;&gt;"",$J1375&gt;0), IF($F1375=1,MID($K1375,1,$G1375-1)&amp;MID($K1375,$G1375+2,LEN($K1375)-($G1375+1)),""), IF(AND($G1375&lt;&gt;"",$E1375&lt;&gt;""),MID($K1375,1,$G1375-1),IF(AND($D1375&lt;&gt;"",$F1375&lt;2),$K1375,IF(AND(OR($D1375="", $E1375=""),VALUE($F1375)=0),$K1375,IF($F1375=1,MID($K1375,1,$G1375-1)&amp;MID($K1375,$G1375+2,LEN($K1375)-($G1375-1)),"")))))</f>
        <v>78136 9Y000</v>
      </c>
      <c r="M1375" s="316" t="str">
        <f t="shared" si="105"/>
        <v>78137 9Y000</v>
      </c>
      <c r="N1375" s="316">
        <f>VLOOKUP(B1375,大日程202201!$C$2:$D$1418,2,FALSE)</f>
        <v>0</v>
      </c>
    </row>
    <row r="1376" spans="1:14">
      <c r="A1376" s="316">
        <v>1375</v>
      </c>
      <c r="B1376" s="316" t="s">
        <v>4097</v>
      </c>
      <c r="C1376" s="316" t="s">
        <v>5453</v>
      </c>
      <c r="D1376" s="316">
        <v>14</v>
      </c>
      <c r="E1376" s="316">
        <v>6</v>
      </c>
      <c r="F1376" s="316">
        <v>0</v>
      </c>
      <c r="I1376" s="316">
        <v>0</v>
      </c>
      <c r="J1376" s="316">
        <f t="shared" si="103"/>
        <v>0</v>
      </c>
      <c r="K1376" s="316" t="str">
        <f t="shared" si="102"/>
        <v>78142 9Y00001</v>
      </c>
      <c r="L1376" s="316" t="str">
        <f t="shared" si="104"/>
        <v>78142 9Y00001</v>
      </c>
      <c r="M1376" s="316" t="str">
        <f t="shared" si="105"/>
        <v/>
      </c>
      <c r="N1376" s="316">
        <f>VLOOKUP(B1376,大日程202201!$C$2:$D$1418,2,FALSE)</f>
        <v>0</v>
      </c>
    </row>
    <row r="1377" spans="1:14">
      <c r="A1377" s="316">
        <v>1376</v>
      </c>
      <c r="B1377" s="316" t="s">
        <v>4098</v>
      </c>
      <c r="C1377" s="316" t="s">
        <v>5454</v>
      </c>
      <c r="D1377" s="316">
        <v>14</v>
      </c>
      <c r="E1377" s="316">
        <v>6</v>
      </c>
      <c r="F1377" s="316">
        <v>0</v>
      </c>
      <c r="I1377" s="316">
        <v>0</v>
      </c>
      <c r="J1377" s="316">
        <f t="shared" si="103"/>
        <v>0</v>
      </c>
      <c r="K1377" s="316" t="str">
        <f t="shared" si="102"/>
        <v>78143 9Y00001</v>
      </c>
      <c r="L1377" s="316" t="str">
        <f t="shared" si="104"/>
        <v>78143 9Y00001</v>
      </c>
      <c r="M1377" s="316" t="str">
        <f t="shared" si="105"/>
        <v/>
      </c>
      <c r="N1377" s="316">
        <f>VLOOKUP(B1377,大日程202201!$C$2:$D$1418,2,FALSE)</f>
        <v>0</v>
      </c>
    </row>
    <row r="1378" spans="1:14">
      <c r="A1378" s="316">
        <v>1377</v>
      </c>
      <c r="B1378" s="316" t="s">
        <v>4099</v>
      </c>
      <c r="C1378" s="316" t="s">
        <v>5455</v>
      </c>
      <c r="D1378" s="316">
        <v>14</v>
      </c>
      <c r="E1378" s="316">
        <v>8</v>
      </c>
      <c r="F1378" s="316">
        <v>1</v>
      </c>
      <c r="G1378" s="316">
        <v>6</v>
      </c>
      <c r="I1378" s="316">
        <v>0</v>
      </c>
      <c r="J1378" s="316">
        <f t="shared" si="103"/>
        <v>1</v>
      </c>
      <c r="K1378" s="316" t="str">
        <f t="shared" si="102"/>
        <v>62522/3 4U000</v>
      </c>
      <c r="L1378" s="316" t="str">
        <f>IF(AND($G1378&lt;&gt;"",$J1378&gt;0), IF($F1378=1,MID($K1378,1,$G1378-1)&amp;MID($K1378,$G1378+2,LEN($K1378)-($G1378+1)),""), IF(AND($G1378&lt;&gt;"",$E1378&lt;&gt;""),MID($K1378,1,$G1378-1),IF(AND($D1378&lt;&gt;"",$F1378&lt;2),$K1378,IF(AND(OR($D1378="", $E1378=""),VALUE($F1378)=0),$K1378,IF($F1378=1,MID($K1378,1,$G1378-1)&amp;MID($K1378,$G1378+2,LEN($K1378)-($G1378-1)),"")))))</f>
        <v>62522 4U000</v>
      </c>
      <c r="M1378" s="316" t="str">
        <f t="shared" si="105"/>
        <v>62523 4U000</v>
      </c>
      <c r="N1378" s="316">
        <f>VLOOKUP(B1378,大日程202201!$C$2:$D$1418,2,FALSE)</f>
        <v>0</v>
      </c>
    </row>
    <row r="1379" spans="1:14">
      <c r="A1379" s="316">
        <v>1378</v>
      </c>
      <c r="B1379" s="316" t="s">
        <v>4100</v>
      </c>
      <c r="C1379" s="316" t="s">
        <v>5456</v>
      </c>
      <c r="D1379" s="316">
        <v>14</v>
      </c>
      <c r="E1379" s="316">
        <v>6</v>
      </c>
      <c r="F1379" s="316">
        <v>0</v>
      </c>
      <c r="I1379" s="316">
        <v>0</v>
      </c>
      <c r="J1379" s="316">
        <f t="shared" si="103"/>
        <v>0</v>
      </c>
      <c r="K1379" s="316" t="str">
        <f t="shared" si="102"/>
        <v>17285 EN10001</v>
      </c>
      <c r="L1379" s="316" t="str">
        <f t="shared" si="104"/>
        <v>17285 EN10001</v>
      </c>
      <c r="M1379" s="316" t="str">
        <f t="shared" si="105"/>
        <v/>
      </c>
      <c r="N1379" s="316">
        <f>VLOOKUP(B1379,大日程202201!$C$2:$D$1418,2,FALSE)</f>
        <v>0</v>
      </c>
    </row>
    <row r="1380" spans="1:14">
      <c r="A1380" s="316">
        <v>1379</v>
      </c>
      <c r="B1380" s="316" t="s">
        <v>4101</v>
      </c>
      <c r="C1380" s="316" t="s">
        <v>5457</v>
      </c>
      <c r="D1380" s="316">
        <v>12</v>
      </c>
      <c r="E1380" s="316">
        <v>6</v>
      </c>
      <c r="F1380" s="316">
        <v>0</v>
      </c>
      <c r="I1380" s="316">
        <v>0</v>
      </c>
      <c r="J1380" s="316">
        <f t="shared" si="103"/>
        <v>0</v>
      </c>
      <c r="K1380" s="316" t="str">
        <f t="shared" si="102"/>
        <v>85032 EN000</v>
      </c>
      <c r="L1380" s="316" t="str">
        <f t="shared" si="104"/>
        <v>85032 EN000</v>
      </c>
      <c r="M1380" s="316" t="str">
        <f t="shared" si="105"/>
        <v/>
      </c>
      <c r="N1380" s="316">
        <f>VLOOKUP(B1380,大日程202201!$C$2:$D$1418,2,FALSE)</f>
        <v>0</v>
      </c>
    </row>
    <row r="1381" spans="1:14">
      <c r="A1381" s="316">
        <v>1380</v>
      </c>
      <c r="B1381" s="316" t="s">
        <v>4102</v>
      </c>
      <c r="C1381" s="316" t="s">
        <v>5458</v>
      </c>
      <c r="D1381" s="316">
        <v>14</v>
      </c>
      <c r="E1381" s="316">
        <v>8</v>
      </c>
      <c r="F1381" s="316">
        <v>1</v>
      </c>
      <c r="G1381" s="316">
        <v>6</v>
      </c>
      <c r="I1381" s="316">
        <v>0</v>
      </c>
      <c r="J1381" s="316">
        <f t="shared" si="103"/>
        <v>1</v>
      </c>
      <c r="K1381" s="316" t="str">
        <f t="shared" si="102"/>
        <v>61413/4 B5010</v>
      </c>
      <c r="L1381" s="316" t="str">
        <f>IF(AND($G1381&lt;&gt;"",$J1381&gt;0), IF($F1381=1,MID($K1381,1,$G1381-1)&amp;MID($K1381,$G1381+2,LEN($K1381)-($G1381+1)),""), IF(AND($G1381&lt;&gt;"",$E1381&lt;&gt;""),MID($K1381,1,$G1381-1),IF(AND($D1381&lt;&gt;"",$F1381&lt;2),$K1381,IF(AND(OR($D1381="", $E1381=""),VALUE($F1381)=0),$K1381,IF($F1381=1,MID($K1381,1,$G1381-1)&amp;MID($K1381,$G1381+2,LEN($K1381)-($G1381-1)),"")))))</f>
        <v>61413 B5010</v>
      </c>
      <c r="M1381" s="316" t="str">
        <f t="shared" si="105"/>
        <v>61414 B5010</v>
      </c>
      <c r="N1381" s="316">
        <f>VLOOKUP(B1381,大日程202201!$C$2:$D$1418,2,FALSE)</f>
        <v>0</v>
      </c>
    </row>
    <row r="1382" spans="1:14">
      <c r="A1382" s="316">
        <v>1381</v>
      </c>
      <c r="B1382" s="316" t="s">
        <v>4103</v>
      </c>
      <c r="C1382" s="316" t="s">
        <v>5459</v>
      </c>
      <c r="D1382" s="316">
        <v>12</v>
      </c>
      <c r="E1382" s="316">
        <v>6</v>
      </c>
      <c r="F1382" s="316">
        <v>0</v>
      </c>
      <c r="I1382" s="316">
        <v>0</v>
      </c>
      <c r="J1382" s="316">
        <f t="shared" si="103"/>
        <v>0</v>
      </c>
      <c r="K1382" s="316" t="str">
        <f t="shared" si="102"/>
        <v>74317 JG00A</v>
      </c>
      <c r="L1382" s="316" t="str">
        <f t="shared" si="104"/>
        <v>74317 JG00A</v>
      </c>
      <c r="M1382" s="316" t="str">
        <f t="shared" si="105"/>
        <v/>
      </c>
      <c r="N1382" s="316">
        <f>VLOOKUP(B1382,大日程202201!$C$2:$D$1418,2,FALSE)</f>
        <v>0</v>
      </c>
    </row>
    <row r="1383" spans="1:14">
      <c r="A1383" s="316">
        <v>1382</v>
      </c>
      <c r="B1383" s="316" t="s">
        <v>4104</v>
      </c>
      <c r="C1383" s="316" t="s">
        <v>5460</v>
      </c>
      <c r="D1383" s="316">
        <v>14</v>
      </c>
      <c r="E1383" s="316">
        <v>6</v>
      </c>
      <c r="F1383" s="316">
        <v>0</v>
      </c>
      <c r="I1383" s="316">
        <v>12</v>
      </c>
      <c r="J1383" s="316">
        <f t="shared" si="103"/>
        <v>0</v>
      </c>
      <c r="K1383" s="316" t="str">
        <f t="shared" si="102"/>
        <v>74317 JG00A-K</v>
      </c>
      <c r="L1383" s="316" t="str">
        <f t="shared" si="104"/>
        <v>74317 JG00A-K</v>
      </c>
      <c r="M1383" s="316" t="str">
        <f t="shared" si="105"/>
        <v/>
      </c>
      <c r="N1383" s="316">
        <f>VLOOKUP(B1383,大日程202201!$C$2:$D$1418,2,FALSE)</f>
        <v>0</v>
      </c>
    </row>
    <row r="1384" spans="1:14">
      <c r="A1384" s="316">
        <v>1383</v>
      </c>
      <c r="B1384" s="316" t="s">
        <v>4105</v>
      </c>
      <c r="C1384" s="316" t="s">
        <v>5461</v>
      </c>
      <c r="D1384" s="316">
        <v>12</v>
      </c>
      <c r="E1384" s="316">
        <v>6</v>
      </c>
      <c r="F1384" s="316">
        <v>0</v>
      </c>
      <c r="I1384" s="316">
        <v>0</v>
      </c>
      <c r="J1384" s="316">
        <f t="shared" si="103"/>
        <v>0</v>
      </c>
      <c r="K1384" s="316" t="str">
        <f t="shared" si="102"/>
        <v>85032 JG00A</v>
      </c>
      <c r="L1384" s="316" t="str">
        <f t="shared" si="104"/>
        <v>85032 JG00A</v>
      </c>
      <c r="M1384" s="316" t="str">
        <f t="shared" si="105"/>
        <v/>
      </c>
      <c r="N1384" s="316">
        <f>VLOOKUP(B1384,大日程202201!$C$2:$D$1418,2,FALSE)</f>
        <v>0</v>
      </c>
    </row>
    <row r="1385" spans="1:14">
      <c r="A1385" s="316">
        <v>1384</v>
      </c>
      <c r="B1385" s="316" t="s">
        <v>4106</v>
      </c>
      <c r="C1385" s="316" t="s">
        <v>5462</v>
      </c>
      <c r="D1385" s="316">
        <v>14</v>
      </c>
      <c r="E1385" s="316">
        <v>6</v>
      </c>
      <c r="F1385" s="316">
        <v>0</v>
      </c>
      <c r="I1385" s="316">
        <v>0</v>
      </c>
      <c r="J1385" s="316">
        <f t="shared" si="103"/>
        <v>0</v>
      </c>
      <c r="K1385" s="316" t="str">
        <f t="shared" si="102"/>
        <v>85032 JG00ACE</v>
      </c>
      <c r="L1385" s="316" t="str">
        <f t="shared" si="104"/>
        <v>85032 JG00ACE</v>
      </c>
      <c r="M1385" s="316" t="str">
        <f t="shared" si="105"/>
        <v/>
      </c>
      <c r="N1385" s="316">
        <f>VLOOKUP(B1385,大日程202201!$C$2:$D$1418,2,FALSE)</f>
        <v>0</v>
      </c>
    </row>
    <row r="1386" spans="1:14">
      <c r="A1386" s="316">
        <v>1385</v>
      </c>
      <c r="B1386" s="316" t="s">
        <v>4107</v>
      </c>
      <c r="C1386" s="316" t="s">
        <v>5463</v>
      </c>
      <c r="D1386" s="316">
        <v>12</v>
      </c>
      <c r="E1386" s="316">
        <v>6</v>
      </c>
      <c r="F1386" s="316">
        <v>0</v>
      </c>
      <c r="I1386" s="316">
        <v>0</v>
      </c>
      <c r="J1386" s="316">
        <f t="shared" si="103"/>
        <v>0</v>
      </c>
      <c r="K1386" s="316" t="str">
        <f t="shared" si="102"/>
        <v>17285 JM00A</v>
      </c>
      <c r="L1386" s="316" t="str">
        <f t="shared" si="104"/>
        <v>17285 JM00A</v>
      </c>
      <c r="M1386" s="316" t="str">
        <f t="shared" si="105"/>
        <v/>
      </c>
      <c r="N1386" s="316">
        <f>VLOOKUP(B1386,大日程202201!$C$2:$D$1418,2,FALSE)</f>
        <v>0</v>
      </c>
    </row>
    <row r="1387" spans="1:14">
      <c r="A1387" s="316">
        <v>1386</v>
      </c>
      <c r="B1387" s="316" t="s">
        <v>4108</v>
      </c>
      <c r="C1387" s="316" t="s">
        <v>5464</v>
      </c>
      <c r="D1387" s="316">
        <v>12</v>
      </c>
      <c r="E1387" s="316">
        <v>6</v>
      </c>
      <c r="F1387" s="316">
        <v>0</v>
      </c>
      <c r="I1387" s="316">
        <v>0</v>
      </c>
      <c r="J1387" s="316">
        <f t="shared" si="103"/>
        <v>0</v>
      </c>
      <c r="K1387" s="316" t="str">
        <f t="shared" si="102"/>
        <v>73236 JM000</v>
      </c>
      <c r="L1387" s="316" t="str">
        <f t="shared" si="104"/>
        <v>73236 JM000</v>
      </c>
      <c r="M1387" s="316" t="str">
        <f t="shared" si="105"/>
        <v/>
      </c>
      <c r="N1387" s="316">
        <f>VLOOKUP(B1387,大日程202201!$C$2:$D$1418,2,FALSE)</f>
        <v>0</v>
      </c>
    </row>
    <row r="1388" spans="1:14">
      <c r="A1388" s="316">
        <v>1387</v>
      </c>
      <c r="B1388" s="316" t="s">
        <v>4109</v>
      </c>
      <c r="C1388" s="316" t="s">
        <v>5465</v>
      </c>
      <c r="D1388" s="316">
        <v>12</v>
      </c>
      <c r="E1388" s="316">
        <v>6</v>
      </c>
      <c r="F1388" s="316">
        <v>0</v>
      </c>
      <c r="I1388" s="316">
        <v>0</v>
      </c>
      <c r="J1388" s="316">
        <f t="shared" si="103"/>
        <v>0</v>
      </c>
      <c r="K1388" s="316" t="str">
        <f t="shared" si="102"/>
        <v>79142 JM00A</v>
      </c>
      <c r="L1388" s="316" t="str">
        <f t="shared" si="104"/>
        <v>79142 JM00A</v>
      </c>
      <c r="M1388" s="316" t="str">
        <f t="shared" si="105"/>
        <v/>
      </c>
      <c r="N1388" s="316">
        <f>VLOOKUP(B1388,大日程202201!$C$2:$D$1418,2,FALSE)</f>
        <v>0</v>
      </c>
    </row>
    <row r="1389" spans="1:14">
      <c r="A1389" s="316">
        <v>1388</v>
      </c>
      <c r="B1389" s="316" t="s">
        <v>2715</v>
      </c>
      <c r="C1389" s="316" t="s">
        <v>5466</v>
      </c>
      <c r="D1389" s="316">
        <v>14</v>
      </c>
      <c r="E1389" s="316">
        <v>8</v>
      </c>
      <c r="F1389" s="316">
        <v>1</v>
      </c>
      <c r="G1389" s="316">
        <v>6</v>
      </c>
      <c r="I1389" s="316">
        <v>0</v>
      </c>
      <c r="J1389" s="316">
        <f t="shared" si="103"/>
        <v>1</v>
      </c>
      <c r="K1389" s="316" t="str">
        <f t="shared" si="102"/>
        <v>77652/3 JM00A</v>
      </c>
      <c r="L1389" s="316" t="str">
        <f>IF(AND($G1389&lt;&gt;"",$J1389&gt;0), IF($F1389=1,MID($K1389,1,$G1389-1)&amp;MID($K1389,$G1389+2,LEN($K1389)-($G1389+1)),""), IF(AND($G1389&lt;&gt;"",$E1389&lt;&gt;""),MID($K1389,1,$G1389-1),IF(AND($D1389&lt;&gt;"",$F1389&lt;2),$K1389,IF(AND(OR($D1389="", $E1389=""),VALUE($F1389)=0),$K1389,IF($F1389=1,MID($K1389,1,$G1389-1)&amp;MID($K1389,$G1389+2,LEN($K1389)-($G1389-1)),"")))))</f>
        <v>77652 JM00A</v>
      </c>
      <c r="M1389" s="316" t="str">
        <f t="shared" si="105"/>
        <v>77653 JM00A</v>
      </c>
      <c r="N1389" s="316">
        <f>VLOOKUP(B1389,大日程202201!$C$2:$D$1418,2,FALSE)</f>
        <v>0</v>
      </c>
    </row>
    <row r="1390" spans="1:14">
      <c r="A1390" s="316">
        <v>1389</v>
      </c>
      <c r="B1390" s="316" t="s">
        <v>4110</v>
      </c>
      <c r="C1390" s="324" t="s">
        <v>5467</v>
      </c>
      <c r="D1390" s="316">
        <v>15</v>
      </c>
      <c r="E1390" s="316">
        <v>6</v>
      </c>
      <c r="F1390" s="316">
        <v>1</v>
      </c>
      <c r="G1390" s="316">
        <v>12</v>
      </c>
      <c r="I1390" s="316">
        <v>0</v>
      </c>
      <c r="J1390" s="316">
        <f t="shared" si="103"/>
        <v>-7</v>
      </c>
      <c r="K1390" s="327" t="str">
        <f t="shared" si="102"/>
        <v>17285 1AA1A/2A</v>
      </c>
      <c r="L1390" s="327" t="s">
        <v>358</v>
      </c>
      <c r="M1390" s="327" t="s">
        <v>359</v>
      </c>
      <c r="N1390" s="316">
        <f>VLOOKUP(B1390,大日程202201!$C$2:$D$1418,2,FALSE)</f>
        <v>0</v>
      </c>
    </row>
    <row r="1391" spans="1:14">
      <c r="A1391" s="316">
        <v>1390</v>
      </c>
      <c r="B1391" s="316" t="s">
        <v>4111</v>
      </c>
      <c r="C1391" s="316" t="s">
        <v>5468</v>
      </c>
      <c r="D1391" s="316">
        <v>12</v>
      </c>
      <c r="E1391" s="316">
        <v>6</v>
      </c>
      <c r="F1391" s="316">
        <v>0</v>
      </c>
      <c r="I1391" s="316">
        <v>0</v>
      </c>
      <c r="J1391" s="316">
        <f t="shared" si="103"/>
        <v>0</v>
      </c>
      <c r="K1391" s="316" t="str">
        <f t="shared" si="102"/>
        <v>67408 1AA0A</v>
      </c>
      <c r="L1391" s="316" t="str">
        <f t="shared" si="104"/>
        <v>67408 1AA0A</v>
      </c>
      <c r="M1391" s="316" t="str">
        <f t="shared" si="105"/>
        <v/>
      </c>
      <c r="N1391" s="316">
        <f>VLOOKUP(B1391,大日程202201!$C$2:$D$1418,2,FALSE)</f>
        <v>0</v>
      </c>
    </row>
    <row r="1392" spans="1:14">
      <c r="A1392" s="316">
        <v>1391</v>
      </c>
      <c r="B1392" s="316" t="s">
        <v>4112</v>
      </c>
      <c r="C1392" s="316" t="s">
        <v>5469</v>
      </c>
      <c r="D1392" s="316">
        <v>12</v>
      </c>
      <c r="E1392" s="316">
        <v>6</v>
      </c>
      <c r="F1392" s="316">
        <v>0</v>
      </c>
      <c r="I1392" s="316">
        <v>0</v>
      </c>
      <c r="J1392" s="316">
        <f t="shared" si="103"/>
        <v>0</v>
      </c>
      <c r="K1392" s="316" t="str">
        <f t="shared" si="102"/>
        <v>67409 1AA0A</v>
      </c>
      <c r="L1392" s="316" t="str">
        <f t="shared" si="104"/>
        <v>67409 1AA0A</v>
      </c>
      <c r="M1392" s="316" t="str">
        <f t="shared" si="105"/>
        <v/>
      </c>
      <c r="N1392" s="316">
        <f>VLOOKUP(B1392,大日程202201!$C$2:$D$1418,2,FALSE)</f>
        <v>0</v>
      </c>
    </row>
    <row r="1393" spans="1:14">
      <c r="A1393" s="316">
        <v>1392</v>
      </c>
      <c r="B1393" s="316" t="s">
        <v>4113</v>
      </c>
      <c r="C1393" s="316" t="s">
        <v>5470</v>
      </c>
      <c r="D1393" s="316">
        <v>12</v>
      </c>
      <c r="E1393" s="316">
        <v>6</v>
      </c>
      <c r="F1393" s="316">
        <v>0</v>
      </c>
      <c r="I1393" s="316">
        <v>0</v>
      </c>
      <c r="J1393" s="316">
        <f t="shared" si="103"/>
        <v>0</v>
      </c>
      <c r="K1393" s="316" t="str">
        <f t="shared" si="102"/>
        <v>76742 1AA0A</v>
      </c>
      <c r="L1393" s="316" t="str">
        <f t="shared" si="104"/>
        <v>76742 1AA0A</v>
      </c>
      <c r="M1393" s="316" t="str">
        <f t="shared" si="105"/>
        <v/>
      </c>
      <c r="N1393" s="316">
        <f>VLOOKUP(B1393,大日程202201!$C$2:$D$1418,2,FALSE)</f>
        <v>0</v>
      </c>
    </row>
    <row r="1394" spans="1:14">
      <c r="A1394" s="316">
        <v>1393</v>
      </c>
      <c r="B1394" s="316" t="s">
        <v>4114</v>
      </c>
      <c r="C1394" s="316" t="s">
        <v>5471</v>
      </c>
      <c r="D1394" s="316">
        <v>12</v>
      </c>
      <c r="E1394" s="316">
        <v>6</v>
      </c>
      <c r="F1394" s="316">
        <v>0</v>
      </c>
      <c r="I1394" s="316">
        <v>0</v>
      </c>
      <c r="J1394" s="316">
        <f t="shared" si="103"/>
        <v>0</v>
      </c>
      <c r="K1394" s="316" t="str">
        <f t="shared" si="102"/>
        <v>76743 1AA0A</v>
      </c>
      <c r="L1394" s="316" t="str">
        <f t="shared" si="104"/>
        <v>76743 1AA0A</v>
      </c>
      <c r="M1394" s="316" t="str">
        <f t="shared" si="105"/>
        <v/>
      </c>
      <c r="N1394" s="316">
        <f>VLOOKUP(B1394,大日程202201!$C$2:$D$1418,2,FALSE)</f>
        <v>0</v>
      </c>
    </row>
    <row r="1395" spans="1:14">
      <c r="A1395" s="316">
        <v>1394</v>
      </c>
      <c r="B1395" s="316" t="s">
        <v>4115</v>
      </c>
      <c r="C1395" s="316" t="s">
        <v>5472</v>
      </c>
      <c r="D1395" s="316">
        <v>14</v>
      </c>
      <c r="E1395" s="316">
        <v>8</v>
      </c>
      <c r="F1395" s="316">
        <v>1</v>
      </c>
      <c r="G1395" s="316">
        <v>6</v>
      </c>
      <c r="I1395" s="316">
        <v>0</v>
      </c>
      <c r="J1395" s="316">
        <f t="shared" si="103"/>
        <v>1</v>
      </c>
      <c r="K1395" s="316" t="str">
        <f t="shared" si="102"/>
        <v>75636/7 1GR0A</v>
      </c>
      <c r="L1395" s="316" t="str">
        <f>IF(AND($G1395&lt;&gt;"",$J1395&gt;0), IF($F1395=1,MID($K1395,1,$G1395-1)&amp;MID($K1395,$G1395+2,LEN($K1395)-($G1395+1)),""), IF(AND($G1395&lt;&gt;"",$E1395&lt;&gt;""),MID($K1395,1,$G1395-1),IF(AND($D1395&lt;&gt;"",$F1395&lt;2),$K1395,IF(AND(OR($D1395="", $E1395=""),VALUE($F1395)=0),$K1395,IF($F1395=1,MID($K1395,1,$G1395-1)&amp;MID($K1395,$G1395+2,LEN($K1395)-($G1395-1)),"")))))</f>
        <v>75636 1GR0A</v>
      </c>
      <c r="M1395" s="316" t="str">
        <f t="shared" si="105"/>
        <v>75637 1GR0A</v>
      </c>
      <c r="N1395" s="316">
        <f>VLOOKUP(B1395,大日程202201!$C$2:$D$1418,2,FALSE)</f>
        <v>0</v>
      </c>
    </row>
    <row r="1396" spans="1:14">
      <c r="A1396" s="316">
        <v>1395</v>
      </c>
      <c r="B1396" s="316" t="s">
        <v>4116</v>
      </c>
      <c r="C1396" s="316" t="s">
        <v>5473</v>
      </c>
      <c r="D1396" s="316">
        <v>12</v>
      </c>
      <c r="E1396" s="316">
        <v>6</v>
      </c>
      <c r="F1396" s="316">
        <v>0</v>
      </c>
      <c r="I1396" s="316">
        <v>0</v>
      </c>
      <c r="J1396" s="316">
        <f t="shared" si="103"/>
        <v>0</v>
      </c>
      <c r="K1396" s="316" t="str">
        <f t="shared" si="102"/>
        <v>64124 JN20A</v>
      </c>
      <c r="L1396" s="316" t="str">
        <f t="shared" si="104"/>
        <v>64124 JN20A</v>
      </c>
      <c r="M1396" s="316" t="str">
        <f t="shared" si="105"/>
        <v/>
      </c>
      <c r="N1396" s="316">
        <f>VLOOKUP(B1396,大日程202201!$C$2:$D$1418,2,FALSE)</f>
        <v>0</v>
      </c>
    </row>
    <row r="1397" spans="1:14">
      <c r="A1397" s="316">
        <v>1396</v>
      </c>
      <c r="B1397" s="316" t="s">
        <v>4117</v>
      </c>
      <c r="C1397" s="316" t="s">
        <v>5474</v>
      </c>
      <c r="D1397" s="316">
        <v>12</v>
      </c>
      <c r="E1397" s="316">
        <v>6</v>
      </c>
      <c r="F1397" s="316">
        <v>0</v>
      </c>
      <c r="I1397" s="316">
        <v>0</v>
      </c>
      <c r="J1397" s="316">
        <f t="shared" si="103"/>
        <v>0</v>
      </c>
      <c r="K1397" s="316" t="str">
        <f t="shared" si="102"/>
        <v>64125 JN20A</v>
      </c>
      <c r="L1397" s="316" t="str">
        <f t="shared" si="104"/>
        <v>64125 JN20A</v>
      </c>
      <c r="M1397" s="316" t="str">
        <f t="shared" si="105"/>
        <v/>
      </c>
      <c r="N1397" s="316">
        <f>VLOOKUP(B1397,大日程202201!$C$2:$D$1418,2,FALSE)</f>
        <v>0</v>
      </c>
    </row>
    <row r="1398" spans="1:14">
      <c r="A1398" s="316">
        <v>1397</v>
      </c>
      <c r="B1398" s="316" t="s">
        <v>4118</v>
      </c>
      <c r="C1398" s="316" t="s">
        <v>5475</v>
      </c>
      <c r="D1398" s="316">
        <v>12</v>
      </c>
      <c r="E1398" s="316">
        <v>6</v>
      </c>
      <c r="F1398" s="316">
        <v>0</v>
      </c>
      <c r="I1398" s="316">
        <v>0</v>
      </c>
      <c r="J1398" s="316">
        <f t="shared" si="103"/>
        <v>0</v>
      </c>
      <c r="K1398" s="316" t="str">
        <f t="shared" si="102"/>
        <v>67418 JN20A</v>
      </c>
      <c r="L1398" s="316" t="str">
        <f t="shared" si="104"/>
        <v>67418 JN20A</v>
      </c>
      <c r="M1398" s="316" t="str">
        <f t="shared" si="105"/>
        <v/>
      </c>
      <c r="N1398" s="316">
        <f>VLOOKUP(B1398,大日程202201!$C$2:$D$1418,2,FALSE)</f>
        <v>0</v>
      </c>
    </row>
    <row r="1399" spans="1:14">
      <c r="A1399" s="316">
        <v>1398</v>
      </c>
      <c r="B1399" s="316" t="s">
        <v>4119</v>
      </c>
      <c r="C1399" s="316" t="s">
        <v>5476</v>
      </c>
      <c r="D1399" s="316">
        <v>14</v>
      </c>
      <c r="E1399" s="316">
        <v>8</v>
      </c>
      <c r="F1399" s="316">
        <v>1</v>
      </c>
      <c r="G1399" s="316">
        <v>6</v>
      </c>
      <c r="I1399" s="316">
        <v>0</v>
      </c>
      <c r="J1399" s="316">
        <f t="shared" si="103"/>
        <v>1</v>
      </c>
      <c r="K1399" s="316" t="str">
        <f t="shared" si="102"/>
        <v>75942/3 JN20A</v>
      </c>
      <c r="L1399" s="316" t="str">
        <f>IF(AND($G1399&lt;&gt;"",$J1399&gt;0), IF($F1399=1,MID($K1399,1,$G1399-1)&amp;MID($K1399,$G1399+2,LEN($K1399)-($G1399+1)),""), IF(AND($G1399&lt;&gt;"",$E1399&lt;&gt;""),MID($K1399,1,$G1399-1),IF(AND($D1399&lt;&gt;"",$F1399&lt;2),$K1399,IF(AND(OR($D1399="", $E1399=""),VALUE($F1399)=0),$K1399,IF($F1399=1,MID($K1399,1,$G1399-1)&amp;MID($K1399,$G1399+2,LEN($K1399)-($G1399-1)),"")))))</f>
        <v>75942 JN20A</v>
      </c>
      <c r="M1399" s="316" t="str">
        <f t="shared" si="105"/>
        <v>75943 JN20A</v>
      </c>
      <c r="N1399" s="316">
        <f>VLOOKUP(B1399,大日程202201!$C$2:$D$1418,2,FALSE)</f>
        <v>0</v>
      </c>
    </row>
    <row r="1400" spans="1:14">
      <c r="A1400" s="316">
        <v>1399</v>
      </c>
      <c r="B1400" s="316" t="s">
        <v>4120</v>
      </c>
      <c r="C1400" s="316" t="s">
        <v>5477</v>
      </c>
      <c r="D1400" s="316">
        <v>12</v>
      </c>
      <c r="E1400" s="316">
        <v>6</v>
      </c>
      <c r="F1400" s="316">
        <v>0</v>
      </c>
      <c r="I1400" s="316">
        <v>0</v>
      </c>
      <c r="J1400" s="316">
        <f t="shared" si="103"/>
        <v>0</v>
      </c>
      <c r="K1400" s="316" t="str">
        <f t="shared" si="102"/>
        <v>76731 JN21A</v>
      </c>
      <c r="L1400" s="316" t="str">
        <f t="shared" si="104"/>
        <v>76731 JN21A</v>
      </c>
      <c r="M1400" s="316" t="str">
        <f t="shared" si="105"/>
        <v/>
      </c>
      <c r="N1400" s="316">
        <f>VLOOKUP(B1400,大日程202201!$C$2:$D$1418,2,FALSE)</f>
        <v>0</v>
      </c>
    </row>
    <row r="1401" spans="1:14">
      <c r="A1401" s="316">
        <v>1400</v>
      </c>
      <c r="B1401" s="316" t="s">
        <v>4121</v>
      </c>
      <c r="C1401" s="316" t="s">
        <v>5478</v>
      </c>
      <c r="D1401" s="316">
        <v>12</v>
      </c>
      <c r="E1401" s="316">
        <v>6</v>
      </c>
      <c r="F1401" s="316">
        <v>0</v>
      </c>
      <c r="I1401" s="316">
        <v>0</v>
      </c>
      <c r="J1401" s="316">
        <f t="shared" si="103"/>
        <v>0</v>
      </c>
      <c r="K1401" s="316" t="str">
        <f t="shared" si="102"/>
        <v>78136 JN20A</v>
      </c>
      <c r="L1401" s="316" t="str">
        <f t="shared" si="104"/>
        <v>78136 JN20A</v>
      </c>
      <c r="M1401" s="316" t="str">
        <f t="shared" si="105"/>
        <v/>
      </c>
      <c r="N1401" s="316">
        <f>VLOOKUP(B1401,大日程202201!$C$2:$D$1418,2,FALSE)</f>
        <v>0</v>
      </c>
    </row>
    <row r="1402" spans="1:14">
      <c r="A1402" s="316">
        <v>1401</v>
      </c>
      <c r="B1402" s="316" t="s">
        <v>4122</v>
      </c>
      <c r="C1402" s="316" t="s">
        <v>5479</v>
      </c>
      <c r="D1402" s="316">
        <v>12</v>
      </c>
      <c r="E1402" s="316">
        <v>6</v>
      </c>
      <c r="F1402" s="316">
        <v>0</v>
      </c>
      <c r="I1402" s="316">
        <v>0</v>
      </c>
      <c r="J1402" s="316">
        <f t="shared" si="103"/>
        <v>0</v>
      </c>
      <c r="K1402" s="316" t="str">
        <f t="shared" si="102"/>
        <v>78137 JN20A</v>
      </c>
      <c r="L1402" s="316" t="str">
        <f t="shared" si="104"/>
        <v>78137 JN20A</v>
      </c>
      <c r="M1402" s="316" t="str">
        <f t="shared" si="105"/>
        <v/>
      </c>
      <c r="N1402" s="316">
        <f>VLOOKUP(B1402,大日程202201!$C$2:$D$1418,2,FALSE)</f>
        <v>0</v>
      </c>
    </row>
    <row r="1403" spans="1:14">
      <c r="A1403" s="316">
        <v>1402</v>
      </c>
      <c r="B1403" s="316" t="s">
        <v>4123</v>
      </c>
      <c r="C1403" s="316" t="s">
        <v>5480</v>
      </c>
      <c r="D1403" s="316">
        <v>14</v>
      </c>
      <c r="E1403" s="316">
        <v>8</v>
      </c>
      <c r="F1403" s="316">
        <v>1</v>
      </c>
      <c r="G1403" s="316">
        <v>6</v>
      </c>
      <c r="I1403" s="316">
        <v>0</v>
      </c>
      <c r="J1403" s="316">
        <f t="shared" si="103"/>
        <v>1</v>
      </c>
      <c r="K1403" s="316" t="str">
        <f t="shared" si="102"/>
        <v>78142/3 JN20A</v>
      </c>
      <c r="L1403" s="316" t="str">
        <f>IF(AND($G1403&lt;&gt;"",$J1403&gt;0), IF($F1403=1,MID($K1403,1,$G1403-1)&amp;MID($K1403,$G1403+2,LEN($K1403)-($G1403+1)),""), IF(AND($G1403&lt;&gt;"",$E1403&lt;&gt;""),MID($K1403,1,$G1403-1),IF(AND($D1403&lt;&gt;"",$F1403&lt;2),$K1403,IF(AND(OR($D1403="", $E1403=""),VALUE($F1403)=0),$K1403,IF($F1403=1,MID($K1403,1,$G1403-1)&amp;MID($K1403,$G1403+2,LEN($K1403)-($G1403-1)),"")))))</f>
        <v>78142 JN20A</v>
      </c>
      <c r="M1403" s="316" t="str">
        <f t="shared" si="105"/>
        <v>78143 JN20A</v>
      </c>
      <c r="N1403" s="316">
        <f>VLOOKUP(B1403,大日程202201!$C$2:$D$1418,2,FALSE)</f>
        <v>0</v>
      </c>
    </row>
    <row r="1404" spans="1:14">
      <c r="A1404" s="316">
        <v>1403</v>
      </c>
      <c r="B1404" s="316" t="s">
        <v>4124</v>
      </c>
      <c r="C1404" s="316" t="s">
        <v>5481</v>
      </c>
      <c r="D1404" s="316">
        <v>14</v>
      </c>
      <c r="E1404" s="316">
        <v>6</v>
      </c>
      <c r="F1404" s="316">
        <v>0</v>
      </c>
      <c r="I1404" s="316">
        <v>0</v>
      </c>
      <c r="J1404" s="316">
        <f t="shared" si="103"/>
        <v>0</v>
      </c>
      <c r="K1404" s="316" t="str">
        <f t="shared" si="102"/>
        <v>17422 1LB0C01</v>
      </c>
      <c r="L1404" s="316" t="str">
        <f t="shared" si="104"/>
        <v>17422 1LB0C01</v>
      </c>
      <c r="M1404" s="316" t="str">
        <f t="shared" si="105"/>
        <v/>
      </c>
      <c r="N1404" s="316">
        <f>VLOOKUP(B1404,大日程202201!$C$2:$D$1418,2,FALSE)</f>
        <v>3100</v>
      </c>
    </row>
    <row r="1405" spans="1:14">
      <c r="A1405" s="316">
        <v>1404</v>
      </c>
      <c r="B1405" s="316" t="s">
        <v>4125</v>
      </c>
      <c r="C1405" s="316" t="s">
        <v>5482</v>
      </c>
      <c r="D1405" s="316">
        <v>14</v>
      </c>
      <c r="E1405" s="316">
        <v>6</v>
      </c>
      <c r="F1405" s="316">
        <v>0</v>
      </c>
      <c r="I1405" s="316">
        <v>0</v>
      </c>
      <c r="J1405" s="316">
        <f t="shared" si="103"/>
        <v>0</v>
      </c>
      <c r="K1405" s="316" t="str">
        <f t="shared" si="102"/>
        <v>17423 1LB0C01</v>
      </c>
      <c r="L1405" s="316" t="str">
        <f t="shared" si="104"/>
        <v>17423 1LB0C01</v>
      </c>
      <c r="M1405" s="316" t="str">
        <f t="shared" si="105"/>
        <v/>
      </c>
      <c r="N1405" s="316">
        <f>VLOOKUP(B1405,大日程202201!$C$2:$D$1418,2,FALSE)</f>
        <v>3100</v>
      </c>
    </row>
    <row r="1406" spans="1:14">
      <c r="A1406" s="316">
        <v>1405</v>
      </c>
      <c r="B1406" s="316" t="s">
        <v>4126</v>
      </c>
      <c r="C1406" s="316" t="s">
        <v>5483</v>
      </c>
      <c r="D1406" s="316">
        <v>12</v>
      </c>
      <c r="E1406" s="316">
        <v>6</v>
      </c>
      <c r="F1406" s="316">
        <v>0</v>
      </c>
      <c r="I1406" s="316">
        <v>0</v>
      </c>
      <c r="J1406" s="316">
        <f t="shared" si="103"/>
        <v>0</v>
      </c>
      <c r="K1406" s="316" t="str">
        <f t="shared" si="102"/>
        <v>80633 1LC0A</v>
      </c>
      <c r="L1406" s="316" t="str">
        <f t="shared" si="104"/>
        <v>80633 1LC0A</v>
      </c>
      <c r="M1406" s="316" t="str">
        <f t="shared" si="105"/>
        <v/>
      </c>
      <c r="N1406" s="316">
        <f>VLOOKUP(B1406,大日程202201!$C$2:$D$1418,2,FALSE)</f>
        <v>0</v>
      </c>
    </row>
    <row r="1407" spans="1:14">
      <c r="A1407" s="316">
        <v>1406</v>
      </c>
      <c r="B1407" s="316" t="s">
        <v>4127</v>
      </c>
      <c r="C1407" s="316" t="s">
        <v>5484</v>
      </c>
      <c r="D1407" s="316">
        <v>12</v>
      </c>
      <c r="E1407" s="316">
        <v>6</v>
      </c>
      <c r="F1407" s="316">
        <v>0</v>
      </c>
      <c r="I1407" s="316">
        <v>0</v>
      </c>
      <c r="J1407" s="316">
        <f t="shared" si="103"/>
        <v>0</v>
      </c>
      <c r="K1407" s="316" t="str">
        <f t="shared" si="102"/>
        <v>67332 1ZR0C</v>
      </c>
      <c r="L1407" s="316" t="str">
        <f t="shared" si="104"/>
        <v>67332 1ZR0C</v>
      </c>
      <c r="M1407" s="316" t="str">
        <f t="shared" si="105"/>
        <v/>
      </c>
      <c r="N1407" s="316">
        <f>VLOOKUP(B1407,大日程202201!$C$2:$D$1418,2,FALSE)</f>
        <v>1600</v>
      </c>
    </row>
    <row r="1408" spans="1:14">
      <c r="A1408" s="316">
        <v>1407</v>
      </c>
      <c r="B1408" s="316" t="s">
        <v>4128</v>
      </c>
      <c r="C1408" s="316" t="s">
        <v>5485</v>
      </c>
      <c r="D1408" s="316">
        <v>12</v>
      </c>
      <c r="E1408" s="316">
        <v>6</v>
      </c>
      <c r="F1408" s="316">
        <v>0</v>
      </c>
      <c r="I1408" s="316">
        <v>0</v>
      </c>
      <c r="J1408" s="316">
        <f t="shared" si="103"/>
        <v>0</v>
      </c>
      <c r="K1408" s="316" t="str">
        <f t="shared" si="102"/>
        <v>62518 1JA0A</v>
      </c>
      <c r="L1408" s="316" t="str">
        <f t="shared" si="104"/>
        <v>62518 1JA0A</v>
      </c>
      <c r="M1408" s="316" t="str">
        <f t="shared" si="105"/>
        <v/>
      </c>
      <c r="N1408" s="316">
        <f>VLOOKUP(B1408,大日程202201!$C$2:$D$1418,2,FALSE)</f>
        <v>300</v>
      </c>
    </row>
    <row r="1409" spans="1:14">
      <c r="A1409" s="316">
        <v>1408</v>
      </c>
      <c r="B1409" s="316" t="s">
        <v>4129</v>
      </c>
      <c r="C1409" s="316" t="s">
        <v>5486</v>
      </c>
      <c r="D1409" s="316">
        <v>12</v>
      </c>
      <c r="E1409" s="316">
        <v>6</v>
      </c>
      <c r="F1409" s="316">
        <v>0</v>
      </c>
      <c r="I1409" s="316">
        <v>0</v>
      </c>
      <c r="J1409" s="316">
        <f t="shared" si="103"/>
        <v>0</v>
      </c>
      <c r="K1409" s="316" t="str">
        <f t="shared" si="102"/>
        <v>62518 1JB0A</v>
      </c>
      <c r="L1409" s="316" t="str">
        <f t="shared" si="104"/>
        <v>62518 1JB0A</v>
      </c>
      <c r="M1409" s="316" t="str">
        <f t="shared" si="105"/>
        <v/>
      </c>
      <c r="N1409" s="316">
        <f>VLOOKUP(B1409,大日程202201!$C$2:$D$1418,2,FALSE)</f>
        <v>0</v>
      </c>
    </row>
    <row r="1410" spans="1:14">
      <c r="A1410" s="316">
        <v>1409</v>
      </c>
      <c r="B1410" s="316" t="s">
        <v>4130</v>
      </c>
      <c r="C1410" s="316" t="s">
        <v>5487</v>
      </c>
      <c r="D1410" s="316">
        <v>12</v>
      </c>
      <c r="E1410" s="316">
        <v>6</v>
      </c>
      <c r="F1410" s="316">
        <v>0</v>
      </c>
      <c r="I1410" s="316">
        <v>0</v>
      </c>
      <c r="J1410" s="316">
        <f t="shared" si="103"/>
        <v>0</v>
      </c>
      <c r="K1410" s="316" t="str">
        <f t="shared" ref="K1410:K1418" si="106">IF(AND($D1410&lt;&gt;"",$D1410&gt;$E1410),TRIM(MID($C1410,1,$D1410)),TRIM($C1410))</f>
        <v>62519 1JA0A</v>
      </c>
      <c r="L1410" s="316" t="str">
        <f t="shared" si="104"/>
        <v>62519 1JA0A</v>
      </c>
      <c r="M1410" s="316" t="str">
        <f t="shared" si="105"/>
        <v/>
      </c>
      <c r="N1410" s="316">
        <f>VLOOKUP(B1410,大日程202201!$C$2:$D$1418,2,FALSE)</f>
        <v>0</v>
      </c>
    </row>
    <row r="1411" spans="1:14">
      <c r="A1411" s="316">
        <v>1410</v>
      </c>
      <c r="B1411" s="316" t="s">
        <v>4131</v>
      </c>
      <c r="C1411" s="316" t="s">
        <v>5488</v>
      </c>
      <c r="D1411" s="316">
        <v>12</v>
      </c>
      <c r="E1411" s="316">
        <v>6</v>
      </c>
      <c r="F1411" s="316">
        <v>0</v>
      </c>
      <c r="I1411" s="316">
        <v>0</v>
      </c>
      <c r="J1411" s="316">
        <f t="shared" si="103"/>
        <v>0</v>
      </c>
      <c r="K1411" s="316" t="str">
        <f t="shared" si="106"/>
        <v>62519 1JB0A</v>
      </c>
      <c r="L1411" s="316" t="str">
        <f t="shared" si="104"/>
        <v>62519 1JB0A</v>
      </c>
      <c r="M1411" s="316" t="str">
        <f t="shared" si="105"/>
        <v/>
      </c>
      <c r="N1411" s="316">
        <f>VLOOKUP(B1411,大日程202201!$C$2:$D$1418,2,FALSE)</f>
        <v>0</v>
      </c>
    </row>
    <row r="1412" spans="1:14">
      <c r="A1412" s="316">
        <v>1411</v>
      </c>
      <c r="B1412" s="316" t="s">
        <v>4132</v>
      </c>
      <c r="C1412" s="316" t="s">
        <v>5489</v>
      </c>
      <c r="D1412" s="316">
        <v>12</v>
      </c>
      <c r="E1412" s="316">
        <v>6</v>
      </c>
      <c r="F1412" s="316">
        <v>0</v>
      </c>
      <c r="I1412" s="316">
        <v>0</v>
      </c>
      <c r="J1412" s="316">
        <f t="shared" ref="J1412:J1418" si="107">IF($G1412&lt;&gt;"",($E1412-1)-$G1412,0)</f>
        <v>0</v>
      </c>
      <c r="K1412" s="316" t="str">
        <f t="shared" si="106"/>
        <v>77614 3VA0A</v>
      </c>
      <c r="L1412" s="316" t="str">
        <f t="shared" si="104"/>
        <v>77614 3VA0A</v>
      </c>
      <c r="M1412" s="316" t="str">
        <f t="shared" si="105"/>
        <v/>
      </c>
      <c r="N1412" s="316">
        <f>VLOOKUP(B1412,大日程202201!$C$2:$D$1418,2,FALSE)</f>
        <v>0</v>
      </c>
    </row>
    <row r="1413" spans="1:14">
      <c r="A1413" s="316">
        <v>1412</v>
      </c>
      <c r="B1413" s="316" t="s">
        <v>4133</v>
      </c>
      <c r="C1413" s="316" t="s">
        <v>5490</v>
      </c>
      <c r="D1413" s="316">
        <v>12</v>
      </c>
      <c r="E1413" s="316">
        <v>6</v>
      </c>
      <c r="F1413" s="316">
        <v>0</v>
      </c>
      <c r="I1413" s="316">
        <v>0</v>
      </c>
      <c r="J1413" s="316">
        <f t="shared" si="107"/>
        <v>0</v>
      </c>
      <c r="K1413" s="316" t="str">
        <f t="shared" si="106"/>
        <v>77615 3VA0A</v>
      </c>
      <c r="L1413" s="316" t="str">
        <f t="shared" si="104"/>
        <v>77615 3VA0A</v>
      </c>
      <c r="M1413" s="316" t="str">
        <f t="shared" si="105"/>
        <v/>
      </c>
      <c r="N1413" s="316">
        <f>VLOOKUP(B1413,大日程202201!$C$2:$D$1418,2,FALSE)</f>
        <v>0</v>
      </c>
    </row>
    <row r="1414" spans="1:14">
      <c r="A1414" s="316">
        <v>1413</v>
      </c>
      <c r="B1414" s="316" t="s">
        <v>4134</v>
      </c>
      <c r="C1414" s="316" t="s">
        <v>5491</v>
      </c>
      <c r="D1414" s="316">
        <v>12</v>
      </c>
      <c r="E1414" s="316">
        <v>6</v>
      </c>
      <c r="F1414" s="316">
        <v>0</v>
      </c>
      <c r="I1414" s="316">
        <v>0</v>
      </c>
      <c r="J1414" s="316">
        <f t="shared" si="107"/>
        <v>0</v>
      </c>
      <c r="K1414" s="316" t="str">
        <f t="shared" si="106"/>
        <v>751T7 6FK0A</v>
      </c>
      <c r="L1414" s="316" t="str">
        <f t="shared" si="104"/>
        <v>751T7 6FK0A</v>
      </c>
      <c r="M1414" s="316" t="str">
        <f t="shared" si="105"/>
        <v/>
      </c>
      <c r="N1414" s="316">
        <f>VLOOKUP(B1414,大日程202201!$C$2:$D$1418,2,FALSE)</f>
        <v>0</v>
      </c>
    </row>
    <row r="1415" spans="1:14">
      <c r="A1415" s="316">
        <v>1414</v>
      </c>
      <c r="B1415" s="316" t="s">
        <v>4135</v>
      </c>
      <c r="C1415" s="324" t="s">
        <v>5492</v>
      </c>
      <c r="E1415" s="316">
        <v>12</v>
      </c>
      <c r="F1415" s="316">
        <v>0</v>
      </c>
      <c r="I1415" s="316">
        <v>10</v>
      </c>
      <c r="J1415" s="316">
        <f t="shared" si="107"/>
        <v>0</v>
      </c>
      <c r="K1415" s="316" t="str">
        <f t="shared" si="106"/>
        <v>BRQP33552-1</v>
      </c>
      <c r="L1415" s="316" t="str">
        <f t="shared" si="104"/>
        <v>BRQP33552-1</v>
      </c>
      <c r="M1415" s="316" t="str">
        <f t="shared" si="105"/>
        <v/>
      </c>
      <c r="N1415" s="316">
        <f>VLOOKUP(B1415,大日程202201!$C$2:$D$1418,2,FALSE)</f>
        <v>0</v>
      </c>
    </row>
    <row r="1416" spans="1:14">
      <c r="A1416" s="316">
        <v>1415</v>
      </c>
      <c r="B1416" s="316" t="s">
        <v>4136</v>
      </c>
      <c r="C1416" s="322" t="s">
        <v>5493</v>
      </c>
      <c r="E1416" s="316">
        <v>12</v>
      </c>
      <c r="F1416" s="316">
        <v>0</v>
      </c>
      <c r="I1416" s="316">
        <v>10</v>
      </c>
      <c r="J1416" s="316">
        <f t="shared" si="107"/>
        <v>0</v>
      </c>
      <c r="K1416" s="316" t="str">
        <f t="shared" si="106"/>
        <v>BRQP33553-1</v>
      </c>
      <c r="L1416" s="316" t="str">
        <f t="shared" si="104"/>
        <v>BRQP33553-1</v>
      </c>
      <c r="M1416" s="316" t="str">
        <f t="shared" si="105"/>
        <v/>
      </c>
      <c r="N1416" s="316">
        <f>VLOOKUP(B1416,大日程202201!$C$2:$D$1418,2,FALSE)</f>
        <v>0</v>
      </c>
    </row>
    <row r="1417" spans="1:14">
      <c r="A1417" s="316">
        <v>1416</v>
      </c>
      <c r="B1417" s="316" t="s">
        <v>4137</v>
      </c>
      <c r="C1417" s="322" t="s">
        <v>5494</v>
      </c>
      <c r="E1417" s="316">
        <v>12</v>
      </c>
      <c r="F1417" s="316">
        <v>0</v>
      </c>
      <c r="I1417" s="316">
        <v>10</v>
      </c>
      <c r="J1417" s="316">
        <f t="shared" si="107"/>
        <v>0</v>
      </c>
      <c r="K1417" s="316" t="str">
        <f t="shared" si="106"/>
        <v>BRQP33554-1</v>
      </c>
      <c r="L1417" s="316" t="str">
        <f t="shared" si="104"/>
        <v>BRQP33554-1</v>
      </c>
      <c r="M1417" s="316" t="str">
        <f t="shared" si="105"/>
        <v/>
      </c>
      <c r="N1417" s="316">
        <f>VLOOKUP(B1417,大日程202201!$C$2:$D$1418,2,FALSE)</f>
        <v>0</v>
      </c>
    </row>
    <row r="1418" spans="1:14">
      <c r="A1418" s="316">
        <v>1417</v>
      </c>
      <c r="B1418" s="316" t="s">
        <v>4138</v>
      </c>
      <c r="C1418" s="316" t="s">
        <v>5495</v>
      </c>
      <c r="D1418" s="316">
        <v>12</v>
      </c>
      <c r="E1418" s="316">
        <v>6</v>
      </c>
      <c r="F1418" s="316">
        <v>0</v>
      </c>
      <c r="I1418" s="316">
        <v>0</v>
      </c>
      <c r="J1418" s="316">
        <f t="shared" si="107"/>
        <v>0</v>
      </c>
      <c r="K1418" s="316" t="str">
        <f t="shared" si="106"/>
        <v>79112 AU100</v>
      </c>
      <c r="L1418" s="316" t="str">
        <f t="shared" si="104"/>
        <v>79112 AU100</v>
      </c>
      <c r="M1418" s="316" t="str">
        <f t="shared" si="105"/>
        <v/>
      </c>
      <c r="N1418" s="316">
        <f>VLOOKUP(B1418,大日程202201!$C$2:$D$1418,2,FALSE)</f>
        <v>0</v>
      </c>
    </row>
  </sheetData>
  <autoFilter ref="A1:N1418"/>
  <phoneticPr fontId="45"/>
  <pageMargins left="0.39370078740157483" right="0.39370078740157483" top="0.78740157480314965" bottom="0.39370078740157483" header="0.31496062992125984" footer="0.31496062992125984"/>
  <pageSetup paperSize="9" scale="67" orientation="landscape" r:id="rId1"/>
  <colBreaks count="1" manualBreakCount="1">
    <brk id="13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/>
  <dimension ref="A1:AL1418"/>
  <sheetViews>
    <sheetView workbookViewId="0"/>
  </sheetViews>
  <sheetFormatPr defaultRowHeight="15"/>
  <cols>
    <col min="1" max="2" width="9.140625" style="316"/>
    <col min="3" max="3" width="32.85546875" style="316" bestFit="1" customWidth="1"/>
    <col min="4" max="4" width="9.42578125" style="316" bestFit="1" customWidth="1"/>
    <col min="5" max="16384" width="9.140625" style="316"/>
  </cols>
  <sheetData>
    <row r="1" spans="1:38">
      <c r="A1" s="316">
        <v>1</v>
      </c>
      <c r="B1" s="316">
        <v>1</v>
      </c>
      <c r="C1" s="316" t="s">
        <v>2676</v>
      </c>
      <c r="D1" s="316" t="s">
        <v>4139</v>
      </c>
      <c r="G1" s="316">
        <v>1</v>
      </c>
      <c r="H1" s="316">
        <v>2</v>
      </c>
      <c r="I1" s="316">
        <v>3</v>
      </c>
      <c r="J1" s="316">
        <v>4</v>
      </c>
      <c r="K1" s="316">
        <v>5</v>
      </c>
      <c r="L1" s="316">
        <v>6</v>
      </c>
      <c r="M1" s="316">
        <v>7</v>
      </c>
      <c r="N1" s="316">
        <v>8</v>
      </c>
      <c r="O1" s="316">
        <v>9</v>
      </c>
      <c r="P1" s="316">
        <v>10</v>
      </c>
      <c r="Q1" s="316">
        <v>11</v>
      </c>
      <c r="R1" s="316">
        <v>12</v>
      </c>
      <c r="S1" s="316">
        <v>13</v>
      </c>
      <c r="T1" s="316">
        <v>14</v>
      </c>
      <c r="U1" s="316">
        <v>15</v>
      </c>
      <c r="V1" s="316">
        <v>16</v>
      </c>
      <c r="W1" s="316">
        <v>17</v>
      </c>
      <c r="X1" s="316">
        <v>18</v>
      </c>
      <c r="Y1" s="316">
        <v>19</v>
      </c>
      <c r="Z1" s="316">
        <v>20</v>
      </c>
      <c r="AA1" s="316">
        <v>21</v>
      </c>
      <c r="AB1" s="316">
        <v>22</v>
      </c>
      <c r="AC1" s="316">
        <v>23</v>
      </c>
      <c r="AD1" s="316">
        <v>24</v>
      </c>
      <c r="AE1" s="316">
        <v>25</v>
      </c>
      <c r="AF1" s="316">
        <v>26</v>
      </c>
      <c r="AG1" s="316">
        <v>27</v>
      </c>
      <c r="AH1" s="316">
        <v>28</v>
      </c>
      <c r="AI1" s="316">
        <v>29</v>
      </c>
      <c r="AJ1" s="316">
        <v>30</v>
      </c>
      <c r="AK1" s="316">
        <v>31</v>
      </c>
      <c r="AL1" s="316" t="s">
        <v>2677</v>
      </c>
    </row>
    <row r="2" spans="1:38">
      <c r="A2" s="316">
        <v>1</v>
      </c>
      <c r="B2" s="316" t="s">
        <v>2678</v>
      </c>
      <c r="C2" s="316" t="s">
        <v>2679</v>
      </c>
      <c r="D2" s="316">
        <f t="shared" ref="D2:D65" si="0">IF(ISERROR(AL2),0,AL2)</f>
        <v>0</v>
      </c>
      <c r="G2" s="316">
        <v>0</v>
      </c>
      <c r="H2" s="316">
        <v>0</v>
      </c>
      <c r="I2" s="316">
        <v>0</v>
      </c>
      <c r="J2" s="316">
        <v>0</v>
      </c>
      <c r="K2" s="316">
        <v>0</v>
      </c>
      <c r="L2" s="316">
        <v>0</v>
      </c>
      <c r="M2" s="316">
        <v>0</v>
      </c>
      <c r="N2" s="316">
        <v>0</v>
      </c>
      <c r="O2" s="316">
        <v>0</v>
      </c>
      <c r="P2" s="316">
        <v>0</v>
      </c>
      <c r="Q2" s="316">
        <v>0</v>
      </c>
      <c r="R2" s="316">
        <v>0</v>
      </c>
      <c r="S2" s="316">
        <v>0</v>
      </c>
      <c r="T2" s="316">
        <v>0</v>
      </c>
      <c r="U2" s="316">
        <v>0</v>
      </c>
      <c r="V2" s="316">
        <v>0</v>
      </c>
      <c r="W2" s="316">
        <v>0</v>
      </c>
      <c r="X2" s="316">
        <v>0</v>
      </c>
      <c r="Y2" s="316">
        <v>0</v>
      </c>
      <c r="Z2" s="316">
        <v>0</v>
      </c>
      <c r="AA2" s="316">
        <v>0</v>
      </c>
      <c r="AB2" s="316">
        <v>0</v>
      </c>
      <c r="AC2" s="316">
        <v>0</v>
      </c>
      <c r="AD2" s="316">
        <v>0</v>
      </c>
      <c r="AE2" s="316">
        <v>0</v>
      </c>
      <c r="AF2" s="316">
        <v>0</v>
      </c>
      <c r="AG2" s="316">
        <v>0</v>
      </c>
      <c r="AH2" s="316">
        <v>0</v>
      </c>
      <c r="AI2" s="316">
        <v>0</v>
      </c>
      <c r="AJ2" s="316">
        <v>0</v>
      </c>
      <c r="AK2" s="316">
        <v>0</v>
      </c>
      <c r="AL2" s="316">
        <v>0</v>
      </c>
    </row>
    <row r="3" spans="1:38">
      <c r="A3" s="316">
        <v>2</v>
      </c>
      <c r="B3" s="316" t="s">
        <v>2678</v>
      </c>
      <c r="C3" s="316" t="s">
        <v>2680</v>
      </c>
      <c r="D3" s="316">
        <f t="shared" si="0"/>
        <v>0</v>
      </c>
      <c r="G3" s="316">
        <v>0</v>
      </c>
      <c r="H3" s="316">
        <v>0</v>
      </c>
      <c r="I3" s="316">
        <v>0</v>
      </c>
      <c r="J3" s="316">
        <v>0</v>
      </c>
      <c r="K3" s="316">
        <v>0</v>
      </c>
      <c r="L3" s="316">
        <v>0</v>
      </c>
      <c r="M3" s="316">
        <v>0</v>
      </c>
      <c r="N3" s="316">
        <v>0</v>
      </c>
      <c r="O3" s="316">
        <v>0</v>
      </c>
      <c r="P3" s="316">
        <v>0</v>
      </c>
      <c r="Q3" s="316">
        <v>0</v>
      </c>
      <c r="R3" s="316">
        <v>0</v>
      </c>
      <c r="S3" s="316">
        <v>0</v>
      </c>
      <c r="T3" s="316">
        <v>0</v>
      </c>
      <c r="U3" s="316">
        <v>0</v>
      </c>
      <c r="V3" s="316">
        <v>0</v>
      </c>
      <c r="W3" s="316">
        <v>0</v>
      </c>
      <c r="X3" s="316">
        <v>0</v>
      </c>
      <c r="Y3" s="316">
        <v>0</v>
      </c>
      <c r="Z3" s="316">
        <v>0</v>
      </c>
      <c r="AA3" s="316">
        <v>0</v>
      </c>
      <c r="AB3" s="316">
        <v>0</v>
      </c>
      <c r="AC3" s="316">
        <v>0</v>
      </c>
      <c r="AD3" s="316">
        <v>0</v>
      </c>
      <c r="AE3" s="316">
        <v>0</v>
      </c>
      <c r="AF3" s="316">
        <v>0</v>
      </c>
      <c r="AG3" s="316">
        <v>0</v>
      </c>
      <c r="AH3" s="316">
        <v>0</v>
      </c>
      <c r="AI3" s="316">
        <v>0</v>
      </c>
      <c r="AJ3" s="316">
        <v>0</v>
      </c>
      <c r="AK3" s="316">
        <v>0</v>
      </c>
      <c r="AL3" s="316">
        <v>0</v>
      </c>
    </row>
    <row r="4" spans="1:38">
      <c r="A4" s="316">
        <v>3</v>
      </c>
      <c r="B4" s="316" t="s">
        <v>2678</v>
      </c>
      <c r="C4" s="316" t="s">
        <v>2681</v>
      </c>
      <c r="D4" s="316">
        <f t="shared" si="0"/>
        <v>0</v>
      </c>
      <c r="G4" s="316">
        <v>0</v>
      </c>
      <c r="H4" s="316">
        <v>0</v>
      </c>
      <c r="I4" s="316">
        <v>0</v>
      </c>
      <c r="J4" s="316">
        <v>0</v>
      </c>
      <c r="K4" s="316">
        <v>0</v>
      </c>
      <c r="L4" s="316">
        <v>0</v>
      </c>
      <c r="M4" s="316">
        <v>0</v>
      </c>
      <c r="N4" s="316">
        <v>0</v>
      </c>
      <c r="O4" s="316">
        <v>0</v>
      </c>
      <c r="P4" s="316">
        <v>0</v>
      </c>
      <c r="Q4" s="316">
        <v>0</v>
      </c>
      <c r="R4" s="316">
        <v>0</v>
      </c>
      <c r="S4" s="316">
        <v>0</v>
      </c>
      <c r="T4" s="316">
        <v>0</v>
      </c>
      <c r="U4" s="316">
        <v>0</v>
      </c>
      <c r="V4" s="316">
        <v>0</v>
      </c>
      <c r="W4" s="316">
        <v>0</v>
      </c>
      <c r="X4" s="316">
        <v>0</v>
      </c>
      <c r="Y4" s="316">
        <v>0</v>
      </c>
      <c r="Z4" s="316">
        <v>0</v>
      </c>
      <c r="AA4" s="316">
        <v>0</v>
      </c>
      <c r="AB4" s="316">
        <v>0</v>
      </c>
      <c r="AC4" s="316">
        <v>0</v>
      </c>
      <c r="AD4" s="316">
        <v>0</v>
      </c>
      <c r="AE4" s="316">
        <v>0</v>
      </c>
      <c r="AF4" s="316">
        <v>0</v>
      </c>
      <c r="AG4" s="316">
        <v>0</v>
      </c>
      <c r="AH4" s="316">
        <v>0</v>
      </c>
      <c r="AI4" s="316">
        <v>0</v>
      </c>
      <c r="AJ4" s="316">
        <v>0</v>
      </c>
      <c r="AK4" s="316">
        <v>0</v>
      </c>
      <c r="AL4" s="316">
        <v>0</v>
      </c>
    </row>
    <row r="5" spans="1:38">
      <c r="A5" s="316">
        <v>4</v>
      </c>
      <c r="B5" s="316" t="s">
        <v>2678</v>
      </c>
      <c r="C5" s="316" t="s">
        <v>2682</v>
      </c>
      <c r="D5" s="316">
        <f t="shared" si="0"/>
        <v>0</v>
      </c>
      <c r="G5" s="316">
        <v>0</v>
      </c>
      <c r="H5" s="316">
        <v>0</v>
      </c>
      <c r="I5" s="316">
        <v>0</v>
      </c>
      <c r="J5" s="316">
        <v>0</v>
      </c>
      <c r="K5" s="316">
        <v>0</v>
      </c>
      <c r="L5" s="316">
        <v>0</v>
      </c>
      <c r="M5" s="316">
        <v>0</v>
      </c>
      <c r="N5" s="316">
        <v>0</v>
      </c>
      <c r="O5" s="316">
        <v>0</v>
      </c>
      <c r="P5" s="316">
        <v>0</v>
      </c>
      <c r="Q5" s="316">
        <v>0</v>
      </c>
      <c r="R5" s="316">
        <v>0</v>
      </c>
      <c r="S5" s="316">
        <v>0</v>
      </c>
      <c r="T5" s="316">
        <v>0</v>
      </c>
      <c r="U5" s="316">
        <v>0</v>
      </c>
      <c r="V5" s="316">
        <v>0</v>
      </c>
      <c r="W5" s="316">
        <v>0</v>
      </c>
      <c r="X5" s="316">
        <v>0</v>
      </c>
      <c r="Y5" s="316">
        <v>0</v>
      </c>
      <c r="Z5" s="316">
        <v>0</v>
      </c>
      <c r="AA5" s="316">
        <v>0</v>
      </c>
      <c r="AB5" s="316">
        <v>0</v>
      </c>
      <c r="AC5" s="316">
        <v>0</v>
      </c>
      <c r="AD5" s="316">
        <v>0</v>
      </c>
      <c r="AE5" s="316">
        <v>0</v>
      </c>
      <c r="AF5" s="316">
        <v>0</v>
      </c>
      <c r="AG5" s="316">
        <v>0</v>
      </c>
      <c r="AH5" s="316">
        <v>0</v>
      </c>
      <c r="AI5" s="316">
        <v>0</v>
      </c>
      <c r="AJ5" s="316">
        <v>0</v>
      </c>
      <c r="AK5" s="316">
        <v>0</v>
      </c>
      <c r="AL5" s="316">
        <v>0</v>
      </c>
    </row>
    <row r="6" spans="1:38">
      <c r="A6" s="316">
        <v>5</v>
      </c>
      <c r="B6" s="316" t="s">
        <v>2678</v>
      </c>
      <c r="C6" s="316" t="s">
        <v>2683</v>
      </c>
      <c r="D6" s="316">
        <f t="shared" si="0"/>
        <v>0</v>
      </c>
      <c r="G6" s="316">
        <v>0</v>
      </c>
      <c r="H6" s="316">
        <v>0</v>
      </c>
      <c r="I6" s="316">
        <v>0</v>
      </c>
      <c r="J6" s="316">
        <v>0</v>
      </c>
      <c r="K6" s="316">
        <v>0</v>
      </c>
      <c r="L6" s="316">
        <v>0</v>
      </c>
      <c r="M6" s="316">
        <v>0</v>
      </c>
      <c r="N6" s="316">
        <v>0</v>
      </c>
      <c r="O6" s="316">
        <v>0</v>
      </c>
      <c r="P6" s="316">
        <v>0</v>
      </c>
      <c r="Q6" s="316">
        <v>0</v>
      </c>
      <c r="R6" s="316">
        <v>0</v>
      </c>
      <c r="S6" s="316">
        <v>0</v>
      </c>
      <c r="T6" s="316">
        <v>0</v>
      </c>
      <c r="U6" s="316">
        <v>0</v>
      </c>
      <c r="V6" s="316">
        <v>0</v>
      </c>
      <c r="W6" s="316">
        <v>0</v>
      </c>
      <c r="X6" s="316">
        <v>0</v>
      </c>
      <c r="Y6" s="316">
        <v>0</v>
      </c>
      <c r="Z6" s="316">
        <v>0</v>
      </c>
      <c r="AA6" s="316">
        <v>0</v>
      </c>
      <c r="AB6" s="316">
        <v>0</v>
      </c>
      <c r="AC6" s="316">
        <v>0</v>
      </c>
      <c r="AD6" s="316">
        <v>0</v>
      </c>
      <c r="AE6" s="316">
        <v>0</v>
      </c>
      <c r="AF6" s="316">
        <v>0</v>
      </c>
      <c r="AG6" s="316">
        <v>0</v>
      </c>
      <c r="AH6" s="316">
        <v>0</v>
      </c>
      <c r="AI6" s="316">
        <v>0</v>
      </c>
      <c r="AJ6" s="316">
        <v>0</v>
      </c>
      <c r="AK6" s="316">
        <v>0</v>
      </c>
      <c r="AL6" s="316">
        <v>0</v>
      </c>
    </row>
    <row r="7" spans="1:38">
      <c r="A7" s="316">
        <v>6</v>
      </c>
      <c r="B7" s="316" t="s">
        <v>2678</v>
      </c>
      <c r="C7" s="316" t="s">
        <v>2684</v>
      </c>
      <c r="D7" s="316">
        <f t="shared" si="0"/>
        <v>0</v>
      </c>
      <c r="G7" s="316">
        <v>0</v>
      </c>
      <c r="H7" s="316">
        <v>0</v>
      </c>
      <c r="I7" s="316">
        <v>0</v>
      </c>
      <c r="J7" s="316">
        <v>0</v>
      </c>
      <c r="K7" s="316">
        <v>0</v>
      </c>
      <c r="L7" s="316">
        <v>0</v>
      </c>
      <c r="M7" s="316">
        <v>0</v>
      </c>
      <c r="N7" s="316">
        <v>0</v>
      </c>
      <c r="O7" s="316">
        <v>0</v>
      </c>
      <c r="P7" s="316">
        <v>0</v>
      </c>
      <c r="Q7" s="316">
        <v>0</v>
      </c>
      <c r="R7" s="316">
        <v>0</v>
      </c>
      <c r="S7" s="316">
        <v>0</v>
      </c>
      <c r="T7" s="316">
        <v>0</v>
      </c>
      <c r="U7" s="316">
        <v>0</v>
      </c>
      <c r="V7" s="316">
        <v>0</v>
      </c>
      <c r="W7" s="316">
        <v>0</v>
      </c>
      <c r="X7" s="316">
        <v>0</v>
      </c>
      <c r="Y7" s="316">
        <v>0</v>
      </c>
      <c r="Z7" s="316">
        <v>0</v>
      </c>
      <c r="AA7" s="316">
        <v>0</v>
      </c>
      <c r="AB7" s="316">
        <v>0</v>
      </c>
      <c r="AC7" s="316">
        <v>0</v>
      </c>
      <c r="AD7" s="316">
        <v>0</v>
      </c>
      <c r="AE7" s="316">
        <v>0</v>
      </c>
      <c r="AF7" s="316">
        <v>0</v>
      </c>
      <c r="AG7" s="316">
        <v>0</v>
      </c>
      <c r="AH7" s="316">
        <v>0</v>
      </c>
      <c r="AI7" s="316">
        <v>0</v>
      </c>
      <c r="AJ7" s="316">
        <v>0</v>
      </c>
      <c r="AK7" s="316">
        <v>0</v>
      </c>
      <c r="AL7" s="316">
        <v>0</v>
      </c>
    </row>
    <row r="8" spans="1:38">
      <c r="A8" s="316">
        <v>7</v>
      </c>
      <c r="B8" s="316" t="s">
        <v>2678</v>
      </c>
      <c r="C8" s="316" t="s">
        <v>2685</v>
      </c>
      <c r="D8" s="316">
        <f t="shared" si="0"/>
        <v>0</v>
      </c>
      <c r="G8" s="316">
        <v>0</v>
      </c>
      <c r="H8" s="316">
        <v>0</v>
      </c>
      <c r="I8" s="316">
        <v>0</v>
      </c>
      <c r="J8" s="316">
        <v>0</v>
      </c>
      <c r="K8" s="316">
        <v>0</v>
      </c>
      <c r="L8" s="316">
        <v>0</v>
      </c>
      <c r="M8" s="316">
        <v>0</v>
      </c>
      <c r="N8" s="316">
        <v>0</v>
      </c>
      <c r="O8" s="316">
        <v>0</v>
      </c>
      <c r="P8" s="316">
        <v>0</v>
      </c>
      <c r="Q8" s="316">
        <v>0</v>
      </c>
      <c r="R8" s="316">
        <v>0</v>
      </c>
      <c r="S8" s="316">
        <v>0</v>
      </c>
      <c r="T8" s="316">
        <v>0</v>
      </c>
      <c r="U8" s="316">
        <v>0</v>
      </c>
      <c r="V8" s="316">
        <v>0</v>
      </c>
      <c r="W8" s="316">
        <v>0</v>
      </c>
      <c r="X8" s="316">
        <v>0</v>
      </c>
      <c r="Y8" s="316">
        <v>0</v>
      </c>
      <c r="Z8" s="316">
        <v>0</v>
      </c>
      <c r="AA8" s="316">
        <v>0</v>
      </c>
      <c r="AB8" s="316">
        <v>0</v>
      </c>
      <c r="AC8" s="316">
        <v>0</v>
      </c>
      <c r="AD8" s="316">
        <v>0</v>
      </c>
      <c r="AE8" s="316">
        <v>0</v>
      </c>
      <c r="AF8" s="316">
        <v>0</v>
      </c>
      <c r="AG8" s="316">
        <v>0</v>
      </c>
      <c r="AH8" s="316">
        <v>0</v>
      </c>
      <c r="AI8" s="316">
        <v>0</v>
      </c>
      <c r="AJ8" s="316">
        <v>0</v>
      </c>
      <c r="AK8" s="316">
        <v>0</v>
      </c>
      <c r="AL8" s="316">
        <v>0</v>
      </c>
    </row>
    <row r="9" spans="1:38">
      <c r="A9" s="316">
        <v>8</v>
      </c>
      <c r="B9" s="316" t="s">
        <v>2678</v>
      </c>
      <c r="C9" s="316" t="s">
        <v>2686</v>
      </c>
      <c r="D9" s="316">
        <f t="shared" si="0"/>
        <v>0</v>
      </c>
      <c r="G9" s="316">
        <v>0</v>
      </c>
      <c r="H9" s="316">
        <v>0</v>
      </c>
      <c r="I9" s="316">
        <v>0</v>
      </c>
      <c r="J9" s="316">
        <v>0</v>
      </c>
      <c r="K9" s="316">
        <v>0</v>
      </c>
      <c r="L9" s="316">
        <v>0</v>
      </c>
      <c r="M9" s="316">
        <v>0</v>
      </c>
      <c r="N9" s="316">
        <v>0</v>
      </c>
      <c r="O9" s="316">
        <v>0</v>
      </c>
      <c r="P9" s="316">
        <v>0</v>
      </c>
      <c r="Q9" s="316">
        <v>0</v>
      </c>
      <c r="R9" s="316">
        <v>0</v>
      </c>
      <c r="S9" s="316">
        <v>0</v>
      </c>
      <c r="T9" s="316">
        <v>0</v>
      </c>
      <c r="U9" s="316">
        <v>0</v>
      </c>
      <c r="V9" s="316">
        <v>0</v>
      </c>
      <c r="W9" s="316">
        <v>0</v>
      </c>
      <c r="X9" s="316">
        <v>0</v>
      </c>
      <c r="Y9" s="316">
        <v>0</v>
      </c>
      <c r="Z9" s="316">
        <v>0</v>
      </c>
      <c r="AA9" s="316">
        <v>0</v>
      </c>
      <c r="AB9" s="316">
        <v>0</v>
      </c>
      <c r="AC9" s="316">
        <v>0</v>
      </c>
      <c r="AD9" s="316">
        <v>0</v>
      </c>
      <c r="AE9" s="316">
        <v>0</v>
      </c>
      <c r="AF9" s="316">
        <v>0</v>
      </c>
      <c r="AG9" s="316">
        <v>0</v>
      </c>
      <c r="AH9" s="316">
        <v>0</v>
      </c>
      <c r="AI9" s="316">
        <v>0</v>
      </c>
      <c r="AJ9" s="316">
        <v>0</v>
      </c>
      <c r="AK9" s="316">
        <v>0</v>
      </c>
      <c r="AL9" s="316">
        <v>0</v>
      </c>
    </row>
    <row r="10" spans="1:38">
      <c r="A10" s="316">
        <v>9</v>
      </c>
      <c r="B10" s="316" t="s">
        <v>2678</v>
      </c>
      <c r="C10" s="316" t="s">
        <v>2687</v>
      </c>
      <c r="D10" s="316">
        <f t="shared" si="0"/>
        <v>0</v>
      </c>
      <c r="G10" s="316">
        <v>0</v>
      </c>
      <c r="H10" s="316">
        <v>0</v>
      </c>
      <c r="I10" s="316">
        <v>0</v>
      </c>
      <c r="J10" s="316">
        <v>0</v>
      </c>
      <c r="K10" s="316">
        <v>0</v>
      </c>
      <c r="L10" s="316">
        <v>0</v>
      </c>
      <c r="M10" s="316">
        <v>0</v>
      </c>
      <c r="N10" s="316">
        <v>0</v>
      </c>
      <c r="O10" s="316">
        <v>0</v>
      </c>
      <c r="P10" s="316">
        <v>0</v>
      </c>
      <c r="Q10" s="316">
        <v>0</v>
      </c>
      <c r="R10" s="316">
        <v>0</v>
      </c>
      <c r="S10" s="316">
        <v>0</v>
      </c>
      <c r="T10" s="316">
        <v>0</v>
      </c>
      <c r="U10" s="316">
        <v>0</v>
      </c>
      <c r="V10" s="316">
        <v>0</v>
      </c>
      <c r="W10" s="316">
        <v>0</v>
      </c>
      <c r="X10" s="316">
        <v>0</v>
      </c>
      <c r="Y10" s="316">
        <v>0</v>
      </c>
      <c r="Z10" s="316">
        <v>0</v>
      </c>
      <c r="AA10" s="316">
        <v>0</v>
      </c>
      <c r="AB10" s="316">
        <v>0</v>
      </c>
      <c r="AC10" s="316">
        <v>0</v>
      </c>
      <c r="AD10" s="316">
        <v>0</v>
      </c>
      <c r="AE10" s="316">
        <v>0</v>
      </c>
      <c r="AF10" s="316">
        <v>0</v>
      </c>
      <c r="AG10" s="316">
        <v>0</v>
      </c>
      <c r="AH10" s="316">
        <v>0</v>
      </c>
      <c r="AI10" s="316">
        <v>0</v>
      </c>
      <c r="AJ10" s="316">
        <v>0</v>
      </c>
      <c r="AK10" s="316">
        <v>0</v>
      </c>
      <c r="AL10" s="316">
        <v>0</v>
      </c>
    </row>
    <row r="11" spans="1:38">
      <c r="A11" s="316">
        <v>10</v>
      </c>
      <c r="B11" s="316" t="s">
        <v>2678</v>
      </c>
      <c r="C11" s="316" t="s">
        <v>2688</v>
      </c>
      <c r="D11" s="316">
        <f t="shared" si="0"/>
        <v>0</v>
      </c>
      <c r="G11" s="316">
        <v>0</v>
      </c>
      <c r="H11" s="316">
        <v>0</v>
      </c>
      <c r="I11" s="316">
        <v>0</v>
      </c>
      <c r="J11" s="316">
        <v>0</v>
      </c>
      <c r="K11" s="316">
        <v>0</v>
      </c>
      <c r="L11" s="316">
        <v>0</v>
      </c>
      <c r="M11" s="316">
        <v>0</v>
      </c>
      <c r="N11" s="316">
        <v>0</v>
      </c>
      <c r="O11" s="316">
        <v>0</v>
      </c>
      <c r="P11" s="316">
        <v>0</v>
      </c>
      <c r="Q11" s="316">
        <v>0</v>
      </c>
      <c r="R11" s="316">
        <v>0</v>
      </c>
      <c r="S11" s="316">
        <v>0</v>
      </c>
      <c r="T11" s="316">
        <v>0</v>
      </c>
      <c r="U11" s="316">
        <v>0</v>
      </c>
      <c r="V11" s="316">
        <v>0</v>
      </c>
      <c r="W11" s="316">
        <v>0</v>
      </c>
      <c r="X11" s="316">
        <v>0</v>
      </c>
      <c r="Y11" s="316">
        <v>0</v>
      </c>
      <c r="Z11" s="316">
        <v>0</v>
      </c>
      <c r="AA11" s="316">
        <v>0</v>
      </c>
      <c r="AB11" s="316">
        <v>0</v>
      </c>
      <c r="AC11" s="316">
        <v>0</v>
      </c>
      <c r="AD11" s="316">
        <v>0</v>
      </c>
      <c r="AE11" s="316">
        <v>0</v>
      </c>
      <c r="AF11" s="316">
        <v>0</v>
      </c>
      <c r="AG11" s="316">
        <v>0</v>
      </c>
      <c r="AH11" s="316">
        <v>0</v>
      </c>
      <c r="AI11" s="316">
        <v>0</v>
      </c>
      <c r="AJ11" s="316">
        <v>0</v>
      </c>
      <c r="AK11" s="316">
        <v>0</v>
      </c>
      <c r="AL11" s="316">
        <v>0</v>
      </c>
    </row>
    <row r="12" spans="1:38">
      <c r="A12" s="316">
        <v>11</v>
      </c>
      <c r="B12" s="316" t="s">
        <v>2678</v>
      </c>
      <c r="C12" s="316" t="s">
        <v>2689</v>
      </c>
      <c r="D12" s="316">
        <f t="shared" si="0"/>
        <v>0</v>
      </c>
      <c r="G12" s="316">
        <v>0</v>
      </c>
      <c r="H12" s="316">
        <v>0</v>
      </c>
      <c r="I12" s="316">
        <v>0</v>
      </c>
      <c r="J12" s="316">
        <v>0</v>
      </c>
      <c r="K12" s="316">
        <v>0</v>
      </c>
      <c r="L12" s="316">
        <v>0</v>
      </c>
      <c r="M12" s="316">
        <v>0</v>
      </c>
      <c r="N12" s="316">
        <v>0</v>
      </c>
      <c r="O12" s="316">
        <v>0</v>
      </c>
      <c r="P12" s="316">
        <v>0</v>
      </c>
      <c r="Q12" s="316">
        <v>0</v>
      </c>
      <c r="R12" s="316">
        <v>0</v>
      </c>
      <c r="S12" s="316">
        <v>0</v>
      </c>
      <c r="T12" s="316">
        <v>0</v>
      </c>
      <c r="U12" s="316">
        <v>0</v>
      </c>
      <c r="V12" s="316">
        <v>0</v>
      </c>
      <c r="W12" s="316">
        <v>0</v>
      </c>
      <c r="X12" s="316">
        <v>0</v>
      </c>
      <c r="Y12" s="316">
        <v>0</v>
      </c>
      <c r="Z12" s="316">
        <v>0</v>
      </c>
      <c r="AA12" s="316">
        <v>0</v>
      </c>
      <c r="AB12" s="316">
        <v>0</v>
      </c>
      <c r="AC12" s="316">
        <v>0</v>
      </c>
      <c r="AD12" s="316">
        <v>0</v>
      </c>
      <c r="AE12" s="316">
        <v>0</v>
      </c>
      <c r="AF12" s="316">
        <v>0</v>
      </c>
      <c r="AG12" s="316">
        <v>0</v>
      </c>
      <c r="AH12" s="316">
        <v>0</v>
      </c>
      <c r="AI12" s="316">
        <v>0</v>
      </c>
      <c r="AJ12" s="316">
        <v>0</v>
      </c>
      <c r="AK12" s="316">
        <v>0</v>
      </c>
      <c r="AL12" s="316">
        <v>0</v>
      </c>
    </row>
    <row r="13" spans="1:38">
      <c r="A13" s="316">
        <v>12</v>
      </c>
      <c r="B13" s="316" t="s">
        <v>2678</v>
      </c>
      <c r="C13" s="316" t="s">
        <v>2690</v>
      </c>
      <c r="D13" s="316">
        <f t="shared" si="0"/>
        <v>0</v>
      </c>
      <c r="G13" s="316">
        <v>0</v>
      </c>
      <c r="H13" s="316">
        <v>0</v>
      </c>
      <c r="I13" s="316">
        <v>0</v>
      </c>
      <c r="J13" s="316">
        <v>0</v>
      </c>
      <c r="K13" s="316">
        <v>0</v>
      </c>
      <c r="L13" s="316">
        <v>0</v>
      </c>
      <c r="M13" s="316">
        <v>0</v>
      </c>
      <c r="N13" s="316">
        <v>0</v>
      </c>
      <c r="O13" s="316">
        <v>0</v>
      </c>
      <c r="P13" s="316">
        <v>0</v>
      </c>
      <c r="Q13" s="316">
        <v>0</v>
      </c>
      <c r="R13" s="316">
        <v>0</v>
      </c>
      <c r="S13" s="316">
        <v>0</v>
      </c>
      <c r="T13" s="316">
        <v>0</v>
      </c>
      <c r="U13" s="316">
        <v>0</v>
      </c>
      <c r="V13" s="316">
        <v>0</v>
      </c>
      <c r="W13" s="316">
        <v>0</v>
      </c>
      <c r="X13" s="316">
        <v>0</v>
      </c>
      <c r="Y13" s="316">
        <v>0</v>
      </c>
      <c r="Z13" s="316">
        <v>0</v>
      </c>
      <c r="AA13" s="316">
        <v>0</v>
      </c>
      <c r="AB13" s="316">
        <v>0</v>
      </c>
      <c r="AC13" s="316">
        <v>0</v>
      </c>
      <c r="AD13" s="316">
        <v>0</v>
      </c>
      <c r="AE13" s="316">
        <v>0</v>
      </c>
      <c r="AF13" s="316">
        <v>0</v>
      </c>
      <c r="AG13" s="316">
        <v>0</v>
      </c>
      <c r="AH13" s="316">
        <v>0</v>
      </c>
      <c r="AI13" s="316">
        <v>0</v>
      </c>
      <c r="AJ13" s="316">
        <v>0</v>
      </c>
      <c r="AK13" s="316">
        <v>0</v>
      </c>
      <c r="AL13" s="316">
        <v>0</v>
      </c>
    </row>
    <row r="14" spans="1:38">
      <c r="A14" s="316">
        <v>13</v>
      </c>
      <c r="B14" s="316" t="s">
        <v>2678</v>
      </c>
      <c r="C14" s="316" t="s">
        <v>2691</v>
      </c>
      <c r="D14" s="316">
        <f t="shared" si="0"/>
        <v>0</v>
      </c>
      <c r="G14" s="316">
        <v>0</v>
      </c>
      <c r="H14" s="316">
        <v>0</v>
      </c>
      <c r="I14" s="316">
        <v>0</v>
      </c>
      <c r="J14" s="316">
        <v>0</v>
      </c>
      <c r="K14" s="316">
        <v>0</v>
      </c>
      <c r="L14" s="316">
        <v>0</v>
      </c>
      <c r="M14" s="316">
        <v>0</v>
      </c>
      <c r="N14" s="316">
        <v>0</v>
      </c>
      <c r="O14" s="316">
        <v>0</v>
      </c>
      <c r="P14" s="316">
        <v>0</v>
      </c>
      <c r="Q14" s="316">
        <v>0</v>
      </c>
      <c r="R14" s="316">
        <v>0</v>
      </c>
      <c r="S14" s="316">
        <v>0</v>
      </c>
      <c r="T14" s="316">
        <v>0</v>
      </c>
      <c r="U14" s="316">
        <v>0</v>
      </c>
      <c r="V14" s="316">
        <v>0</v>
      </c>
      <c r="W14" s="316">
        <v>0</v>
      </c>
      <c r="X14" s="316">
        <v>0</v>
      </c>
      <c r="Y14" s="316">
        <v>0</v>
      </c>
      <c r="Z14" s="316">
        <v>0</v>
      </c>
      <c r="AA14" s="316">
        <v>0</v>
      </c>
      <c r="AB14" s="316">
        <v>0</v>
      </c>
      <c r="AC14" s="316">
        <v>0</v>
      </c>
      <c r="AD14" s="316">
        <v>0</v>
      </c>
      <c r="AE14" s="316">
        <v>0</v>
      </c>
      <c r="AF14" s="316">
        <v>0</v>
      </c>
      <c r="AG14" s="316">
        <v>0</v>
      </c>
      <c r="AH14" s="316">
        <v>0</v>
      </c>
      <c r="AI14" s="316">
        <v>0</v>
      </c>
      <c r="AJ14" s="316">
        <v>0</v>
      </c>
      <c r="AK14" s="316">
        <v>0</v>
      </c>
      <c r="AL14" s="316">
        <v>0</v>
      </c>
    </row>
    <row r="15" spans="1:38">
      <c r="A15" s="316">
        <v>14</v>
      </c>
      <c r="B15" s="316" t="s">
        <v>2678</v>
      </c>
      <c r="C15" s="316" t="s">
        <v>2692</v>
      </c>
      <c r="D15" s="316">
        <f t="shared" si="0"/>
        <v>0</v>
      </c>
      <c r="G15" s="316">
        <v>0</v>
      </c>
      <c r="H15" s="316">
        <v>0</v>
      </c>
      <c r="I15" s="316">
        <v>0</v>
      </c>
      <c r="J15" s="316">
        <v>0</v>
      </c>
      <c r="K15" s="316">
        <v>0</v>
      </c>
      <c r="L15" s="316">
        <v>0</v>
      </c>
      <c r="M15" s="316">
        <v>0</v>
      </c>
      <c r="N15" s="316">
        <v>0</v>
      </c>
      <c r="O15" s="316">
        <v>0</v>
      </c>
      <c r="P15" s="316">
        <v>0</v>
      </c>
      <c r="Q15" s="316">
        <v>0</v>
      </c>
      <c r="R15" s="316">
        <v>0</v>
      </c>
      <c r="S15" s="316">
        <v>0</v>
      </c>
      <c r="T15" s="316">
        <v>0</v>
      </c>
      <c r="U15" s="316">
        <v>0</v>
      </c>
      <c r="V15" s="316">
        <v>0</v>
      </c>
      <c r="W15" s="316">
        <v>0</v>
      </c>
      <c r="X15" s="316">
        <v>0</v>
      </c>
      <c r="Y15" s="316">
        <v>0</v>
      </c>
      <c r="Z15" s="316">
        <v>0</v>
      </c>
      <c r="AA15" s="316">
        <v>0</v>
      </c>
      <c r="AB15" s="316">
        <v>0</v>
      </c>
      <c r="AC15" s="316">
        <v>0</v>
      </c>
      <c r="AD15" s="316">
        <v>0</v>
      </c>
      <c r="AE15" s="316">
        <v>0</v>
      </c>
      <c r="AF15" s="316">
        <v>0</v>
      </c>
      <c r="AG15" s="316">
        <v>0</v>
      </c>
      <c r="AH15" s="316">
        <v>0</v>
      </c>
      <c r="AI15" s="316">
        <v>0</v>
      </c>
      <c r="AJ15" s="316">
        <v>0</v>
      </c>
      <c r="AK15" s="316">
        <v>0</v>
      </c>
      <c r="AL15" s="316">
        <v>0</v>
      </c>
    </row>
    <row r="16" spans="1:38">
      <c r="A16" s="316">
        <v>15</v>
      </c>
      <c r="B16" s="316" t="s">
        <v>2678</v>
      </c>
      <c r="C16" s="316" t="s">
        <v>2693</v>
      </c>
      <c r="D16" s="316">
        <f t="shared" si="0"/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X16" s="316">
        <v>0</v>
      </c>
      <c r="Y16" s="316">
        <v>0</v>
      </c>
      <c r="Z16" s="316">
        <v>0</v>
      </c>
      <c r="AA16" s="316">
        <v>0</v>
      </c>
      <c r="AB16" s="316">
        <v>0</v>
      </c>
      <c r="AC16" s="316">
        <v>0</v>
      </c>
      <c r="AD16" s="316">
        <v>0</v>
      </c>
      <c r="AE16" s="316">
        <v>0</v>
      </c>
      <c r="AF16" s="316">
        <v>0</v>
      </c>
      <c r="AG16" s="316">
        <v>0</v>
      </c>
      <c r="AH16" s="316">
        <v>0</v>
      </c>
      <c r="AI16" s="316">
        <v>0</v>
      </c>
      <c r="AJ16" s="316">
        <v>0</v>
      </c>
      <c r="AK16" s="316">
        <v>0</v>
      </c>
      <c r="AL16" s="316">
        <v>0</v>
      </c>
    </row>
    <row r="17" spans="1:38">
      <c r="A17" s="316">
        <v>16</v>
      </c>
      <c r="B17" s="316" t="s">
        <v>2678</v>
      </c>
      <c r="C17" s="316" t="s">
        <v>2694</v>
      </c>
      <c r="D17" s="316">
        <f t="shared" si="0"/>
        <v>0</v>
      </c>
      <c r="G17" s="316">
        <v>0</v>
      </c>
      <c r="H17" s="316">
        <v>0</v>
      </c>
      <c r="I17" s="316">
        <v>0</v>
      </c>
      <c r="J17" s="316">
        <v>0</v>
      </c>
      <c r="K17" s="316">
        <v>0</v>
      </c>
      <c r="L17" s="316">
        <v>0</v>
      </c>
      <c r="M17" s="316">
        <v>0</v>
      </c>
      <c r="N17" s="316">
        <v>0</v>
      </c>
      <c r="O17" s="316">
        <v>0</v>
      </c>
      <c r="P17" s="316">
        <v>0</v>
      </c>
      <c r="Q17" s="316">
        <v>0</v>
      </c>
      <c r="R17" s="316">
        <v>0</v>
      </c>
      <c r="S17" s="316">
        <v>0</v>
      </c>
      <c r="T17" s="316">
        <v>0</v>
      </c>
      <c r="U17" s="316">
        <v>0</v>
      </c>
      <c r="V17" s="316">
        <v>0</v>
      </c>
      <c r="W17" s="316">
        <v>0</v>
      </c>
      <c r="X17" s="316">
        <v>0</v>
      </c>
      <c r="Y17" s="316">
        <v>0</v>
      </c>
      <c r="Z17" s="316">
        <v>0</v>
      </c>
      <c r="AA17" s="316">
        <v>0</v>
      </c>
      <c r="AB17" s="316">
        <v>0</v>
      </c>
      <c r="AC17" s="316">
        <v>0</v>
      </c>
      <c r="AD17" s="316">
        <v>0</v>
      </c>
      <c r="AE17" s="316">
        <v>0</v>
      </c>
      <c r="AF17" s="316">
        <v>0</v>
      </c>
      <c r="AG17" s="316">
        <v>0</v>
      </c>
      <c r="AH17" s="316">
        <v>0</v>
      </c>
      <c r="AI17" s="316">
        <v>0</v>
      </c>
      <c r="AJ17" s="316">
        <v>0</v>
      </c>
      <c r="AK17" s="316">
        <v>0</v>
      </c>
      <c r="AL17" s="316">
        <v>0</v>
      </c>
    </row>
    <row r="18" spans="1:38">
      <c r="A18" s="316">
        <v>17</v>
      </c>
      <c r="B18" s="316" t="s">
        <v>2678</v>
      </c>
      <c r="C18" s="316" t="s">
        <v>2695</v>
      </c>
      <c r="D18" s="316">
        <f t="shared" si="0"/>
        <v>0</v>
      </c>
      <c r="G18" s="316">
        <v>0</v>
      </c>
      <c r="H18" s="316">
        <v>0</v>
      </c>
      <c r="I18" s="316">
        <v>0</v>
      </c>
      <c r="J18" s="316">
        <v>0</v>
      </c>
      <c r="K18" s="316">
        <v>0</v>
      </c>
      <c r="L18" s="316">
        <v>0</v>
      </c>
      <c r="M18" s="316">
        <v>0</v>
      </c>
      <c r="N18" s="316">
        <v>0</v>
      </c>
      <c r="O18" s="316">
        <v>0</v>
      </c>
      <c r="P18" s="316">
        <v>0</v>
      </c>
      <c r="Q18" s="316">
        <v>0</v>
      </c>
      <c r="R18" s="316">
        <v>0</v>
      </c>
      <c r="S18" s="316">
        <v>0</v>
      </c>
      <c r="T18" s="316">
        <v>0</v>
      </c>
      <c r="U18" s="316">
        <v>0</v>
      </c>
      <c r="V18" s="316">
        <v>0</v>
      </c>
      <c r="W18" s="316">
        <v>0</v>
      </c>
      <c r="X18" s="316">
        <v>0</v>
      </c>
      <c r="Y18" s="316">
        <v>0</v>
      </c>
      <c r="Z18" s="316">
        <v>0</v>
      </c>
      <c r="AA18" s="316">
        <v>0</v>
      </c>
      <c r="AB18" s="316">
        <v>0</v>
      </c>
      <c r="AC18" s="316">
        <v>0</v>
      </c>
      <c r="AD18" s="316">
        <v>0</v>
      </c>
      <c r="AE18" s="316">
        <v>0</v>
      </c>
      <c r="AF18" s="316">
        <v>0</v>
      </c>
      <c r="AG18" s="316">
        <v>0</v>
      </c>
      <c r="AH18" s="316">
        <v>0</v>
      </c>
      <c r="AI18" s="316">
        <v>0</v>
      </c>
      <c r="AJ18" s="316">
        <v>0</v>
      </c>
      <c r="AK18" s="316">
        <v>0</v>
      </c>
      <c r="AL18" s="316">
        <v>0</v>
      </c>
    </row>
    <row r="19" spans="1:38">
      <c r="A19" s="316">
        <v>18</v>
      </c>
      <c r="B19" s="316" t="s">
        <v>2678</v>
      </c>
      <c r="C19" s="316" t="s">
        <v>2696</v>
      </c>
      <c r="D19" s="316">
        <f t="shared" si="0"/>
        <v>0</v>
      </c>
      <c r="G19" s="316">
        <v>0</v>
      </c>
      <c r="H19" s="316">
        <v>0</v>
      </c>
      <c r="I19" s="316">
        <v>0</v>
      </c>
      <c r="J19" s="316">
        <v>0</v>
      </c>
      <c r="K19" s="316">
        <v>0</v>
      </c>
      <c r="L19" s="316">
        <v>0</v>
      </c>
      <c r="M19" s="316">
        <v>0</v>
      </c>
      <c r="N19" s="316">
        <v>0</v>
      </c>
      <c r="O19" s="316">
        <v>0</v>
      </c>
      <c r="P19" s="316">
        <v>0</v>
      </c>
      <c r="Q19" s="316">
        <v>0</v>
      </c>
      <c r="R19" s="316">
        <v>0</v>
      </c>
      <c r="S19" s="316">
        <v>0</v>
      </c>
      <c r="T19" s="316">
        <v>0</v>
      </c>
      <c r="U19" s="316">
        <v>0</v>
      </c>
      <c r="V19" s="316">
        <v>0</v>
      </c>
      <c r="W19" s="316">
        <v>0</v>
      </c>
      <c r="X19" s="316">
        <v>0</v>
      </c>
      <c r="Y19" s="316">
        <v>0</v>
      </c>
      <c r="Z19" s="316">
        <v>0</v>
      </c>
      <c r="AA19" s="316">
        <v>0</v>
      </c>
      <c r="AB19" s="316">
        <v>0</v>
      </c>
      <c r="AC19" s="316">
        <v>0</v>
      </c>
      <c r="AD19" s="316">
        <v>0</v>
      </c>
      <c r="AE19" s="316">
        <v>0</v>
      </c>
      <c r="AF19" s="316">
        <v>0</v>
      </c>
      <c r="AG19" s="316">
        <v>0</v>
      </c>
      <c r="AH19" s="316">
        <v>0</v>
      </c>
      <c r="AI19" s="316">
        <v>0</v>
      </c>
      <c r="AJ19" s="316">
        <v>0</v>
      </c>
      <c r="AK19" s="316">
        <v>0</v>
      </c>
      <c r="AL19" s="316">
        <v>0</v>
      </c>
    </row>
    <row r="20" spans="1:38">
      <c r="A20" s="316">
        <v>19</v>
      </c>
      <c r="B20" s="316" t="s">
        <v>2678</v>
      </c>
      <c r="C20" s="316" t="s">
        <v>2697</v>
      </c>
      <c r="D20" s="316">
        <f t="shared" si="0"/>
        <v>0</v>
      </c>
      <c r="G20" s="316">
        <v>0</v>
      </c>
      <c r="H20" s="316">
        <v>0</v>
      </c>
      <c r="I20" s="316">
        <v>0</v>
      </c>
      <c r="J20" s="316">
        <v>0</v>
      </c>
      <c r="K20" s="316">
        <v>0</v>
      </c>
      <c r="L20" s="316">
        <v>0</v>
      </c>
      <c r="M20" s="316">
        <v>0</v>
      </c>
      <c r="N20" s="316">
        <v>0</v>
      </c>
      <c r="O20" s="316">
        <v>0</v>
      </c>
      <c r="P20" s="316">
        <v>0</v>
      </c>
      <c r="Q20" s="316">
        <v>0</v>
      </c>
      <c r="R20" s="316">
        <v>0</v>
      </c>
      <c r="S20" s="316">
        <v>0</v>
      </c>
      <c r="T20" s="316">
        <v>0</v>
      </c>
      <c r="U20" s="316">
        <v>0</v>
      </c>
      <c r="V20" s="316">
        <v>0</v>
      </c>
      <c r="W20" s="316">
        <v>0</v>
      </c>
      <c r="X20" s="316">
        <v>0</v>
      </c>
      <c r="Y20" s="316">
        <v>0</v>
      </c>
      <c r="Z20" s="316">
        <v>0</v>
      </c>
      <c r="AA20" s="316">
        <v>0</v>
      </c>
      <c r="AB20" s="316">
        <v>0</v>
      </c>
      <c r="AC20" s="316">
        <v>0</v>
      </c>
      <c r="AD20" s="316">
        <v>0</v>
      </c>
      <c r="AE20" s="316">
        <v>0</v>
      </c>
      <c r="AF20" s="316">
        <v>0</v>
      </c>
      <c r="AG20" s="316">
        <v>0</v>
      </c>
      <c r="AH20" s="316">
        <v>0</v>
      </c>
      <c r="AI20" s="316">
        <v>0</v>
      </c>
      <c r="AJ20" s="316">
        <v>0</v>
      </c>
      <c r="AK20" s="316">
        <v>0</v>
      </c>
      <c r="AL20" s="316">
        <v>0</v>
      </c>
    </row>
    <row r="21" spans="1:38">
      <c r="A21" s="316">
        <v>20</v>
      </c>
      <c r="B21" s="316" t="s">
        <v>2678</v>
      </c>
      <c r="C21" s="316" t="s">
        <v>2698</v>
      </c>
      <c r="D21" s="316">
        <f t="shared" si="0"/>
        <v>0</v>
      </c>
      <c r="G21" s="316">
        <v>0</v>
      </c>
      <c r="H21" s="316">
        <v>0</v>
      </c>
      <c r="I21" s="316">
        <v>0</v>
      </c>
      <c r="J21" s="316">
        <v>0</v>
      </c>
      <c r="K21" s="316">
        <v>0</v>
      </c>
      <c r="L21" s="316">
        <v>0</v>
      </c>
      <c r="M21" s="316">
        <v>0</v>
      </c>
      <c r="N21" s="316">
        <v>0</v>
      </c>
      <c r="O21" s="316">
        <v>0</v>
      </c>
      <c r="P21" s="316">
        <v>0</v>
      </c>
      <c r="Q21" s="316">
        <v>0</v>
      </c>
      <c r="R21" s="316">
        <v>0</v>
      </c>
      <c r="S21" s="316">
        <v>0</v>
      </c>
      <c r="T21" s="316">
        <v>0</v>
      </c>
      <c r="U21" s="316">
        <v>0</v>
      </c>
      <c r="V21" s="316">
        <v>0</v>
      </c>
      <c r="W21" s="316">
        <v>0</v>
      </c>
      <c r="X21" s="316">
        <v>0</v>
      </c>
      <c r="Y21" s="316">
        <v>0</v>
      </c>
      <c r="Z21" s="316">
        <v>0</v>
      </c>
      <c r="AA21" s="316">
        <v>0</v>
      </c>
      <c r="AB21" s="316">
        <v>0</v>
      </c>
      <c r="AC21" s="316">
        <v>0</v>
      </c>
      <c r="AD21" s="316">
        <v>0</v>
      </c>
      <c r="AE21" s="316">
        <v>0</v>
      </c>
      <c r="AF21" s="316">
        <v>0</v>
      </c>
      <c r="AG21" s="316">
        <v>0</v>
      </c>
      <c r="AH21" s="316">
        <v>0</v>
      </c>
      <c r="AI21" s="316">
        <v>0</v>
      </c>
      <c r="AJ21" s="316">
        <v>0</v>
      </c>
      <c r="AK21" s="316">
        <v>0</v>
      </c>
      <c r="AL21" s="316">
        <v>0</v>
      </c>
    </row>
    <row r="22" spans="1:38">
      <c r="A22" s="316">
        <v>21</v>
      </c>
      <c r="B22" s="316" t="s">
        <v>2678</v>
      </c>
      <c r="C22" s="316" t="s">
        <v>2699</v>
      </c>
      <c r="D22" s="316">
        <f t="shared" si="0"/>
        <v>0</v>
      </c>
      <c r="G22" s="316">
        <v>0</v>
      </c>
      <c r="H22" s="316">
        <v>0</v>
      </c>
      <c r="I22" s="316">
        <v>0</v>
      </c>
      <c r="J22" s="316">
        <v>0</v>
      </c>
      <c r="K22" s="316">
        <v>0</v>
      </c>
      <c r="L22" s="316">
        <v>0</v>
      </c>
      <c r="M22" s="316">
        <v>0</v>
      </c>
      <c r="N22" s="316">
        <v>0</v>
      </c>
      <c r="O22" s="316">
        <v>0</v>
      </c>
      <c r="P22" s="316">
        <v>0</v>
      </c>
      <c r="Q22" s="316">
        <v>0</v>
      </c>
      <c r="R22" s="316">
        <v>0</v>
      </c>
      <c r="S22" s="316">
        <v>0</v>
      </c>
      <c r="T22" s="316">
        <v>0</v>
      </c>
      <c r="U22" s="316">
        <v>0</v>
      </c>
      <c r="V22" s="316">
        <v>0</v>
      </c>
      <c r="W22" s="316">
        <v>0</v>
      </c>
      <c r="X22" s="316">
        <v>0</v>
      </c>
      <c r="Y22" s="316">
        <v>0</v>
      </c>
      <c r="Z22" s="316">
        <v>0</v>
      </c>
      <c r="AA22" s="316">
        <v>0</v>
      </c>
      <c r="AB22" s="316">
        <v>0</v>
      </c>
      <c r="AC22" s="316">
        <v>0</v>
      </c>
      <c r="AD22" s="316">
        <v>0</v>
      </c>
      <c r="AE22" s="316">
        <v>0</v>
      </c>
      <c r="AF22" s="316">
        <v>0</v>
      </c>
      <c r="AG22" s="316">
        <v>0</v>
      </c>
      <c r="AH22" s="316">
        <v>0</v>
      </c>
      <c r="AI22" s="316">
        <v>0</v>
      </c>
      <c r="AJ22" s="316">
        <v>0</v>
      </c>
      <c r="AK22" s="316">
        <v>0</v>
      </c>
      <c r="AL22" s="316">
        <v>0</v>
      </c>
    </row>
    <row r="23" spans="1:38">
      <c r="A23" s="316">
        <v>22</v>
      </c>
      <c r="B23" s="316" t="s">
        <v>2678</v>
      </c>
      <c r="C23" s="316" t="s">
        <v>2700</v>
      </c>
      <c r="D23" s="316">
        <f t="shared" si="0"/>
        <v>0</v>
      </c>
      <c r="G23" s="316">
        <v>0</v>
      </c>
      <c r="H23" s="316">
        <v>0</v>
      </c>
      <c r="I23" s="316">
        <v>0</v>
      </c>
      <c r="J23" s="316">
        <v>0</v>
      </c>
      <c r="K23" s="316">
        <v>0</v>
      </c>
      <c r="L23" s="316">
        <v>0</v>
      </c>
      <c r="M23" s="316">
        <v>0</v>
      </c>
      <c r="N23" s="316">
        <v>0</v>
      </c>
      <c r="O23" s="316">
        <v>0</v>
      </c>
      <c r="P23" s="316">
        <v>0</v>
      </c>
      <c r="Q23" s="316">
        <v>0</v>
      </c>
      <c r="R23" s="316">
        <v>0</v>
      </c>
      <c r="S23" s="316">
        <v>0</v>
      </c>
      <c r="T23" s="316">
        <v>0</v>
      </c>
      <c r="U23" s="316">
        <v>0</v>
      </c>
      <c r="V23" s="316">
        <v>0</v>
      </c>
      <c r="W23" s="316">
        <v>0</v>
      </c>
      <c r="X23" s="316">
        <v>0</v>
      </c>
      <c r="Y23" s="316">
        <v>0</v>
      </c>
      <c r="Z23" s="316">
        <v>0</v>
      </c>
      <c r="AA23" s="316">
        <v>0</v>
      </c>
      <c r="AB23" s="316">
        <v>0</v>
      </c>
      <c r="AC23" s="316">
        <v>0</v>
      </c>
      <c r="AD23" s="316">
        <v>0</v>
      </c>
      <c r="AE23" s="316">
        <v>0</v>
      </c>
      <c r="AF23" s="316">
        <v>0</v>
      </c>
      <c r="AG23" s="316">
        <v>0</v>
      </c>
      <c r="AH23" s="316">
        <v>0</v>
      </c>
      <c r="AI23" s="316">
        <v>0</v>
      </c>
      <c r="AJ23" s="316">
        <v>0</v>
      </c>
      <c r="AK23" s="316">
        <v>0</v>
      </c>
      <c r="AL23" s="316">
        <v>0</v>
      </c>
    </row>
    <row r="24" spans="1:38">
      <c r="A24" s="316">
        <v>23</v>
      </c>
      <c r="B24" s="316" t="s">
        <v>2678</v>
      </c>
      <c r="C24" s="316" t="s">
        <v>2701</v>
      </c>
      <c r="D24" s="316">
        <f t="shared" si="0"/>
        <v>0</v>
      </c>
      <c r="G24" s="316">
        <v>0</v>
      </c>
      <c r="H24" s="316">
        <v>0</v>
      </c>
      <c r="I24" s="316">
        <v>0</v>
      </c>
      <c r="J24" s="316">
        <v>0</v>
      </c>
      <c r="K24" s="316">
        <v>0</v>
      </c>
      <c r="L24" s="316">
        <v>0</v>
      </c>
      <c r="M24" s="316">
        <v>0</v>
      </c>
      <c r="N24" s="316">
        <v>0</v>
      </c>
      <c r="O24" s="316">
        <v>0</v>
      </c>
      <c r="P24" s="316">
        <v>0</v>
      </c>
      <c r="Q24" s="316">
        <v>0</v>
      </c>
      <c r="R24" s="316">
        <v>0</v>
      </c>
      <c r="S24" s="316">
        <v>0</v>
      </c>
      <c r="T24" s="316">
        <v>0</v>
      </c>
      <c r="U24" s="316">
        <v>0</v>
      </c>
      <c r="V24" s="316">
        <v>0</v>
      </c>
      <c r="W24" s="316">
        <v>0</v>
      </c>
      <c r="X24" s="316">
        <v>0</v>
      </c>
      <c r="Y24" s="316">
        <v>0</v>
      </c>
      <c r="Z24" s="316">
        <v>0</v>
      </c>
      <c r="AA24" s="316">
        <v>0</v>
      </c>
      <c r="AB24" s="316">
        <v>0</v>
      </c>
      <c r="AC24" s="316">
        <v>0</v>
      </c>
      <c r="AD24" s="316">
        <v>0</v>
      </c>
      <c r="AE24" s="316">
        <v>0</v>
      </c>
      <c r="AF24" s="316">
        <v>0</v>
      </c>
      <c r="AG24" s="316">
        <v>0</v>
      </c>
      <c r="AH24" s="316">
        <v>0</v>
      </c>
      <c r="AI24" s="316">
        <v>0</v>
      </c>
      <c r="AJ24" s="316">
        <v>0</v>
      </c>
      <c r="AK24" s="316">
        <v>0</v>
      </c>
      <c r="AL24" s="316">
        <v>0</v>
      </c>
    </row>
    <row r="25" spans="1:38">
      <c r="A25" s="316">
        <v>24</v>
      </c>
      <c r="B25" s="316" t="s">
        <v>2678</v>
      </c>
      <c r="C25" s="316" t="s">
        <v>2702</v>
      </c>
      <c r="D25" s="316">
        <f t="shared" si="0"/>
        <v>0</v>
      </c>
      <c r="G25" s="316">
        <v>0</v>
      </c>
      <c r="H25" s="316">
        <v>0</v>
      </c>
      <c r="I25" s="316">
        <v>0</v>
      </c>
      <c r="J25" s="316">
        <v>0</v>
      </c>
      <c r="K25" s="316">
        <v>0</v>
      </c>
      <c r="L25" s="316">
        <v>0</v>
      </c>
      <c r="M25" s="316">
        <v>0</v>
      </c>
      <c r="N25" s="316">
        <v>0</v>
      </c>
      <c r="O25" s="316">
        <v>0</v>
      </c>
      <c r="P25" s="316">
        <v>0</v>
      </c>
      <c r="Q25" s="316">
        <v>0</v>
      </c>
      <c r="R25" s="316">
        <v>0</v>
      </c>
      <c r="S25" s="316">
        <v>0</v>
      </c>
      <c r="T25" s="316">
        <v>0</v>
      </c>
      <c r="U25" s="316">
        <v>0</v>
      </c>
      <c r="V25" s="316">
        <v>0</v>
      </c>
      <c r="W25" s="316">
        <v>0</v>
      </c>
      <c r="X25" s="316">
        <v>0</v>
      </c>
      <c r="Y25" s="316">
        <v>0</v>
      </c>
      <c r="Z25" s="316">
        <v>0</v>
      </c>
      <c r="AA25" s="316">
        <v>0</v>
      </c>
      <c r="AB25" s="316">
        <v>0</v>
      </c>
      <c r="AC25" s="316">
        <v>0</v>
      </c>
      <c r="AD25" s="316">
        <v>0</v>
      </c>
      <c r="AE25" s="316">
        <v>0</v>
      </c>
      <c r="AF25" s="316">
        <v>0</v>
      </c>
      <c r="AG25" s="316">
        <v>0</v>
      </c>
      <c r="AH25" s="316">
        <v>0</v>
      </c>
      <c r="AI25" s="316">
        <v>0</v>
      </c>
      <c r="AJ25" s="316">
        <v>0</v>
      </c>
      <c r="AK25" s="316">
        <v>0</v>
      </c>
      <c r="AL25" s="316">
        <v>0</v>
      </c>
    </row>
    <row r="26" spans="1:38">
      <c r="A26" s="316">
        <v>25</v>
      </c>
      <c r="B26" s="316" t="s">
        <v>2678</v>
      </c>
      <c r="C26" s="316" t="s">
        <v>2703</v>
      </c>
      <c r="D26" s="316">
        <f t="shared" si="0"/>
        <v>0</v>
      </c>
      <c r="G26" s="316">
        <v>0</v>
      </c>
      <c r="H26" s="316">
        <v>0</v>
      </c>
      <c r="I26" s="316">
        <v>0</v>
      </c>
      <c r="J26" s="316">
        <v>0</v>
      </c>
      <c r="K26" s="316">
        <v>0</v>
      </c>
      <c r="L26" s="316">
        <v>0</v>
      </c>
      <c r="M26" s="316">
        <v>0</v>
      </c>
      <c r="N26" s="316">
        <v>0</v>
      </c>
      <c r="O26" s="316">
        <v>0</v>
      </c>
      <c r="P26" s="316">
        <v>0</v>
      </c>
      <c r="Q26" s="316">
        <v>0</v>
      </c>
      <c r="R26" s="316">
        <v>0</v>
      </c>
      <c r="S26" s="316">
        <v>0</v>
      </c>
      <c r="T26" s="316">
        <v>0</v>
      </c>
      <c r="U26" s="316">
        <v>0</v>
      </c>
      <c r="V26" s="316">
        <v>0</v>
      </c>
      <c r="W26" s="316">
        <v>0</v>
      </c>
      <c r="X26" s="316">
        <v>0</v>
      </c>
      <c r="Y26" s="316">
        <v>0</v>
      </c>
      <c r="Z26" s="316">
        <v>0</v>
      </c>
      <c r="AA26" s="316">
        <v>0</v>
      </c>
      <c r="AB26" s="316">
        <v>0</v>
      </c>
      <c r="AC26" s="316">
        <v>0</v>
      </c>
      <c r="AD26" s="316">
        <v>0</v>
      </c>
      <c r="AE26" s="316">
        <v>0</v>
      </c>
      <c r="AF26" s="316">
        <v>0</v>
      </c>
      <c r="AG26" s="316">
        <v>0</v>
      </c>
      <c r="AH26" s="316">
        <v>0</v>
      </c>
      <c r="AI26" s="316">
        <v>0</v>
      </c>
      <c r="AJ26" s="316">
        <v>0</v>
      </c>
      <c r="AK26" s="316">
        <v>0</v>
      </c>
      <c r="AL26" s="316">
        <v>0</v>
      </c>
    </row>
    <row r="27" spans="1:38">
      <c r="A27" s="316">
        <v>26</v>
      </c>
      <c r="B27" s="316" t="s">
        <v>2678</v>
      </c>
      <c r="C27" s="316" t="s">
        <v>2704</v>
      </c>
      <c r="D27" s="316">
        <f t="shared" si="0"/>
        <v>0</v>
      </c>
      <c r="G27" s="316">
        <v>0</v>
      </c>
      <c r="H27" s="316">
        <v>0</v>
      </c>
      <c r="I27" s="316">
        <v>0</v>
      </c>
      <c r="J27" s="316">
        <v>0</v>
      </c>
      <c r="K27" s="316">
        <v>0</v>
      </c>
      <c r="L27" s="316">
        <v>0</v>
      </c>
      <c r="M27" s="316">
        <v>0</v>
      </c>
      <c r="N27" s="316">
        <v>0</v>
      </c>
      <c r="O27" s="316">
        <v>0</v>
      </c>
      <c r="P27" s="316">
        <v>0</v>
      </c>
      <c r="Q27" s="316">
        <v>0</v>
      </c>
      <c r="R27" s="316">
        <v>0</v>
      </c>
      <c r="S27" s="316">
        <v>0</v>
      </c>
      <c r="T27" s="316">
        <v>0</v>
      </c>
      <c r="U27" s="316">
        <v>0</v>
      </c>
      <c r="V27" s="316">
        <v>0</v>
      </c>
      <c r="W27" s="316">
        <v>0</v>
      </c>
      <c r="X27" s="316">
        <v>0</v>
      </c>
      <c r="Y27" s="316">
        <v>0</v>
      </c>
      <c r="Z27" s="316">
        <v>0</v>
      </c>
      <c r="AA27" s="316">
        <v>0</v>
      </c>
      <c r="AB27" s="316">
        <v>0</v>
      </c>
      <c r="AC27" s="316">
        <v>0</v>
      </c>
      <c r="AD27" s="316">
        <v>0</v>
      </c>
      <c r="AE27" s="316">
        <v>0</v>
      </c>
      <c r="AF27" s="316">
        <v>0</v>
      </c>
      <c r="AG27" s="316">
        <v>0</v>
      </c>
      <c r="AH27" s="316">
        <v>0</v>
      </c>
      <c r="AI27" s="316">
        <v>0</v>
      </c>
      <c r="AJ27" s="316">
        <v>0</v>
      </c>
      <c r="AK27" s="316">
        <v>0</v>
      </c>
      <c r="AL27" s="316">
        <v>0</v>
      </c>
    </row>
    <row r="28" spans="1:38">
      <c r="A28" s="316">
        <v>27</v>
      </c>
      <c r="B28" s="316" t="s">
        <v>2678</v>
      </c>
      <c r="C28" s="316" t="s">
        <v>2705</v>
      </c>
      <c r="D28" s="316">
        <f t="shared" si="0"/>
        <v>0</v>
      </c>
      <c r="G28" s="316">
        <v>0</v>
      </c>
      <c r="H28" s="316">
        <v>0</v>
      </c>
      <c r="I28" s="316">
        <v>0</v>
      </c>
      <c r="J28" s="316">
        <v>0</v>
      </c>
      <c r="K28" s="316">
        <v>0</v>
      </c>
      <c r="L28" s="316">
        <v>0</v>
      </c>
      <c r="M28" s="316">
        <v>0</v>
      </c>
      <c r="N28" s="316">
        <v>0</v>
      </c>
      <c r="O28" s="316">
        <v>0</v>
      </c>
      <c r="P28" s="316">
        <v>0</v>
      </c>
      <c r="Q28" s="316">
        <v>0</v>
      </c>
      <c r="R28" s="316">
        <v>0</v>
      </c>
      <c r="S28" s="316">
        <v>0</v>
      </c>
      <c r="T28" s="316">
        <v>0</v>
      </c>
      <c r="U28" s="316">
        <v>0</v>
      </c>
      <c r="V28" s="316">
        <v>0</v>
      </c>
      <c r="W28" s="316">
        <v>0</v>
      </c>
      <c r="X28" s="316">
        <v>0</v>
      </c>
      <c r="Y28" s="316">
        <v>0</v>
      </c>
      <c r="Z28" s="316">
        <v>0</v>
      </c>
      <c r="AA28" s="316">
        <v>0</v>
      </c>
      <c r="AB28" s="316">
        <v>0</v>
      </c>
      <c r="AC28" s="316">
        <v>0</v>
      </c>
      <c r="AD28" s="316">
        <v>0</v>
      </c>
      <c r="AE28" s="316">
        <v>0</v>
      </c>
      <c r="AF28" s="316">
        <v>0</v>
      </c>
      <c r="AG28" s="316">
        <v>0</v>
      </c>
      <c r="AH28" s="316">
        <v>0</v>
      </c>
      <c r="AI28" s="316">
        <v>0</v>
      </c>
      <c r="AJ28" s="316">
        <v>0</v>
      </c>
      <c r="AK28" s="316">
        <v>0</v>
      </c>
      <c r="AL28" s="316">
        <v>0</v>
      </c>
    </row>
    <row r="29" spans="1:38">
      <c r="A29" s="316">
        <v>28</v>
      </c>
      <c r="B29" s="316" t="s">
        <v>2678</v>
      </c>
      <c r="C29" s="316" t="s">
        <v>2706</v>
      </c>
      <c r="D29" s="316">
        <f t="shared" si="0"/>
        <v>0</v>
      </c>
      <c r="G29" s="316">
        <v>0</v>
      </c>
      <c r="H29" s="316">
        <v>0</v>
      </c>
      <c r="I29" s="316">
        <v>0</v>
      </c>
      <c r="J29" s="316">
        <v>0</v>
      </c>
      <c r="K29" s="316">
        <v>0</v>
      </c>
      <c r="L29" s="316">
        <v>0</v>
      </c>
      <c r="M29" s="316">
        <v>0</v>
      </c>
      <c r="N29" s="316">
        <v>0</v>
      </c>
      <c r="O29" s="316">
        <v>0</v>
      </c>
      <c r="P29" s="316">
        <v>0</v>
      </c>
      <c r="Q29" s="316">
        <v>0</v>
      </c>
      <c r="R29" s="316">
        <v>0</v>
      </c>
      <c r="S29" s="316">
        <v>0</v>
      </c>
      <c r="T29" s="316">
        <v>0</v>
      </c>
      <c r="U29" s="316">
        <v>0</v>
      </c>
      <c r="V29" s="316">
        <v>0</v>
      </c>
      <c r="W29" s="316">
        <v>0</v>
      </c>
      <c r="X29" s="316">
        <v>0</v>
      </c>
      <c r="Y29" s="316">
        <v>0</v>
      </c>
      <c r="Z29" s="316">
        <v>0</v>
      </c>
      <c r="AA29" s="316">
        <v>0</v>
      </c>
      <c r="AB29" s="316">
        <v>0</v>
      </c>
      <c r="AC29" s="316">
        <v>0</v>
      </c>
      <c r="AD29" s="316">
        <v>0</v>
      </c>
      <c r="AE29" s="316">
        <v>0</v>
      </c>
      <c r="AF29" s="316">
        <v>0</v>
      </c>
      <c r="AG29" s="316">
        <v>0</v>
      </c>
      <c r="AH29" s="316">
        <v>0</v>
      </c>
      <c r="AI29" s="316">
        <v>0</v>
      </c>
      <c r="AJ29" s="316">
        <v>0</v>
      </c>
      <c r="AK29" s="316">
        <v>0</v>
      </c>
      <c r="AL29" s="316">
        <v>0</v>
      </c>
    </row>
    <row r="30" spans="1:38">
      <c r="A30" s="316">
        <v>29</v>
      </c>
      <c r="B30" s="316" t="s">
        <v>2678</v>
      </c>
      <c r="C30" s="316" t="s">
        <v>2707</v>
      </c>
      <c r="D30" s="316">
        <f t="shared" si="0"/>
        <v>0</v>
      </c>
      <c r="G30" s="316">
        <v>0</v>
      </c>
      <c r="H30" s="316">
        <v>0</v>
      </c>
      <c r="I30" s="316">
        <v>0</v>
      </c>
      <c r="J30" s="316">
        <v>0</v>
      </c>
      <c r="K30" s="316">
        <v>0</v>
      </c>
      <c r="L30" s="316">
        <v>0</v>
      </c>
      <c r="M30" s="316">
        <v>0</v>
      </c>
      <c r="N30" s="316">
        <v>0</v>
      </c>
      <c r="O30" s="316">
        <v>0</v>
      </c>
      <c r="P30" s="316">
        <v>0</v>
      </c>
      <c r="Q30" s="316">
        <v>0</v>
      </c>
      <c r="R30" s="316">
        <v>0</v>
      </c>
      <c r="S30" s="316">
        <v>0</v>
      </c>
      <c r="T30" s="316">
        <v>0</v>
      </c>
      <c r="U30" s="316">
        <v>0</v>
      </c>
      <c r="V30" s="316">
        <v>0</v>
      </c>
      <c r="W30" s="316">
        <v>0</v>
      </c>
      <c r="X30" s="316">
        <v>0</v>
      </c>
      <c r="Y30" s="316">
        <v>0</v>
      </c>
      <c r="Z30" s="316">
        <v>0</v>
      </c>
      <c r="AA30" s="316">
        <v>0</v>
      </c>
      <c r="AB30" s="316">
        <v>0</v>
      </c>
      <c r="AC30" s="316">
        <v>0</v>
      </c>
      <c r="AD30" s="316">
        <v>0</v>
      </c>
      <c r="AE30" s="316">
        <v>0</v>
      </c>
      <c r="AF30" s="316">
        <v>0</v>
      </c>
      <c r="AG30" s="316">
        <v>0</v>
      </c>
      <c r="AH30" s="316">
        <v>0</v>
      </c>
      <c r="AI30" s="316">
        <v>0</v>
      </c>
      <c r="AJ30" s="316">
        <v>0</v>
      </c>
      <c r="AK30" s="316">
        <v>0</v>
      </c>
      <c r="AL30" s="316">
        <v>0</v>
      </c>
    </row>
    <row r="31" spans="1:38">
      <c r="A31" s="316">
        <v>30</v>
      </c>
      <c r="B31" s="316" t="s">
        <v>2678</v>
      </c>
      <c r="C31" s="316" t="s">
        <v>2708</v>
      </c>
      <c r="D31" s="316">
        <f t="shared" si="0"/>
        <v>0</v>
      </c>
      <c r="G31" s="316">
        <v>0</v>
      </c>
      <c r="H31" s="316">
        <v>0</v>
      </c>
      <c r="I31" s="316">
        <v>0</v>
      </c>
      <c r="J31" s="316">
        <v>0</v>
      </c>
      <c r="K31" s="316">
        <v>0</v>
      </c>
      <c r="L31" s="316">
        <v>0</v>
      </c>
      <c r="M31" s="316">
        <v>0</v>
      </c>
      <c r="N31" s="316">
        <v>0</v>
      </c>
      <c r="O31" s="316">
        <v>0</v>
      </c>
      <c r="P31" s="316">
        <v>0</v>
      </c>
      <c r="Q31" s="316">
        <v>0</v>
      </c>
      <c r="R31" s="316">
        <v>0</v>
      </c>
      <c r="S31" s="316">
        <v>0</v>
      </c>
      <c r="T31" s="316">
        <v>0</v>
      </c>
      <c r="U31" s="316">
        <v>0</v>
      </c>
      <c r="V31" s="316">
        <v>0</v>
      </c>
      <c r="W31" s="316">
        <v>0</v>
      </c>
      <c r="X31" s="316">
        <v>0</v>
      </c>
      <c r="Y31" s="316">
        <v>0</v>
      </c>
      <c r="Z31" s="316">
        <v>0</v>
      </c>
      <c r="AA31" s="316">
        <v>0</v>
      </c>
      <c r="AB31" s="316">
        <v>0</v>
      </c>
      <c r="AC31" s="316">
        <v>0</v>
      </c>
      <c r="AD31" s="316">
        <v>0</v>
      </c>
      <c r="AE31" s="316">
        <v>0</v>
      </c>
      <c r="AF31" s="316">
        <v>0</v>
      </c>
      <c r="AG31" s="316">
        <v>0</v>
      </c>
      <c r="AH31" s="316">
        <v>0</v>
      </c>
      <c r="AI31" s="316">
        <v>0</v>
      </c>
      <c r="AJ31" s="316">
        <v>0</v>
      </c>
      <c r="AK31" s="316">
        <v>0</v>
      </c>
      <c r="AL31" s="316">
        <v>0</v>
      </c>
    </row>
    <row r="32" spans="1:38">
      <c r="A32" s="316">
        <v>31</v>
      </c>
      <c r="B32" s="316" t="s">
        <v>2678</v>
      </c>
      <c r="C32" s="316" t="s">
        <v>2709</v>
      </c>
      <c r="D32" s="316">
        <f t="shared" si="0"/>
        <v>0</v>
      </c>
      <c r="G32" s="316">
        <v>0</v>
      </c>
      <c r="H32" s="316">
        <v>0</v>
      </c>
      <c r="I32" s="316">
        <v>0</v>
      </c>
      <c r="J32" s="316">
        <v>0</v>
      </c>
      <c r="K32" s="316">
        <v>0</v>
      </c>
      <c r="L32" s="316">
        <v>0</v>
      </c>
      <c r="M32" s="316">
        <v>0</v>
      </c>
      <c r="N32" s="316">
        <v>0</v>
      </c>
      <c r="O32" s="316">
        <v>0</v>
      </c>
      <c r="P32" s="316">
        <v>0</v>
      </c>
      <c r="Q32" s="316">
        <v>0</v>
      </c>
      <c r="R32" s="316">
        <v>0</v>
      </c>
      <c r="S32" s="316">
        <v>0</v>
      </c>
      <c r="T32" s="316">
        <v>0</v>
      </c>
      <c r="U32" s="316">
        <v>0</v>
      </c>
      <c r="V32" s="316">
        <v>0</v>
      </c>
      <c r="W32" s="316">
        <v>0</v>
      </c>
      <c r="X32" s="316">
        <v>0</v>
      </c>
      <c r="Y32" s="316">
        <v>0</v>
      </c>
      <c r="Z32" s="316">
        <v>0</v>
      </c>
      <c r="AA32" s="316">
        <v>0</v>
      </c>
      <c r="AB32" s="316">
        <v>0</v>
      </c>
      <c r="AC32" s="316">
        <v>0</v>
      </c>
      <c r="AD32" s="316">
        <v>0</v>
      </c>
      <c r="AE32" s="316">
        <v>0</v>
      </c>
      <c r="AF32" s="316">
        <v>0</v>
      </c>
      <c r="AG32" s="316">
        <v>0</v>
      </c>
      <c r="AH32" s="316">
        <v>0</v>
      </c>
      <c r="AI32" s="316">
        <v>0</v>
      </c>
      <c r="AJ32" s="316">
        <v>0</v>
      </c>
      <c r="AK32" s="316">
        <v>0</v>
      </c>
      <c r="AL32" s="316">
        <v>0</v>
      </c>
    </row>
    <row r="33" spans="1:38">
      <c r="A33" s="316">
        <v>32</v>
      </c>
      <c r="B33" s="316" t="s">
        <v>2678</v>
      </c>
      <c r="C33" s="316" t="s">
        <v>2710</v>
      </c>
      <c r="D33" s="316">
        <f t="shared" si="0"/>
        <v>0</v>
      </c>
      <c r="G33" s="316">
        <v>0</v>
      </c>
      <c r="H33" s="316">
        <v>0</v>
      </c>
      <c r="I33" s="316">
        <v>0</v>
      </c>
      <c r="J33" s="316">
        <v>0</v>
      </c>
      <c r="K33" s="316">
        <v>0</v>
      </c>
      <c r="L33" s="316">
        <v>0</v>
      </c>
      <c r="M33" s="316">
        <v>0</v>
      </c>
      <c r="N33" s="316">
        <v>0</v>
      </c>
      <c r="O33" s="316">
        <v>0</v>
      </c>
      <c r="P33" s="316">
        <v>0</v>
      </c>
      <c r="Q33" s="316">
        <v>0</v>
      </c>
      <c r="R33" s="316">
        <v>0</v>
      </c>
      <c r="S33" s="316">
        <v>0</v>
      </c>
      <c r="T33" s="316">
        <v>0</v>
      </c>
      <c r="U33" s="316">
        <v>0</v>
      </c>
      <c r="V33" s="316">
        <v>0</v>
      </c>
      <c r="W33" s="316">
        <v>0</v>
      </c>
      <c r="X33" s="316">
        <v>0</v>
      </c>
      <c r="Y33" s="316">
        <v>0</v>
      </c>
      <c r="Z33" s="316">
        <v>0</v>
      </c>
      <c r="AA33" s="316">
        <v>0</v>
      </c>
      <c r="AB33" s="316">
        <v>0</v>
      </c>
      <c r="AC33" s="316">
        <v>0</v>
      </c>
      <c r="AD33" s="316">
        <v>0</v>
      </c>
      <c r="AE33" s="316">
        <v>0</v>
      </c>
      <c r="AF33" s="316">
        <v>0</v>
      </c>
      <c r="AG33" s="316">
        <v>0</v>
      </c>
      <c r="AH33" s="316">
        <v>0</v>
      </c>
      <c r="AI33" s="316">
        <v>0</v>
      </c>
      <c r="AJ33" s="316">
        <v>0</v>
      </c>
      <c r="AK33" s="316">
        <v>0</v>
      </c>
      <c r="AL33" s="316">
        <v>0</v>
      </c>
    </row>
    <row r="34" spans="1:38">
      <c r="A34" s="316">
        <v>33</v>
      </c>
      <c r="B34" s="316" t="s">
        <v>2678</v>
      </c>
      <c r="C34" s="316" t="s">
        <v>2711</v>
      </c>
      <c r="D34" s="316">
        <f t="shared" si="0"/>
        <v>0</v>
      </c>
      <c r="G34" s="316">
        <v>0</v>
      </c>
      <c r="H34" s="316">
        <v>0</v>
      </c>
      <c r="I34" s="316">
        <v>0</v>
      </c>
      <c r="J34" s="316">
        <v>0</v>
      </c>
      <c r="K34" s="316">
        <v>0</v>
      </c>
      <c r="L34" s="316">
        <v>0</v>
      </c>
      <c r="M34" s="316">
        <v>0</v>
      </c>
      <c r="N34" s="316">
        <v>0</v>
      </c>
      <c r="O34" s="316">
        <v>0</v>
      </c>
      <c r="P34" s="316">
        <v>0</v>
      </c>
      <c r="Q34" s="316">
        <v>0</v>
      </c>
      <c r="R34" s="316">
        <v>0</v>
      </c>
      <c r="S34" s="316">
        <v>0</v>
      </c>
      <c r="T34" s="316">
        <v>0</v>
      </c>
      <c r="U34" s="316">
        <v>0</v>
      </c>
      <c r="V34" s="316">
        <v>0</v>
      </c>
      <c r="W34" s="316">
        <v>0</v>
      </c>
      <c r="X34" s="316">
        <v>0</v>
      </c>
      <c r="Y34" s="316">
        <v>0</v>
      </c>
      <c r="Z34" s="316">
        <v>0</v>
      </c>
      <c r="AA34" s="316">
        <v>0</v>
      </c>
      <c r="AB34" s="316">
        <v>0</v>
      </c>
      <c r="AC34" s="316">
        <v>0</v>
      </c>
      <c r="AD34" s="316">
        <v>0</v>
      </c>
      <c r="AE34" s="316">
        <v>0</v>
      </c>
      <c r="AF34" s="316">
        <v>0</v>
      </c>
      <c r="AG34" s="316">
        <v>0</v>
      </c>
      <c r="AH34" s="316">
        <v>0</v>
      </c>
      <c r="AI34" s="316">
        <v>0</v>
      </c>
      <c r="AJ34" s="316">
        <v>0</v>
      </c>
      <c r="AK34" s="316">
        <v>0</v>
      </c>
      <c r="AL34" s="316">
        <v>0</v>
      </c>
    </row>
    <row r="35" spans="1:38">
      <c r="A35" s="316">
        <v>34</v>
      </c>
      <c r="B35" s="316" t="s">
        <v>2678</v>
      </c>
      <c r="C35" s="316" t="s">
        <v>2712</v>
      </c>
      <c r="D35" s="316">
        <f t="shared" si="0"/>
        <v>0</v>
      </c>
      <c r="G35" s="316">
        <v>0</v>
      </c>
      <c r="H35" s="316">
        <v>0</v>
      </c>
      <c r="I35" s="316">
        <v>0</v>
      </c>
      <c r="J35" s="316">
        <v>0</v>
      </c>
      <c r="K35" s="316">
        <v>0</v>
      </c>
      <c r="L35" s="316">
        <v>0</v>
      </c>
      <c r="M35" s="316">
        <v>0</v>
      </c>
      <c r="N35" s="316">
        <v>0</v>
      </c>
      <c r="O35" s="316">
        <v>0</v>
      </c>
      <c r="P35" s="316">
        <v>0</v>
      </c>
      <c r="Q35" s="316">
        <v>0</v>
      </c>
      <c r="R35" s="316">
        <v>0</v>
      </c>
      <c r="S35" s="316">
        <v>0</v>
      </c>
      <c r="T35" s="316">
        <v>0</v>
      </c>
      <c r="U35" s="316">
        <v>0</v>
      </c>
      <c r="V35" s="316">
        <v>0</v>
      </c>
      <c r="W35" s="316">
        <v>0</v>
      </c>
      <c r="X35" s="316">
        <v>0</v>
      </c>
      <c r="Y35" s="316">
        <v>0</v>
      </c>
      <c r="Z35" s="316">
        <v>0</v>
      </c>
      <c r="AA35" s="316">
        <v>0</v>
      </c>
      <c r="AB35" s="316">
        <v>0</v>
      </c>
      <c r="AC35" s="316">
        <v>0</v>
      </c>
      <c r="AD35" s="316">
        <v>0</v>
      </c>
      <c r="AE35" s="316">
        <v>0</v>
      </c>
      <c r="AF35" s="316">
        <v>0</v>
      </c>
      <c r="AG35" s="316">
        <v>0</v>
      </c>
      <c r="AH35" s="316">
        <v>0</v>
      </c>
      <c r="AI35" s="316">
        <v>0</v>
      </c>
      <c r="AJ35" s="316">
        <v>0</v>
      </c>
      <c r="AK35" s="316">
        <v>0</v>
      </c>
      <c r="AL35" s="316">
        <v>0</v>
      </c>
    </row>
    <row r="36" spans="1:38">
      <c r="A36" s="316">
        <v>35</v>
      </c>
      <c r="B36" s="316" t="s">
        <v>2678</v>
      </c>
      <c r="C36" s="316" t="s">
        <v>2713</v>
      </c>
      <c r="D36" s="316">
        <f t="shared" si="0"/>
        <v>0</v>
      </c>
      <c r="G36" s="316">
        <v>0</v>
      </c>
      <c r="H36" s="316">
        <v>0</v>
      </c>
      <c r="I36" s="316">
        <v>0</v>
      </c>
      <c r="J36" s="316">
        <v>0</v>
      </c>
      <c r="K36" s="316">
        <v>0</v>
      </c>
      <c r="L36" s="316">
        <v>0</v>
      </c>
      <c r="M36" s="316">
        <v>0</v>
      </c>
      <c r="N36" s="316">
        <v>0</v>
      </c>
      <c r="O36" s="316">
        <v>0</v>
      </c>
      <c r="P36" s="316">
        <v>0</v>
      </c>
      <c r="Q36" s="316">
        <v>0</v>
      </c>
      <c r="R36" s="316">
        <v>0</v>
      </c>
      <c r="S36" s="316">
        <v>0</v>
      </c>
      <c r="T36" s="316">
        <v>0</v>
      </c>
      <c r="U36" s="316">
        <v>0</v>
      </c>
      <c r="V36" s="316">
        <v>0</v>
      </c>
      <c r="W36" s="316">
        <v>0</v>
      </c>
      <c r="X36" s="316">
        <v>0</v>
      </c>
      <c r="Y36" s="316">
        <v>0</v>
      </c>
      <c r="Z36" s="316">
        <v>0</v>
      </c>
      <c r="AA36" s="316">
        <v>0</v>
      </c>
      <c r="AB36" s="316">
        <v>0</v>
      </c>
      <c r="AC36" s="316">
        <v>0</v>
      </c>
      <c r="AD36" s="316">
        <v>0</v>
      </c>
      <c r="AE36" s="316">
        <v>0</v>
      </c>
      <c r="AF36" s="316">
        <v>0</v>
      </c>
      <c r="AG36" s="316">
        <v>0</v>
      </c>
      <c r="AH36" s="316">
        <v>0</v>
      </c>
      <c r="AI36" s="316">
        <v>0</v>
      </c>
      <c r="AJ36" s="316">
        <v>0</v>
      </c>
      <c r="AK36" s="316">
        <v>0</v>
      </c>
      <c r="AL36" s="316">
        <v>0</v>
      </c>
    </row>
    <row r="37" spans="1:38">
      <c r="A37" s="316">
        <v>36</v>
      </c>
      <c r="B37" s="316" t="s">
        <v>2678</v>
      </c>
      <c r="C37" s="316" t="s">
        <v>2714</v>
      </c>
      <c r="D37" s="316">
        <f t="shared" si="0"/>
        <v>0</v>
      </c>
      <c r="G37" s="316">
        <v>0</v>
      </c>
      <c r="H37" s="316">
        <v>0</v>
      </c>
      <c r="I37" s="316">
        <v>0</v>
      </c>
      <c r="J37" s="316">
        <v>0</v>
      </c>
      <c r="K37" s="316">
        <v>0</v>
      </c>
      <c r="L37" s="316">
        <v>0</v>
      </c>
      <c r="M37" s="316">
        <v>0</v>
      </c>
      <c r="N37" s="316">
        <v>0</v>
      </c>
      <c r="O37" s="316">
        <v>0</v>
      </c>
      <c r="P37" s="316">
        <v>0</v>
      </c>
      <c r="Q37" s="316">
        <v>0</v>
      </c>
      <c r="R37" s="316">
        <v>0</v>
      </c>
      <c r="S37" s="316">
        <v>0</v>
      </c>
      <c r="T37" s="316">
        <v>0</v>
      </c>
      <c r="U37" s="316">
        <v>0</v>
      </c>
      <c r="V37" s="316">
        <v>0</v>
      </c>
      <c r="W37" s="316">
        <v>0</v>
      </c>
      <c r="X37" s="316">
        <v>0</v>
      </c>
      <c r="Y37" s="316">
        <v>0</v>
      </c>
      <c r="Z37" s="316">
        <v>0</v>
      </c>
      <c r="AA37" s="316">
        <v>0</v>
      </c>
      <c r="AB37" s="316">
        <v>0</v>
      </c>
      <c r="AC37" s="316">
        <v>0</v>
      </c>
      <c r="AD37" s="316">
        <v>0</v>
      </c>
      <c r="AE37" s="316">
        <v>0</v>
      </c>
      <c r="AF37" s="316">
        <v>0</v>
      </c>
      <c r="AG37" s="316">
        <v>0</v>
      </c>
      <c r="AH37" s="316">
        <v>0</v>
      </c>
      <c r="AI37" s="316">
        <v>0</v>
      </c>
      <c r="AJ37" s="316">
        <v>0</v>
      </c>
      <c r="AK37" s="316">
        <v>0</v>
      </c>
      <c r="AL37" s="316">
        <v>0</v>
      </c>
    </row>
    <row r="38" spans="1:38">
      <c r="A38" s="316">
        <v>37</v>
      </c>
      <c r="B38" s="316" t="s">
        <v>2678</v>
      </c>
      <c r="C38" s="316" t="s">
        <v>2715</v>
      </c>
      <c r="D38" s="316">
        <f t="shared" si="0"/>
        <v>0</v>
      </c>
      <c r="G38" s="316">
        <v>0</v>
      </c>
      <c r="H38" s="316">
        <v>0</v>
      </c>
      <c r="I38" s="316">
        <v>0</v>
      </c>
      <c r="J38" s="316">
        <v>0</v>
      </c>
      <c r="K38" s="316">
        <v>0</v>
      </c>
      <c r="L38" s="316">
        <v>0</v>
      </c>
      <c r="M38" s="316">
        <v>0</v>
      </c>
      <c r="N38" s="316">
        <v>0</v>
      </c>
      <c r="O38" s="316">
        <v>0</v>
      </c>
      <c r="P38" s="316">
        <v>0</v>
      </c>
      <c r="Q38" s="316">
        <v>0</v>
      </c>
      <c r="R38" s="316">
        <v>0</v>
      </c>
      <c r="S38" s="316">
        <v>0</v>
      </c>
      <c r="T38" s="316">
        <v>0</v>
      </c>
      <c r="U38" s="316">
        <v>0</v>
      </c>
      <c r="V38" s="316">
        <v>0</v>
      </c>
      <c r="W38" s="316">
        <v>0</v>
      </c>
      <c r="X38" s="316">
        <v>0</v>
      </c>
      <c r="Y38" s="316">
        <v>0</v>
      </c>
      <c r="Z38" s="316">
        <v>0</v>
      </c>
      <c r="AA38" s="316">
        <v>0</v>
      </c>
      <c r="AB38" s="316">
        <v>0</v>
      </c>
      <c r="AC38" s="316">
        <v>0</v>
      </c>
      <c r="AD38" s="316">
        <v>0</v>
      </c>
      <c r="AE38" s="316">
        <v>0</v>
      </c>
      <c r="AF38" s="316">
        <v>0</v>
      </c>
      <c r="AG38" s="316">
        <v>0</v>
      </c>
      <c r="AH38" s="316">
        <v>0</v>
      </c>
      <c r="AI38" s="316">
        <v>0</v>
      </c>
      <c r="AJ38" s="316">
        <v>0</v>
      </c>
      <c r="AK38" s="316">
        <v>0</v>
      </c>
      <c r="AL38" s="316">
        <v>0</v>
      </c>
    </row>
    <row r="39" spans="1:38">
      <c r="A39" s="316">
        <v>38</v>
      </c>
      <c r="B39" s="316" t="s">
        <v>2678</v>
      </c>
      <c r="C39" s="316" t="s">
        <v>2716</v>
      </c>
      <c r="D39" s="316">
        <f t="shared" si="0"/>
        <v>0</v>
      </c>
      <c r="G39" s="316">
        <v>0</v>
      </c>
      <c r="H39" s="316">
        <v>0</v>
      </c>
      <c r="I39" s="316">
        <v>0</v>
      </c>
      <c r="J39" s="316">
        <v>0</v>
      </c>
      <c r="K39" s="316">
        <v>0</v>
      </c>
      <c r="L39" s="316">
        <v>0</v>
      </c>
      <c r="M39" s="316">
        <v>0</v>
      </c>
      <c r="N39" s="316">
        <v>0</v>
      </c>
      <c r="O39" s="316">
        <v>0</v>
      </c>
      <c r="P39" s="316">
        <v>0</v>
      </c>
      <c r="Q39" s="316">
        <v>0</v>
      </c>
      <c r="R39" s="316">
        <v>0</v>
      </c>
      <c r="S39" s="316">
        <v>0</v>
      </c>
      <c r="T39" s="316">
        <v>0</v>
      </c>
      <c r="U39" s="316">
        <v>0</v>
      </c>
      <c r="V39" s="316">
        <v>0</v>
      </c>
      <c r="W39" s="316">
        <v>0</v>
      </c>
      <c r="X39" s="316">
        <v>0</v>
      </c>
      <c r="Y39" s="316">
        <v>0</v>
      </c>
      <c r="Z39" s="316">
        <v>0</v>
      </c>
      <c r="AA39" s="316">
        <v>0</v>
      </c>
      <c r="AB39" s="316">
        <v>0</v>
      </c>
      <c r="AC39" s="316">
        <v>0</v>
      </c>
      <c r="AD39" s="316">
        <v>0</v>
      </c>
      <c r="AE39" s="316">
        <v>0</v>
      </c>
      <c r="AF39" s="316">
        <v>0</v>
      </c>
      <c r="AG39" s="316">
        <v>0</v>
      </c>
      <c r="AH39" s="316">
        <v>0</v>
      </c>
      <c r="AI39" s="316">
        <v>0</v>
      </c>
      <c r="AJ39" s="316">
        <v>0</v>
      </c>
      <c r="AK39" s="316">
        <v>0</v>
      </c>
      <c r="AL39" s="316">
        <v>0</v>
      </c>
    </row>
    <row r="40" spans="1:38">
      <c r="A40" s="316">
        <v>39</v>
      </c>
      <c r="B40" s="316" t="s">
        <v>2678</v>
      </c>
      <c r="C40" s="316" t="s">
        <v>2717</v>
      </c>
      <c r="D40" s="316">
        <f t="shared" si="0"/>
        <v>0</v>
      </c>
      <c r="G40" s="316">
        <v>0</v>
      </c>
      <c r="H40" s="316">
        <v>0</v>
      </c>
      <c r="I40" s="316">
        <v>0</v>
      </c>
      <c r="J40" s="316">
        <v>0</v>
      </c>
      <c r="K40" s="316">
        <v>0</v>
      </c>
      <c r="L40" s="316">
        <v>0</v>
      </c>
      <c r="M40" s="316">
        <v>0</v>
      </c>
      <c r="N40" s="316">
        <v>0</v>
      </c>
      <c r="O40" s="316">
        <v>0</v>
      </c>
      <c r="P40" s="316">
        <v>0</v>
      </c>
      <c r="Q40" s="316">
        <v>0</v>
      </c>
      <c r="R40" s="316">
        <v>0</v>
      </c>
      <c r="S40" s="316">
        <v>0</v>
      </c>
      <c r="T40" s="316">
        <v>0</v>
      </c>
      <c r="U40" s="316">
        <v>0</v>
      </c>
      <c r="V40" s="316">
        <v>0</v>
      </c>
      <c r="W40" s="316">
        <v>0</v>
      </c>
      <c r="X40" s="316">
        <v>0</v>
      </c>
      <c r="Y40" s="316">
        <v>0</v>
      </c>
      <c r="Z40" s="316">
        <v>0</v>
      </c>
      <c r="AA40" s="316">
        <v>0</v>
      </c>
      <c r="AB40" s="316">
        <v>0</v>
      </c>
      <c r="AC40" s="316">
        <v>0</v>
      </c>
      <c r="AD40" s="316">
        <v>0</v>
      </c>
      <c r="AE40" s="316">
        <v>0</v>
      </c>
      <c r="AF40" s="316">
        <v>0</v>
      </c>
      <c r="AG40" s="316">
        <v>0</v>
      </c>
      <c r="AH40" s="316">
        <v>0</v>
      </c>
      <c r="AI40" s="316">
        <v>0</v>
      </c>
      <c r="AJ40" s="316">
        <v>0</v>
      </c>
      <c r="AK40" s="316">
        <v>0</v>
      </c>
      <c r="AL40" s="316">
        <v>0</v>
      </c>
    </row>
    <row r="41" spans="1:38">
      <c r="A41" s="316">
        <v>40</v>
      </c>
      <c r="B41" s="316" t="s">
        <v>2678</v>
      </c>
      <c r="C41" s="316" t="s">
        <v>2718</v>
      </c>
      <c r="D41" s="316">
        <f t="shared" si="0"/>
        <v>0</v>
      </c>
      <c r="G41" s="316">
        <v>0</v>
      </c>
      <c r="H41" s="316">
        <v>0</v>
      </c>
      <c r="I41" s="316">
        <v>0</v>
      </c>
      <c r="J41" s="316">
        <v>0</v>
      </c>
      <c r="K41" s="316">
        <v>0</v>
      </c>
      <c r="L41" s="316">
        <v>0</v>
      </c>
      <c r="M41" s="316">
        <v>0</v>
      </c>
      <c r="N41" s="316">
        <v>0</v>
      </c>
      <c r="O41" s="316">
        <v>0</v>
      </c>
      <c r="P41" s="316">
        <v>0</v>
      </c>
      <c r="Q41" s="316">
        <v>0</v>
      </c>
      <c r="R41" s="316">
        <v>0</v>
      </c>
      <c r="S41" s="316">
        <v>0</v>
      </c>
      <c r="T41" s="316">
        <v>0</v>
      </c>
      <c r="U41" s="316">
        <v>0</v>
      </c>
      <c r="V41" s="316">
        <v>0</v>
      </c>
      <c r="W41" s="316">
        <v>0</v>
      </c>
      <c r="X41" s="316">
        <v>0</v>
      </c>
      <c r="Y41" s="316">
        <v>0</v>
      </c>
      <c r="Z41" s="316">
        <v>0</v>
      </c>
      <c r="AA41" s="316">
        <v>0</v>
      </c>
      <c r="AB41" s="316">
        <v>0</v>
      </c>
      <c r="AC41" s="316">
        <v>0</v>
      </c>
      <c r="AD41" s="316">
        <v>0</v>
      </c>
      <c r="AE41" s="316">
        <v>0</v>
      </c>
      <c r="AF41" s="316">
        <v>0</v>
      </c>
      <c r="AG41" s="316">
        <v>0</v>
      </c>
      <c r="AH41" s="316">
        <v>0</v>
      </c>
      <c r="AI41" s="316">
        <v>0</v>
      </c>
      <c r="AJ41" s="316">
        <v>0</v>
      </c>
      <c r="AK41" s="316">
        <v>0</v>
      </c>
      <c r="AL41" s="316">
        <v>0</v>
      </c>
    </row>
    <row r="42" spans="1:38">
      <c r="A42" s="316">
        <v>41</v>
      </c>
      <c r="B42" s="316" t="s">
        <v>2678</v>
      </c>
      <c r="C42" s="316" t="s">
        <v>2719</v>
      </c>
      <c r="D42" s="316">
        <f t="shared" si="0"/>
        <v>0</v>
      </c>
      <c r="G42" s="316">
        <v>0</v>
      </c>
      <c r="H42" s="316">
        <v>0</v>
      </c>
      <c r="I42" s="316">
        <v>0</v>
      </c>
      <c r="J42" s="316">
        <v>0</v>
      </c>
      <c r="K42" s="316">
        <v>0</v>
      </c>
      <c r="L42" s="316">
        <v>0</v>
      </c>
      <c r="M42" s="316">
        <v>0</v>
      </c>
      <c r="N42" s="316">
        <v>0</v>
      </c>
      <c r="O42" s="316">
        <v>0</v>
      </c>
      <c r="P42" s="316">
        <v>0</v>
      </c>
      <c r="Q42" s="316">
        <v>0</v>
      </c>
      <c r="R42" s="316">
        <v>0</v>
      </c>
      <c r="S42" s="316">
        <v>0</v>
      </c>
      <c r="T42" s="316">
        <v>0</v>
      </c>
      <c r="U42" s="316">
        <v>0</v>
      </c>
      <c r="V42" s="316">
        <v>0</v>
      </c>
      <c r="W42" s="316">
        <v>0</v>
      </c>
      <c r="X42" s="316">
        <v>0</v>
      </c>
      <c r="Y42" s="316">
        <v>0</v>
      </c>
      <c r="Z42" s="316">
        <v>0</v>
      </c>
      <c r="AA42" s="316">
        <v>0</v>
      </c>
      <c r="AB42" s="316">
        <v>0</v>
      </c>
      <c r="AC42" s="316">
        <v>0</v>
      </c>
      <c r="AD42" s="316">
        <v>0</v>
      </c>
      <c r="AE42" s="316">
        <v>0</v>
      </c>
      <c r="AF42" s="316">
        <v>0</v>
      </c>
      <c r="AG42" s="316">
        <v>0</v>
      </c>
      <c r="AH42" s="316">
        <v>0</v>
      </c>
      <c r="AI42" s="316">
        <v>0</v>
      </c>
      <c r="AJ42" s="316">
        <v>0</v>
      </c>
      <c r="AK42" s="316">
        <v>0</v>
      </c>
      <c r="AL42" s="316">
        <v>0</v>
      </c>
    </row>
    <row r="43" spans="1:38">
      <c r="A43" s="316">
        <v>42</v>
      </c>
      <c r="B43" s="316" t="s">
        <v>2678</v>
      </c>
      <c r="C43" s="316" t="s">
        <v>2720</v>
      </c>
      <c r="D43" s="316">
        <f t="shared" si="0"/>
        <v>0</v>
      </c>
      <c r="G43" s="316">
        <v>0</v>
      </c>
      <c r="H43" s="316">
        <v>0</v>
      </c>
      <c r="I43" s="316">
        <v>0</v>
      </c>
      <c r="J43" s="316">
        <v>0</v>
      </c>
      <c r="K43" s="316">
        <v>0</v>
      </c>
      <c r="L43" s="316">
        <v>0</v>
      </c>
      <c r="M43" s="316">
        <v>0</v>
      </c>
      <c r="N43" s="316">
        <v>0</v>
      </c>
      <c r="O43" s="316">
        <v>0</v>
      </c>
      <c r="P43" s="316">
        <v>0</v>
      </c>
      <c r="Q43" s="316">
        <v>0</v>
      </c>
      <c r="R43" s="316">
        <v>0</v>
      </c>
      <c r="S43" s="316">
        <v>0</v>
      </c>
      <c r="T43" s="316">
        <v>0</v>
      </c>
      <c r="U43" s="316">
        <v>0</v>
      </c>
      <c r="V43" s="316">
        <v>0</v>
      </c>
      <c r="W43" s="316">
        <v>0</v>
      </c>
      <c r="X43" s="316">
        <v>0</v>
      </c>
      <c r="Y43" s="316">
        <v>0</v>
      </c>
      <c r="Z43" s="316">
        <v>0</v>
      </c>
      <c r="AA43" s="316">
        <v>0</v>
      </c>
      <c r="AB43" s="316">
        <v>0</v>
      </c>
      <c r="AC43" s="316">
        <v>0</v>
      </c>
      <c r="AD43" s="316">
        <v>0</v>
      </c>
      <c r="AE43" s="316">
        <v>0</v>
      </c>
      <c r="AF43" s="316">
        <v>0</v>
      </c>
      <c r="AG43" s="316">
        <v>0</v>
      </c>
      <c r="AH43" s="316">
        <v>0</v>
      </c>
      <c r="AI43" s="316">
        <v>0</v>
      </c>
      <c r="AJ43" s="316">
        <v>0</v>
      </c>
      <c r="AK43" s="316">
        <v>0</v>
      </c>
      <c r="AL43" s="316">
        <v>0</v>
      </c>
    </row>
    <row r="44" spans="1:38">
      <c r="A44" s="316">
        <v>43</v>
      </c>
      <c r="B44" s="316" t="s">
        <v>2678</v>
      </c>
      <c r="C44" s="316" t="s">
        <v>2721</v>
      </c>
      <c r="D44" s="316">
        <f t="shared" si="0"/>
        <v>0</v>
      </c>
      <c r="G44" s="316">
        <v>0</v>
      </c>
      <c r="H44" s="316">
        <v>0</v>
      </c>
      <c r="I44" s="316">
        <v>0</v>
      </c>
      <c r="J44" s="316">
        <v>0</v>
      </c>
      <c r="K44" s="316">
        <v>0</v>
      </c>
      <c r="L44" s="316">
        <v>0</v>
      </c>
      <c r="M44" s="316">
        <v>0</v>
      </c>
      <c r="N44" s="316">
        <v>0</v>
      </c>
      <c r="O44" s="316">
        <v>0</v>
      </c>
      <c r="P44" s="316">
        <v>0</v>
      </c>
      <c r="Q44" s="316">
        <v>0</v>
      </c>
      <c r="R44" s="316">
        <v>0</v>
      </c>
      <c r="S44" s="316">
        <v>0</v>
      </c>
      <c r="T44" s="316">
        <v>0</v>
      </c>
      <c r="U44" s="316">
        <v>0</v>
      </c>
      <c r="V44" s="316">
        <v>0</v>
      </c>
      <c r="W44" s="316">
        <v>0</v>
      </c>
      <c r="X44" s="316">
        <v>0</v>
      </c>
      <c r="Y44" s="316">
        <v>0</v>
      </c>
      <c r="Z44" s="316">
        <v>0</v>
      </c>
      <c r="AA44" s="316">
        <v>0</v>
      </c>
      <c r="AB44" s="316">
        <v>0</v>
      </c>
      <c r="AC44" s="316">
        <v>0</v>
      </c>
      <c r="AD44" s="316">
        <v>0</v>
      </c>
      <c r="AE44" s="316">
        <v>0</v>
      </c>
      <c r="AF44" s="316">
        <v>0</v>
      </c>
      <c r="AG44" s="316">
        <v>0</v>
      </c>
      <c r="AH44" s="316">
        <v>0</v>
      </c>
      <c r="AI44" s="316">
        <v>0</v>
      </c>
      <c r="AJ44" s="316">
        <v>0</v>
      </c>
      <c r="AK44" s="316">
        <v>0</v>
      </c>
      <c r="AL44" s="316">
        <v>0</v>
      </c>
    </row>
    <row r="45" spans="1:38">
      <c r="A45" s="316">
        <v>44</v>
      </c>
      <c r="B45" s="316" t="s">
        <v>2678</v>
      </c>
      <c r="C45" s="316" t="s">
        <v>2722</v>
      </c>
      <c r="D45" s="316">
        <f t="shared" si="0"/>
        <v>0</v>
      </c>
      <c r="G45" s="316">
        <v>0</v>
      </c>
      <c r="H45" s="316">
        <v>0</v>
      </c>
      <c r="I45" s="316">
        <v>0</v>
      </c>
      <c r="J45" s="316">
        <v>0</v>
      </c>
      <c r="K45" s="316">
        <v>0</v>
      </c>
      <c r="L45" s="316">
        <v>0</v>
      </c>
      <c r="M45" s="316">
        <v>0</v>
      </c>
      <c r="N45" s="316">
        <v>0</v>
      </c>
      <c r="O45" s="316">
        <v>0</v>
      </c>
      <c r="P45" s="316">
        <v>0</v>
      </c>
      <c r="Q45" s="316">
        <v>0</v>
      </c>
      <c r="R45" s="316">
        <v>0</v>
      </c>
      <c r="S45" s="316">
        <v>0</v>
      </c>
      <c r="T45" s="316">
        <v>0</v>
      </c>
      <c r="U45" s="316">
        <v>0</v>
      </c>
      <c r="V45" s="316">
        <v>0</v>
      </c>
      <c r="W45" s="316">
        <v>0</v>
      </c>
      <c r="X45" s="316">
        <v>0</v>
      </c>
      <c r="Y45" s="316">
        <v>0</v>
      </c>
      <c r="Z45" s="316">
        <v>0</v>
      </c>
      <c r="AA45" s="316">
        <v>0</v>
      </c>
      <c r="AB45" s="316">
        <v>0</v>
      </c>
      <c r="AC45" s="316">
        <v>0</v>
      </c>
      <c r="AD45" s="316">
        <v>0</v>
      </c>
      <c r="AE45" s="316">
        <v>0</v>
      </c>
      <c r="AF45" s="316">
        <v>0</v>
      </c>
      <c r="AG45" s="316">
        <v>0</v>
      </c>
      <c r="AH45" s="316">
        <v>0</v>
      </c>
      <c r="AI45" s="316">
        <v>0</v>
      </c>
      <c r="AJ45" s="316">
        <v>0</v>
      </c>
      <c r="AK45" s="316">
        <v>0</v>
      </c>
      <c r="AL45" s="316">
        <v>0</v>
      </c>
    </row>
    <row r="46" spans="1:38">
      <c r="A46" s="316">
        <v>45</v>
      </c>
      <c r="B46" s="316" t="s">
        <v>2678</v>
      </c>
      <c r="C46" s="316" t="s">
        <v>2723</v>
      </c>
      <c r="D46" s="316">
        <f t="shared" si="0"/>
        <v>0</v>
      </c>
      <c r="G46" s="316">
        <v>0</v>
      </c>
      <c r="H46" s="316">
        <v>0</v>
      </c>
      <c r="I46" s="316">
        <v>0</v>
      </c>
      <c r="J46" s="316">
        <v>0</v>
      </c>
      <c r="K46" s="316">
        <v>0</v>
      </c>
      <c r="L46" s="316">
        <v>0</v>
      </c>
      <c r="M46" s="316">
        <v>0</v>
      </c>
      <c r="N46" s="316">
        <v>0</v>
      </c>
      <c r="O46" s="316">
        <v>0</v>
      </c>
      <c r="P46" s="316">
        <v>0</v>
      </c>
      <c r="Q46" s="316">
        <v>0</v>
      </c>
      <c r="R46" s="316">
        <v>0</v>
      </c>
      <c r="S46" s="316">
        <v>0</v>
      </c>
      <c r="T46" s="316">
        <v>0</v>
      </c>
      <c r="U46" s="316">
        <v>0</v>
      </c>
      <c r="V46" s="316">
        <v>0</v>
      </c>
      <c r="W46" s="316">
        <v>0</v>
      </c>
      <c r="X46" s="316">
        <v>0</v>
      </c>
      <c r="Y46" s="316">
        <v>0</v>
      </c>
      <c r="Z46" s="316">
        <v>0</v>
      </c>
      <c r="AA46" s="316">
        <v>0</v>
      </c>
      <c r="AB46" s="316">
        <v>0</v>
      </c>
      <c r="AC46" s="316">
        <v>0</v>
      </c>
      <c r="AD46" s="316">
        <v>0</v>
      </c>
      <c r="AE46" s="316">
        <v>0</v>
      </c>
      <c r="AF46" s="316">
        <v>0</v>
      </c>
      <c r="AG46" s="316">
        <v>0</v>
      </c>
      <c r="AH46" s="316">
        <v>0</v>
      </c>
      <c r="AI46" s="316">
        <v>0</v>
      </c>
      <c r="AJ46" s="316">
        <v>0</v>
      </c>
      <c r="AK46" s="316">
        <v>0</v>
      </c>
      <c r="AL46" s="316">
        <v>0</v>
      </c>
    </row>
    <row r="47" spans="1:38">
      <c r="A47" s="316">
        <v>46</v>
      </c>
      <c r="B47" s="316" t="s">
        <v>2678</v>
      </c>
      <c r="C47" s="316" t="s">
        <v>2724</v>
      </c>
      <c r="D47" s="316">
        <f t="shared" si="0"/>
        <v>0</v>
      </c>
      <c r="G47" s="316">
        <v>0</v>
      </c>
      <c r="H47" s="316">
        <v>0</v>
      </c>
      <c r="I47" s="316">
        <v>0</v>
      </c>
      <c r="J47" s="316">
        <v>0</v>
      </c>
      <c r="K47" s="316">
        <v>0</v>
      </c>
      <c r="L47" s="316">
        <v>0</v>
      </c>
      <c r="M47" s="316">
        <v>0</v>
      </c>
      <c r="N47" s="316">
        <v>0</v>
      </c>
      <c r="O47" s="316">
        <v>0</v>
      </c>
      <c r="P47" s="316">
        <v>0</v>
      </c>
      <c r="Q47" s="316">
        <v>0</v>
      </c>
      <c r="R47" s="316">
        <v>0</v>
      </c>
      <c r="S47" s="316">
        <v>0</v>
      </c>
      <c r="T47" s="316">
        <v>0</v>
      </c>
      <c r="U47" s="316">
        <v>0</v>
      </c>
      <c r="V47" s="316">
        <v>0</v>
      </c>
      <c r="W47" s="316">
        <v>0</v>
      </c>
      <c r="X47" s="316">
        <v>0</v>
      </c>
      <c r="Y47" s="316">
        <v>0</v>
      </c>
      <c r="Z47" s="316">
        <v>0</v>
      </c>
      <c r="AA47" s="316">
        <v>0</v>
      </c>
      <c r="AB47" s="316">
        <v>0</v>
      </c>
      <c r="AC47" s="316">
        <v>0</v>
      </c>
      <c r="AD47" s="316">
        <v>0</v>
      </c>
      <c r="AE47" s="316">
        <v>0</v>
      </c>
      <c r="AF47" s="316">
        <v>0</v>
      </c>
      <c r="AG47" s="316">
        <v>0</v>
      </c>
      <c r="AH47" s="316">
        <v>0</v>
      </c>
      <c r="AI47" s="316">
        <v>0</v>
      </c>
      <c r="AJ47" s="316">
        <v>0</v>
      </c>
      <c r="AK47" s="316">
        <v>0</v>
      </c>
      <c r="AL47" s="316">
        <v>0</v>
      </c>
    </row>
    <row r="48" spans="1:38">
      <c r="A48" s="316">
        <v>47</v>
      </c>
      <c r="B48" s="316" t="s">
        <v>2678</v>
      </c>
      <c r="C48" s="316" t="s">
        <v>2725</v>
      </c>
      <c r="D48" s="316">
        <f t="shared" si="0"/>
        <v>0</v>
      </c>
      <c r="G48" s="316">
        <v>0</v>
      </c>
      <c r="H48" s="316">
        <v>0</v>
      </c>
      <c r="I48" s="316">
        <v>0</v>
      </c>
      <c r="J48" s="316">
        <v>0</v>
      </c>
      <c r="K48" s="316">
        <v>0</v>
      </c>
      <c r="L48" s="316">
        <v>0</v>
      </c>
      <c r="M48" s="316">
        <v>0</v>
      </c>
      <c r="N48" s="316">
        <v>0</v>
      </c>
      <c r="O48" s="316">
        <v>0</v>
      </c>
      <c r="P48" s="316">
        <v>0</v>
      </c>
      <c r="Q48" s="316">
        <v>0</v>
      </c>
      <c r="R48" s="316">
        <v>0</v>
      </c>
      <c r="S48" s="316">
        <v>0</v>
      </c>
      <c r="T48" s="316">
        <v>0</v>
      </c>
      <c r="U48" s="316">
        <v>0</v>
      </c>
      <c r="V48" s="316">
        <v>0</v>
      </c>
      <c r="W48" s="316">
        <v>0</v>
      </c>
      <c r="X48" s="316">
        <v>0</v>
      </c>
      <c r="Y48" s="316">
        <v>0</v>
      </c>
      <c r="Z48" s="316">
        <v>0</v>
      </c>
      <c r="AA48" s="316">
        <v>0</v>
      </c>
      <c r="AB48" s="316">
        <v>0</v>
      </c>
      <c r="AC48" s="316">
        <v>0</v>
      </c>
      <c r="AD48" s="316">
        <v>0</v>
      </c>
      <c r="AE48" s="316">
        <v>0</v>
      </c>
      <c r="AF48" s="316">
        <v>0</v>
      </c>
      <c r="AG48" s="316">
        <v>0</v>
      </c>
      <c r="AH48" s="316">
        <v>0</v>
      </c>
      <c r="AI48" s="316">
        <v>0</v>
      </c>
      <c r="AJ48" s="316">
        <v>0</v>
      </c>
      <c r="AK48" s="316">
        <v>0</v>
      </c>
      <c r="AL48" s="316">
        <v>0</v>
      </c>
    </row>
    <row r="49" spans="1:38">
      <c r="A49" s="316">
        <v>48</v>
      </c>
      <c r="B49" s="316" t="s">
        <v>2678</v>
      </c>
      <c r="C49" s="316" t="s">
        <v>2726</v>
      </c>
      <c r="D49" s="316">
        <f t="shared" si="0"/>
        <v>0</v>
      </c>
      <c r="G49" s="316">
        <v>0</v>
      </c>
      <c r="H49" s="316">
        <v>0</v>
      </c>
      <c r="I49" s="316">
        <v>0</v>
      </c>
      <c r="J49" s="316">
        <v>0</v>
      </c>
      <c r="K49" s="316">
        <v>0</v>
      </c>
      <c r="L49" s="316">
        <v>0</v>
      </c>
      <c r="M49" s="316">
        <v>0</v>
      </c>
      <c r="N49" s="316">
        <v>0</v>
      </c>
      <c r="O49" s="316">
        <v>0</v>
      </c>
      <c r="P49" s="316">
        <v>0</v>
      </c>
      <c r="Q49" s="316">
        <v>0</v>
      </c>
      <c r="R49" s="316">
        <v>0</v>
      </c>
      <c r="S49" s="316">
        <v>0</v>
      </c>
      <c r="T49" s="316">
        <v>0</v>
      </c>
      <c r="U49" s="316">
        <v>0</v>
      </c>
      <c r="V49" s="316">
        <v>0</v>
      </c>
      <c r="W49" s="316">
        <v>0</v>
      </c>
      <c r="X49" s="316">
        <v>0</v>
      </c>
      <c r="Y49" s="316">
        <v>0</v>
      </c>
      <c r="Z49" s="316">
        <v>0</v>
      </c>
      <c r="AA49" s="316">
        <v>0</v>
      </c>
      <c r="AB49" s="316">
        <v>0</v>
      </c>
      <c r="AC49" s="316">
        <v>0</v>
      </c>
      <c r="AD49" s="316">
        <v>0</v>
      </c>
      <c r="AE49" s="316">
        <v>0</v>
      </c>
      <c r="AF49" s="316">
        <v>0</v>
      </c>
      <c r="AG49" s="316">
        <v>0</v>
      </c>
      <c r="AH49" s="316">
        <v>0</v>
      </c>
      <c r="AI49" s="316">
        <v>0</v>
      </c>
      <c r="AJ49" s="316">
        <v>0</v>
      </c>
      <c r="AK49" s="316">
        <v>0</v>
      </c>
      <c r="AL49" s="316">
        <v>0</v>
      </c>
    </row>
    <row r="50" spans="1:38">
      <c r="A50" s="316">
        <v>49</v>
      </c>
      <c r="B50" s="316" t="s">
        <v>2678</v>
      </c>
      <c r="C50" s="316" t="s">
        <v>2727</v>
      </c>
      <c r="D50" s="316">
        <f t="shared" si="0"/>
        <v>0</v>
      </c>
      <c r="G50" s="316">
        <v>0</v>
      </c>
      <c r="H50" s="316">
        <v>0</v>
      </c>
      <c r="I50" s="316">
        <v>0</v>
      </c>
      <c r="J50" s="316">
        <v>0</v>
      </c>
      <c r="K50" s="316">
        <v>0</v>
      </c>
      <c r="L50" s="316">
        <v>0</v>
      </c>
      <c r="M50" s="316">
        <v>0</v>
      </c>
      <c r="N50" s="316">
        <v>0</v>
      </c>
      <c r="O50" s="316">
        <v>0</v>
      </c>
      <c r="P50" s="316">
        <v>0</v>
      </c>
      <c r="Q50" s="316">
        <v>0</v>
      </c>
      <c r="R50" s="316">
        <v>0</v>
      </c>
      <c r="S50" s="316">
        <v>0</v>
      </c>
      <c r="T50" s="316">
        <v>0</v>
      </c>
      <c r="U50" s="316">
        <v>0</v>
      </c>
      <c r="V50" s="316">
        <v>0</v>
      </c>
      <c r="W50" s="316">
        <v>0</v>
      </c>
      <c r="X50" s="316">
        <v>0</v>
      </c>
      <c r="Y50" s="316">
        <v>0</v>
      </c>
      <c r="Z50" s="316">
        <v>0</v>
      </c>
      <c r="AA50" s="316">
        <v>0</v>
      </c>
      <c r="AB50" s="316">
        <v>0</v>
      </c>
      <c r="AC50" s="316">
        <v>0</v>
      </c>
      <c r="AD50" s="316">
        <v>0</v>
      </c>
      <c r="AE50" s="316">
        <v>0</v>
      </c>
      <c r="AF50" s="316">
        <v>0</v>
      </c>
      <c r="AG50" s="316">
        <v>0</v>
      </c>
      <c r="AH50" s="316">
        <v>0</v>
      </c>
      <c r="AI50" s="316">
        <v>0</v>
      </c>
      <c r="AJ50" s="316">
        <v>0</v>
      </c>
      <c r="AK50" s="316">
        <v>0</v>
      </c>
      <c r="AL50" s="316">
        <v>0</v>
      </c>
    </row>
    <row r="51" spans="1:38">
      <c r="A51" s="316">
        <v>50</v>
      </c>
      <c r="B51" s="316" t="s">
        <v>2678</v>
      </c>
      <c r="C51" s="316" t="s">
        <v>2728</v>
      </c>
      <c r="D51" s="316">
        <f t="shared" si="0"/>
        <v>0</v>
      </c>
      <c r="G51" s="316">
        <v>0</v>
      </c>
      <c r="H51" s="316">
        <v>0</v>
      </c>
      <c r="I51" s="316">
        <v>0</v>
      </c>
      <c r="J51" s="316">
        <v>0</v>
      </c>
      <c r="K51" s="316">
        <v>0</v>
      </c>
      <c r="L51" s="316">
        <v>0</v>
      </c>
      <c r="M51" s="316">
        <v>0</v>
      </c>
      <c r="N51" s="316">
        <v>0</v>
      </c>
      <c r="O51" s="316">
        <v>0</v>
      </c>
      <c r="P51" s="316">
        <v>0</v>
      </c>
      <c r="Q51" s="316">
        <v>0</v>
      </c>
      <c r="R51" s="316">
        <v>0</v>
      </c>
      <c r="S51" s="316">
        <v>0</v>
      </c>
      <c r="T51" s="316">
        <v>0</v>
      </c>
      <c r="U51" s="316">
        <v>0</v>
      </c>
      <c r="V51" s="316">
        <v>0</v>
      </c>
      <c r="W51" s="316">
        <v>0</v>
      </c>
      <c r="X51" s="316">
        <v>0</v>
      </c>
      <c r="Y51" s="316">
        <v>0</v>
      </c>
      <c r="Z51" s="316">
        <v>0</v>
      </c>
      <c r="AA51" s="316">
        <v>0</v>
      </c>
      <c r="AB51" s="316">
        <v>0</v>
      </c>
      <c r="AC51" s="316">
        <v>0</v>
      </c>
      <c r="AD51" s="316">
        <v>0</v>
      </c>
      <c r="AE51" s="316">
        <v>0</v>
      </c>
      <c r="AF51" s="316">
        <v>0</v>
      </c>
      <c r="AG51" s="316">
        <v>0</v>
      </c>
      <c r="AH51" s="316">
        <v>0</v>
      </c>
      <c r="AI51" s="316">
        <v>0</v>
      </c>
      <c r="AJ51" s="316">
        <v>0</v>
      </c>
      <c r="AK51" s="316">
        <v>0</v>
      </c>
      <c r="AL51" s="316">
        <v>0</v>
      </c>
    </row>
    <row r="52" spans="1:38">
      <c r="A52" s="316">
        <v>51</v>
      </c>
      <c r="B52" s="316" t="s">
        <v>2678</v>
      </c>
      <c r="C52" s="316" t="s">
        <v>2729</v>
      </c>
      <c r="D52" s="316">
        <f t="shared" si="0"/>
        <v>0</v>
      </c>
      <c r="G52" s="316">
        <v>0</v>
      </c>
      <c r="H52" s="316">
        <v>0</v>
      </c>
      <c r="I52" s="316">
        <v>0</v>
      </c>
      <c r="J52" s="316">
        <v>0</v>
      </c>
      <c r="K52" s="316">
        <v>0</v>
      </c>
      <c r="L52" s="316">
        <v>0</v>
      </c>
      <c r="M52" s="316">
        <v>0</v>
      </c>
      <c r="N52" s="316">
        <v>0</v>
      </c>
      <c r="O52" s="316">
        <v>0</v>
      </c>
      <c r="P52" s="316">
        <v>0</v>
      </c>
      <c r="Q52" s="316">
        <v>0</v>
      </c>
      <c r="R52" s="316">
        <v>0</v>
      </c>
      <c r="S52" s="316">
        <v>0</v>
      </c>
      <c r="T52" s="316">
        <v>0</v>
      </c>
      <c r="U52" s="316">
        <v>0</v>
      </c>
      <c r="V52" s="316">
        <v>0</v>
      </c>
      <c r="W52" s="316">
        <v>0</v>
      </c>
      <c r="X52" s="316">
        <v>0</v>
      </c>
      <c r="Y52" s="316">
        <v>0</v>
      </c>
      <c r="Z52" s="316">
        <v>0</v>
      </c>
      <c r="AA52" s="316">
        <v>0</v>
      </c>
      <c r="AB52" s="316">
        <v>0</v>
      </c>
      <c r="AC52" s="316">
        <v>0</v>
      </c>
      <c r="AD52" s="316">
        <v>0</v>
      </c>
      <c r="AE52" s="316">
        <v>0</v>
      </c>
      <c r="AF52" s="316">
        <v>0</v>
      </c>
      <c r="AG52" s="316">
        <v>0</v>
      </c>
      <c r="AH52" s="316">
        <v>0</v>
      </c>
      <c r="AI52" s="316">
        <v>0</v>
      </c>
      <c r="AJ52" s="316">
        <v>0</v>
      </c>
      <c r="AK52" s="316">
        <v>0</v>
      </c>
      <c r="AL52" s="316">
        <v>0</v>
      </c>
    </row>
    <row r="53" spans="1:38">
      <c r="A53" s="316">
        <v>52</v>
      </c>
      <c r="B53" s="316" t="s">
        <v>2678</v>
      </c>
      <c r="C53" s="316" t="s">
        <v>2730</v>
      </c>
      <c r="D53" s="316">
        <f t="shared" si="0"/>
        <v>0</v>
      </c>
      <c r="G53" s="316">
        <v>0</v>
      </c>
      <c r="H53" s="316">
        <v>0</v>
      </c>
      <c r="I53" s="316">
        <v>0</v>
      </c>
      <c r="J53" s="316">
        <v>0</v>
      </c>
      <c r="K53" s="316">
        <v>0</v>
      </c>
      <c r="L53" s="316">
        <v>0</v>
      </c>
      <c r="M53" s="316">
        <v>0</v>
      </c>
      <c r="N53" s="316">
        <v>0</v>
      </c>
      <c r="O53" s="316">
        <v>0</v>
      </c>
      <c r="P53" s="316">
        <v>0</v>
      </c>
      <c r="Q53" s="316">
        <v>0</v>
      </c>
      <c r="R53" s="316">
        <v>0</v>
      </c>
      <c r="S53" s="316">
        <v>0</v>
      </c>
      <c r="T53" s="316">
        <v>0</v>
      </c>
      <c r="U53" s="316">
        <v>0</v>
      </c>
      <c r="V53" s="316">
        <v>0</v>
      </c>
      <c r="W53" s="316">
        <v>0</v>
      </c>
      <c r="X53" s="316">
        <v>0</v>
      </c>
      <c r="Y53" s="316">
        <v>0</v>
      </c>
      <c r="Z53" s="316">
        <v>0</v>
      </c>
      <c r="AA53" s="316">
        <v>0</v>
      </c>
      <c r="AB53" s="316">
        <v>0</v>
      </c>
      <c r="AC53" s="316">
        <v>0</v>
      </c>
      <c r="AD53" s="316">
        <v>0</v>
      </c>
      <c r="AE53" s="316">
        <v>0</v>
      </c>
      <c r="AF53" s="316">
        <v>0</v>
      </c>
      <c r="AG53" s="316">
        <v>0</v>
      </c>
      <c r="AH53" s="316">
        <v>0</v>
      </c>
      <c r="AI53" s="316">
        <v>0</v>
      </c>
      <c r="AJ53" s="316">
        <v>0</v>
      </c>
      <c r="AK53" s="316">
        <v>0</v>
      </c>
      <c r="AL53" s="316">
        <v>0</v>
      </c>
    </row>
    <row r="54" spans="1:38">
      <c r="A54" s="316">
        <v>53</v>
      </c>
      <c r="B54" s="316" t="s">
        <v>2678</v>
      </c>
      <c r="C54" s="316" t="s">
        <v>2731</v>
      </c>
      <c r="D54" s="316">
        <f t="shared" si="0"/>
        <v>0</v>
      </c>
      <c r="G54" s="316">
        <v>0</v>
      </c>
      <c r="H54" s="316">
        <v>0</v>
      </c>
      <c r="I54" s="316">
        <v>0</v>
      </c>
      <c r="J54" s="316">
        <v>0</v>
      </c>
      <c r="K54" s="316">
        <v>0</v>
      </c>
      <c r="L54" s="316">
        <v>0</v>
      </c>
      <c r="M54" s="316">
        <v>0</v>
      </c>
      <c r="N54" s="316">
        <v>0</v>
      </c>
      <c r="O54" s="316">
        <v>0</v>
      </c>
      <c r="P54" s="316">
        <v>0</v>
      </c>
      <c r="Q54" s="316">
        <v>0</v>
      </c>
      <c r="R54" s="316">
        <v>0</v>
      </c>
      <c r="S54" s="316">
        <v>0</v>
      </c>
      <c r="T54" s="316">
        <v>0</v>
      </c>
      <c r="U54" s="316">
        <v>0</v>
      </c>
      <c r="V54" s="316">
        <v>0</v>
      </c>
      <c r="W54" s="316">
        <v>0</v>
      </c>
      <c r="X54" s="316">
        <v>0</v>
      </c>
      <c r="Y54" s="316">
        <v>0</v>
      </c>
      <c r="Z54" s="316">
        <v>0</v>
      </c>
      <c r="AA54" s="316">
        <v>0</v>
      </c>
      <c r="AB54" s="316">
        <v>0</v>
      </c>
      <c r="AC54" s="316">
        <v>0</v>
      </c>
      <c r="AD54" s="316">
        <v>0</v>
      </c>
      <c r="AE54" s="316">
        <v>0</v>
      </c>
      <c r="AF54" s="316">
        <v>0</v>
      </c>
      <c r="AG54" s="316">
        <v>0</v>
      </c>
      <c r="AH54" s="316">
        <v>0</v>
      </c>
      <c r="AI54" s="316">
        <v>0</v>
      </c>
      <c r="AJ54" s="316">
        <v>0</v>
      </c>
      <c r="AK54" s="316">
        <v>0</v>
      </c>
      <c r="AL54" s="316">
        <v>0</v>
      </c>
    </row>
    <row r="55" spans="1:38">
      <c r="A55" s="316">
        <v>54</v>
      </c>
      <c r="B55" s="316" t="s">
        <v>2678</v>
      </c>
      <c r="C55" s="316" t="s">
        <v>2732</v>
      </c>
      <c r="D55" s="316">
        <f t="shared" si="0"/>
        <v>0</v>
      </c>
      <c r="G55" s="316">
        <v>0</v>
      </c>
      <c r="H55" s="316">
        <v>0</v>
      </c>
      <c r="I55" s="316">
        <v>0</v>
      </c>
      <c r="J55" s="316">
        <v>0</v>
      </c>
      <c r="K55" s="316">
        <v>0</v>
      </c>
      <c r="L55" s="316">
        <v>0</v>
      </c>
      <c r="M55" s="316">
        <v>0</v>
      </c>
      <c r="N55" s="316">
        <v>0</v>
      </c>
      <c r="O55" s="316">
        <v>0</v>
      </c>
      <c r="P55" s="316">
        <v>0</v>
      </c>
      <c r="Q55" s="316">
        <v>0</v>
      </c>
      <c r="R55" s="316">
        <v>0</v>
      </c>
      <c r="S55" s="316">
        <v>0</v>
      </c>
      <c r="T55" s="316">
        <v>0</v>
      </c>
      <c r="U55" s="316">
        <v>0</v>
      </c>
      <c r="V55" s="316">
        <v>0</v>
      </c>
      <c r="W55" s="316">
        <v>0</v>
      </c>
      <c r="X55" s="316">
        <v>0</v>
      </c>
      <c r="Y55" s="316">
        <v>0</v>
      </c>
      <c r="Z55" s="316">
        <v>0</v>
      </c>
      <c r="AA55" s="316">
        <v>0</v>
      </c>
      <c r="AB55" s="316">
        <v>0</v>
      </c>
      <c r="AC55" s="316">
        <v>0</v>
      </c>
      <c r="AD55" s="316">
        <v>0</v>
      </c>
      <c r="AE55" s="316">
        <v>0</v>
      </c>
      <c r="AF55" s="316">
        <v>0</v>
      </c>
      <c r="AG55" s="316">
        <v>0</v>
      </c>
      <c r="AH55" s="316">
        <v>0</v>
      </c>
      <c r="AI55" s="316">
        <v>0</v>
      </c>
      <c r="AJ55" s="316">
        <v>0</v>
      </c>
      <c r="AK55" s="316">
        <v>0</v>
      </c>
      <c r="AL55" s="316">
        <v>0</v>
      </c>
    </row>
    <row r="56" spans="1:38">
      <c r="A56" s="316">
        <v>55</v>
      </c>
      <c r="B56" s="316" t="s">
        <v>2678</v>
      </c>
      <c r="C56" s="316" t="s">
        <v>2733</v>
      </c>
      <c r="D56" s="316">
        <f t="shared" si="0"/>
        <v>0</v>
      </c>
      <c r="G56" s="316">
        <v>0</v>
      </c>
      <c r="H56" s="316">
        <v>0</v>
      </c>
      <c r="I56" s="316">
        <v>0</v>
      </c>
      <c r="J56" s="316">
        <v>0</v>
      </c>
      <c r="K56" s="316">
        <v>0</v>
      </c>
      <c r="L56" s="316">
        <v>0</v>
      </c>
      <c r="M56" s="316">
        <v>0</v>
      </c>
      <c r="N56" s="316">
        <v>0</v>
      </c>
      <c r="O56" s="316">
        <v>0</v>
      </c>
      <c r="P56" s="316">
        <v>0</v>
      </c>
      <c r="Q56" s="316">
        <v>0</v>
      </c>
      <c r="R56" s="316">
        <v>0</v>
      </c>
      <c r="S56" s="316">
        <v>0</v>
      </c>
      <c r="T56" s="316">
        <v>0</v>
      </c>
      <c r="U56" s="316">
        <v>0</v>
      </c>
      <c r="V56" s="316">
        <v>0</v>
      </c>
      <c r="W56" s="316">
        <v>0</v>
      </c>
      <c r="X56" s="316">
        <v>0</v>
      </c>
      <c r="Y56" s="316">
        <v>0</v>
      </c>
      <c r="Z56" s="316">
        <v>0</v>
      </c>
      <c r="AA56" s="316">
        <v>0</v>
      </c>
      <c r="AB56" s="316">
        <v>0</v>
      </c>
      <c r="AC56" s="316">
        <v>0</v>
      </c>
      <c r="AD56" s="316">
        <v>0</v>
      </c>
      <c r="AE56" s="316">
        <v>0</v>
      </c>
      <c r="AF56" s="316">
        <v>0</v>
      </c>
      <c r="AG56" s="316">
        <v>0</v>
      </c>
      <c r="AH56" s="316">
        <v>0</v>
      </c>
      <c r="AI56" s="316">
        <v>0</v>
      </c>
      <c r="AJ56" s="316">
        <v>0</v>
      </c>
      <c r="AK56" s="316">
        <v>0</v>
      </c>
      <c r="AL56" s="316">
        <v>0</v>
      </c>
    </row>
    <row r="57" spans="1:38">
      <c r="A57" s="316">
        <v>56</v>
      </c>
      <c r="B57" s="316" t="s">
        <v>2678</v>
      </c>
      <c r="C57" s="316" t="s">
        <v>2734</v>
      </c>
      <c r="D57" s="316">
        <f t="shared" si="0"/>
        <v>0</v>
      </c>
      <c r="G57" s="316">
        <v>0</v>
      </c>
      <c r="H57" s="316">
        <v>0</v>
      </c>
      <c r="I57" s="316">
        <v>0</v>
      </c>
      <c r="J57" s="316">
        <v>0</v>
      </c>
      <c r="K57" s="316">
        <v>0</v>
      </c>
      <c r="L57" s="316">
        <v>0</v>
      </c>
      <c r="M57" s="316">
        <v>0</v>
      </c>
      <c r="N57" s="316">
        <v>0</v>
      </c>
      <c r="O57" s="316">
        <v>0</v>
      </c>
      <c r="P57" s="316">
        <v>0</v>
      </c>
      <c r="Q57" s="316">
        <v>0</v>
      </c>
      <c r="R57" s="316">
        <v>0</v>
      </c>
      <c r="S57" s="316">
        <v>0</v>
      </c>
      <c r="T57" s="316">
        <v>0</v>
      </c>
      <c r="U57" s="316">
        <v>0</v>
      </c>
      <c r="V57" s="316">
        <v>0</v>
      </c>
      <c r="W57" s="316">
        <v>0</v>
      </c>
      <c r="X57" s="316">
        <v>0</v>
      </c>
      <c r="Y57" s="316">
        <v>0</v>
      </c>
      <c r="Z57" s="316">
        <v>0</v>
      </c>
      <c r="AA57" s="316">
        <v>0</v>
      </c>
      <c r="AB57" s="316">
        <v>0</v>
      </c>
      <c r="AC57" s="316">
        <v>0</v>
      </c>
      <c r="AD57" s="316">
        <v>0</v>
      </c>
      <c r="AE57" s="316">
        <v>0</v>
      </c>
      <c r="AF57" s="316">
        <v>0</v>
      </c>
      <c r="AG57" s="316">
        <v>0</v>
      </c>
      <c r="AH57" s="316">
        <v>0</v>
      </c>
      <c r="AI57" s="316">
        <v>0</v>
      </c>
      <c r="AJ57" s="316">
        <v>0</v>
      </c>
      <c r="AK57" s="316">
        <v>0</v>
      </c>
      <c r="AL57" s="316">
        <v>0</v>
      </c>
    </row>
    <row r="58" spans="1:38">
      <c r="A58" s="316">
        <v>57</v>
      </c>
      <c r="B58" s="316" t="s">
        <v>2678</v>
      </c>
      <c r="C58" s="316" t="s">
        <v>2735</v>
      </c>
      <c r="D58" s="316">
        <f t="shared" si="0"/>
        <v>0</v>
      </c>
      <c r="G58" s="316">
        <v>0</v>
      </c>
      <c r="H58" s="316">
        <v>0</v>
      </c>
      <c r="I58" s="316">
        <v>0</v>
      </c>
      <c r="J58" s="316">
        <v>0</v>
      </c>
      <c r="K58" s="316">
        <v>0</v>
      </c>
      <c r="L58" s="316">
        <v>0</v>
      </c>
      <c r="M58" s="316">
        <v>0</v>
      </c>
      <c r="N58" s="316">
        <v>0</v>
      </c>
      <c r="O58" s="316">
        <v>0</v>
      </c>
      <c r="P58" s="316">
        <v>0</v>
      </c>
      <c r="Q58" s="316">
        <v>0</v>
      </c>
      <c r="R58" s="316">
        <v>0</v>
      </c>
      <c r="S58" s="316">
        <v>0</v>
      </c>
      <c r="T58" s="316">
        <v>0</v>
      </c>
      <c r="U58" s="316">
        <v>0</v>
      </c>
      <c r="V58" s="316">
        <v>0</v>
      </c>
      <c r="W58" s="316">
        <v>0</v>
      </c>
      <c r="X58" s="316">
        <v>0</v>
      </c>
      <c r="Y58" s="316">
        <v>0</v>
      </c>
      <c r="Z58" s="316">
        <v>0</v>
      </c>
      <c r="AA58" s="316">
        <v>0</v>
      </c>
      <c r="AB58" s="316">
        <v>0</v>
      </c>
      <c r="AC58" s="316">
        <v>0</v>
      </c>
      <c r="AD58" s="316">
        <v>0</v>
      </c>
      <c r="AE58" s="316">
        <v>0</v>
      </c>
      <c r="AF58" s="316">
        <v>0</v>
      </c>
      <c r="AG58" s="316">
        <v>0</v>
      </c>
      <c r="AH58" s="316">
        <v>0</v>
      </c>
      <c r="AI58" s="316">
        <v>0</v>
      </c>
      <c r="AJ58" s="316">
        <v>0</v>
      </c>
      <c r="AK58" s="316">
        <v>0</v>
      </c>
      <c r="AL58" s="316">
        <v>0</v>
      </c>
    </row>
    <row r="59" spans="1:38">
      <c r="A59" s="316">
        <v>58</v>
      </c>
      <c r="B59" s="316" t="s">
        <v>2678</v>
      </c>
      <c r="C59" s="316" t="s">
        <v>2736</v>
      </c>
      <c r="D59" s="316">
        <f t="shared" si="0"/>
        <v>0</v>
      </c>
      <c r="G59" s="316">
        <v>0</v>
      </c>
      <c r="H59" s="316">
        <v>0</v>
      </c>
      <c r="I59" s="316">
        <v>0</v>
      </c>
      <c r="J59" s="316">
        <v>0</v>
      </c>
      <c r="K59" s="316">
        <v>0</v>
      </c>
      <c r="L59" s="316">
        <v>0</v>
      </c>
      <c r="M59" s="316">
        <v>0</v>
      </c>
      <c r="N59" s="316">
        <v>0</v>
      </c>
      <c r="O59" s="316">
        <v>0</v>
      </c>
      <c r="P59" s="316">
        <v>0</v>
      </c>
      <c r="Q59" s="316">
        <v>0</v>
      </c>
      <c r="R59" s="316">
        <v>0</v>
      </c>
      <c r="S59" s="316">
        <v>0</v>
      </c>
      <c r="T59" s="316">
        <v>0</v>
      </c>
      <c r="U59" s="316">
        <v>0</v>
      </c>
      <c r="V59" s="316">
        <v>0</v>
      </c>
      <c r="W59" s="316">
        <v>0</v>
      </c>
      <c r="X59" s="316">
        <v>0</v>
      </c>
      <c r="Y59" s="316">
        <v>0</v>
      </c>
      <c r="Z59" s="316">
        <v>0</v>
      </c>
      <c r="AA59" s="316">
        <v>0</v>
      </c>
      <c r="AB59" s="316">
        <v>0</v>
      </c>
      <c r="AC59" s="316">
        <v>0</v>
      </c>
      <c r="AD59" s="316">
        <v>0</v>
      </c>
      <c r="AE59" s="316">
        <v>0</v>
      </c>
      <c r="AF59" s="316">
        <v>0</v>
      </c>
      <c r="AG59" s="316">
        <v>0</v>
      </c>
      <c r="AH59" s="316">
        <v>0</v>
      </c>
      <c r="AI59" s="316">
        <v>0</v>
      </c>
      <c r="AJ59" s="316">
        <v>0</v>
      </c>
      <c r="AK59" s="316">
        <v>0</v>
      </c>
      <c r="AL59" s="316">
        <v>0</v>
      </c>
    </row>
    <row r="60" spans="1:38">
      <c r="A60" s="316">
        <v>59</v>
      </c>
      <c r="B60" s="316" t="s">
        <v>2678</v>
      </c>
      <c r="C60" s="316" t="s">
        <v>2737</v>
      </c>
      <c r="D60" s="316">
        <f t="shared" si="0"/>
        <v>0</v>
      </c>
      <c r="G60" s="316">
        <v>0</v>
      </c>
      <c r="H60" s="316">
        <v>0</v>
      </c>
      <c r="I60" s="316">
        <v>0</v>
      </c>
      <c r="J60" s="316">
        <v>0</v>
      </c>
      <c r="K60" s="316">
        <v>0</v>
      </c>
      <c r="L60" s="316">
        <v>0</v>
      </c>
      <c r="M60" s="316">
        <v>0</v>
      </c>
      <c r="N60" s="316">
        <v>0</v>
      </c>
      <c r="O60" s="316">
        <v>0</v>
      </c>
      <c r="P60" s="316">
        <v>0</v>
      </c>
      <c r="Q60" s="316">
        <v>0</v>
      </c>
      <c r="R60" s="316">
        <v>0</v>
      </c>
      <c r="S60" s="316">
        <v>0</v>
      </c>
      <c r="T60" s="316">
        <v>0</v>
      </c>
      <c r="U60" s="316">
        <v>0</v>
      </c>
      <c r="V60" s="316">
        <v>0</v>
      </c>
      <c r="W60" s="316">
        <v>0</v>
      </c>
      <c r="X60" s="316">
        <v>0</v>
      </c>
      <c r="Y60" s="316">
        <v>0</v>
      </c>
      <c r="Z60" s="316">
        <v>0</v>
      </c>
      <c r="AA60" s="316">
        <v>0</v>
      </c>
      <c r="AB60" s="316">
        <v>0</v>
      </c>
      <c r="AC60" s="316">
        <v>0</v>
      </c>
      <c r="AD60" s="316">
        <v>0</v>
      </c>
      <c r="AE60" s="316">
        <v>0</v>
      </c>
      <c r="AF60" s="316">
        <v>0</v>
      </c>
      <c r="AG60" s="316">
        <v>0</v>
      </c>
      <c r="AH60" s="316">
        <v>0</v>
      </c>
      <c r="AI60" s="316">
        <v>0</v>
      </c>
      <c r="AJ60" s="316">
        <v>0</v>
      </c>
      <c r="AK60" s="316">
        <v>0</v>
      </c>
      <c r="AL60" s="316">
        <v>0</v>
      </c>
    </row>
    <row r="61" spans="1:38">
      <c r="A61" s="316">
        <v>60</v>
      </c>
      <c r="B61" s="316" t="s">
        <v>2678</v>
      </c>
      <c r="C61" s="316" t="s">
        <v>2738</v>
      </c>
      <c r="D61" s="316">
        <f t="shared" si="0"/>
        <v>0</v>
      </c>
      <c r="G61" s="316">
        <v>0</v>
      </c>
      <c r="H61" s="316">
        <v>0</v>
      </c>
      <c r="I61" s="316">
        <v>0</v>
      </c>
      <c r="J61" s="316">
        <v>0</v>
      </c>
      <c r="K61" s="316">
        <v>0</v>
      </c>
      <c r="L61" s="316">
        <v>0</v>
      </c>
      <c r="M61" s="316">
        <v>0</v>
      </c>
      <c r="N61" s="316">
        <v>0</v>
      </c>
      <c r="O61" s="316">
        <v>0</v>
      </c>
      <c r="P61" s="316">
        <v>0</v>
      </c>
      <c r="Q61" s="316">
        <v>0</v>
      </c>
      <c r="R61" s="316">
        <v>0</v>
      </c>
      <c r="S61" s="316">
        <v>0</v>
      </c>
      <c r="T61" s="316">
        <v>0</v>
      </c>
      <c r="U61" s="316">
        <v>0</v>
      </c>
      <c r="V61" s="316">
        <v>0</v>
      </c>
      <c r="W61" s="316">
        <v>0</v>
      </c>
      <c r="X61" s="316">
        <v>0</v>
      </c>
      <c r="Y61" s="316">
        <v>0</v>
      </c>
      <c r="Z61" s="316">
        <v>0</v>
      </c>
      <c r="AA61" s="316">
        <v>0</v>
      </c>
      <c r="AB61" s="316">
        <v>0</v>
      </c>
      <c r="AC61" s="316">
        <v>0</v>
      </c>
      <c r="AD61" s="316">
        <v>0</v>
      </c>
      <c r="AE61" s="316">
        <v>0</v>
      </c>
      <c r="AF61" s="316">
        <v>0</v>
      </c>
      <c r="AG61" s="316">
        <v>0</v>
      </c>
      <c r="AH61" s="316">
        <v>0</v>
      </c>
      <c r="AI61" s="316">
        <v>0</v>
      </c>
      <c r="AJ61" s="316">
        <v>0</v>
      </c>
      <c r="AK61" s="316">
        <v>0</v>
      </c>
      <c r="AL61" s="316">
        <v>0</v>
      </c>
    </row>
    <row r="62" spans="1:38">
      <c r="A62" s="316">
        <v>61</v>
      </c>
      <c r="B62" s="316" t="s">
        <v>2678</v>
      </c>
      <c r="C62" s="316" t="s">
        <v>2739</v>
      </c>
      <c r="D62" s="316">
        <f t="shared" si="0"/>
        <v>0</v>
      </c>
      <c r="G62" s="316">
        <v>0</v>
      </c>
      <c r="H62" s="316">
        <v>0</v>
      </c>
      <c r="I62" s="316">
        <v>0</v>
      </c>
      <c r="J62" s="316">
        <v>0</v>
      </c>
      <c r="K62" s="316">
        <v>0</v>
      </c>
      <c r="L62" s="316">
        <v>0</v>
      </c>
      <c r="M62" s="316">
        <v>0</v>
      </c>
      <c r="N62" s="316">
        <v>0</v>
      </c>
      <c r="O62" s="316">
        <v>0</v>
      </c>
      <c r="P62" s="316">
        <v>0</v>
      </c>
      <c r="Q62" s="316">
        <v>0</v>
      </c>
      <c r="R62" s="316">
        <v>0</v>
      </c>
      <c r="S62" s="316">
        <v>0</v>
      </c>
      <c r="T62" s="316">
        <v>0</v>
      </c>
      <c r="U62" s="316">
        <v>0</v>
      </c>
      <c r="V62" s="316">
        <v>0</v>
      </c>
      <c r="W62" s="316">
        <v>0</v>
      </c>
      <c r="X62" s="316">
        <v>0</v>
      </c>
      <c r="Y62" s="316">
        <v>0</v>
      </c>
      <c r="Z62" s="316">
        <v>0</v>
      </c>
      <c r="AA62" s="316">
        <v>0</v>
      </c>
      <c r="AB62" s="316">
        <v>0</v>
      </c>
      <c r="AC62" s="316">
        <v>0</v>
      </c>
      <c r="AD62" s="316">
        <v>0</v>
      </c>
      <c r="AE62" s="316">
        <v>0</v>
      </c>
      <c r="AF62" s="316">
        <v>0</v>
      </c>
      <c r="AG62" s="316">
        <v>0</v>
      </c>
      <c r="AH62" s="316">
        <v>0</v>
      </c>
      <c r="AI62" s="316">
        <v>0</v>
      </c>
      <c r="AJ62" s="316">
        <v>0</v>
      </c>
      <c r="AK62" s="316">
        <v>0</v>
      </c>
      <c r="AL62" s="316">
        <v>0</v>
      </c>
    </row>
    <row r="63" spans="1:38">
      <c r="A63" s="316">
        <v>62</v>
      </c>
      <c r="B63" s="316" t="s">
        <v>2678</v>
      </c>
      <c r="C63" s="316" t="s">
        <v>2740</v>
      </c>
      <c r="D63" s="316">
        <f t="shared" si="0"/>
        <v>0</v>
      </c>
      <c r="G63" s="316">
        <v>0</v>
      </c>
      <c r="H63" s="316">
        <v>0</v>
      </c>
      <c r="I63" s="316">
        <v>0</v>
      </c>
      <c r="J63" s="316">
        <v>0</v>
      </c>
      <c r="K63" s="316">
        <v>0</v>
      </c>
      <c r="L63" s="316">
        <v>0</v>
      </c>
      <c r="M63" s="316">
        <v>0</v>
      </c>
      <c r="N63" s="316">
        <v>0</v>
      </c>
      <c r="O63" s="316">
        <v>0</v>
      </c>
      <c r="P63" s="316">
        <v>0</v>
      </c>
      <c r="Q63" s="316">
        <v>0</v>
      </c>
      <c r="R63" s="316">
        <v>0</v>
      </c>
      <c r="S63" s="316">
        <v>0</v>
      </c>
      <c r="T63" s="316">
        <v>0</v>
      </c>
      <c r="U63" s="316">
        <v>0</v>
      </c>
      <c r="V63" s="316">
        <v>0</v>
      </c>
      <c r="W63" s="316">
        <v>0</v>
      </c>
      <c r="X63" s="316">
        <v>0</v>
      </c>
      <c r="Y63" s="316">
        <v>0</v>
      </c>
      <c r="Z63" s="316">
        <v>0</v>
      </c>
      <c r="AA63" s="316">
        <v>0</v>
      </c>
      <c r="AB63" s="316">
        <v>0</v>
      </c>
      <c r="AC63" s="316">
        <v>0</v>
      </c>
      <c r="AD63" s="316">
        <v>0</v>
      </c>
      <c r="AE63" s="316">
        <v>0</v>
      </c>
      <c r="AF63" s="316">
        <v>0</v>
      </c>
      <c r="AG63" s="316">
        <v>0</v>
      </c>
      <c r="AH63" s="316">
        <v>0</v>
      </c>
      <c r="AI63" s="316">
        <v>0</v>
      </c>
      <c r="AJ63" s="316">
        <v>0</v>
      </c>
      <c r="AK63" s="316">
        <v>0</v>
      </c>
      <c r="AL63" s="316">
        <v>0</v>
      </c>
    </row>
    <row r="64" spans="1:38">
      <c r="A64" s="316">
        <v>63</v>
      </c>
      <c r="B64" s="316" t="s">
        <v>2678</v>
      </c>
      <c r="C64" s="316" t="s">
        <v>2741</v>
      </c>
      <c r="D64" s="316">
        <f t="shared" si="0"/>
        <v>0</v>
      </c>
      <c r="G64" s="316">
        <v>0</v>
      </c>
      <c r="H64" s="316">
        <v>0</v>
      </c>
      <c r="I64" s="316">
        <v>0</v>
      </c>
      <c r="J64" s="316">
        <v>0</v>
      </c>
      <c r="K64" s="316">
        <v>0</v>
      </c>
      <c r="L64" s="316">
        <v>0</v>
      </c>
      <c r="M64" s="316">
        <v>0</v>
      </c>
      <c r="N64" s="316">
        <v>0</v>
      </c>
      <c r="O64" s="316">
        <v>0</v>
      </c>
      <c r="P64" s="316">
        <v>0</v>
      </c>
      <c r="Q64" s="316">
        <v>0</v>
      </c>
      <c r="R64" s="316">
        <v>0</v>
      </c>
      <c r="S64" s="316">
        <v>0</v>
      </c>
      <c r="T64" s="316">
        <v>0</v>
      </c>
      <c r="U64" s="316">
        <v>0</v>
      </c>
      <c r="V64" s="316">
        <v>0</v>
      </c>
      <c r="W64" s="316">
        <v>0</v>
      </c>
      <c r="X64" s="316">
        <v>0</v>
      </c>
      <c r="Y64" s="316">
        <v>0</v>
      </c>
      <c r="Z64" s="316">
        <v>0</v>
      </c>
      <c r="AA64" s="316">
        <v>0</v>
      </c>
      <c r="AB64" s="316">
        <v>0</v>
      </c>
      <c r="AC64" s="316">
        <v>0</v>
      </c>
      <c r="AD64" s="316">
        <v>0</v>
      </c>
      <c r="AE64" s="316">
        <v>0</v>
      </c>
      <c r="AF64" s="316">
        <v>0</v>
      </c>
      <c r="AG64" s="316">
        <v>0</v>
      </c>
      <c r="AH64" s="316">
        <v>0</v>
      </c>
      <c r="AI64" s="316">
        <v>0</v>
      </c>
      <c r="AJ64" s="316">
        <v>0</v>
      </c>
      <c r="AK64" s="316">
        <v>0</v>
      </c>
      <c r="AL64" s="316">
        <v>0</v>
      </c>
    </row>
    <row r="65" spans="1:38">
      <c r="A65" s="316">
        <v>64</v>
      </c>
      <c r="B65" s="316" t="s">
        <v>2678</v>
      </c>
      <c r="C65" s="316" t="s">
        <v>2742</v>
      </c>
      <c r="D65" s="316">
        <f t="shared" si="0"/>
        <v>0</v>
      </c>
      <c r="G65" s="316">
        <v>0</v>
      </c>
      <c r="H65" s="316">
        <v>0</v>
      </c>
      <c r="I65" s="316">
        <v>0</v>
      </c>
      <c r="J65" s="316">
        <v>0</v>
      </c>
      <c r="K65" s="316">
        <v>0</v>
      </c>
      <c r="L65" s="316">
        <v>0</v>
      </c>
      <c r="M65" s="316">
        <v>0</v>
      </c>
      <c r="N65" s="316">
        <v>0</v>
      </c>
      <c r="O65" s="316">
        <v>0</v>
      </c>
      <c r="P65" s="316">
        <v>0</v>
      </c>
      <c r="Q65" s="316">
        <v>0</v>
      </c>
      <c r="R65" s="316">
        <v>0</v>
      </c>
      <c r="S65" s="316">
        <v>0</v>
      </c>
      <c r="T65" s="316">
        <v>0</v>
      </c>
      <c r="U65" s="316">
        <v>0</v>
      </c>
      <c r="V65" s="316">
        <v>0</v>
      </c>
      <c r="W65" s="316">
        <v>0</v>
      </c>
      <c r="X65" s="316">
        <v>0</v>
      </c>
      <c r="Y65" s="316">
        <v>0</v>
      </c>
      <c r="Z65" s="316">
        <v>0</v>
      </c>
      <c r="AA65" s="316">
        <v>0</v>
      </c>
      <c r="AB65" s="316">
        <v>0</v>
      </c>
      <c r="AC65" s="316">
        <v>0</v>
      </c>
      <c r="AD65" s="316">
        <v>0</v>
      </c>
      <c r="AE65" s="316">
        <v>0</v>
      </c>
      <c r="AF65" s="316">
        <v>0</v>
      </c>
      <c r="AG65" s="316">
        <v>0</v>
      </c>
      <c r="AH65" s="316">
        <v>0</v>
      </c>
      <c r="AI65" s="316">
        <v>0</v>
      </c>
      <c r="AJ65" s="316">
        <v>0</v>
      </c>
      <c r="AK65" s="316">
        <v>0</v>
      </c>
      <c r="AL65" s="316">
        <v>0</v>
      </c>
    </row>
    <row r="66" spans="1:38">
      <c r="A66" s="316">
        <v>65</v>
      </c>
      <c r="B66" s="316" t="s">
        <v>2678</v>
      </c>
      <c r="C66" s="316" t="s">
        <v>2743</v>
      </c>
      <c r="D66" s="316">
        <f t="shared" ref="D66:D129" si="1">IF(ISERROR(AL66),0,AL66)</f>
        <v>0</v>
      </c>
      <c r="G66" s="316">
        <v>0</v>
      </c>
      <c r="H66" s="316">
        <v>0</v>
      </c>
      <c r="I66" s="316">
        <v>0</v>
      </c>
      <c r="J66" s="316">
        <v>0</v>
      </c>
      <c r="K66" s="316">
        <v>0</v>
      </c>
      <c r="L66" s="316">
        <v>0</v>
      </c>
      <c r="M66" s="316">
        <v>0</v>
      </c>
      <c r="N66" s="316">
        <v>0</v>
      </c>
      <c r="O66" s="316">
        <v>0</v>
      </c>
      <c r="P66" s="316">
        <v>0</v>
      </c>
      <c r="Q66" s="316">
        <v>0</v>
      </c>
      <c r="R66" s="316">
        <v>0</v>
      </c>
      <c r="S66" s="316">
        <v>0</v>
      </c>
      <c r="T66" s="316">
        <v>0</v>
      </c>
      <c r="U66" s="316">
        <v>0</v>
      </c>
      <c r="V66" s="316">
        <v>0</v>
      </c>
      <c r="W66" s="316">
        <v>0</v>
      </c>
      <c r="X66" s="316">
        <v>0</v>
      </c>
      <c r="Y66" s="316">
        <v>0</v>
      </c>
      <c r="Z66" s="316">
        <v>0</v>
      </c>
      <c r="AA66" s="316">
        <v>0</v>
      </c>
      <c r="AB66" s="316">
        <v>0</v>
      </c>
      <c r="AC66" s="316">
        <v>0</v>
      </c>
      <c r="AD66" s="316">
        <v>0</v>
      </c>
      <c r="AE66" s="316">
        <v>0</v>
      </c>
      <c r="AF66" s="316">
        <v>0</v>
      </c>
      <c r="AG66" s="316">
        <v>0</v>
      </c>
      <c r="AH66" s="316">
        <v>0</v>
      </c>
      <c r="AI66" s="316">
        <v>0</v>
      </c>
      <c r="AJ66" s="316">
        <v>0</v>
      </c>
      <c r="AK66" s="316">
        <v>0</v>
      </c>
      <c r="AL66" s="316">
        <v>0</v>
      </c>
    </row>
    <row r="67" spans="1:38">
      <c r="A67" s="316">
        <v>66</v>
      </c>
      <c r="B67" s="316" t="s">
        <v>2678</v>
      </c>
      <c r="C67" s="316" t="s">
        <v>2744</v>
      </c>
      <c r="D67" s="316">
        <f t="shared" si="1"/>
        <v>0</v>
      </c>
      <c r="G67" s="316">
        <v>0</v>
      </c>
      <c r="H67" s="316">
        <v>0</v>
      </c>
      <c r="I67" s="316">
        <v>0</v>
      </c>
      <c r="J67" s="316">
        <v>0</v>
      </c>
      <c r="K67" s="316">
        <v>0</v>
      </c>
      <c r="L67" s="316">
        <v>0</v>
      </c>
      <c r="M67" s="316">
        <v>0</v>
      </c>
      <c r="N67" s="316">
        <v>0</v>
      </c>
      <c r="O67" s="316">
        <v>0</v>
      </c>
      <c r="P67" s="316">
        <v>0</v>
      </c>
      <c r="Q67" s="316">
        <v>0</v>
      </c>
      <c r="R67" s="316">
        <v>0</v>
      </c>
      <c r="S67" s="316">
        <v>0</v>
      </c>
      <c r="T67" s="316">
        <v>0</v>
      </c>
      <c r="U67" s="316">
        <v>0</v>
      </c>
      <c r="V67" s="316">
        <v>0</v>
      </c>
      <c r="W67" s="316">
        <v>0</v>
      </c>
      <c r="X67" s="316">
        <v>0</v>
      </c>
      <c r="Y67" s="316">
        <v>0</v>
      </c>
      <c r="Z67" s="316">
        <v>0</v>
      </c>
      <c r="AA67" s="316">
        <v>0</v>
      </c>
      <c r="AB67" s="316">
        <v>0</v>
      </c>
      <c r="AC67" s="316">
        <v>0</v>
      </c>
      <c r="AD67" s="316">
        <v>0</v>
      </c>
      <c r="AE67" s="316">
        <v>0</v>
      </c>
      <c r="AF67" s="316">
        <v>0</v>
      </c>
      <c r="AG67" s="316">
        <v>0</v>
      </c>
      <c r="AH67" s="316">
        <v>0</v>
      </c>
      <c r="AI67" s="316">
        <v>0</v>
      </c>
      <c r="AJ67" s="316">
        <v>0</v>
      </c>
      <c r="AK67" s="316">
        <v>0</v>
      </c>
      <c r="AL67" s="316">
        <v>0</v>
      </c>
    </row>
    <row r="68" spans="1:38">
      <c r="A68" s="316">
        <v>67</v>
      </c>
      <c r="B68" s="316" t="s">
        <v>2678</v>
      </c>
      <c r="C68" s="316" t="s">
        <v>2745</v>
      </c>
      <c r="D68" s="316">
        <f t="shared" si="1"/>
        <v>0</v>
      </c>
      <c r="G68" s="316">
        <v>0</v>
      </c>
      <c r="H68" s="316">
        <v>0</v>
      </c>
      <c r="I68" s="316">
        <v>0</v>
      </c>
      <c r="J68" s="316">
        <v>0</v>
      </c>
      <c r="K68" s="316">
        <v>0</v>
      </c>
      <c r="L68" s="316">
        <v>0</v>
      </c>
      <c r="M68" s="316">
        <v>0</v>
      </c>
      <c r="N68" s="316">
        <v>0</v>
      </c>
      <c r="O68" s="316">
        <v>0</v>
      </c>
      <c r="P68" s="316">
        <v>0</v>
      </c>
      <c r="Q68" s="316">
        <v>0</v>
      </c>
      <c r="R68" s="316">
        <v>0</v>
      </c>
      <c r="S68" s="316">
        <v>0</v>
      </c>
      <c r="T68" s="316">
        <v>0</v>
      </c>
      <c r="U68" s="316">
        <v>0</v>
      </c>
      <c r="V68" s="316">
        <v>0</v>
      </c>
      <c r="W68" s="316">
        <v>0</v>
      </c>
      <c r="X68" s="316">
        <v>0</v>
      </c>
      <c r="Y68" s="316">
        <v>0</v>
      </c>
      <c r="Z68" s="316">
        <v>0</v>
      </c>
      <c r="AA68" s="316">
        <v>0</v>
      </c>
      <c r="AB68" s="316">
        <v>0</v>
      </c>
      <c r="AC68" s="316">
        <v>0</v>
      </c>
      <c r="AD68" s="316">
        <v>0</v>
      </c>
      <c r="AE68" s="316">
        <v>0</v>
      </c>
      <c r="AF68" s="316">
        <v>0</v>
      </c>
      <c r="AG68" s="316">
        <v>0</v>
      </c>
      <c r="AH68" s="316">
        <v>0</v>
      </c>
      <c r="AI68" s="316">
        <v>0</v>
      </c>
      <c r="AJ68" s="316">
        <v>0</v>
      </c>
      <c r="AK68" s="316">
        <v>0</v>
      </c>
      <c r="AL68" s="316">
        <v>0</v>
      </c>
    </row>
    <row r="69" spans="1:38">
      <c r="A69" s="316">
        <v>68</v>
      </c>
      <c r="B69" s="316" t="s">
        <v>2678</v>
      </c>
      <c r="C69" s="316" t="s">
        <v>2746</v>
      </c>
      <c r="D69" s="316">
        <f t="shared" si="1"/>
        <v>0</v>
      </c>
      <c r="G69" s="316">
        <v>0</v>
      </c>
      <c r="H69" s="316">
        <v>0</v>
      </c>
      <c r="I69" s="316">
        <v>0</v>
      </c>
      <c r="J69" s="316">
        <v>0</v>
      </c>
      <c r="K69" s="316">
        <v>0</v>
      </c>
      <c r="L69" s="316">
        <v>0</v>
      </c>
      <c r="M69" s="316">
        <v>0</v>
      </c>
      <c r="N69" s="316">
        <v>0</v>
      </c>
      <c r="O69" s="316">
        <v>0</v>
      </c>
      <c r="P69" s="316">
        <v>0</v>
      </c>
      <c r="Q69" s="316">
        <v>0</v>
      </c>
      <c r="R69" s="316">
        <v>0</v>
      </c>
      <c r="S69" s="316">
        <v>0</v>
      </c>
      <c r="T69" s="316">
        <v>0</v>
      </c>
      <c r="U69" s="316">
        <v>0</v>
      </c>
      <c r="V69" s="316">
        <v>0</v>
      </c>
      <c r="W69" s="316">
        <v>0</v>
      </c>
      <c r="X69" s="316">
        <v>0</v>
      </c>
      <c r="Y69" s="316">
        <v>0</v>
      </c>
      <c r="Z69" s="316">
        <v>0</v>
      </c>
      <c r="AA69" s="316">
        <v>0</v>
      </c>
      <c r="AB69" s="316">
        <v>0</v>
      </c>
      <c r="AC69" s="316">
        <v>0</v>
      </c>
      <c r="AD69" s="316">
        <v>0</v>
      </c>
      <c r="AE69" s="316">
        <v>0</v>
      </c>
      <c r="AF69" s="316">
        <v>0</v>
      </c>
      <c r="AG69" s="316">
        <v>0</v>
      </c>
      <c r="AH69" s="316">
        <v>0</v>
      </c>
      <c r="AI69" s="316">
        <v>0</v>
      </c>
      <c r="AJ69" s="316">
        <v>0</v>
      </c>
      <c r="AK69" s="316">
        <v>0</v>
      </c>
      <c r="AL69" s="316">
        <v>0</v>
      </c>
    </row>
    <row r="70" spans="1:38">
      <c r="A70" s="316">
        <v>69</v>
      </c>
      <c r="B70" s="316" t="s">
        <v>2678</v>
      </c>
      <c r="C70" s="316" t="s">
        <v>2747</v>
      </c>
      <c r="D70" s="316">
        <f t="shared" si="1"/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>
        <v>0</v>
      </c>
      <c r="M70" s="316">
        <v>0</v>
      </c>
      <c r="N70" s="316">
        <v>0</v>
      </c>
      <c r="O70" s="316">
        <v>0</v>
      </c>
      <c r="P70" s="316">
        <v>0</v>
      </c>
      <c r="Q70" s="316">
        <v>0</v>
      </c>
      <c r="R70" s="316">
        <v>0</v>
      </c>
      <c r="S70" s="316">
        <v>0</v>
      </c>
      <c r="T70" s="316">
        <v>0</v>
      </c>
      <c r="U70" s="316">
        <v>0</v>
      </c>
      <c r="V70" s="316">
        <v>0</v>
      </c>
      <c r="W70" s="316">
        <v>0</v>
      </c>
      <c r="X70" s="316">
        <v>0</v>
      </c>
      <c r="Y70" s="316">
        <v>0</v>
      </c>
      <c r="Z70" s="316">
        <v>0</v>
      </c>
      <c r="AA70" s="316">
        <v>0</v>
      </c>
      <c r="AB70" s="316">
        <v>0</v>
      </c>
      <c r="AC70" s="316">
        <v>0</v>
      </c>
      <c r="AD70" s="316">
        <v>0</v>
      </c>
      <c r="AE70" s="316">
        <v>0</v>
      </c>
      <c r="AF70" s="316">
        <v>0</v>
      </c>
      <c r="AG70" s="316">
        <v>0</v>
      </c>
      <c r="AH70" s="316">
        <v>0</v>
      </c>
      <c r="AI70" s="316">
        <v>0</v>
      </c>
      <c r="AJ70" s="316">
        <v>0</v>
      </c>
      <c r="AK70" s="316">
        <v>0</v>
      </c>
      <c r="AL70" s="316">
        <v>0</v>
      </c>
    </row>
    <row r="71" spans="1:38">
      <c r="A71" s="316">
        <v>70</v>
      </c>
      <c r="B71" s="316" t="s">
        <v>2678</v>
      </c>
      <c r="C71" s="316" t="s">
        <v>2748</v>
      </c>
      <c r="D71" s="316">
        <f t="shared" si="1"/>
        <v>0</v>
      </c>
      <c r="G71" s="316">
        <v>0</v>
      </c>
      <c r="H71" s="316">
        <v>0</v>
      </c>
      <c r="I71" s="316">
        <v>0</v>
      </c>
      <c r="J71" s="316">
        <v>0</v>
      </c>
      <c r="K71" s="316">
        <v>0</v>
      </c>
      <c r="L71" s="316">
        <v>0</v>
      </c>
      <c r="M71" s="316">
        <v>0</v>
      </c>
      <c r="N71" s="316">
        <v>0</v>
      </c>
      <c r="O71" s="316">
        <v>0</v>
      </c>
      <c r="P71" s="316">
        <v>0</v>
      </c>
      <c r="Q71" s="316">
        <v>0</v>
      </c>
      <c r="R71" s="316">
        <v>0</v>
      </c>
      <c r="S71" s="316">
        <v>0</v>
      </c>
      <c r="T71" s="316">
        <v>0</v>
      </c>
      <c r="U71" s="316">
        <v>0</v>
      </c>
      <c r="V71" s="316">
        <v>0</v>
      </c>
      <c r="W71" s="316">
        <v>0</v>
      </c>
      <c r="X71" s="316">
        <v>0</v>
      </c>
      <c r="Y71" s="316">
        <v>0</v>
      </c>
      <c r="Z71" s="316">
        <v>0</v>
      </c>
      <c r="AA71" s="316">
        <v>0</v>
      </c>
      <c r="AB71" s="316">
        <v>0</v>
      </c>
      <c r="AC71" s="316">
        <v>0</v>
      </c>
      <c r="AD71" s="316">
        <v>0</v>
      </c>
      <c r="AE71" s="316">
        <v>0</v>
      </c>
      <c r="AF71" s="316">
        <v>0</v>
      </c>
      <c r="AG71" s="316">
        <v>0</v>
      </c>
      <c r="AH71" s="316">
        <v>0</v>
      </c>
      <c r="AI71" s="316">
        <v>0</v>
      </c>
      <c r="AJ71" s="316">
        <v>0</v>
      </c>
      <c r="AK71" s="316">
        <v>0</v>
      </c>
      <c r="AL71" s="316">
        <v>0</v>
      </c>
    </row>
    <row r="72" spans="1:38">
      <c r="A72" s="316">
        <v>71</v>
      </c>
      <c r="B72" s="316" t="s">
        <v>2678</v>
      </c>
      <c r="C72" s="316" t="s">
        <v>2749</v>
      </c>
      <c r="D72" s="316">
        <f t="shared" si="1"/>
        <v>0</v>
      </c>
      <c r="G72" s="316">
        <v>0</v>
      </c>
      <c r="H72" s="316">
        <v>0</v>
      </c>
      <c r="I72" s="316">
        <v>0</v>
      </c>
      <c r="J72" s="316">
        <v>0</v>
      </c>
      <c r="K72" s="316">
        <v>0</v>
      </c>
      <c r="L72" s="316">
        <v>0</v>
      </c>
      <c r="M72" s="316">
        <v>0</v>
      </c>
      <c r="N72" s="316">
        <v>0</v>
      </c>
      <c r="O72" s="316">
        <v>0</v>
      </c>
      <c r="P72" s="316">
        <v>0</v>
      </c>
      <c r="Q72" s="316">
        <v>0</v>
      </c>
      <c r="R72" s="316">
        <v>0</v>
      </c>
      <c r="S72" s="316">
        <v>0</v>
      </c>
      <c r="T72" s="316">
        <v>0</v>
      </c>
      <c r="U72" s="316">
        <v>0</v>
      </c>
      <c r="V72" s="316">
        <v>0</v>
      </c>
      <c r="W72" s="316">
        <v>0</v>
      </c>
      <c r="X72" s="316">
        <v>0</v>
      </c>
      <c r="Y72" s="316">
        <v>0</v>
      </c>
      <c r="Z72" s="316">
        <v>0</v>
      </c>
      <c r="AA72" s="316">
        <v>0</v>
      </c>
      <c r="AB72" s="316">
        <v>0</v>
      </c>
      <c r="AC72" s="316">
        <v>0</v>
      </c>
      <c r="AD72" s="316">
        <v>0</v>
      </c>
      <c r="AE72" s="316">
        <v>0</v>
      </c>
      <c r="AF72" s="316">
        <v>0</v>
      </c>
      <c r="AG72" s="316">
        <v>0</v>
      </c>
      <c r="AH72" s="316">
        <v>0</v>
      </c>
      <c r="AI72" s="316">
        <v>0</v>
      </c>
      <c r="AJ72" s="316">
        <v>0</v>
      </c>
      <c r="AK72" s="316">
        <v>0</v>
      </c>
      <c r="AL72" s="316">
        <v>0</v>
      </c>
    </row>
    <row r="73" spans="1:38">
      <c r="A73" s="316">
        <v>72</v>
      </c>
      <c r="B73" s="316" t="s">
        <v>2678</v>
      </c>
      <c r="C73" s="316" t="s">
        <v>2750</v>
      </c>
      <c r="D73" s="316">
        <f t="shared" si="1"/>
        <v>0</v>
      </c>
      <c r="G73" s="316">
        <v>0</v>
      </c>
      <c r="H73" s="316">
        <v>0</v>
      </c>
      <c r="I73" s="316">
        <v>0</v>
      </c>
      <c r="J73" s="316">
        <v>0</v>
      </c>
      <c r="K73" s="316">
        <v>0</v>
      </c>
      <c r="L73" s="316">
        <v>0</v>
      </c>
      <c r="M73" s="316">
        <v>0</v>
      </c>
      <c r="N73" s="316">
        <v>0</v>
      </c>
      <c r="O73" s="316">
        <v>0</v>
      </c>
      <c r="P73" s="316">
        <v>0</v>
      </c>
      <c r="Q73" s="316">
        <v>0</v>
      </c>
      <c r="R73" s="316">
        <v>0</v>
      </c>
      <c r="S73" s="316">
        <v>0</v>
      </c>
      <c r="T73" s="316">
        <v>0</v>
      </c>
      <c r="U73" s="316">
        <v>0</v>
      </c>
      <c r="V73" s="316">
        <v>0</v>
      </c>
      <c r="W73" s="316">
        <v>0</v>
      </c>
      <c r="X73" s="316">
        <v>0</v>
      </c>
      <c r="Y73" s="316">
        <v>0</v>
      </c>
      <c r="Z73" s="316">
        <v>0</v>
      </c>
      <c r="AA73" s="316">
        <v>0</v>
      </c>
      <c r="AB73" s="316">
        <v>0</v>
      </c>
      <c r="AC73" s="316">
        <v>0</v>
      </c>
      <c r="AD73" s="316">
        <v>0</v>
      </c>
      <c r="AE73" s="316">
        <v>0</v>
      </c>
      <c r="AF73" s="316">
        <v>0</v>
      </c>
      <c r="AG73" s="316">
        <v>0</v>
      </c>
      <c r="AH73" s="316">
        <v>0</v>
      </c>
      <c r="AI73" s="316">
        <v>0</v>
      </c>
      <c r="AJ73" s="316">
        <v>0</v>
      </c>
      <c r="AK73" s="316">
        <v>0</v>
      </c>
      <c r="AL73" s="316">
        <v>0</v>
      </c>
    </row>
    <row r="74" spans="1:38">
      <c r="A74" s="316">
        <v>73</v>
      </c>
      <c r="B74" s="316" t="s">
        <v>2678</v>
      </c>
      <c r="C74" s="316" t="s">
        <v>2751</v>
      </c>
      <c r="D74" s="316">
        <f t="shared" si="1"/>
        <v>0</v>
      </c>
      <c r="G74" s="316">
        <v>0</v>
      </c>
      <c r="H74" s="316">
        <v>0</v>
      </c>
      <c r="I74" s="316">
        <v>0</v>
      </c>
      <c r="J74" s="316">
        <v>0</v>
      </c>
      <c r="K74" s="316">
        <v>0</v>
      </c>
      <c r="L74" s="316">
        <v>0</v>
      </c>
      <c r="M74" s="316">
        <v>0</v>
      </c>
      <c r="N74" s="316">
        <v>0</v>
      </c>
      <c r="O74" s="316">
        <v>0</v>
      </c>
      <c r="P74" s="316">
        <v>0</v>
      </c>
      <c r="Q74" s="316">
        <v>0</v>
      </c>
      <c r="R74" s="316">
        <v>0</v>
      </c>
      <c r="S74" s="316">
        <v>0</v>
      </c>
      <c r="T74" s="316">
        <v>0</v>
      </c>
      <c r="U74" s="316">
        <v>0</v>
      </c>
      <c r="V74" s="316">
        <v>0</v>
      </c>
      <c r="W74" s="316">
        <v>0</v>
      </c>
      <c r="X74" s="316">
        <v>0</v>
      </c>
      <c r="Y74" s="316">
        <v>0</v>
      </c>
      <c r="Z74" s="316">
        <v>0</v>
      </c>
      <c r="AA74" s="316">
        <v>0</v>
      </c>
      <c r="AB74" s="316">
        <v>0</v>
      </c>
      <c r="AC74" s="316">
        <v>0</v>
      </c>
      <c r="AD74" s="316">
        <v>0</v>
      </c>
      <c r="AE74" s="316">
        <v>0</v>
      </c>
      <c r="AF74" s="316">
        <v>0</v>
      </c>
      <c r="AG74" s="316">
        <v>0</v>
      </c>
      <c r="AH74" s="316">
        <v>0</v>
      </c>
      <c r="AI74" s="316">
        <v>0</v>
      </c>
      <c r="AJ74" s="316">
        <v>0</v>
      </c>
      <c r="AK74" s="316">
        <v>0</v>
      </c>
      <c r="AL74" s="316">
        <v>0</v>
      </c>
    </row>
    <row r="75" spans="1:38">
      <c r="A75" s="316">
        <v>74</v>
      </c>
      <c r="B75" s="316" t="s">
        <v>2678</v>
      </c>
      <c r="C75" s="316" t="s">
        <v>2752</v>
      </c>
      <c r="D75" s="316">
        <f t="shared" si="1"/>
        <v>0</v>
      </c>
      <c r="G75" s="316">
        <v>0</v>
      </c>
      <c r="H75" s="316">
        <v>0</v>
      </c>
      <c r="I75" s="316">
        <v>0</v>
      </c>
      <c r="J75" s="316">
        <v>0</v>
      </c>
      <c r="K75" s="316">
        <v>0</v>
      </c>
      <c r="L75" s="316">
        <v>0</v>
      </c>
      <c r="M75" s="316">
        <v>0</v>
      </c>
      <c r="N75" s="316">
        <v>0</v>
      </c>
      <c r="O75" s="316">
        <v>0</v>
      </c>
      <c r="P75" s="316">
        <v>0</v>
      </c>
      <c r="Q75" s="316">
        <v>0</v>
      </c>
      <c r="R75" s="316">
        <v>0</v>
      </c>
      <c r="S75" s="316">
        <v>0</v>
      </c>
      <c r="T75" s="316">
        <v>0</v>
      </c>
      <c r="U75" s="316">
        <v>0</v>
      </c>
      <c r="V75" s="316">
        <v>0</v>
      </c>
      <c r="W75" s="316">
        <v>0</v>
      </c>
      <c r="X75" s="316">
        <v>0</v>
      </c>
      <c r="Y75" s="316">
        <v>0</v>
      </c>
      <c r="Z75" s="316">
        <v>0</v>
      </c>
      <c r="AA75" s="316">
        <v>0</v>
      </c>
      <c r="AB75" s="316">
        <v>0</v>
      </c>
      <c r="AC75" s="316">
        <v>0</v>
      </c>
      <c r="AD75" s="316">
        <v>0</v>
      </c>
      <c r="AE75" s="316">
        <v>0</v>
      </c>
      <c r="AF75" s="316">
        <v>0</v>
      </c>
      <c r="AG75" s="316">
        <v>0</v>
      </c>
      <c r="AH75" s="316">
        <v>0</v>
      </c>
      <c r="AI75" s="316">
        <v>0</v>
      </c>
      <c r="AJ75" s="316">
        <v>0</v>
      </c>
      <c r="AK75" s="316">
        <v>0</v>
      </c>
      <c r="AL75" s="316">
        <v>0</v>
      </c>
    </row>
    <row r="76" spans="1:38">
      <c r="A76" s="316">
        <v>75</v>
      </c>
      <c r="B76" s="316" t="s">
        <v>2678</v>
      </c>
      <c r="C76" s="316" t="s">
        <v>2753</v>
      </c>
      <c r="D76" s="316">
        <f t="shared" si="1"/>
        <v>0</v>
      </c>
      <c r="G76" s="316">
        <v>0</v>
      </c>
      <c r="H76" s="316">
        <v>0</v>
      </c>
      <c r="I76" s="316">
        <v>0</v>
      </c>
      <c r="J76" s="316">
        <v>0</v>
      </c>
      <c r="K76" s="316">
        <v>0</v>
      </c>
      <c r="L76" s="316">
        <v>0</v>
      </c>
      <c r="M76" s="316">
        <v>0</v>
      </c>
      <c r="N76" s="316">
        <v>0</v>
      </c>
      <c r="O76" s="316">
        <v>0</v>
      </c>
      <c r="P76" s="316">
        <v>0</v>
      </c>
      <c r="Q76" s="316">
        <v>0</v>
      </c>
      <c r="R76" s="316">
        <v>0</v>
      </c>
      <c r="S76" s="316">
        <v>0</v>
      </c>
      <c r="T76" s="316">
        <v>0</v>
      </c>
      <c r="U76" s="316">
        <v>0</v>
      </c>
      <c r="V76" s="316">
        <v>0</v>
      </c>
      <c r="W76" s="316">
        <v>0</v>
      </c>
      <c r="X76" s="316">
        <v>0</v>
      </c>
      <c r="Y76" s="316">
        <v>0</v>
      </c>
      <c r="Z76" s="316">
        <v>0</v>
      </c>
      <c r="AA76" s="316">
        <v>0</v>
      </c>
      <c r="AB76" s="316">
        <v>0</v>
      </c>
      <c r="AC76" s="316">
        <v>0</v>
      </c>
      <c r="AD76" s="316">
        <v>0</v>
      </c>
      <c r="AE76" s="316">
        <v>0</v>
      </c>
      <c r="AF76" s="316">
        <v>0</v>
      </c>
      <c r="AG76" s="316">
        <v>0</v>
      </c>
      <c r="AH76" s="316">
        <v>0</v>
      </c>
      <c r="AI76" s="316">
        <v>0</v>
      </c>
      <c r="AJ76" s="316">
        <v>0</v>
      </c>
      <c r="AK76" s="316">
        <v>0</v>
      </c>
      <c r="AL76" s="316">
        <v>0</v>
      </c>
    </row>
    <row r="77" spans="1:38">
      <c r="A77" s="316">
        <v>76</v>
      </c>
      <c r="B77" s="316" t="s">
        <v>2678</v>
      </c>
      <c r="C77" s="316" t="s">
        <v>2754</v>
      </c>
      <c r="D77" s="316">
        <f t="shared" si="1"/>
        <v>0</v>
      </c>
      <c r="G77" s="316">
        <v>0</v>
      </c>
      <c r="H77" s="316">
        <v>0</v>
      </c>
      <c r="I77" s="316">
        <v>0</v>
      </c>
      <c r="J77" s="316">
        <v>0</v>
      </c>
      <c r="K77" s="316">
        <v>0</v>
      </c>
      <c r="L77" s="316">
        <v>0</v>
      </c>
      <c r="M77" s="316">
        <v>0</v>
      </c>
      <c r="N77" s="316">
        <v>0</v>
      </c>
      <c r="O77" s="316">
        <v>0</v>
      </c>
      <c r="P77" s="316">
        <v>0</v>
      </c>
      <c r="Q77" s="316">
        <v>0</v>
      </c>
      <c r="R77" s="316">
        <v>0</v>
      </c>
      <c r="S77" s="316">
        <v>0</v>
      </c>
      <c r="T77" s="316">
        <v>0</v>
      </c>
      <c r="U77" s="316">
        <v>0</v>
      </c>
      <c r="V77" s="316">
        <v>0</v>
      </c>
      <c r="W77" s="316">
        <v>0</v>
      </c>
      <c r="X77" s="316">
        <v>0</v>
      </c>
      <c r="Y77" s="316">
        <v>0</v>
      </c>
      <c r="Z77" s="316">
        <v>0</v>
      </c>
      <c r="AA77" s="316">
        <v>0</v>
      </c>
      <c r="AB77" s="316">
        <v>0</v>
      </c>
      <c r="AC77" s="316">
        <v>0</v>
      </c>
      <c r="AD77" s="316">
        <v>0</v>
      </c>
      <c r="AE77" s="316">
        <v>0</v>
      </c>
      <c r="AF77" s="316">
        <v>0</v>
      </c>
      <c r="AG77" s="316">
        <v>0</v>
      </c>
      <c r="AH77" s="316">
        <v>0</v>
      </c>
      <c r="AI77" s="316">
        <v>0</v>
      </c>
      <c r="AJ77" s="316">
        <v>0</v>
      </c>
      <c r="AK77" s="316">
        <v>0</v>
      </c>
      <c r="AL77" s="316">
        <v>0</v>
      </c>
    </row>
    <row r="78" spans="1:38">
      <c r="A78" s="316">
        <v>77</v>
      </c>
      <c r="B78" s="316" t="s">
        <v>2678</v>
      </c>
      <c r="C78" s="316" t="s">
        <v>2755</v>
      </c>
      <c r="D78" s="316">
        <f t="shared" si="1"/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>
        <v>0</v>
      </c>
      <c r="M78" s="316">
        <v>0</v>
      </c>
      <c r="N78" s="316">
        <v>0</v>
      </c>
      <c r="O78" s="316">
        <v>0</v>
      </c>
      <c r="P78" s="316">
        <v>0</v>
      </c>
      <c r="Q78" s="316">
        <v>0</v>
      </c>
      <c r="R78" s="316">
        <v>0</v>
      </c>
      <c r="S78" s="316">
        <v>0</v>
      </c>
      <c r="T78" s="316">
        <v>0</v>
      </c>
      <c r="U78" s="316">
        <v>0</v>
      </c>
      <c r="V78" s="316">
        <v>0</v>
      </c>
      <c r="W78" s="316">
        <v>0</v>
      </c>
      <c r="X78" s="316">
        <v>0</v>
      </c>
      <c r="Y78" s="316">
        <v>0</v>
      </c>
      <c r="Z78" s="316">
        <v>0</v>
      </c>
      <c r="AA78" s="316">
        <v>0</v>
      </c>
      <c r="AB78" s="316">
        <v>0</v>
      </c>
      <c r="AC78" s="316">
        <v>0</v>
      </c>
      <c r="AD78" s="316">
        <v>0</v>
      </c>
      <c r="AE78" s="316">
        <v>0</v>
      </c>
      <c r="AF78" s="316">
        <v>0</v>
      </c>
      <c r="AG78" s="316">
        <v>0</v>
      </c>
      <c r="AH78" s="316">
        <v>0</v>
      </c>
      <c r="AI78" s="316">
        <v>0</v>
      </c>
      <c r="AJ78" s="316">
        <v>0</v>
      </c>
      <c r="AK78" s="316">
        <v>0</v>
      </c>
      <c r="AL78" s="316">
        <v>0</v>
      </c>
    </row>
    <row r="79" spans="1:38">
      <c r="A79" s="316">
        <v>78</v>
      </c>
      <c r="B79" s="316" t="s">
        <v>2678</v>
      </c>
      <c r="C79" s="316" t="s">
        <v>2756</v>
      </c>
      <c r="D79" s="316">
        <f t="shared" si="1"/>
        <v>0</v>
      </c>
      <c r="G79" s="316">
        <v>0</v>
      </c>
      <c r="H79" s="316">
        <v>0</v>
      </c>
      <c r="I79" s="316">
        <v>0</v>
      </c>
      <c r="J79" s="316">
        <v>0</v>
      </c>
      <c r="K79" s="316">
        <v>0</v>
      </c>
      <c r="L79" s="316">
        <v>0</v>
      </c>
      <c r="M79" s="316">
        <v>0</v>
      </c>
      <c r="N79" s="316">
        <v>0</v>
      </c>
      <c r="O79" s="316">
        <v>0</v>
      </c>
      <c r="P79" s="316">
        <v>0</v>
      </c>
      <c r="Q79" s="316">
        <v>0</v>
      </c>
      <c r="R79" s="316">
        <v>0</v>
      </c>
      <c r="S79" s="316">
        <v>0</v>
      </c>
      <c r="T79" s="316">
        <v>0</v>
      </c>
      <c r="U79" s="316">
        <v>0</v>
      </c>
      <c r="V79" s="316">
        <v>0</v>
      </c>
      <c r="W79" s="316">
        <v>0</v>
      </c>
      <c r="X79" s="316">
        <v>0</v>
      </c>
      <c r="Y79" s="316">
        <v>0</v>
      </c>
      <c r="Z79" s="316">
        <v>0</v>
      </c>
      <c r="AA79" s="316">
        <v>0</v>
      </c>
      <c r="AB79" s="316">
        <v>0</v>
      </c>
      <c r="AC79" s="316">
        <v>0</v>
      </c>
      <c r="AD79" s="316">
        <v>0</v>
      </c>
      <c r="AE79" s="316">
        <v>0</v>
      </c>
      <c r="AF79" s="316">
        <v>0</v>
      </c>
      <c r="AG79" s="316">
        <v>0</v>
      </c>
      <c r="AH79" s="316">
        <v>0</v>
      </c>
      <c r="AI79" s="316">
        <v>0</v>
      </c>
      <c r="AJ79" s="316">
        <v>0</v>
      </c>
      <c r="AK79" s="316">
        <v>0</v>
      </c>
      <c r="AL79" s="316">
        <v>0</v>
      </c>
    </row>
    <row r="80" spans="1:38">
      <c r="A80" s="316">
        <v>79</v>
      </c>
      <c r="B80" s="316" t="s">
        <v>2678</v>
      </c>
      <c r="C80" s="316" t="s">
        <v>2757</v>
      </c>
      <c r="D80" s="316">
        <f t="shared" si="1"/>
        <v>0</v>
      </c>
      <c r="G80" s="316">
        <v>0</v>
      </c>
      <c r="H80" s="316">
        <v>0</v>
      </c>
      <c r="I80" s="316">
        <v>0</v>
      </c>
      <c r="J80" s="316">
        <v>0</v>
      </c>
      <c r="K80" s="316">
        <v>0</v>
      </c>
      <c r="L80" s="316">
        <v>0</v>
      </c>
      <c r="M80" s="316">
        <v>0</v>
      </c>
      <c r="N80" s="316">
        <v>0</v>
      </c>
      <c r="O80" s="316">
        <v>0</v>
      </c>
      <c r="P80" s="316">
        <v>0</v>
      </c>
      <c r="Q80" s="316">
        <v>0</v>
      </c>
      <c r="R80" s="316">
        <v>0</v>
      </c>
      <c r="S80" s="316">
        <v>0</v>
      </c>
      <c r="T80" s="316">
        <v>0</v>
      </c>
      <c r="U80" s="316">
        <v>0</v>
      </c>
      <c r="V80" s="316">
        <v>0</v>
      </c>
      <c r="W80" s="316">
        <v>0</v>
      </c>
      <c r="X80" s="316">
        <v>0</v>
      </c>
      <c r="Y80" s="316">
        <v>0</v>
      </c>
      <c r="Z80" s="316">
        <v>0</v>
      </c>
      <c r="AA80" s="316">
        <v>0</v>
      </c>
      <c r="AB80" s="316">
        <v>0</v>
      </c>
      <c r="AC80" s="316">
        <v>0</v>
      </c>
      <c r="AD80" s="316">
        <v>0</v>
      </c>
      <c r="AE80" s="316">
        <v>0</v>
      </c>
      <c r="AF80" s="316">
        <v>0</v>
      </c>
      <c r="AG80" s="316">
        <v>0</v>
      </c>
      <c r="AH80" s="316">
        <v>0</v>
      </c>
      <c r="AI80" s="316">
        <v>0</v>
      </c>
      <c r="AJ80" s="316">
        <v>0</v>
      </c>
      <c r="AK80" s="316">
        <v>0</v>
      </c>
      <c r="AL80" s="316">
        <v>0</v>
      </c>
    </row>
    <row r="81" spans="1:38">
      <c r="A81" s="316">
        <v>80</v>
      </c>
      <c r="B81" s="316" t="s">
        <v>2678</v>
      </c>
      <c r="C81" s="316" t="s">
        <v>2758</v>
      </c>
      <c r="D81" s="316">
        <f t="shared" si="1"/>
        <v>0</v>
      </c>
      <c r="G81" s="316">
        <v>0</v>
      </c>
      <c r="H81" s="316">
        <v>0</v>
      </c>
      <c r="I81" s="316">
        <v>0</v>
      </c>
      <c r="J81" s="316">
        <v>0</v>
      </c>
      <c r="K81" s="316">
        <v>0</v>
      </c>
      <c r="L81" s="316">
        <v>0</v>
      </c>
      <c r="M81" s="316">
        <v>0</v>
      </c>
      <c r="N81" s="316">
        <v>0</v>
      </c>
      <c r="O81" s="316">
        <v>0</v>
      </c>
      <c r="P81" s="316">
        <v>0</v>
      </c>
      <c r="Q81" s="316">
        <v>0</v>
      </c>
      <c r="R81" s="316">
        <v>0</v>
      </c>
      <c r="S81" s="316">
        <v>0</v>
      </c>
      <c r="T81" s="316">
        <v>0</v>
      </c>
      <c r="U81" s="316">
        <v>0</v>
      </c>
      <c r="V81" s="316">
        <v>0</v>
      </c>
      <c r="W81" s="316">
        <v>0</v>
      </c>
      <c r="X81" s="316">
        <v>0</v>
      </c>
      <c r="Y81" s="316">
        <v>0</v>
      </c>
      <c r="Z81" s="316">
        <v>0</v>
      </c>
      <c r="AA81" s="316">
        <v>0</v>
      </c>
      <c r="AB81" s="316">
        <v>0</v>
      </c>
      <c r="AC81" s="316">
        <v>0</v>
      </c>
      <c r="AD81" s="316">
        <v>0</v>
      </c>
      <c r="AE81" s="316">
        <v>0</v>
      </c>
      <c r="AF81" s="316">
        <v>0</v>
      </c>
      <c r="AG81" s="316">
        <v>0</v>
      </c>
      <c r="AH81" s="316">
        <v>0</v>
      </c>
      <c r="AI81" s="316">
        <v>0</v>
      </c>
      <c r="AJ81" s="316">
        <v>0</v>
      </c>
      <c r="AK81" s="316">
        <v>0</v>
      </c>
      <c r="AL81" s="316">
        <v>0</v>
      </c>
    </row>
    <row r="82" spans="1:38">
      <c r="A82" s="316">
        <v>81</v>
      </c>
      <c r="B82" s="316" t="s">
        <v>2678</v>
      </c>
      <c r="C82" s="316" t="s">
        <v>2759</v>
      </c>
      <c r="D82" s="316">
        <f t="shared" si="1"/>
        <v>0</v>
      </c>
      <c r="G82" s="316">
        <v>0</v>
      </c>
      <c r="H82" s="316">
        <v>0</v>
      </c>
      <c r="I82" s="316">
        <v>0</v>
      </c>
      <c r="J82" s="316">
        <v>0</v>
      </c>
      <c r="K82" s="316">
        <v>0</v>
      </c>
      <c r="L82" s="316">
        <v>0</v>
      </c>
      <c r="M82" s="316">
        <v>0</v>
      </c>
      <c r="N82" s="316">
        <v>0</v>
      </c>
      <c r="O82" s="316">
        <v>0</v>
      </c>
      <c r="P82" s="316">
        <v>0</v>
      </c>
      <c r="Q82" s="316">
        <v>0</v>
      </c>
      <c r="R82" s="316">
        <v>0</v>
      </c>
      <c r="S82" s="316">
        <v>0</v>
      </c>
      <c r="T82" s="316">
        <v>0</v>
      </c>
      <c r="U82" s="316">
        <v>0</v>
      </c>
      <c r="V82" s="316">
        <v>0</v>
      </c>
      <c r="W82" s="316">
        <v>0</v>
      </c>
      <c r="X82" s="316">
        <v>0</v>
      </c>
      <c r="Y82" s="316">
        <v>0</v>
      </c>
      <c r="Z82" s="316">
        <v>0</v>
      </c>
      <c r="AA82" s="316">
        <v>0</v>
      </c>
      <c r="AB82" s="316">
        <v>0</v>
      </c>
      <c r="AC82" s="316">
        <v>0</v>
      </c>
      <c r="AD82" s="316">
        <v>0</v>
      </c>
      <c r="AE82" s="316">
        <v>0</v>
      </c>
      <c r="AF82" s="316">
        <v>0</v>
      </c>
      <c r="AG82" s="316">
        <v>0</v>
      </c>
      <c r="AH82" s="316">
        <v>0</v>
      </c>
      <c r="AI82" s="316">
        <v>0</v>
      </c>
      <c r="AJ82" s="316">
        <v>0</v>
      </c>
      <c r="AK82" s="316">
        <v>0</v>
      </c>
      <c r="AL82" s="316">
        <v>0</v>
      </c>
    </row>
    <row r="83" spans="1:38">
      <c r="A83" s="316">
        <v>82</v>
      </c>
      <c r="B83" s="316" t="s">
        <v>2678</v>
      </c>
      <c r="C83" s="316" t="s">
        <v>2760</v>
      </c>
      <c r="D83" s="316">
        <f t="shared" si="1"/>
        <v>0</v>
      </c>
      <c r="G83" s="316">
        <v>0</v>
      </c>
      <c r="H83" s="316">
        <v>0</v>
      </c>
      <c r="I83" s="316">
        <v>0</v>
      </c>
      <c r="J83" s="316">
        <v>0</v>
      </c>
      <c r="K83" s="316">
        <v>0</v>
      </c>
      <c r="L83" s="316">
        <v>0</v>
      </c>
      <c r="M83" s="316">
        <v>0</v>
      </c>
      <c r="N83" s="316">
        <v>0</v>
      </c>
      <c r="O83" s="316">
        <v>0</v>
      </c>
      <c r="P83" s="316">
        <v>0</v>
      </c>
      <c r="Q83" s="316">
        <v>0</v>
      </c>
      <c r="R83" s="316">
        <v>0</v>
      </c>
      <c r="S83" s="316">
        <v>0</v>
      </c>
      <c r="T83" s="316">
        <v>0</v>
      </c>
      <c r="U83" s="316">
        <v>0</v>
      </c>
      <c r="V83" s="316">
        <v>0</v>
      </c>
      <c r="W83" s="316">
        <v>0</v>
      </c>
      <c r="X83" s="316">
        <v>0</v>
      </c>
      <c r="Y83" s="316">
        <v>0</v>
      </c>
      <c r="Z83" s="316">
        <v>0</v>
      </c>
      <c r="AA83" s="316">
        <v>0</v>
      </c>
      <c r="AB83" s="316">
        <v>0</v>
      </c>
      <c r="AC83" s="316">
        <v>0</v>
      </c>
      <c r="AD83" s="316">
        <v>0</v>
      </c>
      <c r="AE83" s="316">
        <v>0</v>
      </c>
      <c r="AF83" s="316">
        <v>0</v>
      </c>
      <c r="AG83" s="316">
        <v>0</v>
      </c>
      <c r="AH83" s="316">
        <v>0</v>
      </c>
      <c r="AI83" s="316">
        <v>0</v>
      </c>
      <c r="AJ83" s="316">
        <v>0</v>
      </c>
      <c r="AK83" s="316">
        <v>0</v>
      </c>
      <c r="AL83" s="316">
        <v>0</v>
      </c>
    </row>
    <row r="84" spans="1:38">
      <c r="A84" s="316">
        <v>83</v>
      </c>
      <c r="B84" s="316" t="s">
        <v>2678</v>
      </c>
      <c r="C84" s="316" t="s">
        <v>2761</v>
      </c>
      <c r="D84" s="316">
        <f t="shared" si="1"/>
        <v>0</v>
      </c>
      <c r="G84" s="316">
        <v>0</v>
      </c>
      <c r="H84" s="316">
        <v>0</v>
      </c>
      <c r="I84" s="316">
        <v>0</v>
      </c>
      <c r="J84" s="316">
        <v>0</v>
      </c>
      <c r="K84" s="316">
        <v>0</v>
      </c>
      <c r="L84" s="316">
        <v>0</v>
      </c>
      <c r="M84" s="316">
        <v>0</v>
      </c>
      <c r="N84" s="316">
        <v>0</v>
      </c>
      <c r="O84" s="316">
        <v>0</v>
      </c>
      <c r="P84" s="316">
        <v>0</v>
      </c>
      <c r="Q84" s="316">
        <v>0</v>
      </c>
      <c r="R84" s="316">
        <v>0</v>
      </c>
      <c r="S84" s="316">
        <v>0</v>
      </c>
      <c r="T84" s="316">
        <v>0</v>
      </c>
      <c r="U84" s="316">
        <v>0</v>
      </c>
      <c r="V84" s="316">
        <v>0</v>
      </c>
      <c r="W84" s="316">
        <v>0</v>
      </c>
      <c r="X84" s="316">
        <v>0</v>
      </c>
      <c r="Y84" s="316">
        <v>0</v>
      </c>
      <c r="Z84" s="316">
        <v>0</v>
      </c>
      <c r="AA84" s="316">
        <v>0</v>
      </c>
      <c r="AB84" s="316">
        <v>0</v>
      </c>
      <c r="AC84" s="316">
        <v>0</v>
      </c>
      <c r="AD84" s="316">
        <v>0</v>
      </c>
      <c r="AE84" s="316">
        <v>0</v>
      </c>
      <c r="AF84" s="316">
        <v>0</v>
      </c>
      <c r="AG84" s="316">
        <v>0</v>
      </c>
      <c r="AH84" s="316">
        <v>0</v>
      </c>
      <c r="AI84" s="316">
        <v>0</v>
      </c>
      <c r="AJ84" s="316">
        <v>0</v>
      </c>
      <c r="AK84" s="316">
        <v>0</v>
      </c>
      <c r="AL84" s="316">
        <v>0</v>
      </c>
    </row>
    <row r="85" spans="1:38">
      <c r="A85" s="316">
        <v>84</v>
      </c>
      <c r="B85" s="316" t="s">
        <v>2678</v>
      </c>
      <c r="C85" s="316" t="s">
        <v>2762</v>
      </c>
      <c r="D85" s="316">
        <f t="shared" si="1"/>
        <v>0</v>
      </c>
      <c r="G85" s="316">
        <v>0</v>
      </c>
      <c r="H85" s="316">
        <v>0</v>
      </c>
      <c r="I85" s="316">
        <v>0</v>
      </c>
      <c r="J85" s="316">
        <v>0</v>
      </c>
      <c r="K85" s="316">
        <v>0</v>
      </c>
      <c r="L85" s="316">
        <v>0</v>
      </c>
      <c r="M85" s="316">
        <v>0</v>
      </c>
      <c r="N85" s="316">
        <v>0</v>
      </c>
      <c r="O85" s="316">
        <v>0</v>
      </c>
      <c r="P85" s="316">
        <v>0</v>
      </c>
      <c r="Q85" s="316">
        <v>0</v>
      </c>
      <c r="R85" s="316">
        <v>0</v>
      </c>
      <c r="S85" s="316">
        <v>0</v>
      </c>
      <c r="T85" s="316">
        <v>0</v>
      </c>
      <c r="U85" s="316">
        <v>0</v>
      </c>
      <c r="V85" s="316">
        <v>0</v>
      </c>
      <c r="W85" s="316">
        <v>0</v>
      </c>
      <c r="X85" s="316">
        <v>0</v>
      </c>
      <c r="Y85" s="316">
        <v>0</v>
      </c>
      <c r="Z85" s="316">
        <v>0</v>
      </c>
      <c r="AA85" s="316">
        <v>0</v>
      </c>
      <c r="AB85" s="316">
        <v>0</v>
      </c>
      <c r="AC85" s="316">
        <v>0</v>
      </c>
      <c r="AD85" s="316">
        <v>0</v>
      </c>
      <c r="AE85" s="316">
        <v>0</v>
      </c>
      <c r="AF85" s="316">
        <v>0</v>
      </c>
      <c r="AG85" s="316">
        <v>0</v>
      </c>
      <c r="AH85" s="316">
        <v>0</v>
      </c>
      <c r="AI85" s="316">
        <v>0</v>
      </c>
      <c r="AJ85" s="316">
        <v>0</v>
      </c>
      <c r="AK85" s="316">
        <v>0</v>
      </c>
      <c r="AL85" s="316">
        <v>0</v>
      </c>
    </row>
    <row r="86" spans="1:38">
      <c r="A86" s="316">
        <v>85</v>
      </c>
      <c r="B86" s="316" t="s">
        <v>2678</v>
      </c>
      <c r="C86" s="316" t="s">
        <v>2763</v>
      </c>
      <c r="D86" s="316">
        <f t="shared" si="1"/>
        <v>0</v>
      </c>
      <c r="G86" s="316">
        <v>0</v>
      </c>
      <c r="H86" s="316">
        <v>0</v>
      </c>
      <c r="I86" s="316">
        <v>0</v>
      </c>
      <c r="J86" s="316">
        <v>0</v>
      </c>
      <c r="K86" s="316">
        <v>0</v>
      </c>
      <c r="L86" s="316">
        <v>0</v>
      </c>
      <c r="M86" s="316">
        <v>0</v>
      </c>
      <c r="N86" s="316">
        <v>0</v>
      </c>
      <c r="O86" s="316">
        <v>0</v>
      </c>
      <c r="P86" s="316">
        <v>0</v>
      </c>
      <c r="Q86" s="316">
        <v>0</v>
      </c>
      <c r="R86" s="316">
        <v>0</v>
      </c>
      <c r="S86" s="316">
        <v>0</v>
      </c>
      <c r="T86" s="316">
        <v>0</v>
      </c>
      <c r="U86" s="316">
        <v>0</v>
      </c>
      <c r="V86" s="316">
        <v>0</v>
      </c>
      <c r="W86" s="316">
        <v>0</v>
      </c>
      <c r="X86" s="316">
        <v>0</v>
      </c>
      <c r="Y86" s="316">
        <v>0</v>
      </c>
      <c r="Z86" s="316">
        <v>0</v>
      </c>
      <c r="AA86" s="316">
        <v>0</v>
      </c>
      <c r="AB86" s="316">
        <v>0</v>
      </c>
      <c r="AC86" s="316">
        <v>0</v>
      </c>
      <c r="AD86" s="316">
        <v>0</v>
      </c>
      <c r="AE86" s="316">
        <v>0</v>
      </c>
      <c r="AF86" s="316">
        <v>0</v>
      </c>
      <c r="AG86" s="316">
        <v>0</v>
      </c>
      <c r="AH86" s="316">
        <v>0</v>
      </c>
      <c r="AI86" s="316">
        <v>0</v>
      </c>
      <c r="AJ86" s="316">
        <v>0</v>
      </c>
      <c r="AK86" s="316">
        <v>0</v>
      </c>
      <c r="AL86" s="316">
        <v>0</v>
      </c>
    </row>
    <row r="87" spans="1:38">
      <c r="A87" s="316">
        <v>86</v>
      </c>
      <c r="B87" s="316" t="s">
        <v>2678</v>
      </c>
      <c r="C87" s="316" t="s">
        <v>2764</v>
      </c>
      <c r="D87" s="316">
        <f t="shared" si="1"/>
        <v>0</v>
      </c>
      <c r="G87" s="316">
        <v>0</v>
      </c>
      <c r="H87" s="316">
        <v>0</v>
      </c>
      <c r="I87" s="316">
        <v>0</v>
      </c>
      <c r="J87" s="316">
        <v>0</v>
      </c>
      <c r="K87" s="316">
        <v>0</v>
      </c>
      <c r="L87" s="316">
        <v>0</v>
      </c>
      <c r="M87" s="316">
        <v>0</v>
      </c>
      <c r="N87" s="316">
        <v>0</v>
      </c>
      <c r="O87" s="316">
        <v>0</v>
      </c>
      <c r="P87" s="316">
        <v>0</v>
      </c>
      <c r="Q87" s="316">
        <v>0</v>
      </c>
      <c r="R87" s="316">
        <v>0</v>
      </c>
      <c r="S87" s="316">
        <v>0</v>
      </c>
      <c r="T87" s="316">
        <v>0</v>
      </c>
      <c r="U87" s="316">
        <v>0</v>
      </c>
      <c r="V87" s="316">
        <v>0</v>
      </c>
      <c r="W87" s="316">
        <v>0</v>
      </c>
      <c r="X87" s="316">
        <v>0</v>
      </c>
      <c r="Y87" s="316">
        <v>0</v>
      </c>
      <c r="Z87" s="316">
        <v>0</v>
      </c>
      <c r="AA87" s="316">
        <v>0</v>
      </c>
      <c r="AB87" s="316">
        <v>0</v>
      </c>
      <c r="AC87" s="316">
        <v>0</v>
      </c>
      <c r="AD87" s="316">
        <v>0</v>
      </c>
      <c r="AE87" s="316">
        <v>0</v>
      </c>
      <c r="AF87" s="316">
        <v>0</v>
      </c>
      <c r="AG87" s="316">
        <v>0</v>
      </c>
      <c r="AH87" s="316">
        <v>0</v>
      </c>
      <c r="AI87" s="316">
        <v>0</v>
      </c>
      <c r="AJ87" s="316">
        <v>0</v>
      </c>
      <c r="AK87" s="316">
        <v>0</v>
      </c>
      <c r="AL87" s="316">
        <v>0</v>
      </c>
    </row>
    <row r="88" spans="1:38">
      <c r="A88" s="316">
        <v>87</v>
      </c>
      <c r="B88" s="316" t="s">
        <v>2678</v>
      </c>
      <c r="C88" s="316" t="s">
        <v>2765</v>
      </c>
      <c r="D88" s="316">
        <f t="shared" si="1"/>
        <v>0</v>
      </c>
      <c r="G88" s="316">
        <v>0</v>
      </c>
      <c r="H88" s="316">
        <v>0</v>
      </c>
      <c r="I88" s="316">
        <v>0</v>
      </c>
      <c r="J88" s="316">
        <v>0</v>
      </c>
      <c r="K88" s="316">
        <v>0</v>
      </c>
      <c r="L88" s="316">
        <v>0</v>
      </c>
      <c r="M88" s="316">
        <v>0</v>
      </c>
      <c r="N88" s="316">
        <v>0</v>
      </c>
      <c r="O88" s="316">
        <v>0</v>
      </c>
      <c r="P88" s="316">
        <v>0</v>
      </c>
      <c r="Q88" s="316">
        <v>0</v>
      </c>
      <c r="R88" s="316">
        <v>0</v>
      </c>
      <c r="S88" s="316">
        <v>0</v>
      </c>
      <c r="T88" s="316">
        <v>0</v>
      </c>
      <c r="U88" s="316">
        <v>0</v>
      </c>
      <c r="V88" s="316">
        <v>0</v>
      </c>
      <c r="W88" s="316">
        <v>0</v>
      </c>
      <c r="X88" s="316">
        <v>0</v>
      </c>
      <c r="Y88" s="316">
        <v>0</v>
      </c>
      <c r="Z88" s="316">
        <v>0</v>
      </c>
      <c r="AA88" s="316">
        <v>0</v>
      </c>
      <c r="AB88" s="316">
        <v>0</v>
      </c>
      <c r="AC88" s="316">
        <v>0</v>
      </c>
      <c r="AD88" s="316">
        <v>0</v>
      </c>
      <c r="AE88" s="316">
        <v>0</v>
      </c>
      <c r="AF88" s="316">
        <v>0</v>
      </c>
      <c r="AG88" s="316">
        <v>0</v>
      </c>
      <c r="AH88" s="316">
        <v>0</v>
      </c>
      <c r="AI88" s="316">
        <v>0</v>
      </c>
      <c r="AJ88" s="316">
        <v>0</v>
      </c>
      <c r="AK88" s="316">
        <v>0</v>
      </c>
      <c r="AL88" s="316">
        <v>0</v>
      </c>
    </row>
    <row r="89" spans="1:38">
      <c r="A89" s="316">
        <v>88</v>
      </c>
      <c r="B89" s="316" t="s">
        <v>2678</v>
      </c>
      <c r="C89" s="316" t="s">
        <v>2766</v>
      </c>
      <c r="D89" s="316">
        <f t="shared" si="1"/>
        <v>0</v>
      </c>
      <c r="G89" s="316">
        <v>0</v>
      </c>
      <c r="H89" s="316">
        <v>0</v>
      </c>
      <c r="I89" s="316">
        <v>0</v>
      </c>
      <c r="J89" s="316">
        <v>0</v>
      </c>
      <c r="K89" s="316">
        <v>0</v>
      </c>
      <c r="L89" s="316">
        <v>0</v>
      </c>
      <c r="M89" s="316">
        <v>0</v>
      </c>
      <c r="N89" s="316">
        <v>0</v>
      </c>
      <c r="O89" s="316">
        <v>0</v>
      </c>
      <c r="P89" s="316">
        <v>0</v>
      </c>
      <c r="Q89" s="316">
        <v>0</v>
      </c>
      <c r="R89" s="316">
        <v>0</v>
      </c>
      <c r="S89" s="316">
        <v>0</v>
      </c>
      <c r="T89" s="316">
        <v>0</v>
      </c>
      <c r="U89" s="316">
        <v>0</v>
      </c>
      <c r="V89" s="316">
        <v>0</v>
      </c>
      <c r="W89" s="316">
        <v>0</v>
      </c>
      <c r="X89" s="316">
        <v>0</v>
      </c>
      <c r="Y89" s="316">
        <v>0</v>
      </c>
      <c r="Z89" s="316">
        <v>0</v>
      </c>
      <c r="AA89" s="316">
        <v>0</v>
      </c>
      <c r="AB89" s="316">
        <v>0</v>
      </c>
      <c r="AC89" s="316">
        <v>0</v>
      </c>
      <c r="AD89" s="316">
        <v>0</v>
      </c>
      <c r="AE89" s="316">
        <v>0</v>
      </c>
      <c r="AF89" s="316">
        <v>0</v>
      </c>
      <c r="AG89" s="316">
        <v>0</v>
      </c>
      <c r="AH89" s="316">
        <v>0</v>
      </c>
      <c r="AI89" s="316">
        <v>0</v>
      </c>
      <c r="AJ89" s="316">
        <v>0</v>
      </c>
      <c r="AK89" s="316">
        <v>0</v>
      </c>
      <c r="AL89" s="316">
        <v>0</v>
      </c>
    </row>
    <row r="90" spans="1:38">
      <c r="A90" s="316">
        <v>89</v>
      </c>
      <c r="B90" s="316" t="s">
        <v>2678</v>
      </c>
      <c r="C90" s="316" t="s">
        <v>2767</v>
      </c>
      <c r="D90" s="316">
        <f t="shared" si="1"/>
        <v>0</v>
      </c>
      <c r="G90" s="316">
        <v>0</v>
      </c>
      <c r="H90" s="316">
        <v>0</v>
      </c>
      <c r="I90" s="316">
        <v>0</v>
      </c>
      <c r="J90" s="316">
        <v>0</v>
      </c>
      <c r="K90" s="316">
        <v>0</v>
      </c>
      <c r="L90" s="316">
        <v>0</v>
      </c>
      <c r="M90" s="316">
        <v>0</v>
      </c>
      <c r="N90" s="316">
        <v>0</v>
      </c>
      <c r="O90" s="316">
        <v>0</v>
      </c>
      <c r="P90" s="316">
        <v>0</v>
      </c>
      <c r="Q90" s="316">
        <v>0</v>
      </c>
      <c r="R90" s="316">
        <v>0</v>
      </c>
      <c r="S90" s="316">
        <v>0</v>
      </c>
      <c r="T90" s="316">
        <v>0</v>
      </c>
      <c r="U90" s="316">
        <v>0</v>
      </c>
      <c r="V90" s="316">
        <v>0</v>
      </c>
      <c r="W90" s="316">
        <v>0</v>
      </c>
      <c r="X90" s="316">
        <v>0</v>
      </c>
      <c r="Y90" s="316">
        <v>0</v>
      </c>
      <c r="Z90" s="316">
        <v>0</v>
      </c>
      <c r="AA90" s="316">
        <v>0</v>
      </c>
      <c r="AB90" s="316">
        <v>0</v>
      </c>
      <c r="AC90" s="316">
        <v>0</v>
      </c>
      <c r="AD90" s="316">
        <v>0</v>
      </c>
      <c r="AE90" s="316">
        <v>0</v>
      </c>
      <c r="AF90" s="316">
        <v>0</v>
      </c>
      <c r="AG90" s="316">
        <v>0</v>
      </c>
      <c r="AH90" s="316">
        <v>0</v>
      </c>
      <c r="AI90" s="316">
        <v>0</v>
      </c>
      <c r="AJ90" s="316">
        <v>0</v>
      </c>
      <c r="AK90" s="316">
        <v>0</v>
      </c>
      <c r="AL90" s="316">
        <v>0</v>
      </c>
    </row>
    <row r="91" spans="1:38">
      <c r="A91" s="316">
        <v>90</v>
      </c>
      <c r="B91" s="316" t="s">
        <v>2678</v>
      </c>
      <c r="C91" s="316" t="s">
        <v>2768</v>
      </c>
      <c r="D91" s="316">
        <f t="shared" si="1"/>
        <v>0</v>
      </c>
      <c r="G91" s="316">
        <v>0</v>
      </c>
      <c r="H91" s="316">
        <v>0</v>
      </c>
      <c r="I91" s="316">
        <v>0</v>
      </c>
      <c r="J91" s="316">
        <v>0</v>
      </c>
      <c r="K91" s="316">
        <v>0</v>
      </c>
      <c r="L91" s="316">
        <v>0</v>
      </c>
      <c r="M91" s="316">
        <v>0</v>
      </c>
      <c r="N91" s="316">
        <v>0</v>
      </c>
      <c r="O91" s="316">
        <v>0</v>
      </c>
      <c r="P91" s="316">
        <v>0</v>
      </c>
      <c r="Q91" s="316">
        <v>0</v>
      </c>
      <c r="R91" s="316">
        <v>0</v>
      </c>
      <c r="S91" s="316">
        <v>0</v>
      </c>
      <c r="T91" s="316">
        <v>0</v>
      </c>
      <c r="U91" s="316">
        <v>0</v>
      </c>
      <c r="V91" s="316">
        <v>0</v>
      </c>
      <c r="W91" s="316">
        <v>0</v>
      </c>
      <c r="X91" s="316">
        <v>0</v>
      </c>
      <c r="Y91" s="316">
        <v>0</v>
      </c>
      <c r="Z91" s="316">
        <v>0</v>
      </c>
      <c r="AA91" s="316">
        <v>0</v>
      </c>
      <c r="AB91" s="316">
        <v>0</v>
      </c>
      <c r="AC91" s="316">
        <v>0</v>
      </c>
      <c r="AD91" s="316">
        <v>0</v>
      </c>
      <c r="AE91" s="316">
        <v>0</v>
      </c>
      <c r="AF91" s="316">
        <v>0</v>
      </c>
      <c r="AG91" s="316">
        <v>0</v>
      </c>
      <c r="AH91" s="316">
        <v>0</v>
      </c>
      <c r="AI91" s="316">
        <v>0</v>
      </c>
      <c r="AJ91" s="316">
        <v>0</v>
      </c>
      <c r="AK91" s="316">
        <v>0</v>
      </c>
      <c r="AL91" s="316">
        <v>0</v>
      </c>
    </row>
    <row r="92" spans="1:38">
      <c r="A92" s="316">
        <v>91</v>
      </c>
      <c r="B92" s="316" t="s">
        <v>2678</v>
      </c>
      <c r="C92" s="316" t="s">
        <v>2769</v>
      </c>
      <c r="D92" s="316">
        <f t="shared" si="1"/>
        <v>0</v>
      </c>
      <c r="G92" s="316">
        <v>0</v>
      </c>
      <c r="H92" s="316">
        <v>0</v>
      </c>
      <c r="I92" s="316">
        <v>0</v>
      </c>
      <c r="J92" s="316">
        <v>0</v>
      </c>
      <c r="K92" s="316">
        <v>0</v>
      </c>
      <c r="L92" s="316">
        <v>0</v>
      </c>
      <c r="M92" s="316">
        <v>0</v>
      </c>
      <c r="N92" s="316">
        <v>0</v>
      </c>
      <c r="O92" s="316">
        <v>0</v>
      </c>
      <c r="P92" s="316">
        <v>0</v>
      </c>
      <c r="Q92" s="316">
        <v>0</v>
      </c>
      <c r="R92" s="316">
        <v>0</v>
      </c>
      <c r="S92" s="316">
        <v>0</v>
      </c>
      <c r="T92" s="316">
        <v>0</v>
      </c>
      <c r="U92" s="316">
        <v>0</v>
      </c>
      <c r="V92" s="316">
        <v>0</v>
      </c>
      <c r="W92" s="316">
        <v>0</v>
      </c>
      <c r="X92" s="316">
        <v>0</v>
      </c>
      <c r="Y92" s="316">
        <v>0</v>
      </c>
      <c r="Z92" s="316">
        <v>0</v>
      </c>
      <c r="AA92" s="316">
        <v>0</v>
      </c>
      <c r="AB92" s="316">
        <v>0</v>
      </c>
      <c r="AC92" s="316">
        <v>0</v>
      </c>
      <c r="AD92" s="316">
        <v>0</v>
      </c>
      <c r="AE92" s="316">
        <v>0</v>
      </c>
      <c r="AF92" s="316">
        <v>0</v>
      </c>
      <c r="AG92" s="316">
        <v>0</v>
      </c>
      <c r="AH92" s="316">
        <v>0</v>
      </c>
      <c r="AI92" s="316">
        <v>0</v>
      </c>
      <c r="AJ92" s="316">
        <v>0</v>
      </c>
      <c r="AK92" s="316">
        <v>0</v>
      </c>
      <c r="AL92" s="316">
        <v>0</v>
      </c>
    </row>
    <row r="93" spans="1:38">
      <c r="A93" s="316">
        <v>92</v>
      </c>
      <c r="B93" s="316" t="s">
        <v>2678</v>
      </c>
      <c r="C93" s="316" t="s">
        <v>2770</v>
      </c>
      <c r="D93" s="316">
        <f t="shared" si="1"/>
        <v>0</v>
      </c>
      <c r="G93" s="316">
        <v>0</v>
      </c>
      <c r="H93" s="316">
        <v>0</v>
      </c>
      <c r="I93" s="316">
        <v>0</v>
      </c>
      <c r="J93" s="316">
        <v>0</v>
      </c>
      <c r="K93" s="316">
        <v>0</v>
      </c>
      <c r="L93" s="316">
        <v>0</v>
      </c>
      <c r="M93" s="316">
        <v>0</v>
      </c>
      <c r="N93" s="316">
        <v>0</v>
      </c>
      <c r="O93" s="316">
        <v>0</v>
      </c>
      <c r="P93" s="316">
        <v>0</v>
      </c>
      <c r="Q93" s="316">
        <v>0</v>
      </c>
      <c r="R93" s="316">
        <v>0</v>
      </c>
      <c r="S93" s="316">
        <v>0</v>
      </c>
      <c r="T93" s="316">
        <v>0</v>
      </c>
      <c r="U93" s="316">
        <v>0</v>
      </c>
      <c r="V93" s="316">
        <v>0</v>
      </c>
      <c r="W93" s="316">
        <v>0</v>
      </c>
      <c r="X93" s="316">
        <v>0</v>
      </c>
      <c r="Y93" s="316">
        <v>0</v>
      </c>
      <c r="Z93" s="316">
        <v>0</v>
      </c>
      <c r="AA93" s="316">
        <v>0</v>
      </c>
      <c r="AB93" s="316">
        <v>0</v>
      </c>
      <c r="AC93" s="316">
        <v>0</v>
      </c>
      <c r="AD93" s="316">
        <v>0</v>
      </c>
      <c r="AE93" s="316">
        <v>0</v>
      </c>
      <c r="AF93" s="316">
        <v>0</v>
      </c>
      <c r="AG93" s="316">
        <v>0</v>
      </c>
      <c r="AH93" s="316">
        <v>0</v>
      </c>
      <c r="AI93" s="316">
        <v>0</v>
      </c>
      <c r="AJ93" s="316">
        <v>0</v>
      </c>
      <c r="AK93" s="316">
        <v>0</v>
      </c>
      <c r="AL93" s="316">
        <v>0</v>
      </c>
    </row>
    <row r="94" spans="1:38">
      <c r="A94" s="316">
        <v>93</v>
      </c>
      <c r="B94" s="316" t="s">
        <v>2678</v>
      </c>
      <c r="C94" s="316" t="s">
        <v>2771</v>
      </c>
      <c r="D94" s="316">
        <f t="shared" si="1"/>
        <v>0</v>
      </c>
      <c r="G94" s="316">
        <v>0</v>
      </c>
      <c r="H94" s="316">
        <v>0</v>
      </c>
      <c r="I94" s="316">
        <v>0</v>
      </c>
      <c r="J94" s="316">
        <v>0</v>
      </c>
      <c r="K94" s="316">
        <v>0</v>
      </c>
      <c r="L94" s="316">
        <v>0</v>
      </c>
      <c r="M94" s="316">
        <v>0</v>
      </c>
      <c r="N94" s="316">
        <v>0</v>
      </c>
      <c r="O94" s="316">
        <v>0</v>
      </c>
      <c r="P94" s="316">
        <v>0</v>
      </c>
      <c r="Q94" s="316">
        <v>0</v>
      </c>
      <c r="R94" s="316">
        <v>0</v>
      </c>
      <c r="S94" s="316">
        <v>0</v>
      </c>
      <c r="T94" s="316">
        <v>0</v>
      </c>
      <c r="U94" s="316">
        <v>0</v>
      </c>
      <c r="V94" s="316">
        <v>0</v>
      </c>
      <c r="W94" s="316">
        <v>0</v>
      </c>
      <c r="X94" s="316">
        <v>0</v>
      </c>
      <c r="Y94" s="316">
        <v>0</v>
      </c>
      <c r="Z94" s="316">
        <v>0</v>
      </c>
      <c r="AA94" s="316">
        <v>0</v>
      </c>
      <c r="AB94" s="316">
        <v>0</v>
      </c>
      <c r="AC94" s="316">
        <v>0</v>
      </c>
      <c r="AD94" s="316">
        <v>0</v>
      </c>
      <c r="AE94" s="316">
        <v>0</v>
      </c>
      <c r="AF94" s="316">
        <v>0</v>
      </c>
      <c r="AG94" s="316">
        <v>0</v>
      </c>
      <c r="AH94" s="316">
        <v>0</v>
      </c>
      <c r="AI94" s="316">
        <v>0</v>
      </c>
      <c r="AJ94" s="316">
        <v>0</v>
      </c>
      <c r="AK94" s="316">
        <v>0</v>
      </c>
      <c r="AL94" s="316">
        <v>0</v>
      </c>
    </row>
    <row r="95" spans="1:38">
      <c r="A95" s="316">
        <v>94</v>
      </c>
      <c r="B95" s="316" t="s">
        <v>2678</v>
      </c>
      <c r="C95" s="316" t="s">
        <v>2772</v>
      </c>
      <c r="D95" s="316">
        <f t="shared" si="1"/>
        <v>0</v>
      </c>
      <c r="G95" s="316">
        <v>0</v>
      </c>
      <c r="H95" s="316">
        <v>0</v>
      </c>
      <c r="I95" s="316">
        <v>0</v>
      </c>
      <c r="J95" s="316">
        <v>0</v>
      </c>
      <c r="K95" s="316">
        <v>0</v>
      </c>
      <c r="L95" s="316">
        <v>0</v>
      </c>
      <c r="M95" s="316">
        <v>0</v>
      </c>
      <c r="N95" s="316">
        <v>0</v>
      </c>
      <c r="O95" s="316">
        <v>0</v>
      </c>
      <c r="P95" s="316">
        <v>0</v>
      </c>
      <c r="Q95" s="316">
        <v>0</v>
      </c>
      <c r="R95" s="316">
        <v>0</v>
      </c>
      <c r="S95" s="316">
        <v>0</v>
      </c>
      <c r="T95" s="316">
        <v>0</v>
      </c>
      <c r="U95" s="316">
        <v>0</v>
      </c>
      <c r="V95" s="316">
        <v>0</v>
      </c>
      <c r="W95" s="316">
        <v>0</v>
      </c>
      <c r="X95" s="316">
        <v>0</v>
      </c>
      <c r="Y95" s="316">
        <v>0</v>
      </c>
      <c r="Z95" s="316">
        <v>0</v>
      </c>
      <c r="AA95" s="316">
        <v>0</v>
      </c>
      <c r="AB95" s="316">
        <v>0</v>
      </c>
      <c r="AC95" s="316">
        <v>0</v>
      </c>
      <c r="AD95" s="316">
        <v>0</v>
      </c>
      <c r="AE95" s="316">
        <v>0</v>
      </c>
      <c r="AF95" s="316">
        <v>0</v>
      </c>
      <c r="AG95" s="316">
        <v>0</v>
      </c>
      <c r="AH95" s="316">
        <v>0</v>
      </c>
      <c r="AI95" s="316">
        <v>0</v>
      </c>
      <c r="AJ95" s="316">
        <v>0</v>
      </c>
      <c r="AK95" s="316">
        <v>0</v>
      </c>
      <c r="AL95" s="316">
        <v>0</v>
      </c>
    </row>
    <row r="96" spans="1:38">
      <c r="A96" s="316">
        <v>95</v>
      </c>
      <c r="B96" s="316" t="s">
        <v>2678</v>
      </c>
      <c r="C96" s="316" t="s">
        <v>2773</v>
      </c>
      <c r="D96" s="316">
        <f t="shared" si="1"/>
        <v>0</v>
      </c>
      <c r="G96" s="316">
        <v>0</v>
      </c>
      <c r="H96" s="316">
        <v>0</v>
      </c>
      <c r="I96" s="316">
        <v>0</v>
      </c>
      <c r="J96" s="316">
        <v>0</v>
      </c>
      <c r="K96" s="316">
        <v>0</v>
      </c>
      <c r="L96" s="316">
        <v>0</v>
      </c>
      <c r="M96" s="316">
        <v>0</v>
      </c>
      <c r="N96" s="316">
        <v>0</v>
      </c>
      <c r="O96" s="316">
        <v>0</v>
      </c>
      <c r="P96" s="316">
        <v>0</v>
      </c>
      <c r="Q96" s="316">
        <v>0</v>
      </c>
      <c r="R96" s="316">
        <v>0</v>
      </c>
      <c r="S96" s="316">
        <v>0</v>
      </c>
      <c r="T96" s="316">
        <v>0</v>
      </c>
      <c r="U96" s="316">
        <v>0</v>
      </c>
      <c r="V96" s="316">
        <v>0</v>
      </c>
      <c r="W96" s="316">
        <v>0</v>
      </c>
      <c r="X96" s="316">
        <v>0</v>
      </c>
      <c r="Y96" s="316">
        <v>0</v>
      </c>
      <c r="Z96" s="316">
        <v>0</v>
      </c>
      <c r="AA96" s="316">
        <v>0</v>
      </c>
      <c r="AB96" s="316">
        <v>0</v>
      </c>
      <c r="AC96" s="316">
        <v>0</v>
      </c>
      <c r="AD96" s="316">
        <v>0</v>
      </c>
      <c r="AE96" s="316">
        <v>0</v>
      </c>
      <c r="AF96" s="316">
        <v>0</v>
      </c>
      <c r="AG96" s="316">
        <v>0</v>
      </c>
      <c r="AH96" s="316">
        <v>0</v>
      </c>
      <c r="AI96" s="316">
        <v>0</v>
      </c>
      <c r="AJ96" s="316">
        <v>0</v>
      </c>
      <c r="AK96" s="316">
        <v>0</v>
      </c>
      <c r="AL96" s="316">
        <v>0</v>
      </c>
    </row>
    <row r="97" spans="1:38">
      <c r="A97" s="316">
        <v>96</v>
      </c>
      <c r="B97" s="316" t="s">
        <v>2678</v>
      </c>
      <c r="C97" s="316" t="s">
        <v>2774</v>
      </c>
      <c r="D97" s="316">
        <f t="shared" si="1"/>
        <v>1920</v>
      </c>
      <c r="G97" s="316">
        <v>0</v>
      </c>
      <c r="H97" s="316">
        <v>0</v>
      </c>
      <c r="I97" s="316">
        <v>0</v>
      </c>
      <c r="J97" s="316">
        <v>0</v>
      </c>
      <c r="K97" s="316">
        <v>0</v>
      </c>
      <c r="L97" s="316">
        <v>480</v>
      </c>
      <c r="M97" s="316">
        <v>0</v>
      </c>
      <c r="N97" s="316">
        <v>0</v>
      </c>
      <c r="O97" s="316">
        <v>0</v>
      </c>
      <c r="P97" s="316">
        <v>0</v>
      </c>
      <c r="Q97" s="316">
        <v>480</v>
      </c>
      <c r="R97" s="316">
        <v>0</v>
      </c>
      <c r="S97" s="316">
        <v>0</v>
      </c>
      <c r="T97" s="316">
        <v>0</v>
      </c>
      <c r="U97" s="316">
        <v>0</v>
      </c>
      <c r="V97" s="316">
        <v>0</v>
      </c>
      <c r="W97" s="316">
        <v>0</v>
      </c>
      <c r="X97" s="316">
        <v>0</v>
      </c>
      <c r="Y97" s="316">
        <v>480</v>
      </c>
      <c r="Z97" s="316">
        <v>0</v>
      </c>
      <c r="AA97" s="316">
        <v>0</v>
      </c>
      <c r="AB97" s="316">
        <v>0</v>
      </c>
      <c r="AC97" s="316">
        <v>0</v>
      </c>
      <c r="AD97" s="316">
        <v>0</v>
      </c>
      <c r="AE97" s="316">
        <v>0</v>
      </c>
      <c r="AF97" s="316">
        <v>480</v>
      </c>
      <c r="AG97" s="316">
        <v>0</v>
      </c>
      <c r="AH97" s="316">
        <v>0</v>
      </c>
      <c r="AI97" s="316">
        <v>0</v>
      </c>
      <c r="AJ97" s="316">
        <v>0</v>
      </c>
      <c r="AK97" s="316">
        <v>0</v>
      </c>
      <c r="AL97" s="316">
        <v>1920</v>
      </c>
    </row>
    <row r="98" spans="1:38">
      <c r="A98" s="316">
        <v>97</v>
      </c>
      <c r="B98" s="316" t="s">
        <v>2678</v>
      </c>
      <c r="C98" s="316" t="s">
        <v>2775</v>
      </c>
      <c r="D98" s="316">
        <f t="shared" si="1"/>
        <v>5200</v>
      </c>
      <c r="G98" s="316">
        <v>0</v>
      </c>
      <c r="H98" s="316">
        <v>0</v>
      </c>
      <c r="I98" s="316">
        <v>0</v>
      </c>
      <c r="J98" s="316">
        <v>0</v>
      </c>
      <c r="K98" s="316">
        <v>0</v>
      </c>
      <c r="L98" s="316">
        <v>1300</v>
      </c>
      <c r="M98" s="316">
        <v>0</v>
      </c>
      <c r="N98" s="316">
        <v>0</v>
      </c>
      <c r="O98" s="316">
        <v>0</v>
      </c>
      <c r="P98" s="316">
        <v>1300</v>
      </c>
      <c r="Q98" s="316">
        <v>0</v>
      </c>
      <c r="R98" s="316">
        <v>0</v>
      </c>
      <c r="S98" s="316">
        <v>0</v>
      </c>
      <c r="T98" s="316">
        <v>0</v>
      </c>
      <c r="U98" s="316">
        <v>0</v>
      </c>
      <c r="V98" s="316">
        <v>0</v>
      </c>
      <c r="W98" s="316">
        <v>1300</v>
      </c>
      <c r="X98" s="316">
        <v>0</v>
      </c>
      <c r="Y98" s="316">
        <v>0</v>
      </c>
      <c r="Z98" s="316">
        <v>0</v>
      </c>
      <c r="AA98" s="316">
        <v>0</v>
      </c>
      <c r="AB98" s="316">
        <v>0</v>
      </c>
      <c r="AC98" s="316">
        <v>0</v>
      </c>
      <c r="AD98" s="316">
        <v>0</v>
      </c>
      <c r="AE98" s="316">
        <v>1300</v>
      </c>
      <c r="AF98" s="316">
        <v>0</v>
      </c>
      <c r="AG98" s="316">
        <v>0</v>
      </c>
      <c r="AH98" s="316">
        <v>0</v>
      </c>
      <c r="AI98" s="316">
        <v>0</v>
      </c>
      <c r="AJ98" s="316">
        <v>0</v>
      </c>
      <c r="AK98" s="316">
        <v>0</v>
      </c>
      <c r="AL98" s="316">
        <v>5200</v>
      </c>
    </row>
    <row r="99" spans="1:38">
      <c r="A99" s="316">
        <v>98</v>
      </c>
      <c r="B99" s="316" t="s">
        <v>2678</v>
      </c>
      <c r="C99" s="316" t="s">
        <v>2776</v>
      </c>
      <c r="D99" s="316">
        <f t="shared" si="1"/>
        <v>0</v>
      </c>
      <c r="G99" s="316">
        <v>0</v>
      </c>
      <c r="H99" s="316">
        <v>0</v>
      </c>
      <c r="I99" s="316">
        <v>0</v>
      </c>
      <c r="J99" s="316">
        <v>0</v>
      </c>
      <c r="K99" s="316">
        <v>0</v>
      </c>
      <c r="L99" s="316">
        <v>0</v>
      </c>
      <c r="M99" s="316">
        <v>0</v>
      </c>
      <c r="N99" s="316">
        <v>0</v>
      </c>
      <c r="O99" s="316">
        <v>0</v>
      </c>
      <c r="P99" s="316">
        <v>0</v>
      </c>
      <c r="Q99" s="316">
        <v>0</v>
      </c>
      <c r="R99" s="316">
        <v>0</v>
      </c>
      <c r="S99" s="316">
        <v>0</v>
      </c>
      <c r="T99" s="316">
        <v>0</v>
      </c>
      <c r="U99" s="316">
        <v>0</v>
      </c>
      <c r="V99" s="316">
        <v>0</v>
      </c>
      <c r="W99" s="316">
        <v>0</v>
      </c>
      <c r="X99" s="316">
        <v>0</v>
      </c>
      <c r="Y99" s="316">
        <v>0</v>
      </c>
      <c r="Z99" s="316">
        <v>0</v>
      </c>
      <c r="AA99" s="316">
        <v>0</v>
      </c>
      <c r="AB99" s="316">
        <v>0</v>
      </c>
      <c r="AC99" s="316">
        <v>0</v>
      </c>
      <c r="AD99" s="316">
        <v>0</v>
      </c>
      <c r="AE99" s="316">
        <v>0</v>
      </c>
      <c r="AF99" s="316">
        <v>0</v>
      </c>
      <c r="AG99" s="316">
        <v>0</v>
      </c>
      <c r="AH99" s="316">
        <v>0</v>
      </c>
      <c r="AI99" s="316">
        <v>0</v>
      </c>
      <c r="AJ99" s="316">
        <v>0</v>
      </c>
      <c r="AK99" s="316">
        <v>0</v>
      </c>
      <c r="AL99" s="316">
        <v>0</v>
      </c>
    </row>
    <row r="100" spans="1:38">
      <c r="A100" s="316">
        <v>99</v>
      </c>
      <c r="B100" s="316" t="s">
        <v>2678</v>
      </c>
      <c r="C100" s="316" t="s">
        <v>2777</v>
      </c>
      <c r="D100" s="316">
        <f t="shared" si="1"/>
        <v>5200</v>
      </c>
      <c r="G100" s="316">
        <v>0</v>
      </c>
      <c r="H100" s="316">
        <v>0</v>
      </c>
      <c r="I100" s="316">
        <v>0</v>
      </c>
      <c r="J100" s="316">
        <v>0</v>
      </c>
      <c r="K100" s="316">
        <v>0</v>
      </c>
      <c r="L100" s="316">
        <v>1300</v>
      </c>
      <c r="M100" s="316">
        <v>0</v>
      </c>
      <c r="N100" s="316">
        <v>0</v>
      </c>
      <c r="O100" s="316">
        <v>0</v>
      </c>
      <c r="P100" s="316">
        <v>1300</v>
      </c>
      <c r="Q100" s="316">
        <v>0</v>
      </c>
      <c r="R100" s="316">
        <v>0</v>
      </c>
      <c r="S100" s="316">
        <v>0</v>
      </c>
      <c r="T100" s="316">
        <v>0</v>
      </c>
      <c r="U100" s="316">
        <v>0</v>
      </c>
      <c r="V100" s="316">
        <v>0</v>
      </c>
      <c r="W100" s="316">
        <v>1300</v>
      </c>
      <c r="X100" s="316">
        <v>0</v>
      </c>
      <c r="Y100" s="316">
        <v>0</v>
      </c>
      <c r="Z100" s="316">
        <v>0</v>
      </c>
      <c r="AA100" s="316">
        <v>0</v>
      </c>
      <c r="AB100" s="316">
        <v>0</v>
      </c>
      <c r="AC100" s="316">
        <v>0</v>
      </c>
      <c r="AD100" s="316">
        <v>0</v>
      </c>
      <c r="AE100" s="316">
        <v>1300</v>
      </c>
      <c r="AF100" s="316">
        <v>0</v>
      </c>
      <c r="AG100" s="316">
        <v>0</v>
      </c>
      <c r="AH100" s="316">
        <v>0</v>
      </c>
      <c r="AI100" s="316">
        <v>0</v>
      </c>
      <c r="AJ100" s="316">
        <v>0</v>
      </c>
      <c r="AK100" s="316">
        <v>0</v>
      </c>
      <c r="AL100" s="316">
        <v>5200</v>
      </c>
    </row>
    <row r="101" spans="1:38">
      <c r="A101" s="316">
        <v>100</v>
      </c>
      <c r="B101" s="316" t="s">
        <v>2678</v>
      </c>
      <c r="C101" s="316" t="s">
        <v>2778</v>
      </c>
      <c r="D101" s="316">
        <f t="shared" si="1"/>
        <v>4380</v>
      </c>
      <c r="G101" s="316">
        <v>0</v>
      </c>
      <c r="H101" s="316">
        <v>0</v>
      </c>
      <c r="I101" s="316">
        <v>0</v>
      </c>
      <c r="J101" s="316">
        <v>0</v>
      </c>
      <c r="K101" s="316">
        <v>0</v>
      </c>
      <c r="L101" s="316">
        <v>0</v>
      </c>
      <c r="M101" s="316">
        <v>1460</v>
      </c>
      <c r="N101" s="316">
        <v>0</v>
      </c>
      <c r="O101" s="316">
        <v>0</v>
      </c>
      <c r="P101" s="316">
        <v>0</v>
      </c>
      <c r="Q101" s="316">
        <v>0</v>
      </c>
      <c r="R101" s="316">
        <v>0</v>
      </c>
      <c r="S101" s="316">
        <v>0</v>
      </c>
      <c r="T101" s="316">
        <v>1460</v>
      </c>
      <c r="U101" s="316">
        <v>0</v>
      </c>
      <c r="V101" s="316">
        <v>0</v>
      </c>
      <c r="W101" s="316">
        <v>0</v>
      </c>
      <c r="X101" s="316">
        <v>0</v>
      </c>
      <c r="Y101" s="316">
        <v>0</v>
      </c>
      <c r="Z101" s="316">
        <v>0</v>
      </c>
      <c r="AA101" s="316">
        <v>1460</v>
      </c>
      <c r="AB101" s="316">
        <v>0</v>
      </c>
      <c r="AC101" s="316">
        <v>0</v>
      </c>
      <c r="AD101" s="316">
        <v>0</v>
      </c>
      <c r="AE101" s="316">
        <v>0</v>
      </c>
      <c r="AF101" s="316">
        <v>0</v>
      </c>
      <c r="AG101" s="316">
        <v>0</v>
      </c>
      <c r="AH101" s="316">
        <v>0</v>
      </c>
      <c r="AI101" s="316">
        <v>0</v>
      </c>
      <c r="AJ101" s="316">
        <v>0</v>
      </c>
      <c r="AK101" s="316">
        <v>0</v>
      </c>
      <c r="AL101" s="316">
        <v>4380</v>
      </c>
    </row>
    <row r="102" spans="1:38">
      <c r="A102" s="316">
        <v>101</v>
      </c>
      <c r="B102" s="316" t="s">
        <v>2678</v>
      </c>
      <c r="C102" s="316" t="s">
        <v>2779</v>
      </c>
      <c r="D102" s="316">
        <f t="shared" si="1"/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>
        <v>0</v>
      </c>
      <c r="M102" s="316">
        <v>0</v>
      </c>
      <c r="N102" s="316">
        <v>0</v>
      </c>
      <c r="O102" s="316">
        <v>0</v>
      </c>
      <c r="P102" s="316">
        <v>0</v>
      </c>
      <c r="Q102" s="316">
        <v>0</v>
      </c>
      <c r="R102" s="316">
        <v>0</v>
      </c>
      <c r="S102" s="316">
        <v>0</v>
      </c>
      <c r="T102" s="316">
        <v>0</v>
      </c>
      <c r="U102" s="316">
        <v>0</v>
      </c>
      <c r="V102" s="316">
        <v>0</v>
      </c>
      <c r="W102" s="316">
        <v>0</v>
      </c>
      <c r="X102" s="316">
        <v>0</v>
      </c>
      <c r="Y102" s="316">
        <v>0</v>
      </c>
      <c r="Z102" s="316">
        <v>0</v>
      </c>
      <c r="AA102" s="316">
        <v>0</v>
      </c>
      <c r="AB102" s="316">
        <v>0</v>
      </c>
      <c r="AC102" s="316">
        <v>0</v>
      </c>
      <c r="AD102" s="316">
        <v>0</v>
      </c>
      <c r="AE102" s="316">
        <v>0</v>
      </c>
      <c r="AF102" s="316">
        <v>0</v>
      </c>
      <c r="AG102" s="316">
        <v>0</v>
      </c>
      <c r="AH102" s="316">
        <v>0</v>
      </c>
      <c r="AI102" s="316">
        <v>0</v>
      </c>
      <c r="AJ102" s="316">
        <v>0</v>
      </c>
      <c r="AK102" s="316">
        <v>0</v>
      </c>
      <c r="AL102" s="316">
        <v>0</v>
      </c>
    </row>
    <row r="103" spans="1:38">
      <c r="A103" s="316">
        <v>102</v>
      </c>
      <c r="B103" s="316" t="s">
        <v>2678</v>
      </c>
      <c r="C103" s="316" t="s">
        <v>2780</v>
      </c>
      <c r="D103" s="316">
        <f t="shared" si="1"/>
        <v>0</v>
      </c>
      <c r="G103" s="316">
        <v>0</v>
      </c>
      <c r="H103" s="316">
        <v>0</v>
      </c>
      <c r="I103" s="316">
        <v>0</v>
      </c>
      <c r="J103" s="316">
        <v>0</v>
      </c>
      <c r="K103" s="316">
        <v>0</v>
      </c>
      <c r="L103" s="316">
        <v>0</v>
      </c>
      <c r="M103" s="316">
        <v>0</v>
      </c>
      <c r="N103" s="316">
        <v>0</v>
      </c>
      <c r="O103" s="316">
        <v>0</v>
      </c>
      <c r="P103" s="316">
        <v>0</v>
      </c>
      <c r="Q103" s="316">
        <v>0</v>
      </c>
      <c r="R103" s="316">
        <v>0</v>
      </c>
      <c r="S103" s="316">
        <v>0</v>
      </c>
      <c r="T103" s="316">
        <v>0</v>
      </c>
      <c r="U103" s="316">
        <v>0</v>
      </c>
      <c r="V103" s="316">
        <v>0</v>
      </c>
      <c r="W103" s="316">
        <v>0</v>
      </c>
      <c r="X103" s="316">
        <v>0</v>
      </c>
      <c r="Y103" s="316">
        <v>0</v>
      </c>
      <c r="Z103" s="316">
        <v>0</v>
      </c>
      <c r="AA103" s="316">
        <v>0</v>
      </c>
      <c r="AB103" s="316">
        <v>0</v>
      </c>
      <c r="AC103" s="316">
        <v>0</v>
      </c>
      <c r="AD103" s="316">
        <v>0</v>
      </c>
      <c r="AE103" s="316">
        <v>0</v>
      </c>
      <c r="AF103" s="316">
        <v>0</v>
      </c>
      <c r="AG103" s="316">
        <v>0</v>
      </c>
      <c r="AH103" s="316">
        <v>0</v>
      </c>
      <c r="AI103" s="316">
        <v>0</v>
      </c>
      <c r="AJ103" s="316">
        <v>0</v>
      </c>
      <c r="AK103" s="316">
        <v>0</v>
      </c>
      <c r="AL103" s="316">
        <v>0</v>
      </c>
    </row>
    <row r="104" spans="1:38">
      <c r="A104" s="316">
        <v>103</v>
      </c>
      <c r="B104" s="316" t="s">
        <v>2678</v>
      </c>
      <c r="C104" s="316" t="s">
        <v>2781</v>
      </c>
      <c r="D104" s="316">
        <f t="shared" si="1"/>
        <v>4800</v>
      </c>
      <c r="G104" s="316">
        <v>0</v>
      </c>
      <c r="H104" s="316">
        <v>0</v>
      </c>
      <c r="I104" s="316">
        <v>0</v>
      </c>
      <c r="J104" s="316">
        <v>0</v>
      </c>
      <c r="K104" s="316">
        <v>0</v>
      </c>
      <c r="L104" s="316">
        <v>1200</v>
      </c>
      <c r="M104" s="316">
        <v>0</v>
      </c>
      <c r="N104" s="316">
        <v>0</v>
      </c>
      <c r="O104" s="316">
        <v>0</v>
      </c>
      <c r="P104" s="316">
        <v>0</v>
      </c>
      <c r="Q104" s="316">
        <v>1200</v>
      </c>
      <c r="R104" s="316">
        <v>0</v>
      </c>
      <c r="S104" s="316">
        <v>0</v>
      </c>
      <c r="T104" s="316">
        <v>0</v>
      </c>
      <c r="U104" s="316">
        <v>0</v>
      </c>
      <c r="V104" s="316">
        <v>0</v>
      </c>
      <c r="W104" s="316">
        <v>0</v>
      </c>
      <c r="X104" s="316">
        <v>1200</v>
      </c>
      <c r="Y104" s="316">
        <v>0</v>
      </c>
      <c r="Z104" s="316">
        <v>0</v>
      </c>
      <c r="AA104" s="316">
        <v>0</v>
      </c>
      <c r="AB104" s="316">
        <v>0</v>
      </c>
      <c r="AC104" s="316">
        <v>0</v>
      </c>
      <c r="AD104" s="316">
        <v>0</v>
      </c>
      <c r="AE104" s="316">
        <v>0</v>
      </c>
      <c r="AF104" s="316">
        <v>1200</v>
      </c>
      <c r="AG104" s="316">
        <v>0</v>
      </c>
      <c r="AH104" s="316">
        <v>0</v>
      </c>
      <c r="AI104" s="316">
        <v>0</v>
      </c>
      <c r="AJ104" s="316">
        <v>0</v>
      </c>
      <c r="AK104" s="316">
        <v>0</v>
      </c>
      <c r="AL104" s="316">
        <v>4800</v>
      </c>
    </row>
    <row r="105" spans="1:38">
      <c r="A105" s="316">
        <v>104</v>
      </c>
      <c r="B105" s="316" t="s">
        <v>2678</v>
      </c>
      <c r="C105" s="316" t="s">
        <v>2782</v>
      </c>
      <c r="D105" s="316">
        <f t="shared" si="1"/>
        <v>0</v>
      </c>
      <c r="G105" s="316">
        <v>0</v>
      </c>
      <c r="H105" s="316">
        <v>0</v>
      </c>
      <c r="I105" s="316">
        <v>0</v>
      </c>
      <c r="J105" s="316">
        <v>0</v>
      </c>
      <c r="K105" s="316">
        <v>0</v>
      </c>
      <c r="L105" s="316">
        <v>0</v>
      </c>
      <c r="M105" s="316">
        <v>0</v>
      </c>
      <c r="N105" s="316">
        <v>0</v>
      </c>
      <c r="O105" s="316">
        <v>0</v>
      </c>
      <c r="P105" s="316">
        <v>0</v>
      </c>
      <c r="Q105" s="316">
        <v>0</v>
      </c>
      <c r="R105" s="316">
        <v>0</v>
      </c>
      <c r="S105" s="316">
        <v>0</v>
      </c>
      <c r="T105" s="316">
        <v>0</v>
      </c>
      <c r="U105" s="316">
        <v>0</v>
      </c>
      <c r="V105" s="316">
        <v>0</v>
      </c>
      <c r="W105" s="316">
        <v>0</v>
      </c>
      <c r="X105" s="316">
        <v>0</v>
      </c>
      <c r="Y105" s="316">
        <v>0</v>
      </c>
      <c r="Z105" s="316">
        <v>0</v>
      </c>
      <c r="AA105" s="316">
        <v>0</v>
      </c>
      <c r="AB105" s="316">
        <v>0</v>
      </c>
      <c r="AC105" s="316">
        <v>0</v>
      </c>
      <c r="AD105" s="316">
        <v>0</v>
      </c>
      <c r="AE105" s="316">
        <v>0</v>
      </c>
      <c r="AF105" s="316">
        <v>0</v>
      </c>
      <c r="AG105" s="316">
        <v>0</v>
      </c>
      <c r="AH105" s="316">
        <v>0</v>
      </c>
      <c r="AI105" s="316">
        <v>0</v>
      </c>
      <c r="AJ105" s="316">
        <v>0</v>
      </c>
      <c r="AK105" s="316">
        <v>0</v>
      </c>
      <c r="AL105" s="316">
        <v>0</v>
      </c>
    </row>
    <row r="106" spans="1:38">
      <c r="A106" s="316">
        <v>105</v>
      </c>
      <c r="B106" s="316" t="s">
        <v>2678</v>
      </c>
      <c r="C106" s="316" t="s">
        <v>2783</v>
      </c>
      <c r="D106" s="316">
        <f t="shared" si="1"/>
        <v>4800</v>
      </c>
      <c r="G106" s="316">
        <v>0</v>
      </c>
      <c r="H106" s="316">
        <v>0</v>
      </c>
      <c r="I106" s="316">
        <v>0</v>
      </c>
      <c r="J106" s="316">
        <v>0</v>
      </c>
      <c r="K106" s="316">
        <v>0</v>
      </c>
      <c r="L106" s="316">
        <v>1200</v>
      </c>
      <c r="M106" s="316">
        <v>0</v>
      </c>
      <c r="N106" s="316">
        <v>0</v>
      </c>
      <c r="O106" s="316">
        <v>0</v>
      </c>
      <c r="P106" s="316">
        <v>0</v>
      </c>
      <c r="Q106" s="316">
        <v>1200</v>
      </c>
      <c r="R106" s="316">
        <v>0</v>
      </c>
      <c r="S106" s="316">
        <v>0</v>
      </c>
      <c r="T106" s="316">
        <v>0</v>
      </c>
      <c r="U106" s="316">
        <v>0</v>
      </c>
      <c r="V106" s="316">
        <v>0</v>
      </c>
      <c r="W106" s="316">
        <v>0</v>
      </c>
      <c r="X106" s="316">
        <v>1200</v>
      </c>
      <c r="Y106" s="316">
        <v>0</v>
      </c>
      <c r="Z106" s="316">
        <v>0</v>
      </c>
      <c r="AA106" s="316">
        <v>0</v>
      </c>
      <c r="AB106" s="316">
        <v>0</v>
      </c>
      <c r="AC106" s="316">
        <v>0</v>
      </c>
      <c r="AD106" s="316">
        <v>0</v>
      </c>
      <c r="AE106" s="316">
        <v>0</v>
      </c>
      <c r="AF106" s="316">
        <v>1200</v>
      </c>
      <c r="AG106" s="316">
        <v>0</v>
      </c>
      <c r="AH106" s="316">
        <v>0</v>
      </c>
      <c r="AI106" s="316">
        <v>0</v>
      </c>
      <c r="AJ106" s="316">
        <v>0</v>
      </c>
      <c r="AK106" s="316">
        <v>0</v>
      </c>
      <c r="AL106" s="316">
        <v>4800</v>
      </c>
    </row>
    <row r="107" spans="1:38">
      <c r="A107" s="316">
        <v>106</v>
      </c>
      <c r="B107" s="316" t="s">
        <v>2678</v>
      </c>
      <c r="C107" s="316" t="s">
        <v>2784</v>
      </c>
      <c r="D107" s="316">
        <f t="shared" si="1"/>
        <v>4800</v>
      </c>
      <c r="G107" s="316">
        <v>0</v>
      </c>
      <c r="H107" s="316">
        <v>0</v>
      </c>
      <c r="I107" s="316">
        <v>0</v>
      </c>
      <c r="J107" s="316">
        <v>0</v>
      </c>
      <c r="K107" s="316">
        <v>0</v>
      </c>
      <c r="L107" s="316">
        <v>1200</v>
      </c>
      <c r="M107" s="316">
        <v>0</v>
      </c>
      <c r="N107" s="316">
        <v>0</v>
      </c>
      <c r="O107" s="316">
        <v>0</v>
      </c>
      <c r="P107" s="316">
        <v>0</v>
      </c>
      <c r="Q107" s="316">
        <v>1200</v>
      </c>
      <c r="R107" s="316">
        <v>0</v>
      </c>
      <c r="S107" s="316">
        <v>0</v>
      </c>
      <c r="T107" s="316">
        <v>0</v>
      </c>
      <c r="U107" s="316">
        <v>0</v>
      </c>
      <c r="V107" s="316">
        <v>0</v>
      </c>
      <c r="W107" s="316">
        <v>1200</v>
      </c>
      <c r="X107" s="316">
        <v>0</v>
      </c>
      <c r="Y107" s="316">
        <v>0</v>
      </c>
      <c r="Z107" s="316">
        <v>0</v>
      </c>
      <c r="AA107" s="316">
        <v>0</v>
      </c>
      <c r="AB107" s="316">
        <v>0</v>
      </c>
      <c r="AC107" s="316">
        <v>0</v>
      </c>
      <c r="AD107" s="316">
        <v>0</v>
      </c>
      <c r="AE107" s="316">
        <v>0</v>
      </c>
      <c r="AF107" s="316">
        <v>1200</v>
      </c>
      <c r="AG107" s="316">
        <v>0</v>
      </c>
      <c r="AH107" s="316">
        <v>0</v>
      </c>
      <c r="AI107" s="316">
        <v>0</v>
      </c>
      <c r="AJ107" s="316">
        <v>0</v>
      </c>
      <c r="AK107" s="316">
        <v>0</v>
      </c>
      <c r="AL107" s="316">
        <v>4800</v>
      </c>
    </row>
    <row r="108" spans="1:38">
      <c r="A108" s="316">
        <v>107</v>
      </c>
      <c r="B108" s="316" t="s">
        <v>2678</v>
      </c>
      <c r="C108" s="316" t="s">
        <v>2785</v>
      </c>
      <c r="D108" s="316">
        <f t="shared" si="1"/>
        <v>0</v>
      </c>
      <c r="G108" s="316">
        <v>0</v>
      </c>
      <c r="H108" s="316">
        <v>0</v>
      </c>
      <c r="I108" s="316">
        <v>0</v>
      </c>
      <c r="J108" s="316">
        <v>0</v>
      </c>
      <c r="K108" s="316">
        <v>0</v>
      </c>
      <c r="L108" s="316">
        <v>0</v>
      </c>
      <c r="M108" s="316">
        <v>0</v>
      </c>
      <c r="N108" s="316">
        <v>0</v>
      </c>
      <c r="O108" s="316">
        <v>0</v>
      </c>
      <c r="P108" s="316">
        <v>0</v>
      </c>
      <c r="Q108" s="316">
        <v>0</v>
      </c>
      <c r="R108" s="316">
        <v>0</v>
      </c>
      <c r="S108" s="316">
        <v>0</v>
      </c>
      <c r="T108" s="316">
        <v>0</v>
      </c>
      <c r="U108" s="316">
        <v>0</v>
      </c>
      <c r="V108" s="316">
        <v>0</v>
      </c>
      <c r="W108" s="316">
        <v>0</v>
      </c>
      <c r="X108" s="316">
        <v>0</v>
      </c>
      <c r="Y108" s="316">
        <v>0</v>
      </c>
      <c r="Z108" s="316">
        <v>0</v>
      </c>
      <c r="AA108" s="316">
        <v>0</v>
      </c>
      <c r="AB108" s="316">
        <v>0</v>
      </c>
      <c r="AC108" s="316">
        <v>0</v>
      </c>
      <c r="AD108" s="316">
        <v>0</v>
      </c>
      <c r="AE108" s="316">
        <v>0</v>
      </c>
      <c r="AF108" s="316">
        <v>0</v>
      </c>
      <c r="AG108" s="316">
        <v>0</v>
      </c>
      <c r="AH108" s="316">
        <v>0</v>
      </c>
      <c r="AI108" s="316">
        <v>0</v>
      </c>
      <c r="AJ108" s="316">
        <v>0</v>
      </c>
      <c r="AK108" s="316">
        <v>0</v>
      </c>
      <c r="AL108" s="316">
        <v>0</v>
      </c>
    </row>
    <row r="109" spans="1:38">
      <c r="A109" s="316">
        <v>108</v>
      </c>
      <c r="B109" s="316" t="s">
        <v>2678</v>
      </c>
      <c r="C109" s="316" t="s">
        <v>2786</v>
      </c>
      <c r="D109" s="316">
        <f t="shared" si="1"/>
        <v>4800</v>
      </c>
      <c r="G109" s="316">
        <v>0</v>
      </c>
      <c r="H109" s="316">
        <v>0</v>
      </c>
      <c r="I109" s="316">
        <v>0</v>
      </c>
      <c r="J109" s="316">
        <v>0</v>
      </c>
      <c r="K109" s="316">
        <v>0</v>
      </c>
      <c r="L109" s="316">
        <v>1200</v>
      </c>
      <c r="M109" s="316">
        <v>0</v>
      </c>
      <c r="N109" s="316">
        <v>0</v>
      </c>
      <c r="O109" s="316">
        <v>0</v>
      </c>
      <c r="P109" s="316">
        <v>1200</v>
      </c>
      <c r="Q109" s="316">
        <v>0</v>
      </c>
      <c r="R109" s="316">
        <v>0</v>
      </c>
      <c r="S109" s="316">
        <v>0</v>
      </c>
      <c r="T109" s="316">
        <v>0</v>
      </c>
      <c r="U109" s="316">
        <v>0</v>
      </c>
      <c r="V109" s="316">
        <v>0</v>
      </c>
      <c r="W109" s="316">
        <v>1200</v>
      </c>
      <c r="X109" s="316">
        <v>0</v>
      </c>
      <c r="Y109" s="316">
        <v>0</v>
      </c>
      <c r="Z109" s="316">
        <v>0</v>
      </c>
      <c r="AA109" s="316">
        <v>0</v>
      </c>
      <c r="AB109" s="316">
        <v>0</v>
      </c>
      <c r="AC109" s="316">
        <v>0</v>
      </c>
      <c r="AD109" s="316">
        <v>0</v>
      </c>
      <c r="AE109" s="316">
        <v>1200</v>
      </c>
      <c r="AF109" s="316">
        <v>0</v>
      </c>
      <c r="AG109" s="316">
        <v>0</v>
      </c>
      <c r="AH109" s="316">
        <v>0</v>
      </c>
      <c r="AI109" s="316">
        <v>0</v>
      </c>
      <c r="AJ109" s="316">
        <v>0</v>
      </c>
      <c r="AK109" s="316">
        <v>0</v>
      </c>
      <c r="AL109" s="316">
        <v>4800</v>
      </c>
    </row>
    <row r="110" spans="1:38">
      <c r="A110" s="316">
        <v>109</v>
      </c>
      <c r="B110" s="316" t="s">
        <v>2678</v>
      </c>
      <c r="C110" s="316" t="s">
        <v>2787</v>
      </c>
      <c r="D110" s="316">
        <f t="shared" si="1"/>
        <v>4800</v>
      </c>
      <c r="G110" s="316">
        <v>0</v>
      </c>
      <c r="H110" s="316">
        <v>0</v>
      </c>
      <c r="I110" s="316">
        <v>0</v>
      </c>
      <c r="J110" s="316">
        <v>0</v>
      </c>
      <c r="K110" s="316">
        <v>0</v>
      </c>
      <c r="L110" s="316">
        <v>1200</v>
      </c>
      <c r="M110" s="316">
        <v>0</v>
      </c>
      <c r="N110" s="316">
        <v>0</v>
      </c>
      <c r="O110" s="316">
        <v>0</v>
      </c>
      <c r="P110" s="316">
        <v>1200</v>
      </c>
      <c r="Q110" s="316">
        <v>0</v>
      </c>
      <c r="R110" s="316">
        <v>0</v>
      </c>
      <c r="S110" s="316">
        <v>0</v>
      </c>
      <c r="T110" s="316">
        <v>0</v>
      </c>
      <c r="U110" s="316">
        <v>0</v>
      </c>
      <c r="V110" s="316">
        <v>0</v>
      </c>
      <c r="W110" s="316">
        <v>1200</v>
      </c>
      <c r="X110" s="316">
        <v>0</v>
      </c>
      <c r="Y110" s="316">
        <v>0</v>
      </c>
      <c r="Z110" s="316">
        <v>0</v>
      </c>
      <c r="AA110" s="316">
        <v>0</v>
      </c>
      <c r="AB110" s="316">
        <v>0</v>
      </c>
      <c r="AC110" s="316">
        <v>0</v>
      </c>
      <c r="AD110" s="316">
        <v>0</v>
      </c>
      <c r="AE110" s="316">
        <v>1200</v>
      </c>
      <c r="AF110" s="316">
        <v>0</v>
      </c>
      <c r="AG110" s="316">
        <v>0</v>
      </c>
      <c r="AH110" s="316">
        <v>0</v>
      </c>
      <c r="AI110" s="316">
        <v>0</v>
      </c>
      <c r="AJ110" s="316">
        <v>0</v>
      </c>
      <c r="AK110" s="316">
        <v>0</v>
      </c>
      <c r="AL110" s="316">
        <v>4800</v>
      </c>
    </row>
    <row r="111" spans="1:38">
      <c r="A111" s="316">
        <v>110</v>
      </c>
      <c r="B111" s="316" t="s">
        <v>2678</v>
      </c>
      <c r="C111" s="316" t="s">
        <v>2788</v>
      </c>
      <c r="D111" s="316">
        <f t="shared" si="1"/>
        <v>4800</v>
      </c>
      <c r="G111" s="316">
        <v>0</v>
      </c>
      <c r="H111" s="316">
        <v>0</v>
      </c>
      <c r="I111" s="316">
        <v>0</v>
      </c>
      <c r="J111" s="316">
        <v>0</v>
      </c>
      <c r="K111" s="316">
        <v>0</v>
      </c>
      <c r="L111" s="316">
        <v>1200</v>
      </c>
      <c r="M111" s="316">
        <v>0</v>
      </c>
      <c r="N111" s="316">
        <v>0</v>
      </c>
      <c r="O111" s="316">
        <v>0</v>
      </c>
      <c r="P111" s="316">
        <v>1200</v>
      </c>
      <c r="Q111" s="316">
        <v>0</v>
      </c>
      <c r="R111" s="316">
        <v>0</v>
      </c>
      <c r="S111" s="316">
        <v>0</v>
      </c>
      <c r="T111" s="316">
        <v>0</v>
      </c>
      <c r="U111" s="316">
        <v>0</v>
      </c>
      <c r="V111" s="316">
        <v>0</v>
      </c>
      <c r="W111" s="316">
        <v>1200</v>
      </c>
      <c r="X111" s="316">
        <v>0</v>
      </c>
      <c r="Y111" s="316">
        <v>0</v>
      </c>
      <c r="Z111" s="316">
        <v>0</v>
      </c>
      <c r="AA111" s="316">
        <v>0</v>
      </c>
      <c r="AB111" s="316">
        <v>0</v>
      </c>
      <c r="AC111" s="316">
        <v>0</v>
      </c>
      <c r="AD111" s="316">
        <v>0</v>
      </c>
      <c r="AE111" s="316">
        <v>1200</v>
      </c>
      <c r="AF111" s="316">
        <v>0</v>
      </c>
      <c r="AG111" s="316">
        <v>0</v>
      </c>
      <c r="AH111" s="316">
        <v>0</v>
      </c>
      <c r="AI111" s="316">
        <v>0</v>
      </c>
      <c r="AJ111" s="316">
        <v>0</v>
      </c>
      <c r="AK111" s="316">
        <v>0</v>
      </c>
      <c r="AL111" s="316">
        <v>4800</v>
      </c>
    </row>
    <row r="112" spans="1:38">
      <c r="A112" s="316">
        <v>111</v>
      </c>
      <c r="B112" s="316" t="s">
        <v>2678</v>
      </c>
      <c r="C112" s="316" t="s">
        <v>2789</v>
      </c>
      <c r="D112" s="316">
        <f t="shared" si="1"/>
        <v>0</v>
      </c>
      <c r="G112" s="316">
        <v>0</v>
      </c>
      <c r="H112" s="316">
        <v>0</v>
      </c>
      <c r="I112" s="316">
        <v>0</v>
      </c>
      <c r="J112" s="316">
        <v>0</v>
      </c>
      <c r="K112" s="316">
        <v>0</v>
      </c>
      <c r="L112" s="316">
        <v>0</v>
      </c>
      <c r="M112" s="316">
        <v>0</v>
      </c>
      <c r="N112" s="316">
        <v>0</v>
      </c>
      <c r="O112" s="316">
        <v>0</v>
      </c>
      <c r="P112" s="316">
        <v>0</v>
      </c>
      <c r="Q112" s="316">
        <v>0</v>
      </c>
      <c r="R112" s="316">
        <v>0</v>
      </c>
      <c r="S112" s="316">
        <v>0</v>
      </c>
      <c r="T112" s="316">
        <v>0</v>
      </c>
      <c r="U112" s="316">
        <v>0</v>
      </c>
      <c r="V112" s="316">
        <v>0</v>
      </c>
      <c r="W112" s="316">
        <v>0</v>
      </c>
      <c r="X112" s="316">
        <v>0</v>
      </c>
      <c r="Y112" s="316">
        <v>0</v>
      </c>
      <c r="Z112" s="316">
        <v>0</v>
      </c>
      <c r="AA112" s="316">
        <v>0</v>
      </c>
      <c r="AB112" s="316">
        <v>0</v>
      </c>
      <c r="AC112" s="316">
        <v>0</v>
      </c>
      <c r="AD112" s="316">
        <v>0</v>
      </c>
      <c r="AE112" s="316">
        <v>0</v>
      </c>
      <c r="AF112" s="316">
        <v>0</v>
      </c>
      <c r="AG112" s="316">
        <v>0</v>
      </c>
      <c r="AH112" s="316">
        <v>0</v>
      </c>
      <c r="AI112" s="316">
        <v>0</v>
      </c>
      <c r="AJ112" s="316">
        <v>0</v>
      </c>
      <c r="AK112" s="316">
        <v>0</v>
      </c>
      <c r="AL112" s="316">
        <v>0</v>
      </c>
    </row>
    <row r="113" spans="1:38">
      <c r="A113" s="316">
        <v>112</v>
      </c>
      <c r="B113" s="316" t="s">
        <v>2678</v>
      </c>
      <c r="C113" s="316" t="s">
        <v>2790</v>
      </c>
      <c r="D113" s="316">
        <f t="shared" si="1"/>
        <v>0</v>
      </c>
      <c r="G113" s="316">
        <v>0</v>
      </c>
      <c r="H113" s="316">
        <v>0</v>
      </c>
      <c r="I113" s="316">
        <v>0</v>
      </c>
      <c r="J113" s="316">
        <v>0</v>
      </c>
      <c r="K113" s="316">
        <v>0</v>
      </c>
      <c r="L113" s="316">
        <v>0</v>
      </c>
      <c r="M113" s="316">
        <v>0</v>
      </c>
      <c r="N113" s="316">
        <v>0</v>
      </c>
      <c r="O113" s="316">
        <v>0</v>
      </c>
      <c r="P113" s="316">
        <v>0</v>
      </c>
      <c r="Q113" s="316">
        <v>0</v>
      </c>
      <c r="R113" s="316">
        <v>0</v>
      </c>
      <c r="S113" s="316">
        <v>0</v>
      </c>
      <c r="T113" s="316">
        <v>0</v>
      </c>
      <c r="U113" s="316">
        <v>0</v>
      </c>
      <c r="V113" s="316">
        <v>0</v>
      </c>
      <c r="W113" s="316">
        <v>0</v>
      </c>
      <c r="X113" s="316">
        <v>0</v>
      </c>
      <c r="Y113" s="316">
        <v>0</v>
      </c>
      <c r="Z113" s="316">
        <v>0</v>
      </c>
      <c r="AA113" s="316">
        <v>0</v>
      </c>
      <c r="AB113" s="316">
        <v>0</v>
      </c>
      <c r="AC113" s="316">
        <v>0</v>
      </c>
      <c r="AD113" s="316">
        <v>0</v>
      </c>
      <c r="AE113" s="316">
        <v>0</v>
      </c>
      <c r="AF113" s="316">
        <v>0</v>
      </c>
      <c r="AG113" s="316">
        <v>0</v>
      </c>
      <c r="AH113" s="316">
        <v>0</v>
      </c>
      <c r="AI113" s="316">
        <v>0</v>
      </c>
      <c r="AJ113" s="316">
        <v>0</v>
      </c>
      <c r="AK113" s="316">
        <v>0</v>
      </c>
      <c r="AL113" s="316">
        <v>0</v>
      </c>
    </row>
    <row r="114" spans="1:38">
      <c r="A114" s="316">
        <v>113</v>
      </c>
      <c r="B114" s="316" t="s">
        <v>2678</v>
      </c>
      <c r="C114" s="316" t="s">
        <v>2791</v>
      </c>
      <c r="D114" s="316">
        <f t="shared" si="1"/>
        <v>0</v>
      </c>
      <c r="G114" s="316">
        <v>0</v>
      </c>
      <c r="H114" s="316">
        <v>0</v>
      </c>
      <c r="I114" s="316">
        <v>0</v>
      </c>
      <c r="J114" s="316">
        <v>0</v>
      </c>
      <c r="K114" s="316">
        <v>0</v>
      </c>
      <c r="L114" s="316">
        <v>0</v>
      </c>
      <c r="M114" s="316">
        <v>0</v>
      </c>
      <c r="N114" s="316">
        <v>0</v>
      </c>
      <c r="O114" s="316">
        <v>0</v>
      </c>
      <c r="P114" s="316">
        <v>0</v>
      </c>
      <c r="Q114" s="316">
        <v>0</v>
      </c>
      <c r="R114" s="316">
        <v>0</v>
      </c>
      <c r="S114" s="316">
        <v>0</v>
      </c>
      <c r="T114" s="316">
        <v>0</v>
      </c>
      <c r="U114" s="316">
        <v>0</v>
      </c>
      <c r="V114" s="316">
        <v>0</v>
      </c>
      <c r="W114" s="316">
        <v>0</v>
      </c>
      <c r="X114" s="316">
        <v>0</v>
      </c>
      <c r="Y114" s="316">
        <v>0</v>
      </c>
      <c r="Z114" s="316">
        <v>0</v>
      </c>
      <c r="AA114" s="316">
        <v>0</v>
      </c>
      <c r="AB114" s="316">
        <v>0</v>
      </c>
      <c r="AC114" s="316">
        <v>0</v>
      </c>
      <c r="AD114" s="316">
        <v>0</v>
      </c>
      <c r="AE114" s="316">
        <v>0</v>
      </c>
      <c r="AF114" s="316">
        <v>0</v>
      </c>
      <c r="AG114" s="316">
        <v>0</v>
      </c>
      <c r="AH114" s="316">
        <v>0</v>
      </c>
      <c r="AI114" s="316">
        <v>0</v>
      </c>
      <c r="AJ114" s="316">
        <v>0</v>
      </c>
      <c r="AK114" s="316">
        <v>0</v>
      </c>
      <c r="AL114" s="316">
        <v>0</v>
      </c>
    </row>
    <row r="115" spans="1:38">
      <c r="A115" s="316">
        <v>114</v>
      </c>
      <c r="B115" s="316" t="s">
        <v>2678</v>
      </c>
      <c r="C115" s="316" t="s">
        <v>2792</v>
      </c>
      <c r="D115" s="316">
        <f t="shared" si="1"/>
        <v>0</v>
      </c>
      <c r="G115" s="316">
        <v>0</v>
      </c>
      <c r="H115" s="316">
        <v>0</v>
      </c>
      <c r="I115" s="316">
        <v>0</v>
      </c>
      <c r="J115" s="316">
        <v>0</v>
      </c>
      <c r="K115" s="316">
        <v>0</v>
      </c>
      <c r="L115" s="316">
        <v>0</v>
      </c>
      <c r="M115" s="316">
        <v>0</v>
      </c>
      <c r="N115" s="316">
        <v>0</v>
      </c>
      <c r="O115" s="316">
        <v>0</v>
      </c>
      <c r="P115" s="316">
        <v>0</v>
      </c>
      <c r="Q115" s="316">
        <v>0</v>
      </c>
      <c r="R115" s="316">
        <v>0</v>
      </c>
      <c r="S115" s="316">
        <v>0</v>
      </c>
      <c r="T115" s="316">
        <v>0</v>
      </c>
      <c r="U115" s="316">
        <v>0</v>
      </c>
      <c r="V115" s="316">
        <v>0</v>
      </c>
      <c r="W115" s="316">
        <v>0</v>
      </c>
      <c r="X115" s="316">
        <v>0</v>
      </c>
      <c r="Y115" s="316">
        <v>0</v>
      </c>
      <c r="Z115" s="316">
        <v>0</v>
      </c>
      <c r="AA115" s="316">
        <v>0</v>
      </c>
      <c r="AB115" s="316">
        <v>0</v>
      </c>
      <c r="AC115" s="316">
        <v>0</v>
      </c>
      <c r="AD115" s="316">
        <v>0</v>
      </c>
      <c r="AE115" s="316">
        <v>0</v>
      </c>
      <c r="AF115" s="316">
        <v>0</v>
      </c>
      <c r="AG115" s="316">
        <v>0</v>
      </c>
      <c r="AH115" s="316">
        <v>0</v>
      </c>
      <c r="AI115" s="316">
        <v>0</v>
      </c>
      <c r="AJ115" s="316">
        <v>0</v>
      </c>
      <c r="AK115" s="316">
        <v>0</v>
      </c>
      <c r="AL115" s="316">
        <v>0</v>
      </c>
    </row>
    <row r="116" spans="1:38">
      <c r="A116" s="316">
        <v>115</v>
      </c>
      <c r="B116" s="316" t="s">
        <v>2678</v>
      </c>
      <c r="C116" s="316" t="s">
        <v>2793</v>
      </c>
      <c r="D116" s="316">
        <f t="shared" si="1"/>
        <v>0</v>
      </c>
      <c r="G116" s="316">
        <v>0</v>
      </c>
      <c r="H116" s="316">
        <v>0</v>
      </c>
      <c r="I116" s="316">
        <v>0</v>
      </c>
      <c r="J116" s="316">
        <v>0</v>
      </c>
      <c r="K116" s="316">
        <v>0</v>
      </c>
      <c r="L116" s="316">
        <v>0</v>
      </c>
      <c r="M116" s="316">
        <v>0</v>
      </c>
      <c r="N116" s="316">
        <v>0</v>
      </c>
      <c r="O116" s="316">
        <v>0</v>
      </c>
      <c r="P116" s="316">
        <v>0</v>
      </c>
      <c r="Q116" s="316">
        <v>0</v>
      </c>
      <c r="R116" s="316">
        <v>0</v>
      </c>
      <c r="S116" s="316">
        <v>0</v>
      </c>
      <c r="T116" s="316">
        <v>0</v>
      </c>
      <c r="U116" s="316">
        <v>0</v>
      </c>
      <c r="V116" s="316">
        <v>0</v>
      </c>
      <c r="W116" s="316">
        <v>0</v>
      </c>
      <c r="X116" s="316">
        <v>0</v>
      </c>
      <c r="Y116" s="316">
        <v>0</v>
      </c>
      <c r="Z116" s="316">
        <v>0</v>
      </c>
      <c r="AA116" s="316">
        <v>0</v>
      </c>
      <c r="AB116" s="316">
        <v>0</v>
      </c>
      <c r="AC116" s="316">
        <v>0</v>
      </c>
      <c r="AD116" s="316">
        <v>0</v>
      </c>
      <c r="AE116" s="316">
        <v>0</v>
      </c>
      <c r="AF116" s="316">
        <v>0</v>
      </c>
      <c r="AG116" s="316">
        <v>0</v>
      </c>
      <c r="AH116" s="316">
        <v>0</v>
      </c>
      <c r="AI116" s="316">
        <v>0</v>
      </c>
      <c r="AJ116" s="316">
        <v>0</v>
      </c>
      <c r="AK116" s="316">
        <v>0</v>
      </c>
      <c r="AL116" s="316">
        <v>0</v>
      </c>
    </row>
    <row r="117" spans="1:38">
      <c r="A117" s="316">
        <v>116</v>
      </c>
      <c r="B117" s="316" t="s">
        <v>2678</v>
      </c>
      <c r="C117" s="316" t="s">
        <v>2794</v>
      </c>
      <c r="D117" s="316">
        <f t="shared" si="1"/>
        <v>0</v>
      </c>
      <c r="G117" s="316">
        <v>0</v>
      </c>
      <c r="H117" s="316">
        <v>0</v>
      </c>
      <c r="I117" s="316">
        <v>0</v>
      </c>
      <c r="J117" s="316">
        <v>0</v>
      </c>
      <c r="K117" s="316">
        <v>0</v>
      </c>
      <c r="L117" s="316">
        <v>0</v>
      </c>
      <c r="M117" s="316">
        <v>0</v>
      </c>
      <c r="N117" s="316">
        <v>0</v>
      </c>
      <c r="O117" s="316">
        <v>0</v>
      </c>
      <c r="P117" s="316">
        <v>0</v>
      </c>
      <c r="Q117" s="316">
        <v>0</v>
      </c>
      <c r="R117" s="316">
        <v>0</v>
      </c>
      <c r="S117" s="316">
        <v>0</v>
      </c>
      <c r="T117" s="316">
        <v>0</v>
      </c>
      <c r="U117" s="316">
        <v>0</v>
      </c>
      <c r="V117" s="316">
        <v>0</v>
      </c>
      <c r="W117" s="316">
        <v>0</v>
      </c>
      <c r="X117" s="316">
        <v>0</v>
      </c>
      <c r="Y117" s="316">
        <v>0</v>
      </c>
      <c r="Z117" s="316">
        <v>0</v>
      </c>
      <c r="AA117" s="316">
        <v>0</v>
      </c>
      <c r="AB117" s="316">
        <v>0</v>
      </c>
      <c r="AC117" s="316">
        <v>0</v>
      </c>
      <c r="AD117" s="316">
        <v>0</v>
      </c>
      <c r="AE117" s="316">
        <v>0</v>
      </c>
      <c r="AF117" s="316">
        <v>0</v>
      </c>
      <c r="AG117" s="316">
        <v>0</v>
      </c>
      <c r="AH117" s="316">
        <v>0</v>
      </c>
      <c r="AI117" s="316">
        <v>0</v>
      </c>
      <c r="AJ117" s="316">
        <v>0</v>
      </c>
      <c r="AK117" s="316">
        <v>0</v>
      </c>
      <c r="AL117" s="316">
        <v>0</v>
      </c>
    </row>
    <row r="118" spans="1:38">
      <c r="A118" s="316">
        <v>117</v>
      </c>
      <c r="B118" s="316" t="s">
        <v>2678</v>
      </c>
      <c r="C118" s="316" t="s">
        <v>2795</v>
      </c>
      <c r="D118" s="316">
        <f t="shared" si="1"/>
        <v>0</v>
      </c>
      <c r="G118" s="316">
        <v>0</v>
      </c>
      <c r="H118" s="316">
        <v>0</v>
      </c>
      <c r="I118" s="316">
        <v>0</v>
      </c>
      <c r="J118" s="316">
        <v>0</v>
      </c>
      <c r="K118" s="316">
        <v>0</v>
      </c>
      <c r="L118" s="316">
        <v>0</v>
      </c>
      <c r="M118" s="316">
        <v>0</v>
      </c>
      <c r="N118" s="316">
        <v>0</v>
      </c>
      <c r="O118" s="316">
        <v>0</v>
      </c>
      <c r="P118" s="316">
        <v>0</v>
      </c>
      <c r="Q118" s="316">
        <v>0</v>
      </c>
      <c r="R118" s="316">
        <v>0</v>
      </c>
      <c r="S118" s="316">
        <v>0</v>
      </c>
      <c r="T118" s="316">
        <v>0</v>
      </c>
      <c r="U118" s="316">
        <v>0</v>
      </c>
      <c r="V118" s="316">
        <v>0</v>
      </c>
      <c r="W118" s="316">
        <v>0</v>
      </c>
      <c r="X118" s="316">
        <v>0</v>
      </c>
      <c r="Y118" s="316">
        <v>0</v>
      </c>
      <c r="Z118" s="316">
        <v>0</v>
      </c>
      <c r="AA118" s="316">
        <v>0</v>
      </c>
      <c r="AB118" s="316">
        <v>0</v>
      </c>
      <c r="AC118" s="316">
        <v>0</v>
      </c>
      <c r="AD118" s="316">
        <v>0</v>
      </c>
      <c r="AE118" s="316">
        <v>0</v>
      </c>
      <c r="AF118" s="316">
        <v>0</v>
      </c>
      <c r="AG118" s="316">
        <v>0</v>
      </c>
      <c r="AH118" s="316">
        <v>0</v>
      </c>
      <c r="AI118" s="316">
        <v>0</v>
      </c>
      <c r="AJ118" s="316">
        <v>0</v>
      </c>
      <c r="AK118" s="316">
        <v>0</v>
      </c>
      <c r="AL118" s="316">
        <v>0</v>
      </c>
    </row>
    <row r="119" spans="1:38">
      <c r="A119" s="316">
        <v>118</v>
      </c>
      <c r="B119" s="316" t="s">
        <v>2678</v>
      </c>
      <c r="C119" s="316" t="s">
        <v>2796</v>
      </c>
      <c r="D119" s="316">
        <f t="shared" si="1"/>
        <v>0</v>
      </c>
      <c r="G119" s="316">
        <v>0</v>
      </c>
      <c r="H119" s="316">
        <v>0</v>
      </c>
      <c r="I119" s="316">
        <v>0</v>
      </c>
      <c r="J119" s="316">
        <v>0</v>
      </c>
      <c r="K119" s="316">
        <v>0</v>
      </c>
      <c r="L119" s="316">
        <v>0</v>
      </c>
      <c r="M119" s="316">
        <v>0</v>
      </c>
      <c r="N119" s="316">
        <v>0</v>
      </c>
      <c r="O119" s="316">
        <v>0</v>
      </c>
      <c r="P119" s="316">
        <v>0</v>
      </c>
      <c r="Q119" s="316">
        <v>0</v>
      </c>
      <c r="R119" s="316">
        <v>0</v>
      </c>
      <c r="S119" s="316">
        <v>0</v>
      </c>
      <c r="T119" s="316">
        <v>0</v>
      </c>
      <c r="U119" s="316">
        <v>0</v>
      </c>
      <c r="V119" s="316">
        <v>0</v>
      </c>
      <c r="W119" s="316">
        <v>0</v>
      </c>
      <c r="X119" s="316">
        <v>0</v>
      </c>
      <c r="Y119" s="316">
        <v>0</v>
      </c>
      <c r="Z119" s="316">
        <v>0</v>
      </c>
      <c r="AA119" s="316">
        <v>0</v>
      </c>
      <c r="AB119" s="316">
        <v>0</v>
      </c>
      <c r="AC119" s="316">
        <v>0</v>
      </c>
      <c r="AD119" s="316">
        <v>0</v>
      </c>
      <c r="AE119" s="316">
        <v>0</v>
      </c>
      <c r="AF119" s="316">
        <v>0</v>
      </c>
      <c r="AG119" s="316">
        <v>0</v>
      </c>
      <c r="AH119" s="316">
        <v>0</v>
      </c>
      <c r="AI119" s="316">
        <v>0</v>
      </c>
      <c r="AJ119" s="316">
        <v>0</v>
      </c>
      <c r="AK119" s="316">
        <v>0</v>
      </c>
      <c r="AL119" s="316">
        <v>0</v>
      </c>
    </row>
    <row r="120" spans="1:38">
      <c r="A120" s="316">
        <v>119</v>
      </c>
      <c r="B120" s="316" t="s">
        <v>2678</v>
      </c>
      <c r="C120" s="316" t="s">
        <v>2797</v>
      </c>
      <c r="D120" s="316">
        <f t="shared" si="1"/>
        <v>0</v>
      </c>
      <c r="G120" s="316">
        <v>0</v>
      </c>
      <c r="H120" s="316">
        <v>0</v>
      </c>
      <c r="I120" s="316">
        <v>0</v>
      </c>
      <c r="J120" s="316">
        <v>0</v>
      </c>
      <c r="K120" s="316">
        <v>0</v>
      </c>
      <c r="L120" s="316">
        <v>0</v>
      </c>
      <c r="M120" s="316">
        <v>0</v>
      </c>
      <c r="N120" s="316">
        <v>0</v>
      </c>
      <c r="O120" s="316">
        <v>0</v>
      </c>
      <c r="P120" s="316">
        <v>0</v>
      </c>
      <c r="Q120" s="316">
        <v>0</v>
      </c>
      <c r="R120" s="316">
        <v>0</v>
      </c>
      <c r="S120" s="316">
        <v>0</v>
      </c>
      <c r="T120" s="316">
        <v>0</v>
      </c>
      <c r="U120" s="316">
        <v>0</v>
      </c>
      <c r="V120" s="316">
        <v>0</v>
      </c>
      <c r="W120" s="316">
        <v>0</v>
      </c>
      <c r="X120" s="316">
        <v>0</v>
      </c>
      <c r="Y120" s="316">
        <v>0</v>
      </c>
      <c r="Z120" s="316">
        <v>0</v>
      </c>
      <c r="AA120" s="316">
        <v>0</v>
      </c>
      <c r="AB120" s="316">
        <v>0</v>
      </c>
      <c r="AC120" s="316">
        <v>0</v>
      </c>
      <c r="AD120" s="316">
        <v>0</v>
      </c>
      <c r="AE120" s="316">
        <v>0</v>
      </c>
      <c r="AF120" s="316">
        <v>0</v>
      </c>
      <c r="AG120" s="316">
        <v>0</v>
      </c>
      <c r="AH120" s="316">
        <v>0</v>
      </c>
      <c r="AI120" s="316">
        <v>0</v>
      </c>
      <c r="AJ120" s="316">
        <v>0</v>
      </c>
      <c r="AK120" s="316">
        <v>0</v>
      </c>
      <c r="AL120" s="316">
        <v>0</v>
      </c>
    </row>
    <row r="121" spans="1:38">
      <c r="A121" s="316">
        <v>120</v>
      </c>
      <c r="B121" s="316" t="s">
        <v>2678</v>
      </c>
      <c r="C121" s="316" t="s">
        <v>2798</v>
      </c>
      <c r="D121" s="316">
        <f t="shared" si="1"/>
        <v>0</v>
      </c>
      <c r="G121" s="316">
        <v>0</v>
      </c>
      <c r="H121" s="316">
        <v>0</v>
      </c>
      <c r="I121" s="316">
        <v>0</v>
      </c>
      <c r="J121" s="316">
        <v>0</v>
      </c>
      <c r="K121" s="316">
        <v>0</v>
      </c>
      <c r="L121" s="316">
        <v>0</v>
      </c>
      <c r="M121" s="316">
        <v>0</v>
      </c>
      <c r="N121" s="316">
        <v>0</v>
      </c>
      <c r="O121" s="316">
        <v>0</v>
      </c>
      <c r="P121" s="316">
        <v>0</v>
      </c>
      <c r="Q121" s="316">
        <v>0</v>
      </c>
      <c r="R121" s="316">
        <v>0</v>
      </c>
      <c r="S121" s="316">
        <v>0</v>
      </c>
      <c r="T121" s="316">
        <v>0</v>
      </c>
      <c r="U121" s="316">
        <v>0</v>
      </c>
      <c r="V121" s="316">
        <v>0</v>
      </c>
      <c r="W121" s="316">
        <v>0</v>
      </c>
      <c r="X121" s="316">
        <v>0</v>
      </c>
      <c r="Y121" s="316">
        <v>0</v>
      </c>
      <c r="Z121" s="316">
        <v>0</v>
      </c>
      <c r="AA121" s="316">
        <v>0</v>
      </c>
      <c r="AB121" s="316">
        <v>0</v>
      </c>
      <c r="AC121" s="316">
        <v>0</v>
      </c>
      <c r="AD121" s="316">
        <v>0</v>
      </c>
      <c r="AE121" s="316">
        <v>0</v>
      </c>
      <c r="AF121" s="316">
        <v>0</v>
      </c>
      <c r="AG121" s="316">
        <v>0</v>
      </c>
      <c r="AH121" s="316">
        <v>0</v>
      </c>
      <c r="AI121" s="316">
        <v>0</v>
      </c>
      <c r="AJ121" s="316">
        <v>0</v>
      </c>
      <c r="AK121" s="316">
        <v>0</v>
      </c>
      <c r="AL121" s="316">
        <v>0</v>
      </c>
    </row>
    <row r="122" spans="1:38">
      <c r="A122" s="316">
        <v>121</v>
      </c>
      <c r="B122" s="316" t="s">
        <v>2678</v>
      </c>
      <c r="C122" s="316" t="s">
        <v>2799</v>
      </c>
      <c r="D122" s="316">
        <f t="shared" si="1"/>
        <v>2800</v>
      </c>
      <c r="G122" s="316">
        <v>0</v>
      </c>
      <c r="H122" s="316">
        <v>0</v>
      </c>
      <c r="I122" s="316">
        <v>0</v>
      </c>
      <c r="J122" s="316">
        <v>0</v>
      </c>
      <c r="K122" s="316">
        <v>0</v>
      </c>
      <c r="L122" s="316">
        <v>0</v>
      </c>
      <c r="M122" s="316">
        <v>1400</v>
      </c>
      <c r="N122" s="316">
        <v>0</v>
      </c>
      <c r="O122" s="316">
        <v>0</v>
      </c>
      <c r="P122" s="316">
        <v>0</v>
      </c>
      <c r="Q122" s="316">
        <v>0</v>
      </c>
      <c r="R122" s="316">
        <v>0</v>
      </c>
      <c r="S122" s="316">
        <v>0</v>
      </c>
      <c r="T122" s="316">
        <v>0</v>
      </c>
      <c r="U122" s="316">
        <v>0</v>
      </c>
      <c r="V122" s="316">
        <v>0</v>
      </c>
      <c r="W122" s="316">
        <v>0</v>
      </c>
      <c r="X122" s="316">
        <v>0</v>
      </c>
      <c r="Y122" s="316">
        <v>0</v>
      </c>
      <c r="Z122" s="316">
        <v>0</v>
      </c>
      <c r="AA122" s="316">
        <v>1400</v>
      </c>
      <c r="AB122" s="316">
        <v>0</v>
      </c>
      <c r="AC122" s="316">
        <v>0</v>
      </c>
      <c r="AD122" s="316">
        <v>0</v>
      </c>
      <c r="AE122" s="316">
        <v>0</v>
      </c>
      <c r="AF122" s="316">
        <v>0</v>
      </c>
      <c r="AG122" s="316">
        <v>0</v>
      </c>
      <c r="AH122" s="316">
        <v>0</v>
      </c>
      <c r="AI122" s="316">
        <v>0</v>
      </c>
      <c r="AJ122" s="316">
        <v>0</v>
      </c>
      <c r="AK122" s="316">
        <v>0</v>
      </c>
      <c r="AL122" s="316">
        <v>2800</v>
      </c>
    </row>
    <row r="123" spans="1:38">
      <c r="A123" s="316">
        <v>122</v>
      </c>
      <c r="B123" s="316" t="s">
        <v>2678</v>
      </c>
      <c r="C123" s="316" t="s">
        <v>2800</v>
      </c>
      <c r="D123" s="316">
        <f t="shared" si="1"/>
        <v>0</v>
      </c>
      <c r="G123" s="316">
        <v>0</v>
      </c>
      <c r="H123" s="316">
        <v>0</v>
      </c>
      <c r="I123" s="316">
        <v>0</v>
      </c>
      <c r="J123" s="316">
        <v>0</v>
      </c>
      <c r="K123" s="316">
        <v>0</v>
      </c>
      <c r="L123" s="316">
        <v>0</v>
      </c>
      <c r="M123" s="316">
        <v>0</v>
      </c>
      <c r="N123" s="316">
        <v>0</v>
      </c>
      <c r="O123" s="316">
        <v>0</v>
      </c>
      <c r="P123" s="316">
        <v>0</v>
      </c>
      <c r="Q123" s="316">
        <v>0</v>
      </c>
      <c r="R123" s="316">
        <v>0</v>
      </c>
      <c r="S123" s="316">
        <v>0</v>
      </c>
      <c r="T123" s="316">
        <v>0</v>
      </c>
      <c r="U123" s="316">
        <v>0</v>
      </c>
      <c r="V123" s="316">
        <v>0</v>
      </c>
      <c r="W123" s="316">
        <v>0</v>
      </c>
      <c r="X123" s="316">
        <v>0</v>
      </c>
      <c r="Y123" s="316">
        <v>0</v>
      </c>
      <c r="Z123" s="316">
        <v>0</v>
      </c>
      <c r="AA123" s="316">
        <v>0</v>
      </c>
      <c r="AB123" s="316">
        <v>0</v>
      </c>
      <c r="AC123" s="316">
        <v>0</v>
      </c>
      <c r="AD123" s="316">
        <v>0</v>
      </c>
      <c r="AE123" s="316">
        <v>0</v>
      </c>
      <c r="AF123" s="316">
        <v>0</v>
      </c>
      <c r="AG123" s="316">
        <v>0</v>
      </c>
      <c r="AH123" s="316">
        <v>0</v>
      </c>
      <c r="AI123" s="316">
        <v>0</v>
      </c>
      <c r="AJ123" s="316">
        <v>0</v>
      </c>
      <c r="AK123" s="316">
        <v>0</v>
      </c>
      <c r="AL123" s="316">
        <v>0</v>
      </c>
    </row>
    <row r="124" spans="1:38">
      <c r="A124" s="316">
        <v>123</v>
      </c>
      <c r="B124" s="316" t="s">
        <v>2678</v>
      </c>
      <c r="C124" s="316" t="s">
        <v>2801</v>
      </c>
      <c r="D124" s="316">
        <f t="shared" si="1"/>
        <v>0</v>
      </c>
      <c r="G124" s="316">
        <v>0</v>
      </c>
      <c r="H124" s="316">
        <v>0</v>
      </c>
      <c r="I124" s="316">
        <v>0</v>
      </c>
      <c r="J124" s="316">
        <v>0</v>
      </c>
      <c r="K124" s="316">
        <v>0</v>
      </c>
      <c r="L124" s="316">
        <v>0</v>
      </c>
      <c r="M124" s="316">
        <v>0</v>
      </c>
      <c r="N124" s="316">
        <v>0</v>
      </c>
      <c r="O124" s="316">
        <v>0</v>
      </c>
      <c r="P124" s="316">
        <v>0</v>
      </c>
      <c r="Q124" s="316">
        <v>0</v>
      </c>
      <c r="R124" s="316">
        <v>0</v>
      </c>
      <c r="S124" s="316">
        <v>0</v>
      </c>
      <c r="T124" s="316">
        <v>0</v>
      </c>
      <c r="U124" s="316">
        <v>0</v>
      </c>
      <c r="V124" s="316">
        <v>0</v>
      </c>
      <c r="W124" s="316">
        <v>0</v>
      </c>
      <c r="X124" s="316">
        <v>0</v>
      </c>
      <c r="Y124" s="316">
        <v>0</v>
      </c>
      <c r="Z124" s="316">
        <v>0</v>
      </c>
      <c r="AA124" s="316">
        <v>0</v>
      </c>
      <c r="AB124" s="316">
        <v>0</v>
      </c>
      <c r="AC124" s="316">
        <v>0</v>
      </c>
      <c r="AD124" s="316">
        <v>0</v>
      </c>
      <c r="AE124" s="316">
        <v>0</v>
      </c>
      <c r="AF124" s="316">
        <v>0</v>
      </c>
      <c r="AG124" s="316">
        <v>0</v>
      </c>
      <c r="AH124" s="316">
        <v>0</v>
      </c>
      <c r="AI124" s="316">
        <v>0</v>
      </c>
      <c r="AJ124" s="316">
        <v>0</v>
      </c>
      <c r="AK124" s="316">
        <v>0</v>
      </c>
      <c r="AL124" s="316">
        <v>0</v>
      </c>
    </row>
    <row r="125" spans="1:38">
      <c r="A125" s="316">
        <v>124</v>
      </c>
      <c r="B125" s="316" t="s">
        <v>2678</v>
      </c>
      <c r="C125" s="316" t="s">
        <v>2802</v>
      </c>
      <c r="D125" s="316">
        <f t="shared" si="1"/>
        <v>0</v>
      </c>
      <c r="G125" s="316">
        <v>0</v>
      </c>
      <c r="H125" s="316">
        <v>0</v>
      </c>
      <c r="I125" s="316">
        <v>0</v>
      </c>
      <c r="J125" s="316">
        <v>0</v>
      </c>
      <c r="K125" s="316">
        <v>0</v>
      </c>
      <c r="L125" s="316">
        <v>0</v>
      </c>
      <c r="M125" s="316">
        <v>0</v>
      </c>
      <c r="N125" s="316">
        <v>0</v>
      </c>
      <c r="O125" s="316">
        <v>0</v>
      </c>
      <c r="P125" s="316">
        <v>0</v>
      </c>
      <c r="Q125" s="316">
        <v>0</v>
      </c>
      <c r="R125" s="316">
        <v>0</v>
      </c>
      <c r="S125" s="316">
        <v>0</v>
      </c>
      <c r="T125" s="316">
        <v>0</v>
      </c>
      <c r="U125" s="316">
        <v>0</v>
      </c>
      <c r="V125" s="316">
        <v>0</v>
      </c>
      <c r="W125" s="316">
        <v>0</v>
      </c>
      <c r="X125" s="316">
        <v>0</v>
      </c>
      <c r="Y125" s="316">
        <v>0</v>
      </c>
      <c r="Z125" s="316">
        <v>0</v>
      </c>
      <c r="AA125" s="316">
        <v>0</v>
      </c>
      <c r="AB125" s="316">
        <v>0</v>
      </c>
      <c r="AC125" s="316">
        <v>0</v>
      </c>
      <c r="AD125" s="316">
        <v>0</v>
      </c>
      <c r="AE125" s="316">
        <v>0</v>
      </c>
      <c r="AF125" s="316">
        <v>0</v>
      </c>
      <c r="AG125" s="316">
        <v>0</v>
      </c>
      <c r="AH125" s="316">
        <v>0</v>
      </c>
      <c r="AI125" s="316">
        <v>0</v>
      </c>
      <c r="AJ125" s="316">
        <v>0</v>
      </c>
      <c r="AK125" s="316">
        <v>0</v>
      </c>
      <c r="AL125" s="316">
        <v>0</v>
      </c>
    </row>
    <row r="126" spans="1:38">
      <c r="A126" s="316">
        <v>125</v>
      </c>
      <c r="B126" s="316" t="s">
        <v>2678</v>
      </c>
      <c r="C126" s="316" t="s">
        <v>2803</v>
      </c>
      <c r="D126" s="316">
        <f t="shared" si="1"/>
        <v>0</v>
      </c>
      <c r="G126" s="316">
        <v>0</v>
      </c>
      <c r="H126" s="316">
        <v>0</v>
      </c>
      <c r="I126" s="316">
        <v>0</v>
      </c>
      <c r="J126" s="316">
        <v>0</v>
      </c>
      <c r="K126" s="316">
        <v>0</v>
      </c>
      <c r="L126" s="316">
        <v>0</v>
      </c>
      <c r="M126" s="316">
        <v>0</v>
      </c>
      <c r="N126" s="316">
        <v>0</v>
      </c>
      <c r="O126" s="316">
        <v>0</v>
      </c>
      <c r="P126" s="316">
        <v>0</v>
      </c>
      <c r="Q126" s="316">
        <v>0</v>
      </c>
      <c r="R126" s="316">
        <v>0</v>
      </c>
      <c r="S126" s="316">
        <v>0</v>
      </c>
      <c r="T126" s="316">
        <v>0</v>
      </c>
      <c r="U126" s="316">
        <v>0</v>
      </c>
      <c r="V126" s="316">
        <v>0</v>
      </c>
      <c r="W126" s="316">
        <v>0</v>
      </c>
      <c r="X126" s="316">
        <v>0</v>
      </c>
      <c r="Y126" s="316">
        <v>0</v>
      </c>
      <c r="Z126" s="316">
        <v>0</v>
      </c>
      <c r="AA126" s="316">
        <v>0</v>
      </c>
      <c r="AB126" s="316">
        <v>0</v>
      </c>
      <c r="AC126" s="316">
        <v>0</v>
      </c>
      <c r="AD126" s="316">
        <v>0</v>
      </c>
      <c r="AE126" s="316">
        <v>0</v>
      </c>
      <c r="AF126" s="316">
        <v>0</v>
      </c>
      <c r="AG126" s="316">
        <v>0</v>
      </c>
      <c r="AH126" s="316">
        <v>0</v>
      </c>
      <c r="AI126" s="316">
        <v>0</v>
      </c>
      <c r="AJ126" s="316">
        <v>0</v>
      </c>
      <c r="AK126" s="316">
        <v>0</v>
      </c>
      <c r="AL126" s="316">
        <v>0</v>
      </c>
    </row>
    <row r="127" spans="1:38">
      <c r="A127" s="316">
        <v>126</v>
      </c>
      <c r="B127" s="316" t="s">
        <v>2678</v>
      </c>
      <c r="C127" s="316" t="s">
        <v>2804</v>
      </c>
      <c r="D127" s="316">
        <f t="shared" si="1"/>
        <v>2000</v>
      </c>
      <c r="G127" s="316">
        <v>0</v>
      </c>
      <c r="H127" s="316">
        <v>0</v>
      </c>
      <c r="I127" s="316">
        <v>0</v>
      </c>
      <c r="J127" s="316">
        <v>0</v>
      </c>
      <c r="K127" s="316">
        <v>0</v>
      </c>
      <c r="L127" s="316">
        <v>0</v>
      </c>
      <c r="M127" s="316">
        <v>0</v>
      </c>
      <c r="N127" s="316">
        <v>0</v>
      </c>
      <c r="O127" s="316">
        <v>0</v>
      </c>
      <c r="P127" s="316">
        <v>0</v>
      </c>
      <c r="Q127" s="316">
        <v>0</v>
      </c>
      <c r="R127" s="316">
        <v>0</v>
      </c>
      <c r="S127" s="316">
        <v>0</v>
      </c>
      <c r="T127" s="316">
        <v>0</v>
      </c>
      <c r="U127" s="316">
        <v>0</v>
      </c>
      <c r="V127" s="316">
        <v>0</v>
      </c>
      <c r="W127" s="316">
        <v>0</v>
      </c>
      <c r="X127" s="316">
        <v>1000</v>
      </c>
      <c r="Y127" s="316">
        <v>0</v>
      </c>
      <c r="Z127" s="316">
        <v>0</v>
      </c>
      <c r="AA127" s="316">
        <v>0</v>
      </c>
      <c r="AB127" s="316">
        <v>0</v>
      </c>
      <c r="AC127" s="316">
        <v>0</v>
      </c>
      <c r="AD127" s="316">
        <v>0</v>
      </c>
      <c r="AE127" s="316">
        <v>0</v>
      </c>
      <c r="AF127" s="316">
        <v>0</v>
      </c>
      <c r="AG127" s="316">
        <v>0</v>
      </c>
      <c r="AH127" s="316">
        <v>1000</v>
      </c>
      <c r="AI127" s="316">
        <v>0</v>
      </c>
      <c r="AJ127" s="316">
        <v>0</v>
      </c>
      <c r="AK127" s="316">
        <v>0</v>
      </c>
      <c r="AL127" s="316">
        <v>2000</v>
      </c>
    </row>
    <row r="128" spans="1:38">
      <c r="A128" s="316">
        <v>127</v>
      </c>
      <c r="B128" s="316" t="s">
        <v>2678</v>
      </c>
      <c r="C128" s="316" t="s">
        <v>2805</v>
      </c>
      <c r="D128" s="316">
        <f t="shared" si="1"/>
        <v>1000</v>
      </c>
      <c r="G128" s="316">
        <v>0</v>
      </c>
      <c r="H128" s="316">
        <v>0</v>
      </c>
      <c r="I128" s="316">
        <v>0</v>
      </c>
      <c r="J128" s="316">
        <v>0</v>
      </c>
      <c r="K128" s="316">
        <v>0</v>
      </c>
      <c r="L128" s="316">
        <v>0</v>
      </c>
      <c r="M128" s="316">
        <v>0</v>
      </c>
      <c r="N128" s="316">
        <v>0</v>
      </c>
      <c r="O128" s="316">
        <v>0</v>
      </c>
      <c r="P128" s="316">
        <v>0</v>
      </c>
      <c r="Q128" s="316">
        <v>0</v>
      </c>
      <c r="R128" s="316">
        <v>0</v>
      </c>
      <c r="S128" s="316">
        <v>0</v>
      </c>
      <c r="T128" s="316">
        <v>0</v>
      </c>
      <c r="U128" s="316">
        <v>0</v>
      </c>
      <c r="V128" s="316">
        <v>0</v>
      </c>
      <c r="W128" s="316">
        <v>0</v>
      </c>
      <c r="X128" s="316">
        <v>0</v>
      </c>
      <c r="Y128" s="316">
        <v>1000</v>
      </c>
      <c r="Z128" s="316">
        <v>0</v>
      </c>
      <c r="AA128" s="316">
        <v>0</v>
      </c>
      <c r="AB128" s="316">
        <v>0</v>
      </c>
      <c r="AC128" s="316">
        <v>0</v>
      </c>
      <c r="AD128" s="316">
        <v>0</v>
      </c>
      <c r="AE128" s="316">
        <v>0</v>
      </c>
      <c r="AF128" s="316">
        <v>0</v>
      </c>
      <c r="AG128" s="316">
        <v>0</v>
      </c>
      <c r="AH128" s="316">
        <v>0</v>
      </c>
      <c r="AI128" s="316">
        <v>0</v>
      </c>
      <c r="AJ128" s="316">
        <v>0</v>
      </c>
      <c r="AK128" s="316">
        <v>0</v>
      </c>
      <c r="AL128" s="316">
        <v>1000</v>
      </c>
    </row>
    <row r="129" spans="1:38">
      <c r="A129" s="316">
        <v>128</v>
      </c>
      <c r="B129" s="316" t="s">
        <v>2678</v>
      </c>
      <c r="C129" s="316" t="s">
        <v>2806</v>
      </c>
      <c r="D129" s="316">
        <f t="shared" si="1"/>
        <v>1200</v>
      </c>
      <c r="G129" s="316">
        <v>0</v>
      </c>
      <c r="H129" s="316">
        <v>0</v>
      </c>
      <c r="I129" s="316">
        <v>0</v>
      </c>
      <c r="J129" s="316">
        <v>0</v>
      </c>
      <c r="K129" s="316">
        <v>0</v>
      </c>
      <c r="L129" s="316">
        <v>0</v>
      </c>
      <c r="M129" s="316">
        <v>0</v>
      </c>
      <c r="N129" s="316">
        <v>0</v>
      </c>
      <c r="O129" s="316">
        <v>0</v>
      </c>
      <c r="P129" s="316">
        <v>0</v>
      </c>
      <c r="Q129" s="316">
        <v>0</v>
      </c>
      <c r="R129" s="316">
        <v>0</v>
      </c>
      <c r="S129" s="316">
        <v>0</v>
      </c>
      <c r="T129" s="316">
        <v>1200</v>
      </c>
      <c r="U129" s="316">
        <v>0</v>
      </c>
      <c r="V129" s="316">
        <v>0</v>
      </c>
      <c r="W129" s="316">
        <v>0</v>
      </c>
      <c r="X129" s="316">
        <v>0</v>
      </c>
      <c r="Y129" s="316">
        <v>0</v>
      </c>
      <c r="Z129" s="316">
        <v>0</v>
      </c>
      <c r="AA129" s="316">
        <v>0</v>
      </c>
      <c r="AB129" s="316">
        <v>0</v>
      </c>
      <c r="AC129" s="316">
        <v>0</v>
      </c>
      <c r="AD129" s="316">
        <v>0</v>
      </c>
      <c r="AE129" s="316">
        <v>0</v>
      </c>
      <c r="AF129" s="316">
        <v>0</v>
      </c>
      <c r="AG129" s="316">
        <v>0</v>
      </c>
      <c r="AH129" s="316">
        <v>0</v>
      </c>
      <c r="AI129" s="316">
        <v>0</v>
      </c>
      <c r="AJ129" s="316">
        <v>0</v>
      </c>
      <c r="AK129" s="316">
        <v>0</v>
      </c>
      <c r="AL129" s="316">
        <v>1200</v>
      </c>
    </row>
    <row r="130" spans="1:38">
      <c r="A130" s="316">
        <v>129</v>
      </c>
      <c r="B130" s="316" t="s">
        <v>2678</v>
      </c>
      <c r="C130" s="316" t="s">
        <v>2807</v>
      </c>
      <c r="D130" s="316">
        <f t="shared" ref="D130:D193" si="2">IF(ISERROR(AL130),0,AL130)</f>
        <v>0</v>
      </c>
      <c r="G130" s="316">
        <v>0</v>
      </c>
      <c r="H130" s="316">
        <v>0</v>
      </c>
      <c r="I130" s="316">
        <v>0</v>
      </c>
      <c r="J130" s="316">
        <v>0</v>
      </c>
      <c r="K130" s="316">
        <v>0</v>
      </c>
      <c r="L130" s="316">
        <v>0</v>
      </c>
      <c r="M130" s="316">
        <v>0</v>
      </c>
      <c r="N130" s="316">
        <v>0</v>
      </c>
      <c r="O130" s="316">
        <v>0</v>
      </c>
      <c r="P130" s="316">
        <v>0</v>
      </c>
      <c r="Q130" s="316">
        <v>0</v>
      </c>
      <c r="R130" s="316">
        <v>0</v>
      </c>
      <c r="S130" s="316">
        <v>0</v>
      </c>
      <c r="T130" s="316">
        <v>0</v>
      </c>
      <c r="U130" s="316">
        <v>0</v>
      </c>
      <c r="V130" s="316">
        <v>0</v>
      </c>
      <c r="W130" s="316">
        <v>0</v>
      </c>
      <c r="X130" s="316">
        <v>0</v>
      </c>
      <c r="Y130" s="316">
        <v>0</v>
      </c>
      <c r="Z130" s="316">
        <v>0</v>
      </c>
      <c r="AA130" s="316">
        <v>0</v>
      </c>
      <c r="AB130" s="316">
        <v>0</v>
      </c>
      <c r="AC130" s="316">
        <v>0</v>
      </c>
      <c r="AD130" s="316">
        <v>0</v>
      </c>
      <c r="AE130" s="316">
        <v>0</v>
      </c>
      <c r="AF130" s="316">
        <v>0</v>
      </c>
      <c r="AG130" s="316">
        <v>0</v>
      </c>
      <c r="AH130" s="316">
        <v>0</v>
      </c>
      <c r="AI130" s="316">
        <v>0</v>
      </c>
      <c r="AJ130" s="316">
        <v>0</v>
      </c>
      <c r="AK130" s="316">
        <v>0</v>
      </c>
      <c r="AL130" s="316">
        <v>0</v>
      </c>
    </row>
    <row r="131" spans="1:38">
      <c r="A131" s="316">
        <v>130</v>
      </c>
      <c r="B131" s="316" t="s">
        <v>2678</v>
      </c>
      <c r="C131" s="316" t="s">
        <v>2808</v>
      </c>
      <c r="D131" s="316">
        <f t="shared" si="2"/>
        <v>0</v>
      </c>
      <c r="G131" s="316">
        <v>0</v>
      </c>
      <c r="H131" s="316">
        <v>0</v>
      </c>
      <c r="I131" s="316">
        <v>0</v>
      </c>
      <c r="J131" s="316">
        <v>0</v>
      </c>
      <c r="K131" s="316">
        <v>0</v>
      </c>
      <c r="L131" s="316">
        <v>0</v>
      </c>
      <c r="M131" s="316">
        <v>0</v>
      </c>
      <c r="N131" s="316">
        <v>0</v>
      </c>
      <c r="O131" s="316">
        <v>0</v>
      </c>
      <c r="P131" s="316">
        <v>0</v>
      </c>
      <c r="Q131" s="316">
        <v>0</v>
      </c>
      <c r="R131" s="316">
        <v>0</v>
      </c>
      <c r="S131" s="316">
        <v>0</v>
      </c>
      <c r="T131" s="316">
        <v>0</v>
      </c>
      <c r="U131" s="316">
        <v>0</v>
      </c>
      <c r="V131" s="316">
        <v>0</v>
      </c>
      <c r="W131" s="316">
        <v>0</v>
      </c>
      <c r="X131" s="316">
        <v>0</v>
      </c>
      <c r="Y131" s="316">
        <v>0</v>
      </c>
      <c r="Z131" s="316">
        <v>0</v>
      </c>
      <c r="AA131" s="316">
        <v>0</v>
      </c>
      <c r="AB131" s="316">
        <v>0</v>
      </c>
      <c r="AC131" s="316">
        <v>0</v>
      </c>
      <c r="AD131" s="316">
        <v>0</v>
      </c>
      <c r="AE131" s="316">
        <v>0</v>
      </c>
      <c r="AF131" s="316">
        <v>0</v>
      </c>
      <c r="AG131" s="316">
        <v>0</v>
      </c>
      <c r="AH131" s="316">
        <v>0</v>
      </c>
      <c r="AI131" s="316">
        <v>0</v>
      </c>
      <c r="AJ131" s="316">
        <v>0</v>
      </c>
      <c r="AK131" s="316">
        <v>0</v>
      </c>
      <c r="AL131" s="316">
        <v>0</v>
      </c>
    </row>
    <row r="132" spans="1:38">
      <c r="A132" s="316">
        <v>131</v>
      </c>
      <c r="B132" s="316" t="s">
        <v>2678</v>
      </c>
      <c r="C132" s="316" t="s">
        <v>2809</v>
      </c>
      <c r="D132" s="316">
        <f t="shared" si="2"/>
        <v>400</v>
      </c>
      <c r="G132" s="316">
        <v>0</v>
      </c>
      <c r="H132" s="316">
        <v>0</v>
      </c>
      <c r="I132" s="316">
        <v>0</v>
      </c>
      <c r="J132" s="316">
        <v>0</v>
      </c>
      <c r="K132" s="316">
        <v>0</v>
      </c>
      <c r="L132" s="316">
        <v>400</v>
      </c>
      <c r="M132" s="316">
        <v>0</v>
      </c>
      <c r="N132" s="316">
        <v>0</v>
      </c>
      <c r="O132" s="316">
        <v>0</v>
      </c>
      <c r="P132" s="316">
        <v>0</v>
      </c>
      <c r="Q132" s="316">
        <v>0</v>
      </c>
      <c r="R132" s="316">
        <v>0</v>
      </c>
      <c r="S132" s="316">
        <v>0</v>
      </c>
      <c r="T132" s="316">
        <v>0</v>
      </c>
      <c r="U132" s="316">
        <v>0</v>
      </c>
      <c r="V132" s="316">
        <v>0</v>
      </c>
      <c r="W132" s="316">
        <v>0</v>
      </c>
      <c r="X132" s="316">
        <v>0</v>
      </c>
      <c r="Y132" s="316">
        <v>0</v>
      </c>
      <c r="Z132" s="316">
        <v>0</v>
      </c>
      <c r="AA132" s="316">
        <v>0</v>
      </c>
      <c r="AB132" s="316">
        <v>0</v>
      </c>
      <c r="AC132" s="316">
        <v>0</v>
      </c>
      <c r="AD132" s="316">
        <v>0</v>
      </c>
      <c r="AE132" s="316">
        <v>0</v>
      </c>
      <c r="AF132" s="316">
        <v>0</v>
      </c>
      <c r="AG132" s="316">
        <v>0</v>
      </c>
      <c r="AH132" s="316">
        <v>0</v>
      </c>
      <c r="AI132" s="316">
        <v>0</v>
      </c>
      <c r="AJ132" s="316">
        <v>0</v>
      </c>
      <c r="AK132" s="316">
        <v>0</v>
      </c>
      <c r="AL132" s="316">
        <v>400</v>
      </c>
    </row>
    <row r="133" spans="1:38">
      <c r="A133" s="316">
        <v>132</v>
      </c>
      <c r="B133" s="316" t="s">
        <v>2678</v>
      </c>
      <c r="C133" s="316" t="s">
        <v>2810</v>
      </c>
      <c r="D133" s="316">
        <f t="shared" si="2"/>
        <v>1200</v>
      </c>
      <c r="G133" s="316">
        <v>0</v>
      </c>
      <c r="H133" s="316">
        <v>0</v>
      </c>
      <c r="I133" s="316">
        <v>0</v>
      </c>
      <c r="J133" s="316">
        <v>0</v>
      </c>
      <c r="K133" s="316">
        <v>0</v>
      </c>
      <c r="L133" s="316">
        <v>0</v>
      </c>
      <c r="M133" s="316">
        <v>0</v>
      </c>
      <c r="N133" s="316">
        <v>0</v>
      </c>
      <c r="O133" s="316">
        <v>0</v>
      </c>
      <c r="P133" s="316">
        <v>0</v>
      </c>
      <c r="Q133" s="316">
        <v>0</v>
      </c>
      <c r="R133" s="316">
        <v>600</v>
      </c>
      <c r="S133" s="316">
        <v>0</v>
      </c>
      <c r="T133" s="316">
        <v>0</v>
      </c>
      <c r="U133" s="316">
        <v>0</v>
      </c>
      <c r="V133" s="316">
        <v>0</v>
      </c>
      <c r="W133" s="316">
        <v>0</v>
      </c>
      <c r="X133" s="316">
        <v>0</v>
      </c>
      <c r="Y133" s="316">
        <v>0</v>
      </c>
      <c r="Z133" s="316">
        <v>0</v>
      </c>
      <c r="AA133" s="316">
        <v>0</v>
      </c>
      <c r="AB133" s="316">
        <v>0</v>
      </c>
      <c r="AC133" s="316">
        <v>0</v>
      </c>
      <c r="AD133" s="316">
        <v>600</v>
      </c>
      <c r="AE133" s="316">
        <v>0</v>
      </c>
      <c r="AF133" s="316">
        <v>0</v>
      </c>
      <c r="AG133" s="316">
        <v>0</v>
      </c>
      <c r="AH133" s="316">
        <v>0</v>
      </c>
      <c r="AI133" s="316">
        <v>0</v>
      </c>
      <c r="AJ133" s="316">
        <v>0</v>
      </c>
      <c r="AK133" s="316">
        <v>0</v>
      </c>
      <c r="AL133" s="316">
        <v>1200</v>
      </c>
    </row>
    <row r="134" spans="1:38">
      <c r="A134" s="316">
        <v>133</v>
      </c>
      <c r="B134" s="316" t="s">
        <v>2678</v>
      </c>
      <c r="C134" s="316" t="s">
        <v>2811</v>
      </c>
      <c r="D134" s="316">
        <f t="shared" si="2"/>
        <v>1000</v>
      </c>
      <c r="G134" s="316">
        <v>0</v>
      </c>
      <c r="H134" s="316">
        <v>0</v>
      </c>
      <c r="I134" s="316">
        <v>0</v>
      </c>
      <c r="J134" s="316">
        <v>0</v>
      </c>
      <c r="K134" s="316">
        <v>0</v>
      </c>
      <c r="L134" s="316">
        <v>0</v>
      </c>
      <c r="M134" s="316">
        <v>0</v>
      </c>
      <c r="N134" s="316">
        <v>0</v>
      </c>
      <c r="O134" s="316">
        <v>0</v>
      </c>
      <c r="P134" s="316">
        <v>0</v>
      </c>
      <c r="Q134" s="316">
        <v>0</v>
      </c>
      <c r="R134" s="316">
        <v>0</v>
      </c>
      <c r="S134" s="316">
        <v>0</v>
      </c>
      <c r="T134" s="316">
        <v>0</v>
      </c>
      <c r="U134" s="316">
        <v>0</v>
      </c>
      <c r="V134" s="316">
        <v>0</v>
      </c>
      <c r="W134" s="316">
        <v>0</v>
      </c>
      <c r="X134" s="316">
        <v>1000</v>
      </c>
      <c r="Y134" s="316">
        <v>0</v>
      </c>
      <c r="Z134" s="316">
        <v>0</v>
      </c>
      <c r="AA134" s="316">
        <v>0</v>
      </c>
      <c r="AB134" s="316">
        <v>0</v>
      </c>
      <c r="AC134" s="316">
        <v>0</v>
      </c>
      <c r="AD134" s="316">
        <v>0</v>
      </c>
      <c r="AE134" s="316">
        <v>0</v>
      </c>
      <c r="AF134" s="316">
        <v>0</v>
      </c>
      <c r="AG134" s="316">
        <v>0</v>
      </c>
      <c r="AH134" s="316">
        <v>0</v>
      </c>
      <c r="AI134" s="316">
        <v>0</v>
      </c>
      <c r="AJ134" s="316">
        <v>0</v>
      </c>
      <c r="AK134" s="316">
        <v>0</v>
      </c>
      <c r="AL134" s="316">
        <v>1000</v>
      </c>
    </row>
    <row r="135" spans="1:38">
      <c r="A135" s="316">
        <v>134</v>
      </c>
      <c r="B135" s="316" t="s">
        <v>2678</v>
      </c>
      <c r="C135" s="316" t="s">
        <v>2812</v>
      </c>
      <c r="D135" s="316">
        <f t="shared" si="2"/>
        <v>600</v>
      </c>
      <c r="G135" s="316">
        <v>0</v>
      </c>
      <c r="H135" s="316">
        <v>0</v>
      </c>
      <c r="I135" s="316">
        <v>0</v>
      </c>
      <c r="J135" s="316">
        <v>0</v>
      </c>
      <c r="K135" s="316">
        <v>0</v>
      </c>
      <c r="L135" s="316">
        <v>0</v>
      </c>
      <c r="M135" s="316">
        <v>0</v>
      </c>
      <c r="N135" s="316">
        <v>0</v>
      </c>
      <c r="O135" s="316">
        <v>0</v>
      </c>
      <c r="P135" s="316">
        <v>0</v>
      </c>
      <c r="Q135" s="316">
        <v>0</v>
      </c>
      <c r="R135" s="316">
        <v>0</v>
      </c>
      <c r="S135" s="316">
        <v>0</v>
      </c>
      <c r="T135" s="316">
        <v>0</v>
      </c>
      <c r="U135" s="316">
        <v>0</v>
      </c>
      <c r="V135" s="316">
        <v>0</v>
      </c>
      <c r="W135" s="316">
        <v>0</v>
      </c>
      <c r="X135" s="316">
        <v>0</v>
      </c>
      <c r="Y135" s="316">
        <v>0</v>
      </c>
      <c r="Z135" s="316">
        <v>0</v>
      </c>
      <c r="AA135" s="316">
        <v>0</v>
      </c>
      <c r="AB135" s="316">
        <v>0</v>
      </c>
      <c r="AC135" s="316">
        <v>0</v>
      </c>
      <c r="AD135" s="316">
        <v>0</v>
      </c>
      <c r="AE135" s="316">
        <v>0</v>
      </c>
      <c r="AF135" s="316">
        <v>0</v>
      </c>
      <c r="AG135" s="316">
        <v>600</v>
      </c>
      <c r="AH135" s="316">
        <v>0</v>
      </c>
      <c r="AI135" s="316">
        <v>0</v>
      </c>
      <c r="AJ135" s="316">
        <v>0</v>
      </c>
      <c r="AK135" s="316">
        <v>0</v>
      </c>
      <c r="AL135" s="316">
        <v>600</v>
      </c>
    </row>
    <row r="136" spans="1:38">
      <c r="A136" s="316">
        <v>135</v>
      </c>
      <c r="B136" s="316" t="s">
        <v>2678</v>
      </c>
      <c r="C136" s="316" t="s">
        <v>2813</v>
      </c>
      <c r="D136" s="316">
        <f t="shared" si="2"/>
        <v>600</v>
      </c>
      <c r="G136" s="316">
        <v>0</v>
      </c>
      <c r="H136" s="316">
        <v>0</v>
      </c>
      <c r="I136" s="316">
        <v>0</v>
      </c>
      <c r="J136" s="316">
        <v>0</v>
      </c>
      <c r="K136" s="316">
        <v>0</v>
      </c>
      <c r="L136" s="316">
        <v>0</v>
      </c>
      <c r="M136" s="316">
        <v>0</v>
      </c>
      <c r="N136" s="316">
        <v>0</v>
      </c>
      <c r="O136" s="316">
        <v>0</v>
      </c>
      <c r="P136" s="316">
        <v>0</v>
      </c>
      <c r="Q136" s="316">
        <v>0</v>
      </c>
      <c r="R136" s="316">
        <v>0</v>
      </c>
      <c r="S136" s="316">
        <v>0</v>
      </c>
      <c r="T136" s="316">
        <v>0</v>
      </c>
      <c r="U136" s="316">
        <v>0</v>
      </c>
      <c r="V136" s="316">
        <v>0</v>
      </c>
      <c r="W136" s="316">
        <v>0</v>
      </c>
      <c r="X136" s="316">
        <v>0</v>
      </c>
      <c r="Y136" s="316">
        <v>0</v>
      </c>
      <c r="Z136" s="316">
        <v>600</v>
      </c>
      <c r="AA136" s="316">
        <v>0</v>
      </c>
      <c r="AB136" s="316">
        <v>0</v>
      </c>
      <c r="AC136" s="316">
        <v>0</v>
      </c>
      <c r="AD136" s="316">
        <v>0</v>
      </c>
      <c r="AE136" s="316">
        <v>0</v>
      </c>
      <c r="AF136" s="316">
        <v>0</v>
      </c>
      <c r="AG136" s="316">
        <v>0</v>
      </c>
      <c r="AH136" s="316">
        <v>0</v>
      </c>
      <c r="AI136" s="316">
        <v>0</v>
      </c>
      <c r="AJ136" s="316">
        <v>0</v>
      </c>
      <c r="AK136" s="316">
        <v>0</v>
      </c>
      <c r="AL136" s="316">
        <v>600</v>
      </c>
    </row>
    <row r="137" spans="1:38">
      <c r="A137" s="316">
        <v>136</v>
      </c>
      <c r="B137" s="316" t="s">
        <v>2678</v>
      </c>
      <c r="C137" s="316" t="s">
        <v>2814</v>
      </c>
      <c r="D137" s="316">
        <f t="shared" si="2"/>
        <v>1000</v>
      </c>
      <c r="G137" s="316">
        <v>0</v>
      </c>
      <c r="H137" s="316">
        <v>0</v>
      </c>
      <c r="I137" s="316">
        <v>0</v>
      </c>
      <c r="J137" s="316">
        <v>0</v>
      </c>
      <c r="K137" s="316">
        <v>0</v>
      </c>
      <c r="L137" s="316">
        <v>0</v>
      </c>
      <c r="M137" s="316">
        <v>0</v>
      </c>
      <c r="N137" s="316">
        <v>0</v>
      </c>
      <c r="O137" s="316">
        <v>0</v>
      </c>
      <c r="P137" s="316">
        <v>0</v>
      </c>
      <c r="Q137" s="316">
        <v>0</v>
      </c>
      <c r="R137" s="316">
        <v>0</v>
      </c>
      <c r="S137" s="316">
        <v>0</v>
      </c>
      <c r="T137" s="316">
        <v>0</v>
      </c>
      <c r="U137" s="316">
        <v>0</v>
      </c>
      <c r="V137" s="316">
        <v>0</v>
      </c>
      <c r="W137" s="316">
        <v>0</v>
      </c>
      <c r="X137" s="316">
        <v>0</v>
      </c>
      <c r="Y137" s="316">
        <v>0</v>
      </c>
      <c r="Z137" s="316">
        <v>0</v>
      </c>
      <c r="AA137" s="316">
        <v>0</v>
      </c>
      <c r="AB137" s="316">
        <v>0</v>
      </c>
      <c r="AC137" s="316">
        <v>0</v>
      </c>
      <c r="AD137" s="316">
        <v>1000</v>
      </c>
      <c r="AE137" s="316">
        <v>0</v>
      </c>
      <c r="AF137" s="316">
        <v>0</v>
      </c>
      <c r="AG137" s="316">
        <v>0</v>
      </c>
      <c r="AH137" s="316">
        <v>0</v>
      </c>
      <c r="AI137" s="316">
        <v>0</v>
      </c>
      <c r="AJ137" s="316">
        <v>0</v>
      </c>
      <c r="AK137" s="316">
        <v>0</v>
      </c>
      <c r="AL137" s="316">
        <v>1000</v>
      </c>
    </row>
    <row r="138" spans="1:38">
      <c r="A138" s="316">
        <v>137</v>
      </c>
      <c r="B138" s="316" t="s">
        <v>2678</v>
      </c>
      <c r="C138" s="316" t="s">
        <v>2815</v>
      </c>
      <c r="D138" s="316">
        <f t="shared" si="2"/>
        <v>600</v>
      </c>
      <c r="G138" s="316">
        <v>0</v>
      </c>
      <c r="H138" s="316">
        <v>0</v>
      </c>
      <c r="I138" s="316">
        <v>0</v>
      </c>
      <c r="J138" s="316">
        <v>0</v>
      </c>
      <c r="K138" s="316">
        <v>0</v>
      </c>
      <c r="L138" s="316">
        <v>0</v>
      </c>
      <c r="M138" s="316">
        <v>0</v>
      </c>
      <c r="N138" s="316">
        <v>0</v>
      </c>
      <c r="O138" s="316">
        <v>0</v>
      </c>
      <c r="P138" s="316">
        <v>0</v>
      </c>
      <c r="Q138" s="316">
        <v>0</v>
      </c>
      <c r="R138" s="316">
        <v>0</v>
      </c>
      <c r="S138" s="316">
        <v>600</v>
      </c>
      <c r="T138" s="316">
        <v>0</v>
      </c>
      <c r="U138" s="316">
        <v>0</v>
      </c>
      <c r="V138" s="316">
        <v>0</v>
      </c>
      <c r="W138" s="316">
        <v>0</v>
      </c>
      <c r="X138" s="316">
        <v>0</v>
      </c>
      <c r="Y138" s="316">
        <v>0</v>
      </c>
      <c r="Z138" s="316">
        <v>0</v>
      </c>
      <c r="AA138" s="316">
        <v>0</v>
      </c>
      <c r="AB138" s="316">
        <v>0</v>
      </c>
      <c r="AC138" s="316">
        <v>0</v>
      </c>
      <c r="AD138" s="316">
        <v>0</v>
      </c>
      <c r="AE138" s="316">
        <v>0</v>
      </c>
      <c r="AF138" s="316">
        <v>0</v>
      </c>
      <c r="AG138" s="316">
        <v>0</v>
      </c>
      <c r="AH138" s="316">
        <v>0</v>
      </c>
      <c r="AI138" s="316">
        <v>0</v>
      </c>
      <c r="AJ138" s="316">
        <v>0</v>
      </c>
      <c r="AK138" s="316">
        <v>0</v>
      </c>
      <c r="AL138" s="316">
        <v>600</v>
      </c>
    </row>
    <row r="139" spans="1:38">
      <c r="A139" s="316">
        <v>138</v>
      </c>
      <c r="B139" s="316" t="s">
        <v>2678</v>
      </c>
      <c r="C139" s="316" t="s">
        <v>2816</v>
      </c>
      <c r="D139" s="316">
        <f t="shared" si="2"/>
        <v>1200</v>
      </c>
      <c r="G139" s="316">
        <v>0</v>
      </c>
      <c r="H139" s="316">
        <v>0</v>
      </c>
      <c r="I139" s="316">
        <v>0</v>
      </c>
      <c r="J139" s="316">
        <v>0</v>
      </c>
      <c r="K139" s="316">
        <v>0</v>
      </c>
      <c r="L139" s="316">
        <v>0</v>
      </c>
      <c r="M139" s="316">
        <v>0</v>
      </c>
      <c r="N139" s="316">
        <v>0</v>
      </c>
      <c r="O139" s="316">
        <v>0</v>
      </c>
      <c r="P139" s="316">
        <v>0</v>
      </c>
      <c r="Q139" s="316">
        <v>0</v>
      </c>
      <c r="R139" s="316">
        <v>0</v>
      </c>
      <c r="S139" s="316">
        <v>600</v>
      </c>
      <c r="T139" s="316">
        <v>0</v>
      </c>
      <c r="U139" s="316">
        <v>0</v>
      </c>
      <c r="V139" s="316">
        <v>0</v>
      </c>
      <c r="W139" s="316">
        <v>0</v>
      </c>
      <c r="X139" s="316">
        <v>0</v>
      </c>
      <c r="Y139" s="316">
        <v>0</v>
      </c>
      <c r="Z139" s="316">
        <v>0</v>
      </c>
      <c r="AA139" s="316">
        <v>0</v>
      </c>
      <c r="AB139" s="316">
        <v>0</v>
      </c>
      <c r="AC139" s="316">
        <v>0</v>
      </c>
      <c r="AD139" s="316">
        <v>0</v>
      </c>
      <c r="AE139" s="316">
        <v>600</v>
      </c>
      <c r="AF139" s="316">
        <v>0</v>
      </c>
      <c r="AG139" s="316">
        <v>0</v>
      </c>
      <c r="AH139" s="316">
        <v>0</v>
      </c>
      <c r="AI139" s="316">
        <v>0</v>
      </c>
      <c r="AJ139" s="316">
        <v>0</v>
      </c>
      <c r="AK139" s="316">
        <v>0</v>
      </c>
      <c r="AL139" s="316">
        <v>1200</v>
      </c>
    </row>
    <row r="140" spans="1:38">
      <c r="A140" s="316">
        <v>139</v>
      </c>
      <c r="B140" s="316" t="s">
        <v>2678</v>
      </c>
      <c r="C140" s="316" t="s">
        <v>2817</v>
      </c>
      <c r="D140" s="316">
        <f t="shared" si="2"/>
        <v>2400</v>
      </c>
      <c r="G140" s="316">
        <v>0</v>
      </c>
      <c r="H140" s="316">
        <v>0</v>
      </c>
      <c r="I140" s="316">
        <v>0</v>
      </c>
      <c r="J140" s="316">
        <v>0</v>
      </c>
      <c r="K140" s="316">
        <v>0</v>
      </c>
      <c r="L140" s="316">
        <v>0</v>
      </c>
      <c r="M140" s="316">
        <v>0</v>
      </c>
      <c r="N140" s="316">
        <v>0</v>
      </c>
      <c r="O140" s="316">
        <v>0</v>
      </c>
      <c r="P140" s="316">
        <v>0</v>
      </c>
      <c r="Q140" s="316">
        <v>0</v>
      </c>
      <c r="R140" s="316">
        <v>0</v>
      </c>
      <c r="S140" s="316">
        <v>0</v>
      </c>
      <c r="T140" s="316">
        <v>1200</v>
      </c>
      <c r="U140" s="316">
        <v>0</v>
      </c>
      <c r="V140" s="316">
        <v>0</v>
      </c>
      <c r="W140" s="316">
        <v>0</v>
      </c>
      <c r="X140" s="316">
        <v>0</v>
      </c>
      <c r="Y140" s="316">
        <v>0</v>
      </c>
      <c r="Z140" s="316">
        <v>0</v>
      </c>
      <c r="AA140" s="316">
        <v>0</v>
      </c>
      <c r="AB140" s="316">
        <v>0</v>
      </c>
      <c r="AC140" s="316">
        <v>0</v>
      </c>
      <c r="AD140" s="316">
        <v>0</v>
      </c>
      <c r="AE140" s="316">
        <v>1200</v>
      </c>
      <c r="AF140" s="316">
        <v>0</v>
      </c>
      <c r="AG140" s="316">
        <v>0</v>
      </c>
      <c r="AH140" s="316">
        <v>0</v>
      </c>
      <c r="AI140" s="316">
        <v>0</v>
      </c>
      <c r="AJ140" s="316">
        <v>0</v>
      </c>
      <c r="AK140" s="316">
        <v>0</v>
      </c>
      <c r="AL140" s="316">
        <v>2400</v>
      </c>
    </row>
    <row r="141" spans="1:38">
      <c r="A141" s="316">
        <v>140</v>
      </c>
      <c r="B141" s="316" t="s">
        <v>2678</v>
      </c>
      <c r="C141" s="316" t="s">
        <v>2818</v>
      </c>
      <c r="D141" s="316">
        <f t="shared" si="2"/>
        <v>0</v>
      </c>
      <c r="G141" s="316">
        <v>0</v>
      </c>
      <c r="H141" s="316">
        <v>0</v>
      </c>
      <c r="I141" s="316">
        <v>0</v>
      </c>
      <c r="J141" s="316">
        <v>0</v>
      </c>
      <c r="K141" s="316">
        <v>0</v>
      </c>
      <c r="L141" s="316">
        <v>0</v>
      </c>
      <c r="M141" s="316">
        <v>0</v>
      </c>
      <c r="N141" s="316">
        <v>0</v>
      </c>
      <c r="O141" s="316">
        <v>0</v>
      </c>
      <c r="P141" s="316">
        <v>0</v>
      </c>
      <c r="Q141" s="316">
        <v>0</v>
      </c>
      <c r="R141" s="316">
        <v>0</v>
      </c>
      <c r="S141" s="316">
        <v>0</v>
      </c>
      <c r="T141" s="316">
        <v>0</v>
      </c>
      <c r="U141" s="316">
        <v>0</v>
      </c>
      <c r="V141" s="316">
        <v>0</v>
      </c>
      <c r="W141" s="316">
        <v>0</v>
      </c>
      <c r="X141" s="316">
        <v>0</v>
      </c>
      <c r="Y141" s="316">
        <v>0</v>
      </c>
      <c r="Z141" s="316">
        <v>0</v>
      </c>
      <c r="AA141" s="316">
        <v>0</v>
      </c>
      <c r="AB141" s="316">
        <v>0</v>
      </c>
      <c r="AC141" s="316">
        <v>0</v>
      </c>
      <c r="AD141" s="316">
        <v>0</v>
      </c>
      <c r="AE141" s="316">
        <v>0</v>
      </c>
      <c r="AF141" s="316">
        <v>0</v>
      </c>
      <c r="AG141" s="316">
        <v>0</v>
      </c>
      <c r="AH141" s="316">
        <v>0</v>
      </c>
      <c r="AI141" s="316">
        <v>0</v>
      </c>
      <c r="AJ141" s="316">
        <v>0</v>
      </c>
      <c r="AK141" s="316">
        <v>0</v>
      </c>
      <c r="AL141" s="316">
        <v>0</v>
      </c>
    </row>
    <row r="142" spans="1:38">
      <c r="A142" s="316">
        <v>141</v>
      </c>
      <c r="B142" s="316" t="s">
        <v>2678</v>
      </c>
      <c r="C142" s="316" t="s">
        <v>2819</v>
      </c>
      <c r="D142" s="316">
        <f t="shared" si="2"/>
        <v>2400</v>
      </c>
      <c r="G142" s="316">
        <v>0</v>
      </c>
      <c r="H142" s="316">
        <v>0</v>
      </c>
      <c r="I142" s="316">
        <v>0</v>
      </c>
      <c r="J142" s="316">
        <v>0</v>
      </c>
      <c r="K142" s="316">
        <v>0</v>
      </c>
      <c r="L142" s="316">
        <v>0</v>
      </c>
      <c r="M142" s="316">
        <v>0</v>
      </c>
      <c r="N142" s="316">
        <v>0</v>
      </c>
      <c r="O142" s="316">
        <v>0</v>
      </c>
      <c r="P142" s="316">
        <v>0</v>
      </c>
      <c r="Q142" s="316">
        <v>0</v>
      </c>
      <c r="R142" s="316">
        <v>0</v>
      </c>
      <c r="S142" s="316">
        <v>0</v>
      </c>
      <c r="T142" s="316">
        <v>1200</v>
      </c>
      <c r="U142" s="316">
        <v>0</v>
      </c>
      <c r="V142" s="316">
        <v>0</v>
      </c>
      <c r="W142" s="316">
        <v>0</v>
      </c>
      <c r="X142" s="316">
        <v>0</v>
      </c>
      <c r="Y142" s="316">
        <v>0</v>
      </c>
      <c r="Z142" s="316">
        <v>0</v>
      </c>
      <c r="AA142" s="316">
        <v>0</v>
      </c>
      <c r="AB142" s="316">
        <v>0</v>
      </c>
      <c r="AC142" s="316">
        <v>0</v>
      </c>
      <c r="AD142" s="316">
        <v>0</v>
      </c>
      <c r="AE142" s="316">
        <v>1200</v>
      </c>
      <c r="AF142" s="316">
        <v>0</v>
      </c>
      <c r="AG142" s="316">
        <v>0</v>
      </c>
      <c r="AH142" s="316">
        <v>0</v>
      </c>
      <c r="AI142" s="316">
        <v>0</v>
      </c>
      <c r="AJ142" s="316">
        <v>0</v>
      </c>
      <c r="AK142" s="316">
        <v>0</v>
      </c>
      <c r="AL142" s="316">
        <v>2400</v>
      </c>
    </row>
    <row r="143" spans="1:38">
      <c r="A143" s="316">
        <v>142</v>
      </c>
      <c r="B143" s="316" t="s">
        <v>2678</v>
      </c>
      <c r="C143" s="316" t="s">
        <v>2820</v>
      </c>
      <c r="D143" s="316">
        <f t="shared" si="2"/>
        <v>0</v>
      </c>
      <c r="G143" s="316">
        <v>0</v>
      </c>
      <c r="H143" s="316">
        <v>0</v>
      </c>
      <c r="I143" s="316">
        <v>0</v>
      </c>
      <c r="J143" s="316">
        <v>0</v>
      </c>
      <c r="K143" s="316">
        <v>0</v>
      </c>
      <c r="L143" s="316">
        <v>0</v>
      </c>
      <c r="M143" s="316">
        <v>0</v>
      </c>
      <c r="N143" s="316">
        <v>0</v>
      </c>
      <c r="O143" s="316">
        <v>0</v>
      </c>
      <c r="P143" s="316">
        <v>0</v>
      </c>
      <c r="Q143" s="316">
        <v>0</v>
      </c>
      <c r="R143" s="316">
        <v>0</v>
      </c>
      <c r="S143" s="316">
        <v>0</v>
      </c>
      <c r="T143" s="316">
        <v>0</v>
      </c>
      <c r="U143" s="316">
        <v>0</v>
      </c>
      <c r="V143" s="316">
        <v>0</v>
      </c>
      <c r="W143" s="316">
        <v>0</v>
      </c>
      <c r="X143" s="316">
        <v>0</v>
      </c>
      <c r="Y143" s="316">
        <v>0</v>
      </c>
      <c r="Z143" s="316">
        <v>0</v>
      </c>
      <c r="AA143" s="316">
        <v>0</v>
      </c>
      <c r="AB143" s="316">
        <v>0</v>
      </c>
      <c r="AC143" s="316">
        <v>0</v>
      </c>
      <c r="AD143" s="316">
        <v>0</v>
      </c>
      <c r="AE143" s="316">
        <v>0</v>
      </c>
      <c r="AF143" s="316">
        <v>0</v>
      </c>
      <c r="AG143" s="316">
        <v>0</v>
      </c>
      <c r="AH143" s="316">
        <v>0</v>
      </c>
      <c r="AI143" s="316">
        <v>0</v>
      </c>
      <c r="AJ143" s="316">
        <v>0</v>
      </c>
      <c r="AK143" s="316">
        <v>0</v>
      </c>
      <c r="AL143" s="316">
        <v>0</v>
      </c>
    </row>
    <row r="144" spans="1:38">
      <c r="A144" s="316">
        <v>143</v>
      </c>
      <c r="B144" s="316" t="s">
        <v>2678</v>
      </c>
      <c r="C144" s="316" t="s">
        <v>2821</v>
      </c>
      <c r="D144" s="316">
        <f t="shared" si="2"/>
        <v>0</v>
      </c>
      <c r="G144" s="316">
        <v>0</v>
      </c>
      <c r="H144" s="316">
        <v>0</v>
      </c>
      <c r="I144" s="316">
        <v>0</v>
      </c>
      <c r="J144" s="316">
        <v>0</v>
      </c>
      <c r="K144" s="316">
        <v>0</v>
      </c>
      <c r="L144" s="316">
        <v>0</v>
      </c>
      <c r="M144" s="316">
        <v>0</v>
      </c>
      <c r="N144" s="316">
        <v>0</v>
      </c>
      <c r="O144" s="316">
        <v>0</v>
      </c>
      <c r="P144" s="316">
        <v>0</v>
      </c>
      <c r="Q144" s="316">
        <v>0</v>
      </c>
      <c r="R144" s="316">
        <v>0</v>
      </c>
      <c r="S144" s="316">
        <v>0</v>
      </c>
      <c r="T144" s="316">
        <v>0</v>
      </c>
      <c r="U144" s="316">
        <v>0</v>
      </c>
      <c r="V144" s="316">
        <v>0</v>
      </c>
      <c r="W144" s="316">
        <v>0</v>
      </c>
      <c r="X144" s="316">
        <v>0</v>
      </c>
      <c r="Y144" s="316">
        <v>0</v>
      </c>
      <c r="Z144" s="316">
        <v>0</v>
      </c>
      <c r="AA144" s="316">
        <v>0</v>
      </c>
      <c r="AB144" s="316">
        <v>0</v>
      </c>
      <c r="AC144" s="316">
        <v>0</v>
      </c>
      <c r="AD144" s="316">
        <v>0</v>
      </c>
      <c r="AE144" s="316">
        <v>0</v>
      </c>
      <c r="AF144" s="316">
        <v>0</v>
      </c>
      <c r="AG144" s="316">
        <v>0</v>
      </c>
      <c r="AH144" s="316">
        <v>0</v>
      </c>
      <c r="AI144" s="316">
        <v>0</v>
      </c>
      <c r="AJ144" s="316">
        <v>0</v>
      </c>
      <c r="AK144" s="316">
        <v>0</v>
      </c>
      <c r="AL144" s="316">
        <v>0</v>
      </c>
    </row>
    <row r="145" spans="1:38">
      <c r="A145" s="316">
        <v>144</v>
      </c>
      <c r="B145" s="316" t="s">
        <v>2678</v>
      </c>
      <c r="C145" s="316" t="s">
        <v>2822</v>
      </c>
      <c r="D145" s="316">
        <f t="shared" si="2"/>
        <v>0</v>
      </c>
      <c r="G145" s="316">
        <v>0</v>
      </c>
      <c r="H145" s="316">
        <v>0</v>
      </c>
      <c r="I145" s="316">
        <v>0</v>
      </c>
      <c r="J145" s="316">
        <v>0</v>
      </c>
      <c r="K145" s="316">
        <v>0</v>
      </c>
      <c r="L145" s="316">
        <v>0</v>
      </c>
      <c r="M145" s="316">
        <v>0</v>
      </c>
      <c r="N145" s="316">
        <v>0</v>
      </c>
      <c r="O145" s="316">
        <v>0</v>
      </c>
      <c r="P145" s="316">
        <v>0</v>
      </c>
      <c r="Q145" s="316">
        <v>0</v>
      </c>
      <c r="R145" s="316">
        <v>0</v>
      </c>
      <c r="S145" s="316">
        <v>0</v>
      </c>
      <c r="T145" s="316">
        <v>0</v>
      </c>
      <c r="U145" s="316">
        <v>0</v>
      </c>
      <c r="V145" s="316">
        <v>0</v>
      </c>
      <c r="W145" s="316">
        <v>0</v>
      </c>
      <c r="X145" s="316">
        <v>0</v>
      </c>
      <c r="Y145" s="316">
        <v>0</v>
      </c>
      <c r="Z145" s="316">
        <v>0</v>
      </c>
      <c r="AA145" s="316">
        <v>0</v>
      </c>
      <c r="AB145" s="316">
        <v>0</v>
      </c>
      <c r="AC145" s="316">
        <v>0</v>
      </c>
      <c r="AD145" s="316">
        <v>0</v>
      </c>
      <c r="AE145" s="316">
        <v>0</v>
      </c>
      <c r="AF145" s="316">
        <v>0</v>
      </c>
      <c r="AG145" s="316">
        <v>0</v>
      </c>
      <c r="AH145" s="316">
        <v>0</v>
      </c>
      <c r="AI145" s="316">
        <v>0</v>
      </c>
      <c r="AJ145" s="316">
        <v>0</v>
      </c>
      <c r="AK145" s="316">
        <v>0</v>
      </c>
      <c r="AL145" s="316">
        <v>0</v>
      </c>
    </row>
    <row r="146" spans="1:38">
      <c r="A146" s="316">
        <v>145</v>
      </c>
      <c r="B146" s="316" t="s">
        <v>2678</v>
      </c>
      <c r="C146" s="316" t="s">
        <v>2823</v>
      </c>
      <c r="D146" s="316">
        <f t="shared" si="2"/>
        <v>0</v>
      </c>
      <c r="G146" s="316">
        <v>0</v>
      </c>
      <c r="H146" s="316">
        <v>0</v>
      </c>
      <c r="I146" s="316">
        <v>0</v>
      </c>
      <c r="J146" s="316">
        <v>0</v>
      </c>
      <c r="K146" s="316">
        <v>0</v>
      </c>
      <c r="L146" s="316">
        <v>0</v>
      </c>
      <c r="M146" s="316">
        <v>0</v>
      </c>
      <c r="N146" s="316">
        <v>0</v>
      </c>
      <c r="O146" s="316">
        <v>0</v>
      </c>
      <c r="P146" s="316">
        <v>0</v>
      </c>
      <c r="Q146" s="316">
        <v>0</v>
      </c>
      <c r="R146" s="316">
        <v>0</v>
      </c>
      <c r="S146" s="316">
        <v>0</v>
      </c>
      <c r="T146" s="316">
        <v>0</v>
      </c>
      <c r="U146" s="316">
        <v>0</v>
      </c>
      <c r="V146" s="316">
        <v>0</v>
      </c>
      <c r="W146" s="316">
        <v>0</v>
      </c>
      <c r="X146" s="316">
        <v>0</v>
      </c>
      <c r="Y146" s="316">
        <v>0</v>
      </c>
      <c r="Z146" s="316">
        <v>0</v>
      </c>
      <c r="AA146" s="316">
        <v>0</v>
      </c>
      <c r="AB146" s="316">
        <v>0</v>
      </c>
      <c r="AC146" s="316">
        <v>0</v>
      </c>
      <c r="AD146" s="316">
        <v>0</v>
      </c>
      <c r="AE146" s="316">
        <v>0</v>
      </c>
      <c r="AF146" s="316">
        <v>0</v>
      </c>
      <c r="AG146" s="316">
        <v>0</v>
      </c>
      <c r="AH146" s="316">
        <v>0</v>
      </c>
      <c r="AI146" s="316">
        <v>0</v>
      </c>
      <c r="AJ146" s="316">
        <v>0</v>
      </c>
      <c r="AK146" s="316">
        <v>0</v>
      </c>
      <c r="AL146" s="316">
        <v>0</v>
      </c>
    </row>
    <row r="147" spans="1:38">
      <c r="A147" s="316">
        <v>146</v>
      </c>
      <c r="B147" s="316" t="s">
        <v>2678</v>
      </c>
      <c r="C147" s="316" t="s">
        <v>2824</v>
      </c>
      <c r="D147" s="316">
        <f t="shared" si="2"/>
        <v>0</v>
      </c>
      <c r="G147" s="316">
        <v>0</v>
      </c>
      <c r="H147" s="316">
        <v>0</v>
      </c>
      <c r="I147" s="316">
        <v>0</v>
      </c>
      <c r="J147" s="316">
        <v>0</v>
      </c>
      <c r="K147" s="316">
        <v>0</v>
      </c>
      <c r="L147" s="316">
        <v>0</v>
      </c>
      <c r="M147" s="316">
        <v>0</v>
      </c>
      <c r="N147" s="316">
        <v>0</v>
      </c>
      <c r="O147" s="316">
        <v>0</v>
      </c>
      <c r="P147" s="316">
        <v>0</v>
      </c>
      <c r="Q147" s="316">
        <v>0</v>
      </c>
      <c r="R147" s="316">
        <v>0</v>
      </c>
      <c r="S147" s="316">
        <v>0</v>
      </c>
      <c r="T147" s="316">
        <v>0</v>
      </c>
      <c r="U147" s="316">
        <v>0</v>
      </c>
      <c r="V147" s="316">
        <v>0</v>
      </c>
      <c r="W147" s="316">
        <v>0</v>
      </c>
      <c r="X147" s="316">
        <v>0</v>
      </c>
      <c r="Y147" s="316">
        <v>0</v>
      </c>
      <c r="Z147" s="316">
        <v>0</v>
      </c>
      <c r="AA147" s="316">
        <v>0</v>
      </c>
      <c r="AB147" s="316">
        <v>0</v>
      </c>
      <c r="AC147" s="316">
        <v>0</v>
      </c>
      <c r="AD147" s="316">
        <v>0</v>
      </c>
      <c r="AE147" s="316">
        <v>0</v>
      </c>
      <c r="AF147" s="316">
        <v>0</v>
      </c>
      <c r="AG147" s="316">
        <v>0</v>
      </c>
      <c r="AH147" s="316">
        <v>0</v>
      </c>
      <c r="AI147" s="316">
        <v>0</v>
      </c>
      <c r="AJ147" s="316">
        <v>0</v>
      </c>
      <c r="AK147" s="316">
        <v>0</v>
      </c>
      <c r="AL147" s="316">
        <v>0</v>
      </c>
    </row>
    <row r="148" spans="1:38">
      <c r="A148" s="316">
        <v>147</v>
      </c>
      <c r="B148" s="316" t="s">
        <v>2678</v>
      </c>
      <c r="C148" s="316" t="s">
        <v>2825</v>
      </c>
      <c r="D148" s="316">
        <f t="shared" si="2"/>
        <v>0</v>
      </c>
      <c r="G148" s="316">
        <v>0</v>
      </c>
      <c r="H148" s="316">
        <v>0</v>
      </c>
      <c r="I148" s="316">
        <v>0</v>
      </c>
      <c r="J148" s="316">
        <v>0</v>
      </c>
      <c r="K148" s="316">
        <v>0</v>
      </c>
      <c r="L148" s="316">
        <v>0</v>
      </c>
      <c r="M148" s="316">
        <v>0</v>
      </c>
      <c r="N148" s="316">
        <v>0</v>
      </c>
      <c r="O148" s="316">
        <v>0</v>
      </c>
      <c r="P148" s="316">
        <v>0</v>
      </c>
      <c r="Q148" s="316">
        <v>0</v>
      </c>
      <c r="R148" s="316">
        <v>0</v>
      </c>
      <c r="S148" s="316">
        <v>0</v>
      </c>
      <c r="T148" s="316">
        <v>0</v>
      </c>
      <c r="U148" s="316">
        <v>0</v>
      </c>
      <c r="V148" s="316">
        <v>0</v>
      </c>
      <c r="W148" s="316">
        <v>0</v>
      </c>
      <c r="X148" s="316">
        <v>0</v>
      </c>
      <c r="Y148" s="316">
        <v>0</v>
      </c>
      <c r="Z148" s="316">
        <v>0</v>
      </c>
      <c r="AA148" s="316">
        <v>0</v>
      </c>
      <c r="AB148" s="316">
        <v>0</v>
      </c>
      <c r="AC148" s="316">
        <v>0</v>
      </c>
      <c r="AD148" s="316">
        <v>0</v>
      </c>
      <c r="AE148" s="316">
        <v>0</v>
      </c>
      <c r="AF148" s="316">
        <v>0</v>
      </c>
      <c r="AG148" s="316">
        <v>0</v>
      </c>
      <c r="AH148" s="316">
        <v>0</v>
      </c>
      <c r="AI148" s="316">
        <v>0</v>
      </c>
      <c r="AJ148" s="316">
        <v>0</v>
      </c>
      <c r="AK148" s="316">
        <v>0</v>
      </c>
      <c r="AL148" s="316">
        <v>0</v>
      </c>
    </row>
    <row r="149" spans="1:38">
      <c r="A149" s="316">
        <v>148</v>
      </c>
      <c r="B149" s="316" t="s">
        <v>2678</v>
      </c>
      <c r="C149" s="316" t="s">
        <v>2826</v>
      </c>
      <c r="D149" s="316">
        <f t="shared" si="2"/>
        <v>0</v>
      </c>
      <c r="G149" s="316">
        <v>0</v>
      </c>
      <c r="H149" s="316">
        <v>0</v>
      </c>
      <c r="I149" s="316">
        <v>0</v>
      </c>
      <c r="J149" s="316">
        <v>0</v>
      </c>
      <c r="K149" s="316">
        <v>0</v>
      </c>
      <c r="L149" s="316">
        <v>0</v>
      </c>
      <c r="M149" s="316">
        <v>0</v>
      </c>
      <c r="N149" s="316">
        <v>0</v>
      </c>
      <c r="O149" s="316">
        <v>0</v>
      </c>
      <c r="P149" s="316">
        <v>0</v>
      </c>
      <c r="Q149" s="316">
        <v>0</v>
      </c>
      <c r="R149" s="316">
        <v>0</v>
      </c>
      <c r="S149" s="316">
        <v>0</v>
      </c>
      <c r="T149" s="316">
        <v>0</v>
      </c>
      <c r="U149" s="316">
        <v>0</v>
      </c>
      <c r="V149" s="316">
        <v>0</v>
      </c>
      <c r="W149" s="316">
        <v>0</v>
      </c>
      <c r="X149" s="316">
        <v>0</v>
      </c>
      <c r="Y149" s="316">
        <v>0</v>
      </c>
      <c r="Z149" s="316">
        <v>0</v>
      </c>
      <c r="AA149" s="316">
        <v>0</v>
      </c>
      <c r="AB149" s="316">
        <v>0</v>
      </c>
      <c r="AC149" s="316">
        <v>0</v>
      </c>
      <c r="AD149" s="316">
        <v>0</v>
      </c>
      <c r="AE149" s="316">
        <v>0</v>
      </c>
      <c r="AF149" s="316">
        <v>0</v>
      </c>
      <c r="AG149" s="316">
        <v>0</v>
      </c>
      <c r="AH149" s="316">
        <v>0</v>
      </c>
      <c r="AI149" s="316">
        <v>0</v>
      </c>
      <c r="AJ149" s="316">
        <v>0</v>
      </c>
      <c r="AK149" s="316">
        <v>0</v>
      </c>
      <c r="AL149" s="316">
        <v>0</v>
      </c>
    </row>
    <row r="150" spans="1:38">
      <c r="A150" s="316">
        <v>149</v>
      </c>
      <c r="B150" s="316" t="s">
        <v>2678</v>
      </c>
      <c r="C150" s="316" t="s">
        <v>2827</v>
      </c>
      <c r="D150" s="316">
        <f t="shared" si="2"/>
        <v>0</v>
      </c>
      <c r="G150" s="316">
        <v>0</v>
      </c>
      <c r="H150" s="316">
        <v>0</v>
      </c>
      <c r="I150" s="316">
        <v>0</v>
      </c>
      <c r="J150" s="316">
        <v>0</v>
      </c>
      <c r="K150" s="316">
        <v>0</v>
      </c>
      <c r="L150" s="316">
        <v>0</v>
      </c>
      <c r="M150" s="316">
        <v>0</v>
      </c>
      <c r="N150" s="316">
        <v>0</v>
      </c>
      <c r="O150" s="316">
        <v>0</v>
      </c>
      <c r="P150" s="316">
        <v>0</v>
      </c>
      <c r="Q150" s="316">
        <v>0</v>
      </c>
      <c r="R150" s="316">
        <v>0</v>
      </c>
      <c r="S150" s="316">
        <v>0</v>
      </c>
      <c r="T150" s="316">
        <v>0</v>
      </c>
      <c r="U150" s="316">
        <v>0</v>
      </c>
      <c r="V150" s="316">
        <v>0</v>
      </c>
      <c r="W150" s="316">
        <v>0</v>
      </c>
      <c r="X150" s="316">
        <v>0</v>
      </c>
      <c r="Y150" s="316">
        <v>0</v>
      </c>
      <c r="Z150" s="316">
        <v>0</v>
      </c>
      <c r="AA150" s="316">
        <v>0</v>
      </c>
      <c r="AB150" s="316">
        <v>0</v>
      </c>
      <c r="AC150" s="316">
        <v>0</v>
      </c>
      <c r="AD150" s="316">
        <v>0</v>
      </c>
      <c r="AE150" s="316">
        <v>0</v>
      </c>
      <c r="AF150" s="316">
        <v>0</v>
      </c>
      <c r="AG150" s="316">
        <v>0</v>
      </c>
      <c r="AH150" s="316">
        <v>0</v>
      </c>
      <c r="AI150" s="316">
        <v>0</v>
      </c>
      <c r="AJ150" s="316">
        <v>0</v>
      </c>
      <c r="AK150" s="316">
        <v>0</v>
      </c>
      <c r="AL150" s="316">
        <v>0</v>
      </c>
    </row>
    <row r="151" spans="1:38">
      <c r="A151" s="316">
        <v>150</v>
      </c>
      <c r="B151" s="316" t="s">
        <v>2678</v>
      </c>
      <c r="C151" s="316" t="s">
        <v>2828</v>
      </c>
      <c r="D151" s="316">
        <f t="shared" si="2"/>
        <v>0</v>
      </c>
      <c r="G151" s="316">
        <v>0</v>
      </c>
      <c r="H151" s="316">
        <v>0</v>
      </c>
      <c r="I151" s="316">
        <v>0</v>
      </c>
      <c r="J151" s="316">
        <v>0</v>
      </c>
      <c r="K151" s="316">
        <v>0</v>
      </c>
      <c r="L151" s="316">
        <v>0</v>
      </c>
      <c r="M151" s="316">
        <v>0</v>
      </c>
      <c r="N151" s="316">
        <v>0</v>
      </c>
      <c r="O151" s="316">
        <v>0</v>
      </c>
      <c r="P151" s="316">
        <v>0</v>
      </c>
      <c r="Q151" s="316">
        <v>0</v>
      </c>
      <c r="R151" s="316">
        <v>0</v>
      </c>
      <c r="S151" s="316">
        <v>0</v>
      </c>
      <c r="T151" s="316">
        <v>0</v>
      </c>
      <c r="U151" s="316">
        <v>0</v>
      </c>
      <c r="V151" s="316">
        <v>0</v>
      </c>
      <c r="W151" s="316">
        <v>0</v>
      </c>
      <c r="X151" s="316">
        <v>0</v>
      </c>
      <c r="Y151" s="316">
        <v>0</v>
      </c>
      <c r="Z151" s="316">
        <v>0</v>
      </c>
      <c r="AA151" s="316">
        <v>0</v>
      </c>
      <c r="AB151" s="316">
        <v>0</v>
      </c>
      <c r="AC151" s="316">
        <v>0</v>
      </c>
      <c r="AD151" s="316">
        <v>0</v>
      </c>
      <c r="AE151" s="316">
        <v>0</v>
      </c>
      <c r="AF151" s="316">
        <v>0</v>
      </c>
      <c r="AG151" s="316">
        <v>0</v>
      </c>
      <c r="AH151" s="316">
        <v>0</v>
      </c>
      <c r="AI151" s="316">
        <v>0</v>
      </c>
      <c r="AJ151" s="316">
        <v>0</v>
      </c>
      <c r="AK151" s="316">
        <v>0</v>
      </c>
      <c r="AL151" s="316">
        <v>0</v>
      </c>
    </row>
    <row r="152" spans="1:38">
      <c r="A152" s="316">
        <v>151</v>
      </c>
      <c r="B152" s="316" t="s">
        <v>2678</v>
      </c>
      <c r="C152" s="316" t="s">
        <v>2829</v>
      </c>
      <c r="D152" s="316">
        <f t="shared" si="2"/>
        <v>0</v>
      </c>
      <c r="G152" s="316">
        <v>0</v>
      </c>
      <c r="H152" s="316">
        <v>0</v>
      </c>
      <c r="I152" s="316">
        <v>0</v>
      </c>
      <c r="J152" s="316">
        <v>0</v>
      </c>
      <c r="K152" s="316">
        <v>0</v>
      </c>
      <c r="L152" s="316">
        <v>0</v>
      </c>
      <c r="M152" s="316">
        <v>0</v>
      </c>
      <c r="N152" s="316">
        <v>0</v>
      </c>
      <c r="O152" s="316">
        <v>0</v>
      </c>
      <c r="P152" s="316">
        <v>0</v>
      </c>
      <c r="Q152" s="316">
        <v>0</v>
      </c>
      <c r="R152" s="316">
        <v>0</v>
      </c>
      <c r="S152" s="316">
        <v>0</v>
      </c>
      <c r="T152" s="316">
        <v>0</v>
      </c>
      <c r="U152" s="316">
        <v>0</v>
      </c>
      <c r="V152" s="316">
        <v>0</v>
      </c>
      <c r="W152" s="316">
        <v>0</v>
      </c>
      <c r="X152" s="316">
        <v>0</v>
      </c>
      <c r="Y152" s="316">
        <v>0</v>
      </c>
      <c r="Z152" s="316">
        <v>0</v>
      </c>
      <c r="AA152" s="316">
        <v>0</v>
      </c>
      <c r="AB152" s="316">
        <v>0</v>
      </c>
      <c r="AC152" s="316">
        <v>0</v>
      </c>
      <c r="AD152" s="316">
        <v>0</v>
      </c>
      <c r="AE152" s="316">
        <v>0</v>
      </c>
      <c r="AF152" s="316">
        <v>0</v>
      </c>
      <c r="AG152" s="316">
        <v>0</v>
      </c>
      <c r="AH152" s="316">
        <v>0</v>
      </c>
      <c r="AI152" s="316">
        <v>0</v>
      </c>
      <c r="AJ152" s="316">
        <v>0</v>
      </c>
      <c r="AK152" s="316">
        <v>0</v>
      </c>
      <c r="AL152" s="316">
        <v>0</v>
      </c>
    </row>
    <row r="153" spans="1:38">
      <c r="A153" s="316">
        <v>152</v>
      </c>
      <c r="B153" s="316" t="s">
        <v>2678</v>
      </c>
      <c r="C153" s="316" t="s">
        <v>2830</v>
      </c>
      <c r="D153" s="316">
        <f t="shared" si="2"/>
        <v>0</v>
      </c>
      <c r="G153" s="316">
        <v>0</v>
      </c>
      <c r="H153" s="316">
        <v>0</v>
      </c>
      <c r="I153" s="316">
        <v>0</v>
      </c>
      <c r="J153" s="316">
        <v>0</v>
      </c>
      <c r="K153" s="316">
        <v>0</v>
      </c>
      <c r="L153" s="316">
        <v>0</v>
      </c>
      <c r="M153" s="316">
        <v>0</v>
      </c>
      <c r="N153" s="316">
        <v>0</v>
      </c>
      <c r="O153" s="316">
        <v>0</v>
      </c>
      <c r="P153" s="316">
        <v>0</v>
      </c>
      <c r="Q153" s="316">
        <v>0</v>
      </c>
      <c r="R153" s="316">
        <v>0</v>
      </c>
      <c r="S153" s="316">
        <v>0</v>
      </c>
      <c r="T153" s="316">
        <v>0</v>
      </c>
      <c r="U153" s="316">
        <v>0</v>
      </c>
      <c r="V153" s="316">
        <v>0</v>
      </c>
      <c r="W153" s="316">
        <v>0</v>
      </c>
      <c r="X153" s="316">
        <v>0</v>
      </c>
      <c r="Y153" s="316">
        <v>0</v>
      </c>
      <c r="Z153" s="316">
        <v>0</v>
      </c>
      <c r="AA153" s="316">
        <v>0</v>
      </c>
      <c r="AB153" s="316">
        <v>0</v>
      </c>
      <c r="AC153" s="316">
        <v>0</v>
      </c>
      <c r="AD153" s="316">
        <v>0</v>
      </c>
      <c r="AE153" s="316">
        <v>0</v>
      </c>
      <c r="AF153" s="316">
        <v>0</v>
      </c>
      <c r="AG153" s="316">
        <v>0</v>
      </c>
      <c r="AH153" s="316">
        <v>0</v>
      </c>
      <c r="AI153" s="316">
        <v>0</v>
      </c>
      <c r="AJ153" s="316">
        <v>0</v>
      </c>
      <c r="AK153" s="316">
        <v>0</v>
      </c>
      <c r="AL153" s="316">
        <v>0</v>
      </c>
    </row>
    <row r="154" spans="1:38">
      <c r="A154" s="316">
        <v>153</v>
      </c>
      <c r="B154" s="316" t="s">
        <v>2678</v>
      </c>
      <c r="C154" s="316" t="s">
        <v>2831</v>
      </c>
      <c r="D154" s="316">
        <f t="shared" si="2"/>
        <v>0</v>
      </c>
      <c r="G154" s="316">
        <v>0</v>
      </c>
      <c r="H154" s="316">
        <v>0</v>
      </c>
      <c r="I154" s="316">
        <v>0</v>
      </c>
      <c r="J154" s="316">
        <v>0</v>
      </c>
      <c r="K154" s="316">
        <v>0</v>
      </c>
      <c r="L154" s="316">
        <v>0</v>
      </c>
      <c r="M154" s="316">
        <v>0</v>
      </c>
      <c r="N154" s="316">
        <v>0</v>
      </c>
      <c r="O154" s="316">
        <v>0</v>
      </c>
      <c r="P154" s="316">
        <v>0</v>
      </c>
      <c r="Q154" s="316">
        <v>0</v>
      </c>
      <c r="R154" s="316">
        <v>0</v>
      </c>
      <c r="S154" s="316">
        <v>0</v>
      </c>
      <c r="T154" s="316">
        <v>0</v>
      </c>
      <c r="U154" s="316">
        <v>0</v>
      </c>
      <c r="V154" s="316">
        <v>0</v>
      </c>
      <c r="W154" s="316">
        <v>0</v>
      </c>
      <c r="X154" s="316">
        <v>0</v>
      </c>
      <c r="Y154" s="316">
        <v>0</v>
      </c>
      <c r="Z154" s="316">
        <v>0</v>
      </c>
      <c r="AA154" s="316">
        <v>0</v>
      </c>
      <c r="AB154" s="316">
        <v>0</v>
      </c>
      <c r="AC154" s="316">
        <v>0</v>
      </c>
      <c r="AD154" s="316">
        <v>0</v>
      </c>
      <c r="AE154" s="316">
        <v>0</v>
      </c>
      <c r="AF154" s="316">
        <v>0</v>
      </c>
      <c r="AG154" s="316">
        <v>0</v>
      </c>
      <c r="AH154" s="316">
        <v>0</v>
      </c>
      <c r="AI154" s="316">
        <v>0</v>
      </c>
      <c r="AJ154" s="316">
        <v>0</v>
      </c>
      <c r="AK154" s="316">
        <v>0</v>
      </c>
      <c r="AL154" s="316">
        <v>0</v>
      </c>
    </row>
    <row r="155" spans="1:38">
      <c r="A155" s="316">
        <v>154</v>
      </c>
      <c r="B155" s="316" t="s">
        <v>2678</v>
      </c>
      <c r="C155" s="316" t="s">
        <v>2832</v>
      </c>
      <c r="D155" s="316">
        <f t="shared" si="2"/>
        <v>0</v>
      </c>
      <c r="G155" s="316">
        <v>0</v>
      </c>
      <c r="H155" s="316">
        <v>0</v>
      </c>
      <c r="I155" s="316">
        <v>0</v>
      </c>
      <c r="J155" s="316">
        <v>0</v>
      </c>
      <c r="K155" s="316">
        <v>0</v>
      </c>
      <c r="L155" s="316">
        <v>0</v>
      </c>
      <c r="M155" s="316">
        <v>0</v>
      </c>
      <c r="N155" s="316">
        <v>0</v>
      </c>
      <c r="O155" s="316">
        <v>0</v>
      </c>
      <c r="P155" s="316">
        <v>0</v>
      </c>
      <c r="Q155" s="316">
        <v>0</v>
      </c>
      <c r="R155" s="316">
        <v>0</v>
      </c>
      <c r="S155" s="316">
        <v>0</v>
      </c>
      <c r="T155" s="316">
        <v>0</v>
      </c>
      <c r="U155" s="316">
        <v>0</v>
      </c>
      <c r="V155" s="316">
        <v>0</v>
      </c>
      <c r="W155" s="316">
        <v>0</v>
      </c>
      <c r="X155" s="316">
        <v>0</v>
      </c>
      <c r="Y155" s="316">
        <v>0</v>
      </c>
      <c r="Z155" s="316">
        <v>0</v>
      </c>
      <c r="AA155" s="316">
        <v>0</v>
      </c>
      <c r="AB155" s="316">
        <v>0</v>
      </c>
      <c r="AC155" s="316">
        <v>0</v>
      </c>
      <c r="AD155" s="316">
        <v>0</v>
      </c>
      <c r="AE155" s="316">
        <v>0</v>
      </c>
      <c r="AF155" s="316">
        <v>0</v>
      </c>
      <c r="AG155" s="316">
        <v>0</v>
      </c>
      <c r="AH155" s="316">
        <v>0</v>
      </c>
      <c r="AI155" s="316">
        <v>0</v>
      </c>
      <c r="AJ155" s="316">
        <v>0</v>
      </c>
      <c r="AK155" s="316">
        <v>0</v>
      </c>
      <c r="AL155" s="316">
        <v>0</v>
      </c>
    </row>
    <row r="156" spans="1:38">
      <c r="A156" s="316">
        <v>155</v>
      </c>
      <c r="B156" s="316" t="s">
        <v>2678</v>
      </c>
      <c r="C156" s="316" t="s">
        <v>2833</v>
      </c>
      <c r="D156" s="316">
        <f t="shared" si="2"/>
        <v>0</v>
      </c>
      <c r="G156" s="316">
        <v>0</v>
      </c>
      <c r="H156" s="316">
        <v>0</v>
      </c>
      <c r="I156" s="316">
        <v>0</v>
      </c>
      <c r="J156" s="316">
        <v>0</v>
      </c>
      <c r="K156" s="316">
        <v>0</v>
      </c>
      <c r="L156" s="316">
        <v>0</v>
      </c>
      <c r="M156" s="316">
        <v>0</v>
      </c>
      <c r="N156" s="316">
        <v>0</v>
      </c>
      <c r="O156" s="316">
        <v>0</v>
      </c>
      <c r="P156" s="316">
        <v>0</v>
      </c>
      <c r="Q156" s="316">
        <v>0</v>
      </c>
      <c r="R156" s="316">
        <v>0</v>
      </c>
      <c r="S156" s="316">
        <v>0</v>
      </c>
      <c r="T156" s="316">
        <v>0</v>
      </c>
      <c r="U156" s="316">
        <v>0</v>
      </c>
      <c r="V156" s="316">
        <v>0</v>
      </c>
      <c r="W156" s="316">
        <v>0</v>
      </c>
      <c r="X156" s="316">
        <v>0</v>
      </c>
      <c r="Y156" s="316">
        <v>0</v>
      </c>
      <c r="Z156" s="316">
        <v>0</v>
      </c>
      <c r="AA156" s="316">
        <v>0</v>
      </c>
      <c r="AB156" s="316">
        <v>0</v>
      </c>
      <c r="AC156" s="316">
        <v>0</v>
      </c>
      <c r="AD156" s="316">
        <v>0</v>
      </c>
      <c r="AE156" s="316">
        <v>0</v>
      </c>
      <c r="AF156" s="316">
        <v>0</v>
      </c>
      <c r="AG156" s="316">
        <v>0</v>
      </c>
      <c r="AH156" s="316">
        <v>0</v>
      </c>
      <c r="AI156" s="316">
        <v>0</v>
      </c>
      <c r="AJ156" s="316">
        <v>0</v>
      </c>
      <c r="AK156" s="316">
        <v>0</v>
      </c>
      <c r="AL156" s="316">
        <v>0</v>
      </c>
    </row>
    <row r="157" spans="1:38">
      <c r="A157" s="316">
        <v>156</v>
      </c>
      <c r="B157" s="316" t="s">
        <v>2678</v>
      </c>
      <c r="C157" s="316" t="s">
        <v>2834</v>
      </c>
      <c r="D157" s="316">
        <f t="shared" si="2"/>
        <v>12000</v>
      </c>
      <c r="G157" s="316">
        <v>0</v>
      </c>
      <c r="H157" s="316">
        <v>0</v>
      </c>
      <c r="I157" s="316">
        <v>0</v>
      </c>
      <c r="J157" s="316">
        <v>0</v>
      </c>
      <c r="K157" s="316">
        <v>0</v>
      </c>
      <c r="L157" s="316">
        <v>0</v>
      </c>
      <c r="M157" s="316">
        <v>0</v>
      </c>
      <c r="N157" s="316">
        <v>0</v>
      </c>
      <c r="O157" s="316">
        <v>0</v>
      </c>
      <c r="P157" s="316">
        <v>0</v>
      </c>
      <c r="Q157" s="316">
        <v>3000</v>
      </c>
      <c r="R157" s="316">
        <v>0</v>
      </c>
      <c r="S157" s="316">
        <v>0</v>
      </c>
      <c r="T157" s="316">
        <v>0</v>
      </c>
      <c r="U157" s="316">
        <v>0</v>
      </c>
      <c r="V157" s="316">
        <v>0</v>
      </c>
      <c r="W157" s="316">
        <v>0</v>
      </c>
      <c r="X157" s="316">
        <v>3000</v>
      </c>
      <c r="Y157" s="316">
        <v>0</v>
      </c>
      <c r="Z157" s="316">
        <v>0</v>
      </c>
      <c r="AA157" s="316">
        <v>0</v>
      </c>
      <c r="AB157" s="316">
        <v>0</v>
      </c>
      <c r="AC157" s="316">
        <v>0</v>
      </c>
      <c r="AD157" s="316">
        <v>0</v>
      </c>
      <c r="AE157" s="316">
        <v>3000</v>
      </c>
      <c r="AF157" s="316">
        <v>0</v>
      </c>
      <c r="AG157" s="316">
        <v>0</v>
      </c>
      <c r="AH157" s="316">
        <v>0</v>
      </c>
      <c r="AI157" s="316">
        <v>0</v>
      </c>
      <c r="AJ157" s="316">
        <v>0</v>
      </c>
      <c r="AK157" s="316">
        <v>3000</v>
      </c>
      <c r="AL157" s="316">
        <v>12000</v>
      </c>
    </row>
    <row r="158" spans="1:38">
      <c r="A158" s="316">
        <v>157</v>
      </c>
      <c r="B158" s="316" t="s">
        <v>2678</v>
      </c>
      <c r="C158" s="316" t="s">
        <v>2835</v>
      </c>
      <c r="D158" s="316">
        <f t="shared" si="2"/>
        <v>3750</v>
      </c>
      <c r="G158" s="316">
        <v>0</v>
      </c>
      <c r="H158" s="316">
        <v>0</v>
      </c>
      <c r="I158" s="316">
        <v>0</v>
      </c>
      <c r="J158" s="316">
        <v>0</v>
      </c>
      <c r="K158" s="316">
        <v>0</v>
      </c>
      <c r="L158" s="316">
        <v>0</v>
      </c>
      <c r="M158" s="316">
        <v>0</v>
      </c>
      <c r="N158" s="316">
        <v>0</v>
      </c>
      <c r="O158" s="316">
        <v>0</v>
      </c>
      <c r="P158" s="316">
        <v>0</v>
      </c>
      <c r="Q158" s="316">
        <v>1250</v>
      </c>
      <c r="R158" s="316">
        <v>0</v>
      </c>
      <c r="S158" s="316">
        <v>0</v>
      </c>
      <c r="T158" s="316">
        <v>0</v>
      </c>
      <c r="U158" s="316">
        <v>0</v>
      </c>
      <c r="V158" s="316">
        <v>0</v>
      </c>
      <c r="W158" s="316">
        <v>0</v>
      </c>
      <c r="X158" s="316">
        <v>0</v>
      </c>
      <c r="Y158" s="316">
        <v>1250</v>
      </c>
      <c r="Z158" s="316">
        <v>0</v>
      </c>
      <c r="AA158" s="316">
        <v>0</v>
      </c>
      <c r="AB158" s="316">
        <v>0</v>
      </c>
      <c r="AC158" s="316">
        <v>0</v>
      </c>
      <c r="AD158" s="316">
        <v>0</v>
      </c>
      <c r="AE158" s="316">
        <v>0</v>
      </c>
      <c r="AF158" s="316">
        <v>0</v>
      </c>
      <c r="AG158" s="316">
        <v>0</v>
      </c>
      <c r="AH158" s="316">
        <v>1250</v>
      </c>
      <c r="AI158" s="316">
        <v>0</v>
      </c>
      <c r="AJ158" s="316">
        <v>0</v>
      </c>
      <c r="AK158" s="316">
        <v>0</v>
      </c>
      <c r="AL158" s="316">
        <v>3750</v>
      </c>
    </row>
    <row r="159" spans="1:38">
      <c r="A159" s="316">
        <v>158</v>
      </c>
      <c r="B159" s="316" t="s">
        <v>2678</v>
      </c>
      <c r="C159" s="316" t="s">
        <v>2836</v>
      </c>
      <c r="D159" s="316">
        <f t="shared" si="2"/>
        <v>2100</v>
      </c>
      <c r="G159" s="316">
        <v>0</v>
      </c>
      <c r="H159" s="316">
        <v>0</v>
      </c>
      <c r="I159" s="316">
        <v>0</v>
      </c>
      <c r="J159" s="316">
        <v>0</v>
      </c>
      <c r="K159" s="316">
        <v>0</v>
      </c>
      <c r="L159" s="316">
        <v>0</v>
      </c>
      <c r="M159" s="316">
        <v>0</v>
      </c>
      <c r="N159" s="316">
        <v>0</v>
      </c>
      <c r="O159" s="316">
        <v>0</v>
      </c>
      <c r="P159" s="316">
        <v>0</v>
      </c>
      <c r="Q159" s="316">
        <v>700</v>
      </c>
      <c r="R159" s="316">
        <v>0</v>
      </c>
      <c r="S159" s="316">
        <v>0</v>
      </c>
      <c r="T159" s="316">
        <v>0</v>
      </c>
      <c r="U159" s="316">
        <v>0</v>
      </c>
      <c r="V159" s="316">
        <v>0</v>
      </c>
      <c r="W159" s="316">
        <v>0</v>
      </c>
      <c r="X159" s="316">
        <v>0</v>
      </c>
      <c r="Y159" s="316">
        <v>700</v>
      </c>
      <c r="Z159" s="316">
        <v>0</v>
      </c>
      <c r="AA159" s="316">
        <v>0</v>
      </c>
      <c r="AB159" s="316">
        <v>0</v>
      </c>
      <c r="AC159" s="316">
        <v>0</v>
      </c>
      <c r="AD159" s="316">
        <v>0</v>
      </c>
      <c r="AE159" s="316">
        <v>0</v>
      </c>
      <c r="AF159" s="316">
        <v>0</v>
      </c>
      <c r="AG159" s="316">
        <v>0</v>
      </c>
      <c r="AH159" s="316">
        <v>700</v>
      </c>
      <c r="AI159" s="316">
        <v>0</v>
      </c>
      <c r="AJ159" s="316">
        <v>0</v>
      </c>
      <c r="AK159" s="316">
        <v>0</v>
      </c>
      <c r="AL159" s="316">
        <v>2100</v>
      </c>
    </row>
    <row r="160" spans="1:38">
      <c r="A160" s="316">
        <v>159</v>
      </c>
      <c r="B160" s="316" t="s">
        <v>2678</v>
      </c>
      <c r="C160" s="316" t="s">
        <v>2837</v>
      </c>
      <c r="D160" s="316">
        <f t="shared" si="2"/>
        <v>0</v>
      </c>
      <c r="G160" s="316">
        <v>0</v>
      </c>
      <c r="H160" s="316">
        <v>0</v>
      </c>
      <c r="I160" s="316">
        <v>0</v>
      </c>
      <c r="J160" s="316">
        <v>0</v>
      </c>
      <c r="K160" s="316">
        <v>0</v>
      </c>
      <c r="L160" s="316">
        <v>0</v>
      </c>
      <c r="M160" s="316">
        <v>0</v>
      </c>
      <c r="N160" s="316">
        <v>0</v>
      </c>
      <c r="O160" s="316">
        <v>0</v>
      </c>
      <c r="P160" s="316">
        <v>0</v>
      </c>
      <c r="Q160" s="316">
        <v>0</v>
      </c>
      <c r="R160" s="316">
        <v>0</v>
      </c>
      <c r="S160" s="316">
        <v>0</v>
      </c>
      <c r="T160" s="316">
        <v>0</v>
      </c>
      <c r="U160" s="316">
        <v>0</v>
      </c>
      <c r="V160" s="316">
        <v>0</v>
      </c>
      <c r="W160" s="316">
        <v>0</v>
      </c>
      <c r="X160" s="316">
        <v>0</v>
      </c>
      <c r="Y160" s="316">
        <v>0</v>
      </c>
      <c r="Z160" s="316">
        <v>0</v>
      </c>
      <c r="AA160" s="316">
        <v>0</v>
      </c>
      <c r="AB160" s="316">
        <v>0</v>
      </c>
      <c r="AC160" s="316">
        <v>0</v>
      </c>
      <c r="AD160" s="316">
        <v>0</v>
      </c>
      <c r="AE160" s="316">
        <v>0</v>
      </c>
      <c r="AF160" s="316">
        <v>0</v>
      </c>
      <c r="AG160" s="316">
        <v>0</v>
      </c>
      <c r="AH160" s="316">
        <v>0</v>
      </c>
      <c r="AI160" s="316">
        <v>0</v>
      </c>
      <c r="AJ160" s="316">
        <v>0</v>
      </c>
      <c r="AK160" s="316">
        <v>0</v>
      </c>
      <c r="AL160" s="316">
        <v>0</v>
      </c>
    </row>
    <row r="161" spans="1:38">
      <c r="A161" s="316">
        <v>160</v>
      </c>
      <c r="B161" s="316" t="s">
        <v>2678</v>
      </c>
      <c r="C161" s="316" t="s">
        <v>2838</v>
      </c>
      <c r="D161" s="316">
        <f t="shared" si="2"/>
        <v>4200</v>
      </c>
      <c r="G161" s="316">
        <v>0</v>
      </c>
      <c r="H161" s="316">
        <v>0</v>
      </c>
      <c r="I161" s="316">
        <v>0</v>
      </c>
      <c r="J161" s="316">
        <v>0</v>
      </c>
      <c r="K161" s="316">
        <v>0</v>
      </c>
      <c r="L161" s="316">
        <v>0</v>
      </c>
      <c r="M161" s="316">
        <v>0</v>
      </c>
      <c r="N161" s="316">
        <v>0</v>
      </c>
      <c r="O161" s="316">
        <v>0</v>
      </c>
      <c r="P161" s="316">
        <v>0</v>
      </c>
      <c r="Q161" s="316">
        <v>0</v>
      </c>
      <c r="R161" s="316">
        <v>0</v>
      </c>
      <c r="S161" s="316">
        <v>1400</v>
      </c>
      <c r="T161" s="316">
        <v>0</v>
      </c>
      <c r="U161" s="316">
        <v>0</v>
      </c>
      <c r="V161" s="316">
        <v>0</v>
      </c>
      <c r="W161" s="316">
        <v>0</v>
      </c>
      <c r="X161" s="316">
        <v>0</v>
      </c>
      <c r="Y161" s="316">
        <v>0</v>
      </c>
      <c r="Z161" s="316">
        <v>0</v>
      </c>
      <c r="AA161" s="316">
        <v>1400</v>
      </c>
      <c r="AB161" s="316">
        <v>0</v>
      </c>
      <c r="AC161" s="316">
        <v>0</v>
      </c>
      <c r="AD161" s="316">
        <v>0</v>
      </c>
      <c r="AE161" s="316">
        <v>0</v>
      </c>
      <c r="AF161" s="316">
        <v>0</v>
      </c>
      <c r="AG161" s="316">
        <v>0</v>
      </c>
      <c r="AH161" s="316">
        <v>0</v>
      </c>
      <c r="AI161" s="316">
        <v>0</v>
      </c>
      <c r="AJ161" s="316">
        <v>0</v>
      </c>
      <c r="AK161" s="316">
        <v>1400</v>
      </c>
      <c r="AL161" s="316">
        <v>4200</v>
      </c>
    </row>
    <row r="162" spans="1:38">
      <c r="A162" s="316">
        <v>161</v>
      </c>
      <c r="B162" s="316" t="s">
        <v>2678</v>
      </c>
      <c r="C162" s="316" t="s">
        <v>2839</v>
      </c>
      <c r="D162" s="316">
        <f t="shared" si="2"/>
        <v>3600</v>
      </c>
      <c r="G162" s="316">
        <v>0</v>
      </c>
      <c r="H162" s="316">
        <v>0</v>
      </c>
      <c r="I162" s="316">
        <v>0</v>
      </c>
      <c r="J162" s="316">
        <v>0</v>
      </c>
      <c r="K162" s="316">
        <v>0</v>
      </c>
      <c r="L162" s="316">
        <v>0</v>
      </c>
      <c r="M162" s="316">
        <v>0</v>
      </c>
      <c r="N162" s="316">
        <v>0</v>
      </c>
      <c r="O162" s="316">
        <v>0</v>
      </c>
      <c r="P162" s="316">
        <v>0</v>
      </c>
      <c r="Q162" s="316">
        <v>0</v>
      </c>
      <c r="R162" s="316">
        <v>0</v>
      </c>
      <c r="S162" s="316">
        <v>1200</v>
      </c>
      <c r="T162" s="316">
        <v>0</v>
      </c>
      <c r="U162" s="316">
        <v>0</v>
      </c>
      <c r="V162" s="316">
        <v>0</v>
      </c>
      <c r="W162" s="316">
        <v>0</v>
      </c>
      <c r="X162" s="316">
        <v>0</v>
      </c>
      <c r="Y162" s="316">
        <v>0</v>
      </c>
      <c r="Z162" s="316">
        <v>0</v>
      </c>
      <c r="AA162" s="316">
        <v>1200</v>
      </c>
      <c r="AB162" s="316">
        <v>0</v>
      </c>
      <c r="AC162" s="316">
        <v>0</v>
      </c>
      <c r="AD162" s="316">
        <v>0</v>
      </c>
      <c r="AE162" s="316">
        <v>0</v>
      </c>
      <c r="AF162" s="316">
        <v>0</v>
      </c>
      <c r="AG162" s="316">
        <v>0</v>
      </c>
      <c r="AH162" s="316">
        <v>1200</v>
      </c>
      <c r="AI162" s="316">
        <v>0</v>
      </c>
      <c r="AJ162" s="316">
        <v>0</v>
      </c>
      <c r="AK162" s="316">
        <v>0</v>
      </c>
      <c r="AL162" s="316">
        <v>3600</v>
      </c>
    </row>
    <row r="163" spans="1:38">
      <c r="A163" s="316">
        <v>162</v>
      </c>
      <c r="B163" s="316" t="s">
        <v>2678</v>
      </c>
      <c r="C163" s="316" t="s">
        <v>2840</v>
      </c>
      <c r="D163" s="316">
        <f t="shared" si="2"/>
        <v>4200</v>
      </c>
      <c r="G163" s="316">
        <v>0</v>
      </c>
      <c r="H163" s="316">
        <v>0</v>
      </c>
      <c r="I163" s="316">
        <v>0</v>
      </c>
      <c r="J163" s="316">
        <v>0</v>
      </c>
      <c r="K163" s="316">
        <v>0</v>
      </c>
      <c r="L163" s="316">
        <v>0</v>
      </c>
      <c r="M163" s="316">
        <v>0</v>
      </c>
      <c r="N163" s="316">
        <v>0</v>
      </c>
      <c r="O163" s="316">
        <v>0</v>
      </c>
      <c r="P163" s="316">
        <v>1400</v>
      </c>
      <c r="Q163" s="316">
        <v>0</v>
      </c>
      <c r="R163" s="316">
        <v>0</v>
      </c>
      <c r="S163" s="316">
        <v>0</v>
      </c>
      <c r="T163" s="316">
        <v>0</v>
      </c>
      <c r="U163" s="316">
        <v>0</v>
      </c>
      <c r="V163" s="316">
        <v>0</v>
      </c>
      <c r="W163" s="316">
        <v>0</v>
      </c>
      <c r="X163" s="316">
        <v>1400</v>
      </c>
      <c r="Y163" s="316">
        <v>0</v>
      </c>
      <c r="Z163" s="316">
        <v>0</v>
      </c>
      <c r="AA163" s="316">
        <v>0</v>
      </c>
      <c r="AB163" s="316">
        <v>0</v>
      </c>
      <c r="AC163" s="316">
        <v>0</v>
      </c>
      <c r="AD163" s="316">
        <v>0</v>
      </c>
      <c r="AE163" s="316">
        <v>0</v>
      </c>
      <c r="AF163" s="316">
        <v>0</v>
      </c>
      <c r="AG163" s="316">
        <v>1400</v>
      </c>
      <c r="AH163" s="316">
        <v>0</v>
      </c>
      <c r="AI163" s="316">
        <v>0</v>
      </c>
      <c r="AJ163" s="316">
        <v>0</v>
      </c>
      <c r="AK163" s="316">
        <v>0</v>
      </c>
      <c r="AL163" s="316">
        <v>4200</v>
      </c>
    </row>
    <row r="164" spans="1:38">
      <c r="A164" s="316">
        <v>163</v>
      </c>
      <c r="B164" s="316" t="s">
        <v>2678</v>
      </c>
      <c r="C164" s="316" t="s">
        <v>2841</v>
      </c>
      <c r="D164" s="316">
        <f t="shared" si="2"/>
        <v>4200</v>
      </c>
      <c r="G164" s="316">
        <v>0</v>
      </c>
      <c r="H164" s="316">
        <v>0</v>
      </c>
      <c r="I164" s="316">
        <v>0</v>
      </c>
      <c r="J164" s="316">
        <v>0</v>
      </c>
      <c r="K164" s="316">
        <v>0</v>
      </c>
      <c r="L164" s="316">
        <v>0</v>
      </c>
      <c r="M164" s="316">
        <v>0</v>
      </c>
      <c r="N164" s="316">
        <v>0</v>
      </c>
      <c r="O164" s="316">
        <v>0</v>
      </c>
      <c r="P164" s="316">
        <v>1400</v>
      </c>
      <c r="Q164" s="316">
        <v>0</v>
      </c>
      <c r="R164" s="316">
        <v>0</v>
      </c>
      <c r="S164" s="316">
        <v>0</v>
      </c>
      <c r="T164" s="316">
        <v>0</v>
      </c>
      <c r="U164" s="316">
        <v>0</v>
      </c>
      <c r="V164" s="316">
        <v>0</v>
      </c>
      <c r="W164" s="316">
        <v>0</v>
      </c>
      <c r="X164" s="316">
        <v>1400</v>
      </c>
      <c r="Y164" s="316">
        <v>0</v>
      </c>
      <c r="Z164" s="316">
        <v>0</v>
      </c>
      <c r="AA164" s="316">
        <v>0</v>
      </c>
      <c r="AB164" s="316">
        <v>0</v>
      </c>
      <c r="AC164" s="316">
        <v>0</v>
      </c>
      <c r="AD164" s="316">
        <v>0</v>
      </c>
      <c r="AE164" s="316">
        <v>0</v>
      </c>
      <c r="AF164" s="316">
        <v>0</v>
      </c>
      <c r="AG164" s="316">
        <v>1400</v>
      </c>
      <c r="AH164" s="316">
        <v>0</v>
      </c>
      <c r="AI164" s="316">
        <v>0</v>
      </c>
      <c r="AJ164" s="316">
        <v>0</v>
      </c>
      <c r="AK164" s="316">
        <v>0</v>
      </c>
      <c r="AL164" s="316">
        <v>4200</v>
      </c>
    </row>
    <row r="165" spans="1:38">
      <c r="A165" s="316">
        <v>164</v>
      </c>
      <c r="B165" s="316" t="s">
        <v>2678</v>
      </c>
      <c r="C165" s="316" t="s">
        <v>2842</v>
      </c>
      <c r="D165" s="316">
        <f t="shared" si="2"/>
        <v>0</v>
      </c>
      <c r="G165" s="316">
        <v>0</v>
      </c>
      <c r="H165" s="316">
        <v>0</v>
      </c>
      <c r="I165" s="316">
        <v>0</v>
      </c>
      <c r="J165" s="316">
        <v>0</v>
      </c>
      <c r="K165" s="316">
        <v>0</v>
      </c>
      <c r="L165" s="316">
        <v>0</v>
      </c>
      <c r="M165" s="316">
        <v>0</v>
      </c>
      <c r="N165" s="316">
        <v>0</v>
      </c>
      <c r="O165" s="316">
        <v>0</v>
      </c>
      <c r="P165" s="316">
        <v>0</v>
      </c>
      <c r="Q165" s="316">
        <v>0</v>
      </c>
      <c r="R165" s="316">
        <v>0</v>
      </c>
      <c r="S165" s="316">
        <v>0</v>
      </c>
      <c r="T165" s="316">
        <v>0</v>
      </c>
      <c r="U165" s="316">
        <v>0</v>
      </c>
      <c r="V165" s="316">
        <v>0</v>
      </c>
      <c r="W165" s="316">
        <v>0</v>
      </c>
      <c r="X165" s="316">
        <v>0</v>
      </c>
      <c r="Y165" s="316">
        <v>0</v>
      </c>
      <c r="Z165" s="316">
        <v>0</v>
      </c>
      <c r="AA165" s="316">
        <v>0</v>
      </c>
      <c r="AB165" s="316">
        <v>0</v>
      </c>
      <c r="AC165" s="316">
        <v>0</v>
      </c>
      <c r="AD165" s="316">
        <v>0</v>
      </c>
      <c r="AE165" s="316">
        <v>0</v>
      </c>
      <c r="AF165" s="316">
        <v>0</v>
      </c>
      <c r="AG165" s="316">
        <v>0</v>
      </c>
      <c r="AH165" s="316">
        <v>0</v>
      </c>
      <c r="AI165" s="316">
        <v>0</v>
      </c>
      <c r="AJ165" s="316">
        <v>0</v>
      </c>
      <c r="AK165" s="316">
        <v>0</v>
      </c>
      <c r="AL165" s="316">
        <v>0</v>
      </c>
    </row>
    <row r="166" spans="1:38">
      <c r="A166" s="316">
        <v>165</v>
      </c>
      <c r="B166" s="316" t="s">
        <v>2678</v>
      </c>
      <c r="C166" s="316" t="s">
        <v>2843</v>
      </c>
      <c r="D166" s="316">
        <f t="shared" si="2"/>
        <v>0</v>
      </c>
      <c r="G166" s="316">
        <v>0</v>
      </c>
      <c r="H166" s="316">
        <v>0</v>
      </c>
      <c r="I166" s="316">
        <v>0</v>
      </c>
      <c r="J166" s="316">
        <v>0</v>
      </c>
      <c r="K166" s="316">
        <v>0</v>
      </c>
      <c r="L166" s="316">
        <v>0</v>
      </c>
      <c r="M166" s="316">
        <v>0</v>
      </c>
      <c r="N166" s="316">
        <v>0</v>
      </c>
      <c r="O166" s="316">
        <v>0</v>
      </c>
      <c r="P166" s="316">
        <v>0</v>
      </c>
      <c r="Q166" s="316">
        <v>0</v>
      </c>
      <c r="R166" s="316">
        <v>0</v>
      </c>
      <c r="S166" s="316">
        <v>0</v>
      </c>
      <c r="T166" s="316">
        <v>0</v>
      </c>
      <c r="U166" s="316">
        <v>0</v>
      </c>
      <c r="V166" s="316">
        <v>0</v>
      </c>
      <c r="W166" s="316">
        <v>0</v>
      </c>
      <c r="X166" s="316">
        <v>0</v>
      </c>
      <c r="Y166" s="316">
        <v>0</v>
      </c>
      <c r="Z166" s="316">
        <v>0</v>
      </c>
      <c r="AA166" s="316">
        <v>0</v>
      </c>
      <c r="AB166" s="316">
        <v>0</v>
      </c>
      <c r="AC166" s="316">
        <v>0</v>
      </c>
      <c r="AD166" s="316">
        <v>0</v>
      </c>
      <c r="AE166" s="316">
        <v>0</v>
      </c>
      <c r="AF166" s="316">
        <v>0</v>
      </c>
      <c r="AG166" s="316">
        <v>0</v>
      </c>
      <c r="AH166" s="316">
        <v>0</v>
      </c>
      <c r="AI166" s="316">
        <v>0</v>
      </c>
      <c r="AJ166" s="316">
        <v>0</v>
      </c>
      <c r="AK166" s="316">
        <v>0</v>
      </c>
      <c r="AL166" s="316">
        <v>0</v>
      </c>
    </row>
    <row r="167" spans="1:38">
      <c r="A167" s="316">
        <v>166</v>
      </c>
      <c r="B167" s="316" t="s">
        <v>2678</v>
      </c>
      <c r="C167" s="316" t="s">
        <v>2844</v>
      </c>
      <c r="D167" s="316">
        <f t="shared" si="2"/>
        <v>3600</v>
      </c>
      <c r="G167" s="316">
        <v>0</v>
      </c>
      <c r="H167" s="316">
        <v>0</v>
      </c>
      <c r="I167" s="316">
        <v>0</v>
      </c>
      <c r="J167" s="316">
        <v>0</v>
      </c>
      <c r="K167" s="316">
        <v>0</v>
      </c>
      <c r="L167" s="316">
        <v>0</v>
      </c>
      <c r="M167" s="316">
        <v>0</v>
      </c>
      <c r="N167" s="316">
        <v>0</v>
      </c>
      <c r="O167" s="316">
        <v>0</v>
      </c>
      <c r="P167" s="316">
        <v>1200</v>
      </c>
      <c r="Q167" s="316">
        <v>0</v>
      </c>
      <c r="R167" s="316">
        <v>0</v>
      </c>
      <c r="S167" s="316">
        <v>0</v>
      </c>
      <c r="T167" s="316">
        <v>0</v>
      </c>
      <c r="U167" s="316">
        <v>0</v>
      </c>
      <c r="V167" s="316">
        <v>0</v>
      </c>
      <c r="W167" s="316">
        <v>0</v>
      </c>
      <c r="X167" s="316">
        <v>1200</v>
      </c>
      <c r="Y167" s="316">
        <v>0</v>
      </c>
      <c r="Z167" s="316">
        <v>0</v>
      </c>
      <c r="AA167" s="316">
        <v>0</v>
      </c>
      <c r="AB167" s="316">
        <v>0</v>
      </c>
      <c r="AC167" s="316">
        <v>0</v>
      </c>
      <c r="AD167" s="316">
        <v>0</v>
      </c>
      <c r="AE167" s="316">
        <v>1200</v>
      </c>
      <c r="AF167" s="316">
        <v>0</v>
      </c>
      <c r="AG167" s="316">
        <v>0</v>
      </c>
      <c r="AH167" s="316">
        <v>0</v>
      </c>
      <c r="AI167" s="316">
        <v>0</v>
      </c>
      <c r="AJ167" s="316">
        <v>0</v>
      </c>
      <c r="AK167" s="316">
        <v>0</v>
      </c>
      <c r="AL167" s="316">
        <v>3600</v>
      </c>
    </row>
    <row r="168" spans="1:38">
      <c r="A168" s="316">
        <v>167</v>
      </c>
      <c r="B168" s="316" t="s">
        <v>2678</v>
      </c>
      <c r="C168" s="316" t="s">
        <v>2845</v>
      </c>
      <c r="D168" s="316">
        <f t="shared" si="2"/>
        <v>3600</v>
      </c>
      <c r="G168" s="316">
        <v>0</v>
      </c>
      <c r="H168" s="316">
        <v>0</v>
      </c>
      <c r="I168" s="316">
        <v>0</v>
      </c>
      <c r="J168" s="316">
        <v>0</v>
      </c>
      <c r="K168" s="316">
        <v>0</v>
      </c>
      <c r="L168" s="316">
        <v>0</v>
      </c>
      <c r="M168" s="316">
        <v>0</v>
      </c>
      <c r="N168" s="316">
        <v>0</v>
      </c>
      <c r="O168" s="316">
        <v>0</v>
      </c>
      <c r="P168" s="316">
        <v>1200</v>
      </c>
      <c r="Q168" s="316">
        <v>0</v>
      </c>
      <c r="R168" s="316">
        <v>0</v>
      </c>
      <c r="S168" s="316">
        <v>0</v>
      </c>
      <c r="T168" s="316">
        <v>0</v>
      </c>
      <c r="U168" s="316">
        <v>0</v>
      </c>
      <c r="V168" s="316">
        <v>0</v>
      </c>
      <c r="W168" s="316">
        <v>0</v>
      </c>
      <c r="X168" s="316">
        <v>1200</v>
      </c>
      <c r="Y168" s="316">
        <v>0</v>
      </c>
      <c r="Z168" s="316">
        <v>0</v>
      </c>
      <c r="AA168" s="316">
        <v>0</v>
      </c>
      <c r="AB168" s="316">
        <v>0</v>
      </c>
      <c r="AC168" s="316">
        <v>0</v>
      </c>
      <c r="AD168" s="316">
        <v>0</v>
      </c>
      <c r="AE168" s="316">
        <v>1200</v>
      </c>
      <c r="AF168" s="316">
        <v>0</v>
      </c>
      <c r="AG168" s="316">
        <v>0</v>
      </c>
      <c r="AH168" s="316">
        <v>0</v>
      </c>
      <c r="AI168" s="316">
        <v>0</v>
      </c>
      <c r="AJ168" s="316">
        <v>0</v>
      </c>
      <c r="AK168" s="316">
        <v>0</v>
      </c>
      <c r="AL168" s="316">
        <v>3600</v>
      </c>
    </row>
    <row r="169" spans="1:38">
      <c r="A169" s="316">
        <v>168</v>
      </c>
      <c r="B169" s="316" t="s">
        <v>2678</v>
      </c>
      <c r="C169" s="316" t="s">
        <v>2846</v>
      </c>
      <c r="D169" s="316">
        <f t="shared" si="2"/>
        <v>6000</v>
      </c>
      <c r="G169" s="316">
        <v>0</v>
      </c>
      <c r="H169" s="316">
        <v>0</v>
      </c>
      <c r="I169" s="316">
        <v>0</v>
      </c>
      <c r="J169" s="316">
        <v>0</v>
      </c>
      <c r="K169" s="316">
        <v>0</v>
      </c>
      <c r="L169" s="316">
        <v>0</v>
      </c>
      <c r="M169" s="316">
        <v>0</v>
      </c>
      <c r="N169" s="316">
        <v>0</v>
      </c>
      <c r="O169" s="316">
        <v>0</v>
      </c>
      <c r="P169" s="316">
        <v>0</v>
      </c>
      <c r="Q169" s="316">
        <v>1500</v>
      </c>
      <c r="R169" s="316">
        <v>0</v>
      </c>
      <c r="S169" s="316">
        <v>0</v>
      </c>
      <c r="T169" s="316">
        <v>0</v>
      </c>
      <c r="U169" s="316">
        <v>0</v>
      </c>
      <c r="V169" s="316">
        <v>0</v>
      </c>
      <c r="W169" s="316">
        <v>1500</v>
      </c>
      <c r="X169" s="316">
        <v>0</v>
      </c>
      <c r="Y169" s="316">
        <v>0</v>
      </c>
      <c r="Z169" s="316">
        <v>0</v>
      </c>
      <c r="AA169" s="316">
        <v>1500</v>
      </c>
      <c r="AB169" s="316">
        <v>0</v>
      </c>
      <c r="AC169" s="316">
        <v>0</v>
      </c>
      <c r="AD169" s="316">
        <v>0</v>
      </c>
      <c r="AE169" s="316">
        <v>0</v>
      </c>
      <c r="AF169" s="316">
        <v>0</v>
      </c>
      <c r="AG169" s="316">
        <v>1500</v>
      </c>
      <c r="AH169" s="316">
        <v>0</v>
      </c>
      <c r="AI169" s="316">
        <v>0</v>
      </c>
      <c r="AJ169" s="316">
        <v>0</v>
      </c>
      <c r="AK169" s="316">
        <v>0</v>
      </c>
      <c r="AL169" s="316">
        <v>6000</v>
      </c>
    </row>
    <row r="170" spans="1:38">
      <c r="A170" s="316">
        <v>169</v>
      </c>
      <c r="B170" s="316" t="s">
        <v>2678</v>
      </c>
      <c r="C170" s="316" t="s">
        <v>2847</v>
      </c>
      <c r="D170" s="316">
        <f t="shared" si="2"/>
        <v>7200</v>
      </c>
      <c r="G170" s="316">
        <v>0</v>
      </c>
      <c r="H170" s="316">
        <v>0</v>
      </c>
      <c r="I170" s="316">
        <v>0</v>
      </c>
      <c r="J170" s="316">
        <v>0</v>
      </c>
      <c r="K170" s="316">
        <v>0</v>
      </c>
      <c r="L170" s="316">
        <v>1200</v>
      </c>
      <c r="M170" s="316">
        <v>0</v>
      </c>
      <c r="N170" s="316">
        <v>0</v>
      </c>
      <c r="O170" s="316">
        <v>0</v>
      </c>
      <c r="P170" s="316">
        <v>1200</v>
      </c>
      <c r="Q170" s="316">
        <v>0</v>
      </c>
      <c r="R170" s="316">
        <v>1200</v>
      </c>
      <c r="S170" s="316">
        <v>0</v>
      </c>
      <c r="T170" s="316">
        <v>1200</v>
      </c>
      <c r="U170" s="316">
        <v>0</v>
      </c>
      <c r="V170" s="316">
        <v>0</v>
      </c>
      <c r="W170" s="316">
        <v>0</v>
      </c>
      <c r="X170" s="316">
        <v>0</v>
      </c>
      <c r="Y170" s="316">
        <v>0</v>
      </c>
      <c r="Z170" s="316">
        <v>1200</v>
      </c>
      <c r="AA170" s="316">
        <v>0</v>
      </c>
      <c r="AB170" s="316">
        <v>0</v>
      </c>
      <c r="AC170" s="316">
        <v>0</v>
      </c>
      <c r="AD170" s="316">
        <v>0</v>
      </c>
      <c r="AE170" s="316">
        <v>1200</v>
      </c>
      <c r="AF170" s="316">
        <v>0</v>
      </c>
      <c r="AG170" s="316">
        <v>0</v>
      </c>
      <c r="AH170" s="316">
        <v>0</v>
      </c>
      <c r="AI170" s="316">
        <v>0</v>
      </c>
      <c r="AJ170" s="316">
        <v>0</v>
      </c>
      <c r="AK170" s="316">
        <v>0</v>
      </c>
      <c r="AL170" s="316">
        <v>7200</v>
      </c>
    </row>
    <row r="171" spans="1:38">
      <c r="A171" s="316">
        <v>170</v>
      </c>
      <c r="B171" s="316" t="s">
        <v>2678</v>
      </c>
      <c r="C171" s="316" t="s">
        <v>2848</v>
      </c>
      <c r="D171" s="316">
        <f t="shared" si="2"/>
        <v>0</v>
      </c>
      <c r="G171" s="316">
        <v>0</v>
      </c>
      <c r="H171" s="316">
        <v>0</v>
      </c>
      <c r="I171" s="316">
        <v>0</v>
      </c>
      <c r="J171" s="316">
        <v>0</v>
      </c>
      <c r="K171" s="316">
        <v>0</v>
      </c>
      <c r="L171" s="316">
        <v>0</v>
      </c>
      <c r="M171" s="316">
        <v>0</v>
      </c>
      <c r="N171" s="316">
        <v>0</v>
      </c>
      <c r="O171" s="316">
        <v>0</v>
      </c>
      <c r="P171" s="316">
        <v>0</v>
      </c>
      <c r="Q171" s="316">
        <v>0</v>
      </c>
      <c r="R171" s="316">
        <v>0</v>
      </c>
      <c r="S171" s="316">
        <v>0</v>
      </c>
      <c r="T171" s="316">
        <v>0</v>
      </c>
      <c r="U171" s="316">
        <v>0</v>
      </c>
      <c r="V171" s="316">
        <v>0</v>
      </c>
      <c r="W171" s="316">
        <v>0</v>
      </c>
      <c r="X171" s="316">
        <v>0</v>
      </c>
      <c r="Y171" s="316">
        <v>0</v>
      </c>
      <c r="Z171" s="316">
        <v>0</v>
      </c>
      <c r="AA171" s="316">
        <v>0</v>
      </c>
      <c r="AB171" s="316">
        <v>0</v>
      </c>
      <c r="AC171" s="316">
        <v>0</v>
      </c>
      <c r="AD171" s="316">
        <v>0</v>
      </c>
      <c r="AE171" s="316">
        <v>0</v>
      </c>
      <c r="AF171" s="316">
        <v>0</v>
      </c>
      <c r="AG171" s="316">
        <v>0</v>
      </c>
      <c r="AH171" s="316">
        <v>0</v>
      </c>
      <c r="AI171" s="316">
        <v>0</v>
      </c>
      <c r="AJ171" s="316">
        <v>0</v>
      </c>
      <c r="AK171" s="316">
        <v>0</v>
      </c>
      <c r="AL171" s="316">
        <v>0</v>
      </c>
    </row>
    <row r="172" spans="1:38">
      <c r="A172" s="316">
        <v>171</v>
      </c>
      <c r="B172" s="316" t="s">
        <v>2678</v>
      </c>
      <c r="C172" s="316" t="s">
        <v>2849</v>
      </c>
      <c r="D172" s="316">
        <f t="shared" si="2"/>
        <v>0</v>
      </c>
      <c r="G172" s="316">
        <v>0</v>
      </c>
      <c r="H172" s="316">
        <v>0</v>
      </c>
      <c r="I172" s="316">
        <v>0</v>
      </c>
      <c r="J172" s="316">
        <v>0</v>
      </c>
      <c r="K172" s="316">
        <v>0</v>
      </c>
      <c r="L172" s="316">
        <v>0</v>
      </c>
      <c r="M172" s="316">
        <v>0</v>
      </c>
      <c r="N172" s="316">
        <v>0</v>
      </c>
      <c r="O172" s="316">
        <v>0</v>
      </c>
      <c r="P172" s="316">
        <v>0</v>
      </c>
      <c r="Q172" s="316">
        <v>0</v>
      </c>
      <c r="R172" s="316">
        <v>0</v>
      </c>
      <c r="S172" s="316">
        <v>0</v>
      </c>
      <c r="T172" s="316">
        <v>0</v>
      </c>
      <c r="U172" s="316">
        <v>0</v>
      </c>
      <c r="V172" s="316">
        <v>0</v>
      </c>
      <c r="W172" s="316">
        <v>0</v>
      </c>
      <c r="X172" s="316">
        <v>0</v>
      </c>
      <c r="Y172" s="316">
        <v>0</v>
      </c>
      <c r="Z172" s="316">
        <v>0</v>
      </c>
      <c r="AA172" s="316">
        <v>0</v>
      </c>
      <c r="AB172" s="316">
        <v>0</v>
      </c>
      <c r="AC172" s="316">
        <v>0</v>
      </c>
      <c r="AD172" s="316">
        <v>0</v>
      </c>
      <c r="AE172" s="316">
        <v>0</v>
      </c>
      <c r="AF172" s="316">
        <v>0</v>
      </c>
      <c r="AG172" s="316">
        <v>0</v>
      </c>
      <c r="AH172" s="316">
        <v>0</v>
      </c>
      <c r="AI172" s="316">
        <v>0</v>
      </c>
      <c r="AJ172" s="316">
        <v>0</v>
      </c>
      <c r="AK172" s="316">
        <v>0</v>
      </c>
      <c r="AL172" s="316">
        <v>0</v>
      </c>
    </row>
    <row r="173" spans="1:38">
      <c r="A173" s="316">
        <v>172</v>
      </c>
      <c r="B173" s="316" t="s">
        <v>2678</v>
      </c>
      <c r="C173" s="316" t="s">
        <v>2850</v>
      </c>
      <c r="D173" s="316">
        <f t="shared" si="2"/>
        <v>7200</v>
      </c>
      <c r="G173" s="316">
        <v>0</v>
      </c>
      <c r="H173" s="316">
        <v>0</v>
      </c>
      <c r="I173" s="316">
        <v>0</v>
      </c>
      <c r="J173" s="316">
        <v>0</v>
      </c>
      <c r="K173" s="316">
        <v>0</v>
      </c>
      <c r="L173" s="316">
        <v>1800</v>
      </c>
      <c r="M173" s="316">
        <v>0</v>
      </c>
      <c r="N173" s="316">
        <v>0</v>
      </c>
      <c r="O173" s="316">
        <v>0</v>
      </c>
      <c r="P173" s="316">
        <v>0</v>
      </c>
      <c r="Q173" s="316">
        <v>0</v>
      </c>
      <c r="R173" s="316">
        <v>0</v>
      </c>
      <c r="S173" s="316">
        <v>1800</v>
      </c>
      <c r="T173" s="316">
        <v>0</v>
      </c>
      <c r="U173" s="316">
        <v>0</v>
      </c>
      <c r="V173" s="316">
        <v>0</v>
      </c>
      <c r="W173" s="316">
        <v>0</v>
      </c>
      <c r="X173" s="316">
        <v>0</v>
      </c>
      <c r="Y173" s="316">
        <v>0</v>
      </c>
      <c r="Z173" s="316">
        <v>1800</v>
      </c>
      <c r="AA173" s="316">
        <v>0</v>
      </c>
      <c r="AB173" s="316">
        <v>0</v>
      </c>
      <c r="AC173" s="316">
        <v>0</v>
      </c>
      <c r="AD173" s="316">
        <v>0</v>
      </c>
      <c r="AE173" s="316">
        <v>0</v>
      </c>
      <c r="AF173" s="316">
        <v>0</v>
      </c>
      <c r="AG173" s="316">
        <v>1800</v>
      </c>
      <c r="AH173" s="316">
        <v>0</v>
      </c>
      <c r="AI173" s="316">
        <v>0</v>
      </c>
      <c r="AJ173" s="316">
        <v>0</v>
      </c>
      <c r="AK173" s="316">
        <v>0</v>
      </c>
      <c r="AL173" s="316">
        <v>7200</v>
      </c>
    </row>
    <row r="174" spans="1:38">
      <c r="A174" s="316">
        <v>173</v>
      </c>
      <c r="B174" s="316" t="s">
        <v>2678</v>
      </c>
      <c r="C174" s="316" t="s">
        <v>2851</v>
      </c>
      <c r="D174" s="316">
        <f t="shared" si="2"/>
        <v>6000</v>
      </c>
      <c r="G174" s="316">
        <v>0</v>
      </c>
      <c r="H174" s="316">
        <v>0</v>
      </c>
      <c r="I174" s="316">
        <v>0</v>
      </c>
      <c r="J174" s="316">
        <v>0</v>
      </c>
      <c r="K174" s="316">
        <v>0</v>
      </c>
      <c r="L174" s="316">
        <v>0</v>
      </c>
      <c r="M174" s="316">
        <v>0</v>
      </c>
      <c r="N174" s="316">
        <v>0</v>
      </c>
      <c r="O174" s="316">
        <v>0</v>
      </c>
      <c r="P174" s="316">
        <v>0</v>
      </c>
      <c r="Q174" s="316">
        <v>1500</v>
      </c>
      <c r="R174" s="316">
        <v>0</v>
      </c>
      <c r="S174" s="316">
        <v>0</v>
      </c>
      <c r="T174" s="316">
        <v>0</v>
      </c>
      <c r="U174" s="316">
        <v>0</v>
      </c>
      <c r="V174" s="316">
        <v>0</v>
      </c>
      <c r="W174" s="316">
        <v>1500</v>
      </c>
      <c r="X174" s="316">
        <v>0</v>
      </c>
      <c r="Y174" s="316">
        <v>0</v>
      </c>
      <c r="Z174" s="316">
        <v>0</v>
      </c>
      <c r="AA174" s="316">
        <v>0</v>
      </c>
      <c r="AB174" s="316">
        <v>0</v>
      </c>
      <c r="AC174" s="316">
        <v>0</v>
      </c>
      <c r="AD174" s="316">
        <v>1500</v>
      </c>
      <c r="AE174" s="316">
        <v>0</v>
      </c>
      <c r="AF174" s="316">
        <v>0</v>
      </c>
      <c r="AG174" s="316">
        <v>0</v>
      </c>
      <c r="AH174" s="316">
        <v>1500</v>
      </c>
      <c r="AI174" s="316">
        <v>0</v>
      </c>
      <c r="AJ174" s="316">
        <v>0</v>
      </c>
      <c r="AK174" s="316">
        <v>0</v>
      </c>
      <c r="AL174" s="316">
        <v>6000</v>
      </c>
    </row>
    <row r="175" spans="1:38">
      <c r="A175" s="316">
        <v>174</v>
      </c>
      <c r="B175" s="316" t="s">
        <v>2678</v>
      </c>
      <c r="C175" s="316" t="s">
        <v>2852</v>
      </c>
      <c r="D175" s="316">
        <f t="shared" si="2"/>
        <v>0</v>
      </c>
      <c r="G175" s="316">
        <v>0</v>
      </c>
      <c r="H175" s="316">
        <v>0</v>
      </c>
      <c r="I175" s="316">
        <v>0</v>
      </c>
      <c r="J175" s="316">
        <v>0</v>
      </c>
      <c r="K175" s="316">
        <v>0</v>
      </c>
      <c r="L175" s="316">
        <v>0</v>
      </c>
      <c r="M175" s="316">
        <v>0</v>
      </c>
      <c r="N175" s="316">
        <v>0</v>
      </c>
      <c r="O175" s="316">
        <v>0</v>
      </c>
      <c r="P175" s="316">
        <v>0</v>
      </c>
      <c r="Q175" s="316">
        <v>0</v>
      </c>
      <c r="R175" s="316">
        <v>0</v>
      </c>
      <c r="S175" s="316">
        <v>0</v>
      </c>
      <c r="T175" s="316">
        <v>0</v>
      </c>
      <c r="U175" s="316">
        <v>0</v>
      </c>
      <c r="V175" s="316">
        <v>0</v>
      </c>
      <c r="W175" s="316">
        <v>0</v>
      </c>
      <c r="X175" s="316">
        <v>0</v>
      </c>
      <c r="Y175" s="316">
        <v>0</v>
      </c>
      <c r="Z175" s="316">
        <v>0</v>
      </c>
      <c r="AA175" s="316">
        <v>0</v>
      </c>
      <c r="AB175" s="316">
        <v>0</v>
      </c>
      <c r="AC175" s="316">
        <v>0</v>
      </c>
      <c r="AD175" s="316">
        <v>0</v>
      </c>
      <c r="AE175" s="316">
        <v>0</v>
      </c>
      <c r="AF175" s="316">
        <v>0</v>
      </c>
      <c r="AG175" s="316">
        <v>0</v>
      </c>
      <c r="AH175" s="316">
        <v>0</v>
      </c>
      <c r="AI175" s="316">
        <v>0</v>
      </c>
      <c r="AJ175" s="316">
        <v>0</v>
      </c>
      <c r="AK175" s="316">
        <v>0</v>
      </c>
      <c r="AL175" s="316">
        <v>0</v>
      </c>
    </row>
    <row r="176" spans="1:38">
      <c r="A176" s="316">
        <v>175</v>
      </c>
      <c r="B176" s="316" t="s">
        <v>2678</v>
      </c>
      <c r="C176" s="316" t="s">
        <v>2853</v>
      </c>
      <c r="D176" s="316">
        <f t="shared" si="2"/>
        <v>500</v>
      </c>
      <c r="G176" s="316">
        <v>0</v>
      </c>
      <c r="H176" s="316">
        <v>0</v>
      </c>
      <c r="I176" s="316">
        <v>0</v>
      </c>
      <c r="J176" s="316">
        <v>0</v>
      </c>
      <c r="K176" s="316">
        <v>0</v>
      </c>
      <c r="L176" s="316">
        <v>0</v>
      </c>
      <c r="M176" s="316">
        <v>0</v>
      </c>
      <c r="N176" s="316">
        <v>0</v>
      </c>
      <c r="O176" s="316">
        <v>0</v>
      </c>
      <c r="P176" s="316">
        <v>0</v>
      </c>
      <c r="Q176" s="316">
        <v>0</v>
      </c>
      <c r="R176" s="316">
        <v>0</v>
      </c>
      <c r="S176" s="316">
        <v>0</v>
      </c>
      <c r="T176" s="316">
        <v>0</v>
      </c>
      <c r="U176" s="316">
        <v>0</v>
      </c>
      <c r="V176" s="316">
        <v>0</v>
      </c>
      <c r="W176" s="316">
        <v>0</v>
      </c>
      <c r="X176" s="316">
        <v>0</v>
      </c>
      <c r="Y176" s="316">
        <v>500</v>
      </c>
      <c r="Z176" s="316">
        <v>0</v>
      </c>
      <c r="AA176" s="316">
        <v>0</v>
      </c>
      <c r="AB176" s="316">
        <v>0</v>
      </c>
      <c r="AC176" s="316">
        <v>0</v>
      </c>
      <c r="AD176" s="316">
        <v>0</v>
      </c>
      <c r="AE176" s="316">
        <v>0</v>
      </c>
      <c r="AF176" s="316">
        <v>0</v>
      </c>
      <c r="AG176" s="316">
        <v>0</v>
      </c>
      <c r="AH176" s="316">
        <v>0</v>
      </c>
      <c r="AI176" s="316">
        <v>0</v>
      </c>
      <c r="AJ176" s="316">
        <v>0</v>
      </c>
      <c r="AK176" s="316">
        <v>0</v>
      </c>
      <c r="AL176" s="316">
        <v>500</v>
      </c>
    </row>
    <row r="177" spans="1:38">
      <c r="A177" s="316">
        <v>176</v>
      </c>
      <c r="B177" s="316" t="s">
        <v>2678</v>
      </c>
      <c r="C177" s="316" t="s">
        <v>2854</v>
      </c>
      <c r="D177" s="316">
        <f t="shared" si="2"/>
        <v>6000</v>
      </c>
      <c r="G177" s="316">
        <v>0</v>
      </c>
      <c r="H177" s="316">
        <v>0</v>
      </c>
      <c r="I177" s="316">
        <v>0</v>
      </c>
      <c r="J177" s="316">
        <v>0</v>
      </c>
      <c r="K177" s="316">
        <v>0</v>
      </c>
      <c r="L177" s="316">
        <v>0</v>
      </c>
      <c r="M177" s="316">
        <v>0</v>
      </c>
      <c r="N177" s="316">
        <v>0</v>
      </c>
      <c r="O177" s="316">
        <v>0</v>
      </c>
      <c r="P177" s="316">
        <v>0</v>
      </c>
      <c r="Q177" s="316">
        <v>0</v>
      </c>
      <c r="R177" s="316">
        <v>2000</v>
      </c>
      <c r="S177" s="316">
        <v>0</v>
      </c>
      <c r="T177" s="316">
        <v>0</v>
      </c>
      <c r="U177" s="316">
        <v>0</v>
      </c>
      <c r="V177" s="316">
        <v>0</v>
      </c>
      <c r="W177" s="316">
        <v>0</v>
      </c>
      <c r="X177" s="316">
        <v>0</v>
      </c>
      <c r="Y177" s="316">
        <v>2000</v>
      </c>
      <c r="Z177" s="316">
        <v>0</v>
      </c>
      <c r="AA177" s="316">
        <v>0</v>
      </c>
      <c r="AB177" s="316">
        <v>0</v>
      </c>
      <c r="AC177" s="316">
        <v>0</v>
      </c>
      <c r="AD177" s="316">
        <v>0</v>
      </c>
      <c r="AE177" s="316">
        <v>2000</v>
      </c>
      <c r="AF177" s="316">
        <v>0</v>
      </c>
      <c r="AG177" s="316">
        <v>0</v>
      </c>
      <c r="AH177" s="316">
        <v>0</v>
      </c>
      <c r="AI177" s="316">
        <v>0</v>
      </c>
      <c r="AJ177" s="316">
        <v>0</v>
      </c>
      <c r="AK177" s="316">
        <v>0</v>
      </c>
      <c r="AL177" s="316">
        <v>6000</v>
      </c>
    </row>
    <row r="178" spans="1:38">
      <c r="A178" s="316">
        <v>177</v>
      </c>
      <c r="B178" s="316" t="s">
        <v>2678</v>
      </c>
      <c r="C178" s="316" t="s">
        <v>2855</v>
      </c>
      <c r="D178" s="316">
        <f t="shared" si="2"/>
        <v>7200</v>
      </c>
      <c r="G178" s="316">
        <v>0</v>
      </c>
      <c r="H178" s="316">
        <v>0</v>
      </c>
      <c r="I178" s="316">
        <v>0</v>
      </c>
      <c r="J178" s="316">
        <v>0</v>
      </c>
      <c r="K178" s="316">
        <v>0</v>
      </c>
      <c r="L178" s="316">
        <v>0</v>
      </c>
      <c r="M178" s="316">
        <v>0</v>
      </c>
      <c r="N178" s="316">
        <v>0</v>
      </c>
      <c r="O178" s="316">
        <v>0</v>
      </c>
      <c r="P178" s="316">
        <v>0</v>
      </c>
      <c r="Q178" s="316">
        <v>0</v>
      </c>
      <c r="R178" s="316">
        <v>1800</v>
      </c>
      <c r="S178" s="316">
        <v>0</v>
      </c>
      <c r="T178" s="316">
        <v>0</v>
      </c>
      <c r="U178" s="316">
        <v>0</v>
      </c>
      <c r="V178" s="316">
        <v>0</v>
      </c>
      <c r="W178" s="316">
        <v>0</v>
      </c>
      <c r="X178" s="316">
        <v>1800</v>
      </c>
      <c r="Y178" s="316">
        <v>0</v>
      </c>
      <c r="Z178" s="316">
        <v>0</v>
      </c>
      <c r="AA178" s="316">
        <v>0</v>
      </c>
      <c r="AB178" s="316">
        <v>0</v>
      </c>
      <c r="AC178" s="316">
        <v>0</v>
      </c>
      <c r="AD178" s="316">
        <v>1800</v>
      </c>
      <c r="AE178" s="316">
        <v>0</v>
      </c>
      <c r="AF178" s="316">
        <v>0</v>
      </c>
      <c r="AG178" s="316">
        <v>0</v>
      </c>
      <c r="AH178" s="316">
        <v>1800</v>
      </c>
      <c r="AI178" s="316">
        <v>0</v>
      </c>
      <c r="AJ178" s="316">
        <v>0</v>
      </c>
      <c r="AK178" s="316">
        <v>0</v>
      </c>
      <c r="AL178" s="316">
        <v>7200</v>
      </c>
    </row>
    <row r="179" spans="1:38">
      <c r="A179" s="316">
        <v>178</v>
      </c>
      <c r="B179" s="316" t="s">
        <v>2678</v>
      </c>
      <c r="C179" s="316" t="s">
        <v>2856</v>
      </c>
      <c r="D179" s="316">
        <f t="shared" si="2"/>
        <v>0</v>
      </c>
      <c r="G179" s="316">
        <v>0</v>
      </c>
      <c r="H179" s="316">
        <v>0</v>
      </c>
      <c r="I179" s="316">
        <v>0</v>
      </c>
      <c r="J179" s="316">
        <v>0</v>
      </c>
      <c r="K179" s="316">
        <v>0</v>
      </c>
      <c r="L179" s="316">
        <v>0</v>
      </c>
      <c r="M179" s="316">
        <v>0</v>
      </c>
      <c r="N179" s="316">
        <v>0</v>
      </c>
      <c r="O179" s="316">
        <v>0</v>
      </c>
      <c r="P179" s="316">
        <v>0</v>
      </c>
      <c r="Q179" s="316">
        <v>0</v>
      </c>
      <c r="R179" s="316">
        <v>0</v>
      </c>
      <c r="S179" s="316">
        <v>0</v>
      </c>
      <c r="T179" s="316">
        <v>0</v>
      </c>
      <c r="U179" s="316">
        <v>0</v>
      </c>
      <c r="V179" s="316">
        <v>0</v>
      </c>
      <c r="W179" s="316">
        <v>0</v>
      </c>
      <c r="X179" s="316">
        <v>0</v>
      </c>
      <c r="Y179" s="316">
        <v>0</v>
      </c>
      <c r="Z179" s="316">
        <v>0</v>
      </c>
      <c r="AA179" s="316">
        <v>0</v>
      </c>
      <c r="AB179" s="316">
        <v>0</v>
      </c>
      <c r="AC179" s="316">
        <v>0</v>
      </c>
      <c r="AD179" s="316">
        <v>0</v>
      </c>
      <c r="AE179" s="316">
        <v>0</v>
      </c>
      <c r="AF179" s="316">
        <v>0</v>
      </c>
      <c r="AG179" s="316">
        <v>0</v>
      </c>
      <c r="AH179" s="316">
        <v>0</v>
      </c>
      <c r="AI179" s="316">
        <v>0</v>
      </c>
      <c r="AJ179" s="316">
        <v>0</v>
      </c>
      <c r="AK179" s="316">
        <v>0</v>
      </c>
      <c r="AL179" s="316">
        <v>0</v>
      </c>
    </row>
    <row r="180" spans="1:38">
      <c r="A180" s="316">
        <v>179</v>
      </c>
      <c r="B180" s="316" t="s">
        <v>2678</v>
      </c>
      <c r="C180" s="316" t="s">
        <v>2857</v>
      </c>
      <c r="D180" s="316">
        <f t="shared" si="2"/>
        <v>6000</v>
      </c>
      <c r="G180" s="316">
        <v>0</v>
      </c>
      <c r="H180" s="316">
        <v>0</v>
      </c>
      <c r="I180" s="316">
        <v>0</v>
      </c>
      <c r="J180" s="316">
        <v>0</v>
      </c>
      <c r="K180" s="316">
        <v>0</v>
      </c>
      <c r="L180" s="316">
        <v>0</v>
      </c>
      <c r="M180" s="316">
        <v>0</v>
      </c>
      <c r="N180" s="316">
        <v>0</v>
      </c>
      <c r="O180" s="316">
        <v>0</v>
      </c>
      <c r="P180" s="316">
        <v>0</v>
      </c>
      <c r="Q180" s="316">
        <v>1500</v>
      </c>
      <c r="R180" s="316">
        <v>0</v>
      </c>
      <c r="S180" s="316">
        <v>0</v>
      </c>
      <c r="T180" s="316">
        <v>0</v>
      </c>
      <c r="U180" s="316">
        <v>0</v>
      </c>
      <c r="V180" s="316">
        <v>0</v>
      </c>
      <c r="W180" s="316">
        <v>1500</v>
      </c>
      <c r="X180" s="316">
        <v>0</v>
      </c>
      <c r="Y180" s="316">
        <v>0</v>
      </c>
      <c r="Z180" s="316">
        <v>1500</v>
      </c>
      <c r="AA180" s="316">
        <v>0</v>
      </c>
      <c r="AB180" s="316">
        <v>0</v>
      </c>
      <c r="AC180" s="316">
        <v>0</v>
      </c>
      <c r="AD180" s="316">
        <v>0</v>
      </c>
      <c r="AE180" s="316">
        <v>0</v>
      </c>
      <c r="AF180" s="316">
        <v>1500</v>
      </c>
      <c r="AG180" s="316">
        <v>0</v>
      </c>
      <c r="AH180" s="316">
        <v>0</v>
      </c>
      <c r="AI180" s="316">
        <v>0</v>
      </c>
      <c r="AJ180" s="316">
        <v>0</v>
      </c>
      <c r="AK180" s="316">
        <v>0</v>
      </c>
      <c r="AL180" s="316">
        <v>6000</v>
      </c>
    </row>
    <row r="181" spans="1:38">
      <c r="A181" s="316">
        <v>180</v>
      </c>
      <c r="B181" s="316" t="s">
        <v>2678</v>
      </c>
      <c r="C181" s="316" t="s">
        <v>2858</v>
      </c>
      <c r="D181" s="316">
        <f t="shared" si="2"/>
        <v>7200</v>
      </c>
      <c r="G181" s="316">
        <v>0</v>
      </c>
      <c r="H181" s="316">
        <v>0</v>
      </c>
      <c r="I181" s="316">
        <v>0</v>
      </c>
      <c r="J181" s="316">
        <v>0</v>
      </c>
      <c r="K181" s="316">
        <v>0</v>
      </c>
      <c r="L181" s="316">
        <v>0</v>
      </c>
      <c r="M181" s="316">
        <v>0</v>
      </c>
      <c r="N181" s="316">
        <v>0</v>
      </c>
      <c r="O181" s="316">
        <v>0</v>
      </c>
      <c r="P181" s="316">
        <v>1800</v>
      </c>
      <c r="Q181" s="316">
        <v>0</v>
      </c>
      <c r="R181" s="316">
        <v>0</v>
      </c>
      <c r="S181" s="316">
        <v>0</v>
      </c>
      <c r="T181" s="316">
        <v>0</v>
      </c>
      <c r="U181" s="316">
        <v>0</v>
      </c>
      <c r="V181" s="316">
        <v>0</v>
      </c>
      <c r="W181" s="316">
        <v>1800</v>
      </c>
      <c r="X181" s="316">
        <v>0</v>
      </c>
      <c r="Y181" s="316">
        <v>0</v>
      </c>
      <c r="Z181" s="316">
        <v>0</v>
      </c>
      <c r="AA181" s="316">
        <v>1800</v>
      </c>
      <c r="AB181" s="316">
        <v>0</v>
      </c>
      <c r="AC181" s="316">
        <v>0</v>
      </c>
      <c r="AD181" s="316">
        <v>0</v>
      </c>
      <c r="AE181" s="316">
        <v>0</v>
      </c>
      <c r="AF181" s="316">
        <v>0</v>
      </c>
      <c r="AG181" s="316">
        <v>1800</v>
      </c>
      <c r="AH181" s="316">
        <v>0</v>
      </c>
      <c r="AI181" s="316">
        <v>0</v>
      </c>
      <c r="AJ181" s="316">
        <v>0</v>
      </c>
      <c r="AK181" s="316">
        <v>0</v>
      </c>
      <c r="AL181" s="316">
        <v>7200</v>
      </c>
    </row>
    <row r="182" spans="1:38">
      <c r="A182" s="316">
        <v>181</v>
      </c>
      <c r="B182" s="316" t="s">
        <v>2678</v>
      </c>
      <c r="C182" s="316" t="s">
        <v>2859</v>
      </c>
      <c r="D182" s="316">
        <f t="shared" si="2"/>
        <v>4200</v>
      </c>
      <c r="G182" s="316">
        <v>0</v>
      </c>
      <c r="H182" s="316">
        <v>0</v>
      </c>
      <c r="I182" s="316">
        <v>0</v>
      </c>
      <c r="J182" s="316">
        <v>0</v>
      </c>
      <c r="K182" s="316">
        <v>0</v>
      </c>
      <c r="L182" s="316">
        <v>0</v>
      </c>
      <c r="M182" s="316">
        <v>0</v>
      </c>
      <c r="N182" s="316">
        <v>0</v>
      </c>
      <c r="O182" s="316">
        <v>0</v>
      </c>
      <c r="P182" s="316">
        <v>0</v>
      </c>
      <c r="Q182" s="316">
        <v>0</v>
      </c>
      <c r="R182" s="316">
        <v>0</v>
      </c>
      <c r="S182" s="316">
        <v>1400</v>
      </c>
      <c r="T182" s="316">
        <v>0</v>
      </c>
      <c r="U182" s="316">
        <v>0</v>
      </c>
      <c r="V182" s="316">
        <v>0</v>
      </c>
      <c r="W182" s="316">
        <v>0</v>
      </c>
      <c r="X182" s="316">
        <v>0</v>
      </c>
      <c r="Y182" s="316">
        <v>0</v>
      </c>
      <c r="Z182" s="316">
        <v>0</v>
      </c>
      <c r="AA182" s="316">
        <v>1400</v>
      </c>
      <c r="AB182" s="316">
        <v>0</v>
      </c>
      <c r="AC182" s="316">
        <v>0</v>
      </c>
      <c r="AD182" s="316">
        <v>0</v>
      </c>
      <c r="AE182" s="316">
        <v>0</v>
      </c>
      <c r="AF182" s="316">
        <v>0</v>
      </c>
      <c r="AG182" s="316">
        <v>0</v>
      </c>
      <c r="AH182" s="316">
        <v>0</v>
      </c>
      <c r="AI182" s="316">
        <v>0</v>
      </c>
      <c r="AJ182" s="316">
        <v>0</v>
      </c>
      <c r="AK182" s="316">
        <v>1400</v>
      </c>
      <c r="AL182" s="316">
        <v>4200</v>
      </c>
    </row>
    <row r="183" spans="1:38">
      <c r="A183" s="316">
        <v>182</v>
      </c>
      <c r="B183" s="316" t="s">
        <v>2678</v>
      </c>
      <c r="C183" s="316" t="s">
        <v>2860</v>
      </c>
      <c r="D183" s="316">
        <f t="shared" si="2"/>
        <v>0</v>
      </c>
      <c r="G183" s="316">
        <v>0</v>
      </c>
      <c r="H183" s="316">
        <v>0</v>
      </c>
      <c r="I183" s="316">
        <v>0</v>
      </c>
      <c r="J183" s="316">
        <v>0</v>
      </c>
      <c r="K183" s="316">
        <v>0</v>
      </c>
      <c r="L183" s="316">
        <v>0</v>
      </c>
      <c r="M183" s="316">
        <v>0</v>
      </c>
      <c r="N183" s="316">
        <v>0</v>
      </c>
      <c r="O183" s="316">
        <v>0</v>
      </c>
      <c r="P183" s="316">
        <v>0</v>
      </c>
      <c r="Q183" s="316">
        <v>0</v>
      </c>
      <c r="R183" s="316">
        <v>0</v>
      </c>
      <c r="S183" s="316">
        <v>0</v>
      </c>
      <c r="T183" s="316">
        <v>0</v>
      </c>
      <c r="U183" s="316">
        <v>0</v>
      </c>
      <c r="V183" s="316">
        <v>0</v>
      </c>
      <c r="W183" s="316">
        <v>0</v>
      </c>
      <c r="X183" s="316">
        <v>0</v>
      </c>
      <c r="Y183" s="316">
        <v>0</v>
      </c>
      <c r="Z183" s="316">
        <v>0</v>
      </c>
      <c r="AA183" s="316">
        <v>0</v>
      </c>
      <c r="AB183" s="316">
        <v>0</v>
      </c>
      <c r="AC183" s="316">
        <v>0</v>
      </c>
      <c r="AD183" s="316">
        <v>0</v>
      </c>
      <c r="AE183" s="316">
        <v>0</v>
      </c>
      <c r="AF183" s="316">
        <v>0</v>
      </c>
      <c r="AG183" s="316">
        <v>0</v>
      </c>
      <c r="AH183" s="316">
        <v>0</v>
      </c>
      <c r="AI183" s="316">
        <v>0</v>
      </c>
      <c r="AJ183" s="316">
        <v>0</v>
      </c>
      <c r="AK183" s="316">
        <v>0</v>
      </c>
      <c r="AL183" s="316">
        <v>0</v>
      </c>
    </row>
    <row r="184" spans="1:38">
      <c r="A184" s="316">
        <v>183</v>
      </c>
      <c r="B184" s="316" t="s">
        <v>2678</v>
      </c>
      <c r="C184" s="316" t="s">
        <v>2861</v>
      </c>
      <c r="D184" s="316">
        <f t="shared" si="2"/>
        <v>7600</v>
      </c>
      <c r="G184" s="316">
        <v>0</v>
      </c>
      <c r="H184" s="316">
        <v>0</v>
      </c>
      <c r="I184" s="316">
        <v>0</v>
      </c>
      <c r="J184" s="316">
        <v>0</v>
      </c>
      <c r="K184" s="316">
        <v>0</v>
      </c>
      <c r="L184" s="316">
        <v>1400</v>
      </c>
      <c r="M184" s="316">
        <v>0</v>
      </c>
      <c r="N184" s="316">
        <v>0</v>
      </c>
      <c r="O184" s="316">
        <v>0</v>
      </c>
      <c r="P184" s="316">
        <v>1400</v>
      </c>
      <c r="Q184" s="316">
        <v>0</v>
      </c>
      <c r="R184" s="316">
        <v>0</v>
      </c>
      <c r="S184" s="316">
        <v>0</v>
      </c>
      <c r="T184" s="316">
        <v>1600</v>
      </c>
      <c r="U184" s="316">
        <v>0</v>
      </c>
      <c r="V184" s="316">
        <v>0</v>
      </c>
      <c r="W184" s="316">
        <v>0</v>
      </c>
      <c r="X184" s="316">
        <v>0</v>
      </c>
      <c r="Y184" s="316">
        <v>0</v>
      </c>
      <c r="Z184" s="316">
        <v>1600</v>
      </c>
      <c r="AA184" s="316">
        <v>0</v>
      </c>
      <c r="AB184" s="316">
        <v>0</v>
      </c>
      <c r="AC184" s="316">
        <v>0</v>
      </c>
      <c r="AD184" s="316">
        <v>0</v>
      </c>
      <c r="AE184" s="316">
        <v>0</v>
      </c>
      <c r="AF184" s="316">
        <v>1600</v>
      </c>
      <c r="AG184" s="316">
        <v>0</v>
      </c>
      <c r="AH184" s="316">
        <v>0</v>
      </c>
      <c r="AI184" s="316">
        <v>0</v>
      </c>
      <c r="AJ184" s="316">
        <v>0</v>
      </c>
      <c r="AK184" s="316">
        <v>0</v>
      </c>
      <c r="AL184" s="316">
        <v>7600</v>
      </c>
    </row>
    <row r="185" spans="1:38">
      <c r="A185" s="316">
        <v>184</v>
      </c>
      <c r="B185" s="316" t="s">
        <v>2678</v>
      </c>
      <c r="C185" s="316" t="s">
        <v>2862</v>
      </c>
      <c r="D185" s="316">
        <f t="shared" si="2"/>
        <v>6300</v>
      </c>
      <c r="G185" s="316">
        <v>0</v>
      </c>
      <c r="H185" s="316">
        <v>0</v>
      </c>
      <c r="I185" s="316">
        <v>0</v>
      </c>
      <c r="J185" s="316">
        <v>0</v>
      </c>
      <c r="K185" s="316">
        <v>0</v>
      </c>
      <c r="L185" s="316">
        <v>0</v>
      </c>
      <c r="M185" s="316">
        <v>2100</v>
      </c>
      <c r="N185" s="316">
        <v>0</v>
      </c>
      <c r="O185" s="316">
        <v>0</v>
      </c>
      <c r="P185" s="316">
        <v>0</v>
      </c>
      <c r="Q185" s="316">
        <v>0</v>
      </c>
      <c r="R185" s="316">
        <v>0</v>
      </c>
      <c r="S185" s="316">
        <v>0</v>
      </c>
      <c r="T185" s="316">
        <v>2100</v>
      </c>
      <c r="U185" s="316">
        <v>0</v>
      </c>
      <c r="V185" s="316">
        <v>0</v>
      </c>
      <c r="W185" s="316">
        <v>0</v>
      </c>
      <c r="X185" s="316">
        <v>0</v>
      </c>
      <c r="Y185" s="316">
        <v>0</v>
      </c>
      <c r="Z185" s="316">
        <v>0</v>
      </c>
      <c r="AA185" s="316">
        <v>2100</v>
      </c>
      <c r="AB185" s="316">
        <v>0</v>
      </c>
      <c r="AC185" s="316">
        <v>0</v>
      </c>
      <c r="AD185" s="316">
        <v>0</v>
      </c>
      <c r="AE185" s="316">
        <v>0</v>
      </c>
      <c r="AF185" s="316">
        <v>0</v>
      </c>
      <c r="AG185" s="316">
        <v>0</v>
      </c>
      <c r="AH185" s="316">
        <v>0</v>
      </c>
      <c r="AI185" s="316">
        <v>0</v>
      </c>
      <c r="AJ185" s="316">
        <v>0</v>
      </c>
      <c r="AK185" s="316">
        <v>0</v>
      </c>
      <c r="AL185" s="316">
        <v>6300</v>
      </c>
    </row>
    <row r="186" spans="1:38">
      <c r="A186" s="316">
        <v>185</v>
      </c>
      <c r="B186" s="316" t="s">
        <v>2678</v>
      </c>
      <c r="C186" s="316" t="s">
        <v>2863</v>
      </c>
      <c r="D186" s="316">
        <f t="shared" si="2"/>
        <v>8000</v>
      </c>
      <c r="G186" s="316">
        <v>0</v>
      </c>
      <c r="H186" s="316">
        <v>0</v>
      </c>
      <c r="I186" s="316">
        <v>0</v>
      </c>
      <c r="J186" s="316">
        <v>0</v>
      </c>
      <c r="K186" s="316">
        <v>0</v>
      </c>
      <c r="L186" s="316">
        <v>0</v>
      </c>
      <c r="M186" s="316">
        <v>0</v>
      </c>
      <c r="N186" s="316">
        <v>0</v>
      </c>
      <c r="O186" s="316">
        <v>0</v>
      </c>
      <c r="P186" s="316">
        <v>2000</v>
      </c>
      <c r="Q186" s="316">
        <v>0</v>
      </c>
      <c r="R186" s="316">
        <v>0</v>
      </c>
      <c r="S186" s="316">
        <v>0</v>
      </c>
      <c r="T186" s="316">
        <v>2000</v>
      </c>
      <c r="U186" s="316">
        <v>0</v>
      </c>
      <c r="V186" s="316">
        <v>0</v>
      </c>
      <c r="W186" s="316">
        <v>0</v>
      </c>
      <c r="X186" s="316">
        <v>0</v>
      </c>
      <c r="Y186" s="316">
        <v>0</v>
      </c>
      <c r="Z186" s="316">
        <v>0</v>
      </c>
      <c r="AA186" s="316">
        <v>2000</v>
      </c>
      <c r="AB186" s="316">
        <v>0</v>
      </c>
      <c r="AC186" s="316">
        <v>0</v>
      </c>
      <c r="AD186" s="316">
        <v>0</v>
      </c>
      <c r="AE186" s="316">
        <v>0</v>
      </c>
      <c r="AF186" s="316">
        <v>0</v>
      </c>
      <c r="AG186" s="316">
        <v>0</v>
      </c>
      <c r="AH186" s="316">
        <v>2000</v>
      </c>
      <c r="AI186" s="316">
        <v>0</v>
      </c>
      <c r="AJ186" s="316">
        <v>0</v>
      </c>
      <c r="AK186" s="316">
        <v>0</v>
      </c>
      <c r="AL186" s="316">
        <v>8000</v>
      </c>
    </row>
    <row r="187" spans="1:38">
      <c r="A187" s="316">
        <v>186</v>
      </c>
      <c r="B187" s="316" t="s">
        <v>2678</v>
      </c>
      <c r="C187" s="316" t="s">
        <v>2864</v>
      </c>
      <c r="D187" s="316">
        <f t="shared" si="2"/>
        <v>6000</v>
      </c>
      <c r="G187" s="316">
        <v>0</v>
      </c>
      <c r="H187" s="316">
        <v>0</v>
      </c>
      <c r="I187" s="316">
        <v>0</v>
      </c>
      <c r="J187" s="316">
        <v>0</v>
      </c>
      <c r="K187" s="316">
        <v>0</v>
      </c>
      <c r="L187" s="316">
        <v>0</v>
      </c>
      <c r="M187" s="316">
        <v>0</v>
      </c>
      <c r="N187" s="316">
        <v>0</v>
      </c>
      <c r="O187" s="316">
        <v>0</v>
      </c>
      <c r="P187" s="316">
        <v>0</v>
      </c>
      <c r="Q187" s="316">
        <v>2000</v>
      </c>
      <c r="R187" s="316">
        <v>0</v>
      </c>
      <c r="S187" s="316">
        <v>0</v>
      </c>
      <c r="T187" s="316">
        <v>0</v>
      </c>
      <c r="U187" s="316">
        <v>0</v>
      </c>
      <c r="V187" s="316">
        <v>0</v>
      </c>
      <c r="W187" s="316">
        <v>2000</v>
      </c>
      <c r="X187" s="316">
        <v>0</v>
      </c>
      <c r="Y187" s="316">
        <v>0</v>
      </c>
      <c r="Z187" s="316">
        <v>0</v>
      </c>
      <c r="AA187" s="316">
        <v>0</v>
      </c>
      <c r="AB187" s="316">
        <v>0</v>
      </c>
      <c r="AC187" s="316">
        <v>0</v>
      </c>
      <c r="AD187" s="316">
        <v>2000</v>
      </c>
      <c r="AE187" s="316">
        <v>0</v>
      </c>
      <c r="AF187" s="316">
        <v>0</v>
      </c>
      <c r="AG187" s="316">
        <v>0</v>
      </c>
      <c r="AH187" s="316">
        <v>0</v>
      </c>
      <c r="AI187" s="316">
        <v>0</v>
      </c>
      <c r="AJ187" s="316">
        <v>0</v>
      </c>
      <c r="AK187" s="316">
        <v>0</v>
      </c>
      <c r="AL187" s="316">
        <v>6000</v>
      </c>
    </row>
    <row r="188" spans="1:38">
      <c r="A188" s="316">
        <v>187</v>
      </c>
      <c r="B188" s="316" t="s">
        <v>2678</v>
      </c>
      <c r="C188" s="316" t="s">
        <v>2865</v>
      </c>
      <c r="D188" s="316">
        <f t="shared" si="2"/>
        <v>8370</v>
      </c>
      <c r="G188" s="316">
        <v>0</v>
      </c>
      <c r="H188" s="316">
        <v>0</v>
      </c>
      <c r="I188" s="316">
        <v>0</v>
      </c>
      <c r="J188" s="316">
        <v>0</v>
      </c>
      <c r="K188" s="316">
        <v>0</v>
      </c>
      <c r="L188" s="316">
        <v>0</v>
      </c>
      <c r="M188" s="316">
        <v>1350</v>
      </c>
      <c r="N188" s="316">
        <v>0</v>
      </c>
      <c r="O188" s="316">
        <v>0</v>
      </c>
      <c r="P188" s="316">
        <v>0</v>
      </c>
      <c r="Q188" s="316">
        <v>1350</v>
      </c>
      <c r="R188" s="316">
        <v>0</v>
      </c>
      <c r="S188" s="316">
        <v>0</v>
      </c>
      <c r="T188" s="316">
        <v>0</v>
      </c>
      <c r="U188" s="316">
        <v>0</v>
      </c>
      <c r="V188" s="316">
        <v>0</v>
      </c>
      <c r="W188" s="316">
        <v>1890</v>
      </c>
      <c r="X188" s="316">
        <v>0</v>
      </c>
      <c r="Y188" s="316">
        <v>0</v>
      </c>
      <c r="Z188" s="316">
        <v>0</v>
      </c>
      <c r="AA188" s="316">
        <v>0</v>
      </c>
      <c r="AB188" s="316">
        <v>0</v>
      </c>
      <c r="AC188" s="316">
        <v>0</v>
      </c>
      <c r="AD188" s="316">
        <v>1890</v>
      </c>
      <c r="AE188" s="316">
        <v>0</v>
      </c>
      <c r="AF188" s="316">
        <v>0</v>
      </c>
      <c r="AG188" s="316">
        <v>0</v>
      </c>
      <c r="AH188" s="316">
        <v>1890</v>
      </c>
      <c r="AI188" s="316">
        <v>0</v>
      </c>
      <c r="AJ188" s="316">
        <v>0</v>
      </c>
      <c r="AK188" s="316">
        <v>0</v>
      </c>
      <c r="AL188" s="316">
        <v>8370</v>
      </c>
    </row>
    <row r="189" spans="1:38">
      <c r="A189" s="316">
        <v>188</v>
      </c>
      <c r="B189" s="316" t="s">
        <v>2678</v>
      </c>
      <c r="C189" s="316" t="s">
        <v>2866</v>
      </c>
      <c r="D189" s="316">
        <f t="shared" si="2"/>
        <v>8000</v>
      </c>
      <c r="G189" s="316">
        <v>0</v>
      </c>
      <c r="H189" s="316">
        <v>0</v>
      </c>
      <c r="I189" s="316">
        <v>0</v>
      </c>
      <c r="J189" s="316">
        <v>0</v>
      </c>
      <c r="K189" s="316">
        <v>0</v>
      </c>
      <c r="L189" s="316">
        <v>2000</v>
      </c>
      <c r="M189" s="316">
        <v>0</v>
      </c>
      <c r="N189" s="316">
        <v>0</v>
      </c>
      <c r="O189" s="316">
        <v>0</v>
      </c>
      <c r="P189" s="316">
        <v>0</v>
      </c>
      <c r="Q189" s="316">
        <v>2000</v>
      </c>
      <c r="R189" s="316">
        <v>0</v>
      </c>
      <c r="S189" s="316">
        <v>0</v>
      </c>
      <c r="T189" s="316">
        <v>0</v>
      </c>
      <c r="U189" s="316">
        <v>0</v>
      </c>
      <c r="V189" s="316">
        <v>0</v>
      </c>
      <c r="W189" s="316">
        <v>0</v>
      </c>
      <c r="X189" s="316">
        <v>2000</v>
      </c>
      <c r="Y189" s="316">
        <v>0</v>
      </c>
      <c r="Z189" s="316">
        <v>0</v>
      </c>
      <c r="AA189" s="316">
        <v>0</v>
      </c>
      <c r="AB189" s="316">
        <v>0</v>
      </c>
      <c r="AC189" s="316">
        <v>0</v>
      </c>
      <c r="AD189" s="316">
        <v>0</v>
      </c>
      <c r="AE189" s="316">
        <v>2000</v>
      </c>
      <c r="AF189" s="316">
        <v>0</v>
      </c>
      <c r="AG189" s="316">
        <v>0</v>
      </c>
      <c r="AH189" s="316">
        <v>0</v>
      </c>
      <c r="AI189" s="316">
        <v>0</v>
      </c>
      <c r="AJ189" s="316">
        <v>0</v>
      </c>
      <c r="AK189" s="316">
        <v>0</v>
      </c>
      <c r="AL189" s="316">
        <v>8000</v>
      </c>
    </row>
    <row r="190" spans="1:38">
      <c r="A190" s="316">
        <v>189</v>
      </c>
      <c r="B190" s="316" t="s">
        <v>2678</v>
      </c>
      <c r="C190" s="316" t="s">
        <v>2867</v>
      </c>
      <c r="D190" s="316">
        <f t="shared" si="2"/>
        <v>6000</v>
      </c>
      <c r="G190" s="316">
        <v>0</v>
      </c>
      <c r="H190" s="316">
        <v>0</v>
      </c>
      <c r="I190" s="316">
        <v>0</v>
      </c>
      <c r="J190" s="316">
        <v>0</v>
      </c>
      <c r="K190" s="316">
        <v>0</v>
      </c>
      <c r="L190" s="316">
        <v>0</v>
      </c>
      <c r="M190" s="316">
        <v>0</v>
      </c>
      <c r="N190" s="316">
        <v>0</v>
      </c>
      <c r="O190" s="316">
        <v>0</v>
      </c>
      <c r="P190" s="316">
        <v>0</v>
      </c>
      <c r="Q190" s="316">
        <v>2000</v>
      </c>
      <c r="R190" s="316">
        <v>0</v>
      </c>
      <c r="S190" s="316">
        <v>0</v>
      </c>
      <c r="T190" s="316">
        <v>0</v>
      </c>
      <c r="U190" s="316">
        <v>0</v>
      </c>
      <c r="V190" s="316">
        <v>0</v>
      </c>
      <c r="W190" s="316">
        <v>2000</v>
      </c>
      <c r="X190" s="316">
        <v>0</v>
      </c>
      <c r="Y190" s="316">
        <v>0</v>
      </c>
      <c r="Z190" s="316">
        <v>0</v>
      </c>
      <c r="AA190" s="316">
        <v>0</v>
      </c>
      <c r="AB190" s="316">
        <v>0</v>
      </c>
      <c r="AC190" s="316">
        <v>0</v>
      </c>
      <c r="AD190" s="316">
        <v>2000</v>
      </c>
      <c r="AE190" s="316">
        <v>0</v>
      </c>
      <c r="AF190" s="316">
        <v>0</v>
      </c>
      <c r="AG190" s="316">
        <v>0</v>
      </c>
      <c r="AH190" s="316">
        <v>0</v>
      </c>
      <c r="AI190" s="316">
        <v>0</v>
      </c>
      <c r="AJ190" s="316">
        <v>0</v>
      </c>
      <c r="AK190" s="316">
        <v>0</v>
      </c>
      <c r="AL190" s="316">
        <v>6000</v>
      </c>
    </row>
    <row r="191" spans="1:38">
      <c r="A191" s="316">
        <v>190</v>
      </c>
      <c r="B191" s="316" t="s">
        <v>2678</v>
      </c>
      <c r="C191" s="316" t="s">
        <v>2868</v>
      </c>
      <c r="D191" s="316">
        <f t="shared" si="2"/>
        <v>6000</v>
      </c>
      <c r="G191" s="316">
        <v>0</v>
      </c>
      <c r="H191" s="316">
        <v>0</v>
      </c>
      <c r="I191" s="316">
        <v>0</v>
      </c>
      <c r="J191" s="316">
        <v>0</v>
      </c>
      <c r="K191" s="316">
        <v>0</v>
      </c>
      <c r="L191" s="316">
        <v>0</v>
      </c>
      <c r="M191" s="316">
        <v>0</v>
      </c>
      <c r="N191" s="316">
        <v>0</v>
      </c>
      <c r="O191" s="316">
        <v>0</v>
      </c>
      <c r="P191" s="316">
        <v>0</v>
      </c>
      <c r="Q191" s="316">
        <v>2000</v>
      </c>
      <c r="R191" s="316">
        <v>0</v>
      </c>
      <c r="S191" s="316">
        <v>0</v>
      </c>
      <c r="T191" s="316">
        <v>0</v>
      </c>
      <c r="U191" s="316">
        <v>0</v>
      </c>
      <c r="V191" s="316">
        <v>0</v>
      </c>
      <c r="W191" s="316">
        <v>2000</v>
      </c>
      <c r="X191" s="316">
        <v>0</v>
      </c>
      <c r="Y191" s="316">
        <v>0</v>
      </c>
      <c r="Z191" s="316">
        <v>0</v>
      </c>
      <c r="AA191" s="316">
        <v>0</v>
      </c>
      <c r="AB191" s="316">
        <v>0</v>
      </c>
      <c r="AC191" s="316">
        <v>0</v>
      </c>
      <c r="AD191" s="316">
        <v>0</v>
      </c>
      <c r="AE191" s="316">
        <v>2000</v>
      </c>
      <c r="AF191" s="316">
        <v>0</v>
      </c>
      <c r="AG191" s="316">
        <v>0</v>
      </c>
      <c r="AH191" s="316">
        <v>0</v>
      </c>
      <c r="AI191" s="316">
        <v>0</v>
      </c>
      <c r="AJ191" s="316">
        <v>0</v>
      </c>
      <c r="AK191" s="316">
        <v>0</v>
      </c>
      <c r="AL191" s="316">
        <v>6000</v>
      </c>
    </row>
    <row r="192" spans="1:38">
      <c r="A192" s="316">
        <v>191</v>
      </c>
      <c r="B192" s="316" t="s">
        <v>2678</v>
      </c>
      <c r="C192" s="316" t="s">
        <v>2869</v>
      </c>
      <c r="D192" s="316">
        <f t="shared" si="2"/>
        <v>0</v>
      </c>
      <c r="G192" s="316">
        <v>0</v>
      </c>
      <c r="H192" s="316">
        <v>0</v>
      </c>
      <c r="I192" s="316">
        <v>0</v>
      </c>
      <c r="J192" s="316">
        <v>0</v>
      </c>
      <c r="K192" s="316">
        <v>0</v>
      </c>
      <c r="L192" s="316">
        <v>0</v>
      </c>
      <c r="M192" s="316">
        <v>0</v>
      </c>
      <c r="N192" s="316">
        <v>0</v>
      </c>
      <c r="O192" s="316">
        <v>0</v>
      </c>
      <c r="P192" s="316">
        <v>0</v>
      </c>
      <c r="Q192" s="316">
        <v>0</v>
      </c>
      <c r="R192" s="316">
        <v>0</v>
      </c>
      <c r="S192" s="316">
        <v>0</v>
      </c>
      <c r="T192" s="316">
        <v>0</v>
      </c>
      <c r="U192" s="316">
        <v>0</v>
      </c>
      <c r="V192" s="316">
        <v>0</v>
      </c>
      <c r="W192" s="316">
        <v>0</v>
      </c>
      <c r="X192" s="316">
        <v>0</v>
      </c>
      <c r="Y192" s="316">
        <v>0</v>
      </c>
      <c r="Z192" s="316">
        <v>0</v>
      </c>
      <c r="AA192" s="316">
        <v>0</v>
      </c>
      <c r="AB192" s="316">
        <v>0</v>
      </c>
      <c r="AC192" s="316">
        <v>0</v>
      </c>
      <c r="AD192" s="316">
        <v>0</v>
      </c>
      <c r="AE192" s="316">
        <v>0</v>
      </c>
      <c r="AF192" s="316">
        <v>0</v>
      </c>
      <c r="AG192" s="316">
        <v>0</v>
      </c>
      <c r="AH192" s="316">
        <v>0</v>
      </c>
      <c r="AI192" s="316">
        <v>0</v>
      </c>
      <c r="AJ192" s="316">
        <v>0</v>
      </c>
      <c r="AK192" s="316">
        <v>0</v>
      </c>
      <c r="AL192" s="316">
        <v>0</v>
      </c>
    </row>
    <row r="193" spans="1:38">
      <c r="A193" s="316">
        <v>192</v>
      </c>
      <c r="B193" s="316" t="s">
        <v>2678</v>
      </c>
      <c r="C193" s="316" t="s">
        <v>2870</v>
      </c>
      <c r="D193" s="316">
        <f t="shared" si="2"/>
        <v>6600</v>
      </c>
      <c r="G193" s="316">
        <v>0</v>
      </c>
      <c r="H193" s="316">
        <v>0</v>
      </c>
      <c r="I193" s="316">
        <v>0</v>
      </c>
      <c r="J193" s="316">
        <v>0</v>
      </c>
      <c r="K193" s="316">
        <v>0</v>
      </c>
      <c r="L193" s="316">
        <v>0</v>
      </c>
      <c r="M193" s="316">
        <v>0</v>
      </c>
      <c r="N193" s="316">
        <v>0</v>
      </c>
      <c r="O193" s="316">
        <v>0</v>
      </c>
      <c r="P193" s="316">
        <v>2200</v>
      </c>
      <c r="Q193" s="316">
        <v>0</v>
      </c>
      <c r="R193" s="316">
        <v>0</v>
      </c>
      <c r="S193" s="316">
        <v>0</v>
      </c>
      <c r="T193" s="316">
        <v>0</v>
      </c>
      <c r="U193" s="316">
        <v>0</v>
      </c>
      <c r="V193" s="316">
        <v>0</v>
      </c>
      <c r="W193" s="316">
        <v>2200</v>
      </c>
      <c r="X193" s="316">
        <v>0</v>
      </c>
      <c r="Y193" s="316">
        <v>0</v>
      </c>
      <c r="Z193" s="316">
        <v>0</v>
      </c>
      <c r="AA193" s="316">
        <v>0</v>
      </c>
      <c r="AB193" s="316">
        <v>0</v>
      </c>
      <c r="AC193" s="316">
        <v>0</v>
      </c>
      <c r="AD193" s="316">
        <v>0</v>
      </c>
      <c r="AE193" s="316">
        <v>2200</v>
      </c>
      <c r="AF193" s="316">
        <v>0</v>
      </c>
      <c r="AG193" s="316">
        <v>0</v>
      </c>
      <c r="AH193" s="316">
        <v>0</v>
      </c>
      <c r="AI193" s="316">
        <v>0</v>
      </c>
      <c r="AJ193" s="316">
        <v>0</v>
      </c>
      <c r="AK193" s="316">
        <v>0</v>
      </c>
      <c r="AL193" s="316">
        <v>6600</v>
      </c>
    </row>
    <row r="194" spans="1:38">
      <c r="A194" s="316">
        <v>193</v>
      </c>
      <c r="B194" s="316" t="s">
        <v>2678</v>
      </c>
      <c r="C194" s="316" t="s">
        <v>2871</v>
      </c>
      <c r="D194" s="316">
        <f t="shared" ref="D194:D257" si="3">IF(ISERROR(AL194),0,AL194)</f>
        <v>8280</v>
      </c>
      <c r="G194" s="316">
        <v>0</v>
      </c>
      <c r="H194" s="316">
        <v>0</v>
      </c>
      <c r="I194" s="316">
        <v>0</v>
      </c>
      <c r="J194" s="316">
        <v>0</v>
      </c>
      <c r="K194" s="316">
        <v>0</v>
      </c>
      <c r="L194" s="316">
        <v>0</v>
      </c>
      <c r="M194" s="316">
        <v>0</v>
      </c>
      <c r="N194" s="316">
        <v>0</v>
      </c>
      <c r="O194" s="316">
        <v>0</v>
      </c>
      <c r="P194" s="316">
        <v>1800</v>
      </c>
      <c r="Q194" s="316">
        <v>0</v>
      </c>
      <c r="R194" s="316">
        <v>0</v>
      </c>
      <c r="S194" s="316">
        <v>0</v>
      </c>
      <c r="T194" s="316">
        <v>0</v>
      </c>
      <c r="U194" s="316">
        <v>0</v>
      </c>
      <c r="V194" s="316">
        <v>0</v>
      </c>
      <c r="W194" s="316">
        <v>1800</v>
      </c>
      <c r="X194" s="316">
        <v>0</v>
      </c>
      <c r="Y194" s="316">
        <v>0</v>
      </c>
      <c r="Z194" s="316">
        <v>0</v>
      </c>
      <c r="AA194" s="316">
        <v>0</v>
      </c>
      <c r="AB194" s="316">
        <v>0</v>
      </c>
      <c r="AC194" s="316">
        <v>0</v>
      </c>
      <c r="AD194" s="316">
        <v>0</v>
      </c>
      <c r="AE194" s="316">
        <v>2340</v>
      </c>
      <c r="AF194" s="316">
        <v>0</v>
      </c>
      <c r="AG194" s="316">
        <v>0</v>
      </c>
      <c r="AH194" s="316">
        <v>2340</v>
      </c>
      <c r="AI194" s="316">
        <v>0</v>
      </c>
      <c r="AJ194" s="316">
        <v>0</v>
      </c>
      <c r="AK194" s="316">
        <v>0</v>
      </c>
      <c r="AL194" s="316">
        <v>8280</v>
      </c>
    </row>
    <row r="195" spans="1:38">
      <c r="A195" s="316">
        <v>194</v>
      </c>
      <c r="B195" s="316" t="s">
        <v>2678</v>
      </c>
      <c r="C195" s="316" t="s">
        <v>2872</v>
      </c>
      <c r="D195" s="316">
        <f t="shared" si="3"/>
        <v>8000</v>
      </c>
      <c r="G195" s="316">
        <v>0</v>
      </c>
      <c r="H195" s="316">
        <v>0</v>
      </c>
      <c r="I195" s="316">
        <v>0</v>
      </c>
      <c r="J195" s="316">
        <v>0</v>
      </c>
      <c r="K195" s="316">
        <v>0</v>
      </c>
      <c r="L195" s="316">
        <v>0</v>
      </c>
      <c r="M195" s="316">
        <v>2000</v>
      </c>
      <c r="N195" s="316">
        <v>0</v>
      </c>
      <c r="O195" s="316">
        <v>0</v>
      </c>
      <c r="P195" s="316">
        <v>0</v>
      </c>
      <c r="Q195" s="316">
        <v>0</v>
      </c>
      <c r="R195" s="316">
        <v>0</v>
      </c>
      <c r="S195" s="316">
        <v>2000</v>
      </c>
      <c r="T195" s="316">
        <v>0</v>
      </c>
      <c r="U195" s="316">
        <v>0</v>
      </c>
      <c r="V195" s="316">
        <v>0</v>
      </c>
      <c r="W195" s="316">
        <v>0</v>
      </c>
      <c r="X195" s="316">
        <v>0</v>
      </c>
      <c r="Y195" s="316">
        <v>2000</v>
      </c>
      <c r="Z195" s="316">
        <v>0</v>
      </c>
      <c r="AA195" s="316">
        <v>0</v>
      </c>
      <c r="AB195" s="316">
        <v>0</v>
      </c>
      <c r="AC195" s="316">
        <v>0</v>
      </c>
      <c r="AD195" s="316">
        <v>0</v>
      </c>
      <c r="AE195" s="316">
        <v>0</v>
      </c>
      <c r="AF195" s="316">
        <v>2000</v>
      </c>
      <c r="AG195" s="316">
        <v>0</v>
      </c>
      <c r="AH195" s="316">
        <v>0</v>
      </c>
      <c r="AI195" s="316">
        <v>0</v>
      </c>
      <c r="AJ195" s="316">
        <v>0</v>
      </c>
      <c r="AK195" s="316">
        <v>0</v>
      </c>
      <c r="AL195" s="316">
        <v>8000</v>
      </c>
    </row>
    <row r="196" spans="1:38">
      <c r="A196" s="316">
        <v>195</v>
      </c>
      <c r="B196" s="316" t="s">
        <v>2678</v>
      </c>
      <c r="C196" s="316" t="s">
        <v>2873</v>
      </c>
      <c r="D196" s="316">
        <f t="shared" si="3"/>
        <v>8000</v>
      </c>
      <c r="G196" s="316">
        <v>0</v>
      </c>
      <c r="H196" s="316">
        <v>0</v>
      </c>
      <c r="I196" s="316">
        <v>0</v>
      </c>
      <c r="J196" s="316">
        <v>0</v>
      </c>
      <c r="K196" s="316">
        <v>0</v>
      </c>
      <c r="L196" s="316">
        <v>2000</v>
      </c>
      <c r="M196" s="316">
        <v>0</v>
      </c>
      <c r="N196" s="316">
        <v>0</v>
      </c>
      <c r="O196" s="316">
        <v>0</v>
      </c>
      <c r="P196" s="316">
        <v>0</v>
      </c>
      <c r="Q196" s="316">
        <v>0</v>
      </c>
      <c r="R196" s="316">
        <v>2000</v>
      </c>
      <c r="S196" s="316">
        <v>0</v>
      </c>
      <c r="T196" s="316">
        <v>0</v>
      </c>
      <c r="U196" s="316">
        <v>0</v>
      </c>
      <c r="V196" s="316">
        <v>0</v>
      </c>
      <c r="W196" s="316">
        <v>0</v>
      </c>
      <c r="X196" s="316">
        <v>0</v>
      </c>
      <c r="Y196" s="316">
        <v>2000</v>
      </c>
      <c r="Z196" s="316">
        <v>0</v>
      </c>
      <c r="AA196" s="316">
        <v>0</v>
      </c>
      <c r="AB196" s="316">
        <v>0</v>
      </c>
      <c r="AC196" s="316">
        <v>0</v>
      </c>
      <c r="AD196" s="316">
        <v>0</v>
      </c>
      <c r="AE196" s="316">
        <v>0</v>
      </c>
      <c r="AF196" s="316">
        <v>2000</v>
      </c>
      <c r="AG196" s="316">
        <v>0</v>
      </c>
      <c r="AH196" s="316">
        <v>0</v>
      </c>
      <c r="AI196" s="316">
        <v>0</v>
      </c>
      <c r="AJ196" s="316">
        <v>0</v>
      </c>
      <c r="AK196" s="316">
        <v>0</v>
      </c>
      <c r="AL196" s="316">
        <v>8000</v>
      </c>
    </row>
    <row r="197" spans="1:38">
      <c r="A197" s="316">
        <v>196</v>
      </c>
      <c r="B197" s="316" t="s">
        <v>2678</v>
      </c>
      <c r="C197" s="316" t="s">
        <v>2874</v>
      </c>
      <c r="D197" s="316">
        <f t="shared" si="3"/>
        <v>7200</v>
      </c>
      <c r="G197" s="316">
        <v>0</v>
      </c>
      <c r="H197" s="316">
        <v>0</v>
      </c>
      <c r="I197" s="316">
        <v>0</v>
      </c>
      <c r="J197" s="316">
        <v>0</v>
      </c>
      <c r="K197" s="316">
        <v>0</v>
      </c>
      <c r="L197" s="316">
        <v>1800</v>
      </c>
      <c r="M197" s="316">
        <v>0</v>
      </c>
      <c r="N197" s="316">
        <v>0</v>
      </c>
      <c r="O197" s="316">
        <v>0</v>
      </c>
      <c r="P197" s="316">
        <v>0</v>
      </c>
      <c r="Q197" s="316">
        <v>0</v>
      </c>
      <c r="R197" s="316">
        <v>1800</v>
      </c>
      <c r="S197" s="316">
        <v>0</v>
      </c>
      <c r="T197" s="316">
        <v>0</v>
      </c>
      <c r="U197" s="316">
        <v>0</v>
      </c>
      <c r="V197" s="316">
        <v>0</v>
      </c>
      <c r="W197" s="316">
        <v>0</v>
      </c>
      <c r="X197" s="316">
        <v>0</v>
      </c>
      <c r="Y197" s="316">
        <v>1800</v>
      </c>
      <c r="Z197" s="316">
        <v>0</v>
      </c>
      <c r="AA197" s="316">
        <v>0</v>
      </c>
      <c r="AB197" s="316">
        <v>0</v>
      </c>
      <c r="AC197" s="316">
        <v>0</v>
      </c>
      <c r="AD197" s="316">
        <v>0</v>
      </c>
      <c r="AE197" s="316">
        <v>0</v>
      </c>
      <c r="AF197" s="316">
        <v>1800</v>
      </c>
      <c r="AG197" s="316">
        <v>0</v>
      </c>
      <c r="AH197" s="316">
        <v>0</v>
      </c>
      <c r="AI197" s="316">
        <v>0</v>
      </c>
      <c r="AJ197" s="316">
        <v>0</v>
      </c>
      <c r="AK197" s="316">
        <v>0</v>
      </c>
      <c r="AL197" s="316">
        <v>7200</v>
      </c>
    </row>
    <row r="198" spans="1:38">
      <c r="A198" s="316">
        <v>197</v>
      </c>
      <c r="B198" s="316" t="s">
        <v>2678</v>
      </c>
      <c r="C198" s="316" t="s">
        <v>2875</v>
      </c>
      <c r="D198" s="316">
        <f t="shared" si="3"/>
        <v>4600</v>
      </c>
      <c r="G198" s="316">
        <v>0</v>
      </c>
      <c r="H198" s="316">
        <v>0</v>
      </c>
      <c r="I198" s="316">
        <v>0</v>
      </c>
      <c r="J198" s="316">
        <v>0</v>
      </c>
      <c r="K198" s="316">
        <v>0</v>
      </c>
      <c r="L198" s="316">
        <v>0</v>
      </c>
      <c r="M198" s="316">
        <v>1600</v>
      </c>
      <c r="N198" s="316">
        <v>0</v>
      </c>
      <c r="O198" s="316">
        <v>0</v>
      </c>
      <c r="P198" s="316">
        <v>0</v>
      </c>
      <c r="Q198" s="316">
        <v>0</v>
      </c>
      <c r="R198" s="316">
        <v>0</v>
      </c>
      <c r="S198" s="316">
        <v>1600</v>
      </c>
      <c r="T198" s="316">
        <v>0</v>
      </c>
      <c r="U198" s="316">
        <v>0</v>
      </c>
      <c r="V198" s="316">
        <v>0</v>
      </c>
      <c r="W198" s="316">
        <v>0</v>
      </c>
      <c r="X198" s="316">
        <v>0</v>
      </c>
      <c r="Y198" s="316">
        <v>0</v>
      </c>
      <c r="Z198" s="316">
        <v>1400</v>
      </c>
      <c r="AA198" s="316">
        <v>0</v>
      </c>
      <c r="AB198" s="316">
        <v>0</v>
      </c>
      <c r="AC198" s="316">
        <v>0</v>
      </c>
      <c r="AD198" s="316">
        <v>0</v>
      </c>
      <c r="AE198" s="316">
        <v>0</v>
      </c>
      <c r="AF198" s="316">
        <v>0</v>
      </c>
      <c r="AG198" s="316">
        <v>0</v>
      </c>
      <c r="AH198" s="316">
        <v>0</v>
      </c>
      <c r="AI198" s="316">
        <v>0</v>
      </c>
      <c r="AJ198" s="316">
        <v>0</v>
      </c>
      <c r="AK198" s="316">
        <v>0</v>
      </c>
      <c r="AL198" s="316">
        <v>4600</v>
      </c>
    </row>
    <row r="199" spans="1:38">
      <c r="A199" s="316">
        <v>198</v>
      </c>
      <c r="B199" s="316" t="s">
        <v>2678</v>
      </c>
      <c r="C199" s="316" t="s">
        <v>2876</v>
      </c>
      <c r="D199" s="316">
        <f t="shared" si="3"/>
        <v>7700</v>
      </c>
      <c r="G199" s="316">
        <v>0</v>
      </c>
      <c r="H199" s="316">
        <v>0</v>
      </c>
      <c r="I199" s="316">
        <v>0</v>
      </c>
      <c r="J199" s="316">
        <v>0</v>
      </c>
      <c r="K199" s="316">
        <v>0</v>
      </c>
      <c r="L199" s="316">
        <v>0</v>
      </c>
      <c r="M199" s="316">
        <v>1760</v>
      </c>
      <c r="N199" s="316">
        <v>0</v>
      </c>
      <c r="O199" s="316">
        <v>0</v>
      </c>
      <c r="P199" s="316">
        <v>0</v>
      </c>
      <c r="Q199" s="316">
        <v>0</v>
      </c>
      <c r="R199" s="316">
        <v>0</v>
      </c>
      <c r="S199" s="316">
        <v>1760</v>
      </c>
      <c r="T199" s="316">
        <v>0</v>
      </c>
      <c r="U199" s="316">
        <v>0</v>
      </c>
      <c r="V199" s="316">
        <v>0</v>
      </c>
      <c r="W199" s="316">
        <v>0</v>
      </c>
      <c r="X199" s="316">
        <v>0</v>
      </c>
      <c r="Y199" s="316">
        <v>0</v>
      </c>
      <c r="Z199" s="316">
        <v>1760</v>
      </c>
      <c r="AA199" s="316">
        <v>0</v>
      </c>
      <c r="AB199" s="316">
        <v>0</v>
      </c>
      <c r="AC199" s="316">
        <v>0</v>
      </c>
      <c r="AD199" s="316">
        <v>0</v>
      </c>
      <c r="AE199" s="316">
        <v>0</v>
      </c>
      <c r="AF199" s="316">
        <v>2420</v>
      </c>
      <c r="AG199" s="316">
        <v>0</v>
      </c>
      <c r="AH199" s="316">
        <v>0</v>
      </c>
      <c r="AI199" s="316">
        <v>0</v>
      </c>
      <c r="AJ199" s="316">
        <v>0</v>
      </c>
      <c r="AK199" s="316">
        <v>0</v>
      </c>
      <c r="AL199" s="316">
        <v>7700</v>
      </c>
    </row>
    <row r="200" spans="1:38">
      <c r="A200" s="316">
        <v>199</v>
      </c>
      <c r="B200" s="316" t="s">
        <v>2678</v>
      </c>
      <c r="C200" s="316" t="s">
        <v>2877</v>
      </c>
      <c r="D200" s="316">
        <f t="shared" si="3"/>
        <v>6000</v>
      </c>
      <c r="G200" s="316">
        <v>0</v>
      </c>
      <c r="H200" s="316">
        <v>0</v>
      </c>
      <c r="I200" s="316">
        <v>0</v>
      </c>
      <c r="J200" s="316">
        <v>0</v>
      </c>
      <c r="K200" s="316">
        <v>0</v>
      </c>
      <c r="L200" s="316">
        <v>0</v>
      </c>
      <c r="M200" s="316">
        <v>0</v>
      </c>
      <c r="N200" s="316">
        <v>0</v>
      </c>
      <c r="O200" s="316">
        <v>0</v>
      </c>
      <c r="P200" s="316">
        <v>0</v>
      </c>
      <c r="Q200" s="316">
        <v>0</v>
      </c>
      <c r="R200" s="316">
        <v>0</v>
      </c>
      <c r="S200" s="316">
        <v>2000</v>
      </c>
      <c r="T200" s="316">
        <v>0</v>
      </c>
      <c r="U200" s="316">
        <v>0</v>
      </c>
      <c r="V200" s="316">
        <v>0</v>
      </c>
      <c r="W200" s="316">
        <v>0</v>
      </c>
      <c r="X200" s="316">
        <v>0</v>
      </c>
      <c r="Y200" s="316">
        <v>0</v>
      </c>
      <c r="Z200" s="316">
        <v>0</v>
      </c>
      <c r="AA200" s="316">
        <v>2000</v>
      </c>
      <c r="AB200" s="316">
        <v>0</v>
      </c>
      <c r="AC200" s="316">
        <v>0</v>
      </c>
      <c r="AD200" s="316">
        <v>0</v>
      </c>
      <c r="AE200" s="316">
        <v>0</v>
      </c>
      <c r="AF200" s="316">
        <v>0</v>
      </c>
      <c r="AG200" s="316">
        <v>0</v>
      </c>
      <c r="AH200" s="316">
        <v>2000</v>
      </c>
      <c r="AI200" s="316">
        <v>0</v>
      </c>
      <c r="AJ200" s="316">
        <v>0</v>
      </c>
      <c r="AK200" s="316">
        <v>0</v>
      </c>
      <c r="AL200" s="316">
        <v>6000</v>
      </c>
    </row>
    <row r="201" spans="1:38">
      <c r="A201" s="316">
        <v>200</v>
      </c>
      <c r="B201" s="316" t="s">
        <v>2678</v>
      </c>
      <c r="C201" s="316" t="s">
        <v>2878</v>
      </c>
      <c r="D201" s="316">
        <f t="shared" si="3"/>
        <v>8000</v>
      </c>
      <c r="G201" s="316">
        <v>0</v>
      </c>
      <c r="H201" s="316">
        <v>0</v>
      </c>
      <c r="I201" s="316">
        <v>0</v>
      </c>
      <c r="J201" s="316">
        <v>0</v>
      </c>
      <c r="K201" s="316">
        <v>0</v>
      </c>
      <c r="L201" s="316">
        <v>0</v>
      </c>
      <c r="M201" s="316">
        <v>2000</v>
      </c>
      <c r="N201" s="316">
        <v>0</v>
      </c>
      <c r="O201" s="316">
        <v>0</v>
      </c>
      <c r="P201" s="316">
        <v>0</v>
      </c>
      <c r="Q201" s="316">
        <v>0</v>
      </c>
      <c r="R201" s="316">
        <v>0</v>
      </c>
      <c r="S201" s="316">
        <v>2000</v>
      </c>
      <c r="T201" s="316">
        <v>0</v>
      </c>
      <c r="U201" s="316">
        <v>0</v>
      </c>
      <c r="V201" s="316">
        <v>0</v>
      </c>
      <c r="W201" s="316">
        <v>0</v>
      </c>
      <c r="X201" s="316">
        <v>0</v>
      </c>
      <c r="Y201" s="316">
        <v>0</v>
      </c>
      <c r="Z201" s="316">
        <v>0</v>
      </c>
      <c r="AA201" s="316">
        <v>2000</v>
      </c>
      <c r="AB201" s="316">
        <v>0</v>
      </c>
      <c r="AC201" s="316">
        <v>0</v>
      </c>
      <c r="AD201" s="316">
        <v>0</v>
      </c>
      <c r="AE201" s="316">
        <v>0</v>
      </c>
      <c r="AF201" s="316">
        <v>0</v>
      </c>
      <c r="AG201" s="316">
        <v>0</v>
      </c>
      <c r="AH201" s="316">
        <v>2000</v>
      </c>
      <c r="AI201" s="316">
        <v>0</v>
      </c>
      <c r="AJ201" s="316">
        <v>0</v>
      </c>
      <c r="AK201" s="316">
        <v>0</v>
      </c>
      <c r="AL201" s="316">
        <v>8000</v>
      </c>
    </row>
    <row r="202" spans="1:38">
      <c r="A202" s="316">
        <v>201</v>
      </c>
      <c r="B202" s="316" t="s">
        <v>2678</v>
      </c>
      <c r="C202" s="316" t="s">
        <v>2879</v>
      </c>
      <c r="D202" s="316">
        <f t="shared" si="3"/>
        <v>7000</v>
      </c>
      <c r="G202" s="316">
        <v>0</v>
      </c>
      <c r="H202" s="316">
        <v>0</v>
      </c>
      <c r="I202" s="316">
        <v>0</v>
      </c>
      <c r="J202" s="316">
        <v>0</v>
      </c>
      <c r="K202" s="316">
        <v>0</v>
      </c>
      <c r="L202" s="316">
        <v>0</v>
      </c>
      <c r="M202" s="316">
        <v>0</v>
      </c>
      <c r="N202" s="316">
        <v>0</v>
      </c>
      <c r="O202" s="316">
        <v>0</v>
      </c>
      <c r="P202" s="316">
        <v>1400</v>
      </c>
      <c r="Q202" s="316">
        <v>0</v>
      </c>
      <c r="R202" s="316">
        <v>0</v>
      </c>
      <c r="S202" s="316">
        <v>1400</v>
      </c>
      <c r="T202" s="316">
        <v>0</v>
      </c>
      <c r="U202" s="316">
        <v>0</v>
      </c>
      <c r="V202" s="316">
        <v>0</v>
      </c>
      <c r="W202" s="316">
        <v>0</v>
      </c>
      <c r="X202" s="316">
        <v>1400</v>
      </c>
      <c r="Y202" s="316">
        <v>0</v>
      </c>
      <c r="Z202" s="316">
        <v>0</v>
      </c>
      <c r="AA202" s="316">
        <v>1400</v>
      </c>
      <c r="AB202" s="316">
        <v>0</v>
      </c>
      <c r="AC202" s="316">
        <v>0</v>
      </c>
      <c r="AD202" s="316">
        <v>0</v>
      </c>
      <c r="AE202" s="316">
        <v>0</v>
      </c>
      <c r="AF202" s="316">
        <v>1400</v>
      </c>
      <c r="AG202" s="316">
        <v>0</v>
      </c>
      <c r="AH202" s="316">
        <v>0</v>
      </c>
      <c r="AI202" s="316">
        <v>0</v>
      </c>
      <c r="AJ202" s="316">
        <v>0</v>
      </c>
      <c r="AK202" s="316">
        <v>0</v>
      </c>
      <c r="AL202" s="316">
        <v>7000</v>
      </c>
    </row>
    <row r="203" spans="1:38">
      <c r="A203" s="316">
        <v>202</v>
      </c>
      <c r="B203" s="316" t="s">
        <v>2678</v>
      </c>
      <c r="C203" s="316" t="s">
        <v>2880</v>
      </c>
      <c r="D203" s="316">
        <f t="shared" si="3"/>
        <v>9800</v>
      </c>
      <c r="G203" s="316">
        <v>0</v>
      </c>
      <c r="H203" s="316">
        <v>0</v>
      </c>
      <c r="I203" s="316">
        <v>0</v>
      </c>
      <c r="J203" s="316">
        <v>0</v>
      </c>
      <c r="K203" s="316">
        <v>0</v>
      </c>
      <c r="L203" s="316">
        <v>0</v>
      </c>
      <c r="M203" s="316">
        <v>0</v>
      </c>
      <c r="N203" s="316">
        <v>0</v>
      </c>
      <c r="O203" s="316">
        <v>0</v>
      </c>
      <c r="P203" s="316">
        <v>1960</v>
      </c>
      <c r="Q203" s="316">
        <v>0</v>
      </c>
      <c r="R203" s="316">
        <v>0</v>
      </c>
      <c r="S203" s="316">
        <v>1960</v>
      </c>
      <c r="T203" s="316">
        <v>0</v>
      </c>
      <c r="U203" s="316">
        <v>0</v>
      </c>
      <c r="V203" s="316">
        <v>0</v>
      </c>
      <c r="W203" s="316">
        <v>0</v>
      </c>
      <c r="X203" s="316">
        <v>1960</v>
      </c>
      <c r="Y203" s="316">
        <v>0</v>
      </c>
      <c r="Z203" s="316">
        <v>0</v>
      </c>
      <c r="AA203" s="316">
        <v>1960</v>
      </c>
      <c r="AB203" s="316">
        <v>0</v>
      </c>
      <c r="AC203" s="316">
        <v>0</v>
      </c>
      <c r="AD203" s="316">
        <v>0</v>
      </c>
      <c r="AE203" s="316">
        <v>0</v>
      </c>
      <c r="AF203" s="316">
        <v>1960</v>
      </c>
      <c r="AG203" s="316">
        <v>0</v>
      </c>
      <c r="AH203" s="316">
        <v>0</v>
      </c>
      <c r="AI203" s="316">
        <v>0</v>
      </c>
      <c r="AJ203" s="316">
        <v>0</v>
      </c>
      <c r="AK203" s="316">
        <v>0</v>
      </c>
      <c r="AL203" s="316">
        <v>9800</v>
      </c>
    </row>
    <row r="204" spans="1:38">
      <c r="A204" s="316">
        <v>203</v>
      </c>
      <c r="B204" s="316" t="s">
        <v>2678</v>
      </c>
      <c r="C204" s="316" t="s">
        <v>2881</v>
      </c>
      <c r="D204" s="316">
        <f t="shared" si="3"/>
        <v>7200</v>
      </c>
      <c r="G204" s="316">
        <v>0</v>
      </c>
      <c r="H204" s="316">
        <v>0</v>
      </c>
      <c r="I204" s="316">
        <v>0</v>
      </c>
      <c r="J204" s="316">
        <v>0</v>
      </c>
      <c r="K204" s="316">
        <v>0</v>
      </c>
      <c r="L204" s="316">
        <v>0</v>
      </c>
      <c r="M204" s="316">
        <v>1200</v>
      </c>
      <c r="N204" s="316">
        <v>0</v>
      </c>
      <c r="O204" s="316">
        <v>0</v>
      </c>
      <c r="P204" s="316">
        <v>0</v>
      </c>
      <c r="Q204" s="316">
        <v>0</v>
      </c>
      <c r="R204" s="316">
        <v>1500</v>
      </c>
      <c r="S204" s="316">
        <v>0</v>
      </c>
      <c r="T204" s="316">
        <v>0</v>
      </c>
      <c r="U204" s="316">
        <v>0</v>
      </c>
      <c r="V204" s="316">
        <v>0</v>
      </c>
      <c r="W204" s="316">
        <v>1500</v>
      </c>
      <c r="X204" s="316">
        <v>0</v>
      </c>
      <c r="Y204" s="316">
        <v>0</v>
      </c>
      <c r="Z204" s="316">
        <v>0</v>
      </c>
      <c r="AA204" s="316">
        <v>1500</v>
      </c>
      <c r="AB204" s="316">
        <v>0</v>
      </c>
      <c r="AC204" s="316">
        <v>0</v>
      </c>
      <c r="AD204" s="316">
        <v>0</v>
      </c>
      <c r="AE204" s="316">
        <v>0</v>
      </c>
      <c r="AF204" s="316">
        <v>1500</v>
      </c>
      <c r="AG204" s="316">
        <v>0</v>
      </c>
      <c r="AH204" s="316">
        <v>0</v>
      </c>
      <c r="AI204" s="316">
        <v>0</v>
      </c>
      <c r="AJ204" s="316">
        <v>0</v>
      </c>
      <c r="AK204" s="316">
        <v>0</v>
      </c>
      <c r="AL204" s="316">
        <v>7200</v>
      </c>
    </row>
    <row r="205" spans="1:38">
      <c r="A205" s="316">
        <v>204</v>
      </c>
      <c r="B205" s="316" t="s">
        <v>2678</v>
      </c>
      <c r="C205" s="316" t="s">
        <v>2882</v>
      </c>
      <c r="D205" s="316">
        <f t="shared" si="3"/>
        <v>0</v>
      </c>
      <c r="G205" s="316">
        <v>0</v>
      </c>
      <c r="H205" s="316">
        <v>0</v>
      </c>
      <c r="I205" s="316">
        <v>0</v>
      </c>
      <c r="J205" s="316">
        <v>0</v>
      </c>
      <c r="K205" s="316">
        <v>0</v>
      </c>
      <c r="L205" s="316">
        <v>0</v>
      </c>
      <c r="M205" s="316">
        <v>0</v>
      </c>
      <c r="N205" s="316">
        <v>0</v>
      </c>
      <c r="O205" s="316">
        <v>0</v>
      </c>
      <c r="P205" s="316">
        <v>0</v>
      </c>
      <c r="Q205" s="316">
        <v>0</v>
      </c>
      <c r="R205" s="316">
        <v>0</v>
      </c>
      <c r="S205" s="316">
        <v>0</v>
      </c>
      <c r="T205" s="316">
        <v>0</v>
      </c>
      <c r="U205" s="316">
        <v>0</v>
      </c>
      <c r="V205" s="316">
        <v>0</v>
      </c>
      <c r="W205" s="316">
        <v>0</v>
      </c>
      <c r="X205" s="316">
        <v>0</v>
      </c>
      <c r="Y205" s="316">
        <v>0</v>
      </c>
      <c r="Z205" s="316">
        <v>0</v>
      </c>
      <c r="AA205" s="316">
        <v>0</v>
      </c>
      <c r="AB205" s="316">
        <v>0</v>
      </c>
      <c r="AC205" s="316">
        <v>0</v>
      </c>
      <c r="AD205" s="316">
        <v>0</v>
      </c>
      <c r="AE205" s="316">
        <v>0</v>
      </c>
      <c r="AF205" s="316">
        <v>0</v>
      </c>
      <c r="AG205" s="316">
        <v>0</v>
      </c>
      <c r="AH205" s="316">
        <v>0</v>
      </c>
      <c r="AI205" s="316">
        <v>0</v>
      </c>
      <c r="AJ205" s="316">
        <v>0</v>
      </c>
      <c r="AK205" s="316">
        <v>0</v>
      </c>
      <c r="AL205" s="316">
        <v>0</v>
      </c>
    </row>
    <row r="206" spans="1:38">
      <c r="A206" s="316">
        <v>205</v>
      </c>
      <c r="B206" s="316" t="s">
        <v>2678</v>
      </c>
      <c r="C206" s="316" t="s">
        <v>2883</v>
      </c>
      <c r="D206" s="316">
        <f t="shared" si="3"/>
        <v>0</v>
      </c>
      <c r="G206" s="316">
        <v>0</v>
      </c>
      <c r="H206" s="316">
        <v>0</v>
      </c>
      <c r="I206" s="316">
        <v>0</v>
      </c>
      <c r="J206" s="316">
        <v>0</v>
      </c>
      <c r="K206" s="316">
        <v>0</v>
      </c>
      <c r="L206" s="316">
        <v>0</v>
      </c>
      <c r="M206" s="316">
        <v>0</v>
      </c>
      <c r="N206" s="316">
        <v>0</v>
      </c>
      <c r="O206" s="316">
        <v>0</v>
      </c>
      <c r="P206" s="316">
        <v>0</v>
      </c>
      <c r="Q206" s="316">
        <v>0</v>
      </c>
      <c r="R206" s="316">
        <v>0</v>
      </c>
      <c r="S206" s="316">
        <v>0</v>
      </c>
      <c r="T206" s="316">
        <v>0</v>
      </c>
      <c r="U206" s="316">
        <v>0</v>
      </c>
      <c r="V206" s="316">
        <v>0</v>
      </c>
      <c r="W206" s="316">
        <v>0</v>
      </c>
      <c r="X206" s="316">
        <v>0</v>
      </c>
      <c r="Y206" s="316">
        <v>0</v>
      </c>
      <c r="Z206" s="316">
        <v>0</v>
      </c>
      <c r="AA206" s="316">
        <v>0</v>
      </c>
      <c r="AB206" s="316">
        <v>0</v>
      </c>
      <c r="AC206" s="316">
        <v>0</v>
      </c>
      <c r="AD206" s="316">
        <v>0</v>
      </c>
      <c r="AE206" s="316">
        <v>0</v>
      </c>
      <c r="AF206" s="316">
        <v>0</v>
      </c>
      <c r="AG206" s="316">
        <v>0</v>
      </c>
      <c r="AH206" s="316">
        <v>0</v>
      </c>
      <c r="AI206" s="316">
        <v>0</v>
      </c>
      <c r="AJ206" s="316">
        <v>0</v>
      </c>
      <c r="AK206" s="316">
        <v>0</v>
      </c>
      <c r="AL206" s="316">
        <v>0</v>
      </c>
    </row>
    <row r="207" spans="1:38">
      <c r="A207" s="316">
        <v>206</v>
      </c>
      <c r="B207" s="316" t="s">
        <v>2678</v>
      </c>
      <c r="C207" s="316" t="s">
        <v>2884</v>
      </c>
      <c r="D207" s="316">
        <f t="shared" si="3"/>
        <v>8400</v>
      </c>
      <c r="G207" s="316">
        <v>0</v>
      </c>
      <c r="H207" s="316">
        <v>0</v>
      </c>
      <c r="I207" s="316">
        <v>0</v>
      </c>
      <c r="J207" s="316">
        <v>0</v>
      </c>
      <c r="K207" s="316">
        <v>0</v>
      </c>
      <c r="L207" s="316">
        <v>0</v>
      </c>
      <c r="M207" s="316">
        <v>1200</v>
      </c>
      <c r="N207" s="316">
        <v>0</v>
      </c>
      <c r="O207" s="316">
        <v>0</v>
      </c>
      <c r="P207" s="316">
        <v>0</v>
      </c>
      <c r="Q207" s="316">
        <v>0</v>
      </c>
      <c r="R207" s="316">
        <v>1200</v>
      </c>
      <c r="S207" s="316">
        <v>0</v>
      </c>
      <c r="T207" s="316">
        <v>0</v>
      </c>
      <c r="U207" s="316">
        <v>0</v>
      </c>
      <c r="V207" s="316">
        <v>0</v>
      </c>
      <c r="W207" s="316">
        <v>1200</v>
      </c>
      <c r="X207" s="316">
        <v>0</v>
      </c>
      <c r="Y207" s="316">
        <v>0</v>
      </c>
      <c r="Z207" s="316">
        <v>0</v>
      </c>
      <c r="AA207" s="316">
        <v>2400</v>
      </c>
      <c r="AB207" s="316">
        <v>0</v>
      </c>
      <c r="AC207" s="316">
        <v>0</v>
      </c>
      <c r="AD207" s="316">
        <v>0</v>
      </c>
      <c r="AE207" s="316">
        <v>0</v>
      </c>
      <c r="AF207" s="316">
        <v>2400</v>
      </c>
      <c r="AG207" s="316">
        <v>0</v>
      </c>
      <c r="AH207" s="316">
        <v>0</v>
      </c>
      <c r="AI207" s="316">
        <v>0</v>
      </c>
      <c r="AJ207" s="316">
        <v>0</v>
      </c>
      <c r="AK207" s="316">
        <v>0</v>
      </c>
      <c r="AL207" s="316">
        <v>8400</v>
      </c>
    </row>
    <row r="208" spans="1:38">
      <c r="A208" s="316">
        <v>207</v>
      </c>
      <c r="B208" s="316" t="s">
        <v>2678</v>
      </c>
      <c r="C208" s="316" t="s">
        <v>2885</v>
      </c>
      <c r="D208" s="316">
        <f t="shared" si="3"/>
        <v>5200</v>
      </c>
      <c r="G208" s="316">
        <v>0</v>
      </c>
      <c r="H208" s="316">
        <v>0</v>
      </c>
      <c r="I208" s="316">
        <v>0</v>
      </c>
      <c r="J208" s="316">
        <v>0</v>
      </c>
      <c r="K208" s="316">
        <v>0</v>
      </c>
      <c r="L208" s="316">
        <v>0</v>
      </c>
      <c r="M208" s="316">
        <v>1200</v>
      </c>
      <c r="N208" s="316">
        <v>0</v>
      </c>
      <c r="O208" s="316">
        <v>0</v>
      </c>
      <c r="P208" s="316">
        <v>0</v>
      </c>
      <c r="Q208" s="316">
        <v>0</v>
      </c>
      <c r="R208" s="316">
        <v>1200</v>
      </c>
      <c r="S208" s="316">
        <v>0</v>
      </c>
      <c r="T208" s="316">
        <v>0</v>
      </c>
      <c r="U208" s="316">
        <v>0</v>
      </c>
      <c r="V208" s="316">
        <v>0</v>
      </c>
      <c r="W208" s="316">
        <v>1600</v>
      </c>
      <c r="X208" s="316">
        <v>0</v>
      </c>
      <c r="Y208" s="316">
        <v>0</v>
      </c>
      <c r="Z208" s="316">
        <v>0</v>
      </c>
      <c r="AA208" s="316">
        <v>0</v>
      </c>
      <c r="AB208" s="316">
        <v>0</v>
      </c>
      <c r="AC208" s="316">
        <v>0</v>
      </c>
      <c r="AD208" s="316">
        <v>1200</v>
      </c>
      <c r="AE208" s="316">
        <v>0</v>
      </c>
      <c r="AF208" s="316">
        <v>0</v>
      </c>
      <c r="AG208" s="316">
        <v>0</v>
      </c>
      <c r="AH208" s="316">
        <v>0</v>
      </c>
      <c r="AI208" s="316">
        <v>0</v>
      </c>
      <c r="AJ208" s="316">
        <v>0</v>
      </c>
      <c r="AK208" s="316">
        <v>0</v>
      </c>
      <c r="AL208" s="316">
        <v>5200</v>
      </c>
    </row>
    <row r="209" spans="1:38">
      <c r="A209" s="316">
        <v>208</v>
      </c>
      <c r="B209" s="316" t="s">
        <v>2678</v>
      </c>
      <c r="C209" s="316" t="s">
        <v>2886</v>
      </c>
      <c r="D209" s="316">
        <f t="shared" si="3"/>
        <v>9000</v>
      </c>
      <c r="G209" s="316">
        <v>0</v>
      </c>
      <c r="H209" s="316">
        <v>0</v>
      </c>
      <c r="I209" s="316">
        <v>0</v>
      </c>
      <c r="J209" s="316">
        <v>0</v>
      </c>
      <c r="K209" s="316">
        <v>0</v>
      </c>
      <c r="L209" s="316">
        <v>0</v>
      </c>
      <c r="M209" s="316">
        <v>1800</v>
      </c>
      <c r="N209" s="316">
        <v>0</v>
      </c>
      <c r="O209" s="316">
        <v>0</v>
      </c>
      <c r="P209" s="316">
        <v>0</v>
      </c>
      <c r="Q209" s="316">
        <v>0</v>
      </c>
      <c r="R209" s="316">
        <v>1800</v>
      </c>
      <c r="S209" s="316">
        <v>0</v>
      </c>
      <c r="T209" s="316">
        <v>0</v>
      </c>
      <c r="U209" s="316">
        <v>0</v>
      </c>
      <c r="V209" s="316">
        <v>0</v>
      </c>
      <c r="W209" s="316">
        <v>1800</v>
      </c>
      <c r="X209" s="316">
        <v>0</v>
      </c>
      <c r="Y209" s="316">
        <v>0</v>
      </c>
      <c r="Z209" s="316">
        <v>0</v>
      </c>
      <c r="AA209" s="316">
        <v>0</v>
      </c>
      <c r="AB209" s="316">
        <v>0</v>
      </c>
      <c r="AC209" s="316">
        <v>0</v>
      </c>
      <c r="AD209" s="316">
        <v>1800</v>
      </c>
      <c r="AE209" s="316">
        <v>0</v>
      </c>
      <c r="AF209" s="316">
        <v>0</v>
      </c>
      <c r="AG209" s="316">
        <v>1800</v>
      </c>
      <c r="AH209" s="316">
        <v>0</v>
      </c>
      <c r="AI209" s="316">
        <v>0</v>
      </c>
      <c r="AJ209" s="316">
        <v>0</v>
      </c>
      <c r="AK209" s="316">
        <v>0</v>
      </c>
      <c r="AL209" s="316">
        <v>9000</v>
      </c>
    </row>
    <row r="210" spans="1:38">
      <c r="A210" s="316">
        <v>209</v>
      </c>
      <c r="B210" s="316" t="s">
        <v>2678</v>
      </c>
      <c r="C210" s="316" t="s">
        <v>2887</v>
      </c>
      <c r="D210" s="316">
        <f t="shared" si="3"/>
        <v>6000</v>
      </c>
      <c r="G210" s="316">
        <v>0</v>
      </c>
      <c r="H210" s="316">
        <v>0</v>
      </c>
      <c r="I210" s="316">
        <v>0</v>
      </c>
      <c r="J210" s="316">
        <v>0</v>
      </c>
      <c r="K210" s="316">
        <v>0</v>
      </c>
      <c r="L210" s="316">
        <v>0</v>
      </c>
      <c r="M210" s="316">
        <v>0</v>
      </c>
      <c r="N210" s="316">
        <v>0</v>
      </c>
      <c r="O210" s="316">
        <v>0</v>
      </c>
      <c r="P210" s="316">
        <v>0</v>
      </c>
      <c r="Q210" s="316">
        <v>2000</v>
      </c>
      <c r="R210" s="316">
        <v>0</v>
      </c>
      <c r="S210" s="316">
        <v>0</v>
      </c>
      <c r="T210" s="316">
        <v>0</v>
      </c>
      <c r="U210" s="316">
        <v>0</v>
      </c>
      <c r="V210" s="316">
        <v>0</v>
      </c>
      <c r="W210" s="316">
        <v>2000</v>
      </c>
      <c r="X210" s="316">
        <v>0</v>
      </c>
      <c r="Y210" s="316">
        <v>0</v>
      </c>
      <c r="Z210" s="316">
        <v>0</v>
      </c>
      <c r="AA210" s="316">
        <v>0</v>
      </c>
      <c r="AB210" s="316">
        <v>0</v>
      </c>
      <c r="AC210" s="316">
        <v>0</v>
      </c>
      <c r="AD210" s="316">
        <v>2000</v>
      </c>
      <c r="AE210" s="316">
        <v>0</v>
      </c>
      <c r="AF210" s="316">
        <v>0</v>
      </c>
      <c r="AG210" s="316">
        <v>0</v>
      </c>
      <c r="AH210" s="316">
        <v>0</v>
      </c>
      <c r="AI210" s="316">
        <v>0</v>
      </c>
      <c r="AJ210" s="316">
        <v>0</v>
      </c>
      <c r="AK210" s="316">
        <v>0</v>
      </c>
      <c r="AL210" s="316">
        <v>6000</v>
      </c>
    </row>
    <row r="211" spans="1:38">
      <c r="A211" s="316">
        <v>210</v>
      </c>
      <c r="B211" s="316" t="s">
        <v>2678</v>
      </c>
      <c r="C211" s="316" t="s">
        <v>2888</v>
      </c>
      <c r="D211" s="316">
        <f t="shared" si="3"/>
        <v>1200</v>
      </c>
      <c r="G211" s="316">
        <v>0</v>
      </c>
      <c r="H211" s="316">
        <v>0</v>
      </c>
      <c r="I211" s="316">
        <v>0</v>
      </c>
      <c r="J211" s="316">
        <v>0</v>
      </c>
      <c r="K211" s="316">
        <v>0</v>
      </c>
      <c r="L211" s="316">
        <v>0</v>
      </c>
      <c r="M211" s="316">
        <v>0</v>
      </c>
      <c r="N211" s="316">
        <v>0</v>
      </c>
      <c r="O211" s="316">
        <v>0</v>
      </c>
      <c r="P211" s="316">
        <v>1200</v>
      </c>
      <c r="Q211" s="316">
        <v>0</v>
      </c>
      <c r="R211" s="316">
        <v>0</v>
      </c>
      <c r="S211" s="316">
        <v>0</v>
      </c>
      <c r="T211" s="316">
        <v>0</v>
      </c>
      <c r="U211" s="316">
        <v>0</v>
      </c>
      <c r="V211" s="316">
        <v>0</v>
      </c>
      <c r="W211" s="316">
        <v>0</v>
      </c>
      <c r="X211" s="316">
        <v>0</v>
      </c>
      <c r="Y211" s="316">
        <v>0</v>
      </c>
      <c r="Z211" s="316">
        <v>0</v>
      </c>
      <c r="AA211" s="316">
        <v>0</v>
      </c>
      <c r="AB211" s="316">
        <v>0</v>
      </c>
      <c r="AC211" s="316">
        <v>0</v>
      </c>
      <c r="AD211" s="316">
        <v>0</v>
      </c>
      <c r="AE211" s="316">
        <v>0</v>
      </c>
      <c r="AF211" s="316">
        <v>0</v>
      </c>
      <c r="AG211" s="316">
        <v>0</v>
      </c>
      <c r="AH211" s="316">
        <v>0</v>
      </c>
      <c r="AI211" s="316">
        <v>0</v>
      </c>
      <c r="AJ211" s="316">
        <v>0</v>
      </c>
      <c r="AK211" s="316">
        <v>0</v>
      </c>
      <c r="AL211" s="316">
        <v>1200</v>
      </c>
    </row>
    <row r="212" spans="1:38">
      <c r="A212" s="316">
        <v>211</v>
      </c>
      <c r="B212" s="316" t="s">
        <v>2678</v>
      </c>
      <c r="C212" s="316" t="s">
        <v>2889</v>
      </c>
      <c r="D212" s="316">
        <f t="shared" si="3"/>
        <v>0</v>
      </c>
      <c r="G212" s="316">
        <v>0</v>
      </c>
      <c r="H212" s="316">
        <v>0</v>
      </c>
      <c r="I212" s="316">
        <v>0</v>
      </c>
      <c r="J212" s="316">
        <v>0</v>
      </c>
      <c r="K212" s="316">
        <v>0</v>
      </c>
      <c r="L212" s="316">
        <v>0</v>
      </c>
      <c r="M212" s="316">
        <v>0</v>
      </c>
      <c r="N212" s="316">
        <v>0</v>
      </c>
      <c r="O212" s="316">
        <v>0</v>
      </c>
      <c r="P212" s="316">
        <v>0</v>
      </c>
      <c r="Q212" s="316">
        <v>0</v>
      </c>
      <c r="R212" s="316">
        <v>0</v>
      </c>
      <c r="S212" s="316">
        <v>0</v>
      </c>
      <c r="T212" s="316">
        <v>0</v>
      </c>
      <c r="U212" s="316">
        <v>0</v>
      </c>
      <c r="V212" s="316">
        <v>0</v>
      </c>
      <c r="W212" s="316">
        <v>0</v>
      </c>
      <c r="X212" s="316">
        <v>0</v>
      </c>
      <c r="Y212" s="316">
        <v>0</v>
      </c>
      <c r="Z212" s="316">
        <v>0</v>
      </c>
      <c r="AA212" s="316">
        <v>0</v>
      </c>
      <c r="AB212" s="316">
        <v>0</v>
      </c>
      <c r="AC212" s="316">
        <v>0</v>
      </c>
      <c r="AD212" s="316">
        <v>0</v>
      </c>
      <c r="AE212" s="316">
        <v>0</v>
      </c>
      <c r="AF212" s="316">
        <v>0</v>
      </c>
      <c r="AG212" s="316">
        <v>0</v>
      </c>
      <c r="AH212" s="316">
        <v>0</v>
      </c>
      <c r="AI212" s="316">
        <v>0</v>
      </c>
      <c r="AJ212" s="316">
        <v>0</v>
      </c>
      <c r="AK212" s="316">
        <v>0</v>
      </c>
      <c r="AL212" s="316">
        <v>0</v>
      </c>
    </row>
    <row r="213" spans="1:38">
      <c r="A213" s="316">
        <v>212</v>
      </c>
      <c r="B213" s="316" t="s">
        <v>2678</v>
      </c>
      <c r="C213" s="316" t="s">
        <v>2890</v>
      </c>
      <c r="D213" s="316">
        <f t="shared" si="3"/>
        <v>600</v>
      </c>
      <c r="G213" s="316">
        <v>0</v>
      </c>
      <c r="H213" s="316">
        <v>0</v>
      </c>
      <c r="I213" s="316">
        <v>0</v>
      </c>
      <c r="J213" s="316">
        <v>0</v>
      </c>
      <c r="K213" s="316">
        <v>0</v>
      </c>
      <c r="L213" s="316">
        <v>0</v>
      </c>
      <c r="M213" s="316">
        <v>0</v>
      </c>
      <c r="N213" s="316">
        <v>0</v>
      </c>
      <c r="O213" s="316">
        <v>0</v>
      </c>
      <c r="P213" s="316">
        <v>0</v>
      </c>
      <c r="Q213" s="316">
        <v>0</v>
      </c>
      <c r="R213" s="316">
        <v>0</v>
      </c>
      <c r="S213" s="316">
        <v>0</v>
      </c>
      <c r="T213" s="316">
        <v>0</v>
      </c>
      <c r="U213" s="316">
        <v>0</v>
      </c>
      <c r="V213" s="316">
        <v>0</v>
      </c>
      <c r="W213" s="316">
        <v>0</v>
      </c>
      <c r="X213" s="316">
        <v>0</v>
      </c>
      <c r="Y213" s="316">
        <v>0</v>
      </c>
      <c r="Z213" s="316">
        <v>0</v>
      </c>
      <c r="AA213" s="316">
        <v>0</v>
      </c>
      <c r="AB213" s="316">
        <v>0</v>
      </c>
      <c r="AC213" s="316">
        <v>0</v>
      </c>
      <c r="AD213" s="316">
        <v>600</v>
      </c>
      <c r="AE213" s="316">
        <v>0</v>
      </c>
      <c r="AF213" s="316">
        <v>0</v>
      </c>
      <c r="AG213" s="316">
        <v>0</v>
      </c>
      <c r="AH213" s="316">
        <v>0</v>
      </c>
      <c r="AI213" s="316">
        <v>0</v>
      </c>
      <c r="AJ213" s="316">
        <v>0</v>
      </c>
      <c r="AK213" s="316">
        <v>0</v>
      </c>
      <c r="AL213" s="316">
        <v>600</v>
      </c>
    </row>
    <row r="214" spans="1:38">
      <c r="A214" s="316">
        <v>213</v>
      </c>
      <c r="B214" s="316" t="s">
        <v>2678</v>
      </c>
      <c r="C214" s="316" t="s">
        <v>2891</v>
      </c>
      <c r="D214" s="316">
        <f t="shared" si="3"/>
        <v>600</v>
      </c>
      <c r="G214" s="316">
        <v>0</v>
      </c>
      <c r="H214" s="316">
        <v>0</v>
      </c>
      <c r="I214" s="316">
        <v>0</v>
      </c>
      <c r="J214" s="316">
        <v>0</v>
      </c>
      <c r="K214" s="316">
        <v>0</v>
      </c>
      <c r="L214" s="316">
        <v>0</v>
      </c>
      <c r="M214" s="316">
        <v>0</v>
      </c>
      <c r="N214" s="316">
        <v>0</v>
      </c>
      <c r="O214" s="316">
        <v>0</v>
      </c>
      <c r="P214" s="316">
        <v>0</v>
      </c>
      <c r="Q214" s="316">
        <v>0</v>
      </c>
      <c r="R214" s="316">
        <v>0</v>
      </c>
      <c r="S214" s="316">
        <v>0</v>
      </c>
      <c r="T214" s="316">
        <v>0</v>
      </c>
      <c r="U214" s="316">
        <v>0</v>
      </c>
      <c r="V214" s="316">
        <v>0</v>
      </c>
      <c r="W214" s="316">
        <v>0</v>
      </c>
      <c r="X214" s="316">
        <v>0</v>
      </c>
      <c r="Y214" s="316">
        <v>0</v>
      </c>
      <c r="Z214" s="316">
        <v>0</v>
      </c>
      <c r="AA214" s="316">
        <v>0</v>
      </c>
      <c r="AB214" s="316">
        <v>0</v>
      </c>
      <c r="AC214" s="316">
        <v>0</v>
      </c>
      <c r="AD214" s="316">
        <v>600</v>
      </c>
      <c r="AE214" s="316">
        <v>0</v>
      </c>
      <c r="AF214" s="316">
        <v>0</v>
      </c>
      <c r="AG214" s="316">
        <v>0</v>
      </c>
      <c r="AH214" s="316">
        <v>0</v>
      </c>
      <c r="AI214" s="316">
        <v>0</v>
      </c>
      <c r="AJ214" s="316">
        <v>0</v>
      </c>
      <c r="AK214" s="316">
        <v>0</v>
      </c>
      <c r="AL214" s="316">
        <v>600</v>
      </c>
    </row>
    <row r="215" spans="1:38">
      <c r="A215" s="316">
        <v>214</v>
      </c>
      <c r="B215" s="316" t="s">
        <v>2678</v>
      </c>
      <c r="C215" s="316" t="s">
        <v>2892</v>
      </c>
      <c r="D215" s="316">
        <f t="shared" si="3"/>
        <v>360</v>
      </c>
      <c r="G215" s="316">
        <v>0</v>
      </c>
      <c r="H215" s="316">
        <v>0</v>
      </c>
      <c r="I215" s="316">
        <v>0</v>
      </c>
      <c r="J215" s="316">
        <v>0</v>
      </c>
      <c r="K215" s="316">
        <v>0</v>
      </c>
      <c r="L215" s="316">
        <v>0</v>
      </c>
      <c r="M215" s="316">
        <v>0</v>
      </c>
      <c r="N215" s="316">
        <v>0</v>
      </c>
      <c r="O215" s="316">
        <v>0</v>
      </c>
      <c r="P215" s="316">
        <v>0</v>
      </c>
      <c r="Q215" s="316">
        <v>0</v>
      </c>
      <c r="R215" s="316">
        <v>0</v>
      </c>
      <c r="S215" s="316">
        <v>0</v>
      </c>
      <c r="T215" s="316">
        <v>0</v>
      </c>
      <c r="U215" s="316">
        <v>0</v>
      </c>
      <c r="V215" s="316">
        <v>0</v>
      </c>
      <c r="W215" s="316">
        <v>360</v>
      </c>
      <c r="X215" s="316">
        <v>0</v>
      </c>
      <c r="Y215" s="316">
        <v>0</v>
      </c>
      <c r="Z215" s="316">
        <v>0</v>
      </c>
      <c r="AA215" s="316">
        <v>0</v>
      </c>
      <c r="AB215" s="316">
        <v>0</v>
      </c>
      <c r="AC215" s="316">
        <v>0</v>
      </c>
      <c r="AD215" s="316">
        <v>0</v>
      </c>
      <c r="AE215" s="316">
        <v>0</v>
      </c>
      <c r="AF215" s="316">
        <v>0</v>
      </c>
      <c r="AG215" s="316">
        <v>0</v>
      </c>
      <c r="AH215" s="316">
        <v>0</v>
      </c>
      <c r="AI215" s="316">
        <v>0</v>
      </c>
      <c r="AJ215" s="316">
        <v>0</v>
      </c>
      <c r="AK215" s="316">
        <v>0</v>
      </c>
      <c r="AL215" s="316">
        <v>360</v>
      </c>
    </row>
    <row r="216" spans="1:38">
      <c r="A216" s="316">
        <v>215</v>
      </c>
      <c r="B216" s="316" t="s">
        <v>2678</v>
      </c>
      <c r="C216" s="316" t="s">
        <v>2893</v>
      </c>
      <c r="D216" s="316">
        <f t="shared" si="3"/>
        <v>1200</v>
      </c>
      <c r="G216" s="316">
        <v>0</v>
      </c>
      <c r="H216" s="316">
        <v>0</v>
      </c>
      <c r="I216" s="316">
        <v>0</v>
      </c>
      <c r="J216" s="316">
        <v>0</v>
      </c>
      <c r="K216" s="316">
        <v>0</v>
      </c>
      <c r="L216" s="316">
        <v>0</v>
      </c>
      <c r="M216" s="316">
        <v>0</v>
      </c>
      <c r="N216" s="316">
        <v>0</v>
      </c>
      <c r="O216" s="316">
        <v>0</v>
      </c>
      <c r="P216" s="316">
        <v>0</v>
      </c>
      <c r="Q216" s="316">
        <v>0</v>
      </c>
      <c r="R216" s="316">
        <v>0</v>
      </c>
      <c r="S216" s="316">
        <v>0</v>
      </c>
      <c r="T216" s="316">
        <v>0</v>
      </c>
      <c r="U216" s="316">
        <v>0</v>
      </c>
      <c r="V216" s="316">
        <v>0</v>
      </c>
      <c r="W216" s="316">
        <v>1200</v>
      </c>
      <c r="X216" s="316">
        <v>0</v>
      </c>
      <c r="Y216" s="316">
        <v>0</v>
      </c>
      <c r="Z216" s="316">
        <v>0</v>
      </c>
      <c r="AA216" s="316">
        <v>0</v>
      </c>
      <c r="AB216" s="316">
        <v>0</v>
      </c>
      <c r="AC216" s="316">
        <v>0</v>
      </c>
      <c r="AD216" s="316">
        <v>0</v>
      </c>
      <c r="AE216" s="316">
        <v>0</v>
      </c>
      <c r="AF216" s="316">
        <v>0</v>
      </c>
      <c r="AG216" s="316">
        <v>0</v>
      </c>
      <c r="AH216" s="316">
        <v>0</v>
      </c>
      <c r="AI216" s="316">
        <v>0</v>
      </c>
      <c r="AJ216" s="316">
        <v>0</v>
      </c>
      <c r="AK216" s="316">
        <v>0</v>
      </c>
      <c r="AL216" s="316">
        <v>1200</v>
      </c>
    </row>
    <row r="217" spans="1:38">
      <c r="A217" s="316">
        <v>216</v>
      </c>
      <c r="B217" s="316" t="s">
        <v>2678</v>
      </c>
      <c r="C217" s="316" t="s">
        <v>2894</v>
      </c>
      <c r="D217" s="316">
        <f t="shared" si="3"/>
        <v>0</v>
      </c>
      <c r="G217" s="316">
        <v>0</v>
      </c>
      <c r="H217" s="316">
        <v>0</v>
      </c>
      <c r="I217" s="316">
        <v>0</v>
      </c>
      <c r="J217" s="316">
        <v>0</v>
      </c>
      <c r="K217" s="316">
        <v>0</v>
      </c>
      <c r="L217" s="316">
        <v>0</v>
      </c>
      <c r="M217" s="316">
        <v>0</v>
      </c>
      <c r="N217" s="316">
        <v>0</v>
      </c>
      <c r="O217" s="316">
        <v>0</v>
      </c>
      <c r="P217" s="316">
        <v>0</v>
      </c>
      <c r="Q217" s="316">
        <v>0</v>
      </c>
      <c r="R217" s="316">
        <v>0</v>
      </c>
      <c r="S217" s="316">
        <v>0</v>
      </c>
      <c r="T217" s="316">
        <v>0</v>
      </c>
      <c r="U217" s="316">
        <v>0</v>
      </c>
      <c r="V217" s="316">
        <v>0</v>
      </c>
      <c r="W217" s="316">
        <v>0</v>
      </c>
      <c r="X217" s="316">
        <v>0</v>
      </c>
      <c r="Y217" s="316">
        <v>0</v>
      </c>
      <c r="Z217" s="316">
        <v>0</v>
      </c>
      <c r="AA217" s="316">
        <v>0</v>
      </c>
      <c r="AB217" s="316">
        <v>0</v>
      </c>
      <c r="AC217" s="316">
        <v>0</v>
      </c>
      <c r="AD217" s="316">
        <v>0</v>
      </c>
      <c r="AE217" s="316">
        <v>0</v>
      </c>
      <c r="AF217" s="316">
        <v>0</v>
      </c>
      <c r="AG217" s="316">
        <v>0</v>
      </c>
      <c r="AH217" s="316">
        <v>0</v>
      </c>
      <c r="AI217" s="316">
        <v>0</v>
      </c>
      <c r="AJ217" s="316">
        <v>0</v>
      </c>
      <c r="AK217" s="316">
        <v>0</v>
      </c>
      <c r="AL217" s="316">
        <v>0</v>
      </c>
    </row>
    <row r="218" spans="1:38">
      <c r="A218" s="316">
        <v>217</v>
      </c>
      <c r="B218" s="316" t="s">
        <v>2895</v>
      </c>
      <c r="C218" s="316" t="s">
        <v>2896</v>
      </c>
      <c r="D218" s="316">
        <f t="shared" si="3"/>
        <v>0</v>
      </c>
      <c r="E218" s="316" t="s">
        <v>2897</v>
      </c>
      <c r="G218" s="316">
        <v>0</v>
      </c>
      <c r="H218" s="316">
        <v>0</v>
      </c>
      <c r="I218" s="316">
        <v>0</v>
      </c>
      <c r="J218" s="316">
        <v>0</v>
      </c>
      <c r="K218" s="316">
        <v>0</v>
      </c>
      <c r="L218" s="316">
        <v>0</v>
      </c>
      <c r="M218" s="316">
        <v>0</v>
      </c>
      <c r="N218" s="316">
        <v>0</v>
      </c>
      <c r="O218" s="316">
        <v>0</v>
      </c>
      <c r="P218" s="316">
        <v>0</v>
      </c>
      <c r="Q218" s="316">
        <v>0</v>
      </c>
      <c r="R218" s="316">
        <v>0</v>
      </c>
      <c r="S218" s="316">
        <v>0</v>
      </c>
      <c r="T218" s="316">
        <v>0</v>
      </c>
      <c r="U218" s="316">
        <v>0</v>
      </c>
      <c r="V218" s="316">
        <v>0</v>
      </c>
      <c r="W218" s="316">
        <v>0</v>
      </c>
      <c r="X218" s="316">
        <v>0</v>
      </c>
      <c r="Y218" s="316">
        <v>0</v>
      </c>
      <c r="Z218" s="316">
        <v>0</v>
      </c>
      <c r="AA218" s="316">
        <v>0</v>
      </c>
      <c r="AB218" s="316">
        <v>0</v>
      </c>
      <c r="AC218" s="316">
        <v>0</v>
      </c>
      <c r="AD218" s="316">
        <v>0</v>
      </c>
      <c r="AE218" s="316">
        <v>0</v>
      </c>
      <c r="AF218" s="316">
        <v>0</v>
      </c>
      <c r="AG218" s="316">
        <v>0</v>
      </c>
      <c r="AH218" s="316">
        <v>0</v>
      </c>
      <c r="AI218" s="316">
        <v>0</v>
      </c>
      <c r="AJ218" s="316">
        <v>0</v>
      </c>
      <c r="AK218" s="316">
        <v>0</v>
      </c>
      <c r="AL218" s="316">
        <v>0</v>
      </c>
    </row>
    <row r="219" spans="1:38">
      <c r="A219" s="316">
        <v>218</v>
      </c>
      <c r="B219" s="316" t="s">
        <v>2895</v>
      </c>
      <c r="C219" s="316" t="s">
        <v>2898</v>
      </c>
      <c r="D219" s="316">
        <f t="shared" si="3"/>
        <v>0</v>
      </c>
      <c r="E219" s="316" t="s">
        <v>2899</v>
      </c>
      <c r="G219" s="316">
        <v>0</v>
      </c>
      <c r="H219" s="316">
        <v>0</v>
      </c>
      <c r="I219" s="316">
        <v>0</v>
      </c>
      <c r="J219" s="316">
        <v>0</v>
      </c>
      <c r="K219" s="316">
        <v>0</v>
      </c>
      <c r="L219" s="316">
        <v>0</v>
      </c>
      <c r="M219" s="316">
        <v>0</v>
      </c>
      <c r="N219" s="316">
        <v>0</v>
      </c>
      <c r="O219" s="316">
        <v>0</v>
      </c>
      <c r="P219" s="316">
        <v>0</v>
      </c>
      <c r="Q219" s="316">
        <v>0</v>
      </c>
      <c r="R219" s="316">
        <v>0</v>
      </c>
      <c r="S219" s="316">
        <v>0</v>
      </c>
      <c r="T219" s="316">
        <v>0</v>
      </c>
      <c r="U219" s="316">
        <v>0</v>
      </c>
      <c r="V219" s="316">
        <v>0</v>
      </c>
      <c r="W219" s="316">
        <v>0</v>
      </c>
      <c r="X219" s="316">
        <v>0</v>
      </c>
      <c r="Y219" s="316">
        <v>0</v>
      </c>
      <c r="Z219" s="316">
        <v>0</v>
      </c>
      <c r="AA219" s="316">
        <v>0</v>
      </c>
      <c r="AB219" s="316">
        <v>0</v>
      </c>
      <c r="AC219" s="316">
        <v>0</v>
      </c>
      <c r="AD219" s="316">
        <v>0</v>
      </c>
      <c r="AE219" s="316">
        <v>0</v>
      </c>
      <c r="AF219" s="316">
        <v>0</v>
      </c>
      <c r="AG219" s="316">
        <v>0</v>
      </c>
      <c r="AH219" s="316">
        <v>0</v>
      </c>
      <c r="AI219" s="316">
        <v>0</v>
      </c>
      <c r="AJ219" s="316">
        <v>0</v>
      </c>
      <c r="AK219" s="316">
        <v>0</v>
      </c>
      <c r="AL219" s="316">
        <v>0</v>
      </c>
    </row>
    <row r="220" spans="1:38">
      <c r="A220" s="316">
        <v>219</v>
      </c>
      <c r="B220" s="316" t="s">
        <v>2895</v>
      </c>
      <c r="C220" s="316" t="s">
        <v>2900</v>
      </c>
      <c r="D220" s="316">
        <f t="shared" si="3"/>
        <v>0</v>
      </c>
      <c r="E220" s="316" t="s">
        <v>2897</v>
      </c>
      <c r="G220" s="316">
        <v>0</v>
      </c>
      <c r="H220" s="316">
        <v>0</v>
      </c>
      <c r="I220" s="316">
        <v>0</v>
      </c>
      <c r="J220" s="316">
        <v>0</v>
      </c>
      <c r="K220" s="316">
        <v>0</v>
      </c>
      <c r="L220" s="316">
        <v>0</v>
      </c>
      <c r="M220" s="316">
        <v>0</v>
      </c>
      <c r="N220" s="316">
        <v>0</v>
      </c>
      <c r="O220" s="316">
        <v>0</v>
      </c>
      <c r="P220" s="316">
        <v>0</v>
      </c>
      <c r="Q220" s="316">
        <v>0</v>
      </c>
      <c r="R220" s="316">
        <v>0</v>
      </c>
      <c r="S220" s="316">
        <v>0</v>
      </c>
      <c r="T220" s="316">
        <v>0</v>
      </c>
      <c r="U220" s="316">
        <v>0</v>
      </c>
      <c r="V220" s="316">
        <v>0</v>
      </c>
      <c r="W220" s="316">
        <v>0</v>
      </c>
      <c r="X220" s="316">
        <v>0</v>
      </c>
      <c r="Y220" s="316">
        <v>0</v>
      </c>
      <c r="Z220" s="316">
        <v>0</v>
      </c>
      <c r="AA220" s="316">
        <v>0</v>
      </c>
      <c r="AB220" s="316">
        <v>0</v>
      </c>
      <c r="AC220" s="316">
        <v>0</v>
      </c>
      <c r="AD220" s="316">
        <v>0</v>
      </c>
      <c r="AE220" s="316">
        <v>0</v>
      </c>
      <c r="AF220" s="316">
        <v>0</v>
      </c>
      <c r="AG220" s="316">
        <v>0</v>
      </c>
      <c r="AH220" s="316">
        <v>0</v>
      </c>
      <c r="AI220" s="316">
        <v>0</v>
      </c>
      <c r="AJ220" s="316">
        <v>0</v>
      </c>
      <c r="AK220" s="316">
        <v>0</v>
      </c>
      <c r="AL220" s="316">
        <v>0</v>
      </c>
    </row>
    <row r="221" spans="1:38">
      <c r="A221" s="316">
        <v>220</v>
      </c>
      <c r="B221" s="316" t="s">
        <v>2895</v>
      </c>
      <c r="C221" s="316" t="s">
        <v>2901</v>
      </c>
      <c r="D221" s="316">
        <f t="shared" si="3"/>
        <v>0</v>
      </c>
      <c r="E221" s="316" t="s">
        <v>2902</v>
      </c>
      <c r="G221" s="316">
        <v>0</v>
      </c>
      <c r="H221" s="316">
        <v>0</v>
      </c>
      <c r="I221" s="316">
        <v>0</v>
      </c>
      <c r="J221" s="316">
        <v>0</v>
      </c>
      <c r="K221" s="316">
        <v>0</v>
      </c>
      <c r="L221" s="316">
        <v>0</v>
      </c>
      <c r="M221" s="316">
        <v>0</v>
      </c>
      <c r="N221" s="316">
        <v>0</v>
      </c>
      <c r="O221" s="316">
        <v>0</v>
      </c>
      <c r="P221" s="316">
        <v>0</v>
      </c>
      <c r="Q221" s="316">
        <v>0</v>
      </c>
      <c r="R221" s="316">
        <v>0</v>
      </c>
      <c r="S221" s="316">
        <v>0</v>
      </c>
      <c r="T221" s="316">
        <v>0</v>
      </c>
      <c r="U221" s="316">
        <v>0</v>
      </c>
      <c r="V221" s="316">
        <v>0</v>
      </c>
      <c r="W221" s="316">
        <v>0</v>
      </c>
      <c r="X221" s="316">
        <v>0</v>
      </c>
      <c r="Y221" s="316">
        <v>0</v>
      </c>
      <c r="Z221" s="316">
        <v>0</v>
      </c>
      <c r="AA221" s="316">
        <v>0</v>
      </c>
      <c r="AB221" s="316">
        <v>0</v>
      </c>
      <c r="AC221" s="316">
        <v>0</v>
      </c>
      <c r="AD221" s="316">
        <v>0</v>
      </c>
      <c r="AE221" s="316">
        <v>0</v>
      </c>
      <c r="AF221" s="316">
        <v>0</v>
      </c>
      <c r="AG221" s="316">
        <v>0</v>
      </c>
      <c r="AH221" s="316">
        <v>0</v>
      </c>
      <c r="AI221" s="316">
        <v>0</v>
      </c>
      <c r="AJ221" s="316">
        <v>0</v>
      </c>
      <c r="AK221" s="316">
        <v>0</v>
      </c>
      <c r="AL221" s="316">
        <v>0</v>
      </c>
    </row>
    <row r="222" spans="1:38">
      <c r="A222" s="316">
        <v>221</v>
      </c>
      <c r="B222" s="316" t="s">
        <v>2895</v>
      </c>
      <c r="C222" s="316" t="s">
        <v>2903</v>
      </c>
      <c r="D222" s="316">
        <f t="shared" si="3"/>
        <v>0</v>
      </c>
      <c r="E222" s="316" t="s">
        <v>2899</v>
      </c>
      <c r="G222" s="316">
        <v>0</v>
      </c>
      <c r="H222" s="316">
        <v>0</v>
      </c>
      <c r="I222" s="316">
        <v>0</v>
      </c>
      <c r="J222" s="316">
        <v>0</v>
      </c>
      <c r="K222" s="316">
        <v>0</v>
      </c>
      <c r="L222" s="316">
        <v>0</v>
      </c>
      <c r="M222" s="316">
        <v>0</v>
      </c>
      <c r="N222" s="316">
        <v>0</v>
      </c>
      <c r="O222" s="316">
        <v>0</v>
      </c>
      <c r="P222" s="316">
        <v>0</v>
      </c>
      <c r="Q222" s="316">
        <v>0</v>
      </c>
      <c r="R222" s="316">
        <v>0</v>
      </c>
      <c r="S222" s="316">
        <v>0</v>
      </c>
      <c r="T222" s="316">
        <v>0</v>
      </c>
      <c r="U222" s="316">
        <v>0</v>
      </c>
      <c r="V222" s="316">
        <v>0</v>
      </c>
      <c r="W222" s="316">
        <v>0</v>
      </c>
      <c r="X222" s="316">
        <v>0</v>
      </c>
      <c r="Y222" s="316">
        <v>0</v>
      </c>
      <c r="Z222" s="316">
        <v>0</v>
      </c>
      <c r="AA222" s="316">
        <v>0</v>
      </c>
      <c r="AB222" s="316">
        <v>0</v>
      </c>
      <c r="AC222" s="316">
        <v>0</v>
      </c>
      <c r="AD222" s="316">
        <v>0</v>
      </c>
      <c r="AE222" s="316">
        <v>0</v>
      </c>
      <c r="AF222" s="316">
        <v>0</v>
      </c>
      <c r="AG222" s="316">
        <v>0</v>
      </c>
      <c r="AH222" s="316">
        <v>0</v>
      </c>
      <c r="AI222" s="316">
        <v>0</v>
      </c>
      <c r="AJ222" s="316">
        <v>0</v>
      </c>
      <c r="AK222" s="316">
        <v>0</v>
      </c>
      <c r="AL222" s="316">
        <v>0</v>
      </c>
    </row>
    <row r="223" spans="1:38">
      <c r="A223" s="316">
        <v>222</v>
      </c>
      <c r="B223" s="316" t="s">
        <v>2895</v>
      </c>
      <c r="C223" s="316" t="s">
        <v>2904</v>
      </c>
      <c r="D223" s="316">
        <f t="shared" si="3"/>
        <v>0</v>
      </c>
      <c r="E223" s="316" t="s">
        <v>2905</v>
      </c>
      <c r="G223" s="316">
        <v>0</v>
      </c>
      <c r="H223" s="316">
        <v>0</v>
      </c>
      <c r="I223" s="316">
        <v>0</v>
      </c>
      <c r="J223" s="316">
        <v>0</v>
      </c>
      <c r="K223" s="316">
        <v>0</v>
      </c>
      <c r="L223" s="316">
        <v>0</v>
      </c>
      <c r="M223" s="316">
        <v>0</v>
      </c>
      <c r="N223" s="316">
        <v>0</v>
      </c>
      <c r="O223" s="316">
        <v>0</v>
      </c>
      <c r="P223" s="316">
        <v>0</v>
      </c>
      <c r="Q223" s="316">
        <v>0</v>
      </c>
      <c r="R223" s="316">
        <v>0</v>
      </c>
      <c r="S223" s="316">
        <v>0</v>
      </c>
      <c r="T223" s="316">
        <v>0</v>
      </c>
      <c r="U223" s="316">
        <v>0</v>
      </c>
      <c r="V223" s="316">
        <v>0</v>
      </c>
      <c r="W223" s="316">
        <v>0</v>
      </c>
      <c r="X223" s="316">
        <v>0</v>
      </c>
      <c r="Y223" s="316">
        <v>0</v>
      </c>
      <c r="Z223" s="316">
        <v>0</v>
      </c>
      <c r="AA223" s="316">
        <v>0</v>
      </c>
      <c r="AB223" s="316">
        <v>0</v>
      </c>
      <c r="AC223" s="316">
        <v>0</v>
      </c>
      <c r="AD223" s="316">
        <v>0</v>
      </c>
      <c r="AE223" s="316">
        <v>0</v>
      </c>
      <c r="AF223" s="316">
        <v>0</v>
      </c>
      <c r="AG223" s="316">
        <v>0</v>
      </c>
      <c r="AH223" s="316">
        <v>0</v>
      </c>
      <c r="AI223" s="316">
        <v>0</v>
      </c>
      <c r="AJ223" s="316">
        <v>0</v>
      </c>
      <c r="AK223" s="316">
        <v>0</v>
      </c>
      <c r="AL223" s="316">
        <v>0</v>
      </c>
    </row>
    <row r="224" spans="1:38">
      <c r="A224" s="316">
        <v>223</v>
      </c>
      <c r="B224" s="316" t="s">
        <v>2895</v>
      </c>
      <c r="C224" s="316" t="s">
        <v>2906</v>
      </c>
      <c r="D224" s="316">
        <f t="shared" si="3"/>
        <v>0</v>
      </c>
      <c r="E224" s="316" t="s">
        <v>2905</v>
      </c>
      <c r="G224" s="316">
        <v>0</v>
      </c>
      <c r="H224" s="316">
        <v>0</v>
      </c>
      <c r="I224" s="316">
        <v>0</v>
      </c>
      <c r="J224" s="316">
        <v>0</v>
      </c>
      <c r="K224" s="316">
        <v>0</v>
      </c>
      <c r="L224" s="316">
        <v>0</v>
      </c>
      <c r="M224" s="316">
        <v>0</v>
      </c>
      <c r="N224" s="316">
        <v>0</v>
      </c>
      <c r="O224" s="316">
        <v>0</v>
      </c>
      <c r="P224" s="316">
        <v>0</v>
      </c>
      <c r="Q224" s="316">
        <v>0</v>
      </c>
      <c r="R224" s="316">
        <v>0</v>
      </c>
      <c r="S224" s="316">
        <v>0</v>
      </c>
      <c r="T224" s="316">
        <v>0</v>
      </c>
      <c r="U224" s="316">
        <v>0</v>
      </c>
      <c r="V224" s="316">
        <v>0</v>
      </c>
      <c r="W224" s="316">
        <v>0</v>
      </c>
      <c r="X224" s="316">
        <v>0</v>
      </c>
      <c r="Y224" s="316">
        <v>0</v>
      </c>
      <c r="Z224" s="316">
        <v>0</v>
      </c>
      <c r="AA224" s="316">
        <v>0</v>
      </c>
      <c r="AB224" s="316">
        <v>0</v>
      </c>
      <c r="AC224" s="316">
        <v>0</v>
      </c>
      <c r="AD224" s="316">
        <v>0</v>
      </c>
      <c r="AE224" s="316">
        <v>0</v>
      </c>
      <c r="AF224" s="316">
        <v>0</v>
      </c>
      <c r="AG224" s="316">
        <v>0</v>
      </c>
      <c r="AH224" s="316">
        <v>0</v>
      </c>
      <c r="AI224" s="316">
        <v>0</v>
      </c>
      <c r="AJ224" s="316">
        <v>0</v>
      </c>
      <c r="AK224" s="316">
        <v>0</v>
      </c>
      <c r="AL224" s="316">
        <v>0</v>
      </c>
    </row>
    <row r="225" spans="1:38">
      <c r="A225" s="316">
        <v>224</v>
      </c>
      <c r="B225" s="316" t="s">
        <v>2895</v>
      </c>
      <c r="C225" s="316" t="s">
        <v>2907</v>
      </c>
      <c r="D225" s="316">
        <f t="shared" si="3"/>
        <v>0</v>
      </c>
      <c r="E225" s="316" t="s">
        <v>2902</v>
      </c>
      <c r="G225" s="316">
        <v>0</v>
      </c>
      <c r="H225" s="316">
        <v>0</v>
      </c>
      <c r="I225" s="316">
        <v>0</v>
      </c>
      <c r="J225" s="316">
        <v>0</v>
      </c>
      <c r="K225" s="316">
        <v>0</v>
      </c>
      <c r="L225" s="316">
        <v>0</v>
      </c>
      <c r="M225" s="316">
        <v>0</v>
      </c>
      <c r="N225" s="316">
        <v>0</v>
      </c>
      <c r="O225" s="316">
        <v>0</v>
      </c>
      <c r="P225" s="316">
        <v>0</v>
      </c>
      <c r="Q225" s="316">
        <v>0</v>
      </c>
      <c r="R225" s="316">
        <v>0</v>
      </c>
      <c r="S225" s="316">
        <v>0</v>
      </c>
      <c r="T225" s="316">
        <v>0</v>
      </c>
      <c r="U225" s="316">
        <v>0</v>
      </c>
      <c r="V225" s="316">
        <v>0</v>
      </c>
      <c r="W225" s="316">
        <v>0</v>
      </c>
      <c r="X225" s="316">
        <v>0</v>
      </c>
      <c r="Y225" s="316">
        <v>0</v>
      </c>
      <c r="Z225" s="316">
        <v>0</v>
      </c>
      <c r="AA225" s="316">
        <v>0</v>
      </c>
      <c r="AB225" s="316">
        <v>0</v>
      </c>
      <c r="AC225" s="316">
        <v>0</v>
      </c>
      <c r="AD225" s="316">
        <v>0</v>
      </c>
      <c r="AE225" s="316">
        <v>0</v>
      </c>
      <c r="AF225" s="316">
        <v>0</v>
      </c>
      <c r="AG225" s="316">
        <v>0</v>
      </c>
      <c r="AH225" s="316">
        <v>0</v>
      </c>
      <c r="AI225" s="316">
        <v>0</v>
      </c>
      <c r="AJ225" s="316">
        <v>0</v>
      </c>
      <c r="AK225" s="316">
        <v>0</v>
      </c>
      <c r="AL225" s="316">
        <v>0</v>
      </c>
    </row>
    <row r="226" spans="1:38">
      <c r="A226" s="316">
        <v>225</v>
      </c>
      <c r="B226" s="316" t="s">
        <v>2895</v>
      </c>
      <c r="C226" s="316" t="s">
        <v>2908</v>
      </c>
      <c r="D226" s="316">
        <f t="shared" si="3"/>
        <v>0</v>
      </c>
      <c r="E226" s="316" t="s">
        <v>2902</v>
      </c>
      <c r="G226" s="316">
        <v>0</v>
      </c>
      <c r="H226" s="316">
        <v>0</v>
      </c>
      <c r="I226" s="316">
        <v>0</v>
      </c>
      <c r="J226" s="316">
        <v>0</v>
      </c>
      <c r="K226" s="316">
        <v>0</v>
      </c>
      <c r="L226" s="316">
        <v>0</v>
      </c>
      <c r="M226" s="316">
        <v>0</v>
      </c>
      <c r="N226" s="316">
        <v>0</v>
      </c>
      <c r="O226" s="316">
        <v>0</v>
      </c>
      <c r="P226" s="316">
        <v>0</v>
      </c>
      <c r="Q226" s="316">
        <v>0</v>
      </c>
      <c r="R226" s="316">
        <v>0</v>
      </c>
      <c r="S226" s="316">
        <v>0</v>
      </c>
      <c r="T226" s="316">
        <v>0</v>
      </c>
      <c r="U226" s="316">
        <v>0</v>
      </c>
      <c r="V226" s="316">
        <v>0</v>
      </c>
      <c r="W226" s="316">
        <v>0</v>
      </c>
      <c r="X226" s="316">
        <v>0</v>
      </c>
      <c r="Y226" s="316">
        <v>0</v>
      </c>
      <c r="Z226" s="316">
        <v>0</v>
      </c>
      <c r="AA226" s="316">
        <v>0</v>
      </c>
      <c r="AB226" s="316">
        <v>0</v>
      </c>
      <c r="AC226" s="316">
        <v>0</v>
      </c>
      <c r="AD226" s="316">
        <v>0</v>
      </c>
      <c r="AE226" s="316">
        <v>0</v>
      </c>
      <c r="AF226" s="316">
        <v>0</v>
      </c>
      <c r="AG226" s="316">
        <v>0</v>
      </c>
      <c r="AH226" s="316">
        <v>0</v>
      </c>
      <c r="AI226" s="316">
        <v>0</v>
      </c>
      <c r="AJ226" s="316">
        <v>0</v>
      </c>
      <c r="AK226" s="316">
        <v>0</v>
      </c>
      <c r="AL226" s="316">
        <v>0</v>
      </c>
    </row>
    <row r="227" spans="1:38">
      <c r="A227" s="316">
        <v>226</v>
      </c>
      <c r="B227" s="316" t="s">
        <v>2895</v>
      </c>
      <c r="C227" s="316" t="s">
        <v>2909</v>
      </c>
      <c r="D227" s="316">
        <f t="shared" si="3"/>
        <v>0</v>
      </c>
      <c r="E227" s="316" t="s">
        <v>2905</v>
      </c>
      <c r="G227" s="316">
        <v>0</v>
      </c>
      <c r="H227" s="316">
        <v>0</v>
      </c>
      <c r="I227" s="316">
        <v>0</v>
      </c>
      <c r="J227" s="316">
        <v>0</v>
      </c>
      <c r="K227" s="316">
        <v>0</v>
      </c>
      <c r="L227" s="316">
        <v>0</v>
      </c>
      <c r="M227" s="316">
        <v>0</v>
      </c>
      <c r="N227" s="316">
        <v>0</v>
      </c>
      <c r="O227" s="316">
        <v>0</v>
      </c>
      <c r="P227" s="316">
        <v>0</v>
      </c>
      <c r="Q227" s="316">
        <v>0</v>
      </c>
      <c r="R227" s="316">
        <v>0</v>
      </c>
      <c r="S227" s="316">
        <v>0</v>
      </c>
      <c r="T227" s="316">
        <v>0</v>
      </c>
      <c r="U227" s="316">
        <v>0</v>
      </c>
      <c r="V227" s="316">
        <v>0</v>
      </c>
      <c r="W227" s="316">
        <v>0</v>
      </c>
      <c r="X227" s="316">
        <v>0</v>
      </c>
      <c r="Y227" s="316">
        <v>0</v>
      </c>
      <c r="Z227" s="316">
        <v>0</v>
      </c>
      <c r="AA227" s="316">
        <v>0</v>
      </c>
      <c r="AB227" s="316">
        <v>0</v>
      </c>
      <c r="AC227" s="316">
        <v>0</v>
      </c>
      <c r="AD227" s="316">
        <v>0</v>
      </c>
      <c r="AE227" s="316">
        <v>0</v>
      </c>
      <c r="AF227" s="316">
        <v>0</v>
      </c>
      <c r="AG227" s="316">
        <v>0</v>
      </c>
      <c r="AH227" s="316">
        <v>0</v>
      </c>
      <c r="AI227" s="316">
        <v>0</v>
      </c>
      <c r="AJ227" s="316">
        <v>0</v>
      </c>
      <c r="AK227" s="316">
        <v>0</v>
      </c>
      <c r="AL227" s="316">
        <v>0</v>
      </c>
    </row>
    <row r="228" spans="1:38">
      <c r="A228" s="316">
        <v>227</v>
      </c>
      <c r="B228" s="316" t="s">
        <v>2895</v>
      </c>
      <c r="C228" s="316" t="s">
        <v>2910</v>
      </c>
      <c r="D228" s="316">
        <f t="shared" si="3"/>
        <v>0</v>
      </c>
      <c r="E228" s="316" t="s">
        <v>2905</v>
      </c>
      <c r="G228" s="316">
        <v>0</v>
      </c>
      <c r="H228" s="316">
        <v>0</v>
      </c>
      <c r="I228" s="316">
        <v>0</v>
      </c>
      <c r="J228" s="316">
        <v>0</v>
      </c>
      <c r="K228" s="316">
        <v>0</v>
      </c>
      <c r="L228" s="316">
        <v>0</v>
      </c>
      <c r="M228" s="316">
        <v>0</v>
      </c>
      <c r="N228" s="316">
        <v>0</v>
      </c>
      <c r="O228" s="316">
        <v>0</v>
      </c>
      <c r="P228" s="316">
        <v>0</v>
      </c>
      <c r="Q228" s="316">
        <v>0</v>
      </c>
      <c r="R228" s="316">
        <v>0</v>
      </c>
      <c r="S228" s="316">
        <v>0</v>
      </c>
      <c r="T228" s="316">
        <v>0</v>
      </c>
      <c r="U228" s="316">
        <v>0</v>
      </c>
      <c r="V228" s="316">
        <v>0</v>
      </c>
      <c r="W228" s="316">
        <v>0</v>
      </c>
      <c r="X228" s="316">
        <v>0</v>
      </c>
      <c r="Y228" s="316">
        <v>0</v>
      </c>
      <c r="Z228" s="316">
        <v>0</v>
      </c>
      <c r="AA228" s="316">
        <v>0</v>
      </c>
      <c r="AB228" s="316">
        <v>0</v>
      </c>
      <c r="AC228" s="316">
        <v>0</v>
      </c>
      <c r="AD228" s="316">
        <v>0</v>
      </c>
      <c r="AE228" s="316">
        <v>0</v>
      </c>
      <c r="AF228" s="316">
        <v>0</v>
      </c>
      <c r="AG228" s="316">
        <v>0</v>
      </c>
      <c r="AH228" s="316">
        <v>0</v>
      </c>
      <c r="AI228" s="316">
        <v>0</v>
      </c>
      <c r="AJ228" s="316">
        <v>0</v>
      </c>
      <c r="AK228" s="316">
        <v>0</v>
      </c>
      <c r="AL228" s="316">
        <v>0</v>
      </c>
    </row>
    <row r="229" spans="1:38">
      <c r="A229" s="316">
        <v>228</v>
      </c>
      <c r="B229" s="316" t="s">
        <v>2895</v>
      </c>
      <c r="C229" s="316" t="s">
        <v>2911</v>
      </c>
      <c r="D229" s="316">
        <f t="shared" si="3"/>
        <v>0</v>
      </c>
      <c r="E229" s="316" t="s">
        <v>2902</v>
      </c>
      <c r="G229" s="316">
        <v>0</v>
      </c>
      <c r="H229" s="316">
        <v>0</v>
      </c>
      <c r="I229" s="316">
        <v>0</v>
      </c>
      <c r="J229" s="316">
        <v>0</v>
      </c>
      <c r="K229" s="316">
        <v>0</v>
      </c>
      <c r="L229" s="316">
        <v>0</v>
      </c>
      <c r="M229" s="316">
        <v>0</v>
      </c>
      <c r="N229" s="316">
        <v>0</v>
      </c>
      <c r="O229" s="316">
        <v>0</v>
      </c>
      <c r="P229" s="316">
        <v>0</v>
      </c>
      <c r="Q229" s="316">
        <v>0</v>
      </c>
      <c r="R229" s="316">
        <v>0</v>
      </c>
      <c r="S229" s="316">
        <v>0</v>
      </c>
      <c r="T229" s="316">
        <v>0</v>
      </c>
      <c r="U229" s="316">
        <v>0</v>
      </c>
      <c r="V229" s="316">
        <v>0</v>
      </c>
      <c r="W229" s="316">
        <v>0</v>
      </c>
      <c r="X229" s="316">
        <v>0</v>
      </c>
      <c r="Y229" s="316">
        <v>0</v>
      </c>
      <c r="Z229" s="316">
        <v>0</v>
      </c>
      <c r="AA229" s="316">
        <v>0</v>
      </c>
      <c r="AB229" s="316">
        <v>0</v>
      </c>
      <c r="AC229" s="316">
        <v>0</v>
      </c>
      <c r="AD229" s="316">
        <v>0</v>
      </c>
      <c r="AE229" s="316">
        <v>0</v>
      </c>
      <c r="AF229" s="316">
        <v>0</v>
      </c>
      <c r="AG229" s="316">
        <v>0</v>
      </c>
      <c r="AH229" s="316">
        <v>0</v>
      </c>
      <c r="AI229" s="316">
        <v>0</v>
      </c>
      <c r="AJ229" s="316">
        <v>0</v>
      </c>
      <c r="AK229" s="316">
        <v>0</v>
      </c>
      <c r="AL229" s="316">
        <v>0</v>
      </c>
    </row>
    <row r="230" spans="1:38">
      <c r="A230" s="316">
        <v>229</v>
      </c>
      <c r="B230" s="316" t="s">
        <v>2895</v>
      </c>
      <c r="C230" s="316" t="s">
        <v>2912</v>
      </c>
      <c r="D230" s="316">
        <f t="shared" si="3"/>
        <v>0</v>
      </c>
      <c r="E230" s="316" t="s">
        <v>2902</v>
      </c>
      <c r="G230" s="316">
        <v>0</v>
      </c>
      <c r="H230" s="316">
        <v>0</v>
      </c>
      <c r="I230" s="316">
        <v>0</v>
      </c>
      <c r="J230" s="316">
        <v>0</v>
      </c>
      <c r="K230" s="316">
        <v>0</v>
      </c>
      <c r="L230" s="316">
        <v>0</v>
      </c>
      <c r="M230" s="316">
        <v>0</v>
      </c>
      <c r="N230" s="316">
        <v>0</v>
      </c>
      <c r="O230" s="316">
        <v>0</v>
      </c>
      <c r="P230" s="316">
        <v>0</v>
      </c>
      <c r="Q230" s="316">
        <v>0</v>
      </c>
      <c r="R230" s="316">
        <v>0</v>
      </c>
      <c r="S230" s="316">
        <v>0</v>
      </c>
      <c r="T230" s="316">
        <v>0</v>
      </c>
      <c r="U230" s="316">
        <v>0</v>
      </c>
      <c r="V230" s="316">
        <v>0</v>
      </c>
      <c r="W230" s="316">
        <v>0</v>
      </c>
      <c r="X230" s="316">
        <v>0</v>
      </c>
      <c r="Y230" s="316">
        <v>0</v>
      </c>
      <c r="Z230" s="316">
        <v>0</v>
      </c>
      <c r="AA230" s="316">
        <v>0</v>
      </c>
      <c r="AB230" s="316">
        <v>0</v>
      </c>
      <c r="AC230" s="316">
        <v>0</v>
      </c>
      <c r="AD230" s="316">
        <v>0</v>
      </c>
      <c r="AE230" s="316">
        <v>0</v>
      </c>
      <c r="AF230" s="316">
        <v>0</v>
      </c>
      <c r="AG230" s="316">
        <v>0</v>
      </c>
      <c r="AH230" s="316">
        <v>0</v>
      </c>
      <c r="AI230" s="316">
        <v>0</v>
      </c>
      <c r="AJ230" s="316">
        <v>0</v>
      </c>
      <c r="AK230" s="316">
        <v>0</v>
      </c>
      <c r="AL230" s="316">
        <v>0</v>
      </c>
    </row>
    <row r="231" spans="1:38">
      <c r="A231" s="316">
        <v>230</v>
      </c>
      <c r="B231" s="316" t="s">
        <v>2895</v>
      </c>
      <c r="C231" s="316" t="s">
        <v>2913</v>
      </c>
      <c r="D231" s="316">
        <f t="shared" si="3"/>
        <v>0</v>
      </c>
      <c r="E231" s="316" t="s">
        <v>2914</v>
      </c>
      <c r="G231" s="316">
        <v>0</v>
      </c>
      <c r="H231" s="316">
        <v>0</v>
      </c>
      <c r="I231" s="316">
        <v>0</v>
      </c>
      <c r="J231" s="316">
        <v>0</v>
      </c>
      <c r="K231" s="316">
        <v>0</v>
      </c>
      <c r="L231" s="316">
        <v>0</v>
      </c>
      <c r="M231" s="316">
        <v>0</v>
      </c>
      <c r="N231" s="316">
        <v>0</v>
      </c>
      <c r="O231" s="316">
        <v>0</v>
      </c>
      <c r="P231" s="316">
        <v>0</v>
      </c>
      <c r="Q231" s="316">
        <v>0</v>
      </c>
      <c r="R231" s="316">
        <v>0</v>
      </c>
      <c r="S231" s="316">
        <v>0</v>
      </c>
      <c r="T231" s="316">
        <v>0</v>
      </c>
      <c r="U231" s="316">
        <v>0</v>
      </c>
      <c r="V231" s="316">
        <v>0</v>
      </c>
      <c r="W231" s="316">
        <v>0</v>
      </c>
      <c r="X231" s="316">
        <v>0</v>
      </c>
      <c r="Y231" s="316">
        <v>0</v>
      </c>
      <c r="Z231" s="316">
        <v>0</v>
      </c>
      <c r="AA231" s="316">
        <v>0</v>
      </c>
      <c r="AB231" s="316">
        <v>0</v>
      </c>
      <c r="AC231" s="316">
        <v>0</v>
      </c>
      <c r="AD231" s="316">
        <v>0</v>
      </c>
      <c r="AE231" s="316">
        <v>0</v>
      </c>
      <c r="AF231" s="316">
        <v>0</v>
      </c>
      <c r="AG231" s="316">
        <v>0</v>
      </c>
      <c r="AH231" s="316">
        <v>0</v>
      </c>
      <c r="AI231" s="316">
        <v>0</v>
      </c>
      <c r="AJ231" s="316">
        <v>0</v>
      </c>
      <c r="AK231" s="316">
        <v>0</v>
      </c>
      <c r="AL231" s="316">
        <v>0</v>
      </c>
    </row>
    <row r="232" spans="1:38">
      <c r="A232" s="316">
        <v>231</v>
      </c>
      <c r="B232" s="316" t="s">
        <v>2895</v>
      </c>
      <c r="C232" s="316" t="s">
        <v>2915</v>
      </c>
      <c r="D232" s="316">
        <f t="shared" si="3"/>
        <v>0</v>
      </c>
      <c r="E232" s="316" t="s">
        <v>2897</v>
      </c>
      <c r="G232" s="316">
        <v>0</v>
      </c>
      <c r="H232" s="316">
        <v>0</v>
      </c>
      <c r="I232" s="316">
        <v>0</v>
      </c>
      <c r="J232" s="316">
        <v>0</v>
      </c>
      <c r="K232" s="316">
        <v>0</v>
      </c>
      <c r="L232" s="316">
        <v>0</v>
      </c>
      <c r="M232" s="316">
        <v>0</v>
      </c>
      <c r="N232" s="316">
        <v>0</v>
      </c>
      <c r="O232" s="316">
        <v>0</v>
      </c>
      <c r="P232" s="316">
        <v>0</v>
      </c>
      <c r="Q232" s="316">
        <v>0</v>
      </c>
      <c r="R232" s="316">
        <v>0</v>
      </c>
      <c r="S232" s="316">
        <v>0</v>
      </c>
      <c r="T232" s="316">
        <v>0</v>
      </c>
      <c r="U232" s="316">
        <v>0</v>
      </c>
      <c r="V232" s="316">
        <v>0</v>
      </c>
      <c r="W232" s="316">
        <v>0</v>
      </c>
      <c r="X232" s="316">
        <v>0</v>
      </c>
      <c r="Y232" s="316">
        <v>0</v>
      </c>
      <c r="Z232" s="316">
        <v>0</v>
      </c>
      <c r="AA232" s="316">
        <v>0</v>
      </c>
      <c r="AB232" s="316">
        <v>0</v>
      </c>
      <c r="AC232" s="316">
        <v>0</v>
      </c>
      <c r="AD232" s="316">
        <v>0</v>
      </c>
      <c r="AE232" s="316">
        <v>0</v>
      </c>
      <c r="AF232" s="316">
        <v>0</v>
      </c>
      <c r="AG232" s="316">
        <v>0</v>
      </c>
      <c r="AH232" s="316">
        <v>0</v>
      </c>
      <c r="AI232" s="316">
        <v>0</v>
      </c>
      <c r="AJ232" s="316">
        <v>0</v>
      </c>
      <c r="AK232" s="316">
        <v>0</v>
      </c>
      <c r="AL232" s="316">
        <v>0</v>
      </c>
    </row>
    <row r="233" spans="1:38">
      <c r="A233" s="316">
        <v>232</v>
      </c>
      <c r="B233" s="316" t="s">
        <v>2895</v>
      </c>
      <c r="C233" s="316" t="s">
        <v>2916</v>
      </c>
      <c r="D233" s="316">
        <f t="shared" si="3"/>
        <v>0</v>
      </c>
      <c r="E233" s="316" t="s">
        <v>2917</v>
      </c>
      <c r="G233" s="316">
        <v>0</v>
      </c>
      <c r="H233" s="316">
        <v>0</v>
      </c>
      <c r="I233" s="316">
        <v>0</v>
      </c>
      <c r="J233" s="316">
        <v>0</v>
      </c>
      <c r="K233" s="316">
        <v>0</v>
      </c>
      <c r="L233" s="316">
        <v>0</v>
      </c>
      <c r="M233" s="316">
        <v>0</v>
      </c>
      <c r="N233" s="316">
        <v>0</v>
      </c>
      <c r="O233" s="316">
        <v>0</v>
      </c>
      <c r="P233" s="316">
        <v>0</v>
      </c>
      <c r="Q233" s="316">
        <v>0</v>
      </c>
      <c r="R233" s="316">
        <v>0</v>
      </c>
      <c r="S233" s="316">
        <v>0</v>
      </c>
      <c r="T233" s="316">
        <v>0</v>
      </c>
      <c r="U233" s="316">
        <v>0</v>
      </c>
      <c r="V233" s="316">
        <v>0</v>
      </c>
      <c r="W233" s="316">
        <v>0</v>
      </c>
      <c r="X233" s="316">
        <v>0</v>
      </c>
      <c r="Y233" s="316">
        <v>0</v>
      </c>
      <c r="Z233" s="316">
        <v>0</v>
      </c>
      <c r="AA233" s="316">
        <v>0</v>
      </c>
      <c r="AB233" s="316">
        <v>0</v>
      </c>
      <c r="AC233" s="316">
        <v>0</v>
      </c>
      <c r="AD233" s="316">
        <v>0</v>
      </c>
      <c r="AE233" s="316">
        <v>0</v>
      </c>
      <c r="AF233" s="316">
        <v>0</v>
      </c>
      <c r="AG233" s="316">
        <v>0</v>
      </c>
      <c r="AH233" s="316">
        <v>0</v>
      </c>
      <c r="AI233" s="316">
        <v>0</v>
      </c>
      <c r="AJ233" s="316">
        <v>0</v>
      </c>
      <c r="AK233" s="316">
        <v>0</v>
      </c>
      <c r="AL233" s="316">
        <v>0</v>
      </c>
    </row>
    <row r="234" spans="1:38">
      <c r="A234" s="316">
        <v>233</v>
      </c>
      <c r="B234" s="316" t="s">
        <v>2895</v>
      </c>
      <c r="C234" s="316" t="s">
        <v>2918</v>
      </c>
      <c r="D234" s="316">
        <f t="shared" si="3"/>
        <v>0</v>
      </c>
      <c r="E234" s="316" t="s">
        <v>2902</v>
      </c>
      <c r="G234" s="316">
        <v>0</v>
      </c>
      <c r="H234" s="316">
        <v>0</v>
      </c>
      <c r="I234" s="316">
        <v>0</v>
      </c>
      <c r="J234" s="316">
        <v>0</v>
      </c>
      <c r="K234" s="316">
        <v>0</v>
      </c>
      <c r="L234" s="316">
        <v>0</v>
      </c>
      <c r="M234" s="316">
        <v>0</v>
      </c>
      <c r="N234" s="316">
        <v>0</v>
      </c>
      <c r="O234" s="316">
        <v>0</v>
      </c>
      <c r="P234" s="316">
        <v>0</v>
      </c>
      <c r="Q234" s="316">
        <v>0</v>
      </c>
      <c r="R234" s="316">
        <v>0</v>
      </c>
      <c r="S234" s="316">
        <v>0</v>
      </c>
      <c r="T234" s="316">
        <v>0</v>
      </c>
      <c r="U234" s="316">
        <v>0</v>
      </c>
      <c r="V234" s="316">
        <v>0</v>
      </c>
      <c r="W234" s="316">
        <v>0</v>
      </c>
      <c r="X234" s="316">
        <v>0</v>
      </c>
      <c r="Y234" s="316">
        <v>0</v>
      </c>
      <c r="Z234" s="316">
        <v>0</v>
      </c>
      <c r="AA234" s="316">
        <v>0</v>
      </c>
      <c r="AB234" s="316">
        <v>0</v>
      </c>
      <c r="AC234" s="316">
        <v>0</v>
      </c>
      <c r="AD234" s="316">
        <v>0</v>
      </c>
      <c r="AE234" s="316">
        <v>0</v>
      </c>
      <c r="AF234" s="316">
        <v>0</v>
      </c>
      <c r="AG234" s="316">
        <v>0</v>
      </c>
      <c r="AH234" s="316">
        <v>0</v>
      </c>
      <c r="AI234" s="316">
        <v>0</v>
      </c>
      <c r="AJ234" s="316">
        <v>0</v>
      </c>
      <c r="AK234" s="316">
        <v>0</v>
      </c>
      <c r="AL234" s="316">
        <v>0</v>
      </c>
    </row>
    <row r="235" spans="1:38">
      <c r="A235" s="316">
        <v>234</v>
      </c>
      <c r="B235" s="316" t="s">
        <v>2895</v>
      </c>
      <c r="C235" s="316" t="s">
        <v>2919</v>
      </c>
      <c r="D235" s="316">
        <f t="shared" si="3"/>
        <v>0</v>
      </c>
      <c r="E235" s="316" t="s">
        <v>2902</v>
      </c>
      <c r="G235" s="316">
        <v>0</v>
      </c>
      <c r="H235" s="316">
        <v>0</v>
      </c>
      <c r="I235" s="316">
        <v>0</v>
      </c>
      <c r="J235" s="316">
        <v>0</v>
      </c>
      <c r="K235" s="316">
        <v>0</v>
      </c>
      <c r="L235" s="316">
        <v>0</v>
      </c>
      <c r="M235" s="316">
        <v>0</v>
      </c>
      <c r="N235" s="316">
        <v>0</v>
      </c>
      <c r="O235" s="316">
        <v>0</v>
      </c>
      <c r="P235" s="316">
        <v>0</v>
      </c>
      <c r="Q235" s="316">
        <v>0</v>
      </c>
      <c r="R235" s="316">
        <v>0</v>
      </c>
      <c r="S235" s="316">
        <v>0</v>
      </c>
      <c r="T235" s="316">
        <v>0</v>
      </c>
      <c r="U235" s="316">
        <v>0</v>
      </c>
      <c r="V235" s="316">
        <v>0</v>
      </c>
      <c r="W235" s="316">
        <v>0</v>
      </c>
      <c r="X235" s="316">
        <v>0</v>
      </c>
      <c r="Y235" s="316">
        <v>0</v>
      </c>
      <c r="Z235" s="316">
        <v>0</v>
      </c>
      <c r="AA235" s="316">
        <v>0</v>
      </c>
      <c r="AB235" s="316">
        <v>0</v>
      </c>
      <c r="AC235" s="316">
        <v>0</v>
      </c>
      <c r="AD235" s="316">
        <v>0</v>
      </c>
      <c r="AE235" s="316">
        <v>0</v>
      </c>
      <c r="AF235" s="316">
        <v>0</v>
      </c>
      <c r="AG235" s="316">
        <v>0</v>
      </c>
      <c r="AH235" s="316">
        <v>0</v>
      </c>
      <c r="AI235" s="316">
        <v>0</v>
      </c>
      <c r="AJ235" s="316">
        <v>0</v>
      </c>
      <c r="AK235" s="316">
        <v>0</v>
      </c>
      <c r="AL235" s="316">
        <v>0</v>
      </c>
    </row>
    <row r="236" spans="1:38">
      <c r="A236" s="316">
        <v>235</v>
      </c>
      <c r="B236" s="316" t="s">
        <v>2895</v>
      </c>
      <c r="C236" s="316" t="s">
        <v>2920</v>
      </c>
      <c r="D236" s="316">
        <f t="shared" si="3"/>
        <v>0</v>
      </c>
      <c r="E236" s="316" t="s">
        <v>2902</v>
      </c>
      <c r="G236" s="316">
        <v>0</v>
      </c>
      <c r="H236" s="316">
        <v>0</v>
      </c>
      <c r="I236" s="316">
        <v>0</v>
      </c>
      <c r="J236" s="316">
        <v>0</v>
      </c>
      <c r="K236" s="316">
        <v>0</v>
      </c>
      <c r="L236" s="316">
        <v>0</v>
      </c>
      <c r="M236" s="316">
        <v>0</v>
      </c>
      <c r="N236" s="316">
        <v>0</v>
      </c>
      <c r="O236" s="316">
        <v>0</v>
      </c>
      <c r="P236" s="316">
        <v>0</v>
      </c>
      <c r="Q236" s="316">
        <v>0</v>
      </c>
      <c r="R236" s="316">
        <v>0</v>
      </c>
      <c r="S236" s="316">
        <v>0</v>
      </c>
      <c r="T236" s="316">
        <v>0</v>
      </c>
      <c r="U236" s="316">
        <v>0</v>
      </c>
      <c r="V236" s="316">
        <v>0</v>
      </c>
      <c r="W236" s="316">
        <v>0</v>
      </c>
      <c r="X236" s="316">
        <v>0</v>
      </c>
      <c r="Y236" s="316">
        <v>0</v>
      </c>
      <c r="Z236" s="316">
        <v>0</v>
      </c>
      <c r="AA236" s="316">
        <v>0</v>
      </c>
      <c r="AB236" s="316">
        <v>0</v>
      </c>
      <c r="AC236" s="316">
        <v>0</v>
      </c>
      <c r="AD236" s="316">
        <v>0</v>
      </c>
      <c r="AE236" s="316">
        <v>0</v>
      </c>
      <c r="AF236" s="316">
        <v>0</v>
      </c>
      <c r="AG236" s="316">
        <v>0</v>
      </c>
      <c r="AH236" s="316">
        <v>0</v>
      </c>
      <c r="AI236" s="316">
        <v>0</v>
      </c>
      <c r="AJ236" s="316">
        <v>0</v>
      </c>
      <c r="AK236" s="316">
        <v>0</v>
      </c>
      <c r="AL236" s="316">
        <v>0</v>
      </c>
    </row>
    <row r="237" spans="1:38">
      <c r="A237" s="316">
        <v>236</v>
      </c>
      <c r="B237" s="316" t="s">
        <v>2895</v>
      </c>
      <c r="C237" s="316" t="s">
        <v>2921</v>
      </c>
      <c r="D237" s="316">
        <f t="shared" si="3"/>
        <v>0</v>
      </c>
      <c r="E237" s="316" t="s">
        <v>2902</v>
      </c>
      <c r="G237" s="316">
        <v>0</v>
      </c>
      <c r="H237" s="316">
        <v>0</v>
      </c>
      <c r="I237" s="316">
        <v>0</v>
      </c>
      <c r="J237" s="316">
        <v>0</v>
      </c>
      <c r="K237" s="316">
        <v>0</v>
      </c>
      <c r="L237" s="316">
        <v>0</v>
      </c>
      <c r="M237" s="316">
        <v>0</v>
      </c>
      <c r="N237" s="316">
        <v>0</v>
      </c>
      <c r="O237" s="316">
        <v>0</v>
      </c>
      <c r="P237" s="316">
        <v>0</v>
      </c>
      <c r="Q237" s="316">
        <v>0</v>
      </c>
      <c r="R237" s="316">
        <v>0</v>
      </c>
      <c r="S237" s="316">
        <v>0</v>
      </c>
      <c r="T237" s="316">
        <v>0</v>
      </c>
      <c r="U237" s="316">
        <v>0</v>
      </c>
      <c r="V237" s="316">
        <v>0</v>
      </c>
      <c r="W237" s="316">
        <v>0</v>
      </c>
      <c r="X237" s="316">
        <v>0</v>
      </c>
      <c r="Y237" s="316">
        <v>0</v>
      </c>
      <c r="Z237" s="316">
        <v>0</v>
      </c>
      <c r="AA237" s="316">
        <v>0</v>
      </c>
      <c r="AB237" s="316">
        <v>0</v>
      </c>
      <c r="AC237" s="316">
        <v>0</v>
      </c>
      <c r="AD237" s="316">
        <v>0</v>
      </c>
      <c r="AE237" s="316">
        <v>0</v>
      </c>
      <c r="AF237" s="316">
        <v>0</v>
      </c>
      <c r="AG237" s="316">
        <v>0</v>
      </c>
      <c r="AH237" s="316">
        <v>0</v>
      </c>
      <c r="AI237" s="316">
        <v>0</v>
      </c>
      <c r="AJ237" s="316">
        <v>0</v>
      </c>
      <c r="AK237" s="316">
        <v>0</v>
      </c>
      <c r="AL237" s="316">
        <v>0</v>
      </c>
    </row>
    <row r="238" spans="1:38">
      <c r="A238" s="316">
        <v>237</v>
      </c>
      <c r="B238" s="316" t="s">
        <v>2895</v>
      </c>
      <c r="C238" s="316" t="s">
        <v>2922</v>
      </c>
      <c r="D238" s="316">
        <f t="shared" si="3"/>
        <v>0</v>
      </c>
      <c r="E238" s="316" t="s">
        <v>2902</v>
      </c>
      <c r="G238" s="316">
        <v>0</v>
      </c>
      <c r="H238" s="316">
        <v>0</v>
      </c>
      <c r="I238" s="316">
        <v>0</v>
      </c>
      <c r="J238" s="316">
        <v>0</v>
      </c>
      <c r="K238" s="316">
        <v>0</v>
      </c>
      <c r="L238" s="316">
        <v>0</v>
      </c>
      <c r="M238" s="316">
        <v>0</v>
      </c>
      <c r="N238" s="316">
        <v>0</v>
      </c>
      <c r="O238" s="316">
        <v>0</v>
      </c>
      <c r="P238" s="316">
        <v>0</v>
      </c>
      <c r="Q238" s="316">
        <v>0</v>
      </c>
      <c r="R238" s="316">
        <v>0</v>
      </c>
      <c r="S238" s="316">
        <v>0</v>
      </c>
      <c r="T238" s="316">
        <v>0</v>
      </c>
      <c r="U238" s="316">
        <v>0</v>
      </c>
      <c r="V238" s="316">
        <v>0</v>
      </c>
      <c r="W238" s="316">
        <v>0</v>
      </c>
      <c r="X238" s="316">
        <v>0</v>
      </c>
      <c r="Y238" s="316">
        <v>0</v>
      </c>
      <c r="Z238" s="316">
        <v>0</v>
      </c>
      <c r="AA238" s="316">
        <v>0</v>
      </c>
      <c r="AB238" s="316">
        <v>0</v>
      </c>
      <c r="AC238" s="316">
        <v>0</v>
      </c>
      <c r="AD238" s="316">
        <v>0</v>
      </c>
      <c r="AE238" s="316">
        <v>0</v>
      </c>
      <c r="AF238" s="316">
        <v>0</v>
      </c>
      <c r="AG238" s="316">
        <v>0</v>
      </c>
      <c r="AH238" s="316">
        <v>0</v>
      </c>
      <c r="AI238" s="316">
        <v>0</v>
      </c>
      <c r="AJ238" s="316">
        <v>0</v>
      </c>
      <c r="AK238" s="316">
        <v>0</v>
      </c>
      <c r="AL238" s="316">
        <v>0</v>
      </c>
    </row>
    <row r="239" spans="1:38">
      <c r="A239" s="316">
        <v>238</v>
      </c>
      <c r="B239" s="316" t="s">
        <v>2895</v>
      </c>
      <c r="C239" s="316" t="s">
        <v>2923</v>
      </c>
      <c r="D239" s="316">
        <f t="shared" si="3"/>
        <v>0</v>
      </c>
      <c r="E239" s="316" t="s">
        <v>2917</v>
      </c>
      <c r="G239" s="316">
        <v>0</v>
      </c>
      <c r="H239" s="316">
        <v>0</v>
      </c>
      <c r="I239" s="316">
        <v>0</v>
      </c>
      <c r="J239" s="316">
        <v>0</v>
      </c>
      <c r="K239" s="316">
        <v>0</v>
      </c>
      <c r="L239" s="316">
        <v>0</v>
      </c>
      <c r="M239" s="316">
        <v>0</v>
      </c>
      <c r="N239" s="316">
        <v>0</v>
      </c>
      <c r="O239" s="316">
        <v>0</v>
      </c>
      <c r="P239" s="316">
        <v>0</v>
      </c>
      <c r="Q239" s="316">
        <v>0</v>
      </c>
      <c r="R239" s="316">
        <v>0</v>
      </c>
      <c r="S239" s="316">
        <v>0</v>
      </c>
      <c r="T239" s="316">
        <v>0</v>
      </c>
      <c r="U239" s="316">
        <v>0</v>
      </c>
      <c r="V239" s="316">
        <v>0</v>
      </c>
      <c r="W239" s="316">
        <v>0</v>
      </c>
      <c r="X239" s="316">
        <v>0</v>
      </c>
      <c r="Y239" s="316">
        <v>0</v>
      </c>
      <c r="Z239" s="316">
        <v>0</v>
      </c>
      <c r="AA239" s="316">
        <v>0</v>
      </c>
      <c r="AB239" s="316">
        <v>0</v>
      </c>
      <c r="AC239" s="316">
        <v>0</v>
      </c>
      <c r="AD239" s="316">
        <v>0</v>
      </c>
      <c r="AE239" s="316">
        <v>0</v>
      </c>
      <c r="AF239" s="316">
        <v>0</v>
      </c>
      <c r="AG239" s="316">
        <v>0</v>
      </c>
      <c r="AH239" s="316">
        <v>0</v>
      </c>
      <c r="AI239" s="316">
        <v>0</v>
      </c>
      <c r="AJ239" s="316">
        <v>0</v>
      </c>
      <c r="AK239" s="316">
        <v>0</v>
      </c>
      <c r="AL239" s="316">
        <v>0</v>
      </c>
    </row>
    <row r="240" spans="1:38">
      <c r="A240" s="316">
        <v>239</v>
      </c>
      <c r="B240" s="316" t="s">
        <v>2895</v>
      </c>
      <c r="C240" s="316" t="s">
        <v>2924</v>
      </c>
      <c r="D240" s="316">
        <f t="shared" si="3"/>
        <v>0</v>
      </c>
      <c r="E240" s="316" t="s">
        <v>2902</v>
      </c>
      <c r="G240" s="316">
        <v>0</v>
      </c>
      <c r="H240" s="316">
        <v>0</v>
      </c>
      <c r="I240" s="316">
        <v>0</v>
      </c>
      <c r="J240" s="316">
        <v>0</v>
      </c>
      <c r="K240" s="316">
        <v>0</v>
      </c>
      <c r="L240" s="316">
        <v>0</v>
      </c>
      <c r="M240" s="316">
        <v>0</v>
      </c>
      <c r="N240" s="316">
        <v>0</v>
      </c>
      <c r="O240" s="316">
        <v>0</v>
      </c>
      <c r="P240" s="316">
        <v>0</v>
      </c>
      <c r="Q240" s="316">
        <v>0</v>
      </c>
      <c r="R240" s="316">
        <v>0</v>
      </c>
      <c r="S240" s="316">
        <v>0</v>
      </c>
      <c r="T240" s="316">
        <v>0</v>
      </c>
      <c r="U240" s="316">
        <v>0</v>
      </c>
      <c r="V240" s="316">
        <v>0</v>
      </c>
      <c r="W240" s="316">
        <v>0</v>
      </c>
      <c r="X240" s="316">
        <v>0</v>
      </c>
      <c r="Y240" s="316">
        <v>0</v>
      </c>
      <c r="Z240" s="316">
        <v>0</v>
      </c>
      <c r="AA240" s="316">
        <v>0</v>
      </c>
      <c r="AB240" s="316">
        <v>0</v>
      </c>
      <c r="AC240" s="316">
        <v>0</v>
      </c>
      <c r="AD240" s="316">
        <v>0</v>
      </c>
      <c r="AE240" s="316">
        <v>0</v>
      </c>
      <c r="AF240" s="316">
        <v>0</v>
      </c>
      <c r="AG240" s="316">
        <v>0</v>
      </c>
      <c r="AH240" s="316">
        <v>0</v>
      </c>
      <c r="AI240" s="316">
        <v>0</v>
      </c>
      <c r="AJ240" s="316">
        <v>0</v>
      </c>
      <c r="AK240" s="316">
        <v>0</v>
      </c>
      <c r="AL240" s="316">
        <v>0</v>
      </c>
    </row>
    <row r="241" spans="1:38">
      <c r="A241" s="316">
        <v>240</v>
      </c>
      <c r="B241" s="316" t="s">
        <v>2895</v>
      </c>
      <c r="C241" s="316" t="s">
        <v>2925</v>
      </c>
      <c r="D241" s="316">
        <f t="shared" si="3"/>
        <v>0</v>
      </c>
      <c r="E241" s="316" t="s">
        <v>2902</v>
      </c>
      <c r="G241" s="316">
        <v>0</v>
      </c>
      <c r="H241" s="316">
        <v>0</v>
      </c>
      <c r="I241" s="316">
        <v>0</v>
      </c>
      <c r="J241" s="316">
        <v>0</v>
      </c>
      <c r="K241" s="316">
        <v>0</v>
      </c>
      <c r="L241" s="316">
        <v>0</v>
      </c>
      <c r="M241" s="316">
        <v>0</v>
      </c>
      <c r="N241" s="316">
        <v>0</v>
      </c>
      <c r="O241" s="316">
        <v>0</v>
      </c>
      <c r="P241" s="316">
        <v>0</v>
      </c>
      <c r="Q241" s="316">
        <v>0</v>
      </c>
      <c r="R241" s="316">
        <v>0</v>
      </c>
      <c r="S241" s="316">
        <v>0</v>
      </c>
      <c r="T241" s="316">
        <v>0</v>
      </c>
      <c r="U241" s="316">
        <v>0</v>
      </c>
      <c r="V241" s="316">
        <v>0</v>
      </c>
      <c r="W241" s="316">
        <v>0</v>
      </c>
      <c r="X241" s="316">
        <v>0</v>
      </c>
      <c r="Y241" s="316">
        <v>0</v>
      </c>
      <c r="Z241" s="316">
        <v>0</v>
      </c>
      <c r="AA241" s="316">
        <v>0</v>
      </c>
      <c r="AB241" s="316">
        <v>0</v>
      </c>
      <c r="AC241" s="316">
        <v>0</v>
      </c>
      <c r="AD241" s="316">
        <v>0</v>
      </c>
      <c r="AE241" s="316">
        <v>0</v>
      </c>
      <c r="AF241" s="316">
        <v>0</v>
      </c>
      <c r="AG241" s="316">
        <v>0</v>
      </c>
      <c r="AH241" s="316">
        <v>0</v>
      </c>
      <c r="AI241" s="316">
        <v>0</v>
      </c>
      <c r="AJ241" s="316">
        <v>0</v>
      </c>
      <c r="AK241" s="316">
        <v>0</v>
      </c>
      <c r="AL241" s="316">
        <v>0</v>
      </c>
    </row>
    <row r="242" spans="1:38">
      <c r="A242" s="316">
        <v>241</v>
      </c>
      <c r="B242" s="316" t="s">
        <v>2895</v>
      </c>
      <c r="C242" s="316" t="s">
        <v>2926</v>
      </c>
      <c r="D242" s="316">
        <f t="shared" si="3"/>
        <v>0</v>
      </c>
      <c r="E242" s="316" t="s">
        <v>2902</v>
      </c>
      <c r="G242" s="316">
        <v>0</v>
      </c>
      <c r="H242" s="316">
        <v>0</v>
      </c>
      <c r="I242" s="316">
        <v>0</v>
      </c>
      <c r="J242" s="316">
        <v>0</v>
      </c>
      <c r="K242" s="316">
        <v>0</v>
      </c>
      <c r="L242" s="316">
        <v>0</v>
      </c>
      <c r="M242" s="316">
        <v>0</v>
      </c>
      <c r="N242" s="316">
        <v>0</v>
      </c>
      <c r="O242" s="316">
        <v>0</v>
      </c>
      <c r="P242" s="316">
        <v>0</v>
      </c>
      <c r="Q242" s="316">
        <v>0</v>
      </c>
      <c r="R242" s="316">
        <v>0</v>
      </c>
      <c r="S242" s="316">
        <v>0</v>
      </c>
      <c r="T242" s="316">
        <v>0</v>
      </c>
      <c r="U242" s="316">
        <v>0</v>
      </c>
      <c r="V242" s="316">
        <v>0</v>
      </c>
      <c r="W242" s="316">
        <v>0</v>
      </c>
      <c r="X242" s="316">
        <v>0</v>
      </c>
      <c r="Y242" s="316">
        <v>0</v>
      </c>
      <c r="Z242" s="316">
        <v>0</v>
      </c>
      <c r="AA242" s="316">
        <v>0</v>
      </c>
      <c r="AB242" s="316">
        <v>0</v>
      </c>
      <c r="AC242" s="316">
        <v>0</v>
      </c>
      <c r="AD242" s="316">
        <v>0</v>
      </c>
      <c r="AE242" s="316">
        <v>0</v>
      </c>
      <c r="AF242" s="316">
        <v>0</v>
      </c>
      <c r="AG242" s="316">
        <v>0</v>
      </c>
      <c r="AH242" s="316">
        <v>0</v>
      </c>
      <c r="AI242" s="316">
        <v>0</v>
      </c>
      <c r="AJ242" s="316">
        <v>0</v>
      </c>
      <c r="AK242" s="316">
        <v>0</v>
      </c>
      <c r="AL242" s="316">
        <v>0</v>
      </c>
    </row>
    <row r="243" spans="1:38">
      <c r="A243" s="316">
        <v>242</v>
      </c>
      <c r="B243" s="316" t="s">
        <v>2895</v>
      </c>
      <c r="C243" s="316" t="s">
        <v>2927</v>
      </c>
      <c r="D243" s="316">
        <f t="shared" si="3"/>
        <v>0</v>
      </c>
      <c r="E243" s="316" t="s">
        <v>2902</v>
      </c>
      <c r="G243" s="316">
        <v>0</v>
      </c>
      <c r="H243" s="316">
        <v>0</v>
      </c>
      <c r="I243" s="316">
        <v>0</v>
      </c>
      <c r="J243" s="316">
        <v>0</v>
      </c>
      <c r="K243" s="316">
        <v>0</v>
      </c>
      <c r="L243" s="316">
        <v>0</v>
      </c>
      <c r="M243" s="316">
        <v>0</v>
      </c>
      <c r="N243" s="316">
        <v>0</v>
      </c>
      <c r="O243" s="316">
        <v>0</v>
      </c>
      <c r="P243" s="316">
        <v>0</v>
      </c>
      <c r="Q243" s="316">
        <v>0</v>
      </c>
      <c r="R243" s="316">
        <v>0</v>
      </c>
      <c r="S243" s="316">
        <v>0</v>
      </c>
      <c r="T243" s="316">
        <v>0</v>
      </c>
      <c r="U243" s="316">
        <v>0</v>
      </c>
      <c r="V243" s="316">
        <v>0</v>
      </c>
      <c r="W243" s="316">
        <v>0</v>
      </c>
      <c r="X243" s="316">
        <v>0</v>
      </c>
      <c r="Y243" s="316">
        <v>0</v>
      </c>
      <c r="Z243" s="316">
        <v>0</v>
      </c>
      <c r="AA243" s="316">
        <v>0</v>
      </c>
      <c r="AB243" s="316">
        <v>0</v>
      </c>
      <c r="AC243" s="316">
        <v>0</v>
      </c>
      <c r="AD243" s="316">
        <v>0</v>
      </c>
      <c r="AE243" s="316">
        <v>0</v>
      </c>
      <c r="AF243" s="316">
        <v>0</v>
      </c>
      <c r="AG243" s="316">
        <v>0</v>
      </c>
      <c r="AH243" s="316">
        <v>0</v>
      </c>
      <c r="AI243" s="316">
        <v>0</v>
      </c>
      <c r="AJ243" s="316">
        <v>0</v>
      </c>
      <c r="AK243" s="316">
        <v>0</v>
      </c>
      <c r="AL243" s="316">
        <v>0</v>
      </c>
    </row>
    <row r="244" spans="1:38">
      <c r="A244" s="316">
        <v>243</v>
      </c>
      <c r="B244" s="316" t="s">
        <v>2895</v>
      </c>
      <c r="C244" s="316" t="s">
        <v>2928</v>
      </c>
      <c r="D244" s="316">
        <f t="shared" si="3"/>
        <v>0</v>
      </c>
      <c r="E244" s="316" t="s">
        <v>2902</v>
      </c>
      <c r="G244" s="316">
        <v>0</v>
      </c>
      <c r="H244" s="316">
        <v>0</v>
      </c>
      <c r="I244" s="316">
        <v>0</v>
      </c>
      <c r="J244" s="316">
        <v>0</v>
      </c>
      <c r="K244" s="316">
        <v>0</v>
      </c>
      <c r="L244" s="316">
        <v>0</v>
      </c>
      <c r="M244" s="316">
        <v>0</v>
      </c>
      <c r="N244" s="316">
        <v>0</v>
      </c>
      <c r="O244" s="316">
        <v>0</v>
      </c>
      <c r="P244" s="316">
        <v>0</v>
      </c>
      <c r="Q244" s="316">
        <v>0</v>
      </c>
      <c r="R244" s="316">
        <v>0</v>
      </c>
      <c r="S244" s="316">
        <v>0</v>
      </c>
      <c r="T244" s="316">
        <v>0</v>
      </c>
      <c r="U244" s="316">
        <v>0</v>
      </c>
      <c r="V244" s="316">
        <v>0</v>
      </c>
      <c r="W244" s="316">
        <v>0</v>
      </c>
      <c r="X244" s="316">
        <v>0</v>
      </c>
      <c r="Y244" s="316">
        <v>0</v>
      </c>
      <c r="Z244" s="316">
        <v>0</v>
      </c>
      <c r="AA244" s="316">
        <v>0</v>
      </c>
      <c r="AB244" s="316">
        <v>0</v>
      </c>
      <c r="AC244" s="316">
        <v>0</v>
      </c>
      <c r="AD244" s="316">
        <v>0</v>
      </c>
      <c r="AE244" s="316">
        <v>0</v>
      </c>
      <c r="AF244" s="316">
        <v>0</v>
      </c>
      <c r="AG244" s="316">
        <v>0</v>
      </c>
      <c r="AH244" s="316">
        <v>0</v>
      </c>
      <c r="AI244" s="316">
        <v>0</v>
      </c>
      <c r="AJ244" s="316">
        <v>0</v>
      </c>
      <c r="AK244" s="316">
        <v>0</v>
      </c>
      <c r="AL244" s="316">
        <v>0</v>
      </c>
    </row>
    <row r="245" spans="1:38">
      <c r="A245" s="316">
        <v>244</v>
      </c>
      <c r="B245" s="316" t="s">
        <v>2895</v>
      </c>
      <c r="C245" s="316" t="s">
        <v>2929</v>
      </c>
      <c r="D245" s="316">
        <f t="shared" si="3"/>
        <v>0</v>
      </c>
      <c r="E245" s="316" t="s">
        <v>2930</v>
      </c>
      <c r="G245" s="316">
        <v>0</v>
      </c>
      <c r="H245" s="316">
        <v>0</v>
      </c>
      <c r="I245" s="316">
        <v>0</v>
      </c>
      <c r="J245" s="316">
        <v>0</v>
      </c>
      <c r="K245" s="316">
        <v>0</v>
      </c>
      <c r="L245" s="316">
        <v>0</v>
      </c>
      <c r="M245" s="316">
        <v>0</v>
      </c>
      <c r="N245" s="316">
        <v>0</v>
      </c>
      <c r="O245" s="316">
        <v>0</v>
      </c>
      <c r="P245" s="316">
        <v>0</v>
      </c>
      <c r="Q245" s="316">
        <v>0</v>
      </c>
      <c r="R245" s="316">
        <v>0</v>
      </c>
      <c r="S245" s="316">
        <v>0</v>
      </c>
      <c r="T245" s="316">
        <v>0</v>
      </c>
      <c r="U245" s="316">
        <v>0</v>
      </c>
      <c r="V245" s="316">
        <v>0</v>
      </c>
      <c r="W245" s="316">
        <v>0</v>
      </c>
      <c r="X245" s="316">
        <v>0</v>
      </c>
      <c r="Y245" s="316">
        <v>0</v>
      </c>
      <c r="Z245" s="316">
        <v>0</v>
      </c>
      <c r="AA245" s="316">
        <v>0</v>
      </c>
      <c r="AB245" s="316">
        <v>0</v>
      </c>
      <c r="AC245" s="316">
        <v>0</v>
      </c>
      <c r="AD245" s="316">
        <v>0</v>
      </c>
      <c r="AE245" s="316">
        <v>0</v>
      </c>
      <c r="AF245" s="316">
        <v>0</v>
      </c>
      <c r="AG245" s="316">
        <v>0</v>
      </c>
      <c r="AH245" s="316">
        <v>0</v>
      </c>
      <c r="AI245" s="316">
        <v>0</v>
      </c>
      <c r="AJ245" s="316">
        <v>0</v>
      </c>
      <c r="AK245" s="316">
        <v>0</v>
      </c>
      <c r="AL245" s="316">
        <v>0</v>
      </c>
    </row>
    <row r="246" spans="1:38">
      <c r="A246" s="316">
        <v>245</v>
      </c>
      <c r="B246" s="316" t="s">
        <v>2895</v>
      </c>
      <c r="C246" s="316" t="s">
        <v>2931</v>
      </c>
      <c r="D246" s="316">
        <f t="shared" si="3"/>
        <v>0</v>
      </c>
      <c r="E246" s="316" t="s">
        <v>2902</v>
      </c>
      <c r="G246" s="316">
        <v>0</v>
      </c>
      <c r="H246" s="316">
        <v>0</v>
      </c>
      <c r="I246" s="316">
        <v>0</v>
      </c>
      <c r="J246" s="316">
        <v>0</v>
      </c>
      <c r="K246" s="316">
        <v>0</v>
      </c>
      <c r="L246" s="316">
        <v>0</v>
      </c>
      <c r="M246" s="316">
        <v>0</v>
      </c>
      <c r="N246" s="316">
        <v>0</v>
      </c>
      <c r="O246" s="316">
        <v>0</v>
      </c>
      <c r="P246" s="316">
        <v>0</v>
      </c>
      <c r="Q246" s="316">
        <v>0</v>
      </c>
      <c r="R246" s="316">
        <v>0</v>
      </c>
      <c r="S246" s="316">
        <v>0</v>
      </c>
      <c r="T246" s="316">
        <v>0</v>
      </c>
      <c r="U246" s="316">
        <v>0</v>
      </c>
      <c r="V246" s="316">
        <v>0</v>
      </c>
      <c r="W246" s="316">
        <v>0</v>
      </c>
      <c r="X246" s="316">
        <v>0</v>
      </c>
      <c r="Y246" s="316">
        <v>0</v>
      </c>
      <c r="Z246" s="316">
        <v>0</v>
      </c>
      <c r="AA246" s="316">
        <v>0</v>
      </c>
      <c r="AB246" s="316">
        <v>0</v>
      </c>
      <c r="AC246" s="316">
        <v>0</v>
      </c>
      <c r="AD246" s="316">
        <v>0</v>
      </c>
      <c r="AE246" s="316">
        <v>0</v>
      </c>
      <c r="AF246" s="316">
        <v>0</v>
      </c>
      <c r="AG246" s="316">
        <v>0</v>
      </c>
      <c r="AH246" s="316">
        <v>0</v>
      </c>
      <c r="AI246" s="316">
        <v>0</v>
      </c>
      <c r="AJ246" s="316">
        <v>0</v>
      </c>
      <c r="AK246" s="316">
        <v>0</v>
      </c>
      <c r="AL246" s="316">
        <v>0</v>
      </c>
    </row>
    <row r="247" spans="1:38">
      <c r="A247" s="316">
        <v>246</v>
      </c>
      <c r="B247" s="316" t="s">
        <v>2895</v>
      </c>
      <c r="C247" s="316" t="s">
        <v>2932</v>
      </c>
      <c r="D247" s="316">
        <f t="shared" si="3"/>
        <v>0</v>
      </c>
      <c r="E247" s="316" t="s">
        <v>2902</v>
      </c>
      <c r="G247" s="316">
        <v>0</v>
      </c>
      <c r="H247" s="316">
        <v>0</v>
      </c>
      <c r="I247" s="316">
        <v>0</v>
      </c>
      <c r="J247" s="316">
        <v>0</v>
      </c>
      <c r="K247" s="316">
        <v>0</v>
      </c>
      <c r="L247" s="316">
        <v>0</v>
      </c>
      <c r="M247" s="316">
        <v>0</v>
      </c>
      <c r="N247" s="316">
        <v>0</v>
      </c>
      <c r="O247" s="316">
        <v>0</v>
      </c>
      <c r="P247" s="316">
        <v>0</v>
      </c>
      <c r="Q247" s="316">
        <v>0</v>
      </c>
      <c r="R247" s="316">
        <v>0</v>
      </c>
      <c r="S247" s="316">
        <v>0</v>
      </c>
      <c r="T247" s="316">
        <v>0</v>
      </c>
      <c r="U247" s="316">
        <v>0</v>
      </c>
      <c r="V247" s="316">
        <v>0</v>
      </c>
      <c r="W247" s="316">
        <v>0</v>
      </c>
      <c r="X247" s="316">
        <v>0</v>
      </c>
      <c r="Y247" s="316">
        <v>0</v>
      </c>
      <c r="Z247" s="316">
        <v>0</v>
      </c>
      <c r="AA247" s="316">
        <v>0</v>
      </c>
      <c r="AB247" s="316">
        <v>0</v>
      </c>
      <c r="AC247" s="316">
        <v>0</v>
      </c>
      <c r="AD247" s="316">
        <v>0</v>
      </c>
      <c r="AE247" s="316">
        <v>0</v>
      </c>
      <c r="AF247" s="316">
        <v>0</v>
      </c>
      <c r="AG247" s="316">
        <v>0</v>
      </c>
      <c r="AH247" s="316">
        <v>0</v>
      </c>
      <c r="AI247" s="316">
        <v>0</v>
      </c>
      <c r="AJ247" s="316">
        <v>0</v>
      </c>
      <c r="AK247" s="316">
        <v>0</v>
      </c>
      <c r="AL247" s="316">
        <v>0</v>
      </c>
    </row>
    <row r="248" spans="1:38">
      <c r="A248" s="316">
        <v>247</v>
      </c>
      <c r="B248" s="316" t="s">
        <v>2895</v>
      </c>
      <c r="C248" s="316" t="s">
        <v>2933</v>
      </c>
      <c r="D248" s="316">
        <f t="shared" si="3"/>
        <v>0</v>
      </c>
      <c r="E248" s="316" t="s">
        <v>2902</v>
      </c>
      <c r="G248" s="316">
        <v>0</v>
      </c>
      <c r="H248" s="316">
        <v>0</v>
      </c>
      <c r="I248" s="316">
        <v>0</v>
      </c>
      <c r="J248" s="316">
        <v>0</v>
      </c>
      <c r="K248" s="316">
        <v>0</v>
      </c>
      <c r="L248" s="316">
        <v>0</v>
      </c>
      <c r="M248" s="316">
        <v>0</v>
      </c>
      <c r="N248" s="316">
        <v>0</v>
      </c>
      <c r="O248" s="316">
        <v>0</v>
      </c>
      <c r="P248" s="316">
        <v>0</v>
      </c>
      <c r="Q248" s="316">
        <v>0</v>
      </c>
      <c r="R248" s="316">
        <v>0</v>
      </c>
      <c r="S248" s="316">
        <v>0</v>
      </c>
      <c r="T248" s="316">
        <v>0</v>
      </c>
      <c r="U248" s="316">
        <v>0</v>
      </c>
      <c r="V248" s="316">
        <v>0</v>
      </c>
      <c r="W248" s="316">
        <v>0</v>
      </c>
      <c r="X248" s="316">
        <v>0</v>
      </c>
      <c r="Y248" s="316">
        <v>0</v>
      </c>
      <c r="Z248" s="316">
        <v>0</v>
      </c>
      <c r="AA248" s="316">
        <v>0</v>
      </c>
      <c r="AB248" s="316">
        <v>0</v>
      </c>
      <c r="AC248" s="316">
        <v>0</v>
      </c>
      <c r="AD248" s="316">
        <v>0</v>
      </c>
      <c r="AE248" s="316">
        <v>0</v>
      </c>
      <c r="AF248" s="316">
        <v>0</v>
      </c>
      <c r="AG248" s="316">
        <v>0</v>
      </c>
      <c r="AH248" s="316">
        <v>0</v>
      </c>
      <c r="AI248" s="316">
        <v>0</v>
      </c>
      <c r="AJ248" s="316">
        <v>0</v>
      </c>
      <c r="AK248" s="316">
        <v>0</v>
      </c>
      <c r="AL248" s="316">
        <v>0</v>
      </c>
    </row>
    <row r="249" spans="1:38">
      <c r="A249" s="316">
        <v>248</v>
      </c>
      <c r="B249" s="316" t="s">
        <v>2895</v>
      </c>
      <c r="C249" s="316" t="s">
        <v>2934</v>
      </c>
      <c r="D249" s="316">
        <f t="shared" si="3"/>
        <v>0</v>
      </c>
      <c r="E249" s="316" t="s">
        <v>2930</v>
      </c>
      <c r="G249" s="316">
        <v>0</v>
      </c>
      <c r="H249" s="316">
        <v>0</v>
      </c>
      <c r="I249" s="316">
        <v>0</v>
      </c>
      <c r="J249" s="316">
        <v>0</v>
      </c>
      <c r="K249" s="316">
        <v>0</v>
      </c>
      <c r="L249" s="316">
        <v>0</v>
      </c>
      <c r="M249" s="316">
        <v>0</v>
      </c>
      <c r="N249" s="316">
        <v>0</v>
      </c>
      <c r="O249" s="316">
        <v>0</v>
      </c>
      <c r="P249" s="316">
        <v>0</v>
      </c>
      <c r="Q249" s="316">
        <v>0</v>
      </c>
      <c r="R249" s="316">
        <v>0</v>
      </c>
      <c r="S249" s="316">
        <v>0</v>
      </c>
      <c r="T249" s="316">
        <v>0</v>
      </c>
      <c r="U249" s="316">
        <v>0</v>
      </c>
      <c r="V249" s="316">
        <v>0</v>
      </c>
      <c r="W249" s="316">
        <v>0</v>
      </c>
      <c r="X249" s="316">
        <v>0</v>
      </c>
      <c r="Y249" s="316">
        <v>0</v>
      </c>
      <c r="Z249" s="316">
        <v>0</v>
      </c>
      <c r="AA249" s="316">
        <v>0</v>
      </c>
      <c r="AB249" s="316">
        <v>0</v>
      </c>
      <c r="AC249" s="316">
        <v>0</v>
      </c>
      <c r="AD249" s="316">
        <v>0</v>
      </c>
      <c r="AE249" s="316">
        <v>0</v>
      </c>
      <c r="AF249" s="316">
        <v>0</v>
      </c>
      <c r="AG249" s="316">
        <v>0</v>
      </c>
      <c r="AH249" s="316">
        <v>0</v>
      </c>
      <c r="AI249" s="316">
        <v>0</v>
      </c>
      <c r="AJ249" s="316">
        <v>0</v>
      </c>
      <c r="AK249" s="316">
        <v>0</v>
      </c>
      <c r="AL249" s="316">
        <v>0</v>
      </c>
    </row>
    <row r="250" spans="1:38">
      <c r="A250" s="316">
        <v>249</v>
      </c>
      <c r="B250" s="316" t="s">
        <v>2895</v>
      </c>
      <c r="C250" s="316" t="s">
        <v>2935</v>
      </c>
      <c r="D250" s="316">
        <f t="shared" si="3"/>
        <v>0</v>
      </c>
      <c r="E250" s="316" t="s">
        <v>2936</v>
      </c>
      <c r="G250" s="316">
        <v>0</v>
      </c>
      <c r="H250" s="316">
        <v>0</v>
      </c>
      <c r="I250" s="316">
        <v>0</v>
      </c>
      <c r="J250" s="316">
        <v>0</v>
      </c>
      <c r="K250" s="316">
        <v>0</v>
      </c>
      <c r="L250" s="316">
        <v>0</v>
      </c>
      <c r="M250" s="316">
        <v>0</v>
      </c>
      <c r="N250" s="316">
        <v>0</v>
      </c>
      <c r="O250" s="316">
        <v>0</v>
      </c>
      <c r="P250" s="316">
        <v>0</v>
      </c>
      <c r="Q250" s="316">
        <v>0</v>
      </c>
      <c r="R250" s="316">
        <v>0</v>
      </c>
      <c r="S250" s="316">
        <v>0</v>
      </c>
      <c r="T250" s="316">
        <v>0</v>
      </c>
      <c r="U250" s="316">
        <v>0</v>
      </c>
      <c r="V250" s="316">
        <v>0</v>
      </c>
      <c r="W250" s="316">
        <v>0</v>
      </c>
      <c r="X250" s="316">
        <v>0</v>
      </c>
      <c r="Y250" s="316">
        <v>0</v>
      </c>
      <c r="Z250" s="316">
        <v>0</v>
      </c>
      <c r="AA250" s="316">
        <v>0</v>
      </c>
      <c r="AB250" s="316">
        <v>0</v>
      </c>
      <c r="AC250" s="316">
        <v>0</v>
      </c>
      <c r="AD250" s="316">
        <v>0</v>
      </c>
      <c r="AE250" s="316">
        <v>0</v>
      </c>
      <c r="AF250" s="316">
        <v>0</v>
      </c>
      <c r="AG250" s="316">
        <v>0</v>
      </c>
      <c r="AH250" s="316">
        <v>0</v>
      </c>
      <c r="AI250" s="316">
        <v>0</v>
      </c>
      <c r="AJ250" s="316">
        <v>0</v>
      </c>
      <c r="AK250" s="316">
        <v>0</v>
      </c>
      <c r="AL250" s="316">
        <v>0</v>
      </c>
    </row>
    <row r="251" spans="1:38">
      <c r="A251" s="316">
        <v>250</v>
      </c>
      <c r="B251" s="316" t="s">
        <v>2895</v>
      </c>
      <c r="C251" s="316" t="s">
        <v>2937</v>
      </c>
      <c r="D251" s="316">
        <f t="shared" si="3"/>
        <v>0</v>
      </c>
      <c r="E251" s="316" t="s">
        <v>2936</v>
      </c>
      <c r="G251" s="316">
        <v>0</v>
      </c>
      <c r="H251" s="316">
        <v>0</v>
      </c>
      <c r="I251" s="316">
        <v>0</v>
      </c>
      <c r="J251" s="316">
        <v>0</v>
      </c>
      <c r="K251" s="316">
        <v>0</v>
      </c>
      <c r="L251" s="316">
        <v>0</v>
      </c>
      <c r="M251" s="316">
        <v>0</v>
      </c>
      <c r="N251" s="316">
        <v>0</v>
      </c>
      <c r="O251" s="316">
        <v>0</v>
      </c>
      <c r="P251" s="316">
        <v>0</v>
      </c>
      <c r="Q251" s="316">
        <v>0</v>
      </c>
      <c r="R251" s="316">
        <v>0</v>
      </c>
      <c r="S251" s="316">
        <v>0</v>
      </c>
      <c r="T251" s="316">
        <v>0</v>
      </c>
      <c r="U251" s="316">
        <v>0</v>
      </c>
      <c r="V251" s="316">
        <v>0</v>
      </c>
      <c r="W251" s="316">
        <v>0</v>
      </c>
      <c r="X251" s="316">
        <v>0</v>
      </c>
      <c r="Y251" s="316">
        <v>0</v>
      </c>
      <c r="Z251" s="316">
        <v>0</v>
      </c>
      <c r="AA251" s="316">
        <v>0</v>
      </c>
      <c r="AB251" s="316">
        <v>0</v>
      </c>
      <c r="AC251" s="316">
        <v>0</v>
      </c>
      <c r="AD251" s="316">
        <v>0</v>
      </c>
      <c r="AE251" s="316">
        <v>0</v>
      </c>
      <c r="AF251" s="316">
        <v>0</v>
      </c>
      <c r="AG251" s="316">
        <v>0</v>
      </c>
      <c r="AH251" s="316">
        <v>0</v>
      </c>
      <c r="AI251" s="316">
        <v>0</v>
      </c>
      <c r="AJ251" s="316">
        <v>0</v>
      </c>
      <c r="AK251" s="316">
        <v>0</v>
      </c>
      <c r="AL251" s="316">
        <v>0</v>
      </c>
    </row>
    <row r="252" spans="1:38">
      <c r="A252" s="316">
        <v>251</v>
      </c>
      <c r="B252" s="316" t="s">
        <v>2895</v>
      </c>
      <c r="C252" s="316" t="s">
        <v>2938</v>
      </c>
      <c r="D252" s="316">
        <f t="shared" si="3"/>
        <v>0</v>
      </c>
      <c r="E252" s="316" t="s">
        <v>2897</v>
      </c>
      <c r="G252" s="316">
        <v>0</v>
      </c>
      <c r="H252" s="316">
        <v>0</v>
      </c>
      <c r="I252" s="316">
        <v>0</v>
      </c>
      <c r="J252" s="316">
        <v>0</v>
      </c>
      <c r="K252" s="316">
        <v>0</v>
      </c>
      <c r="L252" s="316">
        <v>0</v>
      </c>
      <c r="M252" s="316">
        <v>0</v>
      </c>
      <c r="N252" s="316">
        <v>0</v>
      </c>
      <c r="O252" s="316">
        <v>0</v>
      </c>
      <c r="P252" s="316">
        <v>0</v>
      </c>
      <c r="Q252" s="316">
        <v>0</v>
      </c>
      <c r="R252" s="316">
        <v>0</v>
      </c>
      <c r="S252" s="316">
        <v>0</v>
      </c>
      <c r="T252" s="316">
        <v>0</v>
      </c>
      <c r="U252" s="316">
        <v>0</v>
      </c>
      <c r="V252" s="316">
        <v>0</v>
      </c>
      <c r="W252" s="316">
        <v>0</v>
      </c>
      <c r="X252" s="316">
        <v>0</v>
      </c>
      <c r="Y252" s="316">
        <v>0</v>
      </c>
      <c r="Z252" s="316">
        <v>0</v>
      </c>
      <c r="AA252" s="316">
        <v>0</v>
      </c>
      <c r="AB252" s="316">
        <v>0</v>
      </c>
      <c r="AC252" s="316">
        <v>0</v>
      </c>
      <c r="AD252" s="316">
        <v>0</v>
      </c>
      <c r="AE252" s="316">
        <v>0</v>
      </c>
      <c r="AF252" s="316">
        <v>0</v>
      </c>
      <c r="AG252" s="316">
        <v>0</v>
      </c>
      <c r="AH252" s="316">
        <v>0</v>
      </c>
      <c r="AI252" s="316">
        <v>0</v>
      </c>
      <c r="AJ252" s="316">
        <v>0</v>
      </c>
      <c r="AK252" s="316">
        <v>0</v>
      </c>
      <c r="AL252" s="316">
        <v>0</v>
      </c>
    </row>
    <row r="253" spans="1:38">
      <c r="A253" s="316">
        <v>252</v>
      </c>
      <c r="B253" s="316" t="s">
        <v>2895</v>
      </c>
      <c r="C253" s="316" t="s">
        <v>2939</v>
      </c>
      <c r="D253" s="316">
        <f t="shared" si="3"/>
        <v>0</v>
      </c>
      <c r="E253" s="316" t="s">
        <v>2897</v>
      </c>
      <c r="G253" s="316">
        <v>0</v>
      </c>
      <c r="H253" s="316">
        <v>0</v>
      </c>
      <c r="I253" s="316">
        <v>0</v>
      </c>
      <c r="J253" s="316">
        <v>0</v>
      </c>
      <c r="K253" s="316">
        <v>0</v>
      </c>
      <c r="L253" s="316">
        <v>0</v>
      </c>
      <c r="M253" s="316">
        <v>0</v>
      </c>
      <c r="N253" s="316">
        <v>0</v>
      </c>
      <c r="O253" s="316">
        <v>0</v>
      </c>
      <c r="P253" s="316">
        <v>0</v>
      </c>
      <c r="Q253" s="316">
        <v>0</v>
      </c>
      <c r="R253" s="316">
        <v>0</v>
      </c>
      <c r="S253" s="316">
        <v>0</v>
      </c>
      <c r="T253" s="316">
        <v>0</v>
      </c>
      <c r="U253" s="316">
        <v>0</v>
      </c>
      <c r="V253" s="316">
        <v>0</v>
      </c>
      <c r="W253" s="316">
        <v>0</v>
      </c>
      <c r="X253" s="316">
        <v>0</v>
      </c>
      <c r="Y253" s="316">
        <v>0</v>
      </c>
      <c r="Z253" s="316">
        <v>0</v>
      </c>
      <c r="AA253" s="316">
        <v>0</v>
      </c>
      <c r="AB253" s="316">
        <v>0</v>
      </c>
      <c r="AC253" s="316">
        <v>0</v>
      </c>
      <c r="AD253" s="316">
        <v>0</v>
      </c>
      <c r="AE253" s="316">
        <v>0</v>
      </c>
      <c r="AF253" s="316">
        <v>0</v>
      </c>
      <c r="AG253" s="316">
        <v>0</v>
      </c>
      <c r="AH253" s="316">
        <v>0</v>
      </c>
      <c r="AI253" s="316">
        <v>0</v>
      </c>
      <c r="AJ253" s="316">
        <v>0</v>
      </c>
      <c r="AK253" s="316">
        <v>0</v>
      </c>
      <c r="AL253" s="316">
        <v>0</v>
      </c>
    </row>
    <row r="254" spans="1:38">
      <c r="A254" s="316">
        <v>253</v>
      </c>
      <c r="B254" s="316" t="s">
        <v>2895</v>
      </c>
      <c r="C254" s="316" t="s">
        <v>2940</v>
      </c>
      <c r="D254" s="316">
        <f t="shared" si="3"/>
        <v>0</v>
      </c>
      <c r="E254" s="316" t="s">
        <v>2897</v>
      </c>
      <c r="G254" s="316">
        <v>0</v>
      </c>
      <c r="H254" s="316">
        <v>0</v>
      </c>
      <c r="I254" s="316">
        <v>0</v>
      </c>
      <c r="J254" s="316">
        <v>0</v>
      </c>
      <c r="K254" s="316">
        <v>0</v>
      </c>
      <c r="L254" s="316">
        <v>0</v>
      </c>
      <c r="M254" s="316">
        <v>0</v>
      </c>
      <c r="N254" s="316">
        <v>0</v>
      </c>
      <c r="O254" s="316">
        <v>0</v>
      </c>
      <c r="P254" s="316">
        <v>0</v>
      </c>
      <c r="Q254" s="316">
        <v>0</v>
      </c>
      <c r="R254" s="316">
        <v>0</v>
      </c>
      <c r="S254" s="316">
        <v>0</v>
      </c>
      <c r="T254" s="316">
        <v>0</v>
      </c>
      <c r="U254" s="316">
        <v>0</v>
      </c>
      <c r="V254" s="316">
        <v>0</v>
      </c>
      <c r="W254" s="316">
        <v>0</v>
      </c>
      <c r="X254" s="316">
        <v>0</v>
      </c>
      <c r="Y254" s="316">
        <v>0</v>
      </c>
      <c r="Z254" s="316">
        <v>0</v>
      </c>
      <c r="AA254" s="316">
        <v>0</v>
      </c>
      <c r="AB254" s="316">
        <v>0</v>
      </c>
      <c r="AC254" s="316">
        <v>0</v>
      </c>
      <c r="AD254" s="316">
        <v>0</v>
      </c>
      <c r="AE254" s="316">
        <v>0</v>
      </c>
      <c r="AF254" s="316">
        <v>0</v>
      </c>
      <c r="AG254" s="316">
        <v>0</v>
      </c>
      <c r="AH254" s="316">
        <v>0</v>
      </c>
      <c r="AI254" s="316">
        <v>0</v>
      </c>
      <c r="AJ254" s="316">
        <v>0</v>
      </c>
      <c r="AK254" s="316">
        <v>0</v>
      </c>
      <c r="AL254" s="316">
        <v>0</v>
      </c>
    </row>
    <row r="255" spans="1:38">
      <c r="A255" s="316">
        <v>254</v>
      </c>
      <c r="B255" s="316" t="s">
        <v>2895</v>
      </c>
      <c r="C255" s="316" t="s">
        <v>2941</v>
      </c>
      <c r="D255" s="316">
        <f t="shared" si="3"/>
        <v>0</v>
      </c>
      <c r="E255" s="316" t="s">
        <v>2902</v>
      </c>
      <c r="G255" s="316">
        <v>0</v>
      </c>
      <c r="H255" s="316">
        <v>0</v>
      </c>
      <c r="I255" s="316">
        <v>0</v>
      </c>
      <c r="J255" s="316">
        <v>0</v>
      </c>
      <c r="K255" s="316">
        <v>0</v>
      </c>
      <c r="L255" s="316">
        <v>0</v>
      </c>
      <c r="M255" s="316">
        <v>0</v>
      </c>
      <c r="N255" s="316">
        <v>0</v>
      </c>
      <c r="O255" s="316">
        <v>0</v>
      </c>
      <c r="P255" s="316">
        <v>0</v>
      </c>
      <c r="Q255" s="316">
        <v>0</v>
      </c>
      <c r="R255" s="316">
        <v>0</v>
      </c>
      <c r="S255" s="316">
        <v>0</v>
      </c>
      <c r="T255" s="316">
        <v>0</v>
      </c>
      <c r="U255" s="316">
        <v>0</v>
      </c>
      <c r="V255" s="316">
        <v>0</v>
      </c>
      <c r="W255" s="316">
        <v>0</v>
      </c>
      <c r="X255" s="316">
        <v>0</v>
      </c>
      <c r="Y255" s="316">
        <v>0</v>
      </c>
      <c r="Z255" s="316">
        <v>0</v>
      </c>
      <c r="AA255" s="316">
        <v>0</v>
      </c>
      <c r="AB255" s="316">
        <v>0</v>
      </c>
      <c r="AC255" s="316">
        <v>0</v>
      </c>
      <c r="AD255" s="316">
        <v>0</v>
      </c>
      <c r="AE255" s="316">
        <v>0</v>
      </c>
      <c r="AF255" s="316">
        <v>0</v>
      </c>
      <c r="AG255" s="316">
        <v>0</v>
      </c>
      <c r="AH255" s="316">
        <v>0</v>
      </c>
      <c r="AI255" s="316">
        <v>0</v>
      </c>
      <c r="AJ255" s="316">
        <v>0</v>
      </c>
      <c r="AK255" s="316">
        <v>0</v>
      </c>
      <c r="AL255" s="316">
        <v>0</v>
      </c>
    </row>
    <row r="256" spans="1:38">
      <c r="A256" s="316">
        <v>255</v>
      </c>
      <c r="B256" s="316" t="s">
        <v>2895</v>
      </c>
      <c r="C256" s="316" t="s">
        <v>2942</v>
      </c>
      <c r="D256" s="316">
        <f t="shared" si="3"/>
        <v>0</v>
      </c>
      <c r="E256" s="316" t="s">
        <v>2902</v>
      </c>
      <c r="G256" s="316">
        <v>0</v>
      </c>
      <c r="H256" s="316">
        <v>0</v>
      </c>
      <c r="I256" s="316">
        <v>0</v>
      </c>
      <c r="J256" s="316">
        <v>0</v>
      </c>
      <c r="K256" s="316">
        <v>0</v>
      </c>
      <c r="L256" s="316">
        <v>0</v>
      </c>
      <c r="M256" s="316">
        <v>0</v>
      </c>
      <c r="N256" s="316">
        <v>0</v>
      </c>
      <c r="O256" s="316">
        <v>0</v>
      </c>
      <c r="P256" s="316">
        <v>0</v>
      </c>
      <c r="Q256" s="316">
        <v>0</v>
      </c>
      <c r="R256" s="316">
        <v>0</v>
      </c>
      <c r="S256" s="316">
        <v>0</v>
      </c>
      <c r="T256" s="316">
        <v>0</v>
      </c>
      <c r="U256" s="316">
        <v>0</v>
      </c>
      <c r="V256" s="316">
        <v>0</v>
      </c>
      <c r="W256" s="316">
        <v>0</v>
      </c>
      <c r="X256" s="316">
        <v>0</v>
      </c>
      <c r="Y256" s="316">
        <v>0</v>
      </c>
      <c r="Z256" s="316">
        <v>0</v>
      </c>
      <c r="AA256" s="316">
        <v>0</v>
      </c>
      <c r="AB256" s="316">
        <v>0</v>
      </c>
      <c r="AC256" s="316">
        <v>0</v>
      </c>
      <c r="AD256" s="316">
        <v>0</v>
      </c>
      <c r="AE256" s="316">
        <v>0</v>
      </c>
      <c r="AF256" s="316">
        <v>0</v>
      </c>
      <c r="AG256" s="316">
        <v>0</v>
      </c>
      <c r="AH256" s="316">
        <v>0</v>
      </c>
      <c r="AI256" s="316">
        <v>0</v>
      </c>
      <c r="AJ256" s="316">
        <v>0</v>
      </c>
      <c r="AK256" s="316">
        <v>0</v>
      </c>
      <c r="AL256" s="316">
        <v>0</v>
      </c>
    </row>
    <row r="257" spans="1:38">
      <c r="A257" s="316">
        <v>256</v>
      </c>
      <c r="B257" s="316" t="s">
        <v>2895</v>
      </c>
      <c r="C257" s="316" t="s">
        <v>2943</v>
      </c>
      <c r="D257" s="316">
        <f t="shared" si="3"/>
        <v>0</v>
      </c>
      <c r="E257" s="316" t="s">
        <v>2902</v>
      </c>
      <c r="G257" s="316">
        <v>0</v>
      </c>
      <c r="H257" s="316">
        <v>0</v>
      </c>
      <c r="I257" s="316">
        <v>0</v>
      </c>
      <c r="J257" s="316">
        <v>0</v>
      </c>
      <c r="K257" s="316">
        <v>0</v>
      </c>
      <c r="L257" s="316">
        <v>0</v>
      </c>
      <c r="M257" s="316">
        <v>0</v>
      </c>
      <c r="N257" s="316">
        <v>0</v>
      </c>
      <c r="O257" s="316">
        <v>0</v>
      </c>
      <c r="P257" s="316">
        <v>0</v>
      </c>
      <c r="Q257" s="316">
        <v>0</v>
      </c>
      <c r="R257" s="316">
        <v>0</v>
      </c>
      <c r="S257" s="316">
        <v>0</v>
      </c>
      <c r="T257" s="316">
        <v>0</v>
      </c>
      <c r="U257" s="316">
        <v>0</v>
      </c>
      <c r="V257" s="316">
        <v>0</v>
      </c>
      <c r="W257" s="316">
        <v>0</v>
      </c>
      <c r="X257" s="316">
        <v>0</v>
      </c>
      <c r="Y257" s="316">
        <v>0</v>
      </c>
      <c r="Z257" s="316">
        <v>0</v>
      </c>
      <c r="AA257" s="316">
        <v>0</v>
      </c>
      <c r="AB257" s="316">
        <v>0</v>
      </c>
      <c r="AC257" s="316">
        <v>0</v>
      </c>
      <c r="AD257" s="316">
        <v>0</v>
      </c>
      <c r="AE257" s="316">
        <v>0</v>
      </c>
      <c r="AF257" s="316">
        <v>0</v>
      </c>
      <c r="AG257" s="316">
        <v>0</v>
      </c>
      <c r="AH257" s="316">
        <v>0</v>
      </c>
      <c r="AI257" s="316">
        <v>0</v>
      </c>
      <c r="AJ257" s="316">
        <v>0</v>
      </c>
      <c r="AK257" s="316">
        <v>0</v>
      </c>
      <c r="AL257" s="316">
        <v>0</v>
      </c>
    </row>
    <row r="258" spans="1:38">
      <c r="A258" s="316">
        <v>257</v>
      </c>
      <c r="B258" s="316" t="s">
        <v>2895</v>
      </c>
      <c r="C258" s="316" t="s">
        <v>2944</v>
      </c>
      <c r="D258" s="316">
        <f t="shared" ref="D258:D321" si="4">IF(ISERROR(AL258),0,AL258)</f>
        <v>0</v>
      </c>
      <c r="E258" s="316" t="s">
        <v>2902</v>
      </c>
      <c r="G258" s="316">
        <v>0</v>
      </c>
      <c r="H258" s="316">
        <v>0</v>
      </c>
      <c r="I258" s="316">
        <v>0</v>
      </c>
      <c r="J258" s="316">
        <v>0</v>
      </c>
      <c r="K258" s="316">
        <v>0</v>
      </c>
      <c r="L258" s="316">
        <v>0</v>
      </c>
      <c r="M258" s="316">
        <v>0</v>
      </c>
      <c r="N258" s="316">
        <v>0</v>
      </c>
      <c r="O258" s="316">
        <v>0</v>
      </c>
      <c r="P258" s="316">
        <v>0</v>
      </c>
      <c r="Q258" s="316">
        <v>0</v>
      </c>
      <c r="R258" s="316">
        <v>0</v>
      </c>
      <c r="S258" s="316">
        <v>0</v>
      </c>
      <c r="T258" s="316">
        <v>0</v>
      </c>
      <c r="U258" s="316">
        <v>0</v>
      </c>
      <c r="V258" s="316">
        <v>0</v>
      </c>
      <c r="W258" s="316">
        <v>0</v>
      </c>
      <c r="X258" s="316">
        <v>0</v>
      </c>
      <c r="Y258" s="316">
        <v>0</v>
      </c>
      <c r="Z258" s="316">
        <v>0</v>
      </c>
      <c r="AA258" s="316">
        <v>0</v>
      </c>
      <c r="AB258" s="316">
        <v>0</v>
      </c>
      <c r="AC258" s="316">
        <v>0</v>
      </c>
      <c r="AD258" s="316">
        <v>0</v>
      </c>
      <c r="AE258" s="316">
        <v>0</v>
      </c>
      <c r="AF258" s="316">
        <v>0</v>
      </c>
      <c r="AG258" s="316">
        <v>0</v>
      </c>
      <c r="AH258" s="316">
        <v>0</v>
      </c>
      <c r="AI258" s="316">
        <v>0</v>
      </c>
      <c r="AJ258" s="316">
        <v>0</v>
      </c>
      <c r="AK258" s="316">
        <v>0</v>
      </c>
      <c r="AL258" s="316">
        <v>0</v>
      </c>
    </row>
    <row r="259" spans="1:38">
      <c r="A259" s="316">
        <v>258</v>
      </c>
      <c r="B259" s="316" t="s">
        <v>2895</v>
      </c>
      <c r="C259" s="316" t="s">
        <v>2945</v>
      </c>
      <c r="D259" s="316">
        <f t="shared" si="4"/>
        <v>0</v>
      </c>
      <c r="E259" s="316" t="s">
        <v>2914</v>
      </c>
      <c r="G259" s="316">
        <v>0</v>
      </c>
      <c r="H259" s="316">
        <v>0</v>
      </c>
      <c r="I259" s="316">
        <v>0</v>
      </c>
      <c r="J259" s="316">
        <v>0</v>
      </c>
      <c r="K259" s="316">
        <v>0</v>
      </c>
      <c r="L259" s="316">
        <v>0</v>
      </c>
      <c r="M259" s="316">
        <v>0</v>
      </c>
      <c r="N259" s="316">
        <v>0</v>
      </c>
      <c r="O259" s="316">
        <v>0</v>
      </c>
      <c r="P259" s="316">
        <v>0</v>
      </c>
      <c r="Q259" s="316">
        <v>0</v>
      </c>
      <c r="R259" s="316">
        <v>0</v>
      </c>
      <c r="S259" s="316">
        <v>0</v>
      </c>
      <c r="T259" s="316">
        <v>0</v>
      </c>
      <c r="U259" s="316">
        <v>0</v>
      </c>
      <c r="V259" s="316">
        <v>0</v>
      </c>
      <c r="W259" s="316">
        <v>0</v>
      </c>
      <c r="X259" s="316">
        <v>0</v>
      </c>
      <c r="Y259" s="316">
        <v>0</v>
      </c>
      <c r="Z259" s="316">
        <v>0</v>
      </c>
      <c r="AA259" s="316">
        <v>0</v>
      </c>
      <c r="AB259" s="316">
        <v>0</v>
      </c>
      <c r="AC259" s="316">
        <v>0</v>
      </c>
      <c r="AD259" s="316">
        <v>0</v>
      </c>
      <c r="AE259" s="316">
        <v>0</v>
      </c>
      <c r="AF259" s="316">
        <v>0</v>
      </c>
      <c r="AG259" s="316">
        <v>0</v>
      </c>
      <c r="AH259" s="316">
        <v>0</v>
      </c>
      <c r="AI259" s="316">
        <v>0</v>
      </c>
      <c r="AJ259" s="316">
        <v>0</v>
      </c>
      <c r="AK259" s="316">
        <v>0</v>
      </c>
      <c r="AL259" s="316">
        <v>0</v>
      </c>
    </row>
    <row r="260" spans="1:38">
      <c r="A260" s="316">
        <v>259</v>
      </c>
      <c r="B260" s="316" t="s">
        <v>2895</v>
      </c>
      <c r="C260" s="316" t="s">
        <v>2946</v>
      </c>
      <c r="D260" s="316">
        <f t="shared" si="4"/>
        <v>0</v>
      </c>
      <c r="E260" s="316" t="s">
        <v>2914</v>
      </c>
      <c r="G260" s="316">
        <v>0</v>
      </c>
      <c r="H260" s="316">
        <v>0</v>
      </c>
      <c r="I260" s="316">
        <v>0</v>
      </c>
      <c r="J260" s="316">
        <v>0</v>
      </c>
      <c r="K260" s="316">
        <v>0</v>
      </c>
      <c r="L260" s="316">
        <v>0</v>
      </c>
      <c r="M260" s="316">
        <v>0</v>
      </c>
      <c r="N260" s="316">
        <v>0</v>
      </c>
      <c r="O260" s="316">
        <v>0</v>
      </c>
      <c r="P260" s="316">
        <v>0</v>
      </c>
      <c r="Q260" s="316">
        <v>0</v>
      </c>
      <c r="R260" s="316">
        <v>0</v>
      </c>
      <c r="S260" s="316">
        <v>0</v>
      </c>
      <c r="T260" s="316">
        <v>0</v>
      </c>
      <c r="U260" s="316">
        <v>0</v>
      </c>
      <c r="V260" s="316">
        <v>0</v>
      </c>
      <c r="W260" s="316">
        <v>0</v>
      </c>
      <c r="X260" s="316">
        <v>0</v>
      </c>
      <c r="Y260" s="316">
        <v>0</v>
      </c>
      <c r="Z260" s="316">
        <v>0</v>
      </c>
      <c r="AA260" s="316">
        <v>0</v>
      </c>
      <c r="AB260" s="316">
        <v>0</v>
      </c>
      <c r="AC260" s="316">
        <v>0</v>
      </c>
      <c r="AD260" s="316">
        <v>0</v>
      </c>
      <c r="AE260" s="316">
        <v>0</v>
      </c>
      <c r="AF260" s="316">
        <v>0</v>
      </c>
      <c r="AG260" s="316">
        <v>0</v>
      </c>
      <c r="AH260" s="316">
        <v>0</v>
      </c>
      <c r="AI260" s="316">
        <v>0</v>
      </c>
      <c r="AJ260" s="316">
        <v>0</v>
      </c>
      <c r="AK260" s="316">
        <v>0</v>
      </c>
      <c r="AL260" s="316">
        <v>0</v>
      </c>
    </row>
    <row r="261" spans="1:38">
      <c r="A261" s="316">
        <v>260</v>
      </c>
      <c r="B261" s="316" t="s">
        <v>2895</v>
      </c>
      <c r="C261" s="316" t="s">
        <v>2947</v>
      </c>
      <c r="D261" s="316">
        <f t="shared" si="4"/>
        <v>0</v>
      </c>
      <c r="E261" s="316" t="s">
        <v>2905</v>
      </c>
      <c r="G261" s="316">
        <v>0</v>
      </c>
      <c r="H261" s="316">
        <v>0</v>
      </c>
      <c r="I261" s="316">
        <v>0</v>
      </c>
      <c r="J261" s="316">
        <v>0</v>
      </c>
      <c r="K261" s="316">
        <v>0</v>
      </c>
      <c r="L261" s="316">
        <v>0</v>
      </c>
      <c r="M261" s="316">
        <v>0</v>
      </c>
      <c r="N261" s="316">
        <v>0</v>
      </c>
      <c r="O261" s="316">
        <v>0</v>
      </c>
      <c r="P261" s="316">
        <v>0</v>
      </c>
      <c r="Q261" s="316">
        <v>0</v>
      </c>
      <c r="R261" s="316">
        <v>0</v>
      </c>
      <c r="S261" s="316">
        <v>0</v>
      </c>
      <c r="T261" s="316">
        <v>0</v>
      </c>
      <c r="U261" s="316">
        <v>0</v>
      </c>
      <c r="V261" s="316">
        <v>0</v>
      </c>
      <c r="W261" s="316">
        <v>0</v>
      </c>
      <c r="X261" s="316">
        <v>0</v>
      </c>
      <c r="Y261" s="316">
        <v>0</v>
      </c>
      <c r="Z261" s="316">
        <v>0</v>
      </c>
      <c r="AA261" s="316">
        <v>0</v>
      </c>
      <c r="AB261" s="316">
        <v>0</v>
      </c>
      <c r="AC261" s="316">
        <v>0</v>
      </c>
      <c r="AD261" s="316">
        <v>0</v>
      </c>
      <c r="AE261" s="316">
        <v>0</v>
      </c>
      <c r="AF261" s="316">
        <v>0</v>
      </c>
      <c r="AG261" s="316">
        <v>0</v>
      </c>
      <c r="AH261" s="316">
        <v>0</v>
      </c>
      <c r="AI261" s="316">
        <v>0</v>
      </c>
      <c r="AJ261" s="316">
        <v>0</v>
      </c>
      <c r="AK261" s="316">
        <v>0</v>
      </c>
      <c r="AL261" s="316">
        <v>0</v>
      </c>
    </row>
    <row r="262" spans="1:38">
      <c r="A262" s="316">
        <v>261</v>
      </c>
      <c r="B262" s="316" t="s">
        <v>2895</v>
      </c>
      <c r="C262" s="316" t="s">
        <v>2948</v>
      </c>
      <c r="D262" s="316">
        <f t="shared" si="4"/>
        <v>0</v>
      </c>
      <c r="E262" s="316" t="s">
        <v>2949</v>
      </c>
      <c r="G262" s="316">
        <v>0</v>
      </c>
      <c r="H262" s="316">
        <v>0</v>
      </c>
      <c r="I262" s="316">
        <v>0</v>
      </c>
      <c r="J262" s="316">
        <v>0</v>
      </c>
      <c r="K262" s="316">
        <v>0</v>
      </c>
      <c r="L262" s="316">
        <v>0</v>
      </c>
      <c r="M262" s="316">
        <v>0</v>
      </c>
      <c r="N262" s="316">
        <v>0</v>
      </c>
      <c r="O262" s="316">
        <v>0</v>
      </c>
      <c r="P262" s="316">
        <v>0</v>
      </c>
      <c r="Q262" s="316">
        <v>0</v>
      </c>
      <c r="R262" s="316">
        <v>0</v>
      </c>
      <c r="S262" s="316">
        <v>0</v>
      </c>
      <c r="T262" s="316">
        <v>0</v>
      </c>
      <c r="U262" s="316">
        <v>0</v>
      </c>
      <c r="V262" s="316">
        <v>0</v>
      </c>
      <c r="W262" s="316">
        <v>0</v>
      </c>
      <c r="X262" s="316">
        <v>0</v>
      </c>
      <c r="Y262" s="316">
        <v>0</v>
      </c>
      <c r="Z262" s="316">
        <v>0</v>
      </c>
      <c r="AA262" s="316">
        <v>0</v>
      </c>
      <c r="AB262" s="316">
        <v>0</v>
      </c>
      <c r="AC262" s="316">
        <v>0</v>
      </c>
      <c r="AD262" s="316">
        <v>0</v>
      </c>
      <c r="AE262" s="316">
        <v>0</v>
      </c>
      <c r="AF262" s="316">
        <v>0</v>
      </c>
      <c r="AG262" s="316">
        <v>0</v>
      </c>
      <c r="AH262" s="316">
        <v>0</v>
      </c>
      <c r="AI262" s="316">
        <v>0</v>
      </c>
      <c r="AJ262" s="316">
        <v>0</v>
      </c>
      <c r="AK262" s="316">
        <v>0</v>
      </c>
      <c r="AL262" s="316">
        <v>0</v>
      </c>
    </row>
    <row r="263" spans="1:38">
      <c r="A263" s="316">
        <v>262</v>
      </c>
      <c r="B263" s="316" t="s">
        <v>2895</v>
      </c>
      <c r="C263" s="316" t="s">
        <v>2950</v>
      </c>
      <c r="D263" s="316">
        <f t="shared" si="4"/>
        <v>0</v>
      </c>
      <c r="E263" s="316" t="s">
        <v>2949</v>
      </c>
      <c r="G263" s="316">
        <v>0</v>
      </c>
      <c r="H263" s="316">
        <v>0</v>
      </c>
      <c r="I263" s="316">
        <v>0</v>
      </c>
      <c r="J263" s="316">
        <v>0</v>
      </c>
      <c r="K263" s="316">
        <v>0</v>
      </c>
      <c r="L263" s="316">
        <v>0</v>
      </c>
      <c r="M263" s="316">
        <v>0</v>
      </c>
      <c r="N263" s="316">
        <v>0</v>
      </c>
      <c r="O263" s="316">
        <v>0</v>
      </c>
      <c r="P263" s="316">
        <v>0</v>
      </c>
      <c r="Q263" s="316">
        <v>0</v>
      </c>
      <c r="R263" s="316">
        <v>0</v>
      </c>
      <c r="S263" s="316">
        <v>0</v>
      </c>
      <c r="T263" s="316">
        <v>0</v>
      </c>
      <c r="U263" s="316">
        <v>0</v>
      </c>
      <c r="V263" s="316">
        <v>0</v>
      </c>
      <c r="W263" s="316">
        <v>0</v>
      </c>
      <c r="X263" s="316">
        <v>0</v>
      </c>
      <c r="Y263" s="316">
        <v>0</v>
      </c>
      <c r="Z263" s="316">
        <v>0</v>
      </c>
      <c r="AA263" s="316">
        <v>0</v>
      </c>
      <c r="AB263" s="316">
        <v>0</v>
      </c>
      <c r="AC263" s="316">
        <v>0</v>
      </c>
      <c r="AD263" s="316">
        <v>0</v>
      </c>
      <c r="AE263" s="316">
        <v>0</v>
      </c>
      <c r="AF263" s="316">
        <v>0</v>
      </c>
      <c r="AG263" s="316">
        <v>0</v>
      </c>
      <c r="AH263" s="316">
        <v>0</v>
      </c>
      <c r="AI263" s="316">
        <v>0</v>
      </c>
      <c r="AJ263" s="316">
        <v>0</v>
      </c>
      <c r="AK263" s="316">
        <v>0</v>
      </c>
      <c r="AL263" s="316">
        <v>0</v>
      </c>
    </row>
    <row r="264" spans="1:38">
      <c r="A264" s="316">
        <v>263</v>
      </c>
      <c r="B264" s="316" t="s">
        <v>2895</v>
      </c>
      <c r="C264" s="316" t="s">
        <v>2951</v>
      </c>
      <c r="D264" s="316">
        <f t="shared" si="4"/>
        <v>0</v>
      </c>
      <c r="E264" s="316" t="s">
        <v>2952</v>
      </c>
      <c r="G264" s="316">
        <v>0</v>
      </c>
      <c r="H264" s="316">
        <v>0</v>
      </c>
      <c r="I264" s="316">
        <v>0</v>
      </c>
      <c r="J264" s="316">
        <v>0</v>
      </c>
      <c r="K264" s="316">
        <v>0</v>
      </c>
      <c r="L264" s="316">
        <v>0</v>
      </c>
      <c r="M264" s="316">
        <v>0</v>
      </c>
      <c r="N264" s="316">
        <v>0</v>
      </c>
      <c r="O264" s="316">
        <v>0</v>
      </c>
      <c r="P264" s="316">
        <v>0</v>
      </c>
      <c r="Q264" s="316">
        <v>0</v>
      </c>
      <c r="R264" s="316">
        <v>0</v>
      </c>
      <c r="S264" s="316">
        <v>0</v>
      </c>
      <c r="T264" s="316">
        <v>0</v>
      </c>
      <c r="U264" s="316">
        <v>0</v>
      </c>
      <c r="V264" s="316">
        <v>0</v>
      </c>
      <c r="W264" s="316">
        <v>0</v>
      </c>
      <c r="X264" s="316">
        <v>0</v>
      </c>
      <c r="Y264" s="316">
        <v>0</v>
      </c>
      <c r="Z264" s="316">
        <v>0</v>
      </c>
      <c r="AA264" s="316">
        <v>0</v>
      </c>
      <c r="AB264" s="316">
        <v>0</v>
      </c>
      <c r="AC264" s="316">
        <v>0</v>
      </c>
      <c r="AD264" s="316">
        <v>0</v>
      </c>
      <c r="AE264" s="316">
        <v>0</v>
      </c>
      <c r="AF264" s="316">
        <v>0</v>
      </c>
      <c r="AG264" s="316">
        <v>0</v>
      </c>
      <c r="AH264" s="316">
        <v>0</v>
      </c>
      <c r="AI264" s="316">
        <v>0</v>
      </c>
      <c r="AJ264" s="316">
        <v>0</v>
      </c>
      <c r="AK264" s="316">
        <v>0</v>
      </c>
      <c r="AL264" s="316">
        <v>0</v>
      </c>
    </row>
    <row r="265" spans="1:38">
      <c r="A265" s="316">
        <v>264</v>
      </c>
      <c r="B265" s="316" t="s">
        <v>2895</v>
      </c>
      <c r="C265" s="316" t="s">
        <v>2953</v>
      </c>
      <c r="D265" s="316">
        <f t="shared" si="4"/>
        <v>0</v>
      </c>
      <c r="E265" s="316" t="s">
        <v>2952</v>
      </c>
      <c r="G265" s="316">
        <v>0</v>
      </c>
      <c r="H265" s="316">
        <v>0</v>
      </c>
      <c r="I265" s="316">
        <v>0</v>
      </c>
      <c r="J265" s="316">
        <v>0</v>
      </c>
      <c r="K265" s="316">
        <v>0</v>
      </c>
      <c r="L265" s="316">
        <v>0</v>
      </c>
      <c r="M265" s="316">
        <v>0</v>
      </c>
      <c r="N265" s="316">
        <v>0</v>
      </c>
      <c r="O265" s="316">
        <v>0</v>
      </c>
      <c r="P265" s="316">
        <v>0</v>
      </c>
      <c r="Q265" s="316">
        <v>0</v>
      </c>
      <c r="R265" s="316">
        <v>0</v>
      </c>
      <c r="S265" s="316">
        <v>0</v>
      </c>
      <c r="T265" s="316">
        <v>0</v>
      </c>
      <c r="U265" s="316">
        <v>0</v>
      </c>
      <c r="V265" s="316">
        <v>0</v>
      </c>
      <c r="W265" s="316">
        <v>0</v>
      </c>
      <c r="X265" s="316">
        <v>0</v>
      </c>
      <c r="Y265" s="316">
        <v>0</v>
      </c>
      <c r="Z265" s="316">
        <v>0</v>
      </c>
      <c r="AA265" s="316">
        <v>0</v>
      </c>
      <c r="AB265" s="316">
        <v>0</v>
      </c>
      <c r="AC265" s="316">
        <v>0</v>
      </c>
      <c r="AD265" s="316">
        <v>0</v>
      </c>
      <c r="AE265" s="316">
        <v>0</v>
      </c>
      <c r="AF265" s="316">
        <v>0</v>
      </c>
      <c r="AG265" s="316">
        <v>0</v>
      </c>
      <c r="AH265" s="316">
        <v>0</v>
      </c>
      <c r="AI265" s="316">
        <v>0</v>
      </c>
      <c r="AJ265" s="316">
        <v>0</v>
      </c>
      <c r="AK265" s="316">
        <v>0</v>
      </c>
      <c r="AL265" s="316">
        <v>0</v>
      </c>
    </row>
    <row r="266" spans="1:38">
      <c r="A266" s="316">
        <v>265</v>
      </c>
      <c r="B266" s="316" t="s">
        <v>2895</v>
      </c>
      <c r="C266" s="316" t="s">
        <v>2954</v>
      </c>
      <c r="D266" s="316">
        <f t="shared" si="4"/>
        <v>0</v>
      </c>
      <c r="E266" s="316" t="s">
        <v>2952</v>
      </c>
      <c r="G266" s="316">
        <v>0</v>
      </c>
      <c r="H266" s="316">
        <v>0</v>
      </c>
      <c r="I266" s="316">
        <v>0</v>
      </c>
      <c r="J266" s="316">
        <v>0</v>
      </c>
      <c r="K266" s="316">
        <v>0</v>
      </c>
      <c r="L266" s="316">
        <v>0</v>
      </c>
      <c r="M266" s="316">
        <v>0</v>
      </c>
      <c r="N266" s="316">
        <v>0</v>
      </c>
      <c r="O266" s="316">
        <v>0</v>
      </c>
      <c r="P266" s="316">
        <v>0</v>
      </c>
      <c r="Q266" s="316">
        <v>0</v>
      </c>
      <c r="R266" s="316">
        <v>0</v>
      </c>
      <c r="S266" s="316">
        <v>0</v>
      </c>
      <c r="T266" s="316">
        <v>0</v>
      </c>
      <c r="U266" s="316">
        <v>0</v>
      </c>
      <c r="V266" s="316">
        <v>0</v>
      </c>
      <c r="W266" s="316">
        <v>0</v>
      </c>
      <c r="X266" s="316">
        <v>0</v>
      </c>
      <c r="Y266" s="316">
        <v>0</v>
      </c>
      <c r="Z266" s="316">
        <v>0</v>
      </c>
      <c r="AA266" s="316">
        <v>0</v>
      </c>
      <c r="AB266" s="316">
        <v>0</v>
      </c>
      <c r="AC266" s="316">
        <v>0</v>
      </c>
      <c r="AD266" s="316">
        <v>0</v>
      </c>
      <c r="AE266" s="316">
        <v>0</v>
      </c>
      <c r="AF266" s="316">
        <v>0</v>
      </c>
      <c r="AG266" s="316">
        <v>0</v>
      </c>
      <c r="AH266" s="316">
        <v>0</v>
      </c>
      <c r="AI266" s="316">
        <v>0</v>
      </c>
      <c r="AJ266" s="316">
        <v>0</v>
      </c>
      <c r="AK266" s="316">
        <v>0</v>
      </c>
      <c r="AL266" s="316">
        <v>0</v>
      </c>
    </row>
    <row r="267" spans="1:38">
      <c r="A267" s="316">
        <v>266</v>
      </c>
      <c r="B267" s="316" t="s">
        <v>2895</v>
      </c>
      <c r="C267" s="316" t="s">
        <v>2955</v>
      </c>
      <c r="D267" s="316">
        <f t="shared" si="4"/>
        <v>0</v>
      </c>
      <c r="E267" s="316" t="s">
        <v>2952</v>
      </c>
      <c r="G267" s="316">
        <v>0</v>
      </c>
      <c r="H267" s="316">
        <v>0</v>
      </c>
      <c r="I267" s="316">
        <v>0</v>
      </c>
      <c r="J267" s="316">
        <v>0</v>
      </c>
      <c r="K267" s="316">
        <v>0</v>
      </c>
      <c r="L267" s="316">
        <v>0</v>
      </c>
      <c r="M267" s="316">
        <v>0</v>
      </c>
      <c r="N267" s="316">
        <v>0</v>
      </c>
      <c r="O267" s="316">
        <v>0</v>
      </c>
      <c r="P267" s="316">
        <v>0</v>
      </c>
      <c r="Q267" s="316">
        <v>0</v>
      </c>
      <c r="R267" s="316">
        <v>0</v>
      </c>
      <c r="S267" s="316">
        <v>0</v>
      </c>
      <c r="T267" s="316">
        <v>0</v>
      </c>
      <c r="U267" s="316">
        <v>0</v>
      </c>
      <c r="V267" s="316">
        <v>0</v>
      </c>
      <c r="W267" s="316">
        <v>0</v>
      </c>
      <c r="X267" s="316">
        <v>0</v>
      </c>
      <c r="Y267" s="316">
        <v>0</v>
      </c>
      <c r="Z267" s="316">
        <v>0</v>
      </c>
      <c r="AA267" s="316">
        <v>0</v>
      </c>
      <c r="AB267" s="316">
        <v>0</v>
      </c>
      <c r="AC267" s="316">
        <v>0</v>
      </c>
      <c r="AD267" s="316">
        <v>0</v>
      </c>
      <c r="AE267" s="316">
        <v>0</v>
      </c>
      <c r="AF267" s="316">
        <v>0</v>
      </c>
      <c r="AG267" s="316">
        <v>0</v>
      </c>
      <c r="AH267" s="316">
        <v>0</v>
      </c>
      <c r="AI267" s="316">
        <v>0</v>
      </c>
      <c r="AJ267" s="316">
        <v>0</v>
      </c>
      <c r="AK267" s="316">
        <v>0</v>
      </c>
      <c r="AL267" s="316">
        <v>0</v>
      </c>
    </row>
    <row r="268" spans="1:38">
      <c r="A268" s="316">
        <v>267</v>
      </c>
      <c r="B268" s="316" t="s">
        <v>2895</v>
      </c>
      <c r="C268" s="316" t="s">
        <v>2956</v>
      </c>
      <c r="D268" s="316">
        <f t="shared" si="4"/>
        <v>0</v>
      </c>
      <c r="E268" s="316" t="s">
        <v>2914</v>
      </c>
      <c r="G268" s="316">
        <v>0</v>
      </c>
      <c r="H268" s="316">
        <v>0</v>
      </c>
      <c r="I268" s="316">
        <v>0</v>
      </c>
      <c r="J268" s="316">
        <v>0</v>
      </c>
      <c r="K268" s="316">
        <v>0</v>
      </c>
      <c r="L268" s="316">
        <v>0</v>
      </c>
      <c r="M268" s="316">
        <v>0</v>
      </c>
      <c r="N268" s="316">
        <v>0</v>
      </c>
      <c r="O268" s="316">
        <v>0</v>
      </c>
      <c r="P268" s="316">
        <v>0</v>
      </c>
      <c r="Q268" s="316">
        <v>0</v>
      </c>
      <c r="R268" s="316">
        <v>0</v>
      </c>
      <c r="S268" s="316">
        <v>0</v>
      </c>
      <c r="T268" s="316">
        <v>0</v>
      </c>
      <c r="U268" s="316">
        <v>0</v>
      </c>
      <c r="V268" s="316">
        <v>0</v>
      </c>
      <c r="W268" s="316">
        <v>0</v>
      </c>
      <c r="X268" s="316">
        <v>0</v>
      </c>
      <c r="Y268" s="316">
        <v>0</v>
      </c>
      <c r="Z268" s="316">
        <v>0</v>
      </c>
      <c r="AA268" s="316">
        <v>0</v>
      </c>
      <c r="AB268" s="316">
        <v>0</v>
      </c>
      <c r="AC268" s="316">
        <v>0</v>
      </c>
      <c r="AD268" s="316">
        <v>0</v>
      </c>
      <c r="AE268" s="316">
        <v>0</v>
      </c>
      <c r="AF268" s="316">
        <v>0</v>
      </c>
      <c r="AG268" s="316">
        <v>0</v>
      </c>
      <c r="AH268" s="316">
        <v>0</v>
      </c>
      <c r="AI268" s="316">
        <v>0</v>
      </c>
      <c r="AJ268" s="316">
        <v>0</v>
      </c>
      <c r="AK268" s="316">
        <v>0</v>
      </c>
      <c r="AL268" s="316">
        <v>0</v>
      </c>
    </row>
    <row r="269" spans="1:38">
      <c r="A269" s="316">
        <v>268</v>
      </c>
      <c r="B269" s="316" t="s">
        <v>2895</v>
      </c>
      <c r="C269" s="316" t="s">
        <v>2957</v>
      </c>
      <c r="D269" s="316">
        <f t="shared" si="4"/>
        <v>0</v>
      </c>
      <c r="E269" s="316" t="s">
        <v>2958</v>
      </c>
      <c r="G269" s="316">
        <v>0</v>
      </c>
      <c r="H269" s="316">
        <v>0</v>
      </c>
      <c r="I269" s="316">
        <v>0</v>
      </c>
      <c r="J269" s="316">
        <v>0</v>
      </c>
      <c r="K269" s="316">
        <v>0</v>
      </c>
      <c r="L269" s="316">
        <v>0</v>
      </c>
      <c r="M269" s="316">
        <v>0</v>
      </c>
      <c r="N269" s="316">
        <v>0</v>
      </c>
      <c r="O269" s="316">
        <v>0</v>
      </c>
      <c r="P269" s="316">
        <v>0</v>
      </c>
      <c r="Q269" s="316">
        <v>0</v>
      </c>
      <c r="R269" s="316">
        <v>0</v>
      </c>
      <c r="S269" s="316">
        <v>0</v>
      </c>
      <c r="T269" s="316">
        <v>0</v>
      </c>
      <c r="U269" s="316">
        <v>0</v>
      </c>
      <c r="V269" s="316">
        <v>0</v>
      </c>
      <c r="W269" s="316">
        <v>0</v>
      </c>
      <c r="X269" s="316">
        <v>0</v>
      </c>
      <c r="Y269" s="316">
        <v>0</v>
      </c>
      <c r="Z269" s="316">
        <v>0</v>
      </c>
      <c r="AA269" s="316">
        <v>0</v>
      </c>
      <c r="AB269" s="316">
        <v>0</v>
      </c>
      <c r="AC269" s="316">
        <v>0</v>
      </c>
      <c r="AD269" s="316">
        <v>0</v>
      </c>
      <c r="AE269" s="316">
        <v>0</v>
      </c>
      <c r="AF269" s="316">
        <v>0</v>
      </c>
      <c r="AG269" s="316">
        <v>0</v>
      </c>
      <c r="AH269" s="316">
        <v>0</v>
      </c>
      <c r="AI269" s="316">
        <v>0</v>
      </c>
      <c r="AJ269" s="316">
        <v>0</v>
      </c>
      <c r="AK269" s="316">
        <v>0</v>
      </c>
      <c r="AL269" s="316">
        <v>0</v>
      </c>
    </row>
    <row r="270" spans="1:38">
      <c r="A270" s="316">
        <v>269</v>
      </c>
      <c r="B270" s="316" t="s">
        <v>2895</v>
      </c>
      <c r="C270" s="316" t="s">
        <v>2959</v>
      </c>
      <c r="D270" s="316">
        <f t="shared" si="4"/>
        <v>0</v>
      </c>
      <c r="E270" s="316" t="s">
        <v>2958</v>
      </c>
      <c r="G270" s="316">
        <v>0</v>
      </c>
      <c r="H270" s="316">
        <v>0</v>
      </c>
      <c r="I270" s="316">
        <v>0</v>
      </c>
      <c r="J270" s="316">
        <v>0</v>
      </c>
      <c r="K270" s="316">
        <v>0</v>
      </c>
      <c r="L270" s="316">
        <v>0</v>
      </c>
      <c r="M270" s="316">
        <v>0</v>
      </c>
      <c r="N270" s="316">
        <v>0</v>
      </c>
      <c r="O270" s="316">
        <v>0</v>
      </c>
      <c r="P270" s="316">
        <v>0</v>
      </c>
      <c r="Q270" s="316">
        <v>0</v>
      </c>
      <c r="R270" s="316">
        <v>0</v>
      </c>
      <c r="S270" s="316">
        <v>0</v>
      </c>
      <c r="T270" s="316">
        <v>0</v>
      </c>
      <c r="U270" s="316">
        <v>0</v>
      </c>
      <c r="V270" s="316">
        <v>0</v>
      </c>
      <c r="W270" s="316">
        <v>0</v>
      </c>
      <c r="X270" s="316">
        <v>0</v>
      </c>
      <c r="Y270" s="316">
        <v>0</v>
      </c>
      <c r="Z270" s="316">
        <v>0</v>
      </c>
      <c r="AA270" s="316">
        <v>0</v>
      </c>
      <c r="AB270" s="316">
        <v>0</v>
      </c>
      <c r="AC270" s="316">
        <v>0</v>
      </c>
      <c r="AD270" s="316">
        <v>0</v>
      </c>
      <c r="AE270" s="316">
        <v>0</v>
      </c>
      <c r="AF270" s="316">
        <v>0</v>
      </c>
      <c r="AG270" s="316">
        <v>0</v>
      </c>
      <c r="AH270" s="316">
        <v>0</v>
      </c>
      <c r="AI270" s="316">
        <v>0</v>
      </c>
      <c r="AJ270" s="316">
        <v>0</v>
      </c>
      <c r="AK270" s="316">
        <v>0</v>
      </c>
      <c r="AL270" s="316">
        <v>0</v>
      </c>
    </row>
    <row r="271" spans="1:38">
      <c r="A271" s="316">
        <v>270</v>
      </c>
      <c r="B271" s="316" t="s">
        <v>2895</v>
      </c>
      <c r="C271" s="316" t="s">
        <v>2960</v>
      </c>
      <c r="D271" s="316">
        <f t="shared" si="4"/>
        <v>0</v>
      </c>
      <c r="E271" s="316" t="s">
        <v>2958</v>
      </c>
      <c r="G271" s="316">
        <v>0</v>
      </c>
      <c r="H271" s="316">
        <v>0</v>
      </c>
      <c r="I271" s="316">
        <v>0</v>
      </c>
      <c r="J271" s="316">
        <v>0</v>
      </c>
      <c r="K271" s="316">
        <v>0</v>
      </c>
      <c r="L271" s="316">
        <v>0</v>
      </c>
      <c r="M271" s="316">
        <v>0</v>
      </c>
      <c r="N271" s="316">
        <v>0</v>
      </c>
      <c r="O271" s="316">
        <v>0</v>
      </c>
      <c r="P271" s="316">
        <v>0</v>
      </c>
      <c r="Q271" s="316">
        <v>0</v>
      </c>
      <c r="R271" s="316">
        <v>0</v>
      </c>
      <c r="S271" s="316">
        <v>0</v>
      </c>
      <c r="T271" s="316">
        <v>0</v>
      </c>
      <c r="U271" s="316">
        <v>0</v>
      </c>
      <c r="V271" s="316">
        <v>0</v>
      </c>
      <c r="W271" s="316">
        <v>0</v>
      </c>
      <c r="X271" s="316">
        <v>0</v>
      </c>
      <c r="Y271" s="316">
        <v>0</v>
      </c>
      <c r="Z271" s="316">
        <v>0</v>
      </c>
      <c r="AA271" s="316">
        <v>0</v>
      </c>
      <c r="AB271" s="316">
        <v>0</v>
      </c>
      <c r="AC271" s="316">
        <v>0</v>
      </c>
      <c r="AD271" s="316">
        <v>0</v>
      </c>
      <c r="AE271" s="316">
        <v>0</v>
      </c>
      <c r="AF271" s="316">
        <v>0</v>
      </c>
      <c r="AG271" s="316">
        <v>0</v>
      </c>
      <c r="AH271" s="316">
        <v>0</v>
      </c>
      <c r="AI271" s="316">
        <v>0</v>
      </c>
      <c r="AJ271" s="316">
        <v>0</v>
      </c>
      <c r="AK271" s="316">
        <v>0</v>
      </c>
      <c r="AL271" s="316">
        <v>0</v>
      </c>
    </row>
    <row r="272" spans="1:38">
      <c r="A272" s="316">
        <v>271</v>
      </c>
      <c r="B272" s="316" t="s">
        <v>2895</v>
      </c>
      <c r="C272" s="316" t="s">
        <v>2961</v>
      </c>
      <c r="D272" s="316">
        <f t="shared" si="4"/>
        <v>0</v>
      </c>
      <c r="E272" s="316" t="s">
        <v>2958</v>
      </c>
      <c r="G272" s="316">
        <v>0</v>
      </c>
      <c r="H272" s="316">
        <v>0</v>
      </c>
      <c r="I272" s="316">
        <v>0</v>
      </c>
      <c r="J272" s="316">
        <v>0</v>
      </c>
      <c r="K272" s="316">
        <v>0</v>
      </c>
      <c r="L272" s="316">
        <v>0</v>
      </c>
      <c r="M272" s="316">
        <v>0</v>
      </c>
      <c r="N272" s="316">
        <v>0</v>
      </c>
      <c r="O272" s="316">
        <v>0</v>
      </c>
      <c r="P272" s="316">
        <v>0</v>
      </c>
      <c r="Q272" s="316">
        <v>0</v>
      </c>
      <c r="R272" s="316">
        <v>0</v>
      </c>
      <c r="S272" s="316">
        <v>0</v>
      </c>
      <c r="T272" s="316">
        <v>0</v>
      </c>
      <c r="U272" s="316">
        <v>0</v>
      </c>
      <c r="V272" s="316">
        <v>0</v>
      </c>
      <c r="W272" s="316">
        <v>0</v>
      </c>
      <c r="X272" s="316">
        <v>0</v>
      </c>
      <c r="Y272" s="316">
        <v>0</v>
      </c>
      <c r="Z272" s="316">
        <v>0</v>
      </c>
      <c r="AA272" s="316">
        <v>0</v>
      </c>
      <c r="AB272" s="316">
        <v>0</v>
      </c>
      <c r="AC272" s="316">
        <v>0</v>
      </c>
      <c r="AD272" s="316">
        <v>0</v>
      </c>
      <c r="AE272" s="316">
        <v>0</v>
      </c>
      <c r="AF272" s="316">
        <v>0</v>
      </c>
      <c r="AG272" s="316">
        <v>0</v>
      </c>
      <c r="AH272" s="316">
        <v>0</v>
      </c>
      <c r="AI272" s="316">
        <v>0</v>
      </c>
      <c r="AJ272" s="316">
        <v>0</v>
      </c>
      <c r="AK272" s="316">
        <v>0</v>
      </c>
      <c r="AL272" s="316">
        <v>0</v>
      </c>
    </row>
    <row r="273" spans="1:38">
      <c r="A273" s="316">
        <v>272</v>
      </c>
      <c r="B273" s="316" t="s">
        <v>2895</v>
      </c>
      <c r="C273" s="316" t="s">
        <v>2962</v>
      </c>
      <c r="D273" s="316">
        <f t="shared" si="4"/>
        <v>0</v>
      </c>
      <c r="E273" s="316" t="s">
        <v>2914</v>
      </c>
      <c r="G273" s="316">
        <v>0</v>
      </c>
      <c r="H273" s="316">
        <v>0</v>
      </c>
      <c r="I273" s="316">
        <v>0</v>
      </c>
      <c r="J273" s="316">
        <v>0</v>
      </c>
      <c r="K273" s="316">
        <v>0</v>
      </c>
      <c r="L273" s="316">
        <v>0</v>
      </c>
      <c r="M273" s="316">
        <v>0</v>
      </c>
      <c r="N273" s="316">
        <v>0</v>
      </c>
      <c r="O273" s="316">
        <v>0</v>
      </c>
      <c r="P273" s="316">
        <v>0</v>
      </c>
      <c r="Q273" s="316">
        <v>0</v>
      </c>
      <c r="R273" s="316">
        <v>0</v>
      </c>
      <c r="S273" s="316">
        <v>0</v>
      </c>
      <c r="T273" s="316">
        <v>0</v>
      </c>
      <c r="U273" s="316">
        <v>0</v>
      </c>
      <c r="V273" s="316">
        <v>0</v>
      </c>
      <c r="W273" s="316">
        <v>0</v>
      </c>
      <c r="X273" s="316">
        <v>0</v>
      </c>
      <c r="Y273" s="316">
        <v>0</v>
      </c>
      <c r="Z273" s="316">
        <v>0</v>
      </c>
      <c r="AA273" s="316">
        <v>0</v>
      </c>
      <c r="AB273" s="316">
        <v>0</v>
      </c>
      <c r="AC273" s="316">
        <v>0</v>
      </c>
      <c r="AD273" s="316">
        <v>0</v>
      </c>
      <c r="AE273" s="316">
        <v>0</v>
      </c>
      <c r="AF273" s="316">
        <v>0</v>
      </c>
      <c r="AG273" s="316">
        <v>0</v>
      </c>
      <c r="AH273" s="316">
        <v>0</v>
      </c>
      <c r="AI273" s="316">
        <v>0</v>
      </c>
      <c r="AJ273" s="316">
        <v>0</v>
      </c>
      <c r="AK273" s="316">
        <v>0</v>
      </c>
      <c r="AL273" s="316">
        <v>0</v>
      </c>
    </row>
    <row r="274" spans="1:38">
      <c r="A274" s="316">
        <v>273</v>
      </c>
      <c r="B274" s="316" t="s">
        <v>2895</v>
      </c>
      <c r="C274" s="316" t="s">
        <v>2963</v>
      </c>
      <c r="D274" s="316">
        <f t="shared" si="4"/>
        <v>0</v>
      </c>
      <c r="E274" s="316" t="s">
        <v>2914</v>
      </c>
      <c r="G274" s="316">
        <v>0</v>
      </c>
      <c r="H274" s="316">
        <v>0</v>
      </c>
      <c r="I274" s="316">
        <v>0</v>
      </c>
      <c r="J274" s="316">
        <v>0</v>
      </c>
      <c r="K274" s="316">
        <v>0</v>
      </c>
      <c r="L274" s="316">
        <v>0</v>
      </c>
      <c r="M274" s="316">
        <v>0</v>
      </c>
      <c r="N274" s="316">
        <v>0</v>
      </c>
      <c r="O274" s="316">
        <v>0</v>
      </c>
      <c r="P274" s="316">
        <v>0</v>
      </c>
      <c r="Q274" s="316">
        <v>0</v>
      </c>
      <c r="R274" s="316">
        <v>0</v>
      </c>
      <c r="S274" s="316">
        <v>0</v>
      </c>
      <c r="T274" s="316">
        <v>0</v>
      </c>
      <c r="U274" s="316">
        <v>0</v>
      </c>
      <c r="V274" s="316">
        <v>0</v>
      </c>
      <c r="W274" s="316">
        <v>0</v>
      </c>
      <c r="X274" s="316">
        <v>0</v>
      </c>
      <c r="Y274" s="316">
        <v>0</v>
      </c>
      <c r="Z274" s="316">
        <v>0</v>
      </c>
      <c r="AA274" s="316">
        <v>0</v>
      </c>
      <c r="AB274" s="316">
        <v>0</v>
      </c>
      <c r="AC274" s="316">
        <v>0</v>
      </c>
      <c r="AD274" s="316">
        <v>0</v>
      </c>
      <c r="AE274" s="316">
        <v>0</v>
      </c>
      <c r="AF274" s="316">
        <v>0</v>
      </c>
      <c r="AG274" s="316">
        <v>0</v>
      </c>
      <c r="AH274" s="316">
        <v>0</v>
      </c>
      <c r="AI274" s="316">
        <v>0</v>
      </c>
      <c r="AJ274" s="316">
        <v>0</v>
      </c>
      <c r="AK274" s="316">
        <v>0</v>
      </c>
      <c r="AL274" s="316">
        <v>0</v>
      </c>
    </row>
    <row r="275" spans="1:38">
      <c r="A275" s="316">
        <v>274</v>
      </c>
      <c r="B275" s="316" t="s">
        <v>2895</v>
      </c>
      <c r="C275" s="316" t="s">
        <v>2964</v>
      </c>
      <c r="D275" s="316">
        <f t="shared" si="4"/>
        <v>0</v>
      </c>
      <c r="E275" s="316" t="s">
        <v>2914</v>
      </c>
      <c r="G275" s="316">
        <v>0</v>
      </c>
      <c r="H275" s="316">
        <v>0</v>
      </c>
      <c r="I275" s="316">
        <v>0</v>
      </c>
      <c r="J275" s="316">
        <v>0</v>
      </c>
      <c r="K275" s="316">
        <v>0</v>
      </c>
      <c r="L275" s="316">
        <v>0</v>
      </c>
      <c r="M275" s="316">
        <v>0</v>
      </c>
      <c r="N275" s="316">
        <v>0</v>
      </c>
      <c r="O275" s="316">
        <v>0</v>
      </c>
      <c r="P275" s="316">
        <v>0</v>
      </c>
      <c r="Q275" s="316">
        <v>0</v>
      </c>
      <c r="R275" s="316">
        <v>0</v>
      </c>
      <c r="S275" s="316">
        <v>0</v>
      </c>
      <c r="T275" s="316">
        <v>0</v>
      </c>
      <c r="U275" s="316">
        <v>0</v>
      </c>
      <c r="V275" s="316">
        <v>0</v>
      </c>
      <c r="W275" s="316">
        <v>0</v>
      </c>
      <c r="X275" s="316">
        <v>0</v>
      </c>
      <c r="Y275" s="316">
        <v>0</v>
      </c>
      <c r="Z275" s="316">
        <v>0</v>
      </c>
      <c r="AA275" s="316">
        <v>0</v>
      </c>
      <c r="AB275" s="316">
        <v>0</v>
      </c>
      <c r="AC275" s="316">
        <v>0</v>
      </c>
      <c r="AD275" s="316">
        <v>0</v>
      </c>
      <c r="AE275" s="316">
        <v>0</v>
      </c>
      <c r="AF275" s="316">
        <v>0</v>
      </c>
      <c r="AG275" s="316">
        <v>0</v>
      </c>
      <c r="AH275" s="316">
        <v>0</v>
      </c>
      <c r="AI275" s="316">
        <v>0</v>
      </c>
      <c r="AJ275" s="316">
        <v>0</v>
      </c>
      <c r="AK275" s="316">
        <v>0</v>
      </c>
      <c r="AL275" s="316">
        <v>0</v>
      </c>
    </row>
    <row r="276" spans="1:38">
      <c r="A276" s="316">
        <v>275</v>
      </c>
      <c r="B276" s="316" t="s">
        <v>2895</v>
      </c>
      <c r="C276" s="316" t="s">
        <v>2965</v>
      </c>
      <c r="D276" s="316">
        <f t="shared" si="4"/>
        <v>0</v>
      </c>
      <c r="E276" s="316" t="s">
        <v>2966</v>
      </c>
      <c r="G276" s="316">
        <v>0</v>
      </c>
      <c r="H276" s="316">
        <v>0</v>
      </c>
      <c r="I276" s="316">
        <v>0</v>
      </c>
      <c r="J276" s="316">
        <v>0</v>
      </c>
      <c r="K276" s="316">
        <v>0</v>
      </c>
      <c r="L276" s="316">
        <v>0</v>
      </c>
      <c r="M276" s="316">
        <v>0</v>
      </c>
      <c r="N276" s="316">
        <v>0</v>
      </c>
      <c r="O276" s="316">
        <v>0</v>
      </c>
      <c r="P276" s="316">
        <v>0</v>
      </c>
      <c r="Q276" s="316">
        <v>0</v>
      </c>
      <c r="R276" s="316">
        <v>0</v>
      </c>
      <c r="S276" s="316">
        <v>0</v>
      </c>
      <c r="T276" s="316">
        <v>0</v>
      </c>
      <c r="U276" s="316">
        <v>0</v>
      </c>
      <c r="V276" s="316">
        <v>0</v>
      </c>
      <c r="W276" s="316">
        <v>0</v>
      </c>
      <c r="X276" s="316">
        <v>0</v>
      </c>
      <c r="Y276" s="316">
        <v>0</v>
      </c>
      <c r="Z276" s="316">
        <v>0</v>
      </c>
      <c r="AA276" s="316">
        <v>0</v>
      </c>
      <c r="AB276" s="316">
        <v>0</v>
      </c>
      <c r="AC276" s="316">
        <v>0</v>
      </c>
      <c r="AD276" s="316">
        <v>0</v>
      </c>
      <c r="AE276" s="316">
        <v>0</v>
      </c>
      <c r="AF276" s="316">
        <v>0</v>
      </c>
      <c r="AG276" s="316">
        <v>0</v>
      </c>
      <c r="AH276" s="316">
        <v>0</v>
      </c>
      <c r="AI276" s="316">
        <v>0</v>
      </c>
      <c r="AJ276" s="316">
        <v>0</v>
      </c>
      <c r="AK276" s="316">
        <v>0</v>
      </c>
      <c r="AL276" s="316">
        <v>0</v>
      </c>
    </row>
    <row r="277" spans="1:38">
      <c r="A277" s="316">
        <v>276</v>
      </c>
      <c r="B277" s="316" t="s">
        <v>2895</v>
      </c>
      <c r="C277" s="316" t="s">
        <v>2967</v>
      </c>
      <c r="D277" s="316">
        <f t="shared" si="4"/>
        <v>0</v>
      </c>
      <c r="E277" s="316" t="s">
        <v>2966</v>
      </c>
      <c r="G277" s="316">
        <v>0</v>
      </c>
      <c r="H277" s="316">
        <v>0</v>
      </c>
      <c r="I277" s="316">
        <v>0</v>
      </c>
      <c r="J277" s="316">
        <v>0</v>
      </c>
      <c r="K277" s="316">
        <v>0</v>
      </c>
      <c r="L277" s="316">
        <v>0</v>
      </c>
      <c r="M277" s="316">
        <v>0</v>
      </c>
      <c r="N277" s="316">
        <v>0</v>
      </c>
      <c r="O277" s="316">
        <v>0</v>
      </c>
      <c r="P277" s="316">
        <v>0</v>
      </c>
      <c r="Q277" s="316">
        <v>0</v>
      </c>
      <c r="R277" s="316">
        <v>0</v>
      </c>
      <c r="S277" s="316">
        <v>0</v>
      </c>
      <c r="T277" s="316">
        <v>0</v>
      </c>
      <c r="U277" s="316">
        <v>0</v>
      </c>
      <c r="V277" s="316">
        <v>0</v>
      </c>
      <c r="W277" s="316">
        <v>0</v>
      </c>
      <c r="X277" s="316">
        <v>0</v>
      </c>
      <c r="Y277" s="316">
        <v>0</v>
      </c>
      <c r="Z277" s="316">
        <v>0</v>
      </c>
      <c r="AA277" s="316">
        <v>0</v>
      </c>
      <c r="AB277" s="316">
        <v>0</v>
      </c>
      <c r="AC277" s="316">
        <v>0</v>
      </c>
      <c r="AD277" s="316">
        <v>0</v>
      </c>
      <c r="AE277" s="316">
        <v>0</v>
      </c>
      <c r="AF277" s="316">
        <v>0</v>
      </c>
      <c r="AG277" s="316">
        <v>0</v>
      </c>
      <c r="AH277" s="316">
        <v>0</v>
      </c>
      <c r="AI277" s="316">
        <v>0</v>
      </c>
      <c r="AJ277" s="316">
        <v>0</v>
      </c>
      <c r="AK277" s="316">
        <v>0</v>
      </c>
      <c r="AL277" s="316">
        <v>0</v>
      </c>
    </row>
    <row r="278" spans="1:38">
      <c r="A278" s="316">
        <v>277</v>
      </c>
      <c r="B278" s="316" t="s">
        <v>2895</v>
      </c>
      <c r="C278" s="316" t="s">
        <v>2968</v>
      </c>
      <c r="D278" s="316">
        <f t="shared" si="4"/>
        <v>0</v>
      </c>
      <c r="E278" s="316" t="s">
        <v>2952</v>
      </c>
      <c r="G278" s="316">
        <v>0</v>
      </c>
      <c r="H278" s="316">
        <v>0</v>
      </c>
      <c r="I278" s="316">
        <v>0</v>
      </c>
      <c r="J278" s="316">
        <v>0</v>
      </c>
      <c r="K278" s="316">
        <v>0</v>
      </c>
      <c r="L278" s="316">
        <v>0</v>
      </c>
      <c r="M278" s="316">
        <v>0</v>
      </c>
      <c r="N278" s="316">
        <v>0</v>
      </c>
      <c r="O278" s="316">
        <v>0</v>
      </c>
      <c r="P278" s="316">
        <v>0</v>
      </c>
      <c r="Q278" s="316">
        <v>0</v>
      </c>
      <c r="R278" s="316">
        <v>0</v>
      </c>
      <c r="S278" s="316">
        <v>0</v>
      </c>
      <c r="T278" s="316">
        <v>0</v>
      </c>
      <c r="U278" s="316">
        <v>0</v>
      </c>
      <c r="V278" s="316">
        <v>0</v>
      </c>
      <c r="W278" s="316">
        <v>0</v>
      </c>
      <c r="X278" s="316">
        <v>0</v>
      </c>
      <c r="Y278" s="316">
        <v>0</v>
      </c>
      <c r="Z278" s="316">
        <v>0</v>
      </c>
      <c r="AA278" s="316">
        <v>0</v>
      </c>
      <c r="AB278" s="316">
        <v>0</v>
      </c>
      <c r="AC278" s="316">
        <v>0</v>
      </c>
      <c r="AD278" s="316">
        <v>0</v>
      </c>
      <c r="AE278" s="316">
        <v>0</v>
      </c>
      <c r="AF278" s="316">
        <v>0</v>
      </c>
      <c r="AG278" s="316">
        <v>0</v>
      </c>
      <c r="AH278" s="316">
        <v>0</v>
      </c>
      <c r="AI278" s="316">
        <v>0</v>
      </c>
      <c r="AJ278" s="316">
        <v>0</v>
      </c>
      <c r="AK278" s="316">
        <v>0</v>
      </c>
      <c r="AL278" s="316">
        <v>0</v>
      </c>
    </row>
    <row r="279" spans="1:38">
      <c r="A279" s="316">
        <v>278</v>
      </c>
      <c r="B279" s="316" t="s">
        <v>2895</v>
      </c>
      <c r="C279" s="316" t="s">
        <v>2969</v>
      </c>
      <c r="D279" s="316">
        <f t="shared" si="4"/>
        <v>0</v>
      </c>
      <c r="E279" s="316" t="s">
        <v>2970</v>
      </c>
      <c r="G279" s="316">
        <v>0</v>
      </c>
      <c r="H279" s="316">
        <v>0</v>
      </c>
      <c r="I279" s="316">
        <v>0</v>
      </c>
      <c r="J279" s="316">
        <v>0</v>
      </c>
      <c r="K279" s="316">
        <v>0</v>
      </c>
      <c r="L279" s="316">
        <v>0</v>
      </c>
      <c r="M279" s="316">
        <v>0</v>
      </c>
      <c r="N279" s="316">
        <v>0</v>
      </c>
      <c r="O279" s="316">
        <v>0</v>
      </c>
      <c r="P279" s="316">
        <v>0</v>
      </c>
      <c r="Q279" s="316">
        <v>0</v>
      </c>
      <c r="R279" s="316">
        <v>0</v>
      </c>
      <c r="S279" s="316">
        <v>0</v>
      </c>
      <c r="T279" s="316">
        <v>0</v>
      </c>
      <c r="U279" s="316">
        <v>0</v>
      </c>
      <c r="V279" s="316">
        <v>0</v>
      </c>
      <c r="W279" s="316">
        <v>0</v>
      </c>
      <c r="X279" s="316">
        <v>0</v>
      </c>
      <c r="Y279" s="316">
        <v>0</v>
      </c>
      <c r="Z279" s="316">
        <v>0</v>
      </c>
      <c r="AA279" s="316">
        <v>0</v>
      </c>
      <c r="AB279" s="316">
        <v>0</v>
      </c>
      <c r="AC279" s="316">
        <v>0</v>
      </c>
      <c r="AD279" s="316">
        <v>0</v>
      </c>
      <c r="AE279" s="316">
        <v>0</v>
      </c>
      <c r="AF279" s="316">
        <v>0</v>
      </c>
      <c r="AG279" s="316">
        <v>0</v>
      </c>
      <c r="AH279" s="316">
        <v>0</v>
      </c>
      <c r="AI279" s="316">
        <v>0</v>
      </c>
      <c r="AJ279" s="316">
        <v>0</v>
      </c>
      <c r="AK279" s="316">
        <v>0</v>
      </c>
      <c r="AL279" s="316">
        <v>0</v>
      </c>
    </row>
    <row r="280" spans="1:38">
      <c r="A280" s="316">
        <v>279</v>
      </c>
      <c r="B280" s="316" t="s">
        <v>2895</v>
      </c>
      <c r="C280" s="316" t="s">
        <v>2971</v>
      </c>
      <c r="D280" s="316">
        <f t="shared" si="4"/>
        <v>0</v>
      </c>
      <c r="E280" s="316" t="s">
        <v>2966</v>
      </c>
      <c r="G280" s="316">
        <v>0</v>
      </c>
      <c r="H280" s="316">
        <v>0</v>
      </c>
      <c r="I280" s="316">
        <v>0</v>
      </c>
      <c r="J280" s="316">
        <v>0</v>
      </c>
      <c r="K280" s="316">
        <v>0</v>
      </c>
      <c r="L280" s="316">
        <v>0</v>
      </c>
      <c r="M280" s="316">
        <v>0</v>
      </c>
      <c r="N280" s="316">
        <v>0</v>
      </c>
      <c r="O280" s="316">
        <v>0</v>
      </c>
      <c r="P280" s="316">
        <v>0</v>
      </c>
      <c r="Q280" s="316">
        <v>0</v>
      </c>
      <c r="R280" s="316">
        <v>0</v>
      </c>
      <c r="S280" s="316">
        <v>0</v>
      </c>
      <c r="T280" s="316">
        <v>0</v>
      </c>
      <c r="U280" s="316">
        <v>0</v>
      </c>
      <c r="V280" s="316">
        <v>0</v>
      </c>
      <c r="W280" s="316">
        <v>0</v>
      </c>
      <c r="X280" s="316">
        <v>0</v>
      </c>
      <c r="Y280" s="316">
        <v>0</v>
      </c>
      <c r="Z280" s="316">
        <v>0</v>
      </c>
      <c r="AA280" s="316">
        <v>0</v>
      </c>
      <c r="AB280" s="316">
        <v>0</v>
      </c>
      <c r="AC280" s="316">
        <v>0</v>
      </c>
      <c r="AD280" s="316">
        <v>0</v>
      </c>
      <c r="AE280" s="316">
        <v>0</v>
      </c>
      <c r="AF280" s="316">
        <v>0</v>
      </c>
      <c r="AG280" s="316">
        <v>0</v>
      </c>
      <c r="AH280" s="316">
        <v>0</v>
      </c>
      <c r="AI280" s="316">
        <v>0</v>
      </c>
      <c r="AJ280" s="316">
        <v>0</v>
      </c>
      <c r="AK280" s="316">
        <v>0</v>
      </c>
      <c r="AL280" s="316">
        <v>0</v>
      </c>
    </row>
    <row r="281" spans="1:38">
      <c r="A281" s="316">
        <v>280</v>
      </c>
      <c r="B281" s="316" t="s">
        <v>2895</v>
      </c>
      <c r="C281" s="316" t="s">
        <v>2972</v>
      </c>
      <c r="D281" s="316">
        <f t="shared" si="4"/>
        <v>0</v>
      </c>
      <c r="E281" s="316" t="s">
        <v>2966</v>
      </c>
      <c r="G281" s="316">
        <v>0</v>
      </c>
      <c r="H281" s="316">
        <v>0</v>
      </c>
      <c r="I281" s="316">
        <v>0</v>
      </c>
      <c r="J281" s="316">
        <v>0</v>
      </c>
      <c r="K281" s="316">
        <v>0</v>
      </c>
      <c r="L281" s="316">
        <v>0</v>
      </c>
      <c r="M281" s="316">
        <v>0</v>
      </c>
      <c r="N281" s="316">
        <v>0</v>
      </c>
      <c r="O281" s="316">
        <v>0</v>
      </c>
      <c r="P281" s="316">
        <v>0</v>
      </c>
      <c r="Q281" s="316">
        <v>0</v>
      </c>
      <c r="R281" s="316">
        <v>0</v>
      </c>
      <c r="S281" s="316">
        <v>0</v>
      </c>
      <c r="T281" s="316">
        <v>0</v>
      </c>
      <c r="U281" s="316">
        <v>0</v>
      </c>
      <c r="V281" s="316">
        <v>0</v>
      </c>
      <c r="W281" s="316">
        <v>0</v>
      </c>
      <c r="X281" s="316">
        <v>0</v>
      </c>
      <c r="Y281" s="316">
        <v>0</v>
      </c>
      <c r="Z281" s="316">
        <v>0</v>
      </c>
      <c r="AA281" s="316">
        <v>0</v>
      </c>
      <c r="AB281" s="316">
        <v>0</v>
      </c>
      <c r="AC281" s="316">
        <v>0</v>
      </c>
      <c r="AD281" s="316">
        <v>0</v>
      </c>
      <c r="AE281" s="316">
        <v>0</v>
      </c>
      <c r="AF281" s="316">
        <v>0</v>
      </c>
      <c r="AG281" s="316">
        <v>0</v>
      </c>
      <c r="AH281" s="316">
        <v>0</v>
      </c>
      <c r="AI281" s="316">
        <v>0</v>
      </c>
      <c r="AJ281" s="316">
        <v>0</v>
      </c>
      <c r="AK281" s="316">
        <v>0</v>
      </c>
      <c r="AL281" s="316">
        <v>0</v>
      </c>
    </row>
    <row r="282" spans="1:38">
      <c r="A282" s="316">
        <v>281</v>
      </c>
      <c r="B282" s="316" t="s">
        <v>2895</v>
      </c>
      <c r="C282" s="316" t="s">
        <v>2973</v>
      </c>
      <c r="D282" s="316">
        <f t="shared" si="4"/>
        <v>0</v>
      </c>
      <c r="E282" s="316" t="s">
        <v>2966</v>
      </c>
      <c r="G282" s="316">
        <v>0</v>
      </c>
      <c r="H282" s="316">
        <v>0</v>
      </c>
      <c r="I282" s="316">
        <v>0</v>
      </c>
      <c r="J282" s="316">
        <v>0</v>
      </c>
      <c r="K282" s="316">
        <v>0</v>
      </c>
      <c r="L282" s="316">
        <v>0</v>
      </c>
      <c r="M282" s="316">
        <v>0</v>
      </c>
      <c r="N282" s="316">
        <v>0</v>
      </c>
      <c r="O282" s="316">
        <v>0</v>
      </c>
      <c r="P282" s="316">
        <v>0</v>
      </c>
      <c r="Q282" s="316">
        <v>0</v>
      </c>
      <c r="R282" s="316">
        <v>0</v>
      </c>
      <c r="S282" s="316">
        <v>0</v>
      </c>
      <c r="T282" s="316">
        <v>0</v>
      </c>
      <c r="U282" s="316">
        <v>0</v>
      </c>
      <c r="V282" s="316">
        <v>0</v>
      </c>
      <c r="W282" s="316">
        <v>0</v>
      </c>
      <c r="X282" s="316">
        <v>0</v>
      </c>
      <c r="Y282" s="316">
        <v>0</v>
      </c>
      <c r="Z282" s="316">
        <v>0</v>
      </c>
      <c r="AA282" s="316">
        <v>0</v>
      </c>
      <c r="AB282" s="316">
        <v>0</v>
      </c>
      <c r="AC282" s="316">
        <v>0</v>
      </c>
      <c r="AD282" s="316">
        <v>0</v>
      </c>
      <c r="AE282" s="316">
        <v>0</v>
      </c>
      <c r="AF282" s="316">
        <v>0</v>
      </c>
      <c r="AG282" s="316">
        <v>0</v>
      </c>
      <c r="AH282" s="316">
        <v>0</v>
      </c>
      <c r="AI282" s="316">
        <v>0</v>
      </c>
      <c r="AJ282" s="316">
        <v>0</v>
      </c>
      <c r="AK282" s="316">
        <v>0</v>
      </c>
      <c r="AL282" s="316">
        <v>0</v>
      </c>
    </row>
    <row r="283" spans="1:38">
      <c r="A283" s="316">
        <v>282</v>
      </c>
      <c r="B283" s="316" t="s">
        <v>2895</v>
      </c>
      <c r="C283" s="316" t="s">
        <v>2974</v>
      </c>
      <c r="D283" s="316">
        <f t="shared" si="4"/>
        <v>6000</v>
      </c>
      <c r="E283" s="316" t="s">
        <v>2914</v>
      </c>
      <c r="G283" s="316">
        <v>0</v>
      </c>
      <c r="H283" s="316">
        <v>0</v>
      </c>
      <c r="I283" s="316">
        <v>0</v>
      </c>
      <c r="J283" s="316">
        <v>0</v>
      </c>
      <c r="K283" s="316">
        <v>0</v>
      </c>
      <c r="L283" s="316">
        <v>0</v>
      </c>
      <c r="M283" s="316">
        <v>0</v>
      </c>
      <c r="N283" s="316">
        <v>0</v>
      </c>
      <c r="O283" s="316">
        <v>0</v>
      </c>
      <c r="P283" s="316">
        <v>0</v>
      </c>
      <c r="Q283" s="316">
        <v>0</v>
      </c>
      <c r="R283" s="316">
        <v>0</v>
      </c>
      <c r="S283" s="316">
        <v>0</v>
      </c>
      <c r="T283" s="316">
        <v>3000</v>
      </c>
      <c r="U283" s="316">
        <v>0</v>
      </c>
      <c r="V283" s="316">
        <v>0</v>
      </c>
      <c r="W283" s="316">
        <v>0</v>
      </c>
      <c r="X283" s="316">
        <v>0</v>
      </c>
      <c r="Y283" s="316">
        <v>0</v>
      </c>
      <c r="Z283" s="316">
        <v>0</v>
      </c>
      <c r="AA283" s="316">
        <v>0</v>
      </c>
      <c r="AB283" s="316">
        <v>0</v>
      </c>
      <c r="AC283" s="316">
        <v>0</v>
      </c>
      <c r="AD283" s="316">
        <v>3000</v>
      </c>
      <c r="AE283" s="316">
        <v>0</v>
      </c>
      <c r="AF283" s="316">
        <v>0</v>
      </c>
      <c r="AG283" s="316">
        <v>0</v>
      </c>
      <c r="AH283" s="316">
        <v>0</v>
      </c>
      <c r="AI283" s="316">
        <v>0</v>
      </c>
      <c r="AJ283" s="316">
        <v>0</v>
      </c>
      <c r="AK283" s="316">
        <v>0</v>
      </c>
      <c r="AL283" s="316">
        <v>6000</v>
      </c>
    </row>
    <row r="284" spans="1:38">
      <c r="A284" s="316">
        <v>283</v>
      </c>
      <c r="B284" s="316" t="s">
        <v>2895</v>
      </c>
      <c r="C284" s="316" t="s">
        <v>2975</v>
      </c>
      <c r="D284" s="316">
        <f t="shared" si="4"/>
        <v>0</v>
      </c>
      <c r="E284" s="316" t="s">
        <v>2976</v>
      </c>
      <c r="G284" s="316">
        <v>0</v>
      </c>
      <c r="H284" s="316">
        <v>0</v>
      </c>
      <c r="I284" s="316">
        <v>0</v>
      </c>
      <c r="J284" s="316">
        <v>0</v>
      </c>
      <c r="K284" s="316">
        <v>0</v>
      </c>
      <c r="L284" s="316">
        <v>0</v>
      </c>
      <c r="M284" s="316">
        <v>0</v>
      </c>
      <c r="N284" s="316">
        <v>0</v>
      </c>
      <c r="O284" s="316">
        <v>0</v>
      </c>
      <c r="P284" s="316">
        <v>0</v>
      </c>
      <c r="Q284" s="316">
        <v>0</v>
      </c>
      <c r="R284" s="316">
        <v>0</v>
      </c>
      <c r="S284" s="316">
        <v>0</v>
      </c>
      <c r="T284" s="316">
        <v>0</v>
      </c>
      <c r="U284" s="316">
        <v>0</v>
      </c>
      <c r="V284" s="316">
        <v>0</v>
      </c>
      <c r="W284" s="316">
        <v>0</v>
      </c>
      <c r="X284" s="316">
        <v>0</v>
      </c>
      <c r="Y284" s="316">
        <v>0</v>
      </c>
      <c r="Z284" s="316">
        <v>0</v>
      </c>
      <c r="AA284" s="316">
        <v>0</v>
      </c>
      <c r="AB284" s="316">
        <v>0</v>
      </c>
      <c r="AC284" s="316">
        <v>0</v>
      </c>
      <c r="AD284" s="316">
        <v>0</v>
      </c>
      <c r="AE284" s="316">
        <v>0</v>
      </c>
      <c r="AF284" s="316">
        <v>0</v>
      </c>
      <c r="AG284" s="316">
        <v>0</v>
      </c>
      <c r="AH284" s="316">
        <v>0</v>
      </c>
      <c r="AI284" s="316">
        <v>0</v>
      </c>
      <c r="AJ284" s="316">
        <v>0</v>
      </c>
      <c r="AK284" s="316">
        <v>0</v>
      </c>
      <c r="AL284" s="316">
        <v>0</v>
      </c>
    </row>
    <row r="285" spans="1:38">
      <c r="A285" s="316">
        <v>284</v>
      </c>
      <c r="B285" s="316" t="s">
        <v>2895</v>
      </c>
      <c r="C285" s="316" t="s">
        <v>2977</v>
      </c>
      <c r="D285" s="316">
        <f t="shared" si="4"/>
        <v>0</v>
      </c>
      <c r="E285" s="316" t="s">
        <v>2978</v>
      </c>
      <c r="G285" s="316">
        <v>0</v>
      </c>
      <c r="H285" s="316">
        <v>0</v>
      </c>
      <c r="I285" s="316">
        <v>0</v>
      </c>
      <c r="J285" s="316">
        <v>0</v>
      </c>
      <c r="K285" s="316">
        <v>0</v>
      </c>
      <c r="L285" s="316">
        <v>0</v>
      </c>
      <c r="M285" s="316">
        <v>0</v>
      </c>
      <c r="N285" s="316">
        <v>0</v>
      </c>
      <c r="O285" s="316">
        <v>0</v>
      </c>
      <c r="P285" s="316">
        <v>0</v>
      </c>
      <c r="Q285" s="316">
        <v>0</v>
      </c>
      <c r="R285" s="316">
        <v>0</v>
      </c>
      <c r="S285" s="316">
        <v>0</v>
      </c>
      <c r="T285" s="316">
        <v>0</v>
      </c>
      <c r="U285" s="316">
        <v>0</v>
      </c>
      <c r="V285" s="316">
        <v>0</v>
      </c>
      <c r="W285" s="316">
        <v>0</v>
      </c>
      <c r="X285" s="316">
        <v>0</v>
      </c>
      <c r="Y285" s="316">
        <v>0</v>
      </c>
      <c r="Z285" s="316">
        <v>0</v>
      </c>
      <c r="AA285" s="316">
        <v>0</v>
      </c>
      <c r="AB285" s="316">
        <v>0</v>
      </c>
      <c r="AC285" s="316">
        <v>0</v>
      </c>
      <c r="AD285" s="316">
        <v>0</v>
      </c>
      <c r="AE285" s="316">
        <v>0</v>
      </c>
      <c r="AF285" s="316">
        <v>0</v>
      </c>
      <c r="AG285" s="316">
        <v>0</v>
      </c>
      <c r="AH285" s="316">
        <v>0</v>
      </c>
      <c r="AI285" s="316">
        <v>0</v>
      </c>
      <c r="AJ285" s="316">
        <v>0</v>
      </c>
      <c r="AK285" s="316">
        <v>0</v>
      </c>
      <c r="AL285" s="316">
        <v>0</v>
      </c>
    </row>
    <row r="286" spans="1:38">
      <c r="A286" s="316">
        <v>285</v>
      </c>
      <c r="B286" s="316" t="s">
        <v>2895</v>
      </c>
      <c r="C286" s="316" t="s">
        <v>2979</v>
      </c>
      <c r="D286" s="316">
        <f t="shared" si="4"/>
        <v>0</v>
      </c>
      <c r="E286" s="316" t="s">
        <v>2966</v>
      </c>
      <c r="G286" s="316">
        <v>0</v>
      </c>
      <c r="H286" s="316">
        <v>0</v>
      </c>
      <c r="I286" s="316">
        <v>0</v>
      </c>
      <c r="J286" s="316">
        <v>0</v>
      </c>
      <c r="K286" s="316">
        <v>0</v>
      </c>
      <c r="L286" s="316">
        <v>0</v>
      </c>
      <c r="M286" s="316">
        <v>0</v>
      </c>
      <c r="N286" s="316">
        <v>0</v>
      </c>
      <c r="O286" s="316">
        <v>0</v>
      </c>
      <c r="P286" s="316">
        <v>0</v>
      </c>
      <c r="Q286" s="316">
        <v>0</v>
      </c>
      <c r="R286" s="316">
        <v>0</v>
      </c>
      <c r="S286" s="316">
        <v>0</v>
      </c>
      <c r="T286" s="316">
        <v>0</v>
      </c>
      <c r="U286" s="316">
        <v>0</v>
      </c>
      <c r="V286" s="316">
        <v>0</v>
      </c>
      <c r="W286" s="316">
        <v>0</v>
      </c>
      <c r="X286" s="316">
        <v>0</v>
      </c>
      <c r="Y286" s="316">
        <v>0</v>
      </c>
      <c r="Z286" s="316">
        <v>0</v>
      </c>
      <c r="AA286" s="316">
        <v>0</v>
      </c>
      <c r="AB286" s="316">
        <v>0</v>
      </c>
      <c r="AC286" s="316">
        <v>0</v>
      </c>
      <c r="AD286" s="316">
        <v>0</v>
      </c>
      <c r="AE286" s="316">
        <v>0</v>
      </c>
      <c r="AF286" s="316">
        <v>0</v>
      </c>
      <c r="AG286" s="316">
        <v>0</v>
      </c>
      <c r="AH286" s="316">
        <v>0</v>
      </c>
      <c r="AI286" s="316">
        <v>0</v>
      </c>
      <c r="AJ286" s="316">
        <v>0</v>
      </c>
      <c r="AK286" s="316">
        <v>0</v>
      </c>
      <c r="AL286" s="316">
        <v>0</v>
      </c>
    </row>
    <row r="287" spans="1:38">
      <c r="A287" s="316">
        <v>286</v>
      </c>
      <c r="B287" s="316" t="s">
        <v>2895</v>
      </c>
      <c r="C287" s="316" t="s">
        <v>2980</v>
      </c>
      <c r="D287" s="316">
        <f t="shared" si="4"/>
        <v>0</v>
      </c>
      <c r="E287" s="316" t="s">
        <v>2897</v>
      </c>
      <c r="G287" s="316">
        <v>0</v>
      </c>
      <c r="H287" s="316">
        <v>0</v>
      </c>
      <c r="I287" s="316">
        <v>0</v>
      </c>
      <c r="J287" s="316">
        <v>0</v>
      </c>
      <c r="K287" s="316">
        <v>0</v>
      </c>
      <c r="L287" s="316">
        <v>0</v>
      </c>
      <c r="M287" s="316">
        <v>0</v>
      </c>
      <c r="N287" s="316">
        <v>0</v>
      </c>
      <c r="O287" s="316">
        <v>0</v>
      </c>
      <c r="P287" s="316">
        <v>0</v>
      </c>
      <c r="Q287" s="316">
        <v>0</v>
      </c>
      <c r="R287" s="316">
        <v>0</v>
      </c>
      <c r="S287" s="316">
        <v>0</v>
      </c>
      <c r="T287" s="316">
        <v>0</v>
      </c>
      <c r="U287" s="316">
        <v>0</v>
      </c>
      <c r="V287" s="316">
        <v>0</v>
      </c>
      <c r="W287" s="316">
        <v>0</v>
      </c>
      <c r="X287" s="316">
        <v>0</v>
      </c>
      <c r="Y287" s="316">
        <v>0</v>
      </c>
      <c r="Z287" s="316">
        <v>0</v>
      </c>
      <c r="AA287" s="316">
        <v>0</v>
      </c>
      <c r="AB287" s="316">
        <v>0</v>
      </c>
      <c r="AC287" s="316">
        <v>0</v>
      </c>
      <c r="AD287" s="316">
        <v>0</v>
      </c>
      <c r="AE287" s="316">
        <v>0</v>
      </c>
      <c r="AF287" s="316">
        <v>0</v>
      </c>
      <c r="AG287" s="316">
        <v>0</v>
      </c>
      <c r="AH287" s="316">
        <v>0</v>
      </c>
      <c r="AI287" s="316">
        <v>0</v>
      </c>
      <c r="AJ287" s="316">
        <v>0</v>
      </c>
      <c r="AK287" s="316">
        <v>0</v>
      </c>
      <c r="AL287" s="316">
        <v>0</v>
      </c>
    </row>
    <row r="288" spans="1:38">
      <c r="A288" s="316">
        <v>287</v>
      </c>
      <c r="B288" s="316" t="s">
        <v>2895</v>
      </c>
      <c r="C288" s="316" t="s">
        <v>2981</v>
      </c>
      <c r="D288" s="316">
        <f t="shared" si="4"/>
        <v>0</v>
      </c>
      <c r="E288" s="316" t="s">
        <v>2982</v>
      </c>
      <c r="G288" s="316">
        <v>0</v>
      </c>
      <c r="H288" s="316">
        <v>0</v>
      </c>
      <c r="I288" s="316">
        <v>0</v>
      </c>
      <c r="J288" s="316">
        <v>0</v>
      </c>
      <c r="K288" s="316">
        <v>0</v>
      </c>
      <c r="L288" s="316">
        <v>0</v>
      </c>
      <c r="M288" s="316">
        <v>0</v>
      </c>
      <c r="N288" s="316">
        <v>0</v>
      </c>
      <c r="O288" s="316">
        <v>0</v>
      </c>
      <c r="P288" s="316">
        <v>0</v>
      </c>
      <c r="Q288" s="316">
        <v>0</v>
      </c>
      <c r="R288" s="316">
        <v>0</v>
      </c>
      <c r="S288" s="316">
        <v>0</v>
      </c>
      <c r="T288" s="316">
        <v>0</v>
      </c>
      <c r="U288" s="316">
        <v>0</v>
      </c>
      <c r="V288" s="316">
        <v>0</v>
      </c>
      <c r="W288" s="316">
        <v>0</v>
      </c>
      <c r="X288" s="316">
        <v>0</v>
      </c>
      <c r="Y288" s="316">
        <v>0</v>
      </c>
      <c r="Z288" s="316">
        <v>0</v>
      </c>
      <c r="AA288" s="316">
        <v>0</v>
      </c>
      <c r="AB288" s="316">
        <v>0</v>
      </c>
      <c r="AC288" s="316">
        <v>0</v>
      </c>
      <c r="AD288" s="316">
        <v>0</v>
      </c>
      <c r="AE288" s="316">
        <v>0</v>
      </c>
      <c r="AF288" s="316">
        <v>0</v>
      </c>
      <c r="AG288" s="316">
        <v>0</v>
      </c>
      <c r="AH288" s="316">
        <v>0</v>
      </c>
      <c r="AI288" s="316">
        <v>0</v>
      </c>
      <c r="AJ288" s="316">
        <v>0</v>
      </c>
      <c r="AK288" s="316">
        <v>0</v>
      </c>
      <c r="AL288" s="316">
        <v>0</v>
      </c>
    </row>
    <row r="289" spans="1:38">
      <c r="A289" s="316">
        <v>288</v>
      </c>
      <c r="B289" s="316" t="s">
        <v>2895</v>
      </c>
      <c r="C289" s="316" t="s">
        <v>2983</v>
      </c>
      <c r="D289" s="316">
        <f t="shared" si="4"/>
        <v>0</v>
      </c>
      <c r="E289" s="316" t="s">
        <v>2966</v>
      </c>
      <c r="G289" s="316">
        <v>0</v>
      </c>
      <c r="H289" s="316">
        <v>0</v>
      </c>
      <c r="I289" s="316">
        <v>0</v>
      </c>
      <c r="J289" s="316">
        <v>0</v>
      </c>
      <c r="K289" s="316">
        <v>0</v>
      </c>
      <c r="L289" s="316">
        <v>0</v>
      </c>
      <c r="M289" s="316">
        <v>0</v>
      </c>
      <c r="N289" s="316">
        <v>0</v>
      </c>
      <c r="O289" s="316">
        <v>0</v>
      </c>
      <c r="P289" s="316">
        <v>0</v>
      </c>
      <c r="Q289" s="316">
        <v>0</v>
      </c>
      <c r="R289" s="316">
        <v>0</v>
      </c>
      <c r="S289" s="316">
        <v>0</v>
      </c>
      <c r="T289" s="316">
        <v>0</v>
      </c>
      <c r="U289" s="316">
        <v>0</v>
      </c>
      <c r="V289" s="316">
        <v>0</v>
      </c>
      <c r="W289" s="316">
        <v>0</v>
      </c>
      <c r="X289" s="316">
        <v>0</v>
      </c>
      <c r="Y289" s="316">
        <v>0</v>
      </c>
      <c r="Z289" s="316">
        <v>0</v>
      </c>
      <c r="AA289" s="316">
        <v>0</v>
      </c>
      <c r="AB289" s="316">
        <v>0</v>
      </c>
      <c r="AC289" s="316">
        <v>0</v>
      </c>
      <c r="AD289" s="316">
        <v>0</v>
      </c>
      <c r="AE289" s="316">
        <v>0</v>
      </c>
      <c r="AF289" s="316">
        <v>0</v>
      </c>
      <c r="AG289" s="316">
        <v>0</v>
      </c>
      <c r="AH289" s="316">
        <v>0</v>
      </c>
      <c r="AI289" s="316">
        <v>0</v>
      </c>
      <c r="AJ289" s="316">
        <v>0</v>
      </c>
      <c r="AK289" s="316">
        <v>0</v>
      </c>
      <c r="AL289" s="316">
        <v>0</v>
      </c>
    </row>
    <row r="290" spans="1:38">
      <c r="A290" s="316">
        <v>289</v>
      </c>
      <c r="B290" s="316" t="s">
        <v>2895</v>
      </c>
      <c r="C290" s="316" t="s">
        <v>2984</v>
      </c>
      <c r="D290" s="316">
        <f t="shared" si="4"/>
        <v>0</v>
      </c>
      <c r="E290" s="316" t="s">
        <v>2952</v>
      </c>
      <c r="G290" s="316">
        <v>0</v>
      </c>
      <c r="H290" s="316">
        <v>0</v>
      </c>
      <c r="I290" s="316">
        <v>0</v>
      </c>
      <c r="J290" s="316">
        <v>0</v>
      </c>
      <c r="K290" s="316">
        <v>0</v>
      </c>
      <c r="L290" s="316">
        <v>0</v>
      </c>
      <c r="M290" s="316">
        <v>0</v>
      </c>
      <c r="N290" s="316">
        <v>0</v>
      </c>
      <c r="O290" s="316">
        <v>0</v>
      </c>
      <c r="P290" s="316">
        <v>0</v>
      </c>
      <c r="Q290" s="316">
        <v>0</v>
      </c>
      <c r="R290" s="316">
        <v>0</v>
      </c>
      <c r="S290" s="316">
        <v>0</v>
      </c>
      <c r="T290" s="316">
        <v>0</v>
      </c>
      <c r="U290" s="316">
        <v>0</v>
      </c>
      <c r="V290" s="316">
        <v>0</v>
      </c>
      <c r="W290" s="316">
        <v>0</v>
      </c>
      <c r="X290" s="316">
        <v>0</v>
      </c>
      <c r="Y290" s="316">
        <v>0</v>
      </c>
      <c r="Z290" s="316">
        <v>0</v>
      </c>
      <c r="AA290" s="316">
        <v>0</v>
      </c>
      <c r="AB290" s="316">
        <v>0</v>
      </c>
      <c r="AC290" s="316">
        <v>0</v>
      </c>
      <c r="AD290" s="316">
        <v>0</v>
      </c>
      <c r="AE290" s="316">
        <v>0</v>
      </c>
      <c r="AF290" s="316">
        <v>0</v>
      </c>
      <c r="AG290" s="316">
        <v>0</v>
      </c>
      <c r="AH290" s="316">
        <v>0</v>
      </c>
      <c r="AI290" s="316">
        <v>0</v>
      </c>
      <c r="AJ290" s="316">
        <v>0</v>
      </c>
      <c r="AK290" s="316">
        <v>0</v>
      </c>
      <c r="AL290" s="316">
        <v>0</v>
      </c>
    </row>
    <row r="291" spans="1:38">
      <c r="A291" s="316">
        <v>290</v>
      </c>
      <c r="B291" s="316" t="s">
        <v>2895</v>
      </c>
      <c r="C291" s="316" t="s">
        <v>2985</v>
      </c>
      <c r="D291" s="316">
        <f t="shared" si="4"/>
        <v>0</v>
      </c>
      <c r="E291" s="316" t="s">
        <v>2986</v>
      </c>
      <c r="G291" s="316">
        <v>0</v>
      </c>
      <c r="H291" s="316">
        <v>0</v>
      </c>
      <c r="I291" s="316">
        <v>0</v>
      </c>
      <c r="J291" s="316">
        <v>0</v>
      </c>
      <c r="K291" s="316">
        <v>0</v>
      </c>
      <c r="L291" s="316">
        <v>0</v>
      </c>
      <c r="M291" s="316">
        <v>0</v>
      </c>
      <c r="N291" s="316">
        <v>0</v>
      </c>
      <c r="O291" s="316">
        <v>0</v>
      </c>
      <c r="P291" s="316">
        <v>0</v>
      </c>
      <c r="Q291" s="316">
        <v>0</v>
      </c>
      <c r="R291" s="316">
        <v>0</v>
      </c>
      <c r="S291" s="316">
        <v>0</v>
      </c>
      <c r="T291" s="316">
        <v>0</v>
      </c>
      <c r="U291" s="316">
        <v>0</v>
      </c>
      <c r="V291" s="316">
        <v>0</v>
      </c>
      <c r="W291" s="316">
        <v>0</v>
      </c>
      <c r="X291" s="316">
        <v>0</v>
      </c>
      <c r="Y291" s="316">
        <v>0</v>
      </c>
      <c r="Z291" s="316">
        <v>0</v>
      </c>
      <c r="AA291" s="316">
        <v>0</v>
      </c>
      <c r="AB291" s="316">
        <v>0</v>
      </c>
      <c r="AC291" s="316">
        <v>0</v>
      </c>
      <c r="AD291" s="316">
        <v>0</v>
      </c>
      <c r="AE291" s="316">
        <v>0</v>
      </c>
      <c r="AF291" s="316">
        <v>0</v>
      </c>
      <c r="AG291" s="316">
        <v>0</v>
      </c>
      <c r="AH291" s="316">
        <v>0</v>
      </c>
      <c r="AI291" s="316">
        <v>0</v>
      </c>
      <c r="AJ291" s="316">
        <v>0</v>
      </c>
      <c r="AK291" s="316">
        <v>0</v>
      </c>
      <c r="AL291" s="316">
        <v>0</v>
      </c>
    </row>
    <row r="292" spans="1:38">
      <c r="A292" s="316">
        <v>291</v>
      </c>
      <c r="B292" s="316" t="s">
        <v>2895</v>
      </c>
      <c r="C292" s="316" t="s">
        <v>2987</v>
      </c>
      <c r="D292" s="316">
        <f t="shared" si="4"/>
        <v>0</v>
      </c>
      <c r="E292" s="316" t="s">
        <v>2966</v>
      </c>
      <c r="G292" s="316">
        <v>0</v>
      </c>
      <c r="H292" s="316">
        <v>0</v>
      </c>
      <c r="I292" s="316">
        <v>0</v>
      </c>
      <c r="J292" s="316">
        <v>0</v>
      </c>
      <c r="K292" s="316">
        <v>0</v>
      </c>
      <c r="L292" s="316">
        <v>0</v>
      </c>
      <c r="M292" s="316">
        <v>0</v>
      </c>
      <c r="N292" s="316">
        <v>0</v>
      </c>
      <c r="O292" s="316">
        <v>0</v>
      </c>
      <c r="P292" s="316">
        <v>0</v>
      </c>
      <c r="Q292" s="316">
        <v>0</v>
      </c>
      <c r="R292" s="316">
        <v>0</v>
      </c>
      <c r="S292" s="316">
        <v>0</v>
      </c>
      <c r="T292" s="316">
        <v>0</v>
      </c>
      <c r="U292" s="316">
        <v>0</v>
      </c>
      <c r="V292" s="316">
        <v>0</v>
      </c>
      <c r="W292" s="316">
        <v>0</v>
      </c>
      <c r="X292" s="316">
        <v>0</v>
      </c>
      <c r="Y292" s="316">
        <v>0</v>
      </c>
      <c r="Z292" s="316">
        <v>0</v>
      </c>
      <c r="AA292" s="316">
        <v>0</v>
      </c>
      <c r="AB292" s="316">
        <v>0</v>
      </c>
      <c r="AC292" s="316">
        <v>0</v>
      </c>
      <c r="AD292" s="316">
        <v>0</v>
      </c>
      <c r="AE292" s="316">
        <v>0</v>
      </c>
      <c r="AF292" s="316">
        <v>0</v>
      </c>
      <c r="AG292" s="316">
        <v>0</v>
      </c>
      <c r="AH292" s="316">
        <v>0</v>
      </c>
      <c r="AI292" s="316">
        <v>0</v>
      </c>
      <c r="AJ292" s="316">
        <v>0</v>
      </c>
      <c r="AK292" s="316">
        <v>0</v>
      </c>
      <c r="AL292" s="316">
        <v>0</v>
      </c>
    </row>
    <row r="293" spans="1:38">
      <c r="A293" s="316">
        <v>292</v>
      </c>
      <c r="B293" s="316" t="s">
        <v>2895</v>
      </c>
      <c r="C293" s="316" t="s">
        <v>2988</v>
      </c>
      <c r="D293" s="316">
        <f t="shared" si="4"/>
        <v>0</v>
      </c>
      <c r="E293" s="316" t="s">
        <v>2966</v>
      </c>
      <c r="G293" s="316">
        <v>0</v>
      </c>
      <c r="H293" s="316">
        <v>0</v>
      </c>
      <c r="I293" s="316">
        <v>0</v>
      </c>
      <c r="J293" s="316">
        <v>0</v>
      </c>
      <c r="K293" s="316">
        <v>0</v>
      </c>
      <c r="L293" s="316">
        <v>0</v>
      </c>
      <c r="M293" s="316">
        <v>0</v>
      </c>
      <c r="N293" s="316">
        <v>0</v>
      </c>
      <c r="O293" s="316">
        <v>0</v>
      </c>
      <c r="P293" s="316">
        <v>0</v>
      </c>
      <c r="Q293" s="316">
        <v>0</v>
      </c>
      <c r="R293" s="316">
        <v>0</v>
      </c>
      <c r="S293" s="316">
        <v>0</v>
      </c>
      <c r="T293" s="316">
        <v>0</v>
      </c>
      <c r="U293" s="316">
        <v>0</v>
      </c>
      <c r="V293" s="316">
        <v>0</v>
      </c>
      <c r="W293" s="316">
        <v>0</v>
      </c>
      <c r="X293" s="316">
        <v>0</v>
      </c>
      <c r="Y293" s="316">
        <v>0</v>
      </c>
      <c r="Z293" s="316">
        <v>0</v>
      </c>
      <c r="AA293" s="316">
        <v>0</v>
      </c>
      <c r="AB293" s="316">
        <v>0</v>
      </c>
      <c r="AC293" s="316">
        <v>0</v>
      </c>
      <c r="AD293" s="316">
        <v>0</v>
      </c>
      <c r="AE293" s="316">
        <v>0</v>
      </c>
      <c r="AF293" s="316">
        <v>0</v>
      </c>
      <c r="AG293" s="316">
        <v>0</v>
      </c>
      <c r="AH293" s="316">
        <v>0</v>
      </c>
      <c r="AI293" s="316">
        <v>0</v>
      </c>
      <c r="AJ293" s="316">
        <v>0</v>
      </c>
      <c r="AK293" s="316">
        <v>0</v>
      </c>
      <c r="AL293" s="316">
        <v>0</v>
      </c>
    </row>
    <row r="294" spans="1:38">
      <c r="A294" s="316">
        <v>293</v>
      </c>
      <c r="B294" s="316" t="s">
        <v>2895</v>
      </c>
      <c r="C294" s="316" t="s">
        <v>2989</v>
      </c>
      <c r="D294" s="316">
        <f t="shared" si="4"/>
        <v>0</v>
      </c>
      <c r="E294" s="316" t="s">
        <v>2966</v>
      </c>
      <c r="G294" s="316">
        <v>0</v>
      </c>
      <c r="H294" s="316">
        <v>0</v>
      </c>
      <c r="I294" s="316">
        <v>0</v>
      </c>
      <c r="J294" s="316">
        <v>0</v>
      </c>
      <c r="K294" s="316">
        <v>0</v>
      </c>
      <c r="L294" s="316">
        <v>0</v>
      </c>
      <c r="M294" s="316">
        <v>0</v>
      </c>
      <c r="N294" s="316">
        <v>0</v>
      </c>
      <c r="O294" s="316">
        <v>0</v>
      </c>
      <c r="P294" s="316">
        <v>0</v>
      </c>
      <c r="Q294" s="316">
        <v>0</v>
      </c>
      <c r="R294" s="316">
        <v>0</v>
      </c>
      <c r="S294" s="316">
        <v>0</v>
      </c>
      <c r="T294" s="316">
        <v>0</v>
      </c>
      <c r="U294" s="316">
        <v>0</v>
      </c>
      <c r="V294" s="316">
        <v>0</v>
      </c>
      <c r="W294" s="316">
        <v>0</v>
      </c>
      <c r="X294" s="316">
        <v>0</v>
      </c>
      <c r="Y294" s="316">
        <v>0</v>
      </c>
      <c r="Z294" s="316">
        <v>0</v>
      </c>
      <c r="AA294" s="316">
        <v>0</v>
      </c>
      <c r="AB294" s="316">
        <v>0</v>
      </c>
      <c r="AC294" s="316">
        <v>0</v>
      </c>
      <c r="AD294" s="316">
        <v>0</v>
      </c>
      <c r="AE294" s="316">
        <v>0</v>
      </c>
      <c r="AF294" s="316">
        <v>0</v>
      </c>
      <c r="AG294" s="316">
        <v>0</v>
      </c>
      <c r="AH294" s="316">
        <v>0</v>
      </c>
      <c r="AI294" s="316">
        <v>0</v>
      </c>
      <c r="AJ294" s="316">
        <v>0</v>
      </c>
      <c r="AK294" s="316">
        <v>0</v>
      </c>
      <c r="AL294" s="316">
        <v>0</v>
      </c>
    </row>
    <row r="295" spans="1:38">
      <c r="A295" s="316">
        <v>294</v>
      </c>
      <c r="B295" s="316" t="s">
        <v>2895</v>
      </c>
      <c r="C295" s="316" t="s">
        <v>2990</v>
      </c>
      <c r="D295" s="316">
        <f t="shared" si="4"/>
        <v>0</v>
      </c>
      <c r="E295" s="316" t="s">
        <v>2949</v>
      </c>
      <c r="G295" s="316">
        <v>0</v>
      </c>
      <c r="H295" s="316">
        <v>0</v>
      </c>
      <c r="I295" s="316">
        <v>0</v>
      </c>
      <c r="J295" s="316">
        <v>0</v>
      </c>
      <c r="K295" s="316">
        <v>0</v>
      </c>
      <c r="L295" s="316">
        <v>0</v>
      </c>
      <c r="M295" s="316">
        <v>0</v>
      </c>
      <c r="N295" s="316">
        <v>0</v>
      </c>
      <c r="O295" s="316">
        <v>0</v>
      </c>
      <c r="P295" s="316">
        <v>0</v>
      </c>
      <c r="Q295" s="316">
        <v>0</v>
      </c>
      <c r="R295" s="316">
        <v>0</v>
      </c>
      <c r="S295" s="316">
        <v>0</v>
      </c>
      <c r="T295" s="316">
        <v>0</v>
      </c>
      <c r="U295" s="316">
        <v>0</v>
      </c>
      <c r="V295" s="316">
        <v>0</v>
      </c>
      <c r="W295" s="316">
        <v>0</v>
      </c>
      <c r="X295" s="316">
        <v>0</v>
      </c>
      <c r="Y295" s="316">
        <v>0</v>
      </c>
      <c r="Z295" s="316">
        <v>0</v>
      </c>
      <c r="AA295" s="316">
        <v>0</v>
      </c>
      <c r="AB295" s="316">
        <v>0</v>
      </c>
      <c r="AC295" s="316">
        <v>0</v>
      </c>
      <c r="AD295" s="316">
        <v>0</v>
      </c>
      <c r="AE295" s="316">
        <v>0</v>
      </c>
      <c r="AF295" s="316">
        <v>0</v>
      </c>
      <c r="AG295" s="316">
        <v>0</v>
      </c>
      <c r="AH295" s="316">
        <v>0</v>
      </c>
      <c r="AI295" s="316">
        <v>0</v>
      </c>
      <c r="AJ295" s="316">
        <v>0</v>
      </c>
      <c r="AK295" s="316">
        <v>0</v>
      </c>
      <c r="AL295" s="316">
        <v>0</v>
      </c>
    </row>
    <row r="296" spans="1:38">
      <c r="A296" s="316">
        <v>295</v>
      </c>
      <c r="B296" s="316" t="s">
        <v>2895</v>
      </c>
      <c r="C296" s="316" t="s">
        <v>2991</v>
      </c>
      <c r="D296" s="316">
        <f t="shared" si="4"/>
        <v>0</v>
      </c>
      <c r="E296" s="316" t="s">
        <v>2992</v>
      </c>
      <c r="G296" s="316">
        <v>0</v>
      </c>
      <c r="H296" s="316">
        <v>0</v>
      </c>
      <c r="I296" s="316">
        <v>0</v>
      </c>
      <c r="J296" s="316">
        <v>0</v>
      </c>
      <c r="K296" s="316">
        <v>0</v>
      </c>
      <c r="L296" s="316">
        <v>0</v>
      </c>
      <c r="M296" s="316">
        <v>0</v>
      </c>
      <c r="N296" s="316">
        <v>0</v>
      </c>
      <c r="O296" s="316">
        <v>0</v>
      </c>
      <c r="P296" s="316">
        <v>0</v>
      </c>
      <c r="Q296" s="316">
        <v>0</v>
      </c>
      <c r="R296" s="316">
        <v>0</v>
      </c>
      <c r="S296" s="316">
        <v>0</v>
      </c>
      <c r="T296" s="316">
        <v>0</v>
      </c>
      <c r="U296" s="316">
        <v>0</v>
      </c>
      <c r="V296" s="316">
        <v>0</v>
      </c>
      <c r="W296" s="316">
        <v>0</v>
      </c>
      <c r="X296" s="316">
        <v>0</v>
      </c>
      <c r="Y296" s="316">
        <v>0</v>
      </c>
      <c r="Z296" s="316">
        <v>0</v>
      </c>
      <c r="AA296" s="316">
        <v>0</v>
      </c>
      <c r="AB296" s="316">
        <v>0</v>
      </c>
      <c r="AC296" s="316">
        <v>0</v>
      </c>
      <c r="AD296" s="316">
        <v>0</v>
      </c>
      <c r="AE296" s="316">
        <v>0</v>
      </c>
      <c r="AF296" s="316">
        <v>0</v>
      </c>
      <c r="AG296" s="316">
        <v>0</v>
      </c>
      <c r="AH296" s="316">
        <v>0</v>
      </c>
      <c r="AI296" s="316">
        <v>0</v>
      </c>
      <c r="AJ296" s="316">
        <v>0</v>
      </c>
      <c r="AK296" s="316">
        <v>0</v>
      </c>
      <c r="AL296" s="316">
        <v>0</v>
      </c>
    </row>
    <row r="297" spans="1:38">
      <c r="A297" s="316">
        <v>296</v>
      </c>
      <c r="B297" s="316" t="s">
        <v>2895</v>
      </c>
      <c r="C297" s="316" t="s">
        <v>2993</v>
      </c>
      <c r="D297" s="316">
        <f t="shared" si="4"/>
        <v>0</v>
      </c>
      <c r="E297" s="316" t="s">
        <v>2994</v>
      </c>
      <c r="G297" s="316">
        <v>0</v>
      </c>
      <c r="H297" s="316">
        <v>0</v>
      </c>
      <c r="I297" s="316">
        <v>0</v>
      </c>
      <c r="J297" s="316">
        <v>0</v>
      </c>
      <c r="K297" s="316">
        <v>0</v>
      </c>
      <c r="L297" s="316">
        <v>0</v>
      </c>
      <c r="M297" s="316">
        <v>0</v>
      </c>
      <c r="N297" s="316">
        <v>0</v>
      </c>
      <c r="O297" s="316">
        <v>0</v>
      </c>
      <c r="P297" s="316">
        <v>0</v>
      </c>
      <c r="Q297" s="316">
        <v>0</v>
      </c>
      <c r="R297" s="316">
        <v>0</v>
      </c>
      <c r="S297" s="316">
        <v>0</v>
      </c>
      <c r="T297" s="316">
        <v>0</v>
      </c>
      <c r="U297" s="316">
        <v>0</v>
      </c>
      <c r="V297" s="316">
        <v>0</v>
      </c>
      <c r="W297" s="316">
        <v>0</v>
      </c>
      <c r="X297" s="316">
        <v>0</v>
      </c>
      <c r="Y297" s="316">
        <v>0</v>
      </c>
      <c r="Z297" s="316">
        <v>0</v>
      </c>
      <c r="AA297" s="316">
        <v>0</v>
      </c>
      <c r="AB297" s="316">
        <v>0</v>
      </c>
      <c r="AC297" s="316">
        <v>0</v>
      </c>
      <c r="AD297" s="316">
        <v>0</v>
      </c>
      <c r="AE297" s="316">
        <v>0</v>
      </c>
      <c r="AF297" s="316">
        <v>0</v>
      </c>
      <c r="AG297" s="316">
        <v>0</v>
      </c>
      <c r="AH297" s="316">
        <v>0</v>
      </c>
      <c r="AI297" s="316">
        <v>0</v>
      </c>
      <c r="AJ297" s="316">
        <v>0</v>
      </c>
      <c r="AK297" s="316">
        <v>0</v>
      </c>
      <c r="AL297" s="316">
        <v>0</v>
      </c>
    </row>
    <row r="298" spans="1:38">
      <c r="A298" s="316">
        <v>297</v>
      </c>
      <c r="B298" s="316" t="s">
        <v>2895</v>
      </c>
      <c r="C298" s="316" t="s">
        <v>2995</v>
      </c>
      <c r="D298" s="316">
        <f t="shared" si="4"/>
        <v>0</v>
      </c>
      <c r="E298" s="316" t="s">
        <v>2994</v>
      </c>
      <c r="G298" s="316">
        <v>0</v>
      </c>
      <c r="H298" s="316">
        <v>0</v>
      </c>
      <c r="I298" s="316">
        <v>0</v>
      </c>
      <c r="J298" s="316">
        <v>0</v>
      </c>
      <c r="K298" s="316">
        <v>0</v>
      </c>
      <c r="L298" s="316">
        <v>0</v>
      </c>
      <c r="M298" s="316">
        <v>0</v>
      </c>
      <c r="N298" s="316">
        <v>0</v>
      </c>
      <c r="O298" s="316">
        <v>0</v>
      </c>
      <c r="P298" s="316">
        <v>0</v>
      </c>
      <c r="Q298" s="316">
        <v>0</v>
      </c>
      <c r="R298" s="316">
        <v>0</v>
      </c>
      <c r="S298" s="316">
        <v>0</v>
      </c>
      <c r="T298" s="316">
        <v>0</v>
      </c>
      <c r="U298" s="316">
        <v>0</v>
      </c>
      <c r="V298" s="316">
        <v>0</v>
      </c>
      <c r="W298" s="316">
        <v>0</v>
      </c>
      <c r="X298" s="316">
        <v>0</v>
      </c>
      <c r="Y298" s="316">
        <v>0</v>
      </c>
      <c r="Z298" s="316">
        <v>0</v>
      </c>
      <c r="AA298" s="316">
        <v>0</v>
      </c>
      <c r="AB298" s="316">
        <v>0</v>
      </c>
      <c r="AC298" s="316">
        <v>0</v>
      </c>
      <c r="AD298" s="316">
        <v>0</v>
      </c>
      <c r="AE298" s="316">
        <v>0</v>
      </c>
      <c r="AF298" s="316">
        <v>0</v>
      </c>
      <c r="AG298" s="316">
        <v>0</v>
      </c>
      <c r="AH298" s="316">
        <v>0</v>
      </c>
      <c r="AI298" s="316">
        <v>0</v>
      </c>
      <c r="AJ298" s="316">
        <v>0</v>
      </c>
      <c r="AK298" s="316">
        <v>0</v>
      </c>
      <c r="AL298" s="316">
        <v>0</v>
      </c>
    </row>
    <row r="299" spans="1:38">
      <c r="A299" s="316">
        <v>298</v>
      </c>
      <c r="B299" s="316" t="s">
        <v>2895</v>
      </c>
      <c r="C299" s="316" t="s">
        <v>2996</v>
      </c>
      <c r="D299" s="316">
        <f t="shared" si="4"/>
        <v>0</v>
      </c>
      <c r="E299" s="316" t="s">
        <v>2997</v>
      </c>
      <c r="G299" s="316">
        <v>0</v>
      </c>
      <c r="H299" s="316">
        <v>0</v>
      </c>
      <c r="I299" s="316">
        <v>0</v>
      </c>
      <c r="J299" s="316">
        <v>0</v>
      </c>
      <c r="K299" s="316">
        <v>0</v>
      </c>
      <c r="L299" s="316">
        <v>0</v>
      </c>
      <c r="M299" s="316">
        <v>0</v>
      </c>
      <c r="N299" s="316">
        <v>0</v>
      </c>
      <c r="O299" s="316">
        <v>0</v>
      </c>
      <c r="P299" s="316">
        <v>0</v>
      </c>
      <c r="Q299" s="316">
        <v>0</v>
      </c>
      <c r="R299" s="316">
        <v>0</v>
      </c>
      <c r="S299" s="316">
        <v>0</v>
      </c>
      <c r="T299" s="316">
        <v>0</v>
      </c>
      <c r="U299" s="316">
        <v>0</v>
      </c>
      <c r="V299" s="316">
        <v>0</v>
      </c>
      <c r="W299" s="316">
        <v>0</v>
      </c>
      <c r="X299" s="316">
        <v>0</v>
      </c>
      <c r="Y299" s="316">
        <v>0</v>
      </c>
      <c r="Z299" s="316">
        <v>0</v>
      </c>
      <c r="AA299" s="316">
        <v>0</v>
      </c>
      <c r="AB299" s="316">
        <v>0</v>
      </c>
      <c r="AC299" s="316">
        <v>0</v>
      </c>
      <c r="AD299" s="316">
        <v>0</v>
      </c>
      <c r="AE299" s="316">
        <v>0</v>
      </c>
      <c r="AF299" s="316">
        <v>0</v>
      </c>
      <c r="AG299" s="316">
        <v>0</v>
      </c>
      <c r="AH299" s="316">
        <v>0</v>
      </c>
      <c r="AI299" s="316">
        <v>0</v>
      </c>
      <c r="AJ299" s="316">
        <v>0</v>
      </c>
      <c r="AK299" s="316">
        <v>0</v>
      </c>
      <c r="AL299" s="316">
        <v>0</v>
      </c>
    </row>
    <row r="300" spans="1:38">
      <c r="A300" s="316">
        <v>299</v>
      </c>
      <c r="B300" s="316" t="s">
        <v>2895</v>
      </c>
      <c r="C300" s="316" t="s">
        <v>2998</v>
      </c>
      <c r="D300" s="316">
        <f t="shared" si="4"/>
        <v>0</v>
      </c>
      <c r="E300" s="316" t="s">
        <v>2997</v>
      </c>
      <c r="G300" s="316">
        <v>0</v>
      </c>
      <c r="H300" s="316">
        <v>0</v>
      </c>
      <c r="I300" s="316">
        <v>0</v>
      </c>
      <c r="J300" s="316">
        <v>0</v>
      </c>
      <c r="K300" s="316">
        <v>0</v>
      </c>
      <c r="L300" s="316">
        <v>0</v>
      </c>
      <c r="M300" s="316">
        <v>0</v>
      </c>
      <c r="N300" s="316">
        <v>0</v>
      </c>
      <c r="O300" s="316">
        <v>0</v>
      </c>
      <c r="P300" s="316">
        <v>0</v>
      </c>
      <c r="Q300" s="316">
        <v>0</v>
      </c>
      <c r="R300" s="316">
        <v>0</v>
      </c>
      <c r="S300" s="316">
        <v>0</v>
      </c>
      <c r="T300" s="316">
        <v>0</v>
      </c>
      <c r="U300" s="316">
        <v>0</v>
      </c>
      <c r="V300" s="316">
        <v>0</v>
      </c>
      <c r="W300" s="316">
        <v>0</v>
      </c>
      <c r="X300" s="316">
        <v>0</v>
      </c>
      <c r="Y300" s="316">
        <v>0</v>
      </c>
      <c r="Z300" s="316">
        <v>0</v>
      </c>
      <c r="AA300" s="316">
        <v>0</v>
      </c>
      <c r="AB300" s="316">
        <v>0</v>
      </c>
      <c r="AC300" s="316">
        <v>0</v>
      </c>
      <c r="AD300" s="316">
        <v>0</v>
      </c>
      <c r="AE300" s="316">
        <v>0</v>
      </c>
      <c r="AF300" s="316">
        <v>0</v>
      </c>
      <c r="AG300" s="316">
        <v>0</v>
      </c>
      <c r="AH300" s="316">
        <v>0</v>
      </c>
      <c r="AI300" s="316">
        <v>0</v>
      </c>
      <c r="AJ300" s="316">
        <v>0</v>
      </c>
      <c r="AK300" s="316">
        <v>0</v>
      </c>
      <c r="AL300" s="316">
        <v>0</v>
      </c>
    </row>
    <row r="301" spans="1:38">
      <c r="A301" s="316">
        <v>300</v>
      </c>
      <c r="B301" s="316" t="s">
        <v>2895</v>
      </c>
      <c r="C301" s="316" t="s">
        <v>2999</v>
      </c>
      <c r="D301" s="316">
        <f t="shared" si="4"/>
        <v>0</v>
      </c>
      <c r="E301" s="316" t="s">
        <v>2930</v>
      </c>
      <c r="G301" s="316">
        <v>0</v>
      </c>
      <c r="H301" s="316">
        <v>0</v>
      </c>
      <c r="I301" s="316">
        <v>0</v>
      </c>
      <c r="J301" s="316">
        <v>0</v>
      </c>
      <c r="K301" s="316">
        <v>0</v>
      </c>
      <c r="L301" s="316">
        <v>0</v>
      </c>
      <c r="M301" s="316">
        <v>0</v>
      </c>
      <c r="N301" s="316">
        <v>0</v>
      </c>
      <c r="O301" s="316">
        <v>0</v>
      </c>
      <c r="P301" s="316">
        <v>0</v>
      </c>
      <c r="Q301" s="316">
        <v>0</v>
      </c>
      <c r="R301" s="316">
        <v>0</v>
      </c>
      <c r="S301" s="316">
        <v>0</v>
      </c>
      <c r="T301" s="316">
        <v>0</v>
      </c>
      <c r="U301" s="316">
        <v>0</v>
      </c>
      <c r="V301" s="316">
        <v>0</v>
      </c>
      <c r="W301" s="316">
        <v>0</v>
      </c>
      <c r="X301" s="316">
        <v>0</v>
      </c>
      <c r="Y301" s="316">
        <v>0</v>
      </c>
      <c r="Z301" s="316">
        <v>0</v>
      </c>
      <c r="AA301" s="316">
        <v>0</v>
      </c>
      <c r="AB301" s="316">
        <v>0</v>
      </c>
      <c r="AC301" s="316">
        <v>0</v>
      </c>
      <c r="AD301" s="316">
        <v>0</v>
      </c>
      <c r="AE301" s="316">
        <v>0</v>
      </c>
      <c r="AF301" s="316">
        <v>0</v>
      </c>
      <c r="AG301" s="316">
        <v>0</v>
      </c>
      <c r="AH301" s="316">
        <v>0</v>
      </c>
      <c r="AI301" s="316">
        <v>0</v>
      </c>
      <c r="AJ301" s="316">
        <v>0</v>
      </c>
      <c r="AK301" s="316">
        <v>0</v>
      </c>
      <c r="AL301" s="316">
        <v>0</v>
      </c>
    </row>
    <row r="302" spans="1:38">
      <c r="A302" s="316">
        <v>301</v>
      </c>
      <c r="B302" s="316" t="s">
        <v>2895</v>
      </c>
      <c r="C302" s="316" t="s">
        <v>3000</v>
      </c>
      <c r="D302" s="316">
        <f t="shared" si="4"/>
        <v>0</v>
      </c>
      <c r="E302" s="316" t="s">
        <v>2966</v>
      </c>
      <c r="G302" s="316">
        <v>0</v>
      </c>
      <c r="H302" s="316">
        <v>0</v>
      </c>
      <c r="I302" s="316">
        <v>0</v>
      </c>
      <c r="J302" s="316">
        <v>0</v>
      </c>
      <c r="K302" s="316">
        <v>0</v>
      </c>
      <c r="L302" s="316">
        <v>0</v>
      </c>
      <c r="M302" s="316">
        <v>0</v>
      </c>
      <c r="N302" s="316">
        <v>0</v>
      </c>
      <c r="O302" s="316">
        <v>0</v>
      </c>
      <c r="P302" s="316">
        <v>0</v>
      </c>
      <c r="Q302" s="316">
        <v>0</v>
      </c>
      <c r="R302" s="316">
        <v>0</v>
      </c>
      <c r="S302" s="316">
        <v>0</v>
      </c>
      <c r="T302" s="316">
        <v>0</v>
      </c>
      <c r="U302" s="316">
        <v>0</v>
      </c>
      <c r="V302" s="316">
        <v>0</v>
      </c>
      <c r="W302" s="316">
        <v>0</v>
      </c>
      <c r="X302" s="316">
        <v>0</v>
      </c>
      <c r="Y302" s="316">
        <v>0</v>
      </c>
      <c r="Z302" s="316">
        <v>0</v>
      </c>
      <c r="AA302" s="316">
        <v>0</v>
      </c>
      <c r="AB302" s="316">
        <v>0</v>
      </c>
      <c r="AC302" s="316">
        <v>0</v>
      </c>
      <c r="AD302" s="316">
        <v>0</v>
      </c>
      <c r="AE302" s="316">
        <v>0</v>
      </c>
      <c r="AF302" s="316">
        <v>0</v>
      </c>
      <c r="AG302" s="316">
        <v>0</v>
      </c>
      <c r="AH302" s="316">
        <v>0</v>
      </c>
      <c r="AI302" s="316">
        <v>0</v>
      </c>
      <c r="AJ302" s="316">
        <v>0</v>
      </c>
      <c r="AK302" s="316">
        <v>0</v>
      </c>
      <c r="AL302" s="316">
        <v>0</v>
      </c>
    </row>
    <row r="303" spans="1:38">
      <c r="A303" s="316">
        <v>302</v>
      </c>
      <c r="B303" s="316" t="s">
        <v>2895</v>
      </c>
      <c r="C303" s="316" t="s">
        <v>3001</v>
      </c>
      <c r="D303" s="316">
        <f t="shared" si="4"/>
        <v>0</v>
      </c>
      <c r="E303" s="316" t="s">
        <v>2997</v>
      </c>
      <c r="G303" s="316">
        <v>0</v>
      </c>
      <c r="H303" s="316">
        <v>0</v>
      </c>
      <c r="I303" s="316">
        <v>0</v>
      </c>
      <c r="J303" s="316">
        <v>0</v>
      </c>
      <c r="K303" s="316">
        <v>0</v>
      </c>
      <c r="L303" s="316">
        <v>0</v>
      </c>
      <c r="M303" s="316">
        <v>0</v>
      </c>
      <c r="N303" s="316">
        <v>0</v>
      </c>
      <c r="O303" s="316">
        <v>0</v>
      </c>
      <c r="P303" s="316">
        <v>0</v>
      </c>
      <c r="Q303" s="316">
        <v>0</v>
      </c>
      <c r="R303" s="316">
        <v>0</v>
      </c>
      <c r="S303" s="316">
        <v>0</v>
      </c>
      <c r="T303" s="316">
        <v>0</v>
      </c>
      <c r="U303" s="316">
        <v>0</v>
      </c>
      <c r="V303" s="316">
        <v>0</v>
      </c>
      <c r="W303" s="316">
        <v>0</v>
      </c>
      <c r="X303" s="316">
        <v>0</v>
      </c>
      <c r="Y303" s="316">
        <v>0</v>
      </c>
      <c r="Z303" s="316">
        <v>0</v>
      </c>
      <c r="AA303" s="316">
        <v>0</v>
      </c>
      <c r="AB303" s="316">
        <v>0</v>
      </c>
      <c r="AC303" s="316">
        <v>0</v>
      </c>
      <c r="AD303" s="316">
        <v>0</v>
      </c>
      <c r="AE303" s="316">
        <v>0</v>
      </c>
      <c r="AF303" s="316">
        <v>0</v>
      </c>
      <c r="AG303" s="316">
        <v>0</v>
      </c>
      <c r="AH303" s="316">
        <v>0</v>
      </c>
      <c r="AI303" s="316">
        <v>0</v>
      </c>
      <c r="AJ303" s="316">
        <v>0</v>
      </c>
      <c r="AK303" s="316">
        <v>0</v>
      </c>
      <c r="AL303" s="316">
        <v>0</v>
      </c>
    </row>
    <row r="304" spans="1:38">
      <c r="A304" s="316">
        <v>303</v>
      </c>
      <c r="B304" s="316" t="s">
        <v>2895</v>
      </c>
      <c r="C304" s="316" t="s">
        <v>3002</v>
      </c>
      <c r="D304" s="316">
        <f t="shared" si="4"/>
        <v>0</v>
      </c>
      <c r="E304" s="316" t="s">
        <v>2930</v>
      </c>
      <c r="G304" s="316">
        <v>0</v>
      </c>
      <c r="H304" s="316">
        <v>0</v>
      </c>
      <c r="I304" s="316">
        <v>0</v>
      </c>
      <c r="J304" s="316">
        <v>0</v>
      </c>
      <c r="K304" s="316">
        <v>0</v>
      </c>
      <c r="L304" s="316">
        <v>0</v>
      </c>
      <c r="M304" s="316">
        <v>0</v>
      </c>
      <c r="N304" s="316">
        <v>0</v>
      </c>
      <c r="O304" s="316">
        <v>0</v>
      </c>
      <c r="P304" s="316">
        <v>0</v>
      </c>
      <c r="Q304" s="316">
        <v>0</v>
      </c>
      <c r="R304" s="316">
        <v>0</v>
      </c>
      <c r="S304" s="316">
        <v>0</v>
      </c>
      <c r="T304" s="316">
        <v>0</v>
      </c>
      <c r="U304" s="316">
        <v>0</v>
      </c>
      <c r="V304" s="316">
        <v>0</v>
      </c>
      <c r="W304" s="316">
        <v>0</v>
      </c>
      <c r="X304" s="316">
        <v>0</v>
      </c>
      <c r="Y304" s="316">
        <v>0</v>
      </c>
      <c r="Z304" s="316">
        <v>0</v>
      </c>
      <c r="AA304" s="316">
        <v>0</v>
      </c>
      <c r="AB304" s="316">
        <v>0</v>
      </c>
      <c r="AC304" s="316">
        <v>0</v>
      </c>
      <c r="AD304" s="316">
        <v>0</v>
      </c>
      <c r="AE304" s="316">
        <v>0</v>
      </c>
      <c r="AF304" s="316">
        <v>0</v>
      </c>
      <c r="AG304" s="316">
        <v>0</v>
      </c>
      <c r="AH304" s="316">
        <v>0</v>
      </c>
      <c r="AI304" s="316">
        <v>0</v>
      </c>
      <c r="AJ304" s="316">
        <v>0</v>
      </c>
      <c r="AK304" s="316">
        <v>0</v>
      </c>
      <c r="AL304" s="316">
        <v>0</v>
      </c>
    </row>
    <row r="305" spans="1:38">
      <c r="A305" s="316">
        <v>304</v>
      </c>
      <c r="B305" s="316" t="s">
        <v>2895</v>
      </c>
      <c r="C305" s="316" t="s">
        <v>3003</v>
      </c>
      <c r="D305" s="316">
        <f t="shared" si="4"/>
        <v>0</v>
      </c>
      <c r="E305" s="316" t="s">
        <v>2966</v>
      </c>
      <c r="G305" s="316">
        <v>0</v>
      </c>
      <c r="H305" s="316">
        <v>0</v>
      </c>
      <c r="I305" s="316">
        <v>0</v>
      </c>
      <c r="J305" s="316">
        <v>0</v>
      </c>
      <c r="K305" s="316">
        <v>0</v>
      </c>
      <c r="L305" s="316">
        <v>0</v>
      </c>
      <c r="M305" s="316">
        <v>0</v>
      </c>
      <c r="N305" s="316">
        <v>0</v>
      </c>
      <c r="O305" s="316">
        <v>0</v>
      </c>
      <c r="P305" s="316">
        <v>0</v>
      </c>
      <c r="Q305" s="316">
        <v>0</v>
      </c>
      <c r="R305" s="316">
        <v>0</v>
      </c>
      <c r="S305" s="316">
        <v>0</v>
      </c>
      <c r="T305" s="316">
        <v>0</v>
      </c>
      <c r="U305" s="316">
        <v>0</v>
      </c>
      <c r="V305" s="316">
        <v>0</v>
      </c>
      <c r="W305" s="316">
        <v>0</v>
      </c>
      <c r="X305" s="316">
        <v>0</v>
      </c>
      <c r="Y305" s="316">
        <v>0</v>
      </c>
      <c r="Z305" s="316">
        <v>0</v>
      </c>
      <c r="AA305" s="316">
        <v>0</v>
      </c>
      <c r="AB305" s="316">
        <v>0</v>
      </c>
      <c r="AC305" s="316">
        <v>0</v>
      </c>
      <c r="AD305" s="316">
        <v>0</v>
      </c>
      <c r="AE305" s="316">
        <v>0</v>
      </c>
      <c r="AF305" s="316">
        <v>0</v>
      </c>
      <c r="AG305" s="316">
        <v>0</v>
      </c>
      <c r="AH305" s="316">
        <v>0</v>
      </c>
      <c r="AI305" s="316">
        <v>0</v>
      </c>
      <c r="AJ305" s="316">
        <v>0</v>
      </c>
      <c r="AK305" s="316">
        <v>0</v>
      </c>
      <c r="AL305" s="316">
        <v>0</v>
      </c>
    </row>
    <row r="306" spans="1:38">
      <c r="A306" s="316">
        <v>305</v>
      </c>
      <c r="B306" s="316" t="s">
        <v>2895</v>
      </c>
      <c r="C306" s="316" t="s">
        <v>3004</v>
      </c>
      <c r="D306" s="316">
        <f t="shared" si="4"/>
        <v>0</v>
      </c>
      <c r="E306" s="316" t="s">
        <v>2966</v>
      </c>
      <c r="G306" s="316">
        <v>0</v>
      </c>
      <c r="H306" s="316">
        <v>0</v>
      </c>
      <c r="I306" s="316">
        <v>0</v>
      </c>
      <c r="J306" s="316">
        <v>0</v>
      </c>
      <c r="K306" s="316">
        <v>0</v>
      </c>
      <c r="L306" s="316">
        <v>0</v>
      </c>
      <c r="M306" s="316">
        <v>0</v>
      </c>
      <c r="N306" s="316">
        <v>0</v>
      </c>
      <c r="O306" s="316">
        <v>0</v>
      </c>
      <c r="P306" s="316">
        <v>0</v>
      </c>
      <c r="Q306" s="316">
        <v>0</v>
      </c>
      <c r="R306" s="316">
        <v>0</v>
      </c>
      <c r="S306" s="316">
        <v>0</v>
      </c>
      <c r="T306" s="316">
        <v>0</v>
      </c>
      <c r="U306" s="316">
        <v>0</v>
      </c>
      <c r="V306" s="316">
        <v>0</v>
      </c>
      <c r="W306" s="316">
        <v>0</v>
      </c>
      <c r="X306" s="316">
        <v>0</v>
      </c>
      <c r="Y306" s="316">
        <v>0</v>
      </c>
      <c r="Z306" s="316">
        <v>0</v>
      </c>
      <c r="AA306" s="316">
        <v>0</v>
      </c>
      <c r="AB306" s="316">
        <v>0</v>
      </c>
      <c r="AC306" s="316">
        <v>0</v>
      </c>
      <c r="AD306" s="316">
        <v>0</v>
      </c>
      <c r="AE306" s="316">
        <v>0</v>
      </c>
      <c r="AF306" s="316">
        <v>0</v>
      </c>
      <c r="AG306" s="316">
        <v>0</v>
      </c>
      <c r="AH306" s="316">
        <v>0</v>
      </c>
      <c r="AI306" s="316">
        <v>0</v>
      </c>
      <c r="AJ306" s="316">
        <v>0</v>
      </c>
      <c r="AK306" s="316">
        <v>0</v>
      </c>
      <c r="AL306" s="316">
        <v>0</v>
      </c>
    </row>
    <row r="307" spans="1:38">
      <c r="A307" s="316">
        <v>306</v>
      </c>
      <c r="B307" s="316" t="s">
        <v>2895</v>
      </c>
      <c r="C307" s="316" t="s">
        <v>3005</v>
      </c>
      <c r="D307" s="316">
        <f t="shared" si="4"/>
        <v>0</v>
      </c>
      <c r="E307" s="316" t="s">
        <v>2966</v>
      </c>
      <c r="G307" s="316">
        <v>0</v>
      </c>
      <c r="H307" s="316">
        <v>0</v>
      </c>
      <c r="I307" s="316">
        <v>0</v>
      </c>
      <c r="J307" s="316">
        <v>0</v>
      </c>
      <c r="K307" s="316">
        <v>0</v>
      </c>
      <c r="L307" s="316">
        <v>0</v>
      </c>
      <c r="M307" s="316">
        <v>0</v>
      </c>
      <c r="N307" s="316">
        <v>0</v>
      </c>
      <c r="O307" s="316">
        <v>0</v>
      </c>
      <c r="P307" s="316">
        <v>0</v>
      </c>
      <c r="Q307" s="316">
        <v>0</v>
      </c>
      <c r="R307" s="316">
        <v>0</v>
      </c>
      <c r="S307" s="316">
        <v>0</v>
      </c>
      <c r="T307" s="316">
        <v>0</v>
      </c>
      <c r="U307" s="316">
        <v>0</v>
      </c>
      <c r="V307" s="316">
        <v>0</v>
      </c>
      <c r="W307" s="316">
        <v>0</v>
      </c>
      <c r="X307" s="316">
        <v>0</v>
      </c>
      <c r="Y307" s="316">
        <v>0</v>
      </c>
      <c r="Z307" s="316">
        <v>0</v>
      </c>
      <c r="AA307" s="316">
        <v>0</v>
      </c>
      <c r="AB307" s="316">
        <v>0</v>
      </c>
      <c r="AC307" s="316">
        <v>0</v>
      </c>
      <c r="AD307" s="316">
        <v>0</v>
      </c>
      <c r="AE307" s="316">
        <v>0</v>
      </c>
      <c r="AF307" s="316">
        <v>0</v>
      </c>
      <c r="AG307" s="316">
        <v>0</v>
      </c>
      <c r="AH307" s="316">
        <v>0</v>
      </c>
      <c r="AI307" s="316">
        <v>0</v>
      </c>
      <c r="AJ307" s="316">
        <v>0</v>
      </c>
      <c r="AK307" s="316">
        <v>0</v>
      </c>
      <c r="AL307" s="316">
        <v>0</v>
      </c>
    </row>
    <row r="308" spans="1:38">
      <c r="A308" s="316">
        <v>307</v>
      </c>
      <c r="B308" s="316" t="s">
        <v>2895</v>
      </c>
      <c r="C308" s="316" t="s">
        <v>3006</v>
      </c>
      <c r="D308" s="316">
        <f t="shared" si="4"/>
        <v>0</v>
      </c>
      <c r="E308" s="316" t="s">
        <v>2966</v>
      </c>
      <c r="G308" s="316">
        <v>0</v>
      </c>
      <c r="H308" s="316">
        <v>0</v>
      </c>
      <c r="I308" s="316">
        <v>0</v>
      </c>
      <c r="J308" s="316">
        <v>0</v>
      </c>
      <c r="K308" s="316">
        <v>0</v>
      </c>
      <c r="L308" s="316">
        <v>0</v>
      </c>
      <c r="M308" s="316">
        <v>0</v>
      </c>
      <c r="N308" s="316">
        <v>0</v>
      </c>
      <c r="O308" s="316">
        <v>0</v>
      </c>
      <c r="P308" s="316">
        <v>0</v>
      </c>
      <c r="Q308" s="316">
        <v>0</v>
      </c>
      <c r="R308" s="316">
        <v>0</v>
      </c>
      <c r="S308" s="316">
        <v>0</v>
      </c>
      <c r="T308" s="316">
        <v>0</v>
      </c>
      <c r="U308" s="316">
        <v>0</v>
      </c>
      <c r="V308" s="316">
        <v>0</v>
      </c>
      <c r="W308" s="316">
        <v>0</v>
      </c>
      <c r="X308" s="316">
        <v>0</v>
      </c>
      <c r="Y308" s="316">
        <v>0</v>
      </c>
      <c r="Z308" s="316">
        <v>0</v>
      </c>
      <c r="AA308" s="316">
        <v>0</v>
      </c>
      <c r="AB308" s="316">
        <v>0</v>
      </c>
      <c r="AC308" s="316">
        <v>0</v>
      </c>
      <c r="AD308" s="316">
        <v>0</v>
      </c>
      <c r="AE308" s="316">
        <v>0</v>
      </c>
      <c r="AF308" s="316">
        <v>0</v>
      </c>
      <c r="AG308" s="316">
        <v>0</v>
      </c>
      <c r="AH308" s="316">
        <v>0</v>
      </c>
      <c r="AI308" s="316">
        <v>0</v>
      </c>
      <c r="AJ308" s="316">
        <v>0</v>
      </c>
      <c r="AK308" s="316">
        <v>0</v>
      </c>
      <c r="AL308" s="316">
        <v>0</v>
      </c>
    </row>
    <row r="309" spans="1:38">
      <c r="A309" s="316">
        <v>308</v>
      </c>
      <c r="B309" s="316" t="s">
        <v>2895</v>
      </c>
      <c r="C309" s="316" t="s">
        <v>3007</v>
      </c>
      <c r="D309" s="316">
        <f t="shared" si="4"/>
        <v>0</v>
      </c>
      <c r="E309" s="316" t="s">
        <v>2966</v>
      </c>
      <c r="G309" s="316">
        <v>0</v>
      </c>
      <c r="H309" s="316">
        <v>0</v>
      </c>
      <c r="I309" s="316">
        <v>0</v>
      </c>
      <c r="J309" s="316">
        <v>0</v>
      </c>
      <c r="K309" s="316">
        <v>0</v>
      </c>
      <c r="L309" s="316">
        <v>0</v>
      </c>
      <c r="M309" s="316">
        <v>0</v>
      </c>
      <c r="N309" s="316">
        <v>0</v>
      </c>
      <c r="O309" s="316">
        <v>0</v>
      </c>
      <c r="P309" s="316">
        <v>0</v>
      </c>
      <c r="Q309" s="316">
        <v>0</v>
      </c>
      <c r="R309" s="316">
        <v>0</v>
      </c>
      <c r="S309" s="316">
        <v>0</v>
      </c>
      <c r="T309" s="316">
        <v>0</v>
      </c>
      <c r="U309" s="316">
        <v>0</v>
      </c>
      <c r="V309" s="316">
        <v>0</v>
      </c>
      <c r="W309" s="316">
        <v>0</v>
      </c>
      <c r="X309" s="316">
        <v>0</v>
      </c>
      <c r="Y309" s="316">
        <v>0</v>
      </c>
      <c r="Z309" s="316">
        <v>0</v>
      </c>
      <c r="AA309" s="316">
        <v>0</v>
      </c>
      <c r="AB309" s="316">
        <v>0</v>
      </c>
      <c r="AC309" s="316">
        <v>0</v>
      </c>
      <c r="AD309" s="316">
        <v>0</v>
      </c>
      <c r="AE309" s="316">
        <v>0</v>
      </c>
      <c r="AF309" s="316">
        <v>0</v>
      </c>
      <c r="AG309" s="316">
        <v>0</v>
      </c>
      <c r="AH309" s="316">
        <v>0</v>
      </c>
      <c r="AI309" s="316">
        <v>0</v>
      </c>
      <c r="AJ309" s="316">
        <v>0</v>
      </c>
      <c r="AK309" s="316">
        <v>0</v>
      </c>
      <c r="AL309" s="316">
        <v>0</v>
      </c>
    </row>
    <row r="310" spans="1:38">
      <c r="A310" s="316">
        <v>309</v>
      </c>
      <c r="B310" s="316" t="s">
        <v>2895</v>
      </c>
      <c r="C310" s="316" t="s">
        <v>3008</v>
      </c>
      <c r="D310" s="316">
        <f t="shared" si="4"/>
        <v>0</v>
      </c>
      <c r="E310" s="316" t="s">
        <v>2997</v>
      </c>
      <c r="G310" s="316">
        <v>0</v>
      </c>
      <c r="H310" s="316">
        <v>0</v>
      </c>
      <c r="I310" s="316">
        <v>0</v>
      </c>
      <c r="J310" s="316">
        <v>0</v>
      </c>
      <c r="K310" s="316">
        <v>0</v>
      </c>
      <c r="L310" s="316">
        <v>0</v>
      </c>
      <c r="M310" s="316">
        <v>0</v>
      </c>
      <c r="N310" s="316">
        <v>0</v>
      </c>
      <c r="O310" s="316">
        <v>0</v>
      </c>
      <c r="P310" s="316">
        <v>0</v>
      </c>
      <c r="Q310" s="316">
        <v>0</v>
      </c>
      <c r="R310" s="316">
        <v>0</v>
      </c>
      <c r="S310" s="316">
        <v>0</v>
      </c>
      <c r="T310" s="316">
        <v>0</v>
      </c>
      <c r="U310" s="316">
        <v>0</v>
      </c>
      <c r="V310" s="316">
        <v>0</v>
      </c>
      <c r="W310" s="316">
        <v>0</v>
      </c>
      <c r="X310" s="316">
        <v>0</v>
      </c>
      <c r="Y310" s="316">
        <v>0</v>
      </c>
      <c r="Z310" s="316">
        <v>0</v>
      </c>
      <c r="AA310" s="316">
        <v>0</v>
      </c>
      <c r="AB310" s="316">
        <v>0</v>
      </c>
      <c r="AC310" s="316">
        <v>0</v>
      </c>
      <c r="AD310" s="316">
        <v>0</v>
      </c>
      <c r="AE310" s="316">
        <v>0</v>
      </c>
      <c r="AF310" s="316">
        <v>0</v>
      </c>
      <c r="AG310" s="316">
        <v>0</v>
      </c>
      <c r="AH310" s="316">
        <v>0</v>
      </c>
      <c r="AI310" s="316">
        <v>0</v>
      </c>
      <c r="AJ310" s="316">
        <v>0</v>
      </c>
      <c r="AK310" s="316">
        <v>0</v>
      </c>
      <c r="AL310" s="316">
        <v>0</v>
      </c>
    </row>
    <row r="311" spans="1:38">
      <c r="A311" s="316">
        <v>310</v>
      </c>
      <c r="B311" s="316" t="s">
        <v>2895</v>
      </c>
      <c r="C311" s="316" t="s">
        <v>3009</v>
      </c>
      <c r="D311" s="316">
        <f t="shared" si="4"/>
        <v>0</v>
      </c>
      <c r="E311" s="316" t="s">
        <v>2966</v>
      </c>
      <c r="G311" s="316">
        <v>0</v>
      </c>
      <c r="H311" s="316">
        <v>0</v>
      </c>
      <c r="I311" s="316">
        <v>0</v>
      </c>
      <c r="J311" s="316">
        <v>0</v>
      </c>
      <c r="K311" s="316">
        <v>0</v>
      </c>
      <c r="L311" s="316">
        <v>0</v>
      </c>
      <c r="M311" s="316">
        <v>0</v>
      </c>
      <c r="N311" s="316">
        <v>0</v>
      </c>
      <c r="O311" s="316">
        <v>0</v>
      </c>
      <c r="P311" s="316">
        <v>0</v>
      </c>
      <c r="Q311" s="316">
        <v>0</v>
      </c>
      <c r="R311" s="316">
        <v>0</v>
      </c>
      <c r="S311" s="316">
        <v>0</v>
      </c>
      <c r="T311" s="316">
        <v>0</v>
      </c>
      <c r="U311" s="316">
        <v>0</v>
      </c>
      <c r="V311" s="316">
        <v>0</v>
      </c>
      <c r="W311" s="316">
        <v>0</v>
      </c>
      <c r="X311" s="316">
        <v>0</v>
      </c>
      <c r="Y311" s="316">
        <v>0</v>
      </c>
      <c r="Z311" s="316">
        <v>0</v>
      </c>
      <c r="AA311" s="316">
        <v>0</v>
      </c>
      <c r="AB311" s="316">
        <v>0</v>
      </c>
      <c r="AC311" s="316">
        <v>0</v>
      </c>
      <c r="AD311" s="316">
        <v>0</v>
      </c>
      <c r="AE311" s="316">
        <v>0</v>
      </c>
      <c r="AF311" s="316">
        <v>0</v>
      </c>
      <c r="AG311" s="316">
        <v>0</v>
      </c>
      <c r="AH311" s="316">
        <v>0</v>
      </c>
      <c r="AI311" s="316">
        <v>0</v>
      </c>
      <c r="AJ311" s="316">
        <v>0</v>
      </c>
      <c r="AK311" s="316">
        <v>0</v>
      </c>
      <c r="AL311" s="316">
        <v>0</v>
      </c>
    </row>
    <row r="312" spans="1:38">
      <c r="A312" s="316">
        <v>311</v>
      </c>
      <c r="B312" s="316" t="s">
        <v>2895</v>
      </c>
      <c r="C312" s="316" t="s">
        <v>3010</v>
      </c>
      <c r="D312" s="316">
        <f t="shared" si="4"/>
        <v>0</v>
      </c>
      <c r="E312" s="316" t="s">
        <v>2952</v>
      </c>
      <c r="G312" s="316">
        <v>0</v>
      </c>
      <c r="H312" s="316">
        <v>0</v>
      </c>
      <c r="I312" s="316">
        <v>0</v>
      </c>
      <c r="J312" s="316">
        <v>0</v>
      </c>
      <c r="K312" s="316">
        <v>0</v>
      </c>
      <c r="L312" s="316">
        <v>0</v>
      </c>
      <c r="M312" s="316">
        <v>0</v>
      </c>
      <c r="N312" s="316">
        <v>0</v>
      </c>
      <c r="O312" s="316">
        <v>0</v>
      </c>
      <c r="P312" s="316">
        <v>0</v>
      </c>
      <c r="Q312" s="316">
        <v>0</v>
      </c>
      <c r="R312" s="316">
        <v>0</v>
      </c>
      <c r="S312" s="316">
        <v>0</v>
      </c>
      <c r="T312" s="316">
        <v>0</v>
      </c>
      <c r="U312" s="316">
        <v>0</v>
      </c>
      <c r="V312" s="316">
        <v>0</v>
      </c>
      <c r="W312" s="316">
        <v>0</v>
      </c>
      <c r="X312" s="316">
        <v>0</v>
      </c>
      <c r="Y312" s="316">
        <v>0</v>
      </c>
      <c r="Z312" s="316">
        <v>0</v>
      </c>
      <c r="AA312" s="316">
        <v>0</v>
      </c>
      <c r="AB312" s="316">
        <v>0</v>
      </c>
      <c r="AC312" s="316">
        <v>0</v>
      </c>
      <c r="AD312" s="316">
        <v>0</v>
      </c>
      <c r="AE312" s="316">
        <v>0</v>
      </c>
      <c r="AF312" s="316">
        <v>0</v>
      </c>
      <c r="AG312" s="316">
        <v>0</v>
      </c>
      <c r="AH312" s="316">
        <v>0</v>
      </c>
      <c r="AI312" s="316">
        <v>0</v>
      </c>
      <c r="AJ312" s="316">
        <v>0</v>
      </c>
      <c r="AK312" s="316">
        <v>0</v>
      </c>
      <c r="AL312" s="316">
        <v>0</v>
      </c>
    </row>
    <row r="313" spans="1:38">
      <c r="A313" s="316">
        <v>312</v>
      </c>
      <c r="B313" s="316" t="s">
        <v>2895</v>
      </c>
      <c r="C313" s="316" t="s">
        <v>3011</v>
      </c>
      <c r="D313" s="316">
        <f t="shared" si="4"/>
        <v>0</v>
      </c>
      <c r="E313" s="316" t="s">
        <v>3012</v>
      </c>
      <c r="G313" s="316">
        <v>0</v>
      </c>
      <c r="H313" s="316">
        <v>0</v>
      </c>
      <c r="I313" s="316">
        <v>0</v>
      </c>
      <c r="J313" s="316">
        <v>0</v>
      </c>
      <c r="K313" s="316">
        <v>0</v>
      </c>
      <c r="L313" s="316">
        <v>0</v>
      </c>
      <c r="M313" s="316">
        <v>0</v>
      </c>
      <c r="N313" s="316">
        <v>0</v>
      </c>
      <c r="O313" s="316">
        <v>0</v>
      </c>
      <c r="P313" s="316">
        <v>0</v>
      </c>
      <c r="Q313" s="316">
        <v>0</v>
      </c>
      <c r="R313" s="316">
        <v>0</v>
      </c>
      <c r="S313" s="316">
        <v>0</v>
      </c>
      <c r="T313" s="316">
        <v>0</v>
      </c>
      <c r="U313" s="316">
        <v>0</v>
      </c>
      <c r="V313" s="316">
        <v>0</v>
      </c>
      <c r="W313" s="316">
        <v>0</v>
      </c>
      <c r="X313" s="316">
        <v>0</v>
      </c>
      <c r="Y313" s="316">
        <v>0</v>
      </c>
      <c r="Z313" s="316">
        <v>0</v>
      </c>
      <c r="AA313" s="316">
        <v>0</v>
      </c>
      <c r="AB313" s="316">
        <v>0</v>
      </c>
      <c r="AC313" s="316">
        <v>0</v>
      </c>
      <c r="AD313" s="316">
        <v>0</v>
      </c>
      <c r="AE313" s="316">
        <v>0</v>
      </c>
      <c r="AF313" s="316">
        <v>0</v>
      </c>
      <c r="AG313" s="316">
        <v>0</v>
      </c>
      <c r="AH313" s="316">
        <v>0</v>
      </c>
      <c r="AI313" s="316">
        <v>0</v>
      </c>
      <c r="AJ313" s="316">
        <v>0</v>
      </c>
      <c r="AK313" s="316">
        <v>0</v>
      </c>
      <c r="AL313" s="316">
        <v>0</v>
      </c>
    </row>
    <row r="314" spans="1:38">
      <c r="A314" s="316">
        <v>313</v>
      </c>
      <c r="B314" s="316" t="s">
        <v>2895</v>
      </c>
      <c r="C314" s="316" t="s">
        <v>3013</v>
      </c>
      <c r="D314" s="316">
        <f t="shared" si="4"/>
        <v>0</v>
      </c>
      <c r="E314" s="316" t="s">
        <v>2952</v>
      </c>
      <c r="G314" s="316">
        <v>0</v>
      </c>
      <c r="H314" s="316">
        <v>0</v>
      </c>
      <c r="I314" s="316">
        <v>0</v>
      </c>
      <c r="J314" s="316">
        <v>0</v>
      </c>
      <c r="K314" s="316">
        <v>0</v>
      </c>
      <c r="L314" s="316">
        <v>0</v>
      </c>
      <c r="M314" s="316">
        <v>0</v>
      </c>
      <c r="N314" s="316">
        <v>0</v>
      </c>
      <c r="O314" s="316">
        <v>0</v>
      </c>
      <c r="P314" s="316">
        <v>0</v>
      </c>
      <c r="Q314" s="316">
        <v>0</v>
      </c>
      <c r="R314" s="316">
        <v>0</v>
      </c>
      <c r="S314" s="316">
        <v>0</v>
      </c>
      <c r="T314" s="316">
        <v>0</v>
      </c>
      <c r="U314" s="316">
        <v>0</v>
      </c>
      <c r="V314" s="316">
        <v>0</v>
      </c>
      <c r="W314" s="316">
        <v>0</v>
      </c>
      <c r="X314" s="316">
        <v>0</v>
      </c>
      <c r="Y314" s="316">
        <v>0</v>
      </c>
      <c r="Z314" s="316">
        <v>0</v>
      </c>
      <c r="AA314" s="316">
        <v>0</v>
      </c>
      <c r="AB314" s="316">
        <v>0</v>
      </c>
      <c r="AC314" s="316">
        <v>0</v>
      </c>
      <c r="AD314" s="316">
        <v>0</v>
      </c>
      <c r="AE314" s="316">
        <v>0</v>
      </c>
      <c r="AF314" s="316">
        <v>0</v>
      </c>
      <c r="AG314" s="316">
        <v>0</v>
      </c>
      <c r="AH314" s="316">
        <v>0</v>
      </c>
      <c r="AI314" s="316">
        <v>0</v>
      </c>
      <c r="AJ314" s="316">
        <v>0</v>
      </c>
      <c r="AK314" s="316">
        <v>0</v>
      </c>
      <c r="AL314" s="316">
        <v>0</v>
      </c>
    </row>
    <row r="315" spans="1:38">
      <c r="A315" s="316">
        <v>314</v>
      </c>
      <c r="B315" s="316" t="s">
        <v>2895</v>
      </c>
      <c r="C315" s="316" t="s">
        <v>3014</v>
      </c>
      <c r="D315" s="316">
        <f t="shared" si="4"/>
        <v>0</v>
      </c>
      <c r="E315" s="316" t="s">
        <v>2966</v>
      </c>
      <c r="G315" s="316">
        <v>0</v>
      </c>
      <c r="H315" s="316">
        <v>0</v>
      </c>
      <c r="I315" s="316">
        <v>0</v>
      </c>
      <c r="J315" s="316">
        <v>0</v>
      </c>
      <c r="K315" s="316">
        <v>0</v>
      </c>
      <c r="L315" s="316">
        <v>0</v>
      </c>
      <c r="M315" s="316">
        <v>0</v>
      </c>
      <c r="N315" s="316">
        <v>0</v>
      </c>
      <c r="O315" s="316">
        <v>0</v>
      </c>
      <c r="P315" s="316">
        <v>0</v>
      </c>
      <c r="Q315" s="316">
        <v>0</v>
      </c>
      <c r="R315" s="316">
        <v>0</v>
      </c>
      <c r="S315" s="316">
        <v>0</v>
      </c>
      <c r="T315" s="316">
        <v>0</v>
      </c>
      <c r="U315" s="316">
        <v>0</v>
      </c>
      <c r="V315" s="316">
        <v>0</v>
      </c>
      <c r="W315" s="316">
        <v>0</v>
      </c>
      <c r="X315" s="316">
        <v>0</v>
      </c>
      <c r="Y315" s="316">
        <v>0</v>
      </c>
      <c r="Z315" s="316">
        <v>0</v>
      </c>
      <c r="AA315" s="316">
        <v>0</v>
      </c>
      <c r="AB315" s="316">
        <v>0</v>
      </c>
      <c r="AC315" s="316">
        <v>0</v>
      </c>
      <c r="AD315" s="316">
        <v>0</v>
      </c>
      <c r="AE315" s="316">
        <v>0</v>
      </c>
      <c r="AF315" s="316">
        <v>0</v>
      </c>
      <c r="AG315" s="316">
        <v>0</v>
      </c>
      <c r="AH315" s="316">
        <v>0</v>
      </c>
      <c r="AI315" s="316">
        <v>0</v>
      </c>
      <c r="AJ315" s="316">
        <v>0</v>
      </c>
      <c r="AK315" s="316">
        <v>0</v>
      </c>
      <c r="AL315" s="316">
        <v>0</v>
      </c>
    </row>
    <row r="316" spans="1:38">
      <c r="A316" s="316">
        <v>315</v>
      </c>
      <c r="B316" s="316" t="s">
        <v>2895</v>
      </c>
      <c r="C316" s="316" t="s">
        <v>3015</v>
      </c>
      <c r="D316" s="316">
        <f t="shared" si="4"/>
        <v>0</v>
      </c>
      <c r="E316" s="316" t="s">
        <v>2952</v>
      </c>
      <c r="G316" s="316">
        <v>0</v>
      </c>
      <c r="H316" s="316">
        <v>0</v>
      </c>
      <c r="I316" s="316">
        <v>0</v>
      </c>
      <c r="J316" s="316">
        <v>0</v>
      </c>
      <c r="K316" s="316">
        <v>0</v>
      </c>
      <c r="L316" s="316">
        <v>0</v>
      </c>
      <c r="M316" s="316">
        <v>0</v>
      </c>
      <c r="N316" s="316">
        <v>0</v>
      </c>
      <c r="O316" s="316">
        <v>0</v>
      </c>
      <c r="P316" s="316">
        <v>0</v>
      </c>
      <c r="Q316" s="316">
        <v>0</v>
      </c>
      <c r="R316" s="316">
        <v>0</v>
      </c>
      <c r="S316" s="316">
        <v>0</v>
      </c>
      <c r="T316" s="316">
        <v>0</v>
      </c>
      <c r="U316" s="316">
        <v>0</v>
      </c>
      <c r="V316" s="316">
        <v>0</v>
      </c>
      <c r="W316" s="316">
        <v>0</v>
      </c>
      <c r="X316" s="316">
        <v>0</v>
      </c>
      <c r="Y316" s="316">
        <v>0</v>
      </c>
      <c r="Z316" s="316">
        <v>0</v>
      </c>
      <c r="AA316" s="316">
        <v>0</v>
      </c>
      <c r="AB316" s="316">
        <v>0</v>
      </c>
      <c r="AC316" s="316">
        <v>0</v>
      </c>
      <c r="AD316" s="316">
        <v>0</v>
      </c>
      <c r="AE316" s="316">
        <v>0</v>
      </c>
      <c r="AF316" s="316">
        <v>0</v>
      </c>
      <c r="AG316" s="316">
        <v>0</v>
      </c>
      <c r="AH316" s="316">
        <v>0</v>
      </c>
      <c r="AI316" s="316">
        <v>0</v>
      </c>
      <c r="AJ316" s="316">
        <v>0</v>
      </c>
      <c r="AK316" s="316">
        <v>0</v>
      </c>
      <c r="AL316" s="316">
        <v>0</v>
      </c>
    </row>
    <row r="317" spans="1:38">
      <c r="A317" s="316">
        <v>316</v>
      </c>
      <c r="B317" s="316" t="s">
        <v>2895</v>
      </c>
      <c r="C317" s="316" t="s">
        <v>3016</v>
      </c>
      <c r="D317" s="316">
        <f t="shared" si="4"/>
        <v>0</v>
      </c>
      <c r="E317" s="316" t="s">
        <v>2966</v>
      </c>
      <c r="G317" s="316">
        <v>0</v>
      </c>
      <c r="H317" s="316">
        <v>0</v>
      </c>
      <c r="I317" s="316">
        <v>0</v>
      </c>
      <c r="J317" s="316">
        <v>0</v>
      </c>
      <c r="K317" s="316">
        <v>0</v>
      </c>
      <c r="L317" s="316">
        <v>0</v>
      </c>
      <c r="M317" s="316">
        <v>0</v>
      </c>
      <c r="N317" s="316">
        <v>0</v>
      </c>
      <c r="O317" s="316">
        <v>0</v>
      </c>
      <c r="P317" s="316">
        <v>0</v>
      </c>
      <c r="Q317" s="316">
        <v>0</v>
      </c>
      <c r="R317" s="316">
        <v>0</v>
      </c>
      <c r="S317" s="316">
        <v>0</v>
      </c>
      <c r="T317" s="316">
        <v>0</v>
      </c>
      <c r="U317" s="316">
        <v>0</v>
      </c>
      <c r="V317" s="316">
        <v>0</v>
      </c>
      <c r="W317" s="316">
        <v>0</v>
      </c>
      <c r="X317" s="316">
        <v>0</v>
      </c>
      <c r="Y317" s="316">
        <v>0</v>
      </c>
      <c r="Z317" s="316">
        <v>0</v>
      </c>
      <c r="AA317" s="316">
        <v>0</v>
      </c>
      <c r="AB317" s="316">
        <v>0</v>
      </c>
      <c r="AC317" s="316">
        <v>0</v>
      </c>
      <c r="AD317" s="316">
        <v>0</v>
      </c>
      <c r="AE317" s="316">
        <v>0</v>
      </c>
      <c r="AF317" s="316">
        <v>0</v>
      </c>
      <c r="AG317" s="316">
        <v>0</v>
      </c>
      <c r="AH317" s="316">
        <v>0</v>
      </c>
      <c r="AI317" s="316">
        <v>0</v>
      </c>
      <c r="AJ317" s="316">
        <v>0</v>
      </c>
      <c r="AK317" s="316">
        <v>0</v>
      </c>
      <c r="AL317" s="316">
        <v>0</v>
      </c>
    </row>
    <row r="318" spans="1:38">
      <c r="A318" s="316">
        <v>317</v>
      </c>
      <c r="B318" s="316" t="s">
        <v>2895</v>
      </c>
      <c r="C318" s="316" t="s">
        <v>3017</v>
      </c>
      <c r="D318" s="316">
        <f t="shared" si="4"/>
        <v>0</v>
      </c>
      <c r="E318" s="316" t="s">
        <v>2966</v>
      </c>
      <c r="G318" s="316">
        <v>0</v>
      </c>
      <c r="H318" s="316">
        <v>0</v>
      </c>
      <c r="I318" s="316">
        <v>0</v>
      </c>
      <c r="J318" s="316">
        <v>0</v>
      </c>
      <c r="K318" s="316">
        <v>0</v>
      </c>
      <c r="L318" s="316">
        <v>0</v>
      </c>
      <c r="M318" s="316">
        <v>0</v>
      </c>
      <c r="N318" s="316">
        <v>0</v>
      </c>
      <c r="O318" s="316">
        <v>0</v>
      </c>
      <c r="P318" s="316">
        <v>0</v>
      </c>
      <c r="Q318" s="316">
        <v>0</v>
      </c>
      <c r="R318" s="316">
        <v>0</v>
      </c>
      <c r="S318" s="316">
        <v>0</v>
      </c>
      <c r="T318" s="316">
        <v>0</v>
      </c>
      <c r="U318" s="316">
        <v>0</v>
      </c>
      <c r="V318" s="316">
        <v>0</v>
      </c>
      <c r="W318" s="316">
        <v>0</v>
      </c>
      <c r="X318" s="316">
        <v>0</v>
      </c>
      <c r="Y318" s="316">
        <v>0</v>
      </c>
      <c r="Z318" s="316">
        <v>0</v>
      </c>
      <c r="AA318" s="316">
        <v>0</v>
      </c>
      <c r="AB318" s="316">
        <v>0</v>
      </c>
      <c r="AC318" s="316">
        <v>0</v>
      </c>
      <c r="AD318" s="316">
        <v>0</v>
      </c>
      <c r="AE318" s="316">
        <v>0</v>
      </c>
      <c r="AF318" s="316">
        <v>0</v>
      </c>
      <c r="AG318" s="316">
        <v>0</v>
      </c>
      <c r="AH318" s="316">
        <v>0</v>
      </c>
      <c r="AI318" s="316">
        <v>0</v>
      </c>
      <c r="AJ318" s="316">
        <v>0</v>
      </c>
      <c r="AK318" s="316">
        <v>0</v>
      </c>
      <c r="AL318" s="316">
        <v>0</v>
      </c>
    </row>
    <row r="319" spans="1:38">
      <c r="A319" s="316">
        <v>318</v>
      </c>
      <c r="B319" s="316" t="s">
        <v>2895</v>
      </c>
      <c r="C319" s="316" t="s">
        <v>3018</v>
      </c>
      <c r="D319" s="316">
        <f t="shared" si="4"/>
        <v>0</v>
      </c>
      <c r="E319" s="316" t="s">
        <v>2966</v>
      </c>
      <c r="G319" s="316">
        <v>0</v>
      </c>
      <c r="H319" s="316">
        <v>0</v>
      </c>
      <c r="I319" s="316">
        <v>0</v>
      </c>
      <c r="J319" s="316">
        <v>0</v>
      </c>
      <c r="K319" s="316">
        <v>0</v>
      </c>
      <c r="L319" s="316">
        <v>0</v>
      </c>
      <c r="M319" s="316">
        <v>0</v>
      </c>
      <c r="N319" s="316">
        <v>0</v>
      </c>
      <c r="O319" s="316">
        <v>0</v>
      </c>
      <c r="P319" s="316">
        <v>0</v>
      </c>
      <c r="Q319" s="316">
        <v>0</v>
      </c>
      <c r="R319" s="316">
        <v>0</v>
      </c>
      <c r="S319" s="316">
        <v>0</v>
      </c>
      <c r="T319" s="316">
        <v>0</v>
      </c>
      <c r="U319" s="316">
        <v>0</v>
      </c>
      <c r="V319" s="316">
        <v>0</v>
      </c>
      <c r="W319" s="316">
        <v>0</v>
      </c>
      <c r="X319" s="316">
        <v>0</v>
      </c>
      <c r="Y319" s="316">
        <v>0</v>
      </c>
      <c r="Z319" s="316">
        <v>0</v>
      </c>
      <c r="AA319" s="316">
        <v>0</v>
      </c>
      <c r="AB319" s="316">
        <v>0</v>
      </c>
      <c r="AC319" s="316">
        <v>0</v>
      </c>
      <c r="AD319" s="316">
        <v>0</v>
      </c>
      <c r="AE319" s="316">
        <v>0</v>
      </c>
      <c r="AF319" s="316">
        <v>0</v>
      </c>
      <c r="AG319" s="316">
        <v>0</v>
      </c>
      <c r="AH319" s="316">
        <v>0</v>
      </c>
      <c r="AI319" s="316">
        <v>0</v>
      </c>
      <c r="AJ319" s="316">
        <v>0</v>
      </c>
      <c r="AK319" s="316">
        <v>0</v>
      </c>
      <c r="AL319" s="316">
        <v>0</v>
      </c>
    </row>
    <row r="320" spans="1:38">
      <c r="A320" s="316">
        <v>319</v>
      </c>
      <c r="B320" s="316" t="s">
        <v>2895</v>
      </c>
      <c r="C320" s="316" t="s">
        <v>3019</v>
      </c>
      <c r="D320" s="316">
        <f t="shared" si="4"/>
        <v>0</v>
      </c>
      <c r="E320" s="316" t="s">
        <v>2966</v>
      </c>
      <c r="G320" s="316">
        <v>0</v>
      </c>
      <c r="H320" s="316">
        <v>0</v>
      </c>
      <c r="I320" s="316">
        <v>0</v>
      </c>
      <c r="J320" s="316">
        <v>0</v>
      </c>
      <c r="K320" s="316">
        <v>0</v>
      </c>
      <c r="L320" s="316">
        <v>0</v>
      </c>
      <c r="M320" s="316">
        <v>0</v>
      </c>
      <c r="N320" s="316">
        <v>0</v>
      </c>
      <c r="O320" s="316">
        <v>0</v>
      </c>
      <c r="P320" s="316">
        <v>0</v>
      </c>
      <c r="Q320" s="316">
        <v>0</v>
      </c>
      <c r="R320" s="316">
        <v>0</v>
      </c>
      <c r="S320" s="316">
        <v>0</v>
      </c>
      <c r="T320" s="316">
        <v>0</v>
      </c>
      <c r="U320" s="316">
        <v>0</v>
      </c>
      <c r="V320" s="316">
        <v>0</v>
      </c>
      <c r="W320" s="316">
        <v>0</v>
      </c>
      <c r="X320" s="316">
        <v>0</v>
      </c>
      <c r="Y320" s="316">
        <v>0</v>
      </c>
      <c r="Z320" s="316">
        <v>0</v>
      </c>
      <c r="AA320" s="316">
        <v>0</v>
      </c>
      <c r="AB320" s="316">
        <v>0</v>
      </c>
      <c r="AC320" s="316">
        <v>0</v>
      </c>
      <c r="AD320" s="316">
        <v>0</v>
      </c>
      <c r="AE320" s="316">
        <v>0</v>
      </c>
      <c r="AF320" s="316">
        <v>0</v>
      </c>
      <c r="AG320" s="316">
        <v>0</v>
      </c>
      <c r="AH320" s="316">
        <v>0</v>
      </c>
      <c r="AI320" s="316">
        <v>0</v>
      </c>
      <c r="AJ320" s="316">
        <v>0</v>
      </c>
      <c r="AK320" s="316">
        <v>0</v>
      </c>
      <c r="AL320" s="316">
        <v>0</v>
      </c>
    </row>
    <row r="321" spans="1:38">
      <c r="A321" s="316">
        <v>320</v>
      </c>
      <c r="B321" s="316" t="s">
        <v>2895</v>
      </c>
      <c r="C321" s="316" t="s">
        <v>3020</v>
      </c>
      <c r="D321" s="316">
        <f t="shared" si="4"/>
        <v>0</v>
      </c>
      <c r="E321" s="316" t="s">
        <v>2897</v>
      </c>
      <c r="G321" s="316">
        <v>0</v>
      </c>
      <c r="H321" s="316">
        <v>0</v>
      </c>
      <c r="I321" s="316">
        <v>0</v>
      </c>
      <c r="J321" s="316">
        <v>0</v>
      </c>
      <c r="K321" s="316">
        <v>0</v>
      </c>
      <c r="L321" s="316">
        <v>0</v>
      </c>
      <c r="M321" s="316">
        <v>0</v>
      </c>
      <c r="N321" s="316">
        <v>0</v>
      </c>
      <c r="O321" s="316">
        <v>0</v>
      </c>
      <c r="P321" s="316">
        <v>0</v>
      </c>
      <c r="Q321" s="316">
        <v>0</v>
      </c>
      <c r="R321" s="316">
        <v>0</v>
      </c>
      <c r="S321" s="316">
        <v>0</v>
      </c>
      <c r="T321" s="316">
        <v>0</v>
      </c>
      <c r="U321" s="316">
        <v>0</v>
      </c>
      <c r="V321" s="316">
        <v>0</v>
      </c>
      <c r="W321" s="316">
        <v>0</v>
      </c>
      <c r="X321" s="316">
        <v>0</v>
      </c>
      <c r="Y321" s="316">
        <v>0</v>
      </c>
      <c r="Z321" s="316">
        <v>0</v>
      </c>
      <c r="AA321" s="316">
        <v>0</v>
      </c>
      <c r="AB321" s="316">
        <v>0</v>
      </c>
      <c r="AC321" s="316">
        <v>0</v>
      </c>
      <c r="AD321" s="316">
        <v>0</v>
      </c>
      <c r="AE321" s="316">
        <v>0</v>
      </c>
      <c r="AF321" s="316">
        <v>0</v>
      </c>
      <c r="AG321" s="316">
        <v>0</v>
      </c>
      <c r="AH321" s="316">
        <v>0</v>
      </c>
      <c r="AI321" s="316">
        <v>0</v>
      </c>
      <c r="AJ321" s="316">
        <v>0</v>
      </c>
      <c r="AK321" s="316">
        <v>0</v>
      </c>
      <c r="AL321" s="316">
        <v>0</v>
      </c>
    </row>
    <row r="322" spans="1:38">
      <c r="A322" s="316">
        <v>321</v>
      </c>
      <c r="B322" s="316" t="s">
        <v>2895</v>
      </c>
      <c r="C322" s="316" t="s">
        <v>3021</v>
      </c>
      <c r="D322" s="316">
        <f t="shared" ref="D322:D385" si="5">IF(ISERROR(AL322),0,AL322)</f>
        <v>0</v>
      </c>
      <c r="E322" s="316" t="s">
        <v>2897</v>
      </c>
      <c r="G322" s="316">
        <v>0</v>
      </c>
      <c r="H322" s="316">
        <v>0</v>
      </c>
      <c r="I322" s="316">
        <v>0</v>
      </c>
      <c r="J322" s="316">
        <v>0</v>
      </c>
      <c r="K322" s="316">
        <v>0</v>
      </c>
      <c r="L322" s="316">
        <v>0</v>
      </c>
      <c r="M322" s="316">
        <v>0</v>
      </c>
      <c r="N322" s="316">
        <v>0</v>
      </c>
      <c r="O322" s="316">
        <v>0</v>
      </c>
      <c r="P322" s="316">
        <v>0</v>
      </c>
      <c r="Q322" s="316">
        <v>0</v>
      </c>
      <c r="R322" s="316">
        <v>0</v>
      </c>
      <c r="S322" s="316">
        <v>0</v>
      </c>
      <c r="T322" s="316">
        <v>0</v>
      </c>
      <c r="U322" s="316">
        <v>0</v>
      </c>
      <c r="V322" s="316">
        <v>0</v>
      </c>
      <c r="W322" s="316">
        <v>0</v>
      </c>
      <c r="X322" s="316">
        <v>0</v>
      </c>
      <c r="Y322" s="316">
        <v>0</v>
      </c>
      <c r="Z322" s="316">
        <v>0</v>
      </c>
      <c r="AA322" s="316">
        <v>0</v>
      </c>
      <c r="AB322" s="316">
        <v>0</v>
      </c>
      <c r="AC322" s="316">
        <v>0</v>
      </c>
      <c r="AD322" s="316">
        <v>0</v>
      </c>
      <c r="AE322" s="316">
        <v>0</v>
      </c>
      <c r="AF322" s="316">
        <v>0</v>
      </c>
      <c r="AG322" s="316">
        <v>0</v>
      </c>
      <c r="AH322" s="316">
        <v>0</v>
      </c>
      <c r="AI322" s="316">
        <v>0</v>
      </c>
      <c r="AJ322" s="316">
        <v>0</v>
      </c>
      <c r="AK322" s="316">
        <v>0</v>
      </c>
      <c r="AL322" s="316">
        <v>0</v>
      </c>
    </row>
    <row r="323" spans="1:38">
      <c r="A323" s="316">
        <v>322</v>
      </c>
      <c r="B323" s="316" t="s">
        <v>2895</v>
      </c>
      <c r="C323" s="316" t="s">
        <v>3022</v>
      </c>
      <c r="D323" s="316">
        <f t="shared" si="5"/>
        <v>0</v>
      </c>
      <c r="E323" s="316" t="s">
        <v>2966</v>
      </c>
      <c r="G323" s="316">
        <v>0</v>
      </c>
      <c r="H323" s="316">
        <v>0</v>
      </c>
      <c r="I323" s="316">
        <v>0</v>
      </c>
      <c r="J323" s="316">
        <v>0</v>
      </c>
      <c r="K323" s="316">
        <v>0</v>
      </c>
      <c r="L323" s="316">
        <v>0</v>
      </c>
      <c r="M323" s="316">
        <v>0</v>
      </c>
      <c r="N323" s="316">
        <v>0</v>
      </c>
      <c r="O323" s="316">
        <v>0</v>
      </c>
      <c r="P323" s="316">
        <v>0</v>
      </c>
      <c r="Q323" s="316">
        <v>0</v>
      </c>
      <c r="R323" s="316">
        <v>0</v>
      </c>
      <c r="S323" s="316">
        <v>0</v>
      </c>
      <c r="T323" s="316">
        <v>0</v>
      </c>
      <c r="U323" s="316">
        <v>0</v>
      </c>
      <c r="V323" s="316">
        <v>0</v>
      </c>
      <c r="W323" s="316">
        <v>0</v>
      </c>
      <c r="X323" s="316">
        <v>0</v>
      </c>
      <c r="Y323" s="316">
        <v>0</v>
      </c>
      <c r="Z323" s="316">
        <v>0</v>
      </c>
      <c r="AA323" s="316">
        <v>0</v>
      </c>
      <c r="AB323" s="316">
        <v>0</v>
      </c>
      <c r="AC323" s="316">
        <v>0</v>
      </c>
      <c r="AD323" s="316">
        <v>0</v>
      </c>
      <c r="AE323" s="316">
        <v>0</v>
      </c>
      <c r="AF323" s="316">
        <v>0</v>
      </c>
      <c r="AG323" s="316">
        <v>0</v>
      </c>
      <c r="AH323" s="316">
        <v>0</v>
      </c>
      <c r="AI323" s="316">
        <v>0</v>
      </c>
      <c r="AJ323" s="316">
        <v>0</v>
      </c>
      <c r="AK323" s="316">
        <v>0</v>
      </c>
      <c r="AL323" s="316">
        <v>0</v>
      </c>
    </row>
    <row r="324" spans="1:38">
      <c r="A324" s="316">
        <v>323</v>
      </c>
      <c r="B324" s="316" t="s">
        <v>2895</v>
      </c>
      <c r="C324" s="316" t="s">
        <v>3023</v>
      </c>
      <c r="D324" s="316">
        <f t="shared" si="5"/>
        <v>0</v>
      </c>
      <c r="E324" s="316" t="s">
        <v>2930</v>
      </c>
      <c r="G324" s="316">
        <v>0</v>
      </c>
      <c r="H324" s="316">
        <v>0</v>
      </c>
      <c r="I324" s="316">
        <v>0</v>
      </c>
      <c r="J324" s="316">
        <v>0</v>
      </c>
      <c r="K324" s="316">
        <v>0</v>
      </c>
      <c r="L324" s="316">
        <v>0</v>
      </c>
      <c r="M324" s="316">
        <v>0</v>
      </c>
      <c r="N324" s="316">
        <v>0</v>
      </c>
      <c r="O324" s="316">
        <v>0</v>
      </c>
      <c r="P324" s="316">
        <v>0</v>
      </c>
      <c r="Q324" s="316">
        <v>0</v>
      </c>
      <c r="R324" s="316">
        <v>0</v>
      </c>
      <c r="S324" s="316">
        <v>0</v>
      </c>
      <c r="T324" s="316">
        <v>0</v>
      </c>
      <c r="U324" s="316">
        <v>0</v>
      </c>
      <c r="V324" s="316">
        <v>0</v>
      </c>
      <c r="W324" s="316">
        <v>0</v>
      </c>
      <c r="X324" s="316">
        <v>0</v>
      </c>
      <c r="Y324" s="316">
        <v>0</v>
      </c>
      <c r="Z324" s="316">
        <v>0</v>
      </c>
      <c r="AA324" s="316">
        <v>0</v>
      </c>
      <c r="AB324" s="316">
        <v>0</v>
      </c>
      <c r="AC324" s="316">
        <v>0</v>
      </c>
      <c r="AD324" s="316">
        <v>0</v>
      </c>
      <c r="AE324" s="316">
        <v>0</v>
      </c>
      <c r="AF324" s="316">
        <v>0</v>
      </c>
      <c r="AG324" s="316">
        <v>0</v>
      </c>
      <c r="AH324" s="316">
        <v>0</v>
      </c>
      <c r="AI324" s="316">
        <v>0</v>
      </c>
      <c r="AJ324" s="316">
        <v>0</v>
      </c>
      <c r="AK324" s="316">
        <v>0</v>
      </c>
      <c r="AL324" s="316">
        <v>0</v>
      </c>
    </row>
    <row r="325" spans="1:38">
      <c r="A325" s="316">
        <v>324</v>
      </c>
      <c r="B325" s="316" t="s">
        <v>2895</v>
      </c>
      <c r="C325" s="316" t="s">
        <v>3024</v>
      </c>
      <c r="D325" s="316">
        <f t="shared" si="5"/>
        <v>0</v>
      </c>
      <c r="E325" s="316" t="s">
        <v>2914</v>
      </c>
      <c r="G325" s="316">
        <v>0</v>
      </c>
      <c r="H325" s="316">
        <v>0</v>
      </c>
      <c r="I325" s="316">
        <v>0</v>
      </c>
      <c r="J325" s="316">
        <v>0</v>
      </c>
      <c r="K325" s="316">
        <v>0</v>
      </c>
      <c r="L325" s="316">
        <v>0</v>
      </c>
      <c r="M325" s="316">
        <v>0</v>
      </c>
      <c r="N325" s="316">
        <v>0</v>
      </c>
      <c r="O325" s="316">
        <v>0</v>
      </c>
      <c r="P325" s="316">
        <v>0</v>
      </c>
      <c r="Q325" s="316">
        <v>0</v>
      </c>
      <c r="R325" s="316">
        <v>0</v>
      </c>
      <c r="S325" s="316">
        <v>0</v>
      </c>
      <c r="T325" s="316">
        <v>0</v>
      </c>
      <c r="U325" s="316">
        <v>0</v>
      </c>
      <c r="V325" s="316">
        <v>0</v>
      </c>
      <c r="W325" s="316">
        <v>0</v>
      </c>
      <c r="X325" s="316">
        <v>0</v>
      </c>
      <c r="Y325" s="316">
        <v>0</v>
      </c>
      <c r="Z325" s="316">
        <v>0</v>
      </c>
      <c r="AA325" s="316">
        <v>0</v>
      </c>
      <c r="AB325" s="316">
        <v>0</v>
      </c>
      <c r="AC325" s="316">
        <v>0</v>
      </c>
      <c r="AD325" s="316">
        <v>0</v>
      </c>
      <c r="AE325" s="316">
        <v>0</v>
      </c>
      <c r="AF325" s="316">
        <v>0</v>
      </c>
      <c r="AG325" s="316">
        <v>0</v>
      </c>
      <c r="AH325" s="316">
        <v>0</v>
      </c>
      <c r="AI325" s="316">
        <v>0</v>
      </c>
      <c r="AJ325" s="316">
        <v>0</v>
      </c>
      <c r="AK325" s="316">
        <v>0</v>
      </c>
      <c r="AL325" s="316">
        <v>0</v>
      </c>
    </row>
    <row r="326" spans="1:38">
      <c r="A326" s="316">
        <v>325</v>
      </c>
      <c r="B326" s="316" t="s">
        <v>2895</v>
      </c>
      <c r="C326" s="316" t="s">
        <v>3025</v>
      </c>
      <c r="D326" s="316">
        <f t="shared" si="5"/>
        <v>0</v>
      </c>
      <c r="E326" s="316" t="s">
        <v>3026</v>
      </c>
      <c r="G326" s="316">
        <v>0</v>
      </c>
      <c r="H326" s="316">
        <v>0</v>
      </c>
      <c r="I326" s="316">
        <v>0</v>
      </c>
      <c r="J326" s="316">
        <v>0</v>
      </c>
      <c r="K326" s="316">
        <v>0</v>
      </c>
      <c r="L326" s="316">
        <v>0</v>
      </c>
      <c r="M326" s="316">
        <v>0</v>
      </c>
      <c r="N326" s="316">
        <v>0</v>
      </c>
      <c r="O326" s="316">
        <v>0</v>
      </c>
      <c r="P326" s="316">
        <v>0</v>
      </c>
      <c r="Q326" s="316">
        <v>0</v>
      </c>
      <c r="R326" s="316">
        <v>0</v>
      </c>
      <c r="S326" s="316">
        <v>0</v>
      </c>
      <c r="T326" s="316">
        <v>0</v>
      </c>
      <c r="U326" s="316">
        <v>0</v>
      </c>
      <c r="V326" s="316">
        <v>0</v>
      </c>
      <c r="W326" s="316">
        <v>0</v>
      </c>
      <c r="X326" s="316">
        <v>0</v>
      </c>
      <c r="Y326" s="316">
        <v>0</v>
      </c>
      <c r="Z326" s="316">
        <v>0</v>
      </c>
      <c r="AA326" s="316">
        <v>0</v>
      </c>
      <c r="AB326" s="316">
        <v>0</v>
      </c>
      <c r="AC326" s="316">
        <v>0</v>
      </c>
      <c r="AD326" s="316">
        <v>0</v>
      </c>
      <c r="AE326" s="316">
        <v>0</v>
      </c>
      <c r="AF326" s="316">
        <v>0</v>
      </c>
      <c r="AG326" s="316">
        <v>0</v>
      </c>
      <c r="AH326" s="316">
        <v>0</v>
      </c>
      <c r="AI326" s="316">
        <v>0</v>
      </c>
      <c r="AJ326" s="316">
        <v>0</v>
      </c>
      <c r="AK326" s="316">
        <v>0</v>
      </c>
      <c r="AL326" s="316">
        <v>0</v>
      </c>
    </row>
    <row r="327" spans="1:38">
      <c r="A327" s="316">
        <v>326</v>
      </c>
      <c r="B327" s="316" t="s">
        <v>2895</v>
      </c>
      <c r="C327" s="316" t="s">
        <v>3027</v>
      </c>
      <c r="D327" s="316">
        <f t="shared" si="5"/>
        <v>600</v>
      </c>
      <c r="E327" s="316" t="s">
        <v>2997</v>
      </c>
      <c r="G327" s="316">
        <v>0</v>
      </c>
      <c r="H327" s="316">
        <v>0</v>
      </c>
      <c r="I327" s="316">
        <v>0</v>
      </c>
      <c r="J327" s="316">
        <v>0</v>
      </c>
      <c r="K327" s="316">
        <v>0</v>
      </c>
      <c r="L327" s="316">
        <v>0</v>
      </c>
      <c r="M327" s="316">
        <v>0</v>
      </c>
      <c r="N327" s="316">
        <v>0</v>
      </c>
      <c r="O327" s="316">
        <v>0</v>
      </c>
      <c r="P327" s="316">
        <v>0</v>
      </c>
      <c r="Q327" s="316">
        <v>0</v>
      </c>
      <c r="R327" s="316">
        <v>0</v>
      </c>
      <c r="S327" s="316">
        <v>0</v>
      </c>
      <c r="T327" s="316">
        <v>0</v>
      </c>
      <c r="U327" s="316">
        <v>0</v>
      </c>
      <c r="V327" s="316">
        <v>0</v>
      </c>
      <c r="W327" s="316">
        <v>0</v>
      </c>
      <c r="X327" s="316">
        <v>600</v>
      </c>
      <c r="Y327" s="316">
        <v>0</v>
      </c>
      <c r="Z327" s="316">
        <v>0</v>
      </c>
      <c r="AA327" s="316">
        <v>0</v>
      </c>
      <c r="AB327" s="316">
        <v>0</v>
      </c>
      <c r="AC327" s="316">
        <v>0</v>
      </c>
      <c r="AD327" s="316">
        <v>0</v>
      </c>
      <c r="AE327" s="316">
        <v>0</v>
      </c>
      <c r="AF327" s="316">
        <v>0</v>
      </c>
      <c r="AG327" s="316">
        <v>0</v>
      </c>
      <c r="AH327" s="316">
        <v>0</v>
      </c>
      <c r="AI327" s="316">
        <v>0</v>
      </c>
      <c r="AJ327" s="316">
        <v>0</v>
      </c>
      <c r="AK327" s="316">
        <v>0</v>
      </c>
      <c r="AL327" s="316">
        <v>600</v>
      </c>
    </row>
    <row r="328" spans="1:38">
      <c r="A328" s="316">
        <v>327</v>
      </c>
      <c r="B328" s="316" t="s">
        <v>2895</v>
      </c>
      <c r="C328" s="316" t="s">
        <v>3028</v>
      </c>
      <c r="D328" s="316">
        <f t="shared" si="5"/>
        <v>0</v>
      </c>
      <c r="E328" s="316" t="s">
        <v>3026</v>
      </c>
      <c r="G328" s="316">
        <v>0</v>
      </c>
      <c r="H328" s="316">
        <v>0</v>
      </c>
      <c r="I328" s="316">
        <v>0</v>
      </c>
      <c r="J328" s="316">
        <v>0</v>
      </c>
      <c r="K328" s="316">
        <v>0</v>
      </c>
      <c r="L328" s="316">
        <v>0</v>
      </c>
      <c r="M328" s="316">
        <v>0</v>
      </c>
      <c r="N328" s="316">
        <v>0</v>
      </c>
      <c r="O328" s="316">
        <v>0</v>
      </c>
      <c r="P328" s="316">
        <v>0</v>
      </c>
      <c r="Q328" s="316">
        <v>0</v>
      </c>
      <c r="R328" s="316">
        <v>0</v>
      </c>
      <c r="S328" s="316">
        <v>0</v>
      </c>
      <c r="T328" s="316">
        <v>0</v>
      </c>
      <c r="U328" s="316">
        <v>0</v>
      </c>
      <c r="V328" s="316">
        <v>0</v>
      </c>
      <c r="W328" s="316">
        <v>0</v>
      </c>
      <c r="X328" s="316">
        <v>0</v>
      </c>
      <c r="Y328" s="316">
        <v>0</v>
      </c>
      <c r="Z328" s="316">
        <v>0</v>
      </c>
      <c r="AA328" s="316">
        <v>0</v>
      </c>
      <c r="AB328" s="316">
        <v>0</v>
      </c>
      <c r="AC328" s="316">
        <v>0</v>
      </c>
      <c r="AD328" s="316">
        <v>0</v>
      </c>
      <c r="AE328" s="316">
        <v>0</v>
      </c>
      <c r="AF328" s="316">
        <v>0</v>
      </c>
      <c r="AG328" s="316">
        <v>0</v>
      </c>
      <c r="AH328" s="316">
        <v>0</v>
      </c>
      <c r="AI328" s="316">
        <v>0</v>
      </c>
      <c r="AJ328" s="316">
        <v>0</v>
      </c>
      <c r="AK328" s="316">
        <v>0</v>
      </c>
      <c r="AL328" s="316">
        <v>0</v>
      </c>
    </row>
    <row r="329" spans="1:38">
      <c r="A329" s="316">
        <v>328</v>
      </c>
      <c r="B329" s="316" t="s">
        <v>2895</v>
      </c>
      <c r="C329" s="316" t="s">
        <v>3029</v>
      </c>
      <c r="D329" s="316">
        <f t="shared" si="5"/>
        <v>600</v>
      </c>
      <c r="E329" s="316" t="s">
        <v>2997</v>
      </c>
      <c r="G329" s="316">
        <v>0</v>
      </c>
      <c r="H329" s="316">
        <v>0</v>
      </c>
      <c r="I329" s="316">
        <v>0</v>
      </c>
      <c r="J329" s="316">
        <v>0</v>
      </c>
      <c r="K329" s="316">
        <v>0</v>
      </c>
      <c r="L329" s="316">
        <v>0</v>
      </c>
      <c r="M329" s="316">
        <v>0</v>
      </c>
      <c r="N329" s="316">
        <v>0</v>
      </c>
      <c r="O329" s="316">
        <v>0</v>
      </c>
      <c r="P329" s="316">
        <v>0</v>
      </c>
      <c r="Q329" s="316">
        <v>0</v>
      </c>
      <c r="R329" s="316">
        <v>0</v>
      </c>
      <c r="S329" s="316">
        <v>0</v>
      </c>
      <c r="T329" s="316">
        <v>0</v>
      </c>
      <c r="U329" s="316">
        <v>0</v>
      </c>
      <c r="V329" s="316">
        <v>0</v>
      </c>
      <c r="W329" s="316">
        <v>0</v>
      </c>
      <c r="X329" s="316">
        <v>600</v>
      </c>
      <c r="Y329" s="316">
        <v>0</v>
      </c>
      <c r="Z329" s="316">
        <v>0</v>
      </c>
      <c r="AA329" s="316">
        <v>0</v>
      </c>
      <c r="AB329" s="316">
        <v>0</v>
      </c>
      <c r="AC329" s="316">
        <v>0</v>
      </c>
      <c r="AD329" s="316">
        <v>0</v>
      </c>
      <c r="AE329" s="316">
        <v>0</v>
      </c>
      <c r="AF329" s="316">
        <v>0</v>
      </c>
      <c r="AG329" s="316">
        <v>0</v>
      </c>
      <c r="AH329" s="316">
        <v>0</v>
      </c>
      <c r="AI329" s="316">
        <v>0</v>
      </c>
      <c r="AJ329" s="316">
        <v>0</v>
      </c>
      <c r="AK329" s="316">
        <v>0</v>
      </c>
      <c r="AL329" s="316">
        <v>600</v>
      </c>
    </row>
    <row r="330" spans="1:38">
      <c r="A330" s="316">
        <v>329</v>
      </c>
      <c r="B330" s="316" t="s">
        <v>2895</v>
      </c>
      <c r="C330" s="316" t="s">
        <v>3030</v>
      </c>
      <c r="D330" s="316">
        <f t="shared" si="5"/>
        <v>0</v>
      </c>
      <c r="E330" s="316" t="s">
        <v>3026</v>
      </c>
      <c r="G330" s="316">
        <v>0</v>
      </c>
      <c r="H330" s="316">
        <v>0</v>
      </c>
      <c r="I330" s="316">
        <v>0</v>
      </c>
      <c r="J330" s="316">
        <v>0</v>
      </c>
      <c r="K330" s="316">
        <v>0</v>
      </c>
      <c r="L330" s="316">
        <v>0</v>
      </c>
      <c r="M330" s="316">
        <v>0</v>
      </c>
      <c r="N330" s="316">
        <v>0</v>
      </c>
      <c r="O330" s="316">
        <v>0</v>
      </c>
      <c r="P330" s="316">
        <v>0</v>
      </c>
      <c r="Q330" s="316">
        <v>0</v>
      </c>
      <c r="R330" s="316">
        <v>0</v>
      </c>
      <c r="S330" s="316">
        <v>0</v>
      </c>
      <c r="T330" s="316">
        <v>0</v>
      </c>
      <c r="U330" s="316">
        <v>0</v>
      </c>
      <c r="V330" s="316">
        <v>0</v>
      </c>
      <c r="W330" s="316">
        <v>0</v>
      </c>
      <c r="X330" s="316">
        <v>0</v>
      </c>
      <c r="Y330" s="316">
        <v>0</v>
      </c>
      <c r="Z330" s="316">
        <v>0</v>
      </c>
      <c r="AA330" s="316">
        <v>0</v>
      </c>
      <c r="AB330" s="316">
        <v>0</v>
      </c>
      <c r="AC330" s="316">
        <v>0</v>
      </c>
      <c r="AD330" s="316">
        <v>0</v>
      </c>
      <c r="AE330" s="316">
        <v>0</v>
      </c>
      <c r="AF330" s="316">
        <v>0</v>
      </c>
      <c r="AG330" s="316">
        <v>0</v>
      </c>
      <c r="AH330" s="316">
        <v>0</v>
      </c>
      <c r="AI330" s="316">
        <v>0</v>
      </c>
      <c r="AJ330" s="316">
        <v>0</v>
      </c>
      <c r="AK330" s="316">
        <v>0</v>
      </c>
      <c r="AL330" s="316">
        <v>0</v>
      </c>
    </row>
    <row r="331" spans="1:38">
      <c r="A331" s="316">
        <v>330</v>
      </c>
      <c r="B331" s="316" t="s">
        <v>2895</v>
      </c>
      <c r="C331" s="316" t="s">
        <v>3031</v>
      </c>
      <c r="D331" s="316">
        <f t="shared" si="5"/>
        <v>0</v>
      </c>
      <c r="E331" s="316" t="s">
        <v>3026</v>
      </c>
      <c r="G331" s="316">
        <v>0</v>
      </c>
      <c r="H331" s="316">
        <v>0</v>
      </c>
      <c r="I331" s="316">
        <v>0</v>
      </c>
      <c r="J331" s="316">
        <v>0</v>
      </c>
      <c r="K331" s="316">
        <v>0</v>
      </c>
      <c r="L331" s="316">
        <v>0</v>
      </c>
      <c r="M331" s="316">
        <v>0</v>
      </c>
      <c r="N331" s="316">
        <v>0</v>
      </c>
      <c r="O331" s="316">
        <v>0</v>
      </c>
      <c r="P331" s="316">
        <v>0</v>
      </c>
      <c r="Q331" s="316">
        <v>0</v>
      </c>
      <c r="R331" s="316">
        <v>0</v>
      </c>
      <c r="S331" s="316">
        <v>0</v>
      </c>
      <c r="T331" s="316">
        <v>0</v>
      </c>
      <c r="U331" s="316">
        <v>0</v>
      </c>
      <c r="V331" s="316">
        <v>0</v>
      </c>
      <c r="W331" s="316">
        <v>0</v>
      </c>
      <c r="X331" s="316">
        <v>0</v>
      </c>
      <c r="Y331" s="316">
        <v>0</v>
      </c>
      <c r="Z331" s="316">
        <v>0</v>
      </c>
      <c r="AA331" s="316">
        <v>0</v>
      </c>
      <c r="AB331" s="316">
        <v>0</v>
      </c>
      <c r="AC331" s="316">
        <v>0</v>
      </c>
      <c r="AD331" s="316">
        <v>0</v>
      </c>
      <c r="AE331" s="316">
        <v>0</v>
      </c>
      <c r="AF331" s="316">
        <v>0</v>
      </c>
      <c r="AG331" s="316">
        <v>0</v>
      </c>
      <c r="AH331" s="316">
        <v>0</v>
      </c>
      <c r="AI331" s="316">
        <v>0</v>
      </c>
      <c r="AJ331" s="316">
        <v>0</v>
      </c>
      <c r="AK331" s="316">
        <v>0</v>
      </c>
      <c r="AL331" s="316">
        <v>0</v>
      </c>
    </row>
    <row r="332" spans="1:38">
      <c r="A332" s="316">
        <v>331</v>
      </c>
      <c r="B332" s="316" t="s">
        <v>2895</v>
      </c>
      <c r="C332" s="316" t="s">
        <v>3032</v>
      </c>
      <c r="D332" s="316">
        <f t="shared" si="5"/>
        <v>0</v>
      </c>
      <c r="E332" s="316" t="s">
        <v>3033</v>
      </c>
      <c r="G332" s="316">
        <v>0</v>
      </c>
      <c r="H332" s="316">
        <v>0</v>
      </c>
      <c r="I332" s="316">
        <v>0</v>
      </c>
      <c r="J332" s="316">
        <v>0</v>
      </c>
      <c r="K332" s="316">
        <v>0</v>
      </c>
      <c r="L332" s="316">
        <v>0</v>
      </c>
      <c r="M332" s="316">
        <v>0</v>
      </c>
      <c r="N332" s="316">
        <v>0</v>
      </c>
      <c r="O332" s="316">
        <v>0</v>
      </c>
      <c r="P332" s="316">
        <v>0</v>
      </c>
      <c r="Q332" s="316">
        <v>0</v>
      </c>
      <c r="R332" s="316">
        <v>0</v>
      </c>
      <c r="S332" s="316">
        <v>0</v>
      </c>
      <c r="T332" s="316">
        <v>0</v>
      </c>
      <c r="U332" s="316">
        <v>0</v>
      </c>
      <c r="V332" s="316">
        <v>0</v>
      </c>
      <c r="W332" s="316">
        <v>0</v>
      </c>
      <c r="X332" s="316">
        <v>0</v>
      </c>
      <c r="Y332" s="316">
        <v>0</v>
      </c>
      <c r="Z332" s="316">
        <v>0</v>
      </c>
      <c r="AA332" s="316">
        <v>0</v>
      </c>
      <c r="AB332" s="316">
        <v>0</v>
      </c>
      <c r="AC332" s="316">
        <v>0</v>
      </c>
      <c r="AD332" s="316">
        <v>0</v>
      </c>
      <c r="AE332" s="316">
        <v>0</v>
      </c>
      <c r="AF332" s="316">
        <v>0</v>
      </c>
      <c r="AG332" s="316">
        <v>0</v>
      </c>
      <c r="AH332" s="316">
        <v>0</v>
      </c>
      <c r="AI332" s="316">
        <v>0</v>
      </c>
      <c r="AJ332" s="316">
        <v>0</v>
      </c>
      <c r="AK332" s="316">
        <v>0</v>
      </c>
      <c r="AL332" s="316">
        <v>0</v>
      </c>
    </row>
    <row r="333" spans="1:38">
      <c r="A333" s="316">
        <v>332</v>
      </c>
      <c r="B333" s="316" t="s">
        <v>2895</v>
      </c>
      <c r="C333" s="316" t="s">
        <v>3034</v>
      </c>
      <c r="D333" s="316">
        <f t="shared" si="5"/>
        <v>0</v>
      </c>
      <c r="E333" s="316" t="s">
        <v>2997</v>
      </c>
      <c r="G333" s="316">
        <v>0</v>
      </c>
      <c r="H333" s="316">
        <v>0</v>
      </c>
      <c r="I333" s="316">
        <v>0</v>
      </c>
      <c r="J333" s="316">
        <v>0</v>
      </c>
      <c r="K333" s="316">
        <v>0</v>
      </c>
      <c r="L333" s="316">
        <v>0</v>
      </c>
      <c r="M333" s="316">
        <v>0</v>
      </c>
      <c r="N333" s="316">
        <v>0</v>
      </c>
      <c r="O333" s="316">
        <v>0</v>
      </c>
      <c r="P333" s="316">
        <v>0</v>
      </c>
      <c r="Q333" s="316">
        <v>0</v>
      </c>
      <c r="R333" s="316">
        <v>0</v>
      </c>
      <c r="S333" s="316">
        <v>0</v>
      </c>
      <c r="T333" s="316">
        <v>0</v>
      </c>
      <c r="U333" s="316">
        <v>0</v>
      </c>
      <c r="V333" s="316">
        <v>0</v>
      </c>
      <c r="W333" s="316">
        <v>0</v>
      </c>
      <c r="X333" s="316">
        <v>0</v>
      </c>
      <c r="Y333" s="316">
        <v>0</v>
      </c>
      <c r="Z333" s="316">
        <v>0</v>
      </c>
      <c r="AA333" s="316">
        <v>0</v>
      </c>
      <c r="AB333" s="316">
        <v>0</v>
      </c>
      <c r="AC333" s="316">
        <v>0</v>
      </c>
      <c r="AD333" s="316">
        <v>0</v>
      </c>
      <c r="AE333" s="316">
        <v>0</v>
      </c>
      <c r="AF333" s="316">
        <v>0</v>
      </c>
      <c r="AG333" s="316">
        <v>0</v>
      </c>
      <c r="AH333" s="316">
        <v>0</v>
      </c>
      <c r="AI333" s="316">
        <v>0</v>
      </c>
      <c r="AJ333" s="316">
        <v>0</v>
      </c>
      <c r="AK333" s="316">
        <v>0</v>
      </c>
      <c r="AL333" s="316">
        <v>0</v>
      </c>
    </row>
    <row r="334" spans="1:38">
      <c r="A334" s="316">
        <v>333</v>
      </c>
      <c r="B334" s="316" t="s">
        <v>2895</v>
      </c>
      <c r="C334" s="316" t="s">
        <v>3035</v>
      </c>
      <c r="D334" s="316">
        <f t="shared" si="5"/>
        <v>0</v>
      </c>
      <c r="E334" s="316" t="s">
        <v>2997</v>
      </c>
      <c r="G334" s="316">
        <v>0</v>
      </c>
      <c r="H334" s="316">
        <v>0</v>
      </c>
      <c r="I334" s="316">
        <v>0</v>
      </c>
      <c r="J334" s="316">
        <v>0</v>
      </c>
      <c r="K334" s="316">
        <v>0</v>
      </c>
      <c r="L334" s="316">
        <v>0</v>
      </c>
      <c r="M334" s="316">
        <v>0</v>
      </c>
      <c r="N334" s="316">
        <v>0</v>
      </c>
      <c r="O334" s="316">
        <v>0</v>
      </c>
      <c r="P334" s="316">
        <v>0</v>
      </c>
      <c r="Q334" s="316">
        <v>0</v>
      </c>
      <c r="R334" s="316">
        <v>0</v>
      </c>
      <c r="S334" s="316">
        <v>0</v>
      </c>
      <c r="T334" s="316">
        <v>0</v>
      </c>
      <c r="U334" s="316">
        <v>0</v>
      </c>
      <c r="V334" s="316">
        <v>0</v>
      </c>
      <c r="W334" s="316">
        <v>0</v>
      </c>
      <c r="X334" s="316">
        <v>0</v>
      </c>
      <c r="Y334" s="316">
        <v>0</v>
      </c>
      <c r="Z334" s="316">
        <v>0</v>
      </c>
      <c r="AA334" s="316">
        <v>0</v>
      </c>
      <c r="AB334" s="316">
        <v>0</v>
      </c>
      <c r="AC334" s="316">
        <v>0</v>
      </c>
      <c r="AD334" s="316">
        <v>0</v>
      </c>
      <c r="AE334" s="316">
        <v>0</v>
      </c>
      <c r="AF334" s="316">
        <v>0</v>
      </c>
      <c r="AG334" s="316">
        <v>0</v>
      </c>
      <c r="AH334" s="316">
        <v>0</v>
      </c>
      <c r="AI334" s="316">
        <v>0</v>
      </c>
      <c r="AJ334" s="316">
        <v>0</v>
      </c>
      <c r="AK334" s="316">
        <v>0</v>
      </c>
      <c r="AL334" s="316">
        <v>0</v>
      </c>
    </row>
    <row r="335" spans="1:38">
      <c r="A335" s="316">
        <v>334</v>
      </c>
      <c r="B335" s="316" t="s">
        <v>2895</v>
      </c>
      <c r="C335" s="316" t="s">
        <v>3036</v>
      </c>
      <c r="D335" s="316">
        <f t="shared" si="5"/>
        <v>0</v>
      </c>
      <c r="E335" s="316" t="s">
        <v>3037</v>
      </c>
      <c r="G335" s="316">
        <v>0</v>
      </c>
      <c r="H335" s="316">
        <v>0</v>
      </c>
      <c r="I335" s="316">
        <v>0</v>
      </c>
      <c r="J335" s="316">
        <v>0</v>
      </c>
      <c r="K335" s="316">
        <v>0</v>
      </c>
      <c r="L335" s="316">
        <v>0</v>
      </c>
      <c r="M335" s="316">
        <v>0</v>
      </c>
      <c r="N335" s="316">
        <v>0</v>
      </c>
      <c r="O335" s="316">
        <v>0</v>
      </c>
      <c r="P335" s="316">
        <v>0</v>
      </c>
      <c r="Q335" s="316">
        <v>0</v>
      </c>
      <c r="R335" s="316">
        <v>0</v>
      </c>
      <c r="S335" s="316">
        <v>0</v>
      </c>
      <c r="T335" s="316">
        <v>0</v>
      </c>
      <c r="U335" s="316">
        <v>0</v>
      </c>
      <c r="V335" s="316">
        <v>0</v>
      </c>
      <c r="W335" s="316">
        <v>0</v>
      </c>
      <c r="X335" s="316">
        <v>0</v>
      </c>
      <c r="Y335" s="316">
        <v>0</v>
      </c>
      <c r="Z335" s="316">
        <v>0</v>
      </c>
      <c r="AA335" s="316">
        <v>0</v>
      </c>
      <c r="AB335" s="316">
        <v>0</v>
      </c>
      <c r="AC335" s="316">
        <v>0</v>
      </c>
      <c r="AD335" s="316">
        <v>0</v>
      </c>
      <c r="AE335" s="316">
        <v>0</v>
      </c>
      <c r="AF335" s="316">
        <v>0</v>
      </c>
      <c r="AG335" s="316">
        <v>0</v>
      </c>
      <c r="AH335" s="316">
        <v>0</v>
      </c>
      <c r="AI335" s="316">
        <v>0</v>
      </c>
      <c r="AJ335" s="316">
        <v>0</v>
      </c>
      <c r="AK335" s="316">
        <v>0</v>
      </c>
      <c r="AL335" s="316">
        <v>0</v>
      </c>
    </row>
    <row r="336" spans="1:38">
      <c r="A336" s="316">
        <v>335</v>
      </c>
      <c r="B336" s="316" t="s">
        <v>2895</v>
      </c>
      <c r="C336" s="316" t="s">
        <v>3038</v>
      </c>
      <c r="D336" s="316">
        <f t="shared" si="5"/>
        <v>0</v>
      </c>
      <c r="E336" s="316" t="s">
        <v>3037</v>
      </c>
      <c r="G336" s="316">
        <v>0</v>
      </c>
      <c r="H336" s="316">
        <v>0</v>
      </c>
      <c r="I336" s="316">
        <v>0</v>
      </c>
      <c r="J336" s="316">
        <v>0</v>
      </c>
      <c r="K336" s="316">
        <v>0</v>
      </c>
      <c r="L336" s="316">
        <v>0</v>
      </c>
      <c r="M336" s="316">
        <v>0</v>
      </c>
      <c r="N336" s="316">
        <v>0</v>
      </c>
      <c r="O336" s="316">
        <v>0</v>
      </c>
      <c r="P336" s="316">
        <v>0</v>
      </c>
      <c r="Q336" s="316">
        <v>0</v>
      </c>
      <c r="R336" s="316">
        <v>0</v>
      </c>
      <c r="S336" s="316">
        <v>0</v>
      </c>
      <c r="T336" s="316">
        <v>0</v>
      </c>
      <c r="U336" s="316">
        <v>0</v>
      </c>
      <c r="V336" s="316">
        <v>0</v>
      </c>
      <c r="W336" s="316">
        <v>0</v>
      </c>
      <c r="X336" s="316">
        <v>0</v>
      </c>
      <c r="Y336" s="316">
        <v>0</v>
      </c>
      <c r="Z336" s="316">
        <v>0</v>
      </c>
      <c r="AA336" s="316">
        <v>0</v>
      </c>
      <c r="AB336" s="316">
        <v>0</v>
      </c>
      <c r="AC336" s="316">
        <v>0</v>
      </c>
      <c r="AD336" s="316">
        <v>0</v>
      </c>
      <c r="AE336" s="316">
        <v>0</v>
      </c>
      <c r="AF336" s="316">
        <v>0</v>
      </c>
      <c r="AG336" s="316">
        <v>0</v>
      </c>
      <c r="AH336" s="316">
        <v>0</v>
      </c>
      <c r="AI336" s="316">
        <v>0</v>
      </c>
      <c r="AJ336" s="316">
        <v>0</v>
      </c>
      <c r="AK336" s="316">
        <v>0</v>
      </c>
      <c r="AL336" s="316">
        <v>0</v>
      </c>
    </row>
    <row r="337" spans="1:38">
      <c r="A337" s="316">
        <v>336</v>
      </c>
      <c r="B337" s="316" t="s">
        <v>2895</v>
      </c>
      <c r="C337" s="316" t="s">
        <v>3039</v>
      </c>
      <c r="D337" s="316">
        <f t="shared" si="5"/>
        <v>0</v>
      </c>
      <c r="E337" s="316" t="s">
        <v>3037</v>
      </c>
      <c r="G337" s="316">
        <v>0</v>
      </c>
      <c r="H337" s="316">
        <v>0</v>
      </c>
      <c r="I337" s="316">
        <v>0</v>
      </c>
      <c r="J337" s="316">
        <v>0</v>
      </c>
      <c r="K337" s="316">
        <v>0</v>
      </c>
      <c r="L337" s="316">
        <v>0</v>
      </c>
      <c r="M337" s="316">
        <v>0</v>
      </c>
      <c r="N337" s="316">
        <v>0</v>
      </c>
      <c r="O337" s="316">
        <v>0</v>
      </c>
      <c r="P337" s="316">
        <v>0</v>
      </c>
      <c r="Q337" s="316">
        <v>0</v>
      </c>
      <c r="R337" s="316">
        <v>0</v>
      </c>
      <c r="S337" s="316">
        <v>0</v>
      </c>
      <c r="T337" s="316">
        <v>0</v>
      </c>
      <c r="U337" s="316">
        <v>0</v>
      </c>
      <c r="V337" s="316">
        <v>0</v>
      </c>
      <c r="W337" s="316">
        <v>0</v>
      </c>
      <c r="X337" s="316">
        <v>0</v>
      </c>
      <c r="Y337" s="316">
        <v>0</v>
      </c>
      <c r="Z337" s="316">
        <v>0</v>
      </c>
      <c r="AA337" s="316">
        <v>0</v>
      </c>
      <c r="AB337" s="316">
        <v>0</v>
      </c>
      <c r="AC337" s="316">
        <v>0</v>
      </c>
      <c r="AD337" s="316">
        <v>0</v>
      </c>
      <c r="AE337" s="316">
        <v>0</v>
      </c>
      <c r="AF337" s="316">
        <v>0</v>
      </c>
      <c r="AG337" s="316">
        <v>0</v>
      </c>
      <c r="AH337" s="316">
        <v>0</v>
      </c>
      <c r="AI337" s="316">
        <v>0</v>
      </c>
      <c r="AJ337" s="316">
        <v>0</v>
      </c>
      <c r="AK337" s="316">
        <v>0</v>
      </c>
      <c r="AL337" s="316">
        <v>0</v>
      </c>
    </row>
    <row r="338" spans="1:38">
      <c r="A338" s="316">
        <v>337</v>
      </c>
      <c r="B338" s="316" t="s">
        <v>2895</v>
      </c>
      <c r="C338" s="316" t="s">
        <v>3040</v>
      </c>
      <c r="D338" s="316">
        <f t="shared" si="5"/>
        <v>0</v>
      </c>
      <c r="E338" s="316" t="s">
        <v>2966</v>
      </c>
      <c r="G338" s="316">
        <v>0</v>
      </c>
      <c r="H338" s="316">
        <v>0</v>
      </c>
      <c r="I338" s="316">
        <v>0</v>
      </c>
      <c r="J338" s="316">
        <v>0</v>
      </c>
      <c r="K338" s="316">
        <v>0</v>
      </c>
      <c r="L338" s="316">
        <v>0</v>
      </c>
      <c r="M338" s="316">
        <v>0</v>
      </c>
      <c r="N338" s="316">
        <v>0</v>
      </c>
      <c r="O338" s="316">
        <v>0</v>
      </c>
      <c r="P338" s="316">
        <v>0</v>
      </c>
      <c r="Q338" s="316">
        <v>0</v>
      </c>
      <c r="R338" s="316">
        <v>0</v>
      </c>
      <c r="S338" s="316">
        <v>0</v>
      </c>
      <c r="T338" s="316">
        <v>0</v>
      </c>
      <c r="U338" s="316">
        <v>0</v>
      </c>
      <c r="V338" s="316">
        <v>0</v>
      </c>
      <c r="W338" s="316">
        <v>0</v>
      </c>
      <c r="X338" s="316">
        <v>0</v>
      </c>
      <c r="Y338" s="316">
        <v>0</v>
      </c>
      <c r="Z338" s="316">
        <v>0</v>
      </c>
      <c r="AA338" s="316">
        <v>0</v>
      </c>
      <c r="AB338" s="316">
        <v>0</v>
      </c>
      <c r="AC338" s="316">
        <v>0</v>
      </c>
      <c r="AD338" s="316">
        <v>0</v>
      </c>
      <c r="AE338" s="316">
        <v>0</v>
      </c>
      <c r="AF338" s="316">
        <v>0</v>
      </c>
      <c r="AG338" s="316">
        <v>0</v>
      </c>
      <c r="AH338" s="316">
        <v>0</v>
      </c>
      <c r="AI338" s="316">
        <v>0</v>
      </c>
      <c r="AJ338" s="316">
        <v>0</v>
      </c>
      <c r="AK338" s="316">
        <v>0</v>
      </c>
      <c r="AL338" s="316">
        <v>0</v>
      </c>
    </row>
    <row r="339" spans="1:38">
      <c r="A339" s="316">
        <v>338</v>
      </c>
      <c r="B339" s="316" t="s">
        <v>2895</v>
      </c>
      <c r="C339" s="316" t="s">
        <v>3041</v>
      </c>
      <c r="D339" s="316">
        <f t="shared" si="5"/>
        <v>0</v>
      </c>
      <c r="E339" s="316" t="s">
        <v>2966</v>
      </c>
      <c r="G339" s="316">
        <v>0</v>
      </c>
      <c r="H339" s="316">
        <v>0</v>
      </c>
      <c r="I339" s="316">
        <v>0</v>
      </c>
      <c r="J339" s="316">
        <v>0</v>
      </c>
      <c r="K339" s="316">
        <v>0</v>
      </c>
      <c r="L339" s="316">
        <v>0</v>
      </c>
      <c r="M339" s="316">
        <v>0</v>
      </c>
      <c r="N339" s="316">
        <v>0</v>
      </c>
      <c r="O339" s="316">
        <v>0</v>
      </c>
      <c r="P339" s="316">
        <v>0</v>
      </c>
      <c r="Q339" s="316">
        <v>0</v>
      </c>
      <c r="R339" s="316">
        <v>0</v>
      </c>
      <c r="S339" s="316">
        <v>0</v>
      </c>
      <c r="T339" s="316">
        <v>0</v>
      </c>
      <c r="U339" s="316">
        <v>0</v>
      </c>
      <c r="V339" s="316">
        <v>0</v>
      </c>
      <c r="W339" s="316">
        <v>0</v>
      </c>
      <c r="X339" s="316">
        <v>0</v>
      </c>
      <c r="Y339" s="316">
        <v>0</v>
      </c>
      <c r="Z339" s="316">
        <v>0</v>
      </c>
      <c r="AA339" s="316">
        <v>0</v>
      </c>
      <c r="AB339" s="316">
        <v>0</v>
      </c>
      <c r="AC339" s="316">
        <v>0</v>
      </c>
      <c r="AD339" s="316">
        <v>0</v>
      </c>
      <c r="AE339" s="316">
        <v>0</v>
      </c>
      <c r="AF339" s="316">
        <v>0</v>
      </c>
      <c r="AG339" s="316">
        <v>0</v>
      </c>
      <c r="AH339" s="316">
        <v>0</v>
      </c>
      <c r="AI339" s="316">
        <v>0</v>
      </c>
      <c r="AJ339" s="316">
        <v>0</v>
      </c>
      <c r="AK339" s="316">
        <v>0</v>
      </c>
      <c r="AL339" s="316">
        <v>0</v>
      </c>
    </row>
    <row r="340" spans="1:38">
      <c r="A340" s="316">
        <v>339</v>
      </c>
      <c r="B340" s="316" t="s">
        <v>2895</v>
      </c>
      <c r="C340" s="316" t="s">
        <v>3042</v>
      </c>
      <c r="D340" s="316">
        <f t="shared" si="5"/>
        <v>600</v>
      </c>
      <c r="E340" s="316" t="s">
        <v>3043</v>
      </c>
      <c r="G340" s="316">
        <v>0</v>
      </c>
      <c r="H340" s="316">
        <v>0</v>
      </c>
      <c r="I340" s="316">
        <v>0</v>
      </c>
      <c r="J340" s="316">
        <v>0</v>
      </c>
      <c r="K340" s="316">
        <v>0</v>
      </c>
      <c r="L340" s="316">
        <v>0</v>
      </c>
      <c r="M340" s="316">
        <v>0</v>
      </c>
      <c r="N340" s="316">
        <v>0</v>
      </c>
      <c r="O340" s="316">
        <v>0</v>
      </c>
      <c r="P340" s="316">
        <v>0</v>
      </c>
      <c r="Q340" s="316">
        <v>0</v>
      </c>
      <c r="R340" s="316">
        <v>0</v>
      </c>
      <c r="S340" s="316">
        <v>0</v>
      </c>
      <c r="T340" s="316">
        <v>0</v>
      </c>
      <c r="U340" s="316">
        <v>0</v>
      </c>
      <c r="V340" s="316">
        <v>0</v>
      </c>
      <c r="W340" s="316">
        <v>0</v>
      </c>
      <c r="X340" s="316">
        <v>600</v>
      </c>
      <c r="Y340" s="316">
        <v>0</v>
      </c>
      <c r="Z340" s="316">
        <v>0</v>
      </c>
      <c r="AA340" s="316">
        <v>0</v>
      </c>
      <c r="AB340" s="316">
        <v>0</v>
      </c>
      <c r="AC340" s="316">
        <v>0</v>
      </c>
      <c r="AD340" s="316">
        <v>0</v>
      </c>
      <c r="AE340" s="316">
        <v>0</v>
      </c>
      <c r="AF340" s="316">
        <v>0</v>
      </c>
      <c r="AG340" s="316">
        <v>0</v>
      </c>
      <c r="AH340" s="316">
        <v>0</v>
      </c>
      <c r="AI340" s="316">
        <v>0</v>
      </c>
      <c r="AJ340" s="316">
        <v>0</v>
      </c>
      <c r="AK340" s="316">
        <v>0</v>
      </c>
      <c r="AL340" s="316">
        <v>600</v>
      </c>
    </row>
    <row r="341" spans="1:38">
      <c r="A341" s="316">
        <v>340</v>
      </c>
      <c r="B341" s="316" t="s">
        <v>2895</v>
      </c>
      <c r="C341" s="316" t="s">
        <v>3044</v>
      </c>
      <c r="D341" s="316">
        <f t="shared" si="5"/>
        <v>0</v>
      </c>
      <c r="E341" s="316" t="s">
        <v>2914</v>
      </c>
      <c r="G341" s="316">
        <v>0</v>
      </c>
      <c r="H341" s="316">
        <v>0</v>
      </c>
      <c r="I341" s="316">
        <v>0</v>
      </c>
      <c r="J341" s="316">
        <v>0</v>
      </c>
      <c r="K341" s="316">
        <v>0</v>
      </c>
      <c r="L341" s="316">
        <v>0</v>
      </c>
      <c r="M341" s="316">
        <v>0</v>
      </c>
      <c r="N341" s="316">
        <v>0</v>
      </c>
      <c r="O341" s="316">
        <v>0</v>
      </c>
      <c r="P341" s="316">
        <v>0</v>
      </c>
      <c r="Q341" s="316">
        <v>0</v>
      </c>
      <c r="R341" s="316">
        <v>0</v>
      </c>
      <c r="S341" s="316">
        <v>0</v>
      </c>
      <c r="T341" s="316">
        <v>0</v>
      </c>
      <c r="U341" s="316">
        <v>0</v>
      </c>
      <c r="V341" s="316">
        <v>0</v>
      </c>
      <c r="W341" s="316">
        <v>0</v>
      </c>
      <c r="X341" s="316">
        <v>0</v>
      </c>
      <c r="Y341" s="316">
        <v>0</v>
      </c>
      <c r="Z341" s="316">
        <v>0</v>
      </c>
      <c r="AA341" s="316">
        <v>0</v>
      </c>
      <c r="AB341" s="316">
        <v>0</v>
      </c>
      <c r="AC341" s="316">
        <v>0</v>
      </c>
      <c r="AD341" s="316">
        <v>0</v>
      </c>
      <c r="AE341" s="316">
        <v>0</v>
      </c>
      <c r="AF341" s="316">
        <v>0</v>
      </c>
      <c r="AG341" s="316">
        <v>0</v>
      </c>
      <c r="AH341" s="316">
        <v>0</v>
      </c>
      <c r="AI341" s="316">
        <v>0</v>
      </c>
      <c r="AJ341" s="316">
        <v>0</v>
      </c>
      <c r="AK341" s="316">
        <v>0</v>
      </c>
      <c r="AL341" s="316">
        <v>0</v>
      </c>
    </row>
    <row r="342" spans="1:38">
      <c r="A342" s="316">
        <v>341</v>
      </c>
      <c r="B342" s="316" t="s">
        <v>2895</v>
      </c>
      <c r="C342" s="316" t="s">
        <v>3045</v>
      </c>
      <c r="D342" s="316">
        <f t="shared" si="5"/>
        <v>0</v>
      </c>
      <c r="E342" s="316" t="s">
        <v>3046</v>
      </c>
      <c r="G342" s="316">
        <v>0</v>
      </c>
      <c r="H342" s="316">
        <v>0</v>
      </c>
      <c r="I342" s="316">
        <v>0</v>
      </c>
      <c r="J342" s="316">
        <v>0</v>
      </c>
      <c r="K342" s="316">
        <v>0</v>
      </c>
      <c r="L342" s="316">
        <v>0</v>
      </c>
      <c r="M342" s="316">
        <v>0</v>
      </c>
      <c r="N342" s="316">
        <v>0</v>
      </c>
      <c r="O342" s="316">
        <v>0</v>
      </c>
      <c r="P342" s="316">
        <v>0</v>
      </c>
      <c r="Q342" s="316">
        <v>0</v>
      </c>
      <c r="R342" s="316">
        <v>0</v>
      </c>
      <c r="S342" s="316">
        <v>0</v>
      </c>
      <c r="T342" s="316">
        <v>0</v>
      </c>
      <c r="U342" s="316">
        <v>0</v>
      </c>
      <c r="V342" s="316">
        <v>0</v>
      </c>
      <c r="W342" s="316">
        <v>0</v>
      </c>
      <c r="X342" s="316">
        <v>0</v>
      </c>
      <c r="Y342" s="316">
        <v>0</v>
      </c>
      <c r="Z342" s="316">
        <v>0</v>
      </c>
      <c r="AA342" s="316">
        <v>0</v>
      </c>
      <c r="AB342" s="316">
        <v>0</v>
      </c>
      <c r="AC342" s="316">
        <v>0</v>
      </c>
      <c r="AD342" s="316">
        <v>0</v>
      </c>
      <c r="AE342" s="316">
        <v>0</v>
      </c>
      <c r="AF342" s="316">
        <v>0</v>
      </c>
      <c r="AG342" s="316">
        <v>0</v>
      </c>
      <c r="AH342" s="316">
        <v>0</v>
      </c>
      <c r="AI342" s="316">
        <v>0</v>
      </c>
      <c r="AJ342" s="316">
        <v>0</v>
      </c>
      <c r="AK342" s="316">
        <v>0</v>
      </c>
      <c r="AL342" s="316">
        <v>0</v>
      </c>
    </row>
    <row r="343" spans="1:38">
      <c r="A343" s="316">
        <v>342</v>
      </c>
      <c r="B343" s="316" t="s">
        <v>2895</v>
      </c>
      <c r="C343" s="316" t="s">
        <v>3047</v>
      </c>
      <c r="D343" s="316">
        <f t="shared" si="5"/>
        <v>0</v>
      </c>
      <c r="E343" s="316" t="s">
        <v>2966</v>
      </c>
      <c r="G343" s="316">
        <v>0</v>
      </c>
      <c r="H343" s="316">
        <v>0</v>
      </c>
      <c r="I343" s="316">
        <v>0</v>
      </c>
      <c r="J343" s="316">
        <v>0</v>
      </c>
      <c r="K343" s="316">
        <v>0</v>
      </c>
      <c r="L343" s="316">
        <v>0</v>
      </c>
      <c r="M343" s="316">
        <v>0</v>
      </c>
      <c r="N343" s="316">
        <v>0</v>
      </c>
      <c r="O343" s="316">
        <v>0</v>
      </c>
      <c r="P343" s="316">
        <v>0</v>
      </c>
      <c r="Q343" s="316">
        <v>0</v>
      </c>
      <c r="R343" s="316">
        <v>0</v>
      </c>
      <c r="S343" s="316">
        <v>0</v>
      </c>
      <c r="T343" s="316">
        <v>0</v>
      </c>
      <c r="U343" s="316">
        <v>0</v>
      </c>
      <c r="V343" s="316">
        <v>0</v>
      </c>
      <c r="W343" s="316">
        <v>0</v>
      </c>
      <c r="X343" s="316">
        <v>0</v>
      </c>
      <c r="Y343" s="316">
        <v>0</v>
      </c>
      <c r="Z343" s="316">
        <v>0</v>
      </c>
      <c r="AA343" s="316">
        <v>0</v>
      </c>
      <c r="AB343" s="316">
        <v>0</v>
      </c>
      <c r="AC343" s="316">
        <v>0</v>
      </c>
      <c r="AD343" s="316">
        <v>0</v>
      </c>
      <c r="AE343" s="316">
        <v>0</v>
      </c>
      <c r="AF343" s="316">
        <v>0</v>
      </c>
      <c r="AG343" s="316">
        <v>0</v>
      </c>
      <c r="AH343" s="316">
        <v>0</v>
      </c>
      <c r="AI343" s="316">
        <v>0</v>
      </c>
      <c r="AJ343" s="316">
        <v>0</v>
      </c>
      <c r="AK343" s="316">
        <v>0</v>
      </c>
      <c r="AL343" s="316">
        <v>0</v>
      </c>
    </row>
    <row r="344" spans="1:38">
      <c r="A344" s="316">
        <v>343</v>
      </c>
      <c r="B344" s="316" t="s">
        <v>2895</v>
      </c>
      <c r="C344" s="316" t="s">
        <v>3048</v>
      </c>
      <c r="D344" s="316">
        <f t="shared" si="5"/>
        <v>0</v>
      </c>
      <c r="E344" s="316" t="s">
        <v>2966</v>
      </c>
      <c r="G344" s="316">
        <v>0</v>
      </c>
      <c r="H344" s="316">
        <v>0</v>
      </c>
      <c r="I344" s="316">
        <v>0</v>
      </c>
      <c r="J344" s="316">
        <v>0</v>
      </c>
      <c r="K344" s="316">
        <v>0</v>
      </c>
      <c r="L344" s="316">
        <v>0</v>
      </c>
      <c r="M344" s="316">
        <v>0</v>
      </c>
      <c r="N344" s="316">
        <v>0</v>
      </c>
      <c r="O344" s="316">
        <v>0</v>
      </c>
      <c r="P344" s="316">
        <v>0</v>
      </c>
      <c r="Q344" s="316">
        <v>0</v>
      </c>
      <c r="R344" s="316">
        <v>0</v>
      </c>
      <c r="S344" s="316">
        <v>0</v>
      </c>
      <c r="T344" s="316">
        <v>0</v>
      </c>
      <c r="U344" s="316">
        <v>0</v>
      </c>
      <c r="V344" s="316">
        <v>0</v>
      </c>
      <c r="W344" s="316">
        <v>0</v>
      </c>
      <c r="X344" s="316">
        <v>0</v>
      </c>
      <c r="Y344" s="316">
        <v>0</v>
      </c>
      <c r="Z344" s="316">
        <v>0</v>
      </c>
      <c r="AA344" s="316">
        <v>0</v>
      </c>
      <c r="AB344" s="316">
        <v>0</v>
      </c>
      <c r="AC344" s="316">
        <v>0</v>
      </c>
      <c r="AD344" s="316">
        <v>0</v>
      </c>
      <c r="AE344" s="316">
        <v>0</v>
      </c>
      <c r="AF344" s="316">
        <v>0</v>
      </c>
      <c r="AG344" s="316">
        <v>0</v>
      </c>
      <c r="AH344" s="316">
        <v>0</v>
      </c>
      <c r="AI344" s="316">
        <v>0</v>
      </c>
      <c r="AJ344" s="316">
        <v>0</v>
      </c>
      <c r="AK344" s="316">
        <v>0</v>
      </c>
      <c r="AL344" s="316">
        <v>0</v>
      </c>
    </row>
    <row r="345" spans="1:38">
      <c r="A345" s="316">
        <v>344</v>
      </c>
      <c r="B345" s="316" t="s">
        <v>2895</v>
      </c>
      <c r="C345" s="316" t="s">
        <v>3049</v>
      </c>
      <c r="D345" s="316">
        <f t="shared" si="5"/>
        <v>0</v>
      </c>
      <c r="E345" s="316" t="s">
        <v>3050</v>
      </c>
      <c r="G345" s="316">
        <v>0</v>
      </c>
      <c r="H345" s="316">
        <v>0</v>
      </c>
      <c r="I345" s="316">
        <v>0</v>
      </c>
      <c r="J345" s="316">
        <v>0</v>
      </c>
      <c r="K345" s="316">
        <v>0</v>
      </c>
      <c r="L345" s="316">
        <v>0</v>
      </c>
      <c r="M345" s="316">
        <v>0</v>
      </c>
      <c r="N345" s="316">
        <v>0</v>
      </c>
      <c r="O345" s="316">
        <v>0</v>
      </c>
      <c r="P345" s="316">
        <v>0</v>
      </c>
      <c r="Q345" s="316">
        <v>0</v>
      </c>
      <c r="R345" s="316">
        <v>0</v>
      </c>
      <c r="S345" s="316">
        <v>0</v>
      </c>
      <c r="T345" s="316">
        <v>0</v>
      </c>
      <c r="U345" s="316">
        <v>0</v>
      </c>
      <c r="V345" s="316">
        <v>0</v>
      </c>
      <c r="W345" s="316">
        <v>0</v>
      </c>
      <c r="X345" s="316">
        <v>0</v>
      </c>
      <c r="Y345" s="316">
        <v>0</v>
      </c>
      <c r="Z345" s="316">
        <v>0</v>
      </c>
      <c r="AA345" s="316">
        <v>0</v>
      </c>
      <c r="AB345" s="316">
        <v>0</v>
      </c>
      <c r="AC345" s="316">
        <v>0</v>
      </c>
      <c r="AD345" s="316">
        <v>0</v>
      </c>
      <c r="AE345" s="316">
        <v>0</v>
      </c>
      <c r="AF345" s="316">
        <v>0</v>
      </c>
      <c r="AG345" s="316">
        <v>0</v>
      </c>
      <c r="AH345" s="316">
        <v>0</v>
      </c>
      <c r="AI345" s="316">
        <v>0</v>
      </c>
      <c r="AJ345" s="316">
        <v>0</v>
      </c>
      <c r="AK345" s="316">
        <v>0</v>
      </c>
      <c r="AL345" s="316">
        <v>0</v>
      </c>
    </row>
    <row r="346" spans="1:38">
      <c r="A346" s="316">
        <v>345</v>
      </c>
      <c r="B346" s="316" t="s">
        <v>2895</v>
      </c>
      <c r="C346" s="316" t="s">
        <v>3051</v>
      </c>
      <c r="D346" s="316">
        <f t="shared" si="5"/>
        <v>0</v>
      </c>
      <c r="E346" s="316" t="s">
        <v>2992</v>
      </c>
      <c r="G346" s="316">
        <v>0</v>
      </c>
      <c r="H346" s="316">
        <v>0</v>
      </c>
      <c r="I346" s="316">
        <v>0</v>
      </c>
      <c r="J346" s="316">
        <v>0</v>
      </c>
      <c r="K346" s="316">
        <v>0</v>
      </c>
      <c r="L346" s="316">
        <v>0</v>
      </c>
      <c r="M346" s="316">
        <v>0</v>
      </c>
      <c r="N346" s="316">
        <v>0</v>
      </c>
      <c r="O346" s="316">
        <v>0</v>
      </c>
      <c r="P346" s="316">
        <v>0</v>
      </c>
      <c r="Q346" s="316">
        <v>0</v>
      </c>
      <c r="R346" s="316">
        <v>0</v>
      </c>
      <c r="S346" s="316">
        <v>0</v>
      </c>
      <c r="T346" s="316">
        <v>0</v>
      </c>
      <c r="U346" s="316">
        <v>0</v>
      </c>
      <c r="V346" s="316">
        <v>0</v>
      </c>
      <c r="W346" s="316">
        <v>0</v>
      </c>
      <c r="X346" s="316">
        <v>0</v>
      </c>
      <c r="Y346" s="316">
        <v>0</v>
      </c>
      <c r="Z346" s="316">
        <v>0</v>
      </c>
      <c r="AA346" s="316">
        <v>0</v>
      </c>
      <c r="AB346" s="316">
        <v>0</v>
      </c>
      <c r="AC346" s="316">
        <v>0</v>
      </c>
      <c r="AD346" s="316">
        <v>0</v>
      </c>
      <c r="AE346" s="316">
        <v>0</v>
      </c>
      <c r="AF346" s="316">
        <v>0</v>
      </c>
      <c r="AG346" s="316">
        <v>0</v>
      </c>
      <c r="AH346" s="316">
        <v>0</v>
      </c>
      <c r="AI346" s="316">
        <v>0</v>
      </c>
      <c r="AJ346" s="316">
        <v>0</v>
      </c>
      <c r="AK346" s="316">
        <v>0</v>
      </c>
      <c r="AL346" s="316">
        <v>0</v>
      </c>
    </row>
    <row r="347" spans="1:38">
      <c r="A347" s="316">
        <v>346</v>
      </c>
      <c r="B347" s="316" t="s">
        <v>2895</v>
      </c>
      <c r="C347" s="316" t="s">
        <v>3052</v>
      </c>
      <c r="D347" s="316">
        <f t="shared" si="5"/>
        <v>0</v>
      </c>
      <c r="E347" s="316" t="s">
        <v>3050</v>
      </c>
      <c r="G347" s="316">
        <v>0</v>
      </c>
      <c r="H347" s="316">
        <v>0</v>
      </c>
      <c r="I347" s="316">
        <v>0</v>
      </c>
      <c r="J347" s="316">
        <v>0</v>
      </c>
      <c r="K347" s="316">
        <v>0</v>
      </c>
      <c r="L347" s="316">
        <v>0</v>
      </c>
      <c r="M347" s="316">
        <v>0</v>
      </c>
      <c r="N347" s="316">
        <v>0</v>
      </c>
      <c r="O347" s="316">
        <v>0</v>
      </c>
      <c r="P347" s="316">
        <v>0</v>
      </c>
      <c r="Q347" s="316">
        <v>0</v>
      </c>
      <c r="R347" s="316">
        <v>0</v>
      </c>
      <c r="S347" s="316">
        <v>0</v>
      </c>
      <c r="T347" s="316">
        <v>0</v>
      </c>
      <c r="U347" s="316">
        <v>0</v>
      </c>
      <c r="V347" s="316">
        <v>0</v>
      </c>
      <c r="W347" s="316">
        <v>0</v>
      </c>
      <c r="X347" s="316">
        <v>0</v>
      </c>
      <c r="Y347" s="316">
        <v>0</v>
      </c>
      <c r="Z347" s="316">
        <v>0</v>
      </c>
      <c r="AA347" s="316">
        <v>0</v>
      </c>
      <c r="AB347" s="316">
        <v>0</v>
      </c>
      <c r="AC347" s="316">
        <v>0</v>
      </c>
      <c r="AD347" s="316">
        <v>0</v>
      </c>
      <c r="AE347" s="316">
        <v>0</v>
      </c>
      <c r="AF347" s="316">
        <v>0</v>
      </c>
      <c r="AG347" s="316">
        <v>0</v>
      </c>
      <c r="AH347" s="316">
        <v>0</v>
      </c>
      <c r="AI347" s="316">
        <v>0</v>
      </c>
      <c r="AJ347" s="316">
        <v>0</v>
      </c>
      <c r="AK347" s="316">
        <v>0</v>
      </c>
      <c r="AL347" s="316">
        <v>0</v>
      </c>
    </row>
    <row r="348" spans="1:38">
      <c r="A348" s="316">
        <v>347</v>
      </c>
      <c r="B348" s="316" t="s">
        <v>2895</v>
      </c>
      <c r="C348" s="316" t="s">
        <v>3053</v>
      </c>
      <c r="D348" s="316">
        <f t="shared" si="5"/>
        <v>0</v>
      </c>
      <c r="E348" s="316" t="s">
        <v>2992</v>
      </c>
      <c r="G348" s="316">
        <v>0</v>
      </c>
      <c r="H348" s="316">
        <v>0</v>
      </c>
      <c r="I348" s="316">
        <v>0</v>
      </c>
      <c r="J348" s="316">
        <v>0</v>
      </c>
      <c r="K348" s="316">
        <v>0</v>
      </c>
      <c r="L348" s="316">
        <v>0</v>
      </c>
      <c r="M348" s="316">
        <v>0</v>
      </c>
      <c r="N348" s="316">
        <v>0</v>
      </c>
      <c r="O348" s="316">
        <v>0</v>
      </c>
      <c r="P348" s="316">
        <v>0</v>
      </c>
      <c r="Q348" s="316">
        <v>0</v>
      </c>
      <c r="R348" s="316">
        <v>0</v>
      </c>
      <c r="S348" s="316">
        <v>0</v>
      </c>
      <c r="T348" s="316">
        <v>0</v>
      </c>
      <c r="U348" s="316">
        <v>0</v>
      </c>
      <c r="V348" s="316">
        <v>0</v>
      </c>
      <c r="W348" s="316">
        <v>0</v>
      </c>
      <c r="X348" s="316">
        <v>0</v>
      </c>
      <c r="Y348" s="316">
        <v>0</v>
      </c>
      <c r="Z348" s="316">
        <v>0</v>
      </c>
      <c r="AA348" s="316">
        <v>0</v>
      </c>
      <c r="AB348" s="316">
        <v>0</v>
      </c>
      <c r="AC348" s="316">
        <v>0</v>
      </c>
      <c r="AD348" s="316">
        <v>0</v>
      </c>
      <c r="AE348" s="316">
        <v>0</v>
      </c>
      <c r="AF348" s="316">
        <v>0</v>
      </c>
      <c r="AG348" s="316">
        <v>0</v>
      </c>
      <c r="AH348" s="316">
        <v>0</v>
      </c>
      <c r="AI348" s="316">
        <v>0</v>
      </c>
      <c r="AJ348" s="316">
        <v>0</v>
      </c>
      <c r="AK348" s="316">
        <v>0</v>
      </c>
      <c r="AL348" s="316">
        <v>0</v>
      </c>
    </row>
    <row r="349" spans="1:38">
      <c r="A349" s="316">
        <v>348</v>
      </c>
      <c r="B349" s="316" t="s">
        <v>2895</v>
      </c>
      <c r="C349" s="316" t="s">
        <v>3054</v>
      </c>
      <c r="D349" s="316">
        <f t="shared" si="5"/>
        <v>0</v>
      </c>
      <c r="E349" s="316" t="s">
        <v>3026</v>
      </c>
      <c r="G349" s="316">
        <v>0</v>
      </c>
      <c r="H349" s="316">
        <v>0</v>
      </c>
      <c r="I349" s="316">
        <v>0</v>
      </c>
      <c r="J349" s="316">
        <v>0</v>
      </c>
      <c r="K349" s="316">
        <v>0</v>
      </c>
      <c r="L349" s="316">
        <v>0</v>
      </c>
      <c r="M349" s="316">
        <v>0</v>
      </c>
      <c r="N349" s="316">
        <v>0</v>
      </c>
      <c r="O349" s="316">
        <v>0</v>
      </c>
      <c r="P349" s="316">
        <v>0</v>
      </c>
      <c r="Q349" s="316">
        <v>0</v>
      </c>
      <c r="R349" s="316">
        <v>0</v>
      </c>
      <c r="S349" s="316">
        <v>0</v>
      </c>
      <c r="T349" s="316">
        <v>0</v>
      </c>
      <c r="U349" s="316">
        <v>0</v>
      </c>
      <c r="V349" s="316">
        <v>0</v>
      </c>
      <c r="W349" s="316">
        <v>0</v>
      </c>
      <c r="X349" s="316">
        <v>0</v>
      </c>
      <c r="Y349" s="316">
        <v>0</v>
      </c>
      <c r="Z349" s="316">
        <v>0</v>
      </c>
      <c r="AA349" s="316">
        <v>0</v>
      </c>
      <c r="AB349" s="316">
        <v>0</v>
      </c>
      <c r="AC349" s="316">
        <v>0</v>
      </c>
      <c r="AD349" s="316">
        <v>0</v>
      </c>
      <c r="AE349" s="316">
        <v>0</v>
      </c>
      <c r="AF349" s="316">
        <v>0</v>
      </c>
      <c r="AG349" s="316">
        <v>0</v>
      </c>
      <c r="AH349" s="316">
        <v>0</v>
      </c>
      <c r="AI349" s="316">
        <v>0</v>
      </c>
      <c r="AJ349" s="316">
        <v>0</v>
      </c>
      <c r="AK349" s="316">
        <v>0</v>
      </c>
      <c r="AL349" s="316">
        <v>0</v>
      </c>
    </row>
    <row r="350" spans="1:38">
      <c r="A350" s="316">
        <v>349</v>
      </c>
      <c r="B350" s="316" t="s">
        <v>2895</v>
      </c>
      <c r="C350" s="316" t="s">
        <v>3055</v>
      </c>
      <c r="D350" s="316">
        <f t="shared" si="5"/>
        <v>0</v>
      </c>
      <c r="E350" s="316" t="s">
        <v>3056</v>
      </c>
      <c r="G350" s="316">
        <v>0</v>
      </c>
      <c r="H350" s="316">
        <v>0</v>
      </c>
      <c r="I350" s="316">
        <v>0</v>
      </c>
      <c r="J350" s="316">
        <v>0</v>
      </c>
      <c r="K350" s="316">
        <v>0</v>
      </c>
      <c r="L350" s="316">
        <v>0</v>
      </c>
      <c r="M350" s="316">
        <v>0</v>
      </c>
      <c r="N350" s="316">
        <v>0</v>
      </c>
      <c r="O350" s="316">
        <v>0</v>
      </c>
      <c r="P350" s="316">
        <v>0</v>
      </c>
      <c r="Q350" s="316">
        <v>0</v>
      </c>
      <c r="R350" s="316">
        <v>0</v>
      </c>
      <c r="S350" s="316">
        <v>0</v>
      </c>
      <c r="T350" s="316">
        <v>0</v>
      </c>
      <c r="U350" s="316">
        <v>0</v>
      </c>
      <c r="V350" s="316">
        <v>0</v>
      </c>
      <c r="W350" s="316">
        <v>0</v>
      </c>
      <c r="X350" s="316">
        <v>0</v>
      </c>
      <c r="Y350" s="316">
        <v>0</v>
      </c>
      <c r="Z350" s="316">
        <v>0</v>
      </c>
      <c r="AA350" s="316">
        <v>0</v>
      </c>
      <c r="AB350" s="316">
        <v>0</v>
      </c>
      <c r="AC350" s="316">
        <v>0</v>
      </c>
      <c r="AD350" s="316">
        <v>0</v>
      </c>
      <c r="AE350" s="316">
        <v>0</v>
      </c>
      <c r="AF350" s="316">
        <v>0</v>
      </c>
      <c r="AG350" s="316">
        <v>0</v>
      </c>
      <c r="AH350" s="316">
        <v>0</v>
      </c>
      <c r="AI350" s="316">
        <v>0</v>
      </c>
      <c r="AJ350" s="316">
        <v>0</v>
      </c>
      <c r="AK350" s="316">
        <v>0</v>
      </c>
      <c r="AL350" s="316">
        <v>0</v>
      </c>
    </row>
    <row r="351" spans="1:38">
      <c r="A351" s="316">
        <v>350</v>
      </c>
      <c r="B351" s="316" t="s">
        <v>2895</v>
      </c>
      <c r="C351" s="316" t="s">
        <v>3057</v>
      </c>
      <c r="D351" s="316">
        <f t="shared" si="5"/>
        <v>0</v>
      </c>
      <c r="E351" s="316" t="s">
        <v>2914</v>
      </c>
      <c r="G351" s="316">
        <v>0</v>
      </c>
      <c r="H351" s="316">
        <v>0</v>
      </c>
      <c r="I351" s="316">
        <v>0</v>
      </c>
      <c r="J351" s="316">
        <v>0</v>
      </c>
      <c r="K351" s="316">
        <v>0</v>
      </c>
      <c r="L351" s="316">
        <v>0</v>
      </c>
      <c r="M351" s="316">
        <v>0</v>
      </c>
      <c r="N351" s="316">
        <v>0</v>
      </c>
      <c r="O351" s="316">
        <v>0</v>
      </c>
      <c r="P351" s="316">
        <v>0</v>
      </c>
      <c r="Q351" s="316">
        <v>0</v>
      </c>
      <c r="R351" s="316">
        <v>0</v>
      </c>
      <c r="S351" s="316">
        <v>0</v>
      </c>
      <c r="T351" s="316">
        <v>0</v>
      </c>
      <c r="U351" s="316">
        <v>0</v>
      </c>
      <c r="V351" s="316">
        <v>0</v>
      </c>
      <c r="W351" s="316">
        <v>0</v>
      </c>
      <c r="X351" s="316">
        <v>0</v>
      </c>
      <c r="Y351" s="316">
        <v>0</v>
      </c>
      <c r="Z351" s="316">
        <v>0</v>
      </c>
      <c r="AA351" s="316">
        <v>0</v>
      </c>
      <c r="AB351" s="316">
        <v>0</v>
      </c>
      <c r="AC351" s="316">
        <v>0</v>
      </c>
      <c r="AD351" s="316">
        <v>0</v>
      </c>
      <c r="AE351" s="316">
        <v>0</v>
      </c>
      <c r="AF351" s="316">
        <v>0</v>
      </c>
      <c r="AG351" s="316">
        <v>0</v>
      </c>
      <c r="AH351" s="316">
        <v>0</v>
      </c>
      <c r="AI351" s="316">
        <v>0</v>
      </c>
      <c r="AJ351" s="316">
        <v>0</v>
      </c>
      <c r="AK351" s="316">
        <v>0</v>
      </c>
      <c r="AL351" s="316">
        <v>0</v>
      </c>
    </row>
    <row r="352" spans="1:38">
      <c r="A352" s="316">
        <v>351</v>
      </c>
      <c r="B352" s="316" t="s">
        <v>2895</v>
      </c>
      <c r="C352" s="316" t="s">
        <v>3058</v>
      </c>
      <c r="D352" s="316">
        <f t="shared" si="5"/>
        <v>0</v>
      </c>
      <c r="E352" s="316" t="s">
        <v>3059</v>
      </c>
      <c r="G352" s="316">
        <v>0</v>
      </c>
      <c r="H352" s="316">
        <v>0</v>
      </c>
      <c r="I352" s="316">
        <v>0</v>
      </c>
      <c r="J352" s="316">
        <v>0</v>
      </c>
      <c r="K352" s="316">
        <v>0</v>
      </c>
      <c r="L352" s="316">
        <v>0</v>
      </c>
      <c r="M352" s="316">
        <v>0</v>
      </c>
      <c r="N352" s="316">
        <v>0</v>
      </c>
      <c r="O352" s="316">
        <v>0</v>
      </c>
      <c r="P352" s="316">
        <v>0</v>
      </c>
      <c r="Q352" s="316">
        <v>0</v>
      </c>
      <c r="R352" s="316">
        <v>0</v>
      </c>
      <c r="S352" s="316">
        <v>0</v>
      </c>
      <c r="T352" s="316">
        <v>0</v>
      </c>
      <c r="U352" s="316">
        <v>0</v>
      </c>
      <c r="V352" s="316">
        <v>0</v>
      </c>
      <c r="W352" s="316">
        <v>0</v>
      </c>
      <c r="X352" s="316">
        <v>0</v>
      </c>
      <c r="Y352" s="316">
        <v>0</v>
      </c>
      <c r="Z352" s="316">
        <v>0</v>
      </c>
      <c r="AA352" s="316">
        <v>0</v>
      </c>
      <c r="AB352" s="316">
        <v>0</v>
      </c>
      <c r="AC352" s="316">
        <v>0</v>
      </c>
      <c r="AD352" s="316">
        <v>0</v>
      </c>
      <c r="AE352" s="316">
        <v>0</v>
      </c>
      <c r="AF352" s="316">
        <v>0</v>
      </c>
      <c r="AG352" s="316">
        <v>0</v>
      </c>
      <c r="AH352" s="316">
        <v>0</v>
      </c>
      <c r="AI352" s="316">
        <v>0</v>
      </c>
      <c r="AJ352" s="316">
        <v>0</v>
      </c>
      <c r="AK352" s="316">
        <v>0</v>
      </c>
      <c r="AL352" s="316">
        <v>0</v>
      </c>
    </row>
    <row r="353" spans="1:38">
      <c r="A353" s="316">
        <v>352</v>
      </c>
      <c r="B353" s="316" t="s">
        <v>2895</v>
      </c>
      <c r="C353" s="316" t="s">
        <v>3060</v>
      </c>
      <c r="D353" s="316">
        <f t="shared" si="5"/>
        <v>0</v>
      </c>
      <c r="E353" s="316" t="s">
        <v>2902</v>
      </c>
      <c r="G353" s="316">
        <v>0</v>
      </c>
      <c r="H353" s="316">
        <v>0</v>
      </c>
      <c r="I353" s="316">
        <v>0</v>
      </c>
      <c r="J353" s="316">
        <v>0</v>
      </c>
      <c r="K353" s="316">
        <v>0</v>
      </c>
      <c r="L353" s="316">
        <v>0</v>
      </c>
      <c r="M353" s="316">
        <v>0</v>
      </c>
      <c r="N353" s="316">
        <v>0</v>
      </c>
      <c r="O353" s="316">
        <v>0</v>
      </c>
      <c r="P353" s="316">
        <v>0</v>
      </c>
      <c r="Q353" s="316">
        <v>0</v>
      </c>
      <c r="R353" s="316">
        <v>0</v>
      </c>
      <c r="S353" s="316">
        <v>0</v>
      </c>
      <c r="T353" s="316">
        <v>0</v>
      </c>
      <c r="U353" s="316">
        <v>0</v>
      </c>
      <c r="V353" s="316">
        <v>0</v>
      </c>
      <c r="W353" s="316">
        <v>0</v>
      </c>
      <c r="X353" s="316">
        <v>0</v>
      </c>
      <c r="Y353" s="316">
        <v>0</v>
      </c>
      <c r="Z353" s="316">
        <v>0</v>
      </c>
      <c r="AA353" s="316">
        <v>0</v>
      </c>
      <c r="AB353" s="316">
        <v>0</v>
      </c>
      <c r="AC353" s="316">
        <v>0</v>
      </c>
      <c r="AD353" s="316">
        <v>0</v>
      </c>
      <c r="AE353" s="316">
        <v>0</v>
      </c>
      <c r="AF353" s="316">
        <v>0</v>
      </c>
      <c r="AG353" s="316">
        <v>0</v>
      </c>
      <c r="AH353" s="316">
        <v>0</v>
      </c>
      <c r="AI353" s="316">
        <v>0</v>
      </c>
      <c r="AJ353" s="316">
        <v>0</v>
      </c>
      <c r="AK353" s="316">
        <v>0</v>
      </c>
      <c r="AL353" s="316">
        <v>0</v>
      </c>
    </row>
    <row r="354" spans="1:38">
      <c r="A354" s="316">
        <v>353</v>
      </c>
      <c r="B354" s="316" t="s">
        <v>2895</v>
      </c>
      <c r="C354" s="316" t="s">
        <v>3061</v>
      </c>
      <c r="D354" s="316">
        <f t="shared" si="5"/>
        <v>0</v>
      </c>
      <c r="E354" s="316" t="s">
        <v>3062</v>
      </c>
      <c r="G354" s="316">
        <v>0</v>
      </c>
      <c r="H354" s="316">
        <v>0</v>
      </c>
      <c r="I354" s="316">
        <v>0</v>
      </c>
      <c r="J354" s="316">
        <v>0</v>
      </c>
      <c r="K354" s="316">
        <v>0</v>
      </c>
      <c r="L354" s="316">
        <v>0</v>
      </c>
      <c r="M354" s="316">
        <v>0</v>
      </c>
      <c r="N354" s="316">
        <v>0</v>
      </c>
      <c r="O354" s="316">
        <v>0</v>
      </c>
      <c r="P354" s="316">
        <v>0</v>
      </c>
      <c r="Q354" s="316">
        <v>0</v>
      </c>
      <c r="R354" s="316">
        <v>0</v>
      </c>
      <c r="S354" s="316">
        <v>0</v>
      </c>
      <c r="T354" s="316">
        <v>0</v>
      </c>
      <c r="U354" s="316">
        <v>0</v>
      </c>
      <c r="V354" s="316">
        <v>0</v>
      </c>
      <c r="W354" s="316">
        <v>0</v>
      </c>
      <c r="X354" s="316">
        <v>0</v>
      </c>
      <c r="Y354" s="316">
        <v>0</v>
      </c>
      <c r="Z354" s="316">
        <v>0</v>
      </c>
      <c r="AA354" s="316">
        <v>0</v>
      </c>
      <c r="AB354" s="316">
        <v>0</v>
      </c>
      <c r="AC354" s="316">
        <v>0</v>
      </c>
      <c r="AD354" s="316">
        <v>0</v>
      </c>
      <c r="AE354" s="316">
        <v>0</v>
      </c>
      <c r="AF354" s="316">
        <v>0</v>
      </c>
      <c r="AG354" s="316">
        <v>0</v>
      </c>
      <c r="AH354" s="316">
        <v>0</v>
      </c>
      <c r="AI354" s="316">
        <v>0</v>
      </c>
      <c r="AJ354" s="316">
        <v>0</v>
      </c>
      <c r="AK354" s="316">
        <v>0</v>
      </c>
      <c r="AL354" s="316">
        <v>0</v>
      </c>
    </row>
    <row r="355" spans="1:38">
      <c r="A355" s="316">
        <v>354</v>
      </c>
      <c r="B355" s="316" t="s">
        <v>2895</v>
      </c>
      <c r="C355" s="316" t="s">
        <v>3063</v>
      </c>
      <c r="D355" s="316">
        <f t="shared" si="5"/>
        <v>0</v>
      </c>
      <c r="E355" s="316" t="s">
        <v>2966</v>
      </c>
      <c r="G355" s="316">
        <v>0</v>
      </c>
      <c r="H355" s="316">
        <v>0</v>
      </c>
      <c r="I355" s="316">
        <v>0</v>
      </c>
      <c r="J355" s="316">
        <v>0</v>
      </c>
      <c r="K355" s="316">
        <v>0</v>
      </c>
      <c r="L355" s="316">
        <v>0</v>
      </c>
      <c r="M355" s="316">
        <v>0</v>
      </c>
      <c r="N355" s="316">
        <v>0</v>
      </c>
      <c r="O355" s="316">
        <v>0</v>
      </c>
      <c r="P355" s="316">
        <v>0</v>
      </c>
      <c r="Q355" s="316">
        <v>0</v>
      </c>
      <c r="R355" s="316">
        <v>0</v>
      </c>
      <c r="S355" s="316">
        <v>0</v>
      </c>
      <c r="T355" s="316">
        <v>0</v>
      </c>
      <c r="U355" s="316">
        <v>0</v>
      </c>
      <c r="V355" s="316">
        <v>0</v>
      </c>
      <c r="W355" s="316">
        <v>0</v>
      </c>
      <c r="X355" s="316">
        <v>0</v>
      </c>
      <c r="Y355" s="316">
        <v>0</v>
      </c>
      <c r="Z355" s="316">
        <v>0</v>
      </c>
      <c r="AA355" s="316">
        <v>0</v>
      </c>
      <c r="AB355" s="316">
        <v>0</v>
      </c>
      <c r="AC355" s="316">
        <v>0</v>
      </c>
      <c r="AD355" s="316">
        <v>0</v>
      </c>
      <c r="AE355" s="316">
        <v>0</v>
      </c>
      <c r="AF355" s="316">
        <v>0</v>
      </c>
      <c r="AG355" s="316">
        <v>0</v>
      </c>
      <c r="AH355" s="316">
        <v>0</v>
      </c>
      <c r="AI355" s="316">
        <v>0</v>
      </c>
      <c r="AJ355" s="316">
        <v>0</v>
      </c>
      <c r="AK355" s="316">
        <v>0</v>
      </c>
      <c r="AL355" s="316">
        <v>0</v>
      </c>
    </row>
    <row r="356" spans="1:38">
      <c r="A356" s="316">
        <v>355</v>
      </c>
      <c r="B356" s="316" t="s">
        <v>2895</v>
      </c>
      <c r="C356" s="316" t="s">
        <v>3064</v>
      </c>
      <c r="D356" s="316">
        <f t="shared" si="5"/>
        <v>0</v>
      </c>
      <c r="E356" s="316" t="s">
        <v>2966</v>
      </c>
      <c r="G356" s="316">
        <v>0</v>
      </c>
      <c r="H356" s="316">
        <v>0</v>
      </c>
      <c r="I356" s="316">
        <v>0</v>
      </c>
      <c r="J356" s="316">
        <v>0</v>
      </c>
      <c r="K356" s="316">
        <v>0</v>
      </c>
      <c r="L356" s="316">
        <v>0</v>
      </c>
      <c r="M356" s="316">
        <v>0</v>
      </c>
      <c r="N356" s="316">
        <v>0</v>
      </c>
      <c r="O356" s="316">
        <v>0</v>
      </c>
      <c r="P356" s="316">
        <v>0</v>
      </c>
      <c r="Q356" s="316">
        <v>0</v>
      </c>
      <c r="R356" s="316">
        <v>0</v>
      </c>
      <c r="S356" s="316">
        <v>0</v>
      </c>
      <c r="T356" s="316">
        <v>0</v>
      </c>
      <c r="U356" s="316">
        <v>0</v>
      </c>
      <c r="V356" s="316">
        <v>0</v>
      </c>
      <c r="W356" s="316">
        <v>0</v>
      </c>
      <c r="X356" s="316">
        <v>0</v>
      </c>
      <c r="Y356" s="316">
        <v>0</v>
      </c>
      <c r="Z356" s="316">
        <v>0</v>
      </c>
      <c r="AA356" s="316">
        <v>0</v>
      </c>
      <c r="AB356" s="316">
        <v>0</v>
      </c>
      <c r="AC356" s="316">
        <v>0</v>
      </c>
      <c r="AD356" s="316">
        <v>0</v>
      </c>
      <c r="AE356" s="316">
        <v>0</v>
      </c>
      <c r="AF356" s="316">
        <v>0</v>
      </c>
      <c r="AG356" s="316">
        <v>0</v>
      </c>
      <c r="AH356" s="316">
        <v>0</v>
      </c>
      <c r="AI356" s="316">
        <v>0</v>
      </c>
      <c r="AJ356" s="316">
        <v>0</v>
      </c>
      <c r="AK356" s="316">
        <v>0</v>
      </c>
      <c r="AL356" s="316">
        <v>0</v>
      </c>
    </row>
    <row r="357" spans="1:38">
      <c r="A357" s="316">
        <v>356</v>
      </c>
      <c r="B357" s="316" t="s">
        <v>2895</v>
      </c>
      <c r="C357" s="316" t="s">
        <v>3065</v>
      </c>
      <c r="D357" s="316">
        <f t="shared" si="5"/>
        <v>0</v>
      </c>
      <c r="E357" s="316" t="s">
        <v>3037</v>
      </c>
      <c r="G357" s="316">
        <v>0</v>
      </c>
      <c r="H357" s="316">
        <v>0</v>
      </c>
      <c r="I357" s="316">
        <v>0</v>
      </c>
      <c r="J357" s="316">
        <v>0</v>
      </c>
      <c r="K357" s="316">
        <v>0</v>
      </c>
      <c r="L357" s="316">
        <v>0</v>
      </c>
      <c r="M357" s="316">
        <v>0</v>
      </c>
      <c r="N357" s="316">
        <v>0</v>
      </c>
      <c r="O357" s="316">
        <v>0</v>
      </c>
      <c r="P357" s="316">
        <v>0</v>
      </c>
      <c r="Q357" s="316">
        <v>0</v>
      </c>
      <c r="R357" s="316">
        <v>0</v>
      </c>
      <c r="S357" s="316">
        <v>0</v>
      </c>
      <c r="T357" s="316">
        <v>0</v>
      </c>
      <c r="U357" s="316">
        <v>0</v>
      </c>
      <c r="V357" s="316">
        <v>0</v>
      </c>
      <c r="W357" s="316">
        <v>0</v>
      </c>
      <c r="X357" s="316">
        <v>0</v>
      </c>
      <c r="Y357" s="316">
        <v>0</v>
      </c>
      <c r="Z357" s="316">
        <v>0</v>
      </c>
      <c r="AA357" s="316">
        <v>0</v>
      </c>
      <c r="AB357" s="316">
        <v>0</v>
      </c>
      <c r="AC357" s="316">
        <v>0</v>
      </c>
      <c r="AD357" s="316">
        <v>0</v>
      </c>
      <c r="AE357" s="316">
        <v>0</v>
      </c>
      <c r="AF357" s="316">
        <v>0</v>
      </c>
      <c r="AG357" s="316">
        <v>0</v>
      </c>
      <c r="AH357" s="316">
        <v>0</v>
      </c>
      <c r="AI357" s="316">
        <v>0</v>
      </c>
      <c r="AJ357" s="316">
        <v>0</v>
      </c>
      <c r="AK357" s="316">
        <v>0</v>
      </c>
      <c r="AL357" s="316">
        <v>0</v>
      </c>
    </row>
    <row r="358" spans="1:38">
      <c r="A358" s="316">
        <v>357</v>
      </c>
      <c r="B358" s="316" t="s">
        <v>2895</v>
      </c>
      <c r="C358" s="316" t="s">
        <v>3066</v>
      </c>
      <c r="D358" s="316">
        <f t="shared" si="5"/>
        <v>0</v>
      </c>
      <c r="E358" s="316" t="s">
        <v>3037</v>
      </c>
      <c r="G358" s="316">
        <v>0</v>
      </c>
      <c r="H358" s="316">
        <v>0</v>
      </c>
      <c r="I358" s="316">
        <v>0</v>
      </c>
      <c r="J358" s="316">
        <v>0</v>
      </c>
      <c r="K358" s="316">
        <v>0</v>
      </c>
      <c r="L358" s="316">
        <v>0</v>
      </c>
      <c r="M358" s="316">
        <v>0</v>
      </c>
      <c r="N358" s="316">
        <v>0</v>
      </c>
      <c r="O358" s="316">
        <v>0</v>
      </c>
      <c r="P358" s="316">
        <v>0</v>
      </c>
      <c r="Q358" s="316">
        <v>0</v>
      </c>
      <c r="R358" s="316">
        <v>0</v>
      </c>
      <c r="S358" s="316">
        <v>0</v>
      </c>
      <c r="T358" s="316">
        <v>0</v>
      </c>
      <c r="U358" s="316">
        <v>0</v>
      </c>
      <c r="V358" s="316">
        <v>0</v>
      </c>
      <c r="W358" s="316">
        <v>0</v>
      </c>
      <c r="X358" s="316">
        <v>0</v>
      </c>
      <c r="Y358" s="316">
        <v>0</v>
      </c>
      <c r="Z358" s="316">
        <v>0</v>
      </c>
      <c r="AA358" s="316">
        <v>0</v>
      </c>
      <c r="AB358" s="316">
        <v>0</v>
      </c>
      <c r="AC358" s="316">
        <v>0</v>
      </c>
      <c r="AD358" s="316">
        <v>0</v>
      </c>
      <c r="AE358" s="316">
        <v>0</v>
      </c>
      <c r="AF358" s="316">
        <v>0</v>
      </c>
      <c r="AG358" s="316">
        <v>0</v>
      </c>
      <c r="AH358" s="316">
        <v>0</v>
      </c>
      <c r="AI358" s="316">
        <v>0</v>
      </c>
      <c r="AJ358" s="316">
        <v>0</v>
      </c>
      <c r="AK358" s="316">
        <v>0</v>
      </c>
      <c r="AL358" s="316">
        <v>0</v>
      </c>
    </row>
    <row r="359" spans="1:38">
      <c r="A359" s="316">
        <v>358</v>
      </c>
      <c r="B359" s="316" t="s">
        <v>2895</v>
      </c>
      <c r="C359" s="316" t="s">
        <v>3067</v>
      </c>
      <c r="D359" s="316">
        <f t="shared" si="5"/>
        <v>0</v>
      </c>
      <c r="E359" s="316" t="s">
        <v>3037</v>
      </c>
      <c r="G359" s="316">
        <v>0</v>
      </c>
      <c r="H359" s="316">
        <v>0</v>
      </c>
      <c r="I359" s="316">
        <v>0</v>
      </c>
      <c r="J359" s="316">
        <v>0</v>
      </c>
      <c r="K359" s="316">
        <v>0</v>
      </c>
      <c r="L359" s="316">
        <v>0</v>
      </c>
      <c r="M359" s="316">
        <v>0</v>
      </c>
      <c r="N359" s="316">
        <v>0</v>
      </c>
      <c r="O359" s="316">
        <v>0</v>
      </c>
      <c r="P359" s="316">
        <v>0</v>
      </c>
      <c r="Q359" s="316">
        <v>0</v>
      </c>
      <c r="R359" s="316">
        <v>0</v>
      </c>
      <c r="S359" s="316">
        <v>0</v>
      </c>
      <c r="T359" s="316">
        <v>0</v>
      </c>
      <c r="U359" s="316">
        <v>0</v>
      </c>
      <c r="V359" s="316">
        <v>0</v>
      </c>
      <c r="W359" s="316">
        <v>0</v>
      </c>
      <c r="X359" s="316">
        <v>0</v>
      </c>
      <c r="Y359" s="316">
        <v>0</v>
      </c>
      <c r="Z359" s="316">
        <v>0</v>
      </c>
      <c r="AA359" s="316">
        <v>0</v>
      </c>
      <c r="AB359" s="316">
        <v>0</v>
      </c>
      <c r="AC359" s="316">
        <v>0</v>
      </c>
      <c r="AD359" s="316">
        <v>0</v>
      </c>
      <c r="AE359" s="316">
        <v>0</v>
      </c>
      <c r="AF359" s="316">
        <v>0</v>
      </c>
      <c r="AG359" s="316">
        <v>0</v>
      </c>
      <c r="AH359" s="316">
        <v>0</v>
      </c>
      <c r="AI359" s="316">
        <v>0</v>
      </c>
      <c r="AJ359" s="316">
        <v>0</v>
      </c>
      <c r="AK359" s="316">
        <v>0</v>
      </c>
      <c r="AL359" s="316">
        <v>0</v>
      </c>
    </row>
    <row r="360" spans="1:38">
      <c r="A360" s="316">
        <v>359</v>
      </c>
      <c r="B360" s="316" t="s">
        <v>2895</v>
      </c>
      <c r="C360" s="316" t="s">
        <v>3068</v>
      </c>
      <c r="D360" s="316">
        <f t="shared" si="5"/>
        <v>0</v>
      </c>
      <c r="E360" s="316" t="s">
        <v>2902</v>
      </c>
      <c r="G360" s="316">
        <v>0</v>
      </c>
      <c r="H360" s="316">
        <v>0</v>
      </c>
      <c r="I360" s="316">
        <v>0</v>
      </c>
      <c r="J360" s="316">
        <v>0</v>
      </c>
      <c r="K360" s="316">
        <v>0</v>
      </c>
      <c r="L360" s="316">
        <v>0</v>
      </c>
      <c r="M360" s="316">
        <v>0</v>
      </c>
      <c r="N360" s="316">
        <v>0</v>
      </c>
      <c r="O360" s="316">
        <v>0</v>
      </c>
      <c r="P360" s="316">
        <v>0</v>
      </c>
      <c r="Q360" s="316">
        <v>0</v>
      </c>
      <c r="R360" s="316">
        <v>0</v>
      </c>
      <c r="S360" s="316">
        <v>0</v>
      </c>
      <c r="T360" s="316">
        <v>0</v>
      </c>
      <c r="U360" s="316">
        <v>0</v>
      </c>
      <c r="V360" s="316">
        <v>0</v>
      </c>
      <c r="W360" s="316">
        <v>0</v>
      </c>
      <c r="X360" s="316">
        <v>0</v>
      </c>
      <c r="Y360" s="316">
        <v>0</v>
      </c>
      <c r="Z360" s="316">
        <v>0</v>
      </c>
      <c r="AA360" s="316">
        <v>0</v>
      </c>
      <c r="AB360" s="316">
        <v>0</v>
      </c>
      <c r="AC360" s="316">
        <v>0</v>
      </c>
      <c r="AD360" s="316">
        <v>0</v>
      </c>
      <c r="AE360" s="316">
        <v>0</v>
      </c>
      <c r="AF360" s="316">
        <v>0</v>
      </c>
      <c r="AG360" s="316">
        <v>0</v>
      </c>
      <c r="AH360" s="316">
        <v>0</v>
      </c>
      <c r="AI360" s="316">
        <v>0</v>
      </c>
      <c r="AJ360" s="316">
        <v>0</v>
      </c>
      <c r="AK360" s="316">
        <v>0</v>
      </c>
      <c r="AL360" s="316">
        <v>0</v>
      </c>
    </row>
    <row r="361" spans="1:38">
      <c r="A361" s="316">
        <v>360</v>
      </c>
      <c r="B361" s="316" t="s">
        <v>2895</v>
      </c>
      <c r="C361" s="316" t="s">
        <v>3069</v>
      </c>
      <c r="D361" s="316">
        <f t="shared" si="5"/>
        <v>0</v>
      </c>
      <c r="E361" s="316" t="s">
        <v>3070</v>
      </c>
      <c r="G361" s="316">
        <v>0</v>
      </c>
      <c r="H361" s="316">
        <v>0</v>
      </c>
      <c r="I361" s="316">
        <v>0</v>
      </c>
      <c r="J361" s="316">
        <v>0</v>
      </c>
      <c r="K361" s="316">
        <v>0</v>
      </c>
      <c r="L361" s="316">
        <v>0</v>
      </c>
      <c r="M361" s="316">
        <v>0</v>
      </c>
      <c r="N361" s="316">
        <v>0</v>
      </c>
      <c r="O361" s="316">
        <v>0</v>
      </c>
      <c r="P361" s="316">
        <v>0</v>
      </c>
      <c r="Q361" s="316">
        <v>0</v>
      </c>
      <c r="R361" s="316">
        <v>0</v>
      </c>
      <c r="S361" s="316">
        <v>0</v>
      </c>
      <c r="T361" s="316">
        <v>0</v>
      </c>
      <c r="U361" s="316">
        <v>0</v>
      </c>
      <c r="V361" s="316">
        <v>0</v>
      </c>
      <c r="W361" s="316">
        <v>0</v>
      </c>
      <c r="X361" s="316">
        <v>0</v>
      </c>
      <c r="Y361" s="316">
        <v>0</v>
      </c>
      <c r="Z361" s="316">
        <v>0</v>
      </c>
      <c r="AA361" s="316">
        <v>0</v>
      </c>
      <c r="AB361" s="316">
        <v>0</v>
      </c>
      <c r="AC361" s="316">
        <v>0</v>
      </c>
      <c r="AD361" s="316">
        <v>0</v>
      </c>
      <c r="AE361" s="316">
        <v>0</v>
      </c>
      <c r="AF361" s="316">
        <v>0</v>
      </c>
      <c r="AG361" s="316">
        <v>0</v>
      </c>
      <c r="AH361" s="316">
        <v>0</v>
      </c>
      <c r="AI361" s="316">
        <v>0</v>
      </c>
      <c r="AJ361" s="316">
        <v>0</v>
      </c>
      <c r="AK361" s="316">
        <v>0</v>
      </c>
      <c r="AL361" s="316">
        <v>0</v>
      </c>
    </row>
    <row r="362" spans="1:38">
      <c r="A362" s="316">
        <v>361</v>
      </c>
      <c r="B362" s="316" t="s">
        <v>2895</v>
      </c>
      <c r="C362" s="316" t="s">
        <v>3071</v>
      </c>
      <c r="D362" s="316">
        <f t="shared" si="5"/>
        <v>0</v>
      </c>
      <c r="E362" s="316" t="s">
        <v>2966</v>
      </c>
      <c r="G362" s="316">
        <v>0</v>
      </c>
      <c r="H362" s="316">
        <v>0</v>
      </c>
      <c r="I362" s="316">
        <v>0</v>
      </c>
      <c r="J362" s="316">
        <v>0</v>
      </c>
      <c r="K362" s="316">
        <v>0</v>
      </c>
      <c r="L362" s="316">
        <v>0</v>
      </c>
      <c r="M362" s="316">
        <v>0</v>
      </c>
      <c r="N362" s="316">
        <v>0</v>
      </c>
      <c r="O362" s="316">
        <v>0</v>
      </c>
      <c r="P362" s="316">
        <v>0</v>
      </c>
      <c r="Q362" s="316">
        <v>0</v>
      </c>
      <c r="R362" s="316">
        <v>0</v>
      </c>
      <c r="S362" s="316">
        <v>0</v>
      </c>
      <c r="T362" s="316">
        <v>0</v>
      </c>
      <c r="U362" s="316">
        <v>0</v>
      </c>
      <c r="V362" s="316">
        <v>0</v>
      </c>
      <c r="W362" s="316">
        <v>0</v>
      </c>
      <c r="X362" s="316">
        <v>0</v>
      </c>
      <c r="Y362" s="316">
        <v>0</v>
      </c>
      <c r="Z362" s="316">
        <v>0</v>
      </c>
      <c r="AA362" s="316">
        <v>0</v>
      </c>
      <c r="AB362" s="316">
        <v>0</v>
      </c>
      <c r="AC362" s="316">
        <v>0</v>
      </c>
      <c r="AD362" s="316">
        <v>0</v>
      </c>
      <c r="AE362" s="316">
        <v>0</v>
      </c>
      <c r="AF362" s="316">
        <v>0</v>
      </c>
      <c r="AG362" s="316">
        <v>0</v>
      </c>
      <c r="AH362" s="316">
        <v>0</v>
      </c>
      <c r="AI362" s="316">
        <v>0</v>
      </c>
      <c r="AJ362" s="316">
        <v>0</v>
      </c>
      <c r="AK362" s="316">
        <v>0</v>
      </c>
      <c r="AL362" s="316">
        <v>0</v>
      </c>
    </row>
    <row r="363" spans="1:38">
      <c r="A363" s="316">
        <v>362</v>
      </c>
      <c r="B363" s="316" t="s">
        <v>2895</v>
      </c>
      <c r="C363" s="316" t="s">
        <v>3072</v>
      </c>
      <c r="D363" s="316">
        <f t="shared" si="5"/>
        <v>0</v>
      </c>
      <c r="E363" s="316" t="s">
        <v>2966</v>
      </c>
      <c r="G363" s="316">
        <v>0</v>
      </c>
      <c r="H363" s="316">
        <v>0</v>
      </c>
      <c r="I363" s="316">
        <v>0</v>
      </c>
      <c r="J363" s="316">
        <v>0</v>
      </c>
      <c r="K363" s="316">
        <v>0</v>
      </c>
      <c r="L363" s="316">
        <v>0</v>
      </c>
      <c r="M363" s="316">
        <v>0</v>
      </c>
      <c r="N363" s="316">
        <v>0</v>
      </c>
      <c r="O363" s="316">
        <v>0</v>
      </c>
      <c r="P363" s="316">
        <v>0</v>
      </c>
      <c r="Q363" s="316">
        <v>0</v>
      </c>
      <c r="R363" s="316">
        <v>0</v>
      </c>
      <c r="S363" s="316">
        <v>0</v>
      </c>
      <c r="T363" s="316">
        <v>0</v>
      </c>
      <c r="U363" s="316">
        <v>0</v>
      </c>
      <c r="V363" s="316">
        <v>0</v>
      </c>
      <c r="W363" s="316">
        <v>0</v>
      </c>
      <c r="X363" s="316">
        <v>0</v>
      </c>
      <c r="Y363" s="316">
        <v>0</v>
      </c>
      <c r="Z363" s="316">
        <v>0</v>
      </c>
      <c r="AA363" s="316">
        <v>0</v>
      </c>
      <c r="AB363" s="316">
        <v>0</v>
      </c>
      <c r="AC363" s="316">
        <v>0</v>
      </c>
      <c r="AD363" s="316">
        <v>0</v>
      </c>
      <c r="AE363" s="316">
        <v>0</v>
      </c>
      <c r="AF363" s="316">
        <v>0</v>
      </c>
      <c r="AG363" s="316">
        <v>0</v>
      </c>
      <c r="AH363" s="316">
        <v>0</v>
      </c>
      <c r="AI363" s="316">
        <v>0</v>
      </c>
      <c r="AJ363" s="316">
        <v>0</v>
      </c>
      <c r="AK363" s="316">
        <v>0</v>
      </c>
      <c r="AL363" s="316">
        <v>0</v>
      </c>
    </row>
    <row r="364" spans="1:38">
      <c r="A364" s="316">
        <v>363</v>
      </c>
      <c r="B364" s="316" t="s">
        <v>2895</v>
      </c>
      <c r="C364" s="316" t="s">
        <v>3073</v>
      </c>
      <c r="D364" s="316">
        <f t="shared" si="5"/>
        <v>0</v>
      </c>
      <c r="E364" s="316" t="s">
        <v>2966</v>
      </c>
      <c r="G364" s="316">
        <v>0</v>
      </c>
      <c r="H364" s="316">
        <v>0</v>
      </c>
      <c r="I364" s="316">
        <v>0</v>
      </c>
      <c r="J364" s="316">
        <v>0</v>
      </c>
      <c r="K364" s="316">
        <v>0</v>
      </c>
      <c r="L364" s="316">
        <v>0</v>
      </c>
      <c r="M364" s="316">
        <v>0</v>
      </c>
      <c r="N364" s="316">
        <v>0</v>
      </c>
      <c r="O364" s="316">
        <v>0</v>
      </c>
      <c r="P364" s="316">
        <v>0</v>
      </c>
      <c r="Q364" s="316">
        <v>0</v>
      </c>
      <c r="R364" s="316">
        <v>0</v>
      </c>
      <c r="S364" s="316">
        <v>0</v>
      </c>
      <c r="T364" s="316">
        <v>0</v>
      </c>
      <c r="U364" s="316">
        <v>0</v>
      </c>
      <c r="V364" s="316">
        <v>0</v>
      </c>
      <c r="W364" s="316">
        <v>0</v>
      </c>
      <c r="X364" s="316">
        <v>0</v>
      </c>
      <c r="Y364" s="316">
        <v>0</v>
      </c>
      <c r="Z364" s="316">
        <v>0</v>
      </c>
      <c r="AA364" s="316">
        <v>0</v>
      </c>
      <c r="AB364" s="316">
        <v>0</v>
      </c>
      <c r="AC364" s="316">
        <v>0</v>
      </c>
      <c r="AD364" s="316">
        <v>0</v>
      </c>
      <c r="AE364" s="316">
        <v>0</v>
      </c>
      <c r="AF364" s="316">
        <v>0</v>
      </c>
      <c r="AG364" s="316">
        <v>0</v>
      </c>
      <c r="AH364" s="316">
        <v>0</v>
      </c>
      <c r="AI364" s="316">
        <v>0</v>
      </c>
      <c r="AJ364" s="316">
        <v>0</v>
      </c>
      <c r="AK364" s="316">
        <v>0</v>
      </c>
      <c r="AL364" s="316">
        <v>0</v>
      </c>
    </row>
    <row r="365" spans="1:38">
      <c r="A365" s="316">
        <v>364</v>
      </c>
      <c r="B365" s="316" t="s">
        <v>2895</v>
      </c>
      <c r="C365" s="316" t="s">
        <v>3074</v>
      </c>
      <c r="D365" s="316">
        <f t="shared" si="5"/>
        <v>0</v>
      </c>
      <c r="E365" s="316" t="s">
        <v>2914</v>
      </c>
      <c r="G365" s="316">
        <v>0</v>
      </c>
      <c r="H365" s="316">
        <v>0</v>
      </c>
      <c r="I365" s="316">
        <v>0</v>
      </c>
      <c r="J365" s="316">
        <v>0</v>
      </c>
      <c r="K365" s="316">
        <v>0</v>
      </c>
      <c r="L365" s="316">
        <v>0</v>
      </c>
      <c r="M365" s="316">
        <v>0</v>
      </c>
      <c r="N365" s="316">
        <v>0</v>
      </c>
      <c r="O365" s="316">
        <v>0</v>
      </c>
      <c r="P365" s="316">
        <v>0</v>
      </c>
      <c r="Q365" s="316">
        <v>0</v>
      </c>
      <c r="R365" s="316">
        <v>0</v>
      </c>
      <c r="S365" s="316">
        <v>0</v>
      </c>
      <c r="T365" s="316">
        <v>0</v>
      </c>
      <c r="U365" s="316">
        <v>0</v>
      </c>
      <c r="V365" s="316">
        <v>0</v>
      </c>
      <c r="W365" s="316">
        <v>0</v>
      </c>
      <c r="X365" s="316">
        <v>0</v>
      </c>
      <c r="Y365" s="316">
        <v>0</v>
      </c>
      <c r="Z365" s="316">
        <v>0</v>
      </c>
      <c r="AA365" s="316">
        <v>0</v>
      </c>
      <c r="AB365" s="316">
        <v>0</v>
      </c>
      <c r="AC365" s="316">
        <v>0</v>
      </c>
      <c r="AD365" s="316">
        <v>0</v>
      </c>
      <c r="AE365" s="316">
        <v>0</v>
      </c>
      <c r="AF365" s="316">
        <v>0</v>
      </c>
      <c r="AG365" s="316">
        <v>0</v>
      </c>
      <c r="AH365" s="316">
        <v>0</v>
      </c>
      <c r="AI365" s="316">
        <v>0</v>
      </c>
      <c r="AJ365" s="316">
        <v>0</v>
      </c>
      <c r="AK365" s="316">
        <v>0</v>
      </c>
      <c r="AL365" s="316">
        <v>0</v>
      </c>
    </row>
    <row r="366" spans="1:38">
      <c r="A366" s="316">
        <v>365</v>
      </c>
      <c r="B366" s="316" t="s">
        <v>2895</v>
      </c>
      <c r="C366" s="316" t="s">
        <v>3075</v>
      </c>
      <c r="D366" s="316">
        <f t="shared" si="5"/>
        <v>0</v>
      </c>
      <c r="E366" s="316" t="s">
        <v>3050</v>
      </c>
      <c r="G366" s="316">
        <v>0</v>
      </c>
      <c r="H366" s="316">
        <v>0</v>
      </c>
      <c r="I366" s="316">
        <v>0</v>
      </c>
      <c r="J366" s="316">
        <v>0</v>
      </c>
      <c r="K366" s="316">
        <v>0</v>
      </c>
      <c r="L366" s="316">
        <v>0</v>
      </c>
      <c r="M366" s="316">
        <v>0</v>
      </c>
      <c r="N366" s="316">
        <v>0</v>
      </c>
      <c r="O366" s="316">
        <v>0</v>
      </c>
      <c r="P366" s="316">
        <v>0</v>
      </c>
      <c r="Q366" s="316">
        <v>0</v>
      </c>
      <c r="R366" s="316">
        <v>0</v>
      </c>
      <c r="S366" s="316">
        <v>0</v>
      </c>
      <c r="T366" s="316">
        <v>0</v>
      </c>
      <c r="U366" s="316">
        <v>0</v>
      </c>
      <c r="V366" s="316">
        <v>0</v>
      </c>
      <c r="W366" s="316">
        <v>0</v>
      </c>
      <c r="X366" s="316">
        <v>0</v>
      </c>
      <c r="Y366" s="316">
        <v>0</v>
      </c>
      <c r="Z366" s="316">
        <v>0</v>
      </c>
      <c r="AA366" s="316">
        <v>0</v>
      </c>
      <c r="AB366" s="316">
        <v>0</v>
      </c>
      <c r="AC366" s="316">
        <v>0</v>
      </c>
      <c r="AD366" s="316">
        <v>0</v>
      </c>
      <c r="AE366" s="316">
        <v>0</v>
      </c>
      <c r="AF366" s="316">
        <v>0</v>
      </c>
      <c r="AG366" s="316">
        <v>0</v>
      </c>
      <c r="AH366" s="316">
        <v>0</v>
      </c>
      <c r="AI366" s="316">
        <v>0</v>
      </c>
      <c r="AJ366" s="316">
        <v>0</v>
      </c>
      <c r="AK366" s="316">
        <v>0</v>
      </c>
      <c r="AL366" s="316">
        <v>0</v>
      </c>
    </row>
    <row r="367" spans="1:38">
      <c r="A367" s="316">
        <v>366</v>
      </c>
      <c r="B367" s="316" t="s">
        <v>2895</v>
      </c>
      <c r="C367" s="316" t="s">
        <v>3076</v>
      </c>
      <c r="D367" s="316">
        <f t="shared" si="5"/>
        <v>0</v>
      </c>
      <c r="E367" s="316" t="s">
        <v>3056</v>
      </c>
      <c r="G367" s="316">
        <v>0</v>
      </c>
      <c r="H367" s="316">
        <v>0</v>
      </c>
      <c r="I367" s="316">
        <v>0</v>
      </c>
      <c r="J367" s="316">
        <v>0</v>
      </c>
      <c r="K367" s="316">
        <v>0</v>
      </c>
      <c r="L367" s="316">
        <v>0</v>
      </c>
      <c r="M367" s="316">
        <v>0</v>
      </c>
      <c r="N367" s="316">
        <v>0</v>
      </c>
      <c r="O367" s="316">
        <v>0</v>
      </c>
      <c r="P367" s="316">
        <v>0</v>
      </c>
      <c r="Q367" s="316">
        <v>0</v>
      </c>
      <c r="R367" s="316">
        <v>0</v>
      </c>
      <c r="S367" s="316">
        <v>0</v>
      </c>
      <c r="T367" s="316">
        <v>0</v>
      </c>
      <c r="U367" s="316">
        <v>0</v>
      </c>
      <c r="V367" s="316">
        <v>0</v>
      </c>
      <c r="W367" s="316">
        <v>0</v>
      </c>
      <c r="X367" s="316">
        <v>0</v>
      </c>
      <c r="Y367" s="316">
        <v>0</v>
      </c>
      <c r="Z367" s="316">
        <v>0</v>
      </c>
      <c r="AA367" s="316">
        <v>0</v>
      </c>
      <c r="AB367" s="316">
        <v>0</v>
      </c>
      <c r="AC367" s="316">
        <v>0</v>
      </c>
      <c r="AD367" s="316">
        <v>0</v>
      </c>
      <c r="AE367" s="316">
        <v>0</v>
      </c>
      <c r="AF367" s="316">
        <v>0</v>
      </c>
      <c r="AG367" s="316">
        <v>0</v>
      </c>
      <c r="AH367" s="316">
        <v>0</v>
      </c>
      <c r="AI367" s="316">
        <v>0</v>
      </c>
      <c r="AJ367" s="316">
        <v>0</v>
      </c>
      <c r="AK367" s="316">
        <v>0</v>
      </c>
      <c r="AL367" s="316">
        <v>0</v>
      </c>
    </row>
    <row r="368" spans="1:38">
      <c r="A368" s="316">
        <v>367</v>
      </c>
      <c r="B368" s="316" t="s">
        <v>2895</v>
      </c>
      <c r="C368" s="316" t="s">
        <v>3077</v>
      </c>
      <c r="D368" s="316">
        <f t="shared" si="5"/>
        <v>0</v>
      </c>
      <c r="E368" s="316" t="s">
        <v>3050</v>
      </c>
      <c r="G368" s="316">
        <v>0</v>
      </c>
      <c r="H368" s="316">
        <v>0</v>
      </c>
      <c r="I368" s="316">
        <v>0</v>
      </c>
      <c r="J368" s="316">
        <v>0</v>
      </c>
      <c r="K368" s="316">
        <v>0</v>
      </c>
      <c r="L368" s="316">
        <v>0</v>
      </c>
      <c r="M368" s="316">
        <v>0</v>
      </c>
      <c r="N368" s="316">
        <v>0</v>
      </c>
      <c r="O368" s="316">
        <v>0</v>
      </c>
      <c r="P368" s="316">
        <v>0</v>
      </c>
      <c r="Q368" s="316">
        <v>0</v>
      </c>
      <c r="R368" s="316">
        <v>0</v>
      </c>
      <c r="S368" s="316">
        <v>0</v>
      </c>
      <c r="T368" s="316">
        <v>0</v>
      </c>
      <c r="U368" s="316">
        <v>0</v>
      </c>
      <c r="V368" s="316">
        <v>0</v>
      </c>
      <c r="W368" s="316">
        <v>0</v>
      </c>
      <c r="X368" s="316">
        <v>0</v>
      </c>
      <c r="Y368" s="316">
        <v>0</v>
      </c>
      <c r="Z368" s="316">
        <v>0</v>
      </c>
      <c r="AA368" s="316">
        <v>0</v>
      </c>
      <c r="AB368" s="316">
        <v>0</v>
      </c>
      <c r="AC368" s="316">
        <v>0</v>
      </c>
      <c r="AD368" s="316">
        <v>0</v>
      </c>
      <c r="AE368" s="316">
        <v>0</v>
      </c>
      <c r="AF368" s="316">
        <v>0</v>
      </c>
      <c r="AG368" s="316">
        <v>0</v>
      </c>
      <c r="AH368" s="316">
        <v>0</v>
      </c>
      <c r="AI368" s="316">
        <v>0</v>
      </c>
      <c r="AJ368" s="316">
        <v>0</v>
      </c>
      <c r="AK368" s="316">
        <v>0</v>
      </c>
      <c r="AL368" s="316">
        <v>0</v>
      </c>
    </row>
    <row r="369" spans="1:38">
      <c r="A369" s="316">
        <v>368</v>
      </c>
      <c r="B369" s="316" t="s">
        <v>2895</v>
      </c>
      <c r="C369" s="316" t="s">
        <v>3078</v>
      </c>
      <c r="D369" s="316">
        <f t="shared" si="5"/>
        <v>0</v>
      </c>
      <c r="E369" s="316" t="s">
        <v>3056</v>
      </c>
      <c r="G369" s="316">
        <v>0</v>
      </c>
      <c r="H369" s="316">
        <v>0</v>
      </c>
      <c r="I369" s="316">
        <v>0</v>
      </c>
      <c r="J369" s="316">
        <v>0</v>
      </c>
      <c r="K369" s="316">
        <v>0</v>
      </c>
      <c r="L369" s="316">
        <v>0</v>
      </c>
      <c r="M369" s="316">
        <v>0</v>
      </c>
      <c r="N369" s="316">
        <v>0</v>
      </c>
      <c r="O369" s="316">
        <v>0</v>
      </c>
      <c r="P369" s="316">
        <v>0</v>
      </c>
      <c r="Q369" s="316">
        <v>0</v>
      </c>
      <c r="R369" s="316">
        <v>0</v>
      </c>
      <c r="S369" s="316">
        <v>0</v>
      </c>
      <c r="T369" s="316">
        <v>0</v>
      </c>
      <c r="U369" s="316">
        <v>0</v>
      </c>
      <c r="V369" s="316">
        <v>0</v>
      </c>
      <c r="W369" s="316">
        <v>0</v>
      </c>
      <c r="X369" s="316">
        <v>0</v>
      </c>
      <c r="Y369" s="316">
        <v>0</v>
      </c>
      <c r="Z369" s="316">
        <v>0</v>
      </c>
      <c r="AA369" s="316">
        <v>0</v>
      </c>
      <c r="AB369" s="316">
        <v>0</v>
      </c>
      <c r="AC369" s="316">
        <v>0</v>
      </c>
      <c r="AD369" s="316">
        <v>0</v>
      </c>
      <c r="AE369" s="316">
        <v>0</v>
      </c>
      <c r="AF369" s="316">
        <v>0</v>
      </c>
      <c r="AG369" s="316">
        <v>0</v>
      </c>
      <c r="AH369" s="316">
        <v>0</v>
      </c>
      <c r="AI369" s="316">
        <v>0</v>
      </c>
      <c r="AJ369" s="316">
        <v>0</v>
      </c>
      <c r="AK369" s="316">
        <v>0</v>
      </c>
      <c r="AL369" s="316">
        <v>0</v>
      </c>
    </row>
    <row r="370" spans="1:38">
      <c r="A370" s="316">
        <v>369</v>
      </c>
      <c r="B370" s="316" t="s">
        <v>2895</v>
      </c>
      <c r="C370" s="316" t="s">
        <v>3079</v>
      </c>
      <c r="D370" s="316">
        <f t="shared" si="5"/>
        <v>0</v>
      </c>
      <c r="E370" s="316" t="s">
        <v>2966</v>
      </c>
      <c r="G370" s="316">
        <v>0</v>
      </c>
      <c r="H370" s="316">
        <v>0</v>
      </c>
      <c r="I370" s="316">
        <v>0</v>
      </c>
      <c r="J370" s="316">
        <v>0</v>
      </c>
      <c r="K370" s="316">
        <v>0</v>
      </c>
      <c r="L370" s="316">
        <v>0</v>
      </c>
      <c r="M370" s="316">
        <v>0</v>
      </c>
      <c r="N370" s="316">
        <v>0</v>
      </c>
      <c r="O370" s="316">
        <v>0</v>
      </c>
      <c r="P370" s="316">
        <v>0</v>
      </c>
      <c r="Q370" s="316">
        <v>0</v>
      </c>
      <c r="R370" s="316">
        <v>0</v>
      </c>
      <c r="S370" s="316">
        <v>0</v>
      </c>
      <c r="T370" s="316">
        <v>0</v>
      </c>
      <c r="U370" s="316">
        <v>0</v>
      </c>
      <c r="V370" s="316">
        <v>0</v>
      </c>
      <c r="W370" s="316">
        <v>0</v>
      </c>
      <c r="X370" s="316">
        <v>0</v>
      </c>
      <c r="Y370" s="316">
        <v>0</v>
      </c>
      <c r="Z370" s="316">
        <v>0</v>
      </c>
      <c r="AA370" s="316">
        <v>0</v>
      </c>
      <c r="AB370" s="316">
        <v>0</v>
      </c>
      <c r="AC370" s="316">
        <v>0</v>
      </c>
      <c r="AD370" s="316">
        <v>0</v>
      </c>
      <c r="AE370" s="316">
        <v>0</v>
      </c>
      <c r="AF370" s="316">
        <v>0</v>
      </c>
      <c r="AG370" s="316">
        <v>0</v>
      </c>
      <c r="AH370" s="316">
        <v>0</v>
      </c>
      <c r="AI370" s="316">
        <v>0</v>
      </c>
      <c r="AJ370" s="316">
        <v>0</v>
      </c>
      <c r="AK370" s="316">
        <v>0</v>
      </c>
      <c r="AL370" s="316">
        <v>0</v>
      </c>
    </row>
    <row r="371" spans="1:38">
      <c r="A371" s="316">
        <v>370</v>
      </c>
      <c r="B371" s="316" t="s">
        <v>2895</v>
      </c>
      <c r="C371" s="316" t="s">
        <v>3080</v>
      </c>
      <c r="D371" s="316">
        <f t="shared" si="5"/>
        <v>0</v>
      </c>
      <c r="E371" s="316" t="s">
        <v>2966</v>
      </c>
      <c r="G371" s="316">
        <v>0</v>
      </c>
      <c r="H371" s="316">
        <v>0</v>
      </c>
      <c r="I371" s="316">
        <v>0</v>
      </c>
      <c r="J371" s="316">
        <v>0</v>
      </c>
      <c r="K371" s="316">
        <v>0</v>
      </c>
      <c r="L371" s="316">
        <v>0</v>
      </c>
      <c r="M371" s="316">
        <v>0</v>
      </c>
      <c r="N371" s="316">
        <v>0</v>
      </c>
      <c r="O371" s="316">
        <v>0</v>
      </c>
      <c r="P371" s="316">
        <v>0</v>
      </c>
      <c r="Q371" s="316">
        <v>0</v>
      </c>
      <c r="R371" s="316">
        <v>0</v>
      </c>
      <c r="S371" s="316">
        <v>0</v>
      </c>
      <c r="T371" s="316">
        <v>0</v>
      </c>
      <c r="U371" s="316">
        <v>0</v>
      </c>
      <c r="V371" s="316">
        <v>0</v>
      </c>
      <c r="W371" s="316">
        <v>0</v>
      </c>
      <c r="X371" s="316">
        <v>0</v>
      </c>
      <c r="Y371" s="316">
        <v>0</v>
      </c>
      <c r="Z371" s="316">
        <v>0</v>
      </c>
      <c r="AA371" s="316">
        <v>0</v>
      </c>
      <c r="AB371" s="316">
        <v>0</v>
      </c>
      <c r="AC371" s="316">
        <v>0</v>
      </c>
      <c r="AD371" s="316">
        <v>0</v>
      </c>
      <c r="AE371" s="316">
        <v>0</v>
      </c>
      <c r="AF371" s="316">
        <v>0</v>
      </c>
      <c r="AG371" s="316">
        <v>0</v>
      </c>
      <c r="AH371" s="316">
        <v>0</v>
      </c>
      <c r="AI371" s="316">
        <v>0</v>
      </c>
      <c r="AJ371" s="316">
        <v>0</v>
      </c>
      <c r="AK371" s="316">
        <v>0</v>
      </c>
      <c r="AL371" s="316">
        <v>0</v>
      </c>
    </row>
    <row r="372" spans="1:38">
      <c r="A372" s="316">
        <v>371</v>
      </c>
      <c r="B372" s="316" t="s">
        <v>2895</v>
      </c>
      <c r="C372" s="316" t="s">
        <v>3081</v>
      </c>
      <c r="D372" s="316">
        <f t="shared" si="5"/>
        <v>0</v>
      </c>
      <c r="E372" s="316" t="s">
        <v>2914</v>
      </c>
      <c r="G372" s="316">
        <v>0</v>
      </c>
      <c r="H372" s="316">
        <v>0</v>
      </c>
      <c r="I372" s="316">
        <v>0</v>
      </c>
      <c r="J372" s="316">
        <v>0</v>
      </c>
      <c r="K372" s="316">
        <v>0</v>
      </c>
      <c r="L372" s="316">
        <v>0</v>
      </c>
      <c r="M372" s="316">
        <v>0</v>
      </c>
      <c r="N372" s="316">
        <v>0</v>
      </c>
      <c r="O372" s="316">
        <v>0</v>
      </c>
      <c r="P372" s="316">
        <v>0</v>
      </c>
      <c r="Q372" s="316">
        <v>0</v>
      </c>
      <c r="R372" s="316">
        <v>0</v>
      </c>
      <c r="S372" s="316">
        <v>0</v>
      </c>
      <c r="T372" s="316">
        <v>0</v>
      </c>
      <c r="U372" s="316">
        <v>0</v>
      </c>
      <c r="V372" s="316">
        <v>0</v>
      </c>
      <c r="W372" s="316">
        <v>0</v>
      </c>
      <c r="X372" s="316">
        <v>0</v>
      </c>
      <c r="Y372" s="316">
        <v>0</v>
      </c>
      <c r="Z372" s="316">
        <v>0</v>
      </c>
      <c r="AA372" s="316">
        <v>0</v>
      </c>
      <c r="AB372" s="316">
        <v>0</v>
      </c>
      <c r="AC372" s="316">
        <v>0</v>
      </c>
      <c r="AD372" s="316">
        <v>0</v>
      </c>
      <c r="AE372" s="316">
        <v>0</v>
      </c>
      <c r="AF372" s="316">
        <v>0</v>
      </c>
      <c r="AG372" s="316">
        <v>0</v>
      </c>
      <c r="AH372" s="316">
        <v>0</v>
      </c>
      <c r="AI372" s="316">
        <v>0</v>
      </c>
      <c r="AJ372" s="316">
        <v>0</v>
      </c>
      <c r="AK372" s="316">
        <v>0</v>
      </c>
      <c r="AL372" s="316">
        <v>0</v>
      </c>
    </row>
    <row r="373" spans="1:38">
      <c r="A373" s="316">
        <v>372</v>
      </c>
      <c r="B373" s="316" t="s">
        <v>2895</v>
      </c>
      <c r="C373" s="316" t="s">
        <v>3082</v>
      </c>
      <c r="D373" s="316">
        <f t="shared" si="5"/>
        <v>0</v>
      </c>
      <c r="E373" s="316" t="s">
        <v>2902</v>
      </c>
      <c r="G373" s="316">
        <v>0</v>
      </c>
      <c r="H373" s="316">
        <v>0</v>
      </c>
      <c r="I373" s="316">
        <v>0</v>
      </c>
      <c r="J373" s="316">
        <v>0</v>
      </c>
      <c r="K373" s="316">
        <v>0</v>
      </c>
      <c r="L373" s="316">
        <v>0</v>
      </c>
      <c r="M373" s="316">
        <v>0</v>
      </c>
      <c r="N373" s="316">
        <v>0</v>
      </c>
      <c r="O373" s="316">
        <v>0</v>
      </c>
      <c r="P373" s="316">
        <v>0</v>
      </c>
      <c r="Q373" s="316">
        <v>0</v>
      </c>
      <c r="R373" s="316">
        <v>0</v>
      </c>
      <c r="S373" s="316">
        <v>0</v>
      </c>
      <c r="T373" s="316">
        <v>0</v>
      </c>
      <c r="U373" s="316">
        <v>0</v>
      </c>
      <c r="V373" s="316">
        <v>0</v>
      </c>
      <c r="W373" s="316">
        <v>0</v>
      </c>
      <c r="X373" s="316">
        <v>0</v>
      </c>
      <c r="Y373" s="316">
        <v>0</v>
      </c>
      <c r="Z373" s="316">
        <v>0</v>
      </c>
      <c r="AA373" s="316">
        <v>0</v>
      </c>
      <c r="AB373" s="316">
        <v>0</v>
      </c>
      <c r="AC373" s="316">
        <v>0</v>
      </c>
      <c r="AD373" s="316">
        <v>0</v>
      </c>
      <c r="AE373" s="316">
        <v>0</v>
      </c>
      <c r="AF373" s="316">
        <v>0</v>
      </c>
      <c r="AG373" s="316">
        <v>0</v>
      </c>
      <c r="AH373" s="316">
        <v>0</v>
      </c>
      <c r="AI373" s="316">
        <v>0</v>
      </c>
      <c r="AJ373" s="316">
        <v>0</v>
      </c>
      <c r="AK373" s="316">
        <v>0</v>
      </c>
      <c r="AL373" s="316">
        <v>0</v>
      </c>
    </row>
    <row r="374" spans="1:38">
      <c r="A374" s="316">
        <v>373</v>
      </c>
      <c r="B374" s="316" t="s">
        <v>2895</v>
      </c>
      <c r="C374" s="316" t="s">
        <v>3083</v>
      </c>
      <c r="D374" s="316">
        <f t="shared" si="5"/>
        <v>4200</v>
      </c>
      <c r="E374" s="316" t="s">
        <v>2914</v>
      </c>
      <c r="G374" s="316">
        <v>0</v>
      </c>
      <c r="H374" s="316">
        <v>0</v>
      </c>
      <c r="I374" s="316">
        <v>0</v>
      </c>
      <c r="J374" s="316">
        <v>0</v>
      </c>
      <c r="K374" s="316">
        <v>0</v>
      </c>
      <c r="L374" s="316">
        <v>0</v>
      </c>
      <c r="M374" s="316">
        <v>0</v>
      </c>
      <c r="N374" s="316">
        <v>0</v>
      </c>
      <c r="O374" s="316">
        <v>0</v>
      </c>
      <c r="P374" s="316">
        <v>0</v>
      </c>
      <c r="Q374" s="316">
        <v>1400</v>
      </c>
      <c r="R374" s="316">
        <v>0</v>
      </c>
      <c r="S374" s="316">
        <v>0</v>
      </c>
      <c r="T374" s="316">
        <v>0</v>
      </c>
      <c r="U374" s="316">
        <v>0</v>
      </c>
      <c r="V374" s="316">
        <v>0</v>
      </c>
      <c r="W374" s="316">
        <v>0</v>
      </c>
      <c r="X374" s="316">
        <v>1400</v>
      </c>
      <c r="Y374" s="316">
        <v>0</v>
      </c>
      <c r="Z374" s="316">
        <v>0</v>
      </c>
      <c r="AA374" s="316">
        <v>0</v>
      </c>
      <c r="AB374" s="316">
        <v>0</v>
      </c>
      <c r="AC374" s="316">
        <v>0</v>
      </c>
      <c r="AD374" s="316">
        <v>0</v>
      </c>
      <c r="AE374" s="316">
        <v>0</v>
      </c>
      <c r="AF374" s="316">
        <v>0</v>
      </c>
      <c r="AG374" s="316">
        <v>1400</v>
      </c>
      <c r="AH374" s="316">
        <v>0</v>
      </c>
      <c r="AI374" s="316">
        <v>0</v>
      </c>
      <c r="AJ374" s="316">
        <v>0</v>
      </c>
      <c r="AK374" s="316">
        <v>0</v>
      </c>
      <c r="AL374" s="316">
        <v>4200</v>
      </c>
    </row>
    <row r="375" spans="1:38">
      <c r="A375" s="316">
        <v>374</v>
      </c>
      <c r="B375" s="316" t="s">
        <v>2895</v>
      </c>
      <c r="C375" s="316" t="s">
        <v>3084</v>
      </c>
      <c r="D375" s="316">
        <f t="shared" si="5"/>
        <v>4200</v>
      </c>
      <c r="E375" s="316" t="s">
        <v>2914</v>
      </c>
      <c r="G375" s="316">
        <v>0</v>
      </c>
      <c r="H375" s="316">
        <v>0</v>
      </c>
      <c r="I375" s="316">
        <v>0</v>
      </c>
      <c r="J375" s="316">
        <v>0</v>
      </c>
      <c r="K375" s="316">
        <v>0</v>
      </c>
      <c r="L375" s="316">
        <v>0</v>
      </c>
      <c r="M375" s="316">
        <v>0</v>
      </c>
      <c r="N375" s="316">
        <v>0</v>
      </c>
      <c r="O375" s="316">
        <v>0</v>
      </c>
      <c r="P375" s="316">
        <v>1400</v>
      </c>
      <c r="Q375" s="316">
        <v>0</v>
      </c>
      <c r="R375" s="316">
        <v>0</v>
      </c>
      <c r="S375" s="316">
        <v>0</v>
      </c>
      <c r="T375" s="316">
        <v>1400</v>
      </c>
      <c r="U375" s="316">
        <v>0</v>
      </c>
      <c r="V375" s="316">
        <v>0</v>
      </c>
      <c r="W375" s="316">
        <v>0</v>
      </c>
      <c r="X375" s="316">
        <v>0</v>
      </c>
      <c r="Y375" s="316">
        <v>0</v>
      </c>
      <c r="Z375" s="316">
        <v>0</v>
      </c>
      <c r="AA375" s="316">
        <v>0</v>
      </c>
      <c r="AB375" s="316">
        <v>0</v>
      </c>
      <c r="AC375" s="316">
        <v>0</v>
      </c>
      <c r="AD375" s="316">
        <v>0</v>
      </c>
      <c r="AE375" s="316">
        <v>1400</v>
      </c>
      <c r="AF375" s="316">
        <v>0</v>
      </c>
      <c r="AG375" s="316">
        <v>0</v>
      </c>
      <c r="AH375" s="316">
        <v>0</v>
      </c>
      <c r="AI375" s="316">
        <v>0</v>
      </c>
      <c r="AJ375" s="316">
        <v>0</v>
      </c>
      <c r="AK375" s="316">
        <v>0</v>
      </c>
      <c r="AL375" s="316">
        <v>4200</v>
      </c>
    </row>
    <row r="376" spans="1:38">
      <c r="A376" s="316">
        <v>375</v>
      </c>
      <c r="B376" s="316" t="s">
        <v>2895</v>
      </c>
      <c r="C376" s="316" t="s">
        <v>3085</v>
      </c>
      <c r="D376" s="316">
        <f t="shared" si="5"/>
        <v>4200</v>
      </c>
      <c r="E376" s="316" t="s">
        <v>2914</v>
      </c>
      <c r="G376" s="316">
        <v>0</v>
      </c>
      <c r="H376" s="316">
        <v>0</v>
      </c>
      <c r="I376" s="316">
        <v>0</v>
      </c>
      <c r="J376" s="316">
        <v>0</v>
      </c>
      <c r="K376" s="316">
        <v>0</v>
      </c>
      <c r="L376" s="316">
        <v>0</v>
      </c>
      <c r="M376" s="316">
        <v>0</v>
      </c>
      <c r="N376" s="316">
        <v>0</v>
      </c>
      <c r="O376" s="316">
        <v>0</v>
      </c>
      <c r="P376" s="316">
        <v>1400</v>
      </c>
      <c r="Q376" s="316">
        <v>0</v>
      </c>
      <c r="R376" s="316">
        <v>0</v>
      </c>
      <c r="S376" s="316">
        <v>0</v>
      </c>
      <c r="T376" s="316">
        <v>0</v>
      </c>
      <c r="U376" s="316">
        <v>0</v>
      </c>
      <c r="V376" s="316">
        <v>0</v>
      </c>
      <c r="W376" s="316">
        <v>1400</v>
      </c>
      <c r="X376" s="316">
        <v>0</v>
      </c>
      <c r="Y376" s="316">
        <v>0</v>
      </c>
      <c r="Z376" s="316">
        <v>0</v>
      </c>
      <c r="AA376" s="316">
        <v>0</v>
      </c>
      <c r="AB376" s="316">
        <v>0</v>
      </c>
      <c r="AC376" s="316">
        <v>0</v>
      </c>
      <c r="AD376" s="316">
        <v>0</v>
      </c>
      <c r="AE376" s="316">
        <v>0</v>
      </c>
      <c r="AF376" s="316">
        <v>1400</v>
      </c>
      <c r="AG376" s="316">
        <v>0</v>
      </c>
      <c r="AH376" s="316">
        <v>0</v>
      </c>
      <c r="AI376" s="316">
        <v>0</v>
      </c>
      <c r="AJ376" s="316">
        <v>0</v>
      </c>
      <c r="AK376" s="316">
        <v>0</v>
      </c>
      <c r="AL376" s="316">
        <v>4200</v>
      </c>
    </row>
    <row r="377" spans="1:38">
      <c r="A377" s="316">
        <v>376</v>
      </c>
      <c r="B377" s="316" t="s">
        <v>2895</v>
      </c>
      <c r="C377" s="316" t="s">
        <v>3086</v>
      </c>
      <c r="D377" s="316">
        <f t="shared" si="5"/>
        <v>2800</v>
      </c>
      <c r="E377" s="316" t="s">
        <v>2914</v>
      </c>
      <c r="G377" s="316">
        <v>0</v>
      </c>
      <c r="H377" s="316">
        <v>0</v>
      </c>
      <c r="I377" s="316">
        <v>0</v>
      </c>
      <c r="J377" s="316">
        <v>0</v>
      </c>
      <c r="K377" s="316">
        <v>0</v>
      </c>
      <c r="L377" s="316">
        <v>0</v>
      </c>
      <c r="M377" s="316">
        <v>0</v>
      </c>
      <c r="N377" s="316">
        <v>0</v>
      </c>
      <c r="O377" s="316">
        <v>0</v>
      </c>
      <c r="P377" s="316">
        <v>0</v>
      </c>
      <c r="Q377" s="316">
        <v>0</v>
      </c>
      <c r="R377" s="316">
        <v>1400</v>
      </c>
      <c r="S377" s="316">
        <v>0</v>
      </c>
      <c r="T377" s="316">
        <v>0</v>
      </c>
      <c r="U377" s="316">
        <v>0</v>
      </c>
      <c r="V377" s="316">
        <v>0</v>
      </c>
      <c r="W377" s="316">
        <v>0</v>
      </c>
      <c r="X377" s="316">
        <v>0</v>
      </c>
      <c r="Y377" s="316">
        <v>0</v>
      </c>
      <c r="Z377" s="316">
        <v>0</v>
      </c>
      <c r="AA377" s="316">
        <v>0</v>
      </c>
      <c r="AB377" s="316">
        <v>0</v>
      </c>
      <c r="AC377" s="316">
        <v>0</v>
      </c>
      <c r="AD377" s="316">
        <v>1400</v>
      </c>
      <c r="AE377" s="316">
        <v>0</v>
      </c>
      <c r="AF377" s="316">
        <v>0</v>
      </c>
      <c r="AG377" s="316">
        <v>0</v>
      </c>
      <c r="AH377" s="316">
        <v>0</v>
      </c>
      <c r="AI377" s="316">
        <v>0</v>
      </c>
      <c r="AJ377" s="316">
        <v>0</v>
      </c>
      <c r="AK377" s="316">
        <v>0</v>
      </c>
      <c r="AL377" s="316">
        <v>2800</v>
      </c>
    </row>
    <row r="378" spans="1:38">
      <c r="A378" s="316">
        <v>377</v>
      </c>
      <c r="B378" s="316" t="s">
        <v>2895</v>
      </c>
      <c r="C378" s="316" t="s">
        <v>3087</v>
      </c>
      <c r="D378" s="316">
        <f t="shared" si="5"/>
        <v>5100</v>
      </c>
      <c r="E378" s="316" t="s">
        <v>2897</v>
      </c>
      <c r="G378" s="316">
        <v>0</v>
      </c>
      <c r="H378" s="316">
        <v>0</v>
      </c>
      <c r="I378" s="316">
        <v>0</v>
      </c>
      <c r="J378" s="316">
        <v>0</v>
      </c>
      <c r="K378" s="316">
        <v>0</v>
      </c>
      <c r="L378" s="316">
        <v>1200</v>
      </c>
      <c r="M378" s="316">
        <v>0</v>
      </c>
      <c r="N378" s="316">
        <v>0</v>
      </c>
      <c r="O378" s="316">
        <v>0</v>
      </c>
      <c r="P378" s="316">
        <v>1200</v>
      </c>
      <c r="Q378" s="316">
        <v>0</v>
      </c>
      <c r="R378" s="316">
        <v>0</v>
      </c>
      <c r="S378" s="316">
        <v>0</v>
      </c>
      <c r="T378" s="316">
        <v>0</v>
      </c>
      <c r="U378" s="316">
        <v>0</v>
      </c>
      <c r="V378" s="316">
        <v>0</v>
      </c>
      <c r="W378" s="316">
        <v>1200</v>
      </c>
      <c r="X378" s="316">
        <v>0</v>
      </c>
      <c r="Y378" s="316">
        <v>0</v>
      </c>
      <c r="Z378" s="316">
        <v>0</v>
      </c>
      <c r="AA378" s="316">
        <v>0</v>
      </c>
      <c r="AB378" s="316">
        <v>0</v>
      </c>
      <c r="AC378" s="316">
        <v>0</v>
      </c>
      <c r="AD378" s="316">
        <v>1500</v>
      </c>
      <c r="AE378" s="316">
        <v>0</v>
      </c>
      <c r="AF378" s="316">
        <v>0</v>
      </c>
      <c r="AG378" s="316">
        <v>0</v>
      </c>
      <c r="AH378" s="316">
        <v>0</v>
      </c>
      <c r="AI378" s="316">
        <v>0</v>
      </c>
      <c r="AJ378" s="316">
        <v>0</v>
      </c>
      <c r="AK378" s="316">
        <v>0</v>
      </c>
      <c r="AL378" s="316">
        <v>5100</v>
      </c>
    </row>
    <row r="379" spans="1:38">
      <c r="A379" s="316">
        <v>378</v>
      </c>
      <c r="B379" s="316" t="s">
        <v>2895</v>
      </c>
      <c r="C379" s="316" t="s">
        <v>3088</v>
      </c>
      <c r="D379" s="316">
        <f t="shared" si="5"/>
        <v>0</v>
      </c>
      <c r="E379" s="316" t="s">
        <v>2914</v>
      </c>
      <c r="G379" s="316">
        <v>0</v>
      </c>
      <c r="H379" s="316">
        <v>0</v>
      </c>
      <c r="I379" s="316">
        <v>0</v>
      </c>
      <c r="J379" s="316">
        <v>0</v>
      </c>
      <c r="K379" s="316">
        <v>0</v>
      </c>
      <c r="L379" s="316">
        <v>0</v>
      </c>
      <c r="M379" s="316">
        <v>0</v>
      </c>
      <c r="N379" s="316">
        <v>0</v>
      </c>
      <c r="O379" s="316">
        <v>0</v>
      </c>
      <c r="P379" s="316">
        <v>0</v>
      </c>
      <c r="Q379" s="316">
        <v>0</v>
      </c>
      <c r="R379" s="316">
        <v>0</v>
      </c>
      <c r="S379" s="316">
        <v>0</v>
      </c>
      <c r="T379" s="316">
        <v>0</v>
      </c>
      <c r="U379" s="316">
        <v>0</v>
      </c>
      <c r="V379" s="316">
        <v>0</v>
      </c>
      <c r="W379" s="316">
        <v>0</v>
      </c>
      <c r="X379" s="316">
        <v>0</v>
      </c>
      <c r="Y379" s="316">
        <v>0</v>
      </c>
      <c r="Z379" s="316">
        <v>0</v>
      </c>
      <c r="AA379" s="316">
        <v>0</v>
      </c>
      <c r="AB379" s="316">
        <v>0</v>
      </c>
      <c r="AC379" s="316">
        <v>0</v>
      </c>
      <c r="AD379" s="316">
        <v>0</v>
      </c>
      <c r="AE379" s="316">
        <v>0</v>
      </c>
      <c r="AF379" s="316">
        <v>0</v>
      </c>
      <c r="AG379" s="316">
        <v>0</v>
      </c>
      <c r="AH379" s="316">
        <v>0</v>
      </c>
      <c r="AI379" s="316">
        <v>0</v>
      </c>
      <c r="AJ379" s="316">
        <v>0</v>
      </c>
      <c r="AK379" s="316">
        <v>0</v>
      </c>
      <c r="AL379" s="316">
        <v>0</v>
      </c>
    </row>
    <row r="380" spans="1:38">
      <c r="A380" s="316">
        <v>379</v>
      </c>
      <c r="B380" s="316" t="s">
        <v>2895</v>
      </c>
      <c r="C380" s="316" t="s">
        <v>3089</v>
      </c>
      <c r="D380" s="316">
        <f t="shared" si="5"/>
        <v>0</v>
      </c>
      <c r="E380" s="316" t="s">
        <v>2914</v>
      </c>
      <c r="G380" s="316">
        <v>0</v>
      </c>
      <c r="H380" s="316">
        <v>0</v>
      </c>
      <c r="I380" s="316">
        <v>0</v>
      </c>
      <c r="J380" s="316">
        <v>0</v>
      </c>
      <c r="K380" s="316">
        <v>0</v>
      </c>
      <c r="L380" s="316">
        <v>0</v>
      </c>
      <c r="M380" s="316">
        <v>0</v>
      </c>
      <c r="N380" s="316">
        <v>0</v>
      </c>
      <c r="O380" s="316">
        <v>0</v>
      </c>
      <c r="P380" s="316">
        <v>0</v>
      </c>
      <c r="Q380" s="316">
        <v>0</v>
      </c>
      <c r="R380" s="316">
        <v>0</v>
      </c>
      <c r="S380" s="316">
        <v>0</v>
      </c>
      <c r="T380" s="316">
        <v>0</v>
      </c>
      <c r="U380" s="316">
        <v>0</v>
      </c>
      <c r="V380" s="316">
        <v>0</v>
      </c>
      <c r="W380" s="316">
        <v>0</v>
      </c>
      <c r="X380" s="316">
        <v>0</v>
      </c>
      <c r="Y380" s="316">
        <v>0</v>
      </c>
      <c r="Z380" s="316">
        <v>0</v>
      </c>
      <c r="AA380" s="316">
        <v>0</v>
      </c>
      <c r="AB380" s="316">
        <v>0</v>
      </c>
      <c r="AC380" s="316">
        <v>0</v>
      </c>
      <c r="AD380" s="316">
        <v>0</v>
      </c>
      <c r="AE380" s="316">
        <v>0</v>
      </c>
      <c r="AF380" s="316">
        <v>0</v>
      </c>
      <c r="AG380" s="316">
        <v>0</v>
      </c>
      <c r="AH380" s="316">
        <v>0</v>
      </c>
      <c r="AI380" s="316">
        <v>0</v>
      </c>
      <c r="AJ380" s="316">
        <v>0</v>
      </c>
      <c r="AK380" s="316">
        <v>0</v>
      </c>
      <c r="AL380" s="316">
        <v>0</v>
      </c>
    </row>
    <row r="381" spans="1:38">
      <c r="A381" s="316">
        <v>380</v>
      </c>
      <c r="B381" s="316" t="s">
        <v>2895</v>
      </c>
      <c r="C381" s="316" t="s">
        <v>3090</v>
      </c>
      <c r="D381" s="316">
        <f t="shared" si="5"/>
        <v>0</v>
      </c>
      <c r="E381" s="316" t="s">
        <v>2930</v>
      </c>
      <c r="G381" s="316">
        <v>0</v>
      </c>
      <c r="H381" s="316">
        <v>0</v>
      </c>
      <c r="I381" s="316">
        <v>0</v>
      </c>
      <c r="J381" s="316">
        <v>0</v>
      </c>
      <c r="K381" s="316">
        <v>0</v>
      </c>
      <c r="L381" s="316">
        <v>0</v>
      </c>
      <c r="M381" s="316">
        <v>0</v>
      </c>
      <c r="N381" s="316">
        <v>0</v>
      </c>
      <c r="O381" s="316">
        <v>0</v>
      </c>
      <c r="P381" s="316">
        <v>0</v>
      </c>
      <c r="Q381" s="316">
        <v>0</v>
      </c>
      <c r="R381" s="316">
        <v>0</v>
      </c>
      <c r="S381" s="316">
        <v>0</v>
      </c>
      <c r="T381" s="316">
        <v>0</v>
      </c>
      <c r="U381" s="316">
        <v>0</v>
      </c>
      <c r="V381" s="316">
        <v>0</v>
      </c>
      <c r="W381" s="316">
        <v>0</v>
      </c>
      <c r="X381" s="316">
        <v>0</v>
      </c>
      <c r="Y381" s="316">
        <v>0</v>
      </c>
      <c r="Z381" s="316">
        <v>0</v>
      </c>
      <c r="AA381" s="316">
        <v>0</v>
      </c>
      <c r="AB381" s="316">
        <v>0</v>
      </c>
      <c r="AC381" s="316">
        <v>0</v>
      </c>
      <c r="AD381" s="316">
        <v>0</v>
      </c>
      <c r="AE381" s="316">
        <v>0</v>
      </c>
      <c r="AF381" s="316">
        <v>0</v>
      </c>
      <c r="AG381" s="316">
        <v>0</v>
      </c>
      <c r="AH381" s="316">
        <v>0</v>
      </c>
      <c r="AI381" s="316">
        <v>0</v>
      </c>
      <c r="AJ381" s="316">
        <v>0</v>
      </c>
      <c r="AK381" s="316">
        <v>0</v>
      </c>
      <c r="AL381" s="316">
        <v>0</v>
      </c>
    </row>
    <row r="382" spans="1:38">
      <c r="A382" s="316">
        <v>381</v>
      </c>
      <c r="B382" s="316" t="s">
        <v>2895</v>
      </c>
      <c r="C382" s="316" t="s">
        <v>3091</v>
      </c>
      <c r="D382" s="316">
        <f t="shared" si="5"/>
        <v>0</v>
      </c>
      <c r="E382" s="316" t="s">
        <v>2930</v>
      </c>
      <c r="G382" s="316">
        <v>0</v>
      </c>
      <c r="H382" s="316">
        <v>0</v>
      </c>
      <c r="I382" s="316">
        <v>0</v>
      </c>
      <c r="J382" s="316">
        <v>0</v>
      </c>
      <c r="K382" s="316">
        <v>0</v>
      </c>
      <c r="L382" s="316">
        <v>0</v>
      </c>
      <c r="M382" s="316">
        <v>0</v>
      </c>
      <c r="N382" s="316">
        <v>0</v>
      </c>
      <c r="O382" s="316">
        <v>0</v>
      </c>
      <c r="P382" s="316">
        <v>0</v>
      </c>
      <c r="Q382" s="316">
        <v>0</v>
      </c>
      <c r="R382" s="316">
        <v>0</v>
      </c>
      <c r="S382" s="316">
        <v>0</v>
      </c>
      <c r="T382" s="316">
        <v>0</v>
      </c>
      <c r="U382" s="316">
        <v>0</v>
      </c>
      <c r="V382" s="316">
        <v>0</v>
      </c>
      <c r="W382" s="316">
        <v>0</v>
      </c>
      <c r="X382" s="316">
        <v>0</v>
      </c>
      <c r="Y382" s="316">
        <v>0</v>
      </c>
      <c r="Z382" s="316">
        <v>0</v>
      </c>
      <c r="AA382" s="316">
        <v>0</v>
      </c>
      <c r="AB382" s="316">
        <v>0</v>
      </c>
      <c r="AC382" s="316">
        <v>0</v>
      </c>
      <c r="AD382" s="316">
        <v>0</v>
      </c>
      <c r="AE382" s="316">
        <v>0</v>
      </c>
      <c r="AF382" s="316">
        <v>0</v>
      </c>
      <c r="AG382" s="316">
        <v>0</v>
      </c>
      <c r="AH382" s="316">
        <v>0</v>
      </c>
      <c r="AI382" s="316">
        <v>0</v>
      </c>
      <c r="AJ382" s="316">
        <v>0</v>
      </c>
      <c r="AK382" s="316">
        <v>0</v>
      </c>
      <c r="AL382" s="316">
        <v>0</v>
      </c>
    </row>
    <row r="383" spans="1:38">
      <c r="A383" s="316">
        <v>382</v>
      </c>
      <c r="B383" s="316" t="s">
        <v>2895</v>
      </c>
      <c r="C383" s="316" t="s">
        <v>3092</v>
      </c>
      <c r="D383" s="316">
        <f t="shared" si="5"/>
        <v>3600</v>
      </c>
      <c r="E383" s="316" t="s">
        <v>2902</v>
      </c>
      <c r="G383" s="316">
        <v>0</v>
      </c>
      <c r="H383" s="316">
        <v>0</v>
      </c>
      <c r="I383" s="316">
        <v>0</v>
      </c>
      <c r="J383" s="316">
        <v>0</v>
      </c>
      <c r="K383" s="316">
        <v>0</v>
      </c>
      <c r="L383" s="316">
        <v>0</v>
      </c>
      <c r="M383" s="316">
        <v>1200</v>
      </c>
      <c r="N383" s="316">
        <v>0</v>
      </c>
      <c r="O383" s="316">
        <v>0</v>
      </c>
      <c r="P383" s="316">
        <v>0</v>
      </c>
      <c r="Q383" s="316">
        <v>0</v>
      </c>
      <c r="R383" s="316">
        <v>0</v>
      </c>
      <c r="S383" s="316">
        <v>1200</v>
      </c>
      <c r="T383" s="316">
        <v>0</v>
      </c>
      <c r="U383" s="316">
        <v>0</v>
      </c>
      <c r="V383" s="316">
        <v>0</v>
      </c>
      <c r="W383" s="316">
        <v>0</v>
      </c>
      <c r="X383" s="316">
        <v>0</v>
      </c>
      <c r="Y383" s="316">
        <v>0</v>
      </c>
      <c r="Z383" s="316">
        <v>1200</v>
      </c>
      <c r="AA383" s="316">
        <v>0</v>
      </c>
      <c r="AB383" s="316">
        <v>0</v>
      </c>
      <c r="AC383" s="316">
        <v>0</v>
      </c>
      <c r="AD383" s="316">
        <v>0</v>
      </c>
      <c r="AE383" s="316">
        <v>0</v>
      </c>
      <c r="AF383" s="316">
        <v>0</v>
      </c>
      <c r="AG383" s="316">
        <v>0</v>
      </c>
      <c r="AH383" s="316">
        <v>0</v>
      </c>
      <c r="AI383" s="316">
        <v>0</v>
      </c>
      <c r="AJ383" s="316">
        <v>0</v>
      </c>
      <c r="AK383" s="316">
        <v>0</v>
      </c>
      <c r="AL383" s="316">
        <v>3600</v>
      </c>
    </row>
    <row r="384" spans="1:38">
      <c r="A384" s="316">
        <v>383</v>
      </c>
      <c r="B384" s="316" t="s">
        <v>2895</v>
      </c>
      <c r="C384" s="316" t="s">
        <v>3093</v>
      </c>
      <c r="D384" s="316">
        <f t="shared" si="5"/>
        <v>0</v>
      </c>
      <c r="E384" s="316" t="s">
        <v>2930</v>
      </c>
      <c r="G384" s="316">
        <v>0</v>
      </c>
      <c r="H384" s="316">
        <v>0</v>
      </c>
      <c r="I384" s="316">
        <v>0</v>
      </c>
      <c r="J384" s="316">
        <v>0</v>
      </c>
      <c r="K384" s="316">
        <v>0</v>
      </c>
      <c r="L384" s="316">
        <v>0</v>
      </c>
      <c r="M384" s="316">
        <v>0</v>
      </c>
      <c r="N384" s="316">
        <v>0</v>
      </c>
      <c r="O384" s="316">
        <v>0</v>
      </c>
      <c r="P384" s="316">
        <v>0</v>
      </c>
      <c r="Q384" s="316">
        <v>0</v>
      </c>
      <c r="R384" s="316">
        <v>0</v>
      </c>
      <c r="S384" s="316">
        <v>0</v>
      </c>
      <c r="T384" s="316">
        <v>0</v>
      </c>
      <c r="U384" s="316">
        <v>0</v>
      </c>
      <c r="V384" s="316">
        <v>0</v>
      </c>
      <c r="W384" s="316">
        <v>0</v>
      </c>
      <c r="X384" s="316">
        <v>0</v>
      </c>
      <c r="Y384" s="316">
        <v>0</v>
      </c>
      <c r="Z384" s="316">
        <v>0</v>
      </c>
      <c r="AA384" s="316">
        <v>0</v>
      </c>
      <c r="AB384" s="316">
        <v>0</v>
      </c>
      <c r="AC384" s="316">
        <v>0</v>
      </c>
      <c r="AD384" s="316">
        <v>0</v>
      </c>
      <c r="AE384" s="316">
        <v>0</v>
      </c>
      <c r="AF384" s="316">
        <v>0</v>
      </c>
      <c r="AG384" s="316">
        <v>0</v>
      </c>
      <c r="AH384" s="316">
        <v>0</v>
      </c>
      <c r="AI384" s="316">
        <v>0</v>
      </c>
      <c r="AJ384" s="316">
        <v>0</v>
      </c>
      <c r="AK384" s="316">
        <v>0</v>
      </c>
      <c r="AL384" s="316">
        <v>0</v>
      </c>
    </row>
    <row r="385" spans="1:38">
      <c r="A385" s="316">
        <v>384</v>
      </c>
      <c r="B385" s="316" t="s">
        <v>2895</v>
      </c>
      <c r="C385" s="316" t="s">
        <v>3094</v>
      </c>
      <c r="D385" s="316">
        <f t="shared" si="5"/>
        <v>4200</v>
      </c>
      <c r="E385" s="316" t="s">
        <v>2914</v>
      </c>
      <c r="G385" s="316">
        <v>0</v>
      </c>
      <c r="H385" s="316">
        <v>0</v>
      </c>
      <c r="I385" s="316">
        <v>0</v>
      </c>
      <c r="J385" s="316">
        <v>0</v>
      </c>
      <c r="K385" s="316">
        <v>0</v>
      </c>
      <c r="L385" s="316">
        <v>0</v>
      </c>
      <c r="M385" s="316">
        <v>1400</v>
      </c>
      <c r="N385" s="316">
        <v>0</v>
      </c>
      <c r="O385" s="316">
        <v>0</v>
      </c>
      <c r="P385" s="316">
        <v>0</v>
      </c>
      <c r="Q385" s="316">
        <v>0</v>
      </c>
      <c r="R385" s="316">
        <v>0</v>
      </c>
      <c r="S385" s="316">
        <v>1400</v>
      </c>
      <c r="T385" s="316">
        <v>0</v>
      </c>
      <c r="U385" s="316">
        <v>0</v>
      </c>
      <c r="V385" s="316">
        <v>0</v>
      </c>
      <c r="W385" s="316">
        <v>0</v>
      </c>
      <c r="X385" s="316">
        <v>0</v>
      </c>
      <c r="Y385" s="316">
        <v>0</v>
      </c>
      <c r="Z385" s="316">
        <v>0</v>
      </c>
      <c r="AA385" s="316">
        <v>0</v>
      </c>
      <c r="AB385" s="316">
        <v>0</v>
      </c>
      <c r="AC385" s="316">
        <v>0</v>
      </c>
      <c r="AD385" s="316">
        <v>1400</v>
      </c>
      <c r="AE385" s="316">
        <v>0</v>
      </c>
      <c r="AF385" s="316">
        <v>0</v>
      </c>
      <c r="AG385" s="316">
        <v>0</v>
      </c>
      <c r="AH385" s="316">
        <v>0</v>
      </c>
      <c r="AI385" s="316">
        <v>0</v>
      </c>
      <c r="AJ385" s="316">
        <v>0</v>
      </c>
      <c r="AK385" s="316">
        <v>0</v>
      </c>
      <c r="AL385" s="316">
        <v>4200</v>
      </c>
    </row>
    <row r="386" spans="1:38">
      <c r="A386" s="316">
        <v>385</v>
      </c>
      <c r="B386" s="316" t="s">
        <v>2895</v>
      </c>
      <c r="C386" s="316" t="s">
        <v>3095</v>
      </c>
      <c r="D386" s="316">
        <f t="shared" ref="D386:D449" si="6">IF(ISERROR(AL386),0,AL386)</f>
        <v>4200</v>
      </c>
      <c r="E386" s="316" t="s">
        <v>3096</v>
      </c>
      <c r="G386" s="316">
        <v>0</v>
      </c>
      <c r="H386" s="316">
        <v>0</v>
      </c>
      <c r="I386" s="316">
        <v>0</v>
      </c>
      <c r="J386" s="316">
        <v>0</v>
      </c>
      <c r="K386" s="316">
        <v>0</v>
      </c>
      <c r="L386" s="316">
        <v>0</v>
      </c>
      <c r="M386" s="316">
        <v>0</v>
      </c>
      <c r="N386" s="316">
        <v>0</v>
      </c>
      <c r="O386" s="316">
        <v>0</v>
      </c>
      <c r="P386" s="316">
        <v>0</v>
      </c>
      <c r="Q386" s="316">
        <v>0</v>
      </c>
      <c r="R386" s="316">
        <v>1400</v>
      </c>
      <c r="S386" s="316">
        <v>0</v>
      </c>
      <c r="T386" s="316">
        <v>0</v>
      </c>
      <c r="U386" s="316">
        <v>0</v>
      </c>
      <c r="V386" s="316">
        <v>0</v>
      </c>
      <c r="W386" s="316">
        <v>0</v>
      </c>
      <c r="X386" s="316">
        <v>0</v>
      </c>
      <c r="Y386" s="316">
        <v>0</v>
      </c>
      <c r="Z386" s="316">
        <v>1400</v>
      </c>
      <c r="AA386" s="316">
        <v>0</v>
      </c>
      <c r="AB386" s="316">
        <v>0</v>
      </c>
      <c r="AC386" s="316">
        <v>0</v>
      </c>
      <c r="AD386" s="316">
        <v>0</v>
      </c>
      <c r="AE386" s="316">
        <v>0</v>
      </c>
      <c r="AF386" s="316">
        <v>0</v>
      </c>
      <c r="AG386" s="316">
        <v>0</v>
      </c>
      <c r="AH386" s="316">
        <v>0</v>
      </c>
      <c r="AI386" s="316">
        <v>0</v>
      </c>
      <c r="AJ386" s="316">
        <v>0</v>
      </c>
      <c r="AK386" s="316">
        <v>1400</v>
      </c>
      <c r="AL386" s="316">
        <v>4200</v>
      </c>
    </row>
    <row r="387" spans="1:38">
      <c r="A387" s="316">
        <v>386</v>
      </c>
      <c r="B387" s="316" t="s">
        <v>2895</v>
      </c>
      <c r="C387" s="316" t="s">
        <v>3097</v>
      </c>
      <c r="D387" s="316">
        <f t="shared" si="6"/>
        <v>0</v>
      </c>
      <c r="E387" s="316" t="s">
        <v>3098</v>
      </c>
      <c r="G387" s="316">
        <v>0</v>
      </c>
      <c r="H387" s="316">
        <v>0</v>
      </c>
      <c r="I387" s="316">
        <v>0</v>
      </c>
      <c r="J387" s="316">
        <v>0</v>
      </c>
      <c r="K387" s="316">
        <v>0</v>
      </c>
      <c r="L387" s="316">
        <v>0</v>
      </c>
      <c r="M387" s="316">
        <v>0</v>
      </c>
      <c r="N387" s="316">
        <v>0</v>
      </c>
      <c r="O387" s="316">
        <v>0</v>
      </c>
      <c r="P387" s="316">
        <v>0</v>
      </c>
      <c r="Q387" s="316">
        <v>0</v>
      </c>
      <c r="R387" s="316">
        <v>0</v>
      </c>
      <c r="S387" s="316">
        <v>0</v>
      </c>
      <c r="T387" s="316">
        <v>0</v>
      </c>
      <c r="U387" s="316">
        <v>0</v>
      </c>
      <c r="V387" s="316">
        <v>0</v>
      </c>
      <c r="W387" s="316">
        <v>0</v>
      </c>
      <c r="X387" s="316">
        <v>0</v>
      </c>
      <c r="Y387" s="316">
        <v>0</v>
      </c>
      <c r="Z387" s="316">
        <v>0</v>
      </c>
      <c r="AA387" s="316">
        <v>0</v>
      </c>
      <c r="AB387" s="316">
        <v>0</v>
      </c>
      <c r="AC387" s="316">
        <v>0</v>
      </c>
      <c r="AD387" s="316">
        <v>0</v>
      </c>
      <c r="AE387" s="316">
        <v>0</v>
      </c>
      <c r="AF387" s="316">
        <v>0</v>
      </c>
      <c r="AG387" s="316">
        <v>0</v>
      </c>
      <c r="AH387" s="316">
        <v>0</v>
      </c>
      <c r="AI387" s="316">
        <v>0</v>
      </c>
      <c r="AJ387" s="316">
        <v>0</v>
      </c>
      <c r="AK387" s="316">
        <v>0</v>
      </c>
      <c r="AL387" s="316">
        <v>0</v>
      </c>
    </row>
    <row r="388" spans="1:38">
      <c r="A388" s="316">
        <v>387</v>
      </c>
      <c r="B388" s="316" t="s">
        <v>2895</v>
      </c>
      <c r="C388" s="316" t="s">
        <v>3099</v>
      </c>
      <c r="D388" s="316">
        <f t="shared" si="6"/>
        <v>4620</v>
      </c>
      <c r="E388" s="316" t="s">
        <v>2897</v>
      </c>
      <c r="G388" s="316">
        <v>0</v>
      </c>
      <c r="H388" s="316">
        <v>0</v>
      </c>
      <c r="I388" s="316">
        <v>0</v>
      </c>
      <c r="J388" s="316">
        <v>0</v>
      </c>
      <c r="K388" s="316">
        <v>0</v>
      </c>
      <c r="L388" s="316">
        <v>1540</v>
      </c>
      <c r="M388" s="316">
        <v>0</v>
      </c>
      <c r="N388" s="316">
        <v>0</v>
      </c>
      <c r="O388" s="316">
        <v>0</v>
      </c>
      <c r="P388" s="316">
        <v>0</v>
      </c>
      <c r="Q388" s="316">
        <v>0</v>
      </c>
      <c r="R388" s="316">
        <v>0</v>
      </c>
      <c r="S388" s="316">
        <v>1540</v>
      </c>
      <c r="T388" s="316">
        <v>0</v>
      </c>
      <c r="U388" s="316">
        <v>0</v>
      </c>
      <c r="V388" s="316">
        <v>0</v>
      </c>
      <c r="W388" s="316">
        <v>0</v>
      </c>
      <c r="X388" s="316">
        <v>0</v>
      </c>
      <c r="Y388" s="316">
        <v>0</v>
      </c>
      <c r="Z388" s="316">
        <v>0</v>
      </c>
      <c r="AA388" s="316">
        <v>0</v>
      </c>
      <c r="AB388" s="316">
        <v>0</v>
      </c>
      <c r="AC388" s="316">
        <v>0</v>
      </c>
      <c r="AD388" s="316">
        <v>0</v>
      </c>
      <c r="AE388" s="316">
        <v>1540</v>
      </c>
      <c r="AF388" s="316">
        <v>0</v>
      </c>
      <c r="AG388" s="316">
        <v>0</v>
      </c>
      <c r="AH388" s="316">
        <v>0</v>
      </c>
      <c r="AI388" s="316">
        <v>0</v>
      </c>
      <c r="AJ388" s="316">
        <v>0</v>
      </c>
      <c r="AK388" s="316">
        <v>0</v>
      </c>
      <c r="AL388" s="316">
        <v>4620</v>
      </c>
    </row>
    <row r="389" spans="1:38">
      <c r="A389" s="316">
        <v>388</v>
      </c>
      <c r="B389" s="316" t="s">
        <v>2895</v>
      </c>
      <c r="C389" s="316" t="s">
        <v>3100</v>
      </c>
      <c r="D389" s="316">
        <f t="shared" si="6"/>
        <v>4200</v>
      </c>
      <c r="E389" s="316" t="s">
        <v>3096</v>
      </c>
      <c r="G389" s="316">
        <v>0</v>
      </c>
      <c r="H389" s="316">
        <v>0</v>
      </c>
      <c r="I389" s="316">
        <v>0</v>
      </c>
      <c r="J389" s="316">
        <v>0</v>
      </c>
      <c r="K389" s="316">
        <v>0</v>
      </c>
      <c r="L389" s="316">
        <v>0</v>
      </c>
      <c r="M389" s="316">
        <v>0</v>
      </c>
      <c r="N389" s="316">
        <v>0</v>
      </c>
      <c r="O389" s="316">
        <v>0</v>
      </c>
      <c r="P389" s="316">
        <v>0</v>
      </c>
      <c r="Q389" s="316">
        <v>0</v>
      </c>
      <c r="R389" s="316">
        <v>1400</v>
      </c>
      <c r="S389" s="316">
        <v>0</v>
      </c>
      <c r="T389" s="316">
        <v>0</v>
      </c>
      <c r="U389" s="316">
        <v>0</v>
      </c>
      <c r="V389" s="316">
        <v>0</v>
      </c>
      <c r="W389" s="316">
        <v>0</v>
      </c>
      <c r="X389" s="316">
        <v>0</v>
      </c>
      <c r="Y389" s="316">
        <v>0</v>
      </c>
      <c r="Z389" s="316">
        <v>1400</v>
      </c>
      <c r="AA389" s="316">
        <v>0</v>
      </c>
      <c r="AB389" s="316">
        <v>0</v>
      </c>
      <c r="AC389" s="316">
        <v>0</v>
      </c>
      <c r="AD389" s="316">
        <v>0</v>
      </c>
      <c r="AE389" s="316">
        <v>0</v>
      </c>
      <c r="AF389" s="316">
        <v>0</v>
      </c>
      <c r="AG389" s="316">
        <v>0</v>
      </c>
      <c r="AH389" s="316">
        <v>0</v>
      </c>
      <c r="AI389" s="316">
        <v>0</v>
      </c>
      <c r="AJ389" s="316">
        <v>0</v>
      </c>
      <c r="AK389" s="316">
        <v>1400</v>
      </c>
      <c r="AL389" s="316">
        <v>4200</v>
      </c>
    </row>
    <row r="390" spans="1:38">
      <c r="A390" s="316">
        <v>389</v>
      </c>
      <c r="B390" s="316" t="s">
        <v>2895</v>
      </c>
      <c r="C390" s="316" t="s">
        <v>3101</v>
      </c>
      <c r="D390" s="316">
        <f t="shared" si="6"/>
        <v>0</v>
      </c>
      <c r="E390" s="316" t="s">
        <v>3098</v>
      </c>
      <c r="G390" s="316">
        <v>0</v>
      </c>
      <c r="H390" s="316">
        <v>0</v>
      </c>
      <c r="I390" s="316">
        <v>0</v>
      </c>
      <c r="J390" s="316">
        <v>0</v>
      </c>
      <c r="K390" s="316">
        <v>0</v>
      </c>
      <c r="L390" s="316">
        <v>0</v>
      </c>
      <c r="M390" s="316">
        <v>0</v>
      </c>
      <c r="N390" s="316">
        <v>0</v>
      </c>
      <c r="O390" s="316">
        <v>0</v>
      </c>
      <c r="P390" s="316">
        <v>0</v>
      </c>
      <c r="Q390" s="316">
        <v>0</v>
      </c>
      <c r="R390" s="316">
        <v>0</v>
      </c>
      <c r="S390" s="316">
        <v>0</v>
      </c>
      <c r="T390" s="316">
        <v>0</v>
      </c>
      <c r="U390" s="316">
        <v>0</v>
      </c>
      <c r="V390" s="316">
        <v>0</v>
      </c>
      <c r="W390" s="316">
        <v>0</v>
      </c>
      <c r="X390" s="316">
        <v>0</v>
      </c>
      <c r="Y390" s="316">
        <v>0</v>
      </c>
      <c r="Z390" s="316">
        <v>0</v>
      </c>
      <c r="AA390" s="316">
        <v>0</v>
      </c>
      <c r="AB390" s="316">
        <v>0</v>
      </c>
      <c r="AC390" s="316">
        <v>0</v>
      </c>
      <c r="AD390" s="316">
        <v>0</v>
      </c>
      <c r="AE390" s="316">
        <v>0</v>
      </c>
      <c r="AF390" s="316">
        <v>0</v>
      </c>
      <c r="AG390" s="316">
        <v>0</v>
      </c>
      <c r="AH390" s="316">
        <v>0</v>
      </c>
      <c r="AI390" s="316">
        <v>0</v>
      </c>
      <c r="AJ390" s="316">
        <v>0</v>
      </c>
      <c r="AK390" s="316">
        <v>0</v>
      </c>
      <c r="AL390" s="316">
        <v>0</v>
      </c>
    </row>
    <row r="391" spans="1:38">
      <c r="A391" s="316">
        <v>390</v>
      </c>
      <c r="B391" s="316" t="s">
        <v>2895</v>
      </c>
      <c r="C391" s="316" t="s">
        <v>3102</v>
      </c>
      <c r="D391" s="316">
        <f t="shared" si="6"/>
        <v>4200</v>
      </c>
      <c r="E391" s="316" t="s">
        <v>3096</v>
      </c>
      <c r="G391" s="316">
        <v>0</v>
      </c>
      <c r="H391" s="316">
        <v>0</v>
      </c>
      <c r="I391" s="316">
        <v>0</v>
      </c>
      <c r="J391" s="316">
        <v>0</v>
      </c>
      <c r="K391" s="316">
        <v>0</v>
      </c>
      <c r="L391" s="316">
        <v>0</v>
      </c>
      <c r="M391" s="316">
        <v>0</v>
      </c>
      <c r="N391" s="316">
        <v>0</v>
      </c>
      <c r="O391" s="316">
        <v>0</v>
      </c>
      <c r="P391" s="316">
        <v>0</v>
      </c>
      <c r="Q391" s="316">
        <v>1400</v>
      </c>
      <c r="R391" s="316">
        <v>0</v>
      </c>
      <c r="S391" s="316">
        <v>0</v>
      </c>
      <c r="T391" s="316">
        <v>0</v>
      </c>
      <c r="U391" s="316">
        <v>0</v>
      </c>
      <c r="V391" s="316">
        <v>0</v>
      </c>
      <c r="W391" s="316">
        <v>0</v>
      </c>
      <c r="X391" s="316">
        <v>1400</v>
      </c>
      <c r="Y391" s="316">
        <v>0</v>
      </c>
      <c r="Z391" s="316">
        <v>0</v>
      </c>
      <c r="AA391" s="316">
        <v>0</v>
      </c>
      <c r="AB391" s="316">
        <v>0</v>
      </c>
      <c r="AC391" s="316">
        <v>0</v>
      </c>
      <c r="AD391" s="316">
        <v>0</v>
      </c>
      <c r="AE391" s="316">
        <v>0</v>
      </c>
      <c r="AF391" s="316">
        <v>0</v>
      </c>
      <c r="AG391" s="316">
        <v>1400</v>
      </c>
      <c r="AH391" s="316">
        <v>0</v>
      </c>
      <c r="AI391" s="316">
        <v>0</v>
      </c>
      <c r="AJ391" s="316">
        <v>0</v>
      </c>
      <c r="AK391" s="316">
        <v>0</v>
      </c>
      <c r="AL391" s="316">
        <v>4200</v>
      </c>
    </row>
    <row r="392" spans="1:38">
      <c r="A392" s="316">
        <v>391</v>
      </c>
      <c r="B392" s="316" t="s">
        <v>2895</v>
      </c>
      <c r="C392" s="316" t="s">
        <v>3103</v>
      </c>
      <c r="D392" s="316">
        <f t="shared" si="6"/>
        <v>0</v>
      </c>
      <c r="E392" s="316" t="s">
        <v>3098</v>
      </c>
      <c r="G392" s="316">
        <v>0</v>
      </c>
      <c r="H392" s="316">
        <v>0</v>
      </c>
      <c r="I392" s="316">
        <v>0</v>
      </c>
      <c r="J392" s="316">
        <v>0</v>
      </c>
      <c r="K392" s="316">
        <v>0</v>
      </c>
      <c r="L392" s="316">
        <v>0</v>
      </c>
      <c r="M392" s="316">
        <v>0</v>
      </c>
      <c r="N392" s="316">
        <v>0</v>
      </c>
      <c r="O392" s="316">
        <v>0</v>
      </c>
      <c r="P392" s="316">
        <v>0</v>
      </c>
      <c r="Q392" s="316">
        <v>0</v>
      </c>
      <c r="R392" s="316">
        <v>0</v>
      </c>
      <c r="S392" s="316">
        <v>0</v>
      </c>
      <c r="T392" s="316">
        <v>0</v>
      </c>
      <c r="U392" s="316">
        <v>0</v>
      </c>
      <c r="V392" s="316">
        <v>0</v>
      </c>
      <c r="W392" s="316">
        <v>0</v>
      </c>
      <c r="X392" s="316">
        <v>0</v>
      </c>
      <c r="Y392" s="316">
        <v>0</v>
      </c>
      <c r="Z392" s="316">
        <v>0</v>
      </c>
      <c r="AA392" s="316">
        <v>0</v>
      </c>
      <c r="AB392" s="316">
        <v>0</v>
      </c>
      <c r="AC392" s="316">
        <v>0</v>
      </c>
      <c r="AD392" s="316">
        <v>0</v>
      </c>
      <c r="AE392" s="316">
        <v>0</v>
      </c>
      <c r="AF392" s="316">
        <v>0</v>
      </c>
      <c r="AG392" s="316">
        <v>0</v>
      </c>
      <c r="AH392" s="316">
        <v>0</v>
      </c>
      <c r="AI392" s="316">
        <v>0</v>
      </c>
      <c r="AJ392" s="316">
        <v>0</v>
      </c>
      <c r="AK392" s="316">
        <v>0</v>
      </c>
      <c r="AL392" s="316">
        <v>0</v>
      </c>
    </row>
    <row r="393" spans="1:38">
      <c r="A393" s="316">
        <v>392</v>
      </c>
      <c r="B393" s="316" t="s">
        <v>2895</v>
      </c>
      <c r="C393" s="316" t="s">
        <v>3104</v>
      </c>
      <c r="D393" s="316">
        <f t="shared" si="6"/>
        <v>4200</v>
      </c>
      <c r="E393" s="316" t="s">
        <v>3096</v>
      </c>
      <c r="G393" s="316">
        <v>0</v>
      </c>
      <c r="H393" s="316">
        <v>0</v>
      </c>
      <c r="I393" s="316">
        <v>0</v>
      </c>
      <c r="J393" s="316">
        <v>0</v>
      </c>
      <c r="K393" s="316">
        <v>0</v>
      </c>
      <c r="L393" s="316">
        <v>0</v>
      </c>
      <c r="M393" s="316">
        <v>0</v>
      </c>
      <c r="N393" s="316">
        <v>0</v>
      </c>
      <c r="O393" s="316">
        <v>0</v>
      </c>
      <c r="P393" s="316">
        <v>1400</v>
      </c>
      <c r="Q393" s="316">
        <v>0</v>
      </c>
      <c r="R393" s="316">
        <v>0</v>
      </c>
      <c r="S393" s="316">
        <v>0</v>
      </c>
      <c r="T393" s="316">
        <v>0</v>
      </c>
      <c r="U393" s="316">
        <v>0</v>
      </c>
      <c r="V393" s="316">
        <v>0</v>
      </c>
      <c r="W393" s="316">
        <v>1400</v>
      </c>
      <c r="X393" s="316">
        <v>0</v>
      </c>
      <c r="Y393" s="316">
        <v>0</v>
      </c>
      <c r="Z393" s="316">
        <v>0</v>
      </c>
      <c r="AA393" s="316">
        <v>0</v>
      </c>
      <c r="AB393" s="316">
        <v>0</v>
      </c>
      <c r="AC393" s="316">
        <v>0</v>
      </c>
      <c r="AD393" s="316">
        <v>0</v>
      </c>
      <c r="AE393" s="316">
        <v>0</v>
      </c>
      <c r="AF393" s="316">
        <v>1400</v>
      </c>
      <c r="AG393" s="316">
        <v>0</v>
      </c>
      <c r="AH393" s="316">
        <v>0</v>
      </c>
      <c r="AI393" s="316">
        <v>0</v>
      </c>
      <c r="AJ393" s="316">
        <v>0</v>
      </c>
      <c r="AK393" s="316">
        <v>0</v>
      </c>
      <c r="AL393" s="316">
        <v>4200</v>
      </c>
    </row>
    <row r="394" spans="1:38">
      <c r="A394" s="316">
        <v>393</v>
      </c>
      <c r="B394" s="316" t="s">
        <v>2895</v>
      </c>
      <c r="C394" s="316" t="s">
        <v>3105</v>
      </c>
      <c r="D394" s="316">
        <f t="shared" si="6"/>
        <v>0</v>
      </c>
      <c r="E394" s="316" t="s">
        <v>3098</v>
      </c>
      <c r="G394" s="316">
        <v>0</v>
      </c>
      <c r="H394" s="316">
        <v>0</v>
      </c>
      <c r="I394" s="316">
        <v>0</v>
      </c>
      <c r="J394" s="316">
        <v>0</v>
      </c>
      <c r="K394" s="316">
        <v>0</v>
      </c>
      <c r="L394" s="316">
        <v>0</v>
      </c>
      <c r="M394" s="316">
        <v>0</v>
      </c>
      <c r="N394" s="316">
        <v>0</v>
      </c>
      <c r="O394" s="316">
        <v>0</v>
      </c>
      <c r="P394" s="316">
        <v>0</v>
      </c>
      <c r="Q394" s="316">
        <v>0</v>
      </c>
      <c r="R394" s="316">
        <v>0</v>
      </c>
      <c r="S394" s="316">
        <v>0</v>
      </c>
      <c r="T394" s="316">
        <v>0</v>
      </c>
      <c r="U394" s="316">
        <v>0</v>
      </c>
      <c r="V394" s="316">
        <v>0</v>
      </c>
      <c r="W394" s="316">
        <v>0</v>
      </c>
      <c r="X394" s="316">
        <v>0</v>
      </c>
      <c r="Y394" s="316">
        <v>0</v>
      </c>
      <c r="Z394" s="316">
        <v>0</v>
      </c>
      <c r="AA394" s="316">
        <v>0</v>
      </c>
      <c r="AB394" s="316">
        <v>0</v>
      </c>
      <c r="AC394" s="316">
        <v>0</v>
      </c>
      <c r="AD394" s="316">
        <v>0</v>
      </c>
      <c r="AE394" s="316">
        <v>0</v>
      </c>
      <c r="AF394" s="316">
        <v>0</v>
      </c>
      <c r="AG394" s="316">
        <v>0</v>
      </c>
      <c r="AH394" s="316">
        <v>0</v>
      </c>
      <c r="AI394" s="316">
        <v>0</v>
      </c>
      <c r="AJ394" s="316">
        <v>0</v>
      </c>
      <c r="AK394" s="316">
        <v>0</v>
      </c>
      <c r="AL394" s="316">
        <v>0</v>
      </c>
    </row>
    <row r="395" spans="1:38">
      <c r="A395" s="316">
        <v>394</v>
      </c>
      <c r="B395" s="316" t="s">
        <v>2895</v>
      </c>
      <c r="C395" s="316" t="s">
        <v>3106</v>
      </c>
      <c r="D395" s="316">
        <f t="shared" si="6"/>
        <v>4200</v>
      </c>
      <c r="E395" s="316" t="s">
        <v>2914</v>
      </c>
      <c r="G395" s="316">
        <v>0</v>
      </c>
      <c r="H395" s="316">
        <v>0</v>
      </c>
      <c r="I395" s="316">
        <v>0</v>
      </c>
      <c r="J395" s="316">
        <v>0</v>
      </c>
      <c r="K395" s="316">
        <v>0</v>
      </c>
      <c r="L395" s="316">
        <v>0</v>
      </c>
      <c r="M395" s="316">
        <v>0</v>
      </c>
      <c r="N395" s="316">
        <v>0</v>
      </c>
      <c r="O395" s="316">
        <v>0</v>
      </c>
      <c r="P395" s="316">
        <v>1400</v>
      </c>
      <c r="Q395" s="316">
        <v>0</v>
      </c>
      <c r="R395" s="316">
        <v>0</v>
      </c>
      <c r="S395" s="316">
        <v>0</v>
      </c>
      <c r="T395" s="316">
        <v>0</v>
      </c>
      <c r="U395" s="316">
        <v>0</v>
      </c>
      <c r="V395" s="316">
        <v>0</v>
      </c>
      <c r="W395" s="316">
        <v>1400</v>
      </c>
      <c r="X395" s="316">
        <v>0</v>
      </c>
      <c r="Y395" s="316">
        <v>0</v>
      </c>
      <c r="Z395" s="316">
        <v>0</v>
      </c>
      <c r="AA395" s="316">
        <v>0</v>
      </c>
      <c r="AB395" s="316">
        <v>0</v>
      </c>
      <c r="AC395" s="316">
        <v>0</v>
      </c>
      <c r="AD395" s="316">
        <v>0</v>
      </c>
      <c r="AE395" s="316">
        <v>0</v>
      </c>
      <c r="AF395" s="316">
        <v>1400</v>
      </c>
      <c r="AG395" s="316">
        <v>0</v>
      </c>
      <c r="AH395" s="316">
        <v>0</v>
      </c>
      <c r="AI395" s="316">
        <v>0</v>
      </c>
      <c r="AJ395" s="316">
        <v>0</v>
      </c>
      <c r="AK395" s="316">
        <v>0</v>
      </c>
      <c r="AL395" s="316">
        <v>4200</v>
      </c>
    </row>
    <row r="396" spans="1:38">
      <c r="A396" s="316">
        <v>395</v>
      </c>
      <c r="B396" s="316" t="s">
        <v>2895</v>
      </c>
      <c r="C396" s="316" t="s">
        <v>3107</v>
      </c>
      <c r="D396" s="316">
        <f t="shared" si="6"/>
        <v>0</v>
      </c>
      <c r="E396" s="316" t="s">
        <v>3098</v>
      </c>
      <c r="G396" s="316">
        <v>0</v>
      </c>
      <c r="H396" s="316">
        <v>0</v>
      </c>
      <c r="I396" s="316">
        <v>0</v>
      </c>
      <c r="J396" s="316">
        <v>0</v>
      </c>
      <c r="K396" s="316">
        <v>0</v>
      </c>
      <c r="L396" s="316">
        <v>0</v>
      </c>
      <c r="M396" s="316">
        <v>0</v>
      </c>
      <c r="N396" s="316">
        <v>0</v>
      </c>
      <c r="O396" s="316">
        <v>0</v>
      </c>
      <c r="P396" s="316">
        <v>0</v>
      </c>
      <c r="Q396" s="316">
        <v>0</v>
      </c>
      <c r="R396" s="316">
        <v>0</v>
      </c>
      <c r="S396" s="316">
        <v>0</v>
      </c>
      <c r="T396" s="316">
        <v>0</v>
      </c>
      <c r="U396" s="316">
        <v>0</v>
      </c>
      <c r="V396" s="316">
        <v>0</v>
      </c>
      <c r="W396" s="316">
        <v>0</v>
      </c>
      <c r="X396" s="316">
        <v>0</v>
      </c>
      <c r="Y396" s="316">
        <v>0</v>
      </c>
      <c r="Z396" s="316">
        <v>0</v>
      </c>
      <c r="AA396" s="316">
        <v>0</v>
      </c>
      <c r="AB396" s="316">
        <v>0</v>
      </c>
      <c r="AC396" s="316">
        <v>0</v>
      </c>
      <c r="AD396" s="316">
        <v>0</v>
      </c>
      <c r="AE396" s="316">
        <v>0</v>
      </c>
      <c r="AF396" s="316">
        <v>0</v>
      </c>
      <c r="AG396" s="316">
        <v>0</v>
      </c>
      <c r="AH396" s="316">
        <v>0</v>
      </c>
      <c r="AI396" s="316">
        <v>0</v>
      </c>
      <c r="AJ396" s="316">
        <v>0</v>
      </c>
      <c r="AK396" s="316">
        <v>0</v>
      </c>
      <c r="AL396" s="316">
        <v>0</v>
      </c>
    </row>
    <row r="397" spans="1:38">
      <c r="A397" s="316">
        <v>396</v>
      </c>
      <c r="B397" s="316" t="s">
        <v>2895</v>
      </c>
      <c r="C397" s="316" t="s">
        <v>3108</v>
      </c>
      <c r="D397" s="316">
        <f t="shared" si="6"/>
        <v>4200</v>
      </c>
      <c r="E397" s="316" t="s">
        <v>2917</v>
      </c>
      <c r="G397" s="316">
        <v>0</v>
      </c>
      <c r="H397" s="316">
        <v>0</v>
      </c>
      <c r="I397" s="316">
        <v>0</v>
      </c>
      <c r="J397" s="316">
        <v>0</v>
      </c>
      <c r="K397" s="316">
        <v>0</v>
      </c>
      <c r="L397" s="316">
        <v>0</v>
      </c>
      <c r="M397" s="316">
        <v>0</v>
      </c>
      <c r="N397" s="316">
        <v>0</v>
      </c>
      <c r="O397" s="316">
        <v>0</v>
      </c>
      <c r="P397" s="316">
        <v>0</v>
      </c>
      <c r="Q397" s="316">
        <v>1400</v>
      </c>
      <c r="R397" s="316">
        <v>0</v>
      </c>
      <c r="S397" s="316">
        <v>0</v>
      </c>
      <c r="T397" s="316">
        <v>0</v>
      </c>
      <c r="U397" s="316">
        <v>0</v>
      </c>
      <c r="V397" s="316">
        <v>0</v>
      </c>
      <c r="W397" s="316">
        <v>0</v>
      </c>
      <c r="X397" s="316">
        <v>1400</v>
      </c>
      <c r="Y397" s="316">
        <v>0</v>
      </c>
      <c r="Z397" s="316">
        <v>0</v>
      </c>
      <c r="AA397" s="316">
        <v>0</v>
      </c>
      <c r="AB397" s="316">
        <v>0</v>
      </c>
      <c r="AC397" s="316">
        <v>0</v>
      </c>
      <c r="AD397" s="316">
        <v>0</v>
      </c>
      <c r="AE397" s="316">
        <v>0</v>
      </c>
      <c r="AF397" s="316">
        <v>0</v>
      </c>
      <c r="AG397" s="316">
        <v>1400</v>
      </c>
      <c r="AH397" s="316">
        <v>0</v>
      </c>
      <c r="AI397" s="316">
        <v>0</v>
      </c>
      <c r="AJ397" s="316">
        <v>0</v>
      </c>
      <c r="AK397" s="316">
        <v>0</v>
      </c>
      <c r="AL397" s="316">
        <v>4200</v>
      </c>
    </row>
    <row r="398" spans="1:38">
      <c r="A398" s="316">
        <v>397</v>
      </c>
      <c r="B398" s="316" t="s">
        <v>2895</v>
      </c>
      <c r="C398" s="316" t="s">
        <v>3109</v>
      </c>
      <c r="D398" s="316">
        <f t="shared" si="6"/>
        <v>0</v>
      </c>
      <c r="E398" s="316" t="s">
        <v>3110</v>
      </c>
      <c r="G398" s="316">
        <v>0</v>
      </c>
      <c r="H398" s="316">
        <v>0</v>
      </c>
      <c r="I398" s="316">
        <v>0</v>
      </c>
      <c r="J398" s="316">
        <v>0</v>
      </c>
      <c r="K398" s="316">
        <v>0</v>
      </c>
      <c r="L398" s="316">
        <v>0</v>
      </c>
      <c r="M398" s="316">
        <v>0</v>
      </c>
      <c r="N398" s="316">
        <v>0</v>
      </c>
      <c r="O398" s="316">
        <v>0</v>
      </c>
      <c r="P398" s="316">
        <v>0</v>
      </c>
      <c r="Q398" s="316">
        <v>0</v>
      </c>
      <c r="R398" s="316">
        <v>0</v>
      </c>
      <c r="S398" s="316">
        <v>0</v>
      </c>
      <c r="T398" s="316">
        <v>0</v>
      </c>
      <c r="U398" s="316">
        <v>0</v>
      </c>
      <c r="V398" s="316">
        <v>0</v>
      </c>
      <c r="W398" s="316">
        <v>0</v>
      </c>
      <c r="X398" s="316">
        <v>0</v>
      </c>
      <c r="Y398" s="316">
        <v>0</v>
      </c>
      <c r="Z398" s="316">
        <v>0</v>
      </c>
      <c r="AA398" s="316">
        <v>0</v>
      </c>
      <c r="AB398" s="316">
        <v>0</v>
      </c>
      <c r="AC398" s="316">
        <v>0</v>
      </c>
      <c r="AD398" s="316">
        <v>0</v>
      </c>
      <c r="AE398" s="316">
        <v>0</v>
      </c>
      <c r="AF398" s="316">
        <v>0</v>
      </c>
      <c r="AG398" s="316">
        <v>0</v>
      </c>
      <c r="AH398" s="316">
        <v>0</v>
      </c>
      <c r="AI398" s="316">
        <v>0</v>
      </c>
      <c r="AJ398" s="316">
        <v>0</v>
      </c>
      <c r="AK398" s="316">
        <v>0</v>
      </c>
      <c r="AL398" s="316">
        <v>0</v>
      </c>
    </row>
    <row r="399" spans="1:38">
      <c r="A399" s="316">
        <v>398</v>
      </c>
      <c r="B399" s="316" t="s">
        <v>2895</v>
      </c>
      <c r="C399" s="316" t="s">
        <v>3111</v>
      </c>
      <c r="D399" s="316">
        <f t="shared" si="6"/>
        <v>0</v>
      </c>
      <c r="E399" s="316" t="s">
        <v>3037</v>
      </c>
      <c r="G399" s="316">
        <v>0</v>
      </c>
      <c r="H399" s="316">
        <v>0</v>
      </c>
      <c r="I399" s="316">
        <v>0</v>
      </c>
      <c r="J399" s="316">
        <v>0</v>
      </c>
      <c r="K399" s="316">
        <v>0</v>
      </c>
      <c r="L399" s="316">
        <v>0</v>
      </c>
      <c r="M399" s="316">
        <v>0</v>
      </c>
      <c r="N399" s="316">
        <v>0</v>
      </c>
      <c r="O399" s="316">
        <v>0</v>
      </c>
      <c r="P399" s="316">
        <v>0</v>
      </c>
      <c r="Q399" s="316">
        <v>0</v>
      </c>
      <c r="R399" s="316">
        <v>0</v>
      </c>
      <c r="S399" s="316">
        <v>0</v>
      </c>
      <c r="T399" s="316">
        <v>0</v>
      </c>
      <c r="U399" s="316">
        <v>0</v>
      </c>
      <c r="V399" s="316">
        <v>0</v>
      </c>
      <c r="W399" s="316">
        <v>0</v>
      </c>
      <c r="X399" s="316">
        <v>0</v>
      </c>
      <c r="Y399" s="316">
        <v>0</v>
      </c>
      <c r="Z399" s="316">
        <v>0</v>
      </c>
      <c r="AA399" s="316">
        <v>0</v>
      </c>
      <c r="AB399" s="316">
        <v>0</v>
      </c>
      <c r="AC399" s="316">
        <v>0</v>
      </c>
      <c r="AD399" s="316">
        <v>0</v>
      </c>
      <c r="AE399" s="316">
        <v>0</v>
      </c>
      <c r="AF399" s="316">
        <v>0</v>
      </c>
      <c r="AG399" s="316">
        <v>0</v>
      </c>
      <c r="AH399" s="316">
        <v>0</v>
      </c>
      <c r="AI399" s="316">
        <v>0</v>
      </c>
      <c r="AJ399" s="316">
        <v>0</v>
      </c>
      <c r="AK399" s="316">
        <v>0</v>
      </c>
      <c r="AL399" s="316">
        <v>0</v>
      </c>
    </row>
    <row r="400" spans="1:38">
      <c r="A400" s="316">
        <v>399</v>
      </c>
      <c r="B400" s="316" t="s">
        <v>2895</v>
      </c>
      <c r="C400" s="316" t="s">
        <v>3112</v>
      </c>
      <c r="D400" s="316">
        <f t="shared" si="6"/>
        <v>0</v>
      </c>
      <c r="E400" s="316" t="s">
        <v>3037</v>
      </c>
      <c r="G400" s="316">
        <v>0</v>
      </c>
      <c r="H400" s="316">
        <v>0</v>
      </c>
      <c r="I400" s="316">
        <v>0</v>
      </c>
      <c r="J400" s="316">
        <v>0</v>
      </c>
      <c r="K400" s="316">
        <v>0</v>
      </c>
      <c r="L400" s="316">
        <v>0</v>
      </c>
      <c r="M400" s="316">
        <v>0</v>
      </c>
      <c r="N400" s="316">
        <v>0</v>
      </c>
      <c r="O400" s="316">
        <v>0</v>
      </c>
      <c r="P400" s="316">
        <v>0</v>
      </c>
      <c r="Q400" s="316">
        <v>0</v>
      </c>
      <c r="R400" s="316">
        <v>0</v>
      </c>
      <c r="S400" s="316">
        <v>0</v>
      </c>
      <c r="T400" s="316">
        <v>0</v>
      </c>
      <c r="U400" s="316">
        <v>0</v>
      </c>
      <c r="V400" s="316">
        <v>0</v>
      </c>
      <c r="W400" s="316">
        <v>0</v>
      </c>
      <c r="X400" s="316">
        <v>0</v>
      </c>
      <c r="Y400" s="316">
        <v>0</v>
      </c>
      <c r="Z400" s="316">
        <v>0</v>
      </c>
      <c r="AA400" s="316">
        <v>0</v>
      </c>
      <c r="AB400" s="316">
        <v>0</v>
      </c>
      <c r="AC400" s="316">
        <v>0</v>
      </c>
      <c r="AD400" s="316">
        <v>0</v>
      </c>
      <c r="AE400" s="316">
        <v>0</v>
      </c>
      <c r="AF400" s="316">
        <v>0</v>
      </c>
      <c r="AG400" s="316">
        <v>0</v>
      </c>
      <c r="AH400" s="316">
        <v>0</v>
      </c>
      <c r="AI400" s="316">
        <v>0</v>
      </c>
      <c r="AJ400" s="316">
        <v>0</v>
      </c>
      <c r="AK400" s="316">
        <v>0</v>
      </c>
      <c r="AL400" s="316">
        <v>0</v>
      </c>
    </row>
    <row r="401" spans="1:38">
      <c r="A401" s="316">
        <v>400</v>
      </c>
      <c r="B401" s="316" t="s">
        <v>2895</v>
      </c>
      <c r="C401" s="316" t="s">
        <v>3113</v>
      </c>
      <c r="D401" s="316">
        <f t="shared" si="6"/>
        <v>0</v>
      </c>
      <c r="E401" s="316" t="s">
        <v>3037</v>
      </c>
      <c r="G401" s="316">
        <v>0</v>
      </c>
      <c r="H401" s="316">
        <v>0</v>
      </c>
      <c r="I401" s="316">
        <v>0</v>
      </c>
      <c r="J401" s="316">
        <v>0</v>
      </c>
      <c r="K401" s="316">
        <v>0</v>
      </c>
      <c r="L401" s="316">
        <v>0</v>
      </c>
      <c r="M401" s="316">
        <v>0</v>
      </c>
      <c r="N401" s="316">
        <v>0</v>
      </c>
      <c r="O401" s="316">
        <v>0</v>
      </c>
      <c r="P401" s="316">
        <v>0</v>
      </c>
      <c r="Q401" s="316">
        <v>0</v>
      </c>
      <c r="R401" s="316">
        <v>0</v>
      </c>
      <c r="S401" s="316">
        <v>0</v>
      </c>
      <c r="T401" s="316">
        <v>0</v>
      </c>
      <c r="U401" s="316">
        <v>0</v>
      </c>
      <c r="V401" s="316">
        <v>0</v>
      </c>
      <c r="W401" s="316">
        <v>0</v>
      </c>
      <c r="X401" s="316">
        <v>0</v>
      </c>
      <c r="Y401" s="316">
        <v>0</v>
      </c>
      <c r="Z401" s="316">
        <v>0</v>
      </c>
      <c r="AA401" s="316">
        <v>0</v>
      </c>
      <c r="AB401" s="316">
        <v>0</v>
      </c>
      <c r="AC401" s="316">
        <v>0</v>
      </c>
      <c r="AD401" s="316">
        <v>0</v>
      </c>
      <c r="AE401" s="316">
        <v>0</v>
      </c>
      <c r="AF401" s="316">
        <v>0</v>
      </c>
      <c r="AG401" s="316">
        <v>0</v>
      </c>
      <c r="AH401" s="316">
        <v>0</v>
      </c>
      <c r="AI401" s="316">
        <v>0</v>
      </c>
      <c r="AJ401" s="316">
        <v>0</v>
      </c>
      <c r="AK401" s="316">
        <v>0</v>
      </c>
      <c r="AL401" s="316">
        <v>0</v>
      </c>
    </row>
    <row r="402" spans="1:38">
      <c r="A402" s="316">
        <v>401</v>
      </c>
      <c r="B402" s="316" t="s">
        <v>2895</v>
      </c>
      <c r="C402" s="316" t="s">
        <v>3114</v>
      </c>
      <c r="D402" s="316">
        <f t="shared" si="6"/>
        <v>0</v>
      </c>
      <c r="E402" s="316" t="s">
        <v>3037</v>
      </c>
      <c r="G402" s="316">
        <v>0</v>
      </c>
      <c r="H402" s="316">
        <v>0</v>
      </c>
      <c r="I402" s="316">
        <v>0</v>
      </c>
      <c r="J402" s="316">
        <v>0</v>
      </c>
      <c r="K402" s="316">
        <v>0</v>
      </c>
      <c r="L402" s="316">
        <v>0</v>
      </c>
      <c r="M402" s="316">
        <v>0</v>
      </c>
      <c r="N402" s="316">
        <v>0</v>
      </c>
      <c r="O402" s="316">
        <v>0</v>
      </c>
      <c r="P402" s="316">
        <v>0</v>
      </c>
      <c r="Q402" s="316">
        <v>0</v>
      </c>
      <c r="R402" s="316">
        <v>0</v>
      </c>
      <c r="S402" s="316">
        <v>0</v>
      </c>
      <c r="T402" s="316">
        <v>0</v>
      </c>
      <c r="U402" s="316">
        <v>0</v>
      </c>
      <c r="V402" s="316">
        <v>0</v>
      </c>
      <c r="W402" s="316">
        <v>0</v>
      </c>
      <c r="X402" s="316">
        <v>0</v>
      </c>
      <c r="Y402" s="316">
        <v>0</v>
      </c>
      <c r="Z402" s="316">
        <v>0</v>
      </c>
      <c r="AA402" s="316">
        <v>0</v>
      </c>
      <c r="AB402" s="316">
        <v>0</v>
      </c>
      <c r="AC402" s="316">
        <v>0</v>
      </c>
      <c r="AD402" s="316">
        <v>0</v>
      </c>
      <c r="AE402" s="316">
        <v>0</v>
      </c>
      <c r="AF402" s="316">
        <v>0</v>
      </c>
      <c r="AG402" s="316">
        <v>0</v>
      </c>
      <c r="AH402" s="316">
        <v>0</v>
      </c>
      <c r="AI402" s="316">
        <v>0</v>
      </c>
      <c r="AJ402" s="316">
        <v>0</v>
      </c>
      <c r="AK402" s="316">
        <v>0</v>
      </c>
      <c r="AL402" s="316">
        <v>0</v>
      </c>
    </row>
    <row r="403" spans="1:38">
      <c r="A403" s="316">
        <v>402</v>
      </c>
      <c r="B403" s="316" t="s">
        <v>2895</v>
      </c>
      <c r="C403" s="316" t="s">
        <v>3115</v>
      </c>
      <c r="D403" s="316">
        <f t="shared" si="6"/>
        <v>0</v>
      </c>
      <c r="E403" s="316" t="s">
        <v>3037</v>
      </c>
      <c r="G403" s="316">
        <v>0</v>
      </c>
      <c r="H403" s="316">
        <v>0</v>
      </c>
      <c r="I403" s="316">
        <v>0</v>
      </c>
      <c r="J403" s="316">
        <v>0</v>
      </c>
      <c r="K403" s="316">
        <v>0</v>
      </c>
      <c r="L403" s="316">
        <v>0</v>
      </c>
      <c r="M403" s="316">
        <v>0</v>
      </c>
      <c r="N403" s="316">
        <v>0</v>
      </c>
      <c r="O403" s="316">
        <v>0</v>
      </c>
      <c r="P403" s="316">
        <v>0</v>
      </c>
      <c r="Q403" s="316">
        <v>0</v>
      </c>
      <c r="R403" s="316">
        <v>0</v>
      </c>
      <c r="S403" s="316">
        <v>0</v>
      </c>
      <c r="T403" s="316">
        <v>0</v>
      </c>
      <c r="U403" s="316">
        <v>0</v>
      </c>
      <c r="V403" s="316">
        <v>0</v>
      </c>
      <c r="W403" s="316">
        <v>0</v>
      </c>
      <c r="X403" s="316">
        <v>0</v>
      </c>
      <c r="Y403" s="316">
        <v>0</v>
      </c>
      <c r="Z403" s="316">
        <v>0</v>
      </c>
      <c r="AA403" s="316">
        <v>0</v>
      </c>
      <c r="AB403" s="316">
        <v>0</v>
      </c>
      <c r="AC403" s="316">
        <v>0</v>
      </c>
      <c r="AD403" s="316">
        <v>0</v>
      </c>
      <c r="AE403" s="316">
        <v>0</v>
      </c>
      <c r="AF403" s="316">
        <v>0</v>
      </c>
      <c r="AG403" s="316">
        <v>0</v>
      </c>
      <c r="AH403" s="316">
        <v>0</v>
      </c>
      <c r="AI403" s="316">
        <v>0</v>
      </c>
      <c r="AJ403" s="316">
        <v>0</v>
      </c>
      <c r="AK403" s="316">
        <v>0</v>
      </c>
      <c r="AL403" s="316">
        <v>0</v>
      </c>
    </row>
    <row r="404" spans="1:38">
      <c r="A404" s="316">
        <v>403</v>
      </c>
      <c r="B404" s="316" t="s">
        <v>2895</v>
      </c>
      <c r="C404" s="316" t="s">
        <v>3116</v>
      </c>
      <c r="D404" s="316">
        <f t="shared" si="6"/>
        <v>0</v>
      </c>
      <c r="E404" s="316" t="s">
        <v>3037</v>
      </c>
      <c r="G404" s="316">
        <v>0</v>
      </c>
      <c r="H404" s="316">
        <v>0</v>
      </c>
      <c r="I404" s="316">
        <v>0</v>
      </c>
      <c r="J404" s="316">
        <v>0</v>
      </c>
      <c r="K404" s="316">
        <v>0</v>
      </c>
      <c r="L404" s="316">
        <v>0</v>
      </c>
      <c r="M404" s="316">
        <v>0</v>
      </c>
      <c r="N404" s="316">
        <v>0</v>
      </c>
      <c r="O404" s="316">
        <v>0</v>
      </c>
      <c r="P404" s="316">
        <v>0</v>
      </c>
      <c r="Q404" s="316">
        <v>0</v>
      </c>
      <c r="R404" s="316">
        <v>0</v>
      </c>
      <c r="S404" s="316">
        <v>0</v>
      </c>
      <c r="T404" s="316">
        <v>0</v>
      </c>
      <c r="U404" s="316">
        <v>0</v>
      </c>
      <c r="V404" s="316">
        <v>0</v>
      </c>
      <c r="W404" s="316">
        <v>0</v>
      </c>
      <c r="X404" s="316">
        <v>0</v>
      </c>
      <c r="Y404" s="316">
        <v>0</v>
      </c>
      <c r="Z404" s="316">
        <v>0</v>
      </c>
      <c r="AA404" s="316">
        <v>0</v>
      </c>
      <c r="AB404" s="316">
        <v>0</v>
      </c>
      <c r="AC404" s="316">
        <v>0</v>
      </c>
      <c r="AD404" s="316">
        <v>0</v>
      </c>
      <c r="AE404" s="316">
        <v>0</v>
      </c>
      <c r="AF404" s="316">
        <v>0</v>
      </c>
      <c r="AG404" s="316">
        <v>0</v>
      </c>
      <c r="AH404" s="316">
        <v>0</v>
      </c>
      <c r="AI404" s="316">
        <v>0</v>
      </c>
      <c r="AJ404" s="316">
        <v>0</v>
      </c>
      <c r="AK404" s="316">
        <v>0</v>
      </c>
      <c r="AL404" s="316">
        <v>0</v>
      </c>
    </row>
    <row r="405" spans="1:38">
      <c r="A405" s="316">
        <v>404</v>
      </c>
      <c r="B405" s="316" t="s">
        <v>2895</v>
      </c>
      <c r="C405" s="316" t="s">
        <v>3117</v>
      </c>
      <c r="D405" s="316">
        <f t="shared" si="6"/>
        <v>0</v>
      </c>
      <c r="E405" s="316" t="s">
        <v>2902</v>
      </c>
      <c r="G405" s="316">
        <v>0</v>
      </c>
      <c r="H405" s="316">
        <v>0</v>
      </c>
      <c r="I405" s="316">
        <v>0</v>
      </c>
      <c r="J405" s="316">
        <v>0</v>
      </c>
      <c r="K405" s="316">
        <v>0</v>
      </c>
      <c r="L405" s="316">
        <v>0</v>
      </c>
      <c r="M405" s="316">
        <v>0</v>
      </c>
      <c r="N405" s="316">
        <v>0</v>
      </c>
      <c r="O405" s="316">
        <v>0</v>
      </c>
      <c r="P405" s="316">
        <v>0</v>
      </c>
      <c r="Q405" s="316">
        <v>0</v>
      </c>
      <c r="R405" s="316">
        <v>0</v>
      </c>
      <c r="S405" s="316">
        <v>0</v>
      </c>
      <c r="T405" s="316">
        <v>0</v>
      </c>
      <c r="U405" s="316">
        <v>0</v>
      </c>
      <c r="V405" s="316">
        <v>0</v>
      </c>
      <c r="W405" s="316">
        <v>0</v>
      </c>
      <c r="X405" s="316">
        <v>0</v>
      </c>
      <c r="Y405" s="316">
        <v>0</v>
      </c>
      <c r="Z405" s="316">
        <v>0</v>
      </c>
      <c r="AA405" s="316">
        <v>0</v>
      </c>
      <c r="AB405" s="316">
        <v>0</v>
      </c>
      <c r="AC405" s="316">
        <v>0</v>
      </c>
      <c r="AD405" s="316">
        <v>0</v>
      </c>
      <c r="AE405" s="316">
        <v>0</v>
      </c>
      <c r="AF405" s="316">
        <v>0</v>
      </c>
      <c r="AG405" s="316">
        <v>0</v>
      </c>
      <c r="AH405" s="316">
        <v>0</v>
      </c>
      <c r="AI405" s="316">
        <v>0</v>
      </c>
      <c r="AJ405" s="316">
        <v>0</v>
      </c>
      <c r="AK405" s="316">
        <v>0</v>
      </c>
      <c r="AL405" s="316">
        <v>0</v>
      </c>
    </row>
    <row r="406" spans="1:38">
      <c r="A406" s="316">
        <v>405</v>
      </c>
      <c r="B406" s="316" t="s">
        <v>2895</v>
      </c>
      <c r="C406" s="316" t="s">
        <v>3118</v>
      </c>
      <c r="D406" s="316">
        <f t="shared" si="6"/>
        <v>0</v>
      </c>
      <c r="E406" s="316" t="s">
        <v>2914</v>
      </c>
      <c r="G406" s="316">
        <v>0</v>
      </c>
      <c r="H406" s="316">
        <v>0</v>
      </c>
      <c r="I406" s="316">
        <v>0</v>
      </c>
      <c r="J406" s="316">
        <v>0</v>
      </c>
      <c r="K406" s="316">
        <v>0</v>
      </c>
      <c r="L406" s="316">
        <v>0</v>
      </c>
      <c r="M406" s="316">
        <v>0</v>
      </c>
      <c r="N406" s="316">
        <v>0</v>
      </c>
      <c r="O406" s="316">
        <v>0</v>
      </c>
      <c r="P406" s="316">
        <v>0</v>
      </c>
      <c r="Q406" s="316">
        <v>0</v>
      </c>
      <c r="R406" s="316">
        <v>0</v>
      </c>
      <c r="S406" s="316">
        <v>0</v>
      </c>
      <c r="T406" s="316">
        <v>0</v>
      </c>
      <c r="U406" s="316">
        <v>0</v>
      </c>
      <c r="V406" s="316">
        <v>0</v>
      </c>
      <c r="W406" s="316">
        <v>0</v>
      </c>
      <c r="X406" s="316">
        <v>0</v>
      </c>
      <c r="Y406" s="316">
        <v>0</v>
      </c>
      <c r="Z406" s="316">
        <v>0</v>
      </c>
      <c r="AA406" s="316">
        <v>0</v>
      </c>
      <c r="AB406" s="316">
        <v>0</v>
      </c>
      <c r="AC406" s="316">
        <v>0</v>
      </c>
      <c r="AD406" s="316">
        <v>0</v>
      </c>
      <c r="AE406" s="316">
        <v>0</v>
      </c>
      <c r="AF406" s="316">
        <v>0</v>
      </c>
      <c r="AG406" s="316">
        <v>0</v>
      </c>
      <c r="AH406" s="316">
        <v>0</v>
      </c>
      <c r="AI406" s="316">
        <v>0</v>
      </c>
      <c r="AJ406" s="316">
        <v>0</v>
      </c>
      <c r="AK406" s="316">
        <v>0</v>
      </c>
      <c r="AL406" s="316">
        <v>0</v>
      </c>
    </row>
    <row r="407" spans="1:38">
      <c r="A407" s="316">
        <v>406</v>
      </c>
      <c r="B407" s="316" t="s">
        <v>2895</v>
      </c>
      <c r="C407" s="316" t="s">
        <v>3119</v>
      </c>
      <c r="D407" s="316">
        <f t="shared" si="6"/>
        <v>0</v>
      </c>
      <c r="E407" s="316" t="s">
        <v>3120</v>
      </c>
      <c r="G407" s="316">
        <v>0</v>
      </c>
      <c r="H407" s="316">
        <v>0</v>
      </c>
      <c r="I407" s="316">
        <v>0</v>
      </c>
      <c r="J407" s="316">
        <v>0</v>
      </c>
      <c r="K407" s="316">
        <v>0</v>
      </c>
      <c r="L407" s="316">
        <v>0</v>
      </c>
      <c r="M407" s="316">
        <v>0</v>
      </c>
      <c r="N407" s="316">
        <v>0</v>
      </c>
      <c r="O407" s="316">
        <v>0</v>
      </c>
      <c r="P407" s="316">
        <v>0</v>
      </c>
      <c r="Q407" s="316">
        <v>0</v>
      </c>
      <c r="R407" s="316">
        <v>0</v>
      </c>
      <c r="S407" s="316">
        <v>0</v>
      </c>
      <c r="T407" s="316">
        <v>0</v>
      </c>
      <c r="U407" s="316">
        <v>0</v>
      </c>
      <c r="V407" s="316">
        <v>0</v>
      </c>
      <c r="W407" s="316">
        <v>0</v>
      </c>
      <c r="X407" s="316">
        <v>0</v>
      </c>
      <c r="Y407" s="316">
        <v>0</v>
      </c>
      <c r="Z407" s="316">
        <v>0</v>
      </c>
      <c r="AA407" s="316">
        <v>0</v>
      </c>
      <c r="AB407" s="316">
        <v>0</v>
      </c>
      <c r="AC407" s="316">
        <v>0</v>
      </c>
      <c r="AD407" s="316">
        <v>0</v>
      </c>
      <c r="AE407" s="316">
        <v>0</v>
      </c>
      <c r="AF407" s="316">
        <v>0</v>
      </c>
      <c r="AG407" s="316">
        <v>0</v>
      </c>
      <c r="AH407" s="316">
        <v>0</v>
      </c>
      <c r="AI407" s="316">
        <v>0</v>
      </c>
      <c r="AJ407" s="316">
        <v>0</v>
      </c>
      <c r="AK407" s="316">
        <v>0</v>
      </c>
      <c r="AL407" s="316">
        <v>0</v>
      </c>
    </row>
    <row r="408" spans="1:38">
      <c r="A408" s="316">
        <v>407</v>
      </c>
      <c r="B408" s="316" t="s">
        <v>2895</v>
      </c>
      <c r="C408" s="316" t="s">
        <v>3121</v>
      </c>
      <c r="D408" s="316">
        <f t="shared" si="6"/>
        <v>0</v>
      </c>
      <c r="E408" s="316" t="s">
        <v>3120</v>
      </c>
      <c r="G408" s="316">
        <v>0</v>
      </c>
      <c r="H408" s="316">
        <v>0</v>
      </c>
      <c r="I408" s="316">
        <v>0</v>
      </c>
      <c r="J408" s="316">
        <v>0</v>
      </c>
      <c r="K408" s="316">
        <v>0</v>
      </c>
      <c r="L408" s="316">
        <v>0</v>
      </c>
      <c r="M408" s="316">
        <v>0</v>
      </c>
      <c r="N408" s="316">
        <v>0</v>
      </c>
      <c r="O408" s="316">
        <v>0</v>
      </c>
      <c r="P408" s="316">
        <v>0</v>
      </c>
      <c r="Q408" s="316">
        <v>0</v>
      </c>
      <c r="R408" s="316">
        <v>0</v>
      </c>
      <c r="S408" s="316">
        <v>0</v>
      </c>
      <c r="T408" s="316">
        <v>0</v>
      </c>
      <c r="U408" s="316">
        <v>0</v>
      </c>
      <c r="V408" s="316">
        <v>0</v>
      </c>
      <c r="W408" s="316">
        <v>0</v>
      </c>
      <c r="X408" s="316">
        <v>0</v>
      </c>
      <c r="Y408" s="316">
        <v>0</v>
      </c>
      <c r="Z408" s="316">
        <v>0</v>
      </c>
      <c r="AA408" s="316">
        <v>0</v>
      </c>
      <c r="AB408" s="316">
        <v>0</v>
      </c>
      <c r="AC408" s="316">
        <v>0</v>
      </c>
      <c r="AD408" s="316">
        <v>0</v>
      </c>
      <c r="AE408" s="316">
        <v>0</v>
      </c>
      <c r="AF408" s="316">
        <v>0</v>
      </c>
      <c r="AG408" s="316">
        <v>0</v>
      </c>
      <c r="AH408" s="316">
        <v>0</v>
      </c>
      <c r="AI408" s="316">
        <v>0</v>
      </c>
      <c r="AJ408" s="316">
        <v>0</v>
      </c>
      <c r="AK408" s="316">
        <v>0</v>
      </c>
      <c r="AL408" s="316">
        <v>0</v>
      </c>
    </row>
    <row r="409" spans="1:38">
      <c r="A409" s="316">
        <v>408</v>
      </c>
      <c r="B409" s="316" t="s">
        <v>2895</v>
      </c>
      <c r="C409" s="316" t="s">
        <v>3122</v>
      </c>
      <c r="D409" s="316">
        <f t="shared" si="6"/>
        <v>0</v>
      </c>
      <c r="E409" s="316" t="s">
        <v>3123</v>
      </c>
      <c r="G409" s="316">
        <v>0</v>
      </c>
      <c r="H409" s="316">
        <v>0</v>
      </c>
      <c r="I409" s="316">
        <v>0</v>
      </c>
      <c r="J409" s="316">
        <v>0</v>
      </c>
      <c r="K409" s="316">
        <v>0</v>
      </c>
      <c r="L409" s="316">
        <v>0</v>
      </c>
      <c r="M409" s="316">
        <v>0</v>
      </c>
      <c r="N409" s="316">
        <v>0</v>
      </c>
      <c r="O409" s="316">
        <v>0</v>
      </c>
      <c r="P409" s="316">
        <v>0</v>
      </c>
      <c r="Q409" s="316">
        <v>0</v>
      </c>
      <c r="R409" s="316">
        <v>0</v>
      </c>
      <c r="S409" s="316">
        <v>0</v>
      </c>
      <c r="T409" s="316">
        <v>0</v>
      </c>
      <c r="U409" s="316">
        <v>0</v>
      </c>
      <c r="V409" s="316">
        <v>0</v>
      </c>
      <c r="W409" s="316">
        <v>0</v>
      </c>
      <c r="X409" s="316">
        <v>0</v>
      </c>
      <c r="Y409" s="316">
        <v>0</v>
      </c>
      <c r="Z409" s="316">
        <v>0</v>
      </c>
      <c r="AA409" s="316">
        <v>0</v>
      </c>
      <c r="AB409" s="316">
        <v>0</v>
      </c>
      <c r="AC409" s="316">
        <v>0</v>
      </c>
      <c r="AD409" s="316">
        <v>0</v>
      </c>
      <c r="AE409" s="316">
        <v>0</v>
      </c>
      <c r="AF409" s="316">
        <v>0</v>
      </c>
      <c r="AG409" s="316">
        <v>0</v>
      </c>
      <c r="AH409" s="316">
        <v>0</v>
      </c>
      <c r="AI409" s="316">
        <v>0</v>
      </c>
      <c r="AJ409" s="316">
        <v>0</v>
      </c>
      <c r="AK409" s="316">
        <v>0</v>
      </c>
      <c r="AL409" s="316">
        <v>0</v>
      </c>
    </row>
    <row r="410" spans="1:38">
      <c r="A410" s="316">
        <v>409</v>
      </c>
      <c r="B410" s="316" t="s">
        <v>2895</v>
      </c>
      <c r="C410" s="316" t="s">
        <v>3124</v>
      </c>
      <c r="D410" s="316">
        <f t="shared" si="6"/>
        <v>0</v>
      </c>
      <c r="E410" s="316" t="s">
        <v>2997</v>
      </c>
      <c r="G410" s="316">
        <v>0</v>
      </c>
      <c r="H410" s="316">
        <v>0</v>
      </c>
      <c r="I410" s="316">
        <v>0</v>
      </c>
      <c r="J410" s="316">
        <v>0</v>
      </c>
      <c r="K410" s="316">
        <v>0</v>
      </c>
      <c r="L410" s="316">
        <v>0</v>
      </c>
      <c r="M410" s="316">
        <v>0</v>
      </c>
      <c r="N410" s="316">
        <v>0</v>
      </c>
      <c r="O410" s="316">
        <v>0</v>
      </c>
      <c r="P410" s="316">
        <v>0</v>
      </c>
      <c r="Q410" s="316">
        <v>0</v>
      </c>
      <c r="R410" s="316">
        <v>0</v>
      </c>
      <c r="S410" s="316">
        <v>0</v>
      </c>
      <c r="T410" s="316">
        <v>0</v>
      </c>
      <c r="U410" s="316">
        <v>0</v>
      </c>
      <c r="V410" s="316">
        <v>0</v>
      </c>
      <c r="W410" s="316">
        <v>0</v>
      </c>
      <c r="X410" s="316">
        <v>0</v>
      </c>
      <c r="Y410" s="316">
        <v>0</v>
      </c>
      <c r="Z410" s="316">
        <v>0</v>
      </c>
      <c r="AA410" s="316">
        <v>0</v>
      </c>
      <c r="AB410" s="316">
        <v>0</v>
      </c>
      <c r="AC410" s="316">
        <v>0</v>
      </c>
      <c r="AD410" s="316">
        <v>0</v>
      </c>
      <c r="AE410" s="316">
        <v>0</v>
      </c>
      <c r="AF410" s="316">
        <v>0</v>
      </c>
      <c r="AG410" s="316">
        <v>0</v>
      </c>
      <c r="AH410" s="316">
        <v>0</v>
      </c>
      <c r="AI410" s="316">
        <v>0</v>
      </c>
      <c r="AJ410" s="316">
        <v>0</v>
      </c>
      <c r="AK410" s="316">
        <v>0</v>
      </c>
      <c r="AL410" s="316">
        <v>0</v>
      </c>
    </row>
    <row r="411" spans="1:38">
      <c r="A411" s="316">
        <v>410</v>
      </c>
      <c r="B411" s="316" t="s">
        <v>2895</v>
      </c>
      <c r="C411" s="316" t="s">
        <v>3125</v>
      </c>
      <c r="D411" s="316">
        <f t="shared" si="6"/>
        <v>0</v>
      </c>
      <c r="E411" s="316" t="s">
        <v>2997</v>
      </c>
      <c r="G411" s="316">
        <v>0</v>
      </c>
      <c r="H411" s="316">
        <v>0</v>
      </c>
      <c r="I411" s="316">
        <v>0</v>
      </c>
      <c r="J411" s="316">
        <v>0</v>
      </c>
      <c r="K411" s="316">
        <v>0</v>
      </c>
      <c r="L411" s="316">
        <v>0</v>
      </c>
      <c r="M411" s="316">
        <v>0</v>
      </c>
      <c r="N411" s="316">
        <v>0</v>
      </c>
      <c r="O411" s="316">
        <v>0</v>
      </c>
      <c r="P411" s="316">
        <v>0</v>
      </c>
      <c r="Q411" s="316">
        <v>0</v>
      </c>
      <c r="R411" s="316">
        <v>0</v>
      </c>
      <c r="S411" s="316">
        <v>0</v>
      </c>
      <c r="T411" s="316">
        <v>0</v>
      </c>
      <c r="U411" s="316">
        <v>0</v>
      </c>
      <c r="V411" s="316">
        <v>0</v>
      </c>
      <c r="W411" s="316">
        <v>0</v>
      </c>
      <c r="X411" s="316">
        <v>0</v>
      </c>
      <c r="Y411" s="316">
        <v>0</v>
      </c>
      <c r="Z411" s="316">
        <v>0</v>
      </c>
      <c r="AA411" s="316">
        <v>0</v>
      </c>
      <c r="AB411" s="316">
        <v>0</v>
      </c>
      <c r="AC411" s="316">
        <v>0</v>
      </c>
      <c r="AD411" s="316">
        <v>0</v>
      </c>
      <c r="AE411" s="316">
        <v>0</v>
      </c>
      <c r="AF411" s="316">
        <v>0</v>
      </c>
      <c r="AG411" s="316">
        <v>0</v>
      </c>
      <c r="AH411" s="316">
        <v>0</v>
      </c>
      <c r="AI411" s="316">
        <v>0</v>
      </c>
      <c r="AJ411" s="316">
        <v>0</v>
      </c>
      <c r="AK411" s="316">
        <v>0</v>
      </c>
      <c r="AL411" s="316">
        <v>0</v>
      </c>
    </row>
    <row r="412" spans="1:38">
      <c r="A412" s="316">
        <v>411</v>
      </c>
      <c r="B412" s="316" t="s">
        <v>2895</v>
      </c>
      <c r="C412" s="316" t="s">
        <v>3126</v>
      </c>
      <c r="D412" s="316">
        <f t="shared" si="6"/>
        <v>0</v>
      </c>
      <c r="E412" s="316" t="s">
        <v>2997</v>
      </c>
      <c r="G412" s="316">
        <v>0</v>
      </c>
      <c r="H412" s="316">
        <v>0</v>
      </c>
      <c r="I412" s="316">
        <v>0</v>
      </c>
      <c r="J412" s="316">
        <v>0</v>
      </c>
      <c r="K412" s="316">
        <v>0</v>
      </c>
      <c r="L412" s="316">
        <v>0</v>
      </c>
      <c r="M412" s="316">
        <v>0</v>
      </c>
      <c r="N412" s="316">
        <v>0</v>
      </c>
      <c r="O412" s="316">
        <v>0</v>
      </c>
      <c r="P412" s="316">
        <v>0</v>
      </c>
      <c r="Q412" s="316">
        <v>0</v>
      </c>
      <c r="R412" s="316">
        <v>0</v>
      </c>
      <c r="S412" s="316">
        <v>0</v>
      </c>
      <c r="T412" s="316">
        <v>0</v>
      </c>
      <c r="U412" s="316">
        <v>0</v>
      </c>
      <c r="V412" s="316">
        <v>0</v>
      </c>
      <c r="W412" s="316">
        <v>0</v>
      </c>
      <c r="X412" s="316">
        <v>0</v>
      </c>
      <c r="Y412" s="316">
        <v>0</v>
      </c>
      <c r="Z412" s="316">
        <v>0</v>
      </c>
      <c r="AA412" s="316">
        <v>0</v>
      </c>
      <c r="AB412" s="316">
        <v>0</v>
      </c>
      <c r="AC412" s="316">
        <v>0</v>
      </c>
      <c r="AD412" s="316">
        <v>0</v>
      </c>
      <c r="AE412" s="316">
        <v>0</v>
      </c>
      <c r="AF412" s="316">
        <v>0</v>
      </c>
      <c r="AG412" s="316">
        <v>0</v>
      </c>
      <c r="AH412" s="316">
        <v>0</v>
      </c>
      <c r="AI412" s="316">
        <v>0</v>
      </c>
      <c r="AJ412" s="316">
        <v>0</v>
      </c>
      <c r="AK412" s="316">
        <v>0</v>
      </c>
      <c r="AL412" s="316">
        <v>0</v>
      </c>
    </row>
    <row r="413" spans="1:38">
      <c r="A413" s="316">
        <v>412</v>
      </c>
      <c r="B413" s="316" t="s">
        <v>2895</v>
      </c>
      <c r="C413" s="316" t="s">
        <v>3127</v>
      </c>
      <c r="D413" s="316">
        <f t="shared" si="6"/>
        <v>0</v>
      </c>
      <c r="E413" s="316" t="s">
        <v>2997</v>
      </c>
      <c r="G413" s="316">
        <v>0</v>
      </c>
      <c r="H413" s="316">
        <v>0</v>
      </c>
      <c r="I413" s="316">
        <v>0</v>
      </c>
      <c r="J413" s="316">
        <v>0</v>
      </c>
      <c r="K413" s="316">
        <v>0</v>
      </c>
      <c r="L413" s="316">
        <v>0</v>
      </c>
      <c r="M413" s="316">
        <v>0</v>
      </c>
      <c r="N413" s="316">
        <v>0</v>
      </c>
      <c r="O413" s="316">
        <v>0</v>
      </c>
      <c r="P413" s="316">
        <v>0</v>
      </c>
      <c r="Q413" s="316">
        <v>0</v>
      </c>
      <c r="R413" s="316">
        <v>0</v>
      </c>
      <c r="S413" s="316">
        <v>0</v>
      </c>
      <c r="T413" s="316">
        <v>0</v>
      </c>
      <c r="U413" s="316">
        <v>0</v>
      </c>
      <c r="V413" s="316">
        <v>0</v>
      </c>
      <c r="W413" s="316">
        <v>0</v>
      </c>
      <c r="X413" s="316">
        <v>0</v>
      </c>
      <c r="Y413" s="316">
        <v>0</v>
      </c>
      <c r="Z413" s="316">
        <v>0</v>
      </c>
      <c r="AA413" s="316">
        <v>0</v>
      </c>
      <c r="AB413" s="316">
        <v>0</v>
      </c>
      <c r="AC413" s="316">
        <v>0</v>
      </c>
      <c r="AD413" s="316">
        <v>0</v>
      </c>
      <c r="AE413" s="316">
        <v>0</v>
      </c>
      <c r="AF413" s="316">
        <v>0</v>
      </c>
      <c r="AG413" s="316">
        <v>0</v>
      </c>
      <c r="AH413" s="316">
        <v>0</v>
      </c>
      <c r="AI413" s="316">
        <v>0</v>
      </c>
      <c r="AJ413" s="316">
        <v>0</v>
      </c>
      <c r="AK413" s="316">
        <v>0</v>
      </c>
      <c r="AL413" s="316">
        <v>0</v>
      </c>
    </row>
    <row r="414" spans="1:38">
      <c r="A414" s="316">
        <v>413</v>
      </c>
      <c r="B414" s="316" t="s">
        <v>2895</v>
      </c>
      <c r="C414" s="316" t="s">
        <v>3128</v>
      </c>
      <c r="D414" s="316">
        <f t="shared" si="6"/>
        <v>0</v>
      </c>
      <c r="E414" s="316" t="s">
        <v>2897</v>
      </c>
      <c r="G414" s="316">
        <v>0</v>
      </c>
      <c r="H414" s="316">
        <v>0</v>
      </c>
      <c r="I414" s="316">
        <v>0</v>
      </c>
      <c r="J414" s="316">
        <v>0</v>
      </c>
      <c r="K414" s="316">
        <v>0</v>
      </c>
      <c r="L414" s="316">
        <v>0</v>
      </c>
      <c r="M414" s="316">
        <v>0</v>
      </c>
      <c r="N414" s="316">
        <v>0</v>
      </c>
      <c r="O414" s="316">
        <v>0</v>
      </c>
      <c r="P414" s="316">
        <v>0</v>
      </c>
      <c r="Q414" s="316">
        <v>0</v>
      </c>
      <c r="R414" s="316">
        <v>0</v>
      </c>
      <c r="S414" s="316">
        <v>0</v>
      </c>
      <c r="T414" s="316">
        <v>0</v>
      </c>
      <c r="U414" s="316">
        <v>0</v>
      </c>
      <c r="V414" s="316">
        <v>0</v>
      </c>
      <c r="W414" s="316">
        <v>0</v>
      </c>
      <c r="X414" s="316">
        <v>0</v>
      </c>
      <c r="Y414" s="316">
        <v>0</v>
      </c>
      <c r="Z414" s="316">
        <v>0</v>
      </c>
      <c r="AA414" s="316">
        <v>0</v>
      </c>
      <c r="AB414" s="316">
        <v>0</v>
      </c>
      <c r="AC414" s="316">
        <v>0</v>
      </c>
      <c r="AD414" s="316">
        <v>0</v>
      </c>
      <c r="AE414" s="316">
        <v>0</v>
      </c>
      <c r="AF414" s="316">
        <v>0</v>
      </c>
      <c r="AG414" s="316">
        <v>0</v>
      </c>
      <c r="AH414" s="316">
        <v>0</v>
      </c>
      <c r="AI414" s="316">
        <v>0</v>
      </c>
      <c r="AJ414" s="316">
        <v>0</v>
      </c>
      <c r="AK414" s="316">
        <v>0</v>
      </c>
      <c r="AL414" s="316">
        <v>0</v>
      </c>
    </row>
    <row r="415" spans="1:38">
      <c r="A415" s="316">
        <v>414</v>
      </c>
      <c r="B415" s="316" t="s">
        <v>2895</v>
      </c>
      <c r="C415" s="316" t="s">
        <v>3129</v>
      </c>
      <c r="D415" s="316">
        <f t="shared" si="6"/>
        <v>200</v>
      </c>
      <c r="E415" s="316" t="s">
        <v>2902</v>
      </c>
      <c r="G415" s="316">
        <v>0</v>
      </c>
      <c r="H415" s="316">
        <v>0</v>
      </c>
      <c r="I415" s="316">
        <v>0</v>
      </c>
      <c r="J415" s="316">
        <v>0</v>
      </c>
      <c r="K415" s="316">
        <v>0</v>
      </c>
      <c r="L415" s="316">
        <v>0</v>
      </c>
      <c r="M415" s="316">
        <v>200</v>
      </c>
      <c r="N415" s="316">
        <v>0</v>
      </c>
      <c r="O415" s="316">
        <v>0</v>
      </c>
      <c r="P415" s="316">
        <v>0</v>
      </c>
      <c r="Q415" s="316">
        <v>0</v>
      </c>
      <c r="R415" s="316">
        <v>0</v>
      </c>
      <c r="S415" s="316">
        <v>0</v>
      </c>
      <c r="T415" s="316">
        <v>0</v>
      </c>
      <c r="U415" s="316">
        <v>0</v>
      </c>
      <c r="V415" s="316">
        <v>0</v>
      </c>
      <c r="W415" s="316">
        <v>0</v>
      </c>
      <c r="X415" s="316">
        <v>0</v>
      </c>
      <c r="Y415" s="316">
        <v>0</v>
      </c>
      <c r="Z415" s="316">
        <v>0</v>
      </c>
      <c r="AA415" s="316">
        <v>0</v>
      </c>
      <c r="AB415" s="316">
        <v>0</v>
      </c>
      <c r="AC415" s="316">
        <v>0</v>
      </c>
      <c r="AD415" s="316">
        <v>0</v>
      </c>
      <c r="AE415" s="316">
        <v>0</v>
      </c>
      <c r="AF415" s="316">
        <v>0</v>
      </c>
      <c r="AG415" s="316">
        <v>0</v>
      </c>
      <c r="AH415" s="316">
        <v>0</v>
      </c>
      <c r="AI415" s="316">
        <v>0</v>
      </c>
      <c r="AJ415" s="316">
        <v>0</v>
      </c>
      <c r="AK415" s="316">
        <v>0</v>
      </c>
      <c r="AL415" s="316">
        <v>200</v>
      </c>
    </row>
    <row r="416" spans="1:38">
      <c r="A416" s="316">
        <v>415</v>
      </c>
      <c r="B416" s="316" t="s">
        <v>2895</v>
      </c>
      <c r="C416" s="316" t="s">
        <v>3130</v>
      </c>
      <c r="D416" s="316">
        <f t="shared" si="6"/>
        <v>0</v>
      </c>
      <c r="E416" s="316" t="s">
        <v>2902</v>
      </c>
      <c r="G416" s="316">
        <v>0</v>
      </c>
      <c r="H416" s="316">
        <v>0</v>
      </c>
      <c r="I416" s="316">
        <v>0</v>
      </c>
      <c r="J416" s="316">
        <v>0</v>
      </c>
      <c r="K416" s="316">
        <v>0</v>
      </c>
      <c r="L416" s="316">
        <v>0</v>
      </c>
      <c r="M416" s="316">
        <v>0</v>
      </c>
      <c r="N416" s="316">
        <v>0</v>
      </c>
      <c r="O416" s="316">
        <v>0</v>
      </c>
      <c r="P416" s="316">
        <v>0</v>
      </c>
      <c r="Q416" s="316">
        <v>0</v>
      </c>
      <c r="R416" s="316">
        <v>0</v>
      </c>
      <c r="S416" s="316">
        <v>0</v>
      </c>
      <c r="T416" s="316">
        <v>0</v>
      </c>
      <c r="U416" s="316">
        <v>0</v>
      </c>
      <c r="V416" s="316">
        <v>0</v>
      </c>
      <c r="W416" s="316">
        <v>0</v>
      </c>
      <c r="X416" s="316">
        <v>0</v>
      </c>
      <c r="Y416" s="316">
        <v>0</v>
      </c>
      <c r="Z416" s="316">
        <v>0</v>
      </c>
      <c r="AA416" s="316">
        <v>0</v>
      </c>
      <c r="AB416" s="316">
        <v>0</v>
      </c>
      <c r="AC416" s="316">
        <v>0</v>
      </c>
      <c r="AD416" s="316">
        <v>0</v>
      </c>
      <c r="AE416" s="316">
        <v>0</v>
      </c>
      <c r="AF416" s="316">
        <v>0</v>
      </c>
      <c r="AG416" s="316">
        <v>0</v>
      </c>
      <c r="AH416" s="316">
        <v>0</v>
      </c>
      <c r="AI416" s="316">
        <v>0</v>
      </c>
      <c r="AJ416" s="316">
        <v>0</v>
      </c>
      <c r="AK416" s="316">
        <v>0</v>
      </c>
      <c r="AL416" s="316">
        <v>0</v>
      </c>
    </row>
    <row r="417" spans="1:38">
      <c r="A417" s="316">
        <v>416</v>
      </c>
      <c r="B417" s="316" t="s">
        <v>2895</v>
      </c>
      <c r="C417" s="316" t="s">
        <v>3131</v>
      </c>
      <c r="D417" s="316">
        <f t="shared" si="6"/>
        <v>0</v>
      </c>
      <c r="E417" s="316" t="s">
        <v>3037</v>
      </c>
      <c r="G417" s="316">
        <v>0</v>
      </c>
      <c r="H417" s="316">
        <v>0</v>
      </c>
      <c r="I417" s="316">
        <v>0</v>
      </c>
      <c r="J417" s="316">
        <v>0</v>
      </c>
      <c r="K417" s="316">
        <v>0</v>
      </c>
      <c r="L417" s="316">
        <v>0</v>
      </c>
      <c r="M417" s="316">
        <v>0</v>
      </c>
      <c r="N417" s="316">
        <v>0</v>
      </c>
      <c r="O417" s="316">
        <v>0</v>
      </c>
      <c r="P417" s="316">
        <v>0</v>
      </c>
      <c r="Q417" s="316">
        <v>0</v>
      </c>
      <c r="R417" s="316">
        <v>0</v>
      </c>
      <c r="S417" s="316">
        <v>0</v>
      </c>
      <c r="T417" s="316">
        <v>0</v>
      </c>
      <c r="U417" s="316">
        <v>0</v>
      </c>
      <c r="V417" s="316">
        <v>0</v>
      </c>
      <c r="W417" s="316">
        <v>0</v>
      </c>
      <c r="X417" s="316">
        <v>0</v>
      </c>
      <c r="Y417" s="316">
        <v>0</v>
      </c>
      <c r="Z417" s="316">
        <v>0</v>
      </c>
      <c r="AA417" s="316">
        <v>0</v>
      </c>
      <c r="AB417" s="316">
        <v>0</v>
      </c>
      <c r="AC417" s="316">
        <v>0</v>
      </c>
      <c r="AD417" s="316">
        <v>0</v>
      </c>
      <c r="AE417" s="316">
        <v>0</v>
      </c>
      <c r="AF417" s="316">
        <v>0</v>
      </c>
      <c r="AG417" s="316">
        <v>0</v>
      </c>
      <c r="AH417" s="316">
        <v>0</v>
      </c>
      <c r="AI417" s="316">
        <v>0</v>
      </c>
      <c r="AJ417" s="316">
        <v>0</v>
      </c>
      <c r="AK417" s="316">
        <v>0</v>
      </c>
      <c r="AL417" s="316">
        <v>0</v>
      </c>
    </row>
    <row r="418" spans="1:38">
      <c r="A418" s="316">
        <v>417</v>
      </c>
      <c r="B418" s="316" t="s">
        <v>2895</v>
      </c>
      <c r="C418" s="316" t="s">
        <v>3132</v>
      </c>
      <c r="D418" s="316">
        <f t="shared" si="6"/>
        <v>0</v>
      </c>
      <c r="E418" s="316" t="s">
        <v>2914</v>
      </c>
      <c r="G418" s="316">
        <v>0</v>
      </c>
      <c r="H418" s="316">
        <v>0</v>
      </c>
      <c r="I418" s="316">
        <v>0</v>
      </c>
      <c r="J418" s="316">
        <v>0</v>
      </c>
      <c r="K418" s="316">
        <v>0</v>
      </c>
      <c r="L418" s="316">
        <v>0</v>
      </c>
      <c r="M418" s="316">
        <v>0</v>
      </c>
      <c r="N418" s="316">
        <v>0</v>
      </c>
      <c r="O418" s="316">
        <v>0</v>
      </c>
      <c r="P418" s="316">
        <v>0</v>
      </c>
      <c r="Q418" s="316">
        <v>0</v>
      </c>
      <c r="R418" s="316">
        <v>0</v>
      </c>
      <c r="S418" s="316">
        <v>0</v>
      </c>
      <c r="T418" s="316">
        <v>0</v>
      </c>
      <c r="U418" s="316">
        <v>0</v>
      </c>
      <c r="V418" s="316">
        <v>0</v>
      </c>
      <c r="W418" s="316">
        <v>0</v>
      </c>
      <c r="X418" s="316">
        <v>0</v>
      </c>
      <c r="Y418" s="316">
        <v>0</v>
      </c>
      <c r="Z418" s="316">
        <v>0</v>
      </c>
      <c r="AA418" s="316">
        <v>0</v>
      </c>
      <c r="AB418" s="316">
        <v>0</v>
      </c>
      <c r="AC418" s="316">
        <v>0</v>
      </c>
      <c r="AD418" s="316">
        <v>0</v>
      </c>
      <c r="AE418" s="316">
        <v>0</v>
      </c>
      <c r="AF418" s="316">
        <v>0</v>
      </c>
      <c r="AG418" s="316">
        <v>0</v>
      </c>
      <c r="AH418" s="316">
        <v>0</v>
      </c>
      <c r="AI418" s="316">
        <v>0</v>
      </c>
      <c r="AJ418" s="316">
        <v>0</v>
      </c>
      <c r="AK418" s="316">
        <v>0</v>
      </c>
      <c r="AL418" s="316">
        <v>0</v>
      </c>
    </row>
    <row r="419" spans="1:38">
      <c r="A419" s="316">
        <v>418</v>
      </c>
      <c r="B419" s="316" t="s">
        <v>2895</v>
      </c>
      <c r="C419" s="316" t="s">
        <v>3133</v>
      </c>
      <c r="D419" s="316">
        <f t="shared" si="6"/>
        <v>0</v>
      </c>
      <c r="E419" s="316" t="s">
        <v>2997</v>
      </c>
      <c r="G419" s="316">
        <v>0</v>
      </c>
      <c r="H419" s="316">
        <v>0</v>
      </c>
      <c r="I419" s="316">
        <v>0</v>
      </c>
      <c r="J419" s="316">
        <v>0</v>
      </c>
      <c r="K419" s="316">
        <v>0</v>
      </c>
      <c r="L419" s="316">
        <v>0</v>
      </c>
      <c r="M419" s="316">
        <v>0</v>
      </c>
      <c r="N419" s="316">
        <v>0</v>
      </c>
      <c r="O419" s="316">
        <v>0</v>
      </c>
      <c r="P419" s="316">
        <v>0</v>
      </c>
      <c r="Q419" s="316">
        <v>0</v>
      </c>
      <c r="R419" s="316">
        <v>0</v>
      </c>
      <c r="S419" s="316">
        <v>0</v>
      </c>
      <c r="T419" s="316">
        <v>0</v>
      </c>
      <c r="U419" s="316">
        <v>0</v>
      </c>
      <c r="V419" s="316">
        <v>0</v>
      </c>
      <c r="W419" s="316">
        <v>0</v>
      </c>
      <c r="X419" s="316">
        <v>0</v>
      </c>
      <c r="Y419" s="316">
        <v>0</v>
      </c>
      <c r="Z419" s="316">
        <v>0</v>
      </c>
      <c r="AA419" s="316">
        <v>0</v>
      </c>
      <c r="AB419" s="316">
        <v>0</v>
      </c>
      <c r="AC419" s="316">
        <v>0</v>
      </c>
      <c r="AD419" s="316">
        <v>0</v>
      </c>
      <c r="AE419" s="316">
        <v>0</v>
      </c>
      <c r="AF419" s="316">
        <v>0</v>
      </c>
      <c r="AG419" s="316">
        <v>0</v>
      </c>
      <c r="AH419" s="316">
        <v>0</v>
      </c>
      <c r="AI419" s="316">
        <v>0</v>
      </c>
      <c r="AJ419" s="316">
        <v>0</v>
      </c>
      <c r="AK419" s="316">
        <v>0</v>
      </c>
      <c r="AL419" s="316">
        <v>0</v>
      </c>
    </row>
    <row r="420" spans="1:38">
      <c r="A420" s="316">
        <v>419</v>
      </c>
      <c r="B420" s="316" t="s">
        <v>2895</v>
      </c>
      <c r="C420" s="316" t="s">
        <v>3134</v>
      </c>
      <c r="D420" s="316">
        <f t="shared" si="6"/>
        <v>1200</v>
      </c>
      <c r="E420" s="316" t="s">
        <v>2914</v>
      </c>
      <c r="G420" s="316">
        <v>0</v>
      </c>
      <c r="H420" s="316">
        <v>0</v>
      </c>
      <c r="I420" s="316">
        <v>0</v>
      </c>
      <c r="J420" s="316">
        <v>0</v>
      </c>
      <c r="K420" s="316">
        <v>0</v>
      </c>
      <c r="L420" s="316">
        <v>0</v>
      </c>
      <c r="M420" s="316">
        <v>0</v>
      </c>
      <c r="N420" s="316">
        <v>0</v>
      </c>
      <c r="O420" s="316">
        <v>0</v>
      </c>
      <c r="P420" s="316">
        <v>0</v>
      </c>
      <c r="Q420" s="316">
        <v>0</v>
      </c>
      <c r="R420" s="316">
        <v>0</v>
      </c>
      <c r="S420" s="316">
        <v>0</v>
      </c>
      <c r="T420" s="316">
        <v>0</v>
      </c>
      <c r="U420" s="316">
        <v>0</v>
      </c>
      <c r="V420" s="316">
        <v>0</v>
      </c>
      <c r="W420" s="316">
        <v>0</v>
      </c>
      <c r="X420" s="316">
        <v>1200</v>
      </c>
      <c r="Y420" s="316">
        <v>0</v>
      </c>
      <c r="Z420" s="316">
        <v>0</v>
      </c>
      <c r="AA420" s="316">
        <v>0</v>
      </c>
      <c r="AB420" s="316">
        <v>0</v>
      </c>
      <c r="AC420" s="316">
        <v>0</v>
      </c>
      <c r="AD420" s="316">
        <v>0</v>
      </c>
      <c r="AE420" s="316">
        <v>0</v>
      </c>
      <c r="AF420" s="316">
        <v>0</v>
      </c>
      <c r="AG420" s="316">
        <v>0</v>
      </c>
      <c r="AH420" s="316">
        <v>0</v>
      </c>
      <c r="AI420" s="316">
        <v>0</v>
      </c>
      <c r="AJ420" s="316">
        <v>0</v>
      </c>
      <c r="AK420" s="316">
        <v>0</v>
      </c>
      <c r="AL420" s="316">
        <v>1200</v>
      </c>
    </row>
    <row r="421" spans="1:38">
      <c r="A421" s="316">
        <v>420</v>
      </c>
      <c r="B421" s="316" t="s">
        <v>2895</v>
      </c>
      <c r="C421" s="316" t="s">
        <v>3135</v>
      </c>
      <c r="D421" s="316">
        <f t="shared" si="6"/>
        <v>3000</v>
      </c>
      <c r="E421" s="316" t="s">
        <v>3136</v>
      </c>
      <c r="G421" s="316">
        <v>0</v>
      </c>
      <c r="H421" s="316">
        <v>0</v>
      </c>
      <c r="I421" s="316">
        <v>0</v>
      </c>
      <c r="J421" s="316">
        <v>0</v>
      </c>
      <c r="K421" s="316">
        <v>0</v>
      </c>
      <c r="L421" s="316">
        <v>0</v>
      </c>
      <c r="M421" s="316">
        <v>1500</v>
      </c>
      <c r="N421" s="316">
        <v>0</v>
      </c>
      <c r="O421" s="316">
        <v>0</v>
      </c>
      <c r="P421" s="316">
        <v>0</v>
      </c>
      <c r="Q421" s="316">
        <v>0</v>
      </c>
      <c r="R421" s="316">
        <v>0</v>
      </c>
      <c r="S421" s="316">
        <v>0</v>
      </c>
      <c r="T421" s="316">
        <v>0</v>
      </c>
      <c r="U421" s="316">
        <v>0</v>
      </c>
      <c r="V421" s="316">
        <v>0</v>
      </c>
      <c r="W421" s="316">
        <v>0</v>
      </c>
      <c r="X421" s="316">
        <v>0</v>
      </c>
      <c r="Y421" s="316">
        <v>0</v>
      </c>
      <c r="Z421" s="316">
        <v>0</v>
      </c>
      <c r="AA421" s="316">
        <v>1500</v>
      </c>
      <c r="AB421" s="316">
        <v>0</v>
      </c>
      <c r="AC421" s="316">
        <v>0</v>
      </c>
      <c r="AD421" s="316">
        <v>0</v>
      </c>
      <c r="AE421" s="316">
        <v>0</v>
      </c>
      <c r="AF421" s="316">
        <v>0</v>
      </c>
      <c r="AG421" s="316">
        <v>0</v>
      </c>
      <c r="AH421" s="316">
        <v>0</v>
      </c>
      <c r="AI421" s="316">
        <v>0</v>
      </c>
      <c r="AJ421" s="316">
        <v>0</v>
      </c>
      <c r="AK421" s="316">
        <v>0</v>
      </c>
      <c r="AL421" s="316">
        <v>3000</v>
      </c>
    </row>
    <row r="422" spans="1:38">
      <c r="A422" s="316">
        <v>421</v>
      </c>
      <c r="B422" s="316" t="s">
        <v>2895</v>
      </c>
      <c r="C422" s="316" t="s">
        <v>3137</v>
      </c>
      <c r="D422" s="316">
        <f t="shared" si="6"/>
        <v>600</v>
      </c>
      <c r="E422" s="316" t="s">
        <v>3136</v>
      </c>
      <c r="G422" s="316">
        <v>0</v>
      </c>
      <c r="H422" s="316">
        <v>0</v>
      </c>
      <c r="I422" s="316">
        <v>0</v>
      </c>
      <c r="J422" s="316">
        <v>0</v>
      </c>
      <c r="K422" s="316">
        <v>0</v>
      </c>
      <c r="L422" s="316">
        <v>0</v>
      </c>
      <c r="M422" s="316">
        <v>0</v>
      </c>
      <c r="N422" s="316">
        <v>0</v>
      </c>
      <c r="O422" s="316">
        <v>0</v>
      </c>
      <c r="P422" s="316">
        <v>0</v>
      </c>
      <c r="Q422" s="316">
        <v>0</v>
      </c>
      <c r="R422" s="316">
        <v>0</v>
      </c>
      <c r="S422" s="316">
        <v>0</v>
      </c>
      <c r="T422" s="316">
        <v>0</v>
      </c>
      <c r="U422" s="316">
        <v>0</v>
      </c>
      <c r="V422" s="316">
        <v>0</v>
      </c>
      <c r="W422" s="316">
        <v>0</v>
      </c>
      <c r="X422" s="316">
        <v>0</v>
      </c>
      <c r="Y422" s="316">
        <v>0</v>
      </c>
      <c r="Z422" s="316">
        <v>0</v>
      </c>
      <c r="AA422" s="316">
        <v>0</v>
      </c>
      <c r="AB422" s="316">
        <v>0</v>
      </c>
      <c r="AC422" s="316">
        <v>0</v>
      </c>
      <c r="AD422" s="316">
        <v>600</v>
      </c>
      <c r="AE422" s="316">
        <v>0</v>
      </c>
      <c r="AF422" s="316">
        <v>0</v>
      </c>
      <c r="AG422" s="316">
        <v>0</v>
      </c>
      <c r="AH422" s="316">
        <v>0</v>
      </c>
      <c r="AI422" s="316">
        <v>0</v>
      </c>
      <c r="AJ422" s="316">
        <v>0</v>
      </c>
      <c r="AK422" s="316">
        <v>0</v>
      </c>
      <c r="AL422" s="316">
        <v>600</v>
      </c>
    </row>
    <row r="423" spans="1:38">
      <c r="A423" s="316">
        <v>422</v>
      </c>
      <c r="B423" s="316" t="s">
        <v>2895</v>
      </c>
      <c r="C423" s="316" t="s">
        <v>3138</v>
      </c>
      <c r="D423" s="316">
        <f t="shared" si="6"/>
        <v>200</v>
      </c>
      <c r="E423" s="316" t="s">
        <v>3136</v>
      </c>
      <c r="G423" s="316">
        <v>0</v>
      </c>
      <c r="H423" s="316">
        <v>0</v>
      </c>
      <c r="I423" s="316">
        <v>0</v>
      </c>
      <c r="J423" s="316">
        <v>0</v>
      </c>
      <c r="K423" s="316">
        <v>0</v>
      </c>
      <c r="L423" s="316">
        <v>0</v>
      </c>
      <c r="M423" s="316">
        <v>0</v>
      </c>
      <c r="N423" s="316">
        <v>0</v>
      </c>
      <c r="O423" s="316">
        <v>0</v>
      </c>
      <c r="P423" s="316">
        <v>0</v>
      </c>
      <c r="Q423" s="316">
        <v>0</v>
      </c>
      <c r="R423" s="316">
        <v>0</v>
      </c>
      <c r="S423" s="316">
        <v>0</v>
      </c>
      <c r="T423" s="316">
        <v>0</v>
      </c>
      <c r="U423" s="316">
        <v>0</v>
      </c>
      <c r="V423" s="316">
        <v>0</v>
      </c>
      <c r="W423" s="316">
        <v>0</v>
      </c>
      <c r="X423" s="316">
        <v>0</v>
      </c>
      <c r="Y423" s="316">
        <v>0</v>
      </c>
      <c r="Z423" s="316">
        <v>0</v>
      </c>
      <c r="AA423" s="316">
        <v>0</v>
      </c>
      <c r="AB423" s="316">
        <v>0</v>
      </c>
      <c r="AC423" s="316">
        <v>0</v>
      </c>
      <c r="AD423" s="316">
        <v>200</v>
      </c>
      <c r="AE423" s="316">
        <v>0</v>
      </c>
      <c r="AF423" s="316">
        <v>0</v>
      </c>
      <c r="AG423" s="316">
        <v>0</v>
      </c>
      <c r="AH423" s="316">
        <v>0</v>
      </c>
      <c r="AI423" s="316">
        <v>0</v>
      </c>
      <c r="AJ423" s="316">
        <v>0</v>
      </c>
      <c r="AK423" s="316">
        <v>0</v>
      </c>
      <c r="AL423" s="316">
        <v>200</v>
      </c>
    </row>
    <row r="424" spans="1:38">
      <c r="A424" s="316">
        <v>423</v>
      </c>
      <c r="B424" s="316" t="s">
        <v>2895</v>
      </c>
      <c r="C424" s="316" t="s">
        <v>3139</v>
      </c>
      <c r="D424" s="316">
        <f t="shared" si="6"/>
        <v>100</v>
      </c>
      <c r="E424" s="316" t="s">
        <v>3136</v>
      </c>
      <c r="G424" s="316">
        <v>0</v>
      </c>
      <c r="H424" s="316">
        <v>0</v>
      </c>
      <c r="I424" s="316">
        <v>0</v>
      </c>
      <c r="J424" s="316">
        <v>0</v>
      </c>
      <c r="K424" s="316">
        <v>0</v>
      </c>
      <c r="L424" s="316">
        <v>0</v>
      </c>
      <c r="M424" s="316">
        <v>0</v>
      </c>
      <c r="N424" s="316">
        <v>0</v>
      </c>
      <c r="O424" s="316">
        <v>0</v>
      </c>
      <c r="P424" s="316">
        <v>0</v>
      </c>
      <c r="Q424" s="316">
        <v>0</v>
      </c>
      <c r="R424" s="316">
        <v>0</v>
      </c>
      <c r="S424" s="316">
        <v>0</v>
      </c>
      <c r="T424" s="316">
        <v>0</v>
      </c>
      <c r="U424" s="316">
        <v>0</v>
      </c>
      <c r="V424" s="316">
        <v>0</v>
      </c>
      <c r="W424" s="316">
        <v>0</v>
      </c>
      <c r="X424" s="316">
        <v>0</v>
      </c>
      <c r="Y424" s="316">
        <v>0</v>
      </c>
      <c r="Z424" s="316">
        <v>0</v>
      </c>
      <c r="AA424" s="316">
        <v>0</v>
      </c>
      <c r="AB424" s="316">
        <v>0</v>
      </c>
      <c r="AC424" s="316">
        <v>0</v>
      </c>
      <c r="AD424" s="316">
        <v>100</v>
      </c>
      <c r="AE424" s="316">
        <v>0</v>
      </c>
      <c r="AF424" s="316">
        <v>0</v>
      </c>
      <c r="AG424" s="316">
        <v>0</v>
      </c>
      <c r="AH424" s="316">
        <v>0</v>
      </c>
      <c r="AI424" s="316">
        <v>0</v>
      </c>
      <c r="AJ424" s="316">
        <v>0</v>
      </c>
      <c r="AK424" s="316">
        <v>0</v>
      </c>
      <c r="AL424" s="316">
        <v>100</v>
      </c>
    </row>
    <row r="425" spans="1:38">
      <c r="A425" s="316">
        <v>424</v>
      </c>
      <c r="B425" s="316" t="s">
        <v>2895</v>
      </c>
      <c r="C425" s="316" t="s">
        <v>3140</v>
      </c>
      <c r="D425" s="316">
        <f t="shared" si="6"/>
        <v>400</v>
      </c>
      <c r="E425" s="316" t="s">
        <v>3136</v>
      </c>
      <c r="G425" s="316">
        <v>0</v>
      </c>
      <c r="H425" s="316">
        <v>0</v>
      </c>
      <c r="I425" s="316">
        <v>0</v>
      </c>
      <c r="J425" s="316">
        <v>0</v>
      </c>
      <c r="K425" s="316">
        <v>0</v>
      </c>
      <c r="L425" s="316">
        <v>0</v>
      </c>
      <c r="M425" s="316">
        <v>0</v>
      </c>
      <c r="N425" s="316">
        <v>0</v>
      </c>
      <c r="O425" s="316">
        <v>0</v>
      </c>
      <c r="P425" s="316">
        <v>0</v>
      </c>
      <c r="Q425" s="316">
        <v>0</v>
      </c>
      <c r="R425" s="316">
        <v>0</v>
      </c>
      <c r="S425" s="316">
        <v>0</v>
      </c>
      <c r="T425" s="316">
        <v>0</v>
      </c>
      <c r="U425" s="316">
        <v>0</v>
      </c>
      <c r="V425" s="316">
        <v>0</v>
      </c>
      <c r="W425" s="316">
        <v>0</v>
      </c>
      <c r="X425" s="316">
        <v>0</v>
      </c>
      <c r="Y425" s="316">
        <v>0</v>
      </c>
      <c r="Z425" s="316">
        <v>0</v>
      </c>
      <c r="AA425" s="316">
        <v>0</v>
      </c>
      <c r="AB425" s="316">
        <v>0</v>
      </c>
      <c r="AC425" s="316">
        <v>0</v>
      </c>
      <c r="AD425" s="316">
        <v>0</v>
      </c>
      <c r="AE425" s="316">
        <v>0</v>
      </c>
      <c r="AF425" s="316">
        <v>0</v>
      </c>
      <c r="AG425" s="316">
        <v>400</v>
      </c>
      <c r="AH425" s="316">
        <v>0</v>
      </c>
      <c r="AI425" s="316">
        <v>0</v>
      </c>
      <c r="AJ425" s="316">
        <v>0</v>
      </c>
      <c r="AK425" s="316">
        <v>0</v>
      </c>
      <c r="AL425" s="316">
        <v>400</v>
      </c>
    </row>
    <row r="426" spans="1:38">
      <c r="A426" s="316">
        <v>425</v>
      </c>
      <c r="B426" s="316" t="s">
        <v>2895</v>
      </c>
      <c r="C426" s="316" t="s">
        <v>3141</v>
      </c>
      <c r="D426" s="316">
        <f t="shared" si="6"/>
        <v>400</v>
      </c>
      <c r="E426" s="316" t="s">
        <v>3136</v>
      </c>
      <c r="G426" s="316">
        <v>0</v>
      </c>
      <c r="H426" s="316">
        <v>0</v>
      </c>
      <c r="I426" s="316">
        <v>0</v>
      </c>
      <c r="J426" s="316">
        <v>0</v>
      </c>
      <c r="K426" s="316">
        <v>0</v>
      </c>
      <c r="L426" s="316">
        <v>0</v>
      </c>
      <c r="M426" s="316">
        <v>0</v>
      </c>
      <c r="N426" s="316">
        <v>0</v>
      </c>
      <c r="O426" s="316">
        <v>0</v>
      </c>
      <c r="P426" s="316">
        <v>0</v>
      </c>
      <c r="Q426" s="316">
        <v>0</v>
      </c>
      <c r="R426" s="316">
        <v>0</v>
      </c>
      <c r="S426" s="316">
        <v>0</v>
      </c>
      <c r="T426" s="316">
        <v>0</v>
      </c>
      <c r="U426" s="316">
        <v>0</v>
      </c>
      <c r="V426" s="316">
        <v>0</v>
      </c>
      <c r="W426" s="316">
        <v>0</v>
      </c>
      <c r="X426" s="316">
        <v>0</v>
      </c>
      <c r="Y426" s="316">
        <v>0</v>
      </c>
      <c r="Z426" s="316">
        <v>0</v>
      </c>
      <c r="AA426" s="316">
        <v>0</v>
      </c>
      <c r="AB426" s="316">
        <v>0</v>
      </c>
      <c r="AC426" s="316">
        <v>0</v>
      </c>
      <c r="AD426" s="316">
        <v>0</v>
      </c>
      <c r="AE426" s="316">
        <v>0</v>
      </c>
      <c r="AF426" s="316">
        <v>0</v>
      </c>
      <c r="AG426" s="316">
        <v>400</v>
      </c>
      <c r="AH426" s="316">
        <v>0</v>
      </c>
      <c r="AI426" s="316">
        <v>0</v>
      </c>
      <c r="AJ426" s="316">
        <v>0</v>
      </c>
      <c r="AK426" s="316">
        <v>0</v>
      </c>
      <c r="AL426" s="316">
        <v>400</v>
      </c>
    </row>
    <row r="427" spans="1:38">
      <c r="A427" s="316">
        <v>426</v>
      </c>
      <c r="B427" s="316" t="s">
        <v>2895</v>
      </c>
      <c r="C427" s="316" t="s">
        <v>3142</v>
      </c>
      <c r="D427" s="316">
        <f t="shared" si="6"/>
        <v>0</v>
      </c>
      <c r="E427" s="316" t="s">
        <v>3136</v>
      </c>
      <c r="G427" s="316">
        <v>0</v>
      </c>
      <c r="H427" s="316">
        <v>0</v>
      </c>
      <c r="I427" s="316">
        <v>0</v>
      </c>
      <c r="J427" s="316">
        <v>0</v>
      </c>
      <c r="K427" s="316">
        <v>0</v>
      </c>
      <c r="L427" s="316">
        <v>0</v>
      </c>
      <c r="M427" s="316">
        <v>0</v>
      </c>
      <c r="N427" s="316">
        <v>0</v>
      </c>
      <c r="O427" s="316">
        <v>0</v>
      </c>
      <c r="P427" s="316">
        <v>0</v>
      </c>
      <c r="Q427" s="316">
        <v>0</v>
      </c>
      <c r="R427" s="316">
        <v>0</v>
      </c>
      <c r="S427" s="316">
        <v>0</v>
      </c>
      <c r="T427" s="316">
        <v>0</v>
      </c>
      <c r="U427" s="316">
        <v>0</v>
      </c>
      <c r="V427" s="316">
        <v>0</v>
      </c>
      <c r="W427" s="316">
        <v>0</v>
      </c>
      <c r="X427" s="316">
        <v>0</v>
      </c>
      <c r="Y427" s="316">
        <v>0</v>
      </c>
      <c r="Z427" s="316">
        <v>0</v>
      </c>
      <c r="AA427" s="316">
        <v>0</v>
      </c>
      <c r="AB427" s="316">
        <v>0</v>
      </c>
      <c r="AC427" s="316">
        <v>0</v>
      </c>
      <c r="AD427" s="316">
        <v>0</v>
      </c>
      <c r="AE427" s="316">
        <v>0</v>
      </c>
      <c r="AF427" s="316">
        <v>0</v>
      </c>
      <c r="AG427" s="316">
        <v>0</v>
      </c>
      <c r="AH427" s="316">
        <v>0</v>
      </c>
      <c r="AI427" s="316">
        <v>0</v>
      </c>
      <c r="AJ427" s="316">
        <v>0</v>
      </c>
      <c r="AK427" s="316">
        <v>0</v>
      </c>
      <c r="AL427" s="316">
        <v>0</v>
      </c>
    </row>
    <row r="428" spans="1:38">
      <c r="A428" s="316">
        <v>427</v>
      </c>
      <c r="B428" s="316" t="s">
        <v>2895</v>
      </c>
      <c r="C428" s="316" t="s">
        <v>3143</v>
      </c>
      <c r="D428" s="316">
        <f t="shared" si="6"/>
        <v>3000</v>
      </c>
      <c r="E428" s="316" t="s">
        <v>3136</v>
      </c>
      <c r="G428" s="316">
        <v>0</v>
      </c>
      <c r="H428" s="316">
        <v>0</v>
      </c>
      <c r="I428" s="316">
        <v>0</v>
      </c>
      <c r="J428" s="316">
        <v>0</v>
      </c>
      <c r="K428" s="316">
        <v>0</v>
      </c>
      <c r="L428" s="316">
        <v>0</v>
      </c>
      <c r="M428" s="316">
        <v>1500</v>
      </c>
      <c r="N428" s="316">
        <v>0</v>
      </c>
      <c r="O428" s="316">
        <v>0</v>
      </c>
      <c r="P428" s="316">
        <v>0</v>
      </c>
      <c r="Q428" s="316">
        <v>0</v>
      </c>
      <c r="R428" s="316">
        <v>0</v>
      </c>
      <c r="S428" s="316">
        <v>0</v>
      </c>
      <c r="T428" s="316">
        <v>0</v>
      </c>
      <c r="U428" s="316">
        <v>0</v>
      </c>
      <c r="V428" s="316">
        <v>0</v>
      </c>
      <c r="W428" s="316">
        <v>0</v>
      </c>
      <c r="X428" s="316">
        <v>0</v>
      </c>
      <c r="Y428" s="316">
        <v>0</v>
      </c>
      <c r="Z428" s="316">
        <v>0</v>
      </c>
      <c r="AA428" s="316">
        <v>1500</v>
      </c>
      <c r="AB428" s="316">
        <v>0</v>
      </c>
      <c r="AC428" s="316">
        <v>0</v>
      </c>
      <c r="AD428" s="316">
        <v>0</v>
      </c>
      <c r="AE428" s="316">
        <v>0</v>
      </c>
      <c r="AF428" s="316">
        <v>0</v>
      </c>
      <c r="AG428" s="316">
        <v>0</v>
      </c>
      <c r="AH428" s="316">
        <v>0</v>
      </c>
      <c r="AI428" s="316">
        <v>0</v>
      </c>
      <c r="AJ428" s="316">
        <v>0</v>
      </c>
      <c r="AK428" s="316">
        <v>0</v>
      </c>
      <c r="AL428" s="316">
        <v>3000</v>
      </c>
    </row>
    <row r="429" spans="1:38">
      <c r="A429" s="316">
        <v>428</v>
      </c>
      <c r="B429" s="316" t="s">
        <v>2895</v>
      </c>
      <c r="C429" s="316" t="s">
        <v>3144</v>
      </c>
      <c r="D429" s="316">
        <f t="shared" si="6"/>
        <v>0</v>
      </c>
      <c r="E429" s="316" t="s">
        <v>3145</v>
      </c>
      <c r="G429" s="316">
        <v>0</v>
      </c>
      <c r="H429" s="316">
        <v>0</v>
      </c>
      <c r="I429" s="316">
        <v>0</v>
      </c>
      <c r="J429" s="316">
        <v>0</v>
      </c>
      <c r="K429" s="316">
        <v>0</v>
      </c>
      <c r="L429" s="316">
        <v>0</v>
      </c>
      <c r="M429" s="316">
        <v>0</v>
      </c>
      <c r="N429" s="316">
        <v>0</v>
      </c>
      <c r="O429" s="316">
        <v>0</v>
      </c>
      <c r="P429" s="316">
        <v>0</v>
      </c>
      <c r="Q429" s="316">
        <v>0</v>
      </c>
      <c r="R429" s="316">
        <v>0</v>
      </c>
      <c r="S429" s="316">
        <v>0</v>
      </c>
      <c r="T429" s="316">
        <v>0</v>
      </c>
      <c r="U429" s="316">
        <v>0</v>
      </c>
      <c r="V429" s="316">
        <v>0</v>
      </c>
      <c r="W429" s="316">
        <v>0</v>
      </c>
      <c r="X429" s="316">
        <v>0</v>
      </c>
      <c r="Y429" s="316">
        <v>0</v>
      </c>
      <c r="Z429" s="316">
        <v>0</v>
      </c>
      <c r="AA429" s="316">
        <v>0</v>
      </c>
      <c r="AB429" s="316">
        <v>0</v>
      </c>
      <c r="AC429" s="316">
        <v>0</v>
      </c>
      <c r="AD429" s="316">
        <v>0</v>
      </c>
      <c r="AE429" s="316">
        <v>0</v>
      </c>
      <c r="AF429" s="316">
        <v>0</v>
      </c>
      <c r="AG429" s="316">
        <v>0</v>
      </c>
      <c r="AH429" s="316">
        <v>0</v>
      </c>
      <c r="AI429" s="316">
        <v>0</v>
      </c>
      <c r="AJ429" s="316">
        <v>0</v>
      </c>
      <c r="AK429" s="316">
        <v>0</v>
      </c>
      <c r="AL429" s="316">
        <v>0</v>
      </c>
    </row>
    <row r="430" spans="1:38">
      <c r="A430" s="316">
        <v>429</v>
      </c>
      <c r="B430" s="316" t="s">
        <v>2895</v>
      </c>
      <c r="C430" s="316" t="s">
        <v>3146</v>
      </c>
      <c r="D430" s="316">
        <f t="shared" si="6"/>
        <v>3000</v>
      </c>
      <c r="E430" s="316" t="s">
        <v>3147</v>
      </c>
      <c r="G430" s="316">
        <v>0</v>
      </c>
      <c r="H430" s="316">
        <v>0</v>
      </c>
      <c r="I430" s="316">
        <v>0</v>
      </c>
      <c r="J430" s="316">
        <v>0</v>
      </c>
      <c r="K430" s="316">
        <v>0</v>
      </c>
      <c r="L430" s="316">
        <v>0</v>
      </c>
      <c r="M430" s="316">
        <v>0</v>
      </c>
      <c r="N430" s="316">
        <v>0</v>
      </c>
      <c r="O430" s="316">
        <v>0</v>
      </c>
      <c r="P430" s="316">
        <v>0</v>
      </c>
      <c r="Q430" s="316">
        <v>1500</v>
      </c>
      <c r="R430" s="316">
        <v>0</v>
      </c>
      <c r="S430" s="316">
        <v>0</v>
      </c>
      <c r="T430" s="316">
        <v>0</v>
      </c>
      <c r="U430" s="316">
        <v>0</v>
      </c>
      <c r="V430" s="316">
        <v>0</v>
      </c>
      <c r="W430" s="316">
        <v>0</v>
      </c>
      <c r="X430" s="316">
        <v>0</v>
      </c>
      <c r="Y430" s="316">
        <v>0</v>
      </c>
      <c r="Z430" s="316">
        <v>0</v>
      </c>
      <c r="AA430" s="316">
        <v>0</v>
      </c>
      <c r="AB430" s="316">
        <v>0</v>
      </c>
      <c r="AC430" s="316">
        <v>0</v>
      </c>
      <c r="AD430" s="316">
        <v>1500</v>
      </c>
      <c r="AE430" s="316">
        <v>0</v>
      </c>
      <c r="AF430" s="316">
        <v>0</v>
      </c>
      <c r="AG430" s="316">
        <v>0</v>
      </c>
      <c r="AH430" s="316">
        <v>0</v>
      </c>
      <c r="AI430" s="316">
        <v>0</v>
      </c>
      <c r="AJ430" s="316">
        <v>0</v>
      </c>
      <c r="AK430" s="316">
        <v>0</v>
      </c>
      <c r="AL430" s="316">
        <v>3000</v>
      </c>
    </row>
    <row r="431" spans="1:38">
      <c r="A431" s="316">
        <v>430</v>
      </c>
      <c r="B431" s="316" t="s">
        <v>2895</v>
      </c>
      <c r="C431" s="316" t="s">
        <v>3148</v>
      </c>
      <c r="D431" s="316">
        <f t="shared" si="6"/>
        <v>3000</v>
      </c>
      <c r="E431" s="316" t="s">
        <v>3136</v>
      </c>
      <c r="G431" s="316">
        <v>0</v>
      </c>
      <c r="H431" s="316">
        <v>0</v>
      </c>
      <c r="I431" s="316">
        <v>0</v>
      </c>
      <c r="J431" s="316">
        <v>0</v>
      </c>
      <c r="K431" s="316">
        <v>0</v>
      </c>
      <c r="L431" s="316">
        <v>0</v>
      </c>
      <c r="M431" s="316">
        <v>0</v>
      </c>
      <c r="N431" s="316">
        <v>0</v>
      </c>
      <c r="O431" s="316">
        <v>0</v>
      </c>
      <c r="P431" s="316">
        <v>0</v>
      </c>
      <c r="Q431" s="316">
        <v>0</v>
      </c>
      <c r="R431" s="316">
        <v>0</v>
      </c>
      <c r="S431" s="316">
        <v>0</v>
      </c>
      <c r="T431" s="316">
        <v>0</v>
      </c>
      <c r="U431" s="316">
        <v>0</v>
      </c>
      <c r="V431" s="316">
        <v>0</v>
      </c>
      <c r="W431" s="316">
        <v>0</v>
      </c>
      <c r="X431" s="316">
        <v>1500</v>
      </c>
      <c r="Y431" s="316">
        <v>0</v>
      </c>
      <c r="Z431" s="316">
        <v>0</v>
      </c>
      <c r="AA431" s="316">
        <v>0</v>
      </c>
      <c r="AB431" s="316">
        <v>0</v>
      </c>
      <c r="AC431" s="316">
        <v>0</v>
      </c>
      <c r="AD431" s="316">
        <v>0</v>
      </c>
      <c r="AE431" s="316">
        <v>0</v>
      </c>
      <c r="AF431" s="316">
        <v>0</v>
      </c>
      <c r="AG431" s="316">
        <v>0</v>
      </c>
      <c r="AH431" s="316">
        <v>1500</v>
      </c>
      <c r="AI431" s="316">
        <v>0</v>
      </c>
      <c r="AJ431" s="316">
        <v>0</v>
      </c>
      <c r="AK431" s="316">
        <v>0</v>
      </c>
      <c r="AL431" s="316">
        <v>3000</v>
      </c>
    </row>
    <row r="432" spans="1:38">
      <c r="A432" s="316">
        <v>431</v>
      </c>
      <c r="B432" s="316" t="s">
        <v>2895</v>
      </c>
      <c r="C432" s="316" t="s">
        <v>3149</v>
      </c>
      <c r="D432" s="316">
        <f t="shared" si="6"/>
        <v>3000</v>
      </c>
      <c r="E432" s="316" t="s">
        <v>3136</v>
      </c>
      <c r="G432" s="316">
        <v>0</v>
      </c>
      <c r="H432" s="316">
        <v>0</v>
      </c>
      <c r="I432" s="316">
        <v>0</v>
      </c>
      <c r="J432" s="316">
        <v>0</v>
      </c>
      <c r="K432" s="316">
        <v>0</v>
      </c>
      <c r="L432" s="316">
        <v>0</v>
      </c>
      <c r="M432" s="316">
        <v>0</v>
      </c>
      <c r="N432" s="316">
        <v>0</v>
      </c>
      <c r="O432" s="316">
        <v>0</v>
      </c>
      <c r="P432" s="316">
        <v>0</v>
      </c>
      <c r="Q432" s="316">
        <v>0</v>
      </c>
      <c r="R432" s="316">
        <v>1500</v>
      </c>
      <c r="S432" s="316">
        <v>0</v>
      </c>
      <c r="T432" s="316">
        <v>0</v>
      </c>
      <c r="U432" s="316">
        <v>0</v>
      </c>
      <c r="V432" s="316">
        <v>0</v>
      </c>
      <c r="W432" s="316">
        <v>0</v>
      </c>
      <c r="X432" s="316">
        <v>0</v>
      </c>
      <c r="Y432" s="316">
        <v>0</v>
      </c>
      <c r="Z432" s="316">
        <v>0</v>
      </c>
      <c r="AA432" s="316">
        <v>0</v>
      </c>
      <c r="AB432" s="316">
        <v>0</v>
      </c>
      <c r="AC432" s="316">
        <v>0</v>
      </c>
      <c r="AD432" s="316">
        <v>0</v>
      </c>
      <c r="AE432" s="316">
        <v>1500</v>
      </c>
      <c r="AF432" s="316">
        <v>0</v>
      </c>
      <c r="AG432" s="316">
        <v>0</v>
      </c>
      <c r="AH432" s="316">
        <v>0</v>
      </c>
      <c r="AI432" s="316">
        <v>0</v>
      </c>
      <c r="AJ432" s="316">
        <v>0</v>
      </c>
      <c r="AK432" s="316">
        <v>0</v>
      </c>
      <c r="AL432" s="316">
        <v>3000</v>
      </c>
    </row>
    <row r="433" spans="1:38">
      <c r="A433" s="316">
        <v>432</v>
      </c>
      <c r="B433" s="316" t="s">
        <v>2895</v>
      </c>
      <c r="C433" s="316" t="s">
        <v>3150</v>
      </c>
      <c r="D433" s="316">
        <f t="shared" si="6"/>
        <v>3000</v>
      </c>
      <c r="E433" s="316" t="s">
        <v>3136</v>
      </c>
      <c r="G433" s="316">
        <v>0</v>
      </c>
      <c r="H433" s="316">
        <v>0</v>
      </c>
      <c r="I433" s="316">
        <v>0</v>
      </c>
      <c r="J433" s="316">
        <v>0</v>
      </c>
      <c r="K433" s="316">
        <v>0</v>
      </c>
      <c r="L433" s="316">
        <v>0</v>
      </c>
      <c r="M433" s="316">
        <v>0</v>
      </c>
      <c r="N433" s="316">
        <v>0</v>
      </c>
      <c r="O433" s="316">
        <v>0</v>
      </c>
      <c r="P433" s="316">
        <v>0</v>
      </c>
      <c r="Q433" s="316">
        <v>0</v>
      </c>
      <c r="R433" s="316">
        <v>0</v>
      </c>
      <c r="S433" s="316">
        <v>0</v>
      </c>
      <c r="T433" s="316">
        <v>0</v>
      </c>
      <c r="U433" s="316">
        <v>0</v>
      </c>
      <c r="V433" s="316">
        <v>0</v>
      </c>
      <c r="W433" s="316">
        <v>1500</v>
      </c>
      <c r="X433" s="316">
        <v>0</v>
      </c>
      <c r="Y433" s="316">
        <v>0</v>
      </c>
      <c r="Z433" s="316">
        <v>0</v>
      </c>
      <c r="AA433" s="316">
        <v>0</v>
      </c>
      <c r="AB433" s="316">
        <v>0</v>
      </c>
      <c r="AC433" s="316">
        <v>0</v>
      </c>
      <c r="AD433" s="316">
        <v>0</v>
      </c>
      <c r="AE433" s="316">
        <v>0</v>
      </c>
      <c r="AF433" s="316">
        <v>0</v>
      </c>
      <c r="AG433" s="316">
        <v>1500</v>
      </c>
      <c r="AH433" s="316">
        <v>0</v>
      </c>
      <c r="AI433" s="316">
        <v>0</v>
      </c>
      <c r="AJ433" s="316">
        <v>0</v>
      </c>
      <c r="AK433" s="316">
        <v>0</v>
      </c>
      <c r="AL433" s="316">
        <v>3000</v>
      </c>
    </row>
    <row r="434" spans="1:38">
      <c r="A434" s="316">
        <v>433</v>
      </c>
      <c r="B434" s="316" t="s">
        <v>2895</v>
      </c>
      <c r="C434" s="316" t="s">
        <v>3151</v>
      </c>
      <c r="D434" s="316">
        <f t="shared" si="6"/>
        <v>3000</v>
      </c>
      <c r="E434" s="316" t="s">
        <v>3136</v>
      </c>
      <c r="G434" s="316">
        <v>0</v>
      </c>
      <c r="H434" s="316">
        <v>0</v>
      </c>
      <c r="I434" s="316">
        <v>0</v>
      </c>
      <c r="J434" s="316">
        <v>0</v>
      </c>
      <c r="K434" s="316">
        <v>0</v>
      </c>
      <c r="L434" s="316">
        <v>0</v>
      </c>
      <c r="M434" s="316">
        <v>0</v>
      </c>
      <c r="N434" s="316">
        <v>0</v>
      </c>
      <c r="O434" s="316">
        <v>0</v>
      </c>
      <c r="P434" s="316">
        <v>0</v>
      </c>
      <c r="Q434" s="316">
        <v>0</v>
      </c>
      <c r="R434" s="316">
        <v>0</v>
      </c>
      <c r="S434" s="316">
        <v>1500</v>
      </c>
      <c r="T434" s="316">
        <v>0</v>
      </c>
      <c r="U434" s="316">
        <v>0</v>
      </c>
      <c r="V434" s="316">
        <v>0</v>
      </c>
      <c r="W434" s="316">
        <v>0</v>
      </c>
      <c r="X434" s="316">
        <v>0</v>
      </c>
      <c r="Y434" s="316">
        <v>0</v>
      </c>
      <c r="Z434" s="316">
        <v>0</v>
      </c>
      <c r="AA434" s="316">
        <v>0</v>
      </c>
      <c r="AB434" s="316">
        <v>0</v>
      </c>
      <c r="AC434" s="316">
        <v>0</v>
      </c>
      <c r="AD434" s="316">
        <v>0</v>
      </c>
      <c r="AE434" s="316">
        <v>1500</v>
      </c>
      <c r="AF434" s="316">
        <v>0</v>
      </c>
      <c r="AG434" s="316">
        <v>0</v>
      </c>
      <c r="AH434" s="316">
        <v>0</v>
      </c>
      <c r="AI434" s="316">
        <v>0</v>
      </c>
      <c r="AJ434" s="316">
        <v>0</v>
      </c>
      <c r="AK434" s="316">
        <v>0</v>
      </c>
      <c r="AL434" s="316">
        <v>3000</v>
      </c>
    </row>
    <row r="435" spans="1:38">
      <c r="A435" s="316">
        <v>434</v>
      </c>
      <c r="B435" s="316" t="s">
        <v>2895</v>
      </c>
      <c r="C435" s="316" t="s">
        <v>3152</v>
      </c>
      <c r="D435" s="316">
        <f t="shared" si="6"/>
        <v>3000</v>
      </c>
      <c r="E435" s="316" t="s">
        <v>3136</v>
      </c>
      <c r="G435" s="316">
        <v>0</v>
      </c>
      <c r="H435" s="316">
        <v>0</v>
      </c>
      <c r="I435" s="316">
        <v>0</v>
      </c>
      <c r="J435" s="316">
        <v>0</v>
      </c>
      <c r="K435" s="316">
        <v>0</v>
      </c>
      <c r="L435" s="316">
        <v>0</v>
      </c>
      <c r="M435" s="316">
        <v>0</v>
      </c>
      <c r="N435" s="316">
        <v>0</v>
      </c>
      <c r="O435" s="316">
        <v>0</v>
      </c>
      <c r="P435" s="316">
        <v>1500</v>
      </c>
      <c r="Q435" s="316">
        <v>0</v>
      </c>
      <c r="R435" s="316">
        <v>0</v>
      </c>
      <c r="S435" s="316">
        <v>0</v>
      </c>
      <c r="T435" s="316">
        <v>0</v>
      </c>
      <c r="U435" s="316">
        <v>0</v>
      </c>
      <c r="V435" s="316">
        <v>0</v>
      </c>
      <c r="W435" s="316">
        <v>0</v>
      </c>
      <c r="X435" s="316">
        <v>0</v>
      </c>
      <c r="Y435" s="316">
        <v>0</v>
      </c>
      <c r="Z435" s="316">
        <v>0</v>
      </c>
      <c r="AA435" s="316">
        <v>0</v>
      </c>
      <c r="AB435" s="316">
        <v>0</v>
      </c>
      <c r="AC435" s="316">
        <v>0</v>
      </c>
      <c r="AD435" s="316">
        <v>1500</v>
      </c>
      <c r="AE435" s="316">
        <v>0</v>
      </c>
      <c r="AF435" s="316">
        <v>0</v>
      </c>
      <c r="AG435" s="316">
        <v>0</v>
      </c>
      <c r="AH435" s="316">
        <v>0</v>
      </c>
      <c r="AI435" s="316">
        <v>0</v>
      </c>
      <c r="AJ435" s="316">
        <v>0</v>
      </c>
      <c r="AK435" s="316">
        <v>0</v>
      </c>
      <c r="AL435" s="316">
        <v>3000</v>
      </c>
    </row>
    <row r="436" spans="1:38">
      <c r="A436" s="316">
        <v>435</v>
      </c>
      <c r="B436" s="316" t="s">
        <v>2895</v>
      </c>
      <c r="C436" s="316" t="s">
        <v>3153</v>
      </c>
      <c r="D436" s="316">
        <f t="shared" si="6"/>
        <v>3000</v>
      </c>
      <c r="E436" s="316" t="s">
        <v>3136</v>
      </c>
      <c r="G436" s="316">
        <v>0</v>
      </c>
      <c r="H436" s="316">
        <v>0</v>
      </c>
      <c r="I436" s="316">
        <v>0</v>
      </c>
      <c r="J436" s="316">
        <v>0</v>
      </c>
      <c r="K436" s="316">
        <v>0</v>
      </c>
      <c r="L436" s="316">
        <v>0</v>
      </c>
      <c r="M436" s="316">
        <v>0</v>
      </c>
      <c r="N436" s="316">
        <v>0</v>
      </c>
      <c r="O436" s="316">
        <v>0</v>
      </c>
      <c r="P436" s="316">
        <v>0</v>
      </c>
      <c r="Q436" s="316">
        <v>0</v>
      </c>
      <c r="R436" s="316">
        <v>1500</v>
      </c>
      <c r="S436" s="316">
        <v>0</v>
      </c>
      <c r="T436" s="316">
        <v>0</v>
      </c>
      <c r="U436" s="316">
        <v>0</v>
      </c>
      <c r="V436" s="316">
        <v>0</v>
      </c>
      <c r="W436" s="316">
        <v>0</v>
      </c>
      <c r="X436" s="316">
        <v>0</v>
      </c>
      <c r="Y436" s="316">
        <v>0</v>
      </c>
      <c r="Z436" s="316">
        <v>0</v>
      </c>
      <c r="AA436" s="316">
        <v>0</v>
      </c>
      <c r="AB436" s="316">
        <v>0</v>
      </c>
      <c r="AC436" s="316">
        <v>0</v>
      </c>
      <c r="AD436" s="316">
        <v>0</v>
      </c>
      <c r="AE436" s="316">
        <v>1500</v>
      </c>
      <c r="AF436" s="316">
        <v>0</v>
      </c>
      <c r="AG436" s="316">
        <v>0</v>
      </c>
      <c r="AH436" s="316">
        <v>0</v>
      </c>
      <c r="AI436" s="316">
        <v>0</v>
      </c>
      <c r="AJ436" s="316">
        <v>0</v>
      </c>
      <c r="AK436" s="316">
        <v>0</v>
      </c>
      <c r="AL436" s="316">
        <v>3000</v>
      </c>
    </row>
    <row r="437" spans="1:38">
      <c r="A437" s="316">
        <v>436</v>
      </c>
      <c r="B437" s="316" t="s">
        <v>2895</v>
      </c>
      <c r="C437" s="316" t="s">
        <v>3154</v>
      </c>
      <c r="D437" s="316">
        <f t="shared" si="6"/>
        <v>3000</v>
      </c>
      <c r="E437" s="316" t="s">
        <v>3136</v>
      </c>
      <c r="G437" s="316">
        <v>0</v>
      </c>
      <c r="H437" s="316">
        <v>0</v>
      </c>
      <c r="I437" s="316">
        <v>0</v>
      </c>
      <c r="J437" s="316">
        <v>0</v>
      </c>
      <c r="K437" s="316">
        <v>0</v>
      </c>
      <c r="L437" s="316">
        <v>0</v>
      </c>
      <c r="M437" s="316">
        <v>0</v>
      </c>
      <c r="N437" s="316">
        <v>0</v>
      </c>
      <c r="O437" s="316">
        <v>0</v>
      </c>
      <c r="P437" s="316">
        <v>1500</v>
      </c>
      <c r="Q437" s="316">
        <v>0</v>
      </c>
      <c r="R437" s="316">
        <v>0</v>
      </c>
      <c r="S437" s="316">
        <v>0</v>
      </c>
      <c r="T437" s="316">
        <v>0</v>
      </c>
      <c r="U437" s="316">
        <v>0</v>
      </c>
      <c r="V437" s="316">
        <v>0</v>
      </c>
      <c r="W437" s="316">
        <v>0</v>
      </c>
      <c r="X437" s="316">
        <v>0</v>
      </c>
      <c r="Y437" s="316">
        <v>0</v>
      </c>
      <c r="Z437" s="316">
        <v>0</v>
      </c>
      <c r="AA437" s="316">
        <v>0</v>
      </c>
      <c r="AB437" s="316">
        <v>0</v>
      </c>
      <c r="AC437" s="316">
        <v>0</v>
      </c>
      <c r="AD437" s="316">
        <v>1500</v>
      </c>
      <c r="AE437" s="316">
        <v>0</v>
      </c>
      <c r="AF437" s="316">
        <v>0</v>
      </c>
      <c r="AG437" s="316">
        <v>0</v>
      </c>
      <c r="AH437" s="316">
        <v>0</v>
      </c>
      <c r="AI437" s="316">
        <v>0</v>
      </c>
      <c r="AJ437" s="316">
        <v>0</v>
      </c>
      <c r="AK437" s="316">
        <v>0</v>
      </c>
      <c r="AL437" s="316">
        <v>3000</v>
      </c>
    </row>
    <row r="438" spans="1:38">
      <c r="A438" s="316">
        <v>437</v>
      </c>
      <c r="B438" s="316" t="s">
        <v>2895</v>
      </c>
      <c r="C438" s="316" t="s">
        <v>3155</v>
      </c>
      <c r="D438" s="316">
        <f t="shared" si="6"/>
        <v>3000</v>
      </c>
      <c r="E438" s="316" t="s">
        <v>3136</v>
      </c>
      <c r="G438" s="316">
        <v>0</v>
      </c>
      <c r="H438" s="316">
        <v>0</v>
      </c>
      <c r="I438" s="316">
        <v>0</v>
      </c>
      <c r="J438" s="316">
        <v>0</v>
      </c>
      <c r="K438" s="316">
        <v>0</v>
      </c>
      <c r="L438" s="316">
        <v>0</v>
      </c>
      <c r="M438" s="316">
        <v>1500</v>
      </c>
      <c r="N438" s="316">
        <v>0</v>
      </c>
      <c r="O438" s="316">
        <v>0</v>
      </c>
      <c r="P438" s="316">
        <v>0</v>
      </c>
      <c r="Q438" s="316">
        <v>0</v>
      </c>
      <c r="R438" s="316">
        <v>0</v>
      </c>
      <c r="S438" s="316">
        <v>0</v>
      </c>
      <c r="T438" s="316">
        <v>0</v>
      </c>
      <c r="U438" s="316">
        <v>0</v>
      </c>
      <c r="V438" s="316">
        <v>0</v>
      </c>
      <c r="W438" s="316">
        <v>0</v>
      </c>
      <c r="X438" s="316">
        <v>0</v>
      </c>
      <c r="Y438" s="316">
        <v>0</v>
      </c>
      <c r="Z438" s="316">
        <v>0</v>
      </c>
      <c r="AA438" s="316">
        <v>1500</v>
      </c>
      <c r="AB438" s="316">
        <v>0</v>
      </c>
      <c r="AC438" s="316">
        <v>0</v>
      </c>
      <c r="AD438" s="316">
        <v>0</v>
      </c>
      <c r="AE438" s="316">
        <v>0</v>
      </c>
      <c r="AF438" s="316">
        <v>0</v>
      </c>
      <c r="AG438" s="316">
        <v>0</v>
      </c>
      <c r="AH438" s="316">
        <v>0</v>
      </c>
      <c r="AI438" s="316">
        <v>0</v>
      </c>
      <c r="AJ438" s="316">
        <v>0</v>
      </c>
      <c r="AK438" s="316">
        <v>0</v>
      </c>
      <c r="AL438" s="316">
        <v>3000</v>
      </c>
    </row>
    <row r="439" spans="1:38">
      <c r="A439" s="316">
        <v>438</v>
      </c>
      <c r="B439" s="316" t="s">
        <v>2895</v>
      </c>
      <c r="C439" s="316" t="s">
        <v>3156</v>
      </c>
      <c r="D439" s="316">
        <f t="shared" si="6"/>
        <v>1560</v>
      </c>
      <c r="E439" s="316" t="s">
        <v>3145</v>
      </c>
      <c r="G439" s="316">
        <v>0</v>
      </c>
      <c r="H439" s="316">
        <v>0</v>
      </c>
      <c r="I439" s="316">
        <v>0</v>
      </c>
      <c r="J439" s="316">
        <v>0</v>
      </c>
      <c r="K439" s="316">
        <v>0</v>
      </c>
      <c r="L439" s="316">
        <v>0</v>
      </c>
      <c r="M439" s="316">
        <v>0</v>
      </c>
      <c r="N439" s="316">
        <v>0</v>
      </c>
      <c r="O439" s="316">
        <v>0</v>
      </c>
      <c r="P439" s="316">
        <v>0</v>
      </c>
      <c r="Q439" s="316">
        <v>0</v>
      </c>
      <c r="R439" s="316">
        <v>0</v>
      </c>
      <c r="S439" s="316">
        <v>0</v>
      </c>
      <c r="T439" s="316">
        <v>0</v>
      </c>
      <c r="U439" s="316">
        <v>0</v>
      </c>
      <c r="V439" s="316">
        <v>0</v>
      </c>
      <c r="W439" s="316">
        <v>1560</v>
      </c>
      <c r="X439" s="316">
        <v>0</v>
      </c>
      <c r="Y439" s="316">
        <v>0</v>
      </c>
      <c r="Z439" s="316">
        <v>0</v>
      </c>
      <c r="AA439" s="316">
        <v>0</v>
      </c>
      <c r="AB439" s="316">
        <v>0</v>
      </c>
      <c r="AC439" s="316">
        <v>0</v>
      </c>
      <c r="AD439" s="316">
        <v>0</v>
      </c>
      <c r="AE439" s="316">
        <v>0</v>
      </c>
      <c r="AF439" s="316">
        <v>0</v>
      </c>
      <c r="AG439" s="316">
        <v>0</v>
      </c>
      <c r="AH439" s="316">
        <v>0</v>
      </c>
      <c r="AI439" s="316">
        <v>0</v>
      </c>
      <c r="AJ439" s="316">
        <v>0</v>
      </c>
      <c r="AK439" s="316">
        <v>0</v>
      </c>
      <c r="AL439" s="316">
        <v>1560</v>
      </c>
    </row>
    <row r="440" spans="1:38">
      <c r="A440" s="316">
        <v>439</v>
      </c>
      <c r="B440" s="316" t="s">
        <v>2895</v>
      </c>
      <c r="C440" s="316" t="s">
        <v>3157</v>
      </c>
      <c r="D440" s="316">
        <f t="shared" si="6"/>
        <v>1600</v>
      </c>
      <c r="E440" s="316" t="s">
        <v>3158</v>
      </c>
      <c r="G440" s="316">
        <v>0</v>
      </c>
      <c r="H440" s="316">
        <v>0</v>
      </c>
      <c r="I440" s="316">
        <v>0</v>
      </c>
      <c r="J440" s="316">
        <v>0</v>
      </c>
      <c r="K440" s="316">
        <v>0</v>
      </c>
      <c r="L440" s="316">
        <v>0</v>
      </c>
      <c r="M440" s="316">
        <v>800</v>
      </c>
      <c r="N440" s="316">
        <v>0</v>
      </c>
      <c r="O440" s="316">
        <v>0</v>
      </c>
      <c r="P440" s="316">
        <v>0</v>
      </c>
      <c r="Q440" s="316">
        <v>0</v>
      </c>
      <c r="R440" s="316">
        <v>0</v>
      </c>
      <c r="S440" s="316">
        <v>0</v>
      </c>
      <c r="T440" s="316">
        <v>0</v>
      </c>
      <c r="U440" s="316">
        <v>0</v>
      </c>
      <c r="V440" s="316">
        <v>0</v>
      </c>
      <c r="W440" s="316">
        <v>0</v>
      </c>
      <c r="X440" s="316">
        <v>0</v>
      </c>
      <c r="Y440" s="316">
        <v>0</v>
      </c>
      <c r="Z440" s="316">
        <v>0</v>
      </c>
      <c r="AA440" s="316">
        <v>0</v>
      </c>
      <c r="AB440" s="316">
        <v>0</v>
      </c>
      <c r="AC440" s="316">
        <v>0</v>
      </c>
      <c r="AD440" s="316">
        <v>800</v>
      </c>
      <c r="AE440" s="316">
        <v>0</v>
      </c>
      <c r="AF440" s="316">
        <v>0</v>
      </c>
      <c r="AG440" s="316">
        <v>0</v>
      </c>
      <c r="AH440" s="316">
        <v>0</v>
      </c>
      <c r="AI440" s="316">
        <v>0</v>
      </c>
      <c r="AJ440" s="316">
        <v>0</v>
      </c>
      <c r="AK440" s="316">
        <v>0</v>
      </c>
      <c r="AL440" s="316">
        <v>1600</v>
      </c>
    </row>
    <row r="441" spans="1:38">
      <c r="A441" s="316">
        <v>440</v>
      </c>
      <c r="B441" s="316" t="s">
        <v>2895</v>
      </c>
      <c r="C441" s="316" t="s">
        <v>3159</v>
      </c>
      <c r="D441" s="316">
        <f t="shared" si="6"/>
        <v>3000</v>
      </c>
      <c r="E441" s="316" t="s">
        <v>3136</v>
      </c>
      <c r="G441" s="316">
        <v>0</v>
      </c>
      <c r="H441" s="316">
        <v>0</v>
      </c>
      <c r="I441" s="316">
        <v>0</v>
      </c>
      <c r="J441" s="316">
        <v>0</v>
      </c>
      <c r="K441" s="316">
        <v>0</v>
      </c>
      <c r="L441" s="316">
        <v>0</v>
      </c>
      <c r="M441" s="316">
        <v>0</v>
      </c>
      <c r="N441" s="316">
        <v>0</v>
      </c>
      <c r="O441" s="316">
        <v>0</v>
      </c>
      <c r="P441" s="316">
        <v>0</v>
      </c>
      <c r="Q441" s="316">
        <v>0</v>
      </c>
      <c r="R441" s="316">
        <v>0</v>
      </c>
      <c r="S441" s="316">
        <v>0</v>
      </c>
      <c r="T441" s="316">
        <v>0</v>
      </c>
      <c r="U441" s="316">
        <v>0</v>
      </c>
      <c r="V441" s="316">
        <v>0</v>
      </c>
      <c r="W441" s="316">
        <v>0</v>
      </c>
      <c r="X441" s="316">
        <v>1500</v>
      </c>
      <c r="Y441" s="316">
        <v>0</v>
      </c>
      <c r="Z441" s="316">
        <v>0</v>
      </c>
      <c r="AA441" s="316">
        <v>0</v>
      </c>
      <c r="AB441" s="316">
        <v>0</v>
      </c>
      <c r="AC441" s="316">
        <v>0</v>
      </c>
      <c r="AD441" s="316">
        <v>0</v>
      </c>
      <c r="AE441" s="316">
        <v>0</v>
      </c>
      <c r="AF441" s="316">
        <v>0</v>
      </c>
      <c r="AG441" s="316">
        <v>0</v>
      </c>
      <c r="AH441" s="316">
        <v>1500</v>
      </c>
      <c r="AI441" s="316">
        <v>0</v>
      </c>
      <c r="AJ441" s="316">
        <v>0</v>
      </c>
      <c r="AK441" s="316">
        <v>0</v>
      </c>
      <c r="AL441" s="316">
        <v>3000</v>
      </c>
    </row>
    <row r="442" spans="1:38">
      <c r="A442" s="316">
        <v>441</v>
      </c>
      <c r="B442" s="316" t="s">
        <v>2895</v>
      </c>
      <c r="C442" s="316" t="s">
        <v>3160</v>
      </c>
      <c r="D442" s="316">
        <f t="shared" si="6"/>
        <v>3000</v>
      </c>
      <c r="E442" s="316" t="s">
        <v>3136</v>
      </c>
      <c r="G442" s="316">
        <v>0</v>
      </c>
      <c r="H442" s="316">
        <v>0</v>
      </c>
      <c r="I442" s="316">
        <v>0</v>
      </c>
      <c r="J442" s="316">
        <v>0</v>
      </c>
      <c r="K442" s="316">
        <v>0</v>
      </c>
      <c r="L442" s="316">
        <v>0</v>
      </c>
      <c r="M442" s="316">
        <v>0</v>
      </c>
      <c r="N442" s="316">
        <v>0</v>
      </c>
      <c r="O442" s="316">
        <v>0</v>
      </c>
      <c r="P442" s="316">
        <v>0</v>
      </c>
      <c r="Q442" s="316">
        <v>0</v>
      </c>
      <c r="R442" s="316">
        <v>0</v>
      </c>
      <c r="S442" s="316">
        <v>0</v>
      </c>
      <c r="T442" s="316">
        <v>0</v>
      </c>
      <c r="U442" s="316">
        <v>0</v>
      </c>
      <c r="V442" s="316">
        <v>0</v>
      </c>
      <c r="W442" s="316">
        <v>0</v>
      </c>
      <c r="X442" s="316">
        <v>0</v>
      </c>
      <c r="Y442" s="316">
        <v>1500</v>
      </c>
      <c r="Z442" s="316">
        <v>0</v>
      </c>
      <c r="AA442" s="316">
        <v>0</v>
      </c>
      <c r="AB442" s="316">
        <v>0</v>
      </c>
      <c r="AC442" s="316">
        <v>0</v>
      </c>
      <c r="AD442" s="316">
        <v>0</v>
      </c>
      <c r="AE442" s="316">
        <v>0</v>
      </c>
      <c r="AF442" s="316">
        <v>0</v>
      </c>
      <c r="AG442" s="316">
        <v>0</v>
      </c>
      <c r="AH442" s="316">
        <v>0</v>
      </c>
      <c r="AI442" s="316">
        <v>0</v>
      </c>
      <c r="AJ442" s="316">
        <v>0</v>
      </c>
      <c r="AK442" s="316">
        <v>1500</v>
      </c>
      <c r="AL442" s="316">
        <v>3000</v>
      </c>
    </row>
    <row r="443" spans="1:38">
      <c r="A443" s="316">
        <v>442</v>
      </c>
      <c r="B443" s="316" t="s">
        <v>2895</v>
      </c>
      <c r="C443" s="316" t="s">
        <v>3161</v>
      </c>
      <c r="D443" s="316">
        <f t="shared" si="6"/>
        <v>600</v>
      </c>
      <c r="E443" s="316" t="s">
        <v>3145</v>
      </c>
      <c r="G443" s="316">
        <v>0</v>
      </c>
      <c r="H443" s="316">
        <v>0</v>
      </c>
      <c r="I443" s="316">
        <v>0</v>
      </c>
      <c r="J443" s="316">
        <v>0</v>
      </c>
      <c r="K443" s="316">
        <v>0</v>
      </c>
      <c r="L443" s="316">
        <v>0</v>
      </c>
      <c r="M443" s="316">
        <v>0</v>
      </c>
      <c r="N443" s="316">
        <v>0</v>
      </c>
      <c r="O443" s="316">
        <v>0</v>
      </c>
      <c r="P443" s="316">
        <v>0</v>
      </c>
      <c r="Q443" s="316">
        <v>0</v>
      </c>
      <c r="R443" s="316">
        <v>600</v>
      </c>
      <c r="S443" s="316">
        <v>0</v>
      </c>
      <c r="T443" s="316">
        <v>0</v>
      </c>
      <c r="U443" s="316">
        <v>0</v>
      </c>
      <c r="V443" s="316">
        <v>0</v>
      </c>
      <c r="W443" s="316">
        <v>0</v>
      </c>
      <c r="X443" s="316">
        <v>0</v>
      </c>
      <c r="Y443" s="316">
        <v>0</v>
      </c>
      <c r="Z443" s="316">
        <v>0</v>
      </c>
      <c r="AA443" s="316">
        <v>0</v>
      </c>
      <c r="AB443" s="316">
        <v>0</v>
      </c>
      <c r="AC443" s="316">
        <v>0</v>
      </c>
      <c r="AD443" s="316">
        <v>0</v>
      </c>
      <c r="AE443" s="316">
        <v>0</v>
      </c>
      <c r="AF443" s="316">
        <v>0</v>
      </c>
      <c r="AG443" s="316">
        <v>0</v>
      </c>
      <c r="AH443" s="316">
        <v>0</v>
      </c>
      <c r="AI443" s="316">
        <v>0</v>
      </c>
      <c r="AJ443" s="316">
        <v>0</v>
      </c>
      <c r="AK443" s="316">
        <v>0</v>
      </c>
      <c r="AL443" s="316">
        <v>600</v>
      </c>
    </row>
    <row r="444" spans="1:38">
      <c r="A444" s="316">
        <v>443</v>
      </c>
      <c r="B444" s="316" t="s">
        <v>2895</v>
      </c>
      <c r="C444" s="316" t="s">
        <v>3162</v>
      </c>
      <c r="D444" s="316">
        <f t="shared" si="6"/>
        <v>0</v>
      </c>
      <c r="E444" s="316" t="s">
        <v>3145</v>
      </c>
      <c r="G444" s="316">
        <v>0</v>
      </c>
      <c r="H444" s="316">
        <v>0</v>
      </c>
      <c r="I444" s="316">
        <v>0</v>
      </c>
      <c r="J444" s="316">
        <v>0</v>
      </c>
      <c r="K444" s="316">
        <v>0</v>
      </c>
      <c r="L444" s="316">
        <v>0</v>
      </c>
      <c r="M444" s="316">
        <v>0</v>
      </c>
      <c r="N444" s="316">
        <v>0</v>
      </c>
      <c r="O444" s="316">
        <v>0</v>
      </c>
      <c r="P444" s="316">
        <v>0</v>
      </c>
      <c r="Q444" s="316">
        <v>0</v>
      </c>
      <c r="R444" s="316">
        <v>0</v>
      </c>
      <c r="S444" s="316">
        <v>0</v>
      </c>
      <c r="T444" s="316">
        <v>0</v>
      </c>
      <c r="U444" s="316">
        <v>0</v>
      </c>
      <c r="V444" s="316">
        <v>0</v>
      </c>
      <c r="W444" s="316">
        <v>0</v>
      </c>
      <c r="X444" s="316">
        <v>0</v>
      </c>
      <c r="Y444" s="316">
        <v>0</v>
      </c>
      <c r="Z444" s="316">
        <v>0</v>
      </c>
      <c r="AA444" s="316">
        <v>0</v>
      </c>
      <c r="AB444" s="316">
        <v>0</v>
      </c>
      <c r="AC444" s="316">
        <v>0</v>
      </c>
      <c r="AD444" s="316">
        <v>0</v>
      </c>
      <c r="AE444" s="316">
        <v>0</v>
      </c>
      <c r="AF444" s="316">
        <v>0</v>
      </c>
      <c r="AG444" s="316">
        <v>0</v>
      </c>
      <c r="AH444" s="316">
        <v>0</v>
      </c>
      <c r="AI444" s="316">
        <v>0</v>
      </c>
      <c r="AJ444" s="316">
        <v>0</v>
      </c>
      <c r="AK444" s="316">
        <v>0</v>
      </c>
      <c r="AL444" s="316">
        <v>0</v>
      </c>
    </row>
    <row r="445" spans="1:38">
      <c r="A445" s="316">
        <v>444</v>
      </c>
      <c r="B445" s="316" t="s">
        <v>2895</v>
      </c>
      <c r="C445" s="316" t="s">
        <v>3163</v>
      </c>
      <c r="D445" s="316">
        <f t="shared" si="6"/>
        <v>0</v>
      </c>
      <c r="E445" s="316" t="s">
        <v>3164</v>
      </c>
      <c r="G445" s="316">
        <v>0</v>
      </c>
      <c r="H445" s="316">
        <v>0</v>
      </c>
      <c r="I445" s="316">
        <v>0</v>
      </c>
      <c r="J445" s="316">
        <v>0</v>
      </c>
      <c r="K445" s="316">
        <v>0</v>
      </c>
      <c r="L445" s="316">
        <v>0</v>
      </c>
      <c r="M445" s="316">
        <v>0</v>
      </c>
      <c r="N445" s="316">
        <v>0</v>
      </c>
      <c r="O445" s="316">
        <v>0</v>
      </c>
      <c r="P445" s="316">
        <v>0</v>
      </c>
      <c r="Q445" s="316">
        <v>0</v>
      </c>
      <c r="R445" s="316">
        <v>0</v>
      </c>
      <c r="S445" s="316">
        <v>0</v>
      </c>
      <c r="T445" s="316">
        <v>0</v>
      </c>
      <c r="U445" s="316">
        <v>0</v>
      </c>
      <c r="V445" s="316">
        <v>0</v>
      </c>
      <c r="W445" s="316">
        <v>0</v>
      </c>
      <c r="X445" s="316">
        <v>0</v>
      </c>
      <c r="Y445" s="316">
        <v>0</v>
      </c>
      <c r="Z445" s="316">
        <v>0</v>
      </c>
      <c r="AA445" s="316">
        <v>0</v>
      </c>
      <c r="AB445" s="316">
        <v>0</v>
      </c>
      <c r="AC445" s="316">
        <v>0</v>
      </c>
      <c r="AD445" s="316">
        <v>0</v>
      </c>
      <c r="AE445" s="316">
        <v>0</v>
      </c>
      <c r="AF445" s="316">
        <v>0</v>
      </c>
      <c r="AG445" s="316">
        <v>0</v>
      </c>
      <c r="AH445" s="316">
        <v>0</v>
      </c>
      <c r="AI445" s="316">
        <v>0</v>
      </c>
      <c r="AJ445" s="316">
        <v>0</v>
      </c>
      <c r="AK445" s="316">
        <v>0</v>
      </c>
      <c r="AL445" s="316">
        <v>0</v>
      </c>
    </row>
    <row r="446" spans="1:38">
      <c r="A446" s="316">
        <v>445</v>
      </c>
      <c r="B446" s="316" t="s">
        <v>2895</v>
      </c>
      <c r="C446" s="316" t="s">
        <v>3165</v>
      </c>
      <c r="D446" s="316">
        <f t="shared" si="6"/>
        <v>0</v>
      </c>
      <c r="E446" s="316" t="s">
        <v>3145</v>
      </c>
      <c r="G446" s="316">
        <v>0</v>
      </c>
      <c r="H446" s="316">
        <v>0</v>
      </c>
      <c r="I446" s="316">
        <v>0</v>
      </c>
      <c r="J446" s="316">
        <v>0</v>
      </c>
      <c r="K446" s="316">
        <v>0</v>
      </c>
      <c r="L446" s="316">
        <v>0</v>
      </c>
      <c r="M446" s="316">
        <v>0</v>
      </c>
      <c r="N446" s="316">
        <v>0</v>
      </c>
      <c r="O446" s="316">
        <v>0</v>
      </c>
      <c r="P446" s="316">
        <v>0</v>
      </c>
      <c r="Q446" s="316">
        <v>0</v>
      </c>
      <c r="R446" s="316">
        <v>0</v>
      </c>
      <c r="S446" s="316">
        <v>0</v>
      </c>
      <c r="T446" s="316">
        <v>0</v>
      </c>
      <c r="U446" s="316">
        <v>0</v>
      </c>
      <c r="V446" s="316">
        <v>0</v>
      </c>
      <c r="W446" s="316">
        <v>0</v>
      </c>
      <c r="X446" s="316">
        <v>0</v>
      </c>
      <c r="Y446" s="316">
        <v>0</v>
      </c>
      <c r="Z446" s="316">
        <v>0</v>
      </c>
      <c r="AA446" s="316">
        <v>0</v>
      </c>
      <c r="AB446" s="316">
        <v>0</v>
      </c>
      <c r="AC446" s="316">
        <v>0</v>
      </c>
      <c r="AD446" s="316">
        <v>0</v>
      </c>
      <c r="AE446" s="316">
        <v>0</v>
      </c>
      <c r="AF446" s="316">
        <v>0</v>
      </c>
      <c r="AG446" s="316">
        <v>0</v>
      </c>
      <c r="AH446" s="316">
        <v>0</v>
      </c>
      <c r="AI446" s="316">
        <v>0</v>
      </c>
      <c r="AJ446" s="316">
        <v>0</v>
      </c>
      <c r="AK446" s="316">
        <v>0</v>
      </c>
      <c r="AL446" s="316">
        <v>0</v>
      </c>
    </row>
    <row r="447" spans="1:38">
      <c r="A447" s="316">
        <v>446</v>
      </c>
      <c r="B447" s="316" t="s">
        <v>2895</v>
      </c>
      <c r="C447" s="316" t="s">
        <v>3166</v>
      </c>
      <c r="D447" s="316">
        <f t="shared" si="6"/>
        <v>3000</v>
      </c>
      <c r="E447" s="316" t="s">
        <v>2897</v>
      </c>
      <c r="G447" s="316">
        <v>0</v>
      </c>
      <c r="H447" s="316">
        <v>0</v>
      </c>
      <c r="I447" s="316">
        <v>0</v>
      </c>
      <c r="J447" s="316">
        <v>0</v>
      </c>
      <c r="K447" s="316">
        <v>0</v>
      </c>
      <c r="L447" s="316">
        <v>0</v>
      </c>
      <c r="M447" s="316">
        <v>0</v>
      </c>
      <c r="N447" s="316">
        <v>0</v>
      </c>
      <c r="O447" s="316">
        <v>0</v>
      </c>
      <c r="P447" s="316">
        <v>0</v>
      </c>
      <c r="Q447" s="316">
        <v>1000</v>
      </c>
      <c r="R447" s="316">
        <v>0</v>
      </c>
      <c r="S447" s="316">
        <v>0</v>
      </c>
      <c r="T447" s="316">
        <v>0</v>
      </c>
      <c r="U447" s="316">
        <v>0</v>
      </c>
      <c r="V447" s="316">
        <v>0</v>
      </c>
      <c r="W447" s="316">
        <v>0</v>
      </c>
      <c r="X447" s="316">
        <v>0</v>
      </c>
      <c r="Y447" s="316">
        <v>2000</v>
      </c>
      <c r="Z447" s="316">
        <v>0</v>
      </c>
      <c r="AA447" s="316">
        <v>0</v>
      </c>
      <c r="AB447" s="316">
        <v>0</v>
      </c>
      <c r="AC447" s="316">
        <v>0</v>
      </c>
      <c r="AD447" s="316">
        <v>0</v>
      </c>
      <c r="AE447" s="316">
        <v>0</v>
      </c>
      <c r="AF447" s="316">
        <v>0</v>
      </c>
      <c r="AG447" s="316">
        <v>0</v>
      </c>
      <c r="AH447" s="316">
        <v>0</v>
      </c>
      <c r="AI447" s="316">
        <v>0</v>
      </c>
      <c r="AJ447" s="316">
        <v>0</v>
      </c>
      <c r="AK447" s="316">
        <v>0</v>
      </c>
      <c r="AL447" s="316">
        <v>3000</v>
      </c>
    </row>
    <row r="448" spans="1:38">
      <c r="A448" s="316">
        <v>447</v>
      </c>
      <c r="B448" s="316" t="s">
        <v>2895</v>
      </c>
      <c r="C448" s="316" t="s">
        <v>3167</v>
      </c>
      <c r="D448" s="316">
        <f t="shared" si="6"/>
        <v>500</v>
      </c>
      <c r="E448" s="316" t="s">
        <v>2897</v>
      </c>
      <c r="G448" s="316">
        <v>0</v>
      </c>
      <c r="H448" s="316">
        <v>0</v>
      </c>
      <c r="I448" s="316">
        <v>0</v>
      </c>
      <c r="J448" s="316">
        <v>0</v>
      </c>
      <c r="K448" s="316">
        <v>0</v>
      </c>
      <c r="L448" s="316">
        <v>0</v>
      </c>
      <c r="M448" s="316">
        <v>0</v>
      </c>
      <c r="N448" s="316">
        <v>0</v>
      </c>
      <c r="O448" s="316">
        <v>0</v>
      </c>
      <c r="P448" s="316">
        <v>0</v>
      </c>
      <c r="Q448" s="316">
        <v>500</v>
      </c>
      <c r="R448" s="316">
        <v>0</v>
      </c>
      <c r="S448" s="316">
        <v>0</v>
      </c>
      <c r="T448" s="316">
        <v>0</v>
      </c>
      <c r="U448" s="316">
        <v>0</v>
      </c>
      <c r="V448" s="316">
        <v>0</v>
      </c>
      <c r="W448" s="316">
        <v>0</v>
      </c>
      <c r="X448" s="316">
        <v>0</v>
      </c>
      <c r="Y448" s="316">
        <v>0</v>
      </c>
      <c r="Z448" s="316">
        <v>0</v>
      </c>
      <c r="AA448" s="316">
        <v>0</v>
      </c>
      <c r="AB448" s="316">
        <v>0</v>
      </c>
      <c r="AC448" s="316">
        <v>0</v>
      </c>
      <c r="AD448" s="316">
        <v>0</v>
      </c>
      <c r="AE448" s="316">
        <v>0</v>
      </c>
      <c r="AF448" s="316">
        <v>0</v>
      </c>
      <c r="AG448" s="316">
        <v>0</v>
      </c>
      <c r="AH448" s="316">
        <v>0</v>
      </c>
      <c r="AI448" s="316">
        <v>0</v>
      </c>
      <c r="AJ448" s="316">
        <v>0</v>
      </c>
      <c r="AK448" s="316">
        <v>0</v>
      </c>
      <c r="AL448" s="316">
        <v>500</v>
      </c>
    </row>
    <row r="449" spans="1:38">
      <c r="A449" s="316">
        <v>448</v>
      </c>
      <c r="B449" s="316" t="s">
        <v>2895</v>
      </c>
      <c r="C449" s="316" t="s">
        <v>3168</v>
      </c>
      <c r="D449" s="316">
        <f t="shared" si="6"/>
        <v>0</v>
      </c>
      <c r="E449" s="316" t="s">
        <v>2902</v>
      </c>
      <c r="G449" s="316">
        <v>0</v>
      </c>
      <c r="H449" s="316">
        <v>0</v>
      </c>
      <c r="I449" s="316">
        <v>0</v>
      </c>
      <c r="J449" s="316">
        <v>0</v>
      </c>
      <c r="K449" s="316">
        <v>0</v>
      </c>
      <c r="L449" s="316">
        <v>0</v>
      </c>
      <c r="M449" s="316">
        <v>0</v>
      </c>
      <c r="N449" s="316">
        <v>0</v>
      </c>
      <c r="O449" s="316">
        <v>0</v>
      </c>
      <c r="P449" s="316">
        <v>0</v>
      </c>
      <c r="Q449" s="316">
        <v>0</v>
      </c>
      <c r="R449" s="316">
        <v>0</v>
      </c>
      <c r="S449" s="316">
        <v>0</v>
      </c>
      <c r="T449" s="316">
        <v>0</v>
      </c>
      <c r="U449" s="316">
        <v>0</v>
      </c>
      <c r="V449" s="316">
        <v>0</v>
      </c>
      <c r="W449" s="316">
        <v>0</v>
      </c>
      <c r="X449" s="316">
        <v>0</v>
      </c>
      <c r="Y449" s="316">
        <v>0</v>
      </c>
      <c r="Z449" s="316">
        <v>0</v>
      </c>
      <c r="AA449" s="316">
        <v>0</v>
      </c>
      <c r="AB449" s="316">
        <v>0</v>
      </c>
      <c r="AC449" s="316">
        <v>0</v>
      </c>
      <c r="AD449" s="316">
        <v>0</v>
      </c>
      <c r="AE449" s="316">
        <v>0</v>
      </c>
      <c r="AF449" s="316">
        <v>0</v>
      </c>
      <c r="AG449" s="316">
        <v>0</v>
      </c>
      <c r="AH449" s="316">
        <v>0</v>
      </c>
      <c r="AI449" s="316">
        <v>0</v>
      </c>
      <c r="AJ449" s="316">
        <v>0</v>
      </c>
      <c r="AK449" s="316">
        <v>0</v>
      </c>
      <c r="AL449" s="316">
        <v>0</v>
      </c>
    </row>
    <row r="450" spans="1:38">
      <c r="A450" s="316">
        <v>449</v>
      </c>
      <c r="B450" s="316" t="s">
        <v>2895</v>
      </c>
      <c r="C450" s="316" t="s">
        <v>3169</v>
      </c>
      <c r="D450" s="316">
        <f t="shared" ref="D450:D513" si="7">IF(ISERROR(AL450),0,AL450)</f>
        <v>0</v>
      </c>
      <c r="E450" s="316" t="s">
        <v>2902</v>
      </c>
      <c r="G450" s="316">
        <v>0</v>
      </c>
      <c r="H450" s="316">
        <v>0</v>
      </c>
      <c r="I450" s="316">
        <v>0</v>
      </c>
      <c r="J450" s="316">
        <v>0</v>
      </c>
      <c r="K450" s="316">
        <v>0</v>
      </c>
      <c r="L450" s="316">
        <v>0</v>
      </c>
      <c r="M450" s="316">
        <v>0</v>
      </c>
      <c r="N450" s="316">
        <v>0</v>
      </c>
      <c r="O450" s="316">
        <v>0</v>
      </c>
      <c r="P450" s="316">
        <v>0</v>
      </c>
      <c r="Q450" s="316">
        <v>0</v>
      </c>
      <c r="R450" s="316">
        <v>0</v>
      </c>
      <c r="S450" s="316">
        <v>0</v>
      </c>
      <c r="T450" s="316">
        <v>0</v>
      </c>
      <c r="U450" s="316">
        <v>0</v>
      </c>
      <c r="V450" s="316">
        <v>0</v>
      </c>
      <c r="W450" s="316">
        <v>0</v>
      </c>
      <c r="X450" s="316">
        <v>0</v>
      </c>
      <c r="Y450" s="316">
        <v>0</v>
      </c>
      <c r="Z450" s="316">
        <v>0</v>
      </c>
      <c r="AA450" s="316">
        <v>0</v>
      </c>
      <c r="AB450" s="316">
        <v>0</v>
      </c>
      <c r="AC450" s="316">
        <v>0</v>
      </c>
      <c r="AD450" s="316">
        <v>0</v>
      </c>
      <c r="AE450" s="316">
        <v>0</v>
      </c>
      <c r="AF450" s="316">
        <v>0</v>
      </c>
      <c r="AG450" s="316">
        <v>0</v>
      </c>
      <c r="AH450" s="316">
        <v>0</v>
      </c>
      <c r="AI450" s="316">
        <v>0</v>
      </c>
      <c r="AJ450" s="316">
        <v>0</v>
      </c>
      <c r="AK450" s="316">
        <v>0</v>
      </c>
      <c r="AL450" s="316">
        <v>0</v>
      </c>
    </row>
    <row r="451" spans="1:38">
      <c r="A451" s="316">
        <v>450</v>
      </c>
      <c r="B451" s="316" t="s">
        <v>2895</v>
      </c>
      <c r="C451" s="316" t="s">
        <v>3170</v>
      </c>
      <c r="D451" s="316">
        <f t="shared" si="7"/>
        <v>0</v>
      </c>
      <c r="E451" s="316" t="s">
        <v>3171</v>
      </c>
      <c r="G451" s="316">
        <v>0</v>
      </c>
      <c r="H451" s="316">
        <v>0</v>
      </c>
      <c r="I451" s="316">
        <v>0</v>
      </c>
      <c r="J451" s="316">
        <v>0</v>
      </c>
      <c r="K451" s="316">
        <v>0</v>
      </c>
      <c r="L451" s="316">
        <v>0</v>
      </c>
      <c r="M451" s="316">
        <v>0</v>
      </c>
      <c r="N451" s="316">
        <v>0</v>
      </c>
      <c r="O451" s="316">
        <v>0</v>
      </c>
      <c r="P451" s="316">
        <v>0</v>
      </c>
      <c r="Q451" s="316">
        <v>0</v>
      </c>
      <c r="R451" s="316">
        <v>0</v>
      </c>
      <c r="S451" s="316">
        <v>0</v>
      </c>
      <c r="T451" s="316">
        <v>0</v>
      </c>
      <c r="U451" s="316">
        <v>0</v>
      </c>
      <c r="V451" s="316">
        <v>0</v>
      </c>
      <c r="W451" s="316">
        <v>0</v>
      </c>
      <c r="X451" s="316">
        <v>0</v>
      </c>
      <c r="Y451" s="316">
        <v>0</v>
      </c>
      <c r="Z451" s="316">
        <v>0</v>
      </c>
      <c r="AA451" s="316">
        <v>0</v>
      </c>
      <c r="AB451" s="316">
        <v>0</v>
      </c>
      <c r="AC451" s="316">
        <v>0</v>
      </c>
      <c r="AD451" s="316">
        <v>0</v>
      </c>
      <c r="AE451" s="316">
        <v>0</v>
      </c>
      <c r="AF451" s="316">
        <v>0</v>
      </c>
      <c r="AG451" s="316">
        <v>0</v>
      </c>
      <c r="AH451" s="316">
        <v>0</v>
      </c>
      <c r="AI451" s="316">
        <v>0</v>
      </c>
      <c r="AJ451" s="316">
        <v>0</v>
      </c>
      <c r="AK451" s="316">
        <v>0</v>
      </c>
      <c r="AL451" s="316">
        <v>0</v>
      </c>
    </row>
    <row r="452" spans="1:38">
      <c r="A452" s="316">
        <v>451</v>
      </c>
      <c r="B452" s="316" t="s">
        <v>2895</v>
      </c>
      <c r="C452" s="316" t="s">
        <v>3172</v>
      </c>
      <c r="D452" s="316">
        <f t="shared" si="7"/>
        <v>0</v>
      </c>
      <c r="E452" s="316" t="s">
        <v>3171</v>
      </c>
      <c r="G452" s="316">
        <v>0</v>
      </c>
      <c r="H452" s="316">
        <v>0</v>
      </c>
      <c r="I452" s="316">
        <v>0</v>
      </c>
      <c r="J452" s="316">
        <v>0</v>
      </c>
      <c r="K452" s="316">
        <v>0</v>
      </c>
      <c r="L452" s="316">
        <v>0</v>
      </c>
      <c r="M452" s="316">
        <v>0</v>
      </c>
      <c r="N452" s="316">
        <v>0</v>
      </c>
      <c r="O452" s="316">
        <v>0</v>
      </c>
      <c r="P452" s="316">
        <v>0</v>
      </c>
      <c r="Q452" s="316">
        <v>0</v>
      </c>
      <c r="R452" s="316">
        <v>0</v>
      </c>
      <c r="S452" s="316">
        <v>0</v>
      </c>
      <c r="T452" s="316">
        <v>0</v>
      </c>
      <c r="U452" s="316">
        <v>0</v>
      </c>
      <c r="V452" s="316">
        <v>0</v>
      </c>
      <c r="W452" s="316">
        <v>0</v>
      </c>
      <c r="X452" s="316">
        <v>0</v>
      </c>
      <c r="Y452" s="316">
        <v>0</v>
      </c>
      <c r="Z452" s="316">
        <v>0</v>
      </c>
      <c r="AA452" s="316">
        <v>0</v>
      </c>
      <c r="AB452" s="316">
        <v>0</v>
      </c>
      <c r="AC452" s="316">
        <v>0</v>
      </c>
      <c r="AD452" s="316">
        <v>0</v>
      </c>
      <c r="AE452" s="316">
        <v>0</v>
      </c>
      <c r="AF452" s="316">
        <v>0</v>
      </c>
      <c r="AG452" s="316">
        <v>0</v>
      </c>
      <c r="AH452" s="316">
        <v>0</v>
      </c>
      <c r="AI452" s="316">
        <v>0</v>
      </c>
      <c r="AJ452" s="316">
        <v>0</v>
      </c>
      <c r="AK452" s="316">
        <v>0</v>
      </c>
      <c r="AL452" s="316">
        <v>0</v>
      </c>
    </row>
    <row r="453" spans="1:38">
      <c r="A453" s="316">
        <v>452</v>
      </c>
      <c r="B453" s="316" t="s">
        <v>2895</v>
      </c>
      <c r="C453" s="316" t="s">
        <v>3173</v>
      </c>
      <c r="D453" s="316">
        <f t="shared" si="7"/>
        <v>0</v>
      </c>
      <c r="E453" s="316" t="s">
        <v>2930</v>
      </c>
      <c r="G453" s="316">
        <v>0</v>
      </c>
      <c r="H453" s="316">
        <v>0</v>
      </c>
      <c r="I453" s="316">
        <v>0</v>
      </c>
      <c r="J453" s="316">
        <v>0</v>
      </c>
      <c r="K453" s="316">
        <v>0</v>
      </c>
      <c r="L453" s="316">
        <v>0</v>
      </c>
      <c r="M453" s="316">
        <v>0</v>
      </c>
      <c r="N453" s="316">
        <v>0</v>
      </c>
      <c r="O453" s="316">
        <v>0</v>
      </c>
      <c r="P453" s="316">
        <v>0</v>
      </c>
      <c r="Q453" s="316">
        <v>0</v>
      </c>
      <c r="R453" s="316">
        <v>0</v>
      </c>
      <c r="S453" s="316">
        <v>0</v>
      </c>
      <c r="T453" s="316">
        <v>0</v>
      </c>
      <c r="U453" s="316">
        <v>0</v>
      </c>
      <c r="V453" s="316">
        <v>0</v>
      </c>
      <c r="W453" s="316">
        <v>0</v>
      </c>
      <c r="X453" s="316">
        <v>0</v>
      </c>
      <c r="Y453" s="316">
        <v>0</v>
      </c>
      <c r="Z453" s="316">
        <v>0</v>
      </c>
      <c r="AA453" s="316">
        <v>0</v>
      </c>
      <c r="AB453" s="316">
        <v>0</v>
      </c>
      <c r="AC453" s="316">
        <v>0</v>
      </c>
      <c r="AD453" s="316">
        <v>0</v>
      </c>
      <c r="AE453" s="316">
        <v>0</v>
      </c>
      <c r="AF453" s="316">
        <v>0</v>
      </c>
      <c r="AG453" s="316">
        <v>0</v>
      </c>
      <c r="AH453" s="316">
        <v>0</v>
      </c>
      <c r="AI453" s="316">
        <v>0</v>
      </c>
      <c r="AJ453" s="316">
        <v>0</v>
      </c>
      <c r="AK453" s="316">
        <v>0</v>
      </c>
      <c r="AL453" s="316">
        <v>0</v>
      </c>
    </row>
    <row r="454" spans="1:38">
      <c r="A454" s="316">
        <v>453</v>
      </c>
      <c r="B454" s="316" t="s">
        <v>2895</v>
      </c>
      <c r="C454" s="316" t="s">
        <v>3174</v>
      </c>
      <c r="D454" s="316">
        <f t="shared" si="7"/>
        <v>0</v>
      </c>
      <c r="E454" s="316" t="s">
        <v>3175</v>
      </c>
      <c r="G454" s="316">
        <v>0</v>
      </c>
      <c r="H454" s="316">
        <v>0</v>
      </c>
      <c r="I454" s="316">
        <v>0</v>
      </c>
      <c r="J454" s="316">
        <v>0</v>
      </c>
      <c r="K454" s="316">
        <v>0</v>
      </c>
      <c r="L454" s="316">
        <v>0</v>
      </c>
      <c r="M454" s="316">
        <v>0</v>
      </c>
      <c r="N454" s="316">
        <v>0</v>
      </c>
      <c r="O454" s="316">
        <v>0</v>
      </c>
      <c r="P454" s="316">
        <v>0</v>
      </c>
      <c r="Q454" s="316">
        <v>0</v>
      </c>
      <c r="R454" s="316">
        <v>0</v>
      </c>
      <c r="S454" s="316">
        <v>0</v>
      </c>
      <c r="T454" s="316">
        <v>0</v>
      </c>
      <c r="U454" s="316">
        <v>0</v>
      </c>
      <c r="V454" s="316">
        <v>0</v>
      </c>
      <c r="W454" s="316">
        <v>0</v>
      </c>
      <c r="X454" s="316">
        <v>0</v>
      </c>
      <c r="Y454" s="316">
        <v>0</v>
      </c>
      <c r="Z454" s="316">
        <v>0</v>
      </c>
      <c r="AA454" s="316">
        <v>0</v>
      </c>
      <c r="AB454" s="316">
        <v>0</v>
      </c>
      <c r="AC454" s="316">
        <v>0</v>
      </c>
      <c r="AD454" s="316">
        <v>0</v>
      </c>
      <c r="AE454" s="316">
        <v>0</v>
      </c>
      <c r="AF454" s="316">
        <v>0</v>
      </c>
      <c r="AG454" s="316">
        <v>0</v>
      </c>
      <c r="AH454" s="316">
        <v>0</v>
      </c>
      <c r="AI454" s="316">
        <v>0</v>
      </c>
      <c r="AJ454" s="316">
        <v>0</v>
      </c>
      <c r="AK454" s="316">
        <v>0</v>
      </c>
      <c r="AL454" s="316">
        <v>0</v>
      </c>
    </row>
    <row r="455" spans="1:38">
      <c r="A455" s="316">
        <v>454</v>
      </c>
      <c r="B455" s="316" t="s">
        <v>2895</v>
      </c>
      <c r="C455" s="316" t="s">
        <v>3176</v>
      </c>
      <c r="D455" s="316">
        <f t="shared" si="7"/>
        <v>0</v>
      </c>
      <c r="E455" s="316" t="s">
        <v>3175</v>
      </c>
      <c r="G455" s="316">
        <v>0</v>
      </c>
      <c r="H455" s="316">
        <v>0</v>
      </c>
      <c r="I455" s="316">
        <v>0</v>
      </c>
      <c r="J455" s="316">
        <v>0</v>
      </c>
      <c r="K455" s="316">
        <v>0</v>
      </c>
      <c r="L455" s="316">
        <v>0</v>
      </c>
      <c r="M455" s="316">
        <v>0</v>
      </c>
      <c r="N455" s="316">
        <v>0</v>
      </c>
      <c r="O455" s="316">
        <v>0</v>
      </c>
      <c r="P455" s="316">
        <v>0</v>
      </c>
      <c r="Q455" s="316">
        <v>0</v>
      </c>
      <c r="R455" s="316">
        <v>0</v>
      </c>
      <c r="S455" s="316">
        <v>0</v>
      </c>
      <c r="T455" s="316">
        <v>0</v>
      </c>
      <c r="U455" s="316">
        <v>0</v>
      </c>
      <c r="V455" s="316">
        <v>0</v>
      </c>
      <c r="W455" s="316">
        <v>0</v>
      </c>
      <c r="X455" s="316">
        <v>0</v>
      </c>
      <c r="Y455" s="316">
        <v>0</v>
      </c>
      <c r="Z455" s="316">
        <v>0</v>
      </c>
      <c r="AA455" s="316">
        <v>0</v>
      </c>
      <c r="AB455" s="316">
        <v>0</v>
      </c>
      <c r="AC455" s="316">
        <v>0</v>
      </c>
      <c r="AD455" s="316">
        <v>0</v>
      </c>
      <c r="AE455" s="316">
        <v>0</v>
      </c>
      <c r="AF455" s="316">
        <v>0</v>
      </c>
      <c r="AG455" s="316">
        <v>0</v>
      </c>
      <c r="AH455" s="316">
        <v>0</v>
      </c>
      <c r="AI455" s="316">
        <v>0</v>
      </c>
      <c r="AJ455" s="316">
        <v>0</v>
      </c>
      <c r="AK455" s="316">
        <v>0</v>
      </c>
      <c r="AL455" s="316">
        <v>0</v>
      </c>
    </row>
    <row r="456" spans="1:38">
      <c r="A456" s="316">
        <v>455</v>
      </c>
      <c r="B456" s="316" t="s">
        <v>2895</v>
      </c>
      <c r="C456" s="316" t="s">
        <v>3177</v>
      </c>
      <c r="D456" s="316">
        <f t="shared" si="7"/>
        <v>0</v>
      </c>
      <c r="E456" s="316" t="s">
        <v>3175</v>
      </c>
      <c r="G456" s="316">
        <v>0</v>
      </c>
      <c r="H456" s="316">
        <v>0</v>
      </c>
      <c r="I456" s="316">
        <v>0</v>
      </c>
      <c r="J456" s="316">
        <v>0</v>
      </c>
      <c r="K456" s="316">
        <v>0</v>
      </c>
      <c r="L456" s="316">
        <v>0</v>
      </c>
      <c r="M456" s="316">
        <v>0</v>
      </c>
      <c r="N456" s="316">
        <v>0</v>
      </c>
      <c r="O456" s="316">
        <v>0</v>
      </c>
      <c r="P456" s="316">
        <v>0</v>
      </c>
      <c r="Q456" s="316">
        <v>0</v>
      </c>
      <c r="R456" s="316">
        <v>0</v>
      </c>
      <c r="S456" s="316">
        <v>0</v>
      </c>
      <c r="T456" s="316">
        <v>0</v>
      </c>
      <c r="U456" s="316">
        <v>0</v>
      </c>
      <c r="V456" s="316">
        <v>0</v>
      </c>
      <c r="W456" s="316">
        <v>0</v>
      </c>
      <c r="X456" s="316">
        <v>0</v>
      </c>
      <c r="Y456" s="316">
        <v>0</v>
      </c>
      <c r="Z456" s="316">
        <v>0</v>
      </c>
      <c r="AA456" s="316">
        <v>0</v>
      </c>
      <c r="AB456" s="316">
        <v>0</v>
      </c>
      <c r="AC456" s="316">
        <v>0</v>
      </c>
      <c r="AD456" s="316">
        <v>0</v>
      </c>
      <c r="AE456" s="316">
        <v>0</v>
      </c>
      <c r="AF456" s="316">
        <v>0</v>
      </c>
      <c r="AG456" s="316">
        <v>0</v>
      </c>
      <c r="AH456" s="316">
        <v>0</v>
      </c>
      <c r="AI456" s="316">
        <v>0</v>
      </c>
      <c r="AJ456" s="316">
        <v>0</v>
      </c>
      <c r="AK456" s="316">
        <v>0</v>
      </c>
      <c r="AL456" s="316">
        <v>0</v>
      </c>
    </row>
    <row r="457" spans="1:38">
      <c r="A457" s="316">
        <v>456</v>
      </c>
      <c r="B457" s="316" t="s">
        <v>2895</v>
      </c>
      <c r="C457" s="316" t="s">
        <v>3178</v>
      </c>
      <c r="D457" s="316">
        <f t="shared" si="7"/>
        <v>0</v>
      </c>
      <c r="E457" s="316" t="s">
        <v>3175</v>
      </c>
      <c r="G457" s="316">
        <v>0</v>
      </c>
      <c r="H457" s="316">
        <v>0</v>
      </c>
      <c r="I457" s="316">
        <v>0</v>
      </c>
      <c r="J457" s="316">
        <v>0</v>
      </c>
      <c r="K457" s="316">
        <v>0</v>
      </c>
      <c r="L457" s="316">
        <v>0</v>
      </c>
      <c r="M457" s="316">
        <v>0</v>
      </c>
      <c r="N457" s="316">
        <v>0</v>
      </c>
      <c r="O457" s="316">
        <v>0</v>
      </c>
      <c r="P457" s="316">
        <v>0</v>
      </c>
      <c r="Q457" s="316">
        <v>0</v>
      </c>
      <c r="R457" s="316">
        <v>0</v>
      </c>
      <c r="S457" s="316">
        <v>0</v>
      </c>
      <c r="T457" s="316">
        <v>0</v>
      </c>
      <c r="U457" s="316">
        <v>0</v>
      </c>
      <c r="V457" s="316">
        <v>0</v>
      </c>
      <c r="W457" s="316">
        <v>0</v>
      </c>
      <c r="X457" s="316">
        <v>0</v>
      </c>
      <c r="Y457" s="316">
        <v>0</v>
      </c>
      <c r="Z457" s="316">
        <v>0</v>
      </c>
      <c r="AA457" s="316">
        <v>0</v>
      </c>
      <c r="AB457" s="316">
        <v>0</v>
      </c>
      <c r="AC457" s="316">
        <v>0</v>
      </c>
      <c r="AD457" s="316">
        <v>0</v>
      </c>
      <c r="AE457" s="316">
        <v>0</v>
      </c>
      <c r="AF457" s="316">
        <v>0</v>
      </c>
      <c r="AG457" s="316">
        <v>0</v>
      </c>
      <c r="AH457" s="316">
        <v>0</v>
      </c>
      <c r="AI457" s="316">
        <v>0</v>
      </c>
      <c r="AJ457" s="316">
        <v>0</v>
      </c>
      <c r="AK457" s="316">
        <v>0</v>
      </c>
      <c r="AL457" s="316">
        <v>0</v>
      </c>
    </row>
    <row r="458" spans="1:38">
      <c r="A458" s="316">
        <v>457</v>
      </c>
      <c r="B458" s="316" t="s">
        <v>2895</v>
      </c>
      <c r="C458" s="316" t="s">
        <v>3179</v>
      </c>
      <c r="D458" s="316">
        <f t="shared" si="7"/>
        <v>0</v>
      </c>
      <c r="E458" s="316" t="s">
        <v>3175</v>
      </c>
      <c r="G458" s="316">
        <v>0</v>
      </c>
      <c r="H458" s="316">
        <v>0</v>
      </c>
      <c r="I458" s="316">
        <v>0</v>
      </c>
      <c r="J458" s="316">
        <v>0</v>
      </c>
      <c r="K458" s="316">
        <v>0</v>
      </c>
      <c r="L458" s="316">
        <v>0</v>
      </c>
      <c r="M458" s="316">
        <v>0</v>
      </c>
      <c r="N458" s="316">
        <v>0</v>
      </c>
      <c r="O458" s="316">
        <v>0</v>
      </c>
      <c r="P458" s="316">
        <v>0</v>
      </c>
      <c r="Q458" s="316">
        <v>0</v>
      </c>
      <c r="R458" s="316">
        <v>0</v>
      </c>
      <c r="S458" s="316">
        <v>0</v>
      </c>
      <c r="T458" s="316">
        <v>0</v>
      </c>
      <c r="U458" s="316">
        <v>0</v>
      </c>
      <c r="V458" s="316">
        <v>0</v>
      </c>
      <c r="W458" s="316">
        <v>0</v>
      </c>
      <c r="X458" s="316">
        <v>0</v>
      </c>
      <c r="Y458" s="316">
        <v>0</v>
      </c>
      <c r="Z458" s="316">
        <v>0</v>
      </c>
      <c r="AA458" s="316">
        <v>0</v>
      </c>
      <c r="AB458" s="316">
        <v>0</v>
      </c>
      <c r="AC458" s="316">
        <v>0</v>
      </c>
      <c r="AD458" s="316">
        <v>0</v>
      </c>
      <c r="AE458" s="316">
        <v>0</v>
      </c>
      <c r="AF458" s="316">
        <v>0</v>
      </c>
      <c r="AG458" s="316">
        <v>0</v>
      </c>
      <c r="AH458" s="316">
        <v>0</v>
      </c>
      <c r="AI458" s="316">
        <v>0</v>
      </c>
      <c r="AJ458" s="316">
        <v>0</v>
      </c>
      <c r="AK458" s="316">
        <v>0</v>
      </c>
      <c r="AL458" s="316">
        <v>0</v>
      </c>
    </row>
    <row r="459" spans="1:38">
      <c r="A459" s="316">
        <v>458</v>
      </c>
      <c r="B459" s="316" t="s">
        <v>2895</v>
      </c>
      <c r="C459" s="316" t="s">
        <v>3180</v>
      </c>
      <c r="D459" s="316">
        <f t="shared" si="7"/>
        <v>0</v>
      </c>
      <c r="E459" s="316" t="s">
        <v>3175</v>
      </c>
      <c r="G459" s="316">
        <v>0</v>
      </c>
      <c r="H459" s="316">
        <v>0</v>
      </c>
      <c r="I459" s="316">
        <v>0</v>
      </c>
      <c r="J459" s="316">
        <v>0</v>
      </c>
      <c r="K459" s="316">
        <v>0</v>
      </c>
      <c r="L459" s="316">
        <v>0</v>
      </c>
      <c r="M459" s="316">
        <v>0</v>
      </c>
      <c r="N459" s="316">
        <v>0</v>
      </c>
      <c r="O459" s="316">
        <v>0</v>
      </c>
      <c r="P459" s="316">
        <v>0</v>
      </c>
      <c r="Q459" s="316">
        <v>0</v>
      </c>
      <c r="R459" s="316">
        <v>0</v>
      </c>
      <c r="S459" s="316">
        <v>0</v>
      </c>
      <c r="T459" s="316">
        <v>0</v>
      </c>
      <c r="U459" s="316">
        <v>0</v>
      </c>
      <c r="V459" s="316">
        <v>0</v>
      </c>
      <c r="W459" s="316">
        <v>0</v>
      </c>
      <c r="X459" s="316">
        <v>0</v>
      </c>
      <c r="Y459" s="316">
        <v>0</v>
      </c>
      <c r="Z459" s="316">
        <v>0</v>
      </c>
      <c r="AA459" s="316">
        <v>0</v>
      </c>
      <c r="AB459" s="316">
        <v>0</v>
      </c>
      <c r="AC459" s="316">
        <v>0</v>
      </c>
      <c r="AD459" s="316">
        <v>0</v>
      </c>
      <c r="AE459" s="316">
        <v>0</v>
      </c>
      <c r="AF459" s="316">
        <v>0</v>
      </c>
      <c r="AG459" s="316">
        <v>0</v>
      </c>
      <c r="AH459" s="316">
        <v>0</v>
      </c>
      <c r="AI459" s="316">
        <v>0</v>
      </c>
      <c r="AJ459" s="316">
        <v>0</v>
      </c>
      <c r="AK459" s="316">
        <v>0</v>
      </c>
      <c r="AL459" s="316">
        <v>0</v>
      </c>
    </row>
    <row r="460" spans="1:38">
      <c r="A460" s="316">
        <v>459</v>
      </c>
      <c r="B460" s="316" t="s">
        <v>2895</v>
      </c>
      <c r="C460" s="316" t="s">
        <v>3181</v>
      </c>
      <c r="D460" s="316">
        <f t="shared" si="7"/>
        <v>0</v>
      </c>
      <c r="E460" s="316" t="s">
        <v>3175</v>
      </c>
      <c r="G460" s="316">
        <v>0</v>
      </c>
      <c r="H460" s="316">
        <v>0</v>
      </c>
      <c r="I460" s="316">
        <v>0</v>
      </c>
      <c r="J460" s="316">
        <v>0</v>
      </c>
      <c r="K460" s="316">
        <v>0</v>
      </c>
      <c r="L460" s="316">
        <v>0</v>
      </c>
      <c r="M460" s="316">
        <v>0</v>
      </c>
      <c r="N460" s="316">
        <v>0</v>
      </c>
      <c r="O460" s="316">
        <v>0</v>
      </c>
      <c r="P460" s="316">
        <v>0</v>
      </c>
      <c r="Q460" s="316">
        <v>0</v>
      </c>
      <c r="R460" s="316">
        <v>0</v>
      </c>
      <c r="S460" s="316">
        <v>0</v>
      </c>
      <c r="T460" s="316">
        <v>0</v>
      </c>
      <c r="U460" s="316">
        <v>0</v>
      </c>
      <c r="V460" s="316">
        <v>0</v>
      </c>
      <c r="W460" s="316">
        <v>0</v>
      </c>
      <c r="X460" s="316">
        <v>0</v>
      </c>
      <c r="Y460" s="316">
        <v>0</v>
      </c>
      <c r="Z460" s="316">
        <v>0</v>
      </c>
      <c r="AA460" s="316">
        <v>0</v>
      </c>
      <c r="AB460" s="316">
        <v>0</v>
      </c>
      <c r="AC460" s="316">
        <v>0</v>
      </c>
      <c r="AD460" s="316">
        <v>0</v>
      </c>
      <c r="AE460" s="316">
        <v>0</v>
      </c>
      <c r="AF460" s="316">
        <v>0</v>
      </c>
      <c r="AG460" s="316">
        <v>0</v>
      </c>
      <c r="AH460" s="316">
        <v>0</v>
      </c>
      <c r="AI460" s="316">
        <v>0</v>
      </c>
      <c r="AJ460" s="316">
        <v>0</v>
      </c>
      <c r="AK460" s="316">
        <v>0</v>
      </c>
      <c r="AL460" s="316">
        <v>0</v>
      </c>
    </row>
    <row r="461" spans="1:38">
      <c r="A461" s="316">
        <v>460</v>
      </c>
      <c r="B461" s="316" t="s">
        <v>2895</v>
      </c>
      <c r="C461" s="316" t="s">
        <v>3182</v>
      </c>
      <c r="D461" s="316">
        <f t="shared" si="7"/>
        <v>0</v>
      </c>
      <c r="E461" s="316" t="s">
        <v>3175</v>
      </c>
      <c r="G461" s="316">
        <v>0</v>
      </c>
      <c r="H461" s="316">
        <v>0</v>
      </c>
      <c r="I461" s="316">
        <v>0</v>
      </c>
      <c r="J461" s="316">
        <v>0</v>
      </c>
      <c r="K461" s="316">
        <v>0</v>
      </c>
      <c r="L461" s="316">
        <v>0</v>
      </c>
      <c r="M461" s="316">
        <v>0</v>
      </c>
      <c r="N461" s="316">
        <v>0</v>
      </c>
      <c r="O461" s="316">
        <v>0</v>
      </c>
      <c r="P461" s="316">
        <v>0</v>
      </c>
      <c r="Q461" s="316">
        <v>0</v>
      </c>
      <c r="R461" s="316">
        <v>0</v>
      </c>
      <c r="S461" s="316">
        <v>0</v>
      </c>
      <c r="T461" s="316">
        <v>0</v>
      </c>
      <c r="U461" s="316">
        <v>0</v>
      </c>
      <c r="V461" s="316">
        <v>0</v>
      </c>
      <c r="W461" s="316">
        <v>0</v>
      </c>
      <c r="X461" s="316">
        <v>0</v>
      </c>
      <c r="Y461" s="316">
        <v>0</v>
      </c>
      <c r="Z461" s="316">
        <v>0</v>
      </c>
      <c r="AA461" s="316">
        <v>0</v>
      </c>
      <c r="AB461" s="316">
        <v>0</v>
      </c>
      <c r="AC461" s="316">
        <v>0</v>
      </c>
      <c r="AD461" s="316">
        <v>0</v>
      </c>
      <c r="AE461" s="316">
        <v>0</v>
      </c>
      <c r="AF461" s="316">
        <v>0</v>
      </c>
      <c r="AG461" s="316">
        <v>0</v>
      </c>
      <c r="AH461" s="316">
        <v>0</v>
      </c>
      <c r="AI461" s="316">
        <v>0</v>
      </c>
      <c r="AJ461" s="316">
        <v>0</v>
      </c>
      <c r="AK461" s="316">
        <v>0</v>
      </c>
      <c r="AL461" s="316">
        <v>0</v>
      </c>
    </row>
    <row r="462" spans="1:38">
      <c r="A462" s="316">
        <v>461</v>
      </c>
      <c r="B462" s="316" t="s">
        <v>2895</v>
      </c>
      <c r="C462" s="316" t="s">
        <v>3183</v>
      </c>
      <c r="D462" s="316">
        <f t="shared" si="7"/>
        <v>0</v>
      </c>
      <c r="E462" s="316" t="s">
        <v>3171</v>
      </c>
      <c r="G462" s="316">
        <v>0</v>
      </c>
      <c r="H462" s="316">
        <v>0</v>
      </c>
      <c r="I462" s="316">
        <v>0</v>
      </c>
      <c r="J462" s="316">
        <v>0</v>
      </c>
      <c r="K462" s="316">
        <v>0</v>
      </c>
      <c r="L462" s="316">
        <v>0</v>
      </c>
      <c r="M462" s="316">
        <v>0</v>
      </c>
      <c r="N462" s="316">
        <v>0</v>
      </c>
      <c r="O462" s="316">
        <v>0</v>
      </c>
      <c r="P462" s="316">
        <v>0</v>
      </c>
      <c r="Q462" s="316">
        <v>0</v>
      </c>
      <c r="R462" s="316">
        <v>0</v>
      </c>
      <c r="S462" s="316">
        <v>0</v>
      </c>
      <c r="T462" s="316">
        <v>0</v>
      </c>
      <c r="U462" s="316">
        <v>0</v>
      </c>
      <c r="V462" s="316">
        <v>0</v>
      </c>
      <c r="W462" s="316">
        <v>0</v>
      </c>
      <c r="X462" s="316">
        <v>0</v>
      </c>
      <c r="Y462" s="316">
        <v>0</v>
      </c>
      <c r="Z462" s="316">
        <v>0</v>
      </c>
      <c r="AA462" s="316">
        <v>0</v>
      </c>
      <c r="AB462" s="316">
        <v>0</v>
      </c>
      <c r="AC462" s="316">
        <v>0</v>
      </c>
      <c r="AD462" s="316">
        <v>0</v>
      </c>
      <c r="AE462" s="316">
        <v>0</v>
      </c>
      <c r="AF462" s="316">
        <v>0</v>
      </c>
      <c r="AG462" s="316">
        <v>0</v>
      </c>
      <c r="AH462" s="316">
        <v>0</v>
      </c>
      <c r="AI462" s="316">
        <v>0</v>
      </c>
      <c r="AJ462" s="316">
        <v>0</v>
      </c>
      <c r="AK462" s="316">
        <v>0</v>
      </c>
      <c r="AL462" s="316">
        <v>0</v>
      </c>
    </row>
    <row r="463" spans="1:38">
      <c r="A463" s="316">
        <v>462</v>
      </c>
      <c r="B463" s="316" t="s">
        <v>2895</v>
      </c>
      <c r="C463" s="316" t="s">
        <v>3184</v>
      </c>
      <c r="D463" s="316">
        <f t="shared" si="7"/>
        <v>0</v>
      </c>
      <c r="E463" s="316" t="s">
        <v>3175</v>
      </c>
      <c r="G463" s="316">
        <v>0</v>
      </c>
      <c r="H463" s="316">
        <v>0</v>
      </c>
      <c r="I463" s="316">
        <v>0</v>
      </c>
      <c r="J463" s="316">
        <v>0</v>
      </c>
      <c r="K463" s="316">
        <v>0</v>
      </c>
      <c r="L463" s="316">
        <v>0</v>
      </c>
      <c r="M463" s="316">
        <v>0</v>
      </c>
      <c r="N463" s="316">
        <v>0</v>
      </c>
      <c r="O463" s="316">
        <v>0</v>
      </c>
      <c r="P463" s="316">
        <v>0</v>
      </c>
      <c r="Q463" s="316">
        <v>0</v>
      </c>
      <c r="R463" s="316">
        <v>0</v>
      </c>
      <c r="S463" s="316">
        <v>0</v>
      </c>
      <c r="T463" s="316">
        <v>0</v>
      </c>
      <c r="U463" s="316">
        <v>0</v>
      </c>
      <c r="V463" s="316">
        <v>0</v>
      </c>
      <c r="W463" s="316">
        <v>0</v>
      </c>
      <c r="X463" s="316">
        <v>0</v>
      </c>
      <c r="Y463" s="316">
        <v>0</v>
      </c>
      <c r="Z463" s="316">
        <v>0</v>
      </c>
      <c r="AA463" s="316">
        <v>0</v>
      </c>
      <c r="AB463" s="316">
        <v>0</v>
      </c>
      <c r="AC463" s="316">
        <v>0</v>
      </c>
      <c r="AD463" s="316">
        <v>0</v>
      </c>
      <c r="AE463" s="316">
        <v>0</v>
      </c>
      <c r="AF463" s="316">
        <v>0</v>
      </c>
      <c r="AG463" s="316">
        <v>0</v>
      </c>
      <c r="AH463" s="316">
        <v>0</v>
      </c>
      <c r="AI463" s="316">
        <v>0</v>
      </c>
      <c r="AJ463" s="316">
        <v>0</v>
      </c>
      <c r="AK463" s="316">
        <v>0</v>
      </c>
      <c r="AL463" s="316">
        <v>0</v>
      </c>
    </row>
    <row r="464" spans="1:38">
      <c r="A464" s="316">
        <v>463</v>
      </c>
      <c r="B464" s="316" t="s">
        <v>2895</v>
      </c>
      <c r="C464" s="316" t="s">
        <v>3185</v>
      </c>
      <c r="D464" s="316">
        <f t="shared" si="7"/>
        <v>0</v>
      </c>
      <c r="E464" s="316" t="s">
        <v>3175</v>
      </c>
      <c r="G464" s="316">
        <v>0</v>
      </c>
      <c r="H464" s="316">
        <v>0</v>
      </c>
      <c r="I464" s="316">
        <v>0</v>
      </c>
      <c r="J464" s="316">
        <v>0</v>
      </c>
      <c r="K464" s="316">
        <v>0</v>
      </c>
      <c r="L464" s="316">
        <v>0</v>
      </c>
      <c r="M464" s="316">
        <v>0</v>
      </c>
      <c r="N464" s="316">
        <v>0</v>
      </c>
      <c r="O464" s="316">
        <v>0</v>
      </c>
      <c r="P464" s="316">
        <v>0</v>
      </c>
      <c r="Q464" s="316">
        <v>0</v>
      </c>
      <c r="R464" s="316">
        <v>0</v>
      </c>
      <c r="S464" s="316">
        <v>0</v>
      </c>
      <c r="T464" s="316">
        <v>0</v>
      </c>
      <c r="U464" s="316">
        <v>0</v>
      </c>
      <c r="V464" s="316">
        <v>0</v>
      </c>
      <c r="W464" s="316">
        <v>0</v>
      </c>
      <c r="X464" s="316">
        <v>0</v>
      </c>
      <c r="Y464" s="316">
        <v>0</v>
      </c>
      <c r="Z464" s="316">
        <v>0</v>
      </c>
      <c r="AA464" s="316">
        <v>0</v>
      </c>
      <c r="AB464" s="316">
        <v>0</v>
      </c>
      <c r="AC464" s="316">
        <v>0</v>
      </c>
      <c r="AD464" s="316">
        <v>0</v>
      </c>
      <c r="AE464" s="316">
        <v>0</v>
      </c>
      <c r="AF464" s="316">
        <v>0</v>
      </c>
      <c r="AG464" s="316">
        <v>0</v>
      </c>
      <c r="AH464" s="316">
        <v>0</v>
      </c>
      <c r="AI464" s="316">
        <v>0</v>
      </c>
      <c r="AJ464" s="316">
        <v>0</v>
      </c>
      <c r="AK464" s="316">
        <v>0</v>
      </c>
      <c r="AL464" s="316">
        <v>0</v>
      </c>
    </row>
    <row r="465" spans="1:38">
      <c r="A465" s="316">
        <v>464</v>
      </c>
      <c r="B465" s="316" t="s">
        <v>2895</v>
      </c>
      <c r="C465" s="316" t="s">
        <v>3186</v>
      </c>
      <c r="D465" s="316">
        <f t="shared" si="7"/>
        <v>9000</v>
      </c>
      <c r="E465" s="316" t="s">
        <v>2952</v>
      </c>
      <c r="G465" s="316">
        <v>0</v>
      </c>
      <c r="H465" s="316">
        <v>0</v>
      </c>
      <c r="I465" s="316">
        <v>0</v>
      </c>
      <c r="J465" s="316">
        <v>0</v>
      </c>
      <c r="K465" s="316">
        <v>0</v>
      </c>
      <c r="L465" s="316">
        <v>0</v>
      </c>
      <c r="M465" s="316">
        <v>0</v>
      </c>
      <c r="N465" s="316">
        <v>0</v>
      </c>
      <c r="O465" s="316">
        <v>0</v>
      </c>
      <c r="P465" s="316">
        <v>0</v>
      </c>
      <c r="Q465" s="316">
        <v>3000</v>
      </c>
      <c r="R465" s="316">
        <v>0</v>
      </c>
      <c r="S465" s="316">
        <v>0</v>
      </c>
      <c r="T465" s="316">
        <v>0</v>
      </c>
      <c r="U465" s="316">
        <v>0</v>
      </c>
      <c r="V465" s="316">
        <v>0</v>
      </c>
      <c r="W465" s="316">
        <v>0</v>
      </c>
      <c r="X465" s="316">
        <v>0</v>
      </c>
      <c r="Y465" s="316">
        <v>3000</v>
      </c>
      <c r="Z465" s="316">
        <v>0</v>
      </c>
      <c r="AA465" s="316">
        <v>0</v>
      </c>
      <c r="AB465" s="316">
        <v>0</v>
      </c>
      <c r="AC465" s="316">
        <v>0</v>
      </c>
      <c r="AD465" s="316">
        <v>0</v>
      </c>
      <c r="AE465" s="316">
        <v>0</v>
      </c>
      <c r="AF465" s="316">
        <v>3000</v>
      </c>
      <c r="AG465" s="316">
        <v>0</v>
      </c>
      <c r="AH465" s="316">
        <v>0</v>
      </c>
      <c r="AI465" s="316">
        <v>0</v>
      </c>
      <c r="AJ465" s="316">
        <v>0</v>
      </c>
      <c r="AK465" s="316">
        <v>0</v>
      </c>
      <c r="AL465" s="316">
        <v>9000</v>
      </c>
    </row>
    <row r="466" spans="1:38">
      <c r="A466" s="316">
        <v>465</v>
      </c>
      <c r="B466" s="316" t="s">
        <v>2895</v>
      </c>
      <c r="C466" s="316" t="s">
        <v>3187</v>
      </c>
      <c r="D466" s="316">
        <f t="shared" si="7"/>
        <v>0</v>
      </c>
      <c r="E466" s="316" t="s">
        <v>2978</v>
      </c>
      <c r="G466" s="316">
        <v>0</v>
      </c>
      <c r="H466" s="316">
        <v>0</v>
      </c>
      <c r="I466" s="316">
        <v>0</v>
      </c>
      <c r="J466" s="316">
        <v>0</v>
      </c>
      <c r="K466" s="316">
        <v>0</v>
      </c>
      <c r="L466" s="316">
        <v>0</v>
      </c>
      <c r="M466" s="316">
        <v>0</v>
      </c>
      <c r="N466" s="316">
        <v>0</v>
      </c>
      <c r="O466" s="316">
        <v>0</v>
      </c>
      <c r="P466" s="316">
        <v>0</v>
      </c>
      <c r="Q466" s="316">
        <v>0</v>
      </c>
      <c r="R466" s="316">
        <v>0</v>
      </c>
      <c r="S466" s="316">
        <v>0</v>
      </c>
      <c r="T466" s="316">
        <v>0</v>
      </c>
      <c r="U466" s="316">
        <v>0</v>
      </c>
      <c r="V466" s="316">
        <v>0</v>
      </c>
      <c r="W466" s="316">
        <v>0</v>
      </c>
      <c r="X466" s="316">
        <v>0</v>
      </c>
      <c r="Y466" s="316">
        <v>0</v>
      </c>
      <c r="Z466" s="316">
        <v>0</v>
      </c>
      <c r="AA466" s="316">
        <v>0</v>
      </c>
      <c r="AB466" s="316">
        <v>0</v>
      </c>
      <c r="AC466" s="316">
        <v>0</v>
      </c>
      <c r="AD466" s="316">
        <v>0</v>
      </c>
      <c r="AE466" s="316">
        <v>0</v>
      </c>
      <c r="AF466" s="316">
        <v>0</v>
      </c>
      <c r="AG466" s="316">
        <v>0</v>
      </c>
      <c r="AH466" s="316">
        <v>0</v>
      </c>
      <c r="AI466" s="316">
        <v>0</v>
      </c>
      <c r="AJ466" s="316">
        <v>0</v>
      </c>
      <c r="AK466" s="316">
        <v>0</v>
      </c>
      <c r="AL466" s="316">
        <v>0</v>
      </c>
    </row>
    <row r="467" spans="1:38">
      <c r="A467" s="316">
        <v>466</v>
      </c>
      <c r="B467" s="316" t="s">
        <v>2895</v>
      </c>
      <c r="C467" s="316" t="s">
        <v>3188</v>
      </c>
      <c r="D467" s="316">
        <f t="shared" si="7"/>
        <v>9000</v>
      </c>
      <c r="E467" s="316" t="s">
        <v>2952</v>
      </c>
      <c r="G467" s="316">
        <v>0</v>
      </c>
      <c r="H467" s="316">
        <v>0</v>
      </c>
      <c r="I467" s="316">
        <v>0</v>
      </c>
      <c r="J467" s="316">
        <v>0</v>
      </c>
      <c r="K467" s="316">
        <v>0</v>
      </c>
      <c r="L467" s="316">
        <v>0</v>
      </c>
      <c r="M467" s="316">
        <v>0</v>
      </c>
      <c r="N467" s="316">
        <v>0</v>
      </c>
      <c r="O467" s="316">
        <v>0</v>
      </c>
      <c r="P467" s="316">
        <v>0</v>
      </c>
      <c r="Q467" s="316">
        <v>3000</v>
      </c>
      <c r="R467" s="316">
        <v>0</v>
      </c>
      <c r="S467" s="316">
        <v>0</v>
      </c>
      <c r="T467" s="316">
        <v>0</v>
      </c>
      <c r="U467" s="316">
        <v>0</v>
      </c>
      <c r="V467" s="316">
        <v>0</v>
      </c>
      <c r="W467" s="316">
        <v>0</v>
      </c>
      <c r="X467" s="316">
        <v>0</v>
      </c>
      <c r="Y467" s="316">
        <v>3000</v>
      </c>
      <c r="Z467" s="316">
        <v>0</v>
      </c>
      <c r="AA467" s="316">
        <v>0</v>
      </c>
      <c r="AB467" s="316">
        <v>0</v>
      </c>
      <c r="AC467" s="316">
        <v>0</v>
      </c>
      <c r="AD467" s="316">
        <v>0</v>
      </c>
      <c r="AE467" s="316">
        <v>0</v>
      </c>
      <c r="AF467" s="316">
        <v>3000</v>
      </c>
      <c r="AG467" s="316">
        <v>0</v>
      </c>
      <c r="AH467" s="316">
        <v>0</v>
      </c>
      <c r="AI467" s="316">
        <v>0</v>
      </c>
      <c r="AJ467" s="316">
        <v>0</v>
      </c>
      <c r="AK467" s="316">
        <v>0</v>
      </c>
      <c r="AL467" s="316">
        <v>9000</v>
      </c>
    </row>
    <row r="468" spans="1:38">
      <c r="A468" s="316">
        <v>467</v>
      </c>
      <c r="B468" s="316" t="s">
        <v>2895</v>
      </c>
      <c r="C468" s="316" t="s">
        <v>3189</v>
      </c>
      <c r="D468" s="316">
        <f t="shared" si="7"/>
        <v>0</v>
      </c>
      <c r="E468" s="316" t="s">
        <v>2978</v>
      </c>
      <c r="G468" s="316">
        <v>0</v>
      </c>
      <c r="H468" s="316">
        <v>0</v>
      </c>
      <c r="I468" s="316">
        <v>0</v>
      </c>
      <c r="J468" s="316">
        <v>0</v>
      </c>
      <c r="K468" s="316">
        <v>0</v>
      </c>
      <c r="L468" s="316">
        <v>0</v>
      </c>
      <c r="M468" s="316">
        <v>0</v>
      </c>
      <c r="N468" s="316">
        <v>0</v>
      </c>
      <c r="O468" s="316">
        <v>0</v>
      </c>
      <c r="P468" s="316">
        <v>0</v>
      </c>
      <c r="Q468" s="316">
        <v>0</v>
      </c>
      <c r="R468" s="316">
        <v>0</v>
      </c>
      <c r="S468" s="316">
        <v>0</v>
      </c>
      <c r="T468" s="316">
        <v>0</v>
      </c>
      <c r="U468" s="316">
        <v>0</v>
      </c>
      <c r="V468" s="316">
        <v>0</v>
      </c>
      <c r="W468" s="316">
        <v>0</v>
      </c>
      <c r="X468" s="316">
        <v>0</v>
      </c>
      <c r="Y468" s="316">
        <v>0</v>
      </c>
      <c r="Z468" s="316">
        <v>0</v>
      </c>
      <c r="AA468" s="316">
        <v>0</v>
      </c>
      <c r="AB468" s="316">
        <v>0</v>
      </c>
      <c r="AC468" s="316">
        <v>0</v>
      </c>
      <c r="AD468" s="316">
        <v>0</v>
      </c>
      <c r="AE468" s="316">
        <v>0</v>
      </c>
      <c r="AF468" s="316">
        <v>0</v>
      </c>
      <c r="AG468" s="316">
        <v>0</v>
      </c>
      <c r="AH468" s="316">
        <v>0</v>
      </c>
      <c r="AI468" s="316">
        <v>0</v>
      </c>
      <c r="AJ468" s="316">
        <v>0</v>
      </c>
      <c r="AK468" s="316">
        <v>0</v>
      </c>
      <c r="AL468" s="316">
        <v>0</v>
      </c>
    </row>
    <row r="469" spans="1:38">
      <c r="A469" s="316">
        <v>468</v>
      </c>
      <c r="B469" s="316" t="s">
        <v>2895</v>
      </c>
      <c r="C469" s="316" t="s">
        <v>3190</v>
      </c>
      <c r="D469" s="316">
        <f t="shared" si="7"/>
        <v>0</v>
      </c>
      <c r="E469" s="316" t="s">
        <v>2930</v>
      </c>
      <c r="G469" s="316">
        <v>0</v>
      </c>
      <c r="H469" s="316">
        <v>0</v>
      </c>
      <c r="I469" s="316">
        <v>0</v>
      </c>
      <c r="J469" s="316">
        <v>0</v>
      </c>
      <c r="K469" s="316">
        <v>0</v>
      </c>
      <c r="L469" s="316">
        <v>0</v>
      </c>
      <c r="M469" s="316">
        <v>0</v>
      </c>
      <c r="N469" s="316">
        <v>0</v>
      </c>
      <c r="O469" s="316">
        <v>0</v>
      </c>
      <c r="P469" s="316">
        <v>0</v>
      </c>
      <c r="Q469" s="316">
        <v>0</v>
      </c>
      <c r="R469" s="316">
        <v>0</v>
      </c>
      <c r="S469" s="316">
        <v>0</v>
      </c>
      <c r="T469" s="316">
        <v>0</v>
      </c>
      <c r="U469" s="316">
        <v>0</v>
      </c>
      <c r="V469" s="316">
        <v>0</v>
      </c>
      <c r="W469" s="316">
        <v>0</v>
      </c>
      <c r="X469" s="316">
        <v>0</v>
      </c>
      <c r="Y469" s="316">
        <v>0</v>
      </c>
      <c r="Z469" s="316">
        <v>0</v>
      </c>
      <c r="AA469" s="316">
        <v>0</v>
      </c>
      <c r="AB469" s="316">
        <v>0</v>
      </c>
      <c r="AC469" s="316">
        <v>0</v>
      </c>
      <c r="AD469" s="316">
        <v>0</v>
      </c>
      <c r="AE469" s="316">
        <v>0</v>
      </c>
      <c r="AF469" s="316">
        <v>0</v>
      </c>
      <c r="AG469" s="316">
        <v>0</v>
      </c>
      <c r="AH469" s="316">
        <v>0</v>
      </c>
      <c r="AI469" s="316">
        <v>0</v>
      </c>
      <c r="AJ469" s="316">
        <v>0</v>
      </c>
      <c r="AK469" s="316">
        <v>0</v>
      </c>
      <c r="AL469" s="316">
        <v>0</v>
      </c>
    </row>
    <row r="470" spans="1:38">
      <c r="A470" s="316">
        <v>469</v>
      </c>
      <c r="B470" s="316" t="s">
        <v>2895</v>
      </c>
      <c r="C470" s="316" t="s">
        <v>3191</v>
      </c>
      <c r="D470" s="316">
        <f t="shared" si="7"/>
        <v>0</v>
      </c>
      <c r="E470" s="316" t="s">
        <v>2952</v>
      </c>
      <c r="G470" s="316">
        <v>0</v>
      </c>
      <c r="H470" s="316">
        <v>0</v>
      </c>
      <c r="I470" s="316">
        <v>0</v>
      </c>
      <c r="J470" s="316">
        <v>0</v>
      </c>
      <c r="K470" s="316">
        <v>0</v>
      </c>
      <c r="L470" s="316">
        <v>0</v>
      </c>
      <c r="M470" s="316">
        <v>0</v>
      </c>
      <c r="N470" s="316">
        <v>0</v>
      </c>
      <c r="O470" s="316">
        <v>0</v>
      </c>
      <c r="P470" s="316">
        <v>0</v>
      </c>
      <c r="Q470" s="316">
        <v>0</v>
      </c>
      <c r="R470" s="316">
        <v>0</v>
      </c>
      <c r="S470" s="316">
        <v>0</v>
      </c>
      <c r="T470" s="316">
        <v>0</v>
      </c>
      <c r="U470" s="316">
        <v>0</v>
      </c>
      <c r="V470" s="316">
        <v>0</v>
      </c>
      <c r="W470" s="316">
        <v>0</v>
      </c>
      <c r="X470" s="316">
        <v>0</v>
      </c>
      <c r="Y470" s="316">
        <v>0</v>
      </c>
      <c r="Z470" s="316">
        <v>0</v>
      </c>
      <c r="AA470" s="316">
        <v>0</v>
      </c>
      <c r="AB470" s="316">
        <v>0</v>
      </c>
      <c r="AC470" s="316">
        <v>0</v>
      </c>
      <c r="AD470" s="316">
        <v>0</v>
      </c>
      <c r="AE470" s="316">
        <v>0</v>
      </c>
      <c r="AF470" s="316">
        <v>0</v>
      </c>
      <c r="AG470" s="316">
        <v>0</v>
      </c>
      <c r="AH470" s="316">
        <v>0</v>
      </c>
      <c r="AI470" s="316">
        <v>0</v>
      </c>
      <c r="AJ470" s="316">
        <v>0</v>
      </c>
      <c r="AK470" s="316">
        <v>0</v>
      </c>
      <c r="AL470" s="316">
        <v>0</v>
      </c>
    </row>
    <row r="471" spans="1:38">
      <c r="A471" s="316">
        <v>470</v>
      </c>
      <c r="B471" s="316" t="s">
        <v>2895</v>
      </c>
      <c r="C471" s="316" t="s">
        <v>3192</v>
      </c>
      <c r="D471" s="316">
        <f t="shared" si="7"/>
        <v>0</v>
      </c>
      <c r="E471" s="316" t="s">
        <v>2966</v>
      </c>
      <c r="G471" s="316">
        <v>0</v>
      </c>
      <c r="H471" s="316">
        <v>0</v>
      </c>
      <c r="I471" s="316">
        <v>0</v>
      </c>
      <c r="J471" s="316">
        <v>0</v>
      </c>
      <c r="K471" s="316">
        <v>0</v>
      </c>
      <c r="L471" s="316">
        <v>0</v>
      </c>
      <c r="M471" s="316">
        <v>0</v>
      </c>
      <c r="N471" s="316">
        <v>0</v>
      </c>
      <c r="O471" s="316">
        <v>0</v>
      </c>
      <c r="P471" s="316">
        <v>0</v>
      </c>
      <c r="Q471" s="316">
        <v>0</v>
      </c>
      <c r="R471" s="316">
        <v>0</v>
      </c>
      <c r="S471" s="316">
        <v>0</v>
      </c>
      <c r="T471" s="316">
        <v>0</v>
      </c>
      <c r="U471" s="316">
        <v>0</v>
      </c>
      <c r="V471" s="316">
        <v>0</v>
      </c>
      <c r="W471" s="316">
        <v>0</v>
      </c>
      <c r="X471" s="316">
        <v>0</v>
      </c>
      <c r="Y471" s="316">
        <v>0</v>
      </c>
      <c r="Z471" s="316">
        <v>0</v>
      </c>
      <c r="AA471" s="316">
        <v>0</v>
      </c>
      <c r="AB471" s="316">
        <v>0</v>
      </c>
      <c r="AC471" s="316">
        <v>0</v>
      </c>
      <c r="AD471" s="316">
        <v>0</v>
      </c>
      <c r="AE471" s="316">
        <v>0</v>
      </c>
      <c r="AF471" s="316">
        <v>0</v>
      </c>
      <c r="AG471" s="316">
        <v>0</v>
      </c>
      <c r="AH471" s="316">
        <v>0</v>
      </c>
      <c r="AI471" s="316">
        <v>0</v>
      </c>
      <c r="AJ471" s="316">
        <v>0</v>
      </c>
      <c r="AK471" s="316">
        <v>0</v>
      </c>
      <c r="AL471" s="316">
        <v>0</v>
      </c>
    </row>
    <row r="472" spans="1:38">
      <c r="A472" s="316">
        <v>471</v>
      </c>
      <c r="B472" s="316" t="s">
        <v>2895</v>
      </c>
      <c r="C472" s="316" t="s">
        <v>3193</v>
      </c>
      <c r="D472" s="316">
        <f t="shared" si="7"/>
        <v>0</v>
      </c>
      <c r="E472" s="316" t="s">
        <v>2966</v>
      </c>
      <c r="G472" s="316">
        <v>0</v>
      </c>
      <c r="H472" s="316">
        <v>0</v>
      </c>
      <c r="I472" s="316">
        <v>0</v>
      </c>
      <c r="J472" s="316">
        <v>0</v>
      </c>
      <c r="K472" s="316">
        <v>0</v>
      </c>
      <c r="L472" s="316">
        <v>0</v>
      </c>
      <c r="M472" s="316">
        <v>0</v>
      </c>
      <c r="N472" s="316">
        <v>0</v>
      </c>
      <c r="O472" s="316">
        <v>0</v>
      </c>
      <c r="P472" s="316">
        <v>0</v>
      </c>
      <c r="Q472" s="316">
        <v>0</v>
      </c>
      <c r="R472" s="316">
        <v>0</v>
      </c>
      <c r="S472" s="316">
        <v>0</v>
      </c>
      <c r="T472" s="316">
        <v>0</v>
      </c>
      <c r="U472" s="316">
        <v>0</v>
      </c>
      <c r="V472" s="316">
        <v>0</v>
      </c>
      <c r="W472" s="316">
        <v>0</v>
      </c>
      <c r="X472" s="316">
        <v>0</v>
      </c>
      <c r="Y472" s="316">
        <v>0</v>
      </c>
      <c r="Z472" s="316">
        <v>0</v>
      </c>
      <c r="AA472" s="316">
        <v>0</v>
      </c>
      <c r="AB472" s="316">
        <v>0</v>
      </c>
      <c r="AC472" s="316">
        <v>0</v>
      </c>
      <c r="AD472" s="316">
        <v>0</v>
      </c>
      <c r="AE472" s="316">
        <v>0</v>
      </c>
      <c r="AF472" s="316">
        <v>0</v>
      </c>
      <c r="AG472" s="316">
        <v>0</v>
      </c>
      <c r="AH472" s="316">
        <v>0</v>
      </c>
      <c r="AI472" s="316">
        <v>0</v>
      </c>
      <c r="AJ472" s="316">
        <v>0</v>
      </c>
      <c r="AK472" s="316">
        <v>0</v>
      </c>
      <c r="AL472" s="316">
        <v>0</v>
      </c>
    </row>
    <row r="473" spans="1:38">
      <c r="A473" s="316">
        <v>472</v>
      </c>
      <c r="B473" s="316" t="s">
        <v>2895</v>
      </c>
      <c r="C473" s="316" t="s">
        <v>3194</v>
      </c>
      <c r="D473" s="316">
        <f t="shared" si="7"/>
        <v>0</v>
      </c>
      <c r="E473" s="316" t="s">
        <v>2966</v>
      </c>
      <c r="G473" s="316">
        <v>0</v>
      </c>
      <c r="H473" s="316">
        <v>0</v>
      </c>
      <c r="I473" s="316">
        <v>0</v>
      </c>
      <c r="J473" s="316">
        <v>0</v>
      </c>
      <c r="K473" s="316">
        <v>0</v>
      </c>
      <c r="L473" s="316">
        <v>0</v>
      </c>
      <c r="M473" s="316">
        <v>0</v>
      </c>
      <c r="N473" s="316">
        <v>0</v>
      </c>
      <c r="O473" s="316">
        <v>0</v>
      </c>
      <c r="P473" s="316">
        <v>0</v>
      </c>
      <c r="Q473" s="316">
        <v>0</v>
      </c>
      <c r="R473" s="316">
        <v>0</v>
      </c>
      <c r="S473" s="316">
        <v>0</v>
      </c>
      <c r="T473" s="316">
        <v>0</v>
      </c>
      <c r="U473" s="316">
        <v>0</v>
      </c>
      <c r="V473" s="316">
        <v>0</v>
      </c>
      <c r="W473" s="316">
        <v>0</v>
      </c>
      <c r="X473" s="316">
        <v>0</v>
      </c>
      <c r="Y473" s="316">
        <v>0</v>
      </c>
      <c r="Z473" s="316">
        <v>0</v>
      </c>
      <c r="AA473" s="316">
        <v>0</v>
      </c>
      <c r="AB473" s="316">
        <v>0</v>
      </c>
      <c r="AC473" s="316">
        <v>0</v>
      </c>
      <c r="AD473" s="316">
        <v>0</v>
      </c>
      <c r="AE473" s="316">
        <v>0</v>
      </c>
      <c r="AF473" s="316">
        <v>0</v>
      </c>
      <c r="AG473" s="316">
        <v>0</v>
      </c>
      <c r="AH473" s="316">
        <v>0</v>
      </c>
      <c r="AI473" s="316">
        <v>0</v>
      </c>
      <c r="AJ473" s="316">
        <v>0</v>
      </c>
      <c r="AK473" s="316">
        <v>0</v>
      </c>
      <c r="AL473" s="316">
        <v>0</v>
      </c>
    </row>
    <row r="474" spans="1:38">
      <c r="A474" s="316">
        <v>473</v>
      </c>
      <c r="B474" s="316" t="s">
        <v>2895</v>
      </c>
      <c r="C474" s="316" t="s">
        <v>3195</v>
      </c>
      <c r="D474" s="316">
        <f t="shared" si="7"/>
        <v>0</v>
      </c>
      <c r="E474" s="316" t="s">
        <v>2966</v>
      </c>
      <c r="G474" s="316">
        <v>0</v>
      </c>
      <c r="H474" s="316">
        <v>0</v>
      </c>
      <c r="I474" s="316">
        <v>0</v>
      </c>
      <c r="J474" s="316">
        <v>0</v>
      </c>
      <c r="K474" s="316">
        <v>0</v>
      </c>
      <c r="L474" s="316">
        <v>0</v>
      </c>
      <c r="M474" s="316">
        <v>0</v>
      </c>
      <c r="N474" s="316">
        <v>0</v>
      </c>
      <c r="O474" s="316">
        <v>0</v>
      </c>
      <c r="P474" s="316">
        <v>0</v>
      </c>
      <c r="Q474" s="316">
        <v>0</v>
      </c>
      <c r="R474" s="316">
        <v>0</v>
      </c>
      <c r="S474" s="316">
        <v>0</v>
      </c>
      <c r="T474" s="316">
        <v>0</v>
      </c>
      <c r="U474" s="316">
        <v>0</v>
      </c>
      <c r="V474" s="316">
        <v>0</v>
      </c>
      <c r="W474" s="316">
        <v>0</v>
      </c>
      <c r="X474" s="316">
        <v>0</v>
      </c>
      <c r="Y474" s="316">
        <v>0</v>
      </c>
      <c r="Z474" s="316">
        <v>0</v>
      </c>
      <c r="AA474" s="316">
        <v>0</v>
      </c>
      <c r="AB474" s="316">
        <v>0</v>
      </c>
      <c r="AC474" s="316">
        <v>0</v>
      </c>
      <c r="AD474" s="316">
        <v>0</v>
      </c>
      <c r="AE474" s="316">
        <v>0</v>
      </c>
      <c r="AF474" s="316">
        <v>0</v>
      </c>
      <c r="AG474" s="316">
        <v>0</v>
      </c>
      <c r="AH474" s="316">
        <v>0</v>
      </c>
      <c r="AI474" s="316">
        <v>0</v>
      </c>
      <c r="AJ474" s="316">
        <v>0</v>
      </c>
      <c r="AK474" s="316">
        <v>0</v>
      </c>
      <c r="AL474" s="316">
        <v>0</v>
      </c>
    </row>
    <row r="475" spans="1:38">
      <c r="A475" s="316">
        <v>474</v>
      </c>
      <c r="B475" s="316" t="s">
        <v>2895</v>
      </c>
      <c r="C475" s="316" t="s">
        <v>3196</v>
      </c>
      <c r="D475" s="316">
        <f t="shared" si="7"/>
        <v>0</v>
      </c>
      <c r="E475" s="316" t="s">
        <v>2966</v>
      </c>
      <c r="G475" s="316">
        <v>0</v>
      </c>
      <c r="H475" s="316">
        <v>0</v>
      </c>
      <c r="I475" s="316">
        <v>0</v>
      </c>
      <c r="J475" s="316">
        <v>0</v>
      </c>
      <c r="K475" s="316">
        <v>0</v>
      </c>
      <c r="L475" s="316">
        <v>0</v>
      </c>
      <c r="M475" s="316">
        <v>0</v>
      </c>
      <c r="N475" s="316">
        <v>0</v>
      </c>
      <c r="O475" s="316">
        <v>0</v>
      </c>
      <c r="P475" s="316">
        <v>0</v>
      </c>
      <c r="Q475" s="316">
        <v>0</v>
      </c>
      <c r="R475" s="316">
        <v>0</v>
      </c>
      <c r="S475" s="316">
        <v>0</v>
      </c>
      <c r="T475" s="316">
        <v>0</v>
      </c>
      <c r="U475" s="316">
        <v>0</v>
      </c>
      <c r="V475" s="316">
        <v>0</v>
      </c>
      <c r="W475" s="316">
        <v>0</v>
      </c>
      <c r="X475" s="316">
        <v>0</v>
      </c>
      <c r="Y475" s="316">
        <v>0</v>
      </c>
      <c r="Z475" s="316">
        <v>0</v>
      </c>
      <c r="AA475" s="316">
        <v>0</v>
      </c>
      <c r="AB475" s="316">
        <v>0</v>
      </c>
      <c r="AC475" s="316">
        <v>0</v>
      </c>
      <c r="AD475" s="316">
        <v>0</v>
      </c>
      <c r="AE475" s="316">
        <v>0</v>
      </c>
      <c r="AF475" s="316">
        <v>0</v>
      </c>
      <c r="AG475" s="316">
        <v>0</v>
      </c>
      <c r="AH475" s="316">
        <v>0</v>
      </c>
      <c r="AI475" s="316">
        <v>0</v>
      </c>
      <c r="AJ475" s="316">
        <v>0</v>
      </c>
      <c r="AK475" s="316">
        <v>0</v>
      </c>
      <c r="AL475" s="316">
        <v>0</v>
      </c>
    </row>
    <row r="476" spans="1:38">
      <c r="A476" s="316">
        <v>475</v>
      </c>
      <c r="B476" s="316" t="s">
        <v>2895</v>
      </c>
      <c r="C476" s="316" t="s">
        <v>3197</v>
      </c>
      <c r="D476" s="316">
        <f t="shared" si="7"/>
        <v>0</v>
      </c>
      <c r="E476" s="316" t="s">
        <v>2930</v>
      </c>
      <c r="G476" s="316">
        <v>0</v>
      </c>
      <c r="H476" s="316">
        <v>0</v>
      </c>
      <c r="I476" s="316">
        <v>0</v>
      </c>
      <c r="J476" s="316">
        <v>0</v>
      </c>
      <c r="K476" s="316">
        <v>0</v>
      </c>
      <c r="L476" s="316">
        <v>0</v>
      </c>
      <c r="M476" s="316">
        <v>0</v>
      </c>
      <c r="N476" s="316">
        <v>0</v>
      </c>
      <c r="O476" s="316">
        <v>0</v>
      </c>
      <c r="P476" s="316">
        <v>0</v>
      </c>
      <c r="Q476" s="316">
        <v>0</v>
      </c>
      <c r="R476" s="316">
        <v>0</v>
      </c>
      <c r="S476" s="316">
        <v>0</v>
      </c>
      <c r="T476" s="316">
        <v>0</v>
      </c>
      <c r="U476" s="316">
        <v>0</v>
      </c>
      <c r="V476" s="316">
        <v>0</v>
      </c>
      <c r="W476" s="316">
        <v>0</v>
      </c>
      <c r="X476" s="316">
        <v>0</v>
      </c>
      <c r="Y476" s="316">
        <v>0</v>
      </c>
      <c r="Z476" s="316">
        <v>0</v>
      </c>
      <c r="AA476" s="316">
        <v>0</v>
      </c>
      <c r="AB476" s="316">
        <v>0</v>
      </c>
      <c r="AC476" s="316">
        <v>0</v>
      </c>
      <c r="AD476" s="316">
        <v>0</v>
      </c>
      <c r="AE476" s="316">
        <v>0</v>
      </c>
      <c r="AF476" s="316">
        <v>0</v>
      </c>
      <c r="AG476" s="316">
        <v>0</v>
      </c>
      <c r="AH476" s="316">
        <v>0</v>
      </c>
      <c r="AI476" s="316">
        <v>0</v>
      </c>
      <c r="AJ476" s="316">
        <v>0</v>
      </c>
      <c r="AK476" s="316">
        <v>0</v>
      </c>
      <c r="AL476" s="316">
        <v>0</v>
      </c>
    </row>
    <row r="477" spans="1:38">
      <c r="A477" s="316">
        <v>476</v>
      </c>
      <c r="B477" s="316" t="s">
        <v>2895</v>
      </c>
      <c r="C477" s="316" t="s">
        <v>3198</v>
      </c>
      <c r="D477" s="316">
        <f t="shared" si="7"/>
        <v>10000</v>
      </c>
      <c r="E477" s="316" t="s">
        <v>2966</v>
      </c>
      <c r="G477" s="316">
        <v>0</v>
      </c>
      <c r="H477" s="316">
        <v>0</v>
      </c>
      <c r="I477" s="316">
        <v>0</v>
      </c>
      <c r="J477" s="316">
        <v>0</v>
      </c>
      <c r="K477" s="316">
        <v>0</v>
      </c>
      <c r="L477" s="316">
        <v>0</v>
      </c>
      <c r="M477" s="316">
        <v>0</v>
      </c>
      <c r="N477" s="316">
        <v>0</v>
      </c>
      <c r="O477" s="316">
        <v>0</v>
      </c>
      <c r="P477" s="316">
        <v>0</v>
      </c>
      <c r="Q477" s="316">
        <v>2000</v>
      </c>
      <c r="R477" s="316">
        <v>0</v>
      </c>
      <c r="S477" s="316">
        <v>0</v>
      </c>
      <c r="T477" s="316">
        <v>2000</v>
      </c>
      <c r="U477" s="316">
        <v>0</v>
      </c>
      <c r="V477" s="316">
        <v>0</v>
      </c>
      <c r="W477" s="316">
        <v>0</v>
      </c>
      <c r="X477" s="316">
        <v>0</v>
      </c>
      <c r="Y477" s="316">
        <v>0</v>
      </c>
      <c r="Z477" s="316">
        <v>2000</v>
      </c>
      <c r="AA477" s="316">
        <v>0</v>
      </c>
      <c r="AB477" s="316">
        <v>0</v>
      </c>
      <c r="AC477" s="316">
        <v>0</v>
      </c>
      <c r="AD477" s="316">
        <v>0</v>
      </c>
      <c r="AE477" s="316">
        <v>2000</v>
      </c>
      <c r="AF477" s="316">
        <v>0</v>
      </c>
      <c r="AG477" s="316">
        <v>0</v>
      </c>
      <c r="AH477" s="316">
        <v>0</v>
      </c>
      <c r="AI477" s="316">
        <v>0</v>
      </c>
      <c r="AJ477" s="316">
        <v>0</v>
      </c>
      <c r="AK477" s="316">
        <v>2000</v>
      </c>
      <c r="AL477" s="316">
        <v>10000</v>
      </c>
    </row>
    <row r="478" spans="1:38">
      <c r="A478" s="316">
        <v>477</v>
      </c>
      <c r="B478" s="316" t="s">
        <v>2895</v>
      </c>
      <c r="C478" s="316" t="s">
        <v>3199</v>
      </c>
      <c r="D478" s="316">
        <f t="shared" si="7"/>
        <v>16000</v>
      </c>
      <c r="E478" s="316" t="s">
        <v>2952</v>
      </c>
      <c r="G478" s="316">
        <v>0</v>
      </c>
      <c r="H478" s="316">
        <v>0</v>
      </c>
      <c r="I478" s="316">
        <v>0</v>
      </c>
      <c r="J478" s="316">
        <v>0</v>
      </c>
      <c r="K478" s="316">
        <v>0</v>
      </c>
      <c r="L478" s="316">
        <v>0</v>
      </c>
      <c r="M478" s="316">
        <v>0</v>
      </c>
      <c r="N478" s="316">
        <v>0</v>
      </c>
      <c r="O478" s="316">
        <v>0</v>
      </c>
      <c r="P478" s="316">
        <v>0</v>
      </c>
      <c r="Q478" s="316">
        <v>4000</v>
      </c>
      <c r="R478" s="316">
        <v>0</v>
      </c>
      <c r="S478" s="316">
        <v>0</v>
      </c>
      <c r="T478" s="316">
        <v>0</v>
      </c>
      <c r="U478" s="316">
        <v>0</v>
      </c>
      <c r="V478" s="316">
        <v>0</v>
      </c>
      <c r="W478" s="316">
        <v>0</v>
      </c>
      <c r="X478" s="316">
        <v>4000</v>
      </c>
      <c r="Y478" s="316">
        <v>0</v>
      </c>
      <c r="Z478" s="316">
        <v>0</v>
      </c>
      <c r="AA478" s="316">
        <v>0</v>
      </c>
      <c r="AB478" s="316">
        <v>0</v>
      </c>
      <c r="AC478" s="316">
        <v>0</v>
      </c>
      <c r="AD478" s="316">
        <v>4000</v>
      </c>
      <c r="AE478" s="316">
        <v>0</v>
      </c>
      <c r="AF478" s="316">
        <v>0</v>
      </c>
      <c r="AG478" s="316">
        <v>0</v>
      </c>
      <c r="AH478" s="316">
        <v>4000</v>
      </c>
      <c r="AI478" s="316">
        <v>0</v>
      </c>
      <c r="AJ478" s="316">
        <v>0</v>
      </c>
      <c r="AK478" s="316">
        <v>0</v>
      </c>
      <c r="AL478" s="316">
        <v>16000</v>
      </c>
    </row>
    <row r="479" spans="1:38">
      <c r="A479" s="316">
        <v>478</v>
      </c>
      <c r="B479" s="316" t="s">
        <v>2895</v>
      </c>
      <c r="C479" s="316" t="s">
        <v>3200</v>
      </c>
      <c r="D479" s="316">
        <f t="shared" si="7"/>
        <v>0</v>
      </c>
      <c r="E479" s="316" t="s">
        <v>2978</v>
      </c>
      <c r="G479" s="316">
        <v>0</v>
      </c>
      <c r="H479" s="316">
        <v>0</v>
      </c>
      <c r="I479" s="316">
        <v>0</v>
      </c>
      <c r="J479" s="316">
        <v>0</v>
      </c>
      <c r="K479" s="316">
        <v>0</v>
      </c>
      <c r="L479" s="316">
        <v>0</v>
      </c>
      <c r="M479" s="316">
        <v>0</v>
      </c>
      <c r="N479" s="316">
        <v>0</v>
      </c>
      <c r="O479" s="316">
        <v>0</v>
      </c>
      <c r="P479" s="316">
        <v>0</v>
      </c>
      <c r="Q479" s="316">
        <v>0</v>
      </c>
      <c r="R479" s="316">
        <v>0</v>
      </c>
      <c r="S479" s="316">
        <v>0</v>
      </c>
      <c r="T479" s="316">
        <v>0</v>
      </c>
      <c r="U479" s="316">
        <v>0</v>
      </c>
      <c r="V479" s="316">
        <v>0</v>
      </c>
      <c r="W479" s="316">
        <v>0</v>
      </c>
      <c r="X479" s="316">
        <v>0</v>
      </c>
      <c r="Y479" s="316">
        <v>0</v>
      </c>
      <c r="Z479" s="316">
        <v>0</v>
      </c>
      <c r="AA479" s="316">
        <v>0</v>
      </c>
      <c r="AB479" s="316">
        <v>0</v>
      </c>
      <c r="AC479" s="316">
        <v>0</v>
      </c>
      <c r="AD479" s="316">
        <v>0</v>
      </c>
      <c r="AE479" s="316">
        <v>0</v>
      </c>
      <c r="AF479" s="316">
        <v>0</v>
      </c>
      <c r="AG479" s="316">
        <v>0</v>
      </c>
      <c r="AH479" s="316">
        <v>0</v>
      </c>
      <c r="AI479" s="316">
        <v>0</v>
      </c>
      <c r="AJ479" s="316">
        <v>0</v>
      </c>
      <c r="AK479" s="316">
        <v>0</v>
      </c>
      <c r="AL479" s="316">
        <v>0</v>
      </c>
    </row>
    <row r="480" spans="1:38">
      <c r="A480" s="316">
        <v>479</v>
      </c>
      <c r="B480" s="316" t="s">
        <v>2895</v>
      </c>
      <c r="C480" s="316" t="s">
        <v>3201</v>
      </c>
      <c r="D480" s="316">
        <f t="shared" si="7"/>
        <v>4500</v>
      </c>
      <c r="E480" s="316" t="s">
        <v>2914</v>
      </c>
      <c r="G480" s="316">
        <v>0</v>
      </c>
      <c r="H480" s="316">
        <v>0</v>
      </c>
      <c r="I480" s="316">
        <v>0</v>
      </c>
      <c r="J480" s="316">
        <v>0</v>
      </c>
      <c r="K480" s="316">
        <v>0</v>
      </c>
      <c r="L480" s="316">
        <v>0</v>
      </c>
      <c r="M480" s="316">
        <v>1500</v>
      </c>
      <c r="N480" s="316">
        <v>0</v>
      </c>
      <c r="O480" s="316">
        <v>0</v>
      </c>
      <c r="P480" s="316">
        <v>0</v>
      </c>
      <c r="Q480" s="316">
        <v>0</v>
      </c>
      <c r="R480" s="316">
        <v>0</v>
      </c>
      <c r="S480" s="316">
        <v>0</v>
      </c>
      <c r="T480" s="316">
        <v>0</v>
      </c>
      <c r="U480" s="316">
        <v>0</v>
      </c>
      <c r="V480" s="316">
        <v>0</v>
      </c>
      <c r="W480" s="316">
        <v>0</v>
      </c>
      <c r="X480" s="316">
        <v>1500</v>
      </c>
      <c r="Y480" s="316">
        <v>0</v>
      </c>
      <c r="Z480" s="316">
        <v>0</v>
      </c>
      <c r="AA480" s="316">
        <v>0</v>
      </c>
      <c r="AB480" s="316">
        <v>0</v>
      </c>
      <c r="AC480" s="316">
        <v>0</v>
      </c>
      <c r="AD480" s="316">
        <v>0</v>
      </c>
      <c r="AE480" s="316">
        <v>0</v>
      </c>
      <c r="AF480" s="316">
        <v>1500</v>
      </c>
      <c r="AG480" s="316">
        <v>0</v>
      </c>
      <c r="AH480" s="316">
        <v>0</v>
      </c>
      <c r="AI480" s="316">
        <v>0</v>
      </c>
      <c r="AJ480" s="316">
        <v>0</v>
      </c>
      <c r="AK480" s="316">
        <v>0</v>
      </c>
      <c r="AL480" s="316">
        <v>4500</v>
      </c>
    </row>
    <row r="481" spans="1:38">
      <c r="A481" s="316">
        <v>480</v>
      </c>
      <c r="B481" s="316" t="s">
        <v>2895</v>
      </c>
      <c r="C481" s="316" t="s">
        <v>3202</v>
      </c>
      <c r="D481" s="316">
        <f t="shared" si="7"/>
        <v>0</v>
      </c>
      <c r="E481" s="316" t="s">
        <v>3026</v>
      </c>
      <c r="G481" s="316">
        <v>0</v>
      </c>
      <c r="H481" s="316">
        <v>0</v>
      </c>
      <c r="I481" s="316">
        <v>0</v>
      </c>
      <c r="J481" s="316">
        <v>0</v>
      </c>
      <c r="K481" s="316">
        <v>0</v>
      </c>
      <c r="L481" s="316">
        <v>0</v>
      </c>
      <c r="M481" s="316">
        <v>0</v>
      </c>
      <c r="N481" s="316">
        <v>0</v>
      </c>
      <c r="O481" s="316">
        <v>0</v>
      </c>
      <c r="P481" s="316">
        <v>0</v>
      </c>
      <c r="Q481" s="316">
        <v>0</v>
      </c>
      <c r="R481" s="316">
        <v>0</v>
      </c>
      <c r="S481" s="316">
        <v>0</v>
      </c>
      <c r="T481" s="316">
        <v>0</v>
      </c>
      <c r="U481" s="316">
        <v>0</v>
      </c>
      <c r="V481" s="316">
        <v>0</v>
      </c>
      <c r="W481" s="316">
        <v>0</v>
      </c>
      <c r="X481" s="316">
        <v>0</v>
      </c>
      <c r="Y481" s="316">
        <v>0</v>
      </c>
      <c r="Z481" s="316">
        <v>0</v>
      </c>
      <c r="AA481" s="316">
        <v>0</v>
      </c>
      <c r="AB481" s="316">
        <v>0</v>
      </c>
      <c r="AC481" s="316">
        <v>0</v>
      </c>
      <c r="AD481" s="316">
        <v>0</v>
      </c>
      <c r="AE481" s="316">
        <v>0</v>
      </c>
      <c r="AF481" s="316">
        <v>0</v>
      </c>
      <c r="AG481" s="316">
        <v>0</v>
      </c>
      <c r="AH481" s="316">
        <v>0</v>
      </c>
      <c r="AI481" s="316">
        <v>0</v>
      </c>
      <c r="AJ481" s="316">
        <v>0</v>
      </c>
      <c r="AK481" s="316">
        <v>0</v>
      </c>
      <c r="AL481" s="316">
        <v>0</v>
      </c>
    </row>
    <row r="482" spans="1:38">
      <c r="A482" s="316">
        <v>481</v>
      </c>
      <c r="B482" s="316" t="s">
        <v>2895</v>
      </c>
      <c r="C482" s="316" t="s">
        <v>3203</v>
      </c>
      <c r="D482" s="316">
        <f t="shared" si="7"/>
        <v>7500</v>
      </c>
      <c r="E482" s="316" t="s">
        <v>3026</v>
      </c>
      <c r="G482" s="316">
        <v>0</v>
      </c>
      <c r="H482" s="316">
        <v>0</v>
      </c>
      <c r="I482" s="316">
        <v>0</v>
      </c>
      <c r="J482" s="316">
        <v>0</v>
      </c>
      <c r="K482" s="316">
        <v>0</v>
      </c>
      <c r="L482" s="316">
        <v>1500</v>
      </c>
      <c r="M482" s="316">
        <v>0</v>
      </c>
      <c r="N482" s="316">
        <v>0</v>
      </c>
      <c r="O482" s="316">
        <v>0</v>
      </c>
      <c r="P482" s="316">
        <v>1500</v>
      </c>
      <c r="Q482" s="316">
        <v>0</v>
      </c>
      <c r="R482" s="316">
        <v>0</v>
      </c>
      <c r="S482" s="316">
        <v>0</v>
      </c>
      <c r="T482" s="316">
        <v>1500</v>
      </c>
      <c r="U482" s="316">
        <v>0</v>
      </c>
      <c r="V482" s="316">
        <v>0</v>
      </c>
      <c r="W482" s="316">
        <v>0</v>
      </c>
      <c r="X482" s="316">
        <v>0</v>
      </c>
      <c r="Y482" s="316">
        <v>0</v>
      </c>
      <c r="Z482" s="316">
        <v>1500</v>
      </c>
      <c r="AA482" s="316">
        <v>0</v>
      </c>
      <c r="AB482" s="316">
        <v>0</v>
      </c>
      <c r="AC482" s="316">
        <v>0</v>
      </c>
      <c r="AD482" s="316">
        <v>0</v>
      </c>
      <c r="AE482" s="316">
        <v>0</v>
      </c>
      <c r="AF482" s="316">
        <v>1500</v>
      </c>
      <c r="AG482" s="316">
        <v>0</v>
      </c>
      <c r="AH482" s="316">
        <v>0</v>
      </c>
      <c r="AI482" s="316">
        <v>0</v>
      </c>
      <c r="AJ482" s="316">
        <v>0</v>
      </c>
      <c r="AK482" s="316">
        <v>0</v>
      </c>
      <c r="AL482" s="316">
        <v>7500</v>
      </c>
    </row>
    <row r="483" spans="1:38">
      <c r="A483" s="316">
        <v>482</v>
      </c>
      <c r="B483" s="316" t="s">
        <v>2895</v>
      </c>
      <c r="C483" s="316" t="s">
        <v>3204</v>
      </c>
      <c r="D483" s="316">
        <f t="shared" si="7"/>
        <v>0</v>
      </c>
      <c r="E483" s="316" t="s">
        <v>2914</v>
      </c>
      <c r="G483" s="316">
        <v>0</v>
      </c>
      <c r="H483" s="316">
        <v>0</v>
      </c>
      <c r="I483" s="316">
        <v>0</v>
      </c>
      <c r="J483" s="316">
        <v>0</v>
      </c>
      <c r="K483" s="316">
        <v>0</v>
      </c>
      <c r="L483" s="316">
        <v>0</v>
      </c>
      <c r="M483" s="316">
        <v>0</v>
      </c>
      <c r="N483" s="316">
        <v>0</v>
      </c>
      <c r="O483" s="316">
        <v>0</v>
      </c>
      <c r="P483" s="316">
        <v>0</v>
      </c>
      <c r="Q483" s="316">
        <v>0</v>
      </c>
      <c r="R483" s="316">
        <v>0</v>
      </c>
      <c r="S483" s="316">
        <v>0</v>
      </c>
      <c r="T483" s="316">
        <v>0</v>
      </c>
      <c r="U483" s="316">
        <v>0</v>
      </c>
      <c r="V483" s="316">
        <v>0</v>
      </c>
      <c r="W483" s="316">
        <v>0</v>
      </c>
      <c r="X483" s="316">
        <v>0</v>
      </c>
      <c r="Y483" s="316">
        <v>0</v>
      </c>
      <c r="Z483" s="316">
        <v>0</v>
      </c>
      <c r="AA483" s="316">
        <v>0</v>
      </c>
      <c r="AB483" s="316">
        <v>0</v>
      </c>
      <c r="AC483" s="316">
        <v>0</v>
      </c>
      <c r="AD483" s="316">
        <v>0</v>
      </c>
      <c r="AE483" s="316">
        <v>0</v>
      </c>
      <c r="AF483" s="316">
        <v>0</v>
      </c>
      <c r="AG483" s="316">
        <v>0</v>
      </c>
      <c r="AH483" s="316">
        <v>0</v>
      </c>
      <c r="AI483" s="316">
        <v>0</v>
      </c>
      <c r="AJ483" s="316">
        <v>0</v>
      </c>
      <c r="AK483" s="316">
        <v>0</v>
      </c>
      <c r="AL483" s="316">
        <v>0</v>
      </c>
    </row>
    <row r="484" spans="1:38">
      <c r="A484" s="316">
        <v>483</v>
      </c>
      <c r="B484" s="316" t="s">
        <v>2895</v>
      </c>
      <c r="C484" s="316" t="s">
        <v>3205</v>
      </c>
      <c r="D484" s="316">
        <f t="shared" si="7"/>
        <v>0</v>
      </c>
      <c r="E484" s="316" t="s">
        <v>3206</v>
      </c>
      <c r="G484" s="316">
        <v>0</v>
      </c>
      <c r="H484" s="316">
        <v>0</v>
      </c>
      <c r="I484" s="316">
        <v>0</v>
      </c>
      <c r="J484" s="316">
        <v>0</v>
      </c>
      <c r="K484" s="316">
        <v>0</v>
      </c>
      <c r="L484" s="316">
        <v>0</v>
      </c>
      <c r="M484" s="316">
        <v>0</v>
      </c>
      <c r="N484" s="316">
        <v>0</v>
      </c>
      <c r="O484" s="316">
        <v>0</v>
      </c>
      <c r="P484" s="316">
        <v>0</v>
      </c>
      <c r="Q484" s="316">
        <v>0</v>
      </c>
      <c r="R484" s="316">
        <v>0</v>
      </c>
      <c r="S484" s="316">
        <v>0</v>
      </c>
      <c r="T484" s="316">
        <v>0</v>
      </c>
      <c r="U484" s="316">
        <v>0</v>
      </c>
      <c r="V484" s="316">
        <v>0</v>
      </c>
      <c r="W484" s="316">
        <v>0</v>
      </c>
      <c r="X484" s="316">
        <v>0</v>
      </c>
      <c r="Y484" s="316">
        <v>0</v>
      </c>
      <c r="Z484" s="316">
        <v>0</v>
      </c>
      <c r="AA484" s="316">
        <v>0</v>
      </c>
      <c r="AB484" s="316">
        <v>0</v>
      </c>
      <c r="AC484" s="316">
        <v>0</v>
      </c>
      <c r="AD484" s="316">
        <v>0</v>
      </c>
      <c r="AE484" s="316">
        <v>0</v>
      </c>
      <c r="AF484" s="316">
        <v>0</v>
      </c>
      <c r="AG484" s="316">
        <v>0</v>
      </c>
      <c r="AH484" s="316">
        <v>0</v>
      </c>
      <c r="AI484" s="316">
        <v>0</v>
      </c>
      <c r="AJ484" s="316">
        <v>0</v>
      </c>
      <c r="AK484" s="316">
        <v>0</v>
      </c>
      <c r="AL484" s="316">
        <v>0</v>
      </c>
    </row>
    <row r="485" spans="1:38">
      <c r="A485" s="316">
        <v>484</v>
      </c>
      <c r="B485" s="316" t="s">
        <v>2895</v>
      </c>
      <c r="C485" s="316" t="s">
        <v>3207</v>
      </c>
      <c r="D485" s="316">
        <f t="shared" si="7"/>
        <v>6000</v>
      </c>
      <c r="E485" s="316" t="s">
        <v>2914</v>
      </c>
      <c r="G485" s="316">
        <v>0</v>
      </c>
      <c r="H485" s="316">
        <v>0</v>
      </c>
      <c r="I485" s="316">
        <v>0</v>
      </c>
      <c r="J485" s="316">
        <v>0</v>
      </c>
      <c r="K485" s="316">
        <v>0</v>
      </c>
      <c r="L485" s="316">
        <v>0</v>
      </c>
      <c r="M485" s="316">
        <v>0</v>
      </c>
      <c r="N485" s="316">
        <v>0</v>
      </c>
      <c r="O485" s="316">
        <v>0</v>
      </c>
      <c r="P485" s="316">
        <v>0</v>
      </c>
      <c r="Q485" s="316">
        <v>2000</v>
      </c>
      <c r="R485" s="316">
        <v>0</v>
      </c>
      <c r="S485" s="316">
        <v>0</v>
      </c>
      <c r="T485" s="316">
        <v>0</v>
      </c>
      <c r="U485" s="316">
        <v>0</v>
      </c>
      <c r="V485" s="316">
        <v>0</v>
      </c>
      <c r="W485" s="316">
        <v>0</v>
      </c>
      <c r="X485" s="316">
        <v>2000</v>
      </c>
      <c r="Y485" s="316">
        <v>0</v>
      </c>
      <c r="Z485" s="316">
        <v>0</v>
      </c>
      <c r="AA485" s="316">
        <v>0</v>
      </c>
      <c r="AB485" s="316">
        <v>0</v>
      </c>
      <c r="AC485" s="316">
        <v>0</v>
      </c>
      <c r="AD485" s="316">
        <v>0</v>
      </c>
      <c r="AE485" s="316">
        <v>2000</v>
      </c>
      <c r="AF485" s="316">
        <v>0</v>
      </c>
      <c r="AG485" s="316">
        <v>0</v>
      </c>
      <c r="AH485" s="316">
        <v>0</v>
      </c>
      <c r="AI485" s="316">
        <v>0</v>
      </c>
      <c r="AJ485" s="316">
        <v>0</v>
      </c>
      <c r="AK485" s="316">
        <v>0</v>
      </c>
      <c r="AL485" s="316">
        <v>6000</v>
      </c>
    </row>
    <row r="486" spans="1:38">
      <c r="A486" s="316">
        <v>485</v>
      </c>
      <c r="B486" s="316" t="s">
        <v>2895</v>
      </c>
      <c r="C486" s="316" t="s">
        <v>3208</v>
      </c>
      <c r="D486" s="316">
        <f t="shared" si="7"/>
        <v>6000</v>
      </c>
      <c r="E486" s="316" t="s">
        <v>2914</v>
      </c>
      <c r="G486" s="316">
        <v>0</v>
      </c>
      <c r="H486" s="316">
        <v>0</v>
      </c>
      <c r="I486" s="316">
        <v>0</v>
      </c>
      <c r="J486" s="316">
        <v>0</v>
      </c>
      <c r="K486" s="316">
        <v>0</v>
      </c>
      <c r="L486" s="316">
        <v>0</v>
      </c>
      <c r="M486" s="316">
        <v>0</v>
      </c>
      <c r="N486" s="316">
        <v>0</v>
      </c>
      <c r="O486" s="316">
        <v>0</v>
      </c>
      <c r="P486" s="316">
        <v>0</v>
      </c>
      <c r="Q486" s="316">
        <v>0</v>
      </c>
      <c r="R486" s="316">
        <v>0</v>
      </c>
      <c r="S486" s="316">
        <v>2000</v>
      </c>
      <c r="T486" s="316">
        <v>0</v>
      </c>
      <c r="U486" s="316">
        <v>0</v>
      </c>
      <c r="V486" s="316">
        <v>0</v>
      </c>
      <c r="W486" s="316">
        <v>0</v>
      </c>
      <c r="X486" s="316">
        <v>0</v>
      </c>
      <c r="Y486" s="316">
        <v>0</v>
      </c>
      <c r="Z486" s="316">
        <v>2000</v>
      </c>
      <c r="AA486" s="316">
        <v>0</v>
      </c>
      <c r="AB486" s="316">
        <v>0</v>
      </c>
      <c r="AC486" s="316">
        <v>0</v>
      </c>
      <c r="AD486" s="316">
        <v>0</v>
      </c>
      <c r="AE486" s="316">
        <v>0</v>
      </c>
      <c r="AF486" s="316">
        <v>0</v>
      </c>
      <c r="AG486" s="316">
        <v>2000</v>
      </c>
      <c r="AH486" s="316">
        <v>0</v>
      </c>
      <c r="AI486" s="316">
        <v>0</v>
      </c>
      <c r="AJ486" s="316">
        <v>0</v>
      </c>
      <c r="AK486" s="316">
        <v>0</v>
      </c>
      <c r="AL486" s="316">
        <v>6000</v>
      </c>
    </row>
    <row r="487" spans="1:38">
      <c r="A487" s="316">
        <v>486</v>
      </c>
      <c r="B487" s="316" t="s">
        <v>2895</v>
      </c>
      <c r="C487" s="316" t="s">
        <v>3209</v>
      </c>
      <c r="D487" s="316">
        <f t="shared" si="7"/>
        <v>0</v>
      </c>
      <c r="E487" s="316" t="s">
        <v>3206</v>
      </c>
      <c r="G487" s="316">
        <v>0</v>
      </c>
      <c r="H487" s="316">
        <v>0</v>
      </c>
      <c r="I487" s="316">
        <v>0</v>
      </c>
      <c r="J487" s="316">
        <v>0</v>
      </c>
      <c r="K487" s="316">
        <v>0</v>
      </c>
      <c r="L487" s="316">
        <v>0</v>
      </c>
      <c r="M487" s="316">
        <v>0</v>
      </c>
      <c r="N487" s="316">
        <v>0</v>
      </c>
      <c r="O487" s="316">
        <v>0</v>
      </c>
      <c r="P487" s="316">
        <v>0</v>
      </c>
      <c r="Q487" s="316">
        <v>0</v>
      </c>
      <c r="R487" s="316">
        <v>0</v>
      </c>
      <c r="S487" s="316">
        <v>0</v>
      </c>
      <c r="T487" s="316">
        <v>0</v>
      </c>
      <c r="U487" s="316">
        <v>0</v>
      </c>
      <c r="V487" s="316">
        <v>0</v>
      </c>
      <c r="W487" s="316">
        <v>0</v>
      </c>
      <c r="X487" s="316">
        <v>0</v>
      </c>
      <c r="Y487" s="316">
        <v>0</v>
      </c>
      <c r="Z487" s="316">
        <v>0</v>
      </c>
      <c r="AA487" s="316">
        <v>0</v>
      </c>
      <c r="AB487" s="316">
        <v>0</v>
      </c>
      <c r="AC487" s="316">
        <v>0</v>
      </c>
      <c r="AD487" s="316">
        <v>0</v>
      </c>
      <c r="AE487" s="316">
        <v>0</v>
      </c>
      <c r="AF487" s="316">
        <v>0</v>
      </c>
      <c r="AG487" s="316">
        <v>0</v>
      </c>
      <c r="AH487" s="316">
        <v>0</v>
      </c>
      <c r="AI487" s="316">
        <v>0</v>
      </c>
      <c r="AJ487" s="316">
        <v>0</v>
      </c>
      <c r="AK487" s="316">
        <v>0</v>
      </c>
      <c r="AL487" s="316">
        <v>0</v>
      </c>
    </row>
    <row r="488" spans="1:38">
      <c r="A488" s="316">
        <v>487</v>
      </c>
      <c r="B488" s="316" t="s">
        <v>2895</v>
      </c>
      <c r="C488" s="316" t="s">
        <v>3210</v>
      </c>
      <c r="D488" s="316">
        <f t="shared" si="7"/>
        <v>5100</v>
      </c>
      <c r="E488" s="316" t="s">
        <v>2897</v>
      </c>
      <c r="G488" s="316">
        <v>0</v>
      </c>
      <c r="H488" s="316">
        <v>0</v>
      </c>
      <c r="I488" s="316">
        <v>0</v>
      </c>
      <c r="J488" s="316">
        <v>0</v>
      </c>
      <c r="K488" s="316">
        <v>0</v>
      </c>
      <c r="L488" s="316">
        <v>0</v>
      </c>
      <c r="M488" s="316">
        <v>1200</v>
      </c>
      <c r="N488" s="316">
        <v>0</v>
      </c>
      <c r="O488" s="316">
        <v>0</v>
      </c>
      <c r="P488" s="316">
        <v>0</v>
      </c>
      <c r="Q488" s="316">
        <v>0</v>
      </c>
      <c r="R488" s="316">
        <v>0</v>
      </c>
      <c r="S488" s="316">
        <v>1200</v>
      </c>
      <c r="T488" s="316">
        <v>0</v>
      </c>
      <c r="U488" s="316">
        <v>0</v>
      </c>
      <c r="V488" s="316">
        <v>0</v>
      </c>
      <c r="W488" s="316">
        <v>0</v>
      </c>
      <c r="X488" s="316">
        <v>0</v>
      </c>
      <c r="Y488" s="316">
        <v>0</v>
      </c>
      <c r="Z488" s="316">
        <v>1200</v>
      </c>
      <c r="AA488" s="316">
        <v>0</v>
      </c>
      <c r="AB488" s="316">
        <v>0</v>
      </c>
      <c r="AC488" s="316">
        <v>0</v>
      </c>
      <c r="AD488" s="316">
        <v>0</v>
      </c>
      <c r="AE488" s="316">
        <v>1500</v>
      </c>
      <c r="AF488" s="316">
        <v>0</v>
      </c>
      <c r="AG488" s="316">
        <v>0</v>
      </c>
      <c r="AH488" s="316">
        <v>0</v>
      </c>
      <c r="AI488" s="316">
        <v>0</v>
      </c>
      <c r="AJ488" s="316">
        <v>0</v>
      </c>
      <c r="AK488" s="316">
        <v>0</v>
      </c>
      <c r="AL488" s="316">
        <v>5100</v>
      </c>
    </row>
    <row r="489" spans="1:38">
      <c r="A489" s="316">
        <v>488</v>
      </c>
      <c r="B489" s="316" t="s">
        <v>2895</v>
      </c>
      <c r="C489" s="316" t="s">
        <v>3211</v>
      </c>
      <c r="D489" s="316">
        <f t="shared" si="7"/>
        <v>6000</v>
      </c>
      <c r="E489" s="316" t="s">
        <v>3026</v>
      </c>
      <c r="G489" s="316">
        <v>0</v>
      </c>
      <c r="H489" s="316">
        <v>0</v>
      </c>
      <c r="I489" s="316">
        <v>0</v>
      </c>
      <c r="J489" s="316">
        <v>0</v>
      </c>
      <c r="K489" s="316">
        <v>0</v>
      </c>
      <c r="L489" s="316">
        <v>0</v>
      </c>
      <c r="M489" s="316">
        <v>0</v>
      </c>
      <c r="N489" s="316">
        <v>0</v>
      </c>
      <c r="O489" s="316">
        <v>0</v>
      </c>
      <c r="P489" s="316">
        <v>2000</v>
      </c>
      <c r="Q489" s="316">
        <v>0</v>
      </c>
      <c r="R489" s="316">
        <v>0</v>
      </c>
      <c r="S489" s="316">
        <v>0</v>
      </c>
      <c r="T489" s="316">
        <v>0</v>
      </c>
      <c r="U489" s="316">
        <v>0</v>
      </c>
      <c r="V489" s="316">
        <v>0</v>
      </c>
      <c r="W489" s="316">
        <v>0</v>
      </c>
      <c r="X489" s="316">
        <v>2000</v>
      </c>
      <c r="Y489" s="316">
        <v>0</v>
      </c>
      <c r="Z489" s="316">
        <v>0</v>
      </c>
      <c r="AA489" s="316">
        <v>0</v>
      </c>
      <c r="AB489" s="316">
        <v>0</v>
      </c>
      <c r="AC489" s="316">
        <v>0</v>
      </c>
      <c r="AD489" s="316">
        <v>0</v>
      </c>
      <c r="AE489" s="316">
        <v>2000</v>
      </c>
      <c r="AF489" s="316">
        <v>0</v>
      </c>
      <c r="AG489" s="316">
        <v>0</v>
      </c>
      <c r="AH489" s="316">
        <v>0</v>
      </c>
      <c r="AI489" s="316">
        <v>0</v>
      </c>
      <c r="AJ489" s="316">
        <v>0</v>
      </c>
      <c r="AK489" s="316">
        <v>0</v>
      </c>
      <c r="AL489" s="316">
        <v>6000</v>
      </c>
    </row>
    <row r="490" spans="1:38">
      <c r="A490" s="316">
        <v>489</v>
      </c>
      <c r="B490" s="316" t="s">
        <v>2895</v>
      </c>
      <c r="C490" s="316" t="s">
        <v>3212</v>
      </c>
      <c r="D490" s="316">
        <f t="shared" si="7"/>
        <v>7200</v>
      </c>
      <c r="E490" s="316" t="s">
        <v>2905</v>
      </c>
      <c r="G490" s="316">
        <v>0</v>
      </c>
      <c r="H490" s="316">
        <v>0</v>
      </c>
      <c r="I490" s="316">
        <v>0</v>
      </c>
      <c r="J490" s="316">
        <v>0</v>
      </c>
      <c r="K490" s="316">
        <v>0</v>
      </c>
      <c r="L490" s="316">
        <v>1800</v>
      </c>
      <c r="M490" s="316">
        <v>0</v>
      </c>
      <c r="N490" s="316">
        <v>0</v>
      </c>
      <c r="O490" s="316">
        <v>0</v>
      </c>
      <c r="P490" s="316">
        <v>0</v>
      </c>
      <c r="Q490" s="316">
        <v>0</v>
      </c>
      <c r="R490" s="316">
        <v>1800</v>
      </c>
      <c r="S490" s="316">
        <v>0</v>
      </c>
      <c r="T490" s="316">
        <v>0</v>
      </c>
      <c r="U490" s="316">
        <v>0</v>
      </c>
      <c r="V490" s="316">
        <v>0</v>
      </c>
      <c r="W490" s="316">
        <v>0</v>
      </c>
      <c r="X490" s="316">
        <v>0</v>
      </c>
      <c r="Y490" s="316">
        <v>1800</v>
      </c>
      <c r="Z490" s="316">
        <v>0</v>
      </c>
      <c r="AA490" s="316">
        <v>0</v>
      </c>
      <c r="AB490" s="316">
        <v>0</v>
      </c>
      <c r="AC490" s="316">
        <v>0</v>
      </c>
      <c r="AD490" s="316">
        <v>0</v>
      </c>
      <c r="AE490" s="316">
        <v>0</v>
      </c>
      <c r="AF490" s="316">
        <v>1800</v>
      </c>
      <c r="AG490" s="316">
        <v>0</v>
      </c>
      <c r="AH490" s="316">
        <v>0</v>
      </c>
      <c r="AI490" s="316">
        <v>0</v>
      </c>
      <c r="AJ490" s="316">
        <v>0</v>
      </c>
      <c r="AK490" s="316">
        <v>0</v>
      </c>
      <c r="AL490" s="316">
        <v>7200</v>
      </c>
    </row>
    <row r="491" spans="1:38">
      <c r="A491" s="316">
        <v>490</v>
      </c>
      <c r="B491" s="316" t="s">
        <v>2895</v>
      </c>
      <c r="C491" s="316" t="s">
        <v>3213</v>
      </c>
      <c r="D491" s="316">
        <f t="shared" si="7"/>
        <v>0</v>
      </c>
      <c r="E491" s="316" t="s">
        <v>3026</v>
      </c>
      <c r="G491" s="316">
        <v>0</v>
      </c>
      <c r="H491" s="316">
        <v>0</v>
      </c>
      <c r="I491" s="316">
        <v>0</v>
      </c>
      <c r="J491" s="316">
        <v>0</v>
      </c>
      <c r="K491" s="316">
        <v>0</v>
      </c>
      <c r="L491" s="316">
        <v>0</v>
      </c>
      <c r="M491" s="316">
        <v>0</v>
      </c>
      <c r="N491" s="316">
        <v>0</v>
      </c>
      <c r="O491" s="316">
        <v>0</v>
      </c>
      <c r="P491" s="316">
        <v>0</v>
      </c>
      <c r="Q491" s="316">
        <v>0</v>
      </c>
      <c r="R491" s="316">
        <v>0</v>
      </c>
      <c r="S491" s="316">
        <v>0</v>
      </c>
      <c r="T491" s="316">
        <v>0</v>
      </c>
      <c r="U491" s="316">
        <v>0</v>
      </c>
      <c r="V491" s="316">
        <v>0</v>
      </c>
      <c r="W491" s="316">
        <v>0</v>
      </c>
      <c r="X491" s="316">
        <v>0</v>
      </c>
      <c r="Y491" s="316">
        <v>0</v>
      </c>
      <c r="Z491" s="316">
        <v>0</v>
      </c>
      <c r="AA491" s="316">
        <v>0</v>
      </c>
      <c r="AB491" s="316">
        <v>0</v>
      </c>
      <c r="AC491" s="316">
        <v>0</v>
      </c>
      <c r="AD491" s="316">
        <v>0</v>
      </c>
      <c r="AE491" s="316">
        <v>0</v>
      </c>
      <c r="AF491" s="316">
        <v>0</v>
      </c>
      <c r="AG491" s="316">
        <v>0</v>
      </c>
      <c r="AH491" s="316">
        <v>0</v>
      </c>
      <c r="AI491" s="316">
        <v>0</v>
      </c>
      <c r="AJ491" s="316">
        <v>0</v>
      </c>
      <c r="AK491" s="316">
        <v>0</v>
      </c>
      <c r="AL491" s="316">
        <v>0</v>
      </c>
    </row>
    <row r="492" spans="1:38">
      <c r="A492" s="316">
        <v>491</v>
      </c>
      <c r="B492" s="316" t="s">
        <v>2895</v>
      </c>
      <c r="C492" s="316" t="s">
        <v>3214</v>
      </c>
      <c r="D492" s="316">
        <f t="shared" si="7"/>
        <v>7200</v>
      </c>
      <c r="E492" s="316" t="s">
        <v>3215</v>
      </c>
      <c r="G492" s="316">
        <v>0</v>
      </c>
      <c r="H492" s="316">
        <v>0</v>
      </c>
      <c r="I492" s="316">
        <v>0</v>
      </c>
      <c r="J492" s="316">
        <v>0</v>
      </c>
      <c r="K492" s="316">
        <v>0</v>
      </c>
      <c r="L492" s="316">
        <v>1200</v>
      </c>
      <c r="M492" s="316">
        <v>0</v>
      </c>
      <c r="N492" s="316">
        <v>0</v>
      </c>
      <c r="O492" s="316">
        <v>0</v>
      </c>
      <c r="P492" s="316">
        <v>1200</v>
      </c>
      <c r="Q492" s="316">
        <v>0</v>
      </c>
      <c r="R492" s="316">
        <v>1200</v>
      </c>
      <c r="S492" s="316">
        <v>0</v>
      </c>
      <c r="T492" s="316">
        <v>0</v>
      </c>
      <c r="U492" s="316">
        <v>0</v>
      </c>
      <c r="V492" s="316">
        <v>0</v>
      </c>
      <c r="W492" s="316">
        <v>1200</v>
      </c>
      <c r="X492" s="316">
        <v>0</v>
      </c>
      <c r="Y492" s="316">
        <v>0</v>
      </c>
      <c r="Z492" s="316">
        <v>0</v>
      </c>
      <c r="AA492" s="316">
        <v>1200</v>
      </c>
      <c r="AB492" s="316">
        <v>0</v>
      </c>
      <c r="AC492" s="316">
        <v>0</v>
      </c>
      <c r="AD492" s="316">
        <v>0</v>
      </c>
      <c r="AE492" s="316">
        <v>0</v>
      </c>
      <c r="AF492" s="316">
        <v>1200</v>
      </c>
      <c r="AG492" s="316">
        <v>0</v>
      </c>
      <c r="AH492" s="316">
        <v>0</v>
      </c>
      <c r="AI492" s="316">
        <v>0</v>
      </c>
      <c r="AJ492" s="316">
        <v>0</v>
      </c>
      <c r="AK492" s="316">
        <v>0</v>
      </c>
      <c r="AL492" s="316">
        <v>7200</v>
      </c>
    </row>
    <row r="493" spans="1:38">
      <c r="A493" s="316">
        <v>492</v>
      </c>
      <c r="B493" s="316" t="s">
        <v>2895</v>
      </c>
      <c r="C493" s="316" t="s">
        <v>3216</v>
      </c>
      <c r="D493" s="316">
        <f t="shared" si="7"/>
        <v>2800</v>
      </c>
      <c r="E493" s="316" t="s">
        <v>3164</v>
      </c>
      <c r="G493" s="316">
        <v>0</v>
      </c>
      <c r="H493" s="316">
        <v>0</v>
      </c>
      <c r="I493" s="316">
        <v>0</v>
      </c>
      <c r="J493" s="316">
        <v>0</v>
      </c>
      <c r="K493" s="316">
        <v>0</v>
      </c>
      <c r="L493" s="316">
        <v>0</v>
      </c>
      <c r="M493" s="316">
        <v>0</v>
      </c>
      <c r="N493" s="316">
        <v>0</v>
      </c>
      <c r="O493" s="316">
        <v>0</v>
      </c>
      <c r="P493" s="316">
        <v>0</v>
      </c>
      <c r="Q493" s="316">
        <v>1400</v>
      </c>
      <c r="R493" s="316">
        <v>0</v>
      </c>
      <c r="S493" s="316">
        <v>0</v>
      </c>
      <c r="T493" s="316">
        <v>0</v>
      </c>
      <c r="U493" s="316">
        <v>0</v>
      </c>
      <c r="V493" s="316">
        <v>0</v>
      </c>
      <c r="W493" s="316">
        <v>0</v>
      </c>
      <c r="X493" s="316">
        <v>0</v>
      </c>
      <c r="Y493" s="316">
        <v>0</v>
      </c>
      <c r="Z493" s="316">
        <v>0</v>
      </c>
      <c r="AA493" s="316">
        <v>1400</v>
      </c>
      <c r="AB493" s="316">
        <v>0</v>
      </c>
      <c r="AC493" s="316">
        <v>0</v>
      </c>
      <c r="AD493" s="316">
        <v>0</v>
      </c>
      <c r="AE493" s="316">
        <v>0</v>
      </c>
      <c r="AF493" s="316">
        <v>0</v>
      </c>
      <c r="AG493" s="316">
        <v>0</v>
      </c>
      <c r="AH493" s="316">
        <v>0</v>
      </c>
      <c r="AI493" s="316">
        <v>0</v>
      </c>
      <c r="AJ493" s="316">
        <v>0</v>
      </c>
      <c r="AK493" s="316">
        <v>0</v>
      </c>
      <c r="AL493" s="316">
        <v>2800</v>
      </c>
    </row>
    <row r="494" spans="1:38">
      <c r="A494" s="316">
        <v>493</v>
      </c>
      <c r="B494" s="316" t="s">
        <v>2895</v>
      </c>
      <c r="C494" s="316" t="s">
        <v>3217</v>
      </c>
      <c r="D494" s="316">
        <f t="shared" si="7"/>
        <v>0</v>
      </c>
      <c r="E494" s="316" t="s">
        <v>3218</v>
      </c>
      <c r="G494" s="316">
        <v>0</v>
      </c>
      <c r="H494" s="316">
        <v>0</v>
      </c>
      <c r="I494" s="316">
        <v>0</v>
      </c>
      <c r="J494" s="316">
        <v>0</v>
      </c>
      <c r="K494" s="316">
        <v>0</v>
      </c>
      <c r="L494" s="316">
        <v>0</v>
      </c>
      <c r="M494" s="316">
        <v>0</v>
      </c>
      <c r="N494" s="316">
        <v>0</v>
      </c>
      <c r="O494" s="316">
        <v>0</v>
      </c>
      <c r="P494" s="316">
        <v>0</v>
      </c>
      <c r="Q494" s="316">
        <v>0</v>
      </c>
      <c r="R494" s="316">
        <v>0</v>
      </c>
      <c r="S494" s="316">
        <v>0</v>
      </c>
      <c r="T494" s="316">
        <v>0</v>
      </c>
      <c r="U494" s="316">
        <v>0</v>
      </c>
      <c r="V494" s="316">
        <v>0</v>
      </c>
      <c r="W494" s="316">
        <v>0</v>
      </c>
      <c r="X494" s="316">
        <v>0</v>
      </c>
      <c r="Y494" s="316">
        <v>0</v>
      </c>
      <c r="Z494" s="316">
        <v>0</v>
      </c>
      <c r="AA494" s="316">
        <v>0</v>
      </c>
      <c r="AB494" s="316">
        <v>0</v>
      </c>
      <c r="AC494" s="316">
        <v>0</v>
      </c>
      <c r="AD494" s="316">
        <v>0</v>
      </c>
      <c r="AE494" s="316">
        <v>0</v>
      </c>
      <c r="AF494" s="316">
        <v>0</v>
      </c>
      <c r="AG494" s="316">
        <v>0</v>
      </c>
      <c r="AH494" s="316">
        <v>0</v>
      </c>
      <c r="AI494" s="316">
        <v>0</v>
      </c>
      <c r="AJ494" s="316">
        <v>0</v>
      </c>
      <c r="AK494" s="316">
        <v>0</v>
      </c>
      <c r="AL494" s="316">
        <v>0</v>
      </c>
    </row>
    <row r="495" spans="1:38">
      <c r="A495" s="316">
        <v>494</v>
      </c>
      <c r="B495" s="316" t="s">
        <v>2895</v>
      </c>
      <c r="C495" s="316" t="s">
        <v>3219</v>
      </c>
      <c r="D495" s="316">
        <f t="shared" si="7"/>
        <v>7200</v>
      </c>
      <c r="E495" s="316" t="s">
        <v>2897</v>
      </c>
      <c r="G495" s="316">
        <v>0</v>
      </c>
      <c r="H495" s="316">
        <v>0</v>
      </c>
      <c r="I495" s="316">
        <v>0</v>
      </c>
      <c r="J495" s="316">
        <v>0</v>
      </c>
      <c r="K495" s="316">
        <v>0</v>
      </c>
      <c r="L495" s="316">
        <v>1200</v>
      </c>
      <c r="M495" s="316">
        <v>0</v>
      </c>
      <c r="N495" s="316">
        <v>0</v>
      </c>
      <c r="O495" s="316">
        <v>0</v>
      </c>
      <c r="P495" s="316">
        <v>1200</v>
      </c>
      <c r="Q495" s="316">
        <v>0</v>
      </c>
      <c r="R495" s="316">
        <v>0</v>
      </c>
      <c r="S495" s="316">
        <v>1200</v>
      </c>
      <c r="T495" s="316">
        <v>0</v>
      </c>
      <c r="U495" s="316">
        <v>0</v>
      </c>
      <c r="V495" s="316">
        <v>0</v>
      </c>
      <c r="W495" s="316">
        <v>0</v>
      </c>
      <c r="X495" s="316">
        <v>1200</v>
      </c>
      <c r="Y495" s="316">
        <v>0</v>
      </c>
      <c r="Z495" s="316">
        <v>0</v>
      </c>
      <c r="AA495" s="316">
        <v>0</v>
      </c>
      <c r="AB495" s="316">
        <v>0</v>
      </c>
      <c r="AC495" s="316">
        <v>0</v>
      </c>
      <c r="AD495" s="316">
        <v>1200</v>
      </c>
      <c r="AE495" s="316">
        <v>0</v>
      </c>
      <c r="AF495" s="316">
        <v>0</v>
      </c>
      <c r="AG495" s="316">
        <v>1200</v>
      </c>
      <c r="AH495" s="316">
        <v>0</v>
      </c>
      <c r="AI495" s="316">
        <v>0</v>
      </c>
      <c r="AJ495" s="316">
        <v>0</v>
      </c>
      <c r="AK495" s="316">
        <v>0</v>
      </c>
      <c r="AL495" s="316">
        <v>7200</v>
      </c>
    </row>
    <row r="496" spans="1:38">
      <c r="A496" s="316">
        <v>495</v>
      </c>
      <c r="B496" s="316" t="s">
        <v>2895</v>
      </c>
      <c r="C496" s="316" t="s">
        <v>3220</v>
      </c>
      <c r="D496" s="316">
        <f t="shared" si="7"/>
        <v>9000</v>
      </c>
      <c r="E496" s="316" t="s">
        <v>2897</v>
      </c>
      <c r="G496" s="316">
        <v>0</v>
      </c>
      <c r="H496" s="316">
        <v>0</v>
      </c>
      <c r="I496" s="316">
        <v>0</v>
      </c>
      <c r="J496" s="316">
        <v>0</v>
      </c>
      <c r="K496" s="316">
        <v>0</v>
      </c>
      <c r="L496" s="316">
        <v>3000</v>
      </c>
      <c r="M496" s="316">
        <v>0</v>
      </c>
      <c r="N496" s="316">
        <v>0</v>
      </c>
      <c r="O496" s="316">
        <v>0</v>
      </c>
      <c r="P496" s="316">
        <v>0</v>
      </c>
      <c r="Q496" s="316">
        <v>3000</v>
      </c>
      <c r="R496" s="316">
        <v>0</v>
      </c>
      <c r="S496" s="316">
        <v>0</v>
      </c>
      <c r="T496" s="316">
        <v>0</v>
      </c>
      <c r="U496" s="316">
        <v>0</v>
      </c>
      <c r="V496" s="316">
        <v>0</v>
      </c>
      <c r="W496" s="316">
        <v>0</v>
      </c>
      <c r="X496" s="316">
        <v>0</v>
      </c>
      <c r="Y496" s="316">
        <v>0</v>
      </c>
      <c r="Z496" s="316">
        <v>0</v>
      </c>
      <c r="AA496" s="316">
        <v>3000</v>
      </c>
      <c r="AB496" s="316">
        <v>0</v>
      </c>
      <c r="AC496" s="316">
        <v>0</v>
      </c>
      <c r="AD496" s="316">
        <v>0</v>
      </c>
      <c r="AE496" s="316">
        <v>0</v>
      </c>
      <c r="AF496" s="316">
        <v>0</v>
      </c>
      <c r="AG496" s="316">
        <v>0</v>
      </c>
      <c r="AH496" s="316">
        <v>0</v>
      </c>
      <c r="AI496" s="316">
        <v>0</v>
      </c>
      <c r="AJ496" s="316">
        <v>0</v>
      </c>
      <c r="AK496" s="316">
        <v>0</v>
      </c>
      <c r="AL496" s="316">
        <v>9000</v>
      </c>
    </row>
    <row r="497" spans="1:38">
      <c r="A497" s="316">
        <v>496</v>
      </c>
      <c r="B497" s="316" t="s">
        <v>2895</v>
      </c>
      <c r="C497" s="316" t="s">
        <v>3221</v>
      </c>
      <c r="D497" s="316">
        <f t="shared" si="7"/>
        <v>7200</v>
      </c>
      <c r="E497" s="316" t="s">
        <v>3026</v>
      </c>
      <c r="G497" s="316">
        <v>0</v>
      </c>
      <c r="H497" s="316">
        <v>0</v>
      </c>
      <c r="I497" s="316">
        <v>0</v>
      </c>
      <c r="J497" s="316">
        <v>0</v>
      </c>
      <c r="K497" s="316">
        <v>0</v>
      </c>
      <c r="L497" s="316">
        <v>1800</v>
      </c>
      <c r="M497" s="316">
        <v>0</v>
      </c>
      <c r="N497" s="316">
        <v>0</v>
      </c>
      <c r="O497" s="316">
        <v>0</v>
      </c>
      <c r="P497" s="316">
        <v>0</v>
      </c>
      <c r="Q497" s="316">
        <v>0</v>
      </c>
      <c r="R497" s="316">
        <v>0</v>
      </c>
      <c r="S497" s="316">
        <v>1800</v>
      </c>
      <c r="T497" s="316">
        <v>0</v>
      </c>
      <c r="U497" s="316">
        <v>0</v>
      </c>
      <c r="V497" s="316">
        <v>0</v>
      </c>
      <c r="W497" s="316">
        <v>0</v>
      </c>
      <c r="X497" s="316">
        <v>0</v>
      </c>
      <c r="Y497" s="316">
        <v>0</v>
      </c>
      <c r="Z497" s="316">
        <v>1800</v>
      </c>
      <c r="AA497" s="316">
        <v>0</v>
      </c>
      <c r="AB497" s="316">
        <v>0</v>
      </c>
      <c r="AC497" s="316">
        <v>0</v>
      </c>
      <c r="AD497" s="316">
        <v>0</v>
      </c>
      <c r="AE497" s="316">
        <v>0</v>
      </c>
      <c r="AF497" s="316">
        <v>0</v>
      </c>
      <c r="AG497" s="316">
        <v>1800</v>
      </c>
      <c r="AH497" s="316">
        <v>0</v>
      </c>
      <c r="AI497" s="316">
        <v>0</v>
      </c>
      <c r="AJ497" s="316">
        <v>0</v>
      </c>
      <c r="AK497" s="316">
        <v>0</v>
      </c>
      <c r="AL497" s="316">
        <v>7200</v>
      </c>
    </row>
    <row r="498" spans="1:38">
      <c r="A498" s="316">
        <v>497</v>
      </c>
      <c r="B498" s="316" t="s">
        <v>2895</v>
      </c>
      <c r="C498" s="316" t="s">
        <v>3222</v>
      </c>
      <c r="D498" s="316">
        <f t="shared" si="7"/>
        <v>7200</v>
      </c>
      <c r="E498" s="316" t="s">
        <v>3026</v>
      </c>
      <c r="G498" s="316">
        <v>0</v>
      </c>
      <c r="H498" s="316">
        <v>0</v>
      </c>
      <c r="I498" s="316">
        <v>0</v>
      </c>
      <c r="J498" s="316">
        <v>0</v>
      </c>
      <c r="K498" s="316">
        <v>0</v>
      </c>
      <c r="L498" s="316">
        <v>1800</v>
      </c>
      <c r="M498" s="316">
        <v>0</v>
      </c>
      <c r="N498" s="316">
        <v>0</v>
      </c>
      <c r="O498" s="316">
        <v>0</v>
      </c>
      <c r="P498" s="316">
        <v>0</v>
      </c>
      <c r="Q498" s="316">
        <v>0</v>
      </c>
      <c r="R498" s="316">
        <v>0</v>
      </c>
      <c r="S498" s="316">
        <v>1800</v>
      </c>
      <c r="T498" s="316">
        <v>0</v>
      </c>
      <c r="U498" s="316">
        <v>0</v>
      </c>
      <c r="V498" s="316">
        <v>0</v>
      </c>
      <c r="W498" s="316">
        <v>0</v>
      </c>
      <c r="X498" s="316">
        <v>0</v>
      </c>
      <c r="Y498" s="316">
        <v>0</v>
      </c>
      <c r="Z498" s="316">
        <v>1800</v>
      </c>
      <c r="AA498" s="316">
        <v>0</v>
      </c>
      <c r="AB498" s="316">
        <v>0</v>
      </c>
      <c r="AC498" s="316">
        <v>0</v>
      </c>
      <c r="AD498" s="316">
        <v>0</v>
      </c>
      <c r="AE498" s="316">
        <v>0</v>
      </c>
      <c r="AF498" s="316">
        <v>0</v>
      </c>
      <c r="AG498" s="316">
        <v>1800</v>
      </c>
      <c r="AH498" s="316">
        <v>0</v>
      </c>
      <c r="AI498" s="316">
        <v>0</v>
      </c>
      <c r="AJ498" s="316">
        <v>0</v>
      </c>
      <c r="AK498" s="316">
        <v>0</v>
      </c>
      <c r="AL498" s="316">
        <v>7200</v>
      </c>
    </row>
    <row r="499" spans="1:38">
      <c r="A499" s="316">
        <v>498</v>
      </c>
      <c r="B499" s="316" t="s">
        <v>2895</v>
      </c>
      <c r="C499" s="316" t="s">
        <v>3223</v>
      </c>
      <c r="D499" s="316">
        <f t="shared" si="7"/>
        <v>0</v>
      </c>
      <c r="E499" s="316" t="s">
        <v>2997</v>
      </c>
      <c r="G499" s="316">
        <v>0</v>
      </c>
      <c r="H499" s="316">
        <v>0</v>
      </c>
      <c r="I499" s="316">
        <v>0</v>
      </c>
      <c r="J499" s="316">
        <v>0</v>
      </c>
      <c r="K499" s="316">
        <v>0</v>
      </c>
      <c r="L499" s="316">
        <v>0</v>
      </c>
      <c r="M499" s="316">
        <v>0</v>
      </c>
      <c r="N499" s="316">
        <v>0</v>
      </c>
      <c r="O499" s="316">
        <v>0</v>
      </c>
      <c r="P499" s="316">
        <v>0</v>
      </c>
      <c r="Q499" s="316">
        <v>0</v>
      </c>
      <c r="R499" s="316">
        <v>0</v>
      </c>
      <c r="S499" s="316">
        <v>0</v>
      </c>
      <c r="T499" s="316">
        <v>0</v>
      </c>
      <c r="U499" s="316">
        <v>0</v>
      </c>
      <c r="V499" s="316">
        <v>0</v>
      </c>
      <c r="W499" s="316">
        <v>0</v>
      </c>
      <c r="X499" s="316">
        <v>0</v>
      </c>
      <c r="Y499" s="316">
        <v>0</v>
      </c>
      <c r="Z499" s="316">
        <v>0</v>
      </c>
      <c r="AA499" s="316">
        <v>0</v>
      </c>
      <c r="AB499" s="316">
        <v>0</v>
      </c>
      <c r="AC499" s="316">
        <v>0</v>
      </c>
      <c r="AD499" s="316">
        <v>0</v>
      </c>
      <c r="AE499" s="316">
        <v>0</v>
      </c>
      <c r="AF499" s="316">
        <v>0</v>
      </c>
      <c r="AG499" s="316">
        <v>0</v>
      </c>
      <c r="AH499" s="316">
        <v>0</v>
      </c>
      <c r="AI499" s="316">
        <v>0</v>
      </c>
      <c r="AJ499" s="316">
        <v>0</v>
      </c>
      <c r="AK499" s="316">
        <v>0</v>
      </c>
      <c r="AL499" s="316">
        <v>0</v>
      </c>
    </row>
    <row r="500" spans="1:38">
      <c r="A500" s="316">
        <v>499</v>
      </c>
      <c r="B500" s="316" t="s">
        <v>2895</v>
      </c>
      <c r="C500" s="316" t="s">
        <v>3224</v>
      </c>
      <c r="D500" s="316">
        <f t="shared" si="7"/>
        <v>0</v>
      </c>
      <c r="E500" s="316" t="s">
        <v>3215</v>
      </c>
      <c r="G500" s="316">
        <v>0</v>
      </c>
      <c r="H500" s="316">
        <v>0</v>
      </c>
      <c r="I500" s="316">
        <v>0</v>
      </c>
      <c r="J500" s="316">
        <v>0</v>
      </c>
      <c r="K500" s="316">
        <v>0</v>
      </c>
      <c r="L500" s="316">
        <v>0</v>
      </c>
      <c r="M500" s="316">
        <v>0</v>
      </c>
      <c r="N500" s="316">
        <v>0</v>
      </c>
      <c r="O500" s="316">
        <v>0</v>
      </c>
      <c r="P500" s="316">
        <v>0</v>
      </c>
      <c r="Q500" s="316">
        <v>0</v>
      </c>
      <c r="R500" s="316">
        <v>0</v>
      </c>
      <c r="S500" s="316">
        <v>0</v>
      </c>
      <c r="T500" s="316">
        <v>0</v>
      </c>
      <c r="U500" s="316">
        <v>0</v>
      </c>
      <c r="V500" s="316">
        <v>0</v>
      </c>
      <c r="W500" s="316">
        <v>0</v>
      </c>
      <c r="X500" s="316">
        <v>0</v>
      </c>
      <c r="Y500" s="316">
        <v>0</v>
      </c>
      <c r="Z500" s="316">
        <v>0</v>
      </c>
      <c r="AA500" s="316">
        <v>0</v>
      </c>
      <c r="AB500" s="316">
        <v>0</v>
      </c>
      <c r="AC500" s="316">
        <v>0</v>
      </c>
      <c r="AD500" s="316">
        <v>0</v>
      </c>
      <c r="AE500" s="316">
        <v>0</v>
      </c>
      <c r="AF500" s="316">
        <v>0</v>
      </c>
      <c r="AG500" s="316">
        <v>0</v>
      </c>
      <c r="AH500" s="316">
        <v>0</v>
      </c>
      <c r="AI500" s="316">
        <v>0</v>
      </c>
      <c r="AJ500" s="316">
        <v>0</v>
      </c>
      <c r="AK500" s="316">
        <v>0</v>
      </c>
      <c r="AL500" s="316">
        <v>0</v>
      </c>
    </row>
    <row r="501" spans="1:38">
      <c r="A501" s="316">
        <v>500</v>
      </c>
      <c r="B501" s="316" t="s">
        <v>2895</v>
      </c>
      <c r="C501" s="316" t="s">
        <v>3225</v>
      </c>
      <c r="D501" s="316">
        <f t="shared" si="7"/>
        <v>0</v>
      </c>
      <c r="E501" s="316" t="s">
        <v>3218</v>
      </c>
      <c r="G501" s="316">
        <v>0</v>
      </c>
      <c r="H501" s="316">
        <v>0</v>
      </c>
      <c r="I501" s="316">
        <v>0</v>
      </c>
      <c r="J501" s="316">
        <v>0</v>
      </c>
      <c r="K501" s="316">
        <v>0</v>
      </c>
      <c r="L501" s="316">
        <v>0</v>
      </c>
      <c r="M501" s="316">
        <v>0</v>
      </c>
      <c r="N501" s="316">
        <v>0</v>
      </c>
      <c r="O501" s="316">
        <v>0</v>
      </c>
      <c r="P501" s="316">
        <v>0</v>
      </c>
      <c r="Q501" s="316">
        <v>0</v>
      </c>
      <c r="R501" s="316">
        <v>0</v>
      </c>
      <c r="S501" s="316">
        <v>0</v>
      </c>
      <c r="T501" s="316">
        <v>0</v>
      </c>
      <c r="U501" s="316">
        <v>0</v>
      </c>
      <c r="V501" s="316">
        <v>0</v>
      </c>
      <c r="W501" s="316">
        <v>0</v>
      </c>
      <c r="X501" s="316">
        <v>0</v>
      </c>
      <c r="Y501" s="316">
        <v>0</v>
      </c>
      <c r="Z501" s="316">
        <v>0</v>
      </c>
      <c r="AA501" s="316">
        <v>0</v>
      </c>
      <c r="AB501" s="316">
        <v>0</v>
      </c>
      <c r="AC501" s="316">
        <v>0</v>
      </c>
      <c r="AD501" s="316">
        <v>0</v>
      </c>
      <c r="AE501" s="316">
        <v>0</v>
      </c>
      <c r="AF501" s="316">
        <v>0</v>
      </c>
      <c r="AG501" s="316">
        <v>0</v>
      </c>
      <c r="AH501" s="316">
        <v>0</v>
      </c>
      <c r="AI501" s="316">
        <v>0</v>
      </c>
      <c r="AJ501" s="316">
        <v>0</v>
      </c>
      <c r="AK501" s="316">
        <v>0</v>
      </c>
      <c r="AL501" s="316">
        <v>0</v>
      </c>
    </row>
    <row r="502" spans="1:38">
      <c r="A502" s="316">
        <v>501</v>
      </c>
      <c r="B502" s="316" t="s">
        <v>2895</v>
      </c>
      <c r="C502" s="316" t="s">
        <v>3226</v>
      </c>
      <c r="D502" s="316">
        <f t="shared" si="7"/>
        <v>0</v>
      </c>
      <c r="E502" s="316" t="s">
        <v>3215</v>
      </c>
      <c r="G502" s="316">
        <v>0</v>
      </c>
      <c r="H502" s="316">
        <v>0</v>
      </c>
      <c r="I502" s="316">
        <v>0</v>
      </c>
      <c r="J502" s="316">
        <v>0</v>
      </c>
      <c r="K502" s="316">
        <v>0</v>
      </c>
      <c r="L502" s="316">
        <v>0</v>
      </c>
      <c r="M502" s="316">
        <v>0</v>
      </c>
      <c r="N502" s="316">
        <v>0</v>
      </c>
      <c r="O502" s="316">
        <v>0</v>
      </c>
      <c r="P502" s="316">
        <v>0</v>
      </c>
      <c r="Q502" s="316">
        <v>0</v>
      </c>
      <c r="R502" s="316">
        <v>0</v>
      </c>
      <c r="S502" s="316">
        <v>0</v>
      </c>
      <c r="T502" s="316">
        <v>0</v>
      </c>
      <c r="U502" s="316">
        <v>0</v>
      </c>
      <c r="V502" s="316">
        <v>0</v>
      </c>
      <c r="W502" s="316">
        <v>0</v>
      </c>
      <c r="X502" s="316">
        <v>0</v>
      </c>
      <c r="Y502" s="316">
        <v>0</v>
      </c>
      <c r="Z502" s="316">
        <v>0</v>
      </c>
      <c r="AA502" s="316">
        <v>0</v>
      </c>
      <c r="AB502" s="316">
        <v>0</v>
      </c>
      <c r="AC502" s="316">
        <v>0</v>
      </c>
      <c r="AD502" s="316">
        <v>0</v>
      </c>
      <c r="AE502" s="316">
        <v>0</v>
      </c>
      <c r="AF502" s="316">
        <v>0</v>
      </c>
      <c r="AG502" s="316">
        <v>0</v>
      </c>
      <c r="AH502" s="316">
        <v>0</v>
      </c>
      <c r="AI502" s="316">
        <v>0</v>
      </c>
      <c r="AJ502" s="316">
        <v>0</v>
      </c>
      <c r="AK502" s="316">
        <v>0</v>
      </c>
      <c r="AL502" s="316">
        <v>0</v>
      </c>
    </row>
    <row r="503" spans="1:38">
      <c r="A503" s="316">
        <v>502</v>
      </c>
      <c r="B503" s="316" t="s">
        <v>2895</v>
      </c>
      <c r="C503" s="316" t="s">
        <v>3227</v>
      </c>
      <c r="D503" s="316">
        <f t="shared" si="7"/>
        <v>0</v>
      </c>
      <c r="E503" s="316" t="s">
        <v>3215</v>
      </c>
      <c r="G503" s="316">
        <v>0</v>
      </c>
      <c r="H503" s="316">
        <v>0</v>
      </c>
      <c r="I503" s="316">
        <v>0</v>
      </c>
      <c r="J503" s="316">
        <v>0</v>
      </c>
      <c r="K503" s="316">
        <v>0</v>
      </c>
      <c r="L503" s="316">
        <v>0</v>
      </c>
      <c r="M503" s="316">
        <v>0</v>
      </c>
      <c r="N503" s="316">
        <v>0</v>
      </c>
      <c r="O503" s="316">
        <v>0</v>
      </c>
      <c r="P503" s="316">
        <v>0</v>
      </c>
      <c r="Q503" s="316">
        <v>0</v>
      </c>
      <c r="R503" s="316">
        <v>0</v>
      </c>
      <c r="S503" s="316">
        <v>0</v>
      </c>
      <c r="T503" s="316">
        <v>0</v>
      </c>
      <c r="U503" s="316">
        <v>0</v>
      </c>
      <c r="V503" s="316">
        <v>0</v>
      </c>
      <c r="W503" s="316">
        <v>0</v>
      </c>
      <c r="X503" s="316">
        <v>0</v>
      </c>
      <c r="Y503" s="316">
        <v>0</v>
      </c>
      <c r="Z503" s="316">
        <v>0</v>
      </c>
      <c r="AA503" s="316">
        <v>0</v>
      </c>
      <c r="AB503" s="316">
        <v>0</v>
      </c>
      <c r="AC503" s="316">
        <v>0</v>
      </c>
      <c r="AD503" s="316">
        <v>0</v>
      </c>
      <c r="AE503" s="316">
        <v>0</v>
      </c>
      <c r="AF503" s="316">
        <v>0</v>
      </c>
      <c r="AG503" s="316">
        <v>0</v>
      </c>
      <c r="AH503" s="316">
        <v>0</v>
      </c>
      <c r="AI503" s="316">
        <v>0</v>
      </c>
      <c r="AJ503" s="316">
        <v>0</v>
      </c>
      <c r="AK503" s="316">
        <v>0</v>
      </c>
      <c r="AL503" s="316">
        <v>0</v>
      </c>
    </row>
    <row r="504" spans="1:38">
      <c r="A504" s="316">
        <v>503</v>
      </c>
      <c r="B504" s="316" t="s">
        <v>2895</v>
      </c>
      <c r="C504" s="316" t="s">
        <v>3228</v>
      </c>
      <c r="D504" s="316">
        <f t="shared" si="7"/>
        <v>7560</v>
      </c>
      <c r="E504" s="316" t="s">
        <v>3215</v>
      </c>
      <c r="G504" s="316">
        <v>0</v>
      </c>
      <c r="H504" s="316">
        <v>0</v>
      </c>
      <c r="I504" s="316">
        <v>0</v>
      </c>
      <c r="J504" s="316">
        <v>0</v>
      </c>
      <c r="K504" s="316">
        <v>0</v>
      </c>
      <c r="L504" s="316">
        <v>1890</v>
      </c>
      <c r="M504" s="316">
        <v>0</v>
      </c>
      <c r="N504" s="316">
        <v>0</v>
      </c>
      <c r="O504" s="316">
        <v>0</v>
      </c>
      <c r="P504" s="316">
        <v>0</v>
      </c>
      <c r="Q504" s="316">
        <v>0</v>
      </c>
      <c r="R504" s="316">
        <v>0</v>
      </c>
      <c r="S504" s="316">
        <v>1890</v>
      </c>
      <c r="T504" s="316">
        <v>0</v>
      </c>
      <c r="U504" s="316">
        <v>0</v>
      </c>
      <c r="V504" s="316">
        <v>0</v>
      </c>
      <c r="W504" s="316">
        <v>0</v>
      </c>
      <c r="X504" s="316">
        <v>0</v>
      </c>
      <c r="Y504" s="316">
        <v>1890</v>
      </c>
      <c r="Z504" s="316">
        <v>0</v>
      </c>
      <c r="AA504" s="316">
        <v>0</v>
      </c>
      <c r="AB504" s="316">
        <v>0</v>
      </c>
      <c r="AC504" s="316">
        <v>0</v>
      </c>
      <c r="AD504" s="316">
        <v>0</v>
      </c>
      <c r="AE504" s="316">
        <v>0</v>
      </c>
      <c r="AF504" s="316">
        <v>1890</v>
      </c>
      <c r="AG504" s="316">
        <v>0</v>
      </c>
      <c r="AH504" s="316">
        <v>0</v>
      </c>
      <c r="AI504" s="316">
        <v>0</v>
      </c>
      <c r="AJ504" s="316">
        <v>0</v>
      </c>
      <c r="AK504" s="316">
        <v>0</v>
      </c>
      <c r="AL504" s="316">
        <v>7560</v>
      </c>
    </row>
    <row r="505" spans="1:38">
      <c r="A505" s="316">
        <v>504</v>
      </c>
      <c r="B505" s="316" t="s">
        <v>2895</v>
      </c>
      <c r="C505" s="316" t="s">
        <v>3229</v>
      </c>
      <c r="D505" s="316">
        <f t="shared" si="7"/>
        <v>7560</v>
      </c>
      <c r="E505" s="316" t="s">
        <v>3215</v>
      </c>
      <c r="G505" s="316">
        <v>0</v>
      </c>
      <c r="H505" s="316">
        <v>0</v>
      </c>
      <c r="I505" s="316">
        <v>0</v>
      </c>
      <c r="J505" s="316">
        <v>0</v>
      </c>
      <c r="K505" s="316">
        <v>0</v>
      </c>
      <c r="L505" s="316">
        <v>1890</v>
      </c>
      <c r="M505" s="316">
        <v>0</v>
      </c>
      <c r="N505" s="316">
        <v>0</v>
      </c>
      <c r="O505" s="316">
        <v>0</v>
      </c>
      <c r="P505" s="316">
        <v>0</v>
      </c>
      <c r="Q505" s="316">
        <v>0</v>
      </c>
      <c r="R505" s="316">
        <v>0</v>
      </c>
      <c r="S505" s="316">
        <v>1890</v>
      </c>
      <c r="T505" s="316">
        <v>0</v>
      </c>
      <c r="U505" s="316">
        <v>0</v>
      </c>
      <c r="V505" s="316">
        <v>0</v>
      </c>
      <c r="W505" s="316">
        <v>0</v>
      </c>
      <c r="X505" s="316">
        <v>0</v>
      </c>
      <c r="Y505" s="316">
        <v>1890</v>
      </c>
      <c r="Z505" s="316">
        <v>0</v>
      </c>
      <c r="AA505" s="316">
        <v>0</v>
      </c>
      <c r="AB505" s="316">
        <v>0</v>
      </c>
      <c r="AC505" s="316">
        <v>0</v>
      </c>
      <c r="AD505" s="316">
        <v>0</v>
      </c>
      <c r="AE505" s="316">
        <v>0</v>
      </c>
      <c r="AF505" s="316">
        <v>1890</v>
      </c>
      <c r="AG505" s="316">
        <v>0</v>
      </c>
      <c r="AH505" s="316">
        <v>0</v>
      </c>
      <c r="AI505" s="316">
        <v>0</v>
      </c>
      <c r="AJ505" s="316">
        <v>0</v>
      </c>
      <c r="AK505" s="316">
        <v>0</v>
      </c>
      <c r="AL505" s="316">
        <v>7560</v>
      </c>
    </row>
    <row r="506" spans="1:38">
      <c r="A506" s="316">
        <v>505</v>
      </c>
      <c r="B506" s="316" t="s">
        <v>2895</v>
      </c>
      <c r="C506" s="316" t="s">
        <v>3230</v>
      </c>
      <c r="D506" s="316">
        <f t="shared" si="7"/>
        <v>6000</v>
      </c>
      <c r="E506" s="316" t="s">
        <v>2914</v>
      </c>
      <c r="G506" s="316">
        <v>0</v>
      </c>
      <c r="H506" s="316">
        <v>0</v>
      </c>
      <c r="I506" s="316">
        <v>0</v>
      </c>
      <c r="J506" s="316">
        <v>0</v>
      </c>
      <c r="K506" s="316">
        <v>0</v>
      </c>
      <c r="L506" s="316">
        <v>0</v>
      </c>
      <c r="M506" s="316">
        <v>0</v>
      </c>
      <c r="N506" s="316">
        <v>0</v>
      </c>
      <c r="O506" s="316">
        <v>0</v>
      </c>
      <c r="P506" s="316">
        <v>0</v>
      </c>
      <c r="Q506" s="316">
        <v>2000</v>
      </c>
      <c r="R506" s="316">
        <v>0</v>
      </c>
      <c r="S506" s="316">
        <v>0</v>
      </c>
      <c r="T506" s="316">
        <v>0</v>
      </c>
      <c r="U506" s="316">
        <v>0</v>
      </c>
      <c r="V506" s="316">
        <v>0</v>
      </c>
      <c r="W506" s="316">
        <v>0</v>
      </c>
      <c r="X506" s="316">
        <v>2000</v>
      </c>
      <c r="Y506" s="316">
        <v>0</v>
      </c>
      <c r="Z506" s="316">
        <v>0</v>
      </c>
      <c r="AA506" s="316">
        <v>0</v>
      </c>
      <c r="AB506" s="316">
        <v>0</v>
      </c>
      <c r="AC506" s="316">
        <v>0</v>
      </c>
      <c r="AD506" s="316">
        <v>0</v>
      </c>
      <c r="AE506" s="316">
        <v>2000</v>
      </c>
      <c r="AF506" s="316">
        <v>0</v>
      </c>
      <c r="AG506" s="316">
        <v>0</v>
      </c>
      <c r="AH506" s="316">
        <v>0</v>
      </c>
      <c r="AI506" s="316">
        <v>0</v>
      </c>
      <c r="AJ506" s="316">
        <v>0</v>
      </c>
      <c r="AK506" s="316">
        <v>0</v>
      </c>
      <c r="AL506" s="316">
        <v>6000</v>
      </c>
    </row>
    <row r="507" spans="1:38">
      <c r="A507" s="316">
        <v>506</v>
      </c>
      <c r="B507" s="316" t="s">
        <v>2895</v>
      </c>
      <c r="C507" s="316" t="s">
        <v>3231</v>
      </c>
      <c r="D507" s="316">
        <f t="shared" si="7"/>
        <v>8000</v>
      </c>
      <c r="E507" s="316" t="s">
        <v>2914</v>
      </c>
      <c r="G507" s="316">
        <v>0</v>
      </c>
      <c r="H507" s="316">
        <v>0</v>
      </c>
      <c r="I507" s="316">
        <v>0</v>
      </c>
      <c r="J507" s="316">
        <v>0</v>
      </c>
      <c r="K507" s="316">
        <v>0</v>
      </c>
      <c r="L507" s="316">
        <v>0</v>
      </c>
      <c r="M507" s="316">
        <v>0</v>
      </c>
      <c r="N507" s="316">
        <v>0</v>
      </c>
      <c r="O507" s="316">
        <v>0</v>
      </c>
      <c r="P507" s="316">
        <v>0</v>
      </c>
      <c r="Q507" s="316">
        <v>2000</v>
      </c>
      <c r="R507" s="316">
        <v>0</v>
      </c>
      <c r="S507" s="316">
        <v>0</v>
      </c>
      <c r="T507" s="316">
        <v>0</v>
      </c>
      <c r="U507" s="316">
        <v>0</v>
      </c>
      <c r="V507" s="316">
        <v>0</v>
      </c>
      <c r="W507" s="316">
        <v>2000</v>
      </c>
      <c r="X507" s="316">
        <v>0</v>
      </c>
      <c r="Y507" s="316">
        <v>0</v>
      </c>
      <c r="Z507" s="316">
        <v>0</v>
      </c>
      <c r="AA507" s="316">
        <v>2000</v>
      </c>
      <c r="AB507" s="316">
        <v>0</v>
      </c>
      <c r="AC507" s="316">
        <v>0</v>
      </c>
      <c r="AD507" s="316">
        <v>0</v>
      </c>
      <c r="AE507" s="316">
        <v>0</v>
      </c>
      <c r="AF507" s="316">
        <v>0</v>
      </c>
      <c r="AG507" s="316">
        <v>0</v>
      </c>
      <c r="AH507" s="316">
        <v>2000</v>
      </c>
      <c r="AI507" s="316">
        <v>0</v>
      </c>
      <c r="AJ507" s="316">
        <v>0</v>
      </c>
      <c r="AK507" s="316">
        <v>0</v>
      </c>
      <c r="AL507" s="316">
        <v>8000</v>
      </c>
    </row>
    <row r="508" spans="1:38">
      <c r="A508" s="316">
        <v>507</v>
      </c>
      <c r="B508" s="316" t="s">
        <v>2895</v>
      </c>
      <c r="C508" s="316" t="s">
        <v>3232</v>
      </c>
      <c r="D508" s="316">
        <f t="shared" si="7"/>
        <v>7560</v>
      </c>
      <c r="E508" s="316" t="s">
        <v>2897</v>
      </c>
      <c r="G508" s="316">
        <v>0</v>
      </c>
      <c r="H508" s="316">
        <v>0</v>
      </c>
      <c r="I508" s="316">
        <v>0</v>
      </c>
      <c r="J508" s="316">
        <v>0</v>
      </c>
      <c r="K508" s="316">
        <v>0</v>
      </c>
      <c r="L508" s="316">
        <v>1540</v>
      </c>
      <c r="M508" s="316">
        <v>0</v>
      </c>
      <c r="N508" s="316">
        <v>0</v>
      </c>
      <c r="O508" s="316">
        <v>0</v>
      </c>
      <c r="P508" s="316">
        <v>1540</v>
      </c>
      <c r="Q508" s="316">
        <v>0</v>
      </c>
      <c r="R508" s="316">
        <v>0</v>
      </c>
      <c r="S508" s="316">
        <v>0</v>
      </c>
      <c r="T508" s="316">
        <v>1540</v>
      </c>
      <c r="U508" s="316">
        <v>0</v>
      </c>
      <c r="V508" s="316">
        <v>0</v>
      </c>
      <c r="W508" s="316">
        <v>0</v>
      </c>
      <c r="X508" s="316">
        <v>0</v>
      </c>
      <c r="Y508" s="316">
        <v>0</v>
      </c>
      <c r="Z508" s="316">
        <v>1540</v>
      </c>
      <c r="AA508" s="316">
        <v>0</v>
      </c>
      <c r="AB508" s="316">
        <v>0</v>
      </c>
      <c r="AC508" s="316">
        <v>0</v>
      </c>
      <c r="AD508" s="316">
        <v>0</v>
      </c>
      <c r="AE508" s="316">
        <v>1400</v>
      </c>
      <c r="AF508" s="316">
        <v>0</v>
      </c>
      <c r="AG508" s="316">
        <v>0</v>
      </c>
      <c r="AH508" s="316">
        <v>0</v>
      </c>
      <c r="AI508" s="316">
        <v>0</v>
      </c>
      <c r="AJ508" s="316">
        <v>0</v>
      </c>
      <c r="AK508" s="316">
        <v>0</v>
      </c>
      <c r="AL508" s="316">
        <v>7560</v>
      </c>
    </row>
    <row r="509" spans="1:38">
      <c r="A509" s="316">
        <v>508</v>
      </c>
      <c r="B509" s="316" t="s">
        <v>2895</v>
      </c>
      <c r="C509" s="316" t="s">
        <v>3233</v>
      </c>
      <c r="D509" s="316">
        <f t="shared" si="7"/>
        <v>3000</v>
      </c>
      <c r="E509" s="316" t="s">
        <v>3164</v>
      </c>
      <c r="G509" s="316">
        <v>0</v>
      </c>
      <c r="H509" s="316">
        <v>0</v>
      </c>
      <c r="I509" s="316">
        <v>0</v>
      </c>
      <c r="J509" s="316">
        <v>0</v>
      </c>
      <c r="K509" s="316">
        <v>0</v>
      </c>
      <c r="L509" s="316">
        <v>0</v>
      </c>
      <c r="M509" s="316">
        <v>0</v>
      </c>
      <c r="N509" s="316">
        <v>0</v>
      </c>
      <c r="O509" s="316">
        <v>0</v>
      </c>
      <c r="P509" s="316">
        <v>1500</v>
      </c>
      <c r="Q509" s="316">
        <v>0</v>
      </c>
      <c r="R509" s="316">
        <v>0</v>
      </c>
      <c r="S509" s="316">
        <v>0</v>
      </c>
      <c r="T509" s="316">
        <v>0</v>
      </c>
      <c r="U509" s="316">
        <v>0</v>
      </c>
      <c r="V509" s="316">
        <v>0</v>
      </c>
      <c r="W509" s="316">
        <v>0</v>
      </c>
      <c r="X509" s="316">
        <v>0</v>
      </c>
      <c r="Y509" s="316">
        <v>0</v>
      </c>
      <c r="Z509" s="316">
        <v>1500</v>
      </c>
      <c r="AA509" s="316">
        <v>0</v>
      </c>
      <c r="AB509" s="316">
        <v>0</v>
      </c>
      <c r="AC509" s="316">
        <v>0</v>
      </c>
      <c r="AD509" s="316">
        <v>0</v>
      </c>
      <c r="AE509" s="316">
        <v>0</v>
      </c>
      <c r="AF509" s="316">
        <v>0</v>
      </c>
      <c r="AG509" s="316">
        <v>0</v>
      </c>
      <c r="AH509" s="316">
        <v>0</v>
      </c>
      <c r="AI509" s="316">
        <v>0</v>
      </c>
      <c r="AJ509" s="316">
        <v>0</v>
      </c>
      <c r="AK509" s="316">
        <v>0</v>
      </c>
      <c r="AL509" s="316">
        <v>3000</v>
      </c>
    </row>
    <row r="510" spans="1:38">
      <c r="A510" s="316">
        <v>509</v>
      </c>
      <c r="B510" s="316" t="s">
        <v>2895</v>
      </c>
      <c r="C510" s="316" t="s">
        <v>3234</v>
      </c>
      <c r="D510" s="316">
        <f t="shared" si="7"/>
        <v>0</v>
      </c>
      <c r="E510" s="316" t="s">
        <v>2997</v>
      </c>
      <c r="G510" s="316">
        <v>0</v>
      </c>
      <c r="H510" s="316">
        <v>0</v>
      </c>
      <c r="I510" s="316">
        <v>0</v>
      </c>
      <c r="J510" s="316">
        <v>0</v>
      </c>
      <c r="K510" s="316">
        <v>0</v>
      </c>
      <c r="L510" s="316">
        <v>0</v>
      </c>
      <c r="M510" s="316">
        <v>0</v>
      </c>
      <c r="N510" s="316">
        <v>0</v>
      </c>
      <c r="O510" s="316">
        <v>0</v>
      </c>
      <c r="P510" s="316">
        <v>0</v>
      </c>
      <c r="Q510" s="316">
        <v>0</v>
      </c>
      <c r="R510" s="316">
        <v>0</v>
      </c>
      <c r="S510" s="316">
        <v>0</v>
      </c>
      <c r="T510" s="316">
        <v>0</v>
      </c>
      <c r="U510" s="316">
        <v>0</v>
      </c>
      <c r="V510" s="316">
        <v>0</v>
      </c>
      <c r="W510" s="316">
        <v>0</v>
      </c>
      <c r="X510" s="316">
        <v>0</v>
      </c>
      <c r="Y510" s="316">
        <v>0</v>
      </c>
      <c r="Z510" s="316">
        <v>0</v>
      </c>
      <c r="AA510" s="316">
        <v>0</v>
      </c>
      <c r="AB510" s="316">
        <v>0</v>
      </c>
      <c r="AC510" s="316">
        <v>0</v>
      </c>
      <c r="AD510" s="316">
        <v>0</v>
      </c>
      <c r="AE510" s="316">
        <v>0</v>
      </c>
      <c r="AF510" s="316">
        <v>0</v>
      </c>
      <c r="AG510" s="316">
        <v>0</v>
      </c>
      <c r="AH510" s="316">
        <v>0</v>
      </c>
      <c r="AI510" s="316">
        <v>0</v>
      </c>
      <c r="AJ510" s="316">
        <v>0</v>
      </c>
      <c r="AK510" s="316">
        <v>0</v>
      </c>
      <c r="AL510" s="316">
        <v>0</v>
      </c>
    </row>
    <row r="511" spans="1:38">
      <c r="A511" s="316">
        <v>510</v>
      </c>
      <c r="B511" s="316" t="s">
        <v>2895</v>
      </c>
      <c r="C511" s="316" t="s">
        <v>3235</v>
      </c>
      <c r="D511" s="316">
        <f t="shared" si="7"/>
        <v>8000</v>
      </c>
      <c r="E511" s="316" t="s">
        <v>2914</v>
      </c>
      <c r="G511" s="316">
        <v>0</v>
      </c>
      <c r="H511" s="316">
        <v>0</v>
      </c>
      <c r="I511" s="316">
        <v>0</v>
      </c>
      <c r="J511" s="316">
        <v>0</v>
      </c>
      <c r="K511" s="316">
        <v>0</v>
      </c>
      <c r="L511" s="316">
        <v>0</v>
      </c>
      <c r="M511" s="316">
        <v>0</v>
      </c>
      <c r="N511" s="316">
        <v>0</v>
      </c>
      <c r="O511" s="316">
        <v>0</v>
      </c>
      <c r="P511" s="316">
        <v>2000</v>
      </c>
      <c r="Q511" s="316">
        <v>0</v>
      </c>
      <c r="R511" s="316">
        <v>0</v>
      </c>
      <c r="S511" s="316">
        <v>0</v>
      </c>
      <c r="T511" s="316">
        <v>2000</v>
      </c>
      <c r="U511" s="316">
        <v>0</v>
      </c>
      <c r="V511" s="316">
        <v>0</v>
      </c>
      <c r="W511" s="316">
        <v>0</v>
      </c>
      <c r="X511" s="316">
        <v>0</v>
      </c>
      <c r="Y511" s="316">
        <v>0</v>
      </c>
      <c r="Z511" s="316">
        <v>0</v>
      </c>
      <c r="AA511" s="316">
        <v>2000</v>
      </c>
      <c r="AB511" s="316">
        <v>0</v>
      </c>
      <c r="AC511" s="316">
        <v>0</v>
      </c>
      <c r="AD511" s="316">
        <v>0</v>
      </c>
      <c r="AE511" s="316">
        <v>0</v>
      </c>
      <c r="AF511" s="316">
        <v>0</v>
      </c>
      <c r="AG511" s="316">
        <v>0</v>
      </c>
      <c r="AH511" s="316">
        <v>2000</v>
      </c>
      <c r="AI511" s="316">
        <v>0</v>
      </c>
      <c r="AJ511" s="316">
        <v>0</v>
      </c>
      <c r="AK511" s="316">
        <v>0</v>
      </c>
      <c r="AL511" s="316">
        <v>8000</v>
      </c>
    </row>
    <row r="512" spans="1:38">
      <c r="A512" s="316">
        <v>511</v>
      </c>
      <c r="B512" s="316" t="s">
        <v>2895</v>
      </c>
      <c r="C512" s="316" t="s">
        <v>3236</v>
      </c>
      <c r="D512" s="316">
        <f t="shared" si="7"/>
        <v>6000</v>
      </c>
      <c r="E512" s="316" t="s">
        <v>3026</v>
      </c>
      <c r="G512" s="316">
        <v>0</v>
      </c>
      <c r="H512" s="316">
        <v>0</v>
      </c>
      <c r="I512" s="316">
        <v>0</v>
      </c>
      <c r="J512" s="316">
        <v>0</v>
      </c>
      <c r="K512" s="316">
        <v>0</v>
      </c>
      <c r="L512" s="316">
        <v>0</v>
      </c>
      <c r="M512" s="316">
        <v>0</v>
      </c>
      <c r="N512" s="316">
        <v>0</v>
      </c>
      <c r="O512" s="316">
        <v>0</v>
      </c>
      <c r="P512" s="316">
        <v>2000</v>
      </c>
      <c r="Q512" s="316">
        <v>0</v>
      </c>
      <c r="R512" s="316">
        <v>0</v>
      </c>
      <c r="S512" s="316">
        <v>0</v>
      </c>
      <c r="T512" s="316">
        <v>0</v>
      </c>
      <c r="U512" s="316">
        <v>0</v>
      </c>
      <c r="V512" s="316">
        <v>0</v>
      </c>
      <c r="W512" s="316">
        <v>2000</v>
      </c>
      <c r="X512" s="316">
        <v>0</v>
      </c>
      <c r="Y512" s="316">
        <v>0</v>
      </c>
      <c r="Z512" s="316">
        <v>0</v>
      </c>
      <c r="AA512" s="316">
        <v>0</v>
      </c>
      <c r="AB512" s="316">
        <v>0</v>
      </c>
      <c r="AC512" s="316">
        <v>0</v>
      </c>
      <c r="AD512" s="316">
        <v>0</v>
      </c>
      <c r="AE512" s="316">
        <v>2000</v>
      </c>
      <c r="AF512" s="316">
        <v>0</v>
      </c>
      <c r="AG512" s="316">
        <v>0</v>
      </c>
      <c r="AH512" s="316">
        <v>0</v>
      </c>
      <c r="AI512" s="316">
        <v>0</v>
      </c>
      <c r="AJ512" s="316">
        <v>0</v>
      </c>
      <c r="AK512" s="316">
        <v>0</v>
      </c>
      <c r="AL512" s="316">
        <v>6000</v>
      </c>
    </row>
    <row r="513" spans="1:38">
      <c r="A513" s="316">
        <v>512</v>
      </c>
      <c r="B513" s="316" t="s">
        <v>2895</v>
      </c>
      <c r="C513" s="316" t="s">
        <v>3237</v>
      </c>
      <c r="D513" s="316">
        <f t="shared" si="7"/>
        <v>9000</v>
      </c>
      <c r="E513" s="316" t="s">
        <v>3238</v>
      </c>
      <c r="G513" s="316">
        <v>0</v>
      </c>
      <c r="H513" s="316">
        <v>0</v>
      </c>
      <c r="I513" s="316">
        <v>0</v>
      </c>
      <c r="J513" s="316">
        <v>0</v>
      </c>
      <c r="K513" s="316">
        <v>0</v>
      </c>
      <c r="L513" s="316">
        <v>0</v>
      </c>
      <c r="M513" s="316">
        <v>0</v>
      </c>
      <c r="N513" s="316">
        <v>0</v>
      </c>
      <c r="O513" s="316">
        <v>0</v>
      </c>
      <c r="P513" s="316">
        <v>3000</v>
      </c>
      <c r="Q513" s="316">
        <v>0</v>
      </c>
      <c r="R513" s="316">
        <v>0</v>
      </c>
      <c r="S513" s="316">
        <v>0</v>
      </c>
      <c r="T513" s="316">
        <v>0</v>
      </c>
      <c r="U513" s="316">
        <v>0</v>
      </c>
      <c r="V513" s="316">
        <v>0</v>
      </c>
      <c r="W513" s="316">
        <v>3000</v>
      </c>
      <c r="X513" s="316">
        <v>0</v>
      </c>
      <c r="Y513" s="316">
        <v>0</v>
      </c>
      <c r="Z513" s="316">
        <v>0</v>
      </c>
      <c r="AA513" s="316">
        <v>0</v>
      </c>
      <c r="AB513" s="316">
        <v>0</v>
      </c>
      <c r="AC513" s="316">
        <v>0</v>
      </c>
      <c r="AD513" s="316">
        <v>0</v>
      </c>
      <c r="AE513" s="316">
        <v>3000</v>
      </c>
      <c r="AF513" s="316">
        <v>0</v>
      </c>
      <c r="AG513" s="316">
        <v>0</v>
      </c>
      <c r="AH513" s="316">
        <v>0</v>
      </c>
      <c r="AI513" s="316">
        <v>0</v>
      </c>
      <c r="AJ513" s="316">
        <v>0</v>
      </c>
      <c r="AK513" s="316">
        <v>0</v>
      </c>
      <c r="AL513" s="316">
        <v>9000</v>
      </c>
    </row>
    <row r="514" spans="1:38">
      <c r="A514" s="316">
        <v>513</v>
      </c>
      <c r="B514" s="316" t="s">
        <v>2895</v>
      </c>
      <c r="C514" s="316" t="s">
        <v>3239</v>
      </c>
      <c r="D514" s="316">
        <f t="shared" ref="D514:D577" si="8">IF(ISERROR(AL514),0,AL514)</f>
        <v>6000</v>
      </c>
      <c r="E514" s="316" t="s">
        <v>3240</v>
      </c>
      <c r="G514" s="316">
        <v>0</v>
      </c>
      <c r="H514" s="316">
        <v>0</v>
      </c>
      <c r="I514" s="316">
        <v>0</v>
      </c>
      <c r="J514" s="316">
        <v>0</v>
      </c>
      <c r="K514" s="316">
        <v>0</v>
      </c>
      <c r="L514" s="316">
        <v>0</v>
      </c>
      <c r="M514" s="316">
        <v>0</v>
      </c>
      <c r="N514" s="316">
        <v>0</v>
      </c>
      <c r="O514" s="316">
        <v>0</v>
      </c>
      <c r="P514" s="316">
        <v>0</v>
      </c>
      <c r="Q514" s="316">
        <v>0</v>
      </c>
      <c r="R514" s="316">
        <v>2000</v>
      </c>
      <c r="S514" s="316">
        <v>0</v>
      </c>
      <c r="T514" s="316">
        <v>0</v>
      </c>
      <c r="U514" s="316">
        <v>0</v>
      </c>
      <c r="V514" s="316">
        <v>0</v>
      </c>
      <c r="W514" s="316">
        <v>0</v>
      </c>
      <c r="X514" s="316">
        <v>0</v>
      </c>
      <c r="Y514" s="316">
        <v>2000</v>
      </c>
      <c r="Z514" s="316">
        <v>0</v>
      </c>
      <c r="AA514" s="316">
        <v>0</v>
      </c>
      <c r="AB514" s="316">
        <v>0</v>
      </c>
      <c r="AC514" s="316">
        <v>0</v>
      </c>
      <c r="AD514" s="316">
        <v>0</v>
      </c>
      <c r="AE514" s="316">
        <v>0</v>
      </c>
      <c r="AF514" s="316">
        <v>2000</v>
      </c>
      <c r="AG514" s="316">
        <v>0</v>
      </c>
      <c r="AH514" s="316">
        <v>0</v>
      </c>
      <c r="AI514" s="316">
        <v>0</v>
      </c>
      <c r="AJ514" s="316">
        <v>0</v>
      </c>
      <c r="AK514" s="316">
        <v>0</v>
      </c>
      <c r="AL514" s="316">
        <v>6000</v>
      </c>
    </row>
    <row r="515" spans="1:38">
      <c r="A515" s="316">
        <v>514</v>
      </c>
      <c r="B515" s="316" t="s">
        <v>2895</v>
      </c>
      <c r="C515" s="316" t="s">
        <v>3241</v>
      </c>
      <c r="D515" s="316">
        <f t="shared" si="8"/>
        <v>10000</v>
      </c>
      <c r="E515" s="316" t="s">
        <v>3238</v>
      </c>
      <c r="G515" s="316">
        <v>0</v>
      </c>
      <c r="H515" s="316">
        <v>0</v>
      </c>
      <c r="I515" s="316">
        <v>0</v>
      </c>
      <c r="J515" s="316">
        <v>0</v>
      </c>
      <c r="K515" s="316">
        <v>0</v>
      </c>
      <c r="L515" s="316">
        <v>0</v>
      </c>
      <c r="M515" s="316">
        <v>3000</v>
      </c>
      <c r="N515" s="316">
        <v>0</v>
      </c>
      <c r="O515" s="316">
        <v>0</v>
      </c>
      <c r="P515" s="316">
        <v>0</v>
      </c>
      <c r="Q515" s="316">
        <v>0</v>
      </c>
      <c r="R515" s="316">
        <v>2000</v>
      </c>
      <c r="S515" s="316">
        <v>0</v>
      </c>
      <c r="T515" s="316">
        <v>0</v>
      </c>
      <c r="U515" s="316">
        <v>0</v>
      </c>
      <c r="V515" s="316">
        <v>0</v>
      </c>
      <c r="W515" s="316">
        <v>0</v>
      </c>
      <c r="X515" s="316">
        <v>0</v>
      </c>
      <c r="Y515" s="316">
        <v>2000</v>
      </c>
      <c r="Z515" s="316">
        <v>0</v>
      </c>
      <c r="AA515" s="316">
        <v>0</v>
      </c>
      <c r="AB515" s="316">
        <v>0</v>
      </c>
      <c r="AC515" s="316">
        <v>0</v>
      </c>
      <c r="AD515" s="316">
        <v>0</v>
      </c>
      <c r="AE515" s="316">
        <v>0</v>
      </c>
      <c r="AF515" s="316">
        <v>3000</v>
      </c>
      <c r="AG515" s="316">
        <v>0</v>
      </c>
      <c r="AH515" s="316">
        <v>0</v>
      </c>
      <c r="AI515" s="316">
        <v>0</v>
      </c>
      <c r="AJ515" s="316">
        <v>0</v>
      </c>
      <c r="AK515" s="316">
        <v>0</v>
      </c>
      <c r="AL515" s="316">
        <v>10000</v>
      </c>
    </row>
    <row r="516" spans="1:38">
      <c r="A516" s="316">
        <v>515</v>
      </c>
      <c r="B516" s="316" t="s">
        <v>2895</v>
      </c>
      <c r="C516" s="316" t="s">
        <v>3242</v>
      </c>
      <c r="D516" s="316">
        <f t="shared" si="8"/>
        <v>4800</v>
      </c>
      <c r="E516" s="316" t="s">
        <v>2897</v>
      </c>
      <c r="G516" s="316">
        <v>0</v>
      </c>
      <c r="H516" s="316">
        <v>0</v>
      </c>
      <c r="I516" s="316">
        <v>0</v>
      </c>
      <c r="J516" s="316">
        <v>0</v>
      </c>
      <c r="K516" s="316">
        <v>0</v>
      </c>
      <c r="L516" s="316">
        <v>1200</v>
      </c>
      <c r="M516" s="316">
        <v>0</v>
      </c>
      <c r="N516" s="316">
        <v>0</v>
      </c>
      <c r="O516" s="316">
        <v>0</v>
      </c>
      <c r="P516" s="316">
        <v>0</v>
      </c>
      <c r="Q516" s="316">
        <v>0</v>
      </c>
      <c r="R516" s="316">
        <v>1200</v>
      </c>
      <c r="S516" s="316">
        <v>0</v>
      </c>
      <c r="T516" s="316">
        <v>0</v>
      </c>
      <c r="U516" s="316">
        <v>0</v>
      </c>
      <c r="V516" s="316">
        <v>0</v>
      </c>
      <c r="W516" s="316">
        <v>1200</v>
      </c>
      <c r="X516" s="316">
        <v>0</v>
      </c>
      <c r="Y516" s="316">
        <v>0</v>
      </c>
      <c r="Z516" s="316">
        <v>0</v>
      </c>
      <c r="AA516" s="316">
        <v>1200</v>
      </c>
      <c r="AB516" s="316">
        <v>0</v>
      </c>
      <c r="AC516" s="316">
        <v>0</v>
      </c>
      <c r="AD516" s="316">
        <v>0</v>
      </c>
      <c r="AE516" s="316">
        <v>0</v>
      </c>
      <c r="AF516" s="316">
        <v>0</v>
      </c>
      <c r="AG516" s="316">
        <v>0</v>
      </c>
      <c r="AH516" s="316">
        <v>0</v>
      </c>
      <c r="AI516" s="316">
        <v>0</v>
      </c>
      <c r="AJ516" s="316">
        <v>0</v>
      </c>
      <c r="AK516" s="316">
        <v>0</v>
      </c>
      <c r="AL516" s="316">
        <v>4800</v>
      </c>
    </row>
    <row r="517" spans="1:38">
      <c r="A517" s="316">
        <v>516</v>
      </c>
      <c r="B517" s="316" t="s">
        <v>2895</v>
      </c>
      <c r="C517" s="316" t="s">
        <v>3243</v>
      </c>
      <c r="D517" s="316">
        <f t="shared" si="8"/>
        <v>10000</v>
      </c>
      <c r="E517" s="316" t="s">
        <v>3238</v>
      </c>
      <c r="G517" s="316">
        <v>0</v>
      </c>
      <c r="H517" s="316">
        <v>0</v>
      </c>
      <c r="I517" s="316">
        <v>0</v>
      </c>
      <c r="J517" s="316">
        <v>0</v>
      </c>
      <c r="K517" s="316">
        <v>0</v>
      </c>
      <c r="L517" s="316">
        <v>2000</v>
      </c>
      <c r="M517" s="316">
        <v>0</v>
      </c>
      <c r="N517" s="316">
        <v>0</v>
      </c>
      <c r="O517" s="316">
        <v>0</v>
      </c>
      <c r="P517" s="316">
        <v>0</v>
      </c>
      <c r="Q517" s="316">
        <v>0</v>
      </c>
      <c r="R517" s="316">
        <v>2000</v>
      </c>
      <c r="S517" s="316">
        <v>0</v>
      </c>
      <c r="T517" s="316">
        <v>0</v>
      </c>
      <c r="U517" s="316">
        <v>0</v>
      </c>
      <c r="V517" s="316">
        <v>0</v>
      </c>
      <c r="W517" s="316">
        <v>2000</v>
      </c>
      <c r="X517" s="316">
        <v>0</v>
      </c>
      <c r="Y517" s="316">
        <v>0</v>
      </c>
      <c r="Z517" s="316">
        <v>0</v>
      </c>
      <c r="AA517" s="316">
        <v>2000</v>
      </c>
      <c r="AB517" s="316">
        <v>0</v>
      </c>
      <c r="AC517" s="316">
        <v>0</v>
      </c>
      <c r="AD517" s="316">
        <v>0</v>
      </c>
      <c r="AE517" s="316">
        <v>0</v>
      </c>
      <c r="AF517" s="316">
        <v>2000</v>
      </c>
      <c r="AG517" s="316">
        <v>0</v>
      </c>
      <c r="AH517" s="316">
        <v>0</v>
      </c>
      <c r="AI517" s="316">
        <v>0</v>
      </c>
      <c r="AJ517" s="316">
        <v>0</v>
      </c>
      <c r="AK517" s="316">
        <v>0</v>
      </c>
      <c r="AL517" s="316">
        <v>10000</v>
      </c>
    </row>
    <row r="518" spans="1:38">
      <c r="A518" s="316">
        <v>517</v>
      </c>
      <c r="B518" s="316" t="s">
        <v>2895</v>
      </c>
      <c r="C518" s="316" t="s">
        <v>3244</v>
      </c>
      <c r="D518" s="316">
        <f t="shared" si="8"/>
        <v>4800</v>
      </c>
      <c r="E518" s="316" t="s">
        <v>2897</v>
      </c>
      <c r="G518" s="316">
        <v>0</v>
      </c>
      <c r="H518" s="316">
        <v>0</v>
      </c>
      <c r="I518" s="316">
        <v>0</v>
      </c>
      <c r="J518" s="316">
        <v>0</v>
      </c>
      <c r="K518" s="316">
        <v>0</v>
      </c>
      <c r="L518" s="316">
        <v>1200</v>
      </c>
      <c r="M518" s="316">
        <v>0</v>
      </c>
      <c r="N518" s="316">
        <v>0</v>
      </c>
      <c r="O518" s="316">
        <v>0</v>
      </c>
      <c r="P518" s="316">
        <v>0</v>
      </c>
      <c r="Q518" s="316">
        <v>0</v>
      </c>
      <c r="R518" s="316">
        <v>1200</v>
      </c>
      <c r="S518" s="316">
        <v>0</v>
      </c>
      <c r="T518" s="316">
        <v>0</v>
      </c>
      <c r="U518" s="316">
        <v>0</v>
      </c>
      <c r="V518" s="316">
        <v>0</v>
      </c>
      <c r="W518" s="316">
        <v>1200</v>
      </c>
      <c r="X518" s="316">
        <v>0</v>
      </c>
      <c r="Y518" s="316">
        <v>0</v>
      </c>
      <c r="Z518" s="316">
        <v>0</v>
      </c>
      <c r="AA518" s="316">
        <v>1200</v>
      </c>
      <c r="AB518" s="316">
        <v>0</v>
      </c>
      <c r="AC518" s="316">
        <v>0</v>
      </c>
      <c r="AD518" s="316">
        <v>0</v>
      </c>
      <c r="AE518" s="316">
        <v>0</v>
      </c>
      <c r="AF518" s="316">
        <v>0</v>
      </c>
      <c r="AG518" s="316">
        <v>0</v>
      </c>
      <c r="AH518" s="316">
        <v>0</v>
      </c>
      <c r="AI518" s="316">
        <v>0</v>
      </c>
      <c r="AJ518" s="316">
        <v>0</v>
      </c>
      <c r="AK518" s="316">
        <v>0</v>
      </c>
      <c r="AL518" s="316">
        <v>4800</v>
      </c>
    </row>
    <row r="519" spans="1:38">
      <c r="A519" s="316">
        <v>518</v>
      </c>
      <c r="B519" s="316" t="s">
        <v>2895</v>
      </c>
      <c r="C519" s="316" t="s">
        <v>3245</v>
      </c>
      <c r="D519" s="316">
        <f t="shared" si="8"/>
        <v>10000</v>
      </c>
      <c r="E519" s="316" t="s">
        <v>3238</v>
      </c>
      <c r="G519" s="316">
        <v>0</v>
      </c>
      <c r="H519" s="316">
        <v>0</v>
      </c>
      <c r="I519" s="316">
        <v>0</v>
      </c>
      <c r="J519" s="316">
        <v>0</v>
      </c>
      <c r="K519" s="316">
        <v>0</v>
      </c>
      <c r="L519" s="316">
        <v>2000</v>
      </c>
      <c r="M519" s="316">
        <v>0</v>
      </c>
      <c r="N519" s="316">
        <v>0</v>
      </c>
      <c r="O519" s="316">
        <v>0</v>
      </c>
      <c r="P519" s="316">
        <v>0</v>
      </c>
      <c r="Q519" s="316">
        <v>0</v>
      </c>
      <c r="R519" s="316">
        <v>2000</v>
      </c>
      <c r="S519" s="316">
        <v>0</v>
      </c>
      <c r="T519" s="316">
        <v>0</v>
      </c>
      <c r="U519" s="316">
        <v>0</v>
      </c>
      <c r="V519" s="316">
        <v>0</v>
      </c>
      <c r="W519" s="316">
        <v>2000</v>
      </c>
      <c r="X519" s="316">
        <v>0</v>
      </c>
      <c r="Y519" s="316">
        <v>0</v>
      </c>
      <c r="Z519" s="316">
        <v>0</v>
      </c>
      <c r="AA519" s="316">
        <v>2000</v>
      </c>
      <c r="AB519" s="316">
        <v>0</v>
      </c>
      <c r="AC519" s="316">
        <v>0</v>
      </c>
      <c r="AD519" s="316">
        <v>0</v>
      </c>
      <c r="AE519" s="316">
        <v>0</v>
      </c>
      <c r="AF519" s="316">
        <v>2000</v>
      </c>
      <c r="AG519" s="316">
        <v>0</v>
      </c>
      <c r="AH519" s="316">
        <v>0</v>
      </c>
      <c r="AI519" s="316">
        <v>0</v>
      </c>
      <c r="AJ519" s="316">
        <v>0</v>
      </c>
      <c r="AK519" s="316">
        <v>0</v>
      </c>
      <c r="AL519" s="316">
        <v>10000</v>
      </c>
    </row>
    <row r="520" spans="1:38">
      <c r="A520" s="316">
        <v>519</v>
      </c>
      <c r="B520" s="316" t="s">
        <v>2895</v>
      </c>
      <c r="C520" s="316" t="s">
        <v>3246</v>
      </c>
      <c r="D520" s="316">
        <f t="shared" si="8"/>
        <v>8000</v>
      </c>
      <c r="E520" s="316" t="s">
        <v>2952</v>
      </c>
      <c r="G520" s="316">
        <v>0</v>
      </c>
      <c r="H520" s="316">
        <v>0</v>
      </c>
      <c r="I520" s="316">
        <v>0</v>
      </c>
      <c r="J520" s="316">
        <v>0</v>
      </c>
      <c r="K520" s="316">
        <v>0</v>
      </c>
      <c r="L520" s="316">
        <v>0</v>
      </c>
      <c r="M520" s="316">
        <v>2000</v>
      </c>
      <c r="N520" s="316">
        <v>0</v>
      </c>
      <c r="O520" s="316">
        <v>0</v>
      </c>
      <c r="P520" s="316">
        <v>0</v>
      </c>
      <c r="Q520" s="316">
        <v>0</v>
      </c>
      <c r="R520" s="316">
        <v>0</v>
      </c>
      <c r="S520" s="316">
        <v>0</v>
      </c>
      <c r="T520" s="316">
        <v>2000</v>
      </c>
      <c r="U520" s="316">
        <v>0</v>
      </c>
      <c r="V520" s="316">
        <v>0</v>
      </c>
      <c r="W520" s="316">
        <v>0</v>
      </c>
      <c r="X520" s="316">
        <v>0</v>
      </c>
      <c r="Y520" s="316">
        <v>0</v>
      </c>
      <c r="Z520" s="316">
        <v>0</v>
      </c>
      <c r="AA520" s="316">
        <v>2000</v>
      </c>
      <c r="AB520" s="316">
        <v>0</v>
      </c>
      <c r="AC520" s="316">
        <v>0</v>
      </c>
      <c r="AD520" s="316">
        <v>0</v>
      </c>
      <c r="AE520" s="316">
        <v>0</v>
      </c>
      <c r="AF520" s="316">
        <v>0</v>
      </c>
      <c r="AG520" s="316">
        <v>0</v>
      </c>
      <c r="AH520" s="316">
        <v>2000</v>
      </c>
      <c r="AI520" s="316">
        <v>0</v>
      </c>
      <c r="AJ520" s="316">
        <v>0</v>
      </c>
      <c r="AK520" s="316">
        <v>0</v>
      </c>
      <c r="AL520" s="316">
        <v>8000</v>
      </c>
    </row>
    <row r="521" spans="1:38">
      <c r="A521" s="316">
        <v>520</v>
      </c>
      <c r="B521" s="316" t="s">
        <v>2895</v>
      </c>
      <c r="C521" s="316" t="s">
        <v>3247</v>
      </c>
      <c r="D521" s="316">
        <f t="shared" si="8"/>
        <v>0</v>
      </c>
      <c r="E521" s="316" t="s">
        <v>2897</v>
      </c>
      <c r="G521" s="316">
        <v>0</v>
      </c>
      <c r="H521" s="316">
        <v>0</v>
      </c>
      <c r="I521" s="316">
        <v>0</v>
      </c>
      <c r="J521" s="316">
        <v>0</v>
      </c>
      <c r="K521" s="316">
        <v>0</v>
      </c>
      <c r="L521" s="316">
        <v>0</v>
      </c>
      <c r="M521" s="316">
        <v>0</v>
      </c>
      <c r="N521" s="316">
        <v>0</v>
      </c>
      <c r="O521" s="316">
        <v>0</v>
      </c>
      <c r="P521" s="316">
        <v>0</v>
      </c>
      <c r="Q521" s="316">
        <v>0</v>
      </c>
      <c r="R521" s="316">
        <v>0</v>
      </c>
      <c r="S521" s="316">
        <v>0</v>
      </c>
      <c r="T521" s="316">
        <v>0</v>
      </c>
      <c r="U521" s="316">
        <v>0</v>
      </c>
      <c r="V521" s="316">
        <v>0</v>
      </c>
      <c r="W521" s="316">
        <v>0</v>
      </c>
      <c r="X521" s="316">
        <v>0</v>
      </c>
      <c r="Y521" s="316">
        <v>0</v>
      </c>
      <c r="Z521" s="316">
        <v>0</v>
      </c>
      <c r="AA521" s="316">
        <v>0</v>
      </c>
      <c r="AB521" s="316">
        <v>0</v>
      </c>
      <c r="AC521" s="316">
        <v>0</v>
      </c>
      <c r="AD521" s="316">
        <v>0</v>
      </c>
      <c r="AE521" s="316">
        <v>0</v>
      </c>
      <c r="AF521" s="316">
        <v>0</v>
      </c>
      <c r="AG521" s="316">
        <v>0</v>
      </c>
      <c r="AH521" s="316">
        <v>0</v>
      </c>
      <c r="AI521" s="316">
        <v>0</v>
      </c>
      <c r="AJ521" s="316">
        <v>0</v>
      </c>
      <c r="AK521" s="316">
        <v>0</v>
      </c>
      <c r="AL521" s="316">
        <v>0</v>
      </c>
    </row>
    <row r="522" spans="1:38">
      <c r="A522" s="316">
        <v>521</v>
      </c>
      <c r="B522" s="316" t="s">
        <v>2895</v>
      </c>
      <c r="C522" s="316" t="s">
        <v>3248</v>
      </c>
      <c r="D522" s="316">
        <f t="shared" si="8"/>
        <v>6000</v>
      </c>
      <c r="E522" s="316" t="s">
        <v>3249</v>
      </c>
      <c r="G522" s="316">
        <v>0</v>
      </c>
      <c r="H522" s="316">
        <v>0</v>
      </c>
      <c r="I522" s="316">
        <v>0</v>
      </c>
      <c r="J522" s="316">
        <v>0</v>
      </c>
      <c r="K522" s="316">
        <v>0</v>
      </c>
      <c r="L522" s="316">
        <v>0</v>
      </c>
      <c r="M522" s="316">
        <v>0</v>
      </c>
      <c r="N522" s="316">
        <v>0</v>
      </c>
      <c r="O522" s="316">
        <v>0</v>
      </c>
      <c r="P522" s="316">
        <v>2000</v>
      </c>
      <c r="Q522" s="316">
        <v>0</v>
      </c>
      <c r="R522" s="316">
        <v>0</v>
      </c>
      <c r="S522" s="316">
        <v>0</v>
      </c>
      <c r="T522" s="316">
        <v>0</v>
      </c>
      <c r="U522" s="316">
        <v>0</v>
      </c>
      <c r="V522" s="316">
        <v>0</v>
      </c>
      <c r="W522" s="316">
        <v>2000</v>
      </c>
      <c r="X522" s="316">
        <v>0</v>
      </c>
      <c r="Y522" s="316">
        <v>0</v>
      </c>
      <c r="Z522" s="316">
        <v>0</v>
      </c>
      <c r="AA522" s="316">
        <v>0</v>
      </c>
      <c r="AB522" s="316">
        <v>0</v>
      </c>
      <c r="AC522" s="316">
        <v>0</v>
      </c>
      <c r="AD522" s="316">
        <v>2000</v>
      </c>
      <c r="AE522" s="316">
        <v>0</v>
      </c>
      <c r="AF522" s="316">
        <v>0</v>
      </c>
      <c r="AG522" s="316">
        <v>0</v>
      </c>
      <c r="AH522" s="316">
        <v>0</v>
      </c>
      <c r="AI522" s="316">
        <v>0</v>
      </c>
      <c r="AJ522" s="316">
        <v>0</v>
      </c>
      <c r="AK522" s="316">
        <v>0</v>
      </c>
      <c r="AL522" s="316">
        <v>6000</v>
      </c>
    </row>
    <row r="523" spans="1:38">
      <c r="A523" s="316">
        <v>522</v>
      </c>
      <c r="B523" s="316" t="s">
        <v>2895</v>
      </c>
      <c r="C523" s="316" t="s">
        <v>3250</v>
      </c>
      <c r="D523" s="316">
        <f t="shared" si="8"/>
        <v>4620</v>
      </c>
      <c r="E523" s="316" t="s">
        <v>2897</v>
      </c>
      <c r="G523" s="316">
        <v>0</v>
      </c>
      <c r="H523" s="316">
        <v>0</v>
      </c>
      <c r="I523" s="316">
        <v>0</v>
      </c>
      <c r="J523" s="316">
        <v>0</v>
      </c>
      <c r="K523" s="316">
        <v>0</v>
      </c>
      <c r="L523" s="316">
        <v>0</v>
      </c>
      <c r="M523" s="316">
        <v>1540</v>
      </c>
      <c r="N523" s="316">
        <v>0</v>
      </c>
      <c r="O523" s="316">
        <v>0</v>
      </c>
      <c r="P523" s="316">
        <v>0</v>
      </c>
      <c r="Q523" s="316">
        <v>0</v>
      </c>
      <c r="R523" s="316">
        <v>0</v>
      </c>
      <c r="S523" s="316">
        <v>0</v>
      </c>
      <c r="T523" s="316">
        <v>1540</v>
      </c>
      <c r="U523" s="316">
        <v>0</v>
      </c>
      <c r="V523" s="316">
        <v>0</v>
      </c>
      <c r="W523" s="316">
        <v>0</v>
      </c>
      <c r="X523" s="316">
        <v>0</v>
      </c>
      <c r="Y523" s="316">
        <v>0</v>
      </c>
      <c r="Z523" s="316">
        <v>1540</v>
      </c>
      <c r="AA523" s="316">
        <v>0</v>
      </c>
      <c r="AB523" s="316">
        <v>0</v>
      </c>
      <c r="AC523" s="316">
        <v>0</v>
      </c>
      <c r="AD523" s="316">
        <v>0</v>
      </c>
      <c r="AE523" s="316">
        <v>0</v>
      </c>
      <c r="AF523" s="316">
        <v>0</v>
      </c>
      <c r="AG523" s="316">
        <v>0</v>
      </c>
      <c r="AH523" s="316">
        <v>0</v>
      </c>
      <c r="AI523" s="316">
        <v>0</v>
      </c>
      <c r="AJ523" s="316">
        <v>0</v>
      </c>
      <c r="AK523" s="316">
        <v>0</v>
      </c>
      <c r="AL523" s="316">
        <v>4620</v>
      </c>
    </row>
    <row r="524" spans="1:38">
      <c r="A524" s="316">
        <v>523</v>
      </c>
      <c r="B524" s="316" t="s">
        <v>2895</v>
      </c>
      <c r="C524" s="316" t="s">
        <v>3251</v>
      </c>
      <c r="D524" s="316">
        <f t="shared" si="8"/>
        <v>7800</v>
      </c>
      <c r="E524" s="316" t="s">
        <v>3238</v>
      </c>
      <c r="G524" s="316">
        <v>0</v>
      </c>
      <c r="H524" s="316">
        <v>0</v>
      </c>
      <c r="I524" s="316">
        <v>0</v>
      </c>
      <c r="J524" s="316">
        <v>0</v>
      </c>
      <c r="K524" s="316">
        <v>0</v>
      </c>
      <c r="L524" s="316">
        <v>0</v>
      </c>
      <c r="M524" s="316">
        <v>1800</v>
      </c>
      <c r="N524" s="316">
        <v>0</v>
      </c>
      <c r="O524" s="316">
        <v>0</v>
      </c>
      <c r="P524" s="316">
        <v>0</v>
      </c>
      <c r="Q524" s="316">
        <v>0</v>
      </c>
      <c r="R524" s="316">
        <v>0</v>
      </c>
      <c r="S524" s="316">
        <v>0</v>
      </c>
      <c r="T524" s="316">
        <v>1800</v>
      </c>
      <c r="U524" s="316">
        <v>0</v>
      </c>
      <c r="V524" s="316">
        <v>0</v>
      </c>
      <c r="W524" s="316">
        <v>0</v>
      </c>
      <c r="X524" s="316">
        <v>0</v>
      </c>
      <c r="Y524" s="316">
        <v>0</v>
      </c>
      <c r="Z524" s="316">
        <v>1800</v>
      </c>
      <c r="AA524" s="316">
        <v>0</v>
      </c>
      <c r="AB524" s="316">
        <v>0</v>
      </c>
      <c r="AC524" s="316">
        <v>0</v>
      </c>
      <c r="AD524" s="316">
        <v>0</v>
      </c>
      <c r="AE524" s="316">
        <v>0</v>
      </c>
      <c r="AF524" s="316">
        <v>0</v>
      </c>
      <c r="AG524" s="316">
        <v>2400</v>
      </c>
      <c r="AH524" s="316">
        <v>0</v>
      </c>
      <c r="AI524" s="316">
        <v>0</v>
      </c>
      <c r="AJ524" s="316">
        <v>0</v>
      </c>
      <c r="AK524" s="316">
        <v>0</v>
      </c>
      <c r="AL524" s="316">
        <v>7800</v>
      </c>
    </row>
    <row r="525" spans="1:38">
      <c r="A525" s="316">
        <v>524</v>
      </c>
      <c r="B525" s="316" t="s">
        <v>2895</v>
      </c>
      <c r="C525" s="316" t="s">
        <v>3252</v>
      </c>
      <c r="D525" s="316">
        <f t="shared" si="8"/>
        <v>8000</v>
      </c>
      <c r="E525" s="316" t="s">
        <v>3253</v>
      </c>
      <c r="G525" s="316">
        <v>0</v>
      </c>
      <c r="H525" s="316">
        <v>0</v>
      </c>
      <c r="I525" s="316">
        <v>0</v>
      </c>
      <c r="J525" s="316">
        <v>0</v>
      </c>
      <c r="K525" s="316">
        <v>0</v>
      </c>
      <c r="L525" s="316">
        <v>0</v>
      </c>
      <c r="M525" s="316">
        <v>2000</v>
      </c>
      <c r="N525" s="316">
        <v>0</v>
      </c>
      <c r="O525" s="316">
        <v>0</v>
      </c>
      <c r="P525" s="316">
        <v>0</v>
      </c>
      <c r="Q525" s="316">
        <v>0</v>
      </c>
      <c r="R525" s="316">
        <v>0</v>
      </c>
      <c r="S525" s="316">
        <v>0</v>
      </c>
      <c r="T525" s="316">
        <v>2000</v>
      </c>
      <c r="U525" s="316">
        <v>0</v>
      </c>
      <c r="V525" s="316">
        <v>0</v>
      </c>
      <c r="W525" s="316">
        <v>0</v>
      </c>
      <c r="X525" s="316">
        <v>0</v>
      </c>
      <c r="Y525" s="316">
        <v>0</v>
      </c>
      <c r="Z525" s="316">
        <v>0</v>
      </c>
      <c r="AA525" s="316">
        <v>2000</v>
      </c>
      <c r="AB525" s="316">
        <v>0</v>
      </c>
      <c r="AC525" s="316">
        <v>0</v>
      </c>
      <c r="AD525" s="316">
        <v>0</v>
      </c>
      <c r="AE525" s="316">
        <v>0</v>
      </c>
      <c r="AF525" s="316">
        <v>0</v>
      </c>
      <c r="AG525" s="316">
        <v>0</v>
      </c>
      <c r="AH525" s="316">
        <v>2000</v>
      </c>
      <c r="AI525" s="316">
        <v>0</v>
      </c>
      <c r="AJ525" s="316">
        <v>0</v>
      </c>
      <c r="AK525" s="316">
        <v>0</v>
      </c>
      <c r="AL525" s="316">
        <v>8000</v>
      </c>
    </row>
    <row r="526" spans="1:38">
      <c r="A526" s="316">
        <v>525</v>
      </c>
      <c r="B526" s="316" t="s">
        <v>2895</v>
      </c>
      <c r="C526" s="316" t="s">
        <v>3254</v>
      </c>
      <c r="D526" s="316">
        <f t="shared" si="8"/>
        <v>4800</v>
      </c>
      <c r="E526" s="316" t="s">
        <v>2897</v>
      </c>
      <c r="G526" s="316">
        <v>0</v>
      </c>
      <c r="H526" s="316">
        <v>0</v>
      </c>
      <c r="I526" s="316">
        <v>0</v>
      </c>
      <c r="J526" s="316">
        <v>0</v>
      </c>
      <c r="K526" s="316">
        <v>0</v>
      </c>
      <c r="L526" s="316">
        <v>0</v>
      </c>
      <c r="M526" s="316">
        <v>1200</v>
      </c>
      <c r="N526" s="316">
        <v>0</v>
      </c>
      <c r="O526" s="316">
        <v>0</v>
      </c>
      <c r="P526" s="316">
        <v>0</v>
      </c>
      <c r="Q526" s="316">
        <v>0</v>
      </c>
      <c r="R526" s="316">
        <v>0</v>
      </c>
      <c r="S526" s="316">
        <v>1600</v>
      </c>
      <c r="T526" s="316">
        <v>0</v>
      </c>
      <c r="U526" s="316">
        <v>0</v>
      </c>
      <c r="V526" s="316">
        <v>0</v>
      </c>
      <c r="W526" s="316">
        <v>0</v>
      </c>
      <c r="X526" s="316">
        <v>0</v>
      </c>
      <c r="Y526" s="316">
        <v>1200</v>
      </c>
      <c r="Z526" s="316">
        <v>0</v>
      </c>
      <c r="AA526" s="316">
        <v>0</v>
      </c>
      <c r="AB526" s="316">
        <v>0</v>
      </c>
      <c r="AC526" s="316">
        <v>0</v>
      </c>
      <c r="AD526" s="316">
        <v>0</v>
      </c>
      <c r="AE526" s="316">
        <v>800</v>
      </c>
      <c r="AF526" s="316">
        <v>0</v>
      </c>
      <c r="AG526" s="316">
        <v>0</v>
      </c>
      <c r="AH526" s="316">
        <v>0</v>
      </c>
      <c r="AI526" s="316">
        <v>0</v>
      </c>
      <c r="AJ526" s="316">
        <v>0</v>
      </c>
      <c r="AK526" s="316">
        <v>0</v>
      </c>
      <c r="AL526" s="316">
        <v>4800</v>
      </c>
    </row>
    <row r="527" spans="1:38">
      <c r="A527" s="316">
        <v>526</v>
      </c>
      <c r="B527" s="316" t="s">
        <v>2895</v>
      </c>
      <c r="C527" s="316" t="s">
        <v>3255</v>
      </c>
      <c r="D527" s="316">
        <f t="shared" si="8"/>
        <v>9000</v>
      </c>
      <c r="E527" s="316" t="s">
        <v>3238</v>
      </c>
      <c r="G527" s="316">
        <v>0</v>
      </c>
      <c r="H527" s="316">
        <v>0</v>
      </c>
      <c r="I527" s="316">
        <v>0</v>
      </c>
      <c r="J527" s="316">
        <v>0</v>
      </c>
      <c r="K527" s="316">
        <v>0</v>
      </c>
      <c r="L527" s="316">
        <v>0</v>
      </c>
      <c r="M527" s="316">
        <v>1800</v>
      </c>
      <c r="N527" s="316">
        <v>0</v>
      </c>
      <c r="O527" s="316">
        <v>0</v>
      </c>
      <c r="P527" s="316">
        <v>0</v>
      </c>
      <c r="Q527" s="316">
        <v>0</v>
      </c>
      <c r="R527" s="316">
        <v>0</v>
      </c>
      <c r="S527" s="316">
        <v>1800</v>
      </c>
      <c r="T527" s="316">
        <v>0</v>
      </c>
      <c r="U527" s="316">
        <v>0</v>
      </c>
      <c r="V527" s="316">
        <v>0</v>
      </c>
      <c r="W527" s="316">
        <v>0</v>
      </c>
      <c r="X527" s="316">
        <v>0</v>
      </c>
      <c r="Y527" s="316">
        <v>1800</v>
      </c>
      <c r="Z527" s="316">
        <v>0</v>
      </c>
      <c r="AA527" s="316">
        <v>0</v>
      </c>
      <c r="AB527" s="316">
        <v>0</v>
      </c>
      <c r="AC527" s="316">
        <v>0</v>
      </c>
      <c r="AD527" s="316">
        <v>0</v>
      </c>
      <c r="AE527" s="316">
        <v>1800</v>
      </c>
      <c r="AF527" s="316">
        <v>0</v>
      </c>
      <c r="AG527" s="316">
        <v>0</v>
      </c>
      <c r="AH527" s="316">
        <v>1800</v>
      </c>
      <c r="AI527" s="316">
        <v>0</v>
      </c>
      <c r="AJ527" s="316">
        <v>0</v>
      </c>
      <c r="AK527" s="316">
        <v>0</v>
      </c>
      <c r="AL527" s="316">
        <v>9000</v>
      </c>
    </row>
    <row r="528" spans="1:38">
      <c r="A528" s="316">
        <v>527</v>
      </c>
      <c r="B528" s="316" t="s">
        <v>2895</v>
      </c>
      <c r="C528" s="316" t="s">
        <v>3256</v>
      </c>
      <c r="D528" s="316">
        <f t="shared" si="8"/>
        <v>6000</v>
      </c>
      <c r="E528" s="316" t="s">
        <v>3257</v>
      </c>
      <c r="G528" s="316">
        <v>0</v>
      </c>
      <c r="H528" s="316">
        <v>0</v>
      </c>
      <c r="I528" s="316">
        <v>0</v>
      </c>
      <c r="J528" s="316">
        <v>0</v>
      </c>
      <c r="K528" s="316">
        <v>0</v>
      </c>
      <c r="L528" s="316">
        <v>0</v>
      </c>
      <c r="M528" s="316">
        <v>2000</v>
      </c>
      <c r="N528" s="316">
        <v>0</v>
      </c>
      <c r="O528" s="316">
        <v>0</v>
      </c>
      <c r="P528" s="316">
        <v>0</v>
      </c>
      <c r="Q528" s="316">
        <v>0</v>
      </c>
      <c r="R528" s="316">
        <v>0</v>
      </c>
      <c r="S528" s="316">
        <v>0</v>
      </c>
      <c r="T528" s="316">
        <v>0</v>
      </c>
      <c r="U528" s="316">
        <v>0</v>
      </c>
      <c r="V528" s="316">
        <v>0</v>
      </c>
      <c r="W528" s="316">
        <v>2000</v>
      </c>
      <c r="X528" s="316">
        <v>0</v>
      </c>
      <c r="Y528" s="316">
        <v>0</v>
      </c>
      <c r="Z528" s="316">
        <v>0</v>
      </c>
      <c r="AA528" s="316">
        <v>0</v>
      </c>
      <c r="AB528" s="316">
        <v>0</v>
      </c>
      <c r="AC528" s="316">
        <v>0</v>
      </c>
      <c r="AD528" s="316">
        <v>2000</v>
      </c>
      <c r="AE528" s="316">
        <v>0</v>
      </c>
      <c r="AF528" s="316">
        <v>0</v>
      </c>
      <c r="AG528" s="316">
        <v>0</v>
      </c>
      <c r="AH528" s="316">
        <v>0</v>
      </c>
      <c r="AI528" s="316">
        <v>0</v>
      </c>
      <c r="AJ528" s="316">
        <v>0</v>
      </c>
      <c r="AK528" s="316">
        <v>0</v>
      </c>
      <c r="AL528" s="316">
        <v>6000</v>
      </c>
    </row>
    <row r="529" spans="1:38">
      <c r="A529" s="316">
        <v>528</v>
      </c>
      <c r="B529" s="316" t="s">
        <v>2895</v>
      </c>
      <c r="C529" s="316" t="s">
        <v>3258</v>
      </c>
      <c r="D529" s="316">
        <f t="shared" si="8"/>
        <v>0</v>
      </c>
      <c r="E529" s="316" t="s">
        <v>3257</v>
      </c>
      <c r="G529" s="316">
        <v>0</v>
      </c>
      <c r="H529" s="316">
        <v>0</v>
      </c>
      <c r="I529" s="316">
        <v>0</v>
      </c>
      <c r="J529" s="316">
        <v>0</v>
      </c>
      <c r="K529" s="316">
        <v>0</v>
      </c>
      <c r="L529" s="316">
        <v>0</v>
      </c>
      <c r="M529" s="316">
        <v>0</v>
      </c>
      <c r="N529" s="316">
        <v>0</v>
      </c>
      <c r="O529" s="316">
        <v>0</v>
      </c>
      <c r="P529" s="316">
        <v>0</v>
      </c>
      <c r="Q529" s="316">
        <v>0</v>
      </c>
      <c r="R529" s="316">
        <v>0</v>
      </c>
      <c r="S529" s="316">
        <v>0</v>
      </c>
      <c r="T529" s="316">
        <v>0</v>
      </c>
      <c r="U529" s="316">
        <v>0</v>
      </c>
      <c r="V529" s="316">
        <v>0</v>
      </c>
      <c r="W529" s="316">
        <v>0</v>
      </c>
      <c r="X529" s="316">
        <v>0</v>
      </c>
      <c r="Y529" s="316">
        <v>0</v>
      </c>
      <c r="Z529" s="316">
        <v>0</v>
      </c>
      <c r="AA529" s="316">
        <v>0</v>
      </c>
      <c r="AB529" s="316">
        <v>0</v>
      </c>
      <c r="AC529" s="316">
        <v>0</v>
      </c>
      <c r="AD529" s="316">
        <v>0</v>
      </c>
      <c r="AE529" s="316">
        <v>0</v>
      </c>
      <c r="AF529" s="316">
        <v>0</v>
      </c>
      <c r="AG529" s="316">
        <v>0</v>
      </c>
      <c r="AH529" s="316">
        <v>0</v>
      </c>
      <c r="AI529" s="316">
        <v>0</v>
      </c>
      <c r="AJ529" s="316">
        <v>0</v>
      </c>
      <c r="AK529" s="316">
        <v>0</v>
      </c>
      <c r="AL529" s="316">
        <v>0</v>
      </c>
    </row>
    <row r="530" spans="1:38">
      <c r="A530" s="316">
        <v>529</v>
      </c>
      <c r="B530" s="316" t="s">
        <v>2895</v>
      </c>
      <c r="C530" s="316" t="s">
        <v>3259</v>
      </c>
      <c r="D530" s="316">
        <f t="shared" si="8"/>
        <v>0</v>
      </c>
      <c r="E530" s="316" t="s">
        <v>3257</v>
      </c>
      <c r="G530" s="316">
        <v>0</v>
      </c>
      <c r="H530" s="316">
        <v>0</v>
      </c>
      <c r="I530" s="316">
        <v>0</v>
      </c>
      <c r="J530" s="316">
        <v>0</v>
      </c>
      <c r="K530" s="316">
        <v>0</v>
      </c>
      <c r="L530" s="316">
        <v>0</v>
      </c>
      <c r="M530" s="316">
        <v>0</v>
      </c>
      <c r="N530" s="316">
        <v>0</v>
      </c>
      <c r="O530" s="316">
        <v>0</v>
      </c>
      <c r="P530" s="316">
        <v>0</v>
      </c>
      <c r="Q530" s="316">
        <v>0</v>
      </c>
      <c r="R530" s="316">
        <v>0</v>
      </c>
      <c r="S530" s="316">
        <v>0</v>
      </c>
      <c r="T530" s="316">
        <v>0</v>
      </c>
      <c r="U530" s="316">
        <v>0</v>
      </c>
      <c r="V530" s="316">
        <v>0</v>
      </c>
      <c r="W530" s="316">
        <v>0</v>
      </c>
      <c r="X530" s="316">
        <v>0</v>
      </c>
      <c r="Y530" s="316">
        <v>0</v>
      </c>
      <c r="Z530" s="316">
        <v>0</v>
      </c>
      <c r="AA530" s="316">
        <v>0</v>
      </c>
      <c r="AB530" s="316">
        <v>0</v>
      </c>
      <c r="AC530" s="316">
        <v>0</v>
      </c>
      <c r="AD530" s="316">
        <v>0</v>
      </c>
      <c r="AE530" s="316">
        <v>0</v>
      </c>
      <c r="AF530" s="316">
        <v>0</v>
      </c>
      <c r="AG530" s="316">
        <v>0</v>
      </c>
      <c r="AH530" s="316">
        <v>0</v>
      </c>
      <c r="AI530" s="316">
        <v>0</v>
      </c>
      <c r="AJ530" s="316">
        <v>0</v>
      </c>
      <c r="AK530" s="316">
        <v>0</v>
      </c>
      <c r="AL530" s="316">
        <v>0</v>
      </c>
    </row>
    <row r="531" spans="1:38">
      <c r="A531" s="316">
        <v>530</v>
      </c>
      <c r="B531" s="316" t="s">
        <v>2895</v>
      </c>
      <c r="C531" s="316" t="s">
        <v>672</v>
      </c>
      <c r="D531" s="316">
        <f t="shared" si="8"/>
        <v>6000</v>
      </c>
      <c r="E531" s="316" t="s">
        <v>3257</v>
      </c>
      <c r="G531" s="316">
        <v>0</v>
      </c>
      <c r="H531" s="316">
        <v>0</v>
      </c>
      <c r="I531" s="316">
        <v>0</v>
      </c>
      <c r="J531" s="316">
        <v>0</v>
      </c>
      <c r="K531" s="316">
        <v>0</v>
      </c>
      <c r="L531" s="316">
        <v>0</v>
      </c>
      <c r="M531" s="316">
        <v>0</v>
      </c>
      <c r="N531" s="316">
        <v>0</v>
      </c>
      <c r="O531" s="316">
        <v>0</v>
      </c>
      <c r="P531" s="316">
        <v>0</v>
      </c>
      <c r="Q531" s="316">
        <v>0</v>
      </c>
      <c r="R531" s="316">
        <v>0</v>
      </c>
      <c r="S531" s="316">
        <v>2000</v>
      </c>
      <c r="T531" s="316">
        <v>0</v>
      </c>
      <c r="U531" s="316">
        <v>0</v>
      </c>
      <c r="V531" s="316">
        <v>0</v>
      </c>
      <c r="W531" s="316">
        <v>0</v>
      </c>
      <c r="X531" s="316">
        <v>0</v>
      </c>
      <c r="Y531" s="316">
        <v>0</v>
      </c>
      <c r="Z531" s="316">
        <v>2000</v>
      </c>
      <c r="AA531" s="316">
        <v>0</v>
      </c>
      <c r="AB531" s="316">
        <v>0</v>
      </c>
      <c r="AC531" s="316">
        <v>0</v>
      </c>
      <c r="AD531" s="316">
        <v>0</v>
      </c>
      <c r="AE531" s="316">
        <v>0</v>
      </c>
      <c r="AF531" s="316">
        <v>0</v>
      </c>
      <c r="AG531" s="316">
        <v>2000</v>
      </c>
      <c r="AH531" s="316">
        <v>0</v>
      </c>
      <c r="AI531" s="316">
        <v>0</v>
      </c>
      <c r="AJ531" s="316">
        <v>0</v>
      </c>
      <c r="AK531" s="316">
        <v>0</v>
      </c>
      <c r="AL531" s="316">
        <v>6000</v>
      </c>
    </row>
    <row r="532" spans="1:38">
      <c r="A532" s="316">
        <v>531</v>
      </c>
      <c r="B532" s="316" t="s">
        <v>2895</v>
      </c>
      <c r="C532" s="316" t="s">
        <v>673</v>
      </c>
      <c r="D532" s="316">
        <f t="shared" si="8"/>
        <v>6000</v>
      </c>
      <c r="E532" s="316" t="s">
        <v>3257</v>
      </c>
      <c r="G532" s="316">
        <v>0</v>
      </c>
      <c r="H532" s="316">
        <v>0</v>
      </c>
      <c r="I532" s="316">
        <v>0</v>
      </c>
      <c r="J532" s="316">
        <v>0</v>
      </c>
      <c r="K532" s="316">
        <v>0</v>
      </c>
      <c r="L532" s="316">
        <v>0</v>
      </c>
      <c r="M532" s="316">
        <v>0</v>
      </c>
      <c r="N532" s="316">
        <v>0</v>
      </c>
      <c r="O532" s="316">
        <v>0</v>
      </c>
      <c r="P532" s="316">
        <v>0</v>
      </c>
      <c r="Q532" s="316">
        <v>0</v>
      </c>
      <c r="R532" s="316">
        <v>2000</v>
      </c>
      <c r="S532" s="316">
        <v>0</v>
      </c>
      <c r="T532" s="316">
        <v>0</v>
      </c>
      <c r="U532" s="316">
        <v>0</v>
      </c>
      <c r="V532" s="316">
        <v>0</v>
      </c>
      <c r="W532" s="316">
        <v>0</v>
      </c>
      <c r="X532" s="316">
        <v>0</v>
      </c>
      <c r="Y532" s="316">
        <v>2000</v>
      </c>
      <c r="Z532" s="316">
        <v>0</v>
      </c>
      <c r="AA532" s="316">
        <v>0</v>
      </c>
      <c r="AB532" s="316">
        <v>0</v>
      </c>
      <c r="AC532" s="316">
        <v>0</v>
      </c>
      <c r="AD532" s="316">
        <v>0</v>
      </c>
      <c r="AE532" s="316">
        <v>0</v>
      </c>
      <c r="AF532" s="316">
        <v>2000</v>
      </c>
      <c r="AG532" s="316">
        <v>0</v>
      </c>
      <c r="AH532" s="316">
        <v>0</v>
      </c>
      <c r="AI532" s="316">
        <v>0</v>
      </c>
      <c r="AJ532" s="316">
        <v>0</v>
      </c>
      <c r="AK532" s="316">
        <v>0</v>
      </c>
      <c r="AL532" s="316">
        <v>6000</v>
      </c>
    </row>
    <row r="533" spans="1:38">
      <c r="A533" s="316">
        <v>532</v>
      </c>
      <c r="B533" s="316" t="s">
        <v>3260</v>
      </c>
      <c r="C533" s="316" t="s">
        <v>3261</v>
      </c>
      <c r="D533" s="316">
        <f t="shared" si="8"/>
        <v>0</v>
      </c>
      <c r="G533" s="316">
        <v>0</v>
      </c>
      <c r="H533" s="316">
        <v>0</v>
      </c>
      <c r="I533" s="316">
        <v>0</v>
      </c>
      <c r="J533" s="316">
        <v>0</v>
      </c>
      <c r="K533" s="316">
        <v>0</v>
      </c>
      <c r="L533" s="316">
        <v>0</v>
      </c>
      <c r="M533" s="316">
        <v>0</v>
      </c>
      <c r="N533" s="316">
        <v>0</v>
      </c>
      <c r="O533" s="316">
        <v>0</v>
      </c>
      <c r="P533" s="316">
        <v>0</v>
      </c>
      <c r="Q533" s="316">
        <v>0</v>
      </c>
      <c r="R533" s="316">
        <v>0</v>
      </c>
      <c r="S533" s="316">
        <v>0</v>
      </c>
      <c r="T533" s="316">
        <v>0</v>
      </c>
      <c r="U533" s="316">
        <v>0</v>
      </c>
      <c r="V533" s="316">
        <v>0</v>
      </c>
      <c r="W533" s="316">
        <v>0</v>
      </c>
      <c r="X533" s="316">
        <v>0</v>
      </c>
      <c r="Y533" s="316">
        <v>0</v>
      </c>
      <c r="Z533" s="316">
        <v>0</v>
      </c>
      <c r="AA533" s="316">
        <v>0</v>
      </c>
      <c r="AB533" s="316">
        <v>0</v>
      </c>
      <c r="AC533" s="316">
        <v>0</v>
      </c>
      <c r="AD533" s="316">
        <v>0</v>
      </c>
      <c r="AE533" s="316">
        <v>0</v>
      </c>
      <c r="AF533" s="316">
        <v>0</v>
      </c>
      <c r="AG533" s="316">
        <v>0</v>
      </c>
      <c r="AH533" s="316">
        <v>0</v>
      </c>
      <c r="AI533" s="316">
        <v>0</v>
      </c>
      <c r="AJ533" s="316">
        <v>0</v>
      </c>
      <c r="AK533" s="316">
        <v>0</v>
      </c>
      <c r="AL533" s="316">
        <v>0</v>
      </c>
    </row>
    <row r="534" spans="1:38">
      <c r="A534" s="316">
        <v>533</v>
      </c>
      <c r="B534" s="316" t="s">
        <v>3260</v>
      </c>
      <c r="C534" s="316" t="s">
        <v>3262</v>
      </c>
      <c r="D534" s="316">
        <f t="shared" si="8"/>
        <v>0</v>
      </c>
      <c r="G534" s="316">
        <v>0</v>
      </c>
      <c r="H534" s="316">
        <v>0</v>
      </c>
      <c r="I534" s="316">
        <v>0</v>
      </c>
      <c r="J534" s="316">
        <v>0</v>
      </c>
      <c r="K534" s="316">
        <v>0</v>
      </c>
      <c r="L534" s="316">
        <v>0</v>
      </c>
      <c r="M534" s="316">
        <v>0</v>
      </c>
      <c r="N534" s="316">
        <v>0</v>
      </c>
      <c r="O534" s="316">
        <v>0</v>
      </c>
      <c r="P534" s="316">
        <v>0</v>
      </c>
      <c r="Q534" s="316">
        <v>0</v>
      </c>
      <c r="R534" s="316">
        <v>0</v>
      </c>
      <c r="S534" s="316">
        <v>0</v>
      </c>
      <c r="T534" s="316">
        <v>0</v>
      </c>
      <c r="U534" s="316">
        <v>0</v>
      </c>
      <c r="V534" s="316">
        <v>0</v>
      </c>
      <c r="W534" s="316">
        <v>0</v>
      </c>
      <c r="X534" s="316">
        <v>0</v>
      </c>
      <c r="Y534" s="316">
        <v>0</v>
      </c>
      <c r="Z534" s="316">
        <v>0</v>
      </c>
      <c r="AA534" s="316">
        <v>0</v>
      </c>
      <c r="AB534" s="316">
        <v>0</v>
      </c>
      <c r="AC534" s="316">
        <v>0</v>
      </c>
      <c r="AD534" s="316">
        <v>0</v>
      </c>
      <c r="AE534" s="316">
        <v>0</v>
      </c>
      <c r="AF534" s="316">
        <v>0</v>
      </c>
      <c r="AG534" s="316">
        <v>0</v>
      </c>
      <c r="AH534" s="316">
        <v>0</v>
      </c>
      <c r="AI534" s="316">
        <v>0</v>
      </c>
      <c r="AJ534" s="316">
        <v>0</v>
      </c>
      <c r="AK534" s="316">
        <v>0</v>
      </c>
      <c r="AL534" s="316">
        <v>0</v>
      </c>
    </row>
    <row r="535" spans="1:38">
      <c r="A535" s="316">
        <v>534</v>
      </c>
      <c r="B535" s="316" t="s">
        <v>3260</v>
      </c>
      <c r="C535" s="316" t="s">
        <v>3263</v>
      </c>
      <c r="D535" s="316">
        <f t="shared" si="8"/>
        <v>0</v>
      </c>
      <c r="G535" s="316">
        <v>0</v>
      </c>
      <c r="H535" s="316">
        <v>0</v>
      </c>
      <c r="I535" s="316">
        <v>0</v>
      </c>
      <c r="J535" s="316">
        <v>0</v>
      </c>
      <c r="K535" s="316">
        <v>0</v>
      </c>
      <c r="L535" s="316">
        <v>0</v>
      </c>
      <c r="M535" s="316">
        <v>0</v>
      </c>
      <c r="N535" s="316">
        <v>0</v>
      </c>
      <c r="O535" s="316">
        <v>0</v>
      </c>
      <c r="P535" s="316">
        <v>0</v>
      </c>
      <c r="Q535" s="316">
        <v>0</v>
      </c>
      <c r="R535" s="316">
        <v>0</v>
      </c>
      <c r="S535" s="316">
        <v>0</v>
      </c>
      <c r="T535" s="316">
        <v>0</v>
      </c>
      <c r="U535" s="316">
        <v>0</v>
      </c>
      <c r="V535" s="316">
        <v>0</v>
      </c>
      <c r="W535" s="316">
        <v>0</v>
      </c>
      <c r="X535" s="316">
        <v>0</v>
      </c>
      <c r="Y535" s="316">
        <v>0</v>
      </c>
      <c r="Z535" s="316">
        <v>0</v>
      </c>
      <c r="AA535" s="316">
        <v>0</v>
      </c>
      <c r="AB535" s="316">
        <v>0</v>
      </c>
      <c r="AC535" s="316">
        <v>0</v>
      </c>
      <c r="AD535" s="316">
        <v>0</v>
      </c>
      <c r="AE535" s="316">
        <v>0</v>
      </c>
      <c r="AF535" s="316">
        <v>0</v>
      </c>
      <c r="AG535" s="316">
        <v>0</v>
      </c>
      <c r="AH535" s="316">
        <v>0</v>
      </c>
      <c r="AI535" s="316">
        <v>0</v>
      </c>
      <c r="AJ535" s="316">
        <v>0</v>
      </c>
      <c r="AK535" s="316">
        <v>0</v>
      </c>
      <c r="AL535" s="316">
        <v>0</v>
      </c>
    </row>
    <row r="536" spans="1:38">
      <c r="A536" s="316">
        <v>535</v>
      </c>
      <c r="B536" s="316" t="s">
        <v>3260</v>
      </c>
      <c r="C536" s="316" t="s">
        <v>3264</v>
      </c>
      <c r="D536" s="316">
        <f t="shared" si="8"/>
        <v>0</v>
      </c>
      <c r="G536" s="316">
        <v>0</v>
      </c>
      <c r="H536" s="316">
        <v>0</v>
      </c>
      <c r="I536" s="316">
        <v>0</v>
      </c>
      <c r="J536" s="316">
        <v>0</v>
      </c>
      <c r="K536" s="316">
        <v>0</v>
      </c>
      <c r="L536" s="316">
        <v>0</v>
      </c>
      <c r="M536" s="316">
        <v>0</v>
      </c>
      <c r="N536" s="316">
        <v>0</v>
      </c>
      <c r="O536" s="316">
        <v>0</v>
      </c>
      <c r="P536" s="316">
        <v>0</v>
      </c>
      <c r="Q536" s="316">
        <v>0</v>
      </c>
      <c r="R536" s="316">
        <v>0</v>
      </c>
      <c r="S536" s="316">
        <v>0</v>
      </c>
      <c r="T536" s="316">
        <v>0</v>
      </c>
      <c r="U536" s="316">
        <v>0</v>
      </c>
      <c r="V536" s="316">
        <v>0</v>
      </c>
      <c r="W536" s="316">
        <v>0</v>
      </c>
      <c r="X536" s="316">
        <v>0</v>
      </c>
      <c r="Y536" s="316">
        <v>0</v>
      </c>
      <c r="Z536" s="316">
        <v>0</v>
      </c>
      <c r="AA536" s="316">
        <v>0</v>
      </c>
      <c r="AB536" s="316">
        <v>0</v>
      </c>
      <c r="AC536" s="316">
        <v>0</v>
      </c>
      <c r="AD536" s="316">
        <v>0</v>
      </c>
      <c r="AE536" s="316">
        <v>0</v>
      </c>
      <c r="AF536" s="316">
        <v>0</v>
      </c>
      <c r="AG536" s="316">
        <v>0</v>
      </c>
      <c r="AH536" s="316">
        <v>0</v>
      </c>
      <c r="AI536" s="316">
        <v>0</v>
      </c>
      <c r="AJ536" s="316">
        <v>0</v>
      </c>
      <c r="AK536" s="316">
        <v>0</v>
      </c>
      <c r="AL536" s="316">
        <v>0</v>
      </c>
    </row>
    <row r="537" spans="1:38">
      <c r="A537" s="316">
        <v>536</v>
      </c>
      <c r="B537" s="316" t="s">
        <v>3260</v>
      </c>
      <c r="C537" s="316" t="s">
        <v>3265</v>
      </c>
      <c r="D537" s="316">
        <f t="shared" si="8"/>
        <v>0</v>
      </c>
      <c r="G537" s="316">
        <v>0</v>
      </c>
      <c r="H537" s="316">
        <v>0</v>
      </c>
      <c r="I537" s="316">
        <v>0</v>
      </c>
      <c r="J537" s="316">
        <v>0</v>
      </c>
      <c r="K537" s="316">
        <v>0</v>
      </c>
      <c r="L537" s="316">
        <v>0</v>
      </c>
      <c r="M537" s="316">
        <v>0</v>
      </c>
      <c r="N537" s="316">
        <v>0</v>
      </c>
      <c r="O537" s="316">
        <v>0</v>
      </c>
      <c r="P537" s="316">
        <v>0</v>
      </c>
      <c r="Q537" s="316">
        <v>0</v>
      </c>
      <c r="R537" s="316">
        <v>0</v>
      </c>
      <c r="S537" s="316">
        <v>0</v>
      </c>
      <c r="T537" s="316">
        <v>0</v>
      </c>
      <c r="U537" s="316">
        <v>0</v>
      </c>
      <c r="V537" s="316">
        <v>0</v>
      </c>
      <c r="W537" s="316">
        <v>0</v>
      </c>
      <c r="X537" s="316">
        <v>0</v>
      </c>
      <c r="Y537" s="316">
        <v>0</v>
      </c>
      <c r="Z537" s="316">
        <v>0</v>
      </c>
      <c r="AA537" s="316">
        <v>0</v>
      </c>
      <c r="AB537" s="316">
        <v>0</v>
      </c>
      <c r="AC537" s="316">
        <v>0</v>
      </c>
      <c r="AD537" s="316">
        <v>0</v>
      </c>
      <c r="AE537" s="316">
        <v>0</v>
      </c>
      <c r="AF537" s="316">
        <v>0</v>
      </c>
      <c r="AG537" s="316">
        <v>0</v>
      </c>
      <c r="AH537" s="316">
        <v>0</v>
      </c>
      <c r="AI537" s="316">
        <v>0</v>
      </c>
      <c r="AJ537" s="316">
        <v>0</v>
      </c>
      <c r="AK537" s="316">
        <v>0</v>
      </c>
      <c r="AL537" s="316">
        <v>0</v>
      </c>
    </row>
    <row r="538" spans="1:38">
      <c r="A538" s="316">
        <v>537</v>
      </c>
      <c r="B538" s="316" t="s">
        <v>3260</v>
      </c>
      <c r="C538" s="316" t="s">
        <v>3266</v>
      </c>
      <c r="D538" s="316">
        <f t="shared" si="8"/>
        <v>0</v>
      </c>
      <c r="G538" s="316">
        <v>0</v>
      </c>
      <c r="H538" s="316">
        <v>0</v>
      </c>
      <c r="I538" s="316">
        <v>0</v>
      </c>
      <c r="J538" s="316">
        <v>0</v>
      </c>
      <c r="K538" s="316">
        <v>0</v>
      </c>
      <c r="L538" s="316">
        <v>0</v>
      </c>
      <c r="M538" s="316">
        <v>0</v>
      </c>
      <c r="N538" s="316">
        <v>0</v>
      </c>
      <c r="O538" s="316">
        <v>0</v>
      </c>
      <c r="P538" s="316">
        <v>0</v>
      </c>
      <c r="Q538" s="316">
        <v>0</v>
      </c>
      <c r="R538" s="316">
        <v>0</v>
      </c>
      <c r="S538" s="316">
        <v>0</v>
      </c>
      <c r="T538" s="316">
        <v>0</v>
      </c>
      <c r="U538" s="316">
        <v>0</v>
      </c>
      <c r="V538" s="316">
        <v>0</v>
      </c>
      <c r="W538" s="316">
        <v>0</v>
      </c>
      <c r="X538" s="316">
        <v>0</v>
      </c>
      <c r="Y538" s="316">
        <v>0</v>
      </c>
      <c r="Z538" s="316">
        <v>0</v>
      </c>
      <c r="AA538" s="316">
        <v>0</v>
      </c>
      <c r="AB538" s="316">
        <v>0</v>
      </c>
      <c r="AC538" s="316">
        <v>0</v>
      </c>
      <c r="AD538" s="316">
        <v>0</v>
      </c>
      <c r="AE538" s="316">
        <v>0</v>
      </c>
      <c r="AF538" s="316">
        <v>0</v>
      </c>
      <c r="AG538" s="316">
        <v>0</v>
      </c>
      <c r="AH538" s="316">
        <v>0</v>
      </c>
      <c r="AI538" s="316">
        <v>0</v>
      </c>
      <c r="AJ538" s="316">
        <v>0</v>
      </c>
      <c r="AK538" s="316">
        <v>0</v>
      </c>
      <c r="AL538" s="316">
        <v>0</v>
      </c>
    </row>
    <row r="539" spans="1:38">
      <c r="A539" s="316">
        <v>538</v>
      </c>
      <c r="B539" s="316" t="s">
        <v>3260</v>
      </c>
      <c r="C539" s="316" t="s">
        <v>3267</v>
      </c>
      <c r="D539" s="316">
        <f t="shared" si="8"/>
        <v>0</v>
      </c>
      <c r="G539" s="316">
        <v>0</v>
      </c>
      <c r="H539" s="316">
        <v>0</v>
      </c>
      <c r="I539" s="316">
        <v>0</v>
      </c>
      <c r="J539" s="316">
        <v>0</v>
      </c>
      <c r="K539" s="316">
        <v>0</v>
      </c>
      <c r="L539" s="316">
        <v>0</v>
      </c>
      <c r="M539" s="316">
        <v>0</v>
      </c>
      <c r="N539" s="316">
        <v>0</v>
      </c>
      <c r="O539" s="316">
        <v>0</v>
      </c>
      <c r="P539" s="316">
        <v>0</v>
      </c>
      <c r="Q539" s="316">
        <v>0</v>
      </c>
      <c r="R539" s="316">
        <v>0</v>
      </c>
      <c r="S539" s="316">
        <v>0</v>
      </c>
      <c r="T539" s="316">
        <v>0</v>
      </c>
      <c r="U539" s="316">
        <v>0</v>
      </c>
      <c r="V539" s="316">
        <v>0</v>
      </c>
      <c r="W539" s="316">
        <v>0</v>
      </c>
      <c r="X539" s="316">
        <v>0</v>
      </c>
      <c r="Y539" s="316">
        <v>0</v>
      </c>
      <c r="Z539" s="316">
        <v>0</v>
      </c>
      <c r="AA539" s="316">
        <v>0</v>
      </c>
      <c r="AB539" s="316">
        <v>0</v>
      </c>
      <c r="AC539" s="316">
        <v>0</v>
      </c>
      <c r="AD539" s="316">
        <v>0</v>
      </c>
      <c r="AE539" s="316">
        <v>0</v>
      </c>
      <c r="AF539" s="316">
        <v>0</v>
      </c>
      <c r="AG539" s="316">
        <v>0</v>
      </c>
      <c r="AH539" s="316">
        <v>0</v>
      </c>
      <c r="AI539" s="316">
        <v>0</v>
      </c>
      <c r="AJ539" s="316">
        <v>0</v>
      </c>
      <c r="AK539" s="316">
        <v>0</v>
      </c>
      <c r="AL539" s="316">
        <v>0</v>
      </c>
    </row>
    <row r="540" spans="1:38">
      <c r="A540" s="316">
        <v>539</v>
      </c>
      <c r="B540" s="316" t="s">
        <v>3260</v>
      </c>
      <c r="C540" s="316" t="s">
        <v>3268</v>
      </c>
      <c r="D540" s="316">
        <f t="shared" si="8"/>
        <v>0</v>
      </c>
      <c r="G540" s="316">
        <v>0</v>
      </c>
      <c r="H540" s="316">
        <v>0</v>
      </c>
      <c r="I540" s="316">
        <v>0</v>
      </c>
      <c r="J540" s="316">
        <v>0</v>
      </c>
      <c r="K540" s="316">
        <v>0</v>
      </c>
      <c r="L540" s="316">
        <v>0</v>
      </c>
      <c r="M540" s="316">
        <v>0</v>
      </c>
      <c r="N540" s="316">
        <v>0</v>
      </c>
      <c r="O540" s="316">
        <v>0</v>
      </c>
      <c r="P540" s="316">
        <v>0</v>
      </c>
      <c r="Q540" s="316">
        <v>0</v>
      </c>
      <c r="R540" s="316">
        <v>0</v>
      </c>
      <c r="S540" s="316">
        <v>0</v>
      </c>
      <c r="T540" s="316">
        <v>0</v>
      </c>
      <c r="U540" s="316">
        <v>0</v>
      </c>
      <c r="V540" s="316">
        <v>0</v>
      </c>
      <c r="W540" s="316">
        <v>0</v>
      </c>
      <c r="X540" s="316">
        <v>0</v>
      </c>
      <c r="Y540" s="316">
        <v>0</v>
      </c>
      <c r="Z540" s="316">
        <v>0</v>
      </c>
      <c r="AA540" s="316">
        <v>0</v>
      </c>
      <c r="AB540" s="316">
        <v>0</v>
      </c>
      <c r="AC540" s="316">
        <v>0</v>
      </c>
      <c r="AD540" s="316">
        <v>0</v>
      </c>
      <c r="AE540" s="316">
        <v>0</v>
      </c>
      <c r="AF540" s="316">
        <v>0</v>
      </c>
      <c r="AG540" s="316">
        <v>0</v>
      </c>
      <c r="AH540" s="316">
        <v>0</v>
      </c>
      <c r="AI540" s="316">
        <v>0</v>
      </c>
      <c r="AJ540" s="316">
        <v>0</v>
      </c>
      <c r="AK540" s="316">
        <v>0</v>
      </c>
      <c r="AL540" s="316">
        <v>0</v>
      </c>
    </row>
    <row r="541" spans="1:38">
      <c r="A541" s="316">
        <v>540</v>
      </c>
      <c r="B541" s="316" t="s">
        <v>3260</v>
      </c>
      <c r="C541" s="316" t="s">
        <v>3269</v>
      </c>
      <c r="D541" s="316">
        <f t="shared" si="8"/>
        <v>0</v>
      </c>
      <c r="G541" s="316">
        <v>0</v>
      </c>
      <c r="H541" s="316">
        <v>0</v>
      </c>
      <c r="I541" s="316">
        <v>0</v>
      </c>
      <c r="J541" s="316">
        <v>0</v>
      </c>
      <c r="K541" s="316">
        <v>0</v>
      </c>
      <c r="L541" s="316">
        <v>0</v>
      </c>
      <c r="M541" s="316">
        <v>0</v>
      </c>
      <c r="N541" s="316">
        <v>0</v>
      </c>
      <c r="O541" s="316">
        <v>0</v>
      </c>
      <c r="P541" s="316">
        <v>0</v>
      </c>
      <c r="Q541" s="316">
        <v>0</v>
      </c>
      <c r="R541" s="316">
        <v>0</v>
      </c>
      <c r="S541" s="316">
        <v>0</v>
      </c>
      <c r="T541" s="316">
        <v>0</v>
      </c>
      <c r="U541" s="316">
        <v>0</v>
      </c>
      <c r="V541" s="316">
        <v>0</v>
      </c>
      <c r="W541" s="316">
        <v>0</v>
      </c>
      <c r="X541" s="316">
        <v>0</v>
      </c>
      <c r="Y541" s="316">
        <v>0</v>
      </c>
      <c r="Z541" s="316">
        <v>0</v>
      </c>
      <c r="AA541" s="316">
        <v>0</v>
      </c>
      <c r="AB541" s="316">
        <v>0</v>
      </c>
      <c r="AC541" s="316">
        <v>0</v>
      </c>
      <c r="AD541" s="316">
        <v>0</v>
      </c>
      <c r="AE541" s="316">
        <v>0</v>
      </c>
      <c r="AF541" s="316">
        <v>0</v>
      </c>
      <c r="AG541" s="316">
        <v>0</v>
      </c>
      <c r="AH541" s="316">
        <v>0</v>
      </c>
      <c r="AI541" s="316">
        <v>0</v>
      </c>
      <c r="AJ541" s="316">
        <v>0</v>
      </c>
      <c r="AK541" s="316">
        <v>0</v>
      </c>
      <c r="AL541" s="316">
        <v>0</v>
      </c>
    </row>
    <row r="542" spans="1:38">
      <c r="A542" s="316">
        <v>541</v>
      </c>
      <c r="B542" s="316" t="s">
        <v>3260</v>
      </c>
      <c r="C542" s="316" t="s">
        <v>3270</v>
      </c>
      <c r="D542" s="316">
        <f t="shared" si="8"/>
        <v>0</v>
      </c>
      <c r="G542" s="316">
        <v>0</v>
      </c>
      <c r="H542" s="316">
        <v>0</v>
      </c>
      <c r="I542" s="316">
        <v>0</v>
      </c>
      <c r="J542" s="316">
        <v>0</v>
      </c>
      <c r="K542" s="316">
        <v>0</v>
      </c>
      <c r="L542" s="316">
        <v>0</v>
      </c>
      <c r="M542" s="316">
        <v>0</v>
      </c>
      <c r="N542" s="316">
        <v>0</v>
      </c>
      <c r="O542" s="316">
        <v>0</v>
      </c>
      <c r="P542" s="316">
        <v>0</v>
      </c>
      <c r="Q542" s="316">
        <v>0</v>
      </c>
      <c r="R542" s="316">
        <v>0</v>
      </c>
      <c r="S542" s="316">
        <v>0</v>
      </c>
      <c r="T542" s="316">
        <v>0</v>
      </c>
      <c r="U542" s="316">
        <v>0</v>
      </c>
      <c r="V542" s="316">
        <v>0</v>
      </c>
      <c r="W542" s="316">
        <v>0</v>
      </c>
      <c r="X542" s="316">
        <v>0</v>
      </c>
      <c r="Y542" s="316">
        <v>0</v>
      </c>
      <c r="Z542" s="316">
        <v>0</v>
      </c>
      <c r="AA542" s="316">
        <v>0</v>
      </c>
      <c r="AB542" s="316">
        <v>0</v>
      </c>
      <c r="AC542" s="316">
        <v>0</v>
      </c>
      <c r="AD542" s="316">
        <v>0</v>
      </c>
      <c r="AE542" s="316">
        <v>0</v>
      </c>
      <c r="AF542" s="316">
        <v>0</v>
      </c>
      <c r="AG542" s="316">
        <v>0</v>
      </c>
      <c r="AH542" s="316">
        <v>0</v>
      </c>
      <c r="AI542" s="316">
        <v>0</v>
      </c>
      <c r="AJ542" s="316">
        <v>0</v>
      </c>
      <c r="AK542" s="316">
        <v>0</v>
      </c>
      <c r="AL542" s="316">
        <v>0</v>
      </c>
    </row>
    <row r="543" spans="1:38">
      <c r="A543" s="316">
        <v>542</v>
      </c>
      <c r="B543" s="316" t="s">
        <v>3260</v>
      </c>
      <c r="C543" s="316" t="s">
        <v>3271</v>
      </c>
      <c r="D543" s="316">
        <f t="shared" si="8"/>
        <v>0</v>
      </c>
      <c r="G543" s="316">
        <v>0</v>
      </c>
      <c r="H543" s="316">
        <v>0</v>
      </c>
      <c r="I543" s="316">
        <v>0</v>
      </c>
      <c r="J543" s="316">
        <v>0</v>
      </c>
      <c r="K543" s="316">
        <v>0</v>
      </c>
      <c r="L543" s="316">
        <v>0</v>
      </c>
      <c r="M543" s="316">
        <v>0</v>
      </c>
      <c r="N543" s="316">
        <v>0</v>
      </c>
      <c r="O543" s="316">
        <v>0</v>
      </c>
      <c r="P543" s="316">
        <v>0</v>
      </c>
      <c r="Q543" s="316">
        <v>0</v>
      </c>
      <c r="R543" s="316">
        <v>0</v>
      </c>
      <c r="S543" s="316">
        <v>0</v>
      </c>
      <c r="T543" s="316">
        <v>0</v>
      </c>
      <c r="U543" s="316">
        <v>0</v>
      </c>
      <c r="V543" s="316">
        <v>0</v>
      </c>
      <c r="W543" s="316">
        <v>0</v>
      </c>
      <c r="X543" s="316">
        <v>0</v>
      </c>
      <c r="Y543" s="316">
        <v>0</v>
      </c>
      <c r="Z543" s="316">
        <v>0</v>
      </c>
      <c r="AA543" s="316">
        <v>0</v>
      </c>
      <c r="AB543" s="316">
        <v>0</v>
      </c>
      <c r="AC543" s="316">
        <v>0</v>
      </c>
      <c r="AD543" s="316">
        <v>0</v>
      </c>
      <c r="AE543" s="316">
        <v>0</v>
      </c>
      <c r="AF543" s="316">
        <v>0</v>
      </c>
      <c r="AG543" s="316">
        <v>0</v>
      </c>
      <c r="AH543" s="316">
        <v>0</v>
      </c>
      <c r="AI543" s="316">
        <v>0</v>
      </c>
      <c r="AJ543" s="316">
        <v>0</v>
      </c>
      <c r="AK543" s="316">
        <v>0</v>
      </c>
      <c r="AL543" s="316">
        <v>0</v>
      </c>
    </row>
    <row r="544" spans="1:38">
      <c r="A544" s="316">
        <v>543</v>
      </c>
      <c r="B544" s="316" t="s">
        <v>3260</v>
      </c>
      <c r="C544" s="316" t="s">
        <v>3272</v>
      </c>
      <c r="D544" s="316">
        <f t="shared" si="8"/>
        <v>0</v>
      </c>
      <c r="G544" s="316">
        <v>0</v>
      </c>
      <c r="H544" s="316">
        <v>0</v>
      </c>
      <c r="I544" s="316">
        <v>0</v>
      </c>
      <c r="J544" s="316">
        <v>0</v>
      </c>
      <c r="K544" s="316">
        <v>0</v>
      </c>
      <c r="L544" s="316">
        <v>0</v>
      </c>
      <c r="M544" s="316">
        <v>0</v>
      </c>
      <c r="N544" s="316">
        <v>0</v>
      </c>
      <c r="O544" s="316">
        <v>0</v>
      </c>
      <c r="P544" s="316">
        <v>0</v>
      </c>
      <c r="Q544" s="316">
        <v>0</v>
      </c>
      <c r="R544" s="316">
        <v>0</v>
      </c>
      <c r="S544" s="316">
        <v>0</v>
      </c>
      <c r="T544" s="316">
        <v>0</v>
      </c>
      <c r="U544" s="316">
        <v>0</v>
      </c>
      <c r="V544" s="316">
        <v>0</v>
      </c>
      <c r="W544" s="316">
        <v>0</v>
      </c>
      <c r="X544" s="316">
        <v>0</v>
      </c>
      <c r="Y544" s="316">
        <v>0</v>
      </c>
      <c r="Z544" s="316">
        <v>0</v>
      </c>
      <c r="AA544" s="316">
        <v>0</v>
      </c>
      <c r="AB544" s="316">
        <v>0</v>
      </c>
      <c r="AC544" s="316">
        <v>0</v>
      </c>
      <c r="AD544" s="316">
        <v>0</v>
      </c>
      <c r="AE544" s="316">
        <v>0</v>
      </c>
      <c r="AF544" s="316">
        <v>0</v>
      </c>
      <c r="AG544" s="316">
        <v>0</v>
      </c>
      <c r="AH544" s="316">
        <v>0</v>
      </c>
      <c r="AI544" s="316">
        <v>0</v>
      </c>
      <c r="AJ544" s="316">
        <v>0</v>
      </c>
      <c r="AK544" s="316">
        <v>0</v>
      </c>
      <c r="AL544" s="316">
        <v>0</v>
      </c>
    </row>
    <row r="545" spans="1:38">
      <c r="A545" s="316">
        <v>544</v>
      </c>
      <c r="B545" s="316" t="s">
        <v>3260</v>
      </c>
      <c r="C545" s="316" t="s">
        <v>3273</v>
      </c>
      <c r="D545" s="316">
        <f t="shared" si="8"/>
        <v>0</v>
      </c>
      <c r="G545" s="316">
        <v>0</v>
      </c>
      <c r="H545" s="316">
        <v>0</v>
      </c>
      <c r="I545" s="316">
        <v>0</v>
      </c>
      <c r="J545" s="316">
        <v>0</v>
      </c>
      <c r="K545" s="316">
        <v>0</v>
      </c>
      <c r="L545" s="316">
        <v>0</v>
      </c>
      <c r="M545" s="316">
        <v>0</v>
      </c>
      <c r="N545" s="316">
        <v>0</v>
      </c>
      <c r="O545" s="316">
        <v>0</v>
      </c>
      <c r="P545" s="316">
        <v>0</v>
      </c>
      <c r="Q545" s="316">
        <v>0</v>
      </c>
      <c r="R545" s="316">
        <v>0</v>
      </c>
      <c r="S545" s="316">
        <v>0</v>
      </c>
      <c r="T545" s="316">
        <v>0</v>
      </c>
      <c r="U545" s="316">
        <v>0</v>
      </c>
      <c r="V545" s="316">
        <v>0</v>
      </c>
      <c r="W545" s="316">
        <v>0</v>
      </c>
      <c r="X545" s="316">
        <v>0</v>
      </c>
      <c r="Y545" s="316">
        <v>0</v>
      </c>
      <c r="Z545" s="316">
        <v>0</v>
      </c>
      <c r="AA545" s="316">
        <v>0</v>
      </c>
      <c r="AB545" s="316">
        <v>0</v>
      </c>
      <c r="AC545" s="316">
        <v>0</v>
      </c>
      <c r="AD545" s="316">
        <v>0</v>
      </c>
      <c r="AE545" s="316">
        <v>0</v>
      </c>
      <c r="AF545" s="316">
        <v>0</v>
      </c>
      <c r="AG545" s="316">
        <v>0</v>
      </c>
      <c r="AH545" s="316">
        <v>0</v>
      </c>
      <c r="AI545" s="316">
        <v>0</v>
      </c>
      <c r="AJ545" s="316">
        <v>0</v>
      </c>
      <c r="AK545" s="316">
        <v>0</v>
      </c>
      <c r="AL545" s="316">
        <v>0</v>
      </c>
    </row>
    <row r="546" spans="1:38">
      <c r="A546" s="316">
        <v>545</v>
      </c>
      <c r="B546" s="316" t="s">
        <v>3260</v>
      </c>
      <c r="C546" s="316" t="s">
        <v>3274</v>
      </c>
      <c r="D546" s="316">
        <f t="shared" si="8"/>
        <v>0</v>
      </c>
      <c r="G546" s="316">
        <v>0</v>
      </c>
      <c r="H546" s="316">
        <v>0</v>
      </c>
      <c r="I546" s="316">
        <v>0</v>
      </c>
      <c r="J546" s="316">
        <v>0</v>
      </c>
      <c r="K546" s="316">
        <v>0</v>
      </c>
      <c r="L546" s="316">
        <v>0</v>
      </c>
      <c r="M546" s="316">
        <v>0</v>
      </c>
      <c r="N546" s="316">
        <v>0</v>
      </c>
      <c r="O546" s="316">
        <v>0</v>
      </c>
      <c r="P546" s="316">
        <v>0</v>
      </c>
      <c r="Q546" s="316">
        <v>0</v>
      </c>
      <c r="R546" s="316">
        <v>0</v>
      </c>
      <c r="S546" s="316">
        <v>0</v>
      </c>
      <c r="T546" s="316">
        <v>0</v>
      </c>
      <c r="U546" s="316">
        <v>0</v>
      </c>
      <c r="V546" s="316">
        <v>0</v>
      </c>
      <c r="W546" s="316">
        <v>0</v>
      </c>
      <c r="X546" s="316">
        <v>0</v>
      </c>
      <c r="Y546" s="316">
        <v>0</v>
      </c>
      <c r="Z546" s="316">
        <v>0</v>
      </c>
      <c r="AA546" s="316">
        <v>0</v>
      </c>
      <c r="AB546" s="316">
        <v>0</v>
      </c>
      <c r="AC546" s="316">
        <v>0</v>
      </c>
      <c r="AD546" s="316">
        <v>0</v>
      </c>
      <c r="AE546" s="316">
        <v>0</v>
      </c>
      <c r="AF546" s="316">
        <v>0</v>
      </c>
      <c r="AG546" s="316">
        <v>0</v>
      </c>
      <c r="AH546" s="316">
        <v>0</v>
      </c>
      <c r="AI546" s="316">
        <v>0</v>
      </c>
      <c r="AJ546" s="316">
        <v>0</v>
      </c>
      <c r="AK546" s="316">
        <v>0</v>
      </c>
      <c r="AL546" s="316">
        <v>0</v>
      </c>
    </row>
    <row r="547" spans="1:38">
      <c r="A547" s="316">
        <v>546</v>
      </c>
      <c r="B547" s="316" t="s">
        <v>3260</v>
      </c>
      <c r="C547" s="316" t="s">
        <v>3275</v>
      </c>
      <c r="D547" s="316">
        <f t="shared" si="8"/>
        <v>0</v>
      </c>
      <c r="G547" s="316">
        <v>0</v>
      </c>
      <c r="H547" s="316">
        <v>0</v>
      </c>
      <c r="I547" s="316">
        <v>0</v>
      </c>
      <c r="J547" s="316">
        <v>0</v>
      </c>
      <c r="K547" s="316">
        <v>0</v>
      </c>
      <c r="L547" s="316">
        <v>0</v>
      </c>
      <c r="M547" s="316">
        <v>0</v>
      </c>
      <c r="N547" s="316">
        <v>0</v>
      </c>
      <c r="O547" s="316">
        <v>0</v>
      </c>
      <c r="P547" s="316">
        <v>0</v>
      </c>
      <c r="Q547" s="316">
        <v>0</v>
      </c>
      <c r="R547" s="316">
        <v>0</v>
      </c>
      <c r="S547" s="316">
        <v>0</v>
      </c>
      <c r="T547" s="316">
        <v>0</v>
      </c>
      <c r="U547" s="316">
        <v>0</v>
      </c>
      <c r="V547" s="316">
        <v>0</v>
      </c>
      <c r="W547" s="316">
        <v>0</v>
      </c>
      <c r="X547" s="316">
        <v>0</v>
      </c>
      <c r="Y547" s="316">
        <v>0</v>
      </c>
      <c r="Z547" s="316">
        <v>0</v>
      </c>
      <c r="AA547" s="316">
        <v>0</v>
      </c>
      <c r="AB547" s="316">
        <v>0</v>
      </c>
      <c r="AC547" s="316">
        <v>0</v>
      </c>
      <c r="AD547" s="316">
        <v>0</v>
      </c>
      <c r="AE547" s="316">
        <v>0</v>
      </c>
      <c r="AF547" s="316">
        <v>0</v>
      </c>
      <c r="AG547" s="316">
        <v>0</v>
      </c>
      <c r="AH547" s="316">
        <v>0</v>
      </c>
      <c r="AI547" s="316">
        <v>0</v>
      </c>
      <c r="AJ547" s="316">
        <v>0</v>
      </c>
      <c r="AK547" s="316">
        <v>0</v>
      </c>
      <c r="AL547" s="316">
        <v>0</v>
      </c>
    </row>
    <row r="548" spans="1:38">
      <c r="A548" s="316">
        <v>547</v>
      </c>
      <c r="B548" s="316" t="s">
        <v>3260</v>
      </c>
      <c r="C548" s="316" t="s">
        <v>3276</v>
      </c>
      <c r="D548" s="316">
        <f t="shared" si="8"/>
        <v>0</v>
      </c>
      <c r="G548" s="316">
        <v>0</v>
      </c>
      <c r="H548" s="316">
        <v>0</v>
      </c>
      <c r="I548" s="316">
        <v>0</v>
      </c>
      <c r="J548" s="316">
        <v>0</v>
      </c>
      <c r="K548" s="316">
        <v>0</v>
      </c>
      <c r="L548" s="316">
        <v>0</v>
      </c>
      <c r="M548" s="316">
        <v>0</v>
      </c>
      <c r="N548" s="316">
        <v>0</v>
      </c>
      <c r="O548" s="316">
        <v>0</v>
      </c>
      <c r="P548" s="316">
        <v>0</v>
      </c>
      <c r="Q548" s="316">
        <v>0</v>
      </c>
      <c r="R548" s="316">
        <v>0</v>
      </c>
      <c r="S548" s="316">
        <v>0</v>
      </c>
      <c r="T548" s="316">
        <v>0</v>
      </c>
      <c r="U548" s="316">
        <v>0</v>
      </c>
      <c r="V548" s="316">
        <v>0</v>
      </c>
      <c r="W548" s="316">
        <v>0</v>
      </c>
      <c r="X548" s="316">
        <v>0</v>
      </c>
      <c r="Y548" s="316">
        <v>0</v>
      </c>
      <c r="Z548" s="316">
        <v>0</v>
      </c>
      <c r="AA548" s="316">
        <v>0</v>
      </c>
      <c r="AB548" s="316">
        <v>0</v>
      </c>
      <c r="AC548" s="316">
        <v>0</v>
      </c>
      <c r="AD548" s="316">
        <v>0</v>
      </c>
      <c r="AE548" s="316">
        <v>0</v>
      </c>
      <c r="AF548" s="316">
        <v>0</v>
      </c>
      <c r="AG548" s="316">
        <v>0</v>
      </c>
      <c r="AH548" s="316">
        <v>0</v>
      </c>
      <c r="AI548" s="316">
        <v>0</v>
      </c>
      <c r="AJ548" s="316">
        <v>0</v>
      </c>
      <c r="AK548" s="316">
        <v>0</v>
      </c>
      <c r="AL548" s="316">
        <v>0</v>
      </c>
    </row>
    <row r="549" spans="1:38">
      <c r="A549" s="316">
        <v>548</v>
      </c>
      <c r="B549" s="316" t="s">
        <v>3260</v>
      </c>
      <c r="C549" s="316" t="s">
        <v>3277</v>
      </c>
      <c r="D549" s="316">
        <f t="shared" si="8"/>
        <v>0</v>
      </c>
      <c r="G549" s="316">
        <v>0</v>
      </c>
      <c r="H549" s="316">
        <v>0</v>
      </c>
      <c r="I549" s="316">
        <v>0</v>
      </c>
      <c r="J549" s="316">
        <v>0</v>
      </c>
      <c r="K549" s="316">
        <v>0</v>
      </c>
      <c r="L549" s="316">
        <v>0</v>
      </c>
      <c r="M549" s="316">
        <v>0</v>
      </c>
      <c r="N549" s="316">
        <v>0</v>
      </c>
      <c r="O549" s="316">
        <v>0</v>
      </c>
      <c r="P549" s="316">
        <v>0</v>
      </c>
      <c r="Q549" s="316">
        <v>0</v>
      </c>
      <c r="R549" s="316">
        <v>0</v>
      </c>
      <c r="S549" s="316">
        <v>0</v>
      </c>
      <c r="T549" s="316">
        <v>0</v>
      </c>
      <c r="U549" s="316">
        <v>0</v>
      </c>
      <c r="V549" s="316">
        <v>0</v>
      </c>
      <c r="W549" s="316">
        <v>0</v>
      </c>
      <c r="X549" s="316">
        <v>0</v>
      </c>
      <c r="Y549" s="316">
        <v>0</v>
      </c>
      <c r="Z549" s="316">
        <v>0</v>
      </c>
      <c r="AA549" s="316">
        <v>0</v>
      </c>
      <c r="AB549" s="316">
        <v>0</v>
      </c>
      <c r="AC549" s="316">
        <v>0</v>
      </c>
      <c r="AD549" s="316">
        <v>0</v>
      </c>
      <c r="AE549" s="316">
        <v>0</v>
      </c>
      <c r="AF549" s="316">
        <v>0</v>
      </c>
      <c r="AG549" s="316">
        <v>0</v>
      </c>
      <c r="AH549" s="316">
        <v>0</v>
      </c>
      <c r="AI549" s="316">
        <v>0</v>
      </c>
      <c r="AJ549" s="316">
        <v>0</v>
      </c>
      <c r="AK549" s="316">
        <v>0</v>
      </c>
      <c r="AL549" s="316">
        <v>0</v>
      </c>
    </row>
    <row r="550" spans="1:38">
      <c r="A550" s="316">
        <v>549</v>
      </c>
      <c r="B550" s="316" t="s">
        <v>3260</v>
      </c>
      <c r="C550" s="316" t="s">
        <v>3278</v>
      </c>
      <c r="D550" s="316">
        <f t="shared" si="8"/>
        <v>0</v>
      </c>
      <c r="G550" s="316">
        <v>0</v>
      </c>
      <c r="H550" s="316">
        <v>0</v>
      </c>
      <c r="I550" s="316">
        <v>0</v>
      </c>
      <c r="J550" s="316">
        <v>0</v>
      </c>
      <c r="K550" s="316">
        <v>0</v>
      </c>
      <c r="L550" s="316">
        <v>0</v>
      </c>
      <c r="M550" s="316">
        <v>0</v>
      </c>
      <c r="N550" s="316">
        <v>0</v>
      </c>
      <c r="O550" s="316">
        <v>0</v>
      </c>
      <c r="P550" s="316">
        <v>0</v>
      </c>
      <c r="Q550" s="316">
        <v>0</v>
      </c>
      <c r="R550" s="316">
        <v>0</v>
      </c>
      <c r="S550" s="316">
        <v>0</v>
      </c>
      <c r="T550" s="316">
        <v>0</v>
      </c>
      <c r="U550" s="316">
        <v>0</v>
      </c>
      <c r="V550" s="316">
        <v>0</v>
      </c>
      <c r="W550" s="316">
        <v>0</v>
      </c>
      <c r="X550" s="316">
        <v>0</v>
      </c>
      <c r="Y550" s="316">
        <v>0</v>
      </c>
      <c r="Z550" s="316">
        <v>0</v>
      </c>
      <c r="AA550" s="316">
        <v>0</v>
      </c>
      <c r="AB550" s="316">
        <v>0</v>
      </c>
      <c r="AC550" s="316">
        <v>0</v>
      </c>
      <c r="AD550" s="316">
        <v>0</v>
      </c>
      <c r="AE550" s="316">
        <v>0</v>
      </c>
      <c r="AF550" s="316">
        <v>0</v>
      </c>
      <c r="AG550" s="316">
        <v>0</v>
      </c>
      <c r="AH550" s="316">
        <v>0</v>
      </c>
      <c r="AI550" s="316">
        <v>0</v>
      </c>
      <c r="AJ550" s="316">
        <v>0</v>
      </c>
      <c r="AK550" s="316">
        <v>0</v>
      </c>
      <c r="AL550" s="316">
        <v>0</v>
      </c>
    </row>
    <row r="551" spans="1:38">
      <c r="A551" s="316">
        <v>550</v>
      </c>
      <c r="B551" s="316" t="s">
        <v>3260</v>
      </c>
      <c r="C551" s="316" t="s">
        <v>3279</v>
      </c>
      <c r="D551" s="316">
        <f t="shared" si="8"/>
        <v>0</v>
      </c>
      <c r="G551" s="316">
        <v>0</v>
      </c>
      <c r="H551" s="316">
        <v>0</v>
      </c>
      <c r="I551" s="316">
        <v>0</v>
      </c>
      <c r="J551" s="316">
        <v>0</v>
      </c>
      <c r="K551" s="316">
        <v>0</v>
      </c>
      <c r="L551" s="316">
        <v>0</v>
      </c>
      <c r="M551" s="316">
        <v>0</v>
      </c>
      <c r="N551" s="316">
        <v>0</v>
      </c>
      <c r="O551" s="316">
        <v>0</v>
      </c>
      <c r="P551" s="316">
        <v>0</v>
      </c>
      <c r="Q551" s="316">
        <v>0</v>
      </c>
      <c r="R551" s="316">
        <v>0</v>
      </c>
      <c r="S551" s="316">
        <v>0</v>
      </c>
      <c r="T551" s="316">
        <v>0</v>
      </c>
      <c r="U551" s="316">
        <v>0</v>
      </c>
      <c r="V551" s="316">
        <v>0</v>
      </c>
      <c r="W551" s="316">
        <v>0</v>
      </c>
      <c r="X551" s="316">
        <v>0</v>
      </c>
      <c r="Y551" s="316">
        <v>0</v>
      </c>
      <c r="Z551" s="316">
        <v>0</v>
      </c>
      <c r="AA551" s="316">
        <v>0</v>
      </c>
      <c r="AB551" s="316">
        <v>0</v>
      </c>
      <c r="AC551" s="316">
        <v>0</v>
      </c>
      <c r="AD551" s="316">
        <v>0</v>
      </c>
      <c r="AE551" s="316">
        <v>0</v>
      </c>
      <c r="AF551" s="316">
        <v>0</v>
      </c>
      <c r="AG551" s="316">
        <v>0</v>
      </c>
      <c r="AH551" s="316">
        <v>0</v>
      </c>
      <c r="AI551" s="316">
        <v>0</v>
      </c>
      <c r="AJ551" s="316">
        <v>0</v>
      </c>
      <c r="AK551" s="316">
        <v>0</v>
      </c>
      <c r="AL551" s="316">
        <v>0</v>
      </c>
    </row>
    <row r="552" spans="1:38">
      <c r="A552" s="316">
        <v>551</v>
      </c>
      <c r="B552" s="316" t="s">
        <v>3260</v>
      </c>
      <c r="C552" s="316" t="s">
        <v>3280</v>
      </c>
      <c r="D552" s="316">
        <f t="shared" si="8"/>
        <v>0</v>
      </c>
      <c r="G552" s="316">
        <v>0</v>
      </c>
      <c r="H552" s="316">
        <v>0</v>
      </c>
      <c r="I552" s="316">
        <v>0</v>
      </c>
      <c r="J552" s="316">
        <v>0</v>
      </c>
      <c r="K552" s="316">
        <v>0</v>
      </c>
      <c r="L552" s="316">
        <v>0</v>
      </c>
      <c r="M552" s="316">
        <v>0</v>
      </c>
      <c r="N552" s="316">
        <v>0</v>
      </c>
      <c r="O552" s="316">
        <v>0</v>
      </c>
      <c r="P552" s="316">
        <v>0</v>
      </c>
      <c r="Q552" s="316">
        <v>0</v>
      </c>
      <c r="R552" s="316">
        <v>0</v>
      </c>
      <c r="S552" s="316">
        <v>0</v>
      </c>
      <c r="T552" s="316">
        <v>0</v>
      </c>
      <c r="U552" s="316">
        <v>0</v>
      </c>
      <c r="V552" s="316">
        <v>0</v>
      </c>
      <c r="W552" s="316">
        <v>0</v>
      </c>
      <c r="X552" s="316">
        <v>0</v>
      </c>
      <c r="Y552" s="316">
        <v>0</v>
      </c>
      <c r="Z552" s="316">
        <v>0</v>
      </c>
      <c r="AA552" s="316">
        <v>0</v>
      </c>
      <c r="AB552" s="316">
        <v>0</v>
      </c>
      <c r="AC552" s="316">
        <v>0</v>
      </c>
      <c r="AD552" s="316">
        <v>0</v>
      </c>
      <c r="AE552" s="316">
        <v>0</v>
      </c>
      <c r="AF552" s="316">
        <v>0</v>
      </c>
      <c r="AG552" s="316">
        <v>0</v>
      </c>
      <c r="AH552" s="316">
        <v>0</v>
      </c>
      <c r="AI552" s="316">
        <v>0</v>
      </c>
      <c r="AJ552" s="316">
        <v>0</v>
      </c>
      <c r="AK552" s="316">
        <v>0</v>
      </c>
      <c r="AL552" s="316">
        <v>0</v>
      </c>
    </row>
    <row r="553" spans="1:38">
      <c r="A553" s="316">
        <v>552</v>
      </c>
      <c r="B553" s="316" t="s">
        <v>3260</v>
      </c>
      <c r="C553" s="316" t="s">
        <v>3281</v>
      </c>
      <c r="D553" s="316">
        <f t="shared" si="8"/>
        <v>0</v>
      </c>
      <c r="G553" s="316">
        <v>0</v>
      </c>
      <c r="H553" s="316">
        <v>0</v>
      </c>
      <c r="I553" s="316">
        <v>0</v>
      </c>
      <c r="J553" s="316">
        <v>0</v>
      </c>
      <c r="K553" s="316">
        <v>0</v>
      </c>
      <c r="L553" s="316">
        <v>0</v>
      </c>
      <c r="M553" s="316">
        <v>0</v>
      </c>
      <c r="N553" s="316">
        <v>0</v>
      </c>
      <c r="O553" s="316">
        <v>0</v>
      </c>
      <c r="P553" s="316">
        <v>0</v>
      </c>
      <c r="Q553" s="316">
        <v>0</v>
      </c>
      <c r="R553" s="316">
        <v>0</v>
      </c>
      <c r="S553" s="316">
        <v>0</v>
      </c>
      <c r="T553" s="316">
        <v>0</v>
      </c>
      <c r="U553" s="316">
        <v>0</v>
      </c>
      <c r="V553" s="316">
        <v>0</v>
      </c>
      <c r="W553" s="316">
        <v>0</v>
      </c>
      <c r="X553" s="316">
        <v>0</v>
      </c>
      <c r="Y553" s="316">
        <v>0</v>
      </c>
      <c r="Z553" s="316">
        <v>0</v>
      </c>
      <c r="AA553" s="316">
        <v>0</v>
      </c>
      <c r="AB553" s="316">
        <v>0</v>
      </c>
      <c r="AC553" s="316">
        <v>0</v>
      </c>
      <c r="AD553" s="316">
        <v>0</v>
      </c>
      <c r="AE553" s="316">
        <v>0</v>
      </c>
      <c r="AF553" s="316">
        <v>0</v>
      </c>
      <c r="AG553" s="316">
        <v>0</v>
      </c>
      <c r="AH553" s="316">
        <v>0</v>
      </c>
      <c r="AI553" s="316">
        <v>0</v>
      </c>
      <c r="AJ553" s="316">
        <v>0</v>
      </c>
      <c r="AK553" s="316">
        <v>0</v>
      </c>
      <c r="AL553" s="316">
        <v>0</v>
      </c>
    </row>
    <row r="554" spans="1:38">
      <c r="A554" s="316">
        <v>553</v>
      </c>
      <c r="B554" s="316" t="s">
        <v>3260</v>
      </c>
      <c r="C554" s="316" t="s">
        <v>3282</v>
      </c>
      <c r="D554" s="316">
        <f t="shared" si="8"/>
        <v>6000</v>
      </c>
      <c r="G554" s="316">
        <v>0</v>
      </c>
      <c r="H554" s="316">
        <v>0</v>
      </c>
      <c r="I554" s="316">
        <v>0</v>
      </c>
      <c r="J554" s="316">
        <v>0</v>
      </c>
      <c r="K554" s="316">
        <v>0</v>
      </c>
      <c r="L554" s="316">
        <v>0</v>
      </c>
      <c r="M554" s="316">
        <v>0</v>
      </c>
      <c r="N554" s="316">
        <v>0</v>
      </c>
      <c r="O554" s="316">
        <v>0</v>
      </c>
      <c r="P554" s="316">
        <v>0</v>
      </c>
      <c r="Q554" s="316">
        <v>0</v>
      </c>
      <c r="R554" s="316">
        <v>0</v>
      </c>
      <c r="S554" s="316">
        <v>0</v>
      </c>
      <c r="T554" s="316">
        <v>0</v>
      </c>
      <c r="U554" s="316">
        <v>0</v>
      </c>
      <c r="V554" s="316">
        <v>0</v>
      </c>
      <c r="W554" s="316">
        <v>3000</v>
      </c>
      <c r="X554" s="316">
        <v>0</v>
      </c>
      <c r="Y554" s="316">
        <v>0</v>
      </c>
      <c r="Z554" s="316">
        <v>0</v>
      </c>
      <c r="AA554" s="316">
        <v>0</v>
      </c>
      <c r="AB554" s="316">
        <v>0</v>
      </c>
      <c r="AC554" s="316">
        <v>0</v>
      </c>
      <c r="AD554" s="316">
        <v>0</v>
      </c>
      <c r="AE554" s="316">
        <v>0</v>
      </c>
      <c r="AF554" s="316">
        <v>0</v>
      </c>
      <c r="AG554" s="316">
        <v>3000</v>
      </c>
      <c r="AH554" s="316">
        <v>0</v>
      </c>
      <c r="AI554" s="316">
        <v>0</v>
      </c>
      <c r="AJ554" s="316">
        <v>0</v>
      </c>
      <c r="AK554" s="316">
        <v>0</v>
      </c>
      <c r="AL554" s="316">
        <v>6000</v>
      </c>
    </row>
    <row r="555" spans="1:38">
      <c r="A555" s="316">
        <v>554</v>
      </c>
      <c r="B555" s="316" t="s">
        <v>3260</v>
      </c>
      <c r="C555" s="316" t="s">
        <v>3283</v>
      </c>
      <c r="D555" s="316">
        <f t="shared" si="8"/>
        <v>5600</v>
      </c>
      <c r="G555" s="316">
        <v>0</v>
      </c>
      <c r="H555" s="316">
        <v>0</v>
      </c>
      <c r="I555" s="316">
        <v>0</v>
      </c>
      <c r="J555" s="316">
        <v>0</v>
      </c>
      <c r="K555" s="316">
        <v>0</v>
      </c>
      <c r="L555" s="316">
        <v>0</v>
      </c>
      <c r="M555" s="316">
        <v>0</v>
      </c>
      <c r="N555" s="316">
        <v>0</v>
      </c>
      <c r="O555" s="316">
        <v>0</v>
      </c>
      <c r="P555" s="316">
        <v>1800</v>
      </c>
      <c r="Q555" s="316">
        <v>0</v>
      </c>
      <c r="R555" s="316">
        <v>0</v>
      </c>
      <c r="S555" s="316">
        <v>0</v>
      </c>
      <c r="T555" s="316">
        <v>0</v>
      </c>
      <c r="U555" s="316">
        <v>0</v>
      </c>
      <c r="V555" s="316">
        <v>0</v>
      </c>
      <c r="W555" s="316">
        <v>1800</v>
      </c>
      <c r="X555" s="316">
        <v>0</v>
      </c>
      <c r="Y555" s="316">
        <v>0</v>
      </c>
      <c r="Z555" s="316">
        <v>0</v>
      </c>
      <c r="AA555" s="316">
        <v>0</v>
      </c>
      <c r="AB555" s="316">
        <v>0</v>
      </c>
      <c r="AC555" s="316">
        <v>0</v>
      </c>
      <c r="AD555" s="316">
        <v>2000</v>
      </c>
      <c r="AE555" s="316">
        <v>0</v>
      </c>
      <c r="AF555" s="316">
        <v>0</v>
      </c>
      <c r="AG555" s="316">
        <v>0</v>
      </c>
      <c r="AH555" s="316">
        <v>0</v>
      </c>
      <c r="AI555" s="316">
        <v>0</v>
      </c>
      <c r="AJ555" s="316">
        <v>0</v>
      </c>
      <c r="AK555" s="316">
        <v>0</v>
      </c>
      <c r="AL555" s="316">
        <v>5600</v>
      </c>
    </row>
    <row r="556" spans="1:38">
      <c r="A556" s="316">
        <v>555</v>
      </c>
      <c r="B556" s="316" t="s">
        <v>3260</v>
      </c>
      <c r="C556" s="316" t="s">
        <v>3284</v>
      </c>
      <c r="D556" s="316">
        <f t="shared" si="8"/>
        <v>1500</v>
      </c>
      <c r="G556" s="316">
        <v>0</v>
      </c>
      <c r="H556" s="316">
        <v>0</v>
      </c>
      <c r="I556" s="316">
        <v>0</v>
      </c>
      <c r="J556" s="316">
        <v>0</v>
      </c>
      <c r="K556" s="316">
        <v>0</v>
      </c>
      <c r="L556" s="316">
        <v>0</v>
      </c>
      <c r="M556" s="316">
        <v>0</v>
      </c>
      <c r="N556" s="316">
        <v>0</v>
      </c>
      <c r="O556" s="316">
        <v>0</v>
      </c>
      <c r="P556" s="316">
        <v>0</v>
      </c>
      <c r="Q556" s="316">
        <v>0</v>
      </c>
      <c r="R556" s="316">
        <v>0</v>
      </c>
      <c r="S556" s="316">
        <v>0</v>
      </c>
      <c r="T556" s="316">
        <v>0</v>
      </c>
      <c r="U556" s="316">
        <v>0</v>
      </c>
      <c r="V556" s="316">
        <v>0</v>
      </c>
      <c r="W556" s="316">
        <v>0</v>
      </c>
      <c r="X556" s="316">
        <v>0</v>
      </c>
      <c r="Y556" s="316">
        <v>0</v>
      </c>
      <c r="Z556" s="316">
        <v>0</v>
      </c>
      <c r="AA556" s="316">
        <v>0</v>
      </c>
      <c r="AB556" s="316">
        <v>0</v>
      </c>
      <c r="AC556" s="316">
        <v>0</v>
      </c>
      <c r="AD556" s="316">
        <v>0</v>
      </c>
      <c r="AE556" s="316">
        <v>1500</v>
      </c>
      <c r="AF556" s="316">
        <v>0</v>
      </c>
      <c r="AG556" s="316">
        <v>0</v>
      </c>
      <c r="AH556" s="316">
        <v>0</v>
      </c>
      <c r="AI556" s="316">
        <v>0</v>
      </c>
      <c r="AJ556" s="316">
        <v>0</v>
      </c>
      <c r="AK556" s="316">
        <v>0</v>
      </c>
      <c r="AL556" s="316">
        <v>1500</v>
      </c>
    </row>
    <row r="557" spans="1:38">
      <c r="A557" s="316">
        <v>556</v>
      </c>
      <c r="B557" s="316" t="s">
        <v>3260</v>
      </c>
      <c r="C557" s="316" t="s">
        <v>3285</v>
      </c>
      <c r="D557" s="316">
        <f t="shared" si="8"/>
        <v>1000</v>
      </c>
      <c r="G557" s="316">
        <v>0</v>
      </c>
      <c r="H557" s="316">
        <v>0</v>
      </c>
      <c r="I557" s="316">
        <v>0</v>
      </c>
      <c r="J557" s="316">
        <v>0</v>
      </c>
      <c r="K557" s="316">
        <v>0</v>
      </c>
      <c r="L557" s="316">
        <v>0</v>
      </c>
      <c r="M557" s="316">
        <v>0</v>
      </c>
      <c r="N557" s="316">
        <v>0</v>
      </c>
      <c r="O557" s="316">
        <v>0</v>
      </c>
      <c r="P557" s="316">
        <v>0</v>
      </c>
      <c r="Q557" s="316">
        <v>0</v>
      </c>
      <c r="R557" s="316">
        <v>0</v>
      </c>
      <c r="S557" s="316">
        <v>0</v>
      </c>
      <c r="T557" s="316">
        <v>0</v>
      </c>
      <c r="U557" s="316">
        <v>0</v>
      </c>
      <c r="V557" s="316">
        <v>0</v>
      </c>
      <c r="W557" s="316">
        <v>0</v>
      </c>
      <c r="X557" s="316">
        <v>0</v>
      </c>
      <c r="Y557" s="316">
        <v>0</v>
      </c>
      <c r="Z557" s="316">
        <v>0</v>
      </c>
      <c r="AA557" s="316">
        <v>0</v>
      </c>
      <c r="AB557" s="316">
        <v>0</v>
      </c>
      <c r="AC557" s="316">
        <v>0</v>
      </c>
      <c r="AD557" s="316">
        <v>1000</v>
      </c>
      <c r="AE557" s="316">
        <v>0</v>
      </c>
      <c r="AF557" s="316">
        <v>0</v>
      </c>
      <c r="AG557" s="316">
        <v>0</v>
      </c>
      <c r="AH557" s="316">
        <v>0</v>
      </c>
      <c r="AI557" s="316">
        <v>0</v>
      </c>
      <c r="AJ557" s="316">
        <v>0</v>
      </c>
      <c r="AK557" s="316">
        <v>0</v>
      </c>
      <c r="AL557" s="316">
        <v>1000</v>
      </c>
    </row>
    <row r="558" spans="1:38">
      <c r="A558" s="316">
        <v>557</v>
      </c>
      <c r="B558" s="316" t="s">
        <v>3260</v>
      </c>
      <c r="C558" s="316" t="s">
        <v>3286</v>
      </c>
      <c r="D558" s="316">
        <f t="shared" si="8"/>
        <v>1200</v>
      </c>
      <c r="G558" s="316">
        <v>0</v>
      </c>
      <c r="H558" s="316">
        <v>0</v>
      </c>
      <c r="I558" s="316">
        <v>0</v>
      </c>
      <c r="J558" s="316">
        <v>0</v>
      </c>
      <c r="K558" s="316">
        <v>0</v>
      </c>
      <c r="L558" s="316">
        <v>0</v>
      </c>
      <c r="M558" s="316">
        <v>0</v>
      </c>
      <c r="N558" s="316">
        <v>0</v>
      </c>
      <c r="O558" s="316">
        <v>0</v>
      </c>
      <c r="P558" s="316">
        <v>0</v>
      </c>
      <c r="Q558" s="316">
        <v>0</v>
      </c>
      <c r="R558" s="316">
        <v>600</v>
      </c>
      <c r="S558" s="316">
        <v>0</v>
      </c>
      <c r="T558" s="316">
        <v>0</v>
      </c>
      <c r="U558" s="316">
        <v>0</v>
      </c>
      <c r="V558" s="316">
        <v>0</v>
      </c>
      <c r="W558" s="316">
        <v>0</v>
      </c>
      <c r="X558" s="316">
        <v>0</v>
      </c>
      <c r="Y558" s="316">
        <v>0</v>
      </c>
      <c r="Z558" s="316">
        <v>600</v>
      </c>
      <c r="AA558" s="316">
        <v>0</v>
      </c>
      <c r="AB558" s="316">
        <v>0</v>
      </c>
      <c r="AC558" s="316">
        <v>0</v>
      </c>
      <c r="AD558" s="316">
        <v>0</v>
      </c>
      <c r="AE558" s="316">
        <v>0</v>
      </c>
      <c r="AF558" s="316">
        <v>0</v>
      </c>
      <c r="AG558" s="316">
        <v>0</v>
      </c>
      <c r="AH558" s="316">
        <v>0</v>
      </c>
      <c r="AI558" s="316">
        <v>0</v>
      </c>
      <c r="AJ558" s="316">
        <v>0</v>
      </c>
      <c r="AK558" s="316">
        <v>0</v>
      </c>
      <c r="AL558" s="316">
        <v>1200</v>
      </c>
    </row>
    <row r="559" spans="1:38">
      <c r="A559" s="316">
        <v>558</v>
      </c>
      <c r="B559" s="316" t="s">
        <v>3260</v>
      </c>
      <c r="C559" s="316" t="s">
        <v>3287</v>
      </c>
      <c r="D559" s="316">
        <f t="shared" si="8"/>
        <v>600</v>
      </c>
      <c r="G559" s="316">
        <v>0</v>
      </c>
      <c r="H559" s="316">
        <v>0</v>
      </c>
      <c r="I559" s="316">
        <v>0</v>
      </c>
      <c r="J559" s="316">
        <v>0</v>
      </c>
      <c r="K559" s="316">
        <v>0</v>
      </c>
      <c r="L559" s="316">
        <v>0</v>
      </c>
      <c r="M559" s="316">
        <v>0</v>
      </c>
      <c r="N559" s="316">
        <v>0</v>
      </c>
      <c r="O559" s="316">
        <v>0</v>
      </c>
      <c r="P559" s="316">
        <v>0</v>
      </c>
      <c r="Q559" s="316">
        <v>0</v>
      </c>
      <c r="R559" s="316">
        <v>0</v>
      </c>
      <c r="S559" s="316">
        <v>0</v>
      </c>
      <c r="T559" s="316">
        <v>0</v>
      </c>
      <c r="U559" s="316">
        <v>0</v>
      </c>
      <c r="V559" s="316">
        <v>0</v>
      </c>
      <c r="W559" s="316">
        <v>0</v>
      </c>
      <c r="X559" s="316">
        <v>0</v>
      </c>
      <c r="Y559" s="316">
        <v>0</v>
      </c>
      <c r="Z559" s="316">
        <v>0</v>
      </c>
      <c r="AA559" s="316">
        <v>0</v>
      </c>
      <c r="AB559" s="316">
        <v>0</v>
      </c>
      <c r="AC559" s="316">
        <v>0</v>
      </c>
      <c r="AD559" s="316">
        <v>0</v>
      </c>
      <c r="AE559" s="316">
        <v>600</v>
      </c>
      <c r="AF559" s="316">
        <v>0</v>
      </c>
      <c r="AG559" s="316">
        <v>0</v>
      </c>
      <c r="AH559" s="316">
        <v>0</v>
      </c>
      <c r="AI559" s="316">
        <v>0</v>
      </c>
      <c r="AJ559" s="316">
        <v>0</v>
      </c>
      <c r="AK559" s="316">
        <v>0</v>
      </c>
      <c r="AL559" s="316">
        <v>600</v>
      </c>
    </row>
    <row r="560" spans="1:38">
      <c r="A560" s="316">
        <v>559</v>
      </c>
      <c r="B560" s="316" t="s">
        <v>3260</v>
      </c>
      <c r="C560" s="316" t="s">
        <v>3288</v>
      </c>
      <c r="D560" s="316">
        <f t="shared" si="8"/>
        <v>1200</v>
      </c>
      <c r="G560" s="316">
        <v>0</v>
      </c>
      <c r="H560" s="316">
        <v>0</v>
      </c>
      <c r="I560" s="316">
        <v>0</v>
      </c>
      <c r="J560" s="316">
        <v>0</v>
      </c>
      <c r="K560" s="316">
        <v>0</v>
      </c>
      <c r="L560" s="316">
        <v>0</v>
      </c>
      <c r="M560" s="316">
        <v>0</v>
      </c>
      <c r="N560" s="316">
        <v>0</v>
      </c>
      <c r="O560" s="316">
        <v>0</v>
      </c>
      <c r="P560" s="316">
        <v>0</v>
      </c>
      <c r="Q560" s="316">
        <v>0</v>
      </c>
      <c r="R560" s="316">
        <v>0</v>
      </c>
      <c r="S560" s="316">
        <v>0</v>
      </c>
      <c r="T560" s="316">
        <v>0</v>
      </c>
      <c r="U560" s="316">
        <v>0</v>
      </c>
      <c r="V560" s="316">
        <v>0</v>
      </c>
      <c r="W560" s="316">
        <v>0</v>
      </c>
      <c r="X560" s="316">
        <v>600</v>
      </c>
      <c r="Y560" s="316">
        <v>0</v>
      </c>
      <c r="Z560" s="316">
        <v>0</v>
      </c>
      <c r="AA560" s="316">
        <v>0</v>
      </c>
      <c r="AB560" s="316">
        <v>0</v>
      </c>
      <c r="AC560" s="316">
        <v>0</v>
      </c>
      <c r="AD560" s="316">
        <v>0</v>
      </c>
      <c r="AE560" s="316">
        <v>0</v>
      </c>
      <c r="AF560" s="316">
        <v>0</v>
      </c>
      <c r="AG560" s="316">
        <v>600</v>
      </c>
      <c r="AH560" s="316">
        <v>0</v>
      </c>
      <c r="AI560" s="316">
        <v>0</v>
      </c>
      <c r="AJ560" s="316">
        <v>0</v>
      </c>
      <c r="AK560" s="316">
        <v>0</v>
      </c>
      <c r="AL560" s="316">
        <v>1200</v>
      </c>
    </row>
    <row r="561" spans="1:38">
      <c r="A561" s="316">
        <v>560</v>
      </c>
      <c r="B561" s="316" t="s">
        <v>3260</v>
      </c>
      <c r="C561" s="316" t="s">
        <v>3289</v>
      </c>
      <c r="D561" s="316">
        <f t="shared" si="8"/>
        <v>0</v>
      </c>
      <c r="G561" s="316">
        <v>0</v>
      </c>
      <c r="H561" s="316">
        <v>0</v>
      </c>
      <c r="I561" s="316">
        <v>0</v>
      </c>
      <c r="J561" s="316">
        <v>0</v>
      </c>
      <c r="K561" s="316">
        <v>0</v>
      </c>
      <c r="L561" s="316">
        <v>0</v>
      </c>
      <c r="M561" s="316">
        <v>0</v>
      </c>
      <c r="N561" s="316">
        <v>0</v>
      </c>
      <c r="O561" s="316">
        <v>0</v>
      </c>
      <c r="P561" s="316">
        <v>0</v>
      </c>
      <c r="Q561" s="316">
        <v>0</v>
      </c>
      <c r="R561" s="316">
        <v>0</v>
      </c>
      <c r="S561" s="316">
        <v>0</v>
      </c>
      <c r="T561" s="316">
        <v>0</v>
      </c>
      <c r="U561" s="316">
        <v>0</v>
      </c>
      <c r="V561" s="316">
        <v>0</v>
      </c>
      <c r="W561" s="316">
        <v>0</v>
      </c>
      <c r="X561" s="316">
        <v>0</v>
      </c>
      <c r="Y561" s="316">
        <v>0</v>
      </c>
      <c r="Z561" s="316">
        <v>0</v>
      </c>
      <c r="AA561" s="316">
        <v>0</v>
      </c>
      <c r="AB561" s="316">
        <v>0</v>
      </c>
      <c r="AC561" s="316">
        <v>0</v>
      </c>
      <c r="AD561" s="316">
        <v>0</v>
      </c>
      <c r="AE561" s="316">
        <v>0</v>
      </c>
      <c r="AF561" s="316">
        <v>0</v>
      </c>
      <c r="AG561" s="316">
        <v>0</v>
      </c>
      <c r="AH561" s="316">
        <v>0</v>
      </c>
      <c r="AI561" s="316">
        <v>0</v>
      </c>
      <c r="AJ561" s="316">
        <v>0</v>
      </c>
      <c r="AK561" s="316">
        <v>0</v>
      </c>
      <c r="AL561" s="316">
        <v>0</v>
      </c>
    </row>
    <row r="562" spans="1:38">
      <c r="A562" s="316">
        <v>561</v>
      </c>
      <c r="B562" s="316" t="s">
        <v>3260</v>
      </c>
      <c r="C562" s="316" t="s">
        <v>3290</v>
      </c>
      <c r="D562" s="316">
        <f t="shared" si="8"/>
        <v>0</v>
      </c>
      <c r="G562" s="316">
        <v>0</v>
      </c>
      <c r="H562" s="316">
        <v>0</v>
      </c>
      <c r="I562" s="316">
        <v>0</v>
      </c>
      <c r="J562" s="316">
        <v>0</v>
      </c>
      <c r="K562" s="316">
        <v>0</v>
      </c>
      <c r="L562" s="316">
        <v>0</v>
      </c>
      <c r="M562" s="316">
        <v>0</v>
      </c>
      <c r="N562" s="316">
        <v>0</v>
      </c>
      <c r="O562" s="316">
        <v>0</v>
      </c>
      <c r="P562" s="316">
        <v>0</v>
      </c>
      <c r="Q562" s="316">
        <v>0</v>
      </c>
      <c r="R562" s="316">
        <v>0</v>
      </c>
      <c r="S562" s="316">
        <v>0</v>
      </c>
      <c r="T562" s="316">
        <v>0</v>
      </c>
      <c r="U562" s="316">
        <v>0</v>
      </c>
      <c r="V562" s="316">
        <v>0</v>
      </c>
      <c r="W562" s="316">
        <v>0</v>
      </c>
      <c r="X562" s="316">
        <v>0</v>
      </c>
      <c r="Y562" s="316">
        <v>0</v>
      </c>
      <c r="Z562" s="316">
        <v>0</v>
      </c>
      <c r="AA562" s="316">
        <v>0</v>
      </c>
      <c r="AB562" s="316">
        <v>0</v>
      </c>
      <c r="AC562" s="316">
        <v>0</v>
      </c>
      <c r="AD562" s="316">
        <v>0</v>
      </c>
      <c r="AE562" s="316">
        <v>0</v>
      </c>
      <c r="AF562" s="316">
        <v>0</v>
      </c>
      <c r="AG562" s="316">
        <v>0</v>
      </c>
      <c r="AH562" s="316">
        <v>0</v>
      </c>
      <c r="AI562" s="316">
        <v>0</v>
      </c>
      <c r="AJ562" s="316">
        <v>0</v>
      </c>
      <c r="AK562" s="316">
        <v>0</v>
      </c>
      <c r="AL562" s="316">
        <v>0</v>
      </c>
    </row>
    <row r="563" spans="1:38">
      <c r="A563" s="316">
        <v>562</v>
      </c>
      <c r="B563" s="316" t="s">
        <v>3260</v>
      </c>
      <c r="C563" s="316" t="s">
        <v>3291</v>
      </c>
      <c r="D563" s="316">
        <f t="shared" si="8"/>
        <v>0</v>
      </c>
      <c r="G563" s="316">
        <v>0</v>
      </c>
      <c r="H563" s="316">
        <v>0</v>
      </c>
      <c r="I563" s="316">
        <v>0</v>
      </c>
      <c r="J563" s="316">
        <v>0</v>
      </c>
      <c r="K563" s="316">
        <v>0</v>
      </c>
      <c r="L563" s="316">
        <v>0</v>
      </c>
      <c r="M563" s="316">
        <v>0</v>
      </c>
      <c r="N563" s="316">
        <v>0</v>
      </c>
      <c r="O563" s="316">
        <v>0</v>
      </c>
      <c r="P563" s="316">
        <v>0</v>
      </c>
      <c r="Q563" s="316">
        <v>0</v>
      </c>
      <c r="R563" s="316">
        <v>0</v>
      </c>
      <c r="S563" s="316">
        <v>0</v>
      </c>
      <c r="T563" s="316">
        <v>0</v>
      </c>
      <c r="U563" s="316">
        <v>0</v>
      </c>
      <c r="V563" s="316">
        <v>0</v>
      </c>
      <c r="W563" s="316">
        <v>0</v>
      </c>
      <c r="X563" s="316">
        <v>0</v>
      </c>
      <c r="Y563" s="316">
        <v>0</v>
      </c>
      <c r="Z563" s="316">
        <v>0</v>
      </c>
      <c r="AA563" s="316">
        <v>0</v>
      </c>
      <c r="AB563" s="316">
        <v>0</v>
      </c>
      <c r="AC563" s="316">
        <v>0</v>
      </c>
      <c r="AD563" s="316">
        <v>0</v>
      </c>
      <c r="AE563" s="316">
        <v>0</v>
      </c>
      <c r="AF563" s="316">
        <v>0</v>
      </c>
      <c r="AG563" s="316">
        <v>0</v>
      </c>
      <c r="AH563" s="316">
        <v>0</v>
      </c>
      <c r="AI563" s="316">
        <v>0</v>
      </c>
      <c r="AJ563" s="316">
        <v>0</v>
      </c>
      <c r="AK563" s="316">
        <v>0</v>
      </c>
      <c r="AL563" s="316">
        <v>0</v>
      </c>
    </row>
    <row r="564" spans="1:38">
      <c r="A564" s="316">
        <v>563</v>
      </c>
      <c r="B564" s="316" t="s">
        <v>3260</v>
      </c>
      <c r="C564" s="316" t="s">
        <v>3292</v>
      </c>
      <c r="D564" s="316">
        <f t="shared" si="8"/>
        <v>0</v>
      </c>
      <c r="G564" s="316">
        <v>0</v>
      </c>
      <c r="H564" s="316">
        <v>0</v>
      </c>
      <c r="I564" s="316">
        <v>0</v>
      </c>
      <c r="J564" s="316">
        <v>0</v>
      </c>
      <c r="K564" s="316">
        <v>0</v>
      </c>
      <c r="L564" s="316">
        <v>0</v>
      </c>
      <c r="M564" s="316">
        <v>0</v>
      </c>
      <c r="N564" s="316">
        <v>0</v>
      </c>
      <c r="O564" s="316">
        <v>0</v>
      </c>
      <c r="P564" s="316">
        <v>0</v>
      </c>
      <c r="Q564" s="316">
        <v>0</v>
      </c>
      <c r="R564" s="316">
        <v>0</v>
      </c>
      <c r="S564" s="316">
        <v>0</v>
      </c>
      <c r="T564" s="316">
        <v>0</v>
      </c>
      <c r="U564" s="316">
        <v>0</v>
      </c>
      <c r="V564" s="316">
        <v>0</v>
      </c>
      <c r="W564" s="316">
        <v>0</v>
      </c>
      <c r="X564" s="316">
        <v>0</v>
      </c>
      <c r="Y564" s="316">
        <v>0</v>
      </c>
      <c r="Z564" s="316">
        <v>0</v>
      </c>
      <c r="AA564" s="316">
        <v>0</v>
      </c>
      <c r="AB564" s="316">
        <v>0</v>
      </c>
      <c r="AC564" s="316">
        <v>0</v>
      </c>
      <c r="AD564" s="316">
        <v>0</v>
      </c>
      <c r="AE564" s="316">
        <v>0</v>
      </c>
      <c r="AF564" s="316">
        <v>0</v>
      </c>
      <c r="AG564" s="316">
        <v>0</v>
      </c>
      <c r="AH564" s="316">
        <v>0</v>
      </c>
      <c r="AI564" s="316">
        <v>0</v>
      </c>
      <c r="AJ564" s="316">
        <v>0</v>
      </c>
      <c r="AK564" s="316">
        <v>0</v>
      </c>
      <c r="AL564" s="316">
        <v>0</v>
      </c>
    </row>
    <row r="565" spans="1:38">
      <c r="A565" s="316">
        <v>564</v>
      </c>
      <c r="B565" s="316" t="s">
        <v>3260</v>
      </c>
      <c r="C565" s="316" t="s">
        <v>3293</v>
      </c>
      <c r="D565" s="316">
        <f t="shared" si="8"/>
        <v>0</v>
      </c>
      <c r="G565" s="316">
        <v>0</v>
      </c>
      <c r="H565" s="316">
        <v>0</v>
      </c>
      <c r="I565" s="316">
        <v>0</v>
      </c>
      <c r="J565" s="316">
        <v>0</v>
      </c>
      <c r="K565" s="316">
        <v>0</v>
      </c>
      <c r="L565" s="316">
        <v>0</v>
      </c>
      <c r="M565" s="316">
        <v>0</v>
      </c>
      <c r="N565" s="316">
        <v>0</v>
      </c>
      <c r="O565" s="316">
        <v>0</v>
      </c>
      <c r="P565" s="316">
        <v>0</v>
      </c>
      <c r="Q565" s="316">
        <v>0</v>
      </c>
      <c r="R565" s="316">
        <v>0</v>
      </c>
      <c r="S565" s="316">
        <v>0</v>
      </c>
      <c r="T565" s="316">
        <v>0</v>
      </c>
      <c r="U565" s="316">
        <v>0</v>
      </c>
      <c r="V565" s="316">
        <v>0</v>
      </c>
      <c r="W565" s="316">
        <v>0</v>
      </c>
      <c r="X565" s="316">
        <v>0</v>
      </c>
      <c r="Y565" s="316">
        <v>0</v>
      </c>
      <c r="Z565" s="316">
        <v>0</v>
      </c>
      <c r="AA565" s="316">
        <v>0</v>
      </c>
      <c r="AB565" s="316">
        <v>0</v>
      </c>
      <c r="AC565" s="316">
        <v>0</v>
      </c>
      <c r="AD565" s="316">
        <v>0</v>
      </c>
      <c r="AE565" s="316">
        <v>0</v>
      </c>
      <c r="AF565" s="316">
        <v>0</v>
      </c>
      <c r="AG565" s="316">
        <v>0</v>
      </c>
      <c r="AH565" s="316">
        <v>0</v>
      </c>
      <c r="AI565" s="316">
        <v>0</v>
      </c>
      <c r="AJ565" s="316">
        <v>0</v>
      </c>
      <c r="AK565" s="316">
        <v>0</v>
      </c>
      <c r="AL565" s="316">
        <v>0</v>
      </c>
    </row>
    <row r="566" spans="1:38">
      <c r="A566" s="316">
        <v>565</v>
      </c>
      <c r="B566" s="316" t="s">
        <v>3260</v>
      </c>
      <c r="C566" s="316" t="s">
        <v>3294</v>
      </c>
      <c r="D566" s="316">
        <f t="shared" si="8"/>
        <v>0</v>
      </c>
      <c r="G566" s="316">
        <v>0</v>
      </c>
      <c r="H566" s="316">
        <v>0</v>
      </c>
      <c r="I566" s="316">
        <v>0</v>
      </c>
      <c r="J566" s="316">
        <v>0</v>
      </c>
      <c r="K566" s="316">
        <v>0</v>
      </c>
      <c r="L566" s="316">
        <v>0</v>
      </c>
      <c r="M566" s="316">
        <v>0</v>
      </c>
      <c r="N566" s="316">
        <v>0</v>
      </c>
      <c r="O566" s="316">
        <v>0</v>
      </c>
      <c r="P566" s="316">
        <v>0</v>
      </c>
      <c r="Q566" s="316">
        <v>0</v>
      </c>
      <c r="R566" s="316">
        <v>0</v>
      </c>
      <c r="S566" s="316">
        <v>0</v>
      </c>
      <c r="T566" s="316">
        <v>0</v>
      </c>
      <c r="U566" s="316">
        <v>0</v>
      </c>
      <c r="V566" s="316">
        <v>0</v>
      </c>
      <c r="W566" s="316">
        <v>0</v>
      </c>
      <c r="X566" s="316">
        <v>0</v>
      </c>
      <c r="Y566" s="316">
        <v>0</v>
      </c>
      <c r="Z566" s="316">
        <v>0</v>
      </c>
      <c r="AA566" s="316">
        <v>0</v>
      </c>
      <c r="AB566" s="316">
        <v>0</v>
      </c>
      <c r="AC566" s="316">
        <v>0</v>
      </c>
      <c r="AD566" s="316">
        <v>0</v>
      </c>
      <c r="AE566" s="316">
        <v>0</v>
      </c>
      <c r="AF566" s="316">
        <v>0</v>
      </c>
      <c r="AG566" s="316">
        <v>0</v>
      </c>
      <c r="AH566" s="316">
        <v>0</v>
      </c>
      <c r="AI566" s="316">
        <v>0</v>
      </c>
      <c r="AJ566" s="316">
        <v>0</v>
      </c>
      <c r="AK566" s="316">
        <v>0</v>
      </c>
      <c r="AL566" s="316">
        <v>0</v>
      </c>
    </row>
    <row r="567" spans="1:38">
      <c r="A567" s="316">
        <v>566</v>
      </c>
      <c r="B567" s="316" t="s">
        <v>3260</v>
      </c>
      <c r="C567" s="316" t="s">
        <v>3295</v>
      </c>
      <c r="D567" s="316">
        <f t="shared" si="8"/>
        <v>0</v>
      </c>
      <c r="G567" s="316">
        <v>0</v>
      </c>
      <c r="H567" s="316">
        <v>0</v>
      </c>
      <c r="I567" s="316">
        <v>0</v>
      </c>
      <c r="J567" s="316">
        <v>0</v>
      </c>
      <c r="K567" s="316">
        <v>0</v>
      </c>
      <c r="L567" s="316">
        <v>0</v>
      </c>
      <c r="M567" s="316">
        <v>0</v>
      </c>
      <c r="N567" s="316">
        <v>0</v>
      </c>
      <c r="O567" s="316">
        <v>0</v>
      </c>
      <c r="P567" s="316">
        <v>0</v>
      </c>
      <c r="Q567" s="316">
        <v>0</v>
      </c>
      <c r="R567" s="316">
        <v>0</v>
      </c>
      <c r="S567" s="316">
        <v>0</v>
      </c>
      <c r="T567" s="316">
        <v>0</v>
      </c>
      <c r="U567" s="316">
        <v>0</v>
      </c>
      <c r="V567" s="316">
        <v>0</v>
      </c>
      <c r="W567" s="316">
        <v>0</v>
      </c>
      <c r="X567" s="316">
        <v>0</v>
      </c>
      <c r="Y567" s="316">
        <v>0</v>
      </c>
      <c r="Z567" s="316">
        <v>0</v>
      </c>
      <c r="AA567" s="316">
        <v>0</v>
      </c>
      <c r="AB567" s="316">
        <v>0</v>
      </c>
      <c r="AC567" s="316">
        <v>0</v>
      </c>
      <c r="AD567" s="316">
        <v>0</v>
      </c>
      <c r="AE567" s="316">
        <v>0</v>
      </c>
      <c r="AF567" s="316">
        <v>0</v>
      </c>
      <c r="AG567" s="316">
        <v>0</v>
      </c>
      <c r="AH567" s="316">
        <v>0</v>
      </c>
      <c r="AI567" s="316">
        <v>0</v>
      </c>
      <c r="AJ567" s="316">
        <v>0</v>
      </c>
      <c r="AK567" s="316">
        <v>0</v>
      </c>
      <c r="AL567" s="316">
        <v>0</v>
      </c>
    </row>
    <row r="568" spans="1:38">
      <c r="A568" s="316">
        <v>567</v>
      </c>
      <c r="B568" s="316" t="s">
        <v>3260</v>
      </c>
      <c r="C568" s="316" t="s">
        <v>3296</v>
      </c>
      <c r="D568" s="316">
        <f t="shared" si="8"/>
        <v>0</v>
      </c>
      <c r="G568" s="316">
        <v>0</v>
      </c>
      <c r="H568" s="316">
        <v>0</v>
      </c>
      <c r="I568" s="316">
        <v>0</v>
      </c>
      <c r="J568" s="316">
        <v>0</v>
      </c>
      <c r="K568" s="316">
        <v>0</v>
      </c>
      <c r="L568" s="316">
        <v>0</v>
      </c>
      <c r="M568" s="316">
        <v>0</v>
      </c>
      <c r="N568" s="316">
        <v>0</v>
      </c>
      <c r="O568" s="316">
        <v>0</v>
      </c>
      <c r="P568" s="316">
        <v>0</v>
      </c>
      <c r="Q568" s="316">
        <v>0</v>
      </c>
      <c r="R568" s="316">
        <v>0</v>
      </c>
      <c r="S568" s="316">
        <v>0</v>
      </c>
      <c r="T568" s="316">
        <v>0</v>
      </c>
      <c r="U568" s="316">
        <v>0</v>
      </c>
      <c r="V568" s="316">
        <v>0</v>
      </c>
      <c r="W568" s="316">
        <v>0</v>
      </c>
      <c r="X568" s="316">
        <v>0</v>
      </c>
      <c r="Y568" s="316">
        <v>0</v>
      </c>
      <c r="Z568" s="316">
        <v>0</v>
      </c>
      <c r="AA568" s="316">
        <v>0</v>
      </c>
      <c r="AB568" s="316">
        <v>0</v>
      </c>
      <c r="AC568" s="316">
        <v>0</v>
      </c>
      <c r="AD568" s="316">
        <v>0</v>
      </c>
      <c r="AE568" s="316">
        <v>0</v>
      </c>
      <c r="AF568" s="316">
        <v>0</v>
      </c>
      <c r="AG568" s="316">
        <v>0</v>
      </c>
      <c r="AH568" s="316">
        <v>0</v>
      </c>
      <c r="AI568" s="316">
        <v>0</v>
      </c>
      <c r="AJ568" s="316">
        <v>0</v>
      </c>
      <c r="AK568" s="316">
        <v>0</v>
      </c>
      <c r="AL568" s="316">
        <v>0</v>
      </c>
    </row>
    <row r="569" spans="1:38">
      <c r="A569" s="316">
        <v>568</v>
      </c>
      <c r="B569" s="316" t="s">
        <v>3260</v>
      </c>
      <c r="C569" s="316" t="s">
        <v>3297</v>
      </c>
      <c r="D569" s="316">
        <f t="shared" si="8"/>
        <v>0</v>
      </c>
      <c r="G569" s="316">
        <v>0</v>
      </c>
      <c r="H569" s="316">
        <v>0</v>
      </c>
      <c r="I569" s="316">
        <v>0</v>
      </c>
      <c r="J569" s="316">
        <v>0</v>
      </c>
      <c r="K569" s="316">
        <v>0</v>
      </c>
      <c r="L569" s="316">
        <v>0</v>
      </c>
      <c r="M569" s="316">
        <v>0</v>
      </c>
      <c r="N569" s="316">
        <v>0</v>
      </c>
      <c r="O569" s="316">
        <v>0</v>
      </c>
      <c r="P569" s="316">
        <v>0</v>
      </c>
      <c r="Q569" s="316">
        <v>0</v>
      </c>
      <c r="R569" s="316">
        <v>0</v>
      </c>
      <c r="S569" s="316">
        <v>0</v>
      </c>
      <c r="T569" s="316">
        <v>0</v>
      </c>
      <c r="U569" s="316">
        <v>0</v>
      </c>
      <c r="V569" s="316">
        <v>0</v>
      </c>
      <c r="W569" s="316">
        <v>0</v>
      </c>
      <c r="X569" s="316">
        <v>0</v>
      </c>
      <c r="Y569" s="316">
        <v>0</v>
      </c>
      <c r="Z569" s="316">
        <v>0</v>
      </c>
      <c r="AA569" s="316">
        <v>0</v>
      </c>
      <c r="AB569" s="316">
        <v>0</v>
      </c>
      <c r="AC569" s="316">
        <v>0</v>
      </c>
      <c r="AD569" s="316">
        <v>0</v>
      </c>
      <c r="AE569" s="316">
        <v>0</v>
      </c>
      <c r="AF569" s="316">
        <v>0</v>
      </c>
      <c r="AG569" s="316">
        <v>0</v>
      </c>
      <c r="AH569" s="316">
        <v>0</v>
      </c>
      <c r="AI569" s="316">
        <v>0</v>
      </c>
      <c r="AJ569" s="316">
        <v>0</v>
      </c>
      <c r="AK569" s="316">
        <v>0</v>
      </c>
      <c r="AL569" s="316">
        <v>0</v>
      </c>
    </row>
    <row r="570" spans="1:38">
      <c r="A570" s="316">
        <v>569</v>
      </c>
      <c r="B570" s="316" t="s">
        <v>3260</v>
      </c>
      <c r="C570" s="316" t="s">
        <v>3298</v>
      </c>
      <c r="D570" s="316">
        <f t="shared" si="8"/>
        <v>0</v>
      </c>
      <c r="G570" s="316">
        <v>0</v>
      </c>
      <c r="H570" s="316">
        <v>0</v>
      </c>
      <c r="I570" s="316">
        <v>0</v>
      </c>
      <c r="J570" s="316">
        <v>0</v>
      </c>
      <c r="K570" s="316">
        <v>0</v>
      </c>
      <c r="L570" s="316">
        <v>0</v>
      </c>
      <c r="M570" s="316">
        <v>0</v>
      </c>
      <c r="N570" s="316">
        <v>0</v>
      </c>
      <c r="O570" s="316">
        <v>0</v>
      </c>
      <c r="P570" s="316">
        <v>0</v>
      </c>
      <c r="Q570" s="316">
        <v>0</v>
      </c>
      <c r="R570" s="316">
        <v>0</v>
      </c>
      <c r="S570" s="316">
        <v>0</v>
      </c>
      <c r="T570" s="316">
        <v>0</v>
      </c>
      <c r="U570" s="316">
        <v>0</v>
      </c>
      <c r="V570" s="316">
        <v>0</v>
      </c>
      <c r="W570" s="316">
        <v>0</v>
      </c>
      <c r="X570" s="316">
        <v>0</v>
      </c>
      <c r="Y570" s="316">
        <v>0</v>
      </c>
      <c r="Z570" s="316">
        <v>0</v>
      </c>
      <c r="AA570" s="316">
        <v>0</v>
      </c>
      <c r="AB570" s="316">
        <v>0</v>
      </c>
      <c r="AC570" s="316">
        <v>0</v>
      </c>
      <c r="AD570" s="316">
        <v>0</v>
      </c>
      <c r="AE570" s="316">
        <v>0</v>
      </c>
      <c r="AF570" s="316">
        <v>0</v>
      </c>
      <c r="AG570" s="316">
        <v>0</v>
      </c>
      <c r="AH570" s="316">
        <v>0</v>
      </c>
      <c r="AI570" s="316">
        <v>0</v>
      </c>
      <c r="AJ570" s="316">
        <v>0</v>
      </c>
      <c r="AK570" s="316">
        <v>0</v>
      </c>
      <c r="AL570" s="316">
        <v>0</v>
      </c>
    </row>
    <row r="571" spans="1:38">
      <c r="A571" s="316">
        <v>570</v>
      </c>
      <c r="B571" s="316" t="s">
        <v>3260</v>
      </c>
      <c r="C571" s="316" t="s">
        <v>3299</v>
      </c>
      <c r="D571" s="316">
        <f t="shared" si="8"/>
        <v>0</v>
      </c>
      <c r="G571" s="316">
        <v>0</v>
      </c>
      <c r="H571" s="316">
        <v>0</v>
      </c>
      <c r="I571" s="316">
        <v>0</v>
      </c>
      <c r="J571" s="316">
        <v>0</v>
      </c>
      <c r="K571" s="316">
        <v>0</v>
      </c>
      <c r="L571" s="316">
        <v>0</v>
      </c>
      <c r="M571" s="316">
        <v>0</v>
      </c>
      <c r="N571" s="316">
        <v>0</v>
      </c>
      <c r="O571" s="316">
        <v>0</v>
      </c>
      <c r="P571" s="316">
        <v>0</v>
      </c>
      <c r="Q571" s="316">
        <v>0</v>
      </c>
      <c r="R571" s="316">
        <v>0</v>
      </c>
      <c r="S571" s="316">
        <v>0</v>
      </c>
      <c r="T571" s="316">
        <v>0</v>
      </c>
      <c r="U571" s="316">
        <v>0</v>
      </c>
      <c r="V571" s="316">
        <v>0</v>
      </c>
      <c r="W571" s="316">
        <v>0</v>
      </c>
      <c r="X571" s="316">
        <v>0</v>
      </c>
      <c r="Y571" s="316">
        <v>0</v>
      </c>
      <c r="Z571" s="316">
        <v>0</v>
      </c>
      <c r="AA571" s="316">
        <v>0</v>
      </c>
      <c r="AB571" s="316">
        <v>0</v>
      </c>
      <c r="AC571" s="316">
        <v>0</v>
      </c>
      <c r="AD571" s="316">
        <v>0</v>
      </c>
      <c r="AE571" s="316">
        <v>0</v>
      </c>
      <c r="AF571" s="316">
        <v>0</v>
      </c>
      <c r="AG571" s="316">
        <v>0</v>
      </c>
      <c r="AH571" s="316">
        <v>0</v>
      </c>
      <c r="AI571" s="316">
        <v>0</v>
      </c>
      <c r="AJ571" s="316">
        <v>0</v>
      </c>
      <c r="AK571" s="316">
        <v>0</v>
      </c>
      <c r="AL571" s="316">
        <v>0</v>
      </c>
    </row>
    <row r="572" spans="1:38">
      <c r="A572" s="316">
        <v>571</v>
      </c>
      <c r="B572" s="316" t="s">
        <v>3260</v>
      </c>
      <c r="C572" s="316" t="s">
        <v>3300</v>
      </c>
      <c r="D572" s="316">
        <f t="shared" si="8"/>
        <v>0</v>
      </c>
      <c r="G572" s="316">
        <v>0</v>
      </c>
      <c r="H572" s="316">
        <v>0</v>
      </c>
      <c r="I572" s="316">
        <v>0</v>
      </c>
      <c r="J572" s="316">
        <v>0</v>
      </c>
      <c r="K572" s="316">
        <v>0</v>
      </c>
      <c r="L572" s="316">
        <v>0</v>
      </c>
      <c r="M572" s="316">
        <v>0</v>
      </c>
      <c r="N572" s="316">
        <v>0</v>
      </c>
      <c r="O572" s="316">
        <v>0</v>
      </c>
      <c r="P572" s="316">
        <v>0</v>
      </c>
      <c r="Q572" s="316">
        <v>0</v>
      </c>
      <c r="R572" s="316">
        <v>0</v>
      </c>
      <c r="S572" s="316">
        <v>0</v>
      </c>
      <c r="T572" s="316">
        <v>0</v>
      </c>
      <c r="U572" s="316">
        <v>0</v>
      </c>
      <c r="V572" s="316">
        <v>0</v>
      </c>
      <c r="W572" s="316">
        <v>0</v>
      </c>
      <c r="X572" s="316">
        <v>0</v>
      </c>
      <c r="Y572" s="316">
        <v>0</v>
      </c>
      <c r="Z572" s="316">
        <v>0</v>
      </c>
      <c r="AA572" s="316">
        <v>0</v>
      </c>
      <c r="AB572" s="316">
        <v>0</v>
      </c>
      <c r="AC572" s="316">
        <v>0</v>
      </c>
      <c r="AD572" s="316">
        <v>0</v>
      </c>
      <c r="AE572" s="316">
        <v>0</v>
      </c>
      <c r="AF572" s="316">
        <v>0</v>
      </c>
      <c r="AG572" s="316">
        <v>0</v>
      </c>
      <c r="AH572" s="316">
        <v>0</v>
      </c>
      <c r="AI572" s="316">
        <v>0</v>
      </c>
      <c r="AJ572" s="316">
        <v>0</v>
      </c>
      <c r="AK572" s="316">
        <v>0</v>
      </c>
      <c r="AL572" s="316">
        <v>0</v>
      </c>
    </row>
    <row r="573" spans="1:38">
      <c r="A573" s="316">
        <v>572</v>
      </c>
      <c r="B573" s="316" t="s">
        <v>3260</v>
      </c>
      <c r="C573" s="316" t="s">
        <v>3301</v>
      </c>
      <c r="D573" s="316">
        <f t="shared" si="8"/>
        <v>0</v>
      </c>
      <c r="G573" s="316">
        <v>0</v>
      </c>
      <c r="H573" s="316">
        <v>0</v>
      </c>
      <c r="I573" s="316">
        <v>0</v>
      </c>
      <c r="J573" s="316">
        <v>0</v>
      </c>
      <c r="K573" s="316">
        <v>0</v>
      </c>
      <c r="L573" s="316">
        <v>0</v>
      </c>
      <c r="M573" s="316">
        <v>0</v>
      </c>
      <c r="N573" s="316">
        <v>0</v>
      </c>
      <c r="O573" s="316">
        <v>0</v>
      </c>
      <c r="P573" s="316">
        <v>0</v>
      </c>
      <c r="Q573" s="316">
        <v>0</v>
      </c>
      <c r="R573" s="316">
        <v>0</v>
      </c>
      <c r="S573" s="316">
        <v>0</v>
      </c>
      <c r="T573" s="316">
        <v>0</v>
      </c>
      <c r="U573" s="316">
        <v>0</v>
      </c>
      <c r="V573" s="316">
        <v>0</v>
      </c>
      <c r="W573" s="316">
        <v>0</v>
      </c>
      <c r="X573" s="316">
        <v>0</v>
      </c>
      <c r="Y573" s="316">
        <v>0</v>
      </c>
      <c r="Z573" s="316">
        <v>0</v>
      </c>
      <c r="AA573" s="316">
        <v>0</v>
      </c>
      <c r="AB573" s="316">
        <v>0</v>
      </c>
      <c r="AC573" s="316">
        <v>0</v>
      </c>
      <c r="AD573" s="316">
        <v>0</v>
      </c>
      <c r="AE573" s="316">
        <v>0</v>
      </c>
      <c r="AF573" s="316">
        <v>0</v>
      </c>
      <c r="AG573" s="316">
        <v>0</v>
      </c>
      <c r="AH573" s="316">
        <v>0</v>
      </c>
      <c r="AI573" s="316">
        <v>0</v>
      </c>
      <c r="AJ573" s="316">
        <v>0</v>
      </c>
      <c r="AK573" s="316">
        <v>0</v>
      </c>
      <c r="AL573" s="316">
        <v>0</v>
      </c>
    </row>
    <row r="574" spans="1:38">
      <c r="A574" s="316">
        <v>573</v>
      </c>
      <c r="B574" s="316" t="s">
        <v>3260</v>
      </c>
      <c r="C574" s="316" t="s">
        <v>3302</v>
      </c>
      <c r="D574" s="316">
        <f t="shared" si="8"/>
        <v>0</v>
      </c>
      <c r="G574" s="316">
        <v>0</v>
      </c>
      <c r="H574" s="316">
        <v>0</v>
      </c>
      <c r="I574" s="316">
        <v>0</v>
      </c>
      <c r="J574" s="316">
        <v>0</v>
      </c>
      <c r="K574" s="316">
        <v>0</v>
      </c>
      <c r="L574" s="316">
        <v>0</v>
      </c>
      <c r="M574" s="316">
        <v>0</v>
      </c>
      <c r="N574" s="316">
        <v>0</v>
      </c>
      <c r="O574" s="316">
        <v>0</v>
      </c>
      <c r="P574" s="316">
        <v>0</v>
      </c>
      <c r="Q574" s="316">
        <v>0</v>
      </c>
      <c r="R574" s="316">
        <v>0</v>
      </c>
      <c r="S574" s="316">
        <v>0</v>
      </c>
      <c r="T574" s="316">
        <v>0</v>
      </c>
      <c r="U574" s="316">
        <v>0</v>
      </c>
      <c r="V574" s="316">
        <v>0</v>
      </c>
      <c r="W574" s="316">
        <v>0</v>
      </c>
      <c r="X574" s="316">
        <v>0</v>
      </c>
      <c r="Y574" s="316">
        <v>0</v>
      </c>
      <c r="Z574" s="316">
        <v>0</v>
      </c>
      <c r="AA574" s="316">
        <v>0</v>
      </c>
      <c r="AB574" s="316">
        <v>0</v>
      </c>
      <c r="AC574" s="316">
        <v>0</v>
      </c>
      <c r="AD574" s="316">
        <v>0</v>
      </c>
      <c r="AE574" s="316">
        <v>0</v>
      </c>
      <c r="AF574" s="316">
        <v>0</v>
      </c>
      <c r="AG574" s="316">
        <v>0</v>
      </c>
      <c r="AH574" s="316">
        <v>0</v>
      </c>
      <c r="AI574" s="316">
        <v>0</v>
      </c>
      <c r="AJ574" s="316">
        <v>0</v>
      </c>
      <c r="AK574" s="316">
        <v>0</v>
      </c>
      <c r="AL574" s="316">
        <v>0</v>
      </c>
    </row>
    <row r="575" spans="1:38">
      <c r="A575" s="316">
        <v>574</v>
      </c>
      <c r="B575" s="316" t="s">
        <v>3260</v>
      </c>
      <c r="C575" s="316" t="s">
        <v>3303</v>
      </c>
      <c r="D575" s="316">
        <f t="shared" si="8"/>
        <v>0</v>
      </c>
      <c r="G575" s="316">
        <v>0</v>
      </c>
      <c r="H575" s="316">
        <v>0</v>
      </c>
      <c r="I575" s="316">
        <v>0</v>
      </c>
      <c r="J575" s="316">
        <v>0</v>
      </c>
      <c r="K575" s="316">
        <v>0</v>
      </c>
      <c r="L575" s="316">
        <v>0</v>
      </c>
      <c r="M575" s="316">
        <v>0</v>
      </c>
      <c r="N575" s="316">
        <v>0</v>
      </c>
      <c r="O575" s="316">
        <v>0</v>
      </c>
      <c r="P575" s="316">
        <v>0</v>
      </c>
      <c r="Q575" s="316">
        <v>0</v>
      </c>
      <c r="R575" s="316">
        <v>0</v>
      </c>
      <c r="S575" s="316">
        <v>0</v>
      </c>
      <c r="T575" s="316">
        <v>0</v>
      </c>
      <c r="U575" s="316">
        <v>0</v>
      </c>
      <c r="V575" s="316">
        <v>0</v>
      </c>
      <c r="W575" s="316">
        <v>0</v>
      </c>
      <c r="X575" s="316">
        <v>0</v>
      </c>
      <c r="Y575" s="316">
        <v>0</v>
      </c>
      <c r="Z575" s="316">
        <v>0</v>
      </c>
      <c r="AA575" s="316">
        <v>0</v>
      </c>
      <c r="AB575" s="316">
        <v>0</v>
      </c>
      <c r="AC575" s="316">
        <v>0</v>
      </c>
      <c r="AD575" s="316">
        <v>0</v>
      </c>
      <c r="AE575" s="316">
        <v>0</v>
      </c>
      <c r="AF575" s="316">
        <v>0</v>
      </c>
      <c r="AG575" s="316">
        <v>0</v>
      </c>
      <c r="AH575" s="316">
        <v>0</v>
      </c>
      <c r="AI575" s="316">
        <v>0</v>
      </c>
      <c r="AJ575" s="316">
        <v>0</v>
      </c>
      <c r="AK575" s="316">
        <v>0</v>
      </c>
      <c r="AL575" s="316">
        <v>0</v>
      </c>
    </row>
    <row r="576" spans="1:38">
      <c r="A576" s="316">
        <v>575</v>
      </c>
      <c r="B576" s="316" t="s">
        <v>3260</v>
      </c>
      <c r="C576" s="316" t="s">
        <v>3304</v>
      </c>
      <c r="D576" s="316">
        <f t="shared" si="8"/>
        <v>0</v>
      </c>
      <c r="G576" s="316">
        <v>0</v>
      </c>
      <c r="H576" s="316">
        <v>0</v>
      </c>
      <c r="I576" s="316">
        <v>0</v>
      </c>
      <c r="J576" s="316">
        <v>0</v>
      </c>
      <c r="K576" s="316">
        <v>0</v>
      </c>
      <c r="L576" s="316">
        <v>0</v>
      </c>
      <c r="M576" s="316">
        <v>0</v>
      </c>
      <c r="N576" s="316">
        <v>0</v>
      </c>
      <c r="O576" s="316">
        <v>0</v>
      </c>
      <c r="P576" s="316">
        <v>0</v>
      </c>
      <c r="Q576" s="316">
        <v>0</v>
      </c>
      <c r="R576" s="316">
        <v>0</v>
      </c>
      <c r="S576" s="316">
        <v>0</v>
      </c>
      <c r="T576" s="316">
        <v>0</v>
      </c>
      <c r="U576" s="316">
        <v>0</v>
      </c>
      <c r="V576" s="316">
        <v>0</v>
      </c>
      <c r="W576" s="316">
        <v>0</v>
      </c>
      <c r="X576" s="316">
        <v>0</v>
      </c>
      <c r="Y576" s="316">
        <v>0</v>
      </c>
      <c r="Z576" s="316">
        <v>0</v>
      </c>
      <c r="AA576" s="316">
        <v>0</v>
      </c>
      <c r="AB576" s="316">
        <v>0</v>
      </c>
      <c r="AC576" s="316">
        <v>0</v>
      </c>
      <c r="AD576" s="316">
        <v>0</v>
      </c>
      <c r="AE576" s="316">
        <v>0</v>
      </c>
      <c r="AF576" s="316">
        <v>0</v>
      </c>
      <c r="AG576" s="316">
        <v>0</v>
      </c>
      <c r="AH576" s="316">
        <v>0</v>
      </c>
      <c r="AI576" s="316">
        <v>0</v>
      </c>
      <c r="AJ576" s="316">
        <v>0</v>
      </c>
      <c r="AK576" s="316">
        <v>0</v>
      </c>
      <c r="AL576" s="316">
        <v>0</v>
      </c>
    </row>
    <row r="577" spans="1:38">
      <c r="A577" s="316">
        <v>576</v>
      </c>
      <c r="B577" s="316" t="s">
        <v>3260</v>
      </c>
      <c r="C577" s="316" t="s">
        <v>3305</v>
      </c>
      <c r="D577" s="316">
        <f t="shared" si="8"/>
        <v>0</v>
      </c>
      <c r="G577" s="316">
        <v>0</v>
      </c>
      <c r="H577" s="316">
        <v>0</v>
      </c>
      <c r="I577" s="316">
        <v>0</v>
      </c>
      <c r="J577" s="316">
        <v>0</v>
      </c>
      <c r="K577" s="316">
        <v>0</v>
      </c>
      <c r="L577" s="316">
        <v>0</v>
      </c>
      <c r="M577" s="316">
        <v>0</v>
      </c>
      <c r="N577" s="316">
        <v>0</v>
      </c>
      <c r="O577" s="316">
        <v>0</v>
      </c>
      <c r="P577" s="316">
        <v>0</v>
      </c>
      <c r="Q577" s="316">
        <v>0</v>
      </c>
      <c r="R577" s="316">
        <v>0</v>
      </c>
      <c r="S577" s="316">
        <v>0</v>
      </c>
      <c r="T577" s="316">
        <v>0</v>
      </c>
      <c r="U577" s="316">
        <v>0</v>
      </c>
      <c r="V577" s="316">
        <v>0</v>
      </c>
      <c r="W577" s="316">
        <v>0</v>
      </c>
      <c r="X577" s="316">
        <v>0</v>
      </c>
      <c r="Y577" s="316">
        <v>0</v>
      </c>
      <c r="Z577" s="316">
        <v>0</v>
      </c>
      <c r="AA577" s="316">
        <v>0</v>
      </c>
      <c r="AB577" s="316">
        <v>0</v>
      </c>
      <c r="AC577" s="316">
        <v>0</v>
      </c>
      <c r="AD577" s="316">
        <v>0</v>
      </c>
      <c r="AE577" s="316">
        <v>0</v>
      </c>
      <c r="AF577" s="316">
        <v>0</v>
      </c>
      <c r="AG577" s="316">
        <v>0</v>
      </c>
      <c r="AH577" s="316">
        <v>0</v>
      </c>
      <c r="AI577" s="316">
        <v>0</v>
      </c>
      <c r="AJ577" s="316">
        <v>0</v>
      </c>
      <c r="AK577" s="316">
        <v>0</v>
      </c>
      <c r="AL577" s="316">
        <v>0</v>
      </c>
    </row>
    <row r="578" spans="1:38">
      <c r="A578" s="316">
        <v>577</v>
      </c>
      <c r="B578" s="316" t="s">
        <v>3260</v>
      </c>
      <c r="C578" s="316" t="s">
        <v>3306</v>
      </c>
      <c r="D578" s="316">
        <f t="shared" ref="D578:D641" si="9">IF(ISERROR(AL578),0,AL578)</f>
        <v>0</v>
      </c>
      <c r="G578" s="316">
        <v>0</v>
      </c>
      <c r="H578" s="316">
        <v>0</v>
      </c>
      <c r="I578" s="316">
        <v>0</v>
      </c>
      <c r="J578" s="316">
        <v>0</v>
      </c>
      <c r="K578" s="316">
        <v>0</v>
      </c>
      <c r="L578" s="316">
        <v>0</v>
      </c>
      <c r="M578" s="316">
        <v>0</v>
      </c>
      <c r="N578" s="316">
        <v>0</v>
      </c>
      <c r="O578" s="316">
        <v>0</v>
      </c>
      <c r="P578" s="316">
        <v>0</v>
      </c>
      <c r="Q578" s="316">
        <v>0</v>
      </c>
      <c r="R578" s="316">
        <v>0</v>
      </c>
      <c r="S578" s="316">
        <v>0</v>
      </c>
      <c r="T578" s="316">
        <v>0</v>
      </c>
      <c r="U578" s="316">
        <v>0</v>
      </c>
      <c r="V578" s="316">
        <v>0</v>
      </c>
      <c r="W578" s="316">
        <v>0</v>
      </c>
      <c r="X578" s="316">
        <v>0</v>
      </c>
      <c r="Y578" s="316">
        <v>0</v>
      </c>
      <c r="Z578" s="316">
        <v>0</v>
      </c>
      <c r="AA578" s="316">
        <v>0</v>
      </c>
      <c r="AB578" s="316">
        <v>0</v>
      </c>
      <c r="AC578" s="316">
        <v>0</v>
      </c>
      <c r="AD578" s="316">
        <v>0</v>
      </c>
      <c r="AE578" s="316">
        <v>0</v>
      </c>
      <c r="AF578" s="316">
        <v>0</v>
      </c>
      <c r="AG578" s="316">
        <v>0</v>
      </c>
      <c r="AH578" s="316">
        <v>0</v>
      </c>
      <c r="AI578" s="316">
        <v>0</v>
      </c>
      <c r="AJ578" s="316">
        <v>0</v>
      </c>
      <c r="AK578" s="316">
        <v>0</v>
      </c>
      <c r="AL578" s="316">
        <v>0</v>
      </c>
    </row>
    <row r="579" spans="1:38">
      <c r="A579" s="316">
        <v>578</v>
      </c>
      <c r="B579" s="316" t="s">
        <v>3260</v>
      </c>
      <c r="C579" s="316" t="s">
        <v>3307</v>
      </c>
      <c r="D579" s="316">
        <f t="shared" si="9"/>
        <v>0</v>
      </c>
      <c r="G579" s="316">
        <v>0</v>
      </c>
      <c r="H579" s="316">
        <v>0</v>
      </c>
      <c r="I579" s="316">
        <v>0</v>
      </c>
      <c r="J579" s="316">
        <v>0</v>
      </c>
      <c r="K579" s="316">
        <v>0</v>
      </c>
      <c r="L579" s="316">
        <v>0</v>
      </c>
      <c r="M579" s="316">
        <v>0</v>
      </c>
      <c r="N579" s="316">
        <v>0</v>
      </c>
      <c r="O579" s="316">
        <v>0</v>
      </c>
      <c r="P579" s="316">
        <v>0</v>
      </c>
      <c r="Q579" s="316">
        <v>0</v>
      </c>
      <c r="R579" s="316">
        <v>0</v>
      </c>
      <c r="S579" s="316">
        <v>0</v>
      </c>
      <c r="T579" s="316">
        <v>0</v>
      </c>
      <c r="U579" s="316">
        <v>0</v>
      </c>
      <c r="V579" s="316">
        <v>0</v>
      </c>
      <c r="W579" s="316">
        <v>0</v>
      </c>
      <c r="X579" s="316">
        <v>0</v>
      </c>
      <c r="Y579" s="316">
        <v>0</v>
      </c>
      <c r="Z579" s="316">
        <v>0</v>
      </c>
      <c r="AA579" s="316">
        <v>0</v>
      </c>
      <c r="AB579" s="316">
        <v>0</v>
      </c>
      <c r="AC579" s="316">
        <v>0</v>
      </c>
      <c r="AD579" s="316">
        <v>0</v>
      </c>
      <c r="AE579" s="316">
        <v>0</v>
      </c>
      <c r="AF579" s="316">
        <v>0</v>
      </c>
      <c r="AG579" s="316">
        <v>0</v>
      </c>
      <c r="AH579" s="316">
        <v>0</v>
      </c>
      <c r="AI579" s="316">
        <v>0</v>
      </c>
      <c r="AJ579" s="316">
        <v>0</v>
      </c>
      <c r="AK579" s="316">
        <v>0</v>
      </c>
      <c r="AL579" s="316">
        <v>0</v>
      </c>
    </row>
    <row r="580" spans="1:38">
      <c r="A580" s="316">
        <v>579</v>
      </c>
      <c r="B580" s="316" t="s">
        <v>3260</v>
      </c>
      <c r="C580" s="316" t="s">
        <v>3308</v>
      </c>
      <c r="D580" s="316">
        <f t="shared" si="9"/>
        <v>8000</v>
      </c>
      <c r="G580" s="316">
        <v>0</v>
      </c>
      <c r="H580" s="316">
        <v>0</v>
      </c>
      <c r="I580" s="316">
        <v>0</v>
      </c>
      <c r="J580" s="316">
        <v>0</v>
      </c>
      <c r="K580" s="316">
        <v>0</v>
      </c>
      <c r="L580" s="316">
        <v>1600</v>
      </c>
      <c r="M580" s="316">
        <v>0</v>
      </c>
      <c r="N580" s="316">
        <v>0</v>
      </c>
      <c r="O580" s="316">
        <v>0</v>
      </c>
      <c r="P580" s="316">
        <v>0</v>
      </c>
      <c r="Q580" s="316">
        <v>1600</v>
      </c>
      <c r="R580" s="316">
        <v>0</v>
      </c>
      <c r="S580" s="316">
        <v>0</v>
      </c>
      <c r="T580" s="316">
        <v>0</v>
      </c>
      <c r="U580" s="316">
        <v>0</v>
      </c>
      <c r="V580" s="316">
        <v>0</v>
      </c>
      <c r="W580" s="316">
        <v>0</v>
      </c>
      <c r="X580" s="316">
        <v>1600</v>
      </c>
      <c r="Y580" s="316">
        <v>0</v>
      </c>
      <c r="Z580" s="316">
        <v>0</v>
      </c>
      <c r="AA580" s="316">
        <v>0</v>
      </c>
      <c r="AB580" s="316">
        <v>0</v>
      </c>
      <c r="AC580" s="316">
        <v>0</v>
      </c>
      <c r="AD580" s="316">
        <v>1600</v>
      </c>
      <c r="AE580" s="316">
        <v>0</v>
      </c>
      <c r="AF580" s="316">
        <v>0</v>
      </c>
      <c r="AG580" s="316">
        <v>0</v>
      </c>
      <c r="AH580" s="316">
        <v>1600</v>
      </c>
      <c r="AI580" s="316">
        <v>0</v>
      </c>
      <c r="AJ580" s="316">
        <v>0</v>
      </c>
      <c r="AK580" s="316">
        <v>0</v>
      </c>
      <c r="AL580" s="316">
        <v>8000</v>
      </c>
    </row>
    <row r="581" spans="1:38">
      <c r="A581" s="316">
        <v>580</v>
      </c>
      <c r="B581" s="316" t="s">
        <v>3260</v>
      </c>
      <c r="C581" s="316" t="s">
        <v>3309</v>
      </c>
      <c r="D581" s="316">
        <f t="shared" si="9"/>
        <v>0</v>
      </c>
      <c r="G581" s="316">
        <v>0</v>
      </c>
      <c r="H581" s="316">
        <v>0</v>
      </c>
      <c r="I581" s="316">
        <v>0</v>
      </c>
      <c r="J581" s="316">
        <v>0</v>
      </c>
      <c r="K581" s="316">
        <v>0</v>
      </c>
      <c r="L581" s="316">
        <v>0</v>
      </c>
      <c r="M581" s="316">
        <v>0</v>
      </c>
      <c r="N581" s="316">
        <v>0</v>
      </c>
      <c r="O581" s="316">
        <v>0</v>
      </c>
      <c r="P581" s="316">
        <v>0</v>
      </c>
      <c r="Q581" s="316">
        <v>0</v>
      </c>
      <c r="R581" s="316">
        <v>0</v>
      </c>
      <c r="S581" s="316">
        <v>0</v>
      </c>
      <c r="T581" s="316">
        <v>0</v>
      </c>
      <c r="U581" s="316">
        <v>0</v>
      </c>
      <c r="V581" s="316">
        <v>0</v>
      </c>
      <c r="W581" s="316">
        <v>0</v>
      </c>
      <c r="X581" s="316">
        <v>0</v>
      </c>
      <c r="Y581" s="316">
        <v>0</v>
      </c>
      <c r="Z581" s="316">
        <v>0</v>
      </c>
      <c r="AA581" s="316">
        <v>0</v>
      </c>
      <c r="AB581" s="316">
        <v>0</v>
      </c>
      <c r="AC581" s="316">
        <v>0</v>
      </c>
      <c r="AD581" s="316">
        <v>0</v>
      </c>
      <c r="AE581" s="316">
        <v>0</v>
      </c>
      <c r="AF581" s="316">
        <v>0</v>
      </c>
      <c r="AG581" s="316">
        <v>0</v>
      </c>
      <c r="AH581" s="316">
        <v>0</v>
      </c>
      <c r="AI581" s="316">
        <v>0</v>
      </c>
      <c r="AJ581" s="316">
        <v>0</v>
      </c>
      <c r="AK581" s="316">
        <v>0</v>
      </c>
      <c r="AL581" s="316">
        <v>0</v>
      </c>
    </row>
    <row r="582" spans="1:38">
      <c r="A582" s="316">
        <v>581</v>
      </c>
      <c r="B582" s="316" t="s">
        <v>3260</v>
      </c>
      <c r="C582" s="316" t="s">
        <v>3310</v>
      </c>
      <c r="D582" s="316">
        <f t="shared" si="9"/>
        <v>18000</v>
      </c>
      <c r="G582" s="316">
        <v>0</v>
      </c>
      <c r="H582" s="316">
        <v>0</v>
      </c>
      <c r="I582" s="316">
        <v>0</v>
      </c>
      <c r="J582" s="316">
        <v>0</v>
      </c>
      <c r="K582" s="316">
        <v>0</v>
      </c>
      <c r="L582" s="316">
        <v>0</v>
      </c>
      <c r="M582" s="316">
        <v>3600</v>
      </c>
      <c r="N582" s="316">
        <v>0</v>
      </c>
      <c r="O582" s="316">
        <v>0</v>
      </c>
      <c r="P582" s="316">
        <v>0</v>
      </c>
      <c r="Q582" s="316">
        <v>0</v>
      </c>
      <c r="R582" s="316">
        <v>0</v>
      </c>
      <c r="S582" s="316">
        <v>3600</v>
      </c>
      <c r="T582" s="316">
        <v>0</v>
      </c>
      <c r="U582" s="316">
        <v>0</v>
      </c>
      <c r="V582" s="316">
        <v>0</v>
      </c>
      <c r="W582" s="316">
        <v>0</v>
      </c>
      <c r="X582" s="316">
        <v>3600</v>
      </c>
      <c r="Y582" s="316">
        <v>0</v>
      </c>
      <c r="Z582" s="316">
        <v>0</v>
      </c>
      <c r="AA582" s="316">
        <v>3600</v>
      </c>
      <c r="AB582" s="316">
        <v>0</v>
      </c>
      <c r="AC582" s="316">
        <v>0</v>
      </c>
      <c r="AD582" s="316">
        <v>0</v>
      </c>
      <c r="AE582" s="316">
        <v>0</v>
      </c>
      <c r="AF582" s="316">
        <v>3600</v>
      </c>
      <c r="AG582" s="316">
        <v>0</v>
      </c>
      <c r="AH582" s="316">
        <v>0</v>
      </c>
      <c r="AI582" s="316">
        <v>0</v>
      </c>
      <c r="AJ582" s="316">
        <v>0</v>
      </c>
      <c r="AK582" s="316">
        <v>0</v>
      </c>
      <c r="AL582" s="316">
        <v>18000</v>
      </c>
    </row>
    <row r="583" spans="1:38">
      <c r="A583" s="316">
        <v>582</v>
      </c>
      <c r="B583" s="316" t="s">
        <v>3260</v>
      </c>
      <c r="C583" s="316" t="s">
        <v>3311</v>
      </c>
      <c r="D583" s="316">
        <f t="shared" si="9"/>
        <v>0</v>
      </c>
      <c r="G583" s="316">
        <v>0</v>
      </c>
      <c r="H583" s="316">
        <v>0</v>
      </c>
      <c r="I583" s="316">
        <v>0</v>
      </c>
      <c r="J583" s="316">
        <v>0</v>
      </c>
      <c r="K583" s="316">
        <v>0</v>
      </c>
      <c r="L583" s="316">
        <v>0</v>
      </c>
      <c r="M583" s="316">
        <v>0</v>
      </c>
      <c r="N583" s="316">
        <v>0</v>
      </c>
      <c r="O583" s="316">
        <v>0</v>
      </c>
      <c r="P583" s="316">
        <v>0</v>
      </c>
      <c r="Q583" s="316">
        <v>0</v>
      </c>
      <c r="R583" s="316">
        <v>0</v>
      </c>
      <c r="S583" s="316">
        <v>0</v>
      </c>
      <c r="T583" s="316">
        <v>0</v>
      </c>
      <c r="U583" s="316">
        <v>0</v>
      </c>
      <c r="V583" s="316">
        <v>0</v>
      </c>
      <c r="W583" s="316">
        <v>0</v>
      </c>
      <c r="X583" s="316">
        <v>0</v>
      </c>
      <c r="Y583" s="316">
        <v>0</v>
      </c>
      <c r="Z583" s="316">
        <v>0</v>
      </c>
      <c r="AA583" s="316">
        <v>0</v>
      </c>
      <c r="AB583" s="316">
        <v>0</v>
      </c>
      <c r="AC583" s="316">
        <v>0</v>
      </c>
      <c r="AD583" s="316">
        <v>0</v>
      </c>
      <c r="AE583" s="316">
        <v>0</v>
      </c>
      <c r="AF583" s="316">
        <v>0</v>
      </c>
      <c r="AG583" s="316">
        <v>0</v>
      </c>
      <c r="AH583" s="316">
        <v>0</v>
      </c>
      <c r="AI583" s="316">
        <v>0</v>
      </c>
      <c r="AJ583" s="316">
        <v>0</v>
      </c>
      <c r="AK583" s="316">
        <v>0</v>
      </c>
      <c r="AL583" s="316">
        <v>0</v>
      </c>
    </row>
    <row r="584" spans="1:38">
      <c r="A584" s="316">
        <v>583</v>
      </c>
      <c r="B584" s="316" t="s">
        <v>3260</v>
      </c>
      <c r="C584" s="316" t="s">
        <v>3312</v>
      </c>
      <c r="D584" s="316">
        <f t="shared" si="9"/>
        <v>0</v>
      </c>
      <c r="G584" s="316">
        <v>0</v>
      </c>
      <c r="H584" s="316">
        <v>0</v>
      </c>
      <c r="I584" s="316">
        <v>0</v>
      </c>
      <c r="J584" s="316">
        <v>0</v>
      </c>
      <c r="K584" s="316">
        <v>0</v>
      </c>
      <c r="L584" s="316">
        <v>0</v>
      </c>
      <c r="M584" s="316">
        <v>0</v>
      </c>
      <c r="N584" s="316">
        <v>0</v>
      </c>
      <c r="O584" s="316">
        <v>0</v>
      </c>
      <c r="P584" s="316">
        <v>0</v>
      </c>
      <c r="Q584" s="316">
        <v>0</v>
      </c>
      <c r="R584" s="316">
        <v>0</v>
      </c>
      <c r="S584" s="316">
        <v>0</v>
      </c>
      <c r="T584" s="316">
        <v>0</v>
      </c>
      <c r="U584" s="316">
        <v>0</v>
      </c>
      <c r="V584" s="316">
        <v>0</v>
      </c>
      <c r="W584" s="316">
        <v>0</v>
      </c>
      <c r="X584" s="316">
        <v>0</v>
      </c>
      <c r="Y584" s="316">
        <v>0</v>
      </c>
      <c r="Z584" s="316">
        <v>0</v>
      </c>
      <c r="AA584" s="316">
        <v>0</v>
      </c>
      <c r="AB584" s="316">
        <v>0</v>
      </c>
      <c r="AC584" s="316">
        <v>0</v>
      </c>
      <c r="AD584" s="316">
        <v>0</v>
      </c>
      <c r="AE584" s="316">
        <v>0</v>
      </c>
      <c r="AF584" s="316">
        <v>0</v>
      </c>
      <c r="AG584" s="316">
        <v>0</v>
      </c>
      <c r="AH584" s="316">
        <v>0</v>
      </c>
      <c r="AI584" s="316">
        <v>0</v>
      </c>
      <c r="AJ584" s="316">
        <v>0</v>
      </c>
      <c r="AK584" s="316">
        <v>0</v>
      </c>
      <c r="AL584" s="316">
        <v>0</v>
      </c>
    </row>
    <row r="585" spans="1:38">
      <c r="A585" s="316">
        <v>584</v>
      </c>
      <c r="B585" s="316" t="s">
        <v>3260</v>
      </c>
      <c r="C585" s="316" t="s">
        <v>3313</v>
      </c>
      <c r="D585" s="316">
        <f t="shared" si="9"/>
        <v>6000</v>
      </c>
      <c r="G585" s="316">
        <v>0</v>
      </c>
      <c r="H585" s="316">
        <v>0</v>
      </c>
      <c r="I585" s="316">
        <v>0</v>
      </c>
      <c r="J585" s="316">
        <v>0</v>
      </c>
      <c r="K585" s="316">
        <v>0</v>
      </c>
      <c r="L585" s="316">
        <v>0</v>
      </c>
      <c r="M585" s="316">
        <v>0</v>
      </c>
      <c r="N585" s="316">
        <v>0</v>
      </c>
      <c r="O585" s="316">
        <v>0</v>
      </c>
      <c r="P585" s="316">
        <v>0</v>
      </c>
      <c r="Q585" s="316">
        <v>0</v>
      </c>
      <c r="R585" s="316">
        <v>0</v>
      </c>
      <c r="S585" s="316">
        <v>2400</v>
      </c>
      <c r="T585" s="316">
        <v>0</v>
      </c>
      <c r="U585" s="316">
        <v>0</v>
      </c>
      <c r="V585" s="316">
        <v>0</v>
      </c>
      <c r="W585" s="316">
        <v>0</v>
      </c>
      <c r="X585" s="316">
        <v>0</v>
      </c>
      <c r="Y585" s="316">
        <v>0</v>
      </c>
      <c r="Z585" s="316">
        <v>0</v>
      </c>
      <c r="AA585" s="316">
        <v>0</v>
      </c>
      <c r="AB585" s="316">
        <v>0</v>
      </c>
      <c r="AC585" s="316">
        <v>0</v>
      </c>
      <c r="AD585" s="316">
        <v>3600</v>
      </c>
      <c r="AE585" s="316">
        <v>0</v>
      </c>
      <c r="AF585" s="316">
        <v>0</v>
      </c>
      <c r="AG585" s="316">
        <v>0</v>
      </c>
      <c r="AH585" s="316">
        <v>0</v>
      </c>
      <c r="AI585" s="316">
        <v>0</v>
      </c>
      <c r="AJ585" s="316">
        <v>0</v>
      </c>
      <c r="AK585" s="316">
        <v>0</v>
      </c>
      <c r="AL585" s="316">
        <v>6000</v>
      </c>
    </row>
    <row r="586" spans="1:38">
      <c r="A586" s="316">
        <v>585</v>
      </c>
      <c r="B586" s="316" t="s">
        <v>3260</v>
      </c>
      <c r="C586" s="316" t="s">
        <v>3314</v>
      </c>
      <c r="D586" s="316">
        <f t="shared" si="9"/>
        <v>6000</v>
      </c>
      <c r="G586" s="316">
        <v>0</v>
      </c>
      <c r="H586" s="316">
        <v>0</v>
      </c>
      <c r="I586" s="316">
        <v>0</v>
      </c>
      <c r="J586" s="316">
        <v>0</v>
      </c>
      <c r="K586" s="316">
        <v>0</v>
      </c>
      <c r="L586" s="316">
        <v>0</v>
      </c>
      <c r="M586" s="316">
        <v>0</v>
      </c>
      <c r="N586" s="316">
        <v>0</v>
      </c>
      <c r="O586" s="316">
        <v>0</v>
      </c>
      <c r="P586" s="316">
        <v>0</v>
      </c>
      <c r="Q586" s="316">
        <v>0</v>
      </c>
      <c r="R586" s="316">
        <v>0</v>
      </c>
      <c r="S586" s="316">
        <v>2400</v>
      </c>
      <c r="T586" s="316">
        <v>0</v>
      </c>
      <c r="U586" s="316">
        <v>0</v>
      </c>
      <c r="V586" s="316">
        <v>0</v>
      </c>
      <c r="W586" s="316">
        <v>0</v>
      </c>
      <c r="X586" s="316">
        <v>0</v>
      </c>
      <c r="Y586" s="316">
        <v>0</v>
      </c>
      <c r="Z586" s="316">
        <v>0</v>
      </c>
      <c r="AA586" s="316">
        <v>0</v>
      </c>
      <c r="AB586" s="316">
        <v>0</v>
      </c>
      <c r="AC586" s="316">
        <v>0</v>
      </c>
      <c r="AD586" s="316">
        <v>3600</v>
      </c>
      <c r="AE586" s="316">
        <v>0</v>
      </c>
      <c r="AF586" s="316">
        <v>0</v>
      </c>
      <c r="AG586" s="316">
        <v>0</v>
      </c>
      <c r="AH586" s="316">
        <v>0</v>
      </c>
      <c r="AI586" s="316">
        <v>0</v>
      </c>
      <c r="AJ586" s="316">
        <v>0</v>
      </c>
      <c r="AK586" s="316">
        <v>0</v>
      </c>
      <c r="AL586" s="316">
        <v>6000</v>
      </c>
    </row>
    <row r="587" spans="1:38">
      <c r="A587" s="316">
        <v>586</v>
      </c>
      <c r="B587" s="316" t="s">
        <v>3260</v>
      </c>
      <c r="C587" s="316" t="s">
        <v>3315</v>
      </c>
      <c r="D587" s="316">
        <f t="shared" si="9"/>
        <v>0</v>
      </c>
      <c r="G587" s="316">
        <v>0</v>
      </c>
      <c r="H587" s="316">
        <v>0</v>
      </c>
      <c r="I587" s="316">
        <v>0</v>
      </c>
      <c r="J587" s="316">
        <v>0</v>
      </c>
      <c r="K587" s="316">
        <v>0</v>
      </c>
      <c r="L587" s="316">
        <v>0</v>
      </c>
      <c r="M587" s="316">
        <v>0</v>
      </c>
      <c r="N587" s="316">
        <v>0</v>
      </c>
      <c r="O587" s="316">
        <v>0</v>
      </c>
      <c r="P587" s="316">
        <v>0</v>
      </c>
      <c r="Q587" s="316">
        <v>0</v>
      </c>
      <c r="R587" s="316">
        <v>0</v>
      </c>
      <c r="S587" s="316">
        <v>0</v>
      </c>
      <c r="T587" s="316">
        <v>0</v>
      </c>
      <c r="U587" s="316">
        <v>0</v>
      </c>
      <c r="V587" s="316">
        <v>0</v>
      </c>
      <c r="W587" s="316">
        <v>0</v>
      </c>
      <c r="X587" s="316">
        <v>0</v>
      </c>
      <c r="Y587" s="316">
        <v>0</v>
      </c>
      <c r="Z587" s="316">
        <v>0</v>
      </c>
      <c r="AA587" s="316">
        <v>0</v>
      </c>
      <c r="AB587" s="316">
        <v>0</v>
      </c>
      <c r="AC587" s="316">
        <v>0</v>
      </c>
      <c r="AD587" s="316">
        <v>0</v>
      </c>
      <c r="AE587" s="316">
        <v>0</v>
      </c>
      <c r="AF587" s="316">
        <v>0</v>
      </c>
      <c r="AG587" s="316">
        <v>0</v>
      </c>
      <c r="AH587" s="316">
        <v>0</v>
      </c>
      <c r="AI587" s="316">
        <v>0</v>
      </c>
      <c r="AJ587" s="316">
        <v>0</v>
      </c>
      <c r="AK587" s="316">
        <v>0</v>
      </c>
      <c r="AL587" s="316">
        <v>0</v>
      </c>
    </row>
    <row r="588" spans="1:38">
      <c r="A588" s="316">
        <v>587</v>
      </c>
      <c r="B588" s="316" t="s">
        <v>3260</v>
      </c>
      <c r="C588" s="316" t="s">
        <v>3316</v>
      </c>
      <c r="D588" s="316">
        <f t="shared" si="9"/>
        <v>0</v>
      </c>
      <c r="G588" s="316">
        <v>0</v>
      </c>
      <c r="H588" s="316">
        <v>0</v>
      </c>
      <c r="I588" s="316">
        <v>0</v>
      </c>
      <c r="J588" s="316">
        <v>0</v>
      </c>
      <c r="K588" s="316">
        <v>0</v>
      </c>
      <c r="L588" s="316">
        <v>0</v>
      </c>
      <c r="M588" s="316">
        <v>0</v>
      </c>
      <c r="N588" s="316">
        <v>0</v>
      </c>
      <c r="O588" s="316">
        <v>0</v>
      </c>
      <c r="P588" s="316">
        <v>0</v>
      </c>
      <c r="Q588" s="316">
        <v>0</v>
      </c>
      <c r="R588" s="316">
        <v>0</v>
      </c>
      <c r="S588" s="316">
        <v>0</v>
      </c>
      <c r="T588" s="316">
        <v>0</v>
      </c>
      <c r="U588" s="316">
        <v>0</v>
      </c>
      <c r="V588" s="316">
        <v>0</v>
      </c>
      <c r="W588" s="316">
        <v>0</v>
      </c>
      <c r="X588" s="316">
        <v>0</v>
      </c>
      <c r="Y588" s="316">
        <v>0</v>
      </c>
      <c r="Z588" s="316">
        <v>0</v>
      </c>
      <c r="AA588" s="316">
        <v>0</v>
      </c>
      <c r="AB588" s="316">
        <v>0</v>
      </c>
      <c r="AC588" s="316">
        <v>0</v>
      </c>
      <c r="AD588" s="316">
        <v>0</v>
      </c>
      <c r="AE588" s="316">
        <v>0</v>
      </c>
      <c r="AF588" s="316">
        <v>0</v>
      </c>
      <c r="AG588" s="316">
        <v>0</v>
      </c>
      <c r="AH588" s="316">
        <v>0</v>
      </c>
      <c r="AI588" s="316">
        <v>0</v>
      </c>
      <c r="AJ588" s="316">
        <v>0</v>
      </c>
      <c r="AK588" s="316">
        <v>0</v>
      </c>
      <c r="AL588" s="316">
        <v>0</v>
      </c>
    </row>
    <row r="589" spans="1:38">
      <c r="A589" s="316">
        <v>588</v>
      </c>
      <c r="B589" s="316" t="s">
        <v>3260</v>
      </c>
      <c r="C589" s="316" t="s">
        <v>3317</v>
      </c>
      <c r="D589" s="316">
        <f t="shared" si="9"/>
        <v>6000</v>
      </c>
      <c r="G589" s="316">
        <v>0</v>
      </c>
      <c r="H589" s="316">
        <v>0</v>
      </c>
      <c r="I589" s="316">
        <v>0</v>
      </c>
      <c r="J589" s="316">
        <v>0</v>
      </c>
      <c r="K589" s="316">
        <v>0</v>
      </c>
      <c r="L589" s="316">
        <v>0</v>
      </c>
      <c r="M589" s="316">
        <v>0</v>
      </c>
      <c r="N589" s="316">
        <v>0</v>
      </c>
      <c r="O589" s="316">
        <v>0</v>
      </c>
      <c r="P589" s="316">
        <v>0</v>
      </c>
      <c r="Q589" s="316">
        <v>0</v>
      </c>
      <c r="R589" s="316">
        <v>2400</v>
      </c>
      <c r="S589" s="316">
        <v>0</v>
      </c>
      <c r="T589" s="316">
        <v>0</v>
      </c>
      <c r="U589" s="316">
        <v>0</v>
      </c>
      <c r="V589" s="316">
        <v>0</v>
      </c>
      <c r="W589" s="316">
        <v>0</v>
      </c>
      <c r="X589" s="316">
        <v>0</v>
      </c>
      <c r="Y589" s="316">
        <v>0</v>
      </c>
      <c r="Z589" s="316">
        <v>3600</v>
      </c>
      <c r="AA589" s="316">
        <v>0</v>
      </c>
      <c r="AB589" s="316">
        <v>0</v>
      </c>
      <c r="AC589" s="316">
        <v>0</v>
      </c>
      <c r="AD589" s="316">
        <v>0</v>
      </c>
      <c r="AE589" s="316">
        <v>0</v>
      </c>
      <c r="AF589" s="316">
        <v>0</v>
      </c>
      <c r="AG589" s="316">
        <v>0</v>
      </c>
      <c r="AH589" s="316">
        <v>0</v>
      </c>
      <c r="AI589" s="316">
        <v>0</v>
      </c>
      <c r="AJ589" s="316">
        <v>0</v>
      </c>
      <c r="AK589" s="316">
        <v>0</v>
      </c>
      <c r="AL589" s="316">
        <v>6000</v>
      </c>
    </row>
    <row r="590" spans="1:38">
      <c r="A590" s="316">
        <v>589</v>
      </c>
      <c r="B590" s="316" t="s">
        <v>3260</v>
      </c>
      <c r="C590" s="316" t="s">
        <v>3318</v>
      </c>
      <c r="D590" s="316">
        <f t="shared" si="9"/>
        <v>4800</v>
      </c>
      <c r="G590" s="316">
        <v>0</v>
      </c>
      <c r="H590" s="316">
        <v>0</v>
      </c>
      <c r="I590" s="316">
        <v>0</v>
      </c>
      <c r="J590" s="316">
        <v>0</v>
      </c>
      <c r="K590" s="316">
        <v>0</v>
      </c>
      <c r="L590" s="316">
        <v>0</v>
      </c>
      <c r="M590" s="316">
        <v>0</v>
      </c>
      <c r="N590" s="316">
        <v>0</v>
      </c>
      <c r="O590" s="316">
        <v>0</v>
      </c>
      <c r="P590" s="316">
        <v>0</v>
      </c>
      <c r="Q590" s="316">
        <v>0</v>
      </c>
      <c r="R590" s="316">
        <v>1200</v>
      </c>
      <c r="S590" s="316">
        <v>0</v>
      </c>
      <c r="T590" s="316">
        <v>0</v>
      </c>
      <c r="U590" s="316">
        <v>0</v>
      </c>
      <c r="V590" s="316">
        <v>0</v>
      </c>
      <c r="W590" s="316">
        <v>0</v>
      </c>
      <c r="X590" s="316">
        <v>0</v>
      </c>
      <c r="Y590" s="316">
        <v>0</v>
      </c>
      <c r="Z590" s="316">
        <v>3600</v>
      </c>
      <c r="AA590" s="316">
        <v>0</v>
      </c>
      <c r="AB590" s="316">
        <v>0</v>
      </c>
      <c r="AC590" s="316">
        <v>0</v>
      </c>
      <c r="AD590" s="316">
        <v>0</v>
      </c>
      <c r="AE590" s="316">
        <v>0</v>
      </c>
      <c r="AF590" s="316">
        <v>0</v>
      </c>
      <c r="AG590" s="316">
        <v>0</v>
      </c>
      <c r="AH590" s="316">
        <v>0</v>
      </c>
      <c r="AI590" s="316">
        <v>0</v>
      </c>
      <c r="AJ590" s="316">
        <v>0</v>
      </c>
      <c r="AK590" s="316">
        <v>0</v>
      </c>
      <c r="AL590" s="316">
        <v>4800</v>
      </c>
    </row>
    <row r="591" spans="1:38">
      <c r="A591" s="316">
        <v>590</v>
      </c>
      <c r="B591" s="316" t="s">
        <v>3260</v>
      </c>
      <c r="C591" s="316" t="s">
        <v>3319</v>
      </c>
      <c r="D591" s="316">
        <f t="shared" si="9"/>
        <v>10800</v>
      </c>
      <c r="G591" s="316">
        <v>0</v>
      </c>
      <c r="H591" s="316">
        <v>0</v>
      </c>
      <c r="I591" s="316">
        <v>0</v>
      </c>
      <c r="J591" s="316">
        <v>0</v>
      </c>
      <c r="K591" s="316">
        <v>0</v>
      </c>
      <c r="L591" s="316">
        <v>0</v>
      </c>
      <c r="M591" s="316">
        <v>0</v>
      </c>
      <c r="N591" s="316">
        <v>0</v>
      </c>
      <c r="O591" s="316">
        <v>0</v>
      </c>
      <c r="P591" s="316">
        <v>3600</v>
      </c>
      <c r="Q591" s="316">
        <v>0</v>
      </c>
      <c r="R591" s="316">
        <v>0</v>
      </c>
      <c r="S591" s="316">
        <v>0</v>
      </c>
      <c r="T591" s="316">
        <v>0</v>
      </c>
      <c r="U591" s="316">
        <v>0</v>
      </c>
      <c r="V591" s="316">
        <v>0</v>
      </c>
      <c r="W591" s="316">
        <v>0</v>
      </c>
      <c r="X591" s="316">
        <v>0</v>
      </c>
      <c r="Y591" s="316">
        <v>3600</v>
      </c>
      <c r="Z591" s="316">
        <v>0</v>
      </c>
      <c r="AA591" s="316">
        <v>0</v>
      </c>
      <c r="AB591" s="316">
        <v>0</v>
      </c>
      <c r="AC591" s="316">
        <v>0</v>
      </c>
      <c r="AD591" s="316">
        <v>0</v>
      </c>
      <c r="AE591" s="316">
        <v>0</v>
      </c>
      <c r="AF591" s="316">
        <v>3600</v>
      </c>
      <c r="AG591" s="316">
        <v>0</v>
      </c>
      <c r="AH591" s="316">
        <v>0</v>
      </c>
      <c r="AI591" s="316">
        <v>0</v>
      </c>
      <c r="AJ591" s="316">
        <v>0</v>
      </c>
      <c r="AK591" s="316">
        <v>0</v>
      </c>
      <c r="AL591" s="316">
        <v>10800</v>
      </c>
    </row>
    <row r="592" spans="1:38">
      <c r="A592" s="316">
        <v>591</v>
      </c>
      <c r="B592" s="316" t="s">
        <v>3260</v>
      </c>
      <c r="C592" s="316" t="s">
        <v>3320</v>
      </c>
      <c r="D592" s="316">
        <f t="shared" si="9"/>
        <v>5800</v>
      </c>
      <c r="G592" s="316">
        <v>0</v>
      </c>
      <c r="H592" s="316">
        <v>0</v>
      </c>
      <c r="I592" s="316">
        <v>0</v>
      </c>
      <c r="J592" s="316">
        <v>0</v>
      </c>
      <c r="K592" s="316">
        <v>0</v>
      </c>
      <c r="L592" s="316">
        <v>0</v>
      </c>
      <c r="M592" s="316">
        <v>0</v>
      </c>
      <c r="N592" s="316">
        <v>0</v>
      </c>
      <c r="O592" s="316">
        <v>0</v>
      </c>
      <c r="P592" s="316">
        <v>0</v>
      </c>
      <c r="Q592" s="316">
        <v>1800</v>
      </c>
      <c r="R592" s="316">
        <v>0</v>
      </c>
      <c r="S592" s="316">
        <v>0</v>
      </c>
      <c r="T592" s="316">
        <v>0</v>
      </c>
      <c r="U592" s="316">
        <v>0</v>
      </c>
      <c r="V592" s="316">
        <v>0</v>
      </c>
      <c r="W592" s="316">
        <v>0</v>
      </c>
      <c r="X592" s="316">
        <v>2000</v>
      </c>
      <c r="Y592" s="316">
        <v>0</v>
      </c>
      <c r="Z592" s="316">
        <v>0</v>
      </c>
      <c r="AA592" s="316">
        <v>0</v>
      </c>
      <c r="AB592" s="316">
        <v>0</v>
      </c>
      <c r="AC592" s="316">
        <v>0</v>
      </c>
      <c r="AD592" s="316">
        <v>2000</v>
      </c>
      <c r="AE592" s="316">
        <v>0</v>
      </c>
      <c r="AF592" s="316">
        <v>0</v>
      </c>
      <c r="AG592" s="316">
        <v>0</v>
      </c>
      <c r="AH592" s="316">
        <v>0</v>
      </c>
      <c r="AI592" s="316">
        <v>0</v>
      </c>
      <c r="AJ592" s="316">
        <v>0</v>
      </c>
      <c r="AK592" s="316">
        <v>0</v>
      </c>
      <c r="AL592" s="316">
        <v>5800</v>
      </c>
    </row>
    <row r="593" spans="1:38">
      <c r="A593" s="316">
        <v>592</v>
      </c>
      <c r="B593" s="316" t="s">
        <v>3260</v>
      </c>
      <c r="C593" s="316" t="s">
        <v>3321</v>
      </c>
      <c r="D593" s="316">
        <f t="shared" si="9"/>
        <v>6000</v>
      </c>
      <c r="G593" s="316">
        <v>0</v>
      </c>
      <c r="H593" s="316">
        <v>0</v>
      </c>
      <c r="I593" s="316">
        <v>0</v>
      </c>
      <c r="J593" s="316">
        <v>0</v>
      </c>
      <c r="K593" s="316">
        <v>0</v>
      </c>
      <c r="L593" s="316">
        <v>0</v>
      </c>
      <c r="M593" s="316">
        <v>0</v>
      </c>
      <c r="N593" s="316">
        <v>0</v>
      </c>
      <c r="O593" s="316">
        <v>0</v>
      </c>
      <c r="P593" s="316">
        <v>0</v>
      </c>
      <c r="Q593" s="316">
        <v>2000</v>
      </c>
      <c r="R593" s="316">
        <v>0</v>
      </c>
      <c r="S593" s="316">
        <v>0</v>
      </c>
      <c r="T593" s="316">
        <v>0</v>
      </c>
      <c r="U593" s="316">
        <v>0</v>
      </c>
      <c r="V593" s="316">
        <v>0</v>
      </c>
      <c r="W593" s="316">
        <v>0</v>
      </c>
      <c r="X593" s="316">
        <v>0</v>
      </c>
      <c r="Y593" s="316">
        <v>2000</v>
      </c>
      <c r="Z593" s="316">
        <v>0</v>
      </c>
      <c r="AA593" s="316">
        <v>0</v>
      </c>
      <c r="AB593" s="316">
        <v>0</v>
      </c>
      <c r="AC593" s="316">
        <v>0</v>
      </c>
      <c r="AD593" s="316">
        <v>0</v>
      </c>
      <c r="AE593" s="316">
        <v>2000</v>
      </c>
      <c r="AF593" s="316">
        <v>0</v>
      </c>
      <c r="AG593" s="316">
        <v>0</v>
      </c>
      <c r="AH593" s="316">
        <v>0</v>
      </c>
      <c r="AI593" s="316">
        <v>0</v>
      </c>
      <c r="AJ593" s="316">
        <v>0</v>
      </c>
      <c r="AK593" s="316">
        <v>0</v>
      </c>
      <c r="AL593" s="316">
        <v>6000</v>
      </c>
    </row>
    <row r="594" spans="1:38">
      <c r="A594" s="316">
        <v>593</v>
      </c>
      <c r="B594" s="316" t="s">
        <v>3260</v>
      </c>
      <c r="C594" s="316" t="s">
        <v>3322</v>
      </c>
      <c r="D594" s="316">
        <f t="shared" si="9"/>
        <v>0</v>
      </c>
      <c r="G594" s="316">
        <v>0</v>
      </c>
      <c r="H594" s="316">
        <v>0</v>
      </c>
      <c r="I594" s="316">
        <v>0</v>
      </c>
      <c r="J594" s="316">
        <v>0</v>
      </c>
      <c r="K594" s="316">
        <v>0</v>
      </c>
      <c r="L594" s="316">
        <v>0</v>
      </c>
      <c r="M594" s="316">
        <v>0</v>
      </c>
      <c r="N594" s="316">
        <v>0</v>
      </c>
      <c r="O594" s="316">
        <v>0</v>
      </c>
      <c r="P594" s="316">
        <v>0</v>
      </c>
      <c r="Q594" s="316">
        <v>0</v>
      </c>
      <c r="R594" s="316">
        <v>0</v>
      </c>
      <c r="S594" s="316">
        <v>0</v>
      </c>
      <c r="T594" s="316">
        <v>0</v>
      </c>
      <c r="U594" s="316">
        <v>0</v>
      </c>
      <c r="V594" s="316">
        <v>0</v>
      </c>
      <c r="W594" s="316">
        <v>0</v>
      </c>
      <c r="X594" s="316">
        <v>0</v>
      </c>
      <c r="Y594" s="316">
        <v>0</v>
      </c>
      <c r="Z594" s="316">
        <v>0</v>
      </c>
      <c r="AA594" s="316">
        <v>0</v>
      </c>
      <c r="AB594" s="316">
        <v>0</v>
      </c>
      <c r="AC594" s="316">
        <v>0</v>
      </c>
      <c r="AD594" s="316">
        <v>0</v>
      </c>
      <c r="AE594" s="316">
        <v>0</v>
      </c>
      <c r="AF594" s="316">
        <v>0</v>
      </c>
      <c r="AG594" s="316">
        <v>0</v>
      </c>
      <c r="AH594" s="316">
        <v>0</v>
      </c>
      <c r="AI594" s="316">
        <v>0</v>
      </c>
      <c r="AJ594" s="316">
        <v>0</v>
      </c>
      <c r="AK594" s="316">
        <v>0</v>
      </c>
      <c r="AL594" s="316">
        <v>0</v>
      </c>
    </row>
    <row r="595" spans="1:38">
      <c r="A595" s="316">
        <v>594</v>
      </c>
      <c r="B595" s="316" t="s">
        <v>3260</v>
      </c>
      <c r="C595" s="316" t="s">
        <v>3323</v>
      </c>
      <c r="D595" s="316">
        <f t="shared" si="9"/>
        <v>4000</v>
      </c>
      <c r="G595" s="316">
        <v>0</v>
      </c>
      <c r="H595" s="316">
        <v>0</v>
      </c>
      <c r="I595" s="316">
        <v>0</v>
      </c>
      <c r="J595" s="316">
        <v>0</v>
      </c>
      <c r="K595" s="316">
        <v>0</v>
      </c>
      <c r="L595" s="316">
        <v>1000</v>
      </c>
      <c r="M595" s="316">
        <v>0</v>
      </c>
      <c r="N595" s="316">
        <v>0</v>
      </c>
      <c r="O595" s="316">
        <v>0</v>
      </c>
      <c r="P595" s="316">
        <v>0</v>
      </c>
      <c r="Q595" s="316">
        <v>0</v>
      </c>
      <c r="R595" s="316">
        <v>1000</v>
      </c>
      <c r="S595" s="316">
        <v>0</v>
      </c>
      <c r="T595" s="316">
        <v>0</v>
      </c>
      <c r="U595" s="316">
        <v>0</v>
      </c>
      <c r="V595" s="316">
        <v>0</v>
      </c>
      <c r="W595" s="316">
        <v>0</v>
      </c>
      <c r="X595" s="316">
        <v>1000</v>
      </c>
      <c r="Y595" s="316">
        <v>0</v>
      </c>
      <c r="Z595" s="316">
        <v>0</v>
      </c>
      <c r="AA595" s="316">
        <v>0</v>
      </c>
      <c r="AB595" s="316">
        <v>0</v>
      </c>
      <c r="AC595" s="316">
        <v>0</v>
      </c>
      <c r="AD595" s="316">
        <v>0</v>
      </c>
      <c r="AE595" s="316">
        <v>1000</v>
      </c>
      <c r="AF595" s="316">
        <v>0</v>
      </c>
      <c r="AG595" s="316">
        <v>0</v>
      </c>
      <c r="AH595" s="316">
        <v>0</v>
      </c>
      <c r="AI595" s="316">
        <v>0</v>
      </c>
      <c r="AJ595" s="316">
        <v>0</v>
      </c>
      <c r="AK595" s="316">
        <v>0</v>
      </c>
      <c r="AL595" s="316">
        <v>4000</v>
      </c>
    </row>
    <row r="596" spans="1:38">
      <c r="A596" s="316">
        <v>595</v>
      </c>
      <c r="B596" s="316" t="s">
        <v>3260</v>
      </c>
      <c r="C596" s="316" t="s">
        <v>3324</v>
      </c>
      <c r="D596" s="316">
        <f t="shared" si="9"/>
        <v>1800</v>
      </c>
      <c r="G596" s="316">
        <v>0</v>
      </c>
      <c r="H596" s="316">
        <v>0</v>
      </c>
      <c r="I596" s="316">
        <v>0</v>
      </c>
      <c r="J596" s="316">
        <v>0</v>
      </c>
      <c r="K596" s="316">
        <v>0</v>
      </c>
      <c r="L596" s="316">
        <v>0</v>
      </c>
      <c r="M596" s="316">
        <v>0</v>
      </c>
      <c r="N596" s="316">
        <v>0</v>
      </c>
      <c r="O596" s="316">
        <v>0</v>
      </c>
      <c r="P596" s="316">
        <v>0</v>
      </c>
      <c r="Q596" s="316">
        <v>0</v>
      </c>
      <c r="R596" s="316">
        <v>0</v>
      </c>
      <c r="S596" s="316">
        <v>900</v>
      </c>
      <c r="T596" s="316">
        <v>0</v>
      </c>
      <c r="U596" s="316">
        <v>0</v>
      </c>
      <c r="V596" s="316">
        <v>0</v>
      </c>
      <c r="W596" s="316">
        <v>0</v>
      </c>
      <c r="X596" s="316">
        <v>0</v>
      </c>
      <c r="Y596" s="316">
        <v>0</v>
      </c>
      <c r="Z596" s="316">
        <v>0</v>
      </c>
      <c r="AA596" s="316">
        <v>900</v>
      </c>
      <c r="AB596" s="316">
        <v>0</v>
      </c>
      <c r="AC596" s="316">
        <v>0</v>
      </c>
      <c r="AD596" s="316">
        <v>0</v>
      </c>
      <c r="AE596" s="316">
        <v>0</v>
      </c>
      <c r="AF596" s="316">
        <v>0</v>
      </c>
      <c r="AG596" s="316">
        <v>0</v>
      </c>
      <c r="AH596" s="316">
        <v>0</v>
      </c>
      <c r="AI596" s="316">
        <v>0</v>
      </c>
      <c r="AJ596" s="316">
        <v>0</v>
      </c>
      <c r="AK596" s="316">
        <v>0</v>
      </c>
      <c r="AL596" s="316">
        <v>1800</v>
      </c>
    </row>
    <row r="597" spans="1:38">
      <c r="A597" s="316">
        <v>596</v>
      </c>
      <c r="B597" s="316" t="s">
        <v>3260</v>
      </c>
      <c r="C597" s="316" t="s">
        <v>3325</v>
      </c>
      <c r="D597" s="316">
        <f t="shared" si="9"/>
        <v>0</v>
      </c>
      <c r="G597" s="316">
        <v>0</v>
      </c>
      <c r="H597" s="316">
        <v>0</v>
      </c>
      <c r="I597" s="316">
        <v>0</v>
      </c>
      <c r="J597" s="316">
        <v>0</v>
      </c>
      <c r="K597" s="316">
        <v>0</v>
      </c>
      <c r="L597" s="316">
        <v>0</v>
      </c>
      <c r="M597" s="316">
        <v>0</v>
      </c>
      <c r="N597" s="316">
        <v>0</v>
      </c>
      <c r="O597" s="316">
        <v>0</v>
      </c>
      <c r="P597" s="316">
        <v>0</v>
      </c>
      <c r="Q597" s="316">
        <v>0</v>
      </c>
      <c r="R597" s="316">
        <v>0</v>
      </c>
      <c r="S597" s="316">
        <v>0</v>
      </c>
      <c r="T597" s="316">
        <v>0</v>
      </c>
      <c r="U597" s="316">
        <v>0</v>
      </c>
      <c r="V597" s="316">
        <v>0</v>
      </c>
      <c r="W597" s="316">
        <v>0</v>
      </c>
      <c r="X597" s="316">
        <v>0</v>
      </c>
      <c r="Y597" s="316">
        <v>0</v>
      </c>
      <c r="Z597" s="316">
        <v>0</v>
      </c>
      <c r="AA597" s="316">
        <v>0</v>
      </c>
      <c r="AB597" s="316">
        <v>0</v>
      </c>
      <c r="AC597" s="316">
        <v>0</v>
      </c>
      <c r="AD597" s="316">
        <v>0</v>
      </c>
      <c r="AE597" s="316">
        <v>0</v>
      </c>
      <c r="AF597" s="316">
        <v>0</v>
      </c>
      <c r="AG597" s="316">
        <v>0</v>
      </c>
      <c r="AH597" s="316">
        <v>0</v>
      </c>
      <c r="AI597" s="316">
        <v>0</v>
      </c>
      <c r="AJ597" s="316">
        <v>0</v>
      </c>
      <c r="AK597" s="316">
        <v>0</v>
      </c>
      <c r="AL597" s="316">
        <v>0</v>
      </c>
    </row>
    <row r="598" spans="1:38">
      <c r="A598" s="316">
        <v>597</v>
      </c>
      <c r="B598" s="316" t="s">
        <v>3260</v>
      </c>
      <c r="C598" s="316" t="s">
        <v>3326</v>
      </c>
      <c r="D598" s="316">
        <f t="shared" si="9"/>
        <v>0</v>
      </c>
      <c r="G598" s="316">
        <v>0</v>
      </c>
      <c r="H598" s="316">
        <v>0</v>
      </c>
      <c r="I598" s="316">
        <v>0</v>
      </c>
      <c r="J598" s="316">
        <v>0</v>
      </c>
      <c r="K598" s="316">
        <v>0</v>
      </c>
      <c r="L598" s="316">
        <v>0</v>
      </c>
      <c r="M598" s="316">
        <v>0</v>
      </c>
      <c r="N598" s="316">
        <v>0</v>
      </c>
      <c r="O598" s="316">
        <v>0</v>
      </c>
      <c r="P598" s="316">
        <v>0</v>
      </c>
      <c r="Q598" s="316">
        <v>0</v>
      </c>
      <c r="R598" s="316">
        <v>0</v>
      </c>
      <c r="S598" s="316">
        <v>0</v>
      </c>
      <c r="T598" s="316">
        <v>0</v>
      </c>
      <c r="U598" s="316">
        <v>0</v>
      </c>
      <c r="V598" s="316">
        <v>0</v>
      </c>
      <c r="W598" s="316">
        <v>0</v>
      </c>
      <c r="X598" s="316">
        <v>0</v>
      </c>
      <c r="Y598" s="316">
        <v>0</v>
      </c>
      <c r="Z598" s="316">
        <v>0</v>
      </c>
      <c r="AA598" s="316">
        <v>0</v>
      </c>
      <c r="AB598" s="316">
        <v>0</v>
      </c>
      <c r="AC598" s="316">
        <v>0</v>
      </c>
      <c r="AD598" s="316">
        <v>0</v>
      </c>
      <c r="AE598" s="316">
        <v>0</v>
      </c>
      <c r="AF598" s="316">
        <v>0</v>
      </c>
      <c r="AG598" s="316">
        <v>0</v>
      </c>
      <c r="AH598" s="316">
        <v>0</v>
      </c>
      <c r="AI598" s="316">
        <v>0</v>
      </c>
      <c r="AJ598" s="316">
        <v>0</v>
      </c>
      <c r="AK598" s="316">
        <v>0</v>
      </c>
      <c r="AL598" s="316">
        <v>0</v>
      </c>
    </row>
    <row r="599" spans="1:38">
      <c r="A599" s="316">
        <v>598</v>
      </c>
      <c r="B599" s="316" t="s">
        <v>3260</v>
      </c>
      <c r="C599" s="316" t="s">
        <v>3327</v>
      </c>
      <c r="D599" s="316">
        <f t="shared" si="9"/>
        <v>2000</v>
      </c>
      <c r="G599" s="316">
        <v>0</v>
      </c>
      <c r="H599" s="316">
        <v>0</v>
      </c>
      <c r="I599" s="316">
        <v>0</v>
      </c>
      <c r="J599" s="316">
        <v>0</v>
      </c>
      <c r="K599" s="316">
        <v>0</v>
      </c>
      <c r="L599" s="316">
        <v>0</v>
      </c>
      <c r="M599" s="316">
        <v>0</v>
      </c>
      <c r="N599" s="316">
        <v>0</v>
      </c>
      <c r="O599" s="316">
        <v>0</v>
      </c>
      <c r="P599" s="316">
        <v>0</v>
      </c>
      <c r="Q599" s="316">
        <v>0</v>
      </c>
      <c r="R599" s="316">
        <v>0</v>
      </c>
      <c r="S599" s="316">
        <v>0</v>
      </c>
      <c r="T599" s="316">
        <v>0</v>
      </c>
      <c r="U599" s="316">
        <v>0</v>
      </c>
      <c r="V599" s="316">
        <v>0</v>
      </c>
      <c r="W599" s="316">
        <v>0</v>
      </c>
      <c r="X599" s="316">
        <v>0</v>
      </c>
      <c r="Y599" s="316">
        <v>0</v>
      </c>
      <c r="Z599" s="316">
        <v>0</v>
      </c>
      <c r="AA599" s="316">
        <v>0</v>
      </c>
      <c r="AB599" s="316">
        <v>0</v>
      </c>
      <c r="AC599" s="316">
        <v>0</v>
      </c>
      <c r="AD599" s="316">
        <v>2000</v>
      </c>
      <c r="AE599" s="316">
        <v>0</v>
      </c>
      <c r="AF599" s="316">
        <v>0</v>
      </c>
      <c r="AG599" s="316">
        <v>0</v>
      </c>
      <c r="AH599" s="316">
        <v>0</v>
      </c>
      <c r="AI599" s="316">
        <v>0</v>
      </c>
      <c r="AJ599" s="316">
        <v>0</v>
      </c>
      <c r="AK599" s="316">
        <v>0</v>
      </c>
      <c r="AL599" s="316">
        <v>2000</v>
      </c>
    </row>
    <row r="600" spans="1:38">
      <c r="A600" s="316">
        <v>599</v>
      </c>
      <c r="B600" s="316" t="s">
        <v>3260</v>
      </c>
      <c r="C600" s="316" t="s">
        <v>3328</v>
      </c>
      <c r="D600" s="316">
        <f t="shared" si="9"/>
        <v>0</v>
      </c>
      <c r="G600" s="316">
        <v>0</v>
      </c>
      <c r="H600" s="316">
        <v>0</v>
      </c>
      <c r="I600" s="316">
        <v>0</v>
      </c>
      <c r="J600" s="316">
        <v>0</v>
      </c>
      <c r="K600" s="316">
        <v>0</v>
      </c>
      <c r="L600" s="316">
        <v>0</v>
      </c>
      <c r="M600" s="316">
        <v>0</v>
      </c>
      <c r="N600" s="316">
        <v>0</v>
      </c>
      <c r="O600" s="316">
        <v>0</v>
      </c>
      <c r="P600" s="316">
        <v>0</v>
      </c>
      <c r="Q600" s="316">
        <v>0</v>
      </c>
      <c r="R600" s="316">
        <v>0</v>
      </c>
      <c r="S600" s="316">
        <v>0</v>
      </c>
      <c r="T600" s="316">
        <v>0</v>
      </c>
      <c r="U600" s="316">
        <v>0</v>
      </c>
      <c r="V600" s="316">
        <v>0</v>
      </c>
      <c r="W600" s="316">
        <v>0</v>
      </c>
      <c r="X600" s="316">
        <v>0</v>
      </c>
      <c r="Y600" s="316">
        <v>0</v>
      </c>
      <c r="Z600" s="316">
        <v>0</v>
      </c>
      <c r="AA600" s="316">
        <v>0</v>
      </c>
      <c r="AB600" s="316">
        <v>0</v>
      </c>
      <c r="AC600" s="316">
        <v>0</v>
      </c>
      <c r="AD600" s="316">
        <v>0</v>
      </c>
      <c r="AE600" s="316">
        <v>0</v>
      </c>
      <c r="AF600" s="316">
        <v>0</v>
      </c>
      <c r="AG600" s="316">
        <v>0</v>
      </c>
      <c r="AH600" s="316">
        <v>0</v>
      </c>
      <c r="AI600" s="316">
        <v>0</v>
      </c>
      <c r="AJ600" s="316">
        <v>0</v>
      </c>
      <c r="AK600" s="316">
        <v>0</v>
      </c>
      <c r="AL600" s="316">
        <v>0</v>
      </c>
    </row>
    <row r="601" spans="1:38">
      <c r="A601" s="316">
        <v>600</v>
      </c>
      <c r="B601" s="316" t="s">
        <v>3260</v>
      </c>
      <c r="C601" s="316" t="s">
        <v>3329</v>
      </c>
      <c r="D601" s="316">
        <f t="shared" si="9"/>
        <v>0</v>
      </c>
      <c r="G601" s="316">
        <v>0</v>
      </c>
      <c r="H601" s="316">
        <v>0</v>
      </c>
      <c r="I601" s="316">
        <v>0</v>
      </c>
      <c r="J601" s="316">
        <v>0</v>
      </c>
      <c r="K601" s="316">
        <v>0</v>
      </c>
      <c r="L601" s="316">
        <v>0</v>
      </c>
      <c r="M601" s="316">
        <v>0</v>
      </c>
      <c r="N601" s="316">
        <v>0</v>
      </c>
      <c r="O601" s="316">
        <v>0</v>
      </c>
      <c r="P601" s="316">
        <v>0</v>
      </c>
      <c r="Q601" s="316">
        <v>0</v>
      </c>
      <c r="R601" s="316">
        <v>0</v>
      </c>
      <c r="S601" s="316">
        <v>0</v>
      </c>
      <c r="T601" s="316">
        <v>0</v>
      </c>
      <c r="U601" s="316">
        <v>0</v>
      </c>
      <c r="V601" s="316">
        <v>0</v>
      </c>
      <c r="W601" s="316">
        <v>0</v>
      </c>
      <c r="X601" s="316">
        <v>0</v>
      </c>
      <c r="Y601" s="316">
        <v>0</v>
      </c>
      <c r="Z601" s="316">
        <v>0</v>
      </c>
      <c r="AA601" s="316">
        <v>0</v>
      </c>
      <c r="AB601" s="316">
        <v>0</v>
      </c>
      <c r="AC601" s="316">
        <v>0</v>
      </c>
      <c r="AD601" s="316">
        <v>0</v>
      </c>
      <c r="AE601" s="316">
        <v>0</v>
      </c>
      <c r="AF601" s="316">
        <v>0</v>
      </c>
      <c r="AG601" s="316">
        <v>0</v>
      </c>
      <c r="AH601" s="316">
        <v>0</v>
      </c>
      <c r="AI601" s="316">
        <v>0</v>
      </c>
      <c r="AJ601" s="316">
        <v>0</v>
      </c>
      <c r="AK601" s="316">
        <v>0</v>
      </c>
      <c r="AL601" s="316">
        <v>0</v>
      </c>
    </row>
    <row r="602" spans="1:38">
      <c r="A602" s="316">
        <v>601</v>
      </c>
      <c r="B602" s="316" t="s">
        <v>3330</v>
      </c>
      <c r="C602" s="316" t="s">
        <v>3331</v>
      </c>
      <c r="D602" s="316">
        <f t="shared" si="9"/>
        <v>19000</v>
      </c>
      <c r="G602" s="316">
        <v>0</v>
      </c>
      <c r="H602" s="316">
        <v>0</v>
      </c>
      <c r="I602" s="316">
        <v>0</v>
      </c>
      <c r="J602" s="316">
        <v>0</v>
      </c>
      <c r="K602" s="316">
        <v>0</v>
      </c>
      <c r="L602" s="316">
        <v>2000</v>
      </c>
      <c r="M602" s="316">
        <v>2000</v>
      </c>
      <c r="N602" s="316">
        <v>0</v>
      </c>
      <c r="O602" s="316">
        <v>0</v>
      </c>
      <c r="P602" s="316">
        <v>0</v>
      </c>
      <c r="Q602" s="316">
        <v>2000</v>
      </c>
      <c r="R602" s="316">
        <v>0</v>
      </c>
      <c r="S602" s="316">
        <v>3000</v>
      </c>
      <c r="T602" s="316">
        <v>0</v>
      </c>
      <c r="U602" s="316">
        <v>0</v>
      </c>
      <c r="V602" s="316">
        <v>0</v>
      </c>
      <c r="W602" s="316">
        <v>2000</v>
      </c>
      <c r="X602" s="316">
        <v>0</v>
      </c>
      <c r="Y602" s="316">
        <v>2000</v>
      </c>
      <c r="Z602" s="316">
        <v>0</v>
      </c>
      <c r="AA602" s="316">
        <v>2000</v>
      </c>
      <c r="AB602" s="316">
        <v>0</v>
      </c>
      <c r="AC602" s="316">
        <v>0</v>
      </c>
      <c r="AD602" s="316">
        <v>0</v>
      </c>
      <c r="AE602" s="316">
        <v>2000</v>
      </c>
      <c r="AF602" s="316">
        <v>0</v>
      </c>
      <c r="AG602" s="316">
        <v>2000</v>
      </c>
      <c r="AH602" s="316">
        <v>0</v>
      </c>
      <c r="AI602" s="316">
        <v>0</v>
      </c>
      <c r="AJ602" s="316">
        <v>0</v>
      </c>
      <c r="AK602" s="316">
        <v>0</v>
      </c>
      <c r="AL602" s="316">
        <v>19000</v>
      </c>
    </row>
    <row r="603" spans="1:38">
      <c r="A603" s="316">
        <v>602</v>
      </c>
      <c r="B603" s="316" t="s">
        <v>3330</v>
      </c>
      <c r="C603" s="316" t="s">
        <v>3332</v>
      </c>
      <c r="D603" s="316">
        <f t="shared" si="9"/>
        <v>19000</v>
      </c>
      <c r="G603" s="316">
        <v>0</v>
      </c>
      <c r="H603" s="316">
        <v>0</v>
      </c>
      <c r="I603" s="316">
        <v>0</v>
      </c>
      <c r="J603" s="316">
        <v>0</v>
      </c>
      <c r="K603" s="316">
        <v>0</v>
      </c>
      <c r="L603" s="316">
        <v>2000</v>
      </c>
      <c r="M603" s="316">
        <v>2000</v>
      </c>
      <c r="N603" s="316">
        <v>0</v>
      </c>
      <c r="O603" s="316">
        <v>0</v>
      </c>
      <c r="P603" s="316">
        <v>0</v>
      </c>
      <c r="Q603" s="316">
        <v>2000</v>
      </c>
      <c r="R603" s="316">
        <v>0</v>
      </c>
      <c r="S603" s="316">
        <v>3000</v>
      </c>
      <c r="T603" s="316">
        <v>0</v>
      </c>
      <c r="U603" s="316">
        <v>0</v>
      </c>
      <c r="V603" s="316">
        <v>0</v>
      </c>
      <c r="W603" s="316">
        <v>2000</v>
      </c>
      <c r="X603" s="316">
        <v>0</v>
      </c>
      <c r="Y603" s="316">
        <v>2000</v>
      </c>
      <c r="Z603" s="316">
        <v>0</v>
      </c>
      <c r="AA603" s="316">
        <v>2000</v>
      </c>
      <c r="AB603" s="316">
        <v>0</v>
      </c>
      <c r="AC603" s="316">
        <v>0</v>
      </c>
      <c r="AD603" s="316">
        <v>0</v>
      </c>
      <c r="AE603" s="316">
        <v>2000</v>
      </c>
      <c r="AF603" s="316">
        <v>0</v>
      </c>
      <c r="AG603" s="316">
        <v>2000</v>
      </c>
      <c r="AH603" s="316">
        <v>0</v>
      </c>
      <c r="AI603" s="316">
        <v>0</v>
      </c>
      <c r="AJ603" s="316">
        <v>0</v>
      </c>
      <c r="AK603" s="316">
        <v>0</v>
      </c>
      <c r="AL603" s="316">
        <v>19000</v>
      </c>
    </row>
    <row r="604" spans="1:38">
      <c r="A604" s="316">
        <v>603</v>
      </c>
      <c r="B604" s="316" t="s">
        <v>3330</v>
      </c>
      <c r="C604" s="316" t="s">
        <v>3333</v>
      </c>
      <c r="D604" s="316">
        <f t="shared" si="9"/>
        <v>16000</v>
      </c>
      <c r="G604" s="316">
        <v>0</v>
      </c>
      <c r="H604" s="316">
        <v>0</v>
      </c>
      <c r="I604" s="316">
        <v>0</v>
      </c>
      <c r="J604" s="316">
        <v>0</v>
      </c>
      <c r="K604" s="316">
        <v>0</v>
      </c>
      <c r="L604" s="316">
        <v>2000</v>
      </c>
      <c r="M604" s="316">
        <v>0</v>
      </c>
      <c r="N604" s="316">
        <v>0</v>
      </c>
      <c r="O604" s="316">
        <v>0</v>
      </c>
      <c r="P604" s="316">
        <v>2000</v>
      </c>
      <c r="Q604" s="316">
        <v>0</v>
      </c>
      <c r="R604" s="316">
        <v>2000</v>
      </c>
      <c r="S604" s="316">
        <v>0</v>
      </c>
      <c r="T604" s="316">
        <v>2000</v>
      </c>
      <c r="U604" s="316">
        <v>0</v>
      </c>
      <c r="V604" s="316">
        <v>0</v>
      </c>
      <c r="W604" s="316">
        <v>0</v>
      </c>
      <c r="X604" s="316">
        <v>2000</v>
      </c>
      <c r="Y604" s="316">
        <v>0</v>
      </c>
      <c r="Z604" s="316">
        <v>2000</v>
      </c>
      <c r="AA604" s="316">
        <v>0</v>
      </c>
      <c r="AB604" s="316">
        <v>0</v>
      </c>
      <c r="AC604" s="316">
        <v>0</v>
      </c>
      <c r="AD604" s="316">
        <v>2000</v>
      </c>
      <c r="AE604" s="316">
        <v>0</v>
      </c>
      <c r="AF604" s="316">
        <v>2000</v>
      </c>
      <c r="AG604" s="316">
        <v>0</v>
      </c>
      <c r="AH604" s="316">
        <v>0</v>
      </c>
      <c r="AI604" s="316">
        <v>0</v>
      </c>
      <c r="AJ604" s="316">
        <v>0</v>
      </c>
      <c r="AK604" s="316">
        <v>0</v>
      </c>
      <c r="AL604" s="316">
        <v>16000</v>
      </c>
    </row>
    <row r="605" spans="1:38">
      <c r="A605" s="316">
        <v>604</v>
      </c>
      <c r="B605" s="316" t="s">
        <v>3330</v>
      </c>
      <c r="C605" s="316" t="s">
        <v>3334</v>
      </c>
      <c r="D605" s="316">
        <f t="shared" si="9"/>
        <v>16000</v>
      </c>
      <c r="G605" s="316">
        <v>0</v>
      </c>
      <c r="H605" s="316">
        <v>0</v>
      </c>
      <c r="I605" s="316">
        <v>0</v>
      </c>
      <c r="J605" s="316">
        <v>0</v>
      </c>
      <c r="K605" s="316">
        <v>0</v>
      </c>
      <c r="L605" s="316">
        <v>2000</v>
      </c>
      <c r="M605" s="316">
        <v>0</v>
      </c>
      <c r="N605" s="316">
        <v>0</v>
      </c>
      <c r="O605" s="316">
        <v>0</v>
      </c>
      <c r="P605" s="316">
        <v>2000</v>
      </c>
      <c r="Q605" s="316">
        <v>0</v>
      </c>
      <c r="R605" s="316">
        <v>2000</v>
      </c>
      <c r="S605" s="316">
        <v>0</v>
      </c>
      <c r="T605" s="316">
        <v>2000</v>
      </c>
      <c r="U605" s="316">
        <v>0</v>
      </c>
      <c r="V605" s="316">
        <v>0</v>
      </c>
      <c r="W605" s="316">
        <v>0</v>
      </c>
      <c r="X605" s="316">
        <v>2000</v>
      </c>
      <c r="Y605" s="316">
        <v>0</v>
      </c>
      <c r="Z605" s="316">
        <v>2000</v>
      </c>
      <c r="AA605" s="316">
        <v>0</v>
      </c>
      <c r="AB605" s="316">
        <v>0</v>
      </c>
      <c r="AC605" s="316">
        <v>0</v>
      </c>
      <c r="AD605" s="316">
        <v>2000</v>
      </c>
      <c r="AE605" s="316">
        <v>0</v>
      </c>
      <c r="AF605" s="316">
        <v>2000</v>
      </c>
      <c r="AG605" s="316">
        <v>0</v>
      </c>
      <c r="AH605" s="316">
        <v>0</v>
      </c>
      <c r="AI605" s="316">
        <v>0</v>
      </c>
      <c r="AJ605" s="316">
        <v>0</v>
      </c>
      <c r="AK605" s="316">
        <v>0</v>
      </c>
      <c r="AL605" s="316">
        <v>16000</v>
      </c>
    </row>
    <row r="606" spans="1:38">
      <c r="A606" s="316">
        <v>605</v>
      </c>
      <c r="B606" s="316" t="s">
        <v>3330</v>
      </c>
      <c r="C606" s="316" t="s">
        <v>3335</v>
      </c>
      <c r="D606" s="316">
        <f t="shared" si="9"/>
        <v>14000</v>
      </c>
      <c r="G606" s="316">
        <v>0</v>
      </c>
      <c r="H606" s="316">
        <v>0</v>
      </c>
      <c r="I606" s="316">
        <v>0</v>
      </c>
      <c r="J606" s="316">
        <v>0</v>
      </c>
      <c r="K606" s="316">
        <v>0</v>
      </c>
      <c r="L606" s="316">
        <v>2000</v>
      </c>
      <c r="M606" s="316">
        <v>0</v>
      </c>
      <c r="N606" s="316">
        <v>0</v>
      </c>
      <c r="O606" s="316">
        <v>0</v>
      </c>
      <c r="P606" s="316">
        <v>2000</v>
      </c>
      <c r="Q606" s="316">
        <v>0</v>
      </c>
      <c r="R606" s="316">
        <v>2000</v>
      </c>
      <c r="S606" s="316">
        <v>0</v>
      </c>
      <c r="T606" s="316">
        <v>2000</v>
      </c>
      <c r="U606" s="316">
        <v>0</v>
      </c>
      <c r="V606" s="316">
        <v>0</v>
      </c>
      <c r="W606" s="316">
        <v>0</v>
      </c>
      <c r="X606" s="316">
        <v>0</v>
      </c>
      <c r="Y606" s="316">
        <v>0</v>
      </c>
      <c r="Z606" s="316">
        <v>2000</v>
      </c>
      <c r="AA606" s="316">
        <v>0</v>
      </c>
      <c r="AB606" s="316">
        <v>0</v>
      </c>
      <c r="AC606" s="316">
        <v>0</v>
      </c>
      <c r="AD606" s="316">
        <v>2000</v>
      </c>
      <c r="AE606" s="316">
        <v>0</v>
      </c>
      <c r="AF606" s="316">
        <v>2000</v>
      </c>
      <c r="AG606" s="316">
        <v>0</v>
      </c>
      <c r="AH606" s="316">
        <v>0</v>
      </c>
      <c r="AI606" s="316">
        <v>0</v>
      </c>
      <c r="AJ606" s="316">
        <v>0</v>
      </c>
      <c r="AK606" s="316">
        <v>0</v>
      </c>
      <c r="AL606" s="316">
        <v>14000</v>
      </c>
    </row>
    <row r="607" spans="1:38">
      <c r="A607" s="316">
        <v>606</v>
      </c>
      <c r="B607" s="316" t="s">
        <v>3330</v>
      </c>
      <c r="C607" s="316" t="s">
        <v>3336</v>
      </c>
      <c r="D607" s="316">
        <f t="shared" si="9"/>
        <v>2000</v>
      </c>
      <c r="G607" s="316">
        <v>0</v>
      </c>
      <c r="H607" s="316">
        <v>0</v>
      </c>
      <c r="I607" s="316">
        <v>0</v>
      </c>
      <c r="J607" s="316">
        <v>0</v>
      </c>
      <c r="K607" s="316">
        <v>0</v>
      </c>
      <c r="L607" s="316">
        <v>0</v>
      </c>
      <c r="M607" s="316">
        <v>0</v>
      </c>
      <c r="N607" s="316">
        <v>0</v>
      </c>
      <c r="O607" s="316">
        <v>0</v>
      </c>
      <c r="P607" s="316">
        <v>0</v>
      </c>
      <c r="Q607" s="316">
        <v>0</v>
      </c>
      <c r="R607" s="316">
        <v>0</v>
      </c>
      <c r="S607" s="316">
        <v>0</v>
      </c>
      <c r="T607" s="316">
        <v>0</v>
      </c>
      <c r="U607" s="316">
        <v>0</v>
      </c>
      <c r="V607" s="316">
        <v>0</v>
      </c>
      <c r="W607" s="316">
        <v>0</v>
      </c>
      <c r="X607" s="316">
        <v>2000</v>
      </c>
      <c r="Y607" s="316">
        <v>0</v>
      </c>
      <c r="Z607" s="316">
        <v>0</v>
      </c>
      <c r="AA607" s="316">
        <v>0</v>
      </c>
      <c r="AB607" s="316">
        <v>0</v>
      </c>
      <c r="AC607" s="316">
        <v>0</v>
      </c>
      <c r="AD607" s="316">
        <v>0</v>
      </c>
      <c r="AE607" s="316">
        <v>0</v>
      </c>
      <c r="AF607" s="316">
        <v>0</v>
      </c>
      <c r="AG607" s="316">
        <v>0</v>
      </c>
      <c r="AH607" s="316">
        <v>0</v>
      </c>
      <c r="AI607" s="316">
        <v>0</v>
      </c>
      <c r="AJ607" s="316">
        <v>0</v>
      </c>
      <c r="AK607" s="316">
        <v>0</v>
      </c>
      <c r="AL607" s="316">
        <v>2000</v>
      </c>
    </row>
    <row r="608" spans="1:38">
      <c r="A608" s="316">
        <v>607</v>
      </c>
      <c r="B608" s="316" t="s">
        <v>3330</v>
      </c>
      <c r="C608" s="316" t="s">
        <v>3337</v>
      </c>
      <c r="D608" s="316">
        <f t="shared" si="9"/>
        <v>0</v>
      </c>
      <c r="G608" s="316">
        <v>0</v>
      </c>
      <c r="H608" s="316">
        <v>0</v>
      </c>
      <c r="I608" s="316">
        <v>0</v>
      </c>
      <c r="J608" s="316">
        <v>0</v>
      </c>
      <c r="K608" s="316">
        <v>0</v>
      </c>
      <c r="L608" s="316">
        <v>0</v>
      </c>
      <c r="M608" s="316">
        <v>0</v>
      </c>
      <c r="N608" s="316">
        <v>0</v>
      </c>
      <c r="O608" s="316">
        <v>0</v>
      </c>
      <c r="P608" s="316">
        <v>0</v>
      </c>
      <c r="Q608" s="316">
        <v>0</v>
      </c>
      <c r="R608" s="316">
        <v>0</v>
      </c>
      <c r="S608" s="316">
        <v>0</v>
      </c>
      <c r="T608" s="316">
        <v>0</v>
      </c>
      <c r="U608" s="316">
        <v>0</v>
      </c>
      <c r="V608" s="316">
        <v>0</v>
      </c>
      <c r="W608" s="316">
        <v>0</v>
      </c>
      <c r="X608" s="316">
        <v>0</v>
      </c>
      <c r="Y608" s="316">
        <v>0</v>
      </c>
      <c r="Z608" s="316">
        <v>0</v>
      </c>
      <c r="AA608" s="316">
        <v>0</v>
      </c>
      <c r="AB608" s="316">
        <v>0</v>
      </c>
      <c r="AC608" s="316">
        <v>0</v>
      </c>
      <c r="AD608" s="316">
        <v>0</v>
      </c>
      <c r="AE608" s="316">
        <v>0</v>
      </c>
      <c r="AF608" s="316">
        <v>0</v>
      </c>
      <c r="AG608" s="316">
        <v>0</v>
      </c>
      <c r="AH608" s="316">
        <v>0</v>
      </c>
      <c r="AI608" s="316">
        <v>0</v>
      </c>
      <c r="AJ608" s="316">
        <v>0</v>
      </c>
      <c r="AK608" s="316">
        <v>0</v>
      </c>
      <c r="AL608" s="316">
        <v>0</v>
      </c>
    </row>
    <row r="609" spans="1:38">
      <c r="A609" s="316">
        <v>608</v>
      </c>
      <c r="B609" s="316" t="s">
        <v>3330</v>
      </c>
      <c r="C609" s="316" t="s">
        <v>3338</v>
      </c>
      <c r="D609" s="316">
        <f t="shared" si="9"/>
        <v>0</v>
      </c>
      <c r="G609" s="316">
        <v>0</v>
      </c>
      <c r="H609" s="316">
        <v>0</v>
      </c>
      <c r="I609" s="316">
        <v>0</v>
      </c>
      <c r="J609" s="316">
        <v>0</v>
      </c>
      <c r="K609" s="316">
        <v>0</v>
      </c>
      <c r="L609" s="316">
        <v>0</v>
      </c>
      <c r="M609" s="316">
        <v>0</v>
      </c>
      <c r="N609" s="316">
        <v>0</v>
      </c>
      <c r="O609" s="316">
        <v>0</v>
      </c>
      <c r="P609" s="316">
        <v>0</v>
      </c>
      <c r="Q609" s="316">
        <v>0</v>
      </c>
      <c r="R609" s="316">
        <v>0</v>
      </c>
      <c r="S609" s="316">
        <v>0</v>
      </c>
      <c r="T609" s="316">
        <v>0</v>
      </c>
      <c r="U609" s="316">
        <v>0</v>
      </c>
      <c r="V609" s="316">
        <v>0</v>
      </c>
      <c r="W609" s="316">
        <v>0</v>
      </c>
      <c r="X609" s="316">
        <v>0</v>
      </c>
      <c r="Y609" s="316">
        <v>0</v>
      </c>
      <c r="Z609" s="316">
        <v>0</v>
      </c>
      <c r="AA609" s="316">
        <v>0</v>
      </c>
      <c r="AB609" s="316">
        <v>0</v>
      </c>
      <c r="AC609" s="316">
        <v>0</v>
      </c>
      <c r="AD609" s="316">
        <v>0</v>
      </c>
      <c r="AE609" s="316">
        <v>0</v>
      </c>
      <c r="AF609" s="316">
        <v>0</v>
      </c>
      <c r="AG609" s="316">
        <v>0</v>
      </c>
      <c r="AH609" s="316">
        <v>0</v>
      </c>
      <c r="AI609" s="316">
        <v>0</v>
      </c>
      <c r="AJ609" s="316">
        <v>0</v>
      </c>
      <c r="AK609" s="316">
        <v>0</v>
      </c>
      <c r="AL609" s="316">
        <v>0</v>
      </c>
    </row>
    <row r="610" spans="1:38">
      <c r="A610" s="316">
        <v>609</v>
      </c>
      <c r="B610" s="316" t="s">
        <v>3330</v>
      </c>
      <c r="C610" s="316" t="s">
        <v>3339</v>
      </c>
      <c r="D610" s="316">
        <f t="shared" si="9"/>
        <v>0</v>
      </c>
      <c r="G610" s="316">
        <v>0</v>
      </c>
      <c r="H610" s="316">
        <v>0</v>
      </c>
      <c r="I610" s="316">
        <v>0</v>
      </c>
      <c r="J610" s="316">
        <v>0</v>
      </c>
      <c r="K610" s="316">
        <v>0</v>
      </c>
      <c r="L610" s="316">
        <v>0</v>
      </c>
      <c r="M610" s="316">
        <v>0</v>
      </c>
      <c r="N610" s="316">
        <v>0</v>
      </c>
      <c r="O610" s="316">
        <v>0</v>
      </c>
      <c r="P610" s="316">
        <v>0</v>
      </c>
      <c r="Q610" s="316">
        <v>0</v>
      </c>
      <c r="R610" s="316">
        <v>0</v>
      </c>
      <c r="S610" s="316">
        <v>0</v>
      </c>
      <c r="T610" s="316">
        <v>0</v>
      </c>
      <c r="U610" s="316">
        <v>0</v>
      </c>
      <c r="V610" s="316">
        <v>0</v>
      </c>
      <c r="W610" s="316">
        <v>0</v>
      </c>
      <c r="X610" s="316">
        <v>0</v>
      </c>
      <c r="Y610" s="316">
        <v>0</v>
      </c>
      <c r="Z610" s="316">
        <v>0</v>
      </c>
      <c r="AA610" s="316">
        <v>0</v>
      </c>
      <c r="AB610" s="316">
        <v>0</v>
      </c>
      <c r="AC610" s="316">
        <v>0</v>
      </c>
      <c r="AD610" s="316">
        <v>0</v>
      </c>
      <c r="AE610" s="316">
        <v>0</v>
      </c>
      <c r="AF610" s="316">
        <v>0</v>
      </c>
      <c r="AG610" s="316">
        <v>0</v>
      </c>
      <c r="AH610" s="316">
        <v>0</v>
      </c>
      <c r="AI610" s="316">
        <v>0</v>
      </c>
      <c r="AJ610" s="316">
        <v>0</v>
      </c>
      <c r="AK610" s="316">
        <v>0</v>
      </c>
      <c r="AL610" s="316">
        <v>0</v>
      </c>
    </row>
    <row r="611" spans="1:38">
      <c r="A611" s="316">
        <v>610</v>
      </c>
      <c r="B611" s="316" t="s">
        <v>3330</v>
      </c>
      <c r="C611" s="316" t="s">
        <v>3340</v>
      </c>
      <c r="D611" s="316">
        <f t="shared" si="9"/>
        <v>0</v>
      </c>
      <c r="G611" s="316">
        <v>0</v>
      </c>
      <c r="H611" s="316">
        <v>0</v>
      </c>
      <c r="I611" s="316">
        <v>0</v>
      </c>
      <c r="J611" s="316">
        <v>0</v>
      </c>
      <c r="K611" s="316">
        <v>0</v>
      </c>
      <c r="L611" s="316">
        <v>0</v>
      </c>
      <c r="M611" s="316">
        <v>0</v>
      </c>
      <c r="N611" s="316">
        <v>0</v>
      </c>
      <c r="O611" s="316">
        <v>0</v>
      </c>
      <c r="P611" s="316">
        <v>0</v>
      </c>
      <c r="Q611" s="316">
        <v>0</v>
      </c>
      <c r="R611" s="316">
        <v>0</v>
      </c>
      <c r="S611" s="316">
        <v>0</v>
      </c>
      <c r="T611" s="316">
        <v>0</v>
      </c>
      <c r="U611" s="316">
        <v>0</v>
      </c>
      <c r="V611" s="316">
        <v>0</v>
      </c>
      <c r="W611" s="316">
        <v>0</v>
      </c>
      <c r="X611" s="316">
        <v>0</v>
      </c>
      <c r="Y611" s="316">
        <v>0</v>
      </c>
      <c r="Z611" s="316">
        <v>0</v>
      </c>
      <c r="AA611" s="316">
        <v>0</v>
      </c>
      <c r="AB611" s="316">
        <v>0</v>
      </c>
      <c r="AC611" s="316">
        <v>0</v>
      </c>
      <c r="AD611" s="316">
        <v>0</v>
      </c>
      <c r="AE611" s="316">
        <v>0</v>
      </c>
      <c r="AF611" s="316">
        <v>0</v>
      </c>
      <c r="AG611" s="316">
        <v>0</v>
      </c>
      <c r="AH611" s="316">
        <v>0</v>
      </c>
      <c r="AI611" s="316">
        <v>0</v>
      </c>
      <c r="AJ611" s="316">
        <v>0</v>
      </c>
      <c r="AK611" s="316">
        <v>0</v>
      </c>
      <c r="AL611" s="316">
        <v>0</v>
      </c>
    </row>
    <row r="612" spans="1:38">
      <c r="A612" s="316">
        <v>611</v>
      </c>
      <c r="B612" s="316" t="s">
        <v>3330</v>
      </c>
      <c r="C612" s="316" t="s">
        <v>3341</v>
      </c>
      <c r="D612" s="316">
        <f t="shared" si="9"/>
        <v>0</v>
      </c>
      <c r="G612" s="316">
        <v>0</v>
      </c>
      <c r="H612" s="316">
        <v>0</v>
      </c>
      <c r="I612" s="316">
        <v>0</v>
      </c>
      <c r="J612" s="316">
        <v>0</v>
      </c>
      <c r="K612" s="316">
        <v>0</v>
      </c>
      <c r="L612" s="316">
        <v>0</v>
      </c>
      <c r="M612" s="316">
        <v>0</v>
      </c>
      <c r="N612" s="316">
        <v>0</v>
      </c>
      <c r="O612" s="316">
        <v>0</v>
      </c>
      <c r="P612" s="316">
        <v>0</v>
      </c>
      <c r="Q612" s="316">
        <v>0</v>
      </c>
      <c r="R612" s="316">
        <v>0</v>
      </c>
      <c r="S612" s="316">
        <v>0</v>
      </c>
      <c r="T612" s="316">
        <v>0</v>
      </c>
      <c r="U612" s="316">
        <v>0</v>
      </c>
      <c r="V612" s="316">
        <v>0</v>
      </c>
      <c r="W612" s="316">
        <v>0</v>
      </c>
      <c r="X612" s="316">
        <v>0</v>
      </c>
      <c r="Y612" s="316">
        <v>0</v>
      </c>
      <c r="Z612" s="316">
        <v>0</v>
      </c>
      <c r="AA612" s="316">
        <v>0</v>
      </c>
      <c r="AB612" s="316">
        <v>0</v>
      </c>
      <c r="AC612" s="316">
        <v>0</v>
      </c>
      <c r="AD612" s="316">
        <v>0</v>
      </c>
      <c r="AE612" s="316">
        <v>0</v>
      </c>
      <c r="AF612" s="316">
        <v>0</v>
      </c>
      <c r="AG612" s="316">
        <v>0</v>
      </c>
      <c r="AH612" s="316">
        <v>0</v>
      </c>
      <c r="AI612" s="316">
        <v>0</v>
      </c>
      <c r="AJ612" s="316">
        <v>0</v>
      </c>
      <c r="AK612" s="316">
        <v>0</v>
      </c>
      <c r="AL612" s="316">
        <v>0</v>
      </c>
    </row>
    <row r="613" spans="1:38">
      <c r="A613" s="316">
        <v>612</v>
      </c>
      <c r="B613" s="316" t="s">
        <v>3342</v>
      </c>
      <c r="C613" s="316" t="s">
        <v>3343</v>
      </c>
      <c r="D613" s="316">
        <f t="shared" si="9"/>
        <v>0</v>
      </c>
      <c r="G613" s="316">
        <v>0</v>
      </c>
      <c r="H613" s="316">
        <v>0</v>
      </c>
      <c r="I613" s="316">
        <v>0</v>
      </c>
      <c r="J613" s="316">
        <v>0</v>
      </c>
      <c r="K613" s="316">
        <v>0</v>
      </c>
      <c r="L613" s="316">
        <v>0</v>
      </c>
      <c r="M613" s="316">
        <v>0</v>
      </c>
      <c r="N613" s="316">
        <v>0</v>
      </c>
      <c r="O613" s="316">
        <v>0</v>
      </c>
      <c r="P613" s="316">
        <v>0</v>
      </c>
      <c r="Q613" s="316">
        <v>0</v>
      </c>
      <c r="R613" s="316">
        <v>0</v>
      </c>
      <c r="S613" s="316">
        <v>0</v>
      </c>
      <c r="T613" s="316">
        <v>0</v>
      </c>
      <c r="U613" s="316">
        <v>0</v>
      </c>
      <c r="V613" s="316">
        <v>0</v>
      </c>
      <c r="W613" s="316">
        <v>0</v>
      </c>
      <c r="X613" s="316">
        <v>0</v>
      </c>
      <c r="Y613" s="316">
        <v>0</v>
      </c>
      <c r="Z613" s="316">
        <v>0</v>
      </c>
      <c r="AA613" s="316">
        <v>0</v>
      </c>
      <c r="AB613" s="316">
        <v>0</v>
      </c>
      <c r="AC613" s="316">
        <v>0</v>
      </c>
      <c r="AD613" s="316">
        <v>0</v>
      </c>
      <c r="AE613" s="316">
        <v>0</v>
      </c>
      <c r="AF613" s="316">
        <v>0</v>
      </c>
      <c r="AG613" s="316">
        <v>0</v>
      </c>
      <c r="AH613" s="316">
        <v>0</v>
      </c>
      <c r="AI613" s="316">
        <v>0</v>
      </c>
      <c r="AJ613" s="316">
        <v>0</v>
      </c>
      <c r="AK613" s="316">
        <v>0</v>
      </c>
      <c r="AL613" s="316">
        <v>0</v>
      </c>
    </row>
    <row r="614" spans="1:38">
      <c r="A614" s="316">
        <v>613</v>
      </c>
      <c r="B614" s="316" t="s">
        <v>3342</v>
      </c>
      <c r="C614" s="316" t="s">
        <v>3344</v>
      </c>
      <c r="D614" s="316">
        <f t="shared" si="9"/>
        <v>0</v>
      </c>
      <c r="G614" s="316">
        <v>0</v>
      </c>
      <c r="H614" s="316">
        <v>0</v>
      </c>
      <c r="I614" s="316">
        <v>0</v>
      </c>
      <c r="J614" s="316">
        <v>0</v>
      </c>
      <c r="K614" s="316">
        <v>0</v>
      </c>
      <c r="L614" s="316">
        <v>0</v>
      </c>
      <c r="M614" s="316">
        <v>0</v>
      </c>
      <c r="N614" s="316">
        <v>0</v>
      </c>
      <c r="O614" s="316">
        <v>0</v>
      </c>
      <c r="P614" s="316">
        <v>0</v>
      </c>
      <c r="Q614" s="316">
        <v>0</v>
      </c>
      <c r="R614" s="316">
        <v>0</v>
      </c>
      <c r="S614" s="316">
        <v>0</v>
      </c>
      <c r="T614" s="316">
        <v>0</v>
      </c>
      <c r="U614" s="316">
        <v>0</v>
      </c>
      <c r="V614" s="316">
        <v>0</v>
      </c>
      <c r="W614" s="316">
        <v>0</v>
      </c>
      <c r="X614" s="316">
        <v>0</v>
      </c>
      <c r="Y614" s="316">
        <v>0</v>
      </c>
      <c r="Z614" s="316">
        <v>0</v>
      </c>
      <c r="AA614" s="316">
        <v>0</v>
      </c>
      <c r="AB614" s="316">
        <v>0</v>
      </c>
      <c r="AC614" s="316">
        <v>0</v>
      </c>
      <c r="AD614" s="316">
        <v>0</v>
      </c>
      <c r="AE614" s="316">
        <v>0</v>
      </c>
      <c r="AF614" s="316">
        <v>0</v>
      </c>
      <c r="AG614" s="316">
        <v>0</v>
      </c>
      <c r="AH614" s="316">
        <v>0</v>
      </c>
      <c r="AI614" s="316">
        <v>0</v>
      </c>
      <c r="AJ614" s="316">
        <v>0</v>
      </c>
      <c r="AK614" s="316">
        <v>0</v>
      </c>
      <c r="AL614" s="316">
        <v>0</v>
      </c>
    </row>
    <row r="615" spans="1:38">
      <c r="A615" s="316">
        <v>614</v>
      </c>
      <c r="B615" s="316" t="s">
        <v>3342</v>
      </c>
      <c r="C615" s="316" t="s">
        <v>3345</v>
      </c>
      <c r="D615" s="316">
        <f t="shared" si="9"/>
        <v>0</v>
      </c>
      <c r="G615" s="316">
        <v>0</v>
      </c>
      <c r="H615" s="316">
        <v>0</v>
      </c>
      <c r="I615" s="316">
        <v>0</v>
      </c>
      <c r="J615" s="316">
        <v>0</v>
      </c>
      <c r="K615" s="316">
        <v>0</v>
      </c>
      <c r="L615" s="316">
        <v>0</v>
      </c>
      <c r="M615" s="316">
        <v>0</v>
      </c>
      <c r="N615" s="316">
        <v>0</v>
      </c>
      <c r="O615" s="316">
        <v>0</v>
      </c>
      <c r="P615" s="316">
        <v>0</v>
      </c>
      <c r="Q615" s="316">
        <v>0</v>
      </c>
      <c r="R615" s="316">
        <v>0</v>
      </c>
      <c r="S615" s="316">
        <v>0</v>
      </c>
      <c r="T615" s="316">
        <v>0</v>
      </c>
      <c r="U615" s="316">
        <v>0</v>
      </c>
      <c r="V615" s="316">
        <v>0</v>
      </c>
      <c r="W615" s="316">
        <v>0</v>
      </c>
      <c r="X615" s="316">
        <v>0</v>
      </c>
      <c r="Y615" s="316">
        <v>0</v>
      </c>
      <c r="Z615" s="316">
        <v>0</v>
      </c>
      <c r="AA615" s="316">
        <v>0</v>
      </c>
      <c r="AB615" s="316">
        <v>0</v>
      </c>
      <c r="AC615" s="316">
        <v>0</v>
      </c>
      <c r="AD615" s="316">
        <v>0</v>
      </c>
      <c r="AE615" s="316">
        <v>0</v>
      </c>
      <c r="AF615" s="316">
        <v>0</v>
      </c>
      <c r="AG615" s="316">
        <v>0</v>
      </c>
      <c r="AH615" s="316">
        <v>0</v>
      </c>
      <c r="AI615" s="316">
        <v>0</v>
      </c>
      <c r="AJ615" s="316">
        <v>0</v>
      </c>
      <c r="AK615" s="316">
        <v>0</v>
      </c>
      <c r="AL615" s="316">
        <v>0</v>
      </c>
    </row>
    <row r="616" spans="1:38">
      <c r="A616" s="316">
        <v>615</v>
      </c>
      <c r="B616" s="316" t="s">
        <v>3342</v>
      </c>
      <c r="C616" s="316" t="s">
        <v>3346</v>
      </c>
      <c r="D616" s="316">
        <f t="shared" si="9"/>
        <v>0</v>
      </c>
      <c r="G616" s="316">
        <v>0</v>
      </c>
      <c r="H616" s="316">
        <v>0</v>
      </c>
      <c r="I616" s="316">
        <v>0</v>
      </c>
      <c r="J616" s="316">
        <v>0</v>
      </c>
      <c r="K616" s="316">
        <v>0</v>
      </c>
      <c r="L616" s="316">
        <v>0</v>
      </c>
      <c r="M616" s="316">
        <v>0</v>
      </c>
      <c r="N616" s="316">
        <v>0</v>
      </c>
      <c r="O616" s="316">
        <v>0</v>
      </c>
      <c r="P616" s="316">
        <v>0</v>
      </c>
      <c r="Q616" s="316">
        <v>0</v>
      </c>
      <c r="R616" s="316">
        <v>0</v>
      </c>
      <c r="S616" s="316">
        <v>0</v>
      </c>
      <c r="T616" s="316">
        <v>0</v>
      </c>
      <c r="U616" s="316">
        <v>0</v>
      </c>
      <c r="V616" s="316">
        <v>0</v>
      </c>
      <c r="W616" s="316">
        <v>0</v>
      </c>
      <c r="X616" s="316">
        <v>0</v>
      </c>
      <c r="Y616" s="316">
        <v>0</v>
      </c>
      <c r="Z616" s="316">
        <v>0</v>
      </c>
      <c r="AA616" s="316">
        <v>0</v>
      </c>
      <c r="AB616" s="316">
        <v>0</v>
      </c>
      <c r="AC616" s="316">
        <v>0</v>
      </c>
      <c r="AD616" s="316">
        <v>0</v>
      </c>
      <c r="AE616" s="316">
        <v>0</v>
      </c>
      <c r="AF616" s="316">
        <v>0</v>
      </c>
      <c r="AG616" s="316">
        <v>0</v>
      </c>
      <c r="AH616" s="316">
        <v>0</v>
      </c>
      <c r="AI616" s="316">
        <v>0</v>
      </c>
      <c r="AJ616" s="316">
        <v>0</v>
      </c>
      <c r="AK616" s="316">
        <v>0</v>
      </c>
      <c r="AL616" s="316">
        <v>0</v>
      </c>
    </row>
    <row r="617" spans="1:38">
      <c r="A617" s="316">
        <v>616</v>
      </c>
      <c r="B617" s="316" t="s">
        <v>3342</v>
      </c>
      <c r="C617" s="316" t="s">
        <v>3347</v>
      </c>
      <c r="D617" s="316">
        <f t="shared" si="9"/>
        <v>0</v>
      </c>
      <c r="G617" s="316">
        <v>0</v>
      </c>
      <c r="H617" s="316">
        <v>0</v>
      </c>
      <c r="I617" s="316">
        <v>0</v>
      </c>
      <c r="J617" s="316">
        <v>0</v>
      </c>
      <c r="K617" s="316">
        <v>0</v>
      </c>
      <c r="L617" s="316">
        <v>0</v>
      </c>
      <c r="M617" s="316">
        <v>0</v>
      </c>
      <c r="N617" s="316">
        <v>0</v>
      </c>
      <c r="O617" s="316">
        <v>0</v>
      </c>
      <c r="P617" s="316">
        <v>0</v>
      </c>
      <c r="Q617" s="316">
        <v>0</v>
      </c>
      <c r="R617" s="316">
        <v>0</v>
      </c>
      <c r="S617" s="316">
        <v>0</v>
      </c>
      <c r="T617" s="316">
        <v>0</v>
      </c>
      <c r="U617" s="316">
        <v>0</v>
      </c>
      <c r="V617" s="316">
        <v>0</v>
      </c>
      <c r="W617" s="316">
        <v>0</v>
      </c>
      <c r="X617" s="316">
        <v>0</v>
      </c>
      <c r="Y617" s="316">
        <v>0</v>
      </c>
      <c r="Z617" s="316">
        <v>0</v>
      </c>
      <c r="AA617" s="316">
        <v>0</v>
      </c>
      <c r="AB617" s="316">
        <v>0</v>
      </c>
      <c r="AC617" s="316">
        <v>0</v>
      </c>
      <c r="AD617" s="316">
        <v>0</v>
      </c>
      <c r="AE617" s="316">
        <v>0</v>
      </c>
      <c r="AF617" s="316">
        <v>0</v>
      </c>
      <c r="AG617" s="316">
        <v>0</v>
      </c>
      <c r="AH617" s="316">
        <v>0</v>
      </c>
      <c r="AI617" s="316">
        <v>0</v>
      </c>
      <c r="AJ617" s="316">
        <v>0</v>
      </c>
      <c r="AK617" s="316">
        <v>0</v>
      </c>
      <c r="AL617" s="316">
        <v>0</v>
      </c>
    </row>
    <row r="618" spans="1:38">
      <c r="A618" s="316">
        <v>617</v>
      </c>
      <c r="B618" s="316" t="s">
        <v>3342</v>
      </c>
      <c r="C618" s="316" t="s">
        <v>3348</v>
      </c>
      <c r="D618" s="316">
        <f t="shared" si="9"/>
        <v>11600</v>
      </c>
      <c r="G618" s="316">
        <v>0</v>
      </c>
      <c r="H618" s="316">
        <v>0</v>
      </c>
      <c r="I618" s="316">
        <v>0</v>
      </c>
      <c r="J618" s="316">
        <v>0</v>
      </c>
      <c r="K618" s="316">
        <v>0</v>
      </c>
      <c r="L618" s="316">
        <v>0</v>
      </c>
      <c r="M618" s="316">
        <v>2800</v>
      </c>
      <c r="N618" s="316">
        <v>0</v>
      </c>
      <c r="O618" s="316">
        <v>0</v>
      </c>
      <c r="P618" s="316">
        <v>0</v>
      </c>
      <c r="Q618" s="316">
        <v>0</v>
      </c>
      <c r="R618" s="316">
        <v>0</v>
      </c>
      <c r="S618" s="316">
        <v>0</v>
      </c>
      <c r="T618" s="316">
        <v>2800</v>
      </c>
      <c r="U618" s="316">
        <v>0</v>
      </c>
      <c r="V618" s="316">
        <v>0</v>
      </c>
      <c r="W618" s="316">
        <v>0</v>
      </c>
      <c r="X618" s="316">
        <v>0</v>
      </c>
      <c r="Y618" s="316">
        <v>0</v>
      </c>
      <c r="Z618" s="316">
        <v>0</v>
      </c>
      <c r="AA618" s="316">
        <v>0</v>
      </c>
      <c r="AB618" s="316">
        <v>0</v>
      </c>
      <c r="AC618" s="316">
        <v>0</v>
      </c>
      <c r="AD618" s="316">
        <v>0</v>
      </c>
      <c r="AE618" s="316">
        <v>3000</v>
      </c>
      <c r="AF618" s="316">
        <v>0</v>
      </c>
      <c r="AG618" s="316">
        <v>0</v>
      </c>
      <c r="AH618" s="316">
        <v>3000</v>
      </c>
      <c r="AI618" s="316">
        <v>0</v>
      </c>
      <c r="AJ618" s="316">
        <v>0</v>
      </c>
      <c r="AK618" s="316">
        <v>0</v>
      </c>
      <c r="AL618" s="316">
        <v>11600</v>
      </c>
    </row>
    <row r="619" spans="1:38">
      <c r="A619" s="316">
        <v>618</v>
      </c>
      <c r="B619" s="316" t="s">
        <v>3342</v>
      </c>
      <c r="C619" s="316" t="s">
        <v>3349</v>
      </c>
      <c r="D619" s="316">
        <f t="shared" si="9"/>
        <v>11400</v>
      </c>
      <c r="G619" s="316">
        <v>0</v>
      </c>
      <c r="H619" s="316">
        <v>0</v>
      </c>
      <c r="I619" s="316">
        <v>0</v>
      </c>
      <c r="J619" s="316">
        <v>0</v>
      </c>
      <c r="K619" s="316">
        <v>0</v>
      </c>
      <c r="L619" s="316">
        <v>2800</v>
      </c>
      <c r="M619" s="316">
        <v>2800</v>
      </c>
      <c r="N619" s="316">
        <v>0</v>
      </c>
      <c r="O619" s="316">
        <v>0</v>
      </c>
      <c r="P619" s="316">
        <v>0</v>
      </c>
      <c r="Q619" s="316">
        <v>0</v>
      </c>
      <c r="R619" s="316">
        <v>0</v>
      </c>
      <c r="S619" s="316">
        <v>0</v>
      </c>
      <c r="T619" s="316">
        <v>2800</v>
      </c>
      <c r="U619" s="316">
        <v>0</v>
      </c>
      <c r="V619" s="316">
        <v>0</v>
      </c>
      <c r="W619" s="316">
        <v>0</v>
      </c>
      <c r="X619" s="316">
        <v>0</v>
      </c>
      <c r="Y619" s="316">
        <v>0</v>
      </c>
      <c r="Z619" s="316">
        <v>0</v>
      </c>
      <c r="AA619" s="316">
        <v>0</v>
      </c>
      <c r="AB619" s="316">
        <v>0</v>
      </c>
      <c r="AC619" s="316">
        <v>0</v>
      </c>
      <c r="AD619" s="316">
        <v>0</v>
      </c>
      <c r="AE619" s="316">
        <v>3000</v>
      </c>
      <c r="AF619" s="316">
        <v>0</v>
      </c>
      <c r="AG619" s="316">
        <v>0</v>
      </c>
      <c r="AH619" s="316">
        <v>0</v>
      </c>
      <c r="AI619" s="316">
        <v>0</v>
      </c>
      <c r="AJ619" s="316">
        <v>0</v>
      </c>
      <c r="AK619" s="316">
        <v>0</v>
      </c>
      <c r="AL619" s="316">
        <v>11400</v>
      </c>
    </row>
    <row r="620" spans="1:38">
      <c r="A620" s="316">
        <v>619</v>
      </c>
      <c r="B620" s="316" t="s">
        <v>3342</v>
      </c>
      <c r="C620" s="316" t="s">
        <v>3350</v>
      </c>
      <c r="D620" s="316">
        <f t="shared" si="9"/>
        <v>11600</v>
      </c>
      <c r="G620" s="316">
        <v>0</v>
      </c>
      <c r="H620" s="316">
        <v>0</v>
      </c>
      <c r="I620" s="316">
        <v>0</v>
      </c>
      <c r="J620" s="316">
        <v>0</v>
      </c>
      <c r="K620" s="316">
        <v>0</v>
      </c>
      <c r="L620" s="316">
        <v>0</v>
      </c>
      <c r="M620" s="316">
        <v>2800</v>
      </c>
      <c r="N620" s="316">
        <v>0</v>
      </c>
      <c r="O620" s="316">
        <v>0</v>
      </c>
      <c r="P620" s="316">
        <v>0</v>
      </c>
      <c r="Q620" s="316">
        <v>0</v>
      </c>
      <c r="R620" s="316">
        <v>0</v>
      </c>
      <c r="S620" s="316">
        <v>0</v>
      </c>
      <c r="T620" s="316">
        <v>2800</v>
      </c>
      <c r="U620" s="316">
        <v>0</v>
      </c>
      <c r="V620" s="316">
        <v>0</v>
      </c>
      <c r="W620" s="316">
        <v>0</v>
      </c>
      <c r="X620" s="316">
        <v>0</v>
      </c>
      <c r="Y620" s="316">
        <v>0</v>
      </c>
      <c r="Z620" s="316">
        <v>0</v>
      </c>
      <c r="AA620" s="316">
        <v>0</v>
      </c>
      <c r="AB620" s="316">
        <v>0</v>
      </c>
      <c r="AC620" s="316">
        <v>0</v>
      </c>
      <c r="AD620" s="316">
        <v>0</v>
      </c>
      <c r="AE620" s="316">
        <v>3000</v>
      </c>
      <c r="AF620" s="316">
        <v>0</v>
      </c>
      <c r="AG620" s="316">
        <v>0</v>
      </c>
      <c r="AH620" s="316">
        <v>3000</v>
      </c>
      <c r="AI620" s="316">
        <v>0</v>
      </c>
      <c r="AJ620" s="316">
        <v>0</v>
      </c>
      <c r="AK620" s="316">
        <v>0</v>
      </c>
      <c r="AL620" s="316">
        <v>11600</v>
      </c>
    </row>
    <row r="621" spans="1:38">
      <c r="A621" s="316">
        <v>620</v>
      </c>
      <c r="B621" s="316" t="s">
        <v>3342</v>
      </c>
      <c r="C621" s="316" t="s">
        <v>3351</v>
      </c>
      <c r="D621" s="316">
        <f t="shared" si="9"/>
        <v>14400</v>
      </c>
      <c r="G621" s="316">
        <v>0</v>
      </c>
      <c r="H621" s="316">
        <v>0</v>
      </c>
      <c r="I621" s="316">
        <v>0</v>
      </c>
      <c r="J621" s="316">
        <v>0</v>
      </c>
      <c r="K621" s="316">
        <v>0</v>
      </c>
      <c r="L621" s="316">
        <v>2800</v>
      </c>
      <c r="M621" s="316">
        <v>0</v>
      </c>
      <c r="N621" s="316">
        <v>0</v>
      </c>
      <c r="O621" s="316">
        <v>0</v>
      </c>
      <c r="P621" s="316">
        <v>0</v>
      </c>
      <c r="Q621" s="316">
        <v>2800</v>
      </c>
      <c r="R621" s="316">
        <v>0</v>
      </c>
      <c r="S621" s="316">
        <v>0</v>
      </c>
      <c r="T621" s="316">
        <v>0</v>
      </c>
      <c r="U621" s="316">
        <v>0</v>
      </c>
      <c r="V621" s="316">
        <v>0</v>
      </c>
      <c r="W621" s="316">
        <v>2800</v>
      </c>
      <c r="X621" s="316">
        <v>0</v>
      </c>
      <c r="Y621" s="316">
        <v>0</v>
      </c>
      <c r="Z621" s="316">
        <v>3000</v>
      </c>
      <c r="AA621" s="316">
        <v>0</v>
      </c>
      <c r="AB621" s="316">
        <v>0</v>
      </c>
      <c r="AC621" s="316">
        <v>0</v>
      </c>
      <c r="AD621" s="316">
        <v>0</v>
      </c>
      <c r="AE621" s="316">
        <v>3000</v>
      </c>
      <c r="AF621" s="316">
        <v>0</v>
      </c>
      <c r="AG621" s="316">
        <v>0</v>
      </c>
      <c r="AH621" s="316">
        <v>0</v>
      </c>
      <c r="AI621" s="316">
        <v>0</v>
      </c>
      <c r="AJ621" s="316">
        <v>0</v>
      </c>
      <c r="AK621" s="316">
        <v>0</v>
      </c>
      <c r="AL621" s="316">
        <v>14400</v>
      </c>
    </row>
    <row r="622" spans="1:38">
      <c r="A622" s="316">
        <v>621</v>
      </c>
      <c r="B622" s="316" t="s">
        <v>3342</v>
      </c>
      <c r="C622" s="316" t="s">
        <v>3352</v>
      </c>
      <c r="D622" s="316">
        <f t="shared" si="9"/>
        <v>14400</v>
      </c>
      <c r="G622" s="316">
        <v>0</v>
      </c>
      <c r="H622" s="316">
        <v>0</v>
      </c>
      <c r="I622" s="316">
        <v>0</v>
      </c>
      <c r="J622" s="316">
        <v>0</v>
      </c>
      <c r="K622" s="316">
        <v>0</v>
      </c>
      <c r="L622" s="316">
        <v>2800</v>
      </c>
      <c r="M622" s="316">
        <v>0</v>
      </c>
      <c r="N622" s="316">
        <v>0</v>
      </c>
      <c r="O622" s="316">
        <v>0</v>
      </c>
      <c r="P622" s="316">
        <v>0</v>
      </c>
      <c r="Q622" s="316">
        <v>2800</v>
      </c>
      <c r="R622" s="316">
        <v>0</v>
      </c>
      <c r="S622" s="316">
        <v>0</v>
      </c>
      <c r="T622" s="316">
        <v>0</v>
      </c>
      <c r="U622" s="316">
        <v>0</v>
      </c>
      <c r="V622" s="316">
        <v>0</v>
      </c>
      <c r="W622" s="316">
        <v>2800</v>
      </c>
      <c r="X622" s="316">
        <v>0</v>
      </c>
      <c r="Y622" s="316">
        <v>0</v>
      </c>
      <c r="Z622" s="316">
        <v>3000</v>
      </c>
      <c r="AA622" s="316">
        <v>0</v>
      </c>
      <c r="AB622" s="316">
        <v>0</v>
      </c>
      <c r="AC622" s="316">
        <v>0</v>
      </c>
      <c r="AD622" s="316">
        <v>0</v>
      </c>
      <c r="AE622" s="316">
        <v>3000</v>
      </c>
      <c r="AF622" s="316">
        <v>0</v>
      </c>
      <c r="AG622" s="316">
        <v>0</v>
      </c>
      <c r="AH622" s="316">
        <v>0</v>
      </c>
      <c r="AI622" s="316">
        <v>0</v>
      </c>
      <c r="AJ622" s="316">
        <v>0</v>
      </c>
      <c r="AK622" s="316">
        <v>0</v>
      </c>
      <c r="AL622" s="316">
        <v>14400</v>
      </c>
    </row>
    <row r="623" spans="1:38">
      <c r="A623" s="316">
        <v>622</v>
      </c>
      <c r="B623" s="316" t="s">
        <v>3342</v>
      </c>
      <c r="C623" s="316" t="s">
        <v>3353</v>
      </c>
      <c r="D623" s="316">
        <f t="shared" si="9"/>
        <v>14400</v>
      </c>
      <c r="G623" s="316">
        <v>0</v>
      </c>
      <c r="H623" s="316">
        <v>0</v>
      </c>
      <c r="I623" s="316">
        <v>0</v>
      </c>
      <c r="J623" s="316">
        <v>0</v>
      </c>
      <c r="K623" s="316">
        <v>0</v>
      </c>
      <c r="L623" s="316">
        <v>2800</v>
      </c>
      <c r="M623" s="316">
        <v>0</v>
      </c>
      <c r="N623" s="316">
        <v>0</v>
      </c>
      <c r="O623" s="316">
        <v>0</v>
      </c>
      <c r="P623" s="316">
        <v>0</v>
      </c>
      <c r="Q623" s="316">
        <v>2800</v>
      </c>
      <c r="R623" s="316">
        <v>0</v>
      </c>
      <c r="S623" s="316">
        <v>0</v>
      </c>
      <c r="T623" s="316">
        <v>0</v>
      </c>
      <c r="U623" s="316">
        <v>0</v>
      </c>
      <c r="V623" s="316">
        <v>0</v>
      </c>
      <c r="W623" s="316">
        <v>2800</v>
      </c>
      <c r="X623" s="316">
        <v>0</v>
      </c>
      <c r="Y623" s="316">
        <v>0</v>
      </c>
      <c r="Z623" s="316">
        <v>3000</v>
      </c>
      <c r="AA623" s="316">
        <v>0</v>
      </c>
      <c r="AB623" s="316">
        <v>0</v>
      </c>
      <c r="AC623" s="316">
        <v>0</v>
      </c>
      <c r="AD623" s="316">
        <v>0</v>
      </c>
      <c r="AE623" s="316">
        <v>3000</v>
      </c>
      <c r="AF623" s="316">
        <v>0</v>
      </c>
      <c r="AG623" s="316">
        <v>0</v>
      </c>
      <c r="AH623" s="316">
        <v>0</v>
      </c>
      <c r="AI623" s="316">
        <v>0</v>
      </c>
      <c r="AJ623" s="316">
        <v>0</v>
      </c>
      <c r="AK623" s="316">
        <v>0</v>
      </c>
      <c r="AL623" s="316">
        <v>14400</v>
      </c>
    </row>
    <row r="624" spans="1:38">
      <c r="A624" s="316">
        <v>623</v>
      </c>
      <c r="B624" s="316" t="s">
        <v>3342</v>
      </c>
      <c r="C624" s="316" t="s">
        <v>3354</v>
      </c>
      <c r="D624" s="316">
        <f t="shared" si="9"/>
        <v>0</v>
      </c>
      <c r="G624" s="316">
        <v>0</v>
      </c>
      <c r="H624" s="316">
        <v>0</v>
      </c>
      <c r="I624" s="316">
        <v>0</v>
      </c>
      <c r="J624" s="316">
        <v>0</v>
      </c>
      <c r="K624" s="316">
        <v>0</v>
      </c>
      <c r="L624" s="316">
        <v>0</v>
      </c>
      <c r="M624" s="316">
        <v>0</v>
      </c>
      <c r="N624" s="316">
        <v>0</v>
      </c>
      <c r="O624" s="316">
        <v>0</v>
      </c>
      <c r="P624" s="316">
        <v>0</v>
      </c>
      <c r="Q624" s="316">
        <v>0</v>
      </c>
      <c r="R624" s="316">
        <v>0</v>
      </c>
      <c r="S624" s="316">
        <v>0</v>
      </c>
      <c r="T624" s="316">
        <v>0</v>
      </c>
      <c r="U624" s="316">
        <v>0</v>
      </c>
      <c r="V624" s="316">
        <v>0</v>
      </c>
      <c r="W624" s="316">
        <v>0</v>
      </c>
      <c r="X624" s="316">
        <v>0</v>
      </c>
      <c r="Y624" s="316">
        <v>0</v>
      </c>
      <c r="Z624" s="316">
        <v>0</v>
      </c>
      <c r="AA624" s="316">
        <v>0</v>
      </c>
      <c r="AB624" s="316">
        <v>0</v>
      </c>
      <c r="AC624" s="316">
        <v>0</v>
      </c>
      <c r="AD624" s="316">
        <v>0</v>
      </c>
      <c r="AE624" s="316">
        <v>0</v>
      </c>
      <c r="AF624" s="316">
        <v>0</v>
      </c>
      <c r="AG624" s="316">
        <v>0</v>
      </c>
      <c r="AH624" s="316">
        <v>0</v>
      </c>
      <c r="AI624" s="316">
        <v>0</v>
      </c>
      <c r="AJ624" s="316">
        <v>0</v>
      </c>
      <c r="AK624" s="316">
        <v>0</v>
      </c>
      <c r="AL624" s="316">
        <v>0</v>
      </c>
    </row>
    <row r="625" spans="1:38">
      <c r="A625" s="316">
        <v>624</v>
      </c>
      <c r="B625" s="316" t="s">
        <v>3342</v>
      </c>
      <c r="C625" s="316" t="s">
        <v>3355</v>
      </c>
      <c r="D625" s="316">
        <f t="shared" si="9"/>
        <v>0</v>
      </c>
      <c r="G625" s="316">
        <v>0</v>
      </c>
      <c r="H625" s="316">
        <v>0</v>
      </c>
      <c r="I625" s="316">
        <v>0</v>
      </c>
      <c r="J625" s="316">
        <v>0</v>
      </c>
      <c r="K625" s="316">
        <v>0</v>
      </c>
      <c r="L625" s="316">
        <v>0</v>
      </c>
      <c r="M625" s="316">
        <v>0</v>
      </c>
      <c r="N625" s="316">
        <v>0</v>
      </c>
      <c r="O625" s="316">
        <v>0</v>
      </c>
      <c r="P625" s="316">
        <v>0</v>
      </c>
      <c r="Q625" s="316">
        <v>0</v>
      </c>
      <c r="R625" s="316">
        <v>0</v>
      </c>
      <c r="S625" s="316">
        <v>0</v>
      </c>
      <c r="T625" s="316">
        <v>0</v>
      </c>
      <c r="U625" s="316">
        <v>0</v>
      </c>
      <c r="V625" s="316">
        <v>0</v>
      </c>
      <c r="W625" s="316">
        <v>0</v>
      </c>
      <c r="X625" s="316">
        <v>0</v>
      </c>
      <c r="Y625" s="316">
        <v>0</v>
      </c>
      <c r="Z625" s="316">
        <v>0</v>
      </c>
      <c r="AA625" s="316">
        <v>0</v>
      </c>
      <c r="AB625" s="316">
        <v>0</v>
      </c>
      <c r="AC625" s="316">
        <v>0</v>
      </c>
      <c r="AD625" s="316">
        <v>0</v>
      </c>
      <c r="AE625" s="316">
        <v>0</v>
      </c>
      <c r="AF625" s="316">
        <v>0</v>
      </c>
      <c r="AG625" s="316">
        <v>0</v>
      </c>
      <c r="AH625" s="316">
        <v>0</v>
      </c>
      <c r="AI625" s="316">
        <v>0</v>
      </c>
      <c r="AJ625" s="316">
        <v>0</v>
      </c>
      <c r="AK625" s="316">
        <v>0</v>
      </c>
      <c r="AL625" s="316">
        <v>0</v>
      </c>
    </row>
    <row r="626" spans="1:38">
      <c r="A626" s="316">
        <v>625</v>
      </c>
      <c r="B626" s="316" t="s">
        <v>3342</v>
      </c>
      <c r="C626" s="316" t="s">
        <v>3356</v>
      </c>
      <c r="D626" s="316">
        <f t="shared" si="9"/>
        <v>7800</v>
      </c>
      <c r="G626" s="316">
        <v>0</v>
      </c>
      <c r="H626" s="316">
        <v>0</v>
      </c>
      <c r="I626" s="316">
        <v>0</v>
      </c>
      <c r="J626" s="316">
        <v>0</v>
      </c>
      <c r="K626" s="316">
        <v>0</v>
      </c>
      <c r="L626" s="316">
        <v>1300</v>
      </c>
      <c r="M626" s="316">
        <v>1300</v>
      </c>
      <c r="N626" s="316">
        <v>0</v>
      </c>
      <c r="O626" s="316">
        <v>0</v>
      </c>
      <c r="P626" s="316">
        <v>1300</v>
      </c>
      <c r="Q626" s="316">
        <v>0</v>
      </c>
      <c r="R626" s="316">
        <v>1300</v>
      </c>
      <c r="S626" s="316">
        <v>0</v>
      </c>
      <c r="T626" s="316">
        <v>0</v>
      </c>
      <c r="U626" s="316">
        <v>0</v>
      </c>
      <c r="V626" s="316">
        <v>0</v>
      </c>
      <c r="W626" s="316">
        <v>0</v>
      </c>
      <c r="X626" s="316">
        <v>1300</v>
      </c>
      <c r="Y626" s="316">
        <v>0</v>
      </c>
      <c r="Z626" s="316">
        <v>0</v>
      </c>
      <c r="AA626" s="316">
        <v>1300</v>
      </c>
      <c r="AB626" s="316">
        <v>0</v>
      </c>
      <c r="AC626" s="316">
        <v>0</v>
      </c>
      <c r="AD626" s="316">
        <v>0</v>
      </c>
      <c r="AE626" s="316">
        <v>0</v>
      </c>
      <c r="AF626" s="316">
        <v>0</v>
      </c>
      <c r="AG626" s="316">
        <v>0</v>
      </c>
      <c r="AH626" s="316">
        <v>0</v>
      </c>
      <c r="AI626" s="316">
        <v>0</v>
      </c>
      <c r="AJ626" s="316">
        <v>0</v>
      </c>
      <c r="AK626" s="316">
        <v>0</v>
      </c>
      <c r="AL626" s="316">
        <v>7800</v>
      </c>
    </row>
    <row r="627" spans="1:38">
      <c r="A627" s="316">
        <v>626</v>
      </c>
      <c r="B627" s="316" t="s">
        <v>3342</v>
      </c>
      <c r="C627" s="316" t="s">
        <v>3357</v>
      </c>
      <c r="D627" s="316">
        <f t="shared" si="9"/>
        <v>7800</v>
      </c>
      <c r="G627" s="316">
        <v>0</v>
      </c>
      <c r="H627" s="316">
        <v>0</v>
      </c>
      <c r="I627" s="316">
        <v>0</v>
      </c>
      <c r="J627" s="316">
        <v>0</v>
      </c>
      <c r="K627" s="316">
        <v>0</v>
      </c>
      <c r="L627" s="316">
        <v>1300</v>
      </c>
      <c r="M627" s="316">
        <v>1300</v>
      </c>
      <c r="N627" s="316">
        <v>0</v>
      </c>
      <c r="O627" s="316">
        <v>0</v>
      </c>
      <c r="P627" s="316">
        <v>1300</v>
      </c>
      <c r="Q627" s="316">
        <v>0</v>
      </c>
      <c r="R627" s="316">
        <v>1300</v>
      </c>
      <c r="S627" s="316">
        <v>0</v>
      </c>
      <c r="T627" s="316">
        <v>0</v>
      </c>
      <c r="U627" s="316">
        <v>0</v>
      </c>
      <c r="V627" s="316">
        <v>0</v>
      </c>
      <c r="W627" s="316">
        <v>0</v>
      </c>
      <c r="X627" s="316">
        <v>1300</v>
      </c>
      <c r="Y627" s="316">
        <v>0</v>
      </c>
      <c r="Z627" s="316">
        <v>0</v>
      </c>
      <c r="AA627" s="316">
        <v>1300</v>
      </c>
      <c r="AB627" s="316">
        <v>0</v>
      </c>
      <c r="AC627" s="316">
        <v>0</v>
      </c>
      <c r="AD627" s="316">
        <v>0</v>
      </c>
      <c r="AE627" s="316">
        <v>0</v>
      </c>
      <c r="AF627" s="316">
        <v>0</v>
      </c>
      <c r="AG627" s="316">
        <v>0</v>
      </c>
      <c r="AH627" s="316">
        <v>0</v>
      </c>
      <c r="AI627" s="316">
        <v>0</v>
      </c>
      <c r="AJ627" s="316">
        <v>0</v>
      </c>
      <c r="AK627" s="316">
        <v>0</v>
      </c>
      <c r="AL627" s="316">
        <v>7800</v>
      </c>
    </row>
    <row r="628" spans="1:38">
      <c r="A628" s="316">
        <v>627</v>
      </c>
      <c r="B628" s="316" t="s">
        <v>3342</v>
      </c>
      <c r="C628" s="316" t="s">
        <v>3358</v>
      </c>
      <c r="D628" s="316">
        <f t="shared" si="9"/>
        <v>7800</v>
      </c>
      <c r="G628" s="316">
        <v>0</v>
      </c>
      <c r="H628" s="316">
        <v>0</v>
      </c>
      <c r="I628" s="316">
        <v>0</v>
      </c>
      <c r="J628" s="316">
        <v>0</v>
      </c>
      <c r="K628" s="316">
        <v>0</v>
      </c>
      <c r="L628" s="316">
        <v>1300</v>
      </c>
      <c r="M628" s="316">
        <v>1300</v>
      </c>
      <c r="N628" s="316">
        <v>0</v>
      </c>
      <c r="O628" s="316">
        <v>0</v>
      </c>
      <c r="P628" s="316">
        <v>1300</v>
      </c>
      <c r="Q628" s="316">
        <v>0</v>
      </c>
      <c r="R628" s="316">
        <v>1300</v>
      </c>
      <c r="S628" s="316">
        <v>0</v>
      </c>
      <c r="T628" s="316">
        <v>0</v>
      </c>
      <c r="U628" s="316">
        <v>0</v>
      </c>
      <c r="V628" s="316">
        <v>0</v>
      </c>
      <c r="W628" s="316">
        <v>0</v>
      </c>
      <c r="X628" s="316">
        <v>1300</v>
      </c>
      <c r="Y628" s="316">
        <v>0</v>
      </c>
      <c r="Z628" s="316">
        <v>0</v>
      </c>
      <c r="AA628" s="316">
        <v>1300</v>
      </c>
      <c r="AB628" s="316">
        <v>0</v>
      </c>
      <c r="AC628" s="316">
        <v>0</v>
      </c>
      <c r="AD628" s="316">
        <v>0</v>
      </c>
      <c r="AE628" s="316">
        <v>0</v>
      </c>
      <c r="AF628" s="316">
        <v>0</v>
      </c>
      <c r="AG628" s="316">
        <v>0</v>
      </c>
      <c r="AH628" s="316">
        <v>0</v>
      </c>
      <c r="AI628" s="316">
        <v>0</v>
      </c>
      <c r="AJ628" s="316">
        <v>0</v>
      </c>
      <c r="AK628" s="316">
        <v>0</v>
      </c>
      <c r="AL628" s="316">
        <v>7800</v>
      </c>
    </row>
    <row r="629" spans="1:38">
      <c r="A629" s="316">
        <v>628</v>
      </c>
      <c r="B629" s="316" t="s">
        <v>3342</v>
      </c>
      <c r="C629" s="316" t="s">
        <v>3359</v>
      </c>
      <c r="D629" s="316">
        <f t="shared" si="9"/>
        <v>7400</v>
      </c>
      <c r="G629" s="316">
        <v>0</v>
      </c>
      <c r="H629" s="316">
        <v>0</v>
      </c>
      <c r="I629" s="316">
        <v>0</v>
      </c>
      <c r="J629" s="316">
        <v>0</v>
      </c>
      <c r="K629" s="316">
        <v>0</v>
      </c>
      <c r="L629" s="316">
        <v>1400</v>
      </c>
      <c r="M629" s="316">
        <v>1400</v>
      </c>
      <c r="N629" s="316">
        <v>0</v>
      </c>
      <c r="O629" s="316">
        <v>0</v>
      </c>
      <c r="P629" s="316">
        <v>0</v>
      </c>
      <c r="Q629" s="316">
        <v>1400</v>
      </c>
      <c r="R629" s="316">
        <v>0</v>
      </c>
      <c r="S629" s="316">
        <v>1400</v>
      </c>
      <c r="T629" s="316">
        <v>0</v>
      </c>
      <c r="U629" s="316">
        <v>0</v>
      </c>
      <c r="V629" s="316">
        <v>0</v>
      </c>
      <c r="W629" s="316">
        <v>0</v>
      </c>
      <c r="X629" s="316">
        <v>0</v>
      </c>
      <c r="Y629" s="316">
        <v>1800</v>
      </c>
      <c r="Z629" s="316">
        <v>0</v>
      </c>
      <c r="AA629" s="316">
        <v>0</v>
      </c>
      <c r="AB629" s="316">
        <v>0</v>
      </c>
      <c r="AC629" s="316">
        <v>0</v>
      </c>
      <c r="AD629" s="316">
        <v>0</v>
      </c>
      <c r="AE629" s="316">
        <v>0</v>
      </c>
      <c r="AF629" s="316">
        <v>0</v>
      </c>
      <c r="AG629" s="316">
        <v>0</v>
      </c>
      <c r="AH629" s="316">
        <v>0</v>
      </c>
      <c r="AI629" s="316">
        <v>0</v>
      </c>
      <c r="AJ629" s="316">
        <v>0</v>
      </c>
      <c r="AK629" s="316">
        <v>0</v>
      </c>
      <c r="AL629" s="316">
        <v>7400</v>
      </c>
    </row>
    <row r="630" spans="1:38">
      <c r="A630" s="316">
        <v>629</v>
      </c>
      <c r="B630" s="316" t="s">
        <v>3342</v>
      </c>
      <c r="C630" s="316" t="s">
        <v>3360</v>
      </c>
      <c r="D630" s="316">
        <f t="shared" si="9"/>
        <v>7400</v>
      </c>
      <c r="G630" s="316">
        <v>0</v>
      </c>
      <c r="H630" s="316">
        <v>0</v>
      </c>
      <c r="I630" s="316">
        <v>0</v>
      </c>
      <c r="J630" s="316">
        <v>0</v>
      </c>
      <c r="K630" s="316">
        <v>0</v>
      </c>
      <c r="L630" s="316">
        <v>1400</v>
      </c>
      <c r="M630" s="316">
        <v>1400</v>
      </c>
      <c r="N630" s="316">
        <v>0</v>
      </c>
      <c r="O630" s="316">
        <v>0</v>
      </c>
      <c r="P630" s="316">
        <v>0</v>
      </c>
      <c r="Q630" s="316">
        <v>1400</v>
      </c>
      <c r="R630" s="316">
        <v>0</v>
      </c>
      <c r="S630" s="316">
        <v>1400</v>
      </c>
      <c r="T630" s="316">
        <v>0</v>
      </c>
      <c r="U630" s="316">
        <v>0</v>
      </c>
      <c r="V630" s="316">
        <v>0</v>
      </c>
      <c r="W630" s="316">
        <v>0</v>
      </c>
      <c r="X630" s="316">
        <v>0</v>
      </c>
      <c r="Y630" s="316">
        <v>1800</v>
      </c>
      <c r="Z630" s="316">
        <v>0</v>
      </c>
      <c r="AA630" s="316">
        <v>0</v>
      </c>
      <c r="AB630" s="316">
        <v>0</v>
      </c>
      <c r="AC630" s="316">
        <v>0</v>
      </c>
      <c r="AD630" s="316">
        <v>0</v>
      </c>
      <c r="AE630" s="316">
        <v>0</v>
      </c>
      <c r="AF630" s="316">
        <v>0</v>
      </c>
      <c r="AG630" s="316">
        <v>0</v>
      </c>
      <c r="AH630" s="316">
        <v>0</v>
      </c>
      <c r="AI630" s="316">
        <v>0</v>
      </c>
      <c r="AJ630" s="316">
        <v>0</v>
      </c>
      <c r="AK630" s="316">
        <v>0</v>
      </c>
      <c r="AL630" s="316">
        <v>7400</v>
      </c>
    </row>
    <row r="631" spans="1:38">
      <c r="A631" s="316">
        <v>630</v>
      </c>
      <c r="B631" s="316" t="s">
        <v>3342</v>
      </c>
      <c r="C631" s="316" t="s">
        <v>3361</v>
      </c>
      <c r="D631" s="316">
        <f t="shared" si="9"/>
        <v>7400</v>
      </c>
      <c r="G631" s="316">
        <v>0</v>
      </c>
      <c r="H631" s="316">
        <v>0</v>
      </c>
      <c r="I631" s="316">
        <v>0</v>
      </c>
      <c r="J631" s="316">
        <v>0</v>
      </c>
      <c r="K631" s="316">
        <v>0</v>
      </c>
      <c r="L631" s="316">
        <v>1400</v>
      </c>
      <c r="M631" s="316">
        <v>1400</v>
      </c>
      <c r="N631" s="316">
        <v>0</v>
      </c>
      <c r="O631" s="316">
        <v>0</v>
      </c>
      <c r="P631" s="316">
        <v>0</v>
      </c>
      <c r="Q631" s="316">
        <v>1400</v>
      </c>
      <c r="R631" s="316">
        <v>0</v>
      </c>
      <c r="S631" s="316">
        <v>1400</v>
      </c>
      <c r="T631" s="316">
        <v>0</v>
      </c>
      <c r="U631" s="316">
        <v>0</v>
      </c>
      <c r="V631" s="316">
        <v>0</v>
      </c>
      <c r="W631" s="316">
        <v>0</v>
      </c>
      <c r="X631" s="316">
        <v>0</v>
      </c>
      <c r="Y631" s="316">
        <v>1800</v>
      </c>
      <c r="Z631" s="316">
        <v>0</v>
      </c>
      <c r="AA631" s="316">
        <v>0</v>
      </c>
      <c r="AB631" s="316">
        <v>0</v>
      </c>
      <c r="AC631" s="316">
        <v>0</v>
      </c>
      <c r="AD631" s="316">
        <v>0</v>
      </c>
      <c r="AE631" s="316">
        <v>0</v>
      </c>
      <c r="AF631" s="316">
        <v>0</v>
      </c>
      <c r="AG631" s="316">
        <v>0</v>
      </c>
      <c r="AH631" s="316">
        <v>0</v>
      </c>
      <c r="AI631" s="316">
        <v>0</v>
      </c>
      <c r="AJ631" s="316">
        <v>0</v>
      </c>
      <c r="AK631" s="316">
        <v>0</v>
      </c>
      <c r="AL631" s="316">
        <v>7400</v>
      </c>
    </row>
    <row r="632" spans="1:38">
      <c r="A632" s="316">
        <v>631</v>
      </c>
      <c r="B632" s="316" t="s">
        <v>3342</v>
      </c>
      <c r="C632" s="316" t="s">
        <v>3362</v>
      </c>
      <c r="D632" s="316">
        <f t="shared" si="9"/>
        <v>0</v>
      </c>
      <c r="G632" s="316">
        <v>0</v>
      </c>
      <c r="H632" s="316">
        <v>0</v>
      </c>
      <c r="I632" s="316">
        <v>0</v>
      </c>
      <c r="J632" s="316">
        <v>0</v>
      </c>
      <c r="K632" s="316">
        <v>0</v>
      </c>
      <c r="L632" s="316">
        <v>0</v>
      </c>
      <c r="M632" s="316">
        <v>0</v>
      </c>
      <c r="N632" s="316">
        <v>0</v>
      </c>
      <c r="O632" s="316">
        <v>0</v>
      </c>
      <c r="P632" s="316">
        <v>0</v>
      </c>
      <c r="Q632" s="316">
        <v>0</v>
      </c>
      <c r="R632" s="316">
        <v>0</v>
      </c>
      <c r="S632" s="316">
        <v>0</v>
      </c>
      <c r="T632" s="316">
        <v>0</v>
      </c>
      <c r="U632" s="316">
        <v>0</v>
      </c>
      <c r="V632" s="316">
        <v>0</v>
      </c>
      <c r="W632" s="316">
        <v>0</v>
      </c>
      <c r="X632" s="316">
        <v>0</v>
      </c>
      <c r="Y632" s="316">
        <v>0</v>
      </c>
      <c r="Z632" s="316">
        <v>0</v>
      </c>
      <c r="AA632" s="316">
        <v>0</v>
      </c>
      <c r="AB632" s="316">
        <v>0</v>
      </c>
      <c r="AC632" s="316">
        <v>0</v>
      </c>
      <c r="AD632" s="316">
        <v>0</v>
      </c>
      <c r="AE632" s="316">
        <v>0</v>
      </c>
      <c r="AF632" s="316">
        <v>0</v>
      </c>
      <c r="AG632" s="316">
        <v>0</v>
      </c>
      <c r="AH632" s="316">
        <v>0</v>
      </c>
      <c r="AI632" s="316">
        <v>0</v>
      </c>
      <c r="AJ632" s="316">
        <v>0</v>
      </c>
      <c r="AK632" s="316">
        <v>0</v>
      </c>
      <c r="AL632" s="316">
        <v>0</v>
      </c>
    </row>
    <row r="633" spans="1:38">
      <c r="A633" s="316">
        <v>632</v>
      </c>
      <c r="B633" s="316" t="s">
        <v>3342</v>
      </c>
      <c r="C633" s="316" t="s">
        <v>3363</v>
      </c>
      <c r="D633" s="316">
        <f t="shared" si="9"/>
        <v>0</v>
      </c>
      <c r="G633" s="316">
        <v>0</v>
      </c>
      <c r="H633" s="316">
        <v>0</v>
      </c>
      <c r="I633" s="316">
        <v>0</v>
      </c>
      <c r="J633" s="316">
        <v>0</v>
      </c>
      <c r="K633" s="316">
        <v>0</v>
      </c>
      <c r="L633" s="316">
        <v>0</v>
      </c>
      <c r="M633" s="316">
        <v>0</v>
      </c>
      <c r="N633" s="316">
        <v>0</v>
      </c>
      <c r="O633" s="316">
        <v>0</v>
      </c>
      <c r="P633" s="316">
        <v>0</v>
      </c>
      <c r="Q633" s="316">
        <v>0</v>
      </c>
      <c r="R633" s="316">
        <v>0</v>
      </c>
      <c r="S633" s="316">
        <v>0</v>
      </c>
      <c r="T633" s="316">
        <v>0</v>
      </c>
      <c r="U633" s="316">
        <v>0</v>
      </c>
      <c r="V633" s="316">
        <v>0</v>
      </c>
      <c r="W633" s="316">
        <v>0</v>
      </c>
      <c r="X633" s="316">
        <v>0</v>
      </c>
      <c r="Y633" s="316">
        <v>0</v>
      </c>
      <c r="Z633" s="316">
        <v>0</v>
      </c>
      <c r="AA633" s="316">
        <v>0</v>
      </c>
      <c r="AB633" s="316">
        <v>0</v>
      </c>
      <c r="AC633" s="316">
        <v>0</v>
      </c>
      <c r="AD633" s="316">
        <v>0</v>
      </c>
      <c r="AE633" s="316">
        <v>0</v>
      </c>
      <c r="AF633" s="316">
        <v>0</v>
      </c>
      <c r="AG633" s="316">
        <v>0</v>
      </c>
      <c r="AH633" s="316">
        <v>0</v>
      </c>
      <c r="AI633" s="316">
        <v>0</v>
      </c>
      <c r="AJ633" s="316">
        <v>0</v>
      </c>
      <c r="AK633" s="316">
        <v>0</v>
      </c>
      <c r="AL633" s="316">
        <v>0</v>
      </c>
    </row>
    <row r="634" spans="1:38">
      <c r="A634" s="316">
        <v>633</v>
      </c>
      <c r="B634" s="316" t="s">
        <v>3342</v>
      </c>
      <c r="C634" s="316" t="s">
        <v>3364</v>
      </c>
      <c r="D634" s="316">
        <f t="shared" si="9"/>
        <v>0</v>
      </c>
      <c r="G634" s="316">
        <v>0</v>
      </c>
      <c r="H634" s="316">
        <v>0</v>
      </c>
      <c r="I634" s="316">
        <v>0</v>
      </c>
      <c r="J634" s="316">
        <v>0</v>
      </c>
      <c r="K634" s="316">
        <v>0</v>
      </c>
      <c r="L634" s="316">
        <v>0</v>
      </c>
      <c r="M634" s="316">
        <v>0</v>
      </c>
      <c r="N634" s="316">
        <v>0</v>
      </c>
      <c r="O634" s="316">
        <v>0</v>
      </c>
      <c r="P634" s="316">
        <v>0</v>
      </c>
      <c r="Q634" s="316">
        <v>0</v>
      </c>
      <c r="R634" s="316">
        <v>0</v>
      </c>
      <c r="S634" s="316">
        <v>0</v>
      </c>
      <c r="T634" s="316">
        <v>0</v>
      </c>
      <c r="U634" s="316">
        <v>0</v>
      </c>
      <c r="V634" s="316">
        <v>0</v>
      </c>
      <c r="W634" s="316">
        <v>0</v>
      </c>
      <c r="X634" s="316">
        <v>0</v>
      </c>
      <c r="Y634" s="316">
        <v>0</v>
      </c>
      <c r="Z634" s="316">
        <v>0</v>
      </c>
      <c r="AA634" s="316">
        <v>0</v>
      </c>
      <c r="AB634" s="316">
        <v>0</v>
      </c>
      <c r="AC634" s="316">
        <v>0</v>
      </c>
      <c r="AD634" s="316">
        <v>0</v>
      </c>
      <c r="AE634" s="316">
        <v>0</v>
      </c>
      <c r="AF634" s="316">
        <v>0</v>
      </c>
      <c r="AG634" s="316">
        <v>0</v>
      </c>
      <c r="AH634" s="316">
        <v>0</v>
      </c>
      <c r="AI634" s="316">
        <v>0</v>
      </c>
      <c r="AJ634" s="316">
        <v>0</v>
      </c>
      <c r="AK634" s="316">
        <v>0</v>
      </c>
      <c r="AL634" s="316">
        <v>0</v>
      </c>
    </row>
    <row r="635" spans="1:38">
      <c r="A635" s="316">
        <v>634</v>
      </c>
      <c r="B635" s="316" t="s">
        <v>3342</v>
      </c>
      <c r="C635" s="316" t="s">
        <v>3365</v>
      </c>
      <c r="D635" s="316">
        <f t="shared" si="9"/>
        <v>0</v>
      </c>
      <c r="G635" s="316">
        <v>0</v>
      </c>
      <c r="H635" s="316">
        <v>0</v>
      </c>
      <c r="I635" s="316">
        <v>0</v>
      </c>
      <c r="J635" s="316">
        <v>0</v>
      </c>
      <c r="K635" s="316">
        <v>0</v>
      </c>
      <c r="L635" s="316">
        <v>0</v>
      </c>
      <c r="M635" s="316">
        <v>0</v>
      </c>
      <c r="N635" s="316">
        <v>0</v>
      </c>
      <c r="O635" s="316">
        <v>0</v>
      </c>
      <c r="P635" s="316">
        <v>0</v>
      </c>
      <c r="Q635" s="316">
        <v>0</v>
      </c>
      <c r="R635" s="316">
        <v>0</v>
      </c>
      <c r="S635" s="316">
        <v>0</v>
      </c>
      <c r="T635" s="316">
        <v>0</v>
      </c>
      <c r="U635" s="316">
        <v>0</v>
      </c>
      <c r="V635" s="316">
        <v>0</v>
      </c>
      <c r="W635" s="316">
        <v>0</v>
      </c>
      <c r="X635" s="316">
        <v>0</v>
      </c>
      <c r="Y635" s="316">
        <v>0</v>
      </c>
      <c r="Z635" s="316">
        <v>0</v>
      </c>
      <c r="AA635" s="316">
        <v>0</v>
      </c>
      <c r="AB635" s="316">
        <v>0</v>
      </c>
      <c r="AC635" s="316">
        <v>0</v>
      </c>
      <c r="AD635" s="316">
        <v>0</v>
      </c>
      <c r="AE635" s="316">
        <v>0</v>
      </c>
      <c r="AF635" s="316">
        <v>0</v>
      </c>
      <c r="AG635" s="316">
        <v>0</v>
      </c>
      <c r="AH635" s="316">
        <v>0</v>
      </c>
      <c r="AI635" s="316">
        <v>0</v>
      </c>
      <c r="AJ635" s="316">
        <v>0</v>
      </c>
      <c r="AK635" s="316">
        <v>0</v>
      </c>
      <c r="AL635" s="316">
        <v>0</v>
      </c>
    </row>
    <row r="636" spans="1:38">
      <c r="A636" s="316">
        <v>635</v>
      </c>
      <c r="B636" s="316" t="s">
        <v>3342</v>
      </c>
      <c r="C636" s="316" t="s">
        <v>3366</v>
      </c>
      <c r="D636" s="316">
        <f t="shared" si="9"/>
        <v>0</v>
      </c>
      <c r="G636" s="316">
        <v>0</v>
      </c>
      <c r="H636" s="316">
        <v>0</v>
      </c>
      <c r="I636" s="316">
        <v>0</v>
      </c>
      <c r="J636" s="316">
        <v>0</v>
      </c>
      <c r="K636" s="316">
        <v>0</v>
      </c>
      <c r="L636" s="316">
        <v>0</v>
      </c>
      <c r="M636" s="316">
        <v>0</v>
      </c>
      <c r="N636" s="316">
        <v>0</v>
      </c>
      <c r="O636" s="316">
        <v>0</v>
      </c>
      <c r="P636" s="316">
        <v>0</v>
      </c>
      <c r="Q636" s="316">
        <v>0</v>
      </c>
      <c r="R636" s="316">
        <v>0</v>
      </c>
      <c r="S636" s="316">
        <v>0</v>
      </c>
      <c r="T636" s="316">
        <v>0</v>
      </c>
      <c r="U636" s="316">
        <v>0</v>
      </c>
      <c r="V636" s="316">
        <v>0</v>
      </c>
      <c r="W636" s="316">
        <v>0</v>
      </c>
      <c r="X636" s="316">
        <v>0</v>
      </c>
      <c r="Y636" s="316">
        <v>0</v>
      </c>
      <c r="Z636" s="316">
        <v>0</v>
      </c>
      <c r="AA636" s="316">
        <v>0</v>
      </c>
      <c r="AB636" s="316">
        <v>0</v>
      </c>
      <c r="AC636" s="316">
        <v>0</v>
      </c>
      <c r="AD636" s="316">
        <v>0</v>
      </c>
      <c r="AE636" s="316">
        <v>0</v>
      </c>
      <c r="AF636" s="316">
        <v>0</v>
      </c>
      <c r="AG636" s="316">
        <v>0</v>
      </c>
      <c r="AH636" s="316">
        <v>0</v>
      </c>
      <c r="AI636" s="316">
        <v>0</v>
      </c>
      <c r="AJ636" s="316">
        <v>0</v>
      </c>
      <c r="AK636" s="316">
        <v>0</v>
      </c>
      <c r="AL636" s="316">
        <v>0</v>
      </c>
    </row>
    <row r="637" spans="1:38">
      <c r="A637" s="316">
        <v>636</v>
      </c>
      <c r="B637" s="316" t="s">
        <v>3342</v>
      </c>
      <c r="C637" s="316" t="s">
        <v>3367</v>
      </c>
      <c r="D637" s="316">
        <f t="shared" si="9"/>
        <v>0</v>
      </c>
      <c r="G637" s="316">
        <v>0</v>
      </c>
      <c r="H637" s="316">
        <v>0</v>
      </c>
      <c r="I637" s="316">
        <v>0</v>
      </c>
      <c r="J637" s="316">
        <v>0</v>
      </c>
      <c r="K637" s="316">
        <v>0</v>
      </c>
      <c r="L637" s="316">
        <v>0</v>
      </c>
      <c r="M637" s="316">
        <v>0</v>
      </c>
      <c r="N637" s="316">
        <v>0</v>
      </c>
      <c r="O637" s="316">
        <v>0</v>
      </c>
      <c r="P637" s="316">
        <v>0</v>
      </c>
      <c r="Q637" s="316">
        <v>0</v>
      </c>
      <c r="R637" s="316">
        <v>0</v>
      </c>
      <c r="S637" s="316">
        <v>0</v>
      </c>
      <c r="T637" s="316">
        <v>0</v>
      </c>
      <c r="U637" s="316">
        <v>0</v>
      </c>
      <c r="V637" s="316">
        <v>0</v>
      </c>
      <c r="W637" s="316">
        <v>0</v>
      </c>
      <c r="X637" s="316">
        <v>0</v>
      </c>
      <c r="Y637" s="316">
        <v>0</v>
      </c>
      <c r="Z637" s="316">
        <v>0</v>
      </c>
      <c r="AA637" s="316">
        <v>0</v>
      </c>
      <c r="AB637" s="316">
        <v>0</v>
      </c>
      <c r="AC637" s="316">
        <v>0</v>
      </c>
      <c r="AD637" s="316">
        <v>0</v>
      </c>
      <c r="AE637" s="316">
        <v>0</v>
      </c>
      <c r="AF637" s="316">
        <v>0</v>
      </c>
      <c r="AG637" s="316">
        <v>0</v>
      </c>
      <c r="AH637" s="316">
        <v>0</v>
      </c>
      <c r="AI637" s="316">
        <v>0</v>
      </c>
      <c r="AJ637" s="316">
        <v>0</v>
      </c>
      <c r="AK637" s="316">
        <v>0</v>
      </c>
      <c r="AL637" s="316">
        <v>0</v>
      </c>
    </row>
    <row r="638" spans="1:38">
      <c r="A638" s="316">
        <v>637</v>
      </c>
      <c r="B638" s="316" t="s">
        <v>3342</v>
      </c>
      <c r="C638" s="316" t="s">
        <v>3368</v>
      </c>
      <c r="D638" s="316">
        <f t="shared" si="9"/>
        <v>0</v>
      </c>
      <c r="G638" s="316">
        <v>0</v>
      </c>
      <c r="H638" s="316">
        <v>0</v>
      </c>
      <c r="I638" s="316">
        <v>0</v>
      </c>
      <c r="J638" s="316">
        <v>0</v>
      </c>
      <c r="K638" s="316">
        <v>0</v>
      </c>
      <c r="L638" s="316">
        <v>0</v>
      </c>
      <c r="M638" s="316">
        <v>0</v>
      </c>
      <c r="N638" s="316">
        <v>0</v>
      </c>
      <c r="O638" s="316">
        <v>0</v>
      </c>
      <c r="P638" s="316">
        <v>0</v>
      </c>
      <c r="Q638" s="316">
        <v>0</v>
      </c>
      <c r="R638" s="316">
        <v>0</v>
      </c>
      <c r="S638" s="316">
        <v>0</v>
      </c>
      <c r="T638" s="316">
        <v>0</v>
      </c>
      <c r="U638" s="316">
        <v>0</v>
      </c>
      <c r="V638" s="316">
        <v>0</v>
      </c>
      <c r="W638" s="316">
        <v>0</v>
      </c>
      <c r="X638" s="316">
        <v>0</v>
      </c>
      <c r="Y638" s="316">
        <v>0</v>
      </c>
      <c r="Z638" s="316">
        <v>0</v>
      </c>
      <c r="AA638" s="316">
        <v>0</v>
      </c>
      <c r="AB638" s="316">
        <v>0</v>
      </c>
      <c r="AC638" s="316">
        <v>0</v>
      </c>
      <c r="AD638" s="316">
        <v>0</v>
      </c>
      <c r="AE638" s="316">
        <v>0</v>
      </c>
      <c r="AF638" s="316">
        <v>0</v>
      </c>
      <c r="AG638" s="316">
        <v>0</v>
      </c>
      <c r="AH638" s="316">
        <v>0</v>
      </c>
      <c r="AI638" s="316">
        <v>0</v>
      </c>
      <c r="AJ638" s="316">
        <v>0</v>
      </c>
      <c r="AK638" s="316">
        <v>0</v>
      </c>
      <c r="AL638" s="316">
        <v>0</v>
      </c>
    </row>
    <row r="639" spans="1:38">
      <c r="A639" s="316">
        <v>638</v>
      </c>
      <c r="B639" s="316" t="s">
        <v>3342</v>
      </c>
      <c r="C639" s="316" t="s">
        <v>3369</v>
      </c>
      <c r="D639" s="316">
        <f t="shared" si="9"/>
        <v>0</v>
      </c>
      <c r="G639" s="316">
        <v>0</v>
      </c>
      <c r="H639" s="316">
        <v>0</v>
      </c>
      <c r="I639" s="316">
        <v>0</v>
      </c>
      <c r="J639" s="316">
        <v>0</v>
      </c>
      <c r="K639" s="316">
        <v>0</v>
      </c>
      <c r="L639" s="316">
        <v>0</v>
      </c>
      <c r="M639" s="316">
        <v>0</v>
      </c>
      <c r="N639" s="316">
        <v>0</v>
      </c>
      <c r="O639" s="316">
        <v>0</v>
      </c>
      <c r="P639" s="316">
        <v>0</v>
      </c>
      <c r="Q639" s="316">
        <v>0</v>
      </c>
      <c r="R639" s="316">
        <v>0</v>
      </c>
      <c r="S639" s="316">
        <v>0</v>
      </c>
      <c r="T639" s="316">
        <v>0</v>
      </c>
      <c r="U639" s="316">
        <v>0</v>
      </c>
      <c r="V639" s="316">
        <v>0</v>
      </c>
      <c r="W639" s="316">
        <v>0</v>
      </c>
      <c r="X639" s="316">
        <v>0</v>
      </c>
      <c r="Y639" s="316">
        <v>0</v>
      </c>
      <c r="Z639" s="316">
        <v>0</v>
      </c>
      <c r="AA639" s="316">
        <v>0</v>
      </c>
      <c r="AB639" s="316">
        <v>0</v>
      </c>
      <c r="AC639" s="316">
        <v>0</v>
      </c>
      <c r="AD639" s="316">
        <v>0</v>
      </c>
      <c r="AE639" s="316">
        <v>0</v>
      </c>
      <c r="AF639" s="316">
        <v>0</v>
      </c>
      <c r="AG639" s="316">
        <v>0</v>
      </c>
      <c r="AH639" s="316">
        <v>0</v>
      </c>
      <c r="AI639" s="316">
        <v>0</v>
      </c>
      <c r="AJ639" s="316">
        <v>0</v>
      </c>
      <c r="AK639" s="316">
        <v>0</v>
      </c>
      <c r="AL639" s="316">
        <v>0</v>
      </c>
    </row>
    <row r="640" spans="1:38">
      <c r="A640" s="316">
        <v>639</v>
      </c>
      <c r="B640" s="316" t="s">
        <v>3342</v>
      </c>
      <c r="C640" s="316" t="s">
        <v>3370</v>
      </c>
      <c r="D640" s="316">
        <f t="shared" si="9"/>
        <v>600</v>
      </c>
      <c r="G640" s="316">
        <v>0</v>
      </c>
      <c r="H640" s="316">
        <v>0</v>
      </c>
      <c r="I640" s="316">
        <v>0</v>
      </c>
      <c r="J640" s="316">
        <v>0</v>
      </c>
      <c r="K640" s="316">
        <v>0</v>
      </c>
      <c r="L640" s="316">
        <v>0</v>
      </c>
      <c r="M640" s="316">
        <v>0</v>
      </c>
      <c r="N640" s="316">
        <v>0</v>
      </c>
      <c r="O640" s="316">
        <v>0</v>
      </c>
      <c r="P640" s="316">
        <v>0</v>
      </c>
      <c r="Q640" s="316">
        <v>0</v>
      </c>
      <c r="R640" s="316">
        <v>0</v>
      </c>
      <c r="S640" s="316">
        <v>0</v>
      </c>
      <c r="T640" s="316">
        <v>600</v>
      </c>
      <c r="U640" s="316">
        <v>0</v>
      </c>
      <c r="V640" s="316">
        <v>0</v>
      </c>
      <c r="W640" s="316">
        <v>0</v>
      </c>
      <c r="X640" s="316">
        <v>0</v>
      </c>
      <c r="Y640" s="316">
        <v>0</v>
      </c>
      <c r="Z640" s="316">
        <v>0</v>
      </c>
      <c r="AA640" s="316">
        <v>0</v>
      </c>
      <c r="AB640" s="316">
        <v>0</v>
      </c>
      <c r="AC640" s="316">
        <v>0</v>
      </c>
      <c r="AD640" s="316">
        <v>0</v>
      </c>
      <c r="AE640" s="316">
        <v>0</v>
      </c>
      <c r="AF640" s="316">
        <v>0</v>
      </c>
      <c r="AG640" s="316">
        <v>0</v>
      </c>
      <c r="AH640" s="316">
        <v>0</v>
      </c>
      <c r="AI640" s="316">
        <v>0</v>
      </c>
      <c r="AJ640" s="316">
        <v>0</v>
      </c>
      <c r="AK640" s="316">
        <v>0</v>
      </c>
      <c r="AL640" s="316">
        <v>600</v>
      </c>
    </row>
    <row r="641" spans="1:38">
      <c r="A641" s="316">
        <v>640</v>
      </c>
      <c r="B641" s="316" t="s">
        <v>3342</v>
      </c>
      <c r="C641" s="316" t="s">
        <v>3371</v>
      </c>
      <c r="D641" s="316">
        <f t="shared" si="9"/>
        <v>600</v>
      </c>
      <c r="G641" s="316">
        <v>0</v>
      </c>
      <c r="H641" s="316">
        <v>0</v>
      </c>
      <c r="I641" s="316">
        <v>0</v>
      </c>
      <c r="J641" s="316">
        <v>0</v>
      </c>
      <c r="K641" s="316">
        <v>0</v>
      </c>
      <c r="L641" s="316">
        <v>0</v>
      </c>
      <c r="M641" s="316">
        <v>0</v>
      </c>
      <c r="N641" s="316">
        <v>0</v>
      </c>
      <c r="O641" s="316">
        <v>0</v>
      </c>
      <c r="P641" s="316">
        <v>0</v>
      </c>
      <c r="Q641" s="316">
        <v>0</v>
      </c>
      <c r="R641" s="316">
        <v>0</v>
      </c>
      <c r="S641" s="316">
        <v>0</v>
      </c>
      <c r="T641" s="316">
        <v>600</v>
      </c>
      <c r="U641" s="316">
        <v>0</v>
      </c>
      <c r="V641" s="316">
        <v>0</v>
      </c>
      <c r="W641" s="316">
        <v>0</v>
      </c>
      <c r="X641" s="316">
        <v>0</v>
      </c>
      <c r="Y641" s="316">
        <v>0</v>
      </c>
      <c r="Z641" s="316">
        <v>0</v>
      </c>
      <c r="AA641" s="316">
        <v>0</v>
      </c>
      <c r="AB641" s="316">
        <v>0</v>
      </c>
      <c r="AC641" s="316">
        <v>0</v>
      </c>
      <c r="AD641" s="316">
        <v>0</v>
      </c>
      <c r="AE641" s="316">
        <v>0</v>
      </c>
      <c r="AF641" s="316">
        <v>0</v>
      </c>
      <c r="AG641" s="316">
        <v>0</v>
      </c>
      <c r="AH641" s="316">
        <v>0</v>
      </c>
      <c r="AI641" s="316">
        <v>0</v>
      </c>
      <c r="AJ641" s="316">
        <v>0</v>
      </c>
      <c r="AK641" s="316">
        <v>0</v>
      </c>
      <c r="AL641" s="316">
        <v>600</v>
      </c>
    </row>
    <row r="642" spans="1:38">
      <c r="A642" s="316">
        <v>641</v>
      </c>
      <c r="B642" s="316" t="s">
        <v>3342</v>
      </c>
      <c r="C642" s="316" t="s">
        <v>3372</v>
      </c>
      <c r="D642" s="316">
        <f t="shared" ref="D642:D705" si="10">IF(ISERROR(AL642),0,AL642)</f>
        <v>600</v>
      </c>
      <c r="G642" s="316">
        <v>0</v>
      </c>
      <c r="H642" s="316">
        <v>0</v>
      </c>
      <c r="I642" s="316">
        <v>0</v>
      </c>
      <c r="J642" s="316">
        <v>0</v>
      </c>
      <c r="K642" s="316">
        <v>0</v>
      </c>
      <c r="L642" s="316">
        <v>0</v>
      </c>
      <c r="M642" s="316">
        <v>0</v>
      </c>
      <c r="N642" s="316">
        <v>0</v>
      </c>
      <c r="O642" s="316">
        <v>0</v>
      </c>
      <c r="P642" s="316">
        <v>0</v>
      </c>
      <c r="Q642" s="316">
        <v>0</v>
      </c>
      <c r="R642" s="316">
        <v>0</v>
      </c>
      <c r="S642" s="316">
        <v>0</v>
      </c>
      <c r="T642" s="316">
        <v>600</v>
      </c>
      <c r="U642" s="316">
        <v>0</v>
      </c>
      <c r="V642" s="316">
        <v>0</v>
      </c>
      <c r="W642" s="316">
        <v>0</v>
      </c>
      <c r="X642" s="316">
        <v>0</v>
      </c>
      <c r="Y642" s="316">
        <v>0</v>
      </c>
      <c r="Z642" s="316">
        <v>0</v>
      </c>
      <c r="AA642" s="316">
        <v>0</v>
      </c>
      <c r="AB642" s="316">
        <v>0</v>
      </c>
      <c r="AC642" s="316">
        <v>0</v>
      </c>
      <c r="AD642" s="316">
        <v>0</v>
      </c>
      <c r="AE642" s="316">
        <v>0</v>
      </c>
      <c r="AF642" s="316">
        <v>0</v>
      </c>
      <c r="AG642" s="316">
        <v>0</v>
      </c>
      <c r="AH642" s="316">
        <v>0</v>
      </c>
      <c r="AI642" s="316">
        <v>0</v>
      </c>
      <c r="AJ642" s="316">
        <v>0</v>
      </c>
      <c r="AK642" s="316">
        <v>0</v>
      </c>
      <c r="AL642" s="316">
        <v>600</v>
      </c>
    </row>
    <row r="643" spans="1:38">
      <c r="A643" s="316">
        <v>642</v>
      </c>
      <c r="B643" s="316" t="s">
        <v>3342</v>
      </c>
      <c r="C643" s="316" t="s">
        <v>3373</v>
      </c>
      <c r="D643" s="316">
        <f t="shared" si="10"/>
        <v>0</v>
      </c>
      <c r="G643" s="316">
        <v>0</v>
      </c>
      <c r="H643" s="316">
        <v>0</v>
      </c>
      <c r="I643" s="316">
        <v>0</v>
      </c>
      <c r="J643" s="316">
        <v>0</v>
      </c>
      <c r="K643" s="316">
        <v>0</v>
      </c>
      <c r="L643" s="316">
        <v>0</v>
      </c>
      <c r="M643" s="316">
        <v>0</v>
      </c>
      <c r="N643" s="316">
        <v>0</v>
      </c>
      <c r="O643" s="316">
        <v>0</v>
      </c>
      <c r="P643" s="316">
        <v>0</v>
      </c>
      <c r="Q643" s="316">
        <v>0</v>
      </c>
      <c r="R643" s="316">
        <v>0</v>
      </c>
      <c r="S643" s="316">
        <v>0</v>
      </c>
      <c r="T643" s="316">
        <v>0</v>
      </c>
      <c r="U643" s="316">
        <v>0</v>
      </c>
      <c r="V643" s="316">
        <v>0</v>
      </c>
      <c r="W643" s="316">
        <v>0</v>
      </c>
      <c r="X643" s="316">
        <v>0</v>
      </c>
      <c r="Y643" s="316">
        <v>0</v>
      </c>
      <c r="Z643" s="316">
        <v>0</v>
      </c>
      <c r="AA643" s="316">
        <v>0</v>
      </c>
      <c r="AB643" s="316">
        <v>0</v>
      </c>
      <c r="AC643" s="316">
        <v>0</v>
      </c>
      <c r="AD643" s="316">
        <v>0</v>
      </c>
      <c r="AE643" s="316">
        <v>0</v>
      </c>
      <c r="AF643" s="316">
        <v>0</v>
      </c>
      <c r="AG643" s="316">
        <v>0</v>
      </c>
      <c r="AH643" s="316">
        <v>0</v>
      </c>
      <c r="AI643" s="316">
        <v>0</v>
      </c>
      <c r="AJ643" s="316">
        <v>0</v>
      </c>
      <c r="AK643" s="316">
        <v>0</v>
      </c>
      <c r="AL643" s="316">
        <v>0</v>
      </c>
    </row>
    <row r="644" spans="1:38">
      <c r="A644" s="316">
        <v>643</v>
      </c>
      <c r="B644" s="316" t="s">
        <v>3342</v>
      </c>
      <c r="C644" s="316" t="s">
        <v>3374</v>
      </c>
      <c r="D644" s="316">
        <f t="shared" si="10"/>
        <v>0</v>
      </c>
      <c r="G644" s="316">
        <v>0</v>
      </c>
      <c r="H644" s="316">
        <v>0</v>
      </c>
      <c r="I644" s="316">
        <v>0</v>
      </c>
      <c r="J644" s="316">
        <v>0</v>
      </c>
      <c r="K644" s="316">
        <v>0</v>
      </c>
      <c r="L644" s="316">
        <v>0</v>
      </c>
      <c r="M644" s="316">
        <v>0</v>
      </c>
      <c r="N644" s="316">
        <v>0</v>
      </c>
      <c r="O644" s="316">
        <v>0</v>
      </c>
      <c r="P644" s="316">
        <v>0</v>
      </c>
      <c r="Q644" s="316">
        <v>0</v>
      </c>
      <c r="R644" s="316">
        <v>0</v>
      </c>
      <c r="S644" s="316">
        <v>0</v>
      </c>
      <c r="T644" s="316">
        <v>0</v>
      </c>
      <c r="U644" s="316">
        <v>0</v>
      </c>
      <c r="V644" s="316">
        <v>0</v>
      </c>
      <c r="W644" s="316">
        <v>0</v>
      </c>
      <c r="X644" s="316">
        <v>0</v>
      </c>
      <c r="Y644" s="316">
        <v>0</v>
      </c>
      <c r="Z644" s="316">
        <v>0</v>
      </c>
      <c r="AA644" s="316">
        <v>0</v>
      </c>
      <c r="AB644" s="316">
        <v>0</v>
      </c>
      <c r="AC644" s="316">
        <v>0</v>
      </c>
      <c r="AD644" s="316">
        <v>0</v>
      </c>
      <c r="AE644" s="316">
        <v>0</v>
      </c>
      <c r="AF644" s="316">
        <v>0</v>
      </c>
      <c r="AG644" s="316">
        <v>0</v>
      </c>
      <c r="AH644" s="316">
        <v>0</v>
      </c>
      <c r="AI644" s="316">
        <v>0</v>
      </c>
      <c r="AJ644" s="316">
        <v>0</v>
      </c>
      <c r="AK644" s="316">
        <v>0</v>
      </c>
      <c r="AL644" s="316">
        <v>0</v>
      </c>
    </row>
    <row r="645" spans="1:38">
      <c r="A645" s="316">
        <v>644</v>
      </c>
      <c r="B645" s="316" t="s">
        <v>3342</v>
      </c>
      <c r="C645" s="316" t="s">
        <v>3375</v>
      </c>
      <c r="D645" s="316">
        <f t="shared" si="10"/>
        <v>0</v>
      </c>
      <c r="G645" s="316">
        <v>0</v>
      </c>
      <c r="H645" s="316">
        <v>0</v>
      </c>
      <c r="I645" s="316">
        <v>0</v>
      </c>
      <c r="J645" s="316">
        <v>0</v>
      </c>
      <c r="K645" s="316">
        <v>0</v>
      </c>
      <c r="L645" s="316">
        <v>0</v>
      </c>
      <c r="M645" s="316">
        <v>0</v>
      </c>
      <c r="N645" s="316">
        <v>0</v>
      </c>
      <c r="O645" s="316">
        <v>0</v>
      </c>
      <c r="P645" s="316">
        <v>0</v>
      </c>
      <c r="Q645" s="316">
        <v>0</v>
      </c>
      <c r="R645" s="316">
        <v>0</v>
      </c>
      <c r="S645" s="316">
        <v>0</v>
      </c>
      <c r="T645" s="316">
        <v>0</v>
      </c>
      <c r="U645" s="316">
        <v>0</v>
      </c>
      <c r="V645" s="316">
        <v>0</v>
      </c>
      <c r="W645" s="316">
        <v>0</v>
      </c>
      <c r="X645" s="316">
        <v>0</v>
      </c>
      <c r="Y645" s="316">
        <v>0</v>
      </c>
      <c r="Z645" s="316">
        <v>0</v>
      </c>
      <c r="AA645" s="316">
        <v>0</v>
      </c>
      <c r="AB645" s="316">
        <v>0</v>
      </c>
      <c r="AC645" s="316">
        <v>0</v>
      </c>
      <c r="AD645" s="316">
        <v>0</v>
      </c>
      <c r="AE645" s="316">
        <v>0</v>
      </c>
      <c r="AF645" s="316">
        <v>0</v>
      </c>
      <c r="AG645" s="316">
        <v>0</v>
      </c>
      <c r="AH645" s="316">
        <v>0</v>
      </c>
      <c r="AI645" s="316">
        <v>0</v>
      </c>
      <c r="AJ645" s="316">
        <v>0</v>
      </c>
      <c r="AK645" s="316">
        <v>0</v>
      </c>
      <c r="AL645" s="316">
        <v>0</v>
      </c>
    </row>
    <row r="646" spans="1:38">
      <c r="A646" s="316">
        <v>645</v>
      </c>
      <c r="B646" s="316" t="s">
        <v>3342</v>
      </c>
      <c r="C646" s="316" t="s">
        <v>3376</v>
      </c>
      <c r="D646" s="316">
        <f t="shared" si="10"/>
        <v>0</v>
      </c>
      <c r="G646" s="316">
        <v>0</v>
      </c>
      <c r="H646" s="316">
        <v>0</v>
      </c>
      <c r="I646" s="316">
        <v>0</v>
      </c>
      <c r="J646" s="316">
        <v>0</v>
      </c>
      <c r="K646" s="316">
        <v>0</v>
      </c>
      <c r="L646" s="316">
        <v>0</v>
      </c>
      <c r="M646" s="316">
        <v>0</v>
      </c>
      <c r="N646" s="316">
        <v>0</v>
      </c>
      <c r="O646" s="316">
        <v>0</v>
      </c>
      <c r="P646" s="316">
        <v>0</v>
      </c>
      <c r="Q646" s="316">
        <v>0</v>
      </c>
      <c r="R646" s="316">
        <v>0</v>
      </c>
      <c r="S646" s="316">
        <v>0</v>
      </c>
      <c r="T646" s="316">
        <v>0</v>
      </c>
      <c r="U646" s="316">
        <v>0</v>
      </c>
      <c r="V646" s="316">
        <v>0</v>
      </c>
      <c r="W646" s="316">
        <v>0</v>
      </c>
      <c r="X646" s="316">
        <v>0</v>
      </c>
      <c r="Y646" s="316">
        <v>0</v>
      </c>
      <c r="Z646" s="316">
        <v>0</v>
      </c>
      <c r="AA646" s="316">
        <v>0</v>
      </c>
      <c r="AB646" s="316">
        <v>0</v>
      </c>
      <c r="AC646" s="316">
        <v>0</v>
      </c>
      <c r="AD646" s="316">
        <v>0</v>
      </c>
      <c r="AE646" s="316">
        <v>0</v>
      </c>
      <c r="AF646" s="316">
        <v>0</v>
      </c>
      <c r="AG646" s="316">
        <v>0</v>
      </c>
      <c r="AH646" s="316">
        <v>0</v>
      </c>
      <c r="AI646" s="316">
        <v>0</v>
      </c>
      <c r="AJ646" s="316">
        <v>0</v>
      </c>
      <c r="AK646" s="316">
        <v>0</v>
      </c>
      <c r="AL646" s="316">
        <v>0</v>
      </c>
    </row>
    <row r="647" spans="1:38">
      <c r="A647" s="316">
        <v>646</v>
      </c>
      <c r="B647" s="316" t="s">
        <v>3342</v>
      </c>
      <c r="C647" s="316" t="s">
        <v>3377</v>
      </c>
      <c r="D647" s="316">
        <f t="shared" si="10"/>
        <v>0</v>
      </c>
      <c r="G647" s="316">
        <v>0</v>
      </c>
      <c r="H647" s="316">
        <v>0</v>
      </c>
      <c r="I647" s="316">
        <v>0</v>
      </c>
      <c r="J647" s="316">
        <v>0</v>
      </c>
      <c r="K647" s="316">
        <v>0</v>
      </c>
      <c r="L647" s="316">
        <v>0</v>
      </c>
      <c r="M647" s="316">
        <v>0</v>
      </c>
      <c r="N647" s="316">
        <v>0</v>
      </c>
      <c r="O647" s="316">
        <v>0</v>
      </c>
      <c r="P647" s="316">
        <v>0</v>
      </c>
      <c r="Q647" s="316">
        <v>0</v>
      </c>
      <c r="R647" s="316">
        <v>0</v>
      </c>
      <c r="S647" s="316">
        <v>0</v>
      </c>
      <c r="T647" s="316">
        <v>0</v>
      </c>
      <c r="U647" s="316">
        <v>0</v>
      </c>
      <c r="V647" s="316">
        <v>0</v>
      </c>
      <c r="W647" s="316">
        <v>0</v>
      </c>
      <c r="X647" s="316">
        <v>0</v>
      </c>
      <c r="Y647" s="316">
        <v>0</v>
      </c>
      <c r="Z647" s="316">
        <v>0</v>
      </c>
      <c r="AA647" s="316">
        <v>0</v>
      </c>
      <c r="AB647" s="316">
        <v>0</v>
      </c>
      <c r="AC647" s="316">
        <v>0</v>
      </c>
      <c r="AD647" s="316">
        <v>0</v>
      </c>
      <c r="AE647" s="316">
        <v>0</v>
      </c>
      <c r="AF647" s="316">
        <v>0</v>
      </c>
      <c r="AG647" s="316">
        <v>0</v>
      </c>
      <c r="AH647" s="316">
        <v>0</v>
      </c>
      <c r="AI647" s="316">
        <v>0</v>
      </c>
      <c r="AJ647" s="316">
        <v>0</v>
      </c>
      <c r="AK647" s="316">
        <v>0</v>
      </c>
      <c r="AL647" s="316">
        <v>0</v>
      </c>
    </row>
    <row r="648" spans="1:38">
      <c r="A648" s="316">
        <v>647</v>
      </c>
      <c r="B648" s="316" t="s">
        <v>3342</v>
      </c>
      <c r="C648" s="316" t="s">
        <v>3378</v>
      </c>
      <c r="D648" s="316">
        <f t="shared" si="10"/>
        <v>0</v>
      </c>
      <c r="G648" s="316">
        <v>0</v>
      </c>
      <c r="H648" s="316">
        <v>0</v>
      </c>
      <c r="I648" s="316">
        <v>0</v>
      </c>
      <c r="J648" s="316">
        <v>0</v>
      </c>
      <c r="K648" s="316">
        <v>0</v>
      </c>
      <c r="L648" s="316">
        <v>0</v>
      </c>
      <c r="M648" s="316">
        <v>0</v>
      </c>
      <c r="N648" s="316">
        <v>0</v>
      </c>
      <c r="O648" s="316">
        <v>0</v>
      </c>
      <c r="P648" s="316">
        <v>0</v>
      </c>
      <c r="Q648" s="316">
        <v>0</v>
      </c>
      <c r="R648" s="316">
        <v>0</v>
      </c>
      <c r="S648" s="316">
        <v>0</v>
      </c>
      <c r="T648" s="316">
        <v>0</v>
      </c>
      <c r="U648" s="316">
        <v>0</v>
      </c>
      <c r="V648" s="316">
        <v>0</v>
      </c>
      <c r="W648" s="316">
        <v>0</v>
      </c>
      <c r="X648" s="316">
        <v>0</v>
      </c>
      <c r="Y648" s="316">
        <v>0</v>
      </c>
      <c r="Z648" s="316">
        <v>0</v>
      </c>
      <c r="AA648" s="316">
        <v>0</v>
      </c>
      <c r="AB648" s="316">
        <v>0</v>
      </c>
      <c r="AC648" s="316">
        <v>0</v>
      </c>
      <c r="AD648" s="316">
        <v>0</v>
      </c>
      <c r="AE648" s="316">
        <v>0</v>
      </c>
      <c r="AF648" s="316">
        <v>0</v>
      </c>
      <c r="AG648" s="316">
        <v>0</v>
      </c>
      <c r="AH648" s="316">
        <v>0</v>
      </c>
      <c r="AI648" s="316">
        <v>0</v>
      </c>
      <c r="AJ648" s="316">
        <v>0</v>
      </c>
      <c r="AK648" s="316">
        <v>0</v>
      </c>
      <c r="AL648" s="316">
        <v>0</v>
      </c>
    </row>
    <row r="649" spans="1:38">
      <c r="A649" s="316">
        <v>648</v>
      </c>
      <c r="B649" s="316" t="s">
        <v>3342</v>
      </c>
      <c r="C649" s="316" t="s">
        <v>3379</v>
      </c>
      <c r="D649" s="316">
        <f t="shared" si="10"/>
        <v>0</v>
      </c>
      <c r="G649" s="316">
        <v>0</v>
      </c>
      <c r="H649" s="316">
        <v>0</v>
      </c>
      <c r="I649" s="316">
        <v>0</v>
      </c>
      <c r="J649" s="316">
        <v>0</v>
      </c>
      <c r="K649" s="316">
        <v>0</v>
      </c>
      <c r="L649" s="316">
        <v>0</v>
      </c>
      <c r="M649" s="316">
        <v>0</v>
      </c>
      <c r="N649" s="316">
        <v>0</v>
      </c>
      <c r="O649" s="316">
        <v>0</v>
      </c>
      <c r="P649" s="316">
        <v>0</v>
      </c>
      <c r="Q649" s="316">
        <v>0</v>
      </c>
      <c r="R649" s="316">
        <v>0</v>
      </c>
      <c r="S649" s="316">
        <v>0</v>
      </c>
      <c r="T649" s="316">
        <v>0</v>
      </c>
      <c r="U649" s="316">
        <v>0</v>
      </c>
      <c r="V649" s="316">
        <v>0</v>
      </c>
      <c r="W649" s="316">
        <v>0</v>
      </c>
      <c r="X649" s="316">
        <v>0</v>
      </c>
      <c r="Y649" s="316">
        <v>0</v>
      </c>
      <c r="Z649" s="316">
        <v>0</v>
      </c>
      <c r="AA649" s="316">
        <v>0</v>
      </c>
      <c r="AB649" s="316">
        <v>0</v>
      </c>
      <c r="AC649" s="316">
        <v>0</v>
      </c>
      <c r="AD649" s="316">
        <v>0</v>
      </c>
      <c r="AE649" s="316">
        <v>0</v>
      </c>
      <c r="AF649" s="316">
        <v>0</v>
      </c>
      <c r="AG649" s="316">
        <v>0</v>
      </c>
      <c r="AH649" s="316">
        <v>0</v>
      </c>
      <c r="AI649" s="316">
        <v>0</v>
      </c>
      <c r="AJ649" s="316">
        <v>0</v>
      </c>
      <c r="AK649" s="316">
        <v>0</v>
      </c>
      <c r="AL649" s="316">
        <v>0</v>
      </c>
    </row>
    <row r="650" spans="1:38">
      <c r="A650" s="316">
        <v>649</v>
      </c>
      <c r="B650" s="316" t="s">
        <v>3342</v>
      </c>
      <c r="C650" s="316" t="s">
        <v>3380</v>
      </c>
      <c r="D650" s="316">
        <f t="shared" si="10"/>
        <v>0</v>
      </c>
      <c r="G650" s="316">
        <v>0</v>
      </c>
      <c r="H650" s="316">
        <v>0</v>
      </c>
      <c r="I650" s="316">
        <v>0</v>
      </c>
      <c r="J650" s="316">
        <v>0</v>
      </c>
      <c r="K650" s="316">
        <v>0</v>
      </c>
      <c r="L650" s="316">
        <v>0</v>
      </c>
      <c r="M650" s="316">
        <v>0</v>
      </c>
      <c r="N650" s="316">
        <v>0</v>
      </c>
      <c r="O650" s="316">
        <v>0</v>
      </c>
      <c r="P650" s="316">
        <v>0</v>
      </c>
      <c r="Q650" s="316">
        <v>0</v>
      </c>
      <c r="R650" s="316">
        <v>0</v>
      </c>
      <c r="S650" s="316">
        <v>0</v>
      </c>
      <c r="T650" s="316">
        <v>0</v>
      </c>
      <c r="U650" s="316">
        <v>0</v>
      </c>
      <c r="V650" s="316">
        <v>0</v>
      </c>
      <c r="W650" s="316">
        <v>0</v>
      </c>
      <c r="X650" s="316">
        <v>0</v>
      </c>
      <c r="Y650" s="316">
        <v>0</v>
      </c>
      <c r="Z650" s="316">
        <v>0</v>
      </c>
      <c r="AA650" s="316">
        <v>0</v>
      </c>
      <c r="AB650" s="316">
        <v>0</v>
      </c>
      <c r="AC650" s="316">
        <v>0</v>
      </c>
      <c r="AD650" s="316">
        <v>0</v>
      </c>
      <c r="AE650" s="316">
        <v>0</v>
      </c>
      <c r="AF650" s="316">
        <v>0</v>
      </c>
      <c r="AG650" s="316">
        <v>0</v>
      </c>
      <c r="AH650" s="316">
        <v>0</v>
      </c>
      <c r="AI650" s="316">
        <v>0</v>
      </c>
      <c r="AJ650" s="316">
        <v>0</v>
      </c>
      <c r="AK650" s="316">
        <v>0</v>
      </c>
      <c r="AL650" s="316">
        <v>0</v>
      </c>
    </row>
    <row r="651" spans="1:38">
      <c r="A651" s="316">
        <v>650</v>
      </c>
      <c r="B651" s="316" t="s">
        <v>3342</v>
      </c>
      <c r="C651" s="316" t="s">
        <v>3381</v>
      </c>
      <c r="D651" s="316">
        <f t="shared" si="10"/>
        <v>0</v>
      </c>
      <c r="G651" s="316">
        <v>0</v>
      </c>
      <c r="H651" s="316">
        <v>0</v>
      </c>
      <c r="I651" s="316">
        <v>0</v>
      </c>
      <c r="J651" s="316">
        <v>0</v>
      </c>
      <c r="K651" s="316">
        <v>0</v>
      </c>
      <c r="L651" s="316">
        <v>0</v>
      </c>
      <c r="M651" s="316">
        <v>0</v>
      </c>
      <c r="N651" s="316">
        <v>0</v>
      </c>
      <c r="O651" s="316">
        <v>0</v>
      </c>
      <c r="P651" s="316">
        <v>0</v>
      </c>
      <c r="Q651" s="316">
        <v>0</v>
      </c>
      <c r="R651" s="316">
        <v>0</v>
      </c>
      <c r="S651" s="316">
        <v>0</v>
      </c>
      <c r="T651" s="316">
        <v>0</v>
      </c>
      <c r="U651" s="316">
        <v>0</v>
      </c>
      <c r="V651" s="316">
        <v>0</v>
      </c>
      <c r="W651" s="316">
        <v>0</v>
      </c>
      <c r="X651" s="316">
        <v>0</v>
      </c>
      <c r="Y651" s="316">
        <v>0</v>
      </c>
      <c r="Z651" s="316">
        <v>0</v>
      </c>
      <c r="AA651" s="316">
        <v>0</v>
      </c>
      <c r="AB651" s="316">
        <v>0</v>
      </c>
      <c r="AC651" s="316">
        <v>0</v>
      </c>
      <c r="AD651" s="316">
        <v>0</v>
      </c>
      <c r="AE651" s="316">
        <v>0</v>
      </c>
      <c r="AF651" s="316">
        <v>0</v>
      </c>
      <c r="AG651" s="316">
        <v>0</v>
      </c>
      <c r="AH651" s="316">
        <v>0</v>
      </c>
      <c r="AI651" s="316">
        <v>0</v>
      </c>
      <c r="AJ651" s="316">
        <v>0</v>
      </c>
      <c r="AK651" s="316">
        <v>0</v>
      </c>
      <c r="AL651" s="316">
        <v>0</v>
      </c>
    </row>
    <row r="652" spans="1:38">
      <c r="A652" s="316">
        <v>651</v>
      </c>
      <c r="B652" s="316">
        <v>0</v>
      </c>
      <c r="C652" s="316" t="s">
        <v>3382</v>
      </c>
      <c r="D652" s="316">
        <f t="shared" si="10"/>
        <v>0</v>
      </c>
      <c r="G652" s="316">
        <v>0</v>
      </c>
      <c r="H652" s="316">
        <v>0</v>
      </c>
      <c r="I652" s="316">
        <v>0</v>
      </c>
      <c r="J652" s="316">
        <v>0</v>
      </c>
      <c r="K652" s="316">
        <v>0</v>
      </c>
      <c r="L652" s="316">
        <v>0</v>
      </c>
      <c r="M652" s="316">
        <v>0</v>
      </c>
      <c r="N652" s="316">
        <v>0</v>
      </c>
      <c r="O652" s="316">
        <v>0</v>
      </c>
      <c r="P652" s="316">
        <v>0</v>
      </c>
      <c r="Q652" s="316">
        <v>0</v>
      </c>
      <c r="R652" s="316">
        <v>0</v>
      </c>
      <c r="S652" s="316">
        <v>0</v>
      </c>
      <c r="T652" s="316">
        <v>0</v>
      </c>
      <c r="U652" s="316">
        <v>0</v>
      </c>
      <c r="V652" s="316">
        <v>0</v>
      </c>
      <c r="W652" s="316">
        <v>0</v>
      </c>
      <c r="X652" s="316">
        <v>0</v>
      </c>
      <c r="Y652" s="316">
        <v>0</v>
      </c>
      <c r="Z652" s="316">
        <v>0</v>
      </c>
      <c r="AA652" s="316">
        <v>0</v>
      </c>
      <c r="AB652" s="316">
        <v>0</v>
      </c>
      <c r="AC652" s="316">
        <v>0</v>
      </c>
      <c r="AD652" s="316">
        <v>0</v>
      </c>
      <c r="AE652" s="316">
        <v>0</v>
      </c>
      <c r="AF652" s="316">
        <v>0</v>
      </c>
      <c r="AG652" s="316">
        <v>0</v>
      </c>
      <c r="AH652" s="316">
        <v>0</v>
      </c>
      <c r="AI652" s="316">
        <v>0</v>
      </c>
      <c r="AJ652" s="316">
        <v>0</v>
      </c>
      <c r="AK652" s="316">
        <v>0</v>
      </c>
      <c r="AL652" s="316">
        <v>0</v>
      </c>
    </row>
    <row r="653" spans="1:38">
      <c r="A653" s="316">
        <v>652</v>
      </c>
      <c r="B653" s="316">
        <v>0</v>
      </c>
      <c r="C653" s="316" t="s">
        <v>3349</v>
      </c>
      <c r="D653" s="316">
        <f t="shared" si="10"/>
        <v>0</v>
      </c>
      <c r="G653" s="316">
        <v>0</v>
      </c>
      <c r="H653" s="316">
        <v>0</v>
      </c>
      <c r="I653" s="316">
        <v>0</v>
      </c>
      <c r="J653" s="316">
        <v>0</v>
      </c>
      <c r="K653" s="316">
        <v>0</v>
      </c>
      <c r="L653" s="316">
        <v>0</v>
      </c>
      <c r="M653" s="316">
        <v>0</v>
      </c>
      <c r="N653" s="316">
        <v>0</v>
      </c>
      <c r="O653" s="316">
        <v>0</v>
      </c>
      <c r="P653" s="316">
        <v>0</v>
      </c>
      <c r="Q653" s="316">
        <v>0</v>
      </c>
      <c r="R653" s="316">
        <v>0</v>
      </c>
      <c r="S653" s="316">
        <v>0</v>
      </c>
      <c r="T653" s="316">
        <v>0</v>
      </c>
      <c r="U653" s="316">
        <v>0</v>
      </c>
      <c r="V653" s="316">
        <v>0</v>
      </c>
      <c r="W653" s="316">
        <v>0</v>
      </c>
      <c r="X653" s="316">
        <v>0</v>
      </c>
      <c r="Y653" s="316">
        <v>0</v>
      </c>
      <c r="Z653" s="316">
        <v>0</v>
      </c>
      <c r="AA653" s="316">
        <v>0</v>
      </c>
      <c r="AB653" s="316">
        <v>0</v>
      </c>
      <c r="AC653" s="316">
        <v>0</v>
      </c>
      <c r="AD653" s="316">
        <v>0</v>
      </c>
      <c r="AE653" s="316">
        <v>0</v>
      </c>
      <c r="AF653" s="316">
        <v>0</v>
      </c>
      <c r="AG653" s="316">
        <v>0</v>
      </c>
      <c r="AH653" s="316">
        <v>0</v>
      </c>
      <c r="AI653" s="316">
        <v>0</v>
      </c>
      <c r="AJ653" s="316">
        <v>0</v>
      </c>
      <c r="AK653" s="316">
        <v>0</v>
      </c>
      <c r="AL653" s="316">
        <v>0</v>
      </c>
    </row>
    <row r="654" spans="1:38">
      <c r="A654" s="316">
        <v>653</v>
      </c>
      <c r="B654" s="316">
        <v>0</v>
      </c>
      <c r="C654" s="316" t="s">
        <v>3350</v>
      </c>
      <c r="D654" s="316">
        <f t="shared" si="10"/>
        <v>0</v>
      </c>
      <c r="G654" s="316">
        <v>0</v>
      </c>
      <c r="H654" s="316">
        <v>0</v>
      </c>
      <c r="I654" s="316">
        <v>0</v>
      </c>
      <c r="J654" s="316">
        <v>0</v>
      </c>
      <c r="K654" s="316">
        <v>0</v>
      </c>
      <c r="L654" s="316">
        <v>0</v>
      </c>
      <c r="M654" s="316">
        <v>0</v>
      </c>
      <c r="N654" s="316">
        <v>0</v>
      </c>
      <c r="O654" s="316">
        <v>0</v>
      </c>
      <c r="P654" s="316">
        <v>0</v>
      </c>
      <c r="Q654" s="316">
        <v>0</v>
      </c>
      <c r="R654" s="316">
        <v>0</v>
      </c>
      <c r="S654" s="316">
        <v>0</v>
      </c>
      <c r="T654" s="316">
        <v>0</v>
      </c>
      <c r="U654" s="316">
        <v>0</v>
      </c>
      <c r="V654" s="316">
        <v>0</v>
      </c>
      <c r="W654" s="316">
        <v>0</v>
      </c>
      <c r="X654" s="316">
        <v>0</v>
      </c>
      <c r="Y654" s="316">
        <v>0</v>
      </c>
      <c r="Z654" s="316">
        <v>0</v>
      </c>
      <c r="AA654" s="316">
        <v>0</v>
      </c>
      <c r="AB654" s="316">
        <v>0</v>
      </c>
      <c r="AC654" s="316">
        <v>0</v>
      </c>
      <c r="AD654" s="316">
        <v>0</v>
      </c>
      <c r="AE654" s="316">
        <v>0</v>
      </c>
      <c r="AF654" s="316">
        <v>0</v>
      </c>
      <c r="AG654" s="316">
        <v>0</v>
      </c>
      <c r="AH654" s="316">
        <v>0</v>
      </c>
      <c r="AI654" s="316">
        <v>0</v>
      </c>
      <c r="AJ654" s="316">
        <v>0</v>
      </c>
      <c r="AK654" s="316">
        <v>0</v>
      </c>
      <c r="AL654" s="316">
        <v>0</v>
      </c>
    </row>
    <row r="655" spans="1:38">
      <c r="A655" s="316">
        <v>654</v>
      </c>
      <c r="B655" s="316">
        <v>0</v>
      </c>
      <c r="C655" s="316" t="s">
        <v>3383</v>
      </c>
      <c r="D655" s="316">
        <f t="shared" si="10"/>
        <v>0</v>
      </c>
      <c r="G655" s="316">
        <v>0</v>
      </c>
      <c r="H655" s="316">
        <v>0</v>
      </c>
      <c r="I655" s="316">
        <v>0</v>
      </c>
      <c r="J655" s="316">
        <v>0</v>
      </c>
      <c r="K655" s="316">
        <v>0</v>
      </c>
      <c r="L655" s="316">
        <v>0</v>
      </c>
      <c r="M655" s="316">
        <v>0</v>
      </c>
      <c r="N655" s="316">
        <v>0</v>
      </c>
      <c r="O655" s="316">
        <v>0</v>
      </c>
      <c r="P655" s="316">
        <v>0</v>
      </c>
      <c r="Q655" s="316">
        <v>0</v>
      </c>
      <c r="R655" s="316">
        <v>0</v>
      </c>
      <c r="S655" s="316">
        <v>0</v>
      </c>
      <c r="T655" s="316">
        <v>0</v>
      </c>
      <c r="U655" s="316">
        <v>0</v>
      </c>
      <c r="V655" s="316">
        <v>0</v>
      </c>
      <c r="W655" s="316">
        <v>0</v>
      </c>
      <c r="X655" s="316">
        <v>0</v>
      </c>
      <c r="Y655" s="316">
        <v>0</v>
      </c>
      <c r="Z655" s="316">
        <v>0</v>
      </c>
      <c r="AA655" s="316">
        <v>0</v>
      </c>
      <c r="AB655" s="316">
        <v>0</v>
      </c>
      <c r="AC655" s="316">
        <v>0</v>
      </c>
      <c r="AD655" s="316">
        <v>0</v>
      </c>
      <c r="AE655" s="316">
        <v>0</v>
      </c>
      <c r="AF655" s="316">
        <v>0</v>
      </c>
      <c r="AG655" s="316">
        <v>0</v>
      </c>
      <c r="AH655" s="316">
        <v>0</v>
      </c>
      <c r="AI655" s="316">
        <v>0</v>
      </c>
      <c r="AJ655" s="316">
        <v>0</v>
      </c>
      <c r="AK655" s="316">
        <v>0</v>
      </c>
      <c r="AL655" s="316">
        <v>0</v>
      </c>
    </row>
    <row r="656" spans="1:38">
      <c r="A656" s="316">
        <v>655</v>
      </c>
      <c r="B656" s="316">
        <v>0</v>
      </c>
      <c r="C656" s="316" t="s">
        <v>3351</v>
      </c>
      <c r="D656" s="316">
        <f t="shared" si="10"/>
        <v>0</v>
      </c>
      <c r="G656" s="316">
        <v>0</v>
      </c>
      <c r="H656" s="316">
        <v>0</v>
      </c>
      <c r="I656" s="316">
        <v>0</v>
      </c>
      <c r="J656" s="316">
        <v>0</v>
      </c>
      <c r="K656" s="316">
        <v>0</v>
      </c>
      <c r="L656" s="316">
        <v>0</v>
      </c>
      <c r="M656" s="316">
        <v>0</v>
      </c>
      <c r="N656" s="316">
        <v>0</v>
      </c>
      <c r="O656" s="316">
        <v>0</v>
      </c>
      <c r="P656" s="316">
        <v>0</v>
      </c>
      <c r="Q656" s="316">
        <v>0</v>
      </c>
      <c r="R656" s="316">
        <v>0</v>
      </c>
      <c r="S656" s="316">
        <v>0</v>
      </c>
      <c r="T656" s="316">
        <v>0</v>
      </c>
      <c r="U656" s="316">
        <v>0</v>
      </c>
      <c r="V656" s="316">
        <v>0</v>
      </c>
      <c r="W656" s="316">
        <v>0</v>
      </c>
      <c r="X656" s="316">
        <v>0</v>
      </c>
      <c r="Y656" s="316">
        <v>0</v>
      </c>
      <c r="Z656" s="316">
        <v>0</v>
      </c>
      <c r="AA656" s="316">
        <v>0</v>
      </c>
      <c r="AB656" s="316">
        <v>0</v>
      </c>
      <c r="AC656" s="316">
        <v>0</v>
      </c>
      <c r="AD656" s="316">
        <v>0</v>
      </c>
      <c r="AE656" s="316">
        <v>0</v>
      </c>
      <c r="AF656" s="316">
        <v>0</v>
      </c>
      <c r="AG656" s="316">
        <v>0</v>
      </c>
      <c r="AH656" s="316">
        <v>0</v>
      </c>
      <c r="AI656" s="316">
        <v>0</v>
      </c>
      <c r="AJ656" s="316">
        <v>0</v>
      </c>
      <c r="AK656" s="316">
        <v>0</v>
      </c>
      <c r="AL656" s="316">
        <v>0</v>
      </c>
    </row>
    <row r="657" spans="1:38">
      <c r="A657" s="316">
        <v>656</v>
      </c>
      <c r="B657" s="316">
        <v>0</v>
      </c>
      <c r="C657" s="316" t="s">
        <v>3352</v>
      </c>
      <c r="D657" s="316">
        <f t="shared" si="10"/>
        <v>0</v>
      </c>
      <c r="G657" s="316">
        <v>0</v>
      </c>
      <c r="H657" s="316">
        <v>0</v>
      </c>
      <c r="I657" s="316">
        <v>0</v>
      </c>
      <c r="J657" s="316">
        <v>0</v>
      </c>
      <c r="K657" s="316">
        <v>0</v>
      </c>
      <c r="L657" s="316">
        <v>0</v>
      </c>
      <c r="M657" s="316">
        <v>0</v>
      </c>
      <c r="N657" s="316">
        <v>0</v>
      </c>
      <c r="O657" s="316">
        <v>0</v>
      </c>
      <c r="P657" s="316">
        <v>0</v>
      </c>
      <c r="Q657" s="316">
        <v>0</v>
      </c>
      <c r="R657" s="316">
        <v>0</v>
      </c>
      <c r="S657" s="316">
        <v>0</v>
      </c>
      <c r="T657" s="316">
        <v>0</v>
      </c>
      <c r="U657" s="316">
        <v>0</v>
      </c>
      <c r="V657" s="316">
        <v>0</v>
      </c>
      <c r="W657" s="316">
        <v>0</v>
      </c>
      <c r="X657" s="316">
        <v>0</v>
      </c>
      <c r="Y657" s="316">
        <v>0</v>
      </c>
      <c r="Z657" s="316">
        <v>0</v>
      </c>
      <c r="AA657" s="316">
        <v>0</v>
      </c>
      <c r="AB657" s="316">
        <v>0</v>
      </c>
      <c r="AC657" s="316">
        <v>0</v>
      </c>
      <c r="AD657" s="316">
        <v>0</v>
      </c>
      <c r="AE657" s="316">
        <v>0</v>
      </c>
      <c r="AF657" s="316">
        <v>0</v>
      </c>
      <c r="AG657" s="316">
        <v>0</v>
      </c>
      <c r="AH657" s="316">
        <v>0</v>
      </c>
      <c r="AI657" s="316">
        <v>0</v>
      </c>
      <c r="AJ657" s="316">
        <v>0</v>
      </c>
      <c r="AK657" s="316">
        <v>0</v>
      </c>
      <c r="AL657" s="316">
        <v>0</v>
      </c>
    </row>
    <row r="658" spans="1:38">
      <c r="A658" s="316">
        <v>657</v>
      </c>
      <c r="B658" s="316">
        <v>0</v>
      </c>
      <c r="C658" s="316" t="s">
        <v>3353</v>
      </c>
      <c r="D658" s="316">
        <f t="shared" si="10"/>
        <v>0</v>
      </c>
      <c r="G658" s="316">
        <v>0</v>
      </c>
      <c r="H658" s="316">
        <v>0</v>
      </c>
      <c r="I658" s="316">
        <v>0</v>
      </c>
      <c r="J658" s="316">
        <v>0</v>
      </c>
      <c r="K658" s="316">
        <v>0</v>
      </c>
      <c r="L658" s="316">
        <v>0</v>
      </c>
      <c r="M658" s="316">
        <v>0</v>
      </c>
      <c r="N658" s="316">
        <v>0</v>
      </c>
      <c r="O658" s="316">
        <v>0</v>
      </c>
      <c r="P658" s="316">
        <v>0</v>
      </c>
      <c r="Q658" s="316">
        <v>0</v>
      </c>
      <c r="R658" s="316">
        <v>0</v>
      </c>
      <c r="S658" s="316">
        <v>0</v>
      </c>
      <c r="T658" s="316">
        <v>0</v>
      </c>
      <c r="U658" s="316">
        <v>0</v>
      </c>
      <c r="V658" s="316">
        <v>0</v>
      </c>
      <c r="W658" s="316">
        <v>0</v>
      </c>
      <c r="X658" s="316">
        <v>0</v>
      </c>
      <c r="Y658" s="316">
        <v>0</v>
      </c>
      <c r="Z658" s="316">
        <v>0</v>
      </c>
      <c r="AA658" s="316">
        <v>0</v>
      </c>
      <c r="AB658" s="316">
        <v>0</v>
      </c>
      <c r="AC658" s="316">
        <v>0</v>
      </c>
      <c r="AD658" s="316">
        <v>0</v>
      </c>
      <c r="AE658" s="316">
        <v>0</v>
      </c>
      <c r="AF658" s="316">
        <v>0</v>
      </c>
      <c r="AG658" s="316">
        <v>0</v>
      </c>
      <c r="AH658" s="316">
        <v>0</v>
      </c>
      <c r="AI658" s="316">
        <v>0</v>
      </c>
      <c r="AJ658" s="316">
        <v>0</v>
      </c>
      <c r="AK658" s="316">
        <v>0</v>
      </c>
      <c r="AL658" s="316">
        <v>0</v>
      </c>
    </row>
    <row r="659" spans="1:38">
      <c r="A659" s="316">
        <v>658</v>
      </c>
      <c r="B659" s="316">
        <v>0</v>
      </c>
      <c r="C659" s="316" t="s">
        <v>3354</v>
      </c>
      <c r="D659" s="316">
        <f t="shared" si="10"/>
        <v>0</v>
      </c>
      <c r="G659" s="316">
        <v>0</v>
      </c>
      <c r="H659" s="316">
        <v>0</v>
      </c>
      <c r="I659" s="316">
        <v>0</v>
      </c>
      <c r="J659" s="316">
        <v>0</v>
      </c>
      <c r="K659" s="316">
        <v>0</v>
      </c>
      <c r="L659" s="316">
        <v>0</v>
      </c>
      <c r="M659" s="316">
        <v>0</v>
      </c>
      <c r="N659" s="316">
        <v>0</v>
      </c>
      <c r="O659" s="316">
        <v>0</v>
      </c>
      <c r="P659" s="316">
        <v>0</v>
      </c>
      <c r="Q659" s="316">
        <v>0</v>
      </c>
      <c r="R659" s="316">
        <v>0</v>
      </c>
      <c r="S659" s="316">
        <v>0</v>
      </c>
      <c r="T659" s="316">
        <v>0</v>
      </c>
      <c r="U659" s="316">
        <v>0</v>
      </c>
      <c r="V659" s="316">
        <v>0</v>
      </c>
      <c r="W659" s="316">
        <v>0</v>
      </c>
      <c r="X659" s="316">
        <v>0</v>
      </c>
      <c r="Y659" s="316">
        <v>0</v>
      </c>
      <c r="Z659" s="316">
        <v>0</v>
      </c>
      <c r="AA659" s="316">
        <v>0</v>
      </c>
      <c r="AB659" s="316">
        <v>0</v>
      </c>
      <c r="AC659" s="316">
        <v>0</v>
      </c>
      <c r="AD659" s="316">
        <v>0</v>
      </c>
      <c r="AE659" s="316">
        <v>0</v>
      </c>
      <c r="AF659" s="316">
        <v>0</v>
      </c>
      <c r="AG659" s="316">
        <v>0</v>
      </c>
      <c r="AH659" s="316">
        <v>0</v>
      </c>
      <c r="AI659" s="316">
        <v>0</v>
      </c>
      <c r="AJ659" s="316">
        <v>0</v>
      </c>
      <c r="AK659" s="316">
        <v>0</v>
      </c>
      <c r="AL659" s="316">
        <v>0</v>
      </c>
    </row>
    <row r="660" spans="1:38">
      <c r="A660" s="316">
        <v>659</v>
      </c>
      <c r="B660" s="316">
        <v>0</v>
      </c>
      <c r="C660" s="316" t="s">
        <v>3355</v>
      </c>
      <c r="D660" s="316">
        <f t="shared" si="10"/>
        <v>0</v>
      </c>
      <c r="G660" s="316">
        <v>0</v>
      </c>
      <c r="H660" s="316">
        <v>0</v>
      </c>
      <c r="I660" s="316">
        <v>0</v>
      </c>
      <c r="J660" s="316">
        <v>0</v>
      </c>
      <c r="K660" s="316">
        <v>0</v>
      </c>
      <c r="L660" s="316">
        <v>0</v>
      </c>
      <c r="M660" s="316">
        <v>0</v>
      </c>
      <c r="N660" s="316">
        <v>0</v>
      </c>
      <c r="O660" s="316">
        <v>0</v>
      </c>
      <c r="P660" s="316">
        <v>0</v>
      </c>
      <c r="Q660" s="316">
        <v>0</v>
      </c>
      <c r="R660" s="316">
        <v>0</v>
      </c>
      <c r="S660" s="316">
        <v>0</v>
      </c>
      <c r="T660" s="316">
        <v>0</v>
      </c>
      <c r="U660" s="316">
        <v>0</v>
      </c>
      <c r="V660" s="316">
        <v>0</v>
      </c>
      <c r="W660" s="316">
        <v>0</v>
      </c>
      <c r="X660" s="316">
        <v>0</v>
      </c>
      <c r="Y660" s="316">
        <v>0</v>
      </c>
      <c r="Z660" s="316">
        <v>0</v>
      </c>
      <c r="AA660" s="316">
        <v>0</v>
      </c>
      <c r="AB660" s="316">
        <v>0</v>
      </c>
      <c r="AC660" s="316">
        <v>0</v>
      </c>
      <c r="AD660" s="316">
        <v>0</v>
      </c>
      <c r="AE660" s="316">
        <v>0</v>
      </c>
      <c r="AF660" s="316">
        <v>0</v>
      </c>
      <c r="AG660" s="316">
        <v>0</v>
      </c>
      <c r="AH660" s="316">
        <v>0</v>
      </c>
      <c r="AI660" s="316">
        <v>0</v>
      </c>
      <c r="AJ660" s="316">
        <v>0</v>
      </c>
      <c r="AK660" s="316">
        <v>0</v>
      </c>
      <c r="AL660" s="316">
        <v>0</v>
      </c>
    </row>
    <row r="661" spans="1:38">
      <c r="A661" s="316">
        <v>660</v>
      </c>
      <c r="B661" s="316">
        <v>0</v>
      </c>
      <c r="C661" s="316" t="s">
        <v>3384</v>
      </c>
      <c r="D661" s="316">
        <f t="shared" si="10"/>
        <v>0</v>
      </c>
      <c r="G661" s="316">
        <v>0</v>
      </c>
      <c r="H661" s="316">
        <v>0</v>
      </c>
      <c r="I661" s="316">
        <v>0</v>
      </c>
      <c r="J661" s="316">
        <v>0</v>
      </c>
      <c r="K661" s="316">
        <v>0</v>
      </c>
      <c r="L661" s="316">
        <v>0</v>
      </c>
      <c r="M661" s="316">
        <v>0</v>
      </c>
      <c r="N661" s="316">
        <v>0</v>
      </c>
      <c r="O661" s="316">
        <v>0</v>
      </c>
      <c r="P661" s="316">
        <v>0</v>
      </c>
      <c r="Q661" s="316">
        <v>0</v>
      </c>
      <c r="R661" s="316">
        <v>0</v>
      </c>
      <c r="S661" s="316">
        <v>0</v>
      </c>
      <c r="T661" s="316">
        <v>0</v>
      </c>
      <c r="U661" s="316">
        <v>0</v>
      </c>
      <c r="V661" s="316">
        <v>0</v>
      </c>
      <c r="W661" s="316">
        <v>0</v>
      </c>
      <c r="X661" s="316">
        <v>0</v>
      </c>
      <c r="Y661" s="316">
        <v>0</v>
      </c>
      <c r="Z661" s="316">
        <v>0</v>
      </c>
      <c r="AA661" s="316">
        <v>0</v>
      </c>
      <c r="AB661" s="316">
        <v>0</v>
      </c>
      <c r="AC661" s="316">
        <v>0</v>
      </c>
      <c r="AD661" s="316">
        <v>0</v>
      </c>
      <c r="AE661" s="316">
        <v>0</v>
      </c>
      <c r="AF661" s="316">
        <v>0</v>
      </c>
      <c r="AG661" s="316">
        <v>0</v>
      </c>
      <c r="AH661" s="316">
        <v>0</v>
      </c>
      <c r="AI661" s="316">
        <v>0</v>
      </c>
      <c r="AJ661" s="316">
        <v>0</v>
      </c>
      <c r="AK661" s="316">
        <v>0</v>
      </c>
      <c r="AL661" s="316">
        <v>0</v>
      </c>
    </row>
    <row r="662" spans="1:38">
      <c r="A662" s="316">
        <v>661</v>
      </c>
      <c r="B662" s="316" t="s">
        <v>247</v>
      </c>
      <c r="C662" s="316" t="s">
        <v>3385</v>
      </c>
      <c r="D662" s="316">
        <f t="shared" si="10"/>
        <v>0</v>
      </c>
      <c r="E662" s="316">
        <v>0</v>
      </c>
      <c r="G662" s="316">
        <v>0</v>
      </c>
      <c r="H662" s="316">
        <v>0</v>
      </c>
      <c r="I662" s="316">
        <v>0</v>
      </c>
      <c r="J662" s="316">
        <v>0</v>
      </c>
      <c r="K662" s="316">
        <v>0</v>
      </c>
      <c r="L662" s="316">
        <v>0</v>
      </c>
      <c r="M662" s="316">
        <v>0</v>
      </c>
      <c r="N662" s="316">
        <v>0</v>
      </c>
      <c r="O662" s="316">
        <v>0</v>
      </c>
      <c r="P662" s="316">
        <v>0</v>
      </c>
      <c r="Q662" s="316">
        <v>0</v>
      </c>
      <c r="R662" s="316">
        <v>0</v>
      </c>
      <c r="S662" s="316">
        <v>0</v>
      </c>
      <c r="T662" s="316">
        <v>0</v>
      </c>
      <c r="U662" s="316">
        <v>0</v>
      </c>
      <c r="V662" s="316">
        <v>0</v>
      </c>
      <c r="W662" s="316">
        <v>0</v>
      </c>
      <c r="X662" s="316">
        <v>0</v>
      </c>
      <c r="Y662" s="316">
        <v>0</v>
      </c>
      <c r="Z662" s="316">
        <v>0</v>
      </c>
      <c r="AA662" s="316">
        <v>0</v>
      </c>
      <c r="AB662" s="316">
        <v>0</v>
      </c>
      <c r="AC662" s="316">
        <v>0</v>
      </c>
      <c r="AD662" s="316">
        <v>0</v>
      </c>
      <c r="AE662" s="316">
        <v>0</v>
      </c>
      <c r="AF662" s="316">
        <v>0</v>
      </c>
      <c r="AG662" s="316">
        <v>0</v>
      </c>
      <c r="AH662" s="316">
        <v>0</v>
      </c>
      <c r="AI662" s="316">
        <v>0</v>
      </c>
      <c r="AJ662" s="316">
        <v>0</v>
      </c>
      <c r="AK662" s="316">
        <v>0</v>
      </c>
      <c r="AL662" s="316">
        <v>0</v>
      </c>
    </row>
    <row r="663" spans="1:38">
      <c r="A663" s="316">
        <v>662</v>
      </c>
      <c r="B663" s="316" t="s">
        <v>247</v>
      </c>
      <c r="C663" s="316" t="s">
        <v>3386</v>
      </c>
      <c r="D663" s="316">
        <f t="shared" si="10"/>
        <v>0</v>
      </c>
      <c r="E663" s="316">
        <v>0</v>
      </c>
      <c r="G663" s="316">
        <v>0</v>
      </c>
      <c r="H663" s="316">
        <v>0</v>
      </c>
      <c r="I663" s="316">
        <v>0</v>
      </c>
      <c r="J663" s="316">
        <v>0</v>
      </c>
      <c r="K663" s="316">
        <v>0</v>
      </c>
      <c r="L663" s="316">
        <v>0</v>
      </c>
      <c r="M663" s="316">
        <v>0</v>
      </c>
      <c r="N663" s="316">
        <v>0</v>
      </c>
      <c r="O663" s="316">
        <v>0</v>
      </c>
      <c r="P663" s="316">
        <v>0</v>
      </c>
      <c r="Q663" s="316">
        <v>0</v>
      </c>
      <c r="R663" s="316">
        <v>0</v>
      </c>
      <c r="S663" s="316">
        <v>0</v>
      </c>
      <c r="T663" s="316">
        <v>0</v>
      </c>
      <c r="U663" s="316">
        <v>0</v>
      </c>
      <c r="V663" s="316">
        <v>0</v>
      </c>
      <c r="W663" s="316">
        <v>0</v>
      </c>
      <c r="X663" s="316">
        <v>0</v>
      </c>
      <c r="Y663" s="316">
        <v>0</v>
      </c>
      <c r="Z663" s="316">
        <v>0</v>
      </c>
      <c r="AA663" s="316">
        <v>0</v>
      </c>
      <c r="AB663" s="316">
        <v>0</v>
      </c>
      <c r="AC663" s="316">
        <v>0</v>
      </c>
      <c r="AD663" s="316">
        <v>0</v>
      </c>
      <c r="AE663" s="316">
        <v>0</v>
      </c>
      <c r="AF663" s="316">
        <v>0</v>
      </c>
      <c r="AG663" s="316">
        <v>0</v>
      </c>
      <c r="AH663" s="316">
        <v>0</v>
      </c>
      <c r="AI663" s="316">
        <v>0</v>
      </c>
      <c r="AJ663" s="316">
        <v>0</v>
      </c>
      <c r="AK663" s="316">
        <v>0</v>
      </c>
      <c r="AL663" s="316">
        <v>0</v>
      </c>
    </row>
    <row r="664" spans="1:38">
      <c r="A664" s="316">
        <v>663</v>
      </c>
      <c r="B664" s="316" t="s">
        <v>247</v>
      </c>
      <c r="C664" s="316" t="s">
        <v>3387</v>
      </c>
      <c r="D664" s="316">
        <f t="shared" si="10"/>
        <v>0</v>
      </c>
      <c r="E664" s="316">
        <v>0</v>
      </c>
      <c r="G664" s="316">
        <v>0</v>
      </c>
      <c r="H664" s="316">
        <v>0</v>
      </c>
      <c r="I664" s="316">
        <v>0</v>
      </c>
      <c r="J664" s="316">
        <v>0</v>
      </c>
      <c r="K664" s="316">
        <v>0</v>
      </c>
      <c r="L664" s="316">
        <v>0</v>
      </c>
      <c r="M664" s="316">
        <v>0</v>
      </c>
      <c r="N664" s="316">
        <v>0</v>
      </c>
      <c r="O664" s="316">
        <v>0</v>
      </c>
      <c r="P664" s="316">
        <v>0</v>
      </c>
      <c r="Q664" s="316">
        <v>0</v>
      </c>
      <c r="R664" s="316">
        <v>0</v>
      </c>
      <c r="S664" s="316">
        <v>0</v>
      </c>
      <c r="T664" s="316">
        <v>0</v>
      </c>
      <c r="U664" s="316">
        <v>0</v>
      </c>
      <c r="V664" s="316">
        <v>0</v>
      </c>
      <c r="W664" s="316">
        <v>0</v>
      </c>
      <c r="X664" s="316">
        <v>0</v>
      </c>
      <c r="Y664" s="316">
        <v>0</v>
      </c>
      <c r="Z664" s="316">
        <v>0</v>
      </c>
      <c r="AA664" s="316">
        <v>0</v>
      </c>
      <c r="AB664" s="316">
        <v>0</v>
      </c>
      <c r="AC664" s="316">
        <v>0</v>
      </c>
      <c r="AD664" s="316">
        <v>0</v>
      </c>
      <c r="AE664" s="316">
        <v>0</v>
      </c>
      <c r="AF664" s="316">
        <v>0</v>
      </c>
      <c r="AG664" s="316">
        <v>0</v>
      </c>
      <c r="AH664" s="316">
        <v>0</v>
      </c>
      <c r="AI664" s="316">
        <v>0</v>
      </c>
      <c r="AJ664" s="316">
        <v>0</v>
      </c>
      <c r="AK664" s="316">
        <v>0</v>
      </c>
      <c r="AL664" s="316">
        <v>0</v>
      </c>
    </row>
    <row r="665" spans="1:38">
      <c r="A665" s="316">
        <v>664</v>
      </c>
      <c r="B665" s="316" t="s">
        <v>247</v>
      </c>
      <c r="C665" s="316" t="s">
        <v>3388</v>
      </c>
      <c r="D665" s="316">
        <f t="shared" si="10"/>
        <v>0</v>
      </c>
      <c r="E665" s="316">
        <v>0</v>
      </c>
      <c r="G665" s="316">
        <v>0</v>
      </c>
      <c r="H665" s="316">
        <v>0</v>
      </c>
      <c r="I665" s="316">
        <v>0</v>
      </c>
      <c r="J665" s="316">
        <v>0</v>
      </c>
      <c r="K665" s="316">
        <v>0</v>
      </c>
      <c r="L665" s="316">
        <v>0</v>
      </c>
      <c r="M665" s="316">
        <v>0</v>
      </c>
      <c r="N665" s="316">
        <v>0</v>
      </c>
      <c r="O665" s="316">
        <v>0</v>
      </c>
      <c r="P665" s="316">
        <v>0</v>
      </c>
      <c r="Q665" s="316">
        <v>0</v>
      </c>
      <c r="R665" s="316">
        <v>0</v>
      </c>
      <c r="S665" s="316">
        <v>0</v>
      </c>
      <c r="T665" s="316">
        <v>0</v>
      </c>
      <c r="U665" s="316">
        <v>0</v>
      </c>
      <c r="V665" s="316">
        <v>0</v>
      </c>
      <c r="W665" s="316">
        <v>0</v>
      </c>
      <c r="X665" s="316">
        <v>0</v>
      </c>
      <c r="Y665" s="316">
        <v>0</v>
      </c>
      <c r="Z665" s="316">
        <v>0</v>
      </c>
      <c r="AA665" s="316">
        <v>0</v>
      </c>
      <c r="AB665" s="316">
        <v>0</v>
      </c>
      <c r="AC665" s="316">
        <v>0</v>
      </c>
      <c r="AD665" s="316">
        <v>0</v>
      </c>
      <c r="AE665" s="316">
        <v>0</v>
      </c>
      <c r="AF665" s="316">
        <v>0</v>
      </c>
      <c r="AG665" s="316">
        <v>0</v>
      </c>
      <c r="AH665" s="316">
        <v>0</v>
      </c>
      <c r="AI665" s="316">
        <v>0</v>
      </c>
      <c r="AJ665" s="316">
        <v>0</v>
      </c>
      <c r="AK665" s="316">
        <v>0</v>
      </c>
      <c r="AL665" s="316">
        <v>0</v>
      </c>
    </row>
    <row r="666" spans="1:38">
      <c r="A666" s="316">
        <v>665</v>
      </c>
      <c r="B666" s="316" t="s">
        <v>247</v>
      </c>
      <c r="C666" s="316" t="s">
        <v>3389</v>
      </c>
      <c r="D666" s="316">
        <f t="shared" si="10"/>
        <v>0</v>
      </c>
      <c r="E666" s="316">
        <v>0</v>
      </c>
      <c r="G666" s="316">
        <v>0</v>
      </c>
      <c r="H666" s="316">
        <v>0</v>
      </c>
      <c r="I666" s="316">
        <v>0</v>
      </c>
      <c r="J666" s="316">
        <v>0</v>
      </c>
      <c r="K666" s="316">
        <v>0</v>
      </c>
      <c r="L666" s="316">
        <v>0</v>
      </c>
      <c r="M666" s="316">
        <v>0</v>
      </c>
      <c r="N666" s="316">
        <v>0</v>
      </c>
      <c r="O666" s="316">
        <v>0</v>
      </c>
      <c r="P666" s="316">
        <v>0</v>
      </c>
      <c r="Q666" s="316">
        <v>0</v>
      </c>
      <c r="R666" s="316">
        <v>0</v>
      </c>
      <c r="S666" s="316">
        <v>0</v>
      </c>
      <c r="T666" s="316">
        <v>0</v>
      </c>
      <c r="U666" s="316">
        <v>0</v>
      </c>
      <c r="V666" s="316">
        <v>0</v>
      </c>
      <c r="W666" s="316">
        <v>0</v>
      </c>
      <c r="X666" s="316">
        <v>0</v>
      </c>
      <c r="Y666" s="316">
        <v>0</v>
      </c>
      <c r="Z666" s="316">
        <v>0</v>
      </c>
      <c r="AA666" s="316">
        <v>0</v>
      </c>
      <c r="AB666" s="316">
        <v>0</v>
      </c>
      <c r="AC666" s="316">
        <v>0</v>
      </c>
      <c r="AD666" s="316">
        <v>0</v>
      </c>
      <c r="AE666" s="316">
        <v>0</v>
      </c>
      <c r="AF666" s="316">
        <v>0</v>
      </c>
      <c r="AG666" s="316">
        <v>0</v>
      </c>
      <c r="AH666" s="316">
        <v>0</v>
      </c>
      <c r="AI666" s="316">
        <v>0</v>
      </c>
      <c r="AJ666" s="316">
        <v>0</v>
      </c>
      <c r="AK666" s="316">
        <v>0</v>
      </c>
      <c r="AL666" s="316">
        <v>0</v>
      </c>
    </row>
    <row r="667" spans="1:38">
      <c r="A667" s="316">
        <v>666</v>
      </c>
      <c r="B667" s="316" t="s">
        <v>247</v>
      </c>
      <c r="C667" s="316" t="s">
        <v>3390</v>
      </c>
      <c r="D667" s="316">
        <f t="shared" si="10"/>
        <v>0</v>
      </c>
      <c r="E667" s="316">
        <v>0</v>
      </c>
      <c r="G667" s="316">
        <v>0</v>
      </c>
      <c r="H667" s="316">
        <v>0</v>
      </c>
      <c r="I667" s="316">
        <v>0</v>
      </c>
      <c r="J667" s="316">
        <v>0</v>
      </c>
      <c r="K667" s="316">
        <v>0</v>
      </c>
      <c r="L667" s="316">
        <v>0</v>
      </c>
      <c r="M667" s="316">
        <v>0</v>
      </c>
      <c r="N667" s="316">
        <v>0</v>
      </c>
      <c r="O667" s="316">
        <v>0</v>
      </c>
      <c r="P667" s="316">
        <v>0</v>
      </c>
      <c r="Q667" s="316">
        <v>0</v>
      </c>
      <c r="R667" s="316">
        <v>0</v>
      </c>
      <c r="S667" s="316">
        <v>0</v>
      </c>
      <c r="T667" s="316">
        <v>0</v>
      </c>
      <c r="U667" s="316">
        <v>0</v>
      </c>
      <c r="V667" s="316">
        <v>0</v>
      </c>
      <c r="W667" s="316">
        <v>0</v>
      </c>
      <c r="X667" s="316">
        <v>0</v>
      </c>
      <c r="Y667" s="316">
        <v>0</v>
      </c>
      <c r="Z667" s="316">
        <v>0</v>
      </c>
      <c r="AA667" s="316">
        <v>0</v>
      </c>
      <c r="AB667" s="316">
        <v>0</v>
      </c>
      <c r="AC667" s="316">
        <v>0</v>
      </c>
      <c r="AD667" s="316">
        <v>0</v>
      </c>
      <c r="AE667" s="316">
        <v>0</v>
      </c>
      <c r="AF667" s="316">
        <v>0</v>
      </c>
      <c r="AG667" s="316">
        <v>0</v>
      </c>
      <c r="AH667" s="316">
        <v>0</v>
      </c>
      <c r="AI667" s="316">
        <v>0</v>
      </c>
      <c r="AJ667" s="316">
        <v>0</v>
      </c>
      <c r="AK667" s="316">
        <v>0</v>
      </c>
      <c r="AL667" s="316">
        <v>0</v>
      </c>
    </row>
    <row r="668" spans="1:38">
      <c r="A668" s="316">
        <v>667</v>
      </c>
      <c r="B668" s="316" t="s">
        <v>247</v>
      </c>
      <c r="C668" s="316" t="s">
        <v>3391</v>
      </c>
      <c r="D668" s="316">
        <f t="shared" si="10"/>
        <v>0</v>
      </c>
      <c r="E668" s="316">
        <v>0</v>
      </c>
      <c r="G668" s="316">
        <v>0</v>
      </c>
      <c r="H668" s="316">
        <v>0</v>
      </c>
      <c r="I668" s="316">
        <v>0</v>
      </c>
      <c r="J668" s="316">
        <v>0</v>
      </c>
      <c r="K668" s="316">
        <v>0</v>
      </c>
      <c r="L668" s="316">
        <v>0</v>
      </c>
      <c r="M668" s="316">
        <v>0</v>
      </c>
      <c r="N668" s="316">
        <v>0</v>
      </c>
      <c r="O668" s="316">
        <v>0</v>
      </c>
      <c r="P668" s="316">
        <v>0</v>
      </c>
      <c r="Q668" s="316">
        <v>0</v>
      </c>
      <c r="R668" s="316">
        <v>0</v>
      </c>
      <c r="S668" s="316">
        <v>0</v>
      </c>
      <c r="T668" s="316">
        <v>0</v>
      </c>
      <c r="U668" s="316">
        <v>0</v>
      </c>
      <c r="V668" s="316">
        <v>0</v>
      </c>
      <c r="W668" s="316">
        <v>0</v>
      </c>
      <c r="X668" s="316">
        <v>0</v>
      </c>
      <c r="Y668" s="316">
        <v>0</v>
      </c>
      <c r="Z668" s="316">
        <v>0</v>
      </c>
      <c r="AA668" s="316">
        <v>0</v>
      </c>
      <c r="AB668" s="316">
        <v>0</v>
      </c>
      <c r="AC668" s="316">
        <v>0</v>
      </c>
      <c r="AD668" s="316">
        <v>0</v>
      </c>
      <c r="AE668" s="316">
        <v>0</v>
      </c>
      <c r="AF668" s="316">
        <v>0</v>
      </c>
      <c r="AG668" s="316">
        <v>0</v>
      </c>
      <c r="AH668" s="316">
        <v>0</v>
      </c>
      <c r="AI668" s="316">
        <v>0</v>
      </c>
      <c r="AJ668" s="316">
        <v>0</v>
      </c>
      <c r="AK668" s="316">
        <v>0</v>
      </c>
      <c r="AL668" s="316">
        <v>0</v>
      </c>
    </row>
    <row r="669" spans="1:38">
      <c r="A669" s="316">
        <v>668</v>
      </c>
      <c r="B669" s="316" t="s">
        <v>247</v>
      </c>
      <c r="C669" s="316" t="s">
        <v>3392</v>
      </c>
      <c r="D669" s="316">
        <f t="shared" si="10"/>
        <v>0</v>
      </c>
      <c r="E669" s="316">
        <v>0</v>
      </c>
      <c r="G669" s="316">
        <v>0</v>
      </c>
      <c r="H669" s="316">
        <v>0</v>
      </c>
      <c r="I669" s="316">
        <v>0</v>
      </c>
      <c r="J669" s="316">
        <v>0</v>
      </c>
      <c r="K669" s="316">
        <v>0</v>
      </c>
      <c r="L669" s="316">
        <v>0</v>
      </c>
      <c r="M669" s="316">
        <v>0</v>
      </c>
      <c r="N669" s="316">
        <v>0</v>
      </c>
      <c r="O669" s="316">
        <v>0</v>
      </c>
      <c r="P669" s="316">
        <v>0</v>
      </c>
      <c r="Q669" s="316">
        <v>0</v>
      </c>
      <c r="R669" s="316">
        <v>0</v>
      </c>
      <c r="S669" s="316">
        <v>0</v>
      </c>
      <c r="T669" s="316">
        <v>0</v>
      </c>
      <c r="U669" s="316">
        <v>0</v>
      </c>
      <c r="V669" s="316">
        <v>0</v>
      </c>
      <c r="W669" s="316">
        <v>0</v>
      </c>
      <c r="X669" s="316">
        <v>0</v>
      </c>
      <c r="Y669" s="316">
        <v>0</v>
      </c>
      <c r="Z669" s="316">
        <v>0</v>
      </c>
      <c r="AA669" s="316">
        <v>0</v>
      </c>
      <c r="AB669" s="316">
        <v>0</v>
      </c>
      <c r="AC669" s="316">
        <v>0</v>
      </c>
      <c r="AD669" s="316">
        <v>0</v>
      </c>
      <c r="AE669" s="316">
        <v>0</v>
      </c>
      <c r="AF669" s="316">
        <v>0</v>
      </c>
      <c r="AG669" s="316">
        <v>0</v>
      </c>
      <c r="AH669" s="316">
        <v>0</v>
      </c>
      <c r="AI669" s="316">
        <v>0</v>
      </c>
      <c r="AJ669" s="316">
        <v>0</v>
      </c>
      <c r="AK669" s="316">
        <v>0</v>
      </c>
      <c r="AL669" s="316">
        <v>0</v>
      </c>
    </row>
    <row r="670" spans="1:38">
      <c r="A670" s="316">
        <v>669</v>
      </c>
      <c r="B670" s="316" t="s">
        <v>247</v>
      </c>
      <c r="C670" s="316" t="s">
        <v>3393</v>
      </c>
      <c r="D670" s="316">
        <f t="shared" si="10"/>
        <v>0</v>
      </c>
      <c r="E670" s="316">
        <v>0</v>
      </c>
      <c r="G670" s="316">
        <v>0</v>
      </c>
      <c r="H670" s="316">
        <v>0</v>
      </c>
      <c r="I670" s="316">
        <v>0</v>
      </c>
      <c r="J670" s="316">
        <v>0</v>
      </c>
      <c r="K670" s="316">
        <v>0</v>
      </c>
      <c r="L670" s="316">
        <v>0</v>
      </c>
      <c r="M670" s="316">
        <v>0</v>
      </c>
      <c r="N670" s="316">
        <v>0</v>
      </c>
      <c r="O670" s="316">
        <v>0</v>
      </c>
      <c r="P670" s="316">
        <v>0</v>
      </c>
      <c r="Q670" s="316">
        <v>0</v>
      </c>
      <c r="R670" s="316">
        <v>0</v>
      </c>
      <c r="S670" s="316">
        <v>0</v>
      </c>
      <c r="T670" s="316">
        <v>0</v>
      </c>
      <c r="U670" s="316">
        <v>0</v>
      </c>
      <c r="V670" s="316">
        <v>0</v>
      </c>
      <c r="W670" s="316">
        <v>0</v>
      </c>
      <c r="X670" s="316">
        <v>0</v>
      </c>
      <c r="Y670" s="316">
        <v>0</v>
      </c>
      <c r="Z670" s="316">
        <v>0</v>
      </c>
      <c r="AA670" s="316">
        <v>0</v>
      </c>
      <c r="AB670" s="316">
        <v>0</v>
      </c>
      <c r="AC670" s="316">
        <v>0</v>
      </c>
      <c r="AD670" s="316">
        <v>0</v>
      </c>
      <c r="AE670" s="316">
        <v>0</v>
      </c>
      <c r="AF670" s="316">
        <v>0</v>
      </c>
      <c r="AG670" s="316">
        <v>0</v>
      </c>
      <c r="AH670" s="316">
        <v>0</v>
      </c>
      <c r="AI670" s="316">
        <v>0</v>
      </c>
      <c r="AJ670" s="316">
        <v>0</v>
      </c>
      <c r="AK670" s="316">
        <v>0</v>
      </c>
      <c r="AL670" s="316">
        <v>0</v>
      </c>
    </row>
    <row r="671" spans="1:38">
      <c r="A671" s="316">
        <v>670</v>
      </c>
      <c r="B671" s="316" t="s">
        <v>247</v>
      </c>
      <c r="C671" s="316" t="s">
        <v>3394</v>
      </c>
      <c r="D671" s="316">
        <f t="shared" si="10"/>
        <v>0</v>
      </c>
      <c r="E671" s="316" t="s">
        <v>3395</v>
      </c>
      <c r="G671" s="316">
        <v>0</v>
      </c>
      <c r="H671" s="316">
        <v>0</v>
      </c>
      <c r="I671" s="316">
        <v>0</v>
      </c>
      <c r="J671" s="316">
        <v>0</v>
      </c>
      <c r="K671" s="316">
        <v>0</v>
      </c>
      <c r="L671" s="316">
        <v>0</v>
      </c>
      <c r="M671" s="316">
        <v>0</v>
      </c>
      <c r="N671" s="316">
        <v>0</v>
      </c>
      <c r="O671" s="316">
        <v>0</v>
      </c>
      <c r="P671" s="316">
        <v>0</v>
      </c>
      <c r="Q671" s="316">
        <v>0</v>
      </c>
      <c r="R671" s="316">
        <v>0</v>
      </c>
      <c r="S671" s="316">
        <v>0</v>
      </c>
      <c r="T671" s="316">
        <v>0</v>
      </c>
      <c r="U671" s="316">
        <v>0</v>
      </c>
      <c r="V671" s="316">
        <v>0</v>
      </c>
      <c r="W671" s="316">
        <v>0</v>
      </c>
      <c r="X671" s="316">
        <v>0</v>
      </c>
      <c r="Y671" s="316">
        <v>0</v>
      </c>
      <c r="Z671" s="316">
        <v>0</v>
      </c>
      <c r="AA671" s="316">
        <v>0</v>
      </c>
      <c r="AB671" s="316">
        <v>0</v>
      </c>
      <c r="AC671" s="316">
        <v>0</v>
      </c>
      <c r="AD671" s="316">
        <v>0</v>
      </c>
      <c r="AE671" s="316">
        <v>0</v>
      </c>
      <c r="AF671" s="316">
        <v>0</v>
      </c>
      <c r="AG671" s="316">
        <v>0</v>
      </c>
      <c r="AH671" s="316">
        <v>0</v>
      </c>
      <c r="AI671" s="316">
        <v>0</v>
      </c>
      <c r="AJ671" s="316">
        <v>0</v>
      </c>
      <c r="AK671" s="316">
        <v>0</v>
      </c>
      <c r="AL671" s="316">
        <v>0</v>
      </c>
    </row>
    <row r="672" spans="1:38">
      <c r="A672" s="316">
        <v>671</v>
      </c>
      <c r="B672" s="316" t="s">
        <v>247</v>
      </c>
      <c r="C672" s="316" t="s">
        <v>3396</v>
      </c>
      <c r="D672" s="316">
        <f t="shared" si="10"/>
        <v>0</v>
      </c>
      <c r="E672" s="316" t="s">
        <v>3395</v>
      </c>
      <c r="G672" s="316">
        <v>0</v>
      </c>
      <c r="H672" s="316">
        <v>0</v>
      </c>
      <c r="I672" s="316">
        <v>0</v>
      </c>
      <c r="J672" s="316">
        <v>0</v>
      </c>
      <c r="K672" s="316">
        <v>0</v>
      </c>
      <c r="L672" s="316">
        <v>0</v>
      </c>
      <c r="M672" s="316">
        <v>0</v>
      </c>
      <c r="N672" s="316">
        <v>0</v>
      </c>
      <c r="O672" s="316">
        <v>0</v>
      </c>
      <c r="P672" s="316">
        <v>0</v>
      </c>
      <c r="Q672" s="316">
        <v>0</v>
      </c>
      <c r="R672" s="316">
        <v>0</v>
      </c>
      <c r="S672" s="316">
        <v>0</v>
      </c>
      <c r="T672" s="316">
        <v>0</v>
      </c>
      <c r="U672" s="316">
        <v>0</v>
      </c>
      <c r="V672" s="316">
        <v>0</v>
      </c>
      <c r="W672" s="316">
        <v>0</v>
      </c>
      <c r="X672" s="316">
        <v>0</v>
      </c>
      <c r="Y672" s="316">
        <v>0</v>
      </c>
      <c r="Z672" s="316">
        <v>0</v>
      </c>
      <c r="AA672" s="316">
        <v>0</v>
      </c>
      <c r="AB672" s="316">
        <v>0</v>
      </c>
      <c r="AC672" s="316">
        <v>0</v>
      </c>
      <c r="AD672" s="316">
        <v>0</v>
      </c>
      <c r="AE672" s="316">
        <v>0</v>
      </c>
      <c r="AF672" s="316">
        <v>0</v>
      </c>
      <c r="AG672" s="316">
        <v>0</v>
      </c>
      <c r="AH672" s="316">
        <v>0</v>
      </c>
      <c r="AI672" s="316">
        <v>0</v>
      </c>
      <c r="AJ672" s="316">
        <v>0</v>
      </c>
      <c r="AK672" s="316">
        <v>0</v>
      </c>
      <c r="AL672" s="316">
        <v>0</v>
      </c>
    </row>
    <row r="673" spans="1:38">
      <c r="A673" s="316">
        <v>672</v>
      </c>
      <c r="B673" s="316" t="s">
        <v>247</v>
      </c>
      <c r="C673" s="316" t="s">
        <v>3397</v>
      </c>
      <c r="D673" s="316">
        <f t="shared" si="10"/>
        <v>6300</v>
      </c>
      <c r="E673" s="316">
        <v>0</v>
      </c>
      <c r="G673" s="316">
        <v>0</v>
      </c>
      <c r="H673" s="316">
        <v>0</v>
      </c>
      <c r="I673" s="316">
        <v>0</v>
      </c>
      <c r="J673" s="316">
        <v>0</v>
      </c>
      <c r="K673" s="316">
        <v>0</v>
      </c>
      <c r="L673" s="316">
        <v>1200</v>
      </c>
      <c r="M673" s="316">
        <v>0</v>
      </c>
      <c r="N673" s="316">
        <v>0</v>
      </c>
      <c r="O673" s="316">
        <v>0</v>
      </c>
      <c r="P673" s="316">
        <v>0</v>
      </c>
      <c r="Q673" s="316">
        <v>0</v>
      </c>
      <c r="R673" s="316">
        <v>1200</v>
      </c>
      <c r="S673" s="316">
        <v>0</v>
      </c>
      <c r="T673" s="316">
        <v>0</v>
      </c>
      <c r="U673" s="316">
        <v>0</v>
      </c>
      <c r="V673" s="316">
        <v>0</v>
      </c>
      <c r="W673" s="316">
        <v>1200</v>
      </c>
      <c r="X673" s="316">
        <v>0</v>
      </c>
      <c r="Y673" s="316">
        <v>0</v>
      </c>
      <c r="Z673" s="316">
        <v>0</v>
      </c>
      <c r="AA673" s="316">
        <v>1200</v>
      </c>
      <c r="AB673" s="316">
        <v>0</v>
      </c>
      <c r="AC673" s="316">
        <v>0</v>
      </c>
      <c r="AD673" s="316">
        <v>0</v>
      </c>
      <c r="AE673" s="316">
        <v>0</v>
      </c>
      <c r="AF673" s="316">
        <v>1500</v>
      </c>
      <c r="AG673" s="316">
        <v>0</v>
      </c>
      <c r="AH673" s="316">
        <v>0</v>
      </c>
      <c r="AI673" s="316">
        <v>0</v>
      </c>
      <c r="AJ673" s="316">
        <v>0</v>
      </c>
      <c r="AK673" s="316">
        <v>0</v>
      </c>
      <c r="AL673" s="316">
        <v>6300</v>
      </c>
    </row>
    <row r="674" spans="1:38">
      <c r="A674" s="316">
        <v>673</v>
      </c>
      <c r="B674" s="316" t="s">
        <v>247</v>
      </c>
      <c r="C674" s="316" t="s">
        <v>3398</v>
      </c>
      <c r="D674" s="316">
        <f t="shared" si="10"/>
        <v>2550</v>
      </c>
      <c r="E674" s="316">
        <v>0</v>
      </c>
      <c r="G674" s="316">
        <v>0</v>
      </c>
      <c r="H674" s="316">
        <v>0</v>
      </c>
      <c r="I674" s="316">
        <v>0</v>
      </c>
      <c r="J674" s="316">
        <v>0</v>
      </c>
      <c r="K674" s="316">
        <v>0</v>
      </c>
      <c r="L674" s="316">
        <v>0</v>
      </c>
      <c r="M674" s="316">
        <v>0</v>
      </c>
      <c r="N674" s="316">
        <v>0</v>
      </c>
      <c r="O674" s="316">
        <v>0</v>
      </c>
      <c r="P674" s="316">
        <v>0</v>
      </c>
      <c r="Q674" s="316">
        <v>0</v>
      </c>
      <c r="R674" s="316">
        <v>1200</v>
      </c>
      <c r="S674" s="316">
        <v>0</v>
      </c>
      <c r="T674" s="316">
        <v>0</v>
      </c>
      <c r="U674" s="316">
        <v>0</v>
      </c>
      <c r="V674" s="316">
        <v>0</v>
      </c>
      <c r="W674" s="316">
        <v>0</v>
      </c>
      <c r="X674" s="316">
        <v>0</v>
      </c>
      <c r="Y674" s="316">
        <v>0</v>
      </c>
      <c r="Z674" s="316">
        <v>0</v>
      </c>
      <c r="AA674" s="316">
        <v>0</v>
      </c>
      <c r="AB674" s="316">
        <v>0</v>
      </c>
      <c r="AC674" s="316">
        <v>0</v>
      </c>
      <c r="AD674" s="316">
        <v>1350</v>
      </c>
      <c r="AE674" s="316">
        <v>0</v>
      </c>
      <c r="AF674" s="316">
        <v>0</v>
      </c>
      <c r="AG674" s="316">
        <v>0</v>
      </c>
      <c r="AH674" s="316">
        <v>0</v>
      </c>
      <c r="AI674" s="316">
        <v>0</v>
      </c>
      <c r="AJ674" s="316">
        <v>0</v>
      </c>
      <c r="AK674" s="316">
        <v>0</v>
      </c>
      <c r="AL674" s="316">
        <v>2550</v>
      </c>
    </row>
    <row r="675" spans="1:38">
      <c r="A675" s="316">
        <v>674</v>
      </c>
      <c r="B675" s="316" t="s">
        <v>247</v>
      </c>
      <c r="C675" s="316" t="s">
        <v>3399</v>
      </c>
      <c r="D675" s="316">
        <f t="shared" si="10"/>
        <v>7600</v>
      </c>
      <c r="E675" s="316">
        <v>0</v>
      </c>
      <c r="G675" s="316">
        <v>0</v>
      </c>
      <c r="H675" s="316">
        <v>0</v>
      </c>
      <c r="I675" s="316">
        <v>0</v>
      </c>
      <c r="J675" s="316">
        <v>0</v>
      </c>
      <c r="K675" s="316">
        <v>0</v>
      </c>
      <c r="L675" s="316">
        <v>1600</v>
      </c>
      <c r="M675" s="316">
        <v>0</v>
      </c>
      <c r="N675" s="316">
        <v>0</v>
      </c>
      <c r="O675" s="316">
        <v>0</v>
      </c>
      <c r="P675" s="316">
        <v>0</v>
      </c>
      <c r="Q675" s="316">
        <v>1200</v>
      </c>
      <c r="R675" s="316">
        <v>0</v>
      </c>
      <c r="S675" s="316">
        <v>0</v>
      </c>
      <c r="T675" s="316">
        <v>1200</v>
      </c>
      <c r="U675" s="316">
        <v>0</v>
      </c>
      <c r="V675" s="316">
        <v>0</v>
      </c>
      <c r="W675" s="316">
        <v>0</v>
      </c>
      <c r="X675" s="316">
        <v>0</v>
      </c>
      <c r="Y675" s="316">
        <v>1200</v>
      </c>
      <c r="Z675" s="316">
        <v>0</v>
      </c>
      <c r="AA675" s="316">
        <v>0</v>
      </c>
      <c r="AB675" s="316">
        <v>0</v>
      </c>
      <c r="AC675" s="316">
        <v>0</v>
      </c>
      <c r="AD675" s="316">
        <v>1200</v>
      </c>
      <c r="AE675" s="316">
        <v>0</v>
      </c>
      <c r="AF675" s="316">
        <v>0</v>
      </c>
      <c r="AG675" s="316">
        <v>1200</v>
      </c>
      <c r="AH675" s="316">
        <v>0</v>
      </c>
      <c r="AI675" s="316">
        <v>0</v>
      </c>
      <c r="AJ675" s="316">
        <v>0</v>
      </c>
      <c r="AK675" s="316">
        <v>0</v>
      </c>
      <c r="AL675" s="316">
        <v>7600</v>
      </c>
    </row>
    <row r="676" spans="1:38">
      <c r="A676" s="316">
        <v>675</v>
      </c>
      <c r="B676" s="316" t="s">
        <v>247</v>
      </c>
      <c r="C676" s="316" t="s">
        <v>3400</v>
      </c>
      <c r="D676" s="316">
        <f t="shared" si="10"/>
        <v>0</v>
      </c>
      <c r="E676" s="316">
        <v>0</v>
      </c>
      <c r="G676" s="316">
        <v>0</v>
      </c>
      <c r="H676" s="316">
        <v>0</v>
      </c>
      <c r="I676" s="316">
        <v>0</v>
      </c>
      <c r="J676" s="316">
        <v>0</v>
      </c>
      <c r="K676" s="316">
        <v>0</v>
      </c>
      <c r="L676" s="316">
        <v>0</v>
      </c>
      <c r="M676" s="316">
        <v>0</v>
      </c>
      <c r="N676" s="316">
        <v>0</v>
      </c>
      <c r="O676" s="316">
        <v>0</v>
      </c>
      <c r="P676" s="316">
        <v>0</v>
      </c>
      <c r="Q676" s="316">
        <v>0</v>
      </c>
      <c r="R676" s="316">
        <v>0</v>
      </c>
      <c r="S676" s="316">
        <v>0</v>
      </c>
      <c r="T676" s="316">
        <v>0</v>
      </c>
      <c r="U676" s="316">
        <v>0</v>
      </c>
      <c r="V676" s="316">
        <v>0</v>
      </c>
      <c r="W676" s="316">
        <v>0</v>
      </c>
      <c r="X676" s="316">
        <v>0</v>
      </c>
      <c r="Y676" s="316">
        <v>0</v>
      </c>
      <c r="Z676" s="316">
        <v>0</v>
      </c>
      <c r="AA676" s="316">
        <v>0</v>
      </c>
      <c r="AB676" s="316">
        <v>0</v>
      </c>
      <c r="AC676" s="316">
        <v>0</v>
      </c>
      <c r="AD676" s="316">
        <v>0</v>
      </c>
      <c r="AE676" s="316">
        <v>0</v>
      </c>
      <c r="AF676" s="316">
        <v>0</v>
      </c>
      <c r="AG676" s="316">
        <v>0</v>
      </c>
      <c r="AH676" s="316">
        <v>0</v>
      </c>
      <c r="AI676" s="316">
        <v>0</v>
      </c>
      <c r="AJ676" s="316">
        <v>0</v>
      </c>
      <c r="AK676" s="316">
        <v>0</v>
      </c>
      <c r="AL676" s="316">
        <v>0</v>
      </c>
    </row>
    <row r="677" spans="1:38">
      <c r="A677" s="316">
        <v>676</v>
      </c>
      <c r="B677" s="316" t="s">
        <v>247</v>
      </c>
      <c r="C677" s="316" t="s">
        <v>3401</v>
      </c>
      <c r="D677" s="316">
        <f t="shared" si="10"/>
        <v>0</v>
      </c>
      <c r="E677" s="316">
        <v>0</v>
      </c>
      <c r="G677" s="316">
        <v>0</v>
      </c>
      <c r="H677" s="316">
        <v>0</v>
      </c>
      <c r="I677" s="316">
        <v>0</v>
      </c>
      <c r="J677" s="316">
        <v>0</v>
      </c>
      <c r="K677" s="316">
        <v>0</v>
      </c>
      <c r="L677" s="316">
        <v>0</v>
      </c>
      <c r="M677" s="316">
        <v>0</v>
      </c>
      <c r="N677" s="316">
        <v>0</v>
      </c>
      <c r="O677" s="316">
        <v>0</v>
      </c>
      <c r="P677" s="316">
        <v>0</v>
      </c>
      <c r="Q677" s="316">
        <v>0</v>
      </c>
      <c r="R677" s="316">
        <v>0</v>
      </c>
      <c r="S677" s="316">
        <v>0</v>
      </c>
      <c r="T677" s="316">
        <v>0</v>
      </c>
      <c r="U677" s="316">
        <v>0</v>
      </c>
      <c r="V677" s="316">
        <v>0</v>
      </c>
      <c r="W677" s="316">
        <v>0</v>
      </c>
      <c r="X677" s="316">
        <v>0</v>
      </c>
      <c r="Y677" s="316">
        <v>0</v>
      </c>
      <c r="Z677" s="316">
        <v>0</v>
      </c>
      <c r="AA677" s="316">
        <v>0</v>
      </c>
      <c r="AB677" s="316">
        <v>0</v>
      </c>
      <c r="AC677" s="316">
        <v>0</v>
      </c>
      <c r="AD677" s="316">
        <v>0</v>
      </c>
      <c r="AE677" s="316">
        <v>0</v>
      </c>
      <c r="AF677" s="316">
        <v>0</v>
      </c>
      <c r="AG677" s="316">
        <v>0</v>
      </c>
      <c r="AH677" s="316">
        <v>0</v>
      </c>
      <c r="AI677" s="316">
        <v>0</v>
      </c>
      <c r="AJ677" s="316">
        <v>0</v>
      </c>
      <c r="AK677" s="316">
        <v>0</v>
      </c>
      <c r="AL677" s="316">
        <v>0</v>
      </c>
    </row>
    <row r="678" spans="1:38">
      <c r="A678" s="316">
        <v>677</v>
      </c>
      <c r="B678" s="316" t="s">
        <v>247</v>
      </c>
      <c r="C678" s="316" t="s">
        <v>3402</v>
      </c>
      <c r="D678" s="316">
        <f t="shared" si="10"/>
        <v>7600</v>
      </c>
      <c r="E678" s="316">
        <v>0</v>
      </c>
      <c r="G678" s="316">
        <v>0</v>
      </c>
      <c r="H678" s="316">
        <v>0</v>
      </c>
      <c r="I678" s="316">
        <v>0</v>
      </c>
      <c r="J678" s="316">
        <v>0</v>
      </c>
      <c r="K678" s="316">
        <v>0</v>
      </c>
      <c r="L678" s="316">
        <v>0</v>
      </c>
      <c r="M678" s="316">
        <v>0</v>
      </c>
      <c r="N678" s="316">
        <v>0</v>
      </c>
      <c r="O678" s="316">
        <v>0</v>
      </c>
      <c r="P678" s="316">
        <v>1200</v>
      </c>
      <c r="Q678" s="316">
        <v>0</v>
      </c>
      <c r="R678" s="316">
        <v>0</v>
      </c>
      <c r="S678" s="316">
        <v>1200</v>
      </c>
      <c r="T678" s="316">
        <v>0</v>
      </c>
      <c r="U678" s="316">
        <v>0</v>
      </c>
      <c r="V678" s="316">
        <v>0</v>
      </c>
      <c r="W678" s="316">
        <v>0</v>
      </c>
      <c r="X678" s="316">
        <v>1200</v>
      </c>
      <c r="Y678" s="316">
        <v>0</v>
      </c>
      <c r="Z678" s="316">
        <v>0</v>
      </c>
      <c r="AA678" s="316">
        <v>1200</v>
      </c>
      <c r="AB678" s="316">
        <v>0</v>
      </c>
      <c r="AC678" s="316">
        <v>0</v>
      </c>
      <c r="AD678" s="316">
        <v>0</v>
      </c>
      <c r="AE678" s="316">
        <v>0</v>
      </c>
      <c r="AF678" s="316">
        <v>1400</v>
      </c>
      <c r="AG678" s="316">
        <v>0</v>
      </c>
      <c r="AH678" s="316">
        <v>0</v>
      </c>
      <c r="AI678" s="316">
        <v>0</v>
      </c>
      <c r="AJ678" s="316">
        <v>0</v>
      </c>
      <c r="AK678" s="316">
        <v>1400</v>
      </c>
      <c r="AL678" s="316">
        <v>7600</v>
      </c>
    </row>
    <row r="679" spans="1:38">
      <c r="A679" s="316">
        <v>678</v>
      </c>
      <c r="B679" s="316" t="s">
        <v>247</v>
      </c>
      <c r="C679" s="316" t="s">
        <v>3403</v>
      </c>
      <c r="D679" s="316">
        <f t="shared" si="10"/>
        <v>6000</v>
      </c>
      <c r="E679" s="316">
        <v>0</v>
      </c>
      <c r="G679" s="316">
        <v>0</v>
      </c>
      <c r="H679" s="316">
        <v>0</v>
      </c>
      <c r="I679" s="316">
        <v>0</v>
      </c>
      <c r="J679" s="316">
        <v>0</v>
      </c>
      <c r="K679" s="316">
        <v>0</v>
      </c>
      <c r="L679" s="316">
        <v>0</v>
      </c>
      <c r="M679" s="316">
        <v>0</v>
      </c>
      <c r="N679" s="316">
        <v>0</v>
      </c>
      <c r="O679" s="316">
        <v>0</v>
      </c>
      <c r="P679" s="316">
        <v>0</v>
      </c>
      <c r="Q679" s="316">
        <v>0</v>
      </c>
      <c r="R679" s="316">
        <v>1200</v>
      </c>
      <c r="S679" s="316">
        <v>0</v>
      </c>
      <c r="T679" s="316">
        <v>0</v>
      </c>
      <c r="U679" s="316">
        <v>0</v>
      </c>
      <c r="V679" s="316">
        <v>0</v>
      </c>
      <c r="W679" s="316">
        <v>1200</v>
      </c>
      <c r="X679" s="316">
        <v>0</v>
      </c>
      <c r="Y679" s="316">
        <v>0</v>
      </c>
      <c r="Z679" s="316">
        <v>1200</v>
      </c>
      <c r="AA679" s="316">
        <v>0</v>
      </c>
      <c r="AB679" s="316">
        <v>0</v>
      </c>
      <c r="AC679" s="316">
        <v>0</v>
      </c>
      <c r="AD679" s="316">
        <v>0</v>
      </c>
      <c r="AE679" s="316">
        <v>1200</v>
      </c>
      <c r="AF679" s="316">
        <v>0</v>
      </c>
      <c r="AG679" s="316">
        <v>0</v>
      </c>
      <c r="AH679" s="316">
        <v>1200</v>
      </c>
      <c r="AI679" s="316">
        <v>0</v>
      </c>
      <c r="AJ679" s="316">
        <v>0</v>
      </c>
      <c r="AK679" s="316">
        <v>0</v>
      </c>
      <c r="AL679" s="316">
        <v>6000</v>
      </c>
    </row>
    <row r="680" spans="1:38">
      <c r="A680" s="316">
        <v>679</v>
      </c>
      <c r="B680" s="316" t="s">
        <v>247</v>
      </c>
      <c r="C680" s="316" t="s">
        <v>3404</v>
      </c>
      <c r="D680" s="316">
        <f t="shared" si="10"/>
        <v>5850</v>
      </c>
      <c r="E680" s="316">
        <v>0</v>
      </c>
      <c r="G680" s="316">
        <v>0</v>
      </c>
      <c r="H680" s="316">
        <v>0</v>
      </c>
      <c r="I680" s="316">
        <v>0</v>
      </c>
      <c r="J680" s="316">
        <v>0</v>
      </c>
      <c r="K680" s="316">
        <v>0</v>
      </c>
      <c r="L680" s="316">
        <v>0</v>
      </c>
      <c r="M680" s="316">
        <v>0</v>
      </c>
      <c r="N680" s="316">
        <v>0</v>
      </c>
      <c r="O680" s="316">
        <v>0</v>
      </c>
      <c r="P680" s="316">
        <v>0</v>
      </c>
      <c r="Q680" s="316">
        <v>0</v>
      </c>
      <c r="R680" s="316">
        <v>0</v>
      </c>
      <c r="S680" s="316">
        <v>0</v>
      </c>
      <c r="T680" s="316">
        <v>1350</v>
      </c>
      <c r="U680" s="316">
        <v>0</v>
      </c>
      <c r="V680" s="316">
        <v>0</v>
      </c>
      <c r="W680" s="316">
        <v>0</v>
      </c>
      <c r="X680" s="316">
        <v>0</v>
      </c>
      <c r="Y680" s="316">
        <v>1350</v>
      </c>
      <c r="Z680" s="316">
        <v>0</v>
      </c>
      <c r="AA680" s="316">
        <v>0</v>
      </c>
      <c r="AB680" s="316">
        <v>0</v>
      </c>
      <c r="AC680" s="316">
        <v>0</v>
      </c>
      <c r="AD680" s="316">
        <v>1350</v>
      </c>
      <c r="AE680" s="316">
        <v>0</v>
      </c>
      <c r="AF680" s="316">
        <v>0</v>
      </c>
      <c r="AG680" s="316">
        <v>1800</v>
      </c>
      <c r="AH680" s="316">
        <v>0</v>
      </c>
      <c r="AI680" s="316">
        <v>0</v>
      </c>
      <c r="AJ680" s="316">
        <v>0</v>
      </c>
      <c r="AK680" s="316">
        <v>0</v>
      </c>
      <c r="AL680" s="316">
        <v>5850</v>
      </c>
    </row>
    <row r="681" spans="1:38">
      <c r="A681" s="316">
        <v>680</v>
      </c>
      <c r="B681" s="316" t="s">
        <v>247</v>
      </c>
      <c r="C681" s="316" t="s">
        <v>3405</v>
      </c>
      <c r="D681" s="316">
        <f t="shared" si="10"/>
        <v>0</v>
      </c>
      <c r="E681" s="316" t="s">
        <v>3406</v>
      </c>
      <c r="G681" s="316">
        <v>0</v>
      </c>
      <c r="H681" s="316">
        <v>0</v>
      </c>
      <c r="I681" s="316">
        <v>0</v>
      </c>
      <c r="J681" s="316">
        <v>0</v>
      </c>
      <c r="K681" s="316">
        <v>0</v>
      </c>
      <c r="L681" s="316">
        <v>0</v>
      </c>
      <c r="M681" s="316">
        <v>0</v>
      </c>
      <c r="N681" s="316">
        <v>0</v>
      </c>
      <c r="O681" s="316">
        <v>0</v>
      </c>
      <c r="P681" s="316">
        <v>0</v>
      </c>
      <c r="Q681" s="316">
        <v>0</v>
      </c>
      <c r="R681" s="316">
        <v>0</v>
      </c>
      <c r="S681" s="316">
        <v>0</v>
      </c>
      <c r="T681" s="316">
        <v>0</v>
      </c>
      <c r="U681" s="316">
        <v>0</v>
      </c>
      <c r="V681" s="316">
        <v>0</v>
      </c>
      <c r="W681" s="316">
        <v>0</v>
      </c>
      <c r="X681" s="316">
        <v>0</v>
      </c>
      <c r="Y681" s="316">
        <v>0</v>
      </c>
      <c r="Z681" s="316">
        <v>0</v>
      </c>
      <c r="AA681" s="316">
        <v>0</v>
      </c>
      <c r="AB681" s="316">
        <v>0</v>
      </c>
      <c r="AC681" s="316">
        <v>0</v>
      </c>
      <c r="AD681" s="316">
        <v>0</v>
      </c>
      <c r="AE681" s="316">
        <v>0</v>
      </c>
      <c r="AF681" s="316">
        <v>0</v>
      </c>
      <c r="AG681" s="316">
        <v>0</v>
      </c>
      <c r="AH681" s="316">
        <v>0</v>
      </c>
      <c r="AI681" s="316">
        <v>0</v>
      </c>
      <c r="AJ681" s="316">
        <v>0</v>
      </c>
      <c r="AK681" s="316">
        <v>0</v>
      </c>
      <c r="AL681" s="316">
        <v>0</v>
      </c>
    </row>
    <row r="682" spans="1:38">
      <c r="A682" s="316">
        <v>681</v>
      </c>
      <c r="B682" s="316" t="s">
        <v>247</v>
      </c>
      <c r="C682" s="316" t="s">
        <v>3405</v>
      </c>
      <c r="D682" s="316">
        <f t="shared" si="10"/>
        <v>0</v>
      </c>
      <c r="E682" s="316">
        <v>0</v>
      </c>
      <c r="G682" s="316">
        <v>0</v>
      </c>
      <c r="H682" s="316">
        <v>0</v>
      </c>
      <c r="I682" s="316">
        <v>0</v>
      </c>
      <c r="J682" s="316">
        <v>0</v>
      </c>
      <c r="K682" s="316">
        <v>0</v>
      </c>
      <c r="L682" s="316">
        <v>0</v>
      </c>
      <c r="M682" s="316">
        <v>0</v>
      </c>
      <c r="N682" s="316">
        <v>0</v>
      </c>
      <c r="O682" s="316">
        <v>0</v>
      </c>
      <c r="P682" s="316">
        <v>0</v>
      </c>
      <c r="Q682" s="316">
        <v>0</v>
      </c>
      <c r="R682" s="316">
        <v>0</v>
      </c>
      <c r="S682" s="316">
        <v>0</v>
      </c>
      <c r="T682" s="316">
        <v>0</v>
      </c>
      <c r="U682" s="316">
        <v>0</v>
      </c>
      <c r="V682" s="316">
        <v>0</v>
      </c>
      <c r="W682" s="316">
        <v>0</v>
      </c>
      <c r="X682" s="316">
        <v>0</v>
      </c>
      <c r="Y682" s="316">
        <v>0</v>
      </c>
      <c r="Z682" s="316">
        <v>0</v>
      </c>
      <c r="AA682" s="316">
        <v>0</v>
      </c>
      <c r="AB682" s="316">
        <v>0</v>
      </c>
      <c r="AC682" s="316">
        <v>0</v>
      </c>
      <c r="AD682" s="316">
        <v>0</v>
      </c>
      <c r="AE682" s="316">
        <v>0</v>
      </c>
      <c r="AF682" s="316">
        <v>0</v>
      </c>
      <c r="AG682" s="316">
        <v>0</v>
      </c>
      <c r="AH682" s="316">
        <v>0</v>
      </c>
      <c r="AI682" s="316">
        <v>0</v>
      </c>
      <c r="AJ682" s="316">
        <v>0</v>
      </c>
      <c r="AK682" s="316">
        <v>0</v>
      </c>
      <c r="AL682" s="316">
        <v>0</v>
      </c>
    </row>
    <row r="683" spans="1:38">
      <c r="A683" s="316">
        <v>682</v>
      </c>
      <c r="B683" s="316" t="s">
        <v>247</v>
      </c>
      <c r="C683" s="316" t="s">
        <v>3407</v>
      </c>
      <c r="D683" s="316">
        <f t="shared" si="10"/>
        <v>12600</v>
      </c>
      <c r="E683" s="316">
        <v>0</v>
      </c>
      <c r="G683" s="316">
        <v>0</v>
      </c>
      <c r="H683" s="316">
        <v>0</v>
      </c>
      <c r="I683" s="316">
        <v>0</v>
      </c>
      <c r="J683" s="316">
        <v>0</v>
      </c>
      <c r="K683" s="316">
        <v>0</v>
      </c>
      <c r="L683" s="316">
        <v>0</v>
      </c>
      <c r="M683" s="316">
        <v>0</v>
      </c>
      <c r="N683" s="316">
        <v>0</v>
      </c>
      <c r="O683" s="316">
        <v>0</v>
      </c>
      <c r="P683" s="316">
        <v>1980</v>
      </c>
      <c r="Q683" s="316">
        <v>0</v>
      </c>
      <c r="R683" s="316">
        <v>0</v>
      </c>
      <c r="S683" s="316">
        <v>1980</v>
      </c>
      <c r="T683" s="316">
        <v>0</v>
      </c>
      <c r="U683" s="316">
        <v>0</v>
      </c>
      <c r="V683" s="316">
        <v>0</v>
      </c>
      <c r="W683" s="316">
        <v>0</v>
      </c>
      <c r="X683" s="316">
        <v>1980</v>
      </c>
      <c r="Y683" s="316">
        <v>0</v>
      </c>
      <c r="Z683" s="316">
        <v>0</v>
      </c>
      <c r="AA683" s="316">
        <v>1980</v>
      </c>
      <c r="AB683" s="316">
        <v>0</v>
      </c>
      <c r="AC683" s="316">
        <v>0</v>
      </c>
      <c r="AD683" s="316">
        <v>0</v>
      </c>
      <c r="AE683" s="316">
        <v>0</v>
      </c>
      <c r="AF683" s="316">
        <v>2340</v>
      </c>
      <c r="AG683" s="316">
        <v>0</v>
      </c>
      <c r="AH683" s="316">
        <v>0</v>
      </c>
      <c r="AI683" s="316">
        <v>0</v>
      </c>
      <c r="AJ683" s="316">
        <v>0</v>
      </c>
      <c r="AK683" s="316">
        <v>2340</v>
      </c>
      <c r="AL683" s="316">
        <v>12600</v>
      </c>
    </row>
    <row r="684" spans="1:38">
      <c r="A684" s="316">
        <v>683</v>
      </c>
      <c r="B684" s="316" t="s">
        <v>247</v>
      </c>
      <c r="C684" s="316" t="s">
        <v>3408</v>
      </c>
      <c r="D684" s="316">
        <f t="shared" si="10"/>
        <v>9360</v>
      </c>
      <c r="E684" s="316">
        <v>0</v>
      </c>
      <c r="G684" s="316">
        <v>0</v>
      </c>
      <c r="H684" s="316">
        <v>0</v>
      </c>
      <c r="I684" s="316">
        <v>0</v>
      </c>
      <c r="J684" s="316">
        <v>0</v>
      </c>
      <c r="K684" s="316">
        <v>0</v>
      </c>
      <c r="L684" s="316">
        <v>0</v>
      </c>
      <c r="M684" s="316">
        <v>0</v>
      </c>
      <c r="N684" s="316">
        <v>0</v>
      </c>
      <c r="O684" s="316">
        <v>0</v>
      </c>
      <c r="P684" s="316">
        <v>0</v>
      </c>
      <c r="Q684" s="316">
        <v>1560</v>
      </c>
      <c r="R684" s="316">
        <v>0</v>
      </c>
      <c r="S684" s="316">
        <v>0</v>
      </c>
      <c r="T684" s="316">
        <v>1560</v>
      </c>
      <c r="U684" s="316">
        <v>0</v>
      </c>
      <c r="V684" s="316">
        <v>0</v>
      </c>
      <c r="W684" s="316">
        <v>0</v>
      </c>
      <c r="X684" s="316">
        <v>0</v>
      </c>
      <c r="Y684" s="316">
        <v>1560</v>
      </c>
      <c r="Z684" s="316">
        <v>0</v>
      </c>
      <c r="AA684" s="316">
        <v>0</v>
      </c>
      <c r="AB684" s="316">
        <v>0</v>
      </c>
      <c r="AC684" s="316">
        <v>0</v>
      </c>
      <c r="AD684" s="316">
        <v>1560</v>
      </c>
      <c r="AE684" s="316">
        <v>0</v>
      </c>
      <c r="AF684" s="316">
        <v>0</v>
      </c>
      <c r="AG684" s="316">
        <v>1560</v>
      </c>
      <c r="AH684" s="316">
        <v>0</v>
      </c>
      <c r="AI684" s="316">
        <v>0</v>
      </c>
      <c r="AJ684" s="316">
        <v>0</v>
      </c>
      <c r="AK684" s="316">
        <v>1560</v>
      </c>
      <c r="AL684" s="316">
        <v>9360</v>
      </c>
    </row>
    <row r="685" spans="1:38">
      <c r="A685" s="316">
        <v>684</v>
      </c>
      <c r="B685" s="316" t="s">
        <v>247</v>
      </c>
      <c r="C685" s="316" t="s">
        <v>3409</v>
      </c>
      <c r="D685" s="316">
        <f t="shared" si="10"/>
        <v>10800</v>
      </c>
      <c r="E685" s="316">
        <v>0</v>
      </c>
      <c r="G685" s="316">
        <v>0</v>
      </c>
      <c r="H685" s="316">
        <v>0</v>
      </c>
      <c r="I685" s="316">
        <v>0</v>
      </c>
      <c r="J685" s="316">
        <v>0</v>
      </c>
      <c r="K685" s="316">
        <v>0</v>
      </c>
      <c r="L685" s="316">
        <v>0</v>
      </c>
      <c r="M685" s="316">
        <v>0</v>
      </c>
      <c r="N685" s="316">
        <v>0</v>
      </c>
      <c r="O685" s="316">
        <v>0</v>
      </c>
      <c r="P685" s="316">
        <v>0</v>
      </c>
      <c r="Q685" s="316">
        <v>2000</v>
      </c>
      <c r="R685" s="316">
        <v>0</v>
      </c>
      <c r="S685" s="316">
        <v>0</v>
      </c>
      <c r="T685" s="316">
        <v>2000</v>
      </c>
      <c r="U685" s="316">
        <v>0</v>
      </c>
      <c r="V685" s="316">
        <v>0</v>
      </c>
      <c r="W685" s="316">
        <v>0</v>
      </c>
      <c r="X685" s="316">
        <v>0</v>
      </c>
      <c r="Y685" s="316">
        <v>0</v>
      </c>
      <c r="Z685" s="316">
        <v>2000</v>
      </c>
      <c r="AA685" s="316">
        <v>0</v>
      </c>
      <c r="AB685" s="316">
        <v>0</v>
      </c>
      <c r="AC685" s="316">
        <v>0</v>
      </c>
      <c r="AD685" s="316">
        <v>0</v>
      </c>
      <c r="AE685" s="316">
        <v>2400</v>
      </c>
      <c r="AF685" s="316">
        <v>0</v>
      </c>
      <c r="AG685" s="316">
        <v>0</v>
      </c>
      <c r="AH685" s="316">
        <v>2400</v>
      </c>
      <c r="AI685" s="316">
        <v>0</v>
      </c>
      <c r="AJ685" s="316">
        <v>0</v>
      </c>
      <c r="AK685" s="316">
        <v>0</v>
      </c>
      <c r="AL685" s="316">
        <v>10800</v>
      </c>
    </row>
    <row r="686" spans="1:38">
      <c r="A686" s="316">
        <v>685</v>
      </c>
      <c r="B686" s="316" t="s">
        <v>247</v>
      </c>
      <c r="C686" s="316" t="s">
        <v>3410</v>
      </c>
      <c r="D686" s="316">
        <f t="shared" si="10"/>
        <v>8400</v>
      </c>
      <c r="E686" s="316">
        <v>0</v>
      </c>
      <c r="G686" s="316">
        <v>0</v>
      </c>
      <c r="H686" s="316">
        <v>0</v>
      </c>
      <c r="I686" s="316">
        <v>0</v>
      </c>
      <c r="J686" s="316">
        <v>0</v>
      </c>
      <c r="K686" s="316">
        <v>0</v>
      </c>
      <c r="L686" s="316">
        <v>0</v>
      </c>
      <c r="M686" s="316">
        <v>0</v>
      </c>
      <c r="N686" s="316">
        <v>0</v>
      </c>
      <c r="O686" s="316">
        <v>0</v>
      </c>
      <c r="P686" s="316">
        <v>0</v>
      </c>
      <c r="Q686" s="316">
        <v>1600</v>
      </c>
      <c r="R686" s="316">
        <v>0</v>
      </c>
      <c r="S686" s="316">
        <v>0</v>
      </c>
      <c r="T686" s="316">
        <v>1600</v>
      </c>
      <c r="U686" s="316">
        <v>0</v>
      </c>
      <c r="V686" s="316">
        <v>0</v>
      </c>
      <c r="W686" s="316">
        <v>0</v>
      </c>
      <c r="X686" s="316">
        <v>0</v>
      </c>
      <c r="Y686" s="316">
        <v>1600</v>
      </c>
      <c r="Z686" s="316">
        <v>0</v>
      </c>
      <c r="AA686" s="316">
        <v>0</v>
      </c>
      <c r="AB686" s="316">
        <v>0</v>
      </c>
      <c r="AC686" s="316">
        <v>0</v>
      </c>
      <c r="AD686" s="316">
        <v>0</v>
      </c>
      <c r="AE686" s="316">
        <v>1800</v>
      </c>
      <c r="AF686" s="316">
        <v>0</v>
      </c>
      <c r="AG686" s="316">
        <v>0</v>
      </c>
      <c r="AH686" s="316">
        <v>1800</v>
      </c>
      <c r="AI686" s="316">
        <v>0</v>
      </c>
      <c r="AJ686" s="316">
        <v>0</v>
      </c>
      <c r="AK686" s="316">
        <v>0</v>
      </c>
      <c r="AL686" s="316">
        <v>8400</v>
      </c>
    </row>
    <row r="687" spans="1:38">
      <c r="A687" s="316">
        <v>686</v>
      </c>
      <c r="B687" s="316" t="s">
        <v>247</v>
      </c>
      <c r="C687" s="316" t="s">
        <v>3411</v>
      </c>
      <c r="D687" s="316">
        <f t="shared" si="10"/>
        <v>600</v>
      </c>
      <c r="E687" s="316">
        <v>0</v>
      </c>
      <c r="G687" s="316">
        <v>0</v>
      </c>
      <c r="H687" s="316">
        <v>0</v>
      </c>
      <c r="I687" s="316">
        <v>0</v>
      </c>
      <c r="J687" s="316">
        <v>0</v>
      </c>
      <c r="K687" s="316">
        <v>0</v>
      </c>
      <c r="L687" s="316">
        <v>0</v>
      </c>
      <c r="M687" s="316">
        <v>600</v>
      </c>
      <c r="N687" s="316">
        <v>0</v>
      </c>
      <c r="O687" s="316">
        <v>0</v>
      </c>
      <c r="P687" s="316">
        <v>0</v>
      </c>
      <c r="Q687" s="316">
        <v>0</v>
      </c>
      <c r="R687" s="316">
        <v>0</v>
      </c>
      <c r="S687" s="316">
        <v>0</v>
      </c>
      <c r="T687" s="316">
        <v>0</v>
      </c>
      <c r="U687" s="316">
        <v>0</v>
      </c>
      <c r="V687" s="316">
        <v>0</v>
      </c>
      <c r="W687" s="316">
        <v>0</v>
      </c>
      <c r="X687" s="316">
        <v>0</v>
      </c>
      <c r="Y687" s="316">
        <v>0</v>
      </c>
      <c r="Z687" s="316">
        <v>0</v>
      </c>
      <c r="AA687" s="316">
        <v>0</v>
      </c>
      <c r="AB687" s="316">
        <v>0</v>
      </c>
      <c r="AC687" s="316">
        <v>0</v>
      </c>
      <c r="AD687" s="316">
        <v>0</v>
      </c>
      <c r="AE687" s="316">
        <v>0</v>
      </c>
      <c r="AF687" s="316">
        <v>0</v>
      </c>
      <c r="AG687" s="316">
        <v>0</v>
      </c>
      <c r="AH687" s="316">
        <v>0</v>
      </c>
      <c r="AI687" s="316">
        <v>0</v>
      </c>
      <c r="AJ687" s="316">
        <v>0</v>
      </c>
      <c r="AK687" s="316">
        <v>0</v>
      </c>
      <c r="AL687" s="316">
        <v>600</v>
      </c>
    </row>
    <row r="688" spans="1:38">
      <c r="A688" s="316">
        <v>687</v>
      </c>
      <c r="B688" s="316" t="s">
        <v>247</v>
      </c>
      <c r="C688" s="316" t="s">
        <v>3412</v>
      </c>
      <c r="D688" s="316">
        <f t="shared" si="10"/>
        <v>7050</v>
      </c>
      <c r="E688" s="316">
        <v>0</v>
      </c>
      <c r="G688" s="316">
        <v>0</v>
      </c>
      <c r="H688" s="316">
        <v>0</v>
      </c>
      <c r="I688" s="316">
        <v>0</v>
      </c>
      <c r="J688" s="316">
        <v>0</v>
      </c>
      <c r="K688" s="316">
        <v>0</v>
      </c>
      <c r="L688" s="316">
        <v>0</v>
      </c>
      <c r="M688" s="316">
        <v>1050</v>
      </c>
      <c r="N688" s="316">
        <v>0</v>
      </c>
      <c r="O688" s="316">
        <v>0</v>
      </c>
      <c r="P688" s="316">
        <v>0</v>
      </c>
      <c r="Q688" s="316">
        <v>0</v>
      </c>
      <c r="R688" s="316">
        <v>1050</v>
      </c>
      <c r="S688" s="316">
        <v>0</v>
      </c>
      <c r="T688" s="316">
        <v>0</v>
      </c>
      <c r="U688" s="316">
        <v>0</v>
      </c>
      <c r="V688" s="316">
        <v>0</v>
      </c>
      <c r="W688" s="316">
        <v>0</v>
      </c>
      <c r="X688" s="316">
        <v>1050</v>
      </c>
      <c r="Y688" s="316">
        <v>0</v>
      </c>
      <c r="Z688" s="316">
        <v>0</v>
      </c>
      <c r="AA688" s="316">
        <v>1800</v>
      </c>
      <c r="AB688" s="316">
        <v>0</v>
      </c>
      <c r="AC688" s="316">
        <v>0</v>
      </c>
      <c r="AD688" s="316">
        <v>0</v>
      </c>
      <c r="AE688" s="316">
        <v>0</v>
      </c>
      <c r="AF688" s="316">
        <v>0</v>
      </c>
      <c r="AG688" s="316">
        <v>2100</v>
      </c>
      <c r="AH688" s="316">
        <v>0</v>
      </c>
      <c r="AI688" s="316">
        <v>0</v>
      </c>
      <c r="AJ688" s="316">
        <v>0</v>
      </c>
      <c r="AK688" s="316">
        <v>0</v>
      </c>
      <c r="AL688" s="316">
        <v>7050</v>
      </c>
    </row>
    <row r="689" spans="1:38">
      <c r="A689" s="316">
        <v>688</v>
      </c>
      <c r="B689" s="316" t="s">
        <v>247</v>
      </c>
      <c r="C689" s="316" t="s">
        <v>3413</v>
      </c>
      <c r="D689" s="316">
        <f t="shared" si="10"/>
        <v>12600</v>
      </c>
      <c r="E689" s="316">
        <v>0</v>
      </c>
      <c r="G689" s="316">
        <v>0</v>
      </c>
      <c r="H689" s="316">
        <v>0</v>
      </c>
      <c r="I689" s="316">
        <v>0</v>
      </c>
      <c r="J689" s="316">
        <v>0</v>
      </c>
      <c r="K689" s="316">
        <v>0</v>
      </c>
      <c r="L689" s="316">
        <v>0</v>
      </c>
      <c r="M689" s="316">
        <v>2100</v>
      </c>
      <c r="N689" s="316">
        <v>0</v>
      </c>
      <c r="O689" s="316">
        <v>0</v>
      </c>
      <c r="P689" s="316">
        <v>0</v>
      </c>
      <c r="Q689" s="316">
        <v>0</v>
      </c>
      <c r="R689" s="316">
        <v>2100</v>
      </c>
      <c r="S689" s="316">
        <v>0</v>
      </c>
      <c r="T689" s="316">
        <v>0</v>
      </c>
      <c r="U689" s="316">
        <v>0</v>
      </c>
      <c r="V689" s="316">
        <v>0</v>
      </c>
      <c r="W689" s="316">
        <v>2100</v>
      </c>
      <c r="X689" s="316">
        <v>0</v>
      </c>
      <c r="Y689" s="316">
        <v>0</v>
      </c>
      <c r="Z689" s="316">
        <v>2100</v>
      </c>
      <c r="AA689" s="316">
        <v>0</v>
      </c>
      <c r="AB689" s="316">
        <v>0</v>
      </c>
      <c r="AC689" s="316">
        <v>0</v>
      </c>
      <c r="AD689" s="316">
        <v>0</v>
      </c>
      <c r="AE689" s="316">
        <v>2100</v>
      </c>
      <c r="AF689" s="316">
        <v>0</v>
      </c>
      <c r="AG689" s="316">
        <v>0</v>
      </c>
      <c r="AH689" s="316">
        <v>2100</v>
      </c>
      <c r="AI689" s="316">
        <v>0</v>
      </c>
      <c r="AJ689" s="316">
        <v>0</v>
      </c>
      <c r="AK689" s="316">
        <v>0</v>
      </c>
      <c r="AL689" s="316">
        <v>12600</v>
      </c>
    </row>
    <row r="690" spans="1:38">
      <c r="A690" s="316">
        <v>689</v>
      </c>
      <c r="B690" s="316" t="s">
        <v>247</v>
      </c>
      <c r="C690" s="316" t="s">
        <v>3414</v>
      </c>
      <c r="D690" s="316">
        <f t="shared" si="10"/>
        <v>2700</v>
      </c>
      <c r="E690" s="316">
        <v>0</v>
      </c>
      <c r="G690" s="316">
        <v>0</v>
      </c>
      <c r="H690" s="316">
        <v>0</v>
      </c>
      <c r="I690" s="316">
        <v>0</v>
      </c>
      <c r="J690" s="316">
        <v>0</v>
      </c>
      <c r="K690" s="316">
        <v>0</v>
      </c>
      <c r="L690" s="316">
        <v>0</v>
      </c>
      <c r="M690" s="316">
        <v>0</v>
      </c>
      <c r="N690" s="316">
        <v>0</v>
      </c>
      <c r="O690" s="316">
        <v>0</v>
      </c>
      <c r="P690" s="316">
        <v>0</v>
      </c>
      <c r="Q690" s="316">
        <v>2700</v>
      </c>
      <c r="R690" s="316">
        <v>0</v>
      </c>
      <c r="S690" s="316">
        <v>0</v>
      </c>
      <c r="T690" s="316">
        <v>0</v>
      </c>
      <c r="U690" s="316">
        <v>0</v>
      </c>
      <c r="V690" s="316">
        <v>0</v>
      </c>
      <c r="W690" s="316">
        <v>0</v>
      </c>
      <c r="X690" s="316">
        <v>0</v>
      </c>
      <c r="Y690" s="316">
        <v>0</v>
      </c>
      <c r="Z690" s="316">
        <v>0</v>
      </c>
      <c r="AA690" s="316">
        <v>0</v>
      </c>
      <c r="AB690" s="316">
        <v>0</v>
      </c>
      <c r="AC690" s="316">
        <v>0</v>
      </c>
      <c r="AD690" s="316">
        <v>0</v>
      </c>
      <c r="AE690" s="316">
        <v>0</v>
      </c>
      <c r="AF690" s="316">
        <v>0</v>
      </c>
      <c r="AG690" s="316">
        <v>0</v>
      </c>
      <c r="AH690" s="316">
        <v>0</v>
      </c>
      <c r="AI690" s="316">
        <v>0</v>
      </c>
      <c r="AJ690" s="316">
        <v>0</v>
      </c>
      <c r="AK690" s="316">
        <v>0</v>
      </c>
      <c r="AL690" s="316">
        <v>2700</v>
      </c>
    </row>
    <row r="691" spans="1:38">
      <c r="A691" s="316">
        <v>690</v>
      </c>
      <c r="B691" s="316" t="s">
        <v>247</v>
      </c>
      <c r="C691" s="316" t="s">
        <v>3415</v>
      </c>
      <c r="D691" s="316">
        <f t="shared" si="10"/>
        <v>0</v>
      </c>
      <c r="E691" s="316">
        <v>0</v>
      </c>
      <c r="G691" s="316">
        <v>0</v>
      </c>
      <c r="H691" s="316">
        <v>0</v>
      </c>
      <c r="I691" s="316">
        <v>0</v>
      </c>
      <c r="J691" s="316">
        <v>0</v>
      </c>
      <c r="K691" s="316">
        <v>0</v>
      </c>
      <c r="L691" s="316">
        <v>0</v>
      </c>
      <c r="M691" s="316">
        <v>0</v>
      </c>
      <c r="N691" s="316">
        <v>0</v>
      </c>
      <c r="O691" s="316">
        <v>0</v>
      </c>
      <c r="P691" s="316">
        <v>0</v>
      </c>
      <c r="Q691" s="316">
        <v>0</v>
      </c>
      <c r="R691" s="316">
        <v>0</v>
      </c>
      <c r="S691" s="316">
        <v>0</v>
      </c>
      <c r="T691" s="316">
        <v>0</v>
      </c>
      <c r="U691" s="316">
        <v>0</v>
      </c>
      <c r="V691" s="316">
        <v>0</v>
      </c>
      <c r="W691" s="316">
        <v>0</v>
      </c>
      <c r="X691" s="316">
        <v>0</v>
      </c>
      <c r="Y691" s="316">
        <v>0</v>
      </c>
      <c r="Z691" s="316">
        <v>0</v>
      </c>
      <c r="AA691" s="316">
        <v>0</v>
      </c>
      <c r="AB691" s="316">
        <v>0</v>
      </c>
      <c r="AC691" s="316">
        <v>0</v>
      </c>
      <c r="AD691" s="316">
        <v>0</v>
      </c>
      <c r="AE691" s="316">
        <v>0</v>
      </c>
      <c r="AF691" s="316">
        <v>0</v>
      </c>
      <c r="AG691" s="316">
        <v>0</v>
      </c>
      <c r="AH691" s="316">
        <v>0</v>
      </c>
      <c r="AI691" s="316">
        <v>0</v>
      </c>
      <c r="AJ691" s="316">
        <v>0</v>
      </c>
      <c r="AK691" s="316">
        <v>0</v>
      </c>
      <c r="AL691" s="316">
        <v>0</v>
      </c>
    </row>
    <row r="692" spans="1:38">
      <c r="A692" s="316">
        <v>691</v>
      </c>
      <c r="B692" s="316" t="s">
        <v>247</v>
      </c>
      <c r="C692" s="316" t="s">
        <v>3416</v>
      </c>
      <c r="D692" s="316">
        <f t="shared" si="10"/>
        <v>0</v>
      </c>
      <c r="E692" s="316" t="s">
        <v>3406</v>
      </c>
      <c r="G692" s="316">
        <v>0</v>
      </c>
      <c r="H692" s="316">
        <v>0</v>
      </c>
      <c r="I692" s="316">
        <v>0</v>
      </c>
      <c r="J692" s="316">
        <v>0</v>
      </c>
      <c r="K692" s="316">
        <v>0</v>
      </c>
      <c r="L692" s="316">
        <v>0</v>
      </c>
      <c r="M692" s="316">
        <v>0</v>
      </c>
      <c r="N692" s="316">
        <v>0</v>
      </c>
      <c r="O692" s="316">
        <v>0</v>
      </c>
      <c r="P692" s="316">
        <v>0</v>
      </c>
      <c r="Q692" s="316">
        <v>0</v>
      </c>
      <c r="R692" s="316">
        <v>0</v>
      </c>
      <c r="S692" s="316">
        <v>0</v>
      </c>
      <c r="T692" s="316">
        <v>0</v>
      </c>
      <c r="U692" s="316">
        <v>0</v>
      </c>
      <c r="V692" s="316">
        <v>0</v>
      </c>
      <c r="W692" s="316">
        <v>0</v>
      </c>
      <c r="X692" s="316">
        <v>0</v>
      </c>
      <c r="Y692" s="316">
        <v>0</v>
      </c>
      <c r="Z692" s="316">
        <v>0</v>
      </c>
      <c r="AA692" s="316">
        <v>0</v>
      </c>
      <c r="AB692" s="316">
        <v>0</v>
      </c>
      <c r="AC692" s="316">
        <v>0</v>
      </c>
      <c r="AD692" s="316">
        <v>0</v>
      </c>
      <c r="AE692" s="316">
        <v>0</v>
      </c>
      <c r="AF692" s="316">
        <v>0</v>
      </c>
      <c r="AG692" s="316">
        <v>0</v>
      </c>
      <c r="AH692" s="316">
        <v>0</v>
      </c>
      <c r="AI692" s="316">
        <v>0</v>
      </c>
      <c r="AJ692" s="316">
        <v>0</v>
      </c>
      <c r="AK692" s="316">
        <v>0</v>
      </c>
      <c r="AL692" s="316">
        <v>0</v>
      </c>
    </row>
    <row r="693" spans="1:38">
      <c r="A693" s="316">
        <v>692</v>
      </c>
      <c r="B693" s="316" t="s">
        <v>247</v>
      </c>
      <c r="C693" s="316" t="s">
        <v>3416</v>
      </c>
      <c r="D693" s="316">
        <f t="shared" si="10"/>
        <v>8760</v>
      </c>
      <c r="E693" s="316">
        <v>0</v>
      </c>
      <c r="G693" s="316">
        <v>0</v>
      </c>
      <c r="H693" s="316">
        <v>0</v>
      </c>
      <c r="I693" s="316">
        <v>0</v>
      </c>
      <c r="J693" s="316">
        <v>0</v>
      </c>
      <c r="K693" s="316">
        <v>0</v>
      </c>
      <c r="L693" s="316">
        <v>0</v>
      </c>
      <c r="M693" s="316">
        <v>1200</v>
      </c>
      <c r="N693" s="316">
        <v>0</v>
      </c>
      <c r="O693" s="316">
        <v>0</v>
      </c>
      <c r="P693" s="316">
        <v>0</v>
      </c>
      <c r="Q693" s="316">
        <v>0</v>
      </c>
      <c r="R693" s="316">
        <v>0</v>
      </c>
      <c r="S693" s="316">
        <v>1200</v>
      </c>
      <c r="T693" s="316">
        <v>0</v>
      </c>
      <c r="U693" s="316">
        <v>0</v>
      </c>
      <c r="V693" s="316">
        <v>0</v>
      </c>
      <c r="W693" s="316">
        <v>0</v>
      </c>
      <c r="X693" s="316">
        <v>1200</v>
      </c>
      <c r="Y693" s="316">
        <v>0</v>
      </c>
      <c r="Z693" s="316">
        <v>0</v>
      </c>
      <c r="AA693" s="316">
        <v>1680</v>
      </c>
      <c r="AB693" s="316">
        <v>0</v>
      </c>
      <c r="AC693" s="316">
        <v>0</v>
      </c>
      <c r="AD693" s="316">
        <v>0</v>
      </c>
      <c r="AE693" s="316">
        <v>0</v>
      </c>
      <c r="AF693" s="316">
        <v>1680</v>
      </c>
      <c r="AG693" s="316">
        <v>0</v>
      </c>
      <c r="AH693" s="316">
        <v>0</v>
      </c>
      <c r="AI693" s="316">
        <v>0</v>
      </c>
      <c r="AJ693" s="316">
        <v>0</v>
      </c>
      <c r="AK693" s="316">
        <v>1800</v>
      </c>
      <c r="AL693" s="316">
        <v>8760</v>
      </c>
    </row>
    <row r="694" spans="1:38">
      <c r="A694" s="316">
        <v>693</v>
      </c>
      <c r="B694" s="316" t="s">
        <v>247</v>
      </c>
      <c r="C694" s="316" t="s">
        <v>3417</v>
      </c>
      <c r="D694" s="316">
        <f t="shared" si="10"/>
        <v>1680</v>
      </c>
      <c r="E694" s="316">
        <v>0</v>
      </c>
      <c r="G694" s="316">
        <v>0</v>
      </c>
      <c r="H694" s="316">
        <v>0</v>
      </c>
      <c r="I694" s="316">
        <v>0</v>
      </c>
      <c r="J694" s="316">
        <v>0</v>
      </c>
      <c r="K694" s="316">
        <v>0</v>
      </c>
      <c r="L694" s="316">
        <v>0</v>
      </c>
      <c r="M694" s="316">
        <v>0</v>
      </c>
      <c r="N694" s="316">
        <v>0</v>
      </c>
      <c r="O694" s="316">
        <v>0</v>
      </c>
      <c r="P694" s="316">
        <v>0</v>
      </c>
      <c r="Q694" s="316">
        <v>0</v>
      </c>
      <c r="R694" s="316">
        <v>0</v>
      </c>
      <c r="S694" s="316">
        <v>0</v>
      </c>
      <c r="T694" s="316">
        <v>0</v>
      </c>
      <c r="U694" s="316">
        <v>0</v>
      </c>
      <c r="V694" s="316">
        <v>0</v>
      </c>
      <c r="W694" s="316">
        <v>0</v>
      </c>
      <c r="X694" s="316">
        <v>840</v>
      </c>
      <c r="Y694" s="316">
        <v>0</v>
      </c>
      <c r="Z694" s="316">
        <v>0</v>
      </c>
      <c r="AA694" s="316">
        <v>0</v>
      </c>
      <c r="AB694" s="316">
        <v>0</v>
      </c>
      <c r="AC694" s="316">
        <v>0</v>
      </c>
      <c r="AD694" s="316">
        <v>0</v>
      </c>
      <c r="AE694" s="316">
        <v>0</v>
      </c>
      <c r="AF694" s="316">
        <v>0</v>
      </c>
      <c r="AG694" s="316">
        <v>840</v>
      </c>
      <c r="AH694" s="316">
        <v>0</v>
      </c>
      <c r="AI694" s="316">
        <v>0</v>
      </c>
      <c r="AJ694" s="316">
        <v>0</v>
      </c>
      <c r="AK694" s="316">
        <v>0</v>
      </c>
      <c r="AL694" s="316">
        <v>1680</v>
      </c>
    </row>
    <row r="695" spans="1:38">
      <c r="A695" s="316">
        <v>694</v>
      </c>
      <c r="B695" s="316" t="s">
        <v>247</v>
      </c>
      <c r="C695" s="316" t="s">
        <v>3418</v>
      </c>
      <c r="D695" s="316">
        <f t="shared" si="10"/>
        <v>1400</v>
      </c>
      <c r="E695" s="316">
        <v>0</v>
      </c>
      <c r="G695" s="316">
        <v>0</v>
      </c>
      <c r="H695" s="316">
        <v>0</v>
      </c>
      <c r="I695" s="316">
        <v>0</v>
      </c>
      <c r="J695" s="316">
        <v>0</v>
      </c>
      <c r="K695" s="316">
        <v>0</v>
      </c>
      <c r="L695" s="316">
        <v>0</v>
      </c>
      <c r="M695" s="316">
        <v>0</v>
      </c>
      <c r="N695" s="316">
        <v>0</v>
      </c>
      <c r="O695" s="316">
        <v>0</v>
      </c>
      <c r="P695" s="316">
        <v>0</v>
      </c>
      <c r="Q695" s="316">
        <v>0</v>
      </c>
      <c r="R695" s="316">
        <v>0</v>
      </c>
      <c r="S695" s="316">
        <v>0</v>
      </c>
      <c r="T695" s="316">
        <v>0</v>
      </c>
      <c r="U695" s="316">
        <v>0</v>
      </c>
      <c r="V695" s="316">
        <v>0</v>
      </c>
      <c r="W695" s="316">
        <v>0</v>
      </c>
      <c r="X695" s="316">
        <v>0</v>
      </c>
      <c r="Y695" s="316">
        <v>0</v>
      </c>
      <c r="Z695" s="316">
        <v>0</v>
      </c>
      <c r="AA695" s="316">
        <v>1400</v>
      </c>
      <c r="AB695" s="316">
        <v>0</v>
      </c>
      <c r="AC695" s="316">
        <v>0</v>
      </c>
      <c r="AD695" s="316">
        <v>0</v>
      </c>
      <c r="AE695" s="316">
        <v>0</v>
      </c>
      <c r="AF695" s="316">
        <v>0</v>
      </c>
      <c r="AG695" s="316">
        <v>0</v>
      </c>
      <c r="AH695" s="316">
        <v>0</v>
      </c>
      <c r="AI695" s="316">
        <v>0</v>
      </c>
      <c r="AJ695" s="316">
        <v>0</v>
      </c>
      <c r="AK695" s="316">
        <v>0</v>
      </c>
      <c r="AL695" s="316">
        <v>1400</v>
      </c>
    </row>
    <row r="696" spans="1:38">
      <c r="A696" s="316">
        <v>695</v>
      </c>
      <c r="B696" s="316" t="s">
        <v>247</v>
      </c>
      <c r="C696" s="316" t="s">
        <v>3419</v>
      </c>
      <c r="D696" s="316">
        <f t="shared" si="10"/>
        <v>1620</v>
      </c>
      <c r="E696" s="316">
        <v>0</v>
      </c>
      <c r="G696" s="316">
        <v>0</v>
      </c>
      <c r="H696" s="316">
        <v>0</v>
      </c>
      <c r="I696" s="316">
        <v>0</v>
      </c>
      <c r="J696" s="316">
        <v>0</v>
      </c>
      <c r="K696" s="316">
        <v>0</v>
      </c>
      <c r="L696" s="316">
        <v>0</v>
      </c>
      <c r="M696" s="316">
        <v>0</v>
      </c>
      <c r="N696" s="316">
        <v>0</v>
      </c>
      <c r="O696" s="316">
        <v>0</v>
      </c>
      <c r="P696" s="316">
        <v>0</v>
      </c>
      <c r="Q696" s="316">
        <v>0</v>
      </c>
      <c r="R696" s="316">
        <v>0</v>
      </c>
      <c r="S696" s="316">
        <v>0</v>
      </c>
      <c r="T696" s="316">
        <v>0</v>
      </c>
      <c r="U696" s="316">
        <v>0</v>
      </c>
      <c r="V696" s="316">
        <v>0</v>
      </c>
      <c r="W696" s="316">
        <v>0</v>
      </c>
      <c r="X696" s="316">
        <v>1620</v>
      </c>
      <c r="Y696" s="316">
        <v>0</v>
      </c>
      <c r="Z696" s="316">
        <v>0</v>
      </c>
      <c r="AA696" s="316">
        <v>0</v>
      </c>
      <c r="AB696" s="316">
        <v>0</v>
      </c>
      <c r="AC696" s="316">
        <v>0</v>
      </c>
      <c r="AD696" s="316">
        <v>0</v>
      </c>
      <c r="AE696" s="316">
        <v>0</v>
      </c>
      <c r="AF696" s="316">
        <v>0</v>
      </c>
      <c r="AG696" s="316">
        <v>0</v>
      </c>
      <c r="AH696" s="316">
        <v>0</v>
      </c>
      <c r="AI696" s="316">
        <v>0</v>
      </c>
      <c r="AJ696" s="316">
        <v>0</v>
      </c>
      <c r="AK696" s="316">
        <v>0</v>
      </c>
      <c r="AL696" s="316">
        <v>1620</v>
      </c>
    </row>
    <row r="697" spans="1:38">
      <c r="A697" s="316">
        <v>696</v>
      </c>
      <c r="B697" s="316" t="s">
        <v>247</v>
      </c>
      <c r="C697" s="316" t="s">
        <v>3420</v>
      </c>
      <c r="D697" s="316">
        <f t="shared" si="10"/>
        <v>1560</v>
      </c>
      <c r="E697" s="316">
        <v>0</v>
      </c>
      <c r="G697" s="316">
        <v>0</v>
      </c>
      <c r="H697" s="316">
        <v>0</v>
      </c>
      <c r="I697" s="316">
        <v>0</v>
      </c>
      <c r="J697" s="316">
        <v>0</v>
      </c>
      <c r="K697" s="316">
        <v>0</v>
      </c>
      <c r="L697" s="316">
        <v>0</v>
      </c>
      <c r="M697" s="316">
        <v>0</v>
      </c>
      <c r="N697" s="316">
        <v>0</v>
      </c>
      <c r="O697" s="316">
        <v>0</v>
      </c>
      <c r="P697" s="316">
        <v>0</v>
      </c>
      <c r="Q697" s="316">
        <v>0</v>
      </c>
      <c r="R697" s="316">
        <v>0</v>
      </c>
      <c r="S697" s="316">
        <v>0</v>
      </c>
      <c r="T697" s="316">
        <v>0</v>
      </c>
      <c r="U697" s="316">
        <v>0</v>
      </c>
      <c r="V697" s="316">
        <v>0</v>
      </c>
      <c r="W697" s="316">
        <v>0</v>
      </c>
      <c r="X697" s="316">
        <v>0</v>
      </c>
      <c r="Y697" s="316">
        <v>0</v>
      </c>
      <c r="Z697" s="316">
        <v>1560</v>
      </c>
      <c r="AA697" s="316">
        <v>0</v>
      </c>
      <c r="AB697" s="316">
        <v>0</v>
      </c>
      <c r="AC697" s="316">
        <v>0</v>
      </c>
      <c r="AD697" s="316">
        <v>0</v>
      </c>
      <c r="AE697" s="316">
        <v>0</v>
      </c>
      <c r="AF697" s="316">
        <v>0</v>
      </c>
      <c r="AG697" s="316">
        <v>0</v>
      </c>
      <c r="AH697" s="316">
        <v>0</v>
      </c>
      <c r="AI697" s="316">
        <v>0</v>
      </c>
      <c r="AJ697" s="316">
        <v>0</v>
      </c>
      <c r="AK697" s="316">
        <v>0</v>
      </c>
      <c r="AL697" s="316">
        <v>1560</v>
      </c>
    </row>
    <row r="698" spans="1:38">
      <c r="A698" s="316">
        <v>697</v>
      </c>
      <c r="B698" s="316" t="s">
        <v>247</v>
      </c>
      <c r="C698" s="316" t="s">
        <v>3421</v>
      </c>
      <c r="D698" s="316">
        <f t="shared" si="10"/>
        <v>1560</v>
      </c>
      <c r="E698" s="316">
        <v>0</v>
      </c>
      <c r="G698" s="316">
        <v>0</v>
      </c>
      <c r="H698" s="316">
        <v>0</v>
      </c>
      <c r="I698" s="316">
        <v>0</v>
      </c>
      <c r="J698" s="316">
        <v>0</v>
      </c>
      <c r="K698" s="316">
        <v>0</v>
      </c>
      <c r="L698" s="316">
        <v>0</v>
      </c>
      <c r="M698" s="316">
        <v>0</v>
      </c>
      <c r="N698" s="316">
        <v>0</v>
      </c>
      <c r="O698" s="316">
        <v>0</v>
      </c>
      <c r="P698" s="316">
        <v>0</v>
      </c>
      <c r="Q698" s="316">
        <v>0</v>
      </c>
      <c r="R698" s="316">
        <v>0</v>
      </c>
      <c r="S698" s="316">
        <v>0</v>
      </c>
      <c r="T698" s="316">
        <v>0</v>
      </c>
      <c r="U698" s="316">
        <v>0</v>
      </c>
      <c r="V698" s="316">
        <v>0</v>
      </c>
      <c r="W698" s="316">
        <v>0</v>
      </c>
      <c r="X698" s="316">
        <v>0</v>
      </c>
      <c r="Y698" s="316">
        <v>0</v>
      </c>
      <c r="Z698" s="316">
        <v>0</v>
      </c>
      <c r="AA698" s="316">
        <v>1560</v>
      </c>
      <c r="AB698" s="316">
        <v>0</v>
      </c>
      <c r="AC698" s="316">
        <v>0</v>
      </c>
      <c r="AD698" s="316">
        <v>0</v>
      </c>
      <c r="AE698" s="316">
        <v>0</v>
      </c>
      <c r="AF698" s="316">
        <v>0</v>
      </c>
      <c r="AG698" s="316">
        <v>0</v>
      </c>
      <c r="AH698" s="316">
        <v>0</v>
      </c>
      <c r="AI698" s="316">
        <v>0</v>
      </c>
      <c r="AJ698" s="316">
        <v>0</v>
      </c>
      <c r="AK698" s="316">
        <v>0</v>
      </c>
      <c r="AL698" s="316">
        <v>1560</v>
      </c>
    </row>
    <row r="699" spans="1:38">
      <c r="A699" s="316">
        <v>698</v>
      </c>
      <c r="B699" s="316" t="s">
        <v>247</v>
      </c>
      <c r="C699" s="316" t="s">
        <v>3422</v>
      </c>
      <c r="D699" s="316">
        <f t="shared" si="10"/>
        <v>2400</v>
      </c>
      <c r="E699" s="316">
        <v>0</v>
      </c>
      <c r="G699" s="316">
        <v>0</v>
      </c>
      <c r="H699" s="316">
        <v>0</v>
      </c>
      <c r="I699" s="316">
        <v>0</v>
      </c>
      <c r="J699" s="316">
        <v>0</v>
      </c>
      <c r="K699" s="316">
        <v>0</v>
      </c>
      <c r="L699" s="316">
        <v>0</v>
      </c>
      <c r="M699" s="316">
        <v>1200</v>
      </c>
      <c r="N699" s="316">
        <v>0</v>
      </c>
      <c r="O699" s="316">
        <v>0</v>
      </c>
      <c r="P699" s="316">
        <v>0</v>
      </c>
      <c r="Q699" s="316">
        <v>0</v>
      </c>
      <c r="R699" s="316">
        <v>0</v>
      </c>
      <c r="S699" s="316">
        <v>0</v>
      </c>
      <c r="T699" s="316">
        <v>0</v>
      </c>
      <c r="U699" s="316">
        <v>0</v>
      </c>
      <c r="V699" s="316">
        <v>0</v>
      </c>
      <c r="W699" s="316">
        <v>0</v>
      </c>
      <c r="X699" s="316">
        <v>0</v>
      </c>
      <c r="Y699" s="316">
        <v>1200</v>
      </c>
      <c r="Z699" s="316">
        <v>0</v>
      </c>
      <c r="AA699" s="316">
        <v>0</v>
      </c>
      <c r="AB699" s="316">
        <v>0</v>
      </c>
      <c r="AC699" s="316">
        <v>0</v>
      </c>
      <c r="AD699" s="316">
        <v>0</v>
      </c>
      <c r="AE699" s="316">
        <v>0</v>
      </c>
      <c r="AF699" s="316">
        <v>0</v>
      </c>
      <c r="AG699" s="316">
        <v>0</v>
      </c>
      <c r="AH699" s="316">
        <v>0</v>
      </c>
      <c r="AI699" s="316">
        <v>0</v>
      </c>
      <c r="AJ699" s="316">
        <v>0</v>
      </c>
      <c r="AK699" s="316">
        <v>0</v>
      </c>
      <c r="AL699" s="316">
        <v>2400</v>
      </c>
    </row>
    <row r="700" spans="1:38">
      <c r="A700" s="316">
        <v>699</v>
      </c>
      <c r="B700" s="316" t="s">
        <v>247</v>
      </c>
      <c r="C700" s="316" t="s">
        <v>3423</v>
      </c>
      <c r="D700" s="316">
        <f t="shared" si="10"/>
        <v>2400</v>
      </c>
      <c r="E700" s="316">
        <v>0</v>
      </c>
      <c r="G700" s="316">
        <v>0</v>
      </c>
      <c r="H700" s="316">
        <v>0</v>
      </c>
      <c r="I700" s="316">
        <v>0</v>
      </c>
      <c r="J700" s="316">
        <v>0</v>
      </c>
      <c r="K700" s="316">
        <v>0</v>
      </c>
      <c r="L700" s="316">
        <v>0</v>
      </c>
      <c r="M700" s="316">
        <v>1200</v>
      </c>
      <c r="N700" s="316">
        <v>0</v>
      </c>
      <c r="O700" s="316">
        <v>0</v>
      </c>
      <c r="P700" s="316">
        <v>0</v>
      </c>
      <c r="Q700" s="316">
        <v>0</v>
      </c>
      <c r="R700" s="316">
        <v>0</v>
      </c>
      <c r="S700" s="316">
        <v>0</v>
      </c>
      <c r="T700" s="316">
        <v>0</v>
      </c>
      <c r="U700" s="316">
        <v>0</v>
      </c>
      <c r="V700" s="316">
        <v>0</v>
      </c>
      <c r="W700" s="316">
        <v>0</v>
      </c>
      <c r="X700" s="316">
        <v>0</v>
      </c>
      <c r="Y700" s="316">
        <v>1200</v>
      </c>
      <c r="Z700" s="316">
        <v>0</v>
      </c>
      <c r="AA700" s="316">
        <v>0</v>
      </c>
      <c r="AB700" s="316">
        <v>0</v>
      </c>
      <c r="AC700" s="316">
        <v>0</v>
      </c>
      <c r="AD700" s="316">
        <v>0</v>
      </c>
      <c r="AE700" s="316">
        <v>0</v>
      </c>
      <c r="AF700" s="316">
        <v>0</v>
      </c>
      <c r="AG700" s="316">
        <v>0</v>
      </c>
      <c r="AH700" s="316">
        <v>0</v>
      </c>
      <c r="AI700" s="316">
        <v>0</v>
      </c>
      <c r="AJ700" s="316">
        <v>0</v>
      </c>
      <c r="AK700" s="316">
        <v>0</v>
      </c>
      <c r="AL700" s="316">
        <v>2400</v>
      </c>
    </row>
    <row r="701" spans="1:38">
      <c r="A701" s="316">
        <v>700</v>
      </c>
      <c r="B701" s="316" t="s">
        <v>247</v>
      </c>
      <c r="C701" s="316" t="s">
        <v>3424</v>
      </c>
      <c r="D701" s="316">
        <f t="shared" si="10"/>
        <v>6930</v>
      </c>
      <c r="E701" s="316">
        <v>0</v>
      </c>
      <c r="G701" s="316">
        <v>0</v>
      </c>
      <c r="H701" s="316">
        <v>0</v>
      </c>
      <c r="I701" s="316">
        <v>0</v>
      </c>
      <c r="J701" s="316">
        <v>0</v>
      </c>
      <c r="K701" s="316">
        <v>0</v>
      </c>
      <c r="L701" s="316">
        <v>0</v>
      </c>
      <c r="M701" s="316">
        <v>1650</v>
      </c>
      <c r="N701" s="316">
        <v>0</v>
      </c>
      <c r="O701" s="316">
        <v>0</v>
      </c>
      <c r="P701" s="316">
        <v>0</v>
      </c>
      <c r="Q701" s="316">
        <v>0</v>
      </c>
      <c r="R701" s="316">
        <v>0</v>
      </c>
      <c r="S701" s="316">
        <v>990</v>
      </c>
      <c r="T701" s="316">
        <v>0</v>
      </c>
      <c r="U701" s="316">
        <v>0</v>
      </c>
      <c r="V701" s="316">
        <v>0</v>
      </c>
      <c r="W701" s="316">
        <v>0</v>
      </c>
      <c r="X701" s="316">
        <v>1320</v>
      </c>
      <c r="Y701" s="316">
        <v>0</v>
      </c>
      <c r="Z701" s="316">
        <v>0</v>
      </c>
      <c r="AA701" s="316">
        <v>990</v>
      </c>
      <c r="AB701" s="316">
        <v>0</v>
      </c>
      <c r="AC701" s="316">
        <v>0</v>
      </c>
      <c r="AD701" s="316">
        <v>0</v>
      </c>
      <c r="AE701" s="316">
        <v>0</v>
      </c>
      <c r="AF701" s="316">
        <v>990</v>
      </c>
      <c r="AG701" s="316">
        <v>0</v>
      </c>
      <c r="AH701" s="316">
        <v>0</v>
      </c>
      <c r="AI701" s="316">
        <v>0</v>
      </c>
      <c r="AJ701" s="316">
        <v>0</v>
      </c>
      <c r="AK701" s="316">
        <v>990</v>
      </c>
      <c r="AL701" s="316">
        <v>6930</v>
      </c>
    </row>
    <row r="702" spans="1:38">
      <c r="A702" s="316">
        <v>701</v>
      </c>
      <c r="B702" s="316" t="s">
        <v>247</v>
      </c>
      <c r="C702" s="316" t="s">
        <v>3425</v>
      </c>
      <c r="D702" s="316">
        <f t="shared" si="10"/>
        <v>10230</v>
      </c>
      <c r="E702" s="316">
        <v>0</v>
      </c>
      <c r="G702" s="316">
        <v>0</v>
      </c>
      <c r="H702" s="316">
        <v>0</v>
      </c>
      <c r="I702" s="316">
        <v>0</v>
      </c>
      <c r="J702" s="316">
        <v>0</v>
      </c>
      <c r="K702" s="316">
        <v>0</v>
      </c>
      <c r="L702" s="316">
        <v>0</v>
      </c>
      <c r="M702" s="316">
        <v>1650</v>
      </c>
      <c r="N702" s="316">
        <v>0</v>
      </c>
      <c r="O702" s="316">
        <v>0</v>
      </c>
      <c r="P702" s="316">
        <v>0</v>
      </c>
      <c r="Q702" s="316">
        <v>0</v>
      </c>
      <c r="R702" s="316">
        <v>0</v>
      </c>
      <c r="S702" s="316">
        <v>1650</v>
      </c>
      <c r="T702" s="316">
        <v>0</v>
      </c>
      <c r="U702" s="316">
        <v>0</v>
      </c>
      <c r="V702" s="316">
        <v>0</v>
      </c>
      <c r="W702" s="316">
        <v>0</v>
      </c>
      <c r="X702" s="316">
        <v>1320</v>
      </c>
      <c r="Y702" s="316">
        <v>0</v>
      </c>
      <c r="Z702" s="316">
        <v>0</v>
      </c>
      <c r="AA702" s="316">
        <v>1650</v>
      </c>
      <c r="AB702" s="316">
        <v>0</v>
      </c>
      <c r="AC702" s="316">
        <v>0</v>
      </c>
      <c r="AD702" s="316">
        <v>0</v>
      </c>
      <c r="AE702" s="316">
        <v>0</v>
      </c>
      <c r="AF702" s="316">
        <v>1980</v>
      </c>
      <c r="AG702" s="316">
        <v>0</v>
      </c>
      <c r="AH702" s="316">
        <v>0</v>
      </c>
      <c r="AI702" s="316">
        <v>0</v>
      </c>
      <c r="AJ702" s="316">
        <v>0</v>
      </c>
      <c r="AK702" s="316">
        <v>1980</v>
      </c>
      <c r="AL702" s="316">
        <v>10230</v>
      </c>
    </row>
    <row r="703" spans="1:38">
      <c r="A703" s="316">
        <v>702</v>
      </c>
      <c r="B703" s="316" t="s">
        <v>247</v>
      </c>
      <c r="C703" s="316" t="s">
        <v>3426</v>
      </c>
      <c r="D703" s="316">
        <f t="shared" si="10"/>
        <v>6930</v>
      </c>
      <c r="E703" s="316">
        <v>0</v>
      </c>
      <c r="G703" s="316">
        <v>0</v>
      </c>
      <c r="H703" s="316">
        <v>0</v>
      </c>
      <c r="I703" s="316">
        <v>0</v>
      </c>
      <c r="J703" s="316">
        <v>0</v>
      </c>
      <c r="K703" s="316">
        <v>0</v>
      </c>
      <c r="L703" s="316">
        <v>0</v>
      </c>
      <c r="M703" s="316">
        <v>1650</v>
      </c>
      <c r="N703" s="316">
        <v>0</v>
      </c>
      <c r="O703" s="316">
        <v>0</v>
      </c>
      <c r="P703" s="316">
        <v>0</v>
      </c>
      <c r="Q703" s="316">
        <v>0</v>
      </c>
      <c r="R703" s="316">
        <v>0</v>
      </c>
      <c r="S703" s="316">
        <v>990</v>
      </c>
      <c r="T703" s="316">
        <v>0</v>
      </c>
      <c r="U703" s="316">
        <v>0</v>
      </c>
      <c r="V703" s="316">
        <v>0</v>
      </c>
      <c r="W703" s="316">
        <v>0</v>
      </c>
      <c r="X703" s="316">
        <v>1320</v>
      </c>
      <c r="Y703" s="316">
        <v>0</v>
      </c>
      <c r="Z703" s="316">
        <v>0</v>
      </c>
      <c r="AA703" s="316">
        <v>990</v>
      </c>
      <c r="AB703" s="316">
        <v>0</v>
      </c>
      <c r="AC703" s="316">
        <v>0</v>
      </c>
      <c r="AD703" s="316">
        <v>0</v>
      </c>
      <c r="AE703" s="316">
        <v>0</v>
      </c>
      <c r="AF703" s="316">
        <v>990</v>
      </c>
      <c r="AG703" s="316">
        <v>0</v>
      </c>
      <c r="AH703" s="316">
        <v>0</v>
      </c>
      <c r="AI703" s="316">
        <v>0</v>
      </c>
      <c r="AJ703" s="316">
        <v>0</v>
      </c>
      <c r="AK703" s="316">
        <v>990</v>
      </c>
      <c r="AL703" s="316">
        <v>6930</v>
      </c>
    </row>
    <row r="704" spans="1:38">
      <c r="A704" s="316">
        <v>703</v>
      </c>
      <c r="B704" s="316" t="s">
        <v>247</v>
      </c>
      <c r="C704" s="316" t="s">
        <v>3427</v>
      </c>
      <c r="D704" s="316">
        <f t="shared" si="10"/>
        <v>10230</v>
      </c>
      <c r="E704" s="316">
        <v>0</v>
      </c>
      <c r="G704" s="316">
        <v>0</v>
      </c>
      <c r="H704" s="316">
        <v>0</v>
      </c>
      <c r="I704" s="316">
        <v>0</v>
      </c>
      <c r="J704" s="316">
        <v>0</v>
      </c>
      <c r="K704" s="316">
        <v>0</v>
      </c>
      <c r="L704" s="316">
        <v>0</v>
      </c>
      <c r="M704" s="316">
        <v>0</v>
      </c>
      <c r="N704" s="316">
        <v>0</v>
      </c>
      <c r="O704" s="316">
        <v>0</v>
      </c>
      <c r="P704" s="316">
        <v>1650</v>
      </c>
      <c r="Q704" s="316">
        <v>0</v>
      </c>
      <c r="R704" s="316">
        <v>0</v>
      </c>
      <c r="S704" s="316">
        <v>1650</v>
      </c>
      <c r="T704" s="316">
        <v>0</v>
      </c>
      <c r="U704" s="316">
        <v>0</v>
      </c>
      <c r="V704" s="316">
        <v>0</v>
      </c>
      <c r="W704" s="316">
        <v>0</v>
      </c>
      <c r="X704" s="316">
        <v>1320</v>
      </c>
      <c r="Y704" s="316">
        <v>0</v>
      </c>
      <c r="Z704" s="316">
        <v>0</v>
      </c>
      <c r="AA704" s="316">
        <v>1650</v>
      </c>
      <c r="AB704" s="316">
        <v>0</v>
      </c>
      <c r="AC704" s="316">
        <v>0</v>
      </c>
      <c r="AD704" s="316">
        <v>0</v>
      </c>
      <c r="AE704" s="316">
        <v>0</v>
      </c>
      <c r="AF704" s="316">
        <v>1980</v>
      </c>
      <c r="AG704" s="316">
        <v>0</v>
      </c>
      <c r="AH704" s="316">
        <v>0</v>
      </c>
      <c r="AI704" s="316">
        <v>0</v>
      </c>
      <c r="AJ704" s="316">
        <v>0</v>
      </c>
      <c r="AK704" s="316">
        <v>1980</v>
      </c>
      <c r="AL704" s="316">
        <v>10230</v>
      </c>
    </row>
    <row r="705" spans="1:38">
      <c r="A705" s="316">
        <v>704</v>
      </c>
      <c r="B705" s="316" t="s">
        <v>247</v>
      </c>
      <c r="C705" s="316" t="s">
        <v>3428</v>
      </c>
      <c r="D705" s="316">
        <f t="shared" si="10"/>
        <v>6800</v>
      </c>
      <c r="E705" s="316">
        <v>0</v>
      </c>
      <c r="G705" s="316">
        <v>0</v>
      </c>
      <c r="H705" s="316">
        <v>0</v>
      </c>
      <c r="I705" s="316">
        <v>0</v>
      </c>
      <c r="J705" s="316">
        <v>0</v>
      </c>
      <c r="K705" s="316">
        <v>0</v>
      </c>
      <c r="L705" s="316">
        <v>800</v>
      </c>
      <c r="M705" s="316">
        <v>0</v>
      </c>
      <c r="N705" s="316">
        <v>0</v>
      </c>
      <c r="O705" s="316">
        <v>0</v>
      </c>
      <c r="P705" s="316">
        <v>0</v>
      </c>
      <c r="Q705" s="316">
        <v>1200</v>
      </c>
      <c r="R705" s="316">
        <v>0</v>
      </c>
      <c r="S705" s="316">
        <v>0</v>
      </c>
      <c r="T705" s="316">
        <v>1200</v>
      </c>
      <c r="U705" s="316">
        <v>0</v>
      </c>
      <c r="V705" s="316">
        <v>0</v>
      </c>
      <c r="W705" s="316">
        <v>0</v>
      </c>
      <c r="X705" s="316">
        <v>0</v>
      </c>
      <c r="Y705" s="316">
        <v>1200</v>
      </c>
      <c r="Z705" s="316">
        <v>0</v>
      </c>
      <c r="AA705" s="316">
        <v>0</v>
      </c>
      <c r="AB705" s="316">
        <v>0</v>
      </c>
      <c r="AC705" s="316">
        <v>0</v>
      </c>
      <c r="AD705" s="316">
        <v>1200</v>
      </c>
      <c r="AE705" s="316">
        <v>0</v>
      </c>
      <c r="AF705" s="316">
        <v>0</v>
      </c>
      <c r="AG705" s="316">
        <v>1200</v>
      </c>
      <c r="AH705" s="316">
        <v>0</v>
      </c>
      <c r="AI705" s="316">
        <v>0</v>
      </c>
      <c r="AJ705" s="316">
        <v>0</v>
      </c>
      <c r="AK705" s="316">
        <v>0</v>
      </c>
      <c r="AL705" s="316">
        <v>6800</v>
      </c>
    </row>
    <row r="706" spans="1:38">
      <c r="A706" s="316">
        <v>705</v>
      </c>
      <c r="B706" s="316" t="s">
        <v>247</v>
      </c>
      <c r="C706" s="316" t="s">
        <v>3429</v>
      </c>
      <c r="D706" s="316">
        <f t="shared" ref="D706:D769" si="11">IF(ISERROR(AL706),0,AL706)</f>
        <v>8800</v>
      </c>
      <c r="E706" s="316">
        <v>0</v>
      </c>
      <c r="G706" s="316">
        <v>0</v>
      </c>
      <c r="H706" s="316">
        <v>0</v>
      </c>
      <c r="I706" s="316">
        <v>0</v>
      </c>
      <c r="J706" s="316">
        <v>0</v>
      </c>
      <c r="K706" s="316">
        <v>0</v>
      </c>
      <c r="L706" s="316">
        <v>1600</v>
      </c>
      <c r="M706" s="316">
        <v>0</v>
      </c>
      <c r="N706" s="316">
        <v>0</v>
      </c>
      <c r="O706" s="316">
        <v>0</v>
      </c>
      <c r="P706" s="316">
        <v>0</v>
      </c>
      <c r="Q706" s="316">
        <v>1600</v>
      </c>
      <c r="R706" s="316">
        <v>0</v>
      </c>
      <c r="S706" s="316">
        <v>0</v>
      </c>
      <c r="T706" s="316">
        <v>1200</v>
      </c>
      <c r="U706" s="316">
        <v>0</v>
      </c>
      <c r="V706" s="316">
        <v>0</v>
      </c>
      <c r="W706" s="316">
        <v>0</v>
      </c>
      <c r="X706" s="316">
        <v>0</v>
      </c>
      <c r="Y706" s="316">
        <v>1200</v>
      </c>
      <c r="Z706" s="316">
        <v>0</v>
      </c>
      <c r="AA706" s="316">
        <v>0</v>
      </c>
      <c r="AB706" s="316">
        <v>0</v>
      </c>
      <c r="AC706" s="316">
        <v>0</v>
      </c>
      <c r="AD706" s="316">
        <v>1600</v>
      </c>
      <c r="AE706" s="316">
        <v>0</v>
      </c>
      <c r="AF706" s="316">
        <v>0</v>
      </c>
      <c r="AG706" s="316">
        <v>1600</v>
      </c>
      <c r="AH706" s="316">
        <v>0</v>
      </c>
      <c r="AI706" s="316">
        <v>0</v>
      </c>
      <c r="AJ706" s="316">
        <v>0</v>
      </c>
      <c r="AK706" s="316">
        <v>0</v>
      </c>
      <c r="AL706" s="316">
        <v>8800</v>
      </c>
    </row>
    <row r="707" spans="1:38">
      <c r="A707" s="316">
        <v>706</v>
      </c>
      <c r="B707" s="316" t="s">
        <v>247</v>
      </c>
      <c r="C707" s="316" t="s">
        <v>3430</v>
      </c>
      <c r="D707" s="316">
        <f t="shared" si="11"/>
        <v>5740</v>
      </c>
      <c r="E707" s="316">
        <v>0</v>
      </c>
      <c r="G707" s="316">
        <v>0</v>
      </c>
      <c r="H707" s="316">
        <v>0</v>
      </c>
      <c r="I707" s="316">
        <v>0</v>
      </c>
      <c r="J707" s="316">
        <v>0</v>
      </c>
      <c r="K707" s="316">
        <v>0</v>
      </c>
      <c r="L707" s="316">
        <v>280</v>
      </c>
      <c r="M707" s="316">
        <v>0</v>
      </c>
      <c r="N707" s="316">
        <v>0</v>
      </c>
      <c r="O707" s="316">
        <v>0</v>
      </c>
      <c r="P707" s="316">
        <v>0</v>
      </c>
      <c r="Q707" s="316">
        <v>980</v>
      </c>
      <c r="R707" s="316">
        <v>0</v>
      </c>
      <c r="S707" s="316">
        <v>0</v>
      </c>
      <c r="T707" s="316">
        <v>1120</v>
      </c>
      <c r="U707" s="316">
        <v>0</v>
      </c>
      <c r="V707" s="316">
        <v>0</v>
      </c>
      <c r="W707" s="316">
        <v>0</v>
      </c>
      <c r="X707" s="316">
        <v>0</v>
      </c>
      <c r="Y707" s="316">
        <v>1120</v>
      </c>
      <c r="Z707" s="316">
        <v>0</v>
      </c>
      <c r="AA707" s="316">
        <v>0</v>
      </c>
      <c r="AB707" s="316">
        <v>0</v>
      </c>
      <c r="AC707" s="316">
        <v>0</v>
      </c>
      <c r="AD707" s="316">
        <v>1120</v>
      </c>
      <c r="AE707" s="316">
        <v>0</v>
      </c>
      <c r="AF707" s="316">
        <v>0</v>
      </c>
      <c r="AG707" s="316">
        <v>1120</v>
      </c>
      <c r="AH707" s="316">
        <v>0</v>
      </c>
      <c r="AI707" s="316">
        <v>0</v>
      </c>
      <c r="AJ707" s="316">
        <v>0</v>
      </c>
      <c r="AK707" s="316">
        <v>0</v>
      </c>
      <c r="AL707" s="316">
        <v>5740</v>
      </c>
    </row>
    <row r="708" spans="1:38">
      <c r="A708" s="316">
        <v>707</v>
      </c>
      <c r="B708" s="316" t="s">
        <v>247</v>
      </c>
      <c r="C708" s="316" t="s">
        <v>3431</v>
      </c>
      <c r="D708" s="316">
        <f t="shared" si="11"/>
        <v>8160</v>
      </c>
      <c r="E708" s="316">
        <v>0</v>
      </c>
      <c r="G708" s="316">
        <v>0</v>
      </c>
      <c r="H708" s="316">
        <v>0</v>
      </c>
      <c r="I708" s="316">
        <v>0</v>
      </c>
      <c r="J708" s="316">
        <v>0</v>
      </c>
      <c r="K708" s="316">
        <v>0</v>
      </c>
      <c r="L708" s="316">
        <v>1680</v>
      </c>
      <c r="M708" s="316">
        <v>0</v>
      </c>
      <c r="N708" s="316">
        <v>0</v>
      </c>
      <c r="O708" s="316">
        <v>0</v>
      </c>
      <c r="P708" s="316">
        <v>0</v>
      </c>
      <c r="Q708" s="316">
        <v>840</v>
      </c>
      <c r="R708" s="316">
        <v>0</v>
      </c>
      <c r="S708" s="316">
        <v>0</v>
      </c>
      <c r="T708" s="316">
        <v>1260</v>
      </c>
      <c r="U708" s="316">
        <v>0</v>
      </c>
      <c r="V708" s="316">
        <v>0</v>
      </c>
      <c r="W708" s="316">
        <v>0</v>
      </c>
      <c r="X708" s="316">
        <v>0</v>
      </c>
      <c r="Y708" s="316">
        <v>1260</v>
      </c>
      <c r="Z708" s="316">
        <v>0</v>
      </c>
      <c r="AA708" s="316">
        <v>0</v>
      </c>
      <c r="AB708" s="316">
        <v>0</v>
      </c>
      <c r="AC708" s="316">
        <v>0</v>
      </c>
      <c r="AD708" s="316">
        <v>1560</v>
      </c>
      <c r="AE708" s="316">
        <v>0</v>
      </c>
      <c r="AF708" s="316">
        <v>0</v>
      </c>
      <c r="AG708" s="316">
        <v>1560</v>
      </c>
      <c r="AH708" s="316">
        <v>0</v>
      </c>
      <c r="AI708" s="316">
        <v>0</v>
      </c>
      <c r="AJ708" s="316">
        <v>0</v>
      </c>
      <c r="AK708" s="316">
        <v>0</v>
      </c>
      <c r="AL708" s="316">
        <v>8160</v>
      </c>
    </row>
    <row r="709" spans="1:38">
      <c r="A709" s="316">
        <v>708</v>
      </c>
      <c r="B709" s="316" t="s">
        <v>247</v>
      </c>
      <c r="C709" s="316" t="s">
        <v>3432</v>
      </c>
      <c r="D709" s="316">
        <f t="shared" si="11"/>
        <v>5740</v>
      </c>
      <c r="E709" s="316">
        <v>0</v>
      </c>
      <c r="G709" s="316">
        <v>0</v>
      </c>
      <c r="H709" s="316">
        <v>0</v>
      </c>
      <c r="I709" s="316">
        <v>0</v>
      </c>
      <c r="J709" s="316">
        <v>0</v>
      </c>
      <c r="K709" s="316">
        <v>0</v>
      </c>
      <c r="L709" s="316">
        <v>280</v>
      </c>
      <c r="M709" s="316">
        <v>0</v>
      </c>
      <c r="N709" s="316">
        <v>0</v>
      </c>
      <c r="O709" s="316">
        <v>0</v>
      </c>
      <c r="P709" s="316">
        <v>0</v>
      </c>
      <c r="Q709" s="316">
        <v>980</v>
      </c>
      <c r="R709" s="316">
        <v>0</v>
      </c>
      <c r="S709" s="316">
        <v>0</v>
      </c>
      <c r="T709" s="316">
        <v>1120</v>
      </c>
      <c r="U709" s="316">
        <v>0</v>
      </c>
      <c r="V709" s="316">
        <v>0</v>
      </c>
      <c r="W709" s="316">
        <v>0</v>
      </c>
      <c r="X709" s="316">
        <v>0</v>
      </c>
      <c r="Y709" s="316">
        <v>1120</v>
      </c>
      <c r="Z709" s="316">
        <v>0</v>
      </c>
      <c r="AA709" s="316">
        <v>0</v>
      </c>
      <c r="AB709" s="316">
        <v>0</v>
      </c>
      <c r="AC709" s="316">
        <v>0</v>
      </c>
      <c r="AD709" s="316">
        <v>1120</v>
      </c>
      <c r="AE709" s="316">
        <v>0</v>
      </c>
      <c r="AF709" s="316">
        <v>0</v>
      </c>
      <c r="AG709" s="316">
        <v>1120</v>
      </c>
      <c r="AH709" s="316">
        <v>0</v>
      </c>
      <c r="AI709" s="316">
        <v>0</v>
      </c>
      <c r="AJ709" s="316">
        <v>0</v>
      </c>
      <c r="AK709" s="316">
        <v>0</v>
      </c>
      <c r="AL709" s="316">
        <v>5740</v>
      </c>
    </row>
    <row r="710" spans="1:38">
      <c r="A710" s="316">
        <v>709</v>
      </c>
      <c r="B710" s="316" t="s">
        <v>247</v>
      </c>
      <c r="C710" s="316" t="s">
        <v>3433</v>
      </c>
      <c r="D710" s="316">
        <f t="shared" si="11"/>
        <v>7740</v>
      </c>
      <c r="E710" s="316">
        <v>0</v>
      </c>
      <c r="G710" s="316">
        <v>0</v>
      </c>
      <c r="H710" s="316">
        <v>0</v>
      </c>
      <c r="I710" s="316">
        <v>0</v>
      </c>
      <c r="J710" s="316">
        <v>0</v>
      </c>
      <c r="K710" s="316">
        <v>0</v>
      </c>
      <c r="L710" s="316">
        <v>1260</v>
      </c>
      <c r="M710" s="316">
        <v>0</v>
      </c>
      <c r="N710" s="316">
        <v>0</v>
      </c>
      <c r="O710" s="316">
        <v>0</v>
      </c>
      <c r="P710" s="316">
        <v>0</v>
      </c>
      <c r="Q710" s="316">
        <v>840</v>
      </c>
      <c r="R710" s="316">
        <v>0</v>
      </c>
      <c r="S710" s="316">
        <v>0</v>
      </c>
      <c r="T710" s="316">
        <v>1260</v>
      </c>
      <c r="U710" s="316">
        <v>0</v>
      </c>
      <c r="V710" s="316">
        <v>0</v>
      </c>
      <c r="W710" s="316">
        <v>0</v>
      </c>
      <c r="X710" s="316">
        <v>0</v>
      </c>
      <c r="Y710" s="316">
        <v>1260</v>
      </c>
      <c r="Z710" s="316">
        <v>0</v>
      </c>
      <c r="AA710" s="316">
        <v>0</v>
      </c>
      <c r="AB710" s="316">
        <v>0</v>
      </c>
      <c r="AC710" s="316">
        <v>0</v>
      </c>
      <c r="AD710" s="316">
        <v>1560</v>
      </c>
      <c r="AE710" s="316">
        <v>0</v>
      </c>
      <c r="AF710" s="316">
        <v>0</v>
      </c>
      <c r="AG710" s="316">
        <v>1560</v>
      </c>
      <c r="AH710" s="316">
        <v>0</v>
      </c>
      <c r="AI710" s="316">
        <v>0</v>
      </c>
      <c r="AJ710" s="316">
        <v>0</v>
      </c>
      <c r="AK710" s="316">
        <v>0</v>
      </c>
      <c r="AL710" s="316">
        <v>7740</v>
      </c>
    </row>
    <row r="711" spans="1:38">
      <c r="A711" s="316">
        <v>710</v>
      </c>
      <c r="B711" s="316" t="s">
        <v>247</v>
      </c>
      <c r="C711" s="316" t="s">
        <v>3434</v>
      </c>
      <c r="D711" s="316">
        <f t="shared" si="11"/>
        <v>5400</v>
      </c>
      <c r="E711" s="316">
        <v>0</v>
      </c>
      <c r="G711" s="316">
        <v>0</v>
      </c>
      <c r="H711" s="316">
        <v>0</v>
      </c>
      <c r="I711" s="316">
        <v>0</v>
      </c>
      <c r="J711" s="316">
        <v>0</v>
      </c>
      <c r="K711" s="316">
        <v>0</v>
      </c>
      <c r="L711" s="316">
        <v>0</v>
      </c>
      <c r="M711" s="316">
        <v>600</v>
      </c>
      <c r="N711" s="316">
        <v>0</v>
      </c>
      <c r="O711" s="316">
        <v>0</v>
      </c>
      <c r="P711" s="316">
        <v>0</v>
      </c>
      <c r="Q711" s="316">
        <v>0</v>
      </c>
      <c r="R711" s="316">
        <v>1200</v>
      </c>
      <c r="S711" s="316">
        <v>0</v>
      </c>
      <c r="T711" s="316">
        <v>0</v>
      </c>
      <c r="U711" s="316">
        <v>0</v>
      </c>
      <c r="V711" s="316">
        <v>0</v>
      </c>
      <c r="W711" s="316">
        <v>1200</v>
      </c>
      <c r="X711" s="316">
        <v>0</v>
      </c>
      <c r="Y711" s="316">
        <v>0</v>
      </c>
      <c r="Z711" s="316">
        <v>600</v>
      </c>
      <c r="AA711" s="316">
        <v>0</v>
      </c>
      <c r="AB711" s="316">
        <v>0</v>
      </c>
      <c r="AC711" s="316">
        <v>0</v>
      </c>
      <c r="AD711" s="316">
        <v>0</v>
      </c>
      <c r="AE711" s="316">
        <v>1200</v>
      </c>
      <c r="AF711" s="316">
        <v>0</v>
      </c>
      <c r="AG711" s="316">
        <v>0</v>
      </c>
      <c r="AH711" s="316">
        <v>600</v>
      </c>
      <c r="AI711" s="316">
        <v>0</v>
      </c>
      <c r="AJ711" s="316">
        <v>0</v>
      </c>
      <c r="AK711" s="316">
        <v>0</v>
      </c>
      <c r="AL711" s="316">
        <v>5400</v>
      </c>
    </row>
    <row r="712" spans="1:38">
      <c r="A712" s="316">
        <v>711</v>
      </c>
      <c r="B712" s="316" t="s">
        <v>247</v>
      </c>
      <c r="C712" s="316" t="s">
        <v>3435</v>
      </c>
      <c r="D712" s="316">
        <f t="shared" si="11"/>
        <v>8400</v>
      </c>
      <c r="E712" s="316">
        <v>0</v>
      </c>
      <c r="G712" s="316">
        <v>0</v>
      </c>
      <c r="H712" s="316">
        <v>0</v>
      </c>
      <c r="I712" s="316">
        <v>0</v>
      </c>
      <c r="J712" s="316">
        <v>0</v>
      </c>
      <c r="K712" s="316">
        <v>0</v>
      </c>
      <c r="L712" s="316">
        <v>0</v>
      </c>
      <c r="M712" s="316">
        <v>1200</v>
      </c>
      <c r="N712" s="316">
        <v>0</v>
      </c>
      <c r="O712" s="316">
        <v>0</v>
      </c>
      <c r="P712" s="316">
        <v>0</v>
      </c>
      <c r="Q712" s="316">
        <v>0</v>
      </c>
      <c r="R712" s="316">
        <v>1200</v>
      </c>
      <c r="S712" s="316">
        <v>0</v>
      </c>
      <c r="T712" s="316">
        <v>0</v>
      </c>
      <c r="U712" s="316">
        <v>0</v>
      </c>
      <c r="V712" s="316">
        <v>0</v>
      </c>
      <c r="W712" s="316">
        <v>1200</v>
      </c>
      <c r="X712" s="316">
        <v>0</v>
      </c>
      <c r="Y712" s="316">
        <v>0</v>
      </c>
      <c r="Z712" s="316">
        <v>1200</v>
      </c>
      <c r="AA712" s="316">
        <v>0</v>
      </c>
      <c r="AB712" s="316">
        <v>0</v>
      </c>
      <c r="AC712" s="316">
        <v>0</v>
      </c>
      <c r="AD712" s="316">
        <v>0</v>
      </c>
      <c r="AE712" s="316">
        <v>1800</v>
      </c>
      <c r="AF712" s="316">
        <v>0</v>
      </c>
      <c r="AG712" s="316">
        <v>0</v>
      </c>
      <c r="AH712" s="316">
        <v>1800</v>
      </c>
      <c r="AI712" s="316">
        <v>0</v>
      </c>
      <c r="AJ712" s="316">
        <v>0</v>
      </c>
      <c r="AK712" s="316">
        <v>0</v>
      </c>
      <c r="AL712" s="316">
        <v>8400</v>
      </c>
    </row>
    <row r="713" spans="1:38">
      <c r="A713" s="316">
        <v>712</v>
      </c>
      <c r="B713" s="316" t="s">
        <v>247</v>
      </c>
      <c r="C713" s="316" t="s">
        <v>3436</v>
      </c>
      <c r="D713" s="316">
        <f t="shared" si="11"/>
        <v>6600</v>
      </c>
      <c r="E713" s="316">
        <v>0</v>
      </c>
      <c r="G713" s="316">
        <v>0</v>
      </c>
      <c r="H713" s="316">
        <v>0</v>
      </c>
      <c r="I713" s="316">
        <v>0</v>
      </c>
      <c r="J713" s="316">
        <v>0</v>
      </c>
      <c r="K713" s="316">
        <v>0</v>
      </c>
      <c r="L713" s="316">
        <v>1800</v>
      </c>
      <c r="M713" s="316">
        <v>0</v>
      </c>
      <c r="N713" s="316">
        <v>0</v>
      </c>
      <c r="O713" s="316">
        <v>0</v>
      </c>
      <c r="P713" s="316">
        <v>0</v>
      </c>
      <c r="Q713" s="316">
        <v>0</v>
      </c>
      <c r="R713" s="316">
        <v>0</v>
      </c>
      <c r="S713" s="316">
        <v>1200</v>
      </c>
      <c r="T713" s="316">
        <v>0</v>
      </c>
      <c r="U713" s="316">
        <v>0</v>
      </c>
      <c r="V713" s="316">
        <v>0</v>
      </c>
      <c r="W713" s="316">
        <v>0</v>
      </c>
      <c r="X713" s="316">
        <v>1200</v>
      </c>
      <c r="Y713" s="316">
        <v>0</v>
      </c>
      <c r="Z713" s="316">
        <v>0</v>
      </c>
      <c r="AA713" s="316">
        <v>1200</v>
      </c>
      <c r="AB713" s="316">
        <v>0</v>
      </c>
      <c r="AC713" s="316">
        <v>0</v>
      </c>
      <c r="AD713" s="316">
        <v>0</v>
      </c>
      <c r="AE713" s="316">
        <v>0</v>
      </c>
      <c r="AF713" s="316">
        <v>600</v>
      </c>
      <c r="AG713" s="316">
        <v>0</v>
      </c>
      <c r="AH713" s="316">
        <v>0</v>
      </c>
      <c r="AI713" s="316">
        <v>0</v>
      </c>
      <c r="AJ713" s="316">
        <v>0</v>
      </c>
      <c r="AK713" s="316">
        <v>600</v>
      </c>
      <c r="AL713" s="316">
        <v>6600</v>
      </c>
    </row>
    <row r="714" spans="1:38">
      <c r="A714" s="316">
        <v>713</v>
      </c>
      <c r="B714" s="316" t="s">
        <v>247</v>
      </c>
      <c r="C714" s="316" t="s">
        <v>3437</v>
      </c>
      <c r="D714" s="316">
        <f t="shared" si="11"/>
        <v>7200</v>
      </c>
      <c r="E714" s="316">
        <v>0</v>
      </c>
      <c r="G714" s="316">
        <v>0</v>
      </c>
      <c r="H714" s="316">
        <v>0</v>
      </c>
      <c r="I714" s="316">
        <v>0</v>
      </c>
      <c r="J714" s="316">
        <v>0</v>
      </c>
      <c r="K714" s="316">
        <v>0</v>
      </c>
      <c r="L714" s="316">
        <v>0</v>
      </c>
      <c r="M714" s="316">
        <v>0</v>
      </c>
      <c r="N714" s="316">
        <v>0</v>
      </c>
      <c r="O714" s="316">
        <v>0</v>
      </c>
      <c r="P714" s="316">
        <v>0</v>
      </c>
      <c r="Q714" s="316">
        <v>0</v>
      </c>
      <c r="R714" s="316">
        <v>0</v>
      </c>
      <c r="S714" s="316">
        <v>1200</v>
      </c>
      <c r="T714" s="316">
        <v>0</v>
      </c>
      <c r="U714" s="316">
        <v>0</v>
      </c>
      <c r="V714" s="316">
        <v>0</v>
      </c>
      <c r="W714" s="316">
        <v>0</v>
      </c>
      <c r="X714" s="316">
        <v>1200</v>
      </c>
      <c r="Y714" s="316">
        <v>0</v>
      </c>
      <c r="Z714" s="316">
        <v>0</v>
      </c>
      <c r="AA714" s="316">
        <v>1200</v>
      </c>
      <c r="AB714" s="316">
        <v>0</v>
      </c>
      <c r="AC714" s="316">
        <v>0</v>
      </c>
      <c r="AD714" s="316">
        <v>0</v>
      </c>
      <c r="AE714" s="316">
        <v>0</v>
      </c>
      <c r="AF714" s="316">
        <v>1200</v>
      </c>
      <c r="AG714" s="316">
        <v>0</v>
      </c>
      <c r="AH714" s="316">
        <v>0</v>
      </c>
      <c r="AI714" s="316">
        <v>0</v>
      </c>
      <c r="AJ714" s="316">
        <v>0</v>
      </c>
      <c r="AK714" s="316">
        <v>2400</v>
      </c>
      <c r="AL714" s="316">
        <v>7200</v>
      </c>
    </row>
    <row r="715" spans="1:38">
      <c r="A715" s="316">
        <v>714</v>
      </c>
      <c r="B715" s="316" t="s">
        <v>247</v>
      </c>
      <c r="C715" s="316" t="s">
        <v>3438</v>
      </c>
      <c r="D715" s="316">
        <f t="shared" si="11"/>
        <v>5640</v>
      </c>
      <c r="E715" s="316">
        <v>0</v>
      </c>
      <c r="G715" s="316">
        <v>0</v>
      </c>
      <c r="H715" s="316">
        <v>0</v>
      </c>
      <c r="I715" s="316">
        <v>0</v>
      </c>
      <c r="J715" s="316">
        <v>0</v>
      </c>
      <c r="K715" s="316">
        <v>0</v>
      </c>
      <c r="L715" s="316">
        <v>0</v>
      </c>
      <c r="M715" s="316">
        <v>0</v>
      </c>
      <c r="N715" s="316">
        <v>0</v>
      </c>
      <c r="O715" s="316">
        <v>0</v>
      </c>
      <c r="P715" s="316">
        <v>0</v>
      </c>
      <c r="Q715" s="316">
        <v>1080</v>
      </c>
      <c r="R715" s="316">
        <v>0</v>
      </c>
      <c r="S715" s="316">
        <v>0</v>
      </c>
      <c r="T715" s="316">
        <v>1200</v>
      </c>
      <c r="U715" s="316">
        <v>0</v>
      </c>
      <c r="V715" s="316">
        <v>0</v>
      </c>
      <c r="W715" s="316">
        <v>0</v>
      </c>
      <c r="X715" s="316">
        <v>0</v>
      </c>
      <c r="Y715" s="316">
        <v>1200</v>
      </c>
      <c r="Z715" s="316">
        <v>0</v>
      </c>
      <c r="AA715" s="316">
        <v>0</v>
      </c>
      <c r="AB715" s="316">
        <v>0</v>
      </c>
      <c r="AC715" s="316">
        <v>0</v>
      </c>
      <c r="AD715" s="316">
        <v>1200</v>
      </c>
      <c r="AE715" s="316">
        <v>0</v>
      </c>
      <c r="AF715" s="316">
        <v>0</v>
      </c>
      <c r="AG715" s="316">
        <v>960</v>
      </c>
      <c r="AH715" s="316">
        <v>0</v>
      </c>
      <c r="AI715" s="316">
        <v>0</v>
      </c>
      <c r="AJ715" s="316">
        <v>0</v>
      </c>
      <c r="AK715" s="316">
        <v>0</v>
      </c>
      <c r="AL715" s="316">
        <v>5640</v>
      </c>
    </row>
    <row r="716" spans="1:38">
      <c r="A716" s="316">
        <v>715</v>
      </c>
      <c r="B716" s="316" t="s">
        <v>247</v>
      </c>
      <c r="C716" s="316" t="s">
        <v>3439</v>
      </c>
      <c r="D716" s="316">
        <f t="shared" si="11"/>
        <v>8520</v>
      </c>
      <c r="E716" s="316">
        <v>0</v>
      </c>
      <c r="G716" s="316">
        <v>0</v>
      </c>
      <c r="H716" s="316">
        <v>0</v>
      </c>
      <c r="I716" s="316">
        <v>0</v>
      </c>
      <c r="J716" s="316">
        <v>0</v>
      </c>
      <c r="K716" s="316">
        <v>0</v>
      </c>
      <c r="L716" s="316">
        <v>0</v>
      </c>
      <c r="M716" s="316">
        <v>0</v>
      </c>
      <c r="N716" s="316">
        <v>0</v>
      </c>
      <c r="O716" s="316">
        <v>0</v>
      </c>
      <c r="P716" s="316">
        <v>0</v>
      </c>
      <c r="Q716" s="316">
        <v>1560</v>
      </c>
      <c r="R716" s="316">
        <v>0</v>
      </c>
      <c r="S716" s="316">
        <v>0</v>
      </c>
      <c r="T716" s="316">
        <v>1560</v>
      </c>
      <c r="U716" s="316">
        <v>0</v>
      </c>
      <c r="V716" s="316">
        <v>0</v>
      </c>
      <c r="W716" s="316">
        <v>0</v>
      </c>
      <c r="X716" s="316">
        <v>0</v>
      </c>
      <c r="Y716" s="316">
        <v>1560</v>
      </c>
      <c r="Z716" s="316">
        <v>0</v>
      </c>
      <c r="AA716" s="316">
        <v>0</v>
      </c>
      <c r="AB716" s="316">
        <v>0</v>
      </c>
      <c r="AC716" s="316">
        <v>0</v>
      </c>
      <c r="AD716" s="316">
        <v>1920</v>
      </c>
      <c r="AE716" s="316">
        <v>0</v>
      </c>
      <c r="AF716" s="316">
        <v>0</v>
      </c>
      <c r="AG716" s="316">
        <v>1920</v>
      </c>
      <c r="AH716" s="316">
        <v>0</v>
      </c>
      <c r="AI716" s="316">
        <v>0</v>
      </c>
      <c r="AJ716" s="316">
        <v>0</v>
      </c>
      <c r="AK716" s="316">
        <v>0</v>
      </c>
      <c r="AL716" s="316">
        <v>8520</v>
      </c>
    </row>
    <row r="717" spans="1:38">
      <c r="A717" s="316">
        <v>716</v>
      </c>
      <c r="B717" s="316" t="s">
        <v>247</v>
      </c>
      <c r="C717" s="316" t="s">
        <v>3440</v>
      </c>
      <c r="D717" s="316">
        <f t="shared" si="11"/>
        <v>5640</v>
      </c>
      <c r="E717" s="316">
        <v>0</v>
      </c>
      <c r="G717" s="316">
        <v>0</v>
      </c>
      <c r="H717" s="316">
        <v>0</v>
      </c>
      <c r="I717" s="316">
        <v>0</v>
      </c>
      <c r="J717" s="316">
        <v>0</v>
      </c>
      <c r="K717" s="316">
        <v>0</v>
      </c>
      <c r="L717" s="316">
        <v>0</v>
      </c>
      <c r="M717" s="316">
        <v>0</v>
      </c>
      <c r="N717" s="316">
        <v>0</v>
      </c>
      <c r="O717" s="316">
        <v>0</v>
      </c>
      <c r="P717" s="316">
        <v>0</v>
      </c>
      <c r="Q717" s="316">
        <v>1080</v>
      </c>
      <c r="R717" s="316">
        <v>0</v>
      </c>
      <c r="S717" s="316">
        <v>0</v>
      </c>
      <c r="T717" s="316">
        <v>1200</v>
      </c>
      <c r="U717" s="316">
        <v>0</v>
      </c>
      <c r="V717" s="316">
        <v>0</v>
      </c>
      <c r="W717" s="316">
        <v>0</v>
      </c>
      <c r="X717" s="316">
        <v>0</v>
      </c>
      <c r="Y717" s="316">
        <v>1200</v>
      </c>
      <c r="Z717" s="316">
        <v>0</v>
      </c>
      <c r="AA717" s="316">
        <v>0</v>
      </c>
      <c r="AB717" s="316">
        <v>0</v>
      </c>
      <c r="AC717" s="316">
        <v>0</v>
      </c>
      <c r="AD717" s="316">
        <v>1200</v>
      </c>
      <c r="AE717" s="316">
        <v>0</v>
      </c>
      <c r="AF717" s="316">
        <v>0</v>
      </c>
      <c r="AG717" s="316">
        <v>960</v>
      </c>
      <c r="AH717" s="316">
        <v>0</v>
      </c>
      <c r="AI717" s="316">
        <v>0</v>
      </c>
      <c r="AJ717" s="316">
        <v>0</v>
      </c>
      <c r="AK717" s="316">
        <v>0</v>
      </c>
      <c r="AL717" s="316">
        <v>5640</v>
      </c>
    </row>
    <row r="718" spans="1:38">
      <c r="A718" s="316">
        <v>717</v>
      </c>
      <c r="B718" s="316" t="s">
        <v>247</v>
      </c>
      <c r="C718" s="316" t="s">
        <v>3441</v>
      </c>
      <c r="D718" s="316">
        <f t="shared" si="11"/>
        <v>8520</v>
      </c>
      <c r="E718" s="316">
        <v>0</v>
      </c>
      <c r="G718" s="316">
        <v>0</v>
      </c>
      <c r="H718" s="316">
        <v>0</v>
      </c>
      <c r="I718" s="316">
        <v>0</v>
      </c>
      <c r="J718" s="316">
        <v>0</v>
      </c>
      <c r="K718" s="316">
        <v>0</v>
      </c>
      <c r="L718" s="316">
        <v>0</v>
      </c>
      <c r="M718" s="316">
        <v>0</v>
      </c>
      <c r="N718" s="316">
        <v>0</v>
      </c>
      <c r="O718" s="316">
        <v>0</v>
      </c>
      <c r="P718" s="316">
        <v>0</v>
      </c>
      <c r="Q718" s="316">
        <v>1560</v>
      </c>
      <c r="R718" s="316">
        <v>0</v>
      </c>
      <c r="S718" s="316">
        <v>0</v>
      </c>
      <c r="T718" s="316">
        <v>1560</v>
      </c>
      <c r="U718" s="316">
        <v>0</v>
      </c>
      <c r="V718" s="316">
        <v>0</v>
      </c>
      <c r="W718" s="316">
        <v>0</v>
      </c>
      <c r="X718" s="316">
        <v>0</v>
      </c>
      <c r="Y718" s="316">
        <v>1560</v>
      </c>
      <c r="Z718" s="316">
        <v>0</v>
      </c>
      <c r="AA718" s="316">
        <v>0</v>
      </c>
      <c r="AB718" s="316">
        <v>0</v>
      </c>
      <c r="AC718" s="316">
        <v>0</v>
      </c>
      <c r="AD718" s="316">
        <v>1920</v>
      </c>
      <c r="AE718" s="316">
        <v>0</v>
      </c>
      <c r="AF718" s="316">
        <v>0</v>
      </c>
      <c r="AG718" s="316">
        <v>1920</v>
      </c>
      <c r="AH718" s="316">
        <v>0</v>
      </c>
      <c r="AI718" s="316">
        <v>0</v>
      </c>
      <c r="AJ718" s="316">
        <v>0</v>
      </c>
      <c r="AK718" s="316">
        <v>0</v>
      </c>
      <c r="AL718" s="316">
        <v>8520</v>
      </c>
    </row>
    <row r="719" spans="1:38">
      <c r="A719" s="316">
        <v>718</v>
      </c>
      <c r="B719" s="316" t="s">
        <v>247</v>
      </c>
      <c r="C719" s="316" t="s">
        <v>3442</v>
      </c>
      <c r="D719" s="316">
        <f t="shared" si="11"/>
        <v>7200</v>
      </c>
      <c r="E719" s="316">
        <v>0</v>
      </c>
      <c r="G719" s="316">
        <v>0</v>
      </c>
      <c r="H719" s="316">
        <v>0</v>
      </c>
      <c r="I719" s="316">
        <v>0</v>
      </c>
      <c r="J719" s="316">
        <v>0</v>
      </c>
      <c r="K719" s="316">
        <v>0</v>
      </c>
      <c r="L719" s="316">
        <v>1200</v>
      </c>
      <c r="M719" s="316">
        <v>0</v>
      </c>
      <c r="N719" s="316">
        <v>0</v>
      </c>
      <c r="O719" s="316">
        <v>0</v>
      </c>
      <c r="P719" s="316">
        <v>1200</v>
      </c>
      <c r="Q719" s="316">
        <v>0</v>
      </c>
      <c r="R719" s="316">
        <v>0</v>
      </c>
      <c r="S719" s="316">
        <v>1200</v>
      </c>
      <c r="T719" s="316">
        <v>0</v>
      </c>
      <c r="U719" s="316">
        <v>0</v>
      </c>
      <c r="V719" s="316">
        <v>0</v>
      </c>
      <c r="W719" s="316">
        <v>0</v>
      </c>
      <c r="X719" s="316">
        <v>1200</v>
      </c>
      <c r="Y719" s="316">
        <v>0</v>
      </c>
      <c r="Z719" s="316">
        <v>0</v>
      </c>
      <c r="AA719" s="316">
        <v>1200</v>
      </c>
      <c r="AB719" s="316">
        <v>0</v>
      </c>
      <c r="AC719" s="316">
        <v>0</v>
      </c>
      <c r="AD719" s="316">
        <v>0</v>
      </c>
      <c r="AE719" s="316">
        <v>0</v>
      </c>
      <c r="AF719" s="316">
        <v>1200</v>
      </c>
      <c r="AG719" s="316">
        <v>0</v>
      </c>
      <c r="AH719" s="316">
        <v>0</v>
      </c>
      <c r="AI719" s="316">
        <v>0</v>
      </c>
      <c r="AJ719" s="316">
        <v>0</v>
      </c>
      <c r="AK719" s="316">
        <v>0</v>
      </c>
      <c r="AL719" s="316">
        <v>7200</v>
      </c>
    </row>
    <row r="720" spans="1:38">
      <c r="A720" s="316">
        <v>719</v>
      </c>
      <c r="B720" s="316" t="s">
        <v>247</v>
      </c>
      <c r="C720" s="316" t="s">
        <v>3443</v>
      </c>
      <c r="D720" s="316">
        <f t="shared" si="11"/>
        <v>8400</v>
      </c>
      <c r="E720" s="316">
        <v>0</v>
      </c>
      <c r="G720" s="316">
        <v>0</v>
      </c>
      <c r="H720" s="316">
        <v>0</v>
      </c>
      <c r="I720" s="316">
        <v>0</v>
      </c>
      <c r="J720" s="316">
        <v>0</v>
      </c>
      <c r="K720" s="316">
        <v>0</v>
      </c>
      <c r="L720" s="316">
        <v>0</v>
      </c>
      <c r="M720" s="316">
        <v>0</v>
      </c>
      <c r="N720" s="316">
        <v>0</v>
      </c>
      <c r="O720" s="316">
        <v>0</v>
      </c>
      <c r="P720" s="316">
        <v>1200</v>
      </c>
      <c r="Q720" s="316">
        <v>0</v>
      </c>
      <c r="R720" s="316">
        <v>0</v>
      </c>
      <c r="S720" s="316">
        <v>1200</v>
      </c>
      <c r="T720" s="316">
        <v>0</v>
      </c>
      <c r="U720" s="316">
        <v>0</v>
      </c>
      <c r="V720" s="316">
        <v>0</v>
      </c>
      <c r="W720" s="316">
        <v>0</v>
      </c>
      <c r="X720" s="316">
        <v>1200</v>
      </c>
      <c r="Y720" s="316">
        <v>0</v>
      </c>
      <c r="Z720" s="316">
        <v>0</v>
      </c>
      <c r="AA720" s="316">
        <v>1200</v>
      </c>
      <c r="AB720" s="316">
        <v>0</v>
      </c>
      <c r="AC720" s="316">
        <v>0</v>
      </c>
      <c r="AD720" s="316">
        <v>0</v>
      </c>
      <c r="AE720" s="316">
        <v>0</v>
      </c>
      <c r="AF720" s="316">
        <v>1200</v>
      </c>
      <c r="AG720" s="316">
        <v>0</v>
      </c>
      <c r="AH720" s="316">
        <v>0</v>
      </c>
      <c r="AI720" s="316">
        <v>0</v>
      </c>
      <c r="AJ720" s="316">
        <v>0</v>
      </c>
      <c r="AK720" s="316">
        <v>2400</v>
      </c>
      <c r="AL720" s="316">
        <v>8400</v>
      </c>
    </row>
    <row r="721" spans="1:38">
      <c r="A721" s="316">
        <v>720</v>
      </c>
      <c r="B721" s="316" t="s">
        <v>247</v>
      </c>
      <c r="C721" s="316" t="s">
        <v>3444</v>
      </c>
      <c r="D721" s="316">
        <f t="shared" si="11"/>
        <v>3600</v>
      </c>
      <c r="E721" s="316">
        <v>0</v>
      </c>
      <c r="G721" s="316">
        <v>0</v>
      </c>
      <c r="H721" s="316">
        <v>0</v>
      </c>
      <c r="I721" s="316">
        <v>0</v>
      </c>
      <c r="J721" s="316">
        <v>0</v>
      </c>
      <c r="K721" s="316">
        <v>0</v>
      </c>
      <c r="L721" s="316">
        <v>0</v>
      </c>
      <c r="M721" s="316">
        <v>1200</v>
      </c>
      <c r="N721" s="316">
        <v>0</v>
      </c>
      <c r="O721" s="316">
        <v>0</v>
      </c>
      <c r="P721" s="316">
        <v>0</v>
      </c>
      <c r="Q721" s="316">
        <v>0</v>
      </c>
      <c r="R721" s="316">
        <v>0</v>
      </c>
      <c r="S721" s="316">
        <v>0</v>
      </c>
      <c r="T721" s="316">
        <v>1200</v>
      </c>
      <c r="U721" s="316">
        <v>0</v>
      </c>
      <c r="V721" s="316">
        <v>0</v>
      </c>
      <c r="W721" s="316">
        <v>0</v>
      </c>
      <c r="X721" s="316">
        <v>0</v>
      </c>
      <c r="Y721" s="316">
        <v>0</v>
      </c>
      <c r="Z721" s="316">
        <v>0</v>
      </c>
      <c r="AA721" s="316">
        <v>0</v>
      </c>
      <c r="AB721" s="316">
        <v>0</v>
      </c>
      <c r="AC721" s="316">
        <v>0</v>
      </c>
      <c r="AD721" s="316">
        <v>0</v>
      </c>
      <c r="AE721" s="316">
        <v>0</v>
      </c>
      <c r="AF721" s="316">
        <v>1200</v>
      </c>
      <c r="AG721" s="316">
        <v>0</v>
      </c>
      <c r="AH721" s="316">
        <v>0</v>
      </c>
      <c r="AI721" s="316">
        <v>0</v>
      </c>
      <c r="AJ721" s="316">
        <v>0</v>
      </c>
      <c r="AK721" s="316">
        <v>0</v>
      </c>
      <c r="AL721" s="316">
        <v>3600</v>
      </c>
    </row>
    <row r="722" spans="1:38">
      <c r="A722" s="316">
        <v>721</v>
      </c>
      <c r="B722" s="316" t="s">
        <v>247</v>
      </c>
      <c r="C722" s="316" t="s">
        <v>3445</v>
      </c>
      <c r="D722" s="316">
        <f t="shared" si="11"/>
        <v>2000</v>
      </c>
      <c r="E722" s="316">
        <v>0</v>
      </c>
      <c r="G722" s="316">
        <v>0</v>
      </c>
      <c r="H722" s="316">
        <v>0</v>
      </c>
      <c r="I722" s="316">
        <v>0</v>
      </c>
      <c r="J722" s="316">
        <v>0</v>
      </c>
      <c r="K722" s="316">
        <v>0</v>
      </c>
      <c r="L722" s="316">
        <v>0</v>
      </c>
      <c r="M722" s="316">
        <v>0</v>
      </c>
      <c r="N722" s="316">
        <v>0</v>
      </c>
      <c r="O722" s="316">
        <v>0</v>
      </c>
      <c r="P722" s="316">
        <v>0</v>
      </c>
      <c r="Q722" s="316">
        <v>0</v>
      </c>
      <c r="R722" s="316">
        <v>0</v>
      </c>
      <c r="S722" s="316">
        <v>0</v>
      </c>
      <c r="T722" s="316">
        <v>0</v>
      </c>
      <c r="U722" s="316">
        <v>0</v>
      </c>
      <c r="V722" s="316">
        <v>0</v>
      </c>
      <c r="W722" s="316">
        <v>0</v>
      </c>
      <c r="X722" s="316">
        <v>800</v>
      </c>
      <c r="Y722" s="316">
        <v>0</v>
      </c>
      <c r="Z722" s="316">
        <v>0</v>
      </c>
      <c r="AA722" s="316">
        <v>0</v>
      </c>
      <c r="AB722" s="316">
        <v>0</v>
      </c>
      <c r="AC722" s="316">
        <v>0</v>
      </c>
      <c r="AD722" s="316">
        <v>0</v>
      </c>
      <c r="AE722" s="316">
        <v>0</v>
      </c>
      <c r="AF722" s="316">
        <v>0</v>
      </c>
      <c r="AG722" s="316">
        <v>0</v>
      </c>
      <c r="AH722" s="316">
        <v>1200</v>
      </c>
      <c r="AI722" s="316">
        <v>0</v>
      </c>
      <c r="AJ722" s="316">
        <v>0</v>
      </c>
      <c r="AK722" s="316">
        <v>0</v>
      </c>
      <c r="AL722" s="316">
        <v>2000</v>
      </c>
    </row>
    <row r="723" spans="1:38">
      <c r="A723" s="316">
        <v>722</v>
      </c>
      <c r="B723" s="316" t="s">
        <v>247</v>
      </c>
      <c r="C723" s="316" t="s">
        <v>3446</v>
      </c>
      <c r="D723" s="316">
        <f t="shared" si="11"/>
        <v>1800</v>
      </c>
      <c r="E723" s="316">
        <v>0</v>
      </c>
      <c r="G723" s="316">
        <v>0</v>
      </c>
      <c r="H723" s="316">
        <v>0</v>
      </c>
      <c r="I723" s="316">
        <v>0</v>
      </c>
      <c r="J723" s="316">
        <v>0</v>
      </c>
      <c r="K723" s="316">
        <v>0</v>
      </c>
      <c r="L723" s="316">
        <v>0</v>
      </c>
      <c r="M723" s="316">
        <v>0</v>
      </c>
      <c r="N723" s="316">
        <v>0</v>
      </c>
      <c r="O723" s="316">
        <v>0</v>
      </c>
      <c r="P723" s="316">
        <v>0</v>
      </c>
      <c r="Q723" s="316">
        <v>0</v>
      </c>
      <c r="R723" s="316">
        <v>0</v>
      </c>
      <c r="S723" s="316">
        <v>0</v>
      </c>
      <c r="T723" s="316">
        <v>0</v>
      </c>
      <c r="U723" s="316">
        <v>0</v>
      </c>
      <c r="V723" s="316">
        <v>0</v>
      </c>
      <c r="W723" s="316">
        <v>0</v>
      </c>
      <c r="X723" s="316">
        <v>0</v>
      </c>
      <c r="Y723" s="316">
        <v>0</v>
      </c>
      <c r="Z723" s="316">
        <v>0</v>
      </c>
      <c r="AA723" s="316">
        <v>1800</v>
      </c>
      <c r="AB723" s="316">
        <v>0</v>
      </c>
      <c r="AC723" s="316">
        <v>0</v>
      </c>
      <c r="AD723" s="316">
        <v>0</v>
      </c>
      <c r="AE723" s="316">
        <v>0</v>
      </c>
      <c r="AF723" s="316">
        <v>0</v>
      </c>
      <c r="AG723" s="316">
        <v>0</v>
      </c>
      <c r="AH723" s="316">
        <v>0</v>
      </c>
      <c r="AI723" s="316">
        <v>0</v>
      </c>
      <c r="AJ723" s="316">
        <v>0</v>
      </c>
      <c r="AK723" s="316">
        <v>0</v>
      </c>
      <c r="AL723" s="316">
        <v>1800</v>
      </c>
    </row>
    <row r="724" spans="1:38">
      <c r="A724" s="316">
        <v>723</v>
      </c>
      <c r="B724" s="316" t="s">
        <v>247</v>
      </c>
      <c r="C724" s="316" t="s">
        <v>3447</v>
      </c>
      <c r="D724" s="316">
        <f t="shared" si="11"/>
        <v>1800</v>
      </c>
      <c r="E724" s="316">
        <v>0</v>
      </c>
      <c r="G724" s="316">
        <v>0</v>
      </c>
      <c r="H724" s="316">
        <v>0</v>
      </c>
      <c r="I724" s="316">
        <v>0</v>
      </c>
      <c r="J724" s="316">
        <v>0</v>
      </c>
      <c r="K724" s="316">
        <v>0</v>
      </c>
      <c r="L724" s="316">
        <v>0</v>
      </c>
      <c r="M724" s="316">
        <v>0</v>
      </c>
      <c r="N724" s="316">
        <v>0</v>
      </c>
      <c r="O724" s="316">
        <v>0</v>
      </c>
      <c r="P724" s="316">
        <v>0</v>
      </c>
      <c r="Q724" s="316">
        <v>0</v>
      </c>
      <c r="R724" s="316">
        <v>0</v>
      </c>
      <c r="S724" s="316">
        <v>0</v>
      </c>
      <c r="T724" s="316">
        <v>0</v>
      </c>
      <c r="U724" s="316">
        <v>0</v>
      </c>
      <c r="V724" s="316">
        <v>0</v>
      </c>
      <c r="W724" s="316">
        <v>0</v>
      </c>
      <c r="X724" s="316">
        <v>0</v>
      </c>
      <c r="Y724" s="316">
        <v>0</v>
      </c>
      <c r="Z724" s="316">
        <v>0</v>
      </c>
      <c r="AA724" s="316">
        <v>0</v>
      </c>
      <c r="AB724" s="316">
        <v>0</v>
      </c>
      <c r="AC724" s="316">
        <v>0</v>
      </c>
      <c r="AD724" s="316">
        <v>0</v>
      </c>
      <c r="AE724" s="316">
        <v>1800</v>
      </c>
      <c r="AF724" s="316">
        <v>0</v>
      </c>
      <c r="AG724" s="316">
        <v>0</v>
      </c>
      <c r="AH724" s="316">
        <v>0</v>
      </c>
      <c r="AI724" s="316">
        <v>0</v>
      </c>
      <c r="AJ724" s="316">
        <v>0</v>
      </c>
      <c r="AK724" s="316">
        <v>0</v>
      </c>
      <c r="AL724" s="316">
        <v>1800</v>
      </c>
    </row>
    <row r="725" spans="1:38">
      <c r="A725" s="316">
        <v>724</v>
      </c>
      <c r="B725" s="316" t="s">
        <v>247</v>
      </c>
      <c r="C725" s="316" t="s">
        <v>3448</v>
      </c>
      <c r="D725" s="316">
        <f t="shared" si="11"/>
        <v>2700</v>
      </c>
      <c r="E725" s="316">
        <v>0</v>
      </c>
      <c r="G725" s="316">
        <v>0</v>
      </c>
      <c r="H725" s="316">
        <v>0</v>
      </c>
      <c r="I725" s="316">
        <v>0</v>
      </c>
      <c r="J725" s="316">
        <v>0</v>
      </c>
      <c r="K725" s="316">
        <v>0</v>
      </c>
      <c r="L725" s="316">
        <v>0</v>
      </c>
      <c r="M725" s="316">
        <v>1200</v>
      </c>
      <c r="N725" s="316">
        <v>0</v>
      </c>
      <c r="O725" s="316">
        <v>0</v>
      </c>
      <c r="P725" s="316">
        <v>0</v>
      </c>
      <c r="Q725" s="316">
        <v>0</v>
      </c>
      <c r="R725" s="316">
        <v>0</v>
      </c>
      <c r="S725" s="316">
        <v>0</v>
      </c>
      <c r="T725" s="316">
        <v>0</v>
      </c>
      <c r="U725" s="316">
        <v>0</v>
      </c>
      <c r="V725" s="316">
        <v>0</v>
      </c>
      <c r="W725" s="316">
        <v>1500</v>
      </c>
      <c r="X725" s="316">
        <v>0</v>
      </c>
      <c r="Y725" s="316">
        <v>0</v>
      </c>
      <c r="Z725" s="316">
        <v>0</v>
      </c>
      <c r="AA725" s="316">
        <v>0</v>
      </c>
      <c r="AB725" s="316">
        <v>0</v>
      </c>
      <c r="AC725" s="316">
        <v>0</v>
      </c>
      <c r="AD725" s="316">
        <v>0</v>
      </c>
      <c r="AE725" s="316">
        <v>0</v>
      </c>
      <c r="AF725" s="316">
        <v>0</v>
      </c>
      <c r="AG725" s="316">
        <v>0</v>
      </c>
      <c r="AH725" s="316">
        <v>0</v>
      </c>
      <c r="AI725" s="316">
        <v>0</v>
      </c>
      <c r="AJ725" s="316">
        <v>0</v>
      </c>
      <c r="AK725" s="316">
        <v>0</v>
      </c>
      <c r="AL725" s="316">
        <v>2700</v>
      </c>
    </row>
    <row r="726" spans="1:38">
      <c r="A726" s="316">
        <v>725</v>
      </c>
      <c r="B726" s="316" t="s">
        <v>247</v>
      </c>
      <c r="C726" s="316" t="s">
        <v>3449</v>
      </c>
      <c r="D726" s="316">
        <f t="shared" si="11"/>
        <v>0</v>
      </c>
      <c r="E726" s="316">
        <v>0</v>
      </c>
      <c r="G726" s="316">
        <v>0</v>
      </c>
      <c r="H726" s="316">
        <v>0</v>
      </c>
      <c r="I726" s="316">
        <v>0</v>
      </c>
      <c r="J726" s="316">
        <v>0</v>
      </c>
      <c r="K726" s="316">
        <v>0</v>
      </c>
      <c r="L726" s="316">
        <v>0</v>
      </c>
      <c r="M726" s="316">
        <v>0</v>
      </c>
      <c r="N726" s="316">
        <v>0</v>
      </c>
      <c r="O726" s="316">
        <v>0</v>
      </c>
      <c r="P726" s="316">
        <v>0</v>
      </c>
      <c r="Q726" s="316">
        <v>0</v>
      </c>
      <c r="R726" s="316">
        <v>0</v>
      </c>
      <c r="S726" s="316">
        <v>0</v>
      </c>
      <c r="T726" s="316">
        <v>0</v>
      </c>
      <c r="U726" s="316">
        <v>0</v>
      </c>
      <c r="V726" s="316">
        <v>0</v>
      </c>
      <c r="W726" s="316">
        <v>0</v>
      </c>
      <c r="X726" s="316">
        <v>0</v>
      </c>
      <c r="Y726" s="316">
        <v>0</v>
      </c>
      <c r="Z726" s="316">
        <v>0</v>
      </c>
      <c r="AA726" s="316">
        <v>0</v>
      </c>
      <c r="AB726" s="316">
        <v>0</v>
      </c>
      <c r="AC726" s="316">
        <v>0</v>
      </c>
      <c r="AD726" s="316">
        <v>0</v>
      </c>
      <c r="AE726" s="316">
        <v>0</v>
      </c>
      <c r="AF726" s="316">
        <v>0</v>
      </c>
      <c r="AG726" s="316">
        <v>0</v>
      </c>
      <c r="AH726" s="316">
        <v>0</v>
      </c>
      <c r="AI726" s="316">
        <v>0</v>
      </c>
      <c r="AJ726" s="316">
        <v>0</v>
      </c>
      <c r="AK726" s="316">
        <v>0</v>
      </c>
      <c r="AL726" s="316">
        <v>0</v>
      </c>
    </row>
    <row r="727" spans="1:38">
      <c r="A727" s="316">
        <v>726</v>
      </c>
      <c r="B727" s="316" t="s">
        <v>247</v>
      </c>
      <c r="C727" s="316" t="s">
        <v>3450</v>
      </c>
      <c r="D727" s="316">
        <f t="shared" si="11"/>
        <v>4050</v>
      </c>
      <c r="E727" s="316">
        <v>0</v>
      </c>
      <c r="G727" s="316">
        <v>0</v>
      </c>
      <c r="H727" s="316">
        <v>0</v>
      </c>
      <c r="I727" s="316">
        <v>0</v>
      </c>
      <c r="J727" s="316">
        <v>0</v>
      </c>
      <c r="K727" s="316">
        <v>0</v>
      </c>
      <c r="L727" s="316">
        <v>1350</v>
      </c>
      <c r="M727" s="316">
        <v>0</v>
      </c>
      <c r="N727" s="316">
        <v>0</v>
      </c>
      <c r="O727" s="316">
        <v>0</v>
      </c>
      <c r="P727" s="316">
        <v>0</v>
      </c>
      <c r="Q727" s="316">
        <v>0</v>
      </c>
      <c r="R727" s="316">
        <v>1350</v>
      </c>
      <c r="S727" s="316">
        <v>0</v>
      </c>
      <c r="T727" s="316">
        <v>0</v>
      </c>
      <c r="U727" s="316">
        <v>0</v>
      </c>
      <c r="V727" s="316">
        <v>0</v>
      </c>
      <c r="W727" s="316">
        <v>0</v>
      </c>
      <c r="X727" s="316">
        <v>0</v>
      </c>
      <c r="Y727" s="316">
        <v>0</v>
      </c>
      <c r="Z727" s="316">
        <v>0</v>
      </c>
      <c r="AA727" s="316">
        <v>0</v>
      </c>
      <c r="AB727" s="316">
        <v>0</v>
      </c>
      <c r="AC727" s="316">
        <v>0</v>
      </c>
      <c r="AD727" s="316">
        <v>0</v>
      </c>
      <c r="AE727" s="316">
        <v>1350</v>
      </c>
      <c r="AF727" s="316">
        <v>0</v>
      </c>
      <c r="AG727" s="316">
        <v>0</v>
      </c>
      <c r="AH727" s="316">
        <v>0</v>
      </c>
      <c r="AI727" s="316">
        <v>0</v>
      </c>
      <c r="AJ727" s="316">
        <v>0</v>
      </c>
      <c r="AK727" s="316">
        <v>0</v>
      </c>
      <c r="AL727" s="316">
        <v>4050</v>
      </c>
    </row>
    <row r="728" spans="1:38">
      <c r="A728" s="316">
        <v>727</v>
      </c>
      <c r="B728" s="316" t="s">
        <v>247</v>
      </c>
      <c r="C728" s="316" t="s">
        <v>3451</v>
      </c>
      <c r="D728" s="316">
        <f t="shared" si="11"/>
        <v>600</v>
      </c>
      <c r="E728" s="316">
        <v>0</v>
      </c>
      <c r="G728" s="316">
        <v>0</v>
      </c>
      <c r="H728" s="316">
        <v>0</v>
      </c>
      <c r="I728" s="316">
        <v>0</v>
      </c>
      <c r="J728" s="316">
        <v>0</v>
      </c>
      <c r="K728" s="316">
        <v>0</v>
      </c>
      <c r="L728" s="316">
        <v>0</v>
      </c>
      <c r="M728" s="316">
        <v>0</v>
      </c>
      <c r="N728" s="316">
        <v>0</v>
      </c>
      <c r="O728" s="316">
        <v>0</v>
      </c>
      <c r="P728" s="316">
        <v>0</v>
      </c>
      <c r="Q728" s="316">
        <v>0</v>
      </c>
      <c r="R728" s="316">
        <v>0</v>
      </c>
      <c r="S728" s="316">
        <v>0</v>
      </c>
      <c r="T728" s="316">
        <v>0</v>
      </c>
      <c r="U728" s="316">
        <v>0</v>
      </c>
      <c r="V728" s="316">
        <v>0</v>
      </c>
      <c r="W728" s="316">
        <v>0</v>
      </c>
      <c r="X728" s="316">
        <v>0</v>
      </c>
      <c r="Y728" s="316">
        <v>0</v>
      </c>
      <c r="Z728" s="316">
        <v>0</v>
      </c>
      <c r="AA728" s="316">
        <v>0</v>
      </c>
      <c r="AB728" s="316">
        <v>0</v>
      </c>
      <c r="AC728" s="316">
        <v>0</v>
      </c>
      <c r="AD728" s="316">
        <v>0</v>
      </c>
      <c r="AE728" s="316">
        <v>0</v>
      </c>
      <c r="AF728" s="316">
        <v>0</v>
      </c>
      <c r="AG728" s="316">
        <v>0</v>
      </c>
      <c r="AH728" s="316">
        <v>600</v>
      </c>
      <c r="AI728" s="316">
        <v>0</v>
      </c>
      <c r="AJ728" s="316">
        <v>0</v>
      </c>
      <c r="AK728" s="316">
        <v>0</v>
      </c>
      <c r="AL728" s="316">
        <v>600</v>
      </c>
    </row>
    <row r="729" spans="1:38">
      <c r="A729" s="316">
        <v>728</v>
      </c>
      <c r="B729" s="316" t="s">
        <v>247</v>
      </c>
      <c r="C729" s="316" t="s">
        <v>3452</v>
      </c>
      <c r="D729" s="316">
        <f t="shared" si="11"/>
        <v>660</v>
      </c>
      <c r="E729" s="316">
        <v>0</v>
      </c>
      <c r="G729" s="316">
        <v>0</v>
      </c>
      <c r="H729" s="316">
        <v>0</v>
      </c>
      <c r="I729" s="316">
        <v>0</v>
      </c>
      <c r="J729" s="316">
        <v>0</v>
      </c>
      <c r="K729" s="316">
        <v>0</v>
      </c>
      <c r="L729" s="316">
        <v>0</v>
      </c>
      <c r="M729" s="316">
        <v>0</v>
      </c>
      <c r="N729" s="316">
        <v>0</v>
      </c>
      <c r="O729" s="316">
        <v>0</v>
      </c>
      <c r="P729" s="316">
        <v>0</v>
      </c>
      <c r="Q729" s="316">
        <v>0</v>
      </c>
      <c r="R729" s="316">
        <v>0</v>
      </c>
      <c r="S729" s="316">
        <v>0</v>
      </c>
      <c r="T729" s="316">
        <v>0</v>
      </c>
      <c r="U729" s="316">
        <v>0</v>
      </c>
      <c r="V729" s="316">
        <v>0</v>
      </c>
      <c r="W729" s="316">
        <v>0</v>
      </c>
      <c r="X729" s="316">
        <v>0</v>
      </c>
      <c r="Y729" s="316">
        <v>0</v>
      </c>
      <c r="Z729" s="316">
        <v>0</v>
      </c>
      <c r="AA729" s="316">
        <v>0</v>
      </c>
      <c r="AB729" s="316">
        <v>0</v>
      </c>
      <c r="AC729" s="316">
        <v>0</v>
      </c>
      <c r="AD729" s="316">
        <v>0</v>
      </c>
      <c r="AE729" s="316">
        <v>0</v>
      </c>
      <c r="AF729" s="316">
        <v>0</v>
      </c>
      <c r="AG729" s="316">
        <v>0</v>
      </c>
      <c r="AH729" s="316">
        <v>660</v>
      </c>
      <c r="AI729" s="316">
        <v>0</v>
      </c>
      <c r="AJ729" s="316">
        <v>0</v>
      </c>
      <c r="AK729" s="316">
        <v>0</v>
      </c>
      <c r="AL729" s="316">
        <v>660</v>
      </c>
    </row>
    <row r="730" spans="1:38">
      <c r="A730" s="316">
        <v>729</v>
      </c>
      <c r="B730" s="316" t="s">
        <v>247</v>
      </c>
      <c r="C730" s="316" t="s">
        <v>3453</v>
      </c>
      <c r="D730" s="316">
        <f t="shared" si="11"/>
        <v>0</v>
      </c>
      <c r="E730" s="316">
        <v>0</v>
      </c>
      <c r="G730" s="316">
        <v>0</v>
      </c>
      <c r="H730" s="316">
        <v>0</v>
      </c>
      <c r="I730" s="316">
        <v>0</v>
      </c>
      <c r="J730" s="316">
        <v>0</v>
      </c>
      <c r="K730" s="316">
        <v>0</v>
      </c>
      <c r="L730" s="316">
        <v>0</v>
      </c>
      <c r="M730" s="316">
        <v>0</v>
      </c>
      <c r="N730" s="316">
        <v>0</v>
      </c>
      <c r="O730" s="316">
        <v>0</v>
      </c>
      <c r="P730" s="316">
        <v>0</v>
      </c>
      <c r="Q730" s="316">
        <v>0</v>
      </c>
      <c r="R730" s="316">
        <v>0</v>
      </c>
      <c r="S730" s="316">
        <v>0</v>
      </c>
      <c r="T730" s="316">
        <v>0</v>
      </c>
      <c r="U730" s="316">
        <v>0</v>
      </c>
      <c r="V730" s="316">
        <v>0</v>
      </c>
      <c r="W730" s="316">
        <v>0</v>
      </c>
      <c r="X730" s="316">
        <v>0</v>
      </c>
      <c r="Y730" s="316">
        <v>0</v>
      </c>
      <c r="Z730" s="316">
        <v>0</v>
      </c>
      <c r="AA730" s="316">
        <v>0</v>
      </c>
      <c r="AB730" s="316">
        <v>0</v>
      </c>
      <c r="AC730" s="316">
        <v>0</v>
      </c>
      <c r="AD730" s="316">
        <v>0</v>
      </c>
      <c r="AE730" s="316">
        <v>0</v>
      </c>
      <c r="AF730" s="316">
        <v>0</v>
      </c>
      <c r="AG730" s="316">
        <v>0</v>
      </c>
      <c r="AH730" s="316">
        <v>0</v>
      </c>
      <c r="AI730" s="316">
        <v>0</v>
      </c>
      <c r="AJ730" s="316">
        <v>0</v>
      </c>
      <c r="AK730" s="316">
        <v>0</v>
      </c>
      <c r="AL730" s="316">
        <v>0</v>
      </c>
    </row>
    <row r="731" spans="1:38">
      <c r="A731" s="316">
        <v>730</v>
      </c>
      <c r="B731" s="316" t="s">
        <v>247</v>
      </c>
      <c r="C731" s="316" t="s">
        <v>3454</v>
      </c>
      <c r="D731" s="316">
        <f t="shared" si="11"/>
        <v>0</v>
      </c>
      <c r="E731" s="316">
        <v>0</v>
      </c>
      <c r="G731" s="316">
        <v>0</v>
      </c>
      <c r="H731" s="316">
        <v>0</v>
      </c>
      <c r="I731" s="316">
        <v>0</v>
      </c>
      <c r="J731" s="316">
        <v>0</v>
      </c>
      <c r="K731" s="316">
        <v>0</v>
      </c>
      <c r="L731" s="316">
        <v>0</v>
      </c>
      <c r="M731" s="316">
        <v>0</v>
      </c>
      <c r="N731" s="316">
        <v>0</v>
      </c>
      <c r="O731" s="316">
        <v>0</v>
      </c>
      <c r="P731" s="316">
        <v>0</v>
      </c>
      <c r="Q731" s="316">
        <v>0</v>
      </c>
      <c r="R731" s="316">
        <v>0</v>
      </c>
      <c r="S731" s="316">
        <v>0</v>
      </c>
      <c r="T731" s="316">
        <v>0</v>
      </c>
      <c r="U731" s="316">
        <v>0</v>
      </c>
      <c r="V731" s="316">
        <v>0</v>
      </c>
      <c r="W731" s="316">
        <v>0</v>
      </c>
      <c r="X731" s="316">
        <v>0</v>
      </c>
      <c r="Y731" s="316">
        <v>0</v>
      </c>
      <c r="Z731" s="316">
        <v>0</v>
      </c>
      <c r="AA731" s="316">
        <v>0</v>
      </c>
      <c r="AB731" s="316">
        <v>0</v>
      </c>
      <c r="AC731" s="316">
        <v>0</v>
      </c>
      <c r="AD731" s="316">
        <v>0</v>
      </c>
      <c r="AE731" s="316">
        <v>0</v>
      </c>
      <c r="AF731" s="316">
        <v>0</v>
      </c>
      <c r="AG731" s="316">
        <v>0</v>
      </c>
      <c r="AH731" s="316">
        <v>0</v>
      </c>
      <c r="AI731" s="316">
        <v>0</v>
      </c>
      <c r="AJ731" s="316">
        <v>0</v>
      </c>
      <c r="AK731" s="316">
        <v>0</v>
      </c>
      <c r="AL731" s="316">
        <v>0</v>
      </c>
    </row>
    <row r="732" spans="1:38">
      <c r="A732" s="316">
        <v>731</v>
      </c>
      <c r="B732" s="316" t="s">
        <v>247</v>
      </c>
      <c r="C732" s="316" t="s">
        <v>3455</v>
      </c>
      <c r="D732" s="316">
        <f t="shared" si="11"/>
        <v>0</v>
      </c>
      <c r="E732" s="316">
        <v>0</v>
      </c>
      <c r="G732" s="316">
        <v>0</v>
      </c>
      <c r="H732" s="316">
        <v>0</v>
      </c>
      <c r="I732" s="316">
        <v>0</v>
      </c>
      <c r="J732" s="316">
        <v>0</v>
      </c>
      <c r="K732" s="316">
        <v>0</v>
      </c>
      <c r="L732" s="316">
        <v>0</v>
      </c>
      <c r="M732" s="316">
        <v>0</v>
      </c>
      <c r="N732" s="316">
        <v>0</v>
      </c>
      <c r="O732" s="316">
        <v>0</v>
      </c>
      <c r="P732" s="316">
        <v>0</v>
      </c>
      <c r="Q732" s="316">
        <v>0</v>
      </c>
      <c r="R732" s="316">
        <v>0</v>
      </c>
      <c r="S732" s="316">
        <v>0</v>
      </c>
      <c r="T732" s="316">
        <v>0</v>
      </c>
      <c r="U732" s="316">
        <v>0</v>
      </c>
      <c r="V732" s="316">
        <v>0</v>
      </c>
      <c r="W732" s="316">
        <v>0</v>
      </c>
      <c r="X732" s="316">
        <v>0</v>
      </c>
      <c r="Y732" s="316">
        <v>0</v>
      </c>
      <c r="Z732" s="316">
        <v>0</v>
      </c>
      <c r="AA732" s="316">
        <v>0</v>
      </c>
      <c r="AB732" s="316">
        <v>0</v>
      </c>
      <c r="AC732" s="316">
        <v>0</v>
      </c>
      <c r="AD732" s="316">
        <v>0</v>
      </c>
      <c r="AE732" s="316">
        <v>0</v>
      </c>
      <c r="AF732" s="316">
        <v>0</v>
      </c>
      <c r="AG732" s="316">
        <v>0</v>
      </c>
      <c r="AH732" s="316">
        <v>0</v>
      </c>
      <c r="AI732" s="316">
        <v>0</v>
      </c>
      <c r="AJ732" s="316">
        <v>0</v>
      </c>
      <c r="AK732" s="316">
        <v>0</v>
      </c>
      <c r="AL732" s="316">
        <v>0</v>
      </c>
    </row>
    <row r="733" spans="1:38">
      <c r="A733" s="316">
        <v>732</v>
      </c>
      <c r="B733" s="316" t="s">
        <v>247</v>
      </c>
      <c r="C733" s="316" t="s">
        <v>3456</v>
      </c>
      <c r="D733" s="316">
        <f t="shared" si="11"/>
        <v>500</v>
      </c>
      <c r="E733" s="316">
        <v>0</v>
      </c>
      <c r="G733" s="316">
        <v>0</v>
      </c>
      <c r="H733" s="316">
        <v>0</v>
      </c>
      <c r="I733" s="316">
        <v>0</v>
      </c>
      <c r="J733" s="316">
        <v>0</v>
      </c>
      <c r="K733" s="316">
        <v>0</v>
      </c>
      <c r="L733" s="316">
        <v>0</v>
      </c>
      <c r="M733" s="316">
        <v>0</v>
      </c>
      <c r="N733" s="316">
        <v>0</v>
      </c>
      <c r="O733" s="316">
        <v>0</v>
      </c>
      <c r="P733" s="316">
        <v>0</v>
      </c>
      <c r="Q733" s="316">
        <v>0</v>
      </c>
      <c r="R733" s="316">
        <v>0</v>
      </c>
      <c r="S733" s="316">
        <v>0</v>
      </c>
      <c r="T733" s="316">
        <v>0</v>
      </c>
      <c r="U733" s="316">
        <v>0</v>
      </c>
      <c r="V733" s="316">
        <v>0</v>
      </c>
      <c r="W733" s="316">
        <v>0</v>
      </c>
      <c r="X733" s="316">
        <v>0</v>
      </c>
      <c r="Y733" s="316">
        <v>0</v>
      </c>
      <c r="Z733" s="316">
        <v>0</v>
      </c>
      <c r="AA733" s="316">
        <v>0</v>
      </c>
      <c r="AB733" s="316">
        <v>0</v>
      </c>
      <c r="AC733" s="316">
        <v>0</v>
      </c>
      <c r="AD733" s="316">
        <v>0</v>
      </c>
      <c r="AE733" s="316">
        <v>500</v>
      </c>
      <c r="AF733" s="316">
        <v>0</v>
      </c>
      <c r="AG733" s="316">
        <v>0</v>
      </c>
      <c r="AH733" s="316">
        <v>0</v>
      </c>
      <c r="AI733" s="316">
        <v>0</v>
      </c>
      <c r="AJ733" s="316">
        <v>0</v>
      </c>
      <c r="AK733" s="316">
        <v>0</v>
      </c>
      <c r="AL733" s="316">
        <v>500</v>
      </c>
    </row>
    <row r="734" spans="1:38">
      <c r="A734" s="316">
        <v>733</v>
      </c>
      <c r="B734" s="316" t="s">
        <v>247</v>
      </c>
      <c r="C734" s="316" t="s">
        <v>3457</v>
      </c>
      <c r="D734" s="316">
        <f t="shared" si="11"/>
        <v>960</v>
      </c>
      <c r="E734" s="316">
        <v>0</v>
      </c>
      <c r="G734" s="316">
        <v>0</v>
      </c>
      <c r="H734" s="316">
        <v>0</v>
      </c>
      <c r="I734" s="316">
        <v>0</v>
      </c>
      <c r="J734" s="316">
        <v>0</v>
      </c>
      <c r="K734" s="316">
        <v>0</v>
      </c>
      <c r="L734" s="316">
        <v>0</v>
      </c>
      <c r="M734" s="316">
        <v>0</v>
      </c>
      <c r="N734" s="316">
        <v>0</v>
      </c>
      <c r="O734" s="316">
        <v>0</v>
      </c>
      <c r="P734" s="316">
        <v>480</v>
      </c>
      <c r="Q734" s="316">
        <v>0</v>
      </c>
      <c r="R734" s="316">
        <v>0</v>
      </c>
      <c r="S734" s="316">
        <v>0</v>
      </c>
      <c r="T734" s="316">
        <v>0</v>
      </c>
      <c r="U734" s="316">
        <v>0</v>
      </c>
      <c r="V734" s="316">
        <v>0</v>
      </c>
      <c r="W734" s="316">
        <v>0</v>
      </c>
      <c r="X734" s="316">
        <v>0</v>
      </c>
      <c r="Y734" s="316">
        <v>0</v>
      </c>
      <c r="Z734" s="316">
        <v>0</v>
      </c>
      <c r="AA734" s="316">
        <v>0</v>
      </c>
      <c r="AB734" s="316">
        <v>0</v>
      </c>
      <c r="AC734" s="316">
        <v>0</v>
      </c>
      <c r="AD734" s="316">
        <v>0</v>
      </c>
      <c r="AE734" s="316">
        <v>480</v>
      </c>
      <c r="AF734" s="316">
        <v>0</v>
      </c>
      <c r="AG734" s="316">
        <v>0</v>
      </c>
      <c r="AH734" s="316">
        <v>0</v>
      </c>
      <c r="AI734" s="316">
        <v>0</v>
      </c>
      <c r="AJ734" s="316">
        <v>0</v>
      </c>
      <c r="AK734" s="316">
        <v>0</v>
      </c>
      <c r="AL734" s="316">
        <v>960</v>
      </c>
    </row>
    <row r="735" spans="1:38">
      <c r="A735" s="316">
        <v>734</v>
      </c>
      <c r="B735" s="316" t="s">
        <v>247</v>
      </c>
      <c r="C735" s="316" t="s">
        <v>3458</v>
      </c>
      <c r="D735" s="316">
        <f t="shared" si="11"/>
        <v>2100</v>
      </c>
      <c r="E735" s="316">
        <v>0</v>
      </c>
      <c r="G735" s="316">
        <v>0</v>
      </c>
      <c r="H735" s="316">
        <v>0</v>
      </c>
      <c r="I735" s="316">
        <v>0</v>
      </c>
      <c r="J735" s="316">
        <v>0</v>
      </c>
      <c r="K735" s="316">
        <v>0</v>
      </c>
      <c r="L735" s="316">
        <v>0</v>
      </c>
      <c r="M735" s="316">
        <v>0</v>
      </c>
      <c r="N735" s="316">
        <v>0</v>
      </c>
      <c r="O735" s="316">
        <v>0</v>
      </c>
      <c r="P735" s="316">
        <v>0</v>
      </c>
      <c r="Q735" s="316">
        <v>0</v>
      </c>
      <c r="R735" s="316">
        <v>0</v>
      </c>
      <c r="S735" s="316">
        <v>0</v>
      </c>
      <c r="T735" s="316">
        <v>0</v>
      </c>
      <c r="U735" s="316">
        <v>0</v>
      </c>
      <c r="V735" s="316">
        <v>0</v>
      </c>
      <c r="W735" s="316">
        <v>0</v>
      </c>
      <c r="X735" s="316">
        <v>0</v>
      </c>
      <c r="Y735" s="316">
        <v>0</v>
      </c>
      <c r="Z735" s="316">
        <v>0</v>
      </c>
      <c r="AA735" s="316">
        <v>1050</v>
      </c>
      <c r="AB735" s="316">
        <v>0</v>
      </c>
      <c r="AC735" s="316">
        <v>0</v>
      </c>
      <c r="AD735" s="316">
        <v>0</v>
      </c>
      <c r="AE735" s="316">
        <v>0</v>
      </c>
      <c r="AF735" s="316">
        <v>0</v>
      </c>
      <c r="AG735" s="316">
        <v>0</v>
      </c>
      <c r="AH735" s="316">
        <v>1050</v>
      </c>
      <c r="AI735" s="316">
        <v>0</v>
      </c>
      <c r="AJ735" s="316">
        <v>0</v>
      </c>
      <c r="AK735" s="316">
        <v>0</v>
      </c>
      <c r="AL735" s="316">
        <v>2100</v>
      </c>
    </row>
    <row r="736" spans="1:38">
      <c r="A736" s="316">
        <v>735</v>
      </c>
      <c r="B736" s="316" t="s">
        <v>247</v>
      </c>
      <c r="C736" s="316" t="s">
        <v>3459</v>
      </c>
      <c r="D736" s="316">
        <f t="shared" si="11"/>
        <v>900</v>
      </c>
      <c r="E736" s="316">
        <v>0</v>
      </c>
      <c r="G736" s="316">
        <v>0</v>
      </c>
      <c r="H736" s="316">
        <v>0</v>
      </c>
      <c r="I736" s="316">
        <v>0</v>
      </c>
      <c r="J736" s="316">
        <v>0</v>
      </c>
      <c r="K736" s="316">
        <v>0</v>
      </c>
      <c r="L736" s="316">
        <v>0</v>
      </c>
      <c r="M736" s="316">
        <v>0</v>
      </c>
      <c r="N736" s="316">
        <v>0</v>
      </c>
      <c r="O736" s="316">
        <v>0</v>
      </c>
      <c r="P736" s="316">
        <v>0</v>
      </c>
      <c r="Q736" s="316">
        <v>0</v>
      </c>
      <c r="R736" s="316">
        <v>0</v>
      </c>
      <c r="S736" s="316">
        <v>0</v>
      </c>
      <c r="T736" s="316">
        <v>0</v>
      </c>
      <c r="U736" s="316">
        <v>0</v>
      </c>
      <c r="V736" s="316">
        <v>0</v>
      </c>
      <c r="W736" s="316">
        <v>0</v>
      </c>
      <c r="X736" s="316">
        <v>0</v>
      </c>
      <c r="Y736" s="316">
        <v>0</v>
      </c>
      <c r="Z736" s="316">
        <v>0</v>
      </c>
      <c r="AA736" s="316">
        <v>0</v>
      </c>
      <c r="AB736" s="316">
        <v>0</v>
      </c>
      <c r="AC736" s="316">
        <v>0</v>
      </c>
      <c r="AD736" s="316">
        <v>0</v>
      </c>
      <c r="AE736" s="316">
        <v>900</v>
      </c>
      <c r="AF736" s="316">
        <v>0</v>
      </c>
      <c r="AG736" s="316">
        <v>0</v>
      </c>
      <c r="AH736" s="316">
        <v>0</v>
      </c>
      <c r="AI736" s="316">
        <v>0</v>
      </c>
      <c r="AJ736" s="316">
        <v>0</v>
      </c>
      <c r="AK736" s="316">
        <v>0</v>
      </c>
      <c r="AL736" s="316">
        <v>900</v>
      </c>
    </row>
    <row r="737" spans="1:38">
      <c r="A737" s="316">
        <v>736</v>
      </c>
      <c r="B737" s="316" t="s">
        <v>247</v>
      </c>
      <c r="C737" s="316" t="s">
        <v>3460</v>
      </c>
      <c r="D737" s="316">
        <f t="shared" si="11"/>
        <v>0</v>
      </c>
      <c r="E737" s="316">
        <v>0</v>
      </c>
      <c r="G737" s="316">
        <v>0</v>
      </c>
      <c r="H737" s="316">
        <v>0</v>
      </c>
      <c r="I737" s="316">
        <v>0</v>
      </c>
      <c r="J737" s="316">
        <v>0</v>
      </c>
      <c r="K737" s="316">
        <v>0</v>
      </c>
      <c r="L737" s="316">
        <v>0</v>
      </c>
      <c r="M737" s="316">
        <v>0</v>
      </c>
      <c r="N737" s="316">
        <v>0</v>
      </c>
      <c r="O737" s="316">
        <v>0</v>
      </c>
      <c r="P737" s="316">
        <v>0</v>
      </c>
      <c r="Q737" s="316">
        <v>0</v>
      </c>
      <c r="R737" s="316">
        <v>0</v>
      </c>
      <c r="S737" s="316">
        <v>0</v>
      </c>
      <c r="T737" s="316">
        <v>0</v>
      </c>
      <c r="U737" s="316">
        <v>0</v>
      </c>
      <c r="V737" s="316">
        <v>0</v>
      </c>
      <c r="W737" s="316">
        <v>0</v>
      </c>
      <c r="X737" s="316">
        <v>0</v>
      </c>
      <c r="Y737" s="316">
        <v>0</v>
      </c>
      <c r="Z737" s="316">
        <v>0</v>
      </c>
      <c r="AA737" s="316">
        <v>0</v>
      </c>
      <c r="AB737" s="316">
        <v>0</v>
      </c>
      <c r="AC737" s="316">
        <v>0</v>
      </c>
      <c r="AD737" s="316">
        <v>0</v>
      </c>
      <c r="AE737" s="316">
        <v>0</v>
      </c>
      <c r="AF737" s="316">
        <v>0</v>
      </c>
      <c r="AG737" s="316">
        <v>0</v>
      </c>
      <c r="AH737" s="316">
        <v>0</v>
      </c>
      <c r="AI737" s="316">
        <v>0</v>
      </c>
      <c r="AJ737" s="316">
        <v>0</v>
      </c>
      <c r="AK737" s="316">
        <v>0</v>
      </c>
      <c r="AL737" s="316">
        <v>0</v>
      </c>
    </row>
    <row r="738" spans="1:38">
      <c r="A738" s="316">
        <v>737</v>
      </c>
      <c r="B738" s="316" t="s">
        <v>247</v>
      </c>
      <c r="C738" s="316" t="s">
        <v>3461</v>
      </c>
      <c r="D738" s="316">
        <f t="shared" si="11"/>
        <v>0</v>
      </c>
      <c r="E738" s="316">
        <v>0</v>
      </c>
      <c r="G738" s="316">
        <v>0</v>
      </c>
      <c r="H738" s="316">
        <v>0</v>
      </c>
      <c r="I738" s="316">
        <v>0</v>
      </c>
      <c r="J738" s="316">
        <v>0</v>
      </c>
      <c r="K738" s="316">
        <v>0</v>
      </c>
      <c r="L738" s="316">
        <v>0</v>
      </c>
      <c r="M738" s="316">
        <v>0</v>
      </c>
      <c r="N738" s="316">
        <v>0</v>
      </c>
      <c r="O738" s="316">
        <v>0</v>
      </c>
      <c r="P738" s="316">
        <v>0</v>
      </c>
      <c r="Q738" s="316">
        <v>0</v>
      </c>
      <c r="R738" s="316">
        <v>0</v>
      </c>
      <c r="S738" s="316">
        <v>0</v>
      </c>
      <c r="T738" s="316">
        <v>0</v>
      </c>
      <c r="U738" s="316">
        <v>0</v>
      </c>
      <c r="V738" s="316">
        <v>0</v>
      </c>
      <c r="W738" s="316">
        <v>0</v>
      </c>
      <c r="X738" s="316">
        <v>0</v>
      </c>
      <c r="Y738" s="316">
        <v>0</v>
      </c>
      <c r="Z738" s="316">
        <v>0</v>
      </c>
      <c r="AA738" s="316">
        <v>0</v>
      </c>
      <c r="AB738" s="316">
        <v>0</v>
      </c>
      <c r="AC738" s="316">
        <v>0</v>
      </c>
      <c r="AD738" s="316">
        <v>0</v>
      </c>
      <c r="AE738" s="316">
        <v>0</v>
      </c>
      <c r="AF738" s="316">
        <v>0</v>
      </c>
      <c r="AG738" s="316">
        <v>0</v>
      </c>
      <c r="AH738" s="316">
        <v>0</v>
      </c>
      <c r="AI738" s="316">
        <v>0</v>
      </c>
      <c r="AJ738" s="316">
        <v>0</v>
      </c>
      <c r="AK738" s="316">
        <v>0</v>
      </c>
      <c r="AL738" s="316">
        <v>0</v>
      </c>
    </row>
    <row r="739" spans="1:38">
      <c r="A739" s="316">
        <v>738</v>
      </c>
      <c r="B739" s="316" t="s">
        <v>247</v>
      </c>
      <c r="C739" s="316" t="s">
        <v>3462</v>
      </c>
      <c r="D739" s="316">
        <f t="shared" si="11"/>
        <v>0</v>
      </c>
      <c r="E739" s="316">
        <v>0</v>
      </c>
      <c r="G739" s="316">
        <v>0</v>
      </c>
      <c r="H739" s="316">
        <v>0</v>
      </c>
      <c r="I739" s="316">
        <v>0</v>
      </c>
      <c r="J739" s="316">
        <v>0</v>
      </c>
      <c r="K739" s="316">
        <v>0</v>
      </c>
      <c r="L739" s="316">
        <v>0</v>
      </c>
      <c r="M739" s="316">
        <v>0</v>
      </c>
      <c r="N739" s="316">
        <v>0</v>
      </c>
      <c r="O739" s="316">
        <v>0</v>
      </c>
      <c r="P739" s="316">
        <v>0</v>
      </c>
      <c r="Q739" s="316">
        <v>0</v>
      </c>
      <c r="R739" s="316">
        <v>0</v>
      </c>
      <c r="S739" s="316">
        <v>0</v>
      </c>
      <c r="T739" s="316">
        <v>0</v>
      </c>
      <c r="U739" s="316">
        <v>0</v>
      </c>
      <c r="V739" s="316">
        <v>0</v>
      </c>
      <c r="W739" s="316">
        <v>0</v>
      </c>
      <c r="X739" s="316">
        <v>0</v>
      </c>
      <c r="Y739" s="316">
        <v>0</v>
      </c>
      <c r="Z739" s="316">
        <v>0</v>
      </c>
      <c r="AA739" s="316">
        <v>0</v>
      </c>
      <c r="AB739" s="316">
        <v>0</v>
      </c>
      <c r="AC739" s="316">
        <v>0</v>
      </c>
      <c r="AD739" s="316">
        <v>0</v>
      </c>
      <c r="AE739" s="316">
        <v>0</v>
      </c>
      <c r="AF739" s="316">
        <v>0</v>
      </c>
      <c r="AG739" s="316">
        <v>0</v>
      </c>
      <c r="AH739" s="316">
        <v>0</v>
      </c>
      <c r="AI739" s="316">
        <v>0</v>
      </c>
      <c r="AJ739" s="316">
        <v>0</v>
      </c>
      <c r="AK739" s="316">
        <v>0</v>
      </c>
      <c r="AL739" s="316">
        <v>0</v>
      </c>
    </row>
    <row r="740" spans="1:38">
      <c r="A740" s="316">
        <v>739</v>
      </c>
      <c r="B740" s="316" t="s">
        <v>247</v>
      </c>
      <c r="C740" s="316" t="s">
        <v>3463</v>
      </c>
      <c r="D740" s="316">
        <f t="shared" si="11"/>
        <v>1200</v>
      </c>
      <c r="E740" s="316">
        <v>0</v>
      </c>
      <c r="G740" s="316">
        <v>0</v>
      </c>
      <c r="H740" s="316">
        <v>0</v>
      </c>
      <c r="I740" s="316">
        <v>0</v>
      </c>
      <c r="J740" s="316">
        <v>0</v>
      </c>
      <c r="K740" s="316">
        <v>0</v>
      </c>
      <c r="L740" s="316">
        <v>0</v>
      </c>
      <c r="M740" s="316">
        <v>0</v>
      </c>
      <c r="N740" s="316">
        <v>0</v>
      </c>
      <c r="O740" s="316">
        <v>0</v>
      </c>
      <c r="P740" s="316">
        <v>0</v>
      </c>
      <c r="Q740" s="316">
        <v>0</v>
      </c>
      <c r="R740" s="316">
        <v>0</v>
      </c>
      <c r="S740" s="316">
        <v>0</v>
      </c>
      <c r="T740" s="316">
        <v>0</v>
      </c>
      <c r="U740" s="316">
        <v>0</v>
      </c>
      <c r="V740" s="316">
        <v>0</v>
      </c>
      <c r="W740" s="316">
        <v>0</v>
      </c>
      <c r="X740" s="316">
        <v>0</v>
      </c>
      <c r="Y740" s="316">
        <v>0</v>
      </c>
      <c r="Z740" s="316">
        <v>1200</v>
      </c>
      <c r="AA740" s="316">
        <v>0</v>
      </c>
      <c r="AB740" s="316">
        <v>0</v>
      </c>
      <c r="AC740" s="316">
        <v>0</v>
      </c>
      <c r="AD740" s="316">
        <v>0</v>
      </c>
      <c r="AE740" s="316">
        <v>0</v>
      </c>
      <c r="AF740" s="316">
        <v>0</v>
      </c>
      <c r="AG740" s="316">
        <v>0</v>
      </c>
      <c r="AH740" s="316">
        <v>0</v>
      </c>
      <c r="AI740" s="316">
        <v>0</v>
      </c>
      <c r="AJ740" s="316">
        <v>0</v>
      </c>
      <c r="AK740" s="316">
        <v>0</v>
      </c>
      <c r="AL740" s="316">
        <v>1200</v>
      </c>
    </row>
    <row r="741" spans="1:38">
      <c r="A741" s="316">
        <v>740</v>
      </c>
      <c r="B741" s="316" t="s">
        <v>247</v>
      </c>
      <c r="C741" s="316" t="s">
        <v>3464</v>
      </c>
      <c r="D741" s="316">
        <f t="shared" si="11"/>
        <v>800</v>
      </c>
      <c r="E741" s="316">
        <v>0</v>
      </c>
      <c r="G741" s="316">
        <v>0</v>
      </c>
      <c r="H741" s="316">
        <v>0</v>
      </c>
      <c r="I741" s="316">
        <v>0</v>
      </c>
      <c r="J741" s="316">
        <v>0</v>
      </c>
      <c r="K741" s="316">
        <v>0</v>
      </c>
      <c r="L741" s="316">
        <v>0</v>
      </c>
      <c r="M741" s="316">
        <v>0</v>
      </c>
      <c r="N741" s="316">
        <v>0</v>
      </c>
      <c r="O741" s="316">
        <v>0</v>
      </c>
      <c r="P741" s="316">
        <v>0</v>
      </c>
      <c r="Q741" s="316">
        <v>0</v>
      </c>
      <c r="R741" s="316">
        <v>0</v>
      </c>
      <c r="S741" s="316">
        <v>0</v>
      </c>
      <c r="T741" s="316">
        <v>0</v>
      </c>
      <c r="U741" s="316">
        <v>0</v>
      </c>
      <c r="V741" s="316">
        <v>0</v>
      </c>
      <c r="W741" s="316">
        <v>0</v>
      </c>
      <c r="X741" s="316">
        <v>0</v>
      </c>
      <c r="Y741" s="316">
        <v>0</v>
      </c>
      <c r="Z741" s="316">
        <v>0</v>
      </c>
      <c r="AA741" s="316">
        <v>0</v>
      </c>
      <c r="AB741" s="316">
        <v>0</v>
      </c>
      <c r="AC741" s="316">
        <v>0</v>
      </c>
      <c r="AD741" s="316">
        <v>0</v>
      </c>
      <c r="AE741" s="316">
        <v>800</v>
      </c>
      <c r="AF741" s="316">
        <v>0</v>
      </c>
      <c r="AG741" s="316">
        <v>0</v>
      </c>
      <c r="AH741" s="316">
        <v>0</v>
      </c>
      <c r="AI741" s="316">
        <v>0</v>
      </c>
      <c r="AJ741" s="316">
        <v>0</v>
      </c>
      <c r="AK741" s="316">
        <v>0</v>
      </c>
      <c r="AL741" s="316">
        <v>800</v>
      </c>
    </row>
    <row r="742" spans="1:38">
      <c r="A742" s="316">
        <v>2</v>
      </c>
      <c r="B742" s="316" t="s">
        <v>3465</v>
      </c>
      <c r="C742" s="316" t="s">
        <v>3466</v>
      </c>
      <c r="D742" s="316">
        <f t="shared" si="11"/>
        <v>0</v>
      </c>
      <c r="G742" s="316">
        <v>0</v>
      </c>
      <c r="H742" s="316">
        <v>0</v>
      </c>
      <c r="I742" s="316">
        <v>0</v>
      </c>
      <c r="J742" s="316">
        <v>0</v>
      </c>
      <c r="K742" s="316">
        <v>0</v>
      </c>
      <c r="L742" s="316">
        <v>0</v>
      </c>
      <c r="M742" s="316">
        <v>0</v>
      </c>
      <c r="N742" s="316">
        <v>0</v>
      </c>
      <c r="O742" s="316">
        <v>0</v>
      </c>
      <c r="P742" s="316">
        <v>0</v>
      </c>
      <c r="Q742" s="316">
        <v>0</v>
      </c>
      <c r="R742" s="316">
        <v>0</v>
      </c>
      <c r="S742" s="316">
        <v>0</v>
      </c>
      <c r="T742" s="316">
        <v>0</v>
      </c>
      <c r="U742" s="316">
        <v>0</v>
      </c>
      <c r="V742" s="316">
        <v>0</v>
      </c>
      <c r="W742" s="316">
        <v>0</v>
      </c>
      <c r="X742" s="316">
        <v>0</v>
      </c>
      <c r="Y742" s="316">
        <v>0</v>
      </c>
      <c r="Z742" s="316">
        <v>0</v>
      </c>
      <c r="AA742" s="316">
        <v>0</v>
      </c>
      <c r="AB742" s="316">
        <v>0</v>
      </c>
      <c r="AC742" s="316">
        <v>0</v>
      </c>
      <c r="AD742" s="316">
        <v>0</v>
      </c>
      <c r="AE742" s="316">
        <v>0</v>
      </c>
      <c r="AF742" s="316">
        <v>0</v>
      </c>
      <c r="AG742" s="316">
        <v>0</v>
      </c>
      <c r="AH742" s="316">
        <v>0</v>
      </c>
      <c r="AI742" s="316">
        <v>0</v>
      </c>
      <c r="AJ742" s="316">
        <v>0</v>
      </c>
      <c r="AK742" s="316">
        <v>0</v>
      </c>
      <c r="AL742" s="316">
        <v>0</v>
      </c>
    </row>
    <row r="743" spans="1:38">
      <c r="A743" s="316">
        <v>3</v>
      </c>
      <c r="B743" s="316" t="s">
        <v>3465</v>
      </c>
      <c r="C743" s="316" t="s">
        <v>3467</v>
      </c>
      <c r="D743" s="316">
        <f t="shared" si="11"/>
        <v>0</v>
      </c>
      <c r="G743" s="316">
        <v>0</v>
      </c>
      <c r="H743" s="316">
        <v>0</v>
      </c>
      <c r="I743" s="316">
        <v>0</v>
      </c>
      <c r="J743" s="316">
        <v>0</v>
      </c>
      <c r="K743" s="316">
        <v>0</v>
      </c>
      <c r="L743" s="316">
        <v>0</v>
      </c>
      <c r="M743" s="316">
        <v>0</v>
      </c>
      <c r="N743" s="316">
        <v>0</v>
      </c>
      <c r="O743" s="316">
        <v>0</v>
      </c>
      <c r="P743" s="316">
        <v>0</v>
      </c>
      <c r="Q743" s="316">
        <v>0</v>
      </c>
      <c r="R743" s="316">
        <v>0</v>
      </c>
      <c r="S743" s="316">
        <v>0</v>
      </c>
      <c r="T743" s="316">
        <v>0</v>
      </c>
      <c r="U743" s="316">
        <v>0</v>
      </c>
      <c r="V743" s="316">
        <v>0</v>
      </c>
      <c r="W743" s="316">
        <v>0</v>
      </c>
      <c r="X743" s="316">
        <v>0</v>
      </c>
      <c r="Y743" s="316">
        <v>0</v>
      </c>
      <c r="Z743" s="316">
        <v>0</v>
      </c>
      <c r="AA743" s="316">
        <v>0</v>
      </c>
      <c r="AB743" s="316">
        <v>0</v>
      </c>
      <c r="AC743" s="316">
        <v>0</v>
      </c>
      <c r="AD743" s="316">
        <v>0</v>
      </c>
      <c r="AE743" s="316">
        <v>0</v>
      </c>
      <c r="AF743" s="316">
        <v>0</v>
      </c>
      <c r="AG743" s="316">
        <v>0</v>
      </c>
      <c r="AH743" s="316">
        <v>0</v>
      </c>
      <c r="AI743" s="316">
        <v>0</v>
      </c>
      <c r="AJ743" s="316">
        <v>0</v>
      </c>
      <c r="AK743" s="316">
        <v>0</v>
      </c>
      <c r="AL743" s="316">
        <v>0</v>
      </c>
    </row>
    <row r="744" spans="1:38">
      <c r="A744" s="316">
        <v>4</v>
      </c>
      <c r="B744" s="316" t="s">
        <v>3465</v>
      </c>
      <c r="C744" s="316" t="s">
        <v>3468</v>
      </c>
      <c r="D744" s="316">
        <f t="shared" si="11"/>
        <v>0</v>
      </c>
      <c r="G744" s="316">
        <v>0</v>
      </c>
      <c r="H744" s="316">
        <v>0</v>
      </c>
      <c r="I744" s="316">
        <v>0</v>
      </c>
      <c r="J744" s="316">
        <v>0</v>
      </c>
      <c r="K744" s="316">
        <v>0</v>
      </c>
      <c r="L744" s="316">
        <v>0</v>
      </c>
      <c r="M744" s="316">
        <v>0</v>
      </c>
      <c r="N744" s="316">
        <v>0</v>
      </c>
      <c r="O744" s="316">
        <v>0</v>
      </c>
      <c r="P744" s="316">
        <v>0</v>
      </c>
      <c r="Q744" s="316">
        <v>0</v>
      </c>
      <c r="R744" s="316">
        <v>0</v>
      </c>
      <c r="S744" s="316">
        <v>0</v>
      </c>
      <c r="T744" s="316">
        <v>0</v>
      </c>
      <c r="U744" s="316">
        <v>0</v>
      </c>
      <c r="V744" s="316">
        <v>0</v>
      </c>
      <c r="W744" s="316">
        <v>0</v>
      </c>
      <c r="X744" s="316">
        <v>0</v>
      </c>
      <c r="Y744" s="316">
        <v>0</v>
      </c>
      <c r="Z744" s="316">
        <v>0</v>
      </c>
      <c r="AA744" s="316">
        <v>0</v>
      </c>
      <c r="AB744" s="316">
        <v>0</v>
      </c>
      <c r="AC744" s="316">
        <v>0</v>
      </c>
      <c r="AD744" s="316">
        <v>0</v>
      </c>
      <c r="AE744" s="316">
        <v>0</v>
      </c>
      <c r="AF744" s="316">
        <v>0</v>
      </c>
      <c r="AG744" s="316">
        <v>0</v>
      </c>
      <c r="AH744" s="316">
        <v>0</v>
      </c>
      <c r="AI744" s="316">
        <v>0</v>
      </c>
      <c r="AJ744" s="316">
        <v>0</v>
      </c>
      <c r="AK744" s="316">
        <v>0</v>
      </c>
      <c r="AL744" s="316">
        <v>0</v>
      </c>
    </row>
    <row r="745" spans="1:38">
      <c r="A745" s="316">
        <v>5</v>
      </c>
      <c r="B745" s="316" t="s">
        <v>3465</v>
      </c>
      <c r="C745" s="316" t="s">
        <v>3469</v>
      </c>
      <c r="D745" s="316">
        <f t="shared" si="11"/>
        <v>0</v>
      </c>
      <c r="G745" s="316">
        <v>0</v>
      </c>
      <c r="H745" s="316">
        <v>0</v>
      </c>
      <c r="I745" s="316">
        <v>0</v>
      </c>
      <c r="J745" s="316">
        <v>0</v>
      </c>
      <c r="K745" s="316">
        <v>0</v>
      </c>
      <c r="L745" s="316">
        <v>0</v>
      </c>
      <c r="M745" s="316">
        <v>0</v>
      </c>
      <c r="N745" s="316">
        <v>0</v>
      </c>
      <c r="O745" s="316">
        <v>0</v>
      </c>
      <c r="P745" s="316">
        <v>0</v>
      </c>
      <c r="Q745" s="316">
        <v>0</v>
      </c>
      <c r="R745" s="316">
        <v>0</v>
      </c>
      <c r="S745" s="316">
        <v>0</v>
      </c>
      <c r="T745" s="316">
        <v>0</v>
      </c>
      <c r="U745" s="316">
        <v>0</v>
      </c>
      <c r="V745" s="316">
        <v>0</v>
      </c>
      <c r="W745" s="316">
        <v>0</v>
      </c>
      <c r="X745" s="316">
        <v>0</v>
      </c>
      <c r="Y745" s="316">
        <v>0</v>
      </c>
      <c r="Z745" s="316">
        <v>0</v>
      </c>
      <c r="AA745" s="316">
        <v>0</v>
      </c>
      <c r="AB745" s="316">
        <v>0</v>
      </c>
      <c r="AC745" s="316">
        <v>0</v>
      </c>
      <c r="AD745" s="316">
        <v>0</v>
      </c>
      <c r="AE745" s="316">
        <v>0</v>
      </c>
      <c r="AF745" s="316">
        <v>0</v>
      </c>
      <c r="AG745" s="316">
        <v>0</v>
      </c>
      <c r="AH745" s="316">
        <v>0</v>
      </c>
      <c r="AI745" s="316">
        <v>0</v>
      </c>
      <c r="AJ745" s="316">
        <v>0</v>
      </c>
      <c r="AK745" s="316">
        <v>0</v>
      </c>
      <c r="AL745" s="316">
        <v>0</v>
      </c>
    </row>
    <row r="746" spans="1:38">
      <c r="A746" s="316">
        <v>6</v>
      </c>
      <c r="B746" s="316" t="s">
        <v>3465</v>
      </c>
      <c r="C746" s="316" t="s">
        <v>3470</v>
      </c>
      <c r="D746" s="316">
        <f t="shared" si="11"/>
        <v>0</v>
      </c>
      <c r="G746" s="316">
        <v>0</v>
      </c>
      <c r="H746" s="316">
        <v>0</v>
      </c>
      <c r="I746" s="316">
        <v>0</v>
      </c>
      <c r="J746" s="316">
        <v>0</v>
      </c>
      <c r="K746" s="316">
        <v>0</v>
      </c>
      <c r="L746" s="316">
        <v>0</v>
      </c>
      <c r="M746" s="316">
        <v>0</v>
      </c>
      <c r="N746" s="316">
        <v>0</v>
      </c>
      <c r="O746" s="316">
        <v>0</v>
      </c>
      <c r="P746" s="316">
        <v>0</v>
      </c>
      <c r="Q746" s="316">
        <v>0</v>
      </c>
      <c r="R746" s="316">
        <v>0</v>
      </c>
      <c r="S746" s="316">
        <v>0</v>
      </c>
      <c r="T746" s="316">
        <v>0</v>
      </c>
      <c r="U746" s="316">
        <v>0</v>
      </c>
      <c r="V746" s="316">
        <v>0</v>
      </c>
      <c r="W746" s="316">
        <v>0</v>
      </c>
      <c r="X746" s="316">
        <v>0</v>
      </c>
      <c r="Y746" s="316">
        <v>0</v>
      </c>
      <c r="Z746" s="316">
        <v>0</v>
      </c>
      <c r="AA746" s="316">
        <v>0</v>
      </c>
      <c r="AB746" s="316">
        <v>0</v>
      </c>
      <c r="AC746" s="316">
        <v>0</v>
      </c>
      <c r="AD746" s="316">
        <v>0</v>
      </c>
      <c r="AE746" s="316">
        <v>0</v>
      </c>
      <c r="AF746" s="316">
        <v>0</v>
      </c>
      <c r="AG746" s="316">
        <v>0</v>
      </c>
      <c r="AH746" s="316">
        <v>0</v>
      </c>
      <c r="AI746" s="316">
        <v>0</v>
      </c>
      <c r="AJ746" s="316">
        <v>0</v>
      </c>
      <c r="AK746" s="316">
        <v>0</v>
      </c>
      <c r="AL746" s="316">
        <v>0</v>
      </c>
    </row>
    <row r="747" spans="1:38">
      <c r="A747" s="316">
        <v>7</v>
      </c>
      <c r="B747" s="316" t="s">
        <v>3465</v>
      </c>
      <c r="C747" s="316" t="s">
        <v>3471</v>
      </c>
      <c r="D747" s="316">
        <f t="shared" si="11"/>
        <v>0</v>
      </c>
      <c r="G747" s="316">
        <v>0</v>
      </c>
      <c r="H747" s="316">
        <v>0</v>
      </c>
      <c r="I747" s="316">
        <v>0</v>
      </c>
      <c r="J747" s="316">
        <v>0</v>
      </c>
      <c r="K747" s="316">
        <v>0</v>
      </c>
      <c r="L747" s="316">
        <v>0</v>
      </c>
      <c r="M747" s="316">
        <v>0</v>
      </c>
      <c r="N747" s="316">
        <v>0</v>
      </c>
      <c r="O747" s="316">
        <v>0</v>
      </c>
      <c r="P747" s="316">
        <v>0</v>
      </c>
      <c r="Q747" s="316">
        <v>0</v>
      </c>
      <c r="R747" s="316">
        <v>0</v>
      </c>
      <c r="S747" s="316">
        <v>0</v>
      </c>
      <c r="T747" s="316">
        <v>0</v>
      </c>
      <c r="U747" s="316">
        <v>0</v>
      </c>
      <c r="V747" s="316">
        <v>0</v>
      </c>
      <c r="W747" s="316">
        <v>0</v>
      </c>
      <c r="X747" s="316">
        <v>0</v>
      </c>
      <c r="Y747" s="316">
        <v>0</v>
      </c>
      <c r="Z747" s="316">
        <v>0</v>
      </c>
      <c r="AA747" s="316">
        <v>0</v>
      </c>
      <c r="AB747" s="316">
        <v>0</v>
      </c>
      <c r="AC747" s="316">
        <v>0</v>
      </c>
      <c r="AD747" s="316">
        <v>0</v>
      </c>
      <c r="AE747" s="316">
        <v>0</v>
      </c>
      <c r="AF747" s="316">
        <v>0</v>
      </c>
      <c r="AG747" s="316">
        <v>0</v>
      </c>
      <c r="AH747" s="316">
        <v>0</v>
      </c>
      <c r="AI747" s="316">
        <v>0</v>
      </c>
      <c r="AJ747" s="316">
        <v>0</v>
      </c>
      <c r="AK747" s="316">
        <v>0</v>
      </c>
      <c r="AL747" s="316">
        <v>0</v>
      </c>
    </row>
    <row r="748" spans="1:38">
      <c r="A748" s="316">
        <v>8</v>
      </c>
      <c r="B748" s="316" t="s">
        <v>3465</v>
      </c>
      <c r="C748" s="316" t="s">
        <v>3472</v>
      </c>
      <c r="D748" s="316">
        <f t="shared" si="11"/>
        <v>0</v>
      </c>
      <c r="G748" s="316">
        <v>0</v>
      </c>
      <c r="H748" s="316">
        <v>0</v>
      </c>
      <c r="I748" s="316">
        <v>0</v>
      </c>
      <c r="J748" s="316">
        <v>0</v>
      </c>
      <c r="K748" s="316">
        <v>0</v>
      </c>
      <c r="L748" s="316">
        <v>0</v>
      </c>
      <c r="M748" s="316">
        <v>0</v>
      </c>
      <c r="N748" s="316">
        <v>0</v>
      </c>
      <c r="O748" s="316">
        <v>0</v>
      </c>
      <c r="P748" s="316">
        <v>0</v>
      </c>
      <c r="Q748" s="316">
        <v>0</v>
      </c>
      <c r="R748" s="316">
        <v>0</v>
      </c>
      <c r="S748" s="316">
        <v>0</v>
      </c>
      <c r="T748" s="316">
        <v>0</v>
      </c>
      <c r="U748" s="316">
        <v>0</v>
      </c>
      <c r="V748" s="316">
        <v>0</v>
      </c>
      <c r="W748" s="316">
        <v>0</v>
      </c>
      <c r="X748" s="316">
        <v>0</v>
      </c>
      <c r="Y748" s="316">
        <v>0</v>
      </c>
      <c r="Z748" s="316">
        <v>0</v>
      </c>
      <c r="AA748" s="316">
        <v>0</v>
      </c>
      <c r="AB748" s="316">
        <v>0</v>
      </c>
      <c r="AC748" s="316">
        <v>0</v>
      </c>
      <c r="AD748" s="316">
        <v>0</v>
      </c>
      <c r="AE748" s="316">
        <v>0</v>
      </c>
      <c r="AF748" s="316">
        <v>0</v>
      </c>
      <c r="AG748" s="316">
        <v>0</v>
      </c>
      <c r="AH748" s="316">
        <v>0</v>
      </c>
      <c r="AI748" s="316">
        <v>0</v>
      </c>
      <c r="AJ748" s="316">
        <v>0</v>
      </c>
      <c r="AK748" s="316">
        <v>0</v>
      </c>
      <c r="AL748" s="316">
        <v>0</v>
      </c>
    </row>
    <row r="749" spans="1:38">
      <c r="A749" s="316">
        <v>9</v>
      </c>
      <c r="B749" s="316" t="s">
        <v>3465</v>
      </c>
      <c r="C749" s="316" t="s">
        <v>3473</v>
      </c>
      <c r="D749" s="316">
        <f t="shared" si="11"/>
        <v>0</v>
      </c>
      <c r="G749" s="316">
        <v>0</v>
      </c>
      <c r="H749" s="316">
        <v>0</v>
      </c>
      <c r="I749" s="316">
        <v>0</v>
      </c>
      <c r="J749" s="316">
        <v>0</v>
      </c>
      <c r="K749" s="316">
        <v>0</v>
      </c>
      <c r="L749" s="316">
        <v>0</v>
      </c>
      <c r="M749" s="316">
        <v>0</v>
      </c>
      <c r="N749" s="316">
        <v>0</v>
      </c>
      <c r="O749" s="316">
        <v>0</v>
      </c>
      <c r="P749" s="316">
        <v>0</v>
      </c>
      <c r="Q749" s="316">
        <v>0</v>
      </c>
      <c r="R749" s="316">
        <v>0</v>
      </c>
      <c r="S749" s="316">
        <v>0</v>
      </c>
      <c r="T749" s="316">
        <v>0</v>
      </c>
      <c r="U749" s="316">
        <v>0</v>
      </c>
      <c r="V749" s="316">
        <v>0</v>
      </c>
      <c r="W749" s="316">
        <v>0</v>
      </c>
      <c r="X749" s="316">
        <v>0</v>
      </c>
      <c r="Y749" s="316">
        <v>0</v>
      </c>
      <c r="Z749" s="316">
        <v>0</v>
      </c>
      <c r="AA749" s="316">
        <v>0</v>
      </c>
      <c r="AB749" s="316">
        <v>0</v>
      </c>
      <c r="AC749" s="316">
        <v>0</v>
      </c>
      <c r="AD749" s="316">
        <v>0</v>
      </c>
      <c r="AE749" s="316">
        <v>0</v>
      </c>
      <c r="AF749" s="316">
        <v>0</v>
      </c>
      <c r="AG749" s="316">
        <v>0</v>
      </c>
      <c r="AH749" s="316">
        <v>0</v>
      </c>
      <c r="AI749" s="316">
        <v>0</v>
      </c>
      <c r="AJ749" s="316">
        <v>0</v>
      </c>
      <c r="AK749" s="316">
        <v>0</v>
      </c>
      <c r="AL749" s="316">
        <v>0</v>
      </c>
    </row>
    <row r="750" spans="1:38">
      <c r="A750" s="316">
        <v>10</v>
      </c>
      <c r="B750" s="316" t="s">
        <v>3465</v>
      </c>
      <c r="C750" s="316" t="s">
        <v>3474</v>
      </c>
      <c r="D750" s="316">
        <f t="shared" si="11"/>
        <v>0</v>
      </c>
      <c r="G750" s="316">
        <v>0</v>
      </c>
      <c r="H750" s="316">
        <v>0</v>
      </c>
      <c r="I750" s="316">
        <v>0</v>
      </c>
      <c r="J750" s="316">
        <v>0</v>
      </c>
      <c r="K750" s="316">
        <v>0</v>
      </c>
      <c r="L750" s="316">
        <v>0</v>
      </c>
      <c r="M750" s="316">
        <v>0</v>
      </c>
      <c r="N750" s="316">
        <v>0</v>
      </c>
      <c r="O750" s="316">
        <v>0</v>
      </c>
      <c r="P750" s="316">
        <v>0</v>
      </c>
      <c r="Q750" s="316">
        <v>0</v>
      </c>
      <c r="R750" s="316">
        <v>0</v>
      </c>
      <c r="S750" s="316">
        <v>0</v>
      </c>
      <c r="T750" s="316">
        <v>0</v>
      </c>
      <c r="U750" s="316">
        <v>0</v>
      </c>
      <c r="V750" s="316">
        <v>0</v>
      </c>
      <c r="W750" s="316">
        <v>0</v>
      </c>
      <c r="X750" s="316">
        <v>0</v>
      </c>
      <c r="Y750" s="316">
        <v>0</v>
      </c>
      <c r="Z750" s="316">
        <v>0</v>
      </c>
      <c r="AA750" s="316">
        <v>0</v>
      </c>
      <c r="AB750" s="316">
        <v>0</v>
      </c>
      <c r="AC750" s="316">
        <v>0</v>
      </c>
      <c r="AD750" s="316">
        <v>0</v>
      </c>
      <c r="AE750" s="316">
        <v>0</v>
      </c>
      <c r="AF750" s="316">
        <v>0</v>
      </c>
      <c r="AG750" s="316">
        <v>0</v>
      </c>
      <c r="AH750" s="316">
        <v>0</v>
      </c>
      <c r="AI750" s="316">
        <v>0</v>
      </c>
      <c r="AJ750" s="316">
        <v>0</v>
      </c>
      <c r="AK750" s="316">
        <v>0</v>
      </c>
      <c r="AL750" s="316">
        <v>0</v>
      </c>
    </row>
    <row r="751" spans="1:38">
      <c r="A751" s="316">
        <v>11</v>
      </c>
      <c r="B751" s="316" t="s">
        <v>3465</v>
      </c>
      <c r="C751" s="316" t="s">
        <v>3475</v>
      </c>
      <c r="D751" s="316">
        <f t="shared" si="11"/>
        <v>0</v>
      </c>
      <c r="G751" s="316">
        <v>0</v>
      </c>
      <c r="H751" s="316">
        <v>0</v>
      </c>
      <c r="I751" s="316">
        <v>0</v>
      </c>
      <c r="J751" s="316">
        <v>0</v>
      </c>
      <c r="K751" s="316">
        <v>0</v>
      </c>
      <c r="L751" s="316">
        <v>0</v>
      </c>
      <c r="M751" s="316">
        <v>0</v>
      </c>
      <c r="N751" s="316">
        <v>0</v>
      </c>
      <c r="O751" s="316">
        <v>0</v>
      </c>
      <c r="P751" s="316">
        <v>0</v>
      </c>
      <c r="Q751" s="316">
        <v>0</v>
      </c>
      <c r="R751" s="316">
        <v>0</v>
      </c>
      <c r="S751" s="316">
        <v>0</v>
      </c>
      <c r="T751" s="316">
        <v>0</v>
      </c>
      <c r="U751" s="316">
        <v>0</v>
      </c>
      <c r="V751" s="316">
        <v>0</v>
      </c>
      <c r="W751" s="316">
        <v>0</v>
      </c>
      <c r="X751" s="316">
        <v>0</v>
      </c>
      <c r="Y751" s="316">
        <v>0</v>
      </c>
      <c r="Z751" s="316">
        <v>0</v>
      </c>
      <c r="AA751" s="316">
        <v>0</v>
      </c>
      <c r="AB751" s="316">
        <v>0</v>
      </c>
      <c r="AC751" s="316">
        <v>0</v>
      </c>
      <c r="AD751" s="316">
        <v>0</v>
      </c>
      <c r="AE751" s="316">
        <v>0</v>
      </c>
      <c r="AF751" s="316">
        <v>0</v>
      </c>
      <c r="AG751" s="316">
        <v>0</v>
      </c>
      <c r="AH751" s="316">
        <v>0</v>
      </c>
      <c r="AI751" s="316">
        <v>0</v>
      </c>
      <c r="AJ751" s="316">
        <v>0</v>
      </c>
      <c r="AK751" s="316">
        <v>0</v>
      </c>
      <c r="AL751" s="316">
        <v>0</v>
      </c>
    </row>
    <row r="752" spans="1:38">
      <c r="A752" s="316">
        <v>12</v>
      </c>
      <c r="B752" s="316" t="s">
        <v>3465</v>
      </c>
      <c r="C752" s="316" t="s">
        <v>3476</v>
      </c>
      <c r="D752" s="316">
        <f t="shared" si="11"/>
        <v>0</v>
      </c>
      <c r="G752" s="316">
        <v>0</v>
      </c>
      <c r="H752" s="316">
        <v>0</v>
      </c>
      <c r="I752" s="316">
        <v>0</v>
      </c>
      <c r="J752" s="316">
        <v>0</v>
      </c>
      <c r="K752" s="316">
        <v>0</v>
      </c>
      <c r="L752" s="316">
        <v>0</v>
      </c>
      <c r="M752" s="316">
        <v>0</v>
      </c>
      <c r="N752" s="316">
        <v>0</v>
      </c>
      <c r="O752" s="316">
        <v>0</v>
      </c>
      <c r="P752" s="316">
        <v>0</v>
      </c>
      <c r="Q752" s="316">
        <v>0</v>
      </c>
      <c r="R752" s="316">
        <v>0</v>
      </c>
      <c r="S752" s="316">
        <v>0</v>
      </c>
      <c r="T752" s="316">
        <v>0</v>
      </c>
      <c r="U752" s="316">
        <v>0</v>
      </c>
      <c r="V752" s="316">
        <v>0</v>
      </c>
      <c r="W752" s="316">
        <v>0</v>
      </c>
      <c r="X752" s="316">
        <v>0</v>
      </c>
      <c r="Y752" s="316">
        <v>0</v>
      </c>
      <c r="Z752" s="316">
        <v>0</v>
      </c>
      <c r="AA752" s="316">
        <v>0</v>
      </c>
      <c r="AB752" s="316">
        <v>0</v>
      </c>
      <c r="AC752" s="316">
        <v>0</v>
      </c>
      <c r="AD752" s="316">
        <v>0</v>
      </c>
      <c r="AE752" s="316">
        <v>0</v>
      </c>
      <c r="AF752" s="316">
        <v>0</v>
      </c>
      <c r="AG752" s="316">
        <v>0</v>
      </c>
      <c r="AH752" s="316">
        <v>0</v>
      </c>
      <c r="AI752" s="316">
        <v>0</v>
      </c>
      <c r="AJ752" s="316">
        <v>0</v>
      </c>
      <c r="AK752" s="316">
        <v>0</v>
      </c>
      <c r="AL752" s="316">
        <v>0</v>
      </c>
    </row>
    <row r="753" spans="1:38">
      <c r="A753" s="316">
        <v>13</v>
      </c>
      <c r="B753" s="316" t="s">
        <v>3465</v>
      </c>
      <c r="C753" s="316" t="s">
        <v>3477</v>
      </c>
      <c r="D753" s="316">
        <f t="shared" si="11"/>
        <v>0</v>
      </c>
      <c r="G753" s="316">
        <v>0</v>
      </c>
      <c r="H753" s="316">
        <v>0</v>
      </c>
      <c r="I753" s="316">
        <v>0</v>
      </c>
      <c r="J753" s="316">
        <v>0</v>
      </c>
      <c r="K753" s="316">
        <v>0</v>
      </c>
      <c r="L753" s="316">
        <v>0</v>
      </c>
      <c r="M753" s="316">
        <v>0</v>
      </c>
      <c r="N753" s="316">
        <v>0</v>
      </c>
      <c r="O753" s="316">
        <v>0</v>
      </c>
      <c r="P753" s="316">
        <v>0</v>
      </c>
      <c r="Q753" s="316">
        <v>0</v>
      </c>
      <c r="R753" s="316">
        <v>0</v>
      </c>
      <c r="S753" s="316">
        <v>0</v>
      </c>
      <c r="T753" s="316">
        <v>0</v>
      </c>
      <c r="U753" s="316">
        <v>0</v>
      </c>
      <c r="V753" s="316">
        <v>0</v>
      </c>
      <c r="W753" s="316">
        <v>0</v>
      </c>
      <c r="X753" s="316">
        <v>0</v>
      </c>
      <c r="Y753" s="316">
        <v>0</v>
      </c>
      <c r="Z753" s="316">
        <v>0</v>
      </c>
      <c r="AA753" s="316">
        <v>0</v>
      </c>
      <c r="AB753" s="316">
        <v>0</v>
      </c>
      <c r="AC753" s="316">
        <v>0</v>
      </c>
      <c r="AD753" s="316">
        <v>0</v>
      </c>
      <c r="AE753" s="316">
        <v>0</v>
      </c>
      <c r="AF753" s="316">
        <v>0</v>
      </c>
      <c r="AG753" s="316">
        <v>0</v>
      </c>
      <c r="AH753" s="316">
        <v>0</v>
      </c>
      <c r="AI753" s="316">
        <v>0</v>
      </c>
      <c r="AJ753" s="316">
        <v>0</v>
      </c>
      <c r="AK753" s="316">
        <v>0</v>
      </c>
      <c r="AL753" s="316">
        <v>0</v>
      </c>
    </row>
    <row r="754" spans="1:38">
      <c r="A754" s="316">
        <v>14</v>
      </c>
      <c r="B754" s="316" t="s">
        <v>3465</v>
      </c>
      <c r="C754" s="316" t="s">
        <v>3478</v>
      </c>
      <c r="D754" s="316">
        <f t="shared" si="11"/>
        <v>0</v>
      </c>
      <c r="G754" s="316">
        <v>0</v>
      </c>
      <c r="H754" s="316">
        <v>0</v>
      </c>
      <c r="I754" s="316">
        <v>0</v>
      </c>
      <c r="J754" s="316">
        <v>0</v>
      </c>
      <c r="K754" s="316">
        <v>0</v>
      </c>
      <c r="L754" s="316">
        <v>0</v>
      </c>
      <c r="M754" s="316">
        <v>0</v>
      </c>
      <c r="N754" s="316">
        <v>0</v>
      </c>
      <c r="O754" s="316">
        <v>0</v>
      </c>
      <c r="P754" s="316">
        <v>0</v>
      </c>
      <c r="Q754" s="316">
        <v>0</v>
      </c>
      <c r="R754" s="316">
        <v>0</v>
      </c>
      <c r="S754" s="316">
        <v>0</v>
      </c>
      <c r="T754" s="316">
        <v>0</v>
      </c>
      <c r="U754" s="316">
        <v>0</v>
      </c>
      <c r="V754" s="316">
        <v>0</v>
      </c>
      <c r="W754" s="316">
        <v>0</v>
      </c>
      <c r="X754" s="316">
        <v>0</v>
      </c>
      <c r="Y754" s="316">
        <v>0</v>
      </c>
      <c r="Z754" s="316">
        <v>0</v>
      </c>
      <c r="AA754" s="316">
        <v>0</v>
      </c>
      <c r="AB754" s="316">
        <v>0</v>
      </c>
      <c r="AC754" s="316">
        <v>0</v>
      </c>
      <c r="AD754" s="316">
        <v>0</v>
      </c>
      <c r="AE754" s="316">
        <v>0</v>
      </c>
      <c r="AF754" s="316">
        <v>0</v>
      </c>
      <c r="AG754" s="316">
        <v>0</v>
      </c>
      <c r="AH754" s="316">
        <v>0</v>
      </c>
      <c r="AI754" s="316">
        <v>0</v>
      </c>
      <c r="AJ754" s="316">
        <v>0</v>
      </c>
      <c r="AK754" s="316">
        <v>0</v>
      </c>
      <c r="AL754" s="316">
        <v>0</v>
      </c>
    </row>
    <row r="755" spans="1:38">
      <c r="A755" s="316">
        <v>15</v>
      </c>
      <c r="B755" s="316" t="s">
        <v>3465</v>
      </c>
      <c r="C755" s="316" t="s">
        <v>3479</v>
      </c>
      <c r="D755" s="316">
        <f t="shared" si="11"/>
        <v>0</v>
      </c>
      <c r="G755" s="316">
        <v>0</v>
      </c>
      <c r="H755" s="316">
        <v>0</v>
      </c>
      <c r="I755" s="316">
        <v>0</v>
      </c>
      <c r="J755" s="316">
        <v>0</v>
      </c>
      <c r="K755" s="316">
        <v>0</v>
      </c>
      <c r="L755" s="316">
        <v>0</v>
      </c>
      <c r="M755" s="316">
        <v>0</v>
      </c>
      <c r="N755" s="316">
        <v>0</v>
      </c>
      <c r="O755" s="316">
        <v>0</v>
      </c>
      <c r="P755" s="316">
        <v>0</v>
      </c>
      <c r="Q755" s="316">
        <v>0</v>
      </c>
      <c r="R755" s="316">
        <v>0</v>
      </c>
      <c r="S755" s="316">
        <v>0</v>
      </c>
      <c r="T755" s="316">
        <v>0</v>
      </c>
      <c r="U755" s="316">
        <v>0</v>
      </c>
      <c r="V755" s="316">
        <v>0</v>
      </c>
      <c r="W755" s="316">
        <v>0</v>
      </c>
      <c r="X755" s="316">
        <v>0</v>
      </c>
      <c r="Y755" s="316">
        <v>0</v>
      </c>
      <c r="Z755" s="316">
        <v>0</v>
      </c>
      <c r="AA755" s="316">
        <v>0</v>
      </c>
      <c r="AB755" s="316">
        <v>0</v>
      </c>
      <c r="AC755" s="316">
        <v>0</v>
      </c>
      <c r="AD755" s="316">
        <v>0</v>
      </c>
      <c r="AE755" s="316">
        <v>0</v>
      </c>
      <c r="AF755" s="316">
        <v>0</v>
      </c>
      <c r="AG755" s="316">
        <v>0</v>
      </c>
      <c r="AH755" s="316">
        <v>0</v>
      </c>
      <c r="AI755" s="316">
        <v>0</v>
      </c>
      <c r="AJ755" s="316">
        <v>0</v>
      </c>
      <c r="AK755" s="316">
        <v>0</v>
      </c>
      <c r="AL755" s="316">
        <v>0</v>
      </c>
    </row>
    <row r="756" spans="1:38">
      <c r="A756" s="316">
        <v>16</v>
      </c>
      <c r="B756" s="316" t="s">
        <v>3465</v>
      </c>
      <c r="C756" s="316" t="s">
        <v>3480</v>
      </c>
      <c r="D756" s="316">
        <f t="shared" si="11"/>
        <v>0</v>
      </c>
      <c r="G756" s="316">
        <v>0</v>
      </c>
      <c r="H756" s="316">
        <v>0</v>
      </c>
      <c r="I756" s="316">
        <v>0</v>
      </c>
      <c r="J756" s="316">
        <v>0</v>
      </c>
      <c r="K756" s="316">
        <v>0</v>
      </c>
      <c r="L756" s="316">
        <v>0</v>
      </c>
      <c r="M756" s="316">
        <v>0</v>
      </c>
      <c r="N756" s="316">
        <v>0</v>
      </c>
      <c r="O756" s="316">
        <v>0</v>
      </c>
      <c r="P756" s="316">
        <v>0</v>
      </c>
      <c r="Q756" s="316">
        <v>0</v>
      </c>
      <c r="R756" s="316">
        <v>0</v>
      </c>
      <c r="S756" s="316">
        <v>0</v>
      </c>
      <c r="T756" s="316">
        <v>0</v>
      </c>
      <c r="U756" s="316">
        <v>0</v>
      </c>
      <c r="V756" s="316">
        <v>0</v>
      </c>
      <c r="W756" s="316">
        <v>0</v>
      </c>
      <c r="X756" s="316">
        <v>0</v>
      </c>
      <c r="Y756" s="316">
        <v>0</v>
      </c>
      <c r="Z756" s="316">
        <v>0</v>
      </c>
      <c r="AA756" s="316">
        <v>0</v>
      </c>
      <c r="AB756" s="316">
        <v>0</v>
      </c>
      <c r="AC756" s="316">
        <v>0</v>
      </c>
      <c r="AD756" s="316">
        <v>0</v>
      </c>
      <c r="AE756" s="316">
        <v>0</v>
      </c>
      <c r="AF756" s="316">
        <v>0</v>
      </c>
      <c r="AG756" s="316">
        <v>0</v>
      </c>
      <c r="AH756" s="316">
        <v>0</v>
      </c>
      <c r="AI756" s="316">
        <v>0</v>
      </c>
      <c r="AJ756" s="316">
        <v>0</v>
      </c>
      <c r="AK756" s="316">
        <v>0</v>
      </c>
      <c r="AL756" s="316">
        <v>0</v>
      </c>
    </row>
    <row r="757" spans="1:38">
      <c r="A757" s="316">
        <v>17</v>
      </c>
      <c r="B757" s="316" t="s">
        <v>3465</v>
      </c>
      <c r="C757" s="316" t="s">
        <v>3481</v>
      </c>
      <c r="D757" s="316">
        <f t="shared" si="11"/>
        <v>0</v>
      </c>
      <c r="G757" s="316">
        <v>0</v>
      </c>
      <c r="H757" s="316">
        <v>0</v>
      </c>
      <c r="I757" s="316">
        <v>0</v>
      </c>
      <c r="J757" s="316">
        <v>0</v>
      </c>
      <c r="K757" s="316">
        <v>0</v>
      </c>
      <c r="L757" s="316">
        <v>0</v>
      </c>
      <c r="M757" s="316">
        <v>0</v>
      </c>
      <c r="N757" s="316">
        <v>0</v>
      </c>
      <c r="O757" s="316">
        <v>0</v>
      </c>
      <c r="P757" s="316">
        <v>0</v>
      </c>
      <c r="Q757" s="316">
        <v>0</v>
      </c>
      <c r="R757" s="316">
        <v>0</v>
      </c>
      <c r="S757" s="316">
        <v>0</v>
      </c>
      <c r="T757" s="316">
        <v>0</v>
      </c>
      <c r="U757" s="316">
        <v>0</v>
      </c>
      <c r="V757" s="316">
        <v>0</v>
      </c>
      <c r="W757" s="316">
        <v>0</v>
      </c>
      <c r="X757" s="316">
        <v>0</v>
      </c>
      <c r="Y757" s="316">
        <v>0</v>
      </c>
      <c r="Z757" s="316">
        <v>0</v>
      </c>
      <c r="AA757" s="316">
        <v>0</v>
      </c>
      <c r="AB757" s="316">
        <v>0</v>
      </c>
      <c r="AC757" s="316">
        <v>0</v>
      </c>
      <c r="AD757" s="316">
        <v>0</v>
      </c>
      <c r="AE757" s="316">
        <v>0</v>
      </c>
      <c r="AF757" s="316">
        <v>0</v>
      </c>
      <c r="AG757" s="316">
        <v>0</v>
      </c>
      <c r="AH757" s="316">
        <v>0</v>
      </c>
      <c r="AI757" s="316">
        <v>0</v>
      </c>
      <c r="AJ757" s="316">
        <v>0</v>
      </c>
      <c r="AK757" s="316">
        <v>0</v>
      </c>
      <c r="AL757" s="316">
        <v>0</v>
      </c>
    </row>
    <row r="758" spans="1:38">
      <c r="A758" s="316">
        <v>18</v>
      </c>
      <c r="B758" s="316" t="s">
        <v>3465</v>
      </c>
      <c r="C758" s="316" t="s">
        <v>3482</v>
      </c>
      <c r="D758" s="316">
        <f t="shared" si="11"/>
        <v>0</v>
      </c>
      <c r="G758" s="316">
        <v>0</v>
      </c>
      <c r="H758" s="316">
        <v>0</v>
      </c>
      <c r="I758" s="316">
        <v>0</v>
      </c>
      <c r="J758" s="316">
        <v>0</v>
      </c>
      <c r="K758" s="316">
        <v>0</v>
      </c>
      <c r="L758" s="316">
        <v>0</v>
      </c>
      <c r="M758" s="316">
        <v>0</v>
      </c>
      <c r="N758" s="316">
        <v>0</v>
      </c>
      <c r="O758" s="316">
        <v>0</v>
      </c>
      <c r="P758" s="316">
        <v>0</v>
      </c>
      <c r="Q758" s="316">
        <v>0</v>
      </c>
      <c r="R758" s="316">
        <v>0</v>
      </c>
      <c r="S758" s="316">
        <v>0</v>
      </c>
      <c r="T758" s="316">
        <v>0</v>
      </c>
      <c r="U758" s="316">
        <v>0</v>
      </c>
      <c r="V758" s="316">
        <v>0</v>
      </c>
      <c r="W758" s="316">
        <v>0</v>
      </c>
      <c r="X758" s="316">
        <v>0</v>
      </c>
      <c r="Y758" s="316">
        <v>0</v>
      </c>
      <c r="Z758" s="316">
        <v>0</v>
      </c>
      <c r="AA758" s="316">
        <v>0</v>
      </c>
      <c r="AB758" s="316">
        <v>0</v>
      </c>
      <c r="AC758" s="316">
        <v>0</v>
      </c>
      <c r="AD758" s="316">
        <v>0</v>
      </c>
      <c r="AE758" s="316">
        <v>0</v>
      </c>
      <c r="AF758" s="316">
        <v>0</v>
      </c>
      <c r="AG758" s="316">
        <v>0</v>
      </c>
      <c r="AH758" s="316">
        <v>0</v>
      </c>
      <c r="AI758" s="316">
        <v>0</v>
      </c>
      <c r="AJ758" s="316">
        <v>0</v>
      </c>
      <c r="AK758" s="316">
        <v>0</v>
      </c>
      <c r="AL758" s="316">
        <v>0</v>
      </c>
    </row>
    <row r="759" spans="1:38">
      <c r="A759" s="316">
        <v>19</v>
      </c>
      <c r="B759" s="316" t="s">
        <v>3465</v>
      </c>
      <c r="C759" s="316" t="s">
        <v>3483</v>
      </c>
      <c r="D759" s="316">
        <f t="shared" si="11"/>
        <v>0</v>
      </c>
      <c r="G759" s="316">
        <v>0</v>
      </c>
      <c r="H759" s="316">
        <v>0</v>
      </c>
      <c r="I759" s="316">
        <v>0</v>
      </c>
      <c r="J759" s="316">
        <v>0</v>
      </c>
      <c r="K759" s="316">
        <v>0</v>
      </c>
      <c r="L759" s="316">
        <v>0</v>
      </c>
      <c r="M759" s="316">
        <v>0</v>
      </c>
      <c r="N759" s="316">
        <v>0</v>
      </c>
      <c r="O759" s="316">
        <v>0</v>
      </c>
      <c r="P759" s="316">
        <v>0</v>
      </c>
      <c r="Q759" s="316">
        <v>0</v>
      </c>
      <c r="R759" s="316">
        <v>0</v>
      </c>
      <c r="S759" s="316">
        <v>0</v>
      </c>
      <c r="T759" s="316">
        <v>0</v>
      </c>
      <c r="U759" s="316">
        <v>0</v>
      </c>
      <c r="V759" s="316">
        <v>0</v>
      </c>
      <c r="W759" s="316">
        <v>0</v>
      </c>
      <c r="X759" s="316">
        <v>0</v>
      </c>
      <c r="Y759" s="316">
        <v>0</v>
      </c>
      <c r="Z759" s="316">
        <v>0</v>
      </c>
      <c r="AA759" s="316">
        <v>0</v>
      </c>
      <c r="AB759" s="316">
        <v>0</v>
      </c>
      <c r="AC759" s="316">
        <v>0</v>
      </c>
      <c r="AD759" s="316">
        <v>0</v>
      </c>
      <c r="AE759" s="316">
        <v>0</v>
      </c>
      <c r="AF759" s="316">
        <v>0</v>
      </c>
      <c r="AG759" s="316">
        <v>0</v>
      </c>
      <c r="AH759" s="316">
        <v>0</v>
      </c>
      <c r="AI759" s="316">
        <v>0</v>
      </c>
      <c r="AJ759" s="316">
        <v>0</v>
      </c>
      <c r="AK759" s="316">
        <v>0</v>
      </c>
      <c r="AL759" s="316">
        <v>0</v>
      </c>
    </row>
    <row r="760" spans="1:38">
      <c r="A760" s="316">
        <v>20</v>
      </c>
      <c r="B760" s="316" t="s">
        <v>3465</v>
      </c>
      <c r="C760" s="316" t="s">
        <v>3484</v>
      </c>
      <c r="D760" s="316">
        <f t="shared" si="11"/>
        <v>0</v>
      </c>
      <c r="G760" s="316">
        <v>0</v>
      </c>
      <c r="H760" s="316">
        <v>0</v>
      </c>
      <c r="I760" s="316">
        <v>0</v>
      </c>
      <c r="J760" s="316">
        <v>0</v>
      </c>
      <c r="K760" s="316">
        <v>0</v>
      </c>
      <c r="L760" s="316">
        <v>0</v>
      </c>
      <c r="M760" s="316">
        <v>0</v>
      </c>
      <c r="N760" s="316">
        <v>0</v>
      </c>
      <c r="O760" s="316">
        <v>0</v>
      </c>
      <c r="P760" s="316">
        <v>0</v>
      </c>
      <c r="Q760" s="316">
        <v>0</v>
      </c>
      <c r="R760" s="316">
        <v>0</v>
      </c>
      <c r="S760" s="316">
        <v>0</v>
      </c>
      <c r="T760" s="316">
        <v>0</v>
      </c>
      <c r="U760" s="316">
        <v>0</v>
      </c>
      <c r="V760" s="316">
        <v>0</v>
      </c>
      <c r="W760" s="316">
        <v>0</v>
      </c>
      <c r="X760" s="316">
        <v>0</v>
      </c>
      <c r="Y760" s="316">
        <v>0</v>
      </c>
      <c r="Z760" s="316">
        <v>0</v>
      </c>
      <c r="AA760" s="316">
        <v>0</v>
      </c>
      <c r="AB760" s="316">
        <v>0</v>
      </c>
      <c r="AC760" s="316">
        <v>0</v>
      </c>
      <c r="AD760" s="316">
        <v>0</v>
      </c>
      <c r="AE760" s="316">
        <v>0</v>
      </c>
      <c r="AF760" s="316">
        <v>0</v>
      </c>
      <c r="AG760" s="316">
        <v>0</v>
      </c>
      <c r="AH760" s="316">
        <v>0</v>
      </c>
      <c r="AI760" s="316">
        <v>0</v>
      </c>
      <c r="AJ760" s="316">
        <v>0</v>
      </c>
      <c r="AK760" s="316">
        <v>0</v>
      </c>
      <c r="AL760" s="316">
        <v>0</v>
      </c>
    </row>
    <row r="761" spans="1:38">
      <c r="A761" s="316">
        <v>21</v>
      </c>
      <c r="B761" s="316" t="s">
        <v>3465</v>
      </c>
      <c r="C761" s="316" t="s">
        <v>3485</v>
      </c>
      <c r="D761" s="316">
        <f t="shared" si="11"/>
        <v>0</v>
      </c>
      <c r="G761" s="316">
        <v>0</v>
      </c>
      <c r="H761" s="316">
        <v>0</v>
      </c>
      <c r="I761" s="316">
        <v>0</v>
      </c>
      <c r="J761" s="316">
        <v>0</v>
      </c>
      <c r="K761" s="316">
        <v>0</v>
      </c>
      <c r="L761" s="316">
        <v>0</v>
      </c>
      <c r="M761" s="316">
        <v>0</v>
      </c>
      <c r="N761" s="316">
        <v>0</v>
      </c>
      <c r="O761" s="316">
        <v>0</v>
      </c>
      <c r="P761" s="316">
        <v>0</v>
      </c>
      <c r="Q761" s="316">
        <v>0</v>
      </c>
      <c r="R761" s="316">
        <v>0</v>
      </c>
      <c r="S761" s="316">
        <v>0</v>
      </c>
      <c r="T761" s="316">
        <v>0</v>
      </c>
      <c r="U761" s="316">
        <v>0</v>
      </c>
      <c r="V761" s="316">
        <v>0</v>
      </c>
      <c r="W761" s="316">
        <v>0</v>
      </c>
      <c r="X761" s="316">
        <v>0</v>
      </c>
      <c r="Y761" s="316">
        <v>0</v>
      </c>
      <c r="Z761" s="316">
        <v>0</v>
      </c>
      <c r="AA761" s="316">
        <v>0</v>
      </c>
      <c r="AB761" s="316">
        <v>0</v>
      </c>
      <c r="AC761" s="316">
        <v>0</v>
      </c>
      <c r="AD761" s="316">
        <v>0</v>
      </c>
      <c r="AE761" s="316">
        <v>0</v>
      </c>
      <c r="AF761" s="316">
        <v>0</v>
      </c>
      <c r="AG761" s="316">
        <v>0</v>
      </c>
      <c r="AH761" s="316">
        <v>0</v>
      </c>
      <c r="AI761" s="316">
        <v>0</v>
      </c>
      <c r="AJ761" s="316">
        <v>0</v>
      </c>
      <c r="AK761" s="316">
        <v>0</v>
      </c>
      <c r="AL761" s="316">
        <v>0</v>
      </c>
    </row>
    <row r="762" spans="1:38">
      <c r="A762" s="316">
        <v>22</v>
      </c>
      <c r="B762" s="316" t="s">
        <v>3465</v>
      </c>
      <c r="C762" s="316" t="s">
        <v>3486</v>
      </c>
      <c r="D762" s="316">
        <f t="shared" si="11"/>
        <v>0</v>
      </c>
      <c r="G762" s="316">
        <v>0</v>
      </c>
      <c r="H762" s="316">
        <v>0</v>
      </c>
      <c r="I762" s="316">
        <v>0</v>
      </c>
      <c r="J762" s="316">
        <v>0</v>
      </c>
      <c r="K762" s="316">
        <v>0</v>
      </c>
      <c r="L762" s="316">
        <v>0</v>
      </c>
      <c r="M762" s="316">
        <v>0</v>
      </c>
      <c r="N762" s="316">
        <v>0</v>
      </c>
      <c r="O762" s="316">
        <v>0</v>
      </c>
      <c r="P762" s="316">
        <v>0</v>
      </c>
      <c r="Q762" s="316">
        <v>0</v>
      </c>
      <c r="R762" s="316">
        <v>0</v>
      </c>
      <c r="S762" s="316">
        <v>0</v>
      </c>
      <c r="T762" s="316">
        <v>0</v>
      </c>
      <c r="U762" s="316">
        <v>0</v>
      </c>
      <c r="V762" s="316">
        <v>0</v>
      </c>
      <c r="W762" s="316">
        <v>0</v>
      </c>
      <c r="X762" s="316">
        <v>0</v>
      </c>
      <c r="Y762" s="316">
        <v>0</v>
      </c>
      <c r="Z762" s="316">
        <v>0</v>
      </c>
      <c r="AA762" s="316">
        <v>0</v>
      </c>
      <c r="AB762" s="316">
        <v>0</v>
      </c>
      <c r="AC762" s="316">
        <v>0</v>
      </c>
      <c r="AD762" s="316">
        <v>0</v>
      </c>
      <c r="AE762" s="316">
        <v>0</v>
      </c>
      <c r="AF762" s="316">
        <v>0</v>
      </c>
      <c r="AG762" s="316">
        <v>0</v>
      </c>
      <c r="AH762" s="316">
        <v>0</v>
      </c>
      <c r="AI762" s="316">
        <v>0</v>
      </c>
      <c r="AJ762" s="316">
        <v>0</v>
      </c>
      <c r="AK762" s="316">
        <v>0</v>
      </c>
      <c r="AL762" s="316">
        <v>0</v>
      </c>
    </row>
    <row r="763" spans="1:38">
      <c r="A763" s="316">
        <v>23</v>
      </c>
      <c r="B763" s="316" t="s">
        <v>3465</v>
      </c>
      <c r="C763" s="316" t="s">
        <v>3487</v>
      </c>
      <c r="D763" s="316">
        <f t="shared" si="11"/>
        <v>0</v>
      </c>
      <c r="G763" s="316">
        <v>0</v>
      </c>
      <c r="H763" s="316">
        <v>0</v>
      </c>
      <c r="I763" s="316">
        <v>0</v>
      </c>
      <c r="J763" s="316">
        <v>0</v>
      </c>
      <c r="K763" s="316">
        <v>0</v>
      </c>
      <c r="L763" s="316">
        <v>0</v>
      </c>
      <c r="M763" s="316">
        <v>0</v>
      </c>
      <c r="N763" s="316">
        <v>0</v>
      </c>
      <c r="O763" s="316">
        <v>0</v>
      </c>
      <c r="P763" s="316">
        <v>0</v>
      </c>
      <c r="Q763" s="316">
        <v>0</v>
      </c>
      <c r="R763" s="316">
        <v>0</v>
      </c>
      <c r="S763" s="316">
        <v>0</v>
      </c>
      <c r="T763" s="316">
        <v>0</v>
      </c>
      <c r="U763" s="316">
        <v>0</v>
      </c>
      <c r="V763" s="316">
        <v>0</v>
      </c>
      <c r="W763" s="316">
        <v>0</v>
      </c>
      <c r="X763" s="316">
        <v>0</v>
      </c>
      <c r="Y763" s="316">
        <v>0</v>
      </c>
      <c r="Z763" s="316">
        <v>0</v>
      </c>
      <c r="AA763" s="316">
        <v>0</v>
      </c>
      <c r="AB763" s="316">
        <v>0</v>
      </c>
      <c r="AC763" s="316">
        <v>0</v>
      </c>
      <c r="AD763" s="316">
        <v>0</v>
      </c>
      <c r="AE763" s="316">
        <v>0</v>
      </c>
      <c r="AF763" s="316">
        <v>0</v>
      </c>
      <c r="AG763" s="316">
        <v>0</v>
      </c>
      <c r="AH763" s="316">
        <v>0</v>
      </c>
      <c r="AI763" s="316">
        <v>0</v>
      </c>
      <c r="AJ763" s="316">
        <v>0</v>
      </c>
      <c r="AK763" s="316">
        <v>0</v>
      </c>
      <c r="AL763" s="316">
        <v>0</v>
      </c>
    </row>
    <row r="764" spans="1:38">
      <c r="A764" s="316">
        <v>24</v>
      </c>
      <c r="B764" s="316" t="s">
        <v>3465</v>
      </c>
      <c r="C764" s="316" t="s">
        <v>3488</v>
      </c>
      <c r="D764" s="316">
        <f t="shared" si="11"/>
        <v>0</v>
      </c>
      <c r="G764" s="316">
        <v>0</v>
      </c>
      <c r="H764" s="316">
        <v>0</v>
      </c>
      <c r="I764" s="316">
        <v>0</v>
      </c>
      <c r="J764" s="316">
        <v>0</v>
      </c>
      <c r="K764" s="316">
        <v>0</v>
      </c>
      <c r="L764" s="316">
        <v>0</v>
      </c>
      <c r="M764" s="316">
        <v>0</v>
      </c>
      <c r="N764" s="316">
        <v>0</v>
      </c>
      <c r="O764" s="316">
        <v>0</v>
      </c>
      <c r="P764" s="316">
        <v>0</v>
      </c>
      <c r="Q764" s="316">
        <v>0</v>
      </c>
      <c r="R764" s="316">
        <v>0</v>
      </c>
      <c r="S764" s="316">
        <v>0</v>
      </c>
      <c r="T764" s="316">
        <v>0</v>
      </c>
      <c r="U764" s="316">
        <v>0</v>
      </c>
      <c r="V764" s="316">
        <v>0</v>
      </c>
      <c r="W764" s="316">
        <v>0</v>
      </c>
      <c r="X764" s="316">
        <v>0</v>
      </c>
      <c r="Y764" s="316">
        <v>0</v>
      </c>
      <c r="Z764" s="316">
        <v>0</v>
      </c>
      <c r="AA764" s="316">
        <v>0</v>
      </c>
      <c r="AB764" s="316">
        <v>0</v>
      </c>
      <c r="AC764" s="316">
        <v>0</v>
      </c>
      <c r="AD764" s="316">
        <v>0</v>
      </c>
      <c r="AE764" s="316">
        <v>0</v>
      </c>
      <c r="AF764" s="316">
        <v>0</v>
      </c>
      <c r="AG764" s="316">
        <v>0</v>
      </c>
      <c r="AH764" s="316">
        <v>0</v>
      </c>
      <c r="AI764" s="316">
        <v>0</v>
      </c>
      <c r="AJ764" s="316">
        <v>0</v>
      </c>
      <c r="AK764" s="316">
        <v>0</v>
      </c>
      <c r="AL764" s="316">
        <v>0</v>
      </c>
    </row>
    <row r="765" spans="1:38">
      <c r="A765" s="316">
        <v>25</v>
      </c>
      <c r="B765" s="316" t="s">
        <v>3465</v>
      </c>
      <c r="C765" s="316" t="s">
        <v>3489</v>
      </c>
      <c r="D765" s="316">
        <f t="shared" si="11"/>
        <v>0</v>
      </c>
      <c r="G765" s="316">
        <v>0</v>
      </c>
      <c r="H765" s="316">
        <v>0</v>
      </c>
      <c r="I765" s="316">
        <v>0</v>
      </c>
      <c r="J765" s="316">
        <v>0</v>
      </c>
      <c r="K765" s="316">
        <v>0</v>
      </c>
      <c r="L765" s="316">
        <v>0</v>
      </c>
      <c r="M765" s="316">
        <v>0</v>
      </c>
      <c r="N765" s="316">
        <v>0</v>
      </c>
      <c r="O765" s="316">
        <v>0</v>
      </c>
      <c r="P765" s="316">
        <v>0</v>
      </c>
      <c r="Q765" s="316">
        <v>0</v>
      </c>
      <c r="R765" s="316">
        <v>0</v>
      </c>
      <c r="S765" s="316">
        <v>0</v>
      </c>
      <c r="T765" s="316">
        <v>0</v>
      </c>
      <c r="U765" s="316">
        <v>0</v>
      </c>
      <c r="V765" s="316">
        <v>0</v>
      </c>
      <c r="W765" s="316">
        <v>0</v>
      </c>
      <c r="X765" s="316">
        <v>0</v>
      </c>
      <c r="Y765" s="316">
        <v>0</v>
      </c>
      <c r="Z765" s="316">
        <v>0</v>
      </c>
      <c r="AA765" s="316">
        <v>0</v>
      </c>
      <c r="AB765" s="316">
        <v>0</v>
      </c>
      <c r="AC765" s="316">
        <v>0</v>
      </c>
      <c r="AD765" s="316">
        <v>0</v>
      </c>
      <c r="AE765" s="316">
        <v>0</v>
      </c>
      <c r="AF765" s="316">
        <v>0</v>
      </c>
      <c r="AG765" s="316">
        <v>0</v>
      </c>
      <c r="AH765" s="316">
        <v>0</v>
      </c>
      <c r="AI765" s="316">
        <v>0</v>
      </c>
      <c r="AJ765" s="316">
        <v>0</v>
      </c>
      <c r="AK765" s="316">
        <v>0</v>
      </c>
      <c r="AL765" s="316">
        <v>0</v>
      </c>
    </row>
    <row r="766" spans="1:38">
      <c r="A766" s="316">
        <v>26</v>
      </c>
      <c r="B766" s="316" t="s">
        <v>3465</v>
      </c>
      <c r="C766" s="316" t="s">
        <v>3490</v>
      </c>
      <c r="D766" s="316">
        <f t="shared" si="11"/>
        <v>0</v>
      </c>
      <c r="G766" s="316">
        <v>0</v>
      </c>
      <c r="H766" s="316">
        <v>0</v>
      </c>
      <c r="I766" s="316">
        <v>0</v>
      </c>
      <c r="J766" s="316">
        <v>0</v>
      </c>
      <c r="K766" s="316">
        <v>0</v>
      </c>
      <c r="L766" s="316">
        <v>0</v>
      </c>
      <c r="M766" s="316">
        <v>0</v>
      </c>
      <c r="N766" s="316">
        <v>0</v>
      </c>
      <c r="O766" s="316">
        <v>0</v>
      </c>
      <c r="P766" s="316">
        <v>0</v>
      </c>
      <c r="Q766" s="316">
        <v>0</v>
      </c>
      <c r="R766" s="316">
        <v>0</v>
      </c>
      <c r="S766" s="316">
        <v>0</v>
      </c>
      <c r="T766" s="316">
        <v>0</v>
      </c>
      <c r="U766" s="316">
        <v>0</v>
      </c>
      <c r="V766" s="316">
        <v>0</v>
      </c>
      <c r="W766" s="316">
        <v>0</v>
      </c>
      <c r="X766" s="316">
        <v>0</v>
      </c>
      <c r="Y766" s="316">
        <v>0</v>
      </c>
      <c r="Z766" s="316">
        <v>0</v>
      </c>
      <c r="AA766" s="316">
        <v>0</v>
      </c>
      <c r="AB766" s="316">
        <v>0</v>
      </c>
      <c r="AC766" s="316">
        <v>0</v>
      </c>
      <c r="AD766" s="316">
        <v>0</v>
      </c>
      <c r="AE766" s="316">
        <v>0</v>
      </c>
      <c r="AF766" s="316">
        <v>0</v>
      </c>
      <c r="AG766" s="316">
        <v>0</v>
      </c>
      <c r="AH766" s="316">
        <v>0</v>
      </c>
      <c r="AI766" s="316">
        <v>0</v>
      </c>
      <c r="AJ766" s="316">
        <v>0</v>
      </c>
      <c r="AK766" s="316">
        <v>0</v>
      </c>
      <c r="AL766" s="316">
        <v>0</v>
      </c>
    </row>
    <row r="767" spans="1:38">
      <c r="A767" s="316">
        <v>29</v>
      </c>
      <c r="B767" s="316" t="s">
        <v>3465</v>
      </c>
      <c r="C767" s="316" t="s">
        <v>3491</v>
      </c>
      <c r="D767" s="316">
        <f t="shared" si="11"/>
        <v>0</v>
      </c>
      <c r="G767" s="316">
        <v>0</v>
      </c>
      <c r="H767" s="316">
        <v>0</v>
      </c>
      <c r="I767" s="316">
        <v>0</v>
      </c>
      <c r="J767" s="316">
        <v>0</v>
      </c>
      <c r="K767" s="316">
        <v>0</v>
      </c>
      <c r="L767" s="316">
        <v>0</v>
      </c>
      <c r="M767" s="316">
        <v>0</v>
      </c>
      <c r="N767" s="316">
        <v>0</v>
      </c>
      <c r="O767" s="316">
        <v>0</v>
      </c>
      <c r="P767" s="316">
        <v>0</v>
      </c>
      <c r="Q767" s="316">
        <v>0</v>
      </c>
      <c r="R767" s="316">
        <v>0</v>
      </c>
      <c r="S767" s="316">
        <v>0</v>
      </c>
      <c r="T767" s="316">
        <v>0</v>
      </c>
      <c r="U767" s="316">
        <v>0</v>
      </c>
      <c r="V767" s="316">
        <v>0</v>
      </c>
      <c r="W767" s="316">
        <v>0</v>
      </c>
      <c r="X767" s="316">
        <v>0</v>
      </c>
      <c r="Y767" s="316">
        <v>0</v>
      </c>
      <c r="Z767" s="316">
        <v>0</v>
      </c>
      <c r="AA767" s="316">
        <v>0</v>
      </c>
      <c r="AB767" s="316">
        <v>0</v>
      </c>
      <c r="AC767" s="316">
        <v>0</v>
      </c>
      <c r="AD767" s="316">
        <v>0</v>
      </c>
      <c r="AE767" s="316">
        <v>0</v>
      </c>
      <c r="AF767" s="316">
        <v>0</v>
      </c>
      <c r="AG767" s="316">
        <v>0</v>
      </c>
      <c r="AH767" s="316">
        <v>0</v>
      </c>
      <c r="AI767" s="316">
        <v>0</v>
      </c>
      <c r="AJ767" s="316">
        <v>0</v>
      </c>
      <c r="AK767" s="316">
        <v>0</v>
      </c>
      <c r="AL767" s="316">
        <v>0</v>
      </c>
    </row>
    <row r="768" spans="1:38">
      <c r="A768" s="316">
        <v>30</v>
      </c>
      <c r="B768" s="316" t="s">
        <v>3465</v>
      </c>
      <c r="C768" s="316" t="s">
        <v>3492</v>
      </c>
      <c r="D768" s="316">
        <f t="shared" si="11"/>
        <v>0</v>
      </c>
      <c r="G768" s="316">
        <v>0</v>
      </c>
      <c r="H768" s="316">
        <v>0</v>
      </c>
      <c r="I768" s="316">
        <v>0</v>
      </c>
      <c r="J768" s="316">
        <v>0</v>
      </c>
      <c r="K768" s="316">
        <v>0</v>
      </c>
      <c r="L768" s="316">
        <v>0</v>
      </c>
      <c r="M768" s="316">
        <v>0</v>
      </c>
      <c r="N768" s="316">
        <v>0</v>
      </c>
      <c r="O768" s="316">
        <v>0</v>
      </c>
      <c r="P768" s="316">
        <v>0</v>
      </c>
      <c r="Q768" s="316">
        <v>0</v>
      </c>
      <c r="R768" s="316">
        <v>0</v>
      </c>
      <c r="S768" s="316">
        <v>0</v>
      </c>
      <c r="T768" s="316">
        <v>0</v>
      </c>
      <c r="U768" s="316">
        <v>0</v>
      </c>
      <c r="V768" s="316">
        <v>0</v>
      </c>
      <c r="W768" s="316">
        <v>0</v>
      </c>
      <c r="X768" s="316">
        <v>0</v>
      </c>
      <c r="Y768" s="316">
        <v>0</v>
      </c>
      <c r="Z768" s="316">
        <v>0</v>
      </c>
      <c r="AA768" s="316">
        <v>0</v>
      </c>
      <c r="AB768" s="316">
        <v>0</v>
      </c>
      <c r="AC768" s="316">
        <v>0</v>
      </c>
      <c r="AD768" s="316">
        <v>0</v>
      </c>
      <c r="AE768" s="316">
        <v>0</v>
      </c>
      <c r="AF768" s="316">
        <v>0</v>
      </c>
      <c r="AG768" s="316">
        <v>0</v>
      </c>
      <c r="AH768" s="316">
        <v>0</v>
      </c>
      <c r="AI768" s="316">
        <v>0</v>
      </c>
      <c r="AJ768" s="316">
        <v>0</v>
      </c>
      <c r="AK768" s="316">
        <v>0</v>
      </c>
      <c r="AL768" s="316">
        <v>0</v>
      </c>
    </row>
    <row r="769" spans="1:38">
      <c r="A769" s="316">
        <v>31</v>
      </c>
      <c r="B769" s="316" t="s">
        <v>3465</v>
      </c>
      <c r="C769" s="316" t="s">
        <v>3493</v>
      </c>
      <c r="D769" s="316">
        <f t="shared" si="11"/>
        <v>0</v>
      </c>
      <c r="G769" s="316">
        <v>0</v>
      </c>
      <c r="H769" s="316">
        <v>0</v>
      </c>
      <c r="I769" s="316">
        <v>0</v>
      </c>
      <c r="J769" s="316">
        <v>0</v>
      </c>
      <c r="K769" s="316">
        <v>0</v>
      </c>
      <c r="L769" s="316">
        <v>0</v>
      </c>
      <c r="M769" s="316">
        <v>0</v>
      </c>
      <c r="N769" s="316">
        <v>0</v>
      </c>
      <c r="O769" s="316">
        <v>0</v>
      </c>
      <c r="P769" s="316">
        <v>0</v>
      </c>
      <c r="Q769" s="316">
        <v>0</v>
      </c>
      <c r="R769" s="316">
        <v>0</v>
      </c>
      <c r="S769" s="316">
        <v>0</v>
      </c>
      <c r="T769" s="316">
        <v>0</v>
      </c>
      <c r="U769" s="316">
        <v>0</v>
      </c>
      <c r="V769" s="316">
        <v>0</v>
      </c>
      <c r="W769" s="316">
        <v>0</v>
      </c>
      <c r="X769" s="316">
        <v>0</v>
      </c>
      <c r="Y769" s="316">
        <v>0</v>
      </c>
      <c r="Z769" s="316">
        <v>0</v>
      </c>
      <c r="AA769" s="316">
        <v>0</v>
      </c>
      <c r="AB769" s="316">
        <v>0</v>
      </c>
      <c r="AC769" s="316">
        <v>0</v>
      </c>
      <c r="AD769" s="316">
        <v>0</v>
      </c>
      <c r="AE769" s="316">
        <v>0</v>
      </c>
      <c r="AF769" s="316">
        <v>0</v>
      </c>
      <c r="AG769" s="316">
        <v>0</v>
      </c>
      <c r="AH769" s="316">
        <v>0</v>
      </c>
      <c r="AI769" s="316">
        <v>0</v>
      </c>
      <c r="AJ769" s="316">
        <v>0</v>
      </c>
      <c r="AK769" s="316">
        <v>0</v>
      </c>
      <c r="AL769" s="316">
        <v>0</v>
      </c>
    </row>
    <row r="770" spans="1:38">
      <c r="A770" s="316">
        <v>32</v>
      </c>
      <c r="B770" s="316" t="s">
        <v>3465</v>
      </c>
      <c r="C770" s="316" t="s">
        <v>3494</v>
      </c>
      <c r="D770" s="316">
        <f t="shared" ref="D770:D833" si="12">IF(ISERROR(AL770),0,AL770)</f>
        <v>0</v>
      </c>
      <c r="G770" s="316">
        <v>0</v>
      </c>
      <c r="H770" s="316">
        <v>0</v>
      </c>
      <c r="I770" s="316">
        <v>0</v>
      </c>
      <c r="J770" s="316">
        <v>0</v>
      </c>
      <c r="K770" s="316">
        <v>0</v>
      </c>
      <c r="L770" s="316">
        <v>0</v>
      </c>
      <c r="M770" s="316">
        <v>0</v>
      </c>
      <c r="N770" s="316">
        <v>0</v>
      </c>
      <c r="O770" s="316">
        <v>0</v>
      </c>
      <c r="P770" s="316">
        <v>0</v>
      </c>
      <c r="Q770" s="316">
        <v>0</v>
      </c>
      <c r="R770" s="316">
        <v>0</v>
      </c>
      <c r="S770" s="316">
        <v>0</v>
      </c>
      <c r="T770" s="316">
        <v>0</v>
      </c>
      <c r="U770" s="316">
        <v>0</v>
      </c>
      <c r="V770" s="316">
        <v>0</v>
      </c>
      <c r="W770" s="316">
        <v>0</v>
      </c>
      <c r="X770" s="316">
        <v>0</v>
      </c>
      <c r="Y770" s="316">
        <v>0</v>
      </c>
      <c r="Z770" s="316">
        <v>0</v>
      </c>
      <c r="AA770" s="316">
        <v>0</v>
      </c>
      <c r="AB770" s="316">
        <v>0</v>
      </c>
      <c r="AC770" s="316">
        <v>0</v>
      </c>
      <c r="AD770" s="316">
        <v>0</v>
      </c>
      <c r="AE770" s="316">
        <v>0</v>
      </c>
      <c r="AF770" s="316">
        <v>0</v>
      </c>
      <c r="AG770" s="316">
        <v>0</v>
      </c>
      <c r="AH770" s="316">
        <v>0</v>
      </c>
      <c r="AI770" s="316">
        <v>0</v>
      </c>
      <c r="AJ770" s="316">
        <v>0</v>
      </c>
      <c r="AK770" s="316">
        <v>0</v>
      </c>
      <c r="AL770" s="316">
        <v>0</v>
      </c>
    </row>
    <row r="771" spans="1:38">
      <c r="A771" s="316">
        <v>33</v>
      </c>
      <c r="B771" s="316" t="s">
        <v>3465</v>
      </c>
      <c r="C771" s="316" t="s">
        <v>3495</v>
      </c>
      <c r="D771" s="316">
        <f t="shared" si="12"/>
        <v>0</v>
      </c>
      <c r="G771" s="316">
        <v>0</v>
      </c>
      <c r="H771" s="316">
        <v>0</v>
      </c>
      <c r="I771" s="316">
        <v>0</v>
      </c>
      <c r="J771" s="316">
        <v>0</v>
      </c>
      <c r="K771" s="316">
        <v>0</v>
      </c>
      <c r="L771" s="316">
        <v>0</v>
      </c>
      <c r="M771" s="316">
        <v>0</v>
      </c>
      <c r="N771" s="316">
        <v>0</v>
      </c>
      <c r="O771" s="316">
        <v>0</v>
      </c>
      <c r="P771" s="316">
        <v>0</v>
      </c>
      <c r="Q771" s="316">
        <v>0</v>
      </c>
      <c r="R771" s="316">
        <v>0</v>
      </c>
      <c r="S771" s="316">
        <v>0</v>
      </c>
      <c r="T771" s="316">
        <v>0</v>
      </c>
      <c r="U771" s="316">
        <v>0</v>
      </c>
      <c r="V771" s="316">
        <v>0</v>
      </c>
      <c r="W771" s="316">
        <v>0</v>
      </c>
      <c r="X771" s="316">
        <v>0</v>
      </c>
      <c r="Y771" s="316">
        <v>0</v>
      </c>
      <c r="Z771" s="316">
        <v>0</v>
      </c>
      <c r="AA771" s="316">
        <v>0</v>
      </c>
      <c r="AB771" s="316">
        <v>0</v>
      </c>
      <c r="AC771" s="316">
        <v>0</v>
      </c>
      <c r="AD771" s="316">
        <v>0</v>
      </c>
      <c r="AE771" s="316">
        <v>0</v>
      </c>
      <c r="AF771" s="316">
        <v>0</v>
      </c>
      <c r="AG771" s="316">
        <v>0</v>
      </c>
      <c r="AH771" s="316">
        <v>0</v>
      </c>
      <c r="AI771" s="316">
        <v>0</v>
      </c>
      <c r="AJ771" s="316">
        <v>0</v>
      </c>
      <c r="AK771" s="316">
        <v>0</v>
      </c>
      <c r="AL771" s="316">
        <v>0</v>
      </c>
    </row>
    <row r="772" spans="1:38">
      <c r="A772" s="316">
        <v>34</v>
      </c>
      <c r="B772" s="316" t="s">
        <v>3465</v>
      </c>
      <c r="C772" s="316" t="s">
        <v>3496</v>
      </c>
      <c r="D772" s="316">
        <f t="shared" si="12"/>
        <v>0</v>
      </c>
      <c r="G772" s="316">
        <v>0</v>
      </c>
      <c r="H772" s="316">
        <v>0</v>
      </c>
      <c r="I772" s="316">
        <v>0</v>
      </c>
      <c r="J772" s="316">
        <v>0</v>
      </c>
      <c r="K772" s="316">
        <v>0</v>
      </c>
      <c r="L772" s="316">
        <v>0</v>
      </c>
      <c r="M772" s="316">
        <v>0</v>
      </c>
      <c r="N772" s="316">
        <v>0</v>
      </c>
      <c r="O772" s="316">
        <v>0</v>
      </c>
      <c r="P772" s="316">
        <v>0</v>
      </c>
      <c r="Q772" s="316">
        <v>0</v>
      </c>
      <c r="R772" s="316">
        <v>0</v>
      </c>
      <c r="S772" s="316">
        <v>0</v>
      </c>
      <c r="T772" s="316">
        <v>0</v>
      </c>
      <c r="U772" s="316">
        <v>0</v>
      </c>
      <c r="V772" s="316">
        <v>0</v>
      </c>
      <c r="W772" s="316">
        <v>0</v>
      </c>
      <c r="X772" s="316">
        <v>0</v>
      </c>
      <c r="Y772" s="316">
        <v>0</v>
      </c>
      <c r="Z772" s="316">
        <v>0</v>
      </c>
      <c r="AA772" s="316">
        <v>0</v>
      </c>
      <c r="AB772" s="316">
        <v>0</v>
      </c>
      <c r="AC772" s="316">
        <v>0</v>
      </c>
      <c r="AD772" s="316">
        <v>0</v>
      </c>
      <c r="AE772" s="316">
        <v>0</v>
      </c>
      <c r="AF772" s="316">
        <v>0</v>
      </c>
      <c r="AG772" s="316">
        <v>0</v>
      </c>
      <c r="AH772" s="316">
        <v>0</v>
      </c>
      <c r="AI772" s="316">
        <v>0</v>
      </c>
      <c r="AJ772" s="316">
        <v>0</v>
      </c>
      <c r="AK772" s="316">
        <v>0</v>
      </c>
      <c r="AL772" s="316">
        <v>0</v>
      </c>
    </row>
    <row r="773" spans="1:38">
      <c r="A773" s="316">
        <v>35</v>
      </c>
      <c r="B773" s="316" t="s">
        <v>3465</v>
      </c>
      <c r="C773" s="316" t="s">
        <v>3497</v>
      </c>
      <c r="D773" s="316">
        <f t="shared" si="12"/>
        <v>0</v>
      </c>
      <c r="G773" s="316">
        <v>0</v>
      </c>
      <c r="H773" s="316">
        <v>0</v>
      </c>
      <c r="I773" s="316">
        <v>0</v>
      </c>
      <c r="J773" s="316">
        <v>0</v>
      </c>
      <c r="K773" s="316">
        <v>0</v>
      </c>
      <c r="L773" s="316">
        <v>0</v>
      </c>
      <c r="M773" s="316">
        <v>0</v>
      </c>
      <c r="N773" s="316">
        <v>0</v>
      </c>
      <c r="O773" s="316">
        <v>0</v>
      </c>
      <c r="P773" s="316">
        <v>0</v>
      </c>
      <c r="Q773" s="316">
        <v>0</v>
      </c>
      <c r="R773" s="316">
        <v>0</v>
      </c>
      <c r="S773" s="316">
        <v>0</v>
      </c>
      <c r="T773" s="316">
        <v>0</v>
      </c>
      <c r="U773" s="316">
        <v>0</v>
      </c>
      <c r="V773" s="316">
        <v>0</v>
      </c>
      <c r="W773" s="316">
        <v>0</v>
      </c>
      <c r="X773" s="316">
        <v>0</v>
      </c>
      <c r="Y773" s="316">
        <v>0</v>
      </c>
      <c r="Z773" s="316">
        <v>0</v>
      </c>
      <c r="AA773" s="316">
        <v>0</v>
      </c>
      <c r="AB773" s="316">
        <v>0</v>
      </c>
      <c r="AC773" s="316">
        <v>0</v>
      </c>
      <c r="AD773" s="316">
        <v>0</v>
      </c>
      <c r="AE773" s="316">
        <v>0</v>
      </c>
      <c r="AF773" s="316">
        <v>0</v>
      </c>
      <c r="AG773" s="316">
        <v>0</v>
      </c>
      <c r="AH773" s="316">
        <v>0</v>
      </c>
      <c r="AI773" s="316">
        <v>0</v>
      </c>
      <c r="AJ773" s="316">
        <v>0</v>
      </c>
      <c r="AK773" s="316">
        <v>0</v>
      </c>
      <c r="AL773" s="316">
        <v>0</v>
      </c>
    </row>
    <row r="774" spans="1:38">
      <c r="A774" s="316">
        <v>36</v>
      </c>
      <c r="B774" s="316" t="s">
        <v>3465</v>
      </c>
      <c r="C774" s="316" t="s">
        <v>3498</v>
      </c>
      <c r="D774" s="316">
        <f t="shared" si="12"/>
        <v>0</v>
      </c>
      <c r="G774" s="316">
        <v>0</v>
      </c>
      <c r="H774" s="316">
        <v>0</v>
      </c>
      <c r="I774" s="316">
        <v>0</v>
      </c>
      <c r="J774" s="316">
        <v>0</v>
      </c>
      <c r="K774" s="316">
        <v>0</v>
      </c>
      <c r="L774" s="316">
        <v>0</v>
      </c>
      <c r="M774" s="316">
        <v>0</v>
      </c>
      <c r="N774" s="316">
        <v>0</v>
      </c>
      <c r="O774" s="316">
        <v>0</v>
      </c>
      <c r="P774" s="316">
        <v>0</v>
      </c>
      <c r="Q774" s="316">
        <v>0</v>
      </c>
      <c r="R774" s="316">
        <v>0</v>
      </c>
      <c r="S774" s="316">
        <v>0</v>
      </c>
      <c r="T774" s="316">
        <v>0</v>
      </c>
      <c r="U774" s="316">
        <v>0</v>
      </c>
      <c r="V774" s="316">
        <v>0</v>
      </c>
      <c r="W774" s="316">
        <v>0</v>
      </c>
      <c r="X774" s="316">
        <v>0</v>
      </c>
      <c r="Y774" s="316">
        <v>0</v>
      </c>
      <c r="Z774" s="316">
        <v>0</v>
      </c>
      <c r="AA774" s="316">
        <v>0</v>
      </c>
      <c r="AB774" s="316">
        <v>0</v>
      </c>
      <c r="AC774" s="316">
        <v>0</v>
      </c>
      <c r="AD774" s="316">
        <v>0</v>
      </c>
      <c r="AE774" s="316">
        <v>0</v>
      </c>
      <c r="AF774" s="316">
        <v>0</v>
      </c>
      <c r="AG774" s="316">
        <v>0</v>
      </c>
      <c r="AH774" s="316">
        <v>0</v>
      </c>
      <c r="AI774" s="316">
        <v>0</v>
      </c>
      <c r="AJ774" s="316">
        <v>0</v>
      </c>
      <c r="AK774" s="316">
        <v>0</v>
      </c>
      <c r="AL774" s="316">
        <v>0</v>
      </c>
    </row>
    <row r="775" spans="1:38">
      <c r="A775" s="316">
        <v>37</v>
      </c>
      <c r="B775" s="316" t="s">
        <v>3465</v>
      </c>
      <c r="C775" s="316" t="s">
        <v>3499</v>
      </c>
      <c r="D775" s="316">
        <f t="shared" si="12"/>
        <v>0</v>
      </c>
      <c r="G775" s="316">
        <v>0</v>
      </c>
      <c r="H775" s="316">
        <v>0</v>
      </c>
      <c r="I775" s="316">
        <v>0</v>
      </c>
      <c r="J775" s="316">
        <v>0</v>
      </c>
      <c r="K775" s="316">
        <v>0</v>
      </c>
      <c r="L775" s="316">
        <v>0</v>
      </c>
      <c r="M775" s="316">
        <v>0</v>
      </c>
      <c r="N775" s="316">
        <v>0</v>
      </c>
      <c r="O775" s="316">
        <v>0</v>
      </c>
      <c r="P775" s="316">
        <v>0</v>
      </c>
      <c r="Q775" s="316">
        <v>0</v>
      </c>
      <c r="R775" s="316">
        <v>0</v>
      </c>
      <c r="S775" s="316">
        <v>0</v>
      </c>
      <c r="T775" s="316">
        <v>0</v>
      </c>
      <c r="U775" s="316">
        <v>0</v>
      </c>
      <c r="V775" s="316">
        <v>0</v>
      </c>
      <c r="W775" s="316">
        <v>0</v>
      </c>
      <c r="X775" s="316">
        <v>0</v>
      </c>
      <c r="Y775" s="316">
        <v>0</v>
      </c>
      <c r="Z775" s="316">
        <v>0</v>
      </c>
      <c r="AA775" s="316">
        <v>0</v>
      </c>
      <c r="AB775" s="316">
        <v>0</v>
      </c>
      <c r="AC775" s="316">
        <v>0</v>
      </c>
      <c r="AD775" s="316">
        <v>0</v>
      </c>
      <c r="AE775" s="316">
        <v>0</v>
      </c>
      <c r="AF775" s="316">
        <v>0</v>
      </c>
      <c r="AG775" s="316">
        <v>0</v>
      </c>
      <c r="AH775" s="316">
        <v>0</v>
      </c>
      <c r="AI775" s="316">
        <v>0</v>
      </c>
      <c r="AJ775" s="316">
        <v>0</v>
      </c>
      <c r="AK775" s="316">
        <v>0</v>
      </c>
      <c r="AL775" s="316">
        <v>0</v>
      </c>
    </row>
    <row r="776" spans="1:38">
      <c r="A776" s="316">
        <v>38</v>
      </c>
      <c r="B776" s="316" t="s">
        <v>3465</v>
      </c>
      <c r="C776" s="316" t="s">
        <v>3500</v>
      </c>
      <c r="D776" s="316">
        <f t="shared" si="12"/>
        <v>0</v>
      </c>
      <c r="G776" s="316">
        <v>0</v>
      </c>
      <c r="H776" s="316">
        <v>0</v>
      </c>
      <c r="I776" s="316">
        <v>0</v>
      </c>
      <c r="J776" s="316">
        <v>0</v>
      </c>
      <c r="K776" s="316">
        <v>0</v>
      </c>
      <c r="L776" s="316">
        <v>0</v>
      </c>
      <c r="M776" s="316">
        <v>0</v>
      </c>
      <c r="N776" s="316">
        <v>0</v>
      </c>
      <c r="O776" s="316">
        <v>0</v>
      </c>
      <c r="P776" s="316">
        <v>0</v>
      </c>
      <c r="Q776" s="316">
        <v>0</v>
      </c>
      <c r="R776" s="316">
        <v>0</v>
      </c>
      <c r="S776" s="316">
        <v>0</v>
      </c>
      <c r="T776" s="316">
        <v>0</v>
      </c>
      <c r="U776" s="316">
        <v>0</v>
      </c>
      <c r="V776" s="316">
        <v>0</v>
      </c>
      <c r="W776" s="316">
        <v>0</v>
      </c>
      <c r="X776" s="316">
        <v>0</v>
      </c>
      <c r="Y776" s="316">
        <v>0</v>
      </c>
      <c r="Z776" s="316">
        <v>0</v>
      </c>
      <c r="AA776" s="316">
        <v>0</v>
      </c>
      <c r="AB776" s="316">
        <v>0</v>
      </c>
      <c r="AC776" s="316">
        <v>0</v>
      </c>
      <c r="AD776" s="316">
        <v>0</v>
      </c>
      <c r="AE776" s="316">
        <v>0</v>
      </c>
      <c r="AF776" s="316">
        <v>0</v>
      </c>
      <c r="AG776" s="316">
        <v>0</v>
      </c>
      <c r="AH776" s="316">
        <v>0</v>
      </c>
      <c r="AI776" s="316">
        <v>0</v>
      </c>
      <c r="AJ776" s="316">
        <v>0</v>
      </c>
      <c r="AK776" s="316">
        <v>0</v>
      </c>
      <c r="AL776" s="316">
        <v>0</v>
      </c>
    </row>
    <row r="777" spans="1:38">
      <c r="A777" s="316">
        <v>39</v>
      </c>
      <c r="B777" s="316" t="s">
        <v>3465</v>
      </c>
      <c r="C777" s="316" t="s">
        <v>3501</v>
      </c>
      <c r="D777" s="316">
        <f t="shared" si="12"/>
        <v>0</v>
      </c>
      <c r="G777" s="316">
        <v>0</v>
      </c>
      <c r="H777" s="316">
        <v>0</v>
      </c>
      <c r="I777" s="316">
        <v>0</v>
      </c>
      <c r="J777" s="316">
        <v>0</v>
      </c>
      <c r="K777" s="316">
        <v>0</v>
      </c>
      <c r="L777" s="316">
        <v>0</v>
      </c>
      <c r="M777" s="316">
        <v>0</v>
      </c>
      <c r="N777" s="316">
        <v>0</v>
      </c>
      <c r="O777" s="316">
        <v>0</v>
      </c>
      <c r="P777" s="316">
        <v>0</v>
      </c>
      <c r="Q777" s="316">
        <v>0</v>
      </c>
      <c r="R777" s="316">
        <v>0</v>
      </c>
      <c r="S777" s="316">
        <v>0</v>
      </c>
      <c r="T777" s="316">
        <v>0</v>
      </c>
      <c r="U777" s="316">
        <v>0</v>
      </c>
      <c r="V777" s="316">
        <v>0</v>
      </c>
      <c r="W777" s="316">
        <v>0</v>
      </c>
      <c r="X777" s="316">
        <v>0</v>
      </c>
      <c r="Y777" s="316">
        <v>0</v>
      </c>
      <c r="Z777" s="316">
        <v>0</v>
      </c>
      <c r="AA777" s="316">
        <v>0</v>
      </c>
      <c r="AB777" s="316">
        <v>0</v>
      </c>
      <c r="AC777" s="316">
        <v>0</v>
      </c>
      <c r="AD777" s="316">
        <v>0</v>
      </c>
      <c r="AE777" s="316">
        <v>0</v>
      </c>
      <c r="AF777" s="316">
        <v>0</v>
      </c>
      <c r="AG777" s="316">
        <v>0</v>
      </c>
      <c r="AH777" s="316">
        <v>0</v>
      </c>
      <c r="AI777" s="316">
        <v>0</v>
      </c>
      <c r="AJ777" s="316">
        <v>0</v>
      </c>
      <c r="AK777" s="316">
        <v>0</v>
      </c>
      <c r="AL777" s="316">
        <v>0</v>
      </c>
    </row>
    <row r="778" spans="1:38">
      <c r="A778" s="316">
        <v>40</v>
      </c>
      <c r="B778" s="316" t="s">
        <v>3465</v>
      </c>
      <c r="C778" s="316" t="s">
        <v>3502</v>
      </c>
      <c r="D778" s="316">
        <f t="shared" si="12"/>
        <v>0</v>
      </c>
      <c r="G778" s="316">
        <v>0</v>
      </c>
      <c r="H778" s="316">
        <v>0</v>
      </c>
      <c r="I778" s="316">
        <v>0</v>
      </c>
      <c r="J778" s="316">
        <v>0</v>
      </c>
      <c r="K778" s="316">
        <v>0</v>
      </c>
      <c r="L778" s="316">
        <v>0</v>
      </c>
      <c r="M778" s="316">
        <v>0</v>
      </c>
      <c r="N778" s="316">
        <v>0</v>
      </c>
      <c r="O778" s="316">
        <v>0</v>
      </c>
      <c r="P778" s="316">
        <v>0</v>
      </c>
      <c r="Q778" s="316">
        <v>0</v>
      </c>
      <c r="R778" s="316">
        <v>0</v>
      </c>
      <c r="S778" s="316">
        <v>0</v>
      </c>
      <c r="T778" s="316">
        <v>0</v>
      </c>
      <c r="U778" s="316">
        <v>0</v>
      </c>
      <c r="V778" s="316">
        <v>0</v>
      </c>
      <c r="W778" s="316">
        <v>0</v>
      </c>
      <c r="X778" s="316">
        <v>0</v>
      </c>
      <c r="Y778" s="316">
        <v>0</v>
      </c>
      <c r="Z778" s="316">
        <v>0</v>
      </c>
      <c r="AA778" s="316">
        <v>0</v>
      </c>
      <c r="AB778" s="316">
        <v>0</v>
      </c>
      <c r="AC778" s="316">
        <v>0</v>
      </c>
      <c r="AD778" s="316">
        <v>0</v>
      </c>
      <c r="AE778" s="316">
        <v>0</v>
      </c>
      <c r="AF778" s="316">
        <v>0</v>
      </c>
      <c r="AG778" s="316">
        <v>0</v>
      </c>
      <c r="AH778" s="316">
        <v>0</v>
      </c>
      <c r="AI778" s="316">
        <v>0</v>
      </c>
      <c r="AJ778" s="316">
        <v>0</v>
      </c>
      <c r="AK778" s="316">
        <v>0</v>
      </c>
      <c r="AL778" s="316">
        <v>0</v>
      </c>
    </row>
    <row r="779" spans="1:38">
      <c r="A779" s="316">
        <v>41</v>
      </c>
      <c r="B779" s="316" t="s">
        <v>3465</v>
      </c>
      <c r="C779" s="316" t="s">
        <v>3503</v>
      </c>
      <c r="D779" s="316">
        <f t="shared" si="12"/>
        <v>0</v>
      </c>
      <c r="G779" s="316">
        <v>0</v>
      </c>
      <c r="H779" s="316">
        <v>0</v>
      </c>
      <c r="I779" s="316">
        <v>0</v>
      </c>
      <c r="J779" s="316">
        <v>0</v>
      </c>
      <c r="K779" s="316">
        <v>0</v>
      </c>
      <c r="L779" s="316">
        <v>0</v>
      </c>
      <c r="M779" s="316">
        <v>0</v>
      </c>
      <c r="N779" s="316">
        <v>0</v>
      </c>
      <c r="O779" s="316">
        <v>0</v>
      </c>
      <c r="P779" s="316">
        <v>0</v>
      </c>
      <c r="Q779" s="316">
        <v>0</v>
      </c>
      <c r="R779" s="316">
        <v>0</v>
      </c>
      <c r="S779" s="316">
        <v>0</v>
      </c>
      <c r="T779" s="316">
        <v>0</v>
      </c>
      <c r="U779" s="316">
        <v>0</v>
      </c>
      <c r="V779" s="316">
        <v>0</v>
      </c>
      <c r="W779" s="316">
        <v>0</v>
      </c>
      <c r="X779" s="316">
        <v>0</v>
      </c>
      <c r="Y779" s="316">
        <v>0</v>
      </c>
      <c r="Z779" s="316">
        <v>0</v>
      </c>
      <c r="AA779" s="316">
        <v>0</v>
      </c>
      <c r="AB779" s="316">
        <v>0</v>
      </c>
      <c r="AC779" s="316">
        <v>0</v>
      </c>
      <c r="AD779" s="316">
        <v>0</v>
      </c>
      <c r="AE779" s="316">
        <v>0</v>
      </c>
      <c r="AF779" s="316">
        <v>0</v>
      </c>
      <c r="AG779" s="316">
        <v>0</v>
      </c>
      <c r="AH779" s="316">
        <v>0</v>
      </c>
      <c r="AI779" s="316">
        <v>0</v>
      </c>
      <c r="AJ779" s="316">
        <v>0</v>
      </c>
      <c r="AK779" s="316">
        <v>0</v>
      </c>
      <c r="AL779" s="316">
        <v>0</v>
      </c>
    </row>
    <row r="780" spans="1:38">
      <c r="A780" s="316">
        <v>42</v>
      </c>
      <c r="B780" s="316" t="s">
        <v>3465</v>
      </c>
      <c r="C780" s="316" t="s">
        <v>3504</v>
      </c>
      <c r="D780" s="316">
        <f t="shared" si="12"/>
        <v>0</v>
      </c>
      <c r="G780" s="316">
        <v>0</v>
      </c>
      <c r="H780" s="316">
        <v>0</v>
      </c>
      <c r="I780" s="316">
        <v>0</v>
      </c>
      <c r="J780" s="316">
        <v>0</v>
      </c>
      <c r="K780" s="316">
        <v>0</v>
      </c>
      <c r="L780" s="316">
        <v>0</v>
      </c>
      <c r="M780" s="316">
        <v>0</v>
      </c>
      <c r="N780" s="316">
        <v>0</v>
      </c>
      <c r="O780" s="316">
        <v>0</v>
      </c>
      <c r="P780" s="316">
        <v>0</v>
      </c>
      <c r="Q780" s="316">
        <v>0</v>
      </c>
      <c r="R780" s="316">
        <v>0</v>
      </c>
      <c r="S780" s="316">
        <v>0</v>
      </c>
      <c r="T780" s="316">
        <v>0</v>
      </c>
      <c r="U780" s="316">
        <v>0</v>
      </c>
      <c r="V780" s="316">
        <v>0</v>
      </c>
      <c r="W780" s="316">
        <v>0</v>
      </c>
      <c r="X780" s="316">
        <v>0</v>
      </c>
      <c r="Y780" s="316">
        <v>0</v>
      </c>
      <c r="Z780" s="316">
        <v>0</v>
      </c>
      <c r="AA780" s="316">
        <v>0</v>
      </c>
      <c r="AB780" s="316">
        <v>0</v>
      </c>
      <c r="AC780" s="316">
        <v>0</v>
      </c>
      <c r="AD780" s="316">
        <v>0</v>
      </c>
      <c r="AE780" s="316">
        <v>0</v>
      </c>
      <c r="AF780" s="316">
        <v>0</v>
      </c>
      <c r="AG780" s="316">
        <v>0</v>
      </c>
      <c r="AH780" s="316">
        <v>0</v>
      </c>
      <c r="AI780" s="316">
        <v>0</v>
      </c>
      <c r="AJ780" s="316">
        <v>0</v>
      </c>
      <c r="AK780" s="316">
        <v>0</v>
      </c>
      <c r="AL780" s="316">
        <v>0</v>
      </c>
    </row>
    <row r="781" spans="1:38">
      <c r="A781" s="316">
        <v>43</v>
      </c>
      <c r="B781" s="316" t="s">
        <v>3465</v>
      </c>
      <c r="C781" s="316" t="s">
        <v>3505</v>
      </c>
      <c r="D781" s="316">
        <f t="shared" si="12"/>
        <v>0</v>
      </c>
      <c r="G781" s="316">
        <v>0</v>
      </c>
      <c r="H781" s="316">
        <v>0</v>
      </c>
      <c r="I781" s="316">
        <v>0</v>
      </c>
      <c r="J781" s="316">
        <v>0</v>
      </c>
      <c r="K781" s="316">
        <v>0</v>
      </c>
      <c r="L781" s="316">
        <v>0</v>
      </c>
      <c r="M781" s="316">
        <v>0</v>
      </c>
      <c r="N781" s="316">
        <v>0</v>
      </c>
      <c r="O781" s="316">
        <v>0</v>
      </c>
      <c r="P781" s="316">
        <v>0</v>
      </c>
      <c r="Q781" s="316">
        <v>0</v>
      </c>
      <c r="R781" s="316">
        <v>0</v>
      </c>
      <c r="S781" s="316">
        <v>0</v>
      </c>
      <c r="T781" s="316">
        <v>0</v>
      </c>
      <c r="U781" s="316">
        <v>0</v>
      </c>
      <c r="V781" s="316">
        <v>0</v>
      </c>
      <c r="W781" s="316">
        <v>0</v>
      </c>
      <c r="X781" s="316">
        <v>0</v>
      </c>
      <c r="Y781" s="316">
        <v>0</v>
      </c>
      <c r="Z781" s="316">
        <v>0</v>
      </c>
      <c r="AA781" s="316">
        <v>0</v>
      </c>
      <c r="AB781" s="316">
        <v>0</v>
      </c>
      <c r="AC781" s="316">
        <v>0</v>
      </c>
      <c r="AD781" s="316">
        <v>0</v>
      </c>
      <c r="AE781" s="316">
        <v>0</v>
      </c>
      <c r="AF781" s="316">
        <v>0</v>
      </c>
      <c r="AG781" s="316">
        <v>0</v>
      </c>
      <c r="AH781" s="316">
        <v>0</v>
      </c>
      <c r="AI781" s="316">
        <v>0</v>
      </c>
      <c r="AJ781" s="316">
        <v>0</v>
      </c>
      <c r="AK781" s="316">
        <v>0</v>
      </c>
      <c r="AL781" s="316">
        <v>0</v>
      </c>
    </row>
    <row r="782" spans="1:38">
      <c r="A782" s="316">
        <v>44</v>
      </c>
      <c r="B782" s="316" t="s">
        <v>3465</v>
      </c>
      <c r="C782" s="316" t="s">
        <v>3506</v>
      </c>
      <c r="D782" s="316">
        <f t="shared" si="12"/>
        <v>0</v>
      </c>
      <c r="G782" s="316">
        <v>0</v>
      </c>
      <c r="H782" s="316">
        <v>0</v>
      </c>
      <c r="I782" s="316">
        <v>0</v>
      </c>
      <c r="J782" s="316">
        <v>0</v>
      </c>
      <c r="K782" s="316">
        <v>0</v>
      </c>
      <c r="L782" s="316">
        <v>0</v>
      </c>
      <c r="M782" s="316">
        <v>0</v>
      </c>
      <c r="N782" s="316">
        <v>0</v>
      </c>
      <c r="O782" s="316">
        <v>0</v>
      </c>
      <c r="P782" s="316">
        <v>0</v>
      </c>
      <c r="Q782" s="316">
        <v>0</v>
      </c>
      <c r="R782" s="316">
        <v>0</v>
      </c>
      <c r="S782" s="316">
        <v>0</v>
      </c>
      <c r="T782" s="316">
        <v>0</v>
      </c>
      <c r="U782" s="316">
        <v>0</v>
      </c>
      <c r="V782" s="316">
        <v>0</v>
      </c>
      <c r="W782" s="316">
        <v>0</v>
      </c>
      <c r="X782" s="316">
        <v>0</v>
      </c>
      <c r="Y782" s="316">
        <v>0</v>
      </c>
      <c r="Z782" s="316">
        <v>0</v>
      </c>
      <c r="AA782" s="316">
        <v>0</v>
      </c>
      <c r="AB782" s="316">
        <v>0</v>
      </c>
      <c r="AC782" s="316">
        <v>0</v>
      </c>
      <c r="AD782" s="316">
        <v>0</v>
      </c>
      <c r="AE782" s="316">
        <v>0</v>
      </c>
      <c r="AF782" s="316">
        <v>0</v>
      </c>
      <c r="AG782" s="316">
        <v>0</v>
      </c>
      <c r="AH782" s="316">
        <v>0</v>
      </c>
      <c r="AI782" s="316">
        <v>0</v>
      </c>
      <c r="AJ782" s="316">
        <v>0</v>
      </c>
      <c r="AK782" s="316">
        <v>0</v>
      </c>
      <c r="AL782" s="316">
        <v>0</v>
      </c>
    </row>
    <row r="783" spans="1:38">
      <c r="A783" s="316">
        <v>45</v>
      </c>
      <c r="B783" s="316" t="s">
        <v>3465</v>
      </c>
      <c r="C783" s="316" t="s">
        <v>3507</v>
      </c>
      <c r="D783" s="316">
        <f t="shared" si="12"/>
        <v>0</v>
      </c>
      <c r="G783" s="316">
        <v>0</v>
      </c>
      <c r="H783" s="316">
        <v>0</v>
      </c>
      <c r="I783" s="316">
        <v>0</v>
      </c>
      <c r="J783" s="316">
        <v>0</v>
      </c>
      <c r="K783" s="316">
        <v>0</v>
      </c>
      <c r="L783" s="316">
        <v>0</v>
      </c>
      <c r="M783" s="316">
        <v>0</v>
      </c>
      <c r="N783" s="316">
        <v>0</v>
      </c>
      <c r="O783" s="316">
        <v>0</v>
      </c>
      <c r="P783" s="316">
        <v>0</v>
      </c>
      <c r="Q783" s="316">
        <v>0</v>
      </c>
      <c r="R783" s="316">
        <v>0</v>
      </c>
      <c r="S783" s="316">
        <v>0</v>
      </c>
      <c r="T783" s="316">
        <v>0</v>
      </c>
      <c r="U783" s="316">
        <v>0</v>
      </c>
      <c r="V783" s="316">
        <v>0</v>
      </c>
      <c r="W783" s="316">
        <v>0</v>
      </c>
      <c r="X783" s="316">
        <v>0</v>
      </c>
      <c r="Y783" s="316">
        <v>0</v>
      </c>
      <c r="Z783" s="316">
        <v>0</v>
      </c>
      <c r="AA783" s="316">
        <v>0</v>
      </c>
      <c r="AB783" s="316">
        <v>0</v>
      </c>
      <c r="AC783" s="316">
        <v>0</v>
      </c>
      <c r="AD783" s="316">
        <v>0</v>
      </c>
      <c r="AE783" s="316">
        <v>0</v>
      </c>
      <c r="AF783" s="316">
        <v>0</v>
      </c>
      <c r="AG783" s="316">
        <v>0</v>
      </c>
      <c r="AH783" s="316">
        <v>0</v>
      </c>
      <c r="AI783" s="316">
        <v>0</v>
      </c>
      <c r="AJ783" s="316">
        <v>0</v>
      </c>
      <c r="AK783" s="316">
        <v>0</v>
      </c>
      <c r="AL783" s="316">
        <v>0</v>
      </c>
    </row>
    <row r="784" spans="1:38">
      <c r="A784" s="316">
        <v>46</v>
      </c>
      <c r="B784" s="316" t="s">
        <v>3465</v>
      </c>
      <c r="C784" s="316" t="s">
        <v>3508</v>
      </c>
      <c r="D784" s="316">
        <f t="shared" si="12"/>
        <v>0</v>
      </c>
      <c r="G784" s="316">
        <v>0</v>
      </c>
      <c r="H784" s="316">
        <v>0</v>
      </c>
      <c r="I784" s="316">
        <v>0</v>
      </c>
      <c r="J784" s="316">
        <v>0</v>
      </c>
      <c r="K784" s="316">
        <v>0</v>
      </c>
      <c r="L784" s="316">
        <v>0</v>
      </c>
      <c r="M784" s="316">
        <v>0</v>
      </c>
      <c r="N784" s="316">
        <v>0</v>
      </c>
      <c r="O784" s="316">
        <v>0</v>
      </c>
      <c r="P784" s="316">
        <v>0</v>
      </c>
      <c r="Q784" s="316">
        <v>0</v>
      </c>
      <c r="R784" s="316">
        <v>0</v>
      </c>
      <c r="S784" s="316">
        <v>0</v>
      </c>
      <c r="T784" s="316">
        <v>0</v>
      </c>
      <c r="U784" s="316">
        <v>0</v>
      </c>
      <c r="V784" s="316">
        <v>0</v>
      </c>
      <c r="W784" s="316">
        <v>0</v>
      </c>
      <c r="X784" s="316">
        <v>0</v>
      </c>
      <c r="Y784" s="316">
        <v>0</v>
      </c>
      <c r="Z784" s="316">
        <v>0</v>
      </c>
      <c r="AA784" s="316">
        <v>0</v>
      </c>
      <c r="AB784" s="316">
        <v>0</v>
      </c>
      <c r="AC784" s="316">
        <v>0</v>
      </c>
      <c r="AD784" s="316">
        <v>0</v>
      </c>
      <c r="AE784" s="316">
        <v>0</v>
      </c>
      <c r="AF784" s="316">
        <v>0</v>
      </c>
      <c r="AG784" s="316">
        <v>0</v>
      </c>
      <c r="AH784" s="316">
        <v>0</v>
      </c>
      <c r="AI784" s="316">
        <v>0</v>
      </c>
      <c r="AJ784" s="316">
        <v>0</v>
      </c>
      <c r="AK784" s="316">
        <v>0</v>
      </c>
      <c r="AL784" s="316">
        <v>0</v>
      </c>
    </row>
    <row r="785" spans="1:38">
      <c r="A785" s="316">
        <v>47</v>
      </c>
      <c r="B785" s="316" t="s">
        <v>3465</v>
      </c>
      <c r="C785" s="316" t="s">
        <v>3509</v>
      </c>
      <c r="D785" s="316">
        <f t="shared" si="12"/>
        <v>0</v>
      </c>
      <c r="G785" s="316">
        <v>0</v>
      </c>
      <c r="H785" s="316">
        <v>0</v>
      </c>
      <c r="I785" s="316">
        <v>0</v>
      </c>
      <c r="J785" s="316">
        <v>0</v>
      </c>
      <c r="K785" s="316">
        <v>0</v>
      </c>
      <c r="L785" s="316">
        <v>0</v>
      </c>
      <c r="M785" s="316">
        <v>0</v>
      </c>
      <c r="N785" s="316">
        <v>0</v>
      </c>
      <c r="O785" s="316">
        <v>0</v>
      </c>
      <c r="P785" s="316">
        <v>0</v>
      </c>
      <c r="Q785" s="316">
        <v>0</v>
      </c>
      <c r="R785" s="316">
        <v>0</v>
      </c>
      <c r="S785" s="316">
        <v>0</v>
      </c>
      <c r="T785" s="316">
        <v>0</v>
      </c>
      <c r="U785" s="316">
        <v>0</v>
      </c>
      <c r="V785" s="316">
        <v>0</v>
      </c>
      <c r="W785" s="316">
        <v>0</v>
      </c>
      <c r="X785" s="316">
        <v>0</v>
      </c>
      <c r="Y785" s="316">
        <v>0</v>
      </c>
      <c r="Z785" s="316">
        <v>0</v>
      </c>
      <c r="AA785" s="316">
        <v>0</v>
      </c>
      <c r="AB785" s="316">
        <v>0</v>
      </c>
      <c r="AC785" s="316">
        <v>0</v>
      </c>
      <c r="AD785" s="316">
        <v>0</v>
      </c>
      <c r="AE785" s="316">
        <v>0</v>
      </c>
      <c r="AF785" s="316">
        <v>0</v>
      </c>
      <c r="AG785" s="316">
        <v>0</v>
      </c>
      <c r="AH785" s="316">
        <v>0</v>
      </c>
      <c r="AI785" s="316">
        <v>0</v>
      </c>
      <c r="AJ785" s="316">
        <v>0</v>
      </c>
      <c r="AK785" s="316">
        <v>0</v>
      </c>
      <c r="AL785" s="316">
        <v>0</v>
      </c>
    </row>
    <row r="786" spans="1:38">
      <c r="A786" s="316">
        <v>48</v>
      </c>
      <c r="B786" s="316" t="s">
        <v>3465</v>
      </c>
      <c r="C786" s="316" t="s">
        <v>3510</v>
      </c>
      <c r="D786" s="316">
        <f t="shared" si="12"/>
        <v>0</v>
      </c>
      <c r="G786" s="316">
        <v>0</v>
      </c>
      <c r="H786" s="316">
        <v>0</v>
      </c>
      <c r="I786" s="316">
        <v>0</v>
      </c>
      <c r="J786" s="316">
        <v>0</v>
      </c>
      <c r="K786" s="316">
        <v>0</v>
      </c>
      <c r="L786" s="316">
        <v>0</v>
      </c>
      <c r="M786" s="316">
        <v>0</v>
      </c>
      <c r="N786" s="316">
        <v>0</v>
      </c>
      <c r="O786" s="316">
        <v>0</v>
      </c>
      <c r="P786" s="316">
        <v>0</v>
      </c>
      <c r="Q786" s="316">
        <v>0</v>
      </c>
      <c r="R786" s="316">
        <v>0</v>
      </c>
      <c r="S786" s="316">
        <v>0</v>
      </c>
      <c r="T786" s="316">
        <v>0</v>
      </c>
      <c r="U786" s="316">
        <v>0</v>
      </c>
      <c r="V786" s="316">
        <v>0</v>
      </c>
      <c r="W786" s="316">
        <v>0</v>
      </c>
      <c r="X786" s="316">
        <v>0</v>
      </c>
      <c r="Y786" s="316">
        <v>0</v>
      </c>
      <c r="Z786" s="316">
        <v>0</v>
      </c>
      <c r="AA786" s="316">
        <v>0</v>
      </c>
      <c r="AB786" s="316">
        <v>0</v>
      </c>
      <c r="AC786" s="316">
        <v>0</v>
      </c>
      <c r="AD786" s="316">
        <v>0</v>
      </c>
      <c r="AE786" s="316">
        <v>0</v>
      </c>
      <c r="AF786" s="316">
        <v>0</v>
      </c>
      <c r="AG786" s="316">
        <v>0</v>
      </c>
      <c r="AH786" s="316">
        <v>0</v>
      </c>
      <c r="AI786" s="316">
        <v>0</v>
      </c>
      <c r="AJ786" s="316">
        <v>0</v>
      </c>
      <c r="AK786" s="316">
        <v>0</v>
      </c>
      <c r="AL786" s="316">
        <v>0</v>
      </c>
    </row>
    <row r="787" spans="1:38">
      <c r="A787" s="316">
        <v>49</v>
      </c>
      <c r="B787" s="316" t="s">
        <v>3465</v>
      </c>
      <c r="C787" s="316" t="s">
        <v>3511</v>
      </c>
      <c r="D787" s="316">
        <f t="shared" si="12"/>
        <v>0</v>
      </c>
      <c r="G787" s="316">
        <v>0</v>
      </c>
      <c r="H787" s="316">
        <v>0</v>
      </c>
      <c r="I787" s="316">
        <v>0</v>
      </c>
      <c r="J787" s="316">
        <v>0</v>
      </c>
      <c r="K787" s="316">
        <v>0</v>
      </c>
      <c r="L787" s="316">
        <v>0</v>
      </c>
      <c r="M787" s="316">
        <v>0</v>
      </c>
      <c r="N787" s="316">
        <v>0</v>
      </c>
      <c r="O787" s="316">
        <v>0</v>
      </c>
      <c r="P787" s="316">
        <v>0</v>
      </c>
      <c r="Q787" s="316">
        <v>0</v>
      </c>
      <c r="R787" s="316">
        <v>0</v>
      </c>
      <c r="S787" s="316">
        <v>0</v>
      </c>
      <c r="T787" s="316">
        <v>0</v>
      </c>
      <c r="U787" s="316">
        <v>0</v>
      </c>
      <c r="V787" s="316">
        <v>0</v>
      </c>
      <c r="W787" s="316">
        <v>0</v>
      </c>
      <c r="X787" s="316">
        <v>0</v>
      </c>
      <c r="Y787" s="316">
        <v>0</v>
      </c>
      <c r="Z787" s="316">
        <v>0</v>
      </c>
      <c r="AA787" s="316">
        <v>0</v>
      </c>
      <c r="AB787" s="316">
        <v>0</v>
      </c>
      <c r="AC787" s="316">
        <v>0</v>
      </c>
      <c r="AD787" s="316">
        <v>0</v>
      </c>
      <c r="AE787" s="316">
        <v>0</v>
      </c>
      <c r="AF787" s="316">
        <v>0</v>
      </c>
      <c r="AG787" s="316">
        <v>0</v>
      </c>
      <c r="AH787" s="316">
        <v>0</v>
      </c>
      <c r="AI787" s="316">
        <v>0</v>
      </c>
      <c r="AJ787" s="316">
        <v>0</v>
      </c>
      <c r="AK787" s="316">
        <v>0</v>
      </c>
      <c r="AL787" s="316">
        <v>0</v>
      </c>
    </row>
    <row r="788" spans="1:38">
      <c r="A788" s="316">
        <v>50</v>
      </c>
      <c r="B788" s="316" t="s">
        <v>3465</v>
      </c>
      <c r="C788" s="316" t="s">
        <v>3512</v>
      </c>
      <c r="D788" s="316">
        <f t="shared" si="12"/>
        <v>0</v>
      </c>
      <c r="G788" s="316">
        <v>0</v>
      </c>
      <c r="H788" s="316">
        <v>0</v>
      </c>
      <c r="I788" s="316">
        <v>0</v>
      </c>
      <c r="J788" s="316">
        <v>0</v>
      </c>
      <c r="K788" s="316">
        <v>0</v>
      </c>
      <c r="L788" s="316">
        <v>0</v>
      </c>
      <c r="M788" s="316">
        <v>0</v>
      </c>
      <c r="N788" s="316">
        <v>0</v>
      </c>
      <c r="O788" s="316">
        <v>0</v>
      </c>
      <c r="P788" s="316">
        <v>0</v>
      </c>
      <c r="Q788" s="316">
        <v>0</v>
      </c>
      <c r="R788" s="316">
        <v>0</v>
      </c>
      <c r="S788" s="316">
        <v>0</v>
      </c>
      <c r="T788" s="316">
        <v>0</v>
      </c>
      <c r="U788" s="316">
        <v>0</v>
      </c>
      <c r="V788" s="316">
        <v>0</v>
      </c>
      <c r="W788" s="316">
        <v>0</v>
      </c>
      <c r="X788" s="316">
        <v>0</v>
      </c>
      <c r="Y788" s="316">
        <v>0</v>
      </c>
      <c r="Z788" s="316">
        <v>0</v>
      </c>
      <c r="AA788" s="316">
        <v>0</v>
      </c>
      <c r="AB788" s="316">
        <v>0</v>
      </c>
      <c r="AC788" s="316">
        <v>0</v>
      </c>
      <c r="AD788" s="316">
        <v>0</v>
      </c>
      <c r="AE788" s="316">
        <v>0</v>
      </c>
      <c r="AF788" s="316">
        <v>0</v>
      </c>
      <c r="AG788" s="316">
        <v>0</v>
      </c>
      <c r="AH788" s="316">
        <v>0</v>
      </c>
      <c r="AI788" s="316">
        <v>0</v>
      </c>
      <c r="AJ788" s="316">
        <v>0</v>
      </c>
      <c r="AK788" s="316">
        <v>0</v>
      </c>
      <c r="AL788" s="316">
        <v>0</v>
      </c>
    </row>
    <row r="789" spans="1:38">
      <c r="A789" s="316">
        <v>51</v>
      </c>
      <c r="B789" s="316" t="s">
        <v>3465</v>
      </c>
      <c r="C789" s="316" t="s">
        <v>3513</v>
      </c>
      <c r="D789" s="316">
        <f t="shared" si="12"/>
        <v>0</v>
      </c>
      <c r="G789" s="316">
        <v>0</v>
      </c>
      <c r="H789" s="316">
        <v>0</v>
      </c>
      <c r="I789" s="316">
        <v>0</v>
      </c>
      <c r="J789" s="316">
        <v>0</v>
      </c>
      <c r="K789" s="316">
        <v>0</v>
      </c>
      <c r="L789" s="316">
        <v>0</v>
      </c>
      <c r="M789" s="316">
        <v>0</v>
      </c>
      <c r="N789" s="316">
        <v>0</v>
      </c>
      <c r="O789" s="316">
        <v>0</v>
      </c>
      <c r="P789" s="316">
        <v>0</v>
      </c>
      <c r="Q789" s="316">
        <v>0</v>
      </c>
      <c r="R789" s="316">
        <v>0</v>
      </c>
      <c r="S789" s="316">
        <v>0</v>
      </c>
      <c r="T789" s="316">
        <v>0</v>
      </c>
      <c r="U789" s="316">
        <v>0</v>
      </c>
      <c r="V789" s="316">
        <v>0</v>
      </c>
      <c r="W789" s="316">
        <v>0</v>
      </c>
      <c r="X789" s="316">
        <v>0</v>
      </c>
      <c r="Y789" s="316">
        <v>0</v>
      </c>
      <c r="Z789" s="316">
        <v>0</v>
      </c>
      <c r="AA789" s="316">
        <v>0</v>
      </c>
      <c r="AB789" s="316">
        <v>0</v>
      </c>
      <c r="AC789" s="316">
        <v>0</v>
      </c>
      <c r="AD789" s="316">
        <v>0</v>
      </c>
      <c r="AE789" s="316">
        <v>0</v>
      </c>
      <c r="AF789" s="316">
        <v>0</v>
      </c>
      <c r="AG789" s="316">
        <v>0</v>
      </c>
      <c r="AH789" s="316">
        <v>0</v>
      </c>
      <c r="AI789" s="316">
        <v>0</v>
      </c>
      <c r="AJ789" s="316">
        <v>0</v>
      </c>
      <c r="AK789" s="316">
        <v>0</v>
      </c>
      <c r="AL789" s="316">
        <v>0</v>
      </c>
    </row>
    <row r="790" spans="1:38">
      <c r="A790" s="316">
        <v>52</v>
      </c>
      <c r="B790" s="316" t="s">
        <v>3465</v>
      </c>
      <c r="C790" s="316" t="s">
        <v>3514</v>
      </c>
      <c r="D790" s="316">
        <f t="shared" si="12"/>
        <v>0</v>
      </c>
      <c r="G790" s="316">
        <v>0</v>
      </c>
      <c r="H790" s="316">
        <v>0</v>
      </c>
      <c r="I790" s="316">
        <v>0</v>
      </c>
      <c r="J790" s="316">
        <v>0</v>
      </c>
      <c r="K790" s="316">
        <v>0</v>
      </c>
      <c r="L790" s="316">
        <v>0</v>
      </c>
      <c r="M790" s="316">
        <v>0</v>
      </c>
      <c r="N790" s="316">
        <v>0</v>
      </c>
      <c r="O790" s="316">
        <v>0</v>
      </c>
      <c r="P790" s="316">
        <v>0</v>
      </c>
      <c r="Q790" s="316">
        <v>0</v>
      </c>
      <c r="R790" s="316">
        <v>0</v>
      </c>
      <c r="S790" s="316">
        <v>0</v>
      </c>
      <c r="T790" s="316">
        <v>0</v>
      </c>
      <c r="U790" s="316">
        <v>0</v>
      </c>
      <c r="V790" s="316">
        <v>0</v>
      </c>
      <c r="W790" s="316">
        <v>0</v>
      </c>
      <c r="X790" s="316">
        <v>0</v>
      </c>
      <c r="Y790" s="316">
        <v>0</v>
      </c>
      <c r="Z790" s="316">
        <v>0</v>
      </c>
      <c r="AA790" s="316">
        <v>0</v>
      </c>
      <c r="AB790" s="316">
        <v>0</v>
      </c>
      <c r="AC790" s="316">
        <v>0</v>
      </c>
      <c r="AD790" s="316">
        <v>0</v>
      </c>
      <c r="AE790" s="316">
        <v>0</v>
      </c>
      <c r="AF790" s="316">
        <v>0</v>
      </c>
      <c r="AG790" s="316">
        <v>0</v>
      </c>
      <c r="AH790" s="316">
        <v>0</v>
      </c>
      <c r="AI790" s="316">
        <v>0</v>
      </c>
      <c r="AJ790" s="316">
        <v>0</v>
      </c>
      <c r="AK790" s="316">
        <v>0</v>
      </c>
      <c r="AL790" s="316">
        <v>0</v>
      </c>
    </row>
    <row r="791" spans="1:38">
      <c r="A791" s="316">
        <v>53</v>
      </c>
      <c r="B791" s="316" t="s">
        <v>3465</v>
      </c>
      <c r="C791" s="316" t="s">
        <v>3515</v>
      </c>
      <c r="D791" s="316">
        <f t="shared" si="12"/>
        <v>0</v>
      </c>
      <c r="G791" s="316">
        <v>0</v>
      </c>
      <c r="H791" s="316">
        <v>0</v>
      </c>
      <c r="I791" s="316">
        <v>0</v>
      </c>
      <c r="J791" s="316">
        <v>0</v>
      </c>
      <c r="K791" s="316">
        <v>0</v>
      </c>
      <c r="L791" s="316">
        <v>0</v>
      </c>
      <c r="M791" s="316">
        <v>0</v>
      </c>
      <c r="N791" s="316">
        <v>0</v>
      </c>
      <c r="O791" s="316">
        <v>0</v>
      </c>
      <c r="P791" s="316">
        <v>0</v>
      </c>
      <c r="Q791" s="316">
        <v>0</v>
      </c>
      <c r="R791" s="316">
        <v>0</v>
      </c>
      <c r="S791" s="316">
        <v>0</v>
      </c>
      <c r="T791" s="316">
        <v>0</v>
      </c>
      <c r="U791" s="316">
        <v>0</v>
      </c>
      <c r="V791" s="316">
        <v>0</v>
      </c>
      <c r="W791" s="316">
        <v>0</v>
      </c>
      <c r="X791" s="316">
        <v>0</v>
      </c>
      <c r="Y791" s="316">
        <v>0</v>
      </c>
      <c r="Z791" s="316">
        <v>0</v>
      </c>
      <c r="AA791" s="316">
        <v>0</v>
      </c>
      <c r="AB791" s="316">
        <v>0</v>
      </c>
      <c r="AC791" s="316">
        <v>0</v>
      </c>
      <c r="AD791" s="316">
        <v>0</v>
      </c>
      <c r="AE791" s="316">
        <v>0</v>
      </c>
      <c r="AF791" s="316">
        <v>0</v>
      </c>
      <c r="AG791" s="316">
        <v>0</v>
      </c>
      <c r="AH791" s="316">
        <v>0</v>
      </c>
      <c r="AI791" s="316">
        <v>0</v>
      </c>
      <c r="AJ791" s="316">
        <v>0</v>
      </c>
      <c r="AK791" s="316">
        <v>0</v>
      </c>
      <c r="AL791" s="316">
        <v>0</v>
      </c>
    </row>
    <row r="792" spans="1:38">
      <c r="A792" s="316">
        <v>56</v>
      </c>
      <c r="B792" s="316" t="s">
        <v>3465</v>
      </c>
      <c r="C792" s="316" t="s">
        <v>3516</v>
      </c>
      <c r="D792" s="316">
        <f t="shared" si="12"/>
        <v>0</v>
      </c>
      <c r="G792" s="316">
        <v>0</v>
      </c>
      <c r="H792" s="316">
        <v>0</v>
      </c>
      <c r="I792" s="316">
        <v>0</v>
      </c>
      <c r="J792" s="316">
        <v>0</v>
      </c>
      <c r="K792" s="316">
        <v>0</v>
      </c>
      <c r="L792" s="316">
        <v>0</v>
      </c>
      <c r="M792" s="316">
        <v>0</v>
      </c>
      <c r="N792" s="316">
        <v>0</v>
      </c>
      <c r="O792" s="316">
        <v>0</v>
      </c>
      <c r="P792" s="316">
        <v>0</v>
      </c>
      <c r="Q792" s="316">
        <v>0</v>
      </c>
      <c r="R792" s="316">
        <v>0</v>
      </c>
      <c r="S792" s="316">
        <v>0</v>
      </c>
      <c r="T792" s="316">
        <v>0</v>
      </c>
      <c r="U792" s="316">
        <v>0</v>
      </c>
      <c r="V792" s="316">
        <v>0</v>
      </c>
      <c r="W792" s="316">
        <v>0</v>
      </c>
      <c r="X792" s="316">
        <v>0</v>
      </c>
      <c r="Y792" s="316">
        <v>0</v>
      </c>
      <c r="Z792" s="316">
        <v>0</v>
      </c>
      <c r="AA792" s="316">
        <v>0</v>
      </c>
      <c r="AB792" s="316">
        <v>0</v>
      </c>
      <c r="AC792" s="316">
        <v>0</v>
      </c>
      <c r="AD792" s="316">
        <v>0</v>
      </c>
      <c r="AE792" s="316">
        <v>0</v>
      </c>
      <c r="AF792" s="316">
        <v>0</v>
      </c>
      <c r="AG792" s="316">
        <v>0</v>
      </c>
      <c r="AH792" s="316">
        <v>0</v>
      </c>
      <c r="AI792" s="316">
        <v>0</v>
      </c>
      <c r="AJ792" s="316">
        <v>0</v>
      </c>
      <c r="AK792" s="316">
        <v>0</v>
      </c>
      <c r="AL792" s="316">
        <v>0</v>
      </c>
    </row>
    <row r="793" spans="1:38">
      <c r="A793" s="316">
        <v>57</v>
      </c>
      <c r="B793" s="316" t="s">
        <v>3465</v>
      </c>
      <c r="C793" s="316" t="s">
        <v>3517</v>
      </c>
      <c r="D793" s="316">
        <f t="shared" si="12"/>
        <v>0</v>
      </c>
      <c r="G793" s="316">
        <v>0</v>
      </c>
      <c r="H793" s="316">
        <v>0</v>
      </c>
      <c r="I793" s="316">
        <v>0</v>
      </c>
      <c r="J793" s="316">
        <v>0</v>
      </c>
      <c r="K793" s="316">
        <v>0</v>
      </c>
      <c r="L793" s="316">
        <v>0</v>
      </c>
      <c r="M793" s="316">
        <v>0</v>
      </c>
      <c r="N793" s="316">
        <v>0</v>
      </c>
      <c r="O793" s="316">
        <v>0</v>
      </c>
      <c r="P793" s="316">
        <v>0</v>
      </c>
      <c r="Q793" s="316">
        <v>0</v>
      </c>
      <c r="R793" s="316">
        <v>0</v>
      </c>
      <c r="S793" s="316">
        <v>0</v>
      </c>
      <c r="T793" s="316">
        <v>0</v>
      </c>
      <c r="U793" s="316">
        <v>0</v>
      </c>
      <c r="V793" s="316">
        <v>0</v>
      </c>
      <c r="W793" s="316">
        <v>0</v>
      </c>
      <c r="X793" s="316">
        <v>0</v>
      </c>
      <c r="Y793" s="316">
        <v>0</v>
      </c>
      <c r="Z793" s="316">
        <v>0</v>
      </c>
      <c r="AA793" s="316">
        <v>0</v>
      </c>
      <c r="AB793" s="316">
        <v>0</v>
      </c>
      <c r="AC793" s="316">
        <v>0</v>
      </c>
      <c r="AD793" s="316">
        <v>0</v>
      </c>
      <c r="AE793" s="316">
        <v>0</v>
      </c>
      <c r="AF793" s="316">
        <v>0</v>
      </c>
      <c r="AG793" s="316">
        <v>0</v>
      </c>
      <c r="AH793" s="316">
        <v>0</v>
      </c>
      <c r="AI793" s="316">
        <v>0</v>
      </c>
      <c r="AJ793" s="316">
        <v>0</v>
      </c>
      <c r="AK793" s="316">
        <v>0</v>
      </c>
      <c r="AL793" s="316">
        <v>0</v>
      </c>
    </row>
    <row r="794" spans="1:38">
      <c r="A794" s="316">
        <v>58</v>
      </c>
      <c r="B794" s="316" t="s">
        <v>3465</v>
      </c>
      <c r="C794" s="316" t="s">
        <v>3518</v>
      </c>
      <c r="D794" s="316">
        <f t="shared" si="12"/>
        <v>0</v>
      </c>
      <c r="G794" s="316">
        <v>0</v>
      </c>
      <c r="H794" s="316">
        <v>0</v>
      </c>
      <c r="I794" s="316">
        <v>0</v>
      </c>
      <c r="J794" s="316">
        <v>0</v>
      </c>
      <c r="K794" s="316">
        <v>0</v>
      </c>
      <c r="L794" s="316">
        <v>0</v>
      </c>
      <c r="M794" s="316">
        <v>0</v>
      </c>
      <c r="N794" s="316">
        <v>0</v>
      </c>
      <c r="O794" s="316">
        <v>0</v>
      </c>
      <c r="P794" s="316">
        <v>0</v>
      </c>
      <c r="Q794" s="316">
        <v>0</v>
      </c>
      <c r="R794" s="316">
        <v>0</v>
      </c>
      <c r="S794" s="316">
        <v>0</v>
      </c>
      <c r="T794" s="316">
        <v>0</v>
      </c>
      <c r="U794" s="316">
        <v>0</v>
      </c>
      <c r="V794" s="316">
        <v>0</v>
      </c>
      <c r="W794" s="316">
        <v>0</v>
      </c>
      <c r="X794" s="316">
        <v>0</v>
      </c>
      <c r="Y794" s="316">
        <v>0</v>
      </c>
      <c r="Z794" s="316">
        <v>0</v>
      </c>
      <c r="AA794" s="316">
        <v>0</v>
      </c>
      <c r="AB794" s="316">
        <v>0</v>
      </c>
      <c r="AC794" s="316">
        <v>0</v>
      </c>
      <c r="AD794" s="316">
        <v>0</v>
      </c>
      <c r="AE794" s="316">
        <v>0</v>
      </c>
      <c r="AF794" s="316">
        <v>0</v>
      </c>
      <c r="AG794" s="316">
        <v>0</v>
      </c>
      <c r="AH794" s="316">
        <v>0</v>
      </c>
      <c r="AI794" s="316">
        <v>0</v>
      </c>
      <c r="AJ794" s="316">
        <v>0</v>
      </c>
      <c r="AK794" s="316">
        <v>0</v>
      </c>
      <c r="AL794" s="316">
        <v>0</v>
      </c>
    </row>
    <row r="795" spans="1:38">
      <c r="A795" s="316">
        <v>59</v>
      </c>
      <c r="B795" s="316" t="s">
        <v>3465</v>
      </c>
      <c r="C795" s="316" t="s">
        <v>3519</v>
      </c>
      <c r="D795" s="316">
        <f t="shared" si="12"/>
        <v>0</v>
      </c>
      <c r="G795" s="316">
        <v>0</v>
      </c>
      <c r="H795" s="316">
        <v>0</v>
      </c>
      <c r="I795" s="316">
        <v>0</v>
      </c>
      <c r="J795" s="316">
        <v>0</v>
      </c>
      <c r="K795" s="316">
        <v>0</v>
      </c>
      <c r="L795" s="316">
        <v>0</v>
      </c>
      <c r="M795" s="316">
        <v>0</v>
      </c>
      <c r="N795" s="316">
        <v>0</v>
      </c>
      <c r="O795" s="316">
        <v>0</v>
      </c>
      <c r="P795" s="316">
        <v>0</v>
      </c>
      <c r="Q795" s="316">
        <v>0</v>
      </c>
      <c r="R795" s="316">
        <v>0</v>
      </c>
      <c r="S795" s="316">
        <v>0</v>
      </c>
      <c r="T795" s="316">
        <v>0</v>
      </c>
      <c r="U795" s="316">
        <v>0</v>
      </c>
      <c r="V795" s="316">
        <v>0</v>
      </c>
      <c r="W795" s="316">
        <v>0</v>
      </c>
      <c r="X795" s="316">
        <v>0</v>
      </c>
      <c r="Y795" s="316">
        <v>0</v>
      </c>
      <c r="Z795" s="316">
        <v>0</v>
      </c>
      <c r="AA795" s="316">
        <v>0</v>
      </c>
      <c r="AB795" s="316">
        <v>0</v>
      </c>
      <c r="AC795" s="316">
        <v>0</v>
      </c>
      <c r="AD795" s="316">
        <v>0</v>
      </c>
      <c r="AE795" s="316">
        <v>0</v>
      </c>
      <c r="AF795" s="316">
        <v>0</v>
      </c>
      <c r="AG795" s="316">
        <v>0</v>
      </c>
      <c r="AH795" s="316">
        <v>0</v>
      </c>
      <c r="AI795" s="316">
        <v>0</v>
      </c>
      <c r="AJ795" s="316">
        <v>0</v>
      </c>
      <c r="AK795" s="316">
        <v>0</v>
      </c>
      <c r="AL795" s="316">
        <v>0</v>
      </c>
    </row>
    <row r="796" spans="1:38">
      <c r="A796" s="316">
        <v>60</v>
      </c>
      <c r="B796" s="316" t="s">
        <v>3465</v>
      </c>
      <c r="C796" s="316" t="s">
        <v>3520</v>
      </c>
      <c r="D796" s="316">
        <f t="shared" si="12"/>
        <v>0</v>
      </c>
      <c r="G796" s="316">
        <v>0</v>
      </c>
      <c r="H796" s="316">
        <v>0</v>
      </c>
      <c r="I796" s="316">
        <v>0</v>
      </c>
      <c r="J796" s="316">
        <v>0</v>
      </c>
      <c r="K796" s="316">
        <v>0</v>
      </c>
      <c r="L796" s="316">
        <v>0</v>
      </c>
      <c r="M796" s="316">
        <v>0</v>
      </c>
      <c r="N796" s="316">
        <v>0</v>
      </c>
      <c r="O796" s="316">
        <v>0</v>
      </c>
      <c r="P796" s="316">
        <v>0</v>
      </c>
      <c r="Q796" s="316">
        <v>0</v>
      </c>
      <c r="R796" s="316">
        <v>0</v>
      </c>
      <c r="S796" s="316">
        <v>0</v>
      </c>
      <c r="T796" s="316">
        <v>0</v>
      </c>
      <c r="U796" s="316">
        <v>0</v>
      </c>
      <c r="V796" s="316">
        <v>0</v>
      </c>
      <c r="W796" s="316">
        <v>0</v>
      </c>
      <c r="X796" s="316">
        <v>0</v>
      </c>
      <c r="Y796" s="316">
        <v>0</v>
      </c>
      <c r="Z796" s="316">
        <v>0</v>
      </c>
      <c r="AA796" s="316">
        <v>0</v>
      </c>
      <c r="AB796" s="316">
        <v>0</v>
      </c>
      <c r="AC796" s="316">
        <v>0</v>
      </c>
      <c r="AD796" s="316">
        <v>0</v>
      </c>
      <c r="AE796" s="316">
        <v>0</v>
      </c>
      <c r="AF796" s="316">
        <v>0</v>
      </c>
      <c r="AG796" s="316">
        <v>0</v>
      </c>
      <c r="AH796" s="316">
        <v>0</v>
      </c>
      <c r="AI796" s="316">
        <v>0</v>
      </c>
      <c r="AJ796" s="316">
        <v>0</v>
      </c>
      <c r="AK796" s="316">
        <v>0</v>
      </c>
      <c r="AL796" s="316">
        <v>0</v>
      </c>
    </row>
    <row r="797" spans="1:38">
      <c r="A797" s="316">
        <v>61</v>
      </c>
      <c r="B797" s="316" t="s">
        <v>3465</v>
      </c>
      <c r="C797" s="316" t="s">
        <v>3521</v>
      </c>
      <c r="D797" s="316">
        <f t="shared" si="12"/>
        <v>0</v>
      </c>
      <c r="G797" s="316">
        <v>0</v>
      </c>
      <c r="H797" s="316">
        <v>0</v>
      </c>
      <c r="I797" s="316">
        <v>0</v>
      </c>
      <c r="J797" s="316">
        <v>0</v>
      </c>
      <c r="K797" s="316">
        <v>0</v>
      </c>
      <c r="L797" s="316">
        <v>0</v>
      </c>
      <c r="M797" s="316">
        <v>0</v>
      </c>
      <c r="N797" s="316">
        <v>0</v>
      </c>
      <c r="O797" s="316">
        <v>0</v>
      </c>
      <c r="P797" s="316">
        <v>0</v>
      </c>
      <c r="Q797" s="316">
        <v>0</v>
      </c>
      <c r="R797" s="316">
        <v>0</v>
      </c>
      <c r="S797" s="316">
        <v>0</v>
      </c>
      <c r="T797" s="316">
        <v>0</v>
      </c>
      <c r="U797" s="316">
        <v>0</v>
      </c>
      <c r="V797" s="316">
        <v>0</v>
      </c>
      <c r="W797" s="316">
        <v>0</v>
      </c>
      <c r="X797" s="316">
        <v>0</v>
      </c>
      <c r="Y797" s="316">
        <v>0</v>
      </c>
      <c r="Z797" s="316">
        <v>0</v>
      </c>
      <c r="AA797" s="316">
        <v>0</v>
      </c>
      <c r="AB797" s="316">
        <v>0</v>
      </c>
      <c r="AC797" s="316">
        <v>0</v>
      </c>
      <c r="AD797" s="316">
        <v>0</v>
      </c>
      <c r="AE797" s="316">
        <v>0</v>
      </c>
      <c r="AF797" s="316">
        <v>0</v>
      </c>
      <c r="AG797" s="316">
        <v>0</v>
      </c>
      <c r="AH797" s="316">
        <v>0</v>
      </c>
      <c r="AI797" s="316">
        <v>0</v>
      </c>
      <c r="AJ797" s="316">
        <v>0</v>
      </c>
      <c r="AK797" s="316">
        <v>0</v>
      </c>
      <c r="AL797" s="316">
        <v>0</v>
      </c>
    </row>
    <row r="798" spans="1:38">
      <c r="A798" s="316">
        <v>62</v>
      </c>
      <c r="B798" s="316" t="s">
        <v>3465</v>
      </c>
      <c r="C798" s="316" t="s">
        <v>3522</v>
      </c>
      <c r="D798" s="316">
        <f t="shared" si="12"/>
        <v>0</v>
      </c>
      <c r="G798" s="316">
        <v>0</v>
      </c>
      <c r="H798" s="316">
        <v>0</v>
      </c>
      <c r="I798" s="316">
        <v>0</v>
      </c>
      <c r="J798" s="316">
        <v>0</v>
      </c>
      <c r="K798" s="316">
        <v>0</v>
      </c>
      <c r="L798" s="316">
        <v>0</v>
      </c>
      <c r="M798" s="316">
        <v>0</v>
      </c>
      <c r="N798" s="316">
        <v>0</v>
      </c>
      <c r="O798" s="316">
        <v>0</v>
      </c>
      <c r="P798" s="316">
        <v>0</v>
      </c>
      <c r="Q798" s="316">
        <v>0</v>
      </c>
      <c r="R798" s="316">
        <v>0</v>
      </c>
      <c r="S798" s="316">
        <v>0</v>
      </c>
      <c r="T798" s="316">
        <v>0</v>
      </c>
      <c r="U798" s="316">
        <v>0</v>
      </c>
      <c r="V798" s="316">
        <v>0</v>
      </c>
      <c r="W798" s="316">
        <v>0</v>
      </c>
      <c r="X798" s="316">
        <v>0</v>
      </c>
      <c r="Y798" s="316">
        <v>0</v>
      </c>
      <c r="Z798" s="316">
        <v>0</v>
      </c>
      <c r="AA798" s="316">
        <v>0</v>
      </c>
      <c r="AB798" s="316">
        <v>0</v>
      </c>
      <c r="AC798" s="316">
        <v>0</v>
      </c>
      <c r="AD798" s="316">
        <v>0</v>
      </c>
      <c r="AE798" s="316">
        <v>0</v>
      </c>
      <c r="AF798" s="316">
        <v>0</v>
      </c>
      <c r="AG798" s="316">
        <v>0</v>
      </c>
      <c r="AH798" s="316">
        <v>0</v>
      </c>
      <c r="AI798" s="316">
        <v>0</v>
      </c>
      <c r="AJ798" s="316">
        <v>0</v>
      </c>
      <c r="AK798" s="316">
        <v>0</v>
      </c>
      <c r="AL798" s="316">
        <v>0</v>
      </c>
    </row>
    <row r="799" spans="1:38">
      <c r="A799" s="316">
        <v>63</v>
      </c>
      <c r="B799" s="316" t="s">
        <v>3465</v>
      </c>
      <c r="C799" s="316" t="s">
        <v>3523</v>
      </c>
      <c r="D799" s="316">
        <f t="shared" si="12"/>
        <v>0</v>
      </c>
      <c r="G799" s="316">
        <v>0</v>
      </c>
      <c r="H799" s="316">
        <v>0</v>
      </c>
      <c r="I799" s="316">
        <v>0</v>
      </c>
      <c r="J799" s="316">
        <v>0</v>
      </c>
      <c r="K799" s="316">
        <v>0</v>
      </c>
      <c r="L799" s="316">
        <v>0</v>
      </c>
      <c r="M799" s="316">
        <v>0</v>
      </c>
      <c r="N799" s="316">
        <v>0</v>
      </c>
      <c r="O799" s="316">
        <v>0</v>
      </c>
      <c r="P799" s="316">
        <v>0</v>
      </c>
      <c r="Q799" s="316">
        <v>0</v>
      </c>
      <c r="R799" s="316">
        <v>0</v>
      </c>
      <c r="S799" s="316">
        <v>0</v>
      </c>
      <c r="T799" s="316">
        <v>0</v>
      </c>
      <c r="U799" s="316">
        <v>0</v>
      </c>
      <c r="V799" s="316">
        <v>0</v>
      </c>
      <c r="W799" s="316">
        <v>0</v>
      </c>
      <c r="X799" s="316">
        <v>0</v>
      </c>
      <c r="Y799" s="316">
        <v>0</v>
      </c>
      <c r="Z799" s="316">
        <v>0</v>
      </c>
      <c r="AA799" s="316">
        <v>0</v>
      </c>
      <c r="AB799" s="316">
        <v>0</v>
      </c>
      <c r="AC799" s="316">
        <v>0</v>
      </c>
      <c r="AD799" s="316">
        <v>0</v>
      </c>
      <c r="AE799" s="316">
        <v>0</v>
      </c>
      <c r="AF799" s="316">
        <v>0</v>
      </c>
      <c r="AG799" s="316">
        <v>0</v>
      </c>
      <c r="AH799" s="316">
        <v>0</v>
      </c>
      <c r="AI799" s="316">
        <v>0</v>
      </c>
      <c r="AJ799" s="316">
        <v>0</v>
      </c>
      <c r="AK799" s="316">
        <v>0</v>
      </c>
      <c r="AL799" s="316">
        <v>0</v>
      </c>
    </row>
    <row r="800" spans="1:38">
      <c r="A800" s="316">
        <v>64</v>
      </c>
      <c r="B800" s="316" t="s">
        <v>3465</v>
      </c>
      <c r="C800" s="316" t="s">
        <v>3524</v>
      </c>
      <c r="D800" s="316">
        <f t="shared" si="12"/>
        <v>0</v>
      </c>
      <c r="G800" s="316">
        <v>0</v>
      </c>
      <c r="H800" s="316">
        <v>0</v>
      </c>
      <c r="I800" s="316">
        <v>0</v>
      </c>
      <c r="J800" s="316">
        <v>0</v>
      </c>
      <c r="K800" s="316">
        <v>0</v>
      </c>
      <c r="L800" s="316">
        <v>0</v>
      </c>
      <c r="M800" s="316">
        <v>0</v>
      </c>
      <c r="N800" s="316">
        <v>0</v>
      </c>
      <c r="O800" s="316">
        <v>0</v>
      </c>
      <c r="P800" s="316">
        <v>0</v>
      </c>
      <c r="Q800" s="316">
        <v>0</v>
      </c>
      <c r="R800" s="316">
        <v>0</v>
      </c>
      <c r="S800" s="316">
        <v>0</v>
      </c>
      <c r="T800" s="316">
        <v>0</v>
      </c>
      <c r="U800" s="316">
        <v>0</v>
      </c>
      <c r="V800" s="316">
        <v>0</v>
      </c>
      <c r="W800" s="316">
        <v>0</v>
      </c>
      <c r="X800" s="316">
        <v>0</v>
      </c>
      <c r="Y800" s="316">
        <v>0</v>
      </c>
      <c r="Z800" s="316">
        <v>0</v>
      </c>
      <c r="AA800" s="316">
        <v>0</v>
      </c>
      <c r="AB800" s="316">
        <v>0</v>
      </c>
      <c r="AC800" s="316">
        <v>0</v>
      </c>
      <c r="AD800" s="316">
        <v>0</v>
      </c>
      <c r="AE800" s="316">
        <v>0</v>
      </c>
      <c r="AF800" s="316">
        <v>0</v>
      </c>
      <c r="AG800" s="316">
        <v>0</v>
      </c>
      <c r="AH800" s="316">
        <v>0</v>
      </c>
      <c r="AI800" s="316">
        <v>0</v>
      </c>
      <c r="AJ800" s="316">
        <v>0</v>
      </c>
      <c r="AK800" s="316">
        <v>0</v>
      </c>
      <c r="AL800" s="316">
        <v>0</v>
      </c>
    </row>
    <row r="801" spans="1:38">
      <c r="A801" s="316">
        <v>65</v>
      </c>
      <c r="B801" s="316" t="s">
        <v>3465</v>
      </c>
      <c r="C801" s="316" t="s">
        <v>3525</v>
      </c>
      <c r="D801" s="316">
        <f t="shared" si="12"/>
        <v>0</v>
      </c>
      <c r="G801" s="316">
        <v>0</v>
      </c>
      <c r="H801" s="316">
        <v>0</v>
      </c>
      <c r="I801" s="316">
        <v>0</v>
      </c>
      <c r="J801" s="316">
        <v>0</v>
      </c>
      <c r="K801" s="316">
        <v>0</v>
      </c>
      <c r="L801" s="316">
        <v>0</v>
      </c>
      <c r="M801" s="316">
        <v>0</v>
      </c>
      <c r="N801" s="316">
        <v>0</v>
      </c>
      <c r="O801" s="316">
        <v>0</v>
      </c>
      <c r="P801" s="316">
        <v>0</v>
      </c>
      <c r="Q801" s="316">
        <v>0</v>
      </c>
      <c r="R801" s="316">
        <v>0</v>
      </c>
      <c r="S801" s="316">
        <v>0</v>
      </c>
      <c r="T801" s="316">
        <v>0</v>
      </c>
      <c r="U801" s="316">
        <v>0</v>
      </c>
      <c r="V801" s="316">
        <v>0</v>
      </c>
      <c r="W801" s="316">
        <v>0</v>
      </c>
      <c r="X801" s="316">
        <v>0</v>
      </c>
      <c r="Y801" s="316">
        <v>0</v>
      </c>
      <c r="Z801" s="316">
        <v>0</v>
      </c>
      <c r="AA801" s="316">
        <v>0</v>
      </c>
      <c r="AB801" s="316">
        <v>0</v>
      </c>
      <c r="AC801" s="316">
        <v>0</v>
      </c>
      <c r="AD801" s="316">
        <v>0</v>
      </c>
      <c r="AE801" s="316">
        <v>0</v>
      </c>
      <c r="AF801" s="316">
        <v>0</v>
      </c>
      <c r="AG801" s="316">
        <v>0</v>
      </c>
      <c r="AH801" s="316">
        <v>0</v>
      </c>
      <c r="AI801" s="316">
        <v>0</v>
      </c>
      <c r="AJ801" s="316">
        <v>0</v>
      </c>
      <c r="AK801" s="316">
        <v>0</v>
      </c>
      <c r="AL801" s="316">
        <v>0</v>
      </c>
    </row>
    <row r="802" spans="1:38">
      <c r="A802" s="316">
        <v>66</v>
      </c>
      <c r="B802" s="316" t="s">
        <v>3465</v>
      </c>
      <c r="C802" s="316" t="s">
        <v>3526</v>
      </c>
      <c r="D802" s="316">
        <f t="shared" si="12"/>
        <v>0</v>
      </c>
      <c r="G802" s="316">
        <v>0</v>
      </c>
      <c r="H802" s="316">
        <v>0</v>
      </c>
      <c r="I802" s="316">
        <v>0</v>
      </c>
      <c r="J802" s="316">
        <v>0</v>
      </c>
      <c r="K802" s="316">
        <v>0</v>
      </c>
      <c r="L802" s="316">
        <v>0</v>
      </c>
      <c r="M802" s="316">
        <v>0</v>
      </c>
      <c r="N802" s="316">
        <v>0</v>
      </c>
      <c r="O802" s="316">
        <v>0</v>
      </c>
      <c r="P802" s="316">
        <v>0</v>
      </c>
      <c r="Q802" s="316">
        <v>0</v>
      </c>
      <c r="R802" s="316">
        <v>0</v>
      </c>
      <c r="S802" s="316">
        <v>0</v>
      </c>
      <c r="T802" s="316">
        <v>0</v>
      </c>
      <c r="U802" s="316">
        <v>0</v>
      </c>
      <c r="V802" s="316">
        <v>0</v>
      </c>
      <c r="W802" s="316">
        <v>0</v>
      </c>
      <c r="X802" s="316">
        <v>0</v>
      </c>
      <c r="Y802" s="316">
        <v>0</v>
      </c>
      <c r="Z802" s="316">
        <v>0</v>
      </c>
      <c r="AA802" s="316">
        <v>0</v>
      </c>
      <c r="AB802" s="316">
        <v>0</v>
      </c>
      <c r="AC802" s="316">
        <v>0</v>
      </c>
      <c r="AD802" s="316">
        <v>0</v>
      </c>
      <c r="AE802" s="316">
        <v>0</v>
      </c>
      <c r="AF802" s="316">
        <v>0</v>
      </c>
      <c r="AG802" s="316">
        <v>0</v>
      </c>
      <c r="AH802" s="316">
        <v>0</v>
      </c>
      <c r="AI802" s="316">
        <v>0</v>
      </c>
      <c r="AJ802" s="316">
        <v>0</v>
      </c>
      <c r="AK802" s="316">
        <v>0</v>
      </c>
      <c r="AL802" s="316">
        <v>0</v>
      </c>
    </row>
    <row r="803" spans="1:38">
      <c r="A803" s="316">
        <v>67</v>
      </c>
      <c r="B803" s="316" t="s">
        <v>3465</v>
      </c>
      <c r="C803" s="316" t="s">
        <v>3527</v>
      </c>
      <c r="D803" s="316">
        <f t="shared" si="12"/>
        <v>0</v>
      </c>
      <c r="G803" s="316">
        <v>0</v>
      </c>
      <c r="H803" s="316">
        <v>0</v>
      </c>
      <c r="I803" s="316">
        <v>0</v>
      </c>
      <c r="J803" s="316">
        <v>0</v>
      </c>
      <c r="K803" s="316">
        <v>0</v>
      </c>
      <c r="L803" s="316">
        <v>0</v>
      </c>
      <c r="M803" s="316">
        <v>0</v>
      </c>
      <c r="N803" s="316">
        <v>0</v>
      </c>
      <c r="O803" s="316">
        <v>0</v>
      </c>
      <c r="P803" s="316">
        <v>0</v>
      </c>
      <c r="Q803" s="316">
        <v>0</v>
      </c>
      <c r="R803" s="316">
        <v>0</v>
      </c>
      <c r="S803" s="316">
        <v>0</v>
      </c>
      <c r="T803" s="316">
        <v>0</v>
      </c>
      <c r="U803" s="316">
        <v>0</v>
      </c>
      <c r="V803" s="316">
        <v>0</v>
      </c>
      <c r="W803" s="316">
        <v>0</v>
      </c>
      <c r="X803" s="316">
        <v>0</v>
      </c>
      <c r="Y803" s="316">
        <v>0</v>
      </c>
      <c r="Z803" s="316">
        <v>0</v>
      </c>
      <c r="AA803" s="316">
        <v>0</v>
      </c>
      <c r="AB803" s="316">
        <v>0</v>
      </c>
      <c r="AC803" s="316">
        <v>0</v>
      </c>
      <c r="AD803" s="316">
        <v>0</v>
      </c>
      <c r="AE803" s="316">
        <v>0</v>
      </c>
      <c r="AF803" s="316">
        <v>0</v>
      </c>
      <c r="AG803" s="316">
        <v>0</v>
      </c>
      <c r="AH803" s="316">
        <v>0</v>
      </c>
      <c r="AI803" s="316">
        <v>0</v>
      </c>
      <c r="AJ803" s="316">
        <v>0</v>
      </c>
      <c r="AK803" s="316">
        <v>0</v>
      </c>
      <c r="AL803" s="316">
        <v>0</v>
      </c>
    </row>
    <row r="804" spans="1:38">
      <c r="A804" s="316">
        <v>69</v>
      </c>
      <c r="B804" s="316" t="s">
        <v>3465</v>
      </c>
      <c r="C804" s="316" t="s">
        <v>3528</v>
      </c>
      <c r="D804" s="316">
        <f t="shared" si="12"/>
        <v>0</v>
      </c>
      <c r="G804" s="316">
        <v>0</v>
      </c>
      <c r="H804" s="316">
        <v>0</v>
      </c>
      <c r="I804" s="316">
        <v>0</v>
      </c>
      <c r="J804" s="316">
        <v>0</v>
      </c>
      <c r="K804" s="316">
        <v>0</v>
      </c>
      <c r="L804" s="316">
        <v>0</v>
      </c>
      <c r="M804" s="316">
        <v>0</v>
      </c>
      <c r="N804" s="316">
        <v>0</v>
      </c>
      <c r="O804" s="316">
        <v>0</v>
      </c>
      <c r="P804" s="316">
        <v>0</v>
      </c>
      <c r="Q804" s="316">
        <v>0</v>
      </c>
      <c r="R804" s="316">
        <v>0</v>
      </c>
      <c r="S804" s="316">
        <v>0</v>
      </c>
      <c r="T804" s="316">
        <v>0</v>
      </c>
      <c r="U804" s="316">
        <v>0</v>
      </c>
      <c r="V804" s="316">
        <v>0</v>
      </c>
      <c r="W804" s="316">
        <v>0</v>
      </c>
      <c r="X804" s="316">
        <v>0</v>
      </c>
      <c r="Y804" s="316">
        <v>0</v>
      </c>
      <c r="Z804" s="316">
        <v>0</v>
      </c>
      <c r="AA804" s="316">
        <v>0</v>
      </c>
      <c r="AB804" s="316">
        <v>0</v>
      </c>
      <c r="AC804" s="316">
        <v>0</v>
      </c>
      <c r="AD804" s="316">
        <v>0</v>
      </c>
      <c r="AE804" s="316">
        <v>0</v>
      </c>
      <c r="AF804" s="316">
        <v>0</v>
      </c>
      <c r="AG804" s="316">
        <v>0</v>
      </c>
      <c r="AH804" s="316">
        <v>0</v>
      </c>
      <c r="AI804" s="316">
        <v>0</v>
      </c>
      <c r="AJ804" s="316">
        <v>0</v>
      </c>
      <c r="AK804" s="316">
        <v>0</v>
      </c>
      <c r="AL804" s="316">
        <v>0</v>
      </c>
    </row>
    <row r="805" spans="1:38">
      <c r="A805" s="316">
        <v>71</v>
      </c>
      <c r="B805" s="316" t="s">
        <v>3465</v>
      </c>
      <c r="C805" s="316" t="s">
        <v>3529</v>
      </c>
      <c r="D805" s="316">
        <f t="shared" si="12"/>
        <v>0</v>
      </c>
      <c r="G805" s="316">
        <v>0</v>
      </c>
      <c r="H805" s="316">
        <v>0</v>
      </c>
      <c r="I805" s="316">
        <v>0</v>
      </c>
      <c r="J805" s="316">
        <v>0</v>
      </c>
      <c r="K805" s="316">
        <v>0</v>
      </c>
      <c r="L805" s="316">
        <v>0</v>
      </c>
      <c r="M805" s="316">
        <v>0</v>
      </c>
      <c r="N805" s="316">
        <v>0</v>
      </c>
      <c r="O805" s="316">
        <v>0</v>
      </c>
      <c r="P805" s="316">
        <v>0</v>
      </c>
      <c r="Q805" s="316">
        <v>0</v>
      </c>
      <c r="R805" s="316">
        <v>0</v>
      </c>
      <c r="S805" s="316">
        <v>0</v>
      </c>
      <c r="T805" s="316">
        <v>0</v>
      </c>
      <c r="U805" s="316">
        <v>0</v>
      </c>
      <c r="V805" s="316">
        <v>0</v>
      </c>
      <c r="W805" s="316">
        <v>0</v>
      </c>
      <c r="X805" s="316">
        <v>0</v>
      </c>
      <c r="Y805" s="316">
        <v>0</v>
      </c>
      <c r="Z805" s="316">
        <v>0</v>
      </c>
      <c r="AA805" s="316">
        <v>0</v>
      </c>
      <c r="AB805" s="316">
        <v>0</v>
      </c>
      <c r="AC805" s="316">
        <v>0</v>
      </c>
      <c r="AD805" s="316">
        <v>0</v>
      </c>
      <c r="AE805" s="316">
        <v>0</v>
      </c>
      <c r="AF805" s="316">
        <v>0</v>
      </c>
      <c r="AG805" s="316">
        <v>0</v>
      </c>
      <c r="AH805" s="316">
        <v>0</v>
      </c>
      <c r="AI805" s="316">
        <v>0</v>
      </c>
      <c r="AJ805" s="316">
        <v>0</v>
      </c>
      <c r="AK805" s="316">
        <v>0</v>
      </c>
      <c r="AL805" s="316">
        <v>0</v>
      </c>
    </row>
    <row r="806" spans="1:38">
      <c r="A806" s="316">
        <v>72</v>
      </c>
      <c r="B806" s="316" t="s">
        <v>3465</v>
      </c>
      <c r="C806" s="316" t="s">
        <v>3530</v>
      </c>
      <c r="D806" s="316">
        <f t="shared" si="12"/>
        <v>0</v>
      </c>
      <c r="G806" s="316">
        <v>0</v>
      </c>
      <c r="H806" s="316">
        <v>0</v>
      </c>
      <c r="I806" s="316">
        <v>0</v>
      </c>
      <c r="J806" s="316">
        <v>0</v>
      </c>
      <c r="K806" s="316">
        <v>0</v>
      </c>
      <c r="L806" s="316">
        <v>0</v>
      </c>
      <c r="M806" s="316">
        <v>0</v>
      </c>
      <c r="N806" s="316">
        <v>0</v>
      </c>
      <c r="O806" s="316">
        <v>0</v>
      </c>
      <c r="P806" s="316">
        <v>0</v>
      </c>
      <c r="Q806" s="316">
        <v>0</v>
      </c>
      <c r="R806" s="316">
        <v>0</v>
      </c>
      <c r="S806" s="316">
        <v>0</v>
      </c>
      <c r="T806" s="316">
        <v>0</v>
      </c>
      <c r="U806" s="316">
        <v>0</v>
      </c>
      <c r="V806" s="316">
        <v>0</v>
      </c>
      <c r="W806" s="316">
        <v>0</v>
      </c>
      <c r="X806" s="316">
        <v>0</v>
      </c>
      <c r="Y806" s="316">
        <v>0</v>
      </c>
      <c r="Z806" s="316">
        <v>0</v>
      </c>
      <c r="AA806" s="316">
        <v>0</v>
      </c>
      <c r="AB806" s="316">
        <v>0</v>
      </c>
      <c r="AC806" s="316">
        <v>0</v>
      </c>
      <c r="AD806" s="316">
        <v>0</v>
      </c>
      <c r="AE806" s="316">
        <v>0</v>
      </c>
      <c r="AF806" s="316">
        <v>0</v>
      </c>
      <c r="AG806" s="316">
        <v>0</v>
      </c>
      <c r="AH806" s="316">
        <v>0</v>
      </c>
      <c r="AI806" s="316">
        <v>0</v>
      </c>
      <c r="AJ806" s="316">
        <v>0</v>
      </c>
      <c r="AK806" s="316">
        <v>0</v>
      </c>
      <c r="AL806" s="316">
        <v>0</v>
      </c>
    </row>
    <row r="807" spans="1:38">
      <c r="A807" s="316">
        <v>73</v>
      </c>
      <c r="B807" s="316" t="s">
        <v>3465</v>
      </c>
      <c r="C807" s="316" t="s">
        <v>3531</v>
      </c>
      <c r="D807" s="316">
        <f t="shared" si="12"/>
        <v>0</v>
      </c>
      <c r="G807" s="316">
        <v>0</v>
      </c>
      <c r="H807" s="316">
        <v>0</v>
      </c>
      <c r="I807" s="316">
        <v>0</v>
      </c>
      <c r="J807" s="316">
        <v>0</v>
      </c>
      <c r="K807" s="316">
        <v>0</v>
      </c>
      <c r="L807" s="316">
        <v>0</v>
      </c>
      <c r="M807" s="316">
        <v>0</v>
      </c>
      <c r="N807" s="316">
        <v>0</v>
      </c>
      <c r="O807" s="316">
        <v>0</v>
      </c>
      <c r="P807" s="316">
        <v>0</v>
      </c>
      <c r="Q807" s="316">
        <v>0</v>
      </c>
      <c r="R807" s="316">
        <v>0</v>
      </c>
      <c r="S807" s="316">
        <v>0</v>
      </c>
      <c r="T807" s="316">
        <v>0</v>
      </c>
      <c r="U807" s="316">
        <v>0</v>
      </c>
      <c r="V807" s="316">
        <v>0</v>
      </c>
      <c r="W807" s="316">
        <v>0</v>
      </c>
      <c r="X807" s="316">
        <v>0</v>
      </c>
      <c r="Y807" s="316">
        <v>0</v>
      </c>
      <c r="Z807" s="316">
        <v>0</v>
      </c>
      <c r="AA807" s="316">
        <v>0</v>
      </c>
      <c r="AB807" s="316">
        <v>0</v>
      </c>
      <c r="AC807" s="316">
        <v>0</v>
      </c>
      <c r="AD807" s="316">
        <v>0</v>
      </c>
      <c r="AE807" s="316">
        <v>0</v>
      </c>
      <c r="AF807" s="316">
        <v>0</v>
      </c>
      <c r="AG807" s="316">
        <v>0</v>
      </c>
      <c r="AH807" s="316">
        <v>0</v>
      </c>
      <c r="AI807" s="316">
        <v>0</v>
      </c>
      <c r="AJ807" s="316">
        <v>0</v>
      </c>
      <c r="AK807" s="316">
        <v>0</v>
      </c>
      <c r="AL807" s="316">
        <v>0</v>
      </c>
    </row>
    <row r="808" spans="1:38">
      <c r="A808" s="316">
        <v>74</v>
      </c>
      <c r="B808" s="316" t="s">
        <v>3465</v>
      </c>
      <c r="C808" s="316" t="s">
        <v>3532</v>
      </c>
      <c r="D808" s="316">
        <f t="shared" si="12"/>
        <v>0</v>
      </c>
      <c r="G808" s="316">
        <v>0</v>
      </c>
      <c r="H808" s="316">
        <v>0</v>
      </c>
      <c r="I808" s="316">
        <v>0</v>
      </c>
      <c r="J808" s="316">
        <v>0</v>
      </c>
      <c r="K808" s="316">
        <v>0</v>
      </c>
      <c r="L808" s="316">
        <v>0</v>
      </c>
      <c r="M808" s="316">
        <v>0</v>
      </c>
      <c r="N808" s="316">
        <v>0</v>
      </c>
      <c r="O808" s="316">
        <v>0</v>
      </c>
      <c r="P808" s="316">
        <v>0</v>
      </c>
      <c r="Q808" s="316">
        <v>0</v>
      </c>
      <c r="R808" s="316">
        <v>0</v>
      </c>
      <c r="S808" s="316">
        <v>0</v>
      </c>
      <c r="T808" s="316">
        <v>0</v>
      </c>
      <c r="U808" s="316">
        <v>0</v>
      </c>
      <c r="V808" s="316">
        <v>0</v>
      </c>
      <c r="W808" s="316">
        <v>0</v>
      </c>
      <c r="X808" s="316">
        <v>0</v>
      </c>
      <c r="Y808" s="316">
        <v>0</v>
      </c>
      <c r="Z808" s="316">
        <v>0</v>
      </c>
      <c r="AA808" s="316">
        <v>0</v>
      </c>
      <c r="AB808" s="316">
        <v>0</v>
      </c>
      <c r="AC808" s="316">
        <v>0</v>
      </c>
      <c r="AD808" s="316">
        <v>0</v>
      </c>
      <c r="AE808" s="316">
        <v>0</v>
      </c>
      <c r="AF808" s="316">
        <v>0</v>
      </c>
      <c r="AG808" s="316">
        <v>0</v>
      </c>
      <c r="AH808" s="316">
        <v>0</v>
      </c>
      <c r="AI808" s="316">
        <v>0</v>
      </c>
      <c r="AJ808" s="316">
        <v>0</v>
      </c>
      <c r="AK808" s="316">
        <v>0</v>
      </c>
      <c r="AL808" s="316">
        <v>0</v>
      </c>
    </row>
    <row r="809" spans="1:38">
      <c r="A809" s="316">
        <v>76</v>
      </c>
      <c r="B809" s="316" t="s">
        <v>3465</v>
      </c>
      <c r="C809" s="316" t="s">
        <v>3533</v>
      </c>
      <c r="D809" s="316">
        <f t="shared" si="12"/>
        <v>0</v>
      </c>
      <c r="G809" s="316">
        <v>0</v>
      </c>
      <c r="H809" s="316">
        <v>0</v>
      </c>
      <c r="I809" s="316">
        <v>0</v>
      </c>
      <c r="J809" s="316">
        <v>0</v>
      </c>
      <c r="K809" s="316">
        <v>0</v>
      </c>
      <c r="L809" s="316">
        <v>0</v>
      </c>
      <c r="M809" s="316">
        <v>0</v>
      </c>
      <c r="N809" s="316">
        <v>0</v>
      </c>
      <c r="O809" s="316">
        <v>0</v>
      </c>
      <c r="P809" s="316">
        <v>0</v>
      </c>
      <c r="Q809" s="316">
        <v>0</v>
      </c>
      <c r="R809" s="316">
        <v>0</v>
      </c>
      <c r="S809" s="316">
        <v>0</v>
      </c>
      <c r="T809" s="316">
        <v>0</v>
      </c>
      <c r="U809" s="316">
        <v>0</v>
      </c>
      <c r="V809" s="316">
        <v>0</v>
      </c>
      <c r="W809" s="316">
        <v>0</v>
      </c>
      <c r="X809" s="316">
        <v>0</v>
      </c>
      <c r="Y809" s="316">
        <v>0</v>
      </c>
      <c r="Z809" s="316">
        <v>0</v>
      </c>
      <c r="AA809" s="316">
        <v>0</v>
      </c>
      <c r="AB809" s="316">
        <v>0</v>
      </c>
      <c r="AC809" s="316">
        <v>0</v>
      </c>
      <c r="AD809" s="316">
        <v>0</v>
      </c>
      <c r="AE809" s="316">
        <v>0</v>
      </c>
      <c r="AF809" s="316">
        <v>0</v>
      </c>
      <c r="AG809" s="316">
        <v>0</v>
      </c>
      <c r="AH809" s="316">
        <v>0</v>
      </c>
      <c r="AI809" s="316">
        <v>0</v>
      </c>
      <c r="AJ809" s="316">
        <v>0</v>
      </c>
      <c r="AK809" s="316">
        <v>0</v>
      </c>
      <c r="AL809" s="316">
        <v>0</v>
      </c>
    </row>
    <row r="810" spans="1:38">
      <c r="A810" s="316">
        <v>77</v>
      </c>
      <c r="B810" s="316" t="s">
        <v>3465</v>
      </c>
      <c r="C810" s="316" t="s">
        <v>3534</v>
      </c>
      <c r="D810" s="316">
        <f t="shared" si="12"/>
        <v>0</v>
      </c>
      <c r="G810" s="316">
        <v>0</v>
      </c>
      <c r="H810" s="316">
        <v>0</v>
      </c>
      <c r="I810" s="316">
        <v>0</v>
      </c>
      <c r="J810" s="316">
        <v>0</v>
      </c>
      <c r="K810" s="316">
        <v>0</v>
      </c>
      <c r="L810" s="316">
        <v>0</v>
      </c>
      <c r="M810" s="316">
        <v>0</v>
      </c>
      <c r="N810" s="316">
        <v>0</v>
      </c>
      <c r="O810" s="316">
        <v>0</v>
      </c>
      <c r="P810" s="316">
        <v>0</v>
      </c>
      <c r="Q810" s="316">
        <v>0</v>
      </c>
      <c r="R810" s="316">
        <v>0</v>
      </c>
      <c r="S810" s="316">
        <v>0</v>
      </c>
      <c r="T810" s="316">
        <v>0</v>
      </c>
      <c r="U810" s="316">
        <v>0</v>
      </c>
      <c r="V810" s="316">
        <v>0</v>
      </c>
      <c r="W810" s="316">
        <v>0</v>
      </c>
      <c r="X810" s="316">
        <v>0</v>
      </c>
      <c r="Y810" s="316">
        <v>0</v>
      </c>
      <c r="Z810" s="316">
        <v>0</v>
      </c>
      <c r="AA810" s="316">
        <v>0</v>
      </c>
      <c r="AB810" s="316">
        <v>0</v>
      </c>
      <c r="AC810" s="316">
        <v>0</v>
      </c>
      <c r="AD810" s="316">
        <v>0</v>
      </c>
      <c r="AE810" s="316">
        <v>0</v>
      </c>
      <c r="AF810" s="316">
        <v>0</v>
      </c>
      <c r="AG810" s="316">
        <v>0</v>
      </c>
      <c r="AH810" s="316">
        <v>0</v>
      </c>
      <c r="AI810" s="316">
        <v>0</v>
      </c>
      <c r="AJ810" s="316">
        <v>0</v>
      </c>
      <c r="AK810" s="316">
        <v>0</v>
      </c>
      <c r="AL810" s="316">
        <v>0</v>
      </c>
    </row>
    <row r="811" spans="1:38">
      <c r="A811" s="316">
        <v>78</v>
      </c>
      <c r="B811" s="316" t="s">
        <v>3465</v>
      </c>
      <c r="C811" s="316" t="s">
        <v>3535</v>
      </c>
      <c r="D811" s="316">
        <f t="shared" si="12"/>
        <v>0</v>
      </c>
      <c r="G811" s="316">
        <v>0</v>
      </c>
      <c r="H811" s="316">
        <v>0</v>
      </c>
      <c r="I811" s="316">
        <v>0</v>
      </c>
      <c r="J811" s="316">
        <v>0</v>
      </c>
      <c r="K811" s="316">
        <v>0</v>
      </c>
      <c r="L811" s="316">
        <v>0</v>
      </c>
      <c r="M811" s="316">
        <v>0</v>
      </c>
      <c r="N811" s="316">
        <v>0</v>
      </c>
      <c r="O811" s="316">
        <v>0</v>
      </c>
      <c r="P811" s="316">
        <v>0</v>
      </c>
      <c r="Q811" s="316">
        <v>0</v>
      </c>
      <c r="R811" s="316">
        <v>0</v>
      </c>
      <c r="S811" s="316">
        <v>0</v>
      </c>
      <c r="T811" s="316">
        <v>0</v>
      </c>
      <c r="U811" s="316">
        <v>0</v>
      </c>
      <c r="V811" s="316">
        <v>0</v>
      </c>
      <c r="W811" s="316">
        <v>0</v>
      </c>
      <c r="X811" s="316">
        <v>0</v>
      </c>
      <c r="Y811" s="316">
        <v>0</v>
      </c>
      <c r="Z811" s="316">
        <v>0</v>
      </c>
      <c r="AA811" s="316">
        <v>0</v>
      </c>
      <c r="AB811" s="316">
        <v>0</v>
      </c>
      <c r="AC811" s="316">
        <v>0</v>
      </c>
      <c r="AD811" s="316">
        <v>0</v>
      </c>
      <c r="AE811" s="316">
        <v>0</v>
      </c>
      <c r="AF811" s="316">
        <v>0</v>
      </c>
      <c r="AG811" s="316">
        <v>0</v>
      </c>
      <c r="AH811" s="316">
        <v>0</v>
      </c>
      <c r="AI811" s="316">
        <v>0</v>
      </c>
      <c r="AJ811" s="316">
        <v>0</v>
      </c>
      <c r="AK811" s="316">
        <v>0</v>
      </c>
      <c r="AL811" s="316">
        <v>0</v>
      </c>
    </row>
    <row r="812" spans="1:38">
      <c r="A812" s="316">
        <v>79</v>
      </c>
      <c r="B812" s="316" t="s">
        <v>3465</v>
      </c>
      <c r="C812" s="316" t="s">
        <v>3536</v>
      </c>
      <c r="D812" s="316">
        <f t="shared" si="12"/>
        <v>0</v>
      </c>
      <c r="G812" s="316">
        <v>0</v>
      </c>
      <c r="H812" s="316">
        <v>0</v>
      </c>
      <c r="I812" s="316">
        <v>0</v>
      </c>
      <c r="J812" s="316">
        <v>0</v>
      </c>
      <c r="K812" s="316">
        <v>0</v>
      </c>
      <c r="L812" s="316">
        <v>0</v>
      </c>
      <c r="M812" s="316">
        <v>0</v>
      </c>
      <c r="N812" s="316">
        <v>0</v>
      </c>
      <c r="O812" s="316">
        <v>0</v>
      </c>
      <c r="P812" s="316">
        <v>0</v>
      </c>
      <c r="Q812" s="316">
        <v>0</v>
      </c>
      <c r="R812" s="316">
        <v>0</v>
      </c>
      <c r="S812" s="316">
        <v>0</v>
      </c>
      <c r="T812" s="316">
        <v>0</v>
      </c>
      <c r="U812" s="316">
        <v>0</v>
      </c>
      <c r="V812" s="316">
        <v>0</v>
      </c>
      <c r="W812" s="316">
        <v>0</v>
      </c>
      <c r="X812" s="316">
        <v>0</v>
      </c>
      <c r="Y812" s="316">
        <v>0</v>
      </c>
      <c r="Z812" s="316">
        <v>0</v>
      </c>
      <c r="AA812" s="316">
        <v>0</v>
      </c>
      <c r="AB812" s="316">
        <v>0</v>
      </c>
      <c r="AC812" s="316">
        <v>0</v>
      </c>
      <c r="AD812" s="316">
        <v>0</v>
      </c>
      <c r="AE812" s="316">
        <v>0</v>
      </c>
      <c r="AF812" s="316">
        <v>0</v>
      </c>
      <c r="AG812" s="316">
        <v>0</v>
      </c>
      <c r="AH812" s="316">
        <v>0</v>
      </c>
      <c r="AI812" s="316">
        <v>0</v>
      </c>
      <c r="AJ812" s="316">
        <v>0</v>
      </c>
      <c r="AK812" s="316">
        <v>0</v>
      </c>
      <c r="AL812" s="316">
        <v>0</v>
      </c>
    </row>
    <row r="813" spans="1:38">
      <c r="A813" s="316">
        <v>83</v>
      </c>
      <c r="B813" s="316" t="s">
        <v>3465</v>
      </c>
      <c r="C813" s="316" t="s">
        <v>3537</v>
      </c>
      <c r="D813" s="316">
        <f t="shared" si="12"/>
        <v>0</v>
      </c>
      <c r="G813" s="316">
        <v>0</v>
      </c>
      <c r="H813" s="316">
        <v>0</v>
      </c>
      <c r="I813" s="316">
        <v>0</v>
      </c>
      <c r="J813" s="316">
        <v>0</v>
      </c>
      <c r="K813" s="316">
        <v>0</v>
      </c>
      <c r="L813" s="316">
        <v>0</v>
      </c>
      <c r="M813" s="316">
        <v>0</v>
      </c>
      <c r="N813" s="316">
        <v>0</v>
      </c>
      <c r="O813" s="316">
        <v>0</v>
      </c>
      <c r="P813" s="316">
        <v>0</v>
      </c>
      <c r="Q813" s="316">
        <v>0</v>
      </c>
      <c r="R813" s="316">
        <v>0</v>
      </c>
      <c r="S813" s="316">
        <v>0</v>
      </c>
      <c r="T813" s="316">
        <v>0</v>
      </c>
      <c r="U813" s="316">
        <v>0</v>
      </c>
      <c r="V813" s="316">
        <v>0</v>
      </c>
      <c r="W813" s="316">
        <v>0</v>
      </c>
      <c r="X813" s="316">
        <v>0</v>
      </c>
      <c r="Y813" s="316">
        <v>0</v>
      </c>
      <c r="Z813" s="316">
        <v>0</v>
      </c>
      <c r="AA813" s="316">
        <v>0</v>
      </c>
      <c r="AB813" s="316">
        <v>0</v>
      </c>
      <c r="AC813" s="316">
        <v>0</v>
      </c>
      <c r="AD813" s="316">
        <v>0</v>
      </c>
      <c r="AE813" s="316">
        <v>0</v>
      </c>
      <c r="AF813" s="316">
        <v>0</v>
      </c>
      <c r="AG813" s="316">
        <v>0</v>
      </c>
      <c r="AH813" s="316">
        <v>0</v>
      </c>
      <c r="AI813" s="316">
        <v>0</v>
      </c>
      <c r="AJ813" s="316">
        <v>0</v>
      </c>
      <c r="AK813" s="316">
        <v>0</v>
      </c>
      <c r="AL813" s="316">
        <v>0</v>
      </c>
    </row>
    <row r="814" spans="1:38">
      <c r="A814" s="316">
        <v>84</v>
      </c>
      <c r="B814" s="316" t="s">
        <v>3465</v>
      </c>
      <c r="C814" s="316" t="s">
        <v>3538</v>
      </c>
      <c r="D814" s="316">
        <f t="shared" si="12"/>
        <v>0</v>
      </c>
      <c r="G814" s="316">
        <v>0</v>
      </c>
      <c r="H814" s="316">
        <v>0</v>
      </c>
      <c r="I814" s="316">
        <v>0</v>
      </c>
      <c r="J814" s="316">
        <v>0</v>
      </c>
      <c r="K814" s="316">
        <v>0</v>
      </c>
      <c r="L814" s="316">
        <v>0</v>
      </c>
      <c r="M814" s="316">
        <v>0</v>
      </c>
      <c r="N814" s="316">
        <v>0</v>
      </c>
      <c r="O814" s="316">
        <v>0</v>
      </c>
      <c r="P814" s="316">
        <v>0</v>
      </c>
      <c r="Q814" s="316">
        <v>0</v>
      </c>
      <c r="R814" s="316">
        <v>0</v>
      </c>
      <c r="S814" s="316">
        <v>0</v>
      </c>
      <c r="T814" s="316">
        <v>0</v>
      </c>
      <c r="U814" s="316">
        <v>0</v>
      </c>
      <c r="V814" s="316">
        <v>0</v>
      </c>
      <c r="W814" s="316">
        <v>0</v>
      </c>
      <c r="X814" s="316">
        <v>0</v>
      </c>
      <c r="Y814" s="316">
        <v>0</v>
      </c>
      <c r="Z814" s="316">
        <v>0</v>
      </c>
      <c r="AA814" s="316">
        <v>0</v>
      </c>
      <c r="AB814" s="316">
        <v>0</v>
      </c>
      <c r="AC814" s="316">
        <v>0</v>
      </c>
      <c r="AD814" s="316">
        <v>0</v>
      </c>
      <c r="AE814" s="316">
        <v>0</v>
      </c>
      <c r="AF814" s="316">
        <v>0</v>
      </c>
      <c r="AG814" s="316">
        <v>0</v>
      </c>
      <c r="AH814" s="316">
        <v>0</v>
      </c>
      <c r="AI814" s="316">
        <v>0</v>
      </c>
      <c r="AJ814" s="316">
        <v>0</v>
      </c>
      <c r="AK814" s="316">
        <v>0</v>
      </c>
      <c r="AL814" s="316">
        <v>0</v>
      </c>
    </row>
    <row r="815" spans="1:38">
      <c r="A815" s="316">
        <v>85</v>
      </c>
      <c r="B815" s="316" t="s">
        <v>3465</v>
      </c>
      <c r="C815" s="316" t="s">
        <v>3539</v>
      </c>
      <c r="D815" s="316">
        <f t="shared" si="12"/>
        <v>0</v>
      </c>
      <c r="G815" s="316">
        <v>0</v>
      </c>
      <c r="H815" s="316">
        <v>0</v>
      </c>
      <c r="I815" s="316">
        <v>0</v>
      </c>
      <c r="J815" s="316">
        <v>0</v>
      </c>
      <c r="K815" s="316">
        <v>0</v>
      </c>
      <c r="L815" s="316">
        <v>0</v>
      </c>
      <c r="M815" s="316">
        <v>0</v>
      </c>
      <c r="N815" s="316">
        <v>0</v>
      </c>
      <c r="O815" s="316">
        <v>0</v>
      </c>
      <c r="P815" s="316">
        <v>0</v>
      </c>
      <c r="Q815" s="316">
        <v>0</v>
      </c>
      <c r="R815" s="316">
        <v>0</v>
      </c>
      <c r="S815" s="316">
        <v>0</v>
      </c>
      <c r="T815" s="316">
        <v>0</v>
      </c>
      <c r="U815" s="316">
        <v>0</v>
      </c>
      <c r="V815" s="316">
        <v>0</v>
      </c>
      <c r="W815" s="316">
        <v>0</v>
      </c>
      <c r="X815" s="316">
        <v>0</v>
      </c>
      <c r="Y815" s="316">
        <v>0</v>
      </c>
      <c r="Z815" s="316">
        <v>0</v>
      </c>
      <c r="AA815" s="316">
        <v>0</v>
      </c>
      <c r="AB815" s="316">
        <v>0</v>
      </c>
      <c r="AC815" s="316">
        <v>0</v>
      </c>
      <c r="AD815" s="316">
        <v>0</v>
      </c>
      <c r="AE815" s="316">
        <v>0</v>
      </c>
      <c r="AF815" s="316">
        <v>0</v>
      </c>
      <c r="AG815" s="316">
        <v>0</v>
      </c>
      <c r="AH815" s="316">
        <v>0</v>
      </c>
      <c r="AI815" s="316">
        <v>0</v>
      </c>
      <c r="AJ815" s="316">
        <v>0</v>
      </c>
      <c r="AK815" s="316">
        <v>0</v>
      </c>
      <c r="AL815" s="316">
        <v>0</v>
      </c>
    </row>
    <row r="816" spans="1:38">
      <c r="A816" s="316">
        <v>86</v>
      </c>
      <c r="B816" s="316" t="s">
        <v>3465</v>
      </c>
      <c r="C816" s="316" t="s">
        <v>3540</v>
      </c>
      <c r="D816" s="316">
        <f t="shared" si="12"/>
        <v>0</v>
      </c>
      <c r="G816" s="316">
        <v>0</v>
      </c>
      <c r="H816" s="316">
        <v>0</v>
      </c>
      <c r="I816" s="316">
        <v>0</v>
      </c>
      <c r="J816" s="316">
        <v>0</v>
      </c>
      <c r="K816" s="316">
        <v>0</v>
      </c>
      <c r="L816" s="316">
        <v>0</v>
      </c>
      <c r="M816" s="316">
        <v>0</v>
      </c>
      <c r="N816" s="316">
        <v>0</v>
      </c>
      <c r="O816" s="316">
        <v>0</v>
      </c>
      <c r="P816" s="316">
        <v>0</v>
      </c>
      <c r="Q816" s="316">
        <v>0</v>
      </c>
      <c r="R816" s="316">
        <v>0</v>
      </c>
      <c r="S816" s="316">
        <v>0</v>
      </c>
      <c r="T816" s="316">
        <v>0</v>
      </c>
      <c r="U816" s="316">
        <v>0</v>
      </c>
      <c r="V816" s="316">
        <v>0</v>
      </c>
      <c r="W816" s="316">
        <v>0</v>
      </c>
      <c r="X816" s="316">
        <v>0</v>
      </c>
      <c r="Y816" s="316">
        <v>0</v>
      </c>
      <c r="Z816" s="316">
        <v>0</v>
      </c>
      <c r="AA816" s="316">
        <v>0</v>
      </c>
      <c r="AB816" s="316">
        <v>0</v>
      </c>
      <c r="AC816" s="316">
        <v>0</v>
      </c>
      <c r="AD816" s="316">
        <v>0</v>
      </c>
      <c r="AE816" s="316">
        <v>0</v>
      </c>
      <c r="AF816" s="316">
        <v>0</v>
      </c>
      <c r="AG816" s="316">
        <v>0</v>
      </c>
      <c r="AH816" s="316">
        <v>0</v>
      </c>
      <c r="AI816" s="316">
        <v>0</v>
      </c>
      <c r="AJ816" s="316">
        <v>0</v>
      </c>
      <c r="AK816" s="316">
        <v>0</v>
      </c>
      <c r="AL816" s="316">
        <v>0</v>
      </c>
    </row>
    <row r="817" spans="1:38">
      <c r="A817" s="316">
        <v>87</v>
      </c>
      <c r="B817" s="316" t="s">
        <v>3465</v>
      </c>
      <c r="C817" s="316" t="s">
        <v>3541</v>
      </c>
      <c r="D817" s="316">
        <f t="shared" si="12"/>
        <v>0</v>
      </c>
      <c r="G817" s="316">
        <v>0</v>
      </c>
      <c r="H817" s="316">
        <v>0</v>
      </c>
      <c r="I817" s="316">
        <v>0</v>
      </c>
      <c r="J817" s="316">
        <v>0</v>
      </c>
      <c r="K817" s="316">
        <v>0</v>
      </c>
      <c r="L817" s="316">
        <v>0</v>
      </c>
      <c r="M817" s="316">
        <v>0</v>
      </c>
      <c r="N817" s="316">
        <v>0</v>
      </c>
      <c r="O817" s="316">
        <v>0</v>
      </c>
      <c r="P817" s="316">
        <v>0</v>
      </c>
      <c r="Q817" s="316">
        <v>0</v>
      </c>
      <c r="R817" s="316">
        <v>0</v>
      </c>
      <c r="S817" s="316">
        <v>0</v>
      </c>
      <c r="T817" s="316">
        <v>0</v>
      </c>
      <c r="U817" s="316">
        <v>0</v>
      </c>
      <c r="V817" s="316">
        <v>0</v>
      </c>
      <c r="W817" s="316">
        <v>0</v>
      </c>
      <c r="X817" s="316">
        <v>0</v>
      </c>
      <c r="Y817" s="316">
        <v>0</v>
      </c>
      <c r="Z817" s="316">
        <v>0</v>
      </c>
      <c r="AA817" s="316">
        <v>0</v>
      </c>
      <c r="AB817" s="316">
        <v>0</v>
      </c>
      <c r="AC817" s="316">
        <v>0</v>
      </c>
      <c r="AD817" s="316">
        <v>0</v>
      </c>
      <c r="AE817" s="316">
        <v>0</v>
      </c>
      <c r="AF817" s="316">
        <v>0</v>
      </c>
      <c r="AG817" s="316">
        <v>0</v>
      </c>
      <c r="AH817" s="316">
        <v>0</v>
      </c>
      <c r="AI817" s="316">
        <v>0</v>
      </c>
      <c r="AJ817" s="316">
        <v>0</v>
      </c>
      <c r="AK817" s="316">
        <v>0</v>
      </c>
      <c r="AL817" s="316">
        <v>0</v>
      </c>
    </row>
    <row r="818" spans="1:38">
      <c r="A818" s="316">
        <v>88</v>
      </c>
      <c r="B818" s="316" t="s">
        <v>3465</v>
      </c>
      <c r="C818" s="316" t="s">
        <v>3542</v>
      </c>
      <c r="D818" s="316">
        <f t="shared" si="12"/>
        <v>0</v>
      </c>
      <c r="G818" s="316">
        <v>0</v>
      </c>
      <c r="H818" s="316">
        <v>0</v>
      </c>
      <c r="I818" s="316">
        <v>0</v>
      </c>
      <c r="J818" s="316">
        <v>0</v>
      </c>
      <c r="K818" s="316">
        <v>0</v>
      </c>
      <c r="L818" s="316">
        <v>0</v>
      </c>
      <c r="M818" s="316">
        <v>0</v>
      </c>
      <c r="N818" s="316">
        <v>0</v>
      </c>
      <c r="O818" s="316">
        <v>0</v>
      </c>
      <c r="P818" s="316">
        <v>0</v>
      </c>
      <c r="Q818" s="316">
        <v>0</v>
      </c>
      <c r="R818" s="316">
        <v>0</v>
      </c>
      <c r="S818" s="316">
        <v>0</v>
      </c>
      <c r="T818" s="316">
        <v>0</v>
      </c>
      <c r="U818" s="316">
        <v>0</v>
      </c>
      <c r="V818" s="316">
        <v>0</v>
      </c>
      <c r="W818" s="316">
        <v>0</v>
      </c>
      <c r="X818" s="316">
        <v>0</v>
      </c>
      <c r="Y818" s="316">
        <v>0</v>
      </c>
      <c r="Z818" s="316">
        <v>0</v>
      </c>
      <c r="AA818" s="316">
        <v>0</v>
      </c>
      <c r="AB818" s="316">
        <v>0</v>
      </c>
      <c r="AC818" s="316">
        <v>0</v>
      </c>
      <c r="AD818" s="316">
        <v>0</v>
      </c>
      <c r="AE818" s="316">
        <v>0</v>
      </c>
      <c r="AF818" s="316">
        <v>0</v>
      </c>
      <c r="AG818" s="316">
        <v>0</v>
      </c>
      <c r="AH818" s="316">
        <v>0</v>
      </c>
      <c r="AI818" s="316">
        <v>0</v>
      </c>
      <c r="AJ818" s="316">
        <v>0</v>
      </c>
      <c r="AK818" s="316">
        <v>0</v>
      </c>
      <c r="AL818" s="316">
        <v>0</v>
      </c>
    </row>
    <row r="819" spans="1:38">
      <c r="A819" s="316">
        <v>89</v>
      </c>
      <c r="B819" s="316" t="s">
        <v>3465</v>
      </c>
      <c r="C819" s="316" t="s">
        <v>3543</v>
      </c>
      <c r="D819" s="316">
        <f t="shared" si="12"/>
        <v>0</v>
      </c>
      <c r="G819" s="316">
        <v>0</v>
      </c>
      <c r="H819" s="316">
        <v>0</v>
      </c>
      <c r="I819" s="316">
        <v>0</v>
      </c>
      <c r="J819" s="316">
        <v>0</v>
      </c>
      <c r="K819" s="316">
        <v>0</v>
      </c>
      <c r="L819" s="316">
        <v>0</v>
      </c>
      <c r="M819" s="316">
        <v>0</v>
      </c>
      <c r="N819" s="316">
        <v>0</v>
      </c>
      <c r="O819" s="316">
        <v>0</v>
      </c>
      <c r="P819" s="316">
        <v>0</v>
      </c>
      <c r="Q819" s="316">
        <v>0</v>
      </c>
      <c r="R819" s="316">
        <v>0</v>
      </c>
      <c r="S819" s="316">
        <v>0</v>
      </c>
      <c r="T819" s="316">
        <v>0</v>
      </c>
      <c r="U819" s="316">
        <v>0</v>
      </c>
      <c r="V819" s="316">
        <v>0</v>
      </c>
      <c r="W819" s="316">
        <v>0</v>
      </c>
      <c r="X819" s="316">
        <v>0</v>
      </c>
      <c r="Y819" s="316">
        <v>0</v>
      </c>
      <c r="Z819" s="316">
        <v>0</v>
      </c>
      <c r="AA819" s="316">
        <v>0</v>
      </c>
      <c r="AB819" s="316">
        <v>0</v>
      </c>
      <c r="AC819" s="316">
        <v>0</v>
      </c>
      <c r="AD819" s="316">
        <v>0</v>
      </c>
      <c r="AE819" s="316">
        <v>0</v>
      </c>
      <c r="AF819" s="316">
        <v>0</v>
      </c>
      <c r="AG819" s="316">
        <v>0</v>
      </c>
      <c r="AH819" s="316">
        <v>0</v>
      </c>
      <c r="AI819" s="316">
        <v>0</v>
      </c>
      <c r="AJ819" s="316">
        <v>0</v>
      </c>
      <c r="AK819" s="316">
        <v>0</v>
      </c>
      <c r="AL819" s="316">
        <v>0</v>
      </c>
    </row>
    <row r="820" spans="1:38">
      <c r="A820" s="316">
        <v>90</v>
      </c>
      <c r="B820" s="316" t="s">
        <v>3465</v>
      </c>
      <c r="C820" s="316" t="s">
        <v>3544</v>
      </c>
      <c r="D820" s="316">
        <f t="shared" si="12"/>
        <v>0</v>
      </c>
      <c r="G820" s="316">
        <v>0</v>
      </c>
      <c r="H820" s="316">
        <v>0</v>
      </c>
      <c r="I820" s="316">
        <v>0</v>
      </c>
      <c r="J820" s="316">
        <v>0</v>
      </c>
      <c r="K820" s="316">
        <v>0</v>
      </c>
      <c r="L820" s="316">
        <v>0</v>
      </c>
      <c r="M820" s="316">
        <v>0</v>
      </c>
      <c r="N820" s="316">
        <v>0</v>
      </c>
      <c r="O820" s="316">
        <v>0</v>
      </c>
      <c r="P820" s="316">
        <v>0</v>
      </c>
      <c r="Q820" s="316">
        <v>0</v>
      </c>
      <c r="R820" s="316">
        <v>0</v>
      </c>
      <c r="S820" s="316">
        <v>0</v>
      </c>
      <c r="T820" s="316">
        <v>0</v>
      </c>
      <c r="U820" s="316">
        <v>0</v>
      </c>
      <c r="V820" s="316">
        <v>0</v>
      </c>
      <c r="W820" s="316">
        <v>0</v>
      </c>
      <c r="X820" s="316">
        <v>0</v>
      </c>
      <c r="Y820" s="316">
        <v>0</v>
      </c>
      <c r="Z820" s="316">
        <v>0</v>
      </c>
      <c r="AA820" s="316">
        <v>0</v>
      </c>
      <c r="AB820" s="316">
        <v>0</v>
      </c>
      <c r="AC820" s="316">
        <v>0</v>
      </c>
      <c r="AD820" s="316">
        <v>0</v>
      </c>
      <c r="AE820" s="316">
        <v>0</v>
      </c>
      <c r="AF820" s="316">
        <v>0</v>
      </c>
      <c r="AG820" s="316">
        <v>0</v>
      </c>
      <c r="AH820" s="316">
        <v>0</v>
      </c>
      <c r="AI820" s="316">
        <v>0</v>
      </c>
      <c r="AJ820" s="316">
        <v>0</v>
      </c>
      <c r="AK820" s="316">
        <v>0</v>
      </c>
      <c r="AL820" s="316">
        <v>0</v>
      </c>
    </row>
    <row r="821" spans="1:38">
      <c r="A821" s="316">
        <v>91</v>
      </c>
      <c r="B821" s="316" t="s">
        <v>3465</v>
      </c>
      <c r="C821" s="316" t="s">
        <v>3545</v>
      </c>
      <c r="D821" s="316">
        <f t="shared" si="12"/>
        <v>0</v>
      </c>
      <c r="G821" s="316">
        <v>0</v>
      </c>
      <c r="H821" s="316">
        <v>0</v>
      </c>
      <c r="I821" s="316">
        <v>0</v>
      </c>
      <c r="J821" s="316">
        <v>0</v>
      </c>
      <c r="K821" s="316">
        <v>0</v>
      </c>
      <c r="L821" s="316">
        <v>0</v>
      </c>
      <c r="M821" s="316">
        <v>0</v>
      </c>
      <c r="N821" s="316">
        <v>0</v>
      </c>
      <c r="O821" s="316">
        <v>0</v>
      </c>
      <c r="P821" s="316">
        <v>0</v>
      </c>
      <c r="Q821" s="316">
        <v>0</v>
      </c>
      <c r="R821" s="316">
        <v>0</v>
      </c>
      <c r="S821" s="316">
        <v>0</v>
      </c>
      <c r="T821" s="316">
        <v>0</v>
      </c>
      <c r="U821" s="316">
        <v>0</v>
      </c>
      <c r="V821" s="316">
        <v>0</v>
      </c>
      <c r="W821" s="316">
        <v>0</v>
      </c>
      <c r="X821" s="316">
        <v>0</v>
      </c>
      <c r="Y821" s="316">
        <v>0</v>
      </c>
      <c r="Z821" s="316">
        <v>0</v>
      </c>
      <c r="AA821" s="316">
        <v>0</v>
      </c>
      <c r="AB821" s="316">
        <v>0</v>
      </c>
      <c r="AC821" s="316">
        <v>0</v>
      </c>
      <c r="AD821" s="316">
        <v>0</v>
      </c>
      <c r="AE821" s="316">
        <v>0</v>
      </c>
      <c r="AF821" s="316">
        <v>0</v>
      </c>
      <c r="AG821" s="316">
        <v>0</v>
      </c>
      <c r="AH821" s="316">
        <v>0</v>
      </c>
      <c r="AI821" s="316">
        <v>0</v>
      </c>
      <c r="AJ821" s="316">
        <v>0</v>
      </c>
      <c r="AK821" s="316">
        <v>0</v>
      </c>
      <c r="AL821" s="316">
        <v>0</v>
      </c>
    </row>
    <row r="822" spans="1:38">
      <c r="A822" s="316">
        <v>92</v>
      </c>
      <c r="B822" s="316" t="s">
        <v>3465</v>
      </c>
      <c r="C822" s="316" t="s">
        <v>3546</v>
      </c>
      <c r="D822" s="316">
        <f t="shared" si="12"/>
        <v>0</v>
      </c>
      <c r="G822" s="316">
        <v>0</v>
      </c>
      <c r="H822" s="316">
        <v>0</v>
      </c>
      <c r="I822" s="316">
        <v>0</v>
      </c>
      <c r="J822" s="316">
        <v>0</v>
      </c>
      <c r="K822" s="316">
        <v>0</v>
      </c>
      <c r="L822" s="316">
        <v>0</v>
      </c>
      <c r="M822" s="316">
        <v>0</v>
      </c>
      <c r="N822" s="316">
        <v>0</v>
      </c>
      <c r="O822" s="316">
        <v>0</v>
      </c>
      <c r="P822" s="316">
        <v>0</v>
      </c>
      <c r="Q822" s="316">
        <v>0</v>
      </c>
      <c r="R822" s="316">
        <v>0</v>
      </c>
      <c r="S822" s="316">
        <v>0</v>
      </c>
      <c r="T822" s="316">
        <v>0</v>
      </c>
      <c r="U822" s="316">
        <v>0</v>
      </c>
      <c r="V822" s="316">
        <v>0</v>
      </c>
      <c r="W822" s="316">
        <v>0</v>
      </c>
      <c r="X822" s="316">
        <v>0</v>
      </c>
      <c r="Y822" s="316">
        <v>0</v>
      </c>
      <c r="Z822" s="316">
        <v>0</v>
      </c>
      <c r="AA822" s="316">
        <v>0</v>
      </c>
      <c r="AB822" s="316">
        <v>0</v>
      </c>
      <c r="AC822" s="316">
        <v>0</v>
      </c>
      <c r="AD822" s="316">
        <v>0</v>
      </c>
      <c r="AE822" s="316">
        <v>0</v>
      </c>
      <c r="AF822" s="316">
        <v>0</v>
      </c>
      <c r="AG822" s="316">
        <v>0</v>
      </c>
      <c r="AH822" s="316">
        <v>0</v>
      </c>
      <c r="AI822" s="316">
        <v>0</v>
      </c>
      <c r="AJ822" s="316">
        <v>0</v>
      </c>
      <c r="AK822" s="316">
        <v>0</v>
      </c>
      <c r="AL822" s="316">
        <v>0</v>
      </c>
    </row>
    <row r="823" spans="1:38">
      <c r="A823" s="316">
        <v>93</v>
      </c>
      <c r="B823" s="316" t="s">
        <v>3465</v>
      </c>
      <c r="C823" s="316" t="s">
        <v>3547</v>
      </c>
      <c r="D823" s="316">
        <f t="shared" si="12"/>
        <v>0</v>
      </c>
      <c r="G823" s="316">
        <v>0</v>
      </c>
      <c r="H823" s="316">
        <v>0</v>
      </c>
      <c r="I823" s="316">
        <v>0</v>
      </c>
      <c r="J823" s="316">
        <v>0</v>
      </c>
      <c r="K823" s="316">
        <v>0</v>
      </c>
      <c r="L823" s="316">
        <v>0</v>
      </c>
      <c r="M823" s="316">
        <v>0</v>
      </c>
      <c r="N823" s="316">
        <v>0</v>
      </c>
      <c r="O823" s="316">
        <v>0</v>
      </c>
      <c r="P823" s="316">
        <v>0</v>
      </c>
      <c r="Q823" s="316">
        <v>0</v>
      </c>
      <c r="R823" s="316">
        <v>0</v>
      </c>
      <c r="S823" s="316">
        <v>0</v>
      </c>
      <c r="T823" s="316">
        <v>0</v>
      </c>
      <c r="U823" s="316">
        <v>0</v>
      </c>
      <c r="V823" s="316">
        <v>0</v>
      </c>
      <c r="W823" s="316">
        <v>0</v>
      </c>
      <c r="X823" s="316">
        <v>0</v>
      </c>
      <c r="Y823" s="316">
        <v>0</v>
      </c>
      <c r="Z823" s="316">
        <v>0</v>
      </c>
      <c r="AA823" s="316">
        <v>0</v>
      </c>
      <c r="AB823" s="316">
        <v>0</v>
      </c>
      <c r="AC823" s="316">
        <v>0</v>
      </c>
      <c r="AD823" s="316">
        <v>0</v>
      </c>
      <c r="AE823" s="316">
        <v>0</v>
      </c>
      <c r="AF823" s="316">
        <v>0</v>
      </c>
      <c r="AG823" s="316">
        <v>0</v>
      </c>
      <c r="AH823" s="316">
        <v>0</v>
      </c>
      <c r="AI823" s="316">
        <v>0</v>
      </c>
      <c r="AJ823" s="316">
        <v>0</v>
      </c>
      <c r="AK823" s="316">
        <v>0</v>
      </c>
      <c r="AL823" s="316">
        <v>0</v>
      </c>
    </row>
    <row r="824" spans="1:38">
      <c r="A824" s="316">
        <v>94</v>
      </c>
      <c r="B824" s="316" t="s">
        <v>3465</v>
      </c>
      <c r="C824" s="316" t="s">
        <v>3548</v>
      </c>
      <c r="D824" s="316">
        <f t="shared" si="12"/>
        <v>0</v>
      </c>
      <c r="G824" s="316">
        <v>0</v>
      </c>
      <c r="H824" s="316">
        <v>0</v>
      </c>
      <c r="I824" s="316">
        <v>0</v>
      </c>
      <c r="J824" s="316">
        <v>0</v>
      </c>
      <c r="K824" s="316">
        <v>0</v>
      </c>
      <c r="L824" s="316">
        <v>0</v>
      </c>
      <c r="M824" s="316">
        <v>0</v>
      </c>
      <c r="N824" s="316">
        <v>0</v>
      </c>
      <c r="O824" s="316">
        <v>0</v>
      </c>
      <c r="P824" s="316">
        <v>0</v>
      </c>
      <c r="Q824" s="316">
        <v>0</v>
      </c>
      <c r="R824" s="316">
        <v>0</v>
      </c>
      <c r="S824" s="316">
        <v>0</v>
      </c>
      <c r="T824" s="316">
        <v>0</v>
      </c>
      <c r="U824" s="316">
        <v>0</v>
      </c>
      <c r="V824" s="316">
        <v>0</v>
      </c>
      <c r="W824" s="316">
        <v>0</v>
      </c>
      <c r="X824" s="316">
        <v>0</v>
      </c>
      <c r="Y824" s="316">
        <v>0</v>
      </c>
      <c r="Z824" s="316">
        <v>0</v>
      </c>
      <c r="AA824" s="316">
        <v>0</v>
      </c>
      <c r="AB824" s="316">
        <v>0</v>
      </c>
      <c r="AC824" s="316">
        <v>0</v>
      </c>
      <c r="AD824" s="316">
        <v>0</v>
      </c>
      <c r="AE824" s="316">
        <v>0</v>
      </c>
      <c r="AF824" s="316">
        <v>0</v>
      </c>
      <c r="AG824" s="316">
        <v>0</v>
      </c>
      <c r="AH824" s="316">
        <v>0</v>
      </c>
      <c r="AI824" s="316">
        <v>0</v>
      </c>
      <c r="AJ824" s="316">
        <v>0</v>
      </c>
      <c r="AK824" s="316">
        <v>0</v>
      </c>
      <c r="AL824" s="316">
        <v>0</v>
      </c>
    </row>
    <row r="825" spans="1:38">
      <c r="A825" s="316">
        <v>95</v>
      </c>
      <c r="B825" s="316" t="s">
        <v>3465</v>
      </c>
      <c r="C825" s="316" t="s">
        <v>3549</v>
      </c>
      <c r="D825" s="316">
        <f t="shared" si="12"/>
        <v>0</v>
      </c>
      <c r="G825" s="316">
        <v>0</v>
      </c>
      <c r="H825" s="316">
        <v>0</v>
      </c>
      <c r="I825" s="316">
        <v>0</v>
      </c>
      <c r="J825" s="316">
        <v>0</v>
      </c>
      <c r="K825" s="316">
        <v>0</v>
      </c>
      <c r="L825" s="316">
        <v>0</v>
      </c>
      <c r="M825" s="316">
        <v>0</v>
      </c>
      <c r="N825" s="316">
        <v>0</v>
      </c>
      <c r="O825" s="316">
        <v>0</v>
      </c>
      <c r="P825" s="316">
        <v>0</v>
      </c>
      <c r="Q825" s="316">
        <v>0</v>
      </c>
      <c r="R825" s="316">
        <v>0</v>
      </c>
      <c r="S825" s="316">
        <v>0</v>
      </c>
      <c r="T825" s="316">
        <v>0</v>
      </c>
      <c r="U825" s="316">
        <v>0</v>
      </c>
      <c r="V825" s="316">
        <v>0</v>
      </c>
      <c r="W825" s="316">
        <v>0</v>
      </c>
      <c r="X825" s="316">
        <v>0</v>
      </c>
      <c r="Y825" s="316">
        <v>0</v>
      </c>
      <c r="Z825" s="316">
        <v>0</v>
      </c>
      <c r="AA825" s="316">
        <v>0</v>
      </c>
      <c r="AB825" s="316">
        <v>0</v>
      </c>
      <c r="AC825" s="316">
        <v>0</v>
      </c>
      <c r="AD825" s="316">
        <v>0</v>
      </c>
      <c r="AE825" s="316">
        <v>0</v>
      </c>
      <c r="AF825" s="316">
        <v>0</v>
      </c>
      <c r="AG825" s="316">
        <v>0</v>
      </c>
      <c r="AH825" s="316">
        <v>0</v>
      </c>
      <c r="AI825" s="316">
        <v>0</v>
      </c>
      <c r="AJ825" s="316">
        <v>0</v>
      </c>
      <c r="AK825" s="316">
        <v>0</v>
      </c>
      <c r="AL825" s="316">
        <v>0</v>
      </c>
    </row>
    <row r="826" spans="1:38">
      <c r="A826" s="316">
        <v>97</v>
      </c>
      <c r="B826" s="316" t="s">
        <v>3465</v>
      </c>
      <c r="C826" s="316" t="s">
        <v>3550</v>
      </c>
      <c r="D826" s="316">
        <f t="shared" si="12"/>
        <v>0</v>
      </c>
      <c r="G826" s="316">
        <v>0</v>
      </c>
      <c r="H826" s="316">
        <v>0</v>
      </c>
      <c r="I826" s="316">
        <v>0</v>
      </c>
      <c r="J826" s="316">
        <v>0</v>
      </c>
      <c r="K826" s="316">
        <v>0</v>
      </c>
      <c r="L826" s="316">
        <v>0</v>
      </c>
      <c r="M826" s="316">
        <v>0</v>
      </c>
      <c r="N826" s="316">
        <v>0</v>
      </c>
      <c r="O826" s="316">
        <v>0</v>
      </c>
      <c r="P826" s="316">
        <v>0</v>
      </c>
      <c r="Q826" s="316">
        <v>0</v>
      </c>
      <c r="R826" s="316">
        <v>0</v>
      </c>
      <c r="S826" s="316">
        <v>0</v>
      </c>
      <c r="T826" s="316">
        <v>0</v>
      </c>
      <c r="U826" s="316">
        <v>0</v>
      </c>
      <c r="V826" s="316">
        <v>0</v>
      </c>
      <c r="W826" s="316">
        <v>0</v>
      </c>
      <c r="X826" s="316">
        <v>0</v>
      </c>
      <c r="Y826" s="316">
        <v>0</v>
      </c>
      <c r="Z826" s="316">
        <v>0</v>
      </c>
      <c r="AA826" s="316">
        <v>0</v>
      </c>
      <c r="AB826" s="316">
        <v>0</v>
      </c>
      <c r="AC826" s="316">
        <v>0</v>
      </c>
      <c r="AD826" s="316">
        <v>0</v>
      </c>
      <c r="AE826" s="316">
        <v>0</v>
      </c>
      <c r="AF826" s="316">
        <v>0</v>
      </c>
      <c r="AG826" s="316">
        <v>0</v>
      </c>
      <c r="AH826" s="316">
        <v>0</v>
      </c>
      <c r="AI826" s="316">
        <v>0</v>
      </c>
      <c r="AJ826" s="316">
        <v>0</v>
      </c>
      <c r="AK826" s="316">
        <v>0</v>
      </c>
      <c r="AL826" s="316">
        <v>0</v>
      </c>
    </row>
    <row r="827" spans="1:38">
      <c r="A827" s="316">
        <v>98</v>
      </c>
      <c r="B827" s="316" t="s">
        <v>3465</v>
      </c>
      <c r="C827" s="316" t="s">
        <v>3551</v>
      </c>
      <c r="D827" s="316">
        <f t="shared" si="12"/>
        <v>0</v>
      </c>
      <c r="G827" s="316">
        <v>0</v>
      </c>
      <c r="H827" s="316">
        <v>0</v>
      </c>
      <c r="I827" s="316">
        <v>0</v>
      </c>
      <c r="J827" s="316">
        <v>0</v>
      </c>
      <c r="K827" s="316">
        <v>0</v>
      </c>
      <c r="L827" s="316">
        <v>0</v>
      </c>
      <c r="M827" s="316">
        <v>0</v>
      </c>
      <c r="N827" s="316">
        <v>0</v>
      </c>
      <c r="O827" s="316">
        <v>0</v>
      </c>
      <c r="P827" s="316">
        <v>0</v>
      </c>
      <c r="Q827" s="316">
        <v>0</v>
      </c>
      <c r="R827" s="316">
        <v>0</v>
      </c>
      <c r="S827" s="316">
        <v>0</v>
      </c>
      <c r="T827" s="316">
        <v>0</v>
      </c>
      <c r="U827" s="316">
        <v>0</v>
      </c>
      <c r="V827" s="316">
        <v>0</v>
      </c>
      <c r="W827" s="316">
        <v>0</v>
      </c>
      <c r="X827" s="316">
        <v>0</v>
      </c>
      <c r="Y827" s="316">
        <v>0</v>
      </c>
      <c r="Z827" s="316">
        <v>0</v>
      </c>
      <c r="AA827" s="316">
        <v>0</v>
      </c>
      <c r="AB827" s="316">
        <v>0</v>
      </c>
      <c r="AC827" s="316">
        <v>0</v>
      </c>
      <c r="AD827" s="316">
        <v>0</v>
      </c>
      <c r="AE827" s="316">
        <v>0</v>
      </c>
      <c r="AF827" s="316">
        <v>0</v>
      </c>
      <c r="AG827" s="316">
        <v>0</v>
      </c>
      <c r="AH827" s="316">
        <v>0</v>
      </c>
      <c r="AI827" s="316">
        <v>0</v>
      </c>
      <c r="AJ827" s="316">
        <v>0</v>
      </c>
      <c r="AK827" s="316">
        <v>0</v>
      </c>
      <c r="AL827" s="316">
        <v>0</v>
      </c>
    </row>
    <row r="828" spans="1:38">
      <c r="A828" s="316">
        <v>99</v>
      </c>
      <c r="B828" s="316" t="s">
        <v>3465</v>
      </c>
      <c r="C828" s="316" t="s">
        <v>3552</v>
      </c>
      <c r="D828" s="316">
        <f t="shared" si="12"/>
        <v>4400</v>
      </c>
      <c r="G828" s="316">
        <v>0</v>
      </c>
      <c r="H828" s="316">
        <v>0</v>
      </c>
      <c r="I828" s="316">
        <v>0</v>
      </c>
      <c r="J828" s="316">
        <v>0</v>
      </c>
      <c r="K828" s="316">
        <v>0</v>
      </c>
      <c r="L828" s="316">
        <v>0</v>
      </c>
      <c r="M828" s="316">
        <v>0</v>
      </c>
      <c r="N828" s="316">
        <v>0</v>
      </c>
      <c r="O828" s="316">
        <v>0</v>
      </c>
      <c r="P828" s="316">
        <v>1100</v>
      </c>
      <c r="Q828" s="316">
        <v>0</v>
      </c>
      <c r="R828" s="316">
        <v>0</v>
      </c>
      <c r="S828" s="316">
        <v>0</v>
      </c>
      <c r="T828" s="316">
        <v>1100</v>
      </c>
      <c r="U828" s="316">
        <v>0</v>
      </c>
      <c r="V828" s="316">
        <v>0</v>
      </c>
      <c r="W828" s="316">
        <v>0</v>
      </c>
      <c r="X828" s="316">
        <v>0</v>
      </c>
      <c r="Y828" s="316">
        <v>0</v>
      </c>
      <c r="Z828" s="316">
        <v>0</v>
      </c>
      <c r="AA828" s="316">
        <v>0</v>
      </c>
      <c r="AB828" s="316">
        <v>0</v>
      </c>
      <c r="AC828" s="316">
        <v>0</v>
      </c>
      <c r="AD828" s="316">
        <v>1100</v>
      </c>
      <c r="AE828" s="316">
        <v>0</v>
      </c>
      <c r="AF828" s="316">
        <v>0</v>
      </c>
      <c r="AG828" s="316">
        <v>0</v>
      </c>
      <c r="AH828" s="316">
        <v>1100</v>
      </c>
      <c r="AI828" s="316">
        <v>0</v>
      </c>
      <c r="AJ828" s="316">
        <v>0</v>
      </c>
      <c r="AK828" s="316">
        <v>0</v>
      </c>
      <c r="AL828" s="316">
        <v>4400</v>
      </c>
    </row>
    <row r="829" spans="1:38">
      <c r="A829" s="316">
        <v>100</v>
      </c>
      <c r="B829" s="316" t="s">
        <v>3465</v>
      </c>
      <c r="C829" s="316" t="s">
        <v>3553</v>
      </c>
      <c r="D829" s="316">
        <f t="shared" si="12"/>
        <v>4400</v>
      </c>
      <c r="G829" s="316">
        <v>0</v>
      </c>
      <c r="H829" s="316">
        <v>0</v>
      </c>
      <c r="I829" s="316">
        <v>0</v>
      </c>
      <c r="J829" s="316">
        <v>0</v>
      </c>
      <c r="K829" s="316">
        <v>0</v>
      </c>
      <c r="L829" s="316">
        <v>0</v>
      </c>
      <c r="M829" s="316">
        <v>0</v>
      </c>
      <c r="N829" s="316">
        <v>0</v>
      </c>
      <c r="O829" s="316">
        <v>0</v>
      </c>
      <c r="P829" s="316">
        <v>1100</v>
      </c>
      <c r="Q829" s="316">
        <v>0</v>
      </c>
      <c r="R829" s="316">
        <v>0</v>
      </c>
      <c r="S829" s="316">
        <v>0</v>
      </c>
      <c r="T829" s="316">
        <v>1100</v>
      </c>
      <c r="U829" s="316">
        <v>0</v>
      </c>
      <c r="V829" s="316">
        <v>0</v>
      </c>
      <c r="W829" s="316">
        <v>0</v>
      </c>
      <c r="X829" s="316">
        <v>0</v>
      </c>
      <c r="Y829" s="316">
        <v>0</v>
      </c>
      <c r="Z829" s="316">
        <v>0</v>
      </c>
      <c r="AA829" s="316">
        <v>0</v>
      </c>
      <c r="AB829" s="316">
        <v>0</v>
      </c>
      <c r="AC829" s="316">
        <v>0</v>
      </c>
      <c r="AD829" s="316">
        <v>1100</v>
      </c>
      <c r="AE829" s="316">
        <v>0</v>
      </c>
      <c r="AF829" s="316">
        <v>0</v>
      </c>
      <c r="AG829" s="316">
        <v>0</v>
      </c>
      <c r="AH829" s="316">
        <v>1100</v>
      </c>
      <c r="AI829" s="316">
        <v>0</v>
      </c>
      <c r="AJ829" s="316">
        <v>0</v>
      </c>
      <c r="AK829" s="316">
        <v>0</v>
      </c>
      <c r="AL829" s="316">
        <v>4400</v>
      </c>
    </row>
    <row r="830" spans="1:38">
      <c r="A830" s="316">
        <v>101</v>
      </c>
      <c r="B830" s="316" t="s">
        <v>3465</v>
      </c>
      <c r="C830" s="316" t="s">
        <v>3554</v>
      </c>
      <c r="D830" s="316">
        <f t="shared" si="12"/>
        <v>9600</v>
      </c>
      <c r="G830" s="316">
        <v>0</v>
      </c>
      <c r="H830" s="316">
        <v>0</v>
      </c>
      <c r="I830" s="316">
        <v>0</v>
      </c>
      <c r="J830" s="316">
        <v>0</v>
      </c>
      <c r="K830" s="316">
        <v>0</v>
      </c>
      <c r="L830" s="316">
        <v>0</v>
      </c>
      <c r="M830" s="316">
        <v>1600</v>
      </c>
      <c r="N830" s="316">
        <v>0</v>
      </c>
      <c r="O830" s="316">
        <v>0</v>
      </c>
      <c r="P830" s="316">
        <v>0</v>
      </c>
      <c r="Q830" s="316">
        <v>0</v>
      </c>
      <c r="R830" s="316">
        <v>0</v>
      </c>
      <c r="S830" s="316">
        <v>1600</v>
      </c>
      <c r="T830" s="316">
        <v>0</v>
      </c>
      <c r="U830" s="316">
        <v>0</v>
      </c>
      <c r="V830" s="316">
        <v>0</v>
      </c>
      <c r="W830" s="316">
        <v>1600</v>
      </c>
      <c r="X830" s="316">
        <v>0</v>
      </c>
      <c r="Y830" s="316">
        <v>0</v>
      </c>
      <c r="Z830" s="316">
        <v>0</v>
      </c>
      <c r="AA830" s="316">
        <v>1600</v>
      </c>
      <c r="AB830" s="316">
        <v>0</v>
      </c>
      <c r="AC830" s="316">
        <v>0</v>
      </c>
      <c r="AD830" s="316">
        <v>0</v>
      </c>
      <c r="AE830" s="316">
        <v>0</v>
      </c>
      <c r="AF830" s="316">
        <v>1600</v>
      </c>
      <c r="AG830" s="316">
        <v>0</v>
      </c>
      <c r="AH830" s="316">
        <v>0</v>
      </c>
      <c r="AI830" s="316">
        <v>0</v>
      </c>
      <c r="AJ830" s="316">
        <v>0</v>
      </c>
      <c r="AK830" s="316">
        <v>1600</v>
      </c>
      <c r="AL830" s="316">
        <v>9600</v>
      </c>
    </row>
    <row r="831" spans="1:38">
      <c r="A831" s="316">
        <v>102</v>
      </c>
      <c r="B831" s="316" t="s">
        <v>3465</v>
      </c>
      <c r="C831" s="316" t="s">
        <v>3555</v>
      </c>
      <c r="D831" s="316">
        <f t="shared" si="12"/>
        <v>4800</v>
      </c>
      <c r="G831" s="316">
        <v>0</v>
      </c>
      <c r="H831" s="316">
        <v>0</v>
      </c>
      <c r="I831" s="316">
        <v>0</v>
      </c>
      <c r="J831" s="316">
        <v>0</v>
      </c>
      <c r="K831" s="316">
        <v>0</v>
      </c>
      <c r="L831" s="316">
        <v>0</v>
      </c>
      <c r="M831" s="316">
        <v>1200</v>
      </c>
      <c r="N831" s="316">
        <v>0</v>
      </c>
      <c r="O831" s="316">
        <v>0</v>
      </c>
      <c r="P831" s="316">
        <v>0</v>
      </c>
      <c r="Q831" s="316">
        <v>0</v>
      </c>
      <c r="R831" s="316">
        <v>1200</v>
      </c>
      <c r="S831" s="316">
        <v>0</v>
      </c>
      <c r="T831" s="316">
        <v>0</v>
      </c>
      <c r="U831" s="316">
        <v>0</v>
      </c>
      <c r="V831" s="316">
        <v>0</v>
      </c>
      <c r="W831" s="316">
        <v>0</v>
      </c>
      <c r="X831" s="316">
        <v>1200</v>
      </c>
      <c r="Y831" s="316">
        <v>0</v>
      </c>
      <c r="Z831" s="316">
        <v>0</v>
      </c>
      <c r="AA831" s="316">
        <v>0</v>
      </c>
      <c r="AB831" s="316">
        <v>0</v>
      </c>
      <c r="AC831" s="316">
        <v>0</v>
      </c>
      <c r="AD831" s="316">
        <v>0</v>
      </c>
      <c r="AE831" s="316">
        <v>0</v>
      </c>
      <c r="AF831" s="316">
        <v>0</v>
      </c>
      <c r="AG831" s="316">
        <v>1200</v>
      </c>
      <c r="AH831" s="316">
        <v>0</v>
      </c>
      <c r="AI831" s="316">
        <v>0</v>
      </c>
      <c r="AJ831" s="316">
        <v>0</v>
      </c>
      <c r="AK831" s="316">
        <v>0</v>
      </c>
      <c r="AL831" s="316">
        <v>4800</v>
      </c>
    </row>
    <row r="832" spans="1:38">
      <c r="A832" s="316">
        <v>104</v>
      </c>
      <c r="B832" s="316" t="s">
        <v>3465</v>
      </c>
      <c r="C832" s="316" t="s">
        <v>3556</v>
      </c>
      <c r="D832" s="316">
        <f t="shared" si="12"/>
        <v>1400</v>
      </c>
      <c r="G832" s="316">
        <v>0</v>
      </c>
      <c r="H832" s="316">
        <v>0</v>
      </c>
      <c r="I832" s="316">
        <v>0</v>
      </c>
      <c r="J832" s="316">
        <v>0</v>
      </c>
      <c r="K832" s="316">
        <v>0</v>
      </c>
      <c r="L832" s="316">
        <v>0</v>
      </c>
      <c r="M832" s="316">
        <v>0</v>
      </c>
      <c r="N832" s="316">
        <v>0</v>
      </c>
      <c r="O832" s="316">
        <v>0</v>
      </c>
      <c r="P832" s="316">
        <v>0</v>
      </c>
      <c r="Q832" s="316">
        <v>0</v>
      </c>
      <c r="R832" s="316">
        <v>700</v>
      </c>
      <c r="S832" s="316">
        <v>0</v>
      </c>
      <c r="T832" s="316">
        <v>0</v>
      </c>
      <c r="U832" s="316">
        <v>0</v>
      </c>
      <c r="V832" s="316">
        <v>0</v>
      </c>
      <c r="W832" s="316">
        <v>0</v>
      </c>
      <c r="X832" s="316">
        <v>0</v>
      </c>
      <c r="Y832" s="316">
        <v>0</v>
      </c>
      <c r="Z832" s="316">
        <v>0</v>
      </c>
      <c r="AA832" s="316">
        <v>700</v>
      </c>
      <c r="AB832" s="316">
        <v>0</v>
      </c>
      <c r="AC832" s="316">
        <v>0</v>
      </c>
      <c r="AD832" s="316">
        <v>0</v>
      </c>
      <c r="AE832" s="316">
        <v>0</v>
      </c>
      <c r="AF832" s="316">
        <v>0</v>
      </c>
      <c r="AG832" s="316">
        <v>0</v>
      </c>
      <c r="AH832" s="316">
        <v>0</v>
      </c>
      <c r="AI832" s="316">
        <v>0</v>
      </c>
      <c r="AJ832" s="316">
        <v>0</v>
      </c>
      <c r="AK832" s="316">
        <v>0</v>
      </c>
      <c r="AL832" s="316">
        <v>1400</v>
      </c>
    </row>
    <row r="833" spans="1:38">
      <c r="A833" s="316">
        <v>105</v>
      </c>
      <c r="B833" s="316" t="s">
        <v>3465</v>
      </c>
      <c r="C833" s="316" t="s">
        <v>3557</v>
      </c>
      <c r="D833" s="316">
        <f t="shared" si="12"/>
        <v>1600</v>
      </c>
      <c r="G833" s="316">
        <v>0</v>
      </c>
      <c r="H833" s="316">
        <v>0</v>
      </c>
      <c r="I833" s="316">
        <v>0</v>
      </c>
      <c r="J833" s="316">
        <v>0</v>
      </c>
      <c r="K833" s="316">
        <v>0</v>
      </c>
      <c r="L833" s="316">
        <v>0</v>
      </c>
      <c r="M833" s="316">
        <v>0</v>
      </c>
      <c r="N833" s="316">
        <v>0</v>
      </c>
      <c r="O833" s="316">
        <v>0</v>
      </c>
      <c r="P833" s="316">
        <v>0</v>
      </c>
      <c r="Q833" s="316">
        <v>800</v>
      </c>
      <c r="R833" s="316">
        <v>0</v>
      </c>
      <c r="S833" s="316">
        <v>0</v>
      </c>
      <c r="T833" s="316">
        <v>0</v>
      </c>
      <c r="U833" s="316">
        <v>0</v>
      </c>
      <c r="V833" s="316">
        <v>0</v>
      </c>
      <c r="W833" s="316">
        <v>0</v>
      </c>
      <c r="X833" s="316">
        <v>0</v>
      </c>
      <c r="Y833" s="316">
        <v>0</v>
      </c>
      <c r="Z833" s="316">
        <v>800</v>
      </c>
      <c r="AA833" s="316">
        <v>0</v>
      </c>
      <c r="AB833" s="316">
        <v>0</v>
      </c>
      <c r="AC833" s="316">
        <v>0</v>
      </c>
      <c r="AD833" s="316">
        <v>0</v>
      </c>
      <c r="AE833" s="316">
        <v>0</v>
      </c>
      <c r="AF833" s="316">
        <v>0</v>
      </c>
      <c r="AG833" s="316">
        <v>0</v>
      </c>
      <c r="AH833" s="316">
        <v>0</v>
      </c>
      <c r="AI833" s="316">
        <v>0</v>
      </c>
      <c r="AJ833" s="316">
        <v>0</v>
      </c>
      <c r="AK833" s="316">
        <v>0</v>
      </c>
      <c r="AL833" s="316">
        <v>1600</v>
      </c>
    </row>
    <row r="834" spans="1:38">
      <c r="A834" s="316">
        <v>106</v>
      </c>
      <c r="B834" s="316" t="s">
        <v>3465</v>
      </c>
      <c r="C834" s="316" t="s">
        <v>3558</v>
      </c>
      <c r="D834" s="316">
        <f t="shared" ref="D834:D897" si="13">IF(ISERROR(AL834),0,AL834)</f>
        <v>1600</v>
      </c>
      <c r="G834" s="316">
        <v>0</v>
      </c>
      <c r="H834" s="316">
        <v>0</v>
      </c>
      <c r="I834" s="316">
        <v>0</v>
      </c>
      <c r="J834" s="316">
        <v>0</v>
      </c>
      <c r="K834" s="316">
        <v>0</v>
      </c>
      <c r="L834" s="316">
        <v>0</v>
      </c>
      <c r="M834" s="316">
        <v>0</v>
      </c>
      <c r="N834" s="316">
        <v>0</v>
      </c>
      <c r="O834" s="316">
        <v>0</v>
      </c>
      <c r="P834" s="316">
        <v>800</v>
      </c>
      <c r="Q834" s="316">
        <v>0</v>
      </c>
      <c r="R834" s="316">
        <v>0</v>
      </c>
      <c r="S834" s="316">
        <v>0</v>
      </c>
      <c r="T834" s="316">
        <v>0</v>
      </c>
      <c r="U834" s="316">
        <v>0</v>
      </c>
      <c r="V834" s="316">
        <v>0</v>
      </c>
      <c r="W834" s="316">
        <v>0</v>
      </c>
      <c r="X834" s="316">
        <v>800</v>
      </c>
      <c r="Y834" s="316">
        <v>0</v>
      </c>
      <c r="Z834" s="316">
        <v>0</v>
      </c>
      <c r="AA834" s="316">
        <v>0</v>
      </c>
      <c r="AB834" s="316">
        <v>0</v>
      </c>
      <c r="AC834" s="316">
        <v>0</v>
      </c>
      <c r="AD834" s="316">
        <v>0</v>
      </c>
      <c r="AE834" s="316">
        <v>0</v>
      </c>
      <c r="AF834" s="316">
        <v>0</v>
      </c>
      <c r="AG834" s="316">
        <v>0</v>
      </c>
      <c r="AH834" s="316">
        <v>0</v>
      </c>
      <c r="AI834" s="316">
        <v>0</v>
      </c>
      <c r="AJ834" s="316">
        <v>0</v>
      </c>
      <c r="AK834" s="316">
        <v>0</v>
      </c>
      <c r="AL834" s="316">
        <v>1600</v>
      </c>
    </row>
    <row r="835" spans="1:38">
      <c r="A835" s="316">
        <v>107</v>
      </c>
      <c r="B835" s="316" t="s">
        <v>3465</v>
      </c>
      <c r="C835" s="316" t="s">
        <v>3559</v>
      </c>
      <c r="D835" s="316">
        <f t="shared" si="13"/>
        <v>1600</v>
      </c>
      <c r="G835" s="316">
        <v>0</v>
      </c>
      <c r="H835" s="316">
        <v>0</v>
      </c>
      <c r="I835" s="316">
        <v>0</v>
      </c>
      <c r="J835" s="316">
        <v>0</v>
      </c>
      <c r="K835" s="316">
        <v>0</v>
      </c>
      <c r="L835" s="316">
        <v>0</v>
      </c>
      <c r="M835" s="316">
        <v>0</v>
      </c>
      <c r="N835" s="316">
        <v>0</v>
      </c>
      <c r="O835" s="316">
        <v>0</v>
      </c>
      <c r="P835" s="316">
        <v>800</v>
      </c>
      <c r="Q835" s="316">
        <v>0</v>
      </c>
      <c r="R835" s="316">
        <v>0</v>
      </c>
      <c r="S835" s="316">
        <v>0</v>
      </c>
      <c r="T835" s="316">
        <v>0</v>
      </c>
      <c r="U835" s="316">
        <v>0</v>
      </c>
      <c r="V835" s="316">
        <v>0</v>
      </c>
      <c r="W835" s="316">
        <v>0</v>
      </c>
      <c r="X835" s="316">
        <v>800</v>
      </c>
      <c r="Y835" s="316">
        <v>0</v>
      </c>
      <c r="Z835" s="316">
        <v>0</v>
      </c>
      <c r="AA835" s="316">
        <v>0</v>
      </c>
      <c r="AB835" s="316">
        <v>0</v>
      </c>
      <c r="AC835" s="316">
        <v>0</v>
      </c>
      <c r="AD835" s="316">
        <v>0</v>
      </c>
      <c r="AE835" s="316">
        <v>0</v>
      </c>
      <c r="AF835" s="316">
        <v>0</v>
      </c>
      <c r="AG835" s="316">
        <v>0</v>
      </c>
      <c r="AH835" s="316">
        <v>0</v>
      </c>
      <c r="AI835" s="316">
        <v>0</v>
      </c>
      <c r="AJ835" s="316">
        <v>0</v>
      </c>
      <c r="AK835" s="316">
        <v>0</v>
      </c>
      <c r="AL835" s="316">
        <v>1600</v>
      </c>
    </row>
    <row r="836" spans="1:38">
      <c r="A836" s="316">
        <v>110</v>
      </c>
      <c r="B836" s="316" t="s">
        <v>3465</v>
      </c>
      <c r="C836" s="316" t="s">
        <v>3560</v>
      </c>
      <c r="D836" s="316">
        <f t="shared" si="13"/>
        <v>0</v>
      </c>
      <c r="G836" s="316">
        <v>0</v>
      </c>
      <c r="H836" s="316">
        <v>0</v>
      </c>
      <c r="I836" s="316">
        <v>0</v>
      </c>
      <c r="J836" s="316">
        <v>0</v>
      </c>
      <c r="K836" s="316">
        <v>0</v>
      </c>
      <c r="L836" s="316">
        <v>0</v>
      </c>
      <c r="M836" s="316">
        <v>0</v>
      </c>
      <c r="N836" s="316">
        <v>0</v>
      </c>
      <c r="O836" s="316">
        <v>0</v>
      </c>
      <c r="P836" s="316">
        <v>0</v>
      </c>
      <c r="Q836" s="316">
        <v>0</v>
      </c>
      <c r="R836" s="316">
        <v>0</v>
      </c>
      <c r="S836" s="316">
        <v>0</v>
      </c>
      <c r="T836" s="316">
        <v>0</v>
      </c>
      <c r="U836" s="316">
        <v>0</v>
      </c>
      <c r="V836" s="316">
        <v>0</v>
      </c>
      <c r="W836" s="316">
        <v>0</v>
      </c>
      <c r="X836" s="316">
        <v>0</v>
      </c>
      <c r="Y836" s="316">
        <v>0</v>
      </c>
      <c r="Z836" s="316">
        <v>0</v>
      </c>
      <c r="AA836" s="316">
        <v>0</v>
      </c>
      <c r="AB836" s="316">
        <v>0</v>
      </c>
      <c r="AC836" s="316">
        <v>0</v>
      </c>
      <c r="AD836" s="316">
        <v>0</v>
      </c>
      <c r="AE836" s="316">
        <v>0</v>
      </c>
      <c r="AF836" s="316">
        <v>0</v>
      </c>
      <c r="AG836" s="316">
        <v>0</v>
      </c>
      <c r="AH836" s="316">
        <v>0</v>
      </c>
      <c r="AI836" s="316">
        <v>0</v>
      </c>
      <c r="AJ836" s="316">
        <v>0</v>
      </c>
      <c r="AK836" s="316">
        <v>0</v>
      </c>
      <c r="AL836" s="316">
        <v>0</v>
      </c>
    </row>
    <row r="837" spans="1:38">
      <c r="A837" s="316">
        <v>111</v>
      </c>
      <c r="B837" s="316" t="s">
        <v>3465</v>
      </c>
      <c r="C837" s="316" t="s">
        <v>3561</v>
      </c>
      <c r="D837" s="316">
        <f t="shared" si="13"/>
        <v>0</v>
      </c>
      <c r="G837" s="316">
        <v>0</v>
      </c>
      <c r="H837" s="316">
        <v>0</v>
      </c>
      <c r="I837" s="316">
        <v>0</v>
      </c>
      <c r="J837" s="316">
        <v>0</v>
      </c>
      <c r="K837" s="316">
        <v>0</v>
      </c>
      <c r="L837" s="316">
        <v>0</v>
      </c>
      <c r="M837" s="316">
        <v>0</v>
      </c>
      <c r="N837" s="316">
        <v>0</v>
      </c>
      <c r="O837" s="316">
        <v>0</v>
      </c>
      <c r="P837" s="316">
        <v>0</v>
      </c>
      <c r="Q837" s="316">
        <v>0</v>
      </c>
      <c r="R837" s="316">
        <v>0</v>
      </c>
      <c r="S837" s="316">
        <v>0</v>
      </c>
      <c r="T837" s="316">
        <v>0</v>
      </c>
      <c r="U837" s="316">
        <v>0</v>
      </c>
      <c r="V837" s="316">
        <v>0</v>
      </c>
      <c r="W837" s="316">
        <v>0</v>
      </c>
      <c r="X837" s="316">
        <v>0</v>
      </c>
      <c r="Y837" s="316">
        <v>0</v>
      </c>
      <c r="Z837" s="316">
        <v>0</v>
      </c>
      <c r="AA837" s="316">
        <v>0</v>
      </c>
      <c r="AB837" s="316">
        <v>0</v>
      </c>
      <c r="AC837" s="316">
        <v>0</v>
      </c>
      <c r="AD837" s="316">
        <v>0</v>
      </c>
      <c r="AE837" s="316">
        <v>0</v>
      </c>
      <c r="AF837" s="316">
        <v>0</v>
      </c>
      <c r="AG837" s="316">
        <v>0</v>
      </c>
      <c r="AH837" s="316">
        <v>0</v>
      </c>
      <c r="AI837" s="316">
        <v>0</v>
      </c>
      <c r="AJ837" s="316">
        <v>0</v>
      </c>
      <c r="AK837" s="316">
        <v>0</v>
      </c>
      <c r="AL837" s="316">
        <v>0</v>
      </c>
    </row>
    <row r="838" spans="1:38">
      <c r="A838" s="316">
        <v>112</v>
      </c>
      <c r="B838" s="316" t="s">
        <v>3465</v>
      </c>
      <c r="C838" s="316" t="s">
        <v>3562</v>
      </c>
      <c r="D838" s="316">
        <f t="shared" si="13"/>
        <v>0</v>
      </c>
      <c r="G838" s="316">
        <v>0</v>
      </c>
      <c r="H838" s="316">
        <v>0</v>
      </c>
      <c r="I838" s="316">
        <v>0</v>
      </c>
      <c r="J838" s="316">
        <v>0</v>
      </c>
      <c r="K838" s="316">
        <v>0</v>
      </c>
      <c r="L838" s="316">
        <v>0</v>
      </c>
      <c r="M838" s="316">
        <v>0</v>
      </c>
      <c r="N838" s="316">
        <v>0</v>
      </c>
      <c r="O838" s="316">
        <v>0</v>
      </c>
      <c r="P838" s="316">
        <v>0</v>
      </c>
      <c r="Q838" s="316">
        <v>0</v>
      </c>
      <c r="R838" s="316">
        <v>0</v>
      </c>
      <c r="S838" s="316">
        <v>0</v>
      </c>
      <c r="T838" s="316">
        <v>0</v>
      </c>
      <c r="U838" s="316">
        <v>0</v>
      </c>
      <c r="V838" s="316">
        <v>0</v>
      </c>
      <c r="W838" s="316">
        <v>0</v>
      </c>
      <c r="X838" s="316">
        <v>0</v>
      </c>
      <c r="Y838" s="316">
        <v>0</v>
      </c>
      <c r="Z838" s="316">
        <v>0</v>
      </c>
      <c r="AA838" s="316">
        <v>0</v>
      </c>
      <c r="AB838" s="316">
        <v>0</v>
      </c>
      <c r="AC838" s="316">
        <v>0</v>
      </c>
      <c r="AD838" s="316">
        <v>0</v>
      </c>
      <c r="AE838" s="316">
        <v>0</v>
      </c>
      <c r="AF838" s="316">
        <v>0</v>
      </c>
      <c r="AG838" s="316">
        <v>0</v>
      </c>
      <c r="AH838" s="316">
        <v>0</v>
      </c>
      <c r="AI838" s="316">
        <v>0</v>
      </c>
      <c r="AJ838" s="316">
        <v>0</v>
      </c>
      <c r="AK838" s="316">
        <v>0</v>
      </c>
      <c r="AL838" s="316">
        <v>0</v>
      </c>
    </row>
    <row r="839" spans="1:38">
      <c r="A839" s="316">
        <v>114</v>
      </c>
      <c r="B839" s="316" t="s">
        <v>3465</v>
      </c>
      <c r="C839" s="316" t="s">
        <v>3563</v>
      </c>
      <c r="D839" s="316">
        <f t="shared" si="13"/>
        <v>800</v>
      </c>
      <c r="G839" s="316">
        <v>0</v>
      </c>
      <c r="H839" s="316">
        <v>0</v>
      </c>
      <c r="I839" s="316">
        <v>0</v>
      </c>
      <c r="J839" s="316">
        <v>0</v>
      </c>
      <c r="K839" s="316">
        <v>0</v>
      </c>
      <c r="L839" s="316">
        <v>0</v>
      </c>
      <c r="M839" s="316">
        <v>0</v>
      </c>
      <c r="N839" s="316">
        <v>0</v>
      </c>
      <c r="O839" s="316">
        <v>0</v>
      </c>
      <c r="P839" s="316">
        <v>0</v>
      </c>
      <c r="Q839" s="316">
        <v>0</v>
      </c>
      <c r="R839" s="316">
        <v>0</v>
      </c>
      <c r="S839" s="316">
        <v>800</v>
      </c>
      <c r="T839" s="316">
        <v>0</v>
      </c>
      <c r="U839" s="316">
        <v>0</v>
      </c>
      <c r="V839" s="316">
        <v>0</v>
      </c>
      <c r="W839" s="316">
        <v>0</v>
      </c>
      <c r="X839" s="316">
        <v>0</v>
      </c>
      <c r="Y839" s="316">
        <v>0</v>
      </c>
      <c r="Z839" s="316">
        <v>0</v>
      </c>
      <c r="AA839" s="316">
        <v>0</v>
      </c>
      <c r="AB839" s="316">
        <v>0</v>
      </c>
      <c r="AC839" s="316">
        <v>0</v>
      </c>
      <c r="AD839" s="316">
        <v>0</v>
      </c>
      <c r="AE839" s="316">
        <v>0</v>
      </c>
      <c r="AF839" s="316">
        <v>0</v>
      </c>
      <c r="AG839" s="316">
        <v>0</v>
      </c>
      <c r="AH839" s="316">
        <v>0</v>
      </c>
      <c r="AI839" s="316">
        <v>0</v>
      </c>
      <c r="AJ839" s="316">
        <v>0</v>
      </c>
      <c r="AK839" s="316">
        <v>0</v>
      </c>
      <c r="AL839" s="316">
        <v>800</v>
      </c>
    </row>
    <row r="840" spans="1:38">
      <c r="A840" s="316">
        <v>115</v>
      </c>
      <c r="B840" s="316" t="s">
        <v>3465</v>
      </c>
      <c r="C840" s="316" t="s">
        <v>3564</v>
      </c>
      <c r="D840" s="316">
        <f t="shared" si="13"/>
        <v>500</v>
      </c>
      <c r="G840" s="316">
        <v>0</v>
      </c>
      <c r="H840" s="316">
        <v>0</v>
      </c>
      <c r="I840" s="316">
        <v>0</v>
      </c>
      <c r="J840" s="316">
        <v>0</v>
      </c>
      <c r="K840" s="316">
        <v>0</v>
      </c>
      <c r="L840" s="316">
        <v>0</v>
      </c>
      <c r="M840" s="316">
        <v>0</v>
      </c>
      <c r="N840" s="316">
        <v>0</v>
      </c>
      <c r="O840" s="316">
        <v>0</v>
      </c>
      <c r="P840" s="316">
        <v>0</v>
      </c>
      <c r="Q840" s="316">
        <v>0</v>
      </c>
      <c r="R840" s="316">
        <v>0</v>
      </c>
      <c r="S840" s="316">
        <v>500</v>
      </c>
      <c r="T840" s="316">
        <v>0</v>
      </c>
      <c r="U840" s="316">
        <v>0</v>
      </c>
      <c r="V840" s="316">
        <v>0</v>
      </c>
      <c r="W840" s="316">
        <v>0</v>
      </c>
      <c r="X840" s="316">
        <v>0</v>
      </c>
      <c r="Y840" s="316">
        <v>0</v>
      </c>
      <c r="Z840" s="316">
        <v>0</v>
      </c>
      <c r="AA840" s="316">
        <v>0</v>
      </c>
      <c r="AB840" s="316">
        <v>0</v>
      </c>
      <c r="AC840" s="316">
        <v>0</v>
      </c>
      <c r="AD840" s="316">
        <v>0</v>
      </c>
      <c r="AE840" s="316">
        <v>0</v>
      </c>
      <c r="AF840" s="316">
        <v>0</v>
      </c>
      <c r="AG840" s="316">
        <v>0</v>
      </c>
      <c r="AH840" s="316">
        <v>0</v>
      </c>
      <c r="AI840" s="316">
        <v>0</v>
      </c>
      <c r="AJ840" s="316">
        <v>0</v>
      </c>
      <c r="AK840" s="316">
        <v>0</v>
      </c>
      <c r="AL840" s="316">
        <v>500</v>
      </c>
    </row>
    <row r="841" spans="1:38">
      <c r="A841" s="316">
        <v>116</v>
      </c>
      <c r="B841" s="316" t="s">
        <v>3465</v>
      </c>
      <c r="C841" s="316" t="s">
        <v>3565</v>
      </c>
      <c r="D841" s="316">
        <f t="shared" si="13"/>
        <v>0</v>
      </c>
      <c r="G841" s="316">
        <v>0</v>
      </c>
      <c r="H841" s="316">
        <v>0</v>
      </c>
      <c r="I841" s="316">
        <v>0</v>
      </c>
      <c r="J841" s="316">
        <v>0</v>
      </c>
      <c r="K841" s="316">
        <v>0</v>
      </c>
      <c r="L841" s="316">
        <v>0</v>
      </c>
      <c r="M841" s="316">
        <v>0</v>
      </c>
      <c r="N841" s="316">
        <v>0</v>
      </c>
      <c r="O841" s="316">
        <v>0</v>
      </c>
      <c r="P841" s="316">
        <v>0</v>
      </c>
      <c r="Q841" s="316">
        <v>0</v>
      </c>
      <c r="R841" s="316">
        <v>0</v>
      </c>
      <c r="S841" s="316">
        <v>0</v>
      </c>
      <c r="T841" s="316">
        <v>0</v>
      </c>
      <c r="U841" s="316">
        <v>0</v>
      </c>
      <c r="V841" s="316">
        <v>0</v>
      </c>
      <c r="W841" s="316">
        <v>0</v>
      </c>
      <c r="X841" s="316">
        <v>0</v>
      </c>
      <c r="Y841" s="316">
        <v>0</v>
      </c>
      <c r="Z841" s="316">
        <v>0</v>
      </c>
      <c r="AA841" s="316">
        <v>0</v>
      </c>
      <c r="AB841" s="316">
        <v>0</v>
      </c>
      <c r="AC841" s="316">
        <v>0</v>
      </c>
      <c r="AD841" s="316">
        <v>0</v>
      </c>
      <c r="AE841" s="316">
        <v>0</v>
      </c>
      <c r="AF841" s="316">
        <v>0</v>
      </c>
      <c r="AG841" s="316">
        <v>0</v>
      </c>
      <c r="AH841" s="316">
        <v>0</v>
      </c>
      <c r="AI841" s="316">
        <v>0</v>
      </c>
      <c r="AJ841" s="316">
        <v>0</v>
      </c>
      <c r="AK841" s="316">
        <v>0</v>
      </c>
      <c r="AL841" s="316">
        <v>0</v>
      </c>
    </row>
    <row r="842" spans="1:38">
      <c r="A842" s="316">
        <v>117</v>
      </c>
      <c r="B842" s="316" t="s">
        <v>3465</v>
      </c>
      <c r="C842" s="316" t="s">
        <v>3566</v>
      </c>
      <c r="D842" s="316">
        <f t="shared" si="13"/>
        <v>600</v>
      </c>
      <c r="G842" s="316">
        <v>0</v>
      </c>
      <c r="H842" s="316">
        <v>0</v>
      </c>
      <c r="I842" s="316">
        <v>0</v>
      </c>
      <c r="J842" s="316">
        <v>0</v>
      </c>
      <c r="K842" s="316">
        <v>0</v>
      </c>
      <c r="L842" s="316">
        <v>0</v>
      </c>
      <c r="M842" s="316">
        <v>0</v>
      </c>
      <c r="N842" s="316">
        <v>0</v>
      </c>
      <c r="O842" s="316">
        <v>0</v>
      </c>
      <c r="P842" s="316">
        <v>0</v>
      </c>
      <c r="Q842" s="316">
        <v>0</v>
      </c>
      <c r="R842" s="316">
        <v>0</v>
      </c>
      <c r="S842" s="316">
        <v>0</v>
      </c>
      <c r="T842" s="316">
        <v>0</v>
      </c>
      <c r="U842" s="316">
        <v>0</v>
      </c>
      <c r="V842" s="316">
        <v>0</v>
      </c>
      <c r="W842" s="316">
        <v>0</v>
      </c>
      <c r="X842" s="316">
        <v>0</v>
      </c>
      <c r="Y842" s="316">
        <v>0</v>
      </c>
      <c r="Z842" s="316">
        <v>0</v>
      </c>
      <c r="AA842" s="316">
        <v>0</v>
      </c>
      <c r="AB842" s="316">
        <v>0</v>
      </c>
      <c r="AC842" s="316">
        <v>0</v>
      </c>
      <c r="AD842" s="316">
        <v>0</v>
      </c>
      <c r="AE842" s="316">
        <v>0</v>
      </c>
      <c r="AF842" s="316">
        <v>600</v>
      </c>
      <c r="AG842" s="316">
        <v>0</v>
      </c>
      <c r="AH842" s="316">
        <v>0</v>
      </c>
      <c r="AI842" s="316">
        <v>0</v>
      </c>
      <c r="AJ842" s="316">
        <v>0</v>
      </c>
      <c r="AK842" s="316">
        <v>0</v>
      </c>
      <c r="AL842" s="316">
        <v>600</v>
      </c>
    </row>
    <row r="843" spans="1:38">
      <c r="A843" s="316">
        <v>119</v>
      </c>
      <c r="B843" s="316" t="s">
        <v>3465</v>
      </c>
      <c r="C843" s="316" t="s">
        <v>3567</v>
      </c>
      <c r="D843" s="316">
        <f t="shared" si="13"/>
        <v>900</v>
      </c>
      <c r="G843" s="316">
        <v>0</v>
      </c>
      <c r="H843" s="316">
        <v>0</v>
      </c>
      <c r="I843" s="316">
        <v>0</v>
      </c>
      <c r="J843" s="316">
        <v>0</v>
      </c>
      <c r="K843" s="316">
        <v>0</v>
      </c>
      <c r="L843" s="316">
        <v>0</v>
      </c>
      <c r="M843" s="316">
        <v>0</v>
      </c>
      <c r="N843" s="316">
        <v>0</v>
      </c>
      <c r="O843" s="316">
        <v>0</v>
      </c>
      <c r="P843" s="316">
        <v>0</v>
      </c>
      <c r="Q843" s="316">
        <v>0</v>
      </c>
      <c r="R843" s="316">
        <v>0</v>
      </c>
      <c r="S843" s="316">
        <v>0</v>
      </c>
      <c r="T843" s="316">
        <v>900</v>
      </c>
      <c r="U843" s="316">
        <v>0</v>
      </c>
      <c r="V843" s="316">
        <v>0</v>
      </c>
      <c r="W843" s="316">
        <v>0</v>
      </c>
      <c r="X843" s="316">
        <v>0</v>
      </c>
      <c r="Y843" s="316">
        <v>0</v>
      </c>
      <c r="Z843" s="316">
        <v>0</v>
      </c>
      <c r="AA843" s="316">
        <v>0</v>
      </c>
      <c r="AB843" s="316">
        <v>0</v>
      </c>
      <c r="AC843" s="316">
        <v>0</v>
      </c>
      <c r="AD843" s="316">
        <v>0</v>
      </c>
      <c r="AE843" s="316">
        <v>0</v>
      </c>
      <c r="AF843" s="316">
        <v>0</v>
      </c>
      <c r="AG843" s="316">
        <v>0</v>
      </c>
      <c r="AH843" s="316">
        <v>0</v>
      </c>
      <c r="AI843" s="316">
        <v>0</v>
      </c>
      <c r="AJ843" s="316">
        <v>0</v>
      </c>
      <c r="AK843" s="316">
        <v>0</v>
      </c>
      <c r="AL843" s="316">
        <v>900</v>
      </c>
    </row>
    <row r="844" spans="1:38">
      <c r="A844" s="316">
        <v>120</v>
      </c>
      <c r="B844" s="316" t="s">
        <v>3465</v>
      </c>
      <c r="C844" s="316" t="s">
        <v>3568</v>
      </c>
      <c r="D844" s="316">
        <f t="shared" si="13"/>
        <v>2160</v>
      </c>
      <c r="G844" s="316">
        <v>0</v>
      </c>
      <c r="H844" s="316">
        <v>0</v>
      </c>
      <c r="I844" s="316">
        <v>0</v>
      </c>
      <c r="J844" s="316">
        <v>0</v>
      </c>
      <c r="K844" s="316">
        <v>0</v>
      </c>
      <c r="L844" s="316">
        <v>0</v>
      </c>
      <c r="M844" s="316">
        <v>0</v>
      </c>
      <c r="N844" s="316">
        <v>0</v>
      </c>
      <c r="O844" s="316">
        <v>0</v>
      </c>
      <c r="P844" s="316">
        <v>0</v>
      </c>
      <c r="Q844" s="316">
        <v>0</v>
      </c>
      <c r="R844" s="316">
        <v>0</v>
      </c>
      <c r="S844" s="316">
        <v>2160</v>
      </c>
      <c r="T844" s="316">
        <v>0</v>
      </c>
      <c r="U844" s="316">
        <v>0</v>
      </c>
      <c r="V844" s="316">
        <v>0</v>
      </c>
      <c r="W844" s="316">
        <v>0</v>
      </c>
      <c r="X844" s="316">
        <v>0</v>
      </c>
      <c r="Y844" s="316">
        <v>0</v>
      </c>
      <c r="Z844" s="316">
        <v>0</v>
      </c>
      <c r="AA844" s="316">
        <v>0</v>
      </c>
      <c r="AB844" s="316">
        <v>0</v>
      </c>
      <c r="AC844" s="316">
        <v>0</v>
      </c>
      <c r="AD844" s="316">
        <v>0</v>
      </c>
      <c r="AE844" s="316">
        <v>0</v>
      </c>
      <c r="AF844" s="316">
        <v>0</v>
      </c>
      <c r="AG844" s="316">
        <v>0</v>
      </c>
      <c r="AH844" s="316">
        <v>0</v>
      </c>
      <c r="AI844" s="316">
        <v>0</v>
      </c>
      <c r="AJ844" s="316">
        <v>0</v>
      </c>
      <c r="AK844" s="316">
        <v>0</v>
      </c>
      <c r="AL844" s="316">
        <v>2160</v>
      </c>
    </row>
    <row r="845" spans="1:38">
      <c r="A845" s="316">
        <v>121</v>
      </c>
      <c r="B845" s="316" t="s">
        <v>3465</v>
      </c>
      <c r="C845" s="316" t="s">
        <v>3569</v>
      </c>
      <c r="D845" s="316">
        <f t="shared" si="13"/>
        <v>1500</v>
      </c>
      <c r="G845" s="316">
        <v>0</v>
      </c>
      <c r="H845" s="316">
        <v>0</v>
      </c>
      <c r="I845" s="316">
        <v>0</v>
      </c>
      <c r="J845" s="316">
        <v>0</v>
      </c>
      <c r="K845" s="316">
        <v>0</v>
      </c>
      <c r="L845" s="316">
        <v>0</v>
      </c>
      <c r="M845" s="316">
        <v>0</v>
      </c>
      <c r="N845" s="316">
        <v>0</v>
      </c>
      <c r="O845" s="316">
        <v>0</v>
      </c>
      <c r="P845" s="316">
        <v>0</v>
      </c>
      <c r="Q845" s="316">
        <v>0</v>
      </c>
      <c r="R845" s="316">
        <v>0</v>
      </c>
      <c r="S845" s="316">
        <v>1500</v>
      </c>
      <c r="T845" s="316">
        <v>0</v>
      </c>
      <c r="U845" s="316">
        <v>0</v>
      </c>
      <c r="V845" s="316">
        <v>0</v>
      </c>
      <c r="W845" s="316">
        <v>0</v>
      </c>
      <c r="X845" s="316">
        <v>0</v>
      </c>
      <c r="Y845" s="316">
        <v>0</v>
      </c>
      <c r="Z845" s="316">
        <v>0</v>
      </c>
      <c r="AA845" s="316">
        <v>0</v>
      </c>
      <c r="AB845" s="316">
        <v>0</v>
      </c>
      <c r="AC845" s="316">
        <v>0</v>
      </c>
      <c r="AD845" s="316">
        <v>0</v>
      </c>
      <c r="AE845" s="316">
        <v>0</v>
      </c>
      <c r="AF845" s="316">
        <v>0</v>
      </c>
      <c r="AG845" s="316">
        <v>0</v>
      </c>
      <c r="AH845" s="316">
        <v>0</v>
      </c>
      <c r="AI845" s="316">
        <v>0</v>
      </c>
      <c r="AJ845" s="316">
        <v>0</v>
      </c>
      <c r="AK845" s="316">
        <v>0</v>
      </c>
      <c r="AL845" s="316">
        <v>1500</v>
      </c>
    </row>
    <row r="846" spans="1:38">
      <c r="A846" s="316">
        <v>122</v>
      </c>
      <c r="B846" s="316" t="s">
        <v>3465</v>
      </c>
      <c r="C846" s="316" t="s">
        <v>3570</v>
      </c>
      <c r="D846" s="316">
        <f t="shared" si="13"/>
        <v>900</v>
      </c>
      <c r="G846" s="316">
        <v>0</v>
      </c>
      <c r="H846" s="316">
        <v>0</v>
      </c>
      <c r="I846" s="316">
        <v>0</v>
      </c>
      <c r="J846" s="316">
        <v>0</v>
      </c>
      <c r="K846" s="316">
        <v>0</v>
      </c>
      <c r="L846" s="316">
        <v>0</v>
      </c>
      <c r="M846" s="316">
        <v>0</v>
      </c>
      <c r="N846" s="316">
        <v>0</v>
      </c>
      <c r="O846" s="316">
        <v>0</v>
      </c>
      <c r="P846" s="316">
        <v>0</v>
      </c>
      <c r="Q846" s="316">
        <v>0</v>
      </c>
      <c r="R846" s="316">
        <v>0</v>
      </c>
      <c r="S846" s="316">
        <v>0</v>
      </c>
      <c r="T846" s="316">
        <v>0</v>
      </c>
      <c r="U846" s="316">
        <v>0</v>
      </c>
      <c r="V846" s="316">
        <v>0</v>
      </c>
      <c r="W846" s="316">
        <v>900</v>
      </c>
      <c r="X846" s="316">
        <v>0</v>
      </c>
      <c r="Y846" s="316">
        <v>0</v>
      </c>
      <c r="Z846" s="316">
        <v>0</v>
      </c>
      <c r="AA846" s="316">
        <v>0</v>
      </c>
      <c r="AB846" s="316">
        <v>0</v>
      </c>
      <c r="AC846" s="316">
        <v>0</v>
      </c>
      <c r="AD846" s="316">
        <v>0</v>
      </c>
      <c r="AE846" s="316">
        <v>0</v>
      </c>
      <c r="AF846" s="316">
        <v>0</v>
      </c>
      <c r="AG846" s="316">
        <v>0</v>
      </c>
      <c r="AH846" s="316">
        <v>0</v>
      </c>
      <c r="AI846" s="316">
        <v>0</v>
      </c>
      <c r="AJ846" s="316">
        <v>0</v>
      </c>
      <c r="AK846" s="316">
        <v>0</v>
      </c>
      <c r="AL846" s="316">
        <v>900</v>
      </c>
    </row>
    <row r="847" spans="1:38">
      <c r="A847" s="316">
        <v>124</v>
      </c>
      <c r="B847" s="316" t="s">
        <v>3465</v>
      </c>
      <c r="C847" s="316" t="s">
        <v>3571</v>
      </c>
      <c r="D847" s="316">
        <f t="shared" si="13"/>
        <v>1200</v>
      </c>
      <c r="G847" s="316">
        <v>0</v>
      </c>
      <c r="H847" s="316">
        <v>0</v>
      </c>
      <c r="I847" s="316">
        <v>0</v>
      </c>
      <c r="J847" s="316">
        <v>0</v>
      </c>
      <c r="K847" s="316">
        <v>0</v>
      </c>
      <c r="L847" s="316">
        <v>0</v>
      </c>
      <c r="M847" s="316">
        <v>0</v>
      </c>
      <c r="N847" s="316">
        <v>0</v>
      </c>
      <c r="O847" s="316">
        <v>0</v>
      </c>
      <c r="P847" s="316">
        <v>0</v>
      </c>
      <c r="Q847" s="316">
        <v>0</v>
      </c>
      <c r="R847" s="316">
        <v>0</v>
      </c>
      <c r="S847" s="316">
        <v>0</v>
      </c>
      <c r="T847" s="316">
        <v>600</v>
      </c>
      <c r="U847" s="316">
        <v>0</v>
      </c>
      <c r="V847" s="316">
        <v>0</v>
      </c>
      <c r="W847" s="316">
        <v>0</v>
      </c>
      <c r="X847" s="316">
        <v>0</v>
      </c>
      <c r="Y847" s="316">
        <v>0</v>
      </c>
      <c r="Z847" s="316">
        <v>0</v>
      </c>
      <c r="AA847" s="316">
        <v>600</v>
      </c>
      <c r="AB847" s="316">
        <v>0</v>
      </c>
      <c r="AC847" s="316">
        <v>0</v>
      </c>
      <c r="AD847" s="316">
        <v>0</v>
      </c>
      <c r="AE847" s="316">
        <v>0</v>
      </c>
      <c r="AF847" s="316">
        <v>0</v>
      </c>
      <c r="AG847" s="316">
        <v>0</v>
      </c>
      <c r="AH847" s="316">
        <v>0</v>
      </c>
      <c r="AI847" s="316">
        <v>0</v>
      </c>
      <c r="AJ847" s="316">
        <v>0</v>
      </c>
      <c r="AK847" s="316">
        <v>0</v>
      </c>
      <c r="AL847" s="316">
        <v>1200</v>
      </c>
    </row>
    <row r="848" spans="1:38">
      <c r="A848" s="316">
        <v>125</v>
      </c>
      <c r="B848" s="316" t="s">
        <v>3465</v>
      </c>
      <c r="C848" s="316" t="s">
        <v>3572</v>
      </c>
      <c r="D848" s="316">
        <f t="shared" si="13"/>
        <v>600</v>
      </c>
      <c r="G848" s="316">
        <v>0</v>
      </c>
      <c r="H848" s="316">
        <v>0</v>
      </c>
      <c r="I848" s="316">
        <v>0</v>
      </c>
      <c r="J848" s="316">
        <v>0</v>
      </c>
      <c r="K848" s="316">
        <v>0</v>
      </c>
      <c r="L848" s="316">
        <v>0</v>
      </c>
      <c r="M848" s="316">
        <v>0</v>
      </c>
      <c r="N848" s="316">
        <v>0</v>
      </c>
      <c r="O848" s="316">
        <v>0</v>
      </c>
      <c r="P848" s="316">
        <v>0</v>
      </c>
      <c r="Q848" s="316">
        <v>0</v>
      </c>
      <c r="R848" s="316">
        <v>0</v>
      </c>
      <c r="S848" s="316">
        <v>0</v>
      </c>
      <c r="T848" s="316">
        <v>0</v>
      </c>
      <c r="U848" s="316">
        <v>0</v>
      </c>
      <c r="V848" s="316">
        <v>0</v>
      </c>
      <c r="W848" s="316">
        <v>0</v>
      </c>
      <c r="X848" s="316">
        <v>0</v>
      </c>
      <c r="Y848" s="316">
        <v>0</v>
      </c>
      <c r="Z848" s="316">
        <v>600</v>
      </c>
      <c r="AA848" s="316">
        <v>0</v>
      </c>
      <c r="AB848" s="316">
        <v>0</v>
      </c>
      <c r="AC848" s="316">
        <v>0</v>
      </c>
      <c r="AD848" s="316">
        <v>0</v>
      </c>
      <c r="AE848" s="316">
        <v>0</v>
      </c>
      <c r="AF848" s="316">
        <v>0</v>
      </c>
      <c r="AG848" s="316">
        <v>0</v>
      </c>
      <c r="AH848" s="316">
        <v>0</v>
      </c>
      <c r="AI848" s="316">
        <v>0</v>
      </c>
      <c r="AJ848" s="316">
        <v>0</v>
      </c>
      <c r="AK848" s="316">
        <v>0</v>
      </c>
      <c r="AL848" s="316">
        <v>600</v>
      </c>
    </row>
    <row r="849" spans="1:38">
      <c r="A849" s="316">
        <v>126</v>
      </c>
      <c r="B849" s="316" t="s">
        <v>3465</v>
      </c>
      <c r="C849" s="316" t="s">
        <v>3573</v>
      </c>
      <c r="D849" s="316">
        <f t="shared" si="13"/>
        <v>2200</v>
      </c>
      <c r="G849" s="316">
        <v>0</v>
      </c>
      <c r="H849" s="316">
        <v>0</v>
      </c>
      <c r="I849" s="316">
        <v>0</v>
      </c>
      <c r="J849" s="316">
        <v>0</v>
      </c>
      <c r="K849" s="316">
        <v>0</v>
      </c>
      <c r="L849" s="316">
        <v>0</v>
      </c>
      <c r="M849" s="316">
        <v>0</v>
      </c>
      <c r="N849" s="316">
        <v>0</v>
      </c>
      <c r="O849" s="316">
        <v>0</v>
      </c>
      <c r="P849" s="316">
        <v>0</v>
      </c>
      <c r="Q849" s="316">
        <v>0</v>
      </c>
      <c r="R849" s="316">
        <v>0</v>
      </c>
      <c r="S849" s="316">
        <v>0</v>
      </c>
      <c r="T849" s="316">
        <v>0</v>
      </c>
      <c r="U849" s="316">
        <v>0</v>
      </c>
      <c r="V849" s="316">
        <v>0</v>
      </c>
      <c r="W849" s="316">
        <v>0</v>
      </c>
      <c r="X849" s="316">
        <v>0</v>
      </c>
      <c r="Y849" s="316">
        <v>1100</v>
      </c>
      <c r="Z849" s="316">
        <v>0</v>
      </c>
      <c r="AA849" s="316">
        <v>0</v>
      </c>
      <c r="AB849" s="316">
        <v>0</v>
      </c>
      <c r="AC849" s="316">
        <v>0</v>
      </c>
      <c r="AD849" s="316">
        <v>0</v>
      </c>
      <c r="AE849" s="316">
        <v>0</v>
      </c>
      <c r="AF849" s="316">
        <v>0</v>
      </c>
      <c r="AG849" s="316">
        <v>1100</v>
      </c>
      <c r="AH849" s="316">
        <v>0</v>
      </c>
      <c r="AI849" s="316">
        <v>0</v>
      </c>
      <c r="AJ849" s="316">
        <v>0</v>
      </c>
      <c r="AK849" s="316">
        <v>0</v>
      </c>
      <c r="AL849" s="316">
        <v>2200</v>
      </c>
    </row>
    <row r="850" spans="1:38">
      <c r="A850" s="316">
        <v>127</v>
      </c>
      <c r="B850" s="316" t="s">
        <v>3465</v>
      </c>
      <c r="C850" s="316" t="s">
        <v>3574</v>
      </c>
      <c r="D850" s="316">
        <f t="shared" si="13"/>
        <v>1100</v>
      </c>
      <c r="G850" s="316">
        <v>0</v>
      </c>
      <c r="H850" s="316">
        <v>0</v>
      </c>
      <c r="I850" s="316">
        <v>0</v>
      </c>
      <c r="J850" s="316">
        <v>0</v>
      </c>
      <c r="K850" s="316">
        <v>0</v>
      </c>
      <c r="L850" s="316">
        <v>0</v>
      </c>
      <c r="M850" s="316">
        <v>0</v>
      </c>
      <c r="N850" s="316">
        <v>0</v>
      </c>
      <c r="O850" s="316">
        <v>0</v>
      </c>
      <c r="P850" s="316">
        <v>0</v>
      </c>
      <c r="Q850" s="316">
        <v>0</v>
      </c>
      <c r="R850" s="316">
        <v>0</v>
      </c>
      <c r="S850" s="316">
        <v>0</v>
      </c>
      <c r="T850" s="316">
        <v>0</v>
      </c>
      <c r="U850" s="316">
        <v>0</v>
      </c>
      <c r="V850" s="316">
        <v>0</v>
      </c>
      <c r="W850" s="316">
        <v>0</v>
      </c>
      <c r="X850" s="316">
        <v>0</v>
      </c>
      <c r="Y850" s="316">
        <v>0</v>
      </c>
      <c r="Z850" s="316">
        <v>1100</v>
      </c>
      <c r="AA850" s="316">
        <v>0</v>
      </c>
      <c r="AB850" s="316">
        <v>0</v>
      </c>
      <c r="AC850" s="316">
        <v>0</v>
      </c>
      <c r="AD850" s="316">
        <v>0</v>
      </c>
      <c r="AE850" s="316">
        <v>0</v>
      </c>
      <c r="AF850" s="316">
        <v>0</v>
      </c>
      <c r="AG850" s="316">
        <v>0</v>
      </c>
      <c r="AH850" s="316">
        <v>0</v>
      </c>
      <c r="AI850" s="316">
        <v>0</v>
      </c>
      <c r="AJ850" s="316">
        <v>0</v>
      </c>
      <c r="AK850" s="316">
        <v>0</v>
      </c>
      <c r="AL850" s="316">
        <v>1100</v>
      </c>
    </row>
    <row r="851" spans="1:38">
      <c r="A851" s="316">
        <v>128</v>
      </c>
      <c r="B851" s="316" t="s">
        <v>3465</v>
      </c>
      <c r="C851" s="316" t="s">
        <v>3575</v>
      </c>
      <c r="D851" s="316">
        <f t="shared" si="13"/>
        <v>0</v>
      </c>
      <c r="G851" s="316">
        <v>0</v>
      </c>
      <c r="H851" s="316">
        <v>0</v>
      </c>
      <c r="I851" s="316">
        <v>0</v>
      </c>
      <c r="J851" s="316">
        <v>0</v>
      </c>
      <c r="K851" s="316">
        <v>0</v>
      </c>
      <c r="L851" s="316">
        <v>0</v>
      </c>
      <c r="M851" s="316">
        <v>0</v>
      </c>
      <c r="N851" s="316">
        <v>0</v>
      </c>
      <c r="O851" s="316">
        <v>0</v>
      </c>
      <c r="P851" s="316">
        <v>0</v>
      </c>
      <c r="Q851" s="316">
        <v>0</v>
      </c>
      <c r="R851" s="316">
        <v>0</v>
      </c>
      <c r="S851" s="316">
        <v>0</v>
      </c>
      <c r="T851" s="316">
        <v>0</v>
      </c>
      <c r="U851" s="316">
        <v>0</v>
      </c>
      <c r="V851" s="316">
        <v>0</v>
      </c>
      <c r="W851" s="316">
        <v>0</v>
      </c>
      <c r="X851" s="316">
        <v>0</v>
      </c>
      <c r="Y851" s="316">
        <v>0</v>
      </c>
      <c r="Z851" s="316">
        <v>0</v>
      </c>
      <c r="AA851" s="316">
        <v>0</v>
      </c>
      <c r="AB851" s="316">
        <v>0</v>
      </c>
      <c r="AC851" s="316">
        <v>0</v>
      </c>
      <c r="AD851" s="316">
        <v>0</v>
      </c>
      <c r="AE851" s="316">
        <v>0</v>
      </c>
      <c r="AF851" s="316">
        <v>0</v>
      </c>
      <c r="AG851" s="316">
        <v>0</v>
      </c>
      <c r="AH851" s="316">
        <v>0</v>
      </c>
      <c r="AI851" s="316">
        <v>0</v>
      </c>
      <c r="AJ851" s="316">
        <v>0</v>
      </c>
      <c r="AK851" s="316">
        <v>0</v>
      </c>
      <c r="AL851" s="316">
        <v>0</v>
      </c>
    </row>
    <row r="852" spans="1:38">
      <c r="A852" s="316">
        <v>129</v>
      </c>
      <c r="B852" s="316" t="s">
        <v>3465</v>
      </c>
      <c r="C852" s="316" t="s">
        <v>3576</v>
      </c>
      <c r="D852" s="316">
        <f t="shared" si="13"/>
        <v>1000</v>
      </c>
      <c r="G852" s="316">
        <v>0</v>
      </c>
      <c r="H852" s="316">
        <v>0</v>
      </c>
      <c r="I852" s="316">
        <v>0</v>
      </c>
      <c r="J852" s="316">
        <v>0</v>
      </c>
      <c r="K852" s="316">
        <v>0</v>
      </c>
      <c r="L852" s="316">
        <v>0</v>
      </c>
      <c r="M852" s="316">
        <v>0</v>
      </c>
      <c r="N852" s="316">
        <v>0</v>
      </c>
      <c r="O852" s="316">
        <v>0</v>
      </c>
      <c r="P852" s="316">
        <v>0</v>
      </c>
      <c r="Q852" s="316">
        <v>0</v>
      </c>
      <c r="R852" s="316">
        <v>0</v>
      </c>
      <c r="S852" s="316">
        <v>0</v>
      </c>
      <c r="T852" s="316">
        <v>0</v>
      </c>
      <c r="U852" s="316">
        <v>0</v>
      </c>
      <c r="V852" s="316">
        <v>0</v>
      </c>
      <c r="W852" s="316">
        <v>0</v>
      </c>
      <c r="X852" s="316">
        <v>0</v>
      </c>
      <c r="Y852" s="316">
        <v>0</v>
      </c>
      <c r="Z852" s="316">
        <v>1000</v>
      </c>
      <c r="AA852" s="316">
        <v>0</v>
      </c>
      <c r="AB852" s="316">
        <v>0</v>
      </c>
      <c r="AC852" s="316">
        <v>0</v>
      </c>
      <c r="AD852" s="316">
        <v>0</v>
      </c>
      <c r="AE852" s="316">
        <v>0</v>
      </c>
      <c r="AF852" s="316">
        <v>0</v>
      </c>
      <c r="AG852" s="316">
        <v>0</v>
      </c>
      <c r="AH852" s="316">
        <v>0</v>
      </c>
      <c r="AI852" s="316">
        <v>0</v>
      </c>
      <c r="AJ852" s="316">
        <v>0</v>
      </c>
      <c r="AK852" s="316">
        <v>0</v>
      </c>
      <c r="AL852" s="316">
        <v>1000</v>
      </c>
    </row>
    <row r="853" spans="1:38">
      <c r="A853" s="316">
        <v>130</v>
      </c>
      <c r="B853" s="316" t="s">
        <v>3465</v>
      </c>
      <c r="C853" s="316" t="s">
        <v>3577</v>
      </c>
      <c r="D853" s="316">
        <f t="shared" si="13"/>
        <v>0</v>
      </c>
      <c r="G853" s="316">
        <v>0</v>
      </c>
      <c r="H853" s="316">
        <v>0</v>
      </c>
      <c r="I853" s="316">
        <v>0</v>
      </c>
      <c r="J853" s="316">
        <v>0</v>
      </c>
      <c r="K853" s="316">
        <v>0</v>
      </c>
      <c r="L853" s="316">
        <v>0</v>
      </c>
      <c r="M853" s="316">
        <v>0</v>
      </c>
      <c r="N853" s="316">
        <v>0</v>
      </c>
      <c r="O853" s="316">
        <v>0</v>
      </c>
      <c r="P853" s="316">
        <v>0</v>
      </c>
      <c r="Q853" s="316">
        <v>0</v>
      </c>
      <c r="R853" s="316">
        <v>0</v>
      </c>
      <c r="S853" s="316">
        <v>0</v>
      </c>
      <c r="T853" s="316">
        <v>0</v>
      </c>
      <c r="U853" s="316">
        <v>0</v>
      </c>
      <c r="V853" s="316">
        <v>0</v>
      </c>
      <c r="W853" s="316">
        <v>0</v>
      </c>
      <c r="X853" s="316">
        <v>0</v>
      </c>
      <c r="Y853" s="316">
        <v>0</v>
      </c>
      <c r="Z853" s="316">
        <v>0</v>
      </c>
      <c r="AA853" s="316">
        <v>0</v>
      </c>
      <c r="AB853" s="316">
        <v>0</v>
      </c>
      <c r="AC853" s="316">
        <v>0</v>
      </c>
      <c r="AD853" s="316">
        <v>0</v>
      </c>
      <c r="AE853" s="316">
        <v>0</v>
      </c>
      <c r="AF853" s="316">
        <v>0</v>
      </c>
      <c r="AG853" s="316">
        <v>0</v>
      </c>
      <c r="AH853" s="316">
        <v>0</v>
      </c>
      <c r="AI853" s="316">
        <v>0</v>
      </c>
      <c r="AJ853" s="316">
        <v>0</v>
      </c>
      <c r="AK853" s="316">
        <v>0</v>
      </c>
      <c r="AL853" s="316">
        <v>0</v>
      </c>
    </row>
    <row r="854" spans="1:38">
      <c r="A854" s="316">
        <v>131</v>
      </c>
      <c r="B854" s="316" t="s">
        <v>3465</v>
      </c>
      <c r="C854" s="316" t="s">
        <v>3578</v>
      </c>
      <c r="D854" s="316">
        <f t="shared" si="13"/>
        <v>0</v>
      </c>
      <c r="G854" s="316">
        <v>0</v>
      </c>
      <c r="H854" s="316">
        <v>0</v>
      </c>
      <c r="I854" s="316">
        <v>0</v>
      </c>
      <c r="J854" s="316">
        <v>0</v>
      </c>
      <c r="K854" s="316">
        <v>0</v>
      </c>
      <c r="L854" s="316">
        <v>0</v>
      </c>
      <c r="M854" s="316">
        <v>0</v>
      </c>
      <c r="N854" s="316">
        <v>0</v>
      </c>
      <c r="O854" s="316">
        <v>0</v>
      </c>
      <c r="P854" s="316">
        <v>0</v>
      </c>
      <c r="Q854" s="316">
        <v>0</v>
      </c>
      <c r="R854" s="316">
        <v>0</v>
      </c>
      <c r="S854" s="316">
        <v>0</v>
      </c>
      <c r="T854" s="316">
        <v>0</v>
      </c>
      <c r="U854" s="316">
        <v>0</v>
      </c>
      <c r="V854" s="316">
        <v>0</v>
      </c>
      <c r="W854" s="316">
        <v>0</v>
      </c>
      <c r="X854" s="316">
        <v>0</v>
      </c>
      <c r="Y854" s="316">
        <v>0</v>
      </c>
      <c r="Z854" s="316">
        <v>0</v>
      </c>
      <c r="AA854" s="316">
        <v>0</v>
      </c>
      <c r="AB854" s="316">
        <v>0</v>
      </c>
      <c r="AC854" s="316">
        <v>0</v>
      </c>
      <c r="AD854" s="316">
        <v>0</v>
      </c>
      <c r="AE854" s="316">
        <v>0</v>
      </c>
      <c r="AF854" s="316">
        <v>0</v>
      </c>
      <c r="AG854" s="316">
        <v>0</v>
      </c>
      <c r="AH854" s="316">
        <v>0</v>
      </c>
      <c r="AI854" s="316">
        <v>0</v>
      </c>
      <c r="AJ854" s="316">
        <v>0</v>
      </c>
      <c r="AK854" s="316">
        <v>0</v>
      </c>
      <c r="AL854" s="316">
        <v>0</v>
      </c>
    </row>
    <row r="855" spans="1:38">
      <c r="A855" s="316">
        <v>132</v>
      </c>
      <c r="B855" s="316" t="s">
        <v>3465</v>
      </c>
      <c r="C855" s="316" t="s">
        <v>3579</v>
      </c>
      <c r="D855" s="316">
        <f t="shared" si="13"/>
        <v>0</v>
      </c>
      <c r="G855" s="316">
        <v>0</v>
      </c>
      <c r="H855" s="316">
        <v>0</v>
      </c>
      <c r="I855" s="316">
        <v>0</v>
      </c>
      <c r="J855" s="316">
        <v>0</v>
      </c>
      <c r="K855" s="316">
        <v>0</v>
      </c>
      <c r="L855" s="316">
        <v>0</v>
      </c>
      <c r="M855" s="316">
        <v>0</v>
      </c>
      <c r="N855" s="316">
        <v>0</v>
      </c>
      <c r="O855" s="316">
        <v>0</v>
      </c>
      <c r="P855" s="316">
        <v>0</v>
      </c>
      <c r="Q855" s="316">
        <v>0</v>
      </c>
      <c r="R855" s="316">
        <v>0</v>
      </c>
      <c r="S855" s="316">
        <v>0</v>
      </c>
      <c r="T855" s="316">
        <v>0</v>
      </c>
      <c r="U855" s="316">
        <v>0</v>
      </c>
      <c r="V855" s="316">
        <v>0</v>
      </c>
      <c r="W855" s="316">
        <v>0</v>
      </c>
      <c r="X855" s="316">
        <v>0</v>
      </c>
      <c r="Y855" s="316">
        <v>0</v>
      </c>
      <c r="Z855" s="316">
        <v>0</v>
      </c>
      <c r="AA855" s="316">
        <v>0</v>
      </c>
      <c r="AB855" s="316">
        <v>0</v>
      </c>
      <c r="AC855" s="316">
        <v>0</v>
      </c>
      <c r="AD855" s="316">
        <v>0</v>
      </c>
      <c r="AE855" s="316">
        <v>0</v>
      </c>
      <c r="AF855" s="316">
        <v>0</v>
      </c>
      <c r="AG855" s="316">
        <v>0</v>
      </c>
      <c r="AH855" s="316">
        <v>0</v>
      </c>
      <c r="AI855" s="316">
        <v>0</v>
      </c>
      <c r="AJ855" s="316">
        <v>0</v>
      </c>
      <c r="AK855" s="316">
        <v>0</v>
      </c>
      <c r="AL855" s="316">
        <v>0</v>
      </c>
    </row>
    <row r="856" spans="1:38">
      <c r="A856" s="316">
        <v>133</v>
      </c>
      <c r="B856" s="316" t="s">
        <v>3465</v>
      </c>
      <c r="C856" s="316" t="s">
        <v>3580</v>
      </c>
      <c r="D856" s="316">
        <f t="shared" si="13"/>
        <v>0</v>
      </c>
      <c r="G856" s="316">
        <v>0</v>
      </c>
      <c r="H856" s="316">
        <v>0</v>
      </c>
      <c r="I856" s="316">
        <v>0</v>
      </c>
      <c r="J856" s="316">
        <v>0</v>
      </c>
      <c r="K856" s="316">
        <v>0</v>
      </c>
      <c r="L856" s="316">
        <v>0</v>
      </c>
      <c r="M856" s="316">
        <v>0</v>
      </c>
      <c r="N856" s="316">
        <v>0</v>
      </c>
      <c r="O856" s="316">
        <v>0</v>
      </c>
      <c r="P856" s="316">
        <v>0</v>
      </c>
      <c r="Q856" s="316">
        <v>0</v>
      </c>
      <c r="R856" s="316">
        <v>0</v>
      </c>
      <c r="S856" s="316">
        <v>0</v>
      </c>
      <c r="T856" s="316">
        <v>0</v>
      </c>
      <c r="U856" s="316">
        <v>0</v>
      </c>
      <c r="V856" s="316">
        <v>0</v>
      </c>
      <c r="W856" s="316">
        <v>0</v>
      </c>
      <c r="X856" s="316">
        <v>0</v>
      </c>
      <c r="Y856" s="316">
        <v>0</v>
      </c>
      <c r="Z856" s="316">
        <v>0</v>
      </c>
      <c r="AA856" s="316">
        <v>0</v>
      </c>
      <c r="AB856" s="316">
        <v>0</v>
      </c>
      <c r="AC856" s="316">
        <v>0</v>
      </c>
      <c r="AD856" s="316">
        <v>0</v>
      </c>
      <c r="AE856" s="316">
        <v>0</v>
      </c>
      <c r="AF856" s="316">
        <v>0</v>
      </c>
      <c r="AG856" s="316">
        <v>0</v>
      </c>
      <c r="AH856" s="316">
        <v>0</v>
      </c>
      <c r="AI856" s="316">
        <v>0</v>
      </c>
      <c r="AJ856" s="316">
        <v>0</v>
      </c>
      <c r="AK856" s="316">
        <v>0</v>
      </c>
      <c r="AL856" s="316">
        <v>0</v>
      </c>
    </row>
    <row r="857" spans="1:38">
      <c r="A857" s="316">
        <v>134</v>
      </c>
      <c r="B857" s="316" t="s">
        <v>3465</v>
      </c>
      <c r="C857" s="316" t="s">
        <v>3581</v>
      </c>
      <c r="D857" s="316">
        <f t="shared" si="13"/>
        <v>0</v>
      </c>
      <c r="G857" s="316">
        <v>0</v>
      </c>
      <c r="H857" s="316">
        <v>0</v>
      </c>
      <c r="I857" s="316">
        <v>0</v>
      </c>
      <c r="J857" s="316">
        <v>0</v>
      </c>
      <c r="K857" s="316">
        <v>0</v>
      </c>
      <c r="L857" s="316">
        <v>0</v>
      </c>
      <c r="M857" s="316">
        <v>0</v>
      </c>
      <c r="N857" s="316">
        <v>0</v>
      </c>
      <c r="O857" s="316">
        <v>0</v>
      </c>
      <c r="P857" s="316">
        <v>0</v>
      </c>
      <c r="Q857" s="316">
        <v>0</v>
      </c>
      <c r="R857" s="316">
        <v>0</v>
      </c>
      <c r="S857" s="316">
        <v>0</v>
      </c>
      <c r="T857" s="316">
        <v>0</v>
      </c>
      <c r="U857" s="316">
        <v>0</v>
      </c>
      <c r="V857" s="316">
        <v>0</v>
      </c>
      <c r="W857" s="316">
        <v>0</v>
      </c>
      <c r="X857" s="316">
        <v>0</v>
      </c>
      <c r="Y857" s="316">
        <v>0</v>
      </c>
      <c r="Z857" s="316">
        <v>0</v>
      </c>
      <c r="AA857" s="316">
        <v>0</v>
      </c>
      <c r="AB857" s="316">
        <v>0</v>
      </c>
      <c r="AC857" s="316">
        <v>0</v>
      </c>
      <c r="AD857" s="316">
        <v>0</v>
      </c>
      <c r="AE857" s="316">
        <v>0</v>
      </c>
      <c r="AF857" s="316">
        <v>0</v>
      </c>
      <c r="AG857" s="316">
        <v>0</v>
      </c>
      <c r="AH857" s="316">
        <v>0</v>
      </c>
      <c r="AI857" s="316">
        <v>0</v>
      </c>
      <c r="AJ857" s="316">
        <v>0</v>
      </c>
      <c r="AK857" s="316">
        <v>0</v>
      </c>
      <c r="AL857" s="316">
        <v>0</v>
      </c>
    </row>
    <row r="858" spans="1:38">
      <c r="A858" s="316">
        <v>137</v>
      </c>
      <c r="B858" s="316" t="s">
        <v>3465</v>
      </c>
      <c r="C858" s="316" t="s">
        <v>3582</v>
      </c>
      <c r="D858" s="316">
        <f t="shared" si="13"/>
        <v>6000</v>
      </c>
      <c r="G858" s="316">
        <v>0</v>
      </c>
      <c r="H858" s="316">
        <v>0</v>
      </c>
      <c r="I858" s="316">
        <v>0</v>
      </c>
      <c r="J858" s="316">
        <v>0</v>
      </c>
      <c r="K858" s="316">
        <v>0</v>
      </c>
      <c r="L858" s="316">
        <v>0</v>
      </c>
      <c r="M858" s="316">
        <v>0</v>
      </c>
      <c r="N858" s="316">
        <v>0</v>
      </c>
      <c r="O858" s="316">
        <v>0</v>
      </c>
      <c r="P858" s="316">
        <v>0</v>
      </c>
      <c r="Q858" s="316">
        <v>1200</v>
      </c>
      <c r="R858" s="316">
        <v>0</v>
      </c>
      <c r="S858" s="316">
        <v>0</v>
      </c>
      <c r="T858" s="316">
        <v>0</v>
      </c>
      <c r="U858" s="316">
        <v>0</v>
      </c>
      <c r="V858" s="316">
        <v>0</v>
      </c>
      <c r="W858" s="316">
        <v>1200</v>
      </c>
      <c r="X858" s="316">
        <v>0</v>
      </c>
      <c r="Y858" s="316">
        <v>0</v>
      </c>
      <c r="Z858" s="316">
        <v>1200</v>
      </c>
      <c r="AA858" s="316">
        <v>0</v>
      </c>
      <c r="AB858" s="316">
        <v>0</v>
      </c>
      <c r="AC858" s="316">
        <v>0</v>
      </c>
      <c r="AD858" s="316">
        <v>0</v>
      </c>
      <c r="AE858" s="316">
        <v>0</v>
      </c>
      <c r="AF858" s="316">
        <v>1200</v>
      </c>
      <c r="AG858" s="316">
        <v>0</v>
      </c>
      <c r="AH858" s="316">
        <v>0</v>
      </c>
      <c r="AI858" s="316">
        <v>0</v>
      </c>
      <c r="AJ858" s="316">
        <v>0</v>
      </c>
      <c r="AK858" s="316">
        <v>1200</v>
      </c>
      <c r="AL858" s="316">
        <v>6000</v>
      </c>
    </row>
    <row r="859" spans="1:38">
      <c r="A859" s="316">
        <v>138</v>
      </c>
      <c r="B859" s="316" t="s">
        <v>3465</v>
      </c>
      <c r="C859" s="316" t="s">
        <v>3583</v>
      </c>
      <c r="D859" s="316">
        <f t="shared" si="13"/>
        <v>6000</v>
      </c>
      <c r="G859" s="316">
        <v>0</v>
      </c>
      <c r="H859" s="316">
        <v>0</v>
      </c>
      <c r="I859" s="316">
        <v>0</v>
      </c>
      <c r="J859" s="316">
        <v>0</v>
      </c>
      <c r="K859" s="316">
        <v>0</v>
      </c>
      <c r="L859" s="316">
        <v>0</v>
      </c>
      <c r="M859" s="316">
        <v>0</v>
      </c>
      <c r="N859" s="316">
        <v>0</v>
      </c>
      <c r="O859" s="316">
        <v>0</v>
      </c>
      <c r="P859" s="316">
        <v>0</v>
      </c>
      <c r="Q859" s="316">
        <v>1200</v>
      </c>
      <c r="R859" s="316">
        <v>0</v>
      </c>
      <c r="S859" s="316">
        <v>0</v>
      </c>
      <c r="T859" s="316">
        <v>0</v>
      </c>
      <c r="U859" s="316">
        <v>0</v>
      </c>
      <c r="V859" s="316">
        <v>0</v>
      </c>
      <c r="W859" s="316">
        <v>1200</v>
      </c>
      <c r="X859" s="316">
        <v>0</v>
      </c>
      <c r="Y859" s="316">
        <v>0</v>
      </c>
      <c r="Z859" s="316">
        <v>1200</v>
      </c>
      <c r="AA859" s="316">
        <v>0</v>
      </c>
      <c r="AB859" s="316">
        <v>0</v>
      </c>
      <c r="AC859" s="316">
        <v>0</v>
      </c>
      <c r="AD859" s="316">
        <v>0</v>
      </c>
      <c r="AE859" s="316">
        <v>0</v>
      </c>
      <c r="AF859" s="316">
        <v>1200</v>
      </c>
      <c r="AG859" s="316">
        <v>0</v>
      </c>
      <c r="AH859" s="316">
        <v>0</v>
      </c>
      <c r="AI859" s="316">
        <v>0</v>
      </c>
      <c r="AJ859" s="316">
        <v>0</v>
      </c>
      <c r="AK859" s="316">
        <v>1200</v>
      </c>
      <c r="AL859" s="316">
        <v>6000</v>
      </c>
    </row>
    <row r="860" spans="1:38">
      <c r="A860" s="316">
        <v>139</v>
      </c>
      <c r="B860" s="316" t="s">
        <v>3465</v>
      </c>
      <c r="C860" s="316" t="s">
        <v>3584</v>
      </c>
      <c r="D860" s="316">
        <f t="shared" si="13"/>
        <v>0</v>
      </c>
      <c r="G860" s="316">
        <v>0</v>
      </c>
      <c r="H860" s="316">
        <v>0</v>
      </c>
      <c r="I860" s="316">
        <v>0</v>
      </c>
      <c r="J860" s="316">
        <v>0</v>
      </c>
      <c r="K860" s="316">
        <v>0</v>
      </c>
      <c r="L860" s="316">
        <v>0</v>
      </c>
      <c r="M860" s="316">
        <v>0</v>
      </c>
      <c r="N860" s="316">
        <v>0</v>
      </c>
      <c r="O860" s="316">
        <v>0</v>
      </c>
      <c r="P860" s="316">
        <v>0</v>
      </c>
      <c r="Q860" s="316">
        <v>0</v>
      </c>
      <c r="R860" s="316">
        <v>0</v>
      </c>
      <c r="S860" s="316">
        <v>0</v>
      </c>
      <c r="T860" s="316">
        <v>0</v>
      </c>
      <c r="U860" s="316">
        <v>0</v>
      </c>
      <c r="V860" s="316">
        <v>0</v>
      </c>
      <c r="W860" s="316">
        <v>0</v>
      </c>
      <c r="X860" s="316">
        <v>0</v>
      </c>
      <c r="Y860" s="316">
        <v>0</v>
      </c>
      <c r="Z860" s="316">
        <v>0</v>
      </c>
      <c r="AA860" s="316">
        <v>0</v>
      </c>
      <c r="AB860" s="316">
        <v>0</v>
      </c>
      <c r="AC860" s="316">
        <v>0</v>
      </c>
      <c r="AD860" s="316">
        <v>0</v>
      </c>
      <c r="AE860" s="316">
        <v>0</v>
      </c>
      <c r="AF860" s="316">
        <v>0</v>
      </c>
      <c r="AG860" s="316">
        <v>0</v>
      </c>
      <c r="AH860" s="316">
        <v>0</v>
      </c>
      <c r="AI860" s="316">
        <v>0</v>
      </c>
      <c r="AJ860" s="316">
        <v>0</v>
      </c>
      <c r="AK860" s="316">
        <v>0</v>
      </c>
      <c r="AL860" s="316">
        <v>0</v>
      </c>
    </row>
    <row r="861" spans="1:38">
      <c r="A861" s="316">
        <v>140</v>
      </c>
      <c r="B861" s="316" t="s">
        <v>3465</v>
      </c>
      <c r="C861" s="316" t="s">
        <v>3585</v>
      </c>
      <c r="D861" s="316">
        <f t="shared" si="13"/>
        <v>2800</v>
      </c>
      <c r="G861" s="316">
        <v>0</v>
      </c>
      <c r="H861" s="316">
        <v>0</v>
      </c>
      <c r="I861" s="316">
        <v>0</v>
      </c>
      <c r="J861" s="316">
        <v>0</v>
      </c>
      <c r="K861" s="316">
        <v>0</v>
      </c>
      <c r="L861" s="316">
        <v>0</v>
      </c>
      <c r="M861" s="316">
        <v>0</v>
      </c>
      <c r="N861" s="316">
        <v>0</v>
      </c>
      <c r="O861" s="316">
        <v>0</v>
      </c>
      <c r="P861" s="316">
        <v>0</v>
      </c>
      <c r="Q861" s="316">
        <v>0</v>
      </c>
      <c r="R861" s="316">
        <v>1400</v>
      </c>
      <c r="S861" s="316">
        <v>0</v>
      </c>
      <c r="T861" s="316">
        <v>0</v>
      </c>
      <c r="U861" s="316">
        <v>0</v>
      </c>
      <c r="V861" s="316">
        <v>0</v>
      </c>
      <c r="W861" s="316">
        <v>0</v>
      </c>
      <c r="X861" s="316">
        <v>0</v>
      </c>
      <c r="Y861" s="316">
        <v>0</v>
      </c>
      <c r="Z861" s="316">
        <v>0</v>
      </c>
      <c r="AA861" s="316">
        <v>0</v>
      </c>
      <c r="AB861" s="316">
        <v>0</v>
      </c>
      <c r="AC861" s="316">
        <v>0</v>
      </c>
      <c r="AD861" s="316">
        <v>1400</v>
      </c>
      <c r="AE861" s="316">
        <v>0</v>
      </c>
      <c r="AF861" s="316">
        <v>0</v>
      </c>
      <c r="AG861" s="316">
        <v>0</v>
      </c>
      <c r="AH861" s="316">
        <v>0</v>
      </c>
      <c r="AI861" s="316">
        <v>0</v>
      </c>
      <c r="AJ861" s="316">
        <v>0</v>
      </c>
      <c r="AK861" s="316">
        <v>0</v>
      </c>
      <c r="AL861" s="316">
        <v>2800</v>
      </c>
    </row>
    <row r="862" spans="1:38">
      <c r="A862" s="316">
        <v>141</v>
      </c>
      <c r="B862" s="316" t="s">
        <v>3465</v>
      </c>
      <c r="C862" s="316" t="s">
        <v>3586</v>
      </c>
      <c r="D862" s="316">
        <f t="shared" si="13"/>
        <v>3000</v>
      </c>
      <c r="G862" s="316">
        <v>0</v>
      </c>
      <c r="H862" s="316">
        <v>0</v>
      </c>
      <c r="I862" s="316">
        <v>0</v>
      </c>
      <c r="J862" s="316">
        <v>0</v>
      </c>
      <c r="K862" s="316">
        <v>0</v>
      </c>
      <c r="L862" s="316">
        <v>0</v>
      </c>
      <c r="M862" s="316">
        <v>0</v>
      </c>
      <c r="N862" s="316">
        <v>0</v>
      </c>
      <c r="O862" s="316">
        <v>0</v>
      </c>
      <c r="P862" s="316">
        <v>0</v>
      </c>
      <c r="Q862" s="316">
        <v>1500</v>
      </c>
      <c r="R862" s="316">
        <v>0</v>
      </c>
      <c r="S862" s="316">
        <v>0</v>
      </c>
      <c r="T862" s="316">
        <v>0</v>
      </c>
      <c r="U862" s="316">
        <v>0</v>
      </c>
      <c r="V862" s="316">
        <v>0</v>
      </c>
      <c r="W862" s="316">
        <v>0</v>
      </c>
      <c r="X862" s="316">
        <v>0</v>
      </c>
      <c r="Y862" s="316">
        <v>0</v>
      </c>
      <c r="Z862" s="316">
        <v>0</v>
      </c>
      <c r="AA862" s="316">
        <v>1500</v>
      </c>
      <c r="AB862" s="316">
        <v>0</v>
      </c>
      <c r="AC862" s="316">
        <v>0</v>
      </c>
      <c r="AD862" s="316">
        <v>0</v>
      </c>
      <c r="AE862" s="316">
        <v>0</v>
      </c>
      <c r="AF862" s="316">
        <v>0</v>
      </c>
      <c r="AG862" s="316">
        <v>0</v>
      </c>
      <c r="AH862" s="316">
        <v>0</v>
      </c>
      <c r="AI862" s="316">
        <v>0</v>
      </c>
      <c r="AJ862" s="316">
        <v>0</v>
      </c>
      <c r="AK862" s="316">
        <v>0</v>
      </c>
      <c r="AL862" s="316">
        <v>3000</v>
      </c>
    </row>
    <row r="863" spans="1:38">
      <c r="A863" s="316">
        <v>143</v>
      </c>
      <c r="B863" s="316" t="s">
        <v>3465</v>
      </c>
      <c r="C863" s="316" t="s">
        <v>3587</v>
      </c>
      <c r="D863" s="316">
        <f t="shared" si="13"/>
        <v>0</v>
      </c>
      <c r="G863" s="316">
        <v>0</v>
      </c>
      <c r="H863" s="316">
        <v>0</v>
      </c>
      <c r="I863" s="316">
        <v>0</v>
      </c>
      <c r="J863" s="316">
        <v>0</v>
      </c>
      <c r="K863" s="316">
        <v>0</v>
      </c>
      <c r="L863" s="316">
        <v>0</v>
      </c>
      <c r="M863" s="316">
        <v>0</v>
      </c>
      <c r="N863" s="316">
        <v>0</v>
      </c>
      <c r="O863" s="316">
        <v>0</v>
      </c>
      <c r="P863" s="316">
        <v>0</v>
      </c>
      <c r="Q863" s="316">
        <v>0</v>
      </c>
      <c r="R863" s="316">
        <v>0</v>
      </c>
      <c r="S863" s="316">
        <v>0</v>
      </c>
      <c r="T863" s="316">
        <v>0</v>
      </c>
      <c r="U863" s="316">
        <v>0</v>
      </c>
      <c r="V863" s="316">
        <v>0</v>
      </c>
      <c r="W863" s="316">
        <v>0</v>
      </c>
      <c r="X863" s="316">
        <v>0</v>
      </c>
      <c r="Y863" s="316">
        <v>0</v>
      </c>
      <c r="Z863" s="316">
        <v>0</v>
      </c>
      <c r="AA863" s="316">
        <v>0</v>
      </c>
      <c r="AB863" s="316">
        <v>0</v>
      </c>
      <c r="AC863" s="316">
        <v>0</v>
      </c>
      <c r="AD863" s="316">
        <v>0</v>
      </c>
      <c r="AE863" s="316">
        <v>0</v>
      </c>
      <c r="AF863" s="316">
        <v>0</v>
      </c>
      <c r="AG863" s="316">
        <v>0</v>
      </c>
      <c r="AH863" s="316">
        <v>0</v>
      </c>
      <c r="AI863" s="316">
        <v>0</v>
      </c>
      <c r="AJ863" s="316">
        <v>0</v>
      </c>
      <c r="AK863" s="316">
        <v>0</v>
      </c>
      <c r="AL863" s="316">
        <v>0</v>
      </c>
    </row>
    <row r="864" spans="1:38">
      <c r="A864" s="316">
        <v>144</v>
      </c>
      <c r="B864" s="316" t="s">
        <v>3465</v>
      </c>
      <c r="C864" s="316" t="s">
        <v>3588</v>
      </c>
      <c r="D864" s="316">
        <f t="shared" si="13"/>
        <v>0</v>
      </c>
      <c r="G864" s="316">
        <v>0</v>
      </c>
      <c r="H864" s="316">
        <v>0</v>
      </c>
      <c r="I864" s="316">
        <v>0</v>
      </c>
      <c r="J864" s="316">
        <v>0</v>
      </c>
      <c r="K864" s="316">
        <v>0</v>
      </c>
      <c r="L864" s="316">
        <v>0</v>
      </c>
      <c r="M864" s="316">
        <v>0</v>
      </c>
      <c r="N864" s="316">
        <v>0</v>
      </c>
      <c r="O864" s="316">
        <v>0</v>
      </c>
      <c r="P864" s="316">
        <v>0</v>
      </c>
      <c r="Q864" s="316">
        <v>0</v>
      </c>
      <c r="R864" s="316">
        <v>0</v>
      </c>
      <c r="S864" s="316">
        <v>0</v>
      </c>
      <c r="T864" s="316">
        <v>0</v>
      </c>
      <c r="U864" s="316">
        <v>0</v>
      </c>
      <c r="V864" s="316">
        <v>0</v>
      </c>
      <c r="W864" s="316">
        <v>0</v>
      </c>
      <c r="X864" s="316">
        <v>0</v>
      </c>
      <c r="Y864" s="316">
        <v>0</v>
      </c>
      <c r="Z864" s="316">
        <v>0</v>
      </c>
      <c r="AA864" s="316">
        <v>0</v>
      </c>
      <c r="AB864" s="316">
        <v>0</v>
      </c>
      <c r="AC864" s="316">
        <v>0</v>
      </c>
      <c r="AD864" s="316">
        <v>0</v>
      </c>
      <c r="AE864" s="316">
        <v>0</v>
      </c>
      <c r="AF864" s="316">
        <v>0</v>
      </c>
      <c r="AG864" s="316">
        <v>0</v>
      </c>
      <c r="AH864" s="316">
        <v>0</v>
      </c>
      <c r="AI864" s="316">
        <v>0</v>
      </c>
      <c r="AJ864" s="316">
        <v>0</v>
      </c>
      <c r="AK864" s="316">
        <v>0</v>
      </c>
      <c r="AL864" s="316">
        <v>0</v>
      </c>
    </row>
    <row r="865" spans="1:38">
      <c r="A865" s="316">
        <v>146</v>
      </c>
      <c r="B865" s="316" t="s">
        <v>3465</v>
      </c>
      <c r="C865" s="316" t="s">
        <v>3589</v>
      </c>
      <c r="D865" s="316">
        <f t="shared" si="13"/>
        <v>900</v>
      </c>
      <c r="G865" s="316">
        <v>0</v>
      </c>
      <c r="H865" s="316">
        <v>0</v>
      </c>
      <c r="I865" s="316">
        <v>0</v>
      </c>
      <c r="J865" s="316">
        <v>0</v>
      </c>
      <c r="K865" s="316">
        <v>0</v>
      </c>
      <c r="L865" s="316">
        <v>0</v>
      </c>
      <c r="M865" s="316">
        <v>0</v>
      </c>
      <c r="N865" s="316">
        <v>0</v>
      </c>
      <c r="O865" s="316">
        <v>0</v>
      </c>
      <c r="P865" s="316">
        <v>0</v>
      </c>
      <c r="Q865" s="316">
        <v>0</v>
      </c>
      <c r="R865" s="316">
        <v>0</v>
      </c>
      <c r="S865" s="316">
        <v>0</v>
      </c>
      <c r="T865" s="316">
        <v>0</v>
      </c>
      <c r="U865" s="316">
        <v>0</v>
      </c>
      <c r="V865" s="316">
        <v>0</v>
      </c>
      <c r="W865" s="316">
        <v>0</v>
      </c>
      <c r="X865" s="316">
        <v>0</v>
      </c>
      <c r="Y865" s="316">
        <v>0</v>
      </c>
      <c r="Z865" s="316">
        <v>0</v>
      </c>
      <c r="AA865" s="316">
        <v>0</v>
      </c>
      <c r="AB865" s="316">
        <v>0</v>
      </c>
      <c r="AC865" s="316">
        <v>0</v>
      </c>
      <c r="AD865" s="316">
        <v>0</v>
      </c>
      <c r="AE865" s="316">
        <v>0</v>
      </c>
      <c r="AF865" s="316">
        <v>0</v>
      </c>
      <c r="AG865" s="316">
        <v>900</v>
      </c>
      <c r="AH865" s="316">
        <v>0</v>
      </c>
      <c r="AI865" s="316">
        <v>0</v>
      </c>
      <c r="AJ865" s="316">
        <v>0</v>
      </c>
      <c r="AK865" s="316">
        <v>0</v>
      </c>
      <c r="AL865" s="316">
        <v>900</v>
      </c>
    </row>
    <row r="866" spans="1:38">
      <c r="A866" s="316">
        <v>147</v>
      </c>
      <c r="B866" s="316" t="s">
        <v>3465</v>
      </c>
      <c r="C866" s="316" t="s">
        <v>3590</v>
      </c>
      <c r="D866" s="316">
        <f t="shared" si="13"/>
        <v>0</v>
      </c>
      <c r="G866" s="316">
        <v>0</v>
      </c>
      <c r="H866" s="316">
        <v>0</v>
      </c>
      <c r="I866" s="316">
        <v>0</v>
      </c>
      <c r="J866" s="316">
        <v>0</v>
      </c>
      <c r="K866" s="316">
        <v>0</v>
      </c>
      <c r="L866" s="316">
        <v>0</v>
      </c>
      <c r="M866" s="316">
        <v>0</v>
      </c>
      <c r="N866" s="316">
        <v>0</v>
      </c>
      <c r="O866" s="316">
        <v>0</v>
      </c>
      <c r="P866" s="316">
        <v>0</v>
      </c>
      <c r="Q866" s="316">
        <v>0</v>
      </c>
      <c r="R866" s="316">
        <v>0</v>
      </c>
      <c r="S866" s="316">
        <v>0</v>
      </c>
      <c r="T866" s="316">
        <v>0</v>
      </c>
      <c r="U866" s="316">
        <v>0</v>
      </c>
      <c r="V866" s="316">
        <v>0</v>
      </c>
      <c r="W866" s="316">
        <v>0</v>
      </c>
      <c r="X866" s="316">
        <v>0</v>
      </c>
      <c r="Y866" s="316">
        <v>0</v>
      </c>
      <c r="Z866" s="316">
        <v>0</v>
      </c>
      <c r="AA866" s="316">
        <v>0</v>
      </c>
      <c r="AB866" s="316">
        <v>0</v>
      </c>
      <c r="AC866" s="316">
        <v>0</v>
      </c>
      <c r="AD866" s="316">
        <v>0</v>
      </c>
      <c r="AE866" s="316">
        <v>0</v>
      </c>
      <c r="AF866" s="316">
        <v>0</v>
      </c>
      <c r="AG866" s="316">
        <v>0</v>
      </c>
      <c r="AH866" s="316">
        <v>0</v>
      </c>
      <c r="AI866" s="316">
        <v>0</v>
      </c>
      <c r="AJ866" s="316">
        <v>0</v>
      </c>
      <c r="AK866" s="316">
        <v>0</v>
      </c>
      <c r="AL866" s="316">
        <v>0</v>
      </c>
    </row>
    <row r="867" spans="1:38">
      <c r="A867" s="316">
        <v>148</v>
      </c>
      <c r="B867" s="316" t="s">
        <v>3465</v>
      </c>
      <c r="C867" s="316" t="s">
        <v>3591</v>
      </c>
      <c r="D867" s="316">
        <f t="shared" si="13"/>
        <v>800</v>
      </c>
      <c r="G867" s="316">
        <v>0</v>
      </c>
      <c r="H867" s="316">
        <v>0</v>
      </c>
      <c r="I867" s="316">
        <v>0</v>
      </c>
      <c r="J867" s="316">
        <v>0</v>
      </c>
      <c r="K867" s="316">
        <v>0</v>
      </c>
      <c r="L867" s="316">
        <v>0</v>
      </c>
      <c r="M867" s="316">
        <v>0</v>
      </c>
      <c r="N867" s="316">
        <v>0</v>
      </c>
      <c r="O867" s="316">
        <v>0</v>
      </c>
      <c r="P867" s="316">
        <v>0</v>
      </c>
      <c r="Q867" s="316">
        <v>0</v>
      </c>
      <c r="R867" s="316">
        <v>0</v>
      </c>
      <c r="S867" s="316">
        <v>0</v>
      </c>
      <c r="T867" s="316">
        <v>0</v>
      </c>
      <c r="U867" s="316">
        <v>0</v>
      </c>
      <c r="V867" s="316">
        <v>0</v>
      </c>
      <c r="W867" s="316">
        <v>0</v>
      </c>
      <c r="X867" s="316">
        <v>0</v>
      </c>
      <c r="Y867" s="316">
        <v>0</v>
      </c>
      <c r="Z867" s="316">
        <v>0</v>
      </c>
      <c r="AA867" s="316">
        <v>0</v>
      </c>
      <c r="AB867" s="316">
        <v>0</v>
      </c>
      <c r="AC867" s="316">
        <v>0</v>
      </c>
      <c r="AD867" s="316">
        <v>0</v>
      </c>
      <c r="AE867" s="316">
        <v>800</v>
      </c>
      <c r="AF867" s="316">
        <v>0</v>
      </c>
      <c r="AG867" s="316">
        <v>0</v>
      </c>
      <c r="AH867" s="316">
        <v>0</v>
      </c>
      <c r="AI867" s="316">
        <v>0</v>
      </c>
      <c r="AJ867" s="316">
        <v>0</v>
      </c>
      <c r="AK867" s="316">
        <v>0</v>
      </c>
      <c r="AL867" s="316">
        <v>800</v>
      </c>
    </row>
    <row r="868" spans="1:38">
      <c r="A868" s="316">
        <v>149</v>
      </c>
      <c r="B868" s="316" t="s">
        <v>3465</v>
      </c>
      <c r="C868" s="316" t="s">
        <v>3592</v>
      </c>
      <c r="D868" s="316">
        <f t="shared" si="13"/>
        <v>0</v>
      </c>
      <c r="G868" s="316">
        <v>0</v>
      </c>
      <c r="H868" s="316">
        <v>0</v>
      </c>
      <c r="I868" s="316">
        <v>0</v>
      </c>
      <c r="J868" s="316">
        <v>0</v>
      </c>
      <c r="K868" s="316">
        <v>0</v>
      </c>
      <c r="L868" s="316">
        <v>0</v>
      </c>
      <c r="M868" s="316">
        <v>0</v>
      </c>
      <c r="N868" s="316">
        <v>0</v>
      </c>
      <c r="O868" s="316">
        <v>0</v>
      </c>
      <c r="P868" s="316">
        <v>0</v>
      </c>
      <c r="Q868" s="316">
        <v>0</v>
      </c>
      <c r="R868" s="316">
        <v>0</v>
      </c>
      <c r="S868" s="316">
        <v>0</v>
      </c>
      <c r="T868" s="316">
        <v>0</v>
      </c>
      <c r="U868" s="316">
        <v>0</v>
      </c>
      <c r="V868" s="316">
        <v>0</v>
      </c>
      <c r="W868" s="316">
        <v>0</v>
      </c>
      <c r="X868" s="316">
        <v>0</v>
      </c>
      <c r="Y868" s="316">
        <v>0</v>
      </c>
      <c r="Z868" s="316">
        <v>0</v>
      </c>
      <c r="AA868" s="316">
        <v>0</v>
      </c>
      <c r="AB868" s="316">
        <v>0</v>
      </c>
      <c r="AC868" s="316">
        <v>0</v>
      </c>
      <c r="AD868" s="316">
        <v>0</v>
      </c>
      <c r="AE868" s="316">
        <v>0</v>
      </c>
      <c r="AF868" s="316">
        <v>0</v>
      </c>
      <c r="AG868" s="316">
        <v>0</v>
      </c>
      <c r="AH868" s="316">
        <v>0</v>
      </c>
      <c r="AI868" s="316">
        <v>0</v>
      </c>
      <c r="AJ868" s="316">
        <v>0</v>
      </c>
      <c r="AK868" s="316">
        <v>0</v>
      </c>
      <c r="AL868" s="316">
        <v>0</v>
      </c>
    </row>
    <row r="869" spans="1:38">
      <c r="A869" s="316">
        <v>151</v>
      </c>
      <c r="B869" s="316" t="s">
        <v>3465</v>
      </c>
      <c r="C869" s="316" t="s">
        <v>3593</v>
      </c>
      <c r="D869" s="316">
        <f t="shared" si="13"/>
        <v>6300</v>
      </c>
      <c r="G869" s="316">
        <v>0</v>
      </c>
      <c r="H869" s="316">
        <v>0</v>
      </c>
      <c r="I869" s="316">
        <v>0</v>
      </c>
      <c r="J869" s="316">
        <v>0</v>
      </c>
      <c r="K869" s="316">
        <v>0</v>
      </c>
      <c r="L869" s="316">
        <v>0</v>
      </c>
      <c r="M869" s="316">
        <v>0</v>
      </c>
      <c r="N869" s="316">
        <v>0</v>
      </c>
      <c r="O869" s="316">
        <v>0</v>
      </c>
      <c r="P869" s="316">
        <v>2100</v>
      </c>
      <c r="Q869" s="316">
        <v>0</v>
      </c>
      <c r="R869" s="316">
        <v>0</v>
      </c>
      <c r="S869" s="316">
        <v>0</v>
      </c>
      <c r="T869" s="316">
        <v>0</v>
      </c>
      <c r="U869" s="316">
        <v>0</v>
      </c>
      <c r="V869" s="316">
        <v>0</v>
      </c>
      <c r="W869" s="316">
        <v>2100</v>
      </c>
      <c r="X869" s="316">
        <v>0</v>
      </c>
      <c r="Y869" s="316">
        <v>0</v>
      </c>
      <c r="Z869" s="316">
        <v>0</v>
      </c>
      <c r="AA869" s="316">
        <v>0</v>
      </c>
      <c r="AB869" s="316">
        <v>0</v>
      </c>
      <c r="AC869" s="316">
        <v>0</v>
      </c>
      <c r="AD869" s="316">
        <v>2100</v>
      </c>
      <c r="AE869" s="316">
        <v>0</v>
      </c>
      <c r="AF869" s="316">
        <v>0</v>
      </c>
      <c r="AG869" s="316">
        <v>0</v>
      </c>
      <c r="AH869" s="316">
        <v>0</v>
      </c>
      <c r="AI869" s="316">
        <v>0</v>
      </c>
      <c r="AJ869" s="316">
        <v>0</v>
      </c>
      <c r="AK869" s="316">
        <v>0</v>
      </c>
      <c r="AL869" s="316">
        <v>6300</v>
      </c>
    </row>
    <row r="870" spans="1:38">
      <c r="A870" s="316">
        <v>152</v>
      </c>
      <c r="B870" s="316" t="s">
        <v>3465</v>
      </c>
      <c r="C870" s="316" t="s">
        <v>3594</v>
      </c>
      <c r="D870" s="316">
        <f t="shared" si="13"/>
        <v>6300</v>
      </c>
      <c r="G870" s="316">
        <v>0</v>
      </c>
      <c r="H870" s="316">
        <v>0</v>
      </c>
      <c r="I870" s="316">
        <v>0</v>
      </c>
      <c r="J870" s="316">
        <v>0</v>
      </c>
      <c r="K870" s="316">
        <v>0</v>
      </c>
      <c r="L870" s="316">
        <v>0</v>
      </c>
      <c r="M870" s="316">
        <v>0</v>
      </c>
      <c r="N870" s="316">
        <v>0</v>
      </c>
      <c r="O870" s="316">
        <v>0</v>
      </c>
      <c r="P870" s="316">
        <v>2100</v>
      </c>
      <c r="Q870" s="316">
        <v>0</v>
      </c>
      <c r="R870" s="316">
        <v>0</v>
      </c>
      <c r="S870" s="316">
        <v>0</v>
      </c>
      <c r="T870" s="316">
        <v>0</v>
      </c>
      <c r="U870" s="316">
        <v>0</v>
      </c>
      <c r="V870" s="316">
        <v>0</v>
      </c>
      <c r="W870" s="316">
        <v>2100</v>
      </c>
      <c r="X870" s="316">
        <v>0</v>
      </c>
      <c r="Y870" s="316">
        <v>0</v>
      </c>
      <c r="Z870" s="316">
        <v>0</v>
      </c>
      <c r="AA870" s="316">
        <v>0</v>
      </c>
      <c r="AB870" s="316">
        <v>0</v>
      </c>
      <c r="AC870" s="316">
        <v>0</v>
      </c>
      <c r="AD870" s="316">
        <v>2100</v>
      </c>
      <c r="AE870" s="316">
        <v>0</v>
      </c>
      <c r="AF870" s="316">
        <v>0</v>
      </c>
      <c r="AG870" s="316">
        <v>0</v>
      </c>
      <c r="AH870" s="316">
        <v>0</v>
      </c>
      <c r="AI870" s="316">
        <v>0</v>
      </c>
      <c r="AJ870" s="316">
        <v>0</v>
      </c>
      <c r="AK870" s="316">
        <v>0</v>
      </c>
      <c r="AL870" s="316">
        <v>6300</v>
      </c>
    </row>
    <row r="871" spans="1:38">
      <c r="A871" s="316">
        <v>154</v>
      </c>
      <c r="B871" s="316" t="s">
        <v>3465</v>
      </c>
      <c r="C871" s="316" t="s">
        <v>3595</v>
      </c>
      <c r="D871" s="316">
        <f t="shared" si="13"/>
        <v>0</v>
      </c>
      <c r="G871" s="316">
        <v>0</v>
      </c>
      <c r="H871" s="316">
        <v>0</v>
      </c>
      <c r="I871" s="316">
        <v>0</v>
      </c>
      <c r="J871" s="316">
        <v>0</v>
      </c>
      <c r="K871" s="316">
        <v>0</v>
      </c>
      <c r="L871" s="316">
        <v>0</v>
      </c>
      <c r="M871" s="316">
        <v>0</v>
      </c>
      <c r="N871" s="316">
        <v>0</v>
      </c>
      <c r="O871" s="316">
        <v>0</v>
      </c>
      <c r="P871" s="316">
        <v>0</v>
      </c>
      <c r="Q871" s="316">
        <v>0</v>
      </c>
      <c r="R871" s="316">
        <v>0</v>
      </c>
      <c r="S871" s="316">
        <v>0</v>
      </c>
      <c r="T871" s="316">
        <v>0</v>
      </c>
      <c r="U871" s="316">
        <v>0</v>
      </c>
      <c r="V871" s="316">
        <v>0</v>
      </c>
      <c r="W871" s="316">
        <v>0</v>
      </c>
      <c r="X871" s="316">
        <v>0</v>
      </c>
      <c r="Y871" s="316">
        <v>0</v>
      </c>
      <c r="Z871" s="316">
        <v>0</v>
      </c>
      <c r="AA871" s="316">
        <v>0</v>
      </c>
      <c r="AB871" s="316">
        <v>0</v>
      </c>
      <c r="AC871" s="316">
        <v>0</v>
      </c>
      <c r="AD871" s="316">
        <v>0</v>
      </c>
      <c r="AE871" s="316">
        <v>0</v>
      </c>
      <c r="AF871" s="316">
        <v>0</v>
      </c>
      <c r="AG871" s="316">
        <v>0</v>
      </c>
      <c r="AH871" s="316">
        <v>0</v>
      </c>
      <c r="AI871" s="316">
        <v>0</v>
      </c>
      <c r="AJ871" s="316">
        <v>0</v>
      </c>
      <c r="AK871" s="316">
        <v>0</v>
      </c>
      <c r="AL871" s="316">
        <v>0</v>
      </c>
    </row>
    <row r="872" spans="1:38">
      <c r="A872" s="316">
        <v>155</v>
      </c>
      <c r="B872" s="316" t="s">
        <v>3465</v>
      </c>
      <c r="C872" s="316" t="s">
        <v>3596</v>
      </c>
      <c r="D872" s="316">
        <f t="shared" si="13"/>
        <v>0</v>
      </c>
      <c r="G872" s="316">
        <v>0</v>
      </c>
      <c r="H872" s="316">
        <v>0</v>
      </c>
      <c r="I872" s="316">
        <v>0</v>
      </c>
      <c r="J872" s="316">
        <v>0</v>
      </c>
      <c r="K872" s="316">
        <v>0</v>
      </c>
      <c r="L872" s="316">
        <v>0</v>
      </c>
      <c r="M872" s="316">
        <v>0</v>
      </c>
      <c r="N872" s="316">
        <v>0</v>
      </c>
      <c r="O872" s="316">
        <v>0</v>
      </c>
      <c r="P872" s="316">
        <v>0</v>
      </c>
      <c r="Q872" s="316">
        <v>0</v>
      </c>
      <c r="R872" s="316">
        <v>0</v>
      </c>
      <c r="S872" s="316">
        <v>0</v>
      </c>
      <c r="T872" s="316">
        <v>0</v>
      </c>
      <c r="U872" s="316">
        <v>0</v>
      </c>
      <c r="V872" s="316">
        <v>0</v>
      </c>
      <c r="W872" s="316">
        <v>0</v>
      </c>
      <c r="X872" s="316">
        <v>0</v>
      </c>
      <c r="Y872" s="316">
        <v>0</v>
      </c>
      <c r="Z872" s="316">
        <v>0</v>
      </c>
      <c r="AA872" s="316">
        <v>0</v>
      </c>
      <c r="AB872" s="316">
        <v>0</v>
      </c>
      <c r="AC872" s="316">
        <v>0</v>
      </c>
      <c r="AD872" s="316">
        <v>0</v>
      </c>
      <c r="AE872" s="316">
        <v>0</v>
      </c>
      <c r="AF872" s="316">
        <v>0</v>
      </c>
      <c r="AG872" s="316">
        <v>0</v>
      </c>
      <c r="AH872" s="316">
        <v>0</v>
      </c>
      <c r="AI872" s="316">
        <v>0</v>
      </c>
      <c r="AJ872" s="316">
        <v>0</v>
      </c>
      <c r="AK872" s="316">
        <v>0</v>
      </c>
      <c r="AL872" s="316">
        <v>0</v>
      </c>
    </row>
    <row r="873" spans="1:38">
      <c r="A873" s="316">
        <v>156</v>
      </c>
      <c r="B873" s="316" t="s">
        <v>3465</v>
      </c>
      <c r="C873" s="316" t="s">
        <v>3597</v>
      </c>
      <c r="D873" s="316">
        <f t="shared" si="13"/>
        <v>0</v>
      </c>
      <c r="G873" s="316">
        <v>0</v>
      </c>
      <c r="H873" s="316">
        <v>0</v>
      </c>
      <c r="I873" s="316">
        <v>0</v>
      </c>
      <c r="J873" s="316">
        <v>0</v>
      </c>
      <c r="K873" s="316">
        <v>0</v>
      </c>
      <c r="L873" s="316">
        <v>0</v>
      </c>
      <c r="M873" s="316">
        <v>0</v>
      </c>
      <c r="N873" s="316">
        <v>0</v>
      </c>
      <c r="O873" s="316">
        <v>0</v>
      </c>
      <c r="P873" s="316">
        <v>0</v>
      </c>
      <c r="Q873" s="316">
        <v>0</v>
      </c>
      <c r="R873" s="316">
        <v>0</v>
      </c>
      <c r="S873" s="316">
        <v>0</v>
      </c>
      <c r="T873" s="316">
        <v>0</v>
      </c>
      <c r="U873" s="316">
        <v>0</v>
      </c>
      <c r="V873" s="316">
        <v>0</v>
      </c>
      <c r="W873" s="316">
        <v>0</v>
      </c>
      <c r="X873" s="316">
        <v>0</v>
      </c>
      <c r="Y873" s="316">
        <v>0</v>
      </c>
      <c r="Z873" s="316">
        <v>0</v>
      </c>
      <c r="AA873" s="316">
        <v>0</v>
      </c>
      <c r="AB873" s="316">
        <v>0</v>
      </c>
      <c r="AC873" s="316">
        <v>0</v>
      </c>
      <c r="AD873" s="316">
        <v>0</v>
      </c>
      <c r="AE873" s="316">
        <v>0</v>
      </c>
      <c r="AF873" s="316">
        <v>0</v>
      </c>
      <c r="AG873" s="316">
        <v>0</v>
      </c>
      <c r="AH873" s="316">
        <v>0</v>
      </c>
      <c r="AI873" s="316">
        <v>0</v>
      </c>
      <c r="AJ873" s="316">
        <v>0</v>
      </c>
      <c r="AK873" s="316">
        <v>0</v>
      </c>
      <c r="AL873" s="316">
        <v>0</v>
      </c>
    </row>
    <row r="874" spans="1:38">
      <c r="A874" s="316">
        <v>157</v>
      </c>
      <c r="B874" s="316" t="s">
        <v>3465</v>
      </c>
      <c r="C874" s="316" t="s">
        <v>3598</v>
      </c>
      <c r="D874" s="316">
        <f t="shared" si="13"/>
        <v>0</v>
      </c>
      <c r="G874" s="316">
        <v>0</v>
      </c>
      <c r="H874" s="316">
        <v>0</v>
      </c>
      <c r="I874" s="316">
        <v>0</v>
      </c>
      <c r="J874" s="316">
        <v>0</v>
      </c>
      <c r="K874" s="316">
        <v>0</v>
      </c>
      <c r="L874" s="316">
        <v>0</v>
      </c>
      <c r="M874" s="316">
        <v>0</v>
      </c>
      <c r="N874" s="316">
        <v>0</v>
      </c>
      <c r="O874" s="316">
        <v>0</v>
      </c>
      <c r="P874" s="316">
        <v>0</v>
      </c>
      <c r="Q874" s="316">
        <v>0</v>
      </c>
      <c r="R874" s="316">
        <v>0</v>
      </c>
      <c r="S874" s="316">
        <v>0</v>
      </c>
      <c r="T874" s="316">
        <v>0</v>
      </c>
      <c r="U874" s="316">
        <v>0</v>
      </c>
      <c r="V874" s="316">
        <v>0</v>
      </c>
      <c r="W874" s="316">
        <v>0</v>
      </c>
      <c r="X874" s="316">
        <v>0</v>
      </c>
      <c r="Y874" s="316">
        <v>0</v>
      </c>
      <c r="Z874" s="316">
        <v>0</v>
      </c>
      <c r="AA874" s="316">
        <v>0</v>
      </c>
      <c r="AB874" s="316">
        <v>0</v>
      </c>
      <c r="AC874" s="316">
        <v>0</v>
      </c>
      <c r="AD874" s="316">
        <v>0</v>
      </c>
      <c r="AE874" s="316">
        <v>0</v>
      </c>
      <c r="AF874" s="316">
        <v>0</v>
      </c>
      <c r="AG874" s="316">
        <v>0</v>
      </c>
      <c r="AH874" s="316">
        <v>0</v>
      </c>
      <c r="AI874" s="316">
        <v>0</v>
      </c>
      <c r="AJ874" s="316">
        <v>0</v>
      </c>
      <c r="AK874" s="316">
        <v>0</v>
      </c>
      <c r="AL874" s="316">
        <v>0</v>
      </c>
    </row>
    <row r="875" spans="1:38">
      <c r="A875" s="316">
        <v>158</v>
      </c>
      <c r="B875" s="316" t="s">
        <v>3465</v>
      </c>
      <c r="C875" s="316" t="s">
        <v>3599</v>
      </c>
      <c r="D875" s="316">
        <f t="shared" si="13"/>
        <v>0</v>
      </c>
      <c r="G875" s="316">
        <v>0</v>
      </c>
      <c r="H875" s="316">
        <v>0</v>
      </c>
      <c r="I875" s="316">
        <v>0</v>
      </c>
      <c r="J875" s="316">
        <v>0</v>
      </c>
      <c r="K875" s="316">
        <v>0</v>
      </c>
      <c r="L875" s="316">
        <v>0</v>
      </c>
      <c r="M875" s="316">
        <v>0</v>
      </c>
      <c r="N875" s="316">
        <v>0</v>
      </c>
      <c r="O875" s="316">
        <v>0</v>
      </c>
      <c r="P875" s="316">
        <v>0</v>
      </c>
      <c r="Q875" s="316">
        <v>0</v>
      </c>
      <c r="R875" s="316">
        <v>0</v>
      </c>
      <c r="S875" s="316">
        <v>0</v>
      </c>
      <c r="T875" s="316">
        <v>0</v>
      </c>
      <c r="U875" s="316">
        <v>0</v>
      </c>
      <c r="V875" s="316">
        <v>0</v>
      </c>
      <c r="W875" s="316">
        <v>0</v>
      </c>
      <c r="X875" s="316">
        <v>0</v>
      </c>
      <c r="Y875" s="316">
        <v>0</v>
      </c>
      <c r="Z875" s="316">
        <v>0</v>
      </c>
      <c r="AA875" s="316">
        <v>0</v>
      </c>
      <c r="AB875" s="316">
        <v>0</v>
      </c>
      <c r="AC875" s="316">
        <v>0</v>
      </c>
      <c r="AD875" s="316">
        <v>0</v>
      </c>
      <c r="AE875" s="316">
        <v>0</v>
      </c>
      <c r="AF875" s="316">
        <v>0</v>
      </c>
      <c r="AG875" s="316">
        <v>0</v>
      </c>
      <c r="AH875" s="316">
        <v>0</v>
      </c>
      <c r="AI875" s="316">
        <v>0</v>
      </c>
      <c r="AJ875" s="316">
        <v>0</v>
      </c>
      <c r="AK875" s="316">
        <v>0</v>
      </c>
      <c r="AL875" s="316">
        <v>0</v>
      </c>
    </row>
    <row r="876" spans="1:38">
      <c r="A876" s="316">
        <v>159</v>
      </c>
      <c r="B876" s="316" t="s">
        <v>3465</v>
      </c>
      <c r="C876" s="316" t="s">
        <v>3600</v>
      </c>
      <c r="D876" s="316">
        <f t="shared" si="13"/>
        <v>0</v>
      </c>
      <c r="G876" s="316">
        <v>0</v>
      </c>
      <c r="H876" s="316">
        <v>0</v>
      </c>
      <c r="I876" s="316">
        <v>0</v>
      </c>
      <c r="J876" s="316">
        <v>0</v>
      </c>
      <c r="K876" s="316">
        <v>0</v>
      </c>
      <c r="L876" s="316">
        <v>0</v>
      </c>
      <c r="M876" s="316">
        <v>0</v>
      </c>
      <c r="N876" s="316">
        <v>0</v>
      </c>
      <c r="O876" s="316">
        <v>0</v>
      </c>
      <c r="P876" s="316">
        <v>0</v>
      </c>
      <c r="Q876" s="316">
        <v>0</v>
      </c>
      <c r="R876" s="316">
        <v>0</v>
      </c>
      <c r="S876" s="316">
        <v>0</v>
      </c>
      <c r="T876" s="316">
        <v>0</v>
      </c>
      <c r="U876" s="316">
        <v>0</v>
      </c>
      <c r="V876" s="316">
        <v>0</v>
      </c>
      <c r="W876" s="316">
        <v>0</v>
      </c>
      <c r="X876" s="316">
        <v>0</v>
      </c>
      <c r="Y876" s="316">
        <v>0</v>
      </c>
      <c r="Z876" s="316">
        <v>0</v>
      </c>
      <c r="AA876" s="316">
        <v>0</v>
      </c>
      <c r="AB876" s="316">
        <v>0</v>
      </c>
      <c r="AC876" s="316">
        <v>0</v>
      </c>
      <c r="AD876" s="316">
        <v>0</v>
      </c>
      <c r="AE876" s="316">
        <v>0</v>
      </c>
      <c r="AF876" s="316">
        <v>0</v>
      </c>
      <c r="AG876" s="316">
        <v>0</v>
      </c>
      <c r="AH876" s="316">
        <v>0</v>
      </c>
      <c r="AI876" s="316">
        <v>0</v>
      </c>
      <c r="AJ876" s="316">
        <v>0</v>
      </c>
      <c r="AK876" s="316">
        <v>0</v>
      </c>
      <c r="AL876" s="316">
        <v>0</v>
      </c>
    </row>
    <row r="877" spans="1:38">
      <c r="A877" s="316">
        <v>164</v>
      </c>
      <c r="B877" s="316" t="s">
        <v>3465</v>
      </c>
      <c r="C877" s="316" t="s">
        <v>3601</v>
      </c>
      <c r="D877" s="316">
        <f t="shared" si="13"/>
        <v>150</v>
      </c>
      <c r="G877" s="316">
        <v>0</v>
      </c>
      <c r="H877" s="316">
        <v>0</v>
      </c>
      <c r="I877" s="316">
        <v>0</v>
      </c>
      <c r="J877" s="316">
        <v>0</v>
      </c>
      <c r="K877" s="316">
        <v>0</v>
      </c>
      <c r="L877" s="316">
        <v>0</v>
      </c>
      <c r="M877" s="316">
        <v>0</v>
      </c>
      <c r="N877" s="316">
        <v>0</v>
      </c>
      <c r="O877" s="316">
        <v>0</v>
      </c>
      <c r="P877" s="316">
        <v>0</v>
      </c>
      <c r="Q877" s="316">
        <v>0</v>
      </c>
      <c r="R877" s="316">
        <v>0</v>
      </c>
      <c r="S877" s="316">
        <v>0</v>
      </c>
      <c r="T877" s="316">
        <v>0</v>
      </c>
      <c r="U877" s="316">
        <v>0</v>
      </c>
      <c r="V877" s="316">
        <v>0</v>
      </c>
      <c r="W877" s="316">
        <v>150</v>
      </c>
      <c r="X877" s="316">
        <v>0</v>
      </c>
      <c r="Y877" s="316">
        <v>0</v>
      </c>
      <c r="Z877" s="316">
        <v>0</v>
      </c>
      <c r="AA877" s="316">
        <v>0</v>
      </c>
      <c r="AB877" s="316">
        <v>0</v>
      </c>
      <c r="AC877" s="316">
        <v>0</v>
      </c>
      <c r="AD877" s="316">
        <v>0</v>
      </c>
      <c r="AE877" s="316">
        <v>0</v>
      </c>
      <c r="AF877" s="316">
        <v>0</v>
      </c>
      <c r="AG877" s="316">
        <v>0</v>
      </c>
      <c r="AH877" s="316">
        <v>0</v>
      </c>
      <c r="AI877" s="316">
        <v>0</v>
      </c>
      <c r="AJ877" s="316">
        <v>0</v>
      </c>
      <c r="AK877" s="316">
        <v>0</v>
      </c>
      <c r="AL877" s="316">
        <v>150</v>
      </c>
    </row>
    <row r="878" spans="1:38">
      <c r="A878" s="316">
        <v>191</v>
      </c>
      <c r="B878" s="316" t="s">
        <v>3465</v>
      </c>
      <c r="C878" s="316" t="s">
        <v>3602</v>
      </c>
      <c r="D878" s="316">
        <f t="shared" si="13"/>
        <v>0</v>
      </c>
      <c r="E878" s="316">
        <v>0</v>
      </c>
      <c r="G878" s="316" t="e">
        <v>#VALUE!</v>
      </c>
      <c r="H878" s="316" t="e">
        <v>#VALUE!</v>
      </c>
      <c r="I878" s="316" t="e">
        <v>#VALUE!</v>
      </c>
      <c r="J878" s="316" t="e">
        <v>#VALUE!</v>
      </c>
      <c r="K878" s="316" t="e">
        <v>#VALUE!</v>
      </c>
      <c r="L878" s="316" t="e">
        <v>#VALUE!</v>
      </c>
      <c r="M878" s="316" t="e">
        <v>#VALUE!</v>
      </c>
      <c r="N878" s="316" t="e">
        <v>#VALUE!</v>
      </c>
      <c r="O878" s="316" t="e">
        <v>#VALUE!</v>
      </c>
      <c r="P878" s="316" t="e">
        <v>#VALUE!</v>
      </c>
      <c r="Q878" s="316" t="e">
        <v>#VALUE!</v>
      </c>
      <c r="R878" s="316" t="e">
        <v>#VALUE!</v>
      </c>
      <c r="S878" s="316" t="e">
        <v>#VALUE!</v>
      </c>
      <c r="T878" s="316" t="e">
        <v>#VALUE!</v>
      </c>
      <c r="U878" s="316" t="e">
        <v>#VALUE!</v>
      </c>
      <c r="V878" s="316" t="e">
        <v>#VALUE!</v>
      </c>
      <c r="W878" s="316" t="e">
        <v>#VALUE!</v>
      </c>
      <c r="X878" s="316" t="e">
        <v>#VALUE!</v>
      </c>
      <c r="Y878" s="316" t="e">
        <v>#VALUE!</v>
      </c>
      <c r="Z878" s="316" t="e">
        <v>#VALUE!</v>
      </c>
      <c r="AA878" s="316" t="e">
        <v>#VALUE!</v>
      </c>
      <c r="AB878" s="316" t="e">
        <v>#VALUE!</v>
      </c>
      <c r="AC878" s="316" t="e">
        <v>#VALUE!</v>
      </c>
      <c r="AD878" s="316" t="e">
        <v>#VALUE!</v>
      </c>
      <c r="AE878" s="316" t="e">
        <v>#VALUE!</v>
      </c>
      <c r="AF878" s="316" t="e">
        <v>#VALUE!</v>
      </c>
      <c r="AG878" s="316" t="e">
        <v>#VALUE!</v>
      </c>
      <c r="AH878" s="316" t="e">
        <v>#VALUE!</v>
      </c>
      <c r="AI878" s="316" t="e">
        <v>#VALUE!</v>
      </c>
      <c r="AJ878" s="316" t="e">
        <v>#VALUE!</v>
      </c>
      <c r="AK878" s="316" t="e">
        <v>#VALUE!</v>
      </c>
      <c r="AL878" s="316" t="e">
        <v>#VALUE!</v>
      </c>
    </row>
    <row r="879" spans="1:38">
      <c r="A879" s="316">
        <v>192</v>
      </c>
      <c r="B879" s="316" t="s">
        <v>3465</v>
      </c>
      <c r="C879" s="316" t="s">
        <v>3603</v>
      </c>
      <c r="D879" s="316">
        <f t="shared" si="13"/>
        <v>0</v>
      </c>
      <c r="E879" s="316">
        <v>0</v>
      </c>
      <c r="G879" s="316" t="e">
        <v>#VALUE!</v>
      </c>
      <c r="H879" s="316" t="e">
        <v>#VALUE!</v>
      </c>
      <c r="I879" s="316" t="e">
        <v>#VALUE!</v>
      </c>
      <c r="J879" s="316" t="e">
        <v>#VALUE!</v>
      </c>
      <c r="K879" s="316" t="e">
        <v>#VALUE!</v>
      </c>
      <c r="L879" s="316" t="e">
        <v>#VALUE!</v>
      </c>
      <c r="M879" s="316" t="e">
        <v>#VALUE!</v>
      </c>
      <c r="N879" s="316" t="e">
        <v>#VALUE!</v>
      </c>
      <c r="O879" s="316" t="e">
        <v>#VALUE!</v>
      </c>
      <c r="P879" s="316" t="e">
        <v>#VALUE!</v>
      </c>
      <c r="Q879" s="316" t="e">
        <v>#VALUE!</v>
      </c>
      <c r="R879" s="316" t="e">
        <v>#VALUE!</v>
      </c>
      <c r="S879" s="316" t="e">
        <v>#VALUE!</v>
      </c>
      <c r="T879" s="316" t="e">
        <v>#VALUE!</v>
      </c>
      <c r="U879" s="316" t="e">
        <v>#VALUE!</v>
      </c>
      <c r="V879" s="316" t="e">
        <v>#VALUE!</v>
      </c>
      <c r="W879" s="316" t="e">
        <v>#VALUE!</v>
      </c>
      <c r="X879" s="316" t="e">
        <v>#VALUE!</v>
      </c>
      <c r="Y879" s="316" t="e">
        <v>#VALUE!</v>
      </c>
      <c r="Z879" s="316" t="e">
        <v>#VALUE!</v>
      </c>
      <c r="AA879" s="316" t="e">
        <v>#VALUE!</v>
      </c>
      <c r="AB879" s="316" t="e">
        <v>#VALUE!</v>
      </c>
      <c r="AC879" s="316" t="e">
        <v>#VALUE!</v>
      </c>
      <c r="AD879" s="316" t="e">
        <v>#VALUE!</v>
      </c>
      <c r="AE879" s="316" t="e">
        <v>#VALUE!</v>
      </c>
      <c r="AF879" s="316" t="e">
        <v>#VALUE!</v>
      </c>
      <c r="AG879" s="316" t="e">
        <v>#VALUE!</v>
      </c>
      <c r="AH879" s="316" t="e">
        <v>#VALUE!</v>
      </c>
      <c r="AI879" s="316" t="e">
        <v>#VALUE!</v>
      </c>
      <c r="AJ879" s="316" t="e">
        <v>#VALUE!</v>
      </c>
      <c r="AK879" s="316" t="e">
        <v>#VALUE!</v>
      </c>
      <c r="AL879" s="316" t="e">
        <v>#VALUE!</v>
      </c>
    </row>
    <row r="880" spans="1:38">
      <c r="A880" s="316">
        <v>193</v>
      </c>
      <c r="B880" s="316" t="s">
        <v>3465</v>
      </c>
      <c r="C880" s="316" t="s">
        <v>3604</v>
      </c>
      <c r="D880" s="316">
        <f t="shared" si="13"/>
        <v>0</v>
      </c>
      <c r="E880" s="316">
        <v>0</v>
      </c>
      <c r="G880" s="316" t="e">
        <v>#VALUE!</v>
      </c>
      <c r="H880" s="316" t="e">
        <v>#VALUE!</v>
      </c>
      <c r="I880" s="316" t="e">
        <v>#VALUE!</v>
      </c>
      <c r="J880" s="316" t="e">
        <v>#VALUE!</v>
      </c>
      <c r="K880" s="316" t="e">
        <v>#VALUE!</v>
      </c>
      <c r="L880" s="316" t="e">
        <v>#VALUE!</v>
      </c>
      <c r="M880" s="316" t="e">
        <v>#VALUE!</v>
      </c>
      <c r="N880" s="316" t="e">
        <v>#VALUE!</v>
      </c>
      <c r="O880" s="316" t="e">
        <v>#VALUE!</v>
      </c>
      <c r="P880" s="316" t="e">
        <v>#VALUE!</v>
      </c>
      <c r="Q880" s="316" t="e">
        <v>#VALUE!</v>
      </c>
      <c r="R880" s="316" t="e">
        <v>#VALUE!</v>
      </c>
      <c r="S880" s="316" t="e">
        <v>#VALUE!</v>
      </c>
      <c r="T880" s="316" t="e">
        <v>#VALUE!</v>
      </c>
      <c r="U880" s="316" t="e">
        <v>#VALUE!</v>
      </c>
      <c r="V880" s="316" t="e">
        <v>#VALUE!</v>
      </c>
      <c r="W880" s="316" t="e">
        <v>#VALUE!</v>
      </c>
      <c r="X880" s="316" t="e">
        <v>#VALUE!</v>
      </c>
      <c r="Y880" s="316" t="e">
        <v>#VALUE!</v>
      </c>
      <c r="Z880" s="316" t="e">
        <v>#VALUE!</v>
      </c>
      <c r="AA880" s="316" t="e">
        <v>#VALUE!</v>
      </c>
      <c r="AB880" s="316" t="e">
        <v>#VALUE!</v>
      </c>
      <c r="AC880" s="316" t="e">
        <v>#VALUE!</v>
      </c>
      <c r="AD880" s="316" t="e">
        <v>#VALUE!</v>
      </c>
      <c r="AE880" s="316" t="e">
        <v>#VALUE!</v>
      </c>
      <c r="AF880" s="316" t="e">
        <v>#VALUE!</v>
      </c>
      <c r="AG880" s="316" t="e">
        <v>#VALUE!</v>
      </c>
      <c r="AH880" s="316" t="e">
        <v>#VALUE!</v>
      </c>
      <c r="AI880" s="316" t="e">
        <v>#VALUE!</v>
      </c>
      <c r="AJ880" s="316" t="e">
        <v>#VALUE!</v>
      </c>
      <c r="AK880" s="316" t="e">
        <v>#VALUE!</v>
      </c>
      <c r="AL880" s="316" t="e">
        <v>#VALUE!</v>
      </c>
    </row>
    <row r="881" spans="1:38">
      <c r="A881" s="316">
        <v>194</v>
      </c>
      <c r="B881" s="316" t="s">
        <v>3465</v>
      </c>
      <c r="C881" s="316" t="s">
        <v>3605</v>
      </c>
      <c r="D881" s="316">
        <f t="shared" si="13"/>
        <v>0</v>
      </c>
      <c r="E881" s="316">
        <v>0</v>
      </c>
      <c r="G881" s="316" t="e">
        <v>#VALUE!</v>
      </c>
      <c r="H881" s="316" t="e">
        <v>#VALUE!</v>
      </c>
      <c r="I881" s="316" t="e">
        <v>#VALUE!</v>
      </c>
      <c r="J881" s="316" t="e">
        <v>#VALUE!</v>
      </c>
      <c r="K881" s="316" t="e">
        <v>#VALUE!</v>
      </c>
      <c r="L881" s="316" t="e">
        <v>#VALUE!</v>
      </c>
      <c r="M881" s="316" t="e">
        <v>#VALUE!</v>
      </c>
      <c r="N881" s="316" t="e">
        <v>#VALUE!</v>
      </c>
      <c r="O881" s="316" t="e">
        <v>#VALUE!</v>
      </c>
      <c r="P881" s="316" t="e">
        <v>#VALUE!</v>
      </c>
      <c r="Q881" s="316" t="e">
        <v>#VALUE!</v>
      </c>
      <c r="R881" s="316" t="e">
        <v>#VALUE!</v>
      </c>
      <c r="S881" s="316" t="e">
        <v>#VALUE!</v>
      </c>
      <c r="T881" s="316" t="e">
        <v>#VALUE!</v>
      </c>
      <c r="U881" s="316" t="e">
        <v>#VALUE!</v>
      </c>
      <c r="V881" s="316" t="e">
        <v>#VALUE!</v>
      </c>
      <c r="W881" s="316" t="e">
        <v>#VALUE!</v>
      </c>
      <c r="X881" s="316" t="e">
        <v>#VALUE!</v>
      </c>
      <c r="Y881" s="316" t="e">
        <v>#VALUE!</v>
      </c>
      <c r="Z881" s="316" t="e">
        <v>#VALUE!</v>
      </c>
      <c r="AA881" s="316" t="e">
        <v>#VALUE!</v>
      </c>
      <c r="AB881" s="316" t="e">
        <v>#VALUE!</v>
      </c>
      <c r="AC881" s="316" t="e">
        <v>#VALUE!</v>
      </c>
      <c r="AD881" s="316" t="e">
        <v>#VALUE!</v>
      </c>
      <c r="AE881" s="316" t="e">
        <v>#VALUE!</v>
      </c>
      <c r="AF881" s="316" t="e">
        <v>#VALUE!</v>
      </c>
      <c r="AG881" s="316" t="e">
        <v>#VALUE!</v>
      </c>
      <c r="AH881" s="316" t="e">
        <v>#VALUE!</v>
      </c>
      <c r="AI881" s="316" t="e">
        <v>#VALUE!</v>
      </c>
      <c r="AJ881" s="316" t="e">
        <v>#VALUE!</v>
      </c>
      <c r="AK881" s="316" t="e">
        <v>#VALUE!</v>
      </c>
      <c r="AL881" s="316" t="e">
        <v>#VALUE!</v>
      </c>
    </row>
    <row r="882" spans="1:38">
      <c r="A882" s="316">
        <v>195</v>
      </c>
      <c r="B882" s="316" t="s">
        <v>3465</v>
      </c>
      <c r="C882" s="316" t="s">
        <v>3606</v>
      </c>
      <c r="D882" s="316">
        <f t="shared" si="13"/>
        <v>0</v>
      </c>
      <c r="E882" s="316">
        <v>0</v>
      </c>
      <c r="G882" s="316" t="e">
        <v>#VALUE!</v>
      </c>
      <c r="H882" s="316" t="e">
        <v>#VALUE!</v>
      </c>
      <c r="I882" s="316" t="e">
        <v>#VALUE!</v>
      </c>
      <c r="J882" s="316" t="e">
        <v>#VALUE!</v>
      </c>
      <c r="K882" s="316" t="e">
        <v>#VALUE!</v>
      </c>
      <c r="L882" s="316" t="e">
        <v>#VALUE!</v>
      </c>
      <c r="M882" s="316" t="e">
        <v>#VALUE!</v>
      </c>
      <c r="N882" s="316" t="e">
        <v>#VALUE!</v>
      </c>
      <c r="O882" s="316" t="e">
        <v>#VALUE!</v>
      </c>
      <c r="P882" s="316" t="e">
        <v>#VALUE!</v>
      </c>
      <c r="Q882" s="316" t="e">
        <v>#VALUE!</v>
      </c>
      <c r="R882" s="316" t="e">
        <v>#VALUE!</v>
      </c>
      <c r="S882" s="316" t="e">
        <v>#VALUE!</v>
      </c>
      <c r="T882" s="316" t="e">
        <v>#VALUE!</v>
      </c>
      <c r="U882" s="316" t="e">
        <v>#VALUE!</v>
      </c>
      <c r="V882" s="316" t="e">
        <v>#VALUE!</v>
      </c>
      <c r="W882" s="316" t="e">
        <v>#VALUE!</v>
      </c>
      <c r="X882" s="316" t="e">
        <v>#VALUE!</v>
      </c>
      <c r="Y882" s="316" t="e">
        <v>#VALUE!</v>
      </c>
      <c r="Z882" s="316" t="e">
        <v>#VALUE!</v>
      </c>
      <c r="AA882" s="316" t="e">
        <v>#VALUE!</v>
      </c>
      <c r="AB882" s="316" t="e">
        <v>#VALUE!</v>
      </c>
      <c r="AC882" s="316" t="e">
        <v>#VALUE!</v>
      </c>
      <c r="AD882" s="316" t="e">
        <v>#VALUE!</v>
      </c>
      <c r="AE882" s="316" t="e">
        <v>#VALUE!</v>
      </c>
      <c r="AF882" s="316" t="e">
        <v>#VALUE!</v>
      </c>
      <c r="AG882" s="316" t="e">
        <v>#VALUE!</v>
      </c>
      <c r="AH882" s="316" t="e">
        <v>#VALUE!</v>
      </c>
      <c r="AI882" s="316" t="e">
        <v>#VALUE!</v>
      </c>
      <c r="AJ882" s="316" t="e">
        <v>#VALUE!</v>
      </c>
      <c r="AK882" s="316" t="e">
        <v>#VALUE!</v>
      </c>
      <c r="AL882" s="316" t="e">
        <v>#VALUE!</v>
      </c>
    </row>
    <row r="883" spans="1:38">
      <c r="A883" s="316">
        <v>196</v>
      </c>
      <c r="B883" s="316" t="s">
        <v>3465</v>
      </c>
      <c r="C883" s="316" t="s">
        <v>3607</v>
      </c>
      <c r="D883" s="316">
        <f t="shared" si="13"/>
        <v>0</v>
      </c>
      <c r="E883" s="316">
        <v>0</v>
      </c>
      <c r="G883" s="316" t="e">
        <v>#VALUE!</v>
      </c>
      <c r="H883" s="316" t="e">
        <v>#VALUE!</v>
      </c>
      <c r="I883" s="316" t="e">
        <v>#VALUE!</v>
      </c>
      <c r="J883" s="316" t="e">
        <v>#VALUE!</v>
      </c>
      <c r="K883" s="316" t="e">
        <v>#VALUE!</v>
      </c>
      <c r="L883" s="316" t="e">
        <v>#VALUE!</v>
      </c>
      <c r="M883" s="316" t="e">
        <v>#VALUE!</v>
      </c>
      <c r="N883" s="316" t="e">
        <v>#VALUE!</v>
      </c>
      <c r="O883" s="316" t="e">
        <v>#VALUE!</v>
      </c>
      <c r="P883" s="316" t="e">
        <v>#VALUE!</v>
      </c>
      <c r="Q883" s="316" t="e">
        <v>#VALUE!</v>
      </c>
      <c r="R883" s="316" t="e">
        <v>#VALUE!</v>
      </c>
      <c r="S883" s="316" t="e">
        <v>#VALUE!</v>
      </c>
      <c r="T883" s="316" t="e">
        <v>#VALUE!</v>
      </c>
      <c r="U883" s="316" t="e">
        <v>#VALUE!</v>
      </c>
      <c r="V883" s="316" t="e">
        <v>#VALUE!</v>
      </c>
      <c r="W883" s="316" t="e">
        <v>#VALUE!</v>
      </c>
      <c r="X883" s="316" t="e">
        <v>#VALUE!</v>
      </c>
      <c r="Y883" s="316" t="e">
        <v>#VALUE!</v>
      </c>
      <c r="Z883" s="316" t="e">
        <v>#VALUE!</v>
      </c>
      <c r="AA883" s="316" t="e">
        <v>#VALUE!</v>
      </c>
      <c r="AB883" s="316" t="e">
        <v>#VALUE!</v>
      </c>
      <c r="AC883" s="316" t="e">
        <v>#VALUE!</v>
      </c>
      <c r="AD883" s="316" t="e">
        <v>#VALUE!</v>
      </c>
      <c r="AE883" s="316" t="e">
        <v>#VALUE!</v>
      </c>
      <c r="AF883" s="316" t="e">
        <v>#VALUE!</v>
      </c>
      <c r="AG883" s="316" t="e">
        <v>#VALUE!</v>
      </c>
      <c r="AH883" s="316" t="e">
        <v>#VALUE!</v>
      </c>
      <c r="AI883" s="316" t="e">
        <v>#VALUE!</v>
      </c>
      <c r="AJ883" s="316" t="e">
        <v>#VALUE!</v>
      </c>
      <c r="AK883" s="316" t="e">
        <v>#VALUE!</v>
      </c>
      <c r="AL883" s="316" t="e">
        <v>#VALUE!</v>
      </c>
    </row>
    <row r="884" spans="1:38">
      <c r="A884" s="316">
        <v>197</v>
      </c>
      <c r="B884" s="316" t="s">
        <v>3465</v>
      </c>
      <c r="C884" s="316" t="s">
        <v>3608</v>
      </c>
      <c r="D884" s="316">
        <f t="shared" si="13"/>
        <v>0</v>
      </c>
      <c r="E884" s="316">
        <v>0</v>
      </c>
      <c r="G884" s="316" t="e">
        <v>#VALUE!</v>
      </c>
      <c r="H884" s="316" t="e">
        <v>#VALUE!</v>
      </c>
      <c r="I884" s="316" t="e">
        <v>#VALUE!</v>
      </c>
      <c r="J884" s="316" t="e">
        <v>#VALUE!</v>
      </c>
      <c r="K884" s="316" t="e">
        <v>#VALUE!</v>
      </c>
      <c r="L884" s="316" t="e">
        <v>#VALUE!</v>
      </c>
      <c r="M884" s="316" t="e">
        <v>#VALUE!</v>
      </c>
      <c r="N884" s="316" t="e">
        <v>#VALUE!</v>
      </c>
      <c r="O884" s="316" t="e">
        <v>#VALUE!</v>
      </c>
      <c r="P884" s="316" t="e">
        <v>#VALUE!</v>
      </c>
      <c r="Q884" s="316" t="e">
        <v>#VALUE!</v>
      </c>
      <c r="R884" s="316" t="e">
        <v>#VALUE!</v>
      </c>
      <c r="S884" s="316" t="e">
        <v>#VALUE!</v>
      </c>
      <c r="T884" s="316" t="e">
        <v>#VALUE!</v>
      </c>
      <c r="U884" s="316" t="e">
        <v>#VALUE!</v>
      </c>
      <c r="V884" s="316" t="e">
        <v>#VALUE!</v>
      </c>
      <c r="W884" s="316" t="e">
        <v>#VALUE!</v>
      </c>
      <c r="X884" s="316" t="e">
        <v>#VALUE!</v>
      </c>
      <c r="Y884" s="316" t="e">
        <v>#VALUE!</v>
      </c>
      <c r="Z884" s="316" t="e">
        <v>#VALUE!</v>
      </c>
      <c r="AA884" s="316" t="e">
        <v>#VALUE!</v>
      </c>
      <c r="AB884" s="316" t="e">
        <v>#VALUE!</v>
      </c>
      <c r="AC884" s="316" t="e">
        <v>#VALUE!</v>
      </c>
      <c r="AD884" s="316" t="e">
        <v>#VALUE!</v>
      </c>
      <c r="AE884" s="316" t="e">
        <v>#VALUE!</v>
      </c>
      <c r="AF884" s="316" t="e">
        <v>#VALUE!</v>
      </c>
      <c r="AG884" s="316" t="e">
        <v>#VALUE!</v>
      </c>
      <c r="AH884" s="316" t="e">
        <v>#VALUE!</v>
      </c>
      <c r="AI884" s="316" t="e">
        <v>#VALUE!</v>
      </c>
      <c r="AJ884" s="316" t="e">
        <v>#VALUE!</v>
      </c>
      <c r="AK884" s="316" t="e">
        <v>#VALUE!</v>
      </c>
      <c r="AL884" s="316" t="e">
        <v>#VALUE!</v>
      </c>
    </row>
    <row r="885" spans="1:38">
      <c r="A885" s="316">
        <v>198</v>
      </c>
      <c r="B885" s="316" t="s">
        <v>3465</v>
      </c>
      <c r="C885" s="316" t="s">
        <v>3609</v>
      </c>
      <c r="D885" s="316">
        <f t="shared" si="13"/>
        <v>0</v>
      </c>
      <c r="E885" s="316">
        <v>0</v>
      </c>
      <c r="G885" s="316" t="e">
        <v>#VALUE!</v>
      </c>
      <c r="H885" s="316" t="e">
        <v>#VALUE!</v>
      </c>
      <c r="I885" s="316" t="e">
        <v>#VALUE!</v>
      </c>
      <c r="J885" s="316" t="e">
        <v>#VALUE!</v>
      </c>
      <c r="K885" s="316" t="e">
        <v>#VALUE!</v>
      </c>
      <c r="L885" s="316" t="e">
        <v>#VALUE!</v>
      </c>
      <c r="M885" s="316" t="e">
        <v>#VALUE!</v>
      </c>
      <c r="N885" s="316" t="e">
        <v>#VALUE!</v>
      </c>
      <c r="O885" s="316" t="e">
        <v>#VALUE!</v>
      </c>
      <c r="P885" s="316" t="e">
        <v>#VALUE!</v>
      </c>
      <c r="Q885" s="316" t="e">
        <v>#VALUE!</v>
      </c>
      <c r="R885" s="316" t="e">
        <v>#VALUE!</v>
      </c>
      <c r="S885" s="316" t="e">
        <v>#VALUE!</v>
      </c>
      <c r="T885" s="316" t="e">
        <v>#VALUE!</v>
      </c>
      <c r="U885" s="316" t="e">
        <v>#VALUE!</v>
      </c>
      <c r="V885" s="316" t="e">
        <v>#VALUE!</v>
      </c>
      <c r="W885" s="316" t="e">
        <v>#VALUE!</v>
      </c>
      <c r="X885" s="316" t="e">
        <v>#VALUE!</v>
      </c>
      <c r="Y885" s="316" t="e">
        <v>#VALUE!</v>
      </c>
      <c r="Z885" s="316" t="e">
        <v>#VALUE!</v>
      </c>
      <c r="AA885" s="316" t="e">
        <v>#VALUE!</v>
      </c>
      <c r="AB885" s="316" t="e">
        <v>#VALUE!</v>
      </c>
      <c r="AC885" s="316" t="e">
        <v>#VALUE!</v>
      </c>
      <c r="AD885" s="316" t="e">
        <v>#VALUE!</v>
      </c>
      <c r="AE885" s="316" t="e">
        <v>#VALUE!</v>
      </c>
      <c r="AF885" s="316" t="e">
        <v>#VALUE!</v>
      </c>
      <c r="AG885" s="316" t="e">
        <v>#VALUE!</v>
      </c>
      <c r="AH885" s="316" t="e">
        <v>#VALUE!</v>
      </c>
      <c r="AI885" s="316" t="e">
        <v>#VALUE!</v>
      </c>
      <c r="AJ885" s="316" t="e">
        <v>#VALUE!</v>
      </c>
      <c r="AK885" s="316" t="e">
        <v>#VALUE!</v>
      </c>
      <c r="AL885" s="316" t="e">
        <v>#VALUE!</v>
      </c>
    </row>
    <row r="886" spans="1:38">
      <c r="A886" s="316">
        <v>488</v>
      </c>
      <c r="B886" s="316" t="s">
        <v>246</v>
      </c>
      <c r="C886" s="316" t="s">
        <v>3610</v>
      </c>
      <c r="D886" s="316">
        <f t="shared" si="13"/>
        <v>0</v>
      </c>
      <c r="G886" s="316" t="e">
        <v>#VALUE!</v>
      </c>
      <c r="H886" s="316" t="e">
        <v>#VALUE!</v>
      </c>
      <c r="I886" s="316" t="e">
        <v>#VALUE!</v>
      </c>
      <c r="J886" s="316" t="e">
        <v>#VALUE!</v>
      </c>
      <c r="K886" s="316" t="e">
        <v>#VALUE!</v>
      </c>
      <c r="L886" s="316" t="e">
        <v>#VALUE!</v>
      </c>
      <c r="M886" s="316" t="e">
        <v>#VALUE!</v>
      </c>
      <c r="N886" s="316" t="e">
        <v>#VALUE!</v>
      </c>
      <c r="O886" s="316" t="e">
        <v>#VALUE!</v>
      </c>
      <c r="P886" s="316" t="e">
        <v>#VALUE!</v>
      </c>
      <c r="Q886" s="316" t="e">
        <v>#VALUE!</v>
      </c>
      <c r="R886" s="316" t="e">
        <v>#VALUE!</v>
      </c>
      <c r="S886" s="316" t="e">
        <v>#VALUE!</v>
      </c>
      <c r="T886" s="316" t="e">
        <v>#VALUE!</v>
      </c>
      <c r="U886" s="316" t="e">
        <v>#VALUE!</v>
      </c>
      <c r="V886" s="316" t="e">
        <v>#VALUE!</v>
      </c>
      <c r="W886" s="316" t="e">
        <v>#VALUE!</v>
      </c>
      <c r="X886" s="316" t="e">
        <v>#VALUE!</v>
      </c>
      <c r="Y886" s="316" t="e">
        <v>#VALUE!</v>
      </c>
      <c r="Z886" s="316" t="e">
        <v>#VALUE!</v>
      </c>
      <c r="AA886" s="316" t="e">
        <v>#VALUE!</v>
      </c>
      <c r="AB886" s="316" t="e">
        <v>#VALUE!</v>
      </c>
      <c r="AC886" s="316" t="e">
        <v>#VALUE!</v>
      </c>
      <c r="AD886" s="316" t="e">
        <v>#VALUE!</v>
      </c>
      <c r="AE886" s="316" t="e">
        <v>#VALUE!</v>
      </c>
      <c r="AF886" s="316" t="e">
        <v>#VALUE!</v>
      </c>
      <c r="AG886" s="316" t="e">
        <v>#VALUE!</v>
      </c>
      <c r="AH886" s="316" t="e">
        <v>#VALUE!</v>
      </c>
      <c r="AI886" s="316" t="e">
        <v>#VALUE!</v>
      </c>
      <c r="AJ886" s="316" t="e">
        <v>#VALUE!</v>
      </c>
      <c r="AK886" s="316" t="e">
        <v>#VALUE!</v>
      </c>
      <c r="AL886" s="316" t="e">
        <v>#VALUE!</v>
      </c>
    </row>
    <row r="887" spans="1:38">
      <c r="A887" s="316">
        <v>489</v>
      </c>
      <c r="B887" s="316" t="s">
        <v>246</v>
      </c>
      <c r="C887" s="316" t="s">
        <v>3611</v>
      </c>
      <c r="D887" s="316">
        <f t="shared" si="13"/>
        <v>0</v>
      </c>
      <c r="G887" s="316" t="e">
        <v>#VALUE!</v>
      </c>
      <c r="H887" s="316" t="e">
        <v>#VALUE!</v>
      </c>
      <c r="I887" s="316" t="e">
        <v>#VALUE!</v>
      </c>
      <c r="J887" s="316" t="e">
        <v>#VALUE!</v>
      </c>
      <c r="K887" s="316" t="e">
        <v>#VALUE!</v>
      </c>
      <c r="L887" s="316" t="e">
        <v>#VALUE!</v>
      </c>
      <c r="M887" s="316" t="e">
        <v>#VALUE!</v>
      </c>
      <c r="N887" s="316" t="e">
        <v>#VALUE!</v>
      </c>
      <c r="O887" s="316" t="e">
        <v>#VALUE!</v>
      </c>
      <c r="P887" s="316" t="e">
        <v>#VALUE!</v>
      </c>
      <c r="Q887" s="316" t="e">
        <v>#VALUE!</v>
      </c>
      <c r="R887" s="316" t="e">
        <v>#VALUE!</v>
      </c>
      <c r="S887" s="316" t="e">
        <v>#VALUE!</v>
      </c>
      <c r="T887" s="316" t="e">
        <v>#VALUE!</v>
      </c>
      <c r="U887" s="316" t="e">
        <v>#VALUE!</v>
      </c>
      <c r="V887" s="316" t="e">
        <v>#VALUE!</v>
      </c>
      <c r="W887" s="316" t="e">
        <v>#VALUE!</v>
      </c>
      <c r="X887" s="316" t="e">
        <v>#VALUE!</v>
      </c>
      <c r="Y887" s="316" t="e">
        <v>#VALUE!</v>
      </c>
      <c r="Z887" s="316" t="e">
        <v>#VALUE!</v>
      </c>
      <c r="AA887" s="316" t="e">
        <v>#VALUE!</v>
      </c>
      <c r="AB887" s="316" t="e">
        <v>#VALUE!</v>
      </c>
      <c r="AC887" s="316" t="e">
        <v>#VALUE!</v>
      </c>
      <c r="AD887" s="316" t="e">
        <v>#VALUE!</v>
      </c>
      <c r="AE887" s="316" t="e">
        <v>#VALUE!</v>
      </c>
      <c r="AF887" s="316" t="e">
        <v>#VALUE!</v>
      </c>
      <c r="AG887" s="316" t="e">
        <v>#VALUE!</v>
      </c>
      <c r="AH887" s="316" t="e">
        <v>#VALUE!</v>
      </c>
      <c r="AI887" s="316" t="e">
        <v>#VALUE!</v>
      </c>
      <c r="AJ887" s="316" t="e">
        <v>#VALUE!</v>
      </c>
      <c r="AK887" s="316" t="e">
        <v>#VALUE!</v>
      </c>
      <c r="AL887" s="316" t="e">
        <v>#VALUE!</v>
      </c>
    </row>
    <row r="888" spans="1:38">
      <c r="A888" s="316">
        <v>490</v>
      </c>
      <c r="B888" s="316" t="s">
        <v>246</v>
      </c>
      <c r="C888" s="316" t="s">
        <v>3612</v>
      </c>
      <c r="D888" s="316">
        <f t="shared" si="13"/>
        <v>0</v>
      </c>
      <c r="G888" s="316" t="e">
        <v>#VALUE!</v>
      </c>
      <c r="H888" s="316" t="e">
        <v>#VALUE!</v>
      </c>
      <c r="I888" s="316" t="e">
        <v>#VALUE!</v>
      </c>
      <c r="J888" s="316" t="e">
        <v>#VALUE!</v>
      </c>
      <c r="K888" s="316" t="e">
        <v>#VALUE!</v>
      </c>
      <c r="L888" s="316" t="e">
        <v>#VALUE!</v>
      </c>
      <c r="M888" s="316" t="e">
        <v>#VALUE!</v>
      </c>
      <c r="N888" s="316" t="e">
        <v>#VALUE!</v>
      </c>
      <c r="O888" s="316" t="e">
        <v>#VALUE!</v>
      </c>
      <c r="P888" s="316" t="e">
        <v>#VALUE!</v>
      </c>
      <c r="Q888" s="316" t="e">
        <v>#VALUE!</v>
      </c>
      <c r="R888" s="316" t="e">
        <v>#VALUE!</v>
      </c>
      <c r="S888" s="316" t="e">
        <v>#VALUE!</v>
      </c>
      <c r="T888" s="316" t="e">
        <v>#VALUE!</v>
      </c>
      <c r="U888" s="316" t="e">
        <v>#VALUE!</v>
      </c>
      <c r="V888" s="316" t="e">
        <v>#VALUE!</v>
      </c>
      <c r="W888" s="316" t="e">
        <v>#VALUE!</v>
      </c>
      <c r="X888" s="316" t="e">
        <v>#VALUE!</v>
      </c>
      <c r="Y888" s="316" t="e">
        <v>#VALUE!</v>
      </c>
      <c r="Z888" s="316" t="e">
        <v>#VALUE!</v>
      </c>
      <c r="AA888" s="316" t="e">
        <v>#VALUE!</v>
      </c>
      <c r="AB888" s="316" t="e">
        <v>#VALUE!</v>
      </c>
      <c r="AC888" s="316" t="e">
        <v>#VALUE!</v>
      </c>
      <c r="AD888" s="316" t="e">
        <v>#VALUE!</v>
      </c>
      <c r="AE888" s="316" t="e">
        <v>#VALUE!</v>
      </c>
      <c r="AF888" s="316" t="e">
        <v>#VALUE!</v>
      </c>
      <c r="AG888" s="316" t="e">
        <v>#VALUE!</v>
      </c>
      <c r="AH888" s="316" t="e">
        <v>#VALUE!</v>
      </c>
      <c r="AI888" s="316" t="e">
        <v>#VALUE!</v>
      </c>
      <c r="AJ888" s="316" t="e">
        <v>#VALUE!</v>
      </c>
      <c r="AK888" s="316" t="e">
        <v>#VALUE!</v>
      </c>
      <c r="AL888" s="316" t="e">
        <v>#VALUE!</v>
      </c>
    </row>
    <row r="889" spans="1:38">
      <c r="A889" s="316">
        <v>491</v>
      </c>
      <c r="B889" s="316" t="s">
        <v>246</v>
      </c>
      <c r="C889" s="316" t="s">
        <v>3613</v>
      </c>
      <c r="D889" s="316">
        <f t="shared" si="13"/>
        <v>0</v>
      </c>
      <c r="G889" s="316" t="e">
        <v>#VALUE!</v>
      </c>
      <c r="H889" s="316" t="e">
        <v>#VALUE!</v>
      </c>
      <c r="I889" s="316" t="e">
        <v>#VALUE!</v>
      </c>
      <c r="J889" s="316" t="e">
        <v>#VALUE!</v>
      </c>
      <c r="K889" s="316" t="e">
        <v>#VALUE!</v>
      </c>
      <c r="L889" s="316" t="e">
        <v>#VALUE!</v>
      </c>
      <c r="M889" s="316" t="e">
        <v>#VALUE!</v>
      </c>
      <c r="N889" s="316" t="e">
        <v>#VALUE!</v>
      </c>
      <c r="O889" s="316" t="e">
        <v>#VALUE!</v>
      </c>
      <c r="P889" s="316" t="e">
        <v>#VALUE!</v>
      </c>
      <c r="Q889" s="316" t="e">
        <v>#VALUE!</v>
      </c>
      <c r="R889" s="316" t="e">
        <v>#VALUE!</v>
      </c>
      <c r="S889" s="316" t="e">
        <v>#VALUE!</v>
      </c>
      <c r="T889" s="316" t="e">
        <v>#VALUE!</v>
      </c>
      <c r="U889" s="316" t="e">
        <v>#VALUE!</v>
      </c>
      <c r="V889" s="316" t="e">
        <v>#VALUE!</v>
      </c>
      <c r="W889" s="316" t="e">
        <v>#VALUE!</v>
      </c>
      <c r="X889" s="316" t="e">
        <v>#VALUE!</v>
      </c>
      <c r="Y889" s="316" t="e">
        <v>#VALUE!</v>
      </c>
      <c r="Z889" s="316" t="e">
        <v>#VALUE!</v>
      </c>
      <c r="AA889" s="316" t="e">
        <v>#VALUE!</v>
      </c>
      <c r="AB889" s="316" t="e">
        <v>#VALUE!</v>
      </c>
      <c r="AC889" s="316" t="e">
        <v>#VALUE!</v>
      </c>
      <c r="AD889" s="316" t="e">
        <v>#VALUE!</v>
      </c>
      <c r="AE889" s="316" t="e">
        <v>#VALUE!</v>
      </c>
      <c r="AF889" s="316" t="e">
        <v>#VALUE!</v>
      </c>
      <c r="AG889" s="316" t="e">
        <v>#VALUE!</v>
      </c>
      <c r="AH889" s="316" t="e">
        <v>#VALUE!</v>
      </c>
      <c r="AI889" s="316" t="e">
        <v>#VALUE!</v>
      </c>
      <c r="AJ889" s="316" t="e">
        <v>#VALUE!</v>
      </c>
      <c r="AK889" s="316" t="e">
        <v>#VALUE!</v>
      </c>
      <c r="AL889" s="316" t="e">
        <v>#VALUE!</v>
      </c>
    </row>
    <row r="890" spans="1:38">
      <c r="A890" s="316">
        <v>492</v>
      </c>
      <c r="B890" s="316" t="s">
        <v>246</v>
      </c>
      <c r="C890" s="316" t="s">
        <v>3614</v>
      </c>
      <c r="D890" s="316">
        <f t="shared" si="13"/>
        <v>0</v>
      </c>
      <c r="G890" s="316" t="e">
        <v>#VALUE!</v>
      </c>
      <c r="H890" s="316" t="e">
        <v>#VALUE!</v>
      </c>
      <c r="I890" s="316" t="e">
        <v>#VALUE!</v>
      </c>
      <c r="J890" s="316" t="e">
        <v>#VALUE!</v>
      </c>
      <c r="K890" s="316" t="e">
        <v>#VALUE!</v>
      </c>
      <c r="L890" s="316" t="e">
        <v>#VALUE!</v>
      </c>
      <c r="M890" s="316" t="e">
        <v>#VALUE!</v>
      </c>
      <c r="N890" s="316" t="e">
        <v>#VALUE!</v>
      </c>
      <c r="O890" s="316" t="e">
        <v>#VALUE!</v>
      </c>
      <c r="P890" s="316" t="e">
        <v>#VALUE!</v>
      </c>
      <c r="Q890" s="316" t="e">
        <v>#VALUE!</v>
      </c>
      <c r="R890" s="316" t="e">
        <v>#VALUE!</v>
      </c>
      <c r="S890" s="316" t="e">
        <v>#VALUE!</v>
      </c>
      <c r="T890" s="316" t="e">
        <v>#VALUE!</v>
      </c>
      <c r="U890" s="316" t="e">
        <v>#VALUE!</v>
      </c>
      <c r="V890" s="316" t="e">
        <v>#VALUE!</v>
      </c>
      <c r="W890" s="316" t="e">
        <v>#VALUE!</v>
      </c>
      <c r="X890" s="316" t="e">
        <v>#VALUE!</v>
      </c>
      <c r="Y890" s="316" t="e">
        <v>#VALUE!</v>
      </c>
      <c r="Z890" s="316" t="e">
        <v>#VALUE!</v>
      </c>
      <c r="AA890" s="316" t="e">
        <v>#VALUE!</v>
      </c>
      <c r="AB890" s="316" t="e">
        <v>#VALUE!</v>
      </c>
      <c r="AC890" s="316" t="e">
        <v>#VALUE!</v>
      </c>
      <c r="AD890" s="316" t="e">
        <v>#VALUE!</v>
      </c>
      <c r="AE890" s="316" t="e">
        <v>#VALUE!</v>
      </c>
      <c r="AF890" s="316" t="e">
        <v>#VALUE!</v>
      </c>
      <c r="AG890" s="316" t="e">
        <v>#VALUE!</v>
      </c>
      <c r="AH890" s="316" t="e">
        <v>#VALUE!</v>
      </c>
      <c r="AI890" s="316" t="e">
        <v>#VALUE!</v>
      </c>
      <c r="AJ890" s="316" t="e">
        <v>#VALUE!</v>
      </c>
      <c r="AK890" s="316" t="e">
        <v>#VALUE!</v>
      </c>
      <c r="AL890" s="316" t="e">
        <v>#VALUE!</v>
      </c>
    </row>
    <row r="891" spans="1:38">
      <c r="A891" s="316">
        <v>493</v>
      </c>
      <c r="B891" s="316" t="s">
        <v>246</v>
      </c>
      <c r="C891" s="316" t="s">
        <v>3615</v>
      </c>
      <c r="D891" s="316">
        <f t="shared" si="13"/>
        <v>0</v>
      </c>
      <c r="G891" s="316" t="e">
        <v>#VALUE!</v>
      </c>
      <c r="H891" s="316" t="e">
        <v>#VALUE!</v>
      </c>
      <c r="I891" s="316" t="e">
        <v>#VALUE!</v>
      </c>
      <c r="J891" s="316" t="e">
        <v>#VALUE!</v>
      </c>
      <c r="K891" s="316" t="e">
        <v>#VALUE!</v>
      </c>
      <c r="L891" s="316" t="e">
        <v>#VALUE!</v>
      </c>
      <c r="M891" s="316" t="e">
        <v>#VALUE!</v>
      </c>
      <c r="N891" s="316" t="e">
        <v>#VALUE!</v>
      </c>
      <c r="O891" s="316" t="e">
        <v>#VALUE!</v>
      </c>
      <c r="P891" s="316" t="e">
        <v>#VALUE!</v>
      </c>
      <c r="Q891" s="316" t="e">
        <v>#VALUE!</v>
      </c>
      <c r="R891" s="316" t="e">
        <v>#VALUE!</v>
      </c>
      <c r="S891" s="316" t="e">
        <v>#VALUE!</v>
      </c>
      <c r="T891" s="316" t="e">
        <v>#VALUE!</v>
      </c>
      <c r="U891" s="316" t="e">
        <v>#VALUE!</v>
      </c>
      <c r="V891" s="316" t="e">
        <v>#VALUE!</v>
      </c>
      <c r="W891" s="316" t="e">
        <v>#VALUE!</v>
      </c>
      <c r="X891" s="316" t="e">
        <v>#VALUE!</v>
      </c>
      <c r="Y891" s="316" t="e">
        <v>#VALUE!</v>
      </c>
      <c r="Z891" s="316" t="e">
        <v>#VALUE!</v>
      </c>
      <c r="AA891" s="316" t="e">
        <v>#VALUE!</v>
      </c>
      <c r="AB891" s="316" t="e">
        <v>#VALUE!</v>
      </c>
      <c r="AC891" s="316" t="e">
        <v>#VALUE!</v>
      </c>
      <c r="AD891" s="316" t="e">
        <v>#VALUE!</v>
      </c>
      <c r="AE891" s="316" t="e">
        <v>#VALUE!</v>
      </c>
      <c r="AF891" s="316" t="e">
        <v>#VALUE!</v>
      </c>
      <c r="AG891" s="316" t="e">
        <v>#VALUE!</v>
      </c>
      <c r="AH891" s="316" t="e">
        <v>#VALUE!</v>
      </c>
      <c r="AI891" s="316" t="e">
        <v>#VALUE!</v>
      </c>
      <c r="AJ891" s="316" t="e">
        <v>#VALUE!</v>
      </c>
      <c r="AK891" s="316" t="e">
        <v>#VALUE!</v>
      </c>
      <c r="AL891" s="316" t="e">
        <v>#VALUE!</v>
      </c>
    </row>
    <row r="892" spans="1:38">
      <c r="A892" s="316">
        <v>494</v>
      </c>
      <c r="B892" s="316" t="s">
        <v>246</v>
      </c>
      <c r="C892" s="316" t="s">
        <v>3616</v>
      </c>
      <c r="D892" s="316">
        <f t="shared" si="13"/>
        <v>0</v>
      </c>
      <c r="G892" s="316" t="e">
        <v>#VALUE!</v>
      </c>
      <c r="H892" s="316" t="e">
        <v>#VALUE!</v>
      </c>
      <c r="I892" s="316" t="e">
        <v>#VALUE!</v>
      </c>
      <c r="J892" s="316" t="e">
        <v>#VALUE!</v>
      </c>
      <c r="K892" s="316" t="e">
        <v>#VALUE!</v>
      </c>
      <c r="L892" s="316" t="e">
        <v>#VALUE!</v>
      </c>
      <c r="M892" s="316" t="e">
        <v>#VALUE!</v>
      </c>
      <c r="N892" s="316" t="e">
        <v>#VALUE!</v>
      </c>
      <c r="O892" s="316" t="e">
        <v>#VALUE!</v>
      </c>
      <c r="P892" s="316" t="e">
        <v>#VALUE!</v>
      </c>
      <c r="Q892" s="316" t="e">
        <v>#VALUE!</v>
      </c>
      <c r="R892" s="316" t="e">
        <v>#VALUE!</v>
      </c>
      <c r="S892" s="316" t="e">
        <v>#VALUE!</v>
      </c>
      <c r="T892" s="316" t="e">
        <v>#VALUE!</v>
      </c>
      <c r="U892" s="316" t="e">
        <v>#VALUE!</v>
      </c>
      <c r="V892" s="316" t="e">
        <v>#VALUE!</v>
      </c>
      <c r="W892" s="316" t="e">
        <v>#VALUE!</v>
      </c>
      <c r="X892" s="316" t="e">
        <v>#VALUE!</v>
      </c>
      <c r="Y892" s="316" t="e">
        <v>#VALUE!</v>
      </c>
      <c r="Z892" s="316" t="e">
        <v>#VALUE!</v>
      </c>
      <c r="AA892" s="316" t="e">
        <v>#VALUE!</v>
      </c>
      <c r="AB892" s="316" t="e">
        <v>#VALUE!</v>
      </c>
      <c r="AC892" s="316" t="e">
        <v>#VALUE!</v>
      </c>
      <c r="AD892" s="316" t="e">
        <v>#VALUE!</v>
      </c>
      <c r="AE892" s="316" t="e">
        <v>#VALUE!</v>
      </c>
      <c r="AF892" s="316" t="e">
        <v>#VALUE!</v>
      </c>
      <c r="AG892" s="316" t="e">
        <v>#VALUE!</v>
      </c>
      <c r="AH892" s="316" t="e">
        <v>#VALUE!</v>
      </c>
      <c r="AI892" s="316" t="e">
        <v>#VALUE!</v>
      </c>
      <c r="AJ892" s="316" t="e">
        <v>#VALUE!</v>
      </c>
      <c r="AK892" s="316" t="e">
        <v>#VALUE!</v>
      </c>
      <c r="AL892" s="316" t="e">
        <v>#VALUE!</v>
      </c>
    </row>
    <row r="893" spans="1:38">
      <c r="A893" s="316">
        <v>495</v>
      </c>
      <c r="B893" s="316" t="s">
        <v>246</v>
      </c>
      <c r="C893" s="316" t="s">
        <v>3617</v>
      </c>
      <c r="D893" s="316">
        <f t="shared" si="13"/>
        <v>0</v>
      </c>
      <c r="G893" s="316" t="e">
        <v>#VALUE!</v>
      </c>
      <c r="H893" s="316" t="e">
        <v>#VALUE!</v>
      </c>
      <c r="I893" s="316" t="e">
        <v>#VALUE!</v>
      </c>
      <c r="J893" s="316" t="e">
        <v>#VALUE!</v>
      </c>
      <c r="K893" s="316" t="e">
        <v>#VALUE!</v>
      </c>
      <c r="L893" s="316" t="e">
        <v>#VALUE!</v>
      </c>
      <c r="M893" s="316" t="e">
        <v>#VALUE!</v>
      </c>
      <c r="N893" s="316" t="e">
        <v>#VALUE!</v>
      </c>
      <c r="O893" s="316" t="e">
        <v>#VALUE!</v>
      </c>
      <c r="P893" s="316" t="e">
        <v>#VALUE!</v>
      </c>
      <c r="Q893" s="316" t="e">
        <v>#VALUE!</v>
      </c>
      <c r="R893" s="316" t="e">
        <v>#VALUE!</v>
      </c>
      <c r="S893" s="316" t="e">
        <v>#VALUE!</v>
      </c>
      <c r="T893" s="316" t="e">
        <v>#VALUE!</v>
      </c>
      <c r="U893" s="316" t="e">
        <v>#VALUE!</v>
      </c>
      <c r="V893" s="316" t="e">
        <v>#VALUE!</v>
      </c>
      <c r="W893" s="316" t="e">
        <v>#VALUE!</v>
      </c>
      <c r="X893" s="316" t="e">
        <v>#VALUE!</v>
      </c>
      <c r="Y893" s="316" t="e">
        <v>#VALUE!</v>
      </c>
      <c r="Z893" s="316" t="e">
        <v>#VALUE!</v>
      </c>
      <c r="AA893" s="316" t="e">
        <v>#VALUE!</v>
      </c>
      <c r="AB893" s="316" t="e">
        <v>#VALUE!</v>
      </c>
      <c r="AC893" s="316" t="e">
        <v>#VALUE!</v>
      </c>
      <c r="AD893" s="316" t="e">
        <v>#VALUE!</v>
      </c>
      <c r="AE893" s="316" t="e">
        <v>#VALUE!</v>
      </c>
      <c r="AF893" s="316" t="e">
        <v>#VALUE!</v>
      </c>
      <c r="AG893" s="316" t="e">
        <v>#VALUE!</v>
      </c>
      <c r="AH893" s="316" t="e">
        <v>#VALUE!</v>
      </c>
      <c r="AI893" s="316" t="e">
        <v>#VALUE!</v>
      </c>
      <c r="AJ893" s="316" t="e">
        <v>#VALUE!</v>
      </c>
      <c r="AK893" s="316" t="e">
        <v>#VALUE!</v>
      </c>
      <c r="AL893" s="316" t="e">
        <v>#VALUE!</v>
      </c>
    </row>
    <row r="894" spans="1:38">
      <c r="A894" s="316">
        <v>496</v>
      </c>
      <c r="B894" s="316" t="s">
        <v>246</v>
      </c>
      <c r="C894" s="316" t="s">
        <v>3618</v>
      </c>
      <c r="D894" s="316">
        <f t="shared" si="13"/>
        <v>0</v>
      </c>
      <c r="G894" s="316" t="e">
        <v>#VALUE!</v>
      </c>
      <c r="H894" s="316" t="e">
        <v>#VALUE!</v>
      </c>
      <c r="I894" s="316" t="e">
        <v>#VALUE!</v>
      </c>
      <c r="J894" s="316" t="e">
        <v>#VALUE!</v>
      </c>
      <c r="K894" s="316" t="e">
        <v>#VALUE!</v>
      </c>
      <c r="L894" s="316" t="e">
        <v>#VALUE!</v>
      </c>
      <c r="M894" s="316" t="e">
        <v>#VALUE!</v>
      </c>
      <c r="N894" s="316" t="e">
        <v>#VALUE!</v>
      </c>
      <c r="O894" s="316" t="e">
        <v>#VALUE!</v>
      </c>
      <c r="P894" s="316" t="e">
        <v>#VALUE!</v>
      </c>
      <c r="Q894" s="316" t="e">
        <v>#VALUE!</v>
      </c>
      <c r="R894" s="316" t="e">
        <v>#VALUE!</v>
      </c>
      <c r="S894" s="316" t="e">
        <v>#VALUE!</v>
      </c>
      <c r="T894" s="316" t="e">
        <v>#VALUE!</v>
      </c>
      <c r="U894" s="316" t="e">
        <v>#VALUE!</v>
      </c>
      <c r="V894" s="316" t="e">
        <v>#VALUE!</v>
      </c>
      <c r="W894" s="316" t="e">
        <v>#VALUE!</v>
      </c>
      <c r="X894" s="316" t="e">
        <v>#VALUE!</v>
      </c>
      <c r="Y894" s="316" t="e">
        <v>#VALUE!</v>
      </c>
      <c r="Z894" s="316" t="e">
        <v>#VALUE!</v>
      </c>
      <c r="AA894" s="316" t="e">
        <v>#VALUE!</v>
      </c>
      <c r="AB894" s="316" t="e">
        <v>#VALUE!</v>
      </c>
      <c r="AC894" s="316" t="e">
        <v>#VALUE!</v>
      </c>
      <c r="AD894" s="316" t="e">
        <v>#VALUE!</v>
      </c>
      <c r="AE894" s="316" t="e">
        <v>#VALUE!</v>
      </c>
      <c r="AF894" s="316" t="e">
        <v>#VALUE!</v>
      </c>
      <c r="AG894" s="316" t="e">
        <v>#VALUE!</v>
      </c>
      <c r="AH894" s="316" t="e">
        <v>#VALUE!</v>
      </c>
      <c r="AI894" s="316" t="e">
        <v>#VALUE!</v>
      </c>
      <c r="AJ894" s="316" t="e">
        <v>#VALUE!</v>
      </c>
      <c r="AK894" s="316" t="e">
        <v>#VALUE!</v>
      </c>
      <c r="AL894" s="316" t="e">
        <v>#VALUE!</v>
      </c>
    </row>
    <row r="895" spans="1:38">
      <c r="A895" s="316">
        <v>497</v>
      </c>
      <c r="B895" s="316" t="s">
        <v>246</v>
      </c>
      <c r="C895" s="316" t="s">
        <v>3619</v>
      </c>
      <c r="D895" s="316">
        <f t="shared" si="13"/>
        <v>0</v>
      </c>
      <c r="G895" s="316" t="e">
        <v>#VALUE!</v>
      </c>
      <c r="H895" s="316" t="e">
        <v>#VALUE!</v>
      </c>
      <c r="I895" s="316" t="e">
        <v>#VALUE!</v>
      </c>
      <c r="J895" s="316" t="e">
        <v>#VALUE!</v>
      </c>
      <c r="K895" s="316" t="e">
        <v>#VALUE!</v>
      </c>
      <c r="L895" s="316" t="e">
        <v>#VALUE!</v>
      </c>
      <c r="M895" s="316" t="e">
        <v>#VALUE!</v>
      </c>
      <c r="N895" s="316" t="e">
        <v>#VALUE!</v>
      </c>
      <c r="O895" s="316" t="e">
        <v>#VALUE!</v>
      </c>
      <c r="P895" s="316" t="e">
        <v>#VALUE!</v>
      </c>
      <c r="Q895" s="316" t="e">
        <v>#VALUE!</v>
      </c>
      <c r="R895" s="316" t="e">
        <v>#VALUE!</v>
      </c>
      <c r="S895" s="316" t="e">
        <v>#VALUE!</v>
      </c>
      <c r="T895" s="316" t="e">
        <v>#VALUE!</v>
      </c>
      <c r="U895" s="316" t="e">
        <v>#VALUE!</v>
      </c>
      <c r="V895" s="316" t="e">
        <v>#VALUE!</v>
      </c>
      <c r="W895" s="316" t="e">
        <v>#VALUE!</v>
      </c>
      <c r="X895" s="316" t="e">
        <v>#VALUE!</v>
      </c>
      <c r="Y895" s="316" t="e">
        <v>#VALUE!</v>
      </c>
      <c r="Z895" s="316" t="e">
        <v>#VALUE!</v>
      </c>
      <c r="AA895" s="316" t="e">
        <v>#VALUE!</v>
      </c>
      <c r="AB895" s="316" t="e">
        <v>#VALUE!</v>
      </c>
      <c r="AC895" s="316" t="e">
        <v>#VALUE!</v>
      </c>
      <c r="AD895" s="316" t="e">
        <v>#VALUE!</v>
      </c>
      <c r="AE895" s="316" t="e">
        <v>#VALUE!</v>
      </c>
      <c r="AF895" s="316" t="e">
        <v>#VALUE!</v>
      </c>
      <c r="AG895" s="316" t="e">
        <v>#VALUE!</v>
      </c>
      <c r="AH895" s="316" t="e">
        <v>#VALUE!</v>
      </c>
      <c r="AI895" s="316" t="e">
        <v>#VALUE!</v>
      </c>
      <c r="AJ895" s="316" t="e">
        <v>#VALUE!</v>
      </c>
      <c r="AK895" s="316" t="e">
        <v>#VALUE!</v>
      </c>
      <c r="AL895" s="316" t="e">
        <v>#VALUE!</v>
      </c>
    </row>
    <row r="896" spans="1:38">
      <c r="A896" s="316">
        <v>498</v>
      </c>
      <c r="B896" s="316" t="s">
        <v>246</v>
      </c>
      <c r="C896" s="316" t="s">
        <v>3620</v>
      </c>
      <c r="D896" s="316">
        <f t="shared" si="13"/>
        <v>0</v>
      </c>
      <c r="G896" s="316" t="e">
        <v>#VALUE!</v>
      </c>
      <c r="H896" s="316" t="e">
        <v>#VALUE!</v>
      </c>
      <c r="I896" s="316" t="e">
        <v>#VALUE!</v>
      </c>
      <c r="J896" s="316" t="e">
        <v>#VALUE!</v>
      </c>
      <c r="K896" s="316" t="e">
        <v>#VALUE!</v>
      </c>
      <c r="L896" s="316" t="e">
        <v>#VALUE!</v>
      </c>
      <c r="M896" s="316" t="e">
        <v>#VALUE!</v>
      </c>
      <c r="N896" s="316" t="e">
        <v>#VALUE!</v>
      </c>
      <c r="O896" s="316" t="e">
        <v>#VALUE!</v>
      </c>
      <c r="P896" s="316" t="e">
        <v>#VALUE!</v>
      </c>
      <c r="Q896" s="316" t="e">
        <v>#VALUE!</v>
      </c>
      <c r="R896" s="316" t="e">
        <v>#VALUE!</v>
      </c>
      <c r="S896" s="316" t="e">
        <v>#VALUE!</v>
      </c>
      <c r="T896" s="316" t="e">
        <v>#VALUE!</v>
      </c>
      <c r="U896" s="316" t="e">
        <v>#VALUE!</v>
      </c>
      <c r="V896" s="316" t="e">
        <v>#VALUE!</v>
      </c>
      <c r="W896" s="316" t="e">
        <v>#VALUE!</v>
      </c>
      <c r="X896" s="316" t="e">
        <v>#VALUE!</v>
      </c>
      <c r="Y896" s="316" t="e">
        <v>#VALUE!</v>
      </c>
      <c r="Z896" s="316" t="e">
        <v>#VALUE!</v>
      </c>
      <c r="AA896" s="316" t="e">
        <v>#VALUE!</v>
      </c>
      <c r="AB896" s="316" t="e">
        <v>#VALUE!</v>
      </c>
      <c r="AC896" s="316" t="e">
        <v>#VALUE!</v>
      </c>
      <c r="AD896" s="316" t="e">
        <v>#VALUE!</v>
      </c>
      <c r="AE896" s="316" t="e">
        <v>#VALUE!</v>
      </c>
      <c r="AF896" s="316" t="e">
        <v>#VALUE!</v>
      </c>
      <c r="AG896" s="316" t="e">
        <v>#VALUE!</v>
      </c>
      <c r="AH896" s="316" t="e">
        <v>#VALUE!</v>
      </c>
      <c r="AI896" s="316" t="e">
        <v>#VALUE!</v>
      </c>
      <c r="AJ896" s="316" t="e">
        <v>#VALUE!</v>
      </c>
      <c r="AK896" s="316" t="e">
        <v>#VALUE!</v>
      </c>
      <c r="AL896" s="316" t="e">
        <v>#VALUE!</v>
      </c>
    </row>
    <row r="897" spans="1:38">
      <c r="A897" s="316">
        <v>500</v>
      </c>
      <c r="B897" s="316" t="s">
        <v>246</v>
      </c>
      <c r="C897" s="316" t="s">
        <v>3621</v>
      </c>
      <c r="D897" s="316">
        <f t="shared" si="13"/>
        <v>0</v>
      </c>
      <c r="G897" s="316" t="e">
        <v>#VALUE!</v>
      </c>
      <c r="H897" s="316" t="e">
        <v>#VALUE!</v>
      </c>
      <c r="I897" s="316" t="e">
        <v>#VALUE!</v>
      </c>
      <c r="J897" s="316" t="e">
        <v>#VALUE!</v>
      </c>
      <c r="K897" s="316" t="e">
        <v>#VALUE!</v>
      </c>
      <c r="L897" s="316" t="e">
        <v>#VALUE!</v>
      </c>
      <c r="M897" s="316" t="e">
        <v>#VALUE!</v>
      </c>
      <c r="N897" s="316" t="e">
        <v>#VALUE!</v>
      </c>
      <c r="O897" s="316" t="e">
        <v>#VALUE!</v>
      </c>
      <c r="P897" s="316" t="e">
        <v>#VALUE!</v>
      </c>
      <c r="Q897" s="316" t="e">
        <v>#VALUE!</v>
      </c>
      <c r="R897" s="316" t="e">
        <v>#VALUE!</v>
      </c>
      <c r="S897" s="316" t="e">
        <v>#VALUE!</v>
      </c>
      <c r="T897" s="316" t="e">
        <v>#VALUE!</v>
      </c>
      <c r="U897" s="316" t="e">
        <v>#VALUE!</v>
      </c>
      <c r="V897" s="316" t="e">
        <v>#VALUE!</v>
      </c>
      <c r="W897" s="316" t="e">
        <v>#VALUE!</v>
      </c>
      <c r="X897" s="316" t="e">
        <v>#VALUE!</v>
      </c>
      <c r="Y897" s="316" t="e">
        <v>#VALUE!</v>
      </c>
      <c r="Z897" s="316" t="e">
        <v>#VALUE!</v>
      </c>
      <c r="AA897" s="316" t="e">
        <v>#VALUE!</v>
      </c>
      <c r="AB897" s="316" t="e">
        <v>#VALUE!</v>
      </c>
      <c r="AC897" s="316" t="e">
        <v>#VALUE!</v>
      </c>
      <c r="AD897" s="316" t="e">
        <v>#VALUE!</v>
      </c>
      <c r="AE897" s="316" t="e">
        <v>#VALUE!</v>
      </c>
      <c r="AF897" s="316" t="e">
        <v>#VALUE!</v>
      </c>
      <c r="AG897" s="316" t="e">
        <v>#VALUE!</v>
      </c>
      <c r="AH897" s="316" t="e">
        <v>#VALUE!</v>
      </c>
      <c r="AI897" s="316" t="e">
        <v>#VALUE!</v>
      </c>
      <c r="AJ897" s="316" t="e">
        <v>#VALUE!</v>
      </c>
      <c r="AK897" s="316" t="e">
        <v>#VALUE!</v>
      </c>
      <c r="AL897" s="316" t="e">
        <v>#VALUE!</v>
      </c>
    </row>
    <row r="898" spans="1:38">
      <c r="A898" s="316">
        <v>502</v>
      </c>
      <c r="B898" s="316" t="s">
        <v>246</v>
      </c>
      <c r="C898" s="316" t="s">
        <v>3622</v>
      </c>
      <c r="D898" s="316">
        <f t="shared" ref="D898:D961" si="14">IF(ISERROR(AL898),0,AL898)</f>
        <v>0</v>
      </c>
      <c r="G898" s="316" t="e">
        <v>#VALUE!</v>
      </c>
      <c r="H898" s="316" t="e">
        <v>#VALUE!</v>
      </c>
      <c r="I898" s="316" t="e">
        <v>#VALUE!</v>
      </c>
      <c r="J898" s="316" t="e">
        <v>#VALUE!</v>
      </c>
      <c r="K898" s="316" t="e">
        <v>#VALUE!</v>
      </c>
      <c r="L898" s="316" t="e">
        <v>#VALUE!</v>
      </c>
      <c r="M898" s="316" t="e">
        <v>#VALUE!</v>
      </c>
      <c r="N898" s="316" t="e">
        <v>#VALUE!</v>
      </c>
      <c r="O898" s="316" t="e">
        <v>#VALUE!</v>
      </c>
      <c r="P898" s="316" t="e">
        <v>#VALUE!</v>
      </c>
      <c r="Q898" s="316" t="e">
        <v>#VALUE!</v>
      </c>
      <c r="R898" s="316" t="e">
        <v>#VALUE!</v>
      </c>
      <c r="S898" s="316" t="e">
        <v>#VALUE!</v>
      </c>
      <c r="T898" s="316" t="e">
        <v>#VALUE!</v>
      </c>
      <c r="U898" s="316" t="e">
        <v>#VALUE!</v>
      </c>
      <c r="V898" s="316" t="e">
        <v>#VALUE!</v>
      </c>
      <c r="W898" s="316" t="e">
        <v>#VALUE!</v>
      </c>
      <c r="X898" s="316" t="e">
        <v>#VALUE!</v>
      </c>
      <c r="Y898" s="316" t="e">
        <v>#VALUE!</v>
      </c>
      <c r="Z898" s="316" t="e">
        <v>#VALUE!</v>
      </c>
      <c r="AA898" s="316" t="e">
        <v>#VALUE!</v>
      </c>
      <c r="AB898" s="316" t="e">
        <v>#VALUE!</v>
      </c>
      <c r="AC898" s="316" t="e">
        <v>#VALUE!</v>
      </c>
      <c r="AD898" s="316" t="e">
        <v>#VALUE!</v>
      </c>
      <c r="AE898" s="316" t="e">
        <v>#VALUE!</v>
      </c>
      <c r="AF898" s="316" t="e">
        <v>#VALUE!</v>
      </c>
      <c r="AG898" s="316" t="e">
        <v>#VALUE!</v>
      </c>
      <c r="AH898" s="316" t="e">
        <v>#VALUE!</v>
      </c>
      <c r="AI898" s="316" t="e">
        <v>#VALUE!</v>
      </c>
      <c r="AJ898" s="316" t="e">
        <v>#VALUE!</v>
      </c>
      <c r="AK898" s="316" t="e">
        <v>#VALUE!</v>
      </c>
      <c r="AL898" s="316" t="e">
        <v>#VALUE!</v>
      </c>
    </row>
    <row r="899" spans="1:38">
      <c r="A899" s="316">
        <v>503</v>
      </c>
      <c r="B899" s="316" t="s">
        <v>246</v>
      </c>
      <c r="C899" s="316" t="s">
        <v>3623</v>
      </c>
      <c r="D899" s="316">
        <f t="shared" si="14"/>
        <v>0</v>
      </c>
      <c r="G899" s="316" t="e">
        <v>#VALUE!</v>
      </c>
      <c r="H899" s="316" t="e">
        <v>#VALUE!</v>
      </c>
      <c r="I899" s="316" t="e">
        <v>#VALUE!</v>
      </c>
      <c r="J899" s="316" t="e">
        <v>#VALUE!</v>
      </c>
      <c r="K899" s="316" t="e">
        <v>#VALUE!</v>
      </c>
      <c r="L899" s="316" t="e">
        <v>#VALUE!</v>
      </c>
      <c r="M899" s="316" t="e">
        <v>#VALUE!</v>
      </c>
      <c r="N899" s="316" t="e">
        <v>#VALUE!</v>
      </c>
      <c r="O899" s="316" t="e">
        <v>#VALUE!</v>
      </c>
      <c r="P899" s="316" t="e">
        <v>#VALUE!</v>
      </c>
      <c r="Q899" s="316" t="e">
        <v>#VALUE!</v>
      </c>
      <c r="R899" s="316" t="e">
        <v>#VALUE!</v>
      </c>
      <c r="S899" s="316" t="e">
        <v>#VALUE!</v>
      </c>
      <c r="T899" s="316" t="e">
        <v>#VALUE!</v>
      </c>
      <c r="U899" s="316" t="e">
        <v>#VALUE!</v>
      </c>
      <c r="V899" s="316" t="e">
        <v>#VALUE!</v>
      </c>
      <c r="W899" s="316" t="e">
        <v>#VALUE!</v>
      </c>
      <c r="X899" s="316" t="e">
        <v>#VALUE!</v>
      </c>
      <c r="Y899" s="316" t="e">
        <v>#VALUE!</v>
      </c>
      <c r="Z899" s="316" t="e">
        <v>#VALUE!</v>
      </c>
      <c r="AA899" s="316" t="e">
        <v>#VALUE!</v>
      </c>
      <c r="AB899" s="316" t="e">
        <v>#VALUE!</v>
      </c>
      <c r="AC899" s="316" t="e">
        <v>#VALUE!</v>
      </c>
      <c r="AD899" s="316" t="e">
        <v>#VALUE!</v>
      </c>
      <c r="AE899" s="316" t="e">
        <v>#VALUE!</v>
      </c>
      <c r="AF899" s="316" t="e">
        <v>#VALUE!</v>
      </c>
      <c r="AG899" s="316" t="e">
        <v>#VALUE!</v>
      </c>
      <c r="AH899" s="316" t="e">
        <v>#VALUE!</v>
      </c>
      <c r="AI899" s="316" t="e">
        <v>#VALUE!</v>
      </c>
      <c r="AJ899" s="316" t="e">
        <v>#VALUE!</v>
      </c>
      <c r="AK899" s="316" t="e">
        <v>#VALUE!</v>
      </c>
      <c r="AL899" s="316" t="e">
        <v>#VALUE!</v>
      </c>
    </row>
    <row r="900" spans="1:38">
      <c r="A900" s="316">
        <v>504</v>
      </c>
      <c r="B900" s="316" t="s">
        <v>246</v>
      </c>
      <c r="C900" s="316" t="s">
        <v>3624</v>
      </c>
      <c r="D900" s="316">
        <f t="shared" si="14"/>
        <v>0</v>
      </c>
      <c r="G900" s="316" t="e">
        <v>#VALUE!</v>
      </c>
      <c r="H900" s="316" t="e">
        <v>#VALUE!</v>
      </c>
      <c r="I900" s="316" t="e">
        <v>#VALUE!</v>
      </c>
      <c r="J900" s="316" t="e">
        <v>#VALUE!</v>
      </c>
      <c r="K900" s="316" t="e">
        <v>#VALUE!</v>
      </c>
      <c r="L900" s="316" t="e">
        <v>#VALUE!</v>
      </c>
      <c r="M900" s="316" t="e">
        <v>#VALUE!</v>
      </c>
      <c r="N900" s="316" t="e">
        <v>#VALUE!</v>
      </c>
      <c r="O900" s="316" t="e">
        <v>#VALUE!</v>
      </c>
      <c r="P900" s="316" t="e">
        <v>#VALUE!</v>
      </c>
      <c r="Q900" s="316" t="e">
        <v>#VALUE!</v>
      </c>
      <c r="R900" s="316" t="e">
        <v>#VALUE!</v>
      </c>
      <c r="S900" s="316" t="e">
        <v>#VALUE!</v>
      </c>
      <c r="T900" s="316" t="e">
        <v>#VALUE!</v>
      </c>
      <c r="U900" s="316" t="e">
        <v>#VALUE!</v>
      </c>
      <c r="V900" s="316" t="e">
        <v>#VALUE!</v>
      </c>
      <c r="W900" s="316" t="e">
        <v>#VALUE!</v>
      </c>
      <c r="X900" s="316" t="e">
        <v>#VALUE!</v>
      </c>
      <c r="Y900" s="316" t="e">
        <v>#VALUE!</v>
      </c>
      <c r="Z900" s="316" t="e">
        <v>#VALUE!</v>
      </c>
      <c r="AA900" s="316" t="e">
        <v>#VALUE!</v>
      </c>
      <c r="AB900" s="316" t="e">
        <v>#VALUE!</v>
      </c>
      <c r="AC900" s="316" t="e">
        <v>#VALUE!</v>
      </c>
      <c r="AD900" s="316" t="e">
        <v>#VALUE!</v>
      </c>
      <c r="AE900" s="316" t="e">
        <v>#VALUE!</v>
      </c>
      <c r="AF900" s="316" t="e">
        <v>#VALUE!</v>
      </c>
      <c r="AG900" s="316" t="e">
        <v>#VALUE!</v>
      </c>
      <c r="AH900" s="316" t="e">
        <v>#VALUE!</v>
      </c>
      <c r="AI900" s="316" t="e">
        <v>#VALUE!</v>
      </c>
      <c r="AJ900" s="316" t="e">
        <v>#VALUE!</v>
      </c>
      <c r="AK900" s="316" t="e">
        <v>#VALUE!</v>
      </c>
      <c r="AL900" s="316" t="e">
        <v>#VALUE!</v>
      </c>
    </row>
    <row r="901" spans="1:38">
      <c r="A901" s="316">
        <v>506</v>
      </c>
      <c r="B901" s="316" t="s">
        <v>246</v>
      </c>
      <c r="C901" s="316" t="s">
        <v>3625</v>
      </c>
      <c r="D901" s="316">
        <f t="shared" si="14"/>
        <v>0</v>
      </c>
      <c r="G901" s="316" t="e">
        <v>#VALUE!</v>
      </c>
      <c r="H901" s="316" t="e">
        <v>#VALUE!</v>
      </c>
      <c r="I901" s="316" t="e">
        <v>#VALUE!</v>
      </c>
      <c r="J901" s="316" t="e">
        <v>#VALUE!</v>
      </c>
      <c r="K901" s="316" t="e">
        <v>#VALUE!</v>
      </c>
      <c r="L901" s="316" t="e">
        <v>#VALUE!</v>
      </c>
      <c r="M901" s="316" t="e">
        <v>#VALUE!</v>
      </c>
      <c r="N901" s="316" t="e">
        <v>#VALUE!</v>
      </c>
      <c r="O901" s="316" t="e">
        <v>#VALUE!</v>
      </c>
      <c r="P901" s="316" t="e">
        <v>#VALUE!</v>
      </c>
      <c r="Q901" s="316" t="e">
        <v>#VALUE!</v>
      </c>
      <c r="R901" s="316" t="e">
        <v>#VALUE!</v>
      </c>
      <c r="S901" s="316" t="e">
        <v>#VALUE!</v>
      </c>
      <c r="T901" s="316" t="e">
        <v>#VALUE!</v>
      </c>
      <c r="U901" s="316" t="e">
        <v>#VALUE!</v>
      </c>
      <c r="V901" s="316" t="e">
        <v>#VALUE!</v>
      </c>
      <c r="W901" s="316" t="e">
        <v>#VALUE!</v>
      </c>
      <c r="X901" s="316" t="e">
        <v>#VALUE!</v>
      </c>
      <c r="Y901" s="316" t="e">
        <v>#VALUE!</v>
      </c>
      <c r="Z901" s="316" t="e">
        <v>#VALUE!</v>
      </c>
      <c r="AA901" s="316" t="e">
        <v>#VALUE!</v>
      </c>
      <c r="AB901" s="316" t="e">
        <v>#VALUE!</v>
      </c>
      <c r="AC901" s="316" t="e">
        <v>#VALUE!</v>
      </c>
      <c r="AD901" s="316" t="e">
        <v>#VALUE!</v>
      </c>
      <c r="AE901" s="316" t="e">
        <v>#VALUE!</v>
      </c>
      <c r="AF901" s="316" t="e">
        <v>#VALUE!</v>
      </c>
      <c r="AG901" s="316" t="e">
        <v>#VALUE!</v>
      </c>
      <c r="AH901" s="316" t="e">
        <v>#VALUE!</v>
      </c>
      <c r="AI901" s="316" t="e">
        <v>#VALUE!</v>
      </c>
      <c r="AJ901" s="316" t="e">
        <v>#VALUE!</v>
      </c>
      <c r="AK901" s="316" t="e">
        <v>#VALUE!</v>
      </c>
      <c r="AL901" s="316" t="e">
        <v>#VALUE!</v>
      </c>
    </row>
    <row r="902" spans="1:38">
      <c r="A902" s="316">
        <v>508</v>
      </c>
      <c r="B902" s="316" t="s">
        <v>246</v>
      </c>
      <c r="C902" s="316" t="s">
        <v>3626</v>
      </c>
      <c r="D902" s="316">
        <f t="shared" si="14"/>
        <v>0</v>
      </c>
      <c r="G902" s="316" t="e">
        <v>#VALUE!</v>
      </c>
      <c r="H902" s="316" t="e">
        <v>#VALUE!</v>
      </c>
      <c r="I902" s="316" t="e">
        <v>#VALUE!</v>
      </c>
      <c r="J902" s="316" t="e">
        <v>#VALUE!</v>
      </c>
      <c r="K902" s="316" t="e">
        <v>#VALUE!</v>
      </c>
      <c r="L902" s="316" t="e">
        <v>#VALUE!</v>
      </c>
      <c r="M902" s="316" t="e">
        <v>#VALUE!</v>
      </c>
      <c r="N902" s="316" t="e">
        <v>#VALUE!</v>
      </c>
      <c r="O902" s="316" t="e">
        <v>#VALUE!</v>
      </c>
      <c r="P902" s="316" t="e">
        <v>#VALUE!</v>
      </c>
      <c r="Q902" s="316" t="e">
        <v>#VALUE!</v>
      </c>
      <c r="R902" s="316" t="e">
        <v>#VALUE!</v>
      </c>
      <c r="S902" s="316" t="e">
        <v>#VALUE!</v>
      </c>
      <c r="T902" s="316" t="e">
        <v>#VALUE!</v>
      </c>
      <c r="U902" s="316" t="e">
        <v>#VALUE!</v>
      </c>
      <c r="V902" s="316" t="e">
        <v>#VALUE!</v>
      </c>
      <c r="W902" s="316" t="e">
        <v>#VALUE!</v>
      </c>
      <c r="X902" s="316" t="e">
        <v>#VALUE!</v>
      </c>
      <c r="Y902" s="316" t="e">
        <v>#VALUE!</v>
      </c>
      <c r="Z902" s="316" t="e">
        <v>#VALUE!</v>
      </c>
      <c r="AA902" s="316" t="e">
        <v>#VALUE!</v>
      </c>
      <c r="AB902" s="316" t="e">
        <v>#VALUE!</v>
      </c>
      <c r="AC902" s="316" t="e">
        <v>#VALUE!</v>
      </c>
      <c r="AD902" s="316" t="e">
        <v>#VALUE!</v>
      </c>
      <c r="AE902" s="316" t="e">
        <v>#VALUE!</v>
      </c>
      <c r="AF902" s="316" t="e">
        <v>#VALUE!</v>
      </c>
      <c r="AG902" s="316" t="e">
        <v>#VALUE!</v>
      </c>
      <c r="AH902" s="316" t="e">
        <v>#VALUE!</v>
      </c>
      <c r="AI902" s="316" t="e">
        <v>#VALUE!</v>
      </c>
      <c r="AJ902" s="316" t="e">
        <v>#VALUE!</v>
      </c>
      <c r="AK902" s="316" t="e">
        <v>#VALUE!</v>
      </c>
      <c r="AL902" s="316" t="e">
        <v>#VALUE!</v>
      </c>
    </row>
    <row r="903" spans="1:38">
      <c r="A903" s="316">
        <v>510</v>
      </c>
      <c r="B903" s="316" t="s">
        <v>246</v>
      </c>
      <c r="C903" s="316" t="s">
        <v>3627</v>
      </c>
      <c r="D903" s="316">
        <f t="shared" si="14"/>
        <v>0</v>
      </c>
      <c r="G903" s="316" t="e">
        <v>#VALUE!</v>
      </c>
      <c r="H903" s="316" t="e">
        <v>#VALUE!</v>
      </c>
      <c r="I903" s="316" t="e">
        <v>#VALUE!</v>
      </c>
      <c r="J903" s="316" t="e">
        <v>#VALUE!</v>
      </c>
      <c r="K903" s="316" t="e">
        <v>#VALUE!</v>
      </c>
      <c r="L903" s="316" t="e">
        <v>#VALUE!</v>
      </c>
      <c r="M903" s="316" t="e">
        <v>#VALUE!</v>
      </c>
      <c r="N903" s="316" t="e">
        <v>#VALUE!</v>
      </c>
      <c r="O903" s="316" t="e">
        <v>#VALUE!</v>
      </c>
      <c r="P903" s="316" t="e">
        <v>#VALUE!</v>
      </c>
      <c r="Q903" s="316" t="e">
        <v>#VALUE!</v>
      </c>
      <c r="R903" s="316" t="e">
        <v>#VALUE!</v>
      </c>
      <c r="S903" s="316" t="e">
        <v>#VALUE!</v>
      </c>
      <c r="T903" s="316" t="e">
        <v>#VALUE!</v>
      </c>
      <c r="U903" s="316" t="e">
        <v>#VALUE!</v>
      </c>
      <c r="V903" s="316" t="e">
        <v>#VALUE!</v>
      </c>
      <c r="W903" s="316" t="e">
        <v>#VALUE!</v>
      </c>
      <c r="X903" s="316" t="e">
        <v>#VALUE!</v>
      </c>
      <c r="Y903" s="316" t="e">
        <v>#VALUE!</v>
      </c>
      <c r="Z903" s="316" t="e">
        <v>#VALUE!</v>
      </c>
      <c r="AA903" s="316" t="e">
        <v>#VALUE!</v>
      </c>
      <c r="AB903" s="316" t="e">
        <v>#VALUE!</v>
      </c>
      <c r="AC903" s="316" t="e">
        <v>#VALUE!</v>
      </c>
      <c r="AD903" s="316" t="e">
        <v>#VALUE!</v>
      </c>
      <c r="AE903" s="316" t="e">
        <v>#VALUE!</v>
      </c>
      <c r="AF903" s="316" t="e">
        <v>#VALUE!</v>
      </c>
      <c r="AG903" s="316" t="e">
        <v>#VALUE!</v>
      </c>
      <c r="AH903" s="316" t="e">
        <v>#VALUE!</v>
      </c>
      <c r="AI903" s="316" t="e">
        <v>#VALUE!</v>
      </c>
      <c r="AJ903" s="316" t="e">
        <v>#VALUE!</v>
      </c>
      <c r="AK903" s="316" t="e">
        <v>#VALUE!</v>
      </c>
      <c r="AL903" s="316" t="e">
        <v>#VALUE!</v>
      </c>
    </row>
    <row r="904" spans="1:38">
      <c r="A904" s="316">
        <v>511</v>
      </c>
      <c r="B904" s="316" t="s">
        <v>246</v>
      </c>
      <c r="C904" s="316" t="s">
        <v>3628</v>
      </c>
      <c r="D904" s="316">
        <f t="shared" si="14"/>
        <v>0</v>
      </c>
      <c r="G904" s="316" t="e">
        <v>#VALUE!</v>
      </c>
      <c r="H904" s="316" t="e">
        <v>#VALUE!</v>
      </c>
      <c r="I904" s="316" t="e">
        <v>#VALUE!</v>
      </c>
      <c r="J904" s="316" t="e">
        <v>#VALUE!</v>
      </c>
      <c r="K904" s="316" t="e">
        <v>#VALUE!</v>
      </c>
      <c r="L904" s="316" t="e">
        <v>#VALUE!</v>
      </c>
      <c r="M904" s="316" t="e">
        <v>#VALUE!</v>
      </c>
      <c r="N904" s="316" t="e">
        <v>#VALUE!</v>
      </c>
      <c r="O904" s="316" t="e">
        <v>#VALUE!</v>
      </c>
      <c r="P904" s="316" t="e">
        <v>#VALUE!</v>
      </c>
      <c r="Q904" s="316" t="e">
        <v>#VALUE!</v>
      </c>
      <c r="R904" s="316" t="e">
        <v>#VALUE!</v>
      </c>
      <c r="S904" s="316" t="e">
        <v>#VALUE!</v>
      </c>
      <c r="T904" s="316" t="e">
        <v>#VALUE!</v>
      </c>
      <c r="U904" s="316" t="e">
        <v>#VALUE!</v>
      </c>
      <c r="V904" s="316" t="e">
        <v>#VALUE!</v>
      </c>
      <c r="W904" s="316" t="e">
        <v>#VALUE!</v>
      </c>
      <c r="X904" s="316" t="e">
        <v>#VALUE!</v>
      </c>
      <c r="Y904" s="316" t="e">
        <v>#VALUE!</v>
      </c>
      <c r="Z904" s="316" t="e">
        <v>#VALUE!</v>
      </c>
      <c r="AA904" s="316" t="e">
        <v>#VALUE!</v>
      </c>
      <c r="AB904" s="316" t="e">
        <v>#VALUE!</v>
      </c>
      <c r="AC904" s="316" t="e">
        <v>#VALUE!</v>
      </c>
      <c r="AD904" s="316" t="e">
        <v>#VALUE!</v>
      </c>
      <c r="AE904" s="316" t="e">
        <v>#VALUE!</v>
      </c>
      <c r="AF904" s="316" t="e">
        <v>#VALUE!</v>
      </c>
      <c r="AG904" s="316" t="e">
        <v>#VALUE!</v>
      </c>
      <c r="AH904" s="316" t="e">
        <v>#VALUE!</v>
      </c>
      <c r="AI904" s="316" t="e">
        <v>#VALUE!</v>
      </c>
      <c r="AJ904" s="316" t="e">
        <v>#VALUE!</v>
      </c>
      <c r="AK904" s="316" t="e">
        <v>#VALUE!</v>
      </c>
      <c r="AL904" s="316" t="e">
        <v>#VALUE!</v>
      </c>
    </row>
    <row r="905" spans="1:38">
      <c r="A905" s="316">
        <v>512</v>
      </c>
      <c r="B905" s="316" t="s">
        <v>246</v>
      </c>
      <c r="C905" s="316" t="s">
        <v>3629</v>
      </c>
      <c r="D905" s="316">
        <f t="shared" si="14"/>
        <v>0</v>
      </c>
      <c r="G905" s="316" t="e">
        <v>#VALUE!</v>
      </c>
      <c r="H905" s="316" t="e">
        <v>#VALUE!</v>
      </c>
      <c r="I905" s="316" t="e">
        <v>#VALUE!</v>
      </c>
      <c r="J905" s="316" t="e">
        <v>#VALUE!</v>
      </c>
      <c r="K905" s="316" t="e">
        <v>#VALUE!</v>
      </c>
      <c r="L905" s="316" t="e">
        <v>#VALUE!</v>
      </c>
      <c r="M905" s="316" t="e">
        <v>#VALUE!</v>
      </c>
      <c r="N905" s="316" t="e">
        <v>#VALUE!</v>
      </c>
      <c r="O905" s="316" t="e">
        <v>#VALUE!</v>
      </c>
      <c r="P905" s="316" t="e">
        <v>#VALUE!</v>
      </c>
      <c r="Q905" s="316" t="e">
        <v>#VALUE!</v>
      </c>
      <c r="R905" s="316" t="e">
        <v>#VALUE!</v>
      </c>
      <c r="S905" s="316" t="e">
        <v>#VALUE!</v>
      </c>
      <c r="T905" s="316" t="e">
        <v>#VALUE!</v>
      </c>
      <c r="U905" s="316" t="e">
        <v>#VALUE!</v>
      </c>
      <c r="V905" s="316" t="e">
        <v>#VALUE!</v>
      </c>
      <c r="W905" s="316" t="e">
        <v>#VALUE!</v>
      </c>
      <c r="X905" s="316" t="e">
        <v>#VALUE!</v>
      </c>
      <c r="Y905" s="316" t="e">
        <v>#VALUE!</v>
      </c>
      <c r="Z905" s="316" t="e">
        <v>#VALUE!</v>
      </c>
      <c r="AA905" s="316" t="e">
        <v>#VALUE!</v>
      </c>
      <c r="AB905" s="316" t="e">
        <v>#VALUE!</v>
      </c>
      <c r="AC905" s="316" t="e">
        <v>#VALUE!</v>
      </c>
      <c r="AD905" s="316" t="e">
        <v>#VALUE!</v>
      </c>
      <c r="AE905" s="316" t="e">
        <v>#VALUE!</v>
      </c>
      <c r="AF905" s="316" t="e">
        <v>#VALUE!</v>
      </c>
      <c r="AG905" s="316" t="e">
        <v>#VALUE!</v>
      </c>
      <c r="AH905" s="316" t="e">
        <v>#VALUE!</v>
      </c>
      <c r="AI905" s="316" t="e">
        <v>#VALUE!</v>
      </c>
      <c r="AJ905" s="316" t="e">
        <v>#VALUE!</v>
      </c>
      <c r="AK905" s="316" t="e">
        <v>#VALUE!</v>
      </c>
      <c r="AL905" s="316" t="e">
        <v>#VALUE!</v>
      </c>
    </row>
    <row r="906" spans="1:38">
      <c r="A906" s="316">
        <v>974</v>
      </c>
      <c r="B906" s="316" t="s">
        <v>3630</v>
      </c>
      <c r="C906" s="316" t="s">
        <v>3631</v>
      </c>
      <c r="D906" s="316">
        <f t="shared" si="14"/>
        <v>0</v>
      </c>
      <c r="G906" s="316">
        <v>0</v>
      </c>
      <c r="H906" s="316">
        <v>0</v>
      </c>
      <c r="I906" s="316">
        <v>0</v>
      </c>
      <c r="J906" s="316">
        <v>0</v>
      </c>
      <c r="K906" s="316">
        <v>0</v>
      </c>
      <c r="L906" s="316">
        <v>0</v>
      </c>
      <c r="M906" s="316">
        <v>0</v>
      </c>
      <c r="N906" s="316">
        <v>0</v>
      </c>
      <c r="O906" s="316">
        <v>0</v>
      </c>
      <c r="P906" s="316">
        <v>0</v>
      </c>
      <c r="Q906" s="316">
        <v>0</v>
      </c>
      <c r="R906" s="316">
        <v>0</v>
      </c>
      <c r="S906" s="316">
        <v>0</v>
      </c>
      <c r="T906" s="316">
        <v>0</v>
      </c>
      <c r="U906" s="316">
        <v>0</v>
      </c>
      <c r="V906" s="316">
        <v>0</v>
      </c>
      <c r="W906" s="316">
        <v>0</v>
      </c>
      <c r="X906" s="316">
        <v>0</v>
      </c>
      <c r="Y906" s="316">
        <v>0</v>
      </c>
      <c r="Z906" s="316">
        <v>0</v>
      </c>
      <c r="AA906" s="316">
        <v>0</v>
      </c>
      <c r="AB906" s="316">
        <v>0</v>
      </c>
      <c r="AC906" s="316">
        <v>0</v>
      </c>
      <c r="AD906" s="316">
        <v>0</v>
      </c>
      <c r="AE906" s="316">
        <v>0</v>
      </c>
      <c r="AF906" s="316">
        <v>0</v>
      </c>
      <c r="AG906" s="316">
        <v>0</v>
      </c>
      <c r="AH906" s="316">
        <v>0</v>
      </c>
      <c r="AI906" s="316">
        <v>0</v>
      </c>
      <c r="AJ906" s="316">
        <v>0</v>
      </c>
      <c r="AK906" s="316">
        <v>0</v>
      </c>
      <c r="AL906" s="316">
        <v>0</v>
      </c>
    </row>
    <row r="907" spans="1:38">
      <c r="A907" s="316">
        <v>975</v>
      </c>
      <c r="B907" s="316" t="s">
        <v>3630</v>
      </c>
      <c r="C907" s="316" t="s">
        <v>3632</v>
      </c>
      <c r="D907" s="316">
        <f t="shared" si="14"/>
        <v>0</v>
      </c>
      <c r="G907" s="316">
        <v>0</v>
      </c>
      <c r="H907" s="316">
        <v>0</v>
      </c>
      <c r="I907" s="316">
        <v>0</v>
      </c>
      <c r="J907" s="316">
        <v>0</v>
      </c>
      <c r="K907" s="316">
        <v>0</v>
      </c>
      <c r="L907" s="316">
        <v>0</v>
      </c>
      <c r="M907" s="316">
        <v>0</v>
      </c>
      <c r="N907" s="316">
        <v>0</v>
      </c>
      <c r="O907" s="316">
        <v>0</v>
      </c>
      <c r="P907" s="316">
        <v>0</v>
      </c>
      <c r="Q907" s="316">
        <v>0</v>
      </c>
      <c r="R907" s="316">
        <v>0</v>
      </c>
      <c r="S907" s="316">
        <v>0</v>
      </c>
      <c r="T907" s="316">
        <v>0</v>
      </c>
      <c r="U907" s="316">
        <v>0</v>
      </c>
      <c r="V907" s="316">
        <v>0</v>
      </c>
      <c r="W907" s="316">
        <v>0</v>
      </c>
      <c r="X907" s="316">
        <v>0</v>
      </c>
      <c r="Y907" s="316">
        <v>0</v>
      </c>
      <c r="Z907" s="316">
        <v>0</v>
      </c>
      <c r="AA907" s="316">
        <v>0</v>
      </c>
      <c r="AB907" s="316">
        <v>0</v>
      </c>
      <c r="AC907" s="316">
        <v>0</v>
      </c>
      <c r="AD907" s="316">
        <v>0</v>
      </c>
      <c r="AE907" s="316">
        <v>0</v>
      </c>
      <c r="AF907" s="316">
        <v>0</v>
      </c>
      <c r="AG907" s="316">
        <v>0</v>
      </c>
      <c r="AH907" s="316">
        <v>0</v>
      </c>
      <c r="AI907" s="316">
        <v>0</v>
      </c>
      <c r="AJ907" s="316">
        <v>0</v>
      </c>
      <c r="AK907" s="316">
        <v>0</v>
      </c>
      <c r="AL907" s="316">
        <v>0</v>
      </c>
    </row>
    <row r="908" spans="1:38">
      <c r="A908" s="316">
        <v>976</v>
      </c>
      <c r="B908" s="316" t="s">
        <v>3630</v>
      </c>
      <c r="C908" s="316" t="s">
        <v>3633</v>
      </c>
      <c r="D908" s="316">
        <f t="shared" si="14"/>
        <v>0</v>
      </c>
      <c r="G908" s="316">
        <v>0</v>
      </c>
      <c r="H908" s="316">
        <v>0</v>
      </c>
      <c r="I908" s="316">
        <v>0</v>
      </c>
      <c r="J908" s="316">
        <v>0</v>
      </c>
      <c r="K908" s="316">
        <v>0</v>
      </c>
      <c r="L908" s="316">
        <v>0</v>
      </c>
      <c r="M908" s="316">
        <v>0</v>
      </c>
      <c r="N908" s="316">
        <v>0</v>
      </c>
      <c r="O908" s="316">
        <v>0</v>
      </c>
      <c r="P908" s="316">
        <v>0</v>
      </c>
      <c r="Q908" s="316">
        <v>0</v>
      </c>
      <c r="R908" s="316">
        <v>0</v>
      </c>
      <c r="S908" s="316">
        <v>0</v>
      </c>
      <c r="T908" s="316">
        <v>0</v>
      </c>
      <c r="U908" s="316">
        <v>0</v>
      </c>
      <c r="V908" s="316">
        <v>0</v>
      </c>
      <c r="W908" s="316">
        <v>0</v>
      </c>
      <c r="X908" s="316">
        <v>0</v>
      </c>
      <c r="Y908" s="316">
        <v>0</v>
      </c>
      <c r="Z908" s="316">
        <v>0</v>
      </c>
      <c r="AA908" s="316">
        <v>0</v>
      </c>
      <c r="AB908" s="316">
        <v>0</v>
      </c>
      <c r="AC908" s="316">
        <v>0</v>
      </c>
      <c r="AD908" s="316">
        <v>0</v>
      </c>
      <c r="AE908" s="316">
        <v>0</v>
      </c>
      <c r="AF908" s="316">
        <v>0</v>
      </c>
      <c r="AG908" s="316">
        <v>0</v>
      </c>
      <c r="AH908" s="316">
        <v>0</v>
      </c>
      <c r="AI908" s="316">
        <v>0</v>
      </c>
      <c r="AJ908" s="316">
        <v>0</v>
      </c>
      <c r="AK908" s="316">
        <v>0</v>
      </c>
      <c r="AL908" s="316">
        <v>0</v>
      </c>
    </row>
    <row r="909" spans="1:38">
      <c r="A909" s="316">
        <v>977</v>
      </c>
      <c r="B909" s="316" t="s">
        <v>3630</v>
      </c>
      <c r="C909" s="316" t="s">
        <v>3634</v>
      </c>
      <c r="D909" s="316">
        <f t="shared" si="14"/>
        <v>0</v>
      </c>
      <c r="G909" s="316">
        <v>0</v>
      </c>
      <c r="H909" s="316">
        <v>0</v>
      </c>
      <c r="I909" s="316">
        <v>0</v>
      </c>
      <c r="J909" s="316">
        <v>0</v>
      </c>
      <c r="K909" s="316">
        <v>0</v>
      </c>
      <c r="L909" s="316">
        <v>0</v>
      </c>
      <c r="M909" s="316">
        <v>0</v>
      </c>
      <c r="N909" s="316">
        <v>0</v>
      </c>
      <c r="O909" s="316">
        <v>0</v>
      </c>
      <c r="P909" s="316">
        <v>0</v>
      </c>
      <c r="Q909" s="316">
        <v>0</v>
      </c>
      <c r="R909" s="316">
        <v>0</v>
      </c>
      <c r="S909" s="316">
        <v>0</v>
      </c>
      <c r="T909" s="316">
        <v>0</v>
      </c>
      <c r="U909" s="316">
        <v>0</v>
      </c>
      <c r="V909" s="316">
        <v>0</v>
      </c>
      <c r="W909" s="316">
        <v>0</v>
      </c>
      <c r="X909" s="316">
        <v>0</v>
      </c>
      <c r="Y909" s="316">
        <v>0</v>
      </c>
      <c r="Z909" s="316">
        <v>0</v>
      </c>
      <c r="AA909" s="316">
        <v>0</v>
      </c>
      <c r="AB909" s="316">
        <v>0</v>
      </c>
      <c r="AC909" s="316">
        <v>0</v>
      </c>
      <c r="AD909" s="316">
        <v>0</v>
      </c>
      <c r="AE909" s="316">
        <v>0</v>
      </c>
      <c r="AF909" s="316">
        <v>0</v>
      </c>
      <c r="AG909" s="316">
        <v>0</v>
      </c>
      <c r="AH909" s="316">
        <v>0</v>
      </c>
      <c r="AI909" s="316">
        <v>0</v>
      </c>
      <c r="AJ909" s="316">
        <v>0</v>
      </c>
      <c r="AK909" s="316">
        <v>0</v>
      </c>
      <c r="AL909" s="316">
        <v>0</v>
      </c>
    </row>
    <row r="910" spans="1:38">
      <c r="A910" s="316">
        <v>978</v>
      </c>
      <c r="B910" s="316" t="s">
        <v>3630</v>
      </c>
      <c r="C910" s="316" t="s">
        <v>3635</v>
      </c>
      <c r="D910" s="316">
        <f t="shared" si="14"/>
        <v>0</v>
      </c>
      <c r="G910" s="316">
        <v>0</v>
      </c>
      <c r="H910" s="316">
        <v>0</v>
      </c>
      <c r="I910" s="316">
        <v>0</v>
      </c>
      <c r="J910" s="316">
        <v>0</v>
      </c>
      <c r="K910" s="316">
        <v>0</v>
      </c>
      <c r="L910" s="316">
        <v>0</v>
      </c>
      <c r="M910" s="316">
        <v>0</v>
      </c>
      <c r="N910" s="316">
        <v>0</v>
      </c>
      <c r="O910" s="316">
        <v>0</v>
      </c>
      <c r="P910" s="316">
        <v>0</v>
      </c>
      <c r="Q910" s="316">
        <v>0</v>
      </c>
      <c r="R910" s="316">
        <v>0</v>
      </c>
      <c r="S910" s="316">
        <v>0</v>
      </c>
      <c r="T910" s="316">
        <v>0</v>
      </c>
      <c r="U910" s="316">
        <v>0</v>
      </c>
      <c r="V910" s="316">
        <v>0</v>
      </c>
      <c r="W910" s="316">
        <v>0</v>
      </c>
      <c r="X910" s="316">
        <v>0</v>
      </c>
      <c r="Y910" s="316">
        <v>0</v>
      </c>
      <c r="Z910" s="316">
        <v>0</v>
      </c>
      <c r="AA910" s="316">
        <v>0</v>
      </c>
      <c r="AB910" s="316">
        <v>0</v>
      </c>
      <c r="AC910" s="316">
        <v>0</v>
      </c>
      <c r="AD910" s="316">
        <v>0</v>
      </c>
      <c r="AE910" s="316">
        <v>0</v>
      </c>
      <c r="AF910" s="316">
        <v>0</v>
      </c>
      <c r="AG910" s="316">
        <v>0</v>
      </c>
      <c r="AH910" s="316">
        <v>0</v>
      </c>
      <c r="AI910" s="316">
        <v>0</v>
      </c>
      <c r="AJ910" s="316">
        <v>0</v>
      </c>
      <c r="AK910" s="316">
        <v>0</v>
      </c>
      <c r="AL910" s="316">
        <v>0</v>
      </c>
    </row>
    <row r="911" spans="1:38">
      <c r="A911" s="316">
        <v>979</v>
      </c>
      <c r="B911" s="316" t="s">
        <v>3630</v>
      </c>
      <c r="C911" s="316" t="s">
        <v>3636</v>
      </c>
      <c r="D911" s="316">
        <f t="shared" si="14"/>
        <v>0</v>
      </c>
      <c r="G911" s="316">
        <v>0</v>
      </c>
      <c r="H911" s="316">
        <v>0</v>
      </c>
      <c r="I911" s="316">
        <v>0</v>
      </c>
      <c r="J911" s="316">
        <v>0</v>
      </c>
      <c r="K911" s="316">
        <v>0</v>
      </c>
      <c r="L911" s="316">
        <v>0</v>
      </c>
      <c r="M911" s="316">
        <v>0</v>
      </c>
      <c r="N911" s="316">
        <v>0</v>
      </c>
      <c r="O911" s="316">
        <v>0</v>
      </c>
      <c r="P911" s="316">
        <v>0</v>
      </c>
      <c r="Q911" s="316">
        <v>0</v>
      </c>
      <c r="R911" s="316">
        <v>0</v>
      </c>
      <c r="S911" s="316">
        <v>0</v>
      </c>
      <c r="T911" s="316">
        <v>0</v>
      </c>
      <c r="U911" s="316">
        <v>0</v>
      </c>
      <c r="V911" s="316">
        <v>0</v>
      </c>
      <c r="W911" s="316">
        <v>0</v>
      </c>
      <c r="X911" s="316">
        <v>0</v>
      </c>
      <c r="Y911" s="316">
        <v>0</v>
      </c>
      <c r="Z911" s="316">
        <v>0</v>
      </c>
      <c r="AA911" s="316">
        <v>0</v>
      </c>
      <c r="AB911" s="316">
        <v>0</v>
      </c>
      <c r="AC911" s="316">
        <v>0</v>
      </c>
      <c r="AD911" s="316">
        <v>0</v>
      </c>
      <c r="AE911" s="316">
        <v>0</v>
      </c>
      <c r="AF911" s="316">
        <v>0</v>
      </c>
      <c r="AG911" s="316">
        <v>0</v>
      </c>
      <c r="AH911" s="316">
        <v>0</v>
      </c>
      <c r="AI911" s="316">
        <v>0</v>
      </c>
      <c r="AJ911" s="316">
        <v>0</v>
      </c>
      <c r="AK911" s="316">
        <v>0</v>
      </c>
      <c r="AL911" s="316">
        <v>0</v>
      </c>
    </row>
    <row r="912" spans="1:38">
      <c r="A912" s="316">
        <v>980</v>
      </c>
      <c r="B912" s="316" t="s">
        <v>3630</v>
      </c>
      <c r="C912" s="316" t="s">
        <v>3637</v>
      </c>
      <c r="D912" s="316">
        <f t="shared" si="14"/>
        <v>0</v>
      </c>
      <c r="G912" s="316">
        <v>0</v>
      </c>
      <c r="H912" s="316">
        <v>0</v>
      </c>
      <c r="I912" s="316">
        <v>0</v>
      </c>
      <c r="J912" s="316">
        <v>0</v>
      </c>
      <c r="K912" s="316">
        <v>0</v>
      </c>
      <c r="L912" s="316">
        <v>0</v>
      </c>
      <c r="M912" s="316">
        <v>0</v>
      </c>
      <c r="N912" s="316">
        <v>0</v>
      </c>
      <c r="O912" s="316">
        <v>0</v>
      </c>
      <c r="P912" s="316">
        <v>0</v>
      </c>
      <c r="Q912" s="316">
        <v>0</v>
      </c>
      <c r="R912" s="316">
        <v>0</v>
      </c>
      <c r="S912" s="316">
        <v>0</v>
      </c>
      <c r="T912" s="316">
        <v>0</v>
      </c>
      <c r="U912" s="316">
        <v>0</v>
      </c>
      <c r="V912" s="316">
        <v>0</v>
      </c>
      <c r="W912" s="316">
        <v>0</v>
      </c>
      <c r="X912" s="316">
        <v>0</v>
      </c>
      <c r="Y912" s="316">
        <v>0</v>
      </c>
      <c r="Z912" s="316">
        <v>0</v>
      </c>
      <c r="AA912" s="316">
        <v>0</v>
      </c>
      <c r="AB912" s="316">
        <v>0</v>
      </c>
      <c r="AC912" s="316">
        <v>0</v>
      </c>
      <c r="AD912" s="316">
        <v>0</v>
      </c>
      <c r="AE912" s="316">
        <v>0</v>
      </c>
      <c r="AF912" s="316">
        <v>0</v>
      </c>
      <c r="AG912" s="316">
        <v>0</v>
      </c>
      <c r="AH912" s="316">
        <v>0</v>
      </c>
      <c r="AI912" s="316">
        <v>0</v>
      </c>
      <c r="AJ912" s="316">
        <v>0</v>
      </c>
      <c r="AK912" s="316">
        <v>0</v>
      </c>
      <c r="AL912" s="316">
        <v>0</v>
      </c>
    </row>
    <row r="913" spans="1:38">
      <c r="A913" s="316">
        <v>981</v>
      </c>
      <c r="B913" s="316" t="s">
        <v>3630</v>
      </c>
      <c r="C913" s="316" t="s">
        <v>3638</v>
      </c>
      <c r="D913" s="316">
        <f t="shared" si="14"/>
        <v>0</v>
      </c>
      <c r="G913" s="316">
        <v>0</v>
      </c>
      <c r="H913" s="316">
        <v>0</v>
      </c>
      <c r="I913" s="316">
        <v>0</v>
      </c>
      <c r="J913" s="316">
        <v>0</v>
      </c>
      <c r="K913" s="316">
        <v>0</v>
      </c>
      <c r="L913" s="316">
        <v>0</v>
      </c>
      <c r="M913" s="316">
        <v>0</v>
      </c>
      <c r="N913" s="316">
        <v>0</v>
      </c>
      <c r="O913" s="316">
        <v>0</v>
      </c>
      <c r="P913" s="316">
        <v>0</v>
      </c>
      <c r="Q913" s="316">
        <v>0</v>
      </c>
      <c r="R913" s="316">
        <v>0</v>
      </c>
      <c r="S913" s="316">
        <v>0</v>
      </c>
      <c r="T913" s="316">
        <v>0</v>
      </c>
      <c r="U913" s="316">
        <v>0</v>
      </c>
      <c r="V913" s="316">
        <v>0</v>
      </c>
      <c r="W913" s="316">
        <v>0</v>
      </c>
      <c r="X913" s="316">
        <v>0</v>
      </c>
      <c r="Y913" s="316">
        <v>0</v>
      </c>
      <c r="Z913" s="316">
        <v>0</v>
      </c>
      <c r="AA913" s="316">
        <v>0</v>
      </c>
      <c r="AB913" s="316">
        <v>0</v>
      </c>
      <c r="AC913" s="316">
        <v>0</v>
      </c>
      <c r="AD913" s="316">
        <v>0</v>
      </c>
      <c r="AE913" s="316">
        <v>0</v>
      </c>
      <c r="AF913" s="316">
        <v>0</v>
      </c>
      <c r="AG913" s="316">
        <v>0</v>
      </c>
      <c r="AH913" s="316">
        <v>0</v>
      </c>
      <c r="AI913" s="316">
        <v>0</v>
      </c>
      <c r="AJ913" s="316">
        <v>0</v>
      </c>
      <c r="AK913" s="316">
        <v>0</v>
      </c>
      <c r="AL913" s="316">
        <v>0</v>
      </c>
    </row>
    <row r="914" spans="1:38">
      <c r="A914" s="316">
        <v>982</v>
      </c>
      <c r="B914" s="316" t="s">
        <v>3630</v>
      </c>
      <c r="C914" s="316" t="s">
        <v>3639</v>
      </c>
      <c r="D914" s="316">
        <f t="shared" si="14"/>
        <v>0</v>
      </c>
      <c r="G914" s="316">
        <v>0</v>
      </c>
      <c r="H914" s="316">
        <v>0</v>
      </c>
      <c r="I914" s="316">
        <v>0</v>
      </c>
      <c r="J914" s="316">
        <v>0</v>
      </c>
      <c r="K914" s="316">
        <v>0</v>
      </c>
      <c r="L914" s="316">
        <v>0</v>
      </c>
      <c r="M914" s="316">
        <v>0</v>
      </c>
      <c r="N914" s="316">
        <v>0</v>
      </c>
      <c r="O914" s="316">
        <v>0</v>
      </c>
      <c r="P914" s="316">
        <v>0</v>
      </c>
      <c r="Q914" s="316">
        <v>0</v>
      </c>
      <c r="R914" s="316">
        <v>0</v>
      </c>
      <c r="S914" s="316">
        <v>0</v>
      </c>
      <c r="T914" s="316">
        <v>0</v>
      </c>
      <c r="U914" s="316">
        <v>0</v>
      </c>
      <c r="V914" s="316">
        <v>0</v>
      </c>
      <c r="W914" s="316">
        <v>0</v>
      </c>
      <c r="X914" s="316">
        <v>0</v>
      </c>
      <c r="Y914" s="316">
        <v>0</v>
      </c>
      <c r="Z914" s="316">
        <v>0</v>
      </c>
      <c r="AA914" s="316">
        <v>0</v>
      </c>
      <c r="AB914" s="316">
        <v>0</v>
      </c>
      <c r="AC914" s="316">
        <v>0</v>
      </c>
      <c r="AD914" s="316">
        <v>0</v>
      </c>
      <c r="AE914" s="316">
        <v>0</v>
      </c>
      <c r="AF914" s="316">
        <v>0</v>
      </c>
      <c r="AG914" s="316">
        <v>0</v>
      </c>
      <c r="AH914" s="316">
        <v>0</v>
      </c>
      <c r="AI914" s="316">
        <v>0</v>
      </c>
      <c r="AJ914" s="316">
        <v>0</v>
      </c>
      <c r="AK914" s="316">
        <v>0</v>
      </c>
      <c r="AL914" s="316">
        <v>0</v>
      </c>
    </row>
    <row r="915" spans="1:38">
      <c r="A915" s="316">
        <v>983</v>
      </c>
      <c r="B915" s="316" t="s">
        <v>3630</v>
      </c>
      <c r="C915" s="316" t="s">
        <v>3640</v>
      </c>
      <c r="D915" s="316">
        <f t="shared" si="14"/>
        <v>0</v>
      </c>
      <c r="G915" s="316">
        <v>0</v>
      </c>
      <c r="H915" s="316">
        <v>0</v>
      </c>
      <c r="I915" s="316">
        <v>0</v>
      </c>
      <c r="J915" s="316">
        <v>0</v>
      </c>
      <c r="K915" s="316">
        <v>0</v>
      </c>
      <c r="L915" s="316">
        <v>0</v>
      </c>
      <c r="M915" s="316">
        <v>0</v>
      </c>
      <c r="N915" s="316">
        <v>0</v>
      </c>
      <c r="O915" s="316">
        <v>0</v>
      </c>
      <c r="P915" s="316">
        <v>0</v>
      </c>
      <c r="Q915" s="316">
        <v>0</v>
      </c>
      <c r="R915" s="316">
        <v>0</v>
      </c>
      <c r="S915" s="316">
        <v>0</v>
      </c>
      <c r="T915" s="316">
        <v>0</v>
      </c>
      <c r="U915" s="316">
        <v>0</v>
      </c>
      <c r="V915" s="316">
        <v>0</v>
      </c>
      <c r="W915" s="316">
        <v>0</v>
      </c>
      <c r="X915" s="316">
        <v>0</v>
      </c>
      <c r="Y915" s="316">
        <v>0</v>
      </c>
      <c r="Z915" s="316">
        <v>0</v>
      </c>
      <c r="AA915" s="316">
        <v>0</v>
      </c>
      <c r="AB915" s="316">
        <v>0</v>
      </c>
      <c r="AC915" s="316">
        <v>0</v>
      </c>
      <c r="AD915" s="316">
        <v>0</v>
      </c>
      <c r="AE915" s="316">
        <v>0</v>
      </c>
      <c r="AF915" s="316">
        <v>0</v>
      </c>
      <c r="AG915" s="316">
        <v>0</v>
      </c>
      <c r="AH915" s="316">
        <v>0</v>
      </c>
      <c r="AI915" s="316">
        <v>0</v>
      </c>
      <c r="AJ915" s="316">
        <v>0</v>
      </c>
      <c r="AK915" s="316">
        <v>0</v>
      </c>
      <c r="AL915" s="316">
        <v>0</v>
      </c>
    </row>
    <row r="916" spans="1:38">
      <c r="A916" s="316">
        <v>984</v>
      </c>
      <c r="B916" s="316" t="s">
        <v>3630</v>
      </c>
      <c r="C916" s="316" t="s">
        <v>3641</v>
      </c>
      <c r="D916" s="316">
        <f t="shared" si="14"/>
        <v>0</v>
      </c>
      <c r="G916" s="316">
        <v>0</v>
      </c>
      <c r="H916" s="316">
        <v>0</v>
      </c>
      <c r="I916" s="316">
        <v>0</v>
      </c>
      <c r="J916" s="316">
        <v>0</v>
      </c>
      <c r="K916" s="316">
        <v>0</v>
      </c>
      <c r="L916" s="316">
        <v>0</v>
      </c>
      <c r="M916" s="316">
        <v>0</v>
      </c>
      <c r="N916" s="316">
        <v>0</v>
      </c>
      <c r="O916" s="316">
        <v>0</v>
      </c>
      <c r="P916" s="316">
        <v>0</v>
      </c>
      <c r="Q916" s="316">
        <v>0</v>
      </c>
      <c r="R916" s="316">
        <v>0</v>
      </c>
      <c r="S916" s="316">
        <v>0</v>
      </c>
      <c r="T916" s="316">
        <v>0</v>
      </c>
      <c r="U916" s="316">
        <v>0</v>
      </c>
      <c r="V916" s="316">
        <v>0</v>
      </c>
      <c r="W916" s="316">
        <v>0</v>
      </c>
      <c r="X916" s="316">
        <v>0</v>
      </c>
      <c r="Y916" s="316">
        <v>0</v>
      </c>
      <c r="Z916" s="316">
        <v>0</v>
      </c>
      <c r="AA916" s="316">
        <v>0</v>
      </c>
      <c r="AB916" s="316">
        <v>0</v>
      </c>
      <c r="AC916" s="316">
        <v>0</v>
      </c>
      <c r="AD916" s="316">
        <v>0</v>
      </c>
      <c r="AE916" s="316">
        <v>0</v>
      </c>
      <c r="AF916" s="316">
        <v>0</v>
      </c>
      <c r="AG916" s="316">
        <v>0</v>
      </c>
      <c r="AH916" s="316">
        <v>0</v>
      </c>
      <c r="AI916" s="316">
        <v>0</v>
      </c>
      <c r="AJ916" s="316">
        <v>0</v>
      </c>
      <c r="AK916" s="316">
        <v>0</v>
      </c>
      <c r="AL916" s="316">
        <v>0</v>
      </c>
    </row>
    <row r="917" spans="1:38">
      <c r="A917" s="316">
        <v>985</v>
      </c>
      <c r="B917" s="316" t="s">
        <v>3630</v>
      </c>
      <c r="C917" s="316" t="s">
        <v>3642</v>
      </c>
      <c r="D917" s="316">
        <f t="shared" si="14"/>
        <v>0</v>
      </c>
      <c r="G917" s="316">
        <v>0</v>
      </c>
      <c r="H917" s="316">
        <v>0</v>
      </c>
      <c r="I917" s="316">
        <v>0</v>
      </c>
      <c r="J917" s="316">
        <v>0</v>
      </c>
      <c r="K917" s="316">
        <v>0</v>
      </c>
      <c r="L917" s="316">
        <v>0</v>
      </c>
      <c r="M917" s="316">
        <v>0</v>
      </c>
      <c r="N917" s="316">
        <v>0</v>
      </c>
      <c r="O917" s="316">
        <v>0</v>
      </c>
      <c r="P917" s="316">
        <v>0</v>
      </c>
      <c r="Q917" s="316">
        <v>0</v>
      </c>
      <c r="R917" s="316">
        <v>0</v>
      </c>
      <c r="S917" s="316">
        <v>0</v>
      </c>
      <c r="T917" s="316">
        <v>0</v>
      </c>
      <c r="U917" s="316">
        <v>0</v>
      </c>
      <c r="V917" s="316">
        <v>0</v>
      </c>
      <c r="W917" s="316">
        <v>0</v>
      </c>
      <c r="X917" s="316">
        <v>0</v>
      </c>
      <c r="Y917" s="316">
        <v>0</v>
      </c>
      <c r="Z917" s="316">
        <v>0</v>
      </c>
      <c r="AA917" s="316">
        <v>0</v>
      </c>
      <c r="AB917" s="316">
        <v>0</v>
      </c>
      <c r="AC917" s="316">
        <v>0</v>
      </c>
      <c r="AD917" s="316">
        <v>0</v>
      </c>
      <c r="AE917" s="316">
        <v>0</v>
      </c>
      <c r="AF917" s="316">
        <v>0</v>
      </c>
      <c r="AG917" s="316">
        <v>0</v>
      </c>
      <c r="AH917" s="316">
        <v>0</v>
      </c>
      <c r="AI917" s="316">
        <v>0</v>
      </c>
      <c r="AJ917" s="316">
        <v>0</v>
      </c>
      <c r="AK917" s="316">
        <v>0</v>
      </c>
      <c r="AL917" s="316">
        <v>0</v>
      </c>
    </row>
    <row r="918" spans="1:38">
      <c r="A918" s="316">
        <v>986</v>
      </c>
      <c r="B918" s="316" t="s">
        <v>3630</v>
      </c>
      <c r="C918" s="316" t="s">
        <v>3643</v>
      </c>
      <c r="D918" s="316">
        <f t="shared" si="14"/>
        <v>0</v>
      </c>
      <c r="G918" s="316">
        <v>0</v>
      </c>
      <c r="H918" s="316">
        <v>0</v>
      </c>
      <c r="I918" s="316">
        <v>0</v>
      </c>
      <c r="J918" s="316">
        <v>0</v>
      </c>
      <c r="K918" s="316">
        <v>0</v>
      </c>
      <c r="L918" s="316">
        <v>0</v>
      </c>
      <c r="M918" s="316">
        <v>0</v>
      </c>
      <c r="N918" s="316">
        <v>0</v>
      </c>
      <c r="O918" s="316">
        <v>0</v>
      </c>
      <c r="P918" s="316">
        <v>0</v>
      </c>
      <c r="Q918" s="316">
        <v>0</v>
      </c>
      <c r="R918" s="316">
        <v>0</v>
      </c>
      <c r="S918" s="316">
        <v>0</v>
      </c>
      <c r="T918" s="316">
        <v>0</v>
      </c>
      <c r="U918" s="316">
        <v>0</v>
      </c>
      <c r="V918" s="316">
        <v>0</v>
      </c>
      <c r="W918" s="316">
        <v>0</v>
      </c>
      <c r="X918" s="316">
        <v>0</v>
      </c>
      <c r="Y918" s="316">
        <v>0</v>
      </c>
      <c r="Z918" s="316">
        <v>0</v>
      </c>
      <c r="AA918" s="316">
        <v>0</v>
      </c>
      <c r="AB918" s="316">
        <v>0</v>
      </c>
      <c r="AC918" s="316">
        <v>0</v>
      </c>
      <c r="AD918" s="316">
        <v>0</v>
      </c>
      <c r="AE918" s="316">
        <v>0</v>
      </c>
      <c r="AF918" s="316">
        <v>0</v>
      </c>
      <c r="AG918" s="316">
        <v>0</v>
      </c>
      <c r="AH918" s="316">
        <v>0</v>
      </c>
      <c r="AI918" s="316">
        <v>0</v>
      </c>
      <c r="AJ918" s="316">
        <v>0</v>
      </c>
      <c r="AK918" s="316">
        <v>0</v>
      </c>
      <c r="AL918" s="316">
        <v>0</v>
      </c>
    </row>
    <row r="919" spans="1:38">
      <c r="A919" s="316">
        <v>987</v>
      </c>
      <c r="B919" s="316" t="s">
        <v>3630</v>
      </c>
      <c r="C919" s="316" t="s">
        <v>3644</v>
      </c>
      <c r="D919" s="316">
        <f t="shared" si="14"/>
        <v>0</v>
      </c>
      <c r="G919" s="316">
        <v>0</v>
      </c>
      <c r="H919" s="316">
        <v>0</v>
      </c>
      <c r="I919" s="316">
        <v>0</v>
      </c>
      <c r="J919" s="316">
        <v>0</v>
      </c>
      <c r="K919" s="316">
        <v>0</v>
      </c>
      <c r="L919" s="316">
        <v>0</v>
      </c>
      <c r="M919" s="316">
        <v>0</v>
      </c>
      <c r="N919" s="316">
        <v>0</v>
      </c>
      <c r="O919" s="316">
        <v>0</v>
      </c>
      <c r="P919" s="316">
        <v>0</v>
      </c>
      <c r="Q919" s="316">
        <v>0</v>
      </c>
      <c r="R919" s="316">
        <v>0</v>
      </c>
      <c r="S919" s="316">
        <v>0</v>
      </c>
      <c r="T919" s="316">
        <v>0</v>
      </c>
      <c r="U919" s="316">
        <v>0</v>
      </c>
      <c r="V919" s="316">
        <v>0</v>
      </c>
      <c r="W919" s="316">
        <v>0</v>
      </c>
      <c r="X919" s="316">
        <v>0</v>
      </c>
      <c r="Y919" s="316">
        <v>0</v>
      </c>
      <c r="Z919" s="316">
        <v>0</v>
      </c>
      <c r="AA919" s="316">
        <v>0</v>
      </c>
      <c r="AB919" s="316">
        <v>0</v>
      </c>
      <c r="AC919" s="316">
        <v>0</v>
      </c>
      <c r="AD919" s="316">
        <v>0</v>
      </c>
      <c r="AE919" s="316">
        <v>0</v>
      </c>
      <c r="AF919" s="316">
        <v>0</v>
      </c>
      <c r="AG919" s="316">
        <v>0</v>
      </c>
      <c r="AH919" s="316">
        <v>0</v>
      </c>
      <c r="AI919" s="316">
        <v>0</v>
      </c>
      <c r="AJ919" s="316">
        <v>0</v>
      </c>
      <c r="AK919" s="316">
        <v>0</v>
      </c>
      <c r="AL919" s="316">
        <v>0</v>
      </c>
    </row>
    <row r="920" spans="1:38">
      <c r="A920" s="316">
        <v>988</v>
      </c>
      <c r="B920" s="316" t="s">
        <v>3630</v>
      </c>
      <c r="C920" s="316" t="s">
        <v>3645</v>
      </c>
      <c r="D920" s="316">
        <f t="shared" si="14"/>
        <v>0</v>
      </c>
      <c r="G920" s="316">
        <v>0</v>
      </c>
      <c r="H920" s="316">
        <v>0</v>
      </c>
      <c r="I920" s="316">
        <v>0</v>
      </c>
      <c r="J920" s="316">
        <v>0</v>
      </c>
      <c r="K920" s="316">
        <v>0</v>
      </c>
      <c r="L920" s="316">
        <v>0</v>
      </c>
      <c r="M920" s="316">
        <v>0</v>
      </c>
      <c r="N920" s="316">
        <v>0</v>
      </c>
      <c r="O920" s="316">
        <v>0</v>
      </c>
      <c r="P920" s="316">
        <v>0</v>
      </c>
      <c r="Q920" s="316">
        <v>0</v>
      </c>
      <c r="R920" s="316">
        <v>0</v>
      </c>
      <c r="S920" s="316">
        <v>0</v>
      </c>
      <c r="T920" s="316">
        <v>0</v>
      </c>
      <c r="U920" s="316">
        <v>0</v>
      </c>
      <c r="V920" s="316">
        <v>0</v>
      </c>
      <c r="W920" s="316">
        <v>0</v>
      </c>
      <c r="X920" s="316">
        <v>0</v>
      </c>
      <c r="Y920" s="316">
        <v>0</v>
      </c>
      <c r="Z920" s="316">
        <v>0</v>
      </c>
      <c r="AA920" s="316">
        <v>0</v>
      </c>
      <c r="AB920" s="316">
        <v>0</v>
      </c>
      <c r="AC920" s="316">
        <v>0</v>
      </c>
      <c r="AD920" s="316">
        <v>0</v>
      </c>
      <c r="AE920" s="316">
        <v>0</v>
      </c>
      <c r="AF920" s="316">
        <v>0</v>
      </c>
      <c r="AG920" s="316">
        <v>0</v>
      </c>
      <c r="AH920" s="316">
        <v>0</v>
      </c>
      <c r="AI920" s="316">
        <v>0</v>
      </c>
      <c r="AJ920" s="316">
        <v>0</v>
      </c>
      <c r="AK920" s="316">
        <v>0</v>
      </c>
      <c r="AL920" s="316">
        <v>0</v>
      </c>
    </row>
    <row r="921" spans="1:38">
      <c r="A921" s="316">
        <v>989</v>
      </c>
      <c r="B921" s="316" t="s">
        <v>3630</v>
      </c>
      <c r="C921" s="316" t="s">
        <v>3646</v>
      </c>
      <c r="D921" s="316">
        <f t="shared" si="14"/>
        <v>0</v>
      </c>
      <c r="G921" s="316">
        <v>0</v>
      </c>
      <c r="H921" s="316">
        <v>0</v>
      </c>
      <c r="I921" s="316">
        <v>0</v>
      </c>
      <c r="J921" s="316">
        <v>0</v>
      </c>
      <c r="K921" s="316">
        <v>0</v>
      </c>
      <c r="L921" s="316">
        <v>0</v>
      </c>
      <c r="M921" s="316">
        <v>0</v>
      </c>
      <c r="N921" s="316">
        <v>0</v>
      </c>
      <c r="O921" s="316">
        <v>0</v>
      </c>
      <c r="P921" s="316">
        <v>0</v>
      </c>
      <c r="Q921" s="316">
        <v>0</v>
      </c>
      <c r="R921" s="316">
        <v>0</v>
      </c>
      <c r="S921" s="316">
        <v>0</v>
      </c>
      <c r="T921" s="316">
        <v>0</v>
      </c>
      <c r="U921" s="316">
        <v>0</v>
      </c>
      <c r="V921" s="316">
        <v>0</v>
      </c>
      <c r="W921" s="316">
        <v>0</v>
      </c>
      <c r="X921" s="316">
        <v>0</v>
      </c>
      <c r="Y921" s="316">
        <v>0</v>
      </c>
      <c r="Z921" s="316">
        <v>0</v>
      </c>
      <c r="AA921" s="316">
        <v>0</v>
      </c>
      <c r="AB921" s="316">
        <v>0</v>
      </c>
      <c r="AC921" s="316">
        <v>0</v>
      </c>
      <c r="AD921" s="316">
        <v>0</v>
      </c>
      <c r="AE921" s="316">
        <v>0</v>
      </c>
      <c r="AF921" s="316">
        <v>0</v>
      </c>
      <c r="AG921" s="316">
        <v>0</v>
      </c>
      <c r="AH921" s="316">
        <v>0</v>
      </c>
      <c r="AI921" s="316">
        <v>0</v>
      </c>
      <c r="AJ921" s="316">
        <v>0</v>
      </c>
      <c r="AK921" s="316">
        <v>0</v>
      </c>
      <c r="AL921" s="316">
        <v>0</v>
      </c>
    </row>
    <row r="922" spans="1:38">
      <c r="A922" s="316">
        <v>990</v>
      </c>
      <c r="B922" s="316" t="s">
        <v>3630</v>
      </c>
      <c r="C922" s="316" t="s">
        <v>3647</v>
      </c>
      <c r="D922" s="316">
        <f t="shared" si="14"/>
        <v>0</v>
      </c>
      <c r="G922" s="316">
        <v>0</v>
      </c>
      <c r="H922" s="316">
        <v>0</v>
      </c>
      <c r="I922" s="316">
        <v>0</v>
      </c>
      <c r="J922" s="316">
        <v>0</v>
      </c>
      <c r="K922" s="316">
        <v>0</v>
      </c>
      <c r="L922" s="316">
        <v>0</v>
      </c>
      <c r="M922" s="316">
        <v>0</v>
      </c>
      <c r="N922" s="316">
        <v>0</v>
      </c>
      <c r="O922" s="316">
        <v>0</v>
      </c>
      <c r="P922" s="316">
        <v>0</v>
      </c>
      <c r="Q922" s="316">
        <v>0</v>
      </c>
      <c r="R922" s="316">
        <v>0</v>
      </c>
      <c r="S922" s="316">
        <v>0</v>
      </c>
      <c r="T922" s="316">
        <v>0</v>
      </c>
      <c r="U922" s="316">
        <v>0</v>
      </c>
      <c r="V922" s="316">
        <v>0</v>
      </c>
      <c r="W922" s="316">
        <v>0</v>
      </c>
      <c r="X922" s="316">
        <v>0</v>
      </c>
      <c r="Y922" s="316">
        <v>0</v>
      </c>
      <c r="Z922" s="316">
        <v>0</v>
      </c>
      <c r="AA922" s="316">
        <v>0</v>
      </c>
      <c r="AB922" s="316">
        <v>0</v>
      </c>
      <c r="AC922" s="316">
        <v>0</v>
      </c>
      <c r="AD922" s="316">
        <v>0</v>
      </c>
      <c r="AE922" s="316">
        <v>0</v>
      </c>
      <c r="AF922" s="316">
        <v>0</v>
      </c>
      <c r="AG922" s="316">
        <v>0</v>
      </c>
      <c r="AH922" s="316">
        <v>0</v>
      </c>
      <c r="AI922" s="316">
        <v>0</v>
      </c>
      <c r="AJ922" s="316">
        <v>0</v>
      </c>
      <c r="AK922" s="316">
        <v>0</v>
      </c>
      <c r="AL922" s="316">
        <v>0</v>
      </c>
    </row>
    <row r="923" spans="1:38">
      <c r="A923" s="316">
        <v>991</v>
      </c>
      <c r="B923" s="316" t="s">
        <v>3630</v>
      </c>
      <c r="C923" s="316" t="s">
        <v>3648</v>
      </c>
      <c r="D923" s="316">
        <f t="shared" si="14"/>
        <v>0</v>
      </c>
      <c r="G923" s="316">
        <v>0</v>
      </c>
      <c r="H923" s="316">
        <v>0</v>
      </c>
      <c r="I923" s="316">
        <v>0</v>
      </c>
      <c r="J923" s="316">
        <v>0</v>
      </c>
      <c r="K923" s="316">
        <v>0</v>
      </c>
      <c r="L923" s="316">
        <v>0</v>
      </c>
      <c r="M923" s="316">
        <v>0</v>
      </c>
      <c r="N923" s="316">
        <v>0</v>
      </c>
      <c r="O923" s="316">
        <v>0</v>
      </c>
      <c r="P923" s="316">
        <v>0</v>
      </c>
      <c r="Q923" s="316">
        <v>0</v>
      </c>
      <c r="R923" s="316">
        <v>0</v>
      </c>
      <c r="S923" s="316">
        <v>0</v>
      </c>
      <c r="T923" s="316">
        <v>0</v>
      </c>
      <c r="U923" s="316">
        <v>0</v>
      </c>
      <c r="V923" s="316">
        <v>0</v>
      </c>
      <c r="W923" s="316">
        <v>0</v>
      </c>
      <c r="X923" s="316">
        <v>0</v>
      </c>
      <c r="Y923" s="316">
        <v>0</v>
      </c>
      <c r="Z923" s="316">
        <v>0</v>
      </c>
      <c r="AA923" s="316">
        <v>0</v>
      </c>
      <c r="AB923" s="316">
        <v>0</v>
      </c>
      <c r="AC923" s="316">
        <v>0</v>
      </c>
      <c r="AD923" s="316">
        <v>0</v>
      </c>
      <c r="AE923" s="316">
        <v>0</v>
      </c>
      <c r="AF923" s="316">
        <v>0</v>
      </c>
      <c r="AG923" s="316">
        <v>0</v>
      </c>
      <c r="AH923" s="316">
        <v>0</v>
      </c>
      <c r="AI923" s="316">
        <v>0</v>
      </c>
      <c r="AJ923" s="316">
        <v>0</v>
      </c>
      <c r="AK923" s="316">
        <v>0</v>
      </c>
      <c r="AL923" s="316">
        <v>0</v>
      </c>
    </row>
    <row r="924" spans="1:38">
      <c r="A924" s="316">
        <v>992</v>
      </c>
      <c r="B924" s="316" t="s">
        <v>3630</v>
      </c>
      <c r="C924" s="316" t="s">
        <v>3649</v>
      </c>
      <c r="D924" s="316">
        <f t="shared" si="14"/>
        <v>0</v>
      </c>
      <c r="G924" s="316">
        <v>0</v>
      </c>
      <c r="H924" s="316">
        <v>0</v>
      </c>
      <c r="I924" s="316">
        <v>0</v>
      </c>
      <c r="J924" s="316">
        <v>0</v>
      </c>
      <c r="K924" s="316">
        <v>0</v>
      </c>
      <c r="L924" s="316">
        <v>0</v>
      </c>
      <c r="M924" s="316">
        <v>0</v>
      </c>
      <c r="N924" s="316">
        <v>0</v>
      </c>
      <c r="O924" s="316">
        <v>0</v>
      </c>
      <c r="P924" s="316">
        <v>0</v>
      </c>
      <c r="Q924" s="316">
        <v>0</v>
      </c>
      <c r="R924" s="316">
        <v>0</v>
      </c>
      <c r="S924" s="316">
        <v>0</v>
      </c>
      <c r="T924" s="316">
        <v>0</v>
      </c>
      <c r="U924" s="316">
        <v>0</v>
      </c>
      <c r="V924" s="316">
        <v>0</v>
      </c>
      <c r="W924" s="316">
        <v>0</v>
      </c>
      <c r="X924" s="316">
        <v>0</v>
      </c>
      <c r="Y924" s="316">
        <v>0</v>
      </c>
      <c r="Z924" s="316">
        <v>0</v>
      </c>
      <c r="AA924" s="316">
        <v>0</v>
      </c>
      <c r="AB924" s="316">
        <v>0</v>
      </c>
      <c r="AC924" s="316">
        <v>0</v>
      </c>
      <c r="AD924" s="316">
        <v>0</v>
      </c>
      <c r="AE924" s="316">
        <v>0</v>
      </c>
      <c r="AF924" s="316">
        <v>0</v>
      </c>
      <c r="AG924" s="316">
        <v>0</v>
      </c>
      <c r="AH924" s="316">
        <v>0</v>
      </c>
      <c r="AI924" s="316">
        <v>0</v>
      </c>
      <c r="AJ924" s="316">
        <v>0</v>
      </c>
      <c r="AK924" s="316">
        <v>0</v>
      </c>
      <c r="AL924" s="316">
        <v>0</v>
      </c>
    </row>
    <row r="925" spans="1:38">
      <c r="A925" s="316">
        <v>993</v>
      </c>
      <c r="B925" s="316" t="s">
        <v>3630</v>
      </c>
      <c r="C925" s="316" t="s">
        <v>3650</v>
      </c>
      <c r="D925" s="316">
        <f t="shared" si="14"/>
        <v>0</v>
      </c>
      <c r="G925" s="316">
        <v>0</v>
      </c>
      <c r="H925" s="316">
        <v>0</v>
      </c>
      <c r="I925" s="316">
        <v>0</v>
      </c>
      <c r="J925" s="316">
        <v>0</v>
      </c>
      <c r="K925" s="316">
        <v>0</v>
      </c>
      <c r="L925" s="316">
        <v>0</v>
      </c>
      <c r="M925" s="316">
        <v>0</v>
      </c>
      <c r="N925" s="316">
        <v>0</v>
      </c>
      <c r="O925" s="316">
        <v>0</v>
      </c>
      <c r="P925" s="316">
        <v>0</v>
      </c>
      <c r="Q925" s="316">
        <v>0</v>
      </c>
      <c r="R925" s="316">
        <v>0</v>
      </c>
      <c r="S925" s="316">
        <v>0</v>
      </c>
      <c r="T925" s="316">
        <v>0</v>
      </c>
      <c r="U925" s="316">
        <v>0</v>
      </c>
      <c r="V925" s="316">
        <v>0</v>
      </c>
      <c r="W925" s="316">
        <v>0</v>
      </c>
      <c r="X925" s="316">
        <v>0</v>
      </c>
      <c r="Y925" s="316">
        <v>0</v>
      </c>
      <c r="Z925" s="316">
        <v>0</v>
      </c>
      <c r="AA925" s="316">
        <v>0</v>
      </c>
      <c r="AB925" s="316">
        <v>0</v>
      </c>
      <c r="AC925" s="316">
        <v>0</v>
      </c>
      <c r="AD925" s="316">
        <v>0</v>
      </c>
      <c r="AE925" s="316">
        <v>0</v>
      </c>
      <c r="AF925" s="316">
        <v>0</v>
      </c>
      <c r="AG925" s="316">
        <v>0</v>
      </c>
      <c r="AH925" s="316">
        <v>0</v>
      </c>
      <c r="AI925" s="316">
        <v>0</v>
      </c>
      <c r="AJ925" s="316">
        <v>0</v>
      </c>
      <c r="AK925" s="316">
        <v>0</v>
      </c>
      <c r="AL925" s="316">
        <v>0</v>
      </c>
    </row>
    <row r="926" spans="1:38">
      <c r="A926" s="316">
        <v>994</v>
      </c>
      <c r="B926" s="316" t="s">
        <v>3630</v>
      </c>
      <c r="C926" s="316" t="s">
        <v>3651</v>
      </c>
      <c r="D926" s="316">
        <f t="shared" si="14"/>
        <v>0</v>
      </c>
      <c r="G926" s="316">
        <v>0</v>
      </c>
      <c r="H926" s="316">
        <v>0</v>
      </c>
      <c r="I926" s="316">
        <v>0</v>
      </c>
      <c r="J926" s="316">
        <v>0</v>
      </c>
      <c r="K926" s="316">
        <v>0</v>
      </c>
      <c r="L926" s="316">
        <v>0</v>
      </c>
      <c r="M926" s="316">
        <v>0</v>
      </c>
      <c r="N926" s="316">
        <v>0</v>
      </c>
      <c r="O926" s="316">
        <v>0</v>
      </c>
      <c r="P926" s="316">
        <v>0</v>
      </c>
      <c r="Q926" s="316">
        <v>0</v>
      </c>
      <c r="R926" s="316">
        <v>0</v>
      </c>
      <c r="S926" s="316">
        <v>0</v>
      </c>
      <c r="T926" s="316">
        <v>0</v>
      </c>
      <c r="U926" s="316">
        <v>0</v>
      </c>
      <c r="V926" s="316">
        <v>0</v>
      </c>
      <c r="W926" s="316">
        <v>0</v>
      </c>
      <c r="X926" s="316">
        <v>0</v>
      </c>
      <c r="Y926" s="316">
        <v>0</v>
      </c>
      <c r="Z926" s="316">
        <v>0</v>
      </c>
      <c r="AA926" s="316">
        <v>0</v>
      </c>
      <c r="AB926" s="316">
        <v>0</v>
      </c>
      <c r="AC926" s="316">
        <v>0</v>
      </c>
      <c r="AD926" s="316">
        <v>0</v>
      </c>
      <c r="AE926" s="316">
        <v>0</v>
      </c>
      <c r="AF926" s="316">
        <v>0</v>
      </c>
      <c r="AG926" s="316">
        <v>0</v>
      </c>
      <c r="AH926" s="316">
        <v>0</v>
      </c>
      <c r="AI926" s="316">
        <v>0</v>
      </c>
      <c r="AJ926" s="316">
        <v>0</v>
      </c>
      <c r="AK926" s="316">
        <v>0</v>
      </c>
      <c r="AL926" s="316">
        <v>0</v>
      </c>
    </row>
    <row r="927" spans="1:38">
      <c r="A927" s="316">
        <v>995</v>
      </c>
      <c r="B927" s="316" t="s">
        <v>3630</v>
      </c>
      <c r="C927" s="316" t="s">
        <v>3652</v>
      </c>
      <c r="D927" s="316">
        <f t="shared" si="14"/>
        <v>0</v>
      </c>
      <c r="G927" s="316">
        <v>0</v>
      </c>
      <c r="H927" s="316">
        <v>0</v>
      </c>
      <c r="I927" s="316">
        <v>0</v>
      </c>
      <c r="J927" s="316">
        <v>0</v>
      </c>
      <c r="K927" s="316">
        <v>0</v>
      </c>
      <c r="L927" s="316">
        <v>0</v>
      </c>
      <c r="M927" s="316">
        <v>0</v>
      </c>
      <c r="N927" s="316">
        <v>0</v>
      </c>
      <c r="O927" s="316">
        <v>0</v>
      </c>
      <c r="P927" s="316">
        <v>0</v>
      </c>
      <c r="Q927" s="316">
        <v>0</v>
      </c>
      <c r="R927" s="316">
        <v>0</v>
      </c>
      <c r="S927" s="316">
        <v>0</v>
      </c>
      <c r="T927" s="316">
        <v>0</v>
      </c>
      <c r="U927" s="316">
        <v>0</v>
      </c>
      <c r="V927" s="316">
        <v>0</v>
      </c>
      <c r="W927" s="316">
        <v>0</v>
      </c>
      <c r="X927" s="316">
        <v>0</v>
      </c>
      <c r="Y927" s="316">
        <v>0</v>
      </c>
      <c r="Z927" s="316">
        <v>0</v>
      </c>
      <c r="AA927" s="316">
        <v>0</v>
      </c>
      <c r="AB927" s="316">
        <v>0</v>
      </c>
      <c r="AC927" s="316">
        <v>0</v>
      </c>
      <c r="AD927" s="316">
        <v>0</v>
      </c>
      <c r="AE927" s="316">
        <v>0</v>
      </c>
      <c r="AF927" s="316">
        <v>0</v>
      </c>
      <c r="AG927" s="316">
        <v>0</v>
      </c>
      <c r="AH927" s="316">
        <v>0</v>
      </c>
      <c r="AI927" s="316">
        <v>0</v>
      </c>
      <c r="AJ927" s="316">
        <v>0</v>
      </c>
      <c r="AK927" s="316">
        <v>0</v>
      </c>
      <c r="AL927" s="316">
        <v>0</v>
      </c>
    </row>
    <row r="928" spans="1:38">
      <c r="A928" s="316">
        <v>996</v>
      </c>
      <c r="B928" s="316" t="s">
        <v>3630</v>
      </c>
      <c r="C928" s="316" t="s">
        <v>3653</v>
      </c>
      <c r="D928" s="316">
        <f t="shared" si="14"/>
        <v>0</v>
      </c>
      <c r="G928" s="316">
        <v>0</v>
      </c>
      <c r="H928" s="316">
        <v>0</v>
      </c>
      <c r="I928" s="316">
        <v>0</v>
      </c>
      <c r="J928" s="316">
        <v>0</v>
      </c>
      <c r="K928" s="316">
        <v>0</v>
      </c>
      <c r="L928" s="316">
        <v>0</v>
      </c>
      <c r="M928" s="316">
        <v>0</v>
      </c>
      <c r="N928" s="316">
        <v>0</v>
      </c>
      <c r="O928" s="316">
        <v>0</v>
      </c>
      <c r="P928" s="316">
        <v>0</v>
      </c>
      <c r="Q928" s="316">
        <v>0</v>
      </c>
      <c r="R928" s="316">
        <v>0</v>
      </c>
      <c r="S928" s="316">
        <v>0</v>
      </c>
      <c r="T928" s="316">
        <v>0</v>
      </c>
      <c r="U928" s="316">
        <v>0</v>
      </c>
      <c r="V928" s="316">
        <v>0</v>
      </c>
      <c r="W928" s="316">
        <v>0</v>
      </c>
      <c r="X928" s="316">
        <v>0</v>
      </c>
      <c r="Y928" s="316">
        <v>0</v>
      </c>
      <c r="Z928" s="316">
        <v>0</v>
      </c>
      <c r="AA928" s="316">
        <v>0</v>
      </c>
      <c r="AB928" s="316">
        <v>0</v>
      </c>
      <c r="AC928" s="316">
        <v>0</v>
      </c>
      <c r="AD928" s="316">
        <v>0</v>
      </c>
      <c r="AE928" s="316">
        <v>0</v>
      </c>
      <c r="AF928" s="316">
        <v>0</v>
      </c>
      <c r="AG928" s="316">
        <v>0</v>
      </c>
      <c r="AH928" s="316">
        <v>0</v>
      </c>
      <c r="AI928" s="316">
        <v>0</v>
      </c>
      <c r="AJ928" s="316">
        <v>0</v>
      </c>
      <c r="AK928" s="316">
        <v>0</v>
      </c>
      <c r="AL928" s="316">
        <v>0</v>
      </c>
    </row>
    <row r="929" spans="1:38">
      <c r="A929" s="316">
        <v>997</v>
      </c>
      <c r="B929" s="316" t="s">
        <v>3630</v>
      </c>
      <c r="C929" s="316" t="s">
        <v>3654</v>
      </c>
      <c r="D929" s="316">
        <f t="shared" si="14"/>
        <v>0</v>
      </c>
      <c r="G929" s="316">
        <v>0</v>
      </c>
      <c r="H929" s="316">
        <v>0</v>
      </c>
      <c r="I929" s="316">
        <v>0</v>
      </c>
      <c r="J929" s="316">
        <v>0</v>
      </c>
      <c r="K929" s="316">
        <v>0</v>
      </c>
      <c r="L929" s="316">
        <v>0</v>
      </c>
      <c r="M929" s="316">
        <v>0</v>
      </c>
      <c r="N929" s="316">
        <v>0</v>
      </c>
      <c r="O929" s="316">
        <v>0</v>
      </c>
      <c r="P929" s="316">
        <v>0</v>
      </c>
      <c r="Q929" s="316">
        <v>0</v>
      </c>
      <c r="R929" s="316">
        <v>0</v>
      </c>
      <c r="S929" s="316">
        <v>0</v>
      </c>
      <c r="T929" s="316">
        <v>0</v>
      </c>
      <c r="U929" s="316">
        <v>0</v>
      </c>
      <c r="V929" s="316">
        <v>0</v>
      </c>
      <c r="W929" s="316">
        <v>0</v>
      </c>
      <c r="X929" s="316">
        <v>0</v>
      </c>
      <c r="Y929" s="316">
        <v>0</v>
      </c>
      <c r="Z929" s="316">
        <v>0</v>
      </c>
      <c r="AA929" s="316">
        <v>0</v>
      </c>
      <c r="AB929" s="316">
        <v>0</v>
      </c>
      <c r="AC929" s="316">
        <v>0</v>
      </c>
      <c r="AD929" s="316">
        <v>0</v>
      </c>
      <c r="AE929" s="316">
        <v>0</v>
      </c>
      <c r="AF929" s="316">
        <v>0</v>
      </c>
      <c r="AG929" s="316">
        <v>0</v>
      </c>
      <c r="AH929" s="316">
        <v>0</v>
      </c>
      <c r="AI929" s="316">
        <v>0</v>
      </c>
      <c r="AJ929" s="316">
        <v>0</v>
      </c>
      <c r="AK929" s="316">
        <v>0</v>
      </c>
      <c r="AL929" s="316">
        <v>0</v>
      </c>
    </row>
    <row r="930" spans="1:38">
      <c r="A930" s="316">
        <v>1001</v>
      </c>
      <c r="B930" s="316" t="s">
        <v>3630</v>
      </c>
      <c r="C930" s="316" t="s">
        <v>3655</v>
      </c>
      <c r="D930" s="316">
        <f t="shared" si="14"/>
        <v>0</v>
      </c>
      <c r="G930" s="316">
        <v>0</v>
      </c>
      <c r="H930" s="316">
        <v>0</v>
      </c>
      <c r="I930" s="316">
        <v>0</v>
      </c>
      <c r="J930" s="316">
        <v>0</v>
      </c>
      <c r="K930" s="316">
        <v>0</v>
      </c>
      <c r="L930" s="316">
        <v>0</v>
      </c>
      <c r="M930" s="316">
        <v>0</v>
      </c>
      <c r="N930" s="316">
        <v>0</v>
      </c>
      <c r="O930" s="316">
        <v>0</v>
      </c>
      <c r="P930" s="316">
        <v>0</v>
      </c>
      <c r="Q930" s="316">
        <v>0</v>
      </c>
      <c r="R930" s="316">
        <v>0</v>
      </c>
      <c r="S930" s="316">
        <v>0</v>
      </c>
      <c r="T930" s="316">
        <v>0</v>
      </c>
      <c r="U930" s="316">
        <v>0</v>
      </c>
      <c r="V930" s="316">
        <v>0</v>
      </c>
      <c r="W930" s="316">
        <v>0</v>
      </c>
      <c r="X930" s="316">
        <v>0</v>
      </c>
      <c r="Y930" s="316">
        <v>0</v>
      </c>
      <c r="Z930" s="316">
        <v>0</v>
      </c>
      <c r="AA930" s="316">
        <v>0</v>
      </c>
      <c r="AB930" s="316">
        <v>0</v>
      </c>
      <c r="AC930" s="316">
        <v>0</v>
      </c>
      <c r="AD930" s="316">
        <v>0</v>
      </c>
      <c r="AE930" s="316">
        <v>0</v>
      </c>
      <c r="AF930" s="316">
        <v>0</v>
      </c>
      <c r="AG930" s="316">
        <v>0</v>
      </c>
      <c r="AH930" s="316">
        <v>0</v>
      </c>
      <c r="AI930" s="316">
        <v>0</v>
      </c>
      <c r="AJ930" s="316">
        <v>0</v>
      </c>
      <c r="AK930" s="316">
        <v>0</v>
      </c>
      <c r="AL930" s="316">
        <v>0</v>
      </c>
    </row>
    <row r="931" spans="1:38">
      <c r="A931" s="316">
        <v>1002</v>
      </c>
      <c r="B931" s="316" t="s">
        <v>3630</v>
      </c>
      <c r="C931" s="316" t="s">
        <v>3656</v>
      </c>
      <c r="D931" s="316">
        <f t="shared" si="14"/>
        <v>0</v>
      </c>
      <c r="G931" s="316">
        <v>0</v>
      </c>
      <c r="H931" s="316">
        <v>0</v>
      </c>
      <c r="I931" s="316">
        <v>0</v>
      </c>
      <c r="J931" s="316">
        <v>0</v>
      </c>
      <c r="K931" s="316">
        <v>0</v>
      </c>
      <c r="L931" s="316">
        <v>0</v>
      </c>
      <c r="M931" s="316">
        <v>0</v>
      </c>
      <c r="N931" s="316">
        <v>0</v>
      </c>
      <c r="O931" s="316">
        <v>0</v>
      </c>
      <c r="P931" s="316">
        <v>0</v>
      </c>
      <c r="Q931" s="316">
        <v>0</v>
      </c>
      <c r="R931" s="316">
        <v>0</v>
      </c>
      <c r="S931" s="316">
        <v>0</v>
      </c>
      <c r="T931" s="316">
        <v>0</v>
      </c>
      <c r="U931" s="316">
        <v>0</v>
      </c>
      <c r="V931" s="316">
        <v>0</v>
      </c>
      <c r="W931" s="316">
        <v>0</v>
      </c>
      <c r="X931" s="316">
        <v>0</v>
      </c>
      <c r="Y931" s="316">
        <v>0</v>
      </c>
      <c r="Z931" s="316">
        <v>0</v>
      </c>
      <c r="AA931" s="316">
        <v>0</v>
      </c>
      <c r="AB931" s="316">
        <v>0</v>
      </c>
      <c r="AC931" s="316">
        <v>0</v>
      </c>
      <c r="AD931" s="316">
        <v>0</v>
      </c>
      <c r="AE931" s="316">
        <v>0</v>
      </c>
      <c r="AF931" s="316">
        <v>0</v>
      </c>
      <c r="AG931" s="316">
        <v>0</v>
      </c>
      <c r="AH931" s="316">
        <v>0</v>
      </c>
      <c r="AI931" s="316">
        <v>0</v>
      </c>
      <c r="AJ931" s="316">
        <v>0</v>
      </c>
      <c r="AK931" s="316">
        <v>0</v>
      </c>
      <c r="AL931" s="316">
        <v>0</v>
      </c>
    </row>
    <row r="932" spans="1:38">
      <c r="A932" s="316">
        <v>1003</v>
      </c>
      <c r="B932" s="316" t="s">
        <v>3630</v>
      </c>
      <c r="C932" s="316" t="s">
        <v>3657</v>
      </c>
      <c r="D932" s="316">
        <f t="shared" si="14"/>
        <v>0</v>
      </c>
      <c r="G932" s="316">
        <v>0</v>
      </c>
      <c r="H932" s="316">
        <v>0</v>
      </c>
      <c r="I932" s="316">
        <v>0</v>
      </c>
      <c r="J932" s="316">
        <v>0</v>
      </c>
      <c r="K932" s="316">
        <v>0</v>
      </c>
      <c r="L932" s="316">
        <v>0</v>
      </c>
      <c r="M932" s="316">
        <v>0</v>
      </c>
      <c r="N932" s="316">
        <v>0</v>
      </c>
      <c r="O932" s="316">
        <v>0</v>
      </c>
      <c r="P932" s="316">
        <v>0</v>
      </c>
      <c r="Q932" s="316">
        <v>0</v>
      </c>
      <c r="R932" s="316">
        <v>0</v>
      </c>
      <c r="S932" s="316">
        <v>0</v>
      </c>
      <c r="T932" s="316">
        <v>0</v>
      </c>
      <c r="U932" s="316">
        <v>0</v>
      </c>
      <c r="V932" s="316">
        <v>0</v>
      </c>
      <c r="W932" s="316">
        <v>0</v>
      </c>
      <c r="X932" s="316">
        <v>0</v>
      </c>
      <c r="Y932" s="316">
        <v>0</v>
      </c>
      <c r="Z932" s="316">
        <v>0</v>
      </c>
      <c r="AA932" s="316">
        <v>0</v>
      </c>
      <c r="AB932" s="316">
        <v>0</v>
      </c>
      <c r="AC932" s="316">
        <v>0</v>
      </c>
      <c r="AD932" s="316">
        <v>0</v>
      </c>
      <c r="AE932" s="316">
        <v>0</v>
      </c>
      <c r="AF932" s="316">
        <v>0</v>
      </c>
      <c r="AG932" s="316">
        <v>0</v>
      </c>
      <c r="AH932" s="316">
        <v>0</v>
      </c>
      <c r="AI932" s="316">
        <v>0</v>
      </c>
      <c r="AJ932" s="316">
        <v>0</v>
      </c>
      <c r="AK932" s="316">
        <v>0</v>
      </c>
      <c r="AL932" s="316">
        <v>0</v>
      </c>
    </row>
    <row r="933" spans="1:38">
      <c r="A933" s="316">
        <v>1004</v>
      </c>
      <c r="B933" s="316" t="s">
        <v>3630</v>
      </c>
      <c r="C933" s="316" t="s">
        <v>3658</v>
      </c>
      <c r="D933" s="316">
        <f t="shared" si="14"/>
        <v>0</v>
      </c>
      <c r="G933" s="316">
        <v>0</v>
      </c>
      <c r="H933" s="316">
        <v>0</v>
      </c>
      <c r="I933" s="316">
        <v>0</v>
      </c>
      <c r="J933" s="316">
        <v>0</v>
      </c>
      <c r="K933" s="316">
        <v>0</v>
      </c>
      <c r="L933" s="316">
        <v>0</v>
      </c>
      <c r="M933" s="316">
        <v>0</v>
      </c>
      <c r="N933" s="316">
        <v>0</v>
      </c>
      <c r="O933" s="316">
        <v>0</v>
      </c>
      <c r="P933" s="316">
        <v>0</v>
      </c>
      <c r="Q933" s="316">
        <v>0</v>
      </c>
      <c r="R933" s="316">
        <v>0</v>
      </c>
      <c r="S933" s="316">
        <v>0</v>
      </c>
      <c r="T933" s="316">
        <v>0</v>
      </c>
      <c r="U933" s="316">
        <v>0</v>
      </c>
      <c r="V933" s="316">
        <v>0</v>
      </c>
      <c r="W933" s="316">
        <v>0</v>
      </c>
      <c r="X933" s="316">
        <v>0</v>
      </c>
      <c r="Y933" s="316">
        <v>0</v>
      </c>
      <c r="Z933" s="316">
        <v>0</v>
      </c>
      <c r="AA933" s="316">
        <v>0</v>
      </c>
      <c r="AB933" s="316">
        <v>0</v>
      </c>
      <c r="AC933" s="316">
        <v>0</v>
      </c>
      <c r="AD933" s="316">
        <v>0</v>
      </c>
      <c r="AE933" s="316">
        <v>0</v>
      </c>
      <c r="AF933" s="316">
        <v>0</v>
      </c>
      <c r="AG933" s="316">
        <v>0</v>
      </c>
      <c r="AH933" s="316">
        <v>0</v>
      </c>
      <c r="AI933" s="316">
        <v>0</v>
      </c>
      <c r="AJ933" s="316">
        <v>0</v>
      </c>
      <c r="AK933" s="316">
        <v>0</v>
      </c>
      <c r="AL933" s="316">
        <v>0</v>
      </c>
    </row>
    <row r="934" spans="1:38">
      <c r="A934" s="316">
        <v>1005</v>
      </c>
      <c r="B934" s="316" t="s">
        <v>3630</v>
      </c>
      <c r="C934" s="316" t="s">
        <v>3659</v>
      </c>
      <c r="D934" s="316">
        <f t="shared" si="14"/>
        <v>0</v>
      </c>
      <c r="G934" s="316">
        <v>0</v>
      </c>
      <c r="H934" s="316">
        <v>0</v>
      </c>
      <c r="I934" s="316">
        <v>0</v>
      </c>
      <c r="J934" s="316">
        <v>0</v>
      </c>
      <c r="K934" s="316">
        <v>0</v>
      </c>
      <c r="L934" s="316">
        <v>0</v>
      </c>
      <c r="M934" s="316">
        <v>0</v>
      </c>
      <c r="N934" s="316">
        <v>0</v>
      </c>
      <c r="O934" s="316">
        <v>0</v>
      </c>
      <c r="P934" s="316">
        <v>0</v>
      </c>
      <c r="Q934" s="316">
        <v>0</v>
      </c>
      <c r="R934" s="316">
        <v>0</v>
      </c>
      <c r="S934" s="316">
        <v>0</v>
      </c>
      <c r="T934" s="316">
        <v>0</v>
      </c>
      <c r="U934" s="316">
        <v>0</v>
      </c>
      <c r="V934" s="316">
        <v>0</v>
      </c>
      <c r="W934" s="316">
        <v>0</v>
      </c>
      <c r="X934" s="316">
        <v>0</v>
      </c>
      <c r="Y934" s="316">
        <v>0</v>
      </c>
      <c r="Z934" s="316">
        <v>0</v>
      </c>
      <c r="AA934" s="316">
        <v>0</v>
      </c>
      <c r="AB934" s="316">
        <v>0</v>
      </c>
      <c r="AC934" s="316">
        <v>0</v>
      </c>
      <c r="AD934" s="316">
        <v>0</v>
      </c>
      <c r="AE934" s="316">
        <v>0</v>
      </c>
      <c r="AF934" s="316">
        <v>0</v>
      </c>
      <c r="AG934" s="316">
        <v>0</v>
      </c>
      <c r="AH934" s="316">
        <v>0</v>
      </c>
      <c r="AI934" s="316">
        <v>0</v>
      </c>
      <c r="AJ934" s="316">
        <v>0</v>
      </c>
      <c r="AK934" s="316">
        <v>0</v>
      </c>
      <c r="AL934" s="316">
        <v>0</v>
      </c>
    </row>
    <row r="935" spans="1:38">
      <c r="A935" s="316">
        <v>1006</v>
      </c>
      <c r="B935" s="316" t="s">
        <v>3630</v>
      </c>
      <c r="C935" s="316" t="s">
        <v>3660</v>
      </c>
      <c r="D935" s="316">
        <f t="shared" si="14"/>
        <v>0</v>
      </c>
      <c r="G935" s="316">
        <v>0</v>
      </c>
      <c r="H935" s="316">
        <v>0</v>
      </c>
      <c r="I935" s="316">
        <v>0</v>
      </c>
      <c r="J935" s="316">
        <v>0</v>
      </c>
      <c r="K935" s="316">
        <v>0</v>
      </c>
      <c r="L935" s="316">
        <v>0</v>
      </c>
      <c r="M935" s="316">
        <v>0</v>
      </c>
      <c r="N935" s="316">
        <v>0</v>
      </c>
      <c r="O935" s="316">
        <v>0</v>
      </c>
      <c r="P935" s="316">
        <v>0</v>
      </c>
      <c r="Q935" s="316">
        <v>0</v>
      </c>
      <c r="R935" s="316">
        <v>0</v>
      </c>
      <c r="S935" s="316">
        <v>0</v>
      </c>
      <c r="T935" s="316">
        <v>0</v>
      </c>
      <c r="U935" s="316">
        <v>0</v>
      </c>
      <c r="V935" s="316">
        <v>0</v>
      </c>
      <c r="W935" s="316">
        <v>0</v>
      </c>
      <c r="X935" s="316">
        <v>0</v>
      </c>
      <c r="Y935" s="316">
        <v>0</v>
      </c>
      <c r="Z935" s="316">
        <v>0</v>
      </c>
      <c r="AA935" s="316">
        <v>0</v>
      </c>
      <c r="AB935" s="316">
        <v>0</v>
      </c>
      <c r="AC935" s="316">
        <v>0</v>
      </c>
      <c r="AD935" s="316">
        <v>0</v>
      </c>
      <c r="AE935" s="316">
        <v>0</v>
      </c>
      <c r="AF935" s="316">
        <v>0</v>
      </c>
      <c r="AG935" s="316">
        <v>0</v>
      </c>
      <c r="AH935" s="316">
        <v>0</v>
      </c>
      <c r="AI935" s="316">
        <v>0</v>
      </c>
      <c r="AJ935" s="316">
        <v>0</v>
      </c>
      <c r="AK935" s="316">
        <v>0</v>
      </c>
      <c r="AL935" s="316">
        <v>0</v>
      </c>
    </row>
    <row r="936" spans="1:38">
      <c r="A936" s="316">
        <v>1007</v>
      </c>
      <c r="B936" s="316" t="s">
        <v>3630</v>
      </c>
      <c r="C936" s="316" t="s">
        <v>3661</v>
      </c>
      <c r="D936" s="316">
        <f t="shared" si="14"/>
        <v>0</v>
      </c>
      <c r="G936" s="316">
        <v>0</v>
      </c>
      <c r="H936" s="316">
        <v>0</v>
      </c>
      <c r="I936" s="316">
        <v>0</v>
      </c>
      <c r="J936" s="316">
        <v>0</v>
      </c>
      <c r="K936" s="316">
        <v>0</v>
      </c>
      <c r="L936" s="316">
        <v>0</v>
      </c>
      <c r="M936" s="316">
        <v>0</v>
      </c>
      <c r="N936" s="316">
        <v>0</v>
      </c>
      <c r="O936" s="316">
        <v>0</v>
      </c>
      <c r="P936" s="316">
        <v>0</v>
      </c>
      <c r="Q936" s="316">
        <v>0</v>
      </c>
      <c r="R936" s="316">
        <v>0</v>
      </c>
      <c r="S936" s="316">
        <v>0</v>
      </c>
      <c r="T936" s="316">
        <v>0</v>
      </c>
      <c r="U936" s="316">
        <v>0</v>
      </c>
      <c r="V936" s="316">
        <v>0</v>
      </c>
      <c r="W936" s="316">
        <v>0</v>
      </c>
      <c r="X936" s="316">
        <v>0</v>
      </c>
      <c r="Y936" s="316">
        <v>0</v>
      </c>
      <c r="Z936" s="316">
        <v>0</v>
      </c>
      <c r="AA936" s="316">
        <v>0</v>
      </c>
      <c r="AB936" s="316">
        <v>0</v>
      </c>
      <c r="AC936" s="316">
        <v>0</v>
      </c>
      <c r="AD936" s="316">
        <v>0</v>
      </c>
      <c r="AE936" s="316">
        <v>0</v>
      </c>
      <c r="AF936" s="316">
        <v>0</v>
      </c>
      <c r="AG936" s="316">
        <v>0</v>
      </c>
      <c r="AH936" s="316">
        <v>0</v>
      </c>
      <c r="AI936" s="316">
        <v>0</v>
      </c>
      <c r="AJ936" s="316">
        <v>0</v>
      </c>
      <c r="AK936" s="316">
        <v>0</v>
      </c>
      <c r="AL936" s="316">
        <v>0</v>
      </c>
    </row>
    <row r="937" spans="1:38">
      <c r="A937" s="316">
        <v>1008</v>
      </c>
      <c r="B937" s="316" t="s">
        <v>3630</v>
      </c>
      <c r="C937" s="316" t="s">
        <v>3662</v>
      </c>
      <c r="D937" s="316">
        <f t="shared" si="14"/>
        <v>0</v>
      </c>
      <c r="G937" s="316">
        <v>0</v>
      </c>
      <c r="H937" s="316">
        <v>0</v>
      </c>
      <c r="I937" s="316">
        <v>0</v>
      </c>
      <c r="J937" s="316">
        <v>0</v>
      </c>
      <c r="K937" s="316">
        <v>0</v>
      </c>
      <c r="L937" s="316">
        <v>0</v>
      </c>
      <c r="M937" s="316">
        <v>0</v>
      </c>
      <c r="N937" s="316">
        <v>0</v>
      </c>
      <c r="O937" s="316">
        <v>0</v>
      </c>
      <c r="P937" s="316">
        <v>0</v>
      </c>
      <c r="Q937" s="316">
        <v>0</v>
      </c>
      <c r="R937" s="316">
        <v>0</v>
      </c>
      <c r="S937" s="316">
        <v>0</v>
      </c>
      <c r="T937" s="316">
        <v>0</v>
      </c>
      <c r="U937" s="316">
        <v>0</v>
      </c>
      <c r="V937" s="316">
        <v>0</v>
      </c>
      <c r="W937" s="316">
        <v>0</v>
      </c>
      <c r="X937" s="316">
        <v>0</v>
      </c>
      <c r="Y937" s="316">
        <v>0</v>
      </c>
      <c r="Z937" s="316">
        <v>0</v>
      </c>
      <c r="AA937" s="316">
        <v>0</v>
      </c>
      <c r="AB937" s="316">
        <v>0</v>
      </c>
      <c r="AC937" s="316">
        <v>0</v>
      </c>
      <c r="AD937" s="316">
        <v>0</v>
      </c>
      <c r="AE937" s="316">
        <v>0</v>
      </c>
      <c r="AF937" s="316">
        <v>0</v>
      </c>
      <c r="AG937" s="316">
        <v>0</v>
      </c>
      <c r="AH937" s="316">
        <v>0</v>
      </c>
      <c r="AI937" s="316">
        <v>0</v>
      </c>
      <c r="AJ937" s="316">
        <v>0</v>
      </c>
      <c r="AK937" s="316">
        <v>0</v>
      </c>
      <c r="AL937" s="316">
        <v>0</v>
      </c>
    </row>
    <row r="938" spans="1:38">
      <c r="A938" s="316">
        <v>1009</v>
      </c>
      <c r="B938" s="316" t="s">
        <v>3630</v>
      </c>
      <c r="C938" s="316" t="s">
        <v>3663</v>
      </c>
      <c r="D938" s="316">
        <f t="shared" si="14"/>
        <v>0</v>
      </c>
      <c r="G938" s="316">
        <v>0</v>
      </c>
      <c r="H938" s="316">
        <v>0</v>
      </c>
      <c r="I938" s="316">
        <v>0</v>
      </c>
      <c r="J938" s="316">
        <v>0</v>
      </c>
      <c r="K938" s="316">
        <v>0</v>
      </c>
      <c r="L938" s="316">
        <v>0</v>
      </c>
      <c r="M938" s="316">
        <v>0</v>
      </c>
      <c r="N938" s="316">
        <v>0</v>
      </c>
      <c r="O938" s="316">
        <v>0</v>
      </c>
      <c r="P938" s="316">
        <v>0</v>
      </c>
      <c r="Q938" s="316">
        <v>0</v>
      </c>
      <c r="R938" s="316">
        <v>0</v>
      </c>
      <c r="S938" s="316">
        <v>0</v>
      </c>
      <c r="T938" s="316">
        <v>0</v>
      </c>
      <c r="U938" s="316">
        <v>0</v>
      </c>
      <c r="V938" s="316">
        <v>0</v>
      </c>
      <c r="W938" s="316">
        <v>0</v>
      </c>
      <c r="X938" s="316">
        <v>0</v>
      </c>
      <c r="Y938" s="316">
        <v>0</v>
      </c>
      <c r="Z938" s="316">
        <v>0</v>
      </c>
      <c r="AA938" s="316">
        <v>0</v>
      </c>
      <c r="AB938" s="316">
        <v>0</v>
      </c>
      <c r="AC938" s="316">
        <v>0</v>
      </c>
      <c r="AD938" s="316">
        <v>0</v>
      </c>
      <c r="AE938" s="316">
        <v>0</v>
      </c>
      <c r="AF938" s="316">
        <v>0</v>
      </c>
      <c r="AG938" s="316">
        <v>0</v>
      </c>
      <c r="AH938" s="316">
        <v>0</v>
      </c>
      <c r="AI938" s="316">
        <v>0</v>
      </c>
      <c r="AJ938" s="316">
        <v>0</v>
      </c>
      <c r="AK938" s="316">
        <v>0</v>
      </c>
      <c r="AL938" s="316">
        <v>0</v>
      </c>
    </row>
    <row r="939" spans="1:38">
      <c r="A939" s="316">
        <v>1010</v>
      </c>
      <c r="B939" s="316" t="s">
        <v>3630</v>
      </c>
      <c r="C939" s="316" t="s">
        <v>3664</v>
      </c>
      <c r="D939" s="316">
        <f t="shared" si="14"/>
        <v>0</v>
      </c>
      <c r="G939" s="316">
        <v>0</v>
      </c>
      <c r="H939" s="316">
        <v>0</v>
      </c>
      <c r="I939" s="316">
        <v>0</v>
      </c>
      <c r="J939" s="316">
        <v>0</v>
      </c>
      <c r="K939" s="316">
        <v>0</v>
      </c>
      <c r="L939" s="316">
        <v>0</v>
      </c>
      <c r="M939" s="316">
        <v>0</v>
      </c>
      <c r="N939" s="316">
        <v>0</v>
      </c>
      <c r="O939" s="316">
        <v>0</v>
      </c>
      <c r="P939" s="316">
        <v>0</v>
      </c>
      <c r="Q939" s="316">
        <v>0</v>
      </c>
      <c r="R939" s="316">
        <v>0</v>
      </c>
      <c r="S939" s="316">
        <v>0</v>
      </c>
      <c r="T939" s="316">
        <v>0</v>
      </c>
      <c r="U939" s="316">
        <v>0</v>
      </c>
      <c r="V939" s="316">
        <v>0</v>
      </c>
      <c r="W939" s="316">
        <v>0</v>
      </c>
      <c r="X939" s="316">
        <v>0</v>
      </c>
      <c r="Y939" s="316">
        <v>0</v>
      </c>
      <c r="Z939" s="316">
        <v>0</v>
      </c>
      <c r="AA939" s="316">
        <v>0</v>
      </c>
      <c r="AB939" s="316">
        <v>0</v>
      </c>
      <c r="AC939" s="316">
        <v>0</v>
      </c>
      <c r="AD939" s="316">
        <v>0</v>
      </c>
      <c r="AE939" s="316">
        <v>0</v>
      </c>
      <c r="AF939" s="316">
        <v>0</v>
      </c>
      <c r="AG939" s="316">
        <v>0</v>
      </c>
      <c r="AH939" s="316">
        <v>0</v>
      </c>
      <c r="AI939" s="316">
        <v>0</v>
      </c>
      <c r="AJ939" s="316">
        <v>0</v>
      </c>
      <c r="AK939" s="316">
        <v>0</v>
      </c>
      <c r="AL939" s="316">
        <v>0</v>
      </c>
    </row>
    <row r="940" spans="1:38">
      <c r="A940" s="316">
        <v>1011</v>
      </c>
      <c r="B940" s="316" t="s">
        <v>3630</v>
      </c>
      <c r="C940" s="316" t="s">
        <v>3665</v>
      </c>
      <c r="D940" s="316">
        <f t="shared" si="14"/>
        <v>0</v>
      </c>
      <c r="G940" s="316">
        <v>0</v>
      </c>
      <c r="H940" s="316">
        <v>0</v>
      </c>
      <c r="I940" s="316">
        <v>0</v>
      </c>
      <c r="J940" s="316">
        <v>0</v>
      </c>
      <c r="K940" s="316">
        <v>0</v>
      </c>
      <c r="L940" s="316">
        <v>0</v>
      </c>
      <c r="M940" s="316">
        <v>0</v>
      </c>
      <c r="N940" s="316">
        <v>0</v>
      </c>
      <c r="O940" s="316">
        <v>0</v>
      </c>
      <c r="P940" s="316">
        <v>0</v>
      </c>
      <c r="Q940" s="316">
        <v>0</v>
      </c>
      <c r="R940" s="316">
        <v>0</v>
      </c>
      <c r="S940" s="316">
        <v>0</v>
      </c>
      <c r="T940" s="316">
        <v>0</v>
      </c>
      <c r="U940" s="316">
        <v>0</v>
      </c>
      <c r="V940" s="316">
        <v>0</v>
      </c>
      <c r="W940" s="316">
        <v>0</v>
      </c>
      <c r="X940" s="316">
        <v>0</v>
      </c>
      <c r="Y940" s="316">
        <v>0</v>
      </c>
      <c r="Z940" s="316">
        <v>0</v>
      </c>
      <c r="AA940" s="316">
        <v>0</v>
      </c>
      <c r="AB940" s="316">
        <v>0</v>
      </c>
      <c r="AC940" s="316">
        <v>0</v>
      </c>
      <c r="AD940" s="316">
        <v>0</v>
      </c>
      <c r="AE940" s="316">
        <v>0</v>
      </c>
      <c r="AF940" s="316">
        <v>0</v>
      </c>
      <c r="AG940" s="316">
        <v>0</v>
      </c>
      <c r="AH940" s="316">
        <v>0</v>
      </c>
      <c r="AI940" s="316">
        <v>0</v>
      </c>
      <c r="AJ940" s="316">
        <v>0</v>
      </c>
      <c r="AK940" s="316">
        <v>0</v>
      </c>
      <c r="AL940" s="316">
        <v>0</v>
      </c>
    </row>
    <row r="941" spans="1:38">
      <c r="A941" s="316">
        <v>1012</v>
      </c>
      <c r="B941" s="316" t="s">
        <v>3630</v>
      </c>
      <c r="C941" s="316" t="s">
        <v>3666</v>
      </c>
      <c r="D941" s="316">
        <f t="shared" si="14"/>
        <v>0</v>
      </c>
      <c r="G941" s="316">
        <v>0</v>
      </c>
      <c r="H941" s="316">
        <v>0</v>
      </c>
      <c r="I941" s="316">
        <v>0</v>
      </c>
      <c r="J941" s="316">
        <v>0</v>
      </c>
      <c r="K941" s="316">
        <v>0</v>
      </c>
      <c r="L941" s="316">
        <v>0</v>
      </c>
      <c r="M941" s="316">
        <v>0</v>
      </c>
      <c r="N941" s="316">
        <v>0</v>
      </c>
      <c r="O941" s="316">
        <v>0</v>
      </c>
      <c r="P941" s="316">
        <v>0</v>
      </c>
      <c r="Q941" s="316">
        <v>0</v>
      </c>
      <c r="R941" s="316">
        <v>0</v>
      </c>
      <c r="S941" s="316">
        <v>0</v>
      </c>
      <c r="T941" s="316">
        <v>0</v>
      </c>
      <c r="U941" s="316">
        <v>0</v>
      </c>
      <c r="V941" s="316">
        <v>0</v>
      </c>
      <c r="W941" s="316">
        <v>0</v>
      </c>
      <c r="X941" s="316">
        <v>0</v>
      </c>
      <c r="Y941" s="316">
        <v>0</v>
      </c>
      <c r="Z941" s="316">
        <v>0</v>
      </c>
      <c r="AA941" s="316">
        <v>0</v>
      </c>
      <c r="AB941" s="316">
        <v>0</v>
      </c>
      <c r="AC941" s="316">
        <v>0</v>
      </c>
      <c r="AD941" s="316">
        <v>0</v>
      </c>
      <c r="AE941" s="316">
        <v>0</v>
      </c>
      <c r="AF941" s="316">
        <v>0</v>
      </c>
      <c r="AG941" s="316">
        <v>0</v>
      </c>
      <c r="AH941" s="316">
        <v>0</v>
      </c>
      <c r="AI941" s="316">
        <v>0</v>
      </c>
      <c r="AJ941" s="316">
        <v>0</v>
      </c>
      <c r="AK941" s="316">
        <v>0</v>
      </c>
      <c r="AL941" s="316">
        <v>0</v>
      </c>
    </row>
    <row r="942" spans="1:38">
      <c r="A942" s="316">
        <v>1013</v>
      </c>
      <c r="B942" s="316" t="s">
        <v>3630</v>
      </c>
      <c r="C942" s="316" t="s">
        <v>3667</v>
      </c>
      <c r="D942" s="316">
        <f t="shared" si="14"/>
        <v>0</v>
      </c>
      <c r="G942" s="316">
        <v>0</v>
      </c>
      <c r="H942" s="316">
        <v>0</v>
      </c>
      <c r="I942" s="316">
        <v>0</v>
      </c>
      <c r="J942" s="316">
        <v>0</v>
      </c>
      <c r="K942" s="316">
        <v>0</v>
      </c>
      <c r="L942" s="316">
        <v>0</v>
      </c>
      <c r="M942" s="316">
        <v>0</v>
      </c>
      <c r="N942" s="316">
        <v>0</v>
      </c>
      <c r="O942" s="316">
        <v>0</v>
      </c>
      <c r="P942" s="316">
        <v>0</v>
      </c>
      <c r="Q942" s="316">
        <v>0</v>
      </c>
      <c r="R942" s="316">
        <v>0</v>
      </c>
      <c r="S942" s="316">
        <v>0</v>
      </c>
      <c r="T942" s="316">
        <v>0</v>
      </c>
      <c r="U942" s="316">
        <v>0</v>
      </c>
      <c r="V942" s="316">
        <v>0</v>
      </c>
      <c r="W942" s="316">
        <v>0</v>
      </c>
      <c r="X942" s="316">
        <v>0</v>
      </c>
      <c r="Y942" s="316">
        <v>0</v>
      </c>
      <c r="Z942" s="316">
        <v>0</v>
      </c>
      <c r="AA942" s="316">
        <v>0</v>
      </c>
      <c r="AB942" s="316">
        <v>0</v>
      </c>
      <c r="AC942" s="316">
        <v>0</v>
      </c>
      <c r="AD942" s="316">
        <v>0</v>
      </c>
      <c r="AE942" s="316">
        <v>0</v>
      </c>
      <c r="AF942" s="316">
        <v>0</v>
      </c>
      <c r="AG942" s="316">
        <v>0</v>
      </c>
      <c r="AH942" s="316">
        <v>0</v>
      </c>
      <c r="AI942" s="316">
        <v>0</v>
      </c>
      <c r="AJ942" s="316">
        <v>0</v>
      </c>
      <c r="AK942" s="316">
        <v>0</v>
      </c>
      <c r="AL942" s="316">
        <v>0</v>
      </c>
    </row>
    <row r="943" spans="1:38">
      <c r="A943" s="316">
        <v>1014</v>
      </c>
      <c r="B943" s="316" t="s">
        <v>3630</v>
      </c>
      <c r="C943" s="316" t="s">
        <v>3668</v>
      </c>
      <c r="D943" s="316">
        <f t="shared" si="14"/>
        <v>0</v>
      </c>
      <c r="G943" s="316">
        <v>0</v>
      </c>
      <c r="H943" s="316">
        <v>0</v>
      </c>
      <c r="I943" s="316">
        <v>0</v>
      </c>
      <c r="J943" s="316">
        <v>0</v>
      </c>
      <c r="K943" s="316">
        <v>0</v>
      </c>
      <c r="L943" s="316">
        <v>0</v>
      </c>
      <c r="M943" s="316">
        <v>0</v>
      </c>
      <c r="N943" s="316">
        <v>0</v>
      </c>
      <c r="O943" s="316">
        <v>0</v>
      </c>
      <c r="P943" s="316">
        <v>0</v>
      </c>
      <c r="Q943" s="316">
        <v>0</v>
      </c>
      <c r="R943" s="316">
        <v>0</v>
      </c>
      <c r="S943" s="316">
        <v>0</v>
      </c>
      <c r="T943" s="316">
        <v>0</v>
      </c>
      <c r="U943" s="316">
        <v>0</v>
      </c>
      <c r="V943" s="316">
        <v>0</v>
      </c>
      <c r="W943" s="316">
        <v>0</v>
      </c>
      <c r="X943" s="316">
        <v>0</v>
      </c>
      <c r="Y943" s="316">
        <v>0</v>
      </c>
      <c r="Z943" s="316">
        <v>0</v>
      </c>
      <c r="AA943" s="316">
        <v>0</v>
      </c>
      <c r="AB943" s="316">
        <v>0</v>
      </c>
      <c r="AC943" s="316">
        <v>0</v>
      </c>
      <c r="AD943" s="316">
        <v>0</v>
      </c>
      <c r="AE943" s="316">
        <v>0</v>
      </c>
      <c r="AF943" s="316">
        <v>0</v>
      </c>
      <c r="AG943" s="316">
        <v>0</v>
      </c>
      <c r="AH943" s="316">
        <v>0</v>
      </c>
      <c r="AI943" s="316">
        <v>0</v>
      </c>
      <c r="AJ943" s="316">
        <v>0</v>
      </c>
      <c r="AK943" s="316">
        <v>0</v>
      </c>
      <c r="AL943" s="316">
        <v>0</v>
      </c>
    </row>
    <row r="944" spans="1:38">
      <c r="A944" s="316">
        <v>1015</v>
      </c>
      <c r="B944" s="316" t="s">
        <v>3630</v>
      </c>
      <c r="C944" s="316" t="s">
        <v>3669</v>
      </c>
      <c r="D944" s="316">
        <f t="shared" si="14"/>
        <v>0</v>
      </c>
      <c r="G944" s="316">
        <v>0</v>
      </c>
      <c r="H944" s="316">
        <v>0</v>
      </c>
      <c r="I944" s="316">
        <v>0</v>
      </c>
      <c r="J944" s="316">
        <v>0</v>
      </c>
      <c r="K944" s="316">
        <v>0</v>
      </c>
      <c r="L944" s="316">
        <v>0</v>
      </c>
      <c r="M944" s="316">
        <v>0</v>
      </c>
      <c r="N944" s="316">
        <v>0</v>
      </c>
      <c r="O944" s="316">
        <v>0</v>
      </c>
      <c r="P944" s="316">
        <v>0</v>
      </c>
      <c r="Q944" s="316">
        <v>0</v>
      </c>
      <c r="R944" s="316">
        <v>0</v>
      </c>
      <c r="S944" s="316">
        <v>0</v>
      </c>
      <c r="T944" s="316">
        <v>0</v>
      </c>
      <c r="U944" s="316">
        <v>0</v>
      </c>
      <c r="V944" s="316">
        <v>0</v>
      </c>
      <c r="W944" s="316">
        <v>0</v>
      </c>
      <c r="X944" s="316">
        <v>0</v>
      </c>
      <c r="Y944" s="316">
        <v>0</v>
      </c>
      <c r="Z944" s="316">
        <v>0</v>
      </c>
      <c r="AA944" s="316">
        <v>0</v>
      </c>
      <c r="AB944" s="316">
        <v>0</v>
      </c>
      <c r="AC944" s="316">
        <v>0</v>
      </c>
      <c r="AD944" s="316">
        <v>0</v>
      </c>
      <c r="AE944" s="316">
        <v>0</v>
      </c>
      <c r="AF944" s="316">
        <v>0</v>
      </c>
      <c r="AG944" s="316">
        <v>0</v>
      </c>
      <c r="AH944" s="316">
        <v>0</v>
      </c>
      <c r="AI944" s="316">
        <v>0</v>
      </c>
      <c r="AJ944" s="316">
        <v>0</v>
      </c>
      <c r="AK944" s="316">
        <v>0</v>
      </c>
      <c r="AL944" s="316">
        <v>0</v>
      </c>
    </row>
    <row r="945" spans="1:38">
      <c r="A945" s="316">
        <v>1016</v>
      </c>
      <c r="B945" s="316" t="s">
        <v>3630</v>
      </c>
      <c r="C945" s="316" t="s">
        <v>3670</v>
      </c>
      <c r="D945" s="316">
        <f t="shared" si="14"/>
        <v>0</v>
      </c>
      <c r="G945" s="316">
        <v>0</v>
      </c>
      <c r="H945" s="316">
        <v>0</v>
      </c>
      <c r="I945" s="316">
        <v>0</v>
      </c>
      <c r="J945" s="316">
        <v>0</v>
      </c>
      <c r="K945" s="316">
        <v>0</v>
      </c>
      <c r="L945" s="316">
        <v>0</v>
      </c>
      <c r="M945" s="316">
        <v>0</v>
      </c>
      <c r="N945" s="316">
        <v>0</v>
      </c>
      <c r="O945" s="316">
        <v>0</v>
      </c>
      <c r="P945" s="316">
        <v>0</v>
      </c>
      <c r="Q945" s="316">
        <v>0</v>
      </c>
      <c r="R945" s="316">
        <v>0</v>
      </c>
      <c r="S945" s="316">
        <v>0</v>
      </c>
      <c r="T945" s="316">
        <v>0</v>
      </c>
      <c r="U945" s="316">
        <v>0</v>
      </c>
      <c r="V945" s="316">
        <v>0</v>
      </c>
      <c r="W945" s="316">
        <v>0</v>
      </c>
      <c r="X945" s="316">
        <v>0</v>
      </c>
      <c r="Y945" s="316">
        <v>0</v>
      </c>
      <c r="Z945" s="316">
        <v>0</v>
      </c>
      <c r="AA945" s="316">
        <v>0</v>
      </c>
      <c r="AB945" s="316">
        <v>0</v>
      </c>
      <c r="AC945" s="316">
        <v>0</v>
      </c>
      <c r="AD945" s="316">
        <v>0</v>
      </c>
      <c r="AE945" s="316">
        <v>0</v>
      </c>
      <c r="AF945" s="316">
        <v>0</v>
      </c>
      <c r="AG945" s="316">
        <v>0</v>
      </c>
      <c r="AH945" s="316">
        <v>0</v>
      </c>
      <c r="AI945" s="316">
        <v>0</v>
      </c>
      <c r="AJ945" s="316">
        <v>0</v>
      </c>
      <c r="AK945" s="316">
        <v>0</v>
      </c>
      <c r="AL945" s="316">
        <v>0</v>
      </c>
    </row>
    <row r="946" spans="1:38">
      <c r="A946" s="316">
        <v>1017</v>
      </c>
      <c r="B946" s="316" t="s">
        <v>3630</v>
      </c>
      <c r="C946" s="316" t="s">
        <v>3671</v>
      </c>
      <c r="D946" s="316">
        <f t="shared" si="14"/>
        <v>0</v>
      </c>
      <c r="G946" s="316">
        <v>0</v>
      </c>
      <c r="H946" s="316">
        <v>0</v>
      </c>
      <c r="I946" s="316">
        <v>0</v>
      </c>
      <c r="J946" s="316">
        <v>0</v>
      </c>
      <c r="K946" s="316">
        <v>0</v>
      </c>
      <c r="L946" s="316">
        <v>0</v>
      </c>
      <c r="M946" s="316">
        <v>0</v>
      </c>
      <c r="N946" s="316">
        <v>0</v>
      </c>
      <c r="O946" s="316">
        <v>0</v>
      </c>
      <c r="P946" s="316">
        <v>0</v>
      </c>
      <c r="Q946" s="316">
        <v>0</v>
      </c>
      <c r="R946" s="316">
        <v>0</v>
      </c>
      <c r="S946" s="316">
        <v>0</v>
      </c>
      <c r="T946" s="316">
        <v>0</v>
      </c>
      <c r="U946" s="316">
        <v>0</v>
      </c>
      <c r="V946" s="316">
        <v>0</v>
      </c>
      <c r="W946" s="316">
        <v>0</v>
      </c>
      <c r="X946" s="316">
        <v>0</v>
      </c>
      <c r="Y946" s="316">
        <v>0</v>
      </c>
      <c r="Z946" s="316">
        <v>0</v>
      </c>
      <c r="AA946" s="316">
        <v>0</v>
      </c>
      <c r="AB946" s="316">
        <v>0</v>
      </c>
      <c r="AC946" s="316">
        <v>0</v>
      </c>
      <c r="AD946" s="316">
        <v>0</v>
      </c>
      <c r="AE946" s="316">
        <v>0</v>
      </c>
      <c r="AF946" s="316">
        <v>0</v>
      </c>
      <c r="AG946" s="316">
        <v>0</v>
      </c>
      <c r="AH946" s="316">
        <v>0</v>
      </c>
      <c r="AI946" s="316">
        <v>0</v>
      </c>
      <c r="AJ946" s="316">
        <v>0</v>
      </c>
      <c r="AK946" s="316">
        <v>0</v>
      </c>
      <c r="AL946" s="316">
        <v>0</v>
      </c>
    </row>
    <row r="947" spans="1:38">
      <c r="A947" s="316">
        <v>1018</v>
      </c>
      <c r="B947" s="316" t="s">
        <v>3630</v>
      </c>
      <c r="C947" s="316" t="s">
        <v>3672</v>
      </c>
      <c r="D947" s="316">
        <f t="shared" si="14"/>
        <v>0</v>
      </c>
      <c r="G947" s="316">
        <v>0</v>
      </c>
      <c r="H947" s="316">
        <v>0</v>
      </c>
      <c r="I947" s="316">
        <v>0</v>
      </c>
      <c r="J947" s="316">
        <v>0</v>
      </c>
      <c r="K947" s="316">
        <v>0</v>
      </c>
      <c r="L947" s="316">
        <v>0</v>
      </c>
      <c r="M947" s="316">
        <v>0</v>
      </c>
      <c r="N947" s="316">
        <v>0</v>
      </c>
      <c r="O947" s="316">
        <v>0</v>
      </c>
      <c r="P947" s="316">
        <v>0</v>
      </c>
      <c r="Q947" s="316">
        <v>0</v>
      </c>
      <c r="R947" s="316">
        <v>0</v>
      </c>
      <c r="S947" s="316">
        <v>0</v>
      </c>
      <c r="T947" s="316">
        <v>0</v>
      </c>
      <c r="U947" s="316">
        <v>0</v>
      </c>
      <c r="V947" s="316">
        <v>0</v>
      </c>
      <c r="W947" s="316">
        <v>0</v>
      </c>
      <c r="X947" s="316">
        <v>0</v>
      </c>
      <c r="Y947" s="316">
        <v>0</v>
      </c>
      <c r="Z947" s="316">
        <v>0</v>
      </c>
      <c r="AA947" s="316">
        <v>0</v>
      </c>
      <c r="AB947" s="316">
        <v>0</v>
      </c>
      <c r="AC947" s="316">
        <v>0</v>
      </c>
      <c r="AD947" s="316">
        <v>0</v>
      </c>
      <c r="AE947" s="316">
        <v>0</v>
      </c>
      <c r="AF947" s="316">
        <v>0</v>
      </c>
      <c r="AG947" s="316">
        <v>0</v>
      </c>
      <c r="AH947" s="316">
        <v>0</v>
      </c>
      <c r="AI947" s="316">
        <v>0</v>
      </c>
      <c r="AJ947" s="316">
        <v>0</v>
      </c>
      <c r="AK947" s="316">
        <v>0</v>
      </c>
      <c r="AL947" s="316">
        <v>0</v>
      </c>
    </row>
    <row r="948" spans="1:38">
      <c r="A948" s="316">
        <v>1019</v>
      </c>
      <c r="B948" s="316" t="s">
        <v>3630</v>
      </c>
      <c r="C948" s="316" t="s">
        <v>3673</v>
      </c>
      <c r="D948" s="316">
        <f t="shared" si="14"/>
        <v>0</v>
      </c>
      <c r="G948" s="316">
        <v>0</v>
      </c>
      <c r="H948" s="316">
        <v>0</v>
      </c>
      <c r="I948" s="316">
        <v>0</v>
      </c>
      <c r="J948" s="316">
        <v>0</v>
      </c>
      <c r="K948" s="316">
        <v>0</v>
      </c>
      <c r="L948" s="316">
        <v>0</v>
      </c>
      <c r="M948" s="316">
        <v>0</v>
      </c>
      <c r="N948" s="316">
        <v>0</v>
      </c>
      <c r="O948" s="316">
        <v>0</v>
      </c>
      <c r="P948" s="316">
        <v>0</v>
      </c>
      <c r="Q948" s="316">
        <v>0</v>
      </c>
      <c r="R948" s="316">
        <v>0</v>
      </c>
      <c r="S948" s="316">
        <v>0</v>
      </c>
      <c r="T948" s="316">
        <v>0</v>
      </c>
      <c r="U948" s="316">
        <v>0</v>
      </c>
      <c r="V948" s="316">
        <v>0</v>
      </c>
      <c r="W948" s="316">
        <v>0</v>
      </c>
      <c r="X948" s="316">
        <v>0</v>
      </c>
      <c r="Y948" s="316">
        <v>0</v>
      </c>
      <c r="Z948" s="316">
        <v>0</v>
      </c>
      <c r="AA948" s="316">
        <v>0</v>
      </c>
      <c r="AB948" s="316">
        <v>0</v>
      </c>
      <c r="AC948" s="316">
        <v>0</v>
      </c>
      <c r="AD948" s="316">
        <v>0</v>
      </c>
      <c r="AE948" s="316">
        <v>0</v>
      </c>
      <c r="AF948" s="316">
        <v>0</v>
      </c>
      <c r="AG948" s="316">
        <v>0</v>
      </c>
      <c r="AH948" s="316">
        <v>0</v>
      </c>
      <c r="AI948" s="316">
        <v>0</v>
      </c>
      <c r="AJ948" s="316">
        <v>0</v>
      </c>
      <c r="AK948" s="316">
        <v>0</v>
      </c>
      <c r="AL948" s="316">
        <v>0</v>
      </c>
    </row>
    <row r="949" spans="1:38">
      <c r="A949" s="316">
        <v>1020</v>
      </c>
      <c r="B949" s="316" t="s">
        <v>3630</v>
      </c>
      <c r="C949" s="316" t="s">
        <v>3674</v>
      </c>
      <c r="D949" s="316">
        <f t="shared" si="14"/>
        <v>0</v>
      </c>
      <c r="G949" s="316">
        <v>0</v>
      </c>
      <c r="H949" s="316">
        <v>0</v>
      </c>
      <c r="I949" s="316">
        <v>0</v>
      </c>
      <c r="J949" s="316">
        <v>0</v>
      </c>
      <c r="K949" s="316">
        <v>0</v>
      </c>
      <c r="L949" s="316">
        <v>0</v>
      </c>
      <c r="M949" s="316">
        <v>0</v>
      </c>
      <c r="N949" s="316">
        <v>0</v>
      </c>
      <c r="O949" s="316">
        <v>0</v>
      </c>
      <c r="P949" s="316">
        <v>0</v>
      </c>
      <c r="Q949" s="316">
        <v>0</v>
      </c>
      <c r="R949" s="316">
        <v>0</v>
      </c>
      <c r="S949" s="316">
        <v>0</v>
      </c>
      <c r="T949" s="316">
        <v>0</v>
      </c>
      <c r="U949" s="316">
        <v>0</v>
      </c>
      <c r="V949" s="316">
        <v>0</v>
      </c>
      <c r="W949" s="316">
        <v>0</v>
      </c>
      <c r="X949" s="316">
        <v>0</v>
      </c>
      <c r="Y949" s="316">
        <v>0</v>
      </c>
      <c r="Z949" s="316">
        <v>0</v>
      </c>
      <c r="AA949" s="316">
        <v>0</v>
      </c>
      <c r="AB949" s="316">
        <v>0</v>
      </c>
      <c r="AC949" s="316">
        <v>0</v>
      </c>
      <c r="AD949" s="316">
        <v>0</v>
      </c>
      <c r="AE949" s="316">
        <v>0</v>
      </c>
      <c r="AF949" s="316">
        <v>0</v>
      </c>
      <c r="AG949" s="316">
        <v>0</v>
      </c>
      <c r="AH949" s="316">
        <v>0</v>
      </c>
      <c r="AI949" s="316">
        <v>0</v>
      </c>
      <c r="AJ949" s="316">
        <v>0</v>
      </c>
      <c r="AK949" s="316">
        <v>0</v>
      </c>
      <c r="AL949" s="316">
        <v>0</v>
      </c>
    </row>
    <row r="950" spans="1:38">
      <c r="A950" s="316">
        <v>1021</v>
      </c>
      <c r="B950" s="316" t="s">
        <v>3630</v>
      </c>
      <c r="C950" s="316" t="s">
        <v>3675</v>
      </c>
      <c r="D950" s="316">
        <f t="shared" si="14"/>
        <v>0</v>
      </c>
      <c r="G950" s="316">
        <v>0</v>
      </c>
      <c r="H950" s="316">
        <v>0</v>
      </c>
      <c r="I950" s="316">
        <v>0</v>
      </c>
      <c r="J950" s="316">
        <v>0</v>
      </c>
      <c r="K950" s="316">
        <v>0</v>
      </c>
      <c r="L950" s="316">
        <v>0</v>
      </c>
      <c r="M950" s="316">
        <v>0</v>
      </c>
      <c r="N950" s="316">
        <v>0</v>
      </c>
      <c r="O950" s="316">
        <v>0</v>
      </c>
      <c r="P950" s="316">
        <v>0</v>
      </c>
      <c r="Q950" s="316">
        <v>0</v>
      </c>
      <c r="R950" s="316">
        <v>0</v>
      </c>
      <c r="S950" s="316">
        <v>0</v>
      </c>
      <c r="T950" s="316">
        <v>0</v>
      </c>
      <c r="U950" s="316">
        <v>0</v>
      </c>
      <c r="V950" s="316">
        <v>0</v>
      </c>
      <c r="W950" s="316">
        <v>0</v>
      </c>
      <c r="X950" s="316">
        <v>0</v>
      </c>
      <c r="Y950" s="316">
        <v>0</v>
      </c>
      <c r="Z950" s="316">
        <v>0</v>
      </c>
      <c r="AA950" s="316">
        <v>0</v>
      </c>
      <c r="AB950" s="316">
        <v>0</v>
      </c>
      <c r="AC950" s="316">
        <v>0</v>
      </c>
      <c r="AD950" s="316">
        <v>0</v>
      </c>
      <c r="AE950" s="316">
        <v>0</v>
      </c>
      <c r="AF950" s="316">
        <v>0</v>
      </c>
      <c r="AG950" s="316">
        <v>0</v>
      </c>
      <c r="AH950" s="316">
        <v>0</v>
      </c>
      <c r="AI950" s="316">
        <v>0</v>
      </c>
      <c r="AJ950" s="316">
        <v>0</v>
      </c>
      <c r="AK950" s="316">
        <v>0</v>
      </c>
      <c r="AL950" s="316">
        <v>0</v>
      </c>
    </row>
    <row r="951" spans="1:38">
      <c r="A951" s="316">
        <v>1022</v>
      </c>
      <c r="B951" s="316" t="s">
        <v>3630</v>
      </c>
      <c r="C951" s="316" t="s">
        <v>3676</v>
      </c>
      <c r="D951" s="316">
        <f t="shared" si="14"/>
        <v>0</v>
      </c>
      <c r="G951" s="316">
        <v>0</v>
      </c>
      <c r="H951" s="316">
        <v>0</v>
      </c>
      <c r="I951" s="316">
        <v>0</v>
      </c>
      <c r="J951" s="316">
        <v>0</v>
      </c>
      <c r="K951" s="316">
        <v>0</v>
      </c>
      <c r="L951" s="316">
        <v>0</v>
      </c>
      <c r="M951" s="316">
        <v>0</v>
      </c>
      <c r="N951" s="316">
        <v>0</v>
      </c>
      <c r="O951" s="316">
        <v>0</v>
      </c>
      <c r="P951" s="316">
        <v>0</v>
      </c>
      <c r="Q951" s="316">
        <v>0</v>
      </c>
      <c r="R951" s="316">
        <v>0</v>
      </c>
      <c r="S951" s="316">
        <v>0</v>
      </c>
      <c r="T951" s="316">
        <v>0</v>
      </c>
      <c r="U951" s="316">
        <v>0</v>
      </c>
      <c r="V951" s="316">
        <v>0</v>
      </c>
      <c r="W951" s="316">
        <v>0</v>
      </c>
      <c r="X951" s="316">
        <v>0</v>
      </c>
      <c r="Y951" s="316">
        <v>0</v>
      </c>
      <c r="Z951" s="316">
        <v>0</v>
      </c>
      <c r="AA951" s="316">
        <v>0</v>
      </c>
      <c r="AB951" s="316">
        <v>0</v>
      </c>
      <c r="AC951" s="316">
        <v>0</v>
      </c>
      <c r="AD951" s="316">
        <v>0</v>
      </c>
      <c r="AE951" s="316">
        <v>0</v>
      </c>
      <c r="AF951" s="316">
        <v>0</v>
      </c>
      <c r="AG951" s="316">
        <v>0</v>
      </c>
      <c r="AH951" s="316">
        <v>0</v>
      </c>
      <c r="AI951" s="316">
        <v>0</v>
      </c>
      <c r="AJ951" s="316">
        <v>0</v>
      </c>
      <c r="AK951" s="316">
        <v>0</v>
      </c>
      <c r="AL951" s="316">
        <v>0</v>
      </c>
    </row>
    <row r="952" spans="1:38">
      <c r="A952" s="316">
        <v>1023</v>
      </c>
      <c r="B952" s="316" t="s">
        <v>3630</v>
      </c>
      <c r="C952" s="316" t="s">
        <v>3677</v>
      </c>
      <c r="D952" s="316">
        <f t="shared" si="14"/>
        <v>0</v>
      </c>
      <c r="G952" s="316">
        <v>0</v>
      </c>
      <c r="H952" s="316">
        <v>0</v>
      </c>
      <c r="I952" s="316">
        <v>0</v>
      </c>
      <c r="J952" s="316">
        <v>0</v>
      </c>
      <c r="K952" s="316">
        <v>0</v>
      </c>
      <c r="L952" s="316">
        <v>0</v>
      </c>
      <c r="M952" s="316">
        <v>0</v>
      </c>
      <c r="N952" s="316">
        <v>0</v>
      </c>
      <c r="O952" s="316">
        <v>0</v>
      </c>
      <c r="P952" s="316">
        <v>0</v>
      </c>
      <c r="Q952" s="316">
        <v>0</v>
      </c>
      <c r="R952" s="316">
        <v>0</v>
      </c>
      <c r="S952" s="316">
        <v>0</v>
      </c>
      <c r="T952" s="316">
        <v>0</v>
      </c>
      <c r="U952" s="316">
        <v>0</v>
      </c>
      <c r="V952" s="316">
        <v>0</v>
      </c>
      <c r="W952" s="316">
        <v>0</v>
      </c>
      <c r="X952" s="316">
        <v>0</v>
      </c>
      <c r="Y952" s="316">
        <v>0</v>
      </c>
      <c r="Z952" s="316">
        <v>0</v>
      </c>
      <c r="AA952" s="316">
        <v>0</v>
      </c>
      <c r="AB952" s="316">
        <v>0</v>
      </c>
      <c r="AC952" s="316">
        <v>0</v>
      </c>
      <c r="AD952" s="316">
        <v>0</v>
      </c>
      <c r="AE952" s="316">
        <v>0</v>
      </c>
      <c r="AF952" s="316">
        <v>0</v>
      </c>
      <c r="AG952" s="316">
        <v>0</v>
      </c>
      <c r="AH952" s="316">
        <v>0</v>
      </c>
      <c r="AI952" s="316">
        <v>0</v>
      </c>
      <c r="AJ952" s="316">
        <v>0</v>
      </c>
      <c r="AK952" s="316">
        <v>0</v>
      </c>
      <c r="AL952" s="316">
        <v>0</v>
      </c>
    </row>
    <row r="953" spans="1:38">
      <c r="A953" s="316">
        <v>1028</v>
      </c>
      <c r="B953" s="316" t="s">
        <v>3630</v>
      </c>
      <c r="C953" s="316" t="s">
        <v>3678</v>
      </c>
      <c r="D953" s="316">
        <f t="shared" si="14"/>
        <v>0</v>
      </c>
      <c r="G953" s="316">
        <v>0</v>
      </c>
      <c r="H953" s="316">
        <v>0</v>
      </c>
      <c r="I953" s="316">
        <v>0</v>
      </c>
      <c r="J953" s="316">
        <v>0</v>
      </c>
      <c r="K953" s="316">
        <v>0</v>
      </c>
      <c r="L953" s="316">
        <v>0</v>
      </c>
      <c r="M953" s="316">
        <v>0</v>
      </c>
      <c r="N953" s="316">
        <v>0</v>
      </c>
      <c r="O953" s="316">
        <v>0</v>
      </c>
      <c r="P953" s="316">
        <v>0</v>
      </c>
      <c r="Q953" s="316">
        <v>0</v>
      </c>
      <c r="R953" s="316">
        <v>0</v>
      </c>
      <c r="S953" s="316">
        <v>0</v>
      </c>
      <c r="T953" s="316">
        <v>0</v>
      </c>
      <c r="U953" s="316">
        <v>0</v>
      </c>
      <c r="V953" s="316">
        <v>0</v>
      </c>
      <c r="W953" s="316">
        <v>0</v>
      </c>
      <c r="X953" s="316">
        <v>0</v>
      </c>
      <c r="Y953" s="316">
        <v>0</v>
      </c>
      <c r="Z953" s="316">
        <v>0</v>
      </c>
      <c r="AA953" s="316">
        <v>0</v>
      </c>
      <c r="AB953" s="316">
        <v>0</v>
      </c>
      <c r="AC953" s="316">
        <v>0</v>
      </c>
      <c r="AD953" s="316">
        <v>0</v>
      </c>
      <c r="AE953" s="316">
        <v>0</v>
      </c>
      <c r="AF953" s="316">
        <v>0</v>
      </c>
      <c r="AG953" s="316">
        <v>0</v>
      </c>
      <c r="AH953" s="316">
        <v>0</v>
      </c>
      <c r="AI953" s="316">
        <v>0</v>
      </c>
      <c r="AJ953" s="316">
        <v>0</v>
      </c>
      <c r="AK953" s="316">
        <v>0</v>
      </c>
      <c r="AL953" s="316">
        <v>0</v>
      </c>
    </row>
    <row r="954" spans="1:38">
      <c r="A954" s="316">
        <v>1029</v>
      </c>
      <c r="B954" s="316" t="s">
        <v>3630</v>
      </c>
      <c r="C954" s="316" t="s">
        <v>3679</v>
      </c>
      <c r="D954" s="316">
        <f t="shared" si="14"/>
        <v>0</v>
      </c>
      <c r="G954" s="316">
        <v>0</v>
      </c>
      <c r="H954" s="316">
        <v>0</v>
      </c>
      <c r="I954" s="316">
        <v>0</v>
      </c>
      <c r="J954" s="316">
        <v>0</v>
      </c>
      <c r="K954" s="316">
        <v>0</v>
      </c>
      <c r="L954" s="316">
        <v>0</v>
      </c>
      <c r="M954" s="316">
        <v>0</v>
      </c>
      <c r="N954" s="316">
        <v>0</v>
      </c>
      <c r="O954" s="316">
        <v>0</v>
      </c>
      <c r="P954" s="316">
        <v>0</v>
      </c>
      <c r="Q954" s="316">
        <v>0</v>
      </c>
      <c r="R954" s="316">
        <v>0</v>
      </c>
      <c r="S954" s="316">
        <v>0</v>
      </c>
      <c r="T954" s="316">
        <v>0</v>
      </c>
      <c r="U954" s="316">
        <v>0</v>
      </c>
      <c r="V954" s="316">
        <v>0</v>
      </c>
      <c r="W954" s="316">
        <v>0</v>
      </c>
      <c r="X954" s="316">
        <v>0</v>
      </c>
      <c r="Y954" s="316">
        <v>0</v>
      </c>
      <c r="Z954" s="316">
        <v>0</v>
      </c>
      <c r="AA954" s="316">
        <v>0</v>
      </c>
      <c r="AB954" s="316">
        <v>0</v>
      </c>
      <c r="AC954" s="316">
        <v>0</v>
      </c>
      <c r="AD954" s="316">
        <v>0</v>
      </c>
      <c r="AE954" s="316">
        <v>0</v>
      </c>
      <c r="AF954" s="316">
        <v>0</v>
      </c>
      <c r="AG954" s="316">
        <v>0</v>
      </c>
      <c r="AH954" s="316">
        <v>0</v>
      </c>
      <c r="AI954" s="316">
        <v>0</v>
      </c>
      <c r="AJ954" s="316">
        <v>0</v>
      </c>
      <c r="AK954" s="316">
        <v>0</v>
      </c>
      <c r="AL954" s="316">
        <v>0</v>
      </c>
    </row>
    <row r="955" spans="1:38">
      <c r="A955" s="316">
        <v>1030</v>
      </c>
      <c r="B955" s="316" t="s">
        <v>3630</v>
      </c>
      <c r="C955" s="316" t="s">
        <v>3680</v>
      </c>
      <c r="D955" s="316">
        <f t="shared" si="14"/>
        <v>0</v>
      </c>
      <c r="G955" s="316">
        <v>0</v>
      </c>
      <c r="H955" s="316">
        <v>0</v>
      </c>
      <c r="I955" s="316">
        <v>0</v>
      </c>
      <c r="J955" s="316">
        <v>0</v>
      </c>
      <c r="K955" s="316">
        <v>0</v>
      </c>
      <c r="L955" s="316">
        <v>0</v>
      </c>
      <c r="M955" s="316">
        <v>0</v>
      </c>
      <c r="N955" s="316">
        <v>0</v>
      </c>
      <c r="O955" s="316">
        <v>0</v>
      </c>
      <c r="P955" s="316">
        <v>0</v>
      </c>
      <c r="Q955" s="316">
        <v>0</v>
      </c>
      <c r="R955" s="316">
        <v>0</v>
      </c>
      <c r="S955" s="316">
        <v>0</v>
      </c>
      <c r="T955" s="316">
        <v>0</v>
      </c>
      <c r="U955" s="316">
        <v>0</v>
      </c>
      <c r="V955" s="316">
        <v>0</v>
      </c>
      <c r="W955" s="316">
        <v>0</v>
      </c>
      <c r="X955" s="316">
        <v>0</v>
      </c>
      <c r="Y955" s="316">
        <v>0</v>
      </c>
      <c r="Z955" s="316">
        <v>0</v>
      </c>
      <c r="AA955" s="316">
        <v>0</v>
      </c>
      <c r="AB955" s="316">
        <v>0</v>
      </c>
      <c r="AC955" s="316">
        <v>0</v>
      </c>
      <c r="AD955" s="316">
        <v>0</v>
      </c>
      <c r="AE955" s="316">
        <v>0</v>
      </c>
      <c r="AF955" s="316">
        <v>0</v>
      </c>
      <c r="AG955" s="316">
        <v>0</v>
      </c>
      <c r="AH955" s="316">
        <v>0</v>
      </c>
      <c r="AI955" s="316">
        <v>0</v>
      </c>
      <c r="AJ955" s="316">
        <v>0</v>
      </c>
      <c r="AK955" s="316">
        <v>0</v>
      </c>
      <c r="AL955" s="316">
        <v>0</v>
      </c>
    </row>
    <row r="956" spans="1:38">
      <c r="A956" s="316">
        <v>1031</v>
      </c>
      <c r="B956" s="316" t="s">
        <v>3630</v>
      </c>
      <c r="C956" s="316" t="s">
        <v>3681</v>
      </c>
      <c r="D956" s="316">
        <f t="shared" si="14"/>
        <v>0</v>
      </c>
      <c r="G956" s="316">
        <v>0</v>
      </c>
      <c r="H956" s="316">
        <v>0</v>
      </c>
      <c r="I956" s="316">
        <v>0</v>
      </c>
      <c r="J956" s="316">
        <v>0</v>
      </c>
      <c r="K956" s="316">
        <v>0</v>
      </c>
      <c r="L956" s="316">
        <v>0</v>
      </c>
      <c r="M956" s="316">
        <v>0</v>
      </c>
      <c r="N956" s="316">
        <v>0</v>
      </c>
      <c r="O956" s="316">
        <v>0</v>
      </c>
      <c r="P956" s="316">
        <v>0</v>
      </c>
      <c r="Q956" s="316">
        <v>0</v>
      </c>
      <c r="R956" s="316">
        <v>0</v>
      </c>
      <c r="S956" s="316">
        <v>0</v>
      </c>
      <c r="T956" s="316">
        <v>0</v>
      </c>
      <c r="U956" s="316">
        <v>0</v>
      </c>
      <c r="V956" s="316">
        <v>0</v>
      </c>
      <c r="W956" s="316">
        <v>0</v>
      </c>
      <c r="X956" s="316">
        <v>0</v>
      </c>
      <c r="Y956" s="316">
        <v>0</v>
      </c>
      <c r="Z956" s="316">
        <v>0</v>
      </c>
      <c r="AA956" s="316">
        <v>0</v>
      </c>
      <c r="AB956" s="316">
        <v>0</v>
      </c>
      <c r="AC956" s="316">
        <v>0</v>
      </c>
      <c r="AD956" s="316">
        <v>0</v>
      </c>
      <c r="AE956" s="316">
        <v>0</v>
      </c>
      <c r="AF956" s="316">
        <v>0</v>
      </c>
      <c r="AG956" s="316">
        <v>0</v>
      </c>
      <c r="AH956" s="316">
        <v>0</v>
      </c>
      <c r="AI956" s="316">
        <v>0</v>
      </c>
      <c r="AJ956" s="316">
        <v>0</v>
      </c>
      <c r="AK956" s="316">
        <v>0</v>
      </c>
      <c r="AL956" s="316">
        <v>0</v>
      </c>
    </row>
    <row r="957" spans="1:38">
      <c r="A957" s="316">
        <v>1032</v>
      </c>
      <c r="B957" s="316" t="s">
        <v>3630</v>
      </c>
      <c r="C957" s="316" t="s">
        <v>3682</v>
      </c>
      <c r="D957" s="316">
        <f t="shared" si="14"/>
        <v>0</v>
      </c>
      <c r="G957" s="316">
        <v>0</v>
      </c>
      <c r="H957" s="316">
        <v>0</v>
      </c>
      <c r="I957" s="316">
        <v>0</v>
      </c>
      <c r="J957" s="316">
        <v>0</v>
      </c>
      <c r="K957" s="316">
        <v>0</v>
      </c>
      <c r="L957" s="316">
        <v>0</v>
      </c>
      <c r="M957" s="316">
        <v>0</v>
      </c>
      <c r="N957" s="316">
        <v>0</v>
      </c>
      <c r="O957" s="316">
        <v>0</v>
      </c>
      <c r="P957" s="316">
        <v>0</v>
      </c>
      <c r="Q957" s="316">
        <v>0</v>
      </c>
      <c r="R957" s="316">
        <v>0</v>
      </c>
      <c r="S957" s="316">
        <v>0</v>
      </c>
      <c r="T957" s="316">
        <v>0</v>
      </c>
      <c r="U957" s="316">
        <v>0</v>
      </c>
      <c r="V957" s="316">
        <v>0</v>
      </c>
      <c r="W957" s="316">
        <v>0</v>
      </c>
      <c r="X957" s="316">
        <v>0</v>
      </c>
      <c r="Y957" s="316">
        <v>0</v>
      </c>
      <c r="Z957" s="316">
        <v>0</v>
      </c>
      <c r="AA957" s="316">
        <v>0</v>
      </c>
      <c r="AB957" s="316">
        <v>0</v>
      </c>
      <c r="AC957" s="316">
        <v>0</v>
      </c>
      <c r="AD957" s="316">
        <v>0</v>
      </c>
      <c r="AE957" s="316">
        <v>0</v>
      </c>
      <c r="AF957" s="316">
        <v>0</v>
      </c>
      <c r="AG957" s="316">
        <v>0</v>
      </c>
      <c r="AH957" s="316">
        <v>0</v>
      </c>
      <c r="AI957" s="316">
        <v>0</v>
      </c>
      <c r="AJ957" s="316">
        <v>0</v>
      </c>
      <c r="AK957" s="316">
        <v>0</v>
      </c>
      <c r="AL957" s="316">
        <v>0</v>
      </c>
    </row>
    <row r="958" spans="1:38">
      <c r="A958" s="316">
        <v>1033</v>
      </c>
      <c r="B958" s="316" t="s">
        <v>3630</v>
      </c>
      <c r="C958" s="316" t="s">
        <v>3683</v>
      </c>
      <c r="D958" s="316">
        <f t="shared" si="14"/>
        <v>0</v>
      </c>
      <c r="G958" s="316">
        <v>0</v>
      </c>
      <c r="H958" s="316">
        <v>0</v>
      </c>
      <c r="I958" s="316">
        <v>0</v>
      </c>
      <c r="J958" s="316">
        <v>0</v>
      </c>
      <c r="K958" s="316">
        <v>0</v>
      </c>
      <c r="L958" s="316">
        <v>0</v>
      </c>
      <c r="M958" s="316">
        <v>0</v>
      </c>
      <c r="N958" s="316">
        <v>0</v>
      </c>
      <c r="O958" s="316">
        <v>0</v>
      </c>
      <c r="P958" s="316">
        <v>0</v>
      </c>
      <c r="Q958" s="316">
        <v>0</v>
      </c>
      <c r="R958" s="316">
        <v>0</v>
      </c>
      <c r="S958" s="316">
        <v>0</v>
      </c>
      <c r="T958" s="316">
        <v>0</v>
      </c>
      <c r="U958" s="316">
        <v>0</v>
      </c>
      <c r="V958" s="316">
        <v>0</v>
      </c>
      <c r="W958" s="316">
        <v>0</v>
      </c>
      <c r="X958" s="316">
        <v>0</v>
      </c>
      <c r="Y958" s="316">
        <v>0</v>
      </c>
      <c r="Z958" s="316">
        <v>0</v>
      </c>
      <c r="AA958" s="316">
        <v>0</v>
      </c>
      <c r="AB958" s="316">
        <v>0</v>
      </c>
      <c r="AC958" s="316">
        <v>0</v>
      </c>
      <c r="AD958" s="316">
        <v>0</v>
      </c>
      <c r="AE958" s="316">
        <v>0</v>
      </c>
      <c r="AF958" s="316">
        <v>0</v>
      </c>
      <c r="AG958" s="316">
        <v>0</v>
      </c>
      <c r="AH958" s="316">
        <v>0</v>
      </c>
      <c r="AI958" s="316">
        <v>0</v>
      </c>
      <c r="AJ958" s="316">
        <v>0</v>
      </c>
      <c r="AK958" s="316">
        <v>0</v>
      </c>
      <c r="AL958" s="316">
        <v>0</v>
      </c>
    </row>
    <row r="959" spans="1:38">
      <c r="A959" s="316">
        <v>1034</v>
      </c>
      <c r="B959" s="316" t="s">
        <v>3630</v>
      </c>
      <c r="C959" s="316" t="s">
        <v>3684</v>
      </c>
      <c r="D959" s="316">
        <f t="shared" si="14"/>
        <v>0</v>
      </c>
      <c r="G959" s="316">
        <v>0</v>
      </c>
      <c r="H959" s="316">
        <v>0</v>
      </c>
      <c r="I959" s="316">
        <v>0</v>
      </c>
      <c r="J959" s="316">
        <v>0</v>
      </c>
      <c r="K959" s="316">
        <v>0</v>
      </c>
      <c r="L959" s="316">
        <v>0</v>
      </c>
      <c r="M959" s="316">
        <v>0</v>
      </c>
      <c r="N959" s="316">
        <v>0</v>
      </c>
      <c r="O959" s="316">
        <v>0</v>
      </c>
      <c r="P959" s="316">
        <v>0</v>
      </c>
      <c r="Q959" s="316">
        <v>0</v>
      </c>
      <c r="R959" s="316">
        <v>0</v>
      </c>
      <c r="S959" s="316">
        <v>0</v>
      </c>
      <c r="T959" s="316">
        <v>0</v>
      </c>
      <c r="U959" s="316">
        <v>0</v>
      </c>
      <c r="V959" s="316">
        <v>0</v>
      </c>
      <c r="W959" s="316">
        <v>0</v>
      </c>
      <c r="X959" s="316">
        <v>0</v>
      </c>
      <c r="Y959" s="316">
        <v>0</v>
      </c>
      <c r="Z959" s="316">
        <v>0</v>
      </c>
      <c r="AA959" s="316">
        <v>0</v>
      </c>
      <c r="AB959" s="316">
        <v>0</v>
      </c>
      <c r="AC959" s="316">
        <v>0</v>
      </c>
      <c r="AD959" s="316">
        <v>0</v>
      </c>
      <c r="AE959" s="316">
        <v>0</v>
      </c>
      <c r="AF959" s="316">
        <v>0</v>
      </c>
      <c r="AG959" s="316">
        <v>0</v>
      </c>
      <c r="AH959" s="316">
        <v>0</v>
      </c>
      <c r="AI959" s="316">
        <v>0</v>
      </c>
      <c r="AJ959" s="316">
        <v>0</v>
      </c>
      <c r="AK959" s="316">
        <v>0</v>
      </c>
      <c r="AL959" s="316">
        <v>0</v>
      </c>
    </row>
    <row r="960" spans="1:38">
      <c r="A960" s="316">
        <v>1035</v>
      </c>
      <c r="B960" s="316" t="s">
        <v>3630</v>
      </c>
      <c r="C960" s="316" t="s">
        <v>3685</v>
      </c>
      <c r="D960" s="316">
        <f t="shared" si="14"/>
        <v>0</v>
      </c>
      <c r="G960" s="316">
        <v>0</v>
      </c>
      <c r="H960" s="316">
        <v>0</v>
      </c>
      <c r="I960" s="316">
        <v>0</v>
      </c>
      <c r="J960" s="316">
        <v>0</v>
      </c>
      <c r="K960" s="316">
        <v>0</v>
      </c>
      <c r="L960" s="316">
        <v>0</v>
      </c>
      <c r="M960" s="316">
        <v>0</v>
      </c>
      <c r="N960" s="316">
        <v>0</v>
      </c>
      <c r="O960" s="316">
        <v>0</v>
      </c>
      <c r="P960" s="316">
        <v>0</v>
      </c>
      <c r="Q960" s="316">
        <v>0</v>
      </c>
      <c r="R960" s="316">
        <v>0</v>
      </c>
      <c r="S960" s="316">
        <v>0</v>
      </c>
      <c r="T960" s="316">
        <v>0</v>
      </c>
      <c r="U960" s="316">
        <v>0</v>
      </c>
      <c r="V960" s="316">
        <v>0</v>
      </c>
      <c r="W960" s="316">
        <v>0</v>
      </c>
      <c r="X960" s="316">
        <v>0</v>
      </c>
      <c r="Y960" s="316">
        <v>0</v>
      </c>
      <c r="Z960" s="316">
        <v>0</v>
      </c>
      <c r="AA960" s="316">
        <v>0</v>
      </c>
      <c r="AB960" s="316">
        <v>0</v>
      </c>
      <c r="AC960" s="316">
        <v>0</v>
      </c>
      <c r="AD960" s="316">
        <v>0</v>
      </c>
      <c r="AE960" s="316">
        <v>0</v>
      </c>
      <c r="AF960" s="316">
        <v>0</v>
      </c>
      <c r="AG960" s="316">
        <v>0</v>
      </c>
      <c r="AH960" s="316">
        <v>0</v>
      </c>
      <c r="AI960" s="316">
        <v>0</v>
      </c>
      <c r="AJ960" s="316">
        <v>0</v>
      </c>
      <c r="AK960" s="316">
        <v>0</v>
      </c>
      <c r="AL960" s="316">
        <v>0</v>
      </c>
    </row>
    <row r="961" spans="1:38">
      <c r="A961" s="316">
        <v>1036</v>
      </c>
      <c r="B961" s="316" t="s">
        <v>3630</v>
      </c>
      <c r="C961" s="316" t="s">
        <v>3686</v>
      </c>
      <c r="D961" s="316">
        <f t="shared" si="14"/>
        <v>0</v>
      </c>
      <c r="G961" s="316">
        <v>0</v>
      </c>
      <c r="H961" s="316">
        <v>0</v>
      </c>
      <c r="I961" s="316">
        <v>0</v>
      </c>
      <c r="J961" s="316">
        <v>0</v>
      </c>
      <c r="K961" s="316">
        <v>0</v>
      </c>
      <c r="L961" s="316">
        <v>0</v>
      </c>
      <c r="M961" s="316">
        <v>0</v>
      </c>
      <c r="N961" s="316">
        <v>0</v>
      </c>
      <c r="O961" s="316">
        <v>0</v>
      </c>
      <c r="P961" s="316">
        <v>0</v>
      </c>
      <c r="Q961" s="316">
        <v>0</v>
      </c>
      <c r="R961" s="316">
        <v>0</v>
      </c>
      <c r="S961" s="316">
        <v>0</v>
      </c>
      <c r="T961" s="316">
        <v>0</v>
      </c>
      <c r="U961" s="316">
        <v>0</v>
      </c>
      <c r="V961" s="316">
        <v>0</v>
      </c>
      <c r="W961" s="316">
        <v>0</v>
      </c>
      <c r="X961" s="316">
        <v>0</v>
      </c>
      <c r="Y961" s="316">
        <v>0</v>
      </c>
      <c r="Z961" s="316">
        <v>0</v>
      </c>
      <c r="AA961" s="316">
        <v>0</v>
      </c>
      <c r="AB961" s="316">
        <v>0</v>
      </c>
      <c r="AC961" s="316">
        <v>0</v>
      </c>
      <c r="AD961" s="316">
        <v>0</v>
      </c>
      <c r="AE961" s="316">
        <v>0</v>
      </c>
      <c r="AF961" s="316">
        <v>0</v>
      </c>
      <c r="AG961" s="316">
        <v>0</v>
      </c>
      <c r="AH961" s="316">
        <v>0</v>
      </c>
      <c r="AI961" s="316">
        <v>0</v>
      </c>
      <c r="AJ961" s="316">
        <v>0</v>
      </c>
      <c r="AK961" s="316">
        <v>0</v>
      </c>
      <c r="AL961" s="316">
        <v>0</v>
      </c>
    </row>
    <row r="962" spans="1:38">
      <c r="A962" s="316">
        <v>1037</v>
      </c>
      <c r="B962" s="316" t="s">
        <v>3630</v>
      </c>
      <c r="C962" s="316" t="s">
        <v>3687</v>
      </c>
      <c r="D962" s="316">
        <f t="shared" ref="D962:D1025" si="15">IF(ISERROR(AL962),0,AL962)</f>
        <v>0</v>
      </c>
      <c r="G962" s="316">
        <v>0</v>
      </c>
      <c r="H962" s="316">
        <v>0</v>
      </c>
      <c r="I962" s="316">
        <v>0</v>
      </c>
      <c r="J962" s="316">
        <v>0</v>
      </c>
      <c r="K962" s="316">
        <v>0</v>
      </c>
      <c r="L962" s="316">
        <v>0</v>
      </c>
      <c r="M962" s="316">
        <v>0</v>
      </c>
      <c r="N962" s="316">
        <v>0</v>
      </c>
      <c r="O962" s="316">
        <v>0</v>
      </c>
      <c r="P962" s="316">
        <v>0</v>
      </c>
      <c r="Q962" s="316">
        <v>0</v>
      </c>
      <c r="R962" s="316">
        <v>0</v>
      </c>
      <c r="S962" s="316">
        <v>0</v>
      </c>
      <c r="T962" s="316">
        <v>0</v>
      </c>
      <c r="U962" s="316">
        <v>0</v>
      </c>
      <c r="V962" s="316">
        <v>0</v>
      </c>
      <c r="W962" s="316">
        <v>0</v>
      </c>
      <c r="X962" s="316">
        <v>0</v>
      </c>
      <c r="Y962" s="316">
        <v>0</v>
      </c>
      <c r="Z962" s="316">
        <v>0</v>
      </c>
      <c r="AA962" s="316">
        <v>0</v>
      </c>
      <c r="AB962" s="316">
        <v>0</v>
      </c>
      <c r="AC962" s="316">
        <v>0</v>
      </c>
      <c r="AD962" s="316">
        <v>0</v>
      </c>
      <c r="AE962" s="316">
        <v>0</v>
      </c>
      <c r="AF962" s="316">
        <v>0</v>
      </c>
      <c r="AG962" s="316">
        <v>0</v>
      </c>
      <c r="AH962" s="316">
        <v>0</v>
      </c>
      <c r="AI962" s="316">
        <v>0</v>
      </c>
      <c r="AJ962" s="316">
        <v>0</v>
      </c>
      <c r="AK962" s="316">
        <v>0</v>
      </c>
      <c r="AL962" s="316">
        <v>0</v>
      </c>
    </row>
    <row r="963" spans="1:38">
      <c r="A963" s="316">
        <v>1038</v>
      </c>
      <c r="B963" s="316" t="s">
        <v>3630</v>
      </c>
      <c r="C963" s="316" t="s">
        <v>3688</v>
      </c>
      <c r="D963" s="316">
        <f t="shared" si="15"/>
        <v>0</v>
      </c>
      <c r="G963" s="316">
        <v>0</v>
      </c>
      <c r="H963" s="316">
        <v>0</v>
      </c>
      <c r="I963" s="316">
        <v>0</v>
      </c>
      <c r="J963" s="316">
        <v>0</v>
      </c>
      <c r="K963" s="316">
        <v>0</v>
      </c>
      <c r="L963" s="316">
        <v>0</v>
      </c>
      <c r="M963" s="316">
        <v>0</v>
      </c>
      <c r="N963" s="316">
        <v>0</v>
      </c>
      <c r="O963" s="316">
        <v>0</v>
      </c>
      <c r="P963" s="316">
        <v>0</v>
      </c>
      <c r="Q963" s="316">
        <v>0</v>
      </c>
      <c r="R963" s="316">
        <v>0</v>
      </c>
      <c r="S963" s="316">
        <v>0</v>
      </c>
      <c r="T963" s="316">
        <v>0</v>
      </c>
      <c r="U963" s="316">
        <v>0</v>
      </c>
      <c r="V963" s="316">
        <v>0</v>
      </c>
      <c r="W963" s="316">
        <v>0</v>
      </c>
      <c r="X963" s="316">
        <v>0</v>
      </c>
      <c r="Y963" s="316">
        <v>0</v>
      </c>
      <c r="Z963" s="316">
        <v>0</v>
      </c>
      <c r="AA963" s="316">
        <v>0</v>
      </c>
      <c r="AB963" s="316">
        <v>0</v>
      </c>
      <c r="AC963" s="316">
        <v>0</v>
      </c>
      <c r="AD963" s="316">
        <v>0</v>
      </c>
      <c r="AE963" s="316">
        <v>0</v>
      </c>
      <c r="AF963" s="316">
        <v>0</v>
      </c>
      <c r="AG963" s="316">
        <v>0</v>
      </c>
      <c r="AH963" s="316">
        <v>0</v>
      </c>
      <c r="AI963" s="316">
        <v>0</v>
      </c>
      <c r="AJ963" s="316">
        <v>0</v>
      </c>
      <c r="AK963" s="316">
        <v>0</v>
      </c>
      <c r="AL963" s="316">
        <v>0</v>
      </c>
    </row>
    <row r="964" spans="1:38">
      <c r="A964" s="316">
        <v>1039</v>
      </c>
      <c r="B964" s="316" t="s">
        <v>3630</v>
      </c>
      <c r="C964" s="316" t="s">
        <v>3689</v>
      </c>
      <c r="D964" s="316">
        <f t="shared" si="15"/>
        <v>0</v>
      </c>
      <c r="G964" s="316">
        <v>0</v>
      </c>
      <c r="H964" s="316">
        <v>0</v>
      </c>
      <c r="I964" s="316">
        <v>0</v>
      </c>
      <c r="J964" s="316">
        <v>0</v>
      </c>
      <c r="K964" s="316">
        <v>0</v>
      </c>
      <c r="L964" s="316">
        <v>0</v>
      </c>
      <c r="M964" s="316">
        <v>0</v>
      </c>
      <c r="N964" s="316">
        <v>0</v>
      </c>
      <c r="O964" s="316">
        <v>0</v>
      </c>
      <c r="P964" s="316">
        <v>0</v>
      </c>
      <c r="Q964" s="316">
        <v>0</v>
      </c>
      <c r="R964" s="316">
        <v>0</v>
      </c>
      <c r="S964" s="316">
        <v>0</v>
      </c>
      <c r="T964" s="316">
        <v>0</v>
      </c>
      <c r="U964" s="316">
        <v>0</v>
      </c>
      <c r="V964" s="316">
        <v>0</v>
      </c>
      <c r="W964" s="316">
        <v>0</v>
      </c>
      <c r="X964" s="316">
        <v>0</v>
      </c>
      <c r="Y964" s="316">
        <v>0</v>
      </c>
      <c r="Z964" s="316">
        <v>0</v>
      </c>
      <c r="AA964" s="316">
        <v>0</v>
      </c>
      <c r="AB964" s="316">
        <v>0</v>
      </c>
      <c r="AC964" s="316">
        <v>0</v>
      </c>
      <c r="AD964" s="316">
        <v>0</v>
      </c>
      <c r="AE964" s="316">
        <v>0</v>
      </c>
      <c r="AF964" s="316">
        <v>0</v>
      </c>
      <c r="AG964" s="316">
        <v>0</v>
      </c>
      <c r="AH964" s="316">
        <v>0</v>
      </c>
      <c r="AI964" s="316">
        <v>0</v>
      </c>
      <c r="AJ964" s="316">
        <v>0</v>
      </c>
      <c r="AK964" s="316">
        <v>0</v>
      </c>
      <c r="AL964" s="316">
        <v>0</v>
      </c>
    </row>
    <row r="965" spans="1:38">
      <c r="A965" s="316">
        <v>1040</v>
      </c>
      <c r="B965" s="316" t="s">
        <v>3630</v>
      </c>
      <c r="C965" s="316" t="s">
        <v>3690</v>
      </c>
      <c r="D965" s="316">
        <f t="shared" si="15"/>
        <v>0</v>
      </c>
      <c r="G965" s="316">
        <v>0</v>
      </c>
      <c r="H965" s="316">
        <v>0</v>
      </c>
      <c r="I965" s="316">
        <v>0</v>
      </c>
      <c r="J965" s="316">
        <v>0</v>
      </c>
      <c r="K965" s="316">
        <v>0</v>
      </c>
      <c r="L965" s="316">
        <v>0</v>
      </c>
      <c r="M965" s="316">
        <v>0</v>
      </c>
      <c r="N965" s="316">
        <v>0</v>
      </c>
      <c r="O965" s="316">
        <v>0</v>
      </c>
      <c r="P965" s="316">
        <v>0</v>
      </c>
      <c r="Q965" s="316">
        <v>0</v>
      </c>
      <c r="R965" s="316">
        <v>0</v>
      </c>
      <c r="S965" s="316">
        <v>0</v>
      </c>
      <c r="T965" s="316">
        <v>0</v>
      </c>
      <c r="U965" s="316">
        <v>0</v>
      </c>
      <c r="V965" s="316">
        <v>0</v>
      </c>
      <c r="W965" s="316">
        <v>0</v>
      </c>
      <c r="X965" s="316">
        <v>0</v>
      </c>
      <c r="Y965" s="316">
        <v>0</v>
      </c>
      <c r="Z965" s="316">
        <v>0</v>
      </c>
      <c r="AA965" s="316">
        <v>0</v>
      </c>
      <c r="AB965" s="316">
        <v>0</v>
      </c>
      <c r="AC965" s="316">
        <v>0</v>
      </c>
      <c r="AD965" s="316">
        <v>0</v>
      </c>
      <c r="AE965" s="316">
        <v>0</v>
      </c>
      <c r="AF965" s="316">
        <v>0</v>
      </c>
      <c r="AG965" s="316">
        <v>0</v>
      </c>
      <c r="AH965" s="316">
        <v>0</v>
      </c>
      <c r="AI965" s="316">
        <v>0</v>
      </c>
      <c r="AJ965" s="316">
        <v>0</v>
      </c>
      <c r="AK965" s="316">
        <v>0</v>
      </c>
      <c r="AL965" s="316">
        <v>0</v>
      </c>
    </row>
    <row r="966" spans="1:38">
      <c r="A966" s="316">
        <v>1042</v>
      </c>
      <c r="B966" s="316" t="s">
        <v>3630</v>
      </c>
      <c r="C966" s="316" t="s">
        <v>3691</v>
      </c>
      <c r="D966" s="316">
        <f t="shared" si="15"/>
        <v>0</v>
      </c>
      <c r="G966" s="316">
        <v>0</v>
      </c>
      <c r="H966" s="316">
        <v>0</v>
      </c>
      <c r="I966" s="316">
        <v>0</v>
      </c>
      <c r="J966" s="316">
        <v>0</v>
      </c>
      <c r="K966" s="316">
        <v>0</v>
      </c>
      <c r="L966" s="316">
        <v>0</v>
      </c>
      <c r="M966" s="316">
        <v>0</v>
      </c>
      <c r="N966" s="316">
        <v>0</v>
      </c>
      <c r="O966" s="316">
        <v>0</v>
      </c>
      <c r="P966" s="316">
        <v>0</v>
      </c>
      <c r="Q966" s="316">
        <v>0</v>
      </c>
      <c r="R966" s="316">
        <v>0</v>
      </c>
      <c r="S966" s="316">
        <v>0</v>
      </c>
      <c r="T966" s="316">
        <v>0</v>
      </c>
      <c r="U966" s="316">
        <v>0</v>
      </c>
      <c r="V966" s="316">
        <v>0</v>
      </c>
      <c r="W966" s="316">
        <v>0</v>
      </c>
      <c r="X966" s="316">
        <v>0</v>
      </c>
      <c r="Y966" s="316">
        <v>0</v>
      </c>
      <c r="Z966" s="316">
        <v>0</v>
      </c>
      <c r="AA966" s="316">
        <v>0</v>
      </c>
      <c r="AB966" s="316">
        <v>0</v>
      </c>
      <c r="AC966" s="316">
        <v>0</v>
      </c>
      <c r="AD966" s="316">
        <v>0</v>
      </c>
      <c r="AE966" s="316">
        <v>0</v>
      </c>
      <c r="AF966" s="316">
        <v>0</v>
      </c>
      <c r="AG966" s="316">
        <v>0</v>
      </c>
      <c r="AH966" s="316">
        <v>0</v>
      </c>
      <c r="AI966" s="316">
        <v>0</v>
      </c>
      <c r="AJ966" s="316">
        <v>0</v>
      </c>
      <c r="AK966" s="316">
        <v>0</v>
      </c>
      <c r="AL966" s="316">
        <v>0</v>
      </c>
    </row>
    <row r="967" spans="1:38">
      <c r="A967" s="316">
        <v>1043</v>
      </c>
      <c r="B967" s="316" t="s">
        <v>3630</v>
      </c>
      <c r="C967" s="316" t="s">
        <v>3692</v>
      </c>
      <c r="D967" s="316">
        <f t="shared" si="15"/>
        <v>0</v>
      </c>
      <c r="G967" s="316">
        <v>0</v>
      </c>
      <c r="H967" s="316">
        <v>0</v>
      </c>
      <c r="I967" s="316">
        <v>0</v>
      </c>
      <c r="J967" s="316">
        <v>0</v>
      </c>
      <c r="K967" s="316">
        <v>0</v>
      </c>
      <c r="L967" s="316">
        <v>0</v>
      </c>
      <c r="M967" s="316">
        <v>0</v>
      </c>
      <c r="N967" s="316">
        <v>0</v>
      </c>
      <c r="O967" s="316">
        <v>0</v>
      </c>
      <c r="P967" s="316">
        <v>0</v>
      </c>
      <c r="Q967" s="316">
        <v>0</v>
      </c>
      <c r="R967" s="316">
        <v>0</v>
      </c>
      <c r="S967" s="316">
        <v>0</v>
      </c>
      <c r="T967" s="316">
        <v>0</v>
      </c>
      <c r="U967" s="316">
        <v>0</v>
      </c>
      <c r="V967" s="316">
        <v>0</v>
      </c>
      <c r="W967" s="316">
        <v>0</v>
      </c>
      <c r="X967" s="316">
        <v>0</v>
      </c>
      <c r="Y967" s="316">
        <v>0</v>
      </c>
      <c r="Z967" s="316">
        <v>0</v>
      </c>
      <c r="AA967" s="316">
        <v>0</v>
      </c>
      <c r="AB967" s="316">
        <v>0</v>
      </c>
      <c r="AC967" s="316">
        <v>0</v>
      </c>
      <c r="AD967" s="316">
        <v>0</v>
      </c>
      <c r="AE967" s="316">
        <v>0</v>
      </c>
      <c r="AF967" s="316">
        <v>0</v>
      </c>
      <c r="AG967" s="316">
        <v>0</v>
      </c>
      <c r="AH967" s="316">
        <v>0</v>
      </c>
      <c r="AI967" s="316">
        <v>0</v>
      </c>
      <c r="AJ967" s="316">
        <v>0</v>
      </c>
      <c r="AK967" s="316">
        <v>0</v>
      </c>
      <c r="AL967" s="316">
        <v>0</v>
      </c>
    </row>
    <row r="968" spans="1:38">
      <c r="A968" s="316">
        <v>1044</v>
      </c>
      <c r="B968" s="316" t="s">
        <v>3693</v>
      </c>
      <c r="C968" s="316" t="s">
        <v>3694</v>
      </c>
      <c r="D968" s="316">
        <f t="shared" si="15"/>
        <v>0</v>
      </c>
      <c r="G968" s="316">
        <v>0</v>
      </c>
      <c r="H968" s="316">
        <v>0</v>
      </c>
      <c r="I968" s="316">
        <v>0</v>
      </c>
      <c r="J968" s="316">
        <v>0</v>
      </c>
      <c r="K968" s="316">
        <v>0</v>
      </c>
      <c r="L968" s="316">
        <v>0</v>
      </c>
      <c r="M968" s="316">
        <v>0</v>
      </c>
      <c r="N968" s="316">
        <v>0</v>
      </c>
      <c r="O968" s="316">
        <v>0</v>
      </c>
      <c r="P968" s="316">
        <v>0</v>
      </c>
      <c r="Q968" s="316">
        <v>0</v>
      </c>
      <c r="R968" s="316">
        <v>0</v>
      </c>
      <c r="S968" s="316">
        <v>0</v>
      </c>
      <c r="T968" s="316">
        <v>0</v>
      </c>
      <c r="U968" s="316">
        <v>0</v>
      </c>
      <c r="V968" s="316">
        <v>0</v>
      </c>
      <c r="W968" s="316">
        <v>0</v>
      </c>
      <c r="X968" s="316">
        <v>0</v>
      </c>
      <c r="Y968" s="316">
        <v>0</v>
      </c>
      <c r="Z968" s="316">
        <v>0</v>
      </c>
      <c r="AA968" s="316">
        <v>0</v>
      </c>
      <c r="AB968" s="316">
        <v>0</v>
      </c>
      <c r="AC968" s="316">
        <v>0</v>
      </c>
      <c r="AD968" s="316">
        <v>0</v>
      </c>
      <c r="AE968" s="316">
        <v>0</v>
      </c>
      <c r="AF968" s="316">
        <v>0</v>
      </c>
      <c r="AG968" s="316">
        <v>0</v>
      </c>
      <c r="AH968" s="316">
        <v>0</v>
      </c>
      <c r="AI968" s="316">
        <v>0</v>
      </c>
      <c r="AJ968" s="316">
        <v>0</v>
      </c>
      <c r="AK968" s="316">
        <v>0</v>
      </c>
      <c r="AL968" s="316">
        <v>0</v>
      </c>
    </row>
    <row r="969" spans="1:38">
      <c r="A969" s="316">
        <v>1045</v>
      </c>
      <c r="B969" s="316" t="s">
        <v>3693</v>
      </c>
      <c r="C969" s="316" t="s">
        <v>3695</v>
      </c>
      <c r="D969" s="316">
        <f t="shared" si="15"/>
        <v>0</v>
      </c>
      <c r="G969" s="316">
        <v>0</v>
      </c>
      <c r="H969" s="316">
        <v>0</v>
      </c>
      <c r="I969" s="316">
        <v>0</v>
      </c>
      <c r="J969" s="316">
        <v>0</v>
      </c>
      <c r="K969" s="316">
        <v>0</v>
      </c>
      <c r="L969" s="316">
        <v>0</v>
      </c>
      <c r="M969" s="316">
        <v>0</v>
      </c>
      <c r="N969" s="316">
        <v>0</v>
      </c>
      <c r="O969" s="316">
        <v>0</v>
      </c>
      <c r="P969" s="316">
        <v>0</v>
      </c>
      <c r="Q969" s="316">
        <v>0</v>
      </c>
      <c r="R969" s="316">
        <v>0</v>
      </c>
      <c r="S969" s="316">
        <v>0</v>
      </c>
      <c r="T969" s="316">
        <v>0</v>
      </c>
      <c r="U969" s="316">
        <v>0</v>
      </c>
      <c r="V969" s="316">
        <v>0</v>
      </c>
      <c r="W969" s="316">
        <v>0</v>
      </c>
      <c r="X969" s="316">
        <v>0</v>
      </c>
      <c r="Y969" s="316">
        <v>0</v>
      </c>
      <c r="Z969" s="316">
        <v>0</v>
      </c>
      <c r="AA969" s="316">
        <v>0</v>
      </c>
      <c r="AB969" s="316">
        <v>0</v>
      </c>
      <c r="AC969" s="316">
        <v>0</v>
      </c>
      <c r="AD969" s="316">
        <v>0</v>
      </c>
      <c r="AE969" s="316">
        <v>0</v>
      </c>
      <c r="AF969" s="316">
        <v>0</v>
      </c>
      <c r="AG969" s="316">
        <v>0</v>
      </c>
      <c r="AH969" s="316">
        <v>0</v>
      </c>
      <c r="AI969" s="316">
        <v>0</v>
      </c>
      <c r="AJ969" s="316">
        <v>0</v>
      </c>
      <c r="AK969" s="316">
        <v>0</v>
      </c>
      <c r="AL969" s="316">
        <v>0</v>
      </c>
    </row>
    <row r="970" spans="1:38">
      <c r="A970" s="316">
        <v>1055</v>
      </c>
      <c r="B970" s="316" t="s">
        <v>3693</v>
      </c>
      <c r="C970" s="316" t="s">
        <v>3696</v>
      </c>
      <c r="D970" s="316">
        <f t="shared" si="15"/>
        <v>0</v>
      </c>
      <c r="G970" s="316">
        <v>0</v>
      </c>
      <c r="H970" s="316">
        <v>0</v>
      </c>
      <c r="I970" s="316">
        <v>0</v>
      </c>
      <c r="J970" s="316">
        <v>0</v>
      </c>
      <c r="K970" s="316">
        <v>0</v>
      </c>
      <c r="L970" s="316">
        <v>0</v>
      </c>
      <c r="M970" s="316">
        <v>0</v>
      </c>
      <c r="N970" s="316">
        <v>0</v>
      </c>
      <c r="O970" s="316">
        <v>0</v>
      </c>
      <c r="P970" s="316">
        <v>0</v>
      </c>
      <c r="Q970" s="316">
        <v>0</v>
      </c>
      <c r="R970" s="316">
        <v>0</v>
      </c>
      <c r="S970" s="316">
        <v>0</v>
      </c>
      <c r="T970" s="316">
        <v>0</v>
      </c>
      <c r="U970" s="316">
        <v>0</v>
      </c>
      <c r="V970" s="316">
        <v>0</v>
      </c>
      <c r="W970" s="316">
        <v>0</v>
      </c>
      <c r="X970" s="316">
        <v>0</v>
      </c>
      <c r="Y970" s="316">
        <v>0</v>
      </c>
      <c r="Z970" s="316">
        <v>0</v>
      </c>
      <c r="AA970" s="316">
        <v>0</v>
      </c>
      <c r="AB970" s="316">
        <v>0</v>
      </c>
      <c r="AC970" s="316">
        <v>0</v>
      </c>
      <c r="AD970" s="316">
        <v>0</v>
      </c>
      <c r="AE970" s="316">
        <v>0</v>
      </c>
      <c r="AF970" s="316">
        <v>0</v>
      </c>
      <c r="AG970" s="316">
        <v>0</v>
      </c>
      <c r="AH970" s="316">
        <v>0</v>
      </c>
      <c r="AI970" s="316">
        <v>0</v>
      </c>
      <c r="AJ970" s="316">
        <v>0</v>
      </c>
      <c r="AK970" s="316">
        <v>0</v>
      </c>
      <c r="AL970" s="316">
        <v>0</v>
      </c>
    </row>
    <row r="971" spans="1:38">
      <c r="A971" s="316">
        <v>1056</v>
      </c>
      <c r="B971" s="316" t="s">
        <v>3693</v>
      </c>
      <c r="C971" s="316" t="s">
        <v>3697</v>
      </c>
      <c r="D971" s="316">
        <f t="shared" si="15"/>
        <v>0</v>
      </c>
      <c r="G971" s="316">
        <v>0</v>
      </c>
      <c r="H971" s="316">
        <v>0</v>
      </c>
      <c r="I971" s="316">
        <v>0</v>
      </c>
      <c r="J971" s="316">
        <v>0</v>
      </c>
      <c r="K971" s="316">
        <v>0</v>
      </c>
      <c r="L971" s="316">
        <v>0</v>
      </c>
      <c r="M971" s="316">
        <v>0</v>
      </c>
      <c r="N971" s="316">
        <v>0</v>
      </c>
      <c r="O971" s="316">
        <v>0</v>
      </c>
      <c r="P971" s="316">
        <v>0</v>
      </c>
      <c r="Q971" s="316">
        <v>0</v>
      </c>
      <c r="R971" s="316">
        <v>0</v>
      </c>
      <c r="S971" s="316">
        <v>0</v>
      </c>
      <c r="T971" s="316">
        <v>0</v>
      </c>
      <c r="U971" s="316">
        <v>0</v>
      </c>
      <c r="V971" s="316">
        <v>0</v>
      </c>
      <c r="W971" s="316">
        <v>0</v>
      </c>
      <c r="X971" s="316">
        <v>0</v>
      </c>
      <c r="Y971" s="316">
        <v>0</v>
      </c>
      <c r="Z971" s="316">
        <v>0</v>
      </c>
      <c r="AA971" s="316">
        <v>0</v>
      </c>
      <c r="AB971" s="316">
        <v>0</v>
      </c>
      <c r="AC971" s="316">
        <v>0</v>
      </c>
      <c r="AD971" s="316">
        <v>0</v>
      </c>
      <c r="AE971" s="316">
        <v>0</v>
      </c>
      <c r="AF971" s="316">
        <v>0</v>
      </c>
      <c r="AG971" s="316">
        <v>0</v>
      </c>
      <c r="AH971" s="316">
        <v>0</v>
      </c>
      <c r="AI971" s="316">
        <v>0</v>
      </c>
      <c r="AJ971" s="316">
        <v>0</v>
      </c>
      <c r="AK971" s="316">
        <v>0</v>
      </c>
      <c r="AL971" s="316">
        <v>0</v>
      </c>
    </row>
    <row r="972" spans="1:38">
      <c r="A972" s="316">
        <v>1057</v>
      </c>
      <c r="B972" s="316" t="s">
        <v>3630</v>
      </c>
      <c r="C972" s="316" t="s">
        <v>3698</v>
      </c>
      <c r="D972" s="316">
        <f t="shared" si="15"/>
        <v>0</v>
      </c>
      <c r="G972" s="316">
        <v>0</v>
      </c>
      <c r="H972" s="316">
        <v>0</v>
      </c>
      <c r="I972" s="316">
        <v>0</v>
      </c>
      <c r="J972" s="316">
        <v>0</v>
      </c>
      <c r="K972" s="316">
        <v>0</v>
      </c>
      <c r="L972" s="316">
        <v>0</v>
      </c>
      <c r="M972" s="316">
        <v>0</v>
      </c>
      <c r="N972" s="316">
        <v>0</v>
      </c>
      <c r="O972" s="316">
        <v>0</v>
      </c>
      <c r="P972" s="316">
        <v>0</v>
      </c>
      <c r="Q972" s="316">
        <v>0</v>
      </c>
      <c r="R972" s="316">
        <v>0</v>
      </c>
      <c r="S972" s="316">
        <v>0</v>
      </c>
      <c r="T972" s="316">
        <v>0</v>
      </c>
      <c r="U972" s="316">
        <v>0</v>
      </c>
      <c r="V972" s="316">
        <v>0</v>
      </c>
      <c r="W972" s="316">
        <v>0</v>
      </c>
      <c r="X972" s="316">
        <v>0</v>
      </c>
      <c r="Y972" s="316">
        <v>0</v>
      </c>
      <c r="Z972" s="316">
        <v>0</v>
      </c>
      <c r="AA972" s="316">
        <v>0</v>
      </c>
      <c r="AB972" s="316">
        <v>0</v>
      </c>
      <c r="AC972" s="316">
        <v>0</v>
      </c>
      <c r="AD972" s="316">
        <v>0</v>
      </c>
      <c r="AE972" s="316">
        <v>0</v>
      </c>
      <c r="AF972" s="316">
        <v>0</v>
      </c>
      <c r="AG972" s="316">
        <v>0</v>
      </c>
      <c r="AH972" s="316">
        <v>0</v>
      </c>
      <c r="AI972" s="316">
        <v>0</v>
      </c>
      <c r="AJ972" s="316">
        <v>0</v>
      </c>
      <c r="AK972" s="316">
        <v>0</v>
      </c>
      <c r="AL972" s="316">
        <v>0</v>
      </c>
    </row>
    <row r="973" spans="1:38">
      <c r="A973" s="316">
        <v>1058</v>
      </c>
      <c r="B973" s="316" t="s">
        <v>3630</v>
      </c>
      <c r="C973" s="316" t="s">
        <v>3699</v>
      </c>
      <c r="D973" s="316">
        <f t="shared" si="15"/>
        <v>0</v>
      </c>
      <c r="G973" s="316">
        <v>0</v>
      </c>
      <c r="H973" s="316">
        <v>0</v>
      </c>
      <c r="I973" s="316">
        <v>0</v>
      </c>
      <c r="J973" s="316">
        <v>0</v>
      </c>
      <c r="K973" s="316">
        <v>0</v>
      </c>
      <c r="L973" s="316">
        <v>0</v>
      </c>
      <c r="M973" s="316">
        <v>0</v>
      </c>
      <c r="N973" s="316">
        <v>0</v>
      </c>
      <c r="O973" s="316">
        <v>0</v>
      </c>
      <c r="P973" s="316">
        <v>0</v>
      </c>
      <c r="Q973" s="316">
        <v>0</v>
      </c>
      <c r="R973" s="316">
        <v>0</v>
      </c>
      <c r="S973" s="316">
        <v>0</v>
      </c>
      <c r="T973" s="316">
        <v>0</v>
      </c>
      <c r="U973" s="316">
        <v>0</v>
      </c>
      <c r="V973" s="316">
        <v>0</v>
      </c>
      <c r="W973" s="316">
        <v>0</v>
      </c>
      <c r="X973" s="316">
        <v>0</v>
      </c>
      <c r="Y973" s="316">
        <v>0</v>
      </c>
      <c r="Z973" s="316">
        <v>0</v>
      </c>
      <c r="AA973" s="316">
        <v>0</v>
      </c>
      <c r="AB973" s="316">
        <v>0</v>
      </c>
      <c r="AC973" s="316">
        <v>0</v>
      </c>
      <c r="AD973" s="316">
        <v>0</v>
      </c>
      <c r="AE973" s="316">
        <v>0</v>
      </c>
      <c r="AF973" s="316">
        <v>0</v>
      </c>
      <c r="AG973" s="316">
        <v>0</v>
      </c>
      <c r="AH973" s="316">
        <v>0</v>
      </c>
      <c r="AI973" s="316">
        <v>0</v>
      </c>
      <c r="AJ973" s="316">
        <v>0</v>
      </c>
      <c r="AK973" s="316">
        <v>0</v>
      </c>
      <c r="AL973" s="316">
        <v>0</v>
      </c>
    </row>
    <row r="974" spans="1:38">
      <c r="A974" s="316">
        <v>1059</v>
      </c>
      <c r="B974" s="316" t="s">
        <v>3630</v>
      </c>
      <c r="C974" s="316" t="s">
        <v>3700</v>
      </c>
      <c r="D974" s="316">
        <f t="shared" si="15"/>
        <v>0</v>
      </c>
      <c r="G974" s="316">
        <v>0</v>
      </c>
      <c r="H974" s="316">
        <v>0</v>
      </c>
      <c r="I974" s="316">
        <v>0</v>
      </c>
      <c r="J974" s="316">
        <v>0</v>
      </c>
      <c r="K974" s="316">
        <v>0</v>
      </c>
      <c r="L974" s="316">
        <v>0</v>
      </c>
      <c r="M974" s="316">
        <v>0</v>
      </c>
      <c r="N974" s="316">
        <v>0</v>
      </c>
      <c r="O974" s="316">
        <v>0</v>
      </c>
      <c r="P974" s="316">
        <v>0</v>
      </c>
      <c r="Q974" s="316">
        <v>0</v>
      </c>
      <c r="R974" s="316">
        <v>0</v>
      </c>
      <c r="S974" s="316">
        <v>0</v>
      </c>
      <c r="T974" s="316">
        <v>0</v>
      </c>
      <c r="U974" s="316">
        <v>0</v>
      </c>
      <c r="V974" s="316">
        <v>0</v>
      </c>
      <c r="W974" s="316">
        <v>0</v>
      </c>
      <c r="X974" s="316">
        <v>0</v>
      </c>
      <c r="Y974" s="316">
        <v>0</v>
      </c>
      <c r="Z974" s="316">
        <v>0</v>
      </c>
      <c r="AA974" s="316">
        <v>0</v>
      </c>
      <c r="AB974" s="316">
        <v>0</v>
      </c>
      <c r="AC974" s="316">
        <v>0</v>
      </c>
      <c r="AD974" s="316">
        <v>0</v>
      </c>
      <c r="AE974" s="316">
        <v>0</v>
      </c>
      <c r="AF974" s="316">
        <v>0</v>
      </c>
      <c r="AG974" s="316">
        <v>0</v>
      </c>
      <c r="AH974" s="316">
        <v>0</v>
      </c>
      <c r="AI974" s="316">
        <v>0</v>
      </c>
      <c r="AJ974" s="316">
        <v>0</v>
      </c>
      <c r="AK974" s="316">
        <v>0</v>
      </c>
      <c r="AL974" s="316">
        <v>0</v>
      </c>
    </row>
    <row r="975" spans="1:38">
      <c r="A975" s="316">
        <v>1060</v>
      </c>
      <c r="B975" s="316" t="s">
        <v>3630</v>
      </c>
      <c r="C975" s="316" t="s">
        <v>3701</v>
      </c>
      <c r="D975" s="316">
        <f t="shared" si="15"/>
        <v>0</v>
      </c>
      <c r="G975" s="316">
        <v>0</v>
      </c>
      <c r="H975" s="316">
        <v>0</v>
      </c>
      <c r="I975" s="316">
        <v>0</v>
      </c>
      <c r="J975" s="316">
        <v>0</v>
      </c>
      <c r="K975" s="316">
        <v>0</v>
      </c>
      <c r="L975" s="316">
        <v>0</v>
      </c>
      <c r="M975" s="316">
        <v>0</v>
      </c>
      <c r="N975" s="316">
        <v>0</v>
      </c>
      <c r="O975" s="316">
        <v>0</v>
      </c>
      <c r="P975" s="316">
        <v>0</v>
      </c>
      <c r="Q975" s="316">
        <v>0</v>
      </c>
      <c r="R975" s="316">
        <v>0</v>
      </c>
      <c r="S975" s="316">
        <v>0</v>
      </c>
      <c r="T975" s="316">
        <v>0</v>
      </c>
      <c r="U975" s="316">
        <v>0</v>
      </c>
      <c r="V975" s="316">
        <v>0</v>
      </c>
      <c r="W975" s="316">
        <v>0</v>
      </c>
      <c r="X975" s="316">
        <v>0</v>
      </c>
      <c r="Y975" s="316">
        <v>0</v>
      </c>
      <c r="Z975" s="316">
        <v>0</v>
      </c>
      <c r="AA975" s="316">
        <v>0</v>
      </c>
      <c r="AB975" s="316">
        <v>0</v>
      </c>
      <c r="AC975" s="316">
        <v>0</v>
      </c>
      <c r="AD975" s="316">
        <v>0</v>
      </c>
      <c r="AE975" s="316">
        <v>0</v>
      </c>
      <c r="AF975" s="316">
        <v>0</v>
      </c>
      <c r="AG975" s="316">
        <v>0</v>
      </c>
      <c r="AH975" s="316">
        <v>0</v>
      </c>
      <c r="AI975" s="316">
        <v>0</v>
      </c>
      <c r="AJ975" s="316">
        <v>0</v>
      </c>
      <c r="AK975" s="316">
        <v>0</v>
      </c>
      <c r="AL975" s="316">
        <v>0</v>
      </c>
    </row>
    <row r="976" spans="1:38">
      <c r="A976" s="316">
        <v>1061</v>
      </c>
      <c r="B976" s="316" t="s">
        <v>3630</v>
      </c>
      <c r="C976" s="316" t="s">
        <v>3702</v>
      </c>
      <c r="D976" s="316">
        <f t="shared" si="15"/>
        <v>0</v>
      </c>
      <c r="G976" s="316">
        <v>0</v>
      </c>
      <c r="H976" s="316">
        <v>0</v>
      </c>
      <c r="I976" s="316">
        <v>0</v>
      </c>
      <c r="J976" s="316">
        <v>0</v>
      </c>
      <c r="K976" s="316">
        <v>0</v>
      </c>
      <c r="L976" s="316">
        <v>0</v>
      </c>
      <c r="M976" s="316">
        <v>0</v>
      </c>
      <c r="N976" s="316">
        <v>0</v>
      </c>
      <c r="O976" s="316">
        <v>0</v>
      </c>
      <c r="P976" s="316">
        <v>0</v>
      </c>
      <c r="Q976" s="316">
        <v>0</v>
      </c>
      <c r="R976" s="316">
        <v>0</v>
      </c>
      <c r="S976" s="316">
        <v>0</v>
      </c>
      <c r="T976" s="316">
        <v>0</v>
      </c>
      <c r="U976" s="316">
        <v>0</v>
      </c>
      <c r="V976" s="316">
        <v>0</v>
      </c>
      <c r="W976" s="316">
        <v>0</v>
      </c>
      <c r="X976" s="316">
        <v>0</v>
      </c>
      <c r="Y976" s="316">
        <v>0</v>
      </c>
      <c r="Z976" s="316">
        <v>0</v>
      </c>
      <c r="AA976" s="316">
        <v>0</v>
      </c>
      <c r="AB976" s="316">
        <v>0</v>
      </c>
      <c r="AC976" s="316">
        <v>0</v>
      </c>
      <c r="AD976" s="316">
        <v>0</v>
      </c>
      <c r="AE976" s="316">
        <v>0</v>
      </c>
      <c r="AF976" s="316">
        <v>0</v>
      </c>
      <c r="AG976" s="316">
        <v>0</v>
      </c>
      <c r="AH976" s="316">
        <v>0</v>
      </c>
      <c r="AI976" s="316">
        <v>0</v>
      </c>
      <c r="AJ976" s="316">
        <v>0</v>
      </c>
      <c r="AK976" s="316">
        <v>0</v>
      </c>
      <c r="AL976" s="316">
        <v>0</v>
      </c>
    </row>
    <row r="977" spans="1:38">
      <c r="A977" s="316">
        <v>1062</v>
      </c>
      <c r="B977" s="316" t="s">
        <v>3630</v>
      </c>
      <c r="C977" s="316" t="s">
        <v>3703</v>
      </c>
      <c r="D977" s="316">
        <f t="shared" si="15"/>
        <v>0</v>
      </c>
      <c r="G977" s="316">
        <v>0</v>
      </c>
      <c r="H977" s="316">
        <v>0</v>
      </c>
      <c r="I977" s="316">
        <v>0</v>
      </c>
      <c r="J977" s="316">
        <v>0</v>
      </c>
      <c r="K977" s="316">
        <v>0</v>
      </c>
      <c r="L977" s="316">
        <v>0</v>
      </c>
      <c r="M977" s="316">
        <v>0</v>
      </c>
      <c r="N977" s="316">
        <v>0</v>
      </c>
      <c r="O977" s="316">
        <v>0</v>
      </c>
      <c r="P977" s="316">
        <v>0</v>
      </c>
      <c r="Q977" s="316">
        <v>0</v>
      </c>
      <c r="R977" s="316">
        <v>0</v>
      </c>
      <c r="S977" s="316">
        <v>0</v>
      </c>
      <c r="T977" s="316">
        <v>0</v>
      </c>
      <c r="U977" s="316">
        <v>0</v>
      </c>
      <c r="V977" s="316">
        <v>0</v>
      </c>
      <c r="W977" s="316">
        <v>0</v>
      </c>
      <c r="X977" s="316">
        <v>0</v>
      </c>
      <c r="Y977" s="316">
        <v>0</v>
      </c>
      <c r="Z977" s="316">
        <v>0</v>
      </c>
      <c r="AA977" s="316">
        <v>0</v>
      </c>
      <c r="AB977" s="316">
        <v>0</v>
      </c>
      <c r="AC977" s="316">
        <v>0</v>
      </c>
      <c r="AD977" s="316">
        <v>0</v>
      </c>
      <c r="AE977" s="316">
        <v>0</v>
      </c>
      <c r="AF977" s="316">
        <v>0</v>
      </c>
      <c r="AG977" s="316">
        <v>0</v>
      </c>
      <c r="AH977" s="316">
        <v>0</v>
      </c>
      <c r="AI977" s="316">
        <v>0</v>
      </c>
      <c r="AJ977" s="316">
        <v>0</v>
      </c>
      <c r="AK977" s="316">
        <v>0</v>
      </c>
      <c r="AL977" s="316">
        <v>0</v>
      </c>
    </row>
    <row r="978" spans="1:38">
      <c r="A978" s="316">
        <v>1063</v>
      </c>
      <c r="B978" s="316" t="s">
        <v>3630</v>
      </c>
      <c r="C978" s="316" t="s">
        <v>3704</v>
      </c>
      <c r="D978" s="316">
        <f t="shared" si="15"/>
        <v>0</v>
      </c>
      <c r="G978" s="316">
        <v>0</v>
      </c>
      <c r="H978" s="316">
        <v>0</v>
      </c>
      <c r="I978" s="316">
        <v>0</v>
      </c>
      <c r="J978" s="316">
        <v>0</v>
      </c>
      <c r="K978" s="316">
        <v>0</v>
      </c>
      <c r="L978" s="316">
        <v>0</v>
      </c>
      <c r="M978" s="316">
        <v>0</v>
      </c>
      <c r="N978" s="316">
        <v>0</v>
      </c>
      <c r="O978" s="316">
        <v>0</v>
      </c>
      <c r="P978" s="316">
        <v>0</v>
      </c>
      <c r="Q978" s="316">
        <v>0</v>
      </c>
      <c r="R978" s="316">
        <v>0</v>
      </c>
      <c r="S978" s="316">
        <v>0</v>
      </c>
      <c r="T978" s="316">
        <v>0</v>
      </c>
      <c r="U978" s="316">
        <v>0</v>
      </c>
      <c r="V978" s="316">
        <v>0</v>
      </c>
      <c r="W978" s="316">
        <v>0</v>
      </c>
      <c r="X978" s="316">
        <v>0</v>
      </c>
      <c r="Y978" s="316">
        <v>0</v>
      </c>
      <c r="Z978" s="316">
        <v>0</v>
      </c>
      <c r="AA978" s="316">
        <v>0</v>
      </c>
      <c r="AB978" s="316">
        <v>0</v>
      </c>
      <c r="AC978" s="316">
        <v>0</v>
      </c>
      <c r="AD978" s="316">
        <v>0</v>
      </c>
      <c r="AE978" s="316">
        <v>0</v>
      </c>
      <c r="AF978" s="316">
        <v>0</v>
      </c>
      <c r="AG978" s="316">
        <v>0</v>
      </c>
      <c r="AH978" s="316">
        <v>0</v>
      </c>
      <c r="AI978" s="316">
        <v>0</v>
      </c>
      <c r="AJ978" s="316">
        <v>0</v>
      </c>
      <c r="AK978" s="316">
        <v>0</v>
      </c>
      <c r="AL978" s="316">
        <v>0</v>
      </c>
    </row>
    <row r="979" spans="1:38">
      <c r="A979" s="316">
        <v>1064</v>
      </c>
      <c r="B979" s="316" t="s">
        <v>3693</v>
      </c>
      <c r="C979" s="316" t="s">
        <v>3705</v>
      </c>
      <c r="D979" s="316">
        <f t="shared" si="15"/>
        <v>0</v>
      </c>
      <c r="G979" s="316">
        <v>0</v>
      </c>
      <c r="H979" s="316">
        <v>0</v>
      </c>
      <c r="I979" s="316">
        <v>0</v>
      </c>
      <c r="J979" s="316">
        <v>0</v>
      </c>
      <c r="K979" s="316">
        <v>0</v>
      </c>
      <c r="L979" s="316">
        <v>0</v>
      </c>
      <c r="M979" s="316">
        <v>0</v>
      </c>
      <c r="N979" s="316">
        <v>0</v>
      </c>
      <c r="O979" s="316">
        <v>0</v>
      </c>
      <c r="P979" s="316">
        <v>0</v>
      </c>
      <c r="Q979" s="316">
        <v>0</v>
      </c>
      <c r="R979" s="316">
        <v>0</v>
      </c>
      <c r="S979" s="316">
        <v>0</v>
      </c>
      <c r="T979" s="316">
        <v>0</v>
      </c>
      <c r="U979" s="316">
        <v>0</v>
      </c>
      <c r="V979" s="316">
        <v>0</v>
      </c>
      <c r="W979" s="316">
        <v>0</v>
      </c>
      <c r="X979" s="316">
        <v>0</v>
      </c>
      <c r="Y979" s="316">
        <v>0</v>
      </c>
      <c r="Z979" s="316">
        <v>0</v>
      </c>
      <c r="AA979" s="316">
        <v>0</v>
      </c>
      <c r="AB979" s="316">
        <v>0</v>
      </c>
      <c r="AC979" s="316">
        <v>0</v>
      </c>
      <c r="AD979" s="316">
        <v>0</v>
      </c>
      <c r="AE979" s="316">
        <v>0</v>
      </c>
      <c r="AF979" s="316">
        <v>0</v>
      </c>
      <c r="AG979" s="316">
        <v>0</v>
      </c>
      <c r="AH979" s="316">
        <v>0</v>
      </c>
      <c r="AI979" s="316">
        <v>0</v>
      </c>
      <c r="AJ979" s="316">
        <v>0</v>
      </c>
      <c r="AK979" s="316">
        <v>0</v>
      </c>
      <c r="AL979" s="316">
        <v>0</v>
      </c>
    </row>
    <row r="980" spans="1:38">
      <c r="A980" s="316">
        <v>1065</v>
      </c>
      <c r="B980" s="316" t="s">
        <v>3630</v>
      </c>
      <c r="C980" s="316" t="s">
        <v>3706</v>
      </c>
      <c r="D980" s="316">
        <f t="shared" si="15"/>
        <v>0</v>
      </c>
      <c r="G980" s="316">
        <v>0</v>
      </c>
      <c r="H980" s="316">
        <v>0</v>
      </c>
      <c r="I980" s="316">
        <v>0</v>
      </c>
      <c r="J980" s="316">
        <v>0</v>
      </c>
      <c r="K980" s="316">
        <v>0</v>
      </c>
      <c r="L980" s="316">
        <v>0</v>
      </c>
      <c r="M980" s="316">
        <v>0</v>
      </c>
      <c r="N980" s="316">
        <v>0</v>
      </c>
      <c r="O980" s="316">
        <v>0</v>
      </c>
      <c r="P980" s="316">
        <v>0</v>
      </c>
      <c r="Q980" s="316">
        <v>0</v>
      </c>
      <c r="R980" s="316">
        <v>0</v>
      </c>
      <c r="S980" s="316">
        <v>0</v>
      </c>
      <c r="T980" s="316">
        <v>0</v>
      </c>
      <c r="U980" s="316">
        <v>0</v>
      </c>
      <c r="V980" s="316">
        <v>0</v>
      </c>
      <c r="W980" s="316">
        <v>0</v>
      </c>
      <c r="X980" s="316">
        <v>0</v>
      </c>
      <c r="Y980" s="316">
        <v>0</v>
      </c>
      <c r="Z980" s="316">
        <v>0</v>
      </c>
      <c r="AA980" s="316">
        <v>0</v>
      </c>
      <c r="AB980" s="316">
        <v>0</v>
      </c>
      <c r="AC980" s="316">
        <v>0</v>
      </c>
      <c r="AD980" s="316">
        <v>0</v>
      </c>
      <c r="AE980" s="316">
        <v>0</v>
      </c>
      <c r="AF980" s="316">
        <v>0</v>
      </c>
      <c r="AG980" s="316">
        <v>0</v>
      </c>
      <c r="AH980" s="316">
        <v>0</v>
      </c>
      <c r="AI980" s="316">
        <v>0</v>
      </c>
      <c r="AJ980" s="316">
        <v>0</v>
      </c>
      <c r="AK980" s="316">
        <v>0</v>
      </c>
      <c r="AL980" s="316">
        <v>0</v>
      </c>
    </row>
    <row r="981" spans="1:38">
      <c r="A981" s="316">
        <v>1066</v>
      </c>
      <c r="B981" s="316" t="s">
        <v>3630</v>
      </c>
      <c r="C981" s="316" t="s">
        <v>3707</v>
      </c>
      <c r="D981" s="316">
        <f t="shared" si="15"/>
        <v>0</v>
      </c>
      <c r="G981" s="316">
        <v>0</v>
      </c>
      <c r="H981" s="316">
        <v>0</v>
      </c>
      <c r="I981" s="316">
        <v>0</v>
      </c>
      <c r="J981" s="316">
        <v>0</v>
      </c>
      <c r="K981" s="316">
        <v>0</v>
      </c>
      <c r="L981" s="316">
        <v>0</v>
      </c>
      <c r="M981" s="316">
        <v>0</v>
      </c>
      <c r="N981" s="316">
        <v>0</v>
      </c>
      <c r="O981" s="316">
        <v>0</v>
      </c>
      <c r="P981" s="316">
        <v>0</v>
      </c>
      <c r="Q981" s="316">
        <v>0</v>
      </c>
      <c r="R981" s="316">
        <v>0</v>
      </c>
      <c r="S981" s="316">
        <v>0</v>
      </c>
      <c r="T981" s="316">
        <v>0</v>
      </c>
      <c r="U981" s="316">
        <v>0</v>
      </c>
      <c r="V981" s="316">
        <v>0</v>
      </c>
      <c r="W981" s="316">
        <v>0</v>
      </c>
      <c r="X981" s="316">
        <v>0</v>
      </c>
      <c r="Y981" s="316">
        <v>0</v>
      </c>
      <c r="Z981" s="316">
        <v>0</v>
      </c>
      <c r="AA981" s="316">
        <v>0</v>
      </c>
      <c r="AB981" s="316">
        <v>0</v>
      </c>
      <c r="AC981" s="316">
        <v>0</v>
      </c>
      <c r="AD981" s="316">
        <v>0</v>
      </c>
      <c r="AE981" s="316">
        <v>0</v>
      </c>
      <c r="AF981" s="316">
        <v>0</v>
      </c>
      <c r="AG981" s="316">
        <v>0</v>
      </c>
      <c r="AH981" s="316">
        <v>0</v>
      </c>
      <c r="AI981" s="316">
        <v>0</v>
      </c>
      <c r="AJ981" s="316">
        <v>0</v>
      </c>
      <c r="AK981" s="316">
        <v>0</v>
      </c>
      <c r="AL981" s="316">
        <v>0</v>
      </c>
    </row>
    <row r="982" spans="1:38">
      <c r="A982" s="316">
        <v>1067</v>
      </c>
      <c r="B982" s="316" t="s">
        <v>3693</v>
      </c>
      <c r="C982" s="316" t="s">
        <v>3708</v>
      </c>
      <c r="D982" s="316">
        <f t="shared" si="15"/>
        <v>0</v>
      </c>
      <c r="G982" s="316">
        <v>0</v>
      </c>
      <c r="H982" s="316">
        <v>0</v>
      </c>
      <c r="I982" s="316">
        <v>0</v>
      </c>
      <c r="J982" s="316">
        <v>0</v>
      </c>
      <c r="K982" s="316">
        <v>0</v>
      </c>
      <c r="L982" s="316">
        <v>0</v>
      </c>
      <c r="M982" s="316">
        <v>0</v>
      </c>
      <c r="N982" s="316">
        <v>0</v>
      </c>
      <c r="O982" s="316">
        <v>0</v>
      </c>
      <c r="P982" s="316">
        <v>0</v>
      </c>
      <c r="Q982" s="316">
        <v>0</v>
      </c>
      <c r="R982" s="316">
        <v>0</v>
      </c>
      <c r="S982" s="316">
        <v>0</v>
      </c>
      <c r="T982" s="316">
        <v>0</v>
      </c>
      <c r="U982" s="316">
        <v>0</v>
      </c>
      <c r="V982" s="316">
        <v>0</v>
      </c>
      <c r="W982" s="316">
        <v>0</v>
      </c>
      <c r="X982" s="316">
        <v>0</v>
      </c>
      <c r="Y982" s="316">
        <v>0</v>
      </c>
      <c r="Z982" s="316">
        <v>0</v>
      </c>
      <c r="AA982" s="316">
        <v>0</v>
      </c>
      <c r="AB982" s="316">
        <v>0</v>
      </c>
      <c r="AC982" s="316">
        <v>0</v>
      </c>
      <c r="AD982" s="316">
        <v>0</v>
      </c>
      <c r="AE982" s="316">
        <v>0</v>
      </c>
      <c r="AF982" s="316">
        <v>0</v>
      </c>
      <c r="AG982" s="316">
        <v>0</v>
      </c>
      <c r="AH982" s="316">
        <v>0</v>
      </c>
      <c r="AI982" s="316">
        <v>0</v>
      </c>
      <c r="AJ982" s="316">
        <v>0</v>
      </c>
      <c r="AK982" s="316">
        <v>0</v>
      </c>
      <c r="AL982" s="316">
        <v>0</v>
      </c>
    </row>
    <row r="983" spans="1:38">
      <c r="A983" s="316">
        <v>1068</v>
      </c>
      <c r="B983" s="316" t="s">
        <v>3693</v>
      </c>
      <c r="C983" s="316" t="s">
        <v>3709</v>
      </c>
      <c r="D983" s="316">
        <f t="shared" si="15"/>
        <v>0</v>
      </c>
      <c r="G983" s="316">
        <v>0</v>
      </c>
      <c r="H983" s="316">
        <v>0</v>
      </c>
      <c r="I983" s="316">
        <v>0</v>
      </c>
      <c r="J983" s="316">
        <v>0</v>
      </c>
      <c r="K983" s="316">
        <v>0</v>
      </c>
      <c r="L983" s="316">
        <v>0</v>
      </c>
      <c r="M983" s="316">
        <v>0</v>
      </c>
      <c r="N983" s="316">
        <v>0</v>
      </c>
      <c r="O983" s="316">
        <v>0</v>
      </c>
      <c r="P983" s="316">
        <v>0</v>
      </c>
      <c r="Q983" s="316">
        <v>0</v>
      </c>
      <c r="R983" s="316">
        <v>0</v>
      </c>
      <c r="S983" s="316">
        <v>0</v>
      </c>
      <c r="T983" s="316">
        <v>0</v>
      </c>
      <c r="U983" s="316">
        <v>0</v>
      </c>
      <c r="V983" s="316">
        <v>0</v>
      </c>
      <c r="W983" s="316">
        <v>0</v>
      </c>
      <c r="X983" s="316">
        <v>0</v>
      </c>
      <c r="Y983" s="316">
        <v>0</v>
      </c>
      <c r="Z983" s="316">
        <v>0</v>
      </c>
      <c r="AA983" s="316">
        <v>0</v>
      </c>
      <c r="AB983" s="316">
        <v>0</v>
      </c>
      <c r="AC983" s="316">
        <v>0</v>
      </c>
      <c r="AD983" s="316">
        <v>0</v>
      </c>
      <c r="AE983" s="316">
        <v>0</v>
      </c>
      <c r="AF983" s="316">
        <v>0</v>
      </c>
      <c r="AG983" s="316">
        <v>0</v>
      </c>
      <c r="AH983" s="316">
        <v>0</v>
      </c>
      <c r="AI983" s="316">
        <v>0</v>
      </c>
      <c r="AJ983" s="316">
        <v>0</v>
      </c>
      <c r="AK983" s="316">
        <v>0</v>
      </c>
      <c r="AL983" s="316">
        <v>0</v>
      </c>
    </row>
    <row r="984" spans="1:38">
      <c r="A984" s="316">
        <v>1069</v>
      </c>
      <c r="B984" s="316" t="s">
        <v>3630</v>
      </c>
      <c r="C984" s="316" t="s">
        <v>3710</v>
      </c>
      <c r="D984" s="316">
        <f t="shared" si="15"/>
        <v>0</v>
      </c>
      <c r="G984" s="316">
        <v>0</v>
      </c>
      <c r="H984" s="316">
        <v>0</v>
      </c>
      <c r="I984" s="316">
        <v>0</v>
      </c>
      <c r="J984" s="316">
        <v>0</v>
      </c>
      <c r="K984" s="316">
        <v>0</v>
      </c>
      <c r="L984" s="316">
        <v>0</v>
      </c>
      <c r="M984" s="316">
        <v>0</v>
      </c>
      <c r="N984" s="316">
        <v>0</v>
      </c>
      <c r="O984" s="316">
        <v>0</v>
      </c>
      <c r="P984" s="316">
        <v>0</v>
      </c>
      <c r="Q984" s="316">
        <v>0</v>
      </c>
      <c r="R984" s="316">
        <v>0</v>
      </c>
      <c r="S984" s="316">
        <v>0</v>
      </c>
      <c r="T984" s="316">
        <v>0</v>
      </c>
      <c r="U984" s="316">
        <v>0</v>
      </c>
      <c r="V984" s="316">
        <v>0</v>
      </c>
      <c r="W984" s="316">
        <v>0</v>
      </c>
      <c r="X984" s="316">
        <v>0</v>
      </c>
      <c r="Y984" s="316">
        <v>0</v>
      </c>
      <c r="Z984" s="316">
        <v>0</v>
      </c>
      <c r="AA984" s="316">
        <v>0</v>
      </c>
      <c r="AB984" s="316">
        <v>0</v>
      </c>
      <c r="AC984" s="316">
        <v>0</v>
      </c>
      <c r="AD984" s="316">
        <v>0</v>
      </c>
      <c r="AE984" s="316">
        <v>0</v>
      </c>
      <c r="AF984" s="316">
        <v>0</v>
      </c>
      <c r="AG984" s="316">
        <v>0</v>
      </c>
      <c r="AH984" s="316">
        <v>0</v>
      </c>
      <c r="AI984" s="316">
        <v>0</v>
      </c>
      <c r="AJ984" s="316">
        <v>0</v>
      </c>
      <c r="AK984" s="316">
        <v>0</v>
      </c>
      <c r="AL984" s="316">
        <v>0</v>
      </c>
    </row>
    <row r="985" spans="1:38">
      <c r="A985" s="316">
        <v>1070</v>
      </c>
      <c r="B985" s="316" t="s">
        <v>3630</v>
      </c>
      <c r="C985" s="316" t="s">
        <v>3711</v>
      </c>
      <c r="D985" s="316">
        <f t="shared" si="15"/>
        <v>0</v>
      </c>
      <c r="G985" s="316">
        <v>0</v>
      </c>
      <c r="H985" s="316">
        <v>0</v>
      </c>
      <c r="I985" s="316">
        <v>0</v>
      </c>
      <c r="J985" s="316">
        <v>0</v>
      </c>
      <c r="K985" s="316">
        <v>0</v>
      </c>
      <c r="L985" s="316">
        <v>0</v>
      </c>
      <c r="M985" s="316">
        <v>0</v>
      </c>
      <c r="N985" s="316">
        <v>0</v>
      </c>
      <c r="O985" s="316">
        <v>0</v>
      </c>
      <c r="P985" s="316">
        <v>0</v>
      </c>
      <c r="Q985" s="316">
        <v>0</v>
      </c>
      <c r="R985" s="316">
        <v>0</v>
      </c>
      <c r="S985" s="316">
        <v>0</v>
      </c>
      <c r="T985" s="316">
        <v>0</v>
      </c>
      <c r="U985" s="316">
        <v>0</v>
      </c>
      <c r="V985" s="316">
        <v>0</v>
      </c>
      <c r="W985" s="316">
        <v>0</v>
      </c>
      <c r="X985" s="316">
        <v>0</v>
      </c>
      <c r="Y985" s="316">
        <v>0</v>
      </c>
      <c r="Z985" s="316">
        <v>0</v>
      </c>
      <c r="AA985" s="316">
        <v>0</v>
      </c>
      <c r="AB985" s="316">
        <v>0</v>
      </c>
      <c r="AC985" s="316">
        <v>0</v>
      </c>
      <c r="AD985" s="316">
        <v>0</v>
      </c>
      <c r="AE985" s="316">
        <v>0</v>
      </c>
      <c r="AF985" s="316">
        <v>0</v>
      </c>
      <c r="AG985" s="316">
        <v>0</v>
      </c>
      <c r="AH985" s="316">
        <v>0</v>
      </c>
      <c r="AI985" s="316">
        <v>0</v>
      </c>
      <c r="AJ985" s="316">
        <v>0</v>
      </c>
      <c r="AK985" s="316">
        <v>0</v>
      </c>
      <c r="AL985" s="316">
        <v>0</v>
      </c>
    </row>
    <row r="986" spans="1:38">
      <c r="A986" s="316">
        <v>1072</v>
      </c>
      <c r="B986" s="316" t="s">
        <v>3630</v>
      </c>
      <c r="C986" s="316" t="s">
        <v>3712</v>
      </c>
      <c r="D986" s="316">
        <f t="shared" si="15"/>
        <v>0</v>
      </c>
      <c r="G986" s="316">
        <v>0</v>
      </c>
      <c r="H986" s="316">
        <v>0</v>
      </c>
      <c r="I986" s="316">
        <v>0</v>
      </c>
      <c r="J986" s="316">
        <v>0</v>
      </c>
      <c r="K986" s="316">
        <v>0</v>
      </c>
      <c r="L986" s="316">
        <v>0</v>
      </c>
      <c r="M986" s="316">
        <v>0</v>
      </c>
      <c r="N986" s="316">
        <v>0</v>
      </c>
      <c r="O986" s="316">
        <v>0</v>
      </c>
      <c r="P986" s="316">
        <v>0</v>
      </c>
      <c r="Q986" s="316">
        <v>0</v>
      </c>
      <c r="R986" s="316">
        <v>0</v>
      </c>
      <c r="S986" s="316">
        <v>0</v>
      </c>
      <c r="T986" s="316">
        <v>0</v>
      </c>
      <c r="U986" s="316">
        <v>0</v>
      </c>
      <c r="V986" s="316">
        <v>0</v>
      </c>
      <c r="W986" s="316">
        <v>0</v>
      </c>
      <c r="X986" s="316">
        <v>0</v>
      </c>
      <c r="Y986" s="316">
        <v>0</v>
      </c>
      <c r="Z986" s="316">
        <v>0</v>
      </c>
      <c r="AA986" s="316">
        <v>0</v>
      </c>
      <c r="AB986" s="316">
        <v>0</v>
      </c>
      <c r="AC986" s="316">
        <v>0</v>
      </c>
      <c r="AD986" s="316">
        <v>0</v>
      </c>
      <c r="AE986" s="316">
        <v>0</v>
      </c>
      <c r="AF986" s="316">
        <v>0</v>
      </c>
      <c r="AG986" s="316">
        <v>0</v>
      </c>
      <c r="AH986" s="316">
        <v>0</v>
      </c>
      <c r="AI986" s="316">
        <v>0</v>
      </c>
      <c r="AJ986" s="316">
        <v>0</v>
      </c>
      <c r="AK986" s="316">
        <v>0</v>
      </c>
      <c r="AL986" s="316">
        <v>0</v>
      </c>
    </row>
    <row r="987" spans="1:38">
      <c r="A987" s="316">
        <v>1073</v>
      </c>
      <c r="B987" s="316" t="s">
        <v>3630</v>
      </c>
      <c r="C987" s="316" t="s">
        <v>3713</v>
      </c>
      <c r="D987" s="316">
        <f t="shared" si="15"/>
        <v>0</v>
      </c>
      <c r="G987" s="316">
        <v>0</v>
      </c>
      <c r="H987" s="316">
        <v>0</v>
      </c>
      <c r="I987" s="316">
        <v>0</v>
      </c>
      <c r="J987" s="316">
        <v>0</v>
      </c>
      <c r="K987" s="316">
        <v>0</v>
      </c>
      <c r="L987" s="316">
        <v>0</v>
      </c>
      <c r="M987" s="316">
        <v>0</v>
      </c>
      <c r="N987" s="316">
        <v>0</v>
      </c>
      <c r="O987" s="316">
        <v>0</v>
      </c>
      <c r="P987" s="316">
        <v>0</v>
      </c>
      <c r="Q987" s="316">
        <v>0</v>
      </c>
      <c r="R987" s="316">
        <v>0</v>
      </c>
      <c r="S987" s="316">
        <v>0</v>
      </c>
      <c r="T987" s="316">
        <v>0</v>
      </c>
      <c r="U987" s="316">
        <v>0</v>
      </c>
      <c r="V987" s="316">
        <v>0</v>
      </c>
      <c r="W987" s="316">
        <v>0</v>
      </c>
      <c r="X987" s="316">
        <v>0</v>
      </c>
      <c r="Y987" s="316">
        <v>0</v>
      </c>
      <c r="Z987" s="316">
        <v>0</v>
      </c>
      <c r="AA987" s="316">
        <v>0</v>
      </c>
      <c r="AB987" s="316">
        <v>0</v>
      </c>
      <c r="AC987" s="316">
        <v>0</v>
      </c>
      <c r="AD987" s="316">
        <v>0</v>
      </c>
      <c r="AE987" s="316">
        <v>0</v>
      </c>
      <c r="AF987" s="316">
        <v>0</v>
      </c>
      <c r="AG987" s="316">
        <v>0</v>
      </c>
      <c r="AH987" s="316">
        <v>0</v>
      </c>
      <c r="AI987" s="316">
        <v>0</v>
      </c>
      <c r="AJ987" s="316">
        <v>0</v>
      </c>
      <c r="AK987" s="316">
        <v>0</v>
      </c>
      <c r="AL987" s="316">
        <v>0</v>
      </c>
    </row>
    <row r="988" spans="1:38">
      <c r="A988" s="316">
        <v>1074</v>
      </c>
      <c r="B988" s="316" t="s">
        <v>3693</v>
      </c>
      <c r="C988" s="316" t="s">
        <v>3714</v>
      </c>
      <c r="D988" s="316">
        <f t="shared" si="15"/>
        <v>0</v>
      </c>
      <c r="G988" s="316">
        <v>0</v>
      </c>
      <c r="H988" s="316">
        <v>0</v>
      </c>
      <c r="I988" s="316">
        <v>0</v>
      </c>
      <c r="J988" s="316">
        <v>0</v>
      </c>
      <c r="K988" s="316">
        <v>0</v>
      </c>
      <c r="L988" s="316">
        <v>0</v>
      </c>
      <c r="M988" s="316">
        <v>0</v>
      </c>
      <c r="N988" s="316">
        <v>0</v>
      </c>
      <c r="O988" s="316">
        <v>0</v>
      </c>
      <c r="P988" s="316">
        <v>0</v>
      </c>
      <c r="Q988" s="316">
        <v>0</v>
      </c>
      <c r="R988" s="316">
        <v>0</v>
      </c>
      <c r="S988" s="316">
        <v>0</v>
      </c>
      <c r="T988" s="316">
        <v>0</v>
      </c>
      <c r="U988" s="316">
        <v>0</v>
      </c>
      <c r="V988" s="316">
        <v>0</v>
      </c>
      <c r="W988" s="316">
        <v>0</v>
      </c>
      <c r="X988" s="316">
        <v>0</v>
      </c>
      <c r="Y988" s="316">
        <v>0</v>
      </c>
      <c r="Z988" s="316">
        <v>0</v>
      </c>
      <c r="AA988" s="316">
        <v>0</v>
      </c>
      <c r="AB988" s="316">
        <v>0</v>
      </c>
      <c r="AC988" s="316">
        <v>0</v>
      </c>
      <c r="AD988" s="316">
        <v>0</v>
      </c>
      <c r="AE988" s="316">
        <v>0</v>
      </c>
      <c r="AF988" s="316">
        <v>0</v>
      </c>
      <c r="AG988" s="316">
        <v>0</v>
      </c>
      <c r="AH988" s="316">
        <v>0</v>
      </c>
      <c r="AI988" s="316">
        <v>0</v>
      </c>
      <c r="AJ988" s="316">
        <v>0</v>
      </c>
      <c r="AK988" s="316">
        <v>0</v>
      </c>
      <c r="AL988" s="316">
        <v>0</v>
      </c>
    </row>
    <row r="989" spans="1:38">
      <c r="A989" s="316">
        <v>1075</v>
      </c>
      <c r="B989" s="316" t="s">
        <v>3630</v>
      </c>
      <c r="C989" s="316" t="s">
        <v>3715</v>
      </c>
      <c r="D989" s="316">
        <f t="shared" si="15"/>
        <v>0</v>
      </c>
      <c r="G989" s="316">
        <v>0</v>
      </c>
      <c r="H989" s="316">
        <v>0</v>
      </c>
      <c r="I989" s="316">
        <v>0</v>
      </c>
      <c r="J989" s="316">
        <v>0</v>
      </c>
      <c r="K989" s="316">
        <v>0</v>
      </c>
      <c r="L989" s="316">
        <v>0</v>
      </c>
      <c r="M989" s="316">
        <v>0</v>
      </c>
      <c r="N989" s="316">
        <v>0</v>
      </c>
      <c r="O989" s="316">
        <v>0</v>
      </c>
      <c r="P989" s="316">
        <v>0</v>
      </c>
      <c r="Q989" s="316">
        <v>0</v>
      </c>
      <c r="R989" s="316">
        <v>0</v>
      </c>
      <c r="S989" s="316">
        <v>0</v>
      </c>
      <c r="T989" s="316">
        <v>0</v>
      </c>
      <c r="U989" s="316">
        <v>0</v>
      </c>
      <c r="V989" s="316">
        <v>0</v>
      </c>
      <c r="W989" s="316">
        <v>0</v>
      </c>
      <c r="X989" s="316">
        <v>0</v>
      </c>
      <c r="Y989" s="316">
        <v>0</v>
      </c>
      <c r="Z989" s="316">
        <v>0</v>
      </c>
      <c r="AA989" s="316">
        <v>0</v>
      </c>
      <c r="AB989" s="316">
        <v>0</v>
      </c>
      <c r="AC989" s="316">
        <v>0</v>
      </c>
      <c r="AD989" s="316">
        <v>0</v>
      </c>
      <c r="AE989" s="316">
        <v>0</v>
      </c>
      <c r="AF989" s="316">
        <v>0</v>
      </c>
      <c r="AG989" s="316">
        <v>0</v>
      </c>
      <c r="AH989" s="316">
        <v>0</v>
      </c>
      <c r="AI989" s="316">
        <v>0</v>
      </c>
      <c r="AJ989" s="316">
        <v>0</v>
      </c>
      <c r="AK989" s="316">
        <v>0</v>
      </c>
      <c r="AL989" s="316">
        <v>0</v>
      </c>
    </row>
    <row r="990" spans="1:38">
      <c r="A990" s="316">
        <v>1076</v>
      </c>
      <c r="B990" s="316" t="s">
        <v>3630</v>
      </c>
      <c r="C990" s="316" t="s">
        <v>3716</v>
      </c>
      <c r="D990" s="316">
        <f t="shared" si="15"/>
        <v>0</v>
      </c>
      <c r="G990" s="316">
        <v>0</v>
      </c>
      <c r="H990" s="316">
        <v>0</v>
      </c>
      <c r="I990" s="316">
        <v>0</v>
      </c>
      <c r="J990" s="316">
        <v>0</v>
      </c>
      <c r="K990" s="316">
        <v>0</v>
      </c>
      <c r="L990" s="316">
        <v>0</v>
      </c>
      <c r="M990" s="316">
        <v>0</v>
      </c>
      <c r="N990" s="316">
        <v>0</v>
      </c>
      <c r="O990" s="316">
        <v>0</v>
      </c>
      <c r="P990" s="316">
        <v>0</v>
      </c>
      <c r="Q990" s="316">
        <v>0</v>
      </c>
      <c r="R990" s="316">
        <v>0</v>
      </c>
      <c r="S990" s="316">
        <v>0</v>
      </c>
      <c r="T990" s="316">
        <v>0</v>
      </c>
      <c r="U990" s="316">
        <v>0</v>
      </c>
      <c r="V990" s="316">
        <v>0</v>
      </c>
      <c r="W990" s="316">
        <v>0</v>
      </c>
      <c r="X990" s="316">
        <v>0</v>
      </c>
      <c r="Y990" s="316">
        <v>0</v>
      </c>
      <c r="Z990" s="316">
        <v>0</v>
      </c>
      <c r="AA990" s="316">
        <v>0</v>
      </c>
      <c r="AB990" s="316">
        <v>0</v>
      </c>
      <c r="AC990" s="316">
        <v>0</v>
      </c>
      <c r="AD990" s="316">
        <v>0</v>
      </c>
      <c r="AE990" s="316">
        <v>0</v>
      </c>
      <c r="AF990" s="316">
        <v>0</v>
      </c>
      <c r="AG990" s="316">
        <v>0</v>
      </c>
      <c r="AH990" s="316">
        <v>0</v>
      </c>
      <c r="AI990" s="316">
        <v>0</v>
      </c>
      <c r="AJ990" s="316">
        <v>0</v>
      </c>
      <c r="AK990" s="316">
        <v>0</v>
      </c>
      <c r="AL990" s="316">
        <v>0</v>
      </c>
    </row>
    <row r="991" spans="1:38">
      <c r="A991" s="316">
        <v>1077</v>
      </c>
      <c r="B991" s="316" t="s">
        <v>3693</v>
      </c>
      <c r="C991" s="316" t="s">
        <v>3717</v>
      </c>
      <c r="D991" s="316">
        <f t="shared" si="15"/>
        <v>0</v>
      </c>
      <c r="G991" s="316">
        <v>0</v>
      </c>
      <c r="H991" s="316">
        <v>0</v>
      </c>
      <c r="I991" s="316">
        <v>0</v>
      </c>
      <c r="J991" s="316">
        <v>0</v>
      </c>
      <c r="K991" s="316">
        <v>0</v>
      </c>
      <c r="L991" s="316">
        <v>0</v>
      </c>
      <c r="M991" s="316">
        <v>0</v>
      </c>
      <c r="N991" s="316">
        <v>0</v>
      </c>
      <c r="O991" s="316">
        <v>0</v>
      </c>
      <c r="P991" s="316">
        <v>0</v>
      </c>
      <c r="Q991" s="316">
        <v>0</v>
      </c>
      <c r="R991" s="316">
        <v>0</v>
      </c>
      <c r="S991" s="316">
        <v>0</v>
      </c>
      <c r="T991" s="316">
        <v>0</v>
      </c>
      <c r="U991" s="316">
        <v>0</v>
      </c>
      <c r="V991" s="316">
        <v>0</v>
      </c>
      <c r="W991" s="316">
        <v>0</v>
      </c>
      <c r="X991" s="316">
        <v>0</v>
      </c>
      <c r="Y991" s="316">
        <v>0</v>
      </c>
      <c r="Z991" s="316">
        <v>0</v>
      </c>
      <c r="AA991" s="316">
        <v>0</v>
      </c>
      <c r="AB991" s="316">
        <v>0</v>
      </c>
      <c r="AC991" s="316">
        <v>0</v>
      </c>
      <c r="AD991" s="316">
        <v>0</v>
      </c>
      <c r="AE991" s="316">
        <v>0</v>
      </c>
      <c r="AF991" s="316">
        <v>0</v>
      </c>
      <c r="AG991" s="316">
        <v>0</v>
      </c>
      <c r="AH991" s="316">
        <v>0</v>
      </c>
      <c r="AI991" s="316">
        <v>0</v>
      </c>
      <c r="AJ991" s="316">
        <v>0</v>
      </c>
      <c r="AK991" s="316">
        <v>0</v>
      </c>
      <c r="AL991" s="316">
        <v>0</v>
      </c>
    </row>
    <row r="992" spans="1:38">
      <c r="A992" s="316">
        <v>1082</v>
      </c>
      <c r="B992" s="316" t="s">
        <v>3693</v>
      </c>
      <c r="C992" s="316" t="s">
        <v>3718</v>
      </c>
      <c r="D992" s="316">
        <f t="shared" si="15"/>
        <v>11200</v>
      </c>
      <c r="G992" s="316">
        <v>0</v>
      </c>
      <c r="H992" s="316">
        <v>0</v>
      </c>
      <c r="I992" s="316">
        <v>0</v>
      </c>
      <c r="J992" s="316">
        <v>0</v>
      </c>
      <c r="K992" s="316">
        <v>0</v>
      </c>
      <c r="L992" s="316">
        <v>0</v>
      </c>
      <c r="M992" s="316">
        <v>0</v>
      </c>
      <c r="N992" s="316">
        <v>0</v>
      </c>
      <c r="O992" s="316">
        <v>0</v>
      </c>
      <c r="P992" s="316">
        <v>2800</v>
      </c>
      <c r="Q992" s="316">
        <v>0</v>
      </c>
      <c r="R992" s="316">
        <v>0</v>
      </c>
      <c r="S992" s="316">
        <v>0</v>
      </c>
      <c r="T992" s="316">
        <v>0</v>
      </c>
      <c r="U992" s="316">
        <v>0</v>
      </c>
      <c r="V992" s="316">
        <v>0</v>
      </c>
      <c r="W992" s="316">
        <v>2800</v>
      </c>
      <c r="X992" s="316">
        <v>0</v>
      </c>
      <c r="Y992" s="316">
        <v>0</v>
      </c>
      <c r="Z992" s="316">
        <v>0</v>
      </c>
      <c r="AA992" s="316">
        <v>2800</v>
      </c>
      <c r="AB992" s="316">
        <v>0</v>
      </c>
      <c r="AC992" s="316">
        <v>0</v>
      </c>
      <c r="AD992" s="316">
        <v>0</v>
      </c>
      <c r="AE992" s="316">
        <v>0</v>
      </c>
      <c r="AF992" s="316">
        <v>0</v>
      </c>
      <c r="AG992" s="316">
        <v>0</v>
      </c>
      <c r="AH992" s="316">
        <v>2800</v>
      </c>
      <c r="AI992" s="316">
        <v>0</v>
      </c>
      <c r="AJ992" s="316">
        <v>0</v>
      </c>
      <c r="AK992" s="316">
        <v>0</v>
      </c>
      <c r="AL992" s="316">
        <v>11200</v>
      </c>
    </row>
    <row r="993" spans="1:38">
      <c r="A993" s="316">
        <v>1083</v>
      </c>
      <c r="B993" s="316" t="s">
        <v>3630</v>
      </c>
      <c r="C993" s="316" t="s">
        <v>3719</v>
      </c>
      <c r="D993" s="316">
        <f t="shared" si="15"/>
        <v>4900</v>
      </c>
      <c r="G993" s="316">
        <v>0</v>
      </c>
      <c r="H993" s="316">
        <v>0</v>
      </c>
      <c r="I993" s="316">
        <v>0</v>
      </c>
      <c r="J993" s="316">
        <v>0</v>
      </c>
      <c r="K993" s="316">
        <v>0</v>
      </c>
      <c r="L993" s="316">
        <v>0</v>
      </c>
      <c r="M993" s="316">
        <v>0</v>
      </c>
      <c r="N993" s="316">
        <v>0</v>
      </c>
      <c r="O993" s="316">
        <v>0</v>
      </c>
      <c r="P993" s="316">
        <v>0</v>
      </c>
      <c r="Q993" s="316">
        <v>0</v>
      </c>
      <c r="R993" s="316">
        <v>1000</v>
      </c>
      <c r="S993" s="316">
        <v>0</v>
      </c>
      <c r="T993" s="316">
        <v>0</v>
      </c>
      <c r="U993" s="316">
        <v>0</v>
      </c>
      <c r="V993" s="316">
        <v>0</v>
      </c>
      <c r="W993" s="316">
        <v>0</v>
      </c>
      <c r="X993" s="316">
        <v>1000</v>
      </c>
      <c r="Y993" s="316">
        <v>0</v>
      </c>
      <c r="Z993" s="316">
        <v>0</v>
      </c>
      <c r="AA993" s="316">
        <v>0</v>
      </c>
      <c r="AB993" s="316">
        <v>0</v>
      </c>
      <c r="AC993" s="316">
        <v>0</v>
      </c>
      <c r="AD993" s="316">
        <v>0</v>
      </c>
      <c r="AE993" s="316">
        <v>1000</v>
      </c>
      <c r="AF993" s="316">
        <v>0</v>
      </c>
      <c r="AG993" s="316">
        <v>0</v>
      </c>
      <c r="AH993" s="316">
        <v>0</v>
      </c>
      <c r="AI993" s="316">
        <v>0</v>
      </c>
      <c r="AJ993" s="316">
        <v>0</v>
      </c>
      <c r="AK993" s="316">
        <v>1900</v>
      </c>
      <c r="AL993" s="316">
        <v>4900</v>
      </c>
    </row>
    <row r="994" spans="1:38">
      <c r="A994" s="316">
        <v>1084</v>
      </c>
      <c r="B994" s="316" t="s">
        <v>3630</v>
      </c>
      <c r="C994" s="316" t="s">
        <v>3720</v>
      </c>
      <c r="D994" s="316">
        <f t="shared" si="15"/>
        <v>6500</v>
      </c>
      <c r="G994" s="316">
        <v>0</v>
      </c>
      <c r="H994" s="316">
        <v>0</v>
      </c>
      <c r="I994" s="316">
        <v>0</v>
      </c>
      <c r="J994" s="316">
        <v>0</v>
      </c>
      <c r="K994" s="316">
        <v>0</v>
      </c>
      <c r="L994" s="316">
        <v>0</v>
      </c>
      <c r="M994" s="316">
        <v>0</v>
      </c>
      <c r="N994" s="316">
        <v>0</v>
      </c>
      <c r="O994" s="316">
        <v>0</v>
      </c>
      <c r="P994" s="316">
        <v>0</v>
      </c>
      <c r="Q994" s="316">
        <v>0</v>
      </c>
      <c r="R994" s="316">
        <v>1800</v>
      </c>
      <c r="S994" s="316">
        <v>0</v>
      </c>
      <c r="T994" s="316">
        <v>0</v>
      </c>
      <c r="U994" s="316">
        <v>0</v>
      </c>
      <c r="V994" s="316">
        <v>0</v>
      </c>
      <c r="W994" s="316">
        <v>0</v>
      </c>
      <c r="X994" s="316">
        <v>1800</v>
      </c>
      <c r="Y994" s="316">
        <v>0</v>
      </c>
      <c r="Z994" s="316">
        <v>0</v>
      </c>
      <c r="AA994" s="316">
        <v>0</v>
      </c>
      <c r="AB994" s="316">
        <v>0</v>
      </c>
      <c r="AC994" s="316">
        <v>0</v>
      </c>
      <c r="AD994" s="316">
        <v>0</v>
      </c>
      <c r="AE994" s="316">
        <v>1800</v>
      </c>
      <c r="AF994" s="316">
        <v>0</v>
      </c>
      <c r="AG994" s="316">
        <v>0</v>
      </c>
      <c r="AH994" s="316">
        <v>0</v>
      </c>
      <c r="AI994" s="316">
        <v>0</v>
      </c>
      <c r="AJ994" s="316">
        <v>0</v>
      </c>
      <c r="AK994" s="316">
        <v>1100</v>
      </c>
      <c r="AL994" s="316">
        <v>6500</v>
      </c>
    </row>
    <row r="995" spans="1:38">
      <c r="A995" s="316">
        <v>1085</v>
      </c>
      <c r="B995" s="316" t="s">
        <v>3693</v>
      </c>
      <c r="C995" s="316" t="s">
        <v>3721</v>
      </c>
      <c r="D995" s="316">
        <f t="shared" si="15"/>
        <v>0</v>
      </c>
      <c r="G995" s="316">
        <v>0</v>
      </c>
      <c r="H995" s="316">
        <v>0</v>
      </c>
      <c r="I995" s="316">
        <v>0</v>
      </c>
      <c r="J995" s="316">
        <v>0</v>
      </c>
      <c r="K995" s="316">
        <v>0</v>
      </c>
      <c r="L995" s="316">
        <v>0</v>
      </c>
      <c r="M995" s="316">
        <v>0</v>
      </c>
      <c r="N995" s="316">
        <v>0</v>
      </c>
      <c r="O995" s="316">
        <v>0</v>
      </c>
      <c r="P995" s="316">
        <v>0</v>
      </c>
      <c r="Q995" s="316">
        <v>0</v>
      </c>
      <c r="R995" s="316">
        <v>0</v>
      </c>
      <c r="S995" s="316">
        <v>0</v>
      </c>
      <c r="T995" s="316">
        <v>0</v>
      </c>
      <c r="U995" s="316">
        <v>0</v>
      </c>
      <c r="V995" s="316">
        <v>0</v>
      </c>
      <c r="W995" s="316">
        <v>0</v>
      </c>
      <c r="X995" s="316">
        <v>0</v>
      </c>
      <c r="Y995" s="316">
        <v>0</v>
      </c>
      <c r="Z995" s="316">
        <v>0</v>
      </c>
      <c r="AA995" s="316">
        <v>0</v>
      </c>
      <c r="AB995" s="316">
        <v>0</v>
      </c>
      <c r="AC995" s="316">
        <v>0</v>
      </c>
      <c r="AD995" s="316">
        <v>0</v>
      </c>
      <c r="AE995" s="316">
        <v>0</v>
      </c>
      <c r="AF995" s="316">
        <v>0</v>
      </c>
      <c r="AG995" s="316">
        <v>0</v>
      </c>
      <c r="AH995" s="316">
        <v>0</v>
      </c>
      <c r="AI995" s="316">
        <v>0</v>
      </c>
      <c r="AJ995" s="316">
        <v>0</v>
      </c>
      <c r="AK995" s="316">
        <v>0</v>
      </c>
      <c r="AL995" s="316">
        <v>0</v>
      </c>
    </row>
    <row r="996" spans="1:38">
      <c r="A996" s="316">
        <v>1086</v>
      </c>
      <c r="B996" s="316" t="s">
        <v>3693</v>
      </c>
      <c r="C996" s="316" t="s">
        <v>3722</v>
      </c>
      <c r="D996" s="316">
        <f t="shared" si="15"/>
        <v>6800</v>
      </c>
      <c r="G996" s="316">
        <v>0</v>
      </c>
      <c r="H996" s="316">
        <v>0</v>
      </c>
      <c r="I996" s="316">
        <v>0</v>
      </c>
      <c r="J996" s="316">
        <v>0</v>
      </c>
      <c r="K996" s="316">
        <v>0</v>
      </c>
      <c r="L996" s="316">
        <v>1300</v>
      </c>
      <c r="M996" s="316">
        <v>0</v>
      </c>
      <c r="N996" s="316">
        <v>0</v>
      </c>
      <c r="O996" s="316">
        <v>0</v>
      </c>
      <c r="P996" s="316">
        <v>0</v>
      </c>
      <c r="Q996" s="316">
        <v>0</v>
      </c>
      <c r="R996" s="316">
        <v>1100</v>
      </c>
      <c r="S996" s="316">
        <v>0</v>
      </c>
      <c r="T996" s="316">
        <v>0</v>
      </c>
      <c r="U996" s="316">
        <v>0</v>
      </c>
      <c r="V996" s="316">
        <v>0</v>
      </c>
      <c r="W996" s="316">
        <v>0</v>
      </c>
      <c r="X996" s="316">
        <v>0</v>
      </c>
      <c r="Y996" s="316">
        <v>1100</v>
      </c>
      <c r="Z996" s="316">
        <v>0</v>
      </c>
      <c r="AA996" s="316">
        <v>0</v>
      </c>
      <c r="AB996" s="316">
        <v>0</v>
      </c>
      <c r="AC996" s="316">
        <v>0</v>
      </c>
      <c r="AD996" s="316">
        <v>0</v>
      </c>
      <c r="AE996" s="316">
        <v>1300</v>
      </c>
      <c r="AF996" s="316">
        <v>0</v>
      </c>
      <c r="AG996" s="316">
        <v>0</v>
      </c>
      <c r="AH996" s="316">
        <v>2000</v>
      </c>
      <c r="AI996" s="316">
        <v>0</v>
      </c>
      <c r="AJ996" s="316">
        <v>0</v>
      </c>
      <c r="AK996" s="316">
        <v>0</v>
      </c>
      <c r="AL996" s="316">
        <v>6800</v>
      </c>
    </row>
    <row r="997" spans="1:38">
      <c r="A997" s="316">
        <v>1087</v>
      </c>
      <c r="B997" s="316" t="s">
        <v>3693</v>
      </c>
      <c r="C997" s="316" t="s">
        <v>3723</v>
      </c>
      <c r="D997" s="316">
        <f t="shared" si="15"/>
        <v>7400</v>
      </c>
      <c r="G997" s="316">
        <v>0</v>
      </c>
      <c r="H997" s="316">
        <v>0</v>
      </c>
      <c r="I997" s="316">
        <v>0</v>
      </c>
      <c r="J997" s="316">
        <v>0</v>
      </c>
      <c r="K997" s="316">
        <v>0</v>
      </c>
      <c r="L997" s="316">
        <v>1500</v>
      </c>
      <c r="M997" s="316">
        <v>0</v>
      </c>
      <c r="N997" s="316">
        <v>0</v>
      </c>
      <c r="O997" s="316">
        <v>0</v>
      </c>
      <c r="P997" s="316">
        <v>0</v>
      </c>
      <c r="Q997" s="316">
        <v>0</v>
      </c>
      <c r="R997" s="316">
        <v>1700</v>
      </c>
      <c r="S997" s="316">
        <v>0</v>
      </c>
      <c r="T997" s="316">
        <v>0</v>
      </c>
      <c r="U997" s="316">
        <v>0</v>
      </c>
      <c r="V997" s="316">
        <v>0</v>
      </c>
      <c r="W997" s="316">
        <v>0</v>
      </c>
      <c r="X997" s="316">
        <v>0</v>
      </c>
      <c r="Y997" s="316">
        <v>1700</v>
      </c>
      <c r="Z997" s="316">
        <v>0</v>
      </c>
      <c r="AA997" s="316">
        <v>0</v>
      </c>
      <c r="AB997" s="316">
        <v>0</v>
      </c>
      <c r="AC997" s="316">
        <v>0</v>
      </c>
      <c r="AD997" s="316">
        <v>0</v>
      </c>
      <c r="AE997" s="316">
        <v>1500</v>
      </c>
      <c r="AF997" s="316">
        <v>0</v>
      </c>
      <c r="AG997" s="316">
        <v>0</v>
      </c>
      <c r="AH997" s="316">
        <v>1000</v>
      </c>
      <c r="AI997" s="316">
        <v>0</v>
      </c>
      <c r="AJ997" s="316">
        <v>0</v>
      </c>
      <c r="AK997" s="316">
        <v>0</v>
      </c>
      <c r="AL997" s="316">
        <v>7400</v>
      </c>
    </row>
    <row r="998" spans="1:38">
      <c r="A998" s="316">
        <v>1088</v>
      </c>
      <c r="B998" s="316" t="s">
        <v>3693</v>
      </c>
      <c r="C998" s="316" t="s">
        <v>3724</v>
      </c>
      <c r="D998" s="316">
        <f t="shared" si="15"/>
        <v>0</v>
      </c>
      <c r="G998" s="316">
        <v>0</v>
      </c>
      <c r="H998" s="316">
        <v>0</v>
      </c>
      <c r="I998" s="316">
        <v>0</v>
      </c>
      <c r="J998" s="316">
        <v>0</v>
      </c>
      <c r="K998" s="316">
        <v>0</v>
      </c>
      <c r="L998" s="316">
        <v>0</v>
      </c>
      <c r="M998" s="316">
        <v>0</v>
      </c>
      <c r="N998" s="316">
        <v>0</v>
      </c>
      <c r="O998" s="316">
        <v>0</v>
      </c>
      <c r="P998" s="316">
        <v>0</v>
      </c>
      <c r="Q998" s="316">
        <v>0</v>
      </c>
      <c r="R998" s="316">
        <v>0</v>
      </c>
      <c r="S998" s="316">
        <v>0</v>
      </c>
      <c r="T998" s="316">
        <v>0</v>
      </c>
      <c r="U998" s="316">
        <v>0</v>
      </c>
      <c r="V998" s="316">
        <v>0</v>
      </c>
      <c r="W998" s="316">
        <v>0</v>
      </c>
      <c r="X998" s="316">
        <v>0</v>
      </c>
      <c r="Y998" s="316">
        <v>0</v>
      </c>
      <c r="Z998" s="316">
        <v>0</v>
      </c>
      <c r="AA998" s="316">
        <v>0</v>
      </c>
      <c r="AB998" s="316">
        <v>0</v>
      </c>
      <c r="AC998" s="316">
        <v>0</v>
      </c>
      <c r="AD998" s="316">
        <v>0</v>
      </c>
      <c r="AE998" s="316">
        <v>0</v>
      </c>
      <c r="AF998" s="316">
        <v>0</v>
      </c>
      <c r="AG998" s="316">
        <v>0</v>
      </c>
      <c r="AH998" s="316">
        <v>0</v>
      </c>
      <c r="AI998" s="316">
        <v>0</v>
      </c>
      <c r="AJ998" s="316">
        <v>0</v>
      </c>
      <c r="AK998" s="316">
        <v>0</v>
      </c>
      <c r="AL998" s="316">
        <v>0</v>
      </c>
    </row>
    <row r="999" spans="1:38">
      <c r="A999" s="316">
        <v>1089</v>
      </c>
      <c r="B999" s="316" t="s">
        <v>3693</v>
      </c>
      <c r="C999" s="316" t="s">
        <v>3725</v>
      </c>
      <c r="D999" s="316">
        <f t="shared" si="15"/>
        <v>6500</v>
      </c>
      <c r="G999" s="316">
        <v>0</v>
      </c>
      <c r="H999" s="316">
        <v>0</v>
      </c>
      <c r="I999" s="316">
        <v>0</v>
      </c>
      <c r="J999" s="316">
        <v>0</v>
      </c>
      <c r="K999" s="316">
        <v>0</v>
      </c>
      <c r="L999" s="316">
        <v>0</v>
      </c>
      <c r="M999" s="316">
        <v>0</v>
      </c>
      <c r="N999" s="316">
        <v>0</v>
      </c>
      <c r="O999" s="316">
        <v>0</v>
      </c>
      <c r="P999" s="316">
        <v>1100</v>
      </c>
      <c r="Q999" s="316">
        <v>0</v>
      </c>
      <c r="R999" s="316">
        <v>0</v>
      </c>
      <c r="S999" s="316">
        <v>0</v>
      </c>
      <c r="T999" s="316">
        <v>0</v>
      </c>
      <c r="U999" s="316">
        <v>0</v>
      </c>
      <c r="V999" s="316">
        <v>0</v>
      </c>
      <c r="W999" s="316">
        <v>800</v>
      </c>
      <c r="X999" s="316">
        <v>0</v>
      </c>
      <c r="Y999" s="316">
        <v>0</v>
      </c>
      <c r="Z999" s="316">
        <v>0</v>
      </c>
      <c r="AA999" s="316">
        <v>0</v>
      </c>
      <c r="AB999" s="316">
        <v>0</v>
      </c>
      <c r="AC999" s="316">
        <v>0</v>
      </c>
      <c r="AD999" s="316">
        <v>1300</v>
      </c>
      <c r="AE999" s="316">
        <v>0</v>
      </c>
      <c r="AF999" s="316">
        <v>0</v>
      </c>
      <c r="AG999" s="316">
        <v>1700</v>
      </c>
      <c r="AH999" s="316">
        <v>0</v>
      </c>
      <c r="AI999" s="316">
        <v>0</v>
      </c>
      <c r="AJ999" s="316">
        <v>0</v>
      </c>
      <c r="AK999" s="316">
        <v>1600</v>
      </c>
      <c r="AL999" s="316">
        <v>6500</v>
      </c>
    </row>
    <row r="1000" spans="1:38">
      <c r="A1000" s="316">
        <v>1090</v>
      </c>
      <c r="B1000" s="316" t="s">
        <v>3693</v>
      </c>
      <c r="C1000" s="316" t="s">
        <v>3726</v>
      </c>
      <c r="D1000" s="316">
        <f t="shared" si="15"/>
        <v>7700</v>
      </c>
      <c r="G1000" s="316">
        <v>0</v>
      </c>
      <c r="H1000" s="316">
        <v>0</v>
      </c>
      <c r="I1000" s="316">
        <v>0</v>
      </c>
      <c r="J1000" s="316">
        <v>0</v>
      </c>
      <c r="K1000" s="316">
        <v>0</v>
      </c>
      <c r="L1000" s="316">
        <v>0</v>
      </c>
      <c r="M1000" s="316">
        <v>0</v>
      </c>
      <c r="N1000" s="316">
        <v>0</v>
      </c>
      <c r="O1000" s="316">
        <v>0</v>
      </c>
      <c r="P1000" s="316">
        <v>1700</v>
      </c>
      <c r="Q1000" s="316">
        <v>0</v>
      </c>
      <c r="R1000" s="316">
        <v>0</v>
      </c>
      <c r="S1000" s="316">
        <v>0</v>
      </c>
      <c r="T1000" s="316">
        <v>0</v>
      </c>
      <c r="U1000" s="316">
        <v>0</v>
      </c>
      <c r="V1000" s="316">
        <v>0</v>
      </c>
      <c r="W1000" s="316">
        <v>2000</v>
      </c>
      <c r="X1000" s="316">
        <v>0</v>
      </c>
      <c r="Y1000" s="316">
        <v>0</v>
      </c>
      <c r="Z1000" s="316">
        <v>0</v>
      </c>
      <c r="AA1000" s="316">
        <v>0</v>
      </c>
      <c r="AB1000" s="316">
        <v>0</v>
      </c>
      <c r="AC1000" s="316">
        <v>0</v>
      </c>
      <c r="AD1000" s="316">
        <v>1500</v>
      </c>
      <c r="AE1000" s="316">
        <v>0</v>
      </c>
      <c r="AF1000" s="316">
        <v>0</v>
      </c>
      <c r="AG1000" s="316">
        <v>1100</v>
      </c>
      <c r="AH1000" s="316">
        <v>0</v>
      </c>
      <c r="AI1000" s="316">
        <v>0</v>
      </c>
      <c r="AJ1000" s="316">
        <v>0</v>
      </c>
      <c r="AK1000" s="316">
        <v>1400</v>
      </c>
      <c r="AL1000" s="316">
        <v>7700</v>
      </c>
    </row>
    <row r="1001" spans="1:38">
      <c r="A1001" s="316">
        <v>1092</v>
      </c>
      <c r="B1001" s="316" t="s">
        <v>3630</v>
      </c>
      <c r="C1001" s="316" t="s">
        <v>3727</v>
      </c>
      <c r="D1001" s="316">
        <f t="shared" si="15"/>
        <v>800</v>
      </c>
      <c r="G1001" s="316">
        <v>0</v>
      </c>
      <c r="H1001" s="316">
        <v>0</v>
      </c>
      <c r="I1001" s="316">
        <v>0</v>
      </c>
      <c r="J1001" s="316">
        <v>0</v>
      </c>
      <c r="K1001" s="316">
        <v>0</v>
      </c>
      <c r="L1001" s="316">
        <v>0</v>
      </c>
      <c r="M1001" s="316">
        <v>0</v>
      </c>
      <c r="N1001" s="316">
        <v>0</v>
      </c>
      <c r="O1001" s="316">
        <v>0</v>
      </c>
      <c r="P1001" s="316">
        <v>0</v>
      </c>
      <c r="Q1001" s="316">
        <v>0</v>
      </c>
      <c r="R1001" s="316">
        <v>800</v>
      </c>
      <c r="S1001" s="316">
        <v>0</v>
      </c>
      <c r="T1001" s="316">
        <v>0</v>
      </c>
      <c r="U1001" s="316">
        <v>0</v>
      </c>
      <c r="V1001" s="316">
        <v>0</v>
      </c>
      <c r="W1001" s="316">
        <v>0</v>
      </c>
      <c r="X1001" s="316">
        <v>0</v>
      </c>
      <c r="Y1001" s="316">
        <v>0</v>
      </c>
      <c r="Z1001" s="316">
        <v>0</v>
      </c>
      <c r="AA1001" s="316">
        <v>0</v>
      </c>
      <c r="AB1001" s="316">
        <v>0</v>
      </c>
      <c r="AC1001" s="316">
        <v>0</v>
      </c>
      <c r="AD1001" s="316">
        <v>0</v>
      </c>
      <c r="AE1001" s="316">
        <v>0</v>
      </c>
      <c r="AF1001" s="316">
        <v>0</v>
      </c>
      <c r="AG1001" s="316">
        <v>0</v>
      </c>
      <c r="AH1001" s="316">
        <v>0</v>
      </c>
      <c r="AI1001" s="316">
        <v>0</v>
      </c>
      <c r="AJ1001" s="316">
        <v>0</v>
      </c>
      <c r="AK1001" s="316">
        <v>0</v>
      </c>
      <c r="AL1001" s="316">
        <v>800</v>
      </c>
    </row>
    <row r="1002" spans="1:38">
      <c r="A1002" s="316">
        <v>1094</v>
      </c>
      <c r="B1002" s="316" t="s">
        <v>3630</v>
      </c>
      <c r="C1002" s="316" t="s">
        <v>3728</v>
      </c>
      <c r="D1002" s="316">
        <f t="shared" si="15"/>
        <v>0</v>
      </c>
      <c r="G1002" s="316">
        <v>0</v>
      </c>
      <c r="H1002" s="316">
        <v>0</v>
      </c>
      <c r="I1002" s="316">
        <v>0</v>
      </c>
      <c r="J1002" s="316">
        <v>0</v>
      </c>
      <c r="K1002" s="316">
        <v>0</v>
      </c>
      <c r="L1002" s="316">
        <v>0</v>
      </c>
      <c r="M1002" s="316">
        <v>0</v>
      </c>
      <c r="N1002" s="316">
        <v>0</v>
      </c>
      <c r="O1002" s="316">
        <v>0</v>
      </c>
      <c r="P1002" s="316">
        <v>0</v>
      </c>
      <c r="Q1002" s="316">
        <v>0</v>
      </c>
      <c r="R1002" s="316">
        <v>0</v>
      </c>
      <c r="S1002" s="316">
        <v>0</v>
      </c>
      <c r="T1002" s="316">
        <v>0</v>
      </c>
      <c r="U1002" s="316">
        <v>0</v>
      </c>
      <c r="V1002" s="316">
        <v>0</v>
      </c>
      <c r="W1002" s="316">
        <v>0</v>
      </c>
      <c r="X1002" s="316">
        <v>0</v>
      </c>
      <c r="Y1002" s="316">
        <v>0</v>
      </c>
      <c r="Z1002" s="316">
        <v>0</v>
      </c>
      <c r="AA1002" s="316">
        <v>0</v>
      </c>
      <c r="AB1002" s="316">
        <v>0</v>
      </c>
      <c r="AC1002" s="316">
        <v>0</v>
      </c>
      <c r="AD1002" s="316">
        <v>0</v>
      </c>
      <c r="AE1002" s="316">
        <v>0</v>
      </c>
      <c r="AF1002" s="316">
        <v>0</v>
      </c>
      <c r="AG1002" s="316">
        <v>0</v>
      </c>
      <c r="AH1002" s="316">
        <v>0</v>
      </c>
      <c r="AI1002" s="316">
        <v>0</v>
      </c>
      <c r="AJ1002" s="316">
        <v>0</v>
      </c>
      <c r="AK1002" s="316">
        <v>0</v>
      </c>
      <c r="AL1002" s="316">
        <v>0</v>
      </c>
    </row>
    <row r="1003" spans="1:38">
      <c r="A1003" s="316">
        <v>1095</v>
      </c>
      <c r="B1003" s="316" t="s">
        <v>3630</v>
      </c>
      <c r="C1003" s="316" t="s">
        <v>3729</v>
      </c>
      <c r="D1003" s="316">
        <f t="shared" si="15"/>
        <v>0</v>
      </c>
      <c r="G1003" s="316">
        <v>0</v>
      </c>
      <c r="H1003" s="316">
        <v>0</v>
      </c>
      <c r="I1003" s="316">
        <v>0</v>
      </c>
      <c r="J1003" s="316">
        <v>0</v>
      </c>
      <c r="K1003" s="316">
        <v>0</v>
      </c>
      <c r="L1003" s="316">
        <v>0</v>
      </c>
      <c r="M1003" s="316">
        <v>0</v>
      </c>
      <c r="N1003" s="316">
        <v>0</v>
      </c>
      <c r="O1003" s="316">
        <v>0</v>
      </c>
      <c r="P1003" s="316">
        <v>0</v>
      </c>
      <c r="Q1003" s="316">
        <v>0</v>
      </c>
      <c r="R1003" s="316">
        <v>0</v>
      </c>
      <c r="S1003" s="316">
        <v>0</v>
      </c>
      <c r="T1003" s="316">
        <v>0</v>
      </c>
      <c r="U1003" s="316">
        <v>0</v>
      </c>
      <c r="V1003" s="316">
        <v>0</v>
      </c>
      <c r="W1003" s="316">
        <v>0</v>
      </c>
      <c r="X1003" s="316">
        <v>0</v>
      </c>
      <c r="Y1003" s="316">
        <v>0</v>
      </c>
      <c r="Z1003" s="316">
        <v>0</v>
      </c>
      <c r="AA1003" s="316">
        <v>0</v>
      </c>
      <c r="AB1003" s="316">
        <v>0</v>
      </c>
      <c r="AC1003" s="316">
        <v>0</v>
      </c>
      <c r="AD1003" s="316">
        <v>0</v>
      </c>
      <c r="AE1003" s="316">
        <v>0</v>
      </c>
      <c r="AF1003" s="316">
        <v>0</v>
      </c>
      <c r="AG1003" s="316">
        <v>0</v>
      </c>
      <c r="AH1003" s="316">
        <v>0</v>
      </c>
      <c r="AI1003" s="316">
        <v>0</v>
      </c>
      <c r="AJ1003" s="316">
        <v>0</v>
      </c>
      <c r="AK1003" s="316">
        <v>0</v>
      </c>
      <c r="AL1003" s="316">
        <v>0</v>
      </c>
    </row>
    <row r="1004" spans="1:38">
      <c r="A1004" s="316">
        <v>1096</v>
      </c>
      <c r="B1004" s="316" t="s">
        <v>3630</v>
      </c>
      <c r="C1004" s="316" t="s">
        <v>3730</v>
      </c>
      <c r="D1004" s="316">
        <f t="shared" si="15"/>
        <v>0</v>
      </c>
      <c r="G1004" s="316">
        <v>0</v>
      </c>
      <c r="H1004" s="316">
        <v>0</v>
      </c>
      <c r="I1004" s="316">
        <v>0</v>
      </c>
      <c r="J1004" s="316">
        <v>0</v>
      </c>
      <c r="K1004" s="316">
        <v>0</v>
      </c>
      <c r="L1004" s="316">
        <v>0</v>
      </c>
      <c r="M1004" s="316">
        <v>0</v>
      </c>
      <c r="N1004" s="316">
        <v>0</v>
      </c>
      <c r="O1004" s="316">
        <v>0</v>
      </c>
      <c r="P1004" s="316">
        <v>0</v>
      </c>
      <c r="Q1004" s="316">
        <v>0</v>
      </c>
      <c r="R1004" s="316">
        <v>0</v>
      </c>
      <c r="S1004" s="316">
        <v>0</v>
      </c>
      <c r="T1004" s="316">
        <v>0</v>
      </c>
      <c r="U1004" s="316">
        <v>0</v>
      </c>
      <c r="V1004" s="316">
        <v>0</v>
      </c>
      <c r="W1004" s="316">
        <v>0</v>
      </c>
      <c r="X1004" s="316">
        <v>0</v>
      </c>
      <c r="Y1004" s="316">
        <v>0</v>
      </c>
      <c r="Z1004" s="316">
        <v>0</v>
      </c>
      <c r="AA1004" s="316">
        <v>0</v>
      </c>
      <c r="AB1004" s="316">
        <v>0</v>
      </c>
      <c r="AC1004" s="316">
        <v>0</v>
      </c>
      <c r="AD1004" s="316">
        <v>0</v>
      </c>
      <c r="AE1004" s="316">
        <v>0</v>
      </c>
      <c r="AF1004" s="316">
        <v>0</v>
      </c>
      <c r="AG1004" s="316">
        <v>0</v>
      </c>
      <c r="AH1004" s="316">
        <v>0</v>
      </c>
      <c r="AI1004" s="316">
        <v>0</v>
      </c>
      <c r="AJ1004" s="316">
        <v>0</v>
      </c>
      <c r="AK1004" s="316">
        <v>0</v>
      </c>
      <c r="AL1004" s="316">
        <v>0</v>
      </c>
    </row>
    <row r="1005" spans="1:38">
      <c r="A1005" s="316">
        <v>1097</v>
      </c>
      <c r="B1005" s="316" t="s">
        <v>3693</v>
      </c>
      <c r="C1005" s="316" t="s">
        <v>3731</v>
      </c>
      <c r="D1005" s="316">
        <f t="shared" si="15"/>
        <v>0</v>
      </c>
      <c r="G1005" s="316">
        <v>0</v>
      </c>
      <c r="H1005" s="316">
        <v>0</v>
      </c>
      <c r="I1005" s="316">
        <v>0</v>
      </c>
      <c r="J1005" s="316">
        <v>0</v>
      </c>
      <c r="K1005" s="316">
        <v>0</v>
      </c>
      <c r="L1005" s="316">
        <v>0</v>
      </c>
      <c r="M1005" s="316">
        <v>0</v>
      </c>
      <c r="N1005" s="316">
        <v>0</v>
      </c>
      <c r="O1005" s="316">
        <v>0</v>
      </c>
      <c r="P1005" s="316">
        <v>0</v>
      </c>
      <c r="Q1005" s="316">
        <v>0</v>
      </c>
      <c r="R1005" s="316">
        <v>0</v>
      </c>
      <c r="S1005" s="316">
        <v>0</v>
      </c>
      <c r="T1005" s="316">
        <v>0</v>
      </c>
      <c r="U1005" s="316">
        <v>0</v>
      </c>
      <c r="V1005" s="316">
        <v>0</v>
      </c>
      <c r="W1005" s="316">
        <v>0</v>
      </c>
      <c r="X1005" s="316">
        <v>0</v>
      </c>
      <c r="Y1005" s="316">
        <v>0</v>
      </c>
      <c r="Z1005" s="316">
        <v>0</v>
      </c>
      <c r="AA1005" s="316">
        <v>0</v>
      </c>
      <c r="AB1005" s="316">
        <v>0</v>
      </c>
      <c r="AC1005" s="316">
        <v>0</v>
      </c>
      <c r="AD1005" s="316">
        <v>0</v>
      </c>
      <c r="AE1005" s="316">
        <v>0</v>
      </c>
      <c r="AF1005" s="316">
        <v>0</v>
      </c>
      <c r="AG1005" s="316">
        <v>0</v>
      </c>
      <c r="AH1005" s="316">
        <v>0</v>
      </c>
      <c r="AI1005" s="316">
        <v>0</v>
      </c>
      <c r="AJ1005" s="316">
        <v>0</v>
      </c>
      <c r="AK1005" s="316">
        <v>0</v>
      </c>
      <c r="AL1005" s="316">
        <v>0</v>
      </c>
    </row>
    <row r="1006" spans="1:38">
      <c r="A1006" s="316">
        <v>1098</v>
      </c>
      <c r="B1006" s="316" t="s">
        <v>3630</v>
      </c>
      <c r="C1006" s="316" t="s">
        <v>3732</v>
      </c>
      <c r="D1006" s="316">
        <f t="shared" si="15"/>
        <v>0</v>
      </c>
      <c r="G1006" s="316">
        <v>0</v>
      </c>
      <c r="H1006" s="316">
        <v>0</v>
      </c>
      <c r="I1006" s="316">
        <v>0</v>
      </c>
      <c r="J1006" s="316">
        <v>0</v>
      </c>
      <c r="K1006" s="316">
        <v>0</v>
      </c>
      <c r="L1006" s="316">
        <v>0</v>
      </c>
      <c r="M1006" s="316">
        <v>0</v>
      </c>
      <c r="N1006" s="316">
        <v>0</v>
      </c>
      <c r="O1006" s="316">
        <v>0</v>
      </c>
      <c r="P1006" s="316">
        <v>0</v>
      </c>
      <c r="Q1006" s="316">
        <v>0</v>
      </c>
      <c r="R1006" s="316">
        <v>0</v>
      </c>
      <c r="S1006" s="316">
        <v>0</v>
      </c>
      <c r="T1006" s="316">
        <v>0</v>
      </c>
      <c r="U1006" s="316">
        <v>0</v>
      </c>
      <c r="V1006" s="316">
        <v>0</v>
      </c>
      <c r="W1006" s="316">
        <v>0</v>
      </c>
      <c r="X1006" s="316">
        <v>0</v>
      </c>
      <c r="Y1006" s="316">
        <v>0</v>
      </c>
      <c r="Z1006" s="316">
        <v>0</v>
      </c>
      <c r="AA1006" s="316">
        <v>0</v>
      </c>
      <c r="AB1006" s="316">
        <v>0</v>
      </c>
      <c r="AC1006" s="316">
        <v>0</v>
      </c>
      <c r="AD1006" s="316">
        <v>0</v>
      </c>
      <c r="AE1006" s="316">
        <v>0</v>
      </c>
      <c r="AF1006" s="316">
        <v>0</v>
      </c>
      <c r="AG1006" s="316">
        <v>0</v>
      </c>
      <c r="AH1006" s="316">
        <v>0</v>
      </c>
      <c r="AI1006" s="316">
        <v>0</v>
      </c>
      <c r="AJ1006" s="316">
        <v>0</v>
      </c>
      <c r="AK1006" s="316">
        <v>0</v>
      </c>
      <c r="AL1006" s="316">
        <v>0</v>
      </c>
    </row>
    <row r="1007" spans="1:38">
      <c r="A1007" s="316">
        <v>1099</v>
      </c>
      <c r="B1007" s="316" t="s">
        <v>3630</v>
      </c>
      <c r="C1007" s="316" t="s">
        <v>3733</v>
      </c>
      <c r="D1007" s="316">
        <f t="shared" si="15"/>
        <v>0</v>
      </c>
      <c r="G1007" s="316">
        <v>0</v>
      </c>
      <c r="H1007" s="316">
        <v>0</v>
      </c>
      <c r="I1007" s="316">
        <v>0</v>
      </c>
      <c r="J1007" s="316">
        <v>0</v>
      </c>
      <c r="K1007" s="316">
        <v>0</v>
      </c>
      <c r="L1007" s="316">
        <v>0</v>
      </c>
      <c r="M1007" s="316">
        <v>0</v>
      </c>
      <c r="N1007" s="316">
        <v>0</v>
      </c>
      <c r="O1007" s="316">
        <v>0</v>
      </c>
      <c r="P1007" s="316">
        <v>0</v>
      </c>
      <c r="Q1007" s="316">
        <v>0</v>
      </c>
      <c r="R1007" s="316">
        <v>0</v>
      </c>
      <c r="S1007" s="316">
        <v>0</v>
      </c>
      <c r="T1007" s="316">
        <v>0</v>
      </c>
      <c r="U1007" s="316">
        <v>0</v>
      </c>
      <c r="V1007" s="316">
        <v>0</v>
      </c>
      <c r="W1007" s="316">
        <v>0</v>
      </c>
      <c r="X1007" s="316">
        <v>0</v>
      </c>
      <c r="Y1007" s="316">
        <v>0</v>
      </c>
      <c r="Z1007" s="316">
        <v>0</v>
      </c>
      <c r="AA1007" s="316">
        <v>0</v>
      </c>
      <c r="AB1007" s="316">
        <v>0</v>
      </c>
      <c r="AC1007" s="316">
        <v>0</v>
      </c>
      <c r="AD1007" s="316">
        <v>0</v>
      </c>
      <c r="AE1007" s="316">
        <v>0</v>
      </c>
      <c r="AF1007" s="316">
        <v>0</v>
      </c>
      <c r="AG1007" s="316">
        <v>0</v>
      </c>
      <c r="AH1007" s="316">
        <v>0</v>
      </c>
      <c r="AI1007" s="316">
        <v>0</v>
      </c>
      <c r="AJ1007" s="316">
        <v>0</v>
      </c>
      <c r="AK1007" s="316">
        <v>0</v>
      </c>
      <c r="AL1007" s="316">
        <v>0</v>
      </c>
    </row>
    <row r="1008" spans="1:38">
      <c r="A1008" s="316">
        <v>1100</v>
      </c>
      <c r="B1008" s="316" t="s">
        <v>3630</v>
      </c>
      <c r="C1008" s="316" t="s">
        <v>3734</v>
      </c>
      <c r="D1008" s="316">
        <f t="shared" si="15"/>
        <v>0</v>
      </c>
      <c r="G1008" s="316">
        <v>0</v>
      </c>
      <c r="H1008" s="316">
        <v>0</v>
      </c>
      <c r="I1008" s="316">
        <v>0</v>
      </c>
      <c r="J1008" s="316">
        <v>0</v>
      </c>
      <c r="K1008" s="316">
        <v>0</v>
      </c>
      <c r="L1008" s="316">
        <v>0</v>
      </c>
      <c r="M1008" s="316">
        <v>0</v>
      </c>
      <c r="N1008" s="316">
        <v>0</v>
      </c>
      <c r="O1008" s="316">
        <v>0</v>
      </c>
      <c r="P1008" s="316">
        <v>0</v>
      </c>
      <c r="Q1008" s="316">
        <v>0</v>
      </c>
      <c r="R1008" s="316">
        <v>0</v>
      </c>
      <c r="S1008" s="316">
        <v>0</v>
      </c>
      <c r="T1008" s="316">
        <v>0</v>
      </c>
      <c r="U1008" s="316">
        <v>0</v>
      </c>
      <c r="V1008" s="316">
        <v>0</v>
      </c>
      <c r="W1008" s="316">
        <v>0</v>
      </c>
      <c r="X1008" s="316">
        <v>0</v>
      </c>
      <c r="Y1008" s="316">
        <v>0</v>
      </c>
      <c r="Z1008" s="316">
        <v>0</v>
      </c>
      <c r="AA1008" s="316">
        <v>0</v>
      </c>
      <c r="AB1008" s="316">
        <v>0</v>
      </c>
      <c r="AC1008" s="316">
        <v>0</v>
      </c>
      <c r="AD1008" s="316">
        <v>0</v>
      </c>
      <c r="AE1008" s="316">
        <v>0</v>
      </c>
      <c r="AF1008" s="316">
        <v>0</v>
      </c>
      <c r="AG1008" s="316">
        <v>0</v>
      </c>
      <c r="AH1008" s="316">
        <v>0</v>
      </c>
      <c r="AI1008" s="316">
        <v>0</v>
      </c>
      <c r="AJ1008" s="316">
        <v>0</v>
      </c>
      <c r="AK1008" s="316">
        <v>0</v>
      </c>
      <c r="AL1008" s="316">
        <v>0</v>
      </c>
    </row>
    <row r="1009" spans="1:38">
      <c r="A1009" s="316">
        <v>1101</v>
      </c>
      <c r="B1009" s="316" t="s">
        <v>3630</v>
      </c>
      <c r="C1009" s="316" t="s">
        <v>3735</v>
      </c>
      <c r="D1009" s="316">
        <f t="shared" si="15"/>
        <v>0</v>
      </c>
      <c r="G1009" s="316">
        <v>0</v>
      </c>
      <c r="H1009" s="316">
        <v>0</v>
      </c>
      <c r="I1009" s="316">
        <v>0</v>
      </c>
      <c r="J1009" s="316">
        <v>0</v>
      </c>
      <c r="K1009" s="316">
        <v>0</v>
      </c>
      <c r="L1009" s="316">
        <v>0</v>
      </c>
      <c r="M1009" s="316">
        <v>0</v>
      </c>
      <c r="N1009" s="316">
        <v>0</v>
      </c>
      <c r="O1009" s="316">
        <v>0</v>
      </c>
      <c r="P1009" s="316">
        <v>0</v>
      </c>
      <c r="Q1009" s="316">
        <v>0</v>
      </c>
      <c r="R1009" s="316">
        <v>0</v>
      </c>
      <c r="S1009" s="316">
        <v>0</v>
      </c>
      <c r="T1009" s="316">
        <v>0</v>
      </c>
      <c r="U1009" s="316">
        <v>0</v>
      </c>
      <c r="V1009" s="316">
        <v>0</v>
      </c>
      <c r="W1009" s="316">
        <v>0</v>
      </c>
      <c r="X1009" s="316">
        <v>0</v>
      </c>
      <c r="Y1009" s="316">
        <v>0</v>
      </c>
      <c r="Z1009" s="316">
        <v>0</v>
      </c>
      <c r="AA1009" s="316">
        <v>0</v>
      </c>
      <c r="AB1009" s="316">
        <v>0</v>
      </c>
      <c r="AC1009" s="316">
        <v>0</v>
      </c>
      <c r="AD1009" s="316">
        <v>0</v>
      </c>
      <c r="AE1009" s="316">
        <v>0</v>
      </c>
      <c r="AF1009" s="316">
        <v>0</v>
      </c>
      <c r="AG1009" s="316">
        <v>0</v>
      </c>
      <c r="AH1009" s="316">
        <v>0</v>
      </c>
      <c r="AI1009" s="316">
        <v>0</v>
      </c>
      <c r="AJ1009" s="316">
        <v>0</v>
      </c>
      <c r="AK1009" s="316">
        <v>0</v>
      </c>
      <c r="AL1009" s="316">
        <v>0</v>
      </c>
    </row>
    <row r="1010" spans="1:38">
      <c r="A1010" s="316">
        <v>1102</v>
      </c>
      <c r="B1010" s="316" t="s">
        <v>3630</v>
      </c>
      <c r="C1010" s="316" t="s">
        <v>3736</v>
      </c>
      <c r="D1010" s="316">
        <f t="shared" si="15"/>
        <v>0</v>
      </c>
      <c r="G1010" s="316">
        <v>0</v>
      </c>
      <c r="H1010" s="316">
        <v>0</v>
      </c>
      <c r="I1010" s="316">
        <v>0</v>
      </c>
      <c r="J1010" s="316">
        <v>0</v>
      </c>
      <c r="K1010" s="316">
        <v>0</v>
      </c>
      <c r="L1010" s="316">
        <v>0</v>
      </c>
      <c r="M1010" s="316">
        <v>0</v>
      </c>
      <c r="N1010" s="316">
        <v>0</v>
      </c>
      <c r="O1010" s="316">
        <v>0</v>
      </c>
      <c r="P1010" s="316">
        <v>0</v>
      </c>
      <c r="Q1010" s="316">
        <v>0</v>
      </c>
      <c r="R1010" s="316">
        <v>0</v>
      </c>
      <c r="S1010" s="316">
        <v>0</v>
      </c>
      <c r="T1010" s="316">
        <v>0</v>
      </c>
      <c r="U1010" s="316">
        <v>0</v>
      </c>
      <c r="V1010" s="316">
        <v>0</v>
      </c>
      <c r="W1010" s="316">
        <v>0</v>
      </c>
      <c r="X1010" s="316">
        <v>0</v>
      </c>
      <c r="Y1010" s="316">
        <v>0</v>
      </c>
      <c r="Z1010" s="316">
        <v>0</v>
      </c>
      <c r="AA1010" s="316">
        <v>0</v>
      </c>
      <c r="AB1010" s="316">
        <v>0</v>
      </c>
      <c r="AC1010" s="316">
        <v>0</v>
      </c>
      <c r="AD1010" s="316">
        <v>0</v>
      </c>
      <c r="AE1010" s="316">
        <v>0</v>
      </c>
      <c r="AF1010" s="316">
        <v>0</v>
      </c>
      <c r="AG1010" s="316">
        <v>0</v>
      </c>
      <c r="AH1010" s="316">
        <v>0</v>
      </c>
      <c r="AI1010" s="316">
        <v>0</v>
      </c>
      <c r="AJ1010" s="316">
        <v>0</v>
      </c>
      <c r="AK1010" s="316">
        <v>0</v>
      </c>
      <c r="AL1010" s="316">
        <v>0</v>
      </c>
    </row>
    <row r="1011" spans="1:38">
      <c r="A1011" s="316">
        <v>1103</v>
      </c>
      <c r="B1011" s="316" t="s">
        <v>3693</v>
      </c>
      <c r="C1011" s="316" t="s">
        <v>3737</v>
      </c>
      <c r="D1011" s="316">
        <f t="shared" si="15"/>
        <v>0</v>
      </c>
      <c r="G1011" s="316">
        <v>0</v>
      </c>
      <c r="H1011" s="316">
        <v>0</v>
      </c>
      <c r="I1011" s="316">
        <v>0</v>
      </c>
      <c r="J1011" s="316">
        <v>0</v>
      </c>
      <c r="K1011" s="316">
        <v>0</v>
      </c>
      <c r="L1011" s="316">
        <v>0</v>
      </c>
      <c r="M1011" s="316">
        <v>0</v>
      </c>
      <c r="N1011" s="316">
        <v>0</v>
      </c>
      <c r="O1011" s="316">
        <v>0</v>
      </c>
      <c r="P1011" s="316">
        <v>0</v>
      </c>
      <c r="Q1011" s="316">
        <v>0</v>
      </c>
      <c r="R1011" s="316">
        <v>0</v>
      </c>
      <c r="S1011" s="316">
        <v>0</v>
      </c>
      <c r="T1011" s="316">
        <v>0</v>
      </c>
      <c r="U1011" s="316">
        <v>0</v>
      </c>
      <c r="V1011" s="316">
        <v>0</v>
      </c>
      <c r="W1011" s="316">
        <v>0</v>
      </c>
      <c r="X1011" s="316">
        <v>0</v>
      </c>
      <c r="Y1011" s="316">
        <v>0</v>
      </c>
      <c r="Z1011" s="316">
        <v>0</v>
      </c>
      <c r="AA1011" s="316">
        <v>0</v>
      </c>
      <c r="AB1011" s="316">
        <v>0</v>
      </c>
      <c r="AC1011" s="316">
        <v>0</v>
      </c>
      <c r="AD1011" s="316">
        <v>0</v>
      </c>
      <c r="AE1011" s="316">
        <v>0</v>
      </c>
      <c r="AF1011" s="316">
        <v>0</v>
      </c>
      <c r="AG1011" s="316">
        <v>0</v>
      </c>
      <c r="AH1011" s="316">
        <v>0</v>
      </c>
      <c r="AI1011" s="316">
        <v>0</v>
      </c>
      <c r="AJ1011" s="316">
        <v>0</v>
      </c>
      <c r="AK1011" s="316">
        <v>0</v>
      </c>
      <c r="AL1011" s="316">
        <v>0</v>
      </c>
    </row>
    <row r="1012" spans="1:38">
      <c r="A1012" s="316">
        <v>1104</v>
      </c>
      <c r="B1012" s="316" t="s">
        <v>3630</v>
      </c>
      <c r="C1012" s="316" t="s">
        <v>3738</v>
      </c>
      <c r="D1012" s="316">
        <f t="shared" si="15"/>
        <v>0</v>
      </c>
      <c r="G1012" s="316">
        <v>0</v>
      </c>
      <c r="H1012" s="316">
        <v>0</v>
      </c>
      <c r="I1012" s="316">
        <v>0</v>
      </c>
      <c r="J1012" s="316">
        <v>0</v>
      </c>
      <c r="K1012" s="316">
        <v>0</v>
      </c>
      <c r="L1012" s="316">
        <v>0</v>
      </c>
      <c r="M1012" s="316">
        <v>0</v>
      </c>
      <c r="N1012" s="316">
        <v>0</v>
      </c>
      <c r="O1012" s="316">
        <v>0</v>
      </c>
      <c r="P1012" s="316">
        <v>0</v>
      </c>
      <c r="Q1012" s="316">
        <v>0</v>
      </c>
      <c r="R1012" s="316">
        <v>0</v>
      </c>
      <c r="S1012" s="316">
        <v>0</v>
      </c>
      <c r="T1012" s="316">
        <v>0</v>
      </c>
      <c r="U1012" s="316">
        <v>0</v>
      </c>
      <c r="V1012" s="316">
        <v>0</v>
      </c>
      <c r="W1012" s="316">
        <v>0</v>
      </c>
      <c r="X1012" s="316">
        <v>0</v>
      </c>
      <c r="Y1012" s="316">
        <v>0</v>
      </c>
      <c r="Z1012" s="316">
        <v>0</v>
      </c>
      <c r="AA1012" s="316">
        <v>0</v>
      </c>
      <c r="AB1012" s="316">
        <v>0</v>
      </c>
      <c r="AC1012" s="316">
        <v>0</v>
      </c>
      <c r="AD1012" s="316">
        <v>0</v>
      </c>
      <c r="AE1012" s="316">
        <v>0</v>
      </c>
      <c r="AF1012" s="316">
        <v>0</v>
      </c>
      <c r="AG1012" s="316">
        <v>0</v>
      </c>
      <c r="AH1012" s="316">
        <v>0</v>
      </c>
      <c r="AI1012" s="316">
        <v>0</v>
      </c>
      <c r="AJ1012" s="316">
        <v>0</v>
      </c>
      <c r="AK1012" s="316">
        <v>0</v>
      </c>
      <c r="AL1012" s="316">
        <v>0</v>
      </c>
    </row>
    <row r="1013" spans="1:38">
      <c r="A1013" s="316">
        <v>1105</v>
      </c>
      <c r="B1013" s="316" t="s">
        <v>3630</v>
      </c>
      <c r="C1013" s="316" t="s">
        <v>3739</v>
      </c>
      <c r="D1013" s="316">
        <f t="shared" si="15"/>
        <v>0</v>
      </c>
      <c r="G1013" s="316">
        <v>0</v>
      </c>
      <c r="H1013" s="316">
        <v>0</v>
      </c>
      <c r="I1013" s="316">
        <v>0</v>
      </c>
      <c r="J1013" s="316">
        <v>0</v>
      </c>
      <c r="K1013" s="316">
        <v>0</v>
      </c>
      <c r="L1013" s="316">
        <v>0</v>
      </c>
      <c r="M1013" s="316">
        <v>0</v>
      </c>
      <c r="N1013" s="316">
        <v>0</v>
      </c>
      <c r="O1013" s="316">
        <v>0</v>
      </c>
      <c r="P1013" s="316">
        <v>0</v>
      </c>
      <c r="Q1013" s="316">
        <v>0</v>
      </c>
      <c r="R1013" s="316">
        <v>0</v>
      </c>
      <c r="S1013" s="316">
        <v>0</v>
      </c>
      <c r="T1013" s="316">
        <v>0</v>
      </c>
      <c r="U1013" s="316">
        <v>0</v>
      </c>
      <c r="V1013" s="316">
        <v>0</v>
      </c>
      <c r="W1013" s="316">
        <v>0</v>
      </c>
      <c r="X1013" s="316">
        <v>0</v>
      </c>
      <c r="Y1013" s="316">
        <v>0</v>
      </c>
      <c r="Z1013" s="316">
        <v>0</v>
      </c>
      <c r="AA1013" s="316">
        <v>0</v>
      </c>
      <c r="AB1013" s="316">
        <v>0</v>
      </c>
      <c r="AC1013" s="316">
        <v>0</v>
      </c>
      <c r="AD1013" s="316">
        <v>0</v>
      </c>
      <c r="AE1013" s="316">
        <v>0</v>
      </c>
      <c r="AF1013" s="316">
        <v>0</v>
      </c>
      <c r="AG1013" s="316">
        <v>0</v>
      </c>
      <c r="AH1013" s="316">
        <v>0</v>
      </c>
      <c r="AI1013" s="316">
        <v>0</v>
      </c>
      <c r="AJ1013" s="316">
        <v>0</v>
      </c>
      <c r="AK1013" s="316">
        <v>0</v>
      </c>
      <c r="AL1013" s="316">
        <v>0</v>
      </c>
    </row>
    <row r="1014" spans="1:38">
      <c r="A1014" s="316">
        <v>1109</v>
      </c>
      <c r="B1014" s="316" t="s">
        <v>3630</v>
      </c>
      <c r="C1014" s="316" t="s">
        <v>3740</v>
      </c>
      <c r="D1014" s="316">
        <f t="shared" si="15"/>
        <v>0</v>
      </c>
      <c r="G1014" s="316">
        <v>0</v>
      </c>
      <c r="H1014" s="316">
        <v>0</v>
      </c>
      <c r="I1014" s="316">
        <v>0</v>
      </c>
      <c r="J1014" s="316">
        <v>0</v>
      </c>
      <c r="K1014" s="316">
        <v>0</v>
      </c>
      <c r="L1014" s="316">
        <v>0</v>
      </c>
      <c r="M1014" s="316">
        <v>0</v>
      </c>
      <c r="N1014" s="316">
        <v>0</v>
      </c>
      <c r="O1014" s="316">
        <v>0</v>
      </c>
      <c r="P1014" s="316">
        <v>0</v>
      </c>
      <c r="Q1014" s="316">
        <v>0</v>
      </c>
      <c r="R1014" s="316">
        <v>0</v>
      </c>
      <c r="S1014" s="316">
        <v>0</v>
      </c>
      <c r="T1014" s="316">
        <v>0</v>
      </c>
      <c r="U1014" s="316">
        <v>0</v>
      </c>
      <c r="V1014" s="316">
        <v>0</v>
      </c>
      <c r="W1014" s="316">
        <v>0</v>
      </c>
      <c r="X1014" s="316">
        <v>0</v>
      </c>
      <c r="Y1014" s="316">
        <v>0</v>
      </c>
      <c r="Z1014" s="316">
        <v>0</v>
      </c>
      <c r="AA1014" s="316">
        <v>0</v>
      </c>
      <c r="AB1014" s="316">
        <v>0</v>
      </c>
      <c r="AC1014" s="316">
        <v>0</v>
      </c>
      <c r="AD1014" s="316">
        <v>0</v>
      </c>
      <c r="AE1014" s="316">
        <v>0</v>
      </c>
      <c r="AF1014" s="316">
        <v>0</v>
      </c>
      <c r="AG1014" s="316">
        <v>0</v>
      </c>
      <c r="AH1014" s="316">
        <v>0</v>
      </c>
      <c r="AI1014" s="316">
        <v>0</v>
      </c>
      <c r="AJ1014" s="316">
        <v>0</v>
      </c>
      <c r="AK1014" s="316">
        <v>0</v>
      </c>
      <c r="AL1014" s="316">
        <v>0</v>
      </c>
    </row>
    <row r="1015" spans="1:38">
      <c r="A1015" s="316">
        <v>1110</v>
      </c>
      <c r="B1015" s="316" t="s">
        <v>3630</v>
      </c>
      <c r="C1015" s="316" t="s">
        <v>3741</v>
      </c>
      <c r="D1015" s="316">
        <f t="shared" si="15"/>
        <v>0</v>
      </c>
      <c r="G1015" s="316">
        <v>0</v>
      </c>
      <c r="H1015" s="316">
        <v>0</v>
      </c>
      <c r="I1015" s="316">
        <v>0</v>
      </c>
      <c r="J1015" s="316">
        <v>0</v>
      </c>
      <c r="K1015" s="316">
        <v>0</v>
      </c>
      <c r="L1015" s="316">
        <v>0</v>
      </c>
      <c r="M1015" s="316">
        <v>0</v>
      </c>
      <c r="N1015" s="316">
        <v>0</v>
      </c>
      <c r="O1015" s="316">
        <v>0</v>
      </c>
      <c r="P1015" s="316">
        <v>0</v>
      </c>
      <c r="Q1015" s="316">
        <v>0</v>
      </c>
      <c r="R1015" s="316">
        <v>0</v>
      </c>
      <c r="S1015" s="316">
        <v>0</v>
      </c>
      <c r="T1015" s="316">
        <v>0</v>
      </c>
      <c r="U1015" s="316">
        <v>0</v>
      </c>
      <c r="V1015" s="316">
        <v>0</v>
      </c>
      <c r="W1015" s="316">
        <v>0</v>
      </c>
      <c r="X1015" s="316">
        <v>0</v>
      </c>
      <c r="Y1015" s="316">
        <v>0</v>
      </c>
      <c r="Z1015" s="316">
        <v>0</v>
      </c>
      <c r="AA1015" s="316">
        <v>0</v>
      </c>
      <c r="AB1015" s="316">
        <v>0</v>
      </c>
      <c r="AC1015" s="316">
        <v>0</v>
      </c>
      <c r="AD1015" s="316">
        <v>0</v>
      </c>
      <c r="AE1015" s="316">
        <v>0</v>
      </c>
      <c r="AF1015" s="316">
        <v>0</v>
      </c>
      <c r="AG1015" s="316">
        <v>0</v>
      </c>
      <c r="AH1015" s="316">
        <v>0</v>
      </c>
      <c r="AI1015" s="316">
        <v>0</v>
      </c>
      <c r="AJ1015" s="316">
        <v>0</v>
      </c>
      <c r="AK1015" s="316">
        <v>0</v>
      </c>
      <c r="AL1015" s="316">
        <v>0</v>
      </c>
    </row>
    <row r="1016" spans="1:38">
      <c r="A1016" s="316">
        <v>1111</v>
      </c>
      <c r="B1016" s="316" t="s">
        <v>3630</v>
      </c>
      <c r="C1016" s="316" t="s">
        <v>3742</v>
      </c>
      <c r="D1016" s="316">
        <f t="shared" si="15"/>
        <v>0</v>
      </c>
      <c r="G1016" s="316">
        <v>0</v>
      </c>
      <c r="H1016" s="316">
        <v>0</v>
      </c>
      <c r="I1016" s="316">
        <v>0</v>
      </c>
      <c r="J1016" s="316">
        <v>0</v>
      </c>
      <c r="K1016" s="316">
        <v>0</v>
      </c>
      <c r="L1016" s="316">
        <v>0</v>
      </c>
      <c r="M1016" s="316">
        <v>0</v>
      </c>
      <c r="N1016" s="316">
        <v>0</v>
      </c>
      <c r="O1016" s="316">
        <v>0</v>
      </c>
      <c r="P1016" s="316">
        <v>0</v>
      </c>
      <c r="Q1016" s="316">
        <v>0</v>
      </c>
      <c r="R1016" s="316">
        <v>0</v>
      </c>
      <c r="S1016" s="316">
        <v>0</v>
      </c>
      <c r="T1016" s="316">
        <v>0</v>
      </c>
      <c r="U1016" s="316">
        <v>0</v>
      </c>
      <c r="V1016" s="316">
        <v>0</v>
      </c>
      <c r="W1016" s="316">
        <v>0</v>
      </c>
      <c r="X1016" s="316">
        <v>0</v>
      </c>
      <c r="Y1016" s="316">
        <v>0</v>
      </c>
      <c r="Z1016" s="316">
        <v>0</v>
      </c>
      <c r="AA1016" s="316">
        <v>0</v>
      </c>
      <c r="AB1016" s="316">
        <v>0</v>
      </c>
      <c r="AC1016" s="316">
        <v>0</v>
      </c>
      <c r="AD1016" s="316">
        <v>0</v>
      </c>
      <c r="AE1016" s="316">
        <v>0</v>
      </c>
      <c r="AF1016" s="316">
        <v>0</v>
      </c>
      <c r="AG1016" s="316">
        <v>0</v>
      </c>
      <c r="AH1016" s="316">
        <v>0</v>
      </c>
      <c r="AI1016" s="316">
        <v>0</v>
      </c>
      <c r="AJ1016" s="316">
        <v>0</v>
      </c>
      <c r="AK1016" s="316">
        <v>0</v>
      </c>
      <c r="AL1016" s="316">
        <v>0</v>
      </c>
    </row>
    <row r="1017" spans="1:38">
      <c r="A1017" s="316">
        <v>1112</v>
      </c>
      <c r="B1017" s="316" t="s">
        <v>3630</v>
      </c>
      <c r="C1017" s="316" t="s">
        <v>3743</v>
      </c>
      <c r="D1017" s="316">
        <f t="shared" si="15"/>
        <v>0</v>
      </c>
      <c r="G1017" s="316">
        <v>0</v>
      </c>
      <c r="H1017" s="316">
        <v>0</v>
      </c>
      <c r="I1017" s="316">
        <v>0</v>
      </c>
      <c r="J1017" s="316">
        <v>0</v>
      </c>
      <c r="K1017" s="316">
        <v>0</v>
      </c>
      <c r="L1017" s="316">
        <v>0</v>
      </c>
      <c r="M1017" s="316">
        <v>0</v>
      </c>
      <c r="N1017" s="316">
        <v>0</v>
      </c>
      <c r="O1017" s="316">
        <v>0</v>
      </c>
      <c r="P1017" s="316">
        <v>0</v>
      </c>
      <c r="Q1017" s="316">
        <v>0</v>
      </c>
      <c r="R1017" s="316">
        <v>0</v>
      </c>
      <c r="S1017" s="316">
        <v>0</v>
      </c>
      <c r="T1017" s="316">
        <v>0</v>
      </c>
      <c r="U1017" s="316">
        <v>0</v>
      </c>
      <c r="V1017" s="316">
        <v>0</v>
      </c>
      <c r="W1017" s="316">
        <v>0</v>
      </c>
      <c r="X1017" s="316">
        <v>0</v>
      </c>
      <c r="Y1017" s="316">
        <v>0</v>
      </c>
      <c r="Z1017" s="316">
        <v>0</v>
      </c>
      <c r="AA1017" s="316">
        <v>0</v>
      </c>
      <c r="AB1017" s="316">
        <v>0</v>
      </c>
      <c r="AC1017" s="316">
        <v>0</v>
      </c>
      <c r="AD1017" s="316">
        <v>0</v>
      </c>
      <c r="AE1017" s="316">
        <v>0</v>
      </c>
      <c r="AF1017" s="316">
        <v>0</v>
      </c>
      <c r="AG1017" s="316">
        <v>0</v>
      </c>
      <c r="AH1017" s="316">
        <v>0</v>
      </c>
      <c r="AI1017" s="316">
        <v>0</v>
      </c>
      <c r="AJ1017" s="316">
        <v>0</v>
      </c>
      <c r="AK1017" s="316">
        <v>0</v>
      </c>
      <c r="AL1017" s="316">
        <v>0</v>
      </c>
    </row>
    <row r="1018" spans="1:38">
      <c r="A1018" s="316">
        <v>1113</v>
      </c>
      <c r="B1018" s="316" t="s">
        <v>3630</v>
      </c>
      <c r="C1018" s="316" t="s">
        <v>3744</v>
      </c>
      <c r="D1018" s="316">
        <f t="shared" si="15"/>
        <v>0</v>
      </c>
      <c r="G1018" s="316">
        <v>0</v>
      </c>
      <c r="H1018" s="316">
        <v>0</v>
      </c>
      <c r="I1018" s="316">
        <v>0</v>
      </c>
      <c r="J1018" s="316">
        <v>0</v>
      </c>
      <c r="K1018" s="316">
        <v>0</v>
      </c>
      <c r="L1018" s="316">
        <v>0</v>
      </c>
      <c r="M1018" s="316">
        <v>0</v>
      </c>
      <c r="N1018" s="316">
        <v>0</v>
      </c>
      <c r="O1018" s="316">
        <v>0</v>
      </c>
      <c r="P1018" s="316">
        <v>0</v>
      </c>
      <c r="Q1018" s="316">
        <v>0</v>
      </c>
      <c r="R1018" s="316">
        <v>0</v>
      </c>
      <c r="S1018" s="316">
        <v>0</v>
      </c>
      <c r="T1018" s="316">
        <v>0</v>
      </c>
      <c r="U1018" s="316">
        <v>0</v>
      </c>
      <c r="V1018" s="316">
        <v>0</v>
      </c>
      <c r="W1018" s="316">
        <v>0</v>
      </c>
      <c r="X1018" s="316">
        <v>0</v>
      </c>
      <c r="Y1018" s="316">
        <v>0</v>
      </c>
      <c r="Z1018" s="316">
        <v>0</v>
      </c>
      <c r="AA1018" s="316">
        <v>0</v>
      </c>
      <c r="AB1018" s="316">
        <v>0</v>
      </c>
      <c r="AC1018" s="316">
        <v>0</v>
      </c>
      <c r="AD1018" s="316">
        <v>0</v>
      </c>
      <c r="AE1018" s="316">
        <v>0</v>
      </c>
      <c r="AF1018" s="316">
        <v>0</v>
      </c>
      <c r="AG1018" s="316">
        <v>0</v>
      </c>
      <c r="AH1018" s="316">
        <v>0</v>
      </c>
      <c r="AI1018" s="316">
        <v>0</v>
      </c>
      <c r="AJ1018" s="316">
        <v>0</v>
      </c>
      <c r="AK1018" s="316">
        <v>0</v>
      </c>
      <c r="AL1018" s="316">
        <v>0</v>
      </c>
    </row>
    <row r="1019" spans="1:38">
      <c r="A1019" s="316">
        <v>1114</v>
      </c>
      <c r="B1019" s="316" t="s">
        <v>3630</v>
      </c>
      <c r="C1019" s="316" t="s">
        <v>3745</v>
      </c>
      <c r="D1019" s="316">
        <f t="shared" si="15"/>
        <v>0</v>
      </c>
      <c r="G1019" s="316">
        <v>0</v>
      </c>
      <c r="H1019" s="316">
        <v>0</v>
      </c>
      <c r="I1019" s="316">
        <v>0</v>
      </c>
      <c r="J1019" s="316">
        <v>0</v>
      </c>
      <c r="K1019" s="316">
        <v>0</v>
      </c>
      <c r="L1019" s="316">
        <v>0</v>
      </c>
      <c r="M1019" s="316">
        <v>0</v>
      </c>
      <c r="N1019" s="316">
        <v>0</v>
      </c>
      <c r="O1019" s="316">
        <v>0</v>
      </c>
      <c r="P1019" s="316">
        <v>0</v>
      </c>
      <c r="Q1019" s="316">
        <v>0</v>
      </c>
      <c r="R1019" s="316">
        <v>0</v>
      </c>
      <c r="S1019" s="316">
        <v>0</v>
      </c>
      <c r="T1019" s="316">
        <v>0</v>
      </c>
      <c r="U1019" s="316">
        <v>0</v>
      </c>
      <c r="V1019" s="316">
        <v>0</v>
      </c>
      <c r="W1019" s="316">
        <v>0</v>
      </c>
      <c r="X1019" s="316">
        <v>0</v>
      </c>
      <c r="Y1019" s="316">
        <v>0</v>
      </c>
      <c r="Z1019" s="316">
        <v>0</v>
      </c>
      <c r="AA1019" s="316">
        <v>0</v>
      </c>
      <c r="AB1019" s="316">
        <v>0</v>
      </c>
      <c r="AC1019" s="316">
        <v>0</v>
      </c>
      <c r="AD1019" s="316">
        <v>0</v>
      </c>
      <c r="AE1019" s="316">
        <v>0</v>
      </c>
      <c r="AF1019" s="316">
        <v>0</v>
      </c>
      <c r="AG1019" s="316">
        <v>0</v>
      </c>
      <c r="AH1019" s="316">
        <v>0</v>
      </c>
      <c r="AI1019" s="316">
        <v>0</v>
      </c>
      <c r="AJ1019" s="316">
        <v>0</v>
      </c>
      <c r="AK1019" s="316">
        <v>0</v>
      </c>
      <c r="AL1019" s="316">
        <v>0</v>
      </c>
    </row>
    <row r="1020" spans="1:38">
      <c r="A1020" s="316">
        <v>1115</v>
      </c>
      <c r="B1020" s="316" t="s">
        <v>3630</v>
      </c>
      <c r="C1020" s="316" t="s">
        <v>3746</v>
      </c>
      <c r="D1020" s="316">
        <f t="shared" si="15"/>
        <v>0</v>
      </c>
      <c r="G1020" s="316">
        <v>0</v>
      </c>
      <c r="H1020" s="316">
        <v>0</v>
      </c>
      <c r="I1020" s="316">
        <v>0</v>
      </c>
      <c r="J1020" s="316">
        <v>0</v>
      </c>
      <c r="K1020" s="316">
        <v>0</v>
      </c>
      <c r="L1020" s="316">
        <v>0</v>
      </c>
      <c r="M1020" s="316">
        <v>0</v>
      </c>
      <c r="N1020" s="316">
        <v>0</v>
      </c>
      <c r="O1020" s="316">
        <v>0</v>
      </c>
      <c r="P1020" s="316">
        <v>0</v>
      </c>
      <c r="Q1020" s="316">
        <v>0</v>
      </c>
      <c r="R1020" s="316">
        <v>0</v>
      </c>
      <c r="S1020" s="316">
        <v>0</v>
      </c>
      <c r="T1020" s="316">
        <v>0</v>
      </c>
      <c r="U1020" s="316">
        <v>0</v>
      </c>
      <c r="V1020" s="316">
        <v>0</v>
      </c>
      <c r="W1020" s="316">
        <v>0</v>
      </c>
      <c r="X1020" s="316">
        <v>0</v>
      </c>
      <c r="Y1020" s="316">
        <v>0</v>
      </c>
      <c r="Z1020" s="316">
        <v>0</v>
      </c>
      <c r="AA1020" s="316">
        <v>0</v>
      </c>
      <c r="AB1020" s="316">
        <v>0</v>
      </c>
      <c r="AC1020" s="316">
        <v>0</v>
      </c>
      <c r="AD1020" s="316">
        <v>0</v>
      </c>
      <c r="AE1020" s="316">
        <v>0</v>
      </c>
      <c r="AF1020" s="316">
        <v>0</v>
      </c>
      <c r="AG1020" s="316">
        <v>0</v>
      </c>
      <c r="AH1020" s="316">
        <v>0</v>
      </c>
      <c r="AI1020" s="316">
        <v>0</v>
      </c>
      <c r="AJ1020" s="316">
        <v>0</v>
      </c>
      <c r="AK1020" s="316">
        <v>0</v>
      </c>
      <c r="AL1020" s="316">
        <v>0</v>
      </c>
    </row>
    <row r="1021" spans="1:38">
      <c r="A1021" s="316">
        <v>1116</v>
      </c>
      <c r="B1021" s="316" t="s">
        <v>3630</v>
      </c>
      <c r="C1021" s="316" t="s">
        <v>3747</v>
      </c>
      <c r="D1021" s="316">
        <f t="shared" si="15"/>
        <v>0</v>
      </c>
      <c r="G1021" s="316">
        <v>0</v>
      </c>
      <c r="H1021" s="316">
        <v>0</v>
      </c>
      <c r="I1021" s="316">
        <v>0</v>
      </c>
      <c r="J1021" s="316">
        <v>0</v>
      </c>
      <c r="K1021" s="316">
        <v>0</v>
      </c>
      <c r="L1021" s="316">
        <v>0</v>
      </c>
      <c r="M1021" s="316">
        <v>0</v>
      </c>
      <c r="N1021" s="316">
        <v>0</v>
      </c>
      <c r="O1021" s="316">
        <v>0</v>
      </c>
      <c r="P1021" s="316">
        <v>0</v>
      </c>
      <c r="Q1021" s="316">
        <v>0</v>
      </c>
      <c r="R1021" s="316">
        <v>0</v>
      </c>
      <c r="S1021" s="316">
        <v>0</v>
      </c>
      <c r="T1021" s="316">
        <v>0</v>
      </c>
      <c r="U1021" s="316">
        <v>0</v>
      </c>
      <c r="V1021" s="316">
        <v>0</v>
      </c>
      <c r="W1021" s="316">
        <v>0</v>
      </c>
      <c r="X1021" s="316">
        <v>0</v>
      </c>
      <c r="Y1021" s="316">
        <v>0</v>
      </c>
      <c r="Z1021" s="316">
        <v>0</v>
      </c>
      <c r="AA1021" s="316">
        <v>0</v>
      </c>
      <c r="AB1021" s="316">
        <v>0</v>
      </c>
      <c r="AC1021" s="316">
        <v>0</v>
      </c>
      <c r="AD1021" s="316">
        <v>0</v>
      </c>
      <c r="AE1021" s="316">
        <v>0</v>
      </c>
      <c r="AF1021" s="316">
        <v>0</v>
      </c>
      <c r="AG1021" s="316">
        <v>0</v>
      </c>
      <c r="AH1021" s="316">
        <v>0</v>
      </c>
      <c r="AI1021" s="316">
        <v>0</v>
      </c>
      <c r="AJ1021" s="316">
        <v>0</v>
      </c>
      <c r="AK1021" s="316">
        <v>0</v>
      </c>
      <c r="AL1021" s="316">
        <v>0</v>
      </c>
    </row>
    <row r="1022" spans="1:38">
      <c r="A1022" s="316">
        <v>1118</v>
      </c>
      <c r="B1022" s="316" t="s">
        <v>3630</v>
      </c>
      <c r="C1022" s="316" t="s">
        <v>3748</v>
      </c>
      <c r="D1022" s="316">
        <f t="shared" si="15"/>
        <v>0</v>
      </c>
      <c r="G1022" s="316">
        <v>0</v>
      </c>
      <c r="H1022" s="316">
        <v>0</v>
      </c>
      <c r="I1022" s="316">
        <v>0</v>
      </c>
      <c r="J1022" s="316">
        <v>0</v>
      </c>
      <c r="K1022" s="316">
        <v>0</v>
      </c>
      <c r="L1022" s="316">
        <v>0</v>
      </c>
      <c r="M1022" s="316">
        <v>0</v>
      </c>
      <c r="N1022" s="316">
        <v>0</v>
      </c>
      <c r="O1022" s="316">
        <v>0</v>
      </c>
      <c r="P1022" s="316">
        <v>0</v>
      </c>
      <c r="Q1022" s="316">
        <v>0</v>
      </c>
      <c r="R1022" s="316">
        <v>0</v>
      </c>
      <c r="S1022" s="316">
        <v>0</v>
      </c>
      <c r="T1022" s="316">
        <v>0</v>
      </c>
      <c r="U1022" s="316">
        <v>0</v>
      </c>
      <c r="V1022" s="316">
        <v>0</v>
      </c>
      <c r="W1022" s="316">
        <v>0</v>
      </c>
      <c r="X1022" s="316">
        <v>0</v>
      </c>
      <c r="Y1022" s="316">
        <v>0</v>
      </c>
      <c r="Z1022" s="316">
        <v>0</v>
      </c>
      <c r="AA1022" s="316">
        <v>0</v>
      </c>
      <c r="AB1022" s="316">
        <v>0</v>
      </c>
      <c r="AC1022" s="316">
        <v>0</v>
      </c>
      <c r="AD1022" s="316">
        <v>0</v>
      </c>
      <c r="AE1022" s="316">
        <v>0</v>
      </c>
      <c r="AF1022" s="316">
        <v>0</v>
      </c>
      <c r="AG1022" s="316">
        <v>0</v>
      </c>
      <c r="AH1022" s="316">
        <v>0</v>
      </c>
      <c r="AI1022" s="316">
        <v>0</v>
      </c>
      <c r="AJ1022" s="316">
        <v>0</v>
      </c>
      <c r="AK1022" s="316">
        <v>0</v>
      </c>
      <c r="AL1022" s="316">
        <v>0</v>
      </c>
    </row>
    <row r="1023" spans="1:38">
      <c r="A1023" s="316">
        <v>1120</v>
      </c>
      <c r="B1023" s="316" t="s">
        <v>3630</v>
      </c>
      <c r="C1023" s="316" t="s">
        <v>3749</v>
      </c>
      <c r="D1023" s="316">
        <f t="shared" si="15"/>
        <v>0</v>
      </c>
      <c r="G1023" s="316">
        <v>0</v>
      </c>
      <c r="H1023" s="316">
        <v>0</v>
      </c>
      <c r="I1023" s="316">
        <v>0</v>
      </c>
      <c r="J1023" s="316">
        <v>0</v>
      </c>
      <c r="K1023" s="316">
        <v>0</v>
      </c>
      <c r="L1023" s="316">
        <v>0</v>
      </c>
      <c r="M1023" s="316">
        <v>0</v>
      </c>
      <c r="N1023" s="316">
        <v>0</v>
      </c>
      <c r="O1023" s="316">
        <v>0</v>
      </c>
      <c r="P1023" s="316">
        <v>0</v>
      </c>
      <c r="Q1023" s="316">
        <v>0</v>
      </c>
      <c r="R1023" s="316">
        <v>0</v>
      </c>
      <c r="S1023" s="316">
        <v>0</v>
      </c>
      <c r="T1023" s="316">
        <v>0</v>
      </c>
      <c r="U1023" s="316">
        <v>0</v>
      </c>
      <c r="V1023" s="316">
        <v>0</v>
      </c>
      <c r="W1023" s="316">
        <v>0</v>
      </c>
      <c r="X1023" s="316">
        <v>0</v>
      </c>
      <c r="Y1023" s="316">
        <v>0</v>
      </c>
      <c r="Z1023" s="316">
        <v>0</v>
      </c>
      <c r="AA1023" s="316">
        <v>0</v>
      </c>
      <c r="AB1023" s="316">
        <v>0</v>
      </c>
      <c r="AC1023" s="316">
        <v>0</v>
      </c>
      <c r="AD1023" s="316">
        <v>0</v>
      </c>
      <c r="AE1023" s="316">
        <v>0</v>
      </c>
      <c r="AF1023" s="316">
        <v>0</v>
      </c>
      <c r="AG1023" s="316">
        <v>0</v>
      </c>
      <c r="AH1023" s="316">
        <v>0</v>
      </c>
      <c r="AI1023" s="316">
        <v>0</v>
      </c>
      <c r="AJ1023" s="316">
        <v>0</v>
      </c>
      <c r="AK1023" s="316">
        <v>0</v>
      </c>
      <c r="AL1023" s="316">
        <v>0</v>
      </c>
    </row>
    <row r="1024" spans="1:38">
      <c r="A1024" s="316">
        <v>1121</v>
      </c>
      <c r="B1024" s="316" t="s">
        <v>3630</v>
      </c>
      <c r="C1024" s="316" t="s">
        <v>3750</v>
      </c>
      <c r="D1024" s="316">
        <f t="shared" si="15"/>
        <v>0</v>
      </c>
      <c r="G1024" s="316">
        <v>0</v>
      </c>
      <c r="H1024" s="316">
        <v>0</v>
      </c>
      <c r="I1024" s="316">
        <v>0</v>
      </c>
      <c r="J1024" s="316">
        <v>0</v>
      </c>
      <c r="K1024" s="316">
        <v>0</v>
      </c>
      <c r="L1024" s="316">
        <v>0</v>
      </c>
      <c r="M1024" s="316">
        <v>0</v>
      </c>
      <c r="N1024" s="316">
        <v>0</v>
      </c>
      <c r="O1024" s="316">
        <v>0</v>
      </c>
      <c r="P1024" s="316">
        <v>0</v>
      </c>
      <c r="Q1024" s="316">
        <v>0</v>
      </c>
      <c r="R1024" s="316">
        <v>0</v>
      </c>
      <c r="S1024" s="316">
        <v>0</v>
      </c>
      <c r="T1024" s="316">
        <v>0</v>
      </c>
      <c r="U1024" s="316">
        <v>0</v>
      </c>
      <c r="V1024" s="316">
        <v>0</v>
      </c>
      <c r="W1024" s="316">
        <v>0</v>
      </c>
      <c r="X1024" s="316">
        <v>0</v>
      </c>
      <c r="Y1024" s="316">
        <v>0</v>
      </c>
      <c r="Z1024" s="316">
        <v>0</v>
      </c>
      <c r="AA1024" s="316">
        <v>0</v>
      </c>
      <c r="AB1024" s="316">
        <v>0</v>
      </c>
      <c r="AC1024" s="316">
        <v>0</v>
      </c>
      <c r="AD1024" s="316">
        <v>0</v>
      </c>
      <c r="AE1024" s="316">
        <v>0</v>
      </c>
      <c r="AF1024" s="316">
        <v>0</v>
      </c>
      <c r="AG1024" s="316">
        <v>0</v>
      </c>
      <c r="AH1024" s="316">
        <v>0</v>
      </c>
      <c r="AI1024" s="316">
        <v>0</v>
      </c>
      <c r="AJ1024" s="316">
        <v>0</v>
      </c>
      <c r="AK1024" s="316">
        <v>0</v>
      </c>
      <c r="AL1024" s="316">
        <v>0</v>
      </c>
    </row>
    <row r="1025" spans="1:38">
      <c r="A1025" s="316">
        <v>1122</v>
      </c>
      <c r="B1025" s="316" t="s">
        <v>3630</v>
      </c>
      <c r="C1025" s="316" t="s">
        <v>3751</v>
      </c>
      <c r="D1025" s="316">
        <f t="shared" si="15"/>
        <v>0</v>
      </c>
      <c r="G1025" s="316">
        <v>0</v>
      </c>
      <c r="H1025" s="316">
        <v>0</v>
      </c>
      <c r="I1025" s="316">
        <v>0</v>
      </c>
      <c r="J1025" s="316">
        <v>0</v>
      </c>
      <c r="K1025" s="316">
        <v>0</v>
      </c>
      <c r="L1025" s="316">
        <v>0</v>
      </c>
      <c r="M1025" s="316">
        <v>0</v>
      </c>
      <c r="N1025" s="316">
        <v>0</v>
      </c>
      <c r="O1025" s="316">
        <v>0</v>
      </c>
      <c r="P1025" s="316">
        <v>0</v>
      </c>
      <c r="Q1025" s="316">
        <v>0</v>
      </c>
      <c r="R1025" s="316">
        <v>0</v>
      </c>
      <c r="S1025" s="316">
        <v>0</v>
      </c>
      <c r="T1025" s="316">
        <v>0</v>
      </c>
      <c r="U1025" s="316">
        <v>0</v>
      </c>
      <c r="V1025" s="316">
        <v>0</v>
      </c>
      <c r="W1025" s="316">
        <v>0</v>
      </c>
      <c r="X1025" s="316">
        <v>0</v>
      </c>
      <c r="Y1025" s="316">
        <v>0</v>
      </c>
      <c r="Z1025" s="316">
        <v>0</v>
      </c>
      <c r="AA1025" s="316">
        <v>0</v>
      </c>
      <c r="AB1025" s="316">
        <v>0</v>
      </c>
      <c r="AC1025" s="316">
        <v>0</v>
      </c>
      <c r="AD1025" s="316">
        <v>0</v>
      </c>
      <c r="AE1025" s="316">
        <v>0</v>
      </c>
      <c r="AF1025" s="316">
        <v>0</v>
      </c>
      <c r="AG1025" s="316">
        <v>0</v>
      </c>
      <c r="AH1025" s="316">
        <v>0</v>
      </c>
      <c r="AI1025" s="316">
        <v>0</v>
      </c>
      <c r="AJ1025" s="316">
        <v>0</v>
      </c>
      <c r="AK1025" s="316">
        <v>0</v>
      </c>
      <c r="AL1025" s="316">
        <v>0</v>
      </c>
    </row>
    <row r="1026" spans="1:38">
      <c r="A1026" s="316">
        <v>1123</v>
      </c>
      <c r="B1026" s="316" t="s">
        <v>3630</v>
      </c>
      <c r="C1026" s="316" t="s">
        <v>3752</v>
      </c>
      <c r="D1026" s="316">
        <f t="shared" ref="D1026:D1089" si="16">IF(ISERROR(AL1026),0,AL1026)</f>
        <v>0</v>
      </c>
      <c r="G1026" s="316">
        <v>0</v>
      </c>
      <c r="H1026" s="316">
        <v>0</v>
      </c>
      <c r="I1026" s="316">
        <v>0</v>
      </c>
      <c r="J1026" s="316">
        <v>0</v>
      </c>
      <c r="K1026" s="316">
        <v>0</v>
      </c>
      <c r="L1026" s="316">
        <v>0</v>
      </c>
      <c r="M1026" s="316">
        <v>0</v>
      </c>
      <c r="N1026" s="316">
        <v>0</v>
      </c>
      <c r="O1026" s="316">
        <v>0</v>
      </c>
      <c r="P1026" s="316">
        <v>0</v>
      </c>
      <c r="Q1026" s="316">
        <v>0</v>
      </c>
      <c r="R1026" s="316">
        <v>0</v>
      </c>
      <c r="S1026" s="316">
        <v>0</v>
      </c>
      <c r="T1026" s="316">
        <v>0</v>
      </c>
      <c r="U1026" s="316">
        <v>0</v>
      </c>
      <c r="V1026" s="316">
        <v>0</v>
      </c>
      <c r="W1026" s="316">
        <v>0</v>
      </c>
      <c r="X1026" s="316">
        <v>0</v>
      </c>
      <c r="Y1026" s="316">
        <v>0</v>
      </c>
      <c r="Z1026" s="316">
        <v>0</v>
      </c>
      <c r="AA1026" s="316">
        <v>0</v>
      </c>
      <c r="AB1026" s="316">
        <v>0</v>
      </c>
      <c r="AC1026" s="316">
        <v>0</v>
      </c>
      <c r="AD1026" s="316">
        <v>0</v>
      </c>
      <c r="AE1026" s="316">
        <v>0</v>
      </c>
      <c r="AF1026" s="316">
        <v>0</v>
      </c>
      <c r="AG1026" s="316">
        <v>0</v>
      </c>
      <c r="AH1026" s="316">
        <v>0</v>
      </c>
      <c r="AI1026" s="316">
        <v>0</v>
      </c>
      <c r="AJ1026" s="316">
        <v>0</v>
      </c>
      <c r="AK1026" s="316">
        <v>0</v>
      </c>
      <c r="AL1026" s="316">
        <v>0</v>
      </c>
    </row>
    <row r="1027" spans="1:38">
      <c r="A1027" s="316">
        <v>1124</v>
      </c>
      <c r="B1027" s="316" t="s">
        <v>3630</v>
      </c>
      <c r="C1027" s="316" t="s">
        <v>3753</v>
      </c>
      <c r="D1027" s="316">
        <f t="shared" si="16"/>
        <v>0</v>
      </c>
      <c r="G1027" s="316">
        <v>0</v>
      </c>
      <c r="H1027" s="316">
        <v>0</v>
      </c>
      <c r="I1027" s="316">
        <v>0</v>
      </c>
      <c r="J1027" s="316">
        <v>0</v>
      </c>
      <c r="K1027" s="316">
        <v>0</v>
      </c>
      <c r="L1027" s="316">
        <v>0</v>
      </c>
      <c r="M1027" s="316">
        <v>0</v>
      </c>
      <c r="N1027" s="316">
        <v>0</v>
      </c>
      <c r="O1027" s="316">
        <v>0</v>
      </c>
      <c r="P1027" s="316">
        <v>0</v>
      </c>
      <c r="Q1027" s="316">
        <v>0</v>
      </c>
      <c r="R1027" s="316">
        <v>0</v>
      </c>
      <c r="S1027" s="316">
        <v>0</v>
      </c>
      <c r="T1027" s="316">
        <v>0</v>
      </c>
      <c r="U1027" s="316">
        <v>0</v>
      </c>
      <c r="V1027" s="316">
        <v>0</v>
      </c>
      <c r="W1027" s="316">
        <v>0</v>
      </c>
      <c r="X1027" s="316">
        <v>0</v>
      </c>
      <c r="Y1027" s="316">
        <v>0</v>
      </c>
      <c r="Z1027" s="316">
        <v>0</v>
      </c>
      <c r="AA1027" s="316">
        <v>0</v>
      </c>
      <c r="AB1027" s="316">
        <v>0</v>
      </c>
      <c r="AC1027" s="316">
        <v>0</v>
      </c>
      <c r="AD1027" s="316">
        <v>0</v>
      </c>
      <c r="AE1027" s="316">
        <v>0</v>
      </c>
      <c r="AF1027" s="316">
        <v>0</v>
      </c>
      <c r="AG1027" s="316">
        <v>0</v>
      </c>
      <c r="AH1027" s="316">
        <v>0</v>
      </c>
      <c r="AI1027" s="316">
        <v>0</v>
      </c>
      <c r="AJ1027" s="316">
        <v>0</v>
      </c>
      <c r="AK1027" s="316">
        <v>0</v>
      </c>
      <c r="AL1027" s="316">
        <v>0</v>
      </c>
    </row>
    <row r="1028" spans="1:38">
      <c r="A1028" s="316">
        <v>1125</v>
      </c>
      <c r="B1028" s="316" t="s">
        <v>3630</v>
      </c>
      <c r="C1028" s="316" t="s">
        <v>3754</v>
      </c>
      <c r="D1028" s="316">
        <f t="shared" si="16"/>
        <v>0</v>
      </c>
      <c r="G1028" s="316">
        <v>0</v>
      </c>
      <c r="H1028" s="316">
        <v>0</v>
      </c>
      <c r="I1028" s="316">
        <v>0</v>
      </c>
      <c r="J1028" s="316">
        <v>0</v>
      </c>
      <c r="K1028" s="316">
        <v>0</v>
      </c>
      <c r="L1028" s="316">
        <v>0</v>
      </c>
      <c r="M1028" s="316">
        <v>0</v>
      </c>
      <c r="N1028" s="316">
        <v>0</v>
      </c>
      <c r="O1028" s="316">
        <v>0</v>
      </c>
      <c r="P1028" s="316">
        <v>0</v>
      </c>
      <c r="Q1028" s="316">
        <v>0</v>
      </c>
      <c r="R1028" s="316">
        <v>0</v>
      </c>
      <c r="S1028" s="316">
        <v>0</v>
      </c>
      <c r="T1028" s="316">
        <v>0</v>
      </c>
      <c r="U1028" s="316">
        <v>0</v>
      </c>
      <c r="V1028" s="316">
        <v>0</v>
      </c>
      <c r="W1028" s="316">
        <v>0</v>
      </c>
      <c r="X1028" s="316">
        <v>0</v>
      </c>
      <c r="Y1028" s="316">
        <v>0</v>
      </c>
      <c r="Z1028" s="316">
        <v>0</v>
      </c>
      <c r="AA1028" s="316">
        <v>0</v>
      </c>
      <c r="AB1028" s="316">
        <v>0</v>
      </c>
      <c r="AC1028" s="316">
        <v>0</v>
      </c>
      <c r="AD1028" s="316">
        <v>0</v>
      </c>
      <c r="AE1028" s="316">
        <v>0</v>
      </c>
      <c r="AF1028" s="316">
        <v>0</v>
      </c>
      <c r="AG1028" s="316">
        <v>0</v>
      </c>
      <c r="AH1028" s="316">
        <v>0</v>
      </c>
      <c r="AI1028" s="316">
        <v>0</v>
      </c>
      <c r="AJ1028" s="316">
        <v>0</v>
      </c>
      <c r="AK1028" s="316">
        <v>0</v>
      </c>
      <c r="AL1028" s="316">
        <v>0</v>
      </c>
    </row>
    <row r="1029" spans="1:38">
      <c r="A1029" s="316">
        <v>1126</v>
      </c>
      <c r="B1029" s="316" t="s">
        <v>3630</v>
      </c>
      <c r="C1029" s="316" t="s">
        <v>3755</v>
      </c>
      <c r="D1029" s="316">
        <f t="shared" si="16"/>
        <v>0</v>
      </c>
      <c r="G1029" s="316">
        <v>0</v>
      </c>
      <c r="H1029" s="316">
        <v>0</v>
      </c>
      <c r="I1029" s="316">
        <v>0</v>
      </c>
      <c r="J1029" s="316">
        <v>0</v>
      </c>
      <c r="K1029" s="316">
        <v>0</v>
      </c>
      <c r="L1029" s="316">
        <v>0</v>
      </c>
      <c r="M1029" s="316">
        <v>0</v>
      </c>
      <c r="N1029" s="316">
        <v>0</v>
      </c>
      <c r="O1029" s="316">
        <v>0</v>
      </c>
      <c r="P1029" s="316">
        <v>0</v>
      </c>
      <c r="Q1029" s="316">
        <v>0</v>
      </c>
      <c r="R1029" s="316">
        <v>0</v>
      </c>
      <c r="S1029" s="316">
        <v>0</v>
      </c>
      <c r="T1029" s="316">
        <v>0</v>
      </c>
      <c r="U1029" s="316">
        <v>0</v>
      </c>
      <c r="V1029" s="316">
        <v>0</v>
      </c>
      <c r="W1029" s="316">
        <v>0</v>
      </c>
      <c r="X1029" s="316">
        <v>0</v>
      </c>
      <c r="Y1029" s="316">
        <v>0</v>
      </c>
      <c r="Z1029" s="316">
        <v>0</v>
      </c>
      <c r="AA1029" s="316">
        <v>0</v>
      </c>
      <c r="AB1029" s="316">
        <v>0</v>
      </c>
      <c r="AC1029" s="316">
        <v>0</v>
      </c>
      <c r="AD1029" s="316">
        <v>0</v>
      </c>
      <c r="AE1029" s="316">
        <v>0</v>
      </c>
      <c r="AF1029" s="316">
        <v>0</v>
      </c>
      <c r="AG1029" s="316">
        <v>0</v>
      </c>
      <c r="AH1029" s="316">
        <v>0</v>
      </c>
      <c r="AI1029" s="316">
        <v>0</v>
      </c>
      <c r="AJ1029" s="316">
        <v>0</v>
      </c>
      <c r="AK1029" s="316">
        <v>0</v>
      </c>
      <c r="AL1029" s="316">
        <v>0</v>
      </c>
    </row>
    <row r="1030" spans="1:38">
      <c r="A1030" s="316">
        <v>1136</v>
      </c>
      <c r="B1030" s="316" t="s">
        <v>3693</v>
      </c>
      <c r="C1030" s="316" t="s">
        <v>3756</v>
      </c>
      <c r="D1030" s="316">
        <f t="shared" si="16"/>
        <v>4400</v>
      </c>
      <c r="G1030" s="316">
        <v>0</v>
      </c>
      <c r="H1030" s="316">
        <v>0</v>
      </c>
      <c r="I1030" s="316">
        <v>0</v>
      </c>
      <c r="J1030" s="316">
        <v>0</v>
      </c>
      <c r="K1030" s="316">
        <v>0</v>
      </c>
      <c r="L1030" s="316">
        <v>0</v>
      </c>
      <c r="M1030" s="316">
        <v>1100</v>
      </c>
      <c r="N1030" s="316">
        <v>0</v>
      </c>
      <c r="O1030" s="316">
        <v>0</v>
      </c>
      <c r="P1030" s="316">
        <v>0</v>
      </c>
      <c r="Q1030" s="316">
        <v>0</v>
      </c>
      <c r="R1030" s="316">
        <v>0</v>
      </c>
      <c r="S1030" s="316">
        <v>1100</v>
      </c>
      <c r="T1030" s="316">
        <v>0</v>
      </c>
      <c r="U1030" s="316">
        <v>0</v>
      </c>
      <c r="V1030" s="316">
        <v>0</v>
      </c>
      <c r="W1030" s="316">
        <v>0</v>
      </c>
      <c r="X1030" s="316">
        <v>0</v>
      </c>
      <c r="Y1030" s="316">
        <v>0</v>
      </c>
      <c r="Z1030" s="316">
        <v>1100</v>
      </c>
      <c r="AA1030" s="316">
        <v>0</v>
      </c>
      <c r="AB1030" s="316">
        <v>0</v>
      </c>
      <c r="AC1030" s="316">
        <v>0</v>
      </c>
      <c r="AD1030" s="316">
        <v>0</v>
      </c>
      <c r="AE1030" s="316">
        <v>0</v>
      </c>
      <c r="AF1030" s="316">
        <v>0</v>
      </c>
      <c r="AG1030" s="316">
        <v>1100</v>
      </c>
      <c r="AH1030" s="316">
        <v>0</v>
      </c>
      <c r="AI1030" s="316">
        <v>0</v>
      </c>
      <c r="AJ1030" s="316">
        <v>0</v>
      </c>
      <c r="AK1030" s="316">
        <v>0</v>
      </c>
      <c r="AL1030" s="316">
        <v>4400</v>
      </c>
    </row>
    <row r="1031" spans="1:38">
      <c r="A1031" s="316">
        <v>1137</v>
      </c>
      <c r="B1031" s="316" t="s">
        <v>3693</v>
      </c>
      <c r="C1031" s="316" t="s">
        <v>3757</v>
      </c>
      <c r="D1031" s="316">
        <f t="shared" si="16"/>
        <v>3600</v>
      </c>
      <c r="G1031" s="316">
        <v>0</v>
      </c>
      <c r="H1031" s="316">
        <v>0</v>
      </c>
      <c r="I1031" s="316">
        <v>0</v>
      </c>
      <c r="J1031" s="316">
        <v>0</v>
      </c>
      <c r="K1031" s="316">
        <v>0</v>
      </c>
      <c r="L1031" s="316">
        <v>0</v>
      </c>
      <c r="M1031" s="316">
        <v>0</v>
      </c>
      <c r="N1031" s="316">
        <v>0</v>
      </c>
      <c r="O1031" s="316">
        <v>0</v>
      </c>
      <c r="P1031" s="316">
        <v>1800</v>
      </c>
      <c r="Q1031" s="316">
        <v>0</v>
      </c>
      <c r="R1031" s="316">
        <v>0</v>
      </c>
      <c r="S1031" s="316">
        <v>0</v>
      </c>
      <c r="T1031" s="316">
        <v>0</v>
      </c>
      <c r="U1031" s="316">
        <v>0</v>
      </c>
      <c r="V1031" s="316">
        <v>0</v>
      </c>
      <c r="W1031" s="316">
        <v>0</v>
      </c>
      <c r="X1031" s="316">
        <v>0</v>
      </c>
      <c r="Y1031" s="316">
        <v>0</v>
      </c>
      <c r="Z1031" s="316">
        <v>1800</v>
      </c>
      <c r="AA1031" s="316">
        <v>0</v>
      </c>
      <c r="AB1031" s="316">
        <v>0</v>
      </c>
      <c r="AC1031" s="316">
        <v>0</v>
      </c>
      <c r="AD1031" s="316">
        <v>0</v>
      </c>
      <c r="AE1031" s="316">
        <v>0</v>
      </c>
      <c r="AF1031" s="316">
        <v>0</v>
      </c>
      <c r="AG1031" s="316">
        <v>0</v>
      </c>
      <c r="AH1031" s="316">
        <v>0</v>
      </c>
      <c r="AI1031" s="316">
        <v>0</v>
      </c>
      <c r="AJ1031" s="316">
        <v>0</v>
      </c>
      <c r="AK1031" s="316">
        <v>0</v>
      </c>
      <c r="AL1031" s="316">
        <v>3600</v>
      </c>
    </row>
    <row r="1032" spans="1:38">
      <c r="A1032" s="316">
        <v>1138</v>
      </c>
      <c r="B1032" s="316" t="s">
        <v>3630</v>
      </c>
      <c r="C1032" s="316" t="s">
        <v>3758</v>
      </c>
      <c r="D1032" s="316">
        <f t="shared" si="16"/>
        <v>0</v>
      </c>
      <c r="G1032" s="316">
        <v>0</v>
      </c>
      <c r="H1032" s="316">
        <v>0</v>
      </c>
      <c r="I1032" s="316">
        <v>0</v>
      </c>
      <c r="J1032" s="316">
        <v>0</v>
      </c>
      <c r="K1032" s="316">
        <v>0</v>
      </c>
      <c r="L1032" s="316">
        <v>0</v>
      </c>
      <c r="M1032" s="316">
        <v>0</v>
      </c>
      <c r="N1032" s="316">
        <v>0</v>
      </c>
      <c r="O1032" s="316">
        <v>0</v>
      </c>
      <c r="P1032" s="316">
        <v>0</v>
      </c>
      <c r="Q1032" s="316">
        <v>0</v>
      </c>
      <c r="R1032" s="316">
        <v>0</v>
      </c>
      <c r="S1032" s="316">
        <v>0</v>
      </c>
      <c r="T1032" s="316">
        <v>0</v>
      </c>
      <c r="U1032" s="316">
        <v>0</v>
      </c>
      <c r="V1032" s="316">
        <v>0</v>
      </c>
      <c r="W1032" s="316">
        <v>0</v>
      </c>
      <c r="X1032" s="316">
        <v>0</v>
      </c>
      <c r="Y1032" s="316">
        <v>0</v>
      </c>
      <c r="Z1032" s="316">
        <v>0</v>
      </c>
      <c r="AA1032" s="316">
        <v>0</v>
      </c>
      <c r="AB1032" s="316">
        <v>0</v>
      </c>
      <c r="AC1032" s="316">
        <v>0</v>
      </c>
      <c r="AD1032" s="316">
        <v>0</v>
      </c>
      <c r="AE1032" s="316">
        <v>0</v>
      </c>
      <c r="AF1032" s="316">
        <v>0</v>
      </c>
      <c r="AG1032" s="316">
        <v>0</v>
      </c>
      <c r="AH1032" s="316">
        <v>0</v>
      </c>
      <c r="AI1032" s="316">
        <v>0</v>
      </c>
      <c r="AJ1032" s="316">
        <v>0</v>
      </c>
      <c r="AK1032" s="316">
        <v>0</v>
      </c>
      <c r="AL1032" s="316">
        <v>0</v>
      </c>
    </row>
    <row r="1033" spans="1:38">
      <c r="A1033" s="316">
        <v>1139</v>
      </c>
      <c r="B1033" s="316" t="s">
        <v>3630</v>
      </c>
      <c r="C1033" s="316" t="s">
        <v>3759</v>
      </c>
      <c r="D1033" s="316">
        <f t="shared" si="16"/>
        <v>3900</v>
      </c>
      <c r="G1033" s="316">
        <v>0</v>
      </c>
      <c r="H1033" s="316">
        <v>0</v>
      </c>
      <c r="I1033" s="316">
        <v>0</v>
      </c>
      <c r="J1033" s="316">
        <v>0</v>
      </c>
      <c r="K1033" s="316">
        <v>0</v>
      </c>
      <c r="L1033" s="316">
        <v>0</v>
      </c>
      <c r="M1033" s="316">
        <v>0</v>
      </c>
      <c r="N1033" s="316">
        <v>0</v>
      </c>
      <c r="O1033" s="316">
        <v>0</v>
      </c>
      <c r="P1033" s="316">
        <v>0</v>
      </c>
      <c r="Q1033" s="316">
        <v>1300</v>
      </c>
      <c r="R1033" s="316">
        <v>0</v>
      </c>
      <c r="S1033" s="316">
        <v>0</v>
      </c>
      <c r="T1033" s="316">
        <v>0</v>
      </c>
      <c r="U1033" s="316">
        <v>0</v>
      </c>
      <c r="V1033" s="316">
        <v>0</v>
      </c>
      <c r="W1033" s="316">
        <v>0</v>
      </c>
      <c r="X1033" s="316">
        <v>1300</v>
      </c>
      <c r="Y1033" s="316">
        <v>0</v>
      </c>
      <c r="Z1033" s="316">
        <v>0</v>
      </c>
      <c r="AA1033" s="316">
        <v>0</v>
      </c>
      <c r="AB1033" s="316">
        <v>0</v>
      </c>
      <c r="AC1033" s="316">
        <v>0</v>
      </c>
      <c r="AD1033" s="316">
        <v>0</v>
      </c>
      <c r="AE1033" s="316">
        <v>0</v>
      </c>
      <c r="AF1033" s="316">
        <v>0</v>
      </c>
      <c r="AG1033" s="316">
        <v>1300</v>
      </c>
      <c r="AH1033" s="316">
        <v>0</v>
      </c>
      <c r="AI1033" s="316">
        <v>0</v>
      </c>
      <c r="AJ1033" s="316">
        <v>0</v>
      </c>
      <c r="AK1033" s="316">
        <v>0</v>
      </c>
      <c r="AL1033" s="316">
        <v>3900</v>
      </c>
    </row>
    <row r="1034" spans="1:38">
      <c r="A1034" s="316">
        <v>1140</v>
      </c>
      <c r="B1034" s="316" t="s">
        <v>3693</v>
      </c>
      <c r="C1034" s="316" t="s">
        <v>3760</v>
      </c>
      <c r="D1034" s="316">
        <f t="shared" si="16"/>
        <v>4800</v>
      </c>
      <c r="G1034" s="316">
        <v>0</v>
      </c>
      <c r="H1034" s="316">
        <v>0</v>
      </c>
      <c r="I1034" s="316">
        <v>0</v>
      </c>
      <c r="J1034" s="316">
        <v>0</v>
      </c>
      <c r="K1034" s="316">
        <v>0</v>
      </c>
      <c r="L1034" s="316">
        <v>0</v>
      </c>
      <c r="M1034" s="316">
        <v>1200</v>
      </c>
      <c r="N1034" s="316">
        <v>0</v>
      </c>
      <c r="O1034" s="316">
        <v>0</v>
      </c>
      <c r="P1034" s="316">
        <v>0</v>
      </c>
      <c r="Q1034" s="316">
        <v>0</v>
      </c>
      <c r="R1034" s="316">
        <v>0</v>
      </c>
      <c r="S1034" s="316">
        <v>0</v>
      </c>
      <c r="T1034" s="316">
        <v>1200</v>
      </c>
      <c r="U1034" s="316">
        <v>0</v>
      </c>
      <c r="V1034" s="316">
        <v>0</v>
      </c>
      <c r="W1034" s="316">
        <v>0</v>
      </c>
      <c r="X1034" s="316">
        <v>0</v>
      </c>
      <c r="Y1034" s="316">
        <v>0</v>
      </c>
      <c r="Z1034" s="316">
        <v>0</v>
      </c>
      <c r="AA1034" s="316">
        <v>1200</v>
      </c>
      <c r="AB1034" s="316">
        <v>0</v>
      </c>
      <c r="AC1034" s="316">
        <v>0</v>
      </c>
      <c r="AD1034" s="316">
        <v>0</v>
      </c>
      <c r="AE1034" s="316">
        <v>0</v>
      </c>
      <c r="AF1034" s="316">
        <v>0</v>
      </c>
      <c r="AG1034" s="316">
        <v>0</v>
      </c>
      <c r="AH1034" s="316">
        <v>1200</v>
      </c>
      <c r="AI1034" s="316">
        <v>0</v>
      </c>
      <c r="AJ1034" s="316">
        <v>0</v>
      </c>
      <c r="AK1034" s="316">
        <v>0</v>
      </c>
      <c r="AL1034" s="316">
        <v>4800</v>
      </c>
    </row>
    <row r="1035" spans="1:38">
      <c r="A1035" s="316">
        <v>1141</v>
      </c>
      <c r="B1035" s="316" t="s">
        <v>3693</v>
      </c>
      <c r="C1035" s="316" t="s">
        <v>3761</v>
      </c>
      <c r="D1035" s="316">
        <f t="shared" si="16"/>
        <v>4800</v>
      </c>
      <c r="G1035" s="316">
        <v>0</v>
      </c>
      <c r="H1035" s="316">
        <v>0</v>
      </c>
      <c r="I1035" s="316">
        <v>0</v>
      </c>
      <c r="J1035" s="316">
        <v>0</v>
      </c>
      <c r="K1035" s="316">
        <v>0</v>
      </c>
      <c r="L1035" s="316">
        <v>0</v>
      </c>
      <c r="M1035" s="316">
        <v>1200</v>
      </c>
      <c r="N1035" s="316">
        <v>0</v>
      </c>
      <c r="O1035" s="316">
        <v>0</v>
      </c>
      <c r="P1035" s="316">
        <v>0</v>
      </c>
      <c r="Q1035" s="316">
        <v>0</v>
      </c>
      <c r="R1035" s="316">
        <v>1200</v>
      </c>
      <c r="S1035" s="316">
        <v>0</v>
      </c>
      <c r="T1035" s="316">
        <v>0</v>
      </c>
      <c r="U1035" s="316">
        <v>0</v>
      </c>
      <c r="V1035" s="316">
        <v>0</v>
      </c>
      <c r="W1035" s="316">
        <v>0</v>
      </c>
      <c r="X1035" s="316">
        <v>0</v>
      </c>
      <c r="Y1035" s="316">
        <v>1200</v>
      </c>
      <c r="Z1035" s="316">
        <v>0</v>
      </c>
      <c r="AA1035" s="316">
        <v>0</v>
      </c>
      <c r="AB1035" s="316">
        <v>0</v>
      </c>
      <c r="AC1035" s="316">
        <v>0</v>
      </c>
      <c r="AD1035" s="316">
        <v>0</v>
      </c>
      <c r="AE1035" s="316">
        <v>0</v>
      </c>
      <c r="AF1035" s="316">
        <v>0</v>
      </c>
      <c r="AG1035" s="316">
        <v>0</v>
      </c>
      <c r="AH1035" s="316">
        <v>1200</v>
      </c>
      <c r="AI1035" s="316">
        <v>0</v>
      </c>
      <c r="AJ1035" s="316">
        <v>0</v>
      </c>
      <c r="AK1035" s="316">
        <v>0</v>
      </c>
      <c r="AL1035" s="316">
        <v>4800</v>
      </c>
    </row>
    <row r="1036" spans="1:38">
      <c r="A1036" s="316">
        <v>1142</v>
      </c>
      <c r="B1036" s="316" t="s">
        <v>3693</v>
      </c>
      <c r="C1036" s="316" t="s">
        <v>3762</v>
      </c>
      <c r="D1036" s="316">
        <f t="shared" si="16"/>
        <v>4800</v>
      </c>
      <c r="G1036" s="316">
        <v>0</v>
      </c>
      <c r="H1036" s="316">
        <v>0</v>
      </c>
      <c r="I1036" s="316">
        <v>0</v>
      </c>
      <c r="J1036" s="316">
        <v>0</v>
      </c>
      <c r="K1036" s="316">
        <v>0</v>
      </c>
      <c r="L1036" s="316">
        <v>0</v>
      </c>
      <c r="M1036" s="316">
        <v>0</v>
      </c>
      <c r="N1036" s="316">
        <v>0</v>
      </c>
      <c r="O1036" s="316">
        <v>0</v>
      </c>
      <c r="P1036" s="316">
        <v>1200</v>
      </c>
      <c r="Q1036" s="316">
        <v>0</v>
      </c>
      <c r="R1036" s="316">
        <v>0</v>
      </c>
      <c r="S1036" s="316">
        <v>0</v>
      </c>
      <c r="T1036" s="316">
        <v>1200</v>
      </c>
      <c r="U1036" s="316">
        <v>0</v>
      </c>
      <c r="V1036" s="316">
        <v>0</v>
      </c>
      <c r="W1036" s="316">
        <v>0</v>
      </c>
      <c r="X1036" s="316">
        <v>0</v>
      </c>
      <c r="Y1036" s="316">
        <v>0</v>
      </c>
      <c r="Z1036" s="316">
        <v>0</v>
      </c>
      <c r="AA1036" s="316">
        <v>0</v>
      </c>
      <c r="AB1036" s="316">
        <v>0</v>
      </c>
      <c r="AC1036" s="316">
        <v>0</v>
      </c>
      <c r="AD1036" s="316">
        <v>1200</v>
      </c>
      <c r="AE1036" s="316">
        <v>0</v>
      </c>
      <c r="AF1036" s="316">
        <v>0</v>
      </c>
      <c r="AG1036" s="316">
        <v>0</v>
      </c>
      <c r="AH1036" s="316">
        <v>0</v>
      </c>
      <c r="AI1036" s="316">
        <v>0</v>
      </c>
      <c r="AJ1036" s="316">
        <v>0</v>
      </c>
      <c r="AK1036" s="316">
        <v>1200</v>
      </c>
      <c r="AL1036" s="316">
        <v>4800</v>
      </c>
    </row>
    <row r="1037" spans="1:38">
      <c r="A1037" s="316">
        <v>1143</v>
      </c>
      <c r="B1037" s="316" t="s">
        <v>3630</v>
      </c>
      <c r="C1037" s="316" t="s">
        <v>3763</v>
      </c>
      <c r="D1037" s="316">
        <f t="shared" si="16"/>
        <v>900</v>
      </c>
      <c r="G1037" s="316">
        <v>0</v>
      </c>
      <c r="H1037" s="316">
        <v>0</v>
      </c>
      <c r="I1037" s="316">
        <v>0</v>
      </c>
      <c r="J1037" s="316">
        <v>0</v>
      </c>
      <c r="K1037" s="316">
        <v>0</v>
      </c>
      <c r="L1037" s="316">
        <v>0</v>
      </c>
      <c r="M1037" s="316">
        <v>0</v>
      </c>
      <c r="N1037" s="316">
        <v>0</v>
      </c>
      <c r="O1037" s="316">
        <v>0</v>
      </c>
      <c r="P1037" s="316">
        <v>0</v>
      </c>
      <c r="Q1037" s="316">
        <v>0</v>
      </c>
      <c r="R1037" s="316">
        <v>0</v>
      </c>
      <c r="S1037" s="316">
        <v>0</v>
      </c>
      <c r="T1037" s="316">
        <v>0</v>
      </c>
      <c r="U1037" s="316">
        <v>0</v>
      </c>
      <c r="V1037" s="316">
        <v>0</v>
      </c>
      <c r="W1037" s="316">
        <v>0</v>
      </c>
      <c r="X1037" s="316">
        <v>0</v>
      </c>
      <c r="Y1037" s="316">
        <v>0</v>
      </c>
      <c r="Z1037" s="316">
        <v>0</v>
      </c>
      <c r="AA1037" s="316">
        <v>900</v>
      </c>
      <c r="AB1037" s="316">
        <v>0</v>
      </c>
      <c r="AC1037" s="316">
        <v>0</v>
      </c>
      <c r="AD1037" s="316">
        <v>0</v>
      </c>
      <c r="AE1037" s="316">
        <v>0</v>
      </c>
      <c r="AF1037" s="316">
        <v>0</v>
      </c>
      <c r="AG1037" s="316">
        <v>0</v>
      </c>
      <c r="AH1037" s="316">
        <v>0</v>
      </c>
      <c r="AI1037" s="316">
        <v>0</v>
      </c>
      <c r="AJ1037" s="316">
        <v>0</v>
      </c>
      <c r="AK1037" s="316">
        <v>0</v>
      </c>
      <c r="AL1037" s="316">
        <v>900</v>
      </c>
    </row>
    <row r="1038" spans="1:38">
      <c r="A1038" s="316">
        <v>1144</v>
      </c>
      <c r="B1038" s="316" t="s">
        <v>3630</v>
      </c>
      <c r="C1038" s="316" t="s">
        <v>3764</v>
      </c>
      <c r="D1038" s="316">
        <f t="shared" si="16"/>
        <v>900</v>
      </c>
      <c r="G1038" s="316">
        <v>0</v>
      </c>
      <c r="H1038" s="316">
        <v>0</v>
      </c>
      <c r="I1038" s="316">
        <v>0</v>
      </c>
      <c r="J1038" s="316">
        <v>0</v>
      </c>
      <c r="K1038" s="316">
        <v>0</v>
      </c>
      <c r="L1038" s="316">
        <v>0</v>
      </c>
      <c r="M1038" s="316">
        <v>0</v>
      </c>
      <c r="N1038" s="316">
        <v>0</v>
      </c>
      <c r="O1038" s="316">
        <v>0</v>
      </c>
      <c r="P1038" s="316">
        <v>0</v>
      </c>
      <c r="Q1038" s="316">
        <v>0</v>
      </c>
      <c r="R1038" s="316">
        <v>0</v>
      </c>
      <c r="S1038" s="316">
        <v>0</v>
      </c>
      <c r="T1038" s="316">
        <v>0</v>
      </c>
      <c r="U1038" s="316">
        <v>0</v>
      </c>
      <c r="V1038" s="316">
        <v>0</v>
      </c>
      <c r="W1038" s="316">
        <v>0</v>
      </c>
      <c r="X1038" s="316">
        <v>0</v>
      </c>
      <c r="Y1038" s="316">
        <v>0</v>
      </c>
      <c r="Z1038" s="316">
        <v>0</v>
      </c>
      <c r="AA1038" s="316">
        <v>900</v>
      </c>
      <c r="AB1038" s="316">
        <v>0</v>
      </c>
      <c r="AC1038" s="316">
        <v>0</v>
      </c>
      <c r="AD1038" s="316">
        <v>0</v>
      </c>
      <c r="AE1038" s="316">
        <v>0</v>
      </c>
      <c r="AF1038" s="316">
        <v>0</v>
      </c>
      <c r="AG1038" s="316">
        <v>0</v>
      </c>
      <c r="AH1038" s="316">
        <v>0</v>
      </c>
      <c r="AI1038" s="316">
        <v>0</v>
      </c>
      <c r="AJ1038" s="316">
        <v>0</v>
      </c>
      <c r="AK1038" s="316">
        <v>0</v>
      </c>
      <c r="AL1038" s="316">
        <v>900</v>
      </c>
    </row>
    <row r="1039" spans="1:38">
      <c r="A1039" s="316">
        <v>1145</v>
      </c>
      <c r="B1039" s="316" t="s">
        <v>3630</v>
      </c>
      <c r="C1039" s="316" t="s">
        <v>3765</v>
      </c>
      <c r="D1039" s="316">
        <f t="shared" si="16"/>
        <v>4200</v>
      </c>
      <c r="G1039" s="316">
        <v>0</v>
      </c>
      <c r="H1039" s="316">
        <v>0</v>
      </c>
      <c r="I1039" s="316">
        <v>0</v>
      </c>
      <c r="J1039" s="316">
        <v>0</v>
      </c>
      <c r="K1039" s="316">
        <v>0</v>
      </c>
      <c r="L1039" s="316">
        <v>0</v>
      </c>
      <c r="M1039" s="316">
        <v>0</v>
      </c>
      <c r="N1039" s="316">
        <v>0</v>
      </c>
      <c r="O1039" s="316">
        <v>0</v>
      </c>
      <c r="P1039" s="316">
        <v>0</v>
      </c>
      <c r="Q1039" s="316">
        <v>1400</v>
      </c>
      <c r="R1039" s="316">
        <v>0</v>
      </c>
      <c r="S1039" s="316">
        <v>0</v>
      </c>
      <c r="T1039" s="316">
        <v>0</v>
      </c>
      <c r="U1039" s="316">
        <v>0</v>
      </c>
      <c r="V1039" s="316">
        <v>0</v>
      </c>
      <c r="W1039" s="316">
        <v>0</v>
      </c>
      <c r="X1039" s="316">
        <v>1400</v>
      </c>
      <c r="Y1039" s="316">
        <v>0</v>
      </c>
      <c r="Z1039" s="316">
        <v>0</v>
      </c>
      <c r="AA1039" s="316">
        <v>0</v>
      </c>
      <c r="AB1039" s="316">
        <v>0</v>
      </c>
      <c r="AC1039" s="316">
        <v>0</v>
      </c>
      <c r="AD1039" s="316">
        <v>0</v>
      </c>
      <c r="AE1039" s="316">
        <v>0</v>
      </c>
      <c r="AF1039" s="316">
        <v>0</v>
      </c>
      <c r="AG1039" s="316">
        <v>1400</v>
      </c>
      <c r="AH1039" s="316">
        <v>0</v>
      </c>
      <c r="AI1039" s="316">
        <v>0</v>
      </c>
      <c r="AJ1039" s="316">
        <v>0</v>
      </c>
      <c r="AK1039" s="316">
        <v>0</v>
      </c>
      <c r="AL1039" s="316">
        <v>4200</v>
      </c>
    </row>
    <row r="1040" spans="1:38">
      <c r="A1040" s="316">
        <v>1163</v>
      </c>
      <c r="B1040" s="316" t="s">
        <v>3630</v>
      </c>
      <c r="C1040" s="316" t="s">
        <v>3766</v>
      </c>
      <c r="D1040" s="316">
        <f t="shared" si="16"/>
        <v>0</v>
      </c>
      <c r="G1040" s="316">
        <v>0</v>
      </c>
      <c r="H1040" s="316">
        <v>0</v>
      </c>
      <c r="I1040" s="316">
        <v>0</v>
      </c>
      <c r="J1040" s="316">
        <v>0</v>
      </c>
      <c r="K1040" s="316">
        <v>0</v>
      </c>
      <c r="L1040" s="316">
        <v>0</v>
      </c>
      <c r="M1040" s="316">
        <v>0</v>
      </c>
      <c r="N1040" s="316">
        <v>0</v>
      </c>
      <c r="O1040" s="316">
        <v>0</v>
      </c>
      <c r="P1040" s="316">
        <v>0</v>
      </c>
      <c r="Q1040" s="316">
        <v>0</v>
      </c>
      <c r="R1040" s="316">
        <v>0</v>
      </c>
      <c r="S1040" s="316">
        <v>0</v>
      </c>
      <c r="T1040" s="316">
        <v>0</v>
      </c>
      <c r="U1040" s="316">
        <v>0</v>
      </c>
      <c r="V1040" s="316">
        <v>0</v>
      </c>
      <c r="W1040" s="316">
        <v>0</v>
      </c>
      <c r="X1040" s="316">
        <v>0</v>
      </c>
      <c r="Y1040" s="316">
        <v>0</v>
      </c>
      <c r="Z1040" s="316">
        <v>0</v>
      </c>
      <c r="AA1040" s="316">
        <v>0</v>
      </c>
      <c r="AB1040" s="316">
        <v>0</v>
      </c>
      <c r="AC1040" s="316">
        <v>0</v>
      </c>
      <c r="AD1040" s="316">
        <v>0</v>
      </c>
      <c r="AE1040" s="316">
        <v>0</v>
      </c>
      <c r="AF1040" s="316">
        <v>0</v>
      </c>
      <c r="AG1040" s="316">
        <v>0</v>
      </c>
      <c r="AH1040" s="316">
        <v>0</v>
      </c>
      <c r="AI1040" s="316">
        <v>0</v>
      </c>
      <c r="AJ1040" s="316">
        <v>0</v>
      </c>
      <c r="AK1040" s="316">
        <v>0</v>
      </c>
      <c r="AL1040" s="316">
        <v>0</v>
      </c>
    </row>
    <row r="1041" spans="1:38">
      <c r="A1041" s="316">
        <v>1164</v>
      </c>
      <c r="B1041" s="316" t="s">
        <v>3630</v>
      </c>
      <c r="C1041" s="316" t="s">
        <v>3767</v>
      </c>
      <c r="D1041" s="316">
        <f t="shared" si="16"/>
        <v>0</v>
      </c>
      <c r="G1041" s="316">
        <v>0</v>
      </c>
      <c r="H1041" s="316">
        <v>0</v>
      </c>
      <c r="I1041" s="316">
        <v>0</v>
      </c>
      <c r="J1041" s="316">
        <v>0</v>
      </c>
      <c r="K1041" s="316">
        <v>0</v>
      </c>
      <c r="L1041" s="316">
        <v>0</v>
      </c>
      <c r="M1041" s="316">
        <v>0</v>
      </c>
      <c r="N1041" s="316">
        <v>0</v>
      </c>
      <c r="O1041" s="316">
        <v>0</v>
      </c>
      <c r="P1041" s="316">
        <v>0</v>
      </c>
      <c r="Q1041" s="316">
        <v>0</v>
      </c>
      <c r="R1041" s="316">
        <v>0</v>
      </c>
      <c r="S1041" s="316">
        <v>0</v>
      </c>
      <c r="T1041" s="316">
        <v>0</v>
      </c>
      <c r="U1041" s="316">
        <v>0</v>
      </c>
      <c r="V1041" s="316">
        <v>0</v>
      </c>
      <c r="W1041" s="316">
        <v>0</v>
      </c>
      <c r="X1041" s="316">
        <v>0</v>
      </c>
      <c r="Y1041" s="316">
        <v>0</v>
      </c>
      <c r="Z1041" s="316">
        <v>0</v>
      </c>
      <c r="AA1041" s="316">
        <v>0</v>
      </c>
      <c r="AB1041" s="316">
        <v>0</v>
      </c>
      <c r="AC1041" s="316">
        <v>0</v>
      </c>
      <c r="AD1041" s="316">
        <v>0</v>
      </c>
      <c r="AE1041" s="316">
        <v>0</v>
      </c>
      <c r="AF1041" s="316">
        <v>0</v>
      </c>
      <c r="AG1041" s="316">
        <v>0</v>
      </c>
      <c r="AH1041" s="316">
        <v>0</v>
      </c>
      <c r="AI1041" s="316">
        <v>0</v>
      </c>
      <c r="AJ1041" s="316">
        <v>0</v>
      </c>
      <c r="AK1041" s="316">
        <v>0</v>
      </c>
      <c r="AL1041" s="316">
        <v>0</v>
      </c>
    </row>
    <row r="1042" spans="1:38">
      <c r="A1042" s="316">
        <v>1165</v>
      </c>
      <c r="B1042" s="316" t="s">
        <v>3630</v>
      </c>
      <c r="C1042" s="316" t="s">
        <v>3768</v>
      </c>
      <c r="D1042" s="316">
        <f t="shared" si="16"/>
        <v>600</v>
      </c>
      <c r="G1042" s="316">
        <v>0</v>
      </c>
      <c r="H1042" s="316">
        <v>0</v>
      </c>
      <c r="I1042" s="316">
        <v>0</v>
      </c>
      <c r="J1042" s="316">
        <v>0</v>
      </c>
      <c r="K1042" s="316">
        <v>0</v>
      </c>
      <c r="L1042" s="316">
        <v>0</v>
      </c>
      <c r="M1042" s="316">
        <v>0</v>
      </c>
      <c r="N1042" s="316">
        <v>0</v>
      </c>
      <c r="O1042" s="316">
        <v>0</v>
      </c>
      <c r="P1042" s="316">
        <v>0</v>
      </c>
      <c r="Q1042" s="316">
        <v>0</v>
      </c>
      <c r="R1042" s="316">
        <v>0</v>
      </c>
      <c r="S1042" s="316">
        <v>0</v>
      </c>
      <c r="T1042" s="316">
        <v>0</v>
      </c>
      <c r="U1042" s="316">
        <v>0</v>
      </c>
      <c r="V1042" s="316">
        <v>0</v>
      </c>
      <c r="W1042" s="316">
        <v>0</v>
      </c>
      <c r="X1042" s="316">
        <v>0</v>
      </c>
      <c r="Y1042" s="316">
        <v>0</v>
      </c>
      <c r="Z1042" s="316">
        <v>0</v>
      </c>
      <c r="AA1042" s="316">
        <v>0</v>
      </c>
      <c r="AB1042" s="316">
        <v>0</v>
      </c>
      <c r="AC1042" s="316">
        <v>0</v>
      </c>
      <c r="AD1042" s="316">
        <v>0</v>
      </c>
      <c r="AE1042" s="316">
        <v>0</v>
      </c>
      <c r="AF1042" s="316">
        <v>0</v>
      </c>
      <c r="AG1042" s="316">
        <v>0</v>
      </c>
      <c r="AH1042" s="316">
        <v>600</v>
      </c>
      <c r="AI1042" s="316">
        <v>0</v>
      </c>
      <c r="AJ1042" s="316">
        <v>0</v>
      </c>
      <c r="AK1042" s="316">
        <v>0</v>
      </c>
      <c r="AL1042" s="316">
        <v>600</v>
      </c>
    </row>
    <row r="1043" spans="1:38">
      <c r="A1043" s="316">
        <v>1166</v>
      </c>
      <c r="B1043" s="316" t="s">
        <v>3630</v>
      </c>
      <c r="C1043" s="316" t="s">
        <v>3769</v>
      </c>
      <c r="D1043" s="316">
        <f t="shared" si="16"/>
        <v>600</v>
      </c>
      <c r="G1043" s="316">
        <v>0</v>
      </c>
      <c r="H1043" s="316">
        <v>0</v>
      </c>
      <c r="I1043" s="316">
        <v>0</v>
      </c>
      <c r="J1043" s="316">
        <v>0</v>
      </c>
      <c r="K1043" s="316">
        <v>0</v>
      </c>
      <c r="L1043" s="316">
        <v>0</v>
      </c>
      <c r="M1043" s="316">
        <v>0</v>
      </c>
      <c r="N1043" s="316">
        <v>0</v>
      </c>
      <c r="O1043" s="316">
        <v>0</v>
      </c>
      <c r="P1043" s="316">
        <v>0</v>
      </c>
      <c r="Q1043" s="316">
        <v>0</v>
      </c>
      <c r="R1043" s="316">
        <v>0</v>
      </c>
      <c r="S1043" s="316">
        <v>0</v>
      </c>
      <c r="T1043" s="316">
        <v>0</v>
      </c>
      <c r="U1043" s="316">
        <v>0</v>
      </c>
      <c r="V1043" s="316">
        <v>0</v>
      </c>
      <c r="W1043" s="316">
        <v>0</v>
      </c>
      <c r="X1043" s="316">
        <v>0</v>
      </c>
      <c r="Y1043" s="316">
        <v>0</v>
      </c>
      <c r="Z1043" s="316">
        <v>0</v>
      </c>
      <c r="AA1043" s="316">
        <v>0</v>
      </c>
      <c r="AB1043" s="316">
        <v>0</v>
      </c>
      <c r="AC1043" s="316">
        <v>0</v>
      </c>
      <c r="AD1043" s="316">
        <v>600</v>
      </c>
      <c r="AE1043" s="316">
        <v>0</v>
      </c>
      <c r="AF1043" s="316">
        <v>0</v>
      </c>
      <c r="AG1043" s="316">
        <v>0</v>
      </c>
      <c r="AH1043" s="316">
        <v>0</v>
      </c>
      <c r="AI1043" s="316">
        <v>0</v>
      </c>
      <c r="AJ1043" s="316">
        <v>0</v>
      </c>
      <c r="AK1043" s="316">
        <v>0</v>
      </c>
      <c r="AL1043" s="316">
        <v>600</v>
      </c>
    </row>
    <row r="1044" spans="1:38">
      <c r="A1044" s="316">
        <v>1167</v>
      </c>
      <c r="B1044" s="316" t="s">
        <v>3630</v>
      </c>
      <c r="C1044" s="316" t="s">
        <v>3770</v>
      </c>
      <c r="D1044" s="316">
        <f t="shared" si="16"/>
        <v>500</v>
      </c>
      <c r="G1044" s="316">
        <v>0</v>
      </c>
      <c r="H1044" s="316">
        <v>0</v>
      </c>
      <c r="I1044" s="316">
        <v>0</v>
      </c>
      <c r="J1044" s="316">
        <v>0</v>
      </c>
      <c r="K1044" s="316">
        <v>0</v>
      </c>
      <c r="L1044" s="316">
        <v>0</v>
      </c>
      <c r="M1044" s="316">
        <v>0</v>
      </c>
      <c r="N1044" s="316">
        <v>0</v>
      </c>
      <c r="O1044" s="316">
        <v>0</v>
      </c>
      <c r="P1044" s="316">
        <v>0</v>
      </c>
      <c r="Q1044" s="316">
        <v>0</v>
      </c>
      <c r="R1044" s="316">
        <v>0</v>
      </c>
      <c r="S1044" s="316">
        <v>0</v>
      </c>
      <c r="T1044" s="316">
        <v>500</v>
      </c>
      <c r="U1044" s="316">
        <v>0</v>
      </c>
      <c r="V1044" s="316">
        <v>0</v>
      </c>
      <c r="W1044" s="316">
        <v>0</v>
      </c>
      <c r="X1044" s="316">
        <v>0</v>
      </c>
      <c r="Y1044" s="316">
        <v>0</v>
      </c>
      <c r="Z1044" s="316">
        <v>0</v>
      </c>
      <c r="AA1044" s="316">
        <v>0</v>
      </c>
      <c r="AB1044" s="316">
        <v>0</v>
      </c>
      <c r="AC1044" s="316">
        <v>0</v>
      </c>
      <c r="AD1044" s="316">
        <v>0</v>
      </c>
      <c r="AE1044" s="316">
        <v>0</v>
      </c>
      <c r="AF1044" s="316">
        <v>0</v>
      </c>
      <c r="AG1044" s="316">
        <v>0</v>
      </c>
      <c r="AH1044" s="316">
        <v>0</v>
      </c>
      <c r="AI1044" s="316">
        <v>0</v>
      </c>
      <c r="AJ1044" s="316">
        <v>0</v>
      </c>
      <c r="AK1044" s="316">
        <v>0</v>
      </c>
      <c r="AL1044" s="316">
        <v>500</v>
      </c>
    </row>
    <row r="1045" spans="1:38">
      <c r="A1045" s="316">
        <v>1168</v>
      </c>
      <c r="B1045" s="316" t="s">
        <v>3630</v>
      </c>
      <c r="C1045" s="316" t="s">
        <v>3771</v>
      </c>
      <c r="D1045" s="316">
        <f t="shared" si="16"/>
        <v>0</v>
      </c>
      <c r="G1045" s="316">
        <v>0</v>
      </c>
      <c r="H1045" s="316">
        <v>0</v>
      </c>
      <c r="I1045" s="316">
        <v>0</v>
      </c>
      <c r="J1045" s="316">
        <v>0</v>
      </c>
      <c r="K1045" s="316">
        <v>0</v>
      </c>
      <c r="L1045" s="316">
        <v>0</v>
      </c>
      <c r="M1045" s="316">
        <v>0</v>
      </c>
      <c r="N1045" s="316">
        <v>0</v>
      </c>
      <c r="O1045" s="316">
        <v>0</v>
      </c>
      <c r="P1045" s="316">
        <v>0</v>
      </c>
      <c r="Q1045" s="316">
        <v>0</v>
      </c>
      <c r="R1045" s="316">
        <v>0</v>
      </c>
      <c r="S1045" s="316">
        <v>0</v>
      </c>
      <c r="T1045" s="316">
        <v>0</v>
      </c>
      <c r="U1045" s="316">
        <v>0</v>
      </c>
      <c r="V1045" s="316">
        <v>0</v>
      </c>
      <c r="W1045" s="316">
        <v>0</v>
      </c>
      <c r="X1045" s="316">
        <v>0</v>
      </c>
      <c r="Y1045" s="316">
        <v>0</v>
      </c>
      <c r="Z1045" s="316">
        <v>0</v>
      </c>
      <c r="AA1045" s="316">
        <v>0</v>
      </c>
      <c r="AB1045" s="316">
        <v>0</v>
      </c>
      <c r="AC1045" s="316">
        <v>0</v>
      </c>
      <c r="AD1045" s="316">
        <v>0</v>
      </c>
      <c r="AE1045" s="316">
        <v>0</v>
      </c>
      <c r="AF1045" s="316">
        <v>0</v>
      </c>
      <c r="AG1045" s="316">
        <v>0</v>
      </c>
      <c r="AH1045" s="316">
        <v>0</v>
      </c>
      <c r="AI1045" s="316">
        <v>0</v>
      </c>
      <c r="AJ1045" s="316">
        <v>0</v>
      </c>
      <c r="AK1045" s="316">
        <v>0</v>
      </c>
      <c r="AL1045" s="316">
        <v>0</v>
      </c>
    </row>
    <row r="1046" spans="1:38">
      <c r="A1046" s="316">
        <v>1169</v>
      </c>
      <c r="B1046" s="316" t="s">
        <v>3630</v>
      </c>
      <c r="C1046" s="316" t="s">
        <v>3772</v>
      </c>
      <c r="D1046" s="316">
        <f t="shared" si="16"/>
        <v>500</v>
      </c>
      <c r="G1046" s="316">
        <v>0</v>
      </c>
      <c r="H1046" s="316">
        <v>0</v>
      </c>
      <c r="I1046" s="316">
        <v>0</v>
      </c>
      <c r="J1046" s="316">
        <v>0</v>
      </c>
      <c r="K1046" s="316">
        <v>0</v>
      </c>
      <c r="L1046" s="316">
        <v>0</v>
      </c>
      <c r="M1046" s="316">
        <v>0</v>
      </c>
      <c r="N1046" s="316">
        <v>0</v>
      </c>
      <c r="O1046" s="316">
        <v>0</v>
      </c>
      <c r="P1046" s="316">
        <v>0</v>
      </c>
      <c r="Q1046" s="316">
        <v>0</v>
      </c>
      <c r="R1046" s="316">
        <v>0</v>
      </c>
      <c r="S1046" s="316">
        <v>0</v>
      </c>
      <c r="T1046" s="316">
        <v>0</v>
      </c>
      <c r="U1046" s="316">
        <v>0</v>
      </c>
      <c r="V1046" s="316">
        <v>0</v>
      </c>
      <c r="W1046" s="316">
        <v>0</v>
      </c>
      <c r="X1046" s="316">
        <v>0</v>
      </c>
      <c r="Y1046" s="316">
        <v>0</v>
      </c>
      <c r="Z1046" s="316">
        <v>0</v>
      </c>
      <c r="AA1046" s="316">
        <v>0</v>
      </c>
      <c r="AB1046" s="316">
        <v>0</v>
      </c>
      <c r="AC1046" s="316">
        <v>0</v>
      </c>
      <c r="AD1046" s="316">
        <v>500</v>
      </c>
      <c r="AE1046" s="316">
        <v>0</v>
      </c>
      <c r="AF1046" s="316">
        <v>0</v>
      </c>
      <c r="AG1046" s="316">
        <v>0</v>
      </c>
      <c r="AH1046" s="316">
        <v>0</v>
      </c>
      <c r="AI1046" s="316">
        <v>0</v>
      </c>
      <c r="AJ1046" s="316">
        <v>0</v>
      </c>
      <c r="AK1046" s="316">
        <v>0</v>
      </c>
      <c r="AL1046" s="316">
        <v>500</v>
      </c>
    </row>
    <row r="1047" spans="1:38">
      <c r="A1047" s="316">
        <v>1170</v>
      </c>
      <c r="B1047" s="316" t="s">
        <v>3630</v>
      </c>
      <c r="C1047" s="316" t="s">
        <v>3773</v>
      </c>
      <c r="D1047" s="316">
        <f t="shared" si="16"/>
        <v>0</v>
      </c>
      <c r="G1047" s="316">
        <v>0</v>
      </c>
      <c r="H1047" s="316">
        <v>0</v>
      </c>
      <c r="I1047" s="316">
        <v>0</v>
      </c>
      <c r="J1047" s="316">
        <v>0</v>
      </c>
      <c r="K1047" s="316">
        <v>0</v>
      </c>
      <c r="L1047" s="316">
        <v>0</v>
      </c>
      <c r="M1047" s="316">
        <v>0</v>
      </c>
      <c r="N1047" s="316">
        <v>0</v>
      </c>
      <c r="O1047" s="316">
        <v>0</v>
      </c>
      <c r="P1047" s="316">
        <v>0</v>
      </c>
      <c r="Q1047" s="316">
        <v>0</v>
      </c>
      <c r="R1047" s="316">
        <v>0</v>
      </c>
      <c r="S1047" s="316">
        <v>0</v>
      </c>
      <c r="T1047" s="316">
        <v>0</v>
      </c>
      <c r="U1047" s="316">
        <v>0</v>
      </c>
      <c r="V1047" s="316">
        <v>0</v>
      </c>
      <c r="W1047" s="316">
        <v>0</v>
      </c>
      <c r="X1047" s="316">
        <v>0</v>
      </c>
      <c r="Y1047" s="316">
        <v>0</v>
      </c>
      <c r="Z1047" s="316">
        <v>0</v>
      </c>
      <c r="AA1047" s="316">
        <v>0</v>
      </c>
      <c r="AB1047" s="316">
        <v>0</v>
      </c>
      <c r="AC1047" s="316">
        <v>0</v>
      </c>
      <c r="AD1047" s="316">
        <v>0</v>
      </c>
      <c r="AE1047" s="316">
        <v>0</v>
      </c>
      <c r="AF1047" s="316">
        <v>0</v>
      </c>
      <c r="AG1047" s="316">
        <v>0</v>
      </c>
      <c r="AH1047" s="316">
        <v>0</v>
      </c>
      <c r="AI1047" s="316">
        <v>0</v>
      </c>
      <c r="AJ1047" s="316">
        <v>0</v>
      </c>
      <c r="AK1047" s="316">
        <v>0</v>
      </c>
      <c r="AL1047" s="316">
        <v>0</v>
      </c>
    </row>
    <row r="1048" spans="1:38">
      <c r="A1048" s="316">
        <v>1171</v>
      </c>
      <c r="B1048" s="316" t="s">
        <v>3630</v>
      </c>
      <c r="C1048" s="316" t="s">
        <v>3774</v>
      </c>
      <c r="D1048" s="316">
        <f t="shared" si="16"/>
        <v>0</v>
      </c>
      <c r="G1048" s="316">
        <v>0</v>
      </c>
      <c r="H1048" s="316">
        <v>0</v>
      </c>
      <c r="I1048" s="316">
        <v>0</v>
      </c>
      <c r="J1048" s="316">
        <v>0</v>
      </c>
      <c r="K1048" s="316">
        <v>0</v>
      </c>
      <c r="L1048" s="316">
        <v>0</v>
      </c>
      <c r="M1048" s="316">
        <v>0</v>
      </c>
      <c r="N1048" s="316">
        <v>0</v>
      </c>
      <c r="O1048" s="316">
        <v>0</v>
      </c>
      <c r="P1048" s="316">
        <v>0</v>
      </c>
      <c r="Q1048" s="316">
        <v>0</v>
      </c>
      <c r="R1048" s="316">
        <v>0</v>
      </c>
      <c r="S1048" s="316">
        <v>0</v>
      </c>
      <c r="T1048" s="316">
        <v>0</v>
      </c>
      <c r="U1048" s="316">
        <v>0</v>
      </c>
      <c r="V1048" s="316">
        <v>0</v>
      </c>
      <c r="W1048" s="316">
        <v>0</v>
      </c>
      <c r="X1048" s="316">
        <v>0</v>
      </c>
      <c r="Y1048" s="316">
        <v>0</v>
      </c>
      <c r="Z1048" s="316">
        <v>0</v>
      </c>
      <c r="AA1048" s="316">
        <v>0</v>
      </c>
      <c r="AB1048" s="316">
        <v>0</v>
      </c>
      <c r="AC1048" s="316">
        <v>0</v>
      </c>
      <c r="AD1048" s="316">
        <v>0</v>
      </c>
      <c r="AE1048" s="316">
        <v>0</v>
      </c>
      <c r="AF1048" s="316">
        <v>0</v>
      </c>
      <c r="AG1048" s="316">
        <v>0</v>
      </c>
      <c r="AH1048" s="316">
        <v>0</v>
      </c>
      <c r="AI1048" s="316">
        <v>0</v>
      </c>
      <c r="AJ1048" s="316">
        <v>0</v>
      </c>
      <c r="AK1048" s="316">
        <v>0</v>
      </c>
      <c r="AL1048" s="316">
        <v>0</v>
      </c>
    </row>
    <row r="1049" spans="1:38">
      <c r="A1049" s="316">
        <v>1172</v>
      </c>
      <c r="B1049" s="316" t="s">
        <v>3693</v>
      </c>
      <c r="C1049" s="316" t="s">
        <v>3775</v>
      </c>
      <c r="D1049" s="316">
        <f t="shared" si="16"/>
        <v>300</v>
      </c>
      <c r="G1049" s="316">
        <v>0</v>
      </c>
      <c r="H1049" s="316">
        <v>0</v>
      </c>
      <c r="I1049" s="316">
        <v>0</v>
      </c>
      <c r="J1049" s="316">
        <v>0</v>
      </c>
      <c r="K1049" s="316">
        <v>0</v>
      </c>
      <c r="L1049" s="316">
        <v>0</v>
      </c>
      <c r="M1049" s="316">
        <v>0</v>
      </c>
      <c r="N1049" s="316">
        <v>0</v>
      </c>
      <c r="O1049" s="316">
        <v>0</v>
      </c>
      <c r="P1049" s="316">
        <v>0</v>
      </c>
      <c r="Q1049" s="316">
        <v>0</v>
      </c>
      <c r="R1049" s="316">
        <v>0</v>
      </c>
      <c r="S1049" s="316">
        <v>0</v>
      </c>
      <c r="T1049" s="316">
        <v>0</v>
      </c>
      <c r="U1049" s="316">
        <v>0</v>
      </c>
      <c r="V1049" s="316">
        <v>0</v>
      </c>
      <c r="W1049" s="316">
        <v>0</v>
      </c>
      <c r="X1049" s="316">
        <v>0</v>
      </c>
      <c r="Y1049" s="316">
        <v>0</v>
      </c>
      <c r="Z1049" s="316">
        <v>0</v>
      </c>
      <c r="AA1049" s="316">
        <v>300</v>
      </c>
      <c r="AB1049" s="316">
        <v>0</v>
      </c>
      <c r="AC1049" s="316">
        <v>0</v>
      </c>
      <c r="AD1049" s="316">
        <v>0</v>
      </c>
      <c r="AE1049" s="316">
        <v>0</v>
      </c>
      <c r="AF1049" s="316">
        <v>0</v>
      </c>
      <c r="AG1049" s="316">
        <v>0</v>
      </c>
      <c r="AH1049" s="316">
        <v>0</v>
      </c>
      <c r="AI1049" s="316">
        <v>0</v>
      </c>
      <c r="AJ1049" s="316">
        <v>0</v>
      </c>
      <c r="AK1049" s="316">
        <v>0</v>
      </c>
      <c r="AL1049" s="316">
        <v>300</v>
      </c>
    </row>
    <row r="1050" spans="1:38">
      <c r="A1050" s="316">
        <v>1173</v>
      </c>
      <c r="B1050" s="316" t="s">
        <v>3630</v>
      </c>
      <c r="C1050" s="316" t="s">
        <v>3776</v>
      </c>
      <c r="D1050" s="316">
        <f t="shared" si="16"/>
        <v>0</v>
      </c>
      <c r="G1050" s="316">
        <v>0</v>
      </c>
      <c r="H1050" s="316">
        <v>0</v>
      </c>
      <c r="I1050" s="316">
        <v>0</v>
      </c>
      <c r="J1050" s="316">
        <v>0</v>
      </c>
      <c r="K1050" s="316">
        <v>0</v>
      </c>
      <c r="L1050" s="316">
        <v>0</v>
      </c>
      <c r="M1050" s="316">
        <v>0</v>
      </c>
      <c r="N1050" s="316">
        <v>0</v>
      </c>
      <c r="O1050" s="316">
        <v>0</v>
      </c>
      <c r="P1050" s="316">
        <v>0</v>
      </c>
      <c r="Q1050" s="316">
        <v>0</v>
      </c>
      <c r="R1050" s="316">
        <v>0</v>
      </c>
      <c r="S1050" s="316">
        <v>0</v>
      </c>
      <c r="T1050" s="316">
        <v>0</v>
      </c>
      <c r="U1050" s="316">
        <v>0</v>
      </c>
      <c r="V1050" s="316">
        <v>0</v>
      </c>
      <c r="W1050" s="316">
        <v>0</v>
      </c>
      <c r="X1050" s="316">
        <v>0</v>
      </c>
      <c r="Y1050" s="316">
        <v>0</v>
      </c>
      <c r="Z1050" s="316">
        <v>0</v>
      </c>
      <c r="AA1050" s="316">
        <v>0</v>
      </c>
      <c r="AB1050" s="316">
        <v>0</v>
      </c>
      <c r="AC1050" s="316">
        <v>0</v>
      </c>
      <c r="AD1050" s="316">
        <v>0</v>
      </c>
      <c r="AE1050" s="316">
        <v>0</v>
      </c>
      <c r="AF1050" s="316">
        <v>0</v>
      </c>
      <c r="AG1050" s="316">
        <v>0</v>
      </c>
      <c r="AH1050" s="316">
        <v>0</v>
      </c>
      <c r="AI1050" s="316">
        <v>0</v>
      </c>
      <c r="AJ1050" s="316">
        <v>0</v>
      </c>
      <c r="AK1050" s="316">
        <v>0</v>
      </c>
      <c r="AL1050" s="316">
        <v>0</v>
      </c>
    </row>
    <row r="1051" spans="1:38">
      <c r="A1051" s="316">
        <v>1174</v>
      </c>
      <c r="B1051" s="316" t="s">
        <v>3630</v>
      </c>
      <c r="C1051" s="316" t="s">
        <v>3777</v>
      </c>
      <c r="D1051" s="316">
        <f t="shared" si="16"/>
        <v>0</v>
      </c>
      <c r="G1051" s="316">
        <v>0</v>
      </c>
      <c r="H1051" s="316">
        <v>0</v>
      </c>
      <c r="I1051" s="316">
        <v>0</v>
      </c>
      <c r="J1051" s="316">
        <v>0</v>
      </c>
      <c r="K1051" s="316">
        <v>0</v>
      </c>
      <c r="L1051" s="316">
        <v>0</v>
      </c>
      <c r="M1051" s="316">
        <v>0</v>
      </c>
      <c r="N1051" s="316">
        <v>0</v>
      </c>
      <c r="O1051" s="316">
        <v>0</v>
      </c>
      <c r="P1051" s="316">
        <v>0</v>
      </c>
      <c r="Q1051" s="316">
        <v>0</v>
      </c>
      <c r="R1051" s="316">
        <v>0</v>
      </c>
      <c r="S1051" s="316">
        <v>0</v>
      </c>
      <c r="T1051" s="316">
        <v>0</v>
      </c>
      <c r="U1051" s="316">
        <v>0</v>
      </c>
      <c r="V1051" s="316">
        <v>0</v>
      </c>
      <c r="W1051" s="316">
        <v>0</v>
      </c>
      <c r="X1051" s="316">
        <v>0</v>
      </c>
      <c r="Y1051" s="316">
        <v>0</v>
      </c>
      <c r="Z1051" s="316">
        <v>0</v>
      </c>
      <c r="AA1051" s="316">
        <v>0</v>
      </c>
      <c r="AB1051" s="316">
        <v>0</v>
      </c>
      <c r="AC1051" s="316">
        <v>0</v>
      </c>
      <c r="AD1051" s="316">
        <v>0</v>
      </c>
      <c r="AE1051" s="316">
        <v>0</v>
      </c>
      <c r="AF1051" s="316">
        <v>0</v>
      </c>
      <c r="AG1051" s="316">
        <v>0</v>
      </c>
      <c r="AH1051" s="316">
        <v>0</v>
      </c>
      <c r="AI1051" s="316">
        <v>0</v>
      </c>
      <c r="AJ1051" s="316">
        <v>0</v>
      </c>
      <c r="AK1051" s="316">
        <v>0</v>
      </c>
      <c r="AL1051" s="316">
        <v>0</v>
      </c>
    </row>
    <row r="1052" spans="1:38">
      <c r="A1052" s="316">
        <v>1175</v>
      </c>
      <c r="B1052" s="316" t="s">
        <v>3630</v>
      </c>
      <c r="C1052" s="316" t="s">
        <v>3778</v>
      </c>
      <c r="D1052" s="316">
        <f t="shared" si="16"/>
        <v>0</v>
      </c>
      <c r="G1052" s="316">
        <v>0</v>
      </c>
      <c r="H1052" s="316">
        <v>0</v>
      </c>
      <c r="I1052" s="316">
        <v>0</v>
      </c>
      <c r="J1052" s="316">
        <v>0</v>
      </c>
      <c r="K1052" s="316">
        <v>0</v>
      </c>
      <c r="L1052" s="316">
        <v>0</v>
      </c>
      <c r="M1052" s="316">
        <v>0</v>
      </c>
      <c r="N1052" s="316">
        <v>0</v>
      </c>
      <c r="O1052" s="316">
        <v>0</v>
      </c>
      <c r="P1052" s="316">
        <v>0</v>
      </c>
      <c r="Q1052" s="316">
        <v>0</v>
      </c>
      <c r="R1052" s="316">
        <v>0</v>
      </c>
      <c r="S1052" s="316">
        <v>0</v>
      </c>
      <c r="T1052" s="316">
        <v>0</v>
      </c>
      <c r="U1052" s="316">
        <v>0</v>
      </c>
      <c r="V1052" s="316">
        <v>0</v>
      </c>
      <c r="W1052" s="316">
        <v>0</v>
      </c>
      <c r="X1052" s="316">
        <v>0</v>
      </c>
      <c r="Y1052" s="316">
        <v>0</v>
      </c>
      <c r="Z1052" s="316">
        <v>0</v>
      </c>
      <c r="AA1052" s="316">
        <v>0</v>
      </c>
      <c r="AB1052" s="316">
        <v>0</v>
      </c>
      <c r="AC1052" s="316">
        <v>0</v>
      </c>
      <c r="AD1052" s="316">
        <v>0</v>
      </c>
      <c r="AE1052" s="316">
        <v>0</v>
      </c>
      <c r="AF1052" s="316">
        <v>0</v>
      </c>
      <c r="AG1052" s="316">
        <v>0</v>
      </c>
      <c r="AH1052" s="316">
        <v>0</v>
      </c>
      <c r="AI1052" s="316">
        <v>0</v>
      </c>
      <c r="AJ1052" s="316">
        <v>0</v>
      </c>
      <c r="AK1052" s="316">
        <v>0</v>
      </c>
      <c r="AL1052" s="316">
        <v>0</v>
      </c>
    </row>
    <row r="1053" spans="1:38">
      <c r="A1053" s="316">
        <v>1176</v>
      </c>
      <c r="B1053" s="316" t="s">
        <v>3630</v>
      </c>
      <c r="C1053" s="316" t="s">
        <v>3779</v>
      </c>
      <c r="D1053" s="316">
        <f t="shared" si="16"/>
        <v>0</v>
      </c>
      <c r="G1053" s="316">
        <v>0</v>
      </c>
      <c r="H1053" s="316">
        <v>0</v>
      </c>
      <c r="I1053" s="316">
        <v>0</v>
      </c>
      <c r="J1053" s="316">
        <v>0</v>
      </c>
      <c r="K1053" s="316">
        <v>0</v>
      </c>
      <c r="L1053" s="316">
        <v>0</v>
      </c>
      <c r="M1053" s="316">
        <v>0</v>
      </c>
      <c r="N1053" s="316">
        <v>0</v>
      </c>
      <c r="O1053" s="316">
        <v>0</v>
      </c>
      <c r="P1053" s="316">
        <v>0</v>
      </c>
      <c r="Q1053" s="316">
        <v>0</v>
      </c>
      <c r="R1053" s="316">
        <v>0</v>
      </c>
      <c r="S1053" s="316">
        <v>0</v>
      </c>
      <c r="T1053" s="316">
        <v>0</v>
      </c>
      <c r="U1053" s="316">
        <v>0</v>
      </c>
      <c r="V1053" s="316">
        <v>0</v>
      </c>
      <c r="W1053" s="316">
        <v>0</v>
      </c>
      <c r="X1053" s="316">
        <v>0</v>
      </c>
      <c r="Y1053" s="316">
        <v>0</v>
      </c>
      <c r="Z1053" s="316">
        <v>0</v>
      </c>
      <c r="AA1053" s="316">
        <v>0</v>
      </c>
      <c r="AB1053" s="316">
        <v>0</v>
      </c>
      <c r="AC1053" s="316">
        <v>0</v>
      </c>
      <c r="AD1053" s="316">
        <v>0</v>
      </c>
      <c r="AE1053" s="316">
        <v>0</v>
      </c>
      <c r="AF1053" s="316">
        <v>0</v>
      </c>
      <c r="AG1053" s="316">
        <v>0</v>
      </c>
      <c r="AH1053" s="316">
        <v>0</v>
      </c>
      <c r="AI1053" s="316">
        <v>0</v>
      </c>
      <c r="AJ1053" s="316">
        <v>0</v>
      </c>
      <c r="AK1053" s="316">
        <v>0</v>
      </c>
      <c r="AL1053" s="316">
        <v>0</v>
      </c>
    </row>
    <row r="1054" spans="1:38">
      <c r="A1054" s="316">
        <v>1181</v>
      </c>
      <c r="B1054" s="316" t="s">
        <v>3630</v>
      </c>
      <c r="C1054" s="316" t="s">
        <v>3780</v>
      </c>
      <c r="D1054" s="316">
        <f t="shared" si="16"/>
        <v>1100</v>
      </c>
      <c r="G1054" s="316">
        <v>0</v>
      </c>
      <c r="H1054" s="316">
        <v>0</v>
      </c>
      <c r="I1054" s="316">
        <v>0</v>
      </c>
      <c r="J1054" s="316">
        <v>0</v>
      </c>
      <c r="K1054" s="316">
        <v>0</v>
      </c>
      <c r="L1054" s="316">
        <v>0</v>
      </c>
      <c r="M1054" s="316">
        <v>0</v>
      </c>
      <c r="N1054" s="316">
        <v>0</v>
      </c>
      <c r="O1054" s="316">
        <v>0</v>
      </c>
      <c r="P1054" s="316">
        <v>0</v>
      </c>
      <c r="Q1054" s="316">
        <v>0</v>
      </c>
      <c r="R1054" s="316">
        <v>0</v>
      </c>
      <c r="S1054" s="316">
        <v>0</v>
      </c>
      <c r="T1054" s="316">
        <v>0</v>
      </c>
      <c r="U1054" s="316">
        <v>0</v>
      </c>
      <c r="V1054" s="316">
        <v>0</v>
      </c>
      <c r="W1054" s="316">
        <v>0</v>
      </c>
      <c r="X1054" s="316">
        <v>0</v>
      </c>
      <c r="Y1054" s="316">
        <v>0</v>
      </c>
      <c r="Z1054" s="316">
        <v>0</v>
      </c>
      <c r="AA1054" s="316">
        <v>0</v>
      </c>
      <c r="AB1054" s="316">
        <v>0</v>
      </c>
      <c r="AC1054" s="316">
        <v>0</v>
      </c>
      <c r="AD1054" s="316">
        <v>1100</v>
      </c>
      <c r="AE1054" s="316">
        <v>0</v>
      </c>
      <c r="AF1054" s="316">
        <v>0</v>
      </c>
      <c r="AG1054" s="316">
        <v>0</v>
      </c>
      <c r="AH1054" s="316">
        <v>0</v>
      </c>
      <c r="AI1054" s="316">
        <v>0</v>
      </c>
      <c r="AJ1054" s="316">
        <v>0</v>
      </c>
      <c r="AK1054" s="316">
        <v>0</v>
      </c>
      <c r="AL1054" s="316">
        <v>1100</v>
      </c>
    </row>
    <row r="1055" spans="1:38">
      <c r="A1055" s="316">
        <v>1182</v>
      </c>
      <c r="B1055" s="316" t="s">
        <v>3630</v>
      </c>
      <c r="C1055" s="316" t="s">
        <v>3781</v>
      </c>
      <c r="D1055" s="316">
        <f t="shared" si="16"/>
        <v>600</v>
      </c>
      <c r="G1055" s="316">
        <v>0</v>
      </c>
      <c r="H1055" s="316">
        <v>0</v>
      </c>
      <c r="I1055" s="316">
        <v>0</v>
      </c>
      <c r="J1055" s="316">
        <v>0</v>
      </c>
      <c r="K1055" s="316">
        <v>0</v>
      </c>
      <c r="L1055" s="316">
        <v>0</v>
      </c>
      <c r="M1055" s="316">
        <v>0</v>
      </c>
      <c r="N1055" s="316">
        <v>0</v>
      </c>
      <c r="O1055" s="316">
        <v>0</v>
      </c>
      <c r="P1055" s="316">
        <v>0</v>
      </c>
      <c r="Q1055" s="316">
        <v>0</v>
      </c>
      <c r="R1055" s="316">
        <v>0</v>
      </c>
      <c r="S1055" s="316">
        <v>0</v>
      </c>
      <c r="T1055" s="316">
        <v>0</v>
      </c>
      <c r="U1055" s="316">
        <v>0</v>
      </c>
      <c r="V1055" s="316">
        <v>0</v>
      </c>
      <c r="W1055" s="316">
        <v>0</v>
      </c>
      <c r="X1055" s="316">
        <v>0</v>
      </c>
      <c r="Y1055" s="316">
        <v>0</v>
      </c>
      <c r="Z1055" s="316">
        <v>0</v>
      </c>
      <c r="AA1055" s="316">
        <v>0</v>
      </c>
      <c r="AB1055" s="316">
        <v>0</v>
      </c>
      <c r="AC1055" s="316">
        <v>0</v>
      </c>
      <c r="AD1055" s="316">
        <v>600</v>
      </c>
      <c r="AE1055" s="316">
        <v>0</v>
      </c>
      <c r="AF1055" s="316">
        <v>0</v>
      </c>
      <c r="AG1055" s="316">
        <v>0</v>
      </c>
      <c r="AH1055" s="316">
        <v>0</v>
      </c>
      <c r="AI1055" s="316">
        <v>0</v>
      </c>
      <c r="AJ1055" s="316">
        <v>0</v>
      </c>
      <c r="AK1055" s="316">
        <v>0</v>
      </c>
      <c r="AL1055" s="316">
        <v>600</v>
      </c>
    </row>
    <row r="1056" spans="1:38">
      <c r="A1056" s="316">
        <v>1184</v>
      </c>
      <c r="B1056" s="316" t="s">
        <v>3693</v>
      </c>
      <c r="C1056" s="316" t="s">
        <v>3782</v>
      </c>
      <c r="D1056" s="316">
        <f t="shared" si="16"/>
        <v>0</v>
      </c>
      <c r="G1056" s="316">
        <v>0</v>
      </c>
      <c r="H1056" s="316">
        <v>0</v>
      </c>
      <c r="I1056" s="316">
        <v>0</v>
      </c>
      <c r="J1056" s="316">
        <v>0</v>
      </c>
      <c r="K1056" s="316">
        <v>0</v>
      </c>
      <c r="L1056" s="316">
        <v>0</v>
      </c>
      <c r="M1056" s="316">
        <v>0</v>
      </c>
      <c r="N1056" s="316">
        <v>0</v>
      </c>
      <c r="O1056" s="316">
        <v>0</v>
      </c>
      <c r="P1056" s="316">
        <v>0</v>
      </c>
      <c r="Q1056" s="316">
        <v>0</v>
      </c>
      <c r="R1056" s="316">
        <v>0</v>
      </c>
      <c r="S1056" s="316">
        <v>0</v>
      </c>
      <c r="T1056" s="316">
        <v>0</v>
      </c>
      <c r="U1056" s="316">
        <v>0</v>
      </c>
      <c r="V1056" s="316">
        <v>0</v>
      </c>
      <c r="W1056" s="316">
        <v>0</v>
      </c>
      <c r="X1056" s="316">
        <v>0</v>
      </c>
      <c r="Y1056" s="316">
        <v>0</v>
      </c>
      <c r="Z1056" s="316">
        <v>0</v>
      </c>
      <c r="AA1056" s="316">
        <v>0</v>
      </c>
      <c r="AB1056" s="316">
        <v>0</v>
      </c>
      <c r="AC1056" s="316">
        <v>0</v>
      </c>
      <c r="AD1056" s="316">
        <v>0</v>
      </c>
      <c r="AE1056" s="316">
        <v>0</v>
      </c>
      <c r="AF1056" s="316">
        <v>0</v>
      </c>
      <c r="AG1056" s="316">
        <v>0</v>
      </c>
      <c r="AH1056" s="316">
        <v>0</v>
      </c>
      <c r="AI1056" s="316">
        <v>0</v>
      </c>
      <c r="AJ1056" s="316">
        <v>0</v>
      </c>
      <c r="AK1056" s="316">
        <v>0</v>
      </c>
      <c r="AL1056" s="316">
        <v>0</v>
      </c>
    </row>
    <row r="1057" spans="1:38">
      <c r="A1057" s="316">
        <v>1185</v>
      </c>
      <c r="B1057" s="316" t="s">
        <v>3693</v>
      </c>
      <c r="C1057" s="316" t="s">
        <v>3783</v>
      </c>
      <c r="D1057" s="316">
        <f t="shared" si="16"/>
        <v>0</v>
      </c>
      <c r="G1057" s="316">
        <v>0</v>
      </c>
      <c r="H1057" s="316">
        <v>0</v>
      </c>
      <c r="I1057" s="316">
        <v>0</v>
      </c>
      <c r="J1057" s="316">
        <v>0</v>
      </c>
      <c r="K1057" s="316">
        <v>0</v>
      </c>
      <c r="L1057" s="316">
        <v>0</v>
      </c>
      <c r="M1057" s="316">
        <v>0</v>
      </c>
      <c r="N1057" s="316">
        <v>0</v>
      </c>
      <c r="O1057" s="316">
        <v>0</v>
      </c>
      <c r="P1057" s="316">
        <v>0</v>
      </c>
      <c r="Q1057" s="316">
        <v>0</v>
      </c>
      <c r="R1057" s="316">
        <v>0</v>
      </c>
      <c r="S1057" s="316">
        <v>0</v>
      </c>
      <c r="T1057" s="316">
        <v>0</v>
      </c>
      <c r="U1057" s="316">
        <v>0</v>
      </c>
      <c r="V1057" s="316">
        <v>0</v>
      </c>
      <c r="W1057" s="316">
        <v>0</v>
      </c>
      <c r="X1057" s="316">
        <v>0</v>
      </c>
      <c r="Y1057" s="316">
        <v>0</v>
      </c>
      <c r="Z1057" s="316">
        <v>0</v>
      </c>
      <c r="AA1057" s="316">
        <v>0</v>
      </c>
      <c r="AB1057" s="316">
        <v>0</v>
      </c>
      <c r="AC1057" s="316">
        <v>0</v>
      </c>
      <c r="AD1057" s="316">
        <v>0</v>
      </c>
      <c r="AE1057" s="316">
        <v>0</v>
      </c>
      <c r="AF1057" s="316">
        <v>0</v>
      </c>
      <c r="AG1057" s="316">
        <v>0</v>
      </c>
      <c r="AH1057" s="316">
        <v>0</v>
      </c>
      <c r="AI1057" s="316">
        <v>0</v>
      </c>
      <c r="AJ1057" s="316">
        <v>0</v>
      </c>
      <c r="AK1057" s="316">
        <v>0</v>
      </c>
      <c r="AL1057" s="316">
        <v>0</v>
      </c>
    </row>
    <row r="1058" spans="1:38">
      <c r="A1058" s="316">
        <v>1186</v>
      </c>
      <c r="B1058" s="316" t="s">
        <v>3693</v>
      </c>
      <c r="C1058" s="316" t="s">
        <v>3784</v>
      </c>
      <c r="D1058" s="316">
        <f t="shared" si="16"/>
        <v>0</v>
      </c>
      <c r="G1058" s="316">
        <v>0</v>
      </c>
      <c r="H1058" s="316">
        <v>0</v>
      </c>
      <c r="I1058" s="316">
        <v>0</v>
      </c>
      <c r="J1058" s="316">
        <v>0</v>
      </c>
      <c r="K1058" s="316">
        <v>0</v>
      </c>
      <c r="L1058" s="316">
        <v>0</v>
      </c>
      <c r="M1058" s="316">
        <v>0</v>
      </c>
      <c r="N1058" s="316">
        <v>0</v>
      </c>
      <c r="O1058" s="316">
        <v>0</v>
      </c>
      <c r="P1058" s="316">
        <v>0</v>
      </c>
      <c r="Q1058" s="316">
        <v>0</v>
      </c>
      <c r="R1058" s="316">
        <v>0</v>
      </c>
      <c r="S1058" s="316">
        <v>0</v>
      </c>
      <c r="T1058" s="316">
        <v>0</v>
      </c>
      <c r="U1058" s="316">
        <v>0</v>
      </c>
      <c r="V1058" s="316">
        <v>0</v>
      </c>
      <c r="W1058" s="316">
        <v>0</v>
      </c>
      <c r="X1058" s="316">
        <v>0</v>
      </c>
      <c r="Y1058" s="316">
        <v>0</v>
      </c>
      <c r="Z1058" s="316">
        <v>0</v>
      </c>
      <c r="AA1058" s="316">
        <v>0</v>
      </c>
      <c r="AB1058" s="316">
        <v>0</v>
      </c>
      <c r="AC1058" s="316">
        <v>0</v>
      </c>
      <c r="AD1058" s="316">
        <v>0</v>
      </c>
      <c r="AE1058" s="316">
        <v>0</v>
      </c>
      <c r="AF1058" s="316">
        <v>0</v>
      </c>
      <c r="AG1058" s="316">
        <v>0</v>
      </c>
      <c r="AH1058" s="316">
        <v>0</v>
      </c>
      <c r="AI1058" s="316">
        <v>0</v>
      </c>
      <c r="AJ1058" s="316">
        <v>0</v>
      </c>
      <c r="AK1058" s="316">
        <v>0</v>
      </c>
      <c r="AL1058" s="316">
        <v>0</v>
      </c>
    </row>
    <row r="1059" spans="1:38">
      <c r="A1059" s="316">
        <v>1187</v>
      </c>
      <c r="B1059" s="316" t="s">
        <v>3693</v>
      </c>
      <c r="C1059" s="316" t="s">
        <v>3785</v>
      </c>
      <c r="D1059" s="316">
        <f t="shared" si="16"/>
        <v>0</v>
      </c>
      <c r="G1059" s="316">
        <v>0</v>
      </c>
      <c r="H1059" s="316">
        <v>0</v>
      </c>
      <c r="I1059" s="316">
        <v>0</v>
      </c>
      <c r="J1059" s="316">
        <v>0</v>
      </c>
      <c r="K1059" s="316">
        <v>0</v>
      </c>
      <c r="L1059" s="316">
        <v>0</v>
      </c>
      <c r="M1059" s="316">
        <v>0</v>
      </c>
      <c r="N1059" s="316">
        <v>0</v>
      </c>
      <c r="O1059" s="316">
        <v>0</v>
      </c>
      <c r="P1059" s="316">
        <v>0</v>
      </c>
      <c r="Q1059" s="316">
        <v>0</v>
      </c>
      <c r="R1059" s="316">
        <v>0</v>
      </c>
      <c r="S1059" s="316">
        <v>0</v>
      </c>
      <c r="T1059" s="316">
        <v>0</v>
      </c>
      <c r="U1059" s="316">
        <v>0</v>
      </c>
      <c r="V1059" s="316">
        <v>0</v>
      </c>
      <c r="W1059" s="316">
        <v>0</v>
      </c>
      <c r="X1059" s="316">
        <v>0</v>
      </c>
      <c r="Y1059" s="316">
        <v>0</v>
      </c>
      <c r="Z1059" s="316">
        <v>0</v>
      </c>
      <c r="AA1059" s="316">
        <v>0</v>
      </c>
      <c r="AB1059" s="316">
        <v>0</v>
      </c>
      <c r="AC1059" s="316">
        <v>0</v>
      </c>
      <c r="AD1059" s="316">
        <v>0</v>
      </c>
      <c r="AE1059" s="316">
        <v>0</v>
      </c>
      <c r="AF1059" s="316">
        <v>0</v>
      </c>
      <c r="AG1059" s="316">
        <v>0</v>
      </c>
      <c r="AH1059" s="316">
        <v>0</v>
      </c>
      <c r="AI1059" s="316">
        <v>0</v>
      </c>
      <c r="AJ1059" s="316">
        <v>0</v>
      </c>
      <c r="AK1059" s="316">
        <v>0</v>
      </c>
      <c r="AL1059" s="316">
        <v>0</v>
      </c>
    </row>
    <row r="1060" spans="1:38">
      <c r="A1060" s="316">
        <v>1190</v>
      </c>
      <c r="B1060" s="316" t="s">
        <v>3693</v>
      </c>
      <c r="C1060" s="316" t="s">
        <v>3786</v>
      </c>
      <c r="D1060" s="316">
        <f t="shared" si="16"/>
        <v>2400</v>
      </c>
      <c r="G1060" s="316">
        <v>0</v>
      </c>
      <c r="H1060" s="316">
        <v>0</v>
      </c>
      <c r="I1060" s="316">
        <v>0</v>
      </c>
      <c r="J1060" s="316">
        <v>0</v>
      </c>
      <c r="K1060" s="316">
        <v>0</v>
      </c>
      <c r="L1060" s="316">
        <v>0</v>
      </c>
      <c r="M1060" s="316">
        <v>0</v>
      </c>
      <c r="N1060" s="316">
        <v>0</v>
      </c>
      <c r="O1060" s="316">
        <v>0</v>
      </c>
      <c r="P1060" s="316">
        <v>0</v>
      </c>
      <c r="Q1060" s="316">
        <v>0</v>
      </c>
      <c r="R1060" s="316">
        <v>0</v>
      </c>
      <c r="S1060" s="316">
        <v>0</v>
      </c>
      <c r="T1060" s="316">
        <v>0</v>
      </c>
      <c r="U1060" s="316">
        <v>0</v>
      </c>
      <c r="V1060" s="316">
        <v>0</v>
      </c>
      <c r="W1060" s="316">
        <v>0</v>
      </c>
      <c r="X1060" s="316">
        <v>0</v>
      </c>
      <c r="Y1060" s="316">
        <v>1200</v>
      </c>
      <c r="Z1060" s="316">
        <v>0</v>
      </c>
      <c r="AA1060" s="316">
        <v>0</v>
      </c>
      <c r="AB1060" s="316">
        <v>0</v>
      </c>
      <c r="AC1060" s="316">
        <v>0</v>
      </c>
      <c r="AD1060" s="316">
        <v>0</v>
      </c>
      <c r="AE1060" s="316">
        <v>0</v>
      </c>
      <c r="AF1060" s="316">
        <v>0</v>
      </c>
      <c r="AG1060" s="316">
        <v>0</v>
      </c>
      <c r="AH1060" s="316">
        <v>1200</v>
      </c>
      <c r="AI1060" s="316">
        <v>0</v>
      </c>
      <c r="AJ1060" s="316">
        <v>0</v>
      </c>
      <c r="AK1060" s="316">
        <v>0</v>
      </c>
      <c r="AL1060" s="316">
        <v>2400</v>
      </c>
    </row>
    <row r="1061" spans="1:38">
      <c r="A1061" s="316">
        <v>1191</v>
      </c>
      <c r="B1061" s="316" t="s">
        <v>3693</v>
      </c>
      <c r="C1061" s="316" t="s">
        <v>3787</v>
      </c>
      <c r="D1061" s="316">
        <f t="shared" si="16"/>
        <v>2400</v>
      </c>
      <c r="G1061" s="316">
        <v>0</v>
      </c>
      <c r="H1061" s="316">
        <v>0</v>
      </c>
      <c r="I1061" s="316">
        <v>0</v>
      </c>
      <c r="J1061" s="316">
        <v>0</v>
      </c>
      <c r="K1061" s="316">
        <v>0</v>
      </c>
      <c r="L1061" s="316">
        <v>0</v>
      </c>
      <c r="M1061" s="316">
        <v>0</v>
      </c>
      <c r="N1061" s="316">
        <v>0</v>
      </c>
      <c r="O1061" s="316">
        <v>0</v>
      </c>
      <c r="P1061" s="316">
        <v>0</v>
      </c>
      <c r="Q1061" s="316">
        <v>0</v>
      </c>
      <c r="R1061" s="316">
        <v>0</v>
      </c>
      <c r="S1061" s="316">
        <v>0</v>
      </c>
      <c r="T1061" s="316">
        <v>0</v>
      </c>
      <c r="U1061" s="316">
        <v>0</v>
      </c>
      <c r="V1061" s="316">
        <v>0</v>
      </c>
      <c r="W1061" s="316">
        <v>0</v>
      </c>
      <c r="X1061" s="316">
        <v>0</v>
      </c>
      <c r="Y1061" s="316">
        <v>1200</v>
      </c>
      <c r="Z1061" s="316">
        <v>0</v>
      </c>
      <c r="AA1061" s="316">
        <v>0</v>
      </c>
      <c r="AB1061" s="316">
        <v>0</v>
      </c>
      <c r="AC1061" s="316">
        <v>0</v>
      </c>
      <c r="AD1061" s="316">
        <v>0</v>
      </c>
      <c r="AE1061" s="316">
        <v>0</v>
      </c>
      <c r="AF1061" s="316">
        <v>0</v>
      </c>
      <c r="AG1061" s="316">
        <v>1200</v>
      </c>
      <c r="AH1061" s="316">
        <v>0</v>
      </c>
      <c r="AI1061" s="316">
        <v>0</v>
      </c>
      <c r="AJ1061" s="316">
        <v>0</v>
      </c>
      <c r="AK1061" s="316">
        <v>0</v>
      </c>
      <c r="AL1061" s="316">
        <v>2400</v>
      </c>
    </row>
    <row r="1062" spans="1:38">
      <c r="A1062" s="316">
        <v>1192</v>
      </c>
      <c r="B1062" s="316" t="s">
        <v>3693</v>
      </c>
      <c r="C1062" s="316" t="s">
        <v>3788</v>
      </c>
      <c r="D1062" s="316">
        <f t="shared" si="16"/>
        <v>2200</v>
      </c>
      <c r="G1062" s="316">
        <v>0</v>
      </c>
      <c r="H1062" s="316">
        <v>0</v>
      </c>
      <c r="I1062" s="316">
        <v>0</v>
      </c>
      <c r="J1062" s="316">
        <v>0</v>
      </c>
      <c r="K1062" s="316">
        <v>0</v>
      </c>
      <c r="L1062" s="316">
        <v>0</v>
      </c>
      <c r="M1062" s="316">
        <v>0</v>
      </c>
      <c r="N1062" s="316">
        <v>0</v>
      </c>
      <c r="O1062" s="316">
        <v>0</v>
      </c>
      <c r="P1062" s="316">
        <v>0</v>
      </c>
      <c r="Q1062" s="316">
        <v>0</v>
      </c>
      <c r="R1062" s="316">
        <v>0</v>
      </c>
      <c r="S1062" s="316">
        <v>0</v>
      </c>
      <c r="T1062" s="316">
        <v>0</v>
      </c>
      <c r="U1062" s="316">
        <v>0</v>
      </c>
      <c r="V1062" s="316">
        <v>0</v>
      </c>
      <c r="W1062" s="316">
        <v>0</v>
      </c>
      <c r="X1062" s="316">
        <v>1100</v>
      </c>
      <c r="Y1062" s="316">
        <v>0</v>
      </c>
      <c r="Z1062" s="316">
        <v>0</v>
      </c>
      <c r="AA1062" s="316">
        <v>0</v>
      </c>
      <c r="AB1062" s="316">
        <v>0</v>
      </c>
      <c r="AC1062" s="316">
        <v>0</v>
      </c>
      <c r="AD1062" s="316">
        <v>0</v>
      </c>
      <c r="AE1062" s="316">
        <v>0</v>
      </c>
      <c r="AF1062" s="316">
        <v>1100</v>
      </c>
      <c r="AG1062" s="316">
        <v>0</v>
      </c>
      <c r="AH1062" s="316">
        <v>0</v>
      </c>
      <c r="AI1062" s="316">
        <v>0</v>
      </c>
      <c r="AJ1062" s="316">
        <v>0</v>
      </c>
      <c r="AK1062" s="316">
        <v>0</v>
      </c>
      <c r="AL1062" s="316">
        <v>2200</v>
      </c>
    </row>
    <row r="1063" spans="1:38">
      <c r="A1063" s="316">
        <v>1193</v>
      </c>
      <c r="B1063" s="316" t="s">
        <v>3630</v>
      </c>
      <c r="C1063" s="316" t="s">
        <v>3789</v>
      </c>
      <c r="D1063" s="316">
        <f t="shared" si="16"/>
        <v>1800</v>
      </c>
      <c r="G1063" s="316">
        <v>0</v>
      </c>
      <c r="H1063" s="316">
        <v>0</v>
      </c>
      <c r="I1063" s="316">
        <v>0</v>
      </c>
      <c r="J1063" s="316">
        <v>0</v>
      </c>
      <c r="K1063" s="316">
        <v>0</v>
      </c>
      <c r="L1063" s="316">
        <v>0</v>
      </c>
      <c r="M1063" s="316">
        <v>0</v>
      </c>
      <c r="N1063" s="316">
        <v>0</v>
      </c>
      <c r="O1063" s="316">
        <v>0</v>
      </c>
      <c r="P1063" s="316">
        <v>0</v>
      </c>
      <c r="Q1063" s="316">
        <v>0</v>
      </c>
      <c r="R1063" s="316">
        <v>0</v>
      </c>
      <c r="S1063" s="316">
        <v>0</v>
      </c>
      <c r="T1063" s="316">
        <v>900</v>
      </c>
      <c r="U1063" s="316">
        <v>0</v>
      </c>
      <c r="V1063" s="316">
        <v>0</v>
      </c>
      <c r="W1063" s="316">
        <v>0</v>
      </c>
      <c r="X1063" s="316">
        <v>0</v>
      </c>
      <c r="Y1063" s="316">
        <v>0</v>
      </c>
      <c r="Z1063" s="316">
        <v>0</v>
      </c>
      <c r="AA1063" s="316">
        <v>0</v>
      </c>
      <c r="AB1063" s="316">
        <v>0</v>
      </c>
      <c r="AC1063" s="316">
        <v>0</v>
      </c>
      <c r="AD1063" s="316">
        <v>0</v>
      </c>
      <c r="AE1063" s="316">
        <v>900</v>
      </c>
      <c r="AF1063" s="316">
        <v>0</v>
      </c>
      <c r="AG1063" s="316">
        <v>0</v>
      </c>
      <c r="AH1063" s="316">
        <v>0</v>
      </c>
      <c r="AI1063" s="316">
        <v>0</v>
      </c>
      <c r="AJ1063" s="316">
        <v>0</v>
      </c>
      <c r="AK1063" s="316">
        <v>0</v>
      </c>
      <c r="AL1063" s="316">
        <v>1800</v>
      </c>
    </row>
    <row r="1064" spans="1:38">
      <c r="A1064" s="316">
        <v>1194</v>
      </c>
      <c r="B1064" s="316" t="s">
        <v>3630</v>
      </c>
      <c r="C1064" s="316" t="s">
        <v>3790</v>
      </c>
      <c r="D1064" s="316">
        <f t="shared" si="16"/>
        <v>700</v>
      </c>
      <c r="G1064" s="316">
        <v>0</v>
      </c>
      <c r="H1064" s="316">
        <v>0</v>
      </c>
      <c r="I1064" s="316">
        <v>0</v>
      </c>
      <c r="J1064" s="316">
        <v>0</v>
      </c>
      <c r="K1064" s="316">
        <v>0</v>
      </c>
      <c r="L1064" s="316">
        <v>0</v>
      </c>
      <c r="M1064" s="316">
        <v>0</v>
      </c>
      <c r="N1064" s="316">
        <v>0</v>
      </c>
      <c r="O1064" s="316">
        <v>0</v>
      </c>
      <c r="P1064" s="316">
        <v>0</v>
      </c>
      <c r="Q1064" s="316">
        <v>0</v>
      </c>
      <c r="R1064" s="316">
        <v>0</v>
      </c>
      <c r="S1064" s="316">
        <v>0</v>
      </c>
      <c r="T1064" s="316">
        <v>700</v>
      </c>
      <c r="U1064" s="316">
        <v>0</v>
      </c>
      <c r="V1064" s="316">
        <v>0</v>
      </c>
      <c r="W1064" s="316">
        <v>0</v>
      </c>
      <c r="X1064" s="316">
        <v>0</v>
      </c>
      <c r="Y1064" s="316">
        <v>0</v>
      </c>
      <c r="Z1064" s="316">
        <v>0</v>
      </c>
      <c r="AA1064" s="316">
        <v>0</v>
      </c>
      <c r="AB1064" s="316">
        <v>0</v>
      </c>
      <c r="AC1064" s="316">
        <v>0</v>
      </c>
      <c r="AD1064" s="316">
        <v>0</v>
      </c>
      <c r="AE1064" s="316">
        <v>0</v>
      </c>
      <c r="AF1064" s="316">
        <v>0</v>
      </c>
      <c r="AG1064" s="316">
        <v>0</v>
      </c>
      <c r="AH1064" s="316">
        <v>0</v>
      </c>
      <c r="AI1064" s="316">
        <v>0</v>
      </c>
      <c r="AJ1064" s="316">
        <v>0</v>
      </c>
      <c r="AK1064" s="316">
        <v>0</v>
      </c>
      <c r="AL1064" s="316">
        <v>700</v>
      </c>
    </row>
    <row r="1065" spans="1:38">
      <c r="A1065" s="316">
        <v>1195</v>
      </c>
      <c r="B1065" s="316" t="s">
        <v>3630</v>
      </c>
      <c r="C1065" s="316" t="s">
        <v>3791</v>
      </c>
      <c r="D1065" s="316">
        <f t="shared" si="16"/>
        <v>0</v>
      </c>
      <c r="G1065" s="316">
        <v>0</v>
      </c>
      <c r="H1065" s="316">
        <v>0</v>
      </c>
      <c r="I1065" s="316">
        <v>0</v>
      </c>
      <c r="J1065" s="316">
        <v>0</v>
      </c>
      <c r="K1065" s="316">
        <v>0</v>
      </c>
      <c r="L1065" s="316">
        <v>0</v>
      </c>
      <c r="M1065" s="316">
        <v>0</v>
      </c>
      <c r="N1065" s="316">
        <v>0</v>
      </c>
      <c r="O1065" s="316">
        <v>0</v>
      </c>
      <c r="P1065" s="316">
        <v>0</v>
      </c>
      <c r="Q1065" s="316">
        <v>0</v>
      </c>
      <c r="R1065" s="316">
        <v>0</v>
      </c>
      <c r="S1065" s="316">
        <v>0</v>
      </c>
      <c r="T1065" s="316">
        <v>0</v>
      </c>
      <c r="U1065" s="316">
        <v>0</v>
      </c>
      <c r="V1065" s="316">
        <v>0</v>
      </c>
      <c r="W1065" s="316">
        <v>0</v>
      </c>
      <c r="X1065" s="316">
        <v>0</v>
      </c>
      <c r="Y1065" s="316">
        <v>0</v>
      </c>
      <c r="Z1065" s="316">
        <v>0</v>
      </c>
      <c r="AA1065" s="316">
        <v>0</v>
      </c>
      <c r="AB1065" s="316">
        <v>0</v>
      </c>
      <c r="AC1065" s="316">
        <v>0</v>
      </c>
      <c r="AD1065" s="316">
        <v>0</v>
      </c>
      <c r="AE1065" s="316">
        <v>0</v>
      </c>
      <c r="AF1065" s="316">
        <v>0</v>
      </c>
      <c r="AG1065" s="316">
        <v>0</v>
      </c>
      <c r="AH1065" s="316">
        <v>0</v>
      </c>
      <c r="AI1065" s="316">
        <v>0</v>
      </c>
      <c r="AJ1065" s="316">
        <v>0</v>
      </c>
      <c r="AK1065" s="316">
        <v>0</v>
      </c>
      <c r="AL1065" s="316">
        <v>0</v>
      </c>
    </row>
    <row r="1066" spans="1:38">
      <c r="A1066" s="316">
        <v>1196</v>
      </c>
      <c r="B1066" s="316" t="s">
        <v>3630</v>
      </c>
      <c r="C1066" s="316" t="s">
        <v>3792</v>
      </c>
      <c r="D1066" s="316">
        <f t="shared" si="16"/>
        <v>0</v>
      </c>
      <c r="G1066" s="316">
        <v>0</v>
      </c>
      <c r="H1066" s="316">
        <v>0</v>
      </c>
      <c r="I1066" s="316">
        <v>0</v>
      </c>
      <c r="J1066" s="316">
        <v>0</v>
      </c>
      <c r="K1066" s="316">
        <v>0</v>
      </c>
      <c r="L1066" s="316">
        <v>0</v>
      </c>
      <c r="M1066" s="316">
        <v>0</v>
      </c>
      <c r="N1066" s="316">
        <v>0</v>
      </c>
      <c r="O1066" s="316">
        <v>0</v>
      </c>
      <c r="P1066" s="316">
        <v>0</v>
      </c>
      <c r="Q1066" s="316">
        <v>0</v>
      </c>
      <c r="R1066" s="316">
        <v>0</v>
      </c>
      <c r="S1066" s="316">
        <v>0</v>
      </c>
      <c r="T1066" s="316">
        <v>0</v>
      </c>
      <c r="U1066" s="316">
        <v>0</v>
      </c>
      <c r="V1066" s="316">
        <v>0</v>
      </c>
      <c r="W1066" s="316">
        <v>0</v>
      </c>
      <c r="X1066" s="316">
        <v>0</v>
      </c>
      <c r="Y1066" s="316">
        <v>0</v>
      </c>
      <c r="Z1066" s="316">
        <v>0</v>
      </c>
      <c r="AA1066" s="316">
        <v>0</v>
      </c>
      <c r="AB1066" s="316">
        <v>0</v>
      </c>
      <c r="AC1066" s="316">
        <v>0</v>
      </c>
      <c r="AD1066" s="316">
        <v>0</v>
      </c>
      <c r="AE1066" s="316">
        <v>0</v>
      </c>
      <c r="AF1066" s="316">
        <v>0</v>
      </c>
      <c r="AG1066" s="316">
        <v>0</v>
      </c>
      <c r="AH1066" s="316">
        <v>0</v>
      </c>
      <c r="AI1066" s="316">
        <v>0</v>
      </c>
      <c r="AJ1066" s="316">
        <v>0</v>
      </c>
      <c r="AK1066" s="316">
        <v>0</v>
      </c>
      <c r="AL1066" s="316">
        <v>0</v>
      </c>
    </row>
    <row r="1067" spans="1:38">
      <c r="A1067" s="316">
        <v>1197</v>
      </c>
      <c r="B1067" s="316" t="s">
        <v>3630</v>
      </c>
      <c r="C1067" s="316" t="s">
        <v>3793</v>
      </c>
      <c r="D1067" s="316">
        <f t="shared" si="16"/>
        <v>1800</v>
      </c>
      <c r="G1067" s="316">
        <v>0</v>
      </c>
      <c r="H1067" s="316">
        <v>0</v>
      </c>
      <c r="I1067" s="316">
        <v>0</v>
      </c>
      <c r="J1067" s="316">
        <v>0</v>
      </c>
      <c r="K1067" s="316">
        <v>0</v>
      </c>
      <c r="L1067" s="316">
        <v>0</v>
      </c>
      <c r="M1067" s="316">
        <v>0</v>
      </c>
      <c r="N1067" s="316">
        <v>0</v>
      </c>
      <c r="O1067" s="316">
        <v>0</v>
      </c>
      <c r="P1067" s="316">
        <v>0</v>
      </c>
      <c r="Q1067" s="316">
        <v>0</v>
      </c>
      <c r="R1067" s="316">
        <v>0</v>
      </c>
      <c r="S1067" s="316">
        <v>0</v>
      </c>
      <c r="T1067" s="316">
        <v>900</v>
      </c>
      <c r="U1067" s="316">
        <v>0</v>
      </c>
      <c r="V1067" s="316">
        <v>0</v>
      </c>
      <c r="W1067" s="316">
        <v>0</v>
      </c>
      <c r="X1067" s="316">
        <v>0</v>
      </c>
      <c r="Y1067" s="316">
        <v>0</v>
      </c>
      <c r="Z1067" s="316">
        <v>0</v>
      </c>
      <c r="AA1067" s="316">
        <v>0</v>
      </c>
      <c r="AB1067" s="316">
        <v>0</v>
      </c>
      <c r="AC1067" s="316">
        <v>0</v>
      </c>
      <c r="AD1067" s="316">
        <v>0</v>
      </c>
      <c r="AE1067" s="316">
        <v>900</v>
      </c>
      <c r="AF1067" s="316">
        <v>0</v>
      </c>
      <c r="AG1067" s="316">
        <v>0</v>
      </c>
      <c r="AH1067" s="316">
        <v>0</v>
      </c>
      <c r="AI1067" s="316">
        <v>0</v>
      </c>
      <c r="AJ1067" s="316">
        <v>0</v>
      </c>
      <c r="AK1067" s="316">
        <v>0</v>
      </c>
      <c r="AL1067" s="316">
        <v>1800</v>
      </c>
    </row>
    <row r="1068" spans="1:38">
      <c r="A1068" s="316">
        <v>1198</v>
      </c>
      <c r="B1068" s="316" t="s">
        <v>3630</v>
      </c>
      <c r="C1068" s="316" t="s">
        <v>3794</v>
      </c>
      <c r="D1068" s="316">
        <f t="shared" si="16"/>
        <v>700</v>
      </c>
      <c r="G1068" s="316">
        <v>0</v>
      </c>
      <c r="H1068" s="316">
        <v>0</v>
      </c>
      <c r="I1068" s="316">
        <v>0</v>
      </c>
      <c r="J1068" s="316">
        <v>0</v>
      </c>
      <c r="K1068" s="316">
        <v>0</v>
      </c>
      <c r="L1068" s="316">
        <v>0</v>
      </c>
      <c r="M1068" s="316">
        <v>0</v>
      </c>
      <c r="N1068" s="316">
        <v>0</v>
      </c>
      <c r="O1068" s="316">
        <v>0</v>
      </c>
      <c r="P1068" s="316">
        <v>0</v>
      </c>
      <c r="Q1068" s="316">
        <v>0</v>
      </c>
      <c r="R1068" s="316">
        <v>0</v>
      </c>
      <c r="S1068" s="316">
        <v>0</v>
      </c>
      <c r="T1068" s="316">
        <v>700</v>
      </c>
      <c r="U1068" s="316">
        <v>0</v>
      </c>
      <c r="V1068" s="316">
        <v>0</v>
      </c>
      <c r="W1068" s="316">
        <v>0</v>
      </c>
      <c r="X1068" s="316">
        <v>0</v>
      </c>
      <c r="Y1068" s="316">
        <v>0</v>
      </c>
      <c r="Z1068" s="316">
        <v>0</v>
      </c>
      <c r="AA1068" s="316">
        <v>0</v>
      </c>
      <c r="AB1068" s="316">
        <v>0</v>
      </c>
      <c r="AC1068" s="316">
        <v>0</v>
      </c>
      <c r="AD1068" s="316">
        <v>0</v>
      </c>
      <c r="AE1068" s="316">
        <v>0</v>
      </c>
      <c r="AF1068" s="316">
        <v>0</v>
      </c>
      <c r="AG1068" s="316">
        <v>0</v>
      </c>
      <c r="AH1068" s="316">
        <v>0</v>
      </c>
      <c r="AI1068" s="316">
        <v>0</v>
      </c>
      <c r="AJ1068" s="316">
        <v>0</v>
      </c>
      <c r="AK1068" s="316">
        <v>0</v>
      </c>
      <c r="AL1068" s="316">
        <v>700</v>
      </c>
    </row>
    <row r="1069" spans="1:38">
      <c r="A1069" s="316">
        <v>1199</v>
      </c>
      <c r="B1069" s="316" t="s">
        <v>3630</v>
      </c>
      <c r="C1069" s="316" t="s">
        <v>3795</v>
      </c>
      <c r="D1069" s="316">
        <f t="shared" si="16"/>
        <v>0</v>
      </c>
      <c r="G1069" s="316">
        <v>0</v>
      </c>
      <c r="H1069" s="316">
        <v>0</v>
      </c>
      <c r="I1069" s="316">
        <v>0</v>
      </c>
      <c r="J1069" s="316">
        <v>0</v>
      </c>
      <c r="K1069" s="316">
        <v>0</v>
      </c>
      <c r="L1069" s="316">
        <v>0</v>
      </c>
      <c r="M1069" s="316">
        <v>0</v>
      </c>
      <c r="N1069" s="316">
        <v>0</v>
      </c>
      <c r="O1069" s="316">
        <v>0</v>
      </c>
      <c r="P1069" s="316">
        <v>0</v>
      </c>
      <c r="Q1069" s="316">
        <v>0</v>
      </c>
      <c r="R1069" s="316">
        <v>0</v>
      </c>
      <c r="S1069" s="316">
        <v>0</v>
      </c>
      <c r="T1069" s="316">
        <v>0</v>
      </c>
      <c r="U1069" s="316">
        <v>0</v>
      </c>
      <c r="V1069" s="316">
        <v>0</v>
      </c>
      <c r="W1069" s="316">
        <v>0</v>
      </c>
      <c r="X1069" s="316">
        <v>0</v>
      </c>
      <c r="Y1069" s="316">
        <v>0</v>
      </c>
      <c r="Z1069" s="316">
        <v>0</v>
      </c>
      <c r="AA1069" s="316">
        <v>0</v>
      </c>
      <c r="AB1069" s="316">
        <v>0</v>
      </c>
      <c r="AC1069" s="316">
        <v>0</v>
      </c>
      <c r="AD1069" s="316">
        <v>0</v>
      </c>
      <c r="AE1069" s="316">
        <v>0</v>
      </c>
      <c r="AF1069" s="316">
        <v>0</v>
      </c>
      <c r="AG1069" s="316">
        <v>0</v>
      </c>
      <c r="AH1069" s="316">
        <v>0</v>
      </c>
      <c r="AI1069" s="316">
        <v>0</v>
      </c>
      <c r="AJ1069" s="316">
        <v>0</v>
      </c>
      <c r="AK1069" s="316">
        <v>0</v>
      </c>
      <c r="AL1069" s="316">
        <v>0</v>
      </c>
    </row>
    <row r="1070" spans="1:38">
      <c r="A1070" s="316">
        <v>1200</v>
      </c>
      <c r="B1070" s="316" t="s">
        <v>3630</v>
      </c>
      <c r="C1070" s="316" t="s">
        <v>3796</v>
      </c>
      <c r="D1070" s="316">
        <f t="shared" si="16"/>
        <v>0</v>
      </c>
      <c r="G1070" s="316">
        <v>0</v>
      </c>
      <c r="H1070" s="316">
        <v>0</v>
      </c>
      <c r="I1070" s="316">
        <v>0</v>
      </c>
      <c r="J1070" s="316">
        <v>0</v>
      </c>
      <c r="K1070" s="316">
        <v>0</v>
      </c>
      <c r="L1070" s="316">
        <v>0</v>
      </c>
      <c r="M1070" s="316">
        <v>0</v>
      </c>
      <c r="N1070" s="316">
        <v>0</v>
      </c>
      <c r="O1070" s="316">
        <v>0</v>
      </c>
      <c r="P1070" s="316">
        <v>0</v>
      </c>
      <c r="Q1070" s="316">
        <v>0</v>
      </c>
      <c r="R1070" s="316">
        <v>0</v>
      </c>
      <c r="S1070" s="316">
        <v>0</v>
      </c>
      <c r="T1070" s="316">
        <v>0</v>
      </c>
      <c r="U1070" s="316">
        <v>0</v>
      </c>
      <c r="V1070" s="316">
        <v>0</v>
      </c>
      <c r="W1070" s="316">
        <v>0</v>
      </c>
      <c r="X1070" s="316">
        <v>0</v>
      </c>
      <c r="Y1070" s="316">
        <v>0</v>
      </c>
      <c r="Z1070" s="316">
        <v>0</v>
      </c>
      <c r="AA1070" s="316">
        <v>0</v>
      </c>
      <c r="AB1070" s="316">
        <v>0</v>
      </c>
      <c r="AC1070" s="316">
        <v>0</v>
      </c>
      <c r="AD1070" s="316">
        <v>0</v>
      </c>
      <c r="AE1070" s="316">
        <v>0</v>
      </c>
      <c r="AF1070" s="316">
        <v>0</v>
      </c>
      <c r="AG1070" s="316">
        <v>0</v>
      </c>
      <c r="AH1070" s="316">
        <v>0</v>
      </c>
      <c r="AI1070" s="316">
        <v>0</v>
      </c>
      <c r="AJ1070" s="316">
        <v>0</v>
      </c>
      <c r="AK1070" s="316">
        <v>0</v>
      </c>
      <c r="AL1070" s="316">
        <v>0</v>
      </c>
    </row>
    <row r="1071" spans="1:38">
      <c r="A1071" s="316">
        <v>1201</v>
      </c>
      <c r="B1071" s="316" t="s">
        <v>3693</v>
      </c>
      <c r="C1071" s="316" t="s">
        <v>3797</v>
      </c>
      <c r="D1071" s="316">
        <f t="shared" si="16"/>
        <v>1200</v>
      </c>
      <c r="G1071" s="316">
        <v>0</v>
      </c>
      <c r="H1071" s="316">
        <v>0</v>
      </c>
      <c r="I1071" s="316">
        <v>0</v>
      </c>
      <c r="J1071" s="316">
        <v>0</v>
      </c>
      <c r="K1071" s="316">
        <v>0</v>
      </c>
      <c r="L1071" s="316">
        <v>0</v>
      </c>
      <c r="M1071" s="316">
        <v>0</v>
      </c>
      <c r="N1071" s="316">
        <v>0</v>
      </c>
      <c r="O1071" s="316">
        <v>0</v>
      </c>
      <c r="P1071" s="316">
        <v>0</v>
      </c>
      <c r="Q1071" s="316">
        <v>0</v>
      </c>
      <c r="R1071" s="316">
        <v>0</v>
      </c>
      <c r="S1071" s="316">
        <v>0</v>
      </c>
      <c r="T1071" s="316">
        <v>0</v>
      </c>
      <c r="U1071" s="316">
        <v>0</v>
      </c>
      <c r="V1071" s="316">
        <v>0</v>
      </c>
      <c r="W1071" s="316">
        <v>0</v>
      </c>
      <c r="X1071" s="316">
        <v>0</v>
      </c>
      <c r="Y1071" s="316">
        <v>0</v>
      </c>
      <c r="Z1071" s="316">
        <v>0</v>
      </c>
      <c r="AA1071" s="316">
        <v>0</v>
      </c>
      <c r="AB1071" s="316">
        <v>0</v>
      </c>
      <c r="AC1071" s="316">
        <v>0</v>
      </c>
      <c r="AD1071" s="316">
        <v>1200</v>
      </c>
      <c r="AE1071" s="316">
        <v>0</v>
      </c>
      <c r="AF1071" s="316">
        <v>0</v>
      </c>
      <c r="AG1071" s="316">
        <v>0</v>
      </c>
      <c r="AH1071" s="316">
        <v>0</v>
      </c>
      <c r="AI1071" s="316">
        <v>0</v>
      </c>
      <c r="AJ1071" s="316">
        <v>0</v>
      </c>
      <c r="AK1071" s="316">
        <v>0</v>
      </c>
      <c r="AL1071" s="316">
        <v>1200</v>
      </c>
    </row>
    <row r="1072" spans="1:38">
      <c r="A1072" s="316">
        <v>1202</v>
      </c>
      <c r="B1072" s="316" t="s">
        <v>3693</v>
      </c>
      <c r="C1072" s="316" t="s">
        <v>3798</v>
      </c>
      <c r="D1072" s="316">
        <f t="shared" si="16"/>
        <v>1200</v>
      </c>
      <c r="G1072" s="316">
        <v>0</v>
      </c>
      <c r="H1072" s="316">
        <v>0</v>
      </c>
      <c r="I1072" s="316">
        <v>0</v>
      </c>
      <c r="J1072" s="316">
        <v>0</v>
      </c>
      <c r="K1072" s="316">
        <v>0</v>
      </c>
      <c r="L1072" s="316">
        <v>0</v>
      </c>
      <c r="M1072" s="316">
        <v>0</v>
      </c>
      <c r="N1072" s="316">
        <v>0</v>
      </c>
      <c r="O1072" s="316">
        <v>0</v>
      </c>
      <c r="P1072" s="316">
        <v>0</v>
      </c>
      <c r="Q1072" s="316">
        <v>0</v>
      </c>
      <c r="R1072" s="316">
        <v>0</v>
      </c>
      <c r="S1072" s="316">
        <v>0</v>
      </c>
      <c r="T1072" s="316">
        <v>0</v>
      </c>
      <c r="U1072" s="316">
        <v>0</v>
      </c>
      <c r="V1072" s="316">
        <v>0</v>
      </c>
      <c r="W1072" s="316">
        <v>0</v>
      </c>
      <c r="X1072" s="316">
        <v>0</v>
      </c>
      <c r="Y1072" s="316">
        <v>0</v>
      </c>
      <c r="Z1072" s="316">
        <v>0</v>
      </c>
      <c r="AA1072" s="316">
        <v>0</v>
      </c>
      <c r="AB1072" s="316">
        <v>0</v>
      </c>
      <c r="AC1072" s="316">
        <v>0</v>
      </c>
      <c r="AD1072" s="316">
        <v>1200</v>
      </c>
      <c r="AE1072" s="316">
        <v>0</v>
      </c>
      <c r="AF1072" s="316">
        <v>0</v>
      </c>
      <c r="AG1072" s="316">
        <v>0</v>
      </c>
      <c r="AH1072" s="316">
        <v>0</v>
      </c>
      <c r="AI1072" s="316">
        <v>0</v>
      </c>
      <c r="AJ1072" s="316">
        <v>0</v>
      </c>
      <c r="AK1072" s="316">
        <v>0</v>
      </c>
      <c r="AL1072" s="316">
        <v>1200</v>
      </c>
    </row>
    <row r="1073" spans="1:38">
      <c r="A1073" s="316">
        <v>1203</v>
      </c>
      <c r="B1073" s="316" t="s">
        <v>3693</v>
      </c>
      <c r="C1073" s="316" t="s">
        <v>3799</v>
      </c>
      <c r="D1073" s="316">
        <f t="shared" si="16"/>
        <v>700</v>
      </c>
      <c r="G1073" s="316">
        <v>0</v>
      </c>
      <c r="H1073" s="316">
        <v>0</v>
      </c>
      <c r="I1073" s="316">
        <v>0</v>
      </c>
      <c r="J1073" s="316">
        <v>0</v>
      </c>
      <c r="K1073" s="316">
        <v>0</v>
      </c>
      <c r="L1073" s="316">
        <v>0</v>
      </c>
      <c r="M1073" s="316">
        <v>0</v>
      </c>
      <c r="N1073" s="316">
        <v>0</v>
      </c>
      <c r="O1073" s="316">
        <v>0</v>
      </c>
      <c r="P1073" s="316">
        <v>0</v>
      </c>
      <c r="Q1073" s="316">
        <v>0</v>
      </c>
      <c r="R1073" s="316">
        <v>0</v>
      </c>
      <c r="S1073" s="316">
        <v>0</v>
      </c>
      <c r="T1073" s="316">
        <v>0</v>
      </c>
      <c r="U1073" s="316">
        <v>0</v>
      </c>
      <c r="V1073" s="316">
        <v>0</v>
      </c>
      <c r="W1073" s="316">
        <v>0</v>
      </c>
      <c r="X1073" s="316">
        <v>0</v>
      </c>
      <c r="Y1073" s="316">
        <v>0</v>
      </c>
      <c r="Z1073" s="316">
        <v>0</v>
      </c>
      <c r="AA1073" s="316">
        <v>0</v>
      </c>
      <c r="AB1073" s="316">
        <v>0</v>
      </c>
      <c r="AC1073" s="316">
        <v>0</v>
      </c>
      <c r="AD1073" s="316">
        <v>700</v>
      </c>
      <c r="AE1073" s="316">
        <v>0</v>
      </c>
      <c r="AF1073" s="316">
        <v>0</v>
      </c>
      <c r="AG1073" s="316">
        <v>0</v>
      </c>
      <c r="AH1073" s="316">
        <v>0</v>
      </c>
      <c r="AI1073" s="316">
        <v>0</v>
      </c>
      <c r="AJ1073" s="316">
        <v>0</v>
      </c>
      <c r="AK1073" s="316">
        <v>0</v>
      </c>
      <c r="AL1073" s="316">
        <v>700</v>
      </c>
    </row>
    <row r="1074" spans="1:38">
      <c r="A1074" s="316">
        <v>1204</v>
      </c>
      <c r="B1074" s="316" t="s">
        <v>3693</v>
      </c>
      <c r="C1074" s="316" t="s">
        <v>3800</v>
      </c>
      <c r="D1074" s="316">
        <f t="shared" si="16"/>
        <v>700</v>
      </c>
      <c r="G1074" s="316">
        <v>0</v>
      </c>
      <c r="H1074" s="316">
        <v>0</v>
      </c>
      <c r="I1074" s="316">
        <v>0</v>
      </c>
      <c r="J1074" s="316">
        <v>0</v>
      </c>
      <c r="K1074" s="316">
        <v>0</v>
      </c>
      <c r="L1074" s="316">
        <v>0</v>
      </c>
      <c r="M1074" s="316">
        <v>0</v>
      </c>
      <c r="N1074" s="316">
        <v>0</v>
      </c>
      <c r="O1074" s="316">
        <v>0</v>
      </c>
      <c r="P1074" s="316">
        <v>0</v>
      </c>
      <c r="Q1074" s="316">
        <v>0</v>
      </c>
      <c r="R1074" s="316">
        <v>0</v>
      </c>
      <c r="S1074" s="316">
        <v>0</v>
      </c>
      <c r="T1074" s="316">
        <v>0</v>
      </c>
      <c r="U1074" s="316">
        <v>0</v>
      </c>
      <c r="V1074" s="316">
        <v>0</v>
      </c>
      <c r="W1074" s="316">
        <v>0</v>
      </c>
      <c r="X1074" s="316">
        <v>0</v>
      </c>
      <c r="Y1074" s="316">
        <v>0</v>
      </c>
      <c r="Z1074" s="316">
        <v>0</v>
      </c>
      <c r="AA1074" s="316">
        <v>0</v>
      </c>
      <c r="AB1074" s="316">
        <v>0</v>
      </c>
      <c r="AC1074" s="316">
        <v>0</v>
      </c>
      <c r="AD1074" s="316">
        <v>700</v>
      </c>
      <c r="AE1074" s="316">
        <v>0</v>
      </c>
      <c r="AF1074" s="316">
        <v>0</v>
      </c>
      <c r="AG1074" s="316">
        <v>0</v>
      </c>
      <c r="AH1074" s="316">
        <v>0</v>
      </c>
      <c r="AI1074" s="316">
        <v>0</v>
      </c>
      <c r="AJ1074" s="316">
        <v>0</v>
      </c>
      <c r="AK1074" s="316">
        <v>0</v>
      </c>
      <c r="AL1074" s="316">
        <v>700</v>
      </c>
    </row>
    <row r="1075" spans="1:38">
      <c r="A1075" s="316">
        <v>1205</v>
      </c>
      <c r="B1075" s="316" t="s">
        <v>3630</v>
      </c>
      <c r="C1075" s="316" t="s">
        <v>3801</v>
      </c>
      <c r="D1075" s="316">
        <f t="shared" si="16"/>
        <v>3060</v>
      </c>
      <c r="G1075" s="316">
        <v>0</v>
      </c>
      <c r="H1075" s="316">
        <v>0</v>
      </c>
      <c r="I1075" s="316">
        <v>0</v>
      </c>
      <c r="J1075" s="316">
        <v>0</v>
      </c>
      <c r="K1075" s="316">
        <v>0</v>
      </c>
      <c r="L1075" s="316">
        <v>0</v>
      </c>
      <c r="M1075" s="316">
        <v>0</v>
      </c>
      <c r="N1075" s="316">
        <v>0</v>
      </c>
      <c r="O1075" s="316">
        <v>0</v>
      </c>
      <c r="P1075" s="316">
        <v>0</v>
      </c>
      <c r="Q1075" s="316">
        <v>0</v>
      </c>
      <c r="R1075" s="316">
        <v>0</v>
      </c>
      <c r="S1075" s="316">
        <v>0</v>
      </c>
      <c r="T1075" s="316">
        <v>1020</v>
      </c>
      <c r="U1075" s="316">
        <v>0</v>
      </c>
      <c r="V1075" s="316">
        <v>0</v>
      </c>
      <c r="W1075" s="316">
        <v>0</v>
      </c>
      <c r="X1075" s="316">
        <v>0</v>
      </c>
      <c r="Y1075" s="316">
        <v>0</v>
      </c>
      <c r="Z1075" s="316">
        <v>1020</v>
      </c>
      <c r="AA1075" s="316">
        <v>0</v>
      </c>
      <c r="AB1075" s="316">
        <v>0</v>
      </c>
      <c r="AC1075" s="316">
        <v>0</v>
      </c>
      <c r="AD1075" s="316">
        <v>0</v>
      </c>
      <c r="AE1075" s="316">
        <v>0</v>
      </c>
      <c r="AF1075" s="316">
        <v>0</v>
      </c>
      <c r="AG1075" s="316">
        <v>1020</v>
      </c>
      <c r="AH1075" s="316">
        <v>0</v>
      </c>
      <c r="AI1075" s="316">
        <v>0</v>
      </c>
      <c r="AJ1075" s="316">
        <v>0</v>
      </c>
      <c r="AK1075" s="316">
        <v>0</v>
      </c>
      <c r="AL1075" s="316">
        <v>3060</v>
      </c>
    </row>
    <row r="1076" spans="1:38">
      <c r="A1076" s="316">
        <v>1206</v>
      </c>
      <c r="B1076" s="316" t="s">
        <v>3630</v>
      </c>
      <c r="C1076" s="316" t="s">
        <v>3802</v>
      </c>
      <c r="D1076" s="316">
        <f t="shared" si="16"/>
        <v>0</v>
      </c>
      <c r="G1076" s="316">
        <v>0</v>
      </c>
      <c r="H1076" s="316">
        <v>0</v>
      </c>
      <c r="I1076" s="316">
        <v>0</v>
      </c>
      <c r="J1076" s="316">
        <v>0</v>
      </c>
      <c r="K1076" s="316">
        <v>0</v>
      </c>
      <c r="L1076" s="316">
        <v>0</v>
      </c>
      <c r="M1076" s="316">
        <v>0</v>
      </c>
      <c r="N1076" s="316">
        <v>0</v>
      </c>
      <c r="O1076" s="316">
        <v>0</v>
      </c>
      <c r="P1076" s="316">
        <v>0</v>
      </c>
      <c r="Q1076" s="316">
        <v>0</v>
      </c>
      <c r="R1076" s="316">
        <v>0</v>
      </c>
      <c r="S1076" s="316">
        <v>0</v>
      </c>
      <c r="T1076" s="316">
        <v>0</v>
      </c>
      <c r="U1076" s="316">
        <v>0</v>
      </c>
      <c r="V1076" s="316">
        <v>0</v>
      </c>
      <c r="W1076" s="316">
        <v>0</v>
      </c>
      <c r="X1076" s="316">
        <v>0</v>
      </c>
      <c r="Y1076" s="316">
        <v>0</v>
      </c>
      <c r="Z1076" s="316">
        <v>0</v>
      </c>
      <c r="AA1076" s="316">
        <v>0</v>
      </c>
      <c r="AB1076" s="316">
        <v>0</v>
      </c>
      <c r="AC1076" s="316">
        <v>0</v>
      </c>
      <c r="AD1076" s="316">
        <v>0</v>
      </c>
      <c r="AE1076" s="316">
        <v>0</v>
      </c>
      <c r="AF1076" s="316">
        <v>0</v>
      </c>
      <c r="AG1076" s="316">
        <v>0</v>
      </c>
      <c r="AH1076" s="316">
        <v>0</v>
      </c>
      <c r="AI1076" s="316">
        <v>0</v>
      </c>
      <c r="AJ1076" s="316">
        <v>0</v>
      </c>
      <c r="AK1076" s="316">
        <v>0</v>
      </c>
      <c r="AL1076" s="316">
        <v>0</v>
      </c>
    </row>
    <row r="1077" spans="1:38">
      <c r="A1077" s="316">
        <v>1207</v>
      </c>
      <c r="B1077" s="316" t="s">
        <v>3630</v>
      </c>
      <c r="C1077" s="316" t="s">
        <v>3803</v>
      </c>
      <c r="D1077" s="316">
        <f t="shared" si="16"/>
        <v>850</v>
      </c>
      <c r="G1077" s="316">
        <v>0</v>
      </c>
      <c r="H1077" s="316">
        <v>0</v>
      </c>
      <c r="I1077" s="316">
        <v>0</v>
      </c>
      <c r="J1077" s="316">
        <v>0</v>
      </c>
      <c r="K1077" s="316">
        <v>0</v>
      </c>
      <c r="L1077" s="316">
        <v>0</v>
      </c>
      <c r="M1077" s="316">
        <v>0</v>
      </c>
      <c r="N1077" s="316">
        <v>0</v>
      </c>
      <c r="O1077" s="316">
        <v>0</v>
      </c>
      <c r="P1077" s="316">
        <v>0</v>
      </c>
      <c r="Q1077" s="316">
        <v>0</v>
      </c>
      <c r="R1077" s="316">
        <v>0</v>
      </c>
      <c r="S1077" s="316">
        <v>0</v>
      </c>
      <c r="T1077" s="316">
        <v>0</v>
      </c>
      <c r="U1077" s="316">
        <v>0</v>
      </c>
      <c r="V1077" s="316">
        <v>0</v>
      </c>
      <c r="W1077" s="316">
        <v>0</v>
      </c>
      <c r="X1077" s="316">
        <v>0</v>
      </c>
      <c r="Y1077" s="316">
        <v>0</v>
      </c>
      <c r="Z1077" s="316">
        <v>0</v>
      </c>
      <c r="AA1077" s="316">
        <v>0</v>
      </c>
      <c r="AB1077" s="316">
        <v>0</v>
      </c>
      <c r="AC1077" s="316">
        <v>0</v>
      </c>
      <c r="AD1077" s="316">
        <v>0</v>
      </c>
      <c r="AE1077" s="316">
        <v>0</v>
      </c>
      <c r="AF1077" s="316">
        <v>0</v>
      </c>
      <c r="AG1077" s="316">
        <v>850</v>
      </c>
      <c r="AH1077" s="316">
        <v>0</v>
      </c>
      <c r="AI1077" s="316">
        <v>0</v>
      </c>
      <c r="AJ1077" s="316">
        <v>0</v>
      </c>
      <c r="AK1077" s="316">
        <v>0</v>
      </c>
      <c r="AL1077" s="316">
        <v>850</v>
      </c>
    </row>
    <row r="1078" spans="1:38">
      <c r="A1078" s="316">
        <v>1208</v>
      </c>
      <c r="B1078" s="316" t="s">
        <v>3693</v>
      </c>
      <c r="C1078" s="316" t="s">
        <v>3804</v>
      </c>
      <c r="D1078" s="316">
        <f t="shared" si="16"/>
        <v>720</v>
      </c>
      <c r="G1078" s="316">
        <v>0</v>
      </c>
      <c r="H1078" s="316">
        <v>0</v>
      </c>
      <c r="I1078" s="316">
        <v>0</v>
      </c>
      <c r="J1078" s="316">
        <v>0</v>
      </c>
      <c r="K1078" s="316">
        <v>0</v>
      </c>
      <c r="L1078" s="316">
        <v>0</v>
      </c>
      <c r="M1078" s="316">
        <v>0</v>
      </c>
      <c r="N1078" s="316">
        <v>0</v>
      </c>
      <c r="O1078" s="316">
        <v>0</v>
      </c>
      <c r="P1078" s="316">
        <v>0</v>
      </c>
      <c r="Q1078" s="316">
        <v>0</v>
      </c>
      <c r="R1078" s="316">
        <v>720</v>
      </c>
      <c r="S1078" s="316">
        <v>0</v>
      </c>
      <c r="T1078" s="316">
        <v>0</v>
      </c>
      <c r="U1078" s="316">
        <v>0</v>
      </c>
      <c r="V1078" s="316">
        <v>0</v>
      </c>
      <c r="W1078" s="316">
        <v>0</v>
      </c>
      <c r="X1078" s="316">
        <v>0</v>
      </c>
      <c r="Y1078" s="316">
        <v>0</v>
      </c>
      <c r="Z1078" s="316">
        <v>0</v>
      </c>
      <c r="AA1078" s="316">
        <v>0</v>
      </c>
      <c r="AB1078" s="316">
        <v>0</v>
      </c>
      <c r="AC1078" s="316">
        <v>0</v>
      </c>
      <c r="AD1078" s="316">
        <v>0</v>
      </c>
      <c r="AE1078" s="316">
        <v>0</v>
      </c>
      <c r="AF1078" s="316">
        <v>0</v>
      </c>
      <c r="AG1078" s="316">
        <v>0</v>
      </c>
      <c r="AH1078" s="316">
        <v>0</v>
      </c>
      <c r="AI1078" s="316">
        <v>0</v>
      </c>
      <c r="AJ1078" s="316">
        <v>0</v>
      </c>
      <c r="AK1078" s="316">
        <v>0</v>
      </c>
      <c r="AL1078" s="316">
        <v>720</v>
      </c>
    </row>
    <row r="1079" spans="1:38">
      <c r="A1079" s="316">
        <v>1209</v>
      </c>
      <c r="B1079" s="316" t="s">
        <v>3693</v>
      </c>
      <c r="C1079" s="316" t="s">
        <v>3805</v>
      </c>
      <c r="D1079" s="316">
        <f t="shared" si="16"/>
        <v>600</v>
      </c>
      <c r="G1079" s="316">
        <v>0</v>
      </c>
      <c r="H1079" s="316">
        <v>0</v>
      </c>
      <c r="I1079" s="316">
        <v>0</v>
      </c>
      <c r="J1079" s="316">
        <v>0</v>
      </c>
      <c r="K1079" s="316">
        <v>0</v>
      </c>
      <c r="L1079" s="316">
        <v>0</v>
      </c>
      <c r="M1079" s="316">
        <v>0</v>
      </c>
      <c r="N1079" s="316">
        <v>0</v>
      </c>
      <c r="O1079" s="316">
        <v>0</v>
      </c>
      <c r="P1079" s="316">
        <v>0</v>
      </c>
      <c r="Q1079" s="316">
        <v>0</v>
      </c>
      <c r="R1079" s="316">
        <v>0</v>
      </c>
      <c r="S1079" s="316">
        <v>0</v>
      </c>
      <c r="T1079" s="316">
        <v>0</v>
      </c>
      <c r="U1079" s="316">
        <v>0</v>
      </c>
      <c r="V1079" s="316">
        <v>0</v>
      </c>
      <c r="W1079" s="316">
        <v>600</v>
      </c>
      <c r="X1079" s="316">
        <v>0</v>
      </c>
      <c r="Y1079" s="316">
        <v>0</v>
      </c>
      <c r="Z1079" s="316">
        <v>0</v>
      </c>
      <c r="AA1079" s="316">
        <v>0</v>
      </c>
      <c r="AB1079" s="316">
        <v>0</v>
      </c>
      <c r="AC1079" s="316">
        <v>0</v>
      </c>
      <c r="AD1079" s="316">
        <v>0</v>
      </c>
      <c r="AE1079" s="316">
        <v>0</v>
      </c>
      <c r="AF1079" s="316">
        <v>0</v>
      </c>
      <c r="AG1079" s="316">
        <v>0</v>
      </c>
      <c r="AH1079" s="316">
        <v>0</v>
      </c>
      <c r="AI1079" s="316">
        <v>0</v>
      </c>
      <c r="AJ1079" s="316">
        <v>0</v>
      </c>
      <c r="AK1079" s="316">
        <v>0</v>
      </c>
      <c r="AL1079" s="316">
        <v>600</v>
      </c>
    </row>
    <row r="1080" spans="1:38">
      <c r="A1080" s="316">
        <v>1210</v>
      </c>
      <c r="B1080" s="316" t="s">
        <v>3693</v>
      </c>
      <c r="C1080" s="316" t="s">
        <v>3806</v>
      </c>
      <c r="D1080" s="316">
        <f t="shared" si="16"/>
        <v>640</v>
      </c>
      <c r="G1080" s="316">
        <v>0</v>
      </c>
      <c r="H1080" s="316">
        <v>0</v>
      </c>
      <c r="I1080" s="316">
        <v>0</v>
      </c>
      <c r="J1080" s="316">
        <v>0</v>
      </c>
      <c r="K1080" s="316">
        <v>0</v>
      </c>
      <c r="L1080" s="316">
        <v>0</v>
      </c>
      <c r="M1080" s="316">
        <v>0</v>
      </c>
      <c r="N1080" s="316">
        <v>0</v>
      </c>
      <c r="O1080" s="316">
        <v>0</v>
      </c>
      <c r="P1080" s="316">
        <v>0</v>
      </c>
      <c r="Q1080" s="316">
        <v>0</v>
      </c>
      <c r="R1080" s="316">
        <v>640</v>
      </c>
      <c r="S1080" s="316">
        <v>0</v>
      </c>
      <c r="T1080" s="316">
        <v>0</v>
      </c>
      <c r="U1080" s="316">
        <v>0</v>
      </c>
      <c r="V1080" s="316">
        <v>0</v>
      </c>
      <c r="W1080" s="316">
        <v>0</v>
      </c>
      <c r="X1080" s="316">
        <v>0</v>
      </c>
      <c r="Y1080" s="316">
        <v>0</v>
      </c>
      <c r="Z1080" s="316">
        <v>0</v>
      </c>
      <c r="AA1080" s="316">
        <v>0</v>
      </c>
      <c r="AB1080" s="316">
        <v>0</v>
      </c>
      <c r="AC1080" s="316">
        <v>0</v>
      </c>
      <c r="AD1080" s="316">
        <v>0</v>
      </c>
      <c r="AE1080" s="316">
        <v>0</v>
      </c>
      <c r="AF1080" s="316">
        <v>0</v>
      </c>
      <c r="AG1080" s="316">
        <v>0</v>
      </c>
      <c r="AH1080" s="316">
        <v>0</v>
      </c>
      <c r="AI1080" s="316">
        <v>0</v>
      </c>
      <c r="AJ1080" s="316">
        <v>0</v>
      </c>
      <c r="AK1080" s="316">
        <v>0</v>
      </c>
      <c r="AL1080" s="316">
        <v>640</v>
      </c>
    </row>
    <row r="1081" spans="1:38">
      <c r="A1081" s="316">
        <v>1211</v>
      </c>
      <c r="B1081" s="316" t="s">
        <v>3693</v>
      </c>
      <c r="C1081" s="316" t="s">
        <v>3807</v>
      </c>
      <c r="D1081" s="316">
        <f t="shared" si="16"/>
        <v>320</v>
      </c>
      <c r="G1081" s="316">
        <v>0</v>
      </c>
      <c r="H1081" s="316">
        <v>0</v>
      </c>
      <c r="I1081" s="316">
        <v>0</v>
      </c>
      <c r="J1081" s="316">
        <v>0</v>
      </c>
      <c r="K1081" s="316">
        <v>0</v>
      </c>
      <c r="L1081" s="316">
        <v>0</v>
      </c>
      <c r="M1081" s="316">
        <v>0</v>
      </c>
      <c r="N1081" s="316">
        <v>0</v>
      </c>
      <c r="O1081" s="316">
        <v>0</v>
      </c>
      <c r="P1081" s="316">
        <v>0</v>
      </c>
      <c r="Q1081" s="316">
        <v>0</v>
      </c>
      <c r="R1081" s="316">
        <v>0</v>
      </c>
      <c r="S1081" s="316">
        <v>0</v>
      </c>
      <c r="T1081" s="316">
        <v>0</v>
      </c>
      <c r="U1081" s="316">
        <v>0</v>
      </c>
      <c r="V1081" s="316">
        <v>0</v>
      </c>
      <c r="W1081" s="316">
        <v>320</v>
      </c>
      <c r="X1081" s="316">
        <v>0</v>
      </c>
      <c r="Y1081" s="316">
        <v>0</v>
      </c>
      <c r="Z1081" s="316">
        <v>0</v>
      </c>
      <c r="AA1081" s="316">
        <v>0</v>
      </c>
      <c r="AB1081" s="316">
        <v>0</v>
      </c>
      <c r="AC1081" s="316">
        <v>0</v>
      </c>
      <c r="AD1081" s="316">
        <v>0</v>
      </c>
      <c r="AE1081" s="316">
        <v>0</v>
      </c>
      <c r="AF1081" s="316">
        <v>0</v>
      </c>
      <c r="AG1081" s="316">
        <v>0</v>
      </c>
      <c r="AH1081" s="316">
        <v>0</v>
      </c>
      <c r="AI1081" s="316">
        <v>0</v>
      </c>
      <c r="AJ1081" s="316">
        <v>0</v>
      </c>
      <c r="AK1081" s="316">
        <v>0</v>
      </c>
      <c r="AL1081" s="316">
        <v>320</v>
      </c>
    </row>
    <row r="1082" spans="1:38">
      <c r="A1082" s="316">
        <v>1212</v>
      </c>
      <c r="B1082" s="316" t="s">
        <v>3693</v>
      </c>
      <c r="C1082" s="316" t="s">
        <v>3808</v>
      </c>
      <c r="D1082" s="316">
        <f t="shared" si="16"/>
        <v>0</v>
      </c>
      <c r="G1082" s="316">
        <v>0</v>
      </c>
      <c r="H1082" s="316">
        <v>0</v>
      </c>
      <c r="I1082" s="316">
        <v>0</v>
      </c>
      <c r="J1082" s="316">
        <v>0</v>
      </c>
      <c r="K1082" s="316">
        <v>0</v>
      </c>
      <c r="L1082" s="316">
        <v>0</v>
      </c>
      <c r="M1082" s="316">
        <v>0</v>
      </c>
      <c r="N1082" s="316">
        <v>0</v>
      </c>
      <c r="O1082" s="316">
        <v>0</v>
      </c>
      <c r="P1082" s="316">
        <v>0</v>
      </c>
      <c r="Q1082" s="316">
        <v>0</v>
      </c>
      <c r="R1082" s="316">
        <v>0</v>
      </c>
      <c r="S1082" s="316">
        <v>0</v>
      </c>
      <c r="T1082" s="316">
        <v>0</v>
      </c>
      <c r="U1082" s="316">
        <v>0</v>
      </c>
      <c r="V1082" s="316">
        <v>0</v>
      </c>
      <c r="W1082" s="316">
        <v>0</v>
      </c>
      <c r="X1082" s="316">
        <v>0</v>
      </c>
      <c r="Y1082" s="316">
        <v>0</v>
      </c>
      <c r="Z1082" s="316">
        <v>0</v>
      </c>
      <c r="AA1082" s="316">
        <v>0</v>
      </c>
      <c r="AB1082" s="316">
        <v>0</v>
      </c>
      <c r="AC1082" s="316">
        <v>0</v>
      </c>
      <c r="AD1082" s="316">
        <v>0</v>
      </c>
      <c r="AE1082" s="316">
        <v>0</v>
      </c>
      <c r="AF1082" s="316">
        <v>0</v>
      </c>
      <c r="AG1082" s="316">
        <v>0</v>
      </c>
      <c r="AH1082" s="316">
        <v>0</v>
      </c>
      <c r="AI1082" s="316">
        <v>0</v>
      </c>
      <c r="AJ1082" s="316">
        <v>0</v>
      </c>
      <c r="AK1082" s="316">
        <v>0</v>
      </c>
      <c r="AL1082" s="316">
        <v>0</v>
      </c>
    </row>
    <row r="1083" spans="1:38">
      <c r="A1083" s="316">
        <v>1213</v>
      </c>
      <c r="B1083" s="316" t="s">
        <v>3630</v>
      </c>
      <c r="C1083" s="316" t="s">
        <v>3809</v>
      </c>
      <c r="D1083" s="316">
        <f t="shared" si="16"/>
        <v>0</v>
      </c>
      <c r="G1083" s="316">
        <v>0</v>
      </c>
      <c r="H1083" s="316">
        <v>0</v>
      </c>
      <c r="I1083" s="316">
        <v>0</v>
      </c>
      <c r="J1083" s="316">
        <v>0</v>
      </c>
      <c r="K1083" s="316">
        <v>0</v>
      </c>
      <c r="L1083" s="316">
        <v>0</v>
      </c>
      <c r="M1083" s="316">
        <v>0</v>
      </c>
      <c r="N1083" s="316">
        <v>0</v>
      </c>
      <c r="O1083" s="316">
        <v>0</v>
      </c>
      <c r="P1083" s="316">
        <v>0</v>
      </c>
      <c r="Q1083" s="316">
        <v>0</v>
      </c>
      <c r="R1083" s="316">
        <v>0</v>
      </c>
      <c r="S1083" s="316">
        <v>0</v>
      </c>
      <c r="T1083" s="316">
        <v>0</v>
      </c>
      <c r="U1083" s="316">
        <v>0</v>
      </c>
      <c r="V1083" s="316">
        <v>0</v>
      </c>
      <c r="W1083" s="316">
        <v>0</v>
      </c>
      <c r="X1083" s="316">
        <v>0</v>
      </c>
      <c r="Y1083" s="316">
        <v>0</v>
      </c>
      <c r="Z1083" s="316">
        <v>0</v>
      </c>
      <c r="AA1083" s="316">
        <v>0</v>
      </c>
      <c r="AB1083" s="316">
        <v>0</v>
      </c>
      <c r="AC1083" s="316">
        <v>0</v>
      </c>
      <c r="AD1083" s="316">
        <v>0</v>
      </c>
      <c r="AE1083" s="316">
        <v>0</v>
      </c>
      <c r="AF1083" s="316">
        <v>0</v>
      </c>
      <c r="AG1083" s="316">
        <v>0</v>
      </c>
      <c r="AH1083" s="316">
        <v>0</v>
      </c>
      <c r="AI1083" s="316">
        <v>0</v>
      </c>
      <c r="AJ1083" s="316">
        <v>0</v>
      </c>
      <c r="AK1083" s="316">
        <v>0</v>
      </c>
      <c r="AL1083" s="316">
        <v>0</v>
      </c>
    </row>
    <row r="1084" spans="1:38">
      <c r="A1084" s="316">
        <v>1214</v>
      </c>
      <c r="B1084" s="316" t="s">
        <v>3630</v>
      </c>
      <c r="C1084" s="316" t="s">
        <v>3810</v>
      </c>
      <c r="D1084" s="316">
        <f t="shared" si="16"/>
        <v>0</v>
      </c>
      <c r="G1084" s="316">
        <v>0</v>
      </c>
      <c r="H1084" s="316">
        <v>0</v>
      </c>
      <c r="I1084" s="316">
        <v>0</v>
      </c>
      <c r="J1084" s="316">
        <v>0</v>
      </c>
      <c r="K1084" s="316">
        <v>0</v>
      </c>
      <c r="L1084" s="316">
        <v>0</v>
      </c>
      <c r="M1084" s="316">
        <v>0</v>
      </c>
      <c r="N1084" s="316">
        <v>0</v>
      </c>
      <c r="O1084" s="316">
        <v>0</v>
      </c>
      <c r="P1084" s="316">
        <v>0</v>
      </c>
      <c r="Q1084" s="316">
        <v>0</v>
      </c>
      <c r="R1084" s="316">
        <v>0</v>
      </c>
      <c r="S1084" s="316">
        <v>0</v>
      </c>
      <c r="T1084" s="316">
        <v>0</v>
      </c>
      <c r="U1084" s="316">
        <v>0</v>
      </c>
      <c r="V1084" s="316">
        <v>0</v>
      </c>
      <c r="W1084" s="316">
        <v>0</v>
      </c>
      <c r="X1084" s="316">
        <v>0</v>
      </c>
      <c r="Y1084" s="316">
        <v>0</v>
      </c>
      <c r="Z1084" s="316">
        <v>0</v>
      </c>
      <c r="AA1084" s="316">
        <v>0</v>
      </c>
      <c r="AB1084" s="316">
        <v>0</v>
      </c>
      <c r="AC1084" s="316">
        <v>0</v>
      </c>
      <c r="AD1084" s="316">
        <v>0</v>
      </c>
      <c r="AE1084" s="316">
        <v>0</v>
      </c>
      <c r="AF1084" s="316">
        <v>0</v>
      </c>
      <c r="AG1084" s="316">
        <v>0</v>
      </c>
      <c r="AH1084" s="316">
        <v>0</v>
      </c>
      <c r="AI1084" s="316">
        <v>0</v>
      </c>
      <c r="AJ1084" s="316">
        <v>0</v>
      </c>
      <c r="AK1084" s="316">
        <v>0</v>
      </c>
      <c r="AL1084" s="316">
        <v>0</v>
      </c>
    </row>
    <row r="1085" spans="1:38">
      <c r="A1085" s="316">
        <v>1217</v>
      </c>
      <c r="B1085" s="316" t="s">
        <v>3630</v>
      </c>
      <c r="C1085" s="316" t="s">
        <v>3811</v>
      </c>
      <c r="D1085" s="316">
        <f t="shared" si="16"/>
        <v>0</v>
      </c>
      <c r="G1085" s="316">
        <v>0</v>
      </c>
      <c r="H1085" s="316">
        <v>0</v>
      </c>
      <c r="I1085" s="316">
        <v>0</v>
      </c>
      <c r="J1085" s="316">
        <v>0</v>
      </c>
      <c r="K1085" s="316">
        <v>0</v>
      </c>
      <c r="L1085" s="316">
        <v>0</v>
      </c>
      <c r="M1085" s="316">
        <v>0</v>
      </c>
      <c r="N1085" s="316">
        <v>0</v>
      </c>
      <c r="O1085" s="316">
        <v>0</v>
      </c>
      <c r="P1085" s="316">
        <v>0</v>
      </c>
      <c r="Q1085" s="316">
        <v>0</v>
      </c>
      <c r="R1085" s="316">
        <v>0</v>
      </c>
      <c r="S1085" s="316">
        <v>0</v>
      </c>
      <c r="T1085" s="316">
        <v>0</v>
      </c>
      <c r="U1085" s="316">
        <v>0</v>
      </c>
      <c r="V1085" s="316">
        <v>0</v>
      </c>
      <c r="W1085" s="316">
        <v>0</v>
      </c>
      <c r="X1085" s="316">
        <v>0</v>
      </c>
      <c r="Y1085" s="316">
        <v>0</v>
      </c>
      <c r="Z1085" s="316">
        <v>0</v>
      </c>
      <c r="AA1085" s="316">
        <v>0</v>
      </c>
      <c r="AB1085" s="316">
        <v>0</v>
      </c>
      <c r="AC1085" s="316">
        <v>0</v>
      </c>
      <c r="AD1085" s="316">
        <v>0</v>
      </c>
      <c r="AE1085" s="316">
        <v>0</v>
      </c>
      <c r="AF1085" s="316">
        <v>0</v>
      </c>
      <c r="AG1085" s="316">
        <v>0</v>
      </c>
      <c r="AH1085" s="316">
        <v>0</v>
      </c>
      <c r="AI1085" s="316">
        <v>0</v>
      </c>
      <c r="AJ1085" s="316">
        <v>0</v>
      </c>
      <c r="AK1085" s="316">
        <v>0</v>
      </c>
      <c r="AL1085" s="316">
        <v>0</v>
      </c>
    </row>
    <row r="1086" spans="1:38">
      <c r="A1086" s="316">
        <v>1218</v>
      </c>
      <c r="B1086" s="316" t="s">
        <v>3630</v>
      </c>
      <c r="C1086" s="316" t="s">
        <v>3812</v>
      </c>
      <c r="D1086" s="316">
        <f t="shared" si="16"/>
        <v>0</v>
      </c>
      <c r="G1086" s="316">
        <v>0</v>
      </c>
      <c r="H1086" s="316">
        <v>0</v>
      </c>
      <c r="I1086" s="316">
        <v>0</v>
      </c>
      <c r="J1086" s="316">
        <v>0</v>
      </c>
      <c r="K1086" s="316">
        <v>0</v>
      </c>
      <c r="L1086" s="316">
        <v>0</v>
      </c>
      <c r="M1086" s="316">
        <v>0</v>
      </c>
      <c r="N1086" s="316">
        <v>0</v>
      </c>
      <c r="O1086" s="316">
        <v>0</v>
      </c>
      <c r="P1086" s="316">
        <v>0</v>
      </c>
      <c r="Q1086" s="316">
        <v>0</v>
      </c>
      <c r="R1086" s="316">
        <v>0</v>
      </c>
      <c r="S1086" s="316">
        <v>0</v>
      </c>
      <c r="T1086" s="316">
        <v>0</v>
      </c>
      <c r="U1086" s="316">
        <v>0</v>
      </c>
      <c r="V1086" s="316">
        <v>0</v>
      </c>
      <c r="W1086" s="316">
        <v>0</v>
      </c>
      <c r="X1086" s="316">
        <v>0</v>
      </c>
      <c r="Y1086" s="316">
        <v>0</v>
      </c>
      <c r="Z1086" s="316">
        <v>0</v>
      </c>
      <c r="AA1086" s="316">
        <v>0</v>
      </c>
      <c r="AB1086" s="316">
        <v>0</v>
      </c>
      <c r="AC1086" s="316">
        <v>0</v>
      </c>
      <c r="AD1086" s="316">
        <v>0</v>
      </c>
      <c r="AE1086" s="316">
        <v>0</v>
      </c>
      <c r="AF1086" s="316">
        <v>0</v>
      </c>
      <c r="AG1086" s="316">
        <v>0</v>
      </c>
      <c r="AH1086" s="316">
        <v>0</v>
      </c>
      <c r="AI1086" s="316">
        <v>0</v>
      </c>
      <c r="AJ1086" s="316">
        <v>0</v>
      </c>
      <c r="AK1086" s="316">
        <v>0</v>
      </c>
      <c r="AL1086" s="316">
        <v>0</v>
      </c>
    </row>
    <row r="1087" spans="1:38">
      <c r="A1087" s="316">
        <v>1219</v>
      </c>
      <c r="B1087" s="316" t="s">
        <v>3693</v>
      </c>
      <c r="C1087" s="316" t="s">
        <v>3813</v>
      </c>
      <c r="D1087" s="316">
        <f t="shared" si="16"/>
        <v>0</v>
      </c>
      <c r="G1087" s="316">
        <v>0</v>
      </c>
      <c r="H1087" s="316">
        <v>0</v>
      </c>
      <c r="I1087" s="316">
        <v>0</v>
      </c>
      <c r="J1087" s="316">
        <v>0</v>
      </c>
      <c r="K1087" s="316">
        <v>0</v>
      </c>
      <c r="L1087" s="316">
        <v>0</v>
      </c>
      <c r="M1087" s="316">
        <v>0</v>
      </c>
      <c r="N1087" s="316">
        <v>0</v>
      </c>
      <c r="O1087" s="316">
        <v>0</v>
      </c>
      <c r="P1087" s="316">
        <v>0</v>
      </c>
      <c r="Q1087" s="316">
        <v>0</v>
      </c>
      <c r="R1087" s="316">
        <v>0</v>
      </c>
      <c r="S1087" s="316">
        <v>0</v>
      </c>
      <c r="T1087" s="316">
        <v>0</v>
      </c>
      <c r="U1087" s="316">
        <v>0</v>
      </c>
      <c r="V1087" s="316">
        <v>0</v>
      </c>
      <c r="W1087" s="316">
        <v>0</v>
      </c>
      <c r="X1087" s="316">
        <v>0</v>
      </c>
      <c r="Y1087" s="316">
        <v>0</v>
      </c>
      <c r="Z1087" s="316">
        <v>0</v>
      </c>
      <c r="AA1087" s="316">
        <v>0</v>
      </c>
      <c r="AB1087" s="316">
        <v>0</v>
      </c>
      <c r="AC1087" s="316">
        <v>0</v>
      </c>
      <c r="AD1087" s="316">
        <v>0</v>
      </c>
      <c r="AE1087" s="316">
        <v>0</v>
      </c>
      <c r="AF1087" s="316">
        <v>0</v>
      </c>
      <c r="AG1087" s="316">
        <v>0</v>
      </c>
      <c r="AH1087" s="316">
        <v>0</v>
      </c>
      <c r="AI1087" s="316">
        <v>0</v>
      </c>
      <c r="AJ1087" s="316">
        <v>0</v>
      </c>
      <c r="AK1087" s="316">
        <v>0</v>
      </c>
      <c r="AL1087" s="316">
        <v>0</v>
      </c>
    </row>
    <row r="1088" spans="1:38">
      <c r="A1088" s="316">
        <v>1220</v>
      </c>
      <c r="B1088" s="316" t="s">
        <v>3693</v>
      </c>
      <c r="C1088" s="316" t="s">
        <v>3814</v>
      </c>
      <c r="D1088" s="316">
        <f t="shared" si="16"/>
        <v>0</v>
      </c>
      <c r="G1088" s="316">
        <v>0</v>
      </c>
      <c r="H1088" s="316">
        <v>0</v>
      </c>
      <c r="I1088" s="316">
        <v>0</v>
      </c>
      <c r="J1088" s="316">
        <v>0</v>
      </c>
      <c r="K1088" s="316">
        <v>0</v>
      </c>
      <c r="L1088" s="316">
        <v>0</v>
      </c>
      <c r="M1088" s="316">
        <v>0</v>
      </c>
      <c r="N1088" s="316">
        <v>0</v>
      </c>
      <c r="O1088" s="316">
        <v>0</v>
      </c>
      <c r="P1088" s="316">
        <v>0</v>
      </c>
      <c r="Q1088" s="316">
        <v>0</v>
      </c>
      <c r="R1088" s="316">
        <v>0</v>
      </c>
      <c r="S1088" s="316">
        <v>0</v>
      </c>
      <c r="T1088" s="316">
        <v>0</v>
      </c>
      <c r="U1088" s="316">
        <v>0</v>
      </c>
      <c r="V1088" s="316">
        <v>0</v>
      </c>
      <c r="W1088" s="316">
        <v>0</v>
      </c>
      <c r="X1088" s="316">
        <v>0</v>
      </c>
      <c r="Y1088" s="316">
        <v>0</v>
      </c>
      <c r="Z1088" s="316">
        <v>0</v>
      </c>
      <c r="AA1088" s="316">
        <v>0</v>
      </c>
      <c r="AB1088" s="316">
        <v>0</v>
      </c>
      <c r="AC1088" s="316">
        <v>0</v>
      </c>
      <c r="AD1088" s="316">
        <v>0</v>
      </c>
      <c r="AE1088" s="316">
        <v>0</v>
      </c>
      <c r="AF1088" s="316">
        <v>0</v>
      </c>
      <c r="AG1088" s="316">
        <v>0</v>
      </c>
      <c r="AH1088" s="316">
        <v>0</v>
      </c>
      <c r="AI1088" s="316">
        <v>0</v>
      </c>
      <c r="AJ1088" s="316">
        <v>0</v>
      </c>
      <c r="AK1088" s="316">
        <v>0</v>
      </c>
      <c r="AL1088" s="316">
        <v>0</v>
      </c>
    </row>
    <row r="1089" spans="1:38">
      <c r="A1089" s="316">
        <v>1221</v>
      </c>
      <c r="B1089" s="316" t="s">
        <v>3693</v>
      </c>
      <c r="C1089" s="316" t="s">
        <v>3815</v>
      </c>
      <c r="D1089" s="316">
        <f t="shared" si="16"/>
        <v>0</v>
      </c>
      <c r="G1089" s="316">
        <v>0</v>
      </c>
      <c r="H1089" s="316">
        <v>0</v>
      </c>
      <c r="I1089" s="316">
        <v>0</v>
      </c>
      <c r="J1089" s="316">
        <v>0</v>
      </c>
      <c r="K1089" s="316">
        <v>0</v>
      </c>
      <c r="L1089" s="316">
        <v>0</v>
      </c>
      <c r="M1089" s="316">
        <v>0</v>
      </c>
      <c r="N1089" s="316">
        <v>0</v>
      </c>
      <c r="O1089" s="316">
        <v>0</v>
      </c>
      <c r="P1089" s="316">
        <v>0</v>
      </c>
      <c r="Q1089" s="316">
        <v>0</v>
      </c>
      <c r="R1089" s="316">
        <v>0</v>
      </c>
      <c r="S1089" s="316">
        <v>0</v>
      </c>
      <c r="T1089" s="316">
        <v>0</v>
      </c>
      <c r="U1089" s="316">
        <v>0</v>
      </c>
      <c r="V1089" s="316">
        <v>0</v>
      </c>
      <c r="W1089" s="316">
        <v>0</v>
      </c>
      <c r="X1089" s="316">
        <v>0</v>
      </c>
      <c r="Y1089" s="316">
        <v>0</v>
      </c>
      <c r="Z1089" s="316">
        <v>0</v>
      </c>
      <c r="AA1089" s="316">
        <v>0</v>
      </c>
      <c r="AB1089" s="316">
        <v>0</v>
      </c>
      <c r="AC1089" s="316">
        <v>0</v>
      </c>
      <c r="AD1089" s="316">
        <v>0</v>
      </c>
      <c r="AE1089" s="316">
        <v>0</v>
      </c>
      <c r="AF1089" s="316">
        <v>0</v>
      </c>
      <c r="AG1089" s="316">
        <v>0</v>
      </c>
      <c r="AH1089" s="316">
        <v>0</v>
      </c>
      <c r="AI1089" s="316">
        <v>0</v>
      </c>
      <c r="AJ1089" s="316">
        <v>0</v>
      </c>
      <c r="AK1089" s="316">
        <v>0</v>
      </c>
      <c r="AL1089" s="316">
        <v>0</v>
      </c>
    </row>
    <row r="1090" spans="1:38">
      <c r="A1090" s="316">
        <v>1222</v>
      </c>
      <c r="B1090" s="316" t="s">
        <v>3693</v>
      </c>
      <c r="C1090" s="316" t="s">
        <v>3816</v>
      </c>
      <c r="D1090" s="316">
        <f t="shared" ref="D1090:D1153" si="17">IF(ISERROR(AL1090),0,AL1090)</f>
        <v>0</v>
      </c>
      <c r="G1090" s="316">
        <v>0</v>
      </c>
      <c r="H1090" s="316">
        <v>0</v>
      </c>
      <c r="I1090" s="316">
        <v>0</v>
      </c>
      <c r="J1090" s="316">
        <v>0</v>
      </c>
      <c r="K1090" s="316">
        <v>0</v>
      </c>
      <c r="L1090" s="316">
        <v>0</v>
      </c>
      <c r="M1090" s="316">
        <v>0</v>
      </c>
      <c r="N1090" s="316">
        <v>0</v>
      </c>
      <c r="O1090" s="316">
        <v>0</v>
      </c>
      <c r="P1090" s="316">
        <v>0</v>
      </c>
      <c r="Q1090" s="316">
        <v>0</v>
      </c>
      <c r="R1090" s="316">
        <v>0</v>
      </c>
      <c r="S1090" s="316">
        <v>0</v>
      </c>
      <c r="T1090" s="316">
        <v>0</v>
      </c>
      <c r="U1090" s="316">
        <v>0</v>
      </c>
      <c r="V1090" s="316">
        <v>0</v>
      </c>
      <c r="W1090" s="316">
        <v>0</v>
      </c>
      <c r="X1090" s="316">
        <v>0</v>
      </c>
      <c r="Y1090" s="316">
        <v>0</v>
      </c>
      <c r="Z1090" s="316">
        <v>0</v>
      </c>
      <c r="AA1090" s="316">
        <v>0</v>
      </c>
      <c r="AB1090" s="316">
        <v>0</v>
      </c>
      <c r="AC1090" s="316">
        <v>0</v>
      </c>
      <c r="AD1090" s="316">
        <v>0</v>
      </c>
      <c r="AE1090" s="316">
        <v>0</v>
      </c>
      <c r="AF1090" s="316">
        <v>0</v>
      </c>
      <c r="AG1090" s="316">
        <v>0</v>
      </c>
      <c r="AH1090" s="316">
        <v>0</v>
      </c>
      <c r="AI1090" s="316">
        <v>0</v>
      </c>
      <c r="AJ1090" s="316">
        <v>0</v>
      </c>
      <c r="AK1090" s="316">
        <v>0</v>
      </c>
      <c r="AL1090" s="316">
        <v>0</v>
      </c>
    </row>
    <row r="1091" spans="1:38">
      <c r="A1091" s="316">
        <v>1224</v>
      </c>
      <c r="B1091" s="316" t="s">
        <v>3630</v>
      </c>
      <c r="C1091" s="316" t="s">
        <v>3817</v>
      </c>
      <c r="D1091" s="316">
        <f t="shared" si="17"/>
        <v>0</v>
      </c>
      <c r="G1091" s="316">
        <v>0</v>
      </c>
      <c r="H1091" s="316">
        <v>0</v>
      </c>
      <c r="I1091" s="316">
        <v>0</v>
      </c>
      <c r="J1091" s="316">
        <v>0</v>
      </c>
      <c r="K1091" s="316">
        <v>0</v>
      </c>
      <c r="L1091" s="316">
        <v>0</v>
      </c>
      <c r="M1091" s="316">
        <v>0</v>
      </c>
      <c r="N1091" s="316">
        <v>0</v>
      </c>
      <c r="O1091" s="316">
        <v>0</v>
      </c>
      <c r="P1091" s="316">
        <v>0</v>
      </c>
      <c r="Q1091" s="316">
        <v>0</v>
      </c>
      <c r="R1091" s="316">
        <v>0</v>
      </c>
      <c r="S1091" s="316">
        <v>0</v>
      </c>
      <c r="T1091" s="316">
        <v>0</v>
      </c>
      <c r="U1091" s="316">
        <v>0</v>
      </c>
      <c r="V1091" s="316">
        <v>0</v>
      </c>
      <c r="W1091" s="316">
        <v>0</v>
      </c>
      <c r="X1091" s="316">
        <v>0</v>
      </c>
      <c r="Y1091" s="316">
        <v>0</v>
      </c>
      <c r="Z1091" s="316">
        <v>0</v>
      </c>
      <c r="AA1091" s="316">
        <v>0</v>
      </c>
      <c r="AB1091" s="316">
        <v>0</v>
      </c>
      <c r="AC1091" s="316">
        <v>0</v>
      </c>
      <c r="AD1091" s="316">
        <v>0</v>
      </c>
      <c r="AE1091" s="316">
        <v>0</v>
      </c>
      <c r="AF1091" s="316">
        <v>0</v>
      </c>
      <c r="AG1091" s="316">
        <v>0</v>
      </c>
      <c r="AH1091" s="316">
        <v>0</v>
      </c>
      <c r="AI1091" s="316">
        <v>0</v>
      </c>
      <c r="AJ1091" s="316">
        <v>0</v>
      </c>
      <c r="AK1091" s="316">
        <v>0</v>
      </c>
      <c r="AL1091" s="316">
        <v>0</v>
      </c>
    </row>
    <row r="1092" spans="1:38">
      <c r="A1092" s="316">
        <v>1225</v>
      </c>
      <c r="B1092" s="316" t="s">
        <v>3630</v>
      </c>
      <c r="C1092" s="316" t="s">
        <v>3818</v>
      </c>
      <c r="D1092" s="316">
        <f t="shared" si="17"/>
        <v>0</v>
      </c>
      <c r="G1092" s="316">
        <v>0</v>
      </c>
      <c r="H1092" s="316">
        <v>0</v>
      </c>
      <c r="I1092" s="316">
        <v>0</v>
      </c>
      <c r="J1092" s="316">
        <v>0</v>
      </c>
      <c r="K1092" s="316">
        <v>0</v>
      </c>
      <c r="L1092" s="316">
        <v>0</v>
      </c>
      <c r="M1092" s="316">
        <v>0</v>
      </c>
      <c r="N1092" s="316">
        <v>0</v>
      </c>
      <c r="O1092" s="316">
        <v>0</v>
      </c>
      <c r="P1092" s="316">
        <v>0</v>
      </c>
      <c r="Q1092" s="316">
        <v>0</v>
      </c>
      <c r="R1092" s="316">
        <v>0</v>
      </c>
      <c r="S1092" s="316">
        <v>0</v>
      </c>
      <c r="T1092" s="316">
        <v>0</v>
      </c>
      <c r="U1092" s="316">
        <v>0</v>
      </c>
      <c r="V1092" s="316">
        <v>0</v>
      </c>
      <c r="W1092" s="316">
        <v>0</v>
      </c>
      <c r="X1092" s="316">
        <v>0</v>
      </c>
      <c r="Y1092" s="316">
        <v>0</v>
      </c>
      <c r="Z1092" s="316">
        <v>0</v>
      </c>
      <c r="AA1092" s="316">
        <v>0</v>
      </c>
      <c r="AB1092" s="316">
        <v>0</v>
      </c>
      <c r="AC1092" s="316">
        <v>0</v>
      </c>
      <c r="AD1092" s="316">
        <v>0</v>
      </c>
      <c r="AE1092" s="316">
        <v>0</v>
      </c>
      <c r="AF1092" s="316">
        <v>0</v>
      </c>
      <c r="AG1092" s="316">
        <v>0</v>
      </c>
      <c r="AH1092" s="316">
        <v>0</v>
      </c>
      <c r="AI1092" s="316">
        <v>0</v>
      </c>
      <c r="AJ1092" s="316">
        <v>0</v>
      </c>
      <c r="AK1092" s="316">
        <v>0</v>
      </c>
      <c r="AL1092" s="316">
        <v>0</v>
      </c>
    </row>
    <row r="1093" spans="1:38">
      <c r="A1093" s="316">
        <v>1226</v>
      </c>
      <c r="B1093" s="316" t="s">
        <v>3630</v>
      </c>
      <c r="C1093" s="316" t="s">
        <v>3819</v>
      </c>
      <c r="D1093" s="316">
        <f t="shared" si="17"/>
        <v>0</v>
      </c>
      <c r="G1093" s="316">
        <v>0</v>
      </c>
      <c r="H1093" s="316">
        <v>0</v>
      </c>
      <c r="I1093" s="316">
        <v>0</v>
      </c>
      <c r="J1093" s="316">
        <v>0</v>
      </c>
      <c r="K1093" s="316">
        <v>0</v>
      </c>
      <c r="L1093" s="316">
        <v>0</v>
      </c>
      <c r="M1093" s="316">
        <v>0</v>
      </c>
      <c r="N1093" s="316">
        <v>0</v>
      </c>
      <c r="O1093" s="316">
        <v>0</v>
      </c>
      <c r="P1093" s="316">
        <v>0</v>
      </c>
      <c r="Q1093" s="316">
        <v>0</v>
      </c>
      <c r="R1093" s="316">
        <v>0</v>
      </c>
      <c r="S1093" s="316">
        <v>0</v>
      </c>
      <c r="T1093" s="316">
        <v>0</v>
      </c>
      <c r="U1093" s="316">
        <v>0</v>
      </c>
      <c r="V1093" s="316">
        <v>0</v>
      </c>
      <c r="W1093" s="316">
        <v>0</v>
      </c>
      <c r="X1093" s="316">
        <v>0</v>
      </c>
      <c r="Y1093" s="316">
        <v>0</v>
      </c>
      <c r="Z1093" s="316">
        <v>0</v>
      </c>
      <c r="AA1093" s="316">
        <v>0</v>
      </c>
      <c r="AB1093" s="316">
        <v>0</v>
      </c>
      <c r="AC1093" s="316">
        <v>0</v>
      </c>
      <c r="AD1093" s="316">
        <v>0</v>
      </c>
      <c r="AE1093" s="316">
        <v>0</v>
      </c>
      <c r="AF1093" s="316">
        <v>0</v>
      </c>
      <c r="AG1093" s="316">
        <v>0</v>
      </c>
      <c r="AH1093" s="316">
        <v>0</v>
      </c>
      <c r="AI1093" s="316">
        <v>0</v>
      </c>
      <c r="AJ1093" s="316">
        <v>0</v>
      </c>
      <c r="AK1093" s="316">
        <v>0</v>
      </c>
      <c r="AL1093" s="316">
        <v>0</v>
      </c>
    </row>
    <row r="1094" spans="1:38">
      <c r="A1094" s="316">
        <v>1227</v>
      </c>
      <c r="B1094" s="316" t="s">
        <v>3630</v>
      </c>
      <c r="C1094" s="316" t="s">
        <v>3820</v>
      </c>
      <c r="D1094" s="316">
        <f t="shared" si="17"/>
        <v>0</v>
      </c>
      <c r="G1094" s="316">
        <v>0</v>
      </c>
      <c r="H1094" s="316">
        <v>0</v>
      </c>
      <c r="I1094" s="316">
        <v>0</v>
      </c>
      <c r="J1094" s="316">
        <v>0</v>
      </c>
      <c r="K1094" s="316">
        <v>0</v>
      </c>
      <c r="L1094" s="316">
        <v>0</v>
      </c>
      <c r="M1094" s="316">
        <v>0</v>
      </c>
      <c r="N1094" s="316">
        <v>0</v>
      </c>
      <c r="O1094" s="316">
        <v>0</v>
      </c>
      <c r="P1094" s="316">
        <v>0</v>
      </c>
      <c r="Q1094" s="316">
        <v>0</v>
      </c>
      <c r="R1094" s="316">
        <v>0</v>
      </c>
      <c r="S1094" s="316">
        <v>0</v>
      </c>
      <c r="T1094" s="316">
        <v>0</v>
      </c>
      <c r="U1094" s="316">
        <v>0</v>
      </c>
      <c r="V1094" s="316">
        <v>0</v>
      </c>
      <c r="W1094" s="316">
        <v>0</v>
      </c>
      <c r="X1094" s="316">
        <v>0</v>
      </c>
      <c r="Y1094" s="316">
        <v>0</v>
      </c>
      <c r="Z1094" s="316">
        <v>0</v>
      </c>
      <c r="AA1094" s="316">
        <v>0</v>
      </c>
      <c r="AB1094" s="316">
        <v>0</v>
      </c>
      <c r="AC1094" s="316">
        <v>0</v>
      </c>
      <c r="AD1094" s="316">
        <v>0</v>
      </c>
      <c r="AE1094" s="316">
        <v>0</v>
      </c>
      <c r="AF1094" s="316">
        <v>0</v>
      </c>
      <c r="AG1094" s="316">
        <v>0</v>
      </c>
      <c r="AH1094" s="316">
        <v>0</v>
      </c>
      <c r="AI1094" s="316">
        <v>0</v>
      </c>
      <c r="AJ1094" s="316">
        <v>0</v>
      </c>
      <c r="AK1094" s="316">
        <v>0</v>
      </c>
      <c r="AL1094" s="316">
        <v>0</v>
      </c>
    </row>
    <row r="1095" spans="1:38">
      <c r="A1095" s="316">
        <v>1228</v>
      </c>
      <c r="B1095" s="316" t="s">
        <v>3693</v>
      </c>
      <c r="C1095" s="316" t="s">
        <v>3821</v>
      </c>
      <c r="D1095" s="316">
        <f t="shared" si="17"/>
        <v>0</v>
      </c>
      <c r="G1095" s="316">
        <v>0</v>
      </c>
      <c r="H1095" s="316">
        <v>0</v>
      </c>
      <c r="I1095" s="316">
        <v>0</v>
      </c>
      <c r="J1095" s="316">
        <v>0</v>
      </c>
      <c r="K1095" s="316">
        <v>0</v>
      </c>
      <c r="L1095" s="316">
        <v>0</v>
      </c>
      <c r="M1095" s="316">
        <v>0</v>
      </c>
      <c r="N1095" s="316">
        <v>0</v>
      </c>
      <c r="O1095" s="316">
        <v>0</v>
      </c>
      <c r="P1095" s="316">
        <v>0</v>
      </c>
      <c r="Q1095" s="316">
        <v>0</v>
      </c>
      <c r="R1095" s="316">
        <v>0</v>
      </c>
      <c r="S1095" s="316">
        <v>0</v>
      </c>
      <c r="T1095" s="316">
        <v>0</v>
      </c>
      <c r="U1095" s="316">
        <v>0</v>
      </c>
      <c r="V1095" s="316">
        <v>0</v>
      </c>
      <c r="W1095" s="316">
        <v>0</v>
      </c>
      <c r="X1095" s="316">
        <v>0</v>
      </c>
      <c r="Y1095" s="316">
        <v>0</v>
      </c>
      <c r="Z1095" s="316">
        <v>0</v>
      </c>
      <c r="AA1095" s="316">
        <v>0</v>
      </c>
      <c r="AB1095" s="316">
        <v>0</v>
      </c>
      <c r="AC1095" s="316">
        <v>0</v>
      </c>
      <c r="AD1095" s="316">
        <v>0</v>
      </c>
      <c r="AE1095" s="316">
        <v>0</v>
      </c>
      <c r="AF1095" s="316">
        <v>0</v>
      </c>
      <c r="AG1095" s="316">
        <v>0</v>
      </c>
      <c r="AH1095" s="316">
        <v>0</v>
      </c>
      <c r="AI1095" s="316">
        <v>0</v>
      </c>
      <c r="AJ1095" s="316">
        <v>0</v>
      </c>
      <c r="AK1095" s="316">
        <v>0</v>
      </c>
      <c r="AL1095" s="316">
        <v>0</v>
      </c>
    </row>
    <row r="1096" spans="1:38">
      <c r="A1096" s="316">
        <v>1229</v>
      </c>
      <c r="B1096" s="316" t="s">
        <v>3693</v>
      </c>
      <c r="C1096" s="316" t="s">
        <v>3822</v>
      </c>
      <c r="D1096" s="316">
        <f t="shared" si="17"/>
        <v>0</v>
      </c>
      <c r="G1096" s="316">
        <v>0</v>
      </c>
      <c r="H1096" s="316">
        <v>0</v>
      </c>
      <c r="I1096" s="316">
        <v>0</v>
      </c>
      <c r="J1096" s="316">
        <v>0</v>
      </c>
      <c r="K1096" s="316">
        <v>0</v>
      </c>
      <c r="L1096" s="316">
        <v>0</v>
      </c>
      <c r="M1096" s="316">
        <v>0</v>
      </c>
      <c r="N1096" s="316">
        <v>0</v>
      </c>
      <c r="O1096" s="316">
        <v>0</v>
      </c>
      <c r="P1096" s="316">
        <v>0</v>
      </c>
      <c r="Q1096" s="316">
        <v>0</v>
      </c>
      <c r="R1096" s="316">
        <v>0</v>
      </c>
      <c r="S1096" s="316">
        <v>0</v>
      </c>
      <c r="T1096" s="316">
        <v>0</v>
      </c>
      <c r="U1096" s="316">
        <v>0</v>
      </c>
      <c r="V1096" s="316">
        <v>0</v>
      </c>
      <c r="W1096" s="316">
        <v>0</v>
      </c>
      <c r="X1096" s="316">
        <v>0</v>
      </c>
      <c r="Y1096" s="316">
        <v>0</v>
      </c>
      <c r="Z1096" s="316">
        <v>0</v>
      </c>
      <c r="AA1096" s="316">
        <v>0</v>
      </c>
      <c r="AB1096" s="316">
        <v>0</v>
      </c>
      <c r="AC1096" s="316">
        <v>0</v>
      </c>
      <c r="AD1096" s="316">
        <v>0</v>
      </c>
      <c r="AE1096" s="316">
        <v>0</v>
      </c>
      <c r="AF1096" s="316">
        <v>0</v>
      </c>
      <c r="AG1096" s="316">
        <v>0</v>
      </c>
      <c r="AH1096" s="316">
        <v>0</v>
      </c>
      <c r="AI1096" s="316">
        <v>0</v>
      </c>
      <c r="AJ1096" s="316">
        <v>0</v>
      </c>
      <c r="AK1096" s="316">
        <v>0</v>
      </c>
      <c r="AL1096" s="316">
        <v>0</v>
      </c>
    </row>
    <row r="1097" spans="1:38">
      <c r="A1097" s="316">
        <v>1230</v>
      </c>
      <c r="B1097" s="316" t="s">
        <v>3630</v>
      </c>
      <c r="C1097" s="316" t="s">
        <v>3823</v>
      </c>
      <c r="D1097" s="316">
        <f t="shared" si="17"/>
        <v>0</v>
      </c>
      <c r="G1097" s="316">
        <v>0</v>
      </c>
      <c r="H1097" s="316">
        <v>0</v>
      </c>
      <c r="I1097" s="316">
        <v>0</v>
      </c>
      <c r="J1097" s="316">
        <v>0</v>
      </c>
      <c r="K1097" s="316">
        <v>0</v>
      </c>
      <c r="L1097" s="316">
        <v>0</v>
      </c>
      <c r="M1097" s="316">
        <v>0</v>
      </c>
      <c r="N1097" s="316">
        <v>0</v>
      </c>
      <c r="O1097" s="316">
        <v>0</v>
      </c>
      <c r="P1097" s="316">
        <v>0</v>
      </c>
      <c r="Q1097" s="316">
        <v>0</v>
      </c>
      <c r="R1097" s="316">
        <v>0</v>
      </c>
      <c r="S1097" s="316">
        <v>0</v>
      </c>
      <c r="T1097" s="316">
        <v>0</v>
      </c>
      <c r="U1097" s="316">
        <v>0</v>
      </c>
      <c r="V1097" s="316">
        <v>0</v>
      </c>
      <c r="W1097" s="316">
        <v>0</v>
      </c>
      <c r="X1097" s="316">
        <v>0</v>
      </c>
      <c r="Y1097" s="316">
        <v>0</v>
      </c>
      <c r="Z1097" s="316">
        <v>0</v>
      </c>
      <c r="AA1097" s="316">
        <v>0</v>
      </c>
      <c r="AB1097" s="316">
        <v>0</v>
      </c>
      <c r="AC1097" s="316">
        <v>0</v>
      </c>
      <c r="AD1097" s="316">
        <v>0</v>
      </c>
      <c r="AE1097" s="316">
        <v>0</v>
      </c>
      <c r="AF1097" s="316">
        <v>0</v>
      </c>
      <c r="AG1097" s="316">
        <v>0</v>
      </c>
      <c r="AH1097" s="316">
        <v>0</v>
      </c>
      <c r="AI1097" s="316">
        <v>0</v>
      </c>
      <c r="AJ1097" s="316">
        <v>0</v>
      </c>
      <c r="AK1097" s="316">
        <v>0</v>
      </c>
      <c r="AL1097" s="316">
        <v>0</v>
      </c>
    </row>
    <row r="1098" spans="1:38">
      <c r="A1098" s="316">
        <v>1231</v>
      </c>
      <c r="B1098" s="316" t="s">
        <v>3630</v>
      </c>
      <c r="C1098" s="316" t="s">
        <v>3824</v>
      </c>
      <c r="D1098" s="316">
        <f t="shared" si="17"/>
        <v>0</v>
      </c>
      <c r="G1098" s="316">
        <v>0</v>
      </c>
      <c r="H1098" s="316">
        <v>0</v>
      </c>
      <c r="I1098" s="316">
        <v>0</v>
      </c>
      <c r="J1098" s="316">
        <v>0</v>
      </c>
      <c r="K1098" s="316">
        <v>0</v>
      </c>
      <c r="L1098" s="316">
        <v>0</v>
      </c>
      <c r="M1098" s="316">
        <v>0</v>
      </c>
      <c r="N1098" s="316">
        <v>0</v>
      </c>
      <c r="O1098" s="316">
        <v>0</v>
      </c>
      <c r="P1098" s="316">
        <v>0</v>
      </c>
      <c r="Q1098" s="316">
        <v>0</v>
      </c>
      <c r="R1098" s="316">
        <v>0</v>
      </c>
      <c r="S1098" s="316">
        <v>0</v>
      </c>
      <c r="T1098" s="316">
        <v>0</v>
      </c>
      <c r="U1098" s="316">
        <v>0</v>
      </c>
      <c r="V1098" s="316">
        <v>0</v>
      </c>
      <c r="W1098" s="316">
        <v>0</v>
      </c>
      <c r="X1098" s="316">
        <v>0</v>
      </c>
      <c r="Y1098" s="316">
        <v>0</v>
      </c>
      <c r="Z1098" s="316">
        <v>0</v>
      </c>
      <c r="AA1098" s="316">
        <v>0</v>
      </c>
      <c r="AB1098" s="316">
        <v>0</v>
      </c>
      <c r="AC1098" s="316">
        <v>0</v>
      </c>
      <c r="AD1098" s="316">
        <v>0</v>
      </c>
      <c r="AE1098" s="316">
        <v>0</v>
      </c>
      <c r="AF1098" s="316">
        <v>0</v>
      </c>
      <c r="AG1098" s="316">
        <v>0</v>
      </c>
      <c r="AH1098" s="316">
        <v>0</v>
      </c>
      <c r="AI1098" s="316">
        <v>0</v>
      </c>
      <c r="AJ1098" s="316">
        <v>0</v>
      </c>
      <c r="AK1098" s="316">
        <v>0</v>
      </c>
      <c r="AL1098" s="316">
        <v>0</v>
      </c>
    </row>
    <row r="1099" spans="1:38">
      <c r="A1099" s="316">
        <v>1232</v>
      </c>
      <c r="B1099" s="316" t="s">
        <v>3693</v>
      </c>
      <c r="C1099" s="316" t="s">
        <v>3825</v>
      </c>
      <c r="D1099" s="316">
        <f t="shared" si="17"/>
        <v>7400</v>
      </c>
      <c r="G1099" s="316">
        <v>0</v>
      </c>
      <c r="H1099" s="316">
        <v>0</v>
      </c>
      <c r="I1099" s="316">
        <v>0</v>
      </c>
      <c r="J1099" s="316">
        <v>0</v>
      </c>
      <c r="K1099" s="316">
        <v>0</v>
      </c>
      <c r="L1099" s="316">
        <v>1400</v>
      </c>
      <c r="M1099" s="316">
        <v>0</v>
      </c>
      <c r="N1099" s="316">
        <v>0</v>
      </c>
      <c r="O1099" s="316">
        <v>0</v>
      </c>
      <c r="P1099" s="316">
        <v>0</v>
      </c>
      <c r="Q1099" s="316">
        <v>0</v>
      </c>
      <c r="R1099" s="316">
        <v>1400</v>
      </c>
      <c r="S1099" s="316">
        <v>0</v>
      </c>
      <c r="T1099" s="316">
        <v>0</v>
      </c>
      <c r="U1099" s="316">
        <v>0</v>
      </c>
      <c r="V1099" s="316">
        <v>0</v>
      </c>
      <c r="W1099" s="316">
        <v>1400</v>
      </c>
      <c r="X1099" s="316">
        <v>0</v>
      </c>
      <c r="Y1099" s="316">
        <v>0</v>
      </c>
      <c r="Z1099" s="316">
        <v>0</v>
      </c>
      <c r="AA1099" s="316">
        <v>1400</v>
      </c>
      <c r="AB1099" s="316">
        <v>0</v>
      </c>
      <c r="AC1099" s="316">
        <v>0</v>
      </c>
      <c r="AD1099" s="316">
        <v>0</v>
      </c>
      <c r="AE1099" s="316">
        <v>0</v>
      </c>
      <c r="AF1099" s="316">
        <v>0</v>
      </c>
      <c r="AG1099" s="316">
        <v>1800</v>
      </c>
      <c r="AH1099" s="316">
        <v>0</v>
      </c>
      <c r="AI1099" s="316">
        <v>0</v>
      </c>
      <c r="AJ1099" s="316">
        <v>0</v>
      </c>
      <c r="AK1099" s="316">
        <v>0</v>
      </c>
      <c r="AL1099" s="316">
        <v>7400</v>
      </c>
    </row>
    <row r="1100" spans="1:38">
      <c r="A1100" s="316">
        <v>1233</v>
      </c>
      <c r="B1100" s="316" t="s">
        <v>3693</v>
      </c>
      <c r="C1100" s="316" t="s">
        <v>3826</v>
      </c>
      <c r="D1100" s="316">
        <f t="shared" si="17"/>
        <v>7400</v>
      </c>
      <c r="G1100" s="316">
        <v>0</v>
      </c>
      <c r="H1100" s="316">
        <v>0</v>
      </c>
      <c r="I1100" s="316">
        <v>0</v>
      </c>
      <c r="J1100" s="316">
        <v>0</v>
      </c>
      <c r="K1100" s="316">
        <v>0</v>
      </c>
      <c r="L1100" s="316">
        <v>0</v>
      </c>
      <c r="M1100" s="316">
        <v>1400</v>
      </c>
      <c r="N1100" s="316">
        <v>0</v>
      </c>
      <c r="O1100" s="316">
        <v>0</v>
      </c>
      <c r="P1100" s="316">
        <v>0</v>
      </c>
      <c r="Q1100" s="316">
        <v>0</v>
      </c>
      <c r="R1100" s="316">
        <v>1400</v>
      </c>
      <c r="S1100" s="316">
        <v>0</v>
      </c>
      <c r="T1100" s="316">
        <v>0</v>
      </c>
      <c r="U1100" s="316">
        <v>0</v>
      </c>
      <c r="V1100" s="316">
        <v>0</v>
      </c>
      <c r="W1100" s="316">
        <v>0</v>
      </c>
      <c r="X1100" s="316">
        <v>1400</v>
      </c>
      <c r="Y1100" s="316">
        <v>0</v>
      </c>
      <c r="Z1100" s="316">
        <v>0</v>
      </c>
      <c r="AA1100" s="316">
        <v>0</v>
      </c>
      <c r="AB1100" s="316">
        <v>0</v>
      </c>
      <c r="AC1100" s="316">
        <v>0</v>
      </c>
      <c r="AD1100" s="316">
        <v>1400</v>
      </c>
      <c r="AE1100" s="316">
        <v>0</v>
      </c>
      <c r="AF1100" s="316">
        <v>0</v>
      </c>
      <c r="AG1100" s="316">
        <v>0</v>
      </c>
      <c r="AH1100" s="316">
        <v>1800</v>
      </c>
      <c r="AI1100" s="316">
        <v>0</v>
      </c>
      <c r="AJ1100" s="316">
        <v>0</v>
      </c>
      <c r="AK1100" s="316">
        <v>0</v>
      </c>
      <c r="AL1100" s="316">
        <v>7400</v>
      </c>
    </row>
    <row r="1101" spans="1:38">
      <c r="A1101" s="316">
        <v>1234</v>
      </c>
      <c r="B1101" s="316" t="s">
        <v>3693</v>
      </c>
      <c r="C1101" s="316" t="s">
        <v>3827</v>
      </c>
      <c r="D1101" s="316">
        <f t="shared" si="17"/>
        <v>6300</v>
      </c>
      <c r="G1101" s="316">
        <v>0</v>
      </c>
      <c r="H1101" s="316">
        <v>0</v>
      </c>
      <c r="I1101" s="316">
        <v>0</v>
      </c>
      <c r="J1101" s="316">
        <v>0</v>
      </c>
      <c r="K1101" s="316">
        <v>0</v>
      </c>
      <c r="L1101" s="316">
        <v>0</v>
      </c>
      <c r="M1101" s="316">
        <v>0</v>
      </c>
      <c r="N1101" s="316">
        <v>0</v>
      </c>
      <c r="O1101" s="316">
        <v>0</v>
      </c>
      <c r="P1101" s="316">
        <v>1500</v>
      </c>
      <c r="Q1101" s="316">
        <v>0</v>
      </c>
      <c r="R1101" s="316">
        <v>0</v>
      </c>
      <c r="S1101" s="316">
        <v>0</v>
      </c>
      <c r="T1101" s="316">
        <v>1500</v>
      </c>
      <c r="U1101" s="316">
        <v>0</v>
      </c>
      <c r="V1101" s="316">
        <v>0</v>
      </c>
      <c r="W1101" s="316">
        <v>0</v>
      </c>
      <c r="X1101" s="316">
        <v>0</v>
      </c>
      <c r="Y1101" s="316">
        <v>0</v>
      </c>
      <c r="Z1101" s="316">
        <v>1650</v>
      </c>
      <c r="AA1101" s="316">
        <v>0</v>
      </c>
      <c r="AB1101" s="316">
        <v>0</v>
      </c>
      <c r="AC1101" s="316">
        <v>0</v>
      </c>
      <c r="AD1101" s="316">
        <v>0</v>
      </c>
      <c r="AE1101" s="316">
        <v>0</v>
      </c>
      <c r="AF1101" s="316">
        <v>1650</v>
      </c>
      <c r="AG1101" s="316">
        <v>0</v>
      </c>
      <c r="AH1101" s="316">
        <v>0</v>
      </c>
      <c r="AI1101" s="316">
        <v>0</v>
      </c>
      <c r="AJ1101" s="316">
        <v>0</v>
      </c>
      <c r="AK1101" s="316">
        <v>0</v>
      </c>
      <c r="AL1101" s="316">
        <v>6300</v>
      </c>
    </row>
    <row r="1102" spans="1:38">
      <c r="A1102" s="316">
        <v>1235</v>
      </c>
      <c r="B1102" s="316" t="s">
        <v>3693</v>
      </c>
      <c r="C1102" s="316" t="s">
        <v>3828</v>
      </c>
      <c r="D1102" s="316">
        <f t="shared" si="17"/>
        <v>7500</v>
      </c>
      <c r="G1102" s="316">
        <v>0</v>
      </c>
      <c r="H1102" s="316">
        <v>0</v>
      </c>
      <c r="I1102" s="316">
        <v>0</v>
      </c>
      <c r="J1102" s="316">
        <v>0</v>
      </c>
      <c r="K1102" s="316">
        <v>0</v>
      </c>
      <c r="L1102" s="316">
        <v>1500</v>
      </c>
      <c r="M1102" s="316">
        <v>0</v>
      </c>
      <c r="N1102" s="316">
        <v>0</v>
      </c>
      <c r="O1102" s="316">
        <v>0</v>
      </c>
      <c r="P1102" s="316">
        <v>0</v>
      </c>
      <c r="Q1102" s="316">
        <v>0</v>
      </c>
      <c r="R1102" s="316">
        <v>1500</v>
      </c>
      <c r="S1102" s="316">
        <v>0</v>
      </c>
      <c r="T1102" s="316">
        <v>0</v>
      </c>
      <c r="U1102" s="316">
        <v>0</v>
      </c>
      <c r="V1102" s="316">
        <v>0</v>
      </c>
      <c r="W1102" s="316">
        <v>0</v>
      </c>
      <c r="X1102" s="316">
        <v>1500</v>
      </c>
      <c r="Y1102" s="316">
        <v>0</v>
      </c>
      <c r="Z1102" s="316">
        <v>0</v>
      </c>
      <c r="AA1102" s="316">
        <v>1500</v>
      </c>
      <c r="AB1102" s="316">
        <v>0</v>
      </c>
      <c r="AC1102" s="316">
        <v>0</v>
      </c>
      <c r="AD1102" s="316">
        <v>0</v>
      </c>
      <c r="AE1102" s="316">
        <v>0</v>
      </c>
      <c r="AF1102" s="316">
        <v>0</v>
      </c>
      <c r="AG1102" s="316">
        <v>0</v>
      </c>
      <c r="AH1102" s="316">
        <v>1500</v>
      </c>
      <c r="AI1102" s="316">
        <v>0</v>
      </c>
      <c r="AJ1102" s="316">
        <v>0</v>
      </c>
      <c r="AK1102" s="316">
        <v>0</v>
      </c>
      <c r="AL1102" s="316">
        <v>7500</v>
      </c>
    </row>
    <row r="1103" spans="1:38">
      <c r="A1103" s="316">
        <v>1236</v>
      </c>
      <c r="B1103" s="316" t="s">
        <v>3693</v>
      </c>
      <c r="C1103" s="316" t="s">
        <v>3829</v>
      </c>
      <c r="D1103" s="316">
        <f t="shared" si="17"/>
        <v>6400</v>
      </c>
      <c r="G1103" s="316">
        <v>0</v>
      </c>
      <c r="H1103" s="316">
        <v>0</v>
      </c>
      <c r="I1103" s="316">
        <v>0</v>
      </c>
      <c r="J1103" s="316">
        <v>0</v>
      </c>
      <c r="K1103" s="316">
        <v>0</v>
      </c>
      <c r="L1103" s="316">
        <v>0</v>
      </c>
      <c r="M1103" s="316">
        <v>0</v>
      </c>
      <c r="N1103" s="316">
        <v>0</v>
      </c>
      <c r="O1103" s="316">
        <v>0</v>
      </c>
      <c r="P1103" s="316">
        <v>0</v>
      </c>
      <c r="Q1103" s="316">
        <v>1600</v>
      </c>
      <c r="R1103" s="316">
        <v>0</v>
      </c>
      <c r="S1103" s="316">
        <v>0</v>
      </c>
      <c r="T1103" s="316">
        <v>0</v>
      </c>
      <c r="U1103" s="316">
        <v>0</v>
      </c>
      <c r="V1103" s="316">
        <v>0</v>
      </c>
      <c r="W1103" s="316">
        <v>0</v>
      </c>
      <c r="X1103" s="316">
        <v>1600</v>
      </c>
      <c r="Y1103" s="316">
        <v>0</v>
      </c>
      <c r="Z1103" s="316">
        <v>0</v>
      </c>
      <c r="AA1103" s="316">
        <v>0</v>
      </c>
      <c r="AB1103" s="316">
        <v>0</v>
      </c>
      <c r="AC1103" s="316">
        <v>0</v>
      </c>
      <c r="AD1103" s="316">
        <v>1600</v>
      </c>
      <c r="AE1103" s="316">
        <v>0</v>
      </c>
      <c r="AF1103" s="316">
        <v>0</v>
      </c>
      <c r="AG1103" s="316">
        <v>0</v>
      </c>
      <c r="AH1103" s="316">
        <v>0</v>
      </c>
      <c r="AI1103" s="316">
        <v>0</v>
      </c>
      <c r="AJ1103" s="316">
        <v>0</v>
      </c>
      <c r="AK1103" s="316">
        <v>1600</v>
      </c>
      <c r="AL1103" s="316">
        <v>6400</v>
      </c>
    </row>
    <row r="1104" spans="1:38">
      <c r="A1104" s="316">
        <v>1237</v>
      </c>
      <c r="B1104" s="316" t="s">
        <v>3693</v>
      </c>
      <c r="C1104" s="316" t="s">
        <v>3830</v>
      </c>
      <c r="D1104" s="316">
        <f t="shared" si="17"/>
        <v>6400</v>
      </c>
      <c r="G1104" s="316">
        <v>0</v>
      </c>
      <c r="H1104" s="316">
        <v>0</v>
      </c>
      <c r="I1104" s="316">
        <v>0</v>
      </c>
      <c r="J1104" s="316">
        <v>0</v>
      </c>
      <c r="K1104" s="316">
        <v>0</v>
      </c>
      <c r="L1104" s="316">
        <v>0</v>
      </c>
      <c r="M1104" s="316">
        <v>0</v>
      </c>
      <c r="N1104" s="316">
        <v>0</v>
      </c>
      <c r="O1104" s="316">
        <v>0</v>
      </c>
      <c r="P1104" s="316">
        <v>0</v>
      </c>
      <c r="Q1104" s="316">
        <v>1600</v>
      </c>
      <c r="R1104" s="316">
        <v>0</v>
      </c>
      <c r="S1104" s="316">
        <v>0</v>
      </c>
      <c r="T1104" s="316">
        <v>0</v>
      </c>
      <c r="U1104" s="316">
        <v>0</v>
      </c>
      <c r="V1104" s="316">
        <v>0</v>
      </c>
      <c r="W1104" s="316">
        <v>0</v>
      </c>
      <c r="X1104" s="316">
        <v>0</v>
      </c>
      <c r="Y1104" s="316">
        <v>1600</v>
      </c>
      <c r="Z1104" s="316">
        <v>0</v>
      </c>
      <c r="AA1104" s="316">
        <v>0</v>
      </c>
      <c r="AB1104" s="316">
        <v>0</v>
      </c>
      <c r="AC1104" s="316">
        <v>0</v>
      </c>
      <c r="AD1104" s="316">
        <v>0</v>
      </c>
      <c r="AE1104" s="316">
        <v>1600</v>
      </c>
      <c r="AF1104" s="316">
        <v>0</v>
      </c>
      <c r="AG1104" s="316">
        <v>0</v>
      </c>
      <c r="AH1104" s="316">
        <v>0</v>
      </c>
      <c r="AI1104" s="316">
        <v>0</v>
      </c>
      <c r="AJ1104" s="316">
        <v>0</v>
      </c>
      <c r="AK1104" s="316">
        <v>1600</v>
      </c>
      <c r="AL1104" s="316">
        <v>6400</v>
      </c>
    </row>
    <row r="1105" spans="1:38">
      <c r="A1105" s="316">
        <v>1244</v>
      </c>
      <c r="B1105" s="316" t="s">
        <v>3693</v>
      </c>
      <c r="C1105" s="316" t="s">
        <v>3831</v>
      </c>
      <c r="D1105" s="316">
        <f t="shared" si="17"/>
        <v>900</v>
      </c>
      <c r="G1105" s="316">
        <v>0</v>
      </c>
      <c r="H1105" s="316">
        <v>0</v>
      </c>
      <c r="I1105" s="316">
        <v>0</v>
      </c>
      <c r="J1105" s="316">
        <v>0</v>
      </c>
      <c r="K1105" s="316">
        <v>0</v>
      </c>
      <c r="L1105" s="316">
        <v>0</v>
      </c>
      <c r="M1105" s="316">
        <v>0</v>
      </c>
      <c r="N1105" s="316">
        <v>0</v>
      </c>
      <c r="O1105" s="316">
        <v>0</v>
      </c>
      <c r="P1105" s="316">
        <v>0</v>
      </c>
      <c r="Q1105" s="316">
        <v>0</v>
      </c>
      <c r="R1105" s="316">
        <v>0</v>
      </c>
      <c r="S1105" s="316">
        <v>0</v>
      </c>
      <c r="T1105" s="316">
        <v>0</v>
      </c>
      <c r="U1105" s="316">
        <v>0</v>
      </c>
      <c r="V1105" s="316">
        <v>0</v>
      </c>
      <c r="W1105" s="316">
        <v>0</v>
      </c>
      <c r="X1105" s="316">
        <v>900</v>
      </c>
      <c r="Y1105" s="316">
        <v>0</v>
      </c>
      <c r="Z1105" s="316">
        <v>0</v>
      </c>
      <c r="AA1105" s="316">
        <v>0</v>
      </c>
      <c r="AB1105" s="316">
        <v>0</v>
      </c>
      <c r="AC1105" s="316">
        <v>0</v>
      </c>
      <c r="AD1105" s="316">
        <v>0</v>
      </c>
      <c r="AE1105" s="316">
        <v>0</v>
      </c>
      <c r="AF1105" s="316">
        <v>0</v>
      </c>
      <c r="AG1105" s="316">
        <v>0</v>
      </c>
      <c r="AH1105" s="316">
        <v>0</v>
      </c>
      <c r="AI1105" s="316">
        <v>0</v>
      </c>
      <c r="AJ1105" s="316">
        <v>0</v>
      </c>
      <c r="AK1105" s="316">
        <v>0</v>
      </c>
      <c r="AL1105" s="316">
        <v>900</v>
      </c>
    </row>
    <row r="1106" spans="1:38">
      <c r="A1106" s="316">
        <v>1245</v>
      </c>
      <c r="B1106" s="316" t="s">
        <v>3693</v>
      </c>
      <c r="C1106" s="316" t="s">
        <v>3832</v>
      </c>
      <c r="D1106" s="316">
        <f t="shared" si="17"/>
        <v>2000</v>
      </c>
      <c r="G1106" s="316">
        <v>0</v>
      </c>
      <c r="H1106" s="316">
        <v>0</v>
      </c>
      <c r="I1106" s="316">
        <v>0</v>
      </c>
      <c r="J1106" s="316">
        <v>0</v>
      </c>
      <c r="K1106" s="316">
        <v>0</v>
      </c>
      <c r="L1106" s="316">
        <v>0</v>
      </c>
      <c r="M1106" s="316">
        <v>0</v>
      </c>
      <c r="N1106" s="316">
        <v>0</v>
      </c>
      <c r="O1106" s="316">
        <v>0</v>
      </c>
      <c r="P1106" s="316">
        <v>0</v>
      </c>
      <c r="Q1106" s="316">
        <v>0</v>
      </c>
      <c r="R1106" s="316">
        <v>0</v>
      </c>
      <c r="S1106" s="316">
        <v>0</v>
      </c>
      <c r="T1106" s="316">
        <v>0</v>
      </c>
      <c r="U1106" s="316">
        <v>0</v>
      </c>
      <c r="V1106" s="316">
        <v>0</v>
      </c>
      <c r="W1106" s="316">
        <v>0</v>
      </c>
      <c r="X1106" s="316">
        <v>1000</v>
      </c>
      <c r="Y1106" s="316">
        <v>0</v>
      </c>
      <c r="Z1106" s="316">
        <v>0</v>
      </c>
      <c r="AA1106" s="316">
        <v>0</v>
      </c>
      <c r="AB1106" s="316">
        <v>0</v>
      </c>
      <c r="AC1106" s="316">
        <v>0</v>
      </c>
      <c r="AD1106" s="316">
        <v>0</v>
      </c>
      <c r="AE1106" s="316">
        <v>0</v>
      </c>
      <c r="AF1106" s="316">
        <v>0</v>
      </c>
      <c r="AG1106" s="316">
        <v>1000</v>
      </c>
      <c r="AH1106" s="316">
        <v>0</v>
      </c>
      <c r="AI1106" s="316">
        <v>0</v>
      </c>
      <c r="AJ1106" s="316">
        <v>0</v>
      </c>
      <c r="AK1106" s="316">
        <v>0</v>
      </c>
      <c r="AL1106" s="316">
        <v>2000</v>
      </c>
    </row>
    <row r="1107" spans="1:38">
      <c r="A1107" s="316">
        <v>1246</v>
      </c>
      <c r="B1107" s="316" t="s">
        <v>3833</v>
      </c>
      <c r="C1107" s="316" t="s">
        <v>3834</v>
      </c>
      <c r="D1107" s="316">
        <f t="shared" si="17"/>
        <v>17600</v>
      </c>
      <c r="G1107" s="316">
        <v>0</v>
      </c>
      <c r="H1107" s="316">
        <v>0</v>
      </c>
      <c r="I1107" s="316">
        <v>0</v>
      </c>
      <c r="J1107" s="316">
        <v>0</v>
      </c>
      <c r="K1107" s="316">
        <v>0</v>
      </c>
      <c r="L1107" s="316">
        <v>4200</v>
      </c>
      <c r="M1107" s="316">
        <v>0</v>
      </c>
      <c r="N1107" s="316">
        <v>0</v>
      </c>
      <c r="O1107" s="316">
        <v>0</v>
      </c>
      <c r="P1107" s="316">
        <v>0</v>
      </c>
      <c r="Q1107" s="316">
        <v>4200</v>
      </c>
      <c r="R1107" s="316">
        <v>0</v>
      </c>
      <c r="S1107" s="316">
        <v>0</v>
      </c>
      <c r="T1107" s="316">
        <v>0</v>
      </c>
      <c r="U1107" s="316">
        <v>0</v>
      </c>
      <c r="V1107" s="316">
        <v>0</v>
      </c>
      <c r="W1107" s="316">
        <v>4200</v>
      </c>
      <c r="X1107" s="316">
        <v>0</v>
      </c>
      <c r="Y1107" s="316">
        <v>0</v>
      </c>
      <c r="Z1107" s="316">
        <v>0</v>
      </c>
      <c r="AA1107" s="316">
        <v>5000</v>
      </c>
      <c r="AB1107" s="316">
        <v>0</v>
      </c>
      <c r="AC1107" s="316">
        <v>0</v>
      </c>
      <c r="AD1107" s="316">
        <v>0</v>
      </c>
      <c r="AE1107" s="316">
        <v>0</v>
      </c>
      <c r="AF1107" s="316">
        <v>0</v>
      </c>
      <c r="AG1107" s="316">
        <v>0</v>
      </c>
      <c r="AH1107" s="316">
        <v>0</v>
      </c>
      <c r="AI1107" s="316">
        <v>0</v>
      </c>
      <c r="AJ1107" s="316">
        <v>0</v>
      </c>
      <c r="AK1107" s="316">
        <v>0</v>
      </c>
      <c r="AL1107" s="316">
        <v>17600</v>
      </c>
    </row>
    <row r="1108" spans="1:38">
      <c r="A1108" s="316">
        <v>1247</v>
      </c>
      <c r="B1108" s="316" t="s">
        <v>3693</v>
      </c>
      <c r="C1108" s="316" t="s">
        <v>3835</v>
      </c>
      <c r="D1108" s="316">
        <f t="shared" si="17"/>
        <v>4800</v>
      </c>
      <c r="G1108" s="316">
        <v>0</v>
      </c>
      <c r="H1108" s="316">
        <v>0</v>
      </c>
      <c r="I1108" s="316">
        <v>0</v>
      </c>
      <c r="J1108" s="316">
        <v>0</v>
      </c>
      <c r="K1108" s="316">
        <v>0</v>
      </c>
      <c r="L1108" s="316">
        <v>0</v>
      </c>
      <c r="M1108" s="316">
        <v>0</v>
      </c>
      <c r="N1108" s="316">
        <v>0</v>
      </c>
      <c r="O1108" s="316">
        <v>0</v>
      </c>
      <c r="P1108" s="316">
        <v>0</v>
      </c>
      <c r="Q1108" s="316">
        <v>1600</v>
      </c>
      <c r="R1108" s="316">
        <v>0</v>
      </c>
      <c r="S1108" s="316">
        <v>0</v>
      </c>
      <c r="T1108" s="316">
        <v>0</v>
      </c>
      <c r="U1108" s="316">
        <v>0</v>
      </c>
      <c r="V1108" s="316">
        <v>0</v>
      </c>
      <c r="W1108" s="316">
        <v>0</v>
      </c>
      <c r="X1108" s="316">
        <v>0</v>
      </c>
      <c r="Y1108" s="316">
        <v>0</v>
      </c>
      <c r="Z1108" s="316">
        <v>0</v>
      </c>
      <c r="AA1108" s="316">
        <v>1600</v>
      </c>
      <c r="AB1108" s="316">
        <v>0</v>
      </c>
      <c r="AC1108" s="316">
        <v>0</v>
      </c>
      <c r="AD1108" s="316">
        <v>0</v>
      </c>
      <c r="AE1108" s="316">
        <v>0</v>
      </c>
      <c r="AF1108" s="316">
        <v>0</v>
      </c>
      <c r="AG1108" s="316">
        <v>0</v>
      </c>
      <c r="AH1108" s="316">
        <v>0</v>
      </c>
      <c r="AI1108" s="316">
        <v>0</v>
      </c>
      <c r="AJ1108" s="316">
        <v>0</v>
      </c>
      <c r="AK1108" s="316">
        <v>1600</v>
      </c>
      <c r="AL1108" s="316">
        <v>4800</v>
      </c>
    </row>
    <row r="1109" spans="1:38">
      <c r="A1109" s="316">
        <v>1248</v>
      </c>
      <c r="B1109" s="316" t="s">
        <v>3693</v>
      </c>
      <c r="C1109" s="316" t="s">
        <v>3836</v>
      </c>
      <c r="D1109" s="316">
        <f t="shared" si="17"/>
        <v>0</v>
      </c>
      <c r="G1109" s="316">
        <v>0</v>
      </c>
      <c r="H1109" s="316">
        <v>0</v>
      </c>
      <c r="I1109" s="316">
        <v>0</v>
      </c>
      <c r="J1109" s="316">
        <v>0</v>
      </c>
      <c r="K1109" s="316">
        <v>0</v>
      </c>
      <c r="L1109" s="316">
        <v>0</v>
      </c>
      <c r="M1109" s="316">
        <v>0</v>
      </c>
      <c r="N1109" s="316">
        <v>0</v>
      </c>
      <c r="O1109" s="316">
        <v>0</v>
      </c>
      <c r="P1109" s="316">
        <v>0</v>
      </c>
      <c r="Q1109" s="316">
        <v>0</v>
      </c>
      <c r="R1109" s="316">
        <v>0</v>
      </c>
      <c r="S1109" s="316">
        <v>0</v>
      </c>
      <c r="T1109" s="316">
        <v>0</v>
      </c>
      <c r="U1109" s="316">
        <v>0</v>
      </c>
      <c r="V1109" s="316">
        <v>0</v>
      </c>
      <c r="W1109" s="316">
        <v>0</v>
      </c>
      <c r="X1109" s="316">
        <v>0</v>
      </c>
      <c r="Y1109" s="316">
        <v>0</v>
      </c>
      <c r="Z1109" s="316">
        <v>0</v>
      </c>
      <c r="AA1109" s="316">
        <v>0</v>
      </c>
      <c r="AB1109" s="316">
        <v>0</v>
      </c>
      <c r="AC1109" s="316">
        <v>0</v>
      </c>
      <c r="AD1109" s="316">
        <v>0</v>
      </c>
      <c r="AE1109" s="316">
        <v>0</v>
      </c>
      <c r="AF1109" s="316">
        <v>0</v>
      </c>
      <c r="AG1109" s="316">
        <v>0</v>
      </c>
      <c r="AH1109" s="316">
        <v>0</v>
      </c>
      <c r="AI1109" s="316">
        <v>0</v>
      </c>
      <c r="AJ1109" s="316">
        <v>0</v>
      </c>
      <c r="AK1109" s="316">
        <v>0</v>
      </c>
      <c r="AL1109" s="316">
        <v>0</v>
      </c>
    </row>
    <row r="1110" spans="1:38">
      <c r="A1110" s="316">
        <v>1249</v>
      </c>
      <c r="B1110" s="316" t="s">
        <v>3693</v>
      </c>
      <c r="C1110" s="316" t="s">
        <v>3837</v>
      </c>
      <c r="D1110" s="316">
        <f t="shared" si="17"/>
        <v>0</v>
      </c>
      <c r="G1110" s="316">
        <v>0</v>
      </c>
      <c r="H1110" s="316">
        <v>0</v>
      </c>
      <c r="I1110" s="316">
        <v>0</v>
      </c>
      <c r="J1110" s="316">
        <v>0</v>
      </c>
      <c r="K1110" s="316">
        <v>0</v>
      </c>
      <c r="L1110" s="316">
        <v>0</v>
      </c>
      <c r="M1110" s="316">
        <v>0</v>
      </c>
      <c r="N1110" s="316">
        <v>0</v>
      </c>
      <c r="O1110" s="316">
        <v>0</v>
      </c>
      <c r="P1110" s="316">
        <v>0</v>
      </c>
      <c r="Q1110" s="316">
        <v>0</v>
      </c>
      <c r="R1110" s="316">
        <v>0</v>
      </c>
      <c r="S1110" s="316">
        <v>0</v>
      </c>
      <c r="T1110" s="316">
        <v>0</v>
      </c>
      <c r="U1110" s="316">
        <v>0</v>
      </c>
      <c r="V1110" s="316">
        <v>0</v>
      </c>
      <c r="W1110" s="316">
        <v>0</v>
      </c>
      <c r="X1110" s="316">
        <v>0</v>
      </c>
      <c r="Y1110" s="316">
        <v>0</v>
      </c>
      <c r="Z1110" s="316">
        <v>0</v>
      </c>
      <c r="AA1110" s="316">
        <v>0</v>
      </c>
      <c r="AB1110" s="316">
        <v>0</v>
      </c>
      <c r="AC1110" s="316">
        <v>0</v>
      </c>
      <c r="AD1110" s="316">
        <v>0</v>
      </c>
      <c r="AE1110" s="316">
        <v>0</v>
      </c>
      <c r="AF1110" s="316">
        <v>0</v>
      </c>
      <c r="AG1110" s="316">
        <v>0</v>
      </c>
      <c r="AH1110" s="316">
        <v>0</v>
      </c>
      <c r="AI1110" s="316">
        <v>0</v>
      </c>
      <c r="AJ1110" s="316">
        <v>0</v>
      </c>
      <c r="AK1110" s="316">
        <v>0</v>
      </c>
      <c r="AL1110" s="316">
        <v>0</v>
      </c>
    </row>
    <row r="1111" spans="1:38">
      <c r="A1111" s="316">
        <v>1250</v>
      </c>
      <c r="B1111" s="316" t="s">
        <v>3630</v>
      </c>
      <c r="C1111" s="316" t="s">
        <v>3838</v>
      </c>
      <c r="D1111" s="316">
        <f t="shared" si="17"/>
        <v>0</v>
      </c>
      <c r="G1111" s="316">
        <v>0</v>
      </c>
      <c r="H1111" s="316">
        <v>0</v>
      </c>
      <c r="I1111" s="316">
        <v>0</v>
      </c>
      <c r="J1111" s="316">
        <v>0</v>
      </c>
      <c r="K1111" s="316">
        <v>0</v>
      </c>
      <c r="L1111" s="316">
        <v>0</v>
      </c>
      <c r="M1111" s="316">
        <v>0</v>
      </c>
      <c r="N1111" s="316">
        <v>0</v>
      </c>
      <c r="O1111" s="316">
        <v>0</v>
      </c>
      <c r="P1111" s="316">
        <v>0</v>
      </c>
      <c r="Q1111" s="316">
        <v>0</v>
      </c>
      <c r="R1111" s="316">
        <v>0</v>
      </c>
      <c r="S1111" s="316">
        <v>0</v>
      </c>
      <c r="T1111" s="316">
        <v>0</v>
      </c>
      <c r="U1111" s="316">
        <v>0</v>
      </c>
      <c r="V1111" s="316">
        <v>0</v>
      </c>
      <c r="W1111" s="316">
        <v>0</v>
      </c>
      <c r="X1111" s="316">
        <v>0</v>
      </c>
      <c r="Y1111" s="316">
        <v>0</v>
      </c>
      <c r="Z1111" s="316">
        <v>0</v>
      </c>
      <c r="AA1111" s="316">
        <v>0</v>
      </c>
      <c r="AB1111" s="316">
        <v>0</v>
      </c>
      <c r="AC1111" s="316">
        <v>0</v>
      </c>
      <c r="AD1111" s="316">
        <v>0</v>
      </c>
      <c r="AE1111" s="316">
        <v>0</v>
      </c>
      <c r="AF1111" s="316">
        <v>0</v>
      </c>
      <c r="AG1111" s="316">
        <v>0</v>
      </c>
      <c r="AH1111" s="316">
        <v>0</v>
      </c>
      <c r="AI1111" s="316">
        <v>0</v>
      </c>
      <c r="AJ1111" s="316">
        <v>0</v>
      </c>
      <c r="AK1111" s="316">
        <v>0</v>
      </c>
      <c r="AL1111" s="316">
        <v>0</v>
      </c>
    </row>
    <row r="1112" spans="1:38">
      <c r="A1112" s="316">
        <v>1251</v>
      </c>
      <c r="B1112" s="316" t="s">
        <v>3693</v>
      </c>
      <c r="C1112" s="316" t="s">
        <v>3839</v>
      </c>
      <c r="D1112" s="316">
        <f t="shared" si="17"/>
        <v>0</v>
      </c>
      <c r="G1112" s="316">
        <v>0</v>
      </c>
      <c r="H1112" s="316">
        <v>0</v>
      </c>
      <c r="I1112" s="316">
        <v>0</v>
      </c>
      <c r="J1112" s="316">
        <v>0</v>
      </c>
      <c r="K1112" s="316">
        <v>0</v>
      </c>
      <c r="L1112" s="316">
        <v>0</v>
      </c>
      <c r="M1112" s="316">
        <v>0</v>
      </c>
      <c r="N1112" s="316">
        <v>0</v>
      </c>
      <c r="O1112" s="316">
        <v>0</v>
      </c>
      <c r="P1112" s="316">
        <v>0</v>
      </c>
      <c r="Q1112" s="316">
        <v>0</v>
      </c>
      <c r="R1112" s="316">
        <v>0</v>
      </c>
      <c r="S1112" s="316">
        <v>0</v>
      </c>
      <c r="T1112" s="316">
        <v>0</v>
      </c>
      <c r="U1112" s="316">
        <v>0</v>
      </c>
      <c r="V1112" s="316">
        <v>0</v>
      </c>
      <c r="W1112" s="316">
        <v>0</v>
      </c>
      <c r="X1112" s="316">
        <v>0</v>
      </c>
      <c r="Y1112" s="316">
        <v>0</v>
      </c>
      <c r="Z1112" s="316">
        <v>0</v>
      </c>
      <c r="AA1112" s="316">
        <v>0</v>
      </c>
      <c r="AB1112" s="316">
        <v>0</v>
      </c>
      <c r="AC1112" s="316">
        <v>0</v>
      </c>
      <c r="AD1112" s="316">
        <v>0</v>
      </c>
      <c r="AE1112" s="316">
        <v>0</v>
      </c>
      <c r="AF1112" s="316">
        <v>0</v>
      </c>
      <c r="AG1112" s="316">
        <v>0</v>
      </c>
      <c r="AH1112" s="316">
        <v>0</v>
      </c>
      <c r="AI1112" s="316">
        <v>0</v>
      </c>
      <c r="AJ1112" s="316">
        <v>0</v>
      </c>
      <c r="AK1112" s="316">
        <v>0</v>
      </c>
      <c r="AL1112" s="316">
        <v>0</v>
      </c>
    </row>
    <row r="1113" spans="1:38">
      <c r="A1113" s="316">
        <v>1252</v>
      </c>
      <c r="B1113" s="316" t="s">
        <v>3693</v>
      </c>
      <c r="C1113" s="316" t="s">
        <v>3840</v>
      </c>
      <c r="D1113" s="316">
        <f t="shared" si="17"/>
        <v>0</v>
      </c>
      <c r="G1113" s="316">
        <v>0</v>
      </c>
      <c r="H1113" s="316">
        <v>0</v>
      </c>
      <c r="I1113" s="316">
        <v>0</v>
      </c>
      <c r="J1113" s="316">
        <v>0</v>
      </c>
      <c r="K1113" s="316">
        <v>0</v>
      </c>
      <c r="L1113" s="316">
        <v>0</v>
      </c>
      <c r="M1113" s="316">
        <v>0</v>
      </c>
      <c r="N1113" s="316">
        <v>0</v>
      </c>
      <c r="O1113" s="316">
        <v>0</v>
      </c>
      <c r="P1113" s="316">
        <v>0</v>
      </c>
      <c r="Q1113" s="316">
        <v>0</v>
      </c>
      <c r="R1113" s="316">
        <v>0</v>
      </c>
      <c r="S1113" s="316">
        <v>0</v>
      </c>
      <c r="T1113" s="316">
        <v>0</v>
      </c>
      <c r="U1113" s="316">
        <v>0</v>
      </c>
      <c r="V1113" s="316">
        <v>0</v>
      </c>
      <c r="W1113" s="316">
        <v>0</v>
      </c>
      <c r="X1113" s="316">
        <v>0</v>
      </c>
      <c r="Y1113" s="316">
        <v>0</v>
      </c>
      <c r="Z1113" s="316">
        <v>0</v>
      </c>
      <c r="AA1113" s="316">
        <v>0</v>
      </c>
      <c r="AB1113" s="316">
        <v>0</v>
      </c>
      <c r="AC1113" s="316">
        <v>0</v>
      </c>
      <c r="AD1113" s="316">
        <v>0</v>
      </c>
      <c r="AE1113" s="316">
        <v>0</v>
      </c>
      <c r="AF1113" s="316">
        <v>0</v>
      </c>
      <c r="AG1113" s="316">
        <v>0</v>
      </c>
      <c r="AH1113" s="316">
        <v>0</v>
      </c>
      <c r="AI1113" s="316">
        <v>0</v>
      </c>
      <c r="AJ1113" s="316">
        <v>0</v>
      </c>
      <c r="AK1113" s="316">
        <v>0</v>
      </c>
      <c r="AL1113" s="316">
        <v>0</v>
      </c>
    </row>
    <row r="1114" spans="1:38">
      <c r="A1114" s="316">
        <v>1253</v>
      </c>
      <c r="B1114" s="316" t="s">
        <v>3630</v>
      </c>
      <c r="C1114" s="316" t="s">
        <v>3841</v>
      </c>
      <c r="D1114" s="316">
        <f t="shared" si="17"/>
        <v>0</v>
      </c>
      <c r="G1114" s="316">
        <v>0</v>
      </c>
      <c r="H1114" s="316">
        <v>0</v>
      </c>
      <c r="I1114" s="316">
        <v>0</v>
      </c>
      <c r="J1114" s="316">
        <v>0</v>
      </c>
      <c r="K1114" s="316">
        <v>0</v>
      </c>
      <c r="L1114" s="316">
        <v>0</v>
      </c>
      <c r="M1114" s="316">
        <v>0</v>
      </c>
      <c r="N1114" s="316">
        <v>0</v>
      </c>
      <c r="O1114" s="316">
        <v>0</v>
      </c>
      <c r="P1114" s="316">
        <v>0</v>
      </c>
      <c r="Q1114" s="316">
        <v>0</v>
      </c>
      <c r="R1114" s="316">
        <v>0</v>
      </c>
      <c r="S1114" s="316">
        <v>0</v>
      </c>
      <c r="T1114" s="316">
        <v>0</v>
      </c>
      <c r="U1114" s="316">
        <v>0</v>
      </c>
      <c r="V1114" s="316">
        <v>0</v>
      </c>
      <c r="W1114" s="316">
        <v>0</v>
      </c>
      <c r="X1114" s="316">
        <v>0</v>
      </c>
      <c r="Y1114" s="316">
        <v>0</v>
      </c>
      <c r="Z1114" s="316">
        <v>0</v>
      </c>
      <c r="AA1114" s="316">
        <v>0</v>
      </c>
      <c r="AB1114" s="316">
        <v>0</v>
      </c>
      <c r="AC1114" s="316">
        <v>0</v>
      </c>
      <c r="AD1114" s="316">
        <v>0</v>
      </c>
      <c r="AE1114" s="316">
        <v>0</v>
      </c>
      <c r="AF1114" s="316">
        <v>0</v>
      </c>
      <c r="AG1114" s="316">
        <v>0</v>
      </c>
      <c r="AH1114" s="316">
        <v>0</v>
      </c>
      <c r="AI1114" s="316">
        <v>0</v>
      </c>
      <c r="AJ1114" s="316">
        <v>0</v>
      </c>
      <c r="AK1114" s="316">
        <v>0</v>
      </c>
      <c r="AL1114" s="316">
        <v>0</v>
      </c>
    </row>
    <row r="1115" spans="1:38">
      <c r="A1115" s="316">
        <v>1254</v>
      </c>
      <c r="B1115" s="316" t="s">
        <v>3630</v>
      </c>
      <c r="C1115" s="316" t="s">
        <v>3842</v>
      </c>
      <c r="D1115" s="316">
        <f t="shared" si="17"/>
        <v>0</v>
      </c>
      <c r="G1115" s="316">
        <v>0</v>
      </c>
      <c r="H1115" s="316">
        <v>0</v>
      </c>
      <c r="I1115" s="316">
        <v>0</v>
      </c>
      <c r="J1115" s="316">
        <v>0</v>
      </c>
      <c r="K1115" s="316">
        <v>0</v>
      </c>
      <c r="L1115" s="316">
        <v>0</v>
      </c>
      <c r="M1115" s="316">
        <v>0</v>
      </c>
      <c r="N1115" s="316">
        <v>0</v>
      </c>
      <c r="O1115" s="316">
        <v>0</v>
      </c>
      <c r="P1115" s="316">
        <v>0</v>
      </c>
      <c r="Q1115" s="316">
        <v>0</v>
      </c>
      <c r="R1115" s="316">
        <v>0</v>
      </c>
      <c r="S1115" s="316">
        <v>0</v>
      </c>
      <c r="T1115" s="316">
        <v>0</v>
      </c>
      <c r="U1115" s="316">
        <v>0</v>
      </c>
      <c r="V1115" s="316">
        <v>0</v>
      </c>
      <c r="W1115" s="316">
        <v>0</v>
      </c>
      <c r="X1115" s="316">
        <v>0</v>
      </c>
      <c r="Y1115" s="316">
        <v>0</v>
      </c>
      <c r="Z1115" s="316">
        <v>0</v>
      </c>
      <c r="AA1115" s="316">
        <v>0</v>
      </c>
      <c r="AB1115" s="316">
        <v>0</v>
      </c>
      <c r="AC1115" s="316">
        <v>0</v>
      </c>
      <c r="AD1115" s="316">
        <v>0</v>
      </c>
      <c r="AE1115" s="316">
        <v>0</v>
      </c>
      <c r="AF1115" s="316">
        <v>0</v>
      </c>
      <c r="AG1115" s="316">
        <v>0</v>
      </c>
      <c r="AH1115" s="316">
        <v>0</v>
      </c>
      <c r="AI1115" s="316">
        <v>0</v>
      </c>
      <c r="AJ1115" s="316">
        <v>0</v>
      </c>
      <c r="AK1115" s="316">
        <v>0</v>
      </c>
      <c r="AL1115" s="316">
        <v>0</v>
      </c>
    </row>
    <row r="1116" spans="1:38">
      <c r="A1116" s="316">
        <v>1255</v>
      </c>
      <c r="B1116" s="316" t="s">
        <v>3630</v>
      </c>
      <c r="C1116" s="316" t="s">
        <v>3843</v>
      </c>
      <c r="D1116" s="316">
        <f t="shared" si="17"/>
        <v>0</v>
      </c>
      <c r="G1116" s="316">
        <v>0</v>
      </c>
      <c r="H1116" s="316">
        <v>0</v>
      </c>
      <c r="I1116" s="316">
        <v>0</v>
      </c>
      <c r="J1116" s="316">
        <v>0</v>
      </c>
      <c r="K1116" s="316">
        <v>0</v>
      </c>
      <c r="L1116" s="316">
        <v>0</v>
      </c>
      <c r="M1116" s="316">
        <v>0</v>
      </c>
      <c r="N1116" s="316">
        <v>0</v>
      </c>
      <c r="O1116" s="316">
        <v>0</v>
      </c>
      <c r="P1116" s="316">
        <v>0</v>
      </c>
      <c r="Q1116" s="316">
        <v>0</v>
      </c>
      <c r="R1116" s="316">
        <v>0</v>
      </c>
      <c r="S1116" s="316">
        <v>0</v>
      </c>
      <c r="T1116" s="316">
        <v>0</v>
      </c>
      <c r="U1116" s="316">
        <v>0</v>
      </c>
      <c r="V1116" s="316">
        <v>0</v>
      </c>
      <c r="W1116" s="316">
        <v>0</v>
      </c>
      <c r="X1116" s="316">
        <v>0</v>
      </c>
      <c r="Y1116" s="316">
        <v>0</v>
      </c>
      <c r="Z1116" s="316">
        <v>0</v>
      </c>
      <c r="AA1116" s="316">
        <v>0</v>
      </c>
      <c r="AB1116" s="316">
        <v>0</v>
      </c>
      <c r="AC1116" s="316">
        <v>0</v>
      </c>
      <c r="AD1116" s="316">
        <v>0</v>
      </c>
      <c r="AE1116" s="316">
        <v>0</v>
      </c>
      <c r="AF1116" s="316">
        <v>0</v>
      </c>
      <c r="AG1116" s="316">
        <v>0</v>
      </c>
      <c r="AH1116" s="316">
        <v>0</v>
      </c>
      <c r="AI1116" s="316">
        <v>0</v>
      </c>
      <c r="AJ1116" s="316">
        <v>0</v>
      </c>
      <c r="AK1116" s="316">
        <v>0</v>
      </c>
      <c r="AL1116" s="316">
        <v>0</v>
      </c>
    </row>
    <row r="1117" spans="1:38">
      <c r="A1117" s="316">
        <v>1256</v>
      </c>
      <c r="B1117" s="316" t="s">
        <v>3630</v>
      </c>
      <c r="C1117" s="316" t="s">
        <v>3844</v>
      </c>
      <c r="D1117" s="316">
        <f t="shared" si="17"/>
        <v>0</v>
      </c>
      <c r="G1117" s="316">
        <v>0</v>
      </c>
      <c r="H1117" s="316">
        <v>0</v>
      </c>
      <c r="I1117" s="316">
        <v>0</v>
      </c>
      <c r="J1117" s="316">
        <v>0</v>
      </c>
      <c r="K1117" s="316">
        <v>0</v>
      </c>
      <c r="L1117" s="316">
        <v>0</v>
      </c>
      <c r="M1117" s="316">
        <v>0</v>
      </c>
      <c r="N1117" s="316">
        <v>0</v>
      </c>
      <c r="O1117" s="316">
        <v>0</v>
      </c>
      <c r="P1117" s="316">
        <v>0</v>
      </c>
      <c r="Q1117" s="316">
        <v>0</v>
      </c>
      <c r="R1117" s="316">
        <v>0</v>
      </c>
      <c r="S1117" s="316">
        <v>0</v>
      </c>
      <c r="T1117" s="316">
        <v>0</v>
      </c>
      <c r="U1117" s="316">
        <v>0</v>
      </c>
      <c r="V1117" s="316">
        <v>0</v>
      </c>
      <c r="W1117" s="316">
        <v>0</v>
      </c>
      <c r="X1117" s="316">
        <v>0</v>
      </c>
      <c r="Y1117" s="316">
        <v>0</v>
      </c>
      <c r="Z1117" s="316">
        <v>0</v>
      </c>
      <c r="AA1117" s="316">
        <v>0</v>
      </c>
      <c r="AB1117" s="316">
        <v>0</v>
      </c>
      <c r="AC1117" s="316">
        <v>0</v>
      </c>
      <c r="AD1117" s="316">
        <v>0</v>
      </c>
      <c r="AE1117" s="316">
        <v>0</v>
      </c>
      <c r="AF1117" s="316">
        <v>0</v>
      </c>
      <c r="AG1117" s="316">
        <v>0</v>
      </c>
      <c r="AH1117" s="316">
        <v>0</v>
      </c>
      <c r="AI1117" s="316">
        <v>0</v>
      </c>
      <c r="AJ1117" s="316">
        <v>0</v>
      </c>
      <c r="AK1117" s="316">
        <v>0</v>
      </c>
      <c r="AL1117" s="316">
        <v>0</v>
      </c>
    </row>
    <row r="1118" spans="1:38">
      <c r="A1118" s="316">
        <v>1257</v>
      </c>
      <c r="B1118" s="316" t="s">
        <v>3630</v>
      </c>
      <c r="C1118" s="316" t="s">
        <v>3845</v>
      </c>
      <c r="D1118" s="316">
        <f t="shared" si="17"/>
        <v>0</v>
      </c>
      <c r="G1118" s="316">
        <v>0</v>
      </c>
      <c r="H1118" s="316">
        <v>0</v>
      </c>
      <c r="I1118" s="316">
        <v>0</v>
      </c>
      <c r="J1118" s="316">
        <v>0</v>
      </c>
      <c r="K1118" s="316">
        <v>0</v>
      </c>
      <c r="L1118" s="316">
        <v>0</v>
      </c>
      <c r="M1118" s="316">
        <v>0</v>
      </c>
      <c r="N1118" s="316">
        <v>0</v>
      </c>
      <c r="O1118" s="316">
        <v>0</v>
      </c>
      <c r="P1118" s="316">
        <v>0</v>
      </c>
      <c r="Q1118" s="316">
        <v>0</v>
      </c>
      <c r="R1118" s="316">
        <v>0</v>
      </c>
      <c r="S1118" s="316">
        <v>0</v>
      </c>
      <c r="T1118" s="316">
        <v>0</v>
      </c>
      <c r="U1118" s="316">
        <v>0</v>
      </c>
      <c r="V1118" s="316">
        <v>0</v>
      </c>
      <c r="W1118" s="316">
        <v>0</v>
      </c>
      <c r="X1118" s="316">
        <v>0</v>
      </c>
      <c r="Y1118" s="316">
        <v>0</v>
      </c>
      <c r="Z1118" s="316">
        <v>0</v>
      </c>
      <c r="AA1118" s="316">
        <v>0</v>
      </c>
      <c r="AB1118" s="316">
        <v>0</v>
      </c>
      <c r="AC1118" s="316">
        <v>0</v>
      </c>
      <c r="AD1118" s="316">
        <v>0</v>
      </c>
      <c r="AE1118" s="316">
        <v>0</v>
      </c>
      <c r="AF1118" s="316">
        <v>0</v>
      </c>
      <c r="AG1118" s="316">
        <v>0</v>
      </c>
      <c r="AH1118" s="316">
        <v>0</v>
      </c>
      <c r="AI1118" s="316">
        <v>0</v>
      </c>
      <c r="AJ1118" s="316">
        <v>0</v>
      </c>
      <c r="AK1118" s="316">
        <v>0</v>
      </c>
      <c r="AL1118" s="316">
        <v>0</v>
      </c>
    </row>
    <row r="1119" spans="1:38">
      <c r="A1119" s="316">
        <v>1258</v>
      </c>
      <c r="B1119" s="316" t="s">
        <v>3630</v>
      </c>
      <c r="C1119" s="316" t="s">
        <v>3846</v>
      </c>
      <c r="D1119" s="316">
        <f t="shared" si="17"/>
        <v>800</v>
      </c>
      <c r="G1119" s="316">
        <v>0</v>
      </c>
      <c r="H1119" s="316">
        <v>0</v>
      </c>
      <c r="I1119" s="316">
        <v>0</v>
      </c>
      <c r="J1119" s="316">
        <v>0</v>
      </c>
      <c r="K1119" s="316">
        <v>0</v>
      </c>
      <c r="L1119" s="316">
        <v>0</v>
      </c>
      <c r="M1119" s="316">
        <v>0</v>
      </c>
      <c r="N1119" s="316">
        <v>0</v>
      </c>
      <c r="O1119" s="316">
        <v>0</v>
      </c>
      <c r="P1119" s="316">
        <v>0</v>
      </c>
      <c r="Q1119" s="316">
        <v>0</v>
      </c>
      <c r="R1119" s="316">
        <v>0</v>
      </c>
      <c r="S1119" s="316">
        <v>0</v>
      </c>
      <c r="T1119" s="316">
        <v>0</v>
      </c>
      <c r="U1119" s="316">
        <v>0</v>
      </c>
      <c r="V1119" s="316">
        <v>0</v>
      </c>
      <c r="W1119" s="316">
        <v>0</v>
      </c>
      <c r="X1119" s="316">
        <v>0</v>
      </c>
      <c r="Y1119" s="316">
        <v>0</v>
      </c>
      <c r="Z1119" s="316">
        <v>0</v>
      </c>
      <c r="AA1119" s="316">
        <v>0</v>
      </c>
      <c r="AB1119" s="316">
        <v>0</v>
      </c>
      <c r="AC1119" s="316">
        <v>0</v>
      </c>
      <c r="AD1119" s="316">
        <v>0</v>
      </c>
      <c r="AE1119" s="316">
        <v>0</v>
      </c>
      <c r="AF1119" s="316">
        <v>0</v>
      </c>
      <c r="AG1119" s="316">
        <v>800</v>
      </c>
      <c r="AH1119" s="316">
        <v>0</v>
      </c>
      <c r="AI1119" s="316">
        <v>0</v>
      </c>
      <c r="AJ1119" s="316">
        <v>0</v>
      </c>
      <c r="AK1119" s="316">
        <v>0</v>
      </c>
      <c r="AL1119" s="316">
        <v>800</v>
      </c>
    </row>
    <row r="1120" spans="1:38">
      <c r="A1120" s="316">
        <v>1259</v>
      </c>
      <c r="B1120" s="316" t="s">
        <v>3630</v>
      </c>
      <c r="C1120" s="316" t="s">
        <v>3847</v>
      </c>
      <c r="D1120" s="316">
        <f t="shared" si="17"/>
        <v>800</v>
      </c>
      <c r="G1120" s="316">
        <v>0</v>
      </c>
      <c r="H1120" s="316">
        <v>0</v>
      </c>
      <c r="I1120" s="316">
        <v>0</v>
      </c>
      <c r="J1120" s="316">
        <v>0</v>
      </c>
      <c r="K1120" s="316">
        <v>0</v>
      </c>
      <c r="L1120" s="316">
        <v>0</v>
      </c>
      <c r="M1120" s="316">
        <v>0</v>
      </c>
      <c r="N1120" s="316">
        <v>0</v>
      </c>
      <c r="O1120" s="316">
        <v>0</v>
      </c>
      <c r="P1120" s="316">
        <v>0</v>
      </c>
      <c r="Q1120" s="316">
        <v>0</v>
      </c>
      <c r="R1120" s="316">
        <v>0</v>
      </c>
      <c r="S1120" s="316">
        <v>0</v>
      </c>
      <c r="T1120" s="316">
        <v>0</v>
      </c>
      <c r="U1120" s="316">
        <v>0</v>
      </c>
      <c r="V1120" s="316">
        <v>0</v>
      </c>
      <c r="W1120" s="316">
        <v>0</v>
      </c>
      <c r="X1120" s="316">
        <v>0</v>
      </c>
      <c r="Y1120" s="316">
        <v>0</v>
      </c>
      <c r="Z1120" s="316">
        <v>0</v>
      </c>
      <c r="AA1120" s="316">
        <v>0</v>
      </c>
      <c r="AB1120" s="316">
        <v>0</v>
      </c>
      <c r="AC1120" s="316">
        <v>0</v>
      </c>
      <c r="AD1120" s="316">
        <v>0</v>
      </c>
      <c r="AE1120" s="316">
        <v>0</v>
      </c>
      <c r="AF1120" s="316">
        <v>0</v>
      </c>
      <c r="AG1120" s="316">
        <v>800</v>
      </c>
      <c r="AH1120" s="316">
        <v>0</v>
      </c>
      <c r="AI1120" s="316">
        <v>0</v>
      </c>
      <c r="AJ1120" s="316">
        <v>0</v>
      </c>
      <c r="AK1120" s="316">
        <v>0</v>
      </c>
      <c r="AL1120" s="316">
        <v>800</v>
      </c>
    </row>
    <row r="1121" spans="1:38">
      <c r="A1121" s="316">
        <v>1260</v>
      </c>
      <c r="B1121" s="316" t="s">
        <v>3693</v>
      </c>
      <c r="C1121" s="316" t="s">
        <v>3848</v>
      </c>
      <c r="D1121" s="316">
        <f t="shared" si="17"/>
        <v>7800</v>
      </c>
      <c r="G1121" s="316">
        <v>0</v>
      </c>
      <c r="H1121" s="316">
        <v>0</v>
      </c>
      <c r="I1121" s="316">
        <v>0</v>
      </c>
      <c r="J1121" s="316">
        <v>0</v>
      </c>
      <c r="K1121" s="316">
        <v>0</v>
      </c>
      <c r="L1121" s="316">
        <v>0</v>
      </c>
      <c r="M1121" s="316">
        <v>0</v>
      </c>
      <c r="N1121" s="316">
        <v>0</v>
      </c>
      <c r="O1121" s="316">
        <v>0</v>
      </c>
      <c r="P1121" s="316">
        <v>1100</v>
      </c>
      <c r="Q1121" s="316">
        <v>0</v>
      </c>
      <c r="R1121" s="316">
        <v>0</v>
      </c>
      <c r="S1121" s="316">
        <v>1100</v>
      </c>
      <c r="T1121" s="316">
        <v>0</v>
      </c>
      <c r="U1121" s="316">
        <v>0</v>
      </c>
      <c r="V1121" s="316">
        <v>0</v>
      </c>
      <c r="W1121" s="316">
        <v>0</v>
      </c>
      <c r="X1121" s="316">
        <v>1100</v>
      </c>
      <c r="Y1121" s="316">
        <v>0</v>
      </c>
      <c r="Z1121" s="316">
        <v>0</v>
      </c>
      <c r="AA1121" s="316">
        <v>1100</v>
      </c>
      <c r="AB1121" s="316">
        <v>0</v>
      </c>
      <c r="AC1121" s="316">
        <v>0</v>
      </c>
      <c r="AD1121" s="316">
        <v>0</v>
      </c>
      <c r="AE1121" s="316">
        <v>0</v>
      </c>
      <c r="AF1121" s="316">
        <v>1700</v>
      </c>
      <c r="AG1121" s="316">
        <v>0</v>
      </c>
      <c r="AH1121" s="316">
        <v>0</v>
      </c>
      <c r="AI1121" s="316">
        <v>0</v>
      </c>
      <c r="AJ1121" s="316">
        <v>0</v>
      </c>
      <c r="AK1121" s="316">
        <v>1700</v>
      </c>
      <c r="AL1121" s="316">
        <v>7800</v>
      </c>
    </row>
    <row r="1122" spans="1:38">
      <c r="A1122" s="316">
        <v>1261</v>
      </c>
      <c r="B1122" s="316" t="s">
        <v>3693</v>
      </c>
      <c r="C1122" s="316" t="s">
        <v>3849</v>
      </c>
      <c r="D1122" s="316">
        <f t="shared" si="17"/>
        <v>0</v>
      </c>
      <c r="G1122" s="316">
        <v>0</v>
      </c>
      <c r="H1122" s="316">
        <v>0</v>
      </c>
      <c r="I1122" s="316">
        <v>0</v>
      </c>
      <c r="J1122" s="316">
        <v>0</v>
      </c>
      <c r="K1122" s="316">
        <v>0</v>
      </c>
      <c r="L1122" s="316">
        <v>0</v>
      </c>
      <c r="M1122" s="316">
        <v>0</v>
      </c>
      <c r="N1122" s="316">
        <v>0</v>
      </c>
      <c r="O1122" s="316">
        <v>0</v>
      </c>
      <c r="P1122" s="316">
        <v>0</v>
      </c>
      <c r="Q1122" s="316">
        <v>0</v>
      </c>
      <c r="R1122" s="316">
        <v>0</v>
      </c>
      <c r="S1122" s="316">
        <v>0</v>
      </c>
      <c r="T1122" s="316">
        <v>0</v>
      </c>
      <c r="U1122" s="316">
        <v>0</v>
      </c>
      <c r="V1122" s="316">
        <v>0</v>
      </c>
      <c r="W1122" s="316">
        <v>0</v>
      </c>
      <c r="X1122" s="316">
        <v>0</v>
      </c>
      <c r="Y1122" s="316">
        <v>0</v>
      </c>
      <c r="Z1122" s="316">
        <v>0</v>
      </c>
      <c r="AA1122" s="316">
        <v>0</v>
      </c>
      <c r="AB1122" s="316">
        <v>0</v>
      </c>
      <c r="AC1122" s="316">
        <v>0</v>
      </c>
      <c r="AD1122" s="316">
        <v>0</v>
      </c>
      <c r="AE1122" s="316">
        <v>0</v>
      </c>
      <c r="AF1122" s="316">
        <v>0</v>
      </c>
      <c r="AG1122" s="316">
        <v>0</v>
      </c>
      <c r="AH1122" s="316">
        <v>0</v>
      </c>
      <c r="AI1122" s="316">
        <v>0</v>
      </c>
      <c r="AJ1122" s="316">
        <v>0</v>
      </c>
      <c r="AK1122" s="316">
        <v>0</v>
      </c>
      <c r="AL1122" s="316">
        <v>0</v>
      </c>
    </row>
    <row r="1123" spans="1:38">
      <c r="A1123" s="316">
        <v>1262</v>
      </c>
      <c r="B1123" s="316" t="s">
        <v>3693</v>
      </c>
      <c r="C1123" s="316" t="s">
        <v>3850</v>
      </c>
      <c r="D1123" s="316">
        <f t="shared" si="17"/>
        <v>0</v>
      </c>
      <c r="G1123" s="316">
        <v>0</v>
      </c>
      <c r="H1123" s="316">
        <v>0</v>
      </c>
      <c r="I1123" s="316">
        <v>0</v>
      </c>
      <c r="J1123" s="316">
        <v>0</v>
      </c>
      <c r="K1123" s="316">
        <v>0</v>
      </c>
      <c r="L1123" s="316">
        <v>0</v>
      </c>
      <c r="M1123" s="316">
        <v>0</v>
      </c>
      <c r="N1123" s="316">
        <v>0</v>
      </c>
      <c r="O1123" s="316">
        <v>0</v>
      </c>
      <c r="P1123" s="316">
        <v>0</v>
      </c>
      <c r="Q1123" s="316">
        <v>0</v>
      </c>
      <c r="R1123" s="316">
        <v>0</v>
      </c>
      <c r="S1123" s="316">
        <v>0</v>
      </c>
      <c r="T1123" s="316">
        <v>0</v>
      </c>
      <c r="U1123" s="316">
        <v>0</v>
      </c>
      <c r="V1123" s="316">
        <v>0</v>
      </c>
      <c r="W1123" s="316">
        <v>0</v>
      </c>
      <c r="X1123" s="316">
        <v>0</v>
      </c>
      <c r="Y1123" s="316">
        <v>0</v>
      </c>
      <c r="Z1123" s="316">
        <v>0</v>
      </c>
      <c r="AA1123" s="316">
        <v>0</v>
      </c>
      <c r="AB1123" s="316">
        <v>0</v>
      </c>
      <c r="AC1123" s="316">
        <v>0</v>
      </c>
      <c r="AD1123" s="316">
        <v>0</v>
      </c>
      <c r="AE1123" s="316">
        <v>0</v>
      </c>
      <c r="AF1123" s="316">
        <v>0</v>
      </c>
      <c r="AG1123" s="316">
        <v>0</v>
      </c>
      <c r="AH1123" s="316">
        <v>0</v>
      </c>
      <c r="AI1123" s="316">
        <v>0</v>
      </c>
      <c r="AJ1123" s="316">
        <v>0</v>
      </c>
      <c r="AK1123" s="316">
        <v>0</v>
      </c>
      <c r="AL1123" s="316">
        <v>0</v>
      </c>
    </row>
    <row r="1124" spans="1:38">
      <c r="A1124" s="316">
        <v>1264</v>
      </c>
      <c r="B1124" s="316" t="s">
        <v>3630</v>
      </c>
      <c r="C1124" s="316" t="s">
        <v>3851</v>
      </c>
      <c r="D1124" s="316">
        <f t="shared" si="17"/>
        <v>0</v>
      </c>
      <c r="G1124" s="316">
        <v>0</v>
      </c>
      <c r="H1124" s="316">
        <v>0</v>
      </c>
      <c r="I1124" s="316">
        <v>0</v>
      </c>
      <c r="J1124" s="316">
        <v>0</v>
      </c>
      <c r="K1124" s="316">
        <v>0</v>
      </c>
      <c r="L1124" s="316">
        <v>0</v>
      </c>
      <c r="M1124" s="316">
        <v>0</v>
      </c>
      <c r="N1124" s="316">
        <v>0</v>
      </c>
      <c r="O1124" s="316">
        <v>0</v>
      </c>
      <c r="P1124" s="316">
        <v>0</v>
      </c>
      <c r="Q1124" s="316">
        <v>0</v>
      </c>
      <c r="R1124" s="316">
        <v>0</v>
      </c>
      <c r="S1124" s="316">
        <v>0</v>
      </c>
      <c r="T1124" s="316">
        <v>0</v>
      </c>
      <c r="U1124" s="316">
        <v>0</v>
      </c>
      <c r="V1124" s="316">
        <v>0</v>
      </c>
      <c r="W1124" s="316">
        <v>0</v>
      </c>
      <c r="X1124" s="316">
        <v>0</v>
      </c>
      <c r="Y1124" s="316">
        <v>0</v>
      </c>
      <c r="Z1124" s="316">
        <v>0</v>
      </c>
      <c r="AA1124" s="316">
        <v>0</v>
      </c>
      <c r="AB1124" s="316">
        <v>0</v>
      </c>
      <c r="AC1124" s="316">
        <v>0</v>
      </c>
      <c r="AD1124" s="316">
        <v>0</v>
      </c>
      <c r="AE1124" s="316">
        <v>0</v>
      </c>
      <c r="AF1124" s="316">
        <v>0</v>
      </c>
      <c r="AG1124" s="316">
        <v>0</v>
      </c>
      <c r="AH1124" s="316">
        <v>0</v>
      </c>
      <c r="AI1124" s="316">
        <v>0</v>
      </c>
      <c r="AJ1124" s="316">
        <v>0</v>
      </c>
      <c r="AK1124" s="316">
        <v>0</v>
      </c>
      <c r="AL1124" s="316">
        <v>0</v>
      </c>
    </row>
    <row r="1125" spans="1:38">
      <c r="A1125" s="316">
        <v>1265</v>
      </c>
      <c r="B1125" s="316" t="s">
        <v>3630</v>
      </c>
      <c r="C1125" s="316" t="s">
        <v>3852</v>
      </c>
      <c r="D1125" s="316">
        <f t="shared" si="17"/>
        <v>0</v>
      </c>
      <c r="G1125" s="316">
        <v>0</v>
      </c>
      <c r="H1125" s="316">
        <v>0</v>
      </c>
      <c r="I1125" s="316">
        <v>0</v>
      </c>
      <c r="J1125" s="316">
        <v>0</v>
      </c>
      <c r="K1125" s="316">
        <v>0</v>
      </c>
      <c r="L1125" s="316">
        <v>0</v>
      </c>
      <c r="M1125" s="316">
        <v>0</v>
      </c>
      <c r="N1125" s="316">
        <v>0</v>
      </c>
      <c r="O1125" s="316">
        <v>0</v>
      </c>
      <c r="P1125" s="316">
        <v>0</v>
      </c>
      <c r="Q1125" s="316">
        <v>0</v>
      </c>
      <c r="R1125" s="316">
        <v>0</v>
      </c>
      <c r="S1125" s="316">
        <v>0</v>
      </c>
      <c r="T1125" s="316">
        <v>0</v>
      </c>
      <c r="U1125" s="316">
        <v>0</v>
      </c>
      <c r="V1125" s="316">
        <v>0</v>
      </c>
      <c r="W1125" s="316">
        <v>0</v>
      </c>
      <c r="X1125" s="316">
        <v>0</v>
      </c>
      <c r="Y1125" s="316">
        <v>0</v>
      </c>
      <c r="Z1125" s="316">
        <v>0</v>
      </c>
      <c r="AA1125" s="316">
        <v>0</v>
      </c>
      <c r="AB1125" s="316">
        <v>0</v>
      </c>
      <c r="AC1125" s="316">
        <v>0</v>
      </c>
      <c r="AD1125" s="316">
        <v>0</v>
      </c>
      <c r="AE1125" s="316">
        <v>0</v>
      </c>
      <c r="AF1125" s="316">
        <v>0</v>
      </c>
      <c r="AG1125" s="316">
        <v>0</v>
      </c>
      <c r="AH1125" s="316">
        <v>0</v>
      </c>
      <c r="AI1125" s="316">
        <v>0</v>
      </c>
      <c r="AJ1125" s="316">
        <v>0</v>
      </c>
      <c r="AK1125" s="316">
        <v>0</v>
      </c>
    </row>
    <row r="1126" spans="1:38">
      <c r="A1126" s="316">
        <v>1271</v>
      </c>
      <c r="B1126" s="316" t="s">
        <v>3630</v>
      </c>
      <c r="C1126" s="316" t="s">
        <v>3853</v>
      </c>
      <c r="D1126" s="316">
        <f t="shared" si="17"/>
        <v>0</v>
      </c>
      <c r="G1126" s="316">
        <v>0</v>
      </c>
      <c r="H1126" s="316">
        <v>0</v>
      </c>
      <c r="I1126" s="316">
        <v>0</v>
      </c>
      <c r="J1126" s="316">
        <v>0</v>
      </c>
      <c r="K1126" s="316">
        <v>0</v>
      </c>
      <c r="L1126" s="316">
        <v>0</v>
      </c>
      <c r="M1126" s="316">
        <v>0</v>
      </c>
      <c r="N1126" s="316">
        <v>0</v>
      </c>
      <c r="O1126" s="316">
        <v>0</v>
      </c>
      <c r="P1126" s="316">
        <v>0</v>
      </c>
      <c r="Q1126" s="316">
        <v>0</v>
      </c>
      <c r="R1126" s="316">
        <v>0</v>
      </c>
      <c r="S1126" s="316">
        <v>0</v>
      </c>
      <c r="T1126" s="316">
        <v>0</v>
      </c>
      <c r="U1126" s="316">
        <v>0</v>
      </c>
      <c r="V1126" s="316">
        <v>0</v>
      </c>
      <c r="W1126" s="316">
        <v>0</v>
      </c>
      <c r="X1126" s="316">
        <v>0</v>
      </c>
      <c r="Y1126" s="316">
        <v>0</v>
      </c>
      <c r="Z1126" s="316">
        <v>0</v>
      </c>
      <c r="AA1126" s="316">
        <v>0</v>
      </c>
      <c r="AB1126" s="316">
        <v>0</v>
      </c>
      <c r="AC1126" s="316">
        <v>0</v>
      </c>
      <c r="AD1126" s="316">
        <v>0</v>
      </c>
      <c r="AE1126" s="316">
        <v>0</v>
      </c>
      <c r="AF1126" s="316">
        <v>0</v>
      </c>
      <c r="AG1126" s="316">
        <v>0</v>
      </c>
      <c r="AH1126" s="316">
        <v>0</v>
      </c>
      <c r="AI1126" s="316">
        <v>0</v>
      </c>
      <c r="AJ1126" s="316">
        <v>0</v>
      </c>
      <c r="AK1126" s="316">
        <v>0</v>
      </c>
      <c r="AL1126" s="316">
        <v>0</v>
      </c>
    </row>
    <row r="1127" spans="1:38">
      <c r="A1127" s="316">
        <v>1272</v>
      </c>
      <c r="B1127" s="316" t="s">
        <v>3630</v>
      </c>
      <c r="C1127" s="316" t="s">
        <v>3854</v>
      </c>
      <c r="D1127" s="316">
        <f t="shared" si="17"/>
        <v>6500</v>
      </c>
      <c r="G1127" s="316">
        <v>0</v>
      </c>
      <c r="H1127" s="316">
        <v>0</v>
      </c>
      <c r="I1127" s="316">
        <v>0</v>
      </c>
      <c r="J1127" s="316">
        <v>0</v>
      </c>
      <c r="K1127" s="316">
        <v>0</v>
      </c>
      <c r="L1127" s="316">
        <v>0</v>
      </c>
      <c r="M1127" s="316">
        <v>0</v>
      </c>
      <c r="N1127" s="316">
        <v>0</v>
      </c>
      <c r="O1127" s="316">
        <v>0</v>
      </c>
      <c r="P1127" s="316">
        <v>0</v>
      </c>
      <c r="Q1127" s="316">
        <v>1300</v>
      </c>
      <c r="R1127" s="316">
        <v>0</v>
      </c>
      <c r="S1127" s="316">
        <v>0</v>
      </c>
      <c r="T1127" s="316">
        <v>0</v>
      </c>
      <c r="U1127" s="316">
        <v>0</v>
      </c>
      <c r="V1127" s="316">
        <v>0</v>
      </c>
      <c r="W1127" s="316">
        <v>1300</v>
      </c>
      <c r="X1127" s="316">
        <v>0</v>
      </c>
      <c r="Y1127" s="316">
        <v>0</v>
      </c>
      <c r="Z1127" s="316">
        <v>1300</v>
      </c>
      <c r="AA1127" s="316">
        <v>0</v>
      </c>
      <c r="AB1127" s="316">
        <v>0</v>
      </c>
      <c r="AC1127" s="316">
        <v>0</v>
      </c>
      <c r="AD1127" s="316">
        <v>0</v>
      </c>
      <c r="AE1127" s="316">
        <v>1300</v>
      </c>
      <c r="AF1127" s="316">
        <v>0</v>
      </c>
      <c r="AG1127" s="316">
        <v>0</v>
      </c>
      <c r="AH1127" s="316">
        <v>1300</v>
      </c>
      <c r="AI1127" s="316">
        <v>0</v>
      </c>
      <c r="AJ1127" s="316">
        <v>0</v>
      </c>
      <c r="AK1127" s="316">
        <v>0</v>
      </c>
      <c r="AL1127" s="316">
        <v>6500</v>
      </c>
    </row>
    <row r="1128" spans="1:38">
      <c r="A1128" s="316">
        <v>1273</v>
      </c>
      <c r="B1128" s="316" t="s">
        <v>3630</v>
      </c>
      <c r="C1128" s="316" t="s">
        <v>3855</v>
      </c>
      <c r="D1128" s="316">
        <f t="shared" si="17"/>
        <v>6500</v>
      </c>
      <c r="G1128" s="316">
        <v>0</v>
      </c>
      <c r="H1128" s="316">
        <v>0</v>
      </c>
      <c r="I1128" s="316">
        <v>0</v>
      </c>
      <c r="J1128" s="316">
        <v>0</v>
      </c>
      <c r="K1128" s="316">
        <v>0</v>
      </c>
      <c r="L1128" s="316">
        <v>0</v>
      </c>
      <c r="M1128" s="316">
        <v>0</v>
      </c>
      <c r="N1128" s="316">
        <v>0</v>
      </c>
      <c r="O1128" s="316">
        <v>0</v>
      </c>
      <c r="P1128" s="316">
        <v>0</v>
      </c>
      <c r="Q1128" s="316">
        <v>1300</v>
      </c>
      <c r="R1128" s="316">
        <v>0</v>
      </c>
      <c r="S1128" s="316">
        <v>0</v>
      </c>
      <c r="T1128" s="316">
        <v>0</v>
      </c>
      <c r="U1128" s="316">
        <v>0</v>
      </c>
      <c r="V1128" s="316">
        <v>0</v>
      </c>
      <c r="W1128" s="316">
        <v>0</v>
      </c>
      <c r="X1128" s="316">
        <v>1300</v>
      </c>
      <c r="Y1128" s="316">
        <v>0</v>
      </c>
      <c r="Z1128" s="316">
        <v>0</v>
      </c>
      <c r="AA1128" s="316">
        <v>1300</v>
      </c>
      <c r="AB1128" s="316">
        <v>0</v>
      </c>
      <c r="AC1128" s="316">
        <v>0</v>
      </c>
      <c r="AD1128" s="316">
        <v>0</v>
      </c>
      <c r="AE1128" s="316">
        <v>0</v>
      </c>
      <c r="AF1128" s="316">
        <v>1300</v>
      </c>
      <c r="AG1128" s="316">
        <v>0</v>
      </c>
      <c r="AH1128" s="316">
        <v>0</v>
      </c>
      <c r="AI1128" s="316">
        <v>0</v>
      </c>
      <c r="AJ1128" s="316">
        <v>0</v>
      </c>
      <c r="AK1128" s="316">
        <v>1300</v>
      </c>
      <c r="AL1128" s="316">
        <v>6500</v>
      </c>
    </row>
    <row r="1129" spans="1:38">
      <c r="A1129" s="316">
        <v>1274</v>
      </c>
      <c r="B1129" s="316" t="s">
        <v>3630</v>
      </c>
      <c r="C1129" s="316" t="s">
        <v>3856</v>
      </c>
      <c r="D1129" s="316">
        <f t="shared" si="17"/>
        <v>6000</v>
      </c>
      <c r="G1129" s="316">
        <v>0</v>
      </c>
      <c r="H1129" s="316">
        <v>0</v>
      </c>
      <c r="I1129" s="316">
        <v>0</v>
      </c>
      <c r="J1129" s="316">
        <v>0</v>
      </c>
      <c r="K1129" s="316">
        <v>0</v>
      </c>
      <c r="L1129" s="316">
        <v>0</v>
      </c>
      <c r="M1129" s="316">
        <v>0</v>
      </c>
      <c r="N1129" s="316">
        <v>0</v>
      </c>
      <c r="O1129" s="316">
        <v>0</v>
      </c>
      <c r="P1129" s="316">
        <v>0</v>
      </c>
      <c r="Q1129" s="316">
        <v>2000</v>
      </c>
      <c r="R1129" s="316">
        <v>0</v>
      </c>
      <c r="S1129" s="316">
        <v>0</v>
      </c>
      <c r="T1129" s="316">
        <v>0</v>
      </c>
      <c r="U1129" s="316">
        <v>0</v>
      </c>
      <c r="V1129" s="316">
        <v>0</v>
      </c>
      <c r="W1129" s="316">
        <v>0</v>
      </c>
      <c r="X1129" s="316">
        <v>0</v>
      </c>
      <c r="Y1129" s="316">
        <v>2000</v>
      </c>
      <c r="Z1129" s="316">
        <v>0</v>
      </c>
      <c r="AA1129" s="316">
        <v>0</v>
      </c>
      <c r="AB1129" s="316">
        <v>0</v>
      </c>
      <c r="AC1129" s="316">
        <v>0</v>
      </c>
      <c r="AD1129" s="316">
        <v>0</v>
      </c>
      <c r="AE1129" s="316">
        <v>0</v>
      </c>
      <c r="AF1129" s="316">
        <v>2000</v>
      </c>
      <c r="AG1129" s="316">
        <v>0</v>
      </c>
      <c r="AH1129" s="316">
        <v>0</v>
      </c>
      <c r="AI1129" s="316">
        <v>0</v>
      </c>
      <c r="AJ1129" s="316">
        <v>0</v>
      </c>
      <c r="AK1129" s="316">
        <v>0</v>
      </c>
      <c r="AL1129" s="316">
        <v>6000</v>
      </c>
    </row>
    <row r="1130" spans="1:38">
      <c r="A1130" s="316">
        <v>1275</v>
      </c>
      <c r="B1130" s="316" t="s">
        <v>3630</v>
      </c>
      <c r="C1130" s="316" t="s">
        <v>3857</v>
      </c>
      <c r="D1130" s="316">
        <f t="shared" si="17"/>
        <v>6000</v>
      </c>
      <c r="G1130" s="316">
        <v>0</v>
      </c>
      <c r="H1130" s="316">
        <v>0</v>
      </c>
      <c r="I1130" s="316">
        <v>0</v>
      </c>
      <c r="J1130" s="316">
        <v>0</v>
      </c>
      <c r="K1130" s="316">
        <v>0</v>
      </c>
      <c r="L1130" s="316">
        <v>0</v>
      </c>
      <c r="M1130" s="316">
        <v>0</v>
      </c>
      <c r="N1130" s="316">
        <v>0</v>
      </c>
      <c r="O1130" s="316">
        <v>0</v>
      </c>
      <c r="P1130" s="316">
        <v>0</v>
      </c>
      <c r="Q1130" s="316">
        <v>2000</v>
      </c>
      <c r="R1130" s="316">
        <v>0</v>
      </c>
      <c r="S1130" s="316">
        <v>0</v>
      </c>
      <c r="T1130" s="316">
        <v>0</v>
      </c>
      <c r="U1130" s="316">
        <v>0</v>
      </c>
      <c r="V1130" s="316">
        <v>0</v>
      </c>
      <c r="W1130" s="316">
        <v>0</v>
      </c>
      <c r="X1130" s="316">
        <v>0</v>
      </c>
      <c r="Y1130" s="316">
        <v>2000</v>
      </c>
      <c r="Z1130" s="316">
        <v>0</v>
      </c>
      <c r="AA1130" s="316">
        <v>0</v>
      </c>
      <c r="AB1130" s="316">
        <v>0</v>
      </c>
      <c r="AC1130" s="316">
        <v>0</v>
      </c>
      <c r="AD1130" s="316">
        <v>0</v>
      </c>
      <c r="AE1130" s="316">
        <v>0</v>
      </c>
      <c r="AF1130" s="316">
        <v>2000</v>
      </c>
      <c r="AG1130" s="316">
        <v>0</v>
      </c>
      <c r="AH1130" s="316">
        <v>0</v>
      </c>
      <c r="AI1130" s="316">
        <v>0</v>
      </c>
      <c r="AJ1130" s="316">
        <v>0</v>
      </c>
      <c r="AK1130" s="316">
        <v>0</v>
      </c>
      <c r="AL1130" s="316">
        <v>6000</v>
      </c>
    </row>
    <row r="1131" spans="1:38">
      <c r="A1131" s="316">
        <v>1277</v>
      </c>
      <c r="B1131" s="316" t="s">
        <v>3630</v>
      </c>
      <c r="C1131" s="316" t="s">
        <v>3858</v>
      </c>
      <c r="D1131" s="316">
        <f t="shared" si="17"/>
        <v>0</v>
      </c>
      <c r="G1131" s="316">
        <v>0</v>
      </c>
      <c r="H1131" s="316">
        <v>0</v>
      </c>
      <c r="I1131" s="316">
        <v>0</v>
      </c>
      <c r="J1131" s="316">
        <v>0</v>
      </c>
      <c r="K1131" s="316">
        <v>0</v>
      </c>
      <c r="L1131" s="316">
        <v>0</v>
      </c>
      <c r="M1131" s="316">
        <v>0</v>
      </c>
      <c r="N1131" s="316">
        <v>0</v>
      </c>
      <c r="O1131" s="316">
        <v>0</v>
      </c>
      <c r="P1131" s="316">
        <v>0</v>
      </c>
      <c r="Q1131" s="316">
        <v>0</v>
      </c>
      <c r="R1131" s="316">
        <v>0</v>
      </c>
      <c r="S1131" s="316">
        <v>0</v>
      </c>
      <c r="T1131" s="316">
        <v>0</v>
      </c>
      <c r="U1131" s="316">
        <v>0</v>
      </c>
      <c r="V1131" s="316">
        <v>0</v>
      </c>
      <c r="W1131" s="316">
        <v>0</v>
      </c>
      <c r="X1131" s="316">
        <v>0</v>
      </c>
      <c r="Y1131" s="316">
        <v>0</v>
      </c>
      <c r="Z1131" s="316">
        <v>0</v>
      </c>
      <c r="AA1131" s="316">
        <v>0</v>
      </c>
      <c r="AB1131" s="316">
        <v>0</v>
      </c>
      <c r="AC1131" s="316">
        <v>0</v>
      </c>
      <c r="AD1131" s="316">
        <v>0</v>
      </c>
      <c r="AE1131" s="316">
        <v>0</v>
      </c>
      <c r="AF1131" s="316">
        <v>0</v>
      </c>
      <c r="AG1131" s="316">
        <v>0</v>
      </c>
      <c r="AH1131" s="316">
        <v>0</v>
      </c>
      <c r="AI1131" s="316">
        <v>0</v>
      </c>
      <c r="AJ1131" s="316">
        <v>0</v>
      </c>
      <c r="AK1131" s="316">
        <v>0</v>
      </c>
      <c r="AL1131" s="316">
        <v>0</v>
      </c>
    </row>
    <row r="1132" spans="1:38">
      <c r="A1132" s="316">
        <v>1278</v>
      </c>
      <c r="B1132" s="316" t="s">
        <v>3630</v>
      </c>
      <c r="C1132" s="316" t="s">
        <v>3859</v>
      </c>
      <c r="D1132" s="316">
        <f t="shared" si="17"/>
        <v>0</v>
      </c>
      <c r="G1132" s="316">
        <v>0</v>
      </c>
      <c r="H1132" s="316">
        <v>0</v>
      </c>
      <c r="I1132" s="316">
        <v>0</v>
      </c>
      <c r="J1132" s="316">
        <v>0</v>
      </c>
      <c r="K1132" s="316">
        <v>0</v>
      </c>
      <c r="L1132" s="316">
        <v>0</v>
      </c>
      <c r="M1132" s="316">
        <v>0</v>
      </c>
      <c r="N1132" s="316">
        <v>0</v>
      </c>
      <c r="O1132" s="316">
        <v>0</v>
      </c>
      <c r="P1132" s="316">
        <v>0</v>
      </c>
      <c r="Q1132" s="316">
        <v>0</v>
      </c>
      <c r="R1132" s="316">
        <v>0</v>
      </c>
      <c r="S1132" s="316">
        <v>0</v>
      </c>
      <c r="T1132" s="316">
        <v>0</v>
      </c>
      <c r="U1132" s="316">
        <v>0</v>
      </c>
      <c r="V1132" s="316">
        <v>0</v>
      </c>
      <c r="W1132" s="316">
        <v>0</v>
      </c>
      <c r="X1132" s="316">
        <v>0</v>
      </c>
      <c r="Y1132" s="316">
        <v>0</v>
      </c>
      <c r="Z1132" s="316">
        <v>0</v>
      </c>
      <c r="AA1132" s="316">
        <v>0</v>
      </c>
      <c r="AB1132" s="316">
        <v>0</v>
      </c>
      <c r="AC1132" s="316">
        <v>0</v>
      </c>
      <c r="AD1132" s="316">
        <v>0</v>
      </c>
      <c r="AE1132" s="316">
        <v>0</v>
      </c>
      <c r="AF1132" s="316">
        <v>0</v>
      </c>
      <c r="AG1132" s="316">
        <v>0</v>
      </c>
      <c r="AH1132" s="316">
        <v>0</v>
      </c>
      <c r="AI1132" s="316">
        <v>0</v>
      </c>
      <c r="AJ1132" s="316">
        <v>0</v>
      </c>
      <c r="AK1132" s="316">
        <v>0</v>
      </c>
      <c r="AL1132" s="316">
        <v>0</v>
      </c>
    </row>
    <row r="1133" spans="1:38">
      <c r="A1133" s="316">
        <v>1298</v>
      </c>
      <c r="B1133" s="316" t="s">
        <v>3693</v>
      </c>
      <c r="C1133" s="316" t="s">
        <v>3860</v>
      </c>
      <c r="D1133" s="316">
        <f t="shared" si="17"/>
        <v>6000</v>
      </c>
      <c r="G1133" s="316">
        <v>0</v>
      </c>
      <c r="H1133" s="316">
        <v>0</v>
      </c>
      <c r="I1133" s="316">
        <v>0</v>
      </c>
      <c r="J1133" s="316">
        <v>0</v>
      </c>
      <c r="K1133" s="316">
        <v>0</v>
      </c>
      <c r="L1133" s="316">
        <v>0</v>
      </c>
      <c r="M1133" s="316">
        <v>1200</v>
      </c>
      <c r="N1133" s="316">
        <v>0</v>
      </c>
      <c r="O1133" s="316">
        <v>0</v>
      </c>
      <c r="P1133" s="316">
        <v>0</v>
      </c>
      <c r="Q1133" s="316">
        <v>0</v>
      </c>
      <c r="R1133" s="316">
        <v>1200</v>
      </c>
      <c r="S1133" s="316">
        <v>0</v>
      </c>
      <c r="T1133" s="316">
        <v>0</v>
      </c>
      <c r="U1133" s="316">
        <v>0</v>
      </c>
      <c r="V1133" s="316">
        <v>0</v>
      </c>
      <c r="W1133" s="316">
        <v>1200</v>
      </c>
      <c r="X1133" s="316">
        <v>0</v>
      </c>
      <c r="Y1133" s="316">
        <v>0</v>
      </c>
      <c r="Z1133" s="316">
        <v>1200</v>
      </c>
      <c r="AA1133" s="316">
        <v>0</v>
      </c>
      <c r="AB1133" s="316">
        <v>0</v>
      </c>
      <c r="AC1133" s="316">
        <v>0</v>
      </c>
      <c r="AD1133" s="316">
        <v>0</v>
      </c>
      <c r="AE1133" s="316">
        <v>1200</v>
      </c>
      <c r="AF1133" s="316">
        <v>0</v>
      </c>
      <c r="AG1133" s="316">
        <v>0</v>
      </c>
      <c r="AH1133" s="316">
        <v>0</v>
      </c>
      <c r="AI1133" s="316">
        <v>0</v>
      </c>
      <c r="AJ1133" s="316">
        <v>0</v>
      </c>
      <c r="AK1133" s="316">
        <v>0</v>
      </c>
      <c r="AL1133" s="316">
        <v>6000</v>
      </c>
    </row>
    <row r="1134" spans="1:38">
      <c r="A1134" s="316">
        <v>1299</v>
      </c>
      <c r="B1134" s="316" t="s">
        <v>3693</v>
      </c>
      <c r="C1134" s="316" t="s">
        <v>3861</v>
      </c>
      <c r="D1134" s="316">
        <f t="shared" si="17"/>
        <v>5200</v>
      </c>
      <c r="G1134" s="316">
        <v>0</v>
      </c>
      <c r="H1134" s="316">
        <v>0</v>
      </c>
      <c r="I1134" s="316">
        <v>0</v>
      </c>
      <c r="J1134" s="316">
        <v>0</v>
      </c>
      <c r="K1134" s="316">
        <v>0</v>
      </c>
      <c r="L1134" s="316">
        <v>0</v>
      </c>
      <c r="M1134" s="316">
        <v>0</v>
      </c>
      <c r="N1134" s="316">
        <v>0</v>
      </c>
      <c r="O1134" s="316">
        <v>0</v>
      </c>
      <c r="P1134" s="316">
        <v>1300</v>
      </c>
      <c r="Q1134" s="316">
        <v>0</v>
      </c>
      <c r="R1134" s="316">
        <v>0</v>
      </c>
      <c r="S1134" s="316">
        <v>1300</v>
      </c>
      <c r="T1134" s="316">
        <v>0</v>
      </c>
      <c r="U1134" s="316">
        <v>0</v>
      </c>
      <c r="V1134" s="316">
        <v>0</v>
      </c>
      <c r="W1134" s="316">
        <v>0</v>
      </c>
      <c r="X1134" s="316">
        <v>0</v>
      </c>
      <c r="Y1134" s="316">
        <v>1300</v>
      </c>
      <c r="Z1134" s="316">
        <v>0</v>
      </c>
      <c r="AA1134" s="316">
        <v>0</v>
      </c>
      <c r="AB1134" s="316">
        <v>0</v>
      </c>
      <c r="AC1134" s="316">
        <v>0</v>
      </c>
      <c r="AD1134" s="316">
        <v>1300</v>
      </c>
      <c r="AE1134" s="316">
        <v>0</v>
      </c>
      <c r="AF1134" s="316">
        <v>0</v>
      </c>
      <c r="AG1134" s="316">
        <v>0</v>
      </c>
      <c r="AH1134" s="316">
        <v>0</v>
      </c>
      <c r="AI1134" s="316">
        <v>0</v>
      </c>
      <c r="AJ1134" s="316">
        <v>0</v>
      </c>
      <c r="AK1134" s="316">
        <v>0</v>
      </c>
      <c r="AL1134" s="316">
        <v>5200</v>
      </c>
    </row>
    <row r="1135" spans="1:38">
      <c r="A1135" s="316">
        <v>1300</v>
      </c>
      <c r="B1135" s="316" t="s">
        <v>3693</v>
      </c>
      <c r="C1135" s="316" t="s">
        <v>3862</v>
      </c>
      <c r="D1135" s="316">
        <f t="shared" si="17"/>
        <v>5600</v>
      </c>
      <c r="G1135" s="316">
        <v>0</v>
      </c>
      <c r="H1135" s="316">
        <v>0</v>
      </c>
      <c r="I1135" s="316">
        <v>0</v>
      </c>
      <c r="J1135" s="316">
        <v>0</v>
      </c>
      <c r="K1135" s="316">
        <v>0</v>
      </c>
      <c r="L1135" s="316">
        <v>0</v>
      </c>
      <c r="M1135" s="316">
        <v>0</v>
      </c>
      <c r="N1135" s="316">
        <v>0</v>
      </c>
      <c r="O1135" s="316">
        <v>0</v>
      </c>
      <c r="P1135" s="316">
        <v>1400</v>
      </c>
      <c r="Q1135" s="316">
        <v>0</v>
      </c>
      <c r="R1135" s="316">
        <v>0</v>
      </c>
      <c r="S1135" s="316">
        <v>1400</v>
      </c>
      <c r="T1135" s="316">
        <v>0</v>
      </c>
      <c r="U1135" s="316">
        <v>0</v>
      </c>
      <c r="V1135" s="316">
        <v>0</v>
      </c>
      <c r="W1135" s="316">
        <v>0</v>
      </c>
      <c r="X1135" s="316">
        <v>0</v>
      </c>
      <c r="Y1135" s="316">
        <v>1400</v>
      </c>
      <c r="Z1135" s="316">
        <v>0</v>
      </c>
      <c r="AA1135" s="316">
        <v>0</v>
      </c>
      <c r="AB1135" s="316">
        <v>0</v>
      </c>
      <c r="AC1135" s="316">
        <v>0</v>
      </c>
      <c r="AD1135" s="316">
        <v>1400</v>
      </c>
      <c r="AE1135" s="316">
        <v>0</v>
      </c>
      <c r="AF1135" s="316">
        <v>0</v>
      </c>
      <c r="AG1135" s="316">
        <v>0</v>
      </c>
      <c r="AH1135" s="316">
        <v>0</v>
      </c>
      <c r="AI1135" s="316">
        <v>0</v>
      </c>
      <c r="AJ1135" s="316">
        <v>0</v>
      </c>
      <c r="AK1135" s="316">
        <v>0</v>
      </c>
      <c r="AL1135" s="316">
        <v>5600</v>
      </c>
    </row>
    <row r="1136" spans="1:38">
      <c r="A1136" s="316">
        <v>1301</v>
      </c>
      <c r="B1136" s="316" t="s">
        <v>3630</v>
      </c>
      <c r="C1136" s="316" t="s">
        <v>3863</v>
      </c>
      <c r="D1136" s="316">
        <f t="shared" si="17"/>
        <v>5600</v>
      </c>
      <c r="G1136" s="316">
        <v>0</v>
      </c>
      <c r="H1136" s="316">
        <v>0</v>
      </c>
      <c r="I1136" s="316">
        <v>0</v>
      </c>
      <c r="J1136" s="316">
        <v>0</v>
      </c>
      <c r="K1136" s="316">
        <v>0</v>
      </c>
      <c r="L1136" s="316">
        <v>0</v>
      </c>
      <c r="M1136" s="316">
        <v>0</v>
      </c>
      <c r="N1136" s="316">
        <v>0</v>
      </c>
      <c r="O1136" s="316">
        <v>0</v>
      </c>
      <c r="P1136" s="316">
        <v>1400</v>
      </c>
      <c r="Q1136" s="316">
        <v>0</v>
      </c>
      <c r="R1136" s="316">
        <v>0</v>
      </c>
      <c r="S1136" s="316">
        <v>1400</v>
      </c>
      <c r="T1136" s="316">
        <v>0</v>
      </c>
      <c r="U1136" s="316">
        <v>0</v>
      </c>
      <c r="V1136" s="316">
        <v>0</v>
      </c>
      <c r="W1136" s="316">
        <v>0</v>
      </c>
      <c r="X1136" s="316">
        <v>0</v>
      </c>
      <c r="Y1136" s="316">
        <v>1400</v>
      </c>
      <c r="Z1136" s="316">
        <v>0</v>
      </c>
      <c r="AA1136" s="316">
        <v>0</v>
      </c>
      <c r="AB1136" s="316">
        <v>0</v>
      </c>
      <c r="AC1136" s="316">
        <v>0</v>
      </c>
      <c r="AD1136" s="316">
        <v>1400</v>
      </c>
      <c r="AE1136" s="316">
        <v>0</v>
      </c>
      <c r="AF1136" s="316">
        <v>0</v>
      </c>
      <c r="AG1136" s="316">
        <v>0</v>
      </c>
      <c r="AH1136" s="316">
        <v>0</v>
      </c>
      <c r="AI1136" s="316">
        <v>0</v>
      </c>
      <c r="AJ1136" s="316">
        <v>0</v>
      </c>
      <c r="AK1136" s="316">
        <v>0</v>
      </c>
      <c r="AL1136" s="316">
        <v>5600</v>
      </c>
    </row>
    <row r="1137" spans="1:38">
      <c r="A1137" s="316">
        <v>1302</v>
      </c>
      <c r="B1137" s="316" t="s">
        <v>3630</v>
      </c>
      <c r="C1137" s="316" t="s">
        <v>3864</v>
      </c>
      <c r="D1137" s="316">
        <f t="shared" si="17"/>
        <v>0</v>
      </c>
      <c r="G1137" s="316">
        <v>0</v>
      </c>
      <c r="H1137" s="316">
        <v>0</v>
      </c>
      <c r="I1137" s="316">
        <v>0</v>
      </c>
      <c r="J1137" s="316">
        <v>0</v>
      </c>
      <c r="K1137" s="316">
        <v>0</v>
      </c>
      <c r="L1137" s="316">
        <v>0</v>
      </c>
      <c r="M1137" s="316">
        <v>0</v>
      </c>
      <c r="N1137" s="316">
        <v>0</v>
      </c>
      <c r="O1137" s="316">
        <v>0</v>
      </c>
      <c r="P1137" s="316">
        <v>0</v>
      </c>
      <c r="Q1137" s="316">
        <v>0</v>
      </c>
      <c r="R1137" s="316">
        <v>0</v>
      </c>
      <c r="S1137" s="316">
        <v>0</v>
      </c>
      <c r="T1137" s="316">
        <v>0</v>
      </c>
      <c r="U1137" s="316">
        <v>0</v>
      </c>
      <c r="V1137" s="316">
        <v>0</v>
      </c>
      <c r="W1137" s="316">
        <v>0</v>
      </c>
      <c r="X1137" s="316">
        <v>0</v>
      </c>
      <c r="Y1137" s="316">
        <v>0</v>
      </c>
      <c r="Z1137" s="316">
        <v>0</v>
      </c>
      <c r="AA1137" s="316">
        <v>0</v>
      </c>
      <c r="AB1137" s="316">
        <v>0</v>
      </c>
      <c r="AC1137" s="316">
        <v>0</v>
      </c>
      <c r="AD1137" s="316">
        <v>0</v>
      </c>
      <c r="AE1137" s="316">
        <v>0</v>
      </c>
      <c r="AF1137" s="316">
        <v>0</v>
      </c>
      <c r="AG1137" s="316">
        <v>0</v>
      </c>
      <c r="AH1137" s="316">
        <v>0</v>
      </c>
      <c r="AI1137" s="316">
        <v>0</v>
      </c>
      <c r="AJ1137" s="316">
        <v>0</v>
      </c>
      <c r="AK1137" s="316">
        <v>0</v>
      </c>
      <c r="AL1137" s="316">
        <v>0</v>
      </c>
    </row>
    <row r="1138" spans="1:38">
      <c r="A1138" s="316">
        <v>1303</v>
      </c>
      <c r="B1138" s="316" t="s">
        <v>3630</v>
      </c>
      <c r="C1138" s="316" t="s">
        <v>3865</v>
      </c>
      <c r="D1138" s="316">
        <f t="shared" si="17"/>
        <v>0</v>
      </c>
      <c r="G1138" s="316">
        <v>0</v>
      </c>
      <c r="H1138" s="316">
        <v>0</v>
      </c>
      <c r="I1138" s="316">
        <v>0</v>
      </c>
      <c r="J1138" s="316">
        <v>0</v>
      </c>
      <c r="K1138" s="316">
        <v>0</v>
      </c>
      <c r="L1138" s="316">
        <v>0</v>
      </c>
      <c r="M1138" s="316">
        <v>0</v>
      </c>
      <c r="N1138" s="316">
        <v>0</v>
      </c>
      <c r="O1138" s="316">
        <v>0</v>
      </c>
      <c r="P1138" s="316">
        <v>0</v>
      </c>
      <c r="Q1138" s="316">
        <v>0</v>
      </c>
      <c r="R1138" s="316">
        <v>0</v>
      </c>
      <c r="S1138" s="316">
        <v>0</v>
      </c>
      <c r="T1138" s="316">
        <v>0</v>
      </c>
      <c r="U1138" s="316">
        <v>0</v>
      </c>
      <c r="V1138" s="316">
        <v>0</v>
      </c>
      <c r="W1138" s="316">
        <v>0</v>
      </c>
      <c r="X1138" s="316">
        <v>0</v>
      </c>
      <c r="Y1138" s="316">
        <v>0</v>
      </c>
      <c r="Z1138" s="316">
        <v>0</v>
      </c>
      <c r="AA1138" s="316">
        <v>0</v>
      </c>
      <c r="AB1138" s="316">
        <v>0</v>
      </c>
      <c r="AC1138" s="316">
        <v>0</v>
      </c>
      <c r="AD1138" s="316">
        <v>0</v>
      </c>
      <c r="AE1138" s="316">
        <v>0</v>
      </c>
      <c r="AF1138" s="316">
        <v>0</v>
      </c>
      <c r="AG1138" s="316">
        <v>0</v>
      </c>
      <c r="AH1138" s="316">
        <v>0</v>
      </c>
      <c r="AI1138" s="316">
        <v>0</v>
      </c>
      <c r="AJ1138" s="316">
        <v>0</v>
      </c>
      <c r="AK1138" s="316">
        <v>0</v>
      </c>
      <c r="AL1138" s="316">
        <v>0</v>
      </c>
    </row>
    <row r="1139" spans="1:38">
      <c r="A1139" s="316">
        <v>1304</v>
      </c>
      <c r="B1139" s="316" t="s">
        <v>3630</v>
      </c>
      <c r="C1139" s="316" t="s">
        <v>3866</v>
      </c>
      <c r="D1139" s="316">
        <f t="shared" si="17"/>
        <v>0</v>
      </c>
      <c r="G1139" s="316">
        <v>0</v>
      </c>
      <c r="H1139" s="316">
        <v>0</v>
      </c>
      <c r="I1139" s="316">
        <v>0</v>
      </c>
      <c r="J1139" s="316">
        <v>0</v>
      </c>
      <c r="K1139" s="316">
        <v>0</v>
      </c>
      <c r="L1139" s="316">
        <v>0</v>
      </c>
      <c r="M1139" s="316">
        <v>0</v>
      </c>
      <c r="N1139" s="316">
        <v>0</v>
      </c>
      <c r="O1139" s="316">
        <v>0</v>
      </c>
      <c r="P1139" s="316">
        <v>0</v>
      </c>
      <c r="Q1139" s="316">
        <v>0</v>
      </c>
      <c r="R1139" s="316">
        <v>0</v>
      </c>
      <c r="S1139" s="316">
        <v>0</v>
      </c>
      <c r="T1139" s="316">
        <v>0</v>
      </c>
      <c r="U1139" s="316">
        <v>0</v>
      </c>
      <c r="V1139" s="316">
        <v>0</v>
      </c>
      <c r="W1139" s="316">
        <v>0</v>
      </c>
      <c r="X1139" s="316">
        <v>0</v>
      </c>
      <c r="Y1139" s="316">
        <v>0</v>
      </c>
      <c r="Z1139" s="316">
        <v>0</v>
      </c>
      <c r="AA1139" s="316">
        <v>0</v>
      </c>
      <c r="AB1139" s="316">
        <v>0</v>
      </c>
      <c r="AC1139" s="316">
        <v>0</v>
      </c>
      <c r="AD1139" s="316">
        <v>0</v>
      </c>
      <c r="AE1139" s="316">
        <v>0</v>
      </c>
      <c r="AF1139" s="316">
        <v>0</v>
      </c>
      <c r="AG1139" s="316">
        <v>0</v>
      </c>
      <c r="AH1139" s="316">
        <v>0</v>
      </c>
      <c r="AI1139" s="316">
        <v>0</v>
      </c>
      <c r="AJ1139" s="316">
        <v>0</v>
      </c>
      <c r="AK1139" s="316">
        <v>0</v>
      </c>
      <c r="AL1139" s="316">
        <v>0</v>
      </c>
    </row>
    <row r="1140" spans="1:38">
      <c r="A1140" s="316">
        <v>1305</v>
      </c>
      <c r="B1140" s="316" t="s">
        <v>3630</v>
      </c>
      <c r="C1140" s="316" t="s">
        <v>3867</v>
      </c>
      <c r="D1140" s="316">
        <f t="shared" si="17"/>
        <v>0</v>
      </c>
      <c r="G1140" s="316">
        <v>0</v>
      </c>
      <c r="H1140" s="316">
        <v>0</v>
      </c>
      <c r="I1140" s="316">
        <v>0</v>
      </c>
      <c r="J1140" s="316">
        <v>0</v>
      </c>
      <c r="K1140" s="316">
        <v>0</v>
      </c>
      <c r="L1140" s="316">
        <v>0</v>
      </c>
      <c r="M1140" s="316">
        <v>0</v>
      </c>
      <c r="N1140" s="316">
        <v>0</v>
      </c>
      <c r="O1140" s="316">
        <v>0</v>
      </c>
      <c r="P1140" s="316">
        <v>0</v>
      </c>
      <c r="Q1140" s="316">
        <v>0</v>
      </c>
      <c r="R1140" s="316">
        <v>0</v>
      </c>
      <c r="S1140" s="316">
        <v>0</v>
      </c>
      <c r="T1140" s="316">
        <v>0</v>
      </c>
      <c r="U1140" s="316">
        <v>0</v>
      </c>
      <c r="V1140" s="316">
        <v>0</v>
      </c>
      <c r="W1140" s="316">
        <v>0</v>
      </c>
      <c r="X1140" s="316">
        <v>0</v>
      </c>
      <c r="Y1140" s="316">
        <v>0</v>
      </c>
      <c r="Z1140" s="316">
        <v>0</v>
      </c>
      <c r="AA1140" s="316">
        <v>0</v>
      </c>
      <c r="AB1140" s="316">
        <v>0</v>
      </c>
      <c r="AC1140" s="316">
        <v>0</v>
      </c>
      <c r="AD1140" s="316">
        <v>0</v>
      </c>
      <c r="AE1140" s="316">
        <v>0</v>
      </c>
      <c r="AF1140" s="316">
        <v>0</v>
      </c>
      <c r="AG1140" s="316">
        <v>0</v>
      </c>
      <c r="AH1140" s="316">
        <v>0</v>
      </c>
      <c r="AI1140" s="316">
        <v>0</v>
      </c>
      <c r="AJ1140" s="316">
        <v>0</v>
      </c>
      <c r="AK1140" s="316">
        <v>0</v>
      </c>
      <c r="AL1140" s="316">
        <v>0</v>
      </c>
    </row>
    <row r="1141" spans="1:38">
      <c r="A1141" s="316">
        <v>1306</v>
      </c>
      <c r="B1141" s="316" t="s">
        <v>3693</v>
      </c>
      <c r="C1141" s="316" t="s">
        <v>3868</v>
      </c>
      <c r="D1141" s="316">
        <f t="shared" si="17"/>
        <v>6100</v>
      </c>
      <c r="G1141" s="316">
        <v>0</v>
      </c>
      <c r="H1141" s="316">
        <v>0</v>
      </c>
      <c r="I1141" s="316">
        <v>0</v>
      </c>
      <c r="J1141" s="316">
        <v>0</v>
      </c>
      <c r="K1141" s="316">
        <v>0</v>
      </c>
      <c r="L1141" s="316">
        <v>1500</v>
      </c>
      <c r="M1141" s="316">
        <v>0</v>
      </c>
      <c r="N1141" s="316">
        <v>0</v>
      </c>
      <c r="O1141" s="316">
        <v>0</v>
      </c>
      <c r="P1141" s="316">
        <v>0</v>
      </c>
      <c r="Q1141" s="316">
        <v>0</v>
      </c>
      <c r="R1141" s="316">
        <v>0</v>
      </c>
      <c r="S1141" s="316">
        <v>1500</v>
      </c>
      <c r="T1141" s="316">
        <v>0</v>
      </c>
      <c r="U1141" s="316">
        <v>0</v>
      </c>
      <c r="V1141" s="316">
        <v>0</v>
      </c>
      <c r="W1141" s="316">
        <v>0</v>
      </c>
      <c r="X1141" s="316">
        <v>1600</v>
      </c>
      <c r="Y1141" s="316">
        <v>0</v>
      </c>
      <c r="Z1141" s="316">
        <v>0</v>
      </c>
      <c r="AA1141" s="316">
        <v>0</v>
      </c>
      <c r="AB1141" s="316">
        <v>0</v>
      </c>
      <c r="AC1141" s="316">
        <v>0</v>
      </c>
      <c r="AD1141" s="316">
        <v>0</v>
      </c>
      <c r="AE1141" s="316">
        <v>1500</v>
      </c>
      <c r="AF1141" s="316">
        <v>0</v>
      </c>
      <c r="AG1141" s="316">
        <v>0</v>
      </c>
      <c r="AH1141" s="316">
        <v>0</v>
      </c>
      <c r="AI1141" s="316">
        <v>0</v>
      </c>
      <c r="AJ1141" s="316">
        <v>0</v>
      </c>
      <c r="AK1141" s="316">
        <v>0</v>
      </c>
      <c r="AL1141" s="316">
        <v>6100</v>
      </c>
    </row>
    <row r="1142" spans="1:38">
      <c r="A1142" s="316">
        <v>1307</v>
      </c>
      <c r="B1142" s="316" t="s">
        <v>3630</v>
      </c>
      <c r="C1142" s="316" t="s">
        <v>3869</v>
      </c>
      <c r="D1142" s="316">
        <f t="shared" si="17"/>
        <v>8400</v>
      </c>
      <c r="G1142" s="316">
        <v>0</v>
      </c>
      <c r="H1142" s="316">
        <v>0</v>
      </c>
      <c r="I1142" s="316">
        <v>0</v>
      </c>
      <c r="J1142" s="316">
        <v>0</v>
      </c>
      <c r="K1142" s="316">
        <v>0</v>
      </c>
      <c r="L1142" s="316">
        <v>2100</v>
      </c>
      <c r="M1142" s="316">
        <v>0</v>
      </c>
      <c r="N1142" s="316">
        <v>0</v>
      </c>
      <c r="O1142" s="316">
        <v>0</v>
      </c>
      <c r="P1142" s="316">
        <v>0</v>
      </c>
      <c r="Q1142" s="316">
        <v>0</v>
      </c>
      <c r="R1142" s="316">
        <v>0</v>
      </c>
      <c r="S1142" s="316">
        <v>1800</v>
      </c>
      <c r="T1142" s="316">
        <v>0</v>
      </c>
      <c r="U1142" s="316">
        <v>0</v>
      </c>
      <c r="V1142" s="316">
        <v>0</v>
      </c>
      <c r="W1142" s="316">
        <v>0</v>
      </c>
      <c r="X1142" s="316">
        <v>1800</v>
      </c>
      <c r="Y1142" s="316">
        <v>0</v>
      </c>
      <c r="Z1142" s="316">
        <v>0</v>
      </c>
      <c r="AA1142" s="316">
        <v>0</v>
      </c>
      <c r="AB1142" s="316">
        <v>0</v>
      </c>
      <c r="AC1142" s="316">
        <v>0</v>
      </c>
      <c r="AD1142" s="316">
        <v>0</v>
      </c>
      <c r="AE1142" s="316">
        <v>2700</v>
      </c>
      <c r="AF1142" s="316">
        <v>0</v>
      </c>
      <c r="AG1142" s="316">
        <v>0</v>
      </c>
      <c r="AH1142" s="316">
        <v>0</v>
      </c>
      <c r="AI1142" s="316">
        <v>0</v>
      </c>
      <c r="AJ1142" s="316">
        <v>0</v>
      </c>
      <c r="AK1142" s="316">
        <v>0</v>
      </c>
      <c r="AL1142" s="316">
        <v>8400</v>
      </c>
    </row>
    <row r="1143" spans="1:38">
      <c r="A1143" s="316">
        <v>1308</v>
      </c>
      <c r="B1143" s="316" t="s">
        <v>3693</v>
      </c>
      <c r="C1143" s="316" t="s">
        <v>3870</v>
      </c>
      <c r="D1143" s="316">
        <f t="shared" si="17"/>
        <v>6000</v>
      </c>
      <c r="G1143" s="316">
        <v>0</v>
      </c>
      <c r="H1143" s="316">
        <v>0</v>
      </c>
      <c r="I1143" s="316">
        <v>0</v>
      </c>
      <c r="J1143" s="316">
        <v>0</v>
      </c>
      <c r="K1143" s="316">
        <v>0</v>
      </c>
      <c r="L1143" s="316">
        <v>0</v>
      </c>
      <c r="M1143" s="316">
        <v>1500</v>
      </c>
      <c r="N1143" s="316">
        <v>0</v>
      </c>
      <c r="O1143" s="316">
        <v>0</v>
      </c>
      <c r="P1143" s="316">
        <v>0</v>
      </c>
      <c r="Q1143" s="316">
        <v>0</v>
      </c>
      <c r="R1143" s="316">
        <v>1500</v>
      </c>
      <c r="S1143" s="316">
        <v>0</v>
      </c>
      <c r="T1143" s="316">
        <v>0</v>
      </c>
      <c r="U1143" s="316">
        <v>0</v>
      </c>
      <c r="V1143" s="316">
        <v>0</v>
      </c>
      <c r="W1143" s="316">
        <v>0</v>
      </c>
      <c r="X1143" s="316">
        <v>1500</v>
      </c>
      <c r="Y1143" s="316">
        <v>0</v>
      </c>
      <c r="Z1143" s="316">
        <v>0</v>
      </c>
      <c r="AA1143" s="316">
        <v>1500</v>
      </c>
      <c r="AB1143" s="316">
        <v>0</v>
      </c>
      <c r="AC1143" s="316">
        <v>0</v>
      </c>
      <c r="AD1143" s="316">
        <v>0</v>
      </c>
      <c r="AE1143" s="316">
        <v>0</v>
      </c>
      <c r="AF1143" s="316">
        <v>0</v>
      </c>
      <c r="AG1143" s="316">
        <v>0</v>
      </c>
      <c r="AH1143" s="316">
        <v>0</v>
      </c>
      <c r="AI1143" s="316">
        <v>0</v>
      </c>
      <c r="AJ1143" s="316">
        <v>0</v>
      </c>
      <c r="AK1143" s="316">
        <v>0</v>
      </c>
      <c r="AL1143" s="316">
        <v>6000</v>
      </c>
    </row>
    <row r="1144" spans="1:38">
      <c r="A1144" s="316">
        <v>1309</v>
      </c>
      <c r="B1144" s="316" t="s">
        <v>3693</v>
      </c>
      <c r="C1144" s="316" t="s">
        <v>3871</v>
      </c>
      <c r="D1144" s="316">
        <f t="shared" si="17"/>
        <v>6000</v>
      </c>
      <c r="G1144" s="316">
        <v>0</v>
      </c>
      <c r="H1144" s="316">
        <v>0</v>
      </c>
      <c r="I1144" s="316">
        <v>0</v>
      </c>
      <c r="J1144" s="316">
        <v>0</v>
      </c>
      <c r="K1144" s="316">
        <v>0</v>
      </c>
      <c r="L1144" s="316">
        <v>0</v>
      </c>
      <c r="M1144" s="316">
        <v>1500</v>
      </c>
      <c r="N1144" s="316">
        <v>0</v>
      </c>
      <c r="O1144" s="316">
        <v>0</v>
      </c>
      <c r="P1144" s="316">
        <v>0</v>
      </c>
      <c r="Q1144" s="316">
        <v>0</v>
      </c>
      <c r="R1144" s="316">
        <v>1500</v>
      </c>
      <c r="S1144" s="316">
        <v>0</v>
      </c>
      <c r="T1144" s="316">
        <v>0</v>
      </c>
      <c r="U1144" s="316">
        <v>0</v>
      </c>
      <c r="V1144" s="316">
        <v>0</v>
      </c>
      <c r="W1144" s="316">
        <v>0</v>
      </c>
      <c r="X1144" s="316">
        <v>1500</v>
      </c>
      <c r="Y1144" s="316">
        <v>0</v>
      </c>
      <c r="Z1144" s="316">
        <v>0</v>
      </c>
      <c r="AA1144" s="316">
        <v>0</v>
      </c>
      <c r="AB1144" s="316">
        <v>0</v>
      </c>
      <c r="AC1144" s="316">
        <v>0</v>
      </c>
      <c r="AD1144" s="316">
        <v>1500</v>
      </c>
      <c r="AE1144" s="316">
        <v>0</v>
      </c>
      <c r="AF1144" s="316">
        <v>0</v>
      </c>
      <c r="AG1144" s="316">
        <v>0</v>
      </c>
      <c r="AH1144" s="316">
        <v>0</v>
      </c>
      <c r="AI1144" s="316">
        <v>0</v>
      </c>
      <c r="AJ1144" s="316">
        <v>0</v>
      </c>
      <c r="AK1144" s="316">
        <v>0</v>
      </c>
      <c r="AL1144" s="316">
        <v>6000</v>
      </c>
    </row>
    <row r="1145" spans="1:38">
      <c r="A1145" s="316">
        <v>1310</v>
      </c>
      <c r="B1145" s="316" t="s">
        <v>3693</v>
      </c>
      <c r="C1145" s="316" t="s">
        <v>3872</v>
      </c>
      <c r="D1145" s="316">
        <f t="shared" si="17"/>
        <v>6400</v>
      </c>
      <c r="G1145" s="316">
        <v>0</v>
      </c>
      <c r="H1145" s="316">
        <v>0</v>
      </c>
      <c r="I1145" s="316">
        <v>0</v>
      </c>
      <c r="J1145" s="316">
        <v>0</v>
      </c>
      <c r="K1145" s="316">
        <v>0</v>
      </c>
      <c r="L1145" s="316">
        <v>1600</v>
      </c>
      <c r="M1145" s="316">
        <v>0</v>
      </c>
      <c r="N1145" s="316">
        <v>0</v>
      </c>
      <c r="O1145" s="316">
        <v>0</v>
      </c>
      <c r="P1145" s="316">
        <v>0</v>
      </c>
      <c r="Q1145" s="316">
        <v>1600</v>
      </c>
      <c r="R1145" s="316">
        <v>0</v>
      </c>
      <c r="S1145" s="316">
        <v>0</v>
      </c>
      <c r="T1145" s="316">
        <v>0</v>
      </c>
      <c r="U1145" s="316">
        <v>0</v>
      </c>
      <c r="V1145" s="316">
        <v>0</v>
      </c>
      <c r="W1145" s="316">
        <v>0</v>
      </c>
      <c r="X1145" s="316">
        <v>1600</v>
      </c>
      <c r="Y1145" s="316">
        <v>0</v>
      </c>
      <c r="Z1145" s="316">
        <v>0</v>
      </c>
      <c r="AA1145" s="316">
        <v>0</v>
      </c>
      <c r="AB1145" s="316">
        <v>0</v>
      </c>
      <c r="AC1145" s="316">
        <v>0</v>
      </c>
      <c r="AD1145" s="316">
        <v>1600</v>
      </c>
      <c r="AE1145" s="316">
        <v>0</v>
      </c>
      <c r="AF1145" s="316">
        <v>0</v>
      </c>
      <c r="AG1145" s="316">
        <v>0</v>
      </c>
      <c r="AH1145" s="316">
        <v>0</v>
      </c>
      <c r="AI1145" s="316">
        <v>0</v>
      </c>
      <c r="AJ1145" s="316">
        <v>0</v>
      </c>
      <c r="AK1145" s="316">
        <v>0</v>
      </c>
      <c r="AL1145" s="316">
        <v>6400</v>
      </c>
    </row>
    <row r="1146" spans="1:38">
      <c r="A1146" s="316">
        <v>1311</v>
      </c>
      <c r="B1146" s="316" t="s">
        <v>3693</v>
      </c>
      <c r="C1146" s="316" t="s">
        <v>3873</v>
      </c>
      <c r="D1146" s="316">
        <f t="shared" si="17"/>
        <v>5600</v>
      </c>
      <c r="G1146" s="316">
        <v>0</v>
      </c>
      <c r="H1146" s="316">
        <v>0</v>
      </c>
      <c r="I1146" s="316">
        <v>0</v>
      </c>
      <c r="J1146" s="316">
        <v>0</v>
      </c>
      <c r="K1146" s="316">
        <v>0</v>
      </c>
      <c r="L1146" s="316">
        <v>0</v>
      </c>
      <c r="M1146" s="316">
        <v>1400</v>
      </c>
      <c r="N1146" s="316">
        <v>0</v>
      </c>
      <c r="O1146" s="316">
        <v>0</v>
      </c>
      <c r="P1146" s="316">
        <v>0</v>
      </c>
      <c r="Q1146" s="316">
        <v>0</v>
      </c>
      <c r="R1146" s="316">
        <v>0</v>
      </c>
      <c r="S1146" s="316">
        <v>0</v>
      </c>
      <c r="T1146" s="316">
        <v>1400</v>
      </c>
      <c r="U1146" s="316">
        <v>0</v>
      </c>
      <c r="V1146" s="316">
        <v>0</v>
      </c>
      <c r="W1146" s="316">
        <v>0</v>
      </c>
      <c r="X1146" s="316">
        <v>0</v>
      </c>
      <c r="Y1146" s="316">
        <v>1400</v>
      </c>
      <c r="Z1146" s="316">
        <v>0</v>
      </c>
      <c r="AA1146" s="316">
        <v>0</v>
      </c>
      <c r="AB1146" s="316">
        <v>0</v>
      </c>
      <c r="AC1146" s="316">
        <v>0</v>
      </c>
      <c r="AD1146" s="316">
        <v>1400</v>
      </c>
      <c r="AE1146" s="316">
        <v>0</v>
      </c>
      <c r="AF1146" s="316">
        <v>0</v>
      </c>
      <c r="AG1146" s="316">
        <v>0</v>
      </c>
      <c r="AH1146" s="316">
        <v>0</v>
      </c>
      <c r="AI1146" s="316">
        <v>0</v>
      </c>
      <c r="AJ1146" s="316">
        <v>0</v>
      </c>
      <c r="AK1146" s="316">
        <v>0</v>
      </c>
      <c r="AL1146" s="316">
        <v>5600</v>
      </c>
    </row>
    <row r="1147" spans="1:38">
      <c r="A1147" s="316">
        <v>1312</v>
      </c>
      <c r="B1147" s="316" t="s">
        <v>3693</v>
      </c>
      <c r="C1147" s="316" t="s">
        <v>3874</v>
      </c>
      <c r="D1147" s="316">
        <f t="shared" si="17"/>
        <v>9000</v>
      </c>
      <c r="G1147" s="316">
        <v>0</v>
      </c>
      <c r="H1147" s="316">
        <v>0</v>
      </c>
      <c r="I1147" s="316">
        <v>0</v>
      </c>
      <c r="J1147" s="316">
        <v>0</v>
      </c>
      <c r="K1147" s="316">
        <v>0</v>
      </c>
      <c r="L1147" s="316">
        <v>0</v>
      </c>
      <c r="M1147" s="316">
        <v>2250</v>
      </c>
      <c r="N1147" s="316">
        <v>0</v>
      </c>
      <c r="O1147" s="316">
        <v>0</v>
      </c>
      <c r="P1147" s="316">
        <v>0</v>
      </c>
      <c r="Q1147" s="316">
        <v>0</v>
      </c>
      <c r="R1147" s="316">
        <v>0</v>
      </c>
      <c r="S1147" s="316">
        <v>0</v>
      </c>
      <c r="T1147" s="316">
        <v>2250</v>
      </c>
      <c r="U1147" s="316">
        <v>0</v>
      </c>
      <c r="V1147" s="316">
        <v>0</v>
      </c>
      <c r="W1147" s="316">
        <v>0</v>
      </c>
      <c r="X1147" s="316">
        <v>0</v>
      </c>
      <c r="Y1147" s="316">
        <v>1350</v>
      </c>
      <c r="Z1147" s="316">
        <v>0</v>
      </c>
      <c r="AA1147" s="316">
        <v>0</v>
      </c>
      <c r="AB1147" s="316">
        <v>0</v>
      </c>
      <c r="AC1147" s="316">
        <v>0</v>
      </c>
      <c r="AD1147" s="316">
        <v>1350</v>
      </c>
      <c r="AE1147" s="316">
        <v>0</v>
      </c>
      <c r="AF1147" s="316">
        <v>0</v>
      </c>
      <c r="AG1147" s="316">
        <v>0</v>
      </c>
      <c r="AH1147" s="316">
        <v>1800</v>
      </c>
      <c r="AI1147" s="316">
        <v>0</v>
      </c>
      <c r="AJ1147" s="316">
        <v>0</v>
      </c>
      <c r="AK1147" s="316">
        <v>0</v>
      </c>
      <c r="AL1147" s="316">
        <v>9000</v>
      </c>
    </row>
    <row r="1148" spans="1:38">
      <c r="A1148" s="316">
        <v>1313</v>
      </c>
      <c r="B1148" s="316" t="s">
        <v>3693</v>
      </c>
      <c r="C1148" s="316" t="s">
        <v>3875</v>
      </c>
      <c r="D1148" s="316">
        <f t="shared" si="17"/>
        <v>5200</v>
      </c>
      <c r="G1148" s="316">
        <v>0</v>
      </c>
      <c r="H1148" s="316">
        <v>0</v>
      </c>
      <c r="I1148" s="316">
        <v>0</v>
      </c>
      <c r="J1148" s="316">
        <v>0</v>
      </c>
      <c r="K1148" s="316">
        <v>0</v>
      </c>
      <c r="L1148" s="316">
        <v>0</v>
      </c>
      <c r="M1148" s="316">
        <v>0</v>
      </c>
      <c r="N1148" s="316">
        <v>0</v>
      </c>
      <c r="O1148" s="316">
        <v>0</v>
      </c>
      <c r="P1148" s="316">
        <v>1300</v>
      </c>
      <c r="Q1148" s="316">
        <v>0</v>
      </c>
      <c r="R1148" s="316">
        <v>0</v>
      </c>
      <c r="S1148" s="316">
        <v>1300</v>
      </c>
      <c r="T1148" s="316">
        <v>0</v>
      </c>
      <c r="U1148" s="316">
        <v>0</v>
      </c>
      <c r="V1148" s="316">
        <v>0</v>
      </c>
      <c r="W1148" s="316">
        <v>1300</v>
      </c>
      <c r="X1148" s="316">
        <v>0</v>
      </c>
      <c r="Y1148" s="316">
        <v>0</v>
      </c>
      <c r="Z1148" s="316">
        <v>1300</v>
      </c>
      <c r="AA1148" s="316">
        <v>0</v>
      </c>
      <c r="AB1148" s="316">
        <v>0</v>
      </c>
      <c r="AC1148" s="316">
        <v>0</v>
      </c>
      <c r="AD1148" s="316">
        <v>0</v>
      </c>
      <c r="AE1148" s="316">
        <v>0</v>
      </c>
      <c r="AF1148" s="316">
        <v>0</v>
      </c>
      <c r="AG1148" s="316">
        <v>0</v>
      </c>
      <c r="AH1148" s="316">
        <v>0</v>
      </c>
      <c r="AI1148" s="316">
        <v>0</v>
      </c>
      <c r="AJ1148" s="316">
        <v>0</v>
      </c>
      <c r="AK1148" s="316">
        <v>0</v>
      </c>
      <c r="AL1148" s="316">
        <v>5200</v>
      </c>
    </row>
    <row r="1149" spans="1:38">
      <c r="A1149" s="316">
        <v>1314</v>
      </c>
      <c r="B1149" s="316" t="s">
        <v>3693</v>
      </c>
      <c r="C1149" s="316" t="s">
        <v>3876</v>
      </c>
      <c r="D1149" s="316">
        <f t="shared" si="17"/>
        <v>8800</v>
      </c>
      <c r="G1149" s="316">
        <v>0</v>
      </c>
      <c r="H1149" s="316">
        <v>0</v>
      </c>
      <c r="I1149" s="316">
        <v>0</v>
      </c>
      <c r="J1149" s="316">
        <v>0</v>
      </c>
      <c r="K1149" s="316">
        <v>0</v>
      </c>
      <c r="L1149" s="316">
        <v>0</v>
      </c>
      <c r="M1149" s="316">
        <v>0</v>
      </c>
      <c r="N1149" s="316">
        <v>0</v>
      </c>
      <c r="O1149" s="316">
        <v>0</v>
      </c>
      <c r="P1149" s="316">
        <v>2200</v>
      </c>
      <c r="Q1149" s="316">
        <v>0</v>
      </c>
      <c r="R1149" s="316">
        <v>0</v>
      </c>
      <c r="S1149" s="316">
        <v>0</v>
      </c>
      <c r="T1149" s="316">
        <v>0</v>
      </c>
      <c r="U1149" s="316">
        <v>0</v>
      </c>
      <c r="V1149" s="316">
        <v>0</v>
      </c>
      <c r="W1149" s="316">
        <v>2200</v>
      </c>
      <c r="X1149" s="316">
        <v>0</v>
      </c>
      <c r="Y1149" s="316">
        <v>0</v>
      </c>
      <c r="Z1149" s="316">
        <v>2200</v>
      </c>
      <c r="AA1149" s="316">
        <v>0</v>
      </c>
      <c r="AB1149" s="316">
        <v>0</v>
      </c>
      <c r="AC1149" s="316">
        <v>0</v>
      </c>
      <c r="AD1149" s="316">
        <v>0</v>
      </c>
      <c r="AE1149" s="316">
        <v>0</v>
      </c>
      <c r="AF1149" s="316">
        <v>0</v>
      </c>
      <c r="AG1149" s="316">
        <v>0</v>
      </c>
      <c r="AH1149" s="316">
        <v>2200</v>
      </c>
      <c r="AI1149" s="316">
        <v>0</v>
      </c>
      <c r="AJ1149" s="316">
        <v>0</v>
      </c>
      <c r="AK1149" s="316">
        <v>0</v>
      </c>
      <c r="AL1149" s="316">
        <v>8800</v>
      </c>
    </row>
    <row r="1150" spans="1:38">
      <c r="A1150" s="316">
        <v>1315</v>
      </c>
      <c r="B1150" s="316" t="s">
        <v>3693</v>
      </c>
      <c r="C1150" s="316" t="s">
        <v>3877</v>
      </c>
      <c r="D1150" s="316">
        <f t="shared" si="17"/>
        <v>5200</v>
      </c>
      <c r="G1150" s="316">
        <v>0</v>
      </c>
      <c r="H1150" s="316">
        <v>0</v>
      </c>
      <c r="I1150" s="316">
        <v>0</v>
      </c>
      <c r="J1150" s="316">
        <v>0</v>
      </c>
      <c r="K1150" s="316">
        <v>0</v>
      </c>
      <c r="L1150" s="316">
        <v>0</v>
      </c>
      <c r="M1150" s="316">
        <v>0</v>
      </c>
      <c r="N1150" s="316">
        <v>0</v>
      </c>
      <c r="O1150" s="316">
        <v>0</v>
      </c>
      <c r="P1150" s="316">
        <v>1300</v>
      </c>
      <c r="Q1150" s="316">
        <v>0</v>
      </c>
      <c r="R1150" s="316">
        <v>0</v>
      </c>
      <c r="S1150" s="316">
        <v>1300</v>
      </c>
      <c r="T1150" s="316">
        <v>0</v>
      </c>
      <c r="U1150" s="316">
        <v>0</v>
      </c>
      <c r="V1150" s="316">
        <v>0</v>
      </c>
      <c r="W1150" s="316">
        <v>1300</v>
      </c>
      <c r="X1150" s="316">
        <v>0</v>
      </c>
      <c r="Y1150" s="316">
        <v>0</v>
      </c>
      <c r="Z1150" s="316">
        <v>1300</v>
      </c>
      <c r="AA1150" s="316">
        <v>0</v>
      </c>
      <c r="AB1150" s="316">
        <v>0</v>
      </c>
      <c r="AC1150" s="316">
        <v>0</v>
      </c>
      <c r="AD1150" s="316">
        <v>0</v>
      </c>
      <c r="AE1150" s="316">
        <v>0</v>
      </c>
      <c r="AF1150" s="316">
        <v>0</v>
      </c>
      <c r="AG1150" s="316">
        <v>0</v>
      </c>
      <c r="AH1150" s="316">
        <v>0</v>
      </c>
      <c r="AI1150" s="316">
        <v>0</v>
      </c>
      <c r="AJ1150" s="316">
        <v>0</v>
      </c>
      <c r="AK1150" s="316">
        <v>0</v>
      </c>
      <c r="AL1150" s="316">
        <v>5200</v>
      </c>
    </row>
    <row r="1151" spans="1:38">
      <c r="A1151" s="316">
        <v>1316</v>
      </c>
      <c r="B1151" s="316" t="s">
        <v>3693</v>
      </c>
      <c r="C1151" s="316" t="s">
        <v>3878</v>
      </c>
      <c r="D1151" s="316">
        <f t="shared" si="17"/>
        <v>8800</v>
      </c>
      <c r="G1151" s="316">
        <v>0</v>
      </c>
      <c r="H1151" s="316">
        <v>0</v>
      </c>
      <c r="I1151" s="316">
        <v>0</v>
      </c>
      <c r="J1151" s="316">
        <v>0</v>
      </c>
      <c r="K1151" s="316">
        <v>0</v>
      </c>
      <c r="L1151" s="316">
        <v>0</v>
      </c>
      <c r="M1151" s="316">
        <v>0</v>
      </c>
      <c r="N1151" s="316">
        <v>0</v>
      </c>
      <c r="O1151" s="316">
        <v>0</v>
      </c>
      <c r="P1151" s="316">
        <v>2200</v>
      </c>
      <c r="Q1151" s="316">
        <v>0</v>
      </c>
      <c r="R1151" s="316">
        <v>0</v>
      </c>
      <c r="S1151" s="316">
        <v>0</v>
      </c>
      <c r="T1151" s="316">
        <v>0</v>
      </c>
      <c r="U1151" s="316">
        <v>0</v>
      </c>
      <c r="V1151" s="316">
        <v>0</v>
      </c>
      <c r="W1151" s="316">
        <v>2200</v>
      </c>
      <c r="X1151" s="316">
        <v>0</v>
      </c>
      <c r="Y1151" s="316">
        <v>0</v>
      </c>
      <c r="Z1151" s="316">
        <v>2200</v>
      </c>
      <c r="AA1151" s="316">
        <v>0</v>
      </c>
      <c r="AB1151" s="316">
        <v>0</v>
      </c>
      <c r="AC1151" s="316">
        <v>0</v>
      </c>
      <c r="AD1151" s="316">
        <v>0</v>
      </c>
      <c r="AE1151" s="316">
        <v>0</v>
      </c>
      <c r="AF1151" s="316">
        <v>0</v>
      </c>
      <c r="AG1151" s="316">
        <v>0</v>
      </c>
      <c r="AH1151" s="316">
        <v>2200</v>
      </c>
      <c r="AI1151" s="316">
        <v>0</v>
      </c>
      <c r="AJ1151" s="316">
        <v>0</v>
      </c>
      <c r="AK1151" s="316">
        <v>0</v>
      </c>
      <c r="AL1151" s="316">
        <v>8800</v>
      </c>
    </row>
    <row r="1152" spans="1:38">
      <c r="A1152" s="316">
        <v>1318</v>
      </c>
      <c r="B1152" s="316" t="s">
        <v>3630</v>
      </c>
      <c r="C1152" s="316" t="s">
        <v>3879</v>
      </c>
      <c r="D1152" s="316">
        <f t="shared" si="17"/>
        <v>0</v>
      </c>
      <c r="G1152" s="316">
        <v>0</v>
      </c>
      <c r="H1152" s="316">
        <v>0</v>
      </c>
      <c r="I1152" s="316">
        <v>0</v>
      </c>
      <c r="J1152" s="316">
        <v>0</v>
      </c>
      <c r="K1152" s="316">
        <v>0</v>
      </c>
      <c r="L1152" s="316">
        <v>0</v>
      </c>
      <c r="M1152" s="316">
        <v>0</v>
      </c>
      <c r="N1152" s="316">
        <v>0</v>
      </c>
      <c r="O1152" s="316">
        <v>0</v>
      </c>
      <c r="P1152" s="316">
        <v>0</v>
      </c>
      <c r="Q1152" s="316">
        <v>0</v>
      </c>
      <c r="R1152" s="316">
        <v>0</v>
      </c>
      <c r="S1152" s="316">
        <v>0</v>
      </c>
      <c r="T1152" s="316">
        <v>0</v>
      </c>
      <c r="U1152" s="316">
        <v>0</v>
      </c>
      <c r="V1152" s="316">
        <v>0</v>
      </c>
      <c r="W1152" s="316">
        <v>0</v>
      </c>
      <c r="X1152" s="316">
        <v>0</v>
      </c>
      <c r="Y1152" s="316">
        <v>0</v>
      </c>
      <c r="Z1152" s="316">
        <v>0</v>
      </c>
      <c r="AA1152" s="316">
        <v>0</v>
      </c>
      <c r="AB1152" s="316">
        <v>0</v>
      </c>
      <c r="AC1152" s="316">
        <v>0</v>
      </c>
      <c r="AD1152" s="316">
        <v>0</v>
      </c>
      <c r="AE1152" s="316">
        <v>0</v>
      </c>
      <c r="AF1152" s="316">
        <v>0</v>
      </c>
      <c r="AG1152" s="316">
        <v>0</v>
      </c>
      <c r="AH1152" s="316">
        <v>0</v>
      </c>
      <c r="AI1152" s="316">
        <v>0</v>
      </c>
      <c r="AJ1152" s="316">
        <v>0</v>
      </c>
      <c r="AK1152" s="316">
        <v>0</v>
      </c>
      <c r="AL1152" s="316">
        <v>0</v>
      </c>
    </row>
    <row r="1153" spans="1:38">
      <c r="A1153" s="316">
        <v>1319</v>
      </c>
      <c r="B1153" s="316" t="s">
        <v>3630</v>
      </c>
      <c r="C1153" s="316" t="s">
        <v>3880</v>
      </c>
      <c r="D1153" s="316">
        <f t="shared" si="17"/>
        <v>0</v>
      </c>
      <c r="G1153" s="316">
        <v>0</v>
      </c>
      <c r="H1153" s="316">
        <v>0</v>
      </c>
      <c r="I1153" s="316">
        <v>0</v>
      </c>
      <c r="J1153" s="316">
        <v>0</v>
      </c>
      <c r="K1153" s="316">
        <v>0</v>
      </c>
      <c r="L1153" s="316">
        <v>0</v>
      </c>
      <c r="M1153" s="316">
        <v>0</v>
      </c>
      <c r="N1153" s="316">
        <v>0</v>
      </c>
      <c r="O1153" s="316">
        <v>0</v>
      </c>
      <c r="P1153" s="316">
        <v>0</v>
      </c>
      <c r="Q1153" s="316">
        <v>0</v>
      </c>
      <c r="R1153" s="316">
        <v>0</v>
      </c>
      <c r="S1153" s="316">
        <v>0</v>
      </c>
      <c r="T1153" s="316">
        <v>0</v>
      </c>
      <c r="U1153" s="316">
        <v>0</v>
      </c>
      <c r="V1153" s="316">
        <v>0</v>
      </c>
      <c r="W1153" s="316">
        <v>0</v>
      </c>
      <c r="X1153" s="316">
        <v>0</v>
      </c>
      <c r="Y1153" s="316">
        <v>0</v>
      </c>
      <c r="Z1153" s="316">
        <v>0</v>
      </c>
      <c r="AA1153" s="316">
        <v>0</v>
      </c>
      <c r="AB1153" s="316">
        <v>0</v>
      </c>
      <c r="AC1153" s="316">
        <v>0</v>
      </c>
      <c r="AD1153" s="316">
        <v>0</v>
      </c>
      <c r="AE1153" s="316">
        <v>0</v>
      </c>
      <c r="AF1153" s="316">
        <v>0</v>
      </c>
      <c r="AG1153" s="316">
        <v>0</v>
      </c>
      <c r="AH1153" s="316">
        <v>0</v>
      </c>
      <c r="AI1153" s="316">
        <v>0</v>
      </c>
      <c r="AJ1153" s="316">
        <v>0</v>
      </c>
      <c r="AK1153" s="316">
        <v>0</v>
      </c>
      <c r="AL1153" s="316">
        <v>0</v>
      </c>
    </row>
    <row r="1154" spans="1:38">
      <c r="A1154" s="316">
        <v>1325</v>
      </c>
      <c r="B1154" s="316" t="s">
        <v>3630</v>
      </c>
      <c r="C1154" s="316" t="s">
        <v>3881</v>
      </c>
      <c r="D1154" s="316">
        <f t="shared" ref="D1154:D1217" si="18">IF(ISERROR(AL1154),0,AL1154)</f>
        <v>2100</v>
      </c>
      <c r="G1154" s="316">
        <v>0</v>
      </c>
      <c r="H1154" s="316">
        <v>0</v>
      </c>
      <c r="I1154" s="316">
        <v>0</v>
      </c>
      <c r="J1154" s="316">
        <v>0</v>
      </c>
      <c r="K1154" s="316">
        <v>0</v>
      </c>
      <c r="L1154" s="316">
        <v>0</v>
      </c>
      <c r="M1154" s="316">
        <v>0</v>
      </c>
      <c r="N1154" s="316">
        <v>0</v>
      </c>
      <c r="O1154" s="316">
        <v>0</v>
      </c>
      <c r="P1154" s="316">
        <v>0</v>
      </c>
      <c r="Q1154" s="316">
        <v>0</v>
      </c>
      <c r="R1154" s="316">
        <v>0</v>
      </c>
      <c r="S1154" s="316">
        <v>0</v>
      </c>
      <c r="T1154" s="316">
        <v>0</v>
      </c>
      <c r="U1154" s="316">
        <v>0</v>
      </c>
      <c r="V1154" s="316">
        <v>0</v>
      </c>
      <c r="W1154" s="316">
        <v>0</v>
      </c>
      <c r="X1154" s="316">
        <v>1050</v>
      </c>
      <c r="Y1154" s="316">
        <v>0</v>
      </c>
      <c r="Z1154" s="316">
        <v>0</v>
      </c>
      <c r="AA1154" s="316">
        <v>0</v>
      </c>
      <c r="AB1154" s="316">
        <v>0</v>
      </c>
      <c r="AC1154" s="316">
        <v>0</v>
      </c>
      <c r="AD1154" s="316">
        <v>0</v>
      </c>
      <c r="AE1154" s="316">
        <v>0</v>
      </c>
      <c r="AF1154" s="316">
        <v>1050</v>
      </c>
      <c r="AG1154" s="316">
        <v>0</v>
      </c>
      <c r="AH1154" s="316">
        <v>0</v>
      </c>
      <c r="AI1154" s="316">
        <v>0</v>
      </c>
      <c r="AJ1154" s="316">
        <v>0</v>
      </c>
      <c r="AK1154" s="316">
        <v>0</v>
      </c>
      <c r="AL1154" s="316">
        <v>2100</v>
      </c>
    </row>
    <row r="1155" spans="1:38">
      <c r="A1155" s="316">
        <v>1326</v>
      </c>
      <c r="B1155" s="316" t="s">
        <v>3630</v>
      </c>
      <c r="C1155" s="316" t="s">
        <v>3882</v>
      </c>
      <c r="D1155" s="316">
        <f t="shared" si="18"/>
        <v>4680</v>
      </c>
      <c r="G1155" s="316">
        <v>0</v>
      </c>
      <c r="H1155" s="316">
        <v>0</v>
      </c>
      <c r="I1155" s="316">
        <v>0</v>
      </c>
      <c r="J1155" s="316">
        <v>0</v>
      </c>
      <c r="K1155" s="316">
        <v>0</v>
      </c>
      <c r="L1155" s="316">
        <v>0</v>
      </c>
      <c r="M1155" s="316">
        <v>0</v>
      </c>
      <c r="N1155" s="316">
        <v>0</v>
      </c>
      <c r="O1155" s="316">
        <v>0</v>
      </c>
      <c r="P1155" s="316">
        <v>0</v>
      </c>
      <c r="Q1155" s="316">
        <v>0</v>
      </c>
      <c r="R1155" s="316">
        <v>1170</v>
      </c>
      <c r="S1155" s="316">
        <v>0</v>
      </c>
      <c r="T1155" s="316">
        <v>0</v>
      </c>
      <c r="U1155" s="316">
        <v>0</v>
      </c>
      <c r="V1155" s="316">
        <v>0</v>
      </c>
      <c r="W1155" s="316">
        <v>0</v>
      </c>
      <c r="X1155" s="316">
        <v>1170</v>
      </c>
      <c r="Y1155" s="316">
        <v>0</v>
      </c>
      <c r="Z1155" s="316">
        <v>0</v>
      </c>
      <c r="AA1155" s="316">
        <v>0</v>
      </c>
      <c r="AB1155" s="316">
        <v>0</v>
      </c>
      <c r="AC1155" s="316">
        <v>0</v>
      </c>
      <c r="AD1155" s="316">
        <v>1170</v>
      </c>
      <c r="AE1155" s="316">
        <v>0</v>
      </c>
      <c r="AF1155" s="316">
        <v>0</v>
      </c>
      <c r="AG1155" s="316">
        <v>0</v>
      </c>
      <c r="AH1155" s="316">
        <v>1170</v>
      </c>
      <c r="AI1155" s="316">
        <v>0</v>
      </c>
      <c r="AJ1155" s="316">
        <v>0</v>
      </c>
      <c r="AK1155" s="316">
        <v>0</v>
      </c>
      <c r="AL1155" s="316">
        <v>4680</v>
      </c>
    </row>
    <row r="1156" spans="1:38">
      <c r="A1156" s="316">
        <v>1327</v>
      </c>
      <c r="B1156" s="316" t="s">
        <v>3630</v>
      </c>
      <c r="C1156" s="316" t="s">
        <v>3883</v>
      </c>
      <c r="D1156" s="316">
        <f t="shared" si="18"/>
        <v>1080</v>
      </c>
      <c r="G1156" s="316">
        <v>0</v>
      </c>
      <c r="H1156" s="316">
        <v>0</v>
      </c>
      <c r="I1156" s="316">
        <v>0</v>
      </c>
      <c r="J1156" s="316">
        <v>0</v>
      </c>
      <c r="K1156" s="316">
        <v>0</v>
      </c>
      <c r="L1156" s="316">
        <v>0</v>
      </c>
      <c r="M1156" s="316">
        <v>0</v>
      </c>
      <c r="N1156" s="316">
        <v>0</v>
      </c>
      <c r="O1156" s="316">
        <v>0</v>
      </c>
      <c r="P1156" s="316">
        <v>0</v>
      </c>
      <c r="Q1156" s="316">
        <v>0</v>
      </c>
      <c r="R1156" s="316">
        <v>0</v>
      </c>
      <c r="S1156" s="316">
        <v>0</v>
      </c>
      <c r="T1156" s="316">
        <v>0</v>
      </c>
      <c r="U1156" s="316">
        <v>0</v>
      </c>
      <c r="V1156" s="316">
        <v>0</v>
      </c>
      <c r="W1156" s="316">
        <v>0</v>
      </c>
      <c r="X1156" s="316">
        <v>0</v>
      </c>
      <c r="Y1156" s="316">
        <v>0</v>
      </c>
      <c r="Z1156" s="316">
        <v>0</v>
      </c>
      <c r="AA1156" s="316">
        <v>0</v>
      </c>
      <c r="AB1156" s="316">
        <v>0</v>
      </c>
      <c r="AC1156" s="316">
        <v>0</v>
      </c>
      <c r="AD1156" s="316">
        <v>0</v>
      </c>
      <c r="AE1156" s="316">
        <v>1080</v>
      </c>
      <c r="AF1156" s="316">
        <v>0</v>
      </c>
      <c r="AG1156" s="316">
        <v>0</v>
      </c>
      <c r="AH1156" s="316">
        <v>0</v>
      </c>
      <c r="AI1156" s="316">
        <v>0</v>
      </c>
      <c r="AJ1156" s="316">
        <v>0</v>
      </c>
      <c r="AK1156" s="316">
        <v>0</v>
      </c>
      <c r="AL1156" s="316">
        <v>1080</v>
      </c>
    </row>
    <row r="1157" spans="1:38">
      <c r="A1157" s="316">
        <v>1460</v>
      </c>
      <c r="B1157" s="316" t="s">
        <v>216</v>
      </c>
      <c r="C1157" s="316" t="s">
        <v>3884</v>
      </c>
      <c r="D1157" s="316">
        <f t="shared" si="18"/>
        <v>0</v>
      </c>
      <c r="G1157" s="316">
        <v>0</v>
      </c>
      <c r="H1157" s="316">
        <v>0</v>
      </c>
      <c r="I1157" s="316">
        <v>0</v>
      </c>
      <c r="J1157" s="316">
        <v>0</v>
      </c>
      <c r="K1157" s="316">
        <v>0</v>
      </c>
      <c r="L1157" s="316">
        <v>0</v>
      </c>
      <c r="M1157" s="316">
        <v>0</v>
      </c>
      <c r="N1157" s="316">
        <v>0</v>
      </c>
      <c r="O1157" s="316">
        <v>0</v>
      </c>
      <c r="P1157" s="316">
        <v>0</v>
      </c>
      <c r="Q1157" s="316">
        <v>0</v>
      </c>
      <c r="R1157" s="316">
        <v>0</v>
      </c>
      <c r="S1157" s="316">
        <v>0</v>
      </c>
      <c r="T1157" s="316">
        <v>0</v>
      </c>
      <c r="U1157" s="316">
        <v>0</v>
      </c>
      <c r="V1157" s="316">
        <v>0</v>
      </c>
      <c r="W1157" s="316">
        <v>0</v>
      </c>
      <c r="X1157" s="316">
        <v>0</v>
      </c>
      <c r="Y1157" s="316">
        <v>0</v>
      </c>
      <c r="Z1157" s="316">
        <v>0</v>
      </c>
      <c r="AA1157" s="316">
        <v>0</v>
      </c>
      <c r="AB1157" s="316">
        <v>0</v>
      </c>
      <c r="AC1157" s="316">
        <v>0</v>
      </c>
      <c r="AD1157" s="316">
        <v>0</v>
      </c>
      <c r="AE1157" s="316">
        <v>0</v>
      </c>
      <c r="AF1157" s="316">
        <v>0</v>
      </c>
      <c r="AG1157" s="316">
        <v>0</v>
      </c>
      <c r="AH1157" s="316">
        <v>0</v>
      </c>
      <c r="AI1157" s="316">
        <v>0</v>
      </c>
      <c r="AJ1157" s="316">
        <v>0</v>
      </c>
      <c r="AK1157" s="316">
        <v>0</v>
      </c>
      <c r="AL1157" s="316">
        <v>0</v>
      </c>
    </row>
    <row r="1158" spans="1:38">
      <c r="A1158" s="316">
        <v>1461</v>
      </c>
      <c r="B1158" s="316" t="s">
        <v>216</v>
      </c>
      <c r="C1158" s="316" t="s">
        <v>3885</v>
      </c>
      <c r="D1158" s="316">
        <f t="shared" si="18"/>
        <v>0</v>
      </c>
      <c r="G1158" s="316">
        <v>0</v>
      </c>
      <c r="H1158" s="316">
        <v>0</v>
      </c>
      <c r="I1158" s="316">
        <v>0</v>
      </c>
      <c r="J1158" s="316">
        <v>0</v>
      </c>
      <c r="K1158" s="316">
        <v>0</v>
      </c>
      <c r="L1158" s="316">
        <v>0</v>
      </c>
      <c r="M1158" s="316">
        <v>0</v>
      </c>
      <c r="N1158" s="316">
        <v>0</v>
      </c>
      <c r="O1158" s="316">
        <v>0</v>
      </c>
      <c r="P1158" s="316">
        <v>0</v>
      </c>
      <c r="Q1158" s="316">
        <v>0</v>
      </c>
      <c r="R1158" s="316">
        <v>0</v>
      </c>
      <c r="S1158" s="316">
        <v>0</v>
      </c>
      <c r="T1158" s="316">
        <v>0</v>
      </c>
      <c r="U1158" s="316">
        <v>0</v>
      </c>
      <c r="V1158" s="316">
        <v>0</v>
      </c>
      <c r="W1158" s="316">
        <v>0</v>
      </c>
      <c r="X1158" s="316">
        <v>0</v>
      </c>
      <c r="Y1158" s="316">
        <v>0</v>
      </c>
      <c r="Z1158" s="316">
        <v>0</v>
      </c>
      <c r="AA1158" s="316">
        <v>0</v>
      </c>
      <c r="AB1158" s="316">
        <v>0</v>
      </c>
      <c r="AC1158" s="316">
        <v>0</v>
      </c>
      <c r="AD1158" s="316">
        <v>0</v>
      </c>
      <c r="AE1158" s="316">
        <v>0</v>
      </c>
      <c r="AF1158" s="316">
        <v>0</v>
      </c>
      <c r="AG1158" s="316">
        <v>0</v>
      </c>
      <c r="AH1158" s="316">
        <v>0</v>
      </c>
      <c r="AI1158" s="316">
        <v>0</v>
      </c>
      <c r="AJ1158" s="316">
        <v>0</v>
      </c>
      <c r="AK1158" s="316">
        <v>0</v>
      </c>
      <c r="AL1158" s="316">
        <v>0</v>
      </c>
    </row>
    <row r="1159" spans="1:38">
      <c r="A1159" s="316">
        <v>1462</v>
      </c>
      <c r="B1159" s="316" t="s">
        <v>216</v>
      </c>
      <c r="C1159" s="316" t="s">
        <v>3886</v>
      </c>
      <c r="D1159" s="316">
        <f t="shared" si="18"/>
        <v>0</v>
      </c>
      <c r="G1159" s="316">
        <v>0</v>
      </c>
      <c r="H1159" s="316">
        <v>0</v>
      </c>
      <c r="I1159" s="316">
        <v>0</v>
      </c>
      <c r="J1159" s="316">
        <v>0</v>
      </c>
      <c r="K1159" s="316">
        <v>0</v>
      </c>
      <c r="L1159" s="316">
        <v>0</v>
      </c>
      <c r="M1159" s="316">
        <v>0</v>
      </c>
      <c r="N1159" s="316">
        <v>0</v>
      </c>
      <c r="O1159" s="316">
        <v>0</v>
      </c>
      <c r="P1159" s="316">
        <v>0</v>
      </c>
      <c r="Q1159" s="316">
        <v>0</v>
      </c>
      <c r="R1159" s="316">
        <v>0</v>
      </c>
      <c r="S1159" s="316">
        <v>0</v>
      </c>
      <c r="T1159" s="316">
        <v>0</v>
      </c>
      <c r="U1159" s="316">
        <v>0</v>
      </c>
      <c r="V1159" s="316">
        <v>0</v>
      </c>
      <c r="W1159" s="316">
        <v>0</v>
      </c>
      <c r="X1159" s="316">
        <v>0</v>
      </c>
      <c r="Y1159" s="316">
        <v>0</v>
      </c>
      <c r="Z1159" s="316">
        <v>0</v>
      </c>
      <c r="AA1159" s="316">
        <v>0</v>
      </c>
      <c r="AB1159" s="316">
        <v>0</v>
      </c>
      <c r="AC1159" s="316">
        <v>0</v>
      </c>
      <c r="AD1159" s="316">
        <v>0</v>
      </c>
      <c r="AE1159" s="316">
        <v>0</v>
      </c>
      <c r="AF1159" s="316">
        <v>0</v>
      </c>
      <c r="AG1159" s="316">
        <v>0</v>
      </c>
      <c r="AH1159" s="316">
        <v>0</v>
      </c>
      <c r="AI1159" s="316">
        <v>0</v>
      </c>
      <c r="AJ1159" s="316">
        <v>0</v>
      </c>
      <c r="AK1159" s="316">
        <v>0</v>
      </c>
      <c r="AL1159" s="316">
        <v>0</v>
      </c>
    </row>
    <row r="1160" spans="1:38">
      <c r="A1160" s="316">
        <v>1463</v>
      </c>
      <c r="B1160" s="316" t="s">
        <v>216</v>
      </c>
      <c r="C1160" s="316" t="s">
        <v>3887</v>
      </c>
      <c r="D1160" s="316">
        <f t="shared" si="18"/>
        <v>0</v>
      </c>
      <c r="G1160" s="316">
        <v>0</v>
      </c>
      <c r="H1160" s="316">
        <v>0</v>
      </c>
      <c r="I1160" s="316">
        <v>0</v>
      </c>
      <c r="J1160" s="316">
        <v>0</v>
      </c>
      <c r="K1160" s="316">
        <v>0</v>
      </c>
      <c r="L1160" s="316">
        <v>0</v>
      </c>
      <c r="M1160" s="316">
        <v>0</v>
      </c>
      <c r="N1160" s="316">
        <v>0</v>
      </c>
      <c r="O1160" s="316">
        <v>0</v>
      </c>
      <c r="P1160" s="316">
        <v>0</v>
      </c>
      <c r="Q1160" s="316">
        <v>0</v>
      </c>
      <c r="R1160" s="316">
        <v>0</v>
      </c>
      <c r="S1160" s="316">
        <v>0</v>
      </c>
      <c r="T1160" s="316">
        <v>0</v>
      </c>
      <c r="U1160" s="316">
        <v>0</v>
      </c>
      <c r="V1160" s="316">
        <v>0</v>
      </c>
      <c r="W1160" s="316">
        <v>0</v>
      </c>
      <c r="X1160" s="316">
        <v>0</v>
      </c>
      <c r="Y1160" s="316">
        <v>0</v>
      </c>
      <c r="Z1160" s="316">
        <v>0</v>
      </c>
      <c r="AA1160" s="316">
        <v>0</v>
      </c>
      <c r="AB1160" s="316">
        <v>0</v>
      </c>
      <c r="AC1160" s="316">
        <v>0</v>
      </c>
      <c r="AD1160" s="316">
        <v>0</v>
      </c>
      <c r="AE1160" s="316">
        <v>0</v>
      </c>
      <c r="AF1160" s="316">
        <v>0</v>
      </c>
      <c r="AG1160" s="316">
        <v>0</v>
      </c>
      <c r="AH1160" s="316">
        <v>0</v>
      </c>
      <c r="AI1160" s="316">
        <v>0</v>
      </c>
      <c r="AJ1160" s="316">
        <v>0</v>
      </c>
      <c r="AK1160" s="316">
        <v>0</v>
      </c>
      <c r="AL1160" s="316">
        <v>0</v>
      </c>
    </row>
    <row r="1161" spans="1:38">
      <c r="A1161" s="316">
        <v>1464</v>
      </c>
      <c r="B1161" s="316" t="s">
        <v>216</v>
      </c>
      <c r="C1161" s="316" t="s">
        <v>3888</v>
      </c>
      <c r="D1161" s="316">
        <f t="shared" si="18"/>
        <v>0</v>
      </c>
      <c r="G1161" s="316">
        <v>0</v>
      </c>
      <c r="H1161" s="316">
        <v>0</v>
      </c>
      <c r="I1161" s="316">
        <v>0</v>
      </c>
      <c r="J1161" s="316">
        <v>0</v>
      </c>
      <c r="K1161" s="316">
        <v>0</v>
      </c>
      <c r="L1161" s="316">
        <v>0</v>
      </c>
      <c r="M1161" s="316">
        <v>0</v>
      </c>
      <c r="N1161" s="316">
        <v>0</v>
      </c>
      <c r="O1161" s="316">
        <v>0</v>
      </c>
      <c r="P1161" s="316">
        <v>0</v>
      </c>
      <c r="Q1161" s="316">
        <v>0</v>
      </c>
      <c r="R1161" s="316">
        <v>0</v>
      </c>
      <c r="S1161" s="316">
        <v>0</v>
      </c>
      <c r="T1161" s="316">
        <v>0</v>
      </c>
      <c r="U1161" s="316">
        <v>0</v>
      </c>
      <c r="V1161" s="316">
        <v>0</v>
      </c>
      <c r="W1161" s="316">
        <v>0</v>
      </c>
      <c r="X1161" s="316">
        <v>0</v>
      </c>
      <c r="Y1161" s="316">
        <v>0</v>
      </c>
      <c r="Z1161" s="316">
        <v>0</v>
      </c>
      <c r="AA1161" s="316">
        <v>0</v>
      </c>
      <c r="AB1161" s="316">
        <v>0</v>
      </c>
      <c r="AC1161" s="316">
        <v>0</v>
      </c>
      <c r="AD1161" s="316">
        <v>0</v>
      </c>
      <c r="AE1161" s="316">
        <v>0</v>
      </c>
      <c r="AF1161" s="316">
        <v>0</v>
      </c>
      <c r="AG1161" s="316">
        <v>0</v>
      </c>
      <c r="AH1161" s="316">
        <v>0</v>
      </c>
      <c r="AI1161" s="316">
        <v>0</v>
      </c>
      <c r="AJ1161" s="316">
        <v>0</v>
      </c>
      <c r="AK1161" s="316">
        <v>0</v>
      </c>
      <c r="AL1161" s="316">
        <v>0</v>
      </c>
    </row>
    <row r="1162" spans="1:38">
      <c r="A1162" s="316">
        <v>1465</v>
      </c>
      <c r="B1162" s="316" t="s">
        <v>216</v>
      </c>
      <c r="C1162" s="316" t="s">
        <v>3889</v>
      </c>
      <c r="D1162" s="316">
        <f t="shared" si="18"/>
        <v>300</v>
      </c>
      <c r="G1162" s="316">
        <v>0</v>
      </c>
      <c r="H1162" s="316">
        <v>0</v>
      </c>
      <c r="I1162" s="316">
        <v>0</v>
      </c>
      <c r="J1162" s="316">
        <v>0</v>
      </c>
      <c r="K1162" s="316">
        <v>0</v>
      </c>
      <c r="L1162" s="316">
        <v>0</v>
      </c>
      <c r="M1162" s="316">
        <v>0</v>
      </c>
      <c r="N1162" s="316">
        <v>0</v>
      </c>
      <c r="O1162" s="316">
        <v>0</v>
      </c>
      <c r="P1162" s="316">
        <v>0</v>
      </c>
      <c r="Q1162" s="316">
        <v>0</v>
      </c>
      <c r="R1162" s="316">
        <v>0</v>
      </c>
      <c r="S1162" s="316">
        <v>0</v>
      </c>
      <c r="T1162" s="316">
        <v>0</v>
      </c>
      <c r="U1162" s="316">
        <v>0</v>
      </c>
      <c r="V1162" s="316">
        <v>0</v>
      </c>
      <c r="W1162" s="316">
        <v>0</v>
      </c>
      <c r="X1162" s="316">
        <v>300</v>
      </c>
      <c r="Y1162" s="316">
        <v>0</v>
      </c>
      <c r="Z1162" s="316">
        <v>0</v>
      </c>
      <c r="AA1162" s="316">
        <v>0</v>
      </c>
      <c r="AB1162" s="316">
        <v>0</v>
      </c>
      <c r="AC1162" s="316">
        <v>0</v>
      </c>
      <c r="AD1162" s="316">
        <v>0</v>
      </c>
      <c r="AE1162" s="316">
        <v>0</v>
      </c>
      <c r="AF1162" s="316">
        <v>0</v>
      </c>
      <c r="AG1162" s="316">
        <v>0</v>
      </c>
      <c r="AH1162" s="316">
        <v>0</v>
      </c>
      <c r="AI1162" s="316">
        <v>0</v>
      </c>
      <c r="AJ1162" s="316">
        <v>0</v>
      </c>
      <c r="AK1162" s="316">
        <v>0</v>
      </c>
      <c r="AL1162" s="316">
        <v>300</v>
      </c>
    </row>
    <row r="1163" spans="1:38">
      <c r="A1163" s="316">
        <v>1466</v>
      </c>
      <c r="B1163" s="316" t="s">
        <v>216</v>
      </c>
      <c r="C1163" s="316" t="s">
        <v>3890</v>
      </c>
      <c r="D1163" s="316">
        <f t="shared" si="18"/>
        <v>0</v>
      </c>
      <c r="G1163" s="316">
        <v>0</v>
      </c>
      <c r="H1163" s="316">
        <v>0</v>
      </c>
      <c r="I1163" s="316">
        <v>0</v>
      </c>
      <c r="J1163" s="316">
        <v>0</v>
      </c>
      <c r="K1163" s="316">
        <v>0</v>
      </c>
      <c r="L1163" s="316">
        <v>0</v>
      </c>
      <c r="M1163" s="316">
        <v>0</v>
      </c>
      <c r="N1163" s="316">
        <v>0</v>
      </c>
      <c r="O1163" s="316">
        <v>0</v>
      </c>
      <c r="P1163" s="316">
        <v>0</v>
      </c>
      <c r="Q1163" s="316">
        <v>0</v>
      </c>
      <c r="R1163" s="316">
        <v>0</v>
      </c>
      <c r="S1163" s="316">
        <v>0</v>
      </c>
      <c r="T1163" s="316">
        <v>0</v>
      </c>
      <c r="U1163" s="316">
        <v>0</v>
      </c>
      <c r="V1163" s="316">
        <v>0</v>
      </c>
      <c r="W1163" s="316">
        <v>0</v>
      </c>
      <c r="X1163" s="316">
        <v>0</v>
      </c>
      <c r="Y1163" s="316">
        <v>0</v>
      </c>
      <c r="Z1163" s="316">
        <v>0</v>
      </c>
      <c r="AA1163" s="316">
        <v>0</v>
      </c>
      <c r="AB1163" s="316">
        <v>0</v>
      </c>
      <c r="AC1163" s="316">
        <v>0</v>
      </c>
      <c r="AD1163" s="316">
        <v>0</v>
      </c>
      <c r="AE1163" s="316">
        <v>0</v>
      </c>
      <c r="AF1163" s="316">
        <v>0</v>
      </c>
      <c r="AG1163" s="316">
        <v>0</v>
      </c>
      <c r="AH1163" s="316">
        <v>0</v>
      </c>
      <c r="AI1163" s="316">
        <v>0</v>
      </c>
      <c r="AJ1163" s="316">
        <v>0</v>
      </c>
      <c r="AK1163" s="316">
        <v>0</v>
      </c>
      <c r="AL1163" s="316">
        <v>0</v>
      </c>
    </row>
    <row r="1164" spans="1:38">
      <c r="A1164" s="316">
        <v>1467</v>
      </c>
      <c r="B1164" s="316" t="s">
        <v>216</v>
      </c>
      <c r="C1164" s="316" t="s">
        <v>3891</v>
      </c>
      <c r="D1164" s="316">
        <f t="shared" si="18"/>
        <v>0</v>
      </c>
      <c r="G1164" s="316">
        <v>0</v>
      </c>
      <c r="H1164" s="316">
        <v>0</v>
      </c>
      <c r="I1164" s="316">
        <v>0</v>
      </c>
      <c r="J1164" s="316">
        <v>0</v>
      </c>
      <c r="K1164" s="316">
        <v>0</v>
      </c>
      <c r="L1164" s="316">
        <v>0</v>
      </c>
      <c r="M1164" s="316">
        <v>0</v>
      </c>
      <c r="N1164" s="316">
        <v>0</v>
      </c>
      <c r="O1164" s="316">
        <v>0</v>
      </c>
      <c r="P1164" s="316">
        <v>0</v>
      </c>
      <c r="Q1164" s="316">
        <v>0</v>
      </c>
      <c r="R1164" s="316">
        <v>0</v>
      </c>
      <c r="S1164" s="316">
        <v>0</v>
      </c>
      <c r="T1164" s="316">
        <v>0</v>
      </c>
      <c r="U1164" s="316">
        <v>0</v>
      </c>
      <c r="V1164" s="316">
        <v>0</v>
      </c>
      <c r="W1164" s="316">
        <v>0</v>
      </c>
      <c r="X1164" s="316">
        <v>0</v>
      </c>
      <c r="Y1164" s="316">
        <v>0</v>
      </c>
      <c r="Z1164" s="316">
        <v>0</v>
      </c>
      <c r="AA1164" s="316">
        <v>0</v>
      </c>
      <c r="AB1164" s="316">
        <v>0</v>
      </c>
      <c r="AC1164" s="316">
        <v>0</v>
      </c>
      <c r="AD1164" s="316">
        <v>0</v>
      </c>
      <c r="AE1164" s="316">
        <v>0</v>
      </c>
      <c r="AF1164" s="316">
        <v>0</v>
      </c>
      <c r="AG1164" s="316">
        <v>0</v>
      </c>
      <c r="AH1164" s="316">
        <v>0</v>
      </c>
      <c r="AI1164" s="316">
        <v>0</v>
      </c>
      <c r="AJ1164" s="316">
        <v>0</v>
      </c>
      <c r="AK1164" s="316">
        <v>0</v>
      </c>
      <c r="AL1164" s="316">
        <v>0</v>
      </c>
    </row>
    <row r="1165" spans="1:38">
      <c r="A1165" s="316">
        <v>1468</v>
      </c>
      <c r="B1165" s="316" t="s">
        <v>216</v>
      </c>
      <c r="C1165" s="316" t="s">
        <v>3892</v>
      </c>
      <c r="D1165" s="316">
        <f t="shared" si="18"/>
        <v>0</v>
      </c>
      <c r="G1165" s="316">
        <v>0</v>
      </c>
      <c r="H1165" s="316">
        <v>0</v>
      </c>
      <c r="I1165" s="316">
        <v>0</v>
      </c>
      <c r="J1165" s="316">
        <v>0</v>
      </c>
      <c r="K1165" s="316">
        <v>0</v>
      </c>
      <c r="L1165" s="316">
        <v>0</v>
      </c>
      <c r="M1165" s="316">
        <v>0</v>
      </c>
      <c r="N1165" s="316">
        <v>0</v>
      </c>
      <c r="O1165" s="316">
        <v>0</v>
      </c>
      <c r="P1165" s="316">
        <v>0</v>
      </c>
      <c r="Q1165" s="316">
        <v>0</v>
      </c>
      <c r="R1165" s="316">
        <v>0</v>
      </c>
      <c r="S1165" s="316">
        <v>0</v>
      </c>
      <c r="T1165" s="316">
        <v>0</v>
      </c>
      <c r="U1165" s="316">
        <v>0</v>
      </c>
      <c r="V1165" s="316">
        <v>0</v>
      </c>
      <c r="W1165" s="316">
        <v>0</v>
      </c>
      <c r="X1165" s="316">
        <v>0</v>
      </c>
      <c r="Y1165" s="316">
        <v>0</v>
      </c>
      <c r="Z1165" s="316">
        <v>0</v>
      </c>
      <c r="AA1165" s="316">
        <v>0</v>
      </c>
      <c r="AB1165" s="316">
        <v>0</v>
      </c>
      <c r="AC1165" s="316">
        <v>0</v>
      </c>
      <c r="AD1165" s="316">
        <v>0</v>
      </c>
      <c r="AE1165" s="316">
        <v>0</v>
      </c>
      <c r="AF1165" s="316">
        <v>0</v>
      </c>
      <c r="AG1165" s="316">
        <v>0</v>
      </c>
      <c r="AH1165" s="316">
        <v>0</v>
      </c>
      <c r="AI1165" s="316">
        <v>0</v>
      </c>
      <c r="AJ1165" s="316">
        <v>0</v>
      </c>
      <c r="AK1165" s="316">
        <v>0</v>
      </c>
      <c r="AL1165" s="316">
        <v>0</v>
      </c>
    </row>
    <row r="1166" spans="1:38">
      <c r="A1166" s="316">
        <v>1469</v>
      </c>
      <c r="B1166" s="316" t="s">
        <v>216</v>
      </c>
      <c r="C1166" s="316" t="s">
        <v>3893</v>
      </c>
      <c r="D1166" s="316">
        <f t="shared" si="18"/>
        <v>0</v>
      </c>
      <c r="G1166" s="316">
        <v>0</v>
      </c>
      <c r="H1166" s="316">
        <v>0</v>
      </c>
      <c r="I1166" s="316">
        <v>0</v>
      </c>
      <c r="J1166" s="316">
        <v>0</v>
      </c>
      <c r="K1166" s="316">
        <v>0</v>
      </c>
      <c r="L1166" s="316">
        <v>0</v>
      </c>
      <c r="M1166" s="316">
        <v>0</v>
      </c>
      <c r="N1166" s="316">
        <v>0</v>
      </c>
      <c r="O1166" s="316">
        <v>0</v>
      </c>
      <c r="P1166" s="316">
        <v>0</v>
      </c>
      <c r="Q1166" s="316">
        <v>0</v>
      </c>
      <c r="R1166" s="316">
        <v>0</v>
      </c>
      <c r="S1166" s="316">
        <v>0</v>
      </c>
      <c r="T1166" s="316">
        <v>0</v>
      </c>
      <c r="U1166" s="316">
        <v>0</v>
      </c>
      <c r="V1166" s="316">
        <v>0</v>
      </c>
      <c r="W1166" s="316">
        <v>0</v>
      </c>
      <c r="X1166" s="316">
        <v>0</v>
      </c>
      <c r="Y1166" s="316">
        <v>0</v>
      </c>
      <c r="Z1166" s="316">
        <v>0</v>
      </c>
      <c r="AA1166" s="316">
        <v>0</v>
      </c>
      <c r="AB1166" s="316">
        <v>0</v>
      </c>
      <c r="AC1166" s="316">
        <v>0</v>
      </c>
      <c r="AD1166" s="316">
        <v>0</v>
      </c>
      <c r="AE1166" s="316">
        <v>0</v>
      </c>
      <c r="AF1166" s="316">
        <v>0</v>
      </c>
      <c r="AG1166" s="316">
        <v>0</v>
      </c>
      <c r="AH1166" s="316">
        <v>0</v>
      </c>
      <c r="AI1166" s="316">
        <v>0</v>
      </c>
      <c r="AJ1166" s="316">
        <v>0</v>
      </c>
      <c r="AK1166" s="316">
        <v>0</v>
      </c>
      <c r="AL1166" s="316">
        <v>0</v>
      </c>
    </row>
    <row r="1167" spans="1:38">
      <c r="A1167" s="316">
        <v>1470</v>
      </c>
      <c r="B1167" s="316" t="s">
        <v>216</v>
      </c>
      <c r="C1167" s="316" t="s">
        <v>3894</v>
      </c>
      <c r="D1167" s="316">
        <f t="shared" si="18"/>
        <v>0</v>
      </c>
      <c r="G1167" s="316">
        <v>0</v>
      </c>
      <c r="H1167" s="316">
        <v>0</v>
      </c>
      <c r="I1167" s="316">
        <v>0</v>
      </c>
      <c r="J1167" s="316">
        <v>0</v>
      </c>
      <c r="K1167" s="316">
        <v>0</v>
      </c>
      <c r="L1167" s="316">
        <v>0</v>
      </c>
      <c r="M1167" s="316">
        <v>0</v>
      </c>
      <c r="N1167" s="316">
        <v>0</v>
      </c>
      <c r="O1167" s="316">
        <v>0</v>
      </c>
      <c r="P1167" s="316">
        <v>0</v>
      </c>
      <c r="Q1167" s="316">
        <v>0</v>
      </c>
      <c r="R1167" s="316">
        <v>0</v>
      </c>
      <c r="S1167" s="316">
        <v>0</v>
      </c>
      <c r="T1167" s="316">
        <v>0</v>
      </c>
      <c r="U1167" s="316">
        <v>0</v>
      </c>
      <c r="V1167" s="316">
        <v>0</v>
      </c>
      <c r="W1167" s="316">
        <v>0</v>
      </c>
      <c r="X1167" s="316">
        <v>0</v>
      </c>
      <c r="Y1167" s="316">
        <v>0</v>
      </c>
      <c r="Z1167" s="316">
        <v>0</v>
      </c>
      <c r="AA1167" s="316">
        <v>0</v>
      </c>
      <c r="AB1167" s="316">
        <v>0</v>
      </c>
      <c r="AC1167" s="316">
        <v>0</v>
      </c>
      <c r="AD1167" s="316">
        <v>0</v>
      </c>
      <c r="AE1167" s="316">
        <v>0</v>
      </c>
      <c r="AF1167" s="316">
        <v>0</v>
      </c>
      <c r="AG1167" s="316">
        <v>0</v>
      </c>
      <c r="AH1167" s="316">
        <v>0</v>
      </c>
      <c r="AI1167" s="316">
        <v>0</v>
      </c>
      <c r="AJ1167" s="316">
        <v>0</v>
      </c>
      <c r="AK1167" s="316">
        <v>0</v>
      </c>
      <c r="AL1167" s="316">
        <v>0</v>
      </c>
    </row>
    <row r="1168" spans="1:38">
      <c r="A1168" s="316">
        <v>1471</v>
      </c>
      <c r="B1168" s="316" t="s">
        <v>216</v>
      </c>
      <c r="C1168" s="316" t="s">
        <v>3895</v>
      </c>
      <c r="D1168" s="316">
        <f t="shared" si="18"/>
        <v>0</v>
      </c>
      <c r="G1168" s="316">
        <v>0</v>
      </c>
      <c r="H1168" s="316">
        <v>0</v>
      </c>
      <c r="I1168" s="316">
        <v>0</v>
      </c>
      <c r="J1168" s="316">
        <v>0</v>
      </c>
      <c r="K1168" s="316">
        <v>0</v>
      </c>
      <c r="L1168" s="316">
        <v>0</v>
      </c>
      <c r="M1168" s="316">
        <v>0</v>
      </c>
      <c r="N1168" s="316">
        <v>0</v>
      </c>
      <c r="O1168" s="316">
        <v>0</v>
      </c>
      <c r="P1168" s="316">
        <v>0</v>
      </c>
      <c r="Q1168" s="316">
        <v>0</v>
      </c>
      <c r="R1168" s="316">
        <v>0</v>
      </c>
      <c r="S1168" s="316">
        <v>0</v>
      </c>
      <c r="T1168" s="316">
        <v>0</v>
      </c>
      <c r="U1168" s="316">
        <v>0</v>
      </c>
      <c r="V1168" s="316">
        <v>0</v>
      </c>
      <c r="W1168" s="316">
        <v>0</v>
      </c>
      <c r="X1168" s="316">
        <v>0</v>
      </c>
      <c r="Y1168" s="316">
        <v>0</v>
      </c>
      <c r="Z1168" s="316">
        <v>0</v>
      </c>
      <c r="AA1168" s="316">
        <v>0</v>
      </c>
      <c r="AB1168" s="316">
        <v>0</v>
      </c>
      <c r="AC1168" s="316">
        <v>0</v>
      </c>
      <c r="AD1168" s="316">
        <v>0</v>
      </c>
      <c r="AE1168" s="316">
        <v>0</v>
      </c>
      <c r="AF1168" s="316">
        <v>0</v>
      </c>
      <c r="AG1168" s="316">
        <v>0</v>
      </c>
      <c r="AH1168" s="316">
        <v>0</v>
      </c>
      <c r="AI1168" s="316">
        <v>0</v>
      </c>
      <c r="AJ1168" s="316">
        <v>0</v>
      </c>
      <c r="AK1168" s="316">
        <v>0</v>
      </c>
      <c r="AL1168" s="316">
        <v>0</v>
      </c>
    </row>
    <row r="1169" spans="1:38">
      <c r="A1169" s="316">
        <v>1472</v>
      </c>
      <c r="B1169" s="316" t="s">
        <v>216</v>
      </c>
      <c r="C1169" s="316" t="s">
        <v>3896</v>
      </c>
      <c r="D1169" s="316">
        <f t="shared" si="18"/>
        <v>0</v>
      </c>
      <c r="G1169" s="316">
        <v>0</v>
      </c>
      <c r="H1169" s="316">
        <v>0</v>
      </c>
      <c r="I1169" s="316">
        <v>0</v>
      </c>
      <c r="J1169" s="316">
        <v>0</v>
      </c>
      <c r="K1169" s="316">
        <v>0</v>
      </c>
      <c r="L1169" s="316">
        <v>0</v>
      </c>
      <c r="M1169" s="316">
        <v>0</v>
      </c>
      <c r="N1169" s="316">
        <v>0</v>
      </c>
      <c r="O1169" s="316">
        <v>0</v>
      </c>
      <c r="P1169" s="316">
        <v>0</v>
      </c>
      <c r="Q1169" s="316">
        <v>0</v>
      </c>
      <c r="R1169" s="316">
        <v>0</v>
      </c>
      <c r="S1169" s="316">
        <v>0</v>
      </c>
      <c r="T1169" s="316">
        <v>0</v>
      </c>
      <c r="U1169" s="316">
        <v>0</v>
      </c>
      <c r="V1169" s="316">
        <v>0</v>
      </c>
      <c r="W1169" s="316">
        <v>0</v>
      </c>
      <c r="X1169" s="316">
        <v>0</v>
      </c>
      <c r="Y1169" s="316">
        <v>0</v>
      </c>
      <c r="Z1169" s="316">
        <v>0</v>
      </c>
      <c r="AA1169" s="316">
        <v>0</v>
      </c>
      <c r="AB1169" s="316">
        <v>0</v>
      </c>
      <c r="AC1169" s="316">
        <v>0</v>
      </c>
      <c r="AD1169" s="316">
        <v>0</v>
      </c>
      <c r="AE1169" s="316">
        <v>0</v>
      </c>
      <c r="AF1169" s="316">
        <v>0</v>
      </c>
      <c r="AG1169" s="316">
        <v>0</v>
      </c>
      <c r="AH1169" s="316">
        <v>0</v>
      </c>
      <c r="AI1169" s="316">
        <v>0</v>
      </c>
      <c r="AJ1169" s="316">
        <v>0</v>
      </c>
      <c r="AK1169" s="316">
        <v>0</v>
      </c>
      <c r="AL1169" s="316">
        <v>0</v>
      </c>
    </row>
    <row r="1170" spans="1:38">
      <c r="A1170" s="316">
        <v>1473</v>
      </c>
      <c r="B1170" s="316" t="s">
        <v>216</v>
      </c>
      <c r="C1170" s="316" t="s">
        <v>3897</v>
      </c>
      <c r="D1170" s="316">
        <f t="shared" si="18"/>
        <v>0</v>
      </c>
      <c r="G1170" s="316">
        <v>0</v>
      </c>
      <c r="H1170" s="316">
        <v>0</v>
      </c>
      <c r="I1170" s="316">
        <v>0</v>
      </c>
      <c r="J1170" s="316">
        <v>0</v>
      </c>
      <c r="K1170" s="316">
        <v>0</v>
      </c>
      <c r="L1170" s="316">
        <v>0</v>
      </c>
      <c r="M1170" s="316">
        <v>0</v>
      </c>
      <c r="N1170" s="316">
        <v>0</v>
      </c>
      <c r="O1170" s="316">
        <v>0</v>
      </c>
      <c r="P1170" s="316">
        <v>0</v>
      </c>
      <c r="Q1170" s="316">
        <v>0</v>
      </c>
      <c r="R1170" s="316">
        <v>0</v>
      </c>
      <c r="S1170" s="316">
        <v>0</v>
      </c>
      <c r="T1170" s="316">
        <v>0</v>
      </c>
      <c r="U1170" s="316">
        <v>0</v>
      </c>
      <c r="V1170" s="316">
        <v>0</v>
      </c>
      <c r="W1170" s="316">
        <v>0</v>
      </c>
      <c r="X1170" s="316">
        <v>0</v>
      </c>
      <c r="Y1170" s="316">
        <v>0</v>
      </c>
      <c r="Z1170" s="316">
        <v>0</v>
      </c>
      <c r="AA1170" s="316">
        <v>0</v>
      </c>
      <c r="AB1170" s="316">
        <v>0</v>
      </c>
      <c r="AC1170" s="316">
        <v>0</v>
      </c>
      <c r="AD1170" s="316">
        <v>0</v>
      </c>
      <c r="AE1170" s="316">
        <v>0</v>
      </c>
      <c r="AF1170" s="316">
        <v>0</v>
      </c>
      <c r="AG1170" s="316">
        <v>0</v>
      </c>
      <c r="AH1170" s="316">
        <v>0</v>
      </c>
      <c r="AI1170" s="316">
        <v>0</v>
      </c>
      <c r="AJ1170" s="316">
        <v>0</v>
      </c>
      <c r="AK1170" s="316">
        <v>0</v>
      </c>
      <c r="AL1170" s="316">
        <v>0</v>
      </c>
    </row>
    <row r="1171" spans="1:38">
      <c r="A1171" s="316">
        <v>1474</v>
      </c>
      <c r="B1171" s="316" t="s">
        <v>216</v>
      </c>
      <c r="C1171" s="316" t="s">
        <v>3898</v>
      </c>
      <c r="D1171" s="316">
        <f t="shared" si="18"/>
        <v>0</v>
      </c>
      <c r="G1171" s="316">
        <v>0</v>
      </c>
      <c r="H1171" s="316">
        <v>0</v>
      </c>
      <c r="I1171" s="316">
        <v>0</v>
      </c>
      <c r="J1171" s="316">
        <v>0</v>
      </c>
      <c r="K1171" s="316">
        <v>0</v>
      </c>
      <c r="L1171" s="316">
        <v>0</v>
      </c>
      <c r="M1171" s="316">
        <v>0</v>
      </c>
      <c r="N1171" s="316">
        <v>0</v>
      </c>
      <c r="O1171" s="316">
        <v>0</v>
      </c>
      <c r="P1171" s="316">
        <v>0</v>
      </c>
      <c r="Q1171" s="316">
        <v>0</v>
      </c>
      <c r="R1171" s="316">
        <v>0</v>
      </c>
      <c r="S1171" s="316">
        <v>0</v>
      </c>
      <c r="T1171" s="316">
        <v>0</v>
      </c>
      <c r="U1171" s="316">
        <v>0</v>
      </c>
      <c r="V1171" s="316">
        <v>0</v>
      </c>
      <c r="W1171" s="316">
        <v>0</v>
      </c>
      <c r="X1171" s="316">
        <v>0</v>
      </c>
      <c r="Y1171" s="316">
        <v>0</v>
      </c>
      <c r="Z1171" s="316">
        <v>0</v>
      </c>
      <c r="AA1171" s="316">
        <v>0</v>
      </c>
      <c r="AB1171" s="316">
        <v>0</v>
      </c>
      <c r="AC1171" s="316">
        <v>0</v>
      </c>
      <c r="AD1171" s="316">
        <v>0</v>
      </c>
      <c r="AE1171" s="316">
        <v>0</v>
      </c>
      <c r="AF1171" s="316">
        <v>0</v>
      </c>
      <c r="AG1171" s="316">
        <v>0</v>
      </c>
      <c r="AH1171" s="316">
        <v>0</v>
      </c>
      <c r="AI1171" s="316">
        <v>0</v>
      </c>
      <c r="AJ1171" s="316">
        <v>0</v>
      </c>
      <c r="AK1171" s="316">
        <v>0</v>
      </c>
      <c r="AL1171" s="316">
        <v>0</v>
      </c>
    </row>
    <row r="1172" spans="1:38">
      <c r="A1172" s="316">
        <v>1475</v>
      </c>
      <c r="B1172" s="316" t="s">
        <v>3899</v>
      </c>
      <c r="C1172" s="316" t="s">
        <v>3900</v>
      </c>
      <c r="D1172" s="316">
        <f t="shared" si="18"/>
        <v>0</v>
      </c>
      <c r="G1172" s="316">
        <v>0</v>
      </c>
      <c r="H1172" s="316">
        <v>0</v>
      </c>
      <c r="I1172" s="316">
        <v>0</v>
      </c>
      <c r="J1172" s="316">
        <v>0</v>
      </c>
      <c r="K1172" s="316">
        <v>0</v>
      </c>
      <c r="L1172" s="316">
        <v>0</v>
      </c>
      <c r="M1172" s="316">
        <v>0</v>
      </c>
      <c r="N1172" s="316">
        <v>0</v>
      </c>
      <c r="O1172" s="316">
        <v>0</v>
      </c>
      <c r="P1172" s="316">
        <v>0</v>
      </c>
      <c r="Q1172" s="316">
        <v>0</v>
      </c>
      <c r="R1172" s="316">
        <v>0</v>
      </c>
      <c r="S1172" s="316">
        <v>0</v>
      </c>
      <c r="T1172" s="316">
        <v>0</v>
      </c>
      <c r="U1172" s="316">
        <v>0</v>
      </c>
      <c r="V1172" s="316">
        <v>0</v>
      </c>
      <c r="W1172" s="316">
        <v>0</v>
      </c>
      <c r="X1172" s="316">
        <v>0</v>
      </c>
      <c r="Y1172" s="316">
        <v>0</v>
      </c>
      <c r="Z1172" s="316">
        <v>0</v>
      </c>
      <c r="AA1172" s="316">
        <v>0</v>
      </c>
      <c r="AB1172" s="316">
        <v>0</v>
      </c>
      <c r="AC1172" s="316">
        <v>0</v>
      </c>
      <c r="AD1172" s="316">
        <v>0</v>
      </c>
      <c r="AE1172" s="316">
        <v>0</v>
      </c>
      <c r="AF1172" s="316">
        <v>0</v>
      </c>
      <c r="AG1172" s="316">
        <v>0</v>
      </c>
      <c r="AH1172" s="316">
        <v>0</v>
      </c>
      <c r="AI1172" s="316">
        <v>0</v>
      </c>
      <c r="AJ1172" s="316">
        <v>0</v>
      </c>
      <c r="AK1172" s="316">
        <v>0</v>
      </c>
      <c r="AL1172" s="316">
        <v>0</v>
      </c>
    </row>
    <row r="1173" spans="1:38">
      <c r="A1173" s="316">
        <v>1476</v>
      </c>
      <c r="B1173" s="316" t="s">
        <v>3899</v>
      </c>
      <c r="C1173" s="316" t="s">
        <v>3901</v>
      </c>
      <c r="D1173" s="316">
        <f t="shared" si="18"/>
        <v>0</v>
      </c>
      <c r="G1173" s="316">
        <v>0</v>
      </c>
      <c r="H1173" s="316">
        <v>0</v>
      </c>
      <c r="I1173" s="316">
        <v>0</v>
      </c>
      <c r="J1173" s="316">
        <v>0</v>
      </c>
      <c r="K1173" s="316">
        <v>0</v>
      </c>
      <c r="L1173" s="316">
        <v>0</v>
      </c>
      <c r="M1173" s="316">
        <v>0</v>
      </c>
      <c r="N1173" s="316">
        <v>0</v>
      </c>
      <c r="O1173" s="316">
        <v>0</v>
      </c>
      <c r="P1173" s="316">
        <v>0</v>
      </c>
      <c r="Q1173" s="316">
        <v>0</v>
      </c>
      <c r="R1173" s="316">
        <v>0</v>
      </c>
      <c r="S1173" s="316">
        <v>0</v>
      </c>
      <c r="T1173" s="316">
        <v>0</v>
      </c>
      <c r="U1173" s="316">
        <v>0</v>
      </c>
      <c r="V1173" s="316">
        <v>0</v>
      </c>
      <c r="W1173" s="316">
        <v>0</v>
      </c>
      <c r="X1173" s="316">
        <v>0</v>
      </c>
      <c r="Y1173" s="316">
        <v>0</v>
      </c>
      <c r="Z1173" s="316">
        <v>0</v>
      </c>
      <c r="AA1173" s="316">
        <v>0</v>
      </c>
      <c r="AB1173" s="316">
        <v>0</v>
      </c>
      <c r="AC1173" s="316">
        <v>0</v>
      </c>
      <c r="AD1173" s="316">
        <v>0</v>
      </c>
      <c r="AE1173" s="316">
        <v>0</v>
      </c>
      <c r="AF1173" s="316">
        <v>0</v>
      </c>
      <c r="AG1173" s="316">
        <v>0</v>
      </c>
      <c r="AH1173" s="316">
        <v>0</v>
      </c>
      <c r="AI1173" s="316">
        <v>0</v>
      </c>
      <c r="AJ1173" s="316">
        <v>0</v>
      </c>
      <c r="AK1173" s="316">
        <v>0</v>
      </c>
      <c r="AL1173" s="316">
        <v>0</v>
      </c>
    </row>
    <row r="1174" spans="1:38">
      <c r="A1174" s="316">
        <v>1477</v>
      </c>
      <c r="B1174" s="316" t="s">
        <v>216</v>
      </c>
      <c r="C1174" s="316" t="s">
        <v>3902</v>
      </c>
      <c r="D1174" s="316">
        <f t="shared" si="18"/>
        <v>0</v>
      </c>
      <c r="G1174" s="316">
        <v>0</v>
      </c>
      <c r="H1174" s="316">
        <v>0</v>
      </c>
      <c r="I1174" s="316">
        <v>0</v>
      </c>
      <c r="J1174" s="316">
        <v>0</v>
      </c>
      <c r="K1174" s="316">
        <v>0</v>
      </c>
      <c r="L1174" s="316">
        <v>0</v>
      </c>
      <c r="M1174" s="316">
        <v>0</v>
      </c>
      <c r="N1174" s="316">
        <v>0</v>
      </c>
      <c r="O1174" s="316">
        <v>0</v>
      </c>
      <c r="P1174" s="316">
        <v>0</v>
      </c>
      <c r="Q1174" s="316">
        <v>0</v>
      </c>
      <c r="R1174" s="316">
        <v>0</v>
      </c>
      <c r="S1174" s="316">
        <v>0</v>
      </c>
      <c r="T1174" s="316">
        <v>0</v>
      </c>
      <c r="U1174" s="316">
        <v>0</v>
      </c>
      <c r="V1174" s="316">
        <v>0</v>
      </c>
      <c r="W1174" s="316">
        <v>0</v>
      </c>
      <c r="X1174" s="316">
        <v>0</v>
      </c>
      <c r="Y1174" s="316">
        <v>0</v>
      </c>
      <c r="Z1174" s="316">
        <v>0</v>
      </c>
      <c r="AA1174" s="316">
        <v>0</v>
      </c>
      <c r="AB1174" s="316">
        <v>0</v>
      </c>
      <c r="AC1174" s="316">
        <v>0</v>
      </c>
      <c r="AD1174" s="316">
        <v>0</v>
      </c>
      <c r="AE1174" s="316">
        <v>0</v>
      </c>
      <c r="AF1174" s="316">
        <v>0</v>
      </c>
      <c r="AG1174" s="316">
        <v>0</v>
      </c>
      <c r="AH1174" s="316">
        <v>0</v>
      </c>
      <c r="AI1174" s="316">
        <v>0</v>
      </c>
      <c r="AJ1174" s="316">
        <v>0</v>
      </c>
      <c r="AK1174" s="316">
        <v>0</v>
      </c>
      <c r="AL1174" s="316">
        <v>0</v>
      </c>
    </row>
    <row r="1175" spans="1:38">
      <c r="A1175" s="316">
        <v>1478</v>
      </c>
      <c r="B1175" s="316" t="s">
        <v>216</v>
      </c>
      <c r="C1175" s="316" t="s">
        <v>3903</v>
      </c>
      <c r="D1175" s="316">
        <f t="shared" si="18"/>
        <v>0</v>
      </c>
      <c r="G1175" s="316">
        <v>0</v>
      </c>
      <c r="H1175" s="316">
        <v>0</v>
      </c>
      <c r="I1175" s="316">
        <v>0</v>
      </c>
      <c r="J1175" s="316">
        <v>0</v>
      </c>
      <c r="K1175" s="316">
        <v>0</v>
      </c>
      <c r="L1175" s="316">
        <v>0</v>
      </c>
      <c r="M1175" s="316">
        <v>0</v>
      </c>
      <c r="N1175" s="316">
        <v>0</v>
      </c>
      <c r="O1175" s="316">
        <v>0</v>
      </c>
      <c r="P1175" s="316">
        <v>0</v>
      </c>
      <c r="Q1175" s="316">
        <v>0</v>
      </c>
      <c r="R1175" s="316">
        <v>0</v>
      </c>
      <c r="S1175" s="316">
        <v>0</v>
      </c>
      <c r="T1175" s="316">
        <v>0</v>
      </c>
      <c r="U1175" s="316">
        <v>0</v>
      </c>
      <c r="V1175" s="316">
        <v>0</v>
      </c>
      <c r="W1175" s="316">
        <v>0</v>
      </c>
      <c r="X1175" s="316">
        <v>0</v>
      </c>
      <c r="Y1175" s="316">
        <v>0</v>
      </c>
      <c r="Z1175" s="316">
        <v>0</v>
      </c>
      <c r="AA1175" s="316">
        <v>0</v>
      </c>
      <c r="AB1175" s="316">
        <v>0</v>
      </c>
      <c r="AC1175" s="316">
        <v>0</v>
      </c>
      <c r="AD1175" s="316">
        <v>0</v>
      </c>
      <c r="AE1175" s="316">
        <v>0</v>
      </c>
      <c r="AF1175" s="316">
        <v>0</v>
      </c>
      <c r="AG1175" s="316">
        <v>0</v>
      </c>
      <c r="AH1175" s="316">
        <v>0</v>
      </c>
      <c r="AI1175" s="316">
        <v>0</v>
      </c>
      <c r="AJ1175" s="316">
        <v>0</v>
      </c>
      <c r="AK1175" s="316">
        <v>0</v>
      </c>
      <c r="AL1175" s="316">
        <v>0</v>
      </c>
    </row>
    <row r="1176" spans="1:38">
      <c r="A1176" s="316">
        <v>1487</v>
      </c>
      <c r="B1176" s="316" t="s">
        <v>3693</v>
      </c>
      <c r="C1176" s="316" t="s">
        <v>3904</v>
      </c>
      <c r="D1176" s="316">
        <f t="shared" si="18"/>
        <v>4200</v>
      </c>
      <c r="G1176" s="316">
        <v>0</v>
      </c>
      <c r="H1176" s="316">
        <v>0</v>
      </c>
      <c r="I1176" s="316">
        <v>0</v>
      </c>
      <c r="J1176" s="316">
        <v>0</v>
      </c>
      <c r="K1176" s="316">
        <v>0</v>
      </c>
      <c r="L1176" s="316">
        <v>0</v>
      </c>
      <c r="M1176" s="316">
        <v>0</v>
      </c>
      <c r="N1176" s="316">
        <v>0</v>
      </c>
      <c r="O1176" s="316">
        <v>0</v>
      </c>
      <c r="P1176" s="316">
        <v>0</v>
      </c>
      <c r="Q1176" s="316">
        <v>0</v>
      </c>
      <c r="R1176" s="316">
        <v>0</v>
      </c>
      <c r="S1176" s="316">
        <v>0</v>
      </c>
      <c r="T1176" s="316">
        <v>0</v>
      </c>
      <c r="U1176" s="316">
        <v>0</v>
      </c>
      <c r="V1176" s="316">
        <v>0</v>
      </c>
      <c r="W1176" s="316">
        <v>1600</v>
      </c>
      <c r="X1176" s="316">
        <v>0</v>
      </c>
      <c r="Y1176" s="316">
        <v>0</v>
      </c>
      <c r="Z1176" s="316">
        <v>0</v>
      </c>
      <c r="AA1176" s="316">
        <v>0</v>
      </c>
      <c r="AB1176" s="316">
        <v>0</v>
      </c>
      <c r="AC1176" s="316">
        <v>0</v>
      </c>
      <c r="AD1176" s="316">
        <v>800</v>
      </c>
      <c r="AE1176" s="316">
        <v>0</v>
      </c>
      <c r="AF1176" s="316">
        <v>0</v>
      </c>
      <c r="AG1176" s="316">
        <v>0</v>
      </c>
      <c r="AH1176" s="316">
        <v>0</v>
      </c>
      <c r="AI1176" s="316">
        <v>0</v>
      </c>
      <c r="AJ1176" s="316">
        <v>0</v>
      </c>
      <c r="AK1176" s="316">
        <v>1800</v>
      </c>
      <c r="AL1176" s="316">
        <v>4200</v>
      </c>
    </row>
    <row r="1177" spans="1:38">
      <c r="A1177" s="316">
        <v>1488</v>
      </c>
      <c r="B1177" s="316" t="s">
        <v>3693</v>
      </c>
      <c r="C1177" s="316" t="s">
        <v>3905</v>
      </c>
      <c r="D1177" s="316">
        <f t="shared" si="18"/>
        <v>7800</v>
      </c>
      <c r="G1177" s="316">
        <v>0</v>
      </c>
      <c r="H1177" s="316">
        <v>0</v>
      </c>
      <c r="I1177" s="316">
        <v>0</v>
      </c>
      <c r="J1177" s="316">
        <v>0</v>
      </c>
      <c r="K1177" s="316">
        <v>0</v>
      </c>
      <c r="L1177" s="316">
        <v>0</v>
      </c>
      <c r="M1177" s="316">
        <v>0</v>
      </c>
      <c r="N1177" s="316">
        <v>0</v>
      </c>
      <c r="O1177" s="316">
        <v>0</v>
      </c>
      <c r="P1177" s="316">
        <v>0</v>
      </c>
      <c r="Q1177" s="316">
        <v>0</v>
      </c>
      <c r="R1177" s="316">
        <v>0</v>
      </c>
      <c r="S1177" s="316">
        <v>2400</v>
      </c>
      <c r="T1177" s="316">
        <v>0</v>
      </c>
      <c r="U1177" s="316">
        <v>0</v>
      </c>
      <c r="V1177" s="316">
        <v>0</v>
      </c>
      <c r="W1177" s="316">
        <v>800</v>
      </c>
      <c r="X1177" s="316">
        <v>0</v>
      </c>
      <c r="Y1177" s="316">
        <v>0</v>
      </c>
      <c r="Z1177" s="316">
        <v>0</v>
      </c>
      <c r="AA1177" s="316">
        <v>0</v>
      </c>
      <c r="AB1177" s="316">
        <v>0</v>
      </c>
      <c r="AC1177" s="316">
        <v>0</v>
      </c>
      <c r="AD1177" s="316">
        <v>1600</v>
      </c>
      <c r="AE1177" s="316">
        <v>0</v>
      </c>
      <c r="AF1177" s="316">
        <v>0</v>
      </c>
      <c r="AG1177" s="316">
        <v>0</v>
      </c>
      <c r="AH1177" s="316">
        <v>2400</v>
      </c>
      <c r="AI1177" s="316">
        <v>0</v>
      </c>
      <c r="AJ1177" s="316">
        <v>0</v>
      </c>
      <c r="AK1177" s="316">
        <v>600</v>
      </c>
      <c r="AL1177" s="316">
        <v>7800</v>
      </c>
    </row>
    <row r="1178" spans="1:38">
      <c r="A1178" s="316">
        <v>1489</v>
      </c>
      <c r="B1178" s="316" t="s">
        <v>216</v>
      </c>
      <c r="C1178" s="316" t="s">
        <v>3906</v>
      </c>
      <c r="D1178" s="316">
        <f t="shared" si="18"/>
        <v>0</v>
      </c>
      <c r="G1178" s="316">
        <v>0</v>
      </c>
      <c r="H1178" s="316">
        <v>0</v>
      </c>
      <c r="I1178" s="316">
        <v>0</v>
      </c>
      <c r="J1178" s="316">
        <v>0</v>
      </c>
      <c r="K1178" s="316">
        <v>0</v>
      </c>
      <c r="L1178" s="316">
        <v>0</v>
      </c>
      <c r="M1178" s="316">
        <v>0</v>
      </c>
      <c r="N1178" s="316">
        <v>0</v>
      </c>
      <c r="O1178" s="316">
        <v>0</v>
      </c>
      <c r="P1178" s="316">
        <v>0</v>
      </c>
      <c r="Q1178" s="316">
        <v>0</v>
      </c>
      <c r="R1178" s="316">
        <v>0</v>
      </c>
      <c r="S1178" s="316">
        <v>0</v>
      </c>
      <c r="T1178" s="316">
        <v>0</v>
      </c>
      <c r="U1178" s="316">
        <v>0</v>
      </c>
      <c r="V1178" s="316">
        <v>0</v>
      </c>
      <c r="W1178" s="316">
        <v>0</v>
      </c>
      <c r="X1178" s="316">
        <v>0</v>
      </c>
      <c r="Y1178" s="316">
        <v>0</v>
      </c>
      <c r="Z1178" s="316">
        <v>0</v>
      </c>
      <c r="AA1178" s="316">
        <v>0</v>
      </c>
      <c r="AB1178" s="316">
        <v>0</v>
      </c>
      <c r="AC1178" s="316">
        <v>0</v>
      </c>
      <c r="AD1178" s="316">
        <v>0</v>
      </c>
      <c r="AE1178" s="316">
        <v>0</v>
      </c>
      <c r="AF1178" s="316">
        <v>0</v>
      </c>
      <c r="AG1178" s="316">
        <v>0</v>
      </c>
      <c r="AH1178" s="316">
        <v>0</v>
      </c>
      <c r="AI1178" s="316">
        <v>0</v>
      </c>
      <c r="AJ1178" s="316">
        <v>0</v>
      </c>
      <c r="AK1178" s="316">
        <v>0</v>
      </c>
      <c r="AL1178" s="316">
        <v>0</v>
      </c>
    </row>
    <row r="1179" spans="1:38">
      <c r="A1179" s="316">
        <v>1491</v>
      </c>
      <c r="B1179" s="316" t="s">
        <v>3899</v>
      </c>
      <c r="C1179" s="316" t="s">
        <v>3907</v>
      </c>
      <c r="D1179" s="316">
        <f t="shared" si="18"/>
        <v>0</v>
      </c>
      <c r="G1179" s="316">
        <v>0</v>
      </c>
      <c r="H1179" s="316">
        <v>0</v>
      </c>
      <c r="I1179" s="316">
        <v>0</v>
      </c>
      <c r="J1179" s="316">
        <v>0</v>
      </c>
      <c r="K1179" s="316">
        <v>0</v>
      </c>
      <c r="L1179" s="316">
        <v>0</v>
      </c>
      <c r="M1179" s="316">
        <v>0</v>
      </c>
      <c r="N1179" s="316">
        <v>0</v>
      </c>
      <c r="O1179" s="316">
        <v>0</v>
      </c>
      <c r="P1179" s="316">
        <v>0</v>
      </c>
      <c r="Q1179" s="316">
        <v>0</v>
      </c>
      <c r="R1179" s="316">
        <v>0</v>
      </c>
      <c r="S1179" s="316">
        <v>0</v>
      </c>
      <c r="T1179" s="316">
        <v>0</v>
      </c>
      <c r="U1179" s="316">
        <v>0</v>
      </c>
      <c r="V1179" s="316">
        <v>0</v>
      </c>
      <c r="W1179" s="316">
        <v>0</v>
      </c>
      <c r="X1179" s="316">
        <v>0</v>
      </c>
      <c r="Y1179" s="316">
        <v>0</v>
      </c>
      <c r="Z1179" s="316">
        <v>0</v>
      </c>
      <c r="AA1179" s="316">
        <v>0</v>
      </c>
      <c r="AB1179" s="316">
        <v>0</v>
      </c>
      <c r="AC1179" s="316">
        <v>0</v>
      </c>
      <c r="AD1179" s="316">
        <v>0</v>
      </c>
      <c r="AE1179" s="316">
        <v>0</v>
      </c>
      <c r="AF1179" s="316">
        <v>0</v>
      </c>
      <c r="AG1179" s="316">
        <v>0</v>
      </c>
      <c r="AH1179" s="316">
        <v>0</v>
      </c>
      <c r="AI1179" s="316">
        <v>0</v>
      </c>
      <c r="AJ1179" s="316">
        <v>0</v>
      </c>
      <c r="AK1179" s="316">
        <v>0</v>
      </c>
      <c r="AL1179" s="316">
        <v>0</v>
      </c>
    </row>
    <row r="1180" spans="1:38">
      <c r="A1180" s="316">
        <v>1492</v>
      </c>
      <c r="B1180" s="316" t="s">
        <v>3899</v>
      </c>
      <c r="C1180" s="316" t="s">
        <v>3908</v>
      </c>
      <c r="D1180" s="316">
        <f t="shared" si="18"/>
        <v>6300</v>
      </c>
      <c r="G1180" s="316">
        <v>0</v>
      </c>
      <c r="H1180" s="316">
        <v>0</v>
      </c>
      <c r="I1180" s="316">
        <v>0</v>
      </c>
      <c r="J1180" s="316">
        <v>0</v>
      </c>
      <c r="K1180" s="316">
        <v>0</v>
      </c>
      <c r="L1180" s="316">
        <v>0</v>
      </c>
      <c r="M1180" s="316">
        <v>0</v>
      </c>
      <c r="N1180" s="316">
        <v>0</v>
      </c>
      <c r="O1180" s="316">
        <v>0</v>
      </c>
      <c r="P1180" s="316">
        <v>0</v>
      </c>
      <c r="Q1180" s="316">
        <v>1300</v>
      </c>
      <c r="R1180" s="316">
        <v>0</v>
      </c>
      <c r="S1180" s="316">
        <v>0</v>
      </c>
      <c r="T1180" s="316">
        <v>1300</v>
      </c>
      <c r="U1180" s="316">
        <v>0</v>
      </c>
      <c r="V1180" s="316">
        <v>0</v>
      </c>
      <c r="W1180" s="316">
        <v>0</v>
      </c>
      <c r="X1180" s="316">
        <v>0</v>
      </c>
      <c r="Y1180" s="316">
        <v>0</v>
      </c>
      <c r="Z1180" s="316">
        <v>1300</v>
      </c>
      <c r="AA1180" s="316">
        <v>0</v>
      </c>
      <c r="AB1180" s="316">
        <v>0</v>
      </c>
      <c r="AC1180" s="316">
        <v>0</v>
      </c>
      <c r="AD1180" s="316">
        <v>0</v>
      </c>
      <c r="AE1180" s="316">
        <v>1200</v>
      </c>
      <c r="AF1180" s="316">
        <v>0</v>
      </c>
      <c r="AG1180" s="316">
        <v>0</v>
      </c>
      <c r="AH1180" s="316">
        <v>1200</v>
      </c>
      <c r="AI1180" s="316">
        <v>0</v>
      </c>
      <c r="AJ1180" s="316">
        <v>0</v>
      </c>
      <c r="AK1180" s="316">
        <v>0</v>
      </c>
      <c r="AL1180" s="316">
        <v>6300</v>
      </c>
    </row>
    <row r="1181" spans="1:38">
      <c r="A1181" s="316">
        <v>1493</v>
      </c>
      <c r="B1181" s="316" t="s">
        <v>3899</v>
      </c>
      <c r="C1181" s="316" t="s">
        <v>3909</v>
      </c>
      <c r="D1181" s="316">
        <f t="shared" si="18"/>
        <v>7200</v>
      </c>
      <c r="G1181" s="316">
        <v>0</v>
      </c>
      <c r="H1181" s="316">
        <v>0</v>
      </c>
      <c r="I1181" s="316">
        <v>0</v>
      </c>
      <c r="J1181" s="316">
        <v>0</v>
      </c>
      <c r="K1181" s="316">
        <v>0</v>
      </c>
      <c r="L1181" s="316">
        <v>0</v>
      </c>
      <c r="M1181" s="316">
        <v>0</v>
      </c>
      <c r="N1181" s="316">
        <v>0</v>
      </c>
      <c r="O1181" s="316">
        <v>0</v>
      </c>
      <c r="P1181" s="316">
        <v>0</v>
      </c>
      <c r="Q1181" s="316">
        <v>1200</v>
      </c>
      <c r="R1181" s="316">
        <v>0</v>
      </c>
      <c r="S1181" s="316">
        <v>0</v>
      </c>
      <c r="T1181" s="316">
        <v>1200</v>
      </c>
      <c r="U1181" s="316">
        <v>0</v>
      </c>
      <c r="V1181" s="316">
        <v>0</v>
      </c>
      <c r="W1181" s="316">
        <v>0</v>
      </c>
      <c r="X1181" s="316">
        <v>0</v>
      </c>
      <c r="Y1181" s="316">
        <v>0</v>
      </c>
      <c r="Z1181" s="316">
        <v>1200</v>
      </c>
      <c r="AA1181" s="316">
        <v>0</v>
      </c>
      <c r="AB1181" s="316">
        <v>0</v>
      </c>
      <c r="AC1181" s="316">
        <v>0</v>
      </c>
      <c r="AD1181" s="316">
        <v>0</v>
      </c>
      <c r="AE1181" s="316">
        <v>1800</v>
      </c>
      <c r="AF1181" s="316">
        <v>0</v>
      </c>
      <c r="AG1181" s="316">
        <v>0</v>
      </c>
      <c r="AH1181" s="316">
        <v>1800</v>
      </c>
      <c r="AI1181" s="316">
        <v>0</v>
      </c>
      <c r="AJ1181" s="316">
        <v>0</v>
      </c>
      <c r="AK1181" s="316">
        <v>0</v>
      </c>
      <c r="AL1181" s="316">
        <v>7200</v>
      </c>
    </row>
    <row r="1182" spans="1:38">
      <c r="A1182" s="316">
        <v>1494</v>
      </c>
      <c r="B1182" s="316" t="s">
        <v>3899</v>
      </c>
      <c r="C1182" s="316" t="s">
        <v>3910</v>
      </c>
      <c r="D1182" s="316">
        <f t="shared" si="18"/>
        <v>0</v>
      </c>
      <c r="G1182" s="316">
        <v>0</v>
      </c>
      <c r="H1182" s="316">
        <v>0</v>
      </c>
      <c r="I1182" s="316">
        <v>0</v>
      </c>
      <c r="J1182" s="316">
        <v>0</v>
      </c>
      <c r="K1182" s="316">
        <v>0</v>
      </c>
      <c r="L1182" s="316">
        <v>0</v>
      </c>
      <c r="M1182" s="316">
        <v>0</v>
      </c>
      <c r="N1182" s="316">
        <v>0</v>
      </c>
      <c r="O1182" s="316">
        <v>0</v>
      </c>
      <c r="P1182" s="316">
        <v>0</v>
      </c>
      <c r="Q1182" s="316">
        <v>0</v>
      </c>
      <c r="R1182" s="316">
        <v>0</v>
      </c>
      <c r="S1182" s="316">
        <v>0</v>
      </c>
      <c r="T1182" s="316">
        <v>0</v>
      </c>
      <c r="U1182" s="316">
        <v>0</v>
      </c>
      <c r="V1182" s="316">
        <v>0</v>
      </c>
      <c r="W1182" s="316">
        <v>0</v>
      </c>
      <c r="X1182" s="316">
        <v>0</v>
      </c>
      <c r="Y1182" s="316">
        <v>0</v>
      </c>
      <c r="Z1182" s="316">
        <v>0</v>
      </c>
      <c r="AA1182" s="316">
        <v>0</v>
      </c>
      <c r="AB1182" s="316">
        <v>0</v>
      </c>
      <c r="AC1182" s="316">
        <v>0</v>
      </c>
      <c r="AD1182" s="316">
        <v>0</v>
      </c>
      <c r="AE1182" s="316">
        <v>0</v>
      </c>
      <c r="AF1182" s="316">
        <v>0</v>
      </c>
      <c r="AG1182" s="316">
        <v>0</v>
      </c>
      <c r="AH1182" s="316">
        <v>0</v>
      </c>
      <c r="AI1182" s="316">
        <v>0</v>
      </c>
      <c r="AJ1182" s="316">
        <v>0</v>
      </c>
      <c r="AK1182" s="316">
        <v>0</v>
      </c>
      <c r="AL1182" s="316">
        <v>0</v>
      </c>
    </row>
    <row r="1183" spans="1:38">
      <c r="A1183" s="316">
        <v>1495</v>
      </c>
      <c r="B1183" s="316" t="s">
        <v>3899</v>
      </c>
      <c r="C1183" s="316" t="s">
        <v>3911</v>
      </c>
      <c r="D1183" s="316">
        <f t="shared" si="18"/>
        <v>6100</v>
      </c>
      <c r="G1183" s="316">
        <v>0</v>
      </c>
      <c r="H1183" s="316">
        <v>0</v>
      </c>
      <c r="I1183" s="316">
        <v>0</v>
      </c>
      <c r="J1183" s="316">
        <v>0</v>
      </c>
      <c r="K1183" s="316">
        <v>0</v>
      </c>
      <c r="L1183" s="316">
        <v>0</v>
      </c>
      <c r="M1183" s="316">
        <v>0</v>
      </c>
      <c r="N1183" s="316">
        <v>0</v>
      </c>
      <c r="O1183" s="316">
        <v>0</v>
      </c>
      <c r="P1183" s="316">
        <v>1300</v>
      </c>
      <c r="Q1183" s="316">
        <v>0</v>
      </c>
      <c r="R1183" s="316">
        <v>0</v>
      </c>
      <c r="S1183" s="316">
        <v>1300</v>
      </c>
      <c r="T1183" s="316">
        <v>0</v>
      </c>
      <c r="U1183" s="316">
        <v>0</v>
      </c>
      <c r="V1183" s="316">
        <v>0</v>
      </c>
      <c r="W1183" s="316">
        <v>0</v>
      </c>
      <c r="X1183" s="316">
        <v>1300</v>
      </c>
      <c r="Y1183" s="316">
        <v>0</v>
      </c>
      <c r="Z1183" s="316">
        <v>0</v>
      </c>
      <c r="AA1183" s="316">
        <v>0</v>
      </c>
      <c r="AB1183" s="316">
        <v>0</v>
      </c>
      <c r="AC1183" s="316">
        <v>0</v>
      </c>
      <c r="AD1183" s="316">
        <v>1100</v>
      </c>
      <c r="AE1183" s="316">
        <v>0</v>
      </c>
      <c r="AF1183" s="316">
        <v>0</v>
      </c>
      <c r="AG1183" s="316">
        <v>1100</v>
      </c>
      <c r="AH1183" s="316">
        <v>0</v>
      </c>
      <c r="AI1183" s="316">
        <v>0</v>
      </c>
      <c r="AJ1183" s="316">
        <v>0</v>
      </c>
      <c r="AK1183" s="316">
        <v>0</v>
      </c>
      <c r="AL1183" s="316">
        <v>6100</v>
      </c>
    </row>
    <row r="1184" spans="1:38">
      <c r="A1184" s="316">
        <v>1496</v>
      </c>
      <c r="B1184" s="316" t="s">
        <v>3899</v>
      </c>
      <c r="C1184" s="316" t="s">
        <v>3912</v>
      </c>
      <c r="D1184" s="316">
        <f t="shared" si="18"/>
        <v>7000</v>
      </c>
      <c r="G1184" s="316">
        <v>0</v>
      </c>
      <c r="H1184" s="316">
        <v>0</v>
      </c>
      <c r="I1184" s="316">
        <v>0</v>
      </c>
      <c r="J1184" s="316">
        <v>0</v>
      </c>
      <c r="K1184" s="316">
        <v>0</v>
      </c>
      <c r="L1184" s="316">
        <v>0</v>
      </c>
      <c r="M1184" s="316">
        <v>0</v>
      </c>
      <c r="N1184" s="316">
        <v>0</v>
      </c>
      <c r="O1184" s="316">
        <v>0</v>
      </c>
      <c r="P1184" s="316">
        <v>1200</v>
      </c>
      <c r="Q1184" s="316">
        <v>0</v>
      </c>
      <c r="R1184" s="316">
        <v>0</v>
      </c>
      <c r="S1184" s="316">
        <v>1200</v>
      </c>
      <c r="T1184" s="316">
        <v>0</v>
      </c>
      <c r="U1184" s="316">
        <v>0</v>
      </c>
      <c r="V1184" s="316">
        <v>0</v>
      </c>
      <c r="W1184" s="316">
        <v>0</v>
      </c>
      <c r="X1184" s="316">
        <v>1200</v>
      </c>
      <c r="Y1184" s="316">
        <v>0</v>
      </c>
      <c r="Z1184" s="316">
        <v>0</v>
      </c>
      <c r="AA1184" s="316">
        <v>0</v>
      </c>
      <c r="AB1184" s="316">
        <v>0</v>
      </c>
      <c r="AC1184" s="316">
        <v>0</v>
      </c>
      <c r="AD1184" s="316">
        <v>1700</v>
      </c>
      <c r="AE1184" s="316">
        <v>0</v>
      </c>
      <c r="AF1184" s="316">
        <v>0</v>
      </c>
      <c r="AG1184" s="316">
        <v>1700</v>
      </c>
      <c r="AH1184" s="316">
        <v>0</v>
      </c>
      <c r="AI1184" s="316">
        <v>0</v>
      </c>
      <c r="AJ1184" s="316">
        <v>0</v>
      </c>
      <c r="AK1184" s="316">
        <v>0</v>
      </c>
      <c r="AL1184" s="316">
        <v>7000</v>
      </c>
    </row>
    <row r="1185" spans="1:38">
      <c r="A1185" s="316">
        <v>1498</v>
      </c>
      <c r="B1185" s="316" t="s">
        <v>216</v>
      </c>
      <c r="C1185" s="316" t="s">
        <v>3913</v>
      </c>
      <c r="D1185" s="316">
        <f t="shared" si="18"/>
        <v>6400</v>
      </c>
      <c r="G1185" s="316">
        <v>0</v>
      </c>
      <c r="H1185" s="316">
        <v>0</v>
      </c>
      <c r="I1185" s="316">
        <v>0</v>
      </c>
      <c r="J1185" s="316">
        <v>0</v>
      </c>
      <c r="K1185" s="316">
        <v>0</v>
      </c>
      <c r="L1185" s="316">
        <v>0</v>
      </c>
      <c r="M1185" s="316">
        <v>0</v>
      </c>
      <c r="N1185" s="316">
        <v>0</v>
      </c>
      <c r="O1185" s="316">
        <v>0</v>
      </c>
      <c r="P1185" s="316">
        <v>1000</v>
      </c>
      <c r="Q1185" s="316">
        <v>0</v>
      </c>
      <c r="R1185" s="316">
        <v>0</v>
      </c>
      <c r="S1185" s="316">
        <v>1000</v>
      </c>
      <c r="T1185" s="316">
        <v>0</v>
      </c>
      <c r="U1185" s="316">
        <v>0</v>
      </c>
      <c r="V1185" s="316">
        <v>0</v>
      </c>
      <c r="W1185" s="316">
        <v>0</v>
      </c>
      <c r="X1185" s="316">
        <v>1000</v>
      </c>
      <c r="Y1185" s="316">
        <v>0</v>
      </c>
      <c r="Z1185" s="316">
        <v>0</v>
      </c>
      <c r="AA1185" s="316">
        <v>1000</v>
      </c>
      <c r="AB1185" s="316">
        <v>0</v>
      </c>
      <c r="AC1185" s="316">
        <v>0</v>
      </c>
      <c r="AD1185" s="316">
        <v>0</v>
      </c>
      <c r="AE1185" s="316">
        <v>0</v>
      </c>
      <c r="AF1185" s="316">
        <v>1200</v>
      </c>
      <c r="AG1185" s="316">
        <v>0</v>
      </c>
      <c r="AH1185" s="316">
        <v>0</v>
      </c>
      <c r="AI1185" s="316">
        <v>0</v>
      </c>
      <c r="AJ1185" s="316">
        <v>0</v>
      </c>
      <c r="AK1185" s="316">
        <v>1200</v>
      </c>
      <c r="AL1185" s="316">
        <v>6400</v>
      </c>
    </row>
    <row r="1186" spans="1:38">
      <c r="A1186" s="316">
        <v>1499</v>
      </c>
      <c r="B1186" s="316" t="s">
        <v>216</v>
      </c>
      <c r="C1186" s="316" t="s">
        <v>3914</v>
      </c>
      <c r="D1186" s="316">
        <f t="shared" si="18"/>
        <v>0</v>
      </c>
      <c r="G1186" s="316">
        <v>0</v>
      </c>
      <c r="H1186" s="316">
        <v>0</v>
      </c>
      <c r="I1186" s="316">
        <v>0</v>
      </c>
      <c r="J1186" s="316">
        <v>0</v>
      </c>
      <c r="K1186" s="316">
        <v>0</v>
      </c>
      <c r="L1186" s="316">
        <v>0</v>
      </c>
      <c r="M1186" s="316">
        <v>0</v>
      </c>
      <c r="N1186" s="316">
        <v>0</v>
      </c>
      <c r="O1186" s="316">
        <v>0</v>
      </c>
      <c r="P1186" s="316">
        <v>0</v>
      </c>
      <c r="Q1186" s="316">
        <v>0</v>
      </c>
      <c r="R1186" s="316">
        <v>0</v>
      </c>
      <c r="S1186" s="316">
        <v>0</v>
      </c>
      <c r="T1186" s="316">
        <v>0</v>
      </c>
      <c r="U1186" s="316">
        <v>0</v>
      </c>
      <c r="V1186" s="316">
        <v>0</v>
      </c>
      <c r="W1186" s="316">
        <v>0</v>
      </c>
      <c r="X1186" s="316">
        <v>0</v>
      </c>
      <c r="Y1186" s="316">
        <v>0</v>
      </c>
      <c r="Z1186" s="316">
        <v>0</v>
      </c>
      <c r="AA1186" s="316">
        <v>0</v>
      </c>
      <c r="AB1186" s="316">
        <v>0</v>
      </c>
      <c r="AC1186" s="316">
        <v>0</v>
      </c>
      <c r="AD1186" s="316">
        <v>0</v>
      </c>
      <c r="AE1186" s="316">
        <v>0</v>
      </c>
      <c r="AF1186" s="316">
        <v>0</v>
      </c>
      <c r="AG1186" s="316">
        <v>0</v>
      </c>
      <c r="AH1186" s="316">
        <v>0</v>
      </c>
      <c r="AI1186" s="316">
        <v>0</v>
      </c>
      <c r="AJ1186" s="316">
        <v>0</v>
      </c>
      <c r="AK1186" s="316">
        <v>0</v>
      </c>
      <c r="AL1186" s="316">
        <v>0</v>
      </c>
    </row>
    <row r="1187" spans="1:38">
      <c r="A1187" s="316">
        <v>1500</v>
      </c>
      <c r="B1187" s="316" t="s">
        <v>216</v>
      </c>
      <c r="C1187" s="316" t="s">
        <v>3915</v>
      </c>
      <c r="D1187" s="316">
        <f t="shared" si="18"/>
        <v>7000</v>
      </c>
      <c r="G1187" s="316">
        <v>0</v>
      </c>
      <c r="H1187" s="316">
        <v>0</v>
      </c>
      <c r="I1187" s="316">
        <v>0</v>
      </c>
      <c r="J1187" s="316">
        <v>0</v>
      </c>
      <c r="K1187" s="316">
        <v>0</v>
      </c>
      <c r="L1187" s="316">
        <v>1400</v>
      </c>
      <c r="M1187" s="316">
        <v>0</v>
      </c>
      <c r="N1187" s="316">
        <v>0</v>
      </c>
      <c r="O1187" s="316">
        <v>0</v>
      </c>
      <c r="P1187" s="316">
        <v>0</v>
      </c>
      <c r="Q1187" s="316">
        <v>0</v>
      </c>
      <c r="R1187" s="316">
        <v>1400</v>
      </c>
      <c r="S1187" s="316">
        <v>0</v>
      </c>
      <c r="T1187" s="316">
        <v>0</v>
      </c>
      <c r="U1187" s="316">
        <v>0</v>
      </c>
      <c r="V1187" s="316">
        <v>0</v>
      </c>
      <c r="W1187" s="316">
        <v>1400</v>
      </c>
      <c r="X1187" s="316">
        <v>0</v>
      </c>
      <c r="Y1187" s="316">
        <v>0</v>
      </c>
      <c r="Z1187" s="316">
        <v>1400</v>
      </c>
      <c r="AA1187" s="316">
        <v>0</v>
      </c>
      <c r="AB1187" s="316">
        <v>0</v>
      </c>
      <c r="AC1187" s="316">
        <v>0</v>
      </c>
      <c r="AD1187" s="316">
        <v>0</v>
      </c>
      <c r="AE1187" s="316">
        <v>0</v>
      </c>
      <c r="AF1187" s="316">
        <v>1400</v>
      </c>
      <c r="AG1187" s="316">
        <v>0</v>
      </c>
      <c r="AH1187" s="316">
        <v>0</v>
      </c>
      <c r="AI1187" s="316">
        <v>0</v>
      </c>
      <c r="AJ1187" s="316">
        <v>0</v>
      </c>
      <c r="AK1187" s="316">
        <v>0</v>
      </c>
      <c r="AL1187" s="316">
        <v>7000</v>
      </c>
    </row>
    <row r="1188" spans="1:38">
      <c r="A1188" s="316">
        <v>1502</v>
      </c>
      <c r="B1188" s="316" t="s">
        <v>216</v>
      </c>
      <c r="C1188" s="316" t="s">
        <v>3916</v>
      </c>
      <c r="D1188" s="316">
        <f t="shared" si="18"/>
        <v>16800</v>
      </c>
      <c r="G1188" s="316">
        <v>0</v>
      </c>
      <c r="H1188" s="316">
        <v>0</v>
      </c>
      <c r="I1188" s="316">
        <v>0</v>
      </c>
      <c r="J1188" s="316">
        <v>0</v>
      </c>
      <c r="K1188" s="316">
        <v>0</v>
      </c>
      <c r="L1188" s="316">
        <v>3360</v>
      </c>
      <c r="M1188" s="316">
        <v>0</v>
      </c>
      <c r="N1188" s="316">
        <v>0</v>
      </c>
      <c r="O1188" s="316">
        <v>0</v>
      </c>
      <c r="P1188" s="316">
        <v>0</v>
      </c>
      <c r="Q1188" s="316">
        <v>2880</v>
      </c>
      <c r="R1188" s="316">
        <v>0</v>
      </c>
      <c r="S1188" s="316">
        <v>0</v>
      </c>
      <c r="T1188" s="316">
        <v>2400</v>
      </c>
      <c r="U1188" s="316">
        <v>0</v>
      </c>
      <c r="V1188" s="316">
        <v>0</v>
      </c>
      <c r="W1188" s="316">
        <v>0</v>
      </c>
      <c r="X1188" s="316">
        <v>0</v>
      </c>
      <c r="Y1188" s="316">
        <v>2880</v>
      </c>
      <c r="Z1188" s="316">
        <v>0</v>
      </c>
      <c r="AA1188" s="316">
        <v>0</v>
      </c>
      <c r="AB1188" s="316">
        <v>0</v>
      </c>
      <c r="AC1188" s="316">
        <v>0</v>
      </c>
      <c r="AD1188" s="316">
        <v>2880</v>
      </c>
      <c r="AE1188" s="316">
        <v>0</v>
      </c>
      <c r="AF1188" s="316">
        <v>0</v>
      </c>
      <c r="AG1188" s="316">
        <v>2400</v>
      </c>
      <c r="AH1188" s="316">
        <v>0</v>
      </c>
      <c r="AI1188" s="316">
        <v>0</v>
      </c>
      <c r="AJ1188" s="316">
        <v>0</v>
      </c>
      <c r="AK1188" s="316">
        <v>0</v>
      </c>
      <c r="AL1188" s="316">
        <v>16800</v>
      </c>
    </row>
    <row r="1189" spans="1:38">
      <c r="A1189" s="316">
        <v>1514</v>
      </c>
      <c r="B1189" s="316" t="s">
        <v>216</v>
      </c>
      <c r="C1189" s="316" t="s">
        <v>3917</v>
      </c>
      <c r="D1189" s="316">
        <f t="shared" si="18"/>
        <v>0</v>
      </c>
      <c r="G1189" s="316">
        <v>0</v>
      </c>
      <c r="H1189" s="316">
        <v>0</v>
      </c>
      <c r="I1189" s="316">
        <v>0</v>
      </c>
      <c r="J1189" s="316">
        <v>0</v>
      </c>
      <c r="K1189" s="316">
        <v>0</v>
      </c>
      <c r="L1189" s="316">
        <v>0</v>
      </c>
      <c r="M1189" s="316">
        <v>0</v>
      </c>
      <c r="N1189" s="316">
        <v>0</v>
      </c>
      <c r="O1189" s="316">
        <v>0</v>
      </c>
      <c r="P1189" s="316">
        <v>0</v>
      </c>
      <c r="Q1189" s="316">
        <v>0</v>
      </c>
      <c r="R1189" s="316">
        <v>0</v>
      </c>
      <c r="S1189" s="316">
        <v>0</v>
      </c>
      <c r="T1189" s="316">
        <v>0</v>
      </c>
      <c r="U1189" s="316">
        <v>0</v>
      </c>
      <c r="V1189" s="316">
        <v>0</v>
      </c>
      <c r="W1189" s="316">
        <v>0</v>
      </c>
      <c r="X1189" s="316">
        <v>0</v>
      </c>
      <c r="Y1189" s="316">
        <v>0</v>
      </c>
      <c r="Z1189" s="316">
        <v>0</v>
      </c>
      <c r="AA1189" s="316">
        <v>0</v>
      </c>
      <c r="AB1189" s="316">
        <v>0</v>
      </c>
      <c r="AC1189" s="316">
        <v>0</v>
      </c>
      <c r="AD1189" s="316">
        <v>0</v>
      </c>
      <c r="AE1189" s="316">
        <v>0</v>
      </c>
      <c r="AF1189" s="316">
        <v>0</v>
      </c>
      <c r="AG1189" s="316">
        <v>0</v>
      </c>
      <c r="AH1189" s="316">
        <v>0</v>
      </c>
      <c r="AI1189" s="316">
        <v>0</v>
      </c>
      <c r="AJ1189" s="316">
        <v>0</v>
      </c>
      <c r="AK1189" s="316">
        <v>0</v>
      </c>
      <c r="AL1189" s="316">
        <v>0</v>
      </c>
    </row>
    <row r="1190" spans="1:38">
      <c r="A1190" s="316">
        <v>1515</v>
      </c>
      <c r="B1190" s="316" t="s">
        <v>216</v>
      </c>
      <c r="C1190" s="316" t="s">
        <v>3918</v>
      </c>
      <c r="D1190" s="316">
        <f t="shared" si="18"/>
        <v>0</v>
      </c>
      <c r="G1190" s="316">
        <v>0</v>
      </c>
      <c r="H1190" s="316">
        <v>0</v>
      </c>
      <c r="I1190" s="316">
        <v>0</v>
      </c>
      <c r="J1190" s="316">
        <v>0</v>
      </c>
      <c r="K1190" s="316">
        <v>0</v>
      </c>
      <c r="L1190" s="316">
        <v>0</v>
      </c>
      <c r="M1190" s="316">
        <v>0</v>
      </c>
      <c r="N1190" s="316">
        <v>0</v>
      </c>
      <c r="O1190" s="316">
        <v>0</v>
      </c>
      <c r="P1190" s="316">
        <v>0</v>
      </c>
      <c r="Q1190" s="316">
        <v>0</v>
      </c>
      <c r="R1190" s="316">
        <v>0</v>
      </c>
      <c r="S1190" s="316">
        <v>0</v>
      </c>
      <c r="T1190" s="316">
        <v>0</v>
      </c>
      <c r="U1190" s="316">
        <v>0</v>
      </c>
      <c r="V1190" s="316">
        <v>0</v>
      </c>
      <c r="W1190" s="316">
        <v>0</v>
      </c>
      <c r="X1190" s="316">
        <v>0</v>
      </c>
      <c r="Y1190" s="316">
        <v>0</v>
      </c>
      <c r="Z1190" s="316">
        <v>0</v>
      </c>
      <c r="AA1190" s="316">
        <v>0</v>
      </c>
      <c r="AB1190" s="316">
        <v>0</v>
      </c>
      <c r="AC1190" s="316">
        <v>0</v>
      </c>
      <c r="AD1190" s="316">
        <v>0</v>
      </c>
      <c r="AE1190" s="316">
        <v>0</v>
      </c>
      <c r="AF1190" s="316">
        <v>0</v>
      </c>
      <c r="AG1190" s="316">
        <v>0</v>
      </c>
      <c r="AH1190" s="316">
        <v>0</v>
      </c>
      <c r="AI1190" s="316">
        <v>0</v>
      </c>
      <c r="AJ1190" s="316">
        <v>0</v>
      </c>
      <c r="AK1190" s="316">
        <v>0</v>
      </c>
      <c r="AL1190" s="316">
        <v>0</v>
      </c>
    </row>
    <row r="1191" spans="1:38">
      <c r="A1191" s="316">
        <v>1516</v>
      </c>
      <c r="B1191" s="316" t="s">
        <v>216</v>
      </c>
      <c r="C1191" s="316" t="s">
        <v>3919</v>
      </c>
      <c r="D1191" s="316">
        <f t="shared" si="18"/>
        <v>0</v>
      </c>
      <c r="G1191" s="316">
        <v>0</v>
      </c>
      <c r="H1191" s="316">
        <v>0</v>
      </c>
      <c r="I1191" s="316">
        <v>0</v>
      </c>
      <c r="J1191" s="316">
        <v>0</v>
      </c>
      <c r="K1191" s="316">
        <v>0</v>
      </c>
      <c r="L1191" s="316">
        <v>0</v>
      </c>
      <c r="M1191" s="316">
        <v>0</v>
      </c>
      <c r="N1191" s="316">
        <v>0</v>
      </c>
      <c r="O1191" s="316">
        <v>0</v>
      </c>
      <c r="P1191" s="316">
        <v>0</v>
      </c>
      <c r="Q1191" s="316">
        <v>0</v>
      </c>
      <c r="R1191" s="316">
        <v>0</v>
      </c>
      <c r="S1191" s="316">
        <v>0</v>
      </c>
      <c r="T1191" s="316">
        <v>0</v>
      </c>
      <c r="U1191" s="316">
        <v>0</v>
      </c>
      <c r="V1191" s="316">
        <v>0</v>
      </c>
      <c r="W1191" s="316">
        <v>0</v>
      </c>
      <c r="X1191" s="316">
        <v>0</v>
      </c>
      <c r="Y1191" s="316">
        <v>0</v>
      </c>
      <c r="Z1191" s="316">
        <v>0</v>
      </c>
      <c r="AA1191" s="316">
        <v>0</v>
      </c>
      <c r="AB1191" s="316">
        <v>0</v>
      </c>
      <c r="AC1191" s="316">
        <v>0</v>
      </c>
      <c r="AD1191" s="316">
        <v>0</v>
      </c>
      <c r="AE1191" s="316">
        <v>0</v>
      </c>
      <c r="AF1191" s="316">
        <v>0</v>
      </c>
      <c r="AG1191" s="316">
        <v>0</v>
      </c>
      <c r="AH1191" s="316">
        <v>0</v>
      </c>
      <c r="AI1191" s="316">
        <v>0</v>
      </c>
      <c r="AJ1191" s="316">
        <v>0</v>
      </c>
      <c r="AK1191" s="316">
        <v>0</v>
      </c>
      <c r="AL1191" s="316">
        <v>0</v>
      </c>
    </row>
    <row r="1192" spans="1:38">
      <c r="A1192" s="316">
        <v>1517</v>
      </c>
      <c r="B1192" s="316" t="s">
        <v>216</v>
      </c>
      <c r="C1192" s="316" t="s">
        <v>3920</v>
      </c>
      <c r="D1192" s="316">
        <f t="shared" si="18"/>
        <v>0</v>
      </c>
      <c r="G1192" s="316">
        <v>0</v>
      </c>
      <c r="H1192" s="316">
        <v>0</v>
      </c>
      <c r="I1192" s="316">
        <v>0</v>
      </c>
      <c r="J1192" s="316">
        <v>0</v>
      </c>
      <c r="K1192" s="316">
        <v>0</v>
      </c>
      <c r="L1192" s="316">
        <v>0</v>
      </c>
      <c r="M1192" s="316">
        <v>0</v>
      </c>
      <c r="N1192" s="316">
        <v>0</v>
      </c>
      <c r="O1192" s="316">
        <v>0</v>
      </c>
      <c r="P1192" s="316">
        <v>0</v>
      </c>
      <c r="Q1192" s="316">
        <v>0</v>
      </c>
      <c r="R1192" s="316">
        <v>0</v>
      </c>
      <c r="S1192" s="316">
        <v>0</v>
      </c>
      <c r="T1192" s="316">
        <v>0</v>
      </c>
      <c r="U1192" s="316">
        <v>0</v>
      </c>
      <c r="V1192" s="316">
        <v>0</v>
      </c>
      <c r="W1192" s="316">
        <v>0</v>
      </c>
      <c r="X1192" s="316">
        <v>0</v>
      </c>
      <c r="Y1192" s="316">
        <v>0</v>
      </c>
      <c r="Z1192" s="316">
        <v>0</v>
      </c>
      <c r="AA1192" s="316">
        <v>0</v>
      </c>
      <c r="AB1192" s="316">
        <v>0</v>
      </c>
      <c r="AC1192" s="316">
        <v>0</v>
      </c>
      <c r="AD1192" s="316">
        <v>0</v>
      </c>
      <c r="AE1192" s="316">
        <v>0</v>
      </c>
      <c r="AF1192" s="316">
        <v>0</v>
      </c>
      <c r="AG1192" s="316">
        <v>0</v>
      </c>
      <c r="AH1192" s="316">
        <v>0</v>
      </c>
      <c r="AI1192" s="316">
        <v>0</v>
      </c>
      <c r="AJ1192" s="316">
        <v>0</v>
      </c>
      <c r="AK1192" s="316">
        <v>0</v>
      </c>
      <c r="AL1192" s="316">
        <v>0</v>
      </c>
    </row>
    <row r="1193" spans="1:38">
      <c r="A1193" s="316">
        <v>1518</v>
      </c>
      <c r="B1193" s="316" t="s">
        <v>216</v>
      </c>
      <c r="C1193" s="316" t="s">
        <v>3921</v>
      </c>
      <c r="D1193" s="316">
        <f t="shared" si="18"/>
        <v>0</v>
      </c>
      <c r="G1193" s="316">
        <v>0</v>
      </c>
      <c r="H1193" s="316">
        <v>0</v>
      </c>
      <c r="I1193" s="316">
        <v>0</v>
      </c>
      <c r="J1193" s="316">
        <v>0</v>
      </c>
      <c r="K1193" s="316">
        <v>0</v>
      </c>
      <c r="L1193" s="316">
        <v>0</v>
      </c>
      <c r="M1193" s="316">
        <v>0</v>
      </c>
      <c r="N1193" s="316">
        <v>0</v>
      </c>
      <c r="O1193" s="316">
        <v>0</v>
      </c>
      <c r="P1193" s="316">
        <v>0</v>
      </c>
      <c r="Q1193" s="316">
        <v>0</v>
      </c>
      <c r="R1193" s="316">
        <v>0</v>
      </c>
      <c r="S1193" s="316">
        <v>0</v>
      </c>
      <c r="T1193" s="316">
        <v>0</v>
      </c>
      <c r="U1193" s="316">
        <v>0</v>
      </c>
      <c r="V1193" s="316">
        <v>0</v>
      </c>
      <c r="W1193" s="316">
        <v>0</v>
      </c>
      <c r="X1193" s="316">
        <v>0</v>
      </c>
      <c r="Y1193" s="316">
        <v>0</v>
      </c>
      <c r="Z1193" s="316">
        <v>0</v>
      </c>
      <c r="AA1193" s="316">
        <v>0</v>
      </c>
      <c r="AB1193" s="316">
        <v>0</v>
      </c>
      <c r="AC1193" s="316">
        <v>0</v>
      </c>
      <c r="AD1193" s="316">
        <v>0</v>
      </c>
      <c r="AE1193" s="316">
        <v>0</v>
      </c>
      <c r="AF1193" s="316">
        <v>0</v>
      </c>
      <c r="AG1193" s="316">
        <v>0</v>
      </c>
      <c r="AH1193" s="316">
        <v>0</v>
      </c>
      <c r="AI1193" s="316">
        <v>0</v>
      </c>
      <c r="AJ1193" s="316">
        <v>0</v>
      </c>
      <c r="AK1193" s="316">
        <v>0</v>
      </c>
      <c r="AL1193" s="316">
        <v>0</v>
      </c>
    </row>
    <row r="1194" spans="1:38">
      <c r="A1194" s="316">
        <v>1519</v>
      </c>
      <c r="B1194" s="316" t="s">
        <v>216</v>
      </c>
      <c r="C1194" s="316" t="s">
        <v>3922</v>
      </c>
      <c r="D1194" s="316">
        <f t="shared" si="18"/>
        <v>0</v>
      </c>
      <c r="G1194" s="316">
        <v>0</v>
      </c>
      <c r="H1194" s="316">
        <v>0</v>
      </c>
      <c r="I1194" s="316">
        <v>0</v>
      </c>
      <c r="J1194" s="316">
        <v>0</v>
      </c>
      <c r="K1194" s="316">
        <v>0</v>
      </c>
      <c r="L1194" s="316">
        <v>0</v>
      </c>
      <c r="M1194" s="316">
        <v>0</v>
      </c>
      <c r="N1194" s="316">
        <v>0</v>
      </c>
      <c r="O1194" s="316">
        <v>0</v>
      </c>
      <c r="P1194" s="316">
        <v>0</v>
      </c>
      <c r="Q1194" s="316">
        <v>0</v>
      </c>
      <c r="R1194" s="316">
        <v>0</v>
      </c>
      <c r="S1194" s="316">
        <v>0</v>
      </c>
      <c r="T1194" s="316">
        <v>0</v>
      </c>
      <c r="U1194" s="316">
        <v>0</v>
      </c>
      <c r="V1194" s="316">
        <v>0</v>
      </c>
      <c r="W1194" s="316">
        <v>0</v>
      </c>
      <c r="X1194" s="316">
        <v>0</v>
      </c>
      <c r="Y1194" s="316">
        <v>0</v>
      </c>
      <c r="Z1194" s="316">
        <v>0</v>
      </c>
      <c r="AA1194" s="316">
        <v>0</v>
      </c>
      <c r="AB1194" s="316">
        <v>0</v>
      </c>
      <c r="AC1194" s="316">
        <v>0</v>
      </c>
      <c r="AD1194" s="316">
        <v>0</v>
      </c>
      <c r="AE1194" s="316">
        <v>0</v>
      </c>
      <c r="AF1194" s="316">
        <v>0</v>
      </c>
      <c r="AG1194" s="316">
        <v>0</v>
      </c>
      <c r="AH1194" s="316">
        <v>0</v>
      </c>
      <c r="AI1194" s="316">
        <v>0</v>
      </c>
      <c r="AJ1194" s="316">
        <v>0</v>
      </c>
      <c r="AK1194" s="316">
        <v>0</v>
      </c>
      <c r="AL1194" s="316">
        <v>0</v>
      </c>
    </row>
    <row r="1195" spans="1:38">
      <c r="A1195" s="316">
        <v>1520</v>
      </c>
      <c r="B1195" s="316" t="s">
        <v>216</v>
      </c>
      <c r="C1195" s="316" t="s">
        <v>3923</v>
      </c>
      <c r="D1195" s="316">
        <f t="shared" si="18"/>
        <v>0</v>
      </c>
      <c r="G1195" s="316">
        <v>0</v>
      </c>
      <c r="H1195" s="316">
        <v>0</v>
      </c>
      <c r="I1195" s="316">
        <v>0</v>
      </c>
      <c r="J1195" s="316">
        <v>0</v>
      </c>
      <c r="K1195" s="316">
        <v>0</v>
      </c>
      <c r="L1195" s="316">
        <v>0</v>
      </c>
      <c r="M1195" s="316">
        <v>0</v>
      </c>
      <c r="N1195" s="316">
        <v>0</v>
      </c>
      <c r="O1195" s="316">
        <v>0</v>
      </c>
      <c r="P1195" s="316">
        <v>0</v>
      </c>
      <c r="Q1195" s="316">
        <v>0</v>
      </c>
      <c r="R1195" s="316">
        <v>0</v>
      </c>
      <c r="S1195" s="316">
        <v>0</v>
      </c>
      <c r="T1195" s="316">
        <v>0</v>
      </c>
      <c r="U1195" s="316">
        <v>0</v>
      </c>
      <c r="V1195" s="316">
        <v>0</v>
      </c>
      <c r="W1195" s="316">
        <v>0</v>
      </c>
      <c r="X1195" s="316">
        <v>0</v>
      </c>
      <c r="Y1195" s="316">
        <v>0</v>
      </c>
      <c r="Z1195" s="316">
        <v>0</v>
      </c>
      <c r="AA1195" s="316">
        <v>0</v>
      </c>
      <c r="AB1195" s="316">
        <v>0</v>
      </c>
      <c r="AC1195" s="316">
        <v>0</v>
      </c>
      <c r="AD1195" s="316">
        <v>0</v>
      </c>
      <c r="AE1195" s="316">
        <v>0</v>
      </c>
      <c r="AF1195" s="316">
        <v>0</v>
      </c>
      <c r="AG1195" s="316">
        <v>0</v>
      </c>
      <c r="AH1195" s="316">
        <v>0</v>
      </c>
      <c r="AI1195" s="316">
        <v>0</v>
      </c>
      <c r="AJ1195" s="316">
        <v>0</v>
      </c>
      <c r="AK1195" s="316">
        <v>0</v>
      </c>
      <c r="AL1195" s="316">
        <v>0</v>
      </c>
    </row>
    <row r="1196" spans="1:38">
      <c r="A1196" s="316">
        <v>1521</v>
      </c>
      <c r="B1196" s="316" t="s">
        <v>216</v>
      </c>
      <c r="C1196" s="316" t="s">
        <v>3924</v>
      </c>
      <c r="D1196" s="316">
        <f t="shared" si="18"/>
        <v>0</v>
      </c>
      <c r="G1196" s="316">
        <v>0</v>
      </c>
      <c r="H1196" s="316">
        <v>0</v>
      </c>
      <c r="I1196" s="316">
        <v>0</v>
      </c>
      <c r="J1196" s="316">
        <v>0</v>
      </c>
      <c r="K1196" s="316">
        <v>0</v>
      </c>
      <c r="L1196" s="316">
        <v>0</v>
      </c>
      <c r="M1196" s="316">
        <v>0</v>
      </c>
      <c r="N1196" s="316">
        <v>0</v>
      </c>
      <c r="O1196" s="316">
        <v>0</v>
      </c>
      <c r="P1196" s="316">
        <v>0</v>
      </c>
      <c r="Q1196" s="316">
        <v>0</v>
      </c>
      <c r="R1196" s="316">
        <v>0</v>
      </c>
      <c r="S1196" s="316">
        <v>0</v>
      </c>
      <c r="T1196" s="316">
        <v>0</v>
      </c>
      <c r="U1196" s="316">
        <v>0</v>
      </c>
      <c r="V1196" s="316">
        <v>0</v>
      </c>
      <c r="W1196" s="316">
        <v>0</v>
      </c>
      <c r="X1196" s="316">
        <v>0</v>
      </c>
      <c r="Y1196" s="316">
        <v>0</v>
      </c>
      <c r="Z1196" s="316">
        <v>0</v>
      </c>
      <c r="AA1196" s="316">
        <v>0</v>
      </c>
      <c r="AB1196" s="316">
        <v>0</v>
      </c>
      <c r="AC1196" s="316">
        <v>0</v>
      </c>
      <c r="AD1196" s="316">
        <v>0</v>
      </c>
      <c r="AE1196" s="316">
        <v>0</v>
      </c>
      <c r="AF1196" s="316">
        <v>0</v>
      </c>
      <c r="AG1196" s="316">
        <v>0</v>
      </c>
      <c r="AH1196" s="316">
        <v>0</v>
      </c>
      <c r="AI1196" s="316">
        <v>0</v>
      </c>
      <c r="AJ1196" s="316">
        <v>0</v>
      </c>
      <c r="AK1196" s="316">
        <v>0</v>
      </c>
      <c r="AL1196" s="316">
        <v>0</v>
      </c>
    </row>
    <row r="1197" spans="1:38">
      <c r="A1197" s="316">
        <v>1522</v>
      </c>
      <c r="B1197" s="316" t="s">
        <v>216</v>
      </c>
      <c r="C1197" s="316" t="s">
        <v>3925</v>
      </c>
      <c r="D1197" s="316">
        <f t="shared" si="18"/>
        <v>0</v>
      </c>
      <c r="G1197" s="316">
        <v>0</v>
      </c>
      <c r="H1197" s="316">
        <v>0</v>
      </c>
      <c r="I1197" s="316">
        <v>0</v>
      </c>
      <c r="J1197" s="316">
        <v>0</v>
      </c>
      <c r="K1197" s="316">
        <v>0</v>
      </c>
      <c r="L1197" s="316">
        <v>0</v>
      </c>
      <c r="M1197" s="316">
        <v>0</v>
      </c>
      <c r="N1197" s="316">
        <v>0</v>
      </c>
      <c r="O1197" s="316">
        <v>0</v>
      </c>
      <c r="P1197" s="316">
        <v>0</v>
      </c>
      <c r="Q1197" s="316">
        <v>0</v>
      </c>
      <c r="R1197" s="316">
        <v>0</v>
      </c>
      <c r="S1197" s="316">
        <v>0</v>
      </c>
      <c r="T1197" s="316">
        <v>0</v>
      </c>
      <c r="U1197" s="316">
        <v>0</v>
      </c>
      <c r="V1197" s="316">
        <v>0</v>
      </c>
      <c r="W1197" s="316">
        <v>0</v>
      </c>
      <c r="X1197" s="316">
        <v>0</v>
      </c>
      <c r="Y1197" s="316">
        <v>0</v>
      </c>
      <c r="Z1197" s="316">
        <v>0</v>
      </c>
      <c r="AA1197" s="316">
        <v>0</v>
      </c>
      <c r="AB1197" s="316">
        <v>0</v>
      </c>
      <c r="AC1197" s="316">
        <v>0</v>
      </c>
      <c r="AD1197" s="316">
        <v>0</v>
      </c>
      <c r="AE1197" s="316">
        <v>0</v>
      </c>
      <c r="AF1197" s="316">
        <v>0</v>
      </c>
      <c r="AG1197" s="316">
        <v>0</v>
      </c>
      <c r="AH1197" s="316">
        <v>0</v>
      </c>
      <c r="AI1197" s="316">
        <v>0</v>
      </c>
      <c r="AJ1197" s="316">
        <v>0</v>
      </c>
      <c r="AK1197" s="316">
        <v>0</v>
      </c>
      <c r="AL1197" s="316">
        <v>0</v>
      </c>
    </row>
    <row r="1198" spans="1:38">
      <c r="A1198" s="316">
        <v>1523</v>
      </c>
      <c r="B1198" s="316" t="s">
        <v>216</v>
      </c>
      <c r="C1198" s="316" t="s">
        <v>3926</v>
      </c>
      <c r="D1198" s="316">
        <f t="shared" si="18"/>
        <v>0</v>
      </c>
      <c r="G1198" s="316">
        <v>0</v>
      </c>
      <c r="H1198" s="316">
        <v>0</v>
      </c>
      <c r="I1198" s="316">
        <v>0</v>
      </c>
      <c r="J1198" s="316">
        <v>0</v>
      </c>
      <c r="K1198" s="316">
        <v>0</v>
      </c>
      <c r="L1198" s="316">
        <v>0</v>
      </c>
      <c r="M1198" s="316">
        <v>0</v>
      </c>
      <c r="N1198" s="316">
        <v>0</v>
      </c>
      <c r="O1198" s="316">
        <v>0</v>
      </c>
      <c r="P1198" s="316">
        <v>0</v>
      </c>
      <c r="Q1198" s="316">
        <v>0</v>
      </c>
      <c r="R1198" s="316">
        <v>0</v>
      </c>
      <c r="S1198" s="316">
        <v>0</v>
      </c>
      <c r="T1198" s="316">
        <v>0</v>
      </c>
      <c r="U1198" s="316">
        <v>0</v>
      </c>
      <c r="V1198" s="316">
        <v>0</v>
      </c>
      <c r="W1198" s="316">
        <v>0</v>
      </c>
      <c r="X1198" s="316">
        <v>0</v>
      </c>
      <c r="Y1198" s="316">
        <v>0</v>
      </c>
      <c r="Z1198" s="316">
        <v>0</v>
      </c>
      <c r="AA1198" s="316">
        <v>0</v>
      </c>
      <c r="AB1198" s="316">
        <v>0</v>
      </c>
      <c r="AC1198" s="316">
        <v>0</v>
      </c>
      <c r="AD1198" s="316">
        <v>0</v>
      </c>
      <c r="AE1198" s="316">
        <v>0</v>
      </c>
      <c r="AF1198" s="316">
        <v>0</v>
      </c>
      <c r="AG1198" s="316">
        <v>0</v>
      </c>
      <c r="AH1198" s="316">
        <v>0</v>
      </c>
      <c r="AI1198" s="316">
        <v>0</v>
      </c>
      <c r="AJ1198" s="316">
        <v>0</v>
      </c>
      <c r="AK1198" s="316">
        <v>0</v>
      </c>
      <c r="AL1198" s="316">
        <v>0</v>
      </c>
    </row>
    <row r="1199" spans="1:38">
      <c r="A1199" s="316">
        <v>1525</v>
      </c>
      <c r="B1199" s="316" t="s">
        <v>216</v>
      </c>
      <c r="C1199" s="316" t="s">
        <v>3927</v>
      </c>
      <c r="D1199" s="316">
        <f t="shared" si="18"/>
        <v>0</v>
      </c>
      <c r="G1199" s="316">
        <v>0</v>
      </c>
      <c r="H1199" s="316">
        <v>0</v>
      </c>
      <c r="I1199" s="316">
        <v>0</v>
      </c>
      <c r="J1199" s="316">
        <v>0</v>
      </c>
      <c r="K1199" s="316">
        <v>0</v>
      </c>
      <c r="L1199" s="316">
        <v>0</v>
      </c>
      <c r="M1199" s="316">
        <v>0</v>
      </c>
      <c r="N1199" s="316">
        <v>0</v>
      </c>
      <c r="O1199" s="316">
        <v>0</v>
      </c>
      <c r="P1199" s="316">
        <v>0</v>
      </c>
      <c r="Q1199" s="316">
        <v>0</v>
      </c>
      <c r="R1199" s="316">
        <v>0</v>
      </c>
      <c r="S1199" s="316">
        <v>0</v>
      </c>
      <c r="T1199" s="316">
        <v>0</v>
      </c>
      <c r="U1199" s="316">
        <v>0</v>
      </c>
      <c r="V1199" s="316">
        <v>0</v>
      </c>
      <c r="W1199" s="316">
        <v>0</v>
      </c>
      <c r="X1199" s="316">
        <v>0</v>
      </c>
      <c r="Y1199" s="316">
        <v>0</v>
      </c>
      <c r="Z1199" s="316">
        <v>0</v>
      </c>
      <c r="AA1199" s="316">
        <v>0</v>
      </c>
      <c r="AB1199" s="316">
        <v>0</v>
      </c>
      <c r="AC1199" s="316">
        <v>0</v>
      </c>
      <c r="AD1199" s="316">
        <v>0</v>
      </c>
      <c r="AE1199" s="316">
        <v>0</v>
      </c>
      <c r="AF1199" s="316">
        <v>0</v>
      </c>
      <c r="AG1199" s="316">
        <v>0</v>
      </c>
      <c r="AH1199" s="316">
        <v>0</v>
      </c>
      <c r="AI1199" s="316">
        <v>0</v>
      </c>
      <c r="AJ1199" s="316">
        <v>0</v>
      </c>
      <c r="AK1199" s="316">
        <v>0</v>
      </c>
      <c r="AL1199" s="316">
        <v>0</v>
      </c>
    </row>
    <row r="1200" spans="1:38">
      <c r="A1200" s="316">
        <v>1527</v>
      </c>
      <c r="B1200" s="316" t="s">
        <v>216</v>
      </c>
      <c r="C1200" s="316" t="s">
        <v>3928</v>
      </c>
      <c r="D1200" s="316">
        <f t="shared" si="18"/>
        <v>0</v>
      </c>
      <c r="G1200" s="316">
        <v>0</v>
      </c>
      <c r="H1200" s="316">
        <v>0</v>
      </c>
      <c r="I1200" s="316">
        <v>0</v>
      </c>
      <c r="J1200" s="316">
        <v>0</v>
      </c>
      <c r="K1200" s="316">
        <v>0</v>
      </c>
      <c r="L1200" s="316">
        <v>0</v>
      </c>
      <c r="M1200" s="316">
        <v>0</v>
      </c>
      <c r="N1200" s="316">
        <v>0</v>
      </c>
      <c r="O1200" s="316">
        <v>0</v>
      </c>
      <c r="P1200" s="316">
        <v>0</v>
      </c>
      <c r="Q1200" s="316">
        <v>0</v>
      </c>
      <c r="R1200" s="316">
        <v>0</v>
      </c>
      <c r="S1200" s="316">
        <v>0</v>
      </c>
      <c r="T1200" s="316">
        <v>0</v>
      </c>
      <c r="U1200" s="316">
        <v>0</v>
      </c>
      <c r="V1200" s="316">
        <v>0</v>
      </c>
      <c r="W1200" s="316">
        <v>0</v>
      </c>
      <c r="X1200" s="316">
        <v>0</v>
      </c>
      <c r="Y1200" s="316">
        <v>0</v>
      </c>
      <c r="Z1200" s="316">
        <v>0</v>
      </c>
      <c r="AA1200" s="316">
        <v>0</v>
      </c>
      <c r="AB1200" s="316">
        <v>0</v>
      </c>
      <c r="AC1200" s="316">
        <v>0</v>
      </c>
      <c r="AD1200" s="316">
        <v>0</v>
      </c>
      <c r="AE1200" s="316">
        <v>0</v>
      </c>
      <c r="AF1200" s="316">
        <v>0</v>
      </c>
      <c r="AG1200" s="316">
        <v>0</v>
      </c>
      <c r="AH1200" s="316">
        <v>0</v>
      </c>
      <c r="AI1200" s="316">
        <v>0</v>
      </c>
      <c r="AJ1200" s="316">
        <v>0</v>
      </c>
      <c r="AK1200" s="316">
        <v>0</v>
      </c>
      <c r="AL1200" s="316">
        <v>0</v>
      </c>
    </row>
    <row r="1201" spans="1:38">
      <c r="A1201" s="316">
        <v>1528</v>
      </c>
      <c r="B1201" s="316" t="s">
        <v>216</v>
      </c>
      <c r="C1201" s="316" t="s">
        <v>3929</v>
      </c>
      <c r="D1201" s="316">
        <f t="shared" si="18"/>
        <v>0</v>
      </c>
      <c r="G1201" s="316">
        <v>0</v>
      </c>
      <c r="H1201" s="316">
        <v>0</v>
      </c>
      <c r="I1201" s="316">
        <v>0</v>
      </c>
      <c r="J1201" s="316">
        <v>0</v>
      </c>
      <c r="K1201" s="316">
        <v>0</v>
      </c>
      <c r="L1201" s="316">
        <v>0</v>
      </c>
      <c r="M1201" s="316">
        <v>0</v>
      </c>
      <c r="N1201" s="316">
        <v>0</v>
      </c>
      <c r="O1201" s="316">
        <v>0</v>
      </c>
      <c r="P1201" s="316">
        <v>0</v>
      </c>
      <c r="Q1201" s="316">
        <v>0</v>
      </c>
      <c r="R1201" s="316">
        <v>0</v>
      </c>
      <c r="S1201" s="316">
        <v>0</v>
      </c>
      <c r="T1201" s="316">
        <v>0</v>
      </c>
      <c r="U1201" s="316">
        <v>0</v>
      </c>
      <c r="V1201" s="316">
        <v>0</v>
      </c>
      <c r="W1201" s="316">
        <v>0</v>
      </c>
      <c r="X1201" s="316">
        <v>0</v>
      </c>
      <c r="Y1201" s="316">
        <v>0</v>
      </c>
      <c r="Z1201" s="316">
        <v>0</v>
      </c>
      <c r="AA1201" s="316">
        <v>0</v>
      </c>
      <c r="AB1201" s="316">
        <v>0</v>
      </c>
      <c r="AC1201" s="316">
        <v>0</v>
      </c>
      <c r="AD1201" s="316">
        <v>0</v>
      </c>
      <c r="AE1201" s="316">
        <v>0</v>
      </c>
      <c r="AF1201" s="316">
        <v>0</v>
      </c>
      <c r="AG1201" s="316">
        <v>0</v>
      </c>
      <c r="AH1201" s="316">
        <v>0</v>
      </c>
      <c r="AI1201" s="316">
        <v>0</v>
      </c>
      <c r="AJ1201" s="316">
        <v>0</v>
      </c>
      <c r="AK1201" s="316">
        <v>0</v>
      </c>
      <c r="AL1201" s="316">
        <v>0</v>
      </c>
    </row>
    <row r="1202" spans="1:38">
      <c r="A1202" s="316">
        <v>1529</v>
      </c>
      <c r="B1202" s="316" t="s">
        <v>216</v>
      </c>
      <c r="C1202" s="316" t="s">
        <v>3930</v>
      </c>
      <c r="D1202" s="316">
        <f t="shared" si="18"/>
        <v>0</v>
      </c>
      <c r="G1202" s="316">
        <v>0</v>
      </c>
      <c r="H1202" s="316">
        <v>0</v>
      </c>
      <c r="I1202" s="316">
        <v>0</v>
      </c>
      <c r="J1202" s="316">
        <v>0</v>
      </c>
      <c r="K1202" s="316">
        <v>0</v>
      </c>
      <c r="L1202" s="316">
        <v>0</v>
      </c>
      <c r="M1202" s="316">
        <v>0</v>
      </c>
      <c r="N1202" s="316">
        <v>0</v>
      </c>
      <c r="O1202" s="316">
        <v>0</v>
      </c>
      <c r="P1202" s="316">
        <v>0</v>
      </c>
      <c r="Q1202" s="316">
        <v>0</v>
      </c>
      <c r="R1202" s="316">
        <v>0</v>
      </c>
      <c r="S1202" s="316">
        <v>0</v>
      </c>
      <c r="T1202" s="316">
        <v>0</v>
      </c>
      <c r="U1202" s="316">
        <v>0</v>
      </c>
      <c r="V1202" s="316">
        <v>0</v>
      </c>
      <c r="W1202" s="316">
        <v>0</v>
      </c>
      <c r="X1202" s="316">
        <v>0</v>
      </c>
      <c r="Y1202" s="316">
        <v>0</v>
      </c>
      <c r="Z1202" s="316">
        <v>0</v>
      </c>
      <c r="AA1202" s="316">
        <v>0</v>
      </c>
      <c r="AB1202" s="316">
        <v>0</v>
      </c>
      <c r="AC1202" s="316">
        <v>0</v>
      </c>
      <c r="AD1202" s="316">
        <v>0</v>
      </c>
      <c r="AE1202" s="316">
        <v>0</v>
      </c>
      <c r="AF1202" s="316">
        <v>0</v>
      </c>
      <c r="AG1202" s="316">
        <v>0</v>
      </c>
      <c r="AH1202" s="316">
        <v>0</v>
      </c>
      <c r="AI1202" s="316">
        <v>0</v>
      </c>
      <c r="AJ1202" s="316">
        <v>0</v>
      </c>
      <c r="AK1202" s="316">
        <v>0</v>
      </c>
      <c r="AL1202" s="316">
        <v>0</v>
      </c>
    </row>
    <row r="1203" spans="1:38">
      <c r="A1203" s="316">
        <v>1530</v>
      </c>
      <c r="B1203" s="316" t="s">
        <v>216</v>
      </c>
      <c r="C1203" s="316" t="s">
        <v>3931</v>
      </c>
      <c r="D1203" s="316">
        <f t="shared" si="18"/>
        <v>0</v>
      </c>
      <c r="G1203" s="316">
        <v>0</v>
      </c>
      <c r="H1203" s="316">
        <v>0</v>
      </c>
      <c r="I1203" s="316">
        <v>0</v>
      </c>
      <c r="J1203" s="316">
        <v>0</v>
      </c>
      <c r="K1203" s="316">
        <v>0</v>
      </c>
      <c r="L1203" s="316">
        <v>0</v>
      </c>
      <c r="M1203" s="316">
        <v>0</v>
      </c>
      <c r="N1203" s="316">
        <v>0</v>
      </c>
      <c r="O1203" s="316">
        <v>0</v>
      </c>
      <c r="P1203" s="316">
        <v>0</v>
      </c>
      <c r="Q1203" s="316">
        <v>0</v>
      </c>
      <c r="R1203" s="316">
        <v>0</v>
      </c>
      <c r="S1203" s="316">
        <v>0</v>
      </c>
      <c r="T1203" s="316">
        <v>0</v>
      </c>
      <c r="U1203" s="316">
        <v>0</v>
      </c>
      <c r="V1203" s="316">
        <v>0</v>
      </c>
      <c r="W1203" s="316">
        <v>0</v>
      </c>
      <c r="X1203" s="316">
        <v>0</v>
      </c>
      <c r="Y1203" s="316">
        <v>0</v>
      </c>
      <c r="Z1203" s="316">
        <v>0</v>
      </c>
      <c r="AA1203" s="316">
        <v>0</v>
      </c>
      <c r="AB1203" s="316">
        <v>0</v>
      </c>
      <c r="AC1203" s="316">
        <v>0</v>
      </c>
      <c r="AD1203" s="316">
        <v>0</v>
      </c>
      <c r="AE1203" s="316">
        <v>0</v>
      </c>
      <c r="AF1203" s="316">
        <v>0</v>
      </c>
      <c r="AG1203" s="316">
        <v>0</v>
      </c>
      <c r="AH1203" s="316">
        <v>0</v>
      </c>
      <c r="AI1203" s="316">
        <v>0</v>
      </c>
      <c r="AJ1203" s="316">
        <v>0</v>
      </c>
      <c r="AK1203" s="316">
        <v>0</v>
      </c>
      <c r="AL1203" s="316">
        <v>0</v>
      </c>
    </row>
    <row r="1204" spans="1:38">
      <c r="A1204" s="316">
        <v>1531</v>
      </c>
      <c r="B1204" s="316" t="s">
        <v>216</v>
      </c>
      <c r="C1204" s="316" t="s">
        <v>3932</v>
      </c>
      <c r="D1204" s="316">
        <f t="shared" si="18"/>
        <v>0</v>
      </c>
      <c r="G1204" s="316">
        <v>0</v>
      </c>
      <c r="H1204" s="316">
        <v>0</v>
      </c>
      <c r="I1204" s="316">
        <v>0</v>
      </c>
      <c r="J1204" s="316">
        <v>0</v>
      </c>
      <c r="K1204" s="316">
        <v>0</v>
      </c>
      <c r="L1204" s="316">
        <v>0</v>
      </c>
      <c r="M1204" s="316">
        <v>0</v>
      </c>
      <c r="N1204" s="316">
        <v>0</v>
      </c>
      <c r="O1204" s="316">
        <v>0</v>
      </c>
      <c r="P1204" s="316">
        <v>0</v>
      </c>
      <c r="Q1204" s="316">
        <v>0</v>
      </c>
      <c r="R1204" s="316">
        <v>0</v>
      </c>
      <c r="S1204" s="316">
        <v>0</v>
      </c>
      <c r="T1204" s="316">
        <v>0</v>
      </c>
      <c r="U1204" s="316">
        <v>0</v>
      </c>
      <c r="V1204" s="316">
        <v>0</v>
      </c>
      <c r="W1204" s="316">
        <v>0</v>
      </c>
      <c r="X1204" s="316">
        <v>0</v>
      </c>
      <c r="Y1204" s="316">
        <v>0</v>
      </c>
      <c r="Z1204" s="316">
        <v>0</v>
      </c>
      <c r="AA1204" s="316">
        <v>0</v>
      </c>
      <c r="AB1204" s="316">
        <v>0</v>
      </c>
      <c r="AC1204" s="316">
        <v>0</v>
      </c>
      <c r="AD1204" s="316">
        <v>0</v>
      </c>
      <c r="AE1204" s="316">
        <v>0</v>
      </c>
      <c r="AF1204" s="316">
        <v>0</v>
      </c>
      <c r="AG1204" s="316">
        <v>0</v>
      </c>
      <c r="AH1204" s="316">
        <v>0</v>
      </c>
      <c r="AI1204" s="316">
        <v>0</v>
      </c>
      <c r="AJ1204" s="316">
        <v>0</v>
      </c>
      <c r="AK1204" s="316">
        <v>0</v>
      </c>
      <c r="AL1204" s="316">
        <v>0</v>
      </c>
    </row>
    <row r="1205" spans="1:38">
      <c r="A1205" s="316">
        <v>1532</v>
      </c>
      <c r="B1205" s="316" t="s">
        <v>216</v>
      </c>
      <c r="C1205" s="316" t="s">
        <v>3933</v>
      </c>
      <c r="D1205" s="316">
        <f t="shared" si="18"/>
        <v>0</v>
      </c>
      <c r="G1205" s="316">
        <v>0</v>
      </c>
      <c r="H1205" s="316">
        <v>0</v>
      </c>
      <c r="I1205" s="316">
        <v>0</v>
      </c>
      <c r="J1205" s="316">
        <v>0</v>
      </c>
      <c r="K1205" s="316">
        <v>0</v>
      </c>
      <c r="L1205" s="316">
        <v>0</v>
      </c>
      <c r="M1205" s="316">
        <v>0</v>
      </c>
      <c r="N1205" s="316">
        <v>0</v>
      </c>
      <c r="O1205" s="316">
        <v>0</v>
      </c>
      <c r="P1205" s="316">
        <v>0</v>
      </c>
      <c r="Q1205" s="316">
        <v>0</v>
      </c>
      <c r="R1205" s="316">
        <v>0</v>
      </c>
      <c r="S1205" s="316">
        <v>0</v>
      </c>
      <c r="T1205" s="316">
        <v>0</v>
      </c>
      <c r="U1205" s="316">
        <v>0</v>
      </c>
      <c r="V1205" s="316">
        <v>0</v>
      </c>
      <c r="W1205" s="316">
        <v>0</v>
      </c>
      <c r="X1205" s="316">
        <v>0</v>
      </c>
      <c r="Y1205" s="316">
        <v>0</v>
      </c>
      <c r="Z1205" s="316">
        <v>0</v>
      </c>
      <c r="AA1205" s="316">
        <v>0</v>
      </c>
      <c r="AB1205" s="316">
        <v>0</v>
      </c>
      <c r="AC1205" s="316">
        <v>0</v>
      </c>
      <c r="AD1205" s="316">
        <v>0</v>
      </c>
      <c r="AE1205" s="316">
        <v>0</v>
      </c>
      <c r="AF1205" s="316">
        <v>0</v>
      </c>
      <c r="AG1205" s="316">
        <v>0</v>
      </c>
      <c r="AH1205" s="316">
        <v>0</v>
      </c>
      <c r="AI1205" s="316">
        <v>0</v>
      </c>
      <c r="AJ1205" s="316">
        <v>0</v>
      </c>
      <c r="AK1205" s="316">
        <v>0</v>
      </c>
      <c r="AL1205" s="316">
        <v>0</v>
      </c>
    </row>
    <row r="1206" spans="1:38">
      <c r="A1206" s="316">
        <v>1541</v>
      </c>
      <c r="B1206" s="316" t="s">
        <v>216</v>
      </c>
      <c r="C1206" s="316" t="s">
        <v>3934</v>
      </c>
      <c r="D1206" s="316">
        <f t="shared" si="18"/>
        <v>0</v>
      </c>
      <c r="G1206" s="316">
        <v>0</v>
      </c>
      <c r="H1206" s="316">
        <v>0</v>
      </c>
      <c r="I1206" s="316">
        <v>0</v>
      </c>
      <c r="J1206" s="316">
        <v>0</v>
      </c>
      <c r="K1206" s="316">
        <v>0</v>
      </c>
      <c r="L1206" s="316">
        <v>0</v>
      </c>
      <c r="M1206" s="316">
        <v>0</v>
      </c>
      <c r="N1206" s="316">
        <v>0</v>
      </c>
      <c r="O1206" s="316">
        <v>0</v>
      </c>
      <c r="P1206" s="316">
        <v>0</v>
      </c>
      <c r="Q1206" s="316">
        <v>0</v>
      </c>
      <c r="R1206" s="316">
        <v>0</v>
      </c>
      <c r="S1206" s="316">
        <v>0</v>
      </c>
      <c r="T1206" s="316">
        <v>0</v>
      </c>
      <c r="U1206" s="316">
        <v>0</v>
      </c>
      <c r="V1206" s="316">
        <v>0</v>
      </c>
      <c r="W1206" s="316">
        <v>0</v>
      </c>
      <c r="X1206" s="316">
        <v>0</v>
      </c>
      <c r="Y1206" s="316">
        <v>0</v>
      </c>
      <c r="Z1206" s="316">
        <v>0</v>
      </c>
      <c r="AA1206" s="316">
        <v>0</v>
      </c>
      <c r="AB1206" s="316">
        <v>0</v>
      </c>
      <c r="AC1206" s="316">
        <v>0</v>
      </c>
      <c r="AD1206" s="316">
        <v>0</v>
      </c>
      <c r="AE1206" s="316">
        <v>0</v>
      </c>
      <c r="AF1206" s="316">
        <v>0</v>
      </c>
      <c r="AG1206" s="316">
        <v>0</v>
      </c>
      <c r="AH1206" s="316">
        <v>0</v>
      </c>
      <c r="AI1206" s="316">
        <v>0</v>
      </c>
      <c r="AJ1206" s="316">
        <v>0</v>
      </c>
      <c r="AK1206" s="316">
        <v>0</v>
      </c>
      <c r="AL1206" s="316">
        <v>0</v>
      </c>
    </row>
    <row r="1207" spans="1:38">
      <c r="A1207" s="316">
        <v>1542</v>
      </c>
      <c r="B1207" s="316" t="s">
        <v>216</v>
      </c>
      <c r="C1207" s="316" t="s">
        <v>3935</v>
      </c>
      <c r="D1207" s="316">
        <f t="shared" si="18"/>
        <v>4000</v>
      </c>
      <c r="G1207" s="316">
        <v>0</v>
      </c>
      <c r="H1207" s="316">
        <v>0</v>
      </c>
      <c r="I1207" s="316">
        <v>0</v>
      </c>
      <c r="J1207" s="316">
        <v>0</v>
      </c>
      <c r="K1207" s="316">
        <v>0</v>
      </c>
      <c r="L1207" s="316">
        <v>0</v>
      </c>
      <c r="M1207" s="316">
        <v>0</v>
      </c>
      <c r="N1207" s="316">
        <v>0</v>
      </c>
      <c r="O1207" s="316">
        <v>0</v>
      </c>
      <c r="P1207" s="316">
        <v>1000</v>
      </c>
      <c r="Q1207" s="316">
        <v>0</v>
      </c>
      <c r="R1207" s="316">
        <v>0</v>
      </c>
      <c r="S1207" s="316">
        <v>1000</v>
      </c>
      <c r="T1207" s="316">
        <v>0</v>
      </c>
      <c r="U1207" s="316">
        <v>0</v>
      </c>
      <c r="V1207" s="316">
        <v>0</v>
      </c>
      <c r="W1207" s="316">
        <v>0</v>
      </c>
      <c r="X1207" s="316">
        <v>0</v>
      </c>
      <c r="Y1207" s="316">
        <v>0</v>
      </c>
      <c r="Z1207" s="316">
        <v>1000</v>
      </c>
      <c r="AA1207" s="316">
        <v>0</v>
      </c>
      <c r="AB1207" s="316">
        <v>0</v>
      </c>
      <c r="AC1207" s="316">
        <v>0</v>
      </c>
      <c r="AD1207" s="316">
        <v>0</v>
      </c>
      <c r="AE1207" s="316">
        <v>0</v>
      </c>
      <c r="AF1207" s="316">
        <v>0</v>
      </c>
      <c r="AG1207" s="316">
        <v>1000</v>
      </c>
      <c r="AH1207" s="316">
        <v>0</v>
      </c>
      <c r="AI1207" s="316">
        <v>0</v>
      </c>
      <c r="AJ1207" s="316">
        <v>0</v>
      </c>
      <c r="AK1207" s="316">
        <v>0</v>
      </c>
      <c r="AL1207" s="316">
        <v>4000</v>
      </c>
    </row>
    <row r="1208" spans="1:38">
      <c r="A1208" s="316">
        <v>1543</v>
      </c>
      <c r="B1208" s="316" t="s">
        <v>3899</v>
      </c>
      <c r="C1208" s="316" t="s">
        <v>3936</v>
      </c>
      <c r="D1208" s="316">
        <f t="shared" si="18"/>
        <v>0</v>
      </c>
      <c r="G1208" s="316">
        <v>0</v>
      </c>
      <c r="H1208" s="316">
        <v>0</v>
      </c>
      <c r="I1208" s="316">
        <v>0</v>
      </c>
      <c r="J1208" s="316">
        <v>0</v>
      </c>
      <c r="K1208" s="316">
        <v>0</v>
      </c>
      <c r="L1208" s="316">
        <v>0</v>
      </c>
      <c r="M1208" s="316">
        <v>0</v>
      </c>
      <c r="N1208" s="316">
        <v>0</v>
      </c>
      <c r="O1208" s="316">
        <v>0</v>
      </c>
      <c r="P1208" s="316">
        <v>0</v>
      </c>
      <c r="Q1208" s="316">
        <v>0</v>
      </c>
      <c r="R1208" s="316">
        <v>0</v>
      </c>
      <c r="S1208" s="316">
        <v>0</v>
      </c>
      <c r="T1208" s="316">
        <v>0</v>
      </c>
      <c r="U1208" s="316">
        <v>0</v>
      </c>
      <c r="V1208" s="316">
        <v>0</v>
      </c>
      <c r="W1208" s="316">
        <v>0</v>
      </c>
      <c r="X1208" s="316">
        <v>0</v>
      </c>
      <c r="Y1208" s="316">
        <v>0</v>
      </c>
      <c r="Z1208" s="316">
        <v>0</v>
      </c>
      <c r="AA1208" s="316">
        <v>0</v>
      </c>
      <c r="AB1208" s="316">
        <v>0</v>
      </c>
      <c r="AC1208" s="316">
        <v>0</v>
      </c>
      <c r="AD1208" s="316">
        <v>0</v>
      </c>
      <c r="AE1208" s="316">
        <v>0</v>
      </c>
      <c r="AF1208" s="316">
        <v>0</v>
      </c>
      <c r="AG1208" s="316">
        <v>0</v>
      </c>
      <c r="AH1208" s="316">
        <v>0</v>
      </c>
      <c r="AI1208" s="316">
        <v>0</v>
      </c>
      <c r="AJ1208" s="316">
        <v>0</v>
      </c>
      <c r="AK1208" s="316">
        <v>0</v>
      </c>
      <c r="AL1208" s="316">
        <v>0</v>
      </c>
    </row>
    <row r="1209" spans="1:38">
      <c r="A1209" s="316">
        <v>1544</v>
      </c>
      <c r="B1209" s="316" t="s">
        <v>3899</v>
      </c>
      <c r="C1209" s="316" t="s">
        <v>3937</v>
      </c>
      <c r="D1209" s="316">
        <f t="shared" si="18"/>
        <v>0</v>
      </c>
      <c r="G1209" s="316">
        <v>0</v>
      </c>
      <c r="H1209" s="316">
        <v>0</v>
      </c>
      <c r="I1209" s="316">
        <v>0</v>
      </c>
      <c r="J1209" s="316">
        <v>0</v>
      </c>
      <c r="K1209" s="316">
        <v>0</v>
      </c>
      <c r="L1209" s="316">
        <v>0</v>
      </c>
      <c r="M1209" s="316">
        <v>0</v>
      </c>
      <c r="N1209" s="316">
        <v>0</v>
      </c>
      <c r="O1209" s="316">
        <v>0</v>
      </c>
      <c r="P1209" s="316">
        <v>0</v>
      </c>
      <c r="Q1209" s="316">
        <v>0</v>
      </c>
      <c r="R1209" s="316">
        <v>0</v>
      </c>
      <c r="S1209" s="316">
        <v>0</v>
      </c>
      <c r="T1209" s="316">
        <v>0</v>
      </c>
      <c r="U1209" s="316">
        <v>0</v>
      </c>
      <c r="V1209" s="316">
        <v>0</v>
      </c>
      <c r="W1209" s="316">
        <v>0</v>
      </c>
      <c r="X1209" s="316">
        <v>0</v>
      </c>
      <c r="Y1209" s="316">
        <v>0</v>
      </c>
      <c r="Z1209" s="316">
        <v>0</v>
      </c>
      <c r="AA1209" s="316">
        <v>0</v>
      </c>
      <c r="AB1209" s="316">
        <v>0</v>
      </c>
      <c r="AC1209" s="316">
        <v>0</v>
      </c>
      <c r="AD1209" s="316">
        <v>0</v>
      </c>
      <c r="AE1209" s="316">
        <v>0</v>
      </c>
      <c r="AF1209" s="316">
        <v>0</v>
      </c>
      <c r="AG1209" s="316">
        <v>0</v>
      </c>
      <c r="AH1209" s="316">
        <v>0</v>
      </c>
      <c r="AI1209" s="316">
        <v>0</v>
      </c>
      <c r="AJ1209" s="316">
        <v>0</v>
      </c>
      <c r="AK1209" s="316">
        <v>0</v>
      </c>
      <c r="AL1209" s="316">
        <v>0</v>
      </c>
    </row>
    <row r="1210" spans="1:38">
      <c r="A1210" s="316">
        <v>1545</v>
      </c>
      <c r="B1210" s="316" t="s">
        <v>216</v>
      </c>
      <c r="C1210" s="316" t="s">
        <v>3938</v>
      </c>
      <c r="D1210" s="316">
        <f t="shared" si="18"/>
        <v>4400</v>
      </c>
      <c r="G1210" s="316">
        <v>0</v>
      </c>
      <c r="H1210" s="316">
        <v>0</v>
      </c>
      <c r="I1210" s="316">
        <v>0</v>
      </c>
      <c r="J1210" s="316">
        <v>0</v>
      </c>
      <c r="K1210" s="316">
        <v>0</v>
      </c>
      <c r="L1210" s="316">
        <v>800</v>
      </c>
      <c r="M1210" s="316">
        <v>0</v>
      </c>
      <c r="N1210" s="316">
        <v>0</v>
      </c>
      <c r="O1210" s="316">
        <v>0</v>
      </c>
      <c r="P1210" s="316">
        <v>0</v>
      </c>
      <c r="Q1210" s="316">
        <v>0</v>
      </c>
      <c r="R1210" s="316">
        <v>800</v>
      </c>
      <c r="S1210" s="316">
        <v>0</v>
      </c>
      <c r="T1210" s="316">
        <v>0</v>
      </c>
      <c r="U1210" s="316">
        <v>0</v>
      </c>
      <c r="V1210" s="316">
        <v>0</v>
      </c>
      <c r="W1210" s="316">
        <v>0</v>
      </c>
      <c r="X1210" s="316">
        <v>800</v>
      </c>
      <c r="Y1210" s="316">
        <v>0</v>
      </c>
      <c r="Z1210" s="316">
        <v>0</v>
      </c>
      <c r="AA1210" s="316">
        <v>0</v>
      </c>
      <c r="AB1210" s="316">
        <v>0</v>
      </c>
      <c r="AC1210" s="316">
        <v>0</v>
      </c>
      <c r="AD1210" s="316">
        <v>0</v>
      </c>
      <c r="AE1210" s="316">
        <v>1000</v>
      </c>
      <c r="AF1210" s="316">
        <v>0</v>
      </c>
      <c r="AG1210" s="316">
        <v>0</v>
      </c>
      <c r="AH1210" s="316">
        <v>1000</v>
      </c>
      <c r="AI1210" s="316">
        <v>0</v>
      </c>
      <c r="AJ1210" s="316">
        <v>0</v>
      </c>
      <c r="AK1210" s="316">
        <v>0</v>
      </c>
      <c r="AL1210" s="316">
        <v>4400</v>
      </c>
    </row>
    <row r="1211" spans="1:38">
      <c r="A1211" s="316">
        <v>1546</v>
      </c>
      <c r="B1211" s="316" t="s">
        <v>216</v>
      </c>
      <c r="C1211" s="316" t="s">
        <v>3939</v>
      </c>
      <c r="D1211" s="316">
        <f t="shared" si="18"/>
        <v>4400</v>
      </c>
      <c r="G1211" s="316">
        <v>0</v>
      </c>
      <c r="H1211" s="316">
        <v>0</v>
      </c>
      <c r="I1211" s="316">
        <v>0</v>
      </c>
      <c r="J1211" s="316">
        <v>0</v>
      </c>
      <c r="K1211" s="316">
        <v>0</v>
      </c>
      <c r="L1211" s="316">
        <v>800</v>
      </c>
      <c r="M1211" s="316">
        <v>0</v>
      </c>
      <c r="N1211" s="316">
        <v>0</v>
      </c>
      <c r="O1211" s="316">
        <v>0</v>
      </c>
      <c r="P1211" s="316">
        <v>0</v>
      </c>
      <c r="Q1211" s="316">
        <v>0</v>
      </c>
      <c r="R1211" s="316">
        <v>800</v>
      </c>
      <c r="S1211" s="316">
        <v>0</v>
      </c>
      <c r="T1211" s="316">
        <v>0</v>
      </c>
      <c r="U1211" s="316">
        <v>0</v>
      </c>
      <c r="V1211" s="316">
        <v>0</v>
      </c>
      <c r="W1211" s="316">
        <v>0</v>
      </c>
      <c r="X1211" s="316">
        <v>800</v>
      </c>
      <c r="Y1211" s="316">
        <v>0</v>
      </c>
      <c r="Z1211" s="316">
        <v>0</v>
      </c>
      <c r="AA1211" s="316">
        <v>0</v>
      </c>
      <c r="AB1211" s="316">
        <v>0</v>
      </c>
      <c r="AC1211" s="316">
        <v>0</v>
      </c>
      <c r="AD1211" s="316">
        <v>0</v>
      </c>
      <c r="AE1211" s="316">
        <v>1000</v>
      </c>
      <c r="AF1211" s="316">
        <v>0</v>
      </c>
      <c r="AG1211" s="316">
        <v>0</v>
      </c>
      <c r="AH1211" s="316">
        <v>1000</v>
      </c>
      <c r="AI1211" s="316">
        <v>0</v>
      </c>
      <c r="AJ1211" s="316">
        <v>0</v>
      </c>
      <c r="AK1211" s="316">
        <v>0</v>
      </c>
      <c r="AL1211" s="316">
        <v>4400</v>
      </c>
    </row>
    <row r="1212" spans="1:38">
      <c r="A1212" s="316">
        <v>1547</v>
      </c>
      <c r="B1212" s="316" t="s">
        <v>216</v>
      </c>
      <c r="C1212" s="316" t="s">
        <v>3940</v>
      </c>
      <c r="D1212" s="316">
        <f t="shared" si="18"/>
        <v>6000</v>
      </c>
      <c r="G1212" s="316">
        <v>0</v>
      </c>
      <c r="H1212" s="316">
        <v>0</v>
      </c>
      <c r="I1212" s="316">
        <v>0</v>
      </c>
      <c r="J1212" s="316">
        <v>0</v>
      </c>
      <c r="K1212" s="316">
        <v>0</v>
      </c>
      <c r="L1212" s="316">
        <v>1200</v>
      </c>
      <c r="M1212" s="316">
        <v>0</v>
      </c>
      <c r="N1212" s="316">
        <v>0</v>
      </c>
      <c r="O1212" s="316">
        <v>0</v>
      </c>
      <c r="P1212" s="316">
        <v>0</v>
      </c>
      <c r="Q1212" s="316">
        <v>0</v>
      </c>
      <c r="R1212" s="316">
        <v>1200</v>
      </c>
      <c r="S1212" s="316">
        <v>0</v>
      </c>
      <c r="T1212" s="316">
        <v>0</v>
      </c>
      <c r="U1212" s="316">
        <v>0</v>
      </c>
      <c r="V1212" s="316">
        <v>0</v>
      </c>
      <c r="W1212" s="316">
        <v>0</v>
      </c>
      <c r="X1212" s="316">
        <v>0</v>
      </c>
      <c r="Y1212" s="316">
        <v>1200</v>
      </c>
      <c r="Z1212" s="316">
        <v>0</v>
      </c>
      <c r="AA1212" s="316">
        <v>0</v>
      </c>
      <c r="AB1212" s="316">
        <v>0</v>
      </c>
      <c r="AC1212" s="316">
        <v>0</v>
      </c>
      <c r="AD1212" s="316">
        <v>0</v>
      </c>
      <c r="AE1212" s="316">
        <v>1200</v>
      </c>
      <c r="AF1212" s="316">
        <v>0</v>
      </c>
      <c r="AG1212" s="316">
        <v>0</v>
      </c>
      <c r="AH1212" s="316">
        <v>1200</v>
      </c>
      <c r="AI1212" s="316">
        <v>0</v>
      </c>
      <c r="AJ1212" s="316">
        <v>0</v>
      </c>
      <c r="AK1212" s="316">
        <v>0</v>
      </c>
      <c r="AL1212" s="316">
        <v>6000</v>
      </c>
    </row>
    <row r="1213" spans="1:38">
      <c r="A1213" s="316">
        <v>1548</v>
      </c>
      <c r="B1213" s="316" t="s">
        <v>216</v>
      </c>
      <c r="C1213" s="316" t="s">
        <v>3941</v>
      </c>
      <c r="D1213" s="316">
        <f t="shared" si="18"/>
        <v>6000</v>
      </c>
      <c r="G1213" s="316">
        <v>0</v>
      </c>
      <c r="H1213" s="316">
        <v>0</v>
      </c>
      <c r="I1213" s="316">
        <v>0</v>
      </c>
      <c r="J1213" s="316">
        <v>0</v>
      </c>
      <c r="K1213" s="316">
        <v>0</v>
      </c>
      <c r="L1213" s="316">
        <v>1200</v>
      </c>
      <c r="M1213" s="316">
        <v>0</v>
      </c>
      <c r="N1213" s="316">
        <v>0</v>
      </c>
      <c r="O1213" s="316">
        <v>0</v>
      </c>
      <c r="P1213" s="316">
        <v>0</v>
      </c>
      <c r="Q1213" s="316">
        <v>0</v>
      </c>
      <c r="R1213" s="316">
        <v>1200</v>
      </c>
      <c r="S1213" s="316">
        <v>0</v>
      </c>
      <c r="T1213" s="316">
        <v>0</v>
      </c>
      <c r="U1213" s="316">
        <v>0</v>
      </c>
      <c r="V1213" s="316">
        <v>0</v>
      </c>
      <c r="W1213" s="316">
        <v>0</v>
      </c>
      <c r="X1213" s="316">
        <v>0</v>
      </c>
      <c r="Y1213" s="316">
        <v>1200</v>
      </c>
      <c r="Z1213" s="316">
        <v>0</v>
      </c>
      <c r="AA1213" s="316">
        <v>0</v>
      </c>
      <c r="AB1213" s="316">
        <v>0</v>
      </c>
      <c r="AC1213" s="316">
        <v>0</v>
      </c>
      <c r="AD1213" s="316">
        <v>0</v>
      </c>
      <c r="AE1213" s="316">
        <v>1200</v>
      </c>
      <c r="AF1213" s="316">
        <v>0</v>
      </c>
      <c r="AG1213" s="316">
        <v>0</v>
      </c>
      <c r="AH1213" s="316">
        <v>1200</v>
      </c>
      <c r="AI1213" s="316">
        <v>0</v>
      </c>
      <c r="AJ1213" s="316">
        <v>0</v>
      </c>
      <c r="AK1213" s="316">
        <v>0</v>
      </c>
      <c r="AL1213" s="316">
        <v>6000</v>
      </c>
    </row>
    <row r="1214" spans="1:38">
      <c r="A1214" s="316">
        <v>1549</v>
      </c>
      <c r="B1214" s="316" t="s">
        <v>216</v>
      </c>
      <c r="C1214" s="316" t="s">
        <v>3942</v>
      </c>
      <c r="D1214" s="316">
        <f t="shared" si="18"/>
        <v>1600</v>
      </c>
      <c r="G1214" s="316">
        <v>0</v>
      </c>
      <c r="H1214" s="316">
        <v>0</v>
      </c>
      <c r="I1214" s="316">
        <v>0</v>
      </c>
      <c r="J1214" s="316">
        <v>0</v>
      </c>
      <c r="K1214" s="316">
        <v>0</v>
      </c>
      <c r="L1214" s="316">
        <v>0</v>
      </c>
      <c r="M1214" s="316">
        <v>0</v>
      </c>
      <c r="N1214" s="316">
        <v>0</v>
      </c>
      <c r="O1214" s="316">
        <v>0</v>
      </c>
      <c r="P1214" s="316">
        <v>0</v>
      </c>
      <c r="Q1214" s="316">
        <v>0</v>
      </c>
      <c r="R1214" s="316">
        <v>0</v>
      </c>
      <c r="S1214" s="316">
        <v>0</v>
      </c>
      <c r="T1214" s="316">
        <v>0</v>
      </c>
      <c r="U1214" s="316">
        <v>0</v>
      </c>
      <c r="V1214" s="316">
        <v>0</v>
      </c>
      <c r="W1214" s="316">
        <v>0</v>
      </c>
      <c r="X1214" s="316">
        <v>0</v>
      </c>
      <c r="Y1214" s="316">
        <v>0</v>
      </c>
      <c r="Z1214" s="316">
        <v>0</v>
      </c>
      <c r="AA1214" s="316">
        <v>800</v>
      </c>
      <c r="AB1214" s="316">
        <v>0</v>
      </c>
      <c r="AC1214" s="316">
        <v>0</v>
      </c>
      <c r="AD1214" s="316">
        <v>0</v>
      </c>
      <c r="AE1214" s="316">
        <v>0</v>
      </c>
      <c r="AF1214" s="316">
        <v>0</v>
      </c>
      <c r="AG1214" s="316">
        <v>0</v>
      </c>
      <c r="AH1214" s="316">
        <v>800</v>
      </c>
      <c r="AI1214" s="316">
        <v>0</v>
      </c>
      <c r="AJ1214" s="316">
        <v>0</v>
      </c>
      <c r="AK1214" s="316">
        <v>0</v>
      </c>
      <c r="AL1214" s="316">
        <v>1600</v>
      </c>
    </row>
    <row r="1215" spans="1:38">
      <c r="A1215" s="316">
        <v>1550</v>
      </c>
      <c r="B1215" s="316" t="s">
        <v>216</v>
      </c>
      <c r="C1215" s="316" t="s">
        <v>3943</v>
      </c>
      <c r="D1215" s="316">
        <f t="shared" si="18"/>
        <v>2400</v>
      </c>
      <c r="G1215" s="316">
        <v>0</v>
      </c>
      <c r="H1215" s="316">
        <v>0</v>
      </c>
      <c r="I1215" s="316">
        <v>0</v>
      </c>
      <c r="J1215" s="316">
        <v>0</v>
      </c>
      <c r="K1215" s="316">
        <v>0</v>
      </c>
      <c r="L1215" s="316">
        <v>0</v>
      </c>
      <c r="M1215" s="316">
        <v>0</v>
      </c>
      <c r="N1215" s="316">
        <v>0</v>
      </c>
      <c r="O1215" s="316">
        <v>0</v>
      </c>
      <c r="P1215" s="316">
        <v>0</v>
      </c>
      <c r="Q1215" s="316">
        <v>0</v>
      </c>
      <c r="R1215" s="316">
        <v>800</v>
      </c>
      <c r="S1215" s="316">
        <v>0</v>
      </c>
      <c r="T1215" s="316">
        <v>0</v>
      </c>
      <c r="U1215" s="316">
        <v>0</v>
      </c>
      <c r="V1215" s="316">
        <v>0</v>
      </c>
      <c r="W1215" s="316">
        <v>0</v>
      </c>
      <c r="X1215" s="316">
        <v>0</v>
      </c>
      <c r="Y1215" s="316">
        <v>0</v>
      </c>
      <c r="Z1215" s="316">
        <v>0</v>
      </c>
      <c r="AA1215" s="316">
        <v>800</v>
      </c>
      <c r="AB1215" s="316">
        <v>0</v>
      </c>
      <c r="AC1215" s="316">
        <v>0</v>
      </c>
      <c r="AD1215" s="316">
        <v>0</v>
      </c>
      <c r="AE1215" s="316">
        <v>0</v>
      </c>
      <c r="AF1215" s="316">
        <v>0</v>
      </c>
      <c r="AG1215" s="316">
        <v>0</v>
      </c>
      <c r="AH1215" s="316">
        <v>800</v>
      </c>
      <c r="AI1215" s="316">
        <v>0</v>
      </c>
      <c r="AJ1215" s="316">
        <v>0</v>
      </c>
      <c r="AK1215" s="316">
        <v>0</v>
      </c>
      <c r="AL1215" s="316">
        <v>2400</v>
      </c>
    </row>
    <row r="1216" spans="1:38">
      <c r="A1216" s="316">
        <v>1551</v>
      </c>
      <c r="B1216" s="316" t="s">
        <v>216</v>
      </c>
      <c r="C1216" s="316" t="s">
        <v>3944</v>
      </c>
      <c r="D1216" s="316">
        <f t="shared" si="18"/>
        <v>800</v>
      </c>
      <c r="G1216" s="316">
        <v>0</v>
      </c>
      <c r="H1216" s="316">
        <v>0</v>
      </c>
      <c r="I1216" s="316">
        <v>0</v>
      </c>
      <c r="J1216" s="316">
        <v>0</v>
      </c>
      <c r="K1216" s="316">
        <v>0</v>
      </c>
      <c r="L1216" s="316">
        <v>0</v>
      </c>
      <c r="M1216" s="316">
        <v>0</v>
      </c>
      <c r="N1216" s="316">
        <v>0</v>
      </c>
      <c r="O1216" s="316">
        <v>0</v>
      </c>
      <c r="P1216" s="316">
        <v>0</v>
      </c>
      <c r="Q1216" s="316">
        <v>0</v>
      </c>
      <c r="R1216" s="316">
        <v>0</v>
      </c>
      <c r="S1216" s="316">
        <v>800</v>
      </c>
      <c r="T1216" s="316">
        <v>0</v>
      </c>
      <c r="U1216" s="316">
        <v>0</v>
      </c>
      <c r="V1216" s="316">
        <v>0</v>
      </c>
      <c r="W1216" s="316">
        <v>0</v>
      </c>
      <c r="X1216" s="316">
        <v>0</v>
      </c>
      <c r="Y1216" s="316">
        <v>0</v>
      </c>
      <c r="Z1216" s="316">
        <v>0</v>
      </c>
      <c r="AA1216" s="316">
        <v>0</v>
      </c>
      <c r="AB1216" s="316">
        <v>0</v>
      </c>
      <c r="AC1216" s="316">
        <v>0</v>
      </c>
      <c r="AD1216" s="316">
        <v>0</v>
      </c>
      <c r="AE1216" s="316">
        <v>0</v>
      </c>
      <c r="AF1216" s="316">
        <v>0</v>
      </c>
      <c r="AG1216" s="316">
        <v>0</v>
      </c>
      <c r="AH1216" s="316">
        <v>0</v>
      </c>
      <c r="AI1216" s="316">
        <v>0</v>
      </c>
      <c r="AJ1216" s="316">
        <v>0</v>
      </c>
      <c r="AK1216" s="316">
        <v>0</v>
      </c>
      <c r="AL1216" s="316">
        <v>800</v>
      </c>
    </row>
    <row r="1217" spans="1:38">
      <c r="A1217" s="316">
        <v>1552</v>
      </c>
      <c r="B1217" s="316" t="s">
        <v>216</v>
      </c>
      <c r="C1217" s="316" t="s">
        <v>3945</v>
      </c>
      <c r="D1217" s="316">
        <f t="shared" si="18"/>
        <v>800</v>
      </c>
      <c r="G1217" s="316">
        <v>0</v>
      </c>
      <c r="H1217" s="316">
        <v>0</v>
      </c>
      <c r="I1217" s="316">
        <v>0</v>
      </c>
      <c r="J1217" s="316">
        <v>0</v>
      </c>
      <c r="K1217" s="316">
        <v>0</v>
      </c>
      <c r="L1217" s="316">
        <v>0</v>
      </c>
      <c r="M1217" s="316">
        <v>0</v>
      </c>
      <c r="N1217" s="316">
        <v>0</v>
      </c>
      <c r="O1217" s="316">
        <v>0</v>
      </c>
      <c r="P1217" s="316">
        <v>0</v>
      </c>
      <c r="Q1217" s="316">
        <v>0</v>
      </c>
      <c r="R1217" s="316">
        <v>0</v>
      </c>
      <c r="S1217" s="316">
        <v>800</v>
      </c>
      <c r="T1217" s="316">
        <v>0</v>
      </c>
      <c r="U1217" s="316">
        <v>0</v>
      </c>
      <c r="V1217" s="316">
        <v>0</v>
      </c>
      <c r="W1217" s="316">
        <v>0</v>
      </c>
      <c r="X1217" s="316">
        <v>0</v>
      </c>
      <c r="Y1217" s="316">
        <v>0</v>
      </c>
      <c r="Z1217" s="316">
        <v>0</v>
      </c>
      <c r="AA1217" s="316">
        <v>0</v>
      </c>
      <c r="AB1217" s="316">
        <v>0</v>
      </c>
      <c r="AC1217" s="316">
        <v>0</v>
      </c>
      <c r="AD1217" s="316">
        <v>0</v>
      </c>
      <c r="AE1217" s="316">
        <v>0</v>
      </c>
      <c r="AF1217" s="316">
        <v>0</v>
      </c>
      <c r="AG1217" s="316">
        <v>0</v>
      </c>
      <c r="AH1217" s="316">
        <v>0</v>
      </c>
      <c r="AI1217" s="316">
        <v>0</v>
      </c>
      <c r="AJ1217" s="316">
        <v>0</v>
      </c>
      <c r="AK1217" s="316">
        <v>0</v>
      </c>
      <c r="AL1217" s="316">
        <v>800</v>
      </c>
    </row>
    <row r="1218" spans="1:38">
      <c r="A1218" s="316">
        <v>1568</v>
      </c>
      <c r="B1218" s="316" t="s">
        <v>216</v>
      </c>
      <c r="C1218" s="316" t="s">
        <v>3946</v>
      </c>
      <c r="D1218" s="316">
        <f t="shared" ref="D1218:D1281" si="19">IF(ISERROR(AL1218),0,AL1218)</f>
        <v>0</v>
      </c>
      <c r="G1218" s="316">
        <v>0</v>
      </c>
      <c r="H1218" s="316">
        <v>0</v>
      </c>
      <c r="I1218" s="316">
        <v>0</v>
      </c>
      <c r="J1218" s="316">
        <v>0</v>
      </c>
      <c r="K1218" s="316">
        <v>0</v>
      </c>
      <c r="L1218" s="316">
        <v>0</v>
      </c>
      <c r="M1218" s="316">
        <v>0</v>
      </c>
      <c r="N1218" s="316">
        <v>0</v>
      </c>
      <c r="O1218" s="316">
        <v>0</v>
      </c>
      <c r="P1218" s="316">
        <v>0</v>
      </c>
      <c r="Q1218" s="316">
        <v>0</v>
      </c>
      <c r="R1218" s="316">
        <v>0</v>
      </c>
      <c r="S1218" s="316">
        <v>0</v>
      </c>
      <c r="T1218" s="316">
        <v>0</v>
      </c>
      <c r="U1218" s="316">
        <v>0</v>
      </c>
      <c r="V1218" s="316">
        <v>0</v>
      </c>
      <c r="W1218" s="316">
        <v>0</v>
      </c>
      <c r="X1218" s="316">
        <v>0</v>
      </c>
      <c r="Y1218" s="316">
        <v>0</v>
      </c>
      <c r="Z1218" s="316">
        <v>0</v>
      </c>
      <c r="AA1218" s="316">
        <v>0</v>
      </c>
      <c r="AB1218" s="316">
        <v>0</v>
      </c>
      <c r="AC1218" s="316">
        <v>0</v>
      </c>
      <c r="AD1218" s="316">
        <v>0</v>
      </c>
      <c r="AE1218" s="316">
        <v>0</v>
      </c>
      <c r="AF1218" s="316">
        <v>0</v>
      </c>
      <c r="AG1218" s="316">
        <v>0</v>
      </c>
      <c r="AH1218" s="316">
        <v>0</v>
      </c>
      <c r="AI1218" s="316">
        <v>0</v>
      </c>
      <c r="AJ1218" s="316">
        <v>0</v>
      </c>
      <c r="AK1218" s="316">
        <v>0</v>
      </c>
      <c r="AL1218" s="316">
        <v>0</v>
      </c>
    </row>
    <row r="1219" spans="1:38">
      <c r="A1219" s="316">
        <v>1569</v>
      </c>
      <c r="B1219" s="316" t="s">
        <v>216</v>
      </c>
      <c r="C1219" s="316" t="s">
        <v>3947</v>
      </c>
      <c r="D1219" s="316">
        <f t="shared" si="19"/>
        <v>0</v>
      </c>
      <c r="G1219" s="316">
        <v>0</v>
      </c>
      <c r="H1219" s="316">
        <v>0</v>
      </c>
      <c r="I1219" s="316">
        <v>0</v>
      </c>
      <c r="J1219" s="316">
        <v>0</v>
      </c>
      <c r="K1219" s="316">
        <v>0</v>
      </c>
      <c r="L1219" s="316">
        <v>0</v>
      </c>
      <c r="M1219" s="316">
        <v>0</v>
      </c>
      <c r="N1219" s="316">
        <v>0</v>
      </c>
      <c r="O1219" s="316">
        <v>0</v>
      </c>
      <c r="P1219" s="316">
        <v>0</v>
      </c>
      <c r="Q1219" s="316">
        <v>0</v>
      </c>
      <c r="R1219" s="316">
        <v>0</v>
      </c>
      <c r="S1219" s="316">
        <v>0</v>
      </c>
      <c r="T1219" s="316">
        <v>0</v>
      </c>
      <c r="U1219" s="316">
        <v>0</v>
      </c>
      <c r="V1219" s="316">
        <v>0</v>
      </c>
      <c r="W1219" s="316">
        <v>0</v>
      </c>
      <c r="X1219" s="316">
        <v>0</v>
      </c>
      <c r="Y1219" s="316">
        <v>0</v>
      </c>
      <c r="Z1219" s="316">
        <v>0</v>
      </c>
      <c r="AA1219" s="316">
        <v>0</v>
      </c>
      <c r="AB1219" s="316">
        <v>0</v>
      </c>
      <c r="AC1219" s="316">
        <v>0</v>
      </c>
      <c r="AD1219" s="316">
        <v>0</v>
      </c>
      <c r="AE1219" s="316">
        <v>0</v>
      </c>
      <c r="AF1219" s="316">
        <v>0</v>
      </c>
      <c r="AG1219" s="316">
        <v>0</v>
      </c>
      <c r="AH1219" s="316">
        <v>0</v>
      </c>
      <c r="AI1219" s="316">
        <v>0</v>
      </c>
      <c r="AJ1219" s="316">
        <v>0</v>
      </c>
      <c r="AK1219" s="316">
        <v>0</v>
      </c>
      <c r="AL1219" s="316">
        <v>0</v>
      </c>
    </row>
    <row r="1220" spans="1:38">
      <c r="A1220" s="316">
        <v>1570</v>
      </c>
      <c r="B1220" s="316" t="s">
        <v>216</v>
      </c>
      <c r="C1220" s="316" t="s">
        <v>3948</v>
      </c>
      <c r="D1220" s="316">
        <f t="shared" si="19"/>
        <v>0</v>
      </c>
      <c r="G1220" s="316">
        <v>0</v>
      </c>
      <c r="H1220" s="316">
        <v>0</v>
      </c>
      <c r="I1220" s="316">
        <v>0</v>
      </c>
      <c r="J1220" s="316">
        <v>0</v>
      </c>
      <c r="K1220" s="316">
        <v>0</v>
      </c>
      <c r="L1220" s="316">
        <v>0</v>
      </c>
      <c r="M1220" s="316">
        <v>0</v>
      </c>
      <c r="N1220" s="316">
        <v>0</v>
      </c>
      <c r="O1220" s="316">
        <v>0</v>
      </c>
      <c r="P1220" s="316">
        <v>0</v>
      </c>
      <c r="Q1220" s="316">
        <v>0</v>
      </c>
      <c r="R1220" s="316">
        <v>0</v>
      </c>
      <c r="S1220" s="316">
        <v>0</v>
      </c>
      <c r="T1220" s="316">
        <v>0</v>
      </c>
      <c r="U1220" s="316">
        <v>0</v>
      </c>
      <c r="V1220" s="316">
        <v>0</v>
      </c>
      <c r="W1220" s="316">
        <v>0</v>
      </c>
      <c r="X1220" s="316">
        <v>0</v>
      </c>
      <c r="Y1220" s="316">
        <v>0</v>
      </c>
      <c r="Z1220" s="316">
        <v>0</v>
      </c>
      <c r="AA1220" s="316">
        <v>0</v>
      </c>
      <c r="AB1220" s="316">
        <v>0</v>
      </c>
      <c r="AC1220" s="316">
        <v>0</v>
      </c>
      <c r="AD1220" s="316">
        <v>0</v>
      </c>
      <c r="AE1220" s="316">
        <v>0</v>
      </c>
      <c r="AF1220" s="316">
        <v>0</v>
      </c>
      <c r="AG1220" s="316">
        <v>0</v>
      </c>
      <c r="AH1220" s="316">
        <v>0</v>
      </c>
      <c r="AI1220" s="316">
        <v>0</v>
      </c>
      <c r="AJ1220" s="316">
        <v>0</v>
      </c>
      <c r="AK1220" s="316">
        <v>0</v>
      </c>
      <c r="AL1220" s="316">
        <v>0</v>
      </c>
    </row>
    <row r="1221" spans="1:38">
      <c r="A1221" s="316">
        <v>1571</v>
      </c>
      <c r="B1221" s="316" t="s">
        <v>216</v>
      </c>
      <c r="C1221" s="316" t="s">
        <v>3949</v>
      </c>
      <c r="D1221" s="316">
        <f t="shared" si="19"/>
        <v>500</v>
      </c>
      <c r="G1221" s="316">
        <v>0</v>
      </c>
      <c r="H1221" s="316">
        <v>0</v>
      </c>
      <c r="I1221" s="316">
        <v>0</v>
      </c>
      <c r="J1221" s="316">
        <v>0</v>
      </c>
      <c r="K1221" s="316">
        <v>0</v>
      </c>
      <c r="L1221" s="316">
        <v>0</v>
      </c>
      <c r="M1221" s="316">
        <v>0</v>
      </c>
      <c r="N1221" s="316">
        <v>0</v>
      </c>
      <c r="O1221" s="316">
        <v>0</v>
      </c>
      <c r="P1221" s="316">
        <v>0</v>
      </c>
      <c r="Q1221" s="316">
        <v>0</v>
      </c>
      <c r="R1221" s="316">
        <v>0</v>
      </c>
      <c r="S1221" s="316">
        <v>0</v>
      </c>
      <c r="T1221" s="316">
        <v>0</v>
      </c>
      <c r="U1221" s="316">
        <v>0</v>
      </c>
      <c r="V1221" s="316">
        <v>0</v>
      </c>
      <c r="W1221" s="316">
        <v>0</v>
      </c>
      <c r="X1221" s="316">
        <v>0</v>
      </c>
      <c r="Y1221" s="316">
        <v>0</v>
      </c>
      <c r="Z1221" s="316">
        <v>0</v>
      </c>
      <c r="AA1221" s="316">
        <v>0</v>
      </c>
      <c r="AB1221" s="316">
        <v>0</v>
      </c>
      <c r="AC1221" s="316">
        <v>0</v>
      </c>
      <c r="AD1221" s="316">
        <v>0</v>
      </c>
      <c r="AE1221" s="316">
        <v>500</v>
      </c>
      <c r="AF1221" s="316">
        <v>0</v>
      </c>
      <c r="AG1221" s="316">
        <v>0</v>
      </c>
      <c r="AH1221" s="316">
        <v>0</v>
      </c>
      <c r="AI1221" s="316">
        <v>0</v>
      </c>
      <c r="AJ1221" s="316">
        <v>0</v>
      </c>
      <c r="AK1221" s="316">
        <v>0</v>
      </c>
      <c r="AL1221" s="316">
        <v>500</v>
      </c>
    </row>
    <row r="1222" spans="1:38">
      <c r="A1222" s="316">
        <v>1572</v>
      </c>
      <c r="B1222" s="316" t="s">
        <v>216</v>
      </c>
      <c r="C1222" s="316" t="s">
        <v>3950</v>
      </c>
      <c r="D1222" s="316">
        <f t="shared" si="19"/>
        <v>0</v>
      </c>
      <c r="G1222" s="316">
        <v>0</v>
      </c>
      <c r="H1222" s="316">
        <v>0</v>
      </c>
      <c r="I1222" s="316">
        <v>0</v>
      </c>
      <c r="J1222" s="316">
        <v>0</v>
      </c>
      <c r="K1222" s="316">
        <v>0</v>
      </c>
      <c r="L1222" s="316">
        <v>0</v>
      </c>
      <c r="M1222" s="316">
        <v>0</v>
      </c>
      <c r="N1222" s="316">
        <v>0</v>
      </c>
      <c r="O1222" s="316">
        <v>0</v>
      </c>
      <c r="P1222" s="316">
        <v>0</v>
      </c>
      <c r="Q1222" s="316">
        <v>0</v>
      </c>
      <c r="R1222" s="316">
        <v>0</v>
      </c>
      <c r="S1222" s="316">
        <v>0</v>
      </c>
      <c r="T1222" s="316">
        <v>0</v>
      </c>
      <c r="U1222" s="316">
        <v>0</v>
      </c>
      <c r="V1222" s="316">
        <v>0</v>
      </c>
      <c r="W1222" s="316">
        <v>0</v>
      </c>
      <c r="X1222" s="316">
        <v>0</v>
      </c>
      <c r="Y1222" s="316">
        <v>0</v>
      </c>
      <c r="Z1222" s="316">
        <v>0</v>
      </c>
      <c r="AA1222" s="316">
        <v>0</v>
      </c>
      <c r="AB1222" s="316">
        <v>0</v>
      </c>
      <c r="AC1222" s="316">
        <v>0</v>
      </c>
      <c r="AD1222" s="316">
        <v>0</v>
      </c>
      <c r="AE1222" s="316">
        <v>0</v>
      </c>
      <c r="AF1222" s="316">
        <v>0</v>
      </c>
      <c r="AG1222" s="316">
        <v>0</v>
      </c>
      <c r="AH1222" s="316">
        <v>0</v>
      </c>
      <c r="AI1222" s="316">
        <v>0</v>
      </c>
      <c r="AJ1222" s="316">
        <v>0</v>
      </c>
      <c r="AK1222" s="316">
        <v>0</v>
      </c>
      <c r="AL1222" s="316">
        <v>0</v>
      </c>
    </row>
    <row r="1223" spans="1:38">
      <c r="A1223" s="316">
        <v>1573</v>
      </c>
      <c r="B1223" s="316" t="s">
        <v>216</v>
      </c>
      <c r="C1223" s="316" t="s">
        <v>3951</v>
      </c>
      <c r="D1223" s="316">
        <f t="shared" si="19"/>
        <v>0</v>
      </c>
      <c r="G1223" s="316">
        <v>0</v>
      </c>
      <c r="H1223" s="316">
        <v>0</v>
      </c>
      <c r="I1223" s="316">
        <v>0</v>
      </c>
      <c r="J1223" s="316">
        <v>0</v>
      </c>
      <c r="K1223" s="316">
        <v>0</v>
      </c>
      <c r="L1223" s="316">
        <v>0</v>
      </c>
      <c r="M1223" s="316">
        <v>0</v>
      </c>
      <c r="N1223" s="316">
        <v>0</v>
      </c>
      <c r="O1223" s="316">
        <v>0</v>
      </c>
      <c r="P1223" s="316">
        <v>0</v>
      </c>
      <c r="Q1223" s="316">
        <v>0</v>
      </c>
      <c r="R1223" s="316">
        <v>0</v>
      </c>
      <c r="S1223" s="316">
        <v>0</v>
      </c>
      <c r="T1223" s="316">
        <v>0</v>
      </c>
      <c r="U1223" s="316">
        <v>0</v>
      </c>
      <c r="V1223" s="316">
        <v>0</v>
      </c>
      <c r="W1223" s="316">
        <v>0</v>
      </c>
      <c r="X1223" s="316">
        <v>0</v>
      </c>
      <c r="Y1223" s="316">
        <v>0</v>
      </c>
      <c r="Z1223" s="316">
        <v>0</v>
      </c>
      <c r="AA1223" s="316">
        <v>0</v>
      </c>
      <c r="AB1223" s="316">
        <v>0</v>
      </c>
      <c r="AC1223" s="316">
        <v>0</v>
      </c>
      <c r="AD1223" s="316">
        <v>0</v>
      </c>
      <c r="AE1223" s="316">
        <v>0</v>
      </c>
      <c r="AF1223" s="316">
        <v>0</v>
      </c>
      <c r="AG1223" s="316">
        <v>0</v>
      </c>
      <c r="AH1223" s="316">
        <v>0</v>
      </c>
      <c r="AI1223" s="316">
        <v>0</v>
      </c>
      <c r="AJ1223" s="316">
        <v>0</v>
      </c>
      <c r="AK1223" s="316">
        <v>0</v>
      </c>
      <c r="AL1223" s="316">
        <v>0</v>
      </c>
    </row>
    <row r="1224" spans="1:38">
      <c r="A1224" s="316">
        <v>1574</v>
      </c>
      <c r="B1224" s="316" t="s">
        <v>216</v>
      </c>
      <c r="C1224" s="316" t="s">
        <v>3952</v>
      </c>
      <c r="D1224" s="316">
        <f t="shared" si="19"/>
        <v>0</v>
      </c>
      <c r="G1224" s="316">
        <v>0</v>
      </c>
      <c r="H1224" s="316">
        <v>0</v>
      </c>
      <c r="I1224" s="316">
        <v>0</v>
      </c>
      <c r="J1224" s="316">
        <v>0</v>
      </c>
      <c r="K1224" s="316">
        <v>0</v>
      </c>
      <c r="L1224" s="316">
        <v>0</v>
      </c>
      <c r="M1224" s="316">
        <v>0</v>
      </c>
      <c r="N1224" s="316">
        <v>0</v>
      </c>
      <c r="O1224" s="316">
        <v>0</v>
      </c>
      <c r="P1224" s="316">
        <v>0</v>
      </c>
      <c r="Q1224" s="316">
        <v>0</v>
      </c>
      <c r="R1224" s="316">
        <v>0</v>
      </c>
      <c r="S1224" s="316">
        <v>0</v>
      </c>
      <c r="T1224" s="316">
        <v>0</v>
      </c>
      <c r="U1224" s="316">
        <v>0</v>
      </c>
      <c r="V1224" s="316">
        <v>0</v>
      </c>
      <c r="W1224" s="316">
        <v>0</v>
      </c>
      <c r="X1224" s="316">
        <v>0</v>
      </c>
      <c r="Y1224" s="316">
        <v>0</v>
      </c>
      <c r="Z1224" s="316">
        <v>0</v>
      </c>
      <c r="AA1224" s="316">
        <v>0</v>
      </c>
      <c r="AB1224" s="316">
        <v>0</v>
      </c>
      <c r="AC1224" s="316">
        <v>0</v>
      </c>
      <c r="AD1224" s="316">
        <v>0</v>
      </c>
      <c r="AE1224" s="316">
        <v>0</v>
      </c>
      <c r="AF1224" s="316">
        <v>0</v>
      </c>
      <c r="AG1224" s="316">
        <v>0</v>
      </c>
      <c r="AH1224" s="316">
        <v>0</v>
      </c>
      <c r="AI1224" s="316">
        <v>0</v>
      </c>
      <c r="AJ1224" s="316">
        <v>0</v>
      </c>
      <c r="AK1224" s="316">
        <v>0</v>
      </c>
      <c r="AL1224" s="316">
        <v>0</v>
      </c>
    </row>
    <row r="1225" spans="1:38">
      <c r="A1225" s="316">
        <v>1575</v>
      </c>
      <c r="B1225" s="316" t="s">
        <v>216</v>
      </c>
      <c r="C1225" s="316" t="s">
        <v>3953</v>
      </c>
      <c r="D1225" s="316">
        <f t="shared" si="19"/>
        <v>500</v>
      </c>
      <c r="G1225" s="316">
        <v>0</v>
      </c>
      <c r="H1225" s="316">
        <v>0</v>
      </c>
      <c r="I1225" s="316">
        <v>0</v>
      </c>
      <c r="J1225" s="316">
        <v>0</v>
      </c>
      <c r="K1225" s="316">
        <v>0</v>
      </c>
      <c r="L1225" s="316">
        <v>0</v>
      </c>
      <c r="M1225" s="316">
        <v>0</v>
      </c>
      <c r="N1225" s="316">
        <v>0</v>
      </c>
      <c r="O1225" s="316">
        <v>0</v>
      </c>
      <c r="P1225" s="316">
        <v>0</v>
      </c>
      <c r="Q1225" s="316">
        <v>0</v>
      </c>
      <c r="R1225" s="316">
        <v>0</v>
      </c>
      <c r="S1225" s="316">
        <v>0</v>
      </c>
      <c r="T1225" s="316">
        <v>0</v>
      </c>
      <c r="U1225" s="316">
        <v>0</v>
      </c>
      <c r="V1225" s="316">
        <v>0</v>
      </c>
      <c r="W1225" s="316">
        <v>0</v>
      </c>
      <c r="X1225" s="316">
        <v>0</v>
      </c>
      <c r="Y1225" s="316">
        <v>0</v>
      </c>
      <c r="Z1225" s="316">
        <v>0</v>
      </c>
      <c r="AA1225" s="316">
        <v>0</v>
      </c>
      <c r="AB1225" s="316">
        <v>0</v>
      </c>
      <c r="AC1225" s="316">
        <v>0</v>
      </c>
      <c r="AD1225" s="316">
        <v>500</v>
      </c>
      <c r="AE1225" s="316">
        <v>0</v>
      </c>
      <c r="AF1225" s="316">
        <v>0</v>
      </c>
      <c r="AG1225" s="316">
        <v>0</v>
      </c>
      <c r="AH1225" s="316">
        <v>0</v>
      </c>
      <c r="AI1225" s="316">
        <v>0</v>
      </c>
      <c r="AJ1225" s="316">
        <v>0</v>
      </c>
      <c r="AK1225" s="316">
        <v>0</v>
      </c>
      <c r="AL1225" s="316">
        <v>500</v>
      </c>
    </row>
    <row r="1226" spans="1:38">
      <c r="A1226" s="316">
        <v>1576</v>
      </c>
      <c r="B1226" s="316" t="s">
        <v>216</v>
      </c>
      <c r="C1226" s="316" t="s">
        <v>3954</v>
      </c>
      <c r="D1226" s="316">
        <f t="shared" si="19"/>
        <v>600</v>
      </c>
      <c r="G1226" s="316">
        <v>0</v>
      </c>
      <c r="H1226" s="316">
        <v>0</v>
      </c>
      <c r="I1226" s="316">
        <v>0</v>
      </c>
      <c r="J1226" s="316">
        <v>0</v>
      </c>
      <c r="K1226" s="316">
        <v>0</v>
      </c>
      <c r="L1226" s="316">
        <v>0</v>
      </c>
      <c r="M1226" s="316">
        <v>0</v>
      </c>
      <c r="N1226" s="316">
        <v>0</v>
      </c>
      <c r="O1226" s="316">
        <v>0</v>
      </c>
      <c r="P1226" s="316">
        <v>0</v>
      </c>
      <c r="Q1226" s="316">
        <v>0</v>
      </c>
      <c r="R1226" s="316">
        <v>0</v>
      </c>
      <c r="S1226" s="316">
        <v>0</v>
      </c>
      <c r="T1226" s="316">
        <v>0</v>
      </c>
      <c r="U1226" s="316">
        <v>0</v>
      </c>
      <c r="V1226" s="316">
        <v>0</v>
      </c>
      <c r="W1226" s="316">
        <v>0</v>
      </c>
      <c r="X1226" s="316">
        <v>0</v>
      </c>
      <c r="Y1226" s="316">
        <v>0</v>
      </c>
      <c r="Z1226" s="316">
        <v>0</v>
      </c>
      <c r="AA1226" s="316">
        <v>0</v>
      </c>
      <c r="AB1226" s="316">
        <v>0</v>
      </c>
      <c r="AC1226" s="316">
        <v>0</v>
      </c>
      <c r="AD1226" s="316">
        <v>0</v>
      </c>
      <c r="AE1226" s="316">
        <v>0</v>
      </c>
      <c r="AF1226" s="316">
        <v>0</v>
      </c>
      <c r="AG1226" s="316">
        <v>0</v>
      </c>
      <c r="AH1226" s="316">
        <v>600</v>
      </c>
      <c r="AI1226" s="316">
        <v>0</v>
      </c>
      <c r="AJ1226" s="316">
        <v>0</v>
      </c>
      <c r="AK1226" s="316">
        <v>0</v>
      </c>
      <c r="AL1226" s="316">
        <v>600</v>
      </c>
    </row>
    <row r="1227" spans="1:38">
      <c r="A1227" s="316">
        <v>1577</v>
      </c>
      <c r="B1227" s="316" t="s">
        <v>216</v>
      </c>
      <c r="C1227" s="316" t="s">
        <v>3955</v>
      </c>
      <c r="D1227" s="316">
        <f t="shared" si="19"/>
        <v>600</v>
      </c>
      <c r="G1227" s="316">
        <v>0</v>
      </c>
      <c r="H1227" s="316">
        <v>0</v>
      </c>
      <c r="I1227" s="316">
        <v>0</v>
      </c>
      <c r="J1227" s="316">
        <v>0</v>
      </c>
      <c r="K1227" s="316">
        <v>0</v>
      </c>
      <c r="L1227" s="316">
        <v>0</v>
      </c>
      <c r="M1227" s="316">
        <v>0</v>
      </c>
      <c r="N1227" s="316">
        <v>0</v>
      </c>
      <c r="O1227" s="316">
        <v>0</v>
      </c>
      <c r="P1227" s="316">
        <v>0</v>
      </c>
      <c r="Q1227" s="316">
        <v>0</v>
      </c>
      <c r="R1227" s="316">
        <v>0</v>
      </c>
      <c r="S1227" s="316">
        <v>0</v>
      </c>
      <c r="T1227" s="316">
        <v>0</v>
      </c>
      <c r="U1227" s="316">
        <v>0</v>
      </c>
      <c r="V1227" s="316">
        <v>0</v>
      </c>
      <c r="W1227" s="316">
        <v>0</v>
      </c>
      <c r="X1227" s="316">
        <v>0</v>
      </c>
      <c r="Y1227" s="316">
        <v>0</v>
      </c>
      <c r="Z1227" s="316">
        <v>0</v>
      </c>
      <c r="AA1227" s="316">
        <v>0</v>
      </c>
      <c r="AB1227" s="316">
        <v>0</v>
      </c>
      <c r="AC1227" s="316">
        <v>0</v>
      </c>
      <c r="AD1227" s="316">
        <v>0</v>
      </c>
      <c r="AE1227" s="316">
        <v>0</v>
      </c>
      <c r="AF1227" s="316">
        <v>0</v>
      </c>
      <c r="AG1227" s="316">
        <v>0</v>
      </c>
      <c r="AH1227" s="316">
        <v>600</v>
      </c>
      <c r="AI1227" s="316">
        <v>0</v>
      </c>
      <c r="AJ1227" s="316">
        <v>0</v>
      </c>
      <c r="AK1227" s="316">
        <v>0</v>
      </c>
      <c r="AL1227" s="316">
        <v>600</v>
      </c>
    </row>
    <row r="1228" spans="1:38">
      <c r="A1228" s="316">
        <v>1578</v>
      </c>
      <c r="B1228" s="316" t="s">
        <v>216</v>
      </c>
      <c r="C1228" s="316" t="s">
        <v>3956</v>
      </c>
      <c r="D1228" s="316">
        <f t="shared" si="19"/>
        <v>500</v>
      </c>
      <c r="G1228" s="316">
        <v>0</v>
      </c>
      <c r="H1228" s="316">
        <v>0</v>
      </c>
      <c r="I1228" s="316">
        <v>0</v>
      </c>
      <c r="J1228" s="316">
        <v>0</v>
      </c>
      <c r="K1228" s="316">
        <v>0</v>
      </c>
      <c r="L1228" s="316">
        <v>0</v>
      </c>
      <c r="M1228" s="316">
        <v>0</v>
      </c>
      <c r="N1228" s="316">
        <v>0</v>
      </c>
      <c r="O1228" s="316">
        <v>0</v>
      </c>
      <c r="P1228" s="316">
        <v>0</v>
      </c>
      <c r="Q1228" s="316">
        <v>0</v>
      </c>
      <c r="R1228" s="316">
        <v>0</v>
      </c>
      <c r="S1228" s="316">
        <v>0</v>
      </c>
      <c r="T1228" s="316">
        <v>0</v>
      </c>
      <c r="U1228" s="316">
        <v>0</v>
      </c>
      <c r="V1228" s="316">
        <v>0</v>
      </c>
      <c r="W1228" s="316">
        <v>0</v>
      </c>
      <c r="X1228" s="316">
        <v>0</v>
      </c>
      <c r="Y1228" s="316">
        <v>0</v>
      </c>
      <c r="Z1228" s="316">
        <v>0</v>
      </c>
      <c r="AA1228" s="316">
        <v>0</v>
      </c>
      <c r="AB1228" s="316">
        <v>0</v>
      </c>
      <c r="AC1228" s="316">
        <v>0</v>
      </c>
      <c r="AD1228" s="316">
        <v>0</v>
      </c>
      <c r="AE1228" s="316">
        <v>0</v>
      </c>
      <c r="AF1228" s="316">
        <v>500</v>
      </c>
      <c r="AG1228" s="316">
        <v>0</v>
      </c>
      <c r="AH1228" s="316">
        <v>0</v>
      </c>
      <c r="AI1228" s="316">
        <v>0</v>
      </c>
      <c r="AJ1228" s="316">
        <v>0</v>
      </c>
      <c r="AK1228" s="316">
        <v>0</v>
      </c>
      <c r="AL1228" s="316">
        <v>500</v>
      </c>
    </row>
    <row r="1229" spans="1:38">
      <c r="A1229" s="316">
        <v>1579</v>
      </c>
      <c r="B1229" s="316" t="s">
        <v>216</v>
      </c>
      <c r="C1229" s="316" t="s">
        <v>3957</v>
      </c>
      <c r="D1229" s="316">
        <f t="shared" si="19"/>
        <v>0</v>
      </c>
      <c r="G1229" s="316">
        <v>0</v>
      </c>
      <c r="H1229" s="316">
        <v>0</v>
      </c>
      <c r="I1229" s="316">
        <v>0</v>
      </c>
      <c r="J1229" s="316">
        <v>0</v>
      </c>
      <c r="K1229" s="316">
        <v>0</v>
      </c>
      <c r="L1229" s="316">
        <v>0</v>
      </c>
      <c r="M1229" s="316">
        <v>0</v>
      </c>
      <c r="N1229" s="316">
        <v>0</v>
      </c>
      <c r="O1229" s="316">
        <v>0</v>
      </c>
      <c r="P1229" s="316">
        <v>0</v>
      </c>
      <c r="Q1229" s="316">
        <v>0</v>
      </c>
      <c r="R1229" s="316">
        <v>0</v>
      </c>
      <c r="S1229" s="316">
        <v>0</v>
      </c>
      <c r="T1229" s="316">
        <v>0</v>
      </c>
      <c r="U1229" s="316">
        <v>0</v>
      </c>
      <c r="V1229" s="316">
        <v>0</v>
      </c>
      <c r="W1229" s="316">
        <v>0</v>
      </c>
      <c r="X1229" s="316">
        <v>0</v>
      </c>
      <c r="Y1229" s="316">
        <v>0</v>
      </c>
      <c r="Z1229" s="316">
        <v>0</v>
      </c>
      <c r="AA1229" s="316">
        <v>0</v>
      </c>
      <c r="AB1229" s="316">
        <v>0</v>
      </c>
      <c r="AC1229" s="316">
        <v>0</v>
      </c>
      <c r="AD1229" s="316">
        <v>0</v>
      </c>
      <c r="AE1229" s="316">
        <v>0</v>
      </c>
      <c r="AF1229" s="316">
        <v>0</v>
      </c>
      <c r="AG1229" s="316">
        <v>0</v>
      </c>
      <c r="AH1229" s="316">
        <v>0</v>
      </c>
      <c r="AI1229" s="316">
        <v>0</v>
      </c>
      <c r="AJ1229" s="316">
        <v>0</v>
      </c>
      <c r="AK1229" s="316">
        <v>0</v>
      </c>
      <c r="AL1229" s="316">
        <v>0</v>
      </c>
    </row>
    <row r="1230" spans="1:38">
      <c r="A1230" s="316">
        <v>1580</v>
      </c>
      <c r="B1230" s="316" t="s">
        <v>216</v>
      </c>
      <c r="C1230" s="316" t="s">
        <v>3958</v>
      </c>
      <c r="D1230" s="316">
        <f t="shared" si="19"/>
        <v>0</v>
      </c>
      <c r="G1230" s="316">
        <v>0</v>
      </c>
      <c r="H1230" s="316">
        <v>0</v>
      </c>
      <c r="I1230" s="316">
        <v>0</v>
      </c>
      <c r="J1230" s="316">
        <v>0</v>
      </c>
      <c r="K1230" s="316">
        <v>0</v>
      </c>
      <c r="L1230" s="316">
        <v>0</v>
      </c>
      <c r="M1230" s="316">
        <v>0</v>
      </c>
      <c r="N1230" s="316">
        <v>0</v>
      </c>
      <c r="O1230" s="316">
        <v>0</v>
      </c>
      <c r="P1230" s="316">
        <v>0</v>
      </c>
      <c r="Q1230" s="316">
        <v>0</v>
      </c>
      <c r="R1230" s="316">
        <v>0</v>
      </c>
      <c r="S1230" s="316">
        <v>0</v>
      </c>
      <c r="T1230" s="316">
        <v>0</v>
      </c>
      <c r="U1230" s="316">
        <v>0</v>
      </c>
      <c r="V1230" s="316">
        <v>0</v>
      </c>
      <c r="W1230" s="316">
        <v>0</v>
      </c>
      <c r="X1230" s="316">
        <v>0</v>
      </c>
      <c r="Y1230" s="316">
        <v>0</v>
      </c>
      <c r="Z1230" s="316">
        <v>0</v>
      </c>
      <c r="AA1230" s="316">
        <v>0</v>
      </c>
      <c r="AB1230" s="316">
        <v>0</v>
      </c>
      <c r="AC1230" s="316">
        <v>0</v>
      </c>
      <c r="AD1230" s="316">
        <v>0</v>
      </c>
      <c r="AE1230" s="316">
        <v>0</v>
      </c>
      <c r="AF1230" s="316">
        <v>0</v>
      </c>
      <c r="AG1230" s="316">
        <v>0</v>
      </c>
      <c r="AH1230" s="316">
        <v>0</v>
      </c>
      <c r="AI1230" s="316">
        <v>0</v>
      </c>
      <c r="AJ1230" s="316">
        <v>0</v>
      </c>
      <c r="AK1230" s="316">
        <v>0</v>
      </c>
      <c r="AL1230" s="316">
        <v>0</v>
      </c>
    </row>
    <row r="1231" spans="1:38">
      <c r="A1231" s="316">
        <v>1581</v>
      </c>
      <c r="B1231" s="316" t="s">
        <v>216</v>
      </c>
      <c r="C1231" s="316" t="s">
        <v>3959</v>
      </c>
      <c r="D1231" s="316">
        <f t="shared" si="19"/>
        <v>0</v>
      </c>
      <c r="G1231" s="316">
        <v>0</v>
      </c>
      <c r="H1231" s="316">
        <v>0</v>
      </c>
      <c r="I1231" s="316">
        <v>0</v>
      </c>
      <c r="J1231" s="316">
        <v>0</v>
      </c>
      <c r="K1231" s="316">
        <v>0</v>
      </c>
      <c r="L1231" s="316">
        <v>0</v>
      </c>
      <c r="M1231" s="316">
        <v>0</v>
      </c>
      <c r="N1231" s="316">
        <v>0</v>
      </c>
      <c r="O1231" s="316">
        <v>0</v>
      </c>
      <c r="P1231" s="316">
        <v>0</v>
      </c>
      <c r="Q1231" s="316">
        <v>0</v>
      </c>
      <c r="R1231" s="316">
        <v>0</v>
      </c>
      <c r="S1231" s="316">
        <v>0</v>
      </c>
      <c r="T1231" s="316">
        <v>0</v>
      </c>
      <c r="U1231" s="316">
        <v>0</v>
      </c>
      <c r="V1231" s="316">
        <v>0</v>
      </c>
      <c r="W1231" s="316">
        <v>0</v>
      </c>
      <c r="X1231" s="316">
        <v>0</v>
      </c>
      <c r="Y1231" s="316">
        <v>0</v>
      </c>
      <c r="Z1231" s="316">
        <v>0</v>
      </c>
      <c r="AA1231" s="316">
        <v>0</v>
      </c>
      <c r="AB1231" s="316">
        <v>0</v>
      </c>
      <c r="AC1231" s="316">
        <v>0</v>
      </c>
      <c r="AD1231" s="316">
        <v>0</v>
      </c>
      <c r="AE1231" s="316">
        <v>0</v>
      </c>
      <c r="AF1231" s="316">
        <v>0</v>
      </c>
      <c r="AG1231" s="316">
        <v>0</v>
      </c>
      <c r="AH1231" s="316">
        <v>0</v>
      </c>
      <c r="AI1231" s="316">
        <v>0</v>
      </c>
      <c r="AJ1231" s="316">
        <v>0</v>
      </c>
      <c r="AK1231" s="316">
        <v>0</v>
      </c>
      <c r="AL1231" s="316">
        <v>0</v>
      </c>
    </row>
    <row r="1232" spans="1:38">
      <c r="A1232" s="316">
        <v>1583</v>
      </c>
      <c r="B1232" s="316" t="s">
        <v>216</v>
      </c>
      <c r="C1232" s="316" t="s">
        <v>3960</v>
      </c>
      <c r="D1232" s="316">
        <f t="shared" si="19"/>
        <v>0</v>
      </c>
      <c r="G1232" s="316">
        <v>0</v>
      </c>
      <c r="H1232" s="316">
        <v>0</v>
      </c>
      <c r="I1232" s="316">
        <v>0</v>
      </c>
      <c r="J1232" s="316">
        <v>0</v>
      </c>
      <c r="K1232" s="316">
        <v>0</v>
      </c>
      <c r="L1232" s="316">
        <v>0</v>
      </c>
      <c r="M1232" s="316">
        <v>0</v>
      </c>
      <c r="N1232" s="316">
        <v>0</v>
      </c>
      <c r="O1232" s="316">
        <v>0</v>
      </c>
      <c r="P1232" s="316">
        <v>0</v>
      </c>
      <c r="Q1232" s="316">
        <v>0</v>
      </c>
      <c r="R1232" s="316">
        <v>0</v>
      </c>
      <c r="S1232" s="316">
        <v>0</v>
      </c>
      <c r="T1232" s="316">
        <v>0</v>
      </c>
      <c r="U1232" s="316">
        <v>0</v>
      </c>
      <c r="V1232" s="316">
        <v>0</v>
      </c>
      <c r="W1232" s="316">
        <v>0</v>
      </c>
      <c r="X1232" s="316">
        <v>0</v>
      </c>
      <c r="Y1232" s="316">
        <v>0</v>
      </c>
      <c r="Z1232" s="316">
        <v>0</v>
      </c>
      <c r="AA1232" s="316">
        <v>0</v>
      </c>
      <c r="AB1232" s="316">
        <v>0</v>
      </c>
      <c r="AC1232" s="316">
        <v>0</v>
      </c>
      <c r="AD1232" s="316">
        <v>0</v>
      </c>
      <c r="AE1232" s="316">
        <v>0</v>
      </c>
      <c r="AF1232" s="316">
        <v>0</v>
      </c>
      <c r="AG1232" s="316">
        <v>0</v>
      </c>
      <c r="AH1232" s="316">
        <v>0</v>
      </c>
      <c r="AI1232" s="316">
        <v>0</v>
      </c>
      <c r="AJ1232" s="316">
        <v>0</v>
      </c>
      <c r="AK1232" s="316">
        <v>0</v>
      </c>
      <c r="AL1232" s="316">
        <v>0</v>
      </c>
    </row>
    <row r="1233" spans="1:38">
      <c r="A1233" s="316">
        <v>1584</v>
      </c>
      <c r="B1233" s="316" t="s">
        <v>216</v>
      </c>
      <c r="C1233" s="316" t="s">
        <v>3961</v>
      </c>
      <c r="D1233" s="316">
        <f t="shared" si="19"/>
        <v>0</v>
      </c>
      <c r="G1233" s="316">
        <v>0</v>
      </c>
      <c r="H1233" s="316">
        <v>0</v>
      </c>
      <c r="I1233" s="316">
        <v>0</v>
      </c>
      <c r="J1233" s="316">
        <v>0</v>
      </c>
      <c r="K1233" s="316">
        <v>0</v>
      </c>
      <c r="L1233" s="316">
        <v>0</v>
      </c>
      <c r="M1233" s="316">
        <v>0</v>
      </c>
      <c r="N1233" s="316">
        <v>0</v>
      </c>
      <c r="O1233" s="316">
        <v>0</v>
      </c>
      <c r="P1233" s="316">
        <v>0</v>
      </c>
      <c r="Q1233" s="316">
        <v>0</v>
      </c>
      <c r="R1233" s="316">
        <v>0</v>
      </c>
      <c r="S1233" s="316">
        <v>0</v>
      </c>
      <c r="T1233" s="316">
        <v>0</v>
      </c>
      <c r="U1233" s="316">
        <v>0</v>
      </c>
      <c r="V1233" s="316">
        <v>0</v>
      </c>
      <c r="W1233" s="316">
        <v>0</v>
      </c>
      <c r="X1233" s="316">
        <v>0</v>
      </c>
      <c r="Y1233" s="316">
        <v>0</v>
      </c>
      <c r="Z1233" s="316">
        <v>0</v>
      </c>
      <c r="AA1233" s="316">
        <v>0</v>
      </c>
      <c r="AB1233" s="316">
        <v>0</v>
      </c>
      <c r="AC1233" s="316">
        <v>0</v>
      </c>
      <c r="AD1233" s="316">
        <v>0</v>
      </c>
      <c r="AE1233" s="316">
        <v>0</v>
      </c>
      <c r="AF1233" s="316">
        <v>0</v>
      </c>
      <c r="AG1233" s="316">
        <v>0</v>
      </c>
      <c r="AH1233" s="316">
        <v>0</v>
      </c>
      <c r="AI1233" s="316">
        <v>0</v>
      </c>
      <c r="AJ1233" s="316">
        <v>0</v>
      </c>
      <c r="AK1233" s="316">
        <v>0</v>
      </c>
      <c r="AL1233" s="316">
        <v>0</v>
      </c>
    </row>
    <row r="1234" spans="1:38">
      <c r="A1234" s="316">
        <v>1585</v>
      </c>
      <c r="B1234" s="316" t="s">
        <v>216</v>
      </c>
      <c r="C1234" s="316" t="s">
        <v>3962</v>
      </c>
      <c r="D1234" s="316">
        <f t="shared" si="19"/>
        <v>0</v>
      </c>
      <c r="G1234" s="316">
        <v>0</v>
      </c>
      <c r="H1234" s="316">
        <v>0</v>
      </c>
      <c r="I1234" s="316">
        <v>0</v>
      </c>
      <c r="J1234" s="316">
        <v>0</v>
      </c>
      <c r="K1234" s="316">
        <v>0</v>
      </c>
      <c r="L1234" s="316">
        <v>0</v>
      </c>
      <c r="M1234" s="316">
        <v>0</v>
      </c>
      <c r="N1234" s="316">
        <v>0</v>
      </c>
      <c r="O1234" s="316">
        <v>0</v>
      </c>
      <c r="P1234" s="316">
        <v>0</v>
      </c>
      <c r="Q1234" s="316">
        <v>0</v>
      </c>
      <c r="R1234" s="316">
        <v>0</v>
      </c>
      <c r="S1234" s="316">
        <v>0</v>
      </c>
      <c r="T1234" s="316">
        <v>0</v>
      </c>
      <c r="U1234" s="316">
        <v>0</v>
      </c>
      <c r="V1234" s="316">
        <v>0</v>
      </c>
      <c r="W1234" s="316">
        <v>0</v>
      </c>
      <c r="X1234" s="316">
        <v>0</v>
      </c>
      <c r="Y1234" s="316">
        <v>0</v>
      </c>
      <c r="Z1234" s="316">
        <v>0</v>
      </c>
      <c r="AA1234" s="316">
        <v>0</v>
      </c>
      <c r="AB1234" s="316">
        <v>0</v>
      </c>
      <c r="AC1234" s="316">
        <v>0</v>
      </c>
      <c r="AD1234" s="316">
        <v>0</v>
      </c>
      <c r="AE1234" s="316">
        <v>0</v>
      </c>
      <c r="AF1234" s="316">
        <v>0</v>
      </c>
      <c r="AG1234" s="316">
        <v>0</v>
      </c>
      <c r="AH1234" s="316">
        <v>0</v>
      </c>
      <c r="AI1234" s="316">
        <v>0</v>
      </c>
      <c r="AJ1234" s="316">
        <v>0</v>
      </c>
      <c r="AK1234" s="316">
        <v>0</v>
      </c>
      <c r="AL1234" s="316">
        <v>0</v>
      </c>
    </row>
    <row r="1235" spans="1:38">
      <c r="A1235" s="316">
        <v>1586</v>
      </c>
      <c r="B1235" s="316" t="s">
        <v>216</v>
      </c>
      <c r="C1235" s="316" t="s">
        <v>3963</v>
      </c>
      <c r="D1235" s="316">
        <f t="shared" si="19"/>
        <v>0</v>
      </c>
      <c r="G1235" s="316">
        <v>0</v>
      </c>
      <c r="H1235" s="316">
        <v>0</v>
      </c>
      <c r="I1235" s="316">
        <v>0</v>
      </c>
      <c r="J1235" s="316">
        <v>0</v>
      </c>
      <c r="K1235" s="316">
        <v>0</v>
      </c>
      <c r="L1235" s="316">
        <v>0</v>
      </c>
      <c r="M1235" s="316">
        <v>0</v>
      </c>
      <c r="N1235" s="316">
        <v>0</v>
      </c>
      <c r="O1235" s="316">
        <v>0</v>
      </c>
      <c r="P1235" s="316">
        <v>0</v>
      </c>
      <c r="Q1235" s="316">
        <v>0</v>
      </c>
      <c r="R1235" s="316">
        <v>0</v>
      </c>
      <c r="S1235" s="316">
        <v>0</v>
      </c>
      <c r="T1235" s="316">
        <v>0</v>
      </c>
      <c r="U1235" s="316">
        <v>0</v>
      </c>
      <c r="V1235" s="316">
        <v>0</v>
      </c>
      <c r="W1235" s="316">
        <v>0</v>
      </c>
      <c r="X1235" s="316">
        <v>0</v>
      </c>
      <c r="Y1235" s="316">
        <v>0</v>
      </c>
      <c r="Z1235" s="316">
        <v>0</v>
      </c>
      <c r="AA1235" s="316">
        <v>0</v>
      </c>
      <c r="AB1235" s="316">
        <v>0</v>
      </c>
      <c r="AC1235" s="316">
        <v>0</v>
      </c>
      <c r="AD1235" s="316">
        <v>0</v>
      </c>
      <c r="AE1235" s="316">
        <v>0</v>
      </c>
      <c r="AF1235" s="316">
        <v>0</v>
      </c>
      <c r="AG1235" s="316">
        <v>0</v>
      </c>
      <c r="AH1235" s="316">
        <v>0</v>
      </c>
      <c r="AI1235" s="316">
        <v>0</v>
      </c>
      <c r="AJ1235" s="316">
        <v>0</v>
      </c>
      <c r="AK1235" s="316">
        <v>0</v>
      </c>
      <c r="AL1235" s="316">
        <v>0</v>
      </c>
    </row>
    <row r="1236" spans="1:38">
      <c r="A1236" s="316">
        <v>1588</v>
      </c>
      <c r="B1236" s="316" t="s">
        <v>216</v>
      </c>
      <c r="C1236" s="316" t="s">
        <v>3964</v>
      </c>
      <c r="D1236" s="316">
        <f t="shared" si="19"/>
        <v>0</v>
      </c>
      <c r="G1236" s="316">
        <v>0</v>
      </c>
      <c r="H1236" s="316">
        <v>0</v>
      </c>
      <c r="I1236" s="316">
        <v>0</v>
      </c>
      <c r="J1236" s="316">
        <v>0</v>
      </c>
      <c r="K1236" s="316">
        <v>0</v>
      </c>
      <c r="L1236" s="316">
        <v>0</v>
      </c>
      <c r="M1236" s="316">
        <v>0</v>
      </c>
      <c r="N1236" s="316">
        <v>0</v>
      </c>
      <c r="O1236" s="316">
        <v>0</v>
      </c>
      <c r="P1236" s="316">
        <v>0</v>
      </c>
      <c r="Q1236" s="316">
        <v>0</v>
      </c>
      <c r="R1236" s="316">
        <v>0</v>
      </c>
      <c r="S1236" s="316">
        <v>0</v>
      </c>
      <c r="T1236" s="316">
        <v>0</v>
      </c>
      <c r="U1236" s="316">
        <v>0</v>
      </c>
      <c r="V1236" s="316">
        <v>0</v>
      </c>
      <c r="W1236" s="316">
        <v>0</v>
      </c>
      <c r="X1236" s="316">
        <v>0</v>
      </c>
      <c r="Y1236" s="316">
        <v>0</v>
      </c>
      <c r="Z1236" s="316">
        <v>0</v>
      </c>
      <c r="AA1236" s="316">
        <v>0</v>
      </c>
      <c r="AB1236" s="316">
        <v>0</v>
      </c>
      <c r="AC1236" s="316">
        <v>0</v>
      </c>
      <c r="AD1236" s="316">
        <v>0</v>
      </c>
      <c r="AE1236" s="316">
        <v>0</v>
      </c>
      <c r="AF1236" s="316">
        <v>0</v>
      </c>
      <c r="AG1236" s="316">
        <v>0</v>
      </c>
      <c r="AH1236" s="316">
        <v>0</v>
      </c>
      <c r="AI1236" s="316">
        <v>0</v>
      </c>
      <c r="AJ1236" s="316">
        <v>0</v>
      </c>
      <c r="AK1236" s="316">
        <v>0</v>
      </c>
      <c r="AL1236" s="316">
        <v>0</v>
      </c>
    </row>
    <row r="1237" spans="1:38">
      <c r="A1237" s="316">
        <v>1589</v>
      </c>
      <c r="B1237" s="316" t="s">
        <v>216</v>
      </c>
      <c r="C1237" s="316" t="s">
        <v>3965</v>
      </c>
      <c r="D1237" s="316">
        <f t="shared" si="19"/>
        <v>0</v>
      </c>
      <c r="G1237" s="316">
        <v>0</v>
      </c>
      <c r="H1237" s="316">
        <v>0</v>
      </c>
      <c r="I1237" s="316">
        <v>0</v>
      </c>
      <c r="J1237" s="316">
        <v>0</v>
      </c>
      <c r="K1237" s="316">
        <v>0</v>
      </c>
      <c r="L1237" s="316">
        <v>0</v>
      </c>
      <c r="M1237" s="316">
        <v>0</v>
      </c>
      <c r="N1237" s="316">
        <v>0</v>
      </c>
      <c r="O1237" s="316">
        <v>0</v>
      </c>
      <c r="P1237" s="316">
        <v>0</v>
      </c>
      <c r="Q1237" s="316">
        <v>0</v>
      </c>
      <c r="R1237" s="316">
        <v>0</v>
      </c>
      <c r="S1237" s="316">
        <v>0</v>
      </c>
      <c r="T1237" s="316">
        <v>0</v>
      </c>
      <c r="U1237" s="316">
        <v>0</v>
      </c>
      <c r="V1237" s="316">
        <v>0</v>
      </c>
      <c r="W1237" s="316">
        <v>0</v>
      </c>
      <c r="X1237" s="316">
        <v>0</v>
      </c>
      <c r="Y1237" s="316">
        <v>0</v>
      </c>
      <c r="Z1237" s="316">
        <v>0</v>
      </c>
      <c r="AA1237" s="316">
        <v>0</v>
      </c>
      <c r="AB1237" s="316">
        <v>0</v>
      </c>
      <c r="AC1237" s="316">
        <v>0</v>
      </c>
      <c r="AD1237" s="316">
        <v>0</v>
      </c>
      <c r="AE1237" s="316">
        <v>0</v>
      </c>
      <c r="AF1237" s="316">
        <v>0</v>
      </c>
      <c r="AG1237" s="316">
        <v>0</v>
      </c>
      <c r="AH1237" s="316">
        <v>0</v>
      </c>
      <c r="AI1237" s="316">
        <v>0</v>
      </c>
      <c r="AJ1237" s="316">
        <v>0</v>
      </c>
      <c r="AK1237" s="316">
        <v>0</v>
      </c>
      <c r="AL1237" s="316">
        <v>0</v>
      </c>
    </row>
    <row r="1238" spans="1:38">
      <c r="A1238" s="316">
        <v>1590</v>
      </c>
      <c r="B1238" s="316" t="s">
        <v>216</v>
      </c>
      <c r="C1238" s="316" t="s">
        <v>3966</v>
      </c>
      <c r="D1238" s="316">
        <f t="shared" si="19"/>
        <v>0</v>
      </c>
      <c r="G1238" s="316">
        <v>0</v>
      </c>
      <c r="H1238" s="316">
        <v>0</v>
      </c>
      <c r="I1238" s="316">
        <v>0</v>
      </c>
      <c r="J1238" s="316">
        <v>0</v>
      </c>
      <c r="K1238" s="316">
        <v>0</v>
      </c>
      <c r="L1238" s="316">
        <v>0</v>
      </c>
      <c r="M1238" s="316">
        <v>0</v>
      </c>
      <c r="N1238" s="316">
        <v>0</v>
      </c>
      <c r="O1238" s="316">
        <v>0</v>
      </c>
      <c r="P1238" s="316">
        <v>0</v>
      </c>
      <c r="Q1238" s="316">
        <v>0</v>
      </c>
      <c r="R1238" s="316">
        <v>0</v>
      </c>
      <c r="S1238" s="316">
        <v>0</v>
      </c>
      <c r="T1238" s="316">
        <v>0</v>
      </c>
      <c r="U1238" s="316">
        <v>0</v>
      </c>
      <c r="V1238" s="316">
        <v>0</v>
      </c>
      <c r="W1238" s="316">
        <v>0</v>
      </c>
      <c r="X1238" s="316">
        <v>0</v>
      </c>
      <c r="Y1238" s="316">
        <v>0</v>
      </c>
      <c r="Z1238" s="316">
        <v>0</v>
      </c>
      <c r="AA1238" s="316">
        <v>0</v>
      </c>
      <c r="AB1238" s="316">
        <v>0</v>
      </c>
      <c r="AC1238" s="316">
        <v>0</v>
      </c>
      <c r="AD1238" s="316">
        <v>0</v>
      </c>
      <c r="AE1238" s="316">
        <v>0</v>
      </c>
      <c r="AF1238" s="316">
        <v>0</v>
      </c>
      <c r="AG1238" s="316">
        <v>0</v>
      </c>
      <c r="AH1238" s="316">
        <v>0</v>
      </c>
      <c r="AI1238" s="316">
        <v>0</v>
      </c>
      <c r="AJ1238" s="316">
        <v>0</v>
      </c>
      <c r="AK1238" s="316">
        <v>0</v>
      </c>
      <c r="AL1238" s="316">
        <v>0</v>
      </c>
    </row>
    <row r="1239" spans="1:38">
      <c r="A1239" s="316">
        <v>1595</v>
      </c>
      <c r="B1239" s="316" t="s">
        <v>216</v>
      </c>
      <c r="C1239" s="316" t="s">
        <v>3967</v>
      </c>
      <c r="D1239" s="316">
        <f t="shared" si="19"/>
        <v>0</v>
      </c>
      <c r="G1239" s="316">
        <v>0</v>
      </c>
      <c r="H1239" s="316">
        <v>0</v>
      </c>
      <c r="I1239" s="316">
        <v>0</v>
      </c>
      <c r="J1239" s="316">
        <v>0</v>
      </c>
      <c r="K1239" s="316">
        <v>0</v>
      </c>
      <c r="L1239" s="316">
        <v>0</v>
      </c>
      <c r="M1239" s="316">
        <v>0</v>
      </c>
      <c r="N1239" s="316">
        <v>0</v>
      </c>
      <c r="O1239" s="316">
        <v>0</v>
      </c>
      <c r="P1239" s="316">
        <v>0</v>
      </c>
      <c r="Q1239" s="316">
        <v>0</v>
      </c>
      <c r="R1239" s="316">
        <v>0</v>
      </c>
      <c r="S1239" s="316">
        <v>0</v>
      </c>
      <c r="T1239" s="316">
        <v>0</v>
      </c>
      <c r="U1239" s="316">
        <v>0</v>
      </c>
      <c r="V1239" s="316">
        <v>0</v>
      </c>
      <c r="W1239" s="316">
        <v>0</v>
      </c>
      <c r="X1239" s="316">
        <v>0</v>
      </c>
      <c r="Y1239" s="316">
        <v>0</v>
      </c>
      <c r="Z1239" s="316">
        <v>0</v>
      </c>
      <c r="AA1239" s="316">
        <v>0</v>
      </c>
      <c r="AB1239" s="316">
        <v>0</v>
      </c>
      <c r="AC1239" s="316">
        <v>0</v>
      </c>
      <c r="AD1239" s="316">
        <v>0</v>
      </c>
      <c r="AE1239" s="316">
        <v>0</v>
      </c>
      <c r="AF1239" s="316">
        <v>0</v>
      </c>
      <c r="AG1239" s="316">
        <v>0</v>
      </c>
      <c r="AH1239" s="316">
        <v>0</v>
      </c>
      <c r="AI1239" s="316">
        <v>0</v>
      </c>
      <c r="AJ1239" s="316">
        <v>0</v>
      </c>
      <c r="AK1239" s="316">
        <v>0</v>
      </c>
      <c r="AL1239" s="316">
        <v>0</v>
      </c>
    </row>
    <row r="1240" spans="1:38">
      <c r="A1240" s="316">
        <v>1596</v>
      </c>
      <c r="B1240" s="316" t="s">
        <v>216</v>
      </c>
      <c r="C1240" s="316" t="s">
        <v>3968</v>
      </c>
      <c r="D1240" s="316">
        <f t="shared" si="19"/>
        <v>6120</v>
      </c>
      <c r="G1240" s="316">
        <v>0</v>
      </c>
      <c r="H1240" s="316">
        <v>0</v>
      </c>
      <c r="I1240" s="316">
        <v>0</v>
      </c>
      <c r="J1240" s="316">
        <v>0</v>
      </c>
      <c r="K1240" s="316">
        <v>0</v>
      </c>
      <c r="L1240" s="316">
        <v>1080</v>
      </c>
      <c r="M1240" s="316">
        <v>0</v>
      </c>
      <c r="N1240" s="316">
        <v>0</v>
      </c>
      <c r="O1240" s="316">
        <v>0</v>
      </c>
      <c r="P1240" s="316">
        <v>0</v>
      </c>
      <c r="Q1240" s="316">
        <v>0</v>
      </c>
      <c r="R1240" s="316">
        <v>1080</v>
      </c>
      <c r="S1240" s="316">
        <v>0</v>
      </c>
      <c r="T1240" s="316">
        <v>0</v>
      </c>
      <c r="U1240" s="316">
        <v>0</v>
      </c>
      <c r="V1240" s="316">
        <v>0</v>
      </c>
      <c r="W1240" s="316">
        <v>0</v>
      </c>
      <c r="X1240" s="316">
        <v>1080</v>
      </c>
      <c r="Y1240" s="316">
        <v>0</v>
      </c>
      <c r="Z1240" s="316">
        <v>0</v>
      </c>
      <c r="AA1240" s="316">
        <v>1080</v>
      </c>
      <c r="AB1240" s="316">
        <v>0</v>
      </c>
      <c r="AC1240" s="316">
        <v>0</v>
      </c>
      <c r="AD1240" s="316">
        <v>0</v>
      </c>
      <c r="AE1240" s="316">
        <v>0</v>
      </c>
      <c r="AF1240" s="316">
        <v>840</v>
      </c>
      <c r="AG1240" s="316">
        <v>0</v>
      </c>
      <c r="AH1240" s="316">
        <v>0</v>
      </c>
      <c r="AI1240" s="316">
        <v>0</v>
      </c>
      <c r="AJ1240" s="316">
        <v>0</v>
      </c>
      <c r="AK1240" s="316">
        <v>960</v>
      </c>
      <c r="AL1240" s="316">
        <v>6120</v>
      </c>
    </row>
    <row r="1241" spans="1:38">
      <c r="A1241" s="316">
        <v>1597</v>
      </c>
      <c r="B1241" s="316" t="s">
        <v>216</v>
      </c>
      <c r="C1241" s="316" t="s">
        <v>3969</v>
      </c>
      <c r="D1241" s="316">
        <f t="shared" si="19"/>
        <v>5640</v>
      </c>
      <c r="G1241" s="316">
        <v>0</v>
      </c>
      <c r="H1241" s="316">
        <v>0</v>
      </c>
      <c r="I1241" s="316">
        <v>0</v>
      </c>
      <c r="J1241" s="316">
        <v>0</v>
      </c>
      <c r="K1241" s="316">
        <v>0</v>
      </c>
      <c r="L1241" s="316">
        <v>0</v>
      </c>
      <c r="M1241" s="316">
        <v>0</v>
      </c>
      <c r="N1241" s="316">
        <v>0</v>
      </c>
      <c r="O1241" s="316">
        <v>0</v>
      </c>
      <c r="P1241" s="316">
        <v>1080</v>
      </c>
      <c r="Q1241" s="316">
        <v>0</v>
      </c>
      <c r="R1241" s="316">
        <v>0</v>
      </c>
      <c r="S1241" s="316">
        <v>1080</v>
      </c>
      <c r="T1241" s="316">
        <v>0</v>
      </c>
      <c r="U1241" s="316">
        <v>0</v>
      </c>
      <c r="V1241" s="316">
        <v>0</v>
      </c>
      <c r="W1241" s="316">
        <v>0</v>
      </c>
      <c r="X1241" s="316">
        <v>1080</v>
      </c>
      <c r="Y1241" s="316">
        <v>0</v>
      </c>
      <c r="Z1241" s="316">
        <v>0</v>
      </c>
      <c r="AA1241" s="316">
        <v>0</v>
      </c>
      <c r="AB1241" s="316">
        <v>0</v>
      </c>
      <c r="AC1241" s="316">
        <v>0</v>
      </c>
      <c r="AD1241" s="316">
        <v>1200</v>
      </c>
      <c r="AE1241" s="316">
        <v>0</v>
      </c>
      <c r="AF1241" s="316">
        <v>0</v>
      </c>
      <c r="AG1241" s="316">
        <v>1200</v>
      </c>
      <c r="AH1241" s="316">
        <v>0</v>
      </c>
      <c r="AI1241" s="316">
        <v>0</v>
      </c>
      <c r="AJ1241" s="316">
        <v>0</v>
      </c>
      <c r="AK1241" s="316">
        <v>0</v>
      </c>
      <c r="AL1241" s="316">
        <v>5640</v>
      </c>
    </row>
    <row r="1242" spans="1:38">
      <c r="A1242" s="316">
        <v>1598</v>
      </c>
      <c r="B1242" s="316" t="s">
        <v>216</v>
      </c>
      <c r="C1242" s="316" t="s">
        <v>3970</v>
      </c>
      <c r="D1242" s="316">
        <f t="shared" si="19"/>
        <v>720</v>
      </c>
      <c r="G1242" s="316">
        <v>0</v>
      </c>
      <c r="H1242" s="316">
        <v>0</v>
      </c>
      <c r="I1242" s="316">
        <v>0</v>
      </c>
      <c r="J1242" s="316">
        <v>0</v>
      </c>
      <c r="K1242" s="316">
        <v>0</v>
      </c>
      <c r="L1242" s="316">
        <v>0</v>
      </c>
      <c r="M1242" s="316">
        <v>0</v>
      </c>
      <c r="N1242" s="316">
        <v>0</v>
      </c>
      <c r="O1242" s="316">
        <v>0</v>
      </c>
      <c r="P1242" s="316">
        <v>0</v>
      </c>
      <c r="Q1242" s="316">
        <v>0</v>
      </c>
      <c r="R1242" s="316">
        <v>360</v>
      </c>
      <c r="S1242" s="316">
        <v>0</v>
      </c>
      <c r="T1242" s="316">
        <v>0</v>
      </c>
      <c r="U1242" s="316">
        <v>0</v>
      </c>
      <c r="V1242" s="316">
        <v>0</v>
      </c>
      <c r="W1242" s="316">
        <v>0</v>
      </c>
      <c r="X1242" s="316">
        <v>0</v>
      </c>
      <c r="Y1242" s="316">
        <v>0</v>
      </c>
      <c r="Z1242" s="316">
        <v>0</v>
      </c>
      <c r="AA1242" s="316">
        <v>0</v>
      </c>
      <c r="AB1242" s="316">
        <v>0</v>
      </c>
      <c r="AC1242" s="316">
        <v>0</v>
      </c>
      <c r="AD1242" s="316">
        <v>0</v>
      </c>
      <c r="AE1242" s="316">
        <v>360</v>
      </c>
      <c r="AF1242" s="316">
        <v>0</v>
      </c>
      <c r="AG1242" s="316">
        <v>0</v>
      </c>
      <c r="AH1242" s="316">
        <v>0</v>
      </c>
      <c r="AI1242" s="316">
        <v>0</v>
      </c>
      <c r="AJ1242" s="316">
        <v>0</v>
      </c>
      <c r="AK1242" s="316">
        <v>0</v>
      </c>
      <c r="AL1242" s="316">
        <v>720</v>
      </c>
    </row>
    <row r="1243" spans="1:38">
      <c r="A1243" s="316">
        <v>1599</v>
      </c>
      <c r="B1243" s="316" t="s">
        <v>216</v>
      </c>
      <c r="C1243" s="316" t="s">
        <v>3971</v>
      </c>
      <c r="D1243" s="316">
        <f t="shared" si="19"/>
        <v>360</v>
      </c>
      <c r="G1243" s="316">
        <v>0</v>
      </c>
      <c r="H1243" s="316">
        <v>0</v>
      </c>
      <c r="I1243" s="316">
        <v>0</v>
      </c>
      <c r="J1243" s="316">
        <v>0</v>
      </c>
      <c r="K1243" s="316">
        <v>0</v>
      </c>
      <c r="L1243" s="316">
        <v>0</v>
      </c>
      <c r="M1243" s="316">
        <v>0</v>
      </c>
      <c r="N1243" s="316">
        <v>0</v>
      </c>
      <c r="O1243" s="316">
        <v>0</v>
      </c>
      <c r="P1243" s="316">
        <v>0</v>
      </c>
      <c r="Q1243" s="316">
        <v>0</v>
      </c>
      <c r="R1243" s="316">
        <v>0</v>
      </c>
      <c r="S1243" s="316">
        <v>0</v>
      </c>
      <c r="T1243" s="316">
        <v>0</v>
      </c>
      <c r="U1243" s="316">
        <v>0</v>
      </c>
      <c r="V1243" s="316">
        <v>0</v>
      </c>
      <c r="W1243" s="316">
        <v>0</v>
      </c>
      <c r="X1243" s="316">
        <v>0</v>
      </c>
      <c r="Y1243" s="316">
        <v>360</v>
      </c>
      <c r="Z1243" s="316">
        <v>0</v>
      </c>
      <c r="AA1243" s="316">
        <v>0</v>
      </c>
      <c r="AB1243" s="316">
        <v>0</v>
      </c>
      <c r="AC1243" s="316">
        <v>0</v>
      </c>
      <c r="AD1243" s="316">
        <v>0</v>
      </c>
      <c r="AE1243" s="316">
        <v>0</v>
      </c>
      <c r="AF1243" s="316">
        <v>0</v>
      </c>
      <c r="AG1243" s="316">
        <v>0</v>
      </c>
      <c r="AH1243" s="316">
        <v>0</v>
      </c>
      <c r="AI1243" s="316">
        <v>0</v>
      </c>
      <c r="AJ1243" s="316">
        <v>0</v>
      </c>
      <c r="AK1243" s="316">
        <v>0</v>
      </c>
      <c r="AL1243" s="316">
        <v>360</v>
      </c>
    </row>
    <row r="1244" spans="1:38">
      <c r="A1244" s="316">
        <v>1600</v>
      </c>
      <c r="B1244" s="316" t="s">
        <v>216</v>
      </c>
      <c r="C1244" s="316" t="s">
        <v>3972</v>
      </c>
      <c r="D1244" s="316">
        <f t="shared" si="19"/>
        <v>7800</v>
      </c>
      <c r="G1244" s="316">
        <v>0</v>
      </c>
      <c r="H1244" s="316">
        <v>0</v>
      </c>
      <c r="I1244" s="316">
        <v>0</v>
      </c>
      <c r="J1244" s="316">
        <v>0</v>
      </c>
      <c r="K1244" s="316">
        <v>0</v>
      </c>
      <c r="L1244" s="316">
        <v>1300</v>
      </c>
      <c r="M1244" s="316">
        <v>0</v>
      </c>
      <c r="N1244" s="316">
        <v>0</v>
      </c>
      <c r="O1244" s="316">
        <v>0</v>
      </c>
      <c r="P1244" s="316">
        <v>1300</v>
      </c>
      <c r="Q1244" s="316">
        <v>0</v>
      </c>
      <c r="R1244" s="316">
        <v>0</v>
      </c>
      <c r="S1244" s="316">
        <v>0</v>
      </c>
      <c r="T1244" s="316">
        <v>1300</v>
      </c>
      <c r="U1244" s="316">
        <v>0</v>
      </c>
      <c r="V1244" s="316">
        <v>0</v>
      </c>
      <c r="W1244" s="316">
        <v>0</v>
      </c>
      <c r="X1244" s="316">
        <v>0</v>
      </c>
      <c r="Y1244" s="316">
        <v>0</v>
      </c>
      <c r="Z1244" s="316">
        <v>1300</v>
      </c>
      <c r="AA1244" s="316">
        <v>0</v>
      </c>
      <c r="AB1244" s="316">
        <v>0</v>
      </c>
      <c r="AC1244" s="316">
        <v>0</v>
      </c>
      <c r="AD1244" s="316">
        <v>0</v>
      </c>
      <c r="AE1244" s="316">
        <v>1300</v>
      </c>
      <c r="AF1244" s="316">
        <v>0</v>
      </c>
      <c r="AG1244" s="316">
        <v>0</v>
      </c>
      <c r="AH1244" s="316">
        <v>1300</v>
      </c>
      <c r="AI1244" s="316">
        <v>0</v>
      </c>
      <c r="AJ1244" s="316">
        <v>0</v>
      </c>
      <c r="AK1244" s="316">
        <v>0</v>
      </c>
      <c r="AL1244" s="316">
        <v>7800</v>
      </c>
    </row>
    <row r="1245" spans="1:38">
      <c r="A1245" s="316">
        <v>1601</v>
      </c>
      <c r="B1245" s="316" t="s">
        <v>216</v>
      </c>
      <c r="C1245" s="316" t="s">
        <v>3973</v>
      </c>
      <c r="D1245" s="316">
        <f t="shared" si="19"/>
        <v>7800</v>
      </c>
      <c r="G1245" s="316">
        <v>0</v>
      </c>
      <c r="H1245" s="316">
        <v>0</v>
      </c>
      <c r="I1245" s="316">
        <v>0</v>
      </c>
      <c r="J1245" s="316">
        <v>0</v>
      </c>
      <c r="K1245" s="316">
        <v>0</v>
      </c>
      <c r="L1245" s="316">
        <v>0</v>
      </c>
      <c r="M1245" s="316">
        <v>1300</v>
      </c>
      <c r="N1245" s="316">
        <v>0</v>
      </c>
      <c r="O1245" s="316">
        <v>0</v>
      </c>
      <c r="P1245" s="316">
        <v>0</v>
      </c>
      <c r="Q1245" s="316">
        <v>1300</v>
      </c>
      <c r="R1245" s="316">
        <v>0</v>
      </c>
      <c r="S1245" s="316">
        <v>0</v>
      </c>
      <c r="T1245" s="316">
        <v>0</v>
      </c>
      <c r="U1245" s="316">
        <v>0</v>
      </c>
      <c r="V1245" s="316">
        <v>0</v>
      </c>
      <c r="W1245" s="316">
        <v>1300</v>
      </c>
      <c r="X1245" s="316">
        <v>0</v>
      </c>
      <c r="Y1245" s="316">
        <v>0</v>
      </c>
      <c r="Z1245" s="316">
        <v>1300</v>
      </c>
      <c r="AA1245" s="316">
        <v>0</v>
      </c>
      <c r="AB1245" s="316">
        <v>0</v>
      </c>
      <c r="AC1245" s="316">
        <v>0</v>
      </c>
      <c r="AD1245" s="316">
        <v>0</v>
      </c>
      <c r="AE1245" s="316">
        <v>0</v>
      </c>
      <c r="AF1245" s="316">
        <v>1300</v>
      </c>
      <c r="AG1245" s="316">
        <v>0</v>
      </c>
      <c r="AH1245" s="316">
        <v>0</v>
      </c>
      <c r="AI1245" s="316">
        <v>0</v>
      </c>
      <c r="AJ1245" s="316">
        <v>0</v>
      </c>
      <c r="AK1245" s="316">
        <v>1300</v>
      </c>
      <c r="AL1245" s="316">
        <v>7800</v>
      </c>
    </row>
    <row r="1246" spans="1:38">
      <c r="A1246" s="316">
        <v>1602</v>
      </c>
      <c r="B1246" s="316" t="s">
        <v>216</v>
      </c>
      <c r="C1246" s="316" t="s">
        <v>3974</v>
      </c>
      <c r="D1246" s="316">
        <f t="shared" si="19"/>
        <v>0</v>
      </c>
      <c r="G1246" s="316">
        <v>0</v>
      </c>
      <c r="H1246" s="316">
        <v>0</v>
      </c>
      <c r="I1246" s="316">
        <v>0</v>
      </c>
      <c r="J1246" s="316">
        <v>0</v>
      </c>
      <c r="K1246" s="316">
        <v>0</v>
      </c>
      <c r="L1246" s="316">
        <v>0</v>
      </c>
      <c r="M1246" s="316">
        <v>0</v>
      </c>
      <c r="N1246" s="316">
        <v>0</v>
      </c>
      <c r="O1246" s="316">
        <v>0</v>
      </c>
      <c r="P1246" s="316">
        <v>0</v>
      </c>
      <c r="Q1246" s="316">
        <v>0</v>
      </c>
      <c r="R1246" s="316">
        <v>0</v>
      </c>
      <c r="S1246" s="316">
        <v>0</v>
      </c>
      <c r="T1246" s="316">
        <v>0</v>
      </c>
      <c r="U1246" s="316">
        <v>0</v>
      </c>
      <c r="V1246" s="316">
        <v>0</v>
      </c>
      <c r="W1246" s="316">
        <v>0</v>
      </c>
      <c r="X1246" s="316">
        <v>0</v>
      </c>
      <c r="Y1246" s="316">
        <v>0</v>
      </c>
      <c r="Z1246" s="316">
        <v>0</v>
      </c>
      <c r="AA1246" s="316">
        <v>0</v>
      </c>
      <c r="AB1246" s="316">
        <v>0</v>
      </c>
      <c r="AC1246" s="316">
        <v>0</v>
      </c>
      <c r="AD1246" s="316">
        <v>0</v>
      </c>
      <c r="AE1246" s="316">
        <v>0</v>
      </c>
      <c r="AF1246" s="316">
        <v>0</v>
      </c>
      <c r="AG1246" s="316">
        <v>0</v>
      </c>
      <c r="AH1246" s="316">
        <v>0</v>
      </c>
      <c r="AI1246" s="316">
        <v>0</v>
      </c>
      <c r="AJ1246" s="316">
        <v>0</v>
      </c>
      <c r="AK1246" s="316">
        <v>0</v>
      </c>
      <c r="AL1246" s="316">
        <v>0</v>
      </c>
    </row>
    <row r="1247" spans="1:38">
      <c r="A1247" s="316">
        <v>1603</v>
      </c>
      <c r="B1247" s="316" t="s">
        <v>216</v>
      </c>
      <c r="C1247" s="316" t="s">
        <v>3975</v>
      </c>
      <c r="D1247" s="316">
        <f t="shared" si="19"/>
        <v>0</v>
      </c>
      <c r="G1247" s="316">
        <v>0</v>
      </c>
      <c r="H1247" s="316">
        <v>0</v>
      </c>
      <c r="I1247" s="316">
        <v>0</v>
      </c>
      <c r="J1247" s="316">
        <v>0</v>
      </c>
      <c r="K1247" s="316">
        <v>0</v>
      </c>
      <c r="L1247" s="316">
        <v>0</v>
      </c>
      <c r="M1247" s="316">
        <v>0</v>
      </c>
      <c r="N1247" s="316">
        <v>0</v>
      </c>
      <c r="O1247" s="316">
        <v>0</v>
      </c>
      <c r="P1247" s="316">
        <v>0</v>
      </c>
      <c r="Q1247" s="316">
        <v>0</v>
      </c>
      <c r="R1247" s="316">
        <v>0</v>
      </c>
      <c r="S1247" s="316">
        <v>0</v>
      </c>
      <c r="T1247" s="316">
        <v>0</v>
      </c>
      <c r="U1247" s="316">
        <v>0</v>
      </c>
      <c r="V1247" s="316">
        <v>0</v>
      </c>
      <c r="W1247" s="316">
        <v>0</v>
      </c>
      <c r="X1247" s="316">
        <v>0</v>
      </c>
      <c r="Y1247" s="316">
        <v>0</v>
      </c>
      <c r="Z1247" s="316">
        <v>0</v>
      </c>
      <c r="AA1247" s="316">
        <v>0</v>
      </c>
      <c r="AB1247" s="316">
        <v>0</v>
      </c>
      <c r="AC1247" s="316">
        <v>0</v>
      </c>
      <c r="AD1247" s="316">
        <v>0</v>
      </c>
      <c r="AE1247" s="316">
        <v>0</v>
      </c>
      <c r="AF1247" s="316">
        <v>0</v>
      </c>
      <c r="AG1247" s="316">
        <v>0</v>
      </c>
      <c r="AH1247" s="316">
        <v>0</v>
      </c>
      <c r="AI1247" s="316">
        <v>0</v>
      </c>
      <c r="AJ1247" s="316">
        <v>0</v>
      </c>
      <c r="AK1247" s="316">
        <v>0</v>
      </c>
      <c r="AL1247" s="316">
        <v>0</v>
      </c>
    </row>
    <row r="1248" spans="1:38">
      <c r="A1248" s="316">
        <v>1604</v>
      </c>
      <c r="B1248" s="316" t="s">
        <v>216</v>
      </c>
      <c r="C1248" s="316" t="s">
        <v>3976</v>
      </c>
      <c r="D1248" s="316">
        <f t="shared" si="19"/>
        <v>0</v>
      </c>
      <c r="G1248" s="316">
        <v>0</v>
      </c>
      <c r="H1248" s="316">
        <v>0</v>
      </c>
      <c r="I1248" s="316">
        <v>0</v>
      </c>
      <c r="J1248" s="316">
        <v>0</v>
      </c>
      <c r="K1248" s="316">
        <v>0</v>
      </c>
      <c r="L1248" s="316">
        <v>0</v>
      </c>
      <c r="M1248" s="316">
        <v>0</v>
      </c>
      <c r="N1248" s="316">
        <v>0</v>
      </c>
      <c r="O1248" s="316">
        <v>0</v>
      </c>
      <c r="P1248" s="316">
        <v>0</v>
      </c>
      <c r="Q1248" s="316">
        <v>0</v>
      </c>
      <c r="R1248" s="316">
        <v>0</v>
      </c>
      <c r="S1248" s="316">
        <v>0</v>
      </c>
      <c r="T1248" s="316">
        <v>0</v>
      </c>
      <c r="U1248" s="316">
        <v>0</v>
      </c>
      <c r="V1248" s="316">
        <v>0</v>
      </c>
      <c r="W1248" s="316">
        <v>0</v>
      </c>
      <c r="X1248" s="316">
        <v>0</v>
      </c>
      <c r="Y1248" s="316">
        <v>0</v>
      </c>
      <c r="Z1248" s="316">
        <v>0</v>
      </c>
      <c r="AA1248" s="316">
        <v>0</v>
      </c>
      <c r="AB1248" s="316">
        <v>0</v>
      </c>
      <c r="AC1248" s="316">
        <v>0</v>
      </c>
      <c r="AD1248" s="316">
        <v>0</v>
      </c>
      <c r="AE1248" s="316">
        <v>0</v>
      </c>
      <c r="AF1248" s="316">
        <v>0</v>
      </c>
      <c r="AG1248" s="316">
        <v>0</v>
      </c>
      <c r="AH1248" s="316">
        <v>0</v>
      </c>
      <c r="AI1248" s="316">
        <v>0</v>
      </c>
      <c r="AJ1248" s="316">
        <v>0</v>
      </c>
      <c r="AK1248" s="316">
        <v>0</v>
      </c>
      <c r="AL1248" s="316">
        <v>0</v>
      </c>
    </row>
    <row r="1249" spans="1:38">
      <c r="A1249" s="316">
        <v>1605</v>
      </c>
      <c r="B1249" s="316" t="s">
        <v>216</v>
      </c>
      <c r="C1249" s="316" t="s">
        <v>3977</v>
      </c>
      <c r="D1249" s="316">
        <f t="shared" si="19"/>
        <v>0</v>
      </c>
      <c r="G1249" s="316">
        <v>0</v>
      </c>
      <c r="H1249" s="316">
        <v>0</v>
      </c>
      <c r="I1249" s="316">
        <v>0</v>
      </c>
      <c r="J1249" s="316">
        <v>0</v>
      </c>
      <c r="K1249" s="316">
        <v>0</v>
      </c>
      <c r="L1249" s="316">
        <v>0</v>
      </c>
      <c r="M1249" s="316">
        <v>0</v>
      </c>
      <c r="N1249" s="316">
        <v>0</v>
      </c>
      <c r="O1249" s="316">
        <v>0</v>
      </c>
      <c r="P1249" s="316">
        <v>0</v>
      </c>
      <c r="Q1249" s="316">
        <v>0</v>
      </c>
      <c r="R1249" s="316">
        <v>0</v>
      </c>
      <c r="S1249" s="316">
        <v>0</v>
      </c>
      <c r="T1249" s="316">
        <v>0</v>
      </c>
      <c r="U1249" s="316">
        <v>0</v>
      </c>
      <c r="V1249" s="316">
        <v>0</v>
      </c>
      <c r="W1249" s="316">
        <v>0</v>
      </c>
      <c r="X1249" s="316">
        <v>0</v>
      </c>
      <c r="Y1249" s="316">
        <v>0</v>
      </c>
      <c r="Z1249" s="316">
        <v>0</v>
      </c>
      <c r="AA1249" s="316">
        <v>0</v>
      </c>
      <c r="AB1249" s="316">
        <v>0</v>
      </c>
      <c r="AC1249" s="316">
        <v>0</v>
      </c>
      <c r="AD1249" s="316">
        <v>0</v>
      </c>
      <c r="AE1249" s="316">
        <v>0</v>
      </c>
      <c r="AF1249" s="316">
        <v>0</v>
      </c>
      <c r="AG1249" s="316">
        <v>0</v>
      </c>
      <c r="AH1249" s="316">
        <v>0</v>
      </c>
      <c r="AI1249" s="316">
        <v>0</v>
      </c>
      <c r="AJ1249" s="316">
        <v>0</v>
      </c>
      <c r="AK1249" s="316">
        <v>0</v>
      </c>
      <c r="AL1249" s="316">
        <v>0</v>
      </c>
    </row>
    <row r="1250" spans="1:38">
      <c r="A1250" s="316">
        <v>1606</v>
      </c>
      <c r="B1250" s="316" t="s">
        <v>216</v>
      </c>
      <c r="C1250" s="316" t="s">
        <v>3978</v>
      </c>
      <c r="D1250" s="316">
        <f t="shared" si="19"/>
        <v>0</v>
      </c>
      <c r="G1250" s="316">
        <v>0</v>
      </c>
      <c r="H1250" s="316">
        <v>0</v>
      </c>
      <c r="I1250" s="316">
        <v>0</v>
      </c>
      <c r="J1250" s="316">
        <v>0</v>
      </c>
      <c r="K1250" s="316">
        <v>0</v>
      </c>
      <c r="L1250" s="316">
        <v>0</v>
      </c>
      <c r="M1250" s="316">
        <v>0</v>
      </c>
      <c r="N1250" s="316">
        <v>0</v>
      </c>
      <c r="O1250" s="316">
        <v>0</v>
      </c>
      <c r="P1250" s="316">
        <v>0</v>
      </c>
      <c r="Q1250" s="316">
        <v>0</v>
      </c>
      <c r="R1250" s="316">
        <v>0</v>
      </c>
      <c r="S1250" s="316">
        <v>0</v>
      </c>
      <c r="T1250" s="316">
        <v>0</v>
      </c>
      <c r="U1250" s="316">
        <v>0</v>
      </c>
      <c r="V1250" s="316">
        <v>0</v>
      </c>
      <c r="W1250" s="316">
        <v>0</v>
      </c>
      <c r="X1250" s="316">
        <v>0</v>
      </c>
      <c r="Y1250" s="316">
        <v>0</v>
      </c>
      <c r="Z1250" s="316">
        <v>0</v>
      </c>
      <c r="AA1250" s="316">
        <v>0</v>
      </c>
      <c r="AB1250" s="316">
        <v>0</v>
      </c>
      <c r="AC1250" s="316">
        <v>0</v>
      </c>
      <c r="AD1250" s="316">
        <v>0</v>
      </c>
      <c r="AE1250" s="316">
        <v>0</v>
      </c>
      <c r="AF1250" s="316">
        <v>0</v>
      </c>
      <c r="AG1250" s="316">
        <v>0</v>
      </c>
      <c r="AH1250" s="316">
        <v>0</v>
      </c>
      <c r="AI1250" s="316">
        <v>0</v>
      </c>
      <c r="AJ1250" s="316">
        <v>0</v>
      </c>
      <c r="AK1250" s="316">
        <v>0</v>
      </c>
      <c r="AL1250" s="316">
        <v>0</v>
      </c>
    </row>
    <row r="1251" spans="1:38">
      <c r="A1251" s="316">
        <v>1607</v>
      </c>
      <c r="B1251" s="316" t="s">
        <v>216</v>
      </c>
      <c r="C1251" s="316" t="s">
        <v>3979</v>
      </c>
      <c r="D1251" s="316">
        <f t="shared" si="19"/>
        <v>7800</v>
      </c>
      <c r="G1251" s="316">
        <v>0</v>
      </c>
      <c r="H1251" s="316">
        <v>0</v>
      </c>
      <c r="I1251" s="316">
        <v>0</v>
      </c>
      <c r="J1251" s="316">
        <v>0</v>
      </c>
      <c r="K1251" s="316">
        <v>0</v>
      </c>
      <c r="L1251" s="316">
        <v>1300</v>
      </c>
      <c r="M1251" s="316">
        <v>0</v>
      </c>
      <c r="N1251" s="316">
        <v>0</v>
      </c>
      <c r="O1251" s="316">
        <v>0</v>
      </c>
      <c r="P1251" s="316">
        <v>0</v>
      </c>
      <c r="Q1251" s="316">
        <v>1300</v>
      </c>
      <c r="R1251" s="316">
        <v>0</v>
      </c>
      <c r="S1251" s="316">
        <v>0</v>
      </c>
      <c r="T1251" s="316">
        <v>0</v>
      </c>
      <c r="U1251" s="316">
        <v>0</v>
      </c>
      <c r="V1251" s="316">
        <v>0</v>
      </c>
      <c r="W1251" s="316">
        <v>1300</v>
      </c>
      <c r="X1251" s="316">
        <v>0</v>
      </c>
      <c r="Y1251" s="316">
        <v>0</v>
      </c>
      <c r="Z1251" s="316">
        <v>1300</v>
      </c>
      <c r="AA1251" s="316">
        <v>0</v>
      </c>
      <c r="AB1251" s="316">
        <v>0</v>
      </c>
      <c r="AC1251" s="316">
        <v>0</v>
      </c>
      <c r="AD1251" s="316">
        <v>0</v>
      </c>
      <c r="AE1251" s="316">
        <v>0</v>
      </c>
      <c r="AF1251" s="316">
        <v>1300</v>
      </c>
      <c r="AG1251" s="316">
        <v>0</v>
      </c>
      <c r="AH1251" s="316">
        <v>0</v>
      </c>
      <c r="AI1251" s="316">
        <v>0</v>
      </c>
      <c r="AJ1251" s="316">
        <v>0</v>
      </c>
      <c r="AK1251" s="316">
        <v>1300</v>
      </c>
      <c r="AL1251" s="316">
        <v>7800</v>
      </c>
    </row>
    <row r="1252" spans="1:38">
      <c r="A1252" s="316">
        <v>1608</v>
      </c>
      <c r="B1252" s="316" t="s">
        <v>216</v>
      </c>
      <c r="C1252" s="316" t="s">
        <v>3980</v>
      </c>
      <c r="D1252" s="316">
        <f t="shared" si="19"/>
        <v>7800</v>
      </c>
      <c r="G1252" s="316">
        <v>0</v>
      </c>
      <c r="H1252" s="316">
        <v>0</v>
      </c>
      <c r="I1252" s="316">
        <v>0</v>
      </c>
      <c r="J1252" s="316">
        <v>0</v>
      </c>
      <c r="K1252" s="316">
        <v>0</v>
      </c>
      <c r="L1252" s="316">
        <v>1300</v>
      </c>
      <c r="M1252" s="316">
        <v>0</v>
      </c>
      <c r="N1252" s="316">
        <v>0</v>
      </c>
      <c r="O1252" s="316">
        <v>0</v>
      </c>
      <c r="P1252" s="316">
        <v>0</v>
      </c>
      <c r="Q1252" s="316">
        <v>1300</v>
      </c>
      <c r="R1252" s="316">
        <v>0</v>
      </c>
      <c r="S1252" s="316">
        <v>0</v>
      </c>
      <c r="T1252" s="316">
        <v>0</v>
      </c>
      <c r="U1252" s="316">
        <v>0</v>
      </c>
      <c r="V1252" s="316">
        <v>0</v>
      </c>
      <c r="W1252" s="316">
        <v>1300</v>
      </c>
      <c r="X1252" s="316">
        <v>0</v>
      </c>
      <c r="Y1252" s="316">
        <v>0</v>
      </c>
      <c r="Z1252" s="316">
        <v>1300</v>
      </c>
      <c r="AA1252" s="316">
        <v>0</v>
      </c>
      <c r="AB1252" s="316">
        <v>0</v>
      </c>
      <c r="AC1252" s="316">
        <v>0</v>
      </c>
      <c r="AD1252" s="316">
        <v>0</v>
      </c>
      <c r="AE1252" s="316">
        <v>0</v>
      </c>
      <c r="AF1252" s="316">
        <v>1300</v>
      </c>
      <c r="AG1252" s="316">
        <v>0</v>
      </c>
      <c r="AH1252" s="316">
        <v>0</v>
      </c>
      <c r="AI1252" s="316">
        <v>0</v>
      </c>
      <c r="AJ1252" s="316">
        <v>0</v>
      </c>
      <c r="AK1252" s="316">
        <v>1300</v>
      </c>
      <c r="AL1252" s="316">
        <v>7800</v>
      </c>
    </row>
    <row r="1253" spans="1:38">
      <c r="A1253" s="316">
        <v>1609</v>
      </c>
      <c r="B1253" s="316" t="s">
        <v>3899</v>
      </c>
      <c r="C1253" s="316" t="s">
        <v>3981</v>
      </c>
      <c r="D1253" s="316">
        <f t="shared" si="19"/>
        <v>0</v>
      </c>
      <c r="G1253" s="316">
        <v>0</v>
      </c>
      <c r="H1253" s="316">
        <v>0</v>
      </c>
      <c r="I1253" s="316">
        <v>0</v>
      </c>
      <c r="J1253" s="316">
        <v>0</v>
      </c>
      <c r="K1253" s="316">
        <v>0</v>
      </c>
      <c r="L1253" s="316">
        <v>0</v>
      </c>
      <c r="M1253" s="316">
        <v>0</v>
      </c>
      <c r="N1253" s="316">
        <v>0</v>
      </c>
      <c r="O1253" s="316">
        <v>0</v>
      </c>
      <c r="P1253" s="316">
        <v>0</v>
      </c>
      <c r="Q1253" s="316">
        <v>0</v>
      </c>
      <c r="R1253" s="316">
        <v>0</v>
      </c>
      <c r="S1253" s="316">
        <v>0</v>
      </c>
      <c r="T1253" s="316">
        <v>0</v>
      </c>
      <c r="U1253" s="316">
        <v>0</v>
      </c>
      <c r="V1253" s="316">
        <v>0</v>
      </c>
      <c r="W1253" s="316">
        <v>0</v>
      </c>
      <c r="X1253" s="316">
        <v>0</v>
      </c>
      <c r="Y1253" s="316">
        <v>0</v>
      </c>
      <c r="Z1253" s="316">
        <v>0</v>
      </c>
      <c r="AA1253" s="316">
        <v>0</v>
      </c>
      <c r="AB1253" s="316">
        <v>0</v>
      </c>
      <c r="AC1253" s="316">
        <v>0</v>
      </c>
      <c r="AD1253" s="316">
        <v>0</v>
      </c>
      <c r="AE1253" s="316">
        <v>0</v>
      </c>
      <c r="AF1253" s="316">
        <v>0</v>
      </c>
      <c r="AG1253" s="316">
        <v>0</v>
      </c>
      <c r="AH1253" s="316">
        <v>0</v>
      </c>
      <c r="AI1253" s="316">
        <v>0</v>
      </c>
      <c r="AJ1253" s="316">
        <v>0</v>
      </c>
      <c r="AK1253" s="316">
        <v>0</v>
      </c>
      <c r="AL1253" s="316">
        <v>0</v>
      </c>
    </row>
    <row r="1254" spans="1:38">
      <c r="A1254" s="316">
        <v>1610</v>
      </c>
      <c r="B1254" s="316" t="s">
        <v>216</v>
      </c>
      <c r="C1254" s="316" t="s">
        <v>3982</v>
      </c>
      <c r="D1254" s="316">
        <f t="shared" si="19"/>
        <v>7600</v>
      </c>
      <c r="G1254" s="316">
        <v>0</v>
      </c>
      <c r="H1254" s="316">
        <v>0</v>
      </c>
      <c r="I1254" s="316">
        <v>0</v>
      </c>
      <c r="J1254" s="316">
        <v>0</v>
      </c>
      <c r="K1254" s="316">
        <v>0</v>
      </c>
      <c r="L1254" s="316">
        <v>1200</v>
      </c>
      <c r="M1254" s="316">
        <v>0</v>
      </c>
      <c r="N1254" s="316">
        <v>0</v>
      </c>
      <c r="O1254" s="316">
        <v>0</v>
      </c>
      <c r="P1254" s="316">
        <v>0</v>
      </c>
      <c r="Q1254" s="316">
        <v>1200</v>
      </c>
      <c r="R1254" s="316">
        <v>0</v>
      </c>
      <c r="S1254" s="316">
        <v>0</v>
      </c>
      <c r="T1254" s="316">
        <v>1200</v>
      </c>
      <c r="U1254" s="316">
        <v>0</v>
      </c>
      <c r="V1254" s="316">
        <v>0</v>
      </c>
      <c r="W1254" s="316">
        <v>0</v>
      </c>
      <c r="X1254" s="316">
        <v>0</v>
      </c>
      <c r="Y1254" s="316">
        <v>0</v>
      </c>
      <c r="Z1254" s="316">
        <v>1600</v>
      </c>
      <c r="AA1254" s="316">
        <v>0</v>
      </c>
      <c r="AB1254" s="316">
        <v>0</v>
      </c>
      <c r="AC1254" s="316">
        <v>0</v>
      </c>
      <c r="AD1254" s="316">
        <v>0</v>
      </c>
      <c r="AE1254" s="316">
        <v>0</v>
      </c>
      <c r="AF1254" s="316">
        <v>1200</v>
      </c>
      <c r="AG1254" s="316">
        <v>0</v>
      </c>
      <c r="AH1254" s="316">
        <v>0</v>
      </c>
      <c r="AI1254" s="316">
        <v>0</v>
      </c>
      <c r="AJ1254" s="316">
        <v>0</v>
      </c>
      <c r="AK1254" s="316">
        <v>1200</v>
      </c>
      <c r="AL1254" s="316">
        <v>7600</v>
      </c>
    </row>
    <row r="1255" spans="1:38">
      <c r="A1255" s="316">
        <v>1611</v>
      </c>
      <c r="B1255" s="316" t="s">
        <v>3899</v>
      </c>
      <c r="C1255" s="316" t="s">
        <v>3983</v>
      </c>
      <c r="D1255" s="316">
        <f t="shared" si="19"/>
        <v>0</v>
      </c>
      <c r="G1255" s="316">
        <v>0</v>
      </c>
      <c r="H1255" s="316">
        <v>0</v>
      </c>
      <c r="I1255" s="316">
        <v>0</v>
      </c>
      <c r="J1255" s="316">
        <v>0</v>
      </c>
      <c r="K1255" s="316">
        <v>0</v>
      </c>
      <c r="L1255" s="316">
        <v>0</v>
      </c>
      <c r="M1255" s="316">
        <v>0</v>
      </c>
      <c r="N1255" s="316">
        <v>0</v>
      </c>
      <c r="O1255" s="316">
        <v>0</v>
      </c>
      <c r="P1255" s="316">
        <v>0</v>
      </c>
      <c r="Q1255" s="316">
        <v>0</v>
      </c>
      <c r="R1255" s="316">
        <v>0</v>
      </c>
      <c r="S1255" s="316">
        <v>0</v>
      </c>
      <c r="T1255" s="316">
        <v>0</v>
      </c>
      <c r="U1255" s="316">
        <v>0</v>
      </c>
      <c r="V1255" s="316">
        <v>0</v>
      </c>
      <c r="W1255" s="316">
        <v>0</v>
      </c>
      <c r="X1255" s="316">
        <v>0</v>
      </c>
      <c r="Y1255" s="316">
        <v>0</v>
      </c>
      <c r="Z1255" s="316">
        <v>0</v>
      </c>
      <c r="AA1255" s="316">
        <v>0</v>
      </c>
      <c r="AB1255" s="316">
        <v>0</v>
      </c>
      <c r="AC1255" s="316">
        <v>0</v>
      </c>
      <c r="AD1255" s="316">
        <v>0</v>
      </c>
      <c r="AE1255" s="316">
        <v>0</v>
      </c>
      <c r="AF1255" s="316">
        <v>0</v>
      </c>
      <c r="AG1255" s="316">
        <v>0</v>
      </c>
      <c r="AH1255" s="316">
        <v>0</v>
      </c>
      <c r="AI1255" s="316">
        <v>0</v>
      </c>
      <c r="AJ1255" s="316">
        <v>0</v>
      </c>
      <c r="AK1255" s="316">
        <v>0</v>
      </c>
      <c r="AL1255" s="316">
        <v>0</v>
      </c>
    </row>
    <row r="1256" spans="1:38">
      <c r="A1256" s="316">
        <v>1612</v>
      </c>
      <c r="B1256" s="316" t="s">
        <v>3899</v>
      </c>
      <c r="C1256" s="316" t="s">
        <v>3984</v>
      </c>
      <c r="D1256" s="316">
        <f t="shared" si="19"/>
        <v>0</v>
      </c>
      <c r="G1256" s="316">
        <v>0</v>
      </c>
      <c r="H1256" s="316">
        <v>0</v>
      </c>
      <c r="I1256" s="316">
        <v>0</v>
      </c>
      <c r="J1256" s="316">
        <v>0</v>
      </c>
      <c r="K1256" s="316">
        <v>0</v>
      </c>
      <c r="L1256" s="316">
        <v>0</v>
      </c>
      <c r="M1256" s="316">
        <v>0</v>
      </c>
      <c r="N1256" s="316">
        <v>0</v>
      </c>
      <c r="O1256" s="316">
        <v>0</v>
      </c>
      <c r="P1256" s="316">
        <v>0</v>
      </c>
      <c r="Q1256" s="316">
        <v>0</v>
      </c>
      <c r="R1256" s="316">
        <v>0</v>
      </c>
      <c r="S1256" s="316">
        <v>0</v>
      </c>
      <c r="T1256" s="316">
        <v>0</v>
      </c>
      <c r="U1256" s="316">
        <v>0</v>
      </c>
      <c r="V1256" s="316">
        <v>0</v>
      </c>
      <c r="W1256" s="316">
        <v>0</v>
      </c>
      <c r="X1256" s="316">
        <v>0</v>
      </c>
      <c r="Y1256" s="316">
        <v>0</v>
      </c>
      <c r="Z1256" s="316">
        <v>0</v>
      </c>
      <c r="AA1256" s="316">
        <v>0</v>
      </c>
      <c r="AB1256" s="316">
        <v>0</v>
      </c>
      <c r="AC1256" s="316">
        <v>0</v>
      </c>
      <c r="AD1256" s="316">
        <v>0</v>
      </c>
      <c r="AE1256" s="316">
        <v>0</v>
      </c>
      <c r="AF1256" s="316">
        <v>0</v>
      </c>
      <c r="AG1256" s="316">
        <v>0</v>
      </c>
      <c r="AH1256" s="316">
        <v>0</v>
      </c>
      <c r="AI1256" s="316">
        <v>0</v>
      </c>
      <c r="AJ1256" s="316">
        <v>0</v>
      </c>
      <c r="AK1256" s="316">
        <v>0</v>
      </c>
      <c r="AL1256" s="316">
        <v>0</v>
      </c>
    </row>
    <row r="1257" spans="1:38">
      <c r="A1257" s="316">
        <v>1613</v>
      </c>
      <c r="B1257" s="316" t="s">
        <v>3899</v>
      </c>
      <c r="C1257" s="316" t="s">
        <v>3985</v>
      </c>
      <c r="D1257" s="316">
        <f t="shared" si="19"/>
        <v>0</v>
      </c>
      <c r="G1257" s="316">
        <v>0</v>
      </c>
      <c r="H1257" s="316">
        <v>0</v>
      </c>
      <c r="I1257" s="316">
        <v>0</v>
      </c>
      <c r="J1257" s="316">
        <v>0</v>
      </c>
      <c r="K1257" s="316">
        <v>0</v>
      </c>
      <c r="L1257" s="316">
        <v>0</v>
      </c>
      <c r="M1257" s="316">
        <v>0</v>
      </c>
      <c r="N1257" s="316">
        <v>0</v>
      </c>
      <c r="O1257" s="316">
        <v>0</v>
      </c>
      <c r="P1257" s="316">
        <v>0</v>
      </c>
      <c r="Q1257" s="316">
        <v>0</v>
      </c>
      <c r="R1257" s="316">
        <v>0</v>
      </c>
      <c r="S1257" s="316">
        <v>0</v>
      </c>
      <c r="T1257" s="316">
        <v>0</v>
      </c>
      <c r="U1257" s="316">
        <v>0</v>
      </c>
      <c r="V1257" s="316">
        <v>0</v>
      </c>
      <c r="W1257" s="316">
        <v>0</v>
      </c>
      <c r="X1257" s="316">
        <v>0</v>
      </c>
      <c r="Y1257" s="316">
        <v>0</v>
      </c>
      <c r="Z1257" s="316">
        <v>0</v>
      </c>
      <c r="AA1257" s="316">
        <v>0</v>
      </c>
      <c r="AB1257" s="316">
        <v>0</v>
      </c>
      <c r="AC1257" s="316">
        <v>0</v>
      </c>
      <c r="AD1257" s="316">
        <v>0</v>
      </c>
      <c r="AE1257" s="316">
        <v>0</v>
      </c>
      <c r="AF1257" s="316">
        <v>0</v>
      </c>
      <c r="AG1257" s="316">
        <v>0</v>
      </c>
      <c r="AH1257" s="316">
        <v>0</v>
      </c>
      <c r="AI1257" s="316">
        <v>0</v>
      </c>
      <c r="AJ1257" s="316">
        <v>0</v>
      </c>
      <c r="AK1257" s="316">
        <v>0</v>
      </c>
      <c r="AL1257" s="316">
        <v>0</v>
      </c>
    </row>
    <row r="1258" spans="1:38">
      <c r="A1258" s="316">
        <v>1614</v>
      </c>
      <c r="B1258" s="316" t="s">
        <v>216</v>
      </c>
      <c r="C1258" s="316" t="s">
        <v>3986</v>
      </c>
      <c r="D1258" s="316">
        <f t="shared" si="19"/>
        <v>6240</v>
      </c>
      <c r="G1258" s="316">
        <v>0</v>
      </c>
      <c r="H1258" s="316">
        <v>0</v>
      </c>
      <c r="I1258" s="316">
        <v>0</v>
      </c>
      <c r="J1258" s="316">
        <v>0</v>
      </c>
      <c r="K1258" s="316">
        <v>0</v>
      </c>
      <c r="L1258" s="316">
        <v>0</v>
      </c>
      <c r="M1258" s="316">
        <v>1560</v>
      </c>
      <c r="N1258" s="316">
        <v>0</v>
      </c>
      <c r="O1258" s="316">
        <v>0</v>
      </c>
      <c r="P1258" s="316">
        <v>0</v>
      </c>
      <c r="Q1258" s="316">
        <v>0</v>
      </c>
      <c r="R1258" s="316">
        <v>0</v>
      </c>
      <c r="S1258" s="316">
        <v>1560</v>
      </c>
      <c r="T1258" s="316">
        <v>0</v>
      </c>
      <c r="U1258" s="316">
        <v>0</v>
      </c>
      <c r="V1258" s="316">
        <v>0</v>
      </c>
      <c r="W1258" s="316">
        <v>0</v>
      </c>
      <c r="X1258" s="316">
        <v>0</v>
      </c>
      <c r="Y1258" s="316">
        <v>1560</v>
      </c>
      <c r="Z1258" s="316">
        <v>0</v>
      </c>
      <c r="AA1258" s="316">
        <v>0</v>
      </c>
      <c r="AB1258" s="316">
        <v>0</v>
      </c>
      <c r="AC1258" s="316">
        <v>0</v>
      </c>
      <c r="AD1258" s="316">
        <v>0</v>
      </c>
      <c r="AE1258" s="316">
        <v>1560</v>
      </c>
      <c r="AF1258" s="316">
        <v>0</v>
      </c>
      <c r="AG1258" s="316">
        <v>0</v>
      </c>
      <c r="AH1258" s="316">
        <v>0</v>
      </c>
      <c r="AI1258" s="316">
        <v>0</v>
      </c>
      <c r="AJ1258" s="316">
        <v>0</v>
      </c>
      <c r="AK1258" s="316">
        <v>0</v>
      </c>
      <c r="AL1258" s="316">
        <v>6240</v>
      </c>
    </row>
    <row r="1259" spans="1:38">
      <c r="A1259" s="316">
        <v>1616</v>
      </c>
      <c r="B1259" s="316" t="s">
        <v>216</v>
      </c>
      <c r="C1259" s="316" t="s">
        <v>3987</v>
      </c>
      <c r="D1259" s="316">
        <f t="shared" si="19"/>
        <v>3360</v>
      </c>
      <c r="G1259" s="316">
        <v>0</v>
      </c>
      <c r="H1259" s="316">
        <v>0</v>
      </c>
      <c r="I1259" s="316">
        <v>0</v>
      </c>
      <c r="J1259" s="316">
        <v>0</v>
      </c>
      <c r="K1259" s="316">
        <v>0</v>
      </c>
      <c r="L1259" s="316">
        <v>840</v>
      </c>
      <c r="M1259" s="316">
        <v>0</v>
      </c>
      <c r="N1259" s="316">
        <v>0</v>
      </c>
      <c r="O1259" s="316">
        <v>0</v>
      </c>
      <c r="P1259" s="316">
        <v>0</v>
      </c>
      <c r="Q1259" s="316">
        <v>0</v>
      </c>
      <c r="R1259" s="316">
        <v>0</v>
      </c>
      <c r="S1259" s="316">
        <v>840</v>
      </c>
      <c r="T1259" s="316">
        <v>0</v>
      </c>
      <c r="U1259" s="316">
        <v>0</v>
      </c>
      <c r="V1259" s="316">
        <v>0</v>
      </c>
      <c r="W1259" s="316">
        <v>0</v>
      </c>
      <c r="X1259" s="316">
        <v>0</v>
      </c>
      <c r="Y1259" s="316">
        <v>0</v>
      </c>
      <c r="Z1259" s="316">
        <v>840</v>
      </c>
      <c r="AA1259" s="316">
        <v>0</v>
      </c>
      <c r="AB1259" s="316">
        <v>0</v>
      </c>
      <c r="AC1259" s="316">
        <v>0</v>
      </c>
      <c r="AD1259" s="316">
        <v>0</v>
      </c>
      <c r="AE1259" s="316">
        <v>0</v>
      </c>
      <c r="AF1259" s="316">
        <v>840</v>
      </c>
      <c r="AG1259" s="316">
        <v>0</v>
      </c>
      <c r="AH1259" s="316">
        <v>0</v>
      </c>
      <c r="AI1259" s="316">
        <v>0</v>
      </c>
      <c r="AJ1259" s="316">
        <v>0</v>
      </c>
      <c r="AK1259" s="316">
        <v>0</v>
      </c>
      <c r="AL1259" s="316">
        <v>3360</v>
      </c>
    </row>
    <row r="1260" spans="1:38">
      <c r="A1260" s="316">
        <v>1622</v>
      </c>
      <c r="B1260" s="316" t="s">
        <v>3899</v>
      </c>
      <c r="C1260" s="316" t="s">
        <v>3988</v>
      </c>
      <c r="D1260" s="316">
        <f t="shared" si="19"/>
        <v>0</v>
      </c>
      <c r="G1260" s="316">
        <v>0</v>
      </c>
      <c r="H1260" s="316">
        <v>0</v>
      </c>
      <c r="I1260" s="316">
        <v>0</v>
      </c>
      <c r="J1260" s="316">
        <v>0</v>
      </c>
      <c r="K1260" s="316">
        <v>0</v>
      </c>
      <c r="L1260" s="316">
        <v>0</v>
      </c>
      <c r="M1260" s="316">
        <v>0</v>
      </c>
      <c r="N1260" s="316">
        <v>0</v>
      </c>
      <c r="O1260" s="316">
        <v>0</v>
      </c>
      <c r="P1260" s="316">
        <v>0</v>
      </c>
      <c r="Q1260" s="316">
        <v>0</v>
      </c>
      <c r="R1260" s="316">
        <v>0</v>
      </c>
      <c r="S1260" s="316">
        <v>0</v>
      </c>
      <c r="T1260" s="316">
        <v>0</v>
      </c>
      <c r="U1260" s="316">
        <v>0</v>
      </c>
      <c r="V1260" s="316">
        <v>0</v>
      </c>
      <c r="W1260" s="316">
        <v>0</v>
      </c>
      <c r="X1260" s="316">
        <v>0</v>
      </c>
      <c r="Y1260" s="316">
        <v>0</v>
      </c>
      <c r="Z1260" s="316">
        <v>0</v>
      </c>
      <c r="AA1260" s="316">
        <v>0</v>
      </c>
      <c r="AB1260" s="316">
        <v>0</v>
      </c>
      <c r="AC1260" s="316">
        <v>0</v>
      </c>
      <c r="AD1260" s="316">
        <v>0</v>
      </c>
      <c r="AE1260" s="316">
        <v>0</v>
      </c>
      <c r="AF1260" s="316">
        <v>0</v>
      </c>
      <c r="AG1260" s="316">
        <v>0</v>
      </c>
      <c r="AH1260" s="316">
        <v>0</v>
      </c>
      <c r="AI1260" s="316">
        <v>0</v>
      </c>
      <c r="AJ1260" s="316">
        <v>0</v>
      </c>
      <c r="AK1260" s="316">
        <v>0</v>
      </c>
      <c r="AL1260" s="316">
        <v>0</v>
      </c>
    </row>
    <row r="1261" spans="1:38">
      <c r="A1261" s="316">
        <v>1623</v>
      </c>
      <c r="B1261" s="316" t="s">
        <v>3899</v>
      </c>
      <c r="C1261" s="316" t="s">
        <v>3989</v>
      </c>
      <c r="D1261" s="316">
        <f t="shared" si="19"/>
        <v>800</v>
      </c>
      <c r="G1261" s="316">
        <v>0</v>
      </c>
      <c r="H1261" s="316">
        <v>0</v>
      </c>
      <c r="I1261" s="316">
        <v>0</v>
      </c>
      <c r="J1261" s="316">
        <v>0</v>
      </c>
      <c r="K1261" s="316">
        <v>0</v>
      </c>
      <c r="L1261" s="316">
        <v>0</v>
      </c>
      <c r="M1261" s="316">
        <v>0</v>
      </c>
      <c r="N1261" s="316">
        <v>0</v>
      </c>
      <c r="O1261" s="316">
        <v>0</v>
      </c>
      <c r="P1261" s="316">
        <v>0</v>
      </c>
      <c r="Q1261" s="316">
        <v>0</v>
      </c>
      <c r="R1261" s="316">
        <v>800</v>
      </c>
      <c r="S1261" s="316">
        <v>0</v>
      </c>
      <c r="T1261" s="316">
        <v>0</v>
      </c>
      <c r="U1261" s="316">
        <v>0</v>
      </c>
      <c r="V1261" s="316">
        <v>0</v>
      </c>
      <c r="W1261" s="316">
        <v>0</v>
      </c>
      <c r="X1261" s="316">
        <v>0</v>
      </c>
      <c r="Y1261" s="316">
        <v>0</v>
      </c>
      <c r="Z1261" s="316">
        <v>0</v>
      </c>
      <c r="AA1261" s="316">
        <v>0</v>
      </c>
      <c r="AB1261" s="316">
        <v>0</v>
      </c>
      <c r="AC1261" s="316">
        <v>0</v>
      </c>
      <c r="AD1261" s="316">
        <v>0</v>
      </c>
      <c r="AE1261" s="316">
        <v>0</v>
      </c>
      <c r="AF1261" s="316">
        <v>0</v>
      </c>
      <c r="AG1261" s="316">
        <v>0</v>
      </c>
      <c r="AH1261" s="316">
        <v>0</v>
      </c>
      <c r="AI1261" s="316">
        <v>0</v>
      </c>
      <c r="AJ1261" s="316">
        <v>0</v>
      </c>
      <c r="AK1261" s="316">
        <v>0</v>
      </c>
      <c r="AL1261" s="316">
        <v>800</v>
      </c>
    </row>
    <row r="1262" spans="1:38">
      <c r="A1262" s="316">
        <v>1624</v>
      </c>
      <c r="B1262" s="316" t="s">
        <v>3899</v>
      </c>
      <c r="C1262" s="316" t="s">
        <v>3990</v>
      </c>
      <c r="D1262" s="316">
        <f t="shared" si="19"/>
        <v>500</v>
      </c>
      <c r="G1262" s="316">
        <v>0</v>
      </c>
      <c r="H1262" s="316">
        <v>0</v>
      </c>
      <c r="I1262" s="316">
        <v>0</v>
      </c>
      <c r="J1262" s="316">
        <v>0</v>
      </c>
      <c r="K1262" s="316">
        <v>0</v>
      </c>
      <c r="L1262" s="316">
        <v>0</v>
      </c>
      <c r="M1262" s="316">
        <v>0</v>
      </c>
      <c r="N1262" s="316">
        <v>0</v>
      </c>
      <c r="O1262" s="316">
        <v>0</v>
      </c>
      <c r="P1262" s="316">
        <v>0</v>
      </c>
      <c r="Q1262" s="316">
        <v>0</v>
      </c>
      <c r="R1262" s="316">
        <v>500</v>
      </c>
      <c r="S1262" s="316">
        <v>0</v>
      </c>
      <c r="T1262" s="316">
        <v>0</v>
      </c>
      <c r="U1262" s="316">
        <v>0</v>
      </c>
      <c r="V1262" s="316">
        <v>0</v>
      </c>
      <c r="W1262" s="316">
        <v>0</v>
      </c>
      <c r="X1262" s="316">
        <v>0</v>
      </c>
      <c r="Y1262" s="316">
        <v>0</v>
      </c>
      <c r="Z1262" s="316">
        <v>0</v>
      </c>
      <c r="AA1262" s="316">
        <v>0</v>
      </c>
      <c r="AB1262" s="316">
        <v>0</v>
      </c>
      <c r="AC1262" s="316">
        <v>0</v>
      </c>
      <c r="AD1262" s="316">
        <v>0</v>
      </c>
      <c r="AE1262" s="316">
        <v>0</v>
      </c>
      <c r="AF1262" s="316">
        <v>0</v>
      </c>
      <c r="AG1262" s="316">
        <v>0</v>
      </c>
      <c r="AH1262" s="316">
        <v>0</v>
      </c>
      <c r="AI1262" s="316">
        <v>0</v>
      </c>
      <c r="AJ1262" s="316">
        <v>0</v>
      </c>
      <c r="AK1262" s="316">
        <v>0</v>
      </c>
      <c r="AL1262" s="316">
        <v>500</v>
      </c>
    </row>
    <row r="1263" spans="1:38">
      <c r="A1263" s="316">
        <v>1625</v>
      </c>
      <c r="B1263" s="316" t="s">
        <v>3899</v>
      </c>
      <c r="C1263" s="316" t="s">
        <v>3991</v>
      </c>
      <c r="D1263" s="316">
        <f t="shared" si="19"/>
        <v>0</v>
      </c>
      <c r="G1263" s="316">
        <v>0</v>
      </c>
      <c r="H1263" s="316">
        <v>0</v>
      </c>
      <c r="I1263" s="316">
        <v>0</v>
      </c>
      <c r="J1263" s="316">
        <v>0</v>
      </c>
      <c r="K1263" s="316">
        <v>0</v>
      </c>
      <c r="L1263" s="316">
        <v>0</v>
      </c>
      <c r="M1263" s="316">
        <v>0</v>
      </c>
      <c r="N1263" s="316">
        <v>0</v>
      </c>
      <c r="O1263" s="316">
        <v>0</v>
      </c>
      <c r="P1263" s="316">
        <v>0</v>
      </c>
      <c r="Q1263" s="316">
        <v>0</v>
      </c>
      <c r="R1263" s="316">
        <v>0</v>
      </c>
      <c r="S1263" s="316">
        <v>0</v>
      </c>
      <c r="T1263" s="316">
        <v>0</v>
      </c>
      <c r="U1263" s="316">
        <v>0</v>
      </c>
      <c r="V1263" s="316">
        <v>0</v>
      </c>
      <c r="W1263" s="316">
        <v>0</v>
      </c>
      <c r="X1263" s="316">
        <v>0</v>
      </c>
      <c r="Y1263" s="316">
        <v>0</v>
      </c>
      <c r="Z1263" s="316">
        <v>0</v>
      </c>
      <c r="AA1263" s="316">
        <v>0</v>
      </c>
      <c r="AB1263" s="316">
        <v>0</v>
      </c>
      <c r="AC1263" s="316">
        <v>0</v>
      </c>
      <c r="AD1263" s="316">
        <v>0</v>
      </c>
      <c r="AE1263" s="316">
        <v>0</v>
      </c>
      <c r="AF1263" s="316">
        <v>0</v>
      </c>
      <c r="AG1263" s="316">
        <v>0</v>
      </c>
      <c r="AH1263" s="316">
        <v>0</v>
      </c>
      <c r="AI1263" s="316">
        <v>0</v>
      </c>
      <c r="AJ1263" s="316">
        <v>0</v>
      </c>
      <c r="AK1263" s="316">
        <v>0</v>
      </c>
      <c r="AL1263" s="316">
        <v>0</v>
      </c>
    </row>
    <row r="1264" spans="1:38">
      <c r="A1264" s="316">
        <v>1626</v>
      </c>
      <c r="B1264" s="316" t="s">
        <v>3899</v>
      </c>
      <c r="C1264" s="316" t="s">
        <v>3992</v>
      </c>
      <c r="D1264" s="316">
        <f t="shared" si="19"/>
        <v>600</v>
      </c>
      <c r="G1264" s="316">
        <v>0</v>
      </c>
      <c r="H1264" s="316">
        <v>0</v>
      </c>
      <c r="I1264" s="316">
        <v>0</v>
      </c>
      <c r="J1264" s="316">
        <v>0</v>
      </c>
      <c r="K1264" s="316">
        <v>0</v>
      </c>
      <c r="L1264" s="316">
        <v>0</v>
      </c>
      <c r="M1264" s="316">
        <v>0</v>
      </c>
      <c r="N1264" s="316">
        <v>0</v>
      </c>
      <c r="O1264" s="316">
        <v>0</v>
      </c>
      <c r="P1264" s="316">
        <v>0</v>
      </c>
      <c r="Q1264" s="316">
        <v>0</v>
      </c>
      <c r="R1264" s="316">
        <v>0</v>
      </c>
      <c r="S1264" s="316">
        <v>0</v>
      </c>
      <c r="T1264" s="316">
        <v>0</v>
      </c>
      <c r="U1264" s="316">
        <v>0</v>
      </c>
      <c r="V1264" s="316">
        <v>0</v>
      </c>
      <c r="W1264" s="316">
        <v>0</v>
      </c>
      <c r="X1264" s="316">
        <v>0</v>
      </c>
      <c r="Y1264" s="316">
        <v>0</v>
      </c>
      <c r="Z1264" s="316">
        <v>0</v>
      </c>
      <c r="AA1264" s="316">
        <v>0</v>
      </c>
      <c r="AB1264" s="316">
        <v>0</v>
      </c>
      <c r="AC1264" s="316">
        <v>0</v>
      </c>
      <c r="AD1264" s="316">
        <v>0</v>
      </c>
      <c r="AE1264" s="316">
        <v>600</v>
      </c>
      <c r="AF1264" s="316">
        <v>0</v>
      </c>
      <c r="AG1264" s="316">
        <v>0</v>
      </c>
      <c r="AH1264" s="316">
        <v>0</v>
      </c>
      <c r="AI1264" s="316">
        <v>0</v>
      </c>
      <c r="AJ1264" s="316">
        <v>0</v>
      </c>
      <c r="AK1264" s="316">
        <v>0</v>
      </c>
      <c r="AL1264" s="316">
        <v>600</v>
      </c>
    </row>
    <row r="1265" spans="1:38">
      <c r="A1265" s="316">
        <v>1630</v>
      </c>
      <c r="B1265" s="316" t="s">
        <v>216</v>
      </c>
      <c r="C1265" s="316" t="s">
        <v>3993</v>
      </c>
      <c r="D1265" s="316">
        <f t="shared" si="19"/>
        <v>1200</v>
      </c>
      <c r="G1265" s="316">
        <v>0</v>
      </c>
      <c r="H1265" s="316">
        <v>0</v>
      </c>
      <c r="I1265" s="316">
        <v>0</v>
      </c>
      <c r="J1265" s="316">
        <v>0</v>
      </c>
      <c r="K1265" s="316">
        <v>0</v>
      </c>
      <c r="L1265" s="316">
        <v>0</v>
      </c>
      <c r="M1265" s="316">
        <v>0</v>
      </c>
      <c r="N1265" s="316">
        <v>0</v>
      </c>
      <c r="O1265" s="316">
        <v>0</v>
      </c>
      <c r="P1265" s="316">
        <v>0</v>
      </c>
      <c r="Q1265" s="316">
        <v>0</v>
      </c>
      <c r="R1265" s="316">
        <v>0</v>
      </c>
      <c r="S1265" s="316">
        <v>0</v>
      </c>
      <c r="T1265" s="316">
        <v>0</v>
      </c>
      <c r="U1265" s="316">
        <v>0</v>
      </c>
      <c r="V1265" s="316">
        <v>0</v>
      </c>
      <c r="W1265" s="316">
        <v>0</v>
      </c>
      <c r="X1265" s="316">
        <v>0</v>
      </c>
      <c r="Y1265" s="316">
        <v>0</v>
      </c>
      <c r="Z1265" s="316">
        <v>0</v>
      </c>
      <c r="AA1265" s="316">
        <v>1200</v>
      </c>
      <c r="AB1265" s="316">
        <v>0</v>
      </c>
      <c r="AC1265" s="316">
        <v>0</v>
      </c>
      <c r="AD1265" s="316">
        <v>0</v>
      </c>
      <c r="AE1265" s="316">
        <v>0</v>
      </c>
      <c r="AF1265" s="316">
        <v>0</v>
      </c>
      <c r="AG1265" s="316">
        <v>0</v>
      </c>
      <c r="AH1265" s="316">
        <v>0</v>
      </c>
      <c r="AI1265" s="316">
        <v>0</v>
      </c>
      <c r="AJ1265" s="316">
        <v>0</v>
      </c>
      <c r="AK1265" s="316">
        <v>0</v>
      </c>
      <c r="AL1265" s="316">
        <v>1200</v>
      </c>
    </row>
    <row r="1266" spans="1:38">
      <c r="A1266" s="316">
        <v>1631</v>
      </c>
      <c r="B1266" s="316" t="s">
        <v>216</v>
      </c>
      <c r="C1266" s="316" t="s">
        <v>3994</v>
      </c>
      <c r="D1266" s="316">
        <f t="shared" si="19"/>
        <v>1200</v>
      </c>
      <c r="G1266" s="316">
        <v>0</v>
      </c>
      <c r="H1266" s="316">
        <v>0</v>
      </c>
      <c r="I1266" s="316">
        <v>0</v>
      </c>
      <c r="J1266" s="316">
        <v>0</v>
      </c>
      <c r="K1266" s="316">
        <v>0</v>
      </c>
      <c r="L1266" s="316">
        <v>0</v>
      </c>
      <c r="M1266" s="316">
        <v>0</v>
      </c>
      <c r="N1266" s="316">
        <v>0</v>
      </c>
      <c r="O1266" s="316">
        <v>0</v>
      </c>
      <c r="P1266" s="316">
        <v>0</v>
      </c>
      <c r="Q1266" s="316">
        <v>0</v>
      </c>
      <c r="R1266" s="316">
        <v>0</v>
      </c>
      <c r="S1266" s="316">
        <v>0</v>
      </c>
      <c r="T1266" s="316">
        <v>0</v>
      </c>
      <c r="U1266" s="316">
        <v>0</v>
      </c>
      <c r="V1266" s="316">
        <v>0</v>
      </c>
      <c r="W1266" s="316">
        <v>0</v>
      </c>
      <c r="X1266" s="316">
        <v>0</v>
      </c>
      <c r="Y1266" s="316">
        <v>0</v>
      </c>
      <c r="Z1266" s="316">
        <v>0</v>
      </c>
      <c r="AA1266" s="316">
        <v>1200</v>
      </c>
      <c r="AB1266" s="316">
        <v>0</v>
      </c>
      <c r="AC1266" s="316">
        <v>0</v>
      </c>
      <c r="AD1266" s="316">
        <v>0</v>
      </c>
      <c r="AE1266" s="316">
        <v>0</v>
      </c>
      <c r="AF1266" s="316">
        <v>0</v>
      </c>
      <c r="AG1266" s="316">
        <v>0</v>
      </c>
      <c r="AH1266" s="316">
        <v>0</v>
      </c>
      <c r="AI1266" s="316">
        <v>0</v>
      </c>
      <c r="AJ1266" s="316">
        <v>0</v>
      </c>
      <c r="AK1266" s="316">
        <v>0</v>
      </c>
      <c r="AL1266" s="316">
        <v>1200</v>
      </c>
    </row>
    <row r="1267" spans="1:38">
      <c r="A1267" s="316">
        <v>1632</v>
      </c>
      <c r="B1267" s="316" t="s">
        <v>216</v>
      </c>
      <c r="C1267" s="316" t="s">
        <v>3995</v>
      </c>
      <c r="D1267" s="316">
        <f t="shared" si="19"/>
        <v>700</v>
      </c>
      <c r="G1267" s="316">
        <v>0</v>
      </c>
      <c r="H1267" s="316">
        <v>0</v>
      </c>
      <c r="I1267" s="316">
        <v>0</v>
      </c>
      <c r="J1267" s="316">
        <v>0</v>
      </c>
      <c r="K1267" s="316">
        <v>0</v>
      </c>
      <c r="L1267" s="316">
        <v>0</v>
      </c>
      <c r="M1267" s="316">
        <v>0</v>
      </c>
      <c r="N1267" s="316">
        <v>0</v>
      </c>
      <c r="O1267" s="316">
        <v>0</v>
      </c>
      <c r="P1267" s="316">
        <v>0</v>
      </c>
      <c r="Q1267" s="316">
        <v>0</v>
      </c>
      <c r="R1267" s="316">
        <v>0</v>
      </c>
      <c r="S1267" s="316">
        <v>0</v>
      </c>
      <c r="T1267" s="316">
        <v>0</v>
      </c>
      <c r="U1267" s="316">
        <v>0</v>
      </c>
      <c r="V1267" s="316">
        <v>0</v>
      </c>
      <c r="W1267" s="316">
        <v>0</v>
      </c>
      <c r="X1267" s="316">
        <v>0</v>
      </c>
      <c r="Y1267" s="316">
        <v>0</v>
      </c>
      <c r="Z1267" s="316">
        <v>0</v>
      </c>
      <c r="AA1267" s="316">
        <v>0</v>
      </c>
      <c r="AB1267" s="316">
        <v>0</v>
      </c>
      <c r="AC1267" s="316">
        <v>0</v>
      </c>
      <c r="AD1267" s="316">
        <v>700</v>
      </c>
      <c r="AE1267" s="316">
        <v>0</v>
      </c>
      <c r="AF1267" s="316">
        <v>0</v>
      </c>
      <c r="AG1267" s="316">
        <v>0</v>
      </c>
      <c r="AH1267" s="316">
        <v>0</v>
      </c>
      <c r="AI1267" s="316">
        <v>0</v>
      </c>
      <c r="AJ1267" s="316">
        <v>0</v>
      </c>
      <c r="AK1267" s="316">
        <v>0</v>
      </c>
      <c r="AL1267" s="316">
        <v>700</v>
      </c>
    </row>
    <row r="1268" spans="1:38">
      <c r="A1268" s="316">
        <v>1633</v>
      </c>
      <c r="B1268" s="316" t="s">
        <v>216</v>
      </c>
      <c r="C1268" s="316" t="s">
        <v>3996</v>
      </c>
      <c r="D1268" s="316">
        <f t="shared" si="19"/>
        <v>700</v>
      </c>
      <c r="G1268" s="316">
        <v>0</v>
      </c>
      <c r="H1268" s="316">
        <v>0</v>
      </c>
      <c r="I1268" s="316">
        <v>0</v>
      </c>
      <c r="J1268" s="316">
        <v>0</v>
      </c>
      <c r="K1268" s="316">
        <v>0</v>
      </c>
      <c r="L1268" s="316">
        <v>0</v>
      </c>
      <c r="M1268" s="316">
        <v>0</v>
      </c>
      <c r="N1268" s="316">
        <v>0</v>
      </c>
      <c r="O1268" s="316">
        <v>0</v>
      </c>
      <c r="P1268" s="316">
        <v>0</v>
      </c>
      <c r="Q1268" s="316">
        <v>0</v>
      </c>
      <c r="R1268" s="316">
        <v>0</v>
      </c>
      <c r="S1268" s="316">
        <v>0</v>
      </c>
      <c r="T1268" s="316">
        <v>0</v>
      </c>
      <c r="U1268" s="316">
        <v>0</v>
      </c>
      <c r="V1268" s="316">
        <v>0</v>
      </c>
      <c r="W1268" s="316">
        <v>0</v>
      </c>
      <c r="X1268" s="316">
        <v>0</v>
      </c>
      <c r="Y1268" s="316">
        <v>0</v>
      </c>
      <c r="Z1268" s="316">
        <v>0</v>
      </c>
      <c r="AA1268" s="316">
        <v>0</v>
      </c>
      <c r="AB1268" s="316">
        <v>0</v>
      </c>
      <c r="AC1268" s="316">
        <v>0</v>
      </c>
      <c r="AD1268" s="316">
        <v>700</v>
      </c>
      <c r="AE1268" s="316">
        <v>0</v>
      </c>
      <c r="AF1268" s="316">
        <v>0</v>
      </c>
      <c r="AG1268" s="316">
        <v>0</v>
      </c>
      <c r="AH1268" s="316">
        <v>0</v>
      </c>
      <c r="AI1268" s="316">
        <v>0</v>
      </c>
      <c r="AJ1268" s="316">
        <v>0</v>
      </c>
      <c r="AK1268" s="316">
        <v>0</v>
      </c>
      <c r="AL1268" s="316">
        <v>700</v>
      </c>
    </row>
    <row r="1269" spans="1:38">
      <c r="A1269" s="316">
        <v>1634</v>
      </c>
      <c r="B1269" s="316" t="s">
        <v>216</v>
      </c>
      <c r="C1269" s="316" t="s">
        <v>3997</v>
      </c>
      <c r="D1269" s="316">
        <f t="shared" si="19"/>
        <v>0</v>
      </c>
      <c r="G1269" s="316">
        <v>0</v>
      </c>
      <c r="H1269" s="316">
        <v>0</v>
      </c>
      <c r="I1269" s="316">
        <v>0</v>
      </c>
      <c r="J1269" s="316">
        <v>0</v>
      </c>
      <c r="K1269" s="316">
        <v>0</v>
      </c>
      <c r="L1269" s="316">
        <v>0</v>
      </c>
      <c r="M1269" s="316">
        <v>0</v>
      </c>
      <c r="N1269" s="316">
        <v>0</v>
      </c>
      <c r="O1269" s="316">
        <v>0</v>
      </c>
      <c r="P1269" s="316">
        <v>0</v>
      </c>
      <c r="Q1269" s="316">
        <v>0</v>
      </c>
      <c r="R1269" s="316">
        <v>0</v>
      </c>
      <c r="S1269" s="316">
        <v>0</v>
      </c>
      <c r="T1269" s="316">
        <v>0</v>
      </c>
      <c r="U1269" s="316">
        <v>0</v>
      </c>
      <c r="V1269" s="316">
        <v>0</v>
      </c>
      <c r="W1269" s="316">
        <v>0</v>
      </c>
      <c r="X1269" s="316">
        <v>0</v>
      </c>
      <c r="Y1269" s="316">
        <v>0</v>
      </c>
      <c r="Z1269" s="316">
        <v>0</v>
      </c>
      <c r="AA1269" s="316">
        <v>0</v>
      </c>
      <c r="AB1269" s="316">
        <v>0</v>
      </c>
      <c r="AC1269" s="316">
        <v>0</v>
      </c>
      <c r="AD1269" s="316">
        <v>0</v>
      </c>
      <c r="AE1269" s="316">
        <v>0</v>
      </c>
      <c r="AF1269" s="316">
        <v>0</v>
      </c>
      <c r="AG1269" s="316">
        <v>0</v>
      </c>
      <c r="AH1269" s="316">
        <v>0</v>
      </c>
      <c r="AI1269" s="316">
        <v>0</v>
      </c>
      <c r="AJ1269" s="316">
        <v>0</v>
      </c>
      <c r="AK1269" s="316">
        <v>0</v>
      </c>
      <c r="AL1269" s="316">
        <v>0</v>
      </c>
    </row>
    <row r="1270" spans="1:38">
      <c r="A1270" s="316">
        <v>1635</v>
      </c>
      <c r="B1270" s="316" t="s">
        <v>216</v>
      </c>
      <c r="C1270" s="316" t="s">
        <v>3998</v>
      </c>
      <c r="D1270" s="316">
        <f t="shared" si="19"/>
        <v>2160</v>
      </c>
      <c r="G1270" s="316">
        <v>0</v>
      </c>
      <c r="H1270" s="316">
        <v>0</v>
      </c>
      <c r="I1270" s="316">
        <v>0</v>
      </c>
      <c r="J1270" s="316">
        <v>0</v>
      </c>
      <c r="K1270" s="316">
        <v>0</v>
      </c>
      <c r="L1270" s="316">
        <v>540</v>
      </c>
      <c r="M1270" s="316">
        <v>0</v>
      </c>
      <c r="N1270" s="316">
        <v>0</v>
      </c>
      <c r="O1270" s="316">
        <v>0</v>
      </c>
      <c r="P1270" s="316">
        <v>0</v>
      </c>
      <c r="Q1270" s="316">
        <v>540</v>
      </c>
      <c r="R1270" s="316">
        <v>0</v>
      </c>
      <c r="S1270" s="316">
        <v>0</v>
      </c>
      <c r="T1270" s="316">
        <v>0</v>
      </c>
      <c r="U1270" s="316">
        <v>0</v>
      </c>
      <c r="V1270" s="316">
        <v>0</v>
      </c>
      <c r="W1270" s="316">
        <v>540</v>
      </c>
      <c r="X1270" s="316">
        <v>0</v>
      </c>
      <c r="Y1270" s="316">
        <v>0</v>
      </c>
      <c r="Z1270" s="316">
        <v>0</v>
      </c>
      <c r="AA1270" s="316">
        <v>0</v>
      </c>
      <c r="AB1270" s="316">
        <v>0</v>
      </c>
      <c r="AC1270" s="316">
        <v>0</v>
      </c>
      <c r="AD1270" s="316">
        <v>540</v>
      </c>
      <c r="AE1270" s="316">
        <v>0</v>
      </c>
      <c r="AF1270" s="316">
        <v>0</v>
      </c>
      <c r="AG1270" s="316">
        <v>0</v>
      </c>
      <c r="AH1270" s="316">
        <v>0</v>
      </c>
      <c r="AI1270" s="316">
        <v>0</v>
      </c>
      <c r="AJ1270" s="316">
        <v>0</v>
      </c>
      <c r="AK1270" s="316">
        <v>0</v>
      </c>
      <c r="AL1270" s="316">
        <v>2160</v>
      </c>
    </row>
    <row r="1271" spans="1:38">
      <c r="A1271" s="316">
        <v>1636</v>
      </c>
      <c r="B1271" s="316" t="s">
        <v>216</v>
      </c>
      <c r="C1271" s="316" t="s">
        <v>3999</v>
      </c>
      <c r="D1271" s="316">
        <f t="shared" si="19"/>
        <v>0</v>
      </c>
      <c r="G1271" s="316">
        <v>0</v>
      </c>
      <c r="H1271" s="316">
        <v>0</v>
      </c>
      <c r="I1271" s="316">
        <v>0</v>
      </c>
      <c r="J1271" s="316">
        <v>0</v>
      </c>
      <c r="K1271" s="316">
        <v>0</v>
      </c>
      <c r="L1271" s="316">
        <v>0</v>
      </c>
      <c r="M1271" s="316">
        <v>0</v>
      </c>
      <c r="N1271" s="316">
        <v>0</v>
      </c>
      <c r="O1271" s="316">
        <v>0</v>
      </c>
      <c r="P1271" s="316">
        <v>0</v>
      </c>
      <c r="Q1271" s="316">
        <v>0</v>
      </c>
      <c r="R1271" s="316">
        <v>0</v>
      </c>
      <c r="S1271" s="316">
        <v>0</v>
      </c>
      <c r="T1271" s="316">
        <v>0</v>
      </c>
      <c r="U1271" s="316">
        <v>0</v>
      </c>
      <c r="V1271" s="316">
        <v>0</v>
      </c>
      <c r="W1271" s="316">
        <v>0</v>
      </c>
      <c r="X1271" s="316">
        <v>0</v>
      </c>
      <c r="Y1271" s="316">
        <v>0</v>
      </c>
      <c r="Z1271" s="316">
        <v>0</v>
      </c>
      <c r="AA1271" s="316">
        <v>0</v>
      </c>
      <c r="AB1271" s="316">
        <v>0</v>
      </c>
      <c r="AC1271" s="316">
        <v>0</v>
      </c>
      <c r="AD1271" s="316">
        <v>0</v>
      </c>
      <c r="AE1271" s="316">
        <v>0</v>
      </c>
      <c r="AF1271" s="316">
        <v>0</v>
      </c>
      <c r="AG1271" s="316">
        <v>0</v>
      </c>
      <c r="AH1271" s="316">
        <v>0</v>
      </c>
      <c r="AI1271" s="316">
        <v>0</v>
      </c>
      <c r="AJ1271" s="316">
        <v>0</v>
      </c>
      <c r="AK1271" s="316">
        <v>0</v>
      </c>
      <c r="AL1271" s="316">
        <v>0</v>
      </c>
    </row>
    <row r="1272" spans="1:38">
      <c r="A1272" s="316">
        <v>1637</v>
      </c>
      <c r="B1272" s="316" t="s">
        <v>216</v>
      </c>
      <c r="C1272" s="316" t="s">
        <v>4000</v>
      </c>
      <c r="D1272" s="316">
        <f t="shared" si="19"/>
        <v>0</v>
      </c>
      <c r="G1272" s="316">
        <v>0</v>
      </c>
      <c r="H1272" s="316">
        <v>0</v>
      </c>
      <c r="I1272" s="316">
        <v>0</v>
      </c>
      <c r="J1272" s="316">
        <v>0</v>
      </c>
      <c r="K1272" s="316">
        <v>0</v>
      </c>
      <c r="L1272" s="316">
        <v>0</v>
      </c>
      <c r="M1272" s="316">
        <v>0</v>
      </c>
      <c r="N1272" s="316">
        <v>0</v>
      </c>
      <c r="O1272" s="316">
        <v>0</v>
      </c>
      <c r="P1272" s="316">
        <v>0</v>
      </c>
      <c r="Q1272" s="316">
        <v>0</v>
      </c>
      <c r="R1272" s="316">
        <v>0</v>
      </c>
      <c r="S1272" s="316">
        <v>0</v>
      </c>
      <c r="T1272" s="316">
        <v>0</v>
      </c>
      <c r="U1272" s="316">
        <v>0</v>
      </c>
      <c r="V1272" s="316">
        <v>0</v>
      </c>
      <c r="W1272" s="316">
        <v>0</v>
      </c>
      <c r="X1272" s="316">
        <v>0</v>
      </c>
      <c r="Y1272" s="316">
        <v>0</v>
      </c>
      <c r="Z1272" s="316">
        <v>0</v>
      </c>
      <c r="AA1272" s="316">
        <v>0</v>
      </c>
      <c r="AB1272" s="316">
        <v>0</v>
      </c>
      <c r="AC1272" s="316">
        <v>0</v>
      </c>
      <c r="AD1272" s="316">
        <v>0</v>
      </c>
      <c r="AE1272" s="316">
        <v>0</v>
      </c>
      <c r="AF1272" s="316">
        <v>0</v>
      </c>
      <c r="AG1272" s="316">
        <v>0</v>
      </c>
      <c r="AH1272" s="316">
        <v>0</v>
      </c>
      <c r="AI1272" s="316">
        <v>0</v>
      </c>
      <c r="AJ1272" s="316">
        <v>0</v>
      </c>
      <c r="AK1272" s="316">
        <v>0</v>
      </c>
      <c r="AL1272" s="316">
        <v>0</v>
      </c>
    </row>
    <row r="1273" spans="1:38">
      <c r="A1273" s="316">
        <v>1638</v>
      </c>
      <c r="B1273" s="316" t="s">
        <v>216</v>
      </c>
      <c r="C1273" s="316" t="s">
        <v>4001</v>
      </c>
      <c r="D1273" s="316">
        <f t="shared" si="19"/>
        <v>600</v>
      </c>
      <c r="G1273" s="316">
        <v>0</v>
      </c>
      <c r="H1273" s="316">
        <v>0</v>
      </c>
      <c r="I1273" s="316">
        <v>0</v>
      </c>
      <c r="J1273" s="316">
        <v>0</v>
      </c>
      <c r="K1273" s="316">
        <v>0</v>
      </c>
      <c r="L1273" s="316">
        <v>0</v>
      </c>
      <c r="M1273" s="316">
        <v>0</v>
      </c>
      <c r="N1273" s="316">
        <v>0</v>
      </c>
      <c r="O1273" s="316">
        <v>0</v>
      </c>
      <c r="P1273" s="316">
        <v>0</v>
      </c>
      <c r="Q1273" s="316">
        <v>0</v>
      </c>
      <c r="R1273" s="316">
        <v>600</v>
      </c>
      <c r="S1273" s="316">
        <v>0</v>
      </c>
      <c r="T1273" s="316">
        <v>0</v>
      </c>
      <c r="U1273" s="316">
        <v>0</v>
      </c>
      <c r="V1273" s="316">
        <v>0</v>
      </c>
      <c r="W1273" s="316">
        <v>0</v>
      </c>
      <c r="X1273" s="316">
        <v>0</v>
      </c>
      <c r="Y1273" s="316">
        <v>0</v>
      </c>
      <c r="Z1273" s="316">
        <v>0</v>
      </c>
      <c r="AA1273" s="316">
        <v>0</v>
      </c>
      <c r="AB1273" s="316">
        <v>0</v>
      </c>
      <c r="AC1273" s="316">
        <v>0</v>
      </c>
      <c r="AD1273" s="316">
        <v>0</v>
      </c>
      <c r="AE1273" s="316">
        <v>0</v>
      </c>
      <c r="AF1273" s="316">
        <v>0</v>
      </c>
      <c r="AG1273" s="316">
        <v>0</v>
      </c>
      <c r="AH1273" s="316">
        <v>0</v>
      </c>
      <c r="AI1273" s="316">
        <v>0</v>
      </c>
      <c r="AJ1273" s="316">
        <v>0</v>
      </c>
      <c r="AK1273" s="316">
        <v>0</v>
      </c>
      <c r="AL1273" s="316">
        <v>600</v>
      </c>
    </row>
    <row r="1274" spans="1:38">
      <c r="A1274" s="316">
        <v>1640</v>
      </c>
      <c r="B1274" s="316" t="s">
        <v>216</v>
      </c>
      <c r="C1274" s="316" t="s">
        <v>4002</v>
      </c>
      <c r="D1274" s="316">
        <f t="shared" si="19"/>
        <v>300</v>
      </c>
      <c r="G1274" s="316">
        <v>0</v>
      </c>
      <c r="H1274" s="316">
        <v>0</v>
      </c>
      <c r="I1274" s="316">
        <v>0</v>
      </c>
      <c r="J1274" s="316">
        <v>0</v>
      </c>
      <c r="K1274" s="316">
        <v>0</v>
      </c>
      <c r="L1274" s="316">
        <v>0</v>
      </c>
      <c r="M1274" s="316">
        <v>0</v>
      </c>
      <c r="N1274" s="316">
        <v>0</v>
      </c>
      <c r="O1274" s="316">
        <v>0</v>
      </c>
      <c r="P1274" s="316">
        <v>0</v>
      </c>
      <c r="Q1274" s="316">
        <v>0</v>
      </c>
      <c r="R1274" s="316">
        <v>0</v>
      </c>
      <c r="S1274" s="316">
        <v>0</v>
      </c>
      <c r="T1274" s="316">
        <v>0</v>
      </c>
      <c r="U1274" s="316">
        <v>0</v>
      </c>
      <c r="V1274" s="316">
        <v>0</v>
      </c>
      <c r="W1274" s="316">
        <v>0</v>
      </c>
      <c r="X1274" s="316">
        <v>0</v>
      </c>
      <c r="Y1274" s="316">
        <v>0</v>
      </c>
      <c r="Z1274" s="316">
        <v>0</v>
      </c>
      <c r="AA1274" s="316">
        <v>300</v>
      </c>
      <c r="AB1274" s="316">
        <v>0</v>
      </c>
      <c r="AC1274" s="316">
        <v>0</v>
      </c>
      <c r="AD1274" s="316">
        <v>0</v>
      </c>
      <c r="AE1274" s="316">
        <v>0</v>
      </c>
      <c r="AF1274" s="316">
        <v>0</v>
      </c>
      <c r="AG1274" s="316">
        <v>0</v>
      </c>
      <c r="AH1274" s="316">
        <v>0</v>
      </c>
      <c r="AI1274" s="316">
        <v>0</v>
      </c>
      <c r="AJ1274" s="316">
        <v>0</v>
      </c>
      <c r="AK1274" s="316">
        <v>0</v>
      </c>
      <c r="AL1274" s="316">
        <v>300</v>
      </c>
    </row>
    <row r="1275" spans="1:38">
      <c r="A1275" s="316">
        <v>1641</v>
      </c>
      <c r="B1275" s="316" t="s">
        <v>216</v>
      </c>
      <c r="C1275" s="316" t="s">
        <v>4003</v>
      </c>
      <c r="D1275" s="316">
        <f t="shared" si="19"/>
        <v>480</v>
      </c>
      <c r="G1275" s="316">
        <v>0</v>
      </c>
      <c r="H1275" s="316">
        <v>0</v>
      </c>
      <c r="I1275" s="316">
        <v>0</v>
      </c>
      <c r="J1275" s="316">
        <v>0</v>
      </c>
      <c r="K1275" s="316">
        <v>0</v>
      </c>
      <c r="L1275" s="316">
        <v>0</v>
      </c>
      <c r="M1275" s="316">
        <v>480</v>
      </c>
      <c r="N1275" s="316">
        <v>0</v>
      </c>
      <c r="O1275" s="316">
        <v>0</v>
      </c>
      <c r="P1275" s="316">
        <v>0</v>
      </c>
      <c r="Q1275" s="316">
        <v>0</v>
      </c>
      <c r="R1275" s="316">
        <v>0</v>
      </c>
      <c r="S1275" s="316">
        <v>0</v>
      </c>
      <c r="T1275" s="316">
        <v>0</v>
      </c>
      <c r="U1275" s="316">
        <v>0</v>
      </c>
      <c r="V1275" s="316">
        <v>0</v>
      </c>
      <c r="W1275" s="316">
        <v>0</v>
      </c>
      <c r="X1275" s="316">
        <v>0</v>
      </c>
      <c r="Y1275" s="316">
        <v>0</v>
      </c>
      <c r="Z1275" s="316">
        <v>0</v>
      </c>
      <c r="AA1275" s="316">
        <v>0</v>
      </c>
      <c r="AB1275" s="316">
        <v>0</v>
      </c>
      <c r="AC1275" s="316">
        <v>0</v>
      </c>
      <c r="AD1275" s="316">
        <v>0</v>
      </c>
      <c r="AE1275" s="316">
        <v>0</v>
      </c>
      <c r="AF1275" s="316">
        <v>0</v>
      </c>
      <c r="AG1275" s="316">
        <v>0</v>
      </c>
      <c r="AH1275" s="316">
        <v>0</v>
      </c>
      <c r="AI1275" s="316">
        <v>0</v>
      </c>
      <c r="AJ1275" s="316">
        <v>0</v>
      </c>
      <c r="AK1275" s="316">
        <v>0</v>
      </c>
      <c r="AL1275" s="316">
        <v>480</v>
      </c>
    </row>
    <row r="1276" spans="1:38">
      <c r="A1276" s="316">
        <v>1642</v>
      </c>
      <c r="B1276" s="316" t="s">
        <v>216</v>
      </c>
      <c r="C1276" s="316" t="s">
        <v>4004</v>
      </c>
      <c r="D1276" s="316">
        <f t="shared" si="19"/>
        <v>0</v>
      </c>
      <c r="G1276" s="316">
        <v>0</v>
      </c>
      <c r="H1276" s="316">
        <v>0</v>
      </c>
      <c r="I1276" s="316">
        <v>0</v>
      </c>
      <c r="J1276" s="316">
        <v>0</v>
      </c>
      <c r="K1276" s="316">
        <v>0</v>
      </c>
      <c r="L1276" s="316">
        <v>0</v>
      </c>
      <c r="M1276" s="316">
        <v>0</v>
      </c>
      <c r="N1276" s="316">
        <v>0</v>
      </c>
      <c r="O1276" s="316">
        <v>0</v>
      </c>
      <c r="P1276" s="316">
        <v>0</v>
      </c>
      <c r="Q1276" s="316">
        <v>0</v>
      </c>
      <c r="R1276" s="316">
        <v>0</v>
      </c>
      <c r="S1276" s="316">
        <v>0</v>
      </c>
      <c r="T1276" s="316">
        <v>0</v>
      </c>
      <c r="U1276" s="316">
        <v>0</v>
      </c>
      <c r="V1276" s="316">
        <v>0</v>
      </c>
      <c r="W1276" s="316">
        <v>0</v>
      </c>
      <c r="X1276" s="316">
        <v>0</v>
      </c>
      <c r="Y1276" s="316">
        <v>0</v>
      </c>
      <c r="Z1276" s="316">
        <v>0</v>
      </c>
      <c r="AA1276" s="316">
        <v>0</v>
      </c>
      <c r="AB1276" s="316">
        <v>0</v>
      </c>
      <c r="AC1276" s="316">
        <v>0</v>
      </c>
      <c r="AD1276" s="316">
        <v>0</v>
      </c>
      <c r="AE1276" s="316">
        <v>0</v>
      </c>
      <c r="AF1276" s="316">
        <v>0</v>
      </c>
      <c r="AG1276" s="316">
        <v>0</v>
      </c>
      <c r="AH1276" s="316">
        <v>0</v>
      </c>
      <c r="AI1276" s="316">
        <v>0</v>
      </c>
      <c r="AJ1276" s="316">
        <v>0</v>
      </c>
      <c r="AK1276" s="316">
        <v>0</v>
      </c>
      <c r="AL1276" s="316">
        <v>0</v>
      </c>
    </row>
    <row r="1277" spans="1:38">
      <c r="A1277" s="316">
        <v>1649</v>
      </c>
      <c r="B1277" s="316" t="s">
        <v>216</v>
      </c>
      <c r="C1277" s="316" t="s">
        <v>4005</v>
      </c>
      <c r="D1277" s="316">
        <f t="shared" si="19"/>
        <v>0</v>
      </c>
      <c r="G1277" s="316">
        <v>0</v>
      </c>
      <c r="H1277" s="316">
        <v>0</v>
      </c>
      <c r="I1277" s="316">
        <v>0</v>
      </c>
      <c r="J1277" s="316">
        <v>0</v>
      </c>
      <c r="K1277" s="316">
        <v>0</v>
      </c>
      <c r="L1277" s="316">
        <v>0</v>
      </c>
      <c r="M1277" s="316">
        <v>0</v>
      </c>
      <c r="N1277" s="316">
        <v>0</v>
      </c>
      <c r="O1277" s="316">
        <v>0</v>
      </c>
      <c r="P1277" s="316">
        <v>0</v>
      </c>
      <c r="Q1277" s="316">
        <v>0</v>
      </c>
      <c r="R1277" s="316">
        <v>0</v>
      </c>
      <c r="S1277" s="316">
        <v>0</v>
      </c>
      <c r="T1277" s="316">
        <v>0</v>
      </c>
      <c r="U1277" s="316">
        <v>0</v>
      </c>
      <c r="V1277" s="316">
        <v>0</v>
      </c>
      <c r="W1277" s="316">
        <v>0</v>
      </c>
      <c r="X1277" s="316">
        <v>0</v>
      </c>
      <c r="Y1277" s="316">
        <v>0</v>
      </c>
      <c r="Z1277" s="316">
        <v>0</v>
      </c>
      <c r="AA1277" s="316">
        <v>0</v>
      </c>
      <c r="AB1277" s="316">
        <v>0</v>
      </c>
      <c r="AC1277" s="316">
        <v>0</v>
      </c>
      <c r="AD1277" s="316">
        <v>0</v>
      </c>
      <c r="AE1277" s="316">
        <v>0</v>
      </c>
      <c r="AF1277" s="316">
        <v>0</v>
      </c>
      <c r="AG1277" s="316">
        <v>0</v>
      </c>
      <c r="AH1277" s="316">
        <v>0</v>
      </c>
      <c r="AI1277" s="316">
        <v>0</v>
      </c>
      <c r="AJ1277" s="316">
        <v>0</v>
      </c>
      <c r="AK1277" s="316">
        <v>0</v>
      </c>
      <c r="AL1277" s="316">
        <v>0</v>
      </c>
    </row>
    <row r="1278" spans="1:38">
      <c r="A1278" s="316">
        <v>1650</v>
      </c>
      <c r="B1278" s="316" t="s">
        <v>216</v>
      </c>
      <c r="C1278" s="316" t="s">
        <v>4006</v>
      </c>
      <c r="D1278" s="316">
        <f t="shared" si="19"/>
        <v>0</v>
      </c>
      <c r="G1278" s="316">
        <v>0</v>
      </c>
      <c r="H1278" s="316">
        <v>0</v>
      </c>
      <c r="I1278" s="316">
        <v>0</v>
      </c>
      <c r="J1278" s="316">
        <v>0</v>
      </c>
      <c r="K1278" s="316">
        <v>0</v>
      </c>
      <c r="L1278" s="316">
        <v>0</v>
      </c>
      <c r="M1278" s="316">
        <v>0</v>
      </c>
      <c r="N1278" s="316">
        <v>0</v>
      </c>
      <c r="O1278" s="316">
        <v>0</v>
      </c>
      <c r="P1278" s="316">
        <v>0</v>
      </c>
      <c r="Q1278" s="316">
        <v>0</v>
      </c>
      <c r="R1278" s="316">
        <v>0</v>
      </c>
      <c r="S1278" s="316">
        <v>0</v>
      </c>
      <c r="T1278" s="316">
        <v>0</v>
      </c>
      <c r="U1278" s="316">
        <v>0</v>
      </c>
      <c r="V1278" s="316">
        <v>0</v>
      </c>
      <c r="W1278" s="316">
        <v>0</v>
      </c>
      <c r="X1278" s="316">
        <v>0</v>
      </c>
      <c r="Y1278" s="316">
        <v>0</v>
      </c>
      <c r="Z1278" s="316">
        <v>0</v>
      </c>
      <c r="AA1278" s="316">
        <v>0</v>
      </c>
      <c r="AB1278" s="316">
        <v>0</v>
      </c>
      <c r="AC1278" s="316">
        <v>0</v>
      </c>
      <c r="AD1278" s="316">
        <v>0</v>
      </c>
      <c r="AE1278" s="316">
        <v>0</v>
      </c>
      <c r="AF1278" s="316">
        <v>0</v>
      </c>
      <c r="AG1278" s="316">
        <v>0</v>
      </c>
      <c r="AH1278" s="316">
        <v>0</v>
      </c>
      <c r="AI1278" s="316">
        <v>0</v>
      </c>
      <c r="AJ1278" s="316">
        <v>0</v>
      </c>
      <c r="AK1278" s="316">
        <v>0</v>
      </c>
      <c r="AL1278" s="316">
        <v>0</v>
      </c>
    </row>
    <row r="1279" spans="1:38">
      <c r="A1279" s="316">
        <v>1651</v>
      </c>
      <c r="B1279" s="316" t="s">
        <v>216</v>
      </c>
      <c r="C1279" s="316" t="s">
        <v>4007</v>
      </c>
      <c r="D1279" s="316">
        <f t="shared" si="19"/>
        <v>0</v>
      </c>
      <c r="G1279" s="316">
        <v>0</v>
      </c>
      <c r="H1279" s="316">
        <v>0</v>
      </c>
      <c r="I1279" s="316">
        <v>0</v>
      </c>
      <c r="J1279" s="316">
        <v>0</v>
      </c>
      <c r="K1279" s="316">
        <v>0</v>
      </c>
      <c r="L1279" s="316">
        <v>0</v>
      </c>
      <c r="M1279" s="316">
        <v>0</v>
      </c>
      <c r="N1279" s="316">
        <v>0</v>
      </c>
      <c r="O1279" s="316">
        <v>0</v>
      </c>
      <c r="P1279" s="316">
        <v>0</v>
      </c>
      <c r="Q1279" s="316">
        <v>0</v>
      </c>
      <c r="R1279" s="316">
        <v>0</v>
      </c>
      <c r="S1279" s="316">
        <v>0</v>
      </c>
      <c r="T1279" s="316">
        <v>0</v>
      </c>
      <c r="U1279" s="316">
        <v>0</v>
      </c>
      <c r="V1279" s="316">
        <v>0</v>
      </c>
      <c r="W1279" s="316">
        <v>0</v>
      </c>
      <c r="X1279" s="316">
        <v>0</v>
      </c>
      <c r="Y1279" s="316">
        <v>0</v>
      </c>
      <c r="Z1279" s="316">
        <v>0</v>
      </c>
      <c r="AA1279" s="316">
        <v>0</v>
      </c>
      <c r="AB1279" s="316">
        <v>0</v>
      </c>
      <c r="AC1279" s="316">
        <v>0</v>
      </c>
      <c r="AD1279" s="316">
        <v>0</v>
      </c>
      <c r="AE1279" s="316">
        <v>0</v>
      </c>
      <c r="AF1279" s="316">
        <v>0</v>
      </c>
      <c r="AG1279" s="316">
        <v>0</v>
      </c>
      <c r="AH1279" s="316">
        <v>0</v>
      </c>
      <c r="AI1279" s="316">
        <v>0</v>
      </c>
      <c r="AJ1279" s="316">
        <v>0</v>
      </c>
      <c r="AK1279" s="316">
        <v>0</v>
      </c>
      <c r="AL1279" s="316">
        <v>0</v>
      </c>
    </row>
    <row r="1280" spans="1:38">
      <c r="A1280" s="316">
        <v>1652</v>
      </c>
      <c r="B1280" s="316" t="s">
        <v>216</v>
      </c>
      <c r="C1280" s="316" t="s">
        <v>4008</v>
      </c>
      <c r="D1280" s="316">
        <f t="shared" si="19"/>
        <v>0</v>
      </c>
      <c r="G1280" s="316">
        <v>0</v>
      </c>
      <c r="H1280" s="316">
        <v>0</v>
      </c>
      <c r="I1280" s="316">
        <v>0</v>
      </c>
      <c r="J1280" s="316">
        <v>0</v>
      </c>
      <c r="K1280" s="316">
        <v>0</v>
      </c>
      <c r="L1280" s="316">
        <v>0</v>
      </c>
      <c r="M1280" s="316">
        <v>0</v>
      </c>
      <c r="N1280" s="316">
        <v>0</v>
      </c>
      <c r="O1280" s="316">
        <v>0</v>
      </c>
      <c r="P1280" s="316">
        <v>0</v>
      </c>
      <c r="Q1280" s="316">
        <v>0</v>
      </c>
      <c r="R1280" s="316">
        <v>0</v>
      </c>
      <c r="S1280" s="316">
        <v>0</v>
      </c>
      <c r="T1280" s="316">
        <v>0</v>
      </c>
      <c r="U1280" s="316">
        <v>0</v>
      </c>
      <c r="V1280" s="316">
        <v>0</v>
      </c>
      <c r="W1280" s="316">
        <v>0</v>
      </c>
      <c r="X1280" s="316">
        <v>0</v>
      </c>
      <c r="Y1280" s="316">
        <v>0</v>
      </c>
      <c r="Z1280" s="316">
        <v>0</v>
      </c>
      <c r="AA1280" s="316">
        <v>0</v>
      </c>
      <c r="AB1280" s="316">
        <v>0</v>
      </c>
      <c r="AC1280" s="316">
        <v>0</v>
      </c>
      <c r="AD1280" s="316">
        <v>0</v>
      </c>
      <c r="AE1280" s="316">
        <v>0</v>
      </c>
      <c r="AF1280" s="316">
        <v>0</v>
      </c>
      <c r="AG1280" s="316">
        <v>0</v>
      </c>
      <c r="AH1280" s="316">
        <v>0</v>
      </c>
      <c r="AI1280" s="316">
        <v>0</v>
      </c>
      <c r="AJ1280" s="316">
        <v>0</v>
      </c>
      <c r="AK1280" s="316">
        <v>0</v>
      </c>
      <c r="AL1280" s="316">
        <v>0</v>
      </c>
    </row>
    <row r="1281" spans="1:38">
      <c r="A1281" s="316">
        <v>1653</v>
      </c>
      <c r="B1281" s="316" t="s">
        <v>216</v>
      </c>
      <c r="C1281" s="316" t="s">
        <v>4009</v>
      </c>
      <c r="D1281" s="316">
        <f t="shared" si="19"/>
        <v>0</v>
      </c>
      <c r="G1281" s="316">
        <v>0</v>
      </c>
      <c r="H1281" s="316">
        <v>0</v>
      </c>
      <c r="I1281" s="316">
        <v>0</v>
      </c>
      <c r="J1281" s="316">
        <v>0</v>
      </c>
      <c r="K1281" s="316">
        <v>0</v>
      </c>
      <c r="L1281" s="316">
        <v>0</v>
      </c>
      <c r="M1281" s="316">
        <v>0</v>
      </c>
      <c r="N1281" s="316">
        <v>0</v>
      </c>
      <c r="O1281" s="316">
        <v>0</v>
      </c>
      <c r="P1281" s="316">
        <v>0</v>
      </c>
      <c r="Q1281" s="316">
        <v>0</v>
      </c>
      <c r="R1281" s="316">
        <v>0</v>
      </c>
      <c r="S1281" s="316">
        <v>0</v>
      </c>
      <c r="T1281" s="316">
        <v>0</v>
      </c>
      <c r="U1281" s="316">
        <v>0</v>
      </c>
      <c r="V1281" s="316">
        <v>0</v>
      </c>
      <c r="W1281" s="316">
        <v>0</v>
      </c>
      <c r="X1281" s="316">
        <v>0</v>
      </c>
      <c r="Y1281" s="316">
        <v>0</v>
      </c>
      <c r="Z1281" s="316">
        <v>0</v>
      </c>
      <c r="AA1281" s="316">
        <v>0</v>
      </c>
      <c r="AB1281" s="316">
        <v>0</v>
      </c>
      <c r="AC1281" s="316">
        <v>0</v>
      </c>
      <c r="AD1281" s="316">
        <v>0</v>
      </c>
      <c r="AE1281" s="316">
        <v>0</v>
      </c>
      <c r="AF1281" s="316">
        <v>0</v>
      </c>
      <c r="AG1281" s="316">
        <v>0</v>
      </c>
      <c r="AH1281" s="316">
        <v>0</v>
      </c>
      <c r="AI1281" s="316">
        <v>0</v>
      </c>
      <c r="AJ1281" s="316">
        <v>0</v>
      </c>
      <c r="AK1281" s="316">
        <v>0</v>
      </c>
      <c r="AL1281" s="316">
        <v>0</v>
      </c>
    </row>
    <row r="1282" spans="1:38">
      <c r="A1282" s="316">
        <v>1654</v>
      </c>
      <c r="B1282" s="316" t="s">
        <v>216</v>
      </c>
      <c r="C1282" s="316" t="s">
        <v>4010</v>
      </c>
      <c r="D1282" s="316">
        <f t="shared" ref="D1282:D1345" si="20">IF(ISERROR(AL1282),0,AL1282)</f>
        <v>0</v>
      </c>
      <c r="G1282" s="316">
        <v>0</v>
      </c>
      <c r="H1282" s="316">
        <v>0</v>
      </c>
      <c r="I1282" s="316">
        <v>0</v>
      </c>
      <c r="J1282" s="316">
        <v>0</v>
      </c>
      <c r="K1282" s="316">
        <v>0</v>
      </c>
      <c r="L1282" s="316">
        <v>0</v>
      </c>
      <c r="M1282" s="316">
        <v>0</v>
      </c>
      <c r="N1282" s="316">
        <v>0</v>
      </c>
      <c r="O1282" s="316">
        <v>0</v>
      </c>
      <c r="P1282" s="316">
        <v>0</v>
      </c>
      <c r="Q1282" s="316">
        <v>0</v>
      </c>
      <c r="R1282" s="316">
        <v>0</v>
      </c>
      <c r="S1282" s="316">
        <v>0</v>
      </c>
      <c r="T1282" s="316">
        <v>0</v>
      </c>
      <c r="U1282" s="316">
        <v>0</v>
      </c>
      <c r="V1282" s="316">
        <v>0</v>
      </c>
      <c r="W1282" s="316">
        <v>0</v>
      </c>
      <c r="X1282" s="316">
        <v>0</v>
      </c>
      <c r="Y1282" s="316">
        <v>0</v>
      </c>
      <c r="Z1282" s="316">
        <v>0</v>
      </c>
      <c r="AA1282" s="316">
        <v>0</v>
      </c>
      <c r="AB1282" s="316">
        <v>0</v>
      </c>
      <c r="AC1282" s="316">
        <v>0</v>
      </c>
      <c r="AD1282" s="316">
        <v>0</v>
      </c>
      <c r="AE1282" s="316">
        <v>0</v>
      </c>
      <c r="AF1282" s="316">
        <v>0</v>
      </c>
      <c r="AG1282" s="316">
        <v>0</v>
      </c>
      <c r="AH1282" s="316">
        <v>0</v>
      </c>
      <c r="AI1282" s="316">
        <v>0</v>
      </c>
      <c r="AJ1282" s="316">
        <v>0</v>
      </c>
      <c r="AK1282" s="316">
        <v>0</v>
      </c>
      <c r="AL1282" s="316">
        <v>0</v>
      </c>
    </row>
    <row r="1283" spans="1:38">
      <c r="A1283" s="316">
        <v>1655</v>
      </c>
      <c r="B1283" s="316" t="s">
        <v>216</v>
      </c>
      <c r="C1283" s="316" t="s">
        <v>3815</v>
      </c>
      <c r="D1283" s="316">
        <f t="shared" si="20"/>
        <v>0</v>
      </c>
      <c r="G1283" s="316">
        <v>0</v>
      </c>
      <c r="H1283" s="316">
        <v>0</v>
      </c>
      <c r="I1283" s="316">
        <v>0</v>
      </c>
      <c r="J1283" s="316">
        <v>0</v>
      </c>
      <c r="K1283" s="316">
        <v>0</v>
      </c>
      <c r="L1283" s="316">
        <v>0</v>
      </c>
      <c r="M1283" s="316">
        <v>0</v>
      </c>
      <c r="N1283" s="316">
        <v>0</v>
      </c>
      <c r="O1283" s="316">
        <v>0</v>
      </c>
      <c r="P1283" s="316">
        <v>0</v>
      </c>
      <c r="Q1283" s="316">
        <v>0</v>
      </c>
      <c r="R1283" s="316">
        <v>0</v>
      </c>
      <c r="S1283" s="316">
        <v>0</v>
      </c>
      <c r="T1283" s="316">
        <v>0</v>
      </c>
      <c r="U1283" s="316">
        <v>0</v>
      </c>
      <c r="V1283" s="316">
        <v>0</v>
      </c>
      <c r="W1283" s="316">
        <v>0</v>
      </c>
      <c r="X1283" s="316">
        <v>0</v>
      </c>
      <c r="Y1283" s="316">
        <v>0</v>
      </c>
      <c r="Z1283" s="316">
        <v>0</v>
      </c>
      <c r="AA1283" s="316">
        <v>0</v>
      </c>
      <c r="AB1283" s="316">
        <v>0</v>
      </c>
      <c r="AC1283" s="316">
        <v>0</v>
      </c>
      <c r="AD1283" s="316">
        <v>0</v>
      </c>
      <c r="AE1283" s="316">
        <v>0</v>
      </c>
      <c r="AF1283" s="316">
        <v>0</v>
      </c>
      <c r="AG1283" s="316">
        <v>0</v>
      </c>
      <c r="AH1283" s="316">
        <v>0</v>
      </c>
      <c r="AI1283" s="316">
        <v>0</v>
      </c>
      <c r="AJ1283" s="316">
        <v>0</v>
      </c>
      <c r="AK1283" s="316">
        <v>0</v>
      </c>
      <c r="AL1283" s="316">
        <v>0</v>
      </c>
    </row>
    <row r="1284" spans="1:38">
      <c r="A1284" s="316">
        <v>1656</v>
      </c>
      <c r="B1284" s="316" t="s">
        <v>216</v>
      </c>
      <c r="C1284" s="316" t="s">
        <v>3816</v>
      </c>
      <c r="D1284" s="316">
        <f t="shared" si="20"/>
        <v>0</v>
      </c>
      <c r="G1284" s="316">
        <v>0</v>
      </c>
      <c r="H1284" s="316">
        <v>0</v>
      </c>
      <c r="I1284" s="316">
        <v>0</v>
      </c>
      <c r="J1284" s="316">
        <v>0</v>
      </c>
      <c r="K1284" s="316">
        <v>0</v>
      </c>
      <c r="L1284" s="316">
        <v>0</v>
      </c>
      <c r="M1284" s="316">
        <v>0</v>
      </c>
      <c r="N1284" s="316">
        <v>0</v>
      </c>
      <c r="O1284" s="316">
        <v>0</v>
      </c>
      <c r="P1284" s="316">
        <v>0</v>
      </c>
      <c r="Q1284" s="316">
        <v>0</v>
      </c>
      <c r="R1284" s="316">
        <v>0</v>
      </c>
      <c r="S1284" s="316">
        <v>0</v>
      </c>
      <c r="T1284" s="316">
        <v>0</v>
      </c>
      <c r="U1284" s="316">
        <v>0</v>
      </c>
      <c r="V1284" s="316">
        <v>0</v>
      </c>
      <c r="W1284" s="316">
        <v>0</v>
      </c>
      <c r="X1284" s="316">
        <v>0</v>
      </c>
      <c r="Y1284" s="316">
        <v>0</v>
      </c>
      <c r="Z1284" s="316">
        <v>0</v>
      </c>
      <c r="AA1284" s="316">
        <v>0</v>
      </c>
      <c r="AB1284" s="316">
        <v>0</v>
      </c>
      <c r="AC1284" s="316">
        <v>0</v>
      </c>
      <c r="AD1284" s="316">
        <v>0</v>
      </c>
      <c r="AE1284" s="316">
        <v>0</v>
      </c>
      <c r="AF1284" s="316">
        <v>0</v>
      </c>
      <c r="AG1284" s="316">
        <v>0</v>
      </c>
      <c r="AH1284" s="316">
        <v>0</v>
      </c>
      <c r="AI1284" s="316">
        <v>0</v>
      </c>
      <c r="AJ1284" s="316">
        <v>0</v>
      </c>
      <c r="AK1284" s="316">
        <v>0</v>
      </c>
      <c r="AL1284" s="316">
        <v>0</v>
      </c>
    </row>
    <row r="1285" spans="1:38">
      <c r="A1285" s="316">
        <v>1657</v>
      </c>
      <c r="B1285" s="316" t="s">
        <v>3899</v>
      </c>
      <c r="C1285" s="316" t="s">
        <v>4011</v>
      </c>
      <c r="D1285" s="316">
        <f t="shared" si="20"/>
        <v>0</v>
      </c>
      <c r="G1285" s="316">
        <v>0</v>
      </c>
      <c r="H1285" s="316">
        <v>0</v>
      </c>
      <c r="I1285" s="316">
        <v>0</v>
      </c>
      <c r="J1285" s="316">
        <v>0</v>
      </c>
      <c r="K1285" s="316">
        <v>0</v>
      </c>
      <c r="L1285" s="316">
        <v>0</v>
      </c>
      <c r="M1285" s="316">
        <v>0</v>
      </c>
      <c r="N1285" s="316">
        <v>0</v>
      </c>
      <c r="O1285" s="316">
        <v>0</v>
      </c>
      <c r="P1285" s="316">
        <v>0</v>
      </c>
      <c r="Q1285" s="316">
        <v>0</v>
      </c>
      <c r="R1285" s="316">
        <v>0</v>
      </c>
      <c r="S1285" s="316">
        <v>0</v>
      </c>
      <c r="T1285" s="316">
        <v>0</v>
      </c>
      <c r="U1285" s="316">
        <v>0</v>
      </c>
      <c r="V1285" s="316">
        <v>0</v>
      </c>
      <c r="W1285" s="316">
        <v>0</v>
      </c>
      <c r="X1285" s="316">
        <v>0</v>
      </c>
      <c r="Y1285" s="316">
        <v>0</v>
      </c>
      <c r="Z1285" s="316">
        <v>0</v>
      </c>
      <c r="AA1285" s="316">
        <v>0</v>
      </c>
      <c r="AB1285" s="316">
        <v>0</v>
      </c>
      <c r="AC1285" s="316">
        <v>0</v>
      </c>
      <c r="AD1285" s="316">
        <v>0</v>
      </c>
      <c r="AE1285" s="316">
        <v>0</v>
      </c>
      <c r="AF1285" s="316">
        <v>0</v>
      </c>
      <c r="AG1285" s="316">
        <v>0</v>
      </c>
      <c r="AH1285" s="316">
        <v>0</v>
      </c>
      <c r="AI1285" s="316">
        <v>0</v>
      </c>
      <c r="AJ1285" s="316">
        <v>0</v>
      </c>
      <c r="AK1285" s="316">
        <v>0</v>
      </c>
      <c r="AL1285" s="316">
        <v>0</v>
      </c>
    </row>
    <row r="1286" spans="1:38">
      <c r="A1286" s="316">
        <v>1658</v>
      </c>
      <c r="B1286" s="316" t="s">
        <v>3899</v>
      </c>
      <c r="C1286" s="316" t="s">
        <v>4012</v>
      </c>
      <c r="D1286" s="316">
        <f t="shared" si="20"/>
        <v>0</v>
      </c>
      <c r="G1286" s="316">
        <v>0</v>
      </c>
      <c r="H1286" s="316">
        <v>0</v>
      </c>
      <c r="I1286" s="316">
        <v>0</v>
      </c>
      <c r="J1286" s="316">
        <v>0</v>
      </c>
      <c r="K1286" s="316">
        <v>0</v>
      </c>
      <c r="L1286" s="316">
        <v>0</v>
      </c>
      <c r="M1286" s="316">
        <v>0</v>
      </c>
      <c r="N1286" s="316">
        <v>0</v>
      </c>
      <c r="O1286" s="316">
        <v>0</v>
      </c>
      <c r="P1286" s="316">
        <v>0</v>
      </c>
      <c r="Q1286" s="316">
        <v>0</v>
      </c>
      <c r="R1286" s="316">
        <v>0</v>
      </c>
      <c r="S1286" s="316">
        <v>0</v>
      </c>
      <c r="T1286" s="316">
        <v>0</v>
      </c>
      <c r="U1286" s="316">
        <v>0</v>
      </c>
      <c r="V1286" s="316">
        <v>0</v>
      </c>
      <c r="W1286" s="316">
        <v>0</v>
      </c>
      <c r="X1286" s="316">
        <v>0</v>
      </c>
      <c r="Y1286" s="316">
        <v>0</v>
      </c>
      <c r="Z1286" s="316">
        <v>0</v>
      </c>
      <c r="AA1286" s="316">
        <v>0</v>
      </c>
      <c r="AB1286" s="316">
        <v>0</v>
      </c>
      <c r="AC1286" s="316">
        <v>0</v>
      </c>
      <c r="AD1286" s="316">
        <v>0</v>
      </c>
      <c r="AE1286" s="316">
        <v>0</v>
      </c>
      <c r="AF1286" s="316">
        <v>0</v>
      </c>
      <c r="AG1286" s="316">
        <v>0</v>
      </c>
      <c r="AH1286" s="316">
        <v>0</v>
      </c>
      <c r="AI1286" s="316">
        <v>0</v>
      </c>
      <c r="AJ1286" s="316">
        <v>0</v>
      </c>
      <c r="AK1286" s="316">
        <v>0</v>
      </c>
      <c r="AL1286" s="316">
        <v>0</v>
      </c>
    </row>
    <row r="1287" spans="1:38">
      <c r="A1287" s="316">
        <v>1659</v>
      </c>
      <c r="B1287" s="316" t="s">
        <v>216</v>
      </c>
      <c r="C1287" s="316" t="s">
        <v>4013</v>
      </c>
      <c r="D1287" s="316">
        <f t="shared" si="20"/>
        <v>0</v>
      </c>
      <c r="G1287" s="316">
        <v>0</v>
      </c>
      <c r="H1287" s="316">
        <v>0</v>
      </c>
      <c r="I1287" s="316">
        <v>0</v>
      </c>
      <c r="J1287" s="316">
        <v>0</v>
      </c>
      <c r="K1287" s="316">
        <v>0</v>
      </c>
      <c r="L1287" s="316">
        <v>0</v>
      </c>
      <c r="M1287" s="316">
        <v>0</v>
      </c>
      <c r="N1287" s="316">
        <v>0</v>
      </c>
      <c r="O1287" s="316">
        <v>0</v>
      </c>
      <c r="P1287" s="316">
        <v>0</v>
      </c>
      <c r="Q1287" s="316">
        <v>0</v>
      </c>
      <c r="R1287" s="316">
        <v>0</v>
      </c>
      <c r="S1287" s="316">
        <v>0</v>
      </c>
      <c r="T1287" s="316">
        <v>0</v>
      </c>
      <c r="U1287" s="316">
        <v>0</v>
      </c>
      <c r="V1287" s="316">
        <v>0</v>
      </c>
      <c r="W1287" s="316">
        <v>0</v>
      </c>
      <c r="X1287" s="316">
        <v>0</v>
      </c>
      <c r="Y1287" s="316">
        <v>0</v>
      </c>
      <c r="Z1287" s="316">
        <v>0</v>
      </c>
      <c r="AA1287" s="316">
        <v>0</v>
      </c>
      <c r="AB1287" s="316">
        <v>0</v>
      </c>
      <c r="AC1287" s="316">
        <v>0</v>
      </c>
      <c r="AD1287" s="316">
        <v>0</v>
      </c>
      <c r="AE1287" s="316">
        <v>0</v>
      </c>
      <c r="AF1287" s="316">
        <v>0</v>
      </c>
      <c r="AG1287" s="316">
        <v>0</v>
      </c>
      <c r="AH1287" s="316">
        <v>0</v>
      </c>
      <c r="AI1287" s="316">
        <v>0</v>
      </c>
      <c r="AJ1287" s="316">
        <v>0</v>
      </c>
      <c r="AK1287" s="316">
        <v>0</v>
      </c>
      <c r="AL1287" s="316">
        <v>0</v>
      </c>
    </row>
    <row r="1288" spans="1:38">
      <c r="A1288" s="316">
        <v>1660</v>
      </c>
      <c r="B1288" s="316" t="s">
        <v>216</v>
      </c>
      <c r="C1288" s="316" t="s">
        <v>4014</v>
      </c>
      <c r="D1288" s="316">
        <f t="shared" si="20"/>
        <v>0</v>
      </c>
      <c r="G1288" s="316">
        <v>0</v>
      </c>
      <c r="H1288" s="316">
        <v>0</v>
      </c>
      <c r="I1288" s="316">
        <v>0</v>
      </c>
      <c r="J1288" s="316">
        <v>0</v>
      </c>
      <c r="K1288" s="316">
        <v>0</v>
      </c>
      <c r="L1288" s="316">
        <v>0</v>
      </c>
      <c r="M1288" s="316">
        <v>0</v>
      </c>
      <c r="N1288" s="316">
        <v>0</v>
      </c>
      <c r="O1288" s="316">
        <v>0</v>
      </c>
      <c r="P1288" s="316">
        <v>0</v>
      </c>
      <c r="Q1288" s="316">
        <v>0</v>
      </c>
      <c r="R1288" s="316">
        <v>0</v>
      </c>
      <c r="S1288" s="316">
        <v>0</v>
      </c>
      <c r="T1288" s="316">
        <v>0</v>
      </c>
      <c r="U1288" s="316">
        <v>0</v>
      </c>
      <c r="V1288" s="316">
        <v>0</v>
      </c>
      <c r="W1288" s="316">
        <v>0</v>
      </c>
      <c r="X1288" s="316">
        <v>0</v>
      </c>
      <c r="Y1288" s="316">
        <v>0</v>
      </c>
      <c r="Z1288" s="316">
        <v>0</v>
      </c>
      <c r="AA1288" s="316">
        <v>0</v>
      </c>
      <c r="AB1288" s="316">
        <v>0</v>
      </c>
      <c r="AC1288" s="316">
        <v>0</v>
      </c>
      <c r="AD1288" s="316">
        <v>0</v>
      </c>
      <c r="AE1288" s="316">
        <v>0</v>
      </c>
      <c r="AF1288" s="316">
        <v>0</v>
      </c>
      <c r="AG1288" s="316">
        <v>0</v>
      </c>
      <c r="AH1288" s="316">
        <v>0</v>
      </c>
      <c r="AI1288" s="316">
        <v>0</v>
      </c>
      <c r="AJ1288" s="316">
        <v>0</v>
      </c>
      <c r="AK1288" s="316">
        <v>0</v>
      </c>
      <c r="AL1288" s="316">
        <v>0</v>
      </c>
    </row>
    <row r="1289" spans="1:38">
      <c r="A1289" s="316">
        <v>1661</v>
      </c>
      <c r="B1289" s="316" t="s">
        <v>216</v>
      </c>
      <c r="C1289" s="316" t="s">
        <v>4015</v>
      </c>
      <c r="D1289" s="316">
        <f t="shared" si="20"/>
        <v>0</v>
      </c>
      <c r="G1289" s="316">
        <v>0</v>
      </c>
      <c r="H1289" s="316">
        <v>0</v>
      </c>
      <c r="I1289" s="316">
        <v>0</v>
      </c>
      <c r="J1289" s="316">
        <v>0</v>
      </c>
      <c r="K1289" s="316">
        <v>0</v>
      </c>
      <c r="L1289" s="316">
        <v>0</v>
      </c>
      <c r="M1289" s="316">
        <v>0</v>
      </c>
      <c r="N1289" s="316">
        <v>0</v>
      </c>
      <c r="O1289" s="316">
        <v>0</v>
      </c>
      <c r="P1289" s="316">
        <v>0</v>
      </c>
      <c r="Q1289" s="316">
        <v>0</v>
      </c>
      <c r="R1289" s="316">
        <v>0</v>
      </c>
      <c r="S1289" s="316">
        <v>0</v>
      </c>
      <c r="T1289" s="316">
        <v>0</v>
      </c>
      <c r="U1289" s="316">
        <v>0</v>
      </c>
      <c r="V1289" s="316">
        <v>0</v>
      </c>
      <c r="W1289" s="316">
        <v>0</v>
      </c>
      <c r="X1289" s="316">
        <v>0</v>
      </c>
      <c r="Y1289" s="316">
        <v>0</v>
      </c>
      <c r="Z1289" s="316">
        <v>0</v>
      </c>
      <c r="AA1289" s="316">
        <v>0</v>
      </c>
      <c r="AB1289" s="316">
        <v>0</v>
      </c>
      <c r="AC1289" s="316">
        <v>0</v>
      </c>
      <c r="AD1289" s="316">
        <v>0</v>
      </c>
      <c r="AE1289" s="316">
        <v>0</v>
      </c>
      <c r="AF1289" s="316">
        <v>0</v>
      </c>
      <c r="AG1289" s="316">
        <v>0</v>
      </c>
      <c r="AH1289" s="316">
        <v>0</v>
      </c>
      <c r="AI1289" s="316">
        <v>0</v>
      </c>
      <c r="AJ1289" s="316">
        <v>0</v>
      </c>
      <c r="AK1289" s="316">
        <v>0</v>
      </c>
      <c r="AL1289" s="316">
        <v>0</v>
      </c>
    </row>
    <row r="1290" spans="1:38">
      <c r="A1290" s="316">
        <v>1662</v>
      </c>
      <c r="B1290" s="316" t="s">
        <v>216</v>
      </c>
      <c r="C1290" s="316" t="s">
        <v>4016</v>
      </c>
      <c r="D1290" s="316">
        <f t="shared" si="20"/>
        <v>0</v>
      </c>
      <c r="G1290" s="316">
        <v>0</v>
      </c>
      <c r="H1290" s="316">
        <v>0</v>
      </c>
      <c r="I1290" s="316">
        <v>0</v>
      </c>
      <c r="J1290" s="316">
        <v>0</v>
      </c>
      <c r="K1290" s="316">
        <v>0</v>
      </c>
      <c r="L1290" s="316">
        <v>0</v>
      </c>
      <c r="M1290" s="316">
        <v>0</v>
      </c>
      <c r="N1290" s="316">
        <v>0</v>
      </c>
      <c r="O1290" s="316">
        <v>0</v>
      </c>
      <c r="P1290" s="316">
        <v>0</v>
      </c>
      <c r="Q1290" s="316">
        <v>0</v>
      </c>
      <c r="R1290" s="316">
        <v>0</v>
      </c>
      <c r="S1290" s="316">
        <v>0</v>
      </c>
      <c r="T1290" s="316">
        <v>0</v>
      </c>
      <c r="U1290" s="316">
        <v>0</v>
      </c>
      <c r="V1290" s="316">
        <v>0</v>
      </c>
      <c r="W1290" s="316">
        <v>0</v>
      </c>
      <c r="X1290" s="316">
        <v>0</v>
      </c>
      <c r="Y1290" s="316">
        <v>0</v>
      </c>
      <c r="Z1290" s="316">
        <v>0</v>
      </c>
      <c r="AA1290" s="316">
        <v>0</v>
      </c>
      <c r="AB1290" s="316">
        <v>0</v>
      </c>
      <c r="AC1290" s="316">
        <v>0</v>
      </c>
      <c r="AD1290" s="316">
        <v>0</v>
      </c>
      <c r="AE1290" s="316">
        <v>0</v>
      </c>
      <c r="AF1290" s="316">
        <v>0</v>
      </c>
      <c r="AG1290" s="316">
        <v>0</v>
      </c>
      <c r="AH1290" s="316">
        <v>0</v>
      </c>
      <c r="AI1290" s="316">
        <v>0</v>
      </c>
      <c r="AJ1290" s="316">
        <v>0</v>
      </c>
      <c r="AK1290" s="316">
        <v>0</v>
      </c>
      <c r="AL1290" s="316">
        <v>0</v>
      </c>
    </row>
    <row r="1291" spans="1:38">
      <c r="A1291" s="316">
        <v>1663</v>
      </c>
      <c r="B1291" s="316" t="s">
        <v>216</v>
      </c>
      <c r="C1291" s="316" t="s">
        <v>4017</v>
      </c>
      <c r="D1291" s="316">
        <f t="shared" si="20"/>
        <v>0</v>
      </c>
      <c r="G1291" s="316">
        <v>0</v>
      </c>
      <c r="H1291" s="316">
        <v>0</v>
      </c>
      <c r="I1291" s="316">
        <v>0</v>
      </c>
      <c r="J1291" s="316">
        <v>0</v>
      </c>
      <c r="K1291" s="316">
        <v>0</v>
      </c>
      <c r="L1291" s="316">
        <v>0</v>
      </c>
      <c r="M1291" s="316">
        <v>0</v>
      </c>
      <c r="N1291" s="316">
        <v>0</v>
      </c>
      <c r="O1291" s="316">
        <v>0</v>
      </c>
      <c r="P1291" s="316">
        <v>0</v>
      </c>
      <c r="Q1291" s="316">
        <v>0</v>
      </c>
      <c r="R1291" s="316">
        <v>0</v>
      </c>
      <c r="S1291" s="316">
        <v>0</v>
      </c>
      <c r="T1291" s="316">
        <v>0</v>
      </c>
      <c r="U1291" s="316">
        <v>0</v>
      </c>
      <c r="V1291" s="316">
        <v>0</v>
      </c>
      <c r="W1291" s="316">
        <v>0</v>
      </c>
      <c r="X1291" s="316">
        <v>0</v>
      </c>
      <c r="Y1291" s="316">
        <v>0</v>
      </c>
      <c r="Z1291" s="316">
        <v>0</v>
      </c>
      <c r="AA1291" s="316">
        <v>0</v>
      </c>
      <c r="AB1291" s="316">
        <v>0</v>
      </c>
      <c r="AC1291" s="316">
        <v>0</v>
      </c>
      <c r="AD1291" s="316">
        <v>0</v>
      </c>
      <c r="AE1291" s="316">
        <v>0</v>
      </c>
      <c r="AF1291" s="316">
        <v>0</v>
      </c>
      <c r="AG1291" s="316">
        <v>0</v>
      </c>
      <c r="AH1291" s="316">
        <v>0</v>
      </c>
      <c r="AI1291" s="316">
        <v>0</v>
      </c>
      <c r="AJ1291" s="316">
        <v>0</v>
      </c>
      <c r="AK1291" s="316">
        <v>0</v>
      </c>
      <c r="AL1291" s="316">
        <v>0</v>
      </c>
    </row>
    <row r="1292" spans="1:38">
      <c r="A1292" s="316">
        <v>1676</v>
      </c>
      <c r="B1292" s="316" t="s">
        <v>216</v>
      </c>
      <c r="C1292" s="316" t="s">
        <v>4018</v>
      </c>
      <c r="D1292" s="316">
        <f t="shared" si="20"/>
        <v>0</v>
      </c>
      <c r="G1292" s="316">
        <v>0</v>
      </c>
      <c r="H1292" s="316">
        <v>0</v>
      </c>
      <c r="I1292" s="316">
        <v>0</v>
      </c>
      <c r="J1292" s="316">
        <v>0</v>
      </c>
      <c r="K1292" s="316">
        <v>0</v>
      </c>
      <c r="L1292" s="316">
        <v>0</v>
      </c>
      <c r="M1292" s="316">
        <v>0</v>
      </c>
      <c r="N1292" s="316">
        <v>0</v>
      </c>
      <c r="O1292" s="316">
        <v>0</v>
      </c>
      <c r="P1292" s="316">
        <v>0</v>
      </c>
      <c r="Q1292" s="316">
        <v>0</v>
      </c>
      <c r="R1292" s="316">
        <v>0</v>
      </c>
      <c r="S1292" s="316">
        <v>0</v>
      </c>
      <c r="T1292" s="316">
        <v>0</v>
      </c>
      <c r="U1292" s="316">
        <v>0</v>
      </c>
      <c r="V1292" s="316">
        <v>0</v>
      </c>
      <c r="W1292" s="316">
        <v>0</v>
      </c>
      <c r="X1292" s="316">
        <v>0</v>
      </c>
      <c r="Y1292" s="316">
        <v>0</v>
      </c>
      <c r="Z1292" s="316">
        <v>0</v>
      </c>
      <c r="AA1292" s="316">
        <v>0</v>
      </c>
      <c r="AB1292" s="316">
        <v>0</v>
      </c>
      <c r="AC1292" s="316">
        <v>0</v>
      </c>
      <c r="AD1292" s="316">
        <v>0</v>
      </c>
      <c r="AE1292" s="316">
        <v>0</v>
      </c>
      <c r="AF1292" s="316">
        <v>0</v>
      </c>
      <c r="AG1292" s="316">
        <v>0</v>
      </c>
      <c r="AH1292" s="316">
        <v>0</v>
      </c>
      <c r="AI1292" s="316">
        <v>0</v>
      </c>
      <c r="AJ1292" s="316">
        <v>0</v>
      </c>
      <c r="AK1292" s="316">
        <v>0</v>
      </c>
      <c r="AL1292" s="316">
        <v>0</v>
      </c>
    </row>
    <row r="1293" spans="1:38">
      <c r="A1293" s="316">
        <v>1677</v>
      </c>
      <c r="B1293" s="316" t="s">
        <v>216</v>
      </c>
      <c r="C1293" s="316" t="s">
        <v>4019</v>
      </c>
      <c r="D1293" s="316">
        <f t="shared" si="20"/>
        <v>0</v>
      </c>
      <c r="G1293" s="316">
        <v>0</v>
      </c>
      <c r="H1293" s="316">
        <v>0</v>
      </c>
      <c r="I1293" s="316">
        <v>0</v>
      </c>
      <c r="J1293" s="316">
        <v>0</v>
      </c>
      <c r="K1293" s="316">
        <v>0</v>
      </c>
      <c r="L1293" s="316">
        <v>0</v>
      </c>
      <c r="M1293" s="316">
        <v>0</v>
      </c>
      <c r="N1293" s="316">
        <v>0</v>
      </c>
      <c r="O1293" s="316">
        <v>0</v>
      </c>
      <c r="P1293" s="316">
        <v>0</v>
      </c>
      <c r="Q1293" s="316">
        <v>0</v>
      </c>
      <c r="R1293" s="316">
        <v>0</v>
      </c>
      <c r="S1293" s="316">
        <v>0</v>
      </c>
      <c r="T1293" s="316">
        <v>0</v>
      </c>
      <c r="U1293" s="316">
        <v>0</v>
      </c>
      <c r="V1293" s="316">
        <v>0</v>
      </c>
      <c r="W1293" s="316">
        <v>0</v>
      </c>
      <c r="X1293" s="316">
        <v>0</v>
      </c>
      <c r="Y1293" s="316">
        <v>0</v>
      </c>
      <c r="Z1293" s="316">
        <v>0</v>
      </c>
      <c r="AA1293" s="316">
        <v>0</v>
      </c>
      <c r="AB1293" s="316">
        <v>0</v>
      </c>
      <c r="AC1293" s="316">
        <v>0</v>
      </c>
      <c r="AD1293" s="316">
        <v>0</v>
      </c>
      <c r="AE1293" s="316">
        <v>0</v>
      </c>
      <c r="AF1293" s="316">
        <v>0</v>
      </c>
      <c r="AG1293" s="316">
        <v>0</v>
      </c>
      <c r="AH1293" s="316">
        <v>0</v>
      </c>
      <c r="AI1293" s="316">
        <v>0</v>
      </c>
      <c r="AJ1293" s="316">
        <v>0</v>
      </c>
      <c r="AK1293" s="316">
        <v>0</v>
      </c>
      <c r="AL1293" s="316">
        <v>0</v>
      </c>
    </row>
    <row r="1294" spans="1:38">
      <c r="A1294" s="316">
        <v>1678</v>
      </c>
      <c r="B1294" s="316" t="s">
        <v>216</v>
      </c>
      <c r="C1294" s="316" t="s">
        <v>4020</v>
      </c>
      <c r="D1294" s="316">
        <f t="shared" si="20"/>
        <v>0</v>
      </c>
      <c r="G1294" s="316">
        <v>0</v>
      </c>
      <c r="H1294" s="316">
        <v>0</v>
      </c>
      <c r="I1294" s="316">
        <v>0</v>
      </c>
      <c r="J1294" s="316">
        <v>0</v>
      </c>
      <c r="K1294" s="316">
        <v>0</v>
      </c>
      <c r="L1294" s="316">
        <v>0</v>
      </c>
      <c r="M1294" s="316">
        <v>0</v>
      </c>
      <c r="N1294" s="316">
        <v>0</v>
      </c>
      <c r="O1294" s="316">
        <v>0</v>
      </c>
      <c r="P1294" s="316">
        <v>0</v>
      </c>
      <c r="Q1294" s="316">
        <v>0</v>
      </c>
      <c r="R1294" s="316">
        <v>0</v>
      </c>
      <c r="S1294" s="316">
        <v>0</v>
      </c>
      <c r="T1294" s="316">
        <v>0</v>
      </c>
      <c r="U1294" s="316">
        <v>0</v>
      </c>
      <c r="V1294" s="316">
        <v>0</v>
      </c>
      <c r="W1294" s="316">
        <v>0</v>
      </c>
      <c r="X1294" s="316">
        <v>0</v>
      </c>
      <c r="Y1294" s="316">
        <v>0</v>
      </c>
      <c r="Z1294" s="316">
        <v>0</v>
      </c>
      <c r="AA1294" s="316">
        <v>0</v>
      </c>
      <c r="AB1294" s="316">
        <v>0</v>
      </c>
      <c r="AC1294" s="316">
        <v>0</v>
      </c>
      <c r="AD1294" s="316">
        <v>0</v>
      </c>
      <c r="AE1294" s="316">
        <v>0</v>
      </c>
      <c r="AF1294" s="316">
        <v>0</v>
      </c>
      <c r="AG1294" s="316">
        <v>0</v>
      </c>
      <c r="AH1294" s="316">
        <v>0</v>
      </c>
      <c r="AI1294" s="316">
        <v>0</v>
      </c>
      <c r="AJ1294" s="316">
        <v>0</v>
      </c>
      <c r="AK1294" s="316">
        <v>0</v>
      </c>
      <c r="AL1294" s="316">
        <v>0</v>
      </c>
    </row>
    <row r="1295" spans="1:38">
      <c r="A1295" s="316">
        <v>1679</v>
      </c>
      <c r="B1295" s="316" t="s">
        <v>216</v>
      </c>
      <c r="C1295" s="316" t="s">
        <v>4021</v>
      </c>
      <c r="D1295" s="316">
        <f t="shared" si="20"/>
        <v>5280</v>
      </c>
      <c r="G1295" s="316">
        <v>0</v>
      </c>
      <c r="H1295" s="316">
        <v>0</v>
      </c>
      <c r="I1295" s="316">
        <v>0</v>
      </c>
      <c r="J1295" s="316">
        <v>0</v>
      </c>
      <c r="K1295" s="316">
        <v>0</v>
      </c>
      <c r="L1295" s="316">
        <v>960</v>
      </c>
      <c r="M1295" s="316">
        <v>0</v>
      </c>
      <c r="N1295" s="316">
        <v>0</v>
      </c>
      <c r="O1295" s="316">
        <v>0</v>
      </c>
      <c r="P1295" s="316">
        <v>0</v>
      </c>
      <c r="Q1295" s="316">
        <v>0</v>
      </c>
      <c r="R1295" s="316">
        <v>960</v>
      </c>
      <c r="S1295" s="316">
        <v>0</v>
      </c>
      <c r="T1295" s="316">
        <v>0</v>
      </c>
      <c r="U1295" s="316">
        <v>0</v>
      </c>
      <c r="V1295" s="316">
        <v>0</v>
      </c>
      <c r="W1295" s="316">
        <v>960</v>
      </c>
      <c r="X1295" s="316">
        <v>0</v>
      </c>
      <c r="Y1295" s="316">
        <v>0</v>
      </c>
      <c r="Z1295" s="316">
        <v>0</v>
      </c>
      <c r="AA1295" s="316">
        <v>0</v>
      </c>
      <c r="AB1295" s="316">
        <v>0</v>
      </c>
      <c r="AC1295" s="316">
        <v>0</v>
      </c>
      <c r="AD1295" s="316">
        <v>1200</v>
      </c>
      <c r="AE1295" s="316">
        <v>0</v>
      </c>
      <c r="AF1295" s="316">
        <v>0</v>
      </c>
      <c r="AG1295" s="316">
        <v>1200</v>
      </c>
      <c r="AH1295" s="316">
        <v>0</v>
      </c>
      <c r="AI1295" s="316">
        <v>0</v>
      </c>
      <c r="AJ1295" s="316">
        <v>0</v>
      </c>
      <c r="AK1295" s="316">
        <v>0</v>
      </c>
      <c r="AL1295" s="316">
        <v>5280</v>
      </c>
    </row>
    <row r="1296" spans="1:38">
      <c r="A1296" s="316">
        <v>1680</v>
      </c>
      <c r="B1296" s="316" t="s">
        <v>216</v>
      </c>
      <c r="C1296" s="316" t="s">
        <v>4022</v>
      </c>
      <c r="D1296" s="316">
        <f t="shared" si="20"/>
        <v>7200</v>
      </c>
      <c r="G1296" s="316">
        <v>0</v>
      </c>
      <c r="H1296" s="316">
        <v>0</v>
      </c>
      <c r="I1296" s="316">
        <v>0</v>
      </c>
      <c r="J1296" s="316">
        <v>0</v>
      </c>
      <c r="K1296" s="316">
        <v>0</v>
      </c>
      <c r="L1296" s="316">
        <v>1200</v>
      </c>
      <c r="M1296" s="316">
        <v>0</v>
      </c>
      <c r="N1296" s="316">
        <v>0</v>
      </c>
      <c r="O1296" s="316">
        <v>0</v>
      </c>
      <c r="P1296" s="316">
        <v>0</v>
      </c>
      <c r="Q1296" s="316">
        <v>0</v>
      </c>
      <c r="R1296" s="316">
        <v>1200</v>
      </c>
      <c r="S1296" s="316">
        <v>0</v>
      </c>
      <c r="T1296" s="316">
        <v>0</v>
      </c>
      <c r="U1296" s="316">
        <v>0</v>
      </c>
      <c r="V1296" s="316">
        <v>0</v>
      </c>
      <c r="W1296" s="316">
        <v>1200</v>
      </c>
      <c r="X1296" s="316">
        <v>0</v>
      </c>
      <c r="Y1296" s="316">
        <v>0</v>
      </c>
      <c r="Z1296" s="316">
        <v>1200</v>
      </c>
      <c r="AA1296" s="316">
        <v>0</v>
      </c>
      <c r="AB1296" s="316">
        <v>0</v>
      </c>
      <c r="AC1296" s="316">
        <v>0</v>
      </c>
      <c r="AD1296" s="316">
        <v>1200</v>
      </c>
      <c r="AE1296" s="316">
        <v>0</v>
      </c>
      <c r="AF1296" s="316">
        <v>0</v>
      </c>
      <c r="AG1296" s="316">
        <v>1200</v>
      </c>
      <c r="AH1296" s="316">
        <v>0</v>
      </c>
      <c r="AI1296" s="316">
        <v>0</v>
      </c>
      <c r="AJ1296" s="316">
        <v>0</v>
      </c>
      <c r="AK1296" s="316">
        <v>0</v>
      </c>
      <c r="AL1296" s="316">
        <v>7200</v>
      </c>
    </row>
    <row r="1297" spans="1:38">
      <c r="A1297" s="316">
        <v>1681</v>
      </c>
      <c r="B1297" s="316" t="s">
        <v>216</v>
      </c>
      <c r="C1297" s="316" t="s">
        <v>4023</v>
      </c>
      <c r="D1297" s="316">
        <f t="shared" si="20"/>
        <v>0</v>
      </c>
      <c r="G1297" s="316">
        <v>0</v>
      </c>
      <c r="H1297" s="316">
        <v>0</v>
      </c>
      <c r="I1297" s="316">
        <v>0</v>
      </c>
      <c r="J1297" s="316">
        <v>0</v>
      </c>
      <c r="K1297" s="316">
        <v>0</v>
      </c>
      <c r="L1297" s="316">
        <v>0</v>
      </c>
      <c r="M1297" s="316">
        <v>0</v>
      </c>
      <c r="N1297" s="316">
        <v>0</v>
      </c>
      <c r="O1297" s="316">
        <v>0</v>
      </c>
      <c r="P1297" s="316">
        <v>0</v>
      </c>
      <c r="Q1297" s="316">
        <v>0</v>
      </c>
      <c r="R1297" s="316">
        <v>0</v>
      </c>
      <c r="S1297" s="316">
        <v>0</v>
      </c>
      <c r="T1297" s="316">
        <v>0</v>
      </c>
      <c r="U1297" s="316">
        <v>0</v>
      </c>
      <c r="V1297" s="316">
        <v>0</v>
      </c>
      <c r="W1297" s="316">
        <v>0</v>
      </c>
      <c r="X1297" s="316">
        <v>0</v>
      </c>
      <c r="Y1297" s="316">
        <v>0</v>
      </c>
      <c r="Z1297" s="316">
        <v>0</v>
      </c>
      <c r="AA1297" s="316">
        <v>0</v>
      </c>
      <c r="AB1297" s="316">
        <v>0</v>
      </c>
      <c r="AC1297" s="316">
        <v>0</v>
      </c>
      <c r="AD1297" s="316">
        <v>0</v>
      </c>
      <c r="AE1297" s="316">
        <v>0</v>
      </c>
      <c r="AF1297" s="316">
        <v>0</v>
      </c>
      <c r="AG1297" s="316">
        <v>0</v>
      </c>
      <c r="AH1297" s="316">
        <v>0</v>
      </c>
      <c r="AI1297" s="316">
        <v>0</v>
      </c>
      <c r="AJ1297" s="316">
        <v>0</v>
      </c>
      <c r="AK1297" s="316">
        <v>0</v>
      </c>
      <c r="AL1297" s="316">
        <v>0</v>
      </c>
    </row>
    <row r="1298" spans="1:38">
      <c r="A1298" s="316">
        <v>1682</v>
      </c>
      <c r="B1298" s="316" t="s">
        <v>216</v>
      </c>
      <c r="C1298" s="316" t="s">
        <v>4024</v>
      </c>
      <c r="D1298" s="316">
        <f t="shared" si="20"/>
        <v>4800</v>
      </c>
      <c r="G1298" s="316">
        <v>0</v>
      </c>
      <c r="H1298" s="316">
        <v>0</v>
      </c>
      <c r="I1298" s="316">
        <v>0</v>
      </c>
      <c r="J1298" s="316">
        <v>0</v>
      </c>
      <c r="K1298" s="316">
        <v>0</v>
      </c>
      <c r="L1298" s="316">
        <v>0</v>
      </c>
      <c r="M1298" s="316">
        <v>0</v>
      </c>
      <c r="N1298" s="316">
        <v>0</v>
      </c>
      <c r="O1298" s="316">
        <v>0</v>
      </c>
      <c r="P1298" s="316">
        <v>0</v>
      </c>
      <c r="Q1298" s="316">
        <v>1200</v>
      </c>
      <c r="R1298" s="316">
        <v>0</v>
      </c>
      <c r="S1298" s="316">
        <v>0</v>
      </c>
      <c r="T1298" s="316">
        <v>0</v>
      </c>
      <c r="U1298" s="316">
        <v>0</v>
      </c>
      <c r="V1298" s="316">
        <v>0</v>
      </c>
      <c r="W1298" s="316">
        <v>0</v>
      </c>
      <c r="X1298" s="316">
        <v>1200</v>
      </c>
      <c r="Y1298" s="316">
        <v>0</v>
      </c>
      <c r="Z1298" s="316">
        <v>0</v>
      </c>
      <c r="AA1298" s="316">
        <v>0</v>
      </c>
      <c r="AB1298" s="316">
        <v>0</v>
      </c>
      <c r="AC1298" s="316">
        <v>0</v>
      </c>
      <c r="AD1298" s="316">
        <v>0</v>
      </c>
      <c r="AE1298" s="316">
        <v>1200</v>
      </c>
      <c r="AF1298" s="316">
        <v>0</v>
      </c>
      <c r="AG1298" s="316">
        <v>0</v>
      </c>
      <c r="AH1298" s="316">
        <v>0</v>
      </c>
      <c r="AI1298" s="316">
        <v>0</v>
      </c>
      <c r="AJ1298" s="316">
        <v>0</v>
      </c>
      <c r="AK1298" s="316">
        <v>1200</v>
      </c>
      <c r="AL1298" s="316">
        <v>4800</v>
      </c>
    </row>
    <row r="1299" spans="1:38">
      <c r="A1299" s="316">
        <v>1683</v>
      </c>
      <c r="B1299" s="316" t="s">
        <v>216</v>
      </c>
      <c r="C1299" s="316" t="s">
        <v>4025</v>
      </c>
      <c r="D1299" s="316">
        <f t="shared" si="20"/>
        <v>4400</v>
      </c>
      <c r="G1299" s="316">
        <v>0</v>
      </c>
      <c r="H1299" s="316">
        <v>0</v>
      </c>
      <c r="I1299" s="316">
        <v>0</v>
      </c>
      <c r="J1299" s="316">
        <v>0</v>
      </c>
      <c r="K1299" s="316">
        <v>0</v>
      </c>
      <c r="L1299" s="316">
        <v>0</v>
      </c>
      <c r="M1299" s="316">
        <v>0</v>
      </c>
      <c r="N1299" s="316">
        <v>0</v>
      </c>
      <c r="O1299" s="316">
        <v>0</v>
      </c>
      <c r="P1299" s="316">
        <v>0</v>
      </c>
      <c r="Q1299" s="316">
        <v>0</v>
      </c>
      <c r="R1299" s="316">
        <v>1100</v>
      </c>
      <c r="S1299" s="316">
        <v>0</v>
      </c>
      <c r="T1299" s="316">
        <v>0</v>
      </c>
      <c r="U1299" s="316">
        <v>0</v>
      </c>
      <c r="V1299" s="316">
        <v>0</v>
      </c>
      <c r="W1299" s="316">
        <v>0</v>
      </c>
      <c r="X1299" s="316">
        <v>1300</v>
      </c>
      <c r="Y1299" s="316">
        <v>0</v>
      </c>
      <c r="Z1299" s="316">
        <v>0</v>
      </c>
      <c r="AA1299" s="316">
        <v>0</v>
      </c>
      <c r="AB1299" s="316">
        <v>0</v>
      </c>
      <c r="AC1299" s="316">
        <v>0</v>
      </c>
      <c r="AD1299" s="316">
        <v>0</v>
      </c>
      <c r="AE1299" s="316">
        <v>0</v>
      </c>
      <c r="AF1299" s="316">
        <v>1000</v>
      </c>
      <c r="AG1299" s="316">
        <v>0</v>
      </c>
      <c r="AH1299" s="316">
        <v>0</v>
      </c>
      <c r="AI1299" s="316">
        <v>0</v>
      </c>
      <c r="AJ1299" s="316">
        <v>0</v>
      </c>
      <c r="AK1299" s="316">
        <v>1000</v>
      </c>
      <c r="AL1299" s="316">
        <v>4400</v>
      </c>
    </row>
    <row r="1300" spans="1:38">
      <c r="A1300" s="316">
        <v>1684</v>
      </c>
      <c r="B1300" s="316" t="s">
        <v>216</v>
      </c>
      <c r="C1300" s="316" t="s">
        <v>4026</v>
      </c>
      <c r="D1300" s="316">
        <f t="shared" si="20"/>
        <v>4400</v>
      </c>
      <c r="G1300" s="316">
        <v>0</v>
      </c>
      <c r="H1300" s="316">
        <v>0</v>
      </c>
      <c r="I1300" s="316">
        <v>0</v>
      </c>
      <c r="J1300" s="316">
        <v>0</v>
      </c>
      <c r="K1300" s="316">
        <v>0</v>
      </c>
      <c r="L1300" s="316">
        <v>0</v>
      </c>
      <c r="M1300" s="316">
        <v>0</v>
      </c>
      <c r="N1300" s="316">
        <v>0</v>
      </c>
      <c r="O1300" s="316">
        <v>0</v>
      </c>
      <c r="P1300" s="316">
        <v>0</v>
      </c>
      <c r="Q1300" s="316">
        <v>0</v>
      </c>
      <c r="R1300" s="316">
        <v>1100</v>
      </c>
      <c r="S1300" s="316">
        <v>0</v>
      </c>
      <c r="T1300" s="316">
        <v>0</v>
      </c>
      <c r="U1300" s="316">
        <v>0</v>
      </c>
      <c r="V1300" s="316">
        <v>0</v>
      </c>
      <c r="W1300" s="316">
        <v>0</v>
      </c>
      <c r="X1300" s="316">
        <v>1300</v>
      </c>
      <c r="Y1300" s="316">
        <v>0</v>
      </c>
      <c r="Z1300" s="316">
        <v>0</v>
      </c>
      <c r="AA1300" s="316">
        <v>0</v>
      </c>
      <c r="AB1300" s="316">
        <v>0</v>
      </c>
      <c r="AC1300" s="316">
        <v>0</v>
      </c>
      <c r="AD1300" s="316">
        <v>0</v>
      </c>
      <c r="AE1300" s="316">
        <v>0</v>
      </c>
      <c r="AF1300" s="316">
        <v>1000</v>
      </c>
      <c r="AG1300" s="316">
        <v>0</v>
      </c>
      <c r="AH1300" s="316">
        <v>0</v>
      </c>
      <c r="AI1300" s="316">
        <v>0</v>
      </c>
      <c r="AJ1300" s="316">
        <v>0</v>
      </c>
      <c r="AK1300" s="316">
        <v>1000</v>
      </c>
      <c r="AL1300" s="316">
        <v>4400</v>
      </c>
    </row>
    <row r="1301" spans="1:38">
      <c r="A1301" s="316">
        <v>1685</v>
      </c>
      <c r="B1301" s="316" t="s">
        <v>216</v>
      </c>
      <c r="C1301" s="316" t="s">
        <v>4027</v>
      </c>
      <c r="D1301" s="316">
        <f t="shared" si="20"/>
        <v>0</v>
      </c>
      <c r="G1301" s="316">
        <v>0</v>
      </c>
      <c r="H1301" s="316">
        <v>0</v>
      </c>
      <c r="I1301" s="316">
        <v>0</v>
      </c>
      <c r="J1301" s="316">
        <v>0</v>
      </c>
      <c r="K1301" s="316">
        <v>0</v>
      </c>
      <c r="L1301" s="316">
        <v>0</v>
      </c>
      <c r="M1301" s="316">
        <v>0</v>
      </c>
      <c r="N1301" s="316">
        <v>0</v>
      </c>
      <c r="O1301" s="316">
        <v>0</v>
      </c>
      <c r="P1301" s="316">
        <v>0</v>
      </c>
      <c r="Q1301" s="316">
        <v>0</v>
      </c>
      <c r="R1301" s="316">
        <v>0</v>
      </c>
      <c r="S1301" s="316">
        <v>0</v>
      </c>
      <c r="T1301" s="316">
        <v>0</v>
      </c>
      <c r="U1301" s="316">
        <v>0</v>
      </c>
      <c r="V1301" s="316">
        <v>0</v>
      </c>
      <c r="W1301" s="316">
        <v>0</v>
      </c>
      <c r="X1301" s="316">
        <v>0</v>
      </c>
      <c r="Y1301" s="316">
        <v>0</v>
      </c>
      <c r="Z1301" s="316">
        <v>0</v>
      </c>
      <c r="AA1301" s="316">
        <v>0</v>
      </c>
      <c r="AB1301" s="316">
        <v>0</v>
      </c>
      <c r="AC1301" s="316">
        <v>0</v>
      </c>
      <c r="AD1301" s="316">
        <v>0</v>
      </c>
      <c r="AE1301" s="316">
        <v>0</v>
      </c>
      <c r="AF1301" s="316">
        <v>0</v>
      </c>
      <c r="AG1301" s="316">
        <v>0</v>
      </c>
      <c r="AH1301" s="316">
        <v>0</v>
      </c>
      <c r="AI1301" s="316">
        <v>0</v>
      </c>
      <c r="AJ1301" s="316">
        <v>0</v>
      </c>
      <c r="AK1301" s="316">
        <v>0</v>
      </c>
      <c r="AL1301" s="316">
        <v>0</v>
      </c>
    </row>
    <row r="1302" spans="1:38">
      <c r="A1302" s="316">
        <v>1686</v>
      </c>
      <c r="B1302" s="316" t="s">
        <v>216</v>
      </c>
      <c r="C1302" s="316" t="s">
        <v>4028</v>
      </c>
      <c r="D1302" s="316">
        <f t="shared" si="20"/>
        <v>0</v>
      </c>
      <c r="G1302" s="316">
        <v>0</v>
      </c>
      <c r="H1302" s="316">
        <v>0</v>
      </c>
      <c r="I1302" s="316">
        <v>0</v>
      </c>
      <c r="J1302" s="316">
        <v>0</v>
      </c>
      <c r="K1302" s="316">
        <v>0</v>
      </c>
      <c r="L1302" s="316">
        <v>0</v>
      </c>
      <c r="M1302" s="316">
        <v>0</v>
      </c>
      <c r="N1302" s="316">
        <v>0</v>
      </c>
      <c r="O1302" s="316">
        <v>0</v>
      </c>
      <c r="P1302" s="316">
        <v>0</v>
      </c>
      <c r="Q1302" s="316">
        <v>0</v>
      </c>
      <c r="R1302" s="316">
        <v>0</v>
      </c>
      <c r="S1302" s="316">
        <v>0</v>
      </c>
      <c r="T1302" s="316">
        <v>0</v>
      </c>
      <c r="U1302" s="316">
        <v>0</v>
      </c>
      <c r="V1302" s="316">
        <v>0</v>
      </c>
      <c r="W1302" s="316">
        <v>0</v>
      </c>
      <c r="X1302" s="316">
        <v>0</v>
      </c>
      <c r="Y1302" s="316">
        <v>0</v>
      </c>
      <c r="Z1302" s="316">
        <v>0</v>
      </c>
      <c r="AA1302" s="316">
        <v>0</v>
      </c>
      <c r="AB1302" s="316">
        <v>0</v>
      </c>
      <c r="AC1302" s="316">
        <v>0</v>
      </c>
      <c r="AD1302" s="316">
        <v>0</v>
      </c>
      <c r="AE1302" s="316">
        <v>0</v>
      </c>
      <c r="AF1302" s="316">
        <v>0</v>
      </c>
      <c r="AG1302" s="316">
        <v>0</v>
      </c>
      <c r="AH1302" s="316">
        <v>0</v>
      </c>
      <c r="AI1302" s="316">
        <v>0</v>
      </c>
      <c r="AJ1302" s="316">
        <v>0</v>
      </c>
      <c r="AK1302" s="316">
        <v>0</v>
      </c>
      <c r="AL1302" s="316">
        <v>0</v>
      </c>
    </row>
    <row r="1303" spans="1:38">
      <c r="A1303" s="316">
        <v>1687</v>
      </c>
      <c r="B1303" s="316" t="s">
        <v>3899</v>
      </c>
      <c r="C1303" s="316" t="s">
        <v>4029</v>
      </c>
      <c r="D1303" s="316">
        <f t="shared" si="20"/>
        <v>0</v>
      </c>
      <c r="G1303" s="316">
        <v>0</v>
      </c>
      <c r="H1303" s="316">
        <v>0</v>
      </c>
      <c r="I1303" s="316">
        <v>0</v>
      </c>
      <c r="J1303" s="316">
        <v>0</v>
      </c>
      <c r="K1303" s="316">
        <v>0</v>
      </c>
      <c r="L1303" s="316">
        <v>0</v>
      </c>
      <c r="M1303" s="316">
        <v>0</v>
      </c>
      <c r="N1303" s="316">
        <v>0</v>
      </c>
      <c r="O1303" s="316">
        <v>0</v>
      </c>
      <c r="P1303" s="316">
        <v>0</v>
      </c>
      <c r="Q1303" s="316">
        <v>0</v>
      </c>
      <c r="R1303" s="316">
        <v>0</v>
      </c>
      <c r="S1303" s="316">
        <v>0</v>
      </c>
      <c r="T1303" s="316">
        <v>0</v>
      </c>
      <c r="U1303" s="316">
        <v>0</v>
      </c>
      <c r="V1303" s="316">
        <v>0</v>
      </c>
      <c r="W1303" s="316">
        <v>0</v>
      </c>
      <c r="X1303" s="316">
        <v>0</v>
      </c>
      <c r="Y1303" s="316">
        <v>0</v>
      </c>
      <c r="Z1303" s="316">
        <v>0</v>
      </c>
      <c r="AA1303" s="316">
        <v>0</v>
      </c>
      <c r="AB1303" s="316">
        <v>0</v>
      </c>
      <c r="AC1303" s="316">
        <v>0</v>
      </c>
      <c r="AD1303" s="316">
        <v>0</v>
      </c>
      <c r="AE1303" s="316">
        <v>0</v>
      </c>
      <c r="AF1303" s="316">
        <v>0</v>
      </c>
      <c r="AG1303" s="316">
        <v>0</v>
      </c>
      <c r="AH1303" s="316">
        <v>0</v>
      </c>
      <c r="AI1303" s="316">
        <v>0</v>
      </c>
      <c r="AJ1303" s="316">
        <v>0</v>
      </c>
      <c r="AK1303" s="316">
        <v>0</v>
      </c>
      <c r="AL1303" s="316">
        <v>0</v>
      </c>
    </row>
    <row r="1304" spans="1:38">
      <c r="A1304" s="316">
        <v>1688</v>
      </c>
      <c r="B1304" s="316" t="s">
        <v>3899</v>
      </c>
      <c r="C1304" s="316" t="s">
        <v>4030</v>
      </c>
      <c r="D1304" s="316">
        <f t="shared" si="20"/>
        <v>0</v>
      </c>
      <c r="G1304" s="316">
        <v>0</v>
      </c>
      <c r="H1304" s="316">
        <v>0</v>
      </c>
      <c r="I1304" s="316">
        <v>0</v>
      </c>
      <c r="J1304" s="316">
        <v>0</v>
      </c>
      <c r="K1304" s="316">
        <v>0</v>
      </c>
      <c r="L1304" s="316">
        <v>0</v>
      </c>
      <c r="M1304" s="316">
        <v>0</v>
      </c>
      <c r="N1304" s="316">
        <v>0</v>
      </c>
      <c r="O1304" s="316">
        <v>0</v>
      </c>
      <c r="P1304" s="316">
        <v>0</v>
      </c>
      <c r="Q1304" s="316">
        <v>0</v>
      </c>
      <c r="R1304" s="316">
        <v>0</v>
      </c>
      <c r="S1304" s="316">
        <v>0</v>
      </c>
      <c r="T1304" s="316">
        <v>0</v>
      </c>
      <c r="U1304" s="316">
        <v>0</v>
      </c>
      <c r="V1304" s="316">
        <v>0</v>
      </c>
      <c r="W1304" s="316">
        <v>0</v>
      </c>
      <c r="X1304" s="316">
        <v>0</v>
      </c>
      <c r="Y1304" s="316">
        <v>0</v>
      </c>
      <c r="Z1304" s="316">
        <v>0</v>
      </c>
      <c r="AA1304" s="316">
        <v>0</v>
      </c>
      <c r="AB1304" s="316">
        <v>0</v>
      </c>
      <c r="AC1304" s="316">
        <v>0</v>
      </c>
      <c r="AD1304" s="316">
        <v>0</v>
      </c>
      <c r="AE1304" s="316">
        <v>0</v>
      </c>
      <c r="AF1304" s="316">
        <v>0</v>
      </c>
      <c r="AG1304" s="316">
        <v>0</v>
      </c>
      <c r="AH1304" s="316">
        <v>0</v>
      </c>
      <c r="AI1304" s="316">
        <v>0</v>
      </c>
      <c r="AJ1304" s="316">
        <v>0</v>
      </c>
      <c r="AK1304" s="316">
        <v>0</v>
      </c>
      <c r="AL1304" s="316">
        <v>0</v>
      </c>
    </row>
    <row r="1305" spans="1:38">
      <c r="A1305" s="316">
        <v>1689</v>
      </c>
      <c r="B1305" s="316" t="s">
        <v>3899</v>
      </c>
      <c r="C1305" s="316" t="s">
        <v>4031</v>
      </c>
      <c r="D1305" s="316">
        <f t="shared" si="20"/>
        <v>0</v>
      </c>
      <c r="G1305" s="316">
        <v>0</v>
      </c>
      <c r="H1305" s="316">
        <v>0</v>
      </c>
      <c r="I1305" s="316">
        <v>0</v>
      </c>
      <c r="J1305" s="316">
        <v>0</v>
      </c>
      <c r="K1305" s="316">
        <v>0</v>
      </c>
      <c r="L1305" s="316">
        <v>0</v>
      </c>
      <c r="M1305" s="316">
        <v>0</v>
      </c>
      <c r="N1305" s="316">
        <v>0</v>
      </c>
      <c r="O1305" s="316">
        <v>0</v>
      </c>
      <c r="P1305" s="316">
        <v>0</v>
      </c>
      <c r="Q1305" s="316">
        <v>0</v>
      </c>
      <c r="R1305" s="316">
        <v>0</v>
      </c>
      <c r="S1305" s="316">
        <v>0</v>
      </c>
      <c r="T1305" s="316">
        <v>0</v>
      </c>
      <c r="U1305" s="316">
        <v>0</v>
      </c>
      <c r="V1305" s="316">
        <v>0</v>
      </c>
      <c r="W1305" s="316">
        <v>0</v>
      </c>
      <c r="X1305" s="316">
        <v>0</v>
      </c>
      <c r="Y1305" s="316">
        <v>0</v>
      </c>
      <c r="Z1305" s="316">
        <v>0</v>
      </c>
      <c r="AA1305" s="316">
        <v>0</v>
      </c>
      <c r="AB1305" s="316">
        <v>0</v>
      </c>
      <c r="AC1305" s="316">
        <v>0</v>
      </c>
      <c r="AD1305" s="316">
        <v>0</v>
      </c>
      <c r="AE1305" s="316">
        <v>0</v>
      </c>
      <c r="AF1305" s="316">
        <v>0</v>
      </c>
      <c r="AG1305" s="316">
        <v>0</v>
      </c>
      <c r="AH1305" s="316">
        <v>0</v>
      </c>
      <c r="AI1305" s="316">
        <v>0</v>
      </c>
      <c r="AJ1305" s="316">
        <v>0</v>
      </c>
      <c r="AK1305" s="316">
        <v>0</v>
      </c>
      <c r="AL1305" s="316">
        <v>0</v>
      </c>
    </row>
    <row r="1306" spans="1:38">
      <c r="A1306" s="316">
        <v>1690</v>
      </c>
      <c r="B1306" s="316" t="s">
        <v>216</v>
      </c>
      <c r="C1306" s="316" t="s">
        <v>3836</v>
      </c>
      <c r="D1306" s="316">
        <f t="shared" si="20"/>
        <v>0</v>
      </c>
      <c r="G1306" s="316">
        <v>0</v>
      </c>
      <c r="H1306" s="316">
        <v>0</v>
      </c>
      <c r="I1306" s="316">
        <v>0</v>
      </c>
      <c r="J1306" s="316">
        <v>0</v>
      </c>
      <c r="K1306" s="316">
        <v>0</v>
      </c>
      <c r="L1306" s="316">
        <v>0</v>
      </c>
      <c r="M1306" s="316">
        <v>0</v>
      </c>
      <c r="N1306" s="316">
        <v>0</v>
      </c>
      <c r="O1306" s="316">
        <v>0</v>
      </c>
      <c r="P1306" s="316">
        <v>0</v>
      </c>
      <c r="Q1306" s="316">
        <v>0</v>
      </c>
      <c r="R1306" s="316">
        <v>0</v>
      </c>
      <c r="S1306" s="316">
        <v>0</v>
      </c>
      <c r="T1306" s="316">
        <v>0</v>
      </c>
      <c r="U1306" s="316">
        <v>0</v>
      </c>
      <c r="V1306" s="316">
        <v>0</v>
      </c>
      <c r="W1306" s="316">
        <v>0</v>
      </c>
      <c r="X1306" s="316">
        <v>0</v>
      </c>
      <c r="Y1306" s="316">
        <v>0</v>
      </c>
      <c r="Z1306" s="316">
        <v>0</v>
      </c>
      <c r="AA1306" s="316">
        <v>0</v>
      </c>
      <c r="AB1306" s="316">
        <v>0</v>
      </c>
      <c r="AC1306" s="316">
        <v>0</v>
      </c>
      <c r="AD1306" s="316">
        <v>0</v>
      </c>
      <c r="AE1306" s="316">
        <v>0</v>
      </c>
      <c r="AF1306" s="316">
        <v>0</v>
      </c>
      <c r="AG1306" s="316">
        <v>0</v>
      </c>
      <c r="AH1306" s="316">
        <v>0</v>
      </c>
      <c r="AI1306" s="316">
        <v>0</v>
      </c>
      <c r="AJ1306" s="316">
        <v>0</v>
      </c>
      <c r="AK1306" s="316">
        <v>0</v>
      </c>
      <c r="AL1306" s="316">
        <v>0</v>
      </c>
    </row>
    <row r="1307" spans="1:38">
      <c r="A1307" s="316">
        <v>1691</v>
      </c>
      <c r="B1307" s="316" t="s">
        <v>216</v>
      </c>
      <c r="C1307" s="316" t="s">
        <v>3837</v>
      </c>
      <c r="D1307" s="316">
        <f t="shared" si="20"/>
        <v>0</v>
      </c>
      <c r="G1307" s="316">
        <v>0</v>
      </c>
      <c r="H1307" s="316">
        <v>0</v>
      </c>
      <c r="I1307" s="316">
        <v>0</v>
      </c>
      <c r="J1307" s="316">
        <v>0</v>
      </c>
      <c r="K1307" s="316">
        <v>0</v>
      </c>
      <c r="L1307" s="316">
        <v>0</v>
      </c>
      <c r="M1307" s="316">
        <v>0</v>
      </c>
      <c r="N1307" s="316">
        <v>0</v>
      </c>
      <c r="O1307" s="316">
        <v>0</v>
      </c>
      <c r="P1307" s="316">
        <v>0</v>
      </c>
      <c r="Q1307" s="316">
        <v>0</v>
      </c>
      <c r="R1307" s="316">
        <v>0</v>
      </c>
      <c r="S1307" s="316">
        <v>0</v>
      </c>
      <c r="T1307" s="316">
        <v>0</v>
      </c>
      <c r="U1307" s="316">
        <v>0</v>
      </c>
      <c r="V1307" s="316">
        <v>0</v>
      </c>
      <c r="W1307" s="316">
        <v>0</v>
      </c>
      <c r="X1307" s="316">
        <v>0</v>
      </c>
      <c r="Y1307" s="316">
        <v>0</v>
      </c>
      <c r="Z1307" s="316">
        <v>0</v>
      </c>
      <c r="AA1307" s="316">
        <v>0</v>
      </c>
      <c r="AB1307" s="316">
        <v>0</v>
      </c>
      <c r="AC1307" s="316">
        <v>0</v>
      </c>
      <c r="AD1307" s="316">
        <v>0</v>
      </c>
      <c r="AE1307" s="316">
        <v>0</v>
      </c>
      <c r="AF1307" s="316">
        <v>0</v>
      </c>
      <c r="AG1307" s="316">
        <v>0</v>
      </c>
      <c r="AH1307" s="316">
        <v>0</v>
      </c>
      <c r="AI1307" s="316">
        <v>0</v>
      </c>
      <c r="AJ1307" s="316">
        <v>0</v>
      </c>
      <c r="AK1307" s="316">
        <v>0</v>
      </c>
      <c r="AL1307" s="316">
        <v>0</v>
      </c>
    </row>
    <row r="1308" spans="1:38">
      <c r="A1308" s="316">
        <v>1692</v>
      </c>
      <c r="B1308" s="316" t="s">
        <v>216</v>
      </c>
      <c r="C1308" s="316" t="s">
        <v>3838</v>
      </c>
      <c r="D1308" s="316">
        <f t="shared" si="20"/>
        <v>0</v>
      </c>
      <c r="G1308" s="316">
        <v>0</v>
      </c>
      <c r="H1308" s="316">
        <v>0</v>
      </c>
      <c r="I1308" s="316">
        <v>0</v>
      </c>
      <c r="J1308" s="316">
        <v>0</v>
      </c>
      <c r="K1308" s="316">
        <v>0</v>
      </c>
      <c r="L1308" s="316">
        <v>0</v>
      </c>
      <c r="M1308" s="316">
        <v>0</v>
      </c>
      <c r="N1308" s="316">
        <v>0</v>
      </c>
      <c r="O1308" s="316">
        <v>0</v>
      </c>
      <c r="P1308" s="316">
        <v>0</v>
      </c>
      <c r="Q1308" s="316">
        <v>0</v>
      </c>
      <c r="R1308" s="316">
        <v>0</v>
      </c>
      <c r="S1308" s="316">
        <v>0</v>
      </c>
      <c r="T1308" s="316">
        <v>0</v>
      </c>
      <c r="U1308" s="316">
        <v>0</v>
      </c>
      <c r="V1308" s="316">
        <v>0</v>
      </c>
      <c r="W1308" s="316">
        <v>0</v>
      </c>
      <c r="X1308" s="316">
        <v>0</v>
      </c>
      <c r="Y1308" s="316">
        <v>0</v>
      </c>
      <c r="Z1308" s="316">
        <v>0</v>
      </c>
      <c r="AA1308" s="316">
        <v>0</v>
      </c>
      <c r="AB1308" s="316">
        <v>0</v>
      </c>
      <c r="AC1308" s="316">
        <v>0</v>
      </c>
      <c r="AD1308" s="316">
        <v>0</v>
      </c>
      <c r="AE1308" s="316">
        <v>0</v>
      </c>
      <c r="AF1308" s="316">
        <v>0</v>
      </c>
      <c r="AG1308" s="316">
        <v>0</v>
      </c>
      <c r="AH1308" s="316">
        <v>0</v>
      </c>
      <c r="AI1308" s="316">
        <v>0</v>
      </c>
      <c r="AJ1308" s="316">
        <v>0</v>
      </c>
      <c r="AK1308" s="316">
        <v>0</v>
      </c>
      <c r="AL1308" s="316">
        <v>0</v>
      </c>
    </row>
    <row r="1309" spans="1:38">
      <c r="A1309" s="316">
        <v>1693</v>
      </c>
      <c r="B1309" s="316" t="s">
        <v>216</v>
      </c>
      <c r="C1309" s="316" t="s">
        <v>3839</v>
      </c>
      <c r="D1309" s="316">
        <f t="shared" si="20"/>
        <v>0</v>
      </c>
      <c r="G1309" s="316">
        <v>0</v>
      </c>
      <c r="H1309" s="316">
        <v>0</v>
      </c>
      <c r="I1309" s="316">
        <v>0</v>
      </c>
      <c r="J1309" s="316">
        <v>0</v>
      </c>
      <c r="K1309" s="316">
        <v>0</v>
      </c>
      <c r="L1309" s="316">
        <v>0</v>
      </c>
      <c r="M1309" s="316">
        <v>0</v>
      </c>
      <c r="N1309" s="316">
        <v>0</v>
      </c>
      <c r="O1309" s="316">
        <v>0</v>
      </c>
      <c r="P1309" s="316">
        <v>0</v>
      </c>
      <c r="Q1309" s="316">
        <v>0</v>
      </c>
      <c r="R1309" s="316">
        <v>0</v>
      </c>
      <c r="S1309" s="316">
        <v>0</v>
      </c>
      <c r="T1309" s="316">
        <v>0</v>
      </c>
      <c r="U1309" s="316">
        <v>0</v>
      </c>
      <c r="V1309" s="316">
        <v>0</v>
      </c>
      <c r="W1309" s="316">
        <v>0</v>
      </c>
      <c r="X1309" s="316">
        <v>0</v>
      </c>
      <c r="Y1309" s="316">
        <v>0</v>
      </c>
      <c r="Z1309" s="316">
        <v>0</v>
      </c>
      <c r="AA1309" s="316">
        <v>0</v>
      </c>
      <c r="AB1309" s="316">
        <v>0</v>
      </c>
      <c r="AC1309" s="316">
        <v>0</v>
      </c>
      <c r="AD1309" s="316">
        <v>0</v>
      </c>
      <c r="AE1309" s="316">
        <v>0</v>
      </c>
      <c r="AF1309" s="316">
        <v>0</v>
      </c>
      <c r="AG1309" s="316">
        <v>0</v>
      </c>
      <c r="AH1309" s="316">
        <v>0</v>
      </c>
      <c r="AI1309" s="316">
        <v>0</v>
      </c>
      <c r="AJ1309" s="316">
        <v>0</v>
      </c>
      <c r="AK1309" s="316">
        <v>0</v>
      </c>
      <c r="AL1309" s="316">
        <v>0</v>
      </c>
    </row>
    <row r="1310" spans="1:38">
      <c r="A1310" s="316">
        <v>1694</v>
      </c>
      <c r="B1310" s="316" t="s">
        <v>216</v>
      </c>
      <c r="C1310" s="316" t="s">
        <v>3840</v>
      </c>
      <c r="D1310" s="316">
        <f t="shared" si="20"/>
        <v>0</v>
      </c>
      <c r="G1310" s="316">
        <v>0</v>
      </c>
      <c r="H1310" s="316">
        <v>0</v>
      </c>
      <c r="I1310" s="316">
        <v>0</v>
      </c>
      <c r="J1310" s="316">
        <v>0</v>
      </c>
      <c r="K1310" s="316">
        <v>0</v>
      </c>
      <c r="L1310" s="316">
        <v>0</v>
      </c>
      <c r="M1310" s="316">
        <v>0</v>
      </c>
      <c r="N1310" s="316">
        <v>0</v>
      </c>
      <c r="O1310" s="316">
        <v>0</v>
      </c>
      <c r="P1310" s="316">
        <v>0</v>
      </c>
      <c r="Q1310" s="316">
        <v>0</v>
      </c>
      <c r="R1310" s="316">
        <v>0</v>
      </c>
      <c r="S1310" s="316">
        <v>0</v>
      </c>
      <c r="T1310" s="316">
        <v>0</v>
      </c>
      <c r="U1310" s="316">
        <v>0</v>
      </c>
      <c r="V1310" s="316">
        <v>0</v>
      </c>
      <c r="W1310" s="316">
        <v>0</v>
      </c>
      <c r="X1310" s="316">
        <v>0</v>
      </c>
      <c r="Y1310" s="316">
        <v>0</v>
      </c>
      <c r="Z1310" s="316">
        <v>0</v>
      </c>
      <c r="AA1310" s="316">
        <v>0</v>
      </c>
      <c r="AB1310" s="316">
        <v>0</v>
      </c>
      <c r="AC1310" s="316">
        <v>0</v>
      </c>
      <c r="AD1310" s="316">
        <v>0</v>
      </c>
      <c r="AE1310" s="316">
        <v>0</v>
      </c>
      <c r="AF1310" s="316">
        <v>0</v>
      </c>
      <c r="AG1310" s="316">
        <v>0</v>
      </c>
      <c r="AH1310" s="316">
        <v>0</v>
      </c>
      <c r="AI1310" s="316">
        <v>0</v>
      </c>
      <c r="AJ1310" s="316">
        <v>0</v>
      </c>
      <c r="AK1310" s="316">
        <v>0</v>
      </c>
      <c r="AL1310" s="316">
        <v>0</v>
      </c>
    </row>
    <row r="1311" spans="1:38">
      <c r="A1311" s="316">
        <v>1695</v>
      </c>
      <c r="B1311" s="316" t="s">
        <v>216</v>
      </c>
      <c r="C1311" s="316" t="s">
        <v>3841</v>
      </c>
      <c r="D1311" s="316">
        <f t="shared" si="20"/>
        <v>0</v>
      </c>
      <c r="G1311" s="316">
        <v>0</v>
      </c>
      <c r="H1311" s="316">
        <v>0</v>
      </c>
      <c r="I1311" s="316">
        <v>0</v>
      </c>
      <c r="J1311" s="316">
        <v>0</v>
      </c>
      <c r="K1311" s="316">
        <v>0</v>
      </c>
      <c r="L1311" s="316">
        <v>0</v>
      </c>
      <c r="M1311" s="316">
        <v>0</v>
      </c>
      <c r="N1311" s="316">
        <v>0</v>
      </c>
      <c r="O1311" s="316">
        <v>0</v>
      </c>
      <c r="P1311" s="316">
        <v>0</v>
      </c>
      <c r="Q1311" s="316">
        <v>0</v>
      </c>
      <c r="R1311" s="316">
        <v>0</v>
      </c>
      <c r="S1311" s="316">
        <v>0</v>
      </c>
      <c r="T1311" s="316">
        <v>0</v>
      </c>
      <c r="U1311" s="316">
        <v>0</v>
      </c>
      <c r="V1311" s="316">
        <v>0</v>
      </c>
      <c r="W1311" s="316">
        <v>0</v>
      </c>
      <c r="X1311" s="316">
        <v>0</v>
      </c>
      <c r="Y1311" s="316">
        <v>0</v>
      </c>
      <c r="Z1311" s="316">
        <v>0</v>
      </c>
      <c r="AA1311" s="316">
        <v>0</v>
      </c>
      <c r="AB1311" s="316">
        <v>0</v>
      </c>
      <c r="AC1311" s="316">
        <v>0</v>
      </c>
      <c r="AD1311" s="316">
        <v>0</v>
      </c>
      <c r="AE1311" s="316">
        <v>0</v>
      </c>
      <c r="AF1311" s="316">
        <v>0</v>
      </c>
      <c r="AG1311" s="316">
        <v>0</v>
      </c>
      <c r="AH1311" s="316">
        <v>0</v>
      </c>
      <c r="AI1311" s="316">
        <v>0</v>
      </c>
      <c r="AJ1311" s="316">
        <v>0</v>
      </c>
      <c r="AK1311" s="316">
        <v>0</v>
      </c>
      <c r="AL1311" s="316">
        <v>0</v>
      </c>
    </row>
    <row r="1312" spans="1:38">
      <c r="A1312" s="316">
        <v>1696</v>
      </c>
      <c r="B1312" s="316" t="s">
        <v>3899</v>
      </c>
      <c r="C1312" s="316" t="s">
        <v>4032</v>
      </c>
      <c r="D1312" s="316">
        <f t="shared" si="20"/>
        <v>0</v>
      </c>
      <c r="G1312" s="316">
        <v>0</v>
      </c>
      <c r="H1312" s="316">
        <v>0</v>
      </c>
      <c r="I1312" s="316">
        <v>0</v>
      </c>
      <c r="J1312" s="316">
        <v>0</v>
      </c>
      <c r="K1312" s="316">
        <v>0</v>
      </c>
      <c r="L1312" s="316">
        <v>0</v>
      </c>
      <c r="M1312" s="316">
        <v>0</v>
      </c>
      <c r="N1312" s="316">
        <v>0</v>
      </c>
      <c r="O1312" s="316">
        <v>0</v>
      </c>
      <c r="P1312" s="316">
        <v>0</v>
      </c>
      <c r="Q1312" s="316">
        <v>0</v>
      </c>
      <c r="R1312" s="316">
        <v>0</v>
      </c>
      <c r="S1312" s="316">
        <v>0</v>
      </c>
      <c r="T1312" s="316">
        <v>0</v>
      </c>
      <c r="U1312" s="316">
        <v>0</v>
      </c>
      <c r="V1312" s="316">
        <v>0</v>
      </c>
      <c r="W1312" s="316">
        <v>0</v>
      </c>
      <c r="X1312" s="316">
        <v>0</v>
      </c>
      <c r="Y1312" s="316">
        <v>0</v>
      </c>
      <c r="Z1312" s="316">
        <v>0</v>
      </c>
      <c r="AA1312" s="316">
        <v>0</v>
      </c>
      <c r="AB1312" s="316">
        <v>0</v>
      </c>
      <c r="AC1312" s="316">
        <v>0</v>
      </c>
      <c r="AD1312" s="316">
        <v>0</v>
      </c>
      <c r="AE1312" s="316">
        <v>0</v>
      </c>
      <c r="AF1312" s="316">
        <v>0</v>
      </c>
      <c r="AG1312" s="316">
        <v>0</v>
      </c>
      <c r="AH1312" s="316">
        <v>0</v>
      </c>
      <c r="AI1312" s="316">
        <v>0</v>
      </c>
      <c r="AJ1312" s="316">
        <v>0</v>
      </c>
      <c r="AK1312" s="316">
        <v>0</v>
      </c>
      <c r="AL1312" s="316">
        <v>0</v>
      </c>
    </row>
    <row r="1313" spans="1:38">
      <c r="A1313" s="316">
        <v>1697</v>
      </c>
      <c r="B1313" s="316" t="s">
        <v>3899</v>
      </c>
      <c r="C1313" s="316" t="s">
        <v>4033</v>
      </c>
      <c r="D1313" s="316">
        <f t="shared" si="20"/>
        <v>0</v>
      </c>
      <c r="G1313" s="316">
        <v>0</v>
      </c>
      <c r="H1313" s="316">
        <v>0</v>
      </c>
      <c r="I1313" s="316">
        <v>0</v>
      </c>
      <c r="J1313" s="316">
        <v>0</v>
      </c>
      <c r="K1313" s="316">
        <v>0</v>
      </c>
      <c r="L1313" s="316">
        <v>0</v>
      </c>
      <c r="M1313" s="316">
        <v>0</v>
      </c>
      <c r="N1313" s="316">
        <v>0</v>
      </c>
      <c r="O1313" s="316">
        <v>0</v>
      </c>
      <c r="P1313" s="316">
        <v>0</v>
      </c>
      <c r="Q1313" s="316">
        <v>0</v>
      </c>
      <c r="R1313" s="316">
        <v>0</v>
      </c>
      <c r="S1313" s="316">
        <v>0</v>
      </c>
      <c r="T1313" s="316">
        <v>0</v>
      </c>
      <c r="U1313" s="316">
        <v>0</v>
      </c>
      <c r="V1313" s="316">
        <v>0</v>
      </c>
      <c r="W1313" s="316">
        <v>0</v>
      </c>
      <c r="X1313" s="316">
        <v>0</v>
      </c>
      <c r="Y1313" s="316">
        <v>0</v>
      </c>
      <c r="Z1313" s="316">
        <v>0</v>
      </c>
      <c r="AA1313" s="316">
        <v>0</v>
      </c>
      <c r="AB1313" s="316">
        <v>0</v>
      </c>
      <c r="AC1313" s="316">
        <v>0</v>
      </c>
      <c r="AD1313" s="316">
        <v>0</v>
      </c>
      <c r="AE1313" s="316">
        <v>0</v>
      </c>
      <c r="AF1313" s="316">
        <v>0</v>
      </c>
      <c r="AG1313" s="316">
        <v>0</v>
      </c>
      <c r="AH1313" s="316">
        <v>0</v>
      </c>
      <c r="AI1313" s="316">
        <v>0</v>
      </c>
      <c r="AJ1313" s="316">
        <v>0</v>
      </c>
      <c r="AK1313" s="316">
        <v>0</v>
      </c>
      <c r="AL1313" s="316">
        <v>0</v>
      </c>
    </row>
    <row r="1314" spans="1:38">
      <c r="A1314" s="316">
        <v>1698</v>
      </c>
      <c r="B1314" s="316" t="s">
        <v>216</v>
      </c>
      <c r="C1314" s="316" t="s">
        <v>4034</v>
      </c>
      <c r="D1314" s="316">
        <f t="shared" si="20"/>
        <v>1300</v>
      </c>
      <c r="G1314" s="316">
        <v>0</v>
      </c>
      <c r="H1314" s="316">
        <v>0</v>
      </c>
      <c r="I1314" s="316">
        <v>0</v>
      </c>
      <c r="J1314" s="316">
        <v>0</v>
      </c>
      <c r="K1314" s="316">
        <v>0</v>
      </c>
      <c r="L1314" s="316">
        <v>0</v>
      </c>
      <c r="M1314" s="316">
        <v>0</v>
      </c>
      <c r="N1314" s="316">
        <v>0</v>
      </c>
      <c r="O1314" s="316">
        <v>0</v>
      </c>
      <c r="P1314" s="316">
        <v>0</v>
      </c>
      <c r="Q1314" s="316">
        <v>0</v>
      </c>
      <c r="R1314" s="316">
        <v>0</v>
      </c>
      <c r="S1314" s="316">
        <v>1300</v>
      </c>
      <c r="T1314" s="316">
        <v>0</v>
      </c>
      <c r="U1314" s="316">
        <v>0</v>
      </c>
      <c r="V1314" s="316">
        <v>0</v>
      </c>
      <c r="W1314" s="316">
        <v>0</v>
      </c>
      <c r="X1314" s="316">
        <v>0</v>
      </c>
      <c r="Y1314" s="316">
        <v>0</v>
      </c>
      <c r="Z1314" s="316">
        <v>0</v>
      </c>
      <c r="AA1314" s="316">
        <v>0</v>
      </c>
      <c r="AB1314" s="316">
        <v>0</v>
      </c>
      <c r="AC1314" s="316">
        <v>0</v>
      </c>
      <c r="AD1314" s="316">
        <v>0</v>
      </c>
      <c r="AE1314" s="316">
        <v>0</v>
      </c>
      <c r="AF1314" s="316">
        <v>0</v>
      </c>
      <c r="AG1314" s="316">
        <v>0</v>
      </c>
      <c r="AH1314" s="316">
        <v>0</v>
      </c>
      <c r="AI1314" s="316">
        <v>0</v>
      </c>
      <c r="AJ1314" s="316">
        <v>0</v>
      </c>
      <c r="AK1314" s="316">
        <v>0</v>
      </c>
      <c r="AL1314" s="316">
        <v>1300</v>
      </c>
    </row>
    <row r="1315" spans="1:38">
      <c r="A1315" s="316">
        <v>1699</v>
      </c>
      <c r="B1315" s="316" t="s">
        <v>216</v>
      </c>
      <c r="C1315" s="316" t="s">
        <v>4035</v>
      </c>
      <c r="D1315" s="316">
        <f t="shared" si="20"/>
        <v>9600</v>
      </c>
      <c r="G1315" s="316">
        <v>0</v>
      </c>
      <c r="H1315" s="316">
        <v>0</v>
      </c>
      <c r="I1315" s="316">
        <v>0</v>
      </c>
      <c r="J1315" s="316">
        <v>0</v>
      </c>
      <c r="K1315" s="316">
        <v>0</v>
      </c>
      <c r="L1315" s="316">
        <v>0</v>
      </c>
      <c r="M1315" s="316">
        <v>0</v>
      </c>
      <c r="N1315" s="316">
        <v>0</v>
      </c>
      <c r="O1315" s="316">
        <v>0</v>
      </c>
      <c r="P1315" s="316">
        <v>1600</v>
      </c>
      <c r="Q1315" s="316">
        <v>0</v>
      </c>
      <c r="R1315" s="316">
        <v>0</v>
      </c>
      <c r="S1315" s="316">
        <v>1600</v>
      </c>
      <c r="T1315" s="316">
        <v>0</v>
      </c>
      <c r="U1315" s="316">
        <v>0</v>
      </c>
      <c r="V1315" s="316">
        <v>0</v>
      </c>
      <c r="W1315" s="316">
        <v>0</v>
      </c>
      <c r="X1315" s="316">
        <v>0</v>
      </c>
      <c r="Y1315" s="316">
        <v>1600</v>
      </c>
      <c r="Z1315" s="316">
        <v>0</v>
      </c>
      <c r="AA1315" s="316">
        <v>0</v>
      </c>
      <c r="AB1315" s="316">
        <v>0</v>
      </c>
      <c r="AC1315" s="316">
        <v>0</v>
      </c>
      <c r="AD1315" s="316">
        <v>1600</v>
      </c>
      <c r="AE1315" s="316">
        <v>0</v>
      </c>
      <c r="AF1315" s="316">
        <v>0</v>
      </c>
      <c r="AG1315" s="316">
        <v>1600</v>
      </c>
      <c r="AH1315" s="316">
        <v>0</v>
      </c>
      <c r="AI1315" s="316">
        <v>0</v>
      </c>
      <c r="AJ1315" s="316">
        <v>0</v>
      </c>
      <c r="AK1315" s="316">
        <v>1600</v>
      </c>
      <c r="AL1315" s="316">
        <v>9600</v>
      </c>
    </row>
    <row r="1316" spans="1:38">
      <c r="A1316" s="316">
        <v>1703</v>
      </c>
      <c r="B1316" s="316" t="s">
        <v>216</v>
      </c>
      <c r="C1316" s="316" t="s">
        <v>4036</v>
      </c>
      <c r="D1316" s="316">
        <f t="shared" si="20"/>
        <v>0</v>
      </c>
      <c r="G1316" s="316">
        <v>0</v>
      </c>
      <c r="H1316" s="316">
        <v>0</v>
      </c>
      <c r="I1316" s="316">
        <v>0</v>
      </c>
      <c r="J1316" s="316">
        <v>0</v>
      </c>
      <c r="K1316" s="316">
        <v>0</v>
      </c>
      <c r="L1316" s="316">
        <v>0</v>
      </c>
      <c r="M1316" s="316">
        <v>0</v>
      </c>
      <c r="N1316" s="316">
        <v>0</v>
      </c>
      <c r="O1316" s="316">
        <v>0</v>
      </c>
      <c r="P1316" s="316">
        <v>0</v>
      </c>
      <c r="Q1316" s="316">
        <v>0</v>
      </c>
      <c r="R1316" s="316">
        <v>0</v>
      </c>
      <c r="S1316" s="316">
        <v>0</v>
      </c>
      <c r="T1316" s="316">
        <v>0</v>
      </c>
      <c r="U1316" s="316">
        <v>0</v>
      </c>
      <c r="V1316" s="316">
        <v>0</v>
      </c>
      <c r="W1316" s="316">
        <v>0</v>
      </c>
      <c r="X1316" s="316">
        <v>0</v>
      </c>
      <c r="Y1316" s="316">
        <v>0</v>
      </c>
      <c r="Z1316" s="316">
        <v>0</v>
      </c>
      <c r="AA1316" s="316">
        <v>0</v>
      </c>
      <c r="AB1316" s="316">
        <v>0</v>
      </c>
      <c r="AC1316" s="316">
        <v>0</v>
      </c>
      <c r="AD1316" s="316">
        <v>0</v>
      </c>
      <c r="AE1316" s="316">
        <v>0</v>
      </c>
      <c r="AF1316" s="316">
        <v>0</v>
      </c>
      <c r="AG1316" s="316">
        <v>0</v>
      </c>
      <c r="AH1316" s="316">
        <v>0</v>
      </c>
      <c r="AI1316" s="316">
        <v>0</v>
      </c>
      <c r="AJ1316" s="316">
        <v>0</v>
      </c>
      <c r="AK1316" s="316">
        <v>0</v>
      </c>
      <c r="AL1316" s="316">
        <v>0</v>
      </c>
    </row>
    <row r="1317" spans="1:38">
      <c r="A1317" s="316">
        <v>1704</v>
      </c>
      <c r="B1317" s="316" t="s">
        <v>216</v>
      </c>
      <c r="C1317" s="316" t="s">
        <v>4037</v>
      </c>
      <c r="D1317" s="316">
        <f t="shared" si="20"/>
        <v>6700</v>
      </c>
      <c r="G1317" s="316">
        <v>0</v>
      </c>
      <c r="H1317" s="316">
        <v>0</v>
      </c>
      <c r="I1317" s="316">
        <v>0</v>
      </c>
      <c r="J1317" s="316">
        <v>0</v>
      </c>
      <c r="K1317" s="316">
        <v>0</v>
      </c>
      <c r="L1317" s="316">
        <v>0</v>
      </c>
      <c r="M1317" s="316">
        <v>0</v>
      </c>
      <c r="N1317" s="316">
        <v>0</v>
      </c>
      <c r="O1317" s="316">
        <v>0</v>
      </c>
      <c r="P1317" s="316">
        <v>0</v>
      </c>
      <c r="Q1317" s="316">
        <v>1300</v>
      </c>
      <c r="R1317" s="316">
        <v>0</v>
      </c>
      <c r="S1317" s="316">
        <v>0</v>
      </c>
      <c r="T1317" s="316">
        <v>0</v>
      </c>
      <c r="U1317" s="316">
        <v>0</v>
      </c>
      <c r="V1317" s="316">
        <v>0</v>
      </c>
      <c r="W1317" s="316">
        <v>1300</v>
      </c>
      <c r="X1317" s="316">
        <v>0</v>
      </c>
      <c r="Y1317" s="316">
        <v>0</v>
      </c>
      <c r="Z1317" s="316">
        <v>1700</v>
      </c>
      <c r="AA1317" s="316">
        <v>0</v>
      </c>
      <c r="AB1317" s="316">
        <v>0</v>
      </c>
      <c r="AC1317" s="316">
        <v>0</v>
      </c>
      <c r="AD1317" s="316">
        <v>0</v>
      </c>
      <c r="AE1317" s="316">
        <v>0</v>
      </c>
      <c r="AF1317" s="316">
        <v>1300</v>
      </c>
      <c r="AG1317" s="316">
        <v>0</v>
      </c>
      <c r="AH1317" s="316">
        <v>0</v>
      </c>
      <c r="AI1317" s="316">
        <v>0</v>
      </c>
      <c r="AJ1317" s="316">
        <v>0</v>
      </c>
      <c r="AK1317" s="316">
        <v>1100</v>
      </c>
      <c r="AL1317" s="316">
        <v>6700</v>
      </c>
    </row>
    <row r="1318" spans="1:38">
      <c r="A1318" s="316">
        <v>1705</v>
      </c>
      <c r="B1318" s="316" t="s">
        <v>216</v>
      </c>
      <c r="C1318" s="316" t="s">
        <v>4038</v>
      </c>
      <c r="D1318" s="316">
        <f t="shared" si="20"/>
        <v>5760</v>
      </c>
      <c r="G1318" s="316">
        <v>0</v>
      </c>
      <c r="H1318" s="316">
        <v>0</v>
      </c>
      <c r="I1318" s="316">
        <v>0</v>
      </c>
      <c r="J1318" s="316">
        <v>0</v>
      </c>
      <c r="K1318" s="316">
        <v>0</v>
      </c>
      <c r="L1318" s="316">
        <v>0</v>
      </c>
      <c r="M1318" s="316">
        <v>0</v>
      </c>
      <c r="N1318" s="316">
        <v>0</v>
      </c>
      <c r="O1318" s="316">
        <v>0</v>
      </c>
      <c r="P1318" s="316">
        <v>0</v>
      </c>
      <c r="Q1318" s="316">
        <v>0</v>
      </c>
      <c r="R1318" s="316">
        <v>0</v>
      </c>
      <c r="S1318" s="316">
        <v>1920</v>
      </c>
      <c r="T1318" s="316">
        <v>0</v>
      </c>
      <c r="U1318" s="316">
        <v>0</v>
      </c>
      <c r="V1318" s="316">
        <v>0</v>
      </c>
      <c r="W1318" s="316">
        <v>0</v>
      </c>
      <c r="X1318" s="316">
        <v>0</v>
      </c>
      <c r="Y1318" s="316">
        <v>1920</v>
      </c>
      <c r="Z1318" s="316">
        <v>0</v>
      </c>
      <c r="AA1318" s="316">
        <v>0</v>
      </c>
      <c r="AB1318" s="316">
        <v>0</v>
      </c>
      <c r="AC1318" s="316">
        <v>0</v>
      </c>
      <c r="AD1318" s="316">
        <v>0</v>
      </c>
      <c r="AE1318" s="316">
        <v>1920</v>
      </c>
      <c r="AF1318" s="316">
        <v>0</v>
      </c>
      <c r="AG1318" s="316">
        <v>0</v>
      </c>
      <c r="AH1318" s="316">
        <v>0</v>
      </c>
      <c r="AI1318" s="316">
        <v>0</v>
      </c>
      <c r="AJ1318" s="316">
        <v>0</v>
      </c>
      <c r="AK1318" s="316">
        <v>0</v>
      </c>
      <c r="AL1318" s="316">
        <v>5760</v>
      </c>
    </row>
    <row r="1319" spans="1:38">
      <c r="A1319" s="316">
        <v>1707</v>
      </c>
      <c r="B1319" s="316" t="s">
        <v>216</v>
      </c>
      <c r="C1319" s="316" t="s">
        <v>4039</v>
      </c>
      <c r="D1319" s="316">
        <f t="shared" si="20"/>
        <v>7000</v>
      </c>
      <c r="G1319" s="316">
        <v>0</v>
      </c>
      <c r="H1319" s="316">
        <v>0</v>
      </c>
      <c r="I1319" s="316">
        <v>0</v>
      </c>
      <c r="J1319" s="316">
        <v>0</v>
      </c>
      <c r="K1319" s="316">
        <v>0</v>
      </c>
      <c r="L1319" s="316">
        <v>0</v>
      </c>
      <c r="M1319" s="316">
        <v>0</v>
      </c>
      <c r="N1319" s="316">
        <v>0</v>
      </c>
      <c r="O1319" s="316">
        <v>0</v>
      </c>
      <c r="P1319" s="316">
        <v>1100</v>
      </c>
      <c r="Q1319" s="316">
        <v>0</v>
      </c>
      <c r="R1319" s="316">
        <v>0</v>
      </c>
      <c r="S1319" s="316">
        <v>1100</v>
      </c>
      <c r="T1319" s="316">
        <v>0</v>
      </c>
      <c r="U1319" s="316">
        <v>0</v>
      </c>
      <c r="V1319" s="316">
        <v>0</v>
      </c>
      <c r="W1319" s="316">
        <v>0</v>
      </c>
      <c r="X1319" s="316">
        <v>1100</v>
      </c>
      <c r="Y1319" s="316">
        <v>0</v>
      </c>
      <c r="Z1319" s="316">
        <v>0</v>
      </c>
      <c r="AA1319" s="316">
        <v>1300</v>
      </c>
      <c r="AB1319" s="316">
        <v>0</v>
      </c>
      <c r="AC1319" s="316">
        <v>0</v>
      </c>
      <c r="AD1319" s="316">
        <v>0</v>
      </c>
      <c r="AE1319" s="316">
        <v>0</v>
      </c>
      <c r="AF1319" s="316">
        <v>1200</v>
      </c>
      <c r="AG1319" s="316">
        <v>0</v>
      </c>
      <c r="AH1319" s="316">
        <v>0</v>
      </c>
      <c r="AI1319" s="316">
        <v>0</v>
      </c>
      <c r="AJ1319" s="316">
        <v>0</v>
      </c>
      <c r="AK1319" s="316">
        <v>1200</v>
      </c>
      <c r="AL1319" s="316">
        <v>7000</v>
      </c>
    </row>
    <row r="1320" spans="1:38">
      <c r="A1320" s="316">
        <v>1730</v>
      </c>
      <c r="B1320" s="316" t="s">
        <v>216</v>
      </c>
      <c r="C1320" s="316" t="s">
        <v>4040</v>
      </c>
      <c r="D1320" s="316">
        <f t="shared" si="20"/>
        <v>5600</v>
      </c>
      <c r="G1320" s="316">
        <v>0</v>
      </c>
      <c r="H1320" s="316">
        <v>0</v>
      </c>
      <c r="I1320" s="316">
        <v>0</v>
      </c>
      <c r="J1320" s="316">
        <v>0</v>
      </c>
      <c r="K1320" s="316">
        <v>0</v>
      </c>
      <c r="L1320" s="316">
        <v>0</v>
      </c>
      <c r="M1320" s="316">
        <v>1400</v>
      </c>
      <c r="N1320" s="316">
        <v>0</v>
      </c>
      <c r="O1320" s="316">
        <v>0</v>
      </c>
      <c r="P1320" s="316">
        <v>0</v>
      </c>
      <c r="Q1320" s="316">
        <v>0</v>
      </c>
      <c r="R1320" s="316">
        <v>1400</v>
      </c>
      <c r="S1320" s="316">
        <v>0</v>
      </c>
      <c r="T1320" s="316">
        <v>0</v>
      </c>
      <c r="U1320" s="316">
        <v>0</v>
      </c>
      <c r="V1320" s="316">
        <v>0</v>
      </c>
      <c r="W1320" s="316">
        <v>1400</v>
      </c>
      <c r="X1320" s="316">
        <v>0</v>
      </c>
      <c r="Y1320" s="316">
        <v>0</v>
      </c>
      <c r="Z1320" s="316">
        <v>0</v>
      </c>
      <c r="AA1320" s="316">
        <v>1400</v>
      </c>
      <c r="AB1320" s="316">
        <v>0</v>
      </c>
      <c r="AC1320" s="316">
        <v>0</v>
      </c>
      <c r="AD1320" s="316">
        <v>0</v>
      </c>
      <c r="AE1320" s="316">
        <v>0</v>
      </c>
      <c r="AF1320" s="316">
        <v>0</v>
      </c>
      <c r="AG1320" s="316">
        <v>0</v>
      </c>
      <c r="AH1320" s="316">
        <v>0</v>
      </c>
      <c r="AI1320" s="316">
        <v>0</v>
      </c>
      <c r="AJ1320" s="316">
        <v>0</v>
      </c>
      <c r="AK1320" s="316">
        <v>0</v>
      </c>
      <c r="AL1320" s="316">
        <v>5600</v>
      </c>
    </row>
    <row r="1321" spans="1:38">
      <c r="A1321" s="316">
        <v>1731</v>
      </c>
      <c r="B1321" s="316" t="s">
        <v>216</v>
      </c>
      <c r="C1321" s="316" t="s">
        <v>4041</v>
      </c>
      <c r="D1321" s="316">
        <f t="shared" si="20"/>
        <v>4900</v>
      </c>
      <c r="G1321" s="316">
        <v>0</v>
      </c>
      <c r="H1321" s="316">
        <v>0</v>
      </c>
      <c r="I1321" s="316">
        <v>0</v>
      </c>
      <c r="J1321" s="316">
        <v>0</v>
      </c>
      <c r="K1321" s="316">
        <v>0</v>
      </c>
      <c r="L1321" s="316">
        <v>0</v>
      </c>
      <c r="M1321" s="316">
        <v>0</v>
      </c>
      <c r="N1321" s="316">
        <v>0</v>
      </c>
      <c r="O1321" s="316">
        <v>0</v>
      </c>
      <c r="P1321" s="316">
        <v>2450</v>
      </c>
      <c r="Q1321" s="316">
        <v>0</v>
      </c>
      <c r="R1321" s="316">
        <v>0</v>
      </c>
      <c r="S1321" s="316">
        <v>0</v>
      </c>
      <c r="T1321" s="316">
        <v>0</v>
      </c>
      <c r="U1321" s="316">
        <v>0</v>
      </c>
      <c r="V1321" s="316">
        <v>0</v>
      </c>
      <c r="W1321" s="316">
        <v>0</v>
      </c>
      <c r="X1321" s="316">
        <v>0</v>
      </c>
      <c r="Y1321" s="316">
        <v>0</v>
      </c>
      <c r="Z1321" s="316">
        <v>0</v>
      </c>
      <c r="AA1321" s="316">
        <v>2450</v>
      </c>
      <c r="AB1321" s="316">
        <v>0</v>
      </c>
      <c r="AC1321" s="316">
        <v>0</v>
      </c>
      <c r="AD1321" s="316">
        <v>0</v>
      </c>
      <c r="AE1321" s="316">
        <v>0</v>
      </c>
      <c r="AF1321" s="316">
        <v>0</v>
      </c>
      <c r="AG1321" s="316">
        <v>0</v>
      </c>
      <c r="AH1321" s="316">
        <v>0</v>
      </c>
      <c r="AI1321" s="316">
        <v>0</v>
      </c>
      <c r="AJ1321" s="316">
        <v>0</v>
      </c>
      <c r="AK1321" s="316">
        <v>0</v>
      </c>
      <c r="AL1321" s="316">
        <v>4900</v>
      </c>
    </row>
    <row r="1322" spans="1:38">
      <c r="A1322" s="316">
        <v>1732</v>
      </c>
      <c r="B1322" s="316" t="s">
        <v>216</v>
      </c>
      <c r="C1322" s="316" t="s">
        <v>4042</v>
      </c>
      <c r="D1322" s="316">
        <f t="shared" si="20"/>
        <v>9800</v>
      </c>
      <c r="G1322" s="316">
        <v>0</v>
      </c>
      <c r="H1322" s="316">
        <v>0</v>
      </c>
      <c r="I1322" s="316">
        <v>0</v>
      </c>
      <c r="J1322" s="316">
        <v>0</v>
      </c>
      <c r="K1322" s="316">
        <v>0</v>
      </c>
      <c r="L1322" s="316">
        <v>0</v>
      </c>
      <c r="M1322" s="316">
        <v>0</v>
      </c>
      <c r="N1322" s="316">
        <v>0</v>
      </c>
      <c r="O1322" s="316">
        <v>0</v>
      </c>
      <c r="P1322" s="316">
        <v>2450</v>
      </c>
      <c r="Q1322" s="316">
        <v>0</v>
      </c>
      <c r="R1322" s="316">
        <v>0</v>
      </c>
      <c r="S1322" s="316">
        <v>0</v>
      </c>
      <c r="T1322" s="316">
        <v>0</v>
      </c>
      <c r="U1322" s="316">
        <v>0</v>
      </c>
      <c r="V1322" s="316">
        <v>0</v>
      </c>
      <c r="W1322" s="316">
        <v>2450</v>
      </c>
      <c r="X1322" s="316">
        <v>0</v>
      </c>
      <c r="Y1322" s="316">
        <v>0</v>
      </c>
      <c r="Z1322" s="316">
        <v>0</v>
      </c>
      <c r="AA1322" s="316">
        <v>2450</v>
      </c>
      <c r="AB1322" s="316">
        <v>0</v>
      </c>
      <c r="AC1322" s="316">
        <v>0</v>
      </c>
      <c r="AD1322" s="316">
        <v>0</v>
      </c>
      <c r="AE1322" s="316">
        <v>0</v>
      </c>
      <c r="AF1322" s="316">
        <v>0</v>
      </c>
      <c r="AG1322" s="316">
        <v>0</v>
      </c>
      <c r="AH1322" s="316">
        <v>2450</v>
      </c>
      <c r="AI1322" s="316">
        <v>0</v>
      </c>
      <c r="AJ1322" s="316">
        <v>0</v>
      </c>
      <c r="AK1322" s="316">
        <v>0</v>
      </c>
      <c r="AL1322" s="316">
        <v>9800</v>
      </c>
    </row>
    <row r="1323" spans="1:38">
      <c r="A1323" s="316">
        <v>1733</v>
      </c>
      <c r="B1323" s="316" t="s">
        <v>216</v>
      </c>
      <c r="C1323" s="316" t="s">
        <v>4043</v>
      </c>
      <c r="D1323" s="316">
        <f t="shared" si="20"/>
        <v>6600</v>
      </c>
      <c r="G1323" s="316">
        <v>0</v>
      </c>
      <c r="H1323" s="316">
        <v>0</v>
      </c>
      <c r="I1323" s="316">
        <v>0</v>
      </c>
      <c r="J1323" s="316">
        <v>0</v>
      </c>
      <c r="K1323" s="316">
        <v>0</v>
      </c>
      <c r="L1323" s="316">
        <v>1800</v>
      </c>
      <c r="M1323" s="316">
        <v>0</v>
      </c>
      <c r="N1323" s="316">
        <v>0</v>
      </c>
      <c r="O1323" s="316">
        <v>0</v>
      </c>
      <c r="P1323" s="316">
        <v>0</v>
      </c>
      <c r="Q1323" s="316">
        <v>1600</v>
      </c>
      <c r="R1323" s="316">
        <v>0</v>
      </c>
      <c r="S1323" s="316">
        <v>0</v>
      </c>
      <c r="T1323" s="316">
        <v>1600</v>
      </c>
      <c r="U1323" s="316">
        <v>0</v>
      </c>
      <c r="V1323" s="316">
        <v>0</v>
      </c>
      <c r="W1323" s="316">
        <v>0</v>
      </c>
      <c r="X1323" s="316">
        <v>0</v>
      </c>
      <c r="Y1323" s="316">
        <v>0</v>
      </c>
      <c r="Z1323" s="316">
        <v>1600</v>
      </c>
      <c r="AA1323" s="316">
        <v>0</v>
      </c>
      <c r="AB1323" s="316">
        <v>0</v>
      </c>
      <c r="AC1323" s="316">
        <v>0</v>
      </c>
      <c r="AD1323" s="316">
        <v>0</v>
      </c>
      <c r="AE1323" s="316">
        <v>0</v>
      </c>
      <c r="AF1323" s="316">
        <v>0</v>
      </c>
      <c r="AG1323" s="316">
        <v>0</v>
      </c>
      <c r="AH1323" s="316">
        <v>0</v>
      </c>
      <c r="AI1323" s="316">
        <v>0</v>
      </c>
      <c r="AJ1323" s="316">
        <v>0</v>
      </c>
      <c r="AK1323" s="316">
        <v>0</v>
      </c>
      <c r="AL1323" s="316">
        <v>6600</v>
      </c>
    </row>
    <row r="1324" spans="1:38">
      <c r="A1324" s="316">
        <v>1734</v>
      </c>
      <c r="B1324" s="316" t="s">
        <v>216</v>
      </c>
      <c r="C1324" s="316" t="s">
        <v>4044</v>
      </c>
      <c r="D1324" s="316">
        <f t="shared" si="20"/>
        <v>7500</v>
      </c>
      <c r="G1324" s="316">
        <v>0</v>
      </c>
      <c r="H1324" s="316">
        <v>0</v>
      </c>
      <c r="I1324" s="316">
        <v>0</v>
      </c>
      <c r="J1324" s="316">
        <v>0</v>
      </c>
      <c r="K1324" s="316">
        <v>0</v>
      </c>
      <c r="L1324" s="316">
        <v>0</v>
      </c>
      <c r="M1324" s="316">
        <v>0</v>
      </c>
      <c r="N1324" s="316">
        <v>0</v>
      </c>
      <c r="O1324" s="316">
        <v>0</v>
      </c>
      <c r="P1324" s="316">
        <v>0</v>
      </c>
      <c r="Q1324" s="316">
        <v>1500</v>
      </c>
      <c r="R1324" s="316">
        <v>0</v>
      </c>
      <c r="S1324" s="316">
        <v>0</v>
      </c>
      <c r="T1324" s="316">
        <v>1500</v>
      </c>
      <c r="U1324" s="316">
        <v>0</v>
      </c>
      <c r="V1324" s="316">
        <v>0</v>
      </c>
      <c r="W1324" s="316">
        <v>0</v>
      </c>
      <c r="X1324" s="316">
        <v>0</v>
      </c>
      <c r="Y1324" s="316">
        <v>0</v>
      </c>
      <c r="Z1324" s="316">
        <v>1700</v>
      </c>
      <c r="AA1324" s="316">
        <v>0</v>
      </c>
      <c r="AB1324" s="316">
        <v>0</v>
      </c>
      <c r="AC1324" s="316">
        <v>0</v>
      </c>
      <c r="AD1324" s="316">
        <v>0</v>
      </c>
      <c r="AE1324" s="316">
        <v>0</v>
      </c>
      <c r="AF1324" s="316">
        <v>1300</v>
      </c>
      <c r="AG1324" s="316">
        <v>0</v>
      </c>
      <c r="AH1324" s="316">
        <v>0</v>
      </c>
      <c r="AI1324" s="316">
        <v>0</v>
      </c>
      <c r="AJ1324" s="316">
        <v>0</v>
      </c>
      <c r="AK1324" s="316">
        <v>1500</v>
      </c>
      <c r="AL1324" s="316">
        <v>7500</v>
      </c>
    </row>
    <row r="1325" spans="1:38">
      <c r="A1325" s="316">
        <v>1735</v>
      </c>
      <c r="B1325" s="316" t="s">
        <v>3693</v>
      </c>
      <c r="C1325" s="316" t="s">
        <v>4045</v>
      </c>
      <c r="D1325" s="316">
        <f t="shared" si="20"/>
        <v>7400</v>
      </c>
      <c r="G1325" s="316">
        <v>0</v>
      </c>
      <c r="H1325" s="316">
        <v>0</v>
      </c>
      <c r="I1325" s="316">
        <v>0</v>
      </c>
      <c r="J1325" s="316">
        <v>0</v>
      </c>
      <c r="K1325" s="316">
        <v>0</v>
      </c>
      <c r="L1325" s="316">
        <v>2000</v>
      </c>
      <c r="M1325" s="316">
        <v>0</v>
      </c>
      <c r="N1325" s="316">
        <v>0</v>
      </c>
      <c r="O1325" s="316">
        <v>0</v>
      </c>
      <c r="P1325" s="316">
        <v>2000</v>
      </c>
      <c r="Q1325" s="316">
        <v>0</v>
      </c>
      <c r="R1325" s="316">
        <v>0</v>
      </c>
      <c r="S1325" s="316">
        <v>0</v>
      </c>
      <c r="T1325" s="316">
        <v>0</v>
      </c>
      <c r="U1325" s="316">
        <v>0</v>
      </c>
      <c r="V1325" s="316">
        <v>0</v>
      </c>
      <c r="W1325" s="316">
        <v>2000</v>
      </c>
      <c r="X1325" s="316">
        <v>0</v>
      </c>
      <c r="Y1325" s="316">
        <v>0</v>
      </c>
      <c r="Z1325" s="316">
        <v>0</v>
      </c>
      <c r="AA1325" s="316">
        <v>0</v>
      </c>
      <c r="AB1325" s="316">
        <v>0</v>
      </c>
      <c r="AC1325" s="316">
        <v>0</v>
      </c>
      <c r="AD1325" s="316">
        <v>0</v>
      </c>
      <c r="AE1325" s="316">
        <v>1400</v>
      </c>
      <c r="AF1325" s="316">
        <v>0</v>
      </c>
      <c r="AG1325" s="316">
        <v>0</v>
      </c>
      <c r="AH1325" s="316">
        <v>0</v>
      </c>
      <c r="AI1325" s="316">
        <v>0</v>
      </c>
      <c r="AJ1325" s="316">
        <v>0</v>
      </c>
      <c r="AK1325" s="316">
        <v>0</v>
      </c>
      <c r="AL1325" s="316">
        <v>7400</v>
      </c>
    </row>
    <row r="1326" spans="1:38">
      <c r="A1326" s="316">
        <v>1736</v>
      </c>
      <c r="B1326" s="316" t="s">
        <v>3693</v>
      </c>
      <c r="C1326" s="316" t="s">
        <v>4046</v>
      </c>
      <c r="D1326" s="316">
        <f t="shared" si="20"/>
        <v>9000</v>
      </c>
      <c r="G1326" s="316">
        <v>0</v>
      </c>
      <c r="H1326" s="316">
        <v>0</v>
      </c>
      <c r="I1326" s="316">
        <v>0</v>
      </c>
      <c r="J1326" s="316">
        <v>0</v>
      </c>
      <c r="K1326" s="316">
        <v>0</v>
      </c>
      <c r="L1326" s="316">
        <v>1200</v>
      </c>
      <c r="M1326" s="316">
        <v>0</v>
      </c>
      <c r="N1326" s="316">
        <v>0</v>
      </c>
      <c r="O1326" s="316">
        <v>0</v>
      </c>
      <c r="P1326" s="316">
        <v>1800</v>
      </c>
      <c r="Q1326" s="316">
        <v>0</v>
      </c>
      <c r="R1326" s="316">
        <v>0</v>
      </c>
      <c r="S1326" s="316">
        <v>0</v>
      </c>
      <c r="T1326" s="316">
        <v>0</v>
      </c>
      <c r="U1326" s="316">
        <v>0</v>
      </c>
      <c r="V1326" s="316">
        <v>0</v>
      </c>
      <c r="W1326" s="316">
        <v>2400</v>
      </c>
      <c r="X1326" s="316">
        <v>0</v>
      </c>
      <c r="Y1326" s="316">
        <v>0</v>
      </c>
      <c r="Z1326" s="316">
        <v>0</v>
      </c>
      <c r="AA1326" s="316">
        <v>0</v>
      </c>
      <c r="AB1326" s="316">
        <v>0</v>
      </c>
      <c r="AC1326" s="316">
        <v>0</v>
      </c>
      <c r="AD1326" s="316">
        <v>0</v>
      </c>
      <c r="AE1326" s="316">
        <v>1800</v>
      </c>
      <c r="AF1326" s="316">
        <v>0</v>
      </c>
      <c r="AG1326" s="316">
        <v>0</v>
      </c>
      <c r="AH1326" s="316">
        <v>0</v>
      </c>
      <c r="AI1326" s="316">
        <v>0</v>
      </c>
      <c r="AJ1326" s="316">
        <v>0</v>
      </c>
      <c r="AK1326" s="316">
        <v>1800</v>
      </c>
      <c r="AL1326" s="316">
        <v>9000</v>
      </c>
    </row>
    <row r="1327" spans="1:38">
      <c r="A1327" s="316">
        <v>1737</v>
      </c>
      <c r="B1327" s="316" t="s">
        <v>216</v>
      </c>
      <c r="C1327" s="316" t="s">
        <v>4047</v>
      </c>
      <c r="D1327" s="316">
        <f t="shared" si="20"/>
        <v>5600</v>
      </c>
      <c r="G1327" s="316">
        <v>0</v>
      </c>
      <c r="H1327" s="316">
        <v>0</v>
      </c>
      <c r="I1327" s="316">
        <v>0</v>
      </c>
      <c r="J1327" s="316">
        <v>0</v>
      </c>
      <c r="K1327" s="316">
        <v>0</v>
      </c>
      <c r="L1327" s="316">
        <v>0</v>
      </c>
      <c r="M1327" s="316">
        <v>0</v>
      </c>
      <c r="N1327" s="316">
        <v>0</v>
      </c>
      <c r="O1327" s="316">
        <v>0</v>
      </c>
      <c r="P1327" s="316">
        <v>1400</v>
      </c>
      <c r="Q1327" s="316">
        <v>0</v>
      </c>
      <c r="R1327" s="316">
        <v>0</v>
      </c>
      <c r="S1327" s="316">
        <v>1400</v>
      </c>
      <c r="T1327" s="316">
        <v>0</v>
      </c>
      <c r="U1327" s="316">
        <v>0</v>
      </c>
      <c r="V1327" s="316">
        <v>0</v>
      </c>
      <c r="W1327" s="316">
        <v>0</v>
      </c>
      <c r="X1327" s="316">
        <v>1400</v>
      </c>
      <c r="Y1327" s="316">
        <v>0</v>
      </c>
      <c r="Z1327" s="316">
        <v>0</v>
      </c>
      <c r="AA1327" s="316">
        <v>0</v>
      </c>
      <c r="AB1327" s="316">
        <v>0</v>
      </c>
      <c r="AC1327" s="316">
        <v>0</v>
      </c>
      <c r="AD1327" s="316">
        <v>1400</v>
      </c>
      <c r="AE1327" s="316">
        <v>0</v>
      </c>
      <c r="AF1327" s="316">
        <v>0</v>
      </c>
      <c r="AG1327" s="316">
        <v>0</v>
      </c>
      <c r="AH1327" s="316">
        <v>0</v>
      </c>
      <c r="AI1327" s="316">
        <v>0</v>
      </c>
      <c r="AJ1327" s="316">
        <v>0</v>
      </c>
      <c r="AK1327" s="316">
        <v>0</v>
      </c>
      <c r="AL1327" s="316">
        <v>5600</v>
      </c>
    </row>
    <row r="1328" spans="1:38">
      <c r="A1328" s="316">
        <v>1738</v>
      </c>
      <c r="B1328" s="316" t="s">
        <v>216</v>
      </c>
      <c r="C1328" s="316" t="s">
        <v>4048</v>
      </c>
      <c r="D1328" s="316">
        <f t="shared" si="20"/>
        <v>6000</v>
      </c>
      <c r="G1328" s="316">
        <v>0</v>
      </c>
      <c r="H1328" s="316">
        <v>0</v>
      </c>
      <c r="I1328" s="316">
        <v>0</v>
      </c>
      <c r="J1328" s="316">
        <v>0</v>
      </c>
      <c r="K1328" s="316">
        <v>0</v>
      </c>
      <c r="L1328" s="316">
        <v>1500</v>
      </c>
      <c r="M1328" s="316">
        <v>0</v>
      </c>
      <c r="N1328" s="316">
        <v>0</v>
      </c>
      <c r="O1328" s="316">
        <v>0</v>
      </c>
      <c r="P1328" s="316">
        <v>0</v>
      </c>
      <c r="Q1328" s="316">
        <v>1500</v>
      </c>
      <c r="R1328" s="316">
        <v>0</v>
      </c>
      <c r="S1328" s="316">
        <v>0</v>
      </c>
      <c r="T1328" s="316">
        <v>1500</v>
      </c>
      <c r="U1328" s="316">
        <v>0</v>
      </c>
      <c r="V1328" s="316">
        <v>0</v>
      </c>
      <c r="W1328" s="316">
        <v>0</v>
      </c>
      <c r="X1328" s="316">
        <v>0</v>
      </c>
      <c r="Y1328" s="316">
        <v>1500</v>
      </c>
      <c r="Z1328" s="316">
        <v>0</v>
      </c>
      <c r="AA1328" s="316">
        <v>0</v>
      </c>
      <c r="AB1328" s="316">
        <v>0</v>
      </c>
      <c r="AC1328" s="316">
        <v>0</v>
      </c>
      <c r="AD1328" s="316">
        <v>0</v>
      </c>
      <c r="AE1328" s="316">
        <v>0</v>
      </c>
      <c r="AF1328" s="316">
        <v>0</v>
      </c>
      <c r="AG1328" s="316">
        <v>0</v>
      </c>
      <c r="AH1328" s="316">
        <v>0</v>
      </c>
      <c r="AI1328" s="316">
        <v>0</v>
      </c>
      <c r="AJ1328" s="316">
        <v>0</v>
      </c>
      <c r="AK1328" s="316">
        <v>0</v>
      </c>
      <c r="AL1328" s="316">
        <v>6000</v>
      </c>
    </row>
    <row r="1329" spans="1:38">
      <c r="A1329" s="316">
        <v>1739</v>
      </c>
      <c r="B1329" s="316" t="s">
        <v>216</v>
      </c>
      <c r="C1329" s="316" t="s">
        <v>4049</v>
      </c>
      <c r="D1329" s="316">
        <f t="shared" si="20"/>
        <v>8400</v>
      </c>
      <c r="G1329" s="316">
        <v>0</v>
      </c>
      <c r="H1329" s="316">
        <v>0</v>
      </c>
      <c r="I1329" s="316">
        <v>0</v>
      </c>
      <c r="J1329" s="316">
        <v>0</v>
      </c>
      <c r="K1329" s="316">
        <v>0</v>
      </c>
      <c r="L1329" s="316">
        <v>0</v>
      </c>
      <c r="M1329" s="316">
        <v>0</v>
      </c>
      <c r="N1329" s="316">
        <v>0</v>
      </c>
      <c r="O1329" s="316">
        <v>0</v>
      </c>
      <c r="P1329" s="316">
        <v>0</v>
      </c>
      <c r="Q1329" s="316">
        <v>1500</v>
      </c>
      <c r="R1329" s="316">
        <v>0</v>
      </c>
      <c r="S1329" s="316">
        <v>0</v>
      </c>
      <c r="T1329" s="316">
        <v>1500</v>
      </c>
      <c r="U1329" s="316">
        <v>0</v>
      </c>
      <c r="V1329" s="316">
        <v>0</v>
      </c>
      <c r="W1329" s="316">
        <v>0</v>
      </c>
      <c r="X1329" s="316">
        <v>0</v>
      </c>
      <c r="Y1329" s="316">
        <v>1800</v>
      </c>
      <c r="Z1329" s="316">
        <v>0</v>
      </c>
      <c r="AA1329" s="316">
        <v>0</v>
      </c>
      <c r="AB1329" s="316">
        <v>0</v>
      </c>
      <c r="AC1329" s="316">
        <v>0</v>
      </c>
      <c r="AD1329" s="316">
        <v>0</v>
      </c>
      <c r="AE1329" s="316">
        <v>0</v>
      </c>
      <c r="AF1329" s="316">
        <v>1800</v>
      </c>
      <c r="AG1329" s="316">
        <v>0</v>
      </c>
      <c r="AH1329" s="316">
        <v>0</v>
      </c>
      <c r="AI1329" s="316">
        <v>0</v>
      </c>
      <c r="AJ1329" s="316">
        <v>0</v>
      </c>
      <c r="AK1329" s="316">
        <v>1800</v>
      </c>
      <c r="AL1329" s="316">
        <v>8400</v>
      </c>
    </row>
    <row r="1330" spans="1:38">
      <c r="A1330" s="316">
        <v>1740</v>
      </c>
      <c r="B1330" s="316" t="s">
        <v>216</v>
      </c>
      <c r="C1330" s="316" t="s">
        <v>4050</v>
      </c>
      <c r="D1330" s="316">
        <f t="shared" si="20"/>
        <v>6000</v>
      </c>
      <c r="G1330" s="316">
        <v>0</v>
      </c>
      <c r="H1330" s="316">
        <v>0</v>
      </c>
      <c r="I1330" s="316">
        <v>0</v>
      </c>
      <c r="J1330" s="316">
        <v>0</v>
      </c>
      <c r="K1330" s="316">
        <v>0</v>
      </c>
      <c r="L1330" s="316">
        <v>0</v>
      </c>
      <c r="M1330" s="316">
        <v>1200</v>
      </c>
      <c r="N1330" s="316">
        <v>0</v>
      </c>
      <c r="O1330" s="316">
        <v>0</v>
      </c>
      <c r="P1330" s="316">
        <v>0</v>
      </c>
      <c r="Q1330" s="316">
        <v>1200</v>
      </c>
      <c r="R1330" s="316">
        <v>0</v>
      </c>
      <c r="S1330" s="316">
        <v>0</v>
      </c>
      <c r="T1330" s="316">
        <v>1200</v>
      </c>
      <c r="U1330" s="316">
        <v>0</v>
      </c>
      <c r="V1330" s="316">
        <v>0</v>
      </c>
      <c r="W1330" s="316">
        <v>0</v>
      </c>
      <c r="X1330" s="316">
        <v>1200</v>
      </c>
      <c r="Y1330" s="316">
        <v>0</v>
      </c>
      <c r="Z1330" s="316">
        <v>0</v>
      </c>
      <c r="AA1330" s="316">
        <v>0</v>
      </c>
      <c r="AB1330" s="316">
        <v>0</v>
      </c>
      <c r="AC1330" s="316">
        <v>0</v>
      </c>
      <c r="AD1330" s="316">
        <v>0</v>
      </c>
      <c r="AE1330" s="316">
        <v>1200</v>
      </c>
      <c r="AF1330" s="316">
        <v>0</v>
      </c>
      <c r="AG1330" s="316">
        <v>0</v>
      </c>
      <c r="AH1330" s="316">
        <v>0</v>
      </c>
      <c r="AI1330" s="316">
        <v>0</v>
      </c>
      <c r="AJ1330" s="316">
        <v>0</v>
      </c>
      <c r="AK1330" s="316">
        <v>0</v>
      </c>
      <c r="AL1330" s="316">
        <v>6000</v>
      </c>
    </row>
    <row r="1331" spans="1:38">
      <c r="A1331" s="316">
        <v>1741</v>
      </c>
      <c r="B1331" s="316" t="s">
        <v>216</v>
      </c>
      <c r="C1331" s="316" t="s">
        <v>4051</v>
      </c>
      <c r="D1331" s="316">
        <f t="shared" si="20"/>
        <v>7800</v>
      </c>
      <c r="G1331" s="316">
        <v>0</v>
      </c>
      <c r="H1331" s="316">
        <v>0</v>
      </c>
      <c r="I1331" s="316">
        <v>0</v>
      </c>
      <c r="J1331" s="316">
        <v>0</v>
      </c>
      <c r="K1331" s="316">
        <v>0</v>
      </c>
      <c r="L1331" s="316">
        <v>0</v>
      </c>
      <c r="M1331" s="316">
        <v>0</v>
      </c>
      <c r="N1331" s="316">
        <v>0</v>
      </c>
      <c r="O1331" s="316">
        <v>0</v>
      </c>
      <c r="P1331" s="316">
        <v>0</v>
      </c>
      <c r="Q1331" s="316">
        <v>1500</v>
      </c>
      <c r="R1331" s="316">
        <v>0</v>
      </c>
      <c r="S1331" s="316">
        <v>0</v>
      </c>
      <c r="T1331" s="316">
        <v>1500</v>
      </c>
      <c r="U1331" s="316">
        <v>0</v>
      </c>
      <c r="V1331" s="316">
        <v>0</v>
      </c>
      <c r="W1331" s="316">
        <v>0</v>
      </c>
      <c r="X1331" s="316">
        <v>1500</v>
      </c>
      <c r="Y1331" s="316">
        <v>0</v>
      </c>
      <c r="Z1331" s="316">
        <v>0</v>
      </c>
      <c r="AA1331" s="316">
        <v>0</v>
      </c>
      <c r="AB1331" s="316">
        <v>0</v>
      </c>
      <c r="AC1331" s="316">
        <v>0</v>
      </c>
      <c r="AD1331" s="316">
        <v>0</v>
      </c>
      <c r="AE1331" s="316">
        <v>1500</v>
      </c>
      <c r="AF1331" s="316">
        <v>0</v>
      </c>
      <c r="AG1331" s="316">
        <v>0</v>
      </c>
      <c r="AH1331" s="316">
        <v>1800</v>
      </c>
      <c r="AI1331" s="316">
        <v>0</v>
      </c>
      <c r="AJ1331" s="316">
        <v>0</v>
      </c>
      <c r="AK1331" s="316">
        <v>0</v>
      </c>
      <c r="AL1331" s="316">
        <v>7800</v>
      </c>
    </row>
    <row r="1332" spans="1:38">
      <c r="A1332" s="316">
        <v>1742</v>
      </c>
      <c r="B1332" s="316" t="s">
        <v>216</v>
      </c>
      <c r="C1332" s="316" t="s">
        <v>4052</v>
      </c>
      <c r="D1332" s="316">
        <f t="shared" si="20"/>
        <v>5100</v>
      </c>
      <c r="G1332" s="316">
        <v>0</v>
      </c>
      <c r="H1332" s="316">
        <v>0</v>
      </c>
      <c r="I1332" s="316">
        <v>0</v>
      </c>
      <c r="J1332" s="316">
        <v>0</v>
      </c>
      <c r="K1332" s="316">
        <v>0</v>
      </c>
      <c r="L1332" s="316">
        <v>0</v>
      </c>
      <c r="M1332" s="316">
        <v>0</v>
      </c>
      <c r="N1332" s="316">
        <v>0</v>
      </c>
      <c r="O1332" s="316">
        <v>0</v>
      </c>
      <c r="P1332" s="316">
        <v>0</v>
      </c>
      <c r="Q1332" s="316">
        <v>1700</v>
      </c>
      <c r="R1332" s="316">
        <v>0</v>
      </c>
      <c r="S1332" s="316">
        <v>0</v>
      </c>
      <c r="T1332" s="316">
        <v>1700</v>
      </c>
      <c r="U1332" s="316">
        <v>0</v>
      </c>
      <c r="V1332" s="316">
        <v>0</v>
      </c>
      <c r="W1332" s="316">
        <v>0</v>
      </c>
      <c r="X1332" s="316">
        <v>0</v>
      </c>
      <c r="Y1332" s="316">
        <v>0</v>
      </c>
      <c r="Z1332" s="316">
        <v>0</v>
      </c>
      <c r="AA1332" s="316">
        <v>1700</v>
      </c>
      <c r="AB1332" s="316">
        <v>0</v>
      </c>
      <c r="AC1332" s="316">
        <v>0</v>
      </c>
      <c r="AD1332" s="316">
        <v>0</v>
      </c>
      <c r="AE1332" s="316">
        <v>0</v>
      </c>
      <c r="AF1332" s="316">
        <v>0</v>
      </c>
      <c r="AG1332" s="316">
        <v>0</v>
      </c>
      <c r="AH1332" s="316">
        <v>0</v>
      </c>
      <c r="AI1332" s="316">
        <v>0</v>
      </c>
      <c r="AJ1332" s="316">
        <v>0</v>
      </c>
      <c r="AK1332" s="316">
        <v>0</v>
      </c>
      <c r="AL1332" s="316">
        <v>5100</v>
      </c>
    </row>
    <row r="1333" spans="1:38">
      <c r="A1333" s="316">
        <v>1743</v>
      </c>
      <c r="B1333" s="316" t="s">
        <v>216</v>
      </c>
      <c r="C1333" s="316" t="s">
        <v>4053</v>
      </c>
      <c r="D1333" s="316">
        <f t="shared" si="20"/>
        <v>6000</v>
      </c>
      <c r="G1333" s="316">
        <v>0</v>
      </c>
      <c r="H1333" s="316">
        <v>0</v>
      </c>
      <c r="I1333" s="316">
        <v>0</v>
      </c>
      <c r="J1333" s="316">
        <v>0</v>
      </c>
      <c r="K1333" s="316">
        <v>0</v>
      </c>
      <c r="L1333" s="316">
        <v>0</v>
      </c>
      <c r="M1333" s="316">
        <v>1200</v>
      </c>
      <c r="N1333" s="316">
        <v>0</v>
      </c>
      <c r="O1333" s="316">
        <v>0</v>
      </c>
      <c r="P1333" s="316">
        <v>0</v>
      </c>
      <c r="Q1333" s="316">
        <v>0</v>
      </c>
      <c r="R1333" s="316">
        <v>1200</v>
      </c>
      <c r="S1333" s="316">
        <v>0</v>
      </c>
      <c r="T1333" s="316">
        <v>0</v>
      </c>
      <c r="U1333" s="316">
        <v>0</v>
      </c>
      <c r="V1333" s="316">
        <v>0</v>
      </c>
      <c r="W1333" s="316">
        <v>1200</v>
      </c>
      <c r="X1333" s="316">
        <v>0</v>
      </c>
      <c r="Y1333" s="316">
        <v>0</v>
      </c>
      <c r="Z1333" s="316">
        <v>1400</v>
      </c>
      <c r="AA1333" s="316">
        <v>0</v>
      </c>
      <c r="AB1333" s="316">
        <v>0</v>
      </c>
      <c r="AC1333" s="316">
        <v>0</v>
      </c>
      <c r="AD1333" s="316">
        <v>0</v>
      </c>
      <c r="AE1333" s="316">
        <v>0</v>
      </c>
      <c r="AF1333" s="316">
        <v>1000</v>
      </c>
      <c r="AG1333" s="316">
        <v>0</v>
      </c>
      <c r="AH1333" s="316">
        <v>0</v>
      </c>
      <c r="AI1333" s="316">
        <v>0</v>
      </c>
      <c r="AJ1333" s="316">
        <v>0</v>
      </c>
      <c r="AK1333" s="316">
        <v>0</v>
      </c>
      <c r="AL1333" s="316">
        <v>6000</v>
      </c>
    </row>
    <row r="1334" spans="1:38">
      <c r="A1334" s="316">
        <v>1744</v>
      </c>
      <c r="B1334" s="316" t="s">
        <v>216</v>
      </c>
      <c r="C1334" s="316" t="s">
        <v>4054</v>
      </c>
      <c r="D1334" s="316">
        <f t="shared" si="20"/>
        <v>6000</v>
      </c>
      <c r="G1334" s="316">
        <v>0</v>
      </c>
      <c r="H1334" s="316">
        <v>0</v>
      </c>
      <c r="I1334" s="316">
        <v>0</v>
      </c>
      <c r="J1334" s="316">
        <v>0</v>
      </c>
      <c r="K1334" s="316">
        <v>0</v>
      </c>
      <c r="L1334" s="316">
        <v>0</v>
      </c>
      <c r="M1334" s="316">
        <v>1200</v>
      </c>
      <c r="N1334" s="316">
        <v>0</v>
      </c>
      <c r="O1334" s="316">
        <v>0</v>
      </c>
      <c r="P1334" s="316">
        <v>0</v>
      </c>
      <c r="Q1334" s="316">
        <v>0</v>
      </c>
      <c r="R1334" s="316">
        <v>1200</v>
      </c>
      <c r="S1334" s="316">
        <v>0</v>
      </c>
      <c r="T1334" s="316">
        <v>0</v>
      </c>
      <c r="U1334" s="316">
        <v>0</v>
      </c>
      <c r="V1334" s="316">
        <v>0</v>
      </c>
      <c r="W1334" s="316">
        <v>1200</v>
      </c>
      <c r="X1334" s="316">
        <v>0</v>
      </c>
      <c r="Y1334" s="316">
        <v>0</v>
      </c>
      <c r="Z1334" s="316">
        <v>1400</v>
      </c>
      <c r="AA1334" s="316">
        <v>0</v>
      </c>
      <c r="AB1334" s="316">
        <v>0</v>
      </c>
      <c r="AC1334" s="316">
        <v>0</v>
      </c>
      <c r="AD1334" s="316">
        <v>0</v>
      </c>
      <c r="AE1334" s="316">
        <v>0</v>
      </c>
      <c r="AF1334" s="316">
        <v>1000</v>
      </c>
      <c r="AG1334" s="316">
        <v>0</v>
      </c>
      <c r="AH1334" s="316">
        <v>0</v>
      </c>
      <c r="AI1334" s="316">
        <v>0</v>
      </c>
      <c r="AJ1334" s="316">
        <v>0</v>
      </c>
      <c r="AK1334" s="316">
        <v>0</v>
      </c>
      <c r="AL1334" s="316">
        <v>6000</v>
      </c>
    </row>
    <row r="1335" spans="1:38">
      <c r="A1335" s="316">
        <v>1757</v>
      </c>
      <c r="B1335" s="316" t="s">
        <v>216</v>
      </c>
      <c r="C1335" s="316" t="s">
        <v>4055</v>
      </c>
      <c r="D1335" s="316">
        <f t="shared" si="20"/>
        <v>2400</v>
      </c>
      <c r="G1335" s="316">
        <v>0</v>
      </c>
      <c r="H1335" s="316">
        <v>0</v>
      </c>
      <c r="I1335" s="316">
        <v>0</v>
      </c>
      <c r="J1335" s="316">
        <v>0</v>
      </c>
      <c r="K1335" s="316">
        <v>0</v>
      </c>
      <c r="L1335" s="316">
        <v>0</v>
      </c>
      <c r="M1335" s="316">
        <v>0</v>
      </c>
      <c r="N1335" s="316">
        <v>0</v>
      </c>
      <c r="O1335" s="316">
        <v>0</v>
      </c>
      <c r="P1335" s="316">
        <v>0</v>
      </c>
      <c r="Q1335" s="316">
        <v>0</v>
      </c>
      <c r="R1335" s="316">
        <v>0</v>
      </c>
      <c r="S1335" s="316">
        <v>0</v>
      </c>
      <c r="T1335" s="316">
        <v>1200</v>
      </c>
      <c r="U1335" s="316">
        <v>0</v>
      </c>
      <c r="V1335" s="316">
        <v>0</v>
      </c>
      <c r="W1335" s="316">
        <v>0</v>
      </c>
      <c r="X1335" s="316">
        <v>0</v>
      </c>
      <c r="Y1335" s="316">
        <v>0</v>
      </c>
      <c r="Z1335" s="316">
        <v>0</v>
      </c>
      <c r="AA1335" s="316">
        <v>0</v>
      </c>
      <c r="AB1335" s="316">
        <v>0</v>
      </c>
      <c r="AC1335" s="316">
        <v>0</v>
      </c>
      <c r="AD1335" s="316">
        <v>0</v>
      </c>
      <c r="AE1335" s="316">
        <v>1200</v>
      </c>
      <c r="AF1335" s="316">
        <v>0</v>
      </c>
      <c r="AG1335" s="316">
        <v>0</v>
      </c>
      <c r="AH1335" s="316">
        <v>0</v>
      </c>
      <c r="AI1335" s="316">
        <v>0</v>
      </c>
      <c r="AJ1335" s="316">
        <v>0</v>
      </c>
      <c r="AK1335" s="316">
        <v>0</v>
      </c>
      <c r="AL1335" s="316">
        <v>2400</v>
      </c>
    </row>
    <row r="1336" spans="1:38">
      <c r="A1336" s="316">
        <v>1758</v>
      </c>
      <c r="B1336" s="316" t="s">
        <v>216</v>
      </c>
      <c r="C1336" s="316" t="s">
        <v>4056</v>
      </c>
      <c r="D1336" s="316">
        <f t="shared" si="20"/>
        <v>2000</v>
      </c>
      <c r="G1336" s="316">
        <v>0</v>
      </c>
      <c r="H1336" s="316">
        <v>0</v>
      </c>
      <c r="I1336" s="316">
        <v>0</v>
      </c>
      <c r="J1336" s="316">
        <v>0</v>
      </c>
      <c r="K1336" s="316">
        <v>0</v>
      </c>
      <c r="L1336" s="316">
        <v>0</v>
      </c>
      <c r="M1336" s="316">
        <v>0</v>
      </c>
      <c r="N1336" s="316">
        <v>0</v>
      </c>
      <c r="O1336" s="316">
        <v>0</v>
      </c>
      <c r="P1336" s="316">
        <v>0</v>
      </c>
      <c r="Q1336" s="316">
        <v>0</v>
      </c>
      <c r="R1336" s="316">
        <v>0</v>
      </c>
      <c r="S1336" s="316">
        <v>0</v>
      </c>
      <c r="T1336" s="316">
        <v>0</v>
      </c>
      <c r="U1336" s="316">
        <v>0</v>
      </c>
      <c r="V1336" s="316">
        <v>0</v>
      </c>
      <c r="W1336" s="316">
        <v>0</v>
      </c>
      <c r="X1336" s="316">
        <v>0</v>
      </c>
      <c r="Y1336" s="316">
        <v>1000</v>
      </c>
      <c r="Z1336" s="316">
        <v>0</v>
      </c>
      <c r="AA1336" s="316">
        <v>0</v>
      </c>
      <c r="AB1336" s="316">
        <v>0</v>
      </c>
      <c r="AC1336" s="316">
        <v>0</v>
      </c>
      <c r="AD1336" s="316">
        <v>0</v>
      </c>
      <c r="AE1336" s="316">
        <v>0</v>
      </c>
      <c r="AF1336" s="316">
        <v>0</v>
      </c>
      <c r="AG1336" s="316">
        <v>1000</v>
      </c>
      <c r="AH1336" s="316">
        <v>0</v>
      </c>
      <c r="AI1336" s="316">
        <v>0</v>
      </c>
      <c r="AJ1336" s="316">
        <v>0</v>
      </c>
      <c r="AK1336" s="316">
        <v>0</v>
      </c>
      <c r="AL1336" s="316">
        <v>2000</v>
      </c>
    </row>
    <row r="1337" spans="1:38">
      <c r="A1337" s="316">
        <v>1759</v>
      </c>
      <c r="B1337" s="316" t="s">
        <v>216</v>
      </c>
      <c r="C1337" s="316" t="s">
        <v>4057</v>
      </c>
      <c r="D1337" s="316">
        <f t="shared" si="20"/>
        <v>2520</v>
      </c>
      <c r="G1337" s="316">
        <v>0</v>
      </c>
      <c r="H1337" s="316">
        <v>0</v>
      </c>
      <c r="I1337" s="316">
        <v>0</v>
      </c>
      <c r="J1337" s="316">
        <v>0</v>
      </c>
      <c r="K1337" s="316">
        <v>0</v>
      </c>
      <c r="L1337" s="316">
        <v>0</v>
      </c>
      <c r="M1337" s="316">
        <v>0</v>
      </c>
      <c r="N1337" s="316">
        <v>0</v>
      </c>
      <c r="O1337" s="316">
        <v>0</v>
      </c>
      <c r="P1337" s="316">
        <v>0</v>
      </c>
      <c r="Q1337" s="316">
        <v>0</v>
      </c>
      <c r="R1337" s="316">
        <v>0</v>
      </c>
      <c r="S1337" s="316">
        <v>1260</v>
      </c>
      <c r="T1337" s="316">
        <v>0</v>
      </c>
      <c r="U1337" s="316">
        <v>0</v>
      </c>
      <c r="V1337" s="316">
        <v>0</v>
      </c>
      <c r="W1337" s="316">
        <v>0</v>
      </c>
      <c r="X1337" s="316">
        <v>0</v>
      </c>
      <c r="Y1337" s="316">
        <v>0</v>
      </c>
      <c r="Z1337" s="316">
        <v>0</v>
      </c>
      <c r="AA1337" s="316">
        <v>0</v>
      </c>
      <c r="AB1337" s="316">
        <v>0</v>
      </c>
      <c r="AC1337" s="316">
        <v>0</v>
      </c>
      <c r="AD1337" s="316">
        <v>0</v>
      </c>
      <c r="AE1337" s="316">
        <v>1260</v>
      </c>
      <c r="AF1337" s="316">
        <v>0</v>
      </c>
      <c r="AG1337" s="316">
        <v>0</v>
      </c>
      <c r="AH1337" s="316">
        <v>0</v>
      </c>
      <c r="AI1337" s="316">
        <v>0</v>
      </c>
      <c r="AJ1337" s="316">
        <v>0</v>
      </c>
      <c r="AK1337" s="316">
        <v>0</v>
      </c>
      <c r="AL1337" s="316">
        <v>2520</v>
      </c>
    </row>
    <row r="1338" spans="1:38">
      <c r="A1338" s="316">
        <v>1760</v>
      </c>
      <c r="B1338" s="316" t="s">
        <v>216</v>
      </c>
      <c r="C1338" s="316" t="s">
        <v>4058</v>
      </c>
      <c r="D1338" s="316">
        <f t="shared" si="20"/>
        <v>23220</v>
      </c>
      <c r="G1338" s="316">
        <v>0</v>
      </c>
      <c r="H1338" s="316">
        <v>0</v>
      </c>
      <c r="I1338" s="316">
        <v>0</v>
      </c>
      <c r="J1338" s="316">
        <v>0</v>
      </c>
      <c r="K1338" s="316">
        <v>0</v>
      </c>
      <c r="L1338" s="316">
        <v>0</v>
      </c>
      <c r="M1338" s="316">
        <v>0</v>
      </c>
      <c r="N1338" s="316">
        <v>0</v>
      </c>
      <c r="O1338" s="316">
        <v>0</v>
      </c>
      <c r="P1338" s="316">
        <v>3060</v>
      </c>
      <c r="Q1338" s="316">
        <v>0</v>
      </c>
      <c r="R1338" s="316">
        <v>3060</v>
      </c>
      <c r="S1338" s="316">
        <v>0</v>
      </c>
      <c r="T1338" s="316">
        <v>3060</v>
      </c>
      <c r="U1338" s="316">
        <v>0</v>
      </c>
      <c r="V1338" s="316">
        <v>0</v>
      </c>
      <c r="W1338" s="316">
        <v>3240</v>
      </c>
      <c r="X1338" s="316">
        <v>0</v>
      </c>
      <c r="Y1338" s="316">
        <v>3240</v>
      </c>
      <c r="Z1338" s="316">
        <v>0</v>
      </c>
      <c r="AA1338" s="316">
        <v>3240</v>
      </c>
      <c r="AB1338" s="316">
        <v>0</v>
      </c>
      <c r="AC1338" s="316">
        <v>0</v>
      </c>
      <c r="AD1338" s="316">
        <v>3240</v>
      </c>
      <c r="AE1338" s="316">
        <v>0</v>
      </c>
      <c r="AF1338" s="316">
        <v>0</v>
      </c>
      <c r="AG1338" s="316">
        <v>0</v>
      </c>
      <c r="AH1338" s="316">
        <v>0</v>
      </c>
      <c r="AI1338" s="316">
        <v>0</v>
      </c>
      <c r="AJ1338" s="316">
        <v>0</v>
      </c>
      <c r="AK1338" s="316">
        <v>1080</v>
      </c>
      <c r="AL1338" s="316">
        <v>23220</v>
      </c>
    </row>
    <row r="1339" spans="1:38">
      <c r="A1339" s="316">
        <v>1761</v>
      </c>
      <c r="B1339" s="316" t="s">
        <v>216</v>
      </c>
      <c r="C1339" s="316" t="s">
        <v>4059</v>
      </c>
      <c r="D1339" s="316">
        <f t="shared" si="20"/>
        <v>0</v>
      </c>
      <c r="G1339" s="316">
        <v>0</v>
      </c>
      <c r="H1339" s="316">
        <v>0</v>
      </c>
      <c r="I1339" s="316">
        <v>0</v>
      </c>
      <c r="J1339" s="316">
        <v>0</v>
      </c>
      <c r="K1339" s="316">
        <v>0</v>
      </c>
      <c r="L1339" s="316">
        <v>0</v>
      </c>
      <c r="M1339" s="316">
        <v>0</v>
      </c>
      <c r="N1339" s="316">
        <v>0</v>
      </c>
      <c r="O1339" s="316">
        <v>0</v>
      </c>
      <c r="P1339" s="316">
        <v>0</v>
      </c>
      <c r="Q1339" s="316">
        <v>0</v>
      </c>
      <c r="R1339" s="316">
        <v>0</v>
      </c>
      <c r="S1339" s="316">
        <v>0</v>
      </c>
      <c r="T1339" s="316">
        <v>0</v>
      </c>
      <c r="U1339" s="316">
        <v>0</v>
      </c>
      <c r="V1339" s="316">
        <v>0</v>
      </c>
      <c r="W1339" s="316">
        <v>0</v>
      </c>
      <c r="X1339" s="316">
        <v>0</v>
      </c>
      <c r="Y1339" s="316">
        <v>0</v>
      </c>
      <c r="Z1339" s="316">
        <v>0</v>
      </c>
      <c r="AA1339" s="316">
        <v>0</v>
      </c>
      <c r="AB1339" s="316">
        <v>0</v>
      </c>
      <c r="AC1339" s="316">
        <v>0</v>
      </c>
      <c r="AD1339" s="316">
        <v>0</v>
      </c>
      <c r="AE1339" s="316">
        <v>0</v>
      </c>
      <c r="AF1339" s="316">
        <v>0</v>
      </c>
      <c r="AG1339" s="316">
        <v>0</v>
      </c>
      <c r="AH1339" s="316">
        <v>0</v>
      </c>
      <c r="AI1339" s="316">
        <v>0</v>
      </c>
      <c r="AJ1339" s="316">
        <v>0</v>
      </c>
      <c r="AK1339" s="316">
        <v>0</v>
      </c>
      <c r="AL1339" s="316">
        <v>0</v>
      </c>
    </row>
    <row r="1340" spans="1:38">
      <c r="A1340" s="316">
        <v>1762</v>
      </c>
      <c r="B1340" s="316" t="s">
        <v>216</v>
      </c>
      <c r="C1340" s="316" t="s">
        <v>4060</v>
      </c>
      <c r="D1340" s="316">
        <f t="shared" si="20"/>
        <v>2160</v>
      </c>
      <c r="G1340" s="316">
        <v>0</v>
      </c>
      <c r="H1340" s="316">
        <v>0</v>
      </c>
      <c r="I1340" s="316">
        <v>0</v>
      </c>
      <c r="J1340" s="316">
        <v>0</v>
      </c>
      <c r="K1340" s="316">
        <v>0</v>
      </c>
      <c r="L1340" s="316">
        <v>0</v>
      </c>
      <c r="M1340" s="316">
        <v>0</v>
      </c>
      <c r="N1340" s="316">
        <v>0</v>
      </c>
      <c r="O1340" s="316">
        <v>0</v>
      </c>
      <c r="P1340" s="316">
        <v>0</v>
      </c>
      <c r="Q1340" s="316">
        <v>0</v>
      </c>
      <c r="R1340" s="316">
        <v>0</v>
      </c>
      <c r="S1340" s="316">
        <v>0</v>
      </c>
      <c r="T1340" s="316">
        <v>0</v>
      </c>
      <c r="U1340" s="316">
        <v>0</v>
      </c>
      <c r="V1340" s="316">
        <v>0</v>
      </c>
      <c r="W1340" s="316">
        <v>0</v>
      </c>
      <c r="X1340" s="316">
        <v>0</v>
      </c>
      <c r="Y1340" s="316">
        <v>1080</v>
      </c>
      <c r="Z1340" s="316">
        <v>0</v>
      </c>
      <c r="AA1340" s="316">
        <v>0</v>
      </c>
      <c r="AB1340" s="316">
        <v>0</v>
      </c>
      <c r="AC1340" s="316">
        <v>0</v>
      </c>
      <c r="AD1340" s="316">
        <v>0</v>
      </c>
      <c r="AE1340" s="316">
        <v>0</v>
      </c>
      <c r="AF1340" s="316">
        <v>0</v>
      </c>
      <c r="AG1340" s="316">
        <v>0</v>
      </c>
      <c r="AH1340" s="316">
        <v>1080</v>
      </c>
      <c r="AI1340" s="316">
        <v>0</v>
      </c>
      <c r="AJ1340" s="316">
        <v>0</v>
      </c>
      <c r="AK1340" s="316">
        <v>0</v>
      </c>
      <c r="AL1340" s="316">
        <v>2160</v>
      </c>
    </row>
    <row r="1341" spans="1:38">
      <c r="A1341" s="316">
        <v>1763</v>
      </c>
      <c r="B1341" s="316" t="s">
        <v>216</v>
      </c>
      <c r="C1341" s="316" t="s">
        <v>4061</v>
      </c>
      <c r="D1341" s="316">
        <f t="shared" si="20"/>
        <v>2000</v>
      </c>
      <c r="G1341" s="316">
        <v>0</v>
      </c>
      <c r="H1341" s="316">
        <v>0</v>
      </c>
      <c r="I1341" s="316">
        <v>0</v>
      </c>
      <c r="J1341" s="316">
        <v>0</v>
      </c>
      <c r="K1341" s="316">
        <v>0</v>
      </c>
      <c r="L1341" s="316">
        <v>0</v>
      </c>
      <c r="M1341" s="316">
        <v>0</v>
      </c>
      <c r="N1341" s="316">
        <v>0</v>
      </c>
      <c r="O1341" s="316">
        <v>0</v>
      </c>
      <c r="P1341" s="316">
        <v>0</v>
      </c>
      <c r="Q1341" s="316">
        <v>0</v>
      </c>
      <c r="R1341" s="316">
        <v>0</v>
      </c>
      <c r="S1341" s="316">
        <v>0</v>
      </c>
      <c r="T1341" s="316">
        <v>0</v>
      </c>
      <c r="U1341" s="316">
        <v>0</v>
      </c>
      <c r="V1341" s="316">
        <v>0</v>
      </c>
      <c r="W1341" s="316">
        <v>0</v>
      </c>
      <c r="X1341" s="316">
        <v>1000</v>
      </c>
      <c r="Y1341" s="316">
        <v>0</v>
      </c>
      <c r="Z1341" s="316">
        <v>0</v>
      </c>
      <c r="AA1341" s="316">
        <v>0</v>
      </c>
      <c r="AB1341" s="316">
        <v>0</v>
      </c>
      <c r="AC1341" s="316">
        <v>0</v>
      </c>
      <c r="AD1341" s="316">
        <v>0</v>
      </c>
      <c r="AE1341" s="316">
        <v>0</v>
      </c>
      <c r="AF1341" s="316">
        <v>1000</v>
      </c>
      <c r="AG1341" s="316">
        <v>0</v>
      </c>
      <c r="AH1341" s="316">
        <v>0</v>
      </c>
      <c r="AI1341" s="316">
        <v>0</v>
      </c>
      <c r="AJ1341" s="316">
        <v>0</v>
      </c>
      <c r="AK1341" s="316">
        <v>0</v>
      </c>
      <c r="AL1341" s="316">
        <v>2000</v>
      </c>
    </row>
    <row r="1342" spans="1:38">
      <c r="A1342" s="316">
        <v>1764</v>
      </c>
      <c r="B1342" s="316" t="s">
        <v>216</v>
      </c>
      <c r="C1342" s="316" t="s">
        <v>4062</v>
      </c>
      <c r="D1342" s="316">
        <f t="shared" si="20"/>
        <v>2000</v>
      </c>
      <c r="G1342" s="316">
        <v>0</v>
      </c>
      <c r="H1342" s="316">
        <v>0</v>
      </c>
      <c r="I1342" s="316">
        <v>0</v>
      </c>
      <c r="J1342" s="316">
        <v>0</v>
      </c>
      <c r="K1342" s="316">
        <v>0</v>
      </c>
      <c r="L1342" s="316">
        <v>0</v>
      </c>
      <c r="M1342" s="316">
        <v>0</v>
      </c>
      <c r="N1342" s="316">
        <v>0</v>
      </c>
      <c r="O1342" s="316">
        <v>0</v>
      </c>
      <c r="P1342" s="316">
        <v>0</v>
      </c>
      <c r="Q1342" s="316">
        <v>0</v>
      </c>
      <c r="R1342" s="316">
        <v>0</v>
      </c>
      <c r="S1342" s="316">
        <v>0</v>
      </c>
      <c r="T1342" s="316">
        <v>0</v>
      </c>
      <c r="U1342" s="316">
        <v>0</v>
      </c>
      <c r="V1342" s="316">
        <v>0</v>
      </c>
      <c r="W1342" s="316">
        <v>0</v>
      </c>
      <c r="X1342" s="316">
        <v>1000</v>
      </c>
      <c r="Y1342" s="316">
        <v>0</v>
      </c>
      <c r="Z1342" s="316">
        <v>0</v>
      </c>
      <c r="AA1342" s="316">
        <v>0</v>
      </c>
      <c r="AB1342" s="316">
        <v>0</v>
      </c>
      <c r="AC1342" s="316">
        <v>0</v>
      </c>
      <c r="AD1342" s="316">
        <v>0</v>
      </c>
      <c r="AE1342" s="316">
        <v>0</v>
      </c>
      <c r="AF1342" s="316">
        <v>1000</v>
      </c>
      <c r="AG1342" s="316">
        <v>0</v>
      </c>
      <c r="AH1342" s="316">
        <v>0</v>
      </c>
      <c r="AI1342" s="316">
        <v>0</v>
      </c>
      <c r="AJ1342" s="316">
        <v>0</v>
      </c>
      <c r="AK1342" s="316">
        <v>0</v>
      </c>
      <c r="AL1342" s="316">
        <v>2000</v>
      </c>
    </row>
    <row r="1343" spans="1:38">
      <c r="A1343" s="316">
        <v>1946</v>
      </c>
      <c r="B1343" s="316" t="s">
        <v>4063</v>
      </c>
      <c r="C1343" s="316" t="s">
        <v>4064</v>
      </c>
      <c r="D1343" s="316">
        <f t="shared" si="20"/>
        <v>0</v>
      </c>
      <c r="G1343" s="316">
        <v>0</v>
      </c>
      <c r="H1343" s="316">
        <v>0</v>
      </c>
      <c r="I1343" s="316">
        <v>0</v>
      </c>
      <c r="J1343" s="316">
        <v>0</v>
      </c>
      <c r="K1343" s="316">
        <v>0</v>
      </c>
      <c r="L1343" s="316">
        <v>0</v>
      </c>
      <c r="M1343" s="316">
        <v>0</v>
      </c>
      <c r="N1343" s="316">
        <v>0</v>
      </c>
      <c r="O1343" s="316">
        <v>0</v>
      </c>
      <c r="P1343" s="316">
        <v>0</v>
      </c>
      <c r="Q1343" s="316">
        <v>0</v>
      </c>
      <c r="R1343" s="316">
        <v>0</v>
      </c>
      <c r="S1343" s="316">
        <v>0</v>
      </c>
      <c r="T1343" s="316">
        <v>0</v>
      </c>
      <c r="U1343" s="316">
        <v>0</v>
      </c>
      <c r="V1343" s="316">
        <v>0</v>
      </c>
      <c r="W1343" s="316">
        <v>0</v>
      </c>
      <c r="X1343" s="316">
        <v>0</v>
      </c>
      <c r="Y1343" s="316">
        <v>0</v>
      </c>
      <c r="Z1343" s="316">
        <v>0</v>
      </c>
      <c r="AA1343" s="316">
        <v>0</v>
      </c>
      <c r="AB1343" s="316">
        <v>0</v>
      </c>
      <c r="AC1343" s="316">
        <v>0</v>
      </c>
      <c r="AD1343" s="316">
        <v>0</v>
      </c>
      <c r="AE1343" s="316">
        <v>0</v>
      </c>
      <c r="AF1343" s="316">
        <v>0</v>
      </c>
      <c r="AG1343" s="316">
        <v>0</v>
      </c>
      <c r="AH1343" s="316">
        <v>0</v>
      </c>
      <c r="AI1343" s="316">
        <v>0</v>
      </c>
      <c r="AJ1343" s="316">
        <v>0</v>
      </c>
      <c r="AK1343" s="316">
        <v>0</v>
      </c>
      <c r="AL1343" s="316">
        <v>0</v>
      </c>
    </row>
    <row r="1344" spans="1:38">
      <c r="A1344" s="316">
        <v>1947</v>
      </c>
      <c r="B1344" s="316" t="s">
        <v>4063</v>
      </c>
      <c r="C1344" s="316" t="s">
        <v>4065</v>
      </c>
      <c r="D1344" s="316">
        <f t="shared" si="20"/>
        <v>0</v>
      </c>
      <c r="G1344" s="316">
        <v>0</v>
      </c>
      <c r="H1344" s="316">
        <v>0</v>
      </c>
      <c r="I1344" s="316">
        <v>0</v>
      </c>
      <c r="J1344" s="316">
        <v>0</v>
      </c>
      <c r="K1344" s="316">
        <v>0</v>
      </c>
      <c r="L1344" s="316">
        <v>0</v>
      </c>
      <c r="M1344" s="316">
        <v>0</v>
      </c>
      <c r="N1344" s="316">
        <v>0</v>
      </c>
      <c r="O1344" s="316">
        <v>0</v>
      </c>
      <c r="P1344" s="316">
        <v>0</v>
      </c>
      <c r="Q1344" s="316">
        <v>0</v>
      </c>
      <c r="R1344" s="316">
        <v>0</v>
      </c>
      <c r="S1344" s="316">
        <v>0</v>
      </c>
      <c r="T1344" s="316">
        <v>0</v>
      </c>
      <c r="U1344" s="316">
        <v>0</v>
      </c>
      <c r="V1344" s="316">
        <v>0</v>
      </c>
      <c r="W1344" s="316">
        <v>0</v>
      </c>
      <c r="X1344" s="316">
        <v>0</v>
      </c>
      <c r="Y1344" s="316">
        <v>0</v>
      </c>
      <c r="Z1344" s="316">
        <v>0</v>
      </c>
      <c r="AA1344" s="316">
        <v>0</v>
      </c>
      <c r="AB1344" s="316">
        <v>0</v>
      </c>
      <c r="AC1344" s="316">
        <v>0</v>
      </c>
      <c r="AD1344" s="316">
        <v>0</v>
      </c>
      <c r="AE1344" s="316">
        <v>0</v>
      </c>
      <c r="AF1344" s="316">
        <v>0</v>
      </c>
      <c r="AG1344" s="316">
        <v>0</v>
      </c>
      <c r="AH1344" s="316">
        <v>0</v>
      </c>
      <c r="AI1344" s="316">
        <v>0</v>
      </c>
      <c r="AJ1344" s="316">
        <v>0</v>
      </c>
      <c r="AK1344" s="316">
        <v>0</v>
      </c>
      <c r="AL1344" s="316">
        <v>0</v>
      </c>
    </row>
    <row r="1345" spans="1:38">
      <c r="A1345" s="316">
        <v>1948</v>
      </c>
      <c r="B1345" s="316" t="s">
        <v>4063</v>
      </c>
      <c r="C1345" s="316" t="s">
        <v>4066</v>
      </c>
      <c r="D1345" s="316">
        <f t="shared" si="20"/>
        <v>0</v>
      </c>
      <c r="G1345" s="316">
        <v>0</v>
      </c>
      <c r="H1345" s="316">
        <v>0</v>
      </c>
      <c r="I1345" s="316">
        <v>0</v>
      </c>
      <c r="J1345" s="316">
        <v>0</v>
      </c>
      <c r="K1345" s="316">
        <v>0</v>
      </c>
      <c r="L1345" s="316">
        <v>0</v>
      </c>
      <c r="M1345" s="316">
        <v>0</v>
      </c>
      <c r="N1345" s="316">
        <v>0</v>
      </c>
      <c r="O1345" s="316">
        <v>0</v>
      </c>
      <c r="P1345" s="316">
        <v>0</v>
      </c>
      <c r="Q1345" s="316">
        <v>0</v>
      </c>
      <c r="R1345" s="316">
        <v>0</v>
      </c>
      <c r="S1345" s="316">
        <v>0</v>
      </c>
      <c r="T1345" s="316">
        <v>0</v>
      </c>
      <c r="U1345" s="316">
        <v>0</v>
      </c>
      <c r="V1345" s="316">
        <v>0</v>
      </c>
      <c r="W1345" s="316">
        <v>0</v>
      </c>
      <c r="X1345" s="316">
        <v>0</v>
      </c>
      <c r="Y1345" s="316">
        <v>0</v>
      </c>
      <c r="Z1345" s="316">
        <v>0</v>
      </c>
      <c r="AA1345" s="316">
        <v>0</v>
      </c>
      <c r="AB1345" s="316">
        <v>0</v>
      </c>
      <c r="AC1345" s="316">
        <v>0</v>
      </c>
      <c r="AD1345" s="316">
        <v>0</v>
      </c>
      <c r="AE1345" s="316">
        <v>0</v>
      </c>
      <c r="AF1345" s="316">
        <v>0</v>
      </c>
      <c r="AG1345" s="316">
        <v>0</v>
      </c>
      <c r="AH1345" s="316">
        <v>0</v>
      </c>
      <c r="AI1345" s="316">
        <v>0</v>
      </c>
      <c r="AJ1345" s="316">
        <v>0</v>
      </c>
      <c r="AK1345" s="316">
        <v>0</v>
      </c>
      <c r="AL1345" s="316">
        <v>0</v>
      </c>
    </row>
    <row r="1346" spans="1:38">
      <c r="A1346" s="316">
        <v>1949</v>
      </c>
      <c r="B1346" s="316" t="s">
        <v>4063</v>
      </c>
      <c r="C1346" s="316" t="s">
        <v>4067</v>
      </c>
      <c r="D1346" s="316">
        <f t="shared" ref="D1346:D1409" si="21">IF(ISERROR(AL1346),0,AL1346)</f>
        <v>0</v>
      </c>
      <c r="G1346" s="316">
        <v>0</v>
      </c>
      <c r="H1346" s="316">
        <v>0</v>
      </c>
      <c r="I1346" s="316">
        <v>0</v>
      </c>
      <c r="J1346" s="316">
        <v>0</v>
      </c>
      <c r="K1346" s="316">
        <v>0</v>
      </c>
      <c r="L1346" s="316">
        <v>0</v>
      </c>
      <c r="M1346" s="316">
        <v>0</v>
      </c>
      <c r="N1346" s="316">
        <v>0</v>
      </c>
      <c r="O1346" s="316">
        <v>0</v>
      </c>
      <c r="P1346" s="316">
        <v>0</v>
      </c>
      <c r="Q1346" s="316">
        <v>0</v>
      </c>
      <c r="R1346" s="316">
        <v>0</v>
      </c>
      <c r="S1346" s="316">
        <v>0</v>
      </c>
      <c r="T1346" s="316">
        <v>0</v>
      </c>
      <c r="U1346" s="316">
        <v>0</v>
      </c>
      <c r="V1346" s="316">
        <v>0</v>
      </c>
      <c r="W1346" s="316">
        <v>0</v>
      </c>
      <c r="X1346" s="316">
        <v>0</v>
      </c>
      <c r="Y1346" s="316">
        <v>0</v>
      </c>
      <c r="Z1346" s="316">
        <v>0</v>
      </c>
      <c r="AA1346" s="316">
        <v>0</v>
      </c>
      <c r="AB1346" s="316">
        <v>0</v>
      </c>
      <c r="AC1346" s="316">
        <v>0</v>
      </c>
      <c r="AD1346" s="316">
        <v>0</v>
      </c>
      <c r="AE1346" s="316">
        <v>0</v>
      </c>
      <c r="AF1346" s="316">
        <v>0</v>
      </c>
      <c r="AG1346" s="316">
        <v>0</v>
      </c>
      <c r="AH1346" s="316">
        <v>0</v>
      </c>
      <c r="AI1346" s="316">
        <v>0</v>
      </c>
      <c r="AJ1346" s="316">
        <v>0</v>
      </c>
      <c r="AK1346" s="316">
        <v>0</v>
      </c>
      <c r="AL1346" s="316">
        <v>0</v>
      </c>
    </row>
    <row r="1347" spans="1:38">
      <c r="A1347" s="316">
        <v>1950</v>
      </c>
      <c r="B1347" s="316" t="s">
        <v>4063</v>
      </c>
      <c r="C1347" s="316" t="s">
        <v>4068</v>
      </c>
      <c r="D1347" s="316">
        <f t="shared" si="21"/>
        <v>0</v>
      </c>
      <c r="G1347" s="316">
        <v>0</v>
      </c>
      <c r="H1347" s="316">
        <v>0</v>
      </c>
      <c r="I1347" s="316">
        <v>0</v>
      </c>
      <c r="J1347" s="316">
        <v>0</v>
      </c>
      <c r="K1347" s="316">
        <v>0</v>
      </c>
      <c r="L1347" s="316">
        <v>0</v>
      </c>
      <c r="M1347" s="316">
        <v>0</v>
      </c>
      <c r="N1347" s="316">
        <v>0</v>
      </c>
      <c r="O1347" s="316">
        <v>0</v>
      </c>
      <c r="P1347" s="316">
        <v>0</v>
      </c>
      <c r="Q1347" s="316">
        <v>0</v>
      </c>
      <c r="R1347" s="316">
        <v>0</v>
      </c>
      <c r="S1347" s="316">
        <v>0</v>
      </c>
      <c r="T1347" s="316">
        <v>0</v>
      </c>
      <c r="U1347" s="316">
        <v>0</v>
      </c>
      <c r="V1347" s="316">
        <v>0</v>
      </c>
      <c r="W1347" s="316">
        <v>0</v>
      </c>
      <c r="X1347" s="316">
        <v>0</v>
      </c>
      <c r="Y1347" s="316">
        <v>0</v>
      </c>
      <c r="Z1347" s="316">
        <v>0</v>
      </c>
      <c r="AA1347" s="316">
        <v>0</v>
      </c>
      <c r="AB1347" s="316">
        <v>0</v>
      </c>
      <c r="AC1347" s="316">
        <v>0</v>
      </c>
      <c r="AD1347" s="316">
        <v>0</v>
      </c>
      <c r="AE1347" s="316">
        <v>0</v>
      </c>
      <c r="AF1347" s="316">
        <v>0</v>
      </c>
      <c r="AG1347" s="316">
        <v>0</v>
      </c>
      <c r="AH1347" s="316">
        <v>0</v>
      </c>
      <c r="AI1347" s="316">
        <v>0</v>
      </c>
      <c r="AJ1347" s="316">
        <v>0</v>
      </c>
      <c r="AK1347" s="316">
        <v>0</v>
      </c>
      <c r="AL1347" s="316">
        <v>0</v>
      </c>
    </row>
    <row r="1348" spans="1:38">
      <c r="A1348" s="316">
        <v>1951</v>
      </c>
      <c r="B1348" s="316" t="s">
        <v>4063</v>
      </c>
      <c r="C1348" s="316" t="s">
        <v>4069</v>
      </c>
      <c r="D1348" s="316">
        <f t="shared" si="21"/>
        <v>0</v>
      </c>
      <c r="G1348" s="316">
        <v>0</v>
      </c>
      <c r="H1348" s="316">
        <v>0</v>
      </c>
      <c r="I1348" s="316">
        <v>0</v>
      </c>
      <c r="J1348" s="316">
        <v>0</v>
      </c>
      <c r="K1348" s="316">
        <v>0</v>
      </c>
      <c r="L1348" s="316">
        <v>0</v>
      </c>
      <c r="M1348" s="316">
        <v>0</v>
      </c>
      <c r="N1348" s="316">
        <v>0</v>
      </c>
      <c r="O1348" s="316">
        <v>0</v>
      </c>
      <c r="P1348" s="316">
        <v>0</v>
      </c>
      <c r="Q1348" s="316">
        <v>0</v>
      </c>
      <c r="R1348" s="316">
        <v>0</v>
      </c>
      <c r="S1348" s="316">
        <v>0</v>
      </c>
      <c r="T1348" s="316">
        <v>0</v>
      </c>
      <c r="U1348" s="316">
        <v>0</v>
      </c>
      <c r="V1348" s="316">
        <v>0</v>
      </c>
      <c r="W1348" s="316">
        <v>0</v>
      </c>
      <c r="X1348" s="316">
        <v>0</v>
      </c>
      <c r="Y1348" s="316">
        <v>0</v>
      </c>
      <c r="Z1348" s="316">
        <v>0</v>
      </c>
      <c r="AA1348" s="316">
        <v>0</v>
      </c>
      <c r="AB1348" s="316">
        <v>0</v>
      </c>
      <c r="AC1348" s="316">
        <v>0</v>
      </c>
      <c r="AD1348" s="316">
        <v>0</v>
      </c>
      <c r="AE1348" s="316">
        <v>0</v>
      </c>
      <c r="AF1348" s="316">
        <v>0</v>
      </c>
      <c r="AG1348" s="316">
        <v>0</v>
      </c>
      <c r="AH1348" s="316">
        <v>0</v>
      </c>
      <c r="AI1348" s="316">
        <v>0</v>
      </c>
      <c r="AJ1348" s="316">
        <v>0</v>
      </c>
      <c r="AK1348" s="316">
        <v>0</v>
      </c>
      <c r="AL1348" s="316">
        <v>0</v>
      </c>
    </row>
    <row r="1349" spans="1:38">
      <c r="A1349" s="316">
        <v>1952</v>
      </c>
      <c r="B1349" s="316" t="s">
        <v>4063</v>
      </c>
      <c r="C1349" s="316" t="s">
        <v>4070</v>
      </c>
      <c r="D1349" s="316">
        <f t="shared" si="21"/>
        <v>0</v>
      </c>
      <c r="G1349" s="316">
        <v>0</v>
      </c>
      <c r="H1349" s="316">
        <v>0</v>
      </c>
      <c r="I1349" s="316">
        <v>0</v>
      </c>
      <c r="J1349" s="316">
        <v>0</v>
      </c>
      <c r="K1349" s="316">
        <v>0</v>
      </c>
      <c r="L1349" s="316">
        <v>0</v>
      </c>
      <c r="M1349" s="316">
        <v>0</v>
      </c>
      <c r="N1349" s="316">
        <v>0</v>
      </c>
      <c r="O1349" s="316">
        <v>0</v>
      </c>
      <c r="P1349" s="316">
        <v>0</v>
      </c>
      <c r="Q1349" s="316">
        <v>0</v>
      </c>
      <c r="R1349" s="316">
        <v>0</v>
      </c>
      <c r="S1349" s="316">
        <v>0</v>
      </c>
      <c r="T1349" s="316">
        <v>0</v>
      </c>
      <c r="U1349" s="316">
        <v>0</v>
      </c>
      <c r="V1349" s="316">
        <v>0</v>
      </c>
      <c r="W1349" s="316">
        <v>0</v>
      </c>
      <c r="X1349" s="316">
        <v>0</v>
      </c>
      <c r="Y1349" s="316">
        <v>0</v>
      </c>
      <c r="Z1349" s="316">
        <v>0</v>
      </c>
      <c r="AA1349" s="316">
        <v>0</v>
      </c>
      <c r="AB1349" s="316">
        <v>0</v>
      </c>
      <c r="AC1349" s="316">
        <v>0</v>
      </c>
      <c r="AD1349" s="316">
        <v>0</v>
      </c>
      <c r="AE1349" s="316">
        <v>0</v>
      </c>
      <c r="AF1349" s="316">
        <v>0</v>
      </c>
      <c r="AG1349" s="316">
        <v>0</v>
      </c>
      <c r="AH1349" s="316">
        <v>0</v>
      </c>
      <c r="AI1349" s="316">
        <v>0</v>
      </c>
      <c r="AJ1349" s="316">
        <v>0</v>
      </c>
      <c r="AK1349" s="316">
        <v>0</v>
      </c>
      <c r="AL1349" s="316">
        <v>0</v>
      </c>
    </row>
    <row r="1350" spans="1:38">
      <c r="A1350" s="316">
        <v>1953</v>
      </c>
      <c r="B1350" s="316" t="s">
        <v>4063</v>
      </c>
      <c r="C1350" s="316" t="s">
        <v>4071</v>
      </c>
      <c r="D1350" s="316">
        <f t="shared" si="21"/>
        <v>0</v>
      </c>
      <c r="G1350" s="316">
        <v>0</v>
      </c>
      <c r="H1350" s="316">
        <v>0</v>
      </c>
      <c r="I1350" s="316">
        <v>0</v>
      </c>
      <c r="J1350" s="316">
        <v>0</v>
      </c>
      <c r="K1350" s="316">
        <v>0</v>
      </c>
      <c r="L1350" s="316">
        <v>0</v>
      </c>
      <c r="M1350" s="316">
        <v>0</v>
      </c>
      <c r="N1350" s="316">
        <v>0</v>
      </c>
      <c r="O1350" s="316">
        <v>0</v>
      </c>
      <c r="P1350" s="316">
        <v>0</v>
      </c>
      <c r="Q1350" s="316">
        <v>0</v>
      </c>
      <c r="R1350" s="316">
        <v>0</v>
      </c>
      <c r="S1350" s="316">
        <v>0</v>
      </c>
      <c r="T1350" s="316">
        <v>0</v>
      </c>
      <c r="U1350" s="316">
        <v>0</v>
      </c>
      <c r="V1350" s="316">
        <v>0</v>
      </c>
      <c r="W1350" s="316">
        <v>0</v>
      </c>
      <c r="X1350" s="316">
        <v>0</v>
      </c>
      <c r="Y1350" s="316">
        <v>0</v>
      </c>
      <c r="Z1350" s="316">
        <v>0</v>
      </c>
      <c r="AA1350" s="316">
        <v>0</v>
      </c>
      <c r="AB1350" s="316">
        <v>0</v>
      </c>
      <c r="AC1350" s="316">
        <v>0</v>
      </c>
      <c r="AD1350" s="316">
        <v>0</v>
      </c>
      <c r="AE1350" s="316">
        <v>0</v>
      </c>
      <c r="AF1350" s="316">
        <v>0</v>
      </c>
      <c r="AG1350" s="316">
        <v>0</v>
      </c>
      <c r="AH1350" s="316">
        <v>0</v>
      </c>
      <c r="AI1350" s="316">
        <v>0</v>
      </c>
      <c r="AJ1350" s="316">
        <v>0</v>
      </c>
      <c r="AK1350" s="316">
        <v>0</v>
      </c>
      <c r="AL1350" s="316">
        <v>0</v>
      </c>
    </row>
    <row r="1351" spans="1:38">
      <c r="A1351" s="316">
        <v>1954</v>
      </c>
      <c r="B1351" s="316" t="s">
        <v>4063</v>
      </c>
      <c r="C1351" s="316" t="s">
        <v>4072</v>
      </c>
      <c r="D1351" s="316">
        <f t="shared" si="21"/>
        <v>0</v>
      </c>
      <c r="G1351" s="316">
        <v>0</v>
      </c>
      <c r="H1351" s="316">
        <v>0</v>
      </c>
      <c r="I1351" s="316">
        <v>0</v>
      </c>
      <c r="J1351" s="316">
        <v>0</v>
      </c>
      <c r="K1351" s="316">
        <v>0</v>
      </c>
      <c r="L1351" s="316">
        <v>0</v>
      </c>
      <c r="M1351" s="316">
        <v>0</v>
      </c>
      <c r="N1351" s="316">
        <v>0</v>
      </c>
      <c r="O1351" s="316">
        <v>0</v>
      </c>
      <c r="P1351" s="316">
        <v>0</v>
      </c>
      <c r="Q1351" s="316">
        <v>0</v>
      </c>
      <c r="R1351" s="316">
        <v>0</v>
      </c>
      <c r="S1351" s="316">
        <v>0</v>
      </c>
      <c r="T1351" s="316">
        <v>0</v>
      </c>
      <c r="U1351" s="316">
        <v>0</v>
      </c>
      <c r="V1351" s="316">
        <v>0</v>
      </c>
      <c r="W1351" s="316">
        <v>0</v>
      </c>
      <c r="X1351" s="316">
        <v>0</v>
      </c>
      <c r="Y1351" s="316">
        <v>0</v>
      </c>
      <c r="Z1351" s="316">
        <v>0</v>
      </c>
      <c r="AA1351" s="316">
        <v>0</v>
      </c>
      <c r="AB1351" s="316">
        <v>0</v>
      </c>
      <c r="AC1351" s="316">
        <v>0</v>
      </c>
      <c r="AD1351" s="316">
        <v>0</v>
      </c>
      <c r="AE1351" s="316">
        <v>0</v>
      </c>
      <c r="AF1351" s="316">
        <v>0</v>
      </c>
      <c r="AG1351" s="316">
        <v>0</v>
      </c>
      <c r="AH1351" s="316">
        <v>0</v>
      </c>
      <c r="AI1351" s="316">
        <v>0</v>
      </c>
      <c r="AJ1351" s="316">
        <v>0</v>
      </c>
      <c r="AK1351" s="316">
        <v>0</v>
      </c>
      <c r="AL1351" s="316">
        <v>0</v>
      </c>
    </row>
    <row r="1352" spans="1:38">
      <c r="A1352" s="316">
        <v>1955</v>
      </c>
      <c r="B1352" s="316" t="s">
        <v>4063</v>
      </c>
      <c r="C1352" s="316" t="s">
        <v>4073</v>
      </c>
      <c r="D1352" s="316">
        <f t="shared" si="21"/>
        <v>0</v>
      </c>
      <c r="G1352" s="316">
        <v>0</v>
      </c>
      <c r="H1352" s="316">
        <v>0</v>
      </c>
      <c r="I1352" s="316">
        <v>0</v>
      </c>
      <c r="J1352" s="316">
        <v>0</v>
      </c>
      <c r="K1352" s="316">
        <v>0</v>
      </c>
      <c r="L1352" s="316">
        <v>0</v>
      </c>
      <c r="M1352" s="316">
        <v>0</v>
      </c>
      <c r="N1352" s="316">
        <v>0</v>
      </c>
      <c r="O1352" s="316">
        <v>0</v>
      </c>
      <c r="P1352" s="316">
        <v>0</v>
      </c>
      <c r="Q1352" s="316">
        <v>0</v>
      </c>
      <c r="R1352" s="316">
        <v>0</v>
      </c>
      <c r="S1352" s="316">
        <v>0</v>
      </c>
      <c r="T1352" s="316">
        <v>0</v>
      </c>
      <c r="U1352" s="316">
        <v>0</v>
      </c>
      <c r="V1352" s="316">
        <v>0</v>
      </c>
      <c r="W1352" s="316">
        <v>0</v>
      </c>
      <c r="X1352" s="316">
        <v>0</v>
      </c>
      <c r="Y1352" s="316">
        <v>0</v>
      </c>
      <c r="Z1352" s="316">
        <v>0</v>
      </c>
      <c r="AA1352" s="316">
        <v>0</v>
      </c>
      <c r="AB1352" s="316">
        <v>0</v>
      </c>
      <c r="AC1352" s="316">
        <v>0</v>
      </c>
      <c r="AD1352" s="316">
        <v>0</v>
      </c>
      <c r="AE1352" s="316">
        <v>0</v>
      </c>
      <c r="AF1352" s="316">
        <v>0</v>
      </c>
      <c r="AG1352" s="316">
        <v>0</v>
      </c>
      <c r="AH1352" s="316">
        <v>0</v>
      </c>
      <c r="AI1352" s="316">
        <v>0</v>
      </c>
      <c r="AJ1352" s="316">
        <v>0</v>
      </c>
      <c r="AK1352" s="316">
        <v>0</v>
      </c>
      <c r="AL1352" s="316">
        <v>0</v>
      </c>
    </row>
    <row r="1353" spans="1:38">
      <c r="A1353" s="316">
        <v>1956</v>
      </c>
      <c r="B1353" s="316" t="s">
        <v>4063</v>
      </c>
      <c r="C1353" s="316" t="s">
        <v>4074</v>
      </c>
      <c r="D1353" s="316">
        <f t="shared" si="21"/>
        <v>0</v>
      </c>
      <c r="G1353" s="316">
        <v>0</v>
      </c>
      <c r="H1353" s="316">
        <v>0</v>
      </c>
      <c r="I1353" s="316">
        <v>0</v>
      </c>
      <c r="J1353" s="316">
        <v>0</v>
      </c>
      <c r="K1353" s="316">
        <v>0</v>
      </c>
      <c r="L1353" s="316">
        <v>0</v>
      </c>
      <c r="M1353" s="316">
        <v>0</v>
      </c>
      <c r="N1353" s="316">
        <v>0</v>
      </c>
      <c r="O1353" s="316">
        <v>0</v>
      </c>
      <c r="P1353" s="316">
        <v>0</v>
      </c>
      <c r="Q1353" s="316">
        <v>0</v>
      </c>
      <c r="R1353" s="316">
        <v>0</v>
      </c>
      <c r="S1353" s="316">
        <v>0</v>
      </c>
      <c r="T1353" s="316">
        <v>0</v>
      </c>
      <c r="U1353" s="316">
        <v>0</v>
      </c>
      <c r="V1353" s="316">
        <v>0</v>
      </c>
      <c r="W1353" s="316">
        <v>0</v>
      </c>
      <c r="X1353" s="316">
        <v>0</v>
      </c>
      <c r="Y1353" s="316">
        <v>0</v>
      </c>
      <c r="Z1353" s="316">
        <v>0</v>
      </c>
      <c r="AA1353" s="316">
        <v>0</v>
      </c>
      <c r="AB1353" s="316">
        <v>0</v>
      </c>
      <c r="AC1353" s="316">
        <v>0</v>
      </c>
      <c r="AD1353" s="316">
        <v>0</v>
      </c>
      <c r="AE1353" s="316">
        <v>0</v>
      </c>
      <c r="AF1353" s="316">
        <v>0</v>
      </c>
      <c r="AG1353" s="316">
        <v>0</v>
      </c>
      <c r="AH1353" s="316">
        <v>0</v>
      </c>
      <c r="AI1353" s="316">
        <v>0</v>
      </c>
      <c r="AJ1353" s="316">
        <v>0</v>
      </c>
      <c r="AK1353" s="316">
        <v>0</v>
      </c>
      <c r="AL1353" s="316">
        <v>0</v>
      </c>
    </row>
    <row r="1354" spans="1:38">
      <c r="A1354" s="316">
        <v>1957</v>
      </c>
      <c r="B1354" s="316" t="s">
        <v>4063</v>
      </c>
      <c r="C1354" s="316" t="s">
        <v>4075</v>
      </c>
      <c r="D1354" s="316">
        <f t="shared" si="21"/>
        <v>0</v>
      </c>
      <c r="G1354" s="316">
        <v>0</v>
      </c>
      <c r="H1354" s="316">
        <v>0</v>
      </c>
      <c r="I1354" s="316">
        <v>0</v>
      </c>
      <c r="J1354" s="316">
        <v>0</v>
      </c>
      <c r="K1354" s="316">
        <v>0</v>
      </c>
      <c r="L1354" s="316">
        <v>0</v>
      </c>
      <c r="M1354" s="316">
        <v>0</v>
      </c>
      <c r="N1354" s="316">
        <v>0</v>
      </c>
      <c r="O1354" s="316">
        <v>0</v>
      </c>
      <c r="P1354" s="316">
        <v>0</v>
      </c>
      <c r="Q1354" s="316">
        <v>0</v>
      </c>
      <c r="R1354" s="316">
        <v>0</v>
      </c>
      <c r="S1354" s="316">
        <v>0</v>
      </c>
      <c r="T1354" s="316">
        <v>0</v>
      </c>
      <c r="U1354" s="316">
        <v>0</v>
      </c>
      <c r="V1354" s="316">
        <v>0</v>
      </c>
      <c r="W1354" s="316">
        <v>0</v>
      </c>
      <c r="X1354" s="316">
        <v>0</v>
      </c>
      <c r="Y1354" s="316">
        <v>0</v>
      </c>
      <c r="Z1354" s="316">
        <v>0</v>
      </c>
      <c r="AA1354" s="316">
        <v>0</v>
      </c>
      <c r="AB1354" s="316">
        <v>0</v>
      </c>
      <c r="AC1354" s="316">
        <v>0</v>
      </c>
      <c r="AD1354" s="316">
        <v>0</v>
      </c>
      <c r="AE1354" s="316">
        <v>0</v>
      </c>
      <c r="AF1354" s="316">
        <v>0</v>
      </c>
      <c r="AG1354" s="316">
        <v>0</v>
      </c>
      <c r="AH1354" s="316">
        <v>0</v>
      </c>
      <c r="AI1354" s="316">
        <v>0</v>
      </c>
      <c r="AJ1354" s="316">
        <v>0</v>
      </c>
      <c r="AK1354" s="316">
        <v>0</v>
      </c>
      <c r="AL1354" s="316">
        <v>0</v>
      </c>
    </row>
    <row r="1355" spans="1:38">
      <c r="A1355" s="316">
        <v>1958</v>
      </c>
      <c r="B1355" s="316" t="s">
        <v>4063</v>
      </c>
      <c r="C1355" s="316" t="s">
        <v>4076</v>
      </c>
      <c r="D1355" s="316">
        <f t="shared" si="21"/>
        <v>0</v>
      </c>
      <c r="G1355" s="316">
        <v>0</v>
      </c>
      <c r="H1355" s="316">
        <v>0</v>
      </c>
      <c r="I1355" s="316">
        <v>0</v>
      </c>
      <c r="J1355" s="316">
        <v>0</v>
      </c>
      <c r="K1355" s="316">
        <v>0</v>
      </c>
      <c r="L1355" s="316">
        <v>0</v>
      </c>
      <c r="M1355" s="316">
        <v>0</v>
      </c>
      <c r="N1355" s="316">
        <v>0</v>
      </c>
      <c r="O1355" s="316">
        <v>0</v>
      </c>
      <c r="P1355" s="316">
        <v>0</v>
      </c>
      <c r="Q1355" s="316">
        <v>0</v>
      </c>
      <c r="R1355" s="316">
        <v>0</v>
      </c>
      <c r="S1355" s="316">
        <v>0</v>
      </c>
      <c r="T1355" s="316">
        <v>0</v>
      </c>
      <c r="U1355" s="316">
        <v>0</v>
      </c>
      <c r="V1355" s="316">
        <v>0</v>
      </c>
      <c r="W1355" s="316">
        <v>0</v>
      </c>
      <c r="X1355" s="316">
        <v>0</v>
      </c>
      <c r="Y1355" s="316">
        <v>0</v>
      </c>
      <c r="Z1355" s="316">
        <v>0</v>
      </c>
      <c r="AA1355" s="316">
        <v>0</v>
      </c>
      <c r="AB1355" s="316">
        <v>0</v>
      </c>
      <c r="AC1355" s="316">
        <v>0</v>
      </c>
      <c r="AD1355" s="316">
        <v>0</v>
      </c>
      <c r="AE1355" s="316">
        <v>0</v>
      </c>
      <c r="AF1355" s="316">
        <v>0</v>
      </c>
      <c r="AG1355" s="316">
        <v>0</v>
      </c>
      <c r="AH1355" s="316">
        <v>0</v>
      </c>
      <c r="AI1355" s="316">
        <v>0</v>
      </c>
      <c r="AJ1355" s="316">
        <v>0</v>
      </c>
      <c r="AK1355" s="316">
        <v>0</v>
      </c>
      <c r="AL1355" s="316">
        <v>0</v>
      </c>
    </row>
    <row r="1356" spans="1:38">
      <c r="A1356" s="316">
        <v>1959</v>
      </c>
      <c r="B1356" s="316" t="s">
        <v>4063</v>
      </c>
      <c r="C1356" s="316" t="s">
        <v>4077</v>
      </c>
      <c r="D1356" s="316">
        <f t="shared" si="21"/>
        <v>0</v>
      </c>
      <c r="G1356" s="316">
        <v>0</v>
      </c>
      <c r="H1356" s="316">
        <v>0</v>
      </c>
      <c r="I1356" s="316">
        <v>0</v>
      </c>
      <c r="J1356" s="316">
        <v>0</v>
      </c>
      <c r="K1356" s="316">
        <v>0</v>
      </c>
      <c r="L1356" s="316">
        <v>0</v>
      </c>
      <c r="M1356" s="316">
        <v>0</v>
      </c>
      <c r="N1356" s="316">
        <v>0</v>
      </c>
      <c r="O1356" s="316">
        <v>0</v>
      </c>
      <c r="P1356" s="316">
        <v>0</v>
      </c>
      <c r="Q1356" s="316">
        <v>0</v>
      </c>
      <c r="R1356" s="316">
        <v>0</v>
      </c>
      <c r="S1356" s="316">
        <v>0</v>
      </c>
      <c r="T1356" s="316">
        <v>0</v>
      </c>
      <c r="U1356" s="316">
        <v>0</v>
      </c>
      <c r="V1356" s="316">
        <v>0</v>
      </c>
      <c r="W1356" s="316">
        <v>0</v>
      </c>
      <c r="X1356" s="316">
        <v>0</v>
      </c>
      <c r="Y1356" s="316">
        <v>0</v>
      </c>
      <c r="Z1356" s="316">
        <v>0</v>
      </c>
      <c r="AA1356" s="316">
        <v>0</v>
      </c>
      <c r="AB1356" s="316">
        <v>0</v>
      </c>
      <c r="AC1356" s="316">
        <v>0</v>
      </c>
      <c r="AD1356" s="316">
        <v>0</v>
      </c>
      <c r="AE1356" s="316">
        <v>0</v>
      </c>
      <c r="AF1356" s="316">
        <v>0</v>
      </c>
      <c r="AG1356" s="316">
        <v>0</v>
      </c>
      <c r="AH1356" s="316">
        <v>0</v>
      </c>
      <c r="AI1356" s="316">
        <v>0</v>
      </c>
      <c r="AJ1356" s="316">
        <v>0</v>
      </c>
      <c r="AK1356" s="316">
        <v>0</v>
      </c>
      <c r="AL1356" s="316">
        <v>0</v>
      </c>
    </row>
    <row r="1357" spans="1:38">
      <c r="A1357" s="316">
        <v>1960</v>
      </c>
      <c r="B1357" s="316" t="s">
        <v>4063</v>
      </c>
      <c r="C1357" s="316" t="s">
        <v>4078</v>
      </c>
      <c r="D1357" s="316">
        <f t="shared" si="21"/>
        <v>0</v>
      </c>
      <c r="G1357" s="316">
        <v>0</v>
      </c>
      <c r="H1357" s="316">
        <v>0</v>
      </c>
      <c r="I1357" s="316">
        <v>0</v>
      </c>
      <c r="J1357" s="316">
        <v>0</v>
      </c>
      <c r="K1357" s="316">
        <v>0</v>
      </c>
      <c r="L1357" s="316">
        <v>0</v>
      </c>
      <c r="M1357" s="316">
        <v>0</v>
      </c>
      <c r="N1357" s="316">
        <v>0</v>
      </c>
      <c r="O1357" s="316">
        <v>0</v>
      </c>
      <c r="P1357" s="316">
        <v>0</v>
      </c>
      <c r="Q1357" s="316">
        <v>0</v>
      </c>
      <c r="R1357" s="316">
        <v>0</v>
      </c>
      <c r="S1357" s="316">
        <v>0</v>
      </c>
      <c r="T1357" s="316">
        <v>0</v>
      </c>
      <c r="U1357" s="316">
        <v>0</v>
      </c>
      <c r="V1357" s="316">
        <v>0</v>
      </c>
      <c r="W1357" s="316">
        <v>0</v>
      </c>
      <c r="X1357" s="316">
        <v>0</v>
      </c>
      <c r="Y1357" s="316">
        <v>0</v>
      </c>
      <c r="Z1357" s="316">
        <v>0</v>
      </c>
      <c r="AA1357" s="316">
        <v>0</v>
      </c>
      <c r="AB1357" s="316">
        <v>0</v>
      </c>
      <c r="AC1357" s="316">
        <v>0</v>
      </c>
      <c r="AD1357" s="316">
        <v>0</v>
      </c>
      <c r="AE1357" s="316">
        <v>0</v>
      </c>
      <c r="AF1357" s="316">
        <v>0</v>
      </c>
      <c r="AG1357" s="316">
        <v>0</v>
      </c>
      <c r="AH1357" s="316">
        <v>0</v>
      </c>
      <c r="AI1357" s="316">
        <v>0</v>
      </c>
      <c r="AJ1357" s="316">
        <v>0</v>
      </c>
      <c r="AK1357" s="316">
        <v>0</v>
      </c>
      <c r="AL1357" s="316">
        <v>0</v>
      </c>
    </row>
    <row r="1358" spans="1:38">
      <c r="A1358" s="316">
        <v>1961</v>
      </c>
      <c r="B1358" s="316" t="s">
        <v>4063</v>
      </c>
      <c r="C1358" s="316" t="s">
        <v>4079</v>
      </c>
      <c r="D1358" s="316">
        <f t="shared" si="21"/>
        <v>0</v>
      </c>
      <c r="G1358" s="316">
        <v>0</v>
      </c>
      <c r="H1358" s="316">
        <v>0</v>
      </c>
      <c r="I1358" s="316">
        <v>0</v>
      </c>
      <c r="J1358" s="316">
        <v>0</v>
      </c>
      <c r="K1358" s="316">
        <v>0</v>
      </c>
      <c r="L1358" s="316">
        <v>0</v>
      </c>
      <c r="M1358" s="316">
        <v>0</v>
      </c>
      <c r="N1358" s="316">
        <v>0</v>
      </c>
      <c r="O1358" s="316">
        <v>0</v>
      </c>
      <c r="P1358" s="316">
        <v>0</v>
      </c>
      <c r="Q1358" s="316">
        <v>0</v>
      </c>
      <c r="R1358" s="316">
        <v>0</v>
      </c>
      <c r="S1358" s="316">
        <v>0</v>
      </c>
      <c r="T1358" s="316">
        <v>0</v>
      </c>
      <c r="U1358" s="316">
        <v>0</v>
      </c>
      <c r="V1358" s="316">
        <v>0</v>
      </c>
      <c r="W1358" s="316">
        <v>0</v>
      </c>
      <c r="X1358" s="316">
        <v>0</v>
      </c>
      <c r="Y1358" s="316">
        <v>0</v>
      </c>
      <c r="Z1358" s="316">
        <v>0</v>
      </c>
      <c r="AA1358" s="316">
        <v>0</v>
      </c>
      <c r="AB1358" s="316">
        <v>0</v>
      </c>
      <c r="AC1358" s="316">
        <v>0</v>
      </c>
      <c r="AD1358" s="316">
        <v>0</v>
      </c>
      <c r="AE1358" s="316">
        <v>0</v>
      </c>
      <c r="AF1358" s="316">
        <v>0</v>
      </c>
      <c r="AG1358" s="316">
        <v>0</v>
      </c>
      <c r="AH1358" s="316">
        <v>0</v>
      </c>
      <c r="AI1358" s="316">
        <v>0</v>
      </c>
      <c r="AJ1358" s="316">
        <v>0</v>
      </c>
      <c r="AK1358" s="316">
        <v>0</v>
      </c>
      <c r="AL1358" s="316">
        <v>0</v>
      </c>
    </row>
    <row r="1359" spans="1:38">
      <c r="A1359" s="316">
        <v>1962</v>
      </c>
      <c r="B1359" s="316" t="s">
        <v>4063</v>
      </c>
      <c r="C1359" s="316" t="s">
        <v>4080</v>
      </c>
      <c r="D1359" s="316">
        <f t="shared" si="21"/>
        <v>0</v>
      </c>
      <c r="G1359" s="316">
        <v>0</v>
      </c>
      <c r="H1359" s="316">
        <v>0</v>
      </c>
      <c r="I1359" s="316">
        <v>0</v>
      </c>
      <c r="J1359" s="316">
        <v>0</v>
      </c>
      <c r="K1359" s="316">
        <v>0</v>
      </c>
      <c r="L1359" s="316">
        <v>0</v>
      </c>
      <c r="M1359" s="316">
        <v>0</v>
      </c>
      <c r="N1359" s="316">
        <v>0</v>
      </c>
      <c r="O1359" s="316">
        <v>0</v>
      </c>
      <c r="P1359" s="316">
        <v>0</v>
      </c>
      <c r="Q1359" s="316">
        <v>0</v>
      </c>
      <c r="R1359" s="316">
        <v>0</v>
      </c>
      <c r="S1359" s="316">
        <v>0</v>
      </c>
      <c r="T1359" s="316">
        <v>0</v>
      </c>
      <c r="U1359" s="316">
        <v>0</v>
      </c>
      <c r="V1359" s="316">
        <v>0</v>
      </c>
      <c r="W1359" s="316">
        <v>0</v>
      </c>
      <c r="X1359" s="316">
        <v>0</v>
      </c>
      <c r="Y1359" s="316">
        <v>0</v>
      </c>
      <c r="Z1359" s="316">
        <v>0</v>
      </c>
      <c r="AA1359" s="316">
        <v>0</v>
      </c>
      <c r="AB1359" s="316">
        <v>0</v>
      </c>
      <c r="AC1359" s="316">
        <v>0</v>
      </c>
      <c r="AD1359" s="316">
        <v>0</v>
      </c>
      <c r="AE1359" s="316">
        <v>0</v>
      </c>
      <c r="AF1359" s="316">
        <v>0</v>
      </c>
      <c r="AG1359" s="316">
        <v>0</v>
      </c>
      <c r="AH1359" s="316">
        <v>0</v>
      </c>
      <c r="AI1359" s="316">
        <v>0</v>
      </c>
      <c r="AJ1359" s="316">
        <v>0</v>
      </c>
      <c r="AK1359" s="316">
        <v>0</v>
      </c>
      <c r="AL1359" s="316">
        <v>0</v>
      </c>
    </row>
    <row r="1360" spans="1:38">
      <c r="A1360" s="316">
        <v>1963</v>
      </c>
      <c r="B1360" s="316" t="s">
        <v>4063</v>
      </c>
      <c r="C1360" s="316" t="s">
        <v>4081</v>
      </c>
      <c r="D1360" s="316">
        <f t="shared" si="21"/>
        <v>0</v>
      </c>
      <c r="G1360" s="316">
        <v>0</v>
      </c>
      <c r="H1360" s="316">
        <v>0</v>
      </c>
      <c r="I1360" s="316">
        <v>0</v>
      </c>
      <c r="J1360" s="316">
        <v>0</v>
      </c>
      <c r="K1360" s="316">
        <v>0</v>
      </c>
      <c r="L1360" s="316">
        <v>0</v>
      </c>
      <c r="M1360" s="316">
        <v>0</v>
      </c>
      <c r="N1360" s="316">
        <v>0</v>
      </c>
      <c r="O1360" s="316">
        <v>0</v>
      </c>
      <c r="P1360" s="316">
        <v>0</v>
      </c>
      <c r="Q1360" s="316">
        <v>0</v>
      </c>
      <c r="R1360" s="316">
        <v>0</v>
      </c>
      <c r="S1360" s="316">
        <v>0</v>
      </c>
      <c r="T1360" s="316">
        <v>0</v>
      </c>
      <c r="U1360" s="316">
        <v>0</v>
      </c>
      <c r="V1360" s="316">
        <v>0</v>
      </c>
      <c r="W1360" s="316">
        <v>0</v>
      </c>
      <c r="X1360" s="316">
        <v>0</v>
      </c>
      <c r="Y1360" s="316">
        <v>0</v>
      </c>
      <c r="Z1360" s="316">
        <v>0</v>
      </c>
      <c r="AA1360" s="316">
        <v>0</v>
      </c>
      <c r="AB1360" s="316">
        <v>0</v>
      </c>
      <c r="AC1360" s="316">
        <v>0</v>
      </c>
      <c r="AD1360" s="316">
        <v>0</v>
      </c>
      <c r="AE1360" s="316">
        <v>0</v>
      </c>
      <c r="AF1360" s="316">
        <v>0</v>
      </c>
      <c r="AG1360" s="316">
        <v>0</v>
      </c>
      <c r="AH1360" s="316">
        <v>0</v>
      </c>
      <c r="AI1360" s="316">
        <v>0</v>
      </c>
      <c r="AJ1360" s="316">
        <v>0</v>
      </c>
      <c r="AK1360" s="316">
        <v>0</v>
      </c>
      <c r="AL1360" s="316">
        <v>0</v>
      </c>
    </row>
    <row r="1361" spans="1:38">
      <c r="A1361" s="316">
        <v>1964</v>
      </c>
      <c r="B1361" s="316" t="s">
        <v>4063</v>
      </c>
      <c r="C1361" s="316" t="s">
        <v>4082</v>
      </c>
      <c r="D1361" s="316">
        <f t="shared" si="21"/>
        <v>0</v>
      </c>
      <c r="G1361" s="316">
        <v>0</v>
      </c>
      <c r="H1361" s="316">
        <v>0</v>
      </c>
      <c r="I1361" s="316">
        <v>0</v>
      </c>
      <c r="J1361" s="316">
        <v>0</v>
      </c>
      <c r="K1361" s="316">
        <v>0</v>
      </c>
      <c r="L1361" s="316">
        <v>0</v>
      </c>
      <c r="M1361" s="316">
        <v>0</v>
      </c>
      <c r="N1361" s="316">
        <v>0</v>
      </c>
      <c r="O1361" s="316">
        <v>0</v>
      </c>
      <c r="P1361" s="316">
        <v>0</v>
      </c>
      <c r="Q1361" s="316">
        <v>0</v>
      </c>
      <c r="R1361" s="316">
        <v>0</v>
      </c>
      <c r="S1361" s="316">
        <v>0</v>
      </c>
      <c r="T1361" s="316">
        <v>0</v>
      </c>
      <c r="U1361" s="316">
        <v>0</v>
      </c>
      <c r="V1361" s="316">
        <v>0</v>
      </c>
      <c r="W1361" s="316">
        <v>0</v>
      </c>
      <c r="X1361" s="316">
        <v>0</v>
      </c>
      <c r="Y1361" s="316">
        <v>0</v>
      </c>
      <c r="Z1361" s="316">
        <v>0</v>
      </c>
      <c r="AA1361" s="316">
        <v>0</v>
      </c>
      <c r="AB1361" s="316">
        <v>0</v>
      </c>
      <c r="AC1361" s="316">
        <v>0</v>
      </c>
      <c r="AD1361" s="316">
        <v>0</v>
      </c>
      <c r="AE1361" s="316">
        <v>0</v>
      </c>
      <c r="AF1361" s="316">
        <v>0</v>
      </c>
      <c r="AG1361" s="316">
        <v>0</v>
      </c>
      <c r="AH1361" s="316">
        <v>0</v>
      </c>
      <c r="AI1361" s="316">
        <v>0</v>
      </c>
      <c r="AJ1361" s="316">
        <v>0</v>
      </c>
      <c r="AK1361" s="316">
        <v>0</v>
      </c>
      <c r="AL1361" s="316">
        <v>0</v>
      </c>
    </row>
    <row r="1362" spans="1:38">
      <c r="A1362" s="316">
        <v>1965</v>
      </c>
      <c r="B1362" s="316" t="s">
        <v>4063</v>
      </c>
      <c r="C1362" s="316" t="s">
        <v>4083</v>
      </c>
      <c r="D1362" s="316">
        <f t="shared" si="21"/>
        <v>0</v>
      </c>
      <c r="G1362" s="316">
        <v>0</v>
      </c>
      <c r="H1362" s="316">
        <v>0</v>
      </c>
      <c r="I1362" s="316">
        <v>0</v>
      </c>
      <c r="J1362" s="316">
        <v>0</v>
      </c>
      <c r="K1362" s="316">
        <v>0</v>
      </c>
      <c r="L1362" s="316">
        <v>0</v>
      </c>
      <c r="M1362" s="316">
        <v>0</v>
      </c>
      <c r="N1362" s="316">
        <v>0</v>
      </c>
      <c r="O1362" s="316">
        <v>0</v>
      </c>
      <c r="P1362" s="316">
        <v>0</v>
      </c>
      <c r="Q1362" s="316">
        <v>0</v>
      </c>
      <c r="R1362" s="316">
        <v>0</v>
      </c>
      <c r="S1362" s="316">
        <v>0</v>
      </c>
      <c r="T1362" s="316">
        <v>0</v>
      </c>
      <c r="U1362" s="316">
        <v>0</v>
      </c>
      <c r="V1362" s="316">
        <v>0</v>
      </c>
      <c r="W1362" s="316">
        <v>0</v>
      </c>
      <c r="X1362" s="316">
        <v>0</v>
      </c>
      <c r="Y1362" s="316">
        <v>0</v>
      </c>
      <c r="Z1362" s="316">
        <v>0</v>
      </c>
      <c r="AA1362" s="316">
        <v>0</v>
      </c>
      <c r="AB1362" s="316">
        <v>0</v>
      </c>
      <c r="AC1362" s="316">
        <v>0</v>
      </c>
      <c r="AD1362" s="316">
        <v>0</v>
      </c>
      <c r="AE1362" s="316">
        <v>0</v>
      </c>
      <c r="AF1362" s="316">
        <v>0</v>
      </c>
      <c r="AG1362" s="316">
        <v>0</v>
      </c>
      <c r="AH1362" s="316">
        <v>0</v>
      </c>
      <c r="AI1362" s="316">
        <v>0</v>
      </c>
      <c r="AJ1362" s="316">
        <v>0</v>
      </c>
      <c r="AK1362" s="316">
        <v>0</v>
      </c>
      <c r="AL1362" s="316">
        <v>0</v>
      </c>
    </row>
    <row r="1363" spans="1:38">
      <c r="A1363" s="316">
        <v>1966</v>
      </c>
      <c r="B1363" s="316" t="s">
        <v>4063</v>
      </c>
      <c r="C1363" s="316" t="s">
        <v>4084</v>
      </c>
      <c r="D1363" s="316">
        <f t="shared" si="21"/>
        <v>0</v>
      </c>
      <c r="G1363" s="316">
        <v>0</v>
      </c>
      <c r="H1363" s="316">
        <v>0</v>
      </c>
      <c r="I1363" s="316">
        <v>0</v>
      </c>
      <c r="J1363" s="316">
        <v>0</v>
      </c>
      <c r="K1363" s="316">
        <v>0</v>
      </c>
      <c r="L1363" s="316">
        <v>0</v>
      </c>
      <c r="M1363" s="316">
        <v>0</v>
      </c>
      <c r="N1363" s="316">
        <v>0</v>
      </c>
      <c r="O1363" s="316">
        <v>0</v>
      </c>
      <c r="P1363" s="316">
        <v>0</v>
      </c>
      <c r="Q1363" s="316">
        <v>0</v>
      </c>
      <c r="R1363" s="316">
        <v>0</v>
      </c>
      <c r="S1363" s="316">
        <v>0</v>
      </c>
      <c r="T1363" s="316">
        <v>0</v>
      </c>
      <c r="U1363" s="316">
        <v>0</v>
      </c>
      <c r="V1363" s="316">
        <v>0</v>
      </c>
      <c r="W1363" s="316">
        <v>0</v>
      </c>
      <c r="X1363" s="316">
        <v>0</v>
      </c>
      <c r="Y1363" s="316">
        <v>0</v>
      </c>
      <c r="Z1363" s="316">
        <v>0</v>
      </c>
      <c r="AA1363" s="316">
        <v>0</v>
      </c>
      <c r="AB1363" s="316">
        <v>0</v>
      </c>
      <c r="AC1363" s="316">
        <v>0</v>
      </c>
      <c r="AD1363" s="316">
        <v>0</v>
      </c>
      <c r="AE1363" s="316">
        <v>0</v>
      </c>
      <c r="AF1363" s="316">
        <v>0</v>
      </c>
      <c r="AG1363" s="316">
        <v>0</v>
      </c>
      <c r="AH1363" s="316">
        <v>0</v>
      </c>
      <c r="AI1363" s="316">
        <v>0</v>
      </c>
      <c r="AJ1363" s="316">
        <v>0</v>
      </c>
      <c r="AK1363" s="316">
        <v>0</v>
      </c>
      <c r="AL1363" s="316">
        <v>0</v>
      </c>
    </row>
    <row r="1364" spans="1:38">
      <c r="A1364" s="316">
        <v>1967</v>
      </c>
      <c r="B1364" s="316" t="s">
        <v>4063</v>
      </c>
      <c r="C1364" s="316" t="s">
        <v>4085</v>
      </c>
      <c r="D1364" s="316">
        <f t="shared" si="21"/>
        <v>0</v>
      </c>
      <c r="G1364" s="316">
        <v>0</v>
      </c>
      <c r="H1364" s="316">
        <v>0</v>
      </c>
      <c r="I1364" s="316">
        <v>0</v>
      </c>
      <c r="J1364" s="316">
        <v>0</v>
      </c>
      <c r="K1364" s="316">
        <v>0</v>
      </c>
      <c r="L1364" s="316">
        <v>0</v>
      </c>
      <c r="M1364" s="316">
        <v>0</v>
      </c>
      <c r="N1364" s="316">
        <v>0</v>
      </c>
      <c r="O1364" s="316">
        <v>0</v>
      </c>
      <c r="P1364" s="316">
        <v>0</v>
      </c>
      <c r="Q1364" s="316">
        <v>0</v>
      </c>
      <c r="R1364" s="316">
        <v>0</v>
      </c>
      <c r="S1364" s="316">
        <v>0</v>
      </c>
      <c r="T1364" s="316">
        <v>0</v>
      </c>
      <c r="U1364" s="316">
        <v>0</v>
      </c>
      <c r="V1364" s="316">
        <v>0</v>
      </c>
      <c r="W1364" s="316">
        <v>0</v>
      </c>
      <c r="X1364" s="316">
        <v>0</v>
      </c>
      <c r="Y1364" s="316">
        <v>0</v>
      </c>
      <c r="Z1364" s="316">
        <v>0</v>
      </c>
      <c r="AA1364" s="316">
        <v>0</v>
      </c>
      <c r="AB1364" s="316">
        <v>0</v>
      </c>
      <c r="AC1364" s="316">
        <v>0</v>
      </c>
      <c r="AD1364" s="316">
        <v>0</v>
      </c>
      <c r="AE1364" s="316">
        <v>0</v>
      </c>
      <c r="AF1364" s="316">
        <v>0</v>
      </c>
      <c r="AG1364" s="316">
        <v>0</v>
      </c>
      <c r="AH1364" s="316">
        <v>0</v>
      </c>
      <c r="AI1364" s="316">
        <v>0</v>
      </c>
      <c r="AJ1364" s="316">
        <v>0</v>
      </c>
      <c r="AK1364" s="316">
        <v>0</v>
      </c>
      <c r="AL1364" s="316">
        <v>0</v>
      </c>
    </row>
    <row r="1365" spans="1:38">
      <c r="A1365" s="316">
        <v>1968</v>
      </c>
      <c r="B1365" s="316" t="s">
        <v>4063</v>
      </c>
      <c r="C1365" s="316" t="s">
        <v>4086</v>
      </c>
      <c r="D1365" s="316">
        <f t="shared" si="21"/>
        <v>0</v>
      </c>
      <c r="G1365" s="316">
        <v>0</v>
      </c>
      <c r="H1365" s="316">
        <v>0</v>
      </c>
      <c r="I1365" s="316">
        <v>0</v>
      </c>
      <c r="J1365" s="316">
        <v>0</v>
      </c>
      <c r="K1365" s="316">
        <v>0</v>
      </c>
      <c r="L1365" s="316">
        <v>0</v>
      </c>
      <c r="M1365" s="316">
        <v>0</v>
      </c>
      <c r="N1365" s="316">
        <v>0</v>
      </c>
      <c r="O1365" s="316">
        <v>0</v>
      </c>
      <c r="P1365" s="316">
        <v>0</v>
      </c>
      <c r="Q1365" s="316">
        <v>0</v>
      </c>
      <c r="R1365" s="316">
        <v>0</v>
      </c>
      <c r="S1365" s="316">
        <v>0</v>
      </c>
      <c r="T1365" s="316">
        <v>0</v>
      </c>
      <c r="U1365" s="316">
        <v>0</v>
      </c>
      <c r="V1365" s="316">
        <v>0</v>
      </c>
      <c r="W1365" s="316">
        <v>0</v>
      </c>
      <c r="X1365" s="316">
        <v>0</v>
      </c>
      <c r="Y1365" s="316">
        <v>0</v>
      </c>
      <c r="Z1365" s="316">
        <v>0</v>
      </c>
      <c r="AA1365" s="316">
        <v>0</v>
      </c>
      <c r="AB1365" s="316">
        <v>0</v>
      </c>
      <c r="AC1365" s="316">
        <v>0</v>
      </c>
      <c r="AD1365" s="316">
        <v>0</v>
      </c>
      <c r="AE1365" s="316">
        <v>0</v>
      </c>
      <c r="AF1365" s="316">
        <v>0</v>
      </c>
      <c r="AG1365" s="316">
        <v>0</v>
      </c>
      <c r="AH1365" s="316">
        <v>0</v>
      </c>
      <c r="AI1365" s="316">
        <v>0</v>
      </c>
      <c r="AJ1365" s="316">
        <v>0</v>
      </c>
      <c r="AK1365" s="316">
        <v>0</v>
      </c>
      <c r="AL1365" s="316">
        <v>0</v>
      </c>
    </row>
    <row r="1366" spans="1:38">
      <c r="A1366" s="316">
        <v>1969</v>
      </c>
      <c r="B1366" s="316" t="s">
        <v>4063</v>
      </c>
      <c r="C1366" s="316" t="s">
        <v>4087</v>
      </c>
      <c r="D1366" s="316">
        <f t="shared" si="21"/>
        <v>0</v>
      </c>
      <c r="G1366" s="316">
        <v>0</v>
      </c>
      <c r="H1366" s="316">
        <v>0</v>
      </c>
      <c r="I1366" s="316">
        <v>0</v>
      </c>
      <c r="J1366" s="316">
        <v>0</v>
      </c>
      <c r="K1366" s="316">
        <v>0</v>
      </c>
      <c r="L1366" s="316">
        <v>0</v>
      </c>
      <c r="M1366" s="316">
        <v>0</v>
      </c>
      <c r="N1366" s="316">
        <v>0</v>
      </c>
      <c r="O1366" s="316">
        <v>0</v>
      </c>
      <c r="P1366" s="316">
        <v>0</v>
      </c>
      <c r="Q1366" s="316">
        <v>0</v>
      </c>
      <c r="R1366" s="316">
        <v>0</v>
      </c>
      <c r="S1366" s="316">
        <v>0</v>
      </c>
      <c r="T1366" s="316">
        <v>0</v>
      </c>
      <c r="U1366" s="316">
        <v>0</v>
      </c>
      <c r="V1366" s="316">
        <v>0</v>
      </c>
      <c r="W1366" s="316">
        <v>0</v>
      </c>
      <c r="X1366" s="316">
        <v>0</v>
      </c>
      <c r="Y1366" s="316">
        <v>0</v>
      </c>
      <c r="Z1366" s="316">
        <v>0</v>
      </c>
      <c r="AA1366" s="316">
        <v>0</v>
      </c>
      <c r="AB1366" s="316">
        <v>0</v>
      </c>
      <c r="AC1366" s="316">
        <v>0</v>
      </c>
      <c r="AD1366" s="316">
        <v>0</v>
      </c>
      <c r="AE1366" s="316">
        <v>0</v>
      </c>
      <c r="AF1366" s="316">
        <v>0</v>
      </c>
      <c r="AG1366" s="316">
        <v>0</v>
      </c>
      <c r="AH1366" s="316">
        <v>0</v>
      </c>
      <c r="AI1366" s="316">
        <v>0</v>
      </c>
      <c r="AJ1366" s="316">
        <v>0</v>
      </c>
      <c r="AK1366" s="316">
        <v>0</v>
      </c>
      <c r="AL1366" s="316">
        <v>0</v>
      </c>
    </row>
    <row r="1367" spans="1:38">
      <c r="A1367" s="316">
        <v>1970</v>
      </c>
      <c r="B1367" s="316" t="s">
        <v>4063</v>
      </c>
      <c r="C1367" s="316" t="s">
        <v>4088</v>
      </c>
      <c r="D1367" s="316">
        <f t="shared" si="21"/>
        <v>0</v>
      </c>
      <c r="G1367" s="316">
        <v>0</v>
      </c>
      <c r="H1367" s="316">
        <v>0</v>
      </c>
      <c r="I1367" s="316">
        <v>0</v>
      </c>
      <c r="J1367" s="316">
        <v>0</v>
      </c>
      <c r="K1367" s="316">
        <v>0</v>
      </c>
      <c r="L1367" s="316">
        <v>0</v>
      </c>
      <c r="M1367" s="316">
        <v>0</v>
      </c>
      <c r="N1367" s="316">
        <v>0</v>
      </c>
      <c r="O1367" s="316">
        <v>0</v>
      </c>
      <c r="P1367" s="316">
        <v>0</v>
      </c>
      <c r="Q1367" s="316">
        <v>0</v>
      </c>
      <c r="R1367" s="316">
        <v>0</v>
      </c>
      <c r="S1367" s="316">
        <v>0</v>
      </c>
      <c r="T1367" s="316">
        <v>0</v>
      </c>
      <c r="U1367" s="316">
        <v>0</v>
      </c>
      <c r="V1367" s="316">
        <v>0</v>
      </c>
      <c r="W1367" s="316">
        <v>0</v>
      </c>
      <c r="X1367" s="316">
        <v>0</v>
      </c>
      <c r="Y1367" s="316">
        <v>0</v>
      </c>
      <c r="Z1367" s="316">
        <v>0</v>
      </c>
      <c r="AA1367" s="316">
        <v>0</v>
      </c>
      <c r="AB1367" s="316">
        <v>0</v>
      </c>
      <c r="AC1367" s="316">
        <v>0</v>
      </c>
      <c r="AD1367" s="316">
        <v>0</v>
      </c>
      <c r="AE1367" s="316">
        <v>0</v>
      </c>
      <c r="AF1367" s="316">
        <v>0</v>
      </c>
      <c r="AG1367" s="316">
        <v>0</v>
      </c>
      <c r="AH1367" s="316">
        <v>0</v>
      </c>
      <c r="AI1367" s="316">
        <v>0</v>
      </c>
      <c r="AJ1367" s="316">
        <v>0</v>
      </c>
      <c r="AK1367" s="316">
        <v>0</v>
      </c>
      <c r="AL1367" s="316">
        <v>0</v>
      </c>
    </row>
    <row r="1368" spans="1:38">
      <c r="A1368" s="316">
        <v>1973</v>
      </c>
      <c r="B1368" s="316" t="s">
        <v>4063</v>
      </c>
      <c r="C1368" s="316" t="s">
        <v>4089</v>
      </c>
      <c r="D1368" s="316">
        <f t="shared" si="21"/>
        <v>0</v>
      </c>
      <c r="G1368" s="316">
        <v>0</v>
      </c>
      <c r="H1368" s="316">
        <v>0</v>
      </c>
      <c r="I1368" s="316">
        <v>0</v>
      </c>
      <c r="J1368" s="316">
        <v>0</v>
      </c>
      <c r="K1368" s="316">
        <v>0</v>
      </c>
      <c r="L1368" s="316">
        <v>0</v>
      </c>
      <c r="M1368" s="316">
        <v>0</v>
      </c>
      <c r="N1368" s="316">
        <v>0</v>
      </c>
      <c r="O1368" s="316">
        <v>0</v>
      </c>
      <c r="P1368" s="316">
        <v>0</v>
      </c>
      <c r="Q1368" s="316">
        <v>0</v>
      </c>
      <c r="R1368" s="316">
        <v>0</v>
      </c>
      <c r="S1368" s="316">
        <v>0</v>
      </c>
      <c r="T1368" s="316">
        <v>0</v>
      </c>
      <c r="U1368" s="316">
        <v>0</v>
      </c>
      <c r="V1368" s="316">
        <v>0</v>
      </c>
      <c r="W1368" s="316">
        <v>0</v>
      </c>
      <c r="X1368" s="316">
        <v>0</v>
      </c>
      <c r="Y1368" s="316">
        <v>0</v>
      </c>
      <c r="Z1368" s="316">
        <v>0</v>
      </c>
      <c r="AA1368" s="316">
        <v>0</v>
      </c>
      <c r="AB1368" s="316">
        <v>0</v>
      </c>
      <c r="AC1368" s="316">
        <v>0</v>
      </c>
      <c r="AD1368" s="316">
        <v>0</v>
      </c>
      <c r="AE1368" s="316">
        <v>0</v>
      </c>
      <c r="AF1368" s="316">
        <v>0</v>
      </c>
      <c r="AG1368" s="316">
        <v>0</v>
      </c>
      <c r="AH1368" s="316">
        <v>0</v>
      </c>
      <c r="AI1368" s="316">
        <v>0</v>
      </c>
      <c r="AJ1368" s="316">
        <v>0</v>
      </c>
      <c r="AK1368" s="316">
        <v>0</v>
      </c>
      <c r="AL1368" s="316">
        <v>0</v>
      </c>
    </row>
    <row r="1369" spans="1:38">
      <c r="A1369" s="316">
        <v>1974</v>
      </c>
      <c r="B1369" s="316" t="s">
        <v>4063</v>
      </c>
      <c r="C1369" s="316" t="s">
        <v>4090</v>
      </c>
      <c r="D1369" s="316">
        <f t="shared" si="21"/>
        <v>0</v>
      </c>
      <c r="G1369" s="316">
        <v>0</v>
      </c>
      <c r="H1369" s="316">
        <v>0</v>
      </c>
      <c r="I1369" s="316">
        <v>0</v>
      </c>
      <c r="J1369" s="316">
        <v>0</v>
      </c>
      <c r="K1369" s="316">
        <v>0</v>
      </c>
      <c r="L1369" s="316">
        <v>0</v>
      </c>
      <c r="M1369" s="316">
        <v>0</v>
      </c>
      <c r="N1369" s="316">
        <v>0</v>
      </c>
      <c r="O1369" s="316">
        <v>0</v>
      </c>
      <c r="P1369" s="316">
        <v>0</v>
      </c>
      <c r="Q1369" s="316">
        <v>0</v>
      </c>
      <c r="R1369" s="316">
        <v>0</v>
      </c>
      <c r="S1369" s="316">
        <v>0</v>
      </c>
      <c r="T1369" s="316">
        <v>0</v>
      </c>
      <c r="U1369" s="316">
        <v>0</v>
      </c>
      <c r="V1369" s="316">
        <v>0</v>
      </c>
      <c r="W1369" s="316">
        <v>0</v>
      </c>
      <c r="X1369" s="316">
        <v>0</v>
      </c>
      <c r="Y1369" s="316">
        <v>0</v>
      </c>
      <c r="Z1369" s="316">
        <v>0</v>
      </c>
      <c r="AA1369" s="316">
        <v>0</v>
      </c>
      <c r="AB1369" s="316">
        <v>0</v>
      </c>
      <c r="AC1369" s="316">
        <v>0</v>
      </c>
      <c r="AD1369" s="316">
        <v>0</v>
      </c>
      <c r="AE1369" s="316">
        <v>0</v>
      </c>
      <c r="AF1369" s="316">
        <v>0</v>
      </c>
      <c r="AG1369" s="316">
        <v>0</v>
      </c>
      <c r="AH1369" s="316">
        <v>0</v>
      </c>
      <c r="AI1369" s="316">
        <v>0</v>
      </c>
      <c r="AJ1369" s="316">
        <v>0</v>
      </c>
      <c r="AK1369" s="316">
        <v>0</v>
      </c>
      <c r="AL1369" s="316">
        <v>0</v>
      </c>
    </row>
    <row r="1370" spans="1:38">
      <c r="A1370" s="316">
        <v>1975</v>
      </c>
      <c r="B1370" s="316" t="s">
        <v>4063</v>
      </c>
      <c r="C1370" s="316" t="s">
        <v>4091</v>
      </c>
      <c r="D1370" s="316">
        <f t="shared" si="21"/>
        <v>0</v>
      </c>
      <c r="G1370" s="316">
        <v>0</v>
      </c>
      <c r="H1370" s="316">
        <v>0</v>
      </c>
      <c r="I1370" s="316">
        <v>0</v>
      </c>
      <c r="J1370" s="316">
        <v>0</v>
      </c>
      <c r="K1370" s="316">
        <v>0</v>
      </c>
      <c r="L1370" s="316">
        <v>0</v>
      </c>
      <c r="M1370" s="316">
        <v>0</v>
      </c>
      <c r="N1370" s="316">
        <v>0</v>
      </c>
      <c r="O1370" s="316">
        <v>0</v>
      </c>
      <c r="P1370" s="316">
        <v>0</v>
      </c>
      <c r="Q1370" s="316">
        <v>0</v>
      </c>
      <c r="R1370" s="316">
        <v>0</v>
      </c>
      <c r="S1370" s="316">
        <v>0</v>
      </c>
      <c r="T1370" s="316">
        <v>0</v>
      </c>
      <c r="U1370" s="316">
        <v>0</v>
      </c>
      <c r="V1370" s="316">
        <v>0</v>
      </c>
      <c r="W1370" s="316">
        <v>0</v>
      </c>
      <c r="X1370" s="316">
        <v>0</v>
      </c>
      <c r="Y1370" s="316">
        <v>0</v>
      </c>
      <c r="Z1370" s="316">
        <v>0</v>
      </c>
      <c r="AA1370" s="316">
        <v>0</v>
      </c>
      <c r="AB1370" s="316">
        <v>0</v>
      </c>
      <c r="AC1370" s="316">
        <v>0</v>
      </c>
      <c r="AD1370" s="316">
        <v>0</v>
      </c>
      <c r="AE1370" s="316">
        <v>0</v>
      </c>
      <c r="AF1370" s="316">
        <v>0</v>
      </c>
      <c r="AG1370" s="316">
        <v>0</v>
      </c>
      <c r="AH1370" s="316">
        <v>0</v>
      </c>
      <c r="AI1370" s="316">
        <v>0</v>
      </c>
      <c r="AJ1370" s="316">
        <v>0</v>
      </c>
      <c r="AK1370" s="316">
        <v>0</v>
      </c>
      <c r="AL1370" s="316">
        <v>0</v>
      </c>
    </row>
    <row r="1371" spans="1:38">
      <c r="A1371" s="316">
        <v>1976</v>
      </c>
      <c r="B1371" s="316" t="s">
        <v>4063</v>
      </c>
      <c r="C1371" s="316" t="s">
        <v>4092</v>
      </c>
      <c r="D1371" s="316">
        <f t="shared" si="21"/>
        <v>0</v>
      </c>
      <c r="G1371" s="316">
        <v>0</v>
      </c>
      <c r="H1371" s="316">
        <v>0</v>
      </c>
      <c r="I1371" s="316">
        <v>0</v>
      </c>
      <c r="J1371" s="316">
        <v>0</v>
      </c>
      <c r="K1371" s="316">
        <v>0</v>
      </c>
      <c r="L1371" s="316">
        <v>0</v>
      </c>
      <c r="M1371" s="316">
        <v>0</v>
      </c>
      <c r="N1371" s="316">
        <v>0</v>
      </c>
      <c r="O1371" s="316">
        <v>0</v>
      </c>
      <c r="P1371" s="316">
        <v>0</v>
      </c>
      <c r="Q1371" s="316">
        <v>0</v>
      </c>
      <c r="R1371" s="316">
        <v>0</v>
      </c>
      <c r="S1371" s="316">
        <v>0</v>
      </c>
      <c r="T1371" s="316">
        <v>0</v>
      </c>
      <c r="U1371" s="316">
        <v>0</v>
      </c>
      <c r="V1371" s="316">
        <v>0</v>
      </c>
      <c r="W1371" s="316">
        <v>0</v>
      </c>
      <c r="X1371" s="316">
        <v>0</v>
      </c>
      <c r="Y1371" s="316">
        <v>0</v>
      </c>
      <c r="Z1371" s="316">
        <v>0</v>
      </c>
      <c r="AA1371" s="316">
        <v>0</v>
      </c>
      <c r="AB1371" s="316">
        <v>0</v>
      </c>
      <c r="AC1371" s="316">
        <v>0</v>
      </c>
      <c r="AD1371" s="316">
        <v>0</v>
      </c>
      <c r="AE1371" s="316">
        <v>0</v>
      </c>
      <c r="AF1371" s="316">
        <v>0</v>
      </c>
      <c r="AG1371" s="316">
        <v>0</v>
      </c>
      <c r="AH1371" s="316">
        <v>0</v>
      </c>
      <c r="AI1371" s="316">
        <v>0</v>
      </c>
      <c r="AJ1371" s="316">
        <v>0</v>
      </c>
      <c r="AK1371" s="316">
        <v>0</v>
      </c>
      <c r="AL1371" s="316">
        <v>0</v>
      </c>
    </row>
    <row r="1372" spans="1:38">
      <c r="A1372" s="316">
        <v>1977</v>
      </c>
      <c r="B1372" s="316" t="s">
        <v>4063</v>
      </c>
      <c r="C1372" s="316" t="s">
        <v>4093</v>
      </c>
      <c r="D1372" s="316">
        <f t="shared" si="21"/>
        <v>100</v>
      </c>
      <c r="G1372" s="316">
        <v>0</v>
      </c>
      <c r="H1372" s="316">
        <v>0</v>
      </c>
      <c r="I1372" s="316">
        <v>0</v>
      </c>
      <c r="J1372" s="316">
        <v>0</v>
      </c>
      <c r="K1372" s="316">
        <v>0</v>
      </c>
      <c r="L1372" s="316">
        <v>0</v>
      </c>
      <c r="M1372" s="316">
        <v>0</v>
      </c>
      <c r="N1372" s="316">
        <v>0</v>
      </c>
      <c r="O1372" s="316">
        <v>0</v>
      </c>
      <c r="P1372" s="316">
        <v>0</v>
      </c>
      <c r="Q1372" s="316">
        <v>0</v>
      </c>
      <c r="R1372" s="316">
        <v>0</v>
      </c>
      <c r="S1372" s="316">
        <v>0</v>
      </c>
      <c r="T1372" s="316">
        <v>100</v>
      </c>
      <c r="U1372" s="316">
        <v>0</v>
      </c>
      <c r="V1372" s="316">
        <v>0</v>
      </c>
      <c r="W1372" s="316">
        <v>0</v>
      </c>
      <c r="X1372" s="316">
        <v>0</v>
      </c>
      <c r="Y1372" s="316">
        <v>0</v>
      </c>
      <c r="Z1372" s="316">
        <v>0</v>
      </c>
      <c r="AA1372" s="316">
        <v>0</v>
      </c>
      <c r="AB1372" s="316">
        <v>0</v>
      </c>
      <c r="AC1372" s="316">
        <v>0</v>
      </c>
      <c r="AD1372" s="316">
        <v>0</v>
      </c>
      <c r="AE1372" s="316">
        <v>0</v>
      </c>
      <c r="AF1372" s="316">
        <v>0</v>
      </c>
      <c r="AG1372" s="316">
        <v>0</v>
      </c>
      <c r="AH1372" s="316">
        <v>0</v>
      </c>
      <c r="AI1372" s="316">
        <v>0</v>
      </c>
      <c r="AJ1372" s="316">
        <v>0</v>
      </c>
      <c r="AK1372" s="316">
        <v>0</v>
      </c>
      <c r="AL1372" s="316">
        <v>100</v>
      </c>
    </row>
    <row r="1373" spans="1:38">
      <c r="A1373" s="316">
        <v>1978</v>
      </c>
      <c r="B1373" s="316" t="s">
        <v>4063</v>
      </c>
      <c r="C1373" s="316" t="s">
        <v>4094</v>
      </c>
      <c r="D1373" s="316">
        <f t="shared" si="21"/>
        <v>0</v>
      </c>
      <c r="G1373" s="316">
        <v>0</v>
      </c>
      <c r="H1373" s="316">
        <v>0</v>
      </c>
      <c r="I1373" s="316">
        <v>0</v>
      </c>
      <c r="J1373" s="316">
        <v>0</v>
      </c>
      <c r="K1373" s="316">
        <v>0</v>
      </c>
      <c r="L1373" s="316">
        <v>0</v>
      </c>
      <c r="M1373" s="316">
        <v>0</v>
      </c>
      <c r="N1373" s="316">
        <v>0</v>
      </c>
      <c r="O1373" s="316">
        <v>0</v>
      </c>
      <c r="P1373" s="316">
        <v>0</v>
      </c>
      <c r="Q1373" s="316">
        <v>0</v>
      </c>
      <c r="R1373" s="316">
        <v>0</v>
      </c>
      <c r="S1373" s="316">
        <v>0</v>
      </c>
      <c r="T1373" s="316">
        <v>0</v>
      </c>
      <c r="U1373" s="316">
        <v>0</v>
      </c>
      <c r="V1373" s="316">
        <v>0</v>
      </c>
      <c r="W1373" s="316">
        <v>0</v>
      </c>
      <c r="X1373" s="316">
        <v>0</v>
      </c>
      <c r="Y1373" s="316">
        <v>0</v>
      </c>
      <c r="Z1373" s="316">
        <v>0</v>
      </c>
      <c r="AA1373" s="316">
        <v>0</v>
      </c>
      <c r="AB1373" s="316">
        <v>0</v>
      </c>
      <c r="AC1373" s="316">
        <v>0</v>
      </c>
      <c r="AD1373" s="316">
        <v>0</v>
      </c>
      <c r="AE1373" s="316">
        <v>0</v>
      </c>
      <c r="AF1373" s="316">
        <v>0</v>
      </c>
      <c r="AG1373" s="316">
        <v>0</v>
      </c>
      <c r="AH1373" s="316">
        <v>0</v>
      </c>
      <c r="AI1373" s="316">
        <v>0</v>
      </c>
      <c r="AJ1373" s="316">
        <v>0</v>
      </c>
      <c r="AK1373" s="316">
        <v>0</v>
      </c>
      <c r="AL1373" s="316">
        <v>0</v>
      </c>
    </row>
    <row r="1374" spans="1:38">
      <c r="A1374" s="316">
        <v>1979</v>
      </c>
      <c r="B1374" s="316" t="s">
        <v>4063</v>
      </c>
      <c r="C1374" s="316" t="s">
        <v>4095</v>
      </c>
      <c r="D1374" s="316">
        <f t="shared" si="21"/>
        <v>0</v>
      </c>
      <c r="G1374" s="316">
        <v>0</v>
      </c>
      <c r="H1374" s="316">
        <v>0</v>
      </c>
      <c r="I1374" s="316">
        <v>0</v>
      </c>
      <c r="J1374" s="316">
        <v>0</v>
      </c>
      <c r="K1374" s="316">
        <v>0</v>
      </c>
      <c r="L1374" s="316">
        <v>0</v>
      </c>
      <c r="M1374" s="316">
        <v>0</v>
      </c>
      <c r="N1374" s="316">
        <v>0</v>
      </c>
      <c r="O1374" s="316">
        <v>0</v>
      </c>
      <c r="P1374" s="316">
        <v>0</v>
      </c>
      <c r="Q1374" s="316">
        <v>0</v>
      </c>
      <c r="R1374" s="316">
        <v>0</v>
      </c>
      <c r="S1374" s="316">
        <v>0</v>
      </c>
      <c r="T1374" s="316">
        <v>0</v>
      </c>
      <c r="U1374" s="316">
        <v>0</v>
      </c>
      <c r="V1374" s="316">
        <v>0</v>
      </c>
      <c r="W1374" s="316">
        <v>0</v>
      </c>
      <c r="X1374" s="316">
        <v>0</v>
      </c>
      <c r="Y1374" s="316">
        <v>0</v>
      </c>
      <c r="Z1374" s="316">
        <v>0</v>
      </c>
      <c r="AA1374" s="316">
        <v>0</v>
      </c>
      <c r="AB1374" s="316">
        <v>0</v>
      </c>
      <c r="AC1374" s="316">
        <v>0</v>
      </c>
      <c r="AD1374" s="316">
        <v>0</v>
      </c>
      <c r="AE1374" s="316">
        <v>0</v>
      </c>
      <c r="AF1374" s="316">
        <v>0</v>
      </c>
      <c r="AG1374" s="316">
        <v>0</v>
      </c>
      <c r="AH1374" s="316">
        <v>0</v>
      </c>
      <c r="AI1374" s="316">
        <v>0</v>
      </c>
      <c r="AJ1374" s="316">
        <v>0</v>
      </c>
      <c r="AK1374" s="316">
        <v>0</v>
      </c>
      <c r="AL1374" s="316">
        <v>0</v>
      </c>
    </row>
    <row r="1375" spans="1:38">
      <c r="A1375" s="316">
        <v>1980</v>
      </c>
      <c r="B1375" s="316" t="s">
        <v>4063</v>
      </c>
      <c r="C1375" s="316" t="s">
        <v>4096</v>
      </c>
      <c r="D1375" s="316">
        <f t="shared" si="21"/>
        <v>0</v>
      </c>
      <c r="G1375" s="316">
        <v>0</v>
      </c>
      <c r="H1375" s="316">
        <v>0</v>
      </c>
      <c r="I1375" s="316">
        <v>0</v>
      </c>
      <c r="J1375" s="316">
        <v>0</v>
      </c>
      <c r="K1375" s="316">
        <v>0</v>
      </c>
      <c r="L1375" s="316">
        <v>0</v>
      </c>
      <c r="M1375" s="316">
        <v>0</v>
      </c>
      <c r="N1375" s="316">
        <v>0</v>
      </c>
      <c r="O1375" s="316">
        <v>0</v>
      </c>
      <c r="P1375" s="316">
        <v>0</v>
      </c>
      <c r="Q1375" s="316">
        <v>0</v>
      </c>
      <c r="R1375" s="316">
        <v>0</v>
      </c>
      <c r="S1375" s="316">
        <v>0</v>
      </c>
      <c r="T1375" s="316">
        <v>0</v>
      </c>
      <c r="U1375" s="316">
        <v>0</v>
      </c>
      <c r="V1375" s="316">
        <v>0</v>
      </c>
      <c r="W1375" s="316">
        <v>0</v>
      </c>
      <c r="X1375" s="316">
        <v>0</v>
      </c>
      <c r="Y1375" s="316">
        <v>0</v>
      </c>
      <c r="Z1375" s="316">
        <v>0</v>
      </c>
      <c r="AA1375" s="316">
        <v>0</v>
      </c>
      <c r="AB1375" s="316">
        <v>0</v>
      </c>
      <c r="AC1375" s="316">
        <v>0</v>
      </c>
      <c r="AD1375" s="316">
        <v>0</v>
      </c>
      <c r="AE1375" s="316">
        <v>0</v>
      </c>
      <c r="AF1375" s="316">
        <v>0</v>
      </c>
      <c r="AG1375" s="316">
        <v>0</v>
      </c>
      <c r="AH1375" s="316">
        <v>0</v>
      </c>
      <c r="AI1375" s="316">
        <v>0</v>
      </c>
      <c r="AJ1375" s="316">
        <v>0</v>
      </c>
      <c r="AK1375" s="316">
        <v>0</v>
      </c>
      <c r="AL1375" s="316">
        <v>0</v>
      </c>
    </row>
    <row r="1376" spans="1:38">
      <c r="A1376" s="316">
        <v>1981</v>
      </c>
      <c r="B1376" s="316" t="s">
        <v>4063</v>
      </c>
      <c r="C1376" s="316" t="s">
        <v>4097</v>
      </c>
      <c r="D1376" s="316">
        <f t="shared" si="21"/>
        <v>0</v>
      </c>
      <c r="G1376" s="316">
        <v>0</v>
      </c>
      <c r="H1376" s="316">
        <v>0</v>
      </c>
      <c r="I1376" s="316">
        <v>0</v>
      </c>
      <c r="J1376" s="316">
        <v>0</v>
      </c>
      <c r="K1376" s="316">
        <v>0</v>
      </c>
      <c r="L1376" s="316">
        <v>0</v>
      </c>
      <c r="M1376" s="316">
        <v>0</v>
      </c>
      <c r="N1376" s="316">
        <v>0</v>
      </c>
      <c r="O1376" s="316">
        <v>0</v>
      </c>
      <c r="P1376" s="316">
        <v>0</v>
      </c>
      <c r="Q1376" s="316">
        <v>0</v>
      </c>
      <c r="R1376" s="316">
        <v>0</v>
      </c>
      <c r="S1376" s="316">
        <v>0</v>
      </c>
      <c r="T1376" s="316">
        <v>0</v>
      </c>
      <c r="U1376" s="316">
        <v>0</v>
      </c>
      <c r="V1376" s="316">
        <v>0</v>
      </c>
      <c r="W1376" s="316">
        <v>0</v>
      </c>
      <c r="X1376" s="316">
        <v>0</v>
      </c>
      <c r="Y1376" s="316">
        <v>0</v>
      </c>
      <c r="Z1376" s="316">
        <v>0</v>
      </c>
      <c r="AA1376" s="316">
        <v>0</v>
      </c>
      <c r="AB1376" s="316">
        <v>0</v>
      </c>
      <c r="AC1376" s="316">
        <v>0</v>
      </c>
      <c r="AD1376" s="316">
        <v>0</v>
      </c>
      <c r="AE1376" s="316">
        <v>0</v>
      </c>
      <c r="AF1376" s="316">
        <v>0</v>
      </c>
      <c r="AG1376" s="316">
        <v>0</v>
      </c>
      <c r="AH1376" s="316">
        <v>0</v>
      </c>
      <c r="AI1376" s="316">
        <v>0</v>
      </c>
      <c r="AJ1376" s="316">
        <v>0</v>
      </c>
      <c r="AK1376" s="316">
        <v>0</v>
      </c>
      <c r="AL1376" s="316">
        <v>0</v>
      </c>
    </row>
    <row r="1377" spans="1:38">
      <c r="A1377" s="316">
        <v>1982</v>
      </c>
      <c r="B1377" s="316" t="s">
        <v>4063</v>
      </c>
      <c r="C1377" s="316" t="s">
        <v>4098</v>
      </c>
      <c r="D1377" s="316">
        <f t="shared" si="21"/>
        <v>0</v>
      </c>
      <c r="G1377" s="316">
        <v>0</v>
      </c>
      <c r="H1377" s="316">
        <v>0</v>
      </c>
      <c r="I1377" s="316">
        <v>0</v>
      </c>
      <c r="J1377" s="316">
        <v>0</v>
      </c>
      <c r="K1377" s="316">
        <v>0</v>
      </c>
      <c r="L1377" s="316">
        <v>0</v>
      </c>
      <c r="M1377" s="316">
        <v>0</v>
      </c>
      <c r="N1377" s="316">
        <v>0</v>
      </c>
      <c r="O1377" s="316">
        <v>0</v>
      </c>
      <c r="P1377" s="316">
        <v>0</v>
      </c>
      <c r="Q1377" s="316">
        <v>0</v>
      </c>
      <c r="R1377" s="316">
        <v>0</v>
      </c>
      <c r="S1377" s="316">
        <v>0</v>
      </c>
      <c r="T1377" s="316">
        <v>0</v>
      </c>
      <c r="U1377" s="316">
        <v>0</v>
      </c>
      <c r="V1377" s="316">
        <v>0</v>
      </c>
      <c r="W1377" s="316">
        <v>0</v>
      </c>
      <c r="X1377" s="316">
        <v>0</v>
      </c>
      <c r="Y1377" s="316">
        <v>0</v>
      </c>
      <c r="Z1377" s="316">
        <v>0</v>
      </c>
      <c r="AA1377" s="316">
        <v>0</v>
      </c>
      <c r="AB1377" s="316">
        <v>0</v>
      </c>
      <c r="AC1377" s="316">
        <v>0</v>
      </c>
      <c r="AD1377" s="316">
        <v>0</v>
      </c>
      <c r="AE1377" s="316">
        <v>0</v>
      </c>
      <c r="AF1377" s="316">
        <v>0</v>
      </c>
      <c r="AG1377" s="316">
        <v>0</v>
      </c>
      <c r="AH1377" s="316">
        <v>0</v>
      </c>
      <c r="AI1377" s="316">
        <v>0</v>
      </c>
      <c r="AJ1377" s="316">
        <v>0</v>
      </c>
      <c r="AK1377" s="316">
        <v>0</v>
      </c>
      <c r="AL1377" s="316">
        <v>0</v>
      </c>
    </row>
    <row r="1378" spans="1:38">
      <c r="A1378" s="316">
        <v>1983</v>
      </c>
      <c r="B1378" s="316" t="s">
        <v>4063</v>
      </c>
      <c r="C1378" s="316" t="s">
        <v>4099</v>
      </c>
      <c r="D1378" s="316">
        <f t="shared" si="21"/>
        <v>0</v>
      </c>
      <c r="G1378" s="316">
        <v>0</v>
      </c>
      <c r="H1378" s="316">
        <v>0</v>
      </c>
      <c r="I1378" s="316">
        <v>0</v>
      </c>
      <c r="J1378" s="316">
        <v>0</v>
      </c>
      <c r="K1378" s="316">
        <v>0</v>
      </c>
      <c r="L1378" s="316">
        <v>0</v>
      </c>
      <c r="M1378" s="316">
        <v>0</v>
      </c>
      <c r="N1378" s="316">
        <v>0</v>
      </c>
      <c r="O1378" s="316">
        <v>0</v>
      </c>
      <c r="P1378" s="316">
        <v>0</v>
      </c>
      <c r="Q1378" s="316">
        <v>0</v>
      </c>
      <c r="R1378" s="316">
        <v>0</v>
      </c>
      <c r="S1378" s="316">
        <v>0</v>
      </c>
      <c r="T1378" s="316">
        <v>0</v>
      </c>
      <c r="U1378" s="316">
        <v>0</v>
      </c>
      <c r="V1378" s="316">
        <v>0</v>
      </c>
      <c r="W1378" s="316">
        <v>0</v>
      </c>
      <c r="X1378" s="316">
        <v>0</v>
      </c>
      <c r="Y1378" s="316">
        <v>0</v>
      </c>
      <c r="Z1378" s="316">
        <v>0</v>
      </c>
      <c r="AA1378" s="316">
        <v>0</v>
      </c>
      <c r="AB1378" s="316">
        <v>0</v>
      </c>
      <c r="AC1378" s="316">
        <v>0</v>
      </c>
      <c r="AD1378" s="316">
        <v>0</v>
      </c>
      <c r="AE1378" s="316">
        <v>0</v>
      </c>
      <c r="AF1378" s="316">
        <v>0</v>
      </c>
      <c r="AG1378" s="316">
        <v>0</v>
      </c>
      <c r="AH1378" s="316">
        <v>0</v>
      </c>
      <c r="AI1378" s="316">
        <v>0</v>
      </c>
      <c r="AJ1378" s="316">
        <v>0</v>
      </c>
      <c r="AK1378" s="316">
        <v>0</v>
      </c>
      <c r="AL1378" s="316">
        <v>0</v>
      </c>
    </row>
    <row r="1379" spans="1:38">
      <c r="A1379" s="316">
        <v>1984</v>
      </c>
      <c r="B1379" s="316" t="s">
        <v>4063</v>
      </c>
      <c r="C1379" s="316" t="s">
        <v>4100</v>
      </c>
      <c r="D1379" s="316">
        <f t="shared" si="21"/>
        <v>0</v>
      </c>
      <c r="G1379" s="316">
        <v>0</v>
      </c>
      <c r="H1379" s="316">
        <v>0</v>
      </c>
      <c r="I1379" s="316">
        <v>0</v>
      </c>
      <c r="J1379" s="316">
        <v>0</v>
      </c>
      <c r="K1379" s="316">
        <v>0</v>
      </c>
      <c r="L1379" s="316">
        <v>0</v>
      </c>
      <c r="M1379" s="316">
        <v>0</v>
      </c>
      <c r="N1379" s="316">
        <v>0</v>
      </c>
      <c r="O1379" s="316">
        <v>0</v>
      </c>
      <c r="P1379" s="316">
        <v>0</v>
      </c>
      <c r="Q1379" s="316">
        <v>0</v>
      </c>
      <c r="R1379" s="316">
        <v>0</v>
      </c>
      <c r="S1379" s="316">
        <v>0</v>
      </c>
      <c r="T1379" s="316">
        <v>0</v>
      </c>
      <c r="U1379" s="316">
        <v>0</v>
      </c>
      <c r="V1379" s="316">
        <v>0</v>
      </c>
      <c r="W1379" s="316">
        <v>0</v>
      </c>
      <c r="X1379" s="316">
        <v>0</v>
      </c>
      <c r="Y1379" s="316">
        <v>0</v>
      </c>
      <c r="Z1379" s="316">
        <v>0</v>
      </c>
      <c r="AA1379" s="316">
        <v>0</v>
      </c>
      <c r="AB1379" s="316">
        <v>0</v>
      </c>
      <c r="AC1379" s="316">
        <v>0</v>
      </c>
      <c r="AD1379" s="316">
        <v>0</v>
      </c>
      <c r="AE1379" s="316">
        <v>0</v>
      </c>
      <c r="AF1379" s="316">
        <v>0</v>
      </c>
      <c r="AG1379" s="316">
        <v>0</v>
      </c>
      <c r="AH1379" s="316">
        <v>0</v>
      </c>
      <c r="AI1379" s="316">
        <v>0</v>
      </c>
      <c r="AJ1379" s="316">
        <v>0</v>
      </c>
      <c r="AK1379" s="316">
        <v>0</v>
      </c>
      <c r="AL1379" s="316">
        <v>0</v>
      </c>
    </row>
    <row r="1380" spans="1:38">
      <c r="A1380" s="316">
        <v>1985</v>
      </c>
      <c r="B1380" s="316" t="s">
        <v>4063</v>
      </c>
      <c r="C1380" s="316" t="s">
        <v>4101</v>
      </c>
      <c r="D1380" s="316">
        <f t="shared" si="21"/>
        <v>0</v>
      </c>
      <c r="G1380" s="316">
        <v>0</v>
      </c>
      <c r="H1380" s="316">
        <v>0</v>
      </c>
      <c r="I1380" s="316">
        <v>0</v>
      </c>
      <c r="J1380" s="316">
        <v>0</v>
      </c>
      <c r="K1380" s="316">
        <v>0</v>
      </c>
      <c r="L1380" s="316">
        <v>0</v>
      </c>
      <c r="M1380" s="316">
        <v>0</v>
      </c>
      <c r="N1380" s="316">
        <v>0</v>
      </c>
      <c r="O1380" s="316">
        <v>0</v>
      </c>
      <c r="P1380" s="316">
        <v>0</v>
      </c>
      <c r="Q1380" s="316">
        <v>0</v>
      </c>
      <c r="R1380" s="316">
        <v>0</v>
      </c>
      <c r="S1380" s="316">
        <v>0</v>
      </c>
      <c r="T1380" s="316">
        <v>0</v>
      </c>
      <c r="U1380" s="316">
        <v>0</v>
      </c>
      <c r="V1380" s="316">
        <v>0</v>
      </c>
      <c r="W1380" s="316">
        <v>0</v>
      </c>
      <c r="X1380" s="316">
        <v>0</v>
      </c>
      <c r="Y1380" s="316">
        <v>0</v>
      </c>
      <c r="Z1380" s="316">
        <v>0</v>
      </c>
      <c r="AA1380" s="316">
        <v>0</v>
      </c>
      <c r="AB1380" s="316">
        <v>0</v>
      </c>
      <c r="AC1380" s="316">
        <v>0</v>
      </c>
      <c r="AD1380" s="316">
        <v>0</v>
      </c>
      <c r="AE1380" s="316">
        <v>0</v>
      </c>
      <c r="AF1380" s="316">
        <v>0</v>
      </c>
      <c r="AG1380" s="316">
        <v>0</v>
      </c>
      <c r="AH1380" s="316">
        <v>0</v>
      </c>
      <c r="AI1380" s="316">
        <v>0</v>
      </c>
      <c r="AJ1380" s="316">
        <v>0</v>
      </c>
      <c r="AK1380" s="316">
        <v>0</v>
      </c>
      <c r="AL1380" s="316">
        <v>0</v>
      </c>
    </row>
    <row r="1381" spans="1:38">
      <c r="A1381" s="316">
        <v>1987</v>
      </c>
      <c r="B1381" s="316" t="s">
        <v>4063</v>
      </c>
      <c r="C1381" s="316" t="s">
        <v>4102</v>
      </c>
      <c r="D1381" s="316">
        <f t="shared" si="21"/>
        <v>0</v>
      </c>
      <c r="G1381" s="316">
        <v>0</v>
      </c>
      <c r="H1381" s="316">
        <v>0</v>
      </c>
      <c r="I1381" s="316">
        <v>0</v>
      </c>
      <c r="J1381" s="316">
        <v>0</v>
      </c>
      <c r="K1381" s="316">
        <v>0</v>
      </c>
      <c r="L1381" s="316">
        <v>0</v>
      </c>
      <c r="M1381" s="316">
        <v>0</v>
      </c>
      <c r="N1381" s="316">
        <v>0</v>
      </c>
      <c r="O1381" s="316">
        <v>0</v>
      </c>
      <c r="P1381" s="316">
        <v>0</v>
      </c>
      <c r="Q1381" s="316">
        <v>0</v>
      </c>
      <c r="R1381" s="316">
        <v>0</v>
      </c>
      <c r="S1381" s="316">
        <v>0</v>
      </c>
      <c r="T1381" s="316">
        <v>0</v>
      </c>
      <c r="U1381" s="316">
        <v>0</v>
      </c>
      <c r="V1381" s="316">
        <v>0</v>
      </c>
      <c r="W1381" s="316">
        <v>0</v>
      </c>
      <c r="X1381" s="316">
        <v>0</v>
      </c>
      <c r="Y1381" s="316">
        <v>0</v>
      </c>
      <c r="Z1381" s="316">
        <v>0</v>
      </c>
      <c r="AA1381" s="316">
        <v>0</v>
      </c>
      <c r="AB1381" s="316">
        <v>0</v>
      </c>
      <c r="AC1381" s="316">
        <v>0</v>
      </c>
      <c r="AD1381" s="316">
        <v>0</v>
      </c>
      <c r="AE1381" s="316">
        <v>0</v>
      </c>
      <c r="AF1381" s="316">
        <v>0</v>
      </c>
      <c r="AG1381" s="316">
        <v>0</v>
      </c>
      <c r="AH1381" s="316">
        <v>0</v>
      </c>
      <c r="AI1381" s="316">
        <v>0</v>
      </c>
      <c r="AJ1381" s="316">
        <v>0</v>
      </c>
      <c r="AK1381" s="316">
        <v>0</v>
      </c>
      <c r="AL1381" s="316">
        <v>0</v>
      </c>
    </row>
    <row r="1382" spans="1:38">
      <c r="A1382" s="316">
        <v>1989</v>
      </c>
      <c r="B1382" s="316" t="s">
        <v>4063</v>
      </c>
      <c r="C1382" s="316" t="s">
        <v>4103</v>
      </c>
      <c r="D1382" s="316">
        <f t="shared" si="21"/>
        <v>0</v>
      </c>
      <c r="G1382" s="316">
        <v>0</v>
      </c>
      <c r="H1382" s="316">
        <v>0</v>
      </c>
      <c r="I1382" s="316">
        <v>0</v>
      </c>
      <c r="J1382" s="316">
        <v>0</v>
      </c>
      <c r="K1382" s="316">
        <v>0</v>
      </c>
      <c r="L1382" s="316">
        <v>0</v>
      </c>
      <c r="M1382" s="316">
        <v>0</v>
      </c>
      <c r="N1382" s="316">
        <v>0</v>
      </c>
      <c r="O1382" s="316">
        <v>0</v>
      </c>
      <c r="P1382" s="316">
        <v>0</v>
      </c>
      <c r="Q1382" s="316">
        <v>0</v>
      </c>
      <c r="R1382" s="316">
        <v>0</v>
      </c>
      <c r="S1382" s="316">
        <v>0</v>
      </c>
      <c r="T1382" s="316">
        <v>0</v>
      </c>
      <c r="U1382" s="316">
        <v>0</v>
      </c>
      <c r="V1382" s="316">
        <v>0</v>
      </c>
      <c r="W1382" s="316">
        <v>0</v>
      </c>
      <c r="X1382" s="316">
        <v>0</v>
      </c>
      <c r="Y1382" s="316">
        <v>0</v>
      </c>
      <c r="Z1382" s="316">
        <v>0</v>
      </c>
      <c r="AA1382" s="316">
        <v>0</v>
      </c>
      <c r="AB1382" s="316">
        <v>0</v>
      </c>
      <c r="AC1382" s="316">
        <v>0</v>
      </c>
      <c r="AD1382" s="316">
        <v>0</v>
      </c>
      <c r="AE1382" s="316">
        <v>0</v>
      </c>
      <c r="AF1382" s="316">
        <v>0</v>
      </c>
      <c r="AG1382" s="316">
        <v>0</v>
      </c>
      <c r="AH1382" s="316">
        <v>0</v>
      </c>
      <c r="AI1382" s="316">
        <v>0</v>
      </c>
      <c r="AJ1382" s="316">
        <v>0</v>
      </c>
      <c r="AK1382" s="316">
        <v>0</v>
      </c>
      <c r="AL1382" s="316">
        <v>0</v>
      </c>
    </row>
    <row r="1383" spans="1:38">
      <c r="A1383" s="316">
        <v>1990</v>
      </c>
      <c r="B1383" s="316" t="s">
        <v>4063</v>
      </c>
      <c r="C1383" s="316" t="s">
        <v>4104</v>
      </c>
      <c r="D1383" s="316">
        <f t="shared" si="21"/>
        <v>0</v>
      </c>
      <c r="G1383" s="316">
        <v>0</v>
      </c>
      <c r="H1383" s="316">
        <v>0</v>
      </c>
      <c r="I1383" s="316">
        <v>0</v>
      </c>
      <c r="J1383" s="316">
        <v>0</v>
      </c>
      <c r="K1383" s="316">
        <v>0</v>
      </c>
      <c r="L1383" s="316">
        <v>0</v>
      </c>
      <c r="M1383" s="316">
        <v>0</v>
      </c>
      <c r="N1383" s="316">
        <v>0</v>
      </c>
      <c r="O1383" s="316">
        <v>0</v>
      </c>
      <c r="P1383" s="316">
        <v>0</v>
      </c>
      <c r="Q1383" s="316">
        <v>0</v>
      </c>
      <c r="R1383" s="316">
        <v>0</v>
      </c>
      <c r="S1383" s="316">
        <v>0</v>
      </c>
      <c r="T1383" s="316">
        <v>0</v>
      </c>
      <c r="U1383" s="316">
        <v>0</v>
      </c>
      <c r="V1383" s="316">
        <v>0</v>
      </c>
      <c r="W1383" s="316">
        <v>0</v>
      </c>
      <c r="X1383" s="316">
        <v>0</v>
      </c>
      <c r="Y1383" s="316">
        <v>0</v>
      </c>
      <c r="Z1383" s="316">
        <v>0</v>
      </c>
      <c r="AA1383" s="316">
        <v>0</v>
      </c>
      <c r="AB1383" s="316">
        <v>0</v>
      </c>
      <c r="AC1383" s="316">
        <v>0</v>
      </c>
      <c r="AD1383" s="316">
        <v>0</v>
      </c>
      <c r="AE1383" s="316">
        <v>0</v>
      </c>
      <c r="AF1383" s="316">
        <v>0</v>
      </c>
      <c r="AG1383" s="316">
        <v>0</v>
      </c>
      <c r="AH1383" s="316">
        <v>0</v>
      </c>
      <c r="AI1383" s="316">
        <v>0</v>
      </c>
      <c r="AJ1383" s="316">
        <v>0</v>
      </c>
      <c r="AK1383" s="316">
        <v>0</v>
      </c>
      <c r="AL1383" s="316">
        <v>0</v>
      </c>
    </row>
    <row r="1384" spans="1:38">
      <c r="A1384" s="316">
        <v>1991</v>
      </c>
      <c r="B1384" s="316" t="s">
        <v>4063</v>
      </c>
      <c r="C1384" s="316" t="s">
        <v>4105</v>
      </c>
      <c r="D1384" s="316">
        <f t="shared" si="21"/>
        <v>0</v>
      </c>
      <c r="G1384" s="316">
        <v>0</v>
      </c>
      <c r="H1384" s="316">
        <v>0</v>
      </c>
      <c r="I1384" s="316">
        <v>0</v>
      </c>
      <c r="J1384" s="316">
        <v>0</v>
      </c>
      <c r="K1384" s="316">
        <v>0</v>
      </c>
      <c r="L1384" s="316">
        <v>0</v>
      </c>
      <c r="M1384" s="316">
        <v>0</v>
      </c>
      <c r="N1384" s="316">
        <v>0</v>
      </c>
      <c r="O1384" s="316">
        <v>0</v>
      </c>
      <c r="P1384" s="316">
        <v>0</v>
      </c>
      <c r="Q1384" s="316">
        <v>0</v>
      </c>
      <c r="R1384" s="316">
        <v>0</v>
      </c>
      <c r="S1384" s="316">
        <v>0</v>
      </c>
      <c r="T1384" s="316">
        <v>0</v>
      </c>
      <c r="U1384" s="316">
        <v>0</v>
      </c>
      <c r="V1384" s="316">
        <v>0</v>
      </c>
      <c r="W1384" s="316">
        <v>0</v>
      </c>
      <c r="X1384" s="316">
        <v>0</v>
      </c>
      <c r="Y1384" s="316">
        <v>0</v>
      </c>
      <c r="Z1384" s="316">
        <v>0</v>
      </c>
      <c r="AA1384" s="316">
        <v>0</v>
      </c>
      <c r="AB1384" s="316">
        <v>0</v>
      </c>
      <c r="AC1384" s="316">
        <v>0</v>
      </c>
      <c r="AD1384" s="316">
        <v>0</v>
      </c>
      <c r="AE1384" s="316">
        <v>0</v>
      </c>
      <c r="AF1384" s="316">
        <v>0</v>
      </c>
      <c r="AG1384" s="316">
        <v>0</v>
      </c>
      <c r="AH1384" s="316">
        <v>0</v>
      </c>
      <c r="AI1384" s="316">
        <v>0</v>
      </c>
      <c r="AJ1384" s="316">
        <v>0</v>
      </c>
      <c r="AK1384" s="316">
        <v>0</v>
      </c>
      <c r="AL1384" s="316">
        <v>0</v>
      </c>
    </row>
    <row r="1385" spans="1:38">
      <c r="A1385" s="316">
        <v>1992</v>
      </c>
      <c r="B1385" s="316" t="s">
        <v>4063</v>
      </c>
      <c r="C1385" s="316" t="s">
        <v>4106</v>
      </c>
      <c r="D1385" s="316">
        <f t="shared" si="21"/>
        <v>0</v>
      </c>
      <c r="G1385" s="316">
        <v>0</v>
      </c>
      <c r="H1385" s="316">
        <v>0</v>
      </c>
      <c r="I1385" s="316">
        <v>0</v>
      </c>
      <c r="J1385" s="316">
        <v>0</v>
      </c>
      <c r="K1385" s="316">
        <v>0</v>
      </c>
      <c r="L1385" s="316">
        <v>0</v>
      </c>
      <c r="M1385" s="316">
        <v>0</v>
      </c>
      <c r="N1385" s="316">
        <v>0</v>
      </c>
      <c r="O1385" s="316">
        <v>0</v>
      </c>
      <c r="P1385" s="316">
        <v>0</v>
      </c>
      <c r="Q1385" s="316">
        <v>0</v>
      </c>
      <c r="R1385" s="316">
        <v>0</v>
      </c>
      <c r="S1385" s="316">
        <v>0</v>
      </c>
      <c r="T1385" s="316">
        <v>0</v>
      </c>
      <c r="U1385" s="316">
        <v>0</v>
      </c>
      <c r="V1385" s="316">
        <v>0</v>
      </c>
      <c r="W1385" s="316">
        <v>0</v>
      </c>
      <c r="X1385" s="316">
        <v>0</v>
      </c>
      <c r="Y1385" s="316">
        <v>0</v>
      </c>
      <c r="Z1385" s="316">
        <v>0</v>
      </c>
      <c r="AA1385" s="316">
        <v>0</v>
      </c>
      <c r="AB1385" s="316">
        <v>0</v>
      </c>
      <c r="AC1385" s="316">
        <v>0</v>
      </c>
      <c r="AD1385" s="316">
        <v>0</v>
      </c>
      <c r="AE1385" s="316">
        <v>0</v>
      </c>
      <c r="AF1385" s="316">
        <v>0</v>
      </c>
      <c r="AG1385" s="316">
        <v>0</v>
      </c>
      <c r="AH1385" s="316">
        <v>0</v>
      </c>
      <c r="AI1385" s="316">
        <v>0</v>
      </c>
      <c r="AJ1385" s="316">
        <v>0</v>
      </c>
      <c r="AK1385" s="316">
        <v>0</v>
      </c>
      <c r="AL1385" s="316">
        <v>0</v>
      </c>
    </row>
    <row r="1386" spans="1:38">
      <c r="A1386" s="316">
        <v>1994</v>
      </c>
      <c r="B1386" s="316" t="s">
        <v>4063</v>
      </c>
      <c r="C1386" s="316" t="s">
        <v>4107</v>
      </c>
      <c r="D1386" s="316">
        <f t="shared" si="21"/>
        <v>0</v>
      </c>
      <c r="G1386" s="316">
        <v>0</v>
      </c>
      <c r="H1386" s="316">
        <v>0</v>
      </c>
      <c r="I1386" s="316">
        <v>0</v>
      </c>
      <c r="J1386" s="316">
        <v>0</v>
      </c>
      <c r="K1386" s="316">
        <v>0</v>
      </c>
      <c r="L1386" s="316">
        <v>0</v>
      </c>
      <c r="M1386" s="316">
        <v>0</v>
      </c>
      <c r="N1386" s="316">
        <v>0</v>
      </c>
      <c r="O1386" s="316">
        <v>0</v>
      </c>
      <c r="P1386" s="316">
        <v>0</v>
      </c>
      <c r="Q1386" s="316">
        <v>0</v>
      </c>
      <c r="R1386" s="316">
        <v>0</v>
      </c>
      <c r="S1386" s="316">
        <v>0</v>
      </c>
      <c r="T1386" s="316">
        <v>0</v>
      </c>
      <c r="U1386" s="316">
        <v>0</v>
      </c>
      <c r="V1386" s="316">
        <v>0</v>
      </c>
      <c r="W1386" s="316">
        <v>0</v>
      </c>
      <c r="X1386" s="316">
        <v>0</v>
      </c>
      <c r="Y1386" s="316">
        <v>0</v>
      </c>
      <c r="Z1386" s="316">
        <v>0</v>
      </c>
      <c r="AA1386" s="316">
        <v>0</v>
      </c>
      <c r="AB1386" s="316">
        <v>0</v>
      </c>
      <c r="AC1386" s="316">
        <v>0</v>
      </c>
      <c r="AD1386" s="316">
        <v>0</v>
      </c>
      <c r="AE1386" s="316">
        <v>0</v>
      </c>
      <c r="AF1386" s="316">
        <v>0</v>
      </c>
      <c r="AG1386" s="316">
        <v>0</v>
      </c>
      <c r="AH1386" s="316">
        <v>0</v>
      </c>
      <c r="AI1386" s="316">
        <v>0</v>
      </c>
      <c r="AJ1386" s="316">
        <v>0</v>
      </c>
      <c r="AK1386" s="316">
        <v>0</v>
      </c>
      <c r="AL1386" s="316">
        <v>0</v>
      </c>
    </row>
    <row r="1387" spans="1:38">
      <c r="A1387" s="316">
        <v>1995</v>
      </c>
      <c r="B1387" s="316" t="s">
        <v>4063</v>
      </c>
      <c r="C1387" s="316" t="s">
        <v>4108</v>
      </c>
      <c r="D1387" s="316">
        <f t="shared" si="21"/>
        <v>0</v>
      </c>
      <c r="G1387" s="316">
        <v>0</v>
      </c>
      <c r="H1387" s="316">
        <v>0</v>
      </c>
      <c r="I1387" s="316">
        <v>0</v>
      </c>
      <c r="J1387" s="316">
        <v>0</v>
      </c>
      <c r="K1387" s="316">
        <v>0</v>
      </c>
      <c r="L1387" s="316">
        <v>0</v>
      </c>
      <c r="M1387" s="316">
        <v>0</v>
      </c>
      <c r="N1387" s="316">
        <v>0</v>
      </c>
      <c r="O1387" s="316">
        <v>0</v>
      </c>
      <c r="P1387" s="316">
        <v>0</v>
      </c>
      <c r="Q1387" s="316">
        <v>0</v>
      </c>
      <c r="R1387" s="316">
        <v>0</v>
      </c>
      <c r="S1387" s="316">
        <v>0</v>
      </c>
      <c r="T1387" s="316">
        <v>0</v>
      </c>
      <c r="U1387" s="316">
        <v>0</v>
      </c>
      <c r="V1387" s="316">
        <v>0</v>
      </c>
      <c r="W1387" s="316">
        <v>0</v>
      </c>
      <c r="X1387" s="316">
        <v>0</v>
      </c>
      <c r="Y1387" s="316">
        <v>0</v>
      </c>
      <c r="Z1387" s="316">
        <v>0</v>
      </c>
      <c r="AA1387" s="316">
        <v>0</v>
      </c>
      <c r="AB1387" s="316">
        <v>0</v>
      </c>
      <c r="AC1387" s="316">
        <v>0</v>
      </c>
      <c r="AD1387" s="316">
        <v>0</v>
      </c>
      <c r="AE1387" s="316">
        <v>0</v>
      </c>
      <c r="AF1387" s="316">
        <v>0</v>
      </c>
      <c r="AG1387" s="316">
        <v>0</v>
      </c>
      <c r="AH1387" s="316">
        <v>0</v>
      </c>
      <c r="AI1387" s="316">
        <v>0</v>
      </c>
      <c r="AJ1387" s="316">
        <v>0</v>
      </c>
      <c r="AK1387" s="316">
        <v>0</v>
      </c>
      <c r="AL1387" s="316">
        <v>0</v>
      </c>
    </row>
    <row r="1388" spans="1:38">
      <c r="A1388" s="316">
        <v>1996</v>
      </c>
      <c r="B1388" s="316" t="s">
        <v>4063</v>
      </c>
      <c r="C1388" s="316" t="s">
        <v>4109</v>
      </c>
      <c r="D1388" s="316">
        <f t="shared" si="21"/>
        <v>0</v>
      </c>
      <c r="G1388" s="316">
        <v>0</v>
      </c>
      <c r="H1388" s="316">
        <v>0</v>
      </c>
      <c r="I1388" s="316">
        <v>0</v>
      </c>
      <c r="J1388" s="316">
        <v>0</v>
      </c>
      <c r="K1388" s="316">
        <v>0</v>
      </c>
      <c r="L1388" s="316">
        <v>0</v>
      </c>
      <c r="M1388" s="316">
        <v>0</v>
      </c>
      <c r="N1388" s="316">
        <v>0</v>
      </c>
      <c r="O1388" s="316">
        <v>0</v>
      </c>
      <c r="P1388" s="316">
        <v>0</v>
      </c>
      <c r="Q1388" s="316">
        <v>0</v>
      </c>
      <c r="R1388" s="316">
        <v>0</v>
      </c>
      <c r="S1388" s="316">
        <v>0</v>
      </c>
      <c r="T1388" s="316">
        <v>0</v>
      </c>
      <c r="U1388" s="316">
        <v>0</v>
      </c>
      <c r="V1388" s="316">
        <v>0</v>
      </c>
      <c r="W1388" s="316">
        <v>0</v>
      </c>
      <c r="X1388" s="316">
        <v>0</v>
      </c>
      <c r="Y1388" s="316">
        <v>0</v>
      </c>
      <c r="Z1388" s="316">
        <v>0</v>
      </c>
      <c r="AA1388" s="316">
        <v>0</v>
      </c>
      <c r="AB1388" s="316">
        <v>0</v>
      </c>
      <c r="AC1388" s="316">
        <v>0</v>
      </c>
      <c r="AD1388" s="316">
        <v>0</v>
      </c>
      <c r="AE1388" s="316">
        <v>0</v>
      </c>
      <c r="AF1388" s="316">
        <v>0</v>
      </c>
      <c r="AG1388" s="316">
        <v>0</v>
      </c>
      <c r="AH1388" s="316">
        <v>0</v>
      </c>
      <c r="AI1388" s="316">
        <v>0</v>
      </c>
      <c r="AJ1388" s="316">
        <v>0</v>
      </c>
      <c r="AK1388" s="316">
        <v>0</v>
      </c>
      <c r="AL1388" s="316">
        <v>0</v>
      </c>
    </row>
    <row r="1389" spans="1:38">
      <c r="A1389" s="316">
        <v>1997</v>
      </c>
      <c r="B1389" s="316" t="s">
        <v>4063</v>
      </c>
      <c r="C1389" s="316" t="s">
        <v>2715</v>
      </c>
      <c r="D1389" s="316">
        <f t="shared" si="21"/>
        <v>0</v>
      </c>
      <c r="G1389" s="316">
        <v>0</v>
      </c>
      <c r="H1389" s="316">
        <v>0</v>
      </c>
      <c r="I1389" s="316">
        <v>0</v>
      </c>
      <c r="J1389" s="316">
        <v>0</v>
      </c>
      <c r="K1389" s="316">
        <v>0</v>
      </c>
      <c r="L1389" s="316">
        <v>0</v>
      </c>
      <c r="M1389" s="316">
        <v>0</v>
      </c>
      <c r="N1389" s="316">
        <v>0</v>
      </c>
      <c r="O1389" s="316">
        <v>0</v>
      </c>
      <c r="P1389" s="316">
        <v>0</v>
      </c>
      <c r="Q1389" s="316">
        <v>0</v>
      </c>
      <c r="R1389" s="316">
        <v>0</v>
      </c>
      <c r="S1389" s="316">
        <v>0</v>
      </c>
      <c r="T1389" s="316">
        <v>0</v>
      </c>
      <c r="U1389" s="316">
        <v>0</v>
      </c>
      <c r="V1389" s="316">
        <v>0</v>
      </c>
      <c r="W1389" s="316">
        <v>0</v>
      </c>
      <c r="X1389" s="316">
        <v>0</v>
      </c>
      <c r="Y1389" s="316">
        <v>0</v>
      </c>
      <c r="Z1389" s="316">
        <v>0</v>
      </c>
      <c r="AA1389" s="316">
        <v>0</v>
      </c>
      <c r="AB1389" s="316">
        <v>0</v>
      </c>
      <c r="AC1389" s="316">
        <v>0</v>
      </c>
      <c r="AD1389" s="316">
        <v>0</v>
      </c>
      <c r="AE1389" s="316">
        <v>0</v>
      </c>
      <c r="AF1389" s="316">
        <v>0</v>
      </c>
      <c r="AG1389" s="316">
        <v>0</v>
      </c>
      <c r="AH1389" s="316">
        <v>0</v>
      </c>
      <c r="AI1389" s="316">
        <v>0</v>
      </c>
      <c r="AJ1389" s="316">
        <v>0</v>
      </c>
      <c r="AK1389" s="316">
        <v>0</v>
      </c>
      <c r="AL1389" s="316">
        <v>0</v>
      </c>
    </row>
    <row r="1390" spans="1:38">
      <c r="A1390" s="316">
        <v>2000</v>
      </c>
      <c r="B1390" s="316" t="s">
        <v>4063</v>
      </c>
      <c r="C1390" s="316" t="s">
        <v>4110</v>
      </c>
      <c r="D1390" s="316">
        <f t="shared" si="21"/>
        <v>0</v>
      </c>
      <c r="G1390" s="316">
        <v>0</v>
      </c>
      <c r="H1390" s="316">
        <v>0</v>
      </c>
      <c r="I1390" s="316">
        <v>0</v>
      </c>
      <c r="J1390" s="316">
        <v>0</v>
      </c>
      <c r="K1390" s="316">
        <v>0</v>
      </c>
      <c r="L1390" s="316">
        <v>0</v>
      </c>
      <c r="M1390" s="316">
        <v>0</v>
      </c>
      <c r="N1390" s="316">
        <v>0</v>
      </c>
      <c r="O1390" s="316">
        <v>0</v>
      </c>
      <c r="P1390" s="316">
        <v>0</v>
      </c>
      <c r="Q1390" s="316">
        <v>0</v>
      </c>
      <c r="R1390" s="316">
        <v>0</v>
      </c>
      <c r="S1390" s="316">
        <v>0</v>
      </c>
      <c r="T1390" s="316">
        <v>0</v>
      </c>
      <c r="U1390" s="316">
        <v>0</v>
      </c>
      <c r="V1390" s="316">
        <v>0</v>
      </c>
      <c r="W1390" s="316">
        <v>0</v>
      </c>
      <c r="X1390" s="316">
        <v>0</v>
      </c>
      <c r="Y1390" s="316">
        <v>0</v>
      </c>
      <c r="Z1390" s="316">
        <v>0</v>
      </c>
      <c r="AA1390" s="316">
        <v>0</v>
      </c>
      <c r="AB1390" s="316">
        <v>0</v>
      </c>
      <c r="AC1390" s="316">
        <v>0</v>
      </c>
      <c r="AD1390" s="316">
        <v>0</v>
      </c>
      <c r="AE1390" s="316">
        <v>0</v>
      </c>
      <c r="AF1390" s="316">
        <v>0</v>
      </c>
      <c r="AG1390" s="316">
        <v>0</v>
      </c>
      <c r="AH1390" s="316">
        <v>0</v>
      </c>
      <c r="AI1390" s="316">
        <v>0</v>
      </c>
      <c r="AJ1390" s="316">
        <v>0</v>
      </c>
      <c r="AK1390" s="316">
        <v>0</v>
      </c>
      <c r="AL1390" s="316">
        <v>0</v>
      </c>
    </row>
    <row r="1391" spans="1:38">
      <c r="A1391" s="316">
        <v>2001</v>
      </c>
      <c r="B1391" s="316" t="s">
        <v>4063</v>
      </c>
      <c r="C1391" s="316" t="s">
        <v>4111</v>
      </c>
      <c r="D1391" s="316">
        <f t="shared" si="21"/>
        <v>0</v>
      </c>
      <c r="G1391" s="316">
        <v>0</v>
      </c>
      <c r="H1391" s="316">
        <v>0</v>
      </c>
      <c r="I1391" s="316">
        <v>0</v>
      </c>
      <c r="J1391" s="316">
        <v>0</v>
      </c>
      <c r="K1391" s="316">
        <v>0</v>
      </c>
      <c r="L1391" s="316">
        <v>0</v>
      </c>
      <c r="M1391" s="316">
        <v>0</v>
      </c>
      <c r="N1391" s="316">
        <v>0</v>
      </c>
      <c r="O1391" s="316">
        <v>0</v>
      </c>
      <c r="P1391" s="316">
        <v>0</v>
      </c>
      <c r="Q1391" s="316">
        <v>0</v>
      </c>
      <c r="R1391" s="316">
        <v>0</v>
      </c>
      <c r="S1391" s="316">
        <v>0</v>
      </c>
      <c r="T1391" s="316">
        <v>0</v>
      </c>
      <c r="U1391" s="316">
        <v>0</v>
      </c>
      <c r="V1391" s="316">
        <v>0</v>
      </c>
      <c r="W1391" s="316">
        <v>0</v>
      </c>
      <c r="X1391" s="316">
        <v>0</v>
      </c>
      <c r="Y1391" s="316">
        <v>0</v>
      </c>
      <c r="Z1391" s="316">
        <v>0</v>
      </c>
      <c r="AA1391" s="316">
        <v>0</v>
      </c>
      <c r="AB1391" s="316">
        <v>0</v>
      </c>
      <c r="AC1391" s="316">
        <v>0</v>
      </c>
      <c r="AD1391" s="316">
        <v>0</v>
      </c>
      <c r="AE1391" s="316">
        <v>0</v>
      </c>
      <c r="AF1391" s="316">
        <v>0</v>
      </c>
      <c r="AG1391" s="316">
        <v>0</v>
      </c>
      <c r="AH1391" s="316">
        <v>0</v>
      </c>
      <c r="AI1391" s="316">
        <v>0</v>
      </c>
      <c r="AJ1391" s="316">
        <v>0</v>
      </c>
      <c r="AK1391" s="316">
        <v>0</v>
      </c>
      <c r="AL1391" s="316">
        <v>0</v>
      </c>
    </row>
    <row r="1392" spans="1:38">
      <c r="A1392" s="316">
        <v>2002</v>
      </c>
      <c r="B1392" s="316" t="s">
        <v>4063</v>
      </c>
      <c r="C1392" s="316" t="s">
        <v>4112</v>
      </c>
      <c r="D1392" s="316">
        <f t="shared" si="21"/>
        <v>0</v>
      </c>
      <c r="G1392" s="316">
        <v>0</v>
      </c>
      <c r="H1392" s="316">
        <v>0</v>
      </c>
      <c r="I1392" s="316">
        <v>0</v>
      </c>
      <c r="J1392" s="316">
        <v>0</v>
      </c>
      <c r="K1392" s="316">
        <v>0</v>
      </c>
      <c r="L1392" s="316">
        <v>0</v>
      </c>
      <c r="M1392" s="316">
        <v>0</v>
      </c>
      <c r="N1392" s="316">
        <v>0</v>
      </c>
      <c r="O1392" s="316">
        <v>0</v>
      </c>
      <c r="P1392" s="316">
        <v>0</v>
      </c>
      <c r="Q1392" s="316">
        <v>0</v>
      </c>
      <c r="R1392" s="316">
        <v>0</v>
      </c>
      <c r="S1392" s="316">
        <v>0</v>
      </c>
      <c r="T1392" s="316">
        <v>0</v>
      </c>
      <c r="U1392" s="316">
        <v>0</v>
      </c>
      <c r="V1392" s="316">
        <v>0</v>
      </c>
      <c r="W1392" s="316">
        <v>0</v>
      </c>
      <c r="X1392" s="316">
        <v>0</v>
      </c>
      <c r="Y1392" s="316">
        <v>0</v>
      </c>
      <c r="Z1392" s="316">
        <v>0</v>
      </c>
      <c r="AA1392" s="316">
        <v>0</v>
      </c>
      <c r="AB1392" s="316">
        <v>0</v>
      </c>
      <c r="AC1392" s="316">
        <v>0</v>
      </c>
      <c r="AD1392" s="316">
        <v>0</v>
      </c>
      <c r="AE1392" s="316">
        <v>0</v>
      </c>
      <c r="AF1392" s="316">
        <v>0</v>
      </c>
      <c r="AG1392" s="316">
        <v>0</v>
      </c>
      <c r="AH1392" s="316">
        <v>0</v>
      </c>
      <c r="AI1392" s="316">
        <v>0</v>
      </c>
      <c r="AJ1392" s="316">
        <v>0</v>
      </c>
      <c r="AK1392" s="316">
        <v>0</v>
      </c>
      <c r="AL1392" s="316">
        <v>0</v>
      </c>
    </row>
    <row r="1393" spans="1:38">
      <c r="A1393" s="316">
        <v>2003</v>
      </c>
      <c r="B1393" s="316" t="s">
        <v>4063</v>
      </c>
      <c r="C1393" s="316" t="s">
        <v>4113</v>
      </c>
      <c r="D1393" s="316">
        <f t="shared" si="21"/>
        <v>0</v>
      </c>
      <c r="G1393" s="316">
        <v>0</v>
      </c>
      <c r="H1393" s="316">
        <v>0</v>
      </c>
      <c r="I1393" s="316">
        <v>0</v>
      </c>
      <c r="J1393" s="316">
        <v>0</v>
      </c>
      <c r="K1393" s="316">
        <v>0</v>
      </c>
      <c r="L1393" s="316">
        <v>0</v>
      </c>
      <c r="M1393" s="316">
        <v>0</v>
      </c>
      <c r="N1393" s="316">
        <v>0</v>
      </c>
      <c r="O1393" s="316">
        <v>0</v>
      </c>
      <c r="P1393" s="316">
        <v>0</v>
      </c>
      <c r="Q1393" s="316">
        <v>0</v>
      </c>
      <c r="R1393" s="316">
        <v>0</v>
      </c>
      <c r="S1393" s="316">
        <v>0</v>
      </c>
      <c r="T1393" s="316">
        <v>0</v>
      </c>
      <c r="U1393" s="316">
        <v>0</v>
      </c>
      <c r="V1393" s="316">
        <v>0</v>
      </c>
      <c r="W1393" s="316">
        <v>0</v>
      </c>
      <c r="X1393" s="316">
        <v>0</v>
      </c>
      <c r="Y1393" s="316">
        <v>0</v>
      </c>
      <c r="Z1393" s="316">
        <v>0</v>
      </c>
      <c r="AA1393" s="316">
        <v>0</v>
      </c>
      <c r="AB1393" s="316">
        <v>0</v>
      </c>
      <c r="AC1393" s="316">
        <v>0</v>
      </c>
      <c r="AD1393" s="316">
        <v>0</v>
      </c>
      <c r="AE1393" s="316">
        <v>0</v>
      </c>
      <c r="AF1393" s="316">
        <v>0</v>
      </c>
      <c r="AG1393" s="316">
        <v>0</v>
      </c>
      <c r="AH1393" s="316">
        <v>0</v>
      </c>
      <c r="AI1393" s="316">
        <v>0</v>
      </c>
      <c r="AJ1393" s="316">
        <v>0</v>
      </c>
      <c r="AK1393" s="316">
        <v>0</v>
      </c>
      <c r="AL1393" s="316">
        <v>0</v>
      </c>
    </row>
    <row r="1394" spans="1:38">
      <c r="A1394" s="316">
        <v>2004</v>
      </c>
      <c r="B1394" s="316" t="s">
        <v>4063</v>
      </c>
      <c r="C1394" s="316" t="s">
        <v>4114</v>
      </c>
      <c r="D1394" s="316">
        <f t="shared" si="21"/>
        <v>0</v>
      </c>
      <c r="G1394" s="316">
        <v>0</v>
      </c>
      <c r="H1394" s="316">
        <v>0</v>
      </c>
      <c r="I1394" s="316">
        <v>0</v>
      </c>
      <c r="J1394" s="316">
        <v>0</v>
      </c>
      <c r="K1394" s="316">
        <v>0</v>
      </c>
      <c r="L1394" s="316">
        <v>0</v>
      </c>
      <c r="M1394" s="316">
        <v>0</v>
      </c>
      <c r="N1394" s="316">
        <v>0</v>
      </c>
      <c r="O1394" s="316">
        <v>0</v>
      </c>
      <c r="P1394" s="316">
        <v>0</v>
      </c>
      <c r="Q1394" s="316">
        <v>0</v>
      </c>
      <c r="R1394" s="316">
        <v>0</v>
      </c>
      <c r="S1394" s="316">
        <v>0</v>
      </c>
      <c r="T1394" s="316">
        <v>0</v>
      </c>
      <c r="U1394" s="316">
        <v>0</v>
      </c>
      <c r="V1394" s="316">
        <v>0</v>
      </c>
      <c r="W1394" s="316">
        <v>0</v>
      </c>
      <c r="X1394" s="316">
        <v>0</v>
      </c>
      <c r="Y1394" s="316">
        <v>0</v>
      </c>
      <c r="Z1394" s="316">
        <v>0</v>
      </c>
      <c r="AA1394" s="316">
        <v>0</v>
      </c>
      <c r="AB1394" s="316">
        <v>0</v>
      </c>
      <c r="AC1394" s="316">
        <v>0</v>
      </c>
      <c r="AD1394" s="316">
        <v>0</v>
      </c>
      <c r="AE1394" s="316">
        <v>0</v>
      </c>
      <c r="AF1394" s="316">
        <v>0</v>
      </c>
      <c r="AG1394" s="316">
        <v>0</v>
      </c>
      <c r="AH1394" s="316">
        <v>0</v>
      </c>
      <c r="AI1394" s="316">
        <v>0</v>
      </c>
      <c r="AJ1394" s="316">
        <v>0</v>
      </c>
      <c r="AK1394" s="316">
        <v>0</v>
      </c>
      <c r="AL1394" s="316">
        <v>0</v>
      </c>
    </row>
    <row r="1395" spans="1:38">
      <c r="A1395" s="316">
        <v>2005</v>
      </c>
      <c r="B1395" s="316" t="s">
        <v>4063</v>
      </c>
      <c r="C1395" s="316" t="s">
        <v>4115</v>
      </c>
      <c r="D1395" s="316">
        <f t="shared" si="21"/>
        <v>0</v>
      </c>
      <c r="G1395" s="316">
        <v>0</v>
      </c>
      <c r="H1395" s="316">
        <v>0</v>
      </c>
      <c r="I1395" s="316">
        <v>0</v>
      </c>
      <c r="J1395" s="316">
        <v>0</v>
      </c>
      <c r="K1395" s="316">
        <v>0</v>
      </c>
      <c r="L1395" s="316">
        <v>0</v>
      </c>
      <c r="M1395" s="316">
        <v>0</v>
      </c>
      <c r="N1395" s="316">
        <v>0</v>
      </c>
      <c r="O1395" s="316">
        <v>0</v>
      </c>
      <c r="P1395" s="316">
        <v>0</v>
      </c>
      <c r="Q1395" s="316">
        <v>0</v>
      </c>
      <c r="R1395" s="316">
        <v>0</v>
      </c>
      <c r="S1395" s="316">
        <v>0</v>
      </c>
      <c r="T1395" s="316">
        <v>0</v>
      </c>
      <c r="U1395" s="316">
        <v>0</v>
      </c>
      <c r="V1395" s="316">
        <v>0</v>
      </c>
      <c r="W1395" s="316">
        <v>0</v>
      </c>
      <c r="X1395" s="316">
        <v>0</v>
      </c>
      <c r="Y1395" s="316">
        <v>0</v>
      </c>
      <c r="Z1395" s="316">
        <v>0</v>
      </c>
      <c r="AA1395" s="316">
        <v>0</v>
      </c>
      <c r="AB1395" s="316">
        <v>0</v>
      </c>
      <c r="AC1395" s="316">
        <v>0</v>
      </c>
      <c r="AD1395" s="316">
        <v>0</v>
      </c>
      <c r="AE1395" s="316">
        <v>0</v>
      </c>
      <c r="AF1395" s="316">
        <v>0</v>
      </c>
      <c r="AG1395" s="316">
        <v>0</v>
      </c>
      <c r="AH1395" s="316">
        <v>0</v>
      </c>
      <c r="AI1395" s="316">
        <v>0</v>
      </c>
      <c r="AJ1395" s="316">
        <v>0</v>
      </c>
      <c r="AK1395" s="316">
        <v>0</v>
      </c>
      <c r="AL1395" s="316">
        <v>0</v>
      </c>
    </row>
    <row r="1396" spans="1:38">
      <c r="A1396" s="316">
        <v>2007</v>
      </c>
      <c r="B1396" s="316" t="s">
        <v>4063</v>
      </c>
      <c r="C1396" s="316" t="s">
        <v>4116</v>
      </c>
      <c r="D1396" s="316">
        <f t="shared" si="21"/>
        <v>0</v>
      </c>
      <c r="G1396" s="316">
        <v>0</v>
      </c>
      <c r="H1396" s="316">
        <v>0</v>
      </c>
      <c r="I1396" s="316">
        <v>0</v>
      </c>
      <c r="J1396" s="316">
        <v>0</v>
      </c>
      <c r="K1396" s="316">
        <v>0</v>
      </c>
      <c r="L1396" s="316">
        <v>0</v>
      </c>
      <c r="M1396" s="316">
        <v>0</v>
      </c>
      <c r="N1396" s="316">
        <v>0</v>
      </c>
      <c r="O1396" s="316">
        <v>0</v>
      </c>
      <c r="P1396" s="316">
        <v>0</v>
      </c>
      <c r="Q1396" s="316">
        <v>0</v>
      </c>
      <c r="R1396" s="316">
        <v>0</v>
      </c>
      <c r="S1396" s="316">
        <v>0</v>
      </c>
      <c r="T1396" s="316">
        <v>0</v>
      </c>
      <c r="U1396" s="316">
        <v>0</v>
      </c>
      <c r="V1396" s="316">
        <v>0</v>
      </c>
      <c r="W1396" s="316">
        <v>0</v>
      </c>
      <c r="X1396" s="316">
        <v>0</v>
      </c>
      <c r="Y1396" s="316">
        <v>0</v>
      </c>
      <c r="Z1396" s="316">
        <v>0</v>
      </c>
      <c r="AA1396" s="316">
        <v>0</v>
      </c>
      <c r="AB1396" s="316">
        <v>0</v>
      </c>
      <c r="AC1396" s="316">
        <v>0</v>
      </c>
      <c r="AD1396" s="316">
        <v>0</v>
      </c>
      <c r="AE1396" s="316">
        <v>0</v>
      </c>
      <c r="AF1396" s="316">
        <v>0</v>
      </c>
      <c r="AG1396" s="316">
        <v>0</v>
      </c>
      <c r="AH1396" s="316">
        <v>0</v>
      </c>
      <c r="AI1396" s="316">
        <v>0</v>
      </c>
      <c r="AJ1396" s="316">
        <v>0</v>
      </c>
      <c r="AK1396" s="316">
        <v>0</v>
      </c>
      <c r="AL1396" s="316">
        <v>0</v>
      </c>
    </row>
    <row r="1397" spans="1:38">
      <c r="A1397" s="316">
        <v>2008</v>
      </c>
      <c r="B1397" s="316" t="s">
        <v>4063</v>
      </c>
      <c r="C1397" s="316" t="s">
        <v>4117</v>
      </c>
      <c r="D1397" s="316">
        <f t="shared" si="21"/>
        <v>0</v>
      </c>
      <c r="G1397" s="316">
        <v>0</v>
      </c>
      <c r="H1397" s="316">
        <v>0</v>
      </c>
      <c r="I1397" s="316">
        <v>0</v>
      </c>
      <c r="J1397" s="316">
        <v>0</v>
      </c>
      <c r="K1397" s="316">
        <v>0</v>
      </c>
      <c r="L1397" s="316">
        <v>0</v>
      </c>
      <c r="M1397" s="316">
        <v>0</v>
      </c>
      <c r="N1397" s="316">
        <v>0</v>
      </c>
      <c r="O1397" s="316">
        <v>0</v>
      </c>
      <c r="P1397" s="316">
        <v>0</v>
      </c>
      <c r="Q1397" s="316">
        <v>0</v>
      </c>
      <c r="R1397" s="316">
        <v>0</v>
      </c>
      <c r="S1397" s="316">
        <v>0</v>
      </c>
      <c r="T1397" s="316">
        <v>0</v>
      </c>
      <c r="U1397" s="316">
        <v>0</v>
      </c>
      <c r="V1397" s="316">
        <v>0</v>
      </c>
      <c r="W1397" s="316">
        <v>0</v>
      </c>
      <c r="X1397" s="316">
        <v>0</v>
      </c>
      <c r="Y1397" s="316">
        <v>0</v>
      </c>
      <c r="Z1397" s="316">
        <v>0</v>
      </c>
      <c r="AA1397" s="316">
        <v>0</v>
      </c>
      <c r="AB1397" s="316">
        <v>0</v>
      </c>
      <c r="AC1397" s="316">
        <v>0</v>
      </c>
      <c r="AD1397" s="316">
        <v>0</v>
      </c>
      <c r="AE1397" s="316">
        <v>0</v>
      </c>
      <c r="AF1397" s="316">
        <v>0</v>
      </c>
      <c r="AG1397" s="316">
        <v>0</v>
      </c>
      <c r="AH1397" s="316">
        <v>0</v>
      </c>
      <c r="AI1397" s="316">
        <v>0</v>
      </c>
      <c r="AJ1397" s="316">
        <v>0</v>
      </c>
      <c r="AK1397" s="316">
        <v>0</v>
      </c>
      <c r="AL1397" s="316">
        <v>0</v>
      </c>
    </row>
    <row r="1398" spans="1:38">
      <c r="A1398" s="316">
        <v>2009</v>
      </c>
      <c r="B1398" s="316" t="s">
        <v>4063</v>
      </c>
      <c r="C1398" s="316" t="s">
        <v>4118</v>
      </c>
      <c r="D1398" s="316">
        <f t="shared" si="21"/>
        <v>0</v>
      </c>
      <c r="G1398" s="316">
        <v>0</v>
      </c>
      <c r="H1398" s="316">
        <v>0</v>
      </c>
      <c r="I1398" s="316">
        <v>0</v>
      </c>
      <c r="J1398" s="316">
        <v>0</v>
      </c>
      <c r="K1398" s="316">
        <v>0</v>
      </c>
      <c r="L1398" s="316">
        <v>0</v>
      </c>
      <c r="M1398" s="316">
        <v>0</v>
      </c>
      <c r="N1398" s="316">
        <v>0</v>
      </c>
      <c r="O1398" s="316">
        <v>0</v>
      </c>
      <c r="P1398" s="316">
        <v>0</v>
      </c>
      <c r="Q1398" s="316">
        <v>0</v>
      </c>
      <c r="R1398" s="316">
        <v>0</v>
      </c>
      <c r="S1398" s="316">
        <v>0</v>
      </c>
      <c r="T1398" s="316">
        <v>0</v>
      </c>
      <c r="U1398" s="316">
        <v>0</v>
      </c>
      <c r="V1398" s="316">
        <v>0</v>
      </c>
      <c r="W1398" s="316">
        <v>0</v>
      </c>
      <c r="X1398" s="316">
        <v>0</v>
      </c>
      <c r="Y1398" s="316">
        <v>0</v>
      </c>
      <c r="Z1398" s="316">
        <v>0</v>
      </c>
      <c r="AA1398" s="316">
        <v>0</v>
      </c>
      <c r="AB1398" s="316">
        <v>0</v>
      </c>
      <c r="AC1398" s="316">
        <v>0</v>
      </c>
      <c r="AD1398" s="316">
        <v>0</v>
      </c>
      <c r="AE1398" s="316">
        <v>0</v>
      </c>
      <c r="AF1398" s="316">
        <v>0</v>
      </c>
      <c r="AG1398" s="316">
        <v>0</v>
      </c>
      <c r="AH1398" s="316">
        <v>0</v>
      </c>
      <c r="AI1398" s="316">
        <v>0</v>
      </c>
      <c r="AJ1398" s="316">
        <v>0</v>
      </c>
      <c r="AK1398" s="316">
        <v>0</v>
      </c>
      <c r="AL1398" s="316">
        <v>0</v>
      </c>
    </row>
    <row r="1399" spans="1:38">
      <c r="A1399" s="316">
        <v>2010</v>
      </c>
      <c r="B1399" s="316" t="s">
        <v>4063</v>
      </c>
      <c r="C1399" s="316" t="s">
        <v>4119</v>
      </c>
      <c r="D1399" s="316">
        <f t="shared" si="21"/>
        <v>0</v>
      </c>
      <c r="G1399" s="316">
        <v>0</v>
      </c>
      <c r="H1399" s="316">
        <v>0</v>
      </c>
      <c r="I1399" s="316">
        <v>0</v>
      </c>
      <c r="J1399" s="316">
        <v>0</v>
      </c>
      <c r="K1399" s="316">
        <v>0</v>
      </c>
      <c r="L1399" s="316">
        <v>0</v>
      </c>
      <c r="M1399" s="316">
        <v>0</v>
      </c>
      <c r="N1399" s="316">
        <v>0</v>
      </c>
      <c r="O1399" s="316">
        <v>0</v>
      </c>
      <c r="P1399" s="316">
        <v>0</v>
      </c>
      <c r="Q1399" s="316">
        <v>0</v>
      </c>
      <c r="R1399" s="316">
        <v>0</v>
      </c>
      <c r="S1399" s="316">
        <v>0</v>
      </c>
      <c r="T1399" s="316">
        <v>0</v>
      </c>
      <c r="U1399" s="316">
        <v>0</v>
      </c>
      <c r="V1399" s="316">
        <v>0</v>
      </c>
      <c r="W1399" s="316">
        <v>0</v>
      </c>
      <c r="X1399" s="316">
        <v>0</v>
      </c>
      <c r="Y1399" s="316">
        <v>0</v>
      </c>
      <c r="Z1399" s="316">
        <v>0</v>
      </c>
      <c r="AA1399" s="316">
        <v>0</v>
      </c>
      <c r="AB1399" s="316">
        <v>0</v>
      </c>
      <c r="AC1399" s="316">
        <v>0</v>
      </c>
      <c r="AD1399" s="316">
        <v>0</v>
      </c>
      <c r="AE1399" s="316">
        <v>0</v>
      </c>
      <c r="AF1399" s="316">
        <v>0</v>
      </c>
      <c r="AG1399" s="316">
        <v>0</v>
      </c>
      <c r="AH1399" s="316">
        <v>0</v>
      </c>
      <c r="AI1399" s="316">
        <v>0</v>
      </c>
      <c r="AJ1399" s="316">
        <v>0</v>
      </c>
      <c r="AK1399" s="316">
        <v>0</v>
      </c>
      <c r="AL1399" s="316">
        <v>0</v>
      </c>
    </row>
    <row r="1400" spans="1:38">
      <c r="A1400" s="316">
        <v>2011</v>
      </c>
      <c r="B1400" s="316" t="s">
        <v>4063</v>
      </c>
      <c r="C1400" s="316" t="s">
        <v>4120</v>
      </c>
      <c r="D1400" s="316">
        <f t="shared" si="21"/>
        <v>0</v>
      </c>
      <c r="G1400" s="316">
        <v>0</v>
      </c>
      <c r="H1400" s="316">
        <v>0</v>
      </c>
      <c r="I1400" s="316">
        <v>0</v>
      </c>
      <c r="J1400" s="316">
        <v>0</v>
      </c>
      <c r="K1400" s="316">
        <v>0</v>
      </c>
      <c r="L1400" s="316">
        <v>0</v>
      </c>
      <c r="M1400" s="316">
        <v>0</v>
      </c>
      <c r="N1400" s="316">
        <v>0</v>
      </c>
      <c r="O1400" s="316">
        <v>0</v>
      </c>
      <c r="P1400" s="316">
        <v>0</v>
      </c>
      <c r="Q1400" s="316">
        <v>0</v>
      </c>
      <c r="R1400" s="316">
        <v>0</v>
      </c>
      <c r="S1400" s="316">
        <v>0</v>
      </c>
      <c r="T1400" s="316">
        <v>0</v>
      </c>
      <c r="U1400" s="316">
        <v>0</v>
      </c>
      <c r="V1400" s="316">
        <v>0</v>
      </c>
      <c r="W1400" s="316">
        <v>0</v>
      </c>
      <c r="X1400" s="316">
        <v>0</v>
      </c>
      <c r="Y1400" s="316">
        <v>0</v>
      </c>
      <c r="Z1400" s="316">
        <v>0</v>
      </c>
      <c r="AA1400" s="316">
        <v>0</v>
      </c>
      <c r="AB1400" s="316">
        <v>0</v>
      </c>
      <c r="AC1400" s="316">
        <v>0</v>
      </c>
      <c r="AD1400" s="316">
        <v>0</v>
      </c>
      <c r="AE1400" s="316">
        <v>0</v>
      </c>
      <c r="AF1400" s="316">
        <v>0</v>
      </c>
      <c r="AG1400" s="316">
        <v>0</v>
      </c>
      <c r="AH1400" s="316">
        <v>0</v>
      </c>
      <c r="AI1400" s="316">
        <v>0</v>
      </c>
      <c r="AJ1400" s="316">
        <v>0</v>
      </c>
      <c r="AK1400" s="316">
        <v>0</v>
      </c>
      <c r="AL1400" s="316">
        <v>0</v>
      </c>
    </row>
    <row r="1401" spans="1:38">
      <c r="A1401" s="316">
        <v>2012</v>
      </c>
      <c r="B1401" s="316" t="s">
        <v>4063</v>
      </c>
      <c r="C1401" s="316" t="s">
        <v>4121</v>
      </c>
      <c r="D1401" s="316">
        <f t="shared" si="21"/>
        <v>0</v>
      </c>
      <c r="G1401" s="316">
        <v>0</v>
      </c>
      <c r="H1401" s="316">
        <v>0</v>
      </c>
      <c r="I1401" s="316">
        <v>0</v>
      </c>
      <c r="J1401" s="316">
        <v>0</v>
      </c>
      <c r="K1401" s="316">
        <v>0</v>
      </c>
      <c r="L1401" s="316">
        <v>0</v>
      </c>
      <c r="M1401" s="316">
        <v>0</v>
      </c>
      <c r="N1401" s="316">
        <v>0</v>
      </c>
      <c r="O1401" s="316">
        <v>0</v>
      </c>
      <c r="P1401" s="316">
        <v>0</v>
      </c>
      <c r="Q1401" s="316">
        <v>0</v>
      </c>
      <c r="R1401" s="316">
        <v>0</v>
      </c>
      <c r="S1401" s="316">
        <v>0</v>
      </c>
      <c r="T1401" s="316">
        <v>0</v>
      </c>
      <c r="U1401" s="316">
        <v>0</v>
      </c>
      <c r="V1401" s="316">
        <v>0</v>
      </c>
      <c r="W1401" s="316">
        <v>0</v>
      </c>
      <c r="X1401" s="316">
        <v>0</v>
      </c>
      <c r="Y1401" s="316">
        <v>0</v>
      </c>
      <c r="Z1401" s="316">
        <v>0</v>
      </c>
      <c r="AA1401" s="316">
        <v>0</v>
      </c>
      <c r="AB1401" s="316">
        <v>0</v>
      </c>
      <c r="AC1401" s="316">
        <v>0</v>
      </c>
      <c r="AD1401" s="316">
        <v>0</v>
      </c>
      <c r="AE1401" s="316">
        <v>0</v>
      </c>
      <c r="AF1401" s="316">
        <v>0</v>
      </c>
      <c r="AG1401" s="316">
        <v>0</v>
      </c>
      <c r="AH1401" s="316">
        <v>0</v>
      </c>
      <c r="AI1401" s="316">
        <v>0</v>
      </c>
      <c r="AJ1401" s="316">
        <v>0</v>
      </c>
      <c r="AK1401" s="316">
        <v>0</v>
      </c>
      <c r="AL1401" s="316">
        <v>0</v>
      </c>
    </row>
    <row r="1402" spans="1:38">
      <c r="A1402" s="316">
        <v>2013</v>
      </c>
      <c r="B1402" s="316" t="s">
        <v>4063</v>
      </c>
      <c r="C1402" s="316" t="s">
        <v>4122</v>
      </c>
      <c r="D1402" s="316">
        <f t="shared" si="21"/>
        <v>0</v>
      </c>
      <c r="G1402" s="316">
        <v>0</v>
      </c>
      <c r="H1402" s="316">
        <v>0</v>
      </c>
      <c r="I1402" s="316">
        <v>0</v>
      </c>
      <c r="J1402" s="316">
        <v>0</v>
      </c>
      <c r="K1402" s="316">
        <v>0</v>
      </c>
      <c r="L1402" s="316">
        <v>0</v>
      </c>
      <c r="M1402" s="316">
        <v>0</v>
      </c>
      <c r="N1402" s="316">
        <v>0</v>
      </c>
      <c r="O1402" s="316">
        <v>0</v>
      </c>
      <c r="P1402" s="316">
        <v>0</v>
      </c>
      <c r="Q1402" s="316">
        <v>0</v>
      </c>
      <c r="R1402" s="316">
        <v>0</v>
      </c>
      <c r="S1402" s="316">
        <v>0</v>
      </c>
      <c r="T1402" s="316">
        <v>0</v>
      </c>
      <c r="U1402" s="316">
        <v>0</v>
      </c>
      <c r="V1402" s="316">
        <v>0</v>
      </c>
      <c r="W1402" s="316">
        <v>0</v>
      </c>
      <c r="X1402" s="316">
        <v>0</v>
      </c>
      <c r="Y1402" s="316">
        <v>0</v>
      </c>
      <c r="Z1402" s="316">
        <v>0</v>
      </c>
      <c r="AA1402" s="316">
        <v>0</v>
      </c>
      <c r="AB1402" s="316">
        <v>0</v>
      </c>
      <c r="AC1402" s="316">
        <v>0</v>
      </c>
      <c r="AD1402" s="316">
        <v>0</v>
      </c>
      <c r="AE1402" s="316">
        <v>0</v>
      </c>
      <c r="AF1402" s="316">
        <v>0</v>
      </c>
      <c r="AG1402" s="316">
        <v>0</v>
      </c>
      <c r="AH1402" s="316">
        <v>0</v>
      </c>
      <c r="AI1402" s="316">
        <v>0</v>
      </c>
      <c r="AJ1402" s="316">
        <v>0</v>
      </c>
      <c r="AK1402" s="316">
        <v>0</v>
      </c>
      <c r="AL1402" s="316">
        <v>0</v>
      </c>
    </row>
    <row r="1403" spans="1:38">
      <c r="A1403" s="316">
        <v>2014</v>
      </c>
      <c r="B1403" s="316" t="s">
        <v>4063</v>
      </c>
      <c r="C1403" s="316" t="s">
        <v>4123</v>
      </c>
      <c r="D1403" s="316">
        <f t="shared" si="21"/>
        <v>0</v>
      </c>
      <c r="G1403" s="316">
        <v>0</v>
      </c>
      <c r="H1403" s="316">
        <v>0</v>
      </c>
      <c r="I1403" s="316">
        <v>0</v>
      </c>
      <c r="J1403" s="316">
        <v>0</v>
      </c>
      <c r="K1403" s="316">
        <v>0</v>
      </c>
      <c r="L1403" s="316">
        <v>0</v>
      </c>
      <c r="M1403" s="316">
        <v>0</v>
      </c>
      <c r="N1403" s="316">
        <v>0</v>
      </c>
      <c r="O1403" s="316">
        <v>0</v>
      </c>
      <c r="P1403" s="316">
        <v>0</v>
      </c>
      <c r="Q1403" s="316">
        <v>0</v>
      </c>
      <c r="R1403" s="316">
        <v>0</v>
      </c>
      <c r="S1403" s="316">
        <v>0</v>
      </c>
      <c r="T1403" s="316">
        <v>0</v>
      </c>
      <c r="U1403" s="316">
        <v>0</v>
      </c>
      <c r="V1403" s="316">
        <v>0</v>
      </c>
      <c r="W1403" s="316">
        <v>0</v>
      </c>
      <c r="X1403" s="316">
        <v>0</v>
      </c>
      <c r="Y1403" s="316">
        <v>0</v>
      </c>
      <c r="Z1403" s="316">
        <v>0</v>
      </c>
      <c r="AA1403" s="316">
        <v>0</v>
      </c>
      <c r="AB1403" s="316">
        <v>0</v>
      </c>
      <c r="AC1403" s="316">
        <v>0</v>
      </c>
      <c r="AD1403" s="316">
        <v>0</v>
      </c>
      <c r="AE1403" s="316">
        <v>0</v>
      </c>
      <c r="AF1403" s="316">
        <v>0</v>
      </c>
      <c r="AG1403" s="316">
        <v>0</v>
      </c>
      <c r="AH1403" s="316">
        <v>0</v>
      </c>
      <c r="AI1403" s="316">
        <v>0</v>
      </c>
      <c r="AJ1403" s="316">
        <v>0</v>
      </c>
      <c r="AK1403" s="316">
        <v>0</v>
      </c>
      <c r="AL1403" s="316">
        <v>0</v>
      </c>
    </row>
    <row r="1404" spans="1:38">
      <c r="A1404" s="316">
        <v>2016</v>
      </c>
      <c r="B1404" s="316" t="s">
        <v>4063</v>
      </c>
      <c r="C1404" s="316" t="s">
        <v>4124</v>
      </c>
      <c r="D1404" s="316">
        <f t="shared" si="21"/>
        <v>3100</v>
      </c>
      <c r="G1404" s="316">
        <v>0</v>
      </c>
      <c r="H1404" s="316">
        <v>0</v>
      </c>
      <c r="I1404" s="316">
        <v>0</v>
      </c>
      <c r="J1404" s="316">
        <v>0</v>
      </c>
      <c r="K1404" s="316">
        <v>0</v>
      </c>
      <c r="L1404" s="316">
        <v>1100</v>
      </c>
      <c r="M1404" s="316">
        <v>0</v>
      </c>
      <c r="N1404" s="316">
        <v>0</v>
      </c>
      <c r="O1404" s="316">
        <v>0</v>
      </c>
      <c r="P1404" s="316">
        <v>0</v>
      </c>
      <c r="Q1404" s="316">
        <v>0</v>
      </c>
      <c r="R1404" s="316">
        <v>0</v>
      </c>
      <c r="S1404" s="316">
        <v>0</v>
      </c>
      <c r="T1404" s="316">
        <v>1000</v>
      </c>
      <c r="U1404" s="316">
        <v>0</v>
      </c>
      <c r="V1404" s="316">
        <v>0</v>
      </c>
      <c r="W1404" s="316">
        <v>0</v>
      </c>
      <c r="X1404" s="316">
        <v>0</v>
      </c>
      <c r="Y1404" s="316">
        <v>0</v>
      </c>
      <c r="Z1404" s="316">
        <v>0</v>
      </c>
      <c r="AA1404" s="316">
        <v>0</v>
      </c>
      <c r="AB1404" s="316">
        <v>0</v>
      </c>
      <c r="AC1404" s="316">
        <v>0</v>
      </c>
      <c r="AD1404" s="316">
        <v>0</v>
      </c>
      <c r="AE1404" s="316">
        <v>1000</v>
      </c>
      <c r="AF1404" s="316">
        <v>0</v>
      </c>
      <c r="AG1404" s="316">
        <v>0</v>
      </c>
      <c r="AH1404" s="316">
        <v>0</v>
      </c>
      <c r="AI1404" s="316">
        <v>0</v>
      </c>
      <c r="AJ1404" s="316">
        <v>0</v>
      </c>
      <c r="AK1404" s="316">
        <v>0</v>
      </c>
      <c r="AL1404" s="316">
        <v>3100</v>
      </c>
    </row>
    <row r="1405" spans="1:38">
      <c r="A1405" s="316">
        <v>2017</v>
      </c>
      <c r="B1405" s="316" t="s">
        <v>4063</v>
      </c>
      <c r="C1405" s="316" t="s">
        <v>4125</v>
      </c>
      <c r="D1405" s="316">
        <f t="shared" si="21"/>
        <v>3100</v>
      </c>
      <c r="G1405" s="316">
        <v>0</v>
      </c>
      <c r="H1405" s="316">
        <v>0</v>
      </c>
      <c r="I1405" s="316">
        <v>0</v>
      </c>
      <c r="J1405" s="316">
        <v>0</v>
      </c>
      <c r="K1405" s="316">
        <v>0</v>
      </c>
      <c r="L1405" s="316">
        <v>1100</v>
      </c>
      <c r="M1405" s="316">
        <v>0</v>
      </c>
      <c r="N1405" s="316">
        <v>0</v>
      </c>
      <c r="O1405" s="316">
        <v>0</v>
      </c>
      <c r="P1405" s="316">
        <v>0</v>
      </c>
      <c r="Q1405" s="316">
        <v>0</v>
      </c>
      <c r="R1405" s="316">
        <v>0</v>
      </c>
      <c r="S1405" s="316">
        <v>0</v>
      </c>
      <c r="T1405" s="316">
        <v>1000</v>
      </c>
      <c r="U1405" s="316">
        <v>0</v>
      </c>
      <c r="V1405" s="316">
        <v>0</v>
      </c>
      <c r="W1405" s="316">
        <v>0</v>
      </c>
      <c r="X1405" s="316">
        <v>0</v>
      </c>
      <c r="Y1405" s="316">
        <v>0</v>
      </c>
      <c r="Z1405" s="316">
        <v>0</v>
      </c>
      <c r="AA1405" s="316">
        <v>0</v>
      </c>
      <c r="AB1405" s="316">
        <v>0</v>
      </c>
      <c r="AC1405" s="316">
        <v>0</v>
      </c>
      <c r="AD1405" s="316">
        <v>0</v>
      </c>
      <c r="AE1405" s="316">
        <v>1000</v>
      </c>
      <c r="AF1405" s="316">
        <v>0</v>
      </c>
      <c r="AG1405" s="316">
        <v>0</v>
      </c>
      <c r="AH1405" s="316">
        <v>0</v>
      </c>
      <c r="AI1405" s="316">
        <v>0</v>
      </c>
      <c r="AJ1405" s="316">
        <v>0</v>
      </c>
      <c r="AK1405" s="316">
        <v>0</v>
      </c>
      <c r="AL1405" s="316">
        <v>3100</v>
      </c>
    </row>
    <row r="1406" spans="1:38">
      <c r="A1406" s="316">
        <v>2018</v>
      </c>
      <c r="B1406" s="316" t="s">
        <v>4063</v>
      </c>
      <c r="C1406" s="316" t="s">
        <v>4126</v>
      </c>
      <c r="D1406" s="316">
        <f t="shared" si="21"/>
        <v>0</v>
      </c>
      <c r="G1406" s="316">
        <v>0</v>
      </c>
      <c r="H1406" s="316">
        <v>0</v>
      </c>
      <c r="I1406" s="316">
        <v>0</v>
      </c>
      <c r="J1406" s="316">
        <v>0</v>
      </c>
      <c r="K1406" s="316">
        <v>0</v>
      </c>
      <c r="L1406" s="316">
        <v>0</v>
      </c>
      <c r="M1406" s="316">
        <v>0</v>
      </c>
      <c r="N1406" s="316">
        <v>0</v>
      </c>
      <c r="O1406" s="316">
        <v>0</v>
      </c>
      <c r="P1406" s="316">
        <v>0</v>
      </c>
      <c r="Q1406" s="316">
        <v>0</v>
      </c>
      <c r="R1406" s="316">
        <v>0</v>
      </c>
      <c r="S1406" s="316">
        <v>0</v>
      </c>
      <c r="T1406" s="316">
        <v>0</v>
      </c>
      <c r="U1406" s="316">
        <v>0</v>
      </c>
      <c r="V1406" s="316">
        <v>0</v>
      </c>
      <c r="W1406" s="316">
        <v>0</v>
      </c>
      <c r="X1406" s="316">
        <v>0</v>
      </c>
      <c r="Y1406" s="316">
        <v>0</v>
      </c>
      <c r="Z1406" s="316">
        <v>0</v>
      </c>
      <c r="AA1406" s="316">
        <v>0</v>
      </c>
      <c r="AB1406" s="316">
        <v>0</v>
      </c>
      <c r="AC1406" s="316">
        <v>0</v>
      </c>
      <c r="AD1406" s="316">
        <v>0</v>
      </c>
      <c r="AE1406" s="316">
        <v>0</v>
      </c>
      <c r="AF1406" s="316">
        <v>0</v>
      </c>
      <c r="AG1406" s="316">
        <v>0</v>
      </c>
      <c r="AH1406" s="316">
        <v>0</v>
      </c>
      <c r="AI1406" s="316">
        <v>0</v>
      </c>
      <c r="AJ1406" s="316">
        <v>0</v>
      </c>
      <c r="AK1406" s="316">
        <v>0</v>
      </c>
      <c r="AL1406" s="316">
        <v>0</v>
      </c>
    </row>
    <row r="1407" spans="1:38">
      <c r="A1407" s="316">
        <v>2019</v>
      </c>
      <c r="B1407" s="316" t="s">
        <v>4063</v>
      </c>
      <c r="C1407" s="316" t="s">
        <v>4127</v>
      </c>
      <c r="D1407" s="316">
        <f t="shared" si="21"/>
        <v>1600</v>
      </c>
      <c r="G1407" s="316">
        <v>0</v>
      </c>
      <c r="H1407" s="316">
        <v>0</v>
      </c>
      <c r="I1407" s="316">
        <v>0</v>
      </c>
      <c r="J1407" s="316">
        <v>0</v>
      </c>
      <c r="K1407" s="316">
        <v>0</v>
      </c>
      <c r="L1407" s="316">
        <v>0</v>
      </c>
      <c r="M1407" s="316">
        <v>0</v>
      </c>
      <c r="N1407" s="316">
        <v>0</v>
      </c>
      <c r="O1407" s="316">
        <v>0</v>
      </c>
      <c r="P1407" s="316">
        <v>0</v>
      </c>
      <c r="Q1407" s="316">
        <v>800</v>
      </c>
      <c r="R1407" s="316">
        <v>0</v>
      </c>
      <c r="S1407" s="316">
        <v>0</v>
      </c>
      <c r="T1407" s="316">
        <v>0</v>
      </c>
      <c r="U1407" s="316">
        <v>0</v>
      </c>
      <c r="V1407" s="316">
        <v>0</v>
      </c>
      <c r="W1407" s="316">
        <v>0</v>
      </c>
      <c r="X1407" s="316">
        <v>0</v>
      </c>
      <c r="Y1407" s="316">
        <v>0</v>
      </c>
      <c r="Z1407" s="316">
        <v>0</v>
      </c>
      <c r="AA1407" s="316">
        <v>800</v>
      </c>
      <c r="AB1407" s="316">
        <v>0</v>
      </c>
      <c r="AC1407" s="316">
        <v>0</v>
      </c>
      <c r="AD1407" s="316">
        <v>0</v>
      </c>
      <c r="AE1407" s="316">
        <v>0</v>
      </c>
      <c r="AF1407" s="316">
        <v>0</v>
      </c>
      <c r="AG1407" s="316">
        <v>0</v>
      </c>
      <c r="AH1407" s="316">
        <v>0</v>
      </c>
      <c r="AI1407" s="316">
        <v>0</v>
      </c>
      <c r="AJ1407" s="316">
        <v>0</v>
      </c>
      <c r="AK1407" s="316">
        <v>0</v>
      </c>
      <c r="AL1407" s="316">
        <v>1600</v>
      </c>
    </row>
    <row r="1408" spans="1:38">
      <c r="A1408" s="316">
        <v>2027</v>
      </c>
      <c r="B1408" s="316" t="s">
        <v>4063</v>
      </c>
      <c r="C1408" s="316" t="s">
        <v>4128</v>
      </c>
      <c r="D1408" s="316">
        <f t="shared" si="21"/>
        <v>300</v>
      </c>
      <c r="G1408" s="316">
        <v>0</v>
      </c>
      <c r="H1408" s="316">
        <v>0</v>
      </c>
      <c r="I1408" s="316">
        <v>0</v>
      </c>
      <c r="J1408" s="316">
        <v>0</v>
      </c>
      <c r="K1408" s="316">
        <v>0</v>
      </c>
      <c r="L1408" s="316">
        <v>0</v>
      </c>
      <c r="M1408" s="316">
        <v>0</v>
      </c>
      <c r="N1408" s="316">
        <v>0</v>
      </c>
      <c r="O1408" s="316">
        <v>0</v>
      </c>
      <c r="P1408" s="316">
        <v>0</v>
      </c>
      <c r="Q1408" s="316">
        <v>0</v>
      </c>
      <c r="R1408" s="316">
        <v>0</v>
      </c>
      <c r="S1408" s="316">
        <v>0</v>
      </c>
      <c r="T1408" s="316">
        <v>0</v>
      </c>
      <c r="U1408" s="316">
        <v>0</v>
      </c>
      <c r="V1408" s="316">
        <v>0</v>
      </c>
      <c r="W1408" s="316">
        <v>0</v>
      </c>
      <c r="X1408" s="316">
        <v>0</v>
      </c>
      <c r="Y1408" s="316">
        <v>300</v>
      </c>
      <c r="Z1408" s="316">
        <v>0</v>
      </c>
      <c r="AA1408" s="316">
        <v>0</v>
      </c>
      <c r="AB1408" s="316">
        <v>0</v>
      </c>
      <c r="AC1408" s="316">
        <v>0</v>
      </c>
      <c r="AD1408" s="316">
        <v>0</v>
      </c>
      <c r="AE1408" s="316">
        <v>0</v>
      </c>
      <c r="AF1408" s="316">
        <v>0</v>
      </c>
      <c r="AG1408" s="316">
        <v>0</v>
      </c>
      <c r="AH1408" s="316">
        <v>0</v>
      </c>
      <c r="AI1408" s="316">
        <v>0</v>
      </c>
      <c r="AJ1408" s="316">
        <v>0</v>
      </c>
      <c r="AK1408" s="316">
        <v>0</v>
      </c>
      <c r="AL1408" s="316">
        <v>300</v>
      </c>
    </row>
    <row r="1409" spans="1:38">
      <c r="A1409" s="316">
        <v>2028</v>
      </c>
      <c r="B1409" s="316" t="s">
        <v>4063</v>
      </c>
      <c r="C1409" s="316" t="s">
        <v>4129</v>
      </c>
      <c r="D1409" s="316">
        <f t="shared" si="21"/>
        <v>0</v>
      </c>
      <c r="G1409" s="316">
        <v>0</v>
      </c>
      <c r="H1409" s="316">
        <v>0</v>
      </c>
      <c r="I1409" s="316">
        <v>0</v>
      </c>
      <c r="J1409" s="316">
        <v>0</v>
      </c>
      <c r="K1409" s="316">
        <v>0</v>
      </c>
      <c r="L1409" s="316">
        <v>0</v>
      </c>
      <c r="M1409" s="316">
        <v>0</v>
      </c>
      <c r="N1409" s="316">
        <v>0</v>
      </c>
      <c r="O1409" s="316">
        <v>0</v>
      </c>
      <c r="P1409" s="316">
        <v>0</v>
      </c>
      <c r="Q1409" s="316">
        <v>0</v>
      </c>
      <c r="R1409" s="316">
        <v>0</v>
      </c>
      <c r="S1409" s="316">
        <v>0</v>
      </c>
      <c r="T1409" s="316">
        <v>0</v>
      </c>
      <c r="U1409" s="316">
        <v>0</v>
      </c>
      <c r="V1409" s="316">
        <v>0</v>
      </c>
      <c r="W1409" s="316">
        <v>0</v>
      </c>
      <c r="X1409" s="316">
        <v>0</v>
      </c>
      <c r="Y1409" s="316">
        <v>0</v>
      </c>
      <c r="Z1409" s="316">
        <v>0</v>
      </c>
      <c r="AA1409" s="316">
        <v>0</v>
      </c>
      <c r="AB1409" s="316">
        <v>0</v>
      </c>
      <c r="AC1409" s="316">
        <v>0</v>
      </c>
      <c r="AD1409" s="316">
        <v>0</v>
      </c>
      <c r="AE1409" s="316">
        <v>0</v>
      </c>
      <c r="AF1409" s="316">
        <v>0</v>
      </c>
      <c r="AG1409" s="316">
        <v>0</v>
      </c>
      <c r="AH1409" s="316">
        <v>0</v>
      </c>
      <c r="AI1409" s="316">
        <v>0</v>
      </c>
      <c r="AJ1409" s="316">
        <v>0</v>
      </c>
      <c r="AK1409" s="316">
        <v>0</v>
      </c>
      <c r="AL1409" s="316">
        <v>0</v>
      </c>
    </row>
    <row r="1410" spans="1:38">
      <c r="A1410" s="316">
        <v>2029</v>
      </c>
      <c r="B1410" s="316" t="s">
        <v>4063</v>
      </c>
      <c r="C1410" s="316" t="s">
        <v>4130</v>
      </c>
      <c r="D1410" s="316">
        <f t="shared" ref="D1410:D1418" si="22">IF(ISERROR(AL1410),0,AL1410)</f>
        <v>0</v>
      </c>
      <c r="G1410" s="316">
        <v>0</v>
      </c>
      <c r="H1410" s="316">
        <v>0</v>
      </c>
      <c r="I1410" s="316">
        <v>0</v>
      </c>
      <c r="J1410" s="316">
        <v>0</v>
      </c>
      <c r="K1410" s="316">
        <v>0</v>
      </c>
      <c r="L1410" s="316">
        <v>0</v>
      </c>
      <c r="M1410" s="316">
        <v>0</v>
      </c>
      <c r="N1410" s="316">
        <v>0</v>
      </c>
      <c r="O1410" s="316">
        <v>0</v>
      </c>
      <c r="P1410" s="316">
        <v>0</v>
      </c>
      <c r="Q1410" s="316">
        <v>0</v>
      </c>
      <c r="R1410" s="316">
        <v>0</v>
      </c>
      <c r="S1410" s="316">
        <v>0</v>
      </c>
      <c r="T1410" s="316">
        <v>0</v>
      </c>
      <c r="U1410" s="316">
        <v>0</v>
      </c>
      <c r="V1410" s="316">
        <v>0</v>
      </c>
      <c r="W1410" s="316">
        <v>0</v>
      </c>
      <c r="X1410" s="316">
        <v>0</v>
      </c>
      <c r="Y1410" s="316">
        <v>0</v>
      </c>
      <c r="Z1410" s="316">
        <v>0</v>
      </c>
      <c r="AA1410" s="316">
        <v>0</v>
      </c>
      <c r="AB1410" s="316">
        <v>0</v>
      </c>
      <c r="AC1410" s="316">
        <v>0</v>
      </c>
      <c r="AD1410" s="316">
        <v>0</v>
      </c>
      <c r="AE1410" s="316">
        <v>0</v>
      </c>
      <c r="AF1410" s="316">
        <v>0</v>
      </c>
      <c r="AG1410" s="316">
        <v>0</v>
      </c>
      <c r="AH1410" s="316">
        <v>0</v>
      </c>
      <c r="AI1410" s="316">
        <v>0</v>
      </c>
      <c r="AJ1410" s="316">
        <v>0</v>
      </c>
      <c r="AK1410" s="316">
        <v>0</v>
      </c>
      <c r="AL1410" s="316">
        <v>0</v>
      </c>
    </row>
    <row r="1411" spans="1:38">
      <c r="A1411" s="316">
        <v>2030</v>
      </c>
      <c r="B1411" s="316" t="s">
        <v>4063</v>
      </c>
      <c r="C1411" s="316" t="s">
        <v>4131</v>
      </c>
      <c r="D1411" s="316">
        <f t="shared" si="22"/>
        <v>0</v>
      </c>
      <c r="G1411" s="316">
        <v>0</v>
      </c>
      <c r="H1411" s="316">
        <v>0</v>
      </c>
      <c r="I1411" s="316">
        <v>0</v>
      </c>
      <c r="J1411" s="316">
        <v>0</v>
      </c>
      <c r="K1411" s="316">
        <v>0</v>
      </c>
      <c r="L1411" s="316">
        <v>0</v>
      </c>
      <c r="M1411" s="316">
        <v>0</v>
      </c>
      <c r="N1411" s="316">
        <v>0</v>
      </c>
      <c r="O1411" s="316">
        <v>0</v>
      </c>
      <c r="P1411" s="316">
        <v>0</v>
      </c>
      <c r="Q1411" s="316">
        <v>0</v>
      </c>
      <c r="R1411" s="316">
        <v>0</v>
      </c>
      <c r="S1411" s="316">
        <v>0</v>
      </c>
      <c r="T1411" s="316">
        <v>0</v>
      </c>
      <c r="U1411" s="316">
        <v>0</v>
      </c>
      <c r="V1411" s="316">
        <v>0</v>
      </c>
      <c r="W1411" s="316">
        <v>0</v>
      </c>
      <c r="X1411" s="316">
        <v>0</v>
      </c>
      <c r="Y1411" s="316">
        <v>0</v>
      </c>
      <c r="Z1411" s="316">
        <v>0</v>
      </c>
      <c r="AA1411" s="316">
        <v>0</v>
      </c>
      <c r="AB1411" s="316">
        <v>0</v>
      </c>
      <c r="AC1411" s="316">
        <v>0</v>
      </c>
      <c r="AD1411" s="316">
        <v>0</v>
      </c>
      <c r="AE1411" s="316">
        <v>0</v>
      </c>
      <c r="AF1411" s="316">
        <v>0</v>
      </c>
      <c r="AG1411" s="316">
        <v>0</v>
      </c>
      <c r="AH1411" s="316">
        <v>0</v>
      </c>
      <c r="AI1411" s="316">
        <v>0</v>
      </c>
      <c r="AJ1411" s="316">
        <v>0</v>
      </c>
      <c r="AK1411" s="316">
        <v>0</v>
      </c>
      <c r="AL1411" s="316">
        <v>0</v>
      </c>
    </row>
    <row r="1412" spans="1:38">
      <c r="A1412" s="316">
        <v>2032</v>
      </c>
      <c r="B1412" s="316" t="s">
        <v>4063</v>
      </c>
      <c r="C1412" s="316" t="s">
        <v>4132</v>
      </c>
      <c r="D1412" s="316">
        <f t="shared" si="22"/>
        <v>0</v>
      </c>
      <c r="G1412" s="316">
        <v>0</v>
      </c>
      <c r="H1412" s="316">
        <v>0</v>
      </c>
      <c r="I1412" s="316">
        <v>0</v>
      </c>
      <c r="J1412" s="316">
        <v>0</v>
      </c>
      <c r="K1412" s="316">
        <v>0</v>
      </c>
      <c r="L1412" s="316">
        <v>0</v>
      </c>
      <c r="M1412" s="316">
        <v>0</v>
      </c>
      <c r="N1412" s="316">
        <v>0</v>
      </c>
      <c r="O1412" s="316">
        <v>0</v>
      </c>
      <c r="P1412" s="316">
        <v>0</v>
      </c>
      <c r="Q1412" s="316">
        <v>0</v>
      </c>
      <c r="R1412" s="316">
        <v>0</v>
      </c>
      <c r="S1412" s="316">
        <v>0</v>
      </c>
      <c r="T1412" s="316">
        <v>0</v>
      </c>
      <c r="U1412" s="316">
        <v>0</v>
      </c>
      <c r="V1412" s="316">
        <v>0</v>
      </c>
      <c r="W1412" s="316">
        <v>0</v>
      </c>
      <c r="X1412" s="316">
        <v>0</v>
      </c>
      <c r="Y1412" s="316">
        <v>0</v>
      </c>
      <c r="Z1412" s="316">
        <v>0</v>
      </c>
      <c r="AA1412" s="316">
        <v>0</v>
      </c>
      <c r="AB1412" s="316">
        <v>0</v>
      </c>
      <c r="AC1412" s="316">
        <v>0</v>
      </c>
      <c r="AD1412" s="316">
        <v>0</v>
      </c>
      <c r="AE1412" s="316">
        <v>0</v>
      </c>
      <c r="AF1412" s="316">
        <v>0</v>
      </c>
      <c r="AG1412" s="316">
        <v>0</v>
      </c>
      <c r="AH1412" s="316">
        <v>0</v>
      </c>
      <c r="AI1412" s="316">
        <v>0</v>
      </c>
      <c r="AJ1412" s="316">
        <v>0</v>
      </c>
      <c r="AK1412" s="316">
        <v>0</v>
      </c>
      <c r="AL1412" s="316">
        <v>0</v>
      </c>
    </row>
    <row r="1413" spans="1:38">
      <c r="A1413" s="316">
        <v>2033</v>
      </c>
      <c r="B1413" s="316" t="s">
        <v>4063</v>
      </c>
      <c r="C1413" s="316" t="s">
        <v>4133</v>
      </c>
      <c r="D1413" s="316">
        <f t="shared" si="22"/>
        <v>0</v>
      </c>
      <c r="G1413" s="316">
        <v>0</v>
      </c>
      <c r="H1413" s="316">
        <v>0</v>
      </c>
      <c r="I1413" s="316">
        <v>0</v>
      </c>
      <c r="J1413" s="316">
        <v>0</v>
      </c>
      <c r="K1413" s="316">
        <v>0</v>
      </c>
      <c r="L1413" s="316">
        <v>0</v>
      </c>
      <c r="M1413" s="316">
        <v>0</v>
      </c>
      <c r="N1413" s="316">
        <v>0</v>
      </c>
      <c r="O1413" s="316">
        <v>0</v>
      </c>
      <c r="P1413" s="316">
        <v>0</v>
      </c>
      <c r="Q1413" s="316">
        <v>0</v>
      </c>
      <c r="R1413" s="316">
        <v>0</v>
      </c>
      <c r="S1413" s="316">
        <v>0</v>
      </c>
      <c r="T1413" s="316">
        <v>0</v>
      </c>
      <c r="U1413" s="316">
        <v>0</v>
      </c>
      <c r="V1413" s="316">
        <v>0</v>
      </c>
      <c r="W1413" s="316">
        <v>0</v>
      </c>
      <c r="X1413" s="316">
        <v>0</v>
      </c>
      <c r="Y1413" s="316">
        <v>0</v>
      </c>
      <c r="Z1413" s="316">
        <v>0</v>
      </c>
      <c r="AA1413" s="316">
        <v>0</v>
      </c>
      <c r="AB1413" s="316">
        <v>0</v>
      </c>
      <c r="AC1413" s="316">
        <v>0</v>
      </c>
      <c r="AD1413" s="316">
        <v>0</v>
      </c>
      <c r="AE1413" s="316">
        <v>0</v>
      </c>
      <c r="AF1413" s="316">
        <v>0</v>
      </c>
      <c r="AG1413" s="316">
        <v>0</v>
      </c>
      <c r="AH1413" s="316">
        <v>0</v>
      </c>
      <c r="AI1413" s="316">
        <v>0</v>
      </c>
      <c r="AJ1413" s="316">
        <v>0</v>
      </c>
      <c r="AK1413" s="316">
        <v>0</v>
      </c>
      <c r="AL1413" s="316">
        <v>0</v>
      </c>
    </row>
    <row r="1414" spans="1:38">
      <c r="A1414" s="316">
        <v>2034</v>
      </c>
      <c r="B1414" s="316" t="s">
        <v>4063</v>
      </c>
      <c r="C1414" s="316" t="s">
        <v>4134</v>
      </c>
      <c r="D1414" s="316">
        <f t="shared" si="22"/>
        <v>0</v>
      </c>
      <c r="G1414" s="316">
        <v>0</v>
      </c>
      <c r="H1414" s="316">
        <v>0</v>
      </c>
      <c r="I1414" s="316">
        <v>0</v>
      </c>
      <c r="J1414" s="316">
        <v>0</v>
      </c>
      <c r="K1414" s="316">
        <v>0</v>
      </c>
      <c r="L1414" s="316">
        <v>0</v>
      </c>
      <c r="M1414" s="316">
        <v>0</v>
      </c>
      <c r="N1414" s="316">
        <v>0</v>
      </c>
      <c r="O1414" s="316">
        <v>0</v>
      </c>
      <c r="P1414" s="316">
        <v>0</v>
      </c>
      <c r="Q1414" s="316">
        <v>0</v>
      </c>
      <c r="R1414" s="316">
        <v>0</v>
      </c>
      <c r="S1414" s="316">
        <v>0</v>
      </c>
      <c r="T1414" s="316">
        <v>0</v>
      </c>
      <c r="U1414" s="316">
        <v>0</v>
      </c>
      <c r="V1414" s="316">
        <v>0</v>
      </c>
      <c r="W1414" s="316">
        <v>0</v>
      </c>
      <c r="X1414" s="316">
        <v>0</v>
      </c>
      <c r="Y1414" s="316">
        <v>0</v>
      </c>
      <c r="Z1414" s="316">
        <v>0</v>
      </c>
      <c r="AA1414" s="316">
        <v>0</v>
      </c>
      <c r="AB1414" s="316">
        <v>0</v>
      </c>
      <c r="AC1414" s="316">
        <v>0</v>
      </c>
      <c r="AD1414" s="316">
        <v>0</v>
      </c>
      <c r="AE1414" s="316">
        <v>0</v>
      </c>
      <c r="AF1414" s="316">
        <v>0</v>
      </c>
      <c r="AG1414" s="316">
        <v>0</v>
      </c>
      <c r="AH1414" s="316">
        <v>0</v>
      </c>
      <c r="AI1414" s="316">
        <v>0</v>
      </c>
      <c r="AJ1414" s="316">
        <v>0</v>
      </c>
      <c r="AK1414" s="316">
        <v>0</v>
      </c>
      <c r="AL1414" s="316">
        <v>0</v>
      </c>
    </row>
    <row r="1415" spans="1:38">
      <c r="A1415" s="316">
        <v>2035</v>
      </c>
      <c r="B1415" s="316" t="s">
        <v>4063</v>
      </c>
      <c r="C1415" s="316" t="s">
        <v>4135</v>
      </c>
      <c r="D1415" s="316">
        <f t="shared" si="22"/>
        <v>0</v>
      </c>
      <c r="G1415" s="316">
        <v>0</v>
      </c>
      <c r="H1415" s="316">
        <v>0</v>
      </c>
      <c r="I1415" s="316">
        <v>0</v>
      </c>
      <c r="J1415" s="316">
        <v>0</v>
      </c>
      <c r="K1415" s="316">
        <v>0</v>
      </c>
      <c r="L1415" s="316">
        <v>0</v>
      </c>
      <c r="M1415" s="316">
        <v>0</v>
      </c>
      <c r="N1415" s="316">
        <v>0</v>
      </c>
      <c r="O1415" s="316">
        <v>0</v>
      </c>
      <c r="P1415" s="316">
        <v>0</v>
      </c>
      <c r="Q1415" s="316">
        <v>0</v>
      </c>
      <c r="R1415" s="316">
        <v>0</v>
      </c>
      <c r="S1415" s="316">
        <v>0</v>
      </c>
      <c r="T1415" s="316">
        <v>0</v>
      </c>
      <c r="U1415" s="316">
        <v>0</v>
      </c>
      <c r="V1415" s="316">
        <v>0</v>
      </c>
      <c r="W1415" s="316">
        <v>0</v>
      </c>
      <c r="X1415" s="316">
        <v>0</v>
      </c>
      <c r="Y1415" s="316">
        <v>0</v>
      </c>
      <c r="Z1415" s="316">
        <v>0</v>
      </c>
      <c r="AA1415" s="316">
        <v>0</v>
      </c>
      <c r="AB1415" s="316">
        <v>0</v>
      </c>
      <c r="AC1415" s="316">
        <v>0</v>
      </c>
      <c r="AD1415" s="316">
        <v>0</v>
      </c>
      <c r="AE1415" s="316">
        <v>0</v>
      </c>
      <c r="AF1415" s="316">
        <v>0</v>
      </c>
      <c r="AG1415" s="316">
        <v>0</v>
      </c>
      <c r="AH1415" s="316">
        <v>0</v>
      </c>
      <c r="AI1415" s="316">
        <v>0</v>
      </c>
      <c r="AJ1415" s="316">
        <v>0</v>
      </c>
      <c r="AK1415" s="316">
        <v>0</v>
      </c>
      <c r="AL1415" s="316">
        <v>0</v>
      </c>
    </row>
    <row r="1416" spans="1:38">
      <c r="A1416" s="316">
        <v>2036</v>
      </c>
      <c r="B1416" s="316" t="s">
        <v>4063</v>
      </c>
      <c r="C1416" s="316" t="s">
        <v>4136</v>
      </c>
      <c r="D1416" s="316">
        <f t="shared" si="22"/>
        <v>0</v>
      </c>
      <c r="G1416" s="316">
        <v>0</v>
      </c>
      <c r="H1416" s="316">
        <v>0</v>
      </c>
      <c r="I1416" s="316">
        <v>0</v>
      </c>
      <c r="J1416" s="316">
        <v>0</v>
      </c>
      <c r="K1416" s="316">
        <v>0</v>
      </c>
      <c r="L1416" s="316">
        <v>0</v>
      </c>
      <c r="M1416" s="316">
        <v>0</v>
      </c>
      <c r="N1416" s="316">
        <v>0</v>
      </c>
      <c r="O1416" s="316">
        <v>0</v>
      </c>
      <c r="P1416" s="316">
        <v>0</v>
      </c>
      <c r="Q1416" s="316">
        <v>0</v>
      </c>
      <c r="R1416" s="316">
        <v>0</v>
      </c>
      <c r="S1416" s="316">
        <v>0</v>
      </c>
      <c r="T1416" s="316">
        <v>0</v>
      </c>
      <c r="U1416" s="316">
        <v>0</v>
      </c>
      <c r="V1416" s="316">
        <v>0</v>
      </c>
      <c r="W1416" s="316">
        <v>0</v>
      </c>
      <c r="X1416" s="316">
        <v>0</v>
      </c>
      <c r="Y1416" s="316">
        <v>0</v>
      </c>
      <c r="Z1416" s="316">
        <v>0</v>
      </c>
      <c r="AA1416" s="316">
        <v>0</v>
      </c>
      <c r="AB1416" s="316">
        <v>0</v>
      </c>
      <c r="AC1416" s="316">
        <v>0</v>
      </c>
      <c r="AD1416" s="316">
        <v>0</v>
      </c>
      <c r="AE1416" s="316">
        <v>0</v>
      </c>
      <c r="AF1416" s="316">
        <v>0</v>
      </c>
      <c r="AG1416" s="316">
        <v>0</v>
      </c>
      <c r="AH1416" s="316">
        <v>0</v>
      </c>
      <c r="AI1416" s="316">
        <v>0</v>
      </c>
      <c r="AJ1416" s="316">
        <v>0</v>
      </c>
      <c r="AK1416" s="316">
        <v>0</v>
      </c>
      <c r="AL1416" s="316">
        <v>0</v>
      </c>
    </row>
    <row r="1417" spans="1:38">
      <c r="A1417" s="316">
        <v>2037</v>
      </c>
      <c r="B1417" s="316" t="s">
        <v>4063</v>
      </c>
      <c r="C1417" s="316" t="s">
        <v>4137</v>
      </c>
      <c r="D1417" s="316">
        <f t="shared" si="22"/>
        <v>0</v>
      </c>
      <c r="G1417" s="316">
        <v>0</v>
      </c>
      <c r="H1417" s="316">
        <v>0</v>
      </c>
      <c r="I1417" s="316">
        <v>0</v>
      </c>
      <c r="J1417" s="316">
        <v>0</v>
      </c>
      <c r="K1417" s="316">
        <v>0</v>
      </c>
      <c r="L1417" s="316">
        <v>0</v>
      </c>
      <c r="M1417" s="316">
        <v>0</v>
      </c>
      <c r="N1417" s="316">
        <v>0</v>
      </c>
      <c r="O1417" s="316">
        <v>0</v>
      </c>
      <c r="P1417" s="316">
        <v>0</v>
      </c>
      <c r="Q1417" s="316">
        <v>0</v>
      </c>
      <c r="R1417" s="316">
        <v>0</v>
      </c>
      <c r="S1417" s="316">
        <v>0</v>
      </c>
      <c r="T1417" s="316">
        <v>0</v>
      </c>
      <c r="U1417" s="316">
        <v>0</v>
      </c>
      <c r="V1417" s="316">
        <v>0</v>
      </c>
      <c r="W1417" s="316">
        <v>0</v>
      </c>
      <c r="X1417" s="316">
        <v>0</v>
      </c>
      <c r="Y1417" s="316">
        <v>0</v>
      </c>
      <c r="Z1417" s="316">
        <v>0</v>
      </c>
      <c r="AA1417" s="316">
        <v>0</v>
      </c>
      <c r="AB1417" s="316">
        <v>0</v>
      </c>
      <c r="AC1417" s="316">
        <v>0</v>
      </c>
      <c r="AD1417" s="316">
        <v>0</v>
      </c>
      <c r="AE1417" s="316">
        <v>0</v>
      </c>
      <c r="AF1417" s="316">
        <v>0</v>
      </c>
      <c r="AG1417" s="316">
        <v>0</v>
      </c>
      <c r="AH1417" s="316">
        <v>0</v>
      </c>
      <c r="AI1417" s="316">
        <v>0</v>
      </c>
      <c r="AJ1417" s="316">
        <v>0</v>
      </c>
      <c r="AK1417" s="316">
        <v>0</v>
      </c>
      <c r="AL1417" s="316">
        <v>0</v>
      </c>
    </row>
    <row r="1418" spans="1:38">
      <c r="A1418" s="316">
        <v>2038</v>
      </c>
      <c r="B1418" s="316" t="s">
        <v>4063</v>
      </c>
      <c r="C1418" s="316" t="s">
        <v>4138</v>
      </c>
      <c r="D1418" s="316">
        <f t="shared" si="22"/>
        <v>0</v>
      </c>
      <c r="G1418" s="316">
        <v>0</v>
      </c>
      <c r="H1418" s="316">
        <v>0</v>
      </c>
      <c r="I1418" s="316">
        <v>0</v>
      </c>
      <c r="J1418" s="316">
        <v>0</v>
      </c>
      <c r="K1418" s="316">
        <v>0</v>
      </c>
      <c r="L1418" s="316">
        <v>0</v>
      </c>
      <c r="M1418" s="316">
        <v>0</v>
      </c>
      <c r="N1418" s="316">
        <v>0</v>
      </c>
      <c r="O1418" s="316">
        <v>0</v>
      </c>
      <c r="P1418" s="316">
        <v>0</v>
      </c>
      <c r="Q1418" s="316">
        <v>0</v>
      </c>
      <c r="R1418" s="316">
        <v>0</v>
      </c>
      <c r="S1418" s="316">
        <v>0</v>
      </c>
      <c r="T1418" s="316">
        <v>0</v>
      </c>
      <c r="U1418" s="316">
        <v>0</v>
      </c>
      <c r="V1418" s="316">
        <v>0</v>
      </c>
      <c r="W1418" s="316">
        <v>0</v>
      </c>
      <c r="X1418" s="316">
        <v>0</v>
      </c>
      <c r="Y1418" s="316">
        <v>0</v>
      </c>
      <c r="Z1418" s="316">
        <v>0</v>
      </c>
      <c r="AA1418" s="316">
        <v>0</v>
      </c>
      <c r="AB1418" s="316">
        <v>0</v>
      </c>
      <c r="AC1418" s="316">
        <v>0</v>
      </c>
      <c r="AD1418" s="316">
        <v>0</v>
      </c>
      <c r="AE1418" s="316">
        <v>0</v>
      </c>
      <c r="AF1418" s="316">
        <v>0</v>
      </c>
      <c r="AG1418" s="316">
        <v>0</v>
      </c>
      <c r="AH1418" s="316">
        <v>0</v>
      </c>
      <c r="AI1418" s="316">
        <v>0</v>
      </c>
      <c r="AJ1418" s="316">
        <v>0</v>
      </c>
      <c r="AK1418" s="316">
        <v>0</v>
      </c>
      <c r="AL1418" s="316">
        <v>0</v>
      </c>
    </row>
  </sheetData>
  <autoFilter ref="A1:AM1418"/>
  <phoneticPr fontId="45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C100"/>
  <sheetViews>
    <sheetView workbookViewId="0"/>
  </sheetViews>
  <sheetFormatPr defaultColWidth="7.140625" defaultRowHeight="15"/>
  <cols>
    <col min="1" max="2" width="7.140625" style="367"/>
    <col min="3" max="3" width="14.42578125" style="367" bestFit="1" customWidth="1"/>
    <col min="4" max="4" width="14.140625" style="367" bestFit="1" customWidth="1"/>
    <col min="5" max="5" width="16.140625" style="367" bestFit="1" customWidth="1"/>
    <col min="6" max="6" width="13.85546875" style="367" customWidth="1"/>
    <col min="7" max="7" width="11" style="367" bestFit="1" customWidth="1"/>
    <col min="8" max="8" width="11.28515625" style="367" bestFit="1" customWidth="1"/>
    <col min="9" max="9" width="14.140625" style="367" bestFit="1" customWidth="1"/>
    <col min="10" max="10" width="12.5703125" style="367" bestFit="1" customWidth="1"/>
    <col min="11" max="11" width="14.28515625" style="367" bestFit="1" customWidth="1"/>
    <col min="12" max="12" width="16.140625" style="367" bestFit="1" customWidth="1"/>
    <col min="13" max="13" width="14.140625" style="367" bestFit="1" customWidth="1"/>
    <col min="14" max="14" width="17.7109375" style="367" bestFit="1" customWidth="1"/>
    <col min="15" max="15" width="14.140625" style="367" bestFit="1" customWidth="1"/>
    <col min="16" max="16" width="18.140625" style="367" bestFit="1" customWidth="1"/>
    <col min="17" max="17" width="17.7109375" style="367" bestFit="1" customWidth="1"/>
    <col min="18" max="18" width="17.140625" style="367" bestFit="1" customWidth="1"/>
    <col min="19" max="19" width="18.140625" style="367" bestFit="1" customWidth="1"/>
    <col min="20" max="20" width="13.28515625" style="367" bestFit="1" customWidth="1"/>
    <col min="21" max="21" width="17.140625" style="367" bestFit="1" customWidth="1"/>
    <col min="22" max="23" width="13.28515625" style="367" bestFit="1" customWidth="1"/>
    <col min="24" max="24" width="17.140625" style="367" bestFit="1" customWidth="1"/>
    <col min="25" max="26" width="13.28515625" style="367" bestFit="1" customWidth="1"/>
    <col min="27" max="27" width="17.140625" style="367" bestFit="1" customWidth="1"/>
    <col min="28" max="29" width="13.28515625" style="367" bestFit="1" customWidth="1"/>
    <col min="30" max="30" width="17.140625" style="367" bestFit="1" customWidth="1"/>
    <col min="31" max="32" width="13.28515625" style="367" bestFit="1" customWidth="1"/>
    <col min="33" max="33" width="17.140625" style="367" bestFit="1" customWidth="1"/>
    <col min="34" max="35" width="13.28515625" style="367" bestFit="1" customWidth="1"/>
    <col min="36" max="36" width="17.140625" style="367" bestFit="1" customWidth="1"/>
    <col min="37" max="38" width="13.28515625" style="367" bestFit="1" customWidth="1"/>
    <col min="39" max="39" width="17.140625" style="367" bestFit="1" customWidth="1"/>
    <col min="40" max="41" width="14.42578125" style="367" bestFit="1" customWidth="1"/>
    <col min="42" max="42" width="18.28515625" style="367" bestFit="1" customWidth="1"/>
    <col min="43" max="44" width="14.42578125" style="367" bestFit="1" customWidth="1"/>
    <col min="45" max="45" width="18.28515625" style="367" bestFit="1" customWidth="1"/>
    <col min="46" max="47" width="14.42578125" style="367" bestFit="1" customWidth="1"/>
    <col min="48" max="48" width="18.28515625" style="367" bestFit="1" customWidth="1"/>
    <col min="49" max="49" width="16.140625" style="367" bestFit="1" customWidth="1"/>
    <col min="50" max="50" width="14.140625" style="367" bestFit="1" customWidth="1"/>
    <col min="51" max="51" width="18" style="367" bestFit="1" customWidth="1"/>
    <col min="52" max="52" width="14.140625" style="367" bestFit="1" customWidth="1"/>
    <col min="53" max="53" width="17.7109375" style="367" bestFit="1" customWidth="1"/>
    <col min="54" max="54" width="14.140625" style="367" bestFit="1" customWidth="1"/>
    <col min="55" max="55" width="18.140625" style="367" bestFit="1" customWidth="1"/>
    <col min="56" max="16384" width="7.140625" style="367"/>
  </cols>
  <sheetData>
    <row r="1" spans="1:23">
      <c r="C1" s="499" t="s">
        <v>8820</v>
      </c>
      <c r="D1" s="499" t="s">
        <v>8822</v>
      </c>
      <c r="E1" s="499" t="s">
        <v>8754</v>
      </c>
      <c r="F1" s="499" t="s">
        <v>248</v>
      </c>
      <c r="G1" s="499" t="s">
        <v>8776</v>
      </c>
      <c r="H1" s="499" t="s">
        <v>90</v>
      </c>
      <c r="I1" s="499" t="s">
        <v>8782</v>
      </c>
      <c r="J1" s="499" t="s">
        <v>8783</v>
      </c>
      <c r="K1" s="499" t="s">
        <v>9236</v>
      </c>
      <c r="L1" s="499" t="s">
        <v>9237</v>
      </c>
      <c r="M1" s="499" t="s">
        <v>8788</v>
      </c>
      <c r="N1" s="499" t="s">
        <v>8789</v>
      </c>
      <c r="O1" s="499" t="s">
        <v>8790</v>
      </c>
      <c r="P1" s="499" t="s">
        <v>287</v>
      </c>
      <c r="Q1" s="499" t="s">
        <v>290</v>
      </c>
      <c r="R1" s="499" t="s">
        <v>292</v>
      </c>
      <c r="S1" s="499" t="s">
        <v>294</v>
      </c>
    </row>
    <row r="2" spans="1:23">
      <c r="C2" s="499" t="s">
        <v>8823</v>
      </c>
      <c r="D2" s="499" t="s">
        <v>8825</v>
      </c>
      <c r="E2" s="499" t="s">
        <v>8759</v>
      </c>
      <c r="F2" s="499" t="s">
        <v>88</v>
      </c>
      <c r="G2" s="499" t="s">
        <v>8777</v>
      </c>
      <c r="H2" s="499" t="s">
        <v>8779</v>
      </c>
      <c r="I2" s="499" t="s">
        <v>9153</v>
      </c>
      <c r="J2" s="499" t="s">
        <v>9154</v>
      </c>
      <c r="K2" s="499" t="s">
        <v>9238</v>
      </c>
      <c r="L2" s="499" t="s">
        <v>9240</v>
      </c>
      <c r="M2" s="499" t="s">
        <v>9155</v>
      </c>
      <c r="N2" s="499" t="s">
        <v>9156</v>
      </c>
      <c r="O2" s="499" t="s">
        <v>8845</v>
      </c>
      <c r="P2" s="499" t="s">
        <v>52</v>
      </c>
      <c r="Q2" s="499" t="s">
        <v>53</v>
      </c>
      <c r="R2" s="499" t="s">
        <v>54</v>
      </c>
      <c r="S2" s="499" t="s">
        <v>55</v>
      </c>
    </row>
    <row r="3" spans="1:23">
      <c r="C3" s="499" t="s">
        <v>9152</v>
      </c>
      <c r="D3" s="499" t="s">
        <v>9152</v>
      </c>
      <c r="E3" s="499" t="s">
        <v>9152</v>
      </c>
      <c r="F3" s="499" t="s">
        <v>62</v>
      </c>
      <c r="G3" s="499" t="s">
        <v>62</v>
      </c>
      <c r="H3" s="499" t="s">
        <v>8780</v>
      </c>
      <c r="I3" s="499" t="s">
        <v>89</v>
      </c>
      <c r="J3" s="499" t="s">
        <v>58</v>
      </c>
      <c r="K3" s="499" t="s">
        <v>9152</v>
      </c>
      <c r="L3" s="499" t="s">
        <v>9152</v>
      </c>
      <c r="M3" s="499" t="s">
        <v>58</v>
      </c>
      <c r="N3" s="499" t="s">
        <v>58</v>
      </c>
      <c r="O3" s="499" t="s">
        <v>58</v>
      </c>
      <c r="P3" s="499" t="s">
        <v>89</v>
      </c>
      <c r="Q3" s="499" t="s">
        <v>91</v>
      </c>
      <c r="R3" s="499" t="s">
        <v>89</v>
      </c>
      <c r="S3" s="499" t="s">
        <v>91</v>
      </c>
    </row>
    <row r="4" spans="1:23" ht="15.75" thickBot="1">
      <c r="C4" s="499" t="s">
        <v>59</v>
      </c>
      <c r="D4" s="499" t="s">
        <v>59</v>
      </c>
      <c r="E4" s="499" t="s">
        <v>59</v>
      </c>
      <c r="F4" s="499" t="s">
        <v>8791</v>
      </c>
      <c r="G4" s="499" t="s">
        <v>8778</v>
      </c>
      <c r="H4" s="499" t="s">
        <v>8781</v>
      </c>
      <c r="I4" s="499" t="s">
        <v>79</v>
      </c>
      <c r="J4" s="499" t="s">
        <v>59</v>
      </c>
      <c r="K4" s="499" t="s">
        <v>59</v>
      </c>
      <c r="L4" s="499" t="s">
        <v>59</v>
      </c>
      <c r="M4" s="499" t="s">
        <v>59</v>
      </c>
      <c r="N4" s="499" t="s">
        <v>59</v>
      </c>
      <c r="O4" s="499" t="s">
        <v>59</v>
      </c>
      <c r="P4" s="499" t="s">
        <v>79</v>
      </c>
      <c r="Q4" s="499" t="s">
        <v>78</v>
      </c>
      <c r="R4" s="499" t="s">
        <v>79</v>
      </c>
      <c r="S4" s="499" t="s">
        <v>78</v>
      </c>
    </row>
    <row r="5" spans="1:23" ht="15.75" thickBot="1">
      <c r="C5" s="400" t="s">
        <v>8836</v>
      </c>
      <c r="D5" s="1072" t="s">
        <v>8837</v>
      </c>
      <c r="E5" s="1072"/>
      <c r="F5" s="401" t="s">
        <v>8776</v>
      </c>
      <c r="G5" s="1072" t="s">
        <v>8838</v>
      </c>
      <c r="H5" s="1072"/>
      <c r="I5" s="1072"/>
      <c r="J5" s="402" t="s">
        <v>8839</v>
      </c>
      <c r="K5" s="403" t="s">
        <v>8840</v>
      </c>
      <c r="L5" s="404">
        <v>44652</v>
      </c>
      <c r="M5" s="405">
        <v>44682</v>
      </c>
      <c r="N5" s="405">
        <v>44713</v>
      </c>
      <c r="O5" s="405">
        <v>44743</v>
      </c>
      <c r="P5" s="405">
        <v>44774</v>
      </c>
      <c r="Q5" s="405">
        <v>44805</v>
      </c>
      <c r="R5" s="405">
        <v>44835</v>
      </c>
      <c r="S5" s="405">
        <v>44866</v>
      </c>
      <c r="T5" s="405">
        <v>44896</v>
      </c>
      <c r="U5" s="406">
        <v>44927</v>
      </c>
      <c r="V5" s="405">
        <v>44958</v>
      </c>
      <c r="W5" s="407">
        <v>44986</v>
      </c>
    </row>
    <row r="6" spans="1:23">
      <c r="A6" s="367">
        <f>IF(B6=1,MAX(A$1:A5)+1,"")</f>
        <v>1</v>
      </c>
      <c r="B6" s="367">
        <v>1</v>
      </c>
      <c r="C6" s="412" t="s">
        <v>8850</v>
      </c>
      <c r="D6" s="1073">
        <v>0</v>
      </c>
      <c r="E6" s="1074" t="s">
        <v>8848</v>
      </c>
      <c r="F6" s="1075" t="s">
        <v>8849</v>
      </c>
      <c r="G6" s="413" t="s">
        <v>8846</v>
      </c>
      <c r="H6" s="414">
        <v>44583</v>
      </c>
      <c r="I6" s="415">
        <v>30255</v>
      </c>
      <c r="J6" s="416">
        <v>32756</v>
      </c>
      <c r="K6" s="417" t="s">
        <v>8847</v>
      </c>
      <c r="L6" s="418">
        <v>2210</v>
      </c>
      <c r="M6" s="419">
        <v>3312</v>
      </c>
      <c r="N6" s="419">
        <v>2547</v>
      </c>
      <c r="O6" s="419">
        <v>2825</v>
      </c>
      <c r="P6" s="419">
        <v>2840</v>
      </c>
      <c r="Q6" s="419">
        <v>2961</v>
      </c>
      <c r="R6" s="419">
        <v>2871</v>
      </c>
      <c r="S6" s="419">
        <v>3721</v>
      </c>
      <c r="T6" s="419">
        <v>916</v>
      </c>
      <c r="U6" s="419">
        <v>2666</v>
      </c>
      <c r="V6" s="419">
        <v>4182</v>
      </c>
      <c r="W6" s="420">
        <v>4747</v>
      </c>
    </row>
    <row r="7" spans="1:23">
      <c r="A7" s="367" t="str">
        <f>IF(B7=1,MAX(A$1:A6)+1,"")</f>
        <v/>
      </c>
      <c r="B7" s="367">
        <v>2</v>
      </c>
      <c r="C7" s="421" t="s">
        <v>1258</v>
      </c>
      <c r="D7" s="1064"/>
      <c r="E7" s="1067"/>
      <c r="F7" s="1070"/>
      <c r="G7" s="422" t="s">
        <v>8851</v>
      </c>
      <c r="H7" s="423"/>
      <c r="I7" s="424">
        <v>110000</v>
      </c>
      <c r="J7" s="425">
        <v>26795</v>
      </c>
      <c r="K7" s="426" t="s">
        <v>8853</v>
      </c>
      <c r="L7" s="427">
        <v>2210</v>
      </c>
      <c r="M7" s="428">
        <v>339</v>
      </c>
      <c r="N7" s="428">
        <v>2461</v>
      </c>
      <c r="O7" s="428">
        <v>2889</v>
      </c>
      <c r="P7" s="428">
        <v>2409</v>
      </c>
      <c r="Q7" s="428">
        <v>3208</v>
      </c>
      <c r="R7" s="428">
        <v>1886</v>
      </c>
      <c r="S7" s="428">
        <v>2336</v>
      </c>
      <c r="T7" s="428">
        <v>2738</v>
      </c>
      <c r="U7" s="428">
        <v>4240</v>
      </c>
      <c r="V7" s="428">
        <v>4082</v>
      </c>
      <c r="W7" s="429">
        <v>3959</v>
      </c>
    </row>
    <row r="8" spans="1:23">
      <c r="A8" s="367" t="str">
        <f>IF(B8=1,MAX(A$1:A7)+1,"")</f>
        <v/>
      </c>
      <c r="B8" s="367">
        <v>3</v>
      </c>
      <c r="C8" s="421"/>
      <c r="D8" s="1064"/>
      <c r="E8" s="1067"/>
      <c r="F8" s="1070"/>
      <c r="G8" s="495" t="s">
        <v>8854</v>
      </c>
      <c r="H8" s="496" t="s">
        <v>8852</v>
      </c>
      <c r="I8" s="497">
        <v>160000</v>
      </c>
      <c r="J8" s="425">
        <v>-5961</v>
      </c>
      <c r="K8" s="498" t="s">
        <v>8855</v>
      </c>
      <c r="L8" s="427">
        <v>32465</v>
      </c>
      <c r="M8" s="428">
        <v>35777</v>
      </c>
      <c r="N8" s="428">
        <v>38324</v>
      </c>
      <c r="O8" s="428">
        <v>41149</v>
      </c>
      <c r="P8" s="428">
        <v>43989</v>
      </c>
      <c r="Q8" s="428">
        <v>46950</v>
      </c>
      <c r="R8" s="428">
        <v>49821</v>
      </c>
      <c r="S8" s="428">
        <v>53542</v>
      </c>
      <c r="T8" s="428">
        <v>54458</v>
      </c>
      <c r="U8" s="428">
        <v>57124</v>
      </c>
      <c r="V8" s="428">
        <v>61306</v>
      </c>
      <c r="W8" s="429">
        <v>66053</v>
      </c>
    </row>
    <row r="9" spans="1:23">
      <c r="A9" s="367">
        <f>IF(B9=1,MAX(A$1:A8)+1,"")</f>
        <v>2</v>
      </c>
      <c r="B9" s="367">
        <v>1</v>
      </c>
      <c r="C9" s="440" t="s">
        <v>8850</v>
      </c>
      <c r="D9" s="1063">
        <v>1</v>
      </c>
      <c r="E9" s="1066" t="s">
        <v>8856</v>
      </c>
      <c r="F9" s="1069" t="s">
        <v>8857</v>
      </c>
      <c r="G9" s="441" t="s">
        <v>8846</v>
      </c>
      <c r="H9" s="442">
        <v>44583</v>
      </c>
      <c r="I9" s="443">
        <v>105402</v>
      </c>
      <c r="J9" s="444">
        <v>32756</v>
      </c>
      <c r="K9" s="445" t="s">
        <v>8847</v>
      </c>
      <c r="L9" s="446">
        <v>2210</v>
      </c>
      <c r="M9" s="447">
        <v>3312</v>
      </c>
      <c r="N9" s="447">
        <v>2547</v>
      </c>
      <c r="O9" s="447">
        <v>2825</v>
      </c>
      <c r="P9" s="447">
        <v>2840</v>
      </c>
      <c r="Q9" s="447">
        <v>2961</v>
      </c>
      <c r="R9" s="447">
        <v>2871</v>
      </c>
      <c r="S9" s="447">
        <v>3721</v>
      </c>
      <c r="T9" s="447">
        <v>916</v>
      </c>
      <c r="U9" s="447">
        <v>2666</v>
      </c>
      <c r="V9" s="447">
        <v>4182</v>
      </c>
      <c r="W9" s="448">
        <v>4747</v>
      </c>
    </row>
    <row r="10" spans="1:23">
      <c r="A10" s="367" t="str">
        <f>IF(B10=1,MAX(A$1:A9)+1,"")</f>
        <v/>
      </c>
      <c r="B10" s="367">
        <v>2</v>
      </c>
      <c r="C10" s="421" t="s">
        <v>1258</v>
      </c>
      <c r="D10" s="1064"/>
      <c r="E10" s="1067"/>
      <c r="F10" s="1070"/>
      <c r="G10" s="422" t="s">
        <v>8851</v>
      </c>
      <c r="H10" s="423" t="s">
        <v>8852</v>
      </c>
      <c r="I10" s="424">
        <v>200000</v>
      </c>
      <c r="J10" s="425">
        <v>26795</v>
      </c>
      <c r="K10" s="426" t="s">
        <v>8853</v>
      </c>
      <c r="L10" s="427">
        <v>2210</v>
      </c>
      <c r="M10" s="428">
        <v>339</v>
      </c>
      <c r="N10" s="428">
        <v>2461</v>
      </c>
      <c r="O10" s="428">
        <v>2889</v>
      </c>
      <c r="P10" s="428">
        <v>2409</v>
      </c>
      <c r="Q10" s="428">
        <v>3208</v>
      </c>
      <c r="R10" s="428">
        <v>1886</v>
      </c>
      <c r="S10" s="428">
        <v>2336</v>
      </c>
      <c r="T10" s="428">
        <v>2738</v>
      </c>
      <c r="U10" s="428">
        <v>4240</v>
      </c>
      <c r="V10" s="428">
        <v>4082</v>
      </c>
      <c r="W10" s="429">
        <v>3959</v>
      </c>
    </row>
    <row r="11" spans="1:23">
      <c r="A11" s="367" t="str">
        <f>IF(B11=1,MAX(A$1:A10)+1,"")</f>
        <v/>
      </c>
      <c r="B11" s="367">
        <v>3</v>
      </c>
      <c r="C11" s="431"/>
      <c r="D11" s="1065"/>
      <c r="E11" s="1068"/>
      <c r="F11" s="1071"/>
      <c r="G11" s="432" t="s">
        <v>8854</v>
      </c>
      <c r="H11" s="433" t="s">
        <v>8852</v>
      </c>
      <c r="I11" s="434">
        <v>250000</v>
      </c>
      <c r="J11" s="435">
        <v>-5961</v>
      </c>
      <c r="K11" s="436" t="s">
        <v>8855</v>
      </c>
      <c r="L11" s="437">
        <v>107612</v>
      </c>
      <c r="M11" s="438">
        <v>110924</v>
      </c>
      <c r="N11" s="438">
        <v>113471</v>
      </c>
      <c r="O11" s="438">
        <v>116296</v>
      </c>
      <c r="P11" s="438">
        <v>119136</v>
      </c>
      <c r="Q11" s="438">
        <v>122097</v>
      </c>
      <c r="R11" s="438">
        <v>124968</v>
      </c>
      <c r="S11" s="438">
        <v>128689</v>
      </c>
      <c r="T11" s="438">
        <v>129605</v>
      </c>
      <c r="U11" s="438">
        <v>132271</v>
      </c>
      <c r="V11" s="438">
        <v>136453</v>
      </c>
      <c r="W11" s="439">
        <v>141200</v>
      </c>
    </row>
    <row r="12" spans="1:23">
      <c r="A12" s="367">
        <f>IF(B12=1,MAX(A$1:A11)+1,"")</f>
        <v>3</v>
      </c>
      <c r="B12" s="367">
        <v>1</v>
      </c>
      <c r="C12" s="440" t="s">
        <v>8850</v>
      </c>
      <c r="D12" s="1063">
        <v>3</v>
      </c>
      <c r="E12" s="1066" t="s">
        <v>8859</v>
      </c>
      <c r="F12" s="1069" t="s">
        <v>8860</v>
      </c>
      <c r="G12" s="441" t="s">
        <v>8846</v>
      </c>
      <c r="H12" s="442">
        <v>44583</v>
      </c>
      <c r="I12" s="443">
        <v>105402</v>
      </c>
      <c r="J12" s="444">
        <v>32756</v>
      </c>
      <c r="K12" s="445" t="s">
        <v>8847</v>
      </c>
      <c r="L12" s="446">
        <v>2210</v>
      </c>
      <c r="M12" s="447">
        <v>3312</v>
      </c>
      <c r="N12" s="447">
        <v>2547</v>
      </c>
      <c r="O12" s="447">
        <v>2825</v>
      </c>
      <c r="P12" s="447">
        <v>2840</v>
      </c>
      <c r="Q12" s="447">
        <v>2961</v>
      </c>
      <c r="R12" s="447">
        <v>2871</v>
      </c>
      <c r="S12" s="447">
        <v>3721</v>
      </c>
      <c r="T12" s="447">
        <v>916</v>
      </c>
      <c r="U12" s="447">
        <v>2666</v>
      </c>
      <c r="V12" s="447">
        <v>4182</v>
      </c>
      <c r="W12" s="448">
        <v>4747</v>
      </c>
    </row>
    <row r="13" spans="1:23">
      <c r="A13" s="367" t="str">
        <f>IF(B13=1,MAX(A$1:A12)+1,"")</f>
        <v/>
      </c>
      <c r="B13" s="367">
        <v>2</v>
      </c>
      <c r="C13" s="421" t="s">
        <v>1258</v>
      </c>
      <c r="D13" s="1064"/>
      <c r="E13" s="1067"/>
      <c r="F13" s="1070"/>
      <c r="G13" s="422" t="s">
        <v>8851</v>
      </c>
      <c r="H13" s="423">
        <v>44682</v>
      </c>
      <c r="I13" s="424">
        <v>110000</v>
      </c>
      <c r="J13" s="425">
        <v>26795</v>
      </c>
      <c r="K13" s="426" t="s">
        <v>8853</v>
      </c>
      <c r="L13" s="427">
        <v>2210</v>
      </c>
      <c r="M13" s="428">
        <v>339</v>
      </c>
      <c r="N13" s="428">
        <v>2461</v>
      </c>
      <c r="O13" s="428">
        <v>2889</v>
      </c>
      <c r="P13" s="428">
        <v>2409</v>
      </c>
      <c r="Q13" s="428">
        <v>3208</v>
      </c>
      <c r="R13" s="428">
        <v>1886</v>
      </c>
      <c r="S13" s="428">
        <v>2336</v>
      </c>
      <c r="T13" s="428">
        <v>2738</v>
      </c>
      <c r="U13" s="428">
        <v>4240</v>
      </c>
      <c r="V13" s="428">
        <v>4082</v>
      </c>
      <c r="W13" s="429">
        <v>3959</v>
      </c>
    </row>
    <row r="14" spans="1:23">
      <c r="A14" s="367" t="str">
        <f>IF(B14=1,MAX(A$1:A13)+1,"")</f>
        <v/>
      </c>
      <c r="B14" s="367">
        <v>3</v>
      </c>
      <c r="C14" s="431"/>
      <c r="D14" s="1065"/>
      <c r="E14" s="1068"/>
      <c r="F14" s="1071"/>
      <c r="G14" s="432" t="s">
        <v>8854</v>
      </c>
      <c r="H14" s="433">
        <v>44866</v>
      </c>
      <c r="I14" s="434">
        <v>130000</v>
      </c>
      <c r="J14" s="435">
        <v>-5961</v>
      </c>
      <c r="K14" s="436" t="s">
        <v>8855</v>
      </c>
      <c r="L14" s="437">
        <v>107612</v>
      </c>
      <c r="M14" s="449">
        <v>110924</v>
      </c>
      <c r="N14" s="450">
        <v>113471</v>
      </c>
      <c r="O14" s="438">
        <v>116296</v>
      </c>
      <c r="P14" s="438">
        <v>119136</v>
      </c>
      <c r="Q14" s="438">
        <v>122097</v>
      </c>
      <c r="R14" s="438">
        <v>124968</v>
      </c>
      <c r="S14" s="451">
        <v>128689</v>
      </c>
      <c r="T14" s="438">
        <v>129605</v>
      </c>
      <c r="U14" s="438">
        <v>132271</v>
      </c>
      <c r="V14" s="438">
        <v>4182</v>
      </c>
      <c r="W14" s="439">
        <v>8929</v>
      </c>
    </row>
    <row r="15" spans="1:23">
      <c r="A15" s="367">
        <f>IF(B15=1,MAX(A$1:A14)+1,"")</f>
        <v>4</v>
      </c>
      <c r="B15" s="367">
        <v>1</v>
      </c>
      <c r="C15" s="440" t="s">
        <v>8850</v>
      </c>
      <c r="D15" s="1063">
        <v>4</v>
      </c>
      <c r="E15" s="1066" t="s">
        <v>8861</v>
      </c>
      <c r="F15" s="1069" t="s">
        <v>8862</v>
      </c>
      <c r="G15" s="441" t="s">
        <v>8846</v>
      </c>
      <c r="H15" s="442">
        <v>44583</v>
      </c>
      <c r="I15" s="443">
        <v>105402</v>
      </c>
      <c r="J15" s="444">
        <v>32756</v>
      </c>
      <c r="K15" s="445" t="s">
        <v>8847</v>
      </c>
      <c r="L15" s="446">
        <v>2210</v>
      </c>
      <c r="M15" s="447">
        <v>3312</v>
      </c>
      <c r="N15" s="447">
        <v>2547</v>
      </c>
      <c r="O15" s="447">
        <v>2825</v>
      </c>
      <c r="P15" s="447">
        <v>2840</v>
      </c>
      <c r="Q15" s="447">
        <v>2961</v>
      </c>
      <c r="R15" s="447">
        <v>2871</v>
      </c>
      <c r="S15" s="447">
        <v>3721</v>
      </c>
      <c r="T15" s="447">
        <v>916</v>
      </c>
      <c r="U15" s="447">
        <v>2666</v>
      </c>
      <c r="V15" s="447">
        <v>4182</v>
      </c>
      <c r="W15" s="448">
        <v>4747</v>
      </c>
    </row>
    <row r="16" spans="1:23">
      <c r="A16" s="367" t="str">
        <f>IF(B16=1,MAX(A$1:A15)+1,"")</f>
        <v/>
      </c>
      <c r="B16" s="367">
        <v>2</v>
      </c>
      <c r="C16" s="421" t="s">
        <v>1258</v>
      </c>
      <c r="D16" s="1064"/>
      <c r="E16" s="1067"/>
      <c r="F16" s="1070"/>
      <c r="G16" s="422" t="s">
        <v>8851</v>
      </c>
      <c r="H16" s="423" t="s">
        <v>8852</v>
      </c>
      <c r="I16" s="424">
        <v>200000</v>
      </c>
      <c r="J16" s="425">
        <v>26795</v>
      </c>
      <c r="K16" s="426" t="s">
        <v>8853</v>
      </c>
      <c r="L16" s="427">
        <v>2210</v>
      </c>
      <c r="M16" s="428">
        <v>339</v>
      </c>
      <c r="N16" s="428">
        <v>2461</v>
      </c>
      <c r="O16" s="428">
        <v>2889</v>
      </c>
      <c r="P16" s="428">
        <v>2409</v>
      </c>
      <c r="Q16" s="428">
        <v>3208</v>
      </c>
      <c r="R16" s="428">
        <v>1886</v>
      </c>
      <c r="S16" s="428">
        <v>2336</v>
      </c>
      <c r="T16" s="428">
        <v>2738</v>
      </c>
      <c r="U16" s="428">
        <v>4240</v>
      </c>
      <c r="V16" s="428">
        <v>4082</v>
      </c>
      <c r="W16" s="429">
        <v>3959</v>
      </c>
    </row>
    <row r="17" spans="1:23">
      <c r="A17" s="367" t="str">
        <f>IF(B17=1,MAX(A$1:A16)+1,"")</f>
        <v/>
      </c>
      <c r="B17" s="367">
        <v>3</v>
      </c>
      <c r="C17" s="431"/>
      <c r="D17" s="1065"/>
      <c r="E17" s="1068"/>
      <c r="F17" s="1071"/>
      <c r="G17" s="432" t="s">
        <v>8854</v>
      </c>
      <c r="H17" s="433" t="s">
        <v>8852</v>
      </c>
      <c r="I17" s="434">
        <v>250000</v>
      </c>
      <c r="J17" s="435">
        <v>-5961</v>
      </c>
      <c r="K17" s="436" t="s">
        <v>8855</v>
      </c>
      <c r="L17" s="437">
        <v>107612</v>
      </c>
      <c r="M17" s="438">
        <v>110924</v>
      </c>
      <c r="N17" s="438">
        <v>113471</v>
      </c>
      <c r="O17" s="438">
        <v>116296</v>
      </c>
      <c r="P17" s="438">
        <v>119136</v>
      </c>
      <c r="Q17" s="438">
        <v>122097</v>
      </c>
      <c r="R17" s="438">
        <v>124968</v>
      </c>
      <c r="S17" s="438">
        <v>128689</v>
      </c>
      <c r="T17" s="438">
        <v>129605</v>
      </c>
      <c r="U17" s="438">
        <v>132271</v>
      </c>
      <c r="V17" s="438">
        <v>136453</v>
      </c>
      <c r="W17" s="439">
        <v>141200</v>
      </c>
    </row>
    <row r="18" spans="1:23">
      <c r="A18" s="367">
        <f>IF(B18=1,MAX(A$1:A17)+1,"")</f>
        <v>5</v>
      </c>
      <c r="B18" s="367">
        <v>1</v>
      </c>
      <c r="C18" s="440" t="s">
        <v>8850</v>
      </c>
      <c r="D18" s="1063">
        <v>5</v>
      </c>
      <c r="E18" s="1066" t="s">
        <v>8863</v>
      </c>
      <c r="F18" s="1069" t="s">
        <v>8864</v>
      </c>
      <c r="G18" s="441" t="s">
        <v>8846</v>
      </c>
      <c r="H18" s="442">
        <v>44583</v>
      </c>
      <c r="I18" s="443">
        <v>105402</v>
      </c>
      <c r="J18" s="444">
        <v>32756</v>
      </c>
      <c r="K18" s="445" t="s">
        <v>8847</v>
      </c>
      <c r="L18" s="446">
        <v>5210</v>
      </c>
      <c r="M18" s="447">
        <v>5312</v>
      </c>
      <c r="N18" s="447">
        <v>4547</v>
      </c>
      <c r="O18" s="447">
        <v>4825</v>
      </c>
      <c r="P18" s="447">
        <v>4840</v>
      </c>
      <c r="Q18" s="447">
        <v>4961</v>
      </c>
      <c r="R18" s="447">
        <v>4871</v>
      </c>
      <c r="S18" s="447">
        <v>5721</v>
      </c>
      <c r="T18" s="447">
        <v>2916</v>
      </c>
      <c r="U18" s="447">
        <v>4666</v>
      </c>
      <c r="V18" s="447">
        <v>6182</v>
      </c>
      <c r="W18" s="448">
        <v>6747</v>
      </c>
    </row>
    <row r="19" spans="1:23">
      <c r="A19" s="367" t="str">
        <f>IF(B19=1,MAX(A$1:A18)+1,"")</f>
        <v/>
      </c>
      <c r="B19" s="367">
        <v>2</v>
      </c>
      <c r="C19" s="421" t="s">
        <v>1258</v>
      </c>
      <c r="D19" s="1064"/>
      <c r="E19" s="1067"/>
      <c r="F19" s="1070"/>
      <c r="G19" s="422" t="s">
        <v>8851</v>
      </c>
      <c r="H19" s="423">
        <v>44652</v>
      </c>
      <c r="I19" s="424">
        <v>110000</v>
      </c>
      <c r="J19" s="425">
        <v>26795</v>
      </c>
      <c r="K19" s="426" t="s">
        <v>8853</v>
      </c>
      <c r="L19" s="427">
        <v>2210</v>
      </c>
      <c r="M19" s="428">
        <v>339</v>
      </c>
      <c r="N19" s="428">
        <v>2461</v>
      </c>
      <c r="O19" s="428">
        <v>2889</v>
      </c>
      <c r="P19" s="428">
        <v>2409</v>
      </c>
      <c r="Q19" s="428">
        <v>3208</v>
      </c>
      <c r="R19" s="428">
        <v>1886</v>
      </c>
      <c r="S19" s="428">
        <v>2336</v>
      </c>
      <c r="T19" s="428">
        <v>2738</v>
      </c>
      <c r="U19" s="428">
        <v>4240</v>
      </c>
      <c r="V19" s="428">
        <v>4082</v>
      </c>
      <c r="W19" s="429">
        <v>3959</v>
      </c>
    </row>
    <row r="20" spans="1:23">
      <c r="A20" s="367" t="str">
        <f>IF(B20=1,MAX(A$1:A19)+1,"")</f>
        <v/>
      </c>
      <c r="B20" s="367">
        <v>3</v>
      </c>
      <c r="C20" s="431"/>
      <c r="D20" s="1065"/>
      <c r="E20" s="1068"/>
      <c r="F20" s="1071"/>
      <c r="G20" s="432" t="s">
        <v>8854</v>
      </c>
      <c r="H20" s="433">
        <v>44774</v>
      </c>
      <c r="I20" s="434">
        <v>130000</v>
      </c>
      <c r="J20" s="435">
        <v>-5961</v>
      </c>
      <c r="K20" s="436" t="s">
        <v>8855</v>
      </c>
      <c r="L20" s="453">
        <v>110612</v>
      </c>
      <c r="M20" s="438">
        <v>115924</v>
      </c>
      <c r="N20" s="454">
        <v>120471</v>
      </c>
      <c r="O20" s="438">
        <v>125296</v>
      </c>
      <c r="P20" s="451">
        <v>130136</v>
      </c>
      <c r="Q20" s="438">
        <v>4961</v>
      </c>
      <c r="R20" s="438">
        <v>9832</v>
      </c>
      <c r="S20" s="438">
        <v>15553</v>
      </c>
      <c r="T20" s="438">
        <v>18469</v>
      </c>
      <c r="U20" s="438">
        <v>23135</v>
      </c>
      <c r="V20" s="438">
        <v>29317</v>
      </c>
      <c r="W20" s="439">
        <v>36064</v>
      </c>
    </row>
    <row r="21" spans="1:23">
      <c r="A21" s="367">
        <f>IF(B21=1,MAX(A$1:A20)+1,"")</f>
        <v>6</v>
      </c>
      <c r="B21" s="367">
        <v>1</v>
      </c>
      <c r="C21" s="440" t="s">
        <v>8850</v>
      </c>
      <c r="D21" s="1063">
        <v>0</v>
      </c>
      <c r="E21" s="1066" t="s">
        <v>8848</v>
      </c>
      <c r="F21" s="1069" t="s">
        <v>8849</v>
      </c>
      <c r="G21" s="441" t="s">
        <v>8846</v>
      </c>
      <c r="H21" s="442">
        <v>44583</v>
      </c>
      <c r="I21" s="443">
        <v>105402</v>
      </c>
      <c r="J21" s="444">
        <v>32756</v>
      </c>
      <c r="K21" s="445" t="s">
        <v>8847</v>
      </c>
      <c r="L21" s="446">
        <v>2210</v>
      </c>
      <c r="M21" s="447">
        <v>3312</v>
      </c>
      <c r="N21" s="447">
        <v>2547</v>
      </c>
      <c r="O21" s="447">
        <v>2825</v>
      </c>
      <c r="P21" s="447">
        <v>2840</v>
      </c>
      <c r="Q21" s="447">
        <v>2961</v>
      </c>
      <c r="R21" s="447">
        <v>2871</v>
      </c>
      <c r="S21" s="447">
        <v>3721</v>
      </c>
      <c r="T21" s="447">
        <v>916</v>
      </c>
      <c r="U21" s="447">
        <v>2666</v>
      </c>
      <c r="V21" s="447">
        <v>4182</v>
      </c>
      <c r="W21" s="448">
        <v>4747</v>
      </c>
    </row>
    <row r="22" spans="1:23">
      <c r="A22" s="367" t="str">
        <f>IF(B22=1,MAX(A$1:A21)+1,"")</f>
        <v/>
      </c>
      <c r="B22" s="367">
        <v>2</v>
      </c>
      <c r="C22" s="421" t="s">
        <v>1259</v>
      </c>
      <c r="D22" s="1064"/>
      <c r="E22" s="1067"/>
      <c r="F22" s="1070"/>
      <c r="G22" s="422" t="s">
        <v>8851</v>
      </c>
      <c r="H22" s="423" t="s">
        <v>8852</v>
      </c>
      <c r="I22" s="424">
        <v>110000</v>
      </c>
      <c r="J22" s="425">
        <v>26795</v>
      </c>
      <c r="K22" s="426" t="s">
        <v>8853</v>
      </c>
      <c r="L22" s="427">
        <v>2210</v>
      </c>
      <c r="M22" s="428">
        <v>339</v>
      </c>
      <c r="N22" s="428">
        <v>2461</v>
      </c>
      <c r="O22" s="428">
        <v>2889</v>
      </c>
      <c r="P22" s="428">
        <v>2409</v>
      </c>
      <c r="Q22" s="428">
        <v>3208</v>
      </c>
      <c r="R22" s="428">
        <v>1886</v>
      </c>
      <c r="S22" s="428">
        <v>2336</v>
      </c>
      <c r="T22" s="428">
        <v>2738</v>
      </c>
      <c r="U22" s="428">
        <v>4240</v>
      </c>
      <c r="V22" s="428">
        <v>4082</v>
      </c>
      <c r="W22" s="429">
        <v>3959</v>
      </c>
    </row>
    <row r="23" spans="1:23">
      <c r="A23" s="367" t="str">
        <f>IF(B23=1,MAX(A$1:A22)+1,"")</f>
        <v/>
      </c>
      <c r="B23" s="367">
        <v>3</v>
      </c>
      <c r="C23" s="431"/>
      <c r="D23" s="1065"/>
      <c r="E23" s="1068"/>
      <c r="F23" s="1071"/>
      <c r="G23" s="432" t="s">
        <v>8854</v>
      </c>
      <c r="H23" s="433" t="s">
        <v>8852</v>
      </c>
      <c r="I23" s="434">
        <v>160000</v>
      </c>
      <c r="J23" s="435">
        <v>-5961</v>
      </c>
      <c r="K23" s="436" t="s">
        <v>8855</v>
      </c>
      <c r="L23" s="437">
        <v>107612</v>
      </c>
      <c r="M23" s="438">
        <v>110924</v>
      </c>
      <c r="N23" s="438">
        <v>113471</v>
      </c>
      <c r="O23" s="438">
        <v>116296</v>
      </c>
      <c r="P23" s="438">
        <v>119136</v>
      </c>
      <c r="Q23" s="438">
        <v>122097</v>
      </c>
      <c r="R23" s="438">
        <v>124968</v>
      </c>
      <c r="S23" s="438">
        <v>128689</v>
      </c>
      <c r="T23" s="438">
        <v>129605</v>
      </c>
      <c r="U23" s="438">
        <v>132271</v>
      </c>
      <c r="V23" s="438">
        <v>136453</v>
      </c>
      <c r="W23" s="439">
        <v>141200</v>
      </c>
    </row>
    <row r="24" spans="1:23">
      <c r="A24" s="367">
        <f>IF(B24=1,MAX(A$1:A23)+1,"")</f>
        <v>7</v>
      </c>
      <c r="B24" s="367">
        <v>1</v>
      </c>
      <c r="C24" s="440" t="s">
        <v>8850</v>
      </c>
      <c r="D24" s="1063">
        <v>1</v>
      </c>
      <c r="E24" s="1066" t="s">
        <v>8856</v>
      </c>
      <c r="F24" s="1069" t="s">
        <v>8857</v>
      </c>
      <c r="G24" s="441" t="s">
        <v>8846</v>
      </c>
      <c r="H24" s="442">
        <v>44583</v>
      </c>
      <c r="I24" s="443">
        <v>105402</v>
      </c>
      <c r="J24" s="444">
        <v>32756</v>
      </c>
      <c r="K24" s="445" t="s">
        <v>8847</v>
      </c>
      <c r="L24" s="446">
        <v>2210</v>
      </c>
      <c r="M24" s="447">
        <v>3312</v>
      </c>
      <c r="N24" s="447">
        <v>2547</v>
      </c>
      <c r="O24" s="447">
        <v>2825</v>
      </c>
      <c r="P24" s="447">
        <v>2840</v>
      </c>
      <c r="Q24" s="447">
        <v>2961</v>
      </c>
      <c r="R24" s="447">
        <v>2871</v>
      </c>
      <c r="S24" s="447">
        <v>3721</v>
      </c>
      <c r="T24" s="447">
        <v>916</v>
      </c>
      <c r="U24" s="447">
        <v>2666</v>
      </c>
      <c r="V24" s="447">
        <v>4182</v>
      </c>
      <c r="W24" s="448">
        <v>4747</v>
      </c>
    </row>
    <row r="25" spans="1:23">
      <c r="A25" s="367" t="str">
        <f>IF(B25=1,MAX(A$1:A24)+1,"")</f>
        <v/>
      </c>
      <c r="B25" s="367">
        <v>2</v>
      </c>
      <c r="C25" s="421" t="s">
        <v>1259</v>
      </c>
      <c r="D25" s="1064"/>
      <c r="E25" s="1067"/>
      <c r="F25" s="1070"/>
      <c r="G25" s="422" t="s">
        <v>8851</v>
      </c>
      <c r="H25" s="423" t="s">
        <v>8852</v>
      </c>
      <c r="I25" s="424">
        <v>200000</v>
      </c>
      <c r="J25" s="425">
        <v>26795</v>
      </c>
      <c r="K25" s="426" t="s">
        <v>8853</v>
      </c>
      <c r="L25" s="427">
        <v>2210</v>
      </c>
      <c r="M25" s="428">
        <v>339</v>
      </c>
      <c r="N25" s="428">
        <v>2461</v>
      </c>
      <c r="O25" s="428">
        <v>2889</v>
      </c>
      <c r="P25" s="428">
        <v>2409</v>
      </c>
      <c r="Q25" s="428">
        <v>3208</v>
      </c>
      <c r="R25" s="428">
        <v>1886</v>
      </c>
      <c r="S25" s="428">
        <v>2336</v>
      </c>
      <c r="T25" s="428">
        <v>2738</v>
      </c>
      <c r="U25" s="428">
        <v>4240</v>
      </c>
      <c r="V25" s="428">
        <v>4082</v>
      </c>
      <c r="W25" s="429">
        <v>3959</v>
      </c>
    </row>
    <row r="26" spans="1:23">
      <c r="A26" s="367" t="str">
        <f>IF(B26=1,MAX(A$1:A25)+1,"")</f>
        <v/>
      </c>
      <c r="B26" s="367">
        <v>3</v>
      </c>
      <c r="C26" s="431"/>
      <c r="D26" s="1065"/>
      <c r="E26" s="1068"/>
      <c r="F26" s="1071"/>
      <c r="G26" s="432" t="s">
        <v>8854</v>
      </c>
      <c r="H26" s="433" t="s">
        <v>8852</v>
      </c>
      <c r="I26" s="434">
        <v>250000</v>
      </c>
      <c r="J26" s="435">
        <v>-5961</v>
      </c>
      <c r="K26" s="436" t="s">
        <v>8855</v>
      </c>
      <c r="L26" s="437">
        <v>107612</v>
      </c>
      <c r="M26" s="438">
        <v>110924</v>
      </c>
      <c r="N26" s="438">
        <v>113471</v>
      </c>
      <c r="O26" s="438">
        <v>116296</v>
      </c>
      <c r="P26" s="438">
        <v>119136</v>
      </c>
      <c r="Q26" s="438">
        <v>122097</v>
      </c>
      <c r="R26" s="438">
        <v>124968</v>
      </c>
      <c r="S26" s="438">
        <v>128689</v>
      </c>
      <c r="T26" s="438">
        <v>129605</v>
      </c>
      <c r="U26" s="438">
        <v>132271</v>
      </c>
      <c r="V26" s="438">
        <v>136453</v>
      </c>
      <c r="W26" s="439">
        <v>141200</v>
      </c>
    </row>
    <row r="27" spans="1:23">
      <c r="A27" s="367">
        <f>IF(B27=1,MAX(A$1:A26)+1,"")</f>
        <v>8</v>
      </c>
      <c r="B27" s="367">
        <v>1</v>
      </c>
      <c r="C27" s="440" t="s">
        <v>8850</v>
      </c>
      <c r="D27" s="1063">
        <v>3</v>
      </c>
      <c r="E27" s="1066" t="s">
        <v>8859</v>
      </c>
      <c r="F27" s="1069" t="s">
        <v>8860</v>
      </c>
      <c r="G27" s="441" t="s">
        <v>8846</v>
      </c>
      <c r="H27" s="442">
        <v>44583</v>
      </c>
      <c r="I27" s="443">
        <v>105402</v>
      </c>
      <c r="J27" s="444">
        <v>32756</v>
      </c>
      <c r="K27" s="445" t="s">
        <v>8847</v>
      </c>
      <c r="L27" s="446">
        <v>4210</v>
      </c>
      <c r="M27" s="447">
        <v>5312</v>
      </c>
      <c r="N27" s="447">
        <v>4547</v>
      </c>
      <c r="O27" s="447">
        <v>4825</v>
      </c>
      <c r="P27" s="447">
        <v>4840</v>
      </c>
      <c r="Q27" s="447">
        <v>4961</v>
      </c>
      <c r="R27" s="447">
        <v>4871</v>
      </c>
      <c r="S27" s="447">
        <v>5721</v>
      </c>
      <c r="T27" s="447">
        <v>2916</v>
      </c>
      <c r="U27" s="447">
        <v>4666</v>
      </c>
      <c r="V27" s="447">
        <v>6182</v>
      </c>
      <c r="W27" s="448">
        <v>6747</v>
      </c>
    </row>
    <row r="28" spans="1:23">
      <c r="A28" s="367" t="str">
        <f>IF(B28=1,MAX(A$1:A27)+1,"")</f>
        <v/>
      </c>
      <c r="B28" s="367">
        <v>2</v>
      </c>
      <c r="C28" s="421" t="s">
        <v>1259</v>
      </c>
      <c r="D28" s="1064"/>
      <c r="E28" s="1067"/>
      <c r="F28" s="1070"/>
      <c r="G28" s="422" t="s">
        <v>8851</v>
      </c>
      <c r="H28" s="423">
        <v>44682</v>
      </c>
      <c r="I28" s="424">
        <v>110000</v>
      </c>
      <c r="J28" s="425">
        <v>26795</v>
      </c>
      <c r="K28" s="426" t="s">
        <v>8853</v>
      </c>
      <c r="L28" s="427">
        <v>2210</v>
      </c>
      <c r="M28" s="428">
        <v>339</v>
      </c>
      <c r="N28" s="428">
        <v>2461</v>
      </c>
      <c r="O28" s="428">
        <v>2889</v>
      </c>
      <c r="P28" s="428">
        <v>2409</v>
      </c>
      <c r="Q28" s="428">
        <v>3208</v>
      </c>
      <c r="R28" s="428">
        <v>1886</v>
      </c>
      <c r="S28" s="428">
        <v>2336</v>
      </c>
      <c r="T28" s="428">
        <v>2738</v>
      </c>
      <c r="U28" s="428">
        <v>4240</v>
      </c>
      <c r="V28" s="428">
        <v>4082</v>
      </c>
      <c r="W28" s="429">
        <v>3959</v>
      </c>
    </row>
    <row r="29" spans="1:23">
      <c r="A29" s="367" t="str">
        <f>IF(B29=1,MAX(A$1:A28)+1,"")</f>
        <v/>
      </c>
      <c r="B29" s="367">
        <v>3</v>
      </c>
      <c r="C29" s="431"/>
      <c r="D29" s="1065"/>
      <c r="E29" s="1068"/>
      <c r="F29" s="1071"/>
      <c r="G29" s="432" t="s">
        <v>8854</v>
      </c>
      <c r="H29" s="433">
        <v>44986</v>
      </c>
      <c r="I29" s="434">
        <v>160000</v>
      </c>
      <c r="J29" s="435">
        <v>-5961</v>
      </c>
      <c r="K29" s="436" t="s">
        <v>8855</v>
      </c>
      <c r="L29" s="437">
        <v>109612</v>
      </c>
      <c r="M29" s="449">
        <v>114924</v>
      </c>
      <c r="N29" s="454">
        <v>119471</v>
      </c>
      <c r="O29" s="438">
        <v>124296</v>
      </c>
      <c r="P29" s="438">
        <v>129136</v>
      </c>
      <c r="Q29" s="438">
        <v>134097</v>
      </c>
      <c r="R29" s="438">
        <v>138968</v>
      </c>
      <c r="S29" s="438">
        <v>144689</v>
      </c>
      <c r="T29" s="438">
        <v>147605</v>
      </c>
      <c r="U29" s="438">
        <v>152271</v>
      </c>
      <c r="V29" s="438">
        <v>158453</v>
      </c>
      <c r="W29" s="455">
        <v>165200</v>
      </c>
    </row>
    <row r="30" spans="1:23">
      <c r="A30" s="367">
        <f>IF(B30=1,MAX(A$1:A29)+1,"")</f>
        <v>9</v>
      </c>
      <c r="B30" s="367">
        <v>1</v>
      </c>
      <c r="C30" s="440" t="s">
        <v>8850</v>
      </c>
      <c r="D30" s="1063">
        <v>4</v>
      </c>
      <c r="E30" s="1066" t="s">
        <v>8861</v>
      </c>
      <c r="F30" s="1069" t="s">
        <v>8862</v>
      </c>
      <c r="G30" s="441" t="s">
        <v>8846</v>
      </c>
      <c r="H30" s="442">
        <v>44583</v>
      </c>
      <c r="I30" s="443">
        <v>105402</v>
      </c>
      <c r="J30" s="444">
        <v>32756</v>
      </c>
      <c r="K30" s="445" t="s">
        <v>8847</v>
      </c>
      <c r="L30" s="446">
        <v>2210</v>
      </c>
      <c r="M30" s="447">
        <v>3312</v>
      </c>
      <c r="N30" s="447">
        <v>2547</v>
      </c>
      <c r="O30" s="447">
        <v>2825</v>
      </c>
      <c r="P30" s="447">
        <v>2840</v>
      </c>
      <c r="Q30" s="447">
        <v>2961</v>
      </c>
      <c r="R30" s="447">
        <v>2871</v>
      </c>
      <c r="S30" s="447">
        <v>3721</v>
      </c>
      <c r="T30" s="447">
        <v>916</v>
      </c>
      <c r="U30" s="447">
        <v>2666</v>
      </c>
      <c r="V30" s="447">
        <v>4182</v>
      </c>
      <c r="W30" s="448">
        <v>4747</v>
      </c>
    </row>
    <row r="31" spans="1:23">
      <c r="A31" s="367" t="str">
        <f>IF(B31=1,MAX(A$1:A30)+1,"")</f>
        <v/>
      </c>
      <c r="B31" s="367">
        <v>2</v>
      </c>
      <c r="C31" s="421" t="s">
        <v>1259</v>
      </c>
      <c r="D31" s="1064"/>
      <c r="E31" s="1067"/>
      <c r="F31" s="1070"/>
      <c r="G31" s="422" t="s">
        <v>8851</v>
      </c>
      <c r="H31" s="423">
        <v>44805</v>
      </c>
      <c r="I31" s="424">
        <v>200000</v>
      </c>
      <c r="J31" s="425">
        <v>26795</v>
      </c>
      <c r="K31" s="426" t="s">
        <v>8853</v>
      </c>
      <c r="L31" s="427">
        <v>2210</v>
      </c>
      <c r="M31" s="428">
        <v>339</v>
      </c>
      <c r="N31" s="428">
        <v>2461</v>
      </c>
      <c r="O31" s="428">
        <v>2889</v>
      </c>
      <c r="P31" s="428">
        <v>2409</v>
      </c>
      <c r="Q31" s="428">
        <v>3208</v>
      </c>
      <c r="R31" s="428">
        <v>1886</v>
      </c>
      <c r="S31" s="428">
        <v>2336</v>
      </c>
      <c r="T31" s="428">
        <v>2738</v>
      </c>
      <c r="U31" s="428">
        <v>4240</v>
      </c>
      <c r="V31" s="428">
        <v>4082</v>
      </c>
      <c r="W31" s="429">
        <v>3959</v>
      </c>
    </row>
    <row r="32" spans="1:23">
      <c r="A32" s="367" t="str">
        <f>IF(B32=1,MAX(A$1:A31)+1,"")</f>
        <v/>
      </c>
      <c r="B32" s="367">
        <v>3</v>
      </c>
      <c r="C32" s="431"/>
      <c r="D32" s="1065"/>
      <c r="E32" s="1068"/>
      <c r="F32" s="1071"/>
      <c r="G32" s="432" t="s">
        <v>8854</v>
      </c>
      <c r="H32" s="433" t="s">
        <v>8852</v>
      </c>
      <c r="I32" s="434">
        <v>250000</v>
      </c>
      <c r="J32" s="435">
        <v>-5961</v>
      </c>
      <c r="K32" s="436" t="s">
        <v>8855</v>
      </c>
      <c r="L32" s="437">
        <v>107612</v>
      </c>
      <c r="M32" s="438">
        <v>110924</v>
      </c>
      <c r="N32" s="438">
        <v>113471</v>
      </c>
      <c r="O32" s="438">
        <v>116296</v>
      </c>
      <c r="P32" s="438">
        <v>119136</v>
      </c>
      <c r="Q32" s="449">
        <v>122097</v>
      </c>
      <c r="R32" s="438">
        <v>124968</v>
      </c>
      <c r="S32" s="438">
        <v>128689</v>
      </c>
      <c r="T32" s="438">
        <v>129605</v>
      </c>
      <c r="U32" s="438">
        <v>132271</v>
      </c>
      <c r="V32" s="438">
        <v>136453</v>
      </c>
      <c r="W32" s="439">
        <v>141200</v>
      </c>
    </row>
    <row r="33" spans="1:23">
      <c r="A33" s="367">
        <f>IF(B33=1,MAX(A$1:A32)+1,"")</f>
        <v>10</v>
      </c>
      <c r="B33" s="367">
        <v>1</v>
      </c>
      <c r="C33" s="440" t="s">
        <v>8850</v>
      </c>
      <c r="D33" s="1063">
        <v>5</v>
      </c>
      <c r="E33" s="1066" t="s">
        <v>8863</v>
      </c>
      <c r="F33" s="1069" t="s">
        <v>8864</v>
      </c>
      <c r="G33" s="441" t="s">
        <v>8846</v>
      </c>
      <c r="H33" s="442">
        <v>44583</v>
      </c>
      <c r="I33" s="443">
        <v>105402</v>
      </c>
      <c r="J33" s="444">
        <v>32756</v>
      </c>
      <c r="K33" s="445" t="s">
        <v>8847</v>
      </c>
      <c r="L33" s="446">
        <v>2210</v>
      </c>
      <c r="M33" s="447">
        <v>3312</v>
      </c>
      <c r="N33" s="447">
        <v>2547</v>
      </c>
      <c r="O33" s="447">
        <v>2825</v>
      </c>
      <c r="P33" s="447">
        <v>2840</v>
      </c>
      <c r="Q33" s="447">
        <v>2961</v>
      </c>
      <c r="R33" s="447">
        <v>2871</v>
      </c>
      <c r="S33" s="447">
        <v>3721</v>
      </c>
      <c r="T33" s="447">
        <v>916</v>
      </c>
      <c r="U33" s="447">
        <v>2666</v>
      </c>
      <c r="V33" s="447">
        <v>4182</v>
      </c>
      <c r="W33" s="448">
        <v>4747</v>
      </c>
    </row>
    <row r="34" spans="1:23">
      <c r="A34" s="367" t="str">
        <f>IF(B34=1,MAX(A$1:A33)+1,"")</f>
        <v/>
      </c>
      <c r="B34" s="367">
        <v>2</v>
      </c>
      <c r="C34" s="421" t="s">
        <v>1259</v>
      </c>
      <c r="D34" s="1064"/>
      <c r="E34" s="1067"/>
      <c r="F34" s="1070"/>
      <c r="G34" s="422" t="s">
        <v>8851</v>
      </c>
      <c r="H34" s="423">
        <v>44713</v>
      </c>
      <c r="I34" s="424">
        <v>110000</v>
      </c>
      <c r="J34" s="425">
        <v>26795</v>
      </c>
      <c r="K34" s="426" t="s">
        <v>8853</v>
      </c>
      <c r="L34" s="427">
        <v>2210</v>
      </c>
      <c r="M34" s="428">
        <v>339</v>
      </c>
      <c r="N34" s="428">
        <v>2461</v>
      </c>
      <c r="O34" s="428">
        <v>2889</v>
      </c>
      <c r="P34" s="428">
        <v>2409</v>
      </c>
      <c r="Q34" s="428">
        <v>3208</v>
      </c>
      <c r="R34" s="428">
        <v>1886</v>
      </c>
      <c r="S34" s="428">
        <v>2336</v>
      </c>
      <c r="T34" s="428">
        <v>2738</v>
      </c>
      <c r="U34" s="428">
        <v>4240</v>
      </c>
      <c r="V34" s="428">
        <v>4082</v>
      </c>
      <c r="W34" s="429">
        <v>3959</v>
      </c>
    </row>
    <row r="35" spans="1:23">
      <c r="A35" s="367" t="str">
        <f>IF(B35=1,MAX(A$1:A34)+1,"")</f>
        <v/>
      </c>
      <c r="B35" s="367">
        <v>3</v>
      </c>
      <c r="C35" s="431"/>
      <c r="D35" s="1065"/>
      <c r="E35" s="1068"/>
      <c r="F35" s="1071"/>
      <c r="G35" s="432" t="s">
        <v>8854</v>
      </c>
      <c r="H35" s="433">
        <v>44986</v>
      </c>
      <c r="I35" s="434">
        <v>140000</v>
      </c>
      <c r="J35" s="435">
        <v>-5961</v>
      </c>
      <c r="K35" s="436" t="s">
        <v>8855</v>
      </c>
      <c r="L35" s="437">
        <v>107612</v>
      </c>
      <c r="M35" s="438">
        <v>110924</v>
      </c>
      <c r="N35" s="449">
        <v>113471</v>
      </c>
      <c r="O35" s="438">
        <v>116296</v>
      </c>
      <c r="P35" s="438">
        <v>119136</v>
      </c>
      <c r="Q35" s="438">
        <v>122097</v>
      </c>
      <c r="R35" s="438">
        <v>124968</v>
      </c>
      <c r="S35" s="438">
        <v>128689</v>
      </c>
      <c r="T35" s="438">
        <v>129605</v>
      </c>
      <c r="U35" s="438">
        <v>132271</v>
      </c>
      <c r="V35" s="438">
        <v>136453</v>
      </c>
      <c r="W35" s="455">
        <v>141200</v>
      </c>
    </row>
    <row r="36" spans="1:23">
      <c r="A36" s="367">
        <f>IF(B36=1,MAX(A$1:A35)+1,"")</f>
        <v>11</v>
      </c>
      <c r="B36" s="367">
        <v>1</v>
      </c>
      <c r="C36" s="440" t="s">
        <v>8850</v>
      </c>
      <c r="D36" s="1063">
        <v>0</v>
      </c>
      <c r="E36" s="1066" t="s">
        <v>8869</v>
      </c>
      <c r="F36" s="1069" t="s">
        <v>8870</v>
      </c>
      <c r="G36" s="441" t="s">
        <v>8846</v>
      </c>
      <c r="H36" s="442">
        <v>44583</v>
      </c>
      <c r="I36" s="443">
        <v>105402</v>
      </c>
      <c r="J36" s="444">
        <v>32756</v>
      </c>
      <c r="K36" s="445" t="s">
        <v>8847</v>
      </c>
      <c r="L36" s="446">
        <v>2210</v>
      </c>
      <c r="M36" s="447">
        <v>3312</v>
      </c>
      <c r="N36" s="447">
        <v>2547</v>
      </c>
      <c r="O36" s="447">
        <v>2825</v>
      </c>
      <c r="P36" s="447">
        <v>2840</v>
      </c>
      <c r="Q36" s="447">
        <v>2961</v>
      </c>
      <c r="R36" s="447">
        <v>2871</v>
      </c>
      <c r="S36" s="447">
        <v>3721</v>
      </c>
      <c r="T36" s="447">
        <v>916</v>
      </c>
      <c r="U36" s="447">
        <v>2666</v>
      </c>
      <c r="V36" s="447">
        <v>4182</v>
      </c>
      <c r="W36" s="448">
        <v>4747</v>
      </c>
    </row>
    <row r="37" spans="1:23">
      <c r="A37" s="367" t="str">
        <f>IF(B37=1,MAX(A$1:A36)+1,"")</f>
        <v/>
      </c>
      <c r="B37" s="367">
        <v>2</v>
      </c>
      <c r="C37" s="421" t="s">
        <v>1441</v>
      </c>
      <c r="D37" s="1064"/>
      <c r="E37" s="1067"/>
      <c r="F37" s="1070"/>
      <c r="G37" s="422" t="s">
        <v>8851</v>
      </c>
      <c r="H37" s="423" t="s">
        <v>8852</v>
      </c>
      <c r="I37" s="424">
        <v>110000</v>
      </c>
      <c r="J37" s="425">
        <v>26795</v>
      </c>
      <c r="K37" s="426" t="s">
        <v>8853</v>
      </c>
      <c r="L37" s="427">
        <v>2210</v>
      </c>
      <c r="M37" s="428">
        <v>339</v>
      </c>
      <c r="N37" s="428">
        <v>2461</v>
      </c>
      <c r="O37" s="428">
        <v>2889</v>
      </c>
      <c r="P37" s="428">
        <v>2409</v>
      </c>
      <c r="Q37" s="428">
        <v>3208</v>
      </c>
      <c r="R37" s="428">
        <v>1886</v>
      </c>
      <c r="S37" s="428">
        <v>2336</v>
      </c>
      <c r="T37" s="428">
        <v>2738</v>
      </c>
      <c r="U37" s="428">
        <v>4240</v>
      </c>
      <c r="V37" s="428">
        <v>4082</v>
      </c>
      <c r="W37" s="429">
        <v>3959</v>
      </c>
    </row>
    <row r="38" spans="1:23">
      <c r="A38" s="367" t="str">
        <f>IF(B38=1,MAX(A$1:A37)+1,"")</f>
        <v/>
      </c>
      <c r="B38" s="367">
        <v>3</v>
      </c>
      <c r="C38" s="431"/>
      <c r="D38" s="1065"/>
      <c r="E38" s="1068"/>
      <c r="F38" s="1071"/>
      <c r="G38" s="432" t="s">
        <v>8854</v>
      </c>
      <c r="H38" s="433">
        <v>44652</v>
      </c>
      <c r="I38" s="434">
        <v>160000</v>
      </c>
      <c r="J38" s="435">
        <v>-5961</v>
      </c>
      <c r="K38" s="436" t="s">
        <v>8855</v>
      </c>
      <c r="L38" s="456">
        <v>107612</v>
      </c>
      <c r="M38" s="438">
        <v>110924</v>
      </c>
      <c r="N38" s="438">
        <v>113471</v>
      </c>
      <c r="O38" s="438">
        <v>116296</v>
      </c>
      <c r="P38" s="438">
        <v>119136</v>
      </c>
      <c r="Q38" s="438">
        <v>122097</v>
      </c>
      <c r="R38" s="438">
        <v>124968</v>
      </c>
      <c r="S38" s="438">
        <v>128689</v>
      </c>
      <c r="T38" s="438">
        <v>129605</v>
      </c>
      <c r="U38" s="438">
        <v>132271</v>
      </c>
      <c r="V38" s="438">
        <v>136453</v>
      </c>
      <c r="W38" s="439">
        <v>141200</v>
      </c>
    </row>
    <row r="39" spans="1:23">
      <c r="A39" s="367">
        <f>IF(B39=1,MAX(A$1:A38)+1,"")</f>
        <v>12</v>
      </c>
      <c r="B39" s="367">
        <v>1</v>
      </c>
      <c r="C39" s="440" t="s">
        <v>8850</v>
      </c>
      <c r="D39" s="1063">
        <v>1</v>
      </c>
      <c r="E39" s="1066" t="s">
        <v>8872</v>
      </c>
      <c r="F39" s="1069" t="s">
        <v>8873</v>
      </c>
      <c r="G39" s="441" t="s">
        <v>8846</v>
      </c>
      <c r="H39" s="442">
        <v>44583</v>
      </c>
      <c r="I39" s="443">
        <v>105402</v>
      </c>
      <c r="J39" s="444">
        <v>32756</v>
      </c>
      <c r="K39" s="445" t="s">
        <v>8847</v>
      </c>
      <c r="L39" s="446">
        <v>2210</v>
      </c>
      <c r="M39" s="447">
        <v>3312</v>
      </c>
      <c r="N39" s="447">
        <v>2547</v>
      </c>
      <c r="O39" s="447">
        <v>2825</v>
      </c>
      <c r="P39" s="447">
        <v>2840</v>
      </c>
      <c r="Q39" s="447">
        <v>2961</v>
      </c>
      <c r="R39" s="447">
        <v>2871</v>
      </c>
      <c r="S39" s="447">
        <v>3721</v>
      </c>
      <c r="T39" s="447">
        <v>916</v>
      </c>
      <c r="U39" s="447">
        <v>2666</v>
      </c>
      <c r="V39" s="447">
        <v>4182</v>
      </c>
      <c r="W39" s="448">
        <v>4747</v>
      </c>
    </row>
    <row r="40" spans="1:23">
      <c r="A40" s="367" t="str">
        <f>IF(B40=1,MAX(A$1:A39)+1,"")</f>
        <v/>
      </c>
      <c r="B40" s="367">
        <v>2</v>
      </c>
      <c r="C40" s="421" t="s">
        <v>1441</v>
      </c>
      <c r="D40" s="1064"/>
      <c r="E40" s="1067"/>
      <c r="F40" s="1070"/>
      <c r="G40" s="422" t="s">
        <v>8851</v>
      </c>
      <c r="H40" s="423">
        <v>44652</v>
      </c>
      <c r="I40" s="424">
        <v>200000</v>
      </c>
      <c r="J40" s="425">
        <v>26795</v>
      </c>
      <c r="K40" s="426" t="s">
        <v>8853</v>
      </c>
      <c r="L40" s="427">
        <v>2210</v>
      </c>
      <c r="M40" s="428">
        <v>339</v>
      </c>
      <c r="N40" s="428">
        <v>2461</v>
      </c>
      <c r="O40" s="428">
        <v>2889</v>
      </c>
      <c r="P40" s="428">
        <v>2409</v>
      </c>
      <c r="Q40" s="428">
        <v>3208</v>
      </c>
      <c r="R40" s="428">
        <v>1886</v>
      </c>
      <c r="S40" s="428">
        <v>2336</v>
      </c>
      <c r="T40" s="428">
        <v>2738</v>
      </c>
      <c r="U40" s="428">
        <v>4240</v>
      </c>
      <c r="V40" s="428">
        <v>4082</v>
      </c>
      <c r="W40" s="429">
        <v>3959</v>
      </c>
    </row>
    <row r="41" spans="1:23">
      <c r="A41" s="367" t="str">
        <f>IF(B41=1,MAX(A$1:A40)+1,"")</f>
        <v/>
      </c>
      <c r="B41" s="367">
        <v>3</v>
      </c>
      <c r="C41" s="431"/>
      <c r="D41" s="1065"/>
      <c r="E41" s="1068"/>
      <c r="F41" s="1071"/>
      <c r="G41" s="432" t="s">
        <v>8854</v>
      </c>
      <c r="H41" s="433">
        <v>44986</v>
      </c>
      <c r="I41" s="434">
        <v>250000</v>
      </c>
      <c r="J41" s="435">
        <v>-5961</v>
      </c>
      <c r="K41" s="436" t="s">
        <v>8855</v>
      </c>
      <c r="L41" s="457">
        <v>107612</v>
      </c>
      <c r="M41" s="438">
        <v>110924</v>
      </c>
      <c r="N41" s="438">
        <v>113471</v>
      </c>
      <c r="O41" s="438">
        <v>116296</v>
      </c>
      <c r="P41" s="438">
        <v>119136</v>
      </c>
      <c r="Q41" s="438">
        <v>122097</v>
      </c>
      <c r="R41" s="438">
        <v>124968</v>
      </c>
      <c r="S41" s="438">
        <v>128689</v>
      </c>
      <c r="T41" s="438">
        <v>129605</v>
      </c>
      <c r="U41" s="438">
        <v>132271</v>
      </c>
      <c r="V41" s="438">
        <v>136453</v>
      </c>
      <c r="W41" s="455">
        <v>141200</v>
      </c>
    </row>
    <row r="42" spans="1:23">
      <c r="A42" s="367">
        <f>IF(B42=1,MAX(A$1:A41)+1,"")</f>
        <v>13</v>
      </c>
      <c r="B42" s="367">
        <v>1</v>
      </c>
      <c r="C42" s="440" t="s">
        <v>8850</v>
      </c>
      <c r="D42" s="1063">
        <v>2</v>
      </c>
      <c r="E42" s="1066" t="s">
        <v>8874</v>
      </c>
      <c r="F42" s="1069" t="s">
        <v>8875</v>
      </c>
      <c r="G42" s="441" t="s">
        <v>8846</v>
      </c>
      <c r="H42" s="442">
        <v>44583</v>
      </c>
      <c r="I42" s="443">
        <v>105402</v>
      </c>
      <c r="J42" s="444">
        <v>32756</v>
      </c>
      <c r="K42" s="445" t="s">
        <v>8847</v>
      </c>
      <c r="L42" s="446">
        <v>2210</v>
      </c>
      <c r="M42" s="447">
        <v>3312</v>
      </c>
      <c r="N42" s="447">
        <v>2547</v>
      </c>
      <c r="O42" s="447">
        <v>2825</v>
      </c>
      <c r="P42" s="447">
        <v>2840</v>
      </c>
      <c r="Q42" s="447">
        <v>2961</v>
      </c>
      <c r="R42" s="447">
        <v>2871</v>
      </c>
      <c r="S42" s="447">
        <v>3721</v>
      </c>
      <c r="T42" s="447">
        <v>916</v>
      </c>
      <c r="U42" s="447">
        <v>2666</v>
      </c>
      <c r="V42" s="447">
        <v>4182</v>
      </c>
      <c r="W42" s="448">
        <v>4747</v>
      </c>
    </row>
    <row r="43" spans="1:23">
      <c r="A43" s="367" t="str">
        <f>IF(B43=1,MAX(A$1:A42)+1,"")</f>
        <v/>
      </c>
      <c r="B43" s="367">
        <v>2</v>
      </c>
      <c r="C43" s="421" t="s">
        <v>1441</v>
      </c>
      <c r="D43" s="1064"/>
      <c r="E43" s="1067"/>
      <c r="F43" s="1070"/>
      <c r="G43" s="422" t="s">
        <v>8851</v>
      </c>
      <c r="H43" s="423">
        <v>44652</v>
      </c>
      <c r="I43" s="424">
        <v>200000</v>
      </c>
      <c r="J43" s="425">
        <v>26795</v>
      </c>
      <c r="K43" s="426" t="s">
        <v>8853</v>
      </c>
      <c r="L43" s="427">
        <v>2210</v>
      </c>
      <c r="M43" s="428">
        <v>339</v>
      </c>
      <c r="N43" s="428">
        <v>2461</v>
      </c>
      <c r="O43" s="428">
        <v>2889</v>
      </c>
      <c r="P43" s="428">
        <v>2409</v>
      </c>
      <c r="Q43" s="428">
        <v>3208</v>
      </c>
      <c r="R43" s="428">
        <v>1886</v>
      </c>
      <c r="S43" s="428">
        <v>2336</v>
      </c>
      <c r="T43" s="428">
        <v>2738</v>
      </c>
      <c r="U43" s="428">
        <v>4240</v>
      </c>
      <c r="V43" s="428">
        <v>4082</v>
      </c>
      <c r="W43" s="429">
        <v>3959</v>
      </c>
    </row>
    <row r="44" spans="1:23">
      <c r="A44" s="367" t="str">
        <f>IF(B44=1,MAX(A$1:A43)+1,"")</f>
        <v/>
      </c>
      <c r="B44" s="367">
        <v>3</v>
      </c>
      <c r="C44" s="431"/>
      <c r="D44" s="1065"/>
      <c r="E44" s="1068"/>
      <c r="F44" s="1071"/>
      <c r="G44" s="432" t="s">
        <v>8854</v>
      </c>
      <c r="H44" s="433">
        <v>44986</v>
      </c>
      <c r="I44" s="434">
        <v>250000</v>
      </c>
      <c r="J44" s="435">
        <v>-5961</v>
      </c>
      <c r="K44" s="436" t="s">
        <v>8855</v>
      </c>
      <c r="L44" s="457">
        <v>107612</v>
      </c>
      <c r="M44" s="438">
        <v>110924</v>
      </c>
      <c r="N44" s="438">
        <v>113471</v>
      </c>
      <c r="O44" s="438">
        <v>116296</v>
      </c>
      <c r="P44" s="438">
        <v>119136</v>
      </c>
      <c r="Q44" s="438">
        <v>122097</v>
      </c>
      <c r="R44" s="438">
        <v>124968</v>
      </c>
      <c r="S44" s="438">
        <v>128689</v>
      </c>
      <c r="T44" s="438">
        <v>129605</v>
      </c>
      <c r="U44" s="438">
        <v>132271</v>
      </c>
      <c r="V44" s="438">
        <v>136453</v>
      </c>
      <c r="W44" s="455">
        <v>141200</v>
      </c>
    </row>
    <row r="45" spans="1:23">
      <c r="A45" s="367">
        <f>IF(B45=1,MAX(A$1:A44)+1,"")</f>
        <v>14</v>
      </c>
      <c r="B45" s="367">
        <v>1</v>
      </c>
      <c r="C45" s="440" t="s">
        <v>8850</v>
      </c>
      <c r="D45" s="1063">
        <v>3</v>
      </c>
      <c r="E45" s="1066" t="s">
        <v>8876</v>
      </c>
      <c r="F45" s="1069" t="s">
        <v>8877</v>
      </c>
      <c r="G45" s="441" t="s">
        <v>8846</v>
      </c>
      <c r="H45" s="442">
        <v>44583</v>
      </c>
      <c r="I45" s="443">
        <v>105402</v>
      </c>
      <c r="J45" s="444">
        <v>32756</v>
      </c>
      <c r="K45" s="445" t="s">
        <v>8847</v>
      </c>
      <c r="L45" s="446">
        <v>2210</v>
      </c>
      <c r="M45" s="447">
        <v>3312</v>
      </c>
      <c r="N45" s="447">
        <v>2547</v>
      </c>
      <c r="O45" s="447">
        <v>2825</v>
      </c>
      <c r="P45" s="447">
        <v>2840</v>
      </c>
      <c r="Q45" s="447">
        <v>2961</v>
      </c>
      <c r="R45" s="447">
        <v>2871</v>
      </c>
      <c r="S45" s="447">
        <v>3721</v>
      </c>
      <c r="T45" s="447">
        <v>916</v>
      </c>
      <c r="U45" s="447">
        <v>2666</v>
      </c>
      <c r="V45" s="447">
        <v>4182</v>
      </c>
      <c r="W45" s="448">
        <v>4747</v>
      </c>
    </row>
    <row r="46" spans="1:23">
      <c r="A46" s="367" t="str">
        <f>IF(B46=1,MAX(A$1:A45)+1,"")</f>
        <v/>
      </c>
      <c r="B46" s="367">
        <v>2</v>
      </c>
      <c r="C46" s="421" t="s">
        <v>1441</v>
      </c>
      <c r="D46" s="1064"/>
      <c r="E46" s="1067"/>
      <c r="F46" s="1070"/>
      <c r="G46" s="422" t="s">
        <v>8851</v>
      </c>
      <c r="H46" s="423" t="s">
        <v>8852</v>
      </c>
      <c r="I46" s="424">
        <v>110000</v>
      </c>
      <c r="J46" s="425">
        <v>26795</v>
      </c>
      <c r="K46" s="426" t="s">
        <v>8853</v>
      </c>
      <c r="L46" s="427">
        <v>2210</v>
      </c>
      <c r="M46" s="428">
        <v>339</v>
      </c>
      <c r="N46" s="428">
        <v>2461</v>
      </c>
      <c r="O46" s="428">
        <v>2889</v>
      </c>
      <c r="P46" s="428">
        <v>2409</v>
      </c>
      <c r="Q46" s="428">
        <v>3208</v>
      </c>
      <c r="R46" s="428">
        <v>1886</v>
      </c>
      <c r="S46" s="428">
        <v>2336</v>
      </c>
      <c r="T46" s="428">
        <v>2738</v>
      </c>
      <c r="U46" s="428">
        <v>4240</v>
      </c>
      <c r="V46" s="428">
        <v>4082</v>
      </c>
      <c r="W46" s="429">
        <v>3959</v>
      </c>
    </row>
    <row r="47" spans="1:23">
      <c r="A47" s="367" t="str">
        <f>IF(B47=1,MAX(A$1:A46)+1,"")</f>
        <v/>
      </c>
      <c r="B47" s="367">
        <v>3</v>
      </c>
      <c r="C47" s="431"/>
      <c r="D47" s="1065"/>
      <c r="E47" s="1068"/>
      <c r="F47" s="1071"/>
      <c r="G47" s="432" t="s">
        <v>8854</v>
      </c>
      <c r="H47" s="433" t="s">
        <v>8852</v>
      </c>
      <c r="I47" s="434">
        <v>130000</v>
      </c>
      <c r="J47" s="435">
        <v>-5961</v>
      </c>
      <c r="K47" s="436" t="s">
        <v>8855</v>
      </c>
      <c r="L47" s="437">
        <v>107612</v>
      </c>
      <c r="M47" s="438">
        <v>110924</v>
      </c>
      <c r="N47" s="438">
        <v>113471</v>
      </c>
      <c r="O47" s="438">
        <v>116296</v>
      </c>
      <c r="P47" s="438">
        <v>119136</v>
      </c>
      <c r="Q47" s="438">
        <v>122097</v>
      </c>
      <c r="R47" s="438">
        <v>124968</v>
      </c>
      <c r="S47" s="438">
        <v>128689</v>
      </c>
      <c r="T47" s="438">
        <v>129605</v>
      </c>
      <c r="U47" s="438">
        <v>132271</v>
      </c>
      <c r="V47" s="438">
        <v>4182</v>
      </c>
      <c r="W47" s="439">
        <v>8929</v>
      </c>
    </row>
    <row r="48" spans="1:23">
      <c r="A48" s="367">
        <f>IF(B48=1,MAX(A$1:A47)+1,"")</f>
        <v>15</v>
      </c>
      <c r="B48" s="367">
        <v>1</v>
      </c>
      <c r="C48" s="440" t="s">
        <v>8850</v>
      </c>
      <c r="D48" s="1063">
        <v>4</v>
      </c>
      <c r="E48" s="1066" t="s">
        <v>8878</v>
      </c>
      <c r="F48" s="1069" t="s">
        <v>8879</v>
      </c>
      <c r="G48" s="441" t="s">
        <v>8846</v>
      </c>
      <c r="H48" s="442">
        <v>44583</v>
      </c>
      <c r="I48" s="443">
        <v>105402</v>
      </c>
      <c r="J48" s="444">
        <v>32756</v>
      </c>
      <c r="K48" s="445" t="s">
        <v>8847</v>
      </c>
      <c r="L48" s="446">
        <v>2210</v>
      </c>
      <c r="M48" s="447">
        <v>3312</v>
      </c>
      <c r="N48" s="447">
        <v>2547</v>
      </c>
      <c r="O48" s="447">
        <v>2825</v>
      </c>
      <c r="P48" s="447">
        <v>2840</v>
      </c>
      <c r="Q48" s="447">
        <v>2961</v>
      </c>
      <c r="R48" s="447">
        <v>2871</v>
      </c>
      <c r="S48" s="447">
        <v>3721</v>
      </c>
      <c r="T48" s="447">
        <v>916</v>
      </c>
      <c r="U48" s="447">
        <v>2666</v>
      </c>
      <c r="V48" s="447">
        <v>4182</v>
      </c>
      <c r="W48" s="448">
        <v>4747</v>
      </c>
    </row>
    <row r="49" spans="1:55">
      <c r="A49" s="367" t="str">
        <f>IF(B49=1,MAX(A$1:A48)+1,"")</f>
        <v/>
      </c>
      <c r="B49" s="367">
        <v>2</v>
      </c>
      <c r="C49" s="421" t="s">
        <v>1441</v>
      </c>
      <c r="D49" s="1064"/>
      <c r="E49" s="1067"/>
      <c r="F49" s="1070"/>
      <c r="G49" s="422" t="s">
        <v>8851</v>
      </c>
      <c r="H49" s="423" t="s">
        <v>8852</v>
      </c>
      <c r="I49" s="424">
        <v>110000</v>
      </c>
      <c r="J49" s="425">
        <v>26795</v>
      </c>
      <c r="K49" s="426" t="s">
        <v>8853</v>
      </c>
      <c r="L49" s="427">
        <v>2210</v>
      </c>
      <c r="M49" s="428">
        <v>339</v>
      </c>
      <c r="N49" s="428">
        <v>2461</v>
      </c>
      <c r="O49" s="428">
        <v>2889</v>
      </c>
      <c r="P49" s="428">
        <v>2409</v>
      </c>
      <c r="Q49" s="428">
        <v>3208</v>
      </c>
      <c r="R49" s="428">
        <v>1886</v>
      </c>
      <c r="S49" s="428">
        <v>2336</v>
      </c>
      <c r="T49" s="428">
        <v>2738</v>
      </c>
      <c r="U49" s="428">
        <v>4240</v>
      </c>
      <c r="V49" s="428">
        <v>4082</v>
      </c>
      <c r="W49" s="429">
        <v>3959</v>
      </c>
    </row>
    <row r="50" spans="1:55" ht="15.75" thickBot="1">
      <c r="A50" s="367" t="str">
        <f>IF(B50=1,MAX(A$1:A49)+1,"")</f>
        <v/>
      </c>
      <c r="B50" s="367">
        <v>3</v>
      </c>
      <c r="C50" s="458"/>
      <c r="D50" s="1076"/>
      <c r="E50" s="1077"/>
      <c r="F50" s="1078"/>
      <c r="G50" s="459" t="s">
        <v>8854</v>
      </c>
      <c r="H50" s="460" t="s">
        <v>8880</v>
      </c>
      <c r="I50" s="461">
        <v>160000</v>
      </c>
      <c r="J50" s="462">
        <v>-5961</v>
      </c>
      <c r="K50" s="463" t="s">
        <v>8855</v>
      </c>
      <c r="L50" s="464">
        <v>107612</v>
      </c>
      <c r="M50" s="465">
        <v>110924</v>
      </c>
      <c r="N50" s="465">
        <v>113471</v>
      </c>
      <c r="O50" s="465">
        <v>116296</v>
      </c>
      <c r="P50" s="465">
        <v>119136</v>
      </c>
      <c r="Q50" s="465">
        <v>122097</v>
      </c>
      <c r="R50" s="465">
        <v>124968</v>
      </c>
      <c r="S50" s="465">
        <v>128689</v>
      </c>
      <c r="T50" s="465">
        <v>129605</v>
      </c>
      <c r="U50" s="465">
        <v>132271</v>
      </c>
      <c r="V50" s="465">
        <v>136453</v>
      </c>
      <c r="W50" s="466">
        <v>141200</v>
      </c>
    </row>
    <row r="52" spans="1:55" s="598" customFormat="1">
      <c r="C52" s="582" t="s">
        <v>165</v>
      </c>
      <c r="D52" s="583" t="s">
        <v>8820</v>
      </c>
      <c r="E52" s="583" t="s">
        <v>8822</v>
      </c>
      <c r="F52" s="583" t="s">
        <v>248</v>
      </c>
      <c r="G52" s="583" t="s">
        <v>8776</v>
      </c>
      <c r="H52" s="583" t="s">
        <v>90</v>
      </c>
      <c r="I52" s="583" t="s">
        <v>8782</v>
      </c>
      <c r="J52" s="583" t="s">
        <v>8783</v>
      </c>
      <c r="K52" s="583" t="s">
        <v>9236</v>
      </c>
      <c r="L52" s="583" t="s">
        <v>9237</v>
      </c>
      <c r="M52" s="583" t="s">
        <v>9482</v>
      </c>
      <c r="N52" s="583" t="s">
        <v>9483</v>
      </c>
      <c r="O52" s="583" t="s">
        <v>9487</v>
      </c>
      <c r="P52" s="583" t="s">
        <v>9818</v>
      </c>
      <c r="Q52" s="583" t="s">
        <v>9820</v>
      </c>
      <c r="R52" s="583" t="s">
        <v>9822</v>
      </c>
      <c r="S52" s="583" t="s">
        <v>9824</v>
      </c>
      <c r="T52" s="583" t="s">
        <v>9826</v>
      </c>
      <c r="U52" s="583" t="s">
        <v>9828</v>
      </c>
      <c r="V52" s="583" t="s">
        <v>9830</v>
      </c>
      <c r="W52" s="583" t="s">
        <v>9832</v>
      </c>
      <c r="X52" s="583" t="s">
        <v>9834</v>
      </c>
      <c r="Y52" s="583" t="s">
        <v>9836</v>
      </c>
      <c r="Z52" s="583" t="s">
        <v>9838</v>
      </c>
      <c r="AA52" s="583" t="s">
        <v>9840</v>
      </c>
      <c r="AB52" s="583" t="s">
        <v>9842</v>
      </c>
      <c r="AC52" s="583" t="s">
        <v>9844</v>
      </c>
      <c r="AD52" s="583" t="s">
        <v>9846</v>
      </c>
      <c r="AE52" s="583" t="s">
        <v>9848</v>
      </c>
      <c r="AF52" s="583" t="s">
        <v>9850</v>
      </c>
      <c r="AG52" s="583" t="s">
        <v>9852</v>
      </c>
      <c r="AH52" s="583" t="s">
        <v>9854</v>
      </c>
      <c r="AI52" s="583" t="s">
        <v>9856</v>
      </c>
      <c r="AJ52" s="583" t="s">
        <v>9858</v>
      </c>
      <c r="AK52" s="583" t="s">
        <v>9860</v>
      </c>
      <c r="AL52" s="583" t="s">
        <v>9862</v>
      </c>
      <c r="AM52" s="583" t="s">
        <v>9864</v>
      </c>
      <c r="AN52" s="583" t="s">
        <v>9866</v>
      </c>
      <c r="AO52" s="583" t="s">
        <v>9868</v>
      </c>
      <c r="AP52" s="583" t="s">
        <v>9870</v>
      </c>
      <c r="AQ52" s="583" t="s">
        <v>9872</v>
      </c>
      <c r="AR52" s="583" t="s">
        <v>9874</v>
      </c>
      <c r="AS52" s="583" t="s">
        <v>9876</v>
      </c>
      <c r="AT52" s="583" t="s">
        <v>9878</v>
      </c>
      <c r="AU52" s="583" t="s">
        <v>9880</v>
      </c>
      <c r="AV52" s="583" t="s">
        <v>9882</v>
      </c>
      <c r="AW52" s="583" t="s">
        <v>9318</v>
      </c>
      <c r="AX52" s="583" t="s">
        <v>9494</v>
      </c>
      <c r="AY52" s="583" t="s">
        <v>9322</v>
      </c>
      <c r="AZ52" s="583" t="s">
        <v>287</v>
      </c>
      <c r="BA52" s="583" t="s">
        <v>290</v>
      </c>
      <c r="BB52" s="583" t="s">
        <v>292</v>
      </c>
      <c r="BC52" s="584" t="s">
        <v>294</v>
      </c>
    </row>
    <row r="53" spans="1:55" s="598" customFormat="1">
      <c r="C53" s="585" t="s">
        <v>82</v>
      </c>
      <c r="D53" s="586" t="s">
        <v>8823</v>
      </c>
      <c r="E53" s="586" t="s">
        <v>8825</v>
      </c>
      <c r="F53" s="586" t="s">
        <v>88</v>
      </c>
      <c r="G53" s="586" t="s">
        <v>8777</v>
      </c>
      <c r="H53" s="586" t="s">
        <v>8779</v>
      </c>
      <c r="I53" s="586" t="s">
        <v>9153</v>
      </c>
      <c r="J53" s="586" t="s">
        <v>9154</v>
      </c>
      <c r="K53" s="586" t="s">
        <v>9238</v>
      </c>
      <c r="L53" s="586" t="s">
        <v>9240</v>
      </c>
      <c r="M53" s="586" t="s">
        <v>9815</v>
      </c>
      <c r="N53" s="586" t="s">
        <v>9816</v>
      </c>
      <c r="O53" s="586" t="s">
        <v>9817</v>
      </c>
      <c r="P53" s="586" t="s">
        <v>9819</v>
      </c>
      <c r="Q53" s="586" t="s">
        <v>9821</v>
      </c>
      <c r="R53" s="586" t="s">
        <v>9823</v>
      </c>
      <c r="S53" s="586" t="s">
        <v>9825</v>
      </c>
      <c r="T53" s="586" t="s">
        <v>9827</v>
      </c>
      <c r="U53" s="586" t="s">
        <v>9829</v>
      </c>
      <c r="V53" s="586" t="s">
        <v>9831</v>
      </c>
      <c r="W53" s="586" t="s">
        <v>9833</v>
      </c>
      <c r="X53" s="586" t="s">
        <v>9835</v>
      </c>
      <c r="Y53" s="586" t="s">
        <v>9837</v>
      </c>
      <c r="Z53" s="586" t="s">
        <v>9839</v>
      </c>
      <c r="AA53" s="586" t="s">
        <v>9841</v>
      </c>
      <c r="AB53" s="586" t="s">
        <v>9843</v>
      </c>
      <c r="AC53" s="586" t="s">
        <v>9845</v>
      </c>
      <c r="AD53" s="586" t="s">
        <v>9847</v>
      </c>
      <c r="AE53" s="586" t="s">
        <v>9849</v>
      </c>
      <c r="AF53" s="586" t="s">
        <v>9851</v>
      </c>
      <c r="AG53" s="586" t="s">
        <v>9853</v>
      </c>
      <c r="AH53" s="586" t="s">
        <v>9855</v>
      </c>
      <c r="AI53" s="586" t="s">
        <v>9857</v>
      </c>
      <c r="AJ53" s="586" t="s">
        <v>9859</v>
      </c>
      <c r="AK53" s="586" t="s">
        <v>9861</v>
      </c>
      <c r="AL53" s="586" t="s">
        <v>9863</v>
      </c>
      <c r="AM53" s="586" t="s">
        <v>9865</v>
      </c>
      <c r="AN53" s="586" t="s">
        <v>9867</v>
      </c>
      <c r="AO53" s="586" t="s">
        <v>9869</v>
      </c>
      <c r="AP53" s="586" t="s">
        <v>9871</v>
      </c>
      <c r="AQ53" s="586" t="s">
        <v>9873</v>
      </c>
      <c r="AR53" s="586" t="s">
        <v>9875</v>
      </c>
      <c r="AS53" s="586" t="s">
        <v>9877</v>
      </c>
      <c r="AT53" s="586" t="s">
        <v>9879</v>
      </c>
      <c r="AU53" s="586" t="s">
        <v>9881</v>
      </c>
      <c r="AV53" s="586" t="s">
        <v>9883</v>
      </c>
      <c r="AW53" s="586" t="s">
        <v>9628</v>
      </c>
      <c r="AX53" s="586" t="s">
        <v>9884</v>
      </c>
      <c r="AY53" s="586" t="s">
        <v>9493</v>
      </c>
      <c r="AZ53" s="586" t="s">
        <v>52</v>
      </c>
      <c r="BA53" s="586" t="s">
        <v>53</v>
      </c>
      <c r="BB53" s="586" t="s">
        <v>54</v>
      </c>
      <c r="BC53" s="587" t="s">
        <v>55</v>
      </c>
    </row>
    <row r="54" spans="1:55" s="598" customFormat="1">
      <c r="C54" s="585" t="s">
        <v>58</v>
      </c>
      <c r="D54" s="586" t="s">
        <v>9152</v>
      </c>
      <c r="E54" s="586" t="s">
        <v>9152</v>
      </c>
      <c r="F54" s="586" t="s">
        <v>62</v>
      </c>
      <c r="G54" s="586" t="s">
        <v>62</v>
      </c>
      <c r="H54" s="586" t="s">
        <v>8780</v>
      </c>
      <c r="I54" s="586" t="s">
        <v>89</v>
      </c>
      <c r="J54" s="586" t="s">
        <v>58</v>
      </c>
      <c r="K54" s="586" t="s">
        <v>9152</v>
      </c>
      <c r="L54" s="586" t="s">
        <v>9152</v>
      </c>
      <c r="M54" s="586" t="s">
        <v>58</v>
      </c>
      <c r="N54" s="586" t="s">
        <v>58</v>
      </c>
      <c r="O54" s="586" t="s">
        <v>58</v>
      </c>
      <c r="P54" s="586" t="s">
        <v>58</v>
      </c>
      <c r="Q54" s="586" t="s">
        <v>58</v>
      </c>
      <c r="R54" s="586" t="s">
        <v>58</v>
      </c>
      <c r="S54" s="586" t="s">
        <v>58</v>
      </c>
      <c r="T54" s="586" t="s">
        <v>58</v>
      </c>
      <c r="U54" s="586" t="s">
        <v>58</v>
      </c>
      <c r="V54" s="586" t="s">
        <v>58</v>
      </c>
      <c r="W54" s="586" t="s">
        <v>58</v>
      </c>
      <c r="X54" s="586" t="s">
        <v>58</v>
      </c>
      <c r="Y54" s="586" t="s">
        <v>58</v>
      </c>
      <c r="Z54" s="586" t="s">
        <v>58</v>
      </c>
      <c r="AA54" s="586" t="s">
        <v>58</v>
      </c>
      <c r="AB54" s="586" t="s">
        <v>58</v>
      </c>
      <c r="AC54" s="586" t="s">
        <v>58</v>
      </c>
      <c r="AD54" s="586" t="s">
        <v>58</v>
      </c>
      <c r="AE54" s="586" t="s">
        <v>58</v>
      </c>
      <c r="AF54" s="586" t="s">
        <v>58</v>
      </c>
      <c r="AG54" s="586" t="s">
        <v>58</v>
      </c>
      <c r="AH54" s="586" t="s">
        <v>58</v>
      </c>
      <c r="AI54" s="586" t="s">
        <v>58</v>
      </c>
      <c r="AJ54" s="586" t="s">
        <v>58</v>
      </c>
      <c r="AK54" s="586" t="s">
        <v>58</v>
      </c>
      <c r="AL54" s="586" t="s">
        <v>58</v>
      </c>
      <c r="AM54" s="586" t="s">
        <v>58</v>
      </c>
      <c r="AN54" s="586" t="s">
        <v>58</v>
      </c>
      <c r="AO54" s="586" t="s">
        <v>58</v>
      </c>
      <c r="AP54" s="586" t="s">
        <v>58</v>
      </c>
      <c r="AQ54" s="586" t="s">
        <v>58</v>
      </c>
      <c r="AR54" s="586" t="s">
        <v>58</v>
      </c>
      <c r="AS54" s="586" t="s">
        <v>58</v>
      </c>
      <c r="AT54" s="586" t="s">
        <v>58</v>
      </c>
      <c r="AU54" s="586" t="s">
        <v>58</v>
      </c>
      <c r="AV54" s="586" t="s">
        <v>58</v>
      </c>
      <c r="AW54" s="586" t="s">
        <v>91</v>
      </c>
      <c r="AX54" s="586" t="s">
        <v>62</v>
      </c>
      <c r="AY54" s="586" t="s">
        <v>91</v>
      </c>
      <c r="AZ54" s="586" t="s">
        <v>89</v>
      </c>
      <c r="BA54" s="586" t="s">
        <v>91</v>
      </c>
      <c r="BB54" s="586" t="s">
        <v>89</v>
      </c>
      <c r="BC54" s="587" t="s">
        <v>91</v>
      </c>
    </row>
    <row r="55" spans="1:55" s="598" customFormat="1">
      <c r="C55" s="588" t="s">
        <v>59</v>
      </c>
      <c r="D55" s="589" t="s">
        <v>59</v>
      </c>
      <c r="E55" s="589" t="s">
        <v>59</v>
      </c>
      <c r="F55" s="589" t="s">
        <v>8791</v>
      </c>
      <c r="G55" s="589" t="s">
        <v>8778</v>
      </c>
      <c r="H55" s="589" t="s">
        <v>8781</v>
      </c>
      <c r="I55" s="589" t="s">
        <v>79</v>
      </c>
      <c r="J55" s="589" t="s">
        <v>59</v>
      </c>
      <c r="K55" s="589" t="s">
        <v>59</v>
      </c>
      <c r="L55" s="589" t="s">
        <v>59</v>
      </c>
      <c r="M55" s="589" t="s">
        <v>59</v>
      </c>
      <c r="N55" s="589" t="s">
        <v>59</v>
      </c>
      <c r="O55" s="589" t="s">
        <v>59</v>
      </c>
      <c r="P55" s="589" t="s">
        <v>59</v>
      </c>
      <c r="Q55" s="589" t="s">
        <v>59</v>
      </c>
      <c r="R55" s="589" t="s">
        <v>59</v>
      </c>
      <c r="S55" s="589" t="s">
        <v>59</v>
      </c>
      <c r="T55" s="589" t="s">
        <v>59</v>
      </c>
      <c r="U55" s="589" t="s">
        <v>59</v>
      </c>
      <c r="V55" s="589" t="s">
        <v>59</v>
      </c>
      <c r="W55" s="589" t="s">
        <v>59</v>
      </c>
      <c r="X55" s="589" t="s">
        <v>59</v>
      </c>
      <c r="Y55" s="589" t="s">
        <v>59</v>
      </c>
      <c r="Z55" s="589" t="s">
        <v>59</v>
      </c>
      <c r="AA55" s="589" t="s">
        <v>59</v>
      </c>
      <c r="AB55" s="589" t="s">
        <v>59</v>
      </c>
      <c r="AC55" s="589" t="s">
        <v>59</v>
      </c>
      <c r="AD55" s="589" t="s">
        <v>59</v>
      </c>
      <c r="AE55" s="589" t="s">
        <v>59</v>
      </c>
      <c r="AF55" s="589" t="s">
        <v>59</v>
      </c>
      <c r="AG55" s="589" t="s">
        <v>59</v>
      </c>
      <c r="AH55" s="589" t="s">
        <v>59</v>
      </c>
      <c r="AI55" s="589" t="s">
        <v>59</v>
      </c>
      <c r="AJ55" s="589" t="s">
        <v>59</v>
      </c>
      <c r="AK55" s="589" t="s">
        <v>59</v>
      </c>
      <c r="AL55" s="589" t="s">
        <v>59</v>
      </c>
      <c r="AM55" s="589" t="s">
        <v>59</v>
      </c>
      <c r="AN55" s="589" t="s">
        <v>59</v>
      </c>
      <c r="AO55" s="589" t="s">
        <v>59</v>
      </c>
      <c r="AP55" s="589" t="s">
        <v>59</v>
      </c>
      <c r="AQ55" s="589" t="s">
        <v>59</v>
      </c>
      <c r="AR55" s="589" t="s">
        <v>59</v>
      </c>
      <c r="AS55" s="589" t="s">
        <v>59</v>
      </c>
      <c r="AT55" s="589" t="s">
        <v>59</v>
      </c>
      <c r="AU55" s="589" t="s">
        <v>59</v>
      </c>
      <c r="AV55" s="589" t="s">
        <v>59</v>
      </c>
      <c r="AW55" s="589" t="s">
        <v>78</v>
      </c>
      <c r="AX55" s="589" t="s">
        <v>9712</v>
      </c>
      <c r="AY55" s="589" t="s">
        <v>78</v>
      </c>
      <c r="AZ55" s="589" t="s">
        <v>79</v>
      </c>
      <c r="BA55" s="589" t="s">
        <v>78</v>
      </c>
      <c r="BB55" s="589" t="s">
        <v>79</v>
      </c>
      <c r="BC55" s="590" t="s">
        <v>78</v>
      </c>
    </row>
    <row r="56" spans="1:55">
      <c r="A56" s="367">
        <v>1</v>
      </c>
      <c r="D56" s="367">
        <v>2022</v>
      </c>
      <c r="E56" s="612">
        <v>44280</v>
      </c>
      <c r="F56" s="367" t="str">
        <f>C7</f>
        <v>172055TA0A</v>
      </c>
      <c r="G56" s="367" t="str">
        <f>F6</f>
        <v>D11D2621</v>
      </c>
      <c r="H56" s="367">
        <f>D6</f>
        <v>0</v>
      </c>
      <c r="I56" s="609" t="str">
        <f>TEXT(H6,"yyyy/MM/")&amp;"01"</f>
        <v>2022/01/01</v>
      </c>
      <c r="J56" s="610">
        <f>I6</f>
        <v>30255</v>
      </c>
      <c r="K56" s="609" t="str">
        <f>IF(H7="","",TEXT(H7,"yyyy/MM/dd"))</f>
        <v/>
      </c>
      <c r="L56" s="609" t="str">
        <f>IF(H8="","",TEXT(H8,"yyyy/MM/dd"))</f>
        <v/>
      </c>
      <c r="M56" s="611">
        <f>L6</f>
        <v>2210</v>
      </c>
      <c r="N56" s="611">
        <f>L7</f>
        <v>2210</v>
      </c>
      <c r="O56" s="611">
        <f>L8</f>
        <v>32465</v>
      </c>
      <c r="P56" s="611">
        <f>M6</f>
        <v>3312</v>
      </c>
      <c r="Q56" s="611">
        <f>M7</f>
        <v>339</v>
      </c>
      <c r="R56" s="611">
        <f>M8</f>
        <v>35777</v>
      </c>
      <c r="S56" s="611">
        <f>N6</f>
        <v>2547</v>
      </c>
      <c r="T56" s="611">
        <f>N7</f>
        <v>2461</v>
      </c>
      <c r="U56" s="611">
        <f>N8</f>
        <v>38324</v>
      </c>
      <c r="V56" s="611">
        <f>O6</f>
        <v>2825</v>
      </c>
      <c r="W56" s="611">
        <f>O7</f>
        <v>2889</v>
      </c>
      <c r="X56" s="611">
        <f>O8</f>
        <v>41149</v>
      </c>
      <c r="Y56" s="611">
        <f>P6</f>
        <v>2840</v>
      </c>
      <c r="Z56" s="611">
        <f>P7</f>
        <v>2409</v>
      </c>
      <c r="AA56" s="611">
        <f>P8</f>
        <v>43989</v>
      </c>
      <c r="AB56" s="611">
        <f>Q6</f>
        <v>2961</v>
      </c>
      <c r="AC56" s="611">
        <f>Q7</f>
        <v>3208</v>
      </c>
      <c r="AD56" s="611">
        <f>Q8</f>
        <v>46950</v>
      </c>
      <c r="AE56" s="611">
        <f>R6</f>
        <v>2871</v>
      </c>
      <c r="AF56" s="611">
        <f>R7</f>
        <v>1886</v>
      </c>
      <c r="AG56" s="611">
        <f>R8</f>
        <v>49821</v>
      </c>
      <c r="AH56" s="611">
        <f>S6</f>
        <v>3721</v>
      </c>
      <c r="AI56" s="611">
        <f>S7</f>
        <v>2336</v>
      </c>
      <c r="AJ56" s="611">
        <f>S8</f>
        <v>53542</v>
      </c>
      <c r="AK56" s="611">
        <f>T6</f>
        <v>916</v>
      </c>
      <c r="AL56" s="611">
        <f>T7</f>
        <v>2738</v>
      </c>
      <c r="AM56" s="611">
        <f>T8</f>
        <v>54458</v>
      </c>
      <c r="AN56" s="611">
        <f>U6</f>
        <v>2666</v>
      </c>
      <c r="AO56" s="611">
        <f>U7</f>
        <v>4240</v>
      </c>
      <c r="AP56" s="611">
        <f>U8</f>
        <v>57124</v>
      </c>
      <c r="AQ56" s="611">
        <f>V6</f>
        <v>4182</v>
      </c>
      <c r="AR56" s="611">
        <f>V7</f>
        <v>4082</v>
      </c>
      <c r="AS56" s="611">
        <f>V8</f>
        <v>61306</v>
      </c>
      <c r="AT56" s="611">
        <f>W6</f>
        <v>4747</v>
      </c>
      <c r="AU56" s="611">
        <f>W7</f>
        <v>3959</v>
      </c>
      <c r="AV56" s="611">
        <f>W8</f>
        <v>66053</v>
      </c>
      <c r="AW56" s="367">
        <v>0</v>
      </c>
      <c r="AX56" s="367" t="str">
        <f>"000000000000"</f>
        <v>000000000000</v>
      </c>
      <c r="AY56" s="367">
        <v>0</v>
      </c>
      <c r="AZ56" s="367" t="s">
        <v>9887</v>
      </c>
      <c r="BA56" s="367">
        <v>999</v>
      </c>
    </row>
    <row r="57" spans="1:55">
      <c r="I57" s="609"/>
    </row>
    <row r="58" spans="1:55">
      <c r="I58" s="609"/>
    </row>
    <row r="59" spans="1:55">
      <c r="A59" s="367">
        <f>MAX(A$56:A58)+1</f>
        <v>2</v>
      </c>
      <c r="D59" s="367">
        <v>2022</v>
      </c>
      <c r="E59" s="612">
        <v>44280</v>
      </c>
      <c r="F59" s="367" t="str">
        <f>C10</f>
        <v>172055TA0A</v>
      </c>
      <c r="G59" s="367" t="str">
        <f>F9</f>
        <v>D15D4861</v>
      </c>
      <c r="H59" s="367">
        <f>D9</f>
        <v>1</v>
      </c>
      <c r="I59" s="609" t="str">
        <f>TEXT(H9,"yyyy/MM/")&amp;"01"</f>
        <v>2022/01/01</v>
      </c>
      <c r="J59" s="610">
        <f>I9</f>
        <v>105402</v>
      </c>
      <c r="K59" s="609" t="str">
        <f>IF(H10="","",TEXT(H10,"yyyy/MM/dd"))</f>
        <v/>
      </c>
      <c r="L59" s="609" t="str">
        <f>IF(H11="","",TEXT(H11,"yyyy/MM/dd"))</f>
        <v/>
      </c>
      <c r="M59" s="611">
        <f>L9</f>
        <v>2210</v>
      </c>
      <c r="N59" s="611">
        <f>L10</f>
        <v>2210</v>
      </c>
      <c r="O59" s="611">
        <f>L11</f>
        <v>107612</v>
      </c>
      <c r="P59" s="611">
        <f>M9</f>
        <v>3312</v>
      </c>
      <c r="Q59" s="611">
        <f>M10</f>
        <v>339</v>
      </c>
      <c r="R59" s="611">
        <f>M11</f>
        <v>110924</v>
      </c>
      <c r="S59" s="611">
        <f>N9</f>
        <v>2547</v>
      </c>
      <c r="T59" s="611">
        <f>N10</f>
        <v>2461</v>
      </c>
      <c r="U59" s="611">
        <f>N11</f>
        <v>113471</v>
      </c>
      <c r="V59" s="611">
        <f>O9</f>
        <v>2825</v>
      </c>
      <c r="W59" s="611">
        <f>O10</f>
        <v>2889</v>
      </c>
      <c r="X59" s="611">
        <f>O11</f>
        <v>116296</v>
      </c>
      <c r="Y59" s="611">
        <f>P9</f>
        <v>2840</v>
      </c>
      <c r="Z59" s="611">
        <f>P10</f>
        <v>2409</v>
      </c>
      <c r="AA59" s="611">
        <f>P11</f>
        <v>119136</v>
      </c>
      <c r="AB59" s="611">
        <f>Q9</f>
        <v>2961</v>
      </c>
      <c r="AC59" s="611">
        <f>Q10</f>
        <v>3208</v>
      </c>
      <c r="AD59" s="611">
        <f>Q11</f>
        <v>122097</v>
      </c>
      <c r="AE59" s="611">
        <f>R9</f>
        <v>2871</v>
      </c>
      <c r="AF59" s="611">
        <f>R10</f>
        <v>1886</v>
      </c>
      <c r="AG59" s="611">
        <f>R11</f>
        <v>124968</v>
      </c>
      <c r="AH59" s="611">
        <f>S9</f>
        <v>3721</v>
      </c>
      <c r="AI59" s="611">
        <f>S10</f>
        <v>2336</v>
      </c>
      <c r="AJ59" s="611">
        <f>S11</f>
        <v>128689</v>
      </c>
      <c r="AK59" s="611">
        <f>T9</f>
        <v>916</v>
      </c>
      <c r="AL59" s="611">
        <f>T10</f>
        <v>2738</v>
      </c>
      <c r="AM59" s="611">
        <f>T11</f>
        <v>129605</v>
      </c>
      <c r="AN59" s="611">
        <f>U9</f>
        <v>2666</v>
      </c>
      <c r="AO59" s="611">
        <f>U10</f>
        <v>4240</v>
      </c>
      <c r="AP59" s="611">
        <f>U11</f>
        <v>132271</v>
      </c>
      <c r="AQ59" s="611">
        <f>V9</f>
        <v>4182</v>
      </c>
      <c r="AR59" s="611">
        <f>V10</f>
        <v>4082</v>
      </c>
      <c r="AS59" s="611">
        <f>V11</f>
        <v>136453</v>
      </c>
      <c r="AT59" s="611">
        <f>W9</f>
        <v>4747</v>
      </c>
      <c r="AU59" s="611">
        <f>W10</f>
        <v>3959</v>
      </c>
      <c r="AV59" s="611">
        <f>W11</f>
        <v>141200</v>
      </c>
      <c r="AW59" s="367">
        <v>0</v>
      </c>
      <c r="AX59" s="367" t="str">
        <f>"000000000000"</f>
        <v>000000000000</v>
      </c>
      <c r="AY59" s="367">
        <v>0</v>
      </c>
      <c r="AZ59" s="367" t="s">
        <v>9887</v>
      </c>
      <c r="BA59" s="367">
        <v>999</v>
      </c>
    </row>
    <row r="60" spans="1:55">
      <c r="I60" s="609"/>
    </row>
    <row r="61" spans="1:55">
      <c r="I61" s="609"/>
    </row>
    <row r="62" spans="1:55">
      <c r="A62" s="367">
        <v>3</v>
      </c>
      <c r="D62" s="367">
        <v>2022</v>
      </c>
      <c r="E62" s="612">
        <v>44280</v>
      </c>
      <c r="F62" s="367" t="str">
        <f>C13</f>
        <v>172055TA0A</v>
      </c>
      <c r="G62" s="367" t="str">
        <f>F12</f>
        <v>D15D4871</v>
      </c>
      <c r="H62" s="367">
        <f>D12</f>
        <v>3</v>
      </c>
      <c r="I62" s="609" t="str">
        <f>TEXT(H12,"yyyy/MM/")&amp;"01"</f>
        <v>2022/01/01</v>
      </c>
      <c r="J62" s="610">
        <f>I12</f>
        <v>105402</v>
      </c>
      <c r="K62" s="609" t="str">
        <f>IF(H13="","",TEXT(H13,"yyyy/MM/dd"))</f>
        <v>2022/05/01</v>
      </c>
      <c r="L62" s="609" t="str">
        <f>IF(H14="","",TEXT(H14,"yyyy/MM/dd"))</f>
        <v>2022/11/01</v>
      </c>
      <c r="M62" s="611">
        <f>L12</f>
        <v>2210</v>
      </c>
      <c r="N62" s="611">
        <f>L13</f>
        <v>2210</v>
      </c>
      <c r="O62" s="611">
        <f>L14</f>
        <v>107612</v>
      </c>
      <c r="P62" s="611">
        <f>M12</f>
        <v>3312</v>
      </c>
      <c r="Q62" s="611">
        <f>M13</f>
        <v>339</v>
      </c>
      <c r="R62" s="611">
        <f>M14</f>
        <v>110924</v>
      </c>
      <c r="S62" s="611">
        <f>N12</f>
        <v>2547</v>
      </c>
      <c r="T62" s="611">
        <f>N13</f>
        <v>2461</v>
      </c>
      <c r="U62" s="611">
        <f>N14</f>
        <v>113471</v>
      </c>
      <c r="V62" s="611">
        <f>O12</f>
        <v>2825</v>
      </c>
      <c r="W62" s="611">
        <f>O13</f>
        <v>2889</v>
      </c>
      <c r="X62" s="611">
        <f>O14</f>
        <v>116296</v>
      </c>
      <c r="Y62" s="611">
        <f>P12</f>
        <v>2840</v>
      </c>
      <c r="Z62" s="611">
        <f>P13</f>
        <v>2409</v>
      </c>
      <c r="AA62" s="611">
        <f>P14</f>
        <v>119136</v>
      </c>
      <c r="AB62" s="611">
        <f>Q12</f>
        <v>2961</v>
      </c>
      <c r="AC62" s="611">
        <f>Q13</f>
        <v>3208</v>
      </c>
      <c r="AD62" s="611">
        <f>Q14</f>
        <v>122097</v>
      </c>
      <c r="AE62" s="611">
        <f>R12</f>
        <v>2871</v>
      </c>
      <c r="AF62" s="611">
        <f>R13</f>
        <v>1886</v>
      </c>
      <c r="AG62" s="611">
        <f>R14</f>
        <v>124968</v>
      </c>
      <c r="AH62" s="611">
        <f>S12</f>
        <v>3721</v>
      </c>
      <c r="AI62" s="611">
        <f>S13</f>
        <v>2336</v>
      </c>
      <c r="AJ62" s="611">
        <f>S14</f>
        <v>128689</v>
      </c>
      <c r="AK62" s="611">
        <f>T12</f>
        <v>916</v>
      </c>
      <c r="AL62" s="611">
        <f>T13</f>
        <v>2738</v>
      </c>
      <c r="AM62" s="611">
        <f>T14</f>
        <v>129605</v>
      </c>
      <c r="AN62" s="611">
        <f>U12</f>
        <v>2666</v>
      </c>
      <c r="AO62" s="611">
        <f>U13</f>
        <v>4240</v>
      </c>
      <c r="AP62" s="611">
        <f>U14</f>
        <v>132271</v>
      </c>
      <c r="AQ62" s="611">
        <f>V12</f>
        <v>4182</v>
      </c>
      <c r="AR62" s="611">
        <f>V13</f>
        <v>4082</v>
      </c>
      <c r="AS62" s="611">
        <f>V14</f>
        <v>4182</v>
      </c>
      <c r="AT62" s="611">
        <f>W12</f>
        <v>4747</v>
      </c>
      <c r="AU62" s="611">
        <f>W13</f>
        <v>3959</v>
      </c>
      <c r="AV62" s="611">
        <f>W14</f>
        <v>8929</v>
      </c>
      <c r="AW62" s="367">
        <v>0</v>
      </c>
      <c r="AX62" s="367" t="str">
        <f>"000000000000"</f>
        <v>000000000000</v>
      </c>
      <c r="AY62" s="367">
        <v>0</v>
      </c>
      <c r="AZ62" s="367" t="s">
        <v>9887</v>
      </c>
      <c r="BA62" s="367">
        <v>999</v>
      </c>
    </row>
    <row r="63" spans="1:55">
      <c r="I63" s="609"/>
    </row>
    <row r="64" spans="1:55">
      <c r="I64" s="609"/>
    </row>
    <row r="65" spans="1:53">
      <c r="A65" s="367">
        <v>4</v>
      </c>
      <c r="D65" s="367">
        <v>2022</v>
      </c>
      <c r="E65" s="612">
        <v>44280</v>
      </c>
      <c r="F65" s="367" t="str">
        <f>C16</f>
        <v>172055TA0A</v>
      </c>
      <c r="G65" s="367" t="str">
        <f>F15</f>
        <v>D15D4881</v>
      </c>
      <c r="H65" s="367">
        <f>D15</f>
        <v>4</v>
      </c>
      <c r="I65" s="609" t="str">
        <f>TEXT(H15,"yyyy/MM/")&amp;"01"</f>
        <v>2022/01/01</v>
      </c>
      <c r="J65" s="610">
        <f>I15</f>
        <v>105402</v>
      </c>
      <c r="K65" s="609" t="str">
        <f>IF(H16="","",TEXT(H16,"yyyy/MM/dd"))</f>
        <v/>
      </c>
      <c r="L65" s="609" t="str">
        <f>IF(H17="","",TEXT(H17,"yyyy/MM/dd"))</f>
        <v/>
      </c>
      <c r="M65" s="611">
        <f>L15</f>
        <v>2210</v>
      </c>
      <c r="N65" s="611">
        <f>L16</f>
        <v>2210</v>
      </c>
      <c r="O65" s="611">
        <f>L17</f>
        <v>107612</v>
      </c>
      <c r="P65" s="611">
        <f>M15</f>
        <v>3312</v>
      </c>
      <c r="Q65" s="611">
        <f>M16</f>
        <v>339</v>
      </c>
      <c r="R65" s="611">
        <f>M17</f>
        <v>110924</v>
      </c>
      <c r="S65" s="611">
        <f>N15</f>
        <v>2547</v>
      </c>
      <c r="T65" s="611">
        <f>N16</f>
        <v>2461</v>
      </c>
      <c r="U65" s="611">
        <f>N17</f>
        <v>113471</v>
      </c>
      <c r="V65" s="611">
        <f>O15</f>
        <v>2825</v>
      </c>
      <c r="W65" s="611">
        <f>O16</f>
        <v>2889</v>
      </c>
      <c r="X65" s="611">
        <f>O17</f>
        <v>116296</v>
      </c>
      <c r="Y65" s="611">
        <f>P15</f>
        <v>2840</v>
      </c>
      <c r="Z65" s="611">
        <f>P16</f>
        <v>2409</v>
      </c>
      <c r="AA65" s="611">
        <f>P17</f>
        <v>119136</v>
      </c>
      <c r="AB65" s="611">
        <f>Q15</f>
        <v>2961</v>
      </c>
      <c r="AC65" s="611">
        <f>Q16</f>
        <v>3208</v>
      </c>
      <c r="AD65" s="611">
        <f>Q17</f>
        <v>122097</v>
      </c>
      <c r="AE65" s="611">
        <f>R15</f>
        <v>2871</v>
      </c>
      <c r="AF65" s="611">
        <f>R16</f>
        <v>1886</v>
      </c>
      <c r="AG65" s="611">
        <f>R17</f>
        <v>124968</v>
      </c>
      <c r="AH65" s="611">
        <f>S15</f>
        <v>3721</v>
      </c>
      <c r="AI65" s="611">
        <f>S16</f>
        <v>2336</v>
      </c>
      <c r="AJ65" s="611">
        <f>S17</f>
        <v>128689</v>
      </c>
      <c r="AK65" s="611">
        <f>T15</f>
        <v>916</v>
      </c>
      <c r="AL65" s="611">
        <f>T16</f>
        <v>2738</v>
      </c>
      <c r="AM65" s="611">
        <f>T17</f>
        <v>129605</v>
      </c>
      <c r="AN65" s="611">
        <f>U15</f>
        <v>2666</v>
      </c>
      <c r="AO65" s="611">
        <f>U16</f>
        <v>4240</v>
      </c>
      <c r="AP65" s="611">
        <f>U17</f>
        <v>132271</v>
      </c>
      <c r="AQ65" s="611">
        <f>V15</f>
        <v>4182</v>
      </c>
      <c r="AR65" s="611">
        <f>V16</f>
        <v>4082</v>
      </c>
      <c r="AS65" s="611">
        <f>V17</f>
        <v>136453</v>
      </c>
      <c r="AT65" s="611">
        <f>W15</f>
        <v>4747</v>
      </c>
      <c r="AU65" s="611">
        <f>W16</f>
        <v>3959</v>
      </c>
      <c r="AV65" s="611">
        <f>W17</f>
        <v>141200</v>
      </c>
      <c r="AW65" s="367">
        <v>0</v>
      </c>
      <c r="AX65" s="367" t="str">
        <f>"000000000000"</f>
        <v>000000000000</v>
      </c>
      <c r="AY65" s="367">
        <v>0</v>
      </c>
      <c r="AZ65" s="367" t="s">
        <v>9887</v>
      </c>
      <c r="BA65" s="367">
        <v>999</v>
      </c>
    </row>
    <row r="66" spans="1:53">
      <c r="I66" s="609"/>
    </row>
    <row r="67" spans="1:53">
      <c r="I67" s="609"/>
    </row>
    <row r="68" spans="1:53">
      <c r="A68" s="367">
        <v>5</v>
      </c>
      <c r="D68" s="367">
        <v>2022</v>
      </c>
      <c r="E68" s="612">
        <v>44280</v>
      </c>
      <c r="F68" s="367" t="str">
        <f>C19</f>
        <v>172055TA0A</v>
      </c>
      <c r="G68" s="367" t="str">
        <f>F18</f>
        <v>D15D4891</v>
      </c>
      <c r="H68" s="367">
        <f>D18</f>
        <v>5</v>
      </c>
      <c r="I68" s="609" t="str">
        <f>TEXT(H18,"yyyy/MM/")&amp;"01"</f>
        <v>2022/01/01</v>
      </c>
      <c r="J68" s="610">
        <f>I18</f>
        <v>105402</v>
      </c>
      <c r="K68" s="609" t="str">
        <f>IF(H19="","",TEXT(H19,"yyyy/MM/dd"))</f>
        <v>2022/04/01</v>
      </c>
      <c r="L68" s="609" t="str">
        <f>IF(H20="","",TEXT(H20,"yyyy/MM/dd"))</f>
        <v>2022/08/01</v>
      </c>
      <c r="M68" s="611">
        <f>L18</f>
        <v>5210</v>
      </c>
      <c r="N68" s="611">
        <f>L19</f>
        <v>2210</v>
      </c>
      <c r="O68" s="611">
        <f>L20</f>
        <v>110612</v>
      </c>
      <c r="P68" s="611">
        <f>M18</f>
        <v>5312</v>
      </c>
      <c r="Q68" s="611">
        <f>M19</f>
        <v>339</v>
      </c>
      <c r="R68" s="611">
        <f>M20</f>
        <v>115924</v>
      </c>
      <c r="S68" s="611">
        <f>N18</f>
        <v>4547</v>
      </c>
      <c r="T68" s="611">
        <f>N19</f>
        <v>2461</v>
      </c>
      <c r="U68" s="611">
        <f>N20</f>
        <v>120471</v>
      </c>
      <c r="V68" s="611">
        <f>O18</f>
        <v>4825</v>
      </c>
      <c r="W68" s="611">
        <f>O19</f>
        <v>2889</v>
      </c>
      <c r="X68" s="611">
        <f>O20</f>
        <v>125296</v>
      </c>
      <c r="Y68" s="611">
        <f>P18</f>
        <v>4840</v>
      </c>
      <c r="Z68" s="611">
        <f>P19</f>
        <v>2409</v>
      </c>
      <c r="AA68" s="611">
        <f>P20</f>
        <v>130136</v>
      </c>
      <c r="AB68" s="611">
        <f>Q18</f>
        <v>4961</v>
      </c>
      <c r="AC68" s="611">
        <f>Q19</f>
        <v>3208</v>
      </c>
      <c r="AD68" s="611">
        <f>Q20</f>
        <v>4961</v>
      </c>
      <c r="AE68" s="611">
        <f>R18</f>
        <v>4871</v>
      </c>
      <c r="AF68" s="611">
        <f>R19</f>
        <v>1886</v>
      </c>
      <c r="AG68" s="611">
        <f>R20</f>
        <v>9832</v>
      </c>
      <c r="AH68" s="611">
        <f>S18</f>
        <v>5721</v>
      </c>
      <c r="AI68" s="611">
        <f>S19</f>
        <v>2336</v>
      </c>
      <c r="AJ68" s="611">
        <f>S20</f>
        <v>15553</v>
      </c>
      <c r="AK68" s="611">
        <f>T18</f>
        <v>2916</v>
      </c>
      <c r="AL68" s="611">
        <f>T19</f>
        <v>2738</v>
      </c>
      <c r="AM68" s="611">
        <f>T20</f>
        <v>18469</v>
      </c>
      <c r="AN68" s="611">
        <f>U18</f>
        <v>4666</v>
      </c>
      <c r="AO68" s="611">
        <f>U19</f>
        <v>4240</v>
      </c>
      <c r="AP68" s="611">
        <f>U20</f>
        <v>23135</v>
      </c>
      <c r="AQ68" s="611">
        <f>V18</f>
        <v>6182</v>
      </c>
      <c r="AR68" s="611">
        <f>V19</f>
        <v>4082</v>
      </c>
      <c r="AS68" s="611">
        <f>V20</f>
        <v>29317</v>
      </c>
      <c r="AT68" s="611">
        <f>W18</f>
        <v>6747</v>
      </c>
      <c r="AU68" s="611">
        <f>W19</f>
        <v>3959</v>
      </c>
      <c r="AV68" s="611">
        <f>W20</f>
        <v>36064</v>
      </c>
      <c r="AW68" s="367">
        <v>0</v>
      </c>
      <c r="AX68" s="367" t="str">
        <f>"000000000000"</f>
        <v>000000000000</v>
      </c>
      <c r="AY68" s="367">
        <v>0</v>
      </c>
      <c r="AZ68" s="367" t="s">
        <v>9887</v>
      </c>
      <c r="BA68" s="367">
        <v>999</v>
      </c>
    </row>
    <row r="69" spans="1:53">
      <c r="I69" s="609"/>
    </row>
    <row r="70" spans="1:53">
      <c r="I70" s="609"/>
    </row>
    <row r="71" spans="1:53">
      <c r="A71" s="367">
        <v>6</v>
      </c>
      <c r="D71" s="367">
        <v>2022</v>
      </c>
      <c r="E71" s="612">
        <v>44280</v>
      </c>
      <c r="F71" s="367" t="str">
        <f>C22</f>
        <v>172055TA0A-T</v>
      </c>
      <c r="G71" s="367" t="str">
        <f>F21</f>
        <v>D11D2621</v>
      </c>
      <c r="H71" s="367">
        <f>D21</f>
        <v>0</v>
      </c>
      <c r="I71" s="609" t="str">
        <f>TEXT(H21,"yyyy/MM/")&amp;"01"</f>
        <v>2022/01/01</v>
      </c>
      <c r="J71" s="610">
        <f>I21</f>
        <v>105402</v>
      </c>
      <c r="K71" s="609" t="str">
        <f>IF(H22="","",TEXT(H22,"yyyy/MM/dd"))</f>
        <v/>
      </c>
      <c r="L71" s="609" t="str">
        <f>IF(H23="","",TEXT(H23,"yyyy/MM/dd"))</f>
        <v/>
      </c>
      <c r="M71" s="611">
        <f>L21</f>
        <v>2210</v>
      </c>
      <c r="N71" s="611">
        <f>L22</f>
        <v>2210</v>
      </c>
      <c r="O71" s="611">
        <f>L23</f>
        <v>107612</v>
      </c>
      <c r="P71" s="611">
        <f>M21</f>
        <v>3312</v>
      </c>
      <c r="Q71" s="611">
        <f>M22</f>
        <v>339</v>
      </c>
      <c r="R71" s="611">
        <f>M23</f>
        <v>110924</v>
      </c>
      <c r="S71" s="611">
        <f>N21</f>
        <v>2547</v>
      </c>
      <c r="T71" s="611">
        <f>N22</f>
        <v>2461</v>
      </c>
      <c r="U71" s="611">
        <f>N23</f>
        <v>113471</v>
      </c>
      <c r="V71" s="611">
        <f>O21</f>
        <v>2825</v>
      </c>
      <c r="W71" s="611">
        <f>O22</f>
        <v>2889</v>
      </c>
      <c r="X71" s="611">
        <f>O23</f>
        <v>116296</v>
      </c>
      <c r="Y71" s="611">
        <f>P21</f>
        <v>2840</v>
      </c>
      <c r="Z71" s="611">
        <f>P22</f>
        <v>2409</v>
      </c>
      <c r="AA71" s="611">
        <f>P23</f>
        <v>119136</v>
      </c>
      <c r="AB71" s="611">
        <f>Q21</f>
        <v>2961</v>
      </c>
      <c r="AC71" s="611">
        <f>Q22</f>
        <v>3208</v>
      </c>
      <c r="AD71" s="611">
        <f>Q23</f>
        <v>122097</v>
      </c>
      <c r="AE71" s="611">
        <f>R21</f>
        <v>2871</v>
      </c>
      <c r="AF71" s="611">
        <f>R22</f>
        <v>1886</v>
      </c>
      <c r="AG71" s="611">
        <f>R23</f>
        <v>124968</v>
      </c>
      <c r="AH71" s="611">
        <f>S21</f>
        <v>3721</v>
      </c>
      <c r="AI71" s="611">
        <f>S22</f>
        <v>2336</v>
      </c>
      <c r="AJ71" s="611">
        <f>S23</f>
        <v>128689</v>
      </c>
      <c r="AK71" s="611">
        <f>T21</f>
        <v>916</v>
      </c>
      <c r="AL71" s="611">
        <f>T22</f>
        <v>2738</v>
      </c>
      <c r="AM71" s="611">
        <f>T23</f>
        <v>129605</v>
      </c>
      <c r="AN71" s="611">
        <f>U21</f>
        <v>2666</v>
      </c>
      <c r="AO71" s="611">
        <f>U22</f>
        <v>4240</v>
      </c>
      <c r="AP71" s="611">
        <f>U23</f>
        <v>132271</v>
      </c>
      <c r="AQ71" s="611">
        <f>V21</f>
        <v>4182</v>
      </c>
      <c r="AR71" s="611">
        <f>V22</f>
        <v>4082</v>
      </c>
      <c r="AS71" s="611">
        <f>V23</f>
        <v>136453</v>
      </c>
      <c r="AT71" s="611">
        <f>W21</f>
        <v>4747</v>
      </c>
      <c r="AU71" s="611">
        <f>W22</f>
        <v>3959</v>
      </c>
      <c r="AV71" s="611">
        <f>W23</f>
        <v>141200</v>
      </c>
      <c r="AW71" s="367">
        <v>0</v>
      </c>
      <c r="AX71" s="367" t="str">
        <f>"000000000000"</f>
        <v>000000000000</v>
      </c>
      <c r="AY71" s="367">
        <v>0</v>
      </c>
      <c r="AZ71" s="367" t="s">
        <v>9887</v>
      </c>
      <c r="BA71" s="367">
        <v>999</v>
      </c>
    </row>
    <row r="72" spans="1:53">
      <c r="I72" s="609"/>
    </row>
    <row r="73" spans="1:53">
      <c r="I73" s="609"/>
    </row>
    <row r="74" spans="1:53">
      <c r="A74" s="367">
        <v>7</v>
      </c>
      <c r="D74" s="367">
        <v>2022</v>
      </c>
      <c r="E74" s="612">
        <v>44280</v>
      </c>
      <c r="F74" s="367" t="str">
        <f>C25</f>
        <v>172055TA0A-T</v>
      </c>
      <c r="G74" s="367" t="str">
        <f>F24</f>
        <v>D15D4861</v>
      </c>
      <c r="H74" s="367">
        <f>D24</f>
        <v>1</v>
      </c>
      <c r="I74" s="609" t="str">
        <f>TEXT(H24,"yyyy/MM/")&amp;"01"</f>
        <v>2022/01/01</v>
      </c>
      <c r="J74" s="610">
        <f>I24</f>
        <v>105402</v>
      </c>
      <c r="K74" s="609" t="str">
        <f>IF(H25="","",TEXT(H25,"yyyy/MM/dd"))</f>
        <v/>
      </c>
      <c r="L74" s="609" t="str">
        <f>IF(H26="","",TEXT(H26,"yyyy/MM/dd"))</f>
        <v/>
      </c>
      <c r="M74" s="611">
        <f>L24</f>
        <v>2210</v>
      </c>
      <c r="N74" s="611">
        <f>L25</f>
        <v>2210</v>
      </c>
      <c r="O74" s="611">
        <f>L26</f>
        <v>107612</v>
      </c>
      <c r="P74" s="611">
        <f>M24</f>
        <v>3312</v>
      </c>
      <c r="Q74" s="611">
        <f>M25</f>
        <v>339</v>
      </c>
      <c r="R74" s="611">
        <f>M26</f>
        <v>110924</v>
      </c>
      <c r="S74" s="611">
        <f>N24</f>
        <v>2547</v>
      </c>
      <c r="T74" s="611">
        <f>N25</f>
        <v>2461</v>
      </c>
      <c r="U74" s="611">
        <f>N26</f>
        <v>113471</v>
      </c>
      <c r="V74" s="611">
        <f>O24</f>
        <v>2825</v>
      </c>
      <c r="W74" s="611">
        <f>O25</f>
        <v>2889</v>
      </c>
      <c r="X74" s="611">
        <f>O26</f>
        <v>116296</v>
      </c>
      <c r="Y74" s="611">
        <f>P24</f>
        <v>2840</v>
      </c>
      <c r="Z74" s="611">
        <f>P25</f>
        <v>2409</v>
      </c>
      <c r="AA74" s="611">
        <f>P26</f>
        <v>119136</v>
      </c>
      <c r="AB74" s="611">
        <f>Q24</f>
        <v>2961</v>
      </c>
      <c r="AC74" s="611">
        <f>Q25</f>
        <v>3208</v>
      </c>
      <c r="AD74" s="611">
        <f>Q26</f>
        <v>122097</v>
      </c>
      <c r="AE74" s="611">
        <f>R24</f>
        <v>2871</v>
      </c>
      <c r="AF74" s="611">
        <f>R25</f>
        <v>1886</v>
      </c>
      <c r="AG74" s="611">
        <f>R26</f>
        <v>124968</v>
      </c>
      <c r="AH74" s="611">
        <f>S24</f>
        <v>3721</v>
      </c>
      <c r="AI74" s="611">
        <f>S25</f>
        <v>2336</v>
      </c>
      <c r="AJ74" s="611">
        <f>S26</f>
        <v>128689</v>
      </c>
      <c r="AK74" s="611">
        <f>T24</f>
        <v>916</v>
      </c>
      <c r="AL74" s="611">
        <f>T25</f>
        <v>2738</v>
      </c>
      <c r="AM74" s="611">
        <f>T26</f>
        <v>129605</v>
      </c>
      <c r="AN74" s="611">
        <f>U24</f>
        <v>2666</v>
      </c>
      <c r="AO74" s="611">
        <f>U25</f>
        <v>4240</v>
      </c>
      <c r="AP74" s="611">
        <f>U26</f>
        <v>132271</v>
      </c>
      <c r="AQ74" s="611">
        <f>V24</f>
        <v>4182</v>
      </c>
      <c r="AR74" s="611">
        <f>V25</f>
        <v>4082</v>
      </c>
      <c r="AS74" s="611">
        <f>V26</f>
        <v>136453</v>
      </c>
      <c r="AT74" s="611">
        <f>W24</f>
        <v>4747</v>
      </c>
      <c r="AU74" s="611">
        <f>W25</f>
        <v>3959</v>
      </c>
      <c r="AV74" s="611">
        <f>W26</f>
        <v>141200</v>
      </c>
      <c r="AW74" s="367">
        <v>0</v>
      </c>
      <c r="AX74" s="367" t="str">
        <f>"000000000000"</f>
        <v>000000000000</v>
      </c>
      <c r="AY74" s="367">
        <v>0</v>
      </c>
      <c r="AZ74" s="367" t="s">
        <v>9887</v>
      </c>
      <c r="BA74" s="367">
        <v>999</v>
      </c>
    </row>
    <row r="75" spans="1:53">
      <c r="I75" s="609"/>
    </row>
    <row r="76" spans="1:53">
      <c r="I76" s="609"/>
    </row>
    <row r="77" spans="1:53">
      <c r="A77" s="367">
        <v>8</v>
      </c>
      <c r="D77" s="367">
        <v>2022</v>
      </c>
      <c r="E77" s="612">
        <v>44280</v>
      </c>
      <c r="F77" s="367" t="str">
        <f>C28</f>
        <v>172055TA0A-T</v>
      </c>
      <c r="G77" s="367" t="str">
        <f>F27</f>
        <v>D15D4871</v>
      </c>
      <c r="H77" s="367">
        <f>D27</f>
        <v>3</v>
      </c>
      <c r="I77" s="609" t="str">
        <f>TEXT(H27,"yyyy/MM/")&amp;"01"</f>
        <v>2022/01/01</v>
      </c>
      <c r="J77" s="610">
        <f>I27</f>
        <v>105402</v>
      </c>
      <c r="K77" s="609" t="str">
        <f>IF(H28="","",TEXT(H28,"yyyy/MM/dd"))</f>
        <v>2022/05/01</v>
      </c>
      <c r="L77" s="609" t="str">
        <f>IF(H29="","",TEXT(H29,"yyyy/MM/dd"))</f>
        <v>2023/03/01</v>
      </c>
      <c r="M77" s="611">
        <f>L27</f>
        <v>4210</v>
      </c>
      <c r="N77" s="611">
        <f>L28</f>
        <v>2210</v>
      </c>
      <c r="O77" s="611">
        <f>L29</f>
        <v>109612</v>
      </c>
      <c r="P77" s="611">
        <f>M27</f>
        <v>5312</v>
      </c>
      <c r="Q77" s="611">
        <f>M28</f>
        <v>339</v>
      </c>
      <c r="R77" s="611">
        <f>M29</f>
        <v>114924</v>
      </c>
      <c r="S77" s="611">
        <f>N27</f>
        <v>4547</v>
      </c>
      <c r="T77" s="611">
        <f>N28</f>
        <v>2461</v>
      </c>
      <c r="U77" s="611">
        <f>N29</f>
        <v>119471</v>
      </c>
      <c r="V77" s="611">
        <f>O27</f>
        <v>4825</v>
      </c>
      <c r="W77" s="611">
        <f>O28</f>
        <v>2889</v>
      </c>
      <c r="X77" s="611">
        <f>O29</f>
        <v>124296</v>
      </c>
      <c r="Y77" s="611">
        <f>P27</f>
        <v>4840</v>
      </c>
      <c r="Z77" s="611">
        <f>P28</f>
        <v>2409</v>
      </c>
      <c r="AA77" s="611">
        <f>P29</f>
        <v>129136</v>
      </c>
      <c r="AB77" s="611">
        <f>Q27</f>
        <v>4961</v>
      </c>
      <c r="AC77" s="611">
        <f>Q28</f>
        <v>3208</v>
      </c>
      <c r="AD77" s="611">
        <f>Q29</f>
        <v>134097</v>
      </c>
      <c r="AE77" s="611">
        <f>R27</f>
        <v>4871</v>
      </c>
      <c r="AF77" s="611">
        <f>R28</f>
        <v>1886</v>
      </c>
      <c r="AG77" s="611">
        <f>R29</f>
        <v>138968</v>
      </c>
      <c r="AH77" s="611">
        <f>S27</f>
        <v>5721</v>
      </c>
      <c r="AI77" s="611">
        <f>S28</f>
        <v>2336</v>
      </c>
      <c r="AJ77" s="611">
        <f>S29</f>
        <v>144689</v>
      </c>
      <c r="AK77" s="611">
        <f>T27</f>
        <v>2916</v>
      </c>
      <c r="AL77" s="611">
        <f>T28</f>
        <v>2738</v>
      </c>
      <c r="AM77" s="611">
        <f>T29</f>
        <v>147605</v>
      </c>
      <c r="AN77" s="611">
        <f>U27</f>
        <v>4666</v>
      </c>
      <c r="AO77" s="611">
        <f>U28</f>
        <v>4240</v>
      </c>
      <c r="AP77" s="611">
        <f>U29</f>
        <v>152271</v>
      </c>
      <c r="AQ77" s="611">
        <f>V27</f>
        <v>6182</v>
      </c>
      <c r="AR77" s="611">
        <f>V28</f>
        <v>4082</v>
      </c>
      <c r="AS77" s="611">
        <f>V29</f>
        <v>158453</v>
      </c>
      <c r="AT77" s="611">
        <f>W27</f>
        <v>6747</v>
      </c>
      <c r="AU77" s="611">
        <f>W28</f>
        <v>3959</v>
      </c>
      <c r="AV77" s="611">
        <f>W29</f>
        <v>165200</v>
      </c>
      <c r="AW77" s="367">
        <v>0</v>
      </c>
      <c r="AX77" s="367" t="str">
        <f>"000000000000"</f>
        <v>000000000000</v>
      </c>
      <c r="AY77" s="367">
        <v>0</v>
      </c>
      <c r="AZ77" s="367" t="s">
        <v>9887</v>
      </c>
      <c r="BA77" s="367">
        <v>999</v>
      </c>
    </row>
    <row r="78" spans="1:53">
      <c r="I78" s="609"/>
    </row>
    <row r="79" spans="1:53">
      <c r="I79" s="609"/>
    </row>
    <row r="80" spans="1:53">
      <c r="A80" s="367">
        <v>9</v>
      </c>
      <c r="D80" s="367">
        <v>2022</v>
      </c>
      <c r="E80" s="612">
        <v>44280</v>
      </c>
      <c r="F80" s="367" t="str">
        <f>C31</f>
        <v>172055TA0A-T</v>
      </c>
      <c r="G80" s="367" t="str">
        <f>F30</f>
        <v>D15D4881</v>
      </c>
      <c r="H80" s="367">
        <f>D30</f>
        <v>4</v>
      </c>
      <c r="I80" s="609" t="str">
        <f>TEXT(H30,"yyyy/MM/")&amp;"01"</f>
        <v>2022/01/01</v>
      </c>
      <c r="J80" s="610">
        <f>I30</f>
        <v>105402</v>
      </c>
      <c r="K80" s="609" t="str">
        <f>IF(H31="","",TEXT(H31,"yyyy/MM/dd"))</f>
        <v>2022/09/01</v>
      </c>
      <c r="L80" s="609" t="str">
        <f>IF(H32="","",TEXT(H32,"yyyy/MM/dd"))</f>
        <v/>
      </c>
      <c r="M80" s="611">
        <f>L30</f>
        <v>2210</v>
      </c>
      <c r="N80" s="611">
        <f>L31</f>
        <v>2210</v>
      </c>
      <c r="O80" s="611">
        <f>L32</f>
        <v>107612</v>
      </c>
      <c r="P80" s="611">
        <f>M30</f>
        <v>3312</v>
      </c>
      <c r="Q80" s="611">
        <f>M31</f>
        <v>339</v>
      </c>
      <c r="R80" s="611">
        <f>M32</f>
        <v>110924</v>
      </c>
      <c r="S80" s="611">
        <f>N30</f>
        <v>2547</v>
      </c>
      <c r="T80" s="611">
        <f>N31</f>
        <v>2461</v>
      </c>
      <c r="U80" s="611">
        <f>N32</f>
        <v>113471</v>
      </c>
      <c r="V80" s="611">
        <f>O30</f>
        <v>2825</v>
      </c>
      <c r="W80" s="611">
        <f>O31</f>
        <v>2889</v>
      </c>
      <c r="X80" s="611">
        <f>O32</f>
        <v>116296</v>
      </c>
      <c r="Y80" s="611">
        <f>P30</f>
        <v>2840</v>
      </c>
      <c r="Z80" s="611">
        <f>P31</f>
        <v>2409</v>
      </c>
      <c r="AA80" s="611">
        <f>P32</f>
        <v>119136</v>
      </c>
      <c r="AB80" s="611">
        <f>Q30</f>
        <v>2961</v>
      </c>
      <c r="AC80" s="611">
        <f>Q31</f>
        <v>3208</v>
      </c>
      <c r="AD80" s="611">
        <f>Q32</f>
        <v>122097</v>
      </c>
      <c r="AE80" s="611">
        <f>R30</f>
        <v>2871</v>
      </c>
      <c r="AF80" s="611">
        <f>R31</f>
        <v>1886</v>
      </c>
      <c r="AG80" s="611">
        <f>R32</f>
        <v>124968</v>
      </c>
      <c r="AH80" s="611">
        <f>S30</f>
        <v>3721</v>
      </c>
      <c r="AI80" s="611">
        <f>S31</f>
        <v>2336</v>
      </c>
      <c r="AJ80" s="611">
        <f>S32</f>
        <v>128689</v>
      </c>
      <c r="AK80" s="611">
        <f>T30</f>
        <v>916</v>
      </c>
      <c r="AL80" s="611">
        <f>T31</f>
        <v>2738</v>
      </c>
      <c r="AM80" s="611">
        <f>T32</f>
        <v>129605</v>
      </c>
      <c r="AN80" s="611">
        <f>U30</f>
        <v>2666</v>
      </c>
      <c r="AO80" s="611">
        <f>U31</f>
        <v>4240</v>
      </c>
      <c r="AP80" s="611">
        <f>U32</f>
        <v>132271</v>
      </c>
      <c r="AQ80" s="611">
        <f>V30</f>
        <v>4182</v>
      </c>
      <c r="AR80" s="611">
        <f>V31</f>
        <v>4082</v>
      </c>
      <c r="AS80" s="611">
        <f>V32</f>
        <v>136453</v>
      </c>
      <c r="AT80" s="611">
        <f>W30</f>
        <v>4747</v>
      </c>
      <c r="AU80" s="611">
        <f>W31</f>
        <v>3959</v>
      </c>
      <c r="AV80" s="611">
        <f>W32</f>
        <v>141200</v>
      </c>
      <c r="AW80" s="367">
        <v>0</v>
      </c>
      <c r="AX80" s="367" t="str">
        <f>"000000000000"</f>
        <v>000000000000</v>
      </c>
      <c r="AY80" s="367">
        <v>0</v>
      </c>
      <c r="AZ80" s="367" t="s">
        <v>9887</v>
      </c>
      <c r="BA80" s="367">
        <v>999</v>
      </c>
    </row>
    <row r="81" spans="1:53">
      <c r="I81" s="609"/>
    </row>
    <row r="82" spans="1:53">
      <c r="I82" s="609"/>
    </row>
    <row r="83" spans="1:53">
      <c r="A83" s="367">
        <v>10</v>
      </c>
      <c r="D83" s="367">
        <v>2022</v>
      </c>
      <c r="E83" s="612">
        <v>44280</v>
      </c>
      <c r="F83" s="367" t="str">
        <f>C34</f>
        <v>172055TA0A-T</v>
      </c>
      <c r="G83" s="367" t="str">
        <f>F33</f>
        <v>D15D4891</v>
      </c>
      <c r="H83" s="367">
        <f>D33</f>
        <v>5</v>
      </c>
      <c r="I83" s="609" t="str">
        <f>TEXT(H33,"yyyy/MM/")&amp;"01"</f>
        <v>2022/01/01</v>
      </c>
      <c r="J83" s="610">
        <f>I33</f>
        <v>105402</v>
      </c>
      <c r="K83" s="609" t="str">
        <f>IF(H34="","",TEXT(H34,"yyyy/MM/dd"))</f>
        <v>2022/06/01</v>
      </c>
      <c r="L83" s="609" t="str">
        <f>IF(H35="","",TEXT(H35,"yyyy/MM/dd"))</f>
        <v>2023/03/01</v>
      </c>
      <c r="M83" s="611">
        <f>L33</f>
        <v>2210</v>
      </c>
      <c r="N83" s="611">
        <f>L34</f>
        <v>2210</v>
      </c>
      <c r="O83" s="611">
        <f>L35</f>
        <v>107612</v>
      </c>
      <c r="P83" s="611">
        <f>M33</f>
        <v>3312</v>
      </c>
      <c r="Q83" s="611">
        <f>M34</f>
        <v>339</v>
      </c>
      <c r="R83" s="611">
        <f>M35</f>
        <v>110924</v>
      </c>
      <c r="S83" s="611">
        <f>N33</f>
        <v>2547</v>
      </c>
      <c r="T83" s="611">
        <f>N34</f>
        <v>2461</v>
      </c>
      <c r="U83" s="611">
        <f>N35</f>
        <v>113471</v>
      </c>
      <c r="V83" s="611">
        <f>O33</f>
        <v>2825</v>
      </c>
      <c r="W83" s="611">
        <f>O34</f>
        <v>2889</v>
      </c>
      <c r="X83" s="611">
        <f>O35</f>
        <v>116296</v>
      </c>
      <c r="Y83" s="611">
        <f>P33</f>
        <v>2840</v>
      </c>
      <c r="Z83" s="611">
        <f>P34</f>
        <v>2409</v>
      </c>
      <c r="AA83" s="611">
        <f>P35</f>
        <v>119136</v>
      </c>
      <c r="AB83" s="611">
        <f>Q33</f>
        <v>2961</v>
      </c>
      <c r="AC83" s="611">
        <f>Q34</f>
        <v>3208</v>
      </c>
      <c r="AD83" s="611">
        <f>Q35</f>
        <v>122097</v>
      </c>
      <c r="AE83" s="611">
        <f>R33</f>
        <v>2871</v>
      </c>
      <c r="AF83" s="611">
        <f>R34</f>
        <v>1886</v>
      </c>
      <c r="AG83" s="611">
        <f>R35</f>
        <v>124968</v>
      </c>
      <c r="AH83" s="611">
        <f>S33</f>
        <v>3721</v>
      </c>
      <c r="AI83" s="611">
        <f>S34</f>
        <v>2336</v>
      </c>
      <c r="AJ83" s="611">
        <f>S35</f>
        <v>128689</v>
      </c>
      <c r="AK83" s="611">
        <f>T33</f>
        <v>916</v>
      </c>
      <c r="AL83" s="611">
        <f>T34</f>
        <v>2738</v>
      </c>
      <c r="AM83" s="611">
        <f>T35</f>
        <v>129605</v>
      </c>
      <c r="AN83" s="611">
        <f>U33</f>
        <v>2666</v>
      </c>
      <c r="AO83" s="611">
        <f>U34</f>
        <v>4240</v>
      </c>
      <c r="AP83" s="611">
        <f>U35</f>
        <v>132271</v>
      </c>
      <c r="AQ83" s="611">
        <f>V33</f>
        <v>4182</v>
      </c>
      <c r="AR83" s="611">
        <f>V34</f>
        <v>4082</v>
      </c>
      <c r="AS83" s="611">
        <f>V35</f>
        <v>136453</v>
      </c>
      <c r="AT83" s="611">
        <f>W33</f>
        <v>4747</v>
      </c>
      <c r="AU83" s="611">
        <f>W34</f>
        <v>3959</v>
      </c>
      <c r="AV83" s="611">
        <f>W35</f>
        <v>141200</v>
      </c>
      <c r="AW83" s="367">
        <v>0</v>
      </c>
      <c r="AX83" s="367" t="str">
        <f>"000000000000"</f>
        <v>000000000000</v>
      </c>
      <c r="AY83" s="367">
        <v>0</v>
      </c>
      <c r="AZ83" s="367" t="s">
        <v>9887</v>
      </c>
      <c r="BA83" s="367">
        <v>999</v>
      </c>
    </row>
    <row r="84" spans="1:53">
      <c r="I84" s="609"/>
    </row>
    <row r="85" spans="1:53">
      <c r="I85" s="609"/>
    </row>
    <row r="86" spans="1:53">
      <c r="A86" s="367">
        <v>11</v>
      </c>
      <c r="D86" s="367">
        <v>2022</v>
      </c>
      <c r="E86" s="612">
        <v>44280</v>
      </c>
      <c r="F86" s="367" t="str">
        <f>C37</f>
        <v>625225TA0A</v>
      </c>
      <c r="G86" s="367" t="str">
        <f>F36</f>
        <v>D15D3034</v>
      </c>
      <c r="H86" s="367">
        <f>D36</f>
        <v>0</v>
      </c>
      <c r="I86" s="609" t="str">
        <f>TEXT(H36,"yyyy/MM/")&amp;"01"</f>
        <v>2022/01/01</v>
      </c>
      <c r="J86" s="610">
        <f>I36</f>
        <v>105402</v>
      </c>
      <c r="K86" s="609" t="str">
        <f>IF(H37="","",TEXT(H37,"yyyy/MM/dd"))</f>
        <v/>
      </c>
      <c r="L86" s="609" t="str">
        <f>IF(H38="","",TEXT(H38,"yyyy/MM/dd"))</f>
        <v>2022/04/01</v>
      </c>
      <c r="M86" s="611">
        <f>L36</f>
        <v>2210</v>
      </c>
      <c r="N86" s="611">
        <f>L37</f>
        <v>2210</v>
      </c>
      <c r="O86" s="611">
        <f>L38</f>
        <v>107612</v>
      </c>
      <c r="P86" s="611">
        <f>M36</f>
        <v>3312</v>
      </c>
      <c r="Q86" s="611">
        <f>M37</f>
        <v>339</v>
      </c>
      <c r="R86" s="611">
        <f>M38</f>
        <v>110924</v>
      </c>
      <c r="S86" s="611">
        <f>N36</f>
        <v>2547</v>
      </c>
      <c r="T86" s="611">
        <f>N37</f>
        <v>2461</v>
      </c>
      <c r="U86" s="611">
        <f>N38</f>
        <v>113471</v>
      </c>
      <c r="V86" s="611">
        <f>O36</f>
        <v>2825</v>
      </c>
      <c r="W86" s="611">
        <f>O37</f>
        <v>2889</v>
      </c>
      <c r="X86" s="611">
        <f>O38</f>
        <v>116296</v>
      </c>
      <c r="Y86" s="611">
        <f>P36</f>
        <v>2840</v>
      </c>
      <c r="Z86" s="611">
        <f>P37</f>
        <v>2409</v>
      </c>
      <c r="AA86" s="611">
        <f>P38</f>
        <v>119136</v>
      </c>
      <c r="AB86" s="611">
        <f>Q36</f>
        <v>2961</v>
      </c>
      <c r="AC86" s="611">
        <f>Q37</f>
        <v>3208</v>
      </c>
      <c r="AD86" s="611">
        <f>Q38</f>
        <v>122097</v>
      </c>
      <c r="AE86" s="611">
        <f>R36</f>
        <v>2871</v>
      </c>
      <c r="AF86" s="611">
        <f>R37</f>
        <v>1886</v>
      </c>
      <c r="AG86" s="611">
        <f>R38</f>
        <v>124968</v>
      </c>
      <c r="AH86" s="611">
        <f>S36</f>
        <v>3721</v>
      </c>
      <c r="AI86" s="611">
        <f>S37</f>
        <v>2336</v>
      </c>
      <c r="AJ86" s="611">
        <f>S38</f>
        <v>128689</v>
      </c>
      <c r="AK86" s="611">
        <f>T36</f>
        <v>916</v>
      </c>
      <c r="AL86" s="611">
        <f>T37</f>
        <v>2738</v>
      </c>
      <c r="AM86" s="611">
        <f>T38</f>
        <v>129605</v>
      </c>
      <c r="AN86" s="611">
        <f>U36</f>
        <v>2666</v>
      </c>
      <c r="AO86" s="611">
        <f>U37</f>
        <v>4240</v>
      </c>
      <c r="AP86" s="611">
        <f>U38</f>
        <v>132271</v>
      </c>
      <c r="AQ86" s="611">
        <f>V36</f>
        <v>4182</v>
      </c>
      <c r="AR86" s="611">
        <f>V37</f>
        <v>4082</v>
      </c>
      <c r="AS86" s="611">
        <f>V38</f>
        <v>136453</v>
      </c>
      <c r="AT86" s="611">
        <f>W36</f>
        <v>4747</v>
      </c>
      <c r="AU86" s="611">
        <f>W37</f>
        <v>3959</v>
      </c>
      <c r="AV86" s="611">
        <f>W38</f>
        <v>141200</v>
      </c>
      <c r="AW86" s="367">
        <v>0</v>
      </c>
      <c r="AX86" s="367" t="str">
        <f>"000000000000"</f>
        <v>000000000000</v>
      </c>
      <c r="AY86" s="367">
        <v>0</v>
      </c>
      <c r="AZ86" s="367" t="s">
        <v>9887</v>
      </c>
      <c r="BA86" s="367">
        <v>999</v>
      </c>
    </row>
    <row r="87" spans="1:53">
      <c r="I87" s="609"/>
    </row>
    <row r="88" spans="1:53">
      <c r="I88" s="609"/>
    </row>
    <row r="89" spans="1:53">
      <c r="A89" s="367">
        <v>12</v>
      </c>
      <c r="D89" s="367">
        <v>2022</v>
      </c>
      <c r="E89" s="612">
        <v>44280</v>
      </c>
      <c r="F89" s="367" t="str">
        <f>C40</f>
        <v>625225TA0A</v>
      </c>
      <c r="G89" s="367" t="str">
        <f>F39</f>
        <v>D15D3044</v>
      </c>
      <c r="H89" s="367">
        <f>D39</f>
        <v>1</v>
      </c>
      <c r="I89" s="609" t="str">
        <f>TEXT(H39,"yyyy/MM/")&amp;"01"</f>
        <v>2022/01/01</v>
      </c>
      <c r="J89" s="610">
        <f>I39</f>
        <v>105402</v>
      </c>
      <c r="K89" s="609" t="str">
        <f>IF(H40="","",TEXT(H40,"yyyy/MM/dd"))</f>
        <v>2022/04/01</v>
      </c>
      <c r="L89" s="609" t="str">
        <f>IF(H41="","",TEXT(H41,"yyyy/MM/dd"))</f>
        <v>2023/03/01</v>
      </c>
      <c r="M89" s="611">
        <f>L39</f>
        <v>2210</v>
      </c>
      <c r="N89" s="611">
        <f>L40</f>
        <v>2210</v>
      </c>
      <c r="O89" s="611">
        <f>L41</f>
        <v>107612</v>
      </c>
      <c r="P89" s="611">
        <f>M39</f>
        <v>3312</v>
      </c>
      <c r="Q89" s="611">
        <f>M40</f>
        <v>339</v>
      </c>
      <c r="R89" s="611">
        <f>M41</f>
        <v>110924</v>
      </c>
      <c r="S89" s="611">
        <f>N39</f>
        <v>2547</v>
      </c>
      <c r="T89" s="611">
        <f>N40</f>
        <v>2461</v>
      </c>
      <c r="U89" s="611">
        <f>N41</f>
        <v>113471</v>
      </c>
      <c r="V89" s="611">
        <f>O39</f>
        <v>2825</v>
      </c>
      <c r="W89" s="611">
        <f>O40</f>
        <v>2889</v>
      </c>
      <c r="X89" s="611">
        <f>O41</f>
        <v>116296</v>
      </c>
      <c r="Y89" s="611">
        <f>P39</f>
        <v>2840</v>
      </c>
      <c r="Z89" s="611">
        <f>P40</f>
        <v>2409</v>
      </c>
      <c r="AA89" s="611">
        <f>P41</f>
        <v>119136</v>
      </c>
      <c r="AB89" s="611">
        <f>Q39</f>
        <v>2961</v>
      </c>
      <c r="AC89" s="611">
        <f>Q40</f>
        <v>3208</v>
      </c>
      <c r="AD89" s="611">
        <f>Q41</f>
        <v>122097</v>
      </c>
      <c r="AE89" s="611">
        <f>R39</f>
        <v>2871</v>
      </c>
      <c r="AF89" s="611">
        <f>R40</f>
        <v>1886</v>
      </c>
      <c r="AG89" s="611">
        <f>R41</f>
        <v>124968</v>
      </c>
      <c r="AH89" s="611">
        <f>S39</f>
        <v>3721</v>
      </c>
      <c r="AI89" s="611">
        <f>S40</f>
        <v>2336</v>
      </c>
      <c r="AJ89" s="611">
        <f>S41</f>
        <v>128689</v>
      </c>
      <c r="AK89" s="611">
        <f>T39</f>
        <v>916</v>
      </c>
      <c r="AL89" s="611">
        <f>T40</f>
        <v>2738</v>
      </c>
      <c r="AM89" s="611">
        <f>T41</f>
        <v>129605</v>
      </c>
      <c r="AN89" s="611">
        <f>U39</f>
        <v>2666</v>
      </c>
      <c r="AO89" s="611">
        <f>U40</f>
        <v>4240</v>
      </c>
      <c r="AP89" s="611">
        <f>U41</f>
        <v>132271</v>
      </c>
      <c r="AQ89" s="611">
        <f>V39</f>
        <v>4182</v>
      </c>
      <c r="AR89" s="611">
        <f>V40</f>
        <v>4082</v>
      </c>
      <c r="AS89" s="611">
        <f>V41</f>
        <v>136453</v>
      </c>
      <c r="AT89" s="611">
        <f>W39</f>
        <v>4747</v>
      </c>
      <c r="AU89" s="611">
        <f>W40</f>
        <v>3959</v>
      </c>
      <c r="AV89" s="611">
        <f>W41</f>
        <v>141200</v>
      </c>
      <c r="AW89" s="367">
        <v>0</v>
      </c>
      <c r="AX89" s="367" t="str">
        <f>"000000000000"</f>
        <v>000000000000</v>
      </c>
      <c r="AY89" s="367">
        <v>0</v>
      </c>
      <c r="AZ89" s="367" t="s">
        <v>9887</v>
      </c>
      <c r="BA89" s="367">
        <v>999</v>
      </c>
    </row>
    <row r="90" spans="1:53">
      <c r="I90" s="609"/>
    </row>
    <row r="91" spans="1:53">
      <c r="I91" s="609"/>
    </row>
    <row r="92" spans="1:53">
      <c r="A92" s="367">
        <v>13</v>
      </c>
      <c r="D92" s="367">
        <v>2022</v>
      </c>
      <c r="E92" s="612">
        <v>44280</v>
      </c>
      <c r="F92" s="367" t="str">
        <f>C43</f>
        <v>625225TA0A</v>
      </c>
      <c r="G92" s="367" t="str">
        <f>F42</f>
        <v>D15D3054</v>
      </c>
      <c r="H92" s="367">
        <f>D42</f>
        <v>2</v>
      </c>
      <c r="I92" s="609" t="str">
        <f>TEXT(H42,"yyyy/MM/")&amp;"01"</f>
        <v>2022/01/01</v>
      </c>
      <c r="J92" s="610">
        <f>I42</f>
        <v>105402</v>
      </c>
      <c r="K92" s="609" t="str">
        <f>IF(H43="","",TEXT(H43,"yyyy/MM/dd"))</f>
        <v>2022/04/01</v>
      </c>
      <c r="L92" s="609" t="str">
        <f>IF(H44="","",TEXT(H44,"yyyy/MM/dd"))</f>
        <v>2023/03/01</v>
      </c>
      <c r="M92" s="611">
        <f>L42</f>
        <v>2210</v>
      </c>
      <c r="N92" s="611">
        <f>L43</f>
        <v>2210</v>
      </c>
      <c r="O92" s="611">
        <f>L44</f>
        <v>107612</v>
      </c>
      <c r="P92" s="611">
        <f>M42</f>
        <v>3312</v>
      </c>
      <c r="Q92" s="611">
        <f>M43</f>
        <v>339</v>
      </c>
      <c r="R92" s="611">
        <f>M44</f>
        <v>110924</v>
      </c>
      <c r="S92" s="611">
        <f>N42</f>
        <v>2547</v>
      </c>
      <c r="T92" s="611">
        <f>N43</f>
        <v>2461</v>
      </c>
      <c r="U92" s="611">
        <f>N44</f>
        <v>113471</v>
      </c>
      <c r="V92" s="611">
        <f>O42</f>
        <v>2825</v>
      </c>
      <c r="W92" s="611">
        <f>O43</f>
        <v>2889</v>
      </c>
      <c r="X92" s="611">
        <f>O44</f>
        <v>116296</v>
      </c>
      <c r="Y92" s="611">
        <f>P42</f>
        <v>2840</v>
      </c>
      <c r="Z92" s="611">
        <f>P43</f>
        <v>2409</v>
      </c>
      <c r="AA92" s="611">
        <f>P44</f>
        <v>119136</v>
      </c>
      <c r="AB92" s="611">
        <f>Q42</f>
        <v>2961</v>
      </c>
      <c r="AC92" s="611">
        <f>Q43</f>
        <v>3208</v>
      </c>
      <c r="AD92" s="611">
        <f>Q44</f>
        <v>122097</v>
      </c>
      <c r="AE92" s="611">
        <f>R42</f>
        <v>2871</v>
      </c>
      <c r="AF92" s="611">
        <f>R43</f>
        <v>1886</v>
      </c>
      <c r="AG92" s="611">
        <f>R44</f>
        <v>124968</v>
      </c>
      <c r="AH92" s="611">
        <f>S42</f>
        <v>3721</v>
      </c>
      <c r="AI92" s="611">
        <f>S43</f>
        <v>2336</v>
      </c>
      <c r="AJ92" s="611">
        <f>S44</f>
        <v>128689</v>
      </c>
      <c r="AK92" s="611">
        <f>T42</f>
        <v>916</v>
      </c>
      <c r="AL92" s="611">
        <f>T43</f>
        <v>2738</v>
      </c>
      <c r="AM92" s="611">
        <f>T44</f>
        <v>129605</v>
      </c>
      <c r="AN92" s="611">
        <f>U42</f>
        <v>2666</v>
      </c>
      <c r="AO92" s="611">
        <f>U43</f>
        <v>4240</v>
      </c>
      <c r="AP92" s="611">
        <f>U44</f>
        <v>132271</v>
      </c>
      <c r="AQ92" s="611">
        <f>V42</f>
        <v>4182</v>
      </c>
      <c r="AR92" s="611">
        <f>V43</f>
        <v>4082</v>
      </c>
      <c r="AS92" s="611">
        <f>V44</f>
        <v>136453</v>
      </c>
      <c r="AT92" s="611">
        <f>W42</f>
        <v>4747</v>
      </c>
      <c r="AU92" s="611">
        <f>W43</f>
        <v>3959</v>
      </c>
      <c r="AV92" s="611">
        <f>W44</f>
        <v>141200</v>
      </c>
      <c r="AW92" s="367">
        <v>0</v>
      </c>
      <c r="AX92" s="367" t="str">
        <f>"000000000000"</f>
        <v>000000000000</v>
      </c>
      <c r="AY92" s="367">
        <v>0</v>
      </c>
      <c r="AZ92" s="367" t="s">
        <v>9887</v>
      </c>
      <c r="BA92" s="367">
        <v>999</v>
      </c>
    </row>
    <row r="93" spans="1:53">
      <c r="I93" s="609"/>
    </row>
    <row r="94" spans="1:53">
      <c r="I94" s="609"/>
    </row>
    <row r="95" spans="1:53">
      <c r="A95" s="367">
        <v>14</v>
      </c>
      <c r="D95" s="367">
        <v>2022</v>
      </c>
      <c r="E95" s="612">
        <v>44280</v>
      </c>
      <c r="F95" s="367" t="str">
        <f>C46</f>
        <v>625225TA0A</v>
      </c>
      <c r="G95" s="367" t="str">
        <f>F45</f>
        <v>D15D3064</v>
      </c>
      <c r="H95" s="367">
        <f>D45</f>
        <v>3</v>
      </c>
      <c r="I95" s="609" t="str">
        <f>TEXT(H45,"yyyy/MM/")&amp;"01"</f>
        <v>2022/01/01</v>
      </c>
      <c r="J95" s="610">
        <f>I45</f>
        <v>105402</v>
      </c>
      <c r="K95" s="609" t="str">
        <f>IF(H46="","",TEXT(H46,"yyyy/MM/dd"))</f>
        <v/>
      </c>
      <c r="L95" s="609" t="str">
        <f>IF(H47="","",TEXT(H47,"yyyy/MM/dd"))</f>
        <v/>
      </c>
      <c r="M95" s="611">
        <f>L45</f>
        <v>2210</v>
      </c>
      <c r="N95" s="611">
        <f>L46</f>
        <v>2210</v>
      </c>
      <c r="O95" s="611">
        <f>L47</f>
        <v>107612</v>
      </c>
      <c r="P95" s="611">
        <f>M45</f>
        <v>3312</v>
      </c>
      <c r="Q95" s="611">
        <f>M46</f>
        <v>339</v>
      </c>
      <c r="R95" s="611">
        <f>M47</f>
        <v>110924</v>
      </c>
      <c r="S95" s="611">
        <f>N45</f>
        <v>2547</v>
      </c>
      <c r="T95" s="611">
        <f>N46</f>
        <v>2461</v>
      </c>
      <c r="U95" s="611">
        <f>N47</f>
        <v>113471</v>
      </c>
      <c r="V95" s="611">
        <f>O45</f>
        <v>2825</v>
      </c>
      <c r="W95" s="611">
        <f>O46</f>
        <v>2889</v>
      </c>
      <c r="X95" s="611">
        <f>O47</f>
        <v>116296</v>
      </c>
      <c r="Y95" s="611">
        <f>P45</f>
        <v>2840</v>
      </c>
      <c r="Z95" s="611">
        <f>P46</f>
        <v>2409</v>
      </c>
      <c r="AA95" s="611">
        <f>P47</f>
        <v>119136</v>
      </c>
      <c r="AB95" s="611">
        <f>Q45</f>
        <v>2961</v>
      </c>
      <c r="AC95" s="611">
        <f>Q46</f>
        <v>3208</v>
      </c>
      <c r="AD95" s="611">
        <f>Q47</f>
        <v>122097</v>
      </c>
      <c r="AE95" s="611">
        <f>R45</f>
        <v>2871</v>
      </c>
      <c r="AF95" s="611">
        <f>R46</f>
        <v>1886</v>
      </c>
      <c r="AG95" s="611">
        <f>R47</f>
        <v>124968</v>
      </c>
      <c r="AH95" s="611">
        <f>S45</f>
        <v>3721</v>
      </c>
      <c r="AI95" s="611">
        <f>S46</f>
        <v>2336</v>
      </c>
      <c r="AJ95" s="611">
        <f>S47</f>
        <v>128689</v>
      </c>
      <c r="AK95" s="611">
        <f>T45</f>
        <v>916</v>
      </c>
      <c r="AL95" s="611">
        <f>T46</f>
        <v>2738</v>
      </c>
      <c r="AM95" s="611">
        <f>T47</f>
        <v>129605</v>
      </c>
      <c r="AN95" s="611">
        <f>U45</f>
        <v>2666</v>
      </c>
      <c r="AO95" s="611">
        <f>U46</f>
        <v>4240</v>
      </c>
      <c r="AP95" s="611">
        <f>U47</f>
        <v>132271</v>
      </c>
      <c r="AQ95" s="611">
        <f>V45</f>
        <v>4182</v>
      </c>
      <c r="AR95" s="611">
        <f>V46</f>
        <v>4082</v>
      </c>
      <c r="AS95" s="611">
        <f>V47</f>
        <v>4182</v>
      </c>
      <c r="AT95" s="611">
        <f>W45</f>
        <v>4747</v>
      </c>
      <c r="AU95" s="611">
        <f>W46</f>
        <v>3959</v>
      </c>
      <c r="AV95" s="611">
        <f>W47</f>
        <v>8929</v>
      </c>
      <c r="AW95" s="367">
        <v>0</v>
      </c>
      <c r="AX95" s="367" t="str">
        <f>"000000000000"</f>
        <v>000000000000</v>
      </c>
      <c r="AY95" s="367">
        <v>0</v>
      </c>
      <c r="AZ95" s="367" t="s">
        <v>9887</v>
      </c>
      <c r="BA95" s="367">
        <v>999</v>
      </c>
    </row>
    <row r="96" spans="1:53">
      <c r="I96" s="609"/>
    </row>
    <row r="97" spans="1:53">
      <c r="I97" s="609"/>
    </row>
    <row r="98" spans="1:53">
      <c r="A98" s="367">
        <v>15</v>
      </c>
      <c r="D98" s="367">
        <v>2022</v>
      </c>
      <c r="E98" s="612">
        <v>44280</v>
      </c>
      <c r="F98" s="367" t="str">
        <f>C49</f>
        <v>625225TA0A</v>
      </c>
      <c r="G98" s="367" t="str">
        <f>F48</f>
        <v>D17D0874</v>
      </c>
      <c r="H98" s="367">
        <f>D48</f>
        <v>4</v>
      </c>
      <c r="I98" s="609" t="str">
        <f>TEXT(H48,"yyyy/MM/")&amp;"01"</f>
        <v>2022/01/01</v>
      </c>
      <c r="J98" s="610">
        <f>I48</f>
        <v>105402</v>
      </c>
      <c r="K98" s="609" t="str">
        <f>IF(H49="","",TEXT(H49,"yyyy/MM/dd"))</f>
        <v/>
      </c>
      <c r="L98" s="609" t="str">
        <f>IF(H50="","",TEXT(H50,"yyyy/MM/dd"))</f>
        <v>2022/04/22</v>
      </c>
      <c r="M98" s="611">
        <f>L48</f>
        <v>2210</v>
      </c>
      <c r="N98" s="611">
        <f>L49</f>
        <v>2210</v>
      </c>
      <c r="O98" s="611">
        <f>L50</f>
        <v>107612</v>
      </c>
      <c r="P98" s="611">
        <f>M48</f>
        <v>3312</v>
      </c>
      <c r="Q98" s="611">
        <f>M49</f>
        <v>339</v>
      </c>
      <c r="R98" s="611">
        <f>M50</f>
        <v>110924</v>
      </c>
      <c r="S98" s="611">
        <f>N48</f>
        <v>2547</v>
      </c>
      <c r="T98" s="611">
        <f>N49</f>
        <v>2461</v>
      </c>
      <c r="U98" s="611">
        <f>N50</f>
        <v>113471</v>
      </c>
      <c r="V98" s="611">
        <f>O48</f>
        <v>2825</v>
      </c>
      <c r="W98" s="611">
        <f>O49</f>
        <v>2889</v>
      </c>
      <c r="X98" s="611">
        <f>O50</f>
        <v>116296</v>
      </c>
      <c r="Y98" s="611">
        <f>P48</f>
        <v>2840</v>
      </c>
      <c r="Z98" s="611">
        <f>P49</f>
        <v>2409</v>
      </c>
      <c r="AA98" s="611">
        <f>P50</f>
        <v>119136</v>
      </c>
      <c r="AB98" s="611">
        <f>Q48</f>
        <v>2961</v>
      </c>
      <c r="AC98" s="611">
        <f>Q49</f>
        <v>3208</v>
      </c>
      <c r="AD98" s="611">
        <f>Q50</f>
        <v>122097</v>
      </c>
      <c r="AE98" s="611">
        <f>R48</f>
        <v>2871</v>
      </c>
      <c r="AF98" s="611">
        <f>R49</f>
        <v>1886</v>
      </c>
      <c r="AG98" s="611">
        <f>R50</f>
        <v>124968</v>
      </c>
      <c r="AH98" s="611">
        <f>S48</f>
        <v>3721</v>
      </c>
      <c r="AI98" s="611">
        <f>S49</f>
        <v>2336</v>
      </c>
      <c r="AJ98" s="611">
        <f>S50</f>
        <v>128689</v>
      </c>
      <c r="AK98" s="611">
        <f>T48</f>
        <v>916</v>
      </c>
      <c r="AL98" s="611">
        <f>T49</f>
        <v>2738</v>
      </c>
      <c r="AM98" s="611">
        <f>T50</f>
        <v>129605</v>
      </c>
      <c r="AN98" s="611">
        <f>U48</f>
        <v>2666</v>
      </c>
      <c r="AO98" s="611">
        <f>U49</f>
        <v>4240</v>
      </c>
      <c r="AP98" s="611">
        <f>U50</f>
        <v>132271</v>
      </c>
      <c r="AQ98" s="611">
        <f>V48</f>
        <v>4182</v>
      </c>
      <c r="AR98" s="611">
        <f>V49</f>
        <v>4082</v>
      </c>
      <c r="AS98" s="611">
        <f>V50</f>
        <v>136453</v>
      </c>
      <c r="AT98" s="611">
        <f>W48</f>
        <v>4747</v>
      </c>
      <c r="AU98" s="611">
        <f>W49</f>
        <v>3959</v>
      </c>
      <c r="AV98" s="611">
        <f>W50</f>
        <v>141200</v>
      </c>
      <c r="AW98" s="367">
        <v>0</v>
      </c>
      <c r="AX98" s="367" t="str">
        <f>"000000000000"</f>
        <v>000000000000</v>
      </c>
      <c r="AY98" s="367">
        <v>0</v>
      </c>
      <c r="AZ98" s="367" t="s">
        <v>9887</v>
      </c>
      <c r="BA98" s="367">
        <v>999</v>
      </c>
    </row>
    <row r="99" spans="1:53">
      <c r="I99" s="609"/>
    </row>
    <row r="100" spans="1:53">
      <c r="I100" s="609"/>
    </row>
  </sheetData>
  <autoFilter ref="C4:AA100"/>
  <mergeCells count="47">
    <mergeCell ref="E45:E47"/>
    <mergeCell ref="F45:F47"/>
    <mergeCell ref="D48:D50"/>
    <mergeCell ref="E48:E50"/>
    <mergeCell ref="F48:F50"/>
    <mergeCell ref="D45:D47"/>
    <mergeCell ref="E39:E41"/>
    <mergeCell ref="F39:F41"/>
    <mergeCell ref="D42:D44"/>
    <mergeCell ref="E42:E44"/>
    <mergeCell ref="F42:F44"/>
    <mergeCell ref="D39:D41"/>
    <mergeCell ref="E33:E35"/>
    <mergeCell ref="F33:F35"/>
    <mergeCell ref="D36:D38"/>
    <mergeCell ref="E36:E38"/>
    <mergeCell ref="F36:F38"/>
    <mergeCell ref="D33:D35"/>
    <mergeCell ref="E27:E29"/>
    <mergeCell ref="F27:F29"/>
    <mergeCell ref="D30:D32"/>
    <mergeCell ref="E30:E32"/>
    <mergeCell ref="F30:F32"/>
    <mergeCell ref="D27:D29"/>
    <mergeCell ref="E24:E26"/>
    <mergeCell ref="F24:F26"/>
    <mergeCell ref="D18:D20"/>
    <mergeCell ref="E18:E20"/>
    <mergeCell ref="F18:F20"/>
    <mergeCell ref="D21:D23"/>
    <mergeCell ref="E21:E23"/>
    <mergeCell ref="F21:F23"/>
    <mergeCell ref="D24:D26"/>
    <mergeCell ref="D12:D14"/>
    <mergeCell ref="E12:E14"/>
    <mergeCell ref="F12:F14"/>
    <mergeCell ref="D15:D17"/>
    <mergeCell ref="E15:E17"/>
    <mergeCell ref="F15:F17"/>
    <mergeCell ref="D9:D11"/>
    <mergeCell ref="E9:E11"/>
    <mergeCell ref="F9:F11"/>
    <mergeCell ref="D5:E5"/>
    <mergeCell ref="G5:I5"/>
    <mergeCell ref="D6:D8"/>
    <mergeCell ref="E6:E8"/>
    <mergeCell ref="F6:F8"/>
  </mergeCells>
  <phoneticPr fontId="45"/>
  <pageMargins left="0.78740157480314965" right="0.39370078740157483" top="0.39370078740157483" bottom="0.39370078740157483" header="0.31496062992125984" footer="0.31496062992125984"/>
  <pageSetup paperSize="8" scale="96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W1325"/>
  <sheetViews>
    <sheetView workbookViewId="0">
      <selection sqref="A1:E1"/>
    </sheetView>
  </sheetViews>
  <sheetFormatPr defaultColWidth="7.140625" defaultRowHeight="15"/>
  <cols>
    <col min="1" max="1" width="4.7109375" style="367" customWidth="1"/>
    <col min="2" max="2" width="13.7109375" style="367" customWidth="1"/>
    <col min="3" max="3" width="3.7109375" style="367" customWidth="1"/>
    <col min="4" max="4" width="11.7109375" style="367" customWidth="1"/>
    <col min="5" max="5" width="10.7109375" style="367" customWidth="1"/>
    <col min="6" max="7" width="7.7109375" style="367" customWidth="1"/>
    <col min="8" max="10" width="8.7109375" style="367" customWidth="1"/>
    <col min="11" max="22" width="9.7109375" style="367" customWidth="1"/>
    <col min="23" max="29" width="9.140625" style="367" bestFit="1" customWidth="1"/>
    <col min="30" max="34" width="8.5703125" style="367" bestFit="1" customWidth="1"/>
    <col min="35" max="38" width="7.140625" style="367"/>
    <col min="39" max="39" width="7.28515625" style="367" bestFit="1" customWidth="1"/>
    <col min="40" max="40" width="14.85546875" style="367" bestFit="1" customWidth="1"/>
    <col min="41" max="41" width="9.42578125" style="367" bestFit="1" customWidth="1"/>
    <col min="42" max="42" width="17.85546875" style="367" bestFit="1" customWidth="1"/>
    <col min="43" max="43" width="10.28515625" style="367" bestFit="1" customWidth="1"/>
    <col min="44" max="44" width="7.42578125" style="367" bestFit="1" customWidth="1"/>
    <col min="45" max="16384" width="7.140625" style="367"/>
  </cols>
  <sheetData>
    <row r="1" spans="1:49" ht="23.25" thickBot="1">
      <c r="A1" s="1083" t="s">
        <v>8834</v>
      </c>
      <c r="B1" s="1083"/>
      <c r="C1" s="1083"/>
      <c r="D1" s="1083"/>
      <c r="E1" s="1083"/>
      <c r="F1" s="397"/>
      <c r="G1" s="397"/>
      <c r="H1" s="397"/>
      <c r="I1" s="397"/>
      <c r="V1" s="398" t="s">
        <v>8835</v>
      </c>
    </row>
    <row r="2" spans="1:49" ht="15.75" thickBot="1">
      <c r="A2" s="399" t="s">
        <v>97</v>
      </c>
      <c r="B2" s="400" t="s">
        <v>8836</v>
      </c>
      <c r="C2" s="1072" t="s">
        <v>8837</v>
      </c>
      <c r="D2" s="1072"/>
      <c r="E2" s="401" t="s">
        <v>8776</v>
      </c>
      <c r="F2" s="1072" t="s">
        <v>8838</v>
      </c>
      <c r="G2" s="1072"/>
      <c r="H2" s="1072"/>
      <c r="I2" s="402" t="s">
        <v>8839</v>
      </c>
      <c r="J2" s="403" t="s">
        <v>8840</v>
      </c>
      <c r="K2" s="404">
        <v>44652</v>
      </c>
      <c r="L2" s="405">
        <v>44682</v>
      </c>
      <c r="M2" s="405">
        <v>44713</v>
      </c>
      <c r="N2" s="405">
        <v>44743</v>
      </c>
      <c r="O2" s="405">
        <v>44774</v>
      </c>
      <c r="P2" s="405">
        <v>44805</v>
      </c>
      <c r="Q2" s="405">
        <v>44835</v>
      </c>
      <c r="R2" s="405">
        <v>44866</v>
      </c>
      <c r="S2" s="405">
        <v>44896</v>
      </c>
      <c r="T2" s="406">
        <v>44927</v>
      </c>
      <c r="U2" s="405">
        <v>44958</v>
      </c>
      <c r="V2" s="407">
        <v>44986</v>
      </c>
      <c r="W2" s="408">
        <v>44652</v>
      </c>
      <c r="X2" s="409">
        <v>44682</v>
      </c>
      <c r="Y2" s="409">
        <v>44713</v>
      </c>
      <c r="Z2" s="409">
        <v>44743</v>
      </c>
      <c r="AA2" s="409">
        <v>44774</v>
      </c>
      <c r="AB2" s="409">
        <v>44805</v>
      </c>
      <c r="AC2" s="409">
        <v>44835</v>
      </c>
      <c r="AD2" s="409">
        <v>44866</v>
      </c>
      <c r="AE2" s="409">
        <v>44896</v>
      </c>
      <c r="AF2" s="410">
        <v>44927</v>
      </c>
      <c r="AG2" s="409">
        <v>44958</v>
      </c>
      <c r="AH2" s="411">
        <v>44986</v>
      </c>
      <c r="AI2" s="368"/>
      <c r="AJ2" s="368"/>
      <c r="AK2" s="368"/>
      <c r="AL2" s="368"/>
      <c r="AM2" s="367" t="s">
        <v>97</v>
      </c>
      <c r="AN2" s="367" t="s">
        <v>88</v>
      </c>
      <c r="AO2" s="367" t="s">
        <v>8779</v>
      </c>
      <c r="AP2" s="367" t="s">
        <v>8841</v>
      </c>
      <c r="AQ2" s="367" t="s">
        <v>8777</v>
      </c>
      <c r="AR2" s="367" t="s">
        <v>8842</v>
      </c>
      <c r="AS2" s="367" t="s">
        <v>8843</v>
      </c>
      <c r="AT2" s="367" t="s">
        <v>8844</v>
      </c>
      <c r="AU2" s="367" t="s">
        <v>8845</v>
      </c>
      <c r="AV2" s="368"/>
      <c r="AW2" s="368"/>
    </row>
    <row r="3" spans="1:49">
      <c r="A3" s="1079">
        <f>$AM3</f>
        <v>1</v>
      </c>
      <c r="B3" s="412" t="str">
        <f>$AR3</f>
        <v>008A</v>
      </c>
      <c r="C3" s="1073">
        <f>$AO3</f>
        <v>0</v>
      </c>
      <c r="D3" s="1074" t="str">
        <f>$AP3</f>
        <v>RCUT</v>
      </c>
      <c r="E3" s="1075" t="str">
        <f>$AQ3</f>
        <v>D11D2621</v>
      </c>
      <c r="F3" s="413" t="s">
        <v>8846</v>
      </c>
      <c r="G3" s="414">
        <v>44583</v>
      </c>
      <c r="H3" s="415">
        <v>30255</v>
      </c>
      <c r="I3" s="416">
        <v>32756</v>
      </c>
      <c r="J3" s="417" t="s">
        <v>8847</v>
      </c>
      <c r="K3" s="418">
        <v>2210</v>
      </c>
      <c r="L3" s="419">
        <v>3312</v>
      </c>
      <c r="M3" s="419">
        <v>2547</v>
      </c>
      <c r="N3" s="419">
        <v>2825</v>
      </c>
      <c r="O3" s="419">
        <v>2840</v>
      </c>
      <c r="P3" s="419">
        <v>2961</v>
      </c>
      <c r="Q3" s="419">
        <v>2871</v>
      </c>
      <c r="R3" s="419">
        <v>3721</v>
      </c>
      <c r="S3" s="419">
        <v>916</v>
      </c>
      <c r="T3" s="419">
        <v>2666</v>
      </c>
      <c r="U3" s="419">
        <v>4182</v>
      </c>
      <c r="V3" s="420">
        <v>4747</v>
      </c>
      <c r="AM3" s="367">
        <v>1</v>
      </c>
      <c r="AN3" s="367" t="s">
        <v>1258</v>
      </c>
      <c r="AO3" s="367">
        <v>0</v>
      </c>
      <c r="AP3" s="367" t="s">
        <v>8848</v>
      </c>
      <c r="AQ3" s="367" t="s">
        <v>8849</v>
      </c>
      <c r="AR3" s="367" t="s">
        <v>8850</v>
      </c>
      <c r="AS3" s="367">
        <v>110000</v>
      </c>
      <c r="AT3" s="367">
        <v>160000</v>
      </c>
      <c r="AU3" s="367">
        <v>30255</v>
      </c>
    </row>
    <row r="4" spans="1:49">
      <c r="A4" s="1080"/>
      <c r="B4" s="421" t="str">
        <f>$AN3</f>
        <v>172055TA0A</v>
      </c>
      <c r="C4" s="1064"/>
      <c r="D4" s="1067"/>
      <c r="E4" s="1070"/>
      <c r="F4" s="422" t="s">
        <v>8851</v>
      </c>
      <c r="G4" s="423" t="s">
        <v>8852</v>
      </c>
      <c r="H4" s="424">
        <v>110000</v>
      </c>
      <c r="I4" s="425">
        <v>26795</v>
      </c>
      <c r="J4" s="426" t="s">
        <v>8853</v>
      </c>
      <c r="K4" s="427">
        <v>2210</v>
      </c>
      <c r="L4" s="428">
        <v>339</v>
      </c>
      <c r="M4" s="428">
        <v>2461</v>
      </c>
      <c r="N4" s="428">
        <v>2889</v>
      </c>
      <c r="O4" s="428">
        <v>2409</v>
      </c>
      <c r="P4" s="428">
        <v>3208</v>
      </c>
      <c r="Q4" s="428">
        <v>1886</v>
      </c>
      <c r="R4" s="428">
        <v>2336</v>
      </c>
      <c r="S4" s="428">
        <v>2738</v>
      </c>
      <c r="T4" s="428">
        <v>4240</v>
      </c>
      <c r="U4" s="428">
        <v>4082</v>
      </c>
      <c r="V4" s="429">
        <v>3959</v>
      </c>
      <c r="W4" s="430">
        <f>H3+K4</f>
        <v>32465</v>
      </c>
      <c r="X4" s="430">
        <f t="shared" ref="X4:AH4" si="0">W4+L4</f>
        <v>32804</v>
      </c>
      <c r="Y4" s="430">
        <f t="shared" si="0"/>
        <v>35265</v>
      </c>
      <c r="Z4" s="430">
        <f t="shared" si="0"/>
        <v>38154</v>
      </c>
      <c r="AA4" s="430">
        <f t="shared" si="0"/>
        <v>40563</v>
      </c>
      <c r="AB4" s="430">
        <f t="shared" si="0"/>
        <v>43771</v>
      </c>
      <c r="AC4" s="430">
        <f t="shared" si="0"/>
        <v>45657</v>
      </c>
      <c r="AD4" s="430">
        <f t="shared" si="0"/>
        <v>47993</v>
      </c>
      <c r="AE4" s="430">
        <f t="shared" si="0"/>
        <v>50731</v>
      </c>
      <c r="AF4" s="430">
        <f t="shared" si="0"/>
        <v>54971</v>
      </c>
      <c r="AG4" s="430">
        <f t="shared" si="0"/>
        <v>59053</v>
      </c>
      <c r="AH4" s="430">
        <f t="shared" si="0"/>
        <v>63012</v>
      </c>
    </row>
    <row r="5" spans="1:49">
      <c r="A5" s="1081"/>
      <c r="B5" s="431"/>
      <c r="C5" s="1065"/>
      <c r="D5" s="1068"/>
      <c r="E5" s="1071"/>
      <c r="F5" s="432" t="s">
        <v>8854</v>
      </c>
      <c r="G5" s="433" t="s">
        <v>8852</v>
      </c>
      <c r="H5" s="434">
        <v>160000</v>
      </c>
      <c r="I5" s="435">
        <f>I4-I3</f>
        <v>-5961</v>
      </c>
      <c r="J5" s="436" t="s">
        <v>8855</v>
      </c>
      <c r="K5" s="437">
        <f>H3+K3</f>
        <v>32465</v>
      </c>
      <c r="L5" s="438">
        <f t="shared" ref="L5:V5" si="1">IF(K5&gt;=$H5,L3,L3+K5)</f>
        <v>35777</v>
      </c>
      <c r="M5" s="438">
        <f t="shared" si="1"/>
        <v>38324</v>
      </c>
      <c r="N5" s="438">
        <f t="shared" si="1"/>
        <v>41149</v>
      </c>
      <c r="O5" s="438">
        <f t="shared" si="1"/>
        <v>43989</v>
      </c>
      <c r="P5" s="438">
        <f t="shared" si="1"/>
        <v>46950</v>
      </c>
      <c r="Q5" s="438">
        <f t="shared" si="1"/>
        <v>49821</v>
      </c>
      <c r="R5" s="438">
        <f t="shared" si="1"/>
        <v>53542</v>
      </c>
      <c r="S5" s="438">
        <f t="shared" si="1"/>
        <v>54458</v>
      </c>
      <c r="T5" s="438">
        <f t="shared" si="1"/>
        <v>57124</v>
      </c>
      <c r="U5" s="438">
        <f t="shared" si="1"/>
        <v>61306</v>
      </c>
      <c r="V5" s="439">
        <f t="shared" si="1"/>
        <v>66053</v>
      </c>
      <c r="W5" s="430"/>
      <c r="X5" s="430"/>
      <c r="Y5" s="430"/>
      <c r="Z5" s="430"/>
      <c r="AA5" s="430"/>
      <c r="AB5" s="430"/>
      <c r="AC5" s="430"/>
      <c r="AD5" s="430"/>
      <c r="AE5" s="430"/>
      <c r="AF5" s="430"/>
      <c r="AG5" s="430"/>
      <c r="AH5" s="430"/>
    </row>
    <row r="6" spans="1:49">
      <c r="A6" s="1082">
        <f>$AM6</f>
        <v>2</v>
      </c>
      <c r="B6" s="440" t="str">
        <f>$AR6</f>
        <v>008A</v>
      </c>
      <c r="C6" s="1063">
        <f>$AO6</f>
        <v>1</v>
      </c>
      <c r="D6" s="1066" t="str">
        <f>$AP6</f>
        <v>DR</v>
      </c>
      <c r="E6" s="1069" t="str">
        <f>$AQ6</f>
        <v>D15D4861</v>
      </c>
      <c r="F6" s="441" t="s">
        <v>8846</v>
      </c>
      <c r="G6" s="442">
        <v>44583</v>
      </c>
      <c r="H6" s="443">
        <v>105402</v>
      </c>
      <c r="I6" s="444">
        <v>32756</v>
      </c>
      <c r="J6" s="445" t="s">
        <v>8847</v>
      </c>
      <c r="K6" s="446">
        <v>2210</v>
      </c>
      <c r="L6" s="447">
        <v>3312</v>
      </c>
      <c r="M6" s="447">
        <v>2547</v>
      </c>
      <c r="N6" s="447">
        <v>2825</v>
      </c>
      <c r="O6" s="447">
        <v>2840</v>
      </c>
      <c r="P6" s="447">
        <v>2961</v>
      </c>
      <c r="Q6" s="447">
        <v>2871</v>
      </c>
      <c r="R6" s="447">
        <v>3721</v>
      </c>
      <c r="S6" s="447">
        <v>916</v>
      </c>
      <c r="T6" s="447">
        <v>2666</v>
      </c>
      <c r="U6" s="447">
        <v>4182</v>
      </c>
      <c r="V6" s="448">
        <v>4747</v>
      </c>
      <c r="AM6" s="367">
        <v>2</v>
      </c>
      <c r="AN6" s="367" t="s">
        <v>1258</v>
      </c>
      <c r="AO6" s="367">
        <v>1</v>
      </c>
      <c r="AP6" s="367" t="s">
        <v>8856</v>
      </c>
      <c r="AQ6" s="367" t="s">
        <v>8857</v>
      </c>
      <c r="AR6" s="367" t="s">
        <v>8850</v>
      </c>
      <c r="AS6" s="367">
        <v>200000</v>
      </c>
      <c r="AT6" s="367">
        <v>250000</v>
      </c>
      <c r="AU6" s="367">
        <v>105402</v>
      </c>
    </row>
    <row r="7" spans="1:49">
      <c r="A7" s="1080"/>
      <c r="B7" s="421" t="str">
        <f>$AN6</f>
        <v>172055TA0A</v>
      </c>
      <c r="C7" s="1064"/>
      <c r="D7" s="1067"/>
      <c r="E7" s="1070"/>
      <c r="F7" s="422" t="s">
        <v>8851</v>
      </c>
      <c r="G7" s="423" t="s">
        <v>8852</v>
      </c>
      <c r="H7" s="424">
        <v>200000</v>
      </c>
      <c r="I7" s="425">
        <v>26795</v>
      </c>
      <c r="J7" s="426" t="s">
        <v>8853</v>
      </c>
      <c r="K7" s="427">
        <v>2210</v>
      </c>
      <c r="L7" s="428">
        <v>339</v>
      </c>
      <c r="M7" s="428">
        <v>2461</v>
      </c>
      <c r="N7" s="428">
        <v>2889</v>
      </c>
      <c r="O7" s="428">
        <v>2409</v>
      </c>
      <c r="P7" s="428">
        <v>3208</v>
      </c>
      <c r="Q7" s="428">
        <v>1886</v>
      </c>
      <c r="R7" s="428">
        <v>2336</v>
      </c>
      <c r="S7" s="428">
        <v>2738</v>
      </c>
      <c r="T7" s="428">
        <v>4240</v>
      </c>
      <c r="U7" s="428">
        <v>4082</v>
      </c>
      <c r="V7" s="429">
        <v>3959</v>
      </c>
      <c r="W7" s="430">
        <f>H6+K7</f>
        <v>107612</v>
      </c>
      <c r="X7" s="430">
        <f t="shared" ref="X7:AH7" si="2">W7+L7</f>
        <v>107951</v>
      </c>
      <c r="Y7" s="430">
        <f t="shared" si="2"/>
        <v>110412</v>
      </c>
      <c r="Z7" s="430">
        <f t="shared" si="2"/>
        <v>113301</v>
      </c>
      <c r="AA7" s="430">
        <f t="shared" si="2"/>
        <v>115710</v>
      </c>
      <c r="AB7" s="430">
        <f t="shared" si="2"/>
        <v>118918</v>
      </c>
      <c r="AC7" s="430">
        <f t="shared" si="2"/>
        <v>120804</v>
      </c>
      <c r="AD7" s="430">
        <f t="shared" si="2"/>
        <v>123140</v>
      </c>
      <c r="AE7" s="430">
        <f t="shared" si="2"/>
        <v>125878</v>
      </c>
      <c r="AF7" s="430">
        <f t="shared" si="2"/>
        <v>130118</v>
      </c>
      <c r="AG7" s="430">
        <f t="shared" si="2"/>
        <v>134200</v>
      </c>
      <c r="AH7" s="430">
        <f t="shared" si="2"/>
        <v>138159</v>
      </c>
    </row>
    <row r="8" spans="1:49">
      <c r="A8" s="1081"/>
      <c r="B8" s="431"/>
      <c r="C8" s="1065"/>
      <c r="D8" s="1068"/>
      <c r="E8" s="1071"/>
      <c r="F8" s="432" t="s">
        <v>8854</v>
      </c>
      <c r="G8" s="433" t="s">
        <v>8852</v>
      </c>
      <c r="H8" s="434">
        <v>250000</v>
      </c>
      <c r="I8" s="435">
        <f>I7-I6</f>
        <v>-5961</v>
      </c>
      <c r="J8" s="436" t="s">
        <v>8855</v>
      </c>
      <c r="K8" s="437">
        <f>H6+K6</f>
        <v>107612</v>
      </c>
      <c r="L8" s="438">
        <f t="shared" ref="L8:V8" si="3">IF(K8&gt;=$H8,L6,L6+K8)</f>
        <v>110924</v>
      </c>
      <c r="M8" s="438">
        <f t="shared" si="3"/>
        <v>113471</v>
      </c>
      <c r="N8" s="438">
        <f t="shared" si="3"/>
        <v>116296</v>
      </c>
      <c r="O8" s="438">
        <f t="shared" si="3"/>
        <v>119136</v>
      </c>
      <c r="P8" s="438">
        <f t="shared" si="3"/>
        <v>122097</v>
      </c>
      <c r="Q8" s="438">
        <f t="shared" si="3"/>
        <v>124968</v>
      </c>
      <c r="R8" s="438">
        <f t="shared" si="3"/>
        <v>128689</v>
      </c>
      <c r="S8" s="438">
        <f t="shared" si="3"/>
        <v>129605</v>
      </c>
      <c r="T8" s="438">
        <f t="shared" si="3"/>
        <v>132271</v>
      </c>
      <c r="U8" s="438">
        <f t="shared" si="3"/>
        <v>136453</v>
      </c>
      <c r="V8" s="439">
        <f t="shared" si="3"/>
        <v>141200</v>
      </c>
    </row>
    <row r="9" spans="1:49">
      <c r="A9" s="1082">
        <f>$AM9</f>
        <v>3</v>
      </c>
      <c r="B9" s="440" t="str">
        <f>$AR9</f>
        <v>008A</v>
      </c>
      <c r="C9" s="1063">
        <f>$AO9</f>
        <v>2</v>
      </c>
      <c r="D9" s="1066" t="str">
        <f>$AP9</f>
        <v>ID</v>
      </c>
      <c r="E9" s="1069"/>
      <c r="F9" s="441" t="s">
        <v>8846</v>
      </c>
      <c r="G9" s="442">
        <v>44583</v>
      </c>
      <c r="H9" s="443">
        <v>105402</v>
      </c>
      <c r="I9" s="444">
        <v>32756</v>
      </c>
      <c r="J9" s="445" t="s">
        <v>8847</v>
      </c>
      <c r="K9" s="446">
        <v>2210</v>
      </c>
      <c r="L9" s="447">
        <v>3312</v>
      </c>
      <c r="M9" s="447">
        <v>2547</v>
      </c>
      <c r="N9" s="447">
        <v>2825</v>
      </c>
      <c r="O9" s="447">
        <v>2840</v>
      </c>
      <c r="P9" s="447">
        <v>2961</v>
      </c>
      <c r="Q9" s="447">
        <v>2871</v>
      </c>
      <c r="R9" s="447">
        <v>3721</v>
      </c>
      <c r="S9" s="447">
        <v>916</v>
      </c>
      <c r="T9" s="447">
        <v>2666</v>
      </c>
      <c r="U9" s="447">
        <v>4182</v>
      </c>
      <c r="V9" s="448">
        <v>4747</v>
      </c>
      <c r="AM9" s="367">
        <v>3</v>
      </c>
      <c r="AN9" s="367" t="s">
        <v>1258</v>
      </c>
      <c r="AO9" s="367">
        <v>2</v>
      </c>
      <c r="AP9" s="367" t="s">
        <v>8858</v>
      </c>
      <c r="AR9" s="367" t="s">
        <v>8850</v>
      </c>
    </row>
    <row r="10" spans="1:49">
      <c r="A10" s="1080"/>
      <c r="B10" s="421" t="str">
        <f>$AN9</f>
        <v>172055TA0A</v>
      </c>
      <c r="C10" s="1064"/>
      <c r="D10" s="1067"/>
      <c r="E10" s="1070"/>
      <c r="F10" s="422" t="s">
        <v>8851</v>
      </c>
      <c r="G10" s="423" t="s">
        <v>8852</v>
      </c>
      <c r="H10" s="424">
        <v>0</v>
      </c>
      <c r="I10" s="425">
        <v>26795</v>
      </c>
      <c r="J10" s="426" t="s">
        <v>8853</v>
      </c>
      <c r="K10" s="427">
        <v>2210</v>
      </c>
      <c r="L10" s="428">
        <v>339</v>
      </c>
      <c r="M10" s="428">
        <v>2461</v>
      </c>
      <c r="N10" s="428">
        <v>2889</v>
      </c>
      <c r="O10" s="428">
        <v>2409</v>
      </c>
      <c r="P10" s="428">
        <v>3208</v>
      </c>
      <c r="Q10" s="428">
        <v>1886</v>
      </c>
      <c r="R10" s="428">
        <v>2336</v>
      </c>
      <c r="S10" s="428">
        <v>2738</v>
      </c>
      <c r="T10" s="428">
        <v>4240</v>
      </c>
      <c r="U10" s="428">
        <v>4082</v>
      </c>
      <c r="V10" s="429">
        <v>3959</v>
      </c>
      <c r="W10" s="430">
        <f>H9+K10</f>
        <v>107612</v>
      </c>
      <c r="X10" s="430">
        <f t="shared" ref="X10:AH10" si="4">W10+L10</f>
        <v>107951</v>
      </c>
      <c r="Y10" s="430">
        <f t="shared" si="4"/>
        <v>110412</v>
      </c>
      <c r="Z10" s="430">
        <f t="shared" si="4"/>
        <v>113301</v>
      </c>
      <c r="AA10" s="430">
        <f t="shared" si="4"/>
        <v>115710</v>
      </c>
      <c r="AB10" s="430">
        <f t="shared" si="4"/>
        <v>118918</v>
      </c>
      <c r="AC10" s="430">
        <f t="shared" si="4"/>
        <v>120804</v>
      </c>
      <c r="AD10" s="430">
        <f t="shared" si="4"/>
        <v>123140</v>
      </c>
      <c r="AE10" s="430">
        <f t="shared" si="4"/>
        <v>125878</v>
      </c>
      <c r="AF10" s="430">
        <f t="shared" si="4"/>
        <v>130118</v>
      </c>
      <c r="AG10" s="430">
        <f t="shared" si="4"/>
        <v>134200</v>
      </c>
      <c r="AH10" s="430">
        <f t="shared" si="4"/>
        <v>138159</v>
      </c>
    </row>
    <row r="11" spans="1:49">
      <c r="A11" s="1081"/>
      <c r="B11" s="431"/>
      <c r="C11" s="1065"/>
      <c r="D11" s="1068"/>
      <c r="E11" s="1071"/>
      <c r="F11" s="432" t="s">
        <v>8854</v>
      </c>
      <c r="G11" s="433" t="s">
        <v>8852</v>
      </c>
      <c r="H11" s="434">
        <v>0</v>
      </c>
      <c r="I11" s="435">
        <f>I10-I9</f>
        <v>-5961</v>
      </c>
      <c r="J11" s="436" t="s">
        <v>8855</v>
      </c>
      <c r="K11" s="437">
        <f>H9+K9</f>
        <v>107612</v>
      </c>
      <c r="L11" s="438">
        <f t="shared" ref="L11:V11" si="5">IF(K11&gt;=$H11,L9,L9+K11)</f>
        <v>3312</v>
      </c>
      <c r="M11" s="438">
        <f t="shared" si="5"/>
        <v>2547</v>
      </c>
      <c r="N11" s="438">
        <f t="shared" si="5"/>
        <v>2825</v>
      </c>
      <c r="O11" s="438">
        <f t="shared" si="5"/>
        <v>2840</v>
      </c>
      <c r="P11" s="438">
        <f t="shared" si="5"/>
        <v>2961</v>
      </c>
      <c r="Q11" s="438">
        <f t="shared" si="5"/>
        <v>2871</v>
      </c>
      <c r="R11" s="438">
        <f t="shared" si="5"/>
        <v>3721</v>
      </c>
      <c r="S11" s="438">
        <f t="shared" si="5"/>
        <v>916</v>
      </c>
      <c r="T11" s="438">
        <f t="shared" si="5"/>
        <v>2666</v>
      </c>
      <c r="U11" s="438">
        <f t="shared" si="5"/>
        <v>4182</v>
      </c>
      <c r="V11" s="439">
        <f t="shared" si="5"/>
        <v>4747</v>
      </c>
    </row>
    <row r="12" spans="1:49">
      <c r="A12" s="1082">
        <f>$AM12</f>
        <v>4</v>
      </c>
      <c r="B12" s="440" t="str">
        <f>$AR12</f>
        <v>008A</v>
      </c>
      <c r="C12" s="1063">
        <f>$AO12</f>
        <v>3</v>
      </c>
      <c r="D12" s="1066" t="str">
        <f>$AP12</f>
        <v>TR</v>
      </c>
      <c r="E12" s="1069" t="str">
        <f>$AQ12</f>
        <v>D15D4871</v>
      </c>
      <c r="F12" s="441" t="s">
        <v>8846</v>
      </c>
      <c r="G12" s="442">
        <v>44583</v>
      </c>
      <c r="H12" s="443">
        <v>105402</v>
      </c>
      <c r="I12" s="444">
        <v>32756</v>
      </c>
      <c r="J12" s="445" t="s">
        <v>8847</v>
      </c>
      <c r="K12" s="446">
        <v>2210</v>
      </c>
      <c r="L12" s="447">
        <v>3312</v>
      </c>
      <c r="M12" s="447">
        <v>2547</v>
      </c>
      <c r="N12" s="447">
        <v>2825</v>
      </c>
      <c r="O12" s="447">
        <v>2840</v>
      </c>
      <c r="P12" s="447">
        <v>2961</v>
      </c>
      <c r="Q12" s="447">
        <v>2871</v>
      </c>
      <c r="R12" s="447">
        <v>3721</v>
      </c>
      <c r="S12" s="447">
        <v>916</v>
      </c>
      <c r="T12" s="447">
        <v>2666</v>
      </c>
      <c r="U12" s="447">
        <v>4182</v>
      </c>
      <c r="V12" s="448">
        <v>4747</v>
      </c>
      <c r="AM12" s="367">
        <v>4</v>
      </c>
      <c r="AN12" s="367" t="s">
        <v>1258</v>
      </c>
      <c r="AO12" s="367">
        <v>3</v>
      </c>
      <c r="AP12" s="367" t="s">
        <v>8859</v>
      </c>
      <c r="AQ12" s="367" t="s">
        <v>8860</v>
      </c>
      <c r="AR12" s="367" t="s">
        <v>8850</v>
      </c>
      <c r="AS12" s="367">
        <v>110000</v>
      </c>
      <c r="AT12" s="367">
        <v>160000</v>
      </c>
      <c r="AU12" s="367">
        <v>105402</v>
      </c>
    </row>
    <row r="13" spans="1:49">
      <c r="A13" s="1080"/>
      <c r="B13" s="421" t="str">
        <f>$AN12</f>
        <v>172055TA0A</v>
      </c>
      <c r="C13" s="1064"/>
      <c r="D13" s="1067"/>
      <c r="E13" s="1070"/>
      <c r="F13" s="422" t="s">
        <v>8851</v>
      </c>
      <c r="G13" s="423">
        <v>44682</v>
      </c>
      <c r="H13" s="424">
        <v>110000</v>
      </c>
      <c r="I13" s="425">
        <v>26795</v>
      </c>
      <c r="J13" s="426" t="s">
        <v>8853</v>
      </c>
      <c r="K13" s="427">
        <v>2210</v>
      </c>
      <c r="L13" s="428">
        <v>339</v>
      </c>
      <c r="M13" s="428">
        <v>2461</v>
      </c>
      <c r="N13" s="428">
        <v>2889</v>
      </c>
      <c r="O13" s="428">
        <v>2409</v>
      </c>
      <c r="P13" s="428">
        <v>3208</v>
      </c>
      <c r="Q13" s="428">
        <v>1886</v>
      </c>
      <c r="R13" s="428">
        <v>2336</v>
      </c>
      <c r="S13" s="428">
        <v>2738</v>
      </c>
      <c r="T13" s="428">
        <v>4240</v>
      </c>
      <c r="U13" s="428">
        <v>4082</v>
      </c>
      <c r="V13" s="429">
        <v>3959</v>
      </c>
      <c r="W13" s="430">
        <f>H12+K13</f>
        <v>107612</v>
      </c>
      <c r="X13" s="430">
        <f t="shared" ref="X13:AH13" si="6">IF(W13&gt;=$G14,L13,W13+L13)</f>
        <v>339</v>
      </c>
      <c r="Y13" s="430">
        <f t="shared" si="6"/>
        <v>2800</v>
      </c>
      <c r="Z13" s="430">
        <f t="shared" si="6"/>
        <v>5689</v>
      </c>
      <c r="AA13" s="430">
        <f t="shared" si="6"/>
        <v>8098</v>
      </c>
      <c r="AB13" s="430">
        <f t="shared" si="6"/>
        <v>11306</v>
      </c>
      <c r="AC13" s="430">
        <f t="shared" si="6"/>
        <v>13192</v>
      </c>
      <c r="AD13" s="430">
        <f t="shared" si="6"/>
        <v>15528</v>
      </c>
      <c r="AE13" s="430">
        <f t="shared" si="6"/>
        <v>18266</v>
      </c>
      <c r="AF13" s="430">
        <f t="shared" si="6"/>
        <v>22506</v>
      </c>
      <c r="AG13" s="430">
        <f t="shared" si="6"/>
        <v>26588</v>
      </c>
      <c r="AH13" s="430">
        <f t="shared" si="6"/>
        <v>30547</v>
      </c>
    </row>
    <row r="14" spans="1:49">
      <c r="A14" s="1081"/>
      <c r="B14" s="431"/>
      <c r="C14" s="1065"/>
      <c r="D14" s="1068"/>
      <c r="E14" s="1071"/>
      <c r="F14" s="432" t="s">
        <v>8854</v>
      </c>
      <c r="G14" s="433">
        <v>44866</v>
      </c>
      <c r="H14" s="434">
        <v>130000</v>
      </c>
      <c r="I14" s="435">
        <f>I13-I12</f>
        <v>-5961</v>
      </c>
      <c r="J14" s="436" t="s">
        <v>8855</v>
      </c>
      <c r="K14" s="437">
        <f>H12+K12</f>
        <v>107612</v>
      </c>
      <c r="L14" s="449">
        <f t="shared" ref="L14:V14" si="7">IF(K14&gt;=$H14,L12,L12+K14)</f>
        <v>110924</v>
      </c>
      <c r="M14" s="450">
        <f t="shared" si="7"/>
        <v>113471</v>
      </c>
      <c r="N14" s="438">
        <f t="shared" si="7"/>
        <v>116296</v>
      </c>
      <c r="O14" s="438">
        <f t="shared" si="7"/>
        <v>119136</v>
      </c>
      <c r="P14" s="438">
        <f t="shared" si="7"/>
        <v>122097</v>
      </c>
      <c r="Q14" s="438">
        <f t="shared" si="7"/>
        <v>124968</v>
      </c>
      <c r="R14" s="451">
        <f t="shared" si="7"/>
        <v>128689</v>
      </c>
      <c r="S14" s="438">
        <f t="shared" si="7"/>
        <v>129605</v>
      </c>
      <c r="T14" s="438">
        <f t="shared" si="7"/>
        <v>132271</v>
      </c>
      <c r="U14" s="438">
        <f t="shared" si="7"/>
        <v>4182</v>
      </c>
      <c r="V14" s="439">
        <f t="shared" si="7"/>
        <v>8929</v>
      </c>
    </row>
    <row r="15" spans="1:49">
      <c r="A15" s="1082">
        <f>$AM15</f>
        <v>5</v>
      </c>
      <c r="B15" s="440" t="str">
        <f>$AR15</f>
        <v>008A</v>
      </c>
      <c r="C15" s="1063">
        <f>$AO15</f>
        <v>4</v>
      </c>
      <c r="D15" s="1066" t="str">
        <f>$AP15</f>
        <v>RST</v>
      </c>
      <c r="E15" s="1069" t="str">
        <f>$AQ15</f>
        <v>D15D4881</v>
      </c>
      <c r="F15" s="441" t="s">
        <v>8846</v>
      </c>
      <c r="G15" s="442">
        <v>44583</v>
      </c>
      <c r="H15" s="443">
        <v>105402</v>
      </c>
      <c r="I15" s="444">
        <v>32756</v>
      </c>
      <c r="J15" s="445" t="s">
        <v>8847</v>
      </c>
      <c r="K15" s="446">
        <v>2210</v>
      </c>
      <c r="L15" s="447">
        <v>3312</v>
      </c>
      <c r="M15" s="447">
        <v>2547</v>
      </c>
      <c r="N15" s="447">
        <v>2825</v>
      </c>
      <c r="O15" s="447">
        <v>2840</v>
      </c>
      <c r="P15" s="447">
        <v>2961</v>
      </c>
      <c r="Q15" s="447">
        <v>2871</v>
      </c>
      <c r="R15" s="447">
        <v>3721</v>
      </c>
      <c r="S15" s="447">
        <v>916</v>
      </c>
      <c r="T15" s="447">
        <v>2666</v>
      </c>
      <c r="U15" s="447">
        <v>4182</v>
      </c>
      <c r="V15" s="448">
        <v>4747</v>
      </c>
      <c r="AM15" s="367">
        <v>5</v>
      </c>
      <c r="AN15" s="367" t="s">
        <v>1258</v>
      </c>
      <c r="AO15" s="367">
        <v>4</v>
      </c>
      <c r="AP15" s="367" t="s">
        <v>8861</v>
      </c>
      <c r="AQ15" s="367" t="s">
        <v>8862</v>
      </c>
      <c r="AR15" s="367" t="s">
        <v>8850</v>
      </c>
      <c r="AS15" s="367">
        <v>200000</v>
      </c>
      <c r="AT15" s="367">
        <v>250000</v>
      </c>
      <c r="AU15" s="367">
        <v>105402</v>
      </c>
    </row>
    <row r="16" spans="1:49">
      <c r="A16" s="1080"/>
      <c r="B16" s="421" t="str">
        <f>$AN15</f>
        <v>172055TA0A</v>
      </c>
      <c r="C16" s="1064"/>
      <c r="D16" s="1067"/>
      <c r="E16" s="1070"/>
      <c r="F16" s="422" t="s">
        <v>8851</v>
      </c>
      <c r="G16" s="423" t="s">
        <v>8852</v>
      </c>
      <c r="H16" s="424">
        <v>200000</v>
      </c>
      <c r="I16" s="425">
        <v>26795</v>
      </c>
      <c r="J16" s="426" t="s">
        <v>8853</v>
      </c>
      <c r="K16" s="427">
        <v>2210</v>
      </c>
      <c r="L16" s="428">
        <v>339</v>
      </c>
      <c r="M16" s="428">
        <v>2461</v>
      </c>
      <c r="N16" s="428">
        <v>2889</v>
      </c>
      <c r="O16" s="428">
        <v>2409</v>
      </c>
      <c r="P16" s="428">
        <v>3208</v>
      </c>
      <c r="Q16" s="428">
        <v>1886</v>
      </c>
      <c r="R16" s="428">
        <v>2336</v>
      </c>
      <c r="S16" s="428">
        <v>2738</v>
      </c>
      <c r="T16" s="428">
        <v>4240</v>
      </c>
      <c r="U16" s="428">
        <v>4082</v>
      </c>
      <c r="V16" s="429">
        <v>3959</v>
      </c>
      <c r="W16" s="430">
        <f>H15+K16</f>
        <v>107612</v>
      </c>
      <c r="X16" s="430">
        <f t="shared" ref="X16:AH16" si="8">W16+L16</f>
        <v>107951</v>
      </c>
      <c r="Y16" s="430">
        <f t="shared" si="8"/>
        <v>110412</v>
      </c>
      <c r="Z16" s="430">
        <f t="shared" si="8"/>
        <v>113301</v>
      </c>
      <c r="AA16" s="430">
        <f t="shared" si="8"/>
        <v>115710</v>
      </c>
      <c r="AB16" s="430">
        <f t="shared" si="8"/>
        <v>118918</v>
      </c>
      <c r="AC16" s="430">
        <f t="shared" si="8"/>
        <v>120804</v>
      </c>
      <c r="AD16" s="430">
        <f t="shared" si="8"/>
        <v>123140</v>
      </c>
      <c r="AE16" s="430">
        <f t="shared" si="8"/>
        <v>125878</v>
      </c>
      <c r="AF16" s="430">
        <f t="shared" si="8"/>
        <v>130118</v>
      </c>
      <c r="AG16" s="430">
        <f t="shared" si="8"/>
        <v>134200</v>
      </c>
      <c r="AH16" s="430">
        <f t="shared" si="8"/>
        <v>138159</v>
      </c>
    </row>
    <row r="17" spans="1:47">
      <c r="A17" s="1081"/>
      <c r="B17" s="431"/>
      <c r="C17" s="1065"/>
      <c r="D17" s="1068"/>
      <c r="E17" s="1071"/>
      <c r="F17" s="432" t="s">
        <v>8854</v>
      </c>
      <c r="G17" s="433" t="s">
        <v>8852</v>
      </c>
      <c r="H17" s="434">
        <v>250000</v>
      </c>
      <c r="I17" s="435">
        <f>I16-I15</f>
        <v>-5961</v>
      </c>
      <c r="J17" s="436" t="s">
        <v>8855</v>
      </c>
      <c r="K17" s="437">
        <f>H15+K15</f>
        <v>107612</v>
      </c>
      <c r="L17" s="438">
        <f t="shared" ref="L17:V17" si="9">IF(K17&gt;=$H17,L15,L15+K17)</f>
        <v>110924</v>
      </c>
      <c r="M17" s="438">
        <f t="shared" si="9"/>
        <v>113471</v>
      </c>
      <c r="N17" s="438">
        <f t="shared" si="9"/>
        <v>116296</v>
      </c>
      <c r="O17" s="438">
        <f t="shared" si="9"/>
        <v>119136</v>
      </c>
      <c r="P17" s="438">
        <f t="shared" si="9"/>
        <v>122097</v>
      </c>
      <c r="Q17" s="438">
        <f t="shared" si="9"/>
        <v>124968</v>
      </c>
      <c r="R17" s="438">
        <f t="shared" si="9"/>
        <v>128689</v>
      </c>
      <c r="S17" s="438">
        <f t="shared" si="9"/>
        <v>129605</v>
      </c>
      <c r="T17" s="438">
        <f t="shared" si="9"/>
        <v>132271</v>
      </c>
      <c r="U17" s="438">
        <f t="shared" si="9"/>
        <v>136453</v>
      </c>
      <c r="V17" s="439">
        <f t="shared" si="9"/>
        <v>141200</v>
      </c>
    </row>
    <row r="18" spans="1:47">
      <c r="A18" s="1082">
        <f>$AM18</f>
        <v>6</v>
      </c>
      <c r="B18" s="440" t="str">
        <f>$AR18</f>
        <v>008A</v>
      </c>
      <c r="C18" s="1063">
        <f>$AO18</f>
        <v>5</v>
      </c>
      <c r="D18" s="1066" t="str">
        <f>$AP18</f>
        <v>PI-CPI</v>
      </c>
      <c r="E18" s="1069" t="str">
        <f>$AQ18</f>
        <v>D15D4891</v>
      </c>
      <c r="F18" s="441" t="s">
        <v>8846</v>
      </c>
      <c r="G18" s="442">
        <v>44583</v>
      </c>
      <c r="H18" s="443">
        <v>105402</v>
      </c>
      <c r="I18" s="444">
        <v>32756</v>
      </c>
      <c r="J18" s="445" t="s">
        <v>8847</v>
      </c>
      <c r="K18" s="446">
        <v>5210</v>
      </c>
      <c r="L18" s="447">
        <v>5312</v>
      </c>
      <c r="M18" s="447">
        <v>4547</v>
      </c>
      <c r="N18" s="447">
        <v>4825</v>
      </c>
      <c r="O18" s="447">
        <v>4840</v>
      </c>
      <c r="P18" s="447">
        <v>4961</v>
      </c>
      <c r="Q18" s="447">
        <v>4871</v>
      </c>
      <c r="R18" s="447">
        <v>5721</v>
      </c>
      <c r="S18" s="447">
        <v>2916</v>
      </c>
      <c r="T18" s="447">
        <v>4666</v>
      </c>
      <c r="U18" s="447">
        <v>6182</v>
      </c>
      <c r="V18" s="448">
        <v>6747</v>
      </c>
      <c r="X18" s="452">
        <f t="shared" ref="X18:AH18" si="10">L18+2000</f>
        <v>7312</v>
      </c>
      <c r="Y18" s="452">
        <f t="shared" si="10"/>
        <v>6547</v>
      </c>
      <c r="Z18" s="452">
        <f t="shared" si="10"/>
        <v>6825</v>
      </c>
      <c r="AA18" s="452">
        <f t="shared" si="10"/>
        <v>6840</v>
      </c>
      <c r="AB18" s="452">
        <f t="shared" si="10"/>
        <v>6961</v>
      </c>
      <c r="AC18" s="452">
        <f t="shared" si="10"/>
        <v>6871</v>
      </c>
      <c r="AD18" s="452">
        <f t="shared" si="10"/>
        <v>7721</v>
      </c>
      <c r="AE18" s="452">
        <f t="shared" si="10"/>
        <v>4916</v>
      </c>
      <c r="AF18" s="452">
        <f t="shared" si="10"/>
        <v>6666</v>
      </c>
      <c r="AG18" s="452">
        <f t="shared" si="10"/>
        <v>8182</v>
      </c>
      <c r="AH18" s="452">
        <f t="shared" si="10"/>
        <v>8747</v>
      </c>
      <c r="AM18" s="367">
        <v>6</v>
      </c>
      <c r="AN18" s="367" t="s">
        <v>1258</v>
      </c>
      <c r="AO18" s="367">
        <v>5</v>
      </c>
      <c r="AP18" s="367" t="s">
        <v>8863</v>
      </c>
      <c r="AQ18" s="367" t="s">
        <v>8864</v>
      </c>
      <c r="AR18" s="367" t="s">
        <v>8850</v>
      </c>
      <c r="AS18" s="367">
        <v>110000</v>
      </c>
      <c r="AT18" s="367">
        <v>160000</v>
      </c>
      <c r="AU18" s="367">
        <v>105402</v>
      </c>
    </row>
    <row r="19" spans="1:47">
      <c r="A19" s="1080"/>
      <c r="B19" s="421" t="str">
        <f>$AN18</f>
        <v>172055TA0A</v>
      </c>
      <c r="C19" s="1064"/>
      <c r="D19" s="1067"/>
      <c r="E19" s="1070"/>
      <c r="F19" s="422" t="s">
        <v>8851</v>
      </c>
      <c r="G19" s="423">
        <v>44652</v>
      </c>
      <c r="H19" s="424">
        <v>110000</v>
      </c>
      <c r="I19" s="425">
        <v>26795</v>
      </c>
      <c r="J19" s="426" t="s">
        <v>8853</v>
      </c>
      <c r="K19" s="427">
        <v>2210</v>
      </c>
      <c r="L19" s="428">
        <v>339</v>
      </c>
      <c r="M19" s="428">
        <v>2461</v>
      </c>
      <c r="N19" s="428">
        <v>2889</v>
      </c>
      <c r="O19" s="428">
        <v>2409</v>
      </c>
      <c r="P19" s="428">
        <v>3208</v>
      </c>
      <c r="Q19" s="428">
        <v>1886</v>
      </c>
      <c r="R19" s="428">
        <v>2336</v>
      </c>
      <c r="S19" s="428">
        <v>2738</v>
      </c>
      <c r="T19" s="428">
        <v>4240</v>
      </c>
      <c r="U19" s="428">
        <v>4082</v>
      </c>
      <c r="V19" s="429">
        <v>3959</v>
      </c>
      <c r="W19" s="430">
        <f>H18+K19</f>
        <v>107612</v>
      </c>
      <c r="X19" s="430">
        <f t="shared" ref="X19:AH19" si="11">W19+L19</f>
        <v>107951</v>
      </c>
      <c r="Y19" s="430">
        <f t="shared" si="11"/>
        <v>110412</v>
      </c>
      <c r="Z19" s="430">
        <f t="shared" si="11"/>
        <v>113301</v>
      </c>
      <c r="AA19" s="430">
        <f t="shared" si="11"/>
        <v>115710</v>
      </c>
      <c r="AB19" s="430">
        <f t="shared" si="11"/>
        <v>118918</v>
      </c>
      <c r="AC19" s="430">
        <f t="shared" si="11"/>
        <v>120804</v>
      </c>
      <c r="AD19" s="430">
        <f t="shared" si="11"/>
        <v>123140</v>
      </c>
      <c r="AE19" s="430">
        <f t="shared" si="11"/>
        <v>125878</v>
      </c>
      <c r="AF19" s="430">
        <f t="shared" si="11"/>
        <v>130118</v>
      </c>
      <c r="AG19" s="430">
        <f t="shared" si="11"/>
        <v>134200</v>
      </c>
      <c r="AH19" s="430">
        <f t="shared" si="11"/>
        <v>138159</v>
      </c>
    </row>
    <row r="20" spans="1:47">
      <c r="A20" s="1081"/>
      <c r="B20" s="431"/>
      <c r="C20" s="1065"/>
      <c r="D20" s="1068"/>
      <c r="E20" s="1071"/>
      <c r="F20" s="432" t="s">
        <v>8854</v>
      </c>
      <c r="G20" s="433">
        <v>44774</v>
      </c>
      <c r="H20" s="434">
        <v>130000</v>
      </c>
      <c r="I20" s="435">
        <f>I19-I18</f>
        <v>-5961</v>
      </c>
      <c r="J20" s="436" t="s">
        <v>8855</v>
      </c>
      <c r="K20" s="453">
        <f>H18+K18</f>
        <v>110612</v>
      </c>
      <c r="L20" s="438">
        <f t="shared" ref="L20:V20" si="12">IF(K20&gt;=$H20,L18,L18+K20)</f>
        <v>115924</v>
      </c>
      <c r="M20" s="454">
        <f t="shared" si="12"/>
        <v>120471</v>
      </c>
      <c r="N20" s="438">
        <f t="shared" si="12"/>
        <v>125296</v>
      </c>
      <c r="O20" s="451">
        <f t="shared" si="12"/>
        <v>130136</v>
      </c>
      <c r="P20" s="438">
        <f t="shared" si="12"/>
        <v>4961</v>
      </c>
      <c r="Q20" s="438">
        <f t="shared" si="12"/>
        <v>9832</v>
      </c>
      <c r="R20" s="438">
        <f t="shared" si="12"/>
        <v>15553</v>
      </c>
      <c r="S20" s="438">
        <f t="shared" si="12"/>
        <v>18469</v>
      </c>
      <c r="T20" s="438">
        <f t="shared" si="12"/>
        <v>23135</v>
      </c>
      <c r="U20" s="438">
        <f t="shared" si="12"/>
        <v>29317</v>
      </c>
      <c r="V20" s="439">
        <f t="shared" si="12"/>
        <v>36064</v>
      </c>
    </row>
    <row r="21" spans="1:47">
      <c r="A21" s="1082">
        <f>$AM21</f>
        <v>7</v>
      </c>
      <c r="B21" s="440" t="str">
        <f>$AR21</f>
        <v>008A</v>
      </c>
      <c r="C21" s="1063">
        <f>$AO21</f>
        <v>0</v>
      </c>
      <c r="D21" s="1066" t="str">
        <f>$AP21</f>
        <v>RCUT</v>
      </c>
      <c r="E21" s="1069" t="str">
        <f>$AQ21</f>
        <v>D11D2621</v>
      </c>
      <c r="F21" s="441" t="s">
        <v>8846</v>
      </c>
      <c r="G21" s="442">
        <v>44583</v>
      </c>
      <c r="H21" s="443">
        <v>105402</v>
      </c>
      <c r="I21" s="444">
        <v>32756</v>
      </c>
      <c r="J21" s="445" t="s">
        <v>8847</v>
      </c>
      <c r="K21" s="446">
        <v>2210</v>
      </c>
      <c r="L21" s="447">
        <v>3312</v>
      </c>
      <c r="M21" s="447">
        <v>2547</v>
      </c>
      <c r="N21" s="447">
        <v>2825</v>
      </c>
      <c r="O21" s="447">
        <v>2840</v>
      </c>
      <c r="P21" s="447">
        <v>2961</v>
      </c>
      <c r="Q21" s="447">
        <v>2871</v>
      </c>
      <c r="R21" s="447">
        <v>3721</v>
      </c>
      <c r="S21" s="447">
        <v>916</v>
      </c>
      <c r="T21" s="447">
        <v>2666</v>
      </c>
      <c r="U21" s="447">
        <v>4182</v>
      </c>
      <c r="V21" s="448">
        <v>4747</v>
      </c>
      <c r="AM21" s="367">
        <v>7</v>
      </c>
      <c r="AN21" s="367" t="s">
        <v>1259</v>
      </c>
      <c r="AO21" s="367">
        <v>0</v>
      </c>
      <c r="AP21" s="367" t="s">
        <v>8848</v>
      </c>
      <c r="AQ21" s="367" t="s">
        <v>8849</v>
      </c>
      <c r="AR21" s="367" t="s">
        <v>8850</v>
      </c>
      <c r="AS21" s="367">
        <v>110000</v>
      </c>
      <c r="AT21" s="367">
        <v>160000</v>
      </c>
      <c r="AU21" s="367">
        <v>30255</v>
      </c>
    </row>
    <row r="22" spans="1:47">
      <c r="A22" s="1080"/>
      <c r="B22" s="421" t="str">
        <f>$AN21</f>
        <v>172055TA0A-T</v>
      </c>
      <c r="C22" s="1064"/>
      <c r="D22" s="1067"/>
      <c r="E22" s="1070"/>
      <c r="F22" s="422" t="s">
        <v>8851</v>
      </c>
      <c r="G22" s="423" t="s">
        <v>8852</v>
      </c>
      <c r="H22" s="424">
        <v>110000</v>
      </c>
      <c r="I22" s="425">
        <v>26795</v>
      </c>
      <c r="J22" s="426" t="s">
        <v>8853</v>
      </c>
      <c r="K22" s="427">
        <v>2210</v>
      </c>
      <c r="L22" s="428">
        <v>339</v>
      </c>
      <c r="M22" s="428">
        <v>2461</v>
      </c>
      <c r="N22" s="428">
        <v>2889</v>
      </c>
      <c r="O22" s="428">
        <v>2409</v>
      </c>
      <c r="P22" s="428">
        <v>3208</v>
      </c>
      <c r="Q22" s="428">
        <v>1886</v>
      </c>
      <c r="R22" s="428">
        <v>2336</v>
      </c>
      <c r="S22" s="428">
        <v>2738</v>
      </c>
      <c r="T22" s="428">
        <v>4240</v>
      </c>
      <c r="U22" s="428">
        <v>4082</v>
      </c>
      <c r="V22" s="429">
        <v>3959</v>
      </c>
      <c r="W22" s="430">
        <f>H21+K22</f>
        <v>107612</v>
      </c>
      <c r="X22" s="430">
        <f t="shared" ref="X22:AH22" si="13">W22+L22</f>
        <v>107951</v>
      </c>
      <c r="Y22" s="430">
        <f t="shared" si="13"/>
        <v>110412</v>
      </c>
      <c r="Z22" s="430">
        <f t="shared" si="13"/>
        <v>113301</v>
      </c>
      <c r="AA22" s="430">
        <f t="shared" si="13"/>
        <v>115710</v>
      </c>
      <c r="AB22" s="430">
        <f t="shared" si="13"/>
        <v>118918</v>
      </c>
      <c r="AC22" s="430">
        <f t="shared" si="13"/>
        <v>120804</v>
      </c>
      <c r="AD22" s="430">
        <f t="shared" si="13"/>
        <v>123140</v>
      </c>
      <c r="AE22" s="430">
        <f t="shared" si="13"/>
        <v>125878</v>
      </c>
      <c r="AF22" s="430">
        <f t="shared" si="13"/>
        <v>130118</v>
      </c>
      <c r="AG22" s="430">
        <f t="shared" si="13"/>
        <v>134200</v>
      </c>
      <c r="AH22" s="430">
        <f t="shared" si="13"/>
        <v>138159</v>
      </c>
    </row>
    <row r="23" spans="1:47">
      <c r="A23" s="1081"/>
      <c r="B23" s="431"/>
      <c r="C23" s="1065"/>
      <c r="D23" s="1068"/>
      <c r="E23" s="1071"/>
      <c r="F23" s="432" t="s">
        <v>8854</v>
      </c>
      <c r="G23" s="433" t="s">
        <v>8852</v>
      </c>
      <c r="H23" s="434">
        <v>160000</v>
      </c>
      <c r="I23" s="435">
        <f>I22-I21</f>
        <v>-5961</v>
      </c>
      <c r="J23" s="436" t="s">
        <v>8855</v>
      </c>
      <c r="K23" s="437">
        <f>H21+K21</f>
        <v>107612</v>
      </c>
      <c r="L23" s="438">
        <f t="shared" ref="L23:V23" si="14">IF(K23&gt;=$H23,L21,L21+K23)</f>
        <v>110924</v>
      </c>
      <c r="M23" s="438">
        <f t="shared" si="14"/>
        <v>113471</v>
      </c>
      <c r="N23" s="438">
        <f t="shared" si="14"/>
        <v>116296</v>
      </c>
      <c r="O23" s="438">
        <f t="shared" si="14"/>
        <v>119136</v>
      </c>
      <c r="P23" s="438">
        <f t="shared" si="14"/>
        <v>122097</v>
      </c>
      <c r="Q23" s="438">
        <f t="shared" si="14"/>
        <v>124968</v>
      </c>
      <c r="R23" s="438">
        <f t="shared" si="14"/>
        <v>128689</v>
      </c>
      <c r="S23" s="438">
        <f t="shared" si="14"/>
        <v>129605</v>
      </c>
      <c r="T23" s="438">
        <f t="shared" si="14"/>
        <v>132271</v>
      </c>
      <c r="U23" s="438">
        <f t="shared" si="14"/>
        <v>136453</v>
      </c>
      <c r="V23" s="439">
        <f t="shared" si="14"/>
        <v>141200</v>
      </c>
    </row>
    <row r="24" spans="1:47">
      <c r="A24" s="1082">
        <f>$AM24</f>
        <v>8</v>
      </c>
      <c r="B24" s="440" t="str">
        <f>$AR24</f>
        <v>008A</v>
      </c>
      <c r="C24" s="1063">
        <f>$AO24</f>
        <v>1</v>
      </c>
      <c r="D24" s="1066" t="str">
        <f>$AP24</f>
        <v>DR</v>
      </c>
      <c r="E24" s="1069" t="str">
        <f>$AQ24</f>
        <v>D15D4861</v>
      </c>
      <c r="F24" s="441" t="s">
        <v>8846</v>
      </c>
      <c r="G24" s="442">
        <v>44583</v>
      </c>
      <c r="H24" s="443">
        <v>105402</v>
      </c>
      <c r="I24" s="444">
        <v>32756</v>
      </c>
      <c r="J24" s="445" t="s">
        <v>8847</v>
      </c>
      <c r="K24" s="446">
        <v>2210</v>
      </c>
      <c r="L24" s="447">
        <v>3312</v>
      </c>
      <c r="M24" s="447">
        <v>2547</v>
      </c>
      <c r="N24" s="447">
        <v>2825</v>
      </c>
      <c r="O24" s="447">
        <v>2840</v>
      </c>
      <c r="P24" s="447">
        <v>2961</v>
      </c>
      <c r="Q24" s="447">
        <v>2871</v>
      </c>
      <c r="R24" s="447">
        <v>3721</v>
      </c>
      <c r="S24" s="447">
        <v>916</v>
      </c>
      <c r="T24" s="447">
        <v>2666</v>
      </c>
      <c r="U24" s="447">
        <v>4182</v>
      </c>
      <c r="V24" s="448">
        <v>4747</v>
      </c>
      <c r="AM24" s="367">
        <v>8</v>
      </c>
      <c r="AN24" s="367" t="s">
        <v>1259</v>
      </c>
      <c r="AO24" s="367">
        <v>1</v>
      </c>
      <c r="AP24" s="367" t="s">
        <v>8856</v>
      </c>
      <c r="AQ24" s="367" t="s">
        <v>8857</v>
      </c>
      <c r="AR24" s="367" t="s">
        <v>8850</v>
      </c>
      <c r="AS24" s="367">
        <v>200000</v>
      </c>
      <c r="AT24" s="367">
        <v>250000</v>
      </c>
      <c r="AU24" s="367">
        <v>105402</v>
      </c>
    </row>
    <row r="25" spans="1:47">
      <c r="A25" s="1080"/>
      <c r="B25" s="421" t="str">
        <f>$AN24</f>
        <v>172055TA0A-T</v>
      </c>
      <c r="C25" s="1064"/>
      <c r="D25" s="1067"/>
      <c r="E25" s="1070"/>
      <c r="F25" s="422" t="s">
        <v>8851</v>
      </c>
      <c r="G25" s="423" t="s">
        <v>8852</v>
      </c>
      <c r="H25" s="424">
        <v>200000</v>
      </c>
      <c r="I25" s="425">
        <v>26795</v>
      </c>
      <c r="J25" s="426" t="s">
        <v>8853</v>
      </c>
      <c r="K25" s="427">
        <v>2210</v>
      </c>
      <c r="L25" s="428">
        <v>339</v>
      </c>
      <c r="M25" s="428">
        <v>2461</v>
      </c>
      <c r="N25" s="428">
        <v>2889</v>
      </c>
      <c r="O25" s="428">
        <v>2409</v>
      </c>
      <c r="P25" s="428">
        <v>3208</v>
      </c>
      <c r="Q25" s="428">
        <v>1886</v>
      </c>
      <c r="R25" s="428">
        <v>2336</v>
      </c>
      <c r="S25" s="428">
        <v>2738</v>
      </c>
      <c r="T25" s="428">
        <v>4240</v>
      </c>
      <c r="U25" s="428">
        <v>4082</v>
      </c>
      <c r="V25" s="429">
        <v>3959</v>
      </c>
      <c r="W25" s="430">
        <f>H24+K25</f>
        <v>107612</v>
      </c>
      <c r="X25" s="430">
        <f t="shared" ref="X25:AH25" si="15">W25+L25</f>
        <v>107951</v>
      </c>
      <c r="Y25" s="430">
        <f t="shared" si="15"/>
        <v>110412</v>
      </c>
      <c r="Z25" s="430">
        <f t="shared" si="15"/>
        <v>113301</v>
      </c>
      <c r="AA25" s="430">
        <f t="shared" si="15"/>
        <v>115710</v>
      </c>
      <c r="AB25" s="430">
        <f t="shared" si="15"/>
        <v>118918</v>
      </c>
      <c r="AC25" s="430">
        <f t="shared" si="15"/>
        <v>120804</v>
      </c>
      <c r="AD25" s="430">
        <f t="shared" si="15"/>
        <v>123140</v>
      </c>
      <c r="AE25" s="430">
        <f t="shared" si="15"/>
        <v>125878</v>
      </c>
      <c r="AF25" s="430">
        <f t="shared" si="15"/>
        <v>130118</v>
      </c>
      <c r="AG25" s="430">
        <f t="shared" si="15"/>
        <v>134200</v>
      </c>
      <c r="AH25" s="430">
        <f t="shared" si="15"/>
        <v>138159</v>
      </c>
    </row>
    <row r="26" spans="1:47">
      <c r="A26" s="1081"/>
      <c r="B26" s="431"/>
      <c r="C26" s="1065"/>
      <c r="D26" s="1068"/>
      <c r="E26" s="1071"/>
      <c r="F26" s="432" t="s">
        <v>8854</v>
      </c>
      <c r="G26" s="433" t="s">
        <v>8852</v>
      </c>
      <c r="H26" s="434">
        <v>250000</v>
      </c>
      <c r="I26" s="435">
        <f>I25-I24</f>
        <v>-5961</v>
      </c>
      <c r="J26" s="436" t="s">
        <v>8855</v>
      </c>
      <c r="K26" s="437">
        <f>H24+K24</f>
        <v>107612</v>
      </c>
      <c r="L26" s="438">
        <f t="shared" ref="L26:V26" si="16">IF(K26&gt;=$H26,L24,L24+K26)</f>
        <v>110924</v>
      </c>
      <c r="M26" s="438">
        <f t="shared" si="16"/>
        <v>113471</v>
      </c>
      <c r="N26" s="438">
        <f t="shared" si="16"/>
        <v>116296</v>
      </c>
      <c r="O26" s="438">
        <f t="shared" si="16"/>
        <v>119136</v>
      </c>
      <c r="P26" s="438">
        <f t="shared" si="16"/>
        <v>122097</v>
      </c>
      <c r="Q26" s="438">
        <f t="shared" si="16"/>
        <v>124968</v>
      </c>
      <c r="R26" s="438">
        <f t="shared" si="16"/>
        <v>128689</v>
      </c>
      <c r="S26" s="438">
        <f t="shared" si="16"/>
        <v>129605</v>
      </c>
      <c r="T26" s="438">
        <f t="shared" si="16"/>
        <v>132271</v>
      </c>
      <c r="U26" s="438">
        <f t="shared" si="16"/>
        <v>136453</v>
      </c>
      <c r="V26" s="439">
        <f t="shared" si="16"/>
        <v>141200</v>
      </c>
    </row>
    <row r="27" spans="1:47">
      <c r="A27" s="1082">
        <f>$AM27</f>
        <v>9</v>
      </c>
      <c r="B27" s="440" t="str">
        <f>$AR27</f>
        <v>008A</v>
      </c>
      <c r="C27" s="1063">
        <f>$AO27</f>
        <v>2</v>
      </c>
      <c r="D27" s="1066" t="str">
        <f>$AP27</f>
        <v>ID</v>
      </c>
      <c r="E27" s="1069"/>
      <c r="F27" s="441" t="s">
        <v>8846</v>
      </c>
      <c r="G27" s="442">
        <v>44583</v>
      </c>
      <c r="H27" s="443">
        <v>105402</v>
      </c>
      <c r="I27" s="444">
        <v>32756</v>
      </c>
      <c r="J27" s="445" t="s">
        <v>8847</v>
      </c>
      <c r="K27" s="446">
        <v>2210</v>
      </c>
      <c r="L27" s="447">
        <v>3312</v>
      </c>
      <c r="M27" s="447">
        <v>2547</v>
      </c>
      <c r="N27" s="447">
        <v>2825</v>
      </c>
      <c r="O27" s="447">
        <v>2840</v>
      </c>
      <c r="P27" s="447">
        <v>2961</v>
      </c>
      <c r="Q27" s="447">
        <v>2871</v>
      </c>
      <c r="R27" s="447">
        <v>3721</v>
      </c>
      <c r="S27" s="447">
        <v>916</v>
      </c>
      <c r="T27" s="447">
        <v>2666</v>
      </c>
      <c r="U27" s="447">
        <v>4182</v>
      </c>
      <c r="V27" s="448">
        <v>4747</v>
      </c>
      <c r="AM27" s="367">
        <v>9</v>
      </c>
      <c r="AN27" s="367" t="s">
        <v>1259</v>
      </c>
      <c r="AO27" s="367">
        <v>2</v>
      </c>
      <c r="AP27" s="367" t="s">
        <v>8858</v>
      </c>
      <c r="AR27" s="367" t="s">
        <v>8850</v>
      </c>
    </row>
    <row r="28" spans="1:47">
      <c r="A28" s="1080"/>
      <c r="B28" s="421" t="str">
        <f>$AN27</f>
        <v>172055TA0A-T</v>
      </c>
      <c r="C28" s="1064"/>
      <c r="D28" s="1067"/>
      <c r="E28" s="1070"/>
      <c r="F28" s="422" t="s">
        <v>8851</v>
      </c>
      <c r="G28" s="423" t="s">
        <v>8852</v>
      </c>
      <c r="H28" s="424">
        <v>0</v>
      </c>
      <c r="I28" s="425">
        <v>26795</v>
      </c>
      <c r="J28" s="426" t="s">
        <v>8853</v>
      </c>
      <c r="K28" s="427">
        <v>2210</v>
      </c>
      <c r="L28" s="428">
        <v>339</v>
      </c>
      <c r="M28" s="428">
        <v>2461</v>
      </c>
      <c r="N28" s="428">
        <v>2889</v>
      </c>
      <c r="O28" s="428">
        <v>2409</v>
      </c>
      <c r="P28" s="428">
        <v>3208</v>
      </c>
      <c r="Q28" s="428">
        <v>1886</v>
      </c>
      <c r="R28" s="428">
        <v>2336</v>
      </c>
      <c r="S28" s="428">
        <v>2738</v>
      </c>
      <c r="T28" s="428">
        <v>4240</v>
      </c>
      <c r="U28" s="428">
        <v>4082</v>
      </c>
      <c r="V28" s="429">
        <v>3959</v>
      </c>
      <c r="W28" s="430">
        <f>H27+K28</f>
        <v>107612</v>
      </c>
      <c r="X28" s="430">
        <f t="shared" ref="X28:AH28" si="17">W28+L28</f>
        <v>107951</v>
      </c>
      <c r="Y28" s="430">
        <f t="shared" si="17"/>
        <v>110412</v>
      </c>
      <c r="Z28" s="430">
        <f t="shared" si="17"/>
        <v>113301</v>
      </c>
      <c r="AA28" s="430">
        <f t="shared" si="17"/>
        <v>115710</v>
      </c>
      <c r="AB28" s="430">
        <f t="shared" si="17"/>
        <v>118918</v>
      </c>
      <c r="AC28" s="430">
        <f t="shared" si="17"/>
        <v>120804</v>
      </c>
      <c r="AD28" s="430">
        <f t="shared" si="17"/>
        <v>123140</v>
      </c>
      <c r="AE28" s="430">
        <f t="shared" si="17"/>
        <v>125878</v>
      </c>
      <c r="AF28" s="430">
        <f t="shared" si="17"/>
        <v>130118</v>
      </c>
      <c r="AG28" s="430">
        <f t="shared" si="17"/>
        <v>134200</v>
      </c>
      <c r="AH28" s="430">
        <f t="shared" si="17"/>
        <v>138159</v>
      </c>
    </row>
    <row r="29" spans="1:47">
      <c r="A29" s="1081"/>
      <c r="B29" s="431"/>
      <c r="C29" s="1065"/>
      <c r="D29" s="1068"/>
      <c r="E29" s="1071"/>
      <c r="F29" s="432" t="s">
        <v>8854</v>
      </c>
      <c r="G29" s="433" t="s">
        <v>8852</v>
      </c>
      <c r="H29" s="434">
        <v>0</v>
      </c>
      <c r="I29" s="435">
        <f>I28-I27</f>
        <v>-5961</v>
      </c>
      <c r="J29" s="436" t="s">
        <v>8855</v>
      </c>
      <c r="K29" s="437">
        <f>H27+K27</f>
        <v>107612</v>
      </c>
      <c r="L29" s="438">
        <f t="shared" ref="L29:V29" si="18">IF(K29&gt;=$H29,L27,L27+K29)</f>
        <v>3312</v>
      </c>
      <c r="M29" s="438">
        <f t="shared" si="18"/>
        <v>2547</v>
      </c>
      <c r="N29" s="438">
        <f t="shared" si="18"/>
        <v>2825</v>
      </c>
      <c r="O29" s="438">
        <f t="shared" si="18"/>
        <v>2840</v>
      </c>
      <c r="P29" s="438">
        <f t="shared" si="18"/>
        <v>2961</v>
      </c>
      <c r="Q29" s="438">
        <f t="shared" si="18"/>
        <v>2871</v>
      </c>
      <c r="R29" s="438">
        <f t="shared" si="18"/>
        <v>3721</v>
      </c>
      <c r="S29" s="438">
        <f t="shared" si="18"/>
        <v>916</v>
      </c>
      <c r="T29" s="438">
        <f t="shared" si="18"/>
        <v>2666</v>
      </c>
      <c r="U29" s="438">
        <f t="shared" si="18"/>
        <v>4182</v>
      </c>
      <c r="V29" s="439">
        <f t="shared" si="18"/>
        <v>4747</v>
      </c>
    </row>
    <row r="30" spans="1:47">
      <c r="A30" s="1082">
        <f>$AM30</f>
        <v>10</v>
      </c>
      <c r="B30" s="440" t="str">
        <f>$AR30</f>
        <v>008A</v>
      </c>
      <c r="C30" s="1063">
        <f>$AO30</f>
        <v>3</v>
      </c>
      <c r="D30" s="1066" t="str">
        <f>$AP30</f>
        <v>TR</v>
      </c>
      <c r="E30" s="1069" t="str">
        <f>$AQ30</f>
        <v>D15D4871</v>
      </c>
      <c r="F30" s="441" t="s">
        <v>8846</v>
      </c>
      <c r="G30" s="442">
        <v>44583</v>
      </c>
      <c r="H30" s="443">
        <v>105402</v>
      </c>
      <c r="I30" s="444">
        <v>32756</v>
      </c>
      <c r="J30" s="445" t="s">
        <v>8847</v>
      </c>
      <c r="K30" s="446">
        <v>4210</v>
      </c>
      <c r="L30" s="447">
        <v>5312</v>
      </c>
      <c r="M30" s="447">
        <v>4547</v>
      </c>
      <c r="N30" s="447">
        <v>4825</v>
      </c>
      <c r="O30" s="447">
        <v>4840</v>
      </c>
      <c r="P30" s="447">
        <v>4961</v>
      </c>
      <c r="Q30" s="447">
        <v>4871</v>
      </c>
      <c r="R30" s="447">
        <v>5721</v>
      </c>
      <c r="S30" s="447">
        <v>2916</v>
      </c>
      <c r="T30" s="447">
        <v>4666</v>
      </c>
      <c r="U30" s="447">
        <v>6182</v>
      </c>
      <c r="V30" s="448">
        <v>6747</v>
      </c>
      <c r="W30" s="452">
        <f t="shared" ref="W30:AH30" si="19">K30+2000</f>
        <v>6210</v>
      </c>
      <c r="X30" s="452">
        <f t="shared" si="19"/>
        <v>7312</v>
      </c>
      <c r="Y30" s="452">
        <f t="shared" si="19"/>
        <v>6547</v>
      </c>
      <c r="Z30" s="452">
        <f t="shared" si="19"/>
        <v>6825</v>
      </c>
      <c r="AA30" s="452">
        <f t="shared" si="19"/>
        <v>6840</v>
      </c>
      <c r="AB30" s="452">
        <f t="shared" si="19"/>
        <v>6961</v>
      </c>
      <c r="AC30" s="452">
        <f t="shared" si="19"/>
        <v>6871</v>
      </c>
      <c r="AD30" s="452">
        <f t="shared" si="19"/>
        <v>7721</v>
      </c>
      <c r="AE30" s="452">
        <f t="shared" si="19"/>
        <v>4916</v>
      </c>
      <c r="AF30" s="452">
        <f t="shared" si="19"/>
        <v>6666</v>
      </c>
      <c r="AG30" s="452">
        <f t="shared" si="19"/>
        <v>8182</v>
      </c>
      <c r="AH30" s="452">
        <f t="shared" si="19"/>
        <v>8747</v>
      </c>
      <c r="AM30" s="367">
        <v>10</v>
      </c>
      <c r="AN30" s="367" t="s">
        <v>1259</v>
      </c>
      <c r="AO30" s="367">
        <v>3</v>
      </c>
      <c r="AP30" s="367" t="s">
        <v>8859</v>
      </c>
      <c r="AQ30" s="367" t="s">
        <v>8860</v>
      </c>
      <c r="AR30" s="367" t="s">
        <v>8850</v>
      </c>
      <c r="AS30" s="367">
        <v>110000</v>
      </c>
      <c r="AT30" s="367">
        <v>160000</v>
      </c>
      <c r="AU30" s="367">
        <v>105402</v>
      </c>
    </row>
    <row r="31" spans="1:47">
      <c r="A31" s="1080"/>
      <c r="B31" s="421" t="str">
        <f>$AN30</f>
        <v>172055TA0A-T</v>
      </c>
      <c r="C31" s="1064"/>
      <c r="D31" s="1067"/>
      <c r="E31" s="1070"/>
      <c r="F31" s="422" t="s">
        <v>8851</v>
      </c>
      <c r="G31" s="423" t="s">
        <v>8865</v>
      </c>
      <c r="H31" s="424">
        <v>110000</v>
      </c>
      <c r="I31" s="425">
        <v>26795</v>
      </c>
      <c r="J31" s="426" t="s">
        <v>8853</v>
      </c>
      <c r="K31" s="427">
        <v>2210</v>
      </c>
      <c r="L31" s="428">
        <v>339</v>
      </c>
      <c r="M31" s="428">
        <v>2461</v>
      </c>
      <c r="N31" s="428">
        <v>2889</v>
      </c>
      <c r="O31" s="428">
        <v>2409</v>
      </c>
      <c r="P31" s="428">
        <v>3208</v>
      </c>
      <c r="Q31" s="428">
        <v>1886</v>
      </c>
      <c r="R31" s="428">
        <v>2336</v>
      </c>
      <c r="S31" s="428">
        <v>2738</v>
      </c>
      <c r="T31" s="428">
        <v>4240</v>
      </c>
      <c r="U31" s="428">
        <v>4082</v>
      </c>
      <c r="V31" s="429">
        <v>3959</v>
      </c>
      <c r="W31" s="430">
        <f>H30+K31</f>
        <v>107612</v>
      </c>
      <c r="X31" s="430">
        <f t="shared" ref="X31:AH31" si="20">W31+L31</f>
        <v>107951</v>
      </c>
      <c r="Y31" s="430">
        <f t="shared" si="20"/>
        <v>110412</v>
      </c>
      <c r="Z31" s="430">
        <f t="shared" si="20"/>
        <v>113301</v>
      </c>
      <c r="AA31" s="430">
        <f t="shared" si="20"/>
        <v>115710</v>
      </c>
      <c r="AB31" s="430">
        <f t="shared" si="20"/>
        <v>118918</v>
      </c>
      <c r="AC31" s="430">
        <f t="shared" si="20"/>
        <v>120804</v>
      </c>
      <c r="AD31" s="430">
        <f t="shared" si="20"/>
        <v>123140</v>
      </c>
      <c r="AE31" s="430">
        <f t="shared" si="20"/>
        <v>125878</v>
      </c>
      <c r="AF31" s="430">
        <f t="shared" si="20"/>
        <v>130118</v>
      </c>
      <c r="AG31" s="430">
        <f t="shared" si="20"/>
        <v>134200</v>
      </c>
      <c r="AH31" s="430">
        <f t="shared" si="20"/>
        <v>138159</v>
      </c>
    </row>
    <row r="32" spans="1:47">
      <c r="A32" s="1081"/>
      <c r="B32" s="431"/>
      <c r="C32" s="1065"/>
      <c r="D32" s="1068"/>
      <c r="E32" s="1071"/>
      <c r="F32" s="432" t="s">
        <v>8854</v>
      </c>
      <c r="G32" s="433" t="s">
        <v>8866</v>
      </c>
      <c r="H32" s="434">
        <v>160000</v>
      </c>
      <c r="I32" s="435">
        <f>I31-I30</f>
        <v>-5961</v>
      </c>
      <c r="J32" s="436" t="s">
        <v>8855</v>
      </c>
      <c r="K32" s="437">
        <f>H30+K30</f>
        <v>109612</v>
      </c>
      <c r="L32" s="449">
        <f t="shared" ref="L32:V32" si="21">IF(K32&gt;=$H32,L30,L30+K32)</f>
        <v>114924</v>
      </c>
      <c r="M32" s="454">
        <f t="shared" si="21"/>
        <v>119471</v>
      </c>
      <c r="N32" s="438">
        <f t="shared" si="21"/>
        <v>124296</v>
      </c>
      <c r="O32" s="438">
        <f t="shared" si="21"/>
        <v>129136</v>
      </c>
      <c r="P32" s="438">
        <f t="shared" si="21"/>
        <v>134097</v>
      </c>
      <c r="Q32" s="438">
        <f t="shared" si="21"/>
        <v>138968</v>
      </c>
      <c r="R32" s="438">
        <f t="shared" si="21"/>
        <v>144689</v>
      </c>
      <c r="S32" s="438">
        <f t="shared" si="21"/>
        <v>147605</v>
      </c>
      <c r="T32" s="438">
        <f t="shared" si="21"/>
        <v>152271</v>
      </c>
      <c r="U32" s="438">
        <f t="shared" si="21"/>
        <v>158453</v>
      </c>
      <c r="V32" s="455">
        <f t="shared" si="21"/>
        <v>165200</v>
      </c>
    </row>
    <row r="33" spans="1:47">
      <c r="A33" s="1082">
        <f>$AM33</f>
        <v>11</v>
      </c>
      <c r="B33" s="440" t="str">
        <f>$AR33</f>
        <v>008A</v>
      </c>
      <c r="C33" s="1063">
        <f>$AO33</f>
        <v>4</v>
      </c>
      <c r="D33" s="1066" t="str">
        <f>$AP33</f>
        <v>RST</v>
      </c>
      <c r="E33" s="1069" t="str">
        <f>$AQ33</f>
        <v>D15D4881</v>
      </c>
      <c r="F33" s="441" t="s">
        <v>8846</v>
      </c>
      <c r="G33" s="442">
        <v>44583</v>
      </c>
      <c r="H33" s="443">
        <v>105402</v>
      </c>
      <c r="I33" s="444">
        <v>32756</v>
      </c>
      <c r="J33" s="445" t="s">
        <v>8847</v>
      </c>
      <c r="K33" s="446">
        <v>2210</v>
      </c>
      <c r="L33" s="447">
        <v>3312</v>
      </c>
      <c r="M33" s="447">
        <v>2547</v>
      </c>
      <c r="N33" s="447">
        <v>2825</v>
      </c>
      <c r="O33" s="447">
        <v>2840</v>
      </c>
      <c r="P33" s="447">
        <v>2961</v>
      </c>
      <c r="Q33" s="447">
        <v>2871</v>
      </c>
      <c r="R33" s="447">
        <v>3721</v>
      </c>
      <c r="S33" s="447">
        <v>916</v>
      </c>
      <c r="T33" s="447">
        <v>2666</v>
      </c>
      <c r="U33" s="447">
        <v>4182</v>
      </c>
      <c r="V33" s="448">
        <v>4747</v>
      </c>
      <c r="AM33" s="367">
        <v>11</v>
      </c>
      <c r="AN33" s="367" t="s">
        <v>1259</v>
      </c>
      <c r="AO33" s="367">
        <v>4</v>
      </c>
      <c r="AP33" s="367" t="s">
        <v>8861</v>
      </c>
      <c r="AQ33" s="367" t="s">
        <v>8862</v>
      </c>
      <c r="AR33" s="367" t="s">
        <v>8850</v>
      </c>
      <c r="AS33" s="367">
        <v>200000</v>
      </c>
      <c r="AT33" s="367">
        <v>250000</v>
      </c>
      <c r="AU33" s="367">
        <v>105402</v>
      </c>
    </row>
    <row r="34" spans="1:47">
      <c r="A34" s="1080"/>
      <c r="B34" s="421" t="str">
        <f>$AN33</f>
        <v>172055TA0A-T</v>
      </c>
      <c r="C34" s="1064"/>
      <c r="D34" s="1067"/>
      <c r="E34" s="1070"/>
      <c r="F34" s="422" t="s">
        <v>8851</v>
      </c>
      <c r="G34" s="423" t="s">
        <v>8867</v>
      </c>
      <c r="H34" s="424">
        <v>200000</v>
      </c>
      <c r="I34" s="425">
        <v>26795</v>
      </c>
      <c r="J34" s="426" t="s">
        <v>8853</v>
      </c>
      <c r="K34" s="427">
        <v>2210</v>
      </c>
      <c r="L34" s="428">
        <v>339</v>
      </c>
      <c r="M34" s="428">
        <v>2461</v>
      </c>
      <c r="N34" s="428">
        <v>2889</v>
      </c>
      <c r="O34" s="428">
        <v>2409</v>
      </c>
      <c r="P34" s="428">
        <v>3208</v>
      </c>
      <c r="Q34" s="428">
        <v>1886</v>
      </c>
      <c r="R34" s="428">
        <v>2336</v>
      </c>
      <c r="S34" s="428">
        <v>2738</v>
      </c>
      <c r="T34" s="428">
        <v>4240</v>
      </c>
      <c r="U34" s="428">
        <v>4082</v>
      </c>
      <c r="V34" s="429">
        <v>3959</v>
      </c>
      <c r="W34" s="430">
        <f>H33+K34</f>
        <v>107612</v>
      </c>
      <c r="X34" s="430">
        <f t="shared" ref="X34:AH34" si="22">W34+L34</f>
        <v>107951</v>
      </c>
      <c r="Y34" s="430">
        <f t="shared" si="22"/>
        <v>110412</v>
      </c>
      <c r="Z34" s="430">
        <f t="shared" si="22"/>
        <v>113301</v>
      </c>
      <c r="AA34" s="430">
        <f t="shared" si="22"/>
        <v>115710</v>
      </c>
      <c r="AB34" s="430">
        <f t="shared" si="22"/>
        <v>118918</v>
      </c>
      <c r="AC34" s="430">
        <f t="shared" si="22"/>
        <v>120804</v>
      </c>
      <c r="AD34" s="430">
        <f t="shared" si="22"/>
        <v>123140</v>
      </c>
      <c r="AE34" s="430">
        <f t="shared" si="22"/>
        <v>125878</v>
      </c>
      <c r="AF34" s="430">
        <f t="shared" si="22"/>
        <v>130118</v>
      </c>
      <c r="AG34" s="430">
        <f t="shared" si="22"/>
        <v>134200</v>
      </c>
      <c r="AH34" s="430">
        <f t="shared" si="22"/>
        <v>138159</v>
      </c>
    </row>
    <row r="35" spans="1:47">
      <c r="A35" s="1081"/>
      <c r="B35" s="431"/>
      <c r="C35" s="1065"/>
      <c r="D35" s="1068"/>
      <c r="E35" s="1071"/>
      <c r="F35" s="432" t="s">
        <v>8854</v>
      </c>
      <c r="G35" s="433" t="s">
        <v>8852</v>
      </c>
      <c r="H35" s="434">
        <v>250000</v>
      </c>
      <c r="I35" s="435">
        <f>I34-I33</f>
        <v>-5961</v>
      </c>
      <c r="J35" s="436" t="s">
        <v>8855</v>
      </c>
      <c r="K35" s="437">
        <f>H33+K33</f>
        <v>107612</v>
      </c>
      <c r="L35" s="438">
        <f t="shared" ref="L35:V35" si="23">IF(K35&gt;=$H35,L33,L33+K35)</f>
        <v>110924</v>
      </c>
      <c r="M35" s="438">
        <f t="shared" si="23"/>
        <v>113471</v>
      </c>
      <c r="N35" s="438">
        <f t="shared" si="23"/>
        <v>116296</v>
      </c>
      <c r="O35" s="438">
        <f t="shared" si="23"/>
        <v>119136</v>
      </c>
      <c r="P35" s="449">
        <f t="shared" si="23"/>
        <v>122097</v>
      </c>
      <c r="Q35" s="438">
        <f t="shared" si="23"/>
        <v>124968</v>
      </c>
      <c r="R35" s="438">
        <f t="shared" si="23"/>
        <v>128689</v>
      </c>
      <c r="S35" s="438">
        <f t="shared" si="23"/>
        <v>129605</v>
      </c>
      <c r="T35" s="438">
        <f t="shared" si="23"/>
        <v>132271</v>
      </c>
      <c r="U35" s="438">
        <f t="shared" si="23"/>
        <v>136453</v>
      </c>
      <c r="V35" s="439">
        <f t="shared" si="23"/>
        <v>141200</v>
      </c>
    </row>
    <row r="36" spans="1:47">
      <c r="A36" s="1082">
        <f>$AM36</f>
        <v>12</v>
      </c>
      <c r="B36" s="440" t="str">
        <f>$AR36</f>
        <v>008A</v>
      </c>
      <c r="C36" s="1063">
        <f>$AO36</f>
        <v>5</v>
      </c>
      <c r="D36" s="1066" t="str">
        <f>$AP36</f>
        <v>PI-CPI</v>
      </c>
      <c r="E36" s="1069" t="str">
        <f>$AQ36</f>
        <v>D15D4891</v>
      </c>
      <c r="F36" s="441" t="s">
        <v>8846</v>
      </c>
      <c r="G36" s="442">
        <v>44583</v>
      </c>
      <c r="H36" s="443">
        <v>105402</v>
      </c>
      <c r="I36" s="444">
        <v>32756</v>
      </c>
      <c r="J36" s="445" t="s">
        <v>8847</v>
      </c>
      <c r="K36" s="446">
        <v>2210</v>
      </c>
      <c r="L36" s="447">
        <v>3312</v>
      </c>
      <c r="M36" s="447">
        <v>2547</v>
      </c>
      <c r="N36" s="447">
        <v>2825</v>
      </c>
      <c r="O36" s="447">
        <v>2840</v>
      </c>
      <c r="P36" s="447">
        <v>2961</v>
      </c>
      <c r="Q36" s="447">
        <v>2871</v>
      </c>
      <c r="R36" s="447">
        <v>3721</v>
      </c>
      <c r="S36" s="447">
        <v>916</v>
      </c>
      <c r="T36" s="447">
        <v>2666</v>
      </c>
      <c r="U36" s="447">
        <v>4182</v>
      </c>
      <c r="V36" s="448">
        <v>4747</v>
      </c>
      <c r="AM36" s="367">
        <v>12</v>
      </c>
      <c r="AN36" s="367" t="s">
        <v>1259</v>
      </c>
      <c r="AO36" s="367">
        <v>5</v>
      </c>
      <c r="AP36" s="367" t="s">
        <v>8863</v>
      </c>
      <c r="AQ36" s="367" t="s">
        <v>8864</v>
      </c>
      <c r="AR36" s="367" t="s">
        <v>8850</v>
      </c>
      <c r="AS36" s="367">
        <v>110000</v>
      </c>
      <c r="AT36" s="367">
        <v>140000</v>
      </c>
      <c r="AU36" s="367">
        <v>105402</v>
      </c>
    </row>
    <row r="37" spans="1:47">
      <c r="A37" s="1080"/>
      <c r="B37" s="421" t="str">
        <f>$AN36</f>
        <v>172055TA0A-T</v>
      </c>
      <c r="C37" s="1064"/>
      <c r="D37" s="1067"/>
      <c r="E37" s="1070"/>
      <c r="F37" s="422" t="s">
        <v>8851</v>
      </c>
      <c r="G37" s="423" t="s">
        <v>8868</v>
      </c>
      <c r="H37" s="424">
        <v>110000</v>
      </c>
      <c r="I37" s="425">
        <v>26795</v>
      </c>
      <c r="J37" s="426" t="s">
        <v>8853</v>
      </c>
      <c r="K37" s="427">
        <v>2210</v>
      </c>
      <c r="L37" s="428">
        <v>339</v>
      </c>
      <c r="M37" s="428">
        <v>2461</v>
      </c>
      <c r="N37" s="428">
        <v>2889</v>
      </c>
      <c r="O37" s="428">
        <v>2409</v>
      </c>
      <c r="P37" s="428">
        <v>3208</v>
      </c>
      <c r="Q37" s="428">
        <v>1886</v>
      </c>
      <c r="R37" s="428">
        <v>2336</v>
      </c>
      <c r="S37" s="428">
        <v>2738</v>
      </c>
      <c r="T37" s="428">
        <v>4240</v>
      </c>
      <c r="U37" s="428">
        <v>4082</v>
      </c>
      <c r="V37" s="429">
        <v>3959</v>
      </c>
      <c r="W37" s="430">
        <f>H36+K37</f>
        <v>107612</v>
      </c>
      <c r="X37" s="430">
        <f t="shared" ref="X37:AH37" si="24">IF(W37&gt;=$G38,L37,W37+L37)</f>
        <v>107951</v>
      </c>
      <c r="Y37" s="430">
        <f t="shared" si="24"/>
        <v>110412</v>
      </c>
      <c r="Z37" s="430">
        <f t="shared" si="24"/>
        <v>113301</v>
      </c>
      <c r="AA37" s="430">
        <f t="shared" si="24"/>
        <v>115710</v>
      </c>
      <c r="AB37" s="430">
        <f t="shared" si="24"/>
        <v>118918</v>
      </c>
      <c r="AC37" s="430">
        <f t="shared" si="24"/>
        <v>120804</v>
      </c>
      <c r="AD37" s="430">
        <f t="shared" si="24"/>
        <v>123140</v>
      </c>
      <c r="AE37" s="430">
        <f t="shared" si="24"/>
        <v>125878</v>
      </c>
      <c r="AF37" s="430">
        <f t="shared" si="24"/>
        <v>130118</v>
      </c>
      <c r="AG37" s="430">
        <f t="shared" si="24"/>
        <v>134200</v>
      </c>
      <c r="AH37" s="430">
        <f t="shared" si="24"/>
        <v>138159</v>
      </c>
    </row>
    <row r="38" spans="1:47">
      <c r="A38" s="1081"/>
      <c r="B38" s="431"/>
      <c r="C38" s="1065"/>
      <c r="D38" s="1068"/>
      <c r="E38" s="1071"/>
      <c r="F38" s="432" t="s">
        <v>8854</v>
      </c>
      <c r="G38" s="433" t="s">
        <v>8866</v>
      </c>
      <c r="H38" s="434">
        <v>140000</v>
      </c>
      <c r="I38" s="435">
        <f>I37-I36</f>
        <v>-5961</v>
      </c>
      <c r="J38" s="436" t="s">
        <v>8855</v>
      </c>
      <c r="K38" s="437">
        <f>H36+K36</f>
        <v>107612</v>
      </c>
      <c r="L38" s="438">
        <f t="shared" ref="L38:V38" si="25">IF(K38&gt;=$H38,L36,L36+K38)</f>
        <v>110924</v>
      </c>
      <c r="M38" s="449">
        <f t="shared" si="25"/>
        <v>113471</v>
      </c>
      <c r="N38" s="438">
        <f t="shared" si="25"/>
        <v>116296</v>
      </c>
      <c r="O38" s="438">
        <f t="shared" si="25"/>
        <v>119136</v>
      </c>
      <c r="P38" s="438">
        <f t="shared" si="25"/>
        <v>122097</v>
      </c>
      <c r="Q38" s="438">
        <f t="shared" si="25"/>
        <v>124968</v>
      </c>
      <c r="R38" s="438">
        <f t="shared" si="25"/>
        <v>128689</v>
      </c>
      <c r="S38" s="438">
        <f t="shared" si="25"/>
        <v>129605</v>
      </c>
      <c r="T38" s="438">
        <f t="shared" si="25"/>
        <v>132271</v>
      </c>
      <c r="U38" s="438">
        <f t="shared" si="25"/>
        <v>136453</v>
      </c>
      <c r="V38" s="455">
        <f t="shared" si="25"/>
        <v>141200</v>
      </c>
    </row>
    <row r="39" spans="1:47">
      <c r="A39" s="1082">
        <f>$AM39</f>
        <v>13</v>
      </c>
      <c r="B39" s="440" t="str">
        <f>$AR39</f>
        <v>008A</v>
      </c>
      <c r="C39" s="1063">
        <f>$AO39</f>
        <v>0</v>
      </c>
      <c r="D39" s="1066" t="str">
        <f>$AP39</f>
        <v>BL-PI</v>
      </c>
      <c r="E39" s="1069" t="str">
        <f>$AQ39</f>
        <v>D15D3034</v>
      </c>
      <c r="F39" s="441" t="s">
        <v>8846</v>
      </c>
      <c r="G39" s="442">
        <v>44583</v>
      </c>
      <c r="H39" s="443">
        <v>105402</v>
      </c>
      <c r="I39" s="444">
        <v>32756</v>
      </c>
      <c r="J39" s="445" t="s">
        <v>8847</v>
      </c>
      <c r="K39" s="446">
        <v>2210</v>
      </c>
      <c r="L39" s="447">
        <v>3312</v>
      </c>
      <c r="M39" s="447">
        <v>2547</v>
      </c>
      <c r="N39" s="447">
        <v>2825</v>
      </c>
      <c r="O39" s="447">
        <v>2840</v>
      </c>
      <c r="P39" s="447">
        <v>2961</v>
      </c>
      <c r="Q39" s="447">
        <v>2871</v>
      </c>
      <c r="R39" s="447">
        <v>3721</v>
      </c>
      <c r="S39" s="447">
        <v>916</v>
      </c>
      <c r="T39" s="447">
        <v>2666</v>
      </c>
      <c r="U39" s="447">
        <v>4182</v>
      </c>
      <c r="V39" s="448">
        <v>4747</v>
      </c>
      <c r="AM39" s="367">
        <v>13</v>
      </c>
      <c r="AN39" s="367" t="s">
        <v>1441</v>
      </c>
      <c r="AO39" s="367">
        <v>0</v>
      </c>
      <c r="AP39" s="367" t="s">
        <v>8869</v>
      </c>
      <c r="AQ39" s="367" t="s">
        <v>8870</v>
      </c>
      <c r="AR39" s="367" t="s">
        <v>8850</v>
      </c>
      <c r="AS39" s="367">
        <v>110000</v>
      </c>
      <c r="AT39" s="367">
        <v>160000</v>
      </c>
      <c r="AU39" s="367">
        <v>202602</v>
      </c>
    </row>
    <row r="40" spans="1:47">
      <c r="A40" s="1080"/>
      <c r="B40" s="421" t="str">
        <f>$AN39</f>
        <v>625225TA0A</v>
      </c>
      <c r="C40" s="1064"/>
      <c r="D40" s="1067"/>
      <c r="E40" s="1070"/>
      <c r="F40" s="422" t="s">
        <v>8851</v>
      </c>
      <c r="G40" s="423" t="s">
        <v>8852</v>
      </c>
      <c r="H40" s="424">
        <v>110000</v>
      </c>
      <c r="I40" s="425">
        <v>26795</v>
      </c>
      <c r="J40" s="426" t="s">
        <v>8853</v>
      </c>
      <c r="K40" s="427">
        <v>2210</v>
      </c>
      <c r="L40" s="428">
        <v>339</v>
      </c>
      <c r="M40" s="428">
        <v>2461</v>
      </c>
      <c r="N40" s="428">
        <v>2889</v>
      </c>
      <c r="O40" s="428">
        <v>2409</v>
      </c>
      <c r="P40" s="428">
        <v>3208</v>
      </c>
      <c r="Q40" s="428">
        <v>1886</v>
      </c>
      <c r="R40" s="428">
        <v>2336</v>
      </c>
      <c r="S40" s="428">
        <v>2738</v>
      </c>
      <c r="T40" s="428">
        <v>4240</v>
      </c>
      <c r="U40" s="428">
        <v>4082</v>
      </c>
      <c r="V40" s="429">
        <v>3959</v>
      </c>
      <c r="W40" s="430">
        <f>H39+K40</f>
        <v>107612</v>
      </c>
      <c r="X40" s="430">
        <f t="shared" ref="X40:AH40" si="26">W40+L40</f>
        <v>107951</v>
      </c>
      <c r="Y40" s="430">
        <f t="shared" si="26"/>
        <v>110412</v>
      </c>
      <c r="Z40" s="430">
        <f t="shared" si="26"/>
        <v>113301</v>
      </c>
      <c r="AA40" s="430">
        <f t="shared" si="26"/>
        <v>115710</v>
      </c>
      <c r="AB40" s="430">
        <f t="shared" si="26"/>
        <v>118918</v>
      </c>
      <c r="AC40" s="430">
        <f t="shared" si="26"/>
        <v>120804</v>
      </c>
      <c r="AD40" s="430">
        <f t="shared" si="26"/>
        <v>123140</v>
      </c>
      <c r="AE40" s="430">
        <f t="shared" si="26"/>
        <v>125878</v>
      </c>
      <c r="AF40" s="430">
        <f t="shared" si="26"/>
        <v>130118</v>
      </c>
      <c r="AG40" s="430">
        <f t="shared" si="26"/>
        <v>134200</v>
      </c>
      <c r="AH40" s="430">
        <f t="shared" si="26"/>
        <v>138159</v>
      </c>
    </row>
    <row r="41" spans="1:47">
      <c r="A41" s="1081"/>
      <c r="B41" s="431"/>
      <c r="C41" s="1065"/>
      <c r="D41" s="1068"/>
      <c r="E41" s="1071"/>
      <c r="F41" s="432" t="s">
        <v>8854</v>
      </c>
      <c r="G41" s="433" t="s">
        <v>8871</v>
      </c>
      <c r="H41" s="434">
        <v>160000</v>
      </c>
      <c r="I41" s="435">
        <f>I40-I39</f>
        <v>-5961</v>
      </c>
      <c r="J41" s="436" t="s">
        <v>8855</v>
      </c>
      <c r="K41" s="456">
        <f>H39+K39</f>
        <v>107612</v>
      </c>
      <c r="L41" s="438">
        <f t="shared" ref="L41:V41" si="27">IF(K41&gt;=$H41,L39,L39+K41)</f>
        <v>110924</v>
      </c>
      <c r="M41" s="438">
        <f t="shared" si="27"/>
        <v>113471</v>
      </c>
      <c r="N41" s="438">
        <f t="shared" si="27"/>
        <v>116296</v>
      </c>
      <c r="O41" s="438">
        <f t="shared" si="27"/>
        <v>119136</v>
      </c>
      <c r="P41" s="438">
        <f t="shared" si="27"/>
        <v>122097</v>
      </c>
      <c r="Q41" s="438">
        <f t="shared" si="27"/>
        <v>124968</v>
      </c>
      <c r="R41" s="438">
        <f t="shared" si="27"/>
        <v>128689</v>
      </c>
      <c r="S41" s="438">
        <f t="shared" si="27"/>
        <v>129605</v>
      </c>
      <c r="T41" s="438">
        <f t="shared" si="27"/>
        <v>132271</v>
      </c>
      <c r="U41" s="438">
        <f t="shared" si="27"/>
        <v>136453</v>
      </c>
      <c r="V41" s="439">
        <f t="shared" si="27"/>
        <v>141200</v>
      </c>
    </row>
    <row r="42" spans="1:47">
      <c r="A42" s="1082">
        <f>$AM42</f>
        <v>14</v>
      </c>
      <c r="B42" s="440" t="str">
        <f>$AR42</f>
        <v>008A</v>
      </c>
      <c r="C42" s="1063">
        <f>$AO42</f>
        <v>1</v>
      </c>
      <c r="D42" s="1066" t="str">
        <f>$AP42</f>
        <v>1FO</v>
      </c>
      <c r="E42" s="1069" t="str">
        <f>$AQ42</f>
        <v>D15D3044</v>
      </c>
      <c r="F42" s="441" t="s">
        <v>8846</v>
      </c>
      <c r="G42" s="442">
        <v>44583</v>
      </c>
      <c r="H42" s="443">
        <v>105402</v>
      </c>
      <c r="I42" s="444">
        <v>32756</v>
      </c>
      <c r="J42" s="445" t="s">
        <v>8847</v>
      </c>
      <c r="K42" s="446">
        <v>2210</v>
      </c>
      <c r="L42" s="447">
        <v>3312</v>
      </c>
      <c r="M42" s="447">
        <v>2547</v>
      </c>
      <c r="N42" s="447">
        <v>2825</v>
      </c>
      <c r="O42" s="447">
        <v>2840</v>
      </c>
      <c r="P42" s="447">
        <v>2961</v>
      </c>
      <c r="Q42" s="447">
        <v>2871</v>
      </c>
      <c r="R42" s="447">
        <v>3721</v>
      </c>
      <c r="S42" s="447">
        <v>916</v>
      </c>
      <c r="T42" s="447">
        <v>2666</v>
      </c>
      <c r="U42" s="447">
        <v>4182</v>
      </c>
      <c r="V42" s="448">
        <v>4747</v>
      </c>
      <c r="AM42" s="367">
        <v>14</v>
      </c>
      <c r="AN42" s="367" t="s">
        <v>1441</v>
      </c>
      <c r="AO42" s="367">
        <v>1</v>
      </c>
      <c r="AP42" s="367" t="s">
        <v>8872</v>
      </c>
      <c r="AQ42" s="367" t="s">
        <v>8873</v>
      </c>
      <c r="AR42" s="367" t="s">
        <v>8850</v>
      </c>
      <c r="AS42" s="367">
        <v>200000</v>
      </c>
      <c r="AT42" s="367">
        <v>250000</v>
      </c>
      <c r="AU42" s="367">
        <v>214718</v>
      </c>
    </row>
    <row r="43" spans="1:47">
      <c r="A43" s="1080"/>
      <c r="B43" s="421" t="str">
        <f>$AN42</f>
        <v>625225TA0A</v>
      </c>
      <c r="C43" s="1064"/>
      <c r="D43" s="1067"/>
      <c r="E43" s="1070"/>
      <c r="F43" s="422" t="s">
        <v>8851</v>
      </c>
      <c r="G43" s="423" t="s">
        <v>8871</v>
      </c>
      <c r="H43" s="424">
        <v>200000</v>
      </c>
      <c r="I43" s="425">
        <v>26795</v>
      </c>
      <c r="J43" s="426" t="s">
        <v>8853</v>
      </c>
      <c r="K43" s="427">
        <v>2210</v>
      </c>
      <c r="L43" s="428">
        <v>339</v>
      </c>
      <c r="M43" s="428">
        <v>2461</v>
      </c>
      <c r="N43" s="428">
        <v>2889</v>
      </c>
      <c r="O43" s="428">
        <v>2409</v>
      </c>
      <c r="P43" s="428">
        <v>3208</v>
      </c>
      <c r="Q43" s="428">
        <v>1886</v>
      </c>
      <c r="R43" s="428">
        <v>2336</v>
      </c>
      <c r="S43" s="428">
        <v>2738</v>
      </c>
      <c r="T43" s="428">
        <v>4240</v>
      </c>
      <c r="U43" s="428">
        <v>4082</v>
      </c>
      <c r="V43" s="429">
        <v>3959</v>
      </c>
      <c r="W43" s="430">
        <f>H42+K43</f>
        <v>107612</v>
      </c>
      <c r="X43" s="430">
        <f t="shared" ref="X43:AH43" si="28">W43+L43</f>
        <v>107951</v>
      </c>
      <c r="Y43" s="430">
        <f t="shared" si="28"/>
        <v>110412</v>
      </c>
      <c r="Z43" s="430">
        <f t="shared" si="28"/>
        <v>113301</v>
      </c>
      <c r="AA43" s="430">
        <f t="shared" si="28"/>
        <v>115710</v>
      </c>
      <c r="AB43" s="430">
        <f t="shared" si="28"/>
        <v>118918</v>
      </c>
      <c r="AC43" s="430">
        <f t="shared" si="28"/>
        <v>120804</v>
      </c>
      <c r="AD43" s="430">
        <f t="shared" si="28"/>
        <v>123140</v>
      </c>
      <c r="AE43" s="430">
        <f t="shared" si="28"/>
        <v>125878</v>
      </c>
      <c r="AF43" s="430">
        <f t="shared" si="28"/>
        <v>130118</v>
      </c>
      <c r="AG43" s="430">
        <f t="shared" si="28"/>
        <v>134200</v>
      </c>
      <c r="AH43" s="430">
        <f t="shared" si="28"/>
        <v>138159</v>
      </c>
    </row>
    <row r="44" spans="1:47">
      <c r="A44" s="1081"/>
      <c r="B44" s="431"/>
      <c r="C44" s="1065"/>
      <c r="D44" s="1068"/>
      <c r="E44" s="1071"/>
      <c r="F44" s="432" t="s">
        <v>8854</v>
      </c>
      <c r="G44" s="433" t="s">
        <v>8866</v>
      </c>
      <c r="H44" s="434">
        <v>250000</v>
      </c>
      <c r="I44" s="435">
        <f>I43-I42</f>
        <v>-5961</v>
      </c>
      <c r="J44" s="436" t="s">
        <v>8855</v>
      </c>
      <c r="K44" s="457">
        <f>H42+K42</f>
        <v>107612</v>
      </c>
      <c r="L44" s="438">
        <f t="shared" ref="L44:V44" si="29">IF(K44&gt;=$H44,L42,L42+K44)</f>
        <v>110924</v>
      </c>
      <c r="M44" s="438">
        <f t="shared" si="29"/>
        <v>113471</v>
      </c>
      <c r="N44" s="438">
        <f t="shared" si="29"/>
        <v>116296</v>
      </c>
      <c r="O44" s="438">
        <f t="shared" si="29"/>
        <v>119136</v>
      </c>
      <c r="P44" s="438">
        <f t="shared" si="29"/>
        <v>122097</v>
      </c>
      <c r="Q44" s="438">
        <f t="shared" si="29"/>
        <v>124968</v>
      </c>
      <c r="R44" s="438">
        <f t="shared" si="29"/>
        <v>128689</v>
      </c>
      <c r="S44" s="438">
        <f t="shared" si="29"/>
        <v>129605</v>
      </c>
      <c r="T44" s="438">
        <f t="shared" si="29"/>
        <v>132271</v>
      </c>
      <c r="U44" s="438">
        <f t="shared" si="29"/>
        <v>136453</v>
      </c>
      <c r="V44" s="455">
        <f t="shared" si="29"/>
        <v>141200</v>
      </c>
    </row>
    <row r="45" spans="1:47">
      <c r="A45" s="1082">
        <f>$AM45</f>
        <v>15</v>
      </c>
      <c r="B45" s="440" t="str">
        <f>$AR45</f>
        <v>008A</v>
      </c>
      <c r="C45" s="1063">
        <f>$AO45</f>
        <v>2</v>
      </c>
      <c r="D45" s="1066" t="str">
        <f>$AP45</f>
        <v>2FO</v>
      </c>
      <c r="E45" s="1069" t="str">
        <f>$AQ45</f>
        <v>D15D3054</v>
      </c>
      <c r="F45" s="441" t="s">
        <v>8846</v>
      </c>
      <c r="G45" s="442">
        <v>44583</v>
      </c>
      <c r="H45" s="443">
        <v>105402</v>
      </c>
      <c r="I45" s="444">
        <v>32756</v>
      </c>
      <c r="J45" s="445" t="s">
        <v>8847</v>
      </c>
      <c r="K45" s="446">
        <v>2210</v>
      </c>
      <c r="L45" s="447">
        <v>3312</v>
      </c>
      <c r="M45" s="447">
        <v>2547</v>
      </c>
      <c r="N45" s="447">
        <v>2825</v>
      </c>
      <c r="O45" s="447">
        <v>2840</v>
      </c>
      <c r="P45" s="447">
        <v>2961</v>
      </c>
      <c r="Q45" s="447">
        <v>2871</v>
      </c>
      <c r="R45" s="447">
        <v>3721</v>
      </c>
      <c r="S45" s="447">
        <v>916</v>
      </c>
      <c r="T45" s="447">
        <v>2666</v>
      </c>
      <c r="U45" s="447">
        <v>4182</v>
      </c>
      <c r="V45" s="448">
        <v>4747</v>
      </c>
      <c r="AM45" s="367">
        <v>15</v>
      </c>
      <c r="AN45" s="367" t="s">
        <v>1441</v>
      </c>
      <c r="AO45" s="367">
        <v>2</v>
      </c>
      <c r="AP45" s="367" t="s">
        <v>8874</v>
      </c>
      <c r="AQ45" s="367" t="s">
        <v>8875</v>
      </c>
      <c r="AR45" s="367" t="s">
        <v>8850</v>
      </c>
      <c r="AS45" s="367">
        <v>200000</v>
      </c>
      <c r="AT45" s="367">
        <v>250000</v>
      </c>
      <c r="AU45" s="367">
        <v>214718</v>
      </c>
    </row>
    <row r="46" spans="1:47">
      <c r="A46" s="1080"/>
      <c r="B46" s="421" t="str">
        <f>$AN45</f>
        <v>625225TA0A</v>
      </c>
      <c r="C46" s="1064"/>
      <c r="D46" s="1067"/>
      <c r="E46" s="1070"/>
      <c r="F46" s="422" t="s">
        <v>8851</v>
      </c>
      <c r="G46" s="423" t="s">
        <v>8871</v>
      </c>
      <c r="H46" s="424">
        <v>200000</v>
      </c>
      <c r="I46" s="425">
        <v>26795</v>
      </c>
      <c r="J46" s="426" t="s">
        <v>8853</v>
      </c>
      <c r="K46" s="427">
        <v>2210</v>
      </c>
      <c r="L46" s="428">
        <v>339</v>
      </c>
      <c r="M46" s="428">
        <v>2461</v>
      </c>
      <c r="N46" s="428">
        <v>2889</v>
      </c>
      <c r="O46" s="428">
        <v>2409</v>
      </c>
      <c r="P46" s="428">
        <v>3208</v>
      </c>
      <c r="Q46" s="428">
        <v>1886</v>
      </c>
      <c r="R46" s="428">
        <v>2336</v>
      </c>
      <c r="S46" s="428">
        <v>2738</v>
      </c>
      <c r="T46" s="428">
        <v>4240</v>
      </c>
      <c r="U46" s="428">
        <v>4082</v>
      </c>
      <c r="V46" s="429">
        <v>3959</v>
      </c>
      <c r="W46" s="430">
        <f>H45+K46</f>
        <v>107612</v>
      </c>
      <c r="X46" s="430">
        <f t="shared" ref="X46:AH46" si="30">W46+L46</f>
        <v>107951</v>
      </c>
      <c r="Y46" s="430">
        <f t="shared" si="30"/>
        <v>110412</v>
      </c>
      <c r="Z46" s="430">
        <f t="shared" si="30"/>
        <v>113301</v>
      </c>
      <c r="AA46" s="430">
        <f t="shared" si="30"/>
        <v>115710</v>
      </c>
      <c r="AB46" s="430">
        <f t="shared" si="30"/>
        <v>118918</v>
      </c>
      <c r="AC46" s="430">
        <f t="shared" si="30"/>
        <v>120804</v>
      </c>
      <c r="AD46" s="430">
        <f t="shared" si="30"/>
        <v>123140</v>
      </c>
      <c r="AE46" s="430">
        <f t="shared" si="30"/>
        <v>125878</v>
      </c>
      <c r="AF46" s="430">
        <f t="shared" si="30"/>
        <v>130118</v>
      </c>
      <c r="AG46" s="430">
        <f t="shared" si="30"/>
        <v>134200</v>
      </c>
      <c r="AH46" s="430">
        <f t="shared" si="30"/>
        <v>138159</v>
      </c>
    </row>
    <row r="47" spans="1:47">
      <c r="A47" s="1081"/>
      <c r="B47" s="431"/>
      <c r="C47" s="1065"/>
      <c r="D47" s="1068"/>
      <c r="E47" s="1071"/>
      <c r="F47" s="432" t="s">
        <v>8854</v>
      </c>
      <c r="G47" s="433" t="s">
        <v>8866</v>
      </c>
      <c r="H47" s="434">
        <v>250000</v>
      </c>
      <c r="I47" s="435">
        <f>I46-I45</f>
        <v>-5961</v>
      </c>
      <c r="J47" s="436" t="s">
        <v>8855</v>
      </c>
      <c r="K47" s="457">
        <f>H45+K45</f>
        <v>107612</v>
      </c>
      <c r="L47" s="438">
        <f t="shared" ref="L47:V47" si="31">IF(K47&gt;=$H47,L45,L45+K47)</f>
        <v>110924</v>
      </c>
      <c r="M47" s="438">
        <f t="shared" si="31"/>
        <v>113471</v>
      </c>
      <c r="N47" s="438">
        <f t="shared" si="31"/>
        <v>116296</v>
      </c>
      <c r="O47" s="438">
        <f t="shared" si="31"/>
        <v>119136</v>
      </c>
      <c r="P47" s="438">
        <f t="shared" si="31"/>
        <v>122097</v>
      </c>
      <c r="Q47" s="438">
        <f t="shared" si="31"/>
        <v>124968</v>
      </c>
      <c r="R47" s="438">
        <f t="shared" si="31"/>
        <v>128689</v>
      </c>
      <c r="S47" s="438">
        <f t="shared" si="31"/>
        <v>129605</v>
      </c>
      <c r="T47" s="438">
        <f t="shared" si="31"/>
        <v>132271</v>
      </c>
      <c r="U47" s="438">
        <f t="shared" si="31"/>
        <v>136453</v>
      </c>
      <c r="V47" s="455">
        <f t="shared" si="31"/>
        <v>141200</v>
      </c>
    </row>
    <row r="48" spans="1:47">
      <c r="A48" s="1082">
        <f>$AM48</f>
        <v>16</v>
      </c>
      <c r="B48" s="440" t="str">
        <f>$AR48</f>
        <v>008A</v>
      </c>
      <c r="C48" s="1063">
        <f>$AO48</f>
        <v>3</v>
      </c>
      <c r="D48" s="1066" t="str">
        <f>$AP48</f>
        <v>CRST</v>
      </c>
      <c r="E48" s="1069" t="str">
        <f>$AQ48</f>
        <v>D15D3064</v>
      </c>
      <c r="F48" s="441" t="s">
        <v>8846</v>
      </c>
      <c r="G48" s="442">
        <v>44583</v>
      </c>
      <c r="H48" s="443">
        <v>105402</v>
      </c>
      <c r="I48" s="444">
        <v>32756</v>
      </c>
      <c r="J48" s="445" t="s">
        <v>8847</v>
      </c>
      <c r="K48" s="446">
        <v>2210</v>
      </c>
      <c r="L48" s="447">
        <v>3312</v>
      </c>
      <c r="M48" s="447">
        <v>2547</v>
      </c>
      <c r="N48" s="447">
        <v>2825</v>
      </c>
      <c r="O48" s="447">
        <v>2840</v>
      </c>
      <c r="P48" s="447">
        <v>2961</v>
      </c>
      <c r="Q48" s="447">
        <v>2871</v>
      </c>
      <c r="R48" s="447">
        <v>3721</v>
      </c>
      <c r="S48" s="447">
        <v>916</v>
      </c>
      <c r="T48" s="447">
        <v>2666</v>
      </c>
      <c r="U48" s="447">
        <v>4182</v>
      </c>
      <c r="V48" s="448">
        <v>4747</v>
      </c>
      <c r="AM48" s="367">
        <v>16</v>
      </c>
      <c r="AN48" s="367" t="s">
        <v>1441</v>
      </c>
      <c r="AO48" s="367">
        <v>3</v>
      </c>
      <c r="AP48" s="367" t="s">
        <v>8876</v>
      </c>
      <c r="AQ48" s="367" t="s">
        <v>8877</v>
      </c>
      <c r="AR48" s="367" t="s">
        <v>8850</v>
      </c>
      <c r="AS48" s="367">
        <v>200000</v>
      </c>
      <c r="AT48" s="367">
        <v>250000</v>
      </c>
      <c r="AU48" s="367">
        <v>52290</v>
      </c>
    </row>
    <row r="49" spans="1:49">
      <c r="A49" s="1080"/>
      <c r="B49" s="421" t="str">
        <f>$AN48</f>
        <v>625225TA0A</v>
      </c>
      <c r="C49" s="1064"/>
      <c r="D49" s="1067"/>
      <c r="E49" s="1070"/>
      <c r="F49" s="422" t="s">
        <v>8851</v>
      </c>
      <c r="G49" s="423" t="s">
        <v>8852</v>
      </c>
      <c r="H49" s="424">
        <v>110000</v>
      </c>
      <c r="I49" s="425">
        <v>26795</v>
      </c>
      <c r="J49" s="426" t="s">
        <v>8853</v>
      </c>
      <c r="K49" s="427">
        <v>2210</v>
      </c>
      <c r="L49" s="428">
        <v>339</v>
      </c>
      <c r="M49" s="428">
        <v>2461</v>
      </c>
      <c r="N49" s="428">
        <v>2889</v>
      </c>
      <c r="O49" s="428">
        <v>2409</v>
      </c>
      <c r="P49" s="428">
        <v>3208</v>
      </c>
      <c r="Q49" s="428">
        <v>1886</v>
      </c>
      <c r="R49" s="428">
        <v>2336</v>
      </c>
      <c r="S49" s="428">
        <v>2738</v>
      </c>
      <c r="T49" s="428">
        <v>4240</v>
      </c>
      <c r="U49" s="428">
        <v>4082</v>
      </c>
      <c r="V49" s="429">
        <v>3959</v>
      </c>
      <c r="W49" s="430">
        <f>H48+K49</f>
        <v>107612</v>
      </c>
      <c r="X49" s="430">
        <f t="shared" ref="X49:AH49" si="32">W49+L49</f>
        <v>107951</v>
      </c>
      <c r="Y49" s="430">
        <f t="shared" si="32"/>
        <v>110412</v>
      </c>
      <c r="Z49" s="430">
        <f t="shared" si="32"/>
        <v>113301</v>
      </c>
      <c r="AA49" s="430">
        <f t="shared" si="32"/>
        <v>115710</v>
      </c>
      <c r="AB49" s="430">
        <f t="shared" si="32"/>
        <v>118918</v>
      </c>
      <c r="AC49" s="430">
        <f t="shared" si="32"/>
        <v>120804</v>
      </c>
      <c r="AD49" s="430">
        <f t="shared" si="32"/>
        <v>123140</v>
      </c>
      <c r="AE49" s="430">
        <f t="shared" si="32"/>
        <v>125878</v>
      </c>
      <c r="AF49" s="430">
        <f t="shared" si="32"/>
        <v>130118</v>
      </c>
      <c r="AG49" s="430">
        <f t="shared" si="32"/>
        <v>134200</v>
      </c>
      <c r="AH49" s="430">
        <f t="shared" si="32"/>
        <v>138159</v>
      </c>
    </row>
    <row r="50" spans="1:49">
      <c r="A50" s="1081"/>
      <c r="B50" s="431"/>
      <c r="C50" s="1065"/>
      <c r="D50" s="1068"/>
      <c r="E50" s="1071"/>
      <c r="F50" s="432" t="s">
        <v>8854</v>
      </c>
      <c r="G50" s="433" t="s">
        <v>8852</v>
      </c>
      <c r="H50" s="434">
        <v>130000</v>
      </c>
      <c r="I50" s="435">
        <f>I49-I48</f>
        <v>-5961</v>
      </c>
      <c r="J50" s="436" t="s">
        <v>8855</v>
      </c>
      <c r="K50" s="437">
        <f>H48+K48</f>
        <v>107612</v>
      </c>
      <c r="L50" s="438">
        <f t="shared" ref="L50:V50" si="33">IF(K50&gt;=$H50,L48,L48+K50)</f>
        <v>110924</v>
      </c>
      <c r="M50" s="438">
        <f t="shared" si="33"/>
        <v>113471</v>
      </c>
      <c r="N50" s="438">
        <f t="shared" si="33"/>
        <v>116296</v>
      </c>
      <c r="O50" s="438">
        <f t="shared" si="33"/>
        <v>119136</v>
      </c>
      <c r="P50" s="438">
        <f t="shared" si="33"/>
        <v>122097</v>
      </c>
      <c r="Q50" s="438">
        <f t="shared" si="33"/>
        <v>124968</v>
      </c>
      <c r="R50" s="438">
        <f t="shared" si="33"/>
        <v>128689</v>
      </c>
      <c r="S50" s="438">
        <f t="shared" si="33"/>
        <v>129605</v>
      </c>
      <c r="T50" s="438">
        <f t="shared" si="33"/>
        <v>132271</v>
      </c>
      <c r="U50" s="438">
        <f t="shared" si="33"/>
        <v>4182</v>
      </c>
      <c r="V50" s="439">
        <f t="shared" si="33"/>
        <v>8929</v>
      </c>
    </row>
    <row r="51" spans="1:49">
      <c r="A51" s="1082">
        <f>$AM51</f>
        <v>17</v>
      </c>
      <c r="B51" s="440" t="str">
        <f>$AR51</f>
        <v>008A</v>
      </c>
      <c r="C51" s="1063">
        <f>$AO51</f>
        <v>4</v>
      </c>
      <c r="D51" s="1066" t="str">
        <f>$AP51</f>
        <v>PI</v>
      </c>
      <c r="E51" s="1069" t="str">
        <f>$AQ51</f>
        <v>D17D0874</v>
      </c>
      <c r="F51" s="441" t="s">
        <v>8846</v>
      </c>
      <c r="G51" s="442">
        <v>44583</v>
      </c>
      <c r="H51" s="443">
        <v>105402</v>
      </c>
      <c r="I51" s="444">
        <v>32756</v>
      </c>
      <c r="J51" s="445" t="s">
        <v>8847</v>
      </c>
      <c r="K51" s="446">
        <v>2210</v>
      </c>
      <c r="L51" s="447">
        <v>3312</v>
      </c>
      <c r="M51" s="447">
        <v>2547</v>
      </c>
      <c r="N51" s="447">
        <v>2825</v>
      </c>
      <c r="O51" s="447">
        <v>2840</v>
      </c>
      <c r="P51" s="447">
        <v>2961</v>
      </c>
      <c r="Q51" s="447">
        <v>2871</v>
      </c>
      <c r="R51" s="447">
        <v>3721</v>
      </c>
      <c r="S51" s="447">
        <v>916</v>
      </c>
      <c r="T51" s="447">
        <v>2666</v>
      </c>
      <c r="U51" s="447">
        <v>4182</v>
      </c>
      <c r="V51" s="448">
        <v>4747</v>
      </c>
      <c r="AM51" s="367">
        <v>17</v>
      </c>
      <c r="AN51" s="367" t="s">
        <v>1441</v>
      </c>
      <c r="AO51" s="367">
        <v>4</v>
      </c>
      <c r="AP51" s="367" t="s">
        <v>8878</v>
      </c>
      <c r="AQ51" s="367" t="s">
        <v>8879</v>
      </c>
      <c r="AR51" s="367" t="s">
        <v>8850</v>
      </c>
      <c r="AS51" s="367">
        <v>110000</v>
      </c>
      <c r="AT51" s="367">
        <v>160000</v>
      </c>
      <c r="AU51" s="367">
        <v>214718</v>
      </c>
    </row>
    <row r="52" spans="1:49">
      <c r="A52" s="1080"/>
      <c r="B52" s="421" t="str">
        <f>$AN51</f>
        <v>625225TA0A</v>
      </c>
      <c r="C52" s="1064"/>
      <c r="D52" s="1067"/>
      <c r="E52" s="1070"/>
      <c r="F52" s="422" t="s">
        <v>8851</v>
      </c>
      <c r="G52" s="423" t="s">
        <v>8852</v>
      </c>
      <c r="H52" s="424">
        <v>110000</v>
      </c>
      <c r="I52" s="425">
        <v>26795</v>
      </c>
      <c r="J52" s="426" t="s">
        <v>8853</v>
      </c>
      <c r="K52" s="427">
        <v>2210</v>
      </c>
      <c r="L52" s="428">
        <v>339</v>
      </c>
      <c r="M52" s="428">
        <v>2461</v>
      </c>
      <c r="N52" s="428">
        <v>2889</v>
      </c>
      <c r="O52" s="428">
        <v>2409</v>
      </c>
      <c r="P52" s="428">
        <v>3208</v>
      </c>
      <c r="Q52" s="428">
        <v>1886</v>
      </c>
      <c r="R52" s="428">
        <v>2336</v>
      </c>
      <c r="S52" s="428">
        <v>2738</v>
      </c>
      <c r="T52" s="428">
        <v>4240</v>
      </c>
      <c r="U52" s="428">
        <v>4082</v>
      </c>
      <c r="V52" s="429">
        <v>3959</v>
      </c>
      <c r="W52" s="430">
        <f>H51+K52</f>
        <v>107612</v>
      </c>
      <c r="X52" s="430">
        <f t="shared" ref="X52:AH52" si="34">W52+L52</f>
        <v>107951</v>
      </c>
      <c r="Y52" s="430">
        <f t="shared" si="34"/>
        <v>110412</v>
      </c>
      <c r="Z52" s="430">
        <f t="shared" si="34"/>
        <v>113301</v>
      </c>
      <c r="AA52" s="430">
        <f t="shared" si="34"/>
        <v>115710</v>
      </c>
      <c r="AB52" s="430">
        <f t="shared" si="34"/>
        <v>118918</v>
      </c>
      <c r="AC52" s="430">
        <f t="shared" si="34"/>
        <v>120804</v>
      </c>
      <c r="AD52" s="430">
        <f t="shared" si="34"/>
        <v>123140</v>
      </c>
      <c r="AE52" s="430">
        <f t="shared" si="34"/>
        <v>125878</v>
      </c>
      <c r="AF52" s="430">
        <f t="shared" si="34"/>
        <v>130118</v>
      </c>
      <c r="AG52" s="430">
        <f t="shared" si="34"/>
        <v>134200</v>
      </c>
      <c r="AH52" s="430">
        <f t="shared" si="34"/>
        <v>138159</v>
      </c>
    </row>
    <row r="53" spans="1:49" ht="15.75" thickBot="1">
      <c r="A53" s="1084"/>
      <c r="B53" s="458"/>
      <c r="C53" s="1076"/>
      <c r="D53" s="1077"/>
      <c r="E53" s="1078"/>
      <c r="F53" s="459" t="s">
        <v>8854</v>
      </c>
      <c r="G53" s="460" t="s">
        <v>8880</v>
      </c>
      <c r="H53" s="461">
        <v>160000</v>
      </c>
      <c r="I53" s="462">
        <f>I52-I51</f>
        <v>-5961</v>
      </c>
      <c r="J53" s="463" t="s">
        <v>8855</v>
      </c>
      <c r="K53" s="464">
        <f>H51+K51</f>
        <v>107612</v>
      </c>
      <c r="L53" s="465">
        <f t="shared" ref="L53:V53" si="35">IF(K53&gt;=$H53,L51,L51+K53)</f>
        <v>110924</v>
      </c>
      <c r="M53" s="465">
        <f t="shared" si="35"/>
        <v>113471</v>
      </c>
      <c r="N53" s="465">
        <f t="shared" si="35"/>
        <v>116296</v>
      </c>
      <c r="O53" s="465">
        <f t="shared" si="35"/>
        <v>119136</v>
      </c>
      <c r="P53" s="465">
        <f t="shared" si="35"/>
        <v>122097</v>
      </c>
      <c r="Q53" s="465">
        <f t="shared" si="35"/>
        <v>124968</v>
      </c>
      <c r="R53" s="465">
        <f t="shared" si="35"/>
        <v>128689</v>
      </c>
      <c r="S53" s="465">
        <f t="shared" si="35"/>
        <v>129605</v>
      </c>
      <c r="T53" s="465">
        <f t="shared" si="35"/>
        <v>132271</v>
      </c>
      <c r="U53" s="465">
        <f t="shared" si="35"/>
        <v>136453</v>
      </c>
      <c r="V53" s="466">
        <f t="shared" si="35"/>
        <v>141200</v>
      </c>
    </row>
    <row r="54" spans="1:49" ht="23.25" thickBot="1">
      <c r="A54" s="1083" t="s">
        <v>8834</v>
      </c>
      <c r="B54" s="1083"/>
      <c r="C54" s="1083"/>
      <c r="D54" s="1083"/>
      <c r="E54" s="1083"/>
      <c r="F54" s="397"/>
      <c r="G54" s="397"/>
      <c r="H54" s="397"/>
      <c r="I54" s="397"/>
      <c r="V54" s="398" t="s">
        <v>8881</v>
      </c>
    </row>
    <row r="55" spans="1:49" ht="16.5" thickTop="1" thickBot="1">
      <c r="A55" s="399" t="s">
        <v>97</v>
      </c>
      <c r="B55" s="400" t="s">
        <v>8836</v>
      </c>
      <c r="C55" s="1072" t="s">
        <v>8837</v>
      </c>
      <c r="D55" s="1072"/>
      <c r="E55" s="401" t="s">
        <v>8776</v>
      </c>
      <c r="F55" s="1072" t="s">
        <v>8838</v>
      </c>
      <c r="G55" s="1072"/>
      <c r="H55" s="1072"/>
      <c r="I55" s="402" t="s">
        <v>8882</v>
      </c>
      <c r="J55" s="403" t="s">
        <v>8840</v>
      </c>
      <c r="K55" s="404">
        <v>44652</v>
      </c>
      <c r="L55" s="405">
        <v>44682</v>
      </c>
      <c r="M55" s="467">
        <v>44713</v>
      </c>
      <c r="N55" s="467">
        <v>44743</v>
      </c>
      <c r="O55" s="468">
        <v>44774</v>
      </c>
      <c r="P55" s="469">
        <v>44805</v>
      </c>
      <c r="Q55" s="405">
        <v>44835</v>
      </c>
      <c r="R55" s="405">
        <v>44866</v>
      </c>
      <c r="S55" s="405">
        <v>44896</v>
      </c>
      <c r="T55" s="406">
        <v>44927</v>
      </c>
      <c r="U55" s="405">
        <v>44958</v>
      </c>
      <c r="V55" s="407">
        <v>44986</v>
      </c>
      <c r="W55" s="408">
        <v>44652</v>
      </c>
      <c r="X55" s="409">
        <v>44682</v>
      </c>
      <c r="Y55" s="409">
        <v>44713</v>
      </c>
      <c r="Z55" s="409">
        <v>44743</v>
      </c>
      <c r="AA55" s="409">
        <v>44774</v>
      </c>
      <c r="AB55" s="409">
        <v>44805</v>
      </c>
      <c r="AC55" s="409">
        <v>44835</v>
      </c>
      <c r="AD55" s="409">
        <v>44866</v>
      </c>
      <c r="AE55" s="409">
        <v>44896</v>
      </c>
      <c r="AF55" s="410">
        <v>44927</v>
      </c>
      <c r="AG55" s="409">
        <v>44958</v>
      </c>
      <c r="AH55" s="411">
        <v>44986</v>
      </c>
      <c r="AI55" s="368"/>
      <c r="AJ55" s="368"/>
      <c r="AK55" s="368"/>
      <c r="AL55" s="368"/>
      <c r="AM55" s="367" t="s">
        <v>97</v>
      </c>
      <c r="AN55" s="367" t="s">
        <v>88</v>
      </c>
      <c r="AO55" s="367" t="s">
        <v>8779</v>
      </c>
      <c r="AP55" s="367" t="s">
        <v>8841</v>
      </c>
      <c r="AQ55" s="367" t="s">
        <v>8777</v>
      </c>
      <c r="AR55" s="367" t="s">
        <v>8842</v>
      </c>
      <c r="AS55" s="367" t="s">
        <v>8843</v>
      </c>
      <c r="AT55" s="367" t="s">
        <v>8844</v>
      </c>
      <c r="AU55" s="367" t="s">
        <v>8845</v>
      </c>
      <c r="AV55" s="368"/>
      <c r="AW55" s="368"/>
    </row>
    <row r="56" spans="1:49">
      <c r="A56" s="1080">
        <f>$AM56</f>
        <v>1</v>
      </c>
      <c r="B56" s="421" t="str">
        <f>$AR56</f>
        <v>008A</v>
      </c>
      <c r="C56" s="1064">
        <f>$AO56</f>
        <v>0</v>
      </c>
      <c r="D56" s="1067" t="str">
        <f>$AP56</f>
        <v>RCUT</v>
      </c>
      <c r="E56" s="1070" t="str">
        <f>$AQ56</f>
        <v>D11D2621</v>
      </c>
      <c r="F56" s="470" t="s">
        <v>8846</v>
      </c>
      <c r="G56" s="414">
        <v>44583</v>
      </c>
      <c r="H56" s="415">
        <v>30255</v>
      </c>
      <c r="I56" s="425">
        <v>32756</v>
      </c>
      <c r="J56" s="471" t="s">
        <v>8847</v>
      </c>
      <c r="K56" s="427">
        <v>2210</v>
      </c>
      <c r="L56" s="428">
        <v>3312</v>
      </c>
      <c r="M56" s="472">
        <v>2547</v>
      </c>
      <c r="N56" s="472">
        <v>2825</v>
      </c>
      <c r="O56" s="473">
        <v>2840</v>
      </c>
      <c r="P56" s="474">
        <v>2961</v>
      </c>
      <c r="Q56" s="428">
        <v>2871</v>
      </c>
      <c r="R56" s="428">
        <v>3721</v>
      </c>
      <c r="S56" s="428">
        <v>916</v>
      </c>
      <c r="T56" s="428">
        <v>2666</v>
      </c>
      <c r="U56" s="428">
        <v>4182</v>
      </c>
      <c r="V56" s="429">
        <v>4747</v>
      </c>
      <c r="AM56" s="367">
        <v>1</v>
      </c>
      <c r="AN56" s="367" t="s">
        <v>1258</v>
      </c>
      <c r="AO56" s="367">
        <v>0</v>
      </c>
      <c r="AP56" s="367" t="s">
        <v>8848</v>
      </c>
      <c r="AQ56" s="367" t="s">
        <v>8849</v>
      </c>
      <c r="AR56" s="367" t="s">
        <v>8850</v>
      </c>
      <c r="AS56" s="367">
        <v>110000</v>
      </c>
      <c r="AT56" s="367">
        <v>160000</v>
      </c>
      <c r="AU56" s="367">
        <v>30255</v>
      </c>
    </row>
    <row r="57" spans="1:49">
      <c r="A57" s="1080"/>
      <c r="B57" s="421" t="str">
        <f>$AN56</f>
        <v>172055TA0A</v>
      </c>
      <c r="C57" s="1064"/>
      <c r="D57" s="1067"/>
      <c r="E57" s="1070"/>
      <c r="F57" s="422" t="s">
        <v>8851</v>
      </c>
      <c r="G57" s="423" t="s">
        <v>8852</v>
      </c>
      <c r="H57" s="424">
        <v>110000</v>
      </c>
      <c r="I57" s="425">
        <v>26795</v>
      </c>
      <c r="J57" s="426" t="s">
        <v>8853</v>
      </c>
      <c r="K57" s="427">
        <v>2210</v>
      </c>
      <c r="L57" s="428">
        <v>339</v>
      </c>
      <c r="M57" s="472">
        <v>2461</v>
      </c>
      <c r="N57" s="472">
        <v>2889</v>
      </c>
      <c r="O57" s="473">
        <v>2409</v>
      </c>
      <c r="P57" s="474">
        <v>3208</v>
      </c>
      <c r="Q57" s="428">
        <v>1886</v>
      </c>
      <c r="R57" s="428">
        <v>2336</v>
      </c>
      <c r="S57" s="428">
        <v>2738</v>
      </c>
      <c r="T57" s="428">
        <v>4240</v>
      </c>
      <c r="U57" s="428">
        <v>4082</v>
      </c>
      <c r="V57" s="429">
        <v>3959</v>
      </c>
      <c r="W57" s="430">
        <f>H56+K57</f>
        <v>32465</v>
      </c>
      <c r="X57" s="430">
        <f t="shared" ref="X57:AH57" si="36">W57+L57</f>
        <v>32804</v>
      </c>
      <c r="Y57" s="430">
        <f t="shared" si="36"/>
        <v>35265</v>
      </c>
      <c r="Z57" s="430">
        <f t="shared" si="36"/>
        <v>38154</v>
      </c>
      <c r="AA57" s="430">
        <f t="shared" si="36"/>
        <v>40563</v>
      </c>
      <c r="AB57" s="430">
        <f t="shared" si="36"/>
        <v>43771</v>
      </c>
      <c r="AC57" s="430">
        <f t="shared" si="36"/>
        <v>45657</v>
      </c>
      <c r="AD57" s="430">
        <f t="shared" si="36"/>
        <v>47993</v>
      </c>
      <c r="AE57" s="430">
        <f t="shared" si="36"/>
        <v>50731</v>
      </c>
      <c r="AF57" s="430">
        <f t="shared" si="36"/>
        <v>54971</v>
      </c>
      <c r="AG57" s="430">
        <f t="shared" si="36"/>
        <v>59053</v>
      </c>
      <c r="AH57" s="430">
        <f t="shared" si="36"/>
        <v>63012</v>
      </c>
    </row>
    <row r="58" spans="1:49">
      <c r="A58" s="1081"/>
      <c r="B58" s="431"/>
      <c r="C58" s="1065"/>
      <c r="D58" s="1068"/>
      <c r="E58" s="1071"/>
      <c r="F58" s="432" t="s">
        <v>8854</v>
      </c>
      <c r="G58" s="433" t="s">
        <v>8852</v>
      </c>
      <c r="H58" s="434">
        <v>160000</v>
      </c>
      <c r="I58" s="435">
        <f>I57-I56</f>
        <v>-5961</v>
      </c>
      <c r="J58" s="436" t="s">
        <v>8855</v>
      </c>
      <c r="K58" s="437">
        <f>H56+K57</f>
        <v>32465</v>
      </c>
      <c r="L58" s="438">
        <f>K58+L57</f>
        <v>32804</v>
      </c>
      <c r="M58" s="475">
        <f>L58+M57</f>
        <v>35265</v>
      </c>
      <c r="N58" s="475">
        <f>M58+N57</f>
        <v>38154</v>
      </c>
      <c r="O58" s="476">
        <f t="shared" ref="O58:V58" si="37">IF(N58&gt;=$G58,O56,O56+N58)</f>
        <v>40994</v>
      </c>
      <c r="P58" s="477">
        <f t="shared" si="37"/>
        <v>43955</v>
      </c>
      <c r="Q58" s="438">
        <f t="shared" si="37"/>
        <v>46826</v>
      </c>
      <c r="R58" s="438">
        <f t="shared" si="37"/>
        <v>50547</v>
      </c>
      <c r="S58" s="438">
        <f t="shared" si="37"/>
        <v>51463</v>
      </c>
      <c r="T58" s="438">
        <f t="shared" si="37"/>
        <v>54129</v>
      </c>
      <c r="U58" s="438">
        <f t="shared" si="37"/>
        <v>58311</v>
      </c>
      <c r="V58" s="439">
        <f t="shared" si="37"/>
        <v>63058</v>
      </c>
      <c r="W58" s="430"/>
      <c r="X58" s="430"/>
      <c r="Y58" s="430"/>
      <c r="Z58" s="430"/>
      <c r="AA58" s="430"/>
      <c r="AB58" s="430"/>
      <c r="AC58" s="430"/>
      <c r="AD58" s="430"/>
      <c r="AE58" s="430"/>
      <c r="AF58" s="430"/>
      <c r="AG58" s="430"/>
      <c r="AH58" s="430"/>
    </row>
    <row r="59" spans="1:49">
      <c r="A59" s="1082">
        <f>$AM59</f>
        <v>2</v>
      </c>
      <c r="B59" s="440" t="str">
        <f>$AR59</f>
        <v>008A</v>
      </c>
      <c r="C59" s="1063">
        <f>$AO59</f>
        <v>1</v>
      </c>
      <c r="D59" s="1066" t="str">
        <f>$AP59</f>
        <v>DR</v>
      </c>
      <c r="E59" s="1069" t="str">
        <f>$AQ59</f>
        <v>D15D4861</v>
      </c>
      <c r="F59" s="441" t="s">
        <v>8846</v>
      </c>
      <c r="G59" s="442">
        <v>44583</v>
      </c>
      <c r="H59" s="443">
        <v>105402</v>
      </c>
      <c r="I59" s="444">
        <v>32756</v>
      </c>
      <c r="J59" s="445" t="s">
        <v>8847</v>
      </c>
      <c r="K59" s="446">
        <v>2210</v>
      </c>
      <c r="L59" s="447">
        <v>3312</v>
      </c>
      <c r="M59" s="478">
        <v>2547</v>
      </c>
      <c r="N59" s="478">
        <v>2825</v>
      </c>
      <c r="O59" s="479">
        <v>2840</v>
      </c>
      <c r="P59" s="480">
        <v>2961</v>
      </c>
      <c r="Q59" s="447">
        <v>2871</v>
      </c>
      <c r="R59" s="447">
        <v>3721</v>
      </c>
      <c r="S59" s="447">
        <v>916</v>
      </c>
      <c r="T59" s="447">
        <v>2666</v>
      </c>
      <c r="U59" s="447">
        <v>4182</v>
      </c>
      <c r="V59" s="448">
        <v>4747</v>
      </c>
      <c r="AM59" s="367">
        <v>2</v>
      </c>
      <c r="AN59" s="367" t="s">
        <v>1258</v>
      </c>
      <c r="AO59" s="367">
        <v>1</v>
      </c>
      <c r="AP59" s="367" t="s">
        <v>8856</v>
      </c>
      <c r="AQ59" s="367" t="s">
        <v>8857</v>
      </c>
      <c r="AR59" s="367" t="s">
        <v>8850</v>
      </c>
      <c r="AS59" s="367">
        <v>200000</v>
      </c>
      <c r="AT59" s="367">
        <v>250000</v>
      </c>
      <c r="AU59" s="367">
        <v>105402</v>
      </c>
    </row>
    <row r="60" spans="1:49">
      <c r="A60" s="1080"/>
      <c r="B60" s="421" t="str">
        <f>$AN59</f>
        <v>172055TA0A</v>
      </c>
      <c r="C60" s="1064"/>
      <c r="D60" s="1067"/>
      <c r="E60" s="1070"/>
      <c r="F60" s="422" t="s">
        <v>8851</v>
      </c>
      <c r="G60" s="423" t="s">
        <v>8852</v>
      </c>
      <c r="H60" s="424">
        <v>200000</v>
      </c>
      <c r="I60" s="425">
        <v>26795</v>
      </c>
      <c r="J60" s="426" t="s">
        <v>8853</v>
      </c>
      <c r="K60" s="427">
        <v>2210</v>
      </c>
      <c r="L60" s="428">
        <v>339</v>
      </c>
      <c r="M60" s="472">
        <v>2461</v>
      </c>
      <c r="N60" s="472">
        <v>2889</v>
      </c>
      <c r="O60" s="473">
        <v>2409</v>
      </c>
      <c r="P60" s="474">
        <v>3208</v>
      </c>
      <c r="Q60" s="428">
        <v>1886</v>
      </c>
      <c r="R60" s="428">
        <v>2336</v>
      </c>
      <c r="S60" s="428">
        <v>2738</v>
      </c>
      <c r="T60" s="428">
        <v>4240</v>
      </c>
      <c r="U60" s="428">
        <v>4082</v>
      </c>
      <c r="V60" s="429">
        <v>3959</v>
      </c>
      <c r="W60" s="430">
        <f>H59+K60</f>
        <v>107612</v>
      </c>
      <c r="X60" s="430">
        <f t="shared" ref="X60:AH60" si="38">W60+L60</f>
        <v>107951</v>
      </c>
      <c r="Y60" s="430">
        <f t="shared" si="38"/>
        <v>110412</v>
      </c>
      <c r="Z60" s="430">
        <f t="shared" si="38"/>
        <v>113301</v>
      </c>
      <c r="AA60" s="430">
        <f t="shared" si="38"/>
        <v>115710</v>
      </c>
      <c r="AB60" s="430">
        <f t="shared" si="38"/>
        <v>118918</v>
      </c>
      <c r="AC60" s="430">
        <f t="shared" si="38"/>
        <v>120804</v>
      </c>
      <c r="AD60" s="430">
        <f t="shared" si="38"/>
        <v>123140</v>
      </c>
      <c r="AE60" s="430">
        <f t="shared" si="38"/>
        <v>125878</v>
      </c>
      <c r="AF60" s="430">
        <f t="shared" si="38"/>
        <v>130118</v>
      </c>
      <c r="AG60" s="430">
        <f t="shared" si="38"/>
        <v>134200</v>
      </c>
      <c r="AH60" s="430">
        <f t="shared" si="38"/>
        <v>138159</v>
      </c>
    </row>
    <row r="61" spans="1:49">
      <c r="A61" s="1081"/>
      <c r="B61" s="431"/>
      <c r="C61" s="1065"/>
      <c r="D61" s="1068"/>
      <c r="E61" s="1071"/>
      <c r="F61" s="432" t="s">
        <v>8854</v>
      </c>
      <c r="G61" s="433" t="s">
        <v>8852</v>
      </c>
      <c r="H61" s="434">
        <v>250000</v>
      </c>
      <c r="I61" s="435">
        <f>I60-I59</f>
        <v>-5961</v>
      </c>
      <c r="J61" s="436" t="s">
        <v>8855</v>
      </c>
      <c r="K61" s="437">
        <f>H59+K60</f>
        <v>107612</v>
      </c>
      <c r="L61" s="438">
        <f>K61+L60</f>
        <v>107951</v>
      </c>
      <c r="M61" s="475">
        <f>L61+M60</f>
        <v>110412</v>
      </c>
      <c r="N61" s="475">
        <f>M61+N60</f>
        <v>113301</v>
      </c>
      <c r="O61" s="476">
        <f t="shared" ref="O61:V61" si="39">IF(N61&gt;=$G61,O59,O59+N61)</f>
        <v>116141</v>
      </c>
      <c r="P61" s="477">
        <f t="shared" si="39"/>
        <v>119102</v>
      </c>
      <c r="Q61" s="438">
        <f t="shared" si="39"/>
        <v>121973</v>
      </c>
      <c r="R61" s="438">
        <f t="shared" si="39"/>
        <v>125694</v>
      </c>
      <c r="S61" s="438">
        <f t="shared" si="39"/>
        <v>126610</v>
      </c>
      <c r="T61" s="438">
        <f t="shared" si="39"/>
        <v>129276</v>
      </c>
      <c r="U61" s="438">
        <f t="shared" si="39"/>
        <v>133458</v>
      </c>
      <c r="V61" s="439">
        <f t="shared" si="39"/>
        <v>138205</v>
      </c>
    </row>
    <row r="62" spans="1:49">
      <c r="A62" s="1082">
        <f>$AM62</f>
        <v>3</v>
      </c>
      <c r="B62" s="440" t="str">
        <f>$AR62</f>
        <v>008A</v>
      </c>
      <c r="C62" s="1063">
        <f>$AO62</f>
        <v>2</v>
      </c>
      <c r="D62" s="1066" t="str">
        <f>$AP62</f>
        <v>ID</v>
      </c>
      <c r="E62" s="1069"/>
      <c r="F62" s="441" t="s">
        <v>8846</v>
      </c>
      <c r="G62" s="442">
        <v>44583</v>
      </c>
      <c r="H62" s="443">
        <v>105402</v>
      </c>
      <c r="I62" s="444">
        <v>32756</v>
      </c>
      <c r="J62" s="445" t="s">
        <v>8847</v>
      </c>
      <c r="K62" s="446">
        <v>2210</v>
      </c>
      <c r="L62" s="447">
        <v>3312</v>
      </c>
      <c r="M62" s="478">
        <v>2547</v>
      </c>
      <c r="N62" s="478">
        <v>2825</v>
      </c>
      <c r="O62" s="479">
        <v>2840</v>
      </c>
      <c r="P62" s="480">
        <v>2961</v>
      </c>
      <c r="Q62" s="447">
        <v>2871</v>
      </c>
      <c r="R62" s="447">
        <v>3721</v>
      </c>
      <c r="S62" s="447">
        <v>916</v>
      </c>
      <c r="T62" s="447">
        <v>2666</v>
      </c>
      <c r="U62" s="447">
        <v>4182</v>
      </c>
      <c r="V62" s="448">
        <v>4747</v>
      </c>
      <c r="AM62" s="367">
        <v>3</v>
      </c>
      <c r="AN62" s="367" t="s">
        <v>1258</v>
      </c>
      <c r="AO62" s="367">
        <v>2</v>
      </c>
      <c r="AP62" s="367" t="s">
        <v>8858</v>
      </c>
      <c r="AR62" s="367" t="s">
        <v>8850</v>
      </c>
    </row>
    <row r="63" spans="1:49">
      <c r="A63" s="1080"/>
      <c r="B63" s="421" t="str">
        <f>$AN62</f>
        <v>172055TA0A</v>
      </c>
      <c r="C63" s="1064"/>
      <c r="D63" s="1067"/>
      <c r="E63" s="1070"/>
      <c r="F63" s="422" t="s">
        <v>8851</v>
      </c>
      <c r="G63" s="423" t="s">
        <v>8852</v>
      </c>
      <c r="H63" s="424">
        <v>0</v>
      </c>
      <c r="I63" s="425">
        <v>26795</v>
      </c>
      <c r="J63" s="426" t="s">
        <v>8853</v>
      </c>
      <c r="K63" s="427">
        <v>2210</v>
      </c>
      <c r="L63" s="428">
        <v>339</v>
      </c>
      <c r="M63" s="472">
        <v>2461</v>
      </c>
      <c r="N63" s="472">
        <v>2889</v>
      </c>
      <c r="O63" s="473">
        <v>2409</v>
      </c>
      <c r="P63" s="474">
        <v>3208</v>
      </c>
      <c r="Q63" s="428">
        <v>1886</v>
      </c>
      <c r="R63" s="428">
        <v>2336</v>
      </c>
      <c r="S63" s="428">
        <v>2738</v>
      </c>
      <c r="T63" s="428">
        <v>4240</v>
      </c>
      <c r="U63" s="428">
        <v>4082</v>
      </c>
      <c r="V63" s="429">
        <v>3959</v>
      </c>
      <c r="W63" s="430">
        <f>H62+K63</f>
        <v>107612</v>
      </c>
      <c r="X63" s="430">
        <f t="shared" ref="X63:AH63" si="40">W63+L63</f>
        <v>107951</v>
      </c>
      <c r="Y63" s="430">
        <f t="shared" si="40"/>
        <v>110412</v>
      </c>
      <c r="Z63" s="430">
        <f t="shared" si="40"/>
        <v>113301</v>
      </c>
      <c r="AA63" s="430">
        <f t="shared" si="40"/>
        <v>115710</v>
      </c>
      <c r="AB63" s="430">
        <f t="shared" si="40"/>
        <v>118918</v>
      </c>
      <c r="AC63" s="430">
        <f t="shared" si="40"/>
        <v>120804</v>
      </c>
      <c r="AD63" s="430">
        <f t="shared" si="40"/>
        <v>123140</v>
      </c>
      <c r="AE63" s="430">
        <f t="shared" si="40"/>
        <v>125878</v>
      </c>
      <c r="AF63" s="430">
        <f t="shared" si="40"/>
        <v>130118</v>
      </c>
      <c r="AG63" s="430">
        <f t="shared" si="40"/>
        <v>134200</v>
      </c>
      <c r="AH63" s="430">
        <f t="shared" si="40"/>
        <v>138159</v>
      </c>
    </row>
    <row r="64" spans="1:49">
      <c r="A64" s="1081"/>
      <c r="B64" s="431"/>
      <c r="C64" s="1065"/>
      <c r="D64" s="1068"/>
      <c r="E64" s="1071"/>
      <c r="F64" s="432" t="s">
        <v>8854</v>
      </c>
      <c r="G64" s="433" t="s">
        <v>8852</v>
      </c>
      <c r="H64" s="434">
        <v>0</v>
      </c>
      <c r="I64" s="435">
        <f>I63-I62</f>
        <v>-5961</v>
      </c>
      <c r="J64" s="436" t="s">
        <v>8855</v>
      </c>
      <c r="K64" s="437">
        <f>H62+K63</f>
        <v>107612</v>
      </c>
      <c r="L64" s="438">
        <f>K64+L63</f>
        <v>107951</v>
      </c>
      <c r="M64" s="475">
        <f>L64+M63</f>
        <v>110412</v>
      </c>
      <c r="N64" s="475">
        <f>M64+N63</f>
        <v>113301</v>
      </c>
      <c r="O64" s="476">
        <f t="shared" ref="O64:V64" si="41">IF(N64&gt;=$G64,O62,O62+N64)</f>
        <v>116141</v>
      </c>
      <c r="P64" s="477">
        <f t="shared" si="41"/>
        <v>119102</v>
      </c>
      <c r="Q64" s="438">
        <f t="shared" si="41"/>
        <v>121973</v>
      </c>
      <c r="R64" s="438">
        <f t="shared" si="41"/>
        <v>125694</v>
      </c>
      <c r="S64" s="438">
        <f t="shared" si="41"/>
        <v>126610</v>
      </c>
      <c r="T64" s="438">
        <f t="shared" si="41"/>
        <v>129276</v>
      </c>
      <c r="U64" s="438">
        <f t="shared" si="41"/>
        <v>133458</v>
      </c>
      <c r="V64" s="439">
        <f t="shared" si="41"/>
        <v>138205</v>
      </c>
    </row>
    <row r="65" spans="1:47">
      <c r="A65" s="1082">
        <f>$AM65</f>
        <v>4</v>
      </c>
      <c r="B65" s="440" t="str">
        <f>$AR65</f>
        <v>008A</v>
      </c>
      <c r="C65" s="1063">
        <f>$AO65</f>
        <v>3</v>
      </c>
      <c r="D65" s="1066" t="str">
        <f>$AP65</f>
        <v>TR</v>
      </c>
      <c r="E65" s="1069" t="str">
        <f>$AQ65</f>
        <v>D15D4871</v>
      </c>
      <c r="F65" s="441" t="s">
        <v>8846</v>
      </c>
      <c r="G65" s="442">
        <v>44583</v>
      </c>
      <c r="H65" s="443">
        <v>105402</v>
      </c>
      <c r="I65" s="444">
        <v>32756</v>
      </c>
      <c r="J65" s="445" t="s">
        <v>8847</v>
      </c>
      <c r="K65" s="446">
        <v>2210</v>
      </c>
      <c r="L65" s="447">
        <v>3312</v>
      </c>
      <c r="M65" s="478">
        <v>2547</v>
      </c>
      <c r="N65" s="478">
        <v>2825</v>
      </c>
      <c r="O65" s="479">
        <v>2840</v>
      </c>
      <c r="P65" s="480">
        <v>2961</v>
      </c>
      <c r="Q65" s="447">
        <v>2871</v>
      </c>
      <c r="R65" s="447">
        <v>3721</v>
      </c>
      <c r="S65" s="447">
        <v>916</v>
      </c>
      <c r="T65" s="447">
        <v>2666</v>
      </c>
      <c r="U65" s="447">
        <v>4182</v>
      </c>
      <c r="V65" s="448">
        <v>4747</v>
      </c>
      <c r="AM65" s="367">
        <v>4</v>
      </c>
      <c r="AN65" s="367" t="s">
        <v>1258</v>
      </c>
      <c r="AO65" s="367">
        <v>3</v>
      </c>
      <c r="AP65" s="367" t="s">
        <v>8859</v>
      </c>
      <c r="AQ65" s="367" t="s">
        <v>8860</v>
      </c>
      <c r="AR65" s="367" t="s">
        <v>8850</v>
      </c>
      <c r="AS65" s="367">
        <v>110000</v>
      </c>
      <c r="AT65" s="367">
        <v>160000</v>
      </c>
      <c r="AU65" s="367">
        <v>105402</v>
      </c>
    </row>
    <row r="66" spans="1:47">
      <c r="A66" s="1080"/>
      <c r="B66" s="421" t="str">
        <f>$AN65</f>
        <v>172055TA0A</v>
      </c>
      <c r="C66" s="1064"/>
      <c r="D66" s="1067"/>
      <c r="E66" s="1070"/>
      <c r="F66" s="422" t="s">
        <v>8851</v>
      </c>
      <c r="G66" s="423">
        <v>44734</v>
      </c>
      <c r="H66" s="424">
        <v>110000</v>
      </c>
      <c r="I66" s="425">
        <v>26795</v>
      </c>
      <c r="J66" s="426" t="s">
        <v>8853</v>
      </c>
      <c r="K66" s="427">
        <v>2210</v>
      </c>
      <c r="L66" s="428">
        <v>339</v>
      </c>
      <c r="M66" s="472">
        <v>2461</v>
      </c>
      <c r="N66" s="472">
        <v>2889</v>
      </c>
      <c r="O66" s="473">
        <v>2409</v>
      </c>
      <c r="P66" s="474">
        <v>3208</v>
      </c>
      <c r="Q66" s="428">
        <v>1886</v>
      </c>
      <c r="R66" s="428">
        <v>2336</v>
      </c>
      <c r="S66" s="428">
        <v>2738</v>
      </c>
      <c r="T66" s="428">
        <v>4240</v>
      </c>
      <c r="U66" s="428">
        <v>4082</v>
      </c>
      <c r="V66" s="429">
        <v>3959</v>
      </c>
      <c r="W66" s="430">
        <f>H65+K66</f>
        <v>107612</v>
      </c>
      <c r="X66" s="430">
        <f t="shared" ref="X66:AH66" si="42">IF(W66&gt;=$G67,L66,W66+L66)</f>
        <v>339</v>
      </c>
      <c r="Y66" s="430">
        <f t="shared" si="42"/>
        <v>2800</v>
      </c>
      <c r="Z66" s="430">
        <f t="shared" si="42"/>
        <v>5689</v>
      </c>
      <c r="AA66" s="430">
        <f t="shared" si="42"/>
        <v>8098</v>
      </c>
      <c r="AB66" s="430">
        <f t="shared" si="42"/>
        <v>11306</v>
      </c>
      <c r="AC66" s="430">
        <f t="shared" si="42"/>
        <v>13192</v>
      </c>
      <c r="AD66" s="430">
        <f t="shared" si="42"/>
        <v>15528</v>
      </c>
      <c r="AE66" s="430">
        <f t="shared" si="42"/>
        <v>18266</v>
      </c>
      <c r="AF66" s="430">
        <f t="shared" si="42"/>
        <v>22506</v>
      </c>
      <c r="AG66" s="430">
        <f t="shared" si="42"/>
        <v>26588</v>
      </c>
      <c r="AH66" s="430">
        <f t="shared" si="42"/>
        <v>30547</v>
      </c>
    </row>
    <row r="67" spans="1:47">
      <c r="A67" s="1081"/>
      <c r="B67" s="431"/>
      <c r="C67" s="1065"/>
      <c r="D67" s="1068"/>
      <c r="E67" s="1071"/>
      <c r="F67" s="432" t="s">
        <v>8854</v>
      </c>
      <c r="G67" s="433">
        <v>44584</v>
      </c>
      <c r="H67" s="434">
        <v>130000</v>
      </c>
      <c r="I67" s="435">
        <f>I66-I65</f>
        <v>-5961</v>
      </c>
      <c r="J67" s="436" t="s">
        <v>8855</v>
      </c>
      <c r="K67" s="437">
        <f>H65+K66</f>
        <v>107612</v>
      </c>
      <c r="L67" s="438">
        <f>K67+L66</f>
        <v>107951</v>
      </c>
      <c r="M67" s="449">
        <f>L67+M66</f>
        <v>110412</v>
      </c>
      <c r="N67" s="475">
        <f>M67+N66</f>
        <v>113301</v>
      </c>
      <c r="O67" s="476">
        <f t="shared" ref="O67:V67" si="43">IF(N67&gt;=$G67,O65,O65+N67)</f>
        <v>2840</v>
      </c>
      <c r="P67" s="477">
        <f t="shared" si="43"/>
        <v>5801</v>
      </c>
      <c r="Q67" s="438">
        <f t="shared" si="43"/>
        <v>8672</v>
      </c>
      <c r="R67" s="481">
        <f t="shared" si="43"/>
        <v>12393</v>
      </c>
      <c r="S67" s="438">
        <f t="shared" si="43"/>
        <v>13309</v>
      </c>
      <c r="T67" s="451">
        <f t="shared" si="43"/>
        <v>15975</v>
      </c>
      <c r="U67" s="438">
        <f t="shared" si="43"/>
        <v>20157</v>
      </c>
      <c r="V67" s="439">
        <f t="shared" si="43"/>
        <v>24904</v>
      </c>
    </row>
    <row r="68" spans="1:47">
      <c r="A68" s="1082">
        <f>$AM68</f>
        <v>5</v>
      </c>
      <c r="B68" s="440" t="str">
        <f>$AR68</f>
        <v>008A</v>
      </c>
      <c r="C68" s="1063">
        <f>$AO68</f>
        <v>4</v>
      </c>
      <c r="D68" s="1066" t="str">
        <f>$AP68</f>
        <v>RST</v>
      </c>
      <c r="E68" s="1069" t="str">
        <f>$AQ68</f>
        <v>D15D4881</v>
      </c>
      <c r="F68" s="441" t="s">
        <v>8846</v>
      </c>
      <c r="G68" s="442">
        <v>44583</v>
      </c>
      <c r="H68" s="443">
        <v>105402</v>
      </c>
      <c r="I68" s="444">
        <v>32756</v>
      </c>
      <c r="J68" s="445" t="s">
        <v>8847</v>
      </c>
      <c r="K68" s="446">
        <v>2210</v>
      </c>
      <c r="L68" s="447">
        <v>3312</v>
      </c>
      <c r="M68" s="478">
        <v>2547</v>
      </c>
      <c r="N68" s="478">
        <v>2825</v>
      </c>
      <c r="O68" s="479">
        <v>2840</v>
      </c>
      <c r="P68" s="480">
        <v>2961</v>
      </c>
      <c r="Q68" s="447">
        <v>2871</v>
      </c>
      <c r="R68" s="447">
        <v>3721</v>
      </c>
      <c r="S68" s="447">
        <v>916</v>
      </c>
      <c r="T68" s="447">
        <v>2666</v>
      </c>
      <c r="U68" s="447">
        <v>4182</v>
      </c>
      <c r="V68" s="448">
        <v>4747</v>
      </c>
      <c r="AM68" s="367">
        <v>5</v>
      </c>
      <c r="AN68" s="367" t="s">
        <v>1258</v>
      </c>
      <c r="AO68" s="367">
        <v>4</v>
      </c>
      <c r="AP68" s="367" t="s">
        <v>8861</v>
      </c>
      <c r="AQ68" s="367" t="s">
        <v>8862</v>
      </c>
      <c r="AR68" s="367" t="s">
        <v>8850</v>
      </c>
      <c r="AS68" s="367">
        <v>200000</v>
      </c>
      <c r="AT68" s="367">
        <v>250000</v>
      </c>
      <c r="AU68" s="367">
        <v>105402</v>
      </c>
    </row>
    <row r="69" spans="1:47">
      <c r="A69" s="1080"/>
      <c r="B69" s="421" t="str">
        <f>$AN68</f>
        <v>172055TA0A</v>
      </c>
      <c r="C69" s="1064"/>
      <c r="D69" s="1067"/>
      <c r="E69" s="1070"/>
      <c r="F69" s="422" t="s">
        <v>8851</v>
      </c>
      <c r="G69" s="423" t="s">
        <v>8852</v>
      </c>
      <c r="H69" s="424">
        <v>200000</v>
      </c>
      <c r="I69" s="425">
        <v>26795</v>
      </c>
      <c r="J69" s="426" t="s">
        <v>8853</v>
      </c>
      <c r="K69" s="427">
        <v>2210</v>
      </c>
      <c r="L69" s="428">
        <v>339</v>
      </c>
      <c r="M69" s="472">
        <v>2461</v>
      </c>
      <c r="N69" s="472">
        <v>2889</v>
      </c>
      <c r="O69" s="473">
        <v>2409</v>
      </c>
      <c r="P69" s="474">
        <v>3208</v>
      </c>
      <c r="Q69" s="428">
        <v>1886</v>
      </c>
      <c r="R69" s="428">
        <v>2336</v>
      </c>
      <c r="S69" s="428">
        <v>2738</v>
      </c>
      <c r="T69" s="428">
        <v>4240</v>
      </c>
      <c r="U69" s="428">
        <v>4082</v>
      </c>
      <c r="V69" s="429">
        <v>3959</v>
      </c>
      <c r="W69" s="430">
        <f>H68+K69</f>
        <v>107612</v>
      </c>
      <c r="X69" s="430">
        <f t="shared" ref="X69:AH69" si="44">W69+L69</f>
        <v>107951</v>
      </c>
      <c r="Y69" s="430">
        <f t="shared" si="44"/>
        <v>110412</v>
      </c>
      <c r="Z69" s="430">
        <f t="shared" si="44"/>
        <v>113301</v>
      </c>
      <c r="AA69" s="430">
        <f t="shared" si="44"/>
        <v>115710</v>
      </c>
      <c r="AB69" s="430">
        <f t="shared" si="44"/>
        <v>118918</v>
      </c>
      <c r="AC69" s="430">
        <f t="shared" si="44"/>
        <v>120804</v>
      </c>
      <c r="AD69" s="430">
        <f t="shared" si="44"/>
        <v>123140</v>
      </c>
      <c r="AE69" s="430">
        <f t="shared" si="44"/>
        <v>125878</v>
      </c>
      <c r="AF69" s="430">
        <f t="shared" si="44"/>
        <v>130118</v>
      </c>
      <c r="AG69" s="430">
        <f t="shared" si="44"/>
        <v>134200</v>
      </c>
      <c r="AH69" s="430">
        <f t="shared" si="44"/>
        <v>138159</v>
      </c>
    </row>
    <row r="70" spans="1:47">
      <c r="A70" s="1081"/>
      <c r="B70" s="431"/>
      <c r="C70" s="1065"/>
      <c r="D70" s="1068"/>
      <c r="E70" s="1071"/>
      <c r="F70" s="432" t="s">
        <v>8854</v>
      </c>
      <c r="G70" s="433" t="s">
        <v>8852</v>
      </c>
      <c r="H70" s="434">
        <v>250000</v>
      </c>
      <c r="I70" s="435">
        <f>I69-I68</f>
        <v>-5961</v>
      </c>
      <c r="J70" s="436" t="s">
        <v>8855</v>
      </c>
      <c r="K70" s="437">
        <f>H68+K69</f>
        <v>107612</v>
      </c>
      <c r="L70" s="438">
        <f>K70+L69</f>
        <v>107951</v>
      </c>
      <c r="M70" s="475">
        <f>L70+M69</f>
        <v>110412</v>
      </c>
      <c r="N70" s="475">
        <f>M70+N69</f>
        <v>113301</v>
      </c>
      <c r="O70" s="476">
        <f t="shared" ref="O70:V70" si="45">IF(N70&gt;=$G70,O68,O68+N70)</f>
        <v>116141</v>
      </c>
      <c r="P70" s="477">
        <f t="shared" si="45"/>
        <v>119102</v>
      </c>
      <c r="Q70" s="438">
        <f t="shared" si="45"/>
        <v>121973</v>
      </c>
      <c r="R70" s="438">
        <f t="shared" si="45"/>
        <v>125694</v>
      </c>
      <c r="S70" s="438">
        <f t="shared" si="45"/>
        <v>126610</v>
      </c>
      <c r="T70" s="438">
        <f t="shared" si="45"/>
        <v>129276</v>
      </c>
      <c r="U70" s="438">
        <f t="shared" si="45"/>
        <v>133458</v>
      </c>
      <c r="V70" s="439">
        <f t="shared" si="45"/>
        <v>138205</v>
      </c>
    </row>
    <row r="71" spans="1:47">
      <c r="A71" s="1082">
        <f>$AM71</f>
        <v>6</v>
      </c>
      <c r="B71" s="440" t="str">
        <f>$AR71</f>
        <v>008A</v>
      </c>
      <c r="C71" s="1063">
        <f>$AO71</f>
        <v>5</v>
      </c>
      <c r="D71" s="1066" t="str">
        <f>$AP71</f>
        <v>PI-CPI</v>
      </c>
      <c r="E71" s="1069" t="str">
        <f>$AQ71</f>
        <v>D15D4891</v>
      </c>
      <c r="F71" s="441" t="s">
        <v>8846</v>
      </c>
      <c r="G71" s="442">
        <v>44583</v>
      </c>
      <c r="H71" s="443">
        <v>105402</v>
      </c>
      <c r="I71" s="444">
        <v>32756</v>
      </c>
      <c r="J71" s="445" t="s">
        <v>8847</v>
      </c>
      <c r="K71" s="446">
        <v>2210</v>
      </c>
      <c r="L71" s="447">
        <v>3312</v>
      </c>
      <c r="M71" s="478">
        <v>2547</v>
      </c>
      <c r="N71" s="478">
        <v>2825</v>
      </c>
      <c r="O71" s="479">
        <v>4840</v>
      </c>
      <c r="P71" s="480">
        <v>4961</v>
      </c>
      <c r="Q71" s="447">
        <v>4871</v>
      </c>
      <c r="R71" s="447">
        <v>5721</v>
      </c>
      <c r="S71" s="447">
        <v>2916</v>
      </c>
      <c r="T71" s="447">
        <v>4666</v>
      </c>
      <c r="U71" s="447">
        <v>6182</v>
      </c>
      <c r="V71" s="448">
        <v>6747</v>
      </c>
      <c r="X71" s="452">
        <f t="shared" ref="X71:AH71" si="46">L71+2000</f>
        <v>5312</v>
      </c>
      <c r="Y71" s="452">
        <f t="shared" si="46"/>
        <v>4547</v>
      </c>
      <c r="Z71" s="452">
        <f t="shared" si="46"/>
        <v>4825</v>
      </c>
      <c r="AA71" s="452">
        <f t="shared" si="46"/>
        <v>6840</v>
      </c>
      <c r="AB71" s="452">
        <f t="shared" si="46"/>
        <v>6961</v>
      </c>
      <c r="AC71" s="452">
        <f t="shared" si="46"/>
        <v>6871</v>
      </c>
      <c r="AD71" s="452">
        <f t="shared" si="46"/>
        <v>7721</v>
      </c>
      <c r="AE71" s="452">
        <f t="shared" si="46"/>
        <v>4916</v>
      </c>
      <c r="AF71" s="452">
        <f t="shared" si="46"/>
        <v>6666</v>
      </c>
      <c r="AG71" s="452">
        <f t="shared" si="46"/>
        <v>8182</v>
      </c>
      <c r="AH71" s="452">
        <f t="shared" si="46"/>
        <v>8747</v>
      </c>
      <c r="AM71" s="367">
        <v>6</v>
      </c>
      <c r="AN71" s="367" t="s">
        <v>1258</v>
      </c>
      <c r="AO71" s="367">
        <v>5</v>
      </c>
      <c r="AP71" s="367" t="s">
        <v>8863</v>
      </c>
      <c r="AQ71" s="367" t="s">
        <v>8864</v>
      </c>
      <c r="AR71" s="367" t="s">
        <v>8850</v>
      </c>
      <c r="AS71" s="367">
        <v>110000</v>
      </c>
      <c r="AT71" s="367">
        <v>160000</v>
      </c>
      <c r="AU71" s="367">
        <v>105402</v>
      </c>
    </row>
    <row r="72" spans="1:47">
      <c r="A72" s="1080"/>
      <c r="B72" s="421" t="str">
        <f>$AN71</f>
        <v>172055TA0A</v>
      </c>
      <c r="C72" s="1064"/>
      <c r="D72" s="1067"/>
      <c r="E72" s="1070"/>
      <c r="F72" s="422" t="s">
        <v>8851</v>
      </c>
      <c r="G72" s="423">
        <v>44673</v>
      </c>
      <c r="H72" s="424">
        <v>110000</v>
      </c>
      <c r="I72" s="425">
        <v>26795</v>
      </c>
      <c r="J72" s="426" t="s">
        <v>8853</v>
      </c>
      <c r="K72" s="427">
        <v>2210</v>
      </c>
      <c r="L72" s="428">
        <v>339</v>
      </c>
      <c r="M72" s="472">
        <v>2461</v>
      </c>
      <c r="N72" s="472">
        <v>2889</v>
      </c>
      <c r="O72" s="473">
        <v>2409</v>
      </c>
      <c r="P72" s="474">
        <v>3208</v>
      </c>
      <c r="Q72" s="428">
        <v>1886</v>
      </c>
      <c r="R72" s="428">
        <v>2336</v>
      </c>
      <c r="S72" s="428">
        <v>2738</v>
      </c>
      <c r="T72" s="428">
        <v>4240</v>
      </c>
      <c r="U72" s="428">
        <v>4082</v>
      </c>
      <c r="V72" s="429">
        <v>3959</v>
      </c>
      <c r="W72" s="430">
        <f>H71+K72</f>
        <v>107612</v>
      </c>
      <c r="X72" s="430">
        <f t="shared" ref="X72:AH72" si="47">W72+L72</f>
        <v>107951</v>
      </c>
      <c r="Y72" s="430">
        <f t="shared" si="47"/>
        <v>110412</v>
      </c>
      <c r="Z72" s="430">
        <f t="shared" si="47"/>
        <v>113301</v>
      </c>
      <c r="AA72" s="430">
        <f t="shared" si="47"/>
        <v>115710</v>
      </c>
      <c r="AB72" s="430">
        <f t="shared" si="47"/>
        <v>118918</v>
      </c>
      <c r="AC72" s="430">
        <f t="shared" si="47"/>
        <v>120804</v>
      </c>
      <c r="AD72" s="430">
        <f t="shared" si="47"/>
        <v>123140</v>
      </c>
      <c r="AE72" s="430">
        <f t="shared" si="47"/>
        <v>125878</v>
      </c>
      <c r="AF72" s="430">
        <f t="shared" si="47"/>
        <v>130118</v>
      </c>
      <c r="AG72" s="430">
        <f t="shared" si="47"/>
        <v>134200</v>
      </c>
      <c r="AH72" s="430">
        <f t="shared" si="47"/>
        <v>138159</v>
      </c>
    </row>
    <row r="73" spans="1:47">
      <c r="A73" s="1081"/>
      <c r="B73" s="431"/>
      <c r="C73" s="1065"/>
      <c r="D73" s="1068"/>
      <c r="E73" s="1071"/>
      <c r="F73" s="432" t="s">
        <v>8854</v>
      </c>
      <c r="G73" s="433">
        <v>44856</v>
      </c>
      <c r="H73" s="434">
        <v>130000</v>
      </c>
      <c r="I73" s="435">
        <f>I72-I71</f>
        <v>-5961</v>
      </c>
      <c r="J73" s="436" t="s">
        <v>8855</v>
      </c>
      <c r="K73" s="453">
        <f>H71+K72</f>
        <v>107612</v>
      </c>
      <c r="L73" s="438">
        <f>K73+L72</f>
        <v>107951</v>
      </c>
      <c r="M73" s="482">
        <f>L73+M72</f>
        <v>110412</v>
      </c>
      <c r="N73" s="475">
        <f>M73+N72</f>
        <v>113301</v>
      </c>
      <c r="O73" s="483">
        <f t="shared" ref="O73:V73" si="48">IF(N73&gt;=$G73,O71,O71+N73)</f>
        <v>4840</v>
      </c>
      <c r="P73" s="477">
        <f t="shared" si="48"/>
        <v>9801</v>
      </c>
      <c r="Q73" s="451">
        <f t="shared" si="48"/>
        <v>14672</v>
      </c>
      <c r="R73" s="438">
        <f t="shared" si="48"/>
        <v>20393</v>
      </c>
      <c r="S73" s="438">
        <f t="shared" si="48"/>
        <v>23309</v>
      </c>
      <c r="T73" s="438">
        <f t="shared" si="48"/>
        <v>27975</v>
      </c>
      <c r="U73" s="438">
        <f t="shared" si="48"/>
        <v>34157</v>
      </c>
      <c r="V73" s="439">
        <f t="shared" si="48"/>
        <v>40904</v>
      </c>
    </row>
    <row r="74" spans="1:47">
      <c r="A74" s="1082">
        <f>$AM74</f>
        <v>7</v>
      </c>
      <c r="B74" s="440" t="str">
        <f>$AR74</f>
        <v>008A</v>
      </c>
      <c r="C74" s="1063">
        <f>$AO74</f>
        <v>0</v>
      </c>
      <c r="D74" s="1066" t="str">
        <f>$AP74</f>
        <v>RCUT</v>
      </c>
      <c r="E74" s="1069" t="str">
        <f>$AQ74</f>
        <v>D11D2621</v>
      </c>
      <c r="F74" s="441" t="s">
        <v>8846</v>
      </c>
      <c r="G74" s="442">
        <v>44583</v>
      </c>
      <c r="H74" s="443">
        <v>105402</v>
      </c>
      <c r="I74" s="444">
        <v>32756</v>
      </c>
      <c r="J74" s="445" t="s">
        <v>8847</v>
      </c>
      <c r="K74" s="446">
        <v>2210</v>
      </c>
      <c r="L74" s="447">
        <v>3312</v>
      </c>
      <c r="M74" s="478">
        <v>2547</v>
      </c>
      <c r="N74" s="478">
        <v>2825</v>
      </c>
      <c r="O74" s="479">
        <v>2840</v>
      </c>
      <c r="P74" s="480">
        <v>2961</v>
      </c>
      <c r="Q74" s="447">
        <v>2871</v>
      </c>
      <c r="R74" s="447">
        <v>3721</v>
      </c>
      <c r="S74" s="447">
        <v>916</v>
      </c>
      <c r="T74" s="447">
        <v>2666</v>
      </c>
      <c r="U74" s="447">
        <v>4182</v>
      </c>
      <c r="V74" s="448">
        <v>4747</v>
      </c>
      <c r="AM74" s="367">
        <v>7</v>
      </c>
      <c r="AN74" s="367" t="s">
        <v>1259</v>
      </c>
      <c r="AO74" s="367">
        <v>0</v>
      </c>
      <c r="AP74" s="367" t="s">
        <v>8848</v>
      </c>
      <c r="AQ74" s="367" t="s">
        <v>8849</v>
      </c>
      <c r="AR74" s="367" t="s">
        <v>8850</v>
      </c>
      <c r="AS74" s="367">
        <v>110000</v>
      </c>
      <c r="AT74" s="367">
        <v>160000</v>
      </c>
      <c r="AU74" s="367">
        <v>30255</v>
      </c>
    </row>
    <row r="75" spans="1:47">
      <c r="A75" s="1080"/>
      <c r="B75" s="421" t="str">
        <f>$AN74</f>
        <v>172055TA0A-T</v>
      </c>
      <c r="C75" s="1064"/>
      <c r="D75" s="1067"/>
      <c r="E75" s="1070"/>
      <c r="F75" s="422" t="s">
        <v>8851</v>
      </c>
      <c r="G75" s="423" t="s">
        <v>8852</v>
      </c>
      <c r="H75" s="424">
        <v>110000</v>
      </c>
      <c r="I75" s="425">
        <v>26795</v>
      </c>
      <c r="J75" s="426" t="s">
        <v>8853</v>
      </c>
      <c r="K75" s="427">
        <v>2210</v>
      </c>
      <c r="L75" s="428">
        <v>339</v>
      </c>
      <c r="M75" s="472">
        <v>2461</v>
      </c>
      <c r="N75" s="472">
        <v>2889</v>
      </c>
      <c r="O75" s="473">
        <v>2409</v>
      </c>
      <c r="P75" s="474">
        <v>3208</v>
      </c>
      <c r="Q75" s="428">
        <v>1886</v>
      </c>
      <c r="R75" s="428">
        <v>2336</v>
      </c>
      <c r="S75" s="428">
        <v>2738</v>
      </c>
      <c r="T75" s="428">
        <v>4240</v>
      </c>
      <c r="U75" s="428">
        <v>4082</v>
      </c>
      <c r="V75" s="429">
        <v>3959</v>
      </c>
      <c r="W75" s="430">
        <f>H74+K75</f>
        <v>107612</v>
      </c>
      <c r="X75" s="430">
        <f t="shared" ref="X75:AH75" si="49">W75+L75</f>
        <v>107951</v>
      </c>
      <c r="Y75" s="430">
        <f t="shared" si="49"/>
        <v>110412</v>
      </c>
      <c r="Z75" s="430">
        <f t="shared" si="49"/>
        <v>113301</v>
      </c>
      <c r="AA75" s="430">
        <f t="shared" si="49"/>
        <v>115710</v>
      </c>
      <c r="AB75" s="430">
        <f t="shared" si="49"/>
        <v>118918</v>
      </c>
      <c r="AC75" s="430">
        <f t="shared" si="49"/>
        <v>120804</v>
      </c>
      <c r="AD75" s="430">
        <f t="shared" si="49"/>
        <v>123140</v>
      </c>
      <c r="AE75" s="430">
        <f t="shared" si="49"/>
        <v>125878</v>
      </c>
      <c r="AF75" s="430">
        <f t="shared" si="49"/>
        <v>130118</v>
      </c>
      <c r="AG75" s="430">
        <f t="shared" si="49"/>
        <v>134200</v>
      </c>
      <c r="AH75" s="430">
        <f t="shared" si="49"/>
        <v>138159</v>
      </c>
    </row>
    <row r="76" spans="1:47">
      <c r="A76" s="1081"/>
      <c r="B76" s="431"/>
      <c r="C76" s="1065"/>
      <c r="D76" s="1068"/>
      <c r="E76" s="1071"/>
      <c r="F76" s="432" t="s">
        <v>8854</v>
      </c>
      <c r="G76" s="433" t="s">
        <v>8852</v>
      </c>
      <c r="H76" s="434">
        <v>160000</v>
      </c>
      <c r="I76" s="435">
        <f>I75-I74</f>
        <v>-5961</v>
      </c>
      <c r="J76" s="436" t="s">
        <v>8855</v>
      </c>
      <c r="K76" s="437">
        <f>H74+K75</f>
        <v>107612</v>
      </c>
      <c r="L76" s="438">
        <f>K76+L75</f>
        <v>107951</v>
      </c>
      <c r="M76" s="475">
        <f>L76+M75</f>
        <v>110412</v>
      </c>
      <c r="N76" s="475">
        <f>M76+N75</f>
        <v>113301</v>
      </c>
      <c r="O76" s="476">
        <f t="shared" ref="O76:V76" si="50">IF(N76&gt;=$G76,O74,O74+N76)</f>
        <v>116141</v>
      </c>
      <c r="P76" s="477">
        <f t="shared" si="50"/>
        <v>119102</v>
      </c>
      <c r="Q76" s="438">
        <f t="shared" si="50"/>
        <v>121973</v>
      </c>
      <c r="R76" s="438">
        <f t="shared" si="50"/>
        <v>125694</v>
      </c>
      <c r="S76" s="438">
        <f t="shared" si="50"/>
        <v>126610</v>
      </c>
      <c r="T76" s="438">
        <f t="shared" si="50"/>
        <v>129276</v>
      </c>
      <c r="U76" s="438">
        <f t="shared" si="50"/>
        <v>133458</v>
      </c>
      <c r="V76" s="439">
        <f t="shared" si="50"/>
        <v>138205</v>
      </c>
    </row>
    <row r="77" spans="1:47">
      <c r="A77" s="1082">
        <f>$AM77</f>
        <v>8</v>
      </c>
      <c r="B77" s="440" t="str">
        <f>$AR77</f>
        <v>008A</v>
      </c>
      <c r="C77" s="1063">
        <f>$AO77</f>
        <v>1</v>
      </c>
      <c r="D77" s="1066" t="str">
        <f>$AP77</f>
        <v>DR</v>
      </c>
      <c r="E77" s="1069" t="str">
        <f>$AQ77</f>
        <v>D15D4861</v>
      </c>
      <c r="F77" s="441" t="s">
        <v>8846</v>
      </c>
      <c r="G77" s="442">
        <v>44583</v>
      </c>
      <c r="H77" s="443">
        <v>105402</v>
      </c>
      <c r="I77" s="444">
        <v>32756</v>
      </c>
      <c r="J77" s="445" t="s">
        <v>8847</v>
      </c>
      <c r="K77" s="446">
        <v>2210</v>
      </c>
      <c r="L77" s="447">
        <v>3312</v>
      </c>
      <c r="M77" s="478">
        <v>2547</v>
      </c>
      <c r="N77" s="478">
        <v>2825</v>
      </c>
      <c r="O77" s="479">
        <v>2840</v>
      </c>
      <c r="P77" s="480">
        <v>2961</v>
      </c>
      <c r="Q77" s="447">
        <v>2871</v>
      </c>
      <c r="R77" s="447">
        <v>3721</v>
      </c>
      <c r="S77" s="447">
        <v>916</v>
      </c>
      <c r="T77" s="447">
        <v>2666</v>
      </c>
      <c r="U77" s="447">
        <v>4182</v>
      </c>
      <c r="V77" s="448">
        <v>4747</v>
      </c>
      <c r="AM77" s="367">
        <v>8</v>
      </c>
      <c r="AN77" s="367" t="s">
        <v>1259</v>
      </c>
      <c r="AO77" s="367">
        <v>1</v>
      </c>
      <c r="AP77" s="367" t="s">
        <v>8856</v>
      </c>
      <c r="AQ77" s="367" t="s">
        <v>8857</v>
      </c>
      <c r="AR77" s="367" t="s">
        <v>8850</v>
      </c>
      <c r="AS77" s="367">
        <v>200000</v>
      </c>
      <c r="AT77" s="367">
        <v>250000</v>
      </c>
      <c r="AU77" s="367">
        <v>105402</v>
      </c>
    </row>
    <row r="78" spans="1:47">
      <c r="A78" s="1080"/>
      <c r="B78" s="421" t="str">
        <f>$AN77</f>
        <v>172055TA0A-T</v>
      </c>
      <c r="C78" s="1064"/>
      <c r="D78" s="1067"/>
      <c r="E78" s="1070"/>
      <c r="F78" s="422" t="s">
        <v>8851</v>
      </c>
      <c r="G78" s="423" t="s">
        <v>8852</v>
      </c>
      <c r="H78" s="424">
        <v>200000</v>
      </c>
      <c r="I78" s="425">
        <v>26795</v>
      </c>
      <c r="J78" s="426" t="s">
        <v>8853</v>
      </c>
      <c r="K78" s="427">
        <v>2210</v>
      </c>
      <c r="L78" s="428">
        <v>339</v>
      </c>
      <c r="M78" s="472">
        <v>2461</v>
      </c>
      <c r="N78" s="472">
        <v>2889</v>
      </c>
      <c r="O78" s="473">
        <v>2409</v>
      </c>
      <c r="P78" s="474">
        <v>3208</v>
      </c>
      <c r="Q78" s="428">
        <v>1886</v>
      </c>
      <c r="R78" s="428">
        <v>2336</v>
      </c>
      <c r="S78" s="428">
        <v>2738</v>
      </c>
      <c r="T78" s="428">
        <v>4240</v>
      </c>
      <c r="U78" s="428">
        <v>4082</v>
      </c>
      <c r="V78" s="429">
        <v>3959</v>
      </c>
      <c r="W78" s="430">
        <f>H77+K78</f>
        <v>107612</v>
      </c>
      <c r="X78" s="430">
        <f t="shared" ref="X78:AH78" si="51">W78+L78</f>
        <v>107951</v>
      </c>
      <c r="Y78" s="430">
        <f t="shared" si="51"/>
        <v>110412</v>
      </c>
      <c r="Z78" s="430">
        <f t="shared" si="51"/>
        <v>113301</v>
      </c>
      <c r="AA78" s="430">
        <f t="shared" si="51"/>
        <v>115710</v>
      </c>
      <c r="AB78" s="430">
        <f t="shared" si="51"/>
        <v>118918</v>
      </c>
      <c r="AC78" s="430">
        <f t="shared" si="51"/>
        <v>120804</v>
      </c>
      <c r="AD78" s="430">
        <f t="shared" si="51"/>
        <v>123140</v>
      </c>
      <c r="AE78" s="430">
        <f t="shared" si="51"/>
        <v>125878</v>
      </c>
      <c r="AF78" s="430">
        <f t="shared" si="51"/>
        <v>130118</v>
      </c>
      <c r="AG78" s="430">
        <f t="shared" si="51"/>
        <v>134200</v>
      </c>
      <c r="AH78" s="430">
        <f t="shared" si="51"/>
        <v>138159</v>
      </c>
    </row>
    <row r="79" spans="1:47">
      <c r="A79" s="1081"/>
      <c r="B79" s="431"/>
      <c r="C79" s="1065"/>
      <c r="D79" s="1068"/>
      <c r="E79" s="1071"/>
      <c r="F79" s="432" t="s">
        <v>8854</v>
      </c>
      <c r="G79" s="433" t="s">
        <v>8852</v>
      </c>
      <c r="H79" s="434">
        <v>250000</v>
      </c>
      <c r="I79" s="435">
        <f>I78-I77</f>
        <v>-5961</v>
      </c>
      <c r="J79" s="436" t="s">
        <v>8855</v>
      </c>
      <c r="K79" s="437">
        <f>H77+K78</f>
        <v>107612</v>
      </c>
      <c r="L79" s="438">
        <f>K79+L78</f>
        <v>107951</v>
      </c>
      <c r="M79" s="475">
        <f>L79+M78</f>
        <v>110412</v>
      </c>
      <c r="N79" s="475">
        <f>M79+N78</f>
        <v>113301</v>
      </c>
      <c r="O79" s="476">
        <f t="shared" ref="O79:V79" si="52">IF(N79&gt;=$G79,O77,O77+N79)</f>
        <v>116141</v>
      </c>
      <c r="P79" s="477">
        <f t="shared" si="52"/>
        <v>119102</v>
      </c>
      <c r="Q79" s="438">
        <f t="shared" si="52"/>
        <v>121973</v>
      </c>
      <c r="R79" s="438">
        <f t="shared" si="52"/>
        <v>125694</v>
      </c>
      <c r="S79" s="438">
        <f t="shared" si="52"/>
        <v>126610</v>
      </c>
      <c r="T79" s="438">
        <f t="shared" si="52"/>
        <v>129276</v>
      </c>
      <c r="U79" s="438">
        <f t="shared" si="52"/>
        <v>133458</v>
      </c>
      <c r="V79" s="439">
        <f t="shared" si="52"/>
        <v>138205</v>
      </c>
    </row>
    <row r="80" spans="1:47">
      <c r="A80" s="1082">
        <f>$AM80</f>
        <v>9</v>
      </c>
      <c r="B80" s="440" t="str">
        <f>$AR80</f>
        <v>008A</v>
      </c>
      <c r="C80" s="1063">
        <f>$AO80</f>
        <v>2</v>
      </c>
      <c r="D80" s="1066" t="str">
        <f>$AP80</f>
        <v>ID</v>
      </c>
      <c r="E80" s="1069"/>
      <c r="F80" s="441" t="s">
        <v>8846</v>
      </c>
      <c r="G80" s="442">
        <v>44583</v>
      </c>
      <c r="H80" s="443">
        <v>105402</v>
      </c>
      <c r="I80" s="444">
        <v>32756</v>
      </c>
      <c r="J80" s="445" t="s">
        <v>8847</v>
      </c>
      <c r="K80" s="446">
        <v>2210</v>
      </c>
      <c r="L80" s="447">
        <v>3312</v>
      </c>
      <c r="M80" s="478">
        <v>2547</v>
      </c>
      <c r="N80" s="478">
        <v>2825</v>
      </c>
      <c r="O80" s="479">
        <v>2840</v>
      </c>
      <c r="P80" s="480">
        <v>2961</v>
      </c>
      <c r="Q80" s="447">
        <v>2871</v>
      </c>
      <c r="R80" s="447">
        <v>3721</v>
      </c>
      <c r="S80" s="447">
        <v>916</v>
      </c>
      <c r="T80" s="447">
        <v>2666</v>
      </c>
      <c r="U80" s="447">
        <v>4182</v>
      </c>
      <c r="V80" s="448">
        <v>4747</v>
      </c>
      <c r="AM80" s="367">
        <v>9</v>
      </c>
      <c r="AN80" s="367" t="s">
        <v>1259</v>
      </c>
      <c r="AO80" s="367">
        <v>2</v>
      </c>
      <c r="AP80" s="367" t="s">
        <v>8858</v>
      </c>
      <c r="AR80" s="367" t="s">
        <v>8850</v>
      </c>
    </row>
    <row r="81" spans="1:47">
      <c r="A81" s="1080"/>
      <c r="B81" s="421" t="str">
        <f>$AN80</f>
        <v>172055TA0A-T</v>
      </c>
      <c r="C81" s="1064"/>
      <c r="D81" s="1067"/>
      <c r="E81" s="1070"/>
      <c r="F81" s="422" t="s">
        <v>8851</v>
      </c>
      <c r="G81" s="423" t="s">
        <v>8852</v>
      </c>
      <c r="H81" s="424">
        <v>0</v>
      </c>
      <c r="I81" s="425">
        <v>26795</v>
      </c>
      <c r="J81" s="426" t="s">
        <v>8853</v>
      </c>
      <c r="K81" s="427">
        <v>2210</v>
      </c>
      <c r="L81" s="428">
        <v>339</v>
      </c>
      <c r="M81" s="472">
        <v>2461</v>
      </c>
      <c r="N81" s="472">
        <v>2889</v>
      </c>
      <c r="O81" s="473">
        <v>2409</v>
      </c>
      <c r="P81" s="474">
        <v>3208</v>
      </c>
      <c r="Q81" s="428">
        <v>1886</v>
      </c>
      <c r="R81" s="428">
        <v>2336</v>
      </c>
      <c r="S81" s="428">
        <v>2738</v>
      </c>
      <c r="T81" s="428">
        <v>4240</v>
      </c>
      <c r="U81" s="428">
        <v>4082</v>
      </c>
      <c r="V81" s="429">
        <v>3959</v>
      </c>
      <c r="W81" s="430">
        <f>H80+K81</f>
        <v>107612</v>
      </c>
      <c r="X81" s="430">
        <f t="shared" ref="X81:AH81" si="53">W81+L81</f>
        <v>107951</v>
      </c>
      <c r="Y81" s="430">
        <f t="shared" si="53"/>
        <v>110412</v>
      </c>
      <c r="Z81" s="430">
        <f t="shared" si="53"/>
        <v>113301</v>
      </c>
      <c r="AA81" s="430">
        <f t="shared" si="53"/>
        <v>115710</v>
      </c>
      <c r="AB81" s="430">
        <f t="shared" si="53"/>
        <v>118918</v>
      </c>
      <c r="AC81" s="430">
        <f t="shared" si="53"/>
        <v>120804</v>
      </c>
      <c r="AD81" s="430">
        <f t="shared" si="53"/>
        <v>123140</v>
      </c>
      <c r="AE81" s="430">
        <f t="shared" si="53"/>
        <v>125878</v>
      </c>
      <c r="AF81" s="430">
        <f t="shared" si="53"/>
        <v>130118</v>
      </c>
      <c r="AG81" s="430">
        <f t="shared" si="53"/>
        <v>134200</v>
      </c>
      <c r="AH81" s="430">
        <f t="shared" si="53"/>
        <v>138159</v>
      </c>
    </row>
    <row r="82" spans="1:47">
      <c r="A82" s="1081"/>
      <c r="B82" s="431"/>
      <c r="C82" s="1065"/>
      <c r="D82" s="1068"/>
      <c r="E82" s="1071"/>
      <c r="F82" s="432" t="s">
        <v>8854</v>
      </c>
      <c r="G82" s="433" t="s">
        <v>8852</v>
      </c>
      <c r="H82" s="434">
        <v>0</v>
      </c>
      <c r="I82" s="435">
        <f>I81-I80</f>
        <v>-5961</v>
      </c>
      <c r="J82" s="436" t="s">
        <v>8855</v>
      </c>
      <c r="K82" s="437">
        <f>H80+K81</f>
        <v>107612</v>
      </c>
      <c r="L82" s="438">
        <f>K82+L81</f>
        <v>107951</v>
      </c>
      <c r="M82" s="475">
        <f>L82+M81</f>
        <v>110412</v>
      </c>
      <c r="N82" s="475">
        <f>M82+N81</f>
        <v>113301</v>
      </c>
      <c r="O82" s="476">
        <f t="shared" ref="O82:V82" si="54">IF(N82&gt;=$G82,O80,O80+N82)</f>
        <v>116141</v>
      </c>
      <c r="P82" s="477">
        <f t="shared" si="54"/>
        <v>119102</v>
      </c>
      <c r="Q82" s="438">
        <f t="shared" si="54"/>
        <v>121973</v>
      </c>
      <c r="R82" s="438">
        <f t="shared" si="54"/>
        <v>125694</v>
      </c>
      <c r="S82" s="438">
        <f t="shared" si="54"/>
        <v>126610</v>
      </c>
      <c r="T82" s="438">
        <f t="shared" si="54"/>
        <v>129276</v>
      </c>
      <c r="U82" s="438">
        <f t="shared" si="54"/>
        <v>133458</v>
      </c>
      <c r="V82" s="439">
        <f t="shared" si="54"/>
        <v>138205</v>
      </c>
    </row>
    <row r="83" spans="1:47">
      <c r="A83" s="1082">
        <f>$AM83</f>
        <v>10</v>
      </c>
      <c r="B83" s="440" t="str">
        <f>$AR83</f>
        <v>008A</v>
      </c>
      <c r="C83" s="1063">
        <f>$AO83</f>
        <v>3</v>
      </c>
      <c r="D83" s="1066" t="str">
        <f>$AP83</f>
        <v>TR</v>
      </c>
      <c r="E83" s="1069" t="str">
        <f>$AQ83</f>
        <v>D15D4871</v>
      </c>
      <c r="F83" s="441" t="s">
        <v>8846</v>
      </c>
      <c r="G83" s="442">
        <v>44583</v>
      </c>
      <c r="H83" s="443">
        <v>105402</v>
      </c>
      <c r="I83" s="444">
        <v>32756</v>
      </c>
      <c r="J83" s="445" t="s">
        <v>8847</v>
      </c>
      <c r="K83" s="446">
        <v>4210</v>
      </c>
      <c r="L83" s="447">
        <v>5312</v>
      </c>
      <c r="M83" s="478">
        <v>4547</v>
      </c>
      <c r="N83" s="478">
        <v>4825</v>
      </c>
      <c r="O83" s="479">
        <v>4840</v>
      </c>
      <c r="P83" s="480">
        <v>4961</v>
      </c>
      <c r="Q83" s="447">
        <v>4871</v>
      </c>
      <c r="R83" s="447">
        <v>5721</v>
      </c>
      <c r="S83" s="447">
        <v>2916</v>
      </c>
      <c r="T83" s="447">
        <v>4666</v>
      </c>
      <c r="U83" s="447">
        <v>6182</v>
      </c>
      <c r="V83" s="448">
        <v>6747</v>
      </c>
      <c r="W83" s="452">
        <f t="shared" ref="W83:AH83" si="55">K83+2000</f>
        <v>6210</v>
      </c>
      <c r="X83" s="452">
        <f t="shared" si="55"/>
        <v>7312</v>
      </c>
      <c r="Y83" s="452">
        <f t="shared" si="55"/>
        <v>6547</v>
      </c>
      <c r="Z83" s="452">
        <f t="shared" si="55"/>
        <v>6825</v>
      </c>
      <c r="AA83" s="452">
        <f t="shared" si="55"/>
        <v>6840</v>
      </c>
      <c r="AB83" s="452">
        <f t="shared" si="55"/>
        <v>6961</v>
      </c>
      <c r="AC83" s="452">
        <f t="shared" si="55"/>
        <v>6871</v>
      </c>
      <c r="AD83" s="452">
        <f t="shared" si="55"/>
        <v>7721</v>
      </c>
      <c r="AE83" s="452">
        <f t="shared" si="55"/>
        <v>4916</v>
      </c>
      <c r="AF83" s="452">
        <f t="shared" si="55"/>
        <v>6666</v>
      </c>
      <c r="AG83" s="452">
        <f t="shared" si="55"/>
        <v>8182</v>
      </c>
      <c r="AH83" s="452">
        <f t="shared" si="55"/>
        <v>8747</v>
      </c>
      <c r="AM83" s="367">
        <v>10</v>
      </c>
      <c r="AN83" s="367" t="s">
        <v>1259</v>
      </c>
      <c r="AO83" s="367">
        <v>3</v>
      </c>
      <c r="AP83" s="367" t="s">
        <v>8859</v>
      </c>
      <c r="AQ83" s="367" t="s">
        <v>8860</v>
      </c>
      <c r="AR83" s="367" t="s">
        <v>8850</v>
      </c>
      <c r="AS83" s="367">
        <v>110000</v>
      </c>
      <c r="AT83" s="367">
        <v>160000</v>
      </c>
      <c r="AU83" s="367">
        <v>105402</v>
      </c>
    </row>
    <row r="84" spans="1:47">
      <c r="A84" s="1080"/>
      <c r="B84" s="421" t="str">
        <f>$AN83</f>
        <v>172055TA0A-T</v>
      </c>
      <c r="C84" s="1064"/>
      <c r="D84" s="1067"/>
      <c r="E84" s="1070"/>
      <c r="F84" s="422" t="s">
        <v>8851</v>
      </c>
      <c r="G84" s="423"/>
      <c r="H84" s="424">
        <v>110000</v>
      </c>
      <c r="I84" s="425">
        <v>26795</v>
      </c>
      <c r="J84" s="426" t="s">
        <v>8853</v>
      </c>
      <c r="K84" s="427">
        <v>2210</v>
      </c>
      <c r="L84" s="428">
        <v>339</v>
      </c>
      <c r="M84" s="472">
        <v>2461</v>
      </c>
      <c r="N84" s="472">
        <v>2889</v>
      </c>
      <c r="O84" s="473">
        <v>2409</v>
      </c>
      <c r="P84" s="474">
        <v>3208</v>
      </c>
      <c r="Q84" s="428">
        <v>1886</v>
      </c>
      <c r="R84" s="428">
        <v>2336</v>
      </c>
      <c r="S84" s="428">
        <v>2738</v>
      </c>
      <c r="T84" s="428">
        <v>4240</v>
      </c>
      <c r="U84" s="428">
        <v>4082</v>
      </c>
      <c r="V84" s="429">
        <v>3959</v>
      </c>
      <c r="W84" s="430">
        <f>H83+K84</f>
        <v>107612</v>
      </c>
      <c r="X84" s="430">
        <f t="shared" ref="X84:AH84" si="56">W84+L84</f>
        <v>107951</v>
      </c>
      <c r="Y84" s="430">
        <f t="shared" si="56"/>
        <v>110412</v>
      </c>
      <c r="Z84" s="430">
        <f t="shared" si="56"/>
        <v>113301</v>
      </c>
      <c r="AA84" s="430">
        <f t="shared" si="56"/>
        <v>115710</v>
      </c>
      <c r="AB84" s="430">
        <f t="shared" si="56"/>
        <v>118918</v>
      </c>
      <c r="AC84" s="430">
        <f t="shared" si="56"/>
        <v>120804</v>
      </c>
      <c r="AD84" s="430">
        <f t="shared" si="56"/>
        <v>123140</v>
      </c>
      <c r="AE84" s="430">
        <f t="shared" si="56"/>
        <v>125878</v>
      </c>
      <c r="AF84" s="430">
        <f t="shared" si="56"/>
        <v>130118</v>
      </c>
      <c r="AG84" s="430">
        <f t="shared" si="56"/>
        <v>134200</v>
      </c>
      <c r="AH84" s="430">
        <f t="shared" si="56"/>
        <v>138159</v>
      </c>
    </row>
    <row r="85" spans="1:47">
      <c r="A85" s="1081"/>
      <c r="B85" s="431"/>
      <c r="C85" s="1065"/>
      <c r="D85" s="1068"/>
      <c r="E85" s="1071"/>
      <c r="F85" s="432" t="s">
        <v>8854</v>
      </c>
      <c r="G85" s="433" t="s">
        <v>8852</v>
      </c>
      <c r="H85" s="434">
        <v>160000</v>
      </c>
      <c r="I85" s="435">
        <f>I84-I83</f>
        <v>-5961</v>
      </c>
      <c r="J85" s="436" t="s">
        <v>8855</v>
      </c>
      <c r="K85" s="437">
        <f>H83+K84</f>
        <v>107612</v>
      </c>
      <c r="L85" s="438">
        <f>K85+L84</f>
        <v>107951</v>
      </c>
      <c r="M85" s="449">
        <f>L85+M84</f>
        <v>110412</v>
      </c>
      <c r="N85" s="484">
        <f>M85+N84</f>
        <v>113301</v>
      </c>
      <c r="O85" s="476">
        <f>O83</f>
        <v>4840</v>
      </c>
      <c r="P85" s="477">
        <f t="shared" ref="P85:V85" si="57">IF(O85&gt;=$G85,P83,P83+O85)</f>
        <v>9801</v>
      </c>
      <c r="Q85" s="438">
        <f t="shared" si="57"/>
        <v>14672</v>
      </c>
      <c r="R85" s="438">
        <f t="shared" si="57"/>
        <v>20393</v>
      </c>
      <c r="S85" s="438">
        <f t="shared" si="57"/>
        <v>23309</v>
      </c>
      <c r="T85" s="438">
        <f t="shared" si="57"/>
        <v>27975</v>
      </c>
      <c r="U85" s="438">
        <f t="shared" si="57"/>
        <v>34157</v>
      </c>
      <c r="V85" s="485">
        <f t="shared" si="57"/>
        <v>40904</v>
      </c>
    </row>
    <row r="86" spans="1:47">
      <c r="A86" s="1082">
        <f>$AM86</f>
        <v>11</v>
      </c>
      <c r="B86" s="440" t="str">
        <f>$AR86</f>
        <v>008A</v>
      </c>
      <c r="C86" s="1063">
        <f>$AO86</f>
        <v>4</v>
      </c>
      <c r="D86" s="1066" t="str">
        <f>$AP86</f>
        <v>RST</v>
      </c>
      <c r="E86" s="1069" t="str">
        <f>$AQ86</f>
        <v>D15D4881</v>
      </c>
      <c r="F86" s="441" t="s">
        <v>8846</v>
      </c>
      <c r="G86" s="442">
        <v>44583</v>
      </c>
      <c r="H86" s="443">
        <v>105402</v>
      </c>
      <c r="I86" s="444">
        <v>32756</v>
      </c>
      <c r="J86" s="445" t="s">
        <v>8847</v>
      </c>
      <c r="K86" s="446">
        <v>2210</v>
      </c>
      <c r="L86" s="447">
        <v>3312</v>
      </c>
      <c r="M86" s="478">
        <v>2547</v>
      </c>
      <c r="N86" s="478">
        <v>2825</v>
      </c>
      <c r="O86" s="479">
        <v>2840</v>
      </c>
      <c r="P86" s="480">
        <v>2961</v>
      </c>
      <c r="Q86" s="447">
        <v>2871</v>
      </c>
      <c r="R86" s="447">
        <v>3721</v>
      </c>
      <c r="S86" s="447">
        <v>916</v>
      </c>
      <c r="T86" s="447">
        <v>2666</v>
      </c>
      <c r="U86" s="447">
        <v>4182</v>
      </c>
      <c r="V86" s="448">
        <v>4747</v>
      </c>
      <c r="AM86" s="367">
        <v>11</v>
      </c>
      <c r="AN86" s="367" t="s">
        <v>1259</v>
      </c>
      <c r="AO86" s="367">
        <v>4</v>
      </c>
      <c r="AP86" s="367" t="s">
        <v>8861</v>
      </c>
      <c r="AQ86" s="367" t="s">
        <v>8862</v>
      </c>
      <c r="AR86" s="367" t="s">
        <v>8850</v>
      </c>
      <c r="AS86" s="367">
        <v>200000</v>
      </c>
      <c r="AT86" s="367">
        <v>250000</v>
      </c>
      <c r="AU86" s="367">
        <v>105402</v>
      </c>
    </row>
    <row r="87" spans="1:47">
      <c r="A87" s="1080"/>
      <c r="B87" s="421" t="str">
        <f>$AN86</f>
        <v>172055TA0A-T</v>
      </c>
      <c r="C87" s="1064"/>
      <c r="D87" s="1067"/>
      <c r="E87" s="1070"/>
      <c r="F87" s="422" t="s">
        <v>8851</v>
      </c>
      <c r="G87" s="423">
        <v>44835</v>
      </c>
      <c r="H87" s="424">
        <v>200000</v>
      </c>
      <c r="I87" s="425">
        <v>26795</v>
      </c>
      <c r="J87" s="426" t="s">
        <v>8853</v>
      </c>
      <c r="K87" s="427">
        <v>2210</v>
      </c>
      <c r="L87" s="428">
        <v>339</v>
      </c>
      <c r="M87" s="472">
        <v>2461</v>
      </c>
      <c r="N87" s="472">
        <v>2889</v>
      </c>
      <c r="O87" s="473">
        <v>2409</v>
      </c>
      <c r="P87" s="474">
        <v>3208</v>
      </c>
      <c r="Q87" s="428">
        <v>1886</v>
      </c>
      <c r="R87" s="428">
        <v>2336</v>
      </c>
      <c r="S87" s="428">
        <v>2738</v>
      </c>
      <c r="T87" s="428">
        <v>4240</v>
      </c>
      <c r="U87" s="428">
        <v>4082</v>
      </c>
      <c r="V87" s="429">
        <v>3959</v>
      </c>
      <c r="W87" s="430">
        <f>H86+K87</f>
        <v>107612</v>
      </c>
      <c r="X87" s="430">
        <f t="shared" ref="X87:AH87" si="58">W87+L87</f>
        <v>107951</v>
      </c>
      <c r="Y87" s="430">
        <f t="shared" si="58"/>
        <v>110412</v>
      </c>
      <c r="Z87" s="430">
        <f t="shared" si="58"/>
        <v>113301</v>
      </c>
      <c r="AA87" s="430">
        <f t="shared" si="58"/>
        <v>115710</v>
      </c>
      <c r="AB87" s="430">
        <f t="shared" si="58"/>
        <v>118918</v>
      </c>
      <c r="AC87" s="430">
        <f t="shared" si="58"/>
        <v>120804</v>
      </c>
      <c r="AD87" s="430">
        <f t="shared" si="58"/>
        <v>123140</v>
      </c>
      <c r="AE87" s="430">
        <f t="shared" si="58"/>
        <v>125878</v>
      </c>
      <c r="AF87" s="430">
        <f t="shared" si="58"/>
        <v>130118</v>
      </c>
      <c r="AG87" s="430">
        <f t="shared" si="58"/>
        <v>134200</v>
      </c>
      <c r="AH87" s="430">
        <f t="shared" si="58"/>
        <v>138159</v>
      </c>
    </row>
    <row r="88" spans="1:47">
      <c r="A88" s="1081"/>
      <c r="B88" s="431"/>
      <c r="C88" s="1065"/>
      <c r="D88" s="1068"/>
      <c r="E88" s="1071"/>
      <c r="F88" s="432" t="s">
        <v>8854</v>
      </c>
      <c r="G88" s="433" t="s">
        <v>8852</v>
      </c>
      <c r="H88" s="434">
        <v>250000</v>
      </c>
      <c r="I88" s="435">
        <f>I87-I86</f>
        <v>-5961</v>
      </c>
      <c r="J88" s="436" t="s">
        <v>8855</v>
      </c>
      <c r="K88" s="437">
        <f>H86+K87</f>
        <v>107612</v>
      </c>
      <c r="L88" s="438">
        <f>K88+L87</f>
        <v>107951</v>
      </c>
      <c r="M88" s="475">
        <f>L88+M87</f>
        <v>110412</v>
      </c>
      <c r="N88" s="475">
        <f>M88+N87</f>
        <v>113301</v>
      </c>
      <c r="O88" s="476">
        <f t="shared" ref="O88:V88" si="59">IF(N88&gt;=$G88,O86,O86+N88)</f>
        <v>116141</v>
      </c>
      <c r="P88" s="486">
        <f t="shared" si="59"/>
        <v>119102</v>
      </c>
      <c r="Q88" s="487">
        <f t="shared" si="59"/>
        <v>121973</v>
      </c>
      <c r="R88" s="438">
        <f t="shared" si="59"/>
        <v>125694</v>
      </c>
      <c r="S88" s="438">
        <f t="shared" si="59"/>
        <v>126610</v>
      </c>
      <c r="T88" s="438">
        <f t="shared" si="59"/>
        <v>129276</v>
      </c>
      <c r="U88" s="438">
        <f t="shared" si="59"/>
        <v>133458</v>
      </c>
      <c r="V88" s="439">
        <f t="shared" si="59"/>
        <v>138205</v>
      </c>
    </row>
    <row r="89" spans="1:47">
      <c r="A89" s="1082">
        <f>$AM89</f>
        <v>12</v>
      </c>
      <c r="B89" s="440" t="str">
        <f>$AR89</f>
        <v>008A</v>
      </c>
      <c r="C89" s="1063">
        <f>$AO89</f>
        <v>5</v>
      </c>
      <c r="D89" s="1066" t="str">
        <f>$AP89</f>
        <v>PI-CPI</v>
      </c>
      <c r="E89" s="1069" t="str">
        <f>$AQ89</f>
        <v>D15D4891</v>
      </c>
      <c r="F89" s="441" t="s">
        <v>8846</v>
      </c>
      <c r="G89" s="442">
        <v>44583</v>
      </c>
      <c r="H89" s="443">
        <v>105402</v>
      </c>
      <c r="I89" s="444">
        <v>32756</v>
      </c>
      <c r="J89" s="445" t="s">
        <v>8847</v>
      </c>
      <c r="K89" s="446">
        <v>2210</v>
      </c>
      <c r="L89" s="447">
        <v>3312</v>
      </c>
      <c r="M89" s="478">
        <v>2547</v>
      </c>
      <c r="N89" s="478">
        <v>2825</v>
      </c>
      <c r="O89" s="479">
        <v>2840</v>
      </c>
      <c r="P89" s="480">
        <v>2961</v>
      </c>
      <c r="Q89" s="447">
        <v>2871</v>
      </c>
      <c r="R89" s="447">
        <v>3721</v>
      </c>
      <c r="S89" s="447">
        <v>916</v>
      </c>
      <c r="T89" s="447">
        <v>2666</v>
      </c>
      <c r="U89" s="447">
        <v>4182</v>
      </c>
      <c r="V89" s="448">
        <v>4747</v>
      </c>
      <c r="AM89" s="367">
        <v>12</v>
      </c>
      <c r="AN89" s="367" t="s">
        <v>1259</v>
      </c>
      <c r="AO89" s="367">
        <v>5</v>
      </c>
      <c r="AP89" s="367" t="s">
        <v>8863</v>
      </c>
      <c r="AQ89" s="367" t="s">
        <v>8864</v>
      </c>
      <c r="AR89" s="367" t="s">
        <v>8850</v>
      </c>
      <c r="AS89" s="367">
        <v>110000</v>
      </c>
      <c r="AT89" s="367">
        <v>140000</v>
      </c>
      <c r="AU89" s="367">
        <v>105402</v>
      </c>
    </row>
    <row r="90" spans="1:47">
      <c r="A90" s="1080"/>
      <c r="B90" s="421" t="str">
        <f>$AN89</f>
        <v>172055TA0A-T</v>
      </c>
      <c r="C90" s="1064"/>
      <c r="D90" s="1067"/>
      <c r="E90" s="1070"/>
      <c r="F90" s="422" t="s">
        <v>8851</v>
      </c>
      <c r="G90" s="423">
        <v>44713</v>
      </c>
      <c r="H90" s="424">
        <v>110000</v>
      </c>
      <c r="I90" s="425">
        <v>26795</v>
      </c>
      <c r="J90" s="426" t="s">
        <v>8853</v>
      </c>
      <c r="K90" s="427">
        <v>2210</v>
      </c>
      <c r="L90" s="428">
        <v>339</v>
      </c>
      <c r="M90" s="472">
        <v>2461</v>
      </c>
      <c r="N90" s="472">
        <v>2889</v>
      </c>
      <c r="O90" s="473">
        <v>2409</v>
      </c>
      <c r="P90" s="474">
        <v>3208</v>
      </c>
      <c r="Q90" s="428">
        <v>1886</v>
      </c>
      <c r="R90" s="428">
        <v>2336</v>
      </c>
      <c r="S90" s="428">
        <v>2738</v>
      </c>
      <c r="T90" s="428">
        <v>4240</v>
      </c>
      <c r="U90" s="428">
        <v>4082</v>
      </c>
      <c r="V90" s="429">
        <v>3959</v>
      </c>
      <c r="W90" s="430">
        <f>H89+K90</f>
        <v>107612</v>
      </c>
      <c r="X90" s="430">
        <f t="shared" ref="X90:AH90" si="60">IF(W90&gt;=$G91,L90,W90+L90)</f>
        <v>107951</v>
      </c>
      <c r="Y90" s="430">
        <f t="shared" si="60"/>
        <v>110412</v>
      </c>
      <c r="Z90" s="430">
        <f t="shared" si="60"/>
        <v>113301</v>
      </c>
      <c r="AA90" s="430">
        <f t="shared" si="60"/>
        <v>115710</v>
      </c>
      <c r="AB90" s="430">
        <f t="shared" si="60"/>
        <v>118918</v>
      </c>
      <c r="AC90" s="430">
        <f t="shared" si="60"/>
        <v>120804</v>
      </c>
      <c r="AD90" s="430">
        <f t="shared" si="60"/>
        <v>123140</v>
      </c>
      <c r="AE90" s="430">
        <f t="shared" si="60"/>
        <v>125878</v>
      </c>
      <c r="AF90" s="430">
        <f t="shared" si="60"/>
        <v>130118</v>
      </c>
      <c r="AG90" s="430">
        <f t="shared" si="60"/>
        <v>134200</v>
      </c>
      <c r="AH90" s="430">
        <f t="shared" si="60"/>
        <v>138159</v>
      </c>
    </row>
    <row r="91" spans="1:47">
      <c r="A91" s="1081"/>
      <c r="B91" s="431"/>
      <c r="C91" s="1065"/>
      <c r="D91" s="1068"/>
      <c r="E91" s="1071"/>
      <c r="F91" s="432" t="s">
        <v>8854</v>
      </c>
      <c r="G91" s="433" t="s">
        <v>8852</v>
      </c>
      <c r="H91" s="434">
        <v>140000</v>
      </c>
      <c r="I91" s="435">
        <f>I90-I89</f>
        <v>-5961</v>
      </c>
      <c r="J91" s="436" t="s">
        <v>8855</v>
      </c>
      <c r="K91" s="437">
        <f>H89+K90</f>
        <v>107612</v>
      </c>
      <c r="L91" s="438">
        <f>K91+L90</f>
        <v>107951</v>
      </c>
      <c r="M91" s="488">
        <f>L91+M90</f>
        <v>110412</v>
      </c>
      <c r="N91" s="475">
        <f>M91+N90</f>
        <v>113301</v>
      </c>
      <c r="O91" s="476">
        <f t="shared" ref="O91:V91" si="61">IF(N91&gt;=$G91,O89,O89+N91)</f>
        <v>116141</v>
      </c>
      <c r="P91" s="477">
        <f t="shared" si="61"/>
        <v>119102</v>
      </c>
      <c r="Q91" s="438">
        <f t="shared" si="61"/>
        <v>121973</v>
      </c>
      <c r="R91" s="438">
        <f t="shared" si="61"/>
        <v>125694</v>
      </c>
      <c r="S91" s="438">
        <f t="shared" si="61"/>
        <v>126610</v>
      </c>
      <c r="T91" s="438">
        <f t="shared" si="61"/>
        <v>129276</v>
      </c>
      <c r="U91" s="438">
        <f t="shared" si="61"/>
        <v>133458</v>
      </c>
      <c r="V91" s="485">
        <f t="shared" si="61"/>
        <v>138205</v>
      </c>
    </row>
    <row r="92" spans="1:47">
      <c r="A92" s="1082">
        <f>$AM92</f>
        <v>13</v>
      </c>
      <c r="B92" s="440" t="str">
        <f>$AR92</f>
        <v>008A</v>
      </c>
      <c r="C92" s="1063">
        <f>$AO92</f>
        <v>0</v>
      </c>
      <c r="D92" s="1066" t="str">
        <f>$AP92</f>
        <v>BL-PI</v>
      </c>
      <c r="E92" s="1069" t="str">
        <f>$AQ92</f>
        <v>D15D3034</v>
      </c>
      <c r="F92" s="441" t="s">
        <v>8846</v>
      </c>
      <c r="G92" s="442">
        <v>44583</v>
      </c>
      <c r="H92" s="443">
        <v>105402</v>
      </c>
      <c r="I92" s="444">
        <v>32756</v>
      </c>
      <c r="J92" s="445" t="s">
        <v>8847</v>
      </c>
      <c r="K92" s="446">
        <v>2210</v>
      </c>
      <c r="L92" s="447">
        <v>3312</v>
      </c>
      <c r="M92" s="478">
        <v>2547</v>
      </c>
      <c r="N92" s="478">
        <v>2825</v>
      </c>
      <c r="O92" s="479">
        <v>2840</v>
      </c>
      <c r="P92" s="480">
        <v>2961</v>
      </c>
      <c r="Q92" s="447">
        <v>2871</v>
      </c>
      <c r="R92" s="447">
        <v>3721</v>
      </c>
      <c r="S92" s="447">
        <v>916</v>
      </c>
      <c r="T92" s="447">
        <v>2666</v>
      </c>
      <c r="U92" s="447">
        <v>4182</v>
      </c>
      <c r="V92" s="448">
        <v>4747</v>
      </c>
      <c r="AM92" s="367">
        <v>13</v>
      </c>
      <c r="AN92" s="367" t="s">
        <v>1441</v>
      </c>
      <c r="AO92" s="367">
        <v>0</v>
      </c>
      <c r="AP92" s="367" t="s">
        <v>8869</v>
      </c>
      <c r="AQ92" s="367" t="s">
        <v>8870</v>
      </c>
      <c r="AR92" s="367" t="s">
        <v>8850</v>
      </c>
      <c r="AS92" s="367">
        <v>110000</v>
      </c>
      <c r="AT92" s="367">
        <v>160000</v>
      </c>
      <c r="AU92" s="367">
        <v>202602</v>
      </c>
    </row>
    <row r="93" spans="1:47">
      <c r="A93" s="1080"/>
      <c r="B93" s="421" t="str">
        <f>$AN92</f>
        <v>625225TA0A</v>
      </c>
      <c r="C93" s="1064"/>
      <c r="D93" s="1067"/>
      <c r="E93" s="1070"/>
      <c r="F93" s="422" t="s">
        <v>8851</v>
      </c>
      <c r="G93" s="423" t="s">
        <v>8852</v>
      </c>
      <c r="H93" s="424">
        <v>110000</v>
      </c>
      <c r="I93" s="425">
        <v>26795</v>
      </c>
      <c r="J93" s="426" t="s">
        <v>8853</v>
      </c>
      <c r="K93" s="427">
        <v>2210</v>
      </c>
      <c r="L93" s="428">
        <v>339</v>
      </c>
      <c r="M93" s="472">
        <v>2461</v>
      </c>
      <c r="N93" s="472">
        <v>2889</v>
      </c>
      <c r="O93" s="473">
        <v>2409</v>
      </c>
      <c r="P93" s="474">
        <v>3208</v>
      </c>
      <c r="Q93" s="428">
        <v>1886</v>
      </c>
      <c r="R93" s="428">
        <v>2336</v>
      </c>
      <c r="S93" s="428">
        <v>2738</v>
      </c>
      <c r="T93" s="428">
        <v>4240</v>
      </c>
      <c r="U93" s="428">
        <v>4082</v>
      </c>
      <c r="V93" s="429">
        <v>3959</v>
      </c>
      <c r="W93" s="430">
        <f>H92+K93</f>
        <v>107612</v>
      </c>
      <c r="X93" s="430">
        <f t="shared" ref="X93:AH93" si="62">W93+L93</f>
        <v>107951</v>
      </c>
      <c r="Y93" s="430">
        <f t="shared" si="62"/>
        <v>110412</v>
      </c>
      <c r="Z93" s="430">
        <f t="shared" si="62"/>
        <v>113301</v>
      </c>
      <c r="AA93" s="430">
        <f t="shared" si="62"/>
        <v>115710</v>
      </c>
      <c r="AB93" s="430">
        <f t="shared" si="62"/>
        <v>118918</v>
      </c>
      <c r="AC93" s="430">
        <f t="shared" si="62"/>
        <v>120804</v>
      </c>
      <c r="AD93" s="430">
        <f t="shared" si="62"/>
        <v>123140</v>
      </c>
      <c r="AE93" s="430">
        <f t="shared" si="62"/>
        <v>125878</v>
      </c>
      <c r="AF93" s="430">
        <f t="shared" si="62"/>
        <v>130118</v>
      </c>
      <c r="AG93" s="430">
        <f t="shared" si="62"/>
        <v>134200</v>
      </c>
      <c r="AH93" s="430">
        <f t="shared" si="62"/>
        <v>138159</v>
      </c>
    </row>
    <row r="94" spans="1:47">
      <c r="A94" s="1081"/>
      <c r="B94" s="431"/>
      <c r="C94" s="1065"/>
      <c r="D94" s="1068"/>
      <c r="E94" s="1071"/>
      <c r="F94" s="432" t="s">
        <v>8854</v>
      </c>
      <c r="G94" s="433" t="s">
        <v>8852</v>
      </c>
      <c r="H94" s="434">
        <v>160000</v>
      </c>
      <c r="I94" s="435">
        <f>I93-I92</f>
        <v>-5961</v>
      </c>
      <c r="J94" s="436" t="s">
        <v>8855</v>
      </c>
      <c r="K94" s="456">
        <f>H92+K93</f>
        <v>107612</v>
      </c>
      <c r="L94" s="489">
        <f>K94+L93</f>
        <v>107951</v>
      </c>
      <c r="M94" s="475">
        <f>M93</f>
        <v>2461</v>
      </c>
      <c r="N94" s="475">
        <f>M94+N93</f>
        <v>5350</v>
      </c>
      <c r="O94" s="476">
        <f t="shared" ref="O94:V94" si="63">IF(N94&gt;=$G94,O92,O92+N94)</f>
        <v>8190</v>
      </c>
      <c r="P94" s="477">
        <f t="shared" si="63"/>
        <v>11151</v>
      </c>
      <c r="Q94" s="438">
        <f t="shared" si="63"/>
        <v>14022</v>
      </c>
      <c r="R94" s="438">
        <f t="shared" si="63"/>
        <v>17743</v>
      </c>
      <c r="S94" s="438">
        <f t="shared" si="63"/>
        <v>18659</v>
      </c>
      <c r="T94" s="438">
        <f t="shared" si="63"/>
        <v>21325</v>
      </c>
      <c r="U94" s="438">
        <f t="shared" si="63"/>
        <v>25507</v>
      </c>
      <c r="V94" s="439">
        <f t="shared" si="63"/>
        <v>30254</v>
      </c>
    </row>
    <row r="95" spans="1:47">
      <c r="A95" s="1082">
        <f>$AM95</f>
        <v>14</v>
      </c>
      <c r="B95" s="440" t="str">
        <f>$AR95</f>
        <v>008A</v>
      </c>
      <c r="C95" s="1063">
        <f>$AO95</f>
        <v>1</v>
      </c>
      <c r="D95" s="1066" t="str">
        <f>$AP95</f>
        <v>1FO</v>
      </c>
      <c r="E95" s="1069" t="str">
        <f>$AQ95</f>
        <v>D15D3044</v>
      </c>
      <c r="F95" s="441" t="s">
        <v>8846</v>
      </c>
      <c r="G95" s="442">
        <v>44583</v>
      </c>
      <c r="H95" s="443">
        <v>105402</v>
      </c>
      <c r="I95" s="444">
        <v>32756</v>
      </c>
      <c r="J95" s="445" t="s">
        <v>8847</v>
      </c>
      <c r="K95" s="446">
        <v>2210</v>
      </c>
      <c r="L95" s="447">
        <v>3312</v>
      </c>
      <c r="M95" s="478">
        <v>2547</v>
      </c>
      <c r="N95" s="478">
        <v>2825</v>
      </c>
      <c r="O95" s="479">
        <v>2840</v>
      </c>
      <c r="P95" s="480">
        <v>2961</v>
      </c>
      <c r="Q95" s="447">
        <v>2871</v>
      </c>
      <c r="R95" s="447">
        <v>3721</v>
      </c>
      <c r="S95" s="447">
        <v>916</v>
      </c>
      <c r="T95" s="447">
        <v>2666</v>
      </c>
      <c r="U95" s="447">
        <v>4182</v>
      </c>
      <c r="V95" s="448">
        <v>4747</v>
      </c>
      <c r="AM95" s="367">
        <v>14</v>
      </c>
      <c r="AN95" s="367" t="s">
        <v>1441</v>
      </c>
      <c r="AO95" s="367">
        <v>1</v>
      </c>
      <c r="AP95" s="367" t="s">
        <v>8872</v>
      </c>
      <c r="AQ95" s="367" t="s">
        <v>8873</v>
      </c>
      <c r="AR95" s="367" t="s">
        <v>8850</v>
      </c>
      <c r="AS95" s="367">
        <v>200000</v>
      </c>
      <c r="AT95" s="367">
        <v>250000</v>
      </c>
      <c r="AU95" s="367">
        <v>214718</v>
      </c>
    </row>
    <row r="96" spans="1:47">
      <c r="A96" s="1080"/>
      <c r="B96" s="421" t="str">
        <f>$AN95</f>
        <v>625225TA0A</v>
      </c>
      <c r="C96" s="1064"/>
      <c r="D96" s="1067"/>
      <c r="E96" s="1070"/>
      <c r="F96" s="422" t="s">
        <v>8851</v>
      </c>
      <c r="G96" s="423">
        <v>44673</v>
      </c>
      <c r="H96" s="424">
        <v>200000</v>
      </c>
      <c r="I96" s="425">
        <v>26795</v>
      </c>
      <c r="J96" s="426" t="s">
        <v>8853</v>
      </c>
      <c r="K96" s="427">
        <v>2210</v>
      </c>
      <c r="L96" s="428">
        <v>339</v>
      </c>
      <c r="M96" s="472">
        <v>2461</v>
      </c>
      <c r="N96" s="472">
        <v>2889</v>
      </c>
      <c r="O96" s="473">
        <v>2409</v>
      </c>
      <c r="P96" s="474">
        <v>3208</v>
      </c>
      <c r="Q96" s="428">
        <v>1886</v>
      </c>
      <c r="R96" s="428">
        <v>2336</v>
      </c>
      <c r="S96" s="428">
        <v>2738</v>
      </c>
      <c r="T96" s="428">
        <v>4240</v>
      </c>
      <c r="U96" s="428">
        <v>4082</v>
      </c>
      <c r="V96" s="429">
        <v>3959</v>
      </c>
      <c r="W96" s="430">
        <f>H95+K96</f>
        <v>107612</v>
      </c>
      <c r="X96" s="430">
        <f t="shared" ref="X96:AH96" si="64">W96+L96</f>
        <v>107951</v>
      </c>
      <c r="Y96" s="430">
        <f t="shared" si="64"/>
        <v>110412</v>
      </c>
      <c r="Z96" s="430">
        <f t="shared" si="64"/>
        <v>113301</v>
      </c>
      <c r="AA96" s="430">
        <f t="shared" si="64"/>
        <v>115710</v>
      </c>
      <c r="AB96" s="430">
        <f t="shared" si="64"/>
        <v>118918</v>
      </c>
      <c r="AC96" s="430">
        <f t="shared" si="64"/>
        <v>120804</v>
      </c>
      <c r="AD96" s="430">
        <f t="shared" si="64"/>
        <v>123140</v>
      </c>
      <c r="AE96" s="430">
        <f t="shared" si="64"/>
        <v>125878</v>
      </c>
      <c r="AF96" s="430">
        <f t="shared" si="64"/>
        <v>130118</v>
      </c>
      <c r="AG96" s="430">
        <f t="shared" si="64"/>
        <v>134200</v>
      </c>
      <c r="AH96" s="430">
        <f t="shared" si="64"/>
        <v>138159</v>
      </c>
    </row>
    <row r="97" spans="1:47">
      <c r="A97" s="1081"/>
      <c r="B97" s="431"/>
      <c r="C97" s="1065"/>
      <c r="D97" s="1068"/>
      <c r="E97" s="1071"/>
      <c r="F97" s="432" t="s">
        <v>8854</v>
      </c>
      <c r="G97" s="433" t="s">
        <v>8852</v>
      </c>
      <c r="H97" s="434">
        <v>250000</v>
      </c>
      <c r="I97" s="435">
        <f>I96-I95</f>
        <v>-5961</v>
      </c>
      <c r="J97" s="436" t="s">
        <v>8855</v>
      </c>
      <c r="K97" s="457">
        <f>H95+K96</f>
        <v>107612</v>
      </c>
      <c r="L97" s="438">
        <f>K97+L96</f>
        <v>107951</v>
      </c>
      <c r="M97" s="475">
        <f>L97+M96</f>
        <v>110412</v>
      </c>
      <c r="N97" s="475">
        <f>M97+N96</f>
        <v>113301</v>
      </c>
      <c r="O97" s="476">
        <f t="shared" ref="O97:V97" si="65">IF(N97&gt;=$G97,O95,O95+N97)</f>
        <v>116141</v>
      </c>
      <c r="P97" s="477">
        <f t="shared" si="65"/>
        <v>119102</v>
      </c>
      <c r="Q97" s="438">
        <f t="shared" si="65"/>
        <v>121973</v>
      </c>
      <c r="R97" s="438">
        <f t="shared" si="65"/>
        <v>125694</v>
      </c>
      <c r="S97" s="438">
        <f t="shared" si="65"/>
        <v>126610</v>
      </c>
      <c r="T97" s="438">
        <f t="shared" si="65"/>
        <v>129276</v>
      </c>
      <c r="U97" s="438">
        <f t="shared" si="65"/>
        <v>133458</v>
      </c>
      <c r="V97" s="485">
        <f t="shared" si="65"/>
        <v>138205</v>
      </c>
    </row>
    <row r="98" spans="1:47">
      <c r="A98" s="1082">
        <f>$AM98</f>
        <v>15</v>
      </c>
      <c r="B98" s="440" t="str">
        <f>$AR98</f>
        <v>008A</v>
      </c>
      <c r="C98" s="1063">
        <f>$AO98</f>
        <v>2</v>
      </c>
      <c r="D98" s="1066" t="str">
        <f>$AP98</f>
        <v>2FO</v>
      </c>
      <c r="E98" s="1069" t="str">
        <f>$AQ98</f>
        <v>D15D3054</v>
      </c>
      <c r="F98" s="441" t="s">
        <v>8846</v>
      </c>
      <c r="G98" s="442">
        <v>44583</v>
      </c>
      <c r="H98" s="443">
        <v>105402</v>
      </c>
      <c r="I98" s="444">
        <v>32756</v>
      </c>
      <c r="J98" s="445" t="s">
        <v>8847</v>
      </c>
      <c r="K98" s="446">
        <v>2210</v>
      </c>
      <c r="L98" s="447">
        <v>3312</v>
      </c>
      <c r="M98" s="478">
        <v>2547</v>
      </c>
      <c r="N98" s="478">
        <v>2825</v>
      </c>
      <c r="O98" s="479">
        <v>2840</v>
      </c>
      <c r="P98" s="480">
        <v>2961</v>
      </c>
      <c r="Q98" s="447">
        <v>2871</v>
      </c>
      <c r="R98" s="447">
        <v>3721</v>
      </c>
      <c r="S98" s="447">
        <v>916</v>
      </c>
      <c r="T98" s="447">
        <v>2666</v>
      </c>
      <c r="U98" s="447">
        <v>4182</v>
      </c>
      <c r="V98" s="448">
        <v>4747</v>
      </c>
      <c r="AM98" s="367">
        <v>15</v>
      </c>
      <c r="AN98" s="367" t="s">
        <v>1441</v>
      </c>
      <c r="AO98" s="367">
        <v>2</v>
      </c>
      <c r="AP98" s="367" t="s">
        <v>8874</v>
      </c>
      <c r="AQ98" s="367" t="s">
        <v>8875</v>
      </c>
      <c r="AR98" s="367" t="s">
        <v>8850</v>
      </c>
      <c r="AS98" s="367">
        <v>200000</v>
      </c>
      <c r="AT98" s="367">
        <v>250000</v>
      </c>
      <c r="AU98" s="367">
        <v>214718</v>
      </c>
    </row>
    <row r="99" spans="1:47">
      <c r="A99" s="1080"/>
      <c r="B99" s="421" t="str">
        <f>$AN98</f>
        <v>625225TA0A</v>
      </c>
      <c r="C99" s="1064"/>
      <c r="D99" s="1067"/>
      <c r="E99" s="1070"/>
      <c r="F99" s="422" t="s">
        <v>8851</v>
      </c>
      <c r="G99" s="423">
        <v>44673</v>
      </c>
      <c r="H99" s="424">
        <v>200000</v>
      </c>
      <c r="I99" s="425">
        <v>26795</v>
      </c>
      <c r="J99" s="426" t="s">
        <v>8853</v>
      </c>
      <c r="K99" s="427">
        <v>2210</v>
      </c>
      <c r="L99" s="428">
        <v>339</v>
      </c>
      <c r="M99" s="472">
        <v>2461</v>
      </c>
      <c r="N99" s="472">
        <v>2889</v>
      </c>
      <c r="O99" s="473">
        <v>2409</v>
      </c>
      <c r="P99" s="474">
        <v>3208</v>
      </c>
      <c r="Q99" s="428">
        <v>1886</v>
      </c>
      <c r="R99" s="428">
        <v>2336</v>
      </c>
      <c r="S99" s="428">
        <v>2738</v>
      </c>
      <c r="T99" s="428">
        <v>4240</v>
      </c>
      <c r="U99" s="428">
        <v>4082</v>
      </c>
      <c r="V99" s="429">
        <v>3959</v>
      </c>
      <c r="W99" s="430">
        <f>H98+K99</f>
        <v>107612</v>
      </c>
      <c r="X99" s="430">
        <f t="shared" ref="X99:AH99" si="66">W99+L99</f>
        <v>107951</v>
      </c>
      <c r="Y99" s="430">
        <f t="shared" si="66"/>
        <v>110412</v>
      </c>
      <c r="Z99" s="430">
        <f t="shared" si="66"/>
        <v>113301</v>
      </c>
      <c r="AA99" s="430">
        <f t="shared" si="66"/>
        <v>115710</v>
      </c>
      <c r="AB99" s="430">
        <f t="shared" si="66"/>
        <v>118918</v>
      </c>
      <c r="AC99" s="430">
        <f t="shared" si="66"/>
        <v>120804</v>
      </c>
      <c r="AD99" s="430">
        <f t="shared" si="66"/>
        <v>123140</v>
      </c>
      <c r="AE99" s="430">
        <f t="shared" si="66"/>
        <v>125878</v>
      </c>
      <c r="AF99" s="430">
        <f t="shared" si="66"/>
        <v>130118</v>
      </c>
      <c r="AG99" s="430">
        <f t="shared" si="66"/>
        <v>134200</v>
      </c>
      <c r="AH99" s="430">
        <f t="shared" si="66"/>
        <v>138159</v>
      </c>
    </row>
    <row r="100" spans="1:47">
      <c r="A100" s="1081"/>
      <c r="B100" s="431"/>
      <c r="C100" s="1065"/>
      <c r="D100" s="1068"/>
      <c r="E100" s="1071"/>
      <c r="F100" s="432" t="s">
        <v>8854</v>
      </c>
      <c r="G100" s="433" t="s">
        <v>8852</v>
      </c>
      <c r="H100" s="434">
        <v>250000</v>
      </c>
      <c r="I100" s="435">
        <f>I99-I98</f>
        <v>-5961</v>
      </c>
      <c r="J100" s="436" t="s">
        <v>8855</v>
      </c>
      <c r="K100" s="457">
        <f>H98+K99</f>
        <v>107612</v>
      </c>
      <c r="L100" s="438">
        <f>K100+L99</f>
        <v>107951</v>
      </c>
      <c r="M100" s="475">
        <f>L100+M99</f>
        <v>110412</v>
      </c>
      <c r="N100" s="475">
        <f>M100+N99</f>
        <v>113301</v>
      </c>
      <c r="O100" s="476">
        <f t="shared" ref="O100:V100" si="67">IF(N100&gt;=$G100,O98,O98+N100)</f>
        <v>116141</v>
      </c>
      <c r="P100" s="477">
        <f t="shared" si="67"/>
        <v>119102</v>
      </c>
      <c r="Q100" s="438">
        <f t="shared" si="67"/>
        <v>121973</v>
      </c>
      <c r="R100" s="438">
        <f t="shared" si="67"/>
        <v>125694</v>
      </c>
      <c r="S100" s="438">
        <f t="shared" si="67"/>
        <v>126610</v>
      </c>
      <c r="T100" s="438">
        <f t="shared" si="67"/>
        <v>129276</v>
      </c>
      <c r="U100" s="438">
        <f t="shared" si="67"/>
        <v>133458</v>
      </c>
      <c r="V100" s="485">
        <f t="shared" si="67"/>
        <v>138205</v>
      </c>
    </row>
    <row r="101" spans="1:47">
      <c r="A101" s="1082">
        <f>$AM101</f>
        <v>16</v>
      </c>
      <c r="B101" s="440" t="str">
        <f>$AR101</f>
        <v>008A</v>
      </c>
      <c r="C101" s="1063">
        <f>$AO101</f>
        <v>3</v>
      </c>
      <c r="D101" s="1066" t="str">
        <f>$AP101</f>
        <v>CRST</v>
      </c>
      <c r="E101" s="1069" t="str">
        <f>$AQ101</f>
        <v>D15D3064</v>
      </c>
      <c r="F101" s="441" t="s">
        <v>8846</v>
      </c>
      <c r="G101" s="442">
        <v>44583</v>
      </c>
      <c r="H101" s="443">
        <v>105402</v>
      </c>
      <c r="I101" s="444">
        <v>32756</v>
      </c>
      <c r="J101" s="445" t="s">
        <v>8847</v>
      </c>
      <c r="K101" s="446">
        <v>2210</v>
      </c>
      <c r="L101" s="447">
        <v>3312</v>
      </c>
      <c r="M101" s="478">
        <v>2547</v>
      </c>
      <c r="N101" s="478">
        <v>2825</v>
      </c>
      <c r="O101" s="479">
        <v>2840</v>
      </c>
      <c r="P101" s="480">
        <v>2961</v>
      </c>
      <c r="Q101" s="447">
        <v>2871</v>
      </c>
      <c r="R101" s="447">
        <v>3721</v>
      </c>
      <c r="S101" s="447">
        <v>916</v>
      </c>
      <c r="T101" s="447">
        <v>2666</v>
      </c>
      <c r="U101" s="447">
        <v>4182</v>
      </c>
      <c r="V101" s="448">
        <v>4747</v>
      </c>
      <c r="AM101" s="367">
        <v>16</v>
      </c>
      <c r="AN101" s="367" t="s">
        <v>1441</v>
      </c>
      <c r="AO101" s="367">
        <v>3</v>
      </c>
      <c r="AP101" s="367" t="s">
        <v>8876</v>
      </c>
      <c r="AQ101" s="367" t="s">
        <v>8877</v>
      </c>
      <c r="AR101" s="367" t="s">
        <v>8850</v>
      </c>
      <c r="AS101" s="367">
        <v>200000</v>
      </c>
      <c r="AT101" s="367">
        <v>250000</v>
      </c>
      <c r="AU101" s="367">
        <v>52290</v>
      </c>
    </row>
    <row r="102" spans="1:47">
      <c r="A102" s="1080"/>
      <c r="B102" s="421" t="str">
        <f>$AN101</f>
        <v>625225TA0A</v>
      </c>
      <c r="C102" s="1064"/>
      <c r="D102" s="1067"/>
      <c r="E102" s="1070"/>
      <c r="F102" s="422" t="s">
        <v>8851</v>
      </c>
      <c r="G102" s="423" t="s">
        <v>8852</v>
      </c>
      <c r="H102" s="424">
        <v>110000</v>
      </c>
      <c r="I102" s="425">
        <v>26795</v>
      </c>
      <c r="J102" s="426" t="s">
        <v>8853</v>
      </c>
      <c r="K102" s="427">
        <v>2210</v>
      </c>
      <c r="L102" s="428">
        <v>339</v>
      </c>
      <c r="M102" s="472">
        <v>2461</v>
      </c>
      <c r="N102" s="472">
        <v>2889</v>
      </c>
      <c r="O102" s="473">
        <v>2409</v>
      </c>
      <c r="P102" s="474">
        <v>3208</v>
      </c>
      <c r="Q102" s="428">
        <v>1886</v>
      </c>
      <c r="R102" s="428">
        <v>2336</v>
      </c>
      <c r="S102" s="428">
        <v>2738</v>
      </c>
      <c r="T102" s="428">
        <v>4240</v>
      </c>
      <c r="U102" s="428">
        <v>4082</v>
      </c>
      <c r="V102" s="429">
        <v>3959</v>
      </c>
      <c r="W102" s="430">
        <f>H101+K102</f>
        <v>107612</v>
      </c>
      <c r="X102" s="430">
        <f t="shared" ref="X102:AH102" si="68">W102+L102</f>
        <v>107951</v>
      </c>
      <c r="Y102" s="430">
        <f t="shared" si="68"/>
        <v>110412</v>
      </c>
      <c r="Z102" s="430">
        <f t="shared" si="68"/>
        <v>113301</v>
      </c>
      <c r="AA102" s="430">
        <f t="shared" si="68"/>
        <v>115710</v>
      </c>
      <c r="AB102" s="430">
        <f t="shared" si="68"/>
        <v>118918</v>
      </c>
      <c r="AC102" s="430">
        <f t="shared" si="68"/>
        <v>120804</v>
      </c>
      <c r="AD102" s="430">
        <f t="shared" si="68"/>
        <v>123140</v>
      </c>
      <c r="AE102" s="430">
        <f t="shared" si="68"/>
        <v>125878</v>
      </c>
      <c r="AF102" s="430">
        <f t="shared" si="68"/>
        <v>130118</v>
      </c>
      <c r="AG102" s="430">
        <f t="shared" si="68"/>
        <v>134200</v>
      </c>
      <c r="AH102" s="430">
        <f t="shared" si="68"/>
        <v>138159</v>
      </c>
    </row>
    <row r="103" spans="1:47">
      <c r="A103" s="1081"/>
      <c r="B103" s="431"/>
      <c r="C103" s="1065"/>
      <c r="D103" s="1068"/>
      <c r="E103" s="1071"/>
      <c r="F103" s="432" t="s">
        <v>8854</v>
      </c>
      <c r="G103" s="433">
        <v>44796</v>
      </c>
      <c r="H103" s="434">
        <v>130000</v>
      </c>
      <c r="I103" s="435">
        <f>I102-I101</f>
        <v>-5961</v>
      </c>
      <c r="J103" s="436" t="s">
        <v>8855</v>
      </c>
      <c r="K103" s="456">
        <f>H101+K102</f>
        <v>107612</v>
      </c>
      <c r="L103" s="438">
        <f>K103+L102</f>
        <v>107951</v>
      </c>
      <c r="M103" s="475">
        <f>L103+M102</f>
        <v>110412</v>
      </c>
      <c r="N103" s="475">
        <f>M103+N102</f>
        <v>113301</v>
      </c>
      <c r="O103" s="490">
        <f>N103+O102</f>
        <v>115710</v>
      </c>
      <c r="P103" s="477">
        <f t="shared" ref="P103:V103" si="69">IF(O103&gt;=$G103,P101,P101+O103)</f>
        <v>2961</v>
      </c>
      <c r="Q103" s="438">
        <f t="shared" si="69"/>
        <v>5832</v>
      </c>
      <c r="R103" s="438">
        <f t="shared" si="69"/>
        <v>9553</v>
      </c>
      <c r="S103" s="438">
        <f t="shared" si="69"/>
        <v>10469</v>
      </c>
      <c r="T103" s="438">
        <f t="shared" si="69"/>
        <v>13135</v>
      </c>
      <c r="U103" s="438">
        <f t="shared" si="69"/>
        <v>17317</v>
      </c>
      <c r="V103" s="439">
        <f t="shared" si="69"/>
        <v>22064</v>
      </c>
    </row>
    <row r="104" spans="1:47">
      <c r="A104" s="1082">
        <f>$AM104</f>
        <v>17</v>
      </c>
      <c r="B104" s="440" t="str">
        <f>$AR104</f>
        <v>008A</v>
      </c>
      <c r="C104" s="1063">
        <f>$AO104</f>
        <v>4</v>
      </c>
      <c r="D104" s="1066" t="str">
        <f>$AP104</f>
        <v>PI</v>
      </c>
      <c r="E104" s="1069" t="str">
        <f>$AQ104</f>
        <v>D17D0874</v>
      </c>
      <c r="F104" s="441" t="s">
        <v>8846</v>
      </c>
      <c r="G104" s="442">
        <v>44583</v>
      </c>
      <c r="H104" s="443">
        <v>105402</v>
      </c>
      <c r="I104" s="444">
        <v>32756</v>
      </c>
      <c r="J104" s="445" t="s">
        <v>8847</v>
      </c>
      <c r="K104" s="446">
        <v>2210</v>
      </c>
      <c r="L104" s="447">
        <v>3312</v>
      </c>
      <c r="M104" s="478">
        <v>2547</v>
      </c>
      <c r="N104" s="478">
        <v>2825</v>
      </c>
      <c r="O104" s="479">
        <v>2840</v>
      </c>
      <c r="P104" s="480">
        <v>2961</v>
      </c>
      <c r="Q104" s="447">
        <v>2871</v>
      </c>
      <c r="R104" s="447">
        <v>3721</v>
      </c>
      <c r="S104" s="447">
        <v>916</v>
      </c>
      <c r="T104" s="447">
        <v>2666</v>
      </c>
      <c r="U104" s="447">
        <v>4182</v>
      </c>
      <c r="V104" s="448">
        <v>4747</v>
      </c>
      <c r="AM104" s="367">
        <v>17</v>
      </c>
      <c r="AN104" s="367" t="s">
        <v>1441</v>
      </c>
      <c r="AO104" s="367">
        <v>4</v>
      </c>
      <c r="AP104" s="367" t="s">
        <v>8878</v>
      </c>
      <c r="AQ104" s="367" t="s">
        <v>8879</v>
      </c>
      <c r="AR104" s="367" t="s">
        <v>8850</v>
      </c>
      <c r="AS104" s="367">
        <v>110000</v>
      </c>
      <c r="AT104" s="367">
        <v>160000</v>
      </c>
      <c r="AU104" s="367">
        <v>214718</v>
      </c>
    </row>
    <row r="105" spans="1:47">
      <c r="A105" s="1080"/>
      <c r="B105" s="421" t="str">
        <f>$AN104</f>
        <v>625225TA0A</v>
      </c>
      <c r="C105" s="1064"/>
      <c r="D105" s="1067"/>
      <c r="E105" s="1070"/>
      <c r="F105" s="422" t="s">
        <v>8851</v>
      </c>
      <c r="G105" s="423" t="s">
        <v>8852</v>
      </c>
      <c r="H105" s="424">
        <v>110000</v>
      </c>
      <c r="I105" s="425">
        <v>26795</v>
      </c>
      <c r="J105" s="426" t="s">
        <v>8853</v>
      </c>
      <c r="K105" s="427">
        <v>2210</v>
      </c>
      <c r="L105" s="428">
        <v>339</v>
      </c>
      <c r="M105" s="472">
        <v>2461</v>
      </c>
      <c r="N105" s="472">
        <v>2889</v>
      </c>
      <c r="O105" s="473">
        <v>2409</v>
      </c>
      <c r="P105" s="474">
        <v>3208</v>
      </c>
      <c r="Q105" s="428">
        <v>1886</v>
      </c>
      <c r="R105" s="428">
        <v>2336</v>
      </c>
      <c r="S105" s="428">
        <v>2738</v>
      </c>
      <c r="T105" s="428">
        <v>4240</v>
      </c>
      <c r="U105" s="428">
        <v>4082</v>
      </c>
      <c r="V105" s="429">
        <v>3959</v>
      </c>
      <c r="W105" s="430">
        <f>H104+K105</f>
        <v>107612</v>
      </c>
      <c r="X105" s="430">
        <f t="shared" ref="X105:AH105" si="70">W105+L105</f>
        <v>107951</v>
      </c>
      <c r="Y105" s="430">
        <f t="shared" si="70"/>
        <v>110412</v>
      </c>
      <c r="Z105" s="430">
        <f t="shared" si="70"/>
        <v>113301</v>
      </c>
      <c r="AA105" s="430">
        <f t="shared" si="70"/>
        <v>115710</v>
      </c>
      <c r="AB105" s="430">
        <f t="shared" si="70"/>
        <v>118918</v>
      </c>
      <c r="AC105" s="430">
        <f t="shared" si="70"/>
        <v>120804</v>
      </c>
      <c r="AD105" s="430">
        <f t="shared" si="70"/>
        <v>123140</v>
      </c>
      <c r="AE105" s="430">
        <f t="shared" si="70"/>
        <v>125878</v>
      </c>
      <c r="AF105" s="430">
        <f t="shared" si="70"/>
        <v>130118</v>
      </c>
      <c r="AG105" s="430">
        <f t="shared" si="70"/>
        <v>134200</v>
      </c>
      <c r="AH105" s="430">
        <f t="shared" si="70"/>
        <v>138159</v>
      </c>
    </row>
    <row r="106" spans="1:47" ht="15.75" thickBot="1">
      <c r="A106" s="1084"/>
      <c r="B106" s="458"/>
      <c r="C106" s="1076"/>
      <c r="D106" s="1077"/>
      <c r="E106" s="1078"/>
      <c r="F106" s="459" t="s">
        <v>8854</v>
      </c>
      <c r="G106" s="460" t="s">
        <v>8852</v>
      </c>
      <c r="H106" s="461">
        <v>160000</v>
      </c>
      <c r="I106" s="462">
        <f>I105-I104</f>
        <v>-5961</v>
      </c>
      <c r="J106" s="463" t="s">
        <v>8855</v>
      </c>
      <c r="K106" s="491">
        <f>H104+K105</f>
        <v>107612</v>
      </c>
      <c r="L106" s="465">
        <f>L105</f>
        <v>339</v>
      </c>
      <c r="M106" s="492">
        <f>L106+M105</f>
        <v>2800</v>
      </c>
      <c r="N106" s="492">
        <f>M106+N105</f>
        <v>5689</v>
      </c>
      <c r="O106" s="493">
        <f t="shared" ref="O106:V106" si="71">IF(N106&gt;=$G106,O104,O104+N106)</f>
        <v>8529</v>
      </c>
      <c r="P106" s="494">
        <f t="shared" si="71"/>
        <v>11490</v>
      </c>
      <c r="Q106" s="465">
        <f t="shared" si="71"/>
        <v>14361</v>
      </c>
      <c r="R106" s="465">
        <f t="shared" si="71"/>
        <v>18082</v>
      </c>
      <c r="S106" s="465">
        <f t="shared" si="71"/>
        <v>18998</v>
      </c>
      <c r="T106" s="465">
        <f t="shared" si="71"/>
        <v>21664</v>
      </c>
      <c r="U106" s="465">
        <f t="shared" si="71"/>
        <v>25846</v>
      </c>
      <c r="V106" s="466">
        <f t="shared" si="71"/>
        <v>30593</v>
      </c>
    </row>
    <row r="107" spans="1:47">
      <c r="AM107" s="367">
        <v>21</v>
      </c>
      <c r="AN107" s="367" t="s">
        <v>1451</v>
      </c>
      <c r="AO107" s="367">
        <v>2</v>
      </c>
      <c r="AP107" s="367" t="s">
        <v>8874</v>
      </c>
      <c r="AQ107" s="367" t="s">
        <v>8875</v>
      </c>
      <c r="AR107" s="367" t="s">
        <v>8850</v>
      </c>
      <c r="AS107" s="367">
        <v>200000</v>
      </c>
      <c r="AT107" s="367">
        <v>250000</v>
      </c>
      <c r="AU107" s="367">
        <v>214718</v>
      </c>
    </row>
    <row r="110" spans="1:47">
      <c r="AM110" s="367">
        <v>22</v>
      </c>
      <c r="AN110" s="367" t="s">
        <v>1451</v>
      </c>
      <c r="AO110" s="367">
        <v>3</v>
      </c>
      <c r="AP110" s="367" t="s">
        <v>8876</v>
      </c>
      <c r="AQ110" s="367" t="s">
        <v>8877</v>
      </c>
      <c r="AR110" s="367" t="s">
        <v>8850</v>
      </c>
      <c r="AS110" s="367">
        <v>200000</v>
      </c>
      <c r="AT110" s="367">
        <v>250000</v>
      </c>
      <c r="AU110" s="367">
        <v>52290</v>
      </c>
    </row>
    <row r="113" spans="39:47">
      <c r="AM113" s="367">
        <v>23</v>
      </c>
      <c r="AN113" s="367" t="s">
        <v>1451</v>
      </c>
      <c r="AO113" s="367">
        <v>4</v>
      </c>
      <c r="AP113" s="367" t="s">
        <v>8878</v>
      </c>
      <c r="AQ113" s="367" t="s">
        <v>8879</v>
      </c>
      <c r="AR113" s="367" t="s">
        <v>8850</v>
      </c>
      <c r="AS113" s="367">
        <v>110000</v>
      </c>
      <c r="AT113" s="367">
        <v>160000</v>
      </c>
      <c r="AU113" s="367">
        <v>214718</v>
      </c>
    </row>
    <row r="116" spans="39:47">
      <c r="AM116" s="367">
        <v>24</v>
      </c>
      <c r="AN116" s="367" t="s">
        <v>1451</v>
      </c>
      <c r="AO116" s="367">
        <v>5</v>
      </c>
      <c r="AP116" s="367" t="s">
        <v>8883</v>
      </c>
      <c r="AQ116" s="367" t="s">
        <v>8884</v>
      </c>
      <c r="AR116" s="367" t="s">
        <v>8850</v>
      </c>
      <c r="AS116" s="367">
        <v>110000</v>
      </c>
      <c r="AT116" s="367">
        <v>160000</v>
      </c>
      <c r="AU116" s="367">
        <v>107359</v>
      </c>
    </row>
    <row r="119" spans="39:47">
      <c r="AM119" s="367">
        <v>25</v>
      </c>
      <c r="AN119" s="367" t="s">
        <v>1484</v>
      </c>
      <c r="AO119" s="367">
        <v>0</v>
      </c>
      <c r="AP119" s="367" t="s">
        <v>8869</v>
      </c>
      <c r="AQ119" s="367" t="s">
        <v>8885</v>
      </c>
      <c r="AR119" s="367" t="s">
        <v>8850</v>
      </c>
      <c r="AS119" s="367">
        <v>110000</v>
      </c>
      <c r="AT119" s="367">
        <v>160000</v>
      </c>
      <c r="AU119" s="367">
        <v>196488</v>
      </c>
    </row>
    <row r="122" spans="39:47">
      <c r="AM122" s="367">
        <v>26</v>
      </c>
      <c r="AN122" s="367" t="s">
        <v>1484</v>
      </c>
      <c r="AO122" s="367">
        <v>1</v>
      </c>
      <c r="AP122" s="367" t="s">
        <v>8858</v>
      </c>
      <c r="AR122" s="367" t="s">
        <v>8850</v>
      </c>
    </row>
    <row r="125" spans="39:47">
      <c r="AM125" s="367">
        <v>27</v>
      </c>
      <c r="AN125" s="367" t="s">
        <v>1484</v>
      </c>
      <c r="AO125" s="367">
        <v>2</v>
      </c>
      <c r="AP125" s="367" t="s">
        <v>8886</v>
      </c>
      <c r="AQ125" s="367" t="s">
        <v>8887</v>
      </c>
      <c r="AR125" s="367" t="s">
        <v>8850</v>
      </c>
      <c r="AS125" s="367">
        <v>200000</v>
      </c>
      <c r="AT125" s="367">
        <v>250000</v>
      </c>
      <c r="AU125" s="367">
        <v>41406</v>
      </c>
    </row>
    <row r="128" spans="39:47">
      <c r="AM128" s="367">
        <v>28</v>
      </c>
      <c r="AN128" s="367" t="s">
        <v>1484</v>
      </c>
      <c r="AO128" s="367">
        <v>3</v>
      </c>
      <c r="AP128" s="367" t="s">
        <v>8861</v>
      </c>
      <c r="AQ128" s="367" t="s">
        <v>8888</v>
      </c>
      <c r="AR128" s="367" t="s">
        <v>8850</v>
      </c>
      <c r="AS128" s="367">
        <v>200000</v>
      </c>
      <c r="AT128" s="367">
        <v>250000</v>
      </c>
      <c r="AU128" s="367">
        <v>41406</v>
      </c>
    </row>
    <row r="131" spans="39:47">
      <c r="AM131" s="367">
        <v>29</v>
      </c>
      <c r="AN131" s="367" t="s">
        <v>1484</v>
      </c>
      <c r="AO131" s="367">
        <v>4</v>
      </c>
      <c r="AP131" s="367" t="s">
        <v>8876</v>
      </c>
      <c r="AQ131" s="367" t="s">
        <v>8889</v>
      </c>
      <c r="AR131" s="367" t="s">
        <v>8850</v>
      </c>
      <c r="AS131" s="367">
        <v>200000</v>
      </c>
      <c r="AT131" s="367">
        <v>250000</v>
      </c>
      <c r="AU131" s="367">
        <v>41406</v>
      </c>
    </row>
    <row r="134" spans="39:47">
      <c r="AM134" s="367">
        <v>30</v>
      </c>
      <c r="AN134" s="367" t="s">
        <v>1484</v>
      </c>
      <c r="AO134" s="367">
        <v>5</v>
      </c>
      <c r="AP134" s="367" t="s">
        <v>8858</v>
      </c>
      <c r="AR134" s="367" t="s">
        <v>8850</v>
      </c>
      <c r="AS134" s="367">
        <v>110000</v>
      </c>
      <c r="AT134" s="367">
        <v>160000</v>
      </c>
    </row>
    <row r="137" spans="39:47">
      <c r="AM137" s="367">
        <v>31</v>
      </c>
      <c r="AN137" s="367" t="s">
        <v>1484</v>
      </c>
      <c r="AO137" s="367">
        <v>6</v>
      </c>
      <c r="AP137" s="367" t="s">
        <v>8883</v>
      </c>
      <c r="AQ137" s="367" t="s">
        <v>8890</v>
      </c>
      <c r="AR137" s="367" t="s">
        <v>8850</v>
      </c>
      <c r="AS137" s="367">
        <v>110000</v>
      </c>
      <c r="AT137" s="367">
        <v>160000</v>
      </c>
      <c r="AU137" s="367">
        <v>152148</v>
      </c>
    </row>
    <row r="140" spans="39:47">
      <c r="AM140" s="367">
        <v>32</v>
      </c>
      <c r="AN140" s="367" t="s">
        <v>1489</v>
      </c>
      <c r="AO140" s="367">
        <v>0</v>
      </c>
      <c r="AP140" s="367" t="s">
        <v>8869</v>
      </c>
      <c r="AQ140" s="367" t="s">
        <v>8885</v>
      </c>
      <c r="AR140" s="367" t="s">
        <v>8850</v>
      </c>
      <c r="AS140" s="367">
        <v>110000</v>
      </c>
      <c r="AT140" s="367">
        <v>160000</v>
      </c>
      <c r="AU140" s="367">
        <v>196488</v>
      </c>
    </row>
    <row r="143" spans="39:47">
      <c r="AM143" s="367">
        <v>33</v>
      </c>
      <c r="AN143" s="367" t="s">
        <v>1489</v>
      </c>
      <c r="AO143" s="367">
        <v>1</v>
      </c>
      <c r="AP143" s="367" t="s">
        <v>8858</v>
      </c>
      <c r="AR143" s="367" t="s">
        <v>8850</v>
      </c>
    </row>
    <row r="146" spans="39:47">
      <c r="AM146" s="367">
        <v>34</v>
      </c>
      <c r="AN146" s="367" t="s">
        <v>1489</v>
      </c>
      <c r="AO146" s="367">
        <v>2</v>
      </c>
      <c r="AP146" s="367" t="s">
        <v>8886</v>
      </c>
      <c r="AQ146" s="367" t="s">
        <v>8887</v>
      </c>
      <c r="AR146" s="367" t="s">
        <v>8850</v>
      </c>
      <c r="AS146" s="367">
        <v>200000</v>
      </c>
      <c r="AT146" s="367">
        <v>250000</v>
      </c>
      <c r="AU146" s="367">
        <v>41406</v>
      </c>
    </row>
    <row r="149" spans="39:47">
      <c r="AM149" s="367">
        <v>35</v>
      </c>
      <c r="AN149" s="367" t="s">
        <v>1489</v>
      </c>
      <c r="AO149" s="367">
        <v>3</v>
      </c>
      <c r="AP149" s="367" t="s">
        <v>8861</v>
      </c>
      <c r="AQ149" s="367" t="s">
        <v>8888</v>
      </c>
      <c r="AR149" s="367" t="s">
        <v>8850</v>
      </c>
      <c r="AS149" s="367">
        <v>200000</v>
      </c>
      <c r="AT149" s="367">
        <v>250000</v>
      </c>
      <c r="AU149" s="367">
        <v>41406</v>
      </c>
    </row>
    <row r="152" spans="39:47">
      <c r="AM152" s="367">
        <v>36</v>
      </c>
      <c r="AN152" s="367" t="s">
        <v>1489</v>
      </c>
      <c r="AO152" s="367">
        <v>4</v>
      </c>
      <c r="AP152" s="367" t="s">
        <v>8876</v>
      </c>
      <c r="AQ152" s="367" t="s">
        <v>8889</v>
      </c>
      <c r="AR152" s="367" t="s">
        <v>8850</v>
      </c>
      <c r="AS152" s="367">
        <v>200000</v>
      </c>
      <c r="AT152" s="367">
        <v>250000</v>
      </c>
      <c r="AU152" s="367">
        <v>41406</v>
      </c>
    </row>
    <row r="155" spans="39:47">
      <c r="AM155" s="367">
        <v>37</v>
      </c>
      <c r="AN155" s="367" t="s">
        <v>1489</v>
      </c>
      <c r="AO155" s="367">
        <v>5</v>
      </c>
      <c r="AP155" s="367" t="s">
        <v>8858</v>
      </c>
      <c r="AR155" s="367" t="s">
        <v>8850</v>
      </c>
      <c r="AS155" s="367">
        <v>110000</v>
      </c>
      <c r="AT155" s="367">
        <v>160000</v>
      </c>
    </row>
    <row r="158" spans="39:47">
      <c r="AM158" s="367">
        <v>38</v>
      </c>
      <c r="AN158" s="367" t="s">
        <v>1489</v>
      </c>
      <c r="AO158" s="367">
        <v>6</v>
      </c>
      <c r="AP158" s="367" t="s">
        <v>8883</v>
      </c>
      <c r="AQ158" s="367" t="s">
        <v>8890</v>
      </c>
      <c r="AR158" s="367" t="s">
        <v>8850</v>
      </c>
      <c r="AS158" s="367">
        <v>110000</v>
      </c>
      <c r="AT158" s="367">
        <v>160000</v>
      </c>
      <c r="AU158" s="367">
        <v>152148</v>
      </c>
    </row>
    <row r="161" spans="39:47">
      <c r="AM161" s="367">
        <v>39</v>
      </c>
      <c r="AN161" s="367" t="s">
        <v>1553</v>
      </c>
      <c r="AO161" s="367">
        <v>0</v>
      </c>
      <c r="AP161" s="367" t="s">
        <v>8891</v>
      </c>
      <c r="AQ161" s="367" t="s">
        <v>8892</v>
      </c>
      <c r="AR161" s="367" t="s">
        <v>8850</v>
      </c>
      <c r="AS161" s="367">
        <v>110000</v>
      </c>
      <c r="AT161" s="367">
        <v>160000</v>
      </c>
      <c r="AU161" s="367">
        <v>2444442</v>
      </c>
    </row>
    <row r="164" spans="39:47">
      <c r="AM164" s="367">
        <v>40</v>
      </c>
      <c r="AN164" s="367" t="s">
        <v>1553</v>
      </c>
      <c r="AO164" s="367">
        <v>1</v>
      </c>
      <c r="AP164" s="367" t="s">
        <v>8856</v>
      </c>
      <c r="AQ164" s="367" t="s">
        <v>8893</v>
      </c>
      <c r="AR164" s="367" t="s">
        <v>8850</v>
      </c>
      <c r="AS164" s="367">
        <v>200000</v>
      </c>
      <c r="AT164" s="367">
        <v>250000</v>
      </c>
      <c r="AU164" s="367">
        <v>118662</v>
      </c>
    </row>
    <row r="167" spans="39:47">
      <c r="AM167" s="367">
        <v>41</v>
      </c>
      <c r="AN167" s="367" t="s">
        <v>1553</v>
      </c>
      <c r="AO167" s="367">
        <v>2</v>
      </c>
      <c r="AP167" s="367" t="s">
        <v>8894</v>
      </c>
      <c r="AQ167" s="367" t="s">
        <v>8895</v>
      </c>
      <c r="AR167" s="367" t="s">
        <v>8850</v>
      </c>
      <c r="AS167" s="367">
        <v>110000</v>
      </c>
      <c r="AT167" s="367">
        <v>160000</v>
      </c>
      <c r="AU167" s="367">
        <v>118662</v>
      </c>
    </row>
    <row r="170" spans="39:47">
      <c r="AM170" s="367">
        <v>42</v>
      </c>
      <c r="AN170" s="367" t="s">
        <v>1553</v>
      </c>
      <c r="AO170" s="367">
        <v>3</v>
      </c>
      <c r="AP170" s="367" t="s">
        <v>8896</v>
      </c>
      <c r="AQ170" s="367" t="s">
        <v>8897</v>
      </c>
      <c r="AR170" s="367" t="s">
        <v>8850</v>
      </c>
      <c r="AS170" s="367">
        <v>200000</v>
      </c>
      <c r="AT170" s="367">
        <v>250000</v>
      </c>
      <c r="AU170" s="367">
        <v>118662</v>
      </c>
    </row>
    <row r="173" spans="39:47">
      <c r="AM173" s="367">
        <v>43</v>
      </c>
      <c r="AN173" s="367" t="s">
        <v>1553</v>
      </c>
      <c r="AO173" s="367">
        <v>4</v>
      </c>
      <c r="AP173" s="367" t="s">
        <v>8858</v>
      </c>
      <c r="AR173" s="367" t="s">
        <v>8850</v>
      </c>
    </row>
    <row r="176" spans="39:47">
      <c r="AM176" s="367">
        <v>44</v>
      </c>
      <c r="AN176" s="367" t="s">
        <v>1553</v>
      </c>
      <c r="AO176" s="367">
        <v>5</v>
      </c>
      <c r="AP176" s="367" t="s">
        <v>8898</v>
      </c>
      <c r="AQ176" s="367" t="s">
        <v>8899</v>
      </c>
      <c r="AR176" s="367" t="s">
        <v>8850</v>
      </c>
      <c r="AS176" s="367">
        <v>110000</v>
      </c>
      <c r="AT176" s="367">
        <v>160000</v>
      </c>
      <c r="AU176" s="367">
        <v>118662</v>
      </c>
    </row>
    <row r="179" spans="39:47">
      <c r="AM179" s="367">
        <v>45</v>
      </c>
      <c r="AN179" s="367" t="s">
        <v>1554</v>
      </c>
      <c r="AO179" s="367">
        <v>0</v>
      </c>
      <c r="AP179" s="367" t="s">
        <v>8891</v>
      </c>
      <c r="AQ179" s="367" t="s">
        <v>8892</v>
      </c>
      <c r="AR179" s="367" t="s">
        <v>8850</v>
      </c>
      <c r="AS179" s="367">
        <v>110000</v>
      </c>
      <c r="AT179" s="367">
        <v>160000</v>
      </c>
      <c r="AU179" s="367">
        <v>2444442</v>
      </c>
    </row>
    <row r="182" spans="39:47">
      <c r="AM182" s="367">
        <v>46</v>
      </c>
      <c r="AN182" s="367" t="s">
        <v>1554</v>
      </c>
      <c r="AO182" s="367">
        <v>1</v>
      </c>
      <c r="AP182" s="367" t="s">
        <v>8856</v>
      </c>
      <c r="AQ182" s="367" t="s">
        <v>8893</v>
      </c>
      <c r="AR182" s="367" t="s">
        <v>8850</v>
      </c>
      <c r="AS182" s="367">
        <v>200000</v>
      </c>
      <c r="AT182" s="367">
        <v>250000</v>
      </c>
      <c r="AU182" s="367">
        <v>118662</v>
      </c>
    </row>
    <row r="185" spans="39:47">
      <c r="AM185" s="367">
        <v>47</v>
      </c>
      <c r="AN185" s="367" t="s">
        <v>1554</v>
      </c>
      <c r="AO185" s="367">
        <v>2</v>
      </c>
      <c r="AP185" s="367" t="s">
        <v>8894</v>
      </c>
      <c r="AQ185" s="367" t="s">
        <v>8895</v>
      </c>
      <c r="AR185" s="367" t="s">
        <v>8850</v>
      </c>
      <c r="AS185" s="367">
        <v>110000</v>
      </c>
      <c r="AT185" s="367">
        <v>160000</v>
      </c>
      <c r="AU185" s="367">
        <v>118662</v>
      </c>
    </row>
    <row r="188" spans="39:47">
      <c r="AM188" s="367">
        <v>48</v>
      </c>
      <c r="AN188" s="367" t="s">
        <v>1554</v>
      </c>
      <c r="AO188" s="367">
        <v>3</v>
      </c>
      <c r="AP188" s="367" t="s">
        <v>8896</v>
      </c>
      <c r="AQ188" s="367" t="s">
        <v>8897</v>
      </c>
      <c r="AR188" s="367" t="s">
        <v>8850</v>
      </c>
      <c r="AS188" s="367">
        <v>200000</v>
      </c>
      <c r="AT188" s="367">
        <v>250000</v>
      </c>
      <c r="AU188" s="367">
        <v>118662</v>
      </c>
    </row>
    <row r="191" spans="39:47">
      <c r="AM191" s="367">
        <v>49</v>
      </c>
      <c r="AN191" s="367" t="s">
        <v>1554</v>
      </c>
      <c r="AO191" s="367">
        <v>4</v>
      </c>
      <c r="AP191" s="367" t="s">
        <v>8858</v>
      </c>
      <c r="AR191" s="367" t="s">
        <v>8850</v>
      </c>
    </row>
    <row r="194" spans="39:47">
      <c r="AM194" s="367">
        <v>50</v>
      </c>
      <c r="AN194" s="367" t="s">
        <v>1554</v>
      </c>
      <c r="AO194" s="367">
        <v>5</v>
      </c>
      <c r="AP194" s="367" t="s">
        <v>8898</v>
      </c>
      <c r="AQ194" s="367" t="s">
        <v>8899</v>
      </c>
      <c r="AR194" s="367" t="s">
        <v>8850</v>
      </c>
      <c r="AS194" s="367">
        <v>110000</v>
      </c>
      <c r="AT194" s="367">
        <v>160000</v>
      </c>
      <c r="AU194" s="367">
        <v>118662</v>
      </c>
    </row>
    <row r="197" spans="39:47">
      <c r="AM197" s="367">
        <v>51</v>
      </c>
      <c r="AN197" s="367" t="s">
        <v>1590</v>
      </c>
      <c r="AO197" s="367">
        <v>0</v>
      </c>
      <c r="AP197" s="367" t="s">
        <v>8848</v>
      </c>
      <c r="AQ197" s="367" t="s">
        <v>8900</v>
      </c>
      <c r="AR197" s="367" t="s">
        <v>8850</v>
      </c>
      <c r="AS197" s="367">
        <v>110000</v>
      </c>
      <c r="AT197" s="367">
        <v>160000</v>
      </c>
      <c r="AU197" s="367">
        <v>49955</v>
      </c>
    </row>
    <row r="200" spans="39:47">
      <c r="AM200" s="367">
        <v>52</v>
      </c>
      <c r="AN200" s="367" t="s">
        <v>1590</v>
      </c>
      <c r="AO200" s="367">
        <v>1</v>
      </c>
      <c r="AP200" s="367" t="s">
        <v>8856</v>
      </c>
      <c r="AQ200" s="367" t="s">
        <v>8901</v>
      </c>
      <c r="AR200" s="367" t="s">
        <v>8850</v>
      </c>
      <c r="AS200" s="367">
        <v>200000</v>
      </c>
      <c r="AT200" s="367">
        <v>250000</v>
      </c>
      <c r="AU200" s="367">
        <v>129199</v>
      </c>
    </row>
    <row r="203" spans="39:47">
      <c r="AM203" s="367">
        <v>53</v>
      </c>
      <c r="AN203" s="367" t="s">
        <v>1590</v>
      </c>
      <c r="AO203" s="367">
        <v>2</v>
      </c>
      <c r="AP203" s="367" t="s">
        <v>8894</v>
      </c>
      <c r="AQ203" s="367" t="s">
        <v>8902</v>
      </c>
      <c r="AR203" s="367" t="s">
        <v>8850</v>
      </c>
      <c r="AS203" s="367">
        <v>110000</v>
      </c>
      <c r="AT203" s="367">
        <v>160000</v>
      </c>
      <c r="AU203" s="367">
        <v>129199</v>
      </c>
    </row>
    <row r="206" spans="39:47">
      <c r="AM206" s="367">
        <v>54</v>
      </c>
      <c r="AN206" s="367" t="s">
        <v>1590</v>
      </c>
      <c r="AO206" s="367">
        <v>3</v>
      </c>
      <c r="AP206" s="367" t="s">
        <v>8861</v>
      </c>
      <c r="AQ206" s="367" t="s">
        <v>8903</v>
      </c>
      <c r="AR206" s="367" t="s">
        <v>8850</v>
      </c>
      <c r="AS206" s="367">
        <v>200000</v>
      </c>
      <c r="AT206" s="367">
        <v>250000</v>
      </c>
      <c r="AU206" s="367">
        <v>129199</v>
      </c>
    </row>
    <row r="209" spans="39:47">
      <c r="AM209" s="367">
        <v>55</v>
      </c>
      <c r="AN209" s="367" t="s">
        <v>1590</v>
      </c>
      <c r="AO209" s="367">
        <v>4</v>
      </c>
      <c r="AP209" s="367" t="s">
        <v>8904</v>
      </c>
      <c r="AQ209" s="367" t="s">
        <v>8905</v>
      </c>
      <c r="AR209" s="367" t="s">
        <v>8850</v>
      </c>
      <c r="AS209" s="367">
        <v>110000</v>
      </c>
      <c r="AT209" s="367">
        <v>160000</v>
      </c>
      <c r="AU209" s="367">
        <v>129199</v>
      </c>
    </row>
    <row r="212" spans="39:47">
      <c r="AM212" s="367">
        <v>56</v>
      </c>
      <c r="AN212" s="367" t="s">
        <v>1590</v>
      </c>
      <c r="AO212" s="367">
        <v>5</v>
      </c>
      <c r="AP212" s="367" t="s">
        <v>8858</v>
      </c>
      <c r="AR212" s="367" t="s">
        <v>8850</v>
      </c>
    </row>
    <row r="215" spans="39:47">
      <c r="AM215" s="367">
        <v>57</v>
      </c>
      <c r="AN215" s="367" t="s">
        <v>1590</v>
      </c>
      <c r="AO215" s="367">
        <v>6</v>
      </c>
      <c r="AP215" s="367" t="s">
        <v>8906</v>
      </c>
      <c r="AQ215" s="367" t="s">
        <v>8907</v>
      </c>
      <c r="AR215" s="367" t="s">
        <v>8850</v>
      </c>
      <c r="AS215" s="367">
        <v>110000</v>
      </c>
      <c r="AT215" s="367">
        <v>160000</v>
      </c>
      <c r="AU215" s="367">
        <v>129199</v>
      </c>
    </row>
    <row r="218" spans="39:47">
      <c r="AM218" s="367">
        <v>58</v>
      </c>
      <c r="AN218" s="367" t="s">
        <v>1610</v>
      </c>
      <c r="AO218" s="367">
        <v>0</v>
      </c>
      <c r="AP218" s="367" t="s">
        <v>8869</v>
      </c>
      <c r="AQ218" s="367" t="s">
        <v>8908</v>
      </c>
      <c r="AR218" s="367" t="s">
        <v>8850</v>
      </c>
      <c r="AS218" s="367">
        <v>110000</v>
      </c>
      <c r="AT218" s="367">
        <v>160000</v>
      </c>
      <c r="AU218" s="367">
        <v>60781</v>
      </c>
    </row>
    <row r="221" spans="39:47">
      <c r="AM221" s="367">
        <v>59</v>
      </c>
      <c r="AN221" s="367" t="s">
        <v>1610</v>
      </c>
      <c r="AO221" s="367">
        <v>1</v>
      </c>
      <c r="AP221" s="367" t="s">
        <v>8858</v>
      </c>
      <c r="AR221" s="367" t="s">
        <v>8850</v>
      </c>
    </row>
    <row r="224" spans="39:47">
      <c r="AM224" s="367">
        <v>60</v>
      </c>
      <c r="AN224" s="367" t="s">
        <v>1610</v>
      </c>
      <c r="AO224" s="367">
        <v>2</v>
      </c>
      <c r="AP224" s="367" t="s">
        <v>8909</v>
      </c>
      <c r="AQ224" s="367" t="s">
        <v>8910</v>
      </c>
      <c r="AR224" s="367" t="s">
        <v>8850</v>
      </c>
      <c r="AS224" s="367">
        <v>110000</v>
      </c>
      <c r="AT224" s="367">
        <v>160000</v>
      </c>
      <c r="AU224" s="367">
        <v>106304</v>
      </c>
    </row>
    <row r="227" spans="39:47">
      <c r="AM227" s="367">
        <v>61</v>
      </c>
      <c r="AN227" s="367" t="s">
        <v>1610</v>
      </c>
      <c r="AO227" s="367">
        <v>3</v>
      </c>
      <c r="AP227" s="367" t="s">
        <v>8886</v>
      </c>
      <c r="AQ227" s="367" t="s">
        <v>8911</v>
      </c>
      <c r="AR227" s="367" t="s">
        <v>8850</v>
      </c>
      <c r="AS227" s="367">
        <v>200000</v>
      </c>
      <c r="AT227" s="367">
        <v>250000</v>
      </c>
      <c r="AU227" s="367">
        <v>106304</v>
      </c>
    </row>
    <row r="230" spans="39:47">
      <c r="AM230" s="367">
        <v>62</v>
      </c>
      <c r="AN230" s="367" t="s">
        <v>1610</v>
      </c>
      <c r="AO230" s="367">
        <v>4</v>
      </c>
      <c r="AP230" s="367" t="s">
        <v>8876</v>
      </c>
      <c r="AQ230" s="367" t="s">
        <v>8912</v>
      </c>
      <c r="AR230" s="367" t="s">
        <v>8850</v>
      </c>
      <c r="AS230" s="367">
        <v>200000</v>
      </c>
      <c r="AT230" s="367">
        <v>250000</v>
      </c>
      <c r="AU230" s="367">
        <v>106304</v>
      </c>
    </row>
    <row r="233" spans="39:47">
      <c r="AM233" s="367">
        <v>63</v>
      </c>
      <c r="AN233" s="367" t="s">
        <v>1610</v>
      </c>
      <c r="AO233" s="367">
        <v>5</v>
      </c>
      <c r="AP233" s="367" t="s">
        <v>8913</v>
      </c>
      <c r="AQ233" s="367" t="s">
        <v>8914</v>
      </c>
      <c r="AR233" s="367" t="s">
        <v>8850</v>
      </c>
      <c r="AS233" s="367">
        <v>110000</v>
      </c>
      <c r="AT233" s="367">
        <v>160000</v>
      </c>
      <c r="AU233" s="367">
        <v>106304</v>
      </c>
    </row>
    <row r="236" spans="39:47">
      <c r="AM236" s="367">
        <v>64</v>
      </c>
      <c r="AN236" s="367" t="s">
        <v>1628</v>
      </c>
      <c r="AO236" s="367">
        <v>0</v>
      </c>
      <c r="AP236" s="367" t="s">
        <v>8915</v>
      </c>
      <c r="AQ236" s="367" t="s">
        <v>8916</v>
      </c>
      <c r="AR236" s="367" t="s">
        <v>8850</v>
      </c>
      <c r="AS236" s="367">
        <v>110000</v>
      </c>
      <c r="AT236" s="367">
        <v>160000</v>
      </c>
      <c r="AU236" s="367">
        <v>2251449</v>
      </c>
    </row>
    <row r="239" spans="39:47">
      <c r="AM239" s="367">
        <v>65</v>
      </c>
      <c r="AN239" s="367" t="s">
        <v>1628</v>
      </c>
      <c r="AO239" s="367">
        <v>1</v>
      </c>
      <c r="AP239" s="367" t="s">
        <v>8886</v>
      </c>
      <c r="AQ239" s="367" t="s">
        <v>8917</v>
      </c>
      <c r="AR239" s="367" t="s">
        <v>8850</v>
      </c>
      <c r="AS239" s="367">
        <v>200000</v>
      </c>
      <c r="AT239" s="367">
        <v>250000</v>
      </c>
      <c r="AU239" s="367">
        <v>114028</v>
      </c>
    </row>
    <row r="242" spans="39:47">
      <c r="AM242" s="367">
        <v>66</v>
      </c>
      <c r="AN242" s="367" t="s">
        <v>1628</v>
      </c>
      <c r="AO242" s="367">
        <v>2</v>
      </c>
      <c r="AP242" s="367" t="s">
        <v>8918</v>
      </c>
      <c r="AQ242" s="367" t="s">
        <v>8919</v>
      </c>
      <c r="AR242" s="367" t="s">
        <v>8850</v>
      </c>
      <c r="AS242" s="367">
        <v>110000</v>
      </c>
      <c r="AT242" s="367">
        <v>160000</v>
      </c>
      <c r="AU242" s="367">
        <v>114028</v>
      </c>
    </row>
    <row r="245" spans="39:47">
      <c r="AM245" s="367">
        <v>67</v>
      </c>
      <c r="AN245" s="367" t="s">
        <v>1628</v>
      </c>
      <c r="AO245" s="367">
        <v>3</v>
      </c>
      <c r="AP245" s="367" t="s">
        <v>8861</v>
      </c>
      <c r="AQ245" s="367" t="s">
        <v>8920</v>
      </c>
      <c r="AR245" s="367" t="s">
        <v>8850</v>
      </c>
      <c r="AS245" s="367">
        <v>200000</v>
      </c>
      <c r="AT245" s="367">
        <v>250000</v>
      </c>
      <c r="AU245" s="367">
        <v>114028</v>
      </c>
    </row>
    <row r="248" spans="39:47">
      <c r="AM248" s="367">
        <v>68</v>
      </c>
      <c r="AN248" s="367" t="s">
        <v>1628</v>
      </c>
      <c r="AO248" s="367">
        <v>4</v>
      </c>
      <c r="AP248" s="367" t="s">
        <v>8921</v>
      </c>
      <c r="AQ248" s="367" t="s">
        <v>8922</v>
      </c>
      <c r="AR248" s="367" t="s">
        <v>8850</v>
      </c>
      <c r="AS248" s="367">
        <v>110000</v>
      </c>
      <c r="AT248" s="367">
        <v>160000</v>
      </c>
      <c r="AU248" s="367">
        <v>114028</v>
      </c>
    </row>
    <row r="251" spans="39:47">
      <c r="AM251" s="367">
        <v>69</v>
      </c>
      <c r="AN251" s="367" t="s">
        <v>192</v>
      </c>
      <c r="AO251" s="367">
        <v>0</v>
      </c>
      <c r="AP251" s="367" t="s">
        <v>8923</v>
      </c>
      <c r="AQ251" s="367" t="s">
        <v>8924</v>
      </c>
      <c r="AR251" s="367" t="s">
        <v>8850</v>
      </c>
      <c r="AS251" s="367">
        <v>110000</v>
      </c>
      <c r="AT251" s="367">
        <v>160000</v>
      </c>
      <c r="AU251" s="367">
        <v>117937</v>
      </c>
    </row>
    <row r="254" spans="39:47">
      <c r="AM254" s="367">
        <v>70</v>
      </c>
      <c r="AN254" s="367" t="s">
        <v>1642</v>
      </c>
      <c r="AO254" s="367">
        <v>0</v>
      </c>
      <c r="AP254" s="367" t="s">
        <v>8915</v>
      </c>
      <c r="AQ254" s="367" t="s">
        <v>8916</v>
      </c>
      <c r="AR254" s="367" t="s">
        <v>8850</v>
      </c>
      <c r="AS254" s="367">
        <v>110000</v>
      </c>
      <c r="AT254" s="367">
        <v>160000</v>
      </c>
      <c r="AU254" s="367">
        <v>2251449</v>
      </c>
    </row>
    <row r="257" spans="39:47">
      <c r="AM257" s="367">
        <v>71</v>
      </c>
      <c r="AN257" s="367" t="s">
        <v>1642</v>
      </c>
      <c r="AO257" s="367">
        <v>1</v>
      </c>
      <c r="AP257" s="367" t="s">
        <v>8858</v>
      </c>
      <c r="AR257" s="367" t="s">
        <v>8850</v>
      </c>
    </row>
    <row r="260" spans="39:47">
      <c r="AM260" s="367">
        <v>72</v>
      </c>
      <c r="AN260" s="367" t="s">
        <v>1642</v>
      </c>
      <c r="AO260" s="367">
        <v>2</v>
      </c>
      <c r="AP260" s="367" t="s">
        <v>8886</v>
      </c>
      <c r="AQ260" s="367" t="s">
        <v>8925</v>
      </c>
      <c r="AR260" s="367" t="s">
        <v>8850</v>
      </c>
      <c r="AS260" s="367">
        <v>200000</v>
      </c>
      <c r="AT260" s="367">
        <v>250000</v>
      </c>
      <c r="AU260" s="367">
        <v>104215</v>
      </c>
    </row>
    <row r="263" spans="39:47">
      <c r="AM263" s="367">
        <v>73</v>
      </c>
      <c r="AN263" s="367" t="s">
        <v>1642</v>
      </c>
      <c r="AO263" s="367">
        <v>3</v>
      </c>
      <c r="AP263" s="367" t="s">
        <v>8858</v>
      </c>
      <c r="AR263" s="367" t="s">
        <v>8850</v>
      </c>
    </row>
    <row r="266" spans="39:47">
      <c r="AM266" s="367">
        <v>74</v>
      </c>
      <c r="AN266" s="367" t="s">
        <v>1642</v>
      </c>
      <c r="AO266" s="367">
        <v>4</v>
      </c>
      <c r="AP266" s="367" t="s">
        <v>8894</v>
      </c>
      <c r="AQ266" s="367" t="s">
        <v>8926</v>
      </c>
      <c r="AR266" s="367" t="s">
        <v>8850</v>
      </c>
      <c r="AS266" s="367">
        <v>110000</v>
      </c>
      <c r="AT266" s="367">
        <v>160000</v>
      </c>
      <c r="AU266" s="367">
        <v>104215</v>
      </c>
    </row>
    <row r="269" spans="39:47">
      <c r="AM269" s="367">
        <v>75</v>
      </c>
      <c r="AN269" s="367" t="s">
        <v>1642</v>
      </c>
      <c r="AO269" s="367">
        <v>5</v>
      </c>
      <c r="AP269" s="367" t="s">
        <v>8927</v>
      </c>
      <c r="AQ269" s="367" t="s">
        <v>8928</v>
      </c>
      <c r="AR269" s="367" t="s">
        <v>8850</v>
      </c>
      <c r="AS269" s="367">
        <v>110000</v>
      </c>
      <c r="AT269" s="367">
        <v>160000</v>
      </c>
      <c r="AU269" s="367">
        <v>104215</v>
      </c>
    </row>
    <row r="272" spans="39:47">
      <c r="AM272" s="367">
        <v>76</v>
      </c>
      <c r="AN272" s="367" t="s">
        <v>204</v>
      </c>
      <c r="AO272" s="367">
        <v>0</v>
      </c>
      <c r="AP272" s="367" t="s">
        <v>8923</v>
      </c>
      <c r="AQ272" s="367" t="s">
        <v>8929</v>
      </c>
      <c r="AR272" s="367" t="s">
        <v>8850</v>
      </c>
      <c r="AS272" s="367">
        <v>110000</v>
      </c>
      <c r="AT272" s="367">
        <v>160000</v>
      </c>
      <c r="AU272" s="367">
        <v>45809</v>
      </c>
    </row>
    <row r="275" spans="39:47">
      <c r="AM275" s="367">
        <v>77</v>
      </c>
      <c r="AN275" s="367" t="s">
        <v>1760</v>
      </c>
      <c r="AO275" s="367">
        <v>0</v>
      </c>
      <c r="AP275" s="367" t="s">
        <v>8848</v>
      </c>
      <c r="AQ275" s="367" t="s">
        <v>8930</v>
      </c>
      <c r="AR275" s="367" t="s">
        <v>8850</v>
      </c>
      <c r="AS275" s="367">
        <v>110000</v>
      </c>
      <c r="AT275" s="367">
        <v>160000</v>
      </c>
      <c r="AU275" s="367">
        <v>230046</v>
      </c>
    </row>
    <row r="278" spans="39:47">
      <c r="AM278" s="367">
        <v>78</v>
      </c>
      <c r="AN278" s="367" t="s">
        <v>1760</v>
      </c>
      <c r="AO278" s="367">
        <v>1</v>
      </c>
      <c r="AP278" s="367" t="s">
        <v>8856</v>
      </c>
      <c r="AQ278" s="367" t="s">
        <v>8931</v>
      </c>
      <c r="AR278" s="367" t="s">
        <v>8850</v>
      </c>
      <c r="AS278" s="367">
        <v>200000</v>
      </c>
      <c r="AT278" s="367">
        <v>250000</v>
      </c>
      <c r="AU278" s="367">
        <v>111924</v>
      </c>
    </row>
    <row r="281" spans="39:47">
      <c r="AM281" s="367">
        <v>79</v>
      </c>
      <c r="AN281" s="367" t="s">
        <v>1760</v>
      </c>
      <c r="AO281" s="367">
        <v>2</v>
      </c>
      <c r="AP281" s="367" t="s">
        <v>8894</v>
      </c>
      <c r="AQ281" s="367" t="s">
        <v>8932</v>
      </c>
      <c r="AR281" s="367" t="s">
        <v>8850</v>
      </c>
      <c r="AS281" s="367">
        <v>110000</v>
      </c>
      <c r="AT281" s="367">
        <v>160000</v>
      </c>
      <c r="AU281" s="367">
        <v>111924</v>
      </c>
    </row>
    <row r="284" spans="39:47">
      <c r="AM284" s="367">
        <v>80</v>
      </c>
      <c r="AN284" s="367" t="s">
        <v>1760</v>
      </c>
      <c r="AO284" s="367">
        <v>3</v>
      </c>
      <c r="AP284" s="367" t="s">
        <v>8896</v>
      </c>
      <c r="AQ284" s="367" t="s">
        <v>8933</v>
      </c>
      <c r="AR284" s="367" t="s">
        <v>8850</v>
      </c>
      <c r="AS284" s="367">
        <v>200000</v>
      </c>
      <c r="AT284" s="367">
        <v>250000</v>
      </c>
      <c r="AU284" s="367">
        <v>111924</v>
      </c>
    </row>
    <row r="287" spans="39:47">
      <c r="AM287" s="367">
        <v>81</v>
      </c>
      <c r="AN287" s="367" t="s">
        <v>1760</v>
      </c>
      <c r="AO287" s="367">
        <v>4</v>
      </c>
      <c r="AP287" s="367" t="s">
        <v>8934</v>
      </c>
      <c r="AQ287" s="367" t="s">
        <v>8935</v>
      </c>
      <c r="AR287" s="367" t="s">
        <v>8850</v>
      </c>
      <c r="AS287" s="367">
        <v>110000</v>
      </c>
      <c r="AT287" s="367">
        <v>160000</v>
      </c>
      <c r="AU287" s="367">
        <v>111924</v>
      </c>
    </row>
    <row r="290" spans="39:47">
      <c r="AM290" s="367">
        <v>82</v>
      </c>
      <c r="AN290" s="367" t="s">
        <v>1760</v>
      </c>
      <c r="AO290" s="367">
        <v>5</v>
      </c>
      <c r="AP290" s="367" t="s">
        <v>8858</v>
      </c>
      <c r="AR290" s="367" t="s">
        <v>8850</v>
      </c>
    </row>
    <row r="293" spans="39:47">
      <c r="AM293" s="367">
        <v>83</v>
      </c>
      <c r="AN293" s="367" t="s">
        <v>1760</v>
      </c>
      <c r="AO293" s="367">
        <v>6</v>
      </c>
      <c r="AP293" s="367" t="s">
        <v>8936</v>
      </c>
      <c r="AQ293" s="367" t="s">
        <v>8937</v>
      </c>
      <c r="AR293" s="367" t="s">
        <v>8850</v>
      </c>
      <c r="AS293" s="367">
        <v>200000</v>
      </c>
      <c r="AT293" s="367">
        <v>250000</v>
      </c>
      <c r="AU293" s="367">
        <v>111924</v>
      </c>
    </row>
    <row r="296" spans="39:47">
      <c r="AM296" s="367">
        <v>84</v>
      </c>
      <c r="AN296" s="367" t="s">
        <v>1763</v>
      </c>
      <c r="AO296" s="367">
        <v>0</v>
      </c>
      <c r="AP296" s="367" t="s">
        <v>8848</v>
      </c>
      <c r="AQ296" s="367" t="s">
        <v>8930</v>
      </c>
      <c r="AR296" s="367" t="s">
        <v>8850</v>
      </c>
      <c r="AS296" s="367">
        <v>110000</v>
      </c>
      <c r="AT296" s="367">
        <v>160000</v>
      </c>
      <c r="AU296" s="367">
        <v>230046</v>
      </c>
    </row>
    <row r="299" spans="39:47">
      <c r="AM299" s="367">
        <v>85</v>
      </c>
      <c r="AN299" s="367" t="s">
        <v>1763</v>
      </c>
      <c r="AO299" s="367">
        <v>1</v>
      </c>
      <c r="AP299" s="367" t="s">
        <v>8856</v>
      </c>
      <c r="AQ299" s="367" t="s">
        <v>8938</v>
      </c>
      <c r="AR299" s="367" t="s">
        <v>8850</v>
      </c>
      <c r="AS299" s="367">
        <v>200000</v>
      </c>
      <c r="AT299" s="367">
        <v>250000</v>
      </c>
      <c r="AU299" s="367">
        <v>111950</v>
      </c>
    </row>
    <row r="302" spans="39:47">
      <c r="AM302" s="367">
        <v>86</v>
      </c>
      <c r="AN302" s="367" t="s">
        <v>1763</v>
      </c>
      <c r="AO302" s="367">
        <v>2</v>
      </c>
      <c r="AP302" s="367" t="s">
        <v>8894</v>
      </c>
      <c r="AQ302" s="367" t="s">
        <v>8939</v>
      </c>
      <c r="AR302" s="367" t="s">
        <v>8850</v>
      </c>
      <c r="AS302" s="367">
        <v>110000</v>
      </c>
      <c r="AT302" s="367">
        <v>160000</v>
      </c>
      <c r="AU302" s="367">
        <v>111950</v>
      </c>
    </row>
    <row r="305" spans="39:47">
      <c r="AM305" s="367">
        <v>87</v>
      </c>
      <c r="AN305" s="367" t="s">
        <v>1763</v>
      </c>
      <c r="AO305" s="367">
        <v>3</v>
      </c>
      <c r="AP305" s="367" t="s">
        <v>8896</v>
      </c>
      <c r="AQ305" s="367" t="s">
        <v>8940</v>
      </c>
      <c r="AR305" s="367" t="s">
        <v>8850</v>
      </c>
      <c r="AS305" s="367">
        <v>200000</v>
      </c>
      <c r="AT305" s="367">
        <v>250000</v>
      </c>
      <c r="AU305" s="367">
        <v>111950</v>
      </c>
    </row>
    <row r="308" spans="39:47">
      <c r="AM308" s="367">
        <v>88</v>
      </c>
      <c r="AN308" s="367" t="s">
        <v>1763</v>
      </c>
      <c r="AO308" s="367">
        <v>4</v>
      </c>
      <c r="AP308" s="367" t="s">
        <v>8934</v>
      </c>
      <c r="AQ308" s="367" t="s">
        <v>8941</v>
      </c>
      <c r="AR308" s="367" t="s">
        <v>8850</v>
      </c>
      <c r="AS308" s="367">
        <v>110000</v>
      </c>
      <c r="AT308" s="367">
        <v>160000</v>
      </c>
      <c r="AU308" s="367">
        <v>111950</v>
      </c>
    </row>
    <row r="311" spans="39:47">
      <c r="AM311" s="367">
        <v>89</v>
      </c>
      <c r="AN311" s="367" t="s">
        <v>1763</v>
      </c>
      <c r="AO311" s="367">
        <v>5</v>
      </c>
      <c r="AP311" s="367" t="s">
        <v>8858</v>
      </c>
      <c r="AR311" s="367" t="s">
        <v>8850</v>
      </c>
    </row>
    <row r="314" spans="39:47">
      <c r="AM314" s="367">
        <v>90</v>
      </c>
      <c r="AN314" s="367" t="s">
        <v>1763</v>
      </c>
      <c r="AO314" s="367">
        <v>6</v>
      </c>
      <c r="AP314" s="367" t="s">
        <v>8936</v>
      </c>
      <c r="AQ314" s="367" t="s">
        <v>8942</v>
      </c>
      <c r="AR314" s="367" t="s">
        <v>8850</v>
      </c>
      <c r="AS314" s="367">
        <v>200000</v>
      </c>
      <c r="AT314" s="367">
        <v>250000</v>
      </c>
      <c r="AU314" s="367">
        <v>111950</v>
      </c>
    </row>
    <row r="317" spans="39:47">
      <c r="AM317" s="367">
        <v>91</v>
      </c>
      <c r="AN317" s="367" t="s">
        <v>1795</v>
      </c>
      <c r="AO317" s="367">
        <v>1</v>
      </c>
      <c r="AP317" s="367" t="s">
        <v>8886</v>
      </c>
      <c r="AQ317" s="367" t="s">
        <v>8943</v>
      </c>
      <c r="AR317" s="367" t="s">
        <v>8850</v>
      </c>
      <c r="AS317" s="367">
        <v>200000</v>
      </c>
      <c r="AT317" s="367">
        <v>250000</v>
      </c>
      <c r="AU317" s="367">
        <v>110584</v>
      </c>
    </row>
    <row r="320" spans="39:47">
      <c r="AM320" s="367">
        <v>92</v>
      </c>
      <c r="AN320" s="367" t="s">
        <v>1795</v>
      </c>
      <c r="AO320" s="367">
        <v>2</v>
      </c>
      <c r="AP320" s="367" t="s">
        <v>8944</v>
      </c>
      <c r="AQ320" s="367" t="s">
        <v>8945</v>
      </c>
      <c r="AR320" s="367" t="s">
        <v>8850</v>
      </c>
      <c r="AS320" s="367">
        <v>200000</v>
      </c>
      <c r="AT320" s="367">
        <v>250000</v>
      </c>
      <c r="AU320" s="367">
        <v>110584</v>
      </c>
    </row>
    <row r="323" spans="39:47">
      <c r="AM323" s="367">
        <v>93</v>
      </c>
      <c r="AN323" s="367" t="s">
        <v>1795</v>
      </c>
      <c r="AO323" s="367">
        <v>3</v>
      </c>
      <c r="AP323" s="367" t="s">
        <v>8946</v>
      </c>
      <c r="AQ323" s="367" t="s">
        <v>8947</v>
      </c>
      <c r="AR323" s="367" t="s">
        <v>8850</v>
      </c>
      <c r="AS323" s="367">
        <v>200000</v>
      </c>
      <c r="AT323" s="367">
        <v>250000</v>
      </c>
      <c r="AU323" s="367">
        <v>110584</v>
      </c>
    </row>
    <row r="326" spans="39:47">
      <c r="AM326" s="367">
        <v>94</v>
      </c>
      <c r="AN326" s="367" t="s">
        <v>1795</v>
      </c>
      <c r="AO326" s="367">
        <v>4</v>
      </c>
      <c r="AP326" s="367" t="s">
        <v>8876</v>
      </c>
      <c r="AQ326" s="367" t="s">
        <v>8948</v>
      </c>
      <c r="AR326" s="367" t="s">
        <v>8850</v>
      </c>
      <c r="AS326" s="367">
        <v>200000</v>
      </c>
      <c r="AT326" s="367">
        <v>250000</v>
      </c>
      <c r="AU326" s="367">
        <v>110584</v>
      </c>
    </row>
    <row r="329" spans="39:47">
      <c r="AM329" s="367">
        <v>95</v>
      </c>
      <c r="AN329" s="367" t="s">
        <v>1795</v>
      </c>
      <c r="AO329" s="367">
        <v>5</v>
      </c>
      <c r="AP329" s="367" t="s">
        <v>8949</v>
      </c>
      <c r="AQ329" s="367" t="s">
        <v>8950</v>
      </c>
      <c r="AR329" s="367" t="s">
        <v>8850</v>
      </c>
      <c r="AS329" s="367">
        <v>110000</v>
      </c>
      <c r="AT329" s="367">
        <v>160000</v>
      </c>
      <c r="AU329" s="367">
        <v>110584</v>
      </c>
    </row>
    <row r="332" spans="39:47">
      <c r="AM332" s="367">
        <v>96</v>
      </c>
      <c r="AN332" s="367" t="s">
        <v>1795</v>
      </c>
      <c r="AO332" s="367">
        <v>6</v>
      </c>
      <c r="AP332" s="367" t="s">
        <v>8934</v>
      </c>
      <c r="AQ332" s="367" t="s">
        <v>8951</v>
      </c>
      <c r="AR332" s="367" t="s">
        <v>8850</v>
      </c>
      <c r="AS332" s="367">
        <v>110000</v>
      </c>
      <c r="AT332" s="367">
        <v>160000</v>
      </c>
      <c r="AU332" s="367">
        <v>110584</v>
      </c>
    </row>
    <row r="335" spans="39:47">
      <c r="AM335" s="367">
        <v>97</v>
      </c>
      <c r="AN335" s="367" t="s">
        <v>1796</v>
      </c>
      <c r="AO335" s="367">
        <v>0</v>
      </c>
      <c r="AP335" s="367" t="s">
        <v>8869</v>
      </c>
      <c r="AQ335" s="367" t="s">
        <v>8952</v>
      </c>
      <c r="AR335" s="367" t="s">
        <v>8850</v>
      </c>
      <c r="AS335" s="367">
        <v>110000</v>
      </c>
      <c r="AT335" s="367">
        <v>160000</v>
      </c>
      <c r="AU335" s="367">
        <v>124280</v>
      </c>
    </row>
    <row r="338" spans="39:47">
      <c r="AM338" s="367">
        <v>98</v>
      </c>
      <c r="AN338" s="367" t="s">
        <v>1797</v>
      </c>
      <c r="AO338" s="367">
        <v>0</v>
      </c>
      <c r="AP338" s="367" t="s">
        <v>8869</v>
      </c>
      <c r="AQ338" s="367" t="s">
        <v>8953</v>
      </c>
      <c r="AR338" s="367" t="s">
        <v>8850</v>
      </c>
      <c r="AS338" s="367">
        <v>110000</v>
      </c>
      <c r="AT338" s="367">
        <v>160000</v>
      </c>
      <c r="AU338" s="367">
        <v>117835</v>
      </c>
    </row>
    <row r="341" spans="39:47">
      <c r="AM341" s="367">
        <v>99</v>
      </c>
      <c r="AN341" s="367" t="s">
        <v>1818</v>
      </c>
      <c r="AO341" s="367">
        <v>1</v>
      </c>
      <c r="AP341" s="367" t="s">
        <v>8886</v>
      </c>
      <c r="AQ341" s="367" t="s">
        <v>8954</v>
      </c>
      <c r="AR341" s="367" t="s">
        <v>8850</v>
      </c>
      <c r="AS341" s="367">
        <v>200000</v>
      </c>
      <c r="AT341" s="367">
        <v>250000</v>
      </c>
      <c r="AU341" s="367">
        <v>112266</v>
      </c>
    </row>
    <row r="344" spans="39:47">
      <c r="AM344" s="367">
        <v>100</v>
      </c>
      <c r="AN344" s="367" t="s">
        <v>1818</v>
      </c>
      <c r="AO344" s="367">
        <v>2</v>
      </c>
      <c r="AP344" s="367" t="s">
        <v>8944</v>
      </c>
      <c r="AQ344" s="367" t="s">
        <v>8955</v>
      </c>
      <c r="AR344" s="367" t="s">
        <v>8850</v>
      </c>
      <c r="AS344" s="367">
        <v>200000</v>
      </c>
      <c r="AT344" s="367">
        <v>250000</v>
      </c>
      <c r="AU344" s="367">
        <v>112266</v>
      </c>
    </row>
    <row r="347" spans="39:47">
      <c r="AM347" s="367">
        <v>101</v>
      </c>
      <c r="AN347" s="367" t="s">
        <v>1818</v>
      </c>
      <c r="AO347" s="367">
        <v>3</v>
      </c>
      <c r="AP347" s="367" t="s">
        <v>8946</v>
      </c>
      <c r="AQ347" s="367" t="s">
        <v>8956</v>
      </c>
      <c r="AR347" s="367" t="s">
        <v>8850</v>
      </c>
      <c r="AS347" s="367">
        <v>200000</v>
      </c>
      <c r="AT347" s="367">
        <v>250000</v>
      </c>
      <c r="AU347" s="367">
        <v>112266</v>
      </c>
    </row>
    <row r="350" spans="39:47">
      <c r="AM350" s="367">
        <v>102</v>
      </c>
      <c r="AN350" s="367" t="s">
        <v>1818</v>
      </c>
      <c r="AO350" s="367">
        <v>4</v>
      </c>
      <c r="AP350" s="367" t="s">
        <v>8876</v>
      </c>
      <c r="AQ350" s="367" t="s">
        <v>8957</v>
      </c>
      <c r="AR350" s="367" t="s">
        <v>8850</v>
      </c>
      <c r="AS350" s="367">
        <v>200000</v>
      </c>
      <c r="AT350" s="367">
        <v>250000</v>
      </c>
      <c r="AU350" s="367">
        <v>112266</v>
      </c>
    </row>
    <row r="353" spans="39:47">
      <c r="AM353" s="367">
        <v>103</v>
      </c>
      <c r="AN353" s="367" t="s">
        <v>1818</v>
      </c>
      <c r="AO353" s="367">
        <v>5</v>
      </c>
      <c r="AP353" s="367" t="s">
        <v>8958</v>
      </c>
      <c r="AQ353" s="367" t="s">
        <v>8959</v>
      </c>
      <c r="AR353" s="367" t="s">
        <v>8850</v>
      </c>
      <c r="AS353" s="367">
        <v>110000</v>
      </c>
      <c r="AT353" s="367">
        <v>160000</v>
      </c>
      <c r="AU353" s="367">
        <v>112266</v>
      </c>
    </row>
    <row r="356" spans="39:47">
      <c r="AM356" s="367">
        <v>104</v>
      </c>
      <c r="AN356" s="367" t="s">
        <v>1818</v>
      </c>
      <c r="AO356" s="367">
        <v>6</v>
      </c>
      <c r="AP356" s="367" t="s">
        <v>8906</v>
      </c>
      <c r="AQ356" s="367" t="s">
        <v>8960</v>
      </c>
      <c r="AR356" s="367" t="s">
        <v>8850</v>
      </c>
      <c r="AS356" s="367">
        <v>110000</v>
      </c>
      <c r="AT356" s="367">
        <v>160000</v>
      </c>
      <c r="AU356" s="367">
        <v>112266</v>
      </c>
    </row>
    <row r="359" spans="39:47">
      <c r="AM359" s="367">
        <v>105</v>
      </c>
      <c r="AN359" s="367" t="s">
        <v>1819</v>
      </c>
      <c r="AO359" s="367">
        <v>0</v>
      </c>
      <c r="AP359" s="367" t="s">
        <v>8869</v>
      </c>
      <c r="AQ359" s="367" t="s">
        <v>8952</v>
      </c>
      <c r="AR359" s="367" t="s">
        <v>8850</v>
      </c>
      <c r="AS359" s="367">
        <v>110000</v>
      </c>
      <c r="AT359" s="367">
        <v>160000</v>
      </c>
      <c r="AU359" s="367">
        <v>124280</v>
      </c>
    </row>
    <row r="362" spans="39:47">
      <c r="AM362" s="367">
        <v>106</v>
      </c>
      <c r="AN362" s="367" t="s">
        <v>1820</v>
      </c>
      <c r="AO362" s="367">
        <v>0</v>
      </c>
      <c r="AP362" s="367" t="s">
        <v>8869</v>
      </c>
      <c r="AQ362" s="367" t="s">
        <v>8961</v>
      </c>
      <c r="AR362" s="367" t="s">
        <v>8850</v>
      </c>
      <c r="AS362" s="367">
        <v>110000</v>
      </c>
      <c r="AT362" s="367">
        <v>160000</v>
      </c>
      <c r="AU362" s="367">
        <v>116850</v>
      </c>
    </row>
    <row r="365" spans="39:47">
      <c r="AM365" s="367">
        <v>107</v>
      </c>
      <c r="AN365" s="367" t="s">
        <v>1839</v>
      </c>
      <c r="AO365" s="367">
        <v>0</v>
      </c>
      <c r="AP365" s="367" t="s">
        <v>8869</v>
      </c>
      <c r="AQ365" s="367" t="s">
        <v>8962</v>
      </c>
      <c r="AR365" s="367" t="s">
        <v>8850</v>
      </c>
      <c r="AS365" s="367">
        <v>110000</v>
      </c>
      <c r="AT365" s="367">
        <v>160000</v>
      </c>
      <c r="AU365" s="367">
        <v>32833</v>
      </c>
    </row>
    <row r="368" spans="39:47">
      <c r="AM368" s="367">
        <v>108</v>
      </c>
      <c r="AN368" s="367" t="s">
        <v>1839</v>
      </c>
      <c r="AO368" s="367">
        <v>1</v>
      </c>
      <c r="AP368" s="367" t="s">
        <v>8872</v>
      </c>
      <c r="AQ368" s="367" t="s">
        <v>8963</v>
      </c>
      <c r="AR368" s="367" t="s">
        <v>8850</v>
      </c>
      <c r="AS368" s="367">
        <v>200000</v>
      </c>
      <c r="AT368" s="367">
        <v>250000</v>
      </c>
      <c r="AU368" s="367">
        <v>86349</v>
      </c>
    </row>
    <row r="371" spans="39:47">
      <c r="AM371" s="367">
        <v>109</v>
      </c>
      <c r="AN371" s="367" t="s">
        <v>1839</v>
      </c>
      <c r="AO371" s="367">
        <v>2</v>
      </c>
      <c r="AP371" s="367" t="s">
        <v>8859</v>
      </c>
      <c r="AQ371" s="367" t="s">
        <v>8964</v>
      </c>
      <c r="AR371" s="367" t="s">
        <v>8850</v>
      </c>
      <c r="AS371" s="367">
        <v>110000</v>
      </c>
      <c r="AT371" s="367">
        <v>160000</v>
      </c>
      <c r="AU371" s="367">
        <v>86349</v>
      </c>
    </row>
    <row r="374" spans="39:47">
      <c r="AM374" s="367">
        <v>110</v>
      </c>
      <c r="AN374" s="367" t="s">
        <v>1839</v>
      </c>
      <c r="AO374" s="367">
        <v>3</v>
      </c>
      <c r="AP374" s="367" t="s">
        <v>8874</v>
      </c>
      <c r="AQ374" s="367" t="s">
        <v>8965</v>
      </c>
      <c r="AR374" s="367" t="s">
        <v>8850</v>
      </c>
      <c r="AS374" s="367">
        <v>200000</v>
      </c>
      <c r="AT374" s="367">
        <v>250000</v>
      </c>
      <c r="AU374" s="367">
        <v>86349</v>
      </c>
    </row>
    <row r="377" spans="39:47">
      <c r="AM377" s="367">
        <v>111</v>
      </c>
      <c r="AN377" s="367" t="s">
        <v>1839</v>
      </c>
      <c r="AO377" s="367">
        <v>4</v>
      </c>
      <c r="AP377" s="367" t="s">
        <v>8858</v>
      </c>
      <c r="AR377" s="367" t="s">
        <v>8850</v>
      </c>
    </row>
    <row r="380" spans="39:47">
      <c r="AM380" s="367">
        <v>112</v>
      </c>
      <c r="AN380" s="367" t="s">
        <v>1839</v>
      </c>
      <c r="AO380" s="367">
        <v>5</v>
      </c>
      <c r="AP380" s="367" t="s">
        <v>8878</v>
      </c>
      <c r="AQ380" s="367" t="s">
        <v>8966</v>
      </c>
      <c r="AR380" s="367" t="s">
        <v>8850</v>
      </c>
      <c r="AS380" s="367">
        <v>110000</v>
      </c>
      <c r="AT380" s="367">
        <v>160000</v>
      </c>
      <c r="AU380" s="367">
        <v>86349</v>
      </c>
    </row>
    <row r="383" spans="39:47">
      <c r="AM383" s="367">
        <v>113</v>
      </c>
      <c r="AN383" s="367" t="s">
        <v>1839</v>
      </c>
      <c r="AO383" s="367">
        <v>6</v>
      </c>
      <c r="AP383" s="367" t="s">
        <v>8967</v>
      </c>
      <c r="AQ383" s="367" t="s">
        <v>8968</v>
      </c>
      <c r="AR383" s="367" t="s">
        <v>8850</v>
      </c>
      <c r="AS383" s="367">
        <v>200000</v>
      </c>
      <c r="AT383" s="367">
        <v>250000</v>
      </c>
      <c r="AU383" s="367">
        <v>86349</v>
      </c>
    </row>
    <row r="386" spans="39:47">
      <c r="AM386" s="367">
        <v>114</v>
      </c>
      <c r="AN386" s="367" t="s">
        <v>1839</v>
      </c>
      <c r="AO386" s="367">
        <v>7</v>
      </c>
      <c r="AP386" s="367" t="s">
        <v>8861</v>
      </c>
      <c r="AQ386" s="367" t="s">
        <v>8969</v>
      </c>
      <c r="AR386" s="367" t="s">
        <v>8850</v>
      </c>
      <c r="AS386" s="367">
        <v>200000</v>
      </c>
      <c r="AT386" s="367">
        <v>250000</v>
      </c>
      <c r="AU386" s="367">
        <v>86349</v>
      </c>
    </row>
    <row r="389" spans="39:47">
      <c r="AM389" s="367">
        <v>115</v>
      </c>
      <c r="AN389" s="367" t="s">
        <v>1840</v>
      </c>
      <c r="AO389" s="367">
        <v>0</v>
      </c>
      <c r="AP389" s="367" t="s">
        <v>8869</v>
      </c>
      <c r="AQ389" s="367" t="s">
        <v>8970</v>
      </c>
      <c r="AR389" s="367" t="s">
        <v>8850</v>
      </c>
      <c r="AS389" s="367">
        <v>110000</v>
      </c>
      <c r="AT389" s="367">
        <v>160000</v>
      </c>
      <c r="AU389" s="367">
        <v>59729</v>
      </c>
    </row>
    <row r="392" spans="39:47">
      <c r="AM392" s="367">
        <v>116</v>
      </c>
      <c r="AN392" s="367" t="s">
        <v>1840</v>
      </c>
      <c r="AO392" s="367">
        <v>1</v>
      </c>
      <c r="AP392" s="367" t="s">
        <v>8872</v>
      </c>
      <c r="AQ392" s="367" t="s">
        <v>8971</v>
      </c>
      <c r="AR392" s="367" t="s">
        <v>8850</v>
      </c>
      <c r="AS392" s="367">
        <v>200000</v>
      </c>
      <c r="AT392" s="367">
        <v>250000</v>
      </c>
      <c r="AU392" s="367">
        <v>81610</v>
      </c>
    </row>
    <row r="395" spans="39:47">
      <c r="AM395" s="367">
        <v>117</v>
      </c>
      <c r="AN395" s="367" t="s">
        <v>1840</v>
      </c>
      <c r="AO395" s="367">
        <v>2</v>
      </c>
      <c r="AP395" s="367" t="s">
        <v>8894</v>
      </c>
      <c r="AQ395" s="367" t="s">
        <v>8972</v>
      </c>
      <c r="AR395" s="367" t="s">
        <v>8850</v>
      </c>
      <c r="AS395" s="367">
        <v>110000</v>
      </c>
      <c r="AT395" s="367">
        <v>160000</v>
      </c>
      <c r="AU395" s="367">
        <v>81610</v>
      </c>
    </row>
    <row r="398" spans="39:47">
      <c r="AM398" s="367">
        <v>118</v>
      </c>
      <c r="AN398" s="367" t="s">
        <v>1840</v>
      </c>
      <c r="AO398" s="367">
        <v>3</v>
      </c>
      <c r="AP398" s="367" t="s">
        <v>8858</v>
      </c>
      <c r="AR398" s="367" t="s">
        <v>8850</v>
      </c>
    </row>
    <row r="401" spans="39:47">
      <c r="AM401" s="367">
        <v>119</v>
      </c>
      <c r="AN401" s="367" t="s">
        <v>1840</v>
      </c>
      <c r="AO401" s="367">
        <v>4</v>
      </c>
      <c r="AP401" s="367" t="s">
        <v>8874</v>
      </c>
      <c r="AQ401" s="367" t="s">
        <v>8973</v>
      </c>
      <c r="AR401" s="367" t="s">
        <v>8850</v>
      </c>
      <c r="AS401" s="367">
        <v>200000</v>
      </c>
      <c r="AT401" s="367">
        <v>250000</v>
      </c>
      <c r="AU401" s="367">
        <v>81610</v>
      </c>
    </row>
    <row r="404" spans="39:47">
      <c r="AM404" s="367">
        <v>120</v>
      </c>
      <c r="AN404" s="367" t="s">
        <v>1840</v>
      </c>
      <c r="AO404" s="367">
        <v>5</v>
      </c>
      <c r="AP404" s="367" t="s">
        <v>8974</v>
      </c>
      <c r="AQ404" s="367" t="s">
        <v>8975</v>
      </c>
      <c r="AR404" s="367" t="s">
        <v>8850</v>
      </c>
      <c r="AS404" s="367">
        <v>110000</v>
      </c>
      <c r="AT404" s="367">
        <v>160000</v>
      </c>
      <c r="AU404" s="367">
        <v>81610</v>
      </c>
    </row>
    <row r="407" spans="39:47">
      <c r="AM407" s="367">
        <v>121</v>
      </c>
      <c r="AN407" s="367" t="s">
        <v>1840</v>
      </c>
      <c r="AO407" s="367">
        <v>6</v>
      </c>
      <c r="AP407" s="367" t="s">
        <v>8976</v>
      </c>
      <c r="AQ407" s="367" t="s">
        <v>8977</v>
      </c>
      <c r="AR407" s="367" t="s">
        <v>8850</v>
      </c>
      <c r="AS407" s="367">
        <v>110000</v>
      </c>
      <c r="AT407" s="367">
        <v>160000</v>
      </c>
      <c r="AU407" s="367">
        <v>81610</v>
      </c>
    </row>
    <row r="410" spans="39:47">
      <c r="AM410" s="367">
        <v>122</v>
      </c>
      <c r="AN410" s="367" t="s">
        <v>1840</v>
      </c>
      <c r="AO410" s="367">
        <v>7</v>
      </c>
      <c r="AP410" s="367" t="s">
        <v>8861</v>
      </c>
      <c r="AQ410" s="367" t="s">
        <v>8978</v>
      </c>
      <c r="AR410" s="367" t="s">
        <v>8850</v>
      </c>
      <c r="AS410" s="367">
        <v>200000</v>
      </c>
      <c r="AT410" s="367">
        <v>250000</v>
      </c>
      <c r="AU410" s="367">
        <v>81610</v>
      </c>
    </row>
    <row r="413" spans="39:47">
      <c r="AM413" s="367">
        <v>123</v>
      </c>
      <c r="AN413" s="367" t="s">
        <v>1868</v>
      </c>
      <c r="AO413" s="367">
        <v>1</v>
      </c>
      <c r="AP413" s="367" t="s">
        <v>8858</v>
      </c>
      <c r="AR413" s="367" t="s">
        <v>8850</v>
      </c>
    </row>
    <row r="416" spans="39:47">
      <c r="AM416" s="367">
        <v>124</v>
      </c>
      <c r="AN416" s="367" t="s">
        <v>1868</v>
      </c>
      <c r="AO416" s="367">
        <v>2</v>
      </c>
      <c r="AP416" s="367" t="s">
        <v>8886</v>
      </c>
      <c r="AQ416" s="367" t="s">
        <v>8979</v>
      </c>
      <c r="AR416" s="367" t="s">
        <v>8850</v>
      </c>
      <c r="AS416" s="367">
        <v>200000</v>
      </c>
      <c r="AT416" s="367">
        <v>250000</v>
      </c>
      <c r="AU416" s="367">
        <v>114395</v>
      </c>
    </row>
    <row r="419" spans="39:47">
      <c r="AM419" s="367">
        <v>125</v>
      </c>
      <c r="AN419" s="367" t="s">
        <v>1868</v>
      </c>
      <c r="AO419" s="367">
        <v>3</v>
      </c>
      <c r="AP419" s="367" t="s">
        <v>8896</v>
      </c>
      <c r="AQ419" s="367" t="s">
        <v>8980</v>
      </c>
      <c r="AR419" s="367" t="s">
        <v>8850</v>
      </c>
      <c r="AS419" s="367">
        <v>200000</v>
      </c>
      <c r="AT419" s="367">
        <v>250000</v>
      </c>
      <c r="AU419" s="367">
        <v>114395</v>
      </c>
    </row>
    <row r="422" spans="39:47">
      <c r="AM422" s="367">
        <v>126</v>
      </c>
      <c r="AN422" s="367" t="s">
        <v>1868</v>
      </c>
      <c r="AO422" s="367">
        <v>4</v>
      </c>
      <c r="AP422" s="367" t="s">
        <v>8913</v>
      </c>
      <c r="AQ422" s="367" t="s">
        <v>8981</v>
      </c>
      <c r="AR422" s="367" t="s">
        <v>8850</v>
      </c>
      <c r="AS422" s="367">
        <v>110000</v>
      </c>
      <c r="AT422" s="367">
        <v>160000</v>
      </c>
      <c r="AU422" s="367">
        <v>114395</v>
      </c>
    </row>
    <row r="425" spans="39:47">
      <c r="AM425" s="367">
        <v>127</v>
      </c>
      <c r="AN425" s="367" t="s">
        <v>1868</v>
      </c>
      <c r="AO425" s="367">
        <v>5</v>
      </c>
      <c r="AP425" s="367" t="s">
        <v>8982</v>
      </c>
      <c r="AQ425" s="367" t="s">
        <v>8983</v>
      </c>
      <c r="AR425" s="367" t="s">
        <v>8850</v>
      </c>
      <c r="AS425" s="367">
        <v>110000</v>
      </c>
      <c r="AT425" s="367">
        <v>160000</v>
      </c>
      <c r="AU425" s="367">
        <v>114395</v>
      </c>
    </row>
    <row r="428" spans="39:47">
      <c r="AM428" s="367">
        <v>128</v>
      </c>
      <c r="AN428" s="367" t="s">
        <v>1869</v>
      </c>
      <c r="AO428" s="367">
        <v>0</v>
      </c>
      <c r="AP428" s="367" t="s">
        <v>8869</v>
      </c>
      <c r="AQ428" s="367" t="s">
        <v>8984</v>
      </c>
      <c r="AR428" s="367" t="s">
        <v>8850</v>
      </c>
      <c r="AS428" s="367">
        <v>110000</v>
      </c>
      <c r="AT428" s="367">
        <v>160000</v>
      </c>
      <c r="AU428" s="367">
        <v>87420</v>
      </c>
    </row>
    <row r="431" spans="39:47">
      <c r="AM431" s="367">
        <v>129</v>
      </c>
      <c r="AN431" s="367" t="s">
        <v>1870</v>
      </c>
      <c r="AO431" s="367">
        <v>0</v>
      </c>
      <c r="AP431" s="367" t="s">
        <v>8869</v>
      </c>
      <c r="AQ431" s="367" t="s">
        <v>8985</v>
      </c>
      <c r="AR431" s="367" t="s">
        <v>8850</v>
      </c>
      <c r="AS431" s="367">
        <v>110000</v>
      </c>
      <c r="AT431" s="367">
        <v>160000</v>
      </c>
      <c r="AU431" s="367">
        <v>118108</v>
      </c>
    </row>
    <row r="434" spans="39:47">
      <c r="AM434" s="367">
        <v>130</v>
      </c>
      <c r="AN434" s="367" t="s">
        <v>1888</v>
      </c>
      <c r="AO434" s="367">
        <v>1</v>
      </c>
      <c r="AP434" s="367" t="s">
        <v>8858</v>
      </c>
      <c r="AR434" s="367" t="s">
        <v>8850</v>
      </c>
    </row>
    <row r="437" spans="39:47">
      <c r="AM437" s="367">
        <v>131</v>
      </c>
      <c r="AN437" s="367" t="s">
        <v>1888</v>
      </c>
      <c r="AO437" s="367">
        <v>2</v>
      </c>
      <c r="AP437" s="367" t="s">
        <v>8886</v>
      </c>
      <c r="AQ437" s="367" t="s">
        <v>8986</v>
      </c>
      <c r="AR437" s="367" t="s">
        <v>8850</v>
      </c>
      <c r="AS437" s="367">
        <v>200000</v>
      </c>
      <c r="AT437" s="367">
        <v>250000</v>
      </c>
      <c r="AU437" s="367">
        <v>113790</v>
      </c>
    </row>
    <row r="440" spans="39:47">
      <c r="AM440" s="367">
        <v>132</v>
      </c>
      <c r="AN440" s="367" t="s">
        <v>1888</v>
      </c>
      <c r="AO440" s="367">
        <v>3</v>
      </c>
      <c r="AP440" s="367" t="s">
        <v>8896</v>
      </c>
      <c r="AQ440" s="367" t="s">
        <v>8987</v>
      </c>
      <c r="AR440" s="367" t="s">
        <v>8850</v>
      </c>
      <c r="AS440" s="367">
        <v>200000</v>
      </c>
      <c r="AT440" s="367">
        <v>250000</v>
      </c>
      <c r="AU440" s="367">
        <v>113790</v>
      </c>
    </row>
    <row r="443" spans="39:47">
      <c r="AM443" s="367">
        <v>133</v>
      </c>
      <c r="AN443" s="367" t="s">
        <v>1888</v>
      </c>
      <c r="AO443" s="367">
        <v>4</v>
      </c>
      <c r="AP443" s="367" t="s">
        <v>8913</v>
      </c>
      <c r="AQ443" s="367" t="s">
        <v>8988</v>
      </c>
      <c r="AR443" s="367" t="s">
        <v>8850</v>
      </c>
      <c r="AS443" s="367">
        <v>110000</v>
      </c>
      <c r="AT443" s="367">
        <v>160000</v>
      </c>
      <c r="AU443" s="367">
        <v>113790</v>
      </c>
    </row>
    <row r="446" spans="39:47">
      <c r="AM446" s="367">
        <v>134</v>
      </c>
      <c r="AN446" s="367" t="s">
        <v>1888</v>
      </c>
      <c r="AO446" s="367">
        <v>5</v>
      </c>
      <c r="AP446" s="367" t="s">
        <v>8982</v>
      </c>
      <c r="AQ446" s="367" t="s">
        <v>8989</v>
      </c>
      <c r="AR446" s="367" t="s">
        <v>8850</v>
      </c>
      <c r="AS446" s="367">
        <v>110000</v>
      </c>
      <c r="AT446" s="367">
        <v>160000</v>
      </c>
      <c r="AU446" s="367">
        <v>113790</v>
      </c>
    </row>
    <row r="449" spans="39:47">
      <c r="AM449" s="367">
        <v>135</v>
      </c>
      <c r="AN449" s="367" t="s">
        <v>1889</v>
      </c>
      <c r="AO449" s="367">
        <v>0</v>
      </c>
      <c r="AP449" s="367" t="s">
        <v>8869</v>
      </c>
      <c r="AQ449" s="367" t="s">
        <v>8984</v>
      </c>
      <c r="AR449" s="367" t="s">
        <v>8850</v>
      </c>
      <c r="AS449" s="367">
        <v>110000</v>
      </c>
      <c r="AT449" s="367">
        <v>160000</v>
      </c>
      <c r="AU449" s="367">
        <v>87420</v>
      </c>
    </row>
    <row r="452" spans="39:47">
      <c r="AM452" s="367">
        <v>136</v>
      </c>
      <c r="AN452" s="367" t="s">
        <v>1890</v>
      </c>
      <c r="AO452" s="367">
        <v>0</v>
      </c>
      <c r="AP452" s="367" t="s">
        <v>8869</v>
      </c>
      <c r="AQ452" s="367" t="s">
        <v>8990</v>
      </c>
      <c r="AR452" s="367" t="s">
        <v>8850</v>
      </c>
      <c r="AS452" s="367">
        <v>110000</v>
      </c>
      <c r="AT452" s="367">
        <v>160000</v>
      </c>
      <c r="AU452" s="367">
        <v>116332</v>
      </c>
    </row>
    <row r="455" spans="39:47">
      <c r="AM455" s="367">
        <v>137</v>
      </c>
      <c r="AN455" s="367" t="s">
        <v>1937</v>
      </c>
      <c r="AO455" s="367">
        <v>0</v>
      </c>
      <c r="AP455" s="367" t="s">
        <v>8891</v>
      </c>
      <c r="AQ455" s="367" t="s">
        <v>8892</v>
      </c>
      <c r="AR455" s="367" t="s">
        <v>8850</v>
      </c>
      <c r="AS455" s="367">
        <v>110000</v>
      </c>
      <c r="AT455" s="367">
        <v>160000</v>
      </c>
      <c r="AU455" s="367">
        <v>2444442</v>
      </c>
    </row>
    <row r="458" spans="39:47">
      <c r="AM458" s="367">
        <v>138</v>
      </c>
      <c r="AN458" s="367" t="s">
        <v>1937</v>
      </c>
      <c r="AO458" s="367">
        <v>1</v>
      </c>
      <c r="AP458" s="367" t="s">
        <v>8856</v>
      </c>
      <c r="AQ458" s="367" t="s">
        <v>8991</v>
      </c>
      <c r="AR458" s="367" t="s">
        <v>8850</v>
      </c>
      <c r="AS458" s="367">
        <v>200000</v>
      </c>
      <c r="AT458" s="367">
        <v>250000</v>
      </c>
      <c r="AU458" s="367">
        <v>218776</v>
      </c>
    </row>
    <row r="461" spans="39:47">
      <c r="AM461" s="367">
        <v>139</v>
      </c>
      <c r="AN461" s="367" t="s">
        <v>1937</v>
      </c>
      <c r="AO461" s="367">
        <v>2</v>
      </c>
      <c r="AP461" s="367" t="s">
        <v>8894</v>
      </c>
      <c r="AQ461" s="367" t="s">
        <v>8992</v>
      </c>
      <c r="AR461" s="367" t="s">
        <v>8850</v>
      </c>
      <c r="AS461" s="367">
        <v>110000</v>
      </c>
      <c r="AT461" s="367">
        <v>160000</v>
      </c>
      <c r="AU461" s="367">
        <v>218776</v>
      </c>
    </row>
    <row r="464" spans="39:47">
      <c r="AM464" s="367">
        <v>140</v>
      </c>
      <c r="AN464" s="367" t="s">
        <v>1937</v>
      </c>
      <c r="AO464" s="367">
        <v>3</v>
      </c>
      <c r="AP464" s="367" t="s">
        <v>8876</v>
      </c>
      <c r="AQ464" s="367" t="s">
        <v>8993</v>
      </c>
      <c r="AR464" s="367" t="s">
        <v>8850</v>
      </c>
      <c r="AS464" s="367">
        <v>200000</v>
      </c>
      <c r="AT464" s="367">
        <v>250000</v>
      </c>
      <c r="AU464" s="367">
        <v>218776</v>
      </c>
    </row>
    <row r="467" spans="39:47">
      <c r="AM467" s="367">
        <v>141</v>
      </c>
      <c r="AN467" s="367" t="s">
        <v>1937</v>
      </c>
      <c r="AO467" s="367">
        <v>4</v>
      </c>
      <c r="AP467" s="367" t="s">
        <v>8858</v>
      </c>
      <c r="AR467" s="367" t="s">
        <v>8850</v>
      </c>
    </row>
    <row r="470" spans="39:47">
      <c r="AM470" s="367">
        <v>142</v>
      </c>
      <c r="AN470" s="367" t="s">
        <v>1937</v>
      </c>
      <c r="AO470" s="367">
        <v>5</v>
      </c>
      <c r="AP470" s="367" t="s">
        <v>8994</v>
      </c>
      <c r="AQ470" s="367" t="s">
        <v>8995</v>
      </c>
      <c r="AR470" s="367" t="s">
        <v>8850</v>
      </c>
      <c r="AS470" s="367">
        <v>110000</v>
      </c>
      <c r="AT470" s="367">
        <v>160000</v>
      </c>
      <c r="AU470" s="367">
        <v>218776</v>
      </c>
    </row>
    <row r="473" spans="39:47">
      <c r="AM473" s="367">
        <v>143</v>
      </c>
      <c r="AN473" s="367" t="s">
        <v>1937</v>
      </c>
      <c r="AO473" s="367">
        <v>6</v>
      </c>
      <c r="AP473" s="367" t="s">
        <v>8996</v>
      </c>
      <c r="AQ473" s="367" t="s">
        <v>8997</v>
      </c>
      <c r="AR473" s="367" t="s">
        <v>8850</v>
      </c>
      <c r="AS473" s="367">
        <v>110000</v>
      </c>
      <c r="AT473" s="367">
        <v>160000</v>
      </c>
      <c r="AU473" s="367">
        <v>218776</v>
      </c>
    </row>
    <row r="476" spans="39:47">
      <c r="AM476" s="367">
        <v>144</v>
      </c>
      <c r="AN476" s="367" t="s">
        <v>1947</v>
      </c>
      <c r="AO476" s="367">
        <v>0</v>
      </c>
      <c r="AP476" s="367" t="s">
        <v>8891</v>
      </c>
      <c r="AQ476" s="367" t="s">
        <v>8892</v>
      </c>
      <c r="AR476" s="367" t="s">
        <v>8850</v>
      </c>
      <c r="AS476" s="367">
        <v>110000</v>
      </c>
      <c r="AT476" s="367">
        <v>160000</v>
      </c>
      <c r="AU476" s="367">
        <v>2444442</v>
      </c>
    </row>
    <row r="479" spans="39:47">
      <c r="AM479" s="367">
        <v>145</v>
      </c>
      <c r="AN479" s="367" t="s">
        <v>1947</v>
      </c>
      <c r="AO479" s="367">
        <v>1</v>
      </c>
      <c r="AP479" s="367" t="s">
        <v>8856</v>
      </c>
      <c r="AQ479" s="367" t="s">
        <v>8991</v>
      </c>
      <c r="AR479" s="367" t="s">
        <v>8850</v>
      </c>
      <c r="AS479" s="367">
        <v>200000</v>
      </c>
      <c r="AT479" s="367">
        <v>250000</v>
      </c>
      <c r="AU479" s="367">
        <v>218776</v>
      </c>
    </row>
    <row r="482" spans="39:47">
      <c r="AM482" s="367">
        <v>146</v>
      </c>
      <c r="AN482" s="367" t="s">
        <v>1947</v>
      </c>
      <c r="AO482" s="367">
        <v>2</v>
      </c>
      <c r="AP482" s="367" t="s">
        <v>8894</v>
      </c>
      <c r="AQ482" s="367" t="s">
        <v>8992</v>
      </c>
      <c r="AR482" s="367" t="s">
        <v>8850</v>
      </c>
      <c r="AS482" s="367">
        <v>110000</v>
      </c>
      <c r="AT482" s="367">
        <v>160000</v>
      </c>
      <c r="AU482" s="367">
        <v>218776</v>
      </c>
    </row>
    <row r="485" spans="39:47">
      <c r="AM485" s="367">
        <v>147</v>
      </c>
      <c r="AN485" s="367" t="s">
        <v>1947</v>
      </c>
      <c r="AO485" s="367">
        <v>3</v>
      </c>
      <c r="AP485" s="367" t="s">
        <v>8876</v>
      </c>
      <c r="AQ485" s="367" t="s">
        <v>8993</v>
      </c>
      <c r="AR485" s="367" t="s">
        <v>8850</v>
      </c>
      <c r="AS485" s="367">
        <v>200000</v>
      </c>
      <c r="AT485" s="367">
        <v>250000</v>
      </c>
      <c r="AU485" s="367">
        <v>218776</v>
      </c>
    </row>
    <row r="488" spans="39:47">
      <c r="AM488" s="367">
        <v>148</v>
      </c>
      <c r="AN488" s="367" t="s">
        <v>1947</v>
      </c>
      <c r="AO488" s="367">
        <v>4</v>
      </c>
      <c r="AP488" s="367" t="s">
        <v>8858</v>
      </c>
      <c r="AR488" s="367" t="s">
        <v>8850</v>
      </c>
    </row>
    <row r="491" spans="39:47">
      <c r="AM491" s="367">
        <v>149</v>
      </c>
      <c r="AN491" s="367" t="s">
        <v>1947</v>
      </c>
      <c r="AO491" s="367">
        <v>5</v>
      </c>
      <c r="AP491" s="367" t="s">
        <v>8994</v>
      </c>
      <c r="AQ491" s="367" t="s">
        <v>8995</v>
      </c>
      <c r="AR491" s="367" t="s">
        <v>8850</v>
      </c>
      <c r="AS491" s="367">
        <v>110000</v>
      </c>
      <c r="AT491" s="367">
        <v>160000</v>
      </c>
      <c r="AU491" s="367">
        <v>218776</v>
      </c>
    </row>
    <row r="494" spans="39:47">
      <c r="AM494" s="367">
        <v>150</v>
      </c>
      <c r="AN494" s="367" t="s">
        <v>1947</v>
      </c>
      <c r="AO494" s="367">
        <v>6</v>
      </c>
      <c r="AP494" s="367" t="s">
        <v>8996</v>
      </c>
      <c r="AQ494" s="367" t="s">
        <v>8997</v>
      </c>
      <c r="AR494" s="367" t="s">
        <v>8850</v>
      </c>
      <c r="AS494" s="367">
        <v>110000</v>
      </c>
      <c r="AT494" s="367">
        <v>160000</v>
      </c>
      <c r="AU494" s="367">
        <v>218776</v>
      </c>
    </row>
    <row r="497" spans="39:47">
      <c r="AM497" s="367">
        <v>151</v>
      </c>
      <c r="AN497" s="367" t="s">
        <v>1958</v>
      </c>
      <c r="AO497" s="367">
        <v>0</v>
      </c>
      <c r="AP497" s="367" t="s">
        <v>8869</v>
      </c>
      <c r="AQ497" s="367" t="s">
        <v>8998</v>
      </c>
      <c r="AR497" s="367" t="s">
        <v>8850</v>
      </c>
      <c r="AS497" s="367">
        <v>110000</v>
      </c>
      <c r="AT497" s="367">
        <v>160000</v>
      </c>
      <c r="AU497" s="367">
        <v>58562</v>
      </c>
    </row>
    <row r="500" spans="39:47">
      <c r="AM500" s="367">
        <v>152</v>
      </c>
      <c r="AN500" s="367" t="s">
        <v>1958</v>
      </c>
      <c r="AO500" s="367">
        <v>1</v>
      </c>
      <c r="AP500" s="367" t="s">
        <v>8886</v>
      </c>
      <c r="AQ500" s="367" t="s">
        <v>8999</v>
      </c>
      <c r="AR500" s="367" t="s">
        <v>8850</v>
      </c>
      <c r="AS500" s="367">
        <v>200000</v>
      </c>
      <c r="AT500" s="367">
        <v>250000</v>
      </c>
      <c r="AU500" s="367">
        <v>55221</v>
      </c>
    </row>
    <row r="503" spans="39:47">
      <c r="AM503" s="367">
        <v>153</v>
      </c>
      <c r="AN503" s="367" t="s">
        <v>1958</v>
      </c>
      <c r="AO503" s="367">
        <v>2</v>
      </c>
      <c r="AP503" s="367" t="s">
        <v>8858</v>
      </c>
      <c r="AR503" s="367" t="s">
        <v>8850</v>
      </c>
    </row>
    <row r="506" spans="39:47">
      <c r="AM506" s="367">
        <v>154</v>
      </c>
      <c r="AN506" s="367" t="s">
        <v>1958</v>
      </c>
      <c r="AO506" s="367">
        <v>3</v>
      </c>
      <c r="AP506" s="367" t="s">
        <v>8876</v>
      </c>
      <c r="AQ506" s="367" t="s">
        <v>9000</v>
      </c>
      <c r="AR506" s="367" t="s">
        <v>8850</v>
      </c>
      <c r="AS506" s="367">
        <v>200000</v>
      </c>
      <c r="AT506" s="367">
        <v>250000</v>
      </c>
      <c r="AU506" s="367">
        <v>55221</v>
      </c>
    </row>
    <row r="509" spans="39:47">
      <c r="AM509" s="367">
        <v>155</v>
      </c>
      <c r="AN509" s="367" t="s">
        <v>1958</v>
      </c>
      <c r="AO509" s="367">
        <v>4</v>
      </c>
      <c r="AP509" s="367" t="s">
        <v>8858</v>
      </c>
      <c r="AR509" s="367" t="s">
        <v>8850</v>
      </c>
    </row>
    <row r="512" spans="39:47">
      <c r="AM512" s="367">
        <v>156</v>
      </c>
      <c r="AN512" s="367" t="s">
        <v>1958</v>
      </c>
      <c r="AO512" s="367">
        <v>5</v>
      </c>
      <c r="AP512" s="367" t="s">
        <v>8878</v>
      </c>
      <c r="AQ512" s="367" t="s">
        <v>9001</v>
      </c>
      <c r="AR512" s="367" t="s">
        <v>8850</v>
      </c>
      <c r="AS512" s="367">
        <v>110000</v>
      </c>
      <c r="AT512" s="367">
        <v>160000</v>
      </c>
      <c r="AU512" s="367">
        <v>55221</v>
      </c>
    </row>
    <row r="515" spans="39:47">
      <c r="AM515" s="367">
        <v>157</v>
      </c>
      <c r="AN515" s="367" t="s">
        <v>2057</v>
      </c>
      <c r="AO515" s="367">
        <v>0</v>
      </c>
      <c r="AP515" s="367" t="s">
        <v>8869</v>
      </c>
      <c r="AQ515" s="367" t="s">
        <v>9002</v>
      </c>
      <c r="AR515" s="367" t="s">
        <v>8850</v>
      </c>
      <c r="AS515" s="367">
        <v>110000</v>
      </c>
      <c r="AT515" s="367">
        <v>160000</v>
      </c>
      <c r="AU515" s="367">
        <v>78070</v>
      </c>
    </row>
    <row r="518" spans="39:47">
      <c r="AM518" s="367">
        <v>158</v>
      </c>
      <c r="AN518" s="367" t="s">
        <v>2057</v>
      </c>
      <c r="AO518" s="367">
        <v>1</v>
      </c>
      <c r="AP518" s="367" t="s">
        <v>8886</v>
      </c>
      <c r="AQ518" s="367" t="s">
        <v>9003</v>
      </c>
      <c r="AR518" s="367" t="s">
        <v>8850</v>
      </c>
      <c r="AS518" s="367">
        <v>200000</v>
      </c>
      <c r="AT518" s="367">
        <v>250000</v>
      </c>
      <c r="AU518" s="367">
        <v>200646</v>
      </c>
    </row>
    <row r="521" spans="39:47">
      <c r="AM521" s="367">
        <v>159</v>
      </c>
      <c r="AN521" s="367" t="s">
        <v>2057</v>
      </c>
      <c r="AO521" s="367">
        <v>2</v>
      </c>
      <c r="AP521" s="367" t="s">
        <v>9004</v>
      </c>
      <c r="AQ521" s="367" t="s">
        <v>9005</v>
      </c>
      <c r="AR521" s="367" t="s">
        <v>8850</v>
      </c>
      <c r="AS521" s="367">
        <v>200000</v>
      </c>
      <c r="AT521" s="367">
        <v>250000</v>
      </c>
      <c r="AU521" s="367">
        <v>200646</v>
      </c>
    </row>
    <row r="524" spans="39:47">
      <c r="AM524" s="367">
        <v>160</v>
      </c>
      <c r="AN524" s="367" t="s">
        <v>2057</v>
      </c>
      <c r="AO524" s="367">
        <v>3</v>
      </c>
      <c r="AP524" s="367" t="s">
        <v>8858</v>
      </c>
      <c r="AR524" s="367" t="s">
        <v>8850</v>
      </c>
    </row>
    <row r="527" spans="39:47">
      <c r="AM527" s="367">
        <v>161</v>
      </c>
      <c r="AN527" s="367" t="s">
        <v>2057</v>
      </c>
      <c r="AO527" s="367">
        <v>4</v>
      </c>
      <c r="AP527" s="367" t="s">
        <v>9006</v>
      </c>
      <c r="AQ527" s="367" t="s">
        <v>9007</v>
      </c>
      <c r="AR527" s="367" t="s">
        <v>8850</v>
      </c>
      <c r="AS527" s="367">
        <v>200000</v>
      </c>
      <c r="AT527" s="367">
        <v>250000</v>
      </c>
      <c r="AU527" s="367">
        <v>200646</v>
      </c>
    </row>
    <row r="530" spans="39:47">
      <c r="AM530" s="367">
        <v>162</v>
      </c>
      <c r="AN530" s="367" t="s">
        <v>2057</v>
      </c>
      <c r="AO530" s="367">
        <v>5</v>
      </c>
      <c r="AP530" s="367" t="s">
        <v>9008</v>
      </c>
      <c r="AQ530" s="367" t="s">
        <v>9009</v>
      </c>
      <c r="AR530" s="367" t="s">
        <v>8850</v>
      </c>
      <c r="AS530" s="367">
        <v>110000</v>
      </c>
      <c r="AT530" s="367">
        <v>160000</v>
      </c>
      <c r="AU530" s="367">
        <v>200646</v>
      </c>
    </row>
    <row r="533" spans="39:47">
      <c r="AM533" s="367">
        <v>163</v>
      </c>
      <c r="AN533" s="367" t="s">
        <v>2058</v>
      </c>
      <c r="AO533" s="367">
        <v>0</v>
      </c>
      <c r="AP533" s="367" t="s">
        <v>8869</v>
      </c>
      <c r="AQ533" s="367" t="s">
        <v>9002</v>
      </c>
      <c r="AR533" s="367" t="s">
        <v>8850</v>
      </c>
      <c r="AS533" s="367">
        <v>110000</v>
      </c>
      <c r="AT533" s="367">
        <v>160000</v>
      </c>
      <c r="AU533" s="367">
        <v>78070</v>
      </c>
    </row>
    <row r="536" spans="39:47">
      <c r="AM536" s="367">
        <v>164</v>
      </c>
      <c r="AN536" s="367" t="s">
        <v>2058</v>
      </c>
      <c r="AO536" s="367">
        <v>1</v>
      </c>
      <c r="AP536" s="367" t="s">
        <v>8886</v>
      </c>
      <c r="AQ536" s="367" t="s">
        <v>9003</v>
      </c>
      <c r="AR536" s="367" t="s">
        <v>8850</v>
      </c>
      <c r="AS536" s="367">
        <v>200000</v>
      </c>
      <c r="AT536" s="367">
        <v>250000</v>
      </c>
      <c r="AU536" s="367">
        <v>200646</v>
      </c>
    </row>
    <row r="539" spans="39:47">
      <c r="AM539" s="367">
        <v>165</v>
      </c>
      <c r="AN539" s="367" t="s">
        <v>2058</v>
      </c>
      <c r="AO539" s="367">
        <v>2</v>
      </c>
      <c r="AP539" s="367" t="s">
        <v>9004</v>
      </c>
      <c r="AQ539" s="367" t="s">
        <v>9005</v>
      </c>
      <c r="AR539" s="367" t="s">
        <v>8850</v>
      </c>
      <c r="AS539" s="367">
        <v>200000</v>
      </c>
      <c r="AT539" s="367">
        <v>250000</v>
      </c>
      <c r="AU539" s="367">
        <v>200646</v>
      </c>
    </row>
    <row r="542" spans="39:47">
      <c r="AM542" s="367">
        <v>166</v>
      </c>
      <c r="AN542" s="367" t="s">
        <v>2058</v>
      </c>
      <c r="AO542" s="367">
        <v>3</v>
      </c>
      <c r="AP542" s="367" t="s">
        <v>8858</v>
      </c>
      <c r="AR542" s="367" t="s">
        <v>8850</v>
      </c>
    </row>
    <row r="545" spans="39:47">
      <c r="AM545" s="367">
        <v>167</v>
      </c>
      <c r="AN545" s="367" t="s">
        <v>2058</v>
      </c>
      <c r="AO545" s="367">
        <v>4</v>
      </c>
      <c r="AP545" s="367" t="s">
        <v>9006</v>
      </c>
      <c r="AQ545" s="367" t="s">
        <v>9007</v>
      </c>
      <c r="AR545" s="367" t="s">
        <v>8850</v>
      </c>
      <c r="AS545" s="367">
        <v>200000</v>
      </c>
      <c r="AT545" s="367">
        <v>250000</v>
      </c>
      <c r="AU545" s="367">
        <v>200646</v>
      </c>
    </row>
    <row r="548" spans="39:47">
      <c r="AM548" s="367">
        <v>168</v>
      </c>
      <c r="AN548" s="367" t="s">
        <v>2058</v>
      </c>
      <c r="AO548" s="367">
        <v>5</v>
      </c>
      <c r="AP548" s="367" t="s">
        <v>9008</v>
      </c>
      <c r="AQ548" s="367" t="s">
        <v>9009</v>
      </c>
      <c r="AR548" s="367" t="s">
        <v>8850</v>
      </c>
      <c r="AS548" s="367">
        <v>110000</v>
      </c>
      <c r="AT548" s="367">
        <v>160000</v>
      </c>
      <c r="AU548" s="367">
        <v>200646</v>
      </c>
    </row>
    <row r="551" spans="39:47">
      <c r="AM551" s="367">
        <v>169</v>
      </c>
      <c r="AN551" s="367" t="s">
        <v>2081</v>
      </c>
      <c r="AO551" s="367">
        <v>0</v>
      </c>
      <c r="AP551" s="367" t="s">
        <v>8869</v>
      </c>
      <c r="AQ551" s="367" t="s">
        <v>9010</v>
      </c>
      <c r="AR551" s="367" t="s">
        <v>8850</v>
      </c>
      <c r="AS551" s="367">
        <v>110000</v>
      </c>
      <c r="AT551" s="367">
        <v>160000</v>
      </c>
      <c r="AU551" s="367">
        <v>2285</v>
      </c>
    </row>
    <row r="554" spans="39:47">
      <c r="AM554" s="367">
        <v>170</v>
      </c>
      <c r="AN554" s="367" t="s">
        <v>2081</v>
      </c>
      <c r="AO554" s="367">
        <v>1</v>
      </c>
      <c r="AP554" s="367" t="s">
        <v>8858</v>
      </c>
      <c r="AR554" s="367" t="s">
        <v>8850</v>
      </c>
      <c r="AS554" s="367">
        <v>110000</v>
      </c>
      <c r="AT554" s="367">
        <v>160000</v>
      </c>
    </row>
    <row r="557" spans="39:47">
      <c r="AM557" s="367">
        <v>171</v>
      </c>
      <c r="AN557" s="367" t="s">
        <v>2081</v>
      </c>
      <c r="AO557" s="367">
        <v>2</v>
      </c>
      <c r="AP557" s="367" t="s">
        <v>9004</v>
      </c>
      <c r="AQ557" s="367" t="s">
        <v>9011</v>
      </c>
      <c r="AR557" s="367" t="s">
        <v>8850</v>
      </c>
      <c r="AS557" s="367">
        <v>200000</v>
      </c>
      <c r="AT557" s="367">
        <v>250000</v>
      </c>
      <c r="AU557" s="367">
        <v>4187</v>
      </c>
    </row>
    <row r="560" spans="39:47">
      <c r="AM560" s="367">
        <v>172</v>
      </c>
      <c r="AN560" s="367" t="s">
        <v>2081</v>
      </c>
      <c r="AO560" s="367">
        <v>3</v>
      </c>
      <c r="AP560" s="367" t="s">
        <v>8858</v>
      </c>
      <c r="AR560" s="367" t="s">
        <v>8850</v>
      </c>
      <c r="AS560" s="367">
        <v>110000</v>
      </c>
      <c r="AT560" s="367">
        <v>160000</v>
      </c>
    </row>
    <row r="563" spans="39:47">
      <c r="AM563" s="367">
        <v>173</v>
      </c>
      <c r="AN563" s="367" t="s">
        <v>2081</v>
      </c>
      <c r="AO563" s="367">
        <v>4</v>
      </c>
      <c r="AP563" s="367" t="s">
        <v>8858</v>
      </c>
      <c r="AR563" s="367" t="s">
        <v>8850</v>
      </c>
      <c r="AS563" s="367">
        <v>110000</v>
      </c>
      <c r="AT563" s="367">
        <v>160000</v>
      </c>
    </row>
    <row r="566" spans="39:47">
      <c r="AM566" s="367">
        <v>174</v>
      </c>
      <c r="AN566" s="367" t="s">
        <v>2081</v>
      </c>
      <c r="AO566" s="367">
        <v>5</v>
      </c>
      <c r="AP566" s="367" t="s">
        <v>9012</v>
      </c>
      <c r="AQ566" s="367" t="s">
        <v>9013</v>
      </c>
      <c r="AR566" s="367" t="s">
        <v>8850</v>
      </c>
      <c r="AS566" s="367">
        <v>110000</v>
      </c>
      <c r="AT566" s="367">
        <v>160000</v>
      </c>
      <c r="AU566" s="367">
        <v>4187</v>
      </c>
    </row>
    <row r="569" spans="39:47">
      <c r="AM569" s="367">
        <v>175</v>
      </c>
      <c r="AN569" s="367" t="s">
        <v>2115</v>
      </c>
      <c r="AO569" s="367">
        <v>0</v>
      </c>
      <c r="AP569" s="367" t="s">
        <v>8869</v>
      </c>
      <c r="AQ569" s="367" t="s">
        <v>9014</v>
      </c>
      <c r="AR569" s="367" t="s">
        <v>8850</v>
      </c>
      <c r="AS569" s="367">
        <v>110000</v>
      </c>
      <c r="AT569" s="367">
        <v>160000</v>
      </c>
      <c r="AU569" s="367">
        <v>225562</v>
      </c>
    </row>
    <row r="572" spans="39:47">
      <c r="AM572" s="367">
        <v>176</v>
      </c>
      <c r="AN572" s="367" t="s">
        <v>2115</v>
      </c>
      <c r="AO572" s="367">
        <v>1</v>
      </c>
      <c r="AP572" s="367" t="s">
        <v>8886</v>
      </c>
      <c r="AQ572" s="367" t="s">
        <v>9015</v>
      </c>
      <c r="AR572" s="367" t="s">
        <v>8850</v>
      </c>
      <c r="AS572" s="367">
        <v>200000</v>
      </c>
      <c r="AT572" s="367">
        <v>250000</v>
      </c>
      <c r="AU572" s="367">
        <v>103860</v>
      </c>
    </row>
    <row r="575" spans="39:47">
      <c r="AM575" s="367">
        <v>177</v>
      </c>
      <c r="AN575" s="367" t="s">
        <v>2115</v>
      </c>
      <c r="AO575" s="367">
        <v>2</v>
      </c>
      <c r="AP575" s="367" t="s">
        <v>8896</v>
      </c>
      <c r="AQ575" s="367" t="s">
        <v>9016</v>
      </c>
      <c r="AR575" s="367" t="s">
        <v>8850</v>
      </c>
      <c r="AS575" s="367">
        <v>200000</v>
      </c>
      <c r="AT575" s="367">
        <v>250000</v>
      </c>
      <c r="AU575" s="367">
        <v>103860</v>
      </c>
    </row>
    <row r="578" spans="39:47">
      <c r="AM578" s="367">
        <v>178</v>
      </c>
      <c r="AN578" s="367" t="s">
        <v>2115</v>
      </c>
      <c r="AO578" s="367">
        <v>3</v>
      </c>
      <c r="AP578" s="367" t="s">
        <v>8876</v>
      </c>
      <c r="AQ578" s="367" t="s">
        <v>9017</v>
      </c>
      <c r="AR578" s="367" t="s">
        <v>8850</v>
      </c>
      <c r="AS578" s="367">
        <v>200000</v>
      </c>
      <c r="AT578" s="367">
        <v>250000</v>
      </c>
      <c r="AU578" s="367">
        <v>145878</v>
      </c>
    </row>
    <row r="581" spans="39:47">
      <c r="AM581" s="367">
        <v>179</v>
      </c>
      <c r="AN581" s="367" t="s">
        <v>2115</v>
      </c>
      <c r="AO581" s="367">
        <v>4</v>
      </c>
      <c r="AP581" s="367" t="s">
        <v>8982</v>
      </c>
      <c r="AQ581" s="367" t="s">
        <v>9018</v>
      </c>
      <c r="AR581" s="367" t="s">
        <v>8850</v>
      </c>
      <c r="AS581" s="367">
        <v>110000</v>
      </c>
      <c r="AT581" s="367">
        <v>160000</v>
      </c>
      <c r="AU581" s="367">
        <v>139052</v>
      </c>
    </row>
    <row r="584" spans="39:47">
      <c r="AM584" s="367">
        <v>180</v>
      </c>
      <c r="AN584" s="367" t="s">
        <v>2115</v>
      </c>
      <c r="AO584" s="367">
        <v>5</v>
      </c>
      <c r="AP584" s="367" t="s">
        <v>9019</v>
      </c>
      <c r="AQ584" s="367" t="s">
        <v>9020</v>
      </c>
      <c r="AR584" s="367" t="s">
        <v>8850</v>
      </c>
      <c r="AS584" s="367">
        <v>110000</v>
      </c>
      <c r="AT584" s="367">
        <v>160000</v>
      </c>
      <c r="AU584" s="367">
        <v>145878</v>
      </c>
    </row>
    <row r="587" spans="39:47">
      <c r="AM587" s="367">
        <v>181</v>
      </c>
      <c r="AN587" s="367" t="s">
        <v>2115</v>
      </c>
      <c r="AO587" s="367">
        <v>6</v>
      </c>
      <c r="AP587" s="367" t="s">
        <v>9021</v>
      </c>
      <c r="AQ587" s="367" t="s">
        <v>9022</v>
      </c>
      <c r="AR587" s="367" t="s">
        <v>8850</v>
      </c>
      <c r="AS587" s="367">
        <v>110000</v>
      </c>
      <c r="AT587" s="367">
        <v>160000</v>
      </c>
      <c r="AU587" s="367">
        <v>221588</v>
      </c>
    </row>
    <row r="590" spans="39:47">
      <c r="AM590" s="367">
        <v>182</v>
      </c>
      <c r="AN590" s="367" t="s">
        <v>2123</v>
      </c>
      <c r="AO590" s="367">
        <v>0</v>
      </c>
      <c r="AP590" s="367" t="s">
        <v>8869</v>
      </c>
      <c r="AQ590" s="367" t="s">
        <v>9014</v>
      </c>
      <c r="AR590" s="367" t="s">
        <v>8850</v>
      </c>
      <c r="AS590" s="367">
        <v>110000</v>
      </c>
      <c r="AT590" s="367">
        <v>160000</v>
      </c>
      <c r="AU590" s="367">
        <v>225562</v>
      </c>
    </row>
    <row r="593" spans="39:47">
      <c r="AM593" s="367">
        <v>183</v>
      </c>
      <c r="AN593" s="367" t="s">
        <v>2123</v>
      </c>
      <c r="AO593" s="367">
        <v>1</v>
      </c>
      <c r="AP593" s="367" t="s">
        <v>8886</v>
      </c>
      <c r="AQ593" s="367" t="s">
        <v>9015</v>
      </c>
      <c r="AR593" s="367" t="s">
        <v>8850</v>
      </c>
      <c r="AS593" s="367">
        <v>200000</v>
      </c>
      <c r="AT593" s="367">
        <v>250000</v>
      </c>
      <c r="AU593" s="367">
        <v>103860</v>
      </c>
    </row>
    <row r="596" spans="39:47">
      <c r="AM596" s="367">
        <v>184</v>
      </c>
      <c r="AN596" s="367" t="s">
        <v>2123</v>
      </c>
      <c r="AO596" s="367">
        <v>2</v>
      </c>
      <c r="AP596" s="367" t="s">
        <v>8896</v>
      </c>
      <c r="AQ596" s="367" t="s">
        <v>9016</v>
      </c>
      <c r="AR596" s="367" t="s">
        <v>8850</v>
      </c>
      <c r="AS596" s="367">
        <v>200000</v>
      </c>
      <c r="AT596" s="367">
        <v>250000</v>
      </c>
      <c r="AU596" s="367">
        <v>103860</v>
      </c>
    </row>
    <row r="599" spans="39:47">
      <c r="AM599" s="367">
        <v>185</v>
      </c>
      <c r="AN599" s="367" t="s">
        <v>2123</v>
      </c>
      <c r="AO599" s="367">
        <v>3</v>
      </c>
      <c r="AP599" s="367" t="s">
        <v>8876</v>
      </c>
      <c r="AQ599" s="367" t="s">
        <v>9017</v>
      </c>
      <c r="AR599" s="367" t="s">
        <v>8850</v>
      </c>
      <c r="AS599" s="367">
        <v>200000</v>
      </c>
      <c r="AT599" s="367">
        <v>250000</v>
      </c>
      <c r="AU599" s="367">
        <v>145878</v>
      </c>
    </row>
    <row r="602" spans="39:47">
      <c r="AM602" s="367">
        <v>186</v>
      </c>
      <c r="AN602" s="367" t="s">
        <v>2123</v>
      </c>
      <c r="AO602" s="367">
        <v>4</v>
      </c>
      <c r="AP602" s="367" t="s">
        <v>8982</v>
      </c>
      <c r="AQ602" s="367" t="s">
        <v>9018</v>
      </c>
      <c r="AR602" s="367" t="s">
        <v>8850</v>
      </c>
      <c r="AS602" s="367">
        <v>110000</v>
      </c>
      <c r="AT602" s="367">
        <v>160000</v>
      </c>
      <c r="AU602" s="367">
        <v>139052</v>
      </c>
    </row>
    <row r="605" spans="39:47">
      <c r="AM605" s="367">
        <v>187</v>
      </c>
      <c r="AN605" s="367" t="s">
        <v>2123</v>
      </c>
      <c r="AO605" s="367">
        <v>5</v>
      </c>
      <c r="AP605" s="367" t="s">
        <v>9019</v>
      </c>
      <c r="AQ605" s="367" t="s">
        <v>9020</v>
      </c>
      <c r="AR605" s="367" t="s">
        <v>8850</v>
      </c>
      <c r="AS605" s="367">
        <v>110000</v>
      </c>
      <c r="AT605" s="367">
        <v>160000</v>
      </c>
      <c r="AU605" s="367">
        <v>145878</v>
      </c>
    </row>
    <row r="608" spans="39:47">
      <c r="AM608" s="367">
        <v>188</v>
      </c>
      <c r="AN608" s="367" t="s">
        <v>2123</v>
      </c>
      <c r="AO608" s="367">
        <v>6</v>
      </c>
      <c r="AP608" s="367" t="s">
        <v>9021</v>
      </c>
      <c r="AQ608" s="367" t="s">
        <v>9022</v>
      </c>
      <c r="AR608" s="367" t="s">
        <v>8850</v>
      </c>
      <c r="AS608" s="367">
        <v>110000</v>
      </c>
      <c r="AT608" s="367">
        <v>160000</v>
      </c>
      <c r="AU608" s="367">
        <v>221588</v>
      </c>
    </row>
    <row r="611" spans="39:47">
      <c r="AM611" s="367">
        <v>189</v>
      </c>
      <c r="AN611" s="367" t="s">
        <v>2127</v>
      </c>
      <c r="AO611" s="367">
        <v>0</v>
      </c>
      <c r="AP611" s="367" t="s">
        <v>8869</v>
      </c>
      <c r="AQ611" s="367" t="s">
        <v>9023</v>
      </c>
      <c r="AR611" s="367" t="s">
        <v>8850</v>
      </c>
      <c r="AS611" s="367">
        <v>110000</v>
      </c>
      <c r="AT611" s="367">
        <v>160000</v>
      </c>
      <c r="AU611" s="367">
        <v>180132</v>
      </c>
    </row>
    <row r="614" spans="39:47">
      <c r="AM614" s="367">
        <v>190</v>
      </c>
      <c r="AN614" s="367" t="s">
        <v>2127</v>
      </c>
      <c r="AO614" s="367">
        <v>1</v>
      </c>
      <c r="AP614" s="367" t="s">
        <v>8886</v>
      </c>
      <c r="AQ614" s="367" t="s">
        <v>9024</v>
      </c>
      <c r="AR614" s="367" t="s">
        <v>8850</v>
      </c>
      <c r="AS614" s="367">
        <v>200000</v>
      </c>
      <c r="AT614" s="367">
        <v>250000</v>
      </c>
      <c r="AU614" s="367">
        <v>123332</v>
      </c>
    </row>
    <row r="617" spans="39:47">
      <c r="AM617" s="367">
        <v>191</v>
      </c>
      <c r="AN617" s="367" t="s">
        <v>2127</v>
      </c>
      <c r="AO617" s="367">
        <v>2</v>
      </c>
      <c r="AP617" s="367" t="s">
        <v>8858</v>
      </c>
      <c r="AR617" s="367" t="s">
        <v>8850</v>
      </c>
    </row>
    <row r="620" spans="39:47">
      <c r="AM620" s="367">
        <v>192</v>
      </c>
      <c r="AN620" s="367" t="s">
        <v>2127</v>
      </c>
      <c r="AO620" s="367">
        <v>3</v>
      </c>
      <c r="AP620" s="367" t="s">
        <v>8876</v>
      </c>
      <c r="AQ620" s="367" t="s">
        <v>9025</v>
      </c>
      <c r="AR620" s="367" t="s">
        <v>8850</v>
      </c>
      <c r="AS620" s="367">
        <v>200000</v>
      </c>
      <c r="AT620" s="367">
        <v>250000</v>
      </c>
      <c r="AU620" s="367">
        <v>115738</v>
      </c>
    </row>
    <row r="623" spans="39:47">
      <c r="AM623" s="367">
        <v>193</v>
      </c>
      <c r="AN623" s="367" t="s">
        <v>2127</v>
      </c>
      <c r="AO623" s="367">
        <v>4</v>
      </c>
      <c r="AP623" s="367" t="s">
        <v>8858</v>
      </c>
      <c r="AR623" s="367" t="s">
        <v>8850</v>
      </c>
    </row>
    <row r="626" spans="39:47">
      <c r="AM626" s="367">
        <v>194</v>
      </c>
      <c r="AN626" s="367" t="s">
        <v>2127</v>
      </c>
      <c r="AO626" s="367">
        <v>5</v>
      </c>
      <c r="AP626" s="367" t="s">
        <v>9026</v>
      </c>
      <c r="AQ626" s="367" t="s">
        <v>9027</v>
      </c>
      <c r="AR626" s="367" t="s">
        <v>8850</v>
      </c>
      <c r="AS626" s="367">
        <v>110000</v>
      </c>
      <c r="AT626" s="367">
        <v>160000</v>
      </c>
      <c r="AU626" s="367">
        <v>115738</v>
      </c>
    </row>
    <row r="629" spans="39:47">
      <c r="AM629" s="367">
        <v>195</v>
      </c>
      <c r="AN629" s="367" t="s">
        <v>2127</v>
      </c>
      <c r="AO629" s="367">
        <v>6</v>
      </c>
      <c r="AP629" s="367" t="s">
        <v>9028</v>
      </c>
      <c r="AQ629" s="367" t="s">
        <v>9029</v>
      </c>
      <c r="AR629" s="367" t="s">
        <v>8850</v>
      </c>
      <c r="AS629" s="367">
        <v>110000</v>
      </c>
      <c r="AT629" s="367">
        <v>160000</v>
      </c>
      <c r="AU629" s="367">
        <v>209090</v>
      </c>
    </row>
    <row r="632" spans="39:47">
      <c r="AM632" s="367">
        <v>196</v>
      </c>
      <c r="AN632" s="367" t="s">
        <v>2129</v>
      </c>
      <c r="AO632" s="367">
        <v>0</v>
      </c>
      <c r="AP632" s="367" t="s">
        <v>8869</v>
      </c>
      <c r="AQ632" s="367" t="s">
        <v>9023</v>
      </c>
      <c r="AR632" s="367" t="s">
        <v>8850</v>
      </c>
      <c r="AS632" s="367">
        <v>110000</v>
      </c>
      <c r="AT632" s="367">
        <v>160000</v>
      </c>
      <c r="AU632" s="367">
        <v>180132</v>
      </c>
    </row>
    <row r="635" spans="39:47">
      <c r="AM635" s="367">
        <v>197</v>
      </c>
      <c r="AN635" s="367" t="s">
        <v>2129</v>
      </c>
      <c r="AO635" s="367">
        <v>1</v>
      </c>
      <c r="AP635" s="367" t="s">
        <v>8886</v>
      </c>
      <c r="AQ635" s="367" t="s">
        <v>9024</v>
      </c>
      <c r="AR635" s="367" t="s">
        <v>8850</v>
      </c>
      <c r="AS635" s="367">
        <v>200000</v>
      </c>
      <c r="AT635" s="367">
        <v>250000</v>
      </c>
      <c r="AU635" s="367">
        <v>123332</v>
      </c>
    </row>
    <row r="638" spans="39:47">
      <c r="AM638" s="367">
        <v>198</v>
      </c>
      <c r="AN638" s="367" t="s">
        <v>2129</v>
      </c>
      <c r="AO638" s="367">
        <v>2</v>
      </c>
      <c r="AP638" s="367" t="s">
        <v>8858</v>
      </c>
      <c r="AR638" s="367" t="s">
        <v>8850</v>
      </c>
    </row>
    <row r="641" spans="39:47">
      <c r="AM641" s="367">
        <v>199</v>
      </c>
      <c r="AN641" s="367" t="s">
        <v>2129</v>
      </c>
      <c r="AO641" s="367">
        <v>3</v>
      </c>
      <c r="AP641" s="367" t="s">
        <v>8876</v>
      </c>
      <c r="AQ641" s="367" t="s">
        <v>9025</v>
      </c>
      <c r="AR641" s="367" t="s">
        <v>8850</v>
      </c>
      <c r="AS641" s="367">
        <v>200000</v>
      </c>
      <c r="AT641" s="367">
        <v>250000</v>
      </c>
      <c r="AU641" s="367">
        <v>115738</v>
      </c>
    </row>
    <row r="644" spans="39:47">
      <c r="AM644" s="367">
        <v>200</v>
      </c>
      <c r="AN644" s="367" t="s">
        <v>2129</v>
      </c>
      <c r="AO644" s="367">
        <v>4</v>
      </c>
      <c r="AP644" s="367" t="s">
        <v>8858</v>
      </c>
      <c r="AR644" s="367" t="s">
        <v>8850</v>
      </c>
    </row>
    <row r="647" spans="39:47">
      <c r="AM647" s="367">
        <v>201</v>
      </c>
      <c r="AN647" s="367" t="s">
        <v>2129</v>
      </c>
      <c r="AO647" s="367">
        <v>5</v>
      </c>
      <c r="AP647" s="367" t="s">
        <v>9026</v>
      </c>
      <c r="AQ647" s="367" t="s">
        <v>9027</v>
      </c>
      <c r="AR647" s="367" t="s">
        <v>8850</v>
      </c>
      <c r="AS647" s="367">
        <v>110000</v>
      </c>
      <c r="AT647" s="367">
        <v>160000</v>
      </c>
      <c r="AU647" s="367">
        <v>115738</v>
      </c>
    </row>
    <row r="650" spans="39:47">
      <c r="AM650" s="367">
        <v>202</v>
      </c>
      <c r="AN650" s="367" t="s">
        <v>2129</v>
      </c>
      <c r="AO650" s="367">
        <v>6</v>
      </c>
      <c r="AP650" s="367" t="s">
        <v>9028</v>
      </c>
      <c r="AQ650" s="367" t="s">
        <v>9029</v>
      </c>
      <c r="AR650" s="367" t="s">
        <v>8850</v>
      </c>
      <c r="AS650" s="367">
        <v>110000</v>
      </c>
      <c r="AT650" s="367">
        <v>160000</v>
      </c>
      <c r="AU650" s="367">
        <v>209090</v>
      </c>
    </row>
    <row r="653" spans="39:47">
      <c r="AM653" s="367">
        <v>203</v>
      </c>
      <c r="AN653" s="367" t="s">
        <v>2140</v>
      </c>
      <c r="AO653" s="367">
        <v>0</v>
      </c>
      <c r="AP653" s="367" t="s">
        <v>8869</v>
      </c>
      <c r="AQ653" s="367" t="s">
        <v>9030</v>
      </c>
      <c r="AR653" s="367" t="s">
        <v>8850</v>
      </c>
      <c r="AS653" s="367">
        <v>110000</v>
      </c>
      <c r="AT653" s="367">
        <v>160000</v>
      </c>
      <c r="AU653" s="367">
        <v>226381</v>
      </c>
    </row>
    <row r="656" spans="39:47">
      <c r="AM656" s="367">
        <v>204</v>
      </c>
      <c r="AN656" s="367" t="s">
        <v>2140</v>
      </c>
      <c r="AO656" s="367">
        <v>1</v>
      </c>
      <c r="AP656" s="367" t="s">
        <v>8858</v>
      </c>
      <c r="AR656" s="367" t="s">
        <v>8850</v>
      </c>
    </row>
    <row r="659" spans="39:47">
      <c r="AM659" s="367">
        <v>205</v>
      </c>
      <c r="AN659" s="367" t="s">
        <v>2140</v>
      </c>
      <c r="AO659" s="367">
        <v>2</v>
      </c>
      <c r="AP659" s="367" t="s">
        <v>8886</v>
      </c>
      <c r="AQ659" s="367" t="s">
        <v>9031</v>
      </c>
      <c r="AR659" s="367" t="s">
        <v>8850</v>
      </c>
      <c r="AS659" s="367">
        <v>200000</v>
      </c>
      <c r="AT659" s="367">
        <v>250000</v>
      </c>
      <c r="AU659" s="367">
        <v>225054</v>
      </c>
    </row>
    <row r="662" spans="39:47">
      <c r="AM662" s="367">
        <v>206</v>
      </c>
      <c r="AN662" s="367" t="s">
        <v>2140</v>
      </c>
      <c r="AO662" s="367">
        <v>3</v>
      </c>
      <c r="AP662" s="367" t="s">
        <v>8876</v>
      </c>
      <c r="AQ662" s="367" t="s">
        <v>9032</v>
      </c>
      <c r="AR662" s="367" t="s">
        <v>8850</v>
      </c>
      <c r="AS662" s="367">
        <v>200000</v>
      </c>
      <c r="AT662" s="367">
        <v>250000</v>
      </c>
      <c r="AU662" s="367">
        <v>103852</v>
      </c>
    </row>
    <row r="665" spans="39:47">
      <c r="AM665" s="367">
        <v>207</v>
      </c>
      <c r="AN665" s="367" t="s">
        <v>2140</v>
      </c>
      <c r="AO665" s="367">
        <v>4</v>
      </c>
      <c r="AP665" s="367" t="s">
        <v>8858</v>
      </c>
      <c r="AR665" s="367" t="s">
        <v>8850</v>
      </c>
    </row>
    <row r="668" spans="39:47">
      <c r="AM668" s="367">
        <v>208</v>
      </c>
      <c r="AN668" s="367" t="s">
        <v>2140</v>
      </c>
      <c r="AO668" s="367">
        <v>5</v>
      </c>
      <c r="AP668" s="367" t="s">
        <v>8994</v>
      </c>
      <c r="AQ668" s="367" t="s">
        <v>9033</v>
      </c>
      <c r="AR668" s="367" t="s">
        <v>8850</v>
      </c>
      <c r="AS668" s="367">
        <v>110000</v>
      </c>
      <c r="AT668" s="367">
        <v>160000</v>
      </c>
      <c r="AU668" s="367">
        <v>137106</v>
      </c>
    </row>
    <row r="671" spans="39:47">
      <c r="AM671" s="367">
        <v>209</v>
      </c>
      <c r="AN671" s="367" t="s">
        <v>2140</v>
      </c>
      <c r="AO671" s="367">
        <v>6</v>
      </c>
      <c r="AP671" s="367" t="s">
        <v>9034</v>
      </c>
      <c r="AQ671" s="367" t="s">
        <v>9035</v>
      </c>
      <c r="AR671" s="367" t="s">
        <v>8850</v>
      </c>
      <c r="AS671" s="367">
        <v>110000</v>
      </c>
      <c r="AT671" s="367">
        <v>160000</v>
      </c>
      <c r="AU671" s="367">
        <v>103852</v>
      </c>
    </row>
    <row r="674" spans="39:47">
      <c r="AM674" s="367">
        <v>210</v>
      </c>
      <c r="AN674" s="367" t="s">
        <v>2141</v>
      </c>
      <c r="AO674" s="367">
        <v>0</v>
      </c>
      <c r="AP674" s="367" t="s">
        <v>8869</v>
      </c>
      <c r="AQ674" s="367" t="s">
        <v>9030</v>
      </c>
      <c r="AR674" s="367" t="s">
        <v>8850</v>
      </c>
      <c r="AS674" s="367">
        <v>110000</v>
      </c>
      <c r="AT674" s="367">
        <v>160000</v>
      </c>
      <c r="AU674" s="367">
        <v>226381</v>
      </c>
    </row>
    <row r="677" spans="39:47">
      <c r="AM677" s="367">
        <v>211</v>
      </c>
      <c r="AN677" s="367" t="s">
        <v>2141</v>
      </c>
      <c r="AO677" s="367">
        <v>1</v>
      </c>
      <c r="AP677" s="367" t="s">
        <v>8858</v>
      </c>
      <c r="AR677" s="367" t="s">
        <v>8850</v>
      </c>
      <c r="AU677" s="367">
        <v>2609576</v>
      </c>
    </row>
    <row r="680" spans="39:47">
      <c r="AM680" s="367">
        <v>212</v>
      </c>
      <c r="AN680" s="367" t="s">
        <v>2141</v>
      </c>
      <c r="AO680" s="367">
        <v>2</v>
      </c>
      <c r="AP680" s="367" t="s">
        <v>8886</v>
      </c>
      <c r="AQ680" s="367" t="s">
        <v>9031</v>
      </c>
      <c r="AR680" s="367" t="s">
        <v>8850</v>
      </c>
      <c r="AS680" s="367">
        <v>200000</v>
      </c>
      <c r="AT680" s="367">
        <v>250000</v>
      </c>
      <c r="AU680" s="367">
        <v>225054</v>
      </c>
    </row>
    <row r="683" spans="39:47">
      <c r="AM683" s="367">
        <v>213</v>
      </c>
      <c r="AN683" s="367" t="s">
        <v>2141</v>
      </c>
      <c r="AO683" s="367">
        <v>3</v>
      </c>
      <c r="AP683" s="367" t="s">
        <v>8876</v>
      </c>
      <c r="AQ683" s="367" t="s">
        <v>9032</v>
      </c>
      <c r="AR683" s="367" t="s">
        <v>8850</v>
      </c>
      <c r="AS683" s="367">
        <v>200000</v>
      </c>
      <c r="AT683" s="367">
        <v>250000</v>
      </c>
      <c r="AU683" s="367">
        <v>103852</v>
      </c>
    </row>
    <row r="686" spans="39:47">
      <c r="AM686" s="367">
        <v>214</v>
      </c>
      <c r="AN686" s="367" t="s">
        <v>2141</v>
      </c>
      <c r="AO686" s="367">
        <v>4</v>
      </c>
      <c r="AP686" s="367" t="s">
        <v>8858</v>
      </c>
      <c r="AR686" s="367" t="s">
        <v>8850</v>
      </c>
      <c r="AU686" s="367">
        <v>2609576</v>
      </c>
    </row>
    <row r="689" spans="39:47">
      <c r="AM689" s="367">
        <v>215</v>
      </c>
      <c r="AN689" s="367" t="s">
        <v>2141</v>
      </c>
      <c r="AO689" s="367">
        <v>5</v>
      </c>
      <c r="AP689" s="367" t="s">
        <v>8994</v>
      </c>
      <c r="AQ689" s="367" t="s">
        <v>9033</v>
      </c>
      <c r="AR689" s="367" t="s">
        <v>8850</v>
      </c>
      <c r="AS689" s="367">
        <v>110000</v>
      </c>
      <c r="AT689" s="367">
        <v>160000</v>
      </c>
      <c r="AU689" s="367">
        <v>137106</v>
      </c>
    </row>
    <row r="692" spans="39:47">
      <c r="AM692" s="367">
        <v>216</v>
      </c>
      <c r="AN692" s="367" t="s">
        <v>2141</v>
      </c>
      <c r="AO692" s="367">
        <v>6</v>
      </c>
      <c r="AP692" s="367" t="s">
        <v>9034</v>
      </c>
      <c r="AQ692" s="367" t="s">
        <v>9035</v>
      </c>
      <c r="AR692" s="367" t="s">
        <v>8850</v>
      </c>
      <c r="AS692" s="367">
        <v>110000</v>
      </c>
      <c r="AT692" s="367">
        <v>160000</v>
      </c>
      <c r="AU692" s="367">
        <v>103852</v>
      </c>
    </row>
    <row r="695" spans="39:47">
      <c r="AM695" s="367">
        <v>217</v>
      </c>
      <c r="AN695" s="367" t="s">
        <v>2142</v>
      </c>
      <c r="AO695" s="367">
        <v>0</v>
      </c>
      <c r="AP695" s="367" t="s">
        <v>8869</v>
      </c>
      <c r="AQ695" s="367" t="s">
        <v>9030</v>
      </c>
      <c r="AR695" s="367" t="s">
        <v>8850</v>
      </c>
      <c r="AS695" s="367">
        <v>110000</v>
      </c>
      <c r="AT695" s="367">
        <v>160000</v>
      </c>
      <c r="AU695" s="367">
        <v>226381</v>
      </c>
    </row>
    <row r="698" spans="39:47">
      <c r="AM698" s="367">
        <v>218</v>
      </c>
      <c r="AN698" s="367" t="s">
        <v>2142</v>
      </c>
      <c r="AO698" s="367">
        <v>1</v>
      </c>
      <c r="AP698" s="367" t="s">
        <v>8858</v>
      </c>
      <c r="AR698" s="367" t="s">
        <v>8850</v>
      </c>
    </row>
    <row r="701" spans="39:47">
      <c r="AM701" s="367">
        <v>219</v>
      </c>
      <c r="AN701" s="367" t="s">
        <v>2142</v>
      </c>
      <c r="AO701" s="367">
        <v>2</v>
      </c>
      <c r="AP701" s="367" t="s">
        <v>8886</v>
      </c>
      <c r="AQ701" s="367" t="s">
        <v>9031</v>
      </c>
      <c r="AR701" s="367" t="s">
        <v>8850</v>
      </c>
      <c r="AS701" s="367">
        <v>200000</v>
      </c>
      <c r="AT701" s="367">
        <v>250000</v>
      </c>
      <c r="AU701" s="367">
        <v>225054</v>
      </c>
    </row>
    <row r="704" spans="39:47">
      <c r="AM704" s="367">
        <v>220</v>
      </c>
      <c r="AN704" s="367" t="s">
        <v>2142</v>
      </c>
      <c r="AO704" s="367">
        <v>3</v>
      </c>
      <c r="AP704" s="367" t="s">
        <v>8876</v>
      </c>
      <c r="AQ704" s="367" t="s">
        <v>9032</v>
      </c>
      <c r="AR704" s="367" t="s">
        <v>8850</v>
      </c>
      <c r="AS704" s="367">
        <v>200000</v>
      </c>
      <c r="AT704" s="367">
        <v>250000</v>
      </c>
      <c r="AU704" s="367">
        <v>103852</v>
      </c>
    </row>
    <row r="707" spans="39:47">
      <c r="AM707" s="367">
        <v>221</v>
      </c>
      <c r="AN707" s="367" t="s">
        <v>2142</v>
      </c>
      <c r="AO707" s="367">
        <v>4</v>
      </c>
      <c r="AP707" s="367" t="s">
        <v>8858</v>
      </c>
      <c r="AR707" s="367" t="s">
        <v>8850</v>
      </c>
    </row>
    <row r="710" spans="39:47">
      <c r="AM710" s="367">
        <v>222</v>
      </c>
      <c r="AN710" s="367" t="s">
        <v>2142</v>
      </c>
      <c r="AO710" s="367">
        <v>5</v>
      </c>
      <c r="AP710" s="367" t="s">
        <v>8994</v>
      </c>
      <c r="AQ710" s="367" t="s">
        <v>9033</v>
      </c>
      <c r="AR710" s="367" t="s">
        <v>8850</v>
      </c>
      <c r="AS710" s="367">
        <v>110000</v>
      </c>
      <c r="AT710" s="367">
        <v>160000</v>
      </c>
      <c r="AU710" s="367">
        <v>137106</v>
      </c>
    </row>
    <row r="713" spans="39:47">
      <c r="AM713" s="367">
        <v>223</v>
      </c>
      <c r="AN713" s="367" t="s">
        <v>2142</v>
      </c>
      <c r="AO713" s="367">
        <v>6</v>
      </c>
      <c r="AP713" s="367" t="s">
        <v>9034</v>
      </c>
      <c r="AQ713" s="367" t="s">
        <v>9035</v>
      </c>
      <c r="AR713" s="367" t="s">
        <v>8850</v>
      </c>
      <c r="AS713" s="367">
        <v>110000</v>
      </c>
      <c r="AT713" s="367">
        <v>160000</v>
      </c>
      <c r="AU713" s="367">
        <v>103852</v>
      </c>
    </row>
    <row r="716" spans="39:47">
      <c r="AM716" s="367">
        <v>224</v>
      </c>
      <c r="AN716" s="367" t="s">
        <v>2143</v>
      </c>
      <c r="AO716" s="367">
        <v>0</v>
      </c>
      <c r="AP716" s="367" t="s">
        <v>8869</v>
      </c>
      <c r="AQ716" s="367" t="s">
        <v>9030</v>
      </c>
      <c r="AR716" s="367" t="s">
        <v>8850</v>
      </c>
      <c r="AS716" s="367">
        <v>110000</v>
      </c>
      <c r="AT716" s="367">
        <v>160000</v>
      </c>
      <c r="AU716" s="367">
        <v>226381</v>
      </c>
    </row>
    <row r="719" spans="39:47">
      <c r="AM719" s="367">
        <v>225</v>
      </c>
      <c r="AN719" s="367" t="s">
        <v>2143</v>
      </c>
      <c r="AO719" s="367">
        <v>1</v>
      </c>
      <c r="AP719" s="367" t="s">
        <v>8858</v>
      </c>
      <c r="AR719" s="367" t="s">
        <v>8850</v>
      </c>
      <c r="AU719" s="367">
        <v>2609576</v>
      </c>
    </row>
    <row r="722" spans="39:47">
      <c r="AM722" s="367">
        <v>226</v>
      </c>
      <c r="AN722" s="367" t="s">
        <v>2143</v>
      </c>
      <c r="AO722" s="367">
        <v>2</v>
      </c>
      <c r="AP722" s="367" t="s">
        <v>8886</v>
      </c>
      <c r="AQ722" s="367" t="s">
        <v>9031</v>
      </c>
      <c r="AR722" s="367" t="s">
        <v>8850</v>
      </c>
      <c r="AS722" s="367">
        <v>200000</v>
      </c>
      <c r="AT722" s="367">
        <v>250000</v>
      </c>
      <c r="AU722" s="367">
        <v>225054</v>
      </c>
    </row>
    <row r="725" spans="39:47">
      <c r="AM725" s="367">
        <v>227</v>
      </c>
      <c r="AN725" s="367" t="s">
        <v>2143</v>
      </c>
      <c r="AO725" s="367">
        <v>3</v>
      </c>
      <c r="AP725" s="367" t="s">
        <v>8876</v>
      </c>
      <c r="AQ725" s="367" t="s">
        <v>9032</v>
      </c>
      <c r="AR725" s="367" t="s">
        <v>8850</v>
      </c>
      <c r="AS725" s="367">
        <v>200000</v>
      </c>
      <c r="AT725" s="367">
        <v>250000</v>
      </c>
      <c r="AU725" s="367">
        <v>103852</v>
      </c>
    </row>
    <row r="728" spans="39:47">
      <c r="AM728" s="367">
        <v>228</v>
      </c>
      <c r="AN728" s="367" t="s">
        <v>2143</v>
      </c>
      <c r="AO728" s="367">
        <v>4</v>
      </c>
      <c r="AP728" s="367" t="s">
        <v>8858</v>
      </c>
      <c r="AR728" s="367" t="s">
        <v>8850</v>
      </c>
      <c r="AU728" s="367">
        <v>2609576</v>
      </c>
    </row>
    <row r="731" spans="39:47">
      <c r="AM731" s="367">
        <v>229</v>
      </c>
      <c r="AN731" s="367" t="s">
        <v>2143</v>
      </c>
      <c r="AO731" s="367">
        <v>5</v>
      </c>
      <c r="AP731" s="367" t="s">
        <v>8994</v>
      </c>
      <c r="AQ731" s="367" t="s">
        <v>9033</v>
      </c>
      <c r="AR731" s="367" t="s">
        <v>8850</v>
      </c>
      <c r="AS731" s="367">
        <v>110000</v>
      </c>
      <c r="AT731" s="367">
        <v>160000</v>
      </c>
      <c r="AU731" s="367">
        <v>137106</v>
      </c>
    </row>
    <row r="734" spans="39:47">
      <c r="AM734" s="367">
        <v>230</v>
      </c>
      <c r="AN734" s="367" t="s">
        <v>2143</v>
      </c>
      <c r="AO734" s="367">
        <v>6</v>
      </c>
      <c r="AP734" s="367" t="s">
        <v>9034</v>
      </c>
      <c r="AQ734" s="367" t="s">
        <v>9035</v>
      </c>
      <c r="AR734" s="367" t="s">
        <v>8850</v>
      </c>
      <c r="AS734" s="367">
        <v>110000</v>
      </c>
      <c r="AT734" s="367">
        <v>160000</v>
      </c>
      <c r="AU734" s="367">
        <v>103852</v>
      </c>
    </row>
    <row r="737" spans="39:47">
      <c r="AM737" s="367">
        <v>231</v>
      </c>
      <c r="AN737" s="367" t="s">
        <v>2151</v>
      </c>
      <c r="AO737" s="367">
        <v>0</v>
      </c>
      <c r="AP737" s="367" t="s">
        <v>8869</v>
      </c>
      <c r="AQ737" s="367" t="s">
        <v>9036</v>
      </c>
      <c r="AR737" s="367" t="s">
        <v>8850</v>
      </c>
      <c r="AS737" s="367">
        <v>110000</v>
      </c>
      <c r="AT737" s="367">
        <v>160000</v>
      </c>
      <c r="AU737" s="367">
        <v>115716</v>
      </c>
    </row>
    <row r="740" spans="39:47">
      <c r="AM740" s="367">
        <v>232</v>
      </c>
      <c r="AN740" s="367" t="s">
        <v>2151</v>
      </c>
      <c r="AO740" s="367">
        <v>1</v>
      </c>
      <c r="AP740" s="367" t="s">
        <v>9037</v>
      </c>
      <c r="AQ740" s="367" t="s">
        <v>9038</v>
      </c>
      <c r="AR740" s="367" t="s">
        <v>8850</v>
      </c>
      <c r="AS740" s="367">
        <v>200000</v>
      </c>
      <c r="AT740" s="367">
        <v>250000</v>
      </c>
      <c r="AU740" s="367">
        <v>143032</v>
      </c>
    </row>
    <row r="743" spans="39:47">
      <c r="AM743" s="367">
        <v>233</v>
      </c>
      <c r="AN743" s="367" t="s">
        <v>2151</v>
      </c>
      <c r="AO743" s="367">
        <v>2</v>
      </c>
      <c r="AP743" s="367" t="s">
        <v>8858</v>
      </c>
      <c r="AR743" s="367" t="s">
        <v>8850</v>
      </c>
    </row>
    <row r="746" spans="39:47">
      <c r="AM746" s="367">
        <v>234</v>
      </c>
      <c r="AN746" s="367" t="s">
        <v>2151</v>
      </c>
      <c r="AO746" s="367">
        <v>3</v>
      </c>
      <c r="AP746" s="367" t="s">
        <v>9039</v>
      </c>
      <c r="AQ746" s="367" t="s">
        <v>9040</v>
      </c>
      <c r="AR746" s="367" t="s">
        <v>8850</v>
      </c>
      <c r="AS746" s="367">
        <v>200000</v>
      </c>
      <c r="AT746" s="367">
        <v>250000</v>
      </c>
      <c r="AU746" s="367">
        <v>223908</v>
      </c>
    </row>
    <row r="749" spans="39:47">
      <c r="AM749" s="367">
        <v>235</v>
      </c>
      <c r="AN749" s="367" t="s">
        <v>2151</v>
      </c>
      <c r="AO749" s="367">
        <v>4</v>
      </c>
      <c r="AP749" s="367" t="s">
        <v>8982</v>
      </c>
      <c r="AQ749" s="367" t="s">
        <v>9041</v>
      </c>
      <c r="AR749" s="367" t="s">
        <v>8850</v>
      </c>
      <c r="AS749" s="367">
        <v>110000</v>
      </c>
      <c r="AT749" s="367">
        <v>160000</v>
      </c>
      <c r="AU749" s="367">
        <v>223908</v>
      </c>
    </row>
    <row r="752" spans="39:47">
      <c r="AM752" s="367">
        <v>236</v>
      </c>
      <c r="AN752" s="367" t="s">
        <v>2151</v>
      </c>
      <c r="AO752" s="367">
        <v>5</v>
      </c>
      <c r="AP752" s="367" t="s">
        <v>9008</v>
      </c>
      <c r="AQ752" s="367" t="s">
        <v>9042</v>
      </c>
      <c r="AR752" s="367" t="s">
        <v>8850</v>
      </c>
      <c r="AS752" s="367">
        <v>110000</v>
      </c>
      <c r="AT752" s="367">
        <v>160000</v>
      </c>
      <c r="AU752" s="367">
        <v>135800</v>
      </c>
    </row>
    <row r="755" spans="39:47">
      <c r="AM755" s="367">
        <v>237</v>
      </c>
      <c r="AN755" s="367" t="s">
        <v>2158</v>
      </c>
      <c r="AO755" s="367">
        <v>0</v>
      </c>
      <c r="AP755" s="367" t="s">
        <v>8869</v>
      </c>
      <c r="AQ755" s="367" t="s">
        <v>9036</v>
      </c>
      <c r="AR755" s="367" t="s">
        <v>8850</v>
      </c>
      <c r="AS755" s="367">
        <v>110000</v>
      </c>
      <c r="AT755" s="367">
        <v>160000</v>
      </c>
      <c r="AU755" s="367">
        <v>115716</v>
      </c>
    </row>
    <row r="758" spans="39:47">
      <c r="AM758" s="367">
        <v>238</v>
      </c>
      <c r="AN758" s="367" t="s">
        <v>2158</v>
      </c>
      <c r="AO758" s="367">
        <v>1</v>
      </c>
      <c r="AP758" s="367" t="s">
        <v>9037</v>
      </c>
      <c r="AQ758" s="367" t="s">
        <v>9038</v>
      </c>
      <c r="AR758" s="367" t="s">
        <v>8850</v>
      </c>
      <c r="AS758" s="367">
        <v>200000</v>
      </c>
      <c r="AT758" s="367">
        <v>250000</v>
      </c>
      <c r="AU758" s="367">
        <v>143032</v>
      </c>
    </row>
    <row r="761" spans="39:47">
      <c r="AM761" s="367">
        <v>239</v>
      </c>
      <c r="AN761" s="367" t="s">
        <v>2158</v>
      </c>
      <c r="AO761" s="367">
        <v>2</v>
      </c>
      <c r="AP761" s="367" t="s">
        <v>8858</v>
      </c>
      <c r="AR761" s="367" t="s">
        <v>8850</v>
      </c>
    </row>
    <row r="764" spans="39:47">
      <c r="AM764" s="367">
        <v>240</v>
      </c>
      <c r="AN764" s="367" t="s">
        <v>2158</v>
      </c>
      <c r="AO764" s="367">
        <v>3</v>
      </c>
      <c r="AP764" s="367" t="s">
        <v>9039</v>
      </c>
      <c r="AQ764" s="367" t="s">
        <v>9040</v>
      </c>
      <c r="AR764" s="367" t="s">
        <v>8850</v>
      </c>
      <c r="AS764" s="367">
        <v>200000</v>
      </c>
      <c r="AT764" s="367">
        <v>250000</v>
      </c>
      <c r="AU764" s="367">
        <v>223908</v>
      </c>
    </row>
    <row r="767" spans="39:47">
      <c r="AM767" s="367">
        <v>241</v>
      </c>
      <c r="AN767" s="367" t="s">
        <v>2158</v>
      </c>
      <c r="AO767" s="367">
        <v>4</v>
      </c>
      <c r="AP767" s="367" t="s">
        <v>8982</v>
      </c>
      <c r="AQ767" s="367" t="s">
        <v>9041</v>
      </c>
      <c r="AR767" s="367" t="s">
        <v>8850</v>
      </c>
      <c r="AS767" s="367">
        <v>110000</v>
      </c>
      <c r="AT767" s="367">
        <v>160000</v>
      </c>
      <c r="AU767" s="367">
        <v>223908</v>
      </c>
    </row>
    <row r="770" spans="39:47">
      <c r="AM770" s="367">
        <v>242</v>
      </c>
      <c r="AN770" s="367" t="s">
        <v>2158</v>
      </c>
      <c r="AO770" s="367">
        <v>5</v>
      </c>
      <c r="AP770" s="367" t="s">
        <v>9008</v>
      </c>
      <c r="AQ770" s="367" t="s">
        <v>9042</v>
      </c>
      <c r="AR770" s="367" t="s">
        <v>8850</v>
      </c>
      <c r="AS770" s="367">
        <v>110000</v>
      </c>
      <c r="AT770" s="367">
        <v>160000</v>
      </c>
      <c r="AU770" s="367">
        <v>135800</v>
      </c>
    </row>
    <row r="773" spans="39:47">
      <c r="AM773" s="367">
        <v>243</v>
      </c>
      <c r="AN773" s="367" t="s">
        <v>2214</v>
      </c>
      <c r="AO773" s="367">
        <v>0</v>
      </c>
      <c r="AP773" s="367" t="s">
        <v>8869</v>
      </c>
      <c r="AQ773" s="367" t="s">
        <v>9043</v>
      </c>
      <c r="AR773" s="367" t="s">
        <v>8850</v>
      </c>
      <c r="AS773" s="367">
        <v>110000</v>
      </c>
      <c r="AT773" s="367">
        <v>160000</v>
      </c>
      <c r="AU773" s="367">
        <v>101670</v>
      </c>
    </row>
    <row r="776" spans="39:47">
      <c r="AM776" s="367">
        <v>244</v>
      </c>
      <c r="AN776" s="367" t="s">
        <v>2214</v>
      </c>
      <c r="AO776" s="367">
        <v>1</v>
      </c>
      <c r="AP776" s="367" t="s">
        <v>8858</v>
      </c>
      <c r="AR776" s="367" t="s">
        <v>8850</v>
      </c>
    </row>
    <row r="779" spans="39:47">
      <c r="AM779" s="367">
        <v>245</v>
      </c>
      <c r="AN779" s="367" t="s">
        <v>2214</v>
      </c>
      <c r="AO779" s="367">
        <v>2</v>
      </c>
      <c r="AP779" s="367" t="s">
        <v>8886</v>
      </c>
      <c r="AQ779" s="367" t="s">
        <v>9044</v>
      </c>
      <c r="AR779" s="367" t="s">
        <v>8850</v>
      </c>
      <c r="AS779" s="367">
        <v>200000</v>
      </c>
      <c r="AT779" s="367">
        <v>250000</v>
      </c>
      <c r="AU779" s="367">
        <v>111382</v>
      </c>
    </row>
    <row r="782" spans="39:47">
      <c r="AM782" s="367">
        <v>246</v>
      </c>
      <c r="AN782" s="367" t="s">
        <v>2214</v>
      </c>
      <c r="AO782" s="367">
        <v>3</v>
      </c>
      <c r="AP782" s="367" t="s">
        <v>9045</v>
      </c>
      <c r="AQ782" s="367" t="s">
        <v>9046</v>
      </c>
      <c r="AR782" s="367" t="s">
        <v>8850</v>
      </c>
      <c r="AS782" s="367">
        <v>200000</v>
      </c>
      <c r="AT782" s="367">
        <v>250000</v>
      </c>
      <c r="AU782" s="367">
        <v>15258</v>
      </c>
    </row>
    <row r="785" spans="39:47">
      <c r="AM785" s="367">
        <v>247</v>
      </c>
      <c r="AN785" s="367" t="s">
        <v>2214</v>
      </c>
      <c r="AO785" s="367">
        <v>4</v>
      </c>
      <c r="AP785" s="367" t="s">
        <v>9047</v>
      </c>
      <c r="AQ785" s="367" t="s">
        <v>9048</v>
      </c>
      <c r="AR785" s="367" t="s">
        <v>8850</v>
      </c>
      <c r="AS785" s="367">
        <v>200000</v>
      </c>
      <c r="AT785" s="367">
        <v>250000</v>
      </c>
      <c r="AU785" s="367">
        <v>111382</v>
      </c>
    </row>
    <row r="788" spans="39:47">
      <c r="AM788" s="367">
        <v>248</v>
      </c>
      <c r="AN788" s="367" t="s">
        <v>2214</v>
      </c>
      <c r="AO788" s="367">
        <v>5</v>
      </c>
      <c r="AP788" s="367" t="s">
        <v>8876</v>
      </c>
      <c r="AQ788" s="367" t="s">
        <v>9049</v>
      </c>
      <c r="AR788" s="367" t="s">
        <v>8850</v>
      </c>
      <c r="AS788" s="367">
        <v>200000</v>
      </c>
      <c r="AT788" s="367">
        <v>250000</v>
      </c>
      <c r="AU788" s="367">
        <v>111382</v>
      </c>
    </row>
    <row r="791" spans="39:47">
      <c r="AM791" s="367">
        <v>249</v>
      </c>
      <c r="AN791" s="367" t="s">
        <v>2214</v>
      </c>
      <c r="AO791" s="367">
        <v>6</v>
      </c>
      <c r="AP791" s="367" t="s">
        <v>9008</v>
      </c>
      <c r="AQ791" s="367" t="s">
        <v>9050</v>
      </c>
      <c r="AR791" s="367" t="s">
        <v>8850</v>
      </c>
      <c r="AS791" s="367">
        <v>110000</v>
      </c>
      <c r="AT791" s="367">
        <v>160000</v>
      </c>
      <c r="AU791" s="367">
        <v>111382</v>
      </c>
    </row>
    <row r="794" spans="39:47">
      <c r="AM794" s="367">
        <v>250</v>
      </c>
      <c r="AN794" s="367" t="s">
        <v>2217</v>
      </c>
      <c r="AO794" s="367">
        <v>0</v>
      </c>
      <c r="AP794" s="367" t="s">
        <v>8869</v>
      </c>
      <c r="AQ794" s="367" t="s">
        <v>9043</v>
      </c>
      <c r="AR794" s="367" t="s">
        <v>8850</v>
      </c>
      <c r="AS794" s="367">
        <v>110000</v>
      </c>
      <c r="AT794" s="367">
        <v>160000</v>
      </c>
      <c r="AU794" s="367">
        <v>101670</v>
      </c>
    </row>
    <row r="797" spans="39:47">
      <c r="AM797" s="367">
        <v>251</v>
      </c>
      <c r="AN797" s="367" t="s">
        <v>2217</v>
      </c>
      <c r="AO797" s="367">
        <v>1</v>
      </c>
      <c r="AP797" s="367" t="s">
        <v>8858</v>
      </c>
      <c r="AR797" s="367" t="s">
        <v>8850</v>
      </c>
    </row>
    <row r="800" spans="39:47">
      <c r="AM800" s="367">
        <v>252</v>
      </c>
      <c r="AN800" s="367" t="s">
        <v>2217</v>
      </c>
      <c r="AO800" s="367">
        <v>2</v>
      </c>
      <c r="AP800" s="367" t="s">
        <v>8886</v>
      </c>
      <c r="AQ800" s="367" t="s">
        <v>9044</v>
      </c>
      <c r="AR800" s="367" t="s">
        <v>8850</v>
      </c>
      <c r="AS800" s="367">
        <v>200000</v>
      </c>
      <c r="AT800" s="367">
        <v>250000</v>
      </c>
      <c r="AU800" s="367">
        <v>111382</v>
      </c>
    </row>
    <row r="803" spans="39:47">
      <c r="AM803" s="367">
        <v>253</v>
      </c>
      <c r="AN803" s="367" t="s">
        <v>2217</v>
      </c>
      <c r="AO803" s="367">
        <v>3</v>
      </c>
      <c r="AP803" s="367" t="s">
        <v>9045</v>
      </c>
      <c r="AQ803" s="367" t="s">
        <v>9046</v>
      </c>
      <c r="AR803" s="367" t="s">
        <v>8850</v>
      </c>
      <c r="AS803" s="367">
        <v>200000</v>
      </c>
      <c r="AT803" s="367">
        <v>250000</v>
      </c>
      <c r="AU803" s="367">
        <v>15258</v>
      </c>
    </row>
    <row r="806" spans="39:47">
      <c r="AM806" s="367">
        <v>254</v>
      </c>
      <c r="AN806" s="367" t="s">
        <v>2217</v>
      </c>
      <c r="AO806" s="367">
        <v>4</v>
      </c>
      <c r="AP806" s="367" t="s">
        <v>9047</v>
      </c>
      <c r="AQ806" s="367" t="s">
        <v>9048</v>
      </c>
      <c r="AR806" s="367" t="s">
        <v>8850</v>
      </c>
      <c r="AS806" s="367">
        <v>200000</v>
      </c>
      <c r="AT806" s="367">
        <v>250000</v>
      </c>
      <c r="AU806" s="367">
        <v>111382</v>
      </c>
    </row>
    <row r="809" spans="39:47">
      <c r="AM809" s="367">
        <v>255</v>
      </c>
      <c r="AN809" s="367" t="s">
        <v>2217</v>
      </c>
      <c r="AO809" s="367">
        <v>5</v>
      </c>
      <c r="AP809" s="367" t="s">
        <v>8876</v>
      </c>
      <c r="AQ809" s="367" t="s">
        <v>9049</v>
      </c>
      <c r="AR809" s="367" t="s">
        <v>8850</v>
      </c>
      <c r="AS809" s="367">
        <v>200000</v>
      </c>
      <c r="AT809" s="367">
        <v>250000</v>
      </c>
      <c r="AU809" s="367">
        <v>111382</v>
      </c>
    </row>
    <row r="812" spans="39:47">
      <c r="AM812" s="367">
        <v>256</v>
      </c>
      <c r="AN812" s="367" t="s">
        <v>2217</v>
      </c>
      <c r="AO812" s="367">
        <v>6</v>
      </c>
      <c r="AP812" s="367" t="s">
        <v>9008</v>
      </c>
      <c r="AQ812" s="367" t="s">
        <v>9050</v>
      </c>
      <c r="AR812" s="367" t="s">
        <v>8850</v>
      </c>
      <c r="AS812" s="367">
        <v>110000</v>
      </c>
      <c r="AT812" s="367">
        <v>160000</v>
      </c>
      <c r="AU812" s="367">
        <v>111382</v>
      </c>
    </row>
    <row r="815" spans="39:47">
      <c r="AM815" s="367">
        <v>257</v>
      </c>
      <c r="AN815" s="367" t="s">
        <v>2235</v>
      </c>
      <c r="AO815" s="367">
        <v>0</v>
      </c>
      <c r="AP815" s="367" t="s">
        <v>8869</v>
      </c>
      <c r="AQ815" s="367" t="s">
        <v>9051</v>
      </c>
      <c r="AR815" s="367" t="s">
        <v>8850</v>
      </c>
      <c r="AS815" s="367">
        <v>110000</v>
      </c>
      <c r="AT815" s="367">
        <v>160000</v>
      </c>
      <c r="AU815" s="367">
        <v>115492</v>
      </c>
    </row>
    <row r="818" spans="39:47">
      <c r="AM818" s="367">
        <v>258</v>
      </c>
      <c r="AN818" s="367" t="s">
        <v>2235</v>
      </c>
      <c r="AO818" s="367">
        <v>1</v>
      </c>
      <c r="AP818" s="367" t="s">
        <v>8856</v>
      </c>
      <c r="AQ818" s="367" t="s">
        <v>9052</v>
      </c>
      <c r="AR818" s="367" t="s">
        <v>8850</v>
      </c>
      <c r="AS818" s="367">
        <v>200000</v>
      </c>
      <c r="AT818" s="367">
        <v>250000</v>
      </c>
      <c r="AU818" s="367">
        <v>54520</v>
      </c>
    </row>
    <row r="821" spans="39:47">
      <c r="AM821" s="367">
        <v>259</v>
      </c>
      <c r="AN821" s="367" t="s">
        <v>2235</v>
      </c>
      <c r="AO821" s="367">
        <v>2</v>
      </c>
      <c r="AP821" s="367" t="s">
        <v>8894</v>
      </c>
      <c r="AQ821" s="367" t="s">
        <v>9053</v>
      </c>
      <c r="AR821" s="367" t="s">
        <v>8850</v>
      </c>
      <c r="AS821" s="367">
        <v>110000</v>
      </c>
      <c r="AT821" s="367">
        <v>160000</v>
      </c>
      <c r="AU821" s="367">
        <v>204044</v>
      </c>
    </row>
    <row r="824" spans="39:47">
      <c r="AM824" s="367">
        <v>260</v>
      </c>
      <c r="AN824" s="367" t="s">
        <v>2235</v>
      </c>
      <c r="AO824" s="367">
        <v>3</v>
      </c>
      <c r="AP824" s="367" t="s">
        <v>8876</v>
      </c>
      <c r="AQ824" s="367" t="s">
        <v>9054</v>
      </c>
      <c r="AR824" s="367" t="s">
        <v>8850</v>
      </c>
      <c r="AS824" s="367">
        <v>200000</v>
      </c>
      <c r="AT824" s="367">
        <v>250000</v>
      </c>
      <c r="AU824" s="367">
        <v>200280</v>
      </c>
    </row>
    <row r="827" spans="39:47">
      <c r="AM827" s="367">
        <v>261</v>
      </c>
      <c r="AN827" s="367" t="s">
        <v>2235</v>
      </c>
      <c r="AO827" s="367">
        <v>4</v>
      </c>
      <c r="AP827" s="367" t="s">
        <v>9055</v>
      </c>
      <c r="AQ827" s="367" t="s">
        <v>9056</v>
      </c>
      <c r="AR827" s="367" t="s">
        <v>8850</v>
      </c>
      <c r="AS827" s="367">
        <v>200000</v>
      </c>
      <c r="AT827" s="367">
        <v>250000</v>
      </c>
      <c r="AU827" s="367">
        <v>204044</v>
      </c>
    </row>
    <row r="830" spans="39:47">
      <c r="AM830" s="367">
        <v>262</v>
      </c>
      <c r="AN830" s="367" t="s">
        <v>2235</v>
      </c>
      <c r="AO830" s="367">
        <v>5</v>
      </c>
      <c r="AP830" s="367" t="s">
        <v>8913</v>
      </c>
      <c r="AQ830" s="367" t="s">
        <v>9057</v>
      </c>
      <c r="AR830" s="367" t="s">
        <v>8850</v>
      </c>
      <c r="AS830" s="367">
        <v>110000</v>
      </c>
      <c r="AT830" s="367">
        <v>160000</v>
      </c>
      <c r="AU830" s="367">
        <v>69662</v>
      </c>
    </row>
    <row r="833" spans="39:47">
      <c r="AM833" s="367">
        <v>263</v>
      </c>
      <c r="AN833" s="367" t="s">
        <v>2235</v>
      </c>
      <c r="AO833" s="367">
        <v>6</v>
      </c>
      <c r="AP833" s="367" t="s">
        <v>9058</v>
      </c>
      <c r="AQ833" s="367" t="s">
        <v>9059</v>
      </c>
      <c r="AR833" s="367" t="s">
        <v>8850</v>
      </c>
      <c r="AS833" s="367">
        <v>110000</v>
      </c>
      <c r="AT833" s="367">
        <v>160000</v>
      </c>
      <c r="AU833" s="367">
        <v>204044</v>
      </c>
    </row>
    <row r="836" spans="39:47">
      <c r="AM836" s="367">
        <v>264</v>
      </c>
      <c r="AN836" s="367" t="s">
        <v>2236</v>
      </c>
      <c r="AO836" s="367">
        <v>0</v>
      </c>
      <c r="AP836" s="367" t="s">
        <v>8869</v>
      </c>
      <c r="AQ836" s="367" t="s">
        <v>9051</v>
      </c>
      <c r="AR836" s="367" t="s">
        <v>8850</v>
      </c>
      <c r="AS836" s="367">
        <v>110000</v>
      </c>
      <c r="AT836" s="367">
        <v>160000</v>
      </c>
      <c r="AU836" s="367">
        <v>115492</v>
      </c>
    </row>
    <row r="839" spans="39:47">
      <c r="AM839" s="367">
        <v>265</v>
      </c>
      <c r="AN839" s="367" t="s">
        <v>2236</v>
      </c>
      <c r="AO839" s="367">
        <v>1</v>
      </c>
      <c r="AP839" s="367" t="s">
        <v>8856</v>
      </c>
      <c r="AQ839" s="367" t="s">
        <v>9052</v>
      </c>
      <c r="AR839" s="367" t="s">
        <v>8850</v>
      </c>
      <c r="AS839" s="367">
        <v>200000</v>
      </c>
      <c r="AT839" s="367">
        <v>250000</v>
      </c>
      <c r="AU839" s="367">
        <v>54520</v>
      </c>
    </row>
    <row r="842" spans="39:47">
      <c r="AM842" s="367">
        <v>266</v>
      </c>
      <c r="AN842" s="367" t="s">
        <v>2236</v>
      </c>
      <c r="AO842" s="367">
        <v>2</v>
      </c>
      <c r="AP842" s="367" t="s">
        <v>8894</v>
      </c>
      <c r="AQ842" s="367" t="s">
        <v>9053</v>
      </c>
      <c r="AR842" s="367" t="s">
        <v>8850</v>
      </c>
      <c r="AS842" s="367">
        <v>110000</v>
      </c>
      <c r="AT842" s="367">
        <v>160000</v>
      </c>
      <c r="AU842" s="367">
        <v>204044</v>
      </c>
    </row>
    <row r="845" spans="39:47">
      <c r="AM845" s="367">
        <v>267</v>
      </c>
      <c r="AN845" s="367" t="s">
        <v>2236</v>
      </c>
      <c r="AO845" s="367">
        <v>3</v>
      </c>
      <c r="AP845" s="367" t="s">
        <v>8876</v>
      </c>
      <c r="AQ845" s="367" t="s">
        <v>9054</v>
      </c>
      <c r="AR845" s="367" t="s">
        <v>8850</v>
      </c>
      <c r="AS845" s="367">
        <v>200000</v>
      </c>
      <c r="AT845" s="367">
        <v>250000</v>
      </c>
      <c r="AU845" s="367">
        <v>200280</v>
      </c>
    </row>
    <row r="848" spans="39:47">
      <c r="AM848" s="367">
        <v>268</v>
      </c>
      <c r="AN848" s="367" t="s">
        <v>2236</v>
      </c>
      <c r="AO848" s="367">
        <v>4</v>
      </c>
      <c r="AP848" s="367" t="s">
        <v>9055</v>
      </c>
      <c r="AQ848" s="367" t="s">
        <v>9056</v>
      </c>
      <c r="AR848" s="367" t="s">
        <v>8850</v>
      </c>
      <c r="AS848" s="367">
        <v>200000</v>
      </c>
      <c r="AT848" s="367">
        <v>250000</v>
      </c>
      <c r="AU848" s="367">
        <v>204044</v>
      </c>
    </row>
    <row r="851" spans="39:47">
      <c r="AM851" s="367">
        <v>269</v>
      </c>
      <c r="AN851" s="367" t="s">
        <v>2236</v>
      </c>
      <c r="AO851" s="367">
        <v>5</v>
      </c>
      <c r="AP851" s="367" t="s">
        <v>8913</v>
      </c>
      <c r="AQ851" s="367" t="s">
        <v>9057</v>
      </c>
      <c r="AR851" s="367" t="s">
        <v>8850</v>
      </c>
      <c r="AS851" s="367">
        <v>110000</v>
      </c>
      <c r="AT851" s="367">
        <v>160000</v>
      </c>
      <c r="AU851" s="367">
        <v>69662</v>
      </c>
    </row>
    <row r="854" spans="39:47">
      <c r="AM854" s="367">
        <v>270</v>
      </c>
      <c r="AN854" s="367" t="s">
        <v>2236</v>
      </c>
      <c r="AO854" s="367">
        <v>6</v>
      </c>
      <c r="AP854" s="367" t="s">
        <v>9058</v>
      </c>
      <c r="AQ854" s="367" t="s">
        <v>9059</v>
      </c>
      <c r="AR854" s="367" t="s">
        <v>8850</v>
      </c>
      <c r="AS854" s="367">
        <v>110000</v>
      </c>
      <c r="AT854" s="367">
        <v>160000</v>
      </c>
      <c r="AU854" s="367">
        <v>204044</v>
      </c>
    </row>
    <row r="857" spans="39:47">
      <c r="AM857" s="367">
        <v>271</v>
      </c>
      <c r="AN857" s="367" t="s">
        <v>2245</v>
      </c>
      <c r="AO857" s="367">
        <v>0</v>
      </c>
      <c r="AP857" s="367" t="s">
        <v>8923</v>
      </c>
      <c r="AQ857" s="367" t="s">
        <v>9060</v>
      </c>
      <c r="AR857" s="367" t="s">
        <v>8850</v>
      </c>
      <c r="AS857" s="367">
        <v>110000</v>
      </c>
      <c r="AT857" s="367">
        <v>160000</v>
      </c>
      <c r="AU857" s="367">
        <v>115374</v>
      </c>
    </row>
    <row r="860" spans="39:47">
      <c r="AM860" s="367">
        <v>272</v>
      </c>
      <c r="AN860" s="367" t="s">
        <v>2246</v>
      </c>
      <c r="AO860" s="367">
        <v>0</v>
      </c>
      <c r="AP860" s="367" t="s">
        <v>8923</v>
      </c>
      <c r="AQ860" s="367" t="s">
        <v>9060</v>
      </c>
      <c r="AR860" s="367" t="s">
        <v>8850</v>
      </c>
      <c r="AS860" s="367">
        <v>110000</v>
      </c>
      <c r="AT860" s="367">
        <v>160000</v>
      </c>
      <c r="AU860" s="367">
        <v>115374</v>
      </c>
    </row>
    <row r="863" spans="39:47">
      <c r="AM863" s="367">
        <v>273</v>
      </c>
      <c r="AN863" s="367" t="s">
        <v>2313</v>
      </c>
      <c r="AO863" s="367">
        <v>0</v>
      </c>
      <c r="AP863" s="367" t="s">
        <v>8848</v>
      </c>
      <c r="AQ863" s="367" t="s">
        <v>9061</v>
      </c>
      <c r="AR863" s="367" t="s">
        <v>8850</v>
      </c>
      <c r="AS863" s="367">
        <v>110000</v>
      </c>
      <c r="AT863" s="367">
        <v>160000</v>
      </c>
      <c r="AU863" s="367">
        <v>108100</v>
      </c>
    </row>
    <row r="866" spans="39:47">
      <c r="AM866" s="367">
        <v>274</v>
      </c>
      <c r="AN866" s="367" t="s">
        <v>2313</v>
      </c>
      <c r="AO866" s="367">
        <v>1</v>
      </c>
      <c r="AP866" s="367" t="s">
        <v>8909</v>
      </c>
      <c r="AQ866" s="367" t="s">
        <v>9062</v>
      </c>
      <c r="AR866" s="367" t="s">
        <v>8850</v>
      </c>
      <c r="AS866" s="367">
        <v>110000</v>
      </c>
      <c r="AT866" s="367">
        <v>160000</v>
      </c>
      <c r="AU866" s="367">
        <v>235438</v>
      </c>
    </row>
    <row r="869" spans="39:47">
      <c r="AM869" s="367">
        <v>275</v>
      </c>
      <c r="AN869" s="367" t="s">
        <v>2313</v>
      </c>
      <c r="AO869" s="367">
        <v>2</v>
      </c>
      <c r="AP869" s="367" t="s">
        <v>8856</v>
      </c>
      <c r="AQ869" s="367" t="s">
        <v>9063</v>
      </c>
      <c r="AR869" s="367" t="s">
        <v>8850</v>
      </c>
      <c r="AS869" s="367">
        <v>200000</v>
      </c>
      <c r="AT869" s="367">
        <v>250000</v>
      </c>
      <c r="AU869" s="367">
        <v>235438</v>
      </c>
    </row>
    <row r="872" spans="39:47">
      <c r="AM872" s="367">
        <v>276</v>
      </c>
      <c r="AN872" s="367" t="s">
        <v>2313</v>
      </c>
      <c r="AO872" s="367">
        <v>3</v>
      </c>
      <c r="AP872" s="367" t="s">
        <v>8858</v>
      </c>
      <c r="AR872" s="367" t="s">
        <v>8850</v>
      </c>
    </row>
    <row r="875" spans="39:47">
      <c r="AM875" s="367">
        <v>277</v>
      </c>
      <c r="AN875" s="367" t="s">
        <v>2313</v>
      </c>
      <c r="AO875" s="367">
        <v>4</v>
      </c>
      <c r="AP875" s="367" t="s">
        <v>8894</v>
      </c>
      <c r="AQ875" s="367" t="s">
        <v>9064</v>
      </c>
      <c r="AR875" s="367" t="s">
        <v>8850</v>
      </c>
      <c r="AS875" s="367">
        <v>110000</v>
      </c>
      <c r="AT875" s="367">
        <v>160000</v>
      </c>
      <c r="AU875" s="367">
        <v>141004</v>
      </c>
    </row>
    <row r="878" spans="39:47">
      <c r="AM878" s="367">
        <v>278</v>
      </c>
      <c r="AN878" s="367" t="s">
        <v>2313</v>
      </c>
      <c r="AO878" s="367">
        <v>5</v>
      </c>
      <c r="AP878" s="367" t="s">
        <v>8896</v>
      </c>
      <c r="AQ878" s="367" t="s">
        <v>9065</v>
      </c>
      <c r="AR878" s="367" t="s">
        <v>8850</v>
      </c>
      <c r="AS878" s="367">
        <v>200000</v>
      </c>
      <c r="AT878" s="367">
        <v>250000</v>
      </c>
      <c r="AU878" s="367">
        <v>235438</v>
      </c>
    </row>
    <row r="881" spans="39:47">
      <c r="AM881" s="367">
        <v>279</v>
      </c>
      <c r="AN881" s="367" t="s">
        <v>2313</v>
      </c>
      <c r="AO881" s="367">
        <v>6</v>
      </c>
      <c r="AP881" s="367" t="s">
        <v>9066</v>
      </c>
      <c r="AQ881" s="367" t="s">
        <v>9067</v>
      </c>
      <c r="AR881" s="367" t="s">
        <v>8850</v>
      </c>
      <c r="AS881" s="367">
        <v>110000</v>
      </c>
      <c r="AT881" s="367">
        <v>160000</v>
      </c>
      <c r="AU881" s="367">
        <v>235438</v>
      </c>
    </row>
    <row r="884" spans="39:47">
      <c r="AM884" s="367">
        <v>280</v>
      </c>
      <c r="AN884" s="367" t="s">
        <v>2314</v>
      </c>
      <c r="AO884" s="367">
        <v>0</v>
      </c>
      <c r="AP884" s="367" t="s">
        <v>8869</v>
      </c>
      <c r="AQ884" s="367" t="s">
        <v>9068</v>
      </c>
      <c r="AR884" s="367" t="s">
        <v>8850</v>
      </c>
      <c r="AS884" s="367">
        <v>110000</v>
      </c>
      <c r="AT884" s="367">
        <v>160000</v>
      </c>
      <c r="AU884" s="367">
        <v>214238</v>
      </c>
    </row>
    <row r="887" spans="39:47">
      <c r="AM887" s="367">
        <v>281</v>
      </c>
      <c r="AN887" s="367" t="s">
        <v>2314</v>
      </c>
      <c r="AO887" s="367">
        <v>1</v>
      </c>
      <c r="AP887" s="367" t="s">
        <v>8886</v>
      </c>
      <c r="AQ887" s="367" t="s">
        <v>9069</v>
      </c>
      <c r="AR887" s="367" t="s">
        <v>8850</v>
      </c>
      <c r="AS887" s="367">
        <v>200000</v>
      </c>
      <c r="AT887" s="367">
        <v>250000</v>
      </c>
      <c r="AU887" s="367">
        <v>120790</v>
      </c>
    </row>
    <row r="890" spans="39:47">
      <c r="AM890" s="367">
        <v>282</v>
      </c>
      <c r="AN890" s="367" t="s">
        <v>2314</v>
      </c>
      <c r="AO890" s="367">
        <v>2</v>
      </c>
      <c r="AP890" s="367" t="s">
        <v>8898</v>
      </c>
      <c r="AQ890" s="367" t="s">
        <v>9070</v>
      </c>
      <c r="AR890" s="367" t="s">
        <v>8850</v>
      </c>
      <c r="AS890" s="367">
        <v>110000</v>
      </c>
      <c r="AT890" s="367">
        <v>160000</v>
      </c>
      <c r="AU890" s="367">
        <v>253176</v>
      </c>
    </row>
    <row r="893" spans="39:47">
      <c r="AM893" s="367">
        <v>283</v>
      </c>
      <c r="AN893" s="367" t="s">
        <v>2314</v>
      </c>
      <c r="AO893" s="367">
        <v>3</v>
      </c>
      <c r="AP893" s="367" t="s">
        <v>8858</v>
      </c>
      <c r="AR893" s="367" t="s">
        <v>8850</v>
      </c>
    </row>
    <row r="896" spans="39:47">
      <c r="AM896" s="367">
        <v>284</v>
      </c>
      <c r="AN896" s="367" t="s">
        <v>2314</v>
      </c>
      <c r="AO896" s="367">
        <v>4</v>
      </c>
      <c r="AP896" s="367" t="s">
        <v>9071</v>
      </c>
      <c r="AQ896" s="367" t="s">
        <v>9072</v>
      </c>
      <c r="AR896" s="367" t="s">
        <v>8850</v>
      </c>
      <c r="AS896" s="367">
        <v>200000</v>
      </c>
      <c r="AT896" s="367">
        <v>250000</v>
      </c>
      <c r="AU896" s="367">
        <v>151656</v>
      </c>
    </row>
    <row r="899" spans="39:47">
      <c r="AM899" s="367">
        <v>285</v>
      </c>
      <c r="AN899" s="367" t="s">
        <v>2314</v>
      </c>
      <c r="AO899" s="367">
        <v>5</v>
      </c>
      <c r="AP899" s="367" t="s">
        <v>8858</v>
      </c>
      <c r="AR899" s="367" t="s">
        <v>8850</v>
      </c>
    </row>
    <row r="902" spans="39:47">
      <c r="AM902" s="367">
        <v>286</v>
      </c>
      <c r="AN902" s="367" t="s">
        <v>2314</v>
      </c>
      <c r="AO902" s="367">
        <v>6</v>
      </c>
      <c r="AP902" s="367" t="s">
        <v>9073</v>
      </c>
      <c r="AQ902" s="367" t="s">
        <v>9074</v>
      </c>
      <c r="AR902" s="367" t="s">
        <v>8850</v>
      </c>
      <c r="AS902" s="367">
        <v>110000</v>
      </c>
      <c r="AT902" s="367">
        <v>160000</v>
      </c>
      <c r="AU902" s="367">
        <v>120790</v>
      </c>
    </row>
    <row r="905" spans="39:47">
      <c r="AM905" s="367">
        <v>287</v>
      </c>
      <c r="AN905" s="367" t="s">
        <v>2317</v>
      </c>
      <c r="AO905" s="367">
        <v>0</v>
      </c>
      <c r="AP905" s="367" t="s">
        <v>8848</v>
      </c>
      <c r="AQ905" s="367" t="s">
        <v>9061</v>
      </c>
      <c r="AR905" s="367" t="s">
        <v>8850</v>
      </c>
      <c r="AS905" s="367">
        <v>110000</v>
      </c>
      <c r="AT905" s="367">
        <v>160000</v>
      </c>
      <c r="AU905" s="367">
        <v>108100</v>
      </c>
    </row>
    <row r="908" spans="39:47">
      <c r="AM908" s="367">
        <v>288</v>
      </c>
      <c r="AN908" s="367" t="s">
        <v>2317</v>
      </c>
      <c r="AO908" s="367">
        <v>1</v>
      </c>
      <c r="AP908" s="367" t="s">
        <v>8909</v>
      </c>
      <c r="AQ908" s="367" t="s">
        <v>9062</v>
      </c>
      <c r="AR908" s="367" t="s">
        <v>8850</v>
      </c>
      <c r="AS908" s="367">
        <v>110000</v>
      </c>
      <c r="AT908" s="367">
        <v>160000</v>
      </c>
      <c r="AU908" s="367">
        <v>235438</v>
      </c>
    </row>
    <row r="911" spans="39:47">
      <c r="AM911" s="367">
        <v>289</v>
      </c>
      <c r="AN911" s="367" t="s">
        <v>2317</v>
      </c>
      <c r="AO911" s="367">
        <v>2</v>
      </c>
      <c r="AP911" s="367" t="s">
        <v>8856</v>
      </c>
      <c r="AQ911" s="367" t="s">
        <v>9063</v>
      </c>
      <c r="AR911" s="367" t="s">
        <v>8850</v>
      </c>
      <c r="AS911" s="367">
        <v>200000</v>
      </c>
      <c r="AT911" s="367">
        <v>250000</v>
      </c>
      <c r="AU911" s="367">
        <v>235438</v>
      </c>
    </row>
    <row r="914" spans="39:47">
      <c r="AM914" s="367">
        <v>290</v>
      </c>
      <c r="AN914" s="367" t="s">
        <v>2317</v>
      </c>
      <c r="AO914" s="367">
        <v>3</v>
      </c>
      <c r="AP914" s="367" t="s">
        <v>8858</v>
      </c>
      <c r="AR914" s="367" t="s">
        <v>8850</v>
      </c>
    </row>
    <row r="917" spans="39:47">
      <c r="AM917" s="367">
        <v>291</v>
      </c>
      <c r="AN917" s="367" t="s">
        <v>2317</v>
      </c>
      <c r="AO917" s="367">
        <v>4</v>
      </c>
      <c r="AP917" s="367" t="s">
        <v>8894</v>
      </c>
      <c r="AQ917" s="367" t="s">
        <v>9064</v>
      </c>
      <c r="AR917" s="367" t="s">
        <v>8850</v>
      </c>
      <c r="AS917" s="367">
        <v>110000</v>
      </c>
      <c r="AT917" s="367">
        <v>160000</v>
      </c>
      <c r="AU917" s="367">
        <v>141004</v>
      </c>
    </row>
    <row r="920" spans="39:47">
      <c r="AM920" s="367">
        <v>292</v>
      </c>
      <c r="AN920" s="367" t="s">
        <v>2317</v>
      </c>
      <c r="AO920" s="367">
        <v>5</v>
      </c>
      <c r="AP920" s="367" t="s">
        <v>8896</v>
      </c>
      <c r="AQ920" s="367" t="s">
        <v>9065</v>
      </c>
      <c r="AR920" s="367" t="s">
        <v>8850</v>
      </c>
      <c r="AS920" s="367">
        <v>200000</v>
      </c>
      <c r="AT920" s="367">
        <v>250000</v>
      </c>
      <c r="AU920" s="367">
        <v>235438</v>
      </c>
    </row>
    <row r="923" spans="39:47">
      <c r="AM923" s="367">
        <v>293</v>
      </c>
      <c r="AN923" s="367" t="s">
        <v>2317</v>
      </c>
      <c r="AO923" s="367">
        <v>6</v>
      </c>
      <c r="AP923" s="367" t="s">
        <v>9066</v>
      </c>
      <c r="AQ923" s="367" t="s">
        <v>9067</v>
      </c>
      <c r="AR923" s="367" t="s">
        <v>8850</v>
      </c>
      <c r="AS923" s="367">
        <v>110000</v>
      </c>
      <c r="AT923" s="367">
        <v>160000</v>
      </c>
      <c r="AU923" s="367">
        <v>235438</v>
      </c>
    </row>
    <row r="926" spans="39:47">
      <c r="AM926" s="367">
        <v>294</v>
      </c>
      <c r="AN926" s="367" t="s">
        <v>2318</v>
      </c>
      <c r="AO926" s="367">
        <v>0</v>
      </c>
      <c r="AP926" s="367" t="s">
        <v>8869</v>
      </c>
      <c r="AQ926" s="367" t="s">
        <v>9068</v>
      </c>
      <c r="AR926" s="367" t="s">
        <v>8850</v>
      </c>
      <c r="AS926" s="367">
        <v>110000</v>
      </c>
      <c r="AT926" s="367">
        <v>160000</v>
      </c>
      <c r="AU926" s="367">
        <v>214238</v>
      </c>
    </row>
    <row r="929" spans="39:47">
      <c r="AM929" s="367">
        <v>295</v>
      </c>
      <c r="AN929" s="367" t="s">
        <v>2318</v>
      </c>
      <c r="AO929" s="367">
        <v>1</v>
      </c>
      <c r="AP929" s="367" t="s">
        <v>8886</v>
      </c>
      <c r="AQ929" s="367" t="s">
        <v>9069</v>
      </c>
      <c r="AR929" s="367" t="s">
        <v>8850</v>
      </c>
      <c r="AS929" s="367">
        <v>200000</v>
      </c>
      <c r="AT929" s="367">
        <v>250000</v>
      </c>
      <c r="AU929" s="367">
        <v>120790</v>
      </c>
    </row>
    <row r="932" spans="39:47">
      <c r="AM932" s="367">
        <v>296</v>
      </c>
      <c r="AN932" s="367" t="s">
        <v>2318</v>
      </c>
      <c r="AO932" s="367">
        <v>2</v>
      </c>
      <c r="AP932" s="367" t="s">
        <v>8898</v>
      </c>
      <c r="AQ932" s="367" t="s">
        <v>9070</v>
      </c>
      <c r="AR932" s="367" t="s">
        <v>8850</v>
      </c>
      <c r="AS932" s="367">
        <v>110000</v>
      </c>
      <c r="AT932" s="367">
        <v>160000</v>
      </c>
      <c r="AU932" s="367">
        <v>253176</v>
      </c>
    </row>
    <row r="935" spans="39:47">
      <c r="AM935" s="367">
        <v>297</v>
      </c>
      <c r="AN935" s="367" t="s">
        <v>2318</v>
      </c>
      <c r="AO935" s="367">
        <v>3</v>
      </c>
      <c r="AP935" s="367" t="s">
        <v>8858</v>
      </c>
      <c r="AR935" s="367" t="s">
        <v>8850</v>
      </c>
    </row>
    <row r="938" spans="39:47">
      <c r="AM938" s="367">
        <v>298</v>
      </c>
      <c r="AN938" s="367" t="s">
        <v>2318</v>
      </c>
      <c r="AO938" s="367">
        <v>4</v>
      </c>
      <c r="AP938" s="367" t="s">
        <v>9071</v>
      </c>
      <c r="AQ938" s="367" t="s">
        <v>9072</v>
      </c>
      <c r="AR938" s="367" t="s">
        <v>8850</v>
      </c>
      <c r="AS938" s="367">
        <v>200000</v>
      </c>
      <c r="AT938" s="367">
        <v>250000</v>
      </c>
      <c r="AU938" s="367">
        <v>151656</v>
      </c>
    </row>
    <row r="941" spans="39:47">
      <c r="AM941" s="367">
        <v>299</v>
      </c>
      <c r="AN941" s="367" t="s">
        <v>2318</v>
      </c>
      <c r="AO941" s="367">
        <v>5</v>
      </c>
      <c r="AP941" s="367" t="s">
        <v>8858</v>
      </c>
      <c r="AR941" s="367" t="s">
        <v>8850</v>
      </c>
    </row>
    <row r="944" spans="39:47">
      <c r="AM944" s="367">
        <v>300</v>
      </c>
      <c r="AN944" s="367" t="s">
        <v>2318</v>
      </c>
      <c r="AO944" s="367">
        <v>6</v>
      </c>
      <c r="AP944" s="367" t="s">
        <v>9073</v>
      </c>
      <c r="AQ944" s="367" t="s">
        <v>9074</v>
      </c>
      <c r="AR944" s="367" t="s">
        <v>8850</v>
      </c>
      <c r="AS944" s="367">
        <v>110000</v>
      </c>
      <c r="AT944" s="367">
        <v>160000</v>
      </c>
      <c r="AU944" s="367">
        <v>120790</v>
      </c>
    </row>
    <row r="947" spans="39:47">
      <c r="AM947" s="367">
        <v>301</v>
      </c>
      <c r="AN947" s="367" t="s">
        <v>2356</v>
      </c>
      <c r="AO947" s="367">
        <v>0</v>
      </c>
      <c r="AP947" s="367" t="s">
        <v>8869</v>
      </c>
      <c r="AQ947" s="367" t="s">
        <v>9075</v>
      </c>
      <c r="AR947" s="367" t="s">
        <v>8850</v>
      </c>
      <c r="AS947" s="367">
        <v>110000</v>
      </c>
      <c r="AT947" s="367">
        <v>160000</v>
      </c>
      <c r="AU947" s="367">
        <v>206106</v>
      </c>
    </row>
    <row r="950" spans="39:47">
      <c r="AM950" s="367">
        <v>302</v>
      </c>
      <c r="AN950" s="367" t="s">
        <v>2356</v>
      </c>
      <c r="AO950" s="367">
        <v>1</v>
      </c>
      <c r="AP950" s="367" t="s">
        <v>8886</v>
      </c>
      <c r="AQ950" s="367" t="s">
        <v>9076</v>
      </c>
      <c r="AR950" s="367" t="s">
        <v>8850</v>
      </c>
      <c r="AS950" s="367">
        <v>200000</v>
      </c>
      <c r="AT950" s="367">
        <v>250000</v>
      </c>
      <c r="AU950" s="367">
        <v>220226</v>
      </c>
    </row>
    <row r="953" spans="39:47">
      <c r="AM953" s="367">
        <v>303</v>
      </c>
      <c r="AN953" s="367" t="s">
        <v>2356</v>
      </c>
      <c r="AO953" s="367">
        <v>2</v>
      </c>
      <c r="AP953" s="367" t="s">
        <v>8859</v>
      </c>
      <c r="AQ953" s="367" t="s">
        <v>9077</v>
      </c>
      <c r="AR953" s="367" t="s">
        <v>8850</v>
      </c>
      <c r="AS953" s="367">
        <v>110000</v>
      </c>
      <c r="AT953" s="367">
        <v>160000</v>
      </c>
      <c r="AU953" s="367">
        <v>220226</v>
      </c>
    </row>
    <row r="956" spans="39:47">
      <c r="AM956" s="367">
        <v>304</v>
      </c>
      <c r="AN956" s="367" t="s">
        <v>2356</v>
      </c>
      <c r="AO956" s="367">
        <v>3</v>
      </c>
      <c r="AP956" s="367" t="s">
        <v>8936</v>
      </c>
      <c r="AQ956" s="367" t="s">
        <v>9078</v>
      </c>
      <c r="AR956" s="367" t="s">
        <v>8850</v>
      </c>
      <c r="AS956" s="367">
        <v>200000</v>
      </c>
      <c r="AT956" s="367">
        <v>250000</v>
      </c>
      <c r="AU956" s="367">
        <v>220226</v>
      </c>
    </row>
    <row r="959" spans="39:47">
      <c r="AM959" s="367">
        <v>305</v>
      </c>
      <c r="AN959" s="367" t="s">
        <v>2356</v>
      </c>
      <c r="AO959" s="367">
        <v>4</v>
      </c>
      <c r="AP959" s="367" t="s">
        <v>8896</v>
      </c>
      <c r="AQ959" s="367" t="s">
        <v>9079</v>
      </c>
      <c r="AR959" s="367" t="s">
        <v>8850</v>
      </c>
      <c r="AS959" s="367">
        <v>200000</v>
      </c>
      <c r="AT959" s="367">
        <v>250000</v>
      </c>
      <c r="AU959" s="367">
        <v>220226</v>
      </c>
    </row>
    <row r="962" spans="39:47">
      <c r="AM962" s="367">
        <v>306</v>
      </c>
      <c r="AN962" s="367" t="s">
        <v>2356</v>
      </c>
      <c r="AO962" s="367">
        <v>5</v>
      </c>
      <c r="AP962" s="367" t="s">
        <v>9080</v>
      </c>
      <c r="AQ962" s="367" t="s">
        <v>9081</v>
      </c>
      <c r="AR962" s="367" t="s">
        <v>8850</v>
      </c>
      <c r="AS962" s="367">
        <v>110000</v>
      </c>
      <c r="AT962" s="367">
        <v>160000</v>
      </c>
      <c r="AU962" s="367">
        <v>220226</v>
      </c>
    </row>
    <row r="965" spans="39:47">
      <c r="AM965" s="367">
        <v>307</v>
      </c>
      <c r="AN965" s="367" t="s">
        <v>2358</v>
      </c>
      <c r="AO965" s="367">
        <v>0</v>
      </c>
      <c r="AP965" s="367" t="s">
        <v>8869</v>
      </c>
      <c r="AQ965" s="367" t="s">
        <v>9075</v>
      </c>
      <c r="AR965" s="367" t="s">
        <v>8850</v>
      </c>
      <c r="AS965" s="367">
        <v>110000</v>
      </c>
      <c r="AT965" s="367">
        <v>160000</v>
      </c>
      <c r="AU965" s="367">
        <v>206106</v>
      </c>
    </row>
    <row r="968" spans="39:47">
      <c r="AM968" s="367">
        <v>308</v>
      </c>
      <c r="AN968" s="367" t="s">
        <v>2358</v>
      </c>
      <c r="AO968" s="367">
        <v>1</v>
      </c>
      <c r="AP968" s="367" t="s">
        <v>8886</v>
      </c>
      <c r="AQ968" s="367" t="s">
        <v>9076</v>
      </c>
      <c r="AR968" s="367" t="s">
        <v>8850</v>
      </c>
      <c r="AS968" s="367">
        <v>200000</v>
      </c>
      <c r="AT968" s="367">
        <v>250000</v>
      </c>
      <c r="AU968" s="367">
        <v>220226</v>
      </c>
    </row>
    <row r="971" spans="39:47">
      <c r="AM971" s="367">
        <v>309</v>
      </c>
      <c r="AN971" s="367" t="s">
        <v>2358</v>
      </c>
      <c r="AO971" s="367">
        <v>2</v>
      </c>
      <c r="AP971" s="367" t="s">
        <v>8859</v>
      </c>
      <c r="AQ971" s="367" t="s">
        <v>9077</v>
      </c>
      <c r="AR971" s="367" t="s">
        <v>8850</v>
      </c>
      <c r="AS971" s="367">
        <v>110000</v>
      </c>
      <c r="AT971" s="367">
        <v>160000</v>
      </c>
      <c r="AU971" s="367">
        <v>220226</v>
      </c>
    </row>
    <row r="974" spans="39:47">
      <c r="AM974" s="367">
        <v>310</v>
      </c>
      <c r="AN974" s="367" t="s">
        <v>2358</v>
      </c>
      <c r="AO974" s="367">
        <v>3</v>
      </c>
      <c r="AP974" s="367" t="s">
        <v>8936</v>
      </c>
      <c r="AQ974" s="367" t="s">
        <v>9078</v>
      </c>
      <c r="AR974" s="367" t="s">
        <v>8850</v>
      </c>
      <c r="AS974" s="367">
        <v>200000</v>
      </c>
      <c r="AT974" s="367">
        <v>250000</v>
      </c>
      <c r="AU974" s="367">
        <v>220226</v>
      </c>
    </row>
    <row r="977" spans="39:47">
      <c r="AM977" s="367">
        <v>311</v>
      </c>
      <c r="AN977" s="367" t="s">
        <v>2358</v>
      </c>
      <c r="AO977" s="367">
        <v>4</v>
      </c>
      <c r="AP977" s="367" t="s">
        <v>8896</v>
      </c>
      <c r="AQ977" s="367" t="s">
        <v>9079</v>
      </c>
      <c r="AR977" s="367" t="s">
        <v>8850</v>
      </c>
      <c r="AS977" s="367">
        <v>200000</v>
      </c>
      <c r="AT977" s="367">
        <v>250000</v>
      </c>
      <c r="AU977" s="367">
        <v>220226</v>
      </c>
    </row>
    <row r="980" spans="39:47">
      <c r="AM980" s="367">
        <v>312</v>
      </c>
      <c r="AN980" s="367" t="s">
        <v>2358</v>
      </c>
      <c r="AO980" s="367">
        <v>5</v>
      </c>
      <c r="AP980" s="367" t="s">
        <v>9080</v>
      </c>
      <c r="AQ980" s="367" t="s">
        <v>9081</v>
      </c>
      <c r="AR980" s="367" t="s">
        <v>8850</v>
      </c>
      <c r="AS980" s="367">
        <v>110000</v>
      </c>
      <c r="AT980" s="367">
        <v>160000</v>
      </c>
      <c r="AU980" s="367">
        <v>220226</v>
      </c>
    </row>
    <row r="983" spans="39:47">
      <c r="AM983" s="367">
        <v>313</v>
      </c>
      <c r="AN983" s="367" t="s">
        <v>2385</v>
      </c>
      <c r="AO983" s="367">
        <v>0</v>
      </c>
      <c r="AP983" s="367" t="s">
        <v>8869</v>
      </c>
      <c r="AQ983" s="367" t="s">
        <v>9082</v>
      </c>
      <c r="AR983" s="367" t="s">
        <v>8850</v>
      </c>
      <c r="AS983" s="367">
        <v>110000</v>
      </c>
      <c r="AT983" s="367">
        <v>160000</v>
      </c>
      <c r="AU983" s="367">
        <v>56256</v>
      </c>
    </row>
    <row r="986" spans="39:47">
      <c r="AM986" s="367">
        <v>314</v>
      </c>
      <c r="AN986" s="367" t="s">
        <v>2385</v>
      </c>
      <c r="AO986" s="367">
        <v>1</v>
      </c>
      <c r="AP986" s="367" t="s">
        <v>8872</v>
      </c>
      <c r="AQ986" s="367" t="s">
        <v>9083</v>
      </c>
      <c r="AR986" s="367" t="s">
        <v>8850</v>
      </c>
      <c r="AS986" s="367">
        <v>200000</v>
      </c>
      <c r="AT986" s="367">
        <v>250000</v>
      </c>
      <c r="AU986" s="367">
        <v>128594</v>
      </c>
    </row>
    <row r="989" spans="39:47">
      <c r="AM989" s="367">
        <v>315</v>
      </c>
      <c r="AN989" s="367" t="s">
        <v>2385</v>
      </c>
      <c r="AO989" s="367">
        <v>2</v>
      </c>
      <c r="AP989" s="367" t="s">
        <v>8874</v>
      </c>
      <c r="AQ989" s="367" t="s">
        <v>9084</v>
      </c>
      <c r="AR989" s="367" t="s">
        <v>8850</v>
      </c>
      <c r="AS989" s="367">
        <v>200000</v>
      </c>
      <c r="AT989" s="367">
        <v>250000</v>
      </c>
      <c r="AU989" s="367">
        <v>128594</v>
      </c>
    </row>
    <row r="992" spans="39:47">
      <c r="AM992" s="367">
        <v>316</v>
      </c>
      <c r="AN992" s="367" t="s">
        <v>2385</v>
      </c>
      <c r="AO992" s="367">
        <v>3</v>
      </c>
      <c r="AP992" s="367" t="s">
        <v>8858</v>
      </c>
      <c r="AR992" s="367" t="s">
        <v>8850</v>
      </c>
    </row>
    <row r="995" spans="39:47">
      <c r="AM995" s="367">
        <v>317</v>
      </c>
      <c r="AN995" s="367" t="s">
        <v>2385</v>
      </c>
      <c r="AO995" s="367">
        <v>4</v>
      </c>
      <c r="AP995" s="367" t="s">
        <v>8876</v>
      </c>
      <c r="AQ995" s="367" t="s">
        <v>9085</v>
      </c>
      <c r="AR995" s="367" t="s">
        <v>8850</v>
      </c>
      <c r="AS995" s="367">
        <v>200000</v>
      </c>
      <c r="AT995" s="367">
        <v>250000</v>
      </c>
      <c r="AU995" s="367">
        <v>128594</v>
      </c>
    </row>
    <row r="998" spans="39:47">
      <c r="AM998" s="367">
        <v>318</v>
      </c>
      <c r="AN998" s="367" t="s">
        <v>2385</v>
      </c>
      <c r="AO998" s="367">
        <v>5</v>
      </c>
      <c r="AP998" s="367" t="s">
        <v>8904</v>
      </c>
      <c r="AQ998" s="367" t="s">
        <v>9086</v>
      </c>
      <c r="AR998" s="367" t="s">
        <v>8850</v>
      </c>
      <c r="AS998" s="367">
        <v>110000</v>
      </c>
      <c r="AT998" s="367">
        <v>160000</v>
      </c>
      <c r="AU998" s="367">
        <v>128594</v>
      </c>
    </row>
    <row r="1001" spans="39:47">
      <c r="AM1001" s="367">
        <v>319</v>
      </c>
      <c r="AN1001" s="367" t="s">
        <v>2385</v>
      </c>
      <c r="AO1001" s="367">
        <v>6</v>
      </c>
      <c r="AP1001" s="367" t="s">
        <v>9087</v>
      </c>
      <c r="AQ1001" s="367" t="s">
        <v>9088</v>
      </c>
      <c r="AR1001" s="367" t="s">
        <v>8850</v>
      </c>
      <c r="AS1001" s="367">
        <v>110000</v>
      </c>
      <c r="AT1001" s="367">
        <v>160000</v>
      </c>
      <c r="AU1001" s="367">
        <v>128594</v>
      </c>
    </row>
    <row r="1004" spans="39:47">
      <c r="AM1004" s="367">
        <v>320</v>
      </c>
      <c r="AN1004" s="367" t="s">
        <v>2394</v>
      </c>
      <c r="AO1004" s="367">
        <v>0</v>
      </c>
      <c r="AP1004" s="367" t="s">
        <v>8869</v>
      </c>
      <c r="AQ1004" s="367" t="s">
        <v>9089</v>
      </c>
      <c r="AR1004" s="367" t="s">
        <v>8850</v>
      </c>
      <c r="AS1004" s="367">
        <v>110000</v>
      </c>
      <c r="AT1004" s="367">
        <v>160000</v>
      </c>
      <c r="AU1004" s="367">
        <v>58489</v>
      </c>
    </row>
    <row r="1007" spans="39:47">
      <c r="AM1007" s="367">
        <v>321</v>
      </c>
      <c r="AN1007" s="367" t="s">
        <v>2394</v>
      </c>
      <c r="AO1007" s="367">
        <v>1</v>
      </c>
      <c r="AP1007" s="367" t="s">
        <v>8872</v>
      </c>
      <c r="AQ1007" s="367" t="s">
        <v>9090</v>
      </c>
      <c r="AR1007" s="367" t="s">
        <v>8850</v>
      </c>
      <c r="AS1007" s="367">
        <v>200000</v>
      </c>
      <c r="AT1007" s="367">
        <v>250000</v>
      </c>
      <c r="AU1007" s="367">
        <v>113107</v>
      </c>
    </row>
    <row r="1010" spans="39:47">
      <c r="AM1010" s="367">
        <v>322</v>
      </c>
      <c r="AN1010" s="367" t="s">
        <v>2394</v>
      </c>
      <c r="AO1010" s="367">
        <v>2</v>
      </c>
      <c r="AP1010" s="367" t="s">
        <v>8874</v>
      </c>
      <c r="AQ1010" s="367" t="s">
        <v>9091</v>
      </c>
      <c r="AR1010" s="367" t="s">
        <v>8850</v>
      </c>
      <c r="AS1010" s="367">
        <v>200000</v>
      </c>
      <c r="AT1010" s="367">
        <v>250000</v>
      </c>
      <c r="AU1010" s="367">
        <v>113107</v>
      </c>
    </row>
    <row r="1013" spans="39:47">
      <c r="AM1013" s="367">
        <v>323</v>
      </c>
      <c r="AN1013" s="367" t="s">
        <v>2394</v>
      </c>
      <c r="AO1013" s="367">
        <v>3</v>
      </c>
      <c r="AP1013" s="367" t="s">
        <v>8858</v>
      </c>
      <c r="AR1013" s="367" t="s">
        <v>8850</v>
      </c>
    </row>
    <row r="1016" spans="39:47">
      <c r="AM1016" s="367">
        <v>324</v>
      </c>
      <c r="AN1016" s="367" t="s">
        <v>2394</v>
      </c>
      <c r="AO1016" s="367">
        <v>4</v>
      </c>
      <c r="AP1016" s="367" t="s">
        <v>8876</v>
      </c>
      <c r="AQ1016" s="367" t="s">
        <v>9092</v>
      </c>
      <c r="AR1016" s="367" t="s">
        <v>8850</v>
      </c>
      <c r="AS1016" s="367">
        <v>200000</v>
      </c>
      <c r="AT1016" s="367">
        <v>250000</v>
      </c>
      <c r="AU1016" s="367">
        <v>113107</v>
      </c>
    </row>
    <row r="1019" spans="39:47">
      <c r="AM1019" s="367">
        <v>325</v>
      </c>
      <c r="AN1019" s="367" t="s">
        <v>2394</v>
      </c>
      <c r="AO1019" s="367">
        <v>5</v>
      </c>
      <c r="AP1019" s="367" t="s">
        <v>8904</v>
      </c>
      <c r="AQ1019" s="367" t="s">
        <v>9093</v>
      </c>
      <c r="AR1019" s="367" t="s">
        <v>8850</v>
      </c>
      <c r="AS1019" s="367">
        <v>110000</v>
      </c>
      <c r="AT1019" s="367">
        <v>160000</v>
      </c>
      <c r="AU1019" s="367">
        <v>113107</v>
      </c>
    </row>
    <row r="1022" spans="39:47">
      <c r="AM1022" s="367">
        <v>326</v>
      </c>
      <c r="AN1022" s="367" t="s">
        <v>2394</v>
      </c>
      <c r="AO1022" s="367">
        <v>6</v>
      </c>
      <c r="AP1022" s="367" t="s">
        <v>9087</v>
      </c>
      <c r="AQ1022" s="367" t="s">
        <v>9094</v>
      </c>
      <c r="AR1022" s="367" t="s">
        <v>8850</v>
      </c>
      <c r="AS1022" s="367">
        <v>110000</v>
      </c>
      <c r="AT1022" s="367">
        <v>160000</v>
      </c>
      <c r="AU1022" s="367">
        <v>113107</v>
      </c>
    </row>
    <row r="1025" spans="39:47">
      <c r="AM1025" s="367">
        <v>327</v>
      </c>
      <c r="AN1025" s="367" t="s">
        <v>2404</v>
      </c>
      <c r="AO1025" s="367">
        <v>0</v>
      </c>
      <c r="AP1025" s="367" t="s">
        <v>8848</v>
      </c>
      <c r="AQ1025" s="367" t="s">
        <v>9095</v>
      </c>
      <c r="AR1025" s="367" t="s">
        <v>8850</v>
      </c>
      <c r="AS1025" s="367">
        <v>110000</v>
      </c>
      <c r="AT1025" s="367">
        <v>160000</v>
      </c>
      <c r="AU1025" s="367">
        <v>89020</v>
      </c>
    </row>
    <row r="1028" spans="39:47">
      <c r="AM1028" s="367">
        <v>328</v>
      </c>
      <c r="AN1028" s="367" t="s">
        <v>2404</v>
      </c>
      <c r="AO1028" s="367">
        <v>1</v>
      </c>
      <c r="AP1028" s="367" t="s">
        <v>8858</v>
      </c>
      <c r="AR1028" s="367" t="s">
        <v>8850</v>
      </c>
    </row>
    <row r="1031" spans="39:47">
      <c r="AM1031" s="367">
        <v>329</v>
      </c>
      <c r="AN1031" s="367" t="s">
        <v>2404</v>
      </c>
      <c r="AO1031" s="367">
        <v>2</v>
      </c>
      <c r="AP1031" s="367" t="s">
        <v>8909</v>
      </c>
      <c r="AQ1031" s="367" t="s">
        <v>9096</v>
      </c>
      <c r="AR1031" s="367" t="s">
        <v>8850</v>
      </c>
      <c r="AS1031" s="367">
        <v>110000</v>
      </c>
      <c r="AT1031" s="367">
        <v>160000</v>
      </c>
      <c r="AU1031" s="367">
        <v>190916</v>
      </c>
    </row>
    <row r="1034" spans="39:47">
      <c r="AM1034" s="367">
        <v>330</v>
      </c>
      <c r="AN1034" s="367" t="s">
        <v>2404</v>
      </c>
      <c r="AO1034" s="367">
        <v>3</v>
      </c>
      <c r="AP1034" s="367" t="s">
        <v>8886</v>
      </c>
      <c r="AQ1034" s="367" t="s">
        <v>9097</v>
      </c>
      <c r="AR1034" s="367" t="s">
        <v>8850</v>
      </c>
      <c r="AS1034" s="367">
        <v>200000</v>
      </c>
      <c r="AT1034" s="367">
        <v>250000</v>
      </c>
      <c r="AU1034" s="367">
        <v>190916</v>
      </c>
    </row>
    <row r="1037" spans="39:47">
      <c r="AM1037" s="367">
        <v>331</v>
      </c>
      <c r="AN1037" s="367" t="s">
        <v>2404</v>
      </c>
      <c r="AO1037" s="367">
        <v>4</v>
      </c>
      <c r="AP1037" s="367" t="s">
        <v>8861</v>
      </c>
      <c r="AQ1037" s="367" t="s">
        <v>9098</v>
      </c>
      <c r="AR1037" s="367" t="s">
        <v>8850</v>
      </c>
      <c r="AS1037" s="367">
        <v>200000</v>
      </c>
      <c r="AT1037" s="367">
        <v>250000</v>
      </c>
      <c r="AU1037" s="367">
        <v>190916</v>
      </c>
    </row>
    <row r="1040" spans="39:47">
      <c r="AM1040" s="367">
        <v>332</v>
      </c>
      <c r="AN1040" s="367" t="s">
        <v>2404</v>
      </c>
      <c r="AO1040" s="367">
        <v>5</v>
      </c>
      <c r="AP1040" s="367" t="s">
        <v>9099</v>
      </c>
      <c r="AQ1040" s="367" t="s">
        <v>9100</v>
      </c>
      <c r="AR1040" s="367" t="s">
        <v>8850</v>
      </c>
      <c r="AS1040" s="367">
        <v>110000</v>
      </c>
      <c r="AT1040" s="367">
        <v>160000</v>
      </c>
      <c r="AU1040" s="367">
        <v>190916</v>
      </c>
    </row>
    <row r="1043" spans="39:47">
      <c r="AM1043" s="367">
        <v>333</v>
      </c>
      <c r="AN1043" s="367" t="s">
        <v>2405</v>
      </c>
      <c r="AO1043" s="367">
        <v>0</v>
      </c>
      <c r="AP1043" s="367" t="s">
        <v>8869</v>
      </c>
      <c r="AQ1043" s="367" t="s">
        <v>9101</v>
      </c>
      <c r="AR1043" s="367" t="s">
        <v>8850</v>
      </c>
      <c r="AS1043" s="367">
        <v>110000</v>
      </c>
      <c r="AT1043" s="367">
        <v>160000</v>
      </c>
      <c r="AU1043" s="367">
        <v>90440</v>
      </c>
    </row>
    <row r="1046" spans="39:47">
      <c r="AM1046" s="367">
        <v>334</v>
      </c>
      <c r="AN1046" s="367" t="s">
        <v>2405</v>
      </c>
      <c r="AO1046" s="367">
        <v>1</v>
      </c>
      <c r="AP1046" s="367" t="s">
        <v>8858</v>
      </c>
      <c r="AR1046" s="367" t="s">
        <v>8850</v>
      </c>
    </row>
    <row r="1049" spans="39:47">
      <c r="AM1049" s="367">
        <v>335</v>
      </c>
      <c r="AN1049" s="367" t="s">
        <v>2405</v>
      </c>
      <c r="AO1049" s="367">
        <v>2</v>
      </c>
      <c r="AP1049" s="367" t="s">
        <v>9055</v>
      </c>
      <c r="AQ1049" s="367" t="s">
        <v>9102</v>
      </c>
      <c r="AR1049" s="367" t="s">
        <v>8850</v>
      </c>
      <c r="AS1049" s="367">
        <v>200000</v>
      </c>
      <c r="AT1049" s="367">
        <v>250000</v>
      </c>
      <c r="AU1049" s="367">
        <v>118572</v>
      </c>
    </row>
    <row r="1052" spans="39:47">
      <c r="AM1052" s="367">
        <v>336</v>
      </c>
      <c r="AN1052" s="367" t="s">
        <v>2405</v>
      </c>
      <c r="AO1052" s="367">
        <v>3</v>
      </c>
      <c r="AP1052" s="367" t="s">
        <v>8886</v>
      </c>
      <c r="AQ1052" s="367" t="s">
        <v>9103</v>
      </c>
      <c r="AR1052" s="367" t="s">
        <v>8850</v>
      </c>
      <c r="AS1052" s="367">
        <v>200000</v>
      </c>
      <c r="AT1052" s="367">
        <v>250000</v>
      </c>
      <c r="AU1052" s="367">
        <v>201340</v>
      </c>
    </row>
    <row r="1055" spans="39:47">
      <c r="AM1055" s="367">
        <v>337</v>
      </c>
      <c r="AN1055" s="367" t="s">
        <v>2405</v>
      </c>
      <c r="AO1055" s="367">
        <v>4</v>
      </c>
      <c r="AP1055" s="367" t="s">
        <v>8858</v>
      </c>
      <c r="AR1055" s="367" t="s">
        <v>8850</v>
      </c>
    </row>
    <row r="1058" spans="39:47">
      <c r="AM1058" s="367">
        <v>338</v>
      </c>
      <c r="AN1058" s="367" t="s">
        <v>2405</v>
      </c>
      <c r="AO1058" s="367">
        <v>5</v>
      </c>
      <c r="AP1058" s="367" t="s">
        <v>8876</v>
      </c>
      <c r="AQ1058" s="367" t="s">
        <v>9104</v>
      </c>
      <c r="AR1058" s="367" t="s">
        <v>8850</v>
      </c>
      <c r="AS1058" s="367">
        <v>200000</v>
      </c>
      <c r="AT1058" s="367">
        <v>250000</v>
      </c>
      <c r="AU1058" s="367">
        <v>201340</v>
      </c>
    </row>
    <row r="1061" spans="39:47">
      <c r="AM1061" s="367">
        <v>339</v>
      </c>
      <c r="AN1061" s="367" t="s">
        <v>2405</v>
      </c>
      <c r="AO1061" s="367">
        <v>6</v>
      </c>
      <c r="AP1061" s="367" t="s">
        <v>9105</v>
      </c>
      <c r="AQ1061" s="367" t="s">
        <v>9106</v>
      </c>
      <c r="AR1061" s="367" t="s">
        <v>8850</v>
      </c>
      <c r="AS1061" s="367">
        <v>110000</v>
      </c>
      <c r="AT1061" s="367">
        <v>160000</v>
      </c>
      <c r="AU1061" s="367">
        <v>68902</v>
      </c>
    </row>
    <row r="1064" spans="39:47">
      <c r="AM1064" s="367">
        <v>340</v>
      </c>
      <c r="AN1064" s="367" t="s">
        <v>2406</v>
      </c>
      <c r="AO1064" s="367">
        <v>0</v>
      </c>
      <c r="AP1064" s="367" t="s">
        <v>8848</v>
      </c>
      <c r="AQ1064" s="367" t="s">
        <v>9107</v>
      </c>
      <c r="AR1064" s="367" t="s">
        <v>8850</v>
      </c>
      <c r="AS1064" s="367">
        <v>110000</v>
      </c>
      <c r="AT1064" s="367">
        <v>160000</v>
      </c>
      <c r="AU1064" s="367">
        <v>13832</v>
      </c>
    </row>
    <row r="1067" spans="39:47">
      <c r="AM1067" s="367">
        <v>341</v>
      </c>
      <c r="AN1067" s="367" t="s">
        <v>2406</v>
      </c>
      <c r="AO1067" s="367">
        <v>1</v>
      </c>
      <c r="AP1067" s="367" t="s">
        <v>8858</v>
      </c>
      <c r="AR1067" s="367" t="s">
        <v>8850</v>
      </c>
    </row>
    <row r="1070" spans="39:47">
      <c r="AM1070" s="367">
        <v>342</v>
      </c>
      <c r="AN1070" s="367" t="s">
        <v>2406</v>
      </c>
      <c r="AO1070" s="367">
        <v>2</v>
      </c>
      <c r="AP1070" s="367" t="s">
        <v>8909</v>
      </c>
      <c r="AQ1070" s="367" t="s">
        <v>9108</v>
      </c>
      <c r="AR1070" s="367" t="s">
        <v>8850</v>
      </c>
      <c r="AS1070" s="367">
        <v>110000</v>
      </c>
      <c r="AT1070" s="367">
        <v>160000</v>
      </c>
      <c r="AU1070" s="367">
        <v>7032</v>
      </c>
    </row>
    <row r="1073" spans="39:47">
      <c r="AM1073" s="367">
        <v>343</v>
      </c>
      <c r="AN1073" s="367" t="s">
        <v>2406</v>
      </c>
      <c r="AO1073" s="367">
        <v>3</v>
      </c>
      <c r="AP1073" s="367" t="s">
        <v>8886</v>
      </c>
      <c r="AQ1073" s="367" t="s">
        <v>9109</v>
      </c>
      <c r="AR1073" s="367" t="s">
        <v>8850</v>
      </c>
      <c r="AS1073" s="367">
        <v>200000</v>
      </c>
      <c r="AT1073" s="367">
        <v>250000</v>
      </c>
      <c r="AU1073" s="367">
        <v>13390</v>
      </c>
    </row>
    <row r="1076" spans="39:47">
      <c r="AM1076" s="367">
        <v>344</v>
      </c>
      <c r="AN1076" s="367" t="s">
        <v>2406</v>
      </c>
      <c r="AO1076" s="367">
        <v>4</v>
      </c>
      <c r="AP1076" s="367" t="s">
        <v>8861</v>
      </c>
      <c r="AQ1076" s="367" t="s">
        <v>9110</v>
      </c>
      <c r="AR1076" s="367" t="s">
        <v>8850</v>
      </c>
      <c r="AS1076" s="367">
        <v>200000</v>
      </c>
      <c r="AT1076" s="367">
        <v>250000</v>
      </c>
      <c r="AU1076" s="367">
        <v>13390</v>
      </c>
    </row>
    <row r="1079" spans="39:47">
      <c r="AM1079" s="367">
        <v>345</v>
      </c>
      <c r="AN1079" s="367" t="s">
        <v>2406</v>
      </c>
      <c r="AO1079" s="367">
        <v>5</v>
      </c>
      <c r="AP1079" s="367" t="s">
        <v>9099</v>
      </c>
      <c r="AQ1079" s="367" t="s">
        <v>9111</v>
      </c>
      <c r="AR1079" s="367" t="s">
        <v>8850</v>
      </c>
      <c r="AS1079" s="367">
        <v>110000</v>
      </c>
      <c r="AT1079" s="367">
        <v>160000</v>
      </c>
      <c r="AU1079" s="367">
        <v>13390</v>
      </c>
    </row>
    <row r="1082" spans="39:47">
      <c r="AM1082" s="367">
        <v>346</v>
      </c>
      <c r="AN1082" s="367" t="s">
        <v>2419</v>
      </c>
      <c r="AO1082" s="367">
        <v>0</v>
      </c>
      <c r="AP1082" s="367" t="s">
        <v>8848</v>
      </c>
      <c r="AQ1082" s="367" t="s">
        <v>9095</v>
      </c>
      <c r="AR1082" s="367" t="s">
        <v>8850</v>
      </c>
      <c r="AS1082" s="367">
        <v>110000</v>
      </c>
      <c r="AT1082" s="367">
        <v>160000</v>
      </c>
      <c r="AU1082" s="367">
        <v>89020</v>
      </c>
    </row>
    <row r="1085" spans="39:47">
      <c r="AM1085" s="367">
        <v>347</v>
      </c>
      <c r="AN1085" s="367" t="s">
        <v>2419</v>
      </c>
      <c r="AO1085" s="367">
        <v>1</v>
      </c>
      <c r="AP1085" s="367" t="s">
        <v>8858</v>
      </c>
      <c r="AR1085" s="367" t="s">
        <v>8850</v>
      </c>
    </row>
    <row r="1088" spans="39:47">
      <c r="AM1088" s="367">
        <v>348</v>
      </c>
      <c r="AN1088" s="367" t="s">
        <v>2419</v>
      </c>
      <c r="AO1088" s="367">
        <v>2</v>
      </c>
      <c r="AP1088" s="367" t="s">
        <v>8909</v>
      </c>
      <c r="AQ1088" s="367" t="s">
        <v>9096</v>
      </c>
      <c r="AR1088" s="367" t="s">
        <v>8850</v>
      </c>
      <c r="AS1088" s="367">
        <v>110000</v>
      </c>
      <c r="AT1088" s="367">
        <v>160000</v>
      </c>
      <c r="AU1088" s="367">
        <v>190916</v>
      </c>
    </row>
    <row r="1091" spans="39:47">
      <c r="AM1091" s="367">
        <v>349</v>
      </c>
      <c r="AN1091" s="367" t="s">
        <v>2419</v>
      </c>
      <c r="AO1091" s="367">
        <v>3</v>
      </c>
      <c r="AP1091" s="367" t="s">
        <v>8886</v>
      </c>
      <c r="AQ1091" s="367" t="s">
        <v>9097</v>
      </c>
      <c r="AR1091" s="367" t="s">
        <v>8850</v>
      </c>
      <c r="AS1091" s="367">
        <v>200000</v>
      </c>
      <c r="AT1091" s="367">
        <v>250000</v>
      </c>
      <c r="AU1091" s="367">
        <v>190916</v>
      </c>
    </row>
    <row r="1094" spans="39:47">
      <c r="AM1094" s="367">
        <v>350</v>
      </c>
      <c r="AN1094" s="367" t="s">
        <v>2419</v>
      </c>
      <c r="AO1094" s="367">
        <v>4</v>
      </c>
      <c r="AP1094" s="367" t="s">
        <v>8861</v>
      </c>
      <c r="AQ1094" s="367" t="s">
        <v>9098</v>
      </c>
      <c r="AR1094" s="367" t="s">
        <v>8850</v>
      </c>
      <c r="AS1094" s="367">
        <v>200000</v>
      </c>
      <c r="AT1094" s="367">
        <v>250000</v>
      </c>
      <c r="AU1094" s="367">
        <v>190916</v>
      </c>
    </row>
    <row r="1097" spans="39:47">
      <c r="AM1097" s="367">
        <v>351</v>
      </c>
      <c r="AN1097" s="367" t="s">
        <v>2419</v>
      </c>
      <c r="AO1097" s="367">
        <v>5</v>
      </c>
      <c r="AP1097" s="367" t="s">
        <v>9099</v>
      </c>
      <c r="AQ1097" s="367" t="s">
        <v>9100</v>
      </c>
      <c r="AR1097" s="367" t="s">
        <v>8850</v>
      </c>
      <c r="AS1097" s="367">
        <v>110000</v>
      </c>
      <c r="AT1097" s="367">
        <v>160000</v>
      </c>
      <c r="AU1097" s="367">
        <v>190916</v>
      </c>
    </row>
    <row r="1100" spans="39:47">
      <c r="AM1100" s="367">
        <v>352</v>
      </c>
      <c r="AN1100" s="367" t="s">
        <v>2420</v>
      </c>
      <c r="AO1100" s="367">
        <v>0</v>
      </c>
      <c r="AP1100" s="367" t="s">
        <v>8869</v>
      </c>
      <c r="AQ1100" s="367" t="s">
        <v>9101</v>
      </c>
      <c r="AR1100" s="367" t="s">
        <v>8850</v>
      </c>
      <c r="AS1100" s="367">
        <v>110000</v>
      </c>
      <c r="AT1100" s="367">
        <v>160000</v>
      </c>
      <c r="AU1100" s="367">
        <v>90440</v>
      </c>
    </row>
    <row r="1103" spans="39:47">
      <c r="AM1103" s="367">
        <v>353</v>
      </c>
      <c r="AN1103" s="367" t="s">
        <v>2420</v>
      </c>
      <c r="AO1103" s="367">
        <v>1</v>
      </c>
      <c r="AP1103" s="367" t="s">
        <v>8858</v>
      </c>
      <c r="AR1103" s="367" t="s">
        <v>8850</v>
      </c>
    </row>
    <row r="1106" spans="39:47">
      <c r="AM1106" s="367">
        <v>354</v>
      </c>
      <c r="AN1106" s="367" t="s">
        <v>2420</v>
      </c>
      <c r="AO1106" s="367">
        <v>2</v>
      </c>
      <c r="AP1106" s="367" t="s">
        <v>9055</v>
      </c>
      <c r="AQ1106" s="367" t="s">
        <v>9102</v>
      </c>
      <c r="AR1106" s="367" t="s">
        <v>8850</v>
      </c>
      <c r="AS1106" s="367">
        <v>200000</v>
      </c>
      <c r="AT1106" s="367">
        <v>250000</v>
      </c>
      <c r="AU1106" s="367">
        <v>118572</v>
      </c>
    </row>
    <row r="1109" spans="39:47">
      <c r="AM1109" s="367">
        <v>355</v>
      </c>
      <c r="AN1109" s="367" t="s">
        <v>2420</v>
      </c>
      <c r="AO1109" s="367">
        <v>3</v>
      </c>
      <c r="AP1109" s="367" t="s">
        <v>8886</v>
      </c>
      <c r="AQ1109" s="367" t="s">
        <v>9103</v>
      </c>
      <c r="AR1109" s="367" t="s">
        <v>8850</v>
      </c>
      <c r="AS1109" s="367">
        <v>200000</v>
      </c>
      <c r="AT1109" s="367">
        <v>250000</v>
      </c>
      <c r="AU1109" s="367">
        <v>201340</v>
      </c>
    </row>
    <row r="1112" spans="39:47">
      <c r="AM1112" s="367">
        <v>356</v>
      </c>
      <c r="AN1112" s="367" t="s">
        <v>2420</v>
      </c>
      <c r="AO1112" s="367">
        <v>4</v>
      </c>
      <c r="AP1112" s="367" t="s">
        <v>8858</v>
      </c>
      <c r="AR1112" s="367" t="s">
        <v>8850</v>
      </c>
    </row>
    <row r="1115" spans="39:47">
      <c r="AM1115" s="367">
        <v>357</v>
      </c>
      <c r="AN1115" s="367" t="s">
        <v>2420</v>
      </c>
      <c r="AO1115" s="367">
        <v>5</v>
      </c>
      <c r="AP1115" s="367" t="s">
        <v>8876</v>
      </c>
      <c r="AQ1115" s="367" t="s">
        <v>9104</v>
      </c>
      <c r="AR1115" s="367" t="s">
        <v>8850</v>
      </c>
      <c r="AS1115" s="367">
        <v>200000</v>
      </c>
      <c r="AT1115" s="367">
        <v>250000</v>
      </c>
      <c r="AU1115" s="367">
        <v>201340</v>
      </c>
    </row>
    <row r="1118" spans="39:47">
      <c r="AM1118" s="367">
        <v>358</v>
      </c>
      <c r="AN1118" s="367" t="s">
        <v>2420</v>
      </c>
      <c r="AO1118" s="367">
        <v>6</v>
      </c>
      <c r="AP1118" s="367" t="s">
        <v>9105</v>
      </c>
      <c r="AQ1118" s="367" t="s">
        <v>9106</v>
      </c>
      <c r="AR1118" s="367" t="s">
        <v>8850</v>
      </c>
      <c r="AS1118" s="367">
        <v>110000</v>
      </c>
      <c r="AT1118" s="367">
        <v>160000</v>
      </c>
      <c r="AU1118" s="367">
        <v>68902</v>
      </c>
    </row>
    <row r="1121" spans="39:47">
      <c r="AM1121" s="367">
        <v>359</v>
      </c>
      <c r="AN1121" s="367" t="s">
        <v>2421</v>
      </c>
      <c r="AO1121" s="367">
        <v>0</v>
      </c>
      <c r="AP1121" s="367" t="s">
        <v>8848</v>
      </c>
      <c r="AQ1121" s="367" t="s">
        <v>9107</v>
      </c>
      <c r="AR1121" s="367" t="s">
        <v>8850</v>
      </c>
      <c r="AS1121" s="367">
        <v>110000</v>
      </c>
      <c r="AT1121" s="367">
        <v>160000</v>
      </c>
      <c r="AU1121" s="367">
        <v>13832</v>
      </c>
    </row>
    <row r="1124" spans="39:47">
      <c r="AM1124" s="367">
        <v>360</v>
      </c>
      <c r="AN1124" s="367" t="s">
        <v>2421</v>
      </c>
      <c r="AO1124" s="367">
        <v>1</v>
      </c>
      <c r="AP1124" s="367" t="s">
        <v>8858</v>
      </c>
      <c r="AR1124" s="367" t="s">
        <v>8850</v>
      </c>
    </row>
    <row r="1127" spans="39:47">
      <c r="AM1127" s="367">
        <v>361</v>
      </c>
      <c r="AN1127" s="367" t="s">
        <v>2421</v>
      </c>
      <c r="AO1127" s="367">
        <v>2</v>
      </c>
      <c r="AP1127" s="367" t="s">
        <v>8909</v>
      </c>
      <c r="AQ1127" s="367" t="s">
        <v>9108</v>
      </c>
      <c r="AR1127" s="367" t="s">
        <v>8850</v>
      </c>
      <c r="AS1127" s="367">
        <v>110000</v>
      </c>
      <c r="AT1127" s="367">
        <v>160000</v>
      </c>
      <c r="AU1127" s="367">
        <v>7032</v>
      </c>
    </row>
    <row r="1130" spans="39:47">
      <c r="AM1130" s="367">
        <v>362</v>
      </c>
      <c r="AN1130" s="367" t="s">
        <v>2421</v>
      </c>
      <c r="AO1130" s="367">
        <v>3</v>
      </c>
      <c r="AP1130" s="367" t="s">
        <v>8886</v>
      </c>
      <c r="AQ1130" s="367" t="s">
        <v>9109</v>
      </c>
      <c r="AR1130" s="367" t="s">
        <v>8850</v>
      </c>
      <c r="AS1130" s="367">
        <v>200000</v>
      </c>
      <c r="AT1130" s="367">
        <v>250000</v>
      </c>
      <c r="AU1130" s="367">
        <v>13390</v>
      </c>
    </row>
    <row r="1133" spans="39:47">
      <c r="AM1133" s="367">
        <v>363</v>
      </c>
      <c r="AN1133" s="367" t="s">
        <v>2421</v>
      </c>
      <c r="AO1133" s="367">
        <v>4</v>
      </c>
      <c r="AP1133" s="367" t="s">
        <v>8861</v>
      </c>
      <c r="AQ1133" s="367" t="s">
        <v>9110</v>
      </c>
      <c r="AR1133" s="367" t="s">
        <v>8850</v>
      </c>
      <c r="AS1133" s="367">
        <v>200000</v>
      </c>
      <c r="AT1133" s="367">
        <v>250000</v>
      </c>
      <c r="AU1133" s="367">
        <v>13390</v>
      </c>
    </row>
    <row r="1136" spans="39:47">
      <c r="AM1136" s="367">
        <v>364</v>
      </c>
      <c r="AN1136" s="367" t="s">
        <v>2421</v>
      </c>
      <c r="AO1136" s="367">
        <v>5</v>
      </c>
      <c r="AP1136" s="367" t="s">
        <v>9099</v>
      </c>
      <c r="AQ1136" s="367" t="s">
        <v>9111</v>
      </c>
      <c r="AR1136" s="367" t="s">
        <v>8850</v>
      </c>
      <c r="AS1136" s="367">
        <v>110000</v>
      </c>
      <c r="AT1136" s="367">
        <v>160000</v>
      </c>
      <c r="AU1136" s="367">
        <v>13390</v>
      </c>
    </row>
    <row r="1139" spans="39:47">
      <c r="AM1139" s="367">
        <v>365</v>
      </c>
      <c r="AN1139" s="367" t="s">
        <v>2431</v>
      </c>
      <c r="AO1139" s="367">
        <v>0</v>
      </c>
      <c r="AP1139" s="367" t="s">
        <v>8869</v>
      </c>
      <c r="AQ1139" s="367" t="s">
        <v>9112</v>
      </c>
      <c r="AR1139" s="367" t="s">
        <v>8850</v>
      </c>
      <c r="AS1139" s="367">
        <v>110000</v>
      </c>
      <c r="AT1139" s="367">
        <v>160000</v>
      </c>
      <c r="AU1139" s="367">
        <v>222820</v>
      </c>
    </row>
    <row r="1142" spans="39:47">
      <c r="AM1142" s="367">
        <v>366</v>
      </c>
      <c r="AN1142" s="367" t="s">
        <v>2431</v>
      </c>
      <c r="AO1142" s="367">
        <v>1</v>
      </c>
      <c r="AP1142" s="367" t="s">
        <v>8858</v>
      </c>
      <c r="AR1142" s="367" t="s">
        <v>8850</v>
      </c>
    </row>
    <row r="1145" spans="39:47">
      <c r="AM1145" s="367">
        <v>367</v>
      </c>
      <c r="AN1145" s="367" t="s">
        <v>2431</v>
      </c>
      <c r="AO1145" s="367">
        <v>2</v>
      </c>
      <c r="AP1145" s="367" t="s">
        <v>9004</v>
      </c>
      <c r="AQ1145" s="367" t="s">
        <v>9113</v>
      </c>
      <c r="AR1145" s="367" t="s">
        <v>8850</v>
      </c>
      <c r="AS1145" s="367">
        <v>200000</v>
      </c>
      <c r="AT1145" s="367">
        <v>250000</v>
      </c>
      <c r="AU1145" s="367">
        <v>113401</v>
      </c>
    </row>
    <row r="1148" spans="39:47">
      <c r="AM1148" s="367">
        <v>368</v>
      </c>
      <c r="AN1148" s="367" t="s">
        <v>2431</v>
      </c>
      <c r="AO1148" s="367">
        <v>3</v>
      </c>
      <c r="AP1148" s="367" t="s">
        <v>8858</v>
      </c>
      <c r="AR1148" s="367" t="s">
        <v>8850</v>
      </c>
    </row>
    <row r="1151" spans="39:47">
      <c r="AM1151" s="367">
        <v>369</v>
      </c>
      <c r="AN1151" s="367" t="s">
        <v>2431</v>
      </c>
      <c r="AO1151" s="367">
        <v>4</v>
      </c>
      <c r="AP1151" s="367" t="s">
        <v>9012</v>
      </c>
      <c r="AQ1151" s="367" t="s">
        <v>9114</v>
      </c>
      <c r="AR1151" s="367" t="s">
        <v>8850</v>
      </c>
      <c r="AS1151" s="367">
        <v>110000</v>
      </c>
      <c r="AT1151" s="367">
        <v>160000</v>
      </c>
      <c r="AU1151" s="367">
        <v>113401</v>
      </c>
    </row>
    <row r="1154" spans="39:47">
      <c r="AM1154" s="367">
        <v>370</v>
      </c>
      <c r="AN1154" s="367" t="s">
        <v>2434</v>
      </c>
      <c r="AO1154" s="367">
        <v>0</v>
      </c>
      <c r="AP1154" s="367" t="s">
        <v>8869</v>
      </c>
      <c r="AQ1154" s="367" t="s">
        <v>9112</v>
      </c>
      <c r="AR1154" s="367" t="s">
        <v>8850</v>
      </c>
      <c r="AS1154" s="367">
        <v>110000</v>
      </c>
      <c r="AT1154" s="367">
        <v>160000</v>
      </c>
      <c r="AU1154" s="367">
        <v>222820</v>
      </c>
    </row>
    <row r="1157" spans="39:47">
      <c r="AM1157" s="367">
        <v>371</v>
      </c>
      <c r="AN1157" s="367" t="s">
        <v>2434</v>
      </c>
      <c r="AO1157" s="367">
        <v>1</v>
      </c>
      <c r="AP1157" s="367" t="s">
        <v>8858</v>
      </c>
      <c r="AR1157" s="367" t="s">
        <v>8850</v>
      </c>
    </row>
    <row r="1160" spans="39:47">
      <c r="AM1160" s="367">
        <v>372</v>
      </c>
      <c r="AN1160" s="367" t="s">
        <v>2434</v>
      </c>
      <c r="AO1160" s="367">
        <v>2</v>
      </c>
      <c r="AP1160" s="367" t="s">
        <v>9004</v>
      </c>
      <c r="AQ1160" s="367" t="s">
        <v>9115</v>
      </c>
      <c r="AR1160" s="367" t="s">
        <v>8850</v>
      </c>
      <c r="AS1160" s="367">
        <v>200000</v>
      </c>
      <c r="AT1160" s="367">
        <v>250000</v>
      </c>
      <c r="AU1160" s="367">
        <v>113255</v>
      </c>
    </row>
    <row r="1163" spans="39:47">
      <c r="AM1163" s="367">
        <v>373</v>
      </c>
      <c r="AN1163" s="367" t="s">
        <v>2434</v>
      </c>
      <c r="AO1163" s="367">
        <v>3</v>
      </c>
      <c r="AP1163" s="367" t="s">
        <v>8858</v>
      </c>
      <c r="AR1163" s="367" t="s">
        <v>8850</v>
      </c>
    </row>
    <row r="1166" spans="39:47">
      <c r="AM1166" s="367">
        <v>374</v>
      </c>
      <c r="AN1166" s="367" t="s">
        <v>2434</v>
      </c>
      <c r="AO1166" s="367">
        <v>4</v>
      </c>
      <c r="AP1166" s="367" t="s">
        <v>9012</v>
      </c>
      <c r="AQ1166" s="367" t="s">
        <v>9116</v>
      </c>
      <c r="AR1166" s="367" t="s">
        <v>8850</v>
      </c>
      <c r="AS1166" s="367">
        <v>110000</v>
      </c>
      <c r="AT1166" s="367">
        <v>160000</v>
      </c>
      <c r="AU1166" s="367">
        <v>113255</v>
      </c>
    </row>
    <row r="1169" spans="39:47">
      <c r="AM1169" s="367">
        <v>375</v>
      </c>
      <c r="AN1169" s="367" t="s">
        <v>2524</v>
      </c>
      <c r="AO1169" s="367">
        <v>0</v>
      </c>
      <c r="AP1169" s="367" t="s">
        <v>8869</v>
      </c>
      <c r="AQ1169" s="367" t="s">
        <v>9117</v>
      </c>
      <c r="AR1169" s="367" t="s">
        <v>8850</v>
      </c>
      <c r="AS1169" s="367">
        <v>110000</v>
      </c>
      <c r="AT1169" s="367">
        <v>160000</v>
      </c>
      <c r="AU1169" s="367">
        <v>13168</v>
      </c>
    </row>
    <row r="1172" spans="39:47">
      <c r="AM1172" s="367">
        <v>376</v>
      </c>
      <c r="AN1172" s="367" t="s">
        <v>2524</v>
      </c>
      <c r="AO1172" s="367">
        <v>1</v>
      </c>
      <c r="AP1172" s="367" t="s">
        <v>8886</v>
      </c>
      <c r="AQ1172" s="367" t="s">
        <v>9118</v>
      </c>
      <c r="AR1172" s="367" t="s">
        <v>8850</v>
      </c>
      <c r="AS1172" s="367">
        <v>200000</v>
      </c>
      <c r="AT1172" s="367">
        <v>250000</v>
      </c>
      <c r="AU1172" s="367">
        <v>5070</v>
      </c>
    </row>
    <row r="1175" spans="39:47">
      <c r="AM1175" s="367">
        <v>377</v>
      </c>
      <c r="AN1175" s="367" t="s">
        <v>2524</v>
      </c>
      <c r="AO1175" s="367">
        <v>2</v>
      </c>
      <c r="AP1175" s="367" t="s">
        <v>8859</v>
      </c>
      <c r="AQ1175" s="367" t="s">
        <v>9119</v>
      </c>
      <c r="AR1175" s="367" t="s">
        <v>8850</v>
      </c>
      <c r="AS1175" s="367">
        <v>110000</v>
      </c>
      <c r="AT1175" s="367">
        <v>160000</v>
      </c>
      <c r="AU1175" s="367">
        <v>5070</v>
      </c>
    </row>
    <row r="1178" spans="39:47">
      <c r="AM1178" s="367">
        <v>378</v>
      </c>
      <c r="AN1178" s="367" t="s">
        <v>2524</v>
      </c>
      <c r="AO1178" s="367">
        <v>3</v>
      </c>
      <c r="AP1178" s="367" t="s">
        <v>8896</v>
      </c>
      <c r="AQ1178" s="367" t="s">
        <v>9120</v>
      </c>
      <c r="AR1178" s="367" t="s">
        <v>8850</v>
      </c>
      <c r="AS1178" s="367">
        <v>200000</v>
      </c>
      <c r="AT1178" s="367">
        <v>250000</v>
      </c>
      <c r="AU1178" s="367">
        <v>5070</v>
      </c>
    </row>
    <row r="1181" spans="39:47">
      <c r="AM1181" s="367">
        <v>379</v>
      </c>
      <c r="AN1181" s="367" t="s">
        <v>2524</v>
      </c>
      <c r="AO1181" s="367">
        <v>4</v>
      </c>
      <c r="AP1181" s="367" t="s">
        <v>9121</v>
      </c>
      <c r="AQ1181" s="367" t="s">
        <v>9122</v>
      </c>
      <c r="AR1181" s="367" t="s">
        <v>8850</v>
      </c>
      <c r="AS1181" s="367">
        <v>110000</v>
      </c>
      <c r="AT1181" s="367">
        <v>160000</v>
      </c>
      <c r="AU1181" s="367">
        <v>5070</v>
      </c>
    </row>
    <row r="1184" spans="39:47">
      <c r="AM1184" s="367">
        <v>380</v>
      </c>
      <c r="AN1184" s="367" t="s">
        <v>2524</v>
      </c>
      <c r="AO1184" s="367">
        <v>5</v>
      </c>
      <c r="AP1184" s="367" t="s">
        <v>9123</v>
      </c>
      <c r="AQ1184" s="367" t="s">
        <v>9124</v>
      </c>
      <c r="AR1184" s="367" t="s">
        <v>8850</v>
      </c>
      <c r="AS1184" s="367">
        <v>110000</v>
      </c>
      <c r="AT1184" s="367">
        <v>160000</v>
      </c>
      <c r="AU1184" s="367">
        <v>5070</v>
      </c>
    </row>
    <row r="1187" spans="39:47">
      <c r="AM1187" s="367">
        <v>381</v>
      </c>
      <c r="AN1187" s="367" t="s">
        <v>2525</v>
      </c>
      <c r="AO1187" s="367">
        <v>0</v>
      </c>
      <c r="AP1187" s="367" t="s">
        <v>8869</v>
      </c>
      <c r="AQ1187" s="367" t="s">
        <v>9117</v>
      </c>
      <c r="AR1187" s="367" t="s">
        <v>8850</v>
      </c>
      <c r="AS1187" s="367">
        <v>110000</v>
      </c>
      <c r="AT1187" s="367">
        <v>160000</v>
      </c>
      <c r="AU1187" s="367">
        <v>13168</v>
      </c>
    </row>
    <row r="1190" spans="39:47">
      <c r="AM1190" s="367">
        <v>382</v>
      </c>
      <c r="AN1190" s="367" t="s">
        <v>2525</v>
      </c>
      <c r="AO1190" s="367">
        <v>1</v>
      </c>
      <c r="AP1190" s="367" t="s">
        <v>8886</v>
      </c>
      <c r="AQ1190" s="367" t="s">
        <v>9118</v>
      </c>
      <c r="AR1190" s="367" t="s">
        <v>8850</v>
      </c>
      <c r="AS1190" s="367">
        <v>200000</v>
      </c>
      <c r="AT1190" s="367">
        <v>250000</v>
      </c>
      <c r="AU1190" s="367">
        <v>5070</v>
      </c>
    </row>
    <row r="1193" spans="39:47">
      <c r="AM1193" s="367">
        <v>383</v>
      </c>
      <c r="AN1193" s="367" t="s">
        <v>2525</v>
      </c>
      <c r="AO1193" s="367">
        <v>2</v>
      </c>
      <c r="AP1193" s="367" t="s">
        <v>8859</v>
      </c>
      <c r="AQ1193" s="367" t="s">
        <v>9119</v>
      </c>
      <c r="AR1193" s="367" t="s">
        <v>8850</v>
      </c>
      <c r="AS1193" s="367">
        <v>110000</v>
      </c>
      <c r="AT1193" s="367">
        <v>160000</v>
      </c>
      <c r="AU1193" s="367">
        <v>5070</v>
      </c>
    </row>
    <row r="1196" spans="39:47">
      <c r="AM1196" s="367">
        <v>384</v>
      </c>
      <c r="AN1196" s="367" t="s">
        <v>2525</v>
      </c>
      <c r="AO1196" s="367">
        <v>3</v>
      </c>
      <c r="AP1196" s="367" t="s">
        <v>8896</v>
      </c>
      <c r="AQ1196" s="367" t="s">
        <v>9120</v>
      </c>
      <c r="AR1196" s="367" t="s">
        <v>8850</v>
      </c>
      <c r="AS1196" s="367">
        <v>200000</v>
      </c>
      <c r="AT1196" s="367">
        <v>250000</v>
      </c>
      <c r="AU1196" s="367">
        <v>5070</v>
      </c>
    </row>
    <row r="1199" spans="39:47">
      <c r="AM1199" s="367">
        <v>385</v>
      </c>
      <c r="AN1199" s="367" t="s">
        <v>2525</v>
      </c>
      <c r="AO1199" s="367">
        <v>4</v>
      </c>
      <c r="AP1199" s="367" t="s">
        <v>9121</v>
      </c>
      <c r="AQ1199" s="367" t="s">
        <v>9122</v>
      </c>
      <c r="AR1199" s="367" t="s">
        <v>8850</v>
      </c>
      <c r="AS1199" s="367">
        <v>110000</v>
      </c>
      <c r="AT1199" s="367">
        <v>160000</v>
      </c>
      <c r="AU1199" s="367">
        <v>5070</v>
      </c>
    </row>
    <row r="1202" spans="39:47">
      <c r="AM1202" s="367">
        <v>386</v>
      </c>
      <c r="AN1202" s="367" t="s">
        <v>2525</v>
      </c>
      <c r="AO1202" s="367">
        <v>5</v>
      </c>
      <c r="AP1202" s="367" t="s">
        <v>9123</v>
      </c>
      <c r="AQ1202" s="367" t="s">
        <v>9124</v>
      </c>
      <c r="AR1202" s="367" t="s">
        <v>8850</v>
      </c>
      <c r="AS1202" s="367">
        <v>110000</v>
      </c>
      <c r="AT1202" s="367">
        <v>160000</v>
      </c>
      <c r="AU1202" s="367">
        <v>5070</v>
      </c>
    </row>
    <row r="1205" spans="39:47">
      <c r="AM1205" s="367">
        <v>387</v>
      </c>
      <c r="AN1205" s="367" t="s">
        <v>2620</v>
      </c>
      <c r="AO1205" s="367">
        <v>0</v>
      </c>
      <c r="AP1205" s="367" t="s">
        <v>8923</v>
      </c>
      <c r="AQ1205" s="367" t="s">
        <v>9125</v>
      </c>
      <c r="AR1205" s="367" t="s">
        <v>8850</v>
      </c>
      <c r="AS1205" s="367">
        <v>110000</v>
      </c>
      <c r="AT1205" s="367">
        <v>160000</v>
      </c>
      <c r="AU1205" s="367">
        <v>116059</v>
      </c>
    </row>
    <row r="1208" spans="39:47">
      <c r="AM1208" s="367">
        <v>388</v>
      </c>
      <c r="AN1208" s="367" t="s">
        <v>2621</v>
      </c>
      <c r="AO1208" s="367">
        <v>0</v>
      </c>
      <c r="AP1208" s="367" t="s">
        <v>8923</v>
      </c>
      <c r="AQ1208" s="367" t="s">
        <v>9126</v>
      </c>
      <c r="AR1208" s="367" t="s">
        <v>8850</v>
      </c>
      <c r="AS1208" s="367">
        <v>110000</v>
      </c>
      <c r="AT1208" s="367">
        <v>160000</v>
      </c>
      <c r="AU1208" s="367">
        <v>116633</v>
      </c>
    </row>
    <row r="1211" spans="39:47">
      <c r="AM1211" s="367">
        <v>389</v>
      </c>
      <c r="AN1211" s="367" t="s">
        <v>2627</v>
      </c>
      <c r="AO1211" s="367">
        <v>0</v>
      </c>
      <c r="AP1211" s="367" t="s">
        <v>8915</v>
      </c>
      <c r="AQ1211" s="367" t="s">
        <v>8916</v>
      </c>
      <c r="AR1211" s="367" t="s">
        <v>8850</v>
      </c>
      <c r="AS1211" s="367">
        <v>110000</v>
      </c>
      <c r="AT1211" s="367">
        <v>160000</v>
      </c>
      <c r="AU1211" s="367">
        <v>2251449</v>
      </c>
    </row>
    <row r="1214" spans="39:47">
      <c r="AM1214" s="367">
        <v>390</v>
      </c>
      <c r="AN1214" s="367" t="s">
        <v>2627</v>
      </c>
      <c r="AO1214" s="367">
        <v>1</v>
      </c>
      <c r="AP1214" s="367" t="s">
        <v>8886</v>
      </c>
      <c r="AQ1214" s="367" t="s">
        <v>9127</v>
      </c>
      <c r="AR1214" s="367" t="s">
        <v>8850</v>
      </c>
      <c r="AS1214" s="367">
        <v>200000</v>
      </c>
      <c r="AT1214" s="367">
        <v>250000</v>
      </c>
      <c r="AU1214" s="367">
        <v>211716</v>
      </c>
    </row>
    <row r="1217" spans="39:47">
      <c r="AM1217" s="367">
        <v>391</v>
      </c>
      <c r="AN1217" s="367" t="s">
        <v>2627</v>
      </c>
      <c r="AO1217" s="367">
        <v>2</v>
      </c>
      <c r="AP1217" s="367" t="s">
        <v>8894</v>
      </c>
      <c r="AQ1217" s="367" t="s">
        <v>9128</v>
      </c>
      <c r="AR1217" s="367" t="s">
        <v>8850</v>
      </c>
      <c r="AS1217" s="367">
        <v>110000</v>
      </c>
      <c r="AT1217" s="367">
        <v>160000</v>
      </c>
      <c r="AU1217" s="367">
        <v>38480</v>
      </c>
    </row>
    <row r="1220" spans="39:47">
      <c r="AM1220" s="367">
        <v>392</v>
      </c>
      <c r="AN1220" s="367" t="s">
        <v>2627</v>
      </c>
      <c r="AO1220" s="367">
        <v>3</v>
      </c>
      <c r="AP1220" s="367" t="s">
        <v>8858</v>
      </c>
      <c r="AR1220" s="367" t="s">
        <v>8850</v>
      </c>
    </row>
    <row r="1223" spans="39:47">
      <c r="AM1223" s="367">
        <v>393</v>
      </c>
      <c r="AN1223" s="367" t="s">
        <v>2627</v>
      </c>
      <c r="AO1223" s="367">
        <v>4</v>
      </c>
      <c r="AP1223" s="367" t="s">
        <v>8861</v>
      </c>
      <c r="AQ1223" s="367" t="s">
        <v>9129</v>
      </c>
      <c r="AR1223" s="367" t="s">
        <v>8850</v>
      </c>
      <c r="AS1223" s="367">
        <v>200000</v>
      </c>
      <c r="AT1223" s="367">
        <v>250000</v>
      </c>
      <c r="AU1223" s="367">
        <v>211716</v>
      </c>
    </row>
    <row r="1226" spans="39:47">
      <c r="AM1226" s="367">
        <v>394</v>
      </c>
      <c r="AN1226" s="367" t="s">
        <v>2627</v>
      </c>
      <c r="AO1226" s="367">
        <v>5</v>
      </c>
      <c r="AP1226" s="367" t="s">
        <v>9130</v>
      </c>
      <c r="AQ1226" s="367" t="s">
        <v>9131</v>
      </c>
      <c r="AR1226" s="367" t="s">
        <v>8850</v>
      </c>
      <c r="AS1226" s="367">
        <v>110000</v>
      </c>
      <c r="AT1226" s="367">
        <v>160000</v>
      </c>
      <c r="AU1226" s="367">
        <v>121720</v>
      </c>
    </row>
    <row r="1229" spans="39:47">
      <c r="AM1229" s="367">
        <v>395</v>
      </c>
      <c r="AN1229" s="367" t="s">
        <v>2628</v>
      </c>
      <c r="AO1229" s="367">
        <v>0</v>
      </c>
      <c r="AP1229" s="367" t="s">
        <v>8915</v>
      </c>
      <c r="AQ1229" s="367" t="s">
        <v>8916</v>
      </c>
      <c r="AR1229" s="367" t="s">
        <v>8850</v>
      </c>
      <c r="AS1229" s="367">
        <v>110000</v>
      </c>
      <c r="AT1229" s="367">
        <v>160000</v>
      </c>
      <c r="AU1229" s="367">
        <v>2251449</v>
      </c>
    </row>
    <row r="1232" spans="39:47">
      <c r="AM1232" s="367">
        <v>396</v>
      </c>
      <c r="AN1232" s="367" t="s">
        <v>2628</v>
      </c>
      <c r="AO1232" s="367">
        <v>1</v>
      </c>
      <c r="AP1232" s="367" t="s">
        <v>8886</v>
      </c>
      <c r="AQ1232" s="367" t="s">
        <v>9127</v>
      </c>
      <c r="AR1232" s="367" t="s">
        <v>8850</v>
      </c>
      <c r="AS1232" s="367">
        <v>200000</v>
      </c>
      <c r="AT1232" s="367">
        <v>250000</v>
      </c>
      <c r="AU1232" s="367">
        <v>211716</v>
      </c>
    </row>
    <row r="1235" spans="39:47">
      <c r="AM1235" s="367">
        <v>397</v>
      </c>
      <c r="AN1235" s="367" t="s">
        <v>2628</v>
      </c>
      <c r="AO1235" s="367">
        <v>2</v>
      </c>
      <c r="AP1235" s="367" t="s">
        <v>8894</v>
      </c>
      <c r="AQ1235" s="367" t="s">
        <v>9128</v>
      </c>
      <c r="AR1235" s="367" t="s">
        <v>8850</v>
      </c>
      <c r="AS1235" s="367">
        <v>110000</v>
      </c>
      <c r="AT1235" s="367">
        <v>160000</v>
      </c>
      <c r="AU1235" s="367">
        <v>38480</v>
      </c>
    </row>
    <row r="1238" spans="39:47">
      <c r="AM1238" s="367">
        <v>398</v>
      </c>
      <c r="AN1238" s="367" t="s">
        <v>2628</v>
      </c>
      <c r="AO1238" s="367">
        <v>3</v>
      </c>
      <c r="AP1238" s="367" t="s">
        <v>8858</v>
      </c>
      <c r="AR1238" s="367" t="s">
        <v>8850</v>
      </c>
    </row>
    <row r="1241" spans="39:47">
      <c r="AM1241" s="367">
        <v>399</v>
      </c>
      <c r="AN1241" s="367" t="s">
        <v>2628</v>
      </c>
      <c r="AO1241" s="367">
        <v>4</v>
      </c>
      <c r="AP1241" s="367" t="s">
        <v>8861</v>
      </c>
      <c r="AQ1241" s="367" t="s">
        <v>9129</v>
      </c>
      <c r="AR1241" s="367" t="s">
        <v>8850</v>
      </c>
      <c r="AS1241" s="367">
        <v>200000</v>
      </c>
      <c r="AT1241" s="367">
        <v>250000</v>
      </c>
      <c r="AU1241" s="367">
        <v>211716</v>
      </c>
    </row>
    <row r="1244" spans="39:47">
      <c r="AM1244" s="367">
        <v>400</v>
      </c>
      <c r="AN1244" s="367" t="s">
        <v>2628</v>
      </c>
      <c r="AO1244" s="367">
        <v>5</v>
      </c>
      <c r="AP1244" s="367" t="s">
        <v>9130</v>
      </c>
      <c r="AQ1244" s="367" t="s">
        <v>9131</v>
      </c>
      <c r="AR1244" s="367" t="s">
        <v>8850</v>
      </c>
      <c r="AS1244" s="367">
        <v>110000</v>
      </c>
      <c r="AT1244" s="367">
        <v>160000</v>
      </c>
      <c r="AU1244" s="367">
        <v>121720</v>
      </c>
    </row>
    <row r="1247" spans="39:47">
      <c r="AM1247" s="367">
        <v>401</v>
      </c>
      <c r="AN1247" s="367" t="s">
        <v>2629</v>
      </c>
      <c r="AO1247" s="367">
        <v>0</v>
      </c>
      <c r="AP1247" s="367" t="s">
        <v>8923</v>
      </c>
      <c r="AQ1247" s="367" t="s">
        <v>9132</v>
      </c>
      <c r="AR1247" s="367" t="s">
        <v>8850</v>
      </c>
      <c r="AS1247" s="367">
        <v>110000</v>
      </c>
      <c r="AT1247" s="367">
        <v>160000</v>
      </c>
      <c r="AU1247" s="367">
        <v>121428</v>
      </c>
    </row>
    <row r="1250" spans="39:47">
      <c r="AM1250" s="367">
        <v>402</v>
      </c>
      <c r="AN1250" s="367" t="s">
        <v>2630</v>
      </c>
      <c r="AO1250" s="367">
        <v>0</v>
      </c>
      <c r="AP1250" s="367" t="s">
        <v>8923</v>
      </c>
      <c r="AQ1250" s="367" t="s">
        <v>9133</v>
      </c>
      <c r="AR1250" s="367" t="s">
        <v>8850</v>
      </c>
      <c r="AS1250" s="367">
        <v>110000</v>
      </c>
      <c r="AT1250" s="367">
        <v>160000</v>
      </c>
      <c r="AU1250" s="367">
        <v>129311</v>
      </c>
    </row>
    <row r="1253" spans="39:47">
      <c r="AM1253" s="367">
        <v>403</v>
      </c>
      <c r="AN1253" s="367" t="s">
        <v>2631</v>
      </c>
      <c r="AO1253" s="367">
        <v>0</v>
      </c>
      <c r="AP1253" s="367" t="s">
        <v>8923</v>
      </c>
      <c r="AQ1253" s="367" t="s">
        <v>9134</v>
      </c>
      <c r="AR1253" s="367" t="s">
        <v>8850</v>
      </c>
      <c r="AS1253" s="367">
        <v>110000</v>
      </c>
      <c r="AT1253" s="367">
        <v>160000</v>
      </c>
      <c r="AU1253" s="367">
        <v>230272</v>
      </c>
    </row>
    <row r="1256" spans="39:47">
      <c r="AM1256" s="367">
        <v>404</v>
      </c>
      <c r="AN1256" s="367" t="s">
        <v>2641</v>
      </c>
      <c r="AO1256" s="367">
        <v>0</v>
      </c>
      <c r="AP1256" s="367" t="s">
        <v>8927</v>
      </c>
      <c r="AQ1256" s="367" t="s">
        <v>9135</v>
      </c>
      <c r="AR1256" s="367" t="s">
        <v>8850</v>
      </c>
      <c r="AS1256" s="367">
        <v>110000</v>
      </c>
      <c r="AT1256" s="367">
        <v>160000</v>
      </c>
      <c r="AU1256" s="367">
        <v>101510</v>
      </c>
    </row>
    <row r="1259" spans="39:47">
      <c r="AM1259" s="367">
        <v>405</v>
      </c>
      <c r="AN1259" s="367" t="s">
        <v>2641</v>
      </c>
      <c r="AO1259" s="367">
        <v>1</v>
      </c>
      <c r="AP1259" s="367" t="s">
        <v>8858</v>
      </c>
      <c r="AR1259" s="367" t="s">
        <v>8850</v>
      </c>
    </row>
    <row r="1262" spans="39:47">
      <c r="AM1262" s="367">
        <v>406</v>
      </c>
      <c r="AN1262" s="367" t="s">
        <v>2641</v>
      </c>
      <c r="AO1262" s="367">
        <v>2</v>
      </c>
      <c r="AP1262" s="367" t="s">
        <v>8856</v>
      </c>
      <c r="AQ1262" s="367" t="s">
        <v>9136</v>
      </c>
      <c r="AR1262" s="367" t="s">
        <v>8850</v>
      </c>
      <c r="AS1262" s="367">
        <v>200000</v>
      </c>
      <c r="AT1262" s="367">
        <v>250000</v>
      </c>
      <c r="AU1262" s="367">
        <v>148106</v>
      </c>
    </row>
    <row r="1265" spans="39:47">
      <c r="AM1265" s="367">
        <v>407</v>
      </c>
      <c r="AN1265" s="367" t="s">
        <v>2641</v>
      </c>
      <c r="AO1265" s="367">
        <v>3</v>
      </c>
      <c r="AP1265" s="367" t="s">
        <v>8894</v>
      </c>
      <c r="AQ1265" s="367" t="s">
        <v>9137</v>
      </c>
      <c r="AR1265" s="367" t="s">
        <v>8850</v>
      </c>
      <c r="AS1265" s="367">
        <v>110000</v>
      </c>
      <c r="AT1265" s="367">
        <v>160000</v>
      </c>
      <c r="AU1265" s="367">
        <v>150496</v>
      </c>
    </row>
    <row r="1268" spans="39:47">
      <c r="AM1268" s="367">
        <v>408</v>
      </c>
      <c r="AN1268" s="367" t="s">
        <v>2641</v>
      </c>
      <c r="AO1268" s="367">
        <v>4</v>
      </c>
      <c r="AP1268" s="367" t="s">
        <v>8896</v>
      </c>
      <c r="AQ1268" s="367" t="s">
        <v>9138</v>
      </c>
      <c r="AR1268" s="367" t="s">
        <v>8850</v>
      </c>
      <c r="AS1268" s="367">
        <v>200000</v>
      </c>
      <c r="AT1268" s="367">
        <v>250000</v>
      </c>
      <c r="AU1268" s="367">
        <v>244018</v>
      </c>
    </row>
    <row r="1271" spans="39:47">
      <c r="AM1271" s="367">
        <v>409</v>
      </c>
      <c r="AN1271" s="367" t="s">
        <v>2641</v>
      </c>
      <c r="AO1271" s="367">
        <v>5</v>
      </c>
      <c r="AP1271" s="367" t="s">
        <v>9130</v>
      </c>
      <c r="AQ1271" s="367" t="s">
        <v>9139</v>
      </c>
      <c r="AR1271" s="367" t="s">
        <v>8850</v>
      </c>
      <c r="AS1271" s="367">
        <v>110000</v>
      </c>
      <c r="AT1271" s="367">
        <v>160000</v>
      </c>
      <c r="AU1271" s="367">
        <v>170426</v>
      </c>
    </row>
    <row r="1274" spans="39:47">
      <c r="AM1274" s="367">
        <v>410</v>
      </c>
      <c r="AN1274" s="367" t="s">
        <v>2643</v>
      </c>
      <c r="AO1274" s="367">
        <v>0</v>
      </c>
      <c r="AP1274" s="367" t="s">
        <v>8927</v>
      </c>
      <c r="AQ1274" s="367" t="s">
        <v>9135</v>
      </c>
      <c r="AR1274" s="367" t="s">
        <v>8850</v>
      </c>
      <c r="AS1274" s="367">
        <v>110000</v>
      </c>
      <c r="AT1274" s="367">
        <v>160000</v>
      </c>
      <c r="AU1274" s="367">
        <v>101510</v>
      </c>
    </row>
    <row r="1277" spans="39:47">
      <c r="AM1277" s="367">
        <v>411</v>
      </c>
      <c r="AN1277" s="367" t="s">
        <v>2643</v>
      </c>
      <c r="AO1277" s="367">
        <v>1</v>
      </c>
      <c r="AP1277" s="367" t="s">
        <v>8858</v>
      </c>
      <c r="AR1277" s="367" t="s">
        <v>8850</v>
      </c>
    </row>
    <row r="1280" spans="39:47">
      <c r="AM1280" s="367">
        <v>412</v>
      </c>
      <c r="AN1280" s="367" t="s">
        <v>2643</v>
      </c>
      <c r="AO1280" s="367">
        <v>2</v>
      </c>
      <c r="AP1280" s="367" t="s">
        <v>8856</v>
      </c>
      <c r="AQ1280" s="367" t="s">
        <v>9136</v>
      </c>
      <c r="AR1280" s="367" t="s">
        <v>8850</v>
      </c>
      <c r="AS1280" s="367">
        <v>200000</v>
      </c>
      <c r="AT1280" s="367">
        <v>250000</v>
      </c>
      <c r="AU1280" s="367">
        <v>148106</v>
      </c>
    </row>
    <row r="1283" spans="39:47">
      <c r="AM1283" s="367">
        <v>413</v>
      </c>
      <c r="AN1283" s="367" t="s">
        <v>2643</v>
      </c>
      <c r="AO1283" s="367">
        <v>3</v>
      </c>
      <c r="AP1283" s="367" t="s">
        <v>8894</v>
      </c>
      <c r="AQ1283" s="367" t="s">
        <v>9137</v>
      </c>
      <c r="AR1283" s="367" t="s">
        <v>8850</v>
      </c>
      <c r="AS1283" s="367">
        <v>110000</v>
      </c>
      <c r="AT1283" s="367">
        <v>160000</v>
      </c>
      <c r="AU1283" s="367">
        <v>150496</v>
      </c>
    </row>
    <row r="1286" spans="39:47">
      <c r="AM1286" s="367">
        <v>414</v>
      </c>
      <c r="AN1286" s="367" t="s">
        <v>2643</v>
      </c>
      <c r="AO1286" s="367">
        <v>4</v>
      </c>
      <c r="AP1286" s="367" t="s">
        <v>8896</v>
      </c>
      <c r="AQ1286" s="367" t="s">
        <v>9138</v>
      </c>
      <c r="AR1286" s="367" t="s">
        <v>8850</v>
      </c>
      <c r="AS1286" s="367">
        <v>200000</v>
      </c>
      <c r="AT1286" s="367">
        <v>250000</v>
      </c>
      <c r="AU1286" s="367">
        <v>244018</v>
      </c>
    </row>
    <row r="1289" spans="39:47">
      <c r="AM1289" s="367">
        <v>415</v>
      </c>
      <c r="AN1289" s="367" t="s">
        <v>2643</v>
      </c>
      <c r="AO1289" s="367">
        <v>5</v>
      </c>
      <c r="AP1289" s="367" t="s">
        <v>9130</v>
      </c>
      <c r="AQ1289" s="367" t="s">
        <v>9139</v>
      </c>
      <c r="AR1289" s="367" t="s">
        <v>8850</v>
      </c>
      <c r="AS1289" s="367">
        <v>110000</v>
      </c>
      <c r="AT1289" s="367">
        <v>160000</v>
      </c>
      <c r="AU1289" s="367">
        <v>170426</v>
      </c>
    </row>
    <row r="1292" spans="39:47">
      <c r="AM1292" s="367">
        <v>416</v>
      </c>
      <c r="AN1292" s="367" t="s">
        <v>2647</v>
      </c>
      <c r="AO1292" s="367">
        <v>0</v>
      </c>
      <c r="AP1292" s="367" t="s">
        <v>8898</v>
      </c>
      <c r="AQ1292" s="367" t="s">
        <v>9140</v>
      </c>
      <c r="AR1292" s="367" t="s">
        <v>8850</v>
      </c>
      <c r="AS1292" s="367">
        <v>110000</v>
      </c>
      <c r="AT1292" s="367">
        <v>160000</v>
      </c>
      <c r="AU1292" s="367">
        <v>204926</v>
      </c>
    </row>
    <row r="1295" spans="39:47">
      <c r="AM1295" s="367">
        <v>417</v>
      </c>
      <c r="AN1295" s="367" t="s">
        <v>2647</v>
      </c>
      <c r="AO1295" s="367">
        <v>1</v>
      </c>
      <c r="AP1295" s="367" t="s">
        <v>8856</v>
      </c>
      <c r="AQ1295" s="367" t="s">
        <v>9141</v>
      </c>
      <c r="AR1295" s="367" t="s">
        <v>8850</v>
      </c>
      <c r="AS1295" s="367">
        <v>200000</v>
      </c>
      <c r="AT1295" s="367">
        <v>250000</v>
      </c>
      <c r="AU1295" s="367">
        <v>122693</v>
      </c>
    </row>
    <row r="1298" spans="39:47">
      <c r="AM1298" s="367">
        <v>418</v>
      </c>
      <c r="AN1298" s="367" t="s">
        <v>2647</v>
      </c>
      <c r="AO1298" s="367">
        <v>2</v>
      </c>
      <c r="AP1298" s="367" t="s">
        <v>8859</v>
      </c>
      <c r="AQ1298" s="367" t="s">
        <v>9142</v>
      </c>
      <c r="AR1298" s="367" t="s">
        <v>8850</v>
      </c>
      <c r="AS1298" s="367">
        <v>110000</v>
      </c>
      <c r="AT1298" s="367">
        <v>160000</v>
      </c>
      <c r="AU1298" s="367">
        <v>122693</v>
      </c>
    </row>
    <row r="1301" spans="39:47">
      <c r="AM1301" s="367">
        <v>419</v>
      </c>
      <c r="AN1301" s="367" t="s">
        <v>2647</v>
      </c>
      <c r="AO1301" s="367">
        <v>3</v>
      </c>
      <c r="AP1301" s="367" t="s">
        <v>9143</v>
      </c>
      <c r="AQ1301" s="367" t="s">
        <v>9144</v>
      </c>
      <c r="AR1301" s="367" t="s">
        <v>8850</v>
      </c>
      <c r="AS1301" s="367">
        <v>110000</v>
      </c>
      <c r="AT1301" s="367">
        <v>160000</v>
      </c>
      <c r="AU1301" s="367">
        <v>122693</v>
      </c>
    </row>
    <row r="1304" spans="39:47">
      <c r="AM1304" s="367">
        <v>420</v>
      </c>
      <c r="AN1304" s="367" t="s">
        <v>2647</v>
      </c>
      <c r="AO1304" s="367">
        <v>4</v>
      </c>
      <c r="AP1304" s="367" t="s">
        <v>8896</v>
      </c>
      <c r="AQ1304" s="367" t="s">
        <v>9145</v>
      </c>
      <c r="AR1304" s="367" t="s">
        <v>8850</v>
      </c>
      <c r="AS1304" s="367">
        <v>200000</v>
      </c>
      <c r="AT1304" s="367">
        <v>250000</v>
      </c>
      <c r="AU1304" s="367">
        <v>122693</v>
      </c>
    </row>
    <row r="1307" spans="39:47">
      <c r="AM1307" s="367">
        <v>421</v>
      </c>
      <c r="AN1307" s="367" t="s">
        <v>2647</v>
      </c>
      <c r="AO1307" s="367">
        <v>5</v>
      </c>
      <c r="AP1307" s="367" t="s">
        <v>8921</v>
      </c>
      <c r="AQ1307" s="367" t="s">
        <v>9146</v>
      </c>
      <c r="AR1307" s="367" t="s">
        <v>8850</v>
      </c>
      <c r="AS1307" s="367">
        <v>110000</v>
      </c>
      <c r="AT1307" s="367">
        <v>160000</v>
      </c>
      <c r="AU1307" s="367">
        <v>122693</v>
      </c>
    </row>
    <row r="1310" spans="39:47">
      <c r="AM1310" s="367">
        <v>422</v>
      </c>
      <c r="AN1310" s="367" t="s">
        <v>2648</v>
      </c>
      <c r="AO1310" s="367">
        <v>0</v>
      </c>
      <c r="AP1310" s="367" t="s">
        <v>8898</v>
      </c>
      <c r="AQ1310" s="367" t="s">
        <v>9140</v>
      </c>
      <c r="AR1310" s="367" t="s">
        <v>8850</v>
      </c>
      <c r="AS1310" s="367">
        <v>110000</v>
      </c>
      <c r="AT1310" s="367">
        <v>160000</v>
      </c>
      <c r="AU1310" s="367">
        <v>204926</v>
      </c>
    </row>
    <row r="1313" spans="39:47">
      <c r="AM1313" s="367">
        <v>423</v>
      </c>
      <c r="AN1313" s="367" t="s">
        <v>2648</v>
      </c>
      <c r="AO1313" s="367">
        <v>1</v>
      </c>
      <c r="AP1313" s="367" t="s">
        <v>8856</v>
      </c>
      <c r="AQ1313" s="367" t="s">
        <v>9147</v>
      </c>
      <c r="AR1313" s="367" t="s">
        <v>8850</v>
      </c>
      <c r="AS1313" s="367">
        <v>200000</v>
      </c>
      <c r="AT1313" s="367">
        <v>250000</v>
      </c>
      <c r="AU1313" s="367">
        <v>121403</v>
      </c>
    </row>
    <row r="1316" spans="39:47">
      <c r="AM1316" s="367">
        <v>424</v>
      </c>
      <c r="AN1316" s="367" t="s">
        <v>2648</v>
      </c>
      <c r="AO1316" s="367">
        <v>2</v>
      </c>
      <c r="AP1316" s="367" t="s">
        <v>8859</v>
      </c>
      <c r="AQ1316" s="367" t="s">
        <v>9148</v>
      </c>
      <c r="AR1316" s="367" t="s">
        <v>8850</v>
      </c>
      <c r="AS1316" s="367">
        <v>110000</v>
      </c>
      <c r="AT1316" s="367">
        <v>160000</v>
      </c>
      <c r="AU1316" s="367">
        <v>121403</v>
      </c>
    </row>
    <row r="1319" spans="39:47">
      <c r="AM1319" s="367">
        <v>425</v>
      </c>
      <c r="AN1319" s="367" t="s">
        <v>2648</v>
      </c>
      <c r="AO1319" s="367">
        <v>3</v>
      </c>
      <c r="AP1319" s="367" t="s">
        <v>9143</v>
      </c>
      <c r="AQ1319" s="367" t="s">
        <v>9149</v>
      </c>
      <c r="AR1319" s="367" t="s">
        <v>8850</v>
      </c>
      <c r="AS1319" s="367">
        <v>110000</v>
      </c>
      <c r="AT1319" s="367">
        <v>160000</v>
      </c>
      <c r="AU1319" s="367">
        <v>121403</v>
      </c>
    </row>
    <row r="1322" spans="39:47">
      <c r="AM1322" s="367">
        <v>426</v>
      </c>
      <c r="AN1322" s="367" t="s">
        <v>2648</v>
      </c>
      <c r="AO1322" s="367">
        <v>4</v>
      </c>
      <c r="AP1322" s="367" t="s">
        <v>8896</v>
      </c>
      <c r="AQ1322" s="367" t="s">
        <v>9150</v>
      </c>
      <c r="AR1322" s="367" t="s">
        <v>8850</v>
      </c>
      <c r="AS1322" s="367">
        <v>200000</v>
      </c>
      <c r="AT1322" s="367">
        <v>250000</v>
      </c>
      <c r="AU1322" s="367">
        <v>121403</v>
      </c>
    </row>
    <row r="1325" spans="39:47">
      <c r="AM1325" s="367">
        <v>427</v>
      </c>
      <c r="AN1325" s="367" t="s">
        <v>2648</v>
      </c>
      <c r="AO1325" s="367">
        <v>5</v>
      </c>
      <c r="AP1325" s="367" t="s">
        <v>8921</v>
      </c>
      <c r="AQ1325" s="367" t="s">
        <v>9151</v>
      </c>
      <c r="AR1325" s="367" t="s">
        <v>8850</v>
      </c>
      <c r="AS1325" s="367">
        <v>110000</v>
      </c>
      <c r="AT1325" s="367">
        <v>160000</v>
      </c>
      <c r="AU1325" s="367">
        <v>121403</v>
      </c>
    </row>
  </sheetData>
  <mergeCells count="142">
    <mergeCell ref="A101:A103"/>
    <mergeCell ref="C101:C103"/>
    <mergeCell ref="D101:D103"/>
    <mergeCell ref="E101:E103"/>
    <mergeCell ref="A104:A106"/>
    <mergeCell ref="C104:C106"/>
    <mergeCell ref="D104:D106"/>
    <mergeCell ref="E104:E106"/>
    <mergeCell ref="A95:A97"/>
    <mergeCell ref="C95:C97"/>
    <mergeCell ref="D95:D97"/>
    <mergeCell ref="E95:E97"/>
    <mergeCell ref="A98:A100"/>
    <mergeCell ref="C98:C100"/>
    <mergeCell ref="D98:D100"/>
    <mergeCell ref="E98:E100"/>
    <mergeCell ref="A89:A91"/>
    <mergeCell ref="C89:C91"/>
    <mergeCell ref="D89:D91"/>
    <mergeCell ref="E89:E91"/>
    <mergeCell ref="A92:A94"/>
    <mergeCell ref="C92:C94"/>
    <mergeCell ref="D92:D94"/>
    <mergeCell ref="E92:E94"/>
    <mergeCell ref="A83:A85"/>
    <mergeCell ref="C83:C85"/>
    <mergeCell ref="D83:D85"/>
    <mergeCell ref="E83:E85"/>
    <mergeCell ref="A86:A88"/>
    <mergeCell ref="C86:C88"/>
    <mergeCell ref="D86:D88"/>
    <mergeCell ref="E86:E88"/>
    <mergeCell ref="A77:A79"/>
    <mergeCell ref="C77:C79"/>
    <mergeCell ref="D77:D79"/>
    <mergeCell ref="E77:E79"/>
    <mergeCell ref="A80:A82"/>
    <mergeCell ref="C80:C82"/>
    <mergeCell ref="D80:D82"/>
    <mergeCell ref="E80:E82"/>
    <mergeCell ref="A71:A73"/>
    <mergeCell ref="C71:C73"/>
    <mergeCell ref="D71:D73"/>
    <mergeCell ref="E71:E73"/>
    <mergeCell ref="A74:A76"/>
    <mergeCell ref="C74:C76"/>
    <mergeCell ref="D74:D76"/>
    <mergeCell ref="E74:E76"/>
    <mergeCell ref="A65:A67"/>
    <mergeCell ref="C65:C67"/>
    <mergeCell ref="D65:D67"/>
    <mergeCell ref="E65:E67"/>
    <mergeCell ref="A68:A70"/>
    <mergeCell ref="C68:C70"/>
    <mergeCell ref="D68:D70"/>
    <mergeCell ref="E68:E70"/>
    <mergeCell ref="A59:A61"/>
    <mergeCell ref="C59:C61"/>
    <mergeCell ref="D59:D61"/>
    <mergeCell ref="E59:E61"/>
    <mergeCell ref="A62:A64"/>
    <mergeCell ref="C62:C64"/>
    <mergeCell ref="D62:D64"/>
    <mergeCell ref="E62:E64"/>
    <mergeCell ref="A54:E54"/>
    <mergeCell ref="C55:D55"/>
    <mergeCell ref="F55:H55"/>
    <mergeCell ref="A56:A58"/>
    <mergeCell ref="C56:C58"/>
    <mergeCell ref="D56:D58"/>
    <mergeCell ref="E56:E58"/>
    <mergeCell ref="A48:A50"/>
    <mergeCell ref="C48:C50"/>
    <mergeCell ref="D48:D50"/>
    <mergeCell ref="E48:E50"/>
    <mergeCell ref="A51:A53"/>
    <mergeCell ref="C51:C53"/>
    <mergeCell ref="D51:D53"/>
    <mergeCell ref="E51:E53"/>
    <mergeCell ref="A42:A44"/>
    <mergeCell ref="C42:C44"/>
    <mergeCell ref="D42:D44"/>
    <mergeCell ref="E42:E44"/>
    <mergeCell ref="A45:A47"/>
    <mergeCell ref="C45:C47"/>
    <mergeCell ref="D45:D47"/>
    <mergeCell ref="E45:E47"/>
    <mergeCell ref="A36:A38"/>
    <mergeCell ref="C36:C38"/>
    <mergeCell ref="D36:D38"/>
    <mergeCell ref="E36:E38"/>
    <mergeCell ref="A39:A41"/>
    <mergeCell ref="C39:C41"/>
    <mergeCell ref="D39:D41"/>
    <mergeCell ref="E39:E41"/>
    <mergeCell ref="A30:A32"/>
    <mergeCell ref="C30:C32"/>
    <mergeCell ref="D30:D32"/>
    <mergeCell ref="E30:E32"/>
    <mergeCell ref="A33:A35"/>
    <mergeCell ref="C33:C35"/>
    <mergeCell ref="D33:D35"/>
    <mergeCell ref="E33:E35"/>
    <mergeCell ref="A24:A26"/>
    <mergeCell ref="C24:C26"/>
    <mergeCell ref="D24:D26"/>
    <mergeCell ref="E24:E26"/>
    <mergeCell ref="A27:A29"/>
    <mergeCell ref="C27:C29"/>
    <mergeCell ref="D27:D29"/>
    <mergeCell ref="E27:E29"/>
    <mergeCell ref="A21:A23"/>
    <mergeCell ref="C21:C23"/>
    <mergeCell ref="D21:D23"/>
    <mergeCell ref="E21:E23"/>
    <mergeCell ref="A12:A14"/>
    <mergeCell ref="C12:C14"/>
    <mergeCell ref="D12:D14"/>
    <mergeCell ref="E12:E14"/>
    <mergeCell ref="A15:A17"/>
    <mergeCell ref="C15:C17"/>
    <mergeCell ref="D15:D17"/>
    <mergeCell ref="E15:E17"/>
    <mergeCell ref="A9:A11"/>
    <mergeCell ref="C9:C11"/>
    <mergeCell ref="D9:D11"/>
    <mergeCell ref="E9:E11"/>
    <mergeCell ref="A1:E1"/>
    <mergeCell ref="C2:D2"/>
    <mergeCell ref="A18:A20"/>
    <mergeCell ref="C18:C20"/>
    <mergeCell ref="D18:D20"/>
    <mergeCell ref="E18:E20"/>
    <mergeCell ref="F2:H2"/>
    <mergeCell ref="A3:A5"/>
    <mergeCell ref="C3:C5"/>
    <mergeCell ref="D3:D5"/>
    <mergeCell ref="E3:E5"/>
    <mergeCell ref="A6:A8"/>
    <mergeCell ref="C6:C8"/>
    <mergeCell ref="D6:D8"/>
    <mergeCell ref="E6:E8"/>
  </mergeCells>
  <phoneticPr fontId="45"/>
  <pageMargins left="0.78740157480314965" right="0.39370078740157483" top="0.39370078740157483" bottom="0.39370078740157483" header="0.31496062992125984" footer="0.31496062992125984"/>
  <pageSetup paperSize="8" scale="96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K67"/>
  <sheetViews>
    <sheetView workbookViewId="0"/>
  </sheetViews>
  <sheetFormatPr defaultRowHeight="15"/>
  <cols>
    <col min="1" max="1" width="2.7109375" style="550" customWidth="1"/>
    <col min="4" max="4" width="23.85546875" bestFit="1" customWidth="1"/>
  </cols>
  <sheetData>
    <row r="1" spans="1:11">
      <c r="B1" s="550" t="s">
        <v>165</v>
      </c>
      <c r="C1" s="550" t="s">
        <v>8747</v>
      </c>
      <c r="D1" s="550" t="s">
        <v>8748</v>
      </c>
      <c r="E1" s="550" t="s">
        <v>8</v>
      </c>
      <c r="F1" s="550" t="s">
        <v>280</v>
      </c>
      <c r="G1" s="550" t="s">
        <v>283</v>
      </c>
      <c r="H1" s="550" t="s">
        <v>287</v>
      </c>
      <c r="I1" s="550" t="s">
        <v>290</v>
      </c>
      <c r="J1" s="550" t="s">
        <v>292</v>
      </c>
      <c r="K1" s="550" t="s">
        <v>294</v>
      </c>
    </row>
    <row r="2" spans="1:11">
      <c r="B2" s="550" t="s">
        <v>82</v>
      </c>
      <c r="C2" s="550" t="s">
        <v>9448</v>
      </c>
      <c r="D2" s="550" t="s">
        <v>9449</v>
      </c>
      <c r="E2" s="550" t="s">
        <v>9450</v>
      </c>
      <c r="F2" s="550" t="s">
        <v>93</v>
      </c>
      <c r="G2" s="550" t="s">
        <v>92</v>
      </c>
      <c r="H2" s="550" t="s">
        <v>52</v>
      </c>
      <c r="I2" s="550" t="s">
        <v>53</v>
      </c>
      <c r="J2" s="550" t="s">
        <v>54</v>
      </c>
      <c r="K2" s="550" t="s">
        <v>55</v>
      </c>
    </row>
    <row r="3" spans="1:11">
      <c r="B3" s="550" t="s">
        <v>58</v>
      </c>
      <c r="C3" s="550" t="s">
        <v>62</v>
      </c>
      <c r="D3" s="550" t="s">
        <v>62</v>
      </c>
      <c r="E3" s="550" t="s">
        <v>62</v>
      </c>
      <c r="F3" s="550" t="s">
        <v>89</v>
      </c>
      <c r="G3" s="550" t="s">
        <v>91</v>
      </c>
      <c r="H3" s="550" t="s">
        <v>89</v>
      </c>
      <c r="I3" s="550" t="s">
        <v>91</v>
      </c>
      <c r="J3" s="550" t="s">
        <v>89</v>
      </c>
      <c r="K3" s="550" t="s">
        <v>91</v>
      </c>
    </row>
    <row r="4" spans="1:11">
      <c r="B4" s="550" t="s">
        <v>59</v>
      </c>
      <c r="C4" s="550" t="s">
        <v>8791</v>
      </c>
      <c r="D4" s="550" t="s">
        <v>8791</v>
      </c>
      <c r="E4" s="550" t="s">
        <v>9451</v>
      </c>
      <c r="F4" s="550" t="s">
        <v>79</v>
      </c>
      <c r="G4" s="550" t="s">
        <v>78</v>
      </c>
      <c r="H4" s="550" t="s">
        <v>79</v>
      </c>
      <c r="I4" s="550" t="s">
        <v>78</v>
      </c>
      <c r="J4" s="550" t="s">
        <v>79</v>
      </c>
      <c r="K4" s="550" t="s">
        <v>78</v>
      </c>
    </row>
    <row r="5" spans="1:11" s="550" customFormat="1">
      <c r="A5" s="550" t="s">
        <v>9452</v>
      </c>
    </row>
    <row r="6" spans="1:11">
      <c r="B6" t="s">
        <v>9427</v>
      </c>
      <c r="C6" t="s">
        <v>9427</v>
      </c>
      <c r="D6" t="s">
        <v>9428</v>
      </c>
    </row>
    <row r="7" spans="1:11">
      <c r="B7" t="s">
        <v>9379</v>
      </c>
      <c r="C7" t="s">
        <v>9444</v>
      </c>
      <c r="D7" t="s">
        <v>9445</v>
      </c>
    </row>
    <row r="8" spans="1:11">
      <c r="B8" t="s">
        <v>9394</v>
      </c>
      <c r="C8" t="s">
        <v>9392</v>
      </c>
      <c r="D8" t="s">
        <v>9393</v>
      </c>
    </row>
    <row r="9" spans="1:11">
      <c r="B9" t="s">
        <v>9394</v>
      </c>
      <c r="C9" t="s">
        <v>9395</v>
      </c>
      <c r="D9" t="s">
        <v>9393</v>
      </c>
    </row>
    <row r="10" spans="1:11">
      <c r="B10" t="s">
        <v>9400</v>
      </c>
      <c r="C10" t="s">
        <v>9399</v>
      </c>
      <c r="D10" t="s">
        <v>9393</v>
      </c>
    </row>
    <row r="11" spans="1:11">
      <c r="B11" t="s">
        <v>9400</v>
      </c>
      <c r="C11" t="s">
        <v>9404</v>
      </c>
      <c r="D11" t="s">
        <v>9393</v>
      </c>
    </row>
    <row r="12" spans="1:11">
      <c r="B12" t="s">
        <v>9409</v>
      </c>
      <c r="C12" t="s">
        <v>9408</v>
      </c>
      <c r="D12" t="s">
        <v>9393</v>
      </c>
    </row>
    <row r="13" spans="1:11">
      <c r="B13" t="s">
        <v>9437</v>
      </c>
      <c r="C13" t="s">
        <v>9436</v>
      </c>
      <c r="D13" t="s">
        <v>9393</v>
      </c>
    </row>
    <row r="14" spans="1:11">
      <c r="B14" t="s">
        <v>9437</v>
      </c>
      <c r="C14" t="s">
        <v>9438</v>
      </c>
      <c r="D14" t="s">
        <v>9393</v>
      </c>
    </row>
    <row r="15" spans="1:11">
      <c r="B15" t="s">
        <v>9441</v>
      </c>
      <c r="C15" t="s">
        <v>9439</v>
      </c>
      <c r="D15" t="s">
        <v>9440</v>
      </c>
    </row>
    <row r="16" spans="1:11">
      <c r="B16" t="s">
        <v>9403</v>
      </c>
      <c r="C16" t="s">
        <v>9401</v>
      </c>
      <c r="D16" t="s">
        <v>9402</v>
      </c>
    </row>
    <row r="17" spans="2:4">
      <c r="B17" t="s">
        <v>9403</v>
      </c>
      <c r="C17" t="s">
        <v>9435</v>
      </c>
      <c r="D17" t="s">
        <v>9402</v>
      </c>
    </row>
    <row r="18" spans="2:4">
      <c r="B18" t="s">
        <v>9423</v>
      </c>
      <c r="C18" t="s">
        <v>9421</v>
      </c>
      <c r="D18" t="s">
        <v>9422</v>
      </c>
    </row>
    <row r="19" spans="2:4">
      <c r="B19" t="s">
        <v>9385</v>
      </c>
      <c r="C19" t="s">
        <v>9383</v>
      </c>
      <c r="D19" t="s">
        <v>9384</v>
      </c>
    </row>
    <row r="20" spans="2:4">
      <c r="B20" t="s">
        <v>9426</v>
      </c>
      <c r="C20" t="s">
        <v>9424</v>
      </c>
      <c r="D20" t="s">
        <v>9425</v>
      </c>
    </row>
    <row r="21" spans="2:4">
      <c r="B21" t="s">
        <v>9379</v>
      </c>
      <c r="C21" t="s">
        <v>9377</v>
      </c>
      <c r="D21" t="s">
        <v>9378</v>
      </c>
    </row>
    <row r="22" spans="2:4">
      <c r="B22" t="s">
        <v>9390</v>
      </c>
      <c r="C22" t="s">
        <v>9389</v>
      </c>
      <c r="D22" t="s">
        <v>9378</v>
      </c>
    </row>
    <row r="23" spans="2:4">
      <c r="B23" t="s">
        <v>9407</v>
      </c>
      <c r="C23" t="s">
        <v>9405</v>
      </c>
      <c r="D23" t="s">
        <v>9406</v>
      </c>
    </row>
    <row r="24" spans="2:4">
      <c r="B24" t="s">
        <v>9420</v>
      </c>
      <c r="C24" t="s">
        <v>9418</v>
      </c>
      <c r="D24" t="s">
        <v>9419</v>
      </c>
    </row>
    <row r="25" spans="2:4">
      <c r="B25" t="s">
        <v>9376</v>
      </c>
      <c r="C25" t="s">
        <v>8850</v>
      </c>
      <c r="D25" t="s">
        <v>9375</v>
      </c>
    </row>
    <row r="26" spans="2:4">
      <c r="B26" t="s">
        <v>9431</v>
      </c>
      <c r="C26" t="s">
        <v>9429</v>
      </c>
      <c r="D26" t="s">
        <v>9430</v>
      </c>
    </row>
    <row r="27" spans="2:4">
      <c r="B27" t="s">
        <v>9417</v>
      </c>
      <c r="C27" t="s">
        <v>9415</v>
      </c>
      <c r="D27" t="s">
        <v>9416</v>
      </c>
    </row>
    <row r="28" spans="2:4">
      <c r="B28" t="s">
        <v>9382</v>
      </c>
      <c r="C28" t="s">
        <v>9380</v>
      </c>
      <c r="D28" t="s">
        <v>9381</v>
      </c>
    </row>
    <row r="29" spans="2:4">
      <c r="B29" t="s">
        <v>9443</v>
      </c>
      <c r="C29" t="s">
        <v>9442</v>
      </c>
      <c r="D29" t="s">
        <v>9381</v>
      </c>
    </row>
    <row r="30" spans="2:4">
      <c r="B30" t="s">
        <v>9434</v>
      </c>
      <c r="C30" t="s">
        <v>9432</v>
      </c>
      <c r="D30" t="s">
        <v>9433</v>
      </c>
    </row>
    <row r="31" spans="2:4">
      <c r="B31" t="s">
        <v>9446</v>
      </c>
      <c r="C31" t="s">
        <v>9446</v>
      </c>
      <c r="D31" t="s">
        <v>9447</v>
      </c>
    </row>
    <row r="32" spans="2:4">
      <c r="B32" t="s">
        <v>9388</v>
      </c>
      <c r="C32" t="s">
        <v>9386</v>
      </c>
      <c r="D32" t="s">
        <v>9387</v>
      </c>
    </row>
    <row r="33" spans="1:4">
      <c r="B33" t="s">
        <v>9398</v>
      </c>
      <c r="C33" t="s">
        <v>9396</v>
      </c>
      <c r="D33" t="s">
        <v>9397</v>
      </c>
    </row>
    <row r="34" spans="1:4">
      <c r="B34" t="s">
        <v>9414</v>
      </c>
      <c r="C34" t="s">
        <v>9412</v>
      </c>
      <c r="D34" t="s">
        <v>9413</v>
      </c>
    </row>
    <row r="35" spans="1:4">
      <c r="B35" t="s">
        <v>9411</v>
      </c>
      <c r="C35" t="s">
        <v>9410</v>
      </c>
      <c r="D35" t="s">
        <v>9391</v>
      </c>
    </row>
    <row r="36" spans="1:4">
      <c r="A36" s="550" t="s">
        <v>9453</v>
      </c>
    </row>
    <row r="37" spans="1:4">
      <c r="B37" t="str">
        <f>"INSERT INTO UPK_TEST.upk_k60.k60_cmc_convert ("&amp;$C$2&amp;", "&amp;$D$2&amp;", "&amp;$E$2&amp;", "&amp;$H$2&amp;", "&amp;$I$2&amp;") VALUES("</f>
        <v>INSERT INTO UPK_TEST.upk_k60.k60_cmc_convert (ms_cm, k60_cm, bikou, created_date, created_tantou_id) VALUES(</v>
      </c>
    </row>
    <row r="38" spans="1:4">
      <c r="B38" t="str">
        <f t="shared" ref="B38:B67" si="0">B$37&amp;"'"&amp;$B6&amp;"', '"&amp;$C6&amp;"', '"&amp;$D6&amp;"', GETDATE(), 999);"</f>
        <v>INSERT INTO UPK_TEST.upk_k60.k60_cmc_convert (ms_cm, k60_cm, bikou, created_date, created_tantou_id) VALUES('620', '620', '６２０', GETDATE(), 999);</v>
      </c>
    </row>
    <row r="39" spans="1:4">
      <c r="B39" s="550" t="str">
        <f t="shared" si="0"/>
        <v>INSERT INTO UPK_TEST.upk_k60.k60_cmc_convert (ms_cm, k60_cm, bikou, created_date, created_tantou_id) VALUES('S14', '973', 'ＲＧ', GETDATE(), 999);</v>
      </c>
    </row>
    <row r="40" spans="1:4">
      <c r="B40" s="550" t="str">
        <f t="shared" si="0"/>
        <v>INSERT INTO UPK_TEST.upk_k60.k60_cmc_convert (ms_cm, k60_cm, bikou, created_date, created_tantou_id) VALUES('T33', '145DE', 'エクストレイル', GETDATE(), 999);</v>
      </c>
    </row>
    <row r="41" spans="1:4">
      <c r="B41" s="550" t="str">
        <f t="shared" si="0"/>
        <v>INSERT INTO UPK_TEST.upk_k60.k60_cmc_convert (ms_cm, k60_cm, bikou, created_date, created_tantou_id) VALUES('T33', '145DP', 'エクストレイル', GETDATE(), 999);</v>
      </c>
    </row>
    <row r="42" spans="1:4">
      <c r="B42" s="550" t="str">
        <f t="shared" si="0"/>
        <v>INSERT INTO UPK_TEST.upk_k60.k60_cmc_convert (ms_cm, k60_cm, bikou, created_date, created_tantou_id) VALUES('T30', '186', 'エクストレイル', GETDATE(), 999);</v>
      </c>
    </row>
    <row r="43" spans="1:4">
      <c r="B43" s="550" t="str">
        <f t="shared" si="0"/>
        <v>INSERT INTO UPK_TEST.upk_k60.k60_cmc_convert (ms_cm, k60_cm, bikou, created_date, created_tantou_id) VALUES('T30', '359', 'エクストレイル', GETDATE(), 999);</v>
      </c>
    </row>
    <row r="44" spans="1:4">
      <c r="B44" s="550" t="str">
        <f t="shared" si="0"/>
        <v>INSERT INTO UPK_TEST.upk_k60.k60_cmc_convert (ms_cm, k60_cm, bikou, created_date, created_tantou_id) VALUES('T31', '420', 'エクストレイル', GETDATE(), 999);</v>
      </c>
    </row>
    <row r="45" spans="1:4">
      <c r="B45" s="550" t="str">
        <f t="shared" si="0"/>
        <v>INSERT INTO UPK_TEST.upk_k60.k60_cmc_convert (ms_cm, k60_cm, bikou, created_date, created_tantou_id) VALUES('T32', '920A', 'エクストレイル', GETDATE(), 999);</v>
      </c>
    </row>
    <row r="46" spans="1:4">
      <c r="B46" s="550" t="str">
        <f t="shared" si="0"/>
        <v>INSERT INTO UPK_TEST.upk_k60.k60_cmc_convert (ms_cm, k60_cm, bikou, created_date, created_tantou_id) VALUES('T32', '920AJ', 'エクストレイル', GETDATE(), 999);</v>
      </c>
    </row>
    <row r="47" spans="1:4">
      <c r="B47" s="550" t="str">
        <f t="shared" si="0"/>
        <v>INSERT INTO UPK_TEST.upk_k60.k60_cmc_convert (ms_cm, k60_cm, bikou, created_date, created_tantou_id) VALUES('J11', '950C', 'キャシュカイ', GETDATE(), 999);</v>
      </c>
    </row>
    <row r="48" spans="1:4">
      <c r="B48" s="550" t="str">
        <f t="shared" si="0"/>
        <v>INSERT INTO UPK_TEST.upk_k60.k60_cmc_convert (ms_cm, k60_cm, bikou, created_date, created_tantou_id) VALUES('E26', '259B', 'キャラバン', GETDATE(), 999);</v>
      </c>
    </row>
    <row r="49" spans="2:2">
      <c r="B49" s="550" t="str">
        <f t="shared" si="0"/>
        <v>INSERT INTO UPK_TEST.upk_k60.k60_cmc_convert (ms_cm, k60_cm, bikou, created_date, created_tantou_id) VALUES('E26', '883A', 'キャラバン', GETDATE(), 999);</v>
      </c>
    </row>
    <row r="50" spans="2:2">
      <c r="B50" s="550" t="str">
        <f t="shared" si="0"/>
        <v>INSERT INTO UPK_TEST.upk_k60.k60_cmc_convert (ms_cm, k60_cm, bikou, created_date, created_tantou_id) VALUES('RE52', '518', 'クエスト', GETDATE(), 999);</v>
      </c>
    </row>
    <row r="51" spans="2:2">
      <c r="B51" s="550" t="str">
        <f t="shared" si="0"/>
        <v>INSERT INTO UPK_TEST.upk_k60.k60_cmc_convert (ms_cm, k60_cm, bikou, created_date, created_tantou_id) VALUES('B15', '124', 'サニー', GETDATE(), 999);</v>
      </c>
    </row>
    <row r="52" spans="2:2">
      <c r="B52" s="550" t="str">
        <f t="shared" si="0"/>
        <v>INSERT INTO UPK_TEST.upk_k60.k60_cmc_convert (ms_cm, k60_cm, bikou, created_date, created_tantou_id) VALUES('Y62', '519', 'サファリ', GETDATE(), 999);</v>
      </c>
    </row>
    <row r="53" spans="2:2">
      <c r="B53" s="550" t="str">
        <f t="shared" si="0"/>
        <v>INSERT INTO UPK_TEST.upk_k60.k60_cmc_convert (ms_cm, k60_cm, bikou, created_date, created_tantou_id) VALUES('S14', '050', 'シルビア', GETDATE(), 999);</v>
      </c>
    </row>
    <row r="54" spans="2:2">
      <c r="B54" s="550" t="str">
        <f t="shared" si="0"/>
        <v>INSERT INTO UPK_TEST.upk_k60.k60_cmc_convert (ms_cm, k60_cm, bikou, created_date, created_tantou_id) VALUES('S15', '131', 'シルビア', GETDATE(), 999);</v>
      </c>
    </row>
    <row r="55" spans="2:2">
      <c r="B55" s="550" t="str">
        <f t="shared" si="0"/>
        <v>INSERT INTO UPK_TEST.upk_k60.k60_cmc_convert (ms_cm, k60_cm, bikou, created_date, created_tantou_id) VALUES('G10', '360', 'シルフィー', GETDATE(), 999);</v>
      </c>
    </row>
    <row r="56" spans="2:2">
      <c r="B56" s="550" t="str">
        <f t="shared" si="0"/>
        <v>INSERT INTO UPK_TEST.upk_k60.k60_cmc_convert (ms_cm, k60_cm, bikou, created_date, created_tantou_id) VALUES('720', '480', 'セドリックタクシ－', GETDATE(), 999);</v>
      </c>
    </row>
    <row r="57" spans="2:2">
      <c r="B57" s="550" t="str">
        <f t="shared" si="0"/>
        <v>INSERT INTO UPK_TEST.upk_k60.k60_cmc_convert (ms_cm, k60_cm, bikou, created_date, created_tantou_id) VALUES('C27', '008A', 'セレナ', GETDATE(), 999);</v>
      </c>
    </row>
    <row r="58" spans="2:2">
      <c r="B58" s="550" t="str">
        <f t="shared" si="0"/>
        <v>INSERT INTO UPK_TEST.upk_k60.k60_cmc_convert (ms_cm, k60_cm, bikou, created_date, created_tantou_id) VALUES('D21', '850', 'ダットラ', GETDATE(), 999);</v>
      </c>
    </row>
    <row r="59" spans="2:2">
      <c r="B59" s="550" t="str">
        <f t="shared" si="0"/>
        <v>INSERT INTO UPK_TEST.upk_k60.k60_cmc_convert (ms_cm, k60_cm, bikou, created_date, created_tantou_id) VALUES('J32', '474', 'ティアナ', GETDATE(), 999);</v>
      </c>
    </row>
    <row r="60" spans="2:2">
      <c r="B60" s="550" t="str">
        <f t="shared" si="0"/>
        <v>INSERT INTO UPK_TEST.upk_k60.k60_cmc_convert (ms_cm, k60_cm, bikou, created_date, created_tantou_id) VALUES('R50', '123', 'テラノ', GETDATE(), 999);</v>
      </c>
    </row>
    <row r="61" spans="2:2">
      <c r="B61" s="550" t="str">
        <f t="shared" si="0"/>
        <v>INSERT INTO UPK_TEST.upk_k60.k60_cmc_convert (ms_cm, k60_cm, bikou, created_date, created_tantou_id) VALUES('WD21', '951', 'テラノ', GETDATE(), 999);</v>
      </c>
    </row>
    <row r="62" spans="2:2">
      <c r="B62" s="550" t="str">
        <f t="shared" si="0"/>
        <v>INSERT INTO UPK_TEST.upk_k60.k60_cmc_convert (ms_cm, k60_cm, bikou, created_date, created_tantou_id) VALUES('E12', '862B', 'ノート', GETDATE(), 999);</v>
      </c>
    </row>
    <row r="63" spans="2:2">
      <c r="B63" s="550" t="str">
        <f t="shared" si="0"/>
        <v>INSERT INTO UPK_TEST.upk_k60.k60_cmc_convert (ms_cm, k60_cm, bikou, created_date, created_tantou_id) VALUES('D21A', 'D21A', 'ハイゼット　カーゴ', GETDATE(), 999);</v>
      </c>
    </row>
    <row r="64" spans="2:2">
      <c r="B64" s="550" t="str">
        <f t="shared" si="0"/>
        <v>INSERT INTO UPK_TEST.upk_k60.k60_cmc_convert (ms_cm, k60_cm, bikou, created_date, created_tantou_id) VALUES('N16', '126', 'パルサー', GETDATE(), 999);</v>
      </c>
    </row>
    <row r="65" spans="2:2">
      <c r="B65" s="550" t="str">
        <f t="shared" si="0"/>
        <v>INSERT INTO UPK_TEST.upk_k60.k60_cmc_convert (ms_cm, k60_cm, bikou, created_date, created_tantou_id) VALUES('P12', '182', 'プリメーラ', GETDATE(), 999);</v>
      </c>
    </row>
    <row r="66" spans="2:2">
      <c r="B66" s="550" t="str">
        <f t="shared" si="0"/>
        <v>INSERT INTO UPK_TEST.upk_k60.k60_cmc_convert (ms_cm, k60_cm, bikou, created_date, created_tantou_id) VALUES('Z51', '457', 'ムラーノ', GETDATE(), 999);</v>
      </c>
    </row>
    <row r="67" spans="2:2">
      <c r="B67" s="550" t="str">
        <f t="shared" si="0"/>
        <v>INSERT INTO UPK_TEST.upk_k60.k60_cmc_convert (ms_cm, k60_cm, bikou, created_date, created_tantou_id) VALUES('S35', '423', 'ローグ', GETDATE(), 999);</v>
      </c>
    </row>
  </sheetData>
  <phoneticPr fontId="45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P11185"/>
  <sheetViews>
    <sheetView workbookViewId="0"/>
  </sheetViews>
  <sheetFormatPr defaultRowHeight="15"/>
  <cols>
    <col min="1" max="25" width="2.7109375" customWidth="1"/>
    <col min="26" max="26" width="15.28515625" customWidth="1"/>
    <col min="27" max="27" width="15.5703125" customWidth="1"/>
    <col min="28" max="28" width="22.140625" customWidth="1"/>
  </cols>
  <sheetData>
    <row r="1" spans="1:21" s="622" customFormat="1">
      <c r="A1" s="622" t="s">
        <v>10169</v>
      </c>
      <c r="H1" s="622" t="s">
        <v>10170</v>
      </c>
    </row>
    <row r="2" spans="1:21">
      <c r="A2" t="s">
        <v>9962</v>
      </c>
    </row>
    <row r="3" spans="1:21" s="621" customFormat="1">
      <c r="B3" s="621" t="s">
        <v>9996</v>
      </c>
    </row>
    <row r="4" spans="1:21" s="621" customFormat="1">
      <c r="C4" s="621" t="s">
        <v>9997</v>
      </c>
    </row>
    <row r="5" spans="1:21">
      <c r="B5" t="s">
        <v>9963</v>
      </c>
    </row>
    <row r="6" spans="1:21">
      <c r="C6" s="315" t="s">
        <v>9964</v>
      </c>
      <c r="D6" s="315"/>
      <c r="E6" s="315"/>
      <c r="F6" s="315"/>
      <c r="G6" s="315"/>
      <c r="H6" s="315"/>
      <c r="I6" s="315"/>
      <c r="J6" s="315"/>
      <c r="K6" s="627" t="s">
        <v>252</v>
      </c>
      <c r="L6" s="315"/>
      <c r="M6" s="315"/>
      <c r="N6" s="315"/>
      <c r="O6" s="315"/>
      <c r="P6" s="315"/>
      <c r="Q6" s="315"/>
      <c r="R6" s="315"/>
      <c r="S6" s="315"/>
      <c r="T6" s="315"/>
      <c r="U6" s="627" t="s">
        <v>253</v>
      </c>
    </row>
    <row r="7" spans="1:21">
      <c r="C7" s="315" t="s">
        <v>9965</v>
      </c>
      <c r="D7" s="315"/>
      <c r="E7" s="315"/>
      <c r="F7" s="315"/>
      <c r="G7" s="315"/>
      <c r="H7" s="315"/>
      <c r="I7" s="315"/>
      <c r="J7" s="315"/>
      <c r="K7" s="627" t="s">
        <v>255</v>
      </c>
      <c r="L7" s="315"/>
      <c r="M7" s="315"/>
      <c r="N7" s="315"/>
      <c r="O7" s="315"/>
      <c r="P7" s="315"/>
      <c r="Q7" s="315"/>
      <c r="R7" s="315"/>
      <c r="S7" s="315"/>
      <c r="T7" s="315"/>
      <c r="U7" s="627" t="s">
        <v>10195</v>
      </c>
    </row>
    <row r="8" spans="1:21">
      <c r="C8" s="315" t="s">
        <v>9965</v>
      </c>
      <c r="D8" s="315"/>
      <c r="E8" s="315"/>
      <c r="F8" s="315"/>
      <c r="G8" s="315"/>
      <c r="H8" s="315"/>
      <c r="I8" s="315"/>
      <c r="J8" s="315"/>
      <c r="K8" s="627" t="s">
        <v>8813</v>
      </c>
      <c r="L8" s="315"/>
      <c r="M8" s="315"/>
      <c r="N8" s="315"/>
      <c r="O8" s="315"/>
      <c r="P8" s="315"/>
      <c r="Q8" s="315"/>
      <c r="R8" s="315"/>
      <c r="S8" s="315"/>
      <c r="T8" s="315"/>
      <c r="U8" s="627" t="s">
        <v>258</v>
      </c>
    </row>
    <row r="9" spans="1:21">
      <c r="C9" s="315" t="s">
        <v>9965</v>
      </c>
      <c r="D9" s="315"/>
      <c r="E9" s="315"/>
      <c r="F9" s="315"/>
      <c r="G9" s="315"/>
      <c r="H9" s="315"/>
      <c r="I9" s="315"/>
      <c r="J9" s="315"/>
      <c r="K9" s="627" t="s">
        <v>8812</v>
      </c>
      <c r="L9" s="315"/>
      <c r="M9" s="315"/>
      <c r="N9" s="315"/>
      <c r="O9" s="315"/>
      <c r="P9" s="315"/>
      <c r="Q9" s="315"/>
      <c r="R9" s="315"/>
      <c r="S9" s="315"/>
      <c r="T9" s="315"/>
      <c r="U9" s="627" t="s">
        <v>9966</v>
      </c>
    </row>
    <row r="10" spans="1:21">
      <c r="C10" s="315" t="s">
        <v>9965</v>
      </c>
      <c r="D10" s="315"/>
      <c r="E10" s="315"/>
      <c r="F10" s="315"/>
      <c r="G10" s="315"/>
      <c r="H10" s="315"/>
      <c r="I10" s="315"/>
      <c r="J10" s="315"/>
      <c r="K10" s="627" t="s">
        <v>8744</v>
      </c>
      <c r="L10" s="315"/>
      <c r="M10" s="315"/>
      <c r="N10" s="315"/>
      <c r="O10" s="315"/>
      <c r="P10" s="315"/>
      <c r="Q10" s="315"/>
      <c r="R10" s="315"/>
      <c r="S10" s="315"/>
      <c r="T10" s="315"/>
      <c r="U10" s="627" t="s">
        <v>10198</v>
      </c>
    </row>
    <row r="11" spans="1:21">
      <c r="C11" s="315" t="s">
        <v>9965</v>
      </c>
      <c r="D11" s="315"/>
      <c r="E11" s="315"/>
      <c r="F11" s="315"/>
      <c r="G11" s="315"/>
      <c r="H11" s="315"/>
      <c r="I11" s="315"/>
      <c r="J11" s="315"/>
      <c r="K11" s="315" t="s">
        <v>8735</v>
      </c>
      <c r="L11" s="315"/>
      <c r="M11" s="315"/>
      <c r="N11" s="315"/>
      <c r="O11" s="315"/>
      <c r="P11" s="315"/>
      <c r="Q11" s="315"/>
      <c r="R11" s="315"/>
      <c r="S11" s="315"/>
      <c r="T11" s="315"/>
      <c r="U11" s="315" t="s">
        <v>9967</v>
      </c>
    </row>
    <row r="12" spans="1:21">
      <c r="C12" s="315" t="s">
        <v>9965</v>
      </c>
      <c r="D12" s="315"/>
      <c r="E12" s="315"/>
      <c r="F12" s="315"/>
      <c r="G12" s="315"/>
      <c r="H12" s="315"/>
      <c r="I12" s="315"/>
      <c r="J12" s="315"/>
      <c r="K12" s="315" t="s">
        <v>8738</v>
      </c>
      <c r="L12" s="315"/>
      <c r="M12" s="315"/>
      <c r="N12" s="315"/>
      <c r="O12" s="315"/>
      <c r="P12" s="315"/>
      <c r="Q12" s="315"/>
      <c r="R12" s="315"/>
      <c r="S12" s="315"/>
      <c r="T12" s="315"/>
      <c r="U12" s="315" t="s">
        <v>9968</v>
      </c>
    </row>
    <row r="13" spans="1:21">
      <c r="C13" s="315" t="s">
        <v>9965</v>
      </c>
      <c r="D13" s="315"/>
      <c r="E13" s="315"/>
      <c r="F13" s="315"/>
      <c r="G13" s="315"/>
      <c r="H13" s="315"/>
      <c r="I13" s="315"/>
      <c r="J13" s="315"/>
      <c r="K13" s="315" t="s">
        <v>8736</v>
      </c>
      <c r="L13" s="315"/>
      <c r="M13" s="315"/>
      <c r="N13" s="315"/>
      <c r="O13" s="315"/>
      <c r="P13" s="315"/>
      <c r="Q13" s="315"/>
      <c r="R13" s="315"/>
      <c r="S13" s="315"/>
      <c r="T13" s="315"/>
      <c r="U13" s="315" t="s">
        <v>9969</v>
      </c>
    </row>
    <row r="14" spans="1:21">
      <c r="C14" s="315" t="s">
        <v>9965</v>
      </c>
      <c r="D14" s="315"/>
      <c r="E14" s="315"/>
      <c r="F14" s="315"/>
      <c r="G14" s="315"/>
      <c r="H14" s="315"/>
      <c r="I14" s="315"/>
      <c r="J14" s="315"/>
      <c r="K14" s="315" t="s">
        <v>8742</v>
      </c>
      <c r="L14" s="315"/>
      <c r="M14" s="315"/>
      <c r="N14" s="315"/>
      <c r="O14" s="315"/>
      <c r="P14" s="315"/>
      <c r="Q14" s="315"/>
      <c r="R14" s="315"/>
      <c r="S14" s="315"/>
      <c r="T14" s="315"/>
      <c r="U14" s="315" t="s">
        <v>9970</v>
      </c>
    </row>
    <row r="15" spans="1:21">
      <c r="C15" s="315" t="s">
        <v>9965</v>
      </c>
      <c r="D15" s="315"/>
      <c r="E15" s="315"/>
      <c r="F15" s="315"/>
      <c r="G15" s="315"/>
      <c r="H15" s="315"/>
      <c r="I15" s="315"/>
      <c r="J15" s="315"/>
      <c r="K15" s="315" t="s">
        <v>8737</v>
      </c>
      <c r="L15" s="315"/>
      <c r="M15" s="315"/>
      <c r="N15" s="315"/>
      <c r="O15" s="315"/>
      <c r="P15" s="315"/>
      <c r="Q15" s="315"/>
      <c r="R15" s="315"/>
      <c r="S15" s="315"/>
      <c r="T15" s="315"/>
      <c r="U15" s="315" t="s">
        <v>9885</v>
      </c>
    </row>
    <row r="16" spans="1:21">
      <c r="C16" s="315" t="s">
        <v>9965</v>
      </c>
      <c r="D16" s="315"/>
      <c r="E16" s="315"/>
      <c r="F16" s="315"/>
      <c r="G16" s="315"/>
      <c r="H16" s="315"/>
      <c r="I16" s="315"/>
      <c r="J16" s="315"/>
      <c r="K16" s="315" t="s">
        <v>8774</v>
      </c>
      <c r="L16" s="315"/>
      <c r="M16" s="315"/>
      <c r="N16" s="315"/>
      <c r="O16" s="315"/>
      <c r="P16" s="315"/>
      <c r="Q16" s="315"/>
      <c r="R16" s="315"/>
      <c r="S16" s="315"/>
      <c r="T16" s="315"/>
      <c r="U16" s="315" t="s">
        <v>9971</v>
      </c>
    </row>
    <row r="17" spans="2:21">
      <c r="B17" t="s">
        <v>9972</v>
      </c>
    </row>
    <row r="18" spans="2:21">
      <c r="C18" s="315" t="s">
        <v>9964</v>
      </c>
      <c r="D18" s="315"/>
      <c r="E18" s="315"/>
      <c r="F18" s="315"/>
      <c r="G18" s="315"/>
      <c r="H18" s="315"/>
      <c r="I18" s="315"/>
      <c r="J18" s="315"/>
      <c r="K18" s="315" t="s">
        <v>301</v>
      </c>
      <c r="L18" s="315"/>
      <c r="M18" s="315"/>
      <c r="N18" s="315"/>
      <c r="O18" s="315"/>
      <c r="P18" s="315"/>
      <c r="Q18" s="315"/>
      <c r="R18" s="315"/>
      <c r="S18" s="315"/>
      <c r="T18" s="315"/>
      <c r="U18" s="315" t="s">
        <v>9973</v>
      </c>
    </row>
    <row r="19" spans="2:21">
      <c r="C19" s="315" t="s">
        <v>9974</v>
      </c>
      <c r="D19" s="315"/>
      <c r="E19" s="315"/>
      <c r="F19" s="315"/>
      <c r="G19" s="315"/>
      <c r="H19" s="315"/>
      <c r="I19" s="315"/>
      <c r="J19" s="315"/>
      <c r="K19" s="315" t="s">
        <v>303</v>
      </c>
      <c r="L19" s="315"/>
      <c r="M19" s="315"/>
      <c r="N19" s="315"/>
      <c r="O19" s="315"/>
      <c r="P19" s="315"/>
      <c r="Q19" s="315"/>
      <c r="R19" s="315"/>
      <c r="S19" s="315"/>
      <c r="T19" s="315"/>
      <c r="U19" s="315" t="s">
        <v>9975</v>
      </c>
    </row>
    <row r="20" spans="2:21">
      <c r="C20" s="315" t="s">
        <v>9974</v>
      </c>
      <c r="D20" s="315"/>
      <c r="E20" s="315"/>
      <c r="F20" s="315"/>
      <c r="G20" s="315"/>
      <c r="H20" s="315"/>
      <c r="I20" s="315"/>
      <c r="J20" s="315"/>
      <c r="K20" s="315" t="s">
        <v>8645</v>
      </c>
      <c r="L20" s="315"/>
      <c r="M20" s="315"/>
      <c r="N20" s="315"/>
      <c r="O20" s="315"/>
      <c r="P20" s="315"/>
      <c r="Q20" s="315"/>
      <c r="R20" s="315"/>
      <c r="S20" s="315"/>
      <c r="T20" s="315"/>
      <c r="U20" s="315" t="s">
        <v>9976</v>
      </c>
    </row>
    <row r="21" spans="2:21">
      <c r="C21" s="315" t="s">
        <v>9974</v>
      </c>
      <c r="D21" s="315"/>
      <c r="E21" s="315"/>
      <c r="F21" s="315"/>
      <c r="G21" s="315"/>
      <c r="H21" s="315"/>
      <c r="I21" s="315"/>
      <c r="J21" s="315"/>
      <c r="K21" s="315" t="s">
        <v>8673</v>
      </c>
      <c r="L21" s="315"/>
      <c r="M21" s="315"/>
      <c r="N21" s="315"/>
      <c r="O21" s="315"/>
      <c r="P21" s="315"/>
      <c r="Q21" s="315"/>
      <c r="R21" s="315"/>
      <c r="S21" s="315"/>
      <c r="T21" s="315"/>
      <c r="U21" s="315" t="s">
        <v>9977</v>
      </c>
    </row>
    <row r="22" spans="2:21">
      <c r="C22" s="315" t="s">
        <v>9974</v>
      </c>
      <c r="D22" s="315"/>
      <c r="E22" s="315"/>
      <c r="F22" s="315"/>
      <c r="G22" s="315"/>
      <c r="H22" s="315"/>
      <c r="I22" s="315"/>
      <c r="J22" s="315"/>
      <c r="K22" s="315" t="s">
        <v>261</v>
      </c>
      <c r="L22" s="315"/>
      <c r="M22" s="315"/>
      <c r="N22" s="315"/>
      <c r="O22" s="315"/>
      <c r="P22" s="315"/>
      <c r="Q22" s="315"/>
      <c r="R22" s="315"/>
      <c r="S22" s="315"/>
      <c r="T22" s="315"/>
      <c r="U22" s="315" t="s">
        <v>263</v>
      </c>
    </row>
    <row r="23" spans="2:21">
      <c r="C23" s="315" t="s">
        <v>9974</v>
      </c>
      <c r="D23" s="315"/>
      <c r="E23" s="315"/>
      <c r="F23" s="315"/>
      <c r="G23" s="315"/>
      <c r="H23" s="315"/>
      <c r="I23" s="315"/>
      <c r="J23" s="315"/>
      <c r="K23" s="315" t="s">
        <v>262</v>
      </c>
      <c r="L23" s="315"/>
      <c r="M23" s="315"/>
      <c r="N23" s="315"/>
      <c r="O23" s="315"/>
      <c r="P23" s="315"/>
      <c r="Q23" s="315"/>
      <c r="R23" s="315"/>
      <c r="S23" s="315"/>
      <c r="T23" s="315"/>
      <c r="U23" s="315" t="s">
        <v>264</v>
      </c>
    </row>
    <row r="24" spans="2:21">
      <c r="C24" s="315" t="s">
        <v>9974</v>
      </c>
      <c r="D24" s="315"/>
      <c r="E24" s="315"/>
      <c r="F24" s="315"/>
      <c r="G24" s="315"/>
      <c r="H24" s="315"/>
      <c r="I24" s="315"/>
      <c r="J24" s="315"/>
      <c r="K24" s="315" t="s">
        <v>8794</v>
      </c>
      <c r="L24" s="315"/>
      <c r="M24" s="315"/>
      <c r="N24" s="315"/>
      <c r="O24" s="315"/>
      <c r="P24" s="315"/>
      <c r="Q24" s="315"/>
      <c r="R24" s="315"/>
      <c r="S24" s="315"/>
      <c r="T24" s="315"/>
      <c r="U24" s="315" t="s">
        <v>9978</v>
      </c>
    </row>
    <row r="25" spans="2:21">
      <c r="C25" s="315" t="s">
        <v>9974</v>
      </c>
      <c r="D25" s="315"/>
      <c r="E25" s="315"/>
      <c r="F25" s="315"/>
      <c r="G25" s="315"/>
      <c r="H25" s="315"/>
      <c r="I25" s="315"/>
      <c r="J25" s="315"/>
      <c r="K25" s="315" t="s">
        <v>8814</v>
      </c>
      <c r="L25" s="315"/>
      <c r="M25" s="315"/>
      <c r="N25" s="315"/>
      <c r="O25" s="315"/>
      <c r="P25" s="315"/>
      <c r="Q25" s="315"/>
      <c r="R25" s="315"/>
      <c r="S25" s="315"/>
      <c r="T25" s="315"/>
      <c r="U25" s="315" t="s">
        <v>9979</v>
      </c>
    </row>
    <row r="26" spans="2:21">
      <c r="B26" s="315"/>
      <c r="C26" s="315" t="s">
        <v>9974</v>
      </c>
      <c r="D26" s="315"/>
      <c r="E26" s="315"/>
      <c r="F26" s="315"/>
      <c r="G26" s="315"/>
      <c r="H26" s="315"/>
      <c r="I26" s="315"/>
      <c r="J26" s="315"/>
      <c r="K26" s="315" t="s">
        <v>8815</v>
      </c>
      <c r="L26" s="315"/>
      <c r="M26" s="315"/>
      <c r="N26" s="315"/>
      <c r="O26" s="315"/>
      <c r="P26" s="315"/>
      <c r="Q26" s="315"/>
      <c r="R26" s="315"/>
      <c r="S26" s="315"/>
      <c r="T26" s="315"/>
      <c r="U26" s="315" t="s">
        <v>9980</v>
      </c>
    </row>
    <row r="27" spans="2:21">
      <c r="C27" s="315" t="s">
        <v>9974</v>
      </c>
      <c r="D27" s="315"/>
      <c r="E27" s="315"/>
      <c r="F27" s="315"/>
      <c r="G27" s="315"/>
      <c r="H27" s="315"/>
      <c r="I27" s="315"/>
      <c r="J27" s="315"/>
      <c r="K27" s="315" t="s">
        <v>9185</v>
      </c>
      <c r="L27" s="315"/>
      <c r="M27" s="315"/>
      <c r="N27" s="315"/>
      <c r="O27" s="315"/>
      <c r="P27" s="315"/>
      <c r="Q27" s="315"/>
      <c r="R27" s="315"/>
      <c r="S27" s="315"/>
      <c r="T27" s="315"/>
      <c r="U27" s="315" t="s">
        <v>9981</v>
      </c>
    </row>
    <row r="28" spans="2:21">
      <c r="C28" s="315" t="s">
        <v>9974</v>
      </c>
      <c r="D28" s="315"/>
      <c r="E28" s="315"/>
      <c r="F28" s="315"/>
      <c r="G28" s="315"/>
      <c r="H28" s="315"/>
      <c r="I28" s="315"/>
      <c r="J28" s="315"/>
      <c r="K28" s="315" t="s">
        <v>9250</v>
      </c>
      <c r="L28" s="315"/>
      <c r="M28" s="315"/>
      <c r="N28" s="315"/>
      <c r="O28" s="315"/>
      <c r="P28" s="315"/>
      <c r="Q28" s="315"/>
      <c r="R28" s="315"/>
      <c r="S28" s="315"/>
      <c r="T28" s="315"/>
      <c r="U28" s="315" t="s">
        <v>9982</v>
      </c>
    </row>
    <row r="29" spans="2:21">
      <c r="C29" s="315" t="s">
        <v>9974</v>
      </c>
      <c r="D29" s="315"/>
      <c r="E29" s="315"/>
      <c r="F29" s="315"/>
      <c r="G29" s="315"/>
      <c r="H29" s="315"/>
      <c r="I29" s="315"/>
      <c r="J29" s="315"/>
      <c r="K29" s="315" t="s">
        <v>9797</v>
      </c>
      <c r="L29" s="315"/>
      <c r="M29" s="315"/>
      <c r="N29" s="315"/>
      <c r="O29" s="315"/>
      <c r="P29" s="315"/>
      <c r="Q29" s="315"/>
      <c r="R29" s="315"/>
      <c r="S29" s="315"/>
      <c r="T29" s="315"/>
      <c r="U29" s="315" t="s">
        <v>9983</v>
      </c>
    </row>
    <row r="30" spans="2:21">
      <c r="C30" s="315" t="s">
        <v>9974</v>
      </c>
      <c r="D30" s="315"/>
      <c r="E30" s="315"/>
      <c r="F30" s="315"/>
      <c r="G30" s="315"/>
      <c r="H30" s="315"/>
      <c r="I30" s="315"/>
      <c r="J30" s="315"/>
      <c r="K30" s="315" t="s">
        <v>9899</v>
      </c>
      <c r="L30" s="315"/>
      <c r="M30" s="315"/>
      <c r="N30" s="315"/>
      <c r="O30" s="315"/>
      <c r="P30" s="315"/>
      <c r="Q30" s="315"/>
      <c r="R30" s="315"/>
      <c r="S30" s="315"/>
      <c r="T30" s="315"/>
      <c r="U30" s="315" t="s">
        <v>9984</v>
      </c>
    </row>
    <row r="31" spans="2:21">
      <c r="B31" t="s">
        <v>9985</v>
      </c>
    </row>
    <row r="32" spans="2:21">
      <c r="C32" s="621" t="s">
        <v>9964</v>
      </c>
      <c r="D32" s="621"/>
      <c r="E32" s="621"/>
      <c r="F32" s="621"/>
      <c r="G32" s="621"/>
      <c r="H32" s="621"/>
      <c r="I32" s="621"/>
      <c r="J32" s="621"/>
      <c r="K32" s="621" t="s">
        <v>252</v>
      </c>
      <c r="L32" s="621"/>
      <c r="M32" s="621"/>
      <c r="N32" s="621"/>
      <c r="O32" s="621"/>
      <c r="P32" s="621"/>
      <c r="Q32" s="621"/>
      <c r="R32" s="621"/>
      <c r="S32" s="621"/>
      <c r="T32" s="621"/>
      <c r="U32" s="621" t="s">
        <v>253</v>
      </c>
    </row>
    <row r="33" spans="3:20">
      <c r="D33" t="str">
        <f>"CREATE TABLE "&amp;$H$1&amp;".main_masters.mm_buhin_no("</f>
        <v>CREATE TABLE UPK_IKOU.main_masters.mm_buhin_no(</v>
      </c>
    </row>
    <row r="34" spans="3:20">
      <c r="E34" t="s">
        <v>9986</v>
      </c>
    </row>
    <row r="35" spans="3:20">
      <c r="E35" t="s">
        <v>9987</v>
      </c>
    </row>
    <row r="36" spans="3:20">
      <c r="E36" t="s">
        <v>9994</v>
      </c>
    </row>
    <row r="37" spans="3:20">
      <c r="E37" t="s">
        <v>9988</v>
      </c>
    </row>
    <row r="38" spans="3:20">
      <c r="E38" t="s">
        <v>9989</v>
      </c>
    </row>
    <row r="39" spans="3:20">
      <c r="E39" t="s">
        <v>9990</v>
      </c>
    </row>
    <row r="40" spans="3:20">
      <c r="E40" t="s">
        <v>9991</v>
      </c>
    </row>
    <row r="41" spans="3:20">
      <c r="E41" t="s">
        <v>9992</v>
      </c>
    </row>
    <row r="42" spans="3:20">
      <c r="E42" t="s">
        <v>9993</v>
      </c>
    </row>
    <row r="43" spans="3:20">
      <c r="D43" t="s">
        <v>279</v>
      </c>
      <c r="E43" t="s">
        <v>8852</v>
      </c>
    </row>
    <row r="44" spans="3:20">
      <c r="D44" t="str">
        <f>"ALTER TABLE "&amp;$H$1&amp;".main_masters.mm_buhin_no ADD CONSTRAINT ui_mm_buhin_no PRIMARY KEY CLUSTERED (data_id);"</f>
        <v>ALTER TABLE UPK_IKOU.main_masters.mm_buhin_no ADD CONSTRAINT ui_mm_buhin_no PRIMARY KEY CLUSTERED (data_id);</v>
      </c>
    </row>
    <row r="45" spans="3:20">
      <c r="D45" t="str">
        <f>"CREATE INDEX idx_buhin_no ON "&amp;$H$1&amp;".main_masters.mm_buhin_no (buhin_no);"</f>
        <v>CREATE INDEX idx_buhin_no ON UPK_IKOU.main_masters.mm_buhin_no (buhin_no);</v>
      </c>
    </row>
    <row r="46" spans="3:20">
      <c r="C46" s="621" t="s">
        <v>9965</v>
      </c>
      <c r="D46" s="621"/>
      <c r="E46" s="621"/>
      <c r="F46" s="621"/>
      <c r="G46" s="621"/>
      <c r="H46" s="621"/>
      <c r="I46" s="621"/>
      <c r="J46" s="621" t="s">
        <v>255</v>
      </c>
      <c r="K46" s="621"/>
      <c r="L46" s="621"/>
      <c r="M46" s="621"/>
      <c r="N46" s="621"/>
      <c r="O46" s="621"/>
      <c r="P46" s="621"/>
      <c r="Q46" s="621"/>
      <c r="R46" s="621"/>
      <c r="S46" s="621"/>
      <c r="T46" s="621" t="s">
        <v>311</v>
      </c>
    </row>
    <row r="47" spans="3:20">
      <c r="D47" t="str">
        <f>"CREATE TABLE "&amp;$H$1&amp;".upk_k40.m_k60_buhin_no("</f>
        <v>CREATE TABLE UPK_IKOU.upk_k40.m_k60_buhin_no(</v>
      </c>
    </row>
    <row r="48" spans="3:20">
      <c r="E48" t="s">
        <v>9986</v>
      </c>
    </row>
    <row r="49" spans="3:20">
      <c r="E49" t="s">
        <v>9995</v>
      </c>
    </row>
    <row r="50" spans="3:20">
      <c r="E50" t="s">
        <v>9988</v>
      </c>
    </row>
    <row r="51" spans="3:20">
      <c r="E51" t="s">
        <v>9989</v>
      </c>
    </row>
    <row r="52" spans="3:20">
      <c r="E52" t="s">
        <v>9990</v>
      </c>
    </row>
    <row r="53" spans="3:20">
      <c r="E53" t="s">
        <v>9991</v>
      </c>
    </row>
    <row r="54" spans="3:20">
      <c r="E54" t="s">
        <v>9992</v>
      </c>
    </row>
    <row r="55" spans="3:20">
      <c r="E55" t="s">
        <v>9993</v>
      </c>
    </row>
    <row r="56" spans="3:20">
      <c r="D56" t="s">
        <v>279</v>
      </c>
      <c r="E56" t="s">
        <v>8852</v>
      </c>
    </row>
    <row r="57" spans="3:20">
      <c r="D57" t="str">
        <f>"ALTER TABLE "&amp;$H$1&amp;".upk_k40.m_k60_buhin_no ADD CONSTRAINT ui_m_k60_buhin_no PRIMARY KEY CLUSTERED (data_id);"</f>
        <v>ALTER TABLE UPK_IKOU.upk_k40.m_k60_buhin_no ADD CONSTRAINT ui_m_k60_buhin_no PRIMARY KEY CLUSTERED (data_id);</v>
      </c>
    </row>
    <row r="58" spans="3:20">
      <c r="C58" s="621" t="s">
        <v>9965</v>
      </c>
      <c r="D58" s="621"/>
      <c r="E58" s="621"/>
      <c r="F58" s="621"/>
      <c r="G58" s="621"/>
      <c r="H58" s="621"/>
      <c r="I58" s="621"/>
      <c r="J58" s="621" t="s">
        <v>8813</v>
      </c>
      <c r="K58" s="621"/>
      <c r="L58" s="621"/>
      <c r="M58" s="621"/>
      <c r="N58" s="621"/>
      <c r="O58" s="621"/>
      <c r="P58" s="621"/>
      <c r="Q58" s="621"/>
      <c r="R58" s="621"/>
      <c r="S58" s="621"/>
      <c r="T58" s="621" t="s">
        <v>258</v>
      </c>
    </row>
    <row r="59" spans="3:20">
      <c r="D59" t="str">
        <f>"CREATE TABLE "&amp;$H$1&amp;".upk_k40.k60_press_buno_link("</f>
        <v>CREATE TABLE UPK_IKOU.upk_k40.k60_press_buno_link(</v>
      </c>
    </row>
    <row r="60" spans="3:20">
      <c r="E60" t="s">
        <v>9998</v>
      </c>
    </row>
    <row r="61" spans="3:20">
      <c r="E61" t="s">
        <v>9999</v>
      </c>
    </row>
    <row r="62" spans="3:20">
      <c r="E62" t="s">
        <v>9988</v>
      </c>
    </row>
    <row r="63" spans="3:20">
      <c r="E63" t="s">
        <v>9989</v>
      </c>
    </row>
    <row r="64" spans="3:20">
      <c r="E64" t="s">
        <v>9990</v>
      </c>
    </row>
    <row r="65" spans="3:20">
      <c r="E65" t="s">
        <v>9991</v>
      </c>
    </row>
    <row r="66" spans="3:20">
      <c r="E66" t="s">
        <v>9992</v>
      </c>
    </row>
    <row r="67" spans="3:20">
      <c r="E67" t="s">
        <v>9993</v>
      </c>
    </row>
    <row r="68" spans="3:20">
      <c r="D68" t="s">
        <v>279</v>
      </c>
      <c r="E68" t="s">
        <v>8852</v>
      </c>
    </row>
    <row r="69" spans="3:20">
      <c r="D69" t="str">
        <f>"ALTER TABLE "&amp;$H$1&amp;".upk_k40.k60_press_buno_link ADD CONSTRAINT ui_k60_press_buno_link PRIMARY KEY CLUSTERED (k60_buno_id, buno_id)"</f>
        <v>ALTER TABLE UPK_IKOU.upk_k40.k60_press_buno_link ADD CONSTRAINT ui_k60_press_buno_link PRIMARY KEY CLUSTERED (k60_buno_id, buno_id)</v>
      </c>
    </row>
    <row r="70" spans="3:20">
      <c r="C70" s="621" t="s">
        <v>9965</v>
      </c>
      <c r="D70" s="621"/>
      <c r="E70" s="621"/>
      <c r="F70" s="621"/>
      <c r="G70" s="621"/>
      <c r="H70" s="621"/>
      <c r="I70" s="621"/>
      <c r="J70" s="621" t="s">
        <v>8812</v>
      </c>
      <c r="K70" s="621"/>
      <c r="L70" s="621"/>
      <c r="M70" s="621"/>
      <c r="N70" s="621"/>
      <c r="O70" s="621"/>
      <c r="P70" s="621"/>
      <c r="Q70" s="621"/>
      <c r="R70" s="621"/>
      <c r="S70" s="621"/>
      <c r="T70" s="621" t="s">
        <v>9966</v>
      </c>
    </row>
    <row r="71" spans="3:20">
      <c r="D71" t="str">
        <f>"CREATE TABLE "&amp;$H$1&amp;".upk_k40.k60_os_buno_link("</f>
        <v>CREATE TABLE UPK_IKOU.upk_k40.k60_os_buno_link(</v>
      </c>
    </row>
    <row r="72" spans="3:20">
      <c r="E72" t="s">
        <v>9986</v>
      </c>
    </row>
    <row r="73" spans="3:20">
      <c r="E73" t="s">
        <v>10000</v>
      </c>
    </row>
    <row r="74" spans="3:20">
      <c r="E74" t="s">
        <v>9998</v>
      </c>
    </row>
    <row r="75" spans="3:20">
      <c r="E75" t="s">
        <v>9988</v>
      </c>
    </row>
    <row r="76" spans="3:20">
      <c r="E76" t="s">
        <v>9989</v>
      </c>
    </row>
    <row r="77" spans="3:20">
      <c r="E77" t="s">
        <v>9990</v>
      </c>
    </row>
    <row r="78" spans="3:20">
      <c r="E78" t="s">
        <v>9991</v>
      </c>
    </row>
    <row r="79" spans="3:20">
      <c r="E79" t="s">
        <v>9992</v>
      </c>
    </row>
    <row r="80" spans="3:20">
      <c r="E80" t="s">
        <v>9993</v>
      </c>
    </row>
    <row r="81" spans="3:20">
      <c r="D81" t="s">
        <v>279</v>
      </c>
      <c r="E81" t="s">
        <v>8852</v>
      </c>
    </row>
    <row r="82" spans="3:20">
      <c r="D82" t="str">
        <f>"ALTER TABLE "&amp;$H$1&amp;".upk_k40.k60_os_buno_link ADD CONSTRAINT ui_k60_os_buno_link PRIMARY KEY CLUSTERED (data_id);"</f>
        <v>ALTER TABLE UPK_IKOU.upk_k40.k60_os_buno_link ADD CONSTRAINT ui_k60_os_buno_link PRIMARY KEY CLUSTERED (data_id);</v>
      </c>
    </row>
    <row r="83" spans="3:20">
      <c r="D83" t="str">
        <f>"CREATE INDEX idx_buno_key ON "&amp;$H$1&amp;".upk_k40.k60_os_buno_link (os_buhin_no, k60_buno_id);"</f>
        <v>CREATE INDEX idx_buno_key ON UPK_IKOU.upk_k40.k60_os_buno_link (os_buhin_no, k60_buno_id);</v>
      </c>
    </row>
    <row r="84" spans="3:20">
      <c r="C84" s="621" t="s">
        <v>9965</v>
      </c>
      <c r="D84" s="621"/>
      <c r="E84" s="621"/>
      <c r="F84" s="621"/>
      <c r="G84" s="621"/>
      <c r="H84" s="621"/>
      <c r="I84" s="621"/>
      <c r="J84" s="621" t="s">
        <v>8744</v>
      </c>
      <c r="K84" s="621"/>
      <c r="L84" s="621"/>
      <c r="M84" s="621"/>
      <c r="N84" s="621"/>
      <c r="O84" s="621"/>
      <c r="P84" s="621"/>
      <c r="Q84" s="621"/>
      <c r="R84" s="621"/>
      <c r="S84" s="621"/>
      <c r="T84" s="621" t="s">
        <v>9762</v>
      </c>
    </row>
    <row r="85" spans="3:20">
      <c r="D85" t="str">
        <f>"CREATE TABLE "&amp;$H$1&amp;".upk_k40.k40_cmc_convert("</f>
        <v>CREATE TABLE UPK_IKOU.upk_k40.k40_cmc_convert(</v>
      </c>
    </row>
    <row r="86" spans="3:20">
      <c r="E86" t="s">
        <v>9986</v>
      </c>
    </row>
    <row r="87" spans="3:20">
      <c r="E87" t="s">
        <v>10001</v>
      </c>
    </row>
    <row r="88" spans="3:20">
      <c r="E88" t="s">
        <v>10002</v>
      </c>
    </row>
    <row r="89" spans="3:20">
      <c r="E89" t="s">
        <v>10003</v>
      </c>
    </row>
    <row r="90" spans="3:20">
      <c r="E90" t="s">
        <v>9988</v>
      </c>
    </row>
    <row r="91" spans="3:20">
      <c r="E91" t="s">
        <v>9989</v>
      </c>
    </row>
    <row r="92" spans="3:20">
      <c r="E92" t="s">
        <v>9990</v>
      </c>
    </row>
    <row r="93" spans="3:20">
      <c r="E93" t="s">
        <v>9991</v>
      </c>
    </row>
    <row r="94" spans="3:20">
      <c r="E94" t="s">
        <v>9992</v>
      </c>
    </row>
    <row r="95" spans="3:20">
      <c r="E95" t="s">
        <v>9993</v>
      </c>
    </row>
    <row r="96" spans="3:20">
      <c r="D96" t="s">
        <v>279</v>
      </c>
      <c r="E96" t="s">
        <v>8852</v>
      </c>
    </row>
    <row r="97" spans="3:21">
      <c r="D97" t="str">
        <f>"ALTER TABLE "&amp;$H$1&amp;".upk_k40.k40_cmc_convert ADD CONSTRAINT ui_k40_cmc_convert PRIMARY KEY CLUSTERED (data_id);"</f>
        <v>ALTER TABLE UPK_IKOU.upk_k40.k40_cmc_convert ADD CONSTRAINT ui_k40_cmc_convert PRIMARY KEY CLUSTERED (data_id);</v>
      </c>
    </row>
    <row r="98" spans="3:21">
      <c r="D98" t="str">
        <f>"CREATE INDEX idx_cmc_key ON "&amp;$H$1&amp;".upk_k40.k40_cmc_convert (ms_cm, k60_cm);"</f>
        <v>CREATE INDEX idx_cmc_key ON UPK_IKOU.upk_k40.k40_cmc_convert (ms_cm, k60_cm);</v>
      </c>
    </row>
    <row r="99" spans="3:21">
      <c r="C99" s="621" t="s">
        <v>9965</v>
      </c>
      <c r="D99" s="621"/>
      <c r="E99" s="621"/>
      <c r="F99" s="621"/>
      <c r="G99" s="621"/>
      <c r="H99" s="621"/>
      <c r="I99" s="621"/>
      <c r="J99" s="621"/>
      <c r="K99" s="621" t="s">
        <v>8735</v>
      </c>
      <c r="L99" s="621"/>
      <c r="M99" s="621"/>
      <c r="N99" s="621"/>
      <c r="O99" s="621"/>
      <c r="P99" s="621"/>
      <c r="Q99" s="621"/>
      <c r="R99" s="621"/>
      <c r="S99" s="621"/>
      <c r="T99" s="621"/>
      <c r="U99" s="621" t="s">
        <v>9967</v>
      </c>
    </row>
    <row r="100" spans="3:21">
      <c r="D100" t="str">
        <f>"CREATE TABLE "&amp;$H$1&amp;".upk_k40.k40_pv_data("</f>
        <v>CREATE TABLE UPK_IKOU.upk_k40.k40_pv_data(</v>
      </c>
    </row>
    <row r="101" spans="3:21">
      <c r="E101" t="s">
        <v>9986</v>
      </c>
    </row>
    <row r="102" spans="3:21">
      <c r="E102" t="s">
        <v>10004</v>
      </c>
    </row>
    <row r="103" spans="3:21">
      <c r="E103" t="s">
        <v>10005</v>
      </c>
    </row>
    <row r="104" spans="3:21">
      <c r="E104" t="s">
        <v>10006</v>
      </c>
    </row>
    <row r="105" spans="3:21">
      <c r="E105" t="s">
        <v>10007</v>
      </c>
    </row>
    <row r="106" spans="3:21">
      <c r="E106" t="s">
        <v>10008</v>
      </c>
    </row>
    <row r="107" spans="3:21">
      <c r="E107" t="s">
        <v>10009</v>
      </c>
    </row>
    <row r="108" spans="3:21">
      <c r="E108" t="s">
        <v>10010</v>
      </c>
    </row>
    <row r="109" spans="3:21">
      <c r="E109" t="s">
        <v>10011</v>
      </c>
    </row>
    <row r="110" spans="3:21">
      <c r="E110" t="s">
        <v>10012</v>
      </c>
    </row>
    <row r="111" spans="3:21">
      <c r="E111" t="s">
        <v>10013</v>
      </c>
    </row>
    <row r="112" spans="3:21">
      <c r="E112" t="s">
        <v>10014</v>
      </c>
    </row>
    <row r="113" spans="3:21">
      <c r="E113" t="s">
        <v>9990</v>
      </c>
    </row>
    <row r="114" spans="3:21">
      <c r="E114" t="s">
        <v>9991</v>
      </c>
    </row>
    <row r="115" spans="3:21">
      <c r="E115" t="s">
        <v>9992</v>
      </c>
    </row>
    <row r="116" spans="3:21">
      <c r="E116" t="s">
        <v>9993</v>
      </c>
    </row>
    <row r="117" spans="3:21">
      <c r="D117" t="s">
        <v>279</v>
      </c>
    </row>
    <row r="118" spans="3:21">
      <c r="D118" t="str">
        <f>"ALTER TABLE "&amp;$H$1&amp;".upk_k40.k40_pv_data ADD CONSTRAINT ui_k40_pv_data PRIMARY KEY CLUSTERED (data_id);"</f>
        <v>ALTER TABLE UPK_IKOU.upk_k40.k40_pv_data ADD CONSTRAINT ui_k40_pv_data PRIMARY KEY CLUSTERED (data_id);</v>
      </c>
    </row>
    <row r="119" spans="3:21">
      <c r="D119" t="str">
        <f>"CREATE INDEX idx_pv_data_key ON "&amp;$H$1&amp;".upk_k40.k40_pv_data (inf_date, car_model);"</f>
        <v>CREATE INDEX idx_pv_data_key ON UPK_IKOU.upk_k40.k40_pv_data (inf_date, car_model);</v>
      </c>
    </row>
    <row r="120" spans="3:21">
      <c r="C120" s="621" t="s">
        <v>9965</v>
      </c>
      <c r="D120" s="621"/>
      <c r="E120" s="621"/>
      <c r="F120" s="621"/>
      <c r="G120" s="621"/>
      <c r="H120" s="621"/>
      <c r="I120" s="621"/>
      <c r="J120" s="621"/>
      <c r="K120" s="621" t="s">
        <v>8738</v>
      </c>
      <c r="L120" s="621"/>
      <c r="M120" s="621"/>
      <c r="N120" s="621"/>
      <c r="O120" s="621"/>
      <c r="P120" s="621"/>
      <c r="Q120" s="621"/>
      <c r="R120" s="621"/>
      <c r="S120" s="621"/>
      <c r="T120" s="621"/>
      <c r="U120" s="621" t="s">
        <v>9968</v>
      </c>
    </row>
    <row r="121" spans="3:21">
      <c r="D121" t="str">
        <f>"CREATE TABLE "&amp;$H$1&amp;".upk_k40.k40_pv_history("</f>
        <v>CREATE TABLE UPK_IKOU.upk_k40.k40_pv_history(</v>
      </c>
    </row>
    <row r="122" spans="3:21">
      <c r="E122" t="s">
        <v>9986</v>
      </c>
    </row>
    <row r="123" spans="3:21">
      <c r="E123" t="s">
        <v>10004</v>
      </c>
    </row>
    <row r="124" spans="3:21">
      <c r="E124" t="s">
        <v>10005</v>
      </c>
    </row>
    <row r="125" spans="3:21">
      <c r="E125" t="s">
        <v>10006</v>
      </c>
    </row>
    <row r="126" spans="3:21">
      <c r="E126" t="s">
        <v>10007</v>
      </c>
    </row>
    <row r="127" spans="3:21">
      <c r="E127" t="s">
        <v>10008</v>
      </c>
    </row>
    <row r="128" spans="3:21">
      <c r="E128" t="s">
        <v>10009</v>
      </c>
    </row>
    <row r="129" spans="3:21">
      <c r="E129" t="s">
        <v>10010</v>
      </c>
    </row>
    <row r="130" spans="3:21">
      <c r="E130" t="s">
        <v>10011</v>
      </c>
    </row>
    <row r="131" spans="3:21">
      <c r="E131" t="s">
        <v>10012</v>
      </c>
    </row>
    <row r="132" spans="3:21">
      <c r="E132" t="s">
        <v>10015</v>
      </c>
    </row>
    <row r="133" spans="3:21">
      <c r="E133" t="s">
        <v>10016</v>
      </c>
    </row>
    <row r="134" spans="3:21">
      <c r="E134" t="s">
        <v>9990</v>
      </c>
    </row>
    <row r="135" spans="3:21">
      <c r="E135" t="s">
        <v>10017</v>
      </c>
    </row>
    <row r="136" spans="3:21">
      <c r="D136" t="s">
        <v>279</v>
      </c>
    </row>
    <row r="137" spans="3:21">
      <c r="D137" t="str">
        <f>"ALTER TABLE "&amp;$H$1&amp;".upk_k40.k40_pv_history ADD CONSTRAINT ui_k40_pv_history PRIMARY KEY CLUSTERED (data_id);"</f>
        <v>ALTER TABLE UPK_IKOU.upk_k40.k40_pv_history ADD CONSTRAINT ui_k40_pv_history PRIMARY KEY CLUSTERED (data_id);</v>
      </c>
    </row>
    <row r="138" spans="3:21">
      <c r="D138" t="str">
        <f>"CREATE INDEX idx_pv_history_key ON "&amp;$H$1&amp;".upk_k40.k40_pv_history (inf_date, car_model);"</f>
        <v>CREATE INDEX idx_pv_history_key ON UPK_IKOU.upk_k40.k40_pv_history (inf_date, car_model);</v>
      </c>
    </row>
    <row r="139" spans="3:21">
      <c r="C139" s="621" t="s">
        <v>9965</v>
      </c>
      <c r="D139" s="621"/>
      <c r="E139" s="621"/>
      <c r="F139" s="621"/>
      <c r="G139" s="621"/>
      <c r="H139" s="621"/>
      <c r="I139" s="621"/>
      <c r="J139" s="621"/>
      <c r="K139" s="621" t="s">
        <v>8736</v>
      </c>
      <c r="L139" s="621"/>
      <c r="M139" s="621"/>
      <c r="N139" s="621"/>
      <c r="O139" s="621"/>
      <c r="P139" s="621"/>
      <c r="Q139" s="621"/>
      <c r="R139" s="621"/>
      <c r="S139" s="621"/>
      <c r="T139" s="621"/>
      <c r="U139" s="621" t="s">
        <v>9969</v>
      </c>
    </row>
    <row r="140" spans="3:21">
      <c r="D140" t="str">
        <f>"CREATE TABLE "&amp;$H$1&amp;".upk_k40.k60_os_data("</f>
        <v>CREATE TABLE UPK_IKOU.upk_k40.k60_os_data(</v>
      </c>
    </row>
    <row r="141" spans="3:21">
      <c r="E141" t="s">
        <v>9986</v>
      </c>
    </row>
    <row r="142" spans="3:21">
      <c r="E142" t="s">
        <v>10004</v>
      </c>
    </row>
    <row r="143" spans="3:21">
      <c r="E143" t="s">
        <v>10018</v>
      </c>
    </row>
    <row r="144" spans="3:21">
      <c r="E144" t="s">
        <v>10019</v>
      </c>
    </row>
    <row r="145" spans="3:21">
      <c r="E145" t="s">
        <v>10020</v>
      </c>
    </row>
    <row r="146" spans="3:21">
      <c r="E146" t="s">
        <v>10011</v>
      </c>
    </row>
    <row r="147" spans="3:21">
      <c r="E147" t="s">
        <v>10012</v>
      </c>
    </row>
    <row r="148" spans="3:21">
      <c r="E148" t="s">
        <v>10015</v>
      </c>
    </row>
    <row r="149" spans="3:21">
      <c r="E149" t="s">
        <v>10014</v>
      </c>
    </row>
    <row r="150" spans="3:21">
      <c r="E150" t="s">
        <v>9990</v>
      </c>
    </row>
    <row r="151" spans="3:21">
      <c r="E151" t="s">
        <v>9991</v>
      </c>
    </row>
    <row r="152" spans="3:21">
      <c r="E152" t="s">
        <v>9992</v>
      </c>
    </row>
    <row r="153" spans="3:21">
      <c r="E153" t="s">
        <v>9993</v>
      </c>
    </row>
    <row r="154" spans="3:21">
      <c r="D154" t="s">
        <v>279</v>
      </c>
    </row>
    <row r="155" spans="3:21">
      <c r="D155" t="str">
        <f>"ALTER TABLE "&amp;$H$1&amp;".upk_k40.k60_os_data ADD CONSTRAINT ui_k60_os_data PRIMARY KEY CLUSTERED (data_id);"</f>
        <v>ALTER TABLE UPK_IKOU.upk_k40.k60_os_data ADD CONSTRAINT ui_k60_os_data PRIMARY KEY CLUSTERED (data_id);</v>
      </c>
    </row>
    <row r="156" spans="3:21">
      <c r="D156" t="str">
        <f>"CREATE INDEX idx_os_data_key ON "&amp;$H$1&amp;".upk_k40.k60_os_data (inf_date, buhin_no);"</f>
        <v>CREATE INDEX idx_os_data_key ON UPK_IKOU.upk_k40.k60_os_data (inf_date, buhin_no);</v>
      </c>
    </row>
    <row r="157" spans="3:21">
      <c r="C157" s="621" t="s">
        <v>9965</v>
      </c>
      <c r="D157" s="621"/>
      <c r="E157" s="621"/>
      <c r="F157" s="621"/>
      <c r="G157" s="621"/>
      <c r="H157" s="621"/>
      <c r="I157" s="621"/>
      <c r="J157" s="621"/>
      <c r="K157" s="621" t="s">
        <v>8742</v>
      </c>
      <c r="L157" s="621"/>
      <c r="M157" s="621"/>
      <c r="N157" s="621"/>
      <c r="O157" s="621"/>
      <c r="P157" s="621"/>
      <c r="Q157" s="621"/>
      <c r="R157" s="621"/>
      <c r="S157" s="621"/>
      <c r="T157" s="621"/>
      <c r="U157" s="621" t="s">
        <v>9970</v>
      </c>
    </row>
    <row r="158" spans="3:21">
      <c r="D158" t="str">
        <f>"CREATE TABLE "&amp;$H$1&amp;".upk_k40.k60_os_history("</f>
        <v>CREATE TABLE UPK_IKOU.upk_k40.k60_os_history(</v>
      </c>
    </row>
    <row r="159" spans="3:21">
      <c r="E159" t="s">
        <v>9986</v>
      </c>
    </row>
    <row r="160" spans="3:21">
      <c r="E160" t="s">
        <v>10004</v>
      </c>
    </row>
    <row r="161" spans="3:21">
      <c r="E161" t="s">
        <v>10018</v>
      </c>
    </row>
    <row r="162" spans="3:21">
      <c r="E162" t="s">
        <v>10019</v>
      </c>
    </row>
    <row r="163" spans="3:21">
      <c r="E163" t="s">
        <v>10020</v>
      </c>
    </row>
    <row r="164" spans="3:21">
      <c r="E164" t="s">
        <v>10011</v>
      </c>
    </row>
    <row r="165" spans="3:21">
      <c r="E165" t="s">
        <v>10012</v>
      </c>
    </row>
    <row r="166" spans="3:21">
      <c r="E166" t="s">
        <v>10015</v>
      </c>
    </row>
    <row r="167" spans="3:21">
      <c r="E167" t="s">
        <v>10014</v>
      </c>
    </row>
    <row r="168" spans="3:21">
      <c r="E168" t="s">
        <v>9990</v>
      </c>
    </row>
    <row r="169" spans="3:21">
      <c r="E169" t="s">
        <v>10017</v>
      </c>
    </row>
    <row r="170" spans="3:21">
      <c r="D170" t="s">
        <v>279</v>
      </c>
    </row>
    <row r="171" spans="3:21">
      <c r="D171" t="str">
        <f>"ALTER TABLE "&amp;$H$1&amp;".upk_k40.k60_os_history ADD CONSTRAINT ui_k60_os_history PRIMARY KEY CLUSTERED (data_id);"</f>
        <v>ALTER TABLE UPK_IKOU.upk_k40.k60_os_history ADD CONSTRAINT ui_k60_os_history PRIMARY KEY CLUSTERED (data_id);</v>
      </c>
    </row>
    <row r="172" spans="3:21">
      <c r="D172" t="str">
        <f>"CREATE INDEX idx_os_history_key ON "&amp;$H$1&amp;".upk_k40.k60_os_history (inf_date, buhin_no);"</f>
        <v>CREATE INDEX idx_os_history_key ON UPK_IKOU.upk_k40.k60_os_history (inf_date, buhin_no);</v>
      </c>
    </row>
    <row r="173" spans="3:21">
      <c r="C173" s="621" t="s">
        <v>9965</v>
      </c>
      <c r="D173" s="621"/>
      <c r="E173" s="621"/>
      <c r="F173" s="621"/>
      <c r="G173" s="621"/>
      <c r="H173" s="621"/>
      <c r="I173" s="621"/>
      <c r="J173" s="621"/>
      <c r="K173" s="621" t="s">
        <v>8737</v>
      </c>
      <c r="L173" s="621"/>
      <c r="M173" s="621"/>
      <c r="N173" s="621"/>
      <c r="O173" s="621"/>
      <c r="P173" s="621"/>
      <c r="Q173" s="621"/>
      <c r="R173" s="621"/>
      <c r="S173" s="621"/>
      <c r="T173" s="621"/>
      <c r="U173" s="621" t="s">
        <v>9885</v>
      </c>
    </row>
    <row r="174" spans="3:21">
      <c r="D174" t="str">
        <f>"CREATE TABLE "&amp;$H$1&amp;".upk_k40.k40_mm_data("</f>
        <v>CREATE TABLE UPK_IKOU.upk_k40.k40_mm_data(</v>
      </c>
    </row>
    <row r="175" spans="3:21">
      <c r="E175" t="s">
        <v>9986</v>
      </c>
    </row>
    <row r="176" spans="3:21">
      <c r="E176" t="s">
        <v>10021</v>
      </c>
    </row>
    <row r="177" spans="5:5">
      <c r="E177" t="s">
        <v>10022</v>
      </c>
    </row>
    <row r="178" spans="5:5">
      <c r="E178" t="s">
        <v>9987</v>
      </c>
    </row>
    <row r="179" spans="5:5">
      <c r="E179" t="s">
        <v>10023</v>
      </c>
    </row>
    <row r="180" spans="5:5">
      <c r="E180" t="s">
        <v>10024</v>
      </c>
    </row>
    <row r="181" spans="5:5">
      <c r="E181" t="s">
        <v>10025</v>
      </c>
    </row>
    <row r="182" spans="5:5">
      <c r="E182" t="s">
        <v>10026</v>
      </c>
    </row>
    <row r="183" spans="5:5">
      <c r="E183" t="s">
        <v>10027</v>
      </c>
    </row>
    <row r="184" spans="5:5">
      <c r="E184" t="s">
        <v>10028</v>
      </c>
    </row>
    <row r="185" spans="5:5">
      <c r="E185" t="s">
        <v>10029</v>
      </c>
    </row>
    <row r="186" spans="5:5">
      <c r="E186" t="s">
        <v>10030</v>
      </c>
    </row>
    <row r="187" spans="5:5">
      <c r="E187" t="s">
        <v>10031</v>
      </c>
    </row>
    <row r="188" spans="5:5">
      <c r="E188" t="s">
        <v>10032</v>
      </c>
    </row>
    <row r="189" spans="5:5">
      <c r="E189" t="s">
        <v>10033</v>
      </c>
    </row>
    <row r="190" spans="5:5">
      <c r="E190" t="s">
        <v>10034</v>
      </c>
    </row>
    <row r="191" spans="5:5">
      <c r="E191" t="s">
        <v>10035</v>
      </c>
    </row>
    <row r="192" spans="5:5">
      <c r="E192" t="s">
        <v>10036</v>
      </c>
    </row>
    <row r="193" spans="5:5">
      <c r="E193" t="s">
        <v>10037</v>
      </c>
    </row>
    <row r="194" spans="5:5">
      <c r="E194" t="s">
        <v>10038</v>
      </c>
    </row>
    <row r="195" spans="5:5">
      <c r="E195" t="s">
        <v>10039</v>
      </c>
    </row>
    <row r="196" spans="5:5">
      <c r="E196" t="s">
        <v>10040</v>
      </c>
    </row>
    <row r="197" spans="5:5">
      <c r="E197" t="s">
        <v>10041</v>
      </c>
    </row>
    <row r="198" spans="5:5">
      <c r="E198" t="s">
        <v>10042</v>
      </c>
    </row>
    <row r="199" spans="5:5">
      <c r="E199" t="s">
        <v>10043</v>
      </c>
    </row>
    <row r="200" spans="5:5">
      <c r="E200" t="s">
        <v>10044</v>
      </c>
    </row>
    <row r="201" spans="5:5">
      <c r="E201" t="s">
        <v>10045</v>
      </c>
    </row>
    <row r="202" spans="5:5">
      <c r="E202" t="s">
        <v>10046</v>
      </c>
    </row>
    <row r="203" spans="5:5">
      <c r="E203" t="s">
        <v>10047</v>
      </c>
    </row>
    <row r="204" spans="5:5">
      <c r="E204" t="s">
        <v>10048</v>
      </c>
    </row>
    <row r="205" spans="5:5">
      <c r="E205" t="s">
        <v>10049</v>
      </c>
    </row>
    <row r="206" spans="5:5">
      <c r="E206" t="s">
        <v>10050</v>
      </c>
    </row>
    <row r="207" spans="5:5">
      <c r="E207" t="s">
        <v>10051</v>
      </c>
    </row>
    <row r="208" spans="5:5">
      <c r="E208" t="s">
        <v>10052</v>
      </c>
    </row>
    <row r="209" spans="5:5">
      <c r="E209" t="s">
        <v>10053</v>
      </c>
    </row>
    <row r="210" spans="5:5">
      <c r="E210" t="s">
        <v>10054</v>
      </c>
    </row>
    <row r="211" spans="5:5">
      <c r="E211" t="s">
        <v>10055</v>
      </c>
    </row>
    <row r="212" spans="5:5">
      <c r="E212" t="s">
        <v>10056</v>
      </c>
    </row>
    <row r="213" spans="5:5">
      <c r="E213" t="s">
        <v>10057</v>
      </c>
    </row>
    <row r="214" spans="5:5">
      <c r="E214" t="s">
        <v>10058</v>
      </c>
    </row>
    <row r="215" spans="5:5">
      <c r="E215" t="s">
        <v>10059</v>
      </c>
    </row>
    <row r="216" spans="5:5">
      <c r="E216" t="s">
        <v>10060</v>
      </c>
    </row>
    <row r="217" spans="5:5">
      <c r="E217" t="s">
        <v>10061</v>
      </c>
    </row>
    <row r="218" spans="5:5">
      <c r="E218" t="s">
        <v>10062</v>
      </c>
    </row>
    <row r="219" spans="5:5">
      <c r="E219" t="s">
        <v>10063</v>
      </c>
    </row>
    <row r="220" spans="5:5">
      <c r="E220" t="s">
        <v>10064</v>
      </c>
    </row>
    <row r="221" spans="5:5">
      <c r="E221" t="s">
        <v>10065</v>
      </c>
    </row>
    <row r="222" spans="5:5">
      <c r="E222" t="s">
        <v>10014</v>
      </c>
    </row>
    <row r="223" spans="5:5">
      <c r="E223" t="s">
        <v>10068</v>
      </c>
    </row>
    <row r="224" spans="5:5">
      <c r="E224" t="s">
        <v>10066</v>
      </c>
    </row>
    <row r="225" spans="3:21">
      <c r="E225" t="s">
        <v>9990</v>
      </c>
    </row>
    <row r="226" spans="3:21">
      <c r="E226" t="s">
        <v>9991</v>
      </c>
    </row>
    <row r="227" spans="3:21">
      <c r="E227" t="s">
        <v>10067</v>
      </c>
    </row>
    <row r="228" spans="3:21">
      <c r="E228" t="s">
        <v>9993</v>
      </c>
    </row>
    <row r="229" spans="3:21">
      <c r="D229" t="s">
        <v>279</v>
      </c>
    </row>
    <row r="230" spans="3:21">
      <c r="D230" t="str">
        <f>"ALTER TABLE "&amp;$H$1&amp;".upk_k40.k40_mm_data ADD CONSTRAINT ui_k40_mm_data PRIMARY KEY CLUSTERED (data_id);"</f>
        <v>ALTER TABLE UPK_IKOU.upk_k40.k40_mm_data ADD CONSTRAINT ui_k40_mm_data PRIMARY KEY CLUSTERED (data_id);</v>
      </c>
    </row>
    <row r="231" spans="3:21">
      <c r="D231" t="str">
        <f>"CREATE INDEX idx_mm_data_key ON "&amp;$H$1&amp;".upk_k40.k40_mm_data (nendo, make_day, buhin_no, kougu_no, stage_no);"</f>
        <v>CREATE INDEX idx_mm_data_key ON UPK_IKOU.upk_k40.k40_mm_data (nendo, make_day, buhin_no, kougu_no, stage_no);</v>
      </c>
    </row>
    <row r="232" spans="3:21">
      <c r="D232" t="str">
        <f>"CREATE INDEX idx_mm_data_nendo ON "&amp;$H$1&amp;".upk_k40.k40_mm_data (nendo);"</f>
        <v>CREATE INDEX idx_mm_data_nendo ON UPK_IKOU.upk_k40.k40_mm_data (nendo);</v>
      </c>
    </row>
    <row r="233" spans="3:21">
      <c r="D233" t="str">
        <f>"CREATE INDEX idx_mm_data_make_day ON "&amp;$H$1&amp;".upk_k40.k40_mm_data (make_day);"</f>
        <v>CREATE INDEX idx_mm_data_make_day ON UPK_IKOU.upk_k40.k40_mm_data (make_day);</v>
      </c>
    </row>
    <row r="234" spans="3:21">
      <c r="C234" s="621" t="s">
        <v>9965</v>
      </c>
      <c r="D234" s="621"/>
      <c r="E234" s="621"/>
      <c r="F234" s="621"/>
      <c r="G234" s="621"/>
      <c r="H234" s="621"/>
      <c r="I234" s="621"/>
      <c r="J234" s="621"/>
      <c r="K234" s="621" t="s">
        <v>8774</v>
      </c>
      <c r="L234" s="621"/>
      <c r="M234" s="621"/>
      <c r="N234" s="621"/>
      <c r="O234" s="621"/>
      <c r="P234" s="621"/>
      <c r="Q234" s="621"/>
      <c r="R234" s="621"/>
      <c r="S234" s="621"/>
      <c r="T234" s="621"/>
      <c r="U234" s="621" t="s">
        <v>9971</v>
      </c>
    </row>
    <row r="235" spans="3:21">
      <c r="D235" t="str">
        <f>"CREATE TABLE "&amp;$H$1&amp;".upk_k40.k40_mm_history("</f>
        <v>CREATE TABLE UPK_IKOU.upk_k40.k40_mm_history(</v>
      </c>
    </row>
    <row r="236" spans="3:21">
      <c r="E236" t="s">
        <v>9986</v>
      </c>
    </row>
    <row r="237" spans="3:21">
      <c r="E237" t="s">
        <v>10021</v>
      </c>
    </row>
    <row r="238" spans="3:21">
      <c r="E238" t="s">
        <v>10022</v>
      </c>
    </row>
    <row r="239" spans="3:21">
      <c r="E239" t="s">
        <v>9987</v>
      </c>
    </row>
    <row r="240" spans="3:21">
      <c r="E240" t="s">
        <v>10023</v>
      </c>
    </row>
    <row r="241" spans="5:5">
      <c r="E241" t="s">
        <v>10069</v>
      </c>
    </row>
    <row r="242" spans="5:5">
      <c r="E242" t="s">
        <v>10026</v>
      </c>
    </row>
    <row r="243" spans="5:5">
      <c r="E243" t="s">
        <v>10027</v>
      </c>
    </row>
    <row r="244" spans="5:5">
      <c r="E244" t="s">
        <v>10028</v>
      </c>
    </row>
    <row r="245" spans="5:5">
      <c r="E245" t="s">
        <v>10029</v>
      </c>
    </row>
    <row r="246" spans="5:5">
      <c r="E246" t="s">
        <v>10030</v>
      </c>
    </row>
    <row r="247" spans="5:5">
      <c r="E247" t="s">
        <v>10031</v>
      </c>
    </row>
    <row r="248" spans="5:5">
      <c r="E248" t="s">
        <v>10032</v>
      </c>
    </row>
    <row r="249" spans="5:5">
      <c r="E249" t="s">
        <v>10033</v>
      </c>
    </row>
    <row r="250" spans="5:5">
      <c r="E250" t="s">
        <v>10034</v>
      </c>
    </row>
    <row r="251" spans="5:5">
      <c r="E251" t="s">
        <v>10035</v>
      </c>
    </row>
    <row r="252" spans="5:5">
      <c r="E252" t="s">
        <v>10036</v>
      </c>
    </row>
    <row r="253" spans="5:5">
      <c r="E253" t="s">
        <v>10037</v>
      </c>
    </row>
    <row r="254" spans="5:5">
      <c r="E254" t="s">
        <v>10038</v>
      </c>
    </row>
    <row r="255" spans="5:5">
      <c r="E255" t="s">
        <v>10039</v>
      </c>
    </row>
    <row r="256" spans="5:5">
      <c r="E256" t="s">
        <v>10040</v>
      </c>
    </row>
    <row r="257" spans="5:5">
      <c r="E257" t="s">
        <v>10041</v>
      </c>
    </row>
    <row r="258" spans="5:5">
      <c r="E258" t="s">
        <v>10042</v>
      </c>
    </row>
    <row r="259" spans="5:5">
      <c r="E259" t="s">
        <v>10043</v>
      </c>
    </row>
    <row r="260" spans="5:5">
      <c r="E260" t="s">
        <v>10044</v>
      </c>
    </row>
    <row r="261" spans="5:5">
      <c r="E261" t="s">
        <v>10045</v>
      </c>
    </row>
    <row r="262" spans="5:5">
      <c r="E262" t="s">
        <v>10046</v>
      </c>
    </row>
    <row r="263" spans="5:5">
      <c r="E263" t="s">
        <v>10047</v>
      </c>
    </row>
    <row r="264" spans="5:5">
      <c r="E264" t="s">
        <v>10048</v>
      </c>
    </row>
    <row r="265" spans="5:5">
      <c r="E265" t="s">
        <v>10049</v>
      </c>
    </row>
    <row r="266" spans="5:5">
      <c r="E266" t="s">
        <v>10050</v>
      </c>
    </row>
    <row r="267" spans="5:5">
      <c r="E267" t="s">
        <v>10051</v>
      </c>
    </row>
    <row r="268" spans="5:5">
      <c r="E268" t="s">
        <v>10052</v>
      </c>
    </row>
    <row r="269" spans="5:5">
      <c r="E269" t="s">
        <v>10053</v>
      </c>
    </row>
    <row r="270" spans="5:5">
      <c r="E270" t="s">
        <v>10054</v>
      </c>
    </row>
    <row r="271" spans="5:5">
      <c r="E271" t="s">
        <v>10055</v>
      </c>
    </row>
    <row r="272" spans="5:5">
      <c r="E272" t="s">
        <v>10056</v>
      </c>
    </row>
    <row r="273" spans="4:5">
      <c r="E273" t="s">
        <v>10057</v>
      </c>
    </row>
    <row r="274" spans="4:5">
      <c r="E274" t="s">
        <v>10058</v>
      </c>
    </row>
    <row r="275" spans="4:5">
      <c r="E275" t="s">
        <v>10059</v>
      </c>
    </row>
    <row r="276" spans="4:5">
      <c r="E276" t="s">
        <v>10060</v>
      </c>
    </row>
    <row r="277" spans="4:5">
      <c r="E277" t="s">
        <v>10061</v>
      </c>
    </row>
    <row r="278" spans="4:5">
      <c r="E278" t="s">
        <v>10062</v>
      </c>
    </row>
    <row r="279" spans="4:5">
      <c r="E279" t="s">
        <v>10063</v>
      </c>
    </row>
    <row r="280" spans="4:5">
      <c r="E280" t="s">
        <v>10064</v>
      </c>
    </row>
    <row r="281" spans="4:5">
      <c r="E281" t="s">
        <v>10065</v>
      </c>
    </row>
    <row r="282" spans="4:5">
      <c r="E282" t="s">
        <v>10014</v>
      </c>
    </row>
    <row r="283" spans="4:5">
      <c r="E283" t="s">
        <v>10068</v>
      </c>
    </row>
    <row r="284" spans="4:5">
      <c r="E284" t="s">
        <v>10070</v>
      </c>
    </row>
    <row r="285" spans="4:5">
      <c r="E285" t="s">
        <v>9990</v>
      </c>
    </row>
    <row r="286" spans="4:5">
      <c r="E286" t="s">
        <v>10017</v>
      </c>
    </row>
    <row r="287" spans="4:5">
      <c r="D287" t="s">
        <v>279</v>
      </c>
    </row>
    <row r="288" spans="4:5">
      <c r="D288" t="str">
        <f>"ALTER TABLE "&amp;$H$1&amp;".upk_k40.k40_mm_history ADD CONSTRAINT ui_k40_mm_history PRIMARY KEY CLUSTERED (data_id);"</f>
        <v>ALTER TABLE UPK_IKOU.upk_k40.k40_mm_history ADD CONSTRAINT ui_k40_mm_history PRIMARY KEY CLUSTERED (data_id);</v>
      </c>
    </row>
    <row r="289" spans="2:21">
      <c r="D289" t="str">
        <f>"CREATE INDEX idx_mm_data_key ON "&amp;$H$1&amp;".upk_k40.k40_mm_history (nendo, make_day, buhin_no, kougu_no, stage_no);"</f>
        <v>CREATE INDEX idx_mm_data_key ON UPK_IKOU.upk_k40.k40_mm_history (nendo, make_day, buhin_no, kougu_no, stage_no);</v>
      </c>
    </row>
    <row r="290" spans="2:21">
      <c r="D290" t="str">
        <f>"CREATE INDEX idx_mm_data_nendo ON "&amp;$H$1&amp;".upk_k40.k40_mm_history (nendo);"</f>
        <v>CREATE INDEX idx_mm_data_nendo ON UPK_IKOU.upk_k40.k40_mm_history (nendo);</v>
      </c>
    </row>
    <row r="291" spans="2:21">
      <c r="D291" t="str">
        <f>"CREATE INDEX idx_mm_data_make_day ON "&amp;$H$1&amp;".upk_k40.k40_mm_history (make_day);"</f>
        <v>CREATE INDEX idx_mm_data_make_day ON UPK_IKOU.upk_k40.k40_mm_history (make_day);</v>
      </c>
    </row>
    <row r="292" spans="2:21">
      <c r="B292" s="621" t="s">
        <v>10071</v>
      </c>
    </row>
    <row r="293" spans="2:21" s="622" customFormat="1">
      <c r="B293" s="624" t="s">
        <v>10168</v>
      </c>
    </row>
    <row r="294" spans="2:21">
      <c r="C294" s="621" t="s">
        <v>9964</v>
      </c>
      <c r="D294" s="621"/>
      <c r="E294" s="621"/>
      <c r="F294" s="621"/>
      <c r="G294" s="621"/>
      <c r="H294" s="621"/>
      <c r="I294" s="621"/>
      <c r="J294" s="621"/>
      <c r="K294" s="621" t="s">
        <v>301</v>
      </c>
      <c r="L294" s="621"/>
      <c r="M294" s="621"/>
      <c r="N294" s="621"/>
      <c r="O294" s="621"/>
      <c r="P294" s="621"/>
      <c r="Q294" s="621"/>
      <c r="R294" s="621"/>
      <c r="S294" s="621"/>
      <c r="T294" s="621"/>
      <c r="U294" s="621" t="s">
        <v>9973</v>
      </c>
    </row>
    <row r="295" spans="2:21">
      <c r="D295" t="s">
        <v>10151</v>
      </c>
    </row>
    <row r="296" spans="2:21">
      <c r="D296" t="s">
        <v>10072</v>
      </c>
    </row>
    <row r="297" spans="2:21">
      <c r="D297" t="s">
        <v>10073</v>
      </c>
    </row>
    <row r="298" spans="2:21">
      <c r="D298" t="s">
        <v>10076</v>
      </c>
    </row>
    <row r="299" spans="2:21">
      <c r="C299" s="621" t="s">
        <v>9974</v>
      </c>
      <c r="D299" s="621"/>
      <c r="E299" s="621"/>
      <c r="F299" s="621"/>
      <c r="G299" s="621"/>
      <c r="H299" s="621"/>
      <c r="I299" s="621"/>
      <c r="J299" s="621"/>
      <c r="K299" s="621" t="s">
        <v>303</v>
      </c>
      <c r="L299" s="621"/>
      <c r="M299" s="621"/>
      <c r="N299" s="621"/>
      <c r="O299" s="621"/>
      <c r="P299" s="621"/>
      <c r="Q299" s="621"/>
      <c r="R299" s="621"/>
      <c r="S299" s="621"/>
      <c r="T299" s="621"/>
      <c r="U299" s="621" t="s">
        <v>9975</v>
      </c>
    </row>
    <row r="300" spans="2:21">
      <c r="D300" t="s">
        <v>10152</v>
      </c>
    </row>
    <row r="301" spans="2:21">
      <c r="D301" t="s">
        <v>10074</v>
      </c>
    </row>
    <row r="302" spans="2:21">
      <c r="D302" t="s">
        <v>10075</v>
      </c>
    </row>
    <row r="303" spans="2:21">
      <c r="D303" t="s">
        <v>10076</v>
      </c>
    </row>
    <row r="304" spans="2:21">
      <c r="C304" t="s">
        <v>9974</v>
      </c>
      <c r="K304" t="s">
        <v>8645</v>
      </c>
      <c r="U304" t="s">
        <v>9976</v>
      </c>
    </row>
    <row r="305" spans="3:21">
      <c r="D305" t="s">
        <v>10153</v>
      </c>
    </row>
    <row r="306" spans="3:21">
      <c r="D306" t="s">
        <v>10077</v>
      </c>
    </row>
    <row r="307" spans="3:21">
      <c r="D307" t="s">
        <v>10078</v>
      </c>
    </row>
    <row r="308" spans="3:21">
      <c r="D308" t="s">
        <v>10076</v>
      </c>
    </row>
    <row r="309" spans="3:21">
      <c r="C309" t="s">
        <v>9974</v>
      </c>
      <c r="K309" t="s">
        <v>8673</v>
      </c>
      <c r="U309" t="s">
        <v>9977</v>
      </c>
    </row>
    <row r="310" spans="3:21">
      <c r="D310" t="s">
        <v>10154</v>
      </c>
    </row>
    <row r="311" spans="3:21">
      <c r="D311" t="s">
        <v>10079</v>
      </c>
    </row>
    <row r="312" spans="3:21">
      <c r="D312" t="s">
        <v>10080</v>
      </c>
    </row>
    <row r="313" spans="3:21">
      <c r="D313" t="s">
        <v>10081</v>
      </c>
    </row>
    <row r="314" spans="3:21">
      <c r="D314" t="s">
        <v>10082</v>
      </c>
    </row>
    <row r="315" spans="3:21">
      <c r="C315" t="s">
        <v>9974</v>
      </c>
      <c r="K315" t="s">
        <v>261</v>
      </c>
      <c r="U315" t="s">
        <v>263</v>
      </c>
    </row>
    <row r="316" spans="3:21">
      <c r="D316" t="s">
        <v>10155</v>
      </c>
    </row>
    <row r="317" spans="3:21">
      <c r="D317" t="s">
        <v>10083</v>
      </c>
    </row>
    <row r="318" spans="3:21">
      <c r="D318" t="s">
        <v>10084</v>
      </c>
    </row>
    <row r="319" spans="3:21">
      <c r="D319" t="s">
        <v>10085</v>
      </c>
    </row>
    <row r="320" spans="3:21">
      <c r="D320" t="s">
        <v>10086</v>
      </c>
    </row>
    <row r="321" spans="3:21">
      <c r="C321" t="s">
        <v>9974</v>
      </c>
      <c r="K321" t="s">
        <v>262</v>
      </c>
      <c r="U321" t="s">
        <v>264</v>
      </c>
    </row>
    <row r="322" spans="3:21">
      <c r="D322" t="s">
        <v>10156</v>
      </c>
    </row>
    <row r="323" spans="3:21">
      <c r="D323" t="s">
        <v>10087</v>
      </c>
    </row>
    <row r="324" spans="3:21">
      <c r="D324" t="s">
        <v>10088</v>
      </c>
    </row>
    <row r="325" spans="3:21">
      <c r="D325" t="s">
        <v>10089</v>
      </c>
    </row>
    <row r="326" spans="3:21">
      <c r="D326" t="s">
        <v>10090</v>
      </c>
    </row>
    <row r="327" spans="3:21">
      <c r="D327" t="s">
        <v>10091</v>
      </c>
    </row>
    <row r="328" spans="3:21">
      <c r="D328" t="s">
        <v>10157</v>
      </c>
    </row>
    <row r="329" spans="3:21">
      <c r="D329" t="s">
        <v>10158</v>
      </c>
    </row>
    <row r="330" spans="3:21">
      <c r="D330" t="s">
        <v>10159</v>
      </c>
    </row>
    <row r="331" spans="3:21">
      <c r="D331" t="s">
        <v>10092</v>
      </c>
    </row>
    <row r="332" spans="3:21">
      <c r="C332" t="s">
        <v>9974</v>
      </c>
      <c r="K332" t="s">
        <v>8794</v>
      </c>
      <c r="U332" t="s">
        <v>9978</v>
      </c>
    </row>
    <row r="333" spans="3:21">
      <c r="D333" t="s">
        <v>10160</v>
      </c>
    </row>
    <row r="334" spans="3:21">
      <c r="D334" t="s">
        <v>10093</v>
      </c>
    </row>
    <row r="335" spans="3:21">
      <c r="D335" t="s">
        <v>10094</v>
      </c>
    </row>
    <row r="336" spans="3:21">
      <c r="D336" t="s">
        <v>10076</v>
      </c>
    </row>
    <row r="337" spans="3:21">
      <c r="C337" t="s">
        <v>9974</v>
      </c>
      <c r="K337" t="s">
        <v>8814</v>
      </c>
      <c r="U337" t="s">
        <v>9979</v>
      </c>
    </row>
    <row r="338" spans="3:21">
      <c r="D338" t="s">
        <v>10161</v>
      </c>
    </row>
    <row r="339" spans="3:21">
      <c r="D339" t="s">
        <v>10095</v>
      </c>
    </row>
    <row r="340" spans="3:21">
      <c r="D340" t="s">
        <v>10096</v>
      </c>
    </row>
    <row r="341" spans="3:21">
      <c r="D341" t="s">
        <v>10097</v>
      </c>
    </row>
    <row r="342" spans="3:21">
      <c r="C342" t="s">
        <v>9974</v>
      </c>
      <c r="K342" t="s">
        <v>8815</v>
      </c>
      <c r="U342" t="s">
        <v>9980</v>
      </c>
    </row>
    <row r="343" spans="3:21">
      <c r="D343" t="s">
        <v>10162</v>
      </c>
    </row>
    <row r="344" spans="3:21">
      <c r="D344" t="s">
        <v>10098</v>
      </c>
    </row>
    <row r="345" spans="3:21">
      <c r="D345" t="s">
        <v>10096</v>
      </c>
    </row>
    <row r="346" spans="3:21">
      <c r="D346" t="s">
        <v>10099</v>
      </c>
    </row>
    <row r="347" spans="3:21">
      <c r="C347" t="s">
        <v>9974</v>
      </c>
      <c r="K347" t="s">
        <v>9185</v>
      </c>
      <c r="U347" t="s">
        <v>9981</v>
      </c>
    </row>
    <row r="348" spans="3:21">
      <c r="D348" t="s">
        <v>10163</v>
      </c>
    </row>
    <row r="349" spans="3:21">
      <c r="D349" t="s">
        <v>10100</v>
      </c>
    </row>
    <row r="350" spans="3:21">
      <c r="D350" t="s">
        <v>10101</v>
      </c>
    </row>
    <row r="351" spans="3:21">
      <c r="D351" t="s">
        <v>10102</v>
      </c>
    </row>
    <row r="352" spans="3:21">
      <c r="D352" t="s">
        <v>10103</v>
      </c>
    </row>
    <row r="353" spans="3:21">
      <c r="D353" t="s">
        <v>10104</v>
      </c>
    </row>
    <row r="354" spans="3:21">
      <c r="D354" t="s">
        <v>10105</v>
      </c>
    </row>
    <row r="355" spans="3:21">
      <c r="D355" t="s">
        <v>10106</v>
      </c>
    </row>
    <row r="356" spans="3:21">
      <c r="D356" t="s">
        <v>10107</v>
      </c>
    </row>
    <row r="357" spans="3:21">
      <c r="D357" t="s">
        <v>10108</v>
      </c>
    </row>
    <row r="358" spans="3:21">
      <c r="D358" t="s">
        <v>10109</v>
      </c>
    </row>
    <row r="359" spans="3:21">
      <c r="D359" t="s">
        <v>10110</v>
      </c>
    </row>
    <row r="360" spans="3:21">
      <c r="C360" t="s">
        <v>9974</v>
      </c>
      <c r="K360" t="s">
        <v>9250</v>
      </c>
      <c r="U360" t="s">
        <v>9982</v>
      </c>
    </row>
    <row r="361" spans="3:21">
      <c r="D361" t="s">
        <v>10164</v>
      </c>
    </row>
    <row r="362" spans="3:21">
      <c r="D362" t="s">
        <v>10111</v>
      </c>
    </row>
    <row r="363" spans="3:21">
      <c r="D363" t="s">
        <v>10112</v>
      </c>
    </row>
    <row r="364" spans="3:21">
      <c r="D364" t="s">
        <v>10113</v>
      </c>
    </row>
    <row r="365" spans="3:21">
      <c r="D365" t="s">
        <v>10114</v>
      </c>
    </row>
    <row r="366" spans="3:21">
      <c r="D366" t="s">
        <v>10115</v>
      </c>
    </row>
    <row r="367" spans="3:21">
      <c r="D367" t="s">
        <v>10116</v>
      </c>
    </row>
    <row r="368" spans="3:21">
      <c r="D368" t="s">
        <v>10117</v>
      </c>
    </row>
    <row r="369" spans="3:21">
      <c r="D369" t="s">
        <v>10165</v>
      </c>
    </row>
    <row r="370" spans="3:21">
      <c r="C370" t="s">
        <v>9974</v>
      </c>
      <c r="K370" t="s">
        <v>9797</v>
      </c>
      <c r="U370" t="s">
        <v>9983</v>
      </c>
    </row>
    <row r="371" spans="3:21">
      <c r="D371" t="s">
        <v>10166</v>
      </c>
    </row>
    <row r="372" spans="3:21">
      <c r="D372" t="s">
        <v>10118</v>
      </c>
    </row>
    <row r="373" spans="3:21">
      <c r="D373" t="s">
        <v>10119</v>
      </c>
    </row>
    <row r="374" spans="3:21">
      <c r="D374" t="s">
        <v>10120</v>
      </c>
    </row>
    <row r="375" spans="3:21">
      <c r="D375" t="s">
        <v>10121</v>
      </c>
    </row>
    <row r="376" spans="3:21">
      <c r="D376" t="s">
        <v>10122</v>
      </c>
    </row>
    <row r="377" spans="3:21">
      <c r="D377" t="s">
        <v>10123</v>
      </c>
    </row>
    <row r="378" spans="3:21">
      <c r="D378" t="s">
        <v>10124</v>
      </c>
    </row>
    <row r="379" spans="3:21">
      <c r="D379" t="s">
        <v>10125</v>
      </c>
    </row>
    <row r="380" spans="3:21">
      <c r="D380" t="s">
        <v>10126</v>
      </c>
    </row>
    <row r="381" spans="3:21">
      <c r="D381" t="s">
        <v>10127</v>
      </c>
    </row>
    <row r="382" spans="3:21">
      <c r="D382" t="s">
        <v>10128</v>
      </c>
    </row>
    <row r="383" spans="3:21">
      <c r="D383" t="s">
        <v>10129</v>
      </c>
    </row>
    <row r="384" spans="3:21">
      <c r="D384" t="s">
        <v>10130</v>
      </c>
    </row>
    <row r="385" spans="3:21">
      <c r="D385" t="s">
        <v>10131</v>
      </c>
    </row>
    <row r="386" spans="3:21">
      <c r="D386" t="s">
        <v>10132</v>
      </c>
    </row>
    <row r="387" spans="3:21">
      <c r="D387" t="s">
        <v>10133</v>
      </c>
    </row>
    <row r="388" spans="3:21">
      <c r="D388" t="s">
        <v>10134</v>
      </c>
    </row>
    <row r="389" spans="3:21">
      <c r="D389" t="s">
        <v>10135</v>
      </c>
    </row>
    <row r="390" spans="3:21">
      <c r="D390" t="s">
        <v>10136</v>
      </c>
    </row>
    <row r="391" spans="3:21">
      <c r="C391" t="s">
        <v>9974</v>
      </c>
      <c r="K391" t="s">
        <v>9899</v>
      </c>
      <c r="U391" t="s">
        <v>9984</v>
      </c>
    </row>
    <row r="392" spans="3:21">
      <c r="D392" t="s">
        <v>10193</v>
      </c>
    </row>
    <row r="393" spans="3:21">
      <c r="D393" t="s">
        <v>10137</v>
      </c>
    </row>
    <row r="394" spans="3:21">
      <c r="D394" t="s">
        <v>10138</v>
      </c>
    </row>
    <row r="395" spans="3:21">
      <c r="D395" t="s">
        <v>10139</v>
      </c>
    </row>
    <row r="396" spans="3:21">
      <c r="D396" t="s">
        <v>10140</v>
      </c>
    </row>
    <row r="397" spans="3:21">
      <c r="D397" t="s">
        <v>10141</v>
      </c>
    </row>
    <row r="398" spans="3:21">
      <c r="D398" t="s">
        <v>10142</v>
      </c>
    </row>
    <row r="399" spans="3:21">
      <c r="D399" t="s">
        <v>10143</v>
      </c>
    </row>
    <row r="400" spans="3:21">
      <c r="D400" t="s">
        <v>10144</v>
      </c>
    </row>
    <row r="401" spans="1:36">
      <c r="D401" t="s">
        <v>10145</v>
      </c>
    </row>
    <row r="402" spans="1:36">
      <c r="D402" t="s">
        <v>10146</v>
      </c>
    </row>
    <row r="403" spans="1:36">
      <c r="D403" t="s">
        <v>10147</v>
      </c>
    </row>
    <row r="404" spans="1:36">
      <c r="D404" t="s">
        <v>10148</v>
      </c>
    </row>
    <row r="405" spans="1:36">
      <c r="D405" t="s">
        <v>10149</v>
      </c>
    </row>
    <row r="406" spans="1:36">
      <c r="D406" t="s">
        <v>10150</v>
      </c>
    </row>
    <row r="407" spans="1:36">
      <c r="A407" t="s">
        <v>10167</v>
      </c>
    </row>
    <row r="408" spans="1:36" s="622" customFormat="1">
      <c r="B408" s="622" t="s">
        <v>10171</v>
      </c>
      <c r="H408" s="622" t="s">
        <v>9341</v>
      </c>
      <c r="AB408" s="61" t="s">
        <v>9342</v>
      </c>
    </row>
    <row r="409" spans="1:36" s="622" customFormat="1">
      <c r="C409" s="622" t="s">
        <v>10172</v>
      </c>
      <c r="Z409" s="622" t="s">
        <v>9329</v>
      </c>
      <c r="AA409" s="622" t="s">
        <v>9330</v>
      </c>
      <c r="AB409" s="622" t="s">
        <v>9331</v>
      </c>
      <c r="AC409" s="622" t="s">
        <v>9332</v>
      </c>
      <c r="AD409" s="622" t="s">
        <v>9333</v>
      </c>
      <c r="AE409" s="622" t="s">
        <v>93</v>
      </c>
      <c r="AF409" s="622" t="s">
        <v>92</v>
      </c>
      <c r="AG409" s="622" t="s">
        <v>52</v>
      </c>
      <c r="AH409" s="622" t="s">
        <v>53</v>
      </c>
      <c r="AI409" s="622" t="s">
        <v>54</v>
      </c>
      <c r="AJ409" s="622" t="s">
        <v>55</v>
      </c>
    </row>
    <row r="410" spans="1:36" s="622" customFormat="1">
      <c r="Y410" s="622">
        <v>1</v>
      </c>
      <c r="Z410" s="622" t="s">
        <v>9337</v>
      </c>
      <c r="AA410" s="622" t="s">
        <v>9339</v>
      </c>
      <c r="AB410" s="622">
        <v>0</v>
      </c>
      <c r="AC410" s="622">
        <v>1</v>
      </c>
      <c r="AD410" s="622">
        <v>1</v>
      </c>
      <c r="AE410" s="622" t="s">
        <v>9334</v>
      </c>
      <c r="AF410" s="622" t="s">
        <v>9334</v>
      </c>
      <c r="AG410" s="542" t="s">
        <v>9344</v>
      </c>
      <c r="AH410" s="622">
        <v>433</v>
      </c>
      <c r="AI410" s="622" t="s">
        <v>9334</v>
      </c>
      <c r="AJ410" s="622" t="s">
        <v>9334</v>
      </c>
    </row>
    <row r="411" spans="1:36" s="622" customFormat="1">
      <c r="Y411" s="622">
        <f t="shared" ref="Y411:Y474" si="0">Y410+1</f>
        <v>2</v>
      </c>
      <c r="Z411" s="622" t="s">
        <v>9337</v>
      </c>
      <c r="AA411" s="622" t="s">
        <v>9339</v>
      </c>
      <c r="AB411" s="622">
        <v>0</v>
      </c>
      <c r="AC411" s="622">
        <v>2</v>
      </c>
      <c r="AD411" s="622">
        <v>1</v>
      </c>
      <c r="AE411" s="622" t="s">
        <v>9334</v>
      </c>
      <c r="AF411" s="622" t="s">
        <v>9334</v>
      </c>
      <c r="AG411" s="542" t="s">
        <v>9344</v>
      </c>
      <c r="AH411" s="622">
        <v>433</v>
      </c>
      <c r="AI411" s="622" t="s">
        <v>9334</v>
      </c>
      <c r="AJ411" s="622" t="s">
        <v>9334</v>
      </c>
    </row>
    <row r="412" spans="1:36" s="622" customFormat="1">
      <c r="Y412" s="622">
        <f t="shared" si="0"/>
        <v>3</v>
      </c>
      <c r="Z412" s="622" t="s">
        <v>9337</v>
      </c>
      <c r="AA412" s="622" t="s">
        <v>9339</v>
      </c>
      <c r="AB412" s="622">
        <v>0</v>
      </c>
      <c r="AC412" s="622">
        <v>3</v>
      </c>
      <c r="AD412" s="622">
        <v>0</v>
      </c>
      <c r="AE412" s="622" t="s">
        <v>9334</v>
      </c>
      <c r="AF412" s="622" t="s">
        <v>9334</v>
      </c>
      <c r="AG412" s="542" t="s">
        <v>9344</v>
      </c>
      <c r="AH412" s="622">
        <v>433</v>
      </c>
      <c r="AI412" s="622" t="s">
        <v>9334</v>
      </c>
      <c r="AJ412" s="622" t="s">
        <v>9334</v>
      </c>
    </row>
    <row r="413" spans="1:36" s="622" customFormat="1">
      <c r="Y413" s="622">
        <f t="shared" si="0"/>
        <v>4</v>
      </c>
      <c r="Z413" s="622" t="s">
        <v>9337</v>
      </c>
      <c r="AA413" s="622" t="s">
        <v>9339</v>
      </c>
      <c r="AB413" s="622">
        <v>0</v>
      </c>
      <c r="AC413" s="622">
        <v>4</v>
      </c>
      <c r="AD413" s="622">
        <v>1</v>
      </c>
      <c r="AE413" s="622" t="s">
        <v>9334</v>
      </c>
      <c r="AF413" s="622" t="s">
        <v>9334</v>
      </c>
      <c r="AG413" s="542" t="s">
        <v>9344</v>
      </c>
      <c r="AH413" s="622">
        <v>433</v>
      </c>
      <c r="AI413" s="622" t="s">
        <v>9334</v>
      </c>
      <c r="AJ413" s="622" t="s">
        <v>9334</v>
      </c>
    </row>
    <row r="414" spans="1:36" s="622" customFormat="1">
      <c r="Y414" s="622">
        <f t="shared" si="0"/>
        <v>5</v>
      </c>
      <c r="Z414" s="622" t="s">
        <v>9337</v>
      </c>
      <c r="AA414" s="622" t="s">
        <v>9339</v>
      </c>
      <c r="AB414" s="622">
        <v>8</v>
      </c>
      <c r="AC414" s="622">
        <v>1</v>
      </c>
      <c r="AD414" s="622">
        <v>0</v>
      </c>
      <c r="AE414" s="622" t="s">
        <v>9334</v>
      </c>
      <c r="AF414" s="622" t="s">
        <v>9334</v>
      </c>
      <c r="AG414" s="542" t="s">
        <v>9344</v>
      </c>
      <c r="AH414" s="622">
        <v>433</v>
      </c>
      <c r="AI414" s="622" t="s">
        <v>9334</v>
      </c>
      <c r="AJ414" s="622" t="s">
        <v>9334</v>
      </c>
    </row>
    <row r="415" spans="1:36" s="622" customFormat="1">
      <c r="Y415" s="622">
        <f t="shared" si="0"/>
        <v>6</v>
      </c>
      <c r="Z415" s="622" t="s">
        <v>9337</v>
      </c>
      <c r="AA415" s="622" t="s">
        <v>9339</v>
      </c>
      <c r="AB415" s="622">
        <v>8</v>
      </c>
      <c r="AC415" s="622">
        <v>2</v>
      </c>
      <c r="AD415" s="622">
        <v>0</v>
      </c>
      <c r="AE415" s="622" t="s">
        <v>9334</v>
      </c>
      <c r="AF415" s="622" t="s">
        <v>9334</v>
      </c>
      <c r="AG415" s="542" t="s">
        <v>9344</v>
      </c>
      <c r="AH415" s="622">
        <v>433</v>
      </c>
      <c r="AI415" s="622" t="s">
        <v>9334</v>
      </c>
      <c r="AJ415" s="622" t="s">
        <v>9334</v>
      </c>
    </row>
    <row r="416" spans="1:36" s="622" customFormat="1">
      <c r="Y416" s="622">
        <f t="shared" si="0"/>
        <v>7</v>
      </c>
      <c r="Z416" s="622" t="s">
        <v>9337</v>
      </c>
      <c r="AA416" s="622" t="s">
        <v>9339</v>
      </c>
      <c r="AB416" s="622">
        <v>8</v>
      </c>
      <c r="AC416" s="622">
        <v>3</v>
      </c>
      <c r="AD416" s="622">
        <v>0</v>
      </c>
      <c r="AE416" s="622" t="s">
        <v>9334</v>
      </c>
      <c r="AF416" s="622" t="s">
        <v>9334</v>
      </c>
      <c r="AG416" s="542" t="s">
        <v>9344</v>
      </c>
      <c r="AH416" s="622">
        <v>433</v>
      </c>
      <c r="AI416" s="622" t="s">
        <v>9334</v>
      </c>
      <c r="AJ416" s="622" t="s">
        <v>9334</v>
      </c>
    </row>
    <row r="417" spans="3:36" s="622" customFormat="1">
      <c r="Y417" s="622">
        <f t="shared" si="0"/>
        <v>8</v>
      </c>
      <c r="Z417" s="622" t="s">
        <v>9337</v>
      </c>
      <c r="AA417" s="622" t="s">
        <v>9339</v>
      </c>
      <c r="AB417" s="622">
        <v>8</v>
      </c>
      <c r="AC417" s="622">
        <v>4</v>
      </c>
      <c r="AD417" s="622">
        <v>1</v>
      </c>
      <c r="AE417" s="622" t="s">
        <v>9334</v>
      </c>
      <c r="AF417" s="622" t="s">
        <v>9334</v>
      </c>
      <c r="AG417" s="542" t="s">
        <v>9344</v>
      </c>
      <c r="AH417" s="622">
        <v>433</v>
      </c>
      <c r="AI417" s="622" t="s">
        <v>9334</v>
      </c>
      <c r="AJ417" s="622" t="s">
        <v>9334</v>
      </c>
    </row>
    <row r="418" spans="3:36" s="622" customFormat="1">
      <c r="Y418" s="622">
        <f t="shared" si="0"/>
        <v>9</v>
      </c>
      <c r="Z418" s="622" t="s">
        <v>9337</v>
      </c>
      <c r="AA418" s="622" t="s">
        <v>9339</v>
      </c>
      <c r="AB418" s="622">
        <v>9</v>
      </c>
      <c r="AC418" s="622">
        <v>1</v>
      </c>
      <c r="AD418" s="622">
        <v>1</v>
      </c>
      <c r="AE418" s="622" t="s">
        <v>9334</v>
      </c>
      <c r="AF418" s="622" t="s">
        <v>9334</v>
      </c>
      <c r="AG418" s="542" t="s">
        <v>9344</v>
      </c>
      <c r="AH418" s="622">
        <v>433</v>
      </c>
      <c r="AI418" s="622" t="s">
        <v>9334</v>
      </c>
      <c r="AJ418" s="622" t="s">
        <v>9334</v>
      </c>
    </row>
    <row r="419" spans="3:36" s="622" customFormat="1">
      <c r="Y419" s="622">
        <f t="shared" si="0"/>
        <v>10</v>
      </c>
      <c r="Z419" s="622" t="s">
        <v>9337</v>
      </c>
      <c r="AA419" s="622" t="s">
        <v>9339</v>
      </c>
      <c r="AB419" s="622">
        <v>9</v>
      </c>
      <c r="AC419" s="622">
        <v>2</v>
      </c>
      <c r="AD419" s="622">
        <v>1</v>
      </c>
      <c r="AE419" s="622" t="s">
        <v>9334</v>
      </c>
      <c r="AF419" s="622" t="s">
        <v>9334</v>
      </c>
      <c r="AG419" s="542" t="s">
        <v>9344</v>
      </c>
      <c r="AH419" s="622">
        <v>433</v>
      </c>
      <c r="AI419" s="622" t="s">
        <v>9334</v>
      </c>
      <c r="AJ419" s="622" t="s">
        <v>9334</v>
      </c>
    </row>
    <row r="420" spans="3:36" s="622" customFormat="1">
      <c r="Y420" s="622">
        <f t="shared" si="0"/>
        <v>11</v>
      </c>
      <c r="Z420" s="622" t="s">
        <v>9337</v>
      </c>
      <c r="AA420" s="622" t="s">
        <v>9339</v>
      </c>
      <c r="AB420" s="622">
        <v>9</v>
      </c>
      <c r="AC420" s="622">
        <v>3</v>
      </c>
      <c r="AD420" s="622">
        <v>1</v>
      </c>
      <c r="AE420" s="622" t="s">
        <v>9334</v>
      </c>
      <c r="AF420" s="622" t="s">
        <v>9334</v>
      </c>
      <c r="AG420" s="542" t="s">
        <v>9344</v>
      </c>
      <c r="AH420" s="622">
        <v>433</v>
      </c>
      <c r="AI420" s="622" t="s">
        <v>9334</v>
      </c>
      <c r="AJ420" s="622" t="s">
        <v>9334</v>
      </c>
    </row>
    <row r="421" spans="3:36" s="622" customFormat="1">
      <c r="Y421" s="622">
        <f t="shared" si="0"/>
        <v>12</v>
      </c>
      <c r="Z421" s="622" t="s">
        <v>9337</v>
      </c>
      <c r="AA421" s="622" t="s">
        <v>9339</v>
      </c>
      <c r="AB421" s="622">
        <v>9</v>
      </c>
      <c r="AC421" s="622">
        <v>4</v>
      </c>
      <c r="AD421" s="622">
        <v>1</v>
      </c>
      <c r="AE421" s="622" t="s">
        <v>9334</v>
      </c>
      <c r="AF421" s="622" t="s">
        <v>9334</v>
      </c>
      <c r="AG421" s="542" t="s">
        <v>9344</v>
      </c>
      <c r="AH421" s="622">
        <v>433</v>
      </c>
      <c r="AI421" s="622" t="s">
        <v>9334</v>
      </c>
      <c r="AJ421" s="622" t="s">
        <v>9334</v>
      </c>
    </row>
    <row r="422" spans="3:36" s="622" customFormat="1">
      <c r="C422" s="622" t="s">
        <v>10173</v>
      </c>
      <c r="Y422" s="622">
        <f t="shared" si="0"/>
        <v>13</v>
      </c>
      <c r="Z422" s="622" t="s">
        <v>9347</v>
      </c>
      <c r="AA422" s="622" t="s">
        <v>9348</v>
      </c>
      <c r="AB422" s="622">
        <v>0</v>
      </c>
      <c r="AC422" s="622">
        <v>1</v>
      </c>
      <c r="AD422" s="622">
        <v>1</v>
      </c>
      <c r="AE422" s="622" t="s">
        <v>9334</v>
      </c>
      <c r="AF422" s="622" t="s">
        <v>9334</v>
      </c>
      <c r="AG422" s="542" t="s">
        <v>9344</v>
      </c>
      <c r="AH422" s="622">
        <v>433</v>
      </c>
      <c r="AI422" s="622" t="s">
        <v>9334</v>
      </c>
      <c r="AJ422" s="622" t="s">
        <v>9334</v>
      </c>
    </row>
    <row r="423" spans="3:36" s="622" customFormat="1">
      <c r="Y423" s="622">
        <f t="shared" si="0"/>
        <v>14</v>
      </c>
      <c r="Z423" s="622" t="s">
        <v>9347</v>
      </c>
      <c r="AA423" s="622" t="s">
        <v>9348</v>
      </c>
      <c r="AB423" s="622">
        <v>0</v>
      </c>
      <c r="AC423" s="622">
        <v>2</v>
      </c>
      <c r="AD423" s="622">
        <v>1</v>
      </c>
      <c r="AE423" s="622" t="s">
        <v>9334</v>
      </c>
      <c r="AF423" s="622" t="s">
        <v>9334</v>
      </c>
      <c r="AG423" s="542" t="s">
        <v>9344</v>
      </c>
      <c r="AH423" s="622">
        <v>433</v>
      </c>
      <c r="AI423" s="622" t="s">
        <v>9334</v>
      </c>
      <c r="AJ423" s="622" t="s">
        <v>9334</v>
      </c>
    </row>
    <row r="424" spans="3:36" s="622" customFormat="1">
      <c r="Y424" s="622">
        <f t="shared" si="0"/>
        <v>15</v>
      </c>
      <c r="Z424" s="622" t="s">
        <v>9347</v>
      </c>
      <c r="AA424" s="622" t="s">
        <v>9348</v>
      </c>
      <c r="AB424" s="622">
        <v>0</v>
      </c>
      <c r="AC424" s="622">
        <v>3</v>
      </c>
      <c r="AD424" s="622">
        <v>0</v>
      </c>
      <c r="AE424" s="622" t="s">
        <v>9334</v>
      </c>
      <c r="AF424" s="622" t="s">
        <v>9334</v>
      </c>
      <c r="AG424" s="542" t="s">
        <v>9344</v>
      </c>
      <c r="AH424" s="622">
        <v>433</v>
      </c>
      <c r="AI424" s="622" t="s">
        <v>9334</v>
      </c>
      <c r="AJ424" s="622" t="s">
        <v>9334</v>
      </c>
    </row>
    <row r="425" spans="3:36" s="622" customFormat="1">
      <c r="Y425" s="622">
        <f t="shared" si="0"/>
        <v>16</v>
      </c>
      <c r="Z425" s="622" t="s">
        <v>9347</v>
      </c>
      <c r="AA425" s="622" t="s">
        <v>9348</v>
      </c>
      <c r="AB425" s="622">
        <v>0</v>
      </c>
      <c r="AC425" s="622">
        <v>4</v>
      </c>
      <c r="AD425" s="622">
        <v>1</v>
      </c>
      <c r="AE425" s="622" t="s">
        <v>9334</v>
      </c>
      <c r="AF425" s="622" t="s">
        <v>9334</v>
      </c>
      <c r="AG425" s="542" t="s">
        <v>9344</v>
      </c>
      <c r="AH425" s="622">
        <v>433</v>
      </c>
      <c r="AI425" s="622" t="s">
        <v>9334</v>
      </c>
      <c r="AJ425" s="622" t="s">
        <v>9334</v>
      </c>
    </row>
    <row r="426" spans="3:36" s="622" customFormat="1">
      <c r="Y426" s="622">
        <f t="shared" si="0"/>
        <v>17</v>
      </c>
      <c r="Z426" s="622" t="s">
        <v>9347</v>
      </c>
      <c r="AA426" s="622" t="s">
        <v>9348</v>
      </c>
      <c r="AB426" s="622">
        <v>8</v>
      </c>
      <c r="AC426" s="622">
        <v>1</v>
      </c>
      <c r="AD426" s="622">
        <v>0</v>
      </c>
      <c r="AE426" s="622" t="s">
        <v>9334</v>
      </c>
      <c r="AF426" s="622" t="s">
        <v>9334</v>
      </c>
      <c r="AG426" s="542" t="s">
        <v>9344</v>
      </c>
      <c r="AH426" s="622">
        <v>433</v>
      </c>
      <c r="AI426" s="622" t="s">
        <v>9334</v>
      </c>
      <c r="AJ426" s="622" t="s">
        <v>9334</v>
      </c>
    </row>
    <row r="427" spans="3:36" s="622" customFormat="1">
      <c r="Y427" s="622">
        <f t="shared" si="0"/>
        <v>18</v>
      </c>
      <c r="Z427" s="622" t="s">
        <v>9347</v>
      </c>
      <c r="AA427" s="622" t="s">
        <v>9348</v>
      </c>
      <c r="AB427" s="622">
        <v>8</v>
      </c>
      <c r="AC427" s="622">
        <v>2</v>
      </c>
      <c r="AD427" s="622">
        <v>0</v>
      </c>
      <c r="AE427" s="622" t="s">
        <v>9334</v>
      </c>
      <c r="AF427" s="622" t="s">
        <v>9334</v>
      </c>
      <c r="AG427" s="542" t="s">
        <v>9344</v>
      </c>
      <c r="AH427" s="622">
        <v>433</v>
      </c>
      <c r="AI427" s="622" t="s">
        <v>9334</v>
      </c>
      <c r="AJ427" s="622" t="s">
        <v>9334</v>
      </c>
    </row>
    <row r="428" spans="3:36" s="622" customFormat="1">
      <c r="Y428" s="622">
        <f t="shared" si="0"/>
        <v>19</v>
      </c>
      <c r="Z428" s="622" t="s">
        <v>9347</v>
      </c>
      <c r="AA428" s="622" t="s">
        <v>9348</v>
      </c>
      <c r="AB428" s="622">
        <v>8</v>
      </c>
      <c r="AC428" s="622">
        <v>3</v>
      </c>
      <c r="AD428" s="622">
        <v>0</v>
      </c>
      <c r="AE428" s="622" t="s">
        <v>9334</v>
      </c>
      <c r="AF428" s="622" t="s">
        <v>9334</v>
      </c>
      <c r="AG428" s="542" t="s">
        <v>9344</v>
      </c>
      <c r="AH428" s="622">
        <v>433</v>
      </c>
      <c r="AI428" s="622" t="s">
        <v>9334</v>
      </c>
      <c r="AJ428" s="622" t="s">
        <v>9334</v>
      </c>
    </row>
    <row r="429" spans="3:36" s="622" customFormat="1">
      <c r="Y429" s="622">
        <f t="shared" si="0"/>
        <v>20</v>
      </c>
      <c r="Z429" s="622" t="s">
        <v>9347</v>
      </c>
      <c r="AA429" s="622" t="s">
        <v>9348</v>
      </c>
      <c r="AB429" s="622">
        <v>8</v>
      </c>
      <c r="AC429" s="622">
        <v>4</v>
      </c>
      <c r="AD429" s="622">
        <v>1</v>
      </c>
      <c r="AE429" s="622" t="s">
        <v>9334</v>
      </c>
      <c r="AF429" s="622" t="s">
        <v>9334</v>
      </c>
      <c r="AG429" s="542" t="s">
        <v>9344</v>
      </c>
      <c r="AH429" s="622">
        <v>433</v>
      </c>
      <c r="AI429" s="622" t="s">
        <v>9334</v>
      </c>
      <c r="AJ429" s="622" t="s">
        <v>9334</v>
      </c>
    </row>
    <row r="430" spans="3:36" s="622" customFormat="1">
      <c r="Y430" s="622">
        <f t="shared" si="0"/>
        <v>21</v>
      </c>
      <c r="Z430" s="622" t="s">
        <v>9347</v>
      </c>
      <c r="AA430" s="622" t="s">
        <v>9348</v>
      </c>
      <c r="AB430" s="622">
        <v>9</v>
      </c>
      <c r="AC430" s="622">
        <v>1</v>
      </c>
      <c r="AD430" s="622">
        <v>1</v>
      </c>
      <c r="AE430" s="622" t="s">
        <v>9334</v>
      </c>
      <c r="AF430" s="622" t="s">
        <v>9334</v>
      </c>
      <c r="AG430" s="542" t="s">
        <v>9344</v>
      </c>
      <c r="AH430" s="622">
        <v>433</v>
      </c>
      <c r="AI430" s="622" t="s">
        <v>9334</v>
      </c>
      <c r="AJ430" s="622" t="s">
        <v>9334</v>
      </c>
    </row>
    <row r="431" spans="3:36" s="622" customFormat="1">
      <c r="Y431" s="622">
        <f t="shared" si="0"/>
        <v>22</v>
      </c>
      <c r="Z431" s="622" t="s">
        <v>9347</v>
      </c>
      <c r="AA431" s="622" t="s">
        <v>9348</v>
      </c>
      <c r="AB431" s="622">
        <v>9</v>
      </c>
      <c r="AC431" s="622">
        <v>2</v>
      </c>
      <c r="AD431" s="622">
        <v>1</v>
      </c>
      <c r="AE431" s="622" t="s">
        <v>9334</v>
      </c>
      <c r="AF431" s="622" t="s">
        <v>9334</v>
      </c>
      <c r="AG431" s="542" t="s">
        <v>9344</v>
      </c>
      <c r="AH431" s="622">
        <v>433</v>
      </c>
      <c r="AI431" s="622" t="s">
        <v>9334</v>
      </c>
      <c r="AJ431" s="622" t="s">
        <v>9334</v>
      </c>
    </row>
    <row r="432" spans="3:36" s="622" customFormat="1">
      <c r="Y432" s="622">
        <f t="shared" si="0"/>
        <v>23</v>
      </c>
      <c r="Z432" s="622" t="s">
        <v>9347</v>
      </c>
      <c r="AA432" s="622" t="s">
        <v>9348</v>
      </c>
      <c r="AB432" s="622">
        <v>9</v>
      </c>
      <c r="AC432" s="622">
        <v>3</v>
      </c>
      <c r="AD432" s="622">
        <v>1</v>
      </c>
      <c r="AE432" s="622" t="s">
        <v>9334</v>
      </c>
      <c r="AF432" s="622" t="s">
        <v>9334</v>
      </c>
      <c r="AG432" s="542" t="s">
        <v>9344</v>
      </c>
      <c r="AH432" s="622">
        <v>433</v>
      </c>
      <c r="AI432" s="622" t="s">
        <v>9334</v>
      </c>
      <c r="AJ432" s="622" t="s">
        <v>9334</v>
      </c>
    </row>
    <row r="433" spans="3:36" s="622" customFormat="1">
      <c r="Y433" s="622">
        <f t="shared" si="0"/>
        <v>24</v>
      </c>
      <c r="Z433" s="622" t="s">
        <v>9347</v>
      </c>
      <c r="AA433" s="622" t="s">
        <v>9348</v>
      </c>
      <c r="AB433" s="622">
        <v>9</v>
      </c>
      <c r="AC433" s="622">
        <v>4</v>
      </c>
      <c r="AD433" s="622">
        <v>1</v>
      </c>
      <c r="AE433" s="622" t="s">
        <v>9334</v>
      </c>
      <c r="AF433" s="622" t="s">
        <v>9334</v>
      </c>
      <c r="AG433" s="542" t="s">
        <v>9344</v>
      </c>
      <c r="AH433" s="622">
        <v>433</v>
      </c>
      <c r="AI433" s="622" t="s">
        <v>9334</v>
      </c>
      <c r="AJ433" s="622" t="s">
        <v>9334</v>
      </c>
    </row>
    <row r="434" spans="3:36" s="622" customFormat="1">
      <c r="C434" s="622" t="s">
        <v>10174</v>
      </c>
      <c r="Y434" s="622">
        <f t="shared" si="0"/>
        <v>25</v>
      </c>
      <c r="Z434" s="622" t="s">
        <v>9347</v>
      </c>
      <c r="AA434" s="622" t="s">
        <v>9354</v>
      </c>
      <c r="AB434" s="622">
        <v>0</v>
      </c>
      <c r="AC434" s="622">
        <v>1</v>
      </c>
      <c r="AD434" s="622">
        <v>1</v>
      </c>
      <c r="AE434" s="622" t="s">
        <v>9334</v>
      </c>
      <c r="AF434" s="622" t="s">
        <v>9334</v>
      </c>
      <c r="AG434" s="542" t="s">
        <v>9344</v>
      </c>
      <c r="AH434" s="622">
        <v>433</v>
      </c>
      <c r="AI434" s="622" t="s">
        <v>9334</v>
      </c>
      <c r="AJ434" s="622" t="s">
        <v>9334</v>
      </c>
    </row>
    <row r="435" spans="3:36" s="622" customFormat="1">
      <c r="Y435" s="622">
        <f t="shared" si="0"/>
        <v>26</v>
      </c>
      <c r="Z435" s="622" t="s">
        <v>9347</v>
      </c>
      <c r="AA435" s="622" t="s">
        <v>9354</v>
      </c>
      <c r="AB435" s="622">
        <v>0</v>
      </c>
      <c r="AC435" s="622">
        <v>2</v>
      </c>
      <c r="AD435" s="622">
        <v>1</v>
      </c>
      <c r="AE435" s="622" t="s">
        <v>9334</v>
      </c>
      <c r="AF435" s="622" t="s">
        <v>9334</v>
      </c>
      <c r="AG435" s="542" t="s">
        <v>9344</v>
      </c>
      <c r="AH435" s="622">
        <v>433</v>
      </c>
      <c r="AI435" s="622" t="s">
        <v>9334</v>
      </c>
      <c r="AJ435" s="622" t="s">
        <v>9334</v>
      </c>
    </row>
    <row r="436" spans="3:36" s="622" customFormat="1">
      <c r="Y436" s="622">
        <f t="shared" si="0"/>
        <v>27</v>
      </c>
      <c r="Z436" s="622" t="s">
        <v>9347</v>
      </c>
      <c r="AA436" s="622" t="s">
        <v>9354</v>
      </c>
      <c r="AB436" s="622">
        <v>0</v>
      </c>
      <c r="AC436" s="622">
        <v>3</v>
      </c>
      <c r="AD436" s="622">
        <v>0</v>
      </c>
      <c r="AE436" s="622" t="s">
        <v>9334</v>
      </c>
      <c r="AF436" s="622" t="s">
        <v>9334</v>
      </c>
      <c r="AG436" s="542" t="s">
        <v>9344</v>
      </c>
      <c r="AH436" s="622">
        <v>433</v>
      </c>
      <c r="AI436" s="622" t="s">
        <v>9334</v>
      </c>
      <c r="AJ436" s="622" t="s">
        <v>9334</v>
      </c>
    </row>
    <row r="437" spans="3:36" s="622" customFormat="1">
      <c r="Y437" s="622">
        <f t="shared" si="0"/>
        <v>28</v>
      </c>
      <c r="Z437" s="622" t="s">
        <v>9347</v>
      </c>
      <c r="AA437" s="622" t="s">
        <v>9354</v>
      </c>
      <c r="AB437" s="622">
        <v>0</v>
      </c>
      <c r="AC437" s="622">
        <v>4</v>
      </c>
      <c r="AD437" s="622">
        <v>1</v>
      </c>
      <c r="AE437" s="622" t="s">
        <v>9334</v>
      </c>
      <c r="AF437" s="622" t="s">
        <v>9334</v>
      </c>
      <c r="AG437" s="542" t="s">
        <v>9344</v>
      </c>
      <c r="AH437" s="622">
        <v>433</v>
      </c>
      <c r="AI437" s="622" t="s">
        <v>9334</v>
      </c>
      <c r="AJ437" s="622" t="s">
        <v>9334</v>
      </c>
    </row>
    <row r="438" spans="3:36" s="622" customFormat="1">
      <c r="Y438" s="622">
        <f t="shared" si="0"/>
        <v>29</v>
      </c>
      <c r="Z438" s="622" t="s">
        <v>9347</v>
      </c>
      <c r="AA438" s="622" t="s">
        <v>9354</v>
      </c>
      <c r="AB438" s="622">
        <v>8</v>
      </c>
      <c r="AC438" s="622">
        <v>1</v>
      </c>
      <c r="AD438" s="622">
        <v>0</v>
      </c>
      <c r="AE438" s="622" t="s">
        <v>9334</v>
      </c>
      <c r="AF438" s="622" t="s">
        <v>9334</v>
      </c>
      <c r="AG438" s="542" t="s">
        <v>9344</v>
      </c>
      <c r="AH438" s="622">
        <v>433</v>
      </c>
      <c r="AI438" s="622" t="s">
        <v>9334</v>
      </c>
      <c r="AJ438" s="622" t="s">
        <v>9334</v>
      </c>
    </row>
    <row r="439" spans="3:36" s="622" customFormat="1">
      <c r="Y439" s="622">
        <f t="shared" si="0"/>
        <v>30</v>
      </c>
      <c r="Z439" s="622" t="s">
        <v>9347</v>
      </c>
      <c r="AA439" s="622" t="s">
        <v>9354</v>
      </c>
      <c r="AB439" s="622">
        <v>8</v>
      </c>
      <c r="AC439" s="622">
        <v>2</v>
      </c>
      <c r="AD439" s="622">
        <v>0</v>
      </c>
      <c r="AE439" s="622" t="s">
        <v>9334</v>
      </c>
      <c r="AF439" s="622" t="s">
        <v>9334</v>
      </c>
      <c r="AG439" s="542" t="s">
        <v>9344</v>
      </c>
      <c r="AH439" s="622">
        <v>433</v>
      </c>
      <c r="AI439" s="622" t="s">
        <v>9334</v>
      </c>
      <c r="AJ439" s="622" t="s">
        <v>9334</v>
      </c>
    </row>
    <row r="440" spans="3:36" s="622" customFormat="1">
      <c r="Y440" s="622">
        <f t="shared" si="0"/>
        <v>31</v>
      </c>
      <c r="Z440" s="622" t="s">
        <v>9347</v>
      </c>
      <c r="AA440" s="622" t="s">
        <v>9354</v>
      </c>
      <c r="AB440" s="622">
        <v>8</v>
      </c>
      <c r="AC440" s="622">
        <v>3</v>
      </c>
      <c r="AD440" s="622">
        <v>0</v>
      </c>
      <c r="AE440" s="622" t="s">
        <v>9334</v>
      </c>
      <c r="AF440" s="622" t="s">
        <v>9334</v>
      </c>
      <c r="AG440" s="542" t="s">
        <v>9344</v>
      </c>
      <c r="AH440" s="622">
        <v>433</v>
      </c>
      <c r="AI440" s="622" t="s">
        <v>9334</v>
      </c>
      <c r="AJ440" s="622" t="s">
        <v>9334</v>
      </c>
    </row>
    <row r="441" spans="3:36" s="622" customFormat="1">
      <c r="Y441" s="622">
        <f t="shared" si="0"/>
        <v>32</v>
      </c>
      <c r="Z441" s="622" t="s">
        <v>9347</v>
      </c>
      <c r="AA441" s="622" t="s">
        <v>9354</v>
      </c>
      <c r="AB441" s="622">
        <v>8</v>
      </c>
      <c r="AC441" s="622">
        <v>4</v>
      </c>
      <c r="AD441" s="622">
        <v>1</v>
      </c>
      <c r="AE441" s="622" t="s">
        <v>9334</v>
      </c>
      <c r="AF441" s="622" t="s">
        <v>9334</v>
      </c>
      <c r="AG441" s="542" t="s">
        <v>9344</v>
      </c>
      <c r="AH441" s="622">
        <v>433</v>
      </c>
      <c r="AI441" s="622" t="s">
        <v>9334</v>
      </c>
      <c r="AJ441" s="622" t="s">
        <v>9334</v>
      </c>
    </row>
    <row r="442" spans="3:36" s="622" customFormat="1">
      <c r="Y442" s="622">
        <f t="shared" si="0"/>
        <v>33</v>
      </c>
      <c r="Z442" s="622" t="s">
        <v>9347</v>
      </c>
      <c r="AA442" s="622" t="s">
        <v>9354</v>
      </c>
      <c r="AB442" s="622">
        <v>9</v>
      </c>
      <c r="AC442" s="622">
        <v>1</v>
      </c>
      <c r="AD442" s="622">
        <v>1</v>
      </c>
      <c r="AE442" s="622" t="s">
        <v>9334</v>
      </c>
      <c r="AF442" s="622" t="s">
        <v>9334</v>
      </c>
      <c r="AG442" s="542" t="s">
        <v>9344</v>
      </c>
      <c r="AH442" s="622">
        <v>433</v>
      </c>
      <c r="AI442" s="622" t="s">
        <v>9334</v>
      </c>
      <c r="AJ442" s="622" t="s">
        <v>9334</v>
      </c>
    </row>
    <row r="443" spans="3:36" s="622" customFormat="1">
      <c r="Y443" s="622">
        <f t="shared" si="0"/>
        <v>34</v>
      </c>
      <c r="Z443" s="622" t="s">
        <v>9347</v>
      </c>
      <c r="AA443" s="622" t="s">
        <v>9354</v>
      </c>
      <c r="AB443" s="622">
        <v>9</v>
      </c>
      <c r="AC443" s="622">
        <v>2</v>
      </c>
      <c r="AD443" s="622">
        <v>1</v>
      </c>
      <c r="AE443" s="622" t="s">
        <v>9334</v>
      </c>
      <c r="AF443" s="622" t="s">
        <v>9334</v>
      </c>
      <c r="AG443" s="542" t="s">
        <v>9344</v>
      </c>
      <c r="AH443" s="622">
        <v>433</v>
      </c>
      <c r="AI443" s="622" t="s">
        <v>9334</v>
      </c>
      <c r="AJ443" s="622" t="s">
        <v>9334</v>
      </c>
    </row>
    <row r="444" spans="3:36" s="622" customFormat="1">
      <c r="Y444" s="622">
        <f t="shared" si="0"/>
        <v>35</v>
      </c>
      <c r="Z444" s="622" t="s">
        <v>9347</v>
      </c>
      <c r="AA444" s="622" t="s">
        <v>9354</v>
      </c>
      <c r="AB444" s="622">
        <v>9</v>
      </c>
      <c r="AC444" s="622">
        <v>3</v>
      </c>
      <c r="AD444" s="622">
        <v>1</v>
      </c>
      <c r="AE444" s="622" t="s">
        <v>9334</v>
      </c>
      <c r="AF444" s="622" t="s">
        <v>9334</v>
      </c>
      <c r="AG444" s="542" t="s">
        <v>9344</v>
      </c>
      <c r="AH444" s="622">
        <v>433</v>
      </c>
      <c r="AI444" s="622" t="s">
        <v>9334</v>
      </c>
      <c r="AJ444" s="622" t="s">
        <v>9334</v>
      </c>
    </row>
    <row r="445" spans="3:36" s="622" customFormat="1">
      <c r="Y445" s="622">
        <f t="shared" si="0"/>
        <v>36</v>
      </c>
      <c r="Z445" s="622" t="s">
        <v>9347</v>
      </c>
      <c r="AA445" s="622" t="s">
        <v>9354</v>
      </c>
      <c r="AB445" s="622">
        <v>9</v>
      </c>
      <c r="AC445" s="622">
        <v>4</v>
      </c>
      <c r="AD445" s="622">
        <v>1</v>
      </c>
      <c r="AE445" s="622" t="s">
        <v>9334</v>
      </c>
      <c r="AF445" s="622" t="s">
        <v>9334</v>
      </c>
      <c r="AG445" s="542" t="s">
        <v>9344</v>
      </c>
      <c r="AH445" s="622">
        <v>433</v>
      </c>
      <c r="AI445" s="622" t="s">
        <v>9334</v>
      </c>
      <c r="AJ445" s="622" t="s">
        <v>9334</v>
      </c>
    </row>
    <row r="446" spans="3:36" s="622" customFormat="1">
      <c r="C446" s="622" t="s">
        <v>9372</v>
      </c>
      <c r="Y446" s="622">
        <f t="shared" si="0"/>
        <v>37</v>
      </c>
      <c r="Z446" s="622" t="s">
        <v>9347</v>
      </c>
      <c r="AA446" s="622" t="s">
        <v>9373</v>
      </c>
      <c r="AB446" s="622">
        <v>0</v>
      </c>
      <c r="AC446" s="622">
        <v>1</v>
      </c>
      <c r="AD446" s="622">
        <v>1</v>
      </c>
      <c r="AE446" s="622" t="s">
        <v>9334</v>
      </c>
      <c r="AF446" s="622" t="s">
        <v>9334</v>
      </c>
      <c r="AG446" s="542" t="s">
        <v>9344</v>
      </c>
      <c r="AH446" s="622">
        <v>433</v>
      </c>
      <c r="AI446" s="622" t="s">
        <v>9334</v>
      </c>
      <c r="AJ446" s="622" t="s">
        <v>9334</v>
      </c>
    </row>
    <row r="447" spans="3:36" s="622" customFormat="1">
      <c r="Y447" s="622">
        <f t="shared" si="0"/>
        <v>38</v>
      </c>
      <c r="Z447" s="622" t="s">
        <v>9347</v>
      </c>
      <c r="AA447" s="622" t="s">
        <v>9373</v>
      </c>
      <c r="AB447" s="622">
        <v>0</v>
      </c>
      <c r="AC447" s="622">
        <v>2</v>
      </c>
      <c r="AD447" s="622">
        <v>1</v>
      </c>
      <c r="AE447" s="622" t="s">
        <v>9334</v>
      </c>
      <c r="AF447" s="622" t="s">
        <v>9334</v>
      </c>
      <c r="AG447" s="542" t="s">
        <v>9344</v>
      </c>
      <c r="AH447" s="622">
        <v>433</v>
      </c>
      <c r="AI447" s="622" t="s">
        <v>9334</v>
      </c>
      <c r="AJ447" s="622" t="s">
        <v>9334</v>
      </c>
    </row>
    <row r="448" spans="3:36" s="622" customFormat="1">
      <c r="Y448" s="622">
        <f t="shared" si="0"/>
        <v>39</v>
      </c>
      <c r="Z448" s="622" t="s">
        <v>9347</v>
      </c>
      <c r="AA448" s="622" t="s">
        <v>9373</v>
      </c>
      <c r="AB448" s="622">
        <v>0</v>
      </c>
      <c r="AC448" s="622">
        <v>3</v>
      </c>
      <c r="AD448" s="622">
        <v>0</v>
      </c>
      <c r="AE448" s="622" t="s">
        <v>9334</v>
      </c>
      <c r="AF448" s="622" t="s">
        <v>9334</v>
      </c>
      <c r="AG448" s="542" t="s">
        <v>9344</v>
      </c>
      <c r="AH448" s="622">
        <v>433</v>
      </c>
      <c r="AI448" s="622" t="s">
        <v>9334</v>
      </c>
      <c r="AJ448" s="622" t="s">
        <v>9334</v>
      </c>
    </row>
    <row r="449" spans="3:36" s="622" customFormat="1">
      <c r="Y449" s="622">
        <f t="shared" si="0"/>
        <v>40</v>
      </c>
      <c r="Z449" s="622" t="s">
        <v>9347</v>
      </c>
      <c r="AA449" s="622" t="s">
        <v>9373</v>
      </c>
      <c r="AB449" s="622">
        <v>0</v>
      </c>
      <c r="AC449" s="622">
        <v>4</v>
      </c>
      <c r="AD449" s="622">
        <v>1</v>
      </c>
      <c r="AE449" s="622" t="s">
        <v>9334</v>
      </c>
      <c r="AF449" s="622" t="s">
        <v>9334</v>
      </c>
      <c r="AG449" s="542" t="s">
        <v>9344</v>
      </c>
      <c r="AH449" s="622">
        <v>433</v>
      </c>
      <c r="AI449" s="622" t="s">
        <v>9334</v>
      </c>
      <c r="AJ449" s="622" t="s">
        <v>9334</v>
      </c>
    </row>
    <row r="450" spans="3:36" s="622" customFormat="1">
      <c r="Y450" s="622">
        <f t="shared" si="0"/>
        <v>41</v>
      </c>
      <c r="Z450" s="622" t="s">
        <v>9347</v>
      </c>
      <c r="AA450" s="622" t="s">
        <v>9373</v>
      </c>
      <c r="AB450" s="622">
        <v>8</v>
      </c>
      <c r="AC450" s="622">
        <v>1</v>
      </c>
      <c r="AD450" s="622">
        <v>0</v>
      </c>
      <c r="AE450" s="622" t="s">
        <v>9334</v>
      </c>
      <c r="AF450" s="622" t="s">
        <v>9334</v>
      </c>
      <c r="AG450" s="542" t="s">
        <v>9344</v>
      </c>
      <c r="AH450" s="622">
        <v>433</v>
      </c>
      <c r="AI450" s="622" t="s">
        <v>9334</v>
      </c>
      <c r="AJ450" s="622" t="s">
        <v>9334</v>
      </c>
    </row>
    <row r="451" spans="3:36" s="622" customFormat="1">
      <c r="Y451" s="622">
        <f t="shared" si="0"/>
        <v>42</v>
      </c>
      <c r="Z451" s="622" t="s">
        <v>9347</v>
      </c>
      <c r="AA451" s="622" t="s">
        <v>9373</v>
      </c>
      <c r="AB451" s="622">
        <v>8</v>
      </c>
      <c r="AC451" s="622">
        <v>2</v>
      </c>
      <c r="AD451" s="622">
        <v>0</v>
      </c>
      <c r="AE451" s="622" t="s">
        <v>9334</v>
      </c>
      <c r="AF451" s="622" t="s">
        <v>9334</v>
      </c>
      <c r="AG451" s="542" t="s">
        <v>9344</v>
      </c>
      <c r="AH451" s="622">
        <v>433</v>
      </c>
      <c r="AI451" s="622" t="s">
        <v>9334</v>
      </c>
      <c r="AJ451" s="622" t="s">
        <v>9334</v>
      </c>
    </row>
    <row r="452" spans="3:36" s="622" customFormat="1">
      <c r="Y452" s="622">
        <f t="shared" si="0"/>
        <v>43</v>
      </c>
      <c r="Z452" s="622" t="s">
        <v>9347</v>
      </c>
      <c r="AA452" s="622" t="s">
        <v>9373</v>
      </c>
      <c r="AB452" s="622">
        <v>8</v>
      </c>
      <c r="AC452" s="622">
        <v>3</v>
      </c>
      <c r="AD452" s="622">
        <v>0</v>
      </c>
      <c r="AE452" s="622" t="s">
        <v>9334</v>
      </c>
      <c r="AF452" s="622" t="s">
        <v>9334</v>
      </c>
      <c r="AG452" s="542" t="s">
        <v>9344</v>
      </c>
      <c r="AH452" s="622">
        <v>433</v>
      </c>
      <c r="AI452" s="622" t="s">
        <v>9334</v>
      </c>
      <c r="AJ452" s="622" t="s">
        <v>9334</v>
      </c>
    </row>
    <row r="453" spans="3:36" s="622" customFormat="1">
      <c r="Y453" s="622">
        <f t="shared" si="0"/>
        <v>44</v>
      </c>
      <c r="Z453" s="622" t="s">
        <v>9347</v>
      </c>
      <c r="AA453" s="622" t="s">
        <v>9373</v>
      </c>
      <c r="AB453" s="622">
        <v>8</v>
      </c>
      <c r="AC453" s="622">
        <v>4</v>
      </c>
      <c r="AD453" s="622">
        <v>1</v>
      </c>
      <c r="AE453" s="622" t="s">
        <v>9334</v>
      </c>
      <c r="AF453" s="622" t="s">
        <v>9334</v>
      </c>
      <c r="AG453" s="542" t="s">
        <v>9344</v>
      </c>
      <c r="AH453" s="622">
        <v>433</v>
      </c>
      <c r="AI453" s="622" t="s">
        <v>9334</v>
      </c>
      <c r="AJ453" s="622" t="s">
        <v>9334</v>
      </c>
    </row>
    <row r="454" spans="3:36" s="622" customFormat="1">
      <c r="Y454" s="622">
        <f t="shared" si="0"/>
        <v>45</v>
      </c>
      <c r="Z454" s="622" t="s">
        <v>9347</v>
      </c>
      <c r="AA454" s="622" t="s">
        <v>9373</v>
      </c>
      <c r="AB454" s="622">
        <v>9</v>
      </c>
      <c r="AC454" s="622">
        <v>1</v>
      </c>
      <c r="AD454" s="622">
        <v>1</v>
      </c>
      <c r="AE454" s="622" t="s">
        <v>9334</v>
      </c>
      <c r="AF454" s="622" t="s">
        <v>9334</v>
      </c>
      <c r="AG454" s="542" t="s">
        <v>9344</v>
      </c>
      <c r="AH454" s="622">
        <v>433</v>
      </c>
      <c r="AI454" s="622" t="s">
        <v>9334</v>
      </c>
      <c r="AJ454" s="622" t="s">
        <v>9334</v>
      </c>
    </row>
    <row r="455" spans="3:36" s="622" customFormat="1">
      <c r="Y455" s="622">
        <f t="shared" si="0"/>
        <v>46</v>
      </c>
      <c r="Z455" s="622" t="s">
        <v>9347</v>
      </c>
      <c r="AA455" s="622" t="s">
        <v>9373</v>
      </c>
      <c r="AB455" s="622">
        <v>9</v>
      </c>
      <c r="AC455" s="622">
        <v>2</v>
      </c>
      <c r="AD455" s="622">
        <v>1</v>
      </c>
      <c r="AE455" s="622" t="s">
        <v>9334</v>
      </c>
      <c r="AF455" s="622" t="s">
        <v>9334</v>
      </c>
      <c r="AG455" s="542" t="s">
        <v>9344</v>
      </c>
      <c r="AH455" s="622">
        <v>433</v>
      </c>
      <c r="AI455" s="622" t="s">
        <v>9334</v>
      </c>
      <c r="AJ455" s="622" t="s">
        <v>9334</v>
      </c>
    </row>
    <row r="456" spans="3:36" s="622" customFormat="1">
      <c r="Y456" s="622">
        <f t="shared" si="0"/>
        <v>47</v>
      </c>
      <c r="Z456" s="622" t="s">
        <v>9347</v>
      </c>
      <c r="AA456" s="622" t="s">
        <v>9373</v>
      </c>
      <c r="AB456" s="622">
        <v>9</v>
      </c>
      <c r="AC456" s="622">
        <v>3</v>
      </c>
      <c r="AD456" s="622">
        <v>1</v>
      </c>
      <c r="AE456" s="622" t="s">
        <v>9334</v>
      </c>
      <c r="AF456" s="622" t="s">
        <v>9334</v>
      </c>
      <c r="AG456" s="542" t="s">
        <v>9344</v>
      </c>
      <c r="AH456" s="622">
        <v>433</v>
      </c>
      <c r="AI456" s="622" t="s">
        <v>9334</v>
      </c>
      <c r="AJ456" s="622" t="s">
        <v>9334</v>
      </c>
    </row>
    <row r="457" spans="3:36" s="622" customFormat="1">
      <c r="Y457" s="622">
        <f t="shared" si="0"/>
        <v>48</v>
      </c>
      <c r="Z457" s="622" t="s">
        <v>9347</v>
      </c>
      <c r="AA457" s="622" t="s">
        <v>9373</v>
      </c>
      <c r="AB457" s="622">
        <v>9</v>
      </c>
      <c r="AC457" s="622">
        <v>4</v>
      </c>
      <c r="AD457" s="622">
        <v>1</v>
      </c>
      <c r="AE457" s="622" t="s">
        <v>9334</v>
      </c>
      <c r="AF457" s="622" t="s">
        <v>9334</v>
      </c>
      <c r="AG457" s="542" t="s">
        <v>9344</v>
      </c>
      <c r="AH457" s="622">
        <v>433</v>
      </c>
      <c r="AI457" s="622" t="s">
        <v>9334</v>
      </c>
      <c r="AJ457" s="622" t="s">
        <v>9334</v>
      </c>
    </row>
    <row r="458" spans="3:36" s="622" customFormat="1">
      <c r="C458" s="622" t="s">
        <v>9470</v>
      </c>
      <c r="Y458" s="622">
        <f t="shared" si="0"/>
        <v>49</v>
      </c>
      <c r="Z458" s="622" t="s">
        <v>9347</v>
      </c>
      <c r="AA458" s="622" t="s">
        <v>9471</v>
      </c>
      <c r="AB458" s="622">
        <v>0</v>
      </c>
      <c r="AC458" s="622">
        <v>1</v>
      </c>
      <c r="AD458" s="622">
        <v>1</v>
      </c>
      <c r="AE458" s="622" t="s">
        <v>9334</v>
      </c>
      <c r="AF458" s="622" t="s">
        <v>9334</v>
      </c>
      <c r="AG458" s="542" t="s">
        <v>9344</v>
      </c>
      <c r="AH458" s="622">
        <v>433</v>
      </c>
      <c r="AI458" s="622" t="s">
        <v>9334</v>
      </c>
      <c r="AJ458" s="622" t="s">
        <v>9334</v>
      </c>
    </row>
    <row r="459" spans="3:36" s="622" customFormat="1">
      <c r="Y459" s="622">
        <f t="shared" si="0"/>
        <v>50</v>
      </c>
      <c r="Z459" s="622" t="s">
        <v>9347</v>
      </c>
      <c r="AA459" s="622" t="s">
        <v>9471</v>
      </c>
      <c r="AB459" s="622">
        <v>0</v>
      </c>
      <c r="AC459" s="622">
        <v>2</v>
      </c>
      <c r="AD459" s="622">
        <v>1</v>
      </c>
      <c r="AE459" s="622" t="s">
        <v>9334</v>
      </c>
      <c r="AF459" s="622" t="s">
        <v>9334</v>
      </c>
      <c r="AG459" s="542" t="s">
        <v>9344</v>
      </c>
      <c r="AH459" s="622">
        <v>433</v>
      </c>
      <c r="AI459" s="622" t="s">
        <v>9334</v>
      </c>
      <c r="AJ459" s="622" t="s">
        <v>9334</v>
      </c>
    </row>
    <row r="460" spans="3:36" s="622" customFormat="1">
      <c r="Y460" s="622">
        <f t="shared" si="0"/>
        <v>51</v>
      </c>
      <c r="Z460" s="622" t="s">
        <v>9347</v>
      </c>
      <c r="AA460" s="622" t="s">
        <v>9471</v>
      </c>
      <c r="AB460" s="622">
        <v>0</v>
      </c>
      <c r="AC460" s="622">
        <v>3</v>
      </c>
      <c r="AD460" s="622">
        <v>0</v>
      </c>
      <c r="AE460" s="622" t="s">
        <v>9334</v>
      </c>
      <c r="AF460" s="622" t="s">
        <v>9334</v>
      </c>
      <c r="AG460" s="542" t="s">
        <v>9344</v>
      </c>
      <c r="AH460" s="622">
        <v>433</v>
      </c>
      <c r="AI460" s="622" t="s">
        <v>9334</v>
      </c>
      <c r="AJ460" s="622" t="s">
        <v>9334</v>
      </c>
    </row>
    <row r="461" spans="3:36" s="622" customFormat="1">
      <c r="Y461" s="622">
        <f t="shared" si="0"/>
        <v>52</v>
      </c>
      <c r="Z461" s="622" t="s">
        <v>9347</v>
      </c>
      <c r="AA461" s="622" t="s">
        <v>9471</v>
      </c>
      <c r="AB461" s="622">
        <v>0</v>
      </c>
      <c r="AC461" s="622">
        <v>4</v>
      </c>
      <c r="AD461" s="622">
        <v>1</v>
      </c>
      <c r="AE461" s="622" t="s">
        <v>9334</v>
      </c>
      <c r="AF461" s="622" t="s">
        <v>9334</v>
      </c>
      <c r="AG461" s="542" t="s">
        <v>9344</v>
      </c>
      <c r="AH461" s="622">
        <v>433</v>
      </c>
      <c r="AI461" s="622" t="s">
        <v>9334</v>
      </c>
      <c r="AJ461" s="622" t="s">
        <v>9334</v>
      </c>
    </row>
    <row r="462" spans="3:36" s="622" customFormat="1">
      <c r="Y462" s="622">
        <f t="shared" si="0"/>
        <v>53</v>
      </c>
      <c r="Z462" s="622" t="s">
        <v>9347</v>
      </c>
      <c r="AA462" s="622" t="s">
        <v>9471</v>
      </c>
      <c r="AB462" s="622">
        <v>8</v>
      </c>
      <c r="AC462" s="622">
        <v>1</v>
      </c>
      <c r="AD462" s="622">
        <v>0</v>
      </c>
      <c r="AE462" s="622" t="s">
        <v>9334</v>
      </c>
      <c r="AF462" s="622" t="s">
        <v>9334</v>
      </c>
      <c r="AG462" s="542" t="s">
        <v>9344</v>
      </c>
      <c r="AH462" s="622">
        <v>433</v>
      </c>
      <c r="AI462" s="622" t="s">
        <v>9334</v>
      </c>
      <c r="AJ462" s="622" t="s">
        <v>9334</v>
      </c>
    </row>
    <row r="463" spans="3:36" s="622" customFormat="1">
      <c r="Y463" s="622">
        <f t="shared" si="0"/>
        <v>54</v>
      </c>
      <c r="Z463" s="622" t="s">
        <v>9347</v>
      </c>
      <c r="AA463" s="622" t="s">
        <v>9471</v>
      </c>
      <c r="AB463" s="622">
        <v>8</v>
      </c>
      <c r="AC463" s="622">
        <v>2</v>
      </c>
      <c r="AD463" s="622">
        <v>0</v>
      </c>
      <c r="AE463" s="622" t="s">
        <v>9334</v>
      </c>
      <c r="AF463" s="622" t="s">
        <v>9334</v>
      </c>
      <c r="AG463" s="542" t="s">
        <v>9344</v>
      </c>
      <c r="AH463" s="622">
        <v>433</v>
      </c>
      <c r="AI463" s="622" t="s">
        <v>9334</v>
      </c>
      <c r="AJ463" s="622" t="s">
        <v>9334</v>
      </c>
    </row>
    <row r="464" spans="3:36" s="622" customFormat="1">
      <c r="Y464" s="622">
        <f t="shared" si="0"/>
        <v>55</v>
      </c>
      <c r="Z464" s="622" t="s">
        <v>9347</v>
      </c>
      <c r="AA464" s="622" t="s">
        <v>9471</v>
      </c>
      <c r="AB464" s="622">
        <v>8</v>
      </c>
      <c r="AC464" s="622">
        <v>3</v>
      </c>
      <c r="AD464" s="622">
        <v>0</v>
      </c>
      <c r="AE464" s="622" t="s">
        <v>9334</v>
      </c>
      <c r="AF464" s="622" t="s">
        <v>9334</v>
      </c>
      <c r="AG464" s="542" t="s">
        <v>9344</v>
      </c>
      <c r="AH464" s="622">
        <v>433</v>
      </c>
      <c r="AI464" s="622" t="s">
        <v>9334</v>
      </c>
      <c r="AJ464" s="622" t="s">
        <v>9334</v>
      </c>
    </row>
    <row r="465" spans="3:36" s="622" customFormat="1">
      <c r="Y465" s="622">
        <f t="shared" si="0"/>
        <v>56</v>
      </c>
      <c r="Z465" s="622" t="s">
        <v>9347</v>
      </c>
      <c r="AA465" s="622" t="s">
        <v>9471</v>
      </c>
      <c r="AB465" s="622">
        <v>8</v>
      </c>
      <c r="AC465" s="622">
        <v>4</v>
      </c>
      <c r="AD465" s="622">
        <v>1</v>
      </c>
      <c r="AE465" s="622" t="s">
        <v>9334</v>
      </c>
      <c r="AF465" s="622" t="s">
        <v>9334</v>
      </c>
      <c r="AG465" s="542" t="s">
        <v>9344</v>
      </c>
      <c r="AH465" s="622">
        <v>433</v>
      </c>
      <c r="AI465" s="622" t="s">
        <v>9334</v>
      </c>
      <c r="AJ465" s="622" t="s">
        <v>9334</v>
      </c>
    </row>
    <row r="466" spans="3:36" s="622" customFormat="1">
      <c r="Y466" s="622">
        <f t="shared" si="0"/>
        <v>57</v>
      </c>
      <c r="Z466" s="622" t="s">
        <v>9347</v>
      </c>
      <c r="AA466" s="622" t="s">
        <v>9471</v>
      </c>
      <c r="AB466" s="622">
        <v>9</v>
      </c>
      <c r="AC466" s="622">
        <v>1</v>
      </c>
      <c r="AD466" s="622">
        <v>1</v>
      </c>
      <c r="AE466" s="622" t="s">
        <v>9334</v>
      </c>
      <c r="AF466" s="622" t="s">
        <v>9334</v>
      </c>
      <c r="AG466" s="542" t="s">
        <v>9344</v>
      </c>
      <c r="AH466" s="622">
        <v>433</v>
      </c>
      <c r="AI466" s="622" t="s">
        <v>9334</v>
      </c>
      <c r="AJ466" s="622" t="s">
        <v>9334</v>
      </c>
    </row>
    <row r="467" spans="3:36" s="622" customFormat="1">
      <c r="Y467" s="622">
        <f t="shared" si="0"/>
        <v>58</v>
      </c>
      <c r="Z467" s="622" t="s">
        <v>9347</v>
      </c>
      <c r="AA467" s="622" t="s">
        <v>9471</v>
      </c>
      <c r="AB467" s="622">
        <v>9</v>
      </c>
      <c r="AC467" s="622">
        <v>2</v>
      </c>
      <c r="AD467" s="622">
        <v>1</v>
      </c>
      <c r="AE467" s="622" t="s">
        <v>9334</v>
      </c>
      <c r="AF467" s="622" t="s">
        <v>9334</v>
      </c>
      <c r="AG467" s="542" t="s">
        <v>9344</v>
      </c>
      <c r="AH467" s="622">
        <v>433</v>
      </c>
      <c r="AI467" s="622" t="s">
        <v>9334</v>
      </c>
      <c r="AJ467" s="622" t="s">
        <v>9334</v>
      </c>
    </row>
    <row r="468" spans="3:36" s="622" customFormat="1">
      <c r="Y468" s="622">
        <f t="shared" si="0"/>
        <v>59</v>
      </c>
      <c r="Z468" s="622" t="s">
        <v>9347</v>
      </c>
      <c r="AA468" s="622" t="s">
        <v>9471</v>
      </c>
      <c r="AB468" s="622">
        <v>9</v>
      </c>
      <c r="AC468" s="622">
        <v>3</v>
      </c>
      <c r="AD468" s="622">
        <v>1</v>
      </c>
      <c r="AE468" s="622" t="s">
        <v>9334</v>
      </c>
      <c r="AF468" s="622" t="s">
        <v>9334</v>
      </c>
      <c r="AG468" s="542" t="s">
        <v>9344</v>
      </c>
      <c r="AH468" s="622">
        <v>433</v>
      </c>
      <c r="AI468" s="622" t="s">
        <v>9334</v>
      </c>
      <c r="AJ468" s="622" t="s">
        <v>9334</v>
      </c>
    </row>
    <row r="469" spans="3:36" s="622" customFormat="1">
      <c r="Y469" s="622">
        <f t="shared" si="0"/>
        <v>60</v>
      </c>
      <c r="Z469" s="622" t="s">
        <v>9347</v>
      </c>
      <c r="AA469" s="622" t="s">
        <v>9471</v>
      </c>
      <c r="AB469" s="622">
        <v>9</v>
      </c>
      <c r="AC469" s="622">
        <v>4</v>
      </c>
      <c r="AD469" s="622">
        <v>1</v>
      </c>
      <c r="AE469" s="622" t="s">
        <v>9334</v>
      </c>
      <c r="AF469" s="622" t="s">
        <v>9334</v>
      </c>
      <c r="AG469" s="542" t="s">
        <v>9344</v>
      </c>
      <c r="AH469" s="622">
        <v>433</v>
      </c>
      <c r="AI469" s="622" t="s">
        <v>9334</v>
      </c>
      <c r="AJ469" s="622" t="s">
        <v>9334</v>
      </c>
    </row>
    <row r="470" spans="3:36" s="622" customFormat="1">
      <c r="C470" s="622" t="s">
        <v>9491</v>
      </c>
      <c r="Y470" s="622">
        <f t="shared" si="0"/>
        <v>61</v>
      </c>
      <c r="Z470" s="622" t="s">
        <v>9347</v>
      </c>
      <c r="AA470" s="622" t="s">
        <v>9492</v>
      </c>
      <c r="AB470" s="622">
        <v>0</v>
      </c>
      <c r="AC470" s="622">
        <v>1</v>
      </c>
      <c r="AD470" s="622">
        <v>1</v>
      </c>
      <c r="AE470" s="622" t="s">
        <v>9334</v>
      </c>
      <c r="AF470" s="622" t="s">
        <v>9334</v>
      </c>
      <c r="AG470" s="542" t="s">
        <v>9344</v>
      </c>
      <c r="AH470" s="622">
        <v>433</v>
      </c>
      <c r="AI470" s="622" t="s">
        <v>9334</v>
      </c>
      <c r="AJ470" s="622" t="s">
        <v>9334</v>
      </c>
    </row>
    <row r="471" spans="3:36" s="622" customFormat="1">
      <c r="Y471" s="622">
        <f t="shared" si="0"/>
        <v>62</v>
      </c>
      <c r="Z471" s="622" t="s">
        <v>9347</v>
      </c>
      <c r="AA471" s="622" t="s">
        <v>9492</v>
      </c>
      <c r="AB471" s="622">
        <v>0</v>
      </c>
      <c r="AC471" s="622">
        <v>2</v>
      </c>
      <c r="AD471" s="622">
        <v>1</v>
      </c>
      <c r="AE471" s="622" t="s">
        <v>9334</v>
      </c>
      <c r="AF471" s="622" t="s">
        <v>9334</v>
      </c>
      <c r="AG471" s="542" t="s">
        <v>9344</v>
      </c>
      <c r="AH471" s="622">
        <v>433</v>
      </c>
      <c r="AI471" s="622" t="s">
        <v>9334</v>
      </c>
      <c r="AJ471" s="622" t="s">
        <v>9334</v>
      </c>
    </row>
    <row r="472" spans="3:36" s="622" customFormat="1">
      <c r="Y472" s="622">
        <f t="shared" si="0"/>
        <v>63</v>
      </c>
      <c r="Z472" s="622" t="s">
        <v>9347</v>
      </c>
      <c r="AA472" s="622" t="s">
        <v>9492</v>
      </c>
      <c r="AB472" s="622">
        <v>0</v>
      </c>
      <c r="AC472" s="622">
        <v>3</v>
      </c>
      <c r="AD472" s="622">
        <v>0</v>
      </c>
      <c r="AE472" s="622" t="s">
        <v>9334</v>
      </c>
      <c r="AF472" s="622" t="s">
        <v>9334</v>
      </c>
      <c r="AG472" s="542" t="s">
        <v>9344</v>
      </c>
      <c r="AH472" s="622">
        <v>433</v>
      </c>
      <c r="AI472" s="622" t="s">
        <v>9334</v>
      </c>
      <c r="AJ472" s="622" t="s">
        <v>9334</v>
      </c>
    </row>
    <row r="473" spans="3:36" s="622" customFormat="1">
      <c r="Y473" s="622">
        <f t="shared" si="0"/>
        <v>64</v>
      </c>
      <c r="Z473" s="622" t="s">
        <v>9347</v>
      </c>
      <c r="AA473" s="622" t="s">
        <v>9492</v>
      </c>
      <c r="AB473" s="622">
        <v>0</v>
      </c>
      <c r="AC473" s="622">
        <v>4</v>
      </c>
      <c r="AD473" s="622">
        <v>1</v>
      </c>
      <c r="AE473" s="622" t="s">
        <v>9334</v>
      </c>
      <c r="AF473" s="622" t="s">
        <v>9334</v>
      </c>
      <c r="AG473" s="542" t="s">
        <v>9344</v>
      </c>
      <c r="AH473" s="622">
        <v>433</v>
      </c>
      <c r="AI473" s="622" t="s">
        <v>9334</v>
      </c>
      <c r="AJ473" s="622" t="s">
        <v>9334</v>
      </c>
    </row>
    <row r="474" spans="3:36" s="622" customFormat="1">
      <c r="Y474" s="622">
        <f t="shared" si="0"/>
        <v>65</v>
      </c>
      <c r="Z474" s="622" t="s">
        <v>9347</v>
      </c>
      <c r="AA474" s="622" t="s">
        <v>9492</v>
      </c>
      <c r="AB474" s="622">
        <v>8</v>
      </c>
      <c r="AC474" s="622">
        <v>1</v>
      </c>
      <c r="AD474" s="622">
        <v>0</v>
      </c>
      <c r="AE474" s="622" t="s">
        <v>9334</v>
      </c>
      <c r="AF474" s="622" t="s">
        <v>9334</v>
      </c>
      <c r="AG474" s="542" t="s">
        <v>9344</v>
      </c>
      <c r="AH474" s="622">
        <v>433</v>
      </c>
      <c r="AI474" s="622" t="s">
        <v>9334</v>
      </c>
      <c r="AJ474" s="622" t="s">
        <v>9334</v>
      </c>
    </row>
    <row r="475" spans="3:36" s="622" customFormat="1">
      <c r="Y475" s="622">
        <f t="shared" ref="Y475:Y481" si="1">Y474+1</f>
        <v>66</v>
      </c>
      <c r="Z475" s="622" t="s">
        <v>9347</v>
      </c>
      <c r="AA475" s="622" t="s">
        <v>9492</v>
      </c>
      <c r="AB475" s="622">
        <v>8</v>
      </c>
      <c r="AC475" s="622">
        <v>2</v>
      </c>
      <c r="AD475" s="622">
        <v>0</v>
      </c>
      <c r="AE475" s="622" t="s">
        <v>9334</v>
      </c>
      <c r="AF475" s="622" t="s">
        <v>9334</v>
      </c>
      <c r="AG475" s="542" t="s">
        <v>9344</v>
      </c>
      <c r="AH475" s="622">
        <v>433</v>
      </c>
      <c r="AI475" s="622" t="s">
        <v>9334</v>
      </c>
      <c r="AJ475" s="622" t="s">
        <v>9334</v>
      </c>
    </row>
    <row r="476" spans="3:36" s="622" customFormat="1">
      <c r="Y476" s="622">
        <f t="shared" si="1"/>
        <v>67</v>
      </c>
      <c r="Z476" s="622" t="s">
        <v>9347</v>
      </c>
      <c r="AA476" s="622" t="s">
        <v>9492</v>
      </c>
      <c r="AB476" s="622">
        <v>8</v>
      </c>
      <c r="AC476" s="622">
        <v>3</v>
      </c>
      <c r="AD476" s="622">
        <v>0</v>
      </c>
      <c r="AE476" s="622" t="s">
        <v>9334</v>
      </c>
      <c r="AF476" s="622" t="s">
        <v>9334</v>
      </c>
      <c r="AG476" s="542" t="s">
        <v>9344</v>
      </c>
      <c r="AH476" s="622">
        <v>433</v>
      </c>
      <c r="AI476" s="622" t="s">
        <v>9334</v>
      </c>
      <c r="AJ476" s="622" t="s">
        <v>9334</v>
      </c>
    </row>
    <row r="477" spans="3:36" s="622" customFormat="1">
      <c r="Y477" s="622">
        <f t="shared" si="1"/>
        <v>68</v>
      </c>
      <c r="Z477" s="622" t="s">
        <v>9347</v>
      </c>
      <c r="AA477" s="622" t="s">
        <v>9492</v>
      </c>
      <c r="AB477" s="622">
        <v>8</v>
      </c>
      <c r="AC477" s="622">
        <v>4</v>
      </c>
      <c r="AD477" s="622">
        <v>1</v>
      </c>
      <c r="AE477" s="622" t="s">
        <v>9334</v>
      </c>
      <c r="AF477" s="622" t="s">
        <v>9334</v>
      </c>
      <c r="AG477" s="542" t="s">
        <v>9344</v>
      </c>
      <c r="AH477" s="622">
        <v>433</v>
      </c>
      <c r="AI477" s="622" t="s">
        <v>9334</v>
      </c>
      <c r="AJ477" s="622" t="s">
        <v>9334</v>
      </c>
    </row>
    <row r="478" spans="3:36" s="622" customFormat="1">
      <c r="Y478" s="622">
        <f t="shared" si="1"/>
        <v>69</v>
      </c>
      <c r="Z478" s="622" t="s">
        <v>9347</v>
      </c>
      <c r="AA478" s="622" t="s">
        <v>9492</v>
      </c>
      <c r="AB478" s="622">
        <v>9</v>
      </c>
      <c r="AC478" s="622">
        <v>1</v>
      </c>
      <c r="AD478" s="622">
        <v>1</v>
      </c>
      <c r="AE478" s="622" t="s">
        <v>9334</v>
      </c>
      <c r="AF478" s="622" t="s">
        <v>9334</v>
      </c>
      <c r="AG478" s="542" t="s">
        <v>9344</v>
      </c>
      <c r="AH478" s="622">
        <v>433</v>
      </c>
      <c r="AI478" s="622" t="s">
        <v>9334</v>
      </c>
      <c r="AJ478" s="622" t="s">
        <v>9334</v>
      </c>
    </row>
    <row r="479" spans="3:36" s="622" customFormat="1">
      <c r="Y479" s="622">
        <f t="shared" si="1"/>
        <v>70</v>
      </c>
      <c r="Z479" s="622" t="s">
        <v>9347</v>
      </c>
      <c r="AA479" s="622" t="s">
        <v>9492</v>
      </c>
      <c r="AB479" s="622">
        <v>9</v>
      </c>
      <c r="AC479" s="622">
        <v>2</v>
      </c>
      <c r="AD479" s="622">
        <v>1</v>
      </c>
      <c r="AE479" s="622" t="s">
        <v>9334</v>
      </c>
      <c r="AF479" s="622" t="s">
        <v>9334</v>
      </c>
      <c r="AG479" s="542" t="s">
        <v>9344</v>
      </c>
      <c r="AH479" s="622">
        <v>433</v>
      </c>
      <c r="AI479" s="622" t="s">
        <v>9334</v>
      </c>
      <c r="AJ479" s="622" t="s">
        <v>9334</v>
      </c>
    </row>
    <row r="480" spans="3:36" s="622" customFormat="1">
      <c r="Y480" s="622">
        <f t="shared" si="1"/>
        <v>71</v>
      </c>
      <c r="Z480" s="622" t="s">
        <v>9347</v>
      </c>
      <c r="AA480" s="622" t="s">
        <v>9492</v>
      </c>
      <c r="AB480" s="622">
        <v>9</v>
      </c>
      <c r="AC480" s="622">
        <v>3</v>
      </c>
      <c r="AD480" s="622">
        <v>1</v>
      </c>
      <c r="AE480" s="622" t="s">
        <v>9334</v>
      </c>
      <c r="AF480" s="622" t="s">
        <v>9334</v>
      </c>
      <c r="AG480" s="542" t="s">
        <v>9344</v>
      </c>
      <c r="AH480" s="622">
        <v>433</v>
      </c>
      <c r="AI480" s="622" t="s">
        <v>9334</v>
      </c>
      <c r="AJ480" s="622" t="s">
        <v>9334</v>
      </c>
    </row>
    <row r="481" spans="24:36" s="622" customFormat="1">
      <c r="Y481" s="622">
        <f t="shared" si="1"/>
        <v>72</v>
      </c>
      <c r="Z481" s="622" t="s">
        <v>9347</v>
      </c>
      <c r="AA481" s="622" t="s">
        <v>9492</v>
      </c>
      <c r="AB481" s="622">
        <v>9</v>
      </c>
      <c r="AC481" s="622">
        <v>4</v>
      </c>
      <c r="AD481" s="622">
        <v>1</v>
      </c>
      <c r="AE481" s="622" t="s">
        <v>9334</v>
      </c>
      <c r="AF481" s="622" t="s">
        <v>9334</v>
      </c>
      <c r="AG481" s="542" t="s">
        <v>9344</v>
      </c>
      <c r="AH481" s="622">
        <v>433</v>
      </c>
      <c r="AI481" s="622" t="s">
        <v>9334</v>
      </c>
      <c r="AJ481" s="622" t="s">
        <v>9334</v>
      </c>
    </row>
    <row r="482" spans="24:36" s="622" customFormat="1">
      <c r="X482" s="622" t="s">
        <v>9343</v>
      </c>
      <c r="AG482" s="542"/>
    </row>
    <row r="483" spans="24:36" s="622" customFormat="1">
      <c r="Y483" s="622" t="str">
        <f>"INSERT INTO "&amp;$H$1&amp;".main_masters.mm_gamen_operation ("&amp;$Z$409&amp;", "&amp;$AA$409&amp;", "&amp;$AB$409&amp;", "&amp;$AC$409&amp;", "&amp;$AD$409&amp;", "&amp;$AG$409&amp;", "&amp;$AH$409&amp;") VALUES ("</f>
        <v>INSERT INTO UPK_IKOU.main_masters.mm_gamen_operation (project_code, program_code, authority_id, operation_id, permission, created_date, created_tantou_id) VALUES (</v>
      </c>
      <c r="AG483" s="542"/>
    </row>
    <row r="484" spans="24:36" s="622" customFormat="1">
      <c r="Y484" s="622">
        <v>1</v>
      </c>
      <c r="Z484" s="622" t="str">
        <f t="shared" ref="Z484:Z515" si="2">Y$483&amp;"'"&amp;$Z410&amp;"', '"&amp;$AA410&amp;"', "&amp;$AB410&amp;", "&amp;$AC410&amp;", "&amp;$AD410&amp;", GETDATE(), 999);"</f>
        <v>INSERT INTO UPK_IKOU.main_masters.mm_gamen_operation (project_code, program_code, authority_id, operation_id, permission, created_date, created_tantou_id) VALUES ('18K1001001', 'upk01020', 0, 1, 1, GETDATE(), 999);</v>
      </c>
      <c r="AG484" s="542"/>
    </row>
    <row r="485" spans="24:36" s="622" customFormat="1">
      <c r="Y485" s="622">
        <f t="shared" ref="Y485:Y516" si="3">Y484+1</f>
        <v>2</v>
      </c>
      <c r="Z485" s="622" t="str">
        <f t="shared" si="2"/>
        <v>INSERT INTO UPK_IKOU.main_masters.mm_gamen_operation (project_code, program_code, authority_id, operation_id, permission, created_date, created_tantou_id) VALUES ('18K1001001', 'upk01020', 0, 2, 1, GETDATE(), 999);</v>
      </c>
      <c r="AG485" s="542"/>
    </row>
    <row r="486" spans="24:36" s="622" customFormat="1">
      <c r="Y486" s="622">
        <f t="shared" si="3"/>
        <v>3</v>
      </c>
      <c r="Z486" s="622" t="str">
        <f t="shared" si="2"/>
        <v>INSERT INTO UPK_IKOU.main_masters.mm_gamen_operation (project_code, program_code, authority_id, operation_id, permission, created_date, created_tantou_id) VALUES ('18K1001001', 'upk01020', 0, 3, 0, GETDATE(), 999);</v>
      </c>
      <c r="AG486" s="542"/>
    </row>
    <row r="487" spans="24:36" s="622" customFormat="1">
      <c r="Y487" s="622">
        <f t="shared" si="3"/>
        <v>4</v>
      </c>
      <c r="Z487" s="622" t="str">
        <f t="shared" si="2"/>
        <v>INSERT INTO UPK_IKOU.main_masters.mm_gamen_operation (project_code, program_code, authority_id, operation_id, permission, created_date, created_tantou_id) VALUES ('18K1001001', 'upk01020', 0, 4, 1, GETDATE(), 999);</v>
      </c>
      <c r="AG487" s="542"/>
    </row>
    <row r="488" spans="24:36" s="622" customFormat="1">
      <c r="Y488" s="622">
        <f t="shared" si="3"/>
        <v>5</v>
      </c>
      <c r="Z488" s="622" t="str">
        <f t="shared" si="2"/>
        <v>INSERT INTO UPK_IKOU.main_masters.mm_gamen_operation (project_code, program_code, authority_id, operation_id, permission, created_date, created_tantou_id) VALUES ('18K1001001', 'upk01020', 8, 1, 0, GETDATE(), 999);</v>
      </c>
      <c r="AG488" s="542"/>
    </row>
    <row r="489" spans="24:36" s="622" customFormat="1">
      <c r="Y489" s="622">
        <f t="shared" si="3"/>
        <v>6</v>
      </c>
      <c r="Z489" s="622" t="str">
        <f t="shared" si="2"/>
        <v>INSERT INTO UPK_IKOU.main_masters.mm_gamen_operation (project_code, program_code, authority_id, operation_id, permission, created_date, created_tantou_id) VALUES ('18K1001001', 'upk01020', 8, 2, 0, GETDATE(), 999);</v>
      </c>
      <c r="AG489" s="542"/>
    </row>
    <row r="490" spans="24:36" s="622" customFormat="1">
      <c r="Y490" s="622">
        <f t="shared" si="3"/>
        <v>7</v>
      </c>
      <c r="Z490" s="622" t="str">
        <f t="shared" si="2"/>
        <v>INSERT INTO UPK_IKOU.main_masters.mm_gamen_operation (project_code, program_code, authority_id, operation_id, permission, created_date, created_tantou_id) VALUES ('18K1001001', 'upk01020', 8, 3, 0, GETDATE(), 999);</v>
      </c>
      <c r="AG490" s="542"/>
    </row>
    <row r="491" spans="24:36" s="622" customFormat="1">
      <c r="Y491" s="622">
        <f t="shared" si="3"/>
        <v>8</v>
      </c>
      <c r="Z491" s="622" t="str">
        <f t="shared" si="2"/>
        <v>INSERT INTO UPK_IKOU.main_masters.mm_gamen_operation (project_code, program_code, authority_id, operation_id, permission, created_date, created_tantou_id) VALUES ('18K1001001', 'upk01020', 8, 4, 1, GETDATE(), 999);</v>
      </c>
      <c r="AG491" s="542"/>
    </row>
    <row r="492" spans="24:36" s="622" customFormat="1">
      <c r="Y492" s="622">
        <f t="shared" si="3"/>
        <v>9</v>
      </c>
      <c r="Z492" s="622" t="str">
        <f t="shared" si="2"/>
        <v>INSERT INTO UPK_IKOU.main_masters.mm_gamen_operation (project_code, program_code, authority_id, operation_id, permission, created_date, created_tantou_id) VALUES ('18K1001001', 'upk01020', 9, 1, 1, GETDATE(), 999);</v>
      </c>
      <c r="AG492" s="542"/>
    </row>
    <row r="493" spans="24:36" s="622" customFormat="1">
      <c r="Y493" s="622">
        <f t="shared" si="3"/>
        <v>10</v>
      </c>
      <c r="Z493" s="622" t="str">
        <f t="shared" si="2"/>
        <v>INSERT INTO UPK_IKOU.main_masters.mm_gamen_operation (project_code, program_code, authority_id, operation_id, permission, created_date, created_tantou_id) VALUES ('18K1001001', 'upk01020', 9, 2, 1, GETDATE(), 999);</v>
      </c>
      <c r="AG493" s="542"/>
    </row>
    <row r="494" spans="24:36" s="622" customFormat="1">
      <c r="Y494" s="622">
        <f t="shared" si="3"/>
        <v>11</v>
      </c>
      <c r="Z494" s="622" t="str">
        <f t="shared" si="2"/>
        <v>INSERT INTO UPK_IKOU.main_masters.mm_gamen_operation (project_code, program_code, authority_id, operation_id, permission, created_date, created_tantou_id) VALUES ('18K1001001', 'upk01020', 9, 3, 1, GETDATE(), 999);</v>
      </c>
      <c r="AG494" s="542"/>
    </row>
    <row r="495" spans="24:36" s="622" customFormat="1">
      <c r="Y495" s="622">
        <f t="shared" si="3"/>
        <v>12</v>
      </c>
      <c r="Z495" s="622" t="str">
        <f t="shared" si="2"/>
        <v>INSERT INTO UPK_IKOU.main_masters.mm_gamen_operation (project_code, program_code, authority_id, operation_id, permission, created_date, created_tantou_id) VALUES ('18K1001001', 'upk01020', 9, 4, 1, GETDATE(), 999);</v>
      </c>
      <c r="AG495" s="542"/>
    </row>
    <row r="496" spans="24:36" s="622" customFormat="1">
      <c r="Y496" s="622">
        <f t="shared" si="3"/>
        <v>13</v>
      </c>
      <c r="Z496" s="622" t="str">
        <f t="shared" si="2"/>
        <v>INSERT INTO UPK_IKOU.main_masters.mm_gamen_operation (project_code, program_code, authority_id, operation_id, permission, created_date, created_tantou_id) VALUES ('21K4002001', 'k4001001', 0, 1, 1, GETDATE(), 999);</v>
      </c>
      <c r="AG496" s="542"/>
    </row>
    <row r="497" spans="25:33" s="622" customFormat="1">
      <c r="Y497" s="622">
        <f t="shared" si="3"/>
        <v>14</v>
      </c>
      <c r="Z497" s="622" t="str">
        <f t="shared" si="2"/>
        <v>INSERT INTO UPK_IKOU.main_masters.mm_gamen_operation (project_code, program_code, authority_id, operation_id, permission, created_date, created_tantou_id) VALUES ('21K4002001', 'k4001001', 0, 2, 1, GETDATE(), 999);</v>
      </c>
      <c r="AG497" s="542"/>
    </row>
    <row r="498" spans="25:33" s="622" customFormat="1">
      <c r="Y498" s="622">
        <f t="shared" si="3"/>
        <v>15</v>
      </c>
      <c r="Z498" s="622" t="str">
        <f t="shared" si="2"/>
        <v>INSERT INTO UPK_IKOU.main_masters.mm_gamen_operation (project_code, program_code, authority_id, operation_id, permission, created_date, created_tantou_id) VALUES ('21K4002001', 'k4001001', 0, 3, 0, GETDATE(), 999);</v>
      </c>
      <c r="AG498" s="542"/>
    </row>
    <row r="499" spans="25:33" s="622" customFormat="1">
      <c r="Y499" s="622">
        <f t="shared" si="3"/>
        <v>16</v>
      </c>
      <c r="Z499" s="622" t="str">
        <f t="shared" si="2"/>
        <v>INSERT INTO UPK_IKOU.main_masters.mm_gamen_operation (project_code, program_code, authority_id, operation_id, permission, created_date, created_tantou_id) VALUES ('21K4002001', 'k4001001', 0, 4, 1, GETDATE(), 999);</v>
      </c>
      <c r="AG499" s="542"/>
    </row>
    <row r="500" spans="25:33" s="622" customFormat="1">
      <c r="Y500" s="622">
        <f t="shared" si="3"/>
        <v>17</v>
      </c>
      <c r="Z500" s="622" t="str">
        <f t="shared" si="2"/>
        <v>INSERT INTO UPK_IKOU.main_masters.mm_gamen_operation (project_code, program_code, authority_id, operation_id, permission, created_date, created_tantou_id) VALUES ('21K4002001', 'k4001001', 8, 1, 0, GETDATE(), 999);</v>
      </c>
      <c r="AG500" s="542"/>
    </row>
    <row r="501" spans="25:33" s="622" customFormat="1">
      <c r="Y501" s="622">
        <f t="shared" si="3"/>
        <v>18</v>
      </c>
      <c r="Z501" s="622" t="str">
        <f t="shared" si="2"/>
        <v>INSERT INTO UPK_IKOU.main_masters.mm_gamen_operation (project_code, program_code, authority_id, operation_id, permission, created_date, created_tantou_id) VALUES ('21K4002001', 'k4001001', 8, 2, 0, GETDATE(), 999);</v>
      </c>
      <c r="AG501" s="542"/>
    </row>
    <row r="502" spans="25:33" s="622" customFormat="1">
      <c r="Y502" s="622">
        <f t="shared" si="3"/>
        <v>19</v>
      </c>
      <c r="Z502" s="622" t="str">
        <f t="shared" si="2"/>
        <v>INSERT INTO UPK_IKOU.main_masters.mm_gamen_operation (project_code, program_code, authority_id, operation_id, permission, created_date, created_tantou_id) VALUES ('21K4002001', 'k4001001', 8, 3, 0, GETDATE(), 999);</v>
      </c>
      <c r="AG502" s="542"/>
    </row>
    <row r="503" spans="25:33" s="622" customFormat="1">
      <c r="Y503" s="622">
        <f t="shared" si="3"/>
        <v>20</v>
      </c>
      <c r="Z503" s="622" t="str">
        <f t="shared" si="2"/>
        <v>INSERT INTO UPK_IKOU.main_masters.mm_gamen_operation (project_code, program_code, authority_id, operation_id, permission, created_date, created_tantou_id) VALUES ('21K4002001', 'k4001001', 8, 4, 1, GETDATE(), 999);</v>
      </c>
      <c r="AG503" s="542"/>
    </row>
    <row r="504" spans="25:33" s="622" customFormat="1">
      <c r="Y504" s="622">
        <f t="shared" si="3"/>
        <v>21</v>
      </c>
      <c r="Z504" s="622" t="str">
        <f t="shared" si="2"/>
        <v>INSERT INTO UPK_IKOU.main_masters.mm_gamen_operation (project_code, program_code, authority_id, operation_id, permission, created_date, created_tantou_id) VALUES ('21K4002001', 'k4001001', 9, 1, 1, GETDATE(), 999);</v>
      </c>
      <c r="AG504" s="542"/>
    </row>
    <row r="505" spans="25:33" s="622" customFormat="1">
      <c r="Y505" s="622">
        <f t="shared" si="3"/>
        <v>22</v>
      </c>
      <c r="Z505" s="622" t="str">
        <f t="shared" si="2"/>
        <v>INSERT INTO UPK_IKOU.main_masters.mm_gamen_operation (project_code, program_code, authority_id, operation_id, permission, created_date, created_tantou_id) VALUES ('21K4002001', 'k4001001', 9, 2, 1, GETDATE(), 999);</v>
      </c>
      <c r="AG505" s="542"/>
    </row>
    <row r="506" spans="25:33" s="622" customFormat="1">
      <c r="Y506" s="622">
        <f t="shared" si="3"/>
        <v>23</v>
      </c>
      <c r="Z506" s="622" t="str">
        <f t="shared" si="2"/>
        <v>INSERT INTO UPK_IKOU.main_masters.mm_gamen_operation (project_code, program_code, authority_id, operation_id, permission, created_date, created_tantou_id) VALUES ('21K4002001', 'k4001001', 9, 3, 1, GETDATE(), 999);</v>
      </c>
      <c r="AG506" s="542"/>
    </row>
    <row r="507" spans="25:33" s="622" customFormat="1">
      <c r="Y507" s="622">
        <f t="shared" si="3"/>
        <v>24</v>
      </c>
      <c r="Z507" s="622" t="str">
        <f t="shared" si="2"/>
        <v>INSERT INTO UPK_IKOU.main_masters.mm_gamen_operation (project_code, program_code, authority_id, operation_id, permission, created_date, created_tantou_id) VALUES ('21K4002001', 'k4001001', 9, 4, 1, GETDATE(), 999);</v>
      </c>
      <c r="AG507" s="542"/>
    </row>
    <row r="508" spans="25:33" s="622" customFormat="1">
      <c r="Y508" s="622">
        <f t="shared" si="3"/>
        <v>25</v>
      </c>
      <c r="Z508" s="622" t="str">
        <f t="shared" si="2"/>
        <v>INSERT INTO UPK_IKOU.main_masters.mm_gamen_operation (project_code, program_code, authority_id, operation_id, permission, created_date, created_tantou_id) VALUES ('21K4002001', 'k4001002', 0, 1, 1, GETDATE(), 999);</v>
      </c>
      <c r="AG508" s="542"/>
    </row>
    <row r="509" spans="25:33" s="622" customFormat="1">
      <c r="Y509" s="622">
        <f t="shared" si="3"/>
        <v>26</v>
      </c>
      <c r="Z509" s="622" t="str">
        <f t="shared" si="2"/>
        <v>INSERT INTO UPK_IKOU.main_masters.mm_gamen_operation (project_code, program_code, authority_id, operation_id, permission, created_date, created_tantou_id) VALUES ('21K4002001', 'k4001002', 0, 2, 1, GETDATE(), 999);</v>
      </c>
      <c r="AG509" s="542"/>
    </row>
    <row r="510" spans="25:33" s="622" customFormat="1">
      <c r="Y510" s="622">
        <f t="shared" si="3"/>
        <v>27</v>
      </c>
      <c r="Z510" s="622" t="str">
        <f t="shared" si="2"/>
        <v>INSERT INTO UPK_IKOU.main_masters.mm_gamen_operation (project_code, program_code, authority_id, operation_id, permission, created_date, created_tantou_id) VALUES ('21K4002001', 'k4001002', 0, 3, 0, GETDATE(), 999);</v>
      </c>
      <c r="AG510" s="542"/>
    </row>
    <row r="511" spans="25:33" s="622" customFormat="1">
      <c r="Y511" s="622">
        <f t="shared" si="3"/>
        <v>28</v>
      </c>
      <c r="Z511" s="622" t="str">
        <f t="shared" si="2"/>
        <v>INSERT INTO UPK_IKOU.main_masters.mm_gamen_operation (project_code, program_code, authority_id, operation_id, permission, created_date, created_tantou_id) VALUES ('21K4002001', 'k4001002', 0, 4, 1, GETDATE(), 999);</v>
      </c>
      <c r="AG511" s="542"/>
    </row>
    <row r="512" spans="25:33" s="622" customFormat="1">
      <c r="Y512" s="622">
        <f t="shared" si="3"/>
        <v>29</v>
      </c>
      <c r="Z512" s="622" t="str">
        <f t="shared" si="2"/>
        <v>INSERT INTO UPK_IKOU.main_masters.mm_gamen_operation (project_code, program_code, authority_id, operation_id, permission, created_date, created_tantou_id) VALUES ('21K4002001', 'k4001002', 8, 1, 0, GETDATE(), 999);</v>
      </c>
      <c r="AG512" s="542"/>
    </row>
    <row r="513" spans="25:33" s="622" customFormat="1">
      <c r="Y513" s="622">
        <f t="shared" si="3"/>
        <v>30</v>
      </c>
      <c r="Z513" s="622" t="str">
        <f t="shared" si="2"/>
        <v>INSERT INTO UPK_IKOU.main_masters.mm_gamen_operation (project_code, program_code, authority_id, operation_id, permission, created_date, created_tantou_id) VALUES ('21K4002001', 'k4001002', 8, 2, 0, GETDATE(), 999);</v>
      </c>
      <c r="AG513" s="542"/>
    </row>
    <row r="514" spans="25:33" s="622" customFormat="1">
      <c r="Y514" s="622">
        <f t="shared" si="3"/>
        <v>31</v>
      </c>
      <c r="Z514" s="622" t="str">
        <f t="shared" si="2"/>
        <v>INSERT INTO UPK_IKOU.main_masters.mm_gamen_operation (project_code, program_code, authority_id, operation_id, permission, created_date, created_tantou_id) VALUES ('21K4002001', 'k4001002', 8, 3, 0, GETDATE(), 999);</v>
      </c>
      <c r="AG514" s="542"/>
    </row>
    <row r="515" spans="25:33" s="622" customFormat="1">
      <c r="Y515" s="622">
        <f t="shared" si="3"/>
        <v>32</v>
      </c>
      <c r="Z515" s="622" t="str">
        <f t="shared" si="2"/>
        <v>INSERT INTO UPK_IKOU.main_masters.mm_gamen_operation (project_code, program_code, authority_id, operation_id, permission, created_date, created_tantou_id) VALUES ('21K4002001', 'k4001002', 8, 4, 1, GETDATE(), 999);</v>
      </c>
      <c r="AG515" s="542"/>
    </row>
    <row r="516" spans="25:33" s="622" customFormat="1">
      <c r="Y516" s="622">
        <f t="shared" si="3"/>
        <v>33</v>
      </c>
      <c r="Z516" s="622" t="str">
        <f t="shared" ref="Z516:Z547" si="4">Y$483&amp;"'"&amp;$Z442&amp;"', '"&amp;$AA442&amp;"', "&amp;$AB442&amp;", "&amp;$AC442&amp;", "&amp;$AD442&amp;", GETDATE(), 999);"</f>
        <v>INSERT INTO UPK_IKOU.main_masters.mm_gamen_operation (project_code, program_code, authority_id, operation_id, permission, created_date, created_tantou_id) VALUES ('21K4002001', 'k4001002', 9, 1, 1, GETDATE(), 999);</v>
      </c>
      <c r="AG516" s="542"/>
    </row>
    <row r="517" spans="25:33" s="622" customFormat="1">
      <c r="Y517" s="622">
        <f t="shared" ref="Y517:Y543" si="5">Y516+1</f>
        <v>34</v>
      </c>
      <c r="Z517" s="622" t="str">
        <f t="shared" si="4"/>
        <v>INSERT INTO UPK_IKOU.main_masters.mm_gamen_operation (project_code, program_code, authority_id, operation_id, permission, created_date, created_tantou_id) VALUES ('21K4002001', 'k4001002', 9, 2, 1, GETDATE(), 999);</v>
      </c>
      <c r="AG517" s="542"/>
    </row>
    <row r="518" spans="25:33" s="622" customFormat="1">
      <c r="Y518" s="622">
        <f t="shared" si="5"/>
        <v>35</v>
      </c>
      <c r="Z518" s="622" t="str">
        <f t="shared" si="4"/>
        <v>INSERT INTO UPK_IKOU.main_masters.mm_gamen_operation (project_code, program_code, authority_id, operation_id, permission, created_date, created_tantou_id) VALUES ('21K4002001', 'k4001002', 9, 3, 1, GETDATE(), 999);</v>
      </c>
      <c r="AG518" s="542"/>
    </row>
    <row r="519" spans="25:33" s="622" customFormat="1">
      <c r="Y519" s="622">
        <f t="shared" si="5"/>
        <v>36</v>
      </c>
      <c r="Z519" s="622" t="str">
        <f t="shared" si="4"/>
        <v>INSERT INTO UPK_IKOU.main_masters.mm_gamen_operation (project_code, program_code, authority_id, operation_id, permission, created_date, created_tantou_id) VALUES ('21K4002001', 'k4001002', 9, 4, 1, GETDATE(), 999);</v>
      </c>
      <c r="AG519" s="542"/>
    </row>
    <row r="520" spans="25:33" s="622" customFormat="1">
      <c r="Y520" s="622">
        <f t="shared" si="5"/>
        <v>37</v>
      </c>
      <c r="Z520" s="622" t="str">
        <f t="shared" si="4"/>
        <v>INSERT INTO UPK_IKOU.main_masters.mm_gamen_operation (project_code, program_code, authority_id, operation_id, permission, created_date, created_tantou_id) VALUES ('21K4002001', 'k4001003', 0, 1, 1, GETDATE(), 999);</v>
      </c>
      <c r="AG520" s="542"/>
    </row>
    <row r="521" spans="25:33" s="622" customFormat="1">
      <c r="Y521" s="622">
        <f t="shared" si="5"/>
        <v>38</v>
      </c>
      <c r="Z521" s="622" t="str">
        <f t="shared" si="4"/>
        <v>INSERT INTO UPK_IKOU.main_masters.mm_gamen_operation (project_code, program_code, authority_id, operation_id, permission, created_date, created_tantou_id) VALUES ('21K4002001', 'k4001003', 0, 2, 1, GETDATE(), 999);</v>
      </c>
      <c r="AG521" s="542"/>
    </row>
    <row r="522" spans="25:33" s="622" customFormat="1">
      <c r="Y522" s="622">
        <f t="shared" si="5"/>
        <v>39</v>
      </c>
      <c r="Z522" s="622" t="str">
        <f t="shared" si="4"/>
        <v>INSERT INTO UPK_IKOU.main_masters.mm_gamen_operation (project_code, program_code, authority_id, operation_id, permission, created_date, created_tantou_id) VALUES ('21K4002001', 'k4001003', 0, 3, 0, GETDATE(), 999);</v>
      </c>
      <c r="AG522" s="542"/>
    </row>
    <row r="523" spans="25:33" s="622" customFormat="1">
      <c r="Y523" s="622">
        <f t="shared" si="5"/>
        <v>40</v>
      </c>
      <c r="Z523" s="622" t="str">
        <f t="shared" si="4"/>
        <v>INSERT INTO UPK_IKOU.main_masters.mm_gamen_operation (project_code, program_code, authority_id, operation_id, permission, created_date, created_tantou_id) VALUES ('21K4002001', 'k4001003', 0, 4, 1, GETDATE(), 999);</v>
      </c>
      <c r="AG523" s="542"/>
    </row>
    <row r="524" spans="25:33" s="622" customFormat="1">
      <c r="Y524" s="622">
        <f t="shared" si="5"/>
        <v>41</v>
      </c>
      <c r="Z524" s="622" t="str">
        <f t="shared" si="4"/>
        <v>INSERT INTO UPK_IKOU.main_masters.mm_gamen_operation (project_code, program_code, authority_id, operation_id, permission, created_date, created_tantou_id) VALUES ('21K4002001', 'k4001003', 8, 1, 0, GETDATE(), 999);</v>
      </c>
      <c r="AG524" s="542"/>
    </row>
    <row r="525" spans="25:33" s="622" customFormat="1">
      <c r="Y525" s="622">
        <f t="shared" si="5"/>
        <v>42</v>
      </c>
      <c r="Z525" s="622" t="str">
        <f t="shared" si="4"/>
        <v>INSERT INTO UPK_IKOU.main_masters.mm_gamen_operation (project_code, program_code, authority_id, operation_id, permission, created_date, created_tantou_id) VALUES ('21K4002001', 'k4001003', 8, 2, 0, GETDATE(), 999);</v>
      </c>
      <c r="AG525" s="542"/>
    </row>
    <row r="526" spans="25:33" s="622" customFormat="1">
      <c r="Y526" s="622">
        <f t="shared" si="5"/>
        <v>43</v>
      </c>
      <c r="Z526" s="622" t="str">
        <f t="shared" si="4"/>
        <v>INSERT INTO UPK_IKOU.main_masters.mm_gamen_operation (project_code, program_code, authority_id, operation_id, permission, created_date, created_tantou_id) VALUES ('21K4002001', 'k4001003', 8, 3, 0, GETDATE(), 999);</v>
      </c>
      <c r="AG526" s="542"/>
    </row>
    <row r="527" spans="25:33" s="622" customFormat="1">
      <c r="Y527" s="622">
        <f t="shared" si="5"/>
        <v>44</v>
      </c>
      <c r="Z527" s="622" t="str">
        <f t="shared" si="4"/>
        <v>INSERT INTO UPK_IKOU.main_masters.mm_gamen_operation (project_code, program_code, authority_id, operation_id, permission, created_date, created_tantou_id) VALUES ('21K4002001', 'k4001003', 8, 4, 1, GETDATE(), 999);</v>
      </c>
      <c r="AG527" s="542"/>
    </row>
    <row r="528" spans="25:33" s="622" customFormat="1">
      <c r="Y528" s="622">
        <f t="shared" si="5"/>
        <v>45</v>
      </c>
      <c r="Z528" s="622" t="str">
        <f t="shared" si="4"/>
        <v>INSERT INTO UPK_IKOU.main_masters.mm_gamen_operation (project_code, program_code, authority_id, operation_id, permission, created_date, created_tantou_id) VALUES ('21K4002001', 'k4001003', 9, 1, 1, GETDATE(), 999);</v>
      </c>
      <c r="AG528" s="542"/>
    </row>
    <row r="529" spans="25:33" s="622" customFormat="1">
      <c r="Y529" s="622">
        <f t="shared" si="5"/>
        <v>46</v>
      </c>
      <c r="Z529" s="622" t="str">
        <f t="shared" si="4"/>
        <v>INSERT INTO UPK_IKOU.main_masters.mm_gamen_operation (project_code, program_code, authority_id, operation_id, permission, created_date, created_tantou_id) VALUES ('21K4002001', 'k4001003', 9, 2, 1, GETDATE(), 999);</v>
      </c>
      <c r="AG529" s="542"/>
    </row>
    <row r="530" spans="25:33" s="622" customFormat="1">
      <c r="Y530" s="622">
        <f t="shared" si="5"/>
        <v>47</v>
      </c>
      <c r="Z530" s="622" t="str">
        <f t="shared" si="4"/>
        <v>INSERT INTO UPK_IKOU.main_masters.mm_gamen_operation (project_code, program_code, authority_id, operation_id, permission, created_date, created_tantou_id) VALUES ('21K4002001', 'k4001003', 9, 3, 1, GETDATE(), 999);</v>
      </c>
      <c r="AG530" s="542"/>
    </row>
    <row r="531" spans="25:33" s="622" customFormat="1">
      <c r="Y531" s="622">
        <f t="shared" si="5"/>
        <v>48</v>
      </c>
      <c r="Z531" s="622" t="str">
        <f t="shared" si="4"/>
        <v>INSERT INTO UPK_IKOU.main_masters.mm_gamen_operation (project_code, program_code, authority_id, operation_id, permission, created_date, created_tantou_id) VALUES ('21K4002001', 'k4001003', 9, 4, 1, GETDATE(), 999);</v>
      </c>
      <c r="AG531" s="542"/>
    </row>
    <row r="532" spans="25:33" s="622" customFormat="1">
      <c r="Y532" s="622">
        <f t="shared" si="5"/>
        <v>49</v>
      </c>
      <c r="Z532" s="622" t="str">
        <f t="shared" si="4"/>
        <v>INSERT INTO UPK_IKOU.main_masters.mm_gamen_operation (project_code, program_code, authority_id, operation_id, permission, created_date, created_tantou_id) VALUES ('21K4002001', 'k4001004', 0, 1, 1, GETDATE(), 999);</v>
      </c>
      <c r="AG532" s="542"/>
    </row>
    <row r="533" spans="25:33" s="622" customFormat="1">
      <c r="Y533" s="622">
        <f t="shared" si="5"/>
        <v>50</v>
      </c>
      <c r="Z533" s="622" t="str">
        <f t="shared" si="4"/>
        <v>INSERT INTO UPK_IKOU.main_masters.mm_gamen_operation (project_code, program_code, authority_id, operation_id, permission, created_date, created_tantou_id) VALUES ('21K4002001', 'k4001004', 0, 2, 1, GETDATE(), 999);</v>
      </c>
      <c r="AG533" s="542"/>
    </row>
    <row r="534" spans="25:33" s="622" customFormat="1">
      <c r="Y534" s="622">
        <f t="shared" si="5"/>
        <v>51</v>
      </c>
      <c r="Z534" s="622" t="str">
        <f t="shared" si="4"/>
        <v>INSERT INTO UPK_IKOU.main_masters.mm_gamen_operation (project_code, program_code, authority_id, operation_id, permission, created_date, created_tantou_id) VALUES ('21K4002001', 'k4001004', 0, 3, 0, GETDATE(), 999);</v>
      </c>
      <c r="AG534" s="542"/>
    </row>
    <row r="535" spans="25:33" s="622" customFormat="1">
      <c r="Y535" s="622">
        <f t="shared" si="5"/>
        <v>52</v>
      </c>
      <c r="Z535" s="622" t="str">
        <f t="shared" si="4"/>
        <v>INSERT INTO UPK_IKOU.main_masters.mm_gamen_operation (project_code, program_code, authority_id, operation_id, permission, created_date, created_tantou_id) VALUES ('21K4002001', 'k4001004', 0, 4, 1, GETDATE(), 999);</v>
      </c>
      <c r="AG535" s="542"/>
    </row>
    <row r="536" spans="25:33" s="622" customFormat="1">
      <c r="Y536" s="622">
        <f t="shared" si="5"/>
        <v>53</v>
      </c>
      <c r="Z536" s="622" t="str">
        <f t="shared" si="4"/>
        <v>INSERT INTO UPK_IKOU.main_masters.mm_gamen_operation (project_code, program_code, authority_id, operation_id, permission, created_date, created_tantou_id) VALUES ('21K4002001', 'k4001004', 8, 1, 0, GETDATE(), 999);</v>
      </c>
      <c r="AG536" s="542"/>
    </row>
    <row r="537" spans="25:33" s="622" customFormat="1">
      <c r="Y537" s="622">
        <f t="shared" si="5"/>
        <v>54</v>
      </c>
      <c r="Z537" s="622" t="str">
        <f t="shared" si="4"/>
        <v>INSERT INTO UPK_IKOU.main_masters.mm_gamen_operation (project_code, program_code, authority_id, operation_id, permission, created_date, created_tantou_id) VALUES ('21K4002001', 'k4001004', 8, 2, 0, GETDATE(), 999);</v>
      </c>
      <c r="AG537" s="542"/>
    </row>
    <row r="538" spans="25:33" s="622" customFormat="1">
      <c r="Y538" s="622">
        <f t="shared" si="5"/>
        <v>55</v>
      </c>
      <c r="Z538" s="622" t="str">
        <f t="shared" si="4"/>
        <v>INSERT INTO UPK_IKOU.main_masters.mm_gamen_operation (project_code, program_code, authority_id, operation_id, permission, created_date, created_tantou_id) VALUES ('21K4002001', 'k4001004', 8, 3, 0, GETDATE(), 999);</v>
      </c>
      <c r="AG538" s="542"/>
    </row>
    <row r="539" spans="25:33" s="622" customFormat="1">
      <c r="Y539" s="622">
        <f t="shared" si="5"/>
        <v>56</v>
      </c>
      <c r="Z539" s="622" t="str">
        <f t="shared" si="4"/>
        <v>INSERT INTO UPK_IKOU.main_masters.mm_gamen_operation (project_code, program_code, authority_id, operation_id, permission, created_date, created_tantou_id) VALUES ('21K4002001', 'k4001004', 8, 4, 1, GETDATE(), 999);</v>
      </c>
      <c r="AG539" s="542"/>
    </row>
    <row r="540" spans="25:33" s="622" customFormat="1">
      <c r="Y540" s="622">
        <f t="shared" si="5"/>
        <v>57</v>
      </c>
      <c r="Z540" s="622" t="str">
        <f t="shared" si="4"/>
        <v>INSERT INTO UPK_IKOU.main_masters.mm_gamen_operation (project_code, program_code, authority_id, operation_id, permission, created_date, created_tantou_id) VALUES ('21K4002001', 'k4001004', 9, 1, 1, GETDATE(), 999);</v>
      </c>
      <c r="AG540" s="542"/>
    </row>
    <row r="541" spans="25:33" s="622" customFormat="1">
      <c r="Y541" s="622">
        <f t="shared" si="5"/>
        <v>58</v>
      </c>
      <c r="Z541" s="622" t="str">
        <f t="shared" si="4"/>
        <v>INSERT INTO UPK_IKOU.main_masters.mm_gamen_operation (project_code, program_code, authority_id, operation_id, permission, created_date, created_tantou_id) VALUES ('21K4002001', 'k4001004', 9, 2, 1, GETDATE(), 999);</v>
      </c>
      <c r="AG541" s="542"/>
    </row>
    <row r="542" spans="25:33" s="622" customFormat="1">
      <c r="Y542" s="622">
        <f t="shared" si="5"/>
        <v>59</v>
      </c>
      <c r="Z542" s="622" t="str">
        <f t="shared" si="4"/>
        <v>INSERT INTO UPK_IKOU.main_masters.mm_gamen_operation (project_code, program_code, authority_id, operation_id, permission, created_date, created_tantou_id) VALUES ('21K4002001', 'k4001004', 9, 3, 1, GETDATE(), 999);</v>
      </c>
      <c r="AG542" s="542"/>
    </row>
    <row r="543" spans="25:33" s="622" customFormat="1">
      <c r="Y543" s="622">
        <f t="shared" si="5"/>
        <v>60</v>
      </c>
      <c r="Z543" s="622" t="str">
        <f t="shared" si="4"/>
        <v>INSERT INTO UPK_IKOU.main_masters.mm_gamen_operation (project_code, program_code, authority_id, operation_id, permission, created_date, created_tantou_id) VALUES ('21K4002001', 'k4001004', 9, 4, 1, GETDATE(), 999);</v>
      </c>
      <c r="AG543" s="542"/>
    </row>
    <row r="544" spans="25:33" s="622" customFormat="1">
      <c r="Y544" s="622">
        <f t="shared" ref="Y544:Y555" si="6">Y543+1</f>
        <v>61</v>
      </c>
      <c r="Z544" s="622" t="str">
        <f t="shared" si="4"/>
        <v>INSERT INTO UPK_IKOU.main_masters.mm_gamen_operation (project_code, program_code, authority_id, operation_id, permission, created_date, created_tantou_id) VALUES ('21K4002001', 'k4002001', 0, 1, 1, GETDATE(), 999);</v>
      </c>
      <c r="AG544" s="542"/>
    </row>
    <row r="545" spans="2:34" s="622" customFormat="1">
      <c r="Y545" s="622">
        <f t="shared" si="6"/>
        <v>62</v>
      </c>
      <c r="Z545" s="622" t="str">
        <f t="shared" si="4"/>
        <v>INSERT INTO UPK_IKOU.main_masters.mm_gamen_operation (project_code, program_code, authority_id, operation_id, permission, created_date, created_tantou_id) VALUES ('21K4002001', 'k4002001', 0, 2, 1, GETDATE(), 999);</v>
      </c>
      <c r="AG545" s="542"/>
    </row>
    <row r="546" spans="2:34" s="622" customFormat="1">
      <c r="Y546" s="622">
        <f t="shared" si="6"/>
        <v>63</v>
      </c>
      <c r="Z546" s="622" t="str">
        <f t="shared" si="4"/>
        <v>INSERT INTO UPK_IKOU.main_masters.mm_gamen_operation (project_code, program_code, authority_id, operation_id, permission, created_date, created_tantou_id) VALUES ('21K4002001', 'k4002001', 0, 3, 0, GETDATE(), 999);</v>
      </c>
      <c r="AG546" s="542"/>
    </row>
    <row r="547" spans="2:34" s="622" customFormat="1">
      <c r="Y547" s="622">
        <f t="shared" si="6"/>
        <v>64</v>
      </c>
      <c r="Z547" s="622" t="str">
        <f t="shared" si="4"/>
        <v>INSERT INTO UPK_IKOU.main_masters.mm_gamen_operation (project_code, program_code, authority_id, operation_id, permission, created_date, created_tantou_id) VALUES ('21K4002001', 'k4002001', 0, 4, 1, GETDATE(), 999);</v>
      </c>
      <c r="AG547" s="542"/>
    </row>
    <row r="548" spans="2:34" s="622" customFormat="1">
      <c r="Y548" s="622">
        <f t="shared" si="6"/>
        <v>65</v>
      </c>
      <c r="Z548" s="622" t="str">
        <f t="shared" ref="Z548:Z555" si="7">Y$483&amp;"'"&amp;$Z474&amp;"', '"&amp;$AA474&amp;"', "&amp;$AB474&amp;", "&amp;$AC474&amp;", "&amp;$AD474&amp;", GETDATE(), 999);"</f>
        <v>INSERT INTO UPK_IKOU.main_masters.mm_gamen_operation (project_code, program_code, authority_id, operation_id, permission, created_date, created_tantou_id) VALUES ('21K4002001', 'k4002001', 8, 1, 0, GETDATE(), 999);</v>
      </c>
      <c r="AG548" s="542"/>
    </row>
    <row r="549" spans="2:34" s="622" customFormat="1">
      <c r="Y549" s="622">
        <f t="shared" si="6"/>
        <v>66</v>
      </c>
      <c r="Z549" s="622" t="str">
        <f t="shared" si="7"/>
        <v>INSERT INTO UPK_IKOU.main_masters.mm_gamen_operation (project_code, program_code, authority_id, operation_id, permission, created_date, created_tantou_id) VALUES ('21K4002001', 'k4002001', 8, 2, 0, GETDATE(), 999);</v>
      </c>
      <c r="AG549" s="542"/>
    </row>
    <row r="550" spans="2:34" s="622" customFormat="1">
      <c r="Y550" s="622">
        <f t="shared" si="6"/>
        <v>67</v>
      </c>
      <c r="Z550" s="622" t="str">
        <f t="shared" si="7"/>
        <v>INSERT INTO UPK_IKOU.main_masters.mm_gamen_operation (project_code, program_code, authority_id, operation_id, permission, created_date, created_tantou_id) VALUES ('21K4002001', 'k4002001', 8, 3, 0, GETDATE(), 999);</v>
      </c>
      <c r="AG550" s="542"/>
    </row>
    <row r="551" spans="2:34" s="622" customFormat="1">
      <c r="Y551" s="622">
        <f t="shared" si="6"/>
        <v>68</v>
      </c>
      <c r="Z551" s="622" t="str">
        <f t="shared" si="7"/>
        <v>INSERT INTO UPK_IKOU.main_masters.mm_gamen_operation (project_code, program_code, authority_id, operation_id, permission, created_date, created_tantou_id) VALUES ('21K4002001', 'k4002001', 8, 4, 1, GETDATE(), 999);</v>
      </c>
      <c r="AG551" s="542"/>
    </row>
    <row r="552" spans="2:34" s="622" customFormat="1">
      <c r="Y552" s="622">
        <f t="shared" si="6"/>
        <v>69</v>
      </c>
      <c r="Z552" s="622" t="str">
        <f t="shared" si="7"/>
        <v>INSERT INTO UPK_IKOU.main_masters.mm_gamen_operation (project_code, program_code, authority_id, operation_id, permission, created_date, created_tantou_id) VALUES ('21K4002001', 'k4002001', 9, 1, 1, GETDATE(), 999);</v>
      </c>
      <c r="AG552" s="542"/>
    </row>
    <row r="553" spans="2:34" s="622" customFormat="1">
      <c r="Y553" s="622">
        <f t="shared" si="6"/>
        <v>70</v>
      </c>
      <c r="Z553" s="622" t="str">
        <f t="shared" si="7"/>
        <v>INSERT INTO UPK_IKOU.main_masters.mm_gamen_operation (project_code, program_code, authority_id, operation_id, permission, created_date, created_tantou_id) VALUES ('21K4002001', 'k4002001', 9, 2, 1, GETDATE(), 999);</v>
      </c>
      <c r="AG553" s="542"/>
    </row>
    <row r="554" spans="2:34" s="622" customFormat="1">
      <c r="Y554" s="622">
        <f t="shared" si="6"/>
        <v>71</v>
      </c>
      <c r="Z554" s="622" t="str">
        <f t="shared" si="7"/>
        <v>INSERT INTO UPK_IKOU.main_masters.mm_gamen_operation (project_code, program_code, authority_id, operation_id, permission, created_date, created_tantou_id) VALUES ('21K4002001', 'k4002001', 9, 3, 1, GETDATE(), 999);</v>
      </c>
      <c r="AG554" s="542"/>
    </row>
    <row r="555" spans="2:34" s="622" customFormat="1">
      <c r="Y555" s="622">
        <f t="shared" si="6"/>
        <v>72</v>
      </c>
      <c r="Z555" s="622" t="str">
        <f t="shared" si="7"/>
        <v>INSERT INTO UPK_IKOU.main_masters.mm_gamen_operation (project_code, program_code, authority_id, operation_id, permission, created_date, created_tantou_id) VALUES ('21K4002001', 'k4002001', 9, 4, 1, GETDATE(), 999);</v>
      </c>
      <c r="AG555" s="542"/>
    </row>
    <row r="556" spans="2:34" s="622" customFormat="1">
      <c r="B556" s="622" t="s">
        <v>10178</v>
      </c>
      <c r="G556" s="622" t="s">
        <v>10176</v>
      </c>
      <c r="Z556" s="622" t="s">
        <v>10179</v>
      </c>
      <c r="AB556" s="622" t="s">
        <v>10180</v>
      </c>
      <c r="AG556" s="542"/>
    </row>
    <row r="557" spans="2:34">
      <c r="B557" t="s">
        <v>10175</v>
      </c>
      <c r="G557" t="s">
        <v>10176</v>
      </c>
    </row>
    <row r="558" spans="2:34">
      <c r="Z558" s="622" t="s">
        <v>9338</v>
      </c>
      <c r="AB558" s="622" t="s">
        <v>9339</v>
      </c>
      <c r="AD558" s="622" t="s">
        <v>9340</v>
      </c>
      <c r="AH558" t="s">
        <v>10177</v>
      </c>
    </row>
    <row r="559" spans="2:34">
      <c r="Z559" s="622" t="s">
        <v>9346</v>
      </c>
      <c r="AB559" s="622" t="s">
        <v>9348</v>
      </c>
      <c r="AD559" s="622" t="s">
        <v>9350</v>
      </c>
    </row>
    <row r="560" spans="2:34">
      <c r="Z560" s="622" t="s">
        <v>9346</v>
      </c>
      <c r="AB560" s="622" t="s">
        <v>9354</v>
      </c>
      <c r="AD560" s="622" t="s">
        <v>9355</v>
      </c>
    </row>
    <row r="561" spans="2:38">
      <c r="Z561" s="622" t="s">
        <v>9346</v>
      </c>
      <c r="AB561" s="622" t="s">
        <v>9373</v>
      </c>
      <c r="AD561" s="622" t="s">
        <v>9372</v>
      </c>
    </row>
    <row r="562" spans="2:38">
      <c r="Z562" s="622" t="s">
        <v>9346</v>
      </c>
      <c r="AB562" s="622" t="s">
        <v>9471</v>
      </c>
      <c r="AD562" s="622" t="s">
        <v>9472</v>
      </c>
    </row>
    <row r="563" spans="2:38">
      <c r="Z563" s="622" t="s">
        <v>9346</v>
      </c>
      <c r="AB563" s="622" t="s">
        <v>9492</v>
      </c>
      <c r="AD563" s="622" t="s">
        <v>9491</v>
      </c>
    </row>
    <row r="564" spans="2:38">
      <c r="Z564" s="622" t="s">
        <v>9346</v>
      </c>
      <c r="AB564" s="622" t="s">
        <v>9614</v>
      </c>
      <c r="AD564" s="622" t="s">
        <v>9616</v>
      </c>
    </row>
    <row r="565" spans="2:38">
      <c r="B565" s="622" t="s">
        <v>10181</v>
      </c>
      <c r="H565" s="622" t="str">
        <f>$H$1&amp;".main_masters.system_information"</f>
        <v>UPK_IKOU.main_masters.system_information</v>
      </c>
      <c r="Z565" s="622"/>
      <c r="AA565" s="622"/>
      <c r="AB565" s="622"/>
      <c r="AC565" s="622"/>
      <c r="AD565" s="622"/>
      <c r="AE565" s="622"/>
      <c r="AF565" s="622"/>
      <c r="AG565" s="622"/>
      <c r="AH565" s="622"/>
      <c r="AI565" s="622"/>
      <c r="AJ565" s="622"/>
      <c r="AK565" s="622"/>
      <c r="AL565" s="622"/>
    </row>
    <row r="566" spans="2:38">
      <c r="Z566" s="622" t="s">
        <v>9329</v>
      </c>
      <c r="AA566" s="622" t="s">
        <v>9330</v>
      </c>
      <c r="AB566" s="622" t="s">
        <v>9610</v>
      </c>
      <c r="AC566" s="622" t="s">
        <v>9611</v>
      </c>
      <c r="AD566" s="622" t="s">
        <v>93</v>
      </c>
      <c r="AE566" s="622" t="s">
        <v>92</v>
      </c>
      <c r="AF566" s="622" t="s">
        <v>52</v>
      </c>
      <c r="AG566" s="622" t="s">
        <v>53</v>
      </c>
      <c r="AH566" s="622" t="s">
        <v>54</v>
      </c>
      <c r="AI566" s="622" t="s">
        <v>55</v>
      </c>
    </row>
    <row r="567" spans="2:38">
      <c r="S567" s="624" t="s">
        <v>10182</v>
      </c>
      <c r="Z567" s="622" t="s">
        <v>9347</v>
      </c>
      <c r="AA567" s="622" t="s">
        <v>9615</v>
      </c>
      <c r="AB567" s="622" t="s">
        <v>10192</v>
      </c>
      <c r="AC567" s="622" t="s">
        <v>9618</v>
      </c>
      <c r="AD567" s="622"/>
      <c r="AE567" s="622"/>
      <c r="AF567" s="542"/>
      <c r="AG567" s="622"/>
      <c r="AH567" s="622"/>
      <c r="AI567" s="622"/>
    </row>
    <row r="568" spans="2:38">
      <c r="Z568" s="622" t="s">
        <v>9346</v>
      </c>
      <c r="AA568" s="622" t="s">
        <v>9781</v>
      </c>
      <c r="AB568" s="622" t="s">
        <v>9782</v>
      </c>
      <c r="AC568" s="622" t="s">
        <v>9783</v>
      </c>
      <c r="AD568" s="622"/>
      <c r="AE568" s="622"/>
      <c r="AF568" s="622"/>
      <c r="AG568" s="622"/>
      <c r="AH568" s="622"/>
      <c r="AI568" s="622"/>
    </row>
    <row r="569" spans="2:38">
      <c r="Z569" s="622" t="s">
        <v>9346</v>
      </c>
      <c r="AA569" s="622" t="s">
        <v>9781</v>
      </c>
      <c r="AB569" s="622" t="s">
        <v>9784</v>
      </c>
      <c r="AC569" s="622" t="s">
        <v>9785</v>
      </c>
      <c r="AD569" s="622"/>
      <c r="AE569" s="622"/>
      <c r="AF569" s="622"/>
      <c r="AG569" s="622"/>
      <c r="AH569" s="622"/>
      <c r="AI569" s="622"/>
    </row>
    <row r="570" spans="2:38" s="622" customFormat="1"/>
    <row r="571" spans="2:38">
      <c r="S571" s="625" t="s">
        <v>10183</v>
      </c>
      <c r="Z571" s="622" t="s">
        <v>9329</v>
      </c>
      <c r="AA571" s="622" t="s">
        <v>9330</v>
      </c>
      <c r="AB571" s="622" t="s">
        <v>9610</v>
      </c>
      <c r="AC571" s="622" t="s">
        <v>9611</v>
      </c>
      <c r="AD571" s="622" t="s">
        <v>93</v>
      </c>
      <c r="AE571" s="622" t="s">
        <v>92</v>
      </c>
      <c r="AF571" s="622" t="s">
        <v>52</v>
      </c>
      <c r="AG571" s="622" t="s">
        <v>53</v>
      </c>
      <c r="AH571" s="622" t="s">
        <v>54</v>
      </c>
      <c r="AI571" s="622" t="s">
        <v>55</v>
      </c>
    </row>
    <row r="572" spans="2:38">
      <c r="Z572" s="622" t="s">
        <v>9347</v>
      </c>
      <c r="AA572" s="622" t="s">
        <v>9615</v>
      </c>
      <c r="AB572" s="622" t="s">
        <v>10192</v>
      </c>
      <c r="AC572" s="622" t="s">
        <v>10184</v>
      </c>
      <c r="AD572" s="622"/>
      <c r="AE572" s="622"/>
      <c r="AF572" s="542"/>
      <c r="AG572" s="622"/>
      <c r="AH572" s="622"/>
      <c r="AI572" s="622"/>
    </row>
    <row r="573" spans="2:38">
      <c r="Z573" s="622" t="s">
        <v>9346</v>
      </c>
      <c r="AA573" s="622" t="s">
        <v>9781</v>
      </c>
      <c r="AB573" s="622" t="s">
        <v>9782</v>
      </c>
      <c r="AC573" s="622" t="s">
        <v>10185</v>
      </c>
      <c r="AD573" s="622"/>
      <c r="AE573" s="622"/>
      <c r="AF573" s="622"/>
      <c r="AG573" s="622"/>
      <c r="AH573" s="622"/>
      <c r="AI573" s="622"/>
    </row>
    <row r="574" spans="2:38">
      <c r="Z574" s="622" t="s">
        <v>9346</v>
      </c>
      <c r="AA574" s="622" t="s">
        <v>9781</v>
      </c>
      <c r="AB574" s="622" t="s">
        <v>9784</v>
      </c>
      <c r="AC574" s="622" t="s">
        <v>10186</v>
      </c>
      <c r="AD574" s="622"/>
      <c r="AE574" s="622"/>
      <c r="AF574" s="622"/>
      <c r="AG574" s="622"/>
      <c r="AH574" s="622"/>
      <c r="AI574" s="622"/>
    </row>
    <row r="576" spans="2:38">
      <c r="Y576" s="622" t="str">
        <f>"INSERT INTO "&amp;$H$565&amp;" ("&amp;Z566&amp;", "&amp;AA566&amp;", "&amp;AB566&amp;", "&amp;AC566&amp;", "&amp;AF566&amp;", "&amp;AG566&amp;") VALUES("</f>
        <v>INSERT INTO UPK_IKOU.main_masters.system_information (project_code, program_code, settei_name, settei_information, created_date, created_tantou_id) VALUES(</v>
      </c>
    </row>
    <row r="577" spans="2:36">
      <c r="S577" s="624" t="s">
        <v>10182</v>
      </c>
      <c r="Y577" s="622"/>
      <c r="Z577" s="622" t="str">
        <f>Y576&amp;"'"&amp;Z567&amp;"', '"&amp;AA567&amp;"', '"&amp;AB567&amp;"', '"&amp;AC567&amp;"', GETDATE(), 999);"</f>
        <v>INSERT INTO UPK_IKOU.main_masters.system_information (project_code, program_code, settei_name, settei_information, created_date, created_tantou_id) VALUES('21K4002001', 'k4003001  ', '生産台数推移フォルダ', '\\upk-dtss\upkroot\K20_生産課\公開参照\生産台数推移', GETDATE(), 999);</v>
      </c>
    </row>
    <row r="578" spans="2:36">
      <c r="Y578" s="622"/>
      <c r="Z578" s="622" t="str">
        <f>Z577&amp;"'"&amp;Z568&amp;"', '"&amp;AA568&amp;"', '"&amp;AB568&amp;"', '"&amp;AC568&amp;"', GETDATE(), 999);"</f>
        <v>INSERT INTO UPK_IKOU.main_masters.system_information (project_code, program_code, settei_name, settei_information, created_date, created_tantou_id) VALUES('21K4002001', 'k4003001  ', '生産台数推移フォルダ', '\\upk-dtss\upkroot\K20_生産課\公開参照\生産台数推移', GETDATE(), 999);'21K4002001', 'k4003001', '大日程フォルダ1', '\\upk-dtss\upkroot\K60_圧造課\部署書込\圧造課共有\00. 個人用\鐘ヶ江\大日程\', GETDATE(), 999);</v>
      </c>
    </row>
    <row r="579" spans="2:36">
      <c r="Y579" s="622"/>
      <c r="Z579" s="622" t="str">
        <f>Z578&amp;"'"&amp;Z569&amp;"', '"&amp;AA569&amp;"', '"&amp;AB569&amp;"', '"&amp;AC569&amp;"', GETDATE(), 999);"</f>
        <v>INSERT INTO UPK_IKOU.main_masters.system_information (project_code, program_code, settei_name, settei_information, created_date, created_tantou_id) VALUES('21K4002001', 'k4003001  ', '生産台数推移フォルダ', '\\upk-dtss\upkroot\K20_生産課\公開参照\生産台数推移', GETDATE(), 999);'21K4002001', 'k4003001', '大日程フォルダ1', '\\upk-dtss\upkroot\K60_圧造課\部署書込\圧造課共有\00. 個人用\鐘ヶ江\大日程\', GETDATE(), 999);'21K4002001', 'k4003001', '大日程フォルダ2', '\\upk-dtss\upkroot\K60_圧造課\部署書込\圧造課共有\00. 個人用\鐘ヶ江\大日程(鐘）', GETDATE(), 999);</v>
      </c>
    </row>
    <row r="580" spans="2:36">
      <c r="Y580" s="622"/>
    </row>
    <row r="581" spans="2:36">
      <c r="S581" s="625" t="s">
        <v>10183</v>
      </c>
      <c r="Z581" s="622" t="str">
        <f>Y$576&amp;"'"&amp;Z572&amp;"', '"&amp;AA572&amp;"', '"&amp;AB572&amp;"', '"&amp;AC572&amp;"', GETDATE(), 999);"</f>
        <v>INSERT INTO UPK_IKOU.main_masters.system_information (project_code, program_code, settei_name, settei_information, created_date, created_tantou_id) VALUES('21K4002001', 'k4003001  ', '生産台数推移フォルダ', '\\upk-dtss\upkroot\IFS_電算室\部署書込\采野　業務\94 本番移行テスト環境\生産台数推移', GETDATE(), 999);</v>
      </c>
    </row>
    <row r="582" spans="2:36">
      <c r="Z582" s="622" t="str">
        <f>Y$576&amp;"'"&amp;Z573&amp;"', '"&amp;AA573&amp;"', '"&amp;AB573&amp;"', '"&amp;AC573&amp;"', GETDATE(), 999);"</f>
        <v>INSERT INTO UPK_IKOU.main_masters.system_information (project_code, program_code, settei_name, settei_information, created_date, created_tantou_id) VALUES('21K4002001', 'k4003001', '大日程フォルダ1', '\\upk-dtss\upkroot\IFS_電算室\部署書込\采野　業務\94 本番移行テスト環境\大日程', GETDATE(), 999);</v>
      </c>
    </row>
    <row r="583" spans="2:36">
      <c r="Z583" s="622" t="str">
        <f>Y$576&amp;"'"&amp;Z574&amp;"', '"&amp;AA574&amp;"', '"&amp;AB574&amp;"', '"&amp;AC574&amp;"', GETDATE(), 999);"</f>
        <v>INSERT INTO UPK_IKOU.main_masters.system_information (project_code, program_code, settei_name, settei_information, created_date, created_tantou_id) VALUES('21K4002001', 'k4003001', '大日程フォルダ2', '\\upk-dtss\upkroot\IFS_電算室\部署書込\采野　業務\94 本番移行テスト環境\大日程(鐘）', GETDATE(), 999);</v>
      </c>
    </row>
    <row r="584" spans="2:36">
      <c r="B584" t="s">
        <v>10189</v>
      </c>
      <c r="H584" s="622" t="str">
        <f>$H$1&amp;".main_masters.mm_authority"</f>
        <v>UPK_IKOU.main_masters.mm_authority</v>
      </c>
    </row>
    <row r="585" spans="2:36">
      <c r="Z585" t="s">
        <v>9329</v>
      </c>
      <c r="AA585" t="s">
        <v>10187</v>
      </c>
      <c r="AB585" t="s">
        <v>10188</v>
      </c>
      <c r="AC585" t="s">
        <v>93</v>
      </c>
      <c r="AD585" t="s">
        <v>92</v>
      </c>
      <c r="AE585" t="s">
        <v>52</v>
      </c>
      <c r="AF585" t="s">
        <v>53</v>
      </c>
      <c r="AG585" t="s">
        <v>54</v>
      </c>
      <c r="AH585" t="s">
        <v>55</v>
      </c>
    </row>
    <row r="586" spans="2:36">
      <c r="Y586">
        <v>1</v>
      </c>
      <c r="Z586" t="s">
        <v>9346</v>
      </c>
      <c r="AA586">
        <v>429</v>
      </c>
      <c r="AB586">
        <v>9</v>
      </c>
      <c r="AC586" t="s">
        <v>9334</v>
      </c>
      <c r="AD586" t="s">
        <v>9334</v>
      </c>
      <c r="AE586" s="542" t="s">
        <v>10190</v>
      </c>
      <c r="AF586">
        <v>429</v>
      </c>
      <c r="AG586" t="s">
        <v>9334</v>
      </c>
      <c r="AH586" t="s">
        <v>9334</v>
      </c>
      <c r="AJ586" t="s">
        <v>10191</v>
      </c>
    </row>
    <row r="587" spans="2:36">
      <c r="Y587">
        <f>Y586+1</f>
        <v>2</v>
      </c>
    </row>
    <row r="589" spans="2:36">
      <c r="Y589" s="622" t="str">
        <f>"INSERT INTO "&amp;$H$584&amp;" ("&amp;Z585&amp;", "&amp;AA585&amp;", "&amp;AB585&amp;", "&amp;AE585&amp;", "&amp;AF585&amp;") VALUES("</f>
        <v>INSERT INTO UPK_IKOU.main_masters.mm_authority (project_code, tantou_id, authority, created_date, created_tantou_id) VALUES(</v>
      </c>
    </row>
    <row r="590" spans="2:36">
      <c r="Y590" s="622">
        <v>1</v>
      </c>
      <c r="Z590" s="622" t="str">
        <f>Y$589&amp;"'"&amp;Z586&amp;"', "&amp;AA586&amp;", "&amp;AB586&amp;", GETDATE(), 999);"</f>
        <v>INSERT INTO UPK_IKOU.main_masters.mm_authority (project_code, tantou_id, authority, created_date, created_tantou_id) VALUES('21K4002001', 429, 9, GETDATE(), 999);</v>
      </c>
    </row>
    <row r="591" spans="2:36">
      <c r="B591" t="s">
        <v>10194</v>
      </c>
      <c r="H591" t="str">
        <f>$H$1&amp;".main_masters.mm_buhin_no"</f>
        <v>UPK_IKOU.main_masters.mm_buhin_no</v>
      </c>
    </row>
    <row r="592" spans="2:36">
      <c r="C592" s="315" t="s">
        <v>13219</v>
      </c>
      <c r="D592" s="315" t="s">
        <v>13220</v>
      </c>
      <c r="Z592" s="623">
        <v>1</v>
      </c>
      <c r="AA592" s="628" t="s">
        <v>6197</v>
      </c>
      <c r="AB592" s="628" t="s">
        <v>11490</v>
      </c>
      <c r="AC592" s="628" t="s">
        <v>8781</v>
      </c>
      <c r="AD592" s="623"/>
      <c r="AE592" s="623"/>
      <c r="AF592" s="623"/>
      <c r="AG592" s="623"/>
      <c r="AH592" s="623"/>
      <c r="AI592" s="623"/>
    </row>
    <row r="593" spans="3:39" s="623" customFormat="1">
      <c r="C593" s="315"/>
      <c r="D593" s="315" t="s">
        <v>13221</v>
      </c>
      <c r="Z593" s="623">
        <v>2</v>
      </c>
      <c r="AA593" s="628" t="s">
        <v>6198</v>
      </c>
      <c r="AB593" s="628" t="s">
        <v>11491</v>
      </c>
      <c r="AC593" s="628" t="s">
        <v>8781</v>
      </c>
    </row>
    <row r="594" spans="3:39" s="623" customFormat="1">
      <c r="C594" s="315"/>
      <c r="D594" s="315" t="s">
        <v>13222</v>
      </c>
      <c r="Z594" s="623">
        <v>3</v>
      </c>
      <c r="AA594" s="628" t="s">
        <v>6199</v>
      </c>
      <c r="AB594" s="628" t="s">
        <v>11492</v>
      </c>
      <c r="AC594" s="628" t="s">
        <v>8781</v>
      </c>
    </row>
    <row r="595" spans="3:39" s="623" customFormat="1">
      <c r="Z595" s="623">
        <v>4</v>
      </c>
      <c r="AA595" s="628" t="s">
        <v>6200</v>
      </c>
      <c r="AB595" s="628" t="s">
        <v>11493</v>
      </c>
      <c r="AC595" s="628" t="s">
        <v>8781</v>
      </c>
    </row>
    <row r="596" spans="3:39" s="623" customFormat="1">
      <c r="Z596" s="623">
        <v>5</v>
      </c>
      <c r="AA596" s="628" t="s">
        <v>6201</v>
      </c>
      <c r="AB596" s="628" t="s">
        <v>11494</v>
      </c>
      <c r="AC596" s="628" t="s">
        <v>8781</v>
      </c>
      <c r="AF596" s="180"/>
      <c r="AG596" s="180"/>
      <c r="AH596" s="180"/>
      <c r="AI596" s="180"/>
    </row>
    <row r="597" spans="3:39" s="623" customFormat="1">
      <c r="Z597" s="623">
        <v>6</v>
      </c>
      <c r="AA597" s="628" t="s">
        <v>6202</v>
      </c>
      <c r="AB597" s="628" t="s">
        <v>11495</v>
      </c>
      <c r="AC597" s="628" t="s">
        <v>8781</v>
      </c>
      <c r="AF597" s="180"/>
      <c r="AG597" s="180"/>
      <c r="AH597" s="180"/>
      <c r="AI597" s="180"/>
      <c r="AJ597" s="180"/>
      <c r="AK597" s="180"/>
      <c r="AL597" s="180"/>
      <c r="AM597" s="180"/>
    </row>
    <row r="598" spans="3:39" s="623" customFormat="1">
      <c r="Z598" s="623">
        <v>7</v>
      </c>
      <c r="AA598" s="628" t="s">
        <v>6203</v>
      </c>
      <c r="AB598" s="628" t="s">
        <v>11496</v>
      </c>
      <c r="AC598" s="628" t="s">
        <v>8781</v>
      </c>
      <c r="AJ598" s="180"/>
      <c r="AK598" s="180"/>
      <c r="AL598" s="180"/>
      <c r="AM598" s="180"/>
    </row>
    <row r="599" spans="3:39" s="623" customFormat="1">
      <c r="Z599" s="623">
        <v>8</v>
      </c>
      <c r="AA599" s="628" t="s">
        <v>6204</v>
      </c>
      <c r="AB599" s="628" t="s">
        <v>11497</v>
      </c>
      <c r="AC599" s="628" t="s">
        <v>8781</v>
      </c>
      <c r="AF599" s="180"/>
      <c r="AG599" s="180"/>
      <c r="AH599" s="180"/>
      <c r="AI599" s="180"/>
    </row>
    <row r="600" spans="3:39" s="623" customFormat="1">
      <c r="Z600" s="623">
        <v>9</v>
      </c>
      <c r="AA600" s="628" t="s">
        <v>6205</v>
      </c>
      <c r="AB600" s="628" t="s">
        <v>11498</v>
      </c>
      <c r="AC600" s="628" t="s">
        <v>8781</v>
      </c>
      <c r="AF600" s="180"/>
      <c r="AG600" s="180"/>
      <c r="AH600" s="180"/>
      <c r="AI600" s="180"/>
      <c r="AJ600" s="180"/>
      <c r="AK600" s="180"/>
      <c r="AL600" s="180"/>
      <c r="AM600" s="180"/>
    </row>
    <row r="601" spans="3:39" s="623" customFormat="1">
      <c r="Z601" s="623">
        <v>10</v>
      </c>
      <c r="AA601" s="628" t="s">
        <v>6206</v>
      </c>
      <c r="AB601" s="628" t="s">
        <v>11499</v>
      </c>
      <c r="AC601" s="628" t="s">
        <v>8781</v>
      </c>
      <c r="AJ601" s="180"/>
      <c r="AK601" s="180"/>
      <c r="AL601" s="180"/>
      <c r="AM601" s="180"/>
    </row>
    <row r="602" spans="3:39" s="623" customFormat="1">
      <c r="Z602" s="623">
        <v>11</v>
      </c>
      <c r="AA602" s="628" t="s">
        <v>6207</v>
      </c>
      <c r="AB602" s="628" t="s">
        <v>11500</v>
      </c>
      <c r="AC602" s="628" t="s">
        <v>8781</v>
      </c>
    </row>
    <row r="603" spans="3:39" s="623" customFormat="1">
      <c r="Z603" s="623">
        <v>12</v>
      </c>
      <c r="AA603" s="628" t="s">
        <v>6208</v>
      </c>
      <c r="AB603" s="628" t="s">
        <v>11501</v>
      </c>
      <c r="AC603" s="628" t="s">
        <v>8781</v>
      </c>
    </row>
    <row r="604" spans="3:39" s="623" customFormat="1">
      <c r="Z604" s="623">
        <v>13</v>
      </c>
      <c r="AA604" s="628" t="s">
        <v>6209</v>
      </c>
      <c r="AB604" s="628" t="s">
        <v>11502</v>
      </c>
      <c r="AC604" s="628" t="s">
        <v>8781</v>
      </c>
    </row>
    <row r="605" spans="3:39" s="623" customFormat="1">
      <c r="Z605" s="623">
        <v>14</v>
      </c>
      <c r="AA605" s="628" t="s">
        <v>6210</v>
      </c>
      <c r="AB605" s="628" t="s">
        <v>11503</v>
      </c>
      <c r="AC605" s="628" t="s">
        <v>8781</v>
      </c>
    </row>
    <row r="606" spans="3:39" s="623" customFormat="1">
      <c r="Z606" s="623">
        <v>15</v>
      </c>
      <c r="AA606" s="628" t="s">
        <v>6211</v>
      </c>
      <c r="AB606" s="628" t="s">
        <v>11504</v>
      </c>
      <c r="AC606" s="628" t="s">
        <v>8781</v>
      </c>
    </row>
    <row r="607" spans="3:39" s="623" customFormat="1">
      <c r="Z607" s="623">
        <v>16</v>
      </c>
      <c r="AA607" s="628" t="s">
        <v>6212</v>
      </c>
      <c r="AB607" s="628" t="s">
        <v>11505</v>
      </c>
      <c r="AC607" s="628" t="s">
        <v>8781</v>
      </c>
    </row>
    <row r="608" spans="3:39" s="623" customFormat="1">
      <c r="Z608" s="623">
        <v>17</v>
      </c>
      <c r="AA608" s="628" t="s">
        <v>6213</v>
      </c>
      <c r="AB608" s="628" t="s">
        <v>11506</v>
      </c>
      <c r="AC608" s="628" t="s">
        <v>8781</v>
      </c>
    </row>
    <row r="609" spans="26:29" s="623" customFormat="1">
      <c r="Z609" s="623">
        <v>18</v>
      </c>
      <c r="AA609" s="628" t="s">
        <v>6215</v>
      </c>
      <c r="AB609" s="628" t="s">
        <v>11507</v>
      </c>
      <c r="AC609" s="628" t="s">
        <v>8781</v>
      </c>
    </row>
    <row r="610" spans="26:29" s="623" customFormat="1">
      <c r="Z610" s="623">
        <v>19</v>
      </c>
      <c r="AA610" s="628" t="s">
        <v>6216</v>
      </c>
      <c r="AB610" s="628" t="s">
        <v>11508</v>
      </c>
      <c r="AC610" s="628" t="s">
        <v>8781</v>
      </c>
    </row>
    <row r="611" spans="26:29" s="623" customFormat="1">
      <c r="Z611" s="623">
        <v>20</v>
      </c>
      <c r="AA611" s="628" t="s">
        <v>6217</v>
      </c>
      <c r="AB611" s="628" t="s">
        <v>11509</v>
      </c>
      <c r="AC611" s="628" t="s">
        <v>8781</v>
      </c>
    </row>
    <row r="612" spans="26:29" s="623" customFormat="1">
      <c r="Z612" s="623">
        <v>21</v>
      </c>
      <c r="AA612" s="628" t="s">
        <v>6218</v>
      </c>
      <c r="AB612" s="628" t="s">
        <v>11510</v>
      </c>
      <c r="AC612" s="628" t="s">
        <v>8781</v>
      </c>
    </row>
    <row r="613" spans="26:29" s="623" customFormat="1">
      <c r="Z613" s="623">
        <v>22</v>
      </c>
      <c r="AA613" s="628" t="s">
        <v>6219</v>
      </c>
      <c r="AB613" s="628" t="s">
        <v>11511</v>
      </c>
      <c r="AC613" s="628" t="s">
        <v>8781</v>
      </c>
    </row>
    <row r="614" spans="26:29" s="623" customFormat="1">
      <c r="Z614" s="623">
        <v>23</v>
      </c>
      <c r="AA614" s="628" t="s">
        <v>6220</v>
      </c>
      <c r="AB614" s="628" t="s">
        <v>11512</v>
      </c>
      <c r="AC614" s="628" t="s">
        <v>8781</v>
      </c>
    </row>
    <row r="615" spans="26:29" s="623" customFormat="1">
      <c r="Z615" s="623">
        <v>24</v>
      </c>
      <c r="AA615" s="628" t="s">
        <v>6221</v>
      </c>
      <c r="AB615" s="628" t="s">
        <v>11513</v>
      </c>
      <c r="AC615" s="628" t="s">
        <v>8781</v>
      </c>
    </row>
    <row r="616" spans="26:29" s="623" customFormat="1">
      <c r="Z616" s="623">
        <v>25</v>
      </c>
      <c r="AA616" s="628" t="s">
        <v>6222</v>
      </c>
      <c r="AB616" s="628" t="s">
        <v>11514</v>
      </c>
      <c r="AC616" s="628" t="s">
        <v>8781</v>
      </c>
    </row>
    <row r="617" spans="26:29" s="623" customFormat="1">
      <c r="Z617" s="623">
        <v>26</v>
      </c>
      <c r="AA617" s="628" t="s">
        <v>6223</v>
      </c>
      <c r="AB617" s="628" t="s">
        <v>11515</v>
      </c>
      <c r="AC617" s="628" t="s">
        <v>8781</v>
      </c>
    </row>
    <row r="618" spans="26:29" s="623" customFormat="1">
      <c r="Z618" s="623">
        <v>27</v>
      </c>
      <c r="AA618" s="628" t="s">
        <v>6224</v>
      </c>
      <c r="AB618" s="628" t="s">
        <v>11516</v>
      </c>
      <c r="AC618" s="628" t="s">
        <v>8781</v>
      </c>
    </row>
    <row r="619" spans="26:29" s="623" customFormat="1">
      <c r="Z619" s="623">
        <v>28</v>
      </c>
      <c r="AA619" s="628" t="s">
        <v>6225</v>
      </c>
      <c r="AB619" s="628" t="s">
        <v>11517</v>
      </c>
      <c r="AC619" s="628" t="s">
        <v>8781</v>
      </c>
    </row>
    <row r="620" spans="26:29" s="623" customFormat="1">
      <c r="Z620" s="623">
        <v>29</v>
      </c>
      <c r="AA620" s="628" t="s">
        <v>6226</v>
      </c>
      <c r="AB620" s="628" t="s">
        <v>11518</v>
      </c>
      <c r="AC620" s="628" t="s">
        <v>8781</v>
      </c>
    </row>
    <row r="621" spans="26:29" s="623" customFormat="1">
      <c r="Z621" s="623">
        <v>30</v>
      </c>
      <c r="AA621" s="628" t="s">
        <v>6227</v>
      </c>
      <c r="AB621" s="628" t="s">
        <v>11519</v>
      </c>
      <c r="AC621" s="628" t="s">
        <v>8781</v>
      </c>
    </row>
    <row r="622" spans="26:29" s="623" customFormat="1">
      <c r="Z622" s="623">
        <v>31</v>
      </c>
      <c r="AA622" s="628" t="s">
        <v>6228</v>
      </c>
      <c r="AB622" s="628" t="s">
        <v>11520</v>
      </c>
      <c r="AC622" s="628" t="s">
        <v>8781</v>
      </c>
    </row>
    <row r="623" spans="26:29" s="623" customFormat="1">
      <c r="Z623" s="623">
        <v>32</v>
      </c>
      <c r="AA623" s="628" t="s">
        <v>6229</v>
      </c>
      <c r="AB623" s="628" t="s">
        <v>11521</v>
      </c>
      <c r="AC623" s="628" t="s">
        <v>8781</v>
      </c>
    </row>
    <row r="624" spans="26:29" s="623" customFormat="1">
      <c r="Z624" s="623">
        <v>33</v>
      </c>
      <c r="AA624" s="628" t="s">
        <v>6230</v>
      </c>
      <c r="AB624" s="628" t="s">
        <v>11522</v>
      </c>
      <c r="AC624" s="628" t="s">
        <v>8781</v>
      </c>
    </row>
    <row r="625" spans="26:29" s="623" customFormat="1">
      <c r="Z625" s="623">
        <v>34</v>
      </c>
      <c r="AA625" s="628" t="s">
        <v>6231</v>
      </c>
      <c r="AB625" s="628" t="s">
        <v>11523</v>
      </c>
      <c r="AC625" s="628" t="s">
        <v>8781</v>
      </c>
    </row>
    <row r="626" spans="26:29" s="623" customFormat="1">
      <c r="Z626" s="623">
        <v>35</v>
      </c>
      <c r="AA626" s="628" t="s">
        <v>6232</v>
      </c>
      <c r="AB626" s="628" t="s">
        <v>11524</v>
      </c>
      <c r="AC626" s="628" t="s">
        <v>8781</v>
      </c>
    </row>
    <row r="627" spans="26:29" s="623" customFormat="1">
      <c r="Z627" s="623">
        <v>36</v>
      </c>
      <c r="AA627" s="628" t="s">
        <v>6233</v>
      </c>
      <c r="AB627" s="628" t="s">
        <v>11525</v>
      </c>
      <c r="AC627" s="628" t="s">
        <v>8781</v>
      </c>
    </row>
    <row r="628" spans="26:29" s="623" customFormat="1">
      <c r="Z628" s="623">
        <v>37</v>
      </c>
      <c r="AA628" s="628" t="s">
        <v>6234</v>
      </c>
      <c r="AB628" s="628" t="s">
        <v>11526</v>
      </c>
      <c r="AC628" s="628" t="s">
        <v>8781</v>
      </c>
    </row>
    <row r="629" spans="26:29" s="623" customFormat="1">
      <c r="Z629" s="623">
        <v>38</v>
      </c>
      <c r="AA629" s="628" t="s">
        <v>6235</v>
      </c>
      <c r="AB629" s="628" t="s">
        <v>11527</v>
      </c>
      <c r="AC629" s="628" t="s">
        <v>8781</v>
      </c>
    </row>
    <row r="630" spans="26:29" s="623" customFormat="1">
      <c r="Z630" s="623">
        <v>39</v>
      </c>
      <c r="AA630" s="628" t="s">
        <v>6236</v>
      </c>
      <c r="AB630" s="628" t="s">
        <v>11528</v>
      </c>
      <c r="AC630" s="628" t="s">
        <v>8781</v>
      </c>
    </row>
    <row r="631" spans="26:29" s="623" customFormat="1">
      <c r="Z631" s="623">
        <v>40</v>
      </c>
      <c r="AA631" s="628" t="s">
        <v>6237</v>
      </c>
      <c r="AB631" s="628" t="s">
        <v>11529</v>
      </c>
      <c r="AC631" s="628" t="s">
        <v>8781</v>
      </c>
    </row>
    <row r="632" spans="26:29" s="623" customFormat="1">
      <c r="Z632" s="623">
        <v>41</v>
      </c>
      <c r="AA632" s="628" t="s">
        <v>6238</v>
      </c>
      <c r="AB632" s="628" t="s">
        <v>11530</v>
      </c>
      <c r="AC632" s="628" t="s">
        <v>8781</v>
      </c>
    </row>
    <row r="633" spans="26:29" s="623" customFormat="1">
      <c r="Z633" s="623">
        <v>42</v>
      </c>
      <c r="AA633" s="628" t="s">
        <v>6239</v>
      </c>
      <c r="AB633" s="628" t="s">
        <v>11531</v>
      </c>
      <c r="AC633" s="628" t="s">
        <v>8781</v>
      </c>
    </row>
    <row r="634" spans="26:29" s="623" customFormat="1">
      <c r="Z634" s="623">
        <v>43</v>
      </c>
      <c r="AA634" s="628" t="s">
        <v>6240</v>
      </c>
      <c r="AB634" s="628" t="s">
        <v>11532</v>
      </c>
      <c r="AC634" s="628" t="s">
        <v>8781</v>
      </c>
    </row>
    <row r="635" spans="26:29" s="623" customFormat="1">
      <c r="Z635" s="623">
        <v>44</v>
      </c>
      <c r="AA635" s="628" t="s">
        <v>6241</v>
      </c>
      <c r="AB635" s="628" t="s">
        <v>11533</v>
      </c>
      <c r="AC635" s="628" t="s">
        <v>8781</v>
      </c>
    </row>
    <row r="636" spans="26:29" s="623" customFormat="1">
      <c r="Z636" s="623">
        <v>45</v>
      </c>
      <c r="AA636" s="628" t="s">
        <v>6242</v>
      </c>
      <c r="AB636" s="628" t="s">
        <v>11534</v>
      </c>
      <c r="AC636" s="628" t="s">
        <v>8781</v>
      </c>
    </row>
    <row r="637" spans="26:29" s="623" customFormat="1">
      <c r="Z637" s="623">
        <v>46</v>
      </c>
      <c r="AA637" s="628" t="s">
        <v>6243</v>
      </c>
      <c r="AB637" s="628" t="s">
        <v>11535</v>
      </c>
      <c r="AC637" s="628" t="s">
        <v>8781</v>
      </c>
    </row>
    <row r="638" spans="26:29" s="623" customFormat="1">
      <c r="Z638" s="623">
        <v>47</v>
      </c>
      <c r="AA638" s="628" t="s">
        <v>6244</v>
      </c>
      <c r="AB638" s="628" t="s">
        <v>11536</v>
      </c>
      <c r="AC638" s="628" t="s">
        <v>8781</v>
      </c>
    </row>
    <row r="639" spans="26:29" s="623" customFormat="1">
      <c r="Z639" s="623">
        <v>48</v>
      </c>
      <c r="AA639" s="628" t="s">
        <v>6245</v>
      </c>
      <c r="AB639" s="628" t="s">
        <v>11537</v>
      </c>
      <c r="AC639" s="628" t="s">
        <v>8781</v>
      </c>
    </row>
    <row r="640" spans="26:29" s="623" customFormat="1">
      <c r="Z640" s="623">
        <v>49</v>
      </c>
      <c r="AA640" s="628" t="s">
        <v>6246</v>
      </c>
      <c r="AB640" s="628" t="s">
        <v>11538</v>
      </c>
      <c r="AC640" s="628" t="s">
        <v>8781</v>
      </c>
    </row>
    <row r="641" spans="26:29" s="623" customFormat="1">
      <c r="Z641" s="623">
        <v>50</v>
      </c>
      <c r="AA641" s="628" t="s">
        <v>6247</v>
      </c>
      <c r="AB641" s="628" t="s">
        <v>11539</v>
      </c>
      <c r="AC641" s="628" t="s">
        <v>8781</v>
      </c>
    </row>
    <row r="642" spans="26:29" s="623" customFormat="1">
      <c r="Z642" s="623">
        <v>51</v>
      </c>
      <c r="AA642" s="628" t="s">
        <v>6248</v>
      </c>
      <c r="AB642" s="628" t="s">
        <v>11540</v>
      </c>
      <c r="AC642" s="628" t="s">
        <v>8781</v>
      </c>
    </row>
    <row r="643" spans="26:29" s="623" customFormat="1">
      <c r="Z643" s="623">
        <v>52</v>
      </c>
      <c r="AA643" s="628" t="s">
        <v>6249</v>
      </c>
      <c r="AB643" s="628" t="s">
        <v>11541</v>
      </c>
      <c r="AC643" s="628" t="s">
        <v>8781</v>
      </c>
    </row>
    <row r="644" spans="26:29" s="623" customFormat="1">
      <c r="Z644" s="623">
        <v>53</v>
      </c>
      <c r="AA644" s="628" t="s">
        <v>6250</v>
      </c>
      <c r="AB644" s="628" t="s">
        <v>11542</v>
      </c>
      <c r="AC644" s="628" t="s">
        <v>8781</v>
      </c>
    </row>
    <row r="645" spans="26:29" s="623" customFormat="1">
      <c r="Z645" s="623">
        <v>54</v>
      </c>
      <c r="AA645" s="628" t="s">
        <v>6251</v>
      </c>
      <c r="AB645" s="628" t="s">
        <v>11543</v>
      </c>
      <c r="AC645" s="628" t="s">
        <v>8781</v>
      </c>
    </row>
    <row r="646" spans="26:29" s="623" customFormat="1">
      <c r="Z646" s="623">
        <v>55</v>
      </c>
      <c r="AA646" s="628" t="s">
        <v>6252</v>
      </c>
      <c r="AB646" s="628" t="s">
        <v>11544</v>
      </c>
      <c r="AC646" s="628" t="s">
        <v>8781</v>
      </c>
    </row>
    <row r="647" spans="26:29" s="623" customFormat="1">
      <c r="Z647" s="623">
        <v>56</v>
      </c>
      <c r="AA647" s="628" t="s">
        <v>6253</v>
      </c>
      <c r="AB647" s="628" t="s">
        <v>11545</v>
      </c>
      <c r="AC647" s="628" t="s">
        <v>8781</v>
      </c>
    </row>
    <row r="648" spans="26:29" s="623" customFormat="1">
      <c r="Z648" s="623">
        <v>57</v>
      </c>
      <c r="AA648" s="628" t="s">
        <v>6254</v>
      </c>
      <c r="AB648" s="628" t="s">
        <v>11546</v>
      </c>
      <c r="AC648" s="628" t="s">
        <v>8781</v>
      </c>
    </row>
    <row r="649" spans="26:29" s="623" customFormat="1">
      <c r="Z649" s="623">
        <v>58</v>
      </c>
      <c r="AA649" s="628" t="s">
        <v>6255</v>
      </c>
      <c r="AB649" s="628" t="s">
        <v>11547</v>
      </c>
      <c r="AC649" s="628" t="s">
        <v>8781</v>
      </c>
    </row>
    <row r="650" spans="26:29" s="623" customFormat="1">
      <c r="Z650" s="623">
        <v>59</v>
      </c>
      <c r="AA650" s="628" t="s">
        <v>6256</v>
      </c>
      <c r="AB650" s="628" t="s">
        <v>11548</v>
      </c>
      <c r="AC650" s="628" t="s">
        <v>8781</v>
      </c>
    </row>
    <row r="651" spans="26:29" s="623" customFormat="1">
      <c r="Z651" s="623">
        <v>60</v>
      </c>
      <c r="AA651" s="628" t="s">
        <v>6257</v>
      </c>
      <c r="AB651" s="628" t="s">
        <v>11549</v>
      </c>
      <c r="AC651" s="628" t="s">
        <v>8781</v>
      </c>
    </row>
    <row r="652" spans="26:29" s="623" customFormat="1">
      <c r="Z652" s="623">
        <v>61</v>
      </c>
      <c r="AA652" s="628" t="s">
        <v>6258</v>
      </c>
      <c r="AB652" s="628" t="s">
        <v>11550</v>
      </c>
      <c r="AC652" s="628" t="s">
        <v>8781</v>
      </c>
    </row>
    <row r="653" spans="26:29" s="623" customFormat="1">
      <c r="Z653" s="623">
        <v>62</v>
      </c>
      <c r="AA653" s="628" t="s">
        <v>6259</v>
      </c>
      <c r="AB653" s="628" t="s">
        <v>11551</v>
      </c>
      <c r="AC653" s="628" t="s">
        <v>8781</v>
      </c>
    </row>
    <row r="654" spans="26:29" s="623" customFormat="1">
      <c r="Z654" s="623">
        <v>63</v>
      </c>
      <c r="AA654" s="628" t="s">
        <v>6260</v>
      </c>
      <c r="AB654" s="628" t="s">
        <v>11552</v>
      </c>
      <c r="AC654" s="628" t="s">
        <v>8781</v>
      </c>
    </row>
    <row r="655" spans="26:29" s="623" customFormat="1">
      <c r="Z655" s="623">
        <v>64</v>
      </c>
      <c r="AA655" s="628" t="s">
        <v>6261</v>
      </c>
      <c r="AB655" s="628" t="s">
        <v>11553</v>
      </c>
      <c r="AC655" s="628" t="s">
        <v>8781</v>
      </c>
    </row>
    <row r="656" spans="26:29" s="623" customFormat="1">
      <c r="Z656" s="623">
        <v>65</v>
      </c>
      <c r="AA656" s="628" t="s">
        <v>6262</v>
      </c>
      <c r="AB656" s="628" t="s">
        <v>11554</v>
      </c>
      <c r="AC656" s="628" t="s">
        <v>8781</v>
      </c>
    </row>
    <row r="657" spans="26:29" s="623" customFormat="1">
      <c r="Z657" s="623">
        <v>66</v>
      </c>
      <c r="AA657" s="628" t="s">
        <v>6263</v>
      </c>
      <c r="AB657" s="628" t="s">
        <v>11555</v>
      </c>
      <c r="AC657" s="628" t="s">
        <v>8781</v>
      </c>
    </row>
    <row r="658" spans="26:29" s="623" customFormat="1">
      <c r="Z658" s="623">
        <v>67</v>
      </c>
      <c r="AA658" s="628" t="s">
        <v>6264</v>
      </c>
      <c r="AB658" s="628" t="s">
        <v>11556</v>
      </c>
      <c r="AC658" s="628" t="s">
        <v>8781</v>
      </c>
    </row>
    <row r="659" spans="26:29" s="623" customFormat="1">
      <c r="Z659" s="623">
        <v>68</v>
      </c>
      <c r="AA659" s="628" t="s">
        <v>6265</v>
      </c>
      <c r="AB659" s="628" t="s">
        <v>11557</v>
      </c>
      <c r="AC659" s="628" t="s">
        <v>8781</v>
      </c>
    </row>
    <row r="660" spans="26:29" s="623" customFormat="1">
      <c r="Z660" s="623">
        <v>69</v>
      </c>
      <c r="AA660" s="628" t="s">
        <v>6266</v>
      </c>
      <c r="AB660" s="628" t="s">
        <v>11558</v>
      </c>
      <c r="AC660" s="628" t="s">
        <v>8781</v>
      </c>
    </row>
    <row r="661" spans="26:29" s="623" customFormat="1">
      <c r="Z661" s="623">
        <v>70</v>
      </c>
      <c r="AA661" s="628" t="s">
        <v>6267</v>
      </c>
      <c r="AB661" s="628" t="s">
        <v>11559</v>
      </c>
      <c r="AC661" s="628" t="s">
        <v>8781</v>
      </c>
    </row>
    <row r="662" spans="26:29" s="623" customFormat="1">
      <c r="Z662" s="623">
        <v>71</v>
      </c>
      <c r="AA662" s="628" t="s">
        <v>6268</v>
      </c>
      <c r="AB662" s="628" t="s">
        <v>11560</v>
      </c>
      <c r="AC662" s="628" t="s">
        <v>8781</v>
      </c>
    </row>
    <row r="663" spans="26:29" s="623" customFormat="1">
      <c r="Z663" s="623">
        <v>72</v>
      </c>
      <c r="AA663" s="628" t="s">
        <v>6269</v>
      </c>
      <c r="AB663" s="628" t="s">
        <v>11561</v>
      </c>
      <c r="AC663" s="628" t="s">
        <v>8781</v>
      </c>
    </row>
    <row r="664" spans="26:29" s="623" customFormat="1">
      <c r="Z664" s="623">
        <v>73</v>
      </c>
      <c r="AA664" s="628" t="s">
        <v>6270</v>
      </c>
      <c r="AB664" s="628" t="s">
        <v>11562</v>
      </c>
      <c r="AC664" s="628" t="s">
        <v>8781</v>
      </c>
    </row>
    <row r="665" spans="26:29" s="623" customFormat="1">
      <c r="Z665" s="623">
        <v>74</v>
      </c>
      <c r="AA665" s="628" t="s">
        <v>6271</v>
      </c>
      <c r="AB665" s="628" t="s">
        <v>11563</v>
      </c>
      <c r="AC665" s="628" t="s">
        <v>8781</v>
      </c>
    </row>
    <row r="666" spans="26:29" s="623" customFormat="1">
      <c r="Z666" s="623">
        <v>75</v>
      </c>
      <c r="AA666" s="628" t="s">
        <v>6272</v>
      </c>
      <c r="AB666" s="628" t="s">
        <v>11564</v>
      </c>
      <c r="AC666" s="628" t="s">
        <v>8781</v>
      </c>
    </row>
    <row r="667" spans="26:29" s="623" customFormat="1">
      <c r="Z667" s="623">
        <v>76</v>
      </c>
      <c r="AA667" s="628" t="s">
        <v>6273</v>
      </c>
      <c r="AB667" s="628" t="s">
        <v>11565</v>
      </c>
      <c r="AC667" s="628" t="s">
        <v>8781</v>
      </c>
    </row>
    <row r="668" spans="26:29" s="623" customFormat="1">
      <c r="Z668" s="623">
        <v>77</v>
      </c>
      <c r="AA668" s="628" t="s">
        <v>6274</v>
      </c>
      <c r="AB668" s="628" t="s">
        <v>11566</v>
      </c>
      <c r="AC668" s="628" t="s">
        <v>8781</v>
      </c>
    </row>
    <row r="669" spans="26:29" s="623" customFormat="1">
      <c r="Z669" s="623">
        <v>78</v>
      </c>
      <c r="AA669" s="628" t="s">
        <v>6275</v>
      </c>
      <c r="AB669" s="628" t="s">
        <v>11567</v>
      </c>
      <c r="AC669" s="628" t="s">
        <v>8781</v>
      </c>
    </row>
    <row r="670" spans="26:29" s="623" customFormat="1">
      <c r="Z670" s="623">
        <v>79</v>
      </c>
      <c r="AA670" s="628" t="s">
        <v>6276</v>
      </c>
      <c r="AB670" s="628" t="s">
        <v>11568</v>
      </c>
      <c r="AC670" s="628" t="s">
        <v>8781</v>
      </c>
    </row>
    <row r="671" spans="26:29" s="623" customFormat="1">
      <c r="Z671" s="623">
        <v>80</v>
      </c>
      <c r="AA671" s="628" t="s">
        <v>6277</v>
      </c>
      <c r="AB671" s="628" t="s">
        <v>11569</v>
      </c>
      <c r="AC671" s="628" t="s">
        <v>8781</v>
      </c>
    </row>
    <row r="672" spans="26:29" s="623" customFormat="1">
      <c r="Z672" s="623">
        <v>81</v>
      </c>
      <c r="AA672" s="628" t="s">
        <v>6278</v>
      </c>
      <c r="AB672" s="628" t="s">
        <v>11570</v>
      </c>
      <c r="AC672" s="628" t="s">
        <v>8781</v>
      </c>
    </row>
    <row r="673" spans="26:29" s="623" customFormat="1">
      <c r="Z673" s="623">
        <v>82</v>
      </c>
      <c r="AA673" s="628" t="s">
        <v>6279</v>
      </c>
      <c r="AB673" s="628" t="s">
        <v>11571</v>
      </c>
      <c r="AC673" s="628" t="s">
        <v>8781</v>
      </c>
    </row>
    <row r="674" spans="26:29" s="623" customFormat="1">
      <c r="Z674" s="623">
        <v>83</v>
      </c>
      <c r="AA674" s="628" t="s">
        <v>6280</v>
      </c>
      <c r="AB674" s="628" t="s">
        <v>11572</v>
      </c>
      <c r="AC674" s="628" t="s">
        <v>8781</v>
      </c>
    </row>
    <row r="675" spans="26:29" s="623" customFormat="1">
      <c r="Z675" s="623">
        <v>84</v>
      </c>
      <c r="AA675" s="628" t="s">
        <v>6281</v>
      </c>
      <c r="AB675" s="628" t="s">
        <v>11573</v>
      </c>
      <c r="AC675" s="628" t="s">
        <v>8781</v>
      </c>
    </row>
    <row r="676" spans="26:29" s="623" customFormat="1">
      <c r="Z676" s="623">
        <v>85</v>
      </c>
      <c r="AA676" s="628" t="s">
        <v>6282</v>
      </c>
      <c r="AB676" s="628" t="s">
        <v>11574</v>
      </c>
      <c r="AC676" s="628" t="s">
        <v>8781</v>
      </c>
    </row>
    <row r="677" spans="26:29" s="623" customFormat="1">
      <c r="Z677" s="623">
        <v>86</v>
      </c>
      <c r="AA677" s="628" t="s">
        <v>6283</v>
      </c>
      <c r="AB677" s="628" t="s">
        <v>11575</v>
      </c>
      <c r="AC677" s="628" t="s">
        <v>8781</v>
      </c>
    </row>
    <row r="678" spans="26:29" s="623" customFormat="1">
      <c r="Z678" s="623">
        <v>87</v>
      </c>
      <c r="AA678" s="628" t="s">
        <v>6284</v>
      </c>
      <c r="AB678" s="628" t="s">
        <v>11576</v>
      </c>
      <c r="AC678" s="628" t="s">
        <v>8781</v>
      </c>
    </row>
    <row r="679" spans="26:29" s="623" customFormat="1">
      <c r="Z679" s="623">
        <v>88</v>
      </c>
      <c r="AA679" s="628" t="s">
        <v>6285</v>
      </c>
      <c r="AB679" s="628" t="s">
        <v>11577</v>
      </c>
      <c r="AC679" s="628" t="s">
        <v>8781</v>
      </c>
    </row>
    <row r="680" spans="26:29" s="623" customFormat="1">
      <c r="Z680" s="623">
        <v>89</v>
      </c>
      <c r="AA680" s="628" t="s">
        <v>6286</v>
      </c>
      <c r="AB680" s="628" t="s">
        <v>11578</v>
      </c>
      <c r="AC680" s="628" t="s">
        <v>8781</v>
      </c>
    </row>
    <row r="681" spans="26:29" s="623" customFormat="1">
      <c r="Z681" s="623">
        <v>90</v>
      </c>
      <c r="AA681" s="628" t="s">
        <v>6287</v>
      </c>
      <c r="AB681" s="628" t="s">
        <v>11579</v>
      </c>
      <c r="AC681" s="628" t="s">
        <v>8781</v>
      </c>
    </row>
    <row r="682" spans="26:29" s="623" customFormat="1">
      <c r="Z682" s="623">
        <v>91</v>
      </c>
      <c r="AA682" s="628" t="s">
        <v>6288</v>
      </c>
      <c r="AB682" s="628" t="s">
        <v>11580</v>
      </c>
      <c r="AC682" s="628" t="s">
        <v>8781</v>
      </c>
    </row>
    <row r="683" spans="26:29" s="623" customFormat="1">
      <c r="Z683" s="623">
        <v>92</v>
      </c>
      <c r="AA683" s="628" t="s">
        <v>6289</v>
      </c>
      <c r="AB683" s="628" t="s">
        <v>11581</v>
      </c>
      <c r="AC683" s="628" t="s">
        <v>8781</v>
      </c>
    </row>
    <row r="684" spans="26:29" s="623" customFormat="1">
      <c r="Z684" s="623">
        <v>93</v>
      </c>
      <c r="AA684" s="628" t="s">
        <v>6290</v>
      </c>
      <c r="AB684" s="628" t="s">
        <v>11582</v>
      </c>
      <c r="AC684" s="628" t="s">
        <v>8781</v>
      </c>
    </row>
    <row r="685" spans="26:29" s="623" customFormat="1">
      <c r="Z685" s="623">
        <v>94</v>
      </c>
      <c r="AA685" s="628" t="s">
        <v>6291</v>
      </c>
      <c r="AB685" s="628" t="s">
        <v>11583</v>
      </c>
      <c r="AC685" s="628" t="s">
        <v>8781</v>
      </c>
    </row>
    <row r="686" spans="26:29" s="623" customFormat="1">
      <c r="Z686" s="623">
        <v>95</v>
      </c>
      <c r="AA686" s="628" t="s">
        <v>6292</v>
      </c>
      <c r="AB686" s="628" t="s">
        <v>11584</v>
      </c>
      <c r="AC686" s="628" t="s">
        <v>8781</v>
      </c>
    </row>
    <row r="687" spans="26:29" s="623" customFormat="1">
      <c r="Z687" s="623">
        <v>96</v>
      </c>
      <c r="AA687" s="628" t="s">
        <v>6293</v>
      </c>
      <c r="AB687" s="628" t="s">
        <v>11585</v>
      </c>
      <c r="AC687" s="628" t="s">
        <v>8781</v>
      </c>
    </row>
    <row r="688" spans="26:29" s="623" customFormat="1">
      <c r="Z688" s="623">
        <v>97</v>
      </c>
      <c r="AA688" s="628" t="s">
        <v>6294</v>
      </c>
      <c r="AB688" s="628" t="s">
        <v>11586</v>
      </c>
      <c r="AC688" s="628" t="s">
        <v>8781</v>
      </c>
    </row>
    <row r="689" spans="26:29" s="623" customFormat="1">
      <c r="Z689" s="623">
        <v>98</v>
      </c>
      <c r="AA689" s="628" t="s">
        <v>6295</v>
      </c>
      <c r="AB689" s="628" t="s">
        <v>11587</v>
      </c>
      <c r="AC689" s="628" t="s">
        <v>8781</v>
      </c>
    </row>
    <row r="690" spans="26:29" s="623" customFormat="1">
      <c r="Z690" s="623">
        <v>99</v>
      </c>
      <c r="AA690" s="628" t="s">
        <v>6296</v>
      </c>
      <c r="AB690" s="628" t="s">
        <v>11588</v>
      </c>
      <c r="AC690" s="628" t="s">
        <v>8781</v>
      </c>
    </row>
    <row r="691" spans="26:29" s="623" customFormat="1">
      <c r="Z691" s="623">
        <v>100</v>
      </c>
      <c r="AA691" s="628" t="s">
        <v>6297</v>
      </c>
      <c r="AB691" s="628" t="s">
        <v>11589</v>
      </c>
      <c r="AC691" s="628" t="s">
        <v>8781</v>
      </c>
    </row>
    <row r="692" spans="26:29" s="623" customFormat="1">
      <c r="Z692" s="623">
        <v>101</v>
      </c>
      <c r="AA692" s="628" t="s">
        <v>6298</v>
      </c>
      <c r="AB692" s="628" t="s">
        <v>11590</v>
      </c>
      <c r="AC692" s="628" t="s">
        <v>8781</v>
      </c>
    </row>
    <row r="693" spans="26:29" s="623" customFormat="1">
      <c r="Z693" s="623">
        <v>102</v>
      </c>
      <c r="AA693" s="628" t="s">
        <v>6299</v>
      </c>
      <c r="AB693" s="628" t="s">
        <v>11591</v>
      </c>
      <c r="AC693" s="628" t="s">
        <v>8781</v>
      </c>
    </row>
    <row r="694" spans="26:29" s="623" customFormat="1">
      <c r="Z694" s="623">
        <v>103</v>
      </c>
      <c r="AA694" s="628" t="s">
        <v>6300</v>
      </c>
      <c r="AB694" s="628" t="s">
        <v>11592</v>
      </c>
      <c r="AC694" s="628" t="s">
        <v>8781</v>
      </c>
    </row>
    <row r="695" spans="26:29" s="623" customFormat="1">
      <c r="Z695" s="623">
        <v>104</v>
      </c>
      <c r="AA695" s="628" t="s">
        <v>6301</v>
      </c>
      <c r="AB695" s="628" t="s">
        <v>11593</v>
      </c>
      <c r="AC695" s="628" t="s">
        <v>8781</v>
      </c>
    </row>
    <row r="696" spans="26:29" s="623" customFormat="1">
      <c r="Z696" s="623">
        <v>105</v>
      </c>
      <c r="AA696" s="628" t="s">
        <v>6302</v>
      </c>
      <c r="AB696" s="628" t="s">
        <v>11594</v>
      </c>
      <c r="AC696" s="628" t="s">
        <v>8781</v>
      </c>
    </row>
    <row r="697" spans="26:29" s="623" customFormat="1">
      <c r="Z697" s="623">
        <v>106</v>
      </c>
      <c r="AA697" s="628" t="s">
        <v>6303</v>
      </c>
      <c r="AB697" s="628" t="s">
        <v>11595</v>
      </c>
      <c r="AC697" s="628" t="s">
        <v>8781</v>
      </c>
    </row>
    <row r="698" spans="26:29" s="623" customFormat="1">
      <c r="Z698" s="623">
        <v>107</v>
      </c>
      <c r="AA698" s="628" t="s">
        <v>6304</v>
      </c>
      <c r="AB698" s="628" t="s">
        <v>11596</v>
      </c>
      <c r="AC698" s="628" t="s">
        <v>8781</v>
      </c>
    </row>
    <row r="699" spans="26:29" s="623" customFormat="1">
      <c r="Z699" s="623">
        <v>108</v>
      </c>
      <c r="AA699" s="628" t="s">
        <v>6305</v>
      </c>
      <c r="AB699" s="628" t="s">
        <v>11597</v>
      </c>
      <c r="AC699" s="628" t="s">
        <v>8781</v>
      </c>
    </row>
    <row r="700" spans="26:29" s="623" customFormat="1">
      <c r="Z700" s="623">
        <v>109</v>
      </c>
      <c r="AA700" s="628" t="s">
        <v>6306</v>
      </c>
      <c r="AB700" s="628" t="s">
        <v>11598</v>
      </c>
      <c r="AC700" s="628" t="s">
        <v>8781</v>
      </c>
    </row>
    <row r="701" spans="26:29" s="623" customFormat="1">
      <c r="Z701" s="623">
        <v>110</v>
      </c>
      <c r="AA701" s="628" t="s">
        <v>6307</v>
      </c>
      <c r="AB701" s="628" t="s">
        <v>11599</v>
      </c>
      <c r="AC701" s="628" t="s">
        <v>8781</v>
      </c>
    </row>
    <row r="702" spans="26:29" s="623" customFormat="1">
      <c r="Z702" s="623">
        <v>111</v>
      </c>
      <c r="AA702" s="628" t="s">
        <v>6308</v>
      </c>
      <c r="AB702" s="628" t="s">
        <v>11600</v>
      </c>
      <c r="AC702" s="628" t="s">
        <v>8781</v>
      </c>
    </row>
    <row r="703" spans="26:29" s="623" customFormat="1">
      <c r="Z703" s="623">
        <v>112</v>
      </c>
      <c r="AA703" s="628" t="s">
        <v>6309</v>
      </c>
      <c r="AB703" s="628" t="s">
        <v>11601</v>
      </c>
      <c r="AC703" s="628" t="s">
        <v>8781</v>
      </c>
    </row>
    <row r="704" spans="26:29" s="623" customFormat="1">
      <c r="Z704" s="623">
        <v>113</v>
      </c>
      <c r="AA704" s="628" t="s">
        <v>6310</v>
      </c>
      <c r="AB704" s="628" t="s">
        <v>11602</v>
      </c>
      <c r="AC704" s="628" t="s">
        <v>8781</v>
      </c>
    </row>
    <row r="705" spans="26:29" s="623" customFormat="1">
      <c r="Z705" s="623">
        <v>114</v>
      </c>
      <c r="AA705" s="628" t="s">
        <v>6311</v>
      </c>
      <c r="AB705" s="628" t="s">
        <v>11603</v>
      </c>
      <c r="AC705" s="628" t="s">
        <v>8781</v>
      </c>
    </row>
    <row r="706" spans="26:29" s="623" customFormat="1">
      <c r="Z706" s="623">
        <v>115</v>
      </c>
      <c r="AA706" s="628" t="s">
        <v>6312</v>
      </c>
      <c r="AB706" s="628" t="s">
        <v>11604</v>
      </c>
      <c r="AC706" s="628" t="s">
        <v>8781</v>
      </c>
    </row>
    <row r="707" spans="26:29" s="623" customFormat="1">
      <c r="Z707" s="623">
        <v>116</v>
      </c>
      <c r="AA707" s="628" t="s">
        <v>6313</v>
      </c>
      <c r="AB707" s="628" t="s">
        <v>11605</v>
      </c>
      <c r="AC707" s="628" t="s">
        <v>8781</v>
      </c>
    </row>
    <row r="708" spans="26:29" s="623" customFormat="1">
      <c r="Z708" s="623">
        <v>117</v>
      </c>
      <c r="AA708" s="628" t="s">
        <v>6314</v>
      </c>
      <c r="AB708" s="628" t="s">
        <v>11606</v>
      </c>
      <c r="AC708" s="628" t="s">
        <v>8781</v>
      </c>
    </row>
    <row r="709" spans="26:29" s="623" customFormat="1">
      <c r="Z709" s="623">
        <v>118</v>
      </c>
      <c r="AA709" s="628" t="s">
        <v>6315</v>
      </c>
      <c r="AB709" s="628" t="s">
        <v>11607</v>
      </c>
      <c r="AC709" s="628" t="s">
        <v>8781</v>
      </c>
    </row>
    <row r="710" spans="26:29" s="623" customFormat="1">
      <c r="Z710" s="623">
        <v>119</v>
      </c>
      <c r="AA710" s="628" t="s">
        <v>6316</v>
      </c>
      <c r="AB710" s="628" t="s">
        <v>11608</v>
      </c>
      <c r="AC710" s="628" t="s">
        <v>8781</v>
      </c>
    </row>
    <row r="711" spans="26:29" s="623" customFormat="1">
      <c r="Z711" s="623">
        <v>120</v>
      </c>
      <c r="AA711" s="628" t="s">
        <v>6317</v>
      </c>
      <c r="AB711" s="628" t="s">
        <v>11609</v>
      </c>
      <c r="AC711" s="628" t="s">
        <v>8781</v>
      </c>
    </row>
    <row r="712" spans="26:29" s="623" customFormat="1">
      <c r="Z712" s="623">
        <v>121</v>
      </c>
      <c r="AA712" s="628" t="s">
        <v>6318</v>
      </c>
      <c r="AB712" s="628" t="s">
        <v>11610</v>
      </c>
      <c r="AC712" s="628" t="s">
        <v>8781</v>
      </c>
    </row>
    <row r="713" spans="26:29" s="623" customFormat="1">
      <c r="Z713" s="623">
        <v>122</v>
      </c>
      <c r="AA713" s="628" t="s">
        <v>6319</v>
      </c>
      <c r="AB713" s="628" t="s">
        <v>11611</v>
      </c>
      <c r="AC713" s="628" t="s">
        <v>8781</v>
      </c>
    </row>
    <row r="714" spans="26:29" s="623" customFormat="1">
      <c r="Z714" s="623">
        <v>123</v>
      </c>
      <c r="AA714" s="628" t="s">
        <v>6320</v>
      </c>
      <c r="AB714" s="628" t="s">
        <v>11612</v>
      </c>
      <c r="AC714" s="628" t="s">
        <v>8781</v>
      </c>
    </row>
    <row r="715" spans="26:29" s="623" customFormat="1">
      <c r="Z715" s="623">
        <v>124</v>
      </c>
      <c r="AA715" s="628" t="s">
        <v>6321</v>
      </c>
      <c r="AB715" s="628" t="s">
        <v>11613</v>
      </c>
      <c r="AC715" s="628" t="s">
        <v>8781</v>
      </c>
    </row>
    <row r="716" spans="26:29" s="623" customFormat="1">
      <c r="Z716" s="623">
        <v>125</v>
      </c>
      <c r="AA716" s="628" t="s">
        <v>6322</v>
      </c>
      <c r="AB716" s="628" t="s">
        <v>11614</v>
      </c>
      <c r="AC716" s="628" t="s">
        <v>8781</v>
      </c>
    </row>
    <row r="717" spans="26:29" s="623" customFormat="1">
      <c r="Z717" s="623">
        <v>126</v>
      </c>
      <c r="AA717" s="628" t="s">
        <v>6323</v>
      </c>
      <c r="AB717" s="628" t="s">
        <v>11615</v>
      </c>
      <c r="AC717" s="628" t="s">
        <v>8781</v>
      </c>
    </row>
    <row r="718" spans="26:29" s="623" customFormat="1">
      <c r="Z718" s="623">
        <v>127</v>
      </c>
      <c r="AA718" s="628" t="s">
        <v>6324</v>
      </c>
      <c r="AB718" s="628" t="s">
        <v>11616</v>
      </c>
      <c r="AC718" s="628" t="s">
        <v>8781</v>
      </c>
    </row>
    <row r="719" spans="26:29" s="623" customFormat="1">
      <c r="Z719" s="623">
        <v>128</v>
      </c>
      <c r="AA719" s="628" t="s">
        <v>6325</v>
      </c>
      <c r="AB719" s="628" t="s">
        <v>11617</v>
      </c>
      <c r="AC719" s="628" t="s">
        <v>8781</v>
      </c>
    </row>
    <row r="720" spans="26:29" s="623" customFormat="1">
      <c r="Z720" s="623">
        <v>129</v>
      </c>
      <c r="AA720" s="628" t="s">
        <v>6326</v>
      </c>
      <c r="AB720" s="628" t="s">
        <v>11618</v>
      </c>
      <c r="AC720" s="628" t="s">
        <v>8781</v>
      </c>
    </row>
    <row r="721" spans="26:29" s="623" customFormat="1">
      <c r="Z721" s="623">
        <v>130</v>
      </c>
      <c r="AA721" s="628" t="s">
        <v>6327</v>
      </c>
      <c r="AB721" s="628" t="s">
        <v>11619</v>
      </c>
      <c r="AC721" s="628" t="s">
        <v>8781</v>
      </c>
    </row>
    <row r="722" spans="26:29" s="623" customFormat="1">
      <c r="Z722" s="623">
        <v>131</v>
      </c>
      <c r="AA722" s="628" t="s">
        <v>6328</v>
      </c>
      <c r="AB722" s="628" t="s">
        <v>11620</v>
      </c>
      <c r="AC722" s="628" t="s">
        <v>8781</v>
      </c>
    </row>
    <row r="723" spans="26:29" s="623" customFormat="1">
      <c r="Z723" s="623">
        <v>132</v>
      </c>
      <c r="AA723" s="628" t="s">
        <v>6329</v>
      </c>
      <c r="AB723" s="628" t="s">
        <v>11621</v>
      </c>
      <c r="AC723" s="628" t="s">
        <v>8781</v>
      </c>
    </row>
    <row r="724" spans="26:29" s="623" customFormat="1">
      <c r="Z724" s="623">
        <v>133</v>
      </c>
      <c r="AA724" s="628" t="s">
        <v>6330</v>
      </c>
      <c r="AB724" s="628" t="s">
        <v>11622</v>
      </c>
      <c r="AC724" s="628" t="s">
        <v>8781</v>
      </c>
    </row>
    <row r="725" spans="26:29" s="623" customFormat="1">
      <c r="Z725" s="623">
        <v>134</v>
      </c>
      <c r="AA725" s="628" t="s">
        <v>6331</v>
      </c>
      <c r="AB725" s="628" t="s">
        <v>11623</v>
      </c>
      <c r="AC725" s="628" t="s">
        <v>8781</v>
      </c>
    </row>
    <row r="726" spans="26:29" s="623" customFormat="1">
      <c r="Z726" s="623">
        <v>135</v>
      </c>
      <c r="AA726" s="628" t="s">
        <v>6332</v>
      </c>
      <c r="AB726" s="628" t="s">
        <v>11624</v>
      </c>
      <c r="AC726" s="628" t="s">
        <v>8781</v>
      </c>
    </row>
    <row r="727" spans="26:29" s="623" customFormat="1">
      <c r="Z727" s="623">
        <v>136</v>
      </c>
      <c r="AA727" s="628" t="s">
        <v>6333</v>
      </c>
      <c r="AB727" s="628" t="s">
        <v>11625</v>
      </c>
      <c r="AC727" s="628" t="s">
        <v>8781</v>
      </c>
    </row>
    <row r="728" spans="26:29" s="623" customFormat="1">
      <c r="Z728" s="623">
        <v>137</v>
      </c>
      <c r="AA728" s="628" t="s">
        <v>6334</v>
      </c>
      <c r="AB728" s="628" t="s">
        <v>11626</v>
      </c>
      <c r="AC728" s="628" t="s">
        <v>8781</v>
      </c>
    </row>
    <row r="729" spans="26:29" s="623" customFormat="1">
      <c r="Z729" s="623">
        <v>138</v>
      </c>
      <c r="AA729" s="628" t="s">
        <v>6335</v>
      </c>
      <c r="AB729" s="628" t="s">
        <v>11627</v>
      </c>
      <c r="AC729" s="628" t="s">
        <v>8781</v>
      </c>
    </row>
    <row r="730" spans="26:29" s="623" customFormat="1">
      <c r="Z730" s="623">
        <v>139</v>
      </c>
      <c r="AA730" s="628" t="s">
        <v>6336</v>
      </c>
      <c r="AB730" s="628" t="s">
        <v>11628</v>
      </c>
      <c r="AC730" s="628" t="s">
        <v>8781</v>
      </c>
    </row>
    <row r="731" spans="26:29" s="623" customFormat="1">
      <c r="Z731" s="623">
        <v>140</v>
      </c>
      <c r="AA731" s="628" t="s">
        <v>6337</v>
      </c>
      <c r="AB731" s="628" t="s">
        <v>11629</v>
      </c>
      <c r="AC731" s="628" t="s">
        <v>8781</v>
      </c>
    </row>
    <row r="732" spans="26:29" s="623" customFormat="1">
      <c r="Z732" s="623">
        <v>141</v>
      </c>
      <c r="AA732" s="628" t="s">
        <v>6338</v>
      </c>
      <c r="AB732" s="628" t="s">
        <v>11630</v>
      </c>
      <c r="AC732" s="628" t="s">
        <v>8781</v>
      </c>
    </row>
    <row r="733" spans="26:29" s="623" customFormat="1">
      <c r="Z733" s="623">
        <v>142</v>
      </c>
      <c r="AA733" s="628" t="s">
        <v>6339</v>
      </c>
      <c r="AB733" s="628" t="s">
        <v>11631</v>
      </c>
      <c r="AC733" s="628" t="s">
        <v>8781</v>
      </c>
    </row>
    <row r="734" spans="26:29" s="623" customFormat="1">
      <c r="Z734" s="623">
        <v>143</v>
      </c>
      <c r="AA734" s="628" t="s">
        <v>6340</v>
      </c>
      <c r="AB734" s="628" t="s">
        <v>11632</v>
      </c>
      <c r="AC734" s="628" t="s">
        <v>8781</v>
      </c>
    </row>
    <row r="735" spans="26:29" s="623" customFormat="1">
      <c r="Z735" s="623">
        <v>144</v>
      </c>
      <c r="AA735" s="628" t="s">
        <v>6341</v>
      </c>
      <c r="AB735" s="628" t="s">
        <v>11633</v>
      </c>
      <c r="AC735" s="628" t="s">
        <v>8781</v>
      </c>
    </row>
    <row r="736" spans="26:29" s="623" customFormat="1">
      <c r="Z736" s="623">
        <v>145</v>
      </c>
      <c r="AA736" s="628" t="s">
        <v>6342</v>
      </c>
      <c r="AB736" s="628" t="s">
        <v>11634</v>
      </c>
      <c r="AC736" s="628" t="s">
        <v>8781</v>
      </c>
    </row>
    <row r="737" spans="26:29" s="623" customFormat="1">
      <c r="Z737" s="623">
        <v>146</v>
      </c>
      <c r="AA737" s="628" t="s">
        <v>6343</v>
      </c>
      <c r="AB737" s="628" t="s">
        <v>11635</v>
      </c>
      <c r="AC737" s="628" t="s">
        <v>8781</v>
      </c>
    </row>
    <row r="738" spans="26:29" s="623" customFormat="1">
      <c r="Z738" s="623">
        <v>147</v>
      </c>
      <c r="AA738" s="628" t="s">
        <v>6344</v>
      </c>
      <c r="AB738" s="628" t="s">
        <v>11636</v>
      </c>
      <c r="AC738" s="628" t="s">
        <v>8781</v>
      </c>
    </row>
    <row r="739" spans="26:29" s="623" customFormat="1">
      <c r="Z739" s="623">
        <v>148</v>
      </c>
      <c r="AA739" s="628" t="s">
        <v>6345</v>
      </c>
      <c r="AB739" s="628" t="s">
        <v>11637</v>
      </c>
      <c r="AC739" s="628" t="s">
        <v>8781</v>
      </c>
    </row>
    <row r="740" spans="26:29" s="623" customFormat="1">
      <c r="Z740" s="623">
        <v>149</v>
      </c>
      <c r="AA740" s="628" t="s">
        <v>6346</v>
      </c>
      <c r="AB740" s="628" t="s">
        <v>11638</v>
      </c>
      <c r="AC740" s="628" t="s">
        <v>8781</v>
      </c>
    </row>
    <row r="741" spans="26:29" s="623" customFormat="1">
      <c r="Z741" s="623">
        <v>150</v>
      </c>
      <c r="AA741" s="628" t="s">
        <v>6347</v>
      </c>
      <c r="AB741" s="628" t="s">
        <v>11639</v>
      </c>
      <c r="AC741" s="628" t="s">
        <v>8781</v>
      </c>
    </row>
    <row r="742" spans="26:29" s="623" customFormat="1">
      <c r="Z742" s="623">
        <v>151</v>
      </c>
      <c r="AA742" s="628" t="s">
        <v>6348</v>
      </c>
      <c r="AB742" s="628" t="s">
        <v>11640</v>
      </c>
      <c r="AC742" s="628" t="s">
        <v>8781</v>
      </c>
    </row>
    <row r="743" spans="26:29" s="623" customFormat="1">
      <c r="Z743" s="623">
        <v>152</v>
      </c>
      <c r="AA743" s="628" t="s">
        <v>6349</v>
      </c>
      <c r="AB743" s="628" t="s">
        <v>11641</v>
      </c>
      <c r="AC743" s="628" t="s">
        <v>8781</v>
      </c>
    </row>
    <row r="744" spans="26:29" s="623" customFormat="1">
      <c r="Z744" s="623">
        <v>153</v>
      </c>
      <c r="AA744" s="628" t="s">
        <v>6350</v>
      </c>
      <c r="AB744" s="628" t="s">
        <v>11642</v>
      </c>
      <c r="AC744" s="628" t="s">
        <v>8781</v>
      </c>
    </row>
    <row r="745" spans="26:29" s="623" customFormat="1">
      <c r="Z745" s="623">
        <v>154</v>
      </c>
      <c r="AA745" s="628" t="s">
        <v>6351</v>
      </c>
      <c r="AB745" s="628" t="s">
        <v>11643</v>
      </c>
      <c r="AC745" s="628" t="s">
        <v>8781</v>
      </c>
    </row>
    <row r="746" spans="26:29" s="623" customFormat="1">
      <c r="Z746" s="623">
        <v>155</v>
      </c>
      <c r="AA746" s="628" t="s">
        <v>6352</v>
      </c>
      <c r="AB746" s="628" t="s">
        <v>11644</v>
      </c>
      <c r="AC746" s="628" t="s">
        <v>8781</v>
      </c>
    </row>
    <row r="747" spans="26:29" s="623" customFormat="1">
      <c r="Z747" s="623">
        <v>156</v>
      </c>
      <c r="AA747" s="628" t="s">
        <v>6353</v>
      </c>
      <c r="AB747" s="628" t="s">
        <v>11645</v>
      </c>
      <c r="AC747" s="628" t="s">
        <v>8781</v>
      </c>
    </row>
    <row r="748" spans="26:29" s="623" customFormat="1">
      <c r="Z748" s="623">
        <v>157</v>
      </c>
      <c r="AA748" s="628" t="s">
        <v>6354</v>
      </c>
      <c r="AB748" s="628" t="s">
        <v>11646</v>
      </c>
      <c r="AC748" s="628" t="s">
        <v>8781</v>
      </c>
    </row>
    <row r="749" spans="26:29" s="623" customFormat="1">
      <c r="Z749" s="623">
        <v>158</v>
      </c>
      <c r="AA749" s="628" t="s">
        <v>6355</v>
      </c>
      <c r="AB749" s="628" t="s">
        <v>11647</v>
      </c>
      <c r="AC749" s="628" t="s">
        <v>8781</v>
      </c>
    </row>
    <row r="750" spans="26:29" s="623" customFormat="1">
      <c r="Z750" s="623">
        <v>159</v>
      </c>
      <c r="AA750" s="628" t="s">
        <v>6357</v>
      </c>
      <c r="AB750" s="628" t="s">
        <v>11648</v>
      </c>
      <c r="AC750" s="628" t="s">
        <v>8781</v>
      </c>
    </row>
    <row r="751" spans="26:29" s="623" customFormat="1">
      <c r="Z751" s="623">
        <v>160</v>
      </c>
      <c r="AA751" s="628" t="s">
        <v>6358</v>
      </c>
      <c r="AB751" s="628" t="s">
        <v>11649</v>
      </c>
      <c r="AC751" s="628" t="s">
        <v>8781</v>
      </c>
    </row>
    <row r="752" spans="26:29" s="623" customFormat="1">
      <c r="Z752" s="623">
        <v>161</v>
      </c>
      <c r="AA752" s="628" t="s">
        <v>6359</v>
      </c>
      <c r="AB752" s="628" t="s">
        <v>11650</v>
      </c>
      <c r="AC752" s="628" t="s">
        <v>8781</v>
      </c>
    </row>
    <row r="753" spans="26:29" s="623" customFormat="1">
      <c r="Z753" s="623">
        <v>162</v>
      </c>
      <c r="AA753" s="628" t="s">
        <v>6360</v>
      </c>
      <c r="AB753" s="628" t="s">
        <v>11651</v>
      </c>
      <c r="AC753" s="628" t="s">
        <v>8781</v>
      </c>
    </row>
    <row r="754" spans="26:29" s="623" customFormat="1">
      <c r="Z754" s="623">
        <v>163</v>
      </c>
      <c r="AA754" s="628" t="s">
        <v>6362</v>
      </c>
      <c r="AB754" s="628" t="s">
        <v>11652</v>
      </c>
      <c r="AC754" s="628" t="s">
        <v>8781</v>
      </c>
    </row>
    <row r="755" spans="26:29" s="623" customFormat="1">
      <c r="Z755" s="623">
        <v>164</v>
      </c>
      <c r="AA755" s="628" t="s">
        <v>6363</v>
      </c>
      <c r="AB755" s="628" t="s">
        <v>11653</v>
      </c>
      <c r="AC755" s="628" t="s">
        <v>8781</v>
      </c>
    </row>
    <row r="756" spans="26:29" s="623" customFormat="1">
      <c r="Z756" s="623">
        <v>165</v>
      </c>
      <c r="AA756" s="628" t="s">
        <v>6364</v>
      </c>
      <c r="AB756" s="628" t="s">
        <v>11654</v>
      </c>
      <c r="AC756" s="628" t="s">
        <v>8781</v>
      </c>
    </row>
    <row r="757" spans="26:29" s="623" customFormat="1">
      <c r="Z757" s="623">
        <v>166</v>
      </c>
      <c r="AA757" s="628" t="s">
        <v>6365</v>
      </c>
      <c r="AB757" s="628" t="s">
        <v>11655</v>
      </c>
      <c r="AC757" s="628" t="s">
        <v>8781</v>
      </c>
    </row>
    <row r="758" spans="26:29" s="623" customFormat="1">
      <c r="Z758" s="623">
        <v>167</v>
      </c>
      <c r="AA758" s="628" t="s">
        <v>6366</v>
      </c>
      <c r="AB758" s="628" t="s">
        <v>11656</v>
      </c>
      <c r="AC758" s="628" t="s">
        <v>8781</v>
      </c>
    </row>
    <row r="759" spans="26:29" s="623" customFormat="1">
      <c r="Z759" s="623">
        <v>168</v>
      </c>
      <c r="AA759" s="628" t="s">
        <v>6367</v>
      </c>
      <c r="AB759" s="628" t="s">
        <v>11657</v>
      </c>
      <c r="AC759" s="628" t="s">
        <v>8781</v>
      </c>
    </row>
    <row r="760" spans="26:29" s="623" customFormat="1">
      <c r="Z760" s="623">
        <v>169</v>
      </c>
      <c r="AA760" s="628" t="s">
        <v>6368</v>
      </c>
      <c r="AB760" s="628" t="s">
        <v>11658</v>
      </c>
      <c r="AC760" s="628" t="s">
        <v>8781</v>
      </c>
    </row>
    <row r="761" spans="26:29" s="623" customFormat="1">
      <c r="Z761" s="623">
        <v>170</v>
      </c>
      <c r="AA761" s="628" t="s">
        <v>6369</v>
      </c>
      <c r="AB761" s="628" t="s">
        <v>11659</v>
      </c>
      <c r="AC761" s="628" t="s">
        <v>8781</v>
      </c>
    </row>
    <row r="762" spans="26:29" s="623" customFormat="1">
      <c r="Z762" s="623">
        <v>171</v>
      </c>
      <c r="AA762" s="628" t="s">
        <v>6370</v>
      </c>
      <c r="AB762" s="628" t="s">
        <v>11660</v>
      </c>
      <c r="AC762" s="628" t="s">
        <v>8781</v>
      </c>
    </row>
    <row r="763" spans="26:29" s="623" customFormat="1">
      <c r="Z763" s="623">
        <v>172</v>
      </c>
      <c r="AA763" s="628" t="s">
        <v>6371</v>
      </c>
      <c r="AB763" s="628" t="s">
        <v>11661</v>
      </c>
      <c r="AC763" s="628" t="s">
        <v>8781</v>
      </c>
    </row>
    <row r="764" spans="26:29" s="623" customFormat="1">
      <c r="Z764" s="623">
        <v>173</v>
      </c>
      <c r="AA764" s="628" t="s">
        <v>6372</v>
      </c>
      <c r="AB764" s="628" t="s">
        <v>11662</v>
      </c>
      <c r="AC764" s="628" t="s">
        <v>8781</v>
      </c>
    </row>
    <row r="765" spans="26:29" s="623" customFormat="1">
      <c r="Z765" s="623">
        <v>174</v>
      </c>
      <c r="AA765" s="628" t="s">
        <v>6373</v>
      </c>
      <c r="AB765" s="628" t="s">
        <v>11663</v>
      </c>
      <c r="AC765" s="628" t="s">
        <v>8781</v>
      </c>
    </row>
    <row r="766" spans="26:29" s="623" customFormat="1">
      <c r="Z766" s="623">
        <v>175</v>
      </c>
      <c r="AA766" s="628" t="s">
        <v>6374</v>
      </c>
      <c r="AB766" s="628" t="s">
        <v>11664</v>
      </c>
      <c r="AC766" s="628" t="s">
        <v>8781</v>
      </c>
    </row>
    <row r="767" spans="26:29" s="623" customFormat="1">
      <c r="Z767" s="623">
        <v>176</v>
      </c>
      <c r="AA767" s="628" t="s">
        <v>6375</v>
      </c>
      <c r="AB767" s="628" t="s">
        <v>11665</v>
      </c>
      <c r="AC767" s="628" t="s">
        <v>8781</v>
      </c>
    </row>
    <row r="768" spans="26:29" s="623" customFormat="1">
      <c r="Z768" s="623">
        <v>177</v>
      </c>
      <c r="AA768" s="628" t="s">
        <v>6376</v>
      </c>
      <c r="AB768" s="628" t="s">
        <v>11666</v>
      </c>
      <c r="AC768" s="628" t="s">
        <v>8781</v>
      </c>
    </row>
    <row r="769" spans="26:29" s="623" customFormat="1">
      <c r="Z769" s="623">
        <v>178</v>
      </c>
      <c r="AA769" s="628" t="s">
        <v>6377</v>
      </c>
      <c r="AB769" s="628" t="s">
        <v>11667</v>
      </c>
      <c r="AC769" s="628" t="s">
        <v>8781</v>
      </c>
    </row>
    <row r="770" spans="26:29" s="623" customFormat="1">
      <c r="Z770" s="623">
        <v>179</v>
      </c>
      <c r="AA770" s="628" t="s">
        <v>6378</v>
      </c>
      <c r="AB770" s="628" t="s">
        <v>11668</v>
      </c>
      <c r="AC770" s="628" t="s">
        <v>8781</v>
      </c>
    </row>
    <row r="771" spans="26:29" s="623" customFormat="1">
      <c r="Z771" s="623">
        <v>180</v>
      </c>
      <c r="AA771" s="628" t="s">
        <v>6379</v>
      </c>
      <c r="AB771" s="628" t="s">
        <v>11669</v>
      </c>
      <c r="AC771" s="628" t="s">
        <v>8781</v>
      </c>
    </row>
    <row r="772" spans="26:29" s="623" customFormat="1">
      <c r="Z772" s="623">
        <v>181</v>
      </c>
      <c r="AA772" s="628" t="s">
        <v>6380</v>
      </c>
      <c r="AB772" s="628" t="s">
        <v>11670</v>
      </c>
      <c r="AC772" s="628" t="s">
        <v>8781</v>
      </c>
    </row>
    <row r="773" spans="26:29" s="623" customFormat="1">
      <c r="Z773" s="623">
        <v>182</v>
      </c>
      <c r="AA773" s="628" t="s">
        <v>6381</v>
      </c>
      <c r="AB773" s="628" t="s">
        <v>11671</v>
      </c>
      <c r="AC773" s="628" t="s">
        <v>8781</v>
      </c>
    </row>
    <row r="774" spans="26:29" s="623" customFormat="1">
      <c r="Z774" s="623">
        <v>183</v>
      </c>
      <c r="AA774" s="628" t="s">
        <v>6382</v>
      </c>
      <c r="AB774" s="628" t="s">
        <v>11672</v>
      </c>
      <c r="AC774" s="628" t="s">
        <v>8781</v>
      </c>
    </row>
    <row r="775" spans="26:29" s="623" customFormat="1">
      <c r="Z775" s="623">
        <v>184</v>
      </c>
      <c r="AA775" s="628" t="s">
        <v>6383</v>
      </c>
      <c r="AB775" s="628" t="s">
        <v>11673</v>
      </c>
      <c r="AC775" s="628" t="s">
        <v>8781</v>
      </c>
    </row>
    <row r="776" spans="26:29" s="623" customFormat="1">
      <c r="Z776" s="623">
        <v>185</v>
      </c>
      <c r="AA776" s="628" t="s">
        <v>6384</v>
      </c>
      <c r="AB776" s="628" t="s">
        <v>11674</v>
      </c>
      <c r="AC776" s="628" t="s">
        <v>8781</v>
      </c>
    </row>
    <row r="777" spans="26:29" s="623" customFormat="1">
      <c r="Z777" s="623">
        <v>186</v>
      </c>
      <c r="AA777" s="628" t="s">
        <v>6385</v>
      </c>
      <c r="AB777" s="628" t="s">
        <v>11675</v>
      </c>
      <c r="AC777" s="628" t="s">
        <v>8781</v>
      </c>
    </row>
    <row r="778" spans="26:29" s="623" customFormat="1">
      <c r="Z778" s="623">
        <v>187</v>
      </c>
      <c r="AA778" s="628" t="s">
        <v>6386</v>
      </c>
      <c r="AB778" s="628" t="s">
        <v>11676</v>
      </c>
      <c r="AC778" s="628" t="s">
        <v>8781</v>
      </c>
    </row>
    <row r="779" spans="26:29" s="623" customFormat="1">
      <c r="Z779" s="623">
        <v>188</v>
      </c>
      <c r="AA779" s="628" t="s">
        <v>6387</v>
      </c>
      <c r="AB779" s="628" t="s">
        <v>11677</v>
      </c>
      <c r="AC779" s="628" t="s">
        <v>8781</v>
      </c>
    </row>
    <row r="780" spans="26:29" s="623" customFormat="1">
      <c r="Z780" s="623">
        <v>189</v>
      </c>
      <c r="AA780" s="628" t="s">
        <v>6388</v>
      </c>
      <c r="AB780" s="628" t="s">
        <v>11678</v>
      </c>
      <c r="AC780" s="628" t="s">
        <v>8781</v>
      </c>
    </row>
    <row r="781" spans="26:29" s="623" customFormat="1">
      <c r="Z781" s="623">
        <v>190</v>
      </c>
      <c r="AA781" s="628" t="s">
        <v>6389</v>
      </c>
      <c r="AB781" s="628" t="s">
        <v>11679</v>
      </c>
      <c r="AC781" s="628" t="s">
        <v>8781</v>
      </c>
    </row>
    <row r="782" spans="26:29" s="623" customFormat="1">
      <c r="Z782" s="623">
        <v>191</v>
      </c>
      <c r="AA782" s="628" t="s">
        <v>6390</v>
      </c>
      <c r="AB782" s="628" t="s">
        <v>11680</v>
      </c>
      <c r="AC782" s="628" t="s">
        <v>8781</v>
      </c>
    </row>
    <row r="783" spans="26:29" s="623" customFormat="1">
      <c r="Z783" s="623">
        <v>192</v>
      </c>
      <c r="AA783" s="628" t="s">
        <v>6391</v>
      </c>
      <c r="AB783" s="628" t="s">
        <v>11681</v>
      </c>
      <c r="AC783" s="628" t="s">
        <v>8781</v>
      </c>
    </row>
    <row r="784" spans="26:29" s="623" customFormat="1">
      <c r="Z784" s="623">
        <v>193</v>
      </c>
      <c r="AA784" s="628" t="s">
        <v>6392</v>
      </c>
      <c r="AB784" s="628" t="s">
        <v>11682</v>
      </c>
      <c r="AC784" s="628" t="s">
        <v>8781</v>
      </c>
    </row>
    <row r="785" spans="26:29" s="623" customFormat="1">
      <c r="Z785" s="623">
        <v>194</v>
      </c>
      <c r="AA785" s="628" t="s">
        <v>6393</v>
      </c>
      <c r="AB785" s="628" t="s">
        <v>11683</v>
      </c>
      <c r="AC785" s="628" t="s">
        <v>8781</v>
      </c>
    </row>
    <row r="786" spans="26:29" s="623" customFormat="1">
      <c r="Z786" s="623">
        <v>195</v>
      </c>
      <c r="AA786" s="628" t="s">
        <v>6394</v>
      </c>
      <c r="AB786" s="628" t="s">
        <v>11684</v>
      </c>
      <c r="AC786" s="628" t="s">
        <v>8781</v>
      </c>
    </row>
    <row r="787" spans="26:29" s="623" customFormat="1">
      <c r="Z787" s="623">
        <v>196</v>
      </c>
      <c r="AA787" s="628" t="s">
        <v>6395</v>
      </c>
      <c r="AB787" s="628" t="s">
        <v>11685</v>
      </c>
      <c r="AC787" s="628" t="s">
        <v>8781</v>
      </c>
    </row>
    <row r="788" spans="26:29" s="623" customFormat="1">
      <c r="Z788" s="623">
        <v>197</v>
      </c>
      <c r="AA788" s="628" t="s">
        <v>6396</v>
      </c>
      <c r="AB788" s="628" t="s">
        <v>11686</v>
      </c>
      <c r="AC788" s="628" t="s">
        <v>8781</v>
      </c>
    </row>
    <row r="789" spans="26:29" s="623" customFormat="1">
      <c r="Z789" s="623">
        <v>198</v>
      </c>
      <c r="AA789" s="628" t="s">
        <v>6397</v>
      </c>
      <c r="AB789" s="628" t="s">
        <v>11687</v>
      </c>
      <c r="AC789" s="628" t="s">
        <v>8781</v>
      </c>
    </row>
    <row r="790" spans="26:29" s="623" customFormat="1">
      <c r="Z790" s="623">
        <v>199</v>
      </c>
      <c r="AA790" s="628" t="s">
        <v>6398</v>
      </c>
      <c r="AB790" s="628" t="s">
        <v>11688</v>
      </c>
      <c r="AC790" s="628" t="s">
        <v>8781</v>
      </c>
    </row>
    <row r="791" spans="26:29" s="623" customFormat="1">
      <c r="Z791" s="623">
        <v>200</v>
      </c>
      <c r="AA791" s="628" t="s">
        <v>6399</v>
      </c>
      <c r="AB791" s="628" t="s">
        <v>11689</v>
      </c>
      <c r="AC791" s="628" t="s">
        <v>8781</v>
      </c>
    </row>
    <row r="792" spans="26:29" s="623" customFormat="1">
      <c r="Z792" s="623">
        <v>201</v>
      </c>
      <c r="AA792" s="628" t="s">
        <v>6400</v>
      </c>
      <c r="AB792" s="628" t="s">
        <v>11690</v>
      </c>
      <c r="AC792" s="628" t="s">
        <v>8781</v>
      </c>
    </row>
    <row r="793" spans="26:29" s="623" customFormat="1">
      <c r="Z793" s="623">
        <v>202</v>
      </c>
      <c r="AA793" s="628" t="s">
        <v>6401</v>
      </c>
      <c r="AB793" s="628" t="s">
        <v>11691</v>
      </c>
      <c r="AC793" s="628" t="s">
        <v>8781</v>
      </c>
    </row>
    <row r="794" spans="26:29" s="623" customFormat="1">
      <c r="Z794" s="623">
        <v>203</v>
      </c>
      <c r="AA794" s="628" t="s">
        <v>6402</v>
      </c>
      <c r="AB794" s="628" t="s">
        <v>11692</v>
      </c>
      <c r="AC794" s="628" t="s">
        <v>8781</v>
      </c>
    </row>
    <row r="795" spans="26:29" s="623" customFormat="1">
      <c r="Z795" s="623">
        <v>204</v>
      </c>
      <c r="AA795" s="628" t="s">
        <v>6403</v>
      </c>
      <c r="AB795" s="628" t="s">
        <v>11693</v>
      </c>
      <c r="AC795" s="628" t="s">
        <v>8781</v>
      </c>
    </row>
    <row r="796" spans="26:29" s="623" customFormat="1">
      <c r="Z796" s="623">
        <v>205</v>
      </c>
      <c r="AA796" s="628" t="s">
        <v>6404</v>
      </c>
      <c r="AB796" s="628" t="s">
        <v>11694</v>
      </c>
      <c r="AC796" s="628" t="s">
        <v>8781</v>
      </c>
    </row>
    <row r="797" spans="26:29" s="623" customFormat="1">
      <c r="Z797" s="623">
        <v>206</v>
      </c>
      <c r="AA797" s="628" t="s">
        <v>6405</v>
      </c>
      <c r="AB797" s="628" t="s">
        <v>11695</v>
      </c>
      <c r="AC797" s="628" t="s">
        <v>8781</v>
      </c>
    </row>
    <row r="798" spans="26:29" s="623" customFormat="1">
      <c r="Z798" s="623">
        <v>207</v>
      </c>
      <c r="AA798" s="628" t="s">
        <v>6406</v>
      </c>
      <c r="AB798" s="628" t="s">
        <v>11696</v>
      </c>
      <c r="AC798" s="628" t="s">
        <v>8781</v>
      </c>
    </row>
    <row r="799" spans="26:29" s="623" customFormat="1">
      <c r="Z799" s="623">
        <v>208</v>
      </c>
      <c r="AA799" s="628" t="s">
        <v>6407</v>
      </c>
      <c r="AB799" s="628" t="s">
        <v>11697</v>
      </c>
      <c r="AC799" s="628" t="s">
        <v>8781</v>
      </c>
    </row>
    <row r="800" spans="26:29" s="623" customFormat="1">
      <c r="Z800" s="623">
        <v>209</v>
      </c>
      <c r="AA800" s="628" t="s">
        <v>6408</v>
      </c>
      <c r="AB800" s="628" t="s">
        <v>11698</v>
      </c>
      <c r="AC800" s="628" t="s">
        <v>8781</v>
      </c>
    </row>
    <row r="801" spans="26:29" s="623" customFormat="1">
      <c r="Z801" s="623">
        <v>210</v>
      </c>
      <c r="AA801" s="628" t="s">
        <v>6409</v>
      </c>
      <c r="AB801" s="628" t="s">
        <v>11699</v>
      </c>
      <c r="AC801" s="628" t="s">
        <v>8781</v>
      </c>
    </row>
    <row r="802" spans="26:29" s="623" customFormat="1">
      <c r="Z802" s="623">
        <v>211</v>
      </c>
      <c r="AA802" s="628" t="s">
        <v>6410</v>
      </c>
      <c r="AB802" s="628" t="s">
        <v>11700</v>
      </c>
      <c r="AC802" s="628" t="s">
        <v>8781</v>
      </c>
    </row>
    <row r="803" spans="26:29" s="623" customFormat="1">
      <c r="Z803" s="623">
        <v>212</v>
      </c>
      <c r="AA803" s="628" t="s">
        <v>6411</v>
      </c>
      <c r="AB803" s="628" t="s">
        <v>11701</v>
      </c>
      <c r="AC803" s="628" t="s">
        <v>8781</v>
      </c>
    </row>
    <row r="804" spans="26:29" s="623" customFormat="1">
      <c r="Z804" s="623">
        <v>213</v>
      </c>
      <c r="AA804" s="628" t="s">
        <v>6412</v>
      </c>
      <c r="AB804" s="628" t="s">
        <v>11702</v>
      </c>
      <c r="AC804" s="628" t="s">
        <v>8781</v>
      </c>
    </row>
    <row r="805" spans="26:29" s="623" customFormat="1">
      <c r="Z805" s="623">
        <v>214</v>
      </c>
      <c r="AA805" s="628" t="s">
        <v>6413</v>
      </c>
      <c r="AB805" s="628" t="s">
        <v>11703</v>
      </c>
      <c r="AC805" s="628" t="s">
        <v>8781</v>
      </c>
    </row>
    <row r="806" spans="26:29" s="623" customFormat="1">
      <c r="Z806" s="623">
        <v>215</v>
      </c>
      <c r="AA806" s="628" t="s">
        <v>6414</v>
      </c>
      <c r="AB806" s="628" t="s">
        <v>11704</v>
      </c>
      <c r="AC806" s="628" t="s">
        <v>8781</v>
      </c>
    </row>
    <row r="807" spans="26:29" s="623" customFormat="1">
      <c r="Z807" s="623">
        <v>216</v>
      </c>
      <c r="AA807" s="628" t="s">
        <v>6415</v>
      </c>
      <c r="AB807" s="628" t="s">
        <v>11705</v>
      </c>
      <c r="AC807" s="628" t="s">
        <v>8781</v>
      </c>
    </row>
    <row r="808" spans="26:29" s="623" customFormat="1">
      <c r="Z808" s="623">
        <v>217</v>
      </c>
      <c r="AA808" s="628" t="s">
        <v>6416</v>
      </c>
      <c r="AB808" s="628" t="s">
        <v>11706</v>
      </c>
      <c r="AC808" s="628" t="s">
        <v>8781</v>
      </c>
    </row>
    <row r="809" spans="26:29" s="623" customFormat="1">
      <c r="Z809" s="623">
        <v>218</v>
      </c>
      <c r="AA809" s="628" t="s">
        <v>6417</v>
      </c>
      <c r="AB809" s="628" t="s">
        <v>11707</v>
      </c>
      <c r="AC809" s="628" t="s">
        <v>8781</v>
      </c>
    </row>
    <row r="810" spans="26:29" s="623" customFormat="1">
      <c r="Z810" s="623">
        <v>219</v>
      </c>
      <c r="AA810" s="628" t="s">
        <v>6418</v>
      </c>
      <c r="AB810" s="628" t="s">
        <v>11708</v>
      </c>
      <c r="AC810" s="628" t="s">
        <v>8781</v>
      </c>
    </row>
    <row r="811" spans="26:29" s="623" customFormat="1">
      <c r="Z811" s="623">
        <v>220</v>
      </c>
      <c r="AA811" s="628" t="s">
        <v>6419</v>
      </c>
      <c r="AB811" s="628" t="s">
        <v>11709</v>
      </c>
      <c r="AC811" s="628" t="s">
        <v>8781</v>
      </c>
    </row>
    <row r="812" spans="26:29" s="623" customFormat="1">
      <c r="Z812" s="623">
        <v>221</v>
      </c>
      <c r="AA812" s="628" t="s">
        <v>6420</v>
      </c>
      <c r="AB812" s="628" t="s">
        <v>11710</v>
      </c>
      <c r="AC812" s="628" t="s">
        <v>8781</v>
      </c>
    </row>
    <row r="813" spans="26:29" s="623" customFormat="1">
      <c r="Z813" s="623">
        <v>222</v>
      </c>
      <c r="AA813" s="628" t="s">
        <v>6421</v>
      </c>
      <c r="AB813" s="628" t="s">
        <v>11711</v>
      </c>
      <c r="AC813" s="628" t="s">
        <v>8781</v>
      </c>
    </row>
    <row r="814" spans="26:29" s="623" customFormat="1">
      <c r="Z814" s="623">
        <v>223</v>
      </c>
      <c r="AA814" s="628" t="s">
        <v>6422</v>
      </c>
      <c r="AB814" s="628" t="s">
        <v>11712</v>
      </c>
      <c r="AC814" s="628" t="s">
        <v>8781</v>
      </c>
    </row>
    <row r="815" spans="26:29" s="623" customFormat="1">
      <c r="Z815" s="623">
        <v>224</v>
      </c>
      <c r="AA815" s="628" t="s">
        <v>6423</v>
      </c>
      <c r="AB815" s="628" t="s">
        <v>11713</v>
      </c>
      <c r="AC815" s="628" t="s">
        <v>8781</v>
      </c>
    </row>
    <row r="816" spans="26:29" s="623" customFormat="1">
      <c r="Z816" s="623">
        <v>225</v>
      </c>
      <c r="AA816" s="628" t="s">
        <v>6424</v>
      </c>
      <c r="AB816" s="628" t="s">
        <v>11714</v>
      </c>
      <c r="AC816" s="628" t="s">
        <v>8781</v>
      </c>
    </row>
    <row r="817" spans="26:29" s="623" customFormat="1">
      <c r="Z817" s="623">
        <v>226</v>
      </c>
      <c r="AA817" s="628" t="s">
        <v>6425</v>
      </c>
      <c r="AB817" s="628" t="s">
        <v>11715</v>
      </c>
      <c r="AC817" s="628" t="s">
        <v>8781</v>
      </c>
    </row>
    <row r="818" spans="26:29" s="623" customFormat="1">
      <c r="Z818" s="623">
        <v>227</v>
      </c>
      <c r="AA818" s="628" t="s">
        <v>6426</v>
      </c>
      <c r="AB818" s="628" t="s">
        <v>11716</v>
      </c>
      <c r="AC818" s="628" t="s">
        <v>8781</v>
      </c>
    </row>
    <row r="819" spans="26:29" s="623" customFormat="1">
      <c r="Z819" s="623">
        <v>228</v>
      </c>
      <c r="AA819" s="628" t="s">
        <v>6427</v>
      </c>
      <c r="AB819" s="628" t="s">
        <v>11717</v>
      </c>
      <c r="AC819" s="628" t="s">
        <v>8781</v>
      </c>
    </row>
    <row r="820" spans="26:29" s="623" customFormat="1">
      <c r="Z820" s="623">
        <v>229</v>
      </c>
      <c r="AA820" s="628" t="s">
        <v>6428</v>
      </c>
      <c r="AB820" s="628" t="s">
        <v>11718</v>
      </c>
      <c r="AC820" s="628" t="s">
        <v>8781</v>
      </c>
    </row>
    <row r="821" spans="26:29" s="623" customFormat="1">
      <c r="Z821" s="623">
        <v>230</v>
      </c>
      <c r="AA821" s="628" t="s">
        <v>6429</v>
      </c>
      <c r="AB821" s="628" t="s">
        <v>11719</v>
      </c>
      <c r="AC821" s="628" t="s">
        <v>8781</v>
      </c>
    </row>
    <row r="822" spans="26:29" s="623" customFormat="1">
      <c r="Z822" s="623">
        <v>231</v>
      </c>
      <c r="AA822" s="628" t="s">
        <v>6430</v>
      </c>
      <c r="AB822" s="628" t="s">
        <v>11720</v>
      </c>
      <c r="AC822" s="628" t="s">
        <v>8781</v>
      </c>
    </row>
    <row r="823" spans="26:29" s="623" customFormat="1">
      <c r="Z823" s="623">
        <v>232</v>
      </c>
      <c r="AA823" s="628" t="s">
        <v>6431</v>
      </c>
      <c r="AB823" s="628" t="s">
        <v>11721</v>
      </c>
      <c r="AC823" s="628" t="s">
        <v>8781</v>
      </c>
    </row>
    <row r="824" spans="26:29" s="623" customFormat="1">
      <c r="Z824" s="623">
        <v>233</v>
      </c>
      <c r="AA824" s="628" t="s">
        <v>6432</v>
      </c>
      <c r="AB824" s="628" t="s">
        <v>11722</v>
      </c>
      <c r="AC824" s="628" t="s">
        <v>8781</v>
      </c>
    </row>
    <row r="825" spans="26:29" s="623" customFormat="1">
      <c r="Z825" s="623">
        <v>234</v>
      </c>
      <c r="AA825" s="628" t="s">
        <v>6433</v>
      </c>
      <c r="AB825" s="628" t="s">
        <v>11723</v>
      </c>
      <c r="AC825" s="628" t="s">
        <v>8781</v>
      </c>
    </row>
    <row r="826" spans="26:29" s="623" customFormat="1">
      <c r="Z826" s="623">
        <v>235</v>
      </c>
      <c r="AA826" s="628" t="s">
        <v>6434</v>
      </c>
      <c r="AB826" s="628" t="s">
        <v>11724</v>
      </c>
      <c r="AC826" s="628" t="s">
        <v>8781</v>
      </c>
    </row>
    <row r="827" spans="26:29" s="623" customFormat="1">
      <c r="Z827" s="623">
        <v>236</v>
      </c>
      <c r="AA827" s="628" t="s">
        <v>6435</v>
      </c>
      <c r="AB827" s="628" t="s">
        <v>11725</v>
      </c>
      <c r="AC827" s="628" t="s">
        <v>8781</v>
      </c>
    </row>
    <row r="828" spans="26:29" s="623" customFormat="1">
      <c r="Z828" s="623">
        <v>237</v>
      </c>
      <c r="AA828" s="628" t="s">
        <v>6436</v>
      </c>
      <c r="AB828" s="628" t="s">
        <v>11726</v>
      </c>
      <c r="AC828" s="628" t="s">
        <v>8781</v>
      </c>
    </row>
    <row r="829" spans="26:29" s="623" customFormat="1">
      <c r="Z829" s="623">
        <v>238</v>
      </c>
      <c r="AA829" s="628" t="s">
        <v>6437</v>
      </c>
      <c r="AB829" s="628" t="s">
        <v>11727</v>
      </c>
      <c r="AC829" s="628" t="s">
        <v>8781</v>
      </c>
    </row>
    <row r="830" spans="26:29" s="623" customFormat="1">
      <c r="Z830" s="623">
        <v>239</v>
      </c>
      <c r="AA830" s="628" t="s">
        <v>6438</v>
      </c>
      <c r="AB830" s="628" t="s">
        <v>11728</v>
      </c>
      <c r="AC830" s="628" t="s">
        <v>8781</v>
      </c>
    </row>
    <row r="831" spans="26:29" s="623" customFormat="1">
      <c r="Z831" s="623">
        <v>240</v>
      </c>
      <c r="AA831" s="628" t="s">
        <v>6439</v>
      </c>
      <c r="AB831" s="628" t="s">
        <v>11729</v>
      </c>
      <c r="AC831" s="628" t="s">
        <v>8781</v>
      </c>
    </row>
    <row r="832" spans="26:29" s="623" customFormat="1">
      <c r="Z832" s="623">
        <v>241</v>
      </c>
      <c r="AA832" s="628" t="s">
        <v>6440</v>
      </c>
      <c r="AB832" s="628" t="s">
        <v>11730</v>
      </c>
      <c r="AC832" s="628" t="s">
        <v>8781</v>
      </c>
    </row>
    <row r="833" spans="26:29" s="623" customFormat="1">
      <c r="Z833" s="623">
        <v>242</v>
      </c>
      <c r="AA833" s="628" t="s">
        <v>6441</v>
      </c>
      <c r="AB833" s="628" t="s">
        <v>11731</v>
      </c>
      <c r="AC833" s="628" t="s">
        <v>8781</v>
      </c>
    </row>
    <row r="834" spans="26:29" s="623" customFormat="1">
      <c r="Z834" s="623">
        <v>243</v>
      </c>
      <c r="AA834" s="628" t="s">
        <v>6442</v>
      </c>
      <c r="AB834" s="628" t="s">
        <v>11732</v>
      </c>
      <c r="AC834" s="628" t="s">
        <v>8781</v>
      </c>
    </row>
    <row r="835" spans="26:29" s="623" customFormat="1">
      <c r="Z835" s="623">
        <v>244</v>
      </c>
      <c r="AA835" s="628" t="s">
        <v>6443</v>
      </c>
      <c r="AB835" s="628" t="s">
        <v>11733</v>
      </c>
      <c r="AC835" s="628" t="s">
        <v>8781</v>
      </c>
    </row>
    <row r="836" spans="26:29" s="623" customFormat="1">
      <c r="Z836" s="623">
        <v>245</v>
      </c>
      <c r="AA836" s="628" t="s">
        <v>6444</v>
      </c>
      <c r="AB836" s="628" t="s">
        <v>11734</v>
      </c>
      <c r="AC836" s="628" t="s">
        <v>8781</v>
      </c>
    </row>
    <row r="837" spans="26:29" s="623" customFormat="1">
      <c r="Z837" s="623">
        <v>246</v>
      </c>
      <c r="AA837" s="628" t="s">
        <v>6445</v>
      </c>
      <c r="AB837" s="628" t="s">
        <v>11735</v>
      </c>
      <c r="AC837" s="628" t="s">
        <v>8781</v>
      </c>
    </row>
    <row r="838" spans="26:29" s="623" customFormat="1">
      <c r="Z838" s="623">
        <v>247</v>
      </c>
      <c r="AA838" s="628" t="s">
        <v>6446</v>
      </c>
      <c r="AB838" s="628" t="s">
        <v>11736</v>
      </c>
      <c r="AC838" s="628" t="s">
        <v>8781</v>
      </c>
    </row>
    <row r="839" spans="26:29" s="623" customFormat="1">
      <c r="Z839" s="623">
        <v>248</v>
      </c>
      <c r="AA839" s="628" t="s">
        <v>6447</v>
      </c>
      <c r="AB839" s="628" t="s">
        <v>11737</v>
      </c>
      <c r="AC839" s="628" t="s">
        <v>8781</v>
      </c>
    </row>
    <row r="840" spans="26:29" s="623" customFormat="1">
      <c r="Z840" s="623">
        <v>249</v>
      </c>
      <c r="AA840" s="628" t="s">
        <v>6448</v>
      </c>
      <c r="AB840" s="628" t="s">
        <v>11738</v>
      </c>
      <c r="AC840" s="628" t="s">
        <v>8781</v>
      </c>
    </row>
    <row r="841" spans="26:29" s="623" customFormat="1">
      <c r="Z841" s="623">
        <v>250</v>
      </c>
      <c r="AA841" s="628" t="s">
        <v>6449</v>
      </c>
      <c r="AB841" s="628" t="s">
        <v>11739</v>
      </c>
      <c r="AC841" s="628" t="s">
        <v>8781</v>
      </c>
    </row>
    <row r="842" spans="26:29" s="623" customFormat="1">
      <c r="Z842" s="623">
        <v>251</v>
      </c>
      <c r="AA842" s="628" t="s">
        <v>6450</v>
      </c>
      <c r="AB842" s="628" t="s">
        <v>11740</v>
      </c>
      <c r="AC842" s="628" t="s">
        <v>8781</v>
      </c>
    </row>
    <row r="843" spans="26:29" s="623" customFormat="1">
      <c r="Z843" s="623">
        <v>252</v>
      </c>
      <c r="AA843" s="628" t="s">
        <v>6451</v>
      </c>
      <c r="AB843" s="628" t="s">
        <v>11741</v>
      </c>
      <c r="AC843" s="628" t="s">
        <v>8781</v>
      </c>
    </row>
    <row r="844" spans="26:29" s="623" customFormat="1">
      <c r="Z844" s="623">
        <v>253</v>
      </c>
      <c r="AA844" s="628" t="s">
        <v>6452</v>
      </c>
      <c r="AB844" s="628" t="s">
        <v>11742</v>
      </c>
      <c r="AC844" s="628" t="s">
        <v>8781</v>
      </c>
    </row>
    <row r="845" spans="26:29" s="623" customFormat="1">
      <c r="Z845" s="623">
        <v>254</v>
      </c>
      <c r="AA845" s="628" t="s">
        <v>6453</v>
      </c>
      <c r="AB845" s="628" t="s">
        <v>11743</v>
      </c>
      <c r="AC845" s="628" t="s">
        <v>8781</v>
      </c>
    </row>
    <row r="846" spans="26:29" s="623" customFormat="1">
      <c r="Z846" s="623">
        <v>255</v>
      </c>
      <c r="AA846" s="628" t="s">
        <v>6454</v>
      </c>
      <c r="AB846" s="628" t="s">
        <v>11744</v>
      </c>
      <c r="AC846" s="628" t="s">
        <v>8781</v>
      </c>
    </row>
    <row r="847" spans="26:29" s="623" customFormat="1">
      <c r="Z847" s="623">
        <v>256</v>
      </c>
      <c r="AA847" s="628" t="s">
        <v>6455</v>
      </c>
      <c r="AB847" s="628" t="s">
        <v>11745</v>
      </c>
      <c r="AC847" s="628" t="s">
        <v>8781</v>
      </c>
    </row>
    <row r="848" spans="26:29" s="623" customFormat="1">
      <c r="Z848" s="623">
        <v>257</v>
      </c>
      <c r="AA848" s="628" t="s">
        <v>6456</v>
      </c>
      <c r="AB848" s="628" t="s">
        <v>11746</v>
      </c>
      <c r="AC848" s="628" t="s">
        <v>8781</v>
      </c>
    </row>
    <row r="849" spans="26:29" s="623" customFormat="1">
      <c r="Z849" s="623">
        <v>258</v>
      </c>
      <c r="AA849" s="628" t="s">
        <v>6457</v>
      </c>
      <c r="AB849" s="628" t="s">
        <v>11747</v>
      </c>
      <c r="AC849" s="628" t="s">
        <v>8781</v>
      </c>
    </row>
    <row r="850" spans="26:29" s="623" customFormat="1">
      <c r="Z850" s="623">
        <v>259</v>
      </c>
      <c r="AA850" s="628" t="s">
        <v>6458</v>
      </c>
      <c r="AB850" s="628" t="s">
        <v>11748</v>
      </c>
      <c r="AC850" s="628" t="s">
        <v>8781</v>
      </c>
    </row>
    <row r="851" spans="26:29" s="623" customFormat="1">
      <c r="Z851" s="623">
        <v>260</v>
      </c>
      <c r="AA851" s="628" t="s">
        <v>6459</v>
      </c>
      <c r="AB851" s="628" t="s">
        <v>11749</v>
      </c>
      <c r="AC851" s="628" t="s">
        <v>8781</v>
      </c>
    </row>
    <row r="852" spans="26:29" s="623" customFormat="1">
      <c r="Z852" s="623">
        <v>261</v>
      </c>
      <c r="AA852" s="628" t="s">
        <v>6460</v>
      </c>
      <c r="AB852" s="628" t="s">
        <v>11750</v>
      </c>
      <c r="AC852" s="628" t="s">
        <v>8781</v>
      </c>
    </row>
    <row r="853" spans="26:29" s="623" customFormat="1">
      <c r="Z853" s="623">
        <v>262</v>
      </c>
      <c r="AA853" s="628" t="s">
        <v>6461</v>
      </c>
      <c r="AB853" s="628" t="s">
        <v>11751</v>
      </c>
      <c r="AC853" s="628" t="s">
        <v>8781</v>
      </c>
    </row>
    <row r="854" spans="26:29" s="623" customFormat="1">
      <c r="Z854" s="623">
        <v>263</v>
      </c>
      <c r="AA854" s="628" t="s">
        <v>6462</v>
      </c>
      <c r="AB854" s="628" t="s">
        <v>11752</v>
      </c>
      <c r="AC854" s="628" t="s">
        <v>8781</v>
      </c>
    </row>
    <row r="855" spans="26:29" s="623" customFormat="1">
      <c r="Z855" s="623">
        <v>264</v>
      </c>
      <c r="AA855" s="628" t="s">
        <v>6463</v>
      </c>
      <c r="AB855" s="628" t="s">
        <v>11753</v>
      </c>
      <c r="AC855" s="628" t="s">
        <v>8781</v>
      </c>
    </row>
    <row r="856" spans="26:29" s="623" customFormat="1">
      <c r="Z856" s="623">
        <v>265</v>
      </c>
      <c r="AA856" s="628" t="s">
        <v>6464</v>
      </c>
      <c r="AB856" s="628" t="s">
        <v>11754</v>
      </c>
      <c r="AC856" s="628" t="s">
        <v>8781</v>
      </c>
    </row>
    <row r="857" spans="26:29" s="623" customFormat="1">
      <c r="Z857" s="623">
        <v>266</v>
      </c>
      <c r="AA857" s="628" t="s">
        <v>6465</v>
      </c>
      <c r="AB857" s="628" t="s">
        <v>11755</v>
      </c>
      <c r="AC857" s="628" t="s">
        <v>8781</v>
      </c>
    </row>
    <row r="858" spans="26:29" s="623" customFormat="1">
      <c r="Z858" s="623">
        <v>267</v>
      </c>
      <c r="AA858" s="628" t="s">
        <v>6466</v>
      </c>
      <c r="AB858" s="628" t="s">
        <v>11756</v>
      </c>
      <c r="AC858" s="628" t="s">
        <v>8781</v>
      </c>
    </row>
    <row r="859" spans="26:29" s="623" customFormat="1">
      <c r="Z859" s="623">
        <v>268</v>
      </c>
      <c r="AA859" s="628" t="s">
        <v>6467</v>
      </c>
      <c r="AB859" s="628" t="s">
        <v>11757</v>
      </c>
      <c r="AC859" s="628" t="s">
        <v>8781</v>
      </c>
    </row>
    <row r="860" spans="26:29" s="623" customFormat="1">
      <c r="Z860" s="623">
        <v>269</v>
      </c>
      <c r="AA860" s="628" t="s">
        <v>6468</v>
      </c>
      <c r="AB860" s="628" t="s">
        <v>11758</v>
      </c>
      <c r="AC860" s="628" t="s">
        <v>8781</v>
      </c>
    </row>
    <row r="861" spans="26:29" s="623" customFormat="1">
      <c r="Z861" s="623">
        <v>270</v>
      </c>
      <c r="AA861" s="628" t="s">
        <v>6469</v>
      </c>
      <c r="AB861" s="628" t="s">
        <v>11759</v>
      </c>
      <c r="AC861" s="628" t="s">
        <v>8781</v>
      </c>
    </row>
    <row r="862" spans="26:29" s="623" customFormat="1">
      <c r="Z862" s="623">
        <v>271</v>
      </c>
      <c r="AA862" s="628" t="s">
        <v>6470</v>
      </c>
      <c r="AB862" s="628" t="s">
        <v>11760</v>
      </c>
      <c r="AC862" s="628" t="s">
        <v>8781</v>
      </c>
    </row>
    <row r="863" spans="26:29" s="623" customFormat="1">
      <c r="Z863" s="623">
        <v>272</v>
      </c>
      <c r="AA863" s="628" t="s">
        <v>6471</v>
      </c>
      <c r="AB863" s="628" t="s">
        <v>11761</v>
      </c>
      <c r="AC863" s="628" t="s">
        <v>8781</v>
      </c>
    </row>
    <row r="864" spans="26:29" s="623" customFormat="1">
      <c r="Z864" s="623">
        <v>273</v>
      </c>
      <c r="AA864" s="628" t="s">
        <v>6472</v>
      </c>
      <c r="AB864" s="628" t="s">
        <v>11762</v>
      </c>
      <c r="AC864" s="628" t="s">
        <v>8781</v>
      </c>
    </row>
    <row r="865" spans="26:29" s="623" customFormat="1">
      <c r="Z865" s="623">
        <v>274</v>
      </c>
      <c r="AA865" s="628" t="s">
        <v>6473</v>
      </c>
      <c r="AB865" s="628" t="s">
        <v>11763</v>
      </c>
      <c r="AC865" s="628" t="s">
        <v>8781</v>
      </c>
    </row>
    <row r="866" spans="26:29" s="623" customFormat="1">
      <c r="Z866" s="623">
        <v>275</v>
      </c>
      <c r="AA866" s="628" t="s">
        <v>6474</v>
      </c>
      <c r="AB866" s="628" t="s">
        <v>11764</v>
      </c>
      <c r="AC866" s="628" t="s">
        <v>8781</v>
      </c>
    </row>
    <row r="867" spans="26:29" s="623" customFormat="1">
      <c r="Z867" s="623">
        <v>276</v>
      </c>
      <c r="AA867" s="628" t="s">
        <v>6475</v>
      </c>
      <c r="AB867" s="628" t="s">
        <v>11765</v>
      </c>
      <c r="AC867" s="628" t="s">
        <v>8781</v>
      </c>
    </row>
    <row r="868" spans="26:29" s="623" customFormat="1">
      <c r="Z868" s="623">
        <v>277</v>
      </c>
      <c r="AA868" s="628" t="s">
        <v>6476</v>
      </c>
      <c r="AB868" s="628" t="s">
        <v>11766</v>
      </c>
      <c r="AC868" s="628" t="s">
        <v>8781</v>
      </c>
    </row>
    <row r="869" spans="26:29" s="623" customFormat="1">
      <c r="Z869" s="623">
        <v>278</v>
      </c>
      <c r="AA869" s="628" t="s">
        <v>6477</v>
      </c>
      <c r="AB869" s="628" t="s">
        <v>11767</v>
      </c>
      <c r="AC869" s="628" t="s">
        <v>8781</v>
      </c>
    </row>
    <row r="870" spans="26:29" s="623" customFormat="1">
      <c r="Z870" s="623">
        <v>279</v>
      </c>
      <c r="AA870" s="628" t="s">
        <v>6478</v>
      </c>
      <c r="AB870" s="628" t="s">
        <v>11768</v>
      </c>
      <c r="AC870" s="628" t="s">
        <v>8781</v>
      </c>
    </row>
    <row r="871" spans="26:29" s="623" customFormat="1">
      <c r="Z871" s="623">
        <v>280</v>
      </c>
      <c r="AA871" s="628" t="s">
        <v>6479</v>
      </c>
      <c r="AB871" s="628" t="s">
        <v>11769</v>
      </c>
      <c r="AC871" s="628" t="s">
        <v>8781</v>
      </c>
    </row>
    <row r="872" spans="26:29" s="623" customFormat="1">
      <c r="Z872" s="623">
        <v>281</v>
      </c>
      <c r="AA872" s="628" t="s">
        <v>6480</v>
      </c>
      <c r="AB872" s="628" t="s">
        <v>11770</v>
      </c>
      <c r="AC872" s="628" t="s">
        <v>8781</v>
      </c>
    </row>
    <row r="873" spans="26:29" s="623" customFormat="1">
      <c r="Z873" s="623">
        <v>282</v>
      </c>
      <c r="AA873" s="628" t="s">
        <v>6481</v>
      </c>
      <c r="AB873" s="628" t="s">
        <v>11771</v>
      </c>
      <c r="AC873" s="628" t="s">
        <v>8781</v>
      </c>
    </row>
    <row r="874" spans="26:29" s="623" customFormat="1">
      <c r="Z874" s="623">
        <v>283</v>
      </c>
      <c r="AA874" s="628" t="s">
        <v>6482</v>
      </c>
      <c r="AB874" s="628" t="s">
        <v>11772</v>
      </c>
      <c r="AC874" s="628" t="s">
        <v>8781</v>
      </c>
    </row>
    <row r="875" spans="26:29" s="623" customFormat="1">
      <c r="Z875" s="623">
        <v>284</v>
      </c>
      <c r="AA875" s="628" t="s">
        <v>6484</v>
      </c>
      <c r="AB875" s="628" t="s">
        <v>11773</v>
      </c>
      <c r="AC875" s="628" t="s">
        <v>8781</v>
      </c>
    </row>
    <row r="876" spans="26:29" s="623" customFormat="1">
      <c r="Z876" s="623">
        <v>285</v>
      </c>
      <c r="AA876" s="628" t="s">
        <v>6485</v>
      </c>
      <c r="AB876" s="628" t="s">
        <v>11774</v>
      </c>
      <c r="AC876" s="628" t="s">
        <v>8781</v>
      </c>
    </row>
    <row r="877" spans="26:29" s="623" customFormat="1">
      <c r="Z877" s="623">
        <v>286</v>
      </c>
      <c r="AA877" s="628" t="s">
        <v>6486</v>
      </c>
      <c r="AB877" s="628" t="s">
        <v>11775</v>
      </c>
      <c r="AC877" s="628" t="s">
        <v>8781</v>
      </c>
    </row>
    <row r="878" spans="26:29" s="623" customFormat="1">
      <c r="Z878" s="623">
        <v>287</v>
      </c>
      <c r="AA878" s="628" t="s">
        <v>6487</v>
      </c>
      <c r="AB878" s="628" t="s">
        <v>11776</v>
      </c>
      <c r="AC878" s="628" t="s">
        <v>8781</v>
      </c>
    </row>
    <row r="879" spans="26:29" s="623" customFormat="1">
      <c r="Z879" s="623">
        <v>288</v>
      </c>
      <c r="AA879" s="628" t="s">
        <v>205</v>
      </c>
      <c r="AB879" s="628" t="s">
        <v>11777</v>
      </c>
      <c r="AC879" s="628" t="s">
        <v>8781</v>
      </c>
    </row>
    <row r="880" spans="26:29" s="623" customFormat="1">
      <c r="Z880" s="623">
        <v>289</v>
      </c>
      <c r="AA880" s="628" t="s">
        <v>186</v>
      </c>
      <c r="AB880" s="628" t="s">
        <v>11778</v>
      </c>
      <c r="AC880" s="628" t="s">
        <v>8781</v>
      </c>
    </row>
    <row r="881" spans="26:29" s="623" customFormat="1">
      <c r="Z881" s="623">
        <v>290</v>
      </c>
      <c r="AA881" s="628" t="s">
        <v>210</v>
      </c>
      <c r="AB881" s="628" t="s">
        <v>11779</v>
      </c>
      <c r="AC881" s="628" t="s">
        <v>8781</v>
      </c>
    </row>
    <row r="882" spans="26:29" s="623" customFormat="1">
      <c r="Z882" s="623">
        <v>291</v>
      </c>
      <c r="AA882" s="628" t="s">
        <v>215</v>
      </c>
      <c r="AB882" s="628" t="s">
        <v>11780</v>
      </c>
      <c r="AC882" s="628" t="s">
        <v>8781</v>
      </c>
    </row>
    <row r="883" spans="26:29" s="623" customFormat="1">
      <c r="Z883" s="623">
        <v>292</v>
      </c>
      <c r="AA883" s="628" t="s">
        <v>233</v>
      </c>
      <c r="AB883" s="628" t="s">
        <v>11781</v>
      </c>
      <c r="AC883" s="628" t="s">
        <v>8781</v>
      </c>
    </row>
    <row r="884" spans="26:29" s="623" customFormat="1">
      <c r="Z884" s="623">
        <v>293</v>
      </c>
      <c r="AA884" s="628" t="s">
        <v>234</v>
      </c>
      <c r="AB884" s="628" t="s">
        <v>11782</v>
      </c>
      <c r="AC884" s="628" t="s">
        <v>8781</v>
      </c>
    </row>
    <row r="885" spans="26:29" s="623" customFormat="1">
      <c r="Z885" s="623">
        <v>294</v>
      </c>
      <c r="AA885" s="628" t="s">
        <v>218</v>
      </c>
      <c r="AB885" s="628" t="s">
        <v>11783</v>
      </c>
      <c r="AC885" s="628" t="s">
        <v>8781</v>
      </c>
    </row>
    <row r="886" spans="26:29" s="623" customFormat="1">
      <c r="Z886" s="623">
        <v>295</v>
      </c>
      <c r="AA886" s="628" t="s">
        <v>219</v>
      </c>
      <c r="AB886" s="628" t="s">
        <v>11784</v>
      </c>
      <c r="AC886" s="628" t="s">
        <v>8781</v>
      </c>
    </row>
    <row r="887" spans="26:29" s="623" customFormat="1">
      <c r="Z887" s="623">
        <v>296</v>
      </c>
      <c r="AA887" s="628" t="s">
        <v>235</v>
      </c>
      <c r="AB887" s="628" t="s">
        <v>11785</v>
      </c>
      <c r="AC887" s="628" t="s">
        <v>8781</v>
      </c>
    </row>
    <row r="888" spans="26:29" s="623" customFormat="1">
      <c r="Z888" s="623">
        <v>297</v>
      </c>
      <c r="AA888" s="628" t="s">
        <v>220</v>
      </c>
      <c r="AB888" s="628" t="s">
        <v>11786</v>
      </c>
      <c r="AC888" s="628" t="s">
        <v>8781</v>
      </c>
    </row>
    <row r="889" spans="26:29" s="623" customFormat="1">
      <c r="Z889" s="623">
        <v>298</v>
      </c>
      <c r="AA889" s="628" t="s">
        <v>213</v>
      </c>
      <c r="AB889" s="628" t="s">
        <v>11787</v>
      </c>
      <c r="AC889" s="628" t="s">
        <v>8781</v>
      </c>
    </row>
    <row r="890" spans="26:29" s="623" customFormat="1">
      <c r="Z890" s="623">
        <v>299</v>
      </c>
      <c r="AA890" s="628" t="s">
        <v>6488</v>
      </c>
      <c r="AB890" s="628" t="s">
        <v>11788</v>
      </c>
      <c r="AC890" s="628" t="s">
        <v>8781</v>
      </c>
    </row>
    <row r="891" spans="26:29" s="623" customFormat="1">
      <c r="Z891" s="623">
        <v>300</v>
      </c>
      <c r="AA891" s="628" t="s">
        <v>208</v>
      </c>
      <c r="AB891" s="628" t="s">
        <v>11789</v>
      </c>
      <c r="AC891" s="628" t="s">
        <v>8781</v>
      </c>
    </row>
    <row r="892" spans="26:29" s="623" customFormat="1">
      <c r="Z892" s="623">
        <v>301</v>
      </c>
      <c r="AA892" s="628" t="s">
        <v>236</v>
      </c>
      <c r="AB892" s="628" t="s">
        <v>11790</v>
      </c>
      <c r="AC892" s="628" t="s">
        <v>8781</v>
      </c>
    </row>
    <row r="893" spans="26:29" s="623" customFormat="1">
      <c r="Z893" s="623">
        <v>302</v>
      </c>
      <c r="AA893" s="628" t="s">
        <v>223</v>
      </c>
      <c r="AB893" s="628" t="s">
        <v>11791</v>
      </c>
      <c r="AC893" s="628" t="s">
        <v>8781</v>
      </c>
    </row>
    <row r="894" spans="26:29" s="623" customFormat="1">
      <c r="Z894" s="623">
        <v>303</v>
      </c>
      <c r="AA894" s="628" t="s">
        <v>237</v>
      </c>
      <c r="AB894" s="628" t="s">
        <v>11792</v>
      </c>
      <c r="AC894" s="628" t="s">
        <v>8781</v>
      </c>
    </row>
    <row r="895" spans="26:29" s="623" customFormat="1">
      <c r="Z895" s="623">
        <v>304</v>
      </c>
      <c r="AA895" s="628" t="s">
        <v>6489</v>
      </c>
      <c r="AB895" s="628" t="s">
        <v>11793</v>
      </c>
      <c r="AC895" s="628" t="s">
        <v>8781</v>
      </c>
    </row>
    <row r="896" spans="26:29" s="623" customFormat="1">
      <c r="Z896" s="623">
        <v>305</v>
      </c>
      <c r="AA896" s="628" t="s">
        <v>6490</v>
      </c>
      <c r="AB896" s="628" t="s">
        <v>11794</v>
      </c>
      <c r="AC896" s="628" t="s">
        <v>8781</v>
      </c>
    </row>
    <row r="897" spans="26:29" s="623" customFormat="1">
      <c r="Z897" s="623">
        <v>306</v>
      </c>
      <c r="AA897" s="628" t="s">
        <v>224</v>
      </c>
      <c r="AB897" s="628" t="s">
        <v>11795</v>
      </c>
      <c r="AC897" s="628" t="s">
        <v>8781</v>
      </c>
    </row>
    <row r="898" spans="26:29" s="623" customFormat="1">
      <c r="Z898" s="623">
        <v>307</v>
      </c>
      <c r="AA898" s="628" t="s">
        <v>225</v>
      </c>
      <c r="AB898" s="628" t="s">
        <v>11796</v>
      </c>
      <c r="AC898" s="628" t="s">
        <v>8781</v>
      </c>
    </row>
    <row r="899" spans="26:29" s="623" customFormat="1">
      <c r="Z899" s="623">
        <v>308</v>
      </c>
      <c r="AA899" s="628" t="s">
        <v>214</v>
      </c>
      <c r="AB899" s="628" t="s">
        <v>11797</v>
      </c>
      <c r="AC899" s="628" t="s">
        <v>8781</v>
      </c>
    </row>
    <row r="900" spans="26:29" s="623" customFormat="1">
      <c r="Z900" s="623">
        <v>309</v>
      </c>
      <c r="AA900" s="628" t="s">
        <v>6491</v>
      </c>
      <c r="AB900" s="628" t="s">
        <v>11798</v>
      </c>
      <c r="AC900" s="628" t="s">
        <v>8781</v>
      </c>
    </row>
    <row r="901" spans="26:29" s="623" customFormat="1">
      <c r="Z901" s="623">
        <v>310</v>
      </c>
      <c r="AA901" s="628" t="s">
        <v>226</v>
      </c>
      <c r="AB901" s="628" t="s">
        <v>11799</v>
      </c>
      <c r="AC901" s="628" t="s">
        <v>8781</v>
      </c>
    </row>
    <row r="902" spans="26:29" s="623" customFormat="1">
      <c r="Z902" s="623">
        <v>311</v>
      </c>
      <c r="AA902" s="628" t="s">
        <v>6492</v>
      </c>
      <c r="AB902" s="628" t="s">
        <v>11800</v>
      </c>
      <c r="AC902" s="628" t="s">
        <v>8781</v>
      </c>
    </row>
    <row r="903" spans="26:29" s="623" customFormat="1">
      <c r="Z903" s="623">
        <v>312</v>
      </c>
      <c r="AA903" s="628" t="s">
        <v>221</v>
      </c>
      <c r="AB903" s="628" t="s">
        <v>11801</v>
      </c>
      <c r="AC903" s="628" t="s">
        <v>8781</v>
      </c>
    </row>
    <row r="904" spans="26:29" s="623" customFormat="1">
      <c r="Z904" s="623">
        <v>313</v>
      </c>
      <c r="AA904" s="628" t="s">
        <v>6493</v>
      </c>
      <c r="AB904" s="628" t="s">
        <v>11802</v>
      </c>
      <c r="AC904" s="628" t="s">
        <v>8781</v>
      </c>
    </row>
    <row r="905" spans="26:29" s="623" customFormat="1">
      <c r="Z905" s="623">
        <v>314</v>
      </c>
      <c r="AA905" s="628" t="s">
        <v>222</v>
      </c>
      <c r="AB905" s="628" t="s">
        <v>11803</v>
      </c>
      <c r="AC905" s="628" t="s">
        <v>8781</v>
      </c>
    </row>
    <row r="906" spans="26:29" s="623" customFormat="1">
      <c r="Z906" s="623">
        <v>315</v>
      </c>
      <c r="AA906" s="628" t="s">
        <v>6494</v>
      </c>
      <c r="AB906" s="628" t="s">
        <v>11804</v>
      </c>
      <c r="AC906" s="628" t="s">
        <v>8781</v>
      </c>
    </row>
    <row r="907" spans="26:29" s="623" customFormat="1">
      <c r="Z907" s="623">
        <v>316</v>
      </c>
      <c r="AA907" s="628" t="s">
        <v>227</v>
      </c>
      <c r="AB907" s="628" t="s">
        <v>11805</v>
      </c>
      <c r="AC907" s="628" t="s">
        <v>8781</v>
      </c>
    </row>
    <row r="908" spans="26:29" s="623" customFormat="1">
      <c r="Z908" s="623">
        <v>317</v>
      </c>
      <c r="AA908" s="628" t="s">
        <v>211</v>
      </c>
      <c r="AB908" s="628" t="s">
        <v>11806</v>
      </c>
      <c r="AC908" s="628" t="s">
        <v>8781</v>
      </c>
    </row>
    <row r="909" spans="26:29" s="623" customFormat="1">
      <c r="Z909" s="623">
        <v>318</v>
      </c>
      <c r="AA909" s="628" t="s">
        <v>228</v>
      </c>
      <c r="AB909" s="628" t="s">
        <v>11807</v>
      </c>
      <c r="AC909" s="628" t="s">
        <v>8781</v>
      </c>
    </row>
    <row r="910" spans="26:29" s="623" customFormat="1">
      <c r="Z910" s="623">
        <v>319</v>
      </c>
      <c r="AA910" s="628" t="s">
        <v>6495</v>
      </c>
      <c r="AB910" s="628" t="s">
        <v>11808</v>
      </c>
      <c r="AC910" s="628" t="s">
        <v>8781</v>
      </c>
    </row>
    <row r="911" spans="26:29" s="623" customFormat="1">
      <c r="Z911" s="623">
        <v>320</v>
      </c>
      <c r="AA911" s="628" t="s">
        <v>6496</v>
      </c>
      <c r="AB911" s="628" t="s">
        <v>11809</v>
      </c>
      <c r="AC911" s="628" t="s">
        <v>8781</v>
      </c>
    </row>
    <row r="912" spans="26:29" s="623" customFormat="1">
      <c r="Z912" s="623">
        <v>321</v>
      </c>
      <c r="AA912" s="628" t="s">
        <v>232</v>
      </c>
      <c r="AB912" s="628" t="s">
        <v>11810</v>
      </c>
      <c r="AC912" s="628" t="s">
        <v>8781</v>
      </c>
    </row>
    <row r="913" spans="26:29" s="623" customFormat="1">
      <c r="Z913" s="623">
        <v>322</v>
      </c>
      <c r="AA913" s="628" t="s">
        <v>238</v>
      </c>
      <c r="AB913" s="628" t="s">
        <v>11811</v>
      </c>
      <c r="AC913" s="628" t="s">
        <v>8781</v>
      </c>
    </row>
    <row r="914" spans="26:29" s="623" customFormat="1">
      <c r="Z914" s="623">
        <v>323</v>
      </c>
      <c r="AA914" s="628" t="s">
        <v>6497</v>
      </c>
      <c r="AB914" s="628" t="s">
        <v>11812</v>
      </c>
      <c r="AC914" s="628" t="s">
        <v>8781</v>
      </c>
    </row>
    <row r="915" spans="26:29" s="623" customFormat="1">
      <c r="Z915" s="623">
        <v>324</v>
      </c>
      <c r="AA915" s="628" t="s">
        <v>229</v>
      </c>
      <c r="AB915" s="628" t="s">
        <v>11813</v>
      </c>
      <c r="AC915" s="628" t="s">
        <v>8781</v>
      </c>
    </row>
    <row r="916" spans="26:29" s="623" customFormat="1">
      <c r="Z916" s="623">
        <v>325</v>
      </c>
      <c r="AA916" s="628" t="s">
        <v>6498</v>
      </c>
      <c r="AB916" s="628" t="s">
        <v>13187</v>
      </c>
      <c r="AC916" s="628" t="s">
        <v>8781</v>
      </c>
    </row>
    <row r="917" spans="26:29" s="623" customFormat="1">
      <c r="Z917" s="623">
        <v>326</v>
      </c>
      <c r="AA917" s="628" t="s">
        <v>6499</v>
      </c>
      <c r="AB917" s="628" t="s">
        <v>11814</v>
      </c>
      <c r="AC917" s="628" t="s">
        <v>8781</v>
      </c>
    </row>
    <row r="918" spans="26:29" s="623" customFormat="1">
      <c r="Z918" s="623">
        <v>327</v>
      </c>
      <c r="AA918" s="628" t="s">
        <v>6500</v>
      </c>
      <c r="AB918" s="628" t="s">
        <v>11815</v>
      </c>
      <c r="AC918" s="628" t="s">
        <v>8781</v>
      </c>
    </row>
    <row r="919" spans="26:29" s="623" customFormat="1">
      <c r="Z919" s="623">
        <v>328</v>
      </c>
      <c r="AA919" s="628" t="s">
        <v>209</v>
      </c>
      <c r="AB919" s="628" t="s">
        <v>13188</v>
      </c>
      <c r="AC919" s="628" t="s">
        <v>8781</v>
      </c>
    </row>
    <row r="920" spans="26:29" s="623" customFormat="1">
      <c r="Z920" s="623">
        <v>329</v>
      </c>
      <c r="AA920" s="628" t="s">
        <v>6501</v>
      </c>
      <c r="AB920" s="628" t="s">
        <v>13189</v>
      </c>
      <c r="AC920" s="628" t="s">
        <v>8781</v>
      </c>
    </row>
    <row r="921" spans="26:29" s="623" customFormat="1">
      <c r="Z921" s="623">
        <v>330</v>
      </c>
      <c r="AA921" s="628" t="s">
        <v>6502</v>
      </c>
      <c r="AB921" s="628" t="s">
        <v>11816</v>
      </c>
      <c r="AC921" s="628" t="s">
        <v>8781</v>
      </c>
    </row>
    <row r="922" spans="26:29" s="623" customFormat="1">
      <c r="Z922" s="623">
        <v>331</v>
      </c>
      <c r="AA922" s="628" t="s">
        <v>230</v>
      </c>
      <c r="AB922" s="628" t="s">
        <v>11817</v>
      </c>
      <c r="AC922" s="628" t="s">
        <v>8781</v>
      </c>
    </row>
    <row r="923" spans="26:29" s="623" customFormat="1">
      <c r="Z923" s="623">
        <v>332</v>
      </c>
      <c r="AA923" s="628" t="s">
        <v>231</v>
      </c>
      <c r="AB923" s="628" t="s">
        <v>11818</v>
      </c>
      <c r="AC923" s="628" t="s">
        <v>8781</v>
      </c>
    </row>
    <row r="924" spans="26:29" s="623" customFormat="1">
      <c r="Z924" s="623">
        <v>333</v>
      </c>
      <c r="AA924" s="628" t="s">
        <v>6503</v>
      </c>
      <c r="AB924" s="628" t="s">
        <v>11819</v>
      </c>
      <c r="AC924" s="628" t="s">
        <v>8781</v>
      </c>
    </row>
    <row r="925" spans="26:29" s="623" customFormat="1">
      <c r="Z925" s="623">
        <v>334</v>
      </c>
      <c r="AA925" s="628" t="s">
        <v>6504</v>
      </c>
      <c r="AB925" s="628" t="s">
        <v>11820</v>
      </c>
      <c r="AC925" s="628" t="s">
        <v>8781</v>
      </c>
    </row>
    <row r="926" spans="26:29" s="623" customFormat="1">
      <c r="Z926" s="623">
        <v>335</v>
      </c>
      <c r="AA926" s="628" t="s">
        <v>239</v>
      </c>
      <c r="AB926" s="628" t="s">
        <v>11821</v>
      </c>
      <c r="AC926" s="628" t="s">
        <v>8781</v>
      </c>
    </row>
    <row r="927" spans="26:29" s="623" customFormat="1">
      <c r="Z927" s="623">
        <v>336</v>
      </c>
      <c r="AA927" s="628" t="s">
        <v>6505</v>
      </c>
      <c r="AB927" s="628" t="s">
        <v>11822</v>
      </c>
      <c r="AC927" s="628" t="s">
        <v>8781</v>
      </c>
    </row>
    <row r="928" spans="26:29" s="623" customFormat="1">
      <c r="Z928" s="623">
        <v>337</v>
      </c>
      <c r="AA928" s="628" t="s">
        <v>6506</v>
      </c>
      <c r="AB928" s="628" t="s">
        <v>11823</v>
      </c>
      <c r="AC928" s="628" t="s">
        <v>8781</v>
      </c>
    </row>
    <row r="929" spans="26:29" s="623" customFormat="1">
      <c r="Z929" s="623">
        <v>338</v>
      </c>
      <c r="AA929" s="628" t="s">
        <v>6507</v>
      </c>
      <c r="AB929" s="628" t="s">
        <v>11824</v>
      </c>
      <c r="AC929" s="628" t="s">
        <v>8781</v>
      </c>
    </row>
    <row r="930" spans="26:29" s="623" customFormat="1">
      <c r="Z930" s="623">
        <v>339</v>
      </c>
      <c r="AA930" s="628" t="s">
        <v>6508</v>
      </c>
      <c r="AB930" s="628" t="s">
        <v>11825</v>
      </c>
      <c r="AC930" s="628" t="s">
        <v>8781</v>
      </c>
    </row>
    <row r="931" spans="26:29" s="623" customFormat="1">
      <c r="Z931" s="623">
        <v>340</v>
      </c>
      <c r="AA931" s="628" t="s">
        <v>240</v>
      </c>
      <c r="AB931" s="628" t="s">
        <v>11826</v>
      </c>
      <c r="AC931" s="628" t="s">
        <v>8781</v>
      </c>
    </row>
    <row r="932" spans="26:29" s="623" customFormat="1">
      <c r="Z932" s="623">
        <v>341</v>
      </c>
      <c r="AA932" s="628" t="s">
        <v>241</v>
      </c>
      <c r="AB932" s="628" t="s">
        <v>11827</v>
      </c>
      <c r="AC932" s="628" t="s">
        <v>8781</v>
      </c>
    </row>
    <row r="933" spans="26:29" s="623" customFormat="1">
      <c r="Z933" s="623">
        <v>342</v>
      </c>
      <c r="AA933" s="628" t="s">
        <v>6509</v>
      </c>
      <c r="AB933" s="628" t="s">
        <v>11828</v>
      </c>
      <c r="AC933" s="628" t="s">
        <v>8781</v>
      </c>
    </row>
    <row r="934" spans="26:29" s="623" customFormat="1">
      <c r="Z934" s="623">
        <v>343</v>
      </c>
      <c r="AA934" s="628" t="s">
        <v>242</v>
      </c>
      <c r="AB934" s="628" t="s">
        <v>11829</v>
      </c>
      <c r="AC934" s="628" t="s">
        <v>8781</v>
      </c>
    </row>
    <row r="935" spans="26:29" s="623" customFormat="1">
      <c r="Z935" s="623">
        <v>344</v>
      </c>
      <c r="AA935" s="628" t="s">
        <v>243</v>
      </c>
      <c r="AB935" s="628" t="s">
        <v>11830</v>
      </c>
      <c r="AC935" s="628" t="s">
        <v>8781</v>
      </c>
    </row>
    <row r="936" spans="26:29" s="623" customFormat="1">
      <c r="Z936" s="623">
        <v>345</v>
      </c>
      <c r="AA936" s="628" t="s">
        <v>244</v>
      </c>
      <c r="AB936" s="628" t="s">
        <v>11831</v>
      </c>
      <c r="AC936" s="628" t="s">
        <v>8781</v>
      </c>
    </row>
    <row r="937" spans="26:29" s="623" customFormat="1">
      <c r="Z937" s="623">
        <v>346</v>
      </c>
      <c r="AA937" s="628" t="s">
        <v>245</v>
      </c>
      <c r="AB937" s="628" t="s">
        <v>11832</v>
      </c>
      <c r="AC937" s="628" t="s">
        <v>8781</v>
      </c>
    </row>
    <row r="938" spans="26:29" s="623" customFormat="1">
      <c r="Z938" s="623">
        <v>347</v>
      </c>
      <c r="AA938" s="628" t="s">
        <v>6510</v>
      </c>
      <c r="AB938" s="628" t="s">
        <v>11833</v>
      </c>
      <c r="AC938" s="628" t="s">
        <v>8781</v>
      </c>
    </row>
    <row r="939" spans="26:29" s="623" customFormat="1">
      <c r="Z939" s="623">
        <v>348</v>
      </c>
      <c r="AA939" s="628" t="s">
        <v>6511</v>
      </c>
      <c r="AB939" s="628" t="s">
        <v>11834</v>
      </c>
      <c r="AC939" s="628" t="s">
        <v>8781</v>
      </c>
    </row>
    <row r="940" spans="26:29" s="623" customFormat="1">
      <c r="Z940" s="623">
        <v>349</v>
      </c>
      <c r="AA940" s="628" t="s">
        <v>6512</v>
      </c>
      <c r="AB940" s="628" t="s">
        <v>11835</v>
      </c>
      <c r="AC940" s="628" t="s">
        <v>8781</v>
      </c>
    </row>
    <row r="941" spans="26:29" s="623" customFormat="1">
      <c r="Z941" s="623">
        <v>350</v>
      </c>
      <c r="AA941" s="628" t="s">
        <v>6513</v>
      </c>
      <c r="AB941" s="628" t="s">
        <v>11836</v>
      </c>
      <c r="AC941" s="628" t="s">
        <v>8781</v>
      </c>
    </row>
    <row r="942" spans="26:29" s="623" customFormat="1">
      <c r="Z942" s="623">
        <v>351</v>
      </c>
      <c r="AA942" s="628" t="s">
        <v>6514</v>
      </c>
      <c r="AB942" s="628" t="s">
        <v>11837</v>
      </c>
      <c r="AC942" s="628" t="s">
        <v>8781</v>
      </c>
    </row>
    <row r="943" spans="26:29" s="623" customFormat="1">
      <c r="Z943" s="623">
        <v>352</v>
      </c>
      <c r="AA943" s="628" t="s">
        <v>217</v>
      </c>
      <c r="AB943" s="628" t="s">
        <v>11838</v>
      </c>
      <c r="AC943" s="628" t="s">
        <v>8781</v>
      </c>
    </row>
    <row r="944" spans="26:29" s="623" customFormat="1">
      <c r="Z944" s="623">
        <v>353</v>
      </c>
      <c r="AA944" s="628" t="s">
        <v>207</v>
      </c>
      <c r="AB944" s="628" t="s">
        <v>11839</v>
      </c>
      <c r="AC944" s="628" t="s">
        <v>8781</v>
      </c>
    </row>
    <row r="945" spans="26:29" s="623" customFormat="1">
      <c r="Z945" s="623">
        <v>354</v>
      </c>
      <c r="AA945" s="628" t="s">
        <v>6515</v>
      </c>
      <c r="AB945" s="628" t="s">
        <v>11840</v>
      </c>
      <c r="AC945" s="628" t="s">
        <v>8781</v>
      </c>
    </row>
    <row r="946" spans="26:29" s="623" customFormat="1">
      <c r="Z946" s="623">
        <v>355</v>
      </c>
      <c r="AA946" s="628" t="s">
        <v>6516</v>
      </c>
      <c r="AB946" s="628" t="s">
        <v>11841</v>
      </c>
      <c r="AC946" s="628" t="s">
        <v>8781</v>
      </c>
    </row>
    <row r="947" spans="26:29" s="623" customFormat="1">
      <c r="Z947" s="623">
        <v>356</v>
      </c>
      <c r="AA947" s="628" t="s">
        <v>6517</v>
      </c>
      <c r="AB947" s="628" t="s">
        <v>11842</v>
      </c>
      <c r="AC947" s="628" t="s">
        <v>8781</v>
      </c>
    </row>
    <row r="948" spans="26:29" s="623" customFormat="1">
      <c r="Z948" s="623">
        <v>357</v>
      </c>
      <c r="AA948" s="628" t="s">
        <v>6518</v>
      </c>
      <c r="AB948" s="628" t="s">
        <v>11843</v>
      </c>
      <c r="AC948" s="628" t="s">
        <v>8781</v>
      </c>
    </row>
    <row r="949" spans="26:29" s="623" customFormat="1">
      <c r="Z949" s="623">
        <v>358</v>
      </c>
      <c r="AA949" s="628" t="s">
        <v>6519</v>
      </c>
      <c r="AB949" s="628" t="s">
        <v>11844</v>
      </c>
      <c r="AC949" s="628" t="s">
        <v>8781</v>
      </c>
    </row>
    <row r="950" spans="26:29" s="623" customFormat="1">
      <c r="Z950" s="623">
        <v>359</v>
      </c>
      <c r="AA950" s="628" t="s">
        <v>6520</v>
      </c>
      <c r="AB950" s="628" t="s">
        <v>11845</v>
      </c>
      <c r="AC950" s="628" t="s">
        <v>8781</v>
      </c>
    </row>
    <row r="951" spans="26:29" s="623" customFormat="1">
      <c r="Z951" s="623">
        <v>360</v>
      </c>
      <c r="AA951" s="628" t="s">
        <v>6521</v>
      </c>
      <c r="AB951" s="628" t="s">
        <v>11846</v>
      </c>
      <c r="AC951" s="628" t="s">
        <v>8781</v>
      </c>
    </row>
    <row r="952" spans="26:29" s="623" customFormat="1">
      <c r="Z952" s="623">
        <v>361</v>
      </c>
      <c r="AA952" s="628" t="s">
        <v>6522</v>
      </c>
      <c r="AB952" s="628" t="s">
        <v>11847</v>
      </c>
      <c r="AC952" s="628" t="s">
        <v>8781</v>
      </c>
    </row>
    <row r="953" spans="26:29" s="623" customFormat="1">
      <c r="Z953" s="623">
        <v>362</v>
      </c>
      <c r="AA953" s="628" t="s">
        <v>6523</v>
      </c>
      <c r="AB953" s="628" t="s">
        <v>11848</v>
      </c>
      <c r="AC953" s="628" t="s">
        <v>8781</v>
      </c>
    </row>
    <row r="954" spans="26:29" s="623" customFormat="1">
      <c r="Z954" s="623">
        <v>363</v>
      </c>
      <c r="AA954" s="628" t="s">
        <v>6524</v>
      </c>
      <c r="AB954" s="628" t="s">
        <v>11849</v>
      </c>
      <c r="AC954" s="628" t="s">
        <v>8781</v>
      </c>
    </row>
    <row r="955" spans="26:29" s="623" customFormat="1">
      <c r="Z955" s="623">
        <v>364</v>
      </c>
      <c r="AA955" s="628" t="s">
        <v>6525</v>
      </c>
      <c r="AB955" s="628" t="s">
        <v>11850</v>
      </c>
      <c r="AC955" s="628" t="s">
        <v>8781</v>
      </c>
    </row>
    <row r="956" spans="26:29" s="623" customFormat="1">
      <c r="Z956" s="623">
        <v>365</v>
      </c>
      <c r="AA956" s="628" t="s">
        <v>6526</v>
      </c>
      <c r="AB956" s="628" t="s">
        <v>11851</v>
      </c>
      <c r="AC956" s="628" t="s">
        <v>8781</v>
      </c>
    </row>
    <row r="957" spans="26:29" s="623" customFormat="1">
      <c r="Z957" s="623">
        <v>366</v>
      </c>
      <c r="AA957" s="628" t="s">
        <v>6527</v>
      </c>
      <c r="AB957" s="628" t="s">
        <v>11852</v>
      </c>
      <c r="AC957" s="628" t="s">
        <v>8781</v>
      </c>
    </row>
    <row r="958" spans="26:29" s="623" customFormat="1">
      <c r="Z958" s="623">
        <v>367</v>
      </c>
      <c r="AA958" s="628" t="s">
        <v>6528</v>
      </c>
      <c r="AB958" s="628" t="s">
        <v>11853</v>
      </c>
      <c r="AC958" s="628" t="s">
        <v>8781</v>
      </c>
    </row>
    <row r="959" spans="26:29" s="623" customFormat="1">
      <c r="Z959" s="623">
        <v>368</v>
      </c>
      <c r="AA959" s="628" t="s">
        <v>6529</v>
      </c>
      <c r="AB959" s="628" t="s">
        <v>11854</v>
      </c>
      <c r="AC959" s="628" t="s">
        <v>8781</v>
      </c>
    </row>
    <row r="960" spans="26:29" s="623" customFormat="1">
      <c r="Z960" s="623">
        <v>369</v>
      </c>
      <c r="AA960" s="628" t="s">
        <v>6530</v>
      </c>
      <c r="AB960" s="628" t="s">
        <v>11855</v>
      </c>
      <c r="AC960" s="628" t="s">
        <v>8781</v>
      </c>
    </row>
    <row r="961" spans="26:29" s="623" customFormat="1">
      <c r="Z961" s="623">
        <v>370</v>
      </c>
      <c r="AA961" s="628" t="s">
        <v>6531</v>
      </c>
      <c r="AB961" s="628" t="s">
        <v>11856</v>
      </c>
      <c r="AC961" s="628" t="s">
        <v>8781</v>
      </c>
    </row>
    <row r="962" spans="26:29" s="623" customFormat="1">
      <c r="Z962" s="623">
        <v>371</v>
      </c>
      <c r="AA962" s="628" t="s">
        <v>6532</v>
      </c>
      <c r="AB962" s="628" t="s">
        <v>11857</v>
      </c>
      <c r="AC962" s="628" t="s">
        <v>8781</v>
      </c>
    </row>
    <row r="963" spans="26:29" s="623" customFormat="1">
      <c r="Z963" s="623">
        <v>372</v>
      </c>
      <c r="AA963" s="628" t="s">
        <v>6533</v>
      </c>
      <c r="AB963" s="628" t="s">
        <v>11858</v>
      </c>
      <c r="AC963" s="628" t="s">
        <v>8781</v>
      </c>
    </row>
    <row r="964" spans="26:29" s="623" customFormat="1">
      <c r="Z964" s="623">
        <v>373</v>
      </c>
      <c r="AA964" s="628" t="s">
        <v>6534</v>
      </c>
      <c r="AB964" s="628" t="s">
        <v>11859</v>
      </c>
      <c r="AC964" s="628" t="s">
        <v>8781</v>
      </c>
    </row>
    <row r="965" spans="26:29" s="623" customFormat="1">
      <c r="Z965" s="623">
        <v>374</v>
      </c>
      <c r="AA965" s="628" t="s">
        <v>6535</v>
      </c>
      <c r="AB965" s="628" t="s">
        <v>11860</v>
      </c>
      <c r="AC965" s="628" t="s">
        <v>8781</v>
      </c>
    </row>
    <row r="966" spans="26:29" s="623" customFormat="1">
      <c r="Z966" s="623">
        <v>375</v>
      </c>
      <c r="AA966" s="628" t="s">
        <v>6536</v>
      </c>
      <c r="AB966" s="628" t="s">
        <v>11861</v>
      </c>
      <c r="AC966" s="628" t="s">
        <v>8781</v>
      </c>
    </row>
    <row r="967" spans="26:29" s="623" customFormat="1">
      <c r="Z967" s="623">
        <v>376</v>
      </c>
      <c r="AA967" s="628" t="s">
        <v>6537</v>
      </c>
      <c r="AB967" s="628" t="s">
        <v>11862</v>
      </c>
      <c r="AC967" s="628" t="s">
        <v>8781</v>
      </c>
    </row>
    <row r="968" spans="26:29" s="623" customFormat="1">
      <c r="Z968" s="623">
        <v>377</v>
      </c>
      <c r="AA968" s="628" t="s">
        <v>6538</v>
      </c>
      <c r="AB968" s="628" t="s">
        <v>11863</v>
      </c>
      <c r="AC968" s="628" t="s">
        <v>8781</v>
      </c>
    </row>
    <row r="969" spans="26:29" s="623" customFormat="1">
      <c r="Z969" s="623">
        <v>378</v>
      </c>
      <c r="AA969" s="628" t="s">
        <v>6539</v>
      </c>
      <c r="AB969" s="628" t="s">
        <v>11864</v>
      </c>
      <c r="AC969" s="628" t="s">
        <v>8781</v>
      </c>
    </row>
    <row r="970" spans="26:29" s="623" customFormat="1">
      <c r="Z970" s="623">
        <v>379</v>
      </c>
      <c r="AA970" s="628" t="s">
        <v>6540</v>
      </c>
      <c r="AB970" s="628" t="s">
        <v>11865</v>
      </c>
      <c r="AC970" s="628" t="s">
        <v>8781</v>
      </c>
    </row>
    <row r="971" spans="26:29" s="623" customFormat="1">
      <c r="Z971" s="623">
        <v>380</v>
      </c>
      <c r="AA971" s="628" t="s">
        <v>6541</v>
      </c>
      <c r="AB971" s="628" t="s">
        <v>11866</v>
      </c>
      <c r="AC971" s="628" t="s">
        <v>8781</v>
      </c>
    </row>
    <row r="972" spans="26:29" s="623" customFormat="1">
      <c r="Z972" s="623">
        <v>381</v>
      </c>
      <c r="AA972" s="628" t="s">
        <v>6542</v>
      </c>
      <c r="AB972" s="628" t="s">
        <v>11867</v>
      </c>
      <c r="AC972" s="628" t="s">
        <v>8781</v>
      </c>
    </row>
    <row r="973" spans="26:29" s="623" customFormat="1">
      <c r="Z973" s="623">
        <v>382</v>
      </c>
      <c r="AA973" s="628" t="s">
        <v>6543</v>
      </c>
      <c r="AB973" s="628" t="s">
        <v>11868</v>
      </c>
      <c r="AC973" s="628" t="s">
        <v>8781</v>
      </c>
    </row>
    <row r="974" spans="26:29" s="623" customFormat="1">
      <c r="Z974" s="623">
        <v>383</v>
      </c>
      <c r="AA974" s="628" t="s">
        <v>6544</v>
      </c>
      <c r="AB974" s="628" t="s">
        <v>11869</v>
      </c>
      <c r="AC974" s="628" t="s">
        <v>8781</v>
      </c>
    </row>
    <row r="975" spans="26:29" s="623" customFormat="1">
      <c r="Z975" s="623">
        <v>384</v>
      </c>
      <c r="AA975" s="628" t="s">
        <v>6545</v>
      </c>
      <c r="AB975" s="628" t="s">
        <v>11870</v>
      </c>
      <c r="AC975" s="628" t="s">
        <v>8781</v>
      </c>
    </row>
    <row r="976" spans="26:29" s="623" customFormat="1">
      <c r="Z976" s="623">
        <v>385</v>
      </c>
      <c r="AA976" s="628" t="s">
        <v>6546</v>
      </c>
      <c r="AB976" s="628" t="s">
        <v>11871</v>
      </c>
      <c r="AC976" s="628" t="s">
        <v>8781</v>
      </c>
    </row>
    <row r="977" spans="26:29" s="623" customFormat="1">
      <c r="Z977" s="623">
        <v>386</v>
      </c>
      <c r="AA977" s="628" t="s">
        <v>6547</v>
      </c>
      <c r="AB977" s="628" t="s">
        <v>11872</v>
      </c>
      <c r="AC977" s="628" t="s">
        <v>8781</v>
      </c>
    </row>
    <row r="978" spans="26:29" s="623" customFormat="1">
      <c r="Z978" s="623">
        <v>387</v>
      </c>
      <c r="AA978" s="628" t="s">
        <v>6548</v>
      </c>
      <c r="AB978" s="628" t="s">
        <v>11873</v>
      </c>
      <c r="AC978" s="628" t="s">
        <v>8781</v>
      </c>
    </row>
    <row r="979" spans="26:29" s="623" customFormat="1">
      <c r="Z979" s="623">
        <v>388</v>
      </c>
      <c r="AA979" s="628" t="s">
        <v>6549</v>
      </c>
      <c r="AB979" s="628" t="s">
        <v>11874</v>
      </c>
      <c r="AC979" s="628" t="s">
        <v>8781</v>
      </c>
    </row>
    <row r="980" spans="26:29" s="623" customFormat="1">
      <c r="Z980" s="623">
        <v>389</v>
      </c>
      <c r="AA980" s="628" t="s">
        <v>6550</v>
      </c>
      <c r="AB980" s="628" t="s">
        <v>11875</v>
      </c>
      <c r="AC980" s="628" t="s">
        <v>8781</v>
      </c>
    </row>
    <row r="981" spans="26:29" s="623" customFormat="1">
      <c r="Z981" s="623">
        <v>390</v>
      </c>
      <c r="AA981" s="628" t="s">
        <v>6551</v>
      </c>
      <c r="AB981" s="628" t="s">
        <v>11876</v>
      </c>
      <c r="AC981" s="628" t="s">
        <v>8781</v>
      </c>
    </row>
    <row r="982" spans="26:29" s="623" customFormat="1">
      <c r="Z982" s="623">
        <v>391</v>
      </c>
      <c r="AA982" s="628" t="s">
        <v>6552</v>
      </c>
      <c r="AB982" s="628" t="s">
        <v>11877</v>
      </c>
      <c r="AC982" s="628" t="s">
        <v>8781</v>
      </c>
    </row>
    <row r="983" spans="26:29" s="623" customFormat="1">
      <c r="Z983" s="623">
        <v>392</v>
      </c>
      <c r="AA983" s="628" t="s">
        <v>6553</v>
      </c>
      <c r="AB983" s="628" t="s">
        <v>11878</v>
      </c>
      <c r="AC983" s="628" t="s">
        <v>8781</v>
      </c>
    </row>
    <row r="984" spans="26:29" s="623" customFormat="1">
      <c r="Z984" s="623">
        <v>393</v>
      </c>
      <c r="AA984" s="628" t="s">
        <v>6554</v>
      </c>
      <c r="AB984" s="628" t="s">
        <v>11879</v>
      </c>
      <c r="AC984" s="628" t="s">
        <v>8781</v>
      </c>
    </row>
    <row r="985" spans="26:29" s="623" customFormat="1">
      <c r="Z985" s="623">
        <v>394</v>
      </c>
      <c r="AA985" s="628" t="s">
        <v>6555</v>
      </c>
      <c r="AB985" s="628" t="s">
        <v>11880</v>
      </c>
      <c r="AC985" s="628" t="s">
        <v>8781</v>
      </c>
    </row>
    <row r="986" spans="26:29" s="623" customFormat="1">
      <c r="Z986" s="623">
        <v>395</v>
      </c>
      <c r="AA986" s="628" t="s">
        <v>6556</v>
      </c>
      <c r="AB986" s="628" t="s">
        <v>11881</v>
      </c>
      <c r="AC986" s="628" t="s">
        <v>8781</v>
      </c>
    </row>
    <row r="987" spans="26:29" s="623" customFormat="1">
      <c r="Z987" s="623">
        <v>396</v>
      </c>
      <c r="AA987" s="628" t="s">
        <v>6557</v>
      </c>
      <c r="AB987" s="628" t="s">
        <v>11882</v>
      </c>
      <c r="AC987" s="628" t="s">
        <v>8781</v>
      </c>
    </row>
    <row r="988" spans="26:29" s="623" customFormat="1">
      <c r="Z988" s="623">
        <v>397</v>
      </c>
      <c r="AA988" s="628" t="s">
        <v>6558</v>
      </c>
      <c r="AB988" s="628" t="s">
        <v>11883</v>
      </c>
      <c r="AC988" s="628" t="s">
        <v>8781</v>
      </c>
    </row>
    <row r="989" spans="26:29" s="623" customFormat="1">
      <c r="Z989" s="623">
        <v>398</v>
      </c>
      <c r="AA989" s="628" t="s">
        <v>6559</v>
      </c>
      <c r="AB989" s="628" t="s">
        <v>11884</v>
      </c>
      <c r="AC989" s="628" t="s">
        <v>8781</v>
      </c>
    </row>
    <row r="990" spans="26:29" s="623" customFormat="1">
      <c r="Z990" s="623">
        <v>399</v>
      </c>
      <c r="AA990" s="628" t="s">
        <v>6560</v>
      </c>
      <c r="AB990" s="628" t="s">
        <v>11885</v>
      </c>
      <c r="AC990" s="628" t="s">
        <v>8781</v>
      </c>
    </row>
    <row r="991" spans="26:29" s="623" customFormat="1">
      <c r="Z991" s="623">
        <v>400</v>
      </c>
      <c r="AA991" s="628" t="s">
        <v>6561</v>
      </c>
      <c r="AB991" s="628" t="s">
        <v>11886</v>
      </c>
      <c r="AC991" s="628" t="s">
        <v>8781</v>
      </c>
    </row>
    <row r="992" spans="26:29" s="623" customFormat="1">
      <c r="Z992" s="623">
        <v>401</v>
      </c>
      <c r="AA992" s="628" t="s">
        <v>6562</v>
      </c>
      <c r="AB992" s="628" t="s">
        <v>11887</v>
      </c>
      <c r="AC992" s="628" t="s">
        <v>8781</v>
      </c>
    </row>
    <row r="993" spans="26:29" s="623" customFormat="1">
      <c r="Z993" s="623">
        <v>402</v>
      </c>
      <c r="AA993" s="628" t="s">
        <v>6563</v>
      </c>
      <c r="AB993" s="628" t="s">
        <v>11888</v>
      </c>
      <c r="AC993" s="628" t="s">
        <v>8781</v>
      </c>
    </row>
    <row r="994" spans="26:29" s="623" customFormat="1">
      <c r="Z994" s="623">
        <v>403</v>
      </c>
      <c r="AA994" s="628" t="s">
        <v>6564</v>
      </c>
      <c r="AB994" s="628" t="s">
        <v>11889</v>
      </c>
      <c r="AC994" s="628" t="s">
        <v>8781</v>
      </c>
    </row>
    <row r="995" spans="26:29" s="623" customFormat="1">
      <c r="Z995" s="623">
        <v>404</v>
      </c>
      <c r="AA995" s="628" t="s">
        <v>6565</v>
      </c>
      <c r="AB995" s="628" t="s">
        <v>11890</v>
      </c>
      <c r="AC995" s="628" t="s">
        <v>8781</v>
      </c>
    </row>
    <row r="996" spans="26:29" s="623" customFormat="1">
      <c r="Z996" s="623">
        <v>405</v>
      </c>
      <c r="AA996" s="628" t="s">
        <v>6566</v>
      </c>
      <c r="AB996" s="628" t="s">
        <v>11891</v>
      </c>
      <c r="AC996" s="628" t="s">
        <v>8781</v>
      </c>
    </row>
    <row r="997" spans="26:29" s="623" customFormat="1">
      <c r="Z997" s="623">
        <v>406</v>
      </c>
      <c r="AA997" s="628" t="s">
        <v>6567</v>
      </c>
      <c r="AB997" s="628" t="s">
        <v>11892</v>
      </c>
      <c r="AC997" s="628" t="s">
        <v>8781</v>
      </c>
    </row>
    <row r="998" spans="26:29" s="623" customFormat="1">
      <c r="Z998" s="623">
        <v>407</v>
      </c>
      <c r="AA998" s="628" t="s">
        <v>6568</v>
      </c>
      <c r="AB998" s="628" t="s">
        <v>11893</v>
      </c>
      <c r="AC998" s="628" t="s">
        <v>8781</v>
      </c>
    </row>
    <row r="999" spans="26:29" s="623" customFormat="1">
      <c r="Z999" s="623">
        <v>408</v>
      </c>
      <c r="AA999" s="628" t="s">
        <v>6569</v>
      </c>
      <c r="AB999" s="628" t="s">
        <v>11894</v>
      </c>
      <c r="AC999" s="628" t="s">
        <v>8781</v>
      </c>
    </row>
    <row r="1000" spans="26:29" s="623" customFormat="1">
      <c r="Z1000" s="623">
        <v>409</v>
      </c>
      <c r="AA1000" s="628" t="s">
        <v>6570</v>
      </c>
      <c r="AB1000" s="628" t="s">
        <v>11895</v>
      </c>
      <c r="AC1000" s="628" t="s">
        <v>8781</v>
      </c>
    </row>
    <row r="1001" spans="26:29" s="623" customFormat="1">
      <c r="Z1001" s="623">
        <v>410</v>
      </c>
      <c r="AA1001" s="628" t="s">
        <v>6571</v>
      </c>
      <c r="AB1001" s="628" t="s">
        <v>11896</v>
      </c>
      <c r="AC1001" s="628" t="s">
        <v>8781</v>
      </c>
    </row>
    <row r="1002" spans="26:29" s="623" customFormat="1">
      <c r="Z1002" s="623">
        <v>411</v>
      </c>
      <c r="AA1002" s="628" t="s">
        <v>6572</v>
      </c>
      <c r="AB1002" s="628" t="s">
        <v>11897</v>
      </c>
      <c r="AC1002" s="628" t="s">
        <v>8781</v>
      </c>
    </row>
    <row r="1003" spans="26:29" s="623" customFormat="1">
      <c r="Z1003" s="623">
        <v>412</v>
      </c>
      <c r="AA1003" s="628" t="s">
        <v>6573</v>
      </c>
      <c r="AB1003" s="628" t="s">
        <v>11898</v>
      </c>
      <c r="AC1003" s="628" t="s">
        <v>8781</v>
      </c>
    </row>
    <row r="1004" spans="26:29" s="623" customFormat="1">
      <c r="Z1004" s="623">
        <v>413</v>
      </c>
      <c r="AA1004" s="628" t="s">
        <v>6574</v>
      </c>
      <c r="AB1004" s="628" t="s">
        <v>11899</v>
      </c>
      <c r="AC1004" s="628" t="s">
        <v>8781</v>
      </c>
    </row>
    <row r="1005" spans="26:29" s="623" customFormat="1">
      <c r="Z1005" s="623">
        <v>414</v>
      </c>
      <c r="AA1005" s="628" t="s">
        <v>6575</v>
      </c>
      <c r="AB1005" s="628" t="s">
        <v>11900</v>
      </c>
      <c r="AC1005" s="628" t="s">
        <v>8781</v>
      </c>
    </row>
    <row r="1006" spans="26:29" s="623" customFormat="1">
      <c r="Z1006" s="623">
        <v>415</v>
      </c>
      <c r="AA1006" s="628" t="s">
        <v>6576</v>
      </c>
      <c r="AB1006" s="628" t="s">
        <v>11901</v>
      </c>
      <c r="AC1006" s="628" t="s">
        <v>8781</v>
      </c>
    </row>
    <row r="1007" spans="26:29" s="623" customFormat="1">
      <c r="Z1007" s="623">
        <v>416</v>
      </c>
      <c r="AA1007" s="628" t="s">
        <v>6577</v>
      </c>
      <c r="AB1007" s="628" t="s">
        <v>11902</v>
      </c>
      <c r="AC1007" s="628" t="s">
        <v>8781</v>
      </c>
    </row>
    <row r="1008" spans="26:29" s="623" customFormat="1">
      <c r="Z1008" s="623">
        <v>417</v>
      </c>
      <c r="AA1008" s="628" t="s">
        <v>6578</v>
      </c>
      <c r="AB1008" s="628" t="s">
        <v>11903</v>
      </c>
      <c r="AC1008" s="628" t="s">
        <v>8781</v>
      </c>
    </row>
    <row r="1009" spans="26:29" s="623" customFormat="1">
      <c r="Z1009" s="623">
        <v>418</v>
      </c>
      <c r="AA1009" s="628" t="s">
        <v>6579</v>
      </c>
      <c r="AB1009" s="628" t="s">
        <v>11904</v>
      </c>
      <c r="AC1009" s="628" t="s">
        <v>8781</v>
      </c>
    </row>
    <row r="1010" spans="26:29" s="623" customFormat="1">
      <c r="Z1010" s="623">
        <v>419</v>
      </c>
      <c r="AA1010" s="628" t="s">
        <v>6580</v>
      </c>
      <c r="AB1010" s="628" t="s">
        <v>11905</v>
      </c>
      <c r="AC1010" s="628" t="s">
        <v>8781</v>
      </c>
    </row>
    <row r="1011" spans="26:29" s="623" customFormat="1">
      <c r="Z1011" s="623">
        <v>420</v>
      </c>
      <c r="AA1011" s="628" t="s">
        <v>6581</v>
      </c>
      <c r="AB1011" s="628" t="s">
        <v>11906</v>
      </c>
      <c r="AC1011" s="628" t="s">
        <v>8781</v>
      </c>
    </row>
    <row r="1012" spans="26:29" s="623" customFormat="1">
      <c r="Z1012" s="623">
        <v>421</v>
      </c>
      <c r="AA1012" s="628" t="s">
        <v>6582</v>
      </c>
      <c r="AB1012" s="628" t="s">
        <v>11907</v>
      </c>
      <c r="AC1012" s="628" t="s">
        <v>8781</v>
      </c>
    </row>
    <row r="1013" spans="26:29" s="623" customFormat="1">
      <c r="Z1013" s="623">
        <v>422</v>
      </c>
      <c r="AA1013" s="628" t="s">
        <v>6583</v>
      </c>
      <c r="AB1013" s="628" t="s">
        <v>11908</v>
      </c>
      <c r="AC1013" s="628" t="s">
        <v>8781</v>
      </c>
    </row>
    <row r="1014" spans="26:29" s="623" customFormat="1">
      <c r="Z1014" s="623">
        <v>423</v>
      </c>
      <c r="AA1014" s="628" t="s">
        <v>6584</v>
      </c>
      <c r="AB1014" s="628" t="s">
        <v>11909</v>
      </c>
      <c r="AC1014" s="628" t="s">
        <v>8781</v>
      </c>
    </row>
    <row r="1015" spans="26:29" s="623" customFormat="1">
      <c r="Z1015" s="623">
        <v>424</v>
      </c>
      <c r="AA1015" s="628" t="s">
        <v>6585</v>
      </c>
      <c r="AB1015" s="628" t="s">
        <v>11910</v>
      </c>
      <c r="AC1015" s="628" t="s">
        <v>8781</v>
      </c>
    </row>
    <row r="1016" spans="26:29" s="623" customFormat="1">
      <c r="Z1016" s="623">
        <v>425</v>
      </c>
      <c r="AA1016" s="628" t="s">
        <v>6586</v>
      </c>
      <c r="AB1016" s="628" t="s">
        <v>11911</v>
      </c>
      <c r="AC1016" s="628" t="s">
        <v>8781</v>
      </c>
    </row>
    <row r="1017" spans="26:29" s="623" customFormat="1">
      <c r="Z1017" s="623">
        <v>426</v>
      </c>
      <c r="AA1017" s="628" t="s">
        <v>6587</v>
      </c>
      <c r="AB1017" s="628" t="s">
        <v>11912</v>
      </c>
      <c r="AC1017" s="628" t="s">
        <v>8781</v>
      </c>
    </row>
    <row r="1018" spans="26:29" s="623" customFormat="1">
      <c r="Z1018" s="623">
        <v>427</v>
      </c>
      <c r="AA1018" s="628" t="s">
        <v>6588</v>
      </c>
      <c r="AB1018" s="628" t="s">
        <v>11913</v>
      </c>
      <c r="AC1018" s="628" t="s">
        <v>8781</v>
      </c>
    </row>
    <row r="1019" spans="26:29" s="623" customFormat="1">
      <c r="Z1019" s="623">
        <v>428</v>
      </c>
      <c r="AA1019" s="628" t="s">
        <v>6589</v>
      </c>
      <c r="AB1019" s="628" t="s">
        <v>11914</v>
      </c>
      <c r="AC1019" s="628" t="s">
        <v>8781</v>
      </c>
    </row>
    <row r="1020" spans="26:29" s="623" customFormat="1">
      <c r="Z1020" s="623">
        <v>429</v>
      </c>
      <c r="AA1020" s="628" t="s">
        <v>6590</v>
      </c>
      <c r="AB1020" s="628" t="s">
        <v>11915</v>
      </c>
      <c r="AC1020" s="628" t="s">
        <v>8781</v>
      </c>
    </row>
    <row r="1021" spans="26:29" s="623" customFormat="1">
      <c r="Z1021" s="623">
        <v>430</v>
      </c>
      <c r="AA1021" s="628" t="s">
        <v>6591</v>
      </c>
      <c r="AB1021" s="628" t="s">
        <v>11916</v>
      </c>
      <c r="AC1021" s="628" t="s">
        <v>8781</v>
      </c>
    </row>
    <row r="1022" spans="26:29" s="623" customFormat="1">
      <c r="Z1022" s="623">
        <v>431</v>
      </c>
      <c r="AA1022" s="628" t="s">
        <v>6592</v>
      </c>
      <c r="AB1022" s="628" t="s">
        <v>11917</v>
      </c>
      <c r="AC1022" s="628" t="s">
        <v>8781</v>
      </c>
    </row>
    <row r="1023" spans="26:29" s="623" customFormat="1">
      <c r="Z1023" s="623">
        <v>432</v>
      </c>
      <c r="AA1023" s="628" t="s">
        <v>6593</v>
      </c>
      <c r="AB1023" s="628" t="s">
        <v>11918</v>
      </c>
      <c r="AC1023" s="628" t="s">
        <v>8781</v>
      </c>
    </row>
    <row r="1024" spans="26:29" s="623" customFormat="1">
      <c r="Z1024" s="623">
        <v>433</v>
      </c>
      <c r="AA1024" s="628" t="s">
        <v>6594</v>
      </c>
      <c r="AB1024" s="628" t="s">
        <v>11919</v>
      </c>
      <c r="AC1024" s="628" t="s">
        <v>8781</v>
      </c>
    </row>
    <row r="1025" spans="26:29" s="623" customFormat="1">
      <c r="Z1025" s="623">
        <v>434</v>
      </c>
      <c r="AA1025" s="628" t="s">
        <v>6595</v>
      </c>
      <c r="AB1025" s="628" t="s">
        <v>11920</v>
      </c>
      <c r="AC1025" s="628" t="s">
        <v>8781</v>
      </c>
    </row>
    <row r="1026" spans="26:29" s="623" customFormat="1">
      <c r="Z1026" s="623">
        <v>435</v>
      </c>
      <c r="AA1026" s="628" t="s">
        <v>6596</v>
      </c>
      <c r="AB1026" s="628" t="s">
        <v>11921</v>
      </c>
      <c r="AC1026" s="628" t="s">
        <v>8781</v>
      </c>
    </row>
    <row r="1027" spans="26:29" s="623" customFormat="1">
      <c r="Z1027" s="623">
        <v>436</v>
      </c>
      <c r="AA1027" s="628" t="s">
        <v>6597</v>
      </c>
      <c r="AB1027" s="628" t="s">
        <v>11922</v>
      </c>
      <c r="AC1027" s="628" t="s">
        <v>8781</v>
      </c>
    </row>
    <row r="1028" spans="26:29" s="623" customFormat="1">
      <c r="Z1028" s="623">
        <v>437</v>
      </c>
      <c r="AA1028" s="628" t="s">
        <v>6598</v>
      </c>
      <c r="AB1028" s="628" t="s">
        <v>11923</v>
      </c>
      <c r="AC1028" s="628" t="s">
        <v>8781</v>
      </c>
    </row>
    <row r="1029" spans="26:29" s="623" customFormat="1">
      <c r="Z1029" s="623">
        <v>438</v>
      </c>
      <c r="AA1029" s="628" t="s">
        <v>6599</v>
      </c>
      <c r="AB1029" s="628" t="s">
        <v>11924</v>
      </c>
      <c r="AC1029" s="628" t="s">
        <v>8781</v>
      </c>
    </row>
    <row r="1030" spans="26:29" s="623" customFormat="1">
      <c r="Z1030" s="623">
        <v>439</v>
      </c>
      <c r="AA1030" s="628" t="s">
        <v>6600</v>
      </c>
      <c r="AB1030" s="628" t="s">
        <v>11925</v>
      </c>
      <c r="AC1030" s="628" t="s">
        <v>8781</v>
      </c>
    </row>
    <row r="1031" spans="26:29" s="623" customFormat="1">
      <c r="Z1031" s="623">
        <v>440</v>
      </c>
      <c r="AA1031" s="628" t="s">
        <v>6601</v>
      </c>
      <c r="AB1031" s="628" t="s">
        <v>11926</v>
      </c>
      <c r="AC1031" s="628" t="s">
        <v>8781</v>
      </c>
    </row>
    <row r="1032" spans="26:29" s="623" customFormat="1">
      <c r="Z1032" s="623">
        <v>441</v>
      </c>
      <c r="AA1032" s="628" t="s">
        <v>6602</v>
      </c>
      <c r="AB1032" s="628" t="s">
        <v>11927</v>
      </c>
      <c r="AC1032" s="628" t="s">
        <v>8781</v>
      </c>
    </row>
    <row r="1033" spans="26:29" s="623" customFormat="1">
      <c r="Z1033" s="623">
        <v>442</v>
      </c>
      <c r="AA1033" s="628" t="s">
        <v>6603</v>
      </c>
      <c r="AB1033" s="628" t="s">
        <v>11928</v>
      </c>
      <c r="AC1033" s="628" t="s">
        <v>8781</v>
      </c>
    </row>
    <row r="1034" spans="26:29" s="623" customFormat="1">
      <c r="Z1034" s="623">
        <v>443</v>
      </c>
      <c r="AA1034" s="628" t="s">
        <v>6604</v>
      </c>
      <c r="AB1034" s="628" t="s">
        <v>11929</v>
      </c>
      <c r="AC1034" s="628" t="s">
        <v>8781</v>
      </c>
    </row>
    <row r="1035" spans="26:29" s="623" customFormat="1">
      <c r="Z1035" s="623">
        <v>444</v>
      </c>
      <c r="AA1035" s="628" t="s">
        <v>6605</v>
      </c>
      <c r="AB1035" s="628" t="s">
        <v>11930</v>
      </c>
      <c r="AC1035" s="628" t="s">
        <v>8781</v>
      </c>
    </row>
    <row r="1036" spans="26:29" s="623" customFormat="1">
      <c r="Z1036" s="623">
        <v>445</v>
      </c>
      <c r="AA1036" s="628" t="s">
        <v>6606</v>
      </c>
      <c r="AB1036" s="628" t="s">
        <v>11931</v>
      </c>
      <c r="AC1036" s="628" t="s">
        <v>8781</v>
      </c>
    </row>
    <row r="1037" spans="26:29" s="623" customFormat="1">
      <c r="Z1037" s="623">
        <v>446</v>
      </c>
      <c r="AA1037" s="628" t="s">
        <v>6607</v>
      </c>
      <c r="AB1037" s="628" t="s">
        <v>11932</v>
      </c>
      <c r="AC1037" s="628" t="s">
        <v>8781</v>
      </c>
    </row>
    <row r="1038" spans="26:29" s="623" customFormat="1">
      <c r="Z1038" s="623">
        <v>447</v>
      </c>
      <c r="AA1038" s="628" t="s">
        <v>6608</v>
      </c>
      <c r="AB1038" s="628" t="s">
        <v>11933</v>
      </c>
      <c r="AC1038" s="628" t="s">
        <v>8781</v>
      </c>
    </row>
    <row r="1039" spans="26:29" s="623" customFormat="1">
      <c r="Z1039" s="623">
        <v>448</v>
      </c>
      <c r="AA1039" s="628" t="s">
        <v>6609</v>
      </c>
      <c r="AB1039" s="628" t="s">
        <v>11934</v>
      </c>
      <c r="AC1039" s="628" t="s">
        <v>8781</v>
      </c>
    </row>
    <row r="1040" spans="26:29" s="623" customFormat="1">
      <c r="Z1040" s="623">
        <v>449</v>
      </c>
      <c r="AA1040" s="628" t="s">
        <v>6610</v>
      </c>
      <c r="AB1040" s="628" t="s">
        <v>11935</v>
      </c>
      <c r="AC1040" s="628" t="s">
        <v>8781</v>
      </c>
    </row>
    <row r="1041" spans="26:29" s="623" customFormat="1">
      <c r="Z1041" s="623">
        <v>450</v>
      </c>
      <c r="AA1041" s="628" t="s">
        <v>6611</v>
      </c>
      <c r="AB1041" s="628" t="s">
        <v>11936</v>
      </c>
      <c r="AC1041" s="628" t="s">
        <v>8781</v>
      </c>
    </row>
    <row r="1042" spans="26:29" s="623" customFormat="1">
      <c r="Z1042" s="623">
        <v>451</v>
      </c>
      <c r="AA1042" s="628" t="s">
        <v>6612</v>
      </c>
      <c r="AB1042" s="628" t="s">
        <v>11937</v>
      </c>
      <c r="AC1042" s="628" t="s">
        <v>8781</v>
      </c>
    </row>
    <row r="1043" spans="26:29" s="623" customFormat="1">
      <c r="Z1043" s="623">
        <v>452</v>
      </c>
      <c r="AA1043" s="628" t="s">
        <v>6613</v>
      </c>
      <c r="AB1043" s="628" t="s">
        <v>11938</v>
      </c>
      <c r="AC1043" s="628" t="s">
        <v>8781</v>
      </c>
    </row>
    <row r="1044" spans="26:29" s="623" customFormat="1">
      <c r="Z1044" s="623">
        <v>453</v>
      </c>
      <c r="AA1044" s="628" t="s">
        <v>6614</v>
      </c>
      <c r="AB1044" s="628" t="s">
        <v>11939</v>
      </c>
      <c r="AC1044" s="628" t="s">
        <v>8781</v>
      </c>
    </row>
    <row r="1045" spans="26:29" s="623" customFormat="1">
      <c r="Z1045" s="623">
        <v>454</v>
      </c>
      <c r="AA1045" s="628" t="s">
        <v>6615</v>
      </c>
      <c r="AB1045" s="628" t="s">
        <v>11940</v>
      </c>
      <c r="AC1045" s="628" t="s">
        <v>8781</v>
      </c>
    </row>
    <row r="1046" spans="26:29" s="623" customFormat="1">
      <c r="Z1046" s="623">
        <v>455</v>
      </c>
      <c r="AA1046" s="628" t="s">
        <v>6616</v>
      </c>
      <c r="AB1046" s="628" t="s">
        <v>11941</v>
      </c>
      <c r="AC1046" s="628" t="s">
        <v>8781</v>
      </c>
    </row>
    <row r="1047" spans="26:29" s="623" customFormat="1">
      <c r="Z1047" s="623">
        <v>456</v>
      </c>
      <c r="AA1047" s="628" t="s">
        <v>6617</v>
      </c>
      <c r="AB1047" s="628" t="s">
        <v>11942</v>
      </c>
      <c r="AC1047" s="628" t="s">
        <v>8781</v>
      </c>
    </row>
    <row r="1048" spans="26:29" s="623" customFormat="1">
      <c r="Z1048" s="623">
        <v>457</v>
      </c>
      <c r="AA1048" s="628" t="s">
        <v>6618</v>
      </c>
      <c r="AB1048" s="628" t="s">
        <v>11943</v>
      </c>
      <c r="AC1048" s="628" t="s">
        <v>8781</v>
      </c>
    </row>
    <row r="1049" spans="26:29" s="623" customFormat="1">
      <c r="Z1049" s="623">
        <v>458</v>
      </c>
      <c r="AA1049" s="628" t="s">
        <v>6619</v>
      </c>
      <c r="AB1049" s="628" t="s">
        <v>11944</v>
      </c>
      <c r="AC1049" s="628" t="s">
        <v>8781</v>
      </c>
    </row>
    <row r="1050" spans="26:29" s="623" customFormat="1">
      <c r="Z1050" s="623">
        <v>459</v>
      </c>
      <c r="AA1050" s="628" t="s">
        <v>6620</v>
      </c>
      <c r="AB1050" s="628" t="s">
        <v>11945</v>
      </c>
      <c r="AC1050" s="628" t="s">
        <v>8781</v>
      </c>
    </row>
    <row r="1051" spans="26:29" s="623" customFormat="1">
      <c r="Z1051" s="623">
        <v>460</v>
      </c>
      <c r="AA1051" s="628" t="s">
        <v>6621</v>
      </c>
      <c r="AB1051" s="628" t="s">
        <v>11946</v>
      </c>
      <c r="AC1051" s="628" t="s">
        <v>8781</v>
      </c>
    </row>
    <row r="1052" spans="26:29" s="623" customFormat="1">
      <c r="Z1052" s="623">
        <v>461</v>
      </c>
      <c r="AA1052" s="628" t="s">
        <v>6622</v>
      </c>
      <c r="AB1052" s="628" t="s">
        <v>11947</v>
      </c>
      <c r="AC1052" s="628" t="s">
        <v>8781</v>
      </c>
    </row>
    <row r="1053" spans="26:29" s="623" customFormat="1">
      <c r="Z1053" s="623">
        <v>462</v>
      </c>
      <c r="AA1053" s="628" t="s">
        <v>6623</v>
      </c>
      <c r="AB1053" s="628" t="s">
        <v>11948</v>
      </c>
      <c r="AC1053" s="628" t="s">
        <v>8781</v>
      </c>
    </row>
    <row r="1054" spans="26:29" s="623" customFormat="1">
      <c r="Z1054" s="623">
        <v>463</v>
      </c>
      <c r="AA1054" s="628" t="s">
        <v>6624</v>
      </c>
      <c r="AB1054" s="628" t="s">
        <v>11949</v>
      </c>
      <c r="AC1054" s="628" t="s">
        <v>8781</v>
      </c>
    </row>
    <row r="1055" spans="26:29" s="623" customFormat="1">
      <c r="Z1055" s="623">
        <v>464</v>
      </c>
      <c r="AA1055" s="628" t="s">
        <v>6625</v>
      </c>
      <c r="AB1055" s="628" t="s">
        <v>11950</v>
      </c>
      <c r="AC1055" s="628" t="s">
        <v>8781</v>
      </c>
    </row>
    <row r="1056" spans="26:29" s="623" customFormat="1">
      <c r="Z1056" s="623">
        <v>465</v>
      </c>
      <c r="AA1056" s="628" t="s">
        <v>6626</v>
      </c>
      <c r="AB1056" s="628" t="s">
        <v>11951</v>
      </c>
      <c r="AC1056" s="628" t="s">
        <v>8781</v>
      </c>
    </row>
    <row r="1057" spans="26:29" s="623" customFormat="1">
      <c r="Z1057" s="623">
        <v>466</v>
      </c>
      <c r="AA1057" s="628" t="s">
        <v>6627</v>
      </c>
      <c r="AB1057" s="628" t="s">
        <v>11952</v>
      </c>
      <c r="AC1057" s="628" t="s">
        <v>8781</v>
      </c>
    </row>
    <row r="1058" spans="26:29" s="623" customFormat="1">
      <c r="Z1058" s="623">
        <v>467</v>
      </c>
      <c r="AA1058" s="628" t="s">
        <v>6628</v>
      </c>
      <c r="AB1058" s="628" t="s">
        <v>11953</v>
      </c>
      <c r="AC1058" s="628" t="s">
        <v>8781</v>
      </c>
    </row>
    <row r="1059" spans="26:29" s="623" customFormat="1">
      <c r="Z1059" s="623">
        <v>468</v>
      </c>
      <c r="AA1059" s="628" t="s">
        <v>6629</v>
      </c>
      <c r="AB1059" s="628" t="s">
        <v>11954</v>
      </c>
      <c r="AC1059" s="628" t="s">
        <v>8781</v>
      </c>
    </row>
    <row r="1060" spans="26:29" s="623" customFormat="1">
      <c r="Z1060" s="623">
        <v>469</v>
      </c>
      <c r="AA1060" s="628" t="s">
        <v>6630</v>
      </c>
      <c r="AB1060" s="628" t="s">
        <v>11955</v>
      </c>
      <c r="AC1060" s="628" t="s">
        <v>8781</v>
      </c>
    </row>
    <row r="1061" spans="26:29" s="623" customFormat="1">
      <c r="Z1061" s="623">
        <v>470</v>
      </c>
      <c r="AA1061" s="628" t="s">
        <v>6631</v>
      </c>
      <c r="AB1061" s="628" t="s">
        <v>11956</v>
      </c>
      <c r="AC1061" s="628" t="s">
        <v>8781</v>
      </c>
    </row>
    <row r="1062" spans="26:29" s="623" customFormat="1">
      <c r="Z1062" s="623">
        <v>471</v>
      </c>
      <c r="AA1062" s="628" t="s">
        <v>6632</v>
      </c>
      <c r="AB1062" s="628" t="s">
        <v>11957</v>
      </c>
      <c r="AC1062" s="628" t="s">
        <v>8781</v>
      </c>
    </row>
    <row r="1063" spans="26:29" s="623" customFormat="1">
      <c r="Z1063" s="623">
        <v>472</v>
      </c>
      <c r="AA1063" s="628" t="s">
        <v>6633</v>
      </c>
      <c r="AB1063" s="628" t="s">
        <v>11958</v>
      </c>
      <c r="AC1063" s="628" t="s">
        <v>8781</v>
      </c>
    </row>
    <row r="1064" spans="26:29" s="623" customFormat="1">
      <c r="Z1064" s="623">
        <v>473</v>
      </c>
      <c r="AA1064" s="628" t="s">
        <v>6634</v>
      </c>
      <c r="AB1064" s="628" t="s">
        <v>11959</v>
      </c>
      <c r="AC1064" s="628" t="s">
        <v>8781</v>
      </c>
    </row>
    <row r="1065" spans="26:29" s="623" customFormat="1">
      <c r="Z1065" s="623">
        <v>474</v>
      </c>
      <c r="AA1065" s="628" t="s">
        <v>6635</v>
      </c>
      <c r="AB1065" s="628" t="s">
        <v>11960</v>
      </c>
      <c r="AC1065" s="628" t="s">
        <v>8781</v>
      </c>
    </row>
    <row r="1066" spans="26:29" s="623" customFormat="1">
      <c r="Z1066" s="623">
        <v>475</v>
      </c>
      <c r="AA1066" s="628" t="s">
        <v>6636</v>
      </c>
      <c r="AB1066" s="628" t="s">
        <v>11961</v>
      </c>
      <c r="AC1066" s="628" t="s">
        <v>8781</v>
      </c>
    </row>
    <row r="1067" spans="26:29" s="623" customFormat="1">
      <c r="Z1067" s="623">
        <v>476</v>
      </c>
      <c r="AA1067" s="628" t="s">
        <v>6637</v>
      </c>
      <c r="AB1067" s="628" t="s">
        <v>11962</v>
      </c>
      <c r="AC1067" s="628" t="s">
        <v>8781</v>
      </c>
    </row>
    <row r="1068" spans="26:29" s="623" customFormat="1">
      <c r="Z1068" s="623">
        <v>477</v>
      </c>
      <c r="AA1068" s="628" t="s">
        <v>6638</v>
      </c>
      <c r="AB1068" s="628" t="s">
        <v>11963</v>
      </c>
      <c r="AC1068" s="628" t="s">
        <v>8781</v>
      </c>
    </row>
    <row r="1069" spans="26:29" s="623" customFormat="1">
      <c r="Z1069" s="623">
        <v>478</v>
      </c>
      <c r="AA1069" s="628" t="s">
        <v>6639</v>
      </c>
      <c r="AB1069" s="628" t="s">
        <v>11964</v>
      </c>
      <c r="AC1069" s="628" t="s">
        <v>8781</v>
      </c>
    </row>
    <row r="1070" spans="26:29" s="623" customFormat="1">
      <c r="Z1070" s="623">
        <v>479</v>
      </c>
      <c r="AA1070" s="628" t="s">
        <v>6640</v>
      </c>
      <c r="AB1070" s="628" t="s">
        <v>11965</v>
      </c>
      <c r="AC1070" s="628" t="s">
        <v>8781</v>
      </c>
    </row>
    <row r="1071" spans="26:29" s="623" customFormat="1">
      <c r="Z1071" s="623">
        <v>480</v>
      </c>
      <c r="AA1071" s="628" t="s">
        <v>6641</v>
      </c>
      <c r="AB1071" s="628" t="s">
        <v>11966</v>
      </c>
      <c r="AC1071" s="628" t="s">
        <v>8781</v>
      </c>
    </row>
    <row r="1072" spans="26:29" s="623" customFormat="1">
      <c r="Z1072" s="623">
        <v>481</v>
      </c>
      <c r="AA1072" s="628" t="s">
        <v>6642</v>
      </c>
      <c r="AB1072" s="628" t="s">
        <v>11967</v>
      </c>
      <c r="AC1072" s="628" t="s">
        <v>8781</v>
      </c>
    </row>
    <row r="1073" spans="26:29" s="623" customFormat="1">
      <c r="Z1073" s="623">
        <v>482</v>
      </c>
      <c r="AA1073" s="628" t="s">
        <v>6643</v>
      </c>
      <c r="AB1073" s="628" t="s">
        <v>11968</v>
      </c>
      <c r="AC1073" s="628" t="s">
        <v>8781</v>
      </c>
    </row>
    <row r="1074" spans="26:29" s="623" customFormat="1">
      <c r="Z1074" s="623">
        <v>483</v>
      </c>
      <c r="AA1074" s="628" t="s">
        <v>6644</v>
      </c>
      <c r="AB1074" s="628" t="s">
        <v>11969</v>
      </c>
      <c r="AC1074" s="628" t="s">
        <v>8781</v>
      </c>
    </row>
    <row r="1075" spans="26:29" s="623" customFormat="1">
      <c r="Z1075" s="623">
        <v>484</v>
      </c>
      <c r="AA1075" s="628" t="s">
        <v>6645</v>
      </c>
      <c r="AB1075" s="628" t="s">
        <v>11970</v>
      </c>
      <c r="AC1075" s="628" t="s">
        <v>8781</v>
      </c>
    </row>
    <row r="1076" spans="26:29" s="623" customFormat="1">
      <c r="Z1076" s="623">
        <v>485</v>
      </c>
      <c r="AA1076" s="628" t="s">
        <v>6646</v>
      </c>
      <c r="AB1076" s="628" t="s">
        <v>11971</v>
      </c>
      <c r="AC1076" s="628" t="s">
        <v>8781</v>
      </c>
    </row>
    <row r="1077" spans="26:29" s="623" customFormat="1">
      <c r="Z1077" s="623">
        <v>486</v>
      </c>
      <c r="AA1077" s="628" t="s">
        <v>6647</v>
      </c>
      <c r="AB1077" s="628" t="s">
        <v>11972</v>
      </c>
      <c r="AC1077" s="628" t="s">
        <v>8781</v>
      </c>
    </row>
    <row r="1078" spans="26:29" s="623" customFormat="1">
      <c r="Z1078" s="623">
        <v>487</v>
      </c>
      <c r="AA1078" s="628" t="s">
        <v>6648</v>
      </c>
      <c r="AB1078" s="628" t="s">
        <v>11973</v>
      </c>
      <c r="AC1078" s="628" t="s">
        <v>8781</v>
      </c>
    </row>
    <row r="1079" spans="26:29" s="623" customFormat="1">
      <c r="Z1079" s="623">
        <v>488</v>
      </c>
      <c r="AA1079" s="628" t="s">
        <v>6649</v>
      </c>
      <c r="AB1079" s="628" t="s">
        <v>11974</v>
      </c>
      <c r="AC1079" s="628" t="s">
        <v>8781</v>
      </c>
    </row>
    <row r="1080" spans="26:29" s="623" customFormat="1">
      <c r="Z1080" s="623">
        <v>489</v>
      </c>
      <c r="AA1080" s="628" t="s">
        <v>6650</v>
      </c>
      <c r="AB1080" s="628" t="s">
        <v>11975</v>
      </c>
      <c r="AC1080" s="628" t="s">
        <v>8781</v>
      </c>
    </row>
    <row r="1081" spans="26:29" s="623" customFormat="1">
      <c r="Z1081" s="623">
        <v>490</v>
      </c>
      <c r="AA1081" s="628" t="s">
        <v>6651</v>
      </c>
      <c r="AB1081" s="628" t="s">
        <v>11976</v>
      </c>
      <c r="AC1081" s="628" t="s">
        <v>8781</v>
      </c>
    </row>
    <row r="1082" spans="26:29" s="623" customFormat="1">
      <c r="Z1082" s="623">
        <v>491</v>
      </c>
      <c r="AA1082" s="628" t="s">
        <v>6652</v>
      </c>
      <c r="AB1082" s="628" t="s">
        <v>11977</v>
      </c>
      <c r="AC1082" s="628" t="s">
        <v>8781</v>
      </c>
    </row>
    <row r="1083" spans="26:29" s="623" customFormat="1">
      <c r="Z1083" s="623">
        <v>492</v>
      </c>
      <c r="AA1083" s="628" t="s">
        <v>6653</v>
      </c>
      <c r="AB1083" s="628" t="s">
        <v>11978</v>
      </c>
      <c r="AC1083" s="628" t="s">
        <v>8781</v>
      </c>
    </row>
    <row r="1084" spans="26:29" s="623" customFormat="1">
      <c r="Z1084" s="623">
        <v>493</v>
      </c>
      <c r="AA1084" s="628" t="s">
        <v>6654</v>
      </c>
      <c r="AB1084" s="628" t="s">
        <v>11979</v>
      </c>
      <c r="AC1084" s="628" t="s">
        <v>8781</v>
      </c>
    </row>
    <row r="1085" spans="26:29" s="623" customFormat="1">
      <c r="Z1085" s="623">
        <v>494</v>
      </c>
      <c r="AA1085" s="628" t="s">
        <v>6655</v>
      </c>
      <c r="AB1085" s="628" t="s">
        <v>11980</v>
      </c>
      <c r="AC1085" s="628" t="s">
        <v>8781</v>
      </c>
    </row>
    <row r="1086" spans="26:29" s="623" customFormat="1">
      <c r="Z1086" s="623">
        <v>495</v>
      </c>
      <c r="AA1086" s="628" t="s">
        <v>6656</v>
      </c>
      <c r="AB1086" s="628" t="s">
        <v>11981</v>
      </c>
      <c r="AC1086" s="628" t="s">
        <v>8781</v>
      </c>
    </row>
    <row r="1087" spans="26:29" s="623" customFormat="1">
      <c r="Z1087" s="623">
        <v>496</v>
      </c>
      <c r="AA1087" s="628" t="s">
        <v>6657</v>
      </c>
      <c r="AB1087" s="628" t="s">
        <v>11982</v>
      </c>
      <c r="AC1087" s="628" t="s">
        <v>8781</v>
      </c>
    </row>
    <row r="1088" spans="26:29" s="623" customFormat="1">
      <c r="Z1088" s="623">
        <v>497</v>
      </c>
      <c r="AA1088" s="628" t="s">
        <v>6658</v>
      </c>
      <c r="AB1088" s="628" t="s">
        <v>11983</v>
      </c>
      <c r="AC1088" s="628" t="s">
        <v>8781</v>
      </c>
    </row>
    <row r="1089" spans="26:29" s="623" customFormat="1">
      <c r="Z1089" s="623">
        <v>498</v>
      </c>
      <c r="AA1089" s="628" t="s">
        <v>6659</v>
      </c>
      <c r="AB1089" s="628" t="s">
        <v>11984</v>
      </c>
      <c r="AC1089" s="628" t="s">
        <v>8781</v>
      </c>
    </row>
    <row r="1090" spans="26:29" s="623" customFormat="1">
      <c r="Z1090" s="623">
        <v>499</v>
      </c>
      <c r="AA1090" s="628" t="s">
        <v>6660</v>
      </c>
      <c r="AB1090" s="628" t="s">
        <v>11985</v>
      </c>
      <c r="AC1090" s="628" t="s">
        <v>8781</v>
      </c>
    </row>
    <row r="1091" spans="26:29" s="623" customFormat="1">
      <c r="Z1091" s="623">
        <v>500</v>
      </c>
      <c r="AA1091" s="628" t="s">
        <v>6661</v>
      </c>
      <c r="AB1091" s="628" t="s">
        <v>11986</v>
      </c>
      <c r="AC1091" s="628" t="s">
        <v>8781</v>
      </c>
    </row>
    <row r="1092" spans="26:29" s="623" customFormat="1">
      <c r="Z1092" s="623">
        <v>501</v>
      </c>
      <c r="AA1092" s="628" t="s">
        <v>6662</v>
      </c>
      <c r="AB1092" s="628" t="s">
        <v>11987</v>
      </c>
      <c r="AC1092" s="628" t="s">
        <v>8781</v>
      </c>
    </row>
    <row r="1093" spans="26:29" s="623" customFormat="1">
      <c r="Z1093" s="623">
        <v>502</v>
      </c>
      <c r="AA1093" s="628" t="s">
        <v>6663</v>
      </c>
      <c r="AB1093" s="628" t="s">
        <v>11988</v>
      </c>
      <c r="AC1093" s="628" t="s">
        <v>8781</v>
      </c>
    </row>
    <row r="1094" spans="26:29" s="623" customFormat="1">
      <c r="Z1094" s="623">
        <v>503</v>
      </c>
      <c r="AA1094" s="628" t="s">
        <v>6664</v>
      </c>
      <c r="AB1094" s="628" t="s">
        <v>11989</v>
      </c>
      <c r="AC1094" s="628" t="s">
        <v>8781</v>
      </c>
    </row>
    <row r="1095" spans="26:29" s="623" customFormat="1">
      <c r="Z1095" s="623">
        <v>504</v>
      </c>
      <c r="AA1095" s="628" t="s">
        <v>6665</v>
      </c>
      <c r="AB1095" s="628" t="s">
        <v>11990</v>
      </c>
      <c r="AC1095" s="628" t="s">
        <v>8781</v>
      </c>
    </row>
    <row r="1096" spans="26:29" s="623" customFormat="1">
      <c r="Z1096" s="623">
        <v>505</v>
      </c>
      <c r="AA1096" s="628" t="s">
        <v>6666</v>
      </c>
      <c r="AB1096" s="628" t="s">
        <v>11991</v>
      </c>
      <c r="AC1096" s="628" t="s">
        <v>8781</v>
      </c>
    </row>
    <row r="1097" spans="26:29" s="623" customFormat="1">
      <c r="Z1097" s="623">
        <v>506</v>
      </c>
      <c r="AA1097" s="628" t="s">
        <v>6667</v>
      </c>
      <c r="AB1097" s="628" t="s">
        <v>11992</v>
      </c>
      <c r="AC1097" s="628" t="s">
        <v>8781</v>
      </c>
    </row>
    <row r="1098" spans="26:29" s="623" customFormat="1">
      <c r="Z1098" s="623">
        <v>507</v>
      </c>
      <c r="AA1098" s="628" t="s">
        <v>6668</v>
      </c>
      <c r="AB1098" s="628" t="s">
        <v>11993</v>
      </c>
      <c r="AC1098" s="628" t="s">
        <v>8781</v>
      </c>
    </row>
    <row r="1099" spans="26:29" s="623" customFormat="1">
      <c r="Z1099" s="623">
        <v>508</v>
      </c>
      <c r="AA1099" s="628" t="s">
        <v>6669</v>
      </c>
      <c r="AB1099" s="628" t="s">
        <v>11994</v>
      </c>
      <c r="AC1099" s="628" t="s">
        <v>8781</v>
      </c>
    </row>
    <row r="1100" spans="26:29" s="623" customFormat="1">
      <c r="Z1100" s="623">
        <v>509</v>
      </c>
      <c r="AA1100" s="628" t="s">
        <v>6670</v>
      </c>
      <c r="AB1100" s="628" t="s">
        <v>11995</v>
      </c>
      <c r="AC1100" s="628" t="s">
        <v>8781</v>
      </c>
    </row>
    <row r="1101" spans="26:29" s="623" customFormat="1">
      <c r="Z1101" s="623">
        <v>510</v>
      </c>
      <c r="AA1101" s="628" t="s">
        <v>6671</v>
      </c>
      <c r="AB1101" s="628" t="s">
        <v>11996</v>
      </c>
      <c r="AC1101" s="628" t="s">
        <v>8781</v>
      </c>
    </row>
    <row r="1102" spans="26:29" s="623" customFormat="1">
      <c r="Z1102" s="623">
        <v>511</v>
      </c>
      <c r="AA1102" s="628" t="s">
        <v>6672</v>
      </c>
      <c r="AB1102" s="628" t="s">
        <v>11997</v>
      </c>
      <c r="AC1102" s="628" t="s">
        <v>8781</v>
      </c>
    </row>
    <row r="1103" spans="26:29" s="623" customFormat="1">
      <c r="Z1103" s="623">
        <v>512</v>
      </c>
      <c r="AA1103" s="628" t="s">
        <v>6673</v>
      </c>
      <c r="AB1103" s="628" t="s">
        <v>11998</v>
      </c>
      <c r="AC1103" s="628" t="s">
        <v>8781</v>
      </c>
    </row>
    <row r="1104" spans="26:29" s="623" customFormat="1">
      <c r="Z1104" s="623">
        <v>513</v>
      </c>
      <c r="AA1104" s="628" t="s">
        <v>6674</v>
      </c>
      <c r="AB1104" s="628" t="s">
        <v>11999</v>
      </c>
      <c r="AC1104" s="628" t="s">
        <v>8781</v>
      </c>
    </row>
    <row r="1105" spans="26:29" s="623" customFormat="1">
      <c r="Z1105" s="623">
        <v>514</v>
      </c>
      <c r="AA1105" s="628" t="s">
        <v>6675</v>
      </c>
      <c r="AB1105" s="628" t="s">
        <v>12000</v>
      </c>
      <c r="AC1105" s="628" t="s">
        <v>8781</v>
      </c>
    </row>
    <row r="1106" spans="26:29" s="623" customFormat="1">
      <c r="Z1106" s="623">
        <v>515</v>
      </c>
      <c r="AA1106" s="628" t="s">
        <v>6676</v>
      </c>
      <c r="AB1106" s="628" t="s">
        <v>12001</v>
      </c>
      <c r="AC1106" s="628" t="s">
        <v>8781</v>
      </c>
    </row>
    <row r="1107" spans="26:29" s="623" customFormat="1">
      <c r="Z1107" s="623">
        <v>516</v>
      </c>
      <c r="AA1107" s="628" t="s">
        <v>6677</v>
      </c>
      <c r="AB1107" s="628" t="s">
        <v>12002</v>
      </c>
      <c r="AC1107" s="628" t="s">
        <v>8781</v>
      </c>
    </row>
    <row r="1108" spans="26:29" s="623" customFormat="1">
      <c r="Z1108" s="623">
        <v>517</v>
      </c>
      <c r="AA1108" s="628" t="s">
        <v>6678</v>
      </c>
      <c r="AB1108" s="628" t="s">
        <v>12003</v>
      </c>
      <c r="AC1108" s="628" t="s">
        <v>8781</v>
      </c>
    </row>
    <row r="1109" spans="26:29" s="623" customFormat="1">
      <c r="Z1109" s="623">
        <v>518</v>
      </c>
      <c r="AA1109" s="628" t="s">
        <v>6679</v>
      </c>
      <c r="AB1109" s="628" t="s">
        <v>12004</v>
      </c>
      <c r="AC1109" s="628" t="s">
        <v>8781</v>
      </c>
    </row>
    <row r="1110" spans="26:29" s="623" customFormat="1">
      <c r="Z1110" s="623">
        <v>519</v>
      </c>
      <c r="AA1110" s="628" t="s">
        <v>6680</v>
      </c>
      <c r="AB1110" s="628" t="s">
        <v>12005</v>
      </c>
      <c r="AC1110" s="628" t="s">
        <v>8781</v>
      </c>
    </row>
    <row r="1111" spans="26:29" s="623" customFormat="1">
      <c r="Z1111" s="623">
        <v>520</v>
      </c>
      <c r="AA1111" s="628" t="s">
        <v>6681</v>
      </c>
      <c r="AB1111" s="628" t="s">
        <v>12006</v>
      </c>
      <c r="AC1111" s="628" t="s">
        <v>8781</v>
      </c>
    </row>
    <row r="1112" spans="26:29" s="623" customFormat="1">
      <c r="Z1112" s="623">
        <v>521</v>
      </c>
      <c r="AA1112" s="628" t="s">
        <v>6682</v>
      </c>
      <c r="AB1112" s="628" t="s">
        <v>12007</v>
      </c>
      <c r="AC1112" s="628" t="s">
        <v>8781</v>
      </c>
    </row>
    <row r="1113" spans="26:29" s="623" customFormat="1">
      <c r="Z1113" s="623">
        <v>522</v>
      </c>
      <c r="AA1113" s="628" t="s">
        <v>6683</v>
      </c>
      <c r="AB1113" s="628" t="s">
        <v>12008</v>
      </c>
      <c r="AC1113" s="628" t="s">
        <v>8781</v>
      </c>
    </row>
    <row r="1114" spans="26:29" s="623" customFormat="1">
      <c r="Z1114" s="623">
        <v>523</v>
      </c>
      <c r="AA1114" s="628" t="s">
        <v>6684</v>
      </c>
      <c r="AB1114" s="628" t="s">
        <v>12009</v>
      </c>
      <c r="AC1114" s="628" t="s">
        <v>8781</v>
      </c>
    </row>
    <row r="1115" spans="26:29" s="623" customFormat="1">
      <c r="Z1115" s="623">
        <v>524</v>
      </c>
      <c r="AA1115" s="628" t="s">
        <v>6685</v>
      </c>
      <c r="AB1115" s="628" t="s">
        <v>12010</v>
      </c>
      <c r="AC1115" s="628" t="s">
        <v>8781</v>
      </c>
    </row>
    <row r="1116" spans="26:29" s="623" customFormat="1">
      <c r="Z1116" s="623">
        <v>525</v>
      </c>
      <c r="AA1116" s="628" t="s">
        <v>6686</v>
      </c>
      <c r="AB1116" s="628" t="s">
        <v>12011</v>
      </c>
      <c r="AC1116" s="628" t="s">
        <v>8781</v>
      </c>
    </row>
    <row r="1117" spans="26:29" s="623" customFormat="1">
      <c r="Z1117" s="623">
        <v>526</v>
      </c>
      <c r="AA1117" s="628" t="s">
        <v>6687</v>
      </c>
      <c r="AB1117" s="628" t="s">
        <v>12012</v>
      </c>
      <c r="AC1117" s="628" t="s">
        <v>8781</v>
      </c>
    </row>
    <row r="1118" spans="26:29" s="623" customFormat="1">
      <c r="Z1118" s="623">
        <v>527</v>
      </c>
      <c r="AA1118" s="628" t="s">
        <v>6688</v>
      </c>
      <c r="AB1118" s="628" t="s">
        <v>12013</v>
      </c>
      <c r="AC1118" s="628" t="s">
        <v>8781</v>
      </c>
    </row>
    <row r="1119" spans="26:29" s="623" customFormat="1">
      <c r="Z1119" s="623">
        <v>528</v>
      </c>
      <c r="AA1119" s="628" t="s">
        <v>6689</v>
      </c>
      <c r="AB1119" s="628" t="s">
        <v>12014</v>
      </c>
      <c r="AC1119" s="628" t="s">
        <v>8781</v>
      </c>
    </row>
    <row r="1120" spans="26:29" s="623" customFormat="1">
      <c r="Z1120" s="623">
        <v>529</v>
      </c>
      <c r="AA1120" s="628" t="s">
        <v>6690</v>
      </c>
      <c r="AB1120" s="628" t="s">
        <v>12015</v>
      </c>
      <c r="AC1120" s="628" t="s">
        <v>8781</v>
      </c>
    </row>
    <row r="1121" spans="26:29" s="623" customFormat="1">
      <c r="Z1121" s="623">
        <v>530</v>
      </c>
      <c r="AA1121" s="628" t="s">
        <v>6691</v>
      </c>
      <c r="AB1121" s="628" t="s">
        <v>12016</v>
      </c>
      <c r="AC1121" s="628" t="s">
        <v>8781</v>
      </c>
    </row>
    <row r="1122" spans="26:29" s="623" customFormat="1">
      <c r="Z1122" s="623">
        <v>531</v>
      </c>
      <c r="AA1122" s="628" t="s">
        <v>6692</v>
      </c>
      <c r="AB1122" s="628" t="s">
        <v>12017</v>
      </c>
      <c r="AC1122" s="628" t="s">
        <v>8781</v>
      </c>
    </row>
    <row r="1123" spans="26:29" s="623" customFormat="1">
      <c r="Z1123" s="623">
        <v>532</v>
      </c>
      <c r="AA1123" s="628" t="s">
        <v>6693</v>
      </c>
      <c r="AB1123" s="628" t="s">
        <v>12018</v>
      </c>
      <c r="AC1123" s="628" t="s">
        <v>8781</v>
      </c>
    </row>
    <row r="1124" spans="26:29" s="623" customFormat="1">
      <c r="Z1124" s="623">
        <v>533</v>
      </c>
      <c r="AA1124" s="628" t="s">
        <v>6694</v>
      </c>
      <c r="AB1124" s="628" t="s">
        <v>12019</v>
      </c>
      <c r="AC1124" s="628" t="s">
        <v>8781</v>
      </c>
    </row>
    <row r="1125" spans="26:29" s="623" customFormat="1">
      <c r="Z1125" s="623">
        <v>534</v>
      </c>
      <c r="AA1125" s="628" t="s">
        <v>6695</v>
      </c>
      <c r="AB1125" s="628" t="s">
        <v>12020</v>
      </c>
      <c r="AC1125" s="628" t="s">
        <v>8781</v>
      </c>
    </row>
    <row r="1126" spans="26:29" s="623" customFormat="1">
      <c r="Z1126" s="623">
        <v>535</v>
      </c>
      <c r="AA1126" s="628" t="s">
        <v>6696</v>
      </c>
      <c r="AB1126" s="628" t="s">
        <v>12021</v>
      </c>
      <c r="AC1126" s="628" t="s">
        <v>8781</v>
      </c>
    </row>
    <row r="1127" spans="26:29" s="623" customFormat="1">
      <c r="Z1127" s="623">
        <v>536</v>
      </c>
      <c r="AA1127" s="628" t="s">
        <v>6697</v>
      </c>
      <c r="AB1127" s="628" t="s">
        <v>12022</v>
      </c>
      <c r="AC1127" s="628" t="s">
        <v>8781</v>
      </c>
    </row>
    <row r="1128" spans="26:29" s="623" customFormat="1">
      <c r="Z1128" s="623">
        <v>537</v>
      </c>
      <c r="AA1128" s="628" t="s">
        <v>6698</v>
      </c>
      <c r="AB1128" s="628" t="s">
        <v>12023</v>
      </c>
      <c r="AC1128" s="628" t="s">
        <v>8781</v>
      </c>
    </row>
    <row r="1129" spans="26:29" s="623" customFormat="1">
      <c r="Z1129" s="623">
        <v>538</v>
      </c>
      <c r="AA1129" s="628" t="s">
        <v>6699</v>
      </c>
      <c r="AB1129" s="628" t="s">
        <v>12024</v>
      </c>
      <c r="AC1129" s="628" t="s">
        <v>8781</v>
      </c>
    </row>
    <row r="1130" spans="26:29" s="623" customFormat="1">
      <c r="Z1130" s="623">
        <v>539</v>
      </c>
      <c r="AA1130" s="628" t="s">
        <v>6700</v>
      </c>
      <c r="AB1130" s="628" t="s">
        <v>12025</v>
      </c>
      <c r="AC1130" s="628" t="s">
        <v>8781</v>
      </c>
    </row>
    <row r="1131" spans="26:29" s="623" customFormat="1">
      <c r="Z1131" s="623">
        <v>540</v>
      </c>
      <c r="AA1131" s="628" t="s">
        <v>6701</v>
      </c>
      <c r="AB1131" s="628" t="s">
        <v>12026</v>
      </c>
      <c r="AC1131" s="628" t="s">
        <v>8781</v>
      </c>
    </row>
    <row r="1132" spans="26:29" s="623" customFormat="1">
      <c r="Z1132" s="623">
        <v>541</v>
      </c>
      <c r="AA1132" s="628" t="s">
        <v>6702</v>
      </c>
      <c r="AB1132" s="628" t="s">
        <v>12027</v>
      </c>
      <c r="AC1132" s="628" t="s">
        <v>8781</v>
      </c>
    </row>
    <row r="1133" spans="26:29" s="623" customFormat="1">
      <c r="Z1133" s="623">
        <v>542</v>
      </c>
      <c r="AA1133" s="628" t="s">
        <v>6703</v>
      </c>
      <c r="AB1133" s="628" t="s">
        <v>12028</v>
      </c>
      <c r="AC1133" s="628" t="s">
        <v>8781</v>
      </c>
    </row>
    <row r="1134" spans="26:29" s="623" customFormat="1">
      <c r="Z1134" s="623">
        <v>543</v>
      </c>
      <c r="AA1134" s="628" t="s">
        <v>6704</v>
      </c>
      <c r="AB1134" s="628" t="s">
        <v>12029</v>
      </c>
      <c r="AC1134" s="628" t="s">
        <v>8781</v>
      </c>
    </row>
    <row r="1135" spans="26:29" s="623" customFormat="1">
      <c r="Z1135" s="623">
        <v>544</v>
      </c>
      <c r="AA1135" s="628" t="s">
        <v>6705</v>
      </c>
      <c r="AB1135" s="628" t="s">
        <v>12030</v>
      </c>
      <c r="AC1135" s="628" t="s">
        <v>8781</v>
      </c>
    </row>
    <row r="1136" spans="26:29" s="623" customFormat="1">
      <c r="Z1136" s="623">
        <v>545</v>
      </c>
      <c r="AA1136" s="628" t="s">
        <v>6706</v>
      </c>
      <c r="AB1136" s="628" t="s">
        <v>12031</v>
      </c>
      <c r="AC1136" s="628" t="s">
        <v>8781</v>
      </c>
    </row>
    <row r="1137" spans="26:29" s="623" customFormat="1">
      <c r="Z1137" s="623">
        <v>546</v>
      </c>
      <c r="AA1137" s="628" t="s">
        <v>6707</v>
      </c>
      <c r="AB1137" s="628" t="s">
        <v>12032</v>
      </c>
      <c r="AC1137" s="628" t="s">
        <v>8781</v>
      </c>
    </row>
    <row r="1138" spans="26:29" s="623" customFormat="1">
      <c r="Z1138" s="623">
        <v>547</v>
      </c>
      <c r="AA1138" s="628" t="s">
        <v>6708</v>
      </c>
      <c r="AB1138" s="628" t="s">
        <v>12033</v>
      </c>
      <c r="AC1138" s="628" t="s">
        <v>8781</v>
      </c>
    </row>
    <row r="1139" spans="26:29" s="623" customFormat="1">
      <c r="Z1139" s="623">
        <v>548</v>
      </c>
      <c r="AA1139" s="628" t="s">
        <v>6709</v>
      </c>
      <c r="AB1139" s="628" t="s">
        <v>12034</v>
      </c>
      <c r="AC1139" s="628" t="s">
        <v>8781</v>
      </c>
    </row>
    <row r="1140" spans="26:29" s="623" customFormat="1">
      <c r="Z1140" s="623">
        <v>549</v>
      </c>
      <c r="AA1140" s="628" t="s">
        <v>6710</v>
      </c>
      <c r="AB1140" s="628" t="s">
        <v>12035</v>
      </c>
      <c r="AC1140" s="628" t="s">
        <v>8781</v>
      </c>
    </row>
    <row r="1141" spans="26:29" s="623" customFormat="1">
      <c r="Z1141" s="623">
        <v>550</v>
      </c>
      <c r="AA1141" s="628" t="s">
        <v>6711</v>
      </c>
      <c r="AB1141" s="628" t="s">
        <v>12036</v>
      </c>
      <c r="AC1141" s="628" t="s">
        <v>8781</v>
      </c>
    </row>
    <row r="1142" spans="26:29" s="623" customFormat="1">
      <c r="Z1142" s="623">
        <v>551</v>
      </c>
      <c r="AA1142" s="628" t="s">
        <v>6712</v>
      </c>
      <c r="AB1142" s="628" t="s">
        <v>12037</v>
      </c>
      <c r="AC1142" s="628" t="s">
        <v>8781</v>
      </c>
    </row>
    <row r="1143" spans="26:29" s="623" customFormat="1">
      <c r="Z1143" s="623">
        <v>552</v>
      </c>
      <c r="AA1143" s="628" t="s">
        <v>6713</v>
      </c>
      <c r="AB1143" s="628" t="s">
        <v>12038</v>
      </c>
      <c r="AC1143" s="628" t="s">
        <v>8781</v>
      </c>
    </row>
    <row r="1144" spans="26:29" s="623" customFormat="1">
      <c r="Z1144" s="623">
        <v>553</v>
      </c>
      <c r="AA1144" s="628" t="s">
        <v>6714</v>
      </c>
      <c r="AB1144" s="628" t="s">
        <v>12039</v>
      </c>
      <c r="AC1144" s="628" t="s">
        <v>8781</v>
      </c>
    </row>
    <row r="1145" spans="26:29" s="623" customFormat="1">
      <c r="Z1145" s="623">
        <v>554</v>
      </c>
      <c r="AA1145" s="628" t="s">
        <v>6715</v>
      </c>
      <c r="AB1145" s="628" t="s">
        <v>12040</v>
      </c>
      <c r="AC1145" s="628" t="s">
        <v>8781</v>
      </c>
    </row>
    <row r="1146" spans="26:29" s="623" customFormat="1">
      <c r="Z1146" s="623">
        <v>555</v>
      </c>
      <c r="AA1146" s="628" t="s">
        <v>6716</v>
      </c>
      <c r="AB1146" s="628" t="s">
        <v>12041</v>
      </c>
      <c r="AC1146" s="628" t="s">
        <v>8781</v>
      </c>
    </row>
    <row r="1147" spans="26:29" s="623" customFormat="1">
      <c r="Z1147" s="623">
        <v>556</v>
      </c>
      <c r="AA1147" s="628" t="s">
        <v>6717</v>
      </c>
      <c r="AB1147" s="628" t="s">
        <v>12042</v>
      </c>
      <c r="AC1147" s="628" t="s">
        <v>8781</v>
      </c>
    </row>
    <row r="1148" spans="26:29" s="623" customFormat="1">
      <c r="Z1148" s="623">
        <v>557</v>
      </c>
      <c r="AA1148" s="628" t="s">
        <v>6718</v>
      </c>
      <c r="AB1148" s="628" t="s">
        <v>12043</v>
      </c>
      <c r="AC1148" s="628" t="s">
        <v>8781</v>
      </c>
    </row>
    <row r="1149" spans="26:29" s="623" customFormat="1">
      <c r="Z1149" s="623">
        <v>558</v>
      </c>
      <c r="AA1149" s="628" t="s">
        <v>6719</v>
      </c>
      <c r="AB1149" s="628" t="s">
        <v>12044</v>
      </c>
      <c r="AC1149" s="628" t="s">
        <v>8781</v>
      </c>
    </row>
    <row r="1150" spans="26:29" s="623" customFormat="1">
      <c r="Z1150" s="623">
        <v>559</v>
      </c>
      <c r="AA1150" s="628" t="s">
        <v>6720</v>
      </c>
      <c r="AB1150" s="628" t="s">
        <v>12045</v>
      </c>
      <c r="AC1150" s="628" t="s">
        <v>8781</v>
      </c>
    </row>
    <row r="1151" spans="26:29" s="623" customFormat="1">
      <c r="Z1151" s="623">
        <v>560</v>
      </c>
      <c r="AA1151" s="628" t="s">
        <v>6721</v>
      </c>
      <c r="AB1151" s="628" t="s">
        <v>12046</v>
      </c>
      <c r="AC1151" s="628" t="s">
        <v>8781</v>
      </c>
    </row>
    <row r="1152" spans="26:29" s="623" customFormat="1">
      <c r="Z1152" s="623">
        <v>561</v>
      </c>
      <c r="AA1152" s="628" t="s">
        <v>6722</v>
      </c>
      <c r="AB1152" s="628" t="s">
        <v>12047</v>
      </c>
      <c r="AC1152" s="628" t="s">
        <v>8781</v>
      </c>
    </row>
    <row r="1153" spans="26:29" s="623" customFormat="1">
      <c r="Z1153" s="623">
        <v>562</v>
      </c>
      <c r="AA1153" s="628" t="s">
        <v>6723</v>
      </c>
      <c r="AB1153" s="628" t="s">
        <v>12048</v>
      </c>
      <c r="AC1153" s="628" t="s">
        <v>8781</v>
      </c>
    </row>
    <row r="1154" spans="26:29" s="623" customFormat="1">
      <c r="Z1154" s="623">
        <v>563</v>
      </c>
      <c r="AA1154" s="628" t="s">
        <v>6724</v>
      </c>
      <c r="AB1154" s="628" t="s">
        <v>12049</v>
      </c>
      <c r="AC1154" s="628" t="s">
        <v>8781</v>
      </c>
    </row>
    <row r="1155" spans="26:29" s="623" customFormat="1">
      <c r="Z1155" s="623">
        <v>564</v>
      </c>
      <c r="AA1155" s="628" t="s">
        <v>6725</v>
      </c>
      <c r="AB1155" s="628" t="s">
        <v>12050</v>
      </c>
      <c r="AC1155" s="628" t="s">
        <v>8781</v>
      </c>
    </row>
    <row r="1156" spans="26:29" s="623" customFormat="1">
      <c r="Z1156" s="623">
        <v>565</v>
      </c>
      <c r="AA1156" s="628" t="s">
        <v>6726</v>
      </c>
      <c r="AB1156" s="628" t="s">
        <v>12051</v>
      </c>
      <c r="AC1156" s="628" t="s">
        <v>8781</v>
      </c>
    </row>
    <row r="1157" spans="26:29" s="623" customFormat="1">
      <c r="Z1157" s="623">
        <v>566</v>
      </c>
      <c r="AA1157" s="628" t="s">
        <v>6727</v>
      </c>
      <c r="AB1157" s="628" t="s">
        <v>12052</v>
      </c>
      <c r="AC1157" s="628" t="s">
        <v>8781</v>
      </c>
    </row>
    <row r="1158" spans="26:29" s="623" customFormat="1">
      <c r="Z1158" s="623">
        <v>567</v>
      </c>
      <c r="AA1158" s="628" t="s">
        <v>6728</v>
      </c>
      <c r="AB1158" s="628" t="s">
        <v>12053</v>
      </c>
      <c r="AC1158" s="628" t="s">
        <v>8781</v>
      </c>
    </row>
    <row r="1159" spans="26:29" s="623" customFormat="1">
      <c r="Z1159" s="623">
        <v>568</v>
      </c>
      <c r="AA1159" s="628" t="s">
        <v>6729</v>
      </c>
      <c r="AB1159" s="628" t="s">
        <v>12054</v>
      </c>
      <c r="AC1159" s="628" t="s">
        <v>8781</v>
      </c>
    </row>
    <row r="1160" spans="26:29" s="623" customFormat="1">
      <c r="Z1160" s="623">
        <v>569</v>
      </c>
      <c r="AA1160" s="628" t="s">
        <v>6730</v>
      </c>
      <c r="AB1160" s="628" t="s">
        <v>12055</v>
      </c>
      <c r="AC1160" s="628" t="s">
        <v>8781</v>
      </c>
    </row>
    <row r="1161" spans="26:29" s="623" customFormat="1">
      <c r="Z1161" s="623">
        <v>570</v>
      </c>
      <c r="AA1161" s="628" t="s">
        <v>6731</v>
      </c>
      <c r="AB1161" s="628" t="s">
        <v>12056</v>
      </c>
      <c r="AC1161" s="628" t="s">
        <v>8781</v>
      </c>
    </row>
    <row r="1162" spans="26:29" s="623" customFormat="1">
      <c r="Z1162" s="623">
        <v>571</v>
      </c>
      <c r="AA1162" s="628" t="s">
        <v>6732</v>
      </c>
      <c r="AB1162" s="628" t="s">
        <v>12057</v>
      </c>
      <c r="AC1162" s="628" t="s">
        <v>8781</v>
      </c>
    </row>
    <row r="1163" spans="26:29" s="623" customFormat="1">
      <c r="Z1163" s="623">
        <v>572</v>
      </c>
      <c r="AA1163" s="628" t="s">
        <v>6733</v>
      </c>
      <c r="AB1163" s="628" t="s">
        <v>12058</v>
      </c>
      <c r="AC1163" s="628" t="s">
        <v>8781</v>
      </c>
    </row>
    <row r="1164" spans="26:29" s="623" customFormat="1">
      <c r="Z1164" s="623">
        <v>573</v>
      </c>
      <c r="AA1164" s="628" t="s">
        <v>6734</v>
      </c>
      <c r="AB1164" s="628" t="s">
        <v>12059</v>
      </c>
      <c r="AC1164" s="628" t="s">
        <v>8781</v>
      </c>
    </row>
    <row r="1165" spans="26:29" s="623" customFormat="1">
      <c r="Z1165" s="623">
        <v>574</v>
      </c>
      <c r="AA1165" s="628" t="s">
        <v>6735</v>
      </c>
      <c r="AB1165" s="628" t="s">
        <v>12060</v>
      </c>
      <c r="AC1165" s="628" t="s">
        <v>8781</v>
      </c>
    </row>
    <row r="1166" spans="26:29" s="623" customFormat="1">
      <c r="Z1166" s="623">
        <v>575</v>
      </c>
      <c r="AA1166" s="628" t="s">
        <v>6736</v>
      </c>
      <c r="AB1166" s="628" t="s">
        <v>12061</v>
      </c>
      <c r="AC1166" s="628" t="s">
        <v>8781</v>
      </c>
    </row>
    <row r="1167" spans="26:29" s="623" customFormat="1">
      <c r="Z1167" s="623">
        <v>576</v>
      </c>
      <c r="AA1167" s="628" t="s">
        <v>6737</v>
      </c>
      <c r="AB1167" s="628" t="s">
        <v>12062</v>
      </c>
      <c r="AC1167" s="628" t="s">
        <v>8781</v>
      </c>
    </row>
    <row r="1168" spans="26:29" s="623" customFormat="1">
      <c r="Z1168" s="623">
        <v>577</v>
      </c>
      <c r="AA1168" s="628" t="s">
        <v>6738</v>
      </c>
      <c r="AB1168" s="628" t="s">
        <v>12063</v>
      </c>
      <c r="AC1168" s="628" t="s">
        <v>8781</v>
      </c>
    </row>
    <row r="1169" spans="26:29" s="623" customFormat="1">
      <c r="Z1169" s="623">
        <v>578</v>
      </c>
      <c r="AA1169" s="628" t="s">
        <v>6739</v>
      </c>
      <c r="AB1169" s="628" t="s">
        <v>12064</v>
      </c>
      <c r="AC1169" s="628" t="s">
        <v>8781</v>
      </c>
    </row>
    <row r="1170" spans="26:29" s="623" customFormat="1">
      <c r="Z1170" s="623">
        <v>579</v>
      </c>
      <c r="AA1170" s="628" t="s">
        <v>6740</v>
      </c>
      <c r="AB1170" s="628" t="s">
        <v>12065</v>
      </c>
      <c r="AC1170" s="628" t="s">
        <v>8781</v>
      </c>
    </row>
    <row r="1171" spans="26:29" s="623" customFormat="1">
      <c r="Z1171" s="623">
        <v>580</v>
      </c>
      <c r="AA1171" s="628" t="s">
        <v>6741</v>
      </c>
      <c r="AB1171" s="628" t="s">
        <v>12066</v>
      </c>
      <c r="AC1171" s="628" t="s">
        <v>8781</v>
      </c>
    </row>
    <row r="1172" spans="26:29" s="623" customFormat="1">
      <c r="Z1172" s="623">
        <v>581</v>
      </c>
      <c r="AA1172" s="628" t="s">
        <v>6742</v>
      </c>
      <c r="AB1172" s="628" t="s">
        <v>12067</v>
      </c>
      <c r="AC1172" s="628" t="s">
        <v>8781</v>
      </c>
    </row>
    <row r="1173" spans="26:29" s="623" customFormat="1">
      <c r="Z1173" s="623">
        <v>582</v>
      </c>
      <c r="AA1173" s="628" t="s">
        <v>6743</v>
      </c>
      <c r="AB1173" s="628" t="s">
        <v>12068</v>
      </c>
      <c r="AC1173" s="628" t="s">
        <v>8781</v>
      </c>
    </row>
    <row r="1174" spans="26:29" s="623" customFormat="1">
      <c r="Z1174" s="623">
        <v>583</v>
      </c>
      <c r="AA1174" s="628" t="s">
        <v>6744</v>
      </c>
      <c r="AB1174" s="628" t="s">
        <v>12069</v>
      </c>
      <c r="AC1174" s="628" t="s">
        <v>8781</v>
      </c>
    </row>
    <row r="1175" spans="26:29" s="623" customFormat="1">
      <c r="Z1175" s="623">
        <v>584</v>
      </c>
      <c r="AA1175" s="628" t="s">
        <v>6745</v>
      </c>
      <c r="AB1175" s="628" t="s">
        <v>12070</v>
      </c>
      <c r="AC1175" s="628" t="s">
        <v>8781</v>
      </c>
    </row>
    <row r="1176" spans="26:29" s="623" customFormat="1">
      <c r="Z1176" s="623">
        <v>585</v>
      </c>
      <c r="AA1176" s="628" t="s">
        <v>6746</v>
      </c>
      <c r="AB1176" s="628" t="s">
        <v>12071</v>
      </c>
      <c r="AC1176" s="628" t="s">
        <v>8781</v>
      </c>
    </row>
    <row r="1177" spans="26:29" s="623" customFormat="1">
      <c r="Z1177" s="623">
        <v>586</v>
      </c>
      <c r="AA1177" s="628" t="s">
        <v>6747</v>
      </c>
      <c r="AB1177" s="628" t="s">
        <v>12072</v>
      </c>
      <c r="AC1177" s="628" t="s">
        <v>8781</v>
      </c>
    </row>
    <row r="1178" spans="26:29" s="623" customFormat="1">
      <c r="Z1178" s="623">
        <v>587</v>
      </c>
      <c r="AA1178" s="628" t="s">
        <v>6748</v>
      </c>
      <c r="AB1178" s="628" t="s">
        <v>12073</v>
      </c>
      <c r="AC1178" s="628" t="s">
        <v>8781</v>
      </c>
    </row>
    <row r="1179" spans="26:29" s="623" customFormat="1">
      <c r="Z1179" s="623">
        <v>588</v>
      </c>
      <c r="AA1179" s="628" t="s">
        <v>6749</v>
      </c>
      <c r="AB1179" s="628" t="s">
        <v>12074</v>
      </c>
      <c r="AC1179" s="628" t="s">
        <v>8781</v>
      </c>
    </row>
    <row r="1180" spans="26:29" s="623" customFormat="1">
      <c r="Z1180" s="623">
        <v>589</v>
      </c>
      <c r="AA1180" s="628" t="s">
        <v>6750</v>
      </c>
      <c r="AB1180" s="628" t="s">
        <v>12075</v>
      </c>
      <c r="AC1180" s="628" t="s">
        <v>8781</v>
      </c>
    </row>
    <row r="1181" spans="26:29" s="623" customFormat="1">
      <c r="Z1181" s="623">
        <v>590</v>
      </c>
      <c r="AA1181" s="628" t="s">
        <v>6751</v>
      </c>
      <c r="AB1181" s="628" t="s">
        <v>12076</v>
      </c>
      <c r="AC1181" s="628" t="s">
        <v>8781</v>
      </c>
    </row>
    <row r="1182" spans="26:29" s="623" customFormat="1">
      <c r="Z1182" s="623">
        <v>591</v>
      </c>
      <c r="AA1182" s="628" t="s">
        <v>6752</v>
      </c>
      <c r="AB1182" s="628" t="s">
        <v>12077</v>
      </c>
      <c r="AC1182" s="628" t="s">
        <v>8781</v>
      </c>
    </row>
    <row r="1183" spans="26:29" s="623" customFormat="1">
      <c r="Z1183" s="623">
        <v>592</v>
      </c>
      <c r="AA1183" s="628" t="s">
        <v>6753</v>
      </c>
      <c r="AB1183" s="628" t="s">
        <v>12078</v>
      </c>
      <c r="AC1183" s="628" t="s">
        <v>8781</v>
      </c>
    </row>
    <row r="1184" spans="26:29" s="623" customFormat="1">
      <c r="Z1184" s="623">
        <v>593</v>
      </c>
      <c r="AA1184" s="628" t="s">
        <v>6754</v>
      </c>
      <c r="AB1184" s="628" t="s">
        <v>12079</v>
      </c>
      <c r="AC1184" s="628" t="s">
        <v>8781</v>
      </c>
    </row>
    <row r="1185" spans="26:29" s="623" customFormat="1">
      <c r="Z1185" s="623">
        <v>594</v>
      </c>
      <c r="AA1185" s="628" t="s">
        <v>6755</v>
      </c>
      <c r="AB1185" s="628" t="s">
        <v>12080</v>
      </c>
      <c r="AC1185" s="628" t="s">
        <v>8781</v>
      </c>
    </row>
    <row r="1186" spans="26:29" s="623" customFormat="1">
      <c r="Z1186" s="623">
        <v>595</v>
      </c>
      <c r="AA1186" s="628" t="s">
        <v>6756</v>
      </c>
      <c r="AB1186" s="628" t="s">
        <v>12081</v>
      </c>
      <c r="AC1186" s="628" t="s">
        <v>8781</v>
      </c>
    </row>
    <row r="1187" spans="26:29" s="623" customFormat="1">
      <c r="Z1187" s="623">
        <v>596</v>
      </c>
      <c r="AA1187" s="628" t="s">
        <v>6757</v>
      </c>
      <c r="AB1187" s="628" t="s">
        <v>12082</v>
      </c>
      <c r="AC1187" s="628" t="s">
        <v>8781</v>
      </c>
    </row>
    <row r="1188" spans="26:29" s="623" customFormat="1">
      <c r="Z1188" s="623">
        <v>597</v>
      </c>
      <c r="AA1188" s="628" t="s">
        <v>6758</v>
      </c>
      <c r="AB1188" s="628" t="s">
        <v>12083</v>
      </c>
      <c r="AC1188" s="628" t="s">
        <v>8781</v>
      </c>
    </row>
    <row r="1189" spans="26:29" s="623" customFormat="1">
      <c r="Z1189" s="623">
        <v>598</v>
      </c>
      <c r="AA1189" s="628" t="s">
        <v>6759</v>
      </c>
      <c r="AB1189" s="628" t="s">
        <v>12084</v>
      </c>
      <c r="AC1189" s="628" t="s">
        <v>8781</v>
      </c>
    </row>
    <row r="1190" spans="26:29" s="623" customFormat="1">
      <c r="Z1190" s="623">
        <v>599</v>
      </c>
      <c r="AA1190" s="628" t="s">
        <v>6760</v>
      </c>
      <c r="AB1190" s="628" t="s">
        <v>12085</v>
      </c>
      <c r="AC1190" s="628" t="s">
        <v>8781</v>
      </c>
    </row>
    <row r="1191" spans="26:29" s="623" customFormat="1">
      <c r="Z1191" s="623">
        <v>600</v>
      </c>
      <c r="AA1191" s="628" t="s">
        <v>6761</v>
      </c>
      <c r="AB1191" s="628" t="s">
        <v>12086</v>
      </c>
      <c r="AC1191" s="628" t="s">
        <v>8781</v>
      </c>
    </row>
    <row r="1192" spans="26:29" s="623" customFormat="1">
      <c r="Z1192" s="623">
        <v>601</v>
      </c>
      <c r="AA1192" s="628" t="s">
        <v>6762</v>
      </c>
      <c r="AB1192" s="628" t="s">
        <v>12087</v>
      </c>
      <c r="AC1192" s="628" t="s">
        <v>8781</v>
      </c>
    </row>
    <row r="1193" spans="26:29" s="623" customFormat="1">
      <c r="Z1193" s="623">
        <v>602</v>
      </c>
      <c r="AA1193" s="628" t="s">
        <v>6763</v>
      </c>
      <c r="AB1193" s="628" t="s">
        <v>12088</v>
      </c>
      <c r="AC1193" s="628" t="s">
        <v>8781</v>
      </c>
    </row>
    <row r="1194" spans="26:29" s="623" customFormat="1">
      <c r="Z1194" s="623">
        <v>603</v>
      </c>
      <c r="AA1194" s="628" t="s">
        <v>6764</v>
      </c>
      <c r="AB1194" s="628" t="s">
        <v>12089</v>
      </c>
      <c r="AC1194" s="628" t="s">
        <v>8781</v>
      </c>
    </row>
    <row r="1195" spans="26:29" s="623" customFormat="1">
      <c r="Z1195" s="623">
        <v>604</v>
      </c>
      <c r="AA1195" s="628" t="s">
        <v>6765</v>
      </c>
      <c r="AB1195" s="628" t="s">
        <v>12090</v>
      </c>
      <c r="AC1195" s="628" t="s">
        <v>8781</v>
      </c>
    </row>
    <row r="1196" spans="26:29" s="623" customFormat="1">
      <c r="Z1196" s="623">
        <v>605</v>
      </c>
      <c r="AA1196" s="628" t="s">
        <v>6766</v>
      </c>
      <c r="AB1196" s="628" t="s">
        <v>12091</v>
      </c>
      <c r="AC1196" s="628" t="s">
        <v>8781</v>
      </c>
    </row>
    <row r="1197" spans="26:29" s="623" customFormat="1">
      <c r="Z1197" s="623">
        <v>606</v>
      </c>
      <c r="AA1197" s="628" t="s">
        <v>6767</v>
      </c>
      <c r="AB1197" s="628" t="s">
        <v>12092</v>
      </c>
      <c r="AC1197" s="628" t="s">
        <v>8781</v>
      </c>
    </row>
    <row r="1198" spans="26:29" s="623" customFormat="1">
      <c r="Z1198" s="623">
        <v>607</v>
      </c>
      <c r="AA1198" s="628" t="s">
        <v>6768</v>
      </c>
      <c r="AB1198" s="628" t="s">
        <v>12093</v>
      </c>
      <c r="AC1198" s="628" t="s">
        <v>8781</v>
      </c>
    </row>
    <row r="1199" spans="26:29" s="623" customFormat="1">
      <c r="Z1199" s="623">
        <v>608</v>
      </c>
      <c r="AA1199" s="628" t="s">
        <v>6769</v>
      </c>
      <c r="AB1199" s="628" t="s">
        <v>12094</v>
      </c>
      <c r="AC1199" s="628" t="s">
        <v>8781</v>
      </c>
    </row>
    <row r="1200" spans="26:29" s="623" customFormat="1">
      <c r="Z1200" s="623">
        <v>609</v>
      </c>
      <c r="AA1200" s="628" t="s">
        <v>6770</v>
      </c>
      <c r="AB1200" s="628" t="s">
        <v>12095</v>
      </c>
      <c r="AC1200" s="628" t="s">
        <v>8781</v>
      </c>
    </row>
    <row r="1201" spans="26:29" s="623" customFormat="1">
      <c r="Z1201" s="623">
        <v>610</v>
      </c>
      <c r="AA1201" s="628" t="s">
        <v>6771</v>
      </c>
      <c r="AB1201" s="628" t="s">
        <v>12096</v>
      </c>
      <c r="AC1201" s="628" t="s">
        <v>8781</v>
      </c>
    </row>
    <row r="1202" spans="26:29" s="623" customFormat="1">
      <c r="Z1202" s="623">
        <v>611</v>
      </c>
      <c r="AA1202" s="628" t="s">
        <v>6772</v>
      </c>
      <c r="AB1202" s="628" t="s">
        <v>12097</v>
      </c>
      <c r="AC1202" s="628" t="s">
        <v>8781</v>
      </c>
    </row>
    <row r="1203" spans="26:29" s="623" customFormat="1">
      <c r="Z1203" s="623">
        <v>612</v>
      </c>
      <c r="AA1203" s="628" t="s">
        <v>6773</v>
      </c>
      <c r="AB1203" s="628" t="s">
        <v>12098</v>
      </c>
      <c r="AC1203" s="628" t="s">
        <v>8781</v>
      </c>
    </row>
    <row r="1204" spans="26:29" s="623" customFormat="1">
      <c r="Z1204" s="623">
        <v>613</v>
      </c>
      <c r="AA1204" s="628" t="s">
        <v>6774</v>
      </c>
      <c r="AB1204" s="628" t="s">
        <v>12099</v>
      </c>
      <c r="AC1204" s="628" t="s">
        <v>8781</v>
      </c>
    </row>
    <row r="1205" spans="26:29" s="623" customFormat="1">
      <c r="Z1205" s="623">
        <v>614</v>
      </c>
      <c r="AA1205" s="628" t="s">
        <v>6775</v>
      </c>
      <c r="AB1205" s="628" t="s">
        <v>12100</v>
      </c>
      <c r="AC1205" s="628" t="s">
        <v>8781</v>
      </c>
    </row>
    <row r="1206" spans="26:29" s="623" customFormat="1">
      <c r="Z1206" s="623">
        <v>615</v>
      </c>
      <c r="AA1206" s="628" t="s">
        <v>6776</v>
      </c>
      <c r="AB1206" s="628" t="s">
        <v>12101</v>
      </c>
      <c r="AC1206" s="628" t="s">
        <v>8781</v>
      </c>
    </row>
    <row r="1207" spans="26:29" s="623" customFormat="1">
      <c r="Z1207" s="623">
        <v>616</v>
      </c>
      <c r="AA1207" s="628" t="s">
        <v>6777</v>
      </c>
      <c r="AB1207" s="628" t="s">
        <v>12102</v>
      </c>
      <c r="AC1207" s="628" t="s">
        <v>8781</v>
      </c>
    </row>
    <row r="1208" spans="26:29" s="623" customFormat="1">
      <c r="Z1208" s="623">
        <v>617</v>
      </c>
      <c r="AA1208" s="628" t="s">
        <v>6778</v>
      </c>
      <c r="AB1208" s="628" t="s">
        <v>12103</v>
      </c>
      <c r="AC1208" s="628" t="s">
        <v>8781</v>
      </c>
    </row>
    <row r="1209" spans="26:29" s="623" customFormat="1">
      <c r="Z1209" s="623">
        <v>618</v>
      </c>
      <c r="AA1209" s="628" t="s">
        <v>6779</v>
      </c>
      <c r="AB1209" s="628" t="s">
        <v>12104</v>
      </c>
      <c r="AC1209" s="628" t="s">
        <v>8781</v>
      </c>
    </row>
    <row r="1210" spans="26:29" s="623" customFormat="1">
      <c r="Z1210" s="623">
        <v>619</v>
      </c>
      <c r="AA1210" s="628" t="s">
        <v>6780</v>
      </c>
      <c r="AB1210" s="628" t="s">
        <v>12105</v>
      </c>
      <c r="AC1210" s="628" t="s">
        <v>8781</v>
      </c>
    </row>
    <row r="1211" spans="26:29" s="623" customFormat="1">
      <c r="Z1211" s="623">
        <v>620</v>
      </c>
      <c r="AA1211" s="628" t="s">
        <v>6781</v>
      </c>
      <c r="AB1211" s="628" t="s">
        <v>12106</v>
      </c>
      <c r="AC1211" s="628" t="s">
        <v>8781</v>
      </c>
    </row>
    <row r="1212" spans="26:29" s="623" customFormat="1">
      <c r="Z1212" s="623">
        <v>621</v>
      </c>
      <c r="AA1212" s="628" t="s">
        <v>6782</v>
      </c>
      <c r="AB1212" s="628" t="s">
        <v>12107</v>
      </c>
      <c r="AC1212" s="628" t="s">
        <v>8781</v>
      </c>
    </row>
    <row r="1213" spans="26:29" s="623" customFormat="1">
      <c r="Z1213" s="623">
        <v>622</v>
      </c>
      <c r="AA1213" s="628" t="s">
        <v>6783</v>
      </c>
      <c r="AB1213" s="628" t="s">
        <v>12108</v>
      </c>
      <c r="AC1213" s="628" t="s">
        <v>8781</v>
      </c>
    </row>
    <row r="1214" spans="26:29" s="623" customFormat="1">
      <c r="Z1214" s="623">
        <v>623</v>
      </c>
      <c r="AA1214" s="628" t="s">
        <v>6784</v>
      </c>
      <c r="AB1214" s="628" t="s">
        <v>12109</v>
      </c>
      <c r="AC1214" s="628" t="s">
        <v>8781</v>
      </c>
    </row>
    <row r="1215" spans="26:29" s="623" customFormat="1">
      <c r="Z1215" s="623">
        <v>624</v>
      </c>
      <c r="AA1215" s="628" t="s">
        <v>6785</v>
      </c>
      <c r="AB1215" s="628" t="s">
        <v>12110</v>
      </c>
      <c r="AC1215" s="628" t="s">
        <v>8781</v>
      </c>
    </row>
    <row r="1216" spans="26:29" s="623" customFormat="1">
      <c r="Z1216" s="623">
        <v>625</v>
      </c>
      <c r="AA1216" s="628" t="s">
        <v>6786</v>
      </c>
      <c r="AB1216" s="628" t="s">
        <v>12111</v>
      </c>
      <c r="AC1216" s="628" t="s">
        <v>8781</v>
      </c>
    </row>
    <row r="1217" spans="26:29" s="623" customFormat="1">
      <c r="Z1217" s="623">
        <v>626</v>
      </c>
      <c r="AA1217" s="628" t="s">
        <v>6787</v>
      </c>
      <c r="AB1217" s="628" t="s">
        <v>12112</v>
      </c>
      <c r="AC1217" s="628" t="s">
        <v>8781</v>
      </c>
    </row>
    <row r="1218" spans="26:29" s="623" customFormat="1">
      <c r="Z1218" s="623">
        <v>627</v>
      </c>
      <c r="AA1218" s="628" t="s">
        <v>6788</v>
      </c>
      <c r="AB1218" s="628" t="s">
        <v>12113</v>
      </c>
      <c r="AC1218" s="628" t="s">
        <v>8781</v>
      </c>
    </row>
    <row r="1219" spans="26:29" s="623" customFormat="1">
      <c r="Z1219" s="623">
        <v>628</v>
      </c>
      <c r="AA1219" s="628" t="s">
        <v>6789</v>
      </c>
      <c r="AB1219" s="628" t="s">
        <v>12114</v>
      </c>
      <c r="AC1219" s="628" t="s">
        <v>8781</v>
      </c>
    </row>
    <row r="1220" spans="26:29" s="623" customFormat="1">
      <c r="Z1220" s="623">
        <v>629</v>
      </c>
      <c r="AA1220" s="628" t="s">
        <v>6790</v>
      </c>
      <c r="AB1220" s="628" t="s">
        <v>12115</v>
      </c>
      <c r="AC1220" s="628" t="s">
        <v>8781</v>
      </c>
    </row>
    <row r="1221" spans="26:29" s="623" customFormat="1">
      <c r="Z1221" s="623">
        <v>630</v>
      </c>
      <c r="AA1221" s="628" t="s">
        <v>6791</v>
      </c>
      <c r="AB1221" s="628" t="s">
        <v>12116</v>
      </c>
      <c r="AC1221" s="628" t="s">
        <v>8781</v>
      </c>
    </row>
    <row r="1222" spans="26:29" s="623" customFormat="1">
      <c r="Z1222" s="623">
        <v>631</v>
      </c>
      <c r="AA1222" s="628" t="s">
        <v>6792</v>
      </c>
      <c r="AB1222" s="628" t="s">
        <v>12117</v>
      </c>
      <c r="AC1222" s="628" t="s">
        <v>8781</v>
      </c>
    </row>
    <row r="1223" spans="26:29" s="623" customFormat="1">
      <c r="Z1223" s="623">
        <v>632</v>
      </c>
      <c r="AA1223" s="628" t="s">
        <v>6793</v>
      </c>
      <c r="AB1223" s="628" t="s">
        <v>12118</v>
      </c>
      <c r="AC1223" s="628" t="s">
        <v>8781</v>
      </c>
    </row>
    <row r="1224" spans="26:29" s="623" customFormat="1">
      <c r="Z1224" s="623">
        <v>633</v>
      </c>
      <c r="AA1224" s="628" t="s">
        <v>6794</v>
      </c>
      <c r="AB1224" s="628" t="s">
        <v>12119</v>
      </c>
      <c r="AC1224" s="628" t="s">
        <v>8781</v>
      </c>
    </row>
    <row r="1225" spans="26:29" s="623" customFormat="1">
      <c r="Z1225" s="623">
        <v>634</v>
      </c>
      <c r="AA1225" s="628" t="s">
        <v>6795</v>
      </c>
      <c r="AB1225" s="628" t="s">
        <v>12120</v>
      </c>
      <c r="AC1225" s="628" t="s">
        <v>8781</v>
      </c>
    </row>
    <row r="1226" spans="26:29" s="623" customFormat="1">
      <c r="Z1226" s="623">
        <v>635</v>
      </c>
      <c r="AA1226" s="628" t="s">
        <v>6796</v>
      </c>
      <c r="AB1226" s="628" t="s">
        <v>12121</v>
      </c>
      <c r="AC1226" s="628" t="s">
        <v>8781</v>
      </c>
    </row>
    <row r="1227" spans="26:29" s="623" customFormat="1">
      <c r="Z1227" s="623">
        <v>636</v>
      </c>
      <c r="AA1227" s="628" t="s">
        <v>6797</v>
      </c>
      <c r="AB1227" s="628" t="s">
        <v>12122</v>
      </c>
      <c r="AC1227" s="628" t="s">
        <v>8781</v>
      </c>
    </row>
    <row r="1228" spans="26:29" s="623" customFormat="1">
      <c r="Z1228" s="623">
        <v>637</v>
      </c>
      <c r="AA1228" s="628" t="s">
        <v>6798</v>
      </c>
      <c r="AB1228" s="628" t="s">
        <v>12123</v>
      </c>
      <c r="AC1228" s="628" t="s">
        <v>8781</v>
      </c>
    </row>
    <row r="1229" spans="26:29" s="623" customFormat="1">
      <c r="Z1229" s="623">
        <v>638</v>
      </c>
      <c r="AA1229" s="628" t="s">
        <v>6799</v>
      </c>
      <c r="AB1229" s="628" t="s">
        <v>12124</v>
      </c>
      <c r="AC1229" s="628" t="s">
        <v>8781</v>
      </c>
    </row>
    <row r="1230" spans="26:29" s="623" customFormat="1">
      <c r="Z1230" s="623">
        <v>639</v>
      </c>
      <c r="AA1230" s="628" t="s">
        <v>6800</v>
      </c>
      <c r="AB1230" s="628" t="s">
        <v>12125</v>
      </c>
      <c r="AC1230" s="628" t="s">
        <v>8781</v>
      </c>
    </row>
    <row r="1231" spans="26:29" s="623" customFormat="1">
      <c r="Z1231" s="623">
        <v>640</v>
      </c>
      <c r="AA1231" s="628" t="s">
        <v>6801</v>
      </c>
      <c r="AB1231" s="628" t="s">
        <v>12126</v>
      </c>
      <c r="AC1231" s="628" t="s">
        <v>8781</v>
      </c>
    </row>
    <row r="1232" spans="26:29" s="623" customFormat="1">
      <c r="Z1232" s="623">
        <v>641</v>
      </c>
      <c r="AA1232" s="628" t="s">
        <v>6802</v>
      </c>
      <c r="AB1232" s="628" t="s">
        <v>12127</v>
      </c>
      <c r="AC1232" s="628" t="s">
        <v>8781</v>
      </c>
    </row>
    <row r="1233" spans="26:29" s="623" customFormat="1">
      <c r="Z1233" s="623">
        <v>642</v>
      </c>
      <c r="AA1233" s="628" t="s">
        <v>6803</v>
      </c>
      <c r="AB1233" s="628" t="s">
        <v>12128</v>
      </c>
      <c r="AC1233" s="628" t="s">
        <v>8781</v>
      </c>
    </row>
    <row r="1234" spans="26:29" s="623" customFormat="1">
      <c r="Z1234" s="623">
        <v>643</v>
      </c>
      <c r="AA1234" s="628" t="s">
        <v>6804</v>
      </c>
      <c r="AB1234" s="628" t="s">
        <v>12129</v>
      </c>
      <c r="AC1234" s="628" t="s">
        <v>8781</v>
      </c>
    </row>
    <row r="1235" spans="26:29" s="623" customFormat="1">
      <c r="Z1235" s="623">
        <v>644</v>
      </c>
      <c r="AA1235" s="628" t="s">
        <v>6805</v>
      </c>
      <c r="AB1235" s="628" t="s">
        <v>12130</v>
      </c>
      <c r="AC1235" s="628" t="s">
        <v>8781</v>
      </c>
    </row>
    <row r="1236" spans="26:29" s="623" customFormat="1">
      <c r="Z1236" s="623">
        <v>645</v>
      </c>
      <c r="AA1236" s="628" t="s">
        <v>6806</v>
      </c>
      <c r="AB1236" s="628" t="s">
        <v>12131</v>
      </c>
      <c r="AC1236" s="628" t="s">
        <v>8781</v>
      </c>
    </row>
    <row r="1237" spans="26:29" s="623" customFormat="1">
      <c r="Z1237" s="623">
        <v>646</v>
      </c>
      <c r="AA1237" s="628" t="s">
        <v>6807</v>
      </c>
      <c r="AB1237" s="628" t="s">
        <v>12132</v>
      </c>
      <c r="AC1237" s="628" t="s">
        <v>8781</v>
      </c>
    </row>
    <row r="1238" spans="26:29" s="623" customFormat="1">
      <c r="Z1238" s="623">
        <v>647</v>
      </c>
      <c r="AA1238" s="628" t="s">
        <v>6808</v>
      </c>
      <c r="AB1238" s="628" t="s">
        <v>12133</v>
      </c>
      <c r="AC1238" s="628" t="s">
        <v>8781</v>
      </c>
    </row>
    <row r="1239" spans="26:29" s="623" customFormat="1">
      <c r="Z1239" s="623">
        <v>648</v>
      </c>
      <c r="AA1239" s="628" t="s">
        <v>6809</v>
      </c>
      <c r="AB1239" s="628" t="s">
        <v>12134</v>
      </c>
      <c r="AC1239" s="628" t="s">
        <v>8781</v>
      </c>
    </row>
    <row r="1240" spans="26:29" s="623" customFormat="1">
      <c r="Z1240" s="623">
        <v>649</v>
      </c>
      <c r="AA1240" s="628" t="s">
        <v>6810</v>
      </c>
      <c r="AB1240" s="628" t="s">
        <v>12135</v>
      </c>
      <c r="AC1240" s="628" t="s">
        <v>8781</v>
      </c>
    </row>
    <row r="1241" spans="26:29" s="623" customFormat="1">
      <c r="Z1241" s="623">
        <v>650</v>
      </c>
      <c r="AA1241" s="628" t="s">
        <v>6811</v>
      </c>
      <c r="AB1241" s="628" t="s">
        <v>12136</v>
      </c>
      <c r="AC1241" s="628" t="s">
        <v>8781</v>
      </c>
    </row>
    <row r="1242" spans="26:29" s="623" customFormat="1">
      <c r="Z1242" s="623">
        <v>651</v>
      </c>
      <c r="AA1242" s="628" t="s">
        <v>6812</v>
      </c>
      <c r="AB1242" s="628" t="s">
        <v>12137</v>
      </c>
      <c r="AC1242" s="628" t="s">
        <v>8781</v>
      </c>
    </row>
    <row r="1243" spans="26:29" s="623" customFormat="1">
      <c r="Z1243" s="623">
        <v>652</v>
      </c>
      <c r="AA1243" s="628" t="s">
        <v>6813</v>
      </c>
      <c r="AB1243" s="628" t="s">
        <v>12138</v>
      </c>
      <c r="AC1243" s="628" t="s">
        <v>8781</v>
      </c>
    </row>
    <row r="1244" spans="26:29" s="623" customFormat="1">
      <c r="Z1244" s="623">
        <v>653</v>
      </c>
      <c r="AA1244" s="628" t="s">
        <v>6814</v>
      </c>
      <c r="AB1244" s="628" t="s">
        <v>12139</v>
      </c>
      <c r="AC1244" s="628" t="s">
        <v>8781</v>
      </c>
    </row>
    <row r="1245" spans="26:29" s="623" customFormat="1">
      <c r="Z1245" s="623">
        <v>654</v>
      </c>
      <c r="AA1245" s="628" t="s">
        <v>6815</v>
      </c>
      <c r="AB1245" s="628" t="s">
        <v>12140</v>
      </c>
      <c r="AC1245" s="628" t="s">
        <v>8781</v>
      </c>
    </row>
    <row r="1246" spans="26:29" s="623" customFormat="1">
      <c r="Z1246" s="623">
        <v>655</v>
      </c>
      <c r="AA1246" s="628" t="s">
        <v>6816</v>
      </c>
      <c r="AB1246" s="628" t="s">
        <v>12141</v>
      </c>
      <c r="AC1246" s="628" t="s">
        <v>8781</v>
      </c>
    </row>
    <row r="1247" spans="26:29" s="623" customFormat="1">
      <c r="Z1247" s="623">
        <v>656</v>
      </c>
      <c r="AA1247" s="628" t="s">
        <v>6817</v>
      </c>
      <c r="AB1247" s="628" t="s">
        <v>12142</v>
      </c>
      <c r="AC1247" s="628" t="s">
        <v>8781</v>
      </c>
    </row>
    <row r="1248" spans="26:29" s="623" customFormat="1">
      <c r="Z1248" s="623">
        <v>657</v>
      </c>
      <c r="AA1248" s="628" t="s">
        <v>6818</v>
      </c>
      <c r="AB1248" s="628" t="s">
        <v>12143</v>
      </c>
      <c r="AC1248" s="628" t="s">
        <v>8781</v>
      </c>
    </row>
    <row r="1249" spans="26:29" s="623" customFormat="1">
      <c r="Z1249" s="623">
        <v>658</v>
      </c>
      <c r="AA1249" s="628" t="s">
        <v>6819</v>
      </c>
      <c r="AB1249" s="628" t="s">
        <v>12144</v>
      </c>
      <c r="AC1249" s="628" t="s">
        <v>8781</v>
      </c>
    </row>
    <row r="1250" spans="26:29" s="623" customFormat="1">
      <c r="Z1250" s="623">
        <v>659</v>
      </c>
      <c r="AA1250" s="628" t="s">
        <v>6820</v>
      </c>
      <c r="AB1250" s="628" t="s">
        <v>12145</v>
      </c>
      <c r="AC1250" s="628" t="s">
        <v>8781</v>
      </c>
    </row>
    <row r="1251" spans="26:29" s="623" customFormat="1">
      <c r="Z1251" s="623">
        <v>660</v>
      </c>
      <c r="AA1251" s="628" t="s">
        <v>6821</v>
      </c>
      <c r="AB1251" s="628" t="s">
        <v>12146</v>
      </c>
      <c r="AC1251" s="628" t="s">
        <v>8781</v>
      </c>
    </row>
    <row r="1252" spans="26:29" s="623" customFormat="1">
      <c r="Z1252" s="623">
        <v>661</v>
      </c>
      <c r="AA1252" s="628" t="s">
        <v>6822</v>
      </c>
      <c r="AB1252" s="628" t="s">
        <v>12147</v>
      </c>
      <c r="AC1252" s="628" t="s">
        <v>8781</v>
      </c>
    </row>
    <row r="1253" spans="26:29" s="623" customFormat="1">
      <c r="Z1253" s="623">
        <v>662</v>
      </c>
      <c r="AA1253" s="628" t="s">
        <v>6823</v>
      </c>
      <c r="AB1253" s="628" t="s">
        <v>12148</v>
      </c>
      <c r="AC1253" s="628" t="s">
        <v>8781</v>
      </c>
    </row>
    <row r="1254" spans="26:29" s="623" customFormat="1">
      <c r="Z1254" s="623">
        <v>663</v>
      </c>
      <c r="AA1254" s="628" t="s">
        <v>6824</v>
      </c>
      <c r="AB1254" s="628" t="s">
        <v>12149</v>
      </c>
      <c r="AC1254" s="628" t="s">
        <v>8781</v>
      </c>
    </row>
    <row r="1255" spans="26:29" s="623" customFormat="1">
      <c r="Z1255" s="623">
        <v>664</v>
      </c>
      <c r="AA1255" s="628" t="s">
        <v>6825</v>
      </c>
      <c r="AB1255" s="628" t="s">
        <v>12150</v>
      </c>
      <c r="AC1255" s="628" t="s">
        <v>8781</v>
      </c>
    </row>
    <row r="1256" spans="26:29" s="623" customFormat="1">
      <c r="Z1256" s="623">
        <v>665</v>
      </c>
      <c r="AA1256" s="628" t="s">
        <v>6826</v>
      </c>
      <c r="AB1256" s="628" t="s">
        <v>12151</v>
      </c>
      <c r="AC1256" s="628" t="s">
        <v>8781</v>
      </c>
    </row>
    <row r="1257" spans="26:29" s="623" customFormat="1">
      <c r="Z1257" s="623">
        <v>666</v>
      </c>
      <c r="AA1257" s="628" t="s">
        <v>6827</v>
      </c>
      <c r="AB1257" s="628" t="s">
        <v>12152</v>
      </c>
      <c r="AC1257" s="628" t="s">
        <v>8781</v>
      </c>
    </row>
    <row r="1258" spans="26:29" s="623" customFormat="1">
      <c r="Z1258" s="623">
        <v>667</v>
      </c>
      <c r="AA1258" s="628" t="s">
        <v>6828</v>
      </c>
      <c r="AB1258" s="628" t="s">
        <v>12153</v>
      </c>
      <c r="AC1258" s="628" t="s">
        <v>8781</v>
      </c>
    </row>
    <row r="1259" spans="26:29" s="623" customFormat="1">
      <c r="Z1259" s="623">
        <v>668</v>
      </c>
      <c r="AA1259" s="628" t="s">
        <v>6829</v>
      </c>
      <c r="AB1259" s="628" t="s">
        <v>12154</v>
      </c>
      <c r="AC1259" s="628" t="s">
        <v>8781</v>
      </c>
    </row>
    <row r="1260" spans="26:29" s="623" customFormat="1">
      <c r="Z1260" s="623">
        <v>669</v>
      </c>
      <c r="AA1260" s="628" t="s">
        <v>6830</v>
      </c>
      <c r="AB1260" s="628" t="s">
        <v>12155</v>
      </c>
      <c r="AC1260" s="628" t="s">
        <v>8781</v>
      </c>
    </row>
    <row r="1261" spans="26:29" s="623" customFormat="1">
      <c r="Z1261" s="623">
        <v>670</v>
      </c>
      <c r="AA1261" s="628" t="s">
        <v>6831</v>
      </c>
      <c r="AB1261" s="628" t="s">
        <v>12156</v>
      </c>
      <c r="AC1261" s="628" t="s">
        <v>8781</v>
      </c>
    </row>
    <row r="1262" spans="26:29" s="623" customFormat="1">
      <c r="Z1262" s="623">
        <v>671</v>
      </c>
      <c r="AA1262" s="628" t="s">
        <v>6832</v>
      </c>
      <c r="AB1262" s="628" t="s">
        <v>12157</v>
      </c>
      <c r="AC1262" s="628" t="s">
        <v>8781</v>
      </c>
    </row>
    <row r="1263" spans="26:29" s="623" customFormat="1">
      <c r="Z1263" s="623">
        <v>672</v>
      </c>
      <c r="AA1263" s="628" t="s">
        <v>6833</v>
      </c>
      <c r="AB1263" s="628" t="s">
        <v>12158</v>
      </c>
      <c r="AC1263" s="628" t="s">
        <v>8781</v>
      </c>
    </row>
    <row r="1264" spans="26:29" s="623" customFormat="1">
      <c r="Z1264" s="623">
        <v>673</v>
      </c>
      <c r="AA1264" s="628" t="s">
        <v>6834</v>
      </c>
      <c r="AB1264" s="628" t="s">
        <v>12159</v>
      </c>
      <c r="AC1264" s="628" t="s">
        <v>8781</v>
      </c>
    </row>
    <row r="1265" spans="26:29" s="623" customFormat="1">
      <c r="Z1265" s="623">
        <v>674</v>
      </c>
      <c r="AA1265" s="628" t="s">
        <v>6835</v>
      </c>
      <c r="AB1265" s="628" t="s">
        <v>12160</v>
      </c>
      <c r="AC1265" s="628" t="s">
        <v>8781</v>
      </c>
    </row>
    <row r="1266" spans="26:29" s="623" customFormat="1">
      <c r="Z1266" s="623">
        <v>675</v>
      </c>
      <c r="AA1266" s="628" t="s">
        <v>6836</v>
      </c>
      <c r="AB1266" s="628" t="s">
        <v>12161</v>
      </c>
      <c r="AC1266" s="628" t="s">
        <v>8781</v>
      </c>
    </row>
    <row r="1267" spans="26:29" s="623" customFormat="1">
      <c r="Z1267" s="623">
        <v>676</v>
      </c>
      <c r="AA1267" s="628" t="s">
        <v>6837</v>
      </c>
      <c r="AB1267" s="628" t="s">
        <v>12162</v>
      </c>
      <c r="AC1267" s="628" t="s">
        <v>8781</v>
      </c>
    </row>
    <row r="1268" spans="26:29" s="623" customFormat="1">
      <c r="Z1268" s="623">
        <v>677</v>
      </c>
      <c r="AA1268" s="628" t="s">
        <v>6838</v>
      </c>
      <c r="AB1268" s="628" t="s">
        <v>12163</v>
      </c>
      <c r="AC1268" s="628" t="s">
        <v>8781</v>
      </c>
    </row>
    <row r="1269" spans="26:29" s="623" customFormat="1">
      <c r="Z1269" s="623">
        <v>678</v>
      </c>
      <c r="AA1269" s="628" t="s">
        <v>6839</v>
      </c>
      <c r="AB1269" s="628" t="s">
        <v>12164</v>
      </c>
      <c r="AC1269" s="628" t="s">
        <v>8781</v>
      </c>
    </row>
    <row r="1270" spans="26:29" s="623" customFormat="1">
      <c r="Z1270" s="623">
        <v>679</v>
      </c>
      <c r="AA1270" s="628" t="s">
        <v>6840</v>
      </c>
      <c r="AB1270" s="628" t="s">
        <v>12165</v>
      </c>
      <c r="AC1270" s="628" t="s">
        <v>8781</v>
      </c>
    </row>
    <row r="1271" spans="26:29" s="623" customFormat="1">
      <c r="Z1271" s="623">
        <v>680</v>
      </c>
      <c r="AA1271" s="628" t="s">
        <v>6841</v>
      </c>
      <c r="AB1271" s="628" t="s">
        <v>12166</v>
      </c>
      <c r="AC1271" s="628" t="s">
        <v>8781</v>
      </c>
    </row>
    <row r="1272" spans="26:29" s="623" customFormat="1">
      <c r="Z1272" s="623">
        <v>681</v>
      </c>
      <c r="AA1272" s="628" t="s">
        <v>6842</v>
      </c>
      <c r="AB1272" s="628" t="s">
        <v>12167</v>
      </c>
      <c r="AC1272" s="628" t="s">
        <v>8781</v>
      </c>
    </row>
    <row r="1273" spans="26:29" s="623" customFormat="1">
      <c r="Z1273" s="623">
        <v>682</v>
      </c>
      <c r="AA1273" s="628" t="s">
        <v>6843</v>
      </c>
      <c r="AB1273" s="628" t="s">
        <v>12168</v>
      </c>
      <c r="AC1273" s="628" t="s">
        <v>8781</v>
      </c>
    </row>
    <row r="1274" spans="26:29" s="623" customFormat="1">
      <c r="Z1274" s="623">
        <v>683</v>
      </c>
      <c r="AA1274" s="628" t="s">
        <v>6844</v>
      </c>
      <c r="AB1274" s="628" t="s">
        <v>12169</v>
      </c>
      <c r="AC1274" s="628" t="s">
        <v>8781</v>
      </c>
    </row>
    <row r="1275" spans="26:29" s="623" customFormat="1">
      <c r="Z1275" s="623">
        <v>684</v>
      </c>
      <c r="AA1275" s="628" t="s">
        <v>6845</v>
      </c>
      <c r="AB1275" s="628" t="s">
        <v>12170</v>
      </c>
      <c r="AC1275" s="628" t="s">
        <v>8781</v>
      </c>
    </row>
    <row r="1276" spans="26:29" s="623" customFormat="1">
      <c r="Z1276" s="623">
        <v>685</v>
      </c>
      <c r="AA1276" s="628" t="s">
        <v>6846</v>
      </c>
      <c r="AB1276" s="628" t="s">
        <v>12171</v>
      </c>
      <c r="AC1276" s="628" t="s">
        <v>8781</v>
      </c>
    </row>
    <row r="1277" spans="26:29" s="623" customFormat="1">
      <c r="Z1277" s="623">
        <v>686</v>
      </c>
      <c r="AA1277" s="628" t="s">
        <v>6847</v>
      </c>
      <c r="AB1277" s="628" t="s">
        <v>12172</v>
      </c>
      <c r="AC1277" s="628" t="s">
        <v>8781</v>
      </c>
    </row>
    <row r="1278" spans="26:29" s="623" customFormat="1">
      <c r="Z1278" s="623">
        <v>687</v>
      </c>
      <c r="AA1278" s="628" t="s">
        <v>6848</v>
      </c>
      <c r="AB1278" s="628" t="s">
        <v>12173</v>
      </c>
      <c r="AC1278" s="628" t="s">
        <v>8781</v>
      </c>
    </row>
    <row r="1279" spans="26:29" s="623" customFormat="1">
      <c r="Z1279" s="623">
        <v>688</v>
      </c>
      <c r="AA1279" s="628" t="s">
        <v>6849</v>
      </c>
      <c r="AB1279" s="628" t="s">
        <v>12174</v>
      </c>
      <c r="AC1279" s="628" t="s">
        <v>8781</v>
      </c>
    </row>
    <row r="1280" spans="26:29" s="623" customFormat="1">
      <c r="Z1280" s="623">
        <v>689</v>
      </c>
      <c r="AA1280" s="628" t="s">
        <v>6850</v>
      </c>
      <c r="AB1280" s="628" t="s">
        <v>12175</v>
      </c>
      <c r="AC1280" s="628" t="s">
        <v>8781</v>
      </c>
    </row>
    <row r="1281" spans="26:29" s="623" customFormat="1">
      <c r="Z1281" s="623">
        <v>690</v>
      </c>
      <c r="AA1281" s="628" t="s">
        <v>6851</v>
      </c>
      <c r="AB1281" s="628" t="s">
        <v>12176</v>
      </c>
      <c r="AC1281" s="628" t="s">
        <v>8781</v>
      </c>
    </row>
    <row r="1282" spans="26:29" s="623" customFormat="1">
      <c r="Z1282" s="623">
        <v>691</v>
      </c>
      <c r="AA1282" s="628" t="s">
        <v>6852</v>
      </c>
      <c r="AB1282" s="628" t="s">
        <v>12177</v>
      </c>
      <c r="AC1282" s="628" t="s">
        <v>8781</v>
      </c>
    </row>
    <row r="1283" spans="26:29" s="623" customFormat="1">
      <c r="Z1283" s="623">
        <v>692</v>
      </c>
      <c r="AA1283" s="628" t="s">
        <v>6853</v>
      </c>
      <c r="AB1283" s="628" t="s">
        <v>12178</v>
      </c>
      <c r="AC1283" s="628" t="s">
        <v>8781</v>
      </c>
    </row>
    <row r="1284" spans="26:29" s="623" customFormat="1">
      <c r="Z1284" s="623">
        <v>693</v>
      </c>
      <c r="AA1284" s="628" t="s">
        <v>6854</v>
      </c>
      <c r="AB1284" s="628" t="s">
        <v>12179</v>
      </c>
      <c r="AC1284" s="628" t="s">
        <v>8781</v>
      </c>
    </row>
    <row r="1285" spans="26:29" s="623" customFormat="1">
      <c r="Z1285" s="623">
        <v>694</v>
      </c>
      <c r="AA1285" s="628" t="s">
        <v>6855</v>
      </c>
      <c r="AB1285" s="628" t="s">
        <v>12180</v>
      </c>
      <c r="AC1285" s="628" t="s">
        <v>8781</v>
      </c>
    </row>
    <row r="1286" spans="26:29" s="623" customFormat="1">
      <c r="Z1286" s="623">
        <v>695</v>
      </c>
      <c r="AA1286" s="628" t="s">
        <v>6856</v>
      </c>
      <c r="AB1286" s="628" t="s">
        <v>12181</v>
      </c>
      <c r="AC1286" s="628" t="s">
        <v>8781</v>
      </c>
    </row>
    <row r="1287" spans="26:29" s="623" customFormat="1">
      <c r="Z1287" s="623">
        <v>696</v>
      </c>
      <c r="AA1287" s="628" t="s">
        <v>6857</v>
      </c>
      <c r="AB1287" s="628" t="s">
        <v>12182</v>
      </c>
      <c r="AC1287" s="628" t="s">
        <v>8781</v>
      </c>
    </row>
    <row r="1288" spans="26:29" s="623" customFormat="1">
      <c r="Z1288" s="623">
        <v>697</v>
      </c>
      <c r="AA1288" s="628" t="s">
        <v>6858</v>
      </c>
      <c r="AB1288" s="628" t="s">
        <v>12183</v>
      </c>
      <c r="AC1288" s="628" t="s">
        <v>8781</v>
      </c>
    </row>
    <row r="1289" spans="26:29" s="623" customFormat="1">
      <c r="Z1289" s="623">
        <v>698</v>
      </c>
      <c r="AA1289" s="628" t="s">
        <v>6859</v>
      </c>
      <c r="AB1289" s="628" t="s">
        <v>12184</v>
      </c>
      <c r="AC1289" s="628" t="s">
        <v>8781</v>
      </c>
    </row>
    <row r="1290" spans="26:29" s="623" customFormat="1">
      <c r="Z1290" s="623">
        <v>699</v>
      </c>
      <c r="AA1290" s="628" t="s">
        <v>6860</v>
      </c>
      <c r="AB1290" s="628" t="s">
        <v>12185</v>
      </c>
      <c r="AC1290" s="628" t="s">
        <v>8781</v>
      </c>
    </row>
    <row r="1291" spans="26:29" s="623" customFormat="1">
      <c r="Z1291" s="623">
        <v>700</v>
      </c>
      <c r="AA1291" s="628" t="s">
        <v>6861</v>
      </c>
      <c r="AB1291" s="628" t="s">
        <v>12186</v>
      </c>
      <c r="AC1291" s="628" t="s">
        <v>8781</v>
      </c>
    </row>
    <row r="1292" spans="26:29" s="623" customFormat="1">
      <c r="Z1292" s="623">
        <v>701</v>
      </c>
      <c r="AA1292" s="628" t="s">
        <v>6862</v>
      </c>
      <c r="AB1292" s="628" t="s">
        <v>12187</v>
      </c>
      <c r="AC1292" s="628" t="s">
        <v>8781</v>
      </c>
    </row>
    <row r="1293" spans="26:29" s="623" customFormat="1">
      <c r="Z1293" s="623">
        <v>702</v>
      </c>
      <c r="AA1293" s="628" t="s">
        <v>6863</v>
      </c>
      <c r="AB1293" s="628" t="s">
        <v>12188</v>
      </c>
      <c r="AC1293" s="628" t="s">
        <v>8781</v>
      </c>
    </row>
    <row r="1294" spans="26:29" s="623" customFormat="1">
      <c r="Z1294" s="623">
        <v>703</v>
      </c>
      <c r="AA1294" s="628" t="s">
        <v>6864</v>
      </c>
      <c r="AB1294" s="628" t="s">
        <v>12189</v>
      </c>
      <c r="AC1294" s="628" t="s">
        <v>8781</v>
      </c>
    </row>
    <row r="1295" spans="26:29" s="623" customFormat="1">
      <c r="Z1295" s="623">
        <v>704</v>
      </c>
      <c r="AA1295" s="628" t="s">
        <v>6865</v>
      </c>
      <c r="AB1295" s="628" t="s">
        <v>12190</v>
      </c>
      <c r="AC1295" s="628" t="s">
        <v>8781</v>
      </c>
    </row>
    <row r="1296" spans="26:29" s="623" customFormat="1">
      <c r="Z1296" s="623">
        <v>705</v>
      </c>
      <c r="AA1296" s="628" t="s">
        <v>6866</v>
      </c>
      <c r="AB1296" s="628" t="s">
        <v>12191</v>
      </c>
      <c r="AC1296" s="628" t="s">
        <v>8781</v>
      </c>
    </row>
    <row r="1297" spans="26:29" s="623" customFormat="1">
      <c r="Z1297" s="623">
        <v>706</v>
      </c>
      <c r="AA1297" s="628" t="s">
        <v>6867</v>
      </c>
      <c r="AB1297" s="628" t="s">
        <v>12192</v>
      </c>
      <c r="AC1297" s="628" t="s">
        <v>8781</v>
      </c>
    </row>
    <row r="1298" spans="26:29" s="623" customFormat="1">
      <c r="Z1298" s="623">
        <v>707</v>
      </c>
      <c r="AA1298" s="628" t="s">
        <v>6868</v>
      </c>
      <c r="AB1298" s="628" t="s">
        <v>12193</v>
      </c>
      <c r="AC1298" s="628" t="s">
        <v>8781</v>
      </c>
    </row>
    <row r="1299" spans="26:29" s="623" customFormat="1">
      <c r="Z1299" s="623">
        <v>708</v>
      </c>
      <c r="AA1299" s="628" t="s">
        <v>6869</v>
      </c>
      <c r="AB1299" s="628" t="s">
        <v>12194</v>
      </c>
      <c r="AC1299" s="628" t="s">
        <v>8781</v>
      </c>
    </row>
    <row r="1300" spans="26:29" s="623" customFormat="1">
      <c r="Z1300" s="623">
        <v>709</v>
      </c>
      <c r="AA1300" s="628" t="s">
        <v>6870</v>
      </c>
      <c r="AB1300" s="628" t="s">
        <v>12195</v>
      </c>
      <c r="AC1300" s="628" t="s">
        <v>8781</v>
      </c>
    </row>
    <row r="1301" spans="26:29" s="623" customFormat="1">
      <c r="Z1301" s="623">
        <v>710</v>
      </c>
      <c r="AA1301" s="628" t="s">
        <v>6871</v>
      </c>
      <c r="AB1301" s="628" t="s">
        <v>12196</v>
      </c>
      <c r="AC1301" s="628" t="s">
        <v>8781</v>
      </c>
    </row>
    <row r="1302" spans="26:29" s="623" customFormat="1">
      <c r="Z1302" s="623">
        <v>711</v>
      </c>
      <c r="AA1302" s="628" t="s">
        <v>6872</v>
      </c>
      <c r="AB1302" s="628" t="s">
        <v>12197</v>
      </c>
      <c r="AC1302" s="628" t="s">
        <v>8781</v>
      </c>
    </row>
    <row r="1303" spans="26:29" s="623" customFormat="1">
      <c r="Z1303" s="623">
        <v>712</v>
      </c>
      <c r="AA1303" s="628" t="s">
        <v>6873</v>
      </c>
      <c r="AB1303" s="628" t="s">
        <v>12198</v>
      </c>
      <c r="AC1303" s="628" t="s">
        <v>8781</v>
      </c>
    </row>
    <row r="1304" spans="26:29" s="623" customFormat="1">
      <c r="Z1304" s="623">
        <v>713</v>
      </c>
      <c r="AA1304" s="628" t="s">
        <v>6874</v>
      </c>
      <c r="AB1304" s="628" t="s">
        <v>12199</v>
      </c>
      <c r="AC1304" s="628" t="s">
        <v>8781</v>
      </c>
    </row>
    <row r="1305" spans="26:29" s="623" customFormat="1">
      <c r="Z1305" s="623">
        <v>714</v>
      </c>
      <c r="AA1305" s="628" t="s">
        <v>6875</v>
      </c>
      <c r="AB1305" s="628" t="s">
        <v>12200</v>
      </c>
      <c r="AC1305" s="628" t="s">
        <v>8781</v>
      </c>
    </row>
    <row r="1306" spans="26:29" s="623" customFormat="1">
      <c r="Z1306" s="623">
        <v>715</v>
      </c>
      <c r="AA1306" s="628" t="s">
        <v>6876</v>
      </c>
      <c r="AB1306" s="628" t="s">
        <v>12201</v>
      </c>
      <c r="AC1306" s="628" t="s">
        <v>8781</v>
      </c>
    </row>
    <row r="1307" spans="26:29" s="623" customFormat="1">
      <c r="Z1307" s="623">
        <v>716</v>
      </c>
      <c r="AA1307" s="628" t="s">
        <v>6877</v>
      </c>
      <c r="AB1307" s="628" t="s">
        <v>12202</v>
      </c>
      <c r="AC1307" s="628" t="s">
        <v>8781</v>
      </c>
    </row>
    <row r="1308" spans="26:29" s="623" customFormat="1">
      <c r="Z1308" s="623">
        <v>717</v>
      </c>
      <c r="AA1308" s="628" t="s">
        <v>6878</v>
      </c>
      <c r="AB1308" s="628" t="s">
        <v>12203</v>
      </c>
      <c r="AC1308" s="628" t="s">
        <v>8781</v>
      </c>
    </row>
    <row r="1309" spans="26:29" s="623" customFormat="1">
      <c r="Z1309" s="623">
        <v>718</v>
      </c>
      <c r="AA1309" s="628" t="s">
        <v>6879</v>
      </c>
      <c r="AB1309" s="628" t="s">
        <v>12204</v>
      </c>
      <c r="AC1309" s="628" t="s">
        <v>8781</v>
      </c>
    </row>
    <row r="1310" spans="26:29" s="623" customFormat="1">
      <c r="Z1310" s="623">
        <v>719</v>
      </c>
      <c r="AA1310" s="628" t="s">
        <v>6880</v>
      </c>
      <c r="AB1310" s="628" t="s">
        <v>12205</v>
      </c>
      <c r="AC1310" s="628" t="s">
        <v>8781</v>
      </c>
    </row>
    <row r="1311" spans="26:29" s="623" customFormat="1">
      <c r="Z1311" s="623">
        <v>720</v>
      </c>
      <c r="AA1311" s="628" t="s">
        <v>6881</v>
      </c>
      <c r="AB1311" s="628" t="s">
        <v>12206</v>
      </c>
      <c r="AC1311" s="628" t="s">
        <v>8781</v>
      </c>
    </row>
    <row r="1312" spans="26:29" s="623" customFormat="1">
      <c r="Z1312" s="623">
        <v>721</v>
      </c>
      <c r="AA1312" s="628" t="s">
        <v>6882</v>
      </c>
      <c r="AB1312" s="628" t="s">
        <v>12207</v>
      </c>
      <c r="AC1312" s="628" t="s">
        <v>8781</v>
      </c>
    </row>
    <row r="1313" spans="26:29" s="623" customFormat="1">
      <c r="Z1313" s="623">
        <v>722</v>
      </c>
      <c r="AA1313" s="628" t="s">
        <v>6883</v>
      </c>
      <c r="AB1313" s="628" t="s">
        <v>12208</v>
      </c>
      <c r="AC1313" s="628" t="s">
        <v>8781</v>
      </c>
    </row>
    <row r="1314" spans="26:29" s="623" customFormat="1">
      <c r="Z1314" s="623">
        <v>723</v>
      </c>
      <c r="AA1314" s="628" t="s">
        <v>6884</v>
      </c>
      <c r="AB1314" s="628" t="s">
        <v>12209</v>
      </c>
      <c r="AC1314" s="628" t="s">
        <v>8781</v>
      </c>
    </row>
    <row r="1315" spans="26:29" s="623" customFormat="1">
      <c r="Z1315" s="623">
        <v>724</v>
      </c>
      <c r="AA1315" s="628" t="s">
        <v>6885</v>
      </c>
      <c r="AB1315" s="628" t="s">
        <v>12210</v>
      </c>
      <c r="AC1315" s="628" t="s">
        <v>8781</v>
      </c>
    </row>
    <row r="1316" spans="26:29" s="623" customFormat="1">
      <c r="Z1316" s="623">
        <v>725</v>
      </c>
      <c r="AA1316" s="628" t="s">
        <v>6886</v>
      </c>
      <c r="AB1316" s="628" t="s">
        <v>12211</v>
      </c>
      <c r="AC1316" s="628" t="s">
        <v>8781</v>
      </c>
    </row>
    <row r="1317" spans="26:29" s="623" customFormat="1">
      <c r="Z1317" s="623">
        <v>726</v>
      </c>
      <c r="AA1317" s="628" t="s">
        <v>6887</v>
      </c>
      <c r="AB1317" s="628" t="s">
        <v>12212</v>
      </c>
      <c r="AC1317" s="628" t="s">
        <v>8781</v>
      </c>
    </row>
    <row r="1318" spans="26:29" s="623" customFormat="1">
      <c r="Z1318" s="623">
        <v>727</v>
      </c>
      <c r="AA1318" s="628" t="s">
        <v>6888</v>
      </c>
      <c r="AB1318" s="628" t="s">
        <v>12213</v>
      </c>
      <c r="AC1318" s="628" t="s">
        <v>8781</v>
      </c>
    </row>
    <row r="1319" spans="26:29" s="623" customFormat="1">
      <c r="Z1319" s="623">
        <v>728</v>
      </c>
      <c r="AA1319" s="628" t="s">
        <v>6889</v>
      </c>
      <c r="AB1319" s="628" t="s">
        <v>12214</v>
      </c>
      <c r="AC1319" s="628" t="s">
        <v>8781</v>
      </c>
    </row>
    <row r="1320" spans="26:29" s="623" customFormat="1">
      <c r="Z1320" s="623">
        <v>729</v>
      </c>
      <c r="AA1320" s="628" t="s">
        <v>6890</v>
      </c>
      <c r="AB1320" s="628" t="s">
        <v>12215</v>
      </c>
      <c r="AC1320" s="628" t="s">
        <v>8781</v>
      </c>
    </row>
    <row r="1321" spans="26:29" s="623" customFormat="1">
      <c r="Z1321" s="623">
        <v>730</v>
      </c>
      <c r="AA1321" s="628" t="s">
        <v>6891</v>
      </c>
      <c r="AB1321" s="628" t="s">
        <v>12216</v>
      </c>
      <c r="AC1321" s="628" t="s">
        <v>8781</v>
      </c>
    </row>
    <row r="1322" spans="26:29" s="623" customFormat="1">
      <c r="Z1322" s="623">
        <v>731</v>
      </c>
      <c r="AA1322" s="628" t="s">
        <v>6892</v>
      </c>
      <c r="AB1322" s="628" t="s">
        <v>12217</v>
      </c>
      <c r="AC1322" s="628" t="s">
        <v>8781</v>
      </c>
    </row>
    <row r="1323" spans="26:29" s="623" customFormat="1">
      <c r="Z1323" s="623">
        <v>732</v>
      </c>
      <c r="AA1323" s="628" t="s">
        <v>6893</v>
      </c>
      <c r="AB1323" s="628" t="s">
        <v>12218</v>
      </c>
      <c r="AC1323" s="628" t="s">
        <v>8781</v>
      </c>
    </row>
    <row r="1324" spans="26:29" s="623" customFormat="1">
      <c r="Z1324" s="623">
        <v>733</v>
      </c>
      <c r="AA1324" s="628" t="s">
        <v>6894</v>
      </c>
      <c r="AB1324" s="628" t="s">
        <v>12219</v>
      </c>
      <c r="AC1324" s="628" t="s">
        <v>8781</v>
      </c>
    </row>
    <row r="1325" spans="26:29" s="623" customFormat="1">
      <c r="Z1325" s="623">
        <v>734</v>
      </c>
      <c r="AA1325" s="628" t="s">
        <v>6895</v>
      </c>
      <c r="AB1325" s="628" t="s">
        <v>12220</v>
      </c>
      <c r="AC1325" s="628" t="s">
        <v>8781</v>
      </c>
    </row>
    <row r="1326" spans="26:29" s="623" customFormat="1">
      <c r="Z1326" s="623">
        <v>735</v>
      </c>
      <c r="AA1326" s="628" t="s">
        <v>6896</v>
      </c>
      <c r="AB1326" s="628" t="s">
        <v>12221</v>
      </c>
      <c r="AC1326" s="628" t="s">
        <v>8781</v>
      </c>
    </row>
    <row r="1327" spans="26:29" s="623" customFormat="1">
      <c r="Z1327" s="623">
        <v>736</v>
      </c>
      <c r="AA1327" s="628" t="s">
        <v>6897</v>
      </c>
      <c r="AB1327" s="628" t="s">
        <v>12222</v>
      </c>
      <c r="AC1327" s="628" t="s">
        <v>8781</v>
      </c>
    </row>
    <row r="1328" spans="26:29" s="623" customFormat="1">
      <c r="Z1328" s="623">
        <v>737</v>
      </c>
      <c r="AA1328" s="628" t="s">
        <v>6898</v>
      </c>
      <c r="AB1328" s="628" t="s">
        <v>12223</v>
      </c>
      <c r="AC1328" s="628" t="s">
        <v>8781</v>
      </c>
    </row>
    <row r="1329" spans="26:29" s="623" customFormat="1">
      <c r="Z1329" s="623">
        <v>738</v>
      </c>
      <c r="AA1329" s="628" t="s">
        <v>6899</v>
      </c>
      <c r="AB1329" s="628" t="s">
        <v>12224</v>
      </c>
      <c r="AC1329" s="628" t="s">
        <v>8781</v>
      </c>
    </row>
    <row r="1330" spans="26:29" s="623" customFormat="1">
      <c r="Z1330" s="623">
        <v>739</v>
      </c>
      <c r="AA1330" s="628" t="s">
        <v>6900</v>
      </c>
      <c r="AB1330" s="628" t="s">
        <v>12225</v>
      </c>
      <c r="AC1330" s="628" t="s">
        <v>8781</v>
      </c>
    </row>
    <row r="1331" spans="26:29" s="623" customFormat="1">
      <c r="Z1331" s="623">
        <v>740</v>
      </c>
      <c r="AA1331" s="628" t="s">
        <v>6901</v>
      </c>
      <c r="AB1331" s="628" t="s">
        <v>12226</v>
      </c>
      <c r="AC1331" s="628" t="s">
        <v>8781</v>
      </c>
    </row>
    <row r="1332" spans="26:29" s="623" customFormat="1">
      <c r="Z1332" s="623">
        <v>741</v>
      </c>
      <c r="AA1332" s="628" t="s">
        <v>6902</v>
      </c>
      <c r="AB1332" s="628" t="s">
        <v>12227</v>
      </c>
      <c r="AC1332" s="628" t="s">
        <v>8781</v>
      </c>
    </row>
    <row r="1333" spans="26:29" s="623" customFormat="1">
      <c r="Z1333" s="623">
        <v>742</v>
      </c>
      <c r="AA1333" s="628" t="s">
        <v>6903</v>
      </c>
      <c r="AB1333" s="628" t="s">
        <v>12228</v>
      </c>
      <c r="AC1333" s="628" t="s">
        <v>8781</v>
      </c>
    </row>
    <row r="1334" spans="26:29" s="623" customFormat="1">
      <c r="Z1334" s="623">
        <v>743</v>
      </c>
      <c r="AA1334" s="628" t="s">
        <v>6904</v>
      </c>
      <c r="AB1334" s="628" t="s">
        <v>12229</v>
      </c>
      <c r="AC1334" s="628" t="s">
        <v>8781</v>
      </c>
    </row>
    <row r="1335" spans="26:29" s="623" customFormat="1">
      <c r="Z1335" s="623">
        <v>744</v>
      </c>
      <c r="AA1335" s="628" t="s">
        <v>6905</v>
      </c>
      <c r="AB1335" s="628" t="s">
        <v>12230</v>
      </c>
      <c r="AC1335" s="628" t="s">
        <v>8781</v>
      </c>
    </row>
    <row r="1336" spans="26:29" s="623" customFormat="1">
      <c r="Z1336" s="623">
        <v>745</v>
      </c>
      <c r="AA1336" s="628" t="s">
        <v>6906</v>
      </c>
      <c r="AB1336" s="628" t="s">
        <v>12231</v>
      </c>
      <c r="AC1336" s="628" t="s">
        <v>8781</v>
      </c>
    </row>
    <row r="1337" spans="26:29" s="623" customFormat="1">
      <c r="Z1337" s="623">
        <v>746</v>
      </c>
      <c r="AA1337" s="628" t="s">
        <v>6907</v>
      </c>
      <c r="AB1337" s="628" t="s">
        <v>12232</v>
      </c>
      <c r="AC1337" s="628" t="s">
        <v>8781</v>
      </c>
    </row>
    <row r="1338" spans="26:29" s="623" customFormat="1">
      <c r="Z1338" s="623">
        <v>747</v>
      </c>
      <c r="AA1338" s="628" t="s">
        <v>6908</v>
      </c>
      <c r="AB1338" s="628" t="s">
        <v>12233</v>
      </c>
      <c r="AC1338" s="628" t="s">
        <v>8781</v>
      </c>
    </row>
    <row r="1339" spans="26:29" s="623" customFormat="1">
      <c r="Z1339" s="623">
        <v>748</v>
      </c>
      <c r="AA1339" s="628" t="s">
        <v>6909</v>
      </c>
      <c r="AB1339" s="628" t="s">
        <v>12234</v>
      </c>
      <c r="AC1339" s="628" t="s">
        <v>8781</v>
      </c>
    </row>
    <row r="1340" spans="26:29" s="623" customFormat="1">
      <c r="Z1340" s="623">
        <v>749</v>
      </c>
      <c r="AA1340" s="628" t="s">
        <v>6910</v>
      </c>
      <c r="AB1340" s="628" t="s">
        <v>12235</v>
      </c>
      <c r="AC1340" s="628" t="s">
        <v>8781</v>
      </c>
    </row>
    <row r="1341" spans="26:29" s="623" customFormat="1">
      <c r="Z1341" s="623">
        <v>750</v>
      </c>
      <c r="AA1341" s="628" t="s">
        <v>6911</v>
      </c>
      <c r="AB1341" s="628" t="s">
        <v>12236</v>
      </c>
      <c r="AC1341" s="628" t="s">
        <v>8781</v>
      </c>
    </row>
    <row r="1342" spans="26:29" s="623" customFormat="1">
      <c r="Z1342" s="623">
        <v>751</v>
      </c>
      <c r="AA1342" s="628" t="s">
        <v>6912</v>
      </c>
      <c r="AB1342" s="628" t="s">
        <v>12237</v>
      </c>
      <c r="AC1342" s="628" t="s">
        <v>8781</v>
      </c>
    </row>
    <row r="1343" spans="26:29" s="623" customFormat="1">
      <c r="Z1343" s="623">
        <v>752</v>
      </c>
      <c r="AA1343" s="628" t="s">
        <v>6913</v>
      </c>
      <c r="AB1343" s="628" t="s">
        <v>12238</v>
      </c>
      <c r="AC1343" s="628" t="s">
        <v>8781</v>
      </c>
    </row>
    <row r="1344" spans="26:29" s="623" customFormat="1">
      <c r="Z1344" s="623">
        <v>753</v>
      </c>
      <c r="AA1344" s="628" t="s">
        <v>6914</v>
      </c>
      <c r="AB1344" s="628" t="s">
        <v>12239</v>
      </c>
      <c r="AC1344" s="628" t="s">
        <v>8781</v>
      </c>
    </row>
    <row r="1345" spans="26:29" s="623" customFormat="1">
      <c r="Z1345" s="623">
        <v>754</v>
      </c>
      <c r="AA1345" s="628" t="s">
        <v>6915</v>
      </c>
      <c r="AB1345" s="628" t="s">
        <v>12240</v>
      </c>
      <c r="AC1345" s="628" t="s">
        <v>8781</v>
      </c>
    </row>
    <row r="1346" spans="26:29" s="623" customFormat="1">
      <c r="Z1346" s="623">
        <v>755</v>
      </c>
      <c r="AA1346" s="628" t="s">
        <v>6916</v>
      </c>
      <c r="AB1346" s="628" t="s">
        <v>12241</v>
      </c>
      <c r="AC1346" s="628" t="s">
        <v>8781</v>
      </c>
    </row>
    <row r="1347" spans="26:29" s="623" customFormat="1">
      <c r="Z1347" s="623">
        <v>756</v>
      </c>
      <c r="AA1347" s="628" t="s">
        <v>6917</v>
      </c>
      <c r="AB1347" s="628" t="s">
        <v>12242</v>
      </c>
      <c r="AC1347" s="628" t="s">
        <v>8781</v>
      </c>
    </row>
    <row r="1348" spans="26:29" s="623" customFormat="1">
      <c r="Z1348" s="623">
        <v>757</v>
      </c>
      <c r="AA1348" s="628" t="s">
        <v>6918</v>
      </c>
      <c r="AB1348" s="628" t="s">
        <v>12243</v>
      </c>
      <c r="AC1348" s="628" t="s">
        <v>8781</v>
      </c>
    </row>
    <row r="1349" spans="26:29" s="623" customFormat="1">
      <c r="Z1349" s="623">
        <v>758</v>
      </c>
      <c r="AA1349" s="628" t="s">
        <v>6919</v>
      </c>
      <c r="AB1349" s="628" t="s">
        <v>12244</v>
      </c>
      <c r="AC1349" s="628" t="s">
        <v>8781</v>
      </c>
    </row>
    <row r="1350" spans="26:29" s="623" customFormat="1">
      <c r="Z1350" s="623">
        <v>759</v>
      </c>
      <c r="AA1350" s="628" t="s">
        <v>6920</v>
      </c>
      <c r="AB1350" s="628" t="s">
        <v>12245</v>
      </c>
      <c r="AC1350" s="628" t="s">
        <v>8781</v>
      </c>
    </row>
    <row r="1351" spans="26:29" s="623" customFormat="1">
      <c r="Z1351" s="623">
        <v>760</v>
      </c>
      <c r="AA1351" s="628" t="s">
        <v>6921</v>
      </c>
      <c r="AB1351" s="628" t="s">
        <v>12246</v>
      </c>
      <c r="AC1351" s="628" t="s">
        <v>8781</v>
      </c>
    </row>
    <row r="1352" spans="26:29" s="623" customFormat="1">
      <c r="Z1352" s="623">
        <v>761</v>
      </c>
      <c r="AA1352" s="628" t="s">
        <v>6922</v>
      </c>
      <c r="AB1352" s="628" t="s">
        <v>12247</v>
      </c>
      <c r="AC1352" s="628" t="s">
        <v>8781</v>
      </c>
    </row>
    <row r="1353" spans="26:29" s="623" customFormat="1">
      <c r="Z1353" s="623">
        <v>762</v>
      </c>
      <c r="AA1353" s="628" t="s">
        <v>6923</v>
      </c>
      <c r="AB1353" s="628" t="s">
        <v>12248</v>
      </c>
      <c r="AC1353" s="628" t="s">
        <v>8781</v>
      </c>
    </row>
    <row r="1354" spans="26:29" s="623" customFormat="1">
      <c r="Z1354" s="623">
        <v>763</v>
      </c>
      <c r="AA1354" s="628" t="s">
        <v>6924</v>
      </c>
      <c r="AB1354" s="628" t="s">
        <v>12249</v>
      </c>
      <c r="AC1354" s="628" t="s">
        <v>8781</v>
      </c>
    </row>
    <row r="1355" spans="26:29" s="623" customFormat="1">
      <c r="Z1355" s="623">
        <v>764</v>
      </c>
      <c r="AA1355" s="628" t="s">
        <v>6925</v>
      </c>
      <c r="AB1355" s="628" t="s">
        <v>12250</v>
      </c>
      <c r="AC1355" s="628" t="s">
        <v>8781</v>
      </c>
    </row>
    <row r="1356" spans="26:29" s="623" customFormat="1">
      <c r="Z1356" s="623">
        <v>765</v>
      </c>
      <c r="AA1356" s="628" t="s">
        <v>6926</v>
      </c>
      <c r="AB1356" s="628" t="s">
        <v>12251</v>
      </c>
      <c r="AC1356" s="628" t="s">
        <v>8781</v>
      </c>
    </row>
    <row r="1357" spans="26:29" s="623" customFormat="1">
      <c r="Z1357" s="623">
        <v>766</v>
      </c>
      <c r="AA1357" s="628" t="s">
        <v>6927</v>
      </c>
      <c r="AB1357" s="628" t="s">
        <v>12252</v>
      </c>
      <c r="AC1357" s="628" t="s">
        <v>8781</v>
      </c>
    </row>
    <row r="1358" spans="26:29" s="623" customFormat="1">
      <c r="Z1358" s="623">
        <v>767</v>
      </c>
      <c r="AA1358" s="628" t="s">
        <v>6928</v>
      </c>
      <c r="AB1358" s="628" t="s">
        <v>12253</v>
      </c>
      <c r="AC1358" s="628" t="s">
        <v>8781</v>
      </c>
    </row>
    <row r="1359" spans="26:29" s="623" customFormat="1">
      <c r="Z1359" s="623">
        <v>768</v>
      </c>
      <c r="AA1359" s="628" t="s">
        <v>6929</v>
      </c>
      <c r="AB1359" s="628" t="s">
        <v>12254</v>
      </c>
      <c r="AC1359" s="628" t="s">
        <v>8781</v>
      </c>
    </row>
    <row r="1360" spans="26:29" s="623" customFormat="1">
      <c r="Z1360" s="623">
        <v>769</v>
      </c>
      <c r="AA1360" s="628" t="s">
        <v>6930</v>
      </c>
      <c r="AB1360" s="628" t="s">
        <v>12255</v>
      </c>
      <c r="AC1360" s="628" t="s">
        <v>8781</v>
      </c>
    </row>
    <row r="1361" spans="26:29" s="623" customFormat="1">
      <c r="Z1361" s="623">
        <v>770</v>
      </c>
      <c r="AA1361" s="628" t="s">
        <v>6931</v>
      </c>
      <c r="AB1361" s="628" t="s">
        <v>12256</v>
      </c>
      <c r="AC1361" s="628" t="s">
        <v>8781</v>
      </c>
    </row>
    <row r="1362" spans="26:29" s="623" customFormat="1">
      <c r="Z1362" s="623">
        <v>771</v>
      </c>
      <c r="AA1362" s="628" t="s">
        <v>6932</v>
      </c>
      <c r="AB1362" s="628" t="s">
        <v>12257</v>
      </c>
      <c r="AC1362" s="628" t="s">
        <v>8781</v>
      </c>
    </row>
    <row r="1363" spans="26:29" s="623" customFormat="1">
      <c r="Z1363" s="623">
        <v>772</v>
      </c>
      <c r="AA1363" s="628" t="s">
        <v>6933</v>
      </c>
      <c r="AB1363" s="628" t="s">
        <v>12258</v>
      </c>
      <c r="AC1363" s="628" t="s">
        <v>8781</v>
      </c>
    </row>
    <row r="1364" spans="26:29" s="623" customFormat="1">
      <c r="Z1364" s="623">
        <v>773</v>
      </c>
      <c r="AA1364" s="628" t="s">
        <v>6934</v>
      </c>
      <c r="AB1364" s="628" t="s">
        <v>12259</v>
      </c>
      <c r="AC1364" s="628" t="s">
        <v>8781</v>
      </c>
    </row>
    <row r="1365" spans="26:29" s="623" customFormat="1">
      <c r="Z1365" s="623">
        <v>774</v>
      </c>
      <c r="AA1365" s="628" t="s">
        <v>6935</v>
      </c>
      <c r="AB1365" s="628" t="s">
        <v>12260</v>
      </c>
      <c r="AC1365" s="628" t="s">
        <v>8781</v>
      </c>
    </row>
    <row r="1366" spans="26:29" s="623" customFormat="1">
      <c r="Z1366" s="623">
        <v>775</v>
      </c>
      <c r="AA1366" s="628" t="s">
        <v>6936</v>
      </c>
      <c r="AB1366" s="628" t="s">
        <v>12261</v>
      </c>
      <c r="AC1366" s="628" t="s">
        <v>8781</v>
      </c>
    </row>
    <row r="1367" spans="26:29" s="623" customFormat="1">
      <c r="Z1367" s="623">
        <v>776</v>
      </c>
      <c r="AA1367" s="628" t="s">
        <v>6937</v>
      </c>
      <c r="AB1367" s="628" t="s">
        <v>12262</v>
      </c>
      <c r="AC1367" s="628" t="s">
        <v>8781</v>
      </c>
    </row>
    <row r="1368" spans="26:29" s="623" customFormat="1">
      <c r="Z1368" s="623">
        <v>777</v>
      </c>
      <c r="AA1368" s="628" t="s">
        <v>6938</v>
      </c>
      <c r="AB1368" s="628" t="s">
        <v>12263</v>
      </c>
      <c r="AC1368" s="628" t="s">
        <v>8781</v>
      </c>
    </row>
    <row r="1369" spans="26:29" s="623" customFormat="1">
      <c r="Z1369" s="623">
        <v>778</v>
      </c>
      <c r="AA1369" s="628" t="s">
        <v>6939</v>
      </c>
      <c r="AB1369" s="628" t="s">
        <v>12264</v>
      </c>
      <c r="AC1369" s="628" t="s">
        <v>8781</v>
      </c>
    </row>
    <row r="1370" spans="26:29" s="623" customFormat="1">
      <c r="Z1370" s="623">
        <v>779</v>
      </c>
      <c r="AA1370" s="628" t="s">
        <v>6940</v>
      </c>
      <c r="AB1370" s="628" t="s">
        <v>12265</v>
      </c>
      <c r="AC1370" s="628" t="s">
        <v>8781</v>
      </c>
    </row>
    <row r="1371" spans="26:29" s="623" customFormat="1">
      <c r="Z1371" s="623">
        <v>780</v>
      </c>
      <c r="AA1371" s="628" t="s">
        <v>6941</v>
      </c>
      <c r="AB1371" s="628" t="s">
        <v>12266</v>
      </c>
      <c r="AC1371" s="628" t="s">
        <v>8781</v>
      </c>
    </row>
    <row r="1372" spans="26:29" s="623" customFormat="1">
      <c r="Z1372" s="623">
        <v>781</v>
      </c>
      <c r="AA1372" s="628" t="s">
        <v>6942</v>
      </c>
      <c r="AB1372" s="628" t="s">
        <v>12267</v>
      </c>
      <c r="AC1372" s="628" t="s">
        <v>8781</v>
      </c>
    </row>
    <row r="1373" spans="26:29" s="623" customFormat="1">
      <c r="Z1373" s="623">
        <v>782</v>
      </c>
      <c r="AA1373" s="628" t="s">
        <v>6943</v>
      </c>
      <c r="AB1373" s="628" t="s">
        <v>12268</v>
      </c>
      <c r="AC1373" s="628" t="s">
        <v>8781</v>
      </c>
    </row>
    <row r="1374" spans="26:29" s="623" customFormat="1">
      <c r="Z1374" s="623">
        <v>783</v>
      </c>
      <c r="AA1374" s="628" t="s">
        <v>6944</v>
      </c>
      <c r="AB1374" s="628" t="s">
        <v>12269</v>
      </c>
      <c r="AC1374" s="628" t="s">
        <v>8781</v>
      </c>
    </row>
    <row r="1375" spans="26:29" s="623" customFormat="1">
      <c r="Z1375" s="623">
        <v>784</v>
      </c>
      <c r="AA1375" s="628" t="s">
        <v>6945</v>
      </c>
      <c r="AB1375" s="628" t="s">
        <v>12270</v>
      </c>
      <c r="AC1375" s="628" t="s">
        <v>8781</v>
      </c>
    </row>
    <row r="1376" spans="26:29" s="623" customFormat="1">
      <c r="Z1376" s="623">
        <v>785</v>
      </c>
      <c r="AA1376" s="628" t="s">
        <v>6946</v>
      </c>
      <c r="AB1376" s="628" t="s">
        <v>12271</v>
      </c>
      <c r="AC1376" s="628" t="s">
        <v>8781</v>
      </c>
    </row>
    <row r="1377" spans="26:29" s="623" customFormat="1">
      <c r="Z1377" s="623">
        <v>786</v>
      </c>
      <c r="AA1377" s="628" t="s">
        <v>6947</v>
      </c>
      <c r="AB1377" s="628" t="s">
        <v>12272</v>
      </c>
      <c r="AC1377" s="628" t="s">
        <v>8781</v>
      </c>
    </row>
    <row r="1378" spans="26:29" s="623" customFormat="1">
      <c r="Z1378" s="623">
        <v>787</v>
      </c>
      <c r="AA1378" s="628" t="s">
        <v>6948</v>
      </c>
      <c r="AB1378" s="628" t="s">
        <v>12273</v>
      </c>
      <c r="AC1378" s="628" t="s">
        <v>8781</v>
      </c>
    </row>
    <row r="1379" spans="26:29" s="623" customFormat="1">
      <c r="Z1379" s="623">
        <v>788</v>
      </c>
      <c r="AA1379" s="628" t="s">
        <v>6949</v>
      </c>
      <c r="AB1379" s="628" t="s">
        <v>12274</v>
      </c>
      <c r="AC1379" s="628" t="s">
        <v>8781</v>
      </c>
    </row>
    <row r="1380" spans="26:29" s="623" customFormat="1">
      <c r="Z1380" s="623">
        <v>789</v>
      </c>
      <c r="AA1380" s="628" t="s">
        <v>6950</v>
      </c>
      <c r="AB1380" s="628" t="s">
        <v>12275</v>
      </c>
      <c r="AC1380" s="628" t="s">
        <v>8781</v>
      </c>
    </row>
    <row r="1381" spans="26:29" s="623" customFormat="1">
      <c r="Z1381" s="623">
        <v>790</v>
      </c>
      <c r="AA1381" s="628" t="s">
        <v>6951</v>
      </c>
      <c r="AB1381" s="628" t="s">
        <v>12276</v>
      </c>
      <c r="AC1381" s="628" t="s">
        <v>8781</v>
      </c>
    </row>
    <row r="1382" spans="26:29" s="623" customFormat="1">
      <c r="Z1382" s="623">
        <v>791</v>
      </c>
      <c r="AA1382" s="628" t="s">
        <v>6952</v>
      </c>
      <c r="AB1382" s="628" t="s">
        <v>12277</v>
      </c>
      <c r="AC1382" s="628" t="s">
        <v>8781</v>
      </c>
    </row>
    <row r="1383" spans="26:29" s="623" customFormat="1">
      <c r="Z1383" s="623">
        <v>792</v>
      </c>
      <c r="AA1383" s="628" t="s">
        <v>6953</v>
      </c>
      <c r="AB1383" s="628" t="s">
        <v>12278</v>
      </c>
      <c r="AC1383" s="628" t="s">
        <v>8781</v>
      </c>
    </row>
    <row r="1384" spans="26:29" s="623" customFormat="1">
      <c r="Z1384" s="623">
        <v>793</v>
      </c>
      <c r="AA1384" s="628" t="s">
        <v>6954</v>
      </c>
      <c r="AB1384" s="628" t="s">
        <v>12279</v>
      </c>
      <c r="AC1384" s="628" t="s">
        <v>8781</v>
      </c>
    </row>
    <row r="1385" spans="26:29" s="623" customFormat="1">
      <c r="Z1385" s="623">
        <v>794</v>
      </c>
      <c r="AA1385" s="628" t="s">
        <v>6955</v>
      </c>
      <c r="AB1385" s="628" t="s">
        <v>12280</v>
      </c>
      <c r="AC1385" s="628" t="s">
        <v>8781</v>
      </c>
    </row>
    <row r="1386" spans="26:29" s="623" customFormat="1">
      <c r="Z1386" s="623">
        <v>795</v>
      </c>
      <c r="AA1386" s="628" t="s">
        <v>6956</v>
      </c>
      <c r="AB1386" s="628" t="s">
        <v>12281</v>
      </c>
      <c r="AC1386" s="628" t="s">
        <v>8781</v>
      </c>
    </row>
    <row r="1387" spans="26:29" s="623" customFormat="1">
      <c r="Z1387" s="623">
        <v>796</v>
      </c>
      <c r="AA1387" s="628" t="s">
        <v>6957</v>
      </c>
      <c r="AB1387" s="628" t="s">
        <v>12282</v>
      </c>
      <c r="AC1387" s="628" t="s">
        <v>8781</v>
      </c>
    </row>
    <row r="1388" spans="26:29" s="623" customFormat="1">
      <c r="Z1388" s="623">
        <v>797</v>
      </c>
      <c r="AA1388" s="628" t="s">
        <v>6958</v>
      </c>
      <c r="AB1388" s="628" t="s">
        <v>12283</v>
      </c>
      <c r="AC1388" s="628" t="s">
        <v>8781</v>
      </c>
    </row>
    <row r="1389" spans="26:29" s="623" customFormat="1">
      <c r="Z1389" s="623">
        <v>798</v>
      </c>
      <c r="AA1389" s="628" t="s">
        <v>6959</v>
      </c>
      <c r="AB1389" s="628" t="s">
        <v>12284</v>
      </c>
      <c r="AC1389" s="628" t="s">
        <v>8781</v>
      </c>
    </row>
    <row r="1390" spans="26:29" s="623" customFormat="1">
      <c r="Z1390" s="623">
        <v>799</v>
      </c>
      <c r="AA1390" s="628" t="s">
        <v>6960</v>
      </c>
      <c r="AB1390" s="628" t="s">
        <v>12285</v>
      </c>
      <c r="AC1390" s="628" t="s">
        <v>8781</v>
      </c>
    </row>
    <row r="1391" spans="26:29" s="623" customFormat="1">
      <c r="Z1391" s="623">
        <v>800</v>
      </c>
      <c r="AA1391" s="628" t="s">
        <v>6961</v>
      </c>
      <c r="AB1391" s="628" t="s">
        <v>12286</v>
      </c>
      <c r="AC1391" s="628" t="s">
        <v>8781</v>
      </c>
    </row>
    <row r="1392" spans="26:29" s="623" customFormat="1">
      <c r="Z1392" s="623">
        <v>801</v>
      </c>
      <c r="AA1392" s="628" t="s">
        <v>6962</v>
      </c>
      <c r="AB1392" s="628" t="s">
        <v>12287</v>
      </c>
      <c r="AC1392" s="628" t="s">
        <v>8781</v>
      </c>
    </row>
    <row r="1393" spans="26:29" s="623" customFormat="1">
      <c r="Z1393" s="623">
        <v>802</v>
      </c>
      <c r="AA1393" s="628" t="s">
        <v>6963</v>
      </c>
      <c r="AB1393" s="628" t="s">
        <v>12288</v>
      </c>
      <c r="AC1393" s="628" t="s">
        <v>8781</v>
      </c>
    </row>
    <row r="1394" spans="26:29" s="623" customFormat="1">
      <c r="Z1394" s="623">
        <v>803</v>
      </c>
      <c r="AA1394" s="628" t="s">
        <v>6964</v>
      </c>
      <c r="AB1394" s="628" t="s">
        <v>12289</v>
      </c>
      <c r="AC1394" s="628" t="s">
        <v>8781</v>
      </c>
    </row>
    <row r="1395" spans="26:29" s="623" customFormat="1">
      <c r="Z1395" s="623">
        <v>804</v>
      </c>
      <c r="AA1395" s="628" t="s">
        <v>6965</v>
      </c>
      <c r="AB1395" s="628" t="s">
        <v>12290</v>
      </c>
      <c r="AC1395" s="628" t="s">
        <v>8781</v>
      </c>
    </row>
    <row r="1396" spans="26:29" s="623" customFormat="1">
      <c r="Z1396" s="623">
        <v>805</v>
      </c>
      <c r="AA1396" s="628" t="s">
        <v>6966</v>
      </c>
      <c r="AB1396" s="628" t="s">
        <v>12291</v>
      </c>
      <c r="AC1396" s="628" t="s">
        <v>8781</v>
      </c>
    </row>
    <row r="1397" spans="26:29" s="623" customFormat="1">
      <c r="Z1397" s="623">
        <v>806</v>
      </c>
      <c r="AA1397" s="628" t="s">
        <v>6967</v>
      </c>
      <c r="AB1397" s="628" t="s">
        <v>12292</v>
      </c>
      <c r="AC1397" s="628" t="s">
        <v>8781</v>
      </c>
    </row>
    <row r="1398" spans="26:29" s="623" customFormat="1">
      <c r="Z1398" s="623">
        <v>807</v>
      </c>
      <c r="AA1398" s="628" t="s">
        <v>6968</v>
      </c>
      <c r="AB1398" s="628" t="s">
        <v>12293</v>
      </c>
      <c r="AC1398" s="628" t="s">
        <v>8781</v>
      </c>
    </row>
    <row r="1399" spans="26:29" s="623" customFormat="1">
      <c r="Z1399" s="623">
        <v>808</v>
      </c>
      <c r="AA1399" s="628" t="s">
        <v>6969</v>
      </c>
      <c r="AB1399" s="628" t="s">
        <v>12294</v>
      </c>
      <c r="AC1399" s="628" t="s">
        <v>8781</v>
      </c>
    </row>
    <row r="1400" spans="26:29" s="623" customFormat="1">
      <c r="Z1400" s="623">
        <v>809</v>
      </c>
      <c r="AA1400" s="628" t="s">
        <v>6970</v>
      </c>
      <c r="AB1400" s="628" t="s">
        <v>12295</v>
      </c>
      <c r="AC1400" s="628" t="s">
        <v>8781</v>
      </c>
    </row>
    <row r="1401" spans="26:29" s="623" customFormat="1">
      <c r="Z1401" s="623">
        <v>810</v>
      </c>
      <c r="AA1401" s="628" t="s">
        <v>6971</v>
      </c>
      <c r="AB1401" s="628" t="s">
        <v>12296</v>
      </c>
      <c r="AC1401" s="628" t="s">
        <v>8781</v>
      </c>
    </row>
    <row r="1402" spans="26:29" s="623" customFormat="1">
      <c r="Z1402" s="623">
        <v>811</v>
      </c>
      <c r="AA1402" s="628" t="s">
        <v>6972</v>
      </c>
      <c r="AB1402" s="628" t="s">
        <v>12297</v>
      </c>
      <c r="AC1402" s="628" t="s">
        <v>8781</v>
      </c>
    </row>
    <row r="1403" spans="26:29" s="623" customFormat="1">
      <c r="Z1403" s="623">
        <v>812</v>
      </c>
      <c r="AA1403" s="628" t="s">
        <v>6973</v>
      </c>
      <c r="AB1403" s="628" t="s">
        <v>12298</v>
      </c>
      <c r="AC1403" s="628" t="s">
        <v>8781</v>
      </c>
    </row>
    <row r="1404" spans="26:29" s="623" customFormat="1">
      <c r="Z1404" s="623">
        <v>813</v>
      </c>
      <c r="AA1404" s="628" t="s">
        <v>6974</v>
      </c>
      <c r="AB1404" s="628" t="s">
        <v>12299</v>
      </c>
      <c r="AC1404" s="628" t="s">
        <v>8781</v>
      </c>
    </row>
    <row r="1405" spans="26:29" s="623" customFormat="1">
      <c r="Z1405" s="623">
        <v>814</v>
      </c>
      <c r="AA1405" s="628" t="s">
        <v>6975</v>
      </c>
      <c r="AB1405" s="628" t="s">
        <v>12300</v>
      </c>
      <c r="AC1405" s="628" t="s">
        <v>8781</v>
      </c>
    </row>
    <row r="1406" spans="26:29" s="623" customFormat="1">
      <c r="Z1406" s="623">
        <v>815</v>
      </c>
      <c r="AA1406" s="628" t="s">
        <v>6976</v>
      </c>
      <c r="AB1406" s="628" t="s">
        <v>12301</v>
      </c>
      <c r="AC1406" s="628" t="s">
        <v>8781</v>
      </c>
    </row>
    <row r="1407" spans="26:29" s="623" customFormat="1">
      <c r="Z1407" s="623">
        <v>816</v>
      </c>
      <c r="AA1407" s="628" t="s">
        <v>6977</v>
      </c>
      <c r="AB1407" s="628" t="s">
        <v>12302</v>
      </c>
      <c r="AC1407" s="628" t="s">
        <v>8781</v>
      </c>
    </row>
    <row r="1408" spans="26:29" s="623" customFormat="1">
      <c r="Z1408" s="623">
        <v>817</v>
      </c>
      <c r="AA1408" s="628" t="s">
        <v>6978</v>
      </c>
      <c r="AB1408" s="628" t="s">
        <v>12303</v>
      </c>
      <c r="AC1408" s="628" t="s">
        <v>8781</v>
      </c>
    </row>
    <row r="1409" spans="26:29" s="623" customFormat="1">
      <c r="Z1409" s="623">
        <v>818</v>
      </c>
      <c r="AA1409" s="628" t="s">
        <v>6979</v>
      </c>
      <c r="AB1409" s="628" t="s">
        <v>12304</v>
      </c>
      <c r="AC1409" s="628" t="s">
        <v>8781</v>
      </c>
    </row>
    <row r="1410" spans="26:29" s="623" customFormat="1">
      <c r="Z1410" s="623">
        <v>819</v>
      </c>
      <c r="AA1410" s="628" t="s">
        <v>6980</v>
      </c>
      <c r="AB1410" s="628" t="s">
        <v>12305</v>
      </c>
      <c r="AC1410" s="628" t="s">
        <v>8781</v>
      </c>
    </row>
    <row r="1411" spans="26:29" s="623" customFormat="1">
      <c r="Z1411" s="623">
        <v>820</v>
      </c>
      <c r="AA1411" s="628" t="s">
        <v>6981</v>
      </c>
      <c r="AB1411" s="628" t="s">
        <v>12306</v>
      </c>
      <c r="AC1411" s="628" t="s">
        <v>8781</v>
      </c>
    </row>
    <row r="1412" spans="26:29" s="623" customFormat="1">
      <c r="Z1412" s="623">
        <v>821</v>
      </c>
      <c r="AA1412" s="628" t="s">
        <v>6982</v>
      </c>
      <c r="AB1412" s="628" t="s">
        <v>12307</v>
      </c>
      <c r="AC1412" s="628" t="s">
        <v>8781</v>
      </c>
    </row>
    <row r="1413" spans="26:29" s="623" customFormat="1">
      <c r="Z1413" s="623">
        <v>822</v>
      </c>
      <c r="AA1413" s="628" t="s">
        <v>6983</v>
      </c>
      <c r="AB1413" s="628" t="s">
        <v>12308</v>
      </c>
      <c r="AC1413" s="628" t="s">
        <v>8781</v>
      </c>
    </row>
    <row r="1414" spans="26:29" s="623" customFormat="1">
      <c r="Z1414" s="623">
        <v>823</v>
      </c>
      <c r="AA1414" s="628" t="s">
        <v>6984</v>
      </c>
      <c r="AB1414" s="628" t="s">
        <v>12309</v>
      </c>
      <c r="AC1414" s="628" t="s">
        <v>8781</v>
      </c>
    </row>
    <row r="1415" spans="26:29" s="623" customFormat="1">
      <c r="Z1415" s="623">
        <v>824</v>
      </c>
      <c r="AA1415" s="628" t="s">
        <v>6985</v>
      </c>
      <c r="AB1415" s="628" t="s">
        <v>12310</v>
      </c>
      <c r="AC1415" s="628" t="s">
        <v>8781</v>
      </c>
    </row>
    <row r="1416" spans="26:29" s="623" customFormat="1">
      <c r="Z1416" s="623">
        <v>825</v>
      </c>
      <c r="AA1416" s="628" t="s">
        <v>6986</v>
      </c>
      <c r="AB1416" s="628" t="s">
        <v>12311</v>
      </c>
      <c r="AC1416" s="628" t="s">
        <v>8781</v>
      </c>
    </row>
    <row r="1417" spans="26:29" s="623" customFormat="1">
      <c r="Z1417" s="623">
        <v>826</v>
      </c>
      <c r="AA1417" s="628" t="s">
        <v>6987</v>
      </c>
      <c r="AB1417" s="628" t="s">
        <v>12312</v>
      </c>
      <c r="AC1417" s="628" t="s">
        <v>8781</v>
      </c>
    </row>
    <row r="1418" spans="26:29" s="623" customFormat="1">
      <c r="Z1418" s="623">
        <v>827</v>
      </c>
      <c r="AA1418" s="628" t="s">
        <v>6988</v>
      </c>
      <c r="AB1418" s="628" t="s">
        <v>12313</v>
      </c>
      <c r="AC1418" s="628" t="s">
        <v>8781</v>
      </c>
    </row>
    <row r="1419" spans="26:29" s="623" customFormat="1">
      <c r="Z1419" s="623">
        <v>828</v>
      </c>
      <c r="AA1419" s="628" t="s">
        <v>6989</v>
      </c>
      <c r="AB1419" s="628" t="s">
        <v>12314</v>
      </c>
      <c r="AC1419" s="628" t="s">
        <v>8781</v>
      </c>
    </row>
    <row r="1420" spans="26:29" s="623" customFormat="1">
      <c r="Z1420" s="623">
        <v>829</v>
      </c>
      <c r="AA1420" s="628" t="s">
        <v>7738</v>
      </c>
      <c r="AB1420" s="628" t="s">
        <v>12315</v>
      </c>
      <c r="AC1420" s="628" t="s">
        <v>8781</v>
      </c>
    </row>
    <row r="1421" spans="26:29" s="623" customFormat="1">
      <c r="Z1421" s="623">
        <v>830</v>
      </c>
      <c r="AA1421" s="628" t="s">
        <v>7739</v>
      </c>
      <c r="AB1421" s="628" t="s">
        <v>12316</v>
      </c>
      <c r="AC1421" s="628" t="s">
        <v>8781</v>
      </c>
    </row>
    <row r="1422" spans="26:29" s="623" customFormat="1">
      <c r="Z1422" s="623">
        <v>831</v>
      </c>
      <c r="AA1422" s="628" t="s">
        <v>7740</v>
      </c>
      <c r="AB1422" s="628" t="s">
        <v>12317</v>
      </c>
      <c r="AC1422" s="628" t="s">
        <v>8781</v>
      </c>
    </row>
    <row r="1423" spans="26:29" s="623" customFormat="1">
      <c r="Z1423" s="623">
        <v>832</v>
      </c>
      <c r="AA1423" s="628" t="s">
        <v>7741</v>
      </c>
      <c r="AB1423" s="628" t="s">
        <v>12318</v>
      </c>
      <c r="AC1423" s="628" t="s">
        <v>8781</v>
      </c>
    </row>
    <row r="1424" spans="26:29" s="623" customFormat="1">
      <c r="Z1424" s="623">
        <v>833</v>
      </c>
      <c r="AA1424" s="628" t="s">
        <v>7742</v>
      </c>
      <c r="AB1424" s="628" t="s">
        <v>12319</v>
      </c>
      <c r="AC1424" s="628" t="s">
        <v>8781</v>
      </c>
    </row>
    <row r="1425" spans="26:29" s="623" customFormat="1">
      <c r="Z1425" s="623">
        <v>834</v>
      </c>
      <c r="AA1425" s="628" t="s">
        <v>7743</v>
      </c>
      <c r="AB1425" s="628" t="s">
        <v>12320</v>
      </c>
      <c r="AC1425" s="628" t="s">
        <v>8781</v>
      </c>
    </row>
    <row r="1426" spans="26:29" s="623" customFormat="1">
      <c r="Z1426" s="623">
        <v>835</v>
      </c>
      <c r="AA1426" s="628" t="s">
        <v>7744</v>
      </c>
      <c r="AB1426" s="628" t="s">
        <v>12321</v>
      </c>
      <c r="AC1426" s="628" t="s">
        <v>8781</v>
      </c>
    </row>
    <row r="1427" spans="26:29" s="623" customFormat="1">
      <c r="Z1427" s="623">
        <v>836</v>
      </c>
      <c r="AA1427" s="628" t="s">
        <v>7745</v>
      </c>
      <c r="AB1427" s="628" t="s">
        <v>12322</v>
      </c>
      <c r="AC1427" s="628" t="s">
        <v>8781</v>
      </c>
    </row>
    <row r="1428" spans="26:29" s="623" customFormat="1">
      <c r="Z1428" s="623">
        <v>837</v>
      </c>
      <c r="AA1428" s="628" t="s">
        <v>7746</v>
      </c>
      <c r="AB1428" s="628" t="s">
        <v>12323</v>
      </c>
      <c r="AC1428" s="628" t="s">
        <v>8781</v>
      </c>
    </row>
    <row r="1429" spans="26:29" s="623" customFormat="1">
      <c r="Z1429" s="623">
        <v>838</v>
      </c>
      <c r="AA1429" s="628" t="s">
        <v>7747</v>
      </c>
      <c r="AB1429" s="628" t="s">
        <v>12324</v>
      </c>
      <c r="AC1429" s="628" t="s">
        <v>8781</v>
      </c>
    </row>
    <row r="1430" spans="26:29" s="623" customFormat="1">
      <c r="Z1430" s="623">
        <v>839</v>
      </c>
      <c r="AA1430" s="628" t="s">
        <v>7748</v>
      </c>
      <c r="AB1430" s="628" t="s">
        <v>12325</v>
      </c>
      <c r="AC1430" s="628" t="s">
        <v>8781</v>
      </c>
    </row>
    <row r="1431" spans="26:29" s="623" customFormat="1">
      <c r="Z1431" s="623">
        <v>840</v>
      </c>
      <c r="AA1431" s="628" t="s">
        <v>7749</v>
      </c>
      <c r="AB1431" s="628" t="s">
        <v>12326</v>
      </c>
      <c r="AC1431" s="628" t="s">
        <v>8781</v>
      </c>
    </row>
    <row r="1432" spans="26:29" s="623" customFormat="1">
      <c r="Z1432" s="623">
        <v>841</v>
      </c>
      <c r="AA1432" s="628" t="s">
        <v>7750</v>
      </c>
      <c r="AB1432" s="628" t="s">
        <v>12327</v>
      </c>
      <c r="AC1432" s="628" t="s">
        <v>8781</v>
      </c>
    </row>
    <row r="1433" spans="26:29" s="623" customFormat="1">
      <c r="Z1433" s="623">
        <v>842</v>
      </c>
      <c r="AA1433" s="628" t="s">
        <v>7751</v>
      </c>
      <c r="AB1433" s="628" t="s">
        <v>12328</v>
      </c>
      <c r="AC1433" s="628" t="s">
        <v>8781</v>
      </c>
    </row>
    <row r="1434" spans="26:29" s="623" customFormat="1">
      <c r="Z1434" s="623">
        <v>843</v>
      </c>
      <c r="AA1434" s="628" t="s">
        <v>7752</v>
      </c>
      <c r="AB1434" s="628" t="s">
        <v>12329</v>
      </c>
      <c r="AC1434" s="628" t="s">
        <v>8781</v>
      </c>
    </row>
    <row r="1435" spans="26:29" s="623" customFormat="1">
      <c r="Z1435" s="623">
        <v>844</v>
      </c>
      <c r="AA1435" s="628" t="s">
        <v>7753</v>
      </c>
      <c r="AB1435" s="628" t="s">
        <v>12330</v>
      </c>
      <c r="AC1435" s="628" t="s">
        <v>8781</v>
      </c>
    </row>
    <row r="1436" spans="26:29" s="623" customFormat="1">
      <c r="Z1436" s="623">
        <v>845</v>
      </c>
      <c r="AA1436" s="628" t="s">
        <v>7754</v>
      </c>
      <c r="AB1436" s="628" t="s">
        <v>12331</v>
      </c>
      <c r="AC1436" s="628" t="s">
        <v>8781</v>
      </c>
    </row>
    <row r="1437" spans="26:29" s="623" customFormat="1">
      <c r="Z1437" s="623">
        <v>846</v>
      </c>
      <c r="AA1437" s="628" t="s">
        <v>7755</v>
      </c>
      <c r="AB1437" s="628" t="s">
        <v>12332</v>
      </c>
      <c r="AC1437" s="628" t="s">
        <v>8781</v>
      </c>
    </row>
    <row r="1438" spans="26:29" s="623" customFormat="1">
      <c r="Z1438" s="623">
        <v>847</v>
      </c>
      <c r="AA1438" s="628" t="s">
        <v>7756</v>
      </c>
      <c r="AB1438" s="628" t="s">
        <v>12333</v>
      </c>
      <c r="AC1438" s="628" t="s">
        <v>8781</v>
      </c>
    </row>
    <row r="1439" spans="26:29" s="623" customFormat="1">
      <c r="Z1439" s="623">
        <v>848</v>
      </c>
      <c r="AA1439" s="628" t="s">
        <v>7757</v>
      </c>
      <c r="AB1439" s="628" t="s">
        <v>12334</v>
      </c>
      <c r="AC1439" s="628" t="s">
        <v>8781</v>
      </c>
    </row>
    <row r="1440" spans="26:29" s="623" customFormat="1">
      <c r="Z1440" s="623">
        <v>849</v>
      </c>
      <c r="AA1440" s="628" t="s">
        <v>7758</v>
      </c>
      <c r="AB1440" s="628" t="s">
        <v>12335</v>
      </c>
      <c r="AC1440" s="628" t="s">
        <v>8781</v>
      </c>
    </row>
    <row r="1441" spans="26:29" s="623" customFormat="1">
      <c r="Z1441" s="623">
        <v>850</v>
      </c>
      <c r="AA1441" s="628" t="s">
        <v>7759</v>
      </c>
      <c r="AB1441" s="628" t="s">
        <v>12336</v>
      </c>
      <c r="AC1441" s="628" t="s">
        <v>8781</v>
      </c>
    </row>
    <row r="1442" spans="26:29" s="623" customFormat="1">
      <c r="Z1442" s="623">
        <v>851</v>
      </c>
      <c r="AA1442" s="628" t="s">
        <v>7760</v>
      </c>
      <c r="AB1442" s="628" t="s">
        <v>12337</v>
      </c>
      <c r="AC1442" s="628" t="s">
        <v>8781</v>
      </c>
    </row>
    <row r="1443" spans="26:29" s="623" customFormat="1">
      <c r="Z1443" s="623">
        <v>852</v>
      </c>
      <c r="AA1443" s="628" t="s">
        <v>7761</v>
      </c>
      <c r="AB1443" s="628" t="s">
        <v>12338</v>
      </c>
      <c r="AC1443" s="628" t="s">
        <v>8781</v>
      </c>
    </row>
    <row r="1444" spans="26:29" s="623" customFormat="1">
      <c r="Z1444" s="623">
        <v>853</v>
      </c>
      <c r="AA1444" s="628" t="s">
        <v>7762</v>
      </c>
      <c r="AB1444" s="628" t="s">
        <v>12339</v>
      </c>
      <c r="AC1444" s="628" t="s">
        <v>8781</v>
      </c>
    </row>
    <row r="1445" spans="26:29" s="623" customFormat="1">
      <c r="Z1445" s="623">
        <v>854</v>
      </c>
      <c r="AA1445" s="628" t="s">
        <v>7763</v>
      </c>
      <c r="AB1445" s="628" t="s">
        <v>12340</v>
      </c>
      <c r="AC1445" s="628" t="s">
        <v>8781</v>
      </c>
    </row>
    <row r="1446" spans="26:29" s="623" customFormat="1">
      <c r="Z1446" s="623">
        <v>855</v>
      </c>
      <c r="AA1446" s="628" t="s">
        <v>7764</v>
      </c>
      <c r="AB1446" s="628" t="s">
        <v>12341</v>
      </c>
      <c r="AC1446" s="628" t="s">
        <v>8781</v>
      </c>
    </row>
    <row r="1447" spans="26:29" s="623" customFormat="1">
      <c r="Z1447" s="623">
        <v>856</v>
      </c>
      <c r="AA1447" s="628" t="s">
        <v>7765</v>
      </c>
      <c r="AB1447" s="628" t="s">
        <v>12342</v>
      </c>
      <c r="AC1447" s="628" t="s">
        <v>8781</v>
      </c>
    </row>
    <row r="1448" spans="26:29" s="623" customFormat="1">
      <c r="Z1448" s="623">
        <v>857</v>
      </c>
      <c r="AA1448" s="628" t="s">
        <v>7766</v>
      </c>
      <c r="AB1448" s="628" t="s">
        <v>12343</v>
      </c>
      <c r="AC1448" s="628" t="s">
        <v>8781</v>
      </c>
    </row>
    <row r="1449" spans="26:29" s="623" customFormat="1">
      <c r="Z1449" s="623">
        <v>858</v>
      </c>
      <c r="AA1449" s="628" t="s">
        <v>7767</v>
      </c>
      <c r="AB1449" s="628" t="s">
        <v>12344</v>
      </c>
      <c r="AC1449" s="628" t="s">
        <v>8781</v>
      </c>
    </row>
    <row r="1450" spans="26:29" s="623" customFormat="1">
      <c r="Z1450" s="623">
        <v>859</v>
      </c>
      <c r="AA1450" s="628" t="s">
        <v>7768</v>
      </c>
      <c r="AB1450" s="628" t="s">
        <v>12345</v>
      </c>
      <c r="AC1450" s="628" t="s">
        <v>8781</v>
      </c>
    </row>
    <row r="1451" spans="26:29" s="623" customFormat="1">
      <c r="Z1451" s="623">
        <v>860</v>
      </c>
      <c r="AA1451" s="628" t="s">
        <v>7769</v>
      </c>
      <c r="AB1451" s="628" t="s">
        <v>12346</v>
      </c>
      <c r="AC1451" s="628" t="s">
        <v>8781</v>
      </c>
    </row>
    <row r="1452" spans="26:29" s="623" customFormat="1">
      <c r="Z1452" s="623">
        <v>861</v>
      </c>
      <c r="AA1452" s="628" t="s">
        <v>7770</v>
      </c>
      <c r="AB1452" s="628" t="s">
        <v>12347</v>
      </c>
      <c r="AC1452" s="628" t="s">
        <v>8781</v>
      </c>
    </row>
    <row r="1453" spans="26:29" s="623" customFormat="1">
      <c r="Z1453" s="623">
        <v>862</v>
      </c>
      <c r="AA1453" s="628" t="s">
        <v>7771</v>
      </c>
      <c r="AB1453" s="628" t="s">
        <v>12348</v>
      </c>
      <c r="AC1453" s="628" t="s">
        <v>8781</v>
      </c>
    </row>
    <row r="1454" spans="26:29" s="623" customFormat="1">
      <c r="Z1454" s="623">
        <v>863</v>
      </c>
      <c r="AA1454" s="628" t="s">
        <v>7772</v>
      </c>
      <c r="AB1454" s="628" t="s">
        <v>12349</v>
      </c>
      <c r="AC1454" s="628" t="s">
        <v>8781</v>
      </c>
    </row>
    <row r="1455" spans="26:29" s="623" customFormat="1">
      <c r="Z1455" s="623">
        <v>864</v>
      </c>
      <c r="AA1455" s="628" t="s">
        <v>7773</v>
      </c>
      <c r="AB1455" s="628" t="s">
        <v>12350</v>
      </c>
      <c r="AC1455" s="628" t="s">
        <v>8781</v>
      </c>
    </row>
    <row r="1456" spans="26:29" s="623" customFormat="1">
      <c r="Z1456" s="623">
        <v>865</v>
      </c>
      <c r="AA1456" s="628" t="s">
        <v>7774</v>
      </c>
      <c r="AB1456" s="628" t="s">
        <v>12351</v>
      </c>
      <c r="AC1456" s="628" t="s">
        <v>8781</v>
      </c>
    </row>
    <row r="1457" spans="26:29" s="623" customFormat="1">
      <c r="Z1457" s="623">
        <v>866</v>
      </c>
      <c r="AA1457" s="628" t="s">
        <v>7775</v>
      </c>
      <c r="AB1457" s="628" t="s">
        <v>12352</v>
      </c>
      <c r="AC1457" s="628" t="s">
        <v>8781</v>
      </c>
    </row>
    <row r="1458" spans="26:29" s="623" customFormat="1">
      <c r="Z1458" s="623">
        <v>867</v>
      </c>
      <c r="AA1458" s="628" t="s">
        <v>7776</v>
      </c>
      <c r="AB1458" s="628" t="s">
        <v>12353</v>
      </c>
      <c r="AC1458" s="628" t="s">
        <v>8781</v>
      </c>
    </row>
    <row r="1459" spans="26:29" s="623" customFormat="1">
      <c r="Z1459" s="623">
        <v>868</v>
      </c>
      <c r="AA1459" s="628" t="s">
        <v>7777</v>
      </c>
      <c r="AB1459" s="628" t="s">
        <v>12354</v>
      </c>
      <c r="AC1459" s="628" t="s">
        <v>8781</v>
      </c>
    </row>
    <row r="1460" spans="26:29" s="623" customFormat="1">
      <c r="Z1460" s="623">
        <v>869</v>
      </c>
      <c r="AA1460" s="628" t="s">
        <v>7778</v>
      </c>
      <c r="AB1460" s="628" t="s">
        <v>12355</v>
      </c>
      <c r="AC1460" s="628" t="s">
        <v>8781</v>
      </c>
    </row>
    <row r="1461" spans="26:29" s="623" customFormat="1">
      <c r="Z1461" s="623">
        <v>870</v>
      </c>
      <c r="AA1461" s="628" t="s">
        <v>7779</v>
      </c>
      <c r="AB1461" s="628" t="s">
        <v>12356</v>
      </c>
      <c r="AC1461" s="628" t="s">
        <v>8781</v>
      </c>
    </row>
    <row r="1462" spans="26:29" s="623" customFormat="1">
      <c r="Z1462" s="623">
        <v>871</v>
      </c>
      <c r="AA1462" s="628" t="s">
        <v>7780</v>
      </c>
      <c r="AB1462" s="628" t="s">
        <v>12357</v>
      </c>
      <c r="AC1462" s="628" t="s">
        <v>8781</v>
      </c>
    </row>
    <row r="1463" spans="26:29" s="623" customFormat="1">
      <c r="Z1463" s="623">
        <v>872</v>
      </c>
      <c r="AA1463" s="628" t="s">
        <v>7781</v>
      </c>
      <c r="AB1463" s="628" t="s">
        <v>12358</v>
      </c>
      <c r="AC1463" s="628" t="s">
        <v>8781</v>
      </c>
    </row>
    <row r="1464" spans="26:29" s="623" customFormat="1">
      <c r="Z1464" s="623">
        <v>873</v>
      </c>
      <c r="AA1464" s="628" t="s">
        <v>7782</v>
      </c>
      <c r="AB1464" s="628" t="s">
        <v>12359</v>
      </c>
      <c r="AC1464" s="628" t="s">
        <v>8781</v>
      </c>
    </row>
    <row r="1465" spans="26:29" s="623" customFormat="1">
      <c r="Z1465" s="623">
        <v>874</v>
      </c>
      <c r="AA1465" s="628" t="s">
        <v>7783</v>
      </c>
      <c r="AB1465" s="628" t="s">
        <v>12360</v>
      </c>
      <c r="AC1465" s="628" t="s">
        <v>8781</v>
      </c>
    </row>
    <row r="1466" spans="26:29" s="623" customFormat="1">
      <c r="Z1466" s="623">
        <v>875</v>
      </c>
      <c r="AA1466" s="628" t="s">
        <v>7784</v>
      </c>
      <c r="AB1466" s="628" t="s">
        <v>12361</v>
      </c>
      <c r="AC1466" s="628" t="s">
        <v>8781</v>
      </c>
    </row>
    <row r="1467" spans="26:29" s="623" customFormat="1">
      <c r="Z1467" s="623">
        <v>876</v>
      </c>
      <c r="AA1467" s="628" t="s">
        <v>7785</v>
      </c>
      <c r="AB1467" s="628" t="s">
        <v>12362</v>
      </c>
      <c r="AC1467" s="628" t="s">
        <v>8781</v>
      </c>
    </row>
    <row r="1468" spans="26:29" s="623" customFormat="1">
      <c r="Z1468" s="623">
        <v>877</v>
      </c>
      <c r="AA1468" s="628" t="s">
        <v>7786</v>
      </c>
      <c r="AB1468" s="628" t="s">
        <v>12363</v>
      </c>
      <c r="AC1468" s="628" t="s">
        <v>8781</v>
      </c>
    </row>
    <row r="1469" spans="26:29" s="623" customFormat="1">
      <c r="Z1469" s="623">
        <v>878</v>
      </c>
      <c r="AA1469" s="628" t="s">
        <v>7787</v>
      </c>
      <c r="AB1469" s="628" t="s">
        <v>12364</v>
      </c>
      <c r="AC1469" s="628" t="s">
        <v>8781</v>
      </c>
    </row>
    <row r="1470" spans="26:29" s="623" customFormat="1">
      <c r="Z1470" s="623">
        <v>879</v>
      </c>
      <c r="AA1470" s="628" t="s">
        <v>7788</v>
      </c>
      <c r="AB1470" s="628" t="s">
        <v>12365</v>
      </c>
      <c r="AC1470" s="628" t="s">
        <v>8781</v>
      </c>
    </row>
    <row r="1471" spans="26:29" s="623" customFormat="1">
      <c r="Z1471" s="623">
        <v>880</v>
      </c>
      <c r="AA1471" s="628" t="s">
        <v>7789</v>
      </c>
      <c r="AB1471" s="628" t="s">
        <v>12366</v>
      </c>
      <c r="AC1471" s="628" t="s">
        <v>8781</v>
      </c>
    </row>
    <row r="1472" spans="26:29" s="623" customFormat="1">
      <c r="Z1472" s="623">
        <v>881</v>
      </c>
      <c r="AA1472" s="628" t="s">
        <v>7790</v>
      </c>
      <c r="AB1472" s="628" t="s">
        <v>12367</v>
      </c>
      <c r="AC1472" s="628" t="s">
        <v>8781</v>
      </c>
    </row>
    <row r="1473" spans="26:29" s="623" customFormat="1">
      <c r="Z1473" s="623">
        <v>882</v>
      </c>
      <c r="AA1473" s="628" t="s">
        <v>7791</v>
      </c>
      <c r="AB1473" s="628" t="s">
        <v>12368</v>
      </c>
      <c r="AC1473" s="628" t="s">
        <v>8781</v>
      </c>
    </row>
    <row r="1474" spans="26:29" s="623" customFormat="1">
      <c r="Z1474" s="623">
        <v>883</v>
      </c>
      <c r="AA1474" s="628" t="s">
        <v>7792</v>
      </c>
      <c r="AB1474" s="628" t="s">
        <v>12369</v>
      </c>
      <c r="AC1474" s="628" t="s">
        <v>8781</v>
      </c>
    </row>
    <row r="1475" spans="26:29" s="623" customFormat="1">
      <c r="Z1475" s="623">
        <v>884</v>
      </c>
      <c r="AA1475" s="628" t="s">
        <v>7793</v>
      </c>
      <c r="AB1475" s="628" t="s">
        <v>12370</v>
      </c>
      <c r="AC1475" s="628" t="s">
        <v>8781</v>
      </c>
    </row>
    <row r="1476" spans="26:29" s="623" customFormat="1">
      <c r="Z1476" s="623">
        <v>885</v>
      </c>
      <c r="AA1476" s="628" t="s">
        <v>7794</v>
      </c>
      <c r="AB1476" s="628" t="s">
        <v>12371</v>
      </c>
      <c r="AC1476" s="628" t="s">
        <v>8781</v>
      </c>
    </row>
    <row r="1477" spans="26:29" s="623" customFormat="1">
      <c r="Z1477" s="623">
        <v>886</v>
      </c>
      <c r="AA1477" s="628" t="s">
        <v>7795</v>
      </c>
      <c r="AB1477" s="628" t="s">
        <v>12372</v>
      </c>
      <c r="AC1477" s="628" t="s">
        <v>8781</v>
      </c>
    </row>
    <row r="1478" spans="26:29" s="623" customFormat="1">
      <c r="Z1478" s="623">
        <v>887</v>
      </c>
      <c r="AA1478" s="628" t="s">
        <v>7796</v>
      </c>
      <c r="AB1478" s="628" t="s">
        <v>12373</v>
      </c>
      <c r="AC1478" s="628" t="s">
        <v>8781</v>
      </c>
    </row>
    <row r="1479" spans="26:29" s="623" customFormat="1">
      <c r="Z1479" s="623">
        <v>888</v>
      </c>
      <c r="AA1479" s="628" t="s">
        <v>7797</v>
      </c>
      <c r="AB1479" s="628" t="s">
        <v>12374</v>
      </c>
      <c r="AC1479" s="628" t="s">
        <v>8781</v>
      </c>
    </row>
    <row r="1480" spans="26:29" s="623" customFormat="1">
      <c r="Z1480" s="623">
        <v>889</v>
      </c>
      <c r="AA1480" s="628" t="s">
        <v>7798</v>
      </c>
      <c r="AB1480" s="628" t="s">
        <v>12375</v>
      </c>
      <c r="AC1480" s="628" t="s">
        <v>8781</v>
      </c>
    </row>
    <row r="1481" spans="26:29" s="623" customFormat="1">
      <c r="Z1481" s="623">
        <v>890</v>
      </c>
      <c r="AA1481" s="628" t="s">
        <v>7799</v>
      </c>
      <c r="AB1481" s="628" t="s">
        <v>12376</v>
      </c>
      <c r="AC1481" s="628" t="s">
        <v>8781</v>
      </c>
    </row>
    <row r="1482" spans="26:29" s="623" customFormat="1">
      <c r="Z1482" s="623">
        <v>891</v>
      </c>
      <c r="AA1482" s="628" t="s">
        <v>7800</v>
      </c>
      <c r="AB1482" s="628" t="s">
        <v>12377</v>
      </c>
      <c r="AC1482" s="628" t="s">
        <v>8781</v>
      </c>
    </row>
    <row r="1483" spans="26:29" s="623" customFormat="1">
      <c r="Z1483" s="623">
        <v>892</v>
      </c>
      <c r="AA1483" s="628" t="s">
        <v>7801</v>
      </c>
      <c r="AB1483" s="628" t="s">
        <v>12378</v>
      </c>
      <c r="AC1483" s="628" t="s">
        <v>8781</v>
      </c>
    </row>
    <row r="1484" spans="26:29" s="623" customFormat="1">
      <c r="Z1484" s="623">
        <v>893</v>
      </c>
      <c r="AA1484" s="628" t="s">
        <v>7802</v>
      </c>
      <c r="AB1484" s="628" t="s">
        <v>12379</v>
      </c>
      <c r="AC1484" s="628" t="s">
        <v>8781</v>
      </c>
    </row>
    <row r="1485" spans="26:29" s="623" customFormat="1">
      <c r="Z1485" s="623">
        <v>894</v>
      </c>
      <c r="AA1485" s="628" t="s">
        <v>7803</v>
      </c>
      <c r="AB1485" s="628" t="s">
        <v>12380</v>
      </c>
      <c r="AC1485" s="628" t="s">
        <v>8781</v>
      </c>
    </row>
    <row r="1486" spans="26:29" s="623" customFormat="1">
      <c r="Z1486" s="623">
        <v>895</v>
      </c>
      <c r="AA1486" s="628" t="s">
        <v>7804</v>
      </c>
      <c r="AB1486" s="628" t="s">
        <v>12381</v>
      </c>
      <c r="AC1486" s="628" t="s">
        <v>8781</v>
      </c>
    </row>
    <row r="1487" spans="26:29" s="623" customFormat="1">
      <c r="Z1487" s="623">
        <v>896</v>
      </c>
      <c r="AA1487" s="628" t="s">
        <v>7805</v>
      </c>
      <c r="AB1487" s="628" t="s">
        <v>12382</v>
      </c>
      <c r="AC1487" s="628" t="s">
        <v>8781</v>
      </c>
    </row>
    <row r="1488" spans="26:29" s="623" customFormat="1">
      <c r="Z1488" s="623">
        <v>897</v>
      </c>
      <c r="AA1488" s="628" t="s">
        <v>7806</v>
      </c>
      <c r="AB1488" s="628" t="s">
        <v>12383</v>
      </c>
      <c r="AC1488" s="628" t="s">
        <v>8781</v>
      </c>
    </row>
    <row r="1489" spans="26:29" s="623" customFormat="1">
      <c r="Z1489" s="623">
        <v>898</v>
      </c>
      <c r="AA1489" s="628" t="s">
        <v>7807</v>
      </c>
      <c r="AB1489" s="628" t="s">
        <v>12384</v>
      </c>
      <c r="AC1489" s="628" t="s">
        <v>8781</v>
      </c>
    </row>
    <row r="1490" spans="26:29" s="623" customFormat="1">
      <c r="Z1490" s="623">
        <v>899</v>
      </c>
      <c r="AA1490" s="628" t="s">
        <v>7808</v>
      </c>
      <c r="AB1490" s="628" t="s">
        <v>12385</v>
      </c>
      <c r="AC1490" s="628" t="s">
        <v>8781</v>
      </c>
    </row>
    <row r="1491" spans="26:29" s="623" customFormat="1">
      <c r="Z1491" s="623">
        <v>900</v>
      </c>
      <c r="AA1491" s="628" t="s">
        <v>7809</v>
      </c>
      <c r="AB1491" s="628" t="s">
        <v>12386</v>
      </c>
      <c r="AC1491" s="628" t="s">
        <v>8781</v>
      </c>
    </row>
    <row r="1492" spans="26:29" s="623" customFormat="1">
      <c r="Z1492" s="623">
        <v>901</v>
      </c>
      <c r="AA1492" s="628" t="s">
        <v>7810</v>
      </c>
      <c r="AB1492" s="628" t="s">
        <v>12387</v>
      </c>
      <c r="AC1492" s="628" t="s">
        <v>8781</v>
      </c>
    </row>
    <row r="1493" spans="26:29" s="623" customFormat="1">
      <c r="Z1493" s="623">
        <v>902</v>
      </c>
      <c r="AA1493" s="628" t="s">
        <v>7811</v>
      </c>
      <c r="AB1493" s="628" t="s">
        <v>12388</v>
      </c>
      <c r="AC1493" s="628" t="s">
        <v>8781</v>
      </c>
    </row>
    <row r="1494" spans="26:29" s="623" customFormat="1">
      <c r="Z1494" s="623">
        <v>903</v>
      </c>
      <c r="AA1494" s="628" t="s">
        <v>7812</v>
      </c>
      <c r="AB1494" s="628" t="s">
        <v>12389</v>
      </c>
      <c r="AC1494" s="628" t="s">
        <v>8781</v>
      </c>
    </row>
    <row r="1495" spans="26:29" s="623" customFormat="1">
      <c r="Z1495" s="623">
        <v>904</v>
      </c>
      <c r="AA1495" s="628" t="s">
        <v>7813</v>
      </c>
      <c r="AB1495" s="628" t="s">
        <v>12390</v>
      </c>
      <c r="AC1495" s="628" t="s">
        <v>8781</v>
      </c>
    </row>
    <row r="1496" spans="26:29" s="623" customFormat="1">
      <c r="Z1496" s="623">
        <v>905</v>
      </c>
      <c r="AA1496" s="628" t="s">
        <v>7814</v>
      </c>
      <c r="AB1496" s="628" t="s">
        <v>12391</v>
      </c>
      <c r="AC1496" s="628" t="s">
        <v>8781</v>
      </c>
    </row>
    <row r="1497" spans="26:29" s="623" customFormat="1">
      <c r="Z1497" s="623">
        <v>906</v>
      </c>
      <c r="AA1497" s="628" t="s">
        <v>7815</v>
      </c>
      <c r="AB1497" s="628" t="s">
        <v>12392</v>
      </c>
      <c r="AC1497" s="628" t="s">
        <v>8781</v>
      </c>
    </row>
    <row r="1498" spans="26:29" s="623" customFormat="1">
      <c r="Z1498" s="623">
        <v>907</v>
      </c>
      <c r="AA1498" s="628" t="s">
        <v>7816</v>
      </c>
      <c r="AB1498" s="628" t="s">
        <v>12393</v>
      </c>
      <c r="AC1498" s="628" t="s">
        <v>8781</v>
      </c>
    </row>
    <row r="1499" spans="26:29" s="623" customFormat="1">
      <c r="Z1499" s="623">
        <v>908</v>
      </c>
      <c r="AA1499" s="628" t="s">
        <v>7817</v>
      </c>
      <c r="AB1499" s="628" t="s">
        <v>12394</v>
      </c>
      <c r="AC1499" s="628" t="s">
        <v>8781</v>
      </c>
    </row>
    <row r="1500" spans="26:29" s="623" customFormat="1">
      <c r="Z1500" s="623">
        <v>909</v>
      </c>
      <c r="AA1500" s="628" t="s">
        <v>7818</v>
      </c>
      <c r="AB1500" s="628" t="s">
        <v>12395</v>
      </c>
      <c r="AC1500" s="628" t="s">
        <v>8781</v>
      </c>
    </row>
    <row r="1501" spans="26:29" s="623" customFormat="1">
      <c r="Z1501" s="623">
        <v>910</v>
      </c>
      <c r="AA1501" s="628" t="s">
        <v>7819</v>
      </c>
      <c r="AB1501" s="628" t="s">
        <v>12396</v>
      </c>
      <c r="AC1501" s="628" t="s">
        <v>8781</v>
      </c>
    </row>
    <row r="1502" spans="26:29" s="623" customFormat="1">
      <c r="Z1502" s="623">
        <v>911</v>
      </c>
      <c r="AA1502" s="628" t="s">
        <v>7820</v>
      </c>
      <c r="AB1502" s="628" t="s">
        <v>12397</v>
      </c>
      <c r="AC1502" s="628" t="s">
        <v>8781</v>
      </c>
    </row>
    <row r="1503" spans="26:29" s="623" customFormat="1">
      <c r="Z1503" s="623">
        <v>912</v>
      </c>
      <c r="AA1503" s="628" t="s">
        <v>7821</v>
      </c>
      <c r="AB1503" s="628" t="s">
        <v>12398</v>
      </c>
      <c r="AC1503" s="628" t="s">
        <v>8781</v>
      </c>
    </row>
    <row r="1504" spans="26:29" s="623" customFormat="1">
      <c r="Z1504" s="623">
        <v>913</v>
      </c>
      <c r="AA1504" s="628" t="s">
        <v>7822</v>
      </c>
      <c r="AB1504" s="628" t="s">
        <v>12399</v>
      </c>
      <c r="AC1504" s="628" t="s">
        <v>8781</v>
      </c>
    </row>
    <row r="1505" spans="26:29" s="623" customFormat="1">
      <c r="Z1505" s="623">
        <v>914</v>
      </c>
      <c r="AA1505" s="628" t="s">
        <v>7823</v>
      </c>
      <c r="AB1505" s="628" t="s">
        <v>12400</v>
      </c>
      <c r="AC1505" s="628" t="s">
        <v>8781</v>
      </c>
    </row>
    <row r="1506" spans="26:29" s="623" customFormat="1">
      <c r="Z1506" s="623">
        <v>915</v>
      </c>
      <c r="AA1506" s="628" t="s">
        <v>7824</v>
      </c>
      <c r="AB1506" s="628" t="s">
        <v>12401</v>
      </c>
      <c r="AC1506" s="628" t="s">
        <v>8781</v>
      </c>
    </row>
    <row r="1507" spans="26:29" s="623" customFormat="1">
      <c r="Z1507" s="623">
        <v>916</v>
      </c>
      <c r="AA1507" s="628" t="s">
        <v>7825</v>
      </c>
      <c r="AB1507" s="628" t="s">
        <v>12402</v>
      </c>
      <c r="AC1507" s="628" t="s">
        <v>8781</v>
      </c>
    </row>
    <row r="1508" spans="26:29" s="623" customFormat="1">
      <c r="Z1508" s="623">
        <v>917</v>
      </c>
      <c r="AA1508" s="628" t="s">
        <v>7826</v>
      </c>
      <c r="AB1508" s="628" t="s">
        <v>12403</v>
      </c>
      <c r="AC1508" s="628" t="s">
        <v>8781</v>
      </c>
    </row>
    <row r="1509" spans="26:29" s="623" customFormat="1">
      <c r="Z1509" s="623">
        <v>918</v>
      </c>
      <c r="AA1509" s="628" t="s">
        <v>7827</v>
      </c>
      <c r="AB1509" s="628" t="s">
        <v>12404</v>
      </c>
      <c r="AC1509" s="628" t="s">
        <v>8781</v>
      </c>
    </row>
    <row r="1510" spans="26:29" s="623" customFormat="1">
      <c r="Z1510" s="623">
        <v>919</v>
      </c>
      <c r="AA1510" s="628" t="s">
        <v>7828</v>
      </c>
      <c r="AB1510" s="628" t="s">
        <v>12405</v>
      </c>
      <c r="AC1510" s="628" t="s">
        <v>8781</v>
      </c>
    </row>
    <row r="1511" spans="26:29" s="623" customFormat="1">
      <c r="Z1511" s="623">
        <v>920</v>
      </c>
      <c r="AA1511" s="628" t="s">
        <v>7829</v>
      </c>
      <c r="AB1511" s="628" t="s">
        <v>12406</v>
      </c>
      <c r="AC1511" s="628" t="s">
        <v>8781</v>
      </c>
    </row>
    <row r="1512" spans="26:29" s="623" customFormat="1">
      <c r="Z1512" s="623">
        <v>921</v>
      </c>
      <c r="AA1512" s="628" t="s">
        <v>7830</v>
      </c>
      <c r="AB1512" s="628" t="s">
        <v>12407</v>
      </c>
      <c r="AC1512" s="628" t="s">
        <v>8781</v>
      </c>
    </row>
    <row r="1513" spans="26:29" s="623" customFormat="1">
      <c r="Z1513" s="623">
        <v>922</v>
      </c>
      <c r="AA1513" s="628" t="s">
        <v>7831</v>
      </c>
      <c r="AB1513" s="628" t="s">
        <v>12408</v>
      </c>
      <c r="AC1513" s="628" t="s">
        <v>8781</v>
      </c>
    </row>
    <row r="1514" spans="26:29" s="623" customFormat="1">
      <c r="Z1514" s="623">
        <v>923</v>
      </c>
      <c r="AA1514" s="628" t="s">
        <v>7832</v>
      </c>
      <c r="AB1514" s="628" t="s">
        <v>12409</v>
      </c>
      <c r="AC1514" s="628" t="s">
        <v>8781</v>
      </c>
    </row>
    <row r="1515" spans="26:29" s="623" customFormat="1">
      <c r="Z1515" s="623">
        <v>924</v>
      </c>
      <c r="AA1515" s="628" t="s">
        <v>7833</v>
      </c>
      <c r="AB1515" s="628" t="s">
        <v>12410</v>
      </c>
      <c r="AC1515" s="628" t="s">
        <v>8781</v>
      </c>
    </row>
    <row r="1516" spans="26:29" s="623" customFormat="1">
      <c r="Z1516" s="623">
        <v>925</v>
      </c>
      <c r="AA1516" s="628" t="s">
        <v>7834</v>
      </c>
      <c r="AB1516" s="628" t="s">
        <v>12411</v>
      </c>
      <c r="AC1516" s="628" t="s">
        <v>8781</v>
      </c>
    </row>
    <row r="1517" spans="26:29" s="623" customFormat="1">
      <c r="Z1517" s="623">
        <v>926</v>
      </c>
      <c r="AA1517" s="628" t="s">
        <v>7835</v>
      </c>
      <c r="AB1517" s="628" t="s">
        <v>12412</v>
      </c>
      <c r="AC1517" s="628" t="s">
        <v>8781</v>
      </c>
    </row>
    <row r="1518" spans="26:29" s="623" customFormat="1">
      <c r="Z1518" s="623">
        <v>927</v>
      </c>
      <c r="AA1518" s="628" t="s">
        <v>7836</v>
      </c>
      <c r="AB1518" s="628" t="s">
        <v>12413</v>
      </c>
      <c r="AC1518" s="628" t="s">
        <v>8781</v>
      </c>
    </row>
    <row r="1519" spans="26:29" s="623" customFormat="1">
      <c r="Z1519" s="623">
        <v>928</v>
      </c>
      <c r="AA1519" s="628" t="s">
        <v>7837</v>
      </c>
      <c r="AB1519" s="628" t="s">
        <v>12414</v>
      </c>
      <c r="AC1519" s="628" t="s">
        <v>8781</v>
      </c>
    </row>
    <row r="1520" spans="26:29" s="623" customFormat="1">
      <c r="Z1520" s="623">
        <v>929</v>
      </c>
      <c r="AA1520" s="628" t="s">
        <v>7838</v>
      </c>
      <c r="AB1520" s="628" t="s">
        <v>12415</v>
      </c>
      <c r="AC1520" s="628" t="s">
        <v>8781</v>
      </c>
    </row>
    <row r="1521" spans="26:29" s="623" customFormat="1">
      <c r="Z1521" s="623">
        <v>930</v>
      </c>
      <c r="AA1521" s="628" t="s">
        <v>7839</v>
      </c>
      <c r="AB1521" s="628" t="s">
        <v>12416</v>
      </c>
      <c r="AC1521" s="628" t="s">
        <v>8781</v>
      </c>
    </row>
    <row r="1522" spans="26:29" s="623" customFormat="1">
      <c r="Z1522" s="623">
        <v>931</v>
      </c>
      <c r="AA1522" s="628" t="s">
        <v>7840</v>
      </c>
      <c r="AB1522" s="628" t="s">
        <v>12417</v>
      </c>
      <c r="AC1522" s="628" t="s">
        <v>8781</v>
      </c>
    </row>
    <row r="1523" spans="26:29" s="623" customFormat="1">
      <c r="Z1523" s="623">
        <v>932</v>
      </c>
      <c r="AA1523" s="628" t="s">
        <v>7841</v>
      </c>
      <c r="AB1523" s="628" t="s">
        <v>12418</v>
      </c>
      <c r="AC1523" s="628" t="s">
        <v>8781</v>
      </c>
    </row>
    <row r="1524" spans="26:29" s="623" customFormat="1">
      <c r="Z1524" s="623">
        <v>933</v>
      </c>
      <c r="AA1524" s="628" t="s">
        <v>7842</v>
      </c>
      <c r="AB1524" s="628" t="s">
        <v>12419</v>
      </c>
      <c r="AC1524" s="628" t="s">
        <v>8781</v>
      </c>
    </row>
    <row r="1525" spans="26:29" s="623" customFormat="1">
      <c r="Z1525" s="623">
        <v>934</v>
      </c>
      <c r="AA1525" s="628" t="s">
        <v>7843</v>
      </c>
      <c r="AB1525" s="628" t="s">
        <v>12420</v>
      </c>
      <c r="AC1525" s="628" t="s">
        <v>8781</v>
      </c>
    </row>
    <row r="1526" spans="26:29" s="623" customFormat="1">
      <c r="Z1526" s="623">
        <v>935</v>
      </c>
      <c r="AA1526" s="628" t="s">
        <v>7844</v>
      </c>
      <c r="AB1526" s="628" t="s">
        <v>12421</v>
      </c>
      <c r="AC1526" s="628" t="s">
        <v>8781</v>
      </c>
    </row>
    <row r="1527" spans="26:29" s="623" customFormat="1">
      <c r="Z1527" s="623">
        <v>936</v>
      </c>
      <c r="AA1527" s="628" t="s">
        <v>7845</v>
      </c>
      <c r="AB1527" s="628" t="s">
        <v>12422</v>
      </c>
      <c r="AC1527" s="628" t="s">
        <v>8781</v>
      </c>
    </row>
    <row r="1528" spans="26:29" s="623" customFormat="1">
      <c r="Z1528" s="623">
        <v>937</v>
      </c>
      <c r="AA1528" s="628" t="s">
        <v>7846</v>
      </c>
      <c r="AB1528" s="628" t="s">
        <v>12423</v>
      </c>
      <c r="AC1528" s="628" t="s">
        <v>8781</v>
      </c>
    </row>
    <row r="1529" spans="26:29" s="623" customFormat="1">
      <c r="Z1529" s="623">
        <v>938</v>
      </c>
      <c r="AA1529" s="628" t="s">
        <v>7847</v>
      </c>
      <c r="AB1529" s="628" t="s">
        <v>12424</v>
      </c>
      <c r="AC1529" s="628" t="s">
        <v>8781</v>
      </c>
    </row>
    <row r="1530" spans="26:29" s="623" customFormat="1">
      <c r="Z1530" s="623">
        <v>939</v>
      </c>
      <c r="AA1530" s="628" t="s">
        <v>7848</v>
      </c>
      <c r="AB1530" s="628" t="s">
        <v>12425</v>
      </c>
      <c r="AC1530" s="628" t="s">
        <v>8781</v>
      </c>
    </row>
    <row r="1531" spans="26:29" s="623" customFormat="1">
      <c r="Z1531" s="623">
        <v>940</v>
      </c>
      <c r="AA1531" s="628" t="s">
        <v>7849</v>
      </c>
      <c r="AB1531" s="628" t="s">
        <v>12426</v>
      </c>
      <c r="AC1531" s="628" t="s">
        <v>8781</v>
      </c>
    </row>
    <row r="1532" spans="26:29" s="623" customFormat="1">
      <c r="Z1532" s="623">
        <v>941</v>
      </c>
      <c r="AA1532" s="628" t="s">
        <v>7850</v>
      </c>
      <c r="AB1532" s="628" t="s">
        <v>12427</v>
      </c>
      <c r="AC1532" s="628" t="s">
        <v>8781</v>
      </c>
    </row>
    <row r="1533" spans="26:29" s="623" customFormat="1">
      <c r="Z1533" s="623">
        <v>942</v>
      </c>
      <c r="AA1533" s="628" t="s">
        <v>7851</v>
      </c>
      <c r="AB1533" s="628" t="s">
        <v>12428</v>
      </c>
      <c r="AC1533" s="628" t="s">
        <v>8781</v>
      </c>
    </row>
    <row r="1534" spans="26:29" s="623" customFormat="1">
      <c r="Z1534" s="623">
        <v>943</v>
      </c>
      <c r="AA1534" s="628" t="s">
        <v>7852</v>
      </c>
      <c r="AB1534" s="628" t="s">
        <v>12429</v>
      </c>
      <c r="AC1534" s="628" t="s">
        <v>8781</v>
      </c>
    </row>
    <row r="1535" spans="26:29" s="623" customFormat="1">
      <c r="Z1535" s="623">
        <v>944</v>
      </c>
      <c r="AA1535" s="628" t="s">
        <v>7853</v>
      </c>
      <c r="AB1535" s="628" t="s">
        <v>12430</v>
      </c>
      <c r="AC1535" s="628" t="s">
        <v>8781</v>
      </c>
    </row>
    <row r="1536" spans="26:29" s="623" customFormat="1">
      <c r="Z1536" s="623">
        <v>945</v>
      </c>
      <c r="AA1536" s="628" t="s">
        <v>7854</v>
      </c>
      <c r="AB1536" s="628" t="s">
        <v>12431</v>
      </c>
      <c r="AC1536" s="628" t="s">
        <v>8781</v>
      </c>
    </row>
    <row r="1537" spans="26:29" s="623" customFormat="1">
      <c r="Z1537" s="623">
        <v>946</v>
      </c>
      <c r="AA1537" s="628" t="s">
        <v>7855</v>
      </c>
      <c r="AB1537" s="628" t="s">
        <v>12432</v>
      </c>
      <c r="AC1537" s="628" t="s">
        <v>8781</v>
      </c>
    </row>
    <row r="1538" spans="26:29" s="623" customFormat="1">
      <c r="Z1538" s="623">
        <v>947</v>
      </c>
      <c r="AA1538" s="628" t="s">
        <v>7856</v>
      </c>
      <c r="AB1538" s="628" t="s">
        <v>12433</v>
      </c>
      <c r="AC1538" s="628" t="s">
        <v>8781</v>
      </c>
    </row>
    <row r="1539" spans="26:29" s="623" customFormat="1">
      <c r="Z1539" s="623">
        <v>948</v>
      </c>
      <c r="AA1539" s="628" t="s">
        <v>7857</v>
      </c>
      <c r="AB1539" s="628" t="s">
        <v>12434</v>
      </c>
      <c r="AC1539" s="628" t="s">
        <v>8781</v>
      </c>
    </row>
    <row r="1540" spans="26:29" s="623" customFormat="1">
      <c r="Z1540" s="623">
        <v>949</v>
      </c>
      <c r="AA1540" s="628" t="s">
        <v>7858</v>
      </c>
      <c r="AB1540" s="628" t="s">
        <v>12435</v>
      </c>
      <c r="AC1540" s="628" t="s">
        <v>8781</v>
      </c>
    </row>
    <row r="1541" spans="26:29" s="623" customFormat="1">
      <c r="Z1541" s="623">
        <v>950</v>
      </c>
      <c r="AA1541" s="628" t="s">
        <v>7859</v>
      </c>
      <c r="AB1541" s="628" t="s">
        <v>12436</v>
      </c>
      <c r="AC1541" s="628" t="s">
        <v>8781</v>
      </c>
    </row>
    <row r="1542" spans="26:29" s="623" customFormat="1">
      <c r="Z1542" s="623">
        <v>951</v>
      </c>
      <c r="AA1542" s="628" t="s">
        <v>7860</v>
      </c>
      <c r="AB1542" s="628" t="s">
        <v>12437</v>
      </c>
      <c r="AC1542" s="628" t="s">
        <v>8781</v>
      </c>
    </row>
    <row r="1543" spans="26:29" s="623" customFormat="1">
      <c r="Z1543" s="623">
        <v>952</v>
      </c>
      <c r="AA1543" s="628" t="s">
        <v>7861</v>
      </c>
      <c r="AB1543" s="628" t="s">
        <v>12438</v>
      </c>
      <c r="AC1543" s="628" t="s">
        <v>8781</v>
      </c>
    </row>
    <row r="1544" spans="26:29" s="623" customFormat="1">
      <c r="Z1544" s="623">
        <v>953</v>
      </c>
      <c r="AA1544" s="628" t="s">
        <v>7862</v>
      </c>
      <c r="AB1544" s="628" t="s">
        <v>12439</v>
      </c>
      <c r="AC1544" s="628" t="s">
        <v>8781</v>
      </c>
    </row>
    <row r="1545" spans="26:29" s="623" customFormat="1">
      <c r="Z1545" s="623">
        <v>954</v>
      </c>
      <c r="AA1545" s="628" t="s">
        <v>7863</v>
      </c>
      <c r="AB1545" s="628" t="s">
        <v>12440</v>
      </c>
      <c r="AC1545" s="628" t="s">
        <v>8781</v>
      </c>
    </row>
    <row r="1546" spans="26:29" s="623" customFormat="1">
      <c r="Z1546" s="623">
        <v>955</v>
      </c>
      <c r="AA1546" s="628" t="s">
        <v>7864</v>
      </c>
      <c r="AB1546" s="628" t="s">
        <v>12441</v>
      </c>
      <c r="AC1546" s="628" t="s">
        <v>8781</v>
      </c>
    </row>
    <row r="1547" spans="26:29" s="623" customFormat="1">
      <c r="Z1547" s="623">
        <v>956</v>
      </c>
      <c r="AA1547" s="628" t="s">
        <v>7865</v>
      </c>
      <c r="AB1547" s="628" t="s">
        <v>12442</v>
      </c>
      <c r="AC1547" s="628" t="s">
        <v>8781</v>
      </c>
    </row>
    <row r="1548" spans="26:29" s="623" customFormat="1">
      <c r="Z1548" s="623">
        <v>957</v>
      </c>
      <c r="AA1548" s="628" t="s">
        <v>7866</v>
      </c>
      <c r="AB1548" s="628" t="s">
        <v>12443</v>
      </c>
      <c r="AC1548" s="628" t="s">
        <v>8781</v>
      </c>
    </row>
    <row r="1549" spans="26:29" s="623" customFormat="1">
      <c r="Z1549" s="623">
        <v>958</v>
      </c>
      <c r="AA1549" s="628" t="s">
        <v>7867</v>
      </c>
      <c r="AB1549" s="628" t="s">
        <v>12444</v>
      </c>
      <c r="AC1549" s="628" t="s">
        <v>8781</v>
      </c>
    </row>
    <row r="1550" spans="26:29" s="623" customFormat="1">
      <c r="Z1550" s="623">
        <v>959</v>
      </c>
      <c r="AA1550" s="628" t="s">
        <v>7868</v>
      </c>
      <c r="AB1550" s="628" t="s">
        <v>12445</v>
      </c>
      <c r="AC1550" s="628" t="s">
        <v>8781</v>
      </c>
    </row>
    <row r="1551" spans="26:29" s="623" customFormat="1">
      <c r="Z1551" s="623">
        <v>960</v>
      </c>
      <c r="AA1551" s="628" t="s">
        <v>7869</v>
      </c>
      <c r="AB1551" s="628" t="s">
        <v>12446</v>
      </c>
      <c r="AC1551" s="628" t="s">
        <v>8781</v>
      </c>
    </row>
    <row r="1552" spans="26:29" s="623" customFormat="1">
      <c r="Z1552" s="623">
        <v>961</v>
      </c>
      <c r="AA1552" s="628" t="s">
        <v>7870</v>
      </c>
      <c r="AB1552" s="628" t="s">
        <v>12447</v>
      </c>
      <c r="AC1552" s="628" t="s">
        <v>8781</v>
      </c>
    </row>
    <row r="1553" spans="26:29" s="623" customFormat="1">
      <c r="Z1553" s="623">
        <v>962</v>
      </c>
      <c r="AA1553" s="628" t="s">
        <v>7871</v>
      </c>
      <c r="AB1553" s="628" t="s">
        <v>12448</v>
      </c>
      <c r="AC1553" s="628" t="s">
        <v>8781</v>
      </c>
    </row>
    <row r="1554" spans="26:29" s="623" customFormat="1">
      <c r="Z1554" s="623">
        <v>963</v>
      </c>
      <c r="AA1554" s="628" t="s">
        <v>7872</v>
      </c>
      <c r="AB1554" s="628" t="s">
        <v>12449</v>
      </c>
      <c r="AC1554" s="628" t="s">
        <v>8781</v>
      </c>
    </row>
    <row r="1555" spans="26:29" s="623" customFormat="1">
      <c r="Z1555" s="623">
        <v>964</v>
      </c>
      <c r="AA1555" s="628" t="s">
        <v>7873</v>
      </c>
      <c r="AB1555" s="628" t="s">
        <v>12450</v>
      </c>
      <c r="AC1555" s="628" t="s">
        <v>8781</v>
      </c>
    </row>
    <row r="1556" spans="26:29" s="623" customFormat="1">
      <c r="Z1556" s="623">
        <v>965</v>
      </c>
      <c r="AA1556" s="628" t="s">
        <v>7874</v>
      </c>
      <c r="AB1556" s="628" t="s">
        <v>12451</v>
      </c>
      <c r="AC1556" s="628" t="s">
        <v>8781</v>
      </c>
    </row>
    <row r="1557" spans="26:29" s="623" customFormat="1">
      <c r="Z1557" s="623">
        <v>966</v>
      </c>
      <c r="AA1557" s="628" t="s">
        <v>7875</v>
      </c>
      <c r="AB1557" s="628" t="s">
        <v>12452</v>
      </c>
      <c r="AC1557" s="628" t="s">
        <v>8781</v>
      </c>
    </row>
    <row r="1558" spans="26:29" s="623" customFormat="1">
      <c r="Z1558" s="623">
        <v>967</v>
      </c>
      <c r="AA1558" s="628" t="s">
        <v>7876</v>
      </c>
      <c r="AB1558" s="628" t="s">
        <v>12453</v>
      </c>
      <c r="AC1558" s="628" t="s">
        <v>8781</v>
      </c>
    </row>
    <row r="1559" spans="26:29" s="623" customFormat="1">
      <c r="Z1559" s="623">
        <v>968</v>
      </c>
      <c r="AA1559" s="628" t="s">
        <v>7877</v>
      </c>
      <c r="AB1559" s="628" t="s">
        <v>12454</v>
      </c>
      <c r="AC1559" s="628" t="s">
        <v>8781</v>
      </c>
    </row>
    <row r="1560" spans="26:29" s="623" customFormat="1">
      <c r="Z1560" s="623">
        <v>969</v>
      </c>
      <c r="AA1560" s="628" t="s">
        <v>7878</v>
      </c>
      <c r="AB1560" s="628" t="s">
        <v>12455</v>
      </c>
      <c r="AC1560" s="628" t="s">
        <v>8781</v>
      </c>
    </row>
    <row r="1561" spans="26:29" s="623" customFormat="1">
      <c r="Z1561" s="623">
        <v>970</v>
      </c>
      <c r="AA1561" s="628" t="s">
        <v>7879</v>
      </c>
      <c r="AB1561" s="628" t="s">
        <v>12456</v>
      </c>
      <c r="AC1561" s="628" t="s">
        <v>8781</v>
      </c>
    </row>
    <row r="1562" spans="26:29" s="623" customFormat="1">
      <c r="Z1562" s="623">
        <v>971</v>
      </c>
      <c r="AA1562" s="628" t="s">
        <v>7880</v>
      </c>
      <c r="AB1562" s="628" t="s">
        <v>12457</v>
      </c>
      <c r="AC1562" s="628" t="s">
        <v>8781</v>
      </c>
    </row>
    <row r="1563" spans="26:29" s="623" customFormat="1">
      <c r="Z1563" s="623">
        <v>972</v>
      </c>
      <c r="AA1563" s="628" t="s">
        <v>7881</v>
      </c>
      <c r="AB1563" s="628" t="s">
        <v>12458</v>
      </c>
      <c r="AC1563" s="628" t="s">
        <v>8781</v>
      </c>
    </row>
    <row r="1564" spans="26:29" s="623" customFormat="1">
      <c r="Z1564" s="623">
        <v>973</v>
      </c>
      <c r="AA1564" s="628" t="s">
        <v>7882</v>
      </c>
      <c r="AB1564" s="628" t="s">
        <v>12459</v>
      </c>
      <c r="AC1564" s="628" t="s">
        <v>8781</v>
      </c>
    </row>
    <row r="1565" spans="26:29" s="623" customFormat="1">
      <c r="Z1565" s="623">
        <v>974</v>
      </c>
      <c r="AA1565" s="628" t="s">
        <v>7883</v>
      </c>
      <c r="AB1565" s="628" t="s">
        <v>12460</v>
      </c>
      <c r="AC1565" s="628" t="s">
        <v>8781</v>
      </c>
    </row>
    <row r="1566" spans="26:29" s="623" customFormat="1">
      <c r="Z1566" s="623">
        <v>975</v>
      </c>
      <c r="AA1566" s="628" t="s">
        <v>7884</v>
      </c>
      <c r="AB1566" s="628" t="s">
        <v>12461</v>
      </c>
      <c r="AC1566" s="628" t="s">
        <v>8781</v>
      </c>
    </row>
    <row r="1567" spans="26:29" s="623" customFormat="1">
      <c r="Z1567" s="623">
        <v>976</v>
      </c>
      <c r="AA1567" s="628" t="s">
        <v>7885</v>
      </c>
      <c r="AB1567" s="628" t="s">
        <v>12462</v>
      </c>
      <c r="AC1567" s="628" t="s">
        <v>8781</v>
      </c>
    </row>
    <row r="1568" spans="26:29" s="623" customFormat="1">
      <c r="Z1568" s="623">
        <v>977</v>
      </c>
      <c r="AA1568" s="628" t="s">
        <v>7886</v>
      </c>
      <c r="AB1568" s="628" t="s">
        <v>12463</v>
      </c>
      <c r="AC1568" s="628" t="s">
        <v>8781</v>
      </c>
    </row>
    <row r="1569" spans="26:29" s="623" customFormat="1">
      <c r="Z1569" s="623">
        <v>978</v>
      </c>
      <c r="AA1569" s="628" t="s">
        <v>7887</v>
      </c>
      <c r="AB1569" s="628" t="s">
        <v>12464</v>
      </c>
      <c r="AC1569" s="628" t="s">
        <v>8781</v>
      </c>
    </row>
    <row r="1570" spans="26:29" s="623" customFormat="1">
      <c r="Z1570" s="623">
        <v>979</v>
      </c>
      <c r="AA1570" s="628" t="s">
        <v>7888</v>
      </c>
      <c r="AB1570" s="628" t="s">
        <v>12465</v>
      </c>
      <c r="AC1570" s="628" t="s">
        <v>8781</v>
      </c>
    </row>
    <row r="1571" spans="26:29" s="623" customFormat="1">
      <c r="Z1571" s="623">
        <v>980</v>
      </c>
      <c r="AA1571" s="628" t="s">
        <v>7889</v>
      </c>
      <c r="AB1571" s="628" t="s">
        <v>12466</v>
      </c>
      <c r="AC1571" s="628" t="s">
        <v>8781</v>
      </c>
    </row>
    <row r="1572" spans="26:29" s="623" customFormat="1">
      <c r="Z1572" s="623">
        <v>981</v>
      </c>
      <c r="AA1572" s="628" t="s">
        <v>7890</v>
      </c>
      <c r="AB1572" s="628" t="s">
        <v>12467</v>
      </c>
      <c r="AC1572" s="628" t="s">
        <v>8781</v>
      </c>
    </row>
    <row r="1573" spans="26:29" s="623" customFormat="1">
      <c r="Z1573" s="623">
        <v>982</v>
      </c>
      <c r="AA1573" s="628" t="s">
        <v>7891</v>
      </c>
      <c r="AB1573" s="628" t="s">
        <v>12468</v>
      </c>
      <c r="AC1573" s="628" t="s">
        <v>8781</v>
      </c>
    </row>
    <row r="1574" spans="26:29" s="623" customFormat="1">
      <c r="Z1574" s="623">
        <v>983</v>
      </c>
      <c r="AA1574" s="628" t="s">
        <v>7892</v>
      </c>
      <c r="AB1574" s="628" t="s">
        <v>12469</v>
      </c>
      <c r="AC1574" s="628" t="s">
        <v>8781</v>
      </c>
    </row>
    <row r="1575" spans="26:29" s="623" customFormat="1">
      <c r="Z1575" s="623">
        <v>984</v>
      </c>
      <c r="AA1575" s="628" t="s">
        <v>7893</v>
      </c>
      <c r="AB1575" s="628" t="s">
        <v>12470</v>
      </c>
      <c r="AC1575" s="628" t="s">
        <v>8781</v>
      </c>
    </row>
    <row r="1576" spans="26:29" s="623" customFormat="1">
      <c r="Z1576" s="623">
        <v>985</v>
      </c>
      <c r="AA1576" s="628" t="s">
        <v>7894</v>
      </c>
      <c r="AB1576" s="628" t="s">
        <v>12471</v>
      </c>
      <c r="AC1576" s="628" t="s">
        <v>8781</v>
      </c>
    </row>
    <row r="1577" spans="26:29" s="623" customFormat="1">
      <c r="Z1577" s="623">
        <v>986</v>
      </c>
      <c r="AA1577" s="628" t="s">
        <v>7895</v>
      </c>
      <c r="AB1577" s="628" t="s">
        <v>12472</v>
      </c>
      <c r="AC1577" s="628" t="s">
        <v>8781</v>
      </c>
    </row>
    <row r="1578" spans="26:29" s="623" customFormat="1">
      <c r="Z1578" s="623">
        <v>987</v>
      </c>
      <c r="AA1578" s="628" t="s">
        <v>7896</v>
      </c>
      <c r="AB1578" s="628" t="s">
        <v>12473</v>
      </c>
      <c r="AC1578" s="628" t="s">
        <v>8781</v>
      </c>
    </row>
    <row r="1579" spans="26:29" s="623" customFormat="1">
      <c r="Z1579" s="623">
        <v>988</v>
      </c>
      <c r="AA1579" s="628" t="s">
        <v>7897</v>
      </c>
      <c r="AB1579" s="628" t="s">
        <v>12474</v>
      </c>
      <c r="AC1579" s="628" t="s">
        <v>8781</v>
      </c>
    </row>
    <row r="1580" spans="26:29" s="623" customFormat="1">
      <c r="Z1580" s="623">
        <v>989</v>
      </c>
      <c r="AA1580" s="628" t="s">
        <v>7898</v>
      </c>
      <c r="AB1580" s="628" t="s">
        <v>12475</v>
      </c>
      <c r="AC1580" s="628" t="s">
        <v>8781</v>
      </c>
    </row>
    <row r="1581" spans="26:29" s="623" customFormat="1">
      <c r="Z1581" s="623">
        <v>990</v>
      </c>
      <c r="AA1581" s="628" t="s">
        <v>7899</v>
      </c>
      <c r="AB1581" s="628" t="s">
        <v>12476</v>
      </c>
      <c r="AC1581" s="628" t="s">
        <v>8781</v>
      </c>
    </row>
    <row r="1582" spans="26:29" s="623" customFormat="1">
      <c r="Z1582" s="623">
        <v>991</v>
      </c>
      <c r="AA1582" s="628" t="s">
        <v>7900</v>
      </c>
      <c r="AB1582" s="628" t="s">
        <v>12477</v>
      </c>
      <c r="AC1582" s="628" t="s">
        <v>8781</v>
      </c>
    </row>
    <row r="1583" spans="26:29" s="623" customFormat="1">
      <c r="Z1583" s="623">
        <v>992</v>
      </c>
      <c r="AA1583" s="628" t="s">
        <v>7901</v>
      </c>
      <c r="AB1583" s="628" t="s">
        <v>12478</v>
      </c>
      <c r="AC1583" s="628" t="s">
        <v>8781</v>
      </c>
    </row>
    <row r="1584" spans="26:29" s="623" customFormat="1">
      <c r="Z1584" s="623">
        <v>993</v>
      </c>
      <c r="AA1584" s="628" t="s">
        <v>7902</v>
      </c>
      <c r="AB1584" s="628" t="s">
        <v>12479</v>
      </c>
      <c r="AC1584" s="628" t="s">
        <v>8781</v>
      </c>
    </row>
    <row r="1585" spans="26:29" s="623" customFormat="1">
      <c r="Z1585" s="623">
        <v>994</v>
      </c>
      <c r="AA1585" s="628" t="s">
        <v>7903</v>
      </c>
      <c r="AB1585" s="628" t="s">
        <v>12480</v>
      </c>
      <c r="AC1585" s="628" t="s">
        <v>8781</v>
      </c>
    </row>
    <row r="1586" spans="26:29" s="623" customFormat="1">
      <c r="Z1586" s="623">
        <v>995</v>
      </c>
      <c r="AA1586" s="628" t="s">
        <v>7904</v>
      </c>
      <c r="AB1586" s="628" t="s">
        <v>12481</v>
      </c>
      <c r="AC1586" s="628" t="s">
        <v>8781</v>
      </c>
    </row>
    <row r="1587" spans="26:29" s="623" customFormat="1">
      <c r="Z1587" s="623">
        <v>996</v>
      </c>
      <c r="AA1587" s="628" t="s">
        <v>7905</v>
      </c>
      <c r="AB1587" s="628" t="s">
        <v>12482</v>
      </c>
      <c r="AC1587" s="628" t="s">
        <v>8781</v>
      </c>
    </row>
    <row r="1588" spans="26:29" s="623" customFormat="1">
      <c r="Z1588" s="623">
        <v>997</v>
      </c>
      <c r="AA1588" s="628" t="s">
        <v>7906</v>
      </c>
      <c r="AB1588" s="628" t="s">
        <v>12483</v>
      </c>
      <c r="AC1588" s="628" t="s">
        <v>8781</v>
      </c>
    </row>
    <row r="1589" spans="26:29" s="623" customFormat="1">
      <c r="Z1589" s="623">
        <v>998</v>
      </c>
      <c r="AA1589" s="628" t="s">
        <v>7907</v>
      </c>
      <c r="AB1589" s="628" t="s">
        <v>12484</v>
      </c>
      <c r="AC1589" s="628" t="s">
        <v>8781</v>
      </c>
    </row>
    <row r="1590" spans="26:29" s="623" customFormat="1">
      <c r="Z1590" s="623">
        <v>999</v>
      </c>
      <c r="AA1590" s="628" t="s">
        <v>7908</v>
      </c>
      <c r="AB1590" s="628" t="s">
        <v>12485</v>
      </c>
      <c r="AC1590" s="628" t="s">
        <v>8781</v>
      </c>
    </row>
    <row r="1591" spans="26:29" s="623" customFormat="1">
      <c r="Z1591" s="623">
        <v>1000</v>
      </c>
      <c r="AA1591" s="628" t="s">
        <v>7909</v>
      </c>
      <c r="AB1591" s="628" t="s">
        <v>12486</v>
      </c>
      <c r="AC1591" s="628" t="s">
        <v>8781</v>
      </c>
    </row>
    <row r="1592" spans="26:29" s="623" customFormat="1">
      <c r="Z1592" s="623">
        <v>1001</v>
      </c>
      <c r="AA1592" s="628" t="s">
        <v>7910</v>
      </c>
      <c r="AB1592" s="628" t="s">
        <v>12487</v>
      </c>
      <c r="AC1592" s="628" t="s">
        <v>8781</v>
      </c>
    </row>
    <row r="1593" spans="26:29" s="623" customFormat="1">
      <c r="Z1593" s="623">
        <v>1002</v>
      </c>
      <c r="AA1593" s="628" t="s">
        <v>7911</v>
      </c>
      <c r="AB1593" s="628" t="s">
        <v>12488</v>
      </c>
      <c r="AC1593" s="628" t="s">
        <v>8781</v>
      </c>
    </row>
    <row r="1594" spans="26:29" s="623" customFormat="1">
      <c r="Z1594" s="623">
        <v>1003</v>
      </c>
      <c r="AA1594" s="628" t="s">
        <v>7912</v>
      </c>
      <c r="AB1594" s="628" t="s">
        <v>12489</v>
      </c>
      <c r="AC1594" s="628" t="s">
        <v>8781</v>
      </c>
    </row>
    <row r="1595" spans="26:29" s="623" customFormat="1">
      <c r="Z1595" s="623">
        <v>1004</v>
      </c>
      <c r="AA1595" s="628" t="s">
        <v>7913</v>
      </c>
      <c r="AB1595" s="628" t="s">
        <v>12490</v>
      </c>
      <c r="AC1595" s="628" t="s">
        <v>8781</v>
      </c>
    </row>
    <row r="1596" spans="26:29" s="623" customFormat="1">
      <c r="Z1596" s="623">
        <v>1005</v>
      </c>
      <c r="AA1596" s="628" t="s">
        <v>7914</v>
      </c>
      <c r="AB1596" s="628" t="s">
        <v>12491</v>
      </c>
      <c r="AC1596" s="628" t="s">
        <v>8781</v>
      </c>
    </row>
    <row r="1597" spans="26:29" s="623" customFormat="1">
      <c r="Z1597" s="623">
        <v>1006</v>
      </c>
      <c r="AA1597" s="628" t="s">
        <v>7915</v>
      </c>
      <c r="AB1597" s="628" t="s">
        <v>12492</v>
      </c>
      <c r="AC1597" s="628" t="s">
        <v>8781</v>
      </c>
    </row>
    <row r="1598" spans="26:29" s="623" customFormat="1">
      <c r="Z1598" s="623">
        <v>1007</v>
      </c>
      <c r="AA1598" s="628" t="s">
        <v>7916</v>
      </c>
      <c r="AB1598" s="628" t="s">
        <v>12493</v>
      </c>
      <c r="AC1598" s="628" t="s">
        <v>8781</v>
      </c>
    </row>
    <row r="1599" spans="26:29" s="623" customFormat="1">
      <c r="Z1599" s="623">
        <v>1008</v>
      </c>
      <c r="AA1599" s="628" t="s">
        <v>7917</v>
      </c>
      <c r="AB1599" s="628" t="s">
        <v>12494</v>
      </c>
      <c r="AC1599" s="628" t="s">
        <v>8781</v>
      </c>
    </row>
    <row r="1600" spans="26:29" s="623" customFormat="1">
      <c r="Z1600" s="623">
        <v>1009</v>
      </c>
      <c r="AA1600" s="628" t="s">
        <v>7918</v>
      </c>
      <c r="AB1600" s="628" t="s">
        <v>12495</v>
      </c>
      <c r="AC1600" s="628" t="s">
        <v>8781</v>
      </c>
    </row>
    <row r="1601" spans="26:29" s="623" customFormat="1">
      <c r="Z1601" s="623">
        <v>1010</v>
      </c>
      <c r="AA1601" s="628" t="s">
        <v>7919</v>
      </c>
      <c r="AB1601" s="628" t="s">
        <v>12496</v>
      </c>
      <c r="AC1601" s="628" t="s">
        <v>8781</v>
      </c>
    </row>
    <row r="1602" spans="26:29" s="623" customFormat="1">
      <c r="Z1602" s="623">
        <v>1011</v>
      </c>
      <c r="AA1602" s="628" t="s">
        <v>7920</v>
      </c>
      <c r="AB1602" s="628" t="s">
        <v>12497</v>
      </c>
      <c r="AC1602" s="628" t="s">
        <v>8781</v>
      </c>
    </row>
    <row r="1603" spans="26:29" s="623" customFormat="1">
      <c r="Z1603" s="623">
        <v>1012</v>
      </c>
      <c r="AA1603" s="628" t="s">
        <v>7921</v>
      </c>
      <c r="AB1603" s="628" t="s">
        <v>12498</v>
      </c>
      <c r="AC1603" s="628" t="s">
        <v>8781</v>
      </c>
    </row>
    <row r="1604" spans="26:29" s="623" customFormat="1">
      <c r="Z1604" s="623">
        <v>1013</v>
      </c>
      <c r="AA1604" s="628" t="s">
        <v>7922</v>
      </c>
      <c r="AB1604" s="628" t="s">
        <v>12499</v>
      </c>
      <c r="AC1604" s="628" t="s">
        <v>8781</v>
      </c>
    </row>
    <row r="1605" spans="26:29" s="623" customFormat="1">
      <c r="Z1605" s="623">
        <v>1014</v>
      </c>
      <c r="AA1605" s="628" t="s">
        <v>7923</v>
      </c>
      <c r="AB1605" s="628" t="s">
        <v>12500</v>
      </c>
      <c r="AC1605" s="628" t="s">
        <v>8781</v>
      </c>
    </row>
    <row r="1606" spans="26:29" s="623" customFormat="1">
      <c r="Z1606" s="623">
        <v>1015</v>
      </c>
      <c r="AA1606" s="628" t="s">
        <v>7924</v>
      </c>
      <c r="AB1606" s="628" t="s">
        <v>12501</v>
      </c>
      <c r="AC1606" s="628" t="s">
        <v>8781</v>
      </c>
    </row>
    <row r="1607" spans="26:29" s="623" customFormat="1">
      <c r="Z1607" s="623">
        <v>1016</v>
      </c>
      <c r="AA1607" s="628" t="s">
        <v>7925</v>
      </c>
      <c r="AB1607" s="628" t="s">
        <v>12502</v>
      </c>
      <c r="AC1607" s="628" t="s">
        <v>8781</v>
      </c>
    </row>
    <row r="1608" spans="26:29" s="623" customFormat="1">
      <c r="Z1608" s="623">
        <v>1017</v>
      </c>
      <c r="AA1608" s="628" t="s">
        <v>7926</v>
      </c>
      <c r="AB1608" s="628" t="s">
        <v>12503</v>
      </c>
      <c r="AC1608" s="628" t="s">
        <v>8781</v>
      </c>
    </row>
    <row r="1609" spans="26:29" s="623" customFormat="1">
      <c r="Z1609" s="623">
        <v>1018</v>
      </c>
      <c r="AA1609" s="628" t="s">
        <v>7927</v>
      </c>
      <c r="AB1609" s="628" t="s">
        <v>12504</v>
      </c>
      <c r="AC1609" s="628" t="s">
        <v>8781</v>
      </c>
    </row>
    <row r="1610" spans="26:29" s="623" customFormat="1">
      <c r="Z1610" s="623">
        <v>1019</v>
      </c>
      <c r="AA1610" s="628" t="s">
        <v>7928</v>
      </c>
      <c r="AB1610" s="628" t="s">
        <v>12505</v>
      </c>
      <c r="AC1610" s="628" t="s">
        <v>8781</v>
      </c>
    </row>
    <row r="1611" spans="26:29" s="623" customFormat="1">
      <c r="Z1611" s="623">
        <v>1020</v>
      </c>
      <c r="AA1611" s="628" t="s">
        <v>7929</v>
      </c>
      <c r="AB1611" s="628" t="s">
        <v>12506</v>
      </c>
      <c r="AC1611" s="628" t="s">
        <v>8781</v>
      </c>
    </row>
    <row r="1612" spans="26:29" s="623" customFormat="1">
      <c r="Z1612" s="623">
        <v>1021</v>
      </c>
      <c r="AA1612" s="628" t="s">
        <v>7930</v>
      </c>
      <c r="AB1612" s="628" t="s">
        <v>12507</v>
      </c>
      <c r="AC1612" s="628" t="s">
        <v>8781</v>
      </c>
    </row>
    <row r="1613" spans="26:29" s="623" customFormat="1">
      <c r="Z1613" s="623">
        <v>1022</v>
      </c>
      <c r="AA1613" s="628" t="s">
        <v>7931</v>
      </c>
      <c r="AB1613" s="628" t="s">
        <v>12508</v>
      </c>
      <c r="AC1613" s="628" t="s">
        <v>8781</v>
      </c>
    </row>
    <row r="1614" spans="26:29" s="623" customFormat="1">
      <c r="Z1614" s="623">
        <v>1023</v>
      </c>
      <c r="AA1614" s="628" t="s">
        <v>7932</v>
      </c>
      <c r="AB1614" s="628" t="s">
        <v>12509</v>
      </c>
      <c r="AC1614" s="628" t="s">
        <v>8781</v>
      </c>
    </row>
    <row r="1615" spans="26:29" s="623" customFormat="1">
      <c r="Z1615" s="623">
        <v>1024</v>
      </c>
      <c r="AA1615" s="628" t="s">
        <v>7933</v>
      </c>
      <c r="AB1615" s="628" t="s">
        <v>12510</v>
      </c>
      <c r="AC1615" s="628" t="s">
        <v>8781</v>
      </c>
    </row>
    <row r="1616" spans="26:29" s="623" customFormat="1">
      <c r="Z1616" s="623">
        <v>1025</v>
      </c>
      <c r="AA1616" s="628" t="s">
        <v>7934</v>
      </c>
      <c r="AB1616" s="628" t="s">
        <v>12511</v>
      </c>
      <c r="AC1616" s="628" t="s">
        <v>8781</v>
      </c>
    </row>
    <row r="1617" spans="26:29" s="623" customFormat="1">
      <c r="Z1617" s="623">
        <v>1026</v>
      </c>
      <c r="AA1617" s="628" t="s">
        <v>7935</v>
      </c>
      <c r="AB1617" s="628" t="s">
        <v>12512</v>
      </c>
      <c r="AC1617" s="628" t="s">
        <v>8781</v>
      </c>
    </row>
    <row r="1618" spans="26:29" s="623" customFormat="1">
      <c r="Z1618" s="623">
        <v>1027</v>
      </c>
      <c r="AA1618" s="628" t="s">
        <v>7936</v>
      </c>
      <c r="AB1618" s="628" t="s">
        <v>12513</v>
      </c>
      <c r="AC1618" s="628" t="s">
        <v>8781</v>
      </c>
    </row>
    <row r="1619" spans="26:29" s="623" customFormat="1">
      <c r="Z1619" s="623">
        <v>1028</v>
      </c>
      <c r="AA1619" s="628" t="s">
        <v>7937</v>
      </c>
      <c r="AB1619" s="628" t="s">
        <v>12514</v>
      </c>
      <c r="AC1619" s="628" t="s">
        <v>8781</v>
      </c>
    </row>
    <row r="1620" spans="26:29" s="623" customFormat="1">
      <c r="Z1620" s="623">
        <v>1029</v>
      </c>
      <c r="AA1620" s="628" t="s">
        <v>7938</v>
      </c>
      <c r="AB1620" s="628" t="s">
        <v>12515</v>
      </c>
      <c r="AC1620" s="628" t="s">
        <v>8781</v>
      </c>
    </row>
    <row r="1621" spans="26:29" s="623" customFormat="1">
      <c r="Z1621" s="623">
        <v>1030</v>
      </c>
      <c r="AA1621" s="628" t="s">
        <v>7939</v>
      </c>
      <c r="AB1621" s="628" t="s">
        <v>12516</v>
      </c>
      <c r="AC1621" s="628" t="s">
        <v>8781</v>
      </c>
    </row>
    <row r="1622" spans="26:29" s="623" customFormat="1">
      <c r="Z1622" s="623">
        <v>1031</v>
      </c>
      <c r="AA1622" s="628" t="s">
        <v>7940</v>
      </c>
      <c r="AB1622" s="628" t="s">
        <v>12517</v>
      </c>
      <c r="AC1622" s="628" t="s">
        <v>8781</v>
      </c>
    </row>
    <row r="1623" spans="26:29" s="623" customFormat="1">
      <c r="Z1623" s="623">
        <v>1032</v>
      </c>
      <c r="AA1623" s="628" t="s">
        <v>7941</v>
      </c>
      <c r="AB1623" s="628" t="s">
        <v>12518</v>
      </c>
      <c r="AC1623" s="628" t="s">
        <v>8781</v>
      </c>
    </row>
    <row r="1624" spans="26:29" s="623" customFormat="1">
      <c r="Z1624" s="623">
        <v>1033</v>
      </c>
      <c r="AA1624" s="628" t="s">
        <v>7942</v>
      </c>
      <c r="AB1624" s="628" t="s">
        <v>12519</v>
      </c>
      <c r="AC1624" s="628" t="s">
        <v>8781</v>
      </c>
    </row>
    <row r="1625" spans="26:29" s="623" customFormat="1">
      <c r="Z1625" s="623">
        <v>1034</v>
      </c>
      <c r="AA1625" s="628" t="s">
        <v>7943</v>
      </c>
      <c r="AB1625" s="628" t="s">
        <v>12520</v>
      </c>
      <c r="AC1625" s="628" t="s">
        <v>8781</v>
      </c>
    </row>
    <row r="1626" spans="26:29" s="623" customFormat="1">
      <c r="Z1626" s="623">
        <v>1035</v>
      </c>
      <c r="AA1626" s="628" t="s">
        <v>7944</v>
      </c>
      <c r="AB1626" s="628" t="s">
        <v>12521</v>
      </c>
      <c r="AC1626" s="628" t="s">
        <v>8781</v>
      </c>
    </row>
    <row r="1627" spans="26:29" s="623" customFormat="1">
      <c r="Z1627" s="623">
        <v>1036</v>
      </c>
      <c r="AA1627" s="628" t="s">
        <v>7945</v>
      </c>
      <c r="AB1627" s="628" t="s">
        <v>12522</v>
      </c>
      <c r="AC1627" s="628" t="s">
        <v>8781</v>
      </c>
    </row>
    <row r="1628" spans="26:29" s="623" customFormat="1">
      <c r="Z1628" s="623">
        <v>1037</v>
      </c>
      <c r="AA1628" s="628" t="s">
        <v>7946</v>
      </c>
      <c r="AB1628" s="628" t="s">
        <v>12523</v>
      </c>
      <c r="AC1628" s="628" t="s">
        <v>8781</v>
      </c>
    </row>
    <row r="1629" spans="26:29" s="623" customFormat="1">
      <c r="Z1629" s="623">
        <v>1038</v>
      </c>
      <c r="AA1629" s="628" t="s">
        <v>7947</v>
      </c>
      <c r="AB1629" s="628" t="s">
        <v>12524</v>
      </c>
      <c r="AC1629" s="628" t="s">
        <v>8781</v>
      </c>
    </row>
    <row r="1630" spans="26:29" s="623" customFormat="1">
      <c r="Z1630" s="623">
        <v>1039</v>
      </c>
      <c r="AA1630" s="628" t="s">
        <v>7948</v>
      </c>
      <c r="AB1630" s="628" t="s">
        <v>12525</v>
      </c>
      <c r="AC1630" s="628" t="s">
        <v>8781</v>
      </c>
    </row>
    <row r="1631" spans="26:29" s="623" customFormat="1">
      <c r="Z1631" s="623">
        <v>1040</v>
      </c>
      <c r="AA1631" s="628" t="s">
        <v>7949</v>
      </c>
      <c r="AB1631" s="628" t="s">
        <v>12526</v>
      </c>
      <c r="AC1631" s="628" t="s">
        <v>8781</v>
      </c>
    </row>
    <row r="1632" spans="26:29" s="623" customFormat="1">
      <c r="Z1632" s="623">
        <v>1041</v>
      </c>
      <c r="AA1632" s="628" t="s">
        <v>7950</v>
      </c>
      <c r="AB1632" s="628" t="s">
        <v>12527</v>
      </c>
      <c r="AC1632" s="628" t="s">
        <v>8781</v>
      </c>
    </row>
    <row r="1633" spans="26:29" s="623" customFormat="1">
      <c r="Z1633" s="623">
        <v>1042</v>
      </c>
      <c r="AA1633" s="628" t="s">
        <v>7951</v>
      </c>
      <c r="AB1633" s="628" t="s">
        <v>12528</v>
      </c>
      <c r="AC1633" s="628" t="s">
        <v>8781</v>
      </c>
    </row>
    <row r="1634" spans="26:29" s="623" customFormat="1">
      <c r="Z1634" s="623">
        <v>1043</v>
      </c>
      <c r="AA1634" s="628" t="s">
        <v>7952</v>
      </c>
      <c r="AB1634" s="628" t="s">
        <v>12529</v>
      </c>
      <c r="AC1634" s="628" t="s">
        <v>8781</v>
      </c>
    </row>
    <row r="1635" spans="26:29" s="623" customFormat="1">
      <c r="Z1635" s="623">
        <v>1044</v>
      </c>
      <c r="AA1635" s="628" t="s">
        <v>7953</v>
      </c>
      <c r="AB1635" s="628" t="s">
        <v>12530</v>
      </c>
      <c r="AC1635" s="628" t="s">
        <v>8781</v>
      </c>
    </row>
    <row r="1636" spans="26:29" s="623" customFormat="1">
      <c r="Z1636" s="623">
        <v>1045</v>
      </c>
      <c r="AA1636" s="628" t="s">
        <v>7954</v>
      </c>
      <c r="AB1636" s="628" t="s">
        <v>12531</v>
      </c>
      <c r="AC1636" s="628" t="s">
        <v>8781</v>
      </c>
    </row>
    <row r="1637" spans="26:29" s="623" customFormat="1">
      <c r="Z1637" s="623">
        <v>1046</v>
      </c>
      <c r="AA1637" s="628" t="s">
        <v>7955</v>
      </c>
      <c r="AB1637" s="628" t="s">
        <v>12532</v>
      </c>
      <c r="AC1637" s="628" t="s">
        <v>8781</v>
      </c>
    </row>
    <row r="1638" spans="26:29" s="623" customFormat="1">
      <c r="Z1638" s="623">
        <v>1047</v>
      </c>
      <c r="AA1638" s="628" t="s">
        <v>7956</v>
      </c>
      <c r="AB1638" s="628" t="s">
        <v>12533</v>
      </c>
      <c r="AC1638" s="628" t="s">
        <v>8781</v>
      </c>
    </row>
    <row r="1639" spans="26:29" s="623" customFormat="1">
      <c r="Z1639" s="623">
        <v>1048</v>
      </c>
      <c r="AA1639" s="628" t="s">
        <v>7957</v>
      </c>
      <c r="AB1639" s="628" t="s">
        <v>12534</v>
      </c>
      <c r="AC1639" s="628" t="s">
        <v>8781</v>
      </c>
    </row>
    <row r="1640" spans="26:29" s="623" customFormat="1">
      <c r="Z1640" s="623">
        <v>1049</v>
      </c>
      <c r="AA1640" s="628" t="s">
        <v>7958</v>
      </c>
      <c r="AB1640" s="628" t="s">
        <v>12535</v>
      </c>
      <c r="AC1640" s="628" t="s">
        <v>8781</v>
      </c>
    </row>
    <row r="1641" spans="26:29" s="623" customFormat="1">
      <c r="Z1641" s="623">
        <v>1050</v>
      </c>
      <c r="AA1641" s="628" t="s">
        <v>7959</v>
      </c>
      <c r="AB1641" s="628" t="s">
        <v>12536</v>
      </c>
      <c r="AC1641" s="628" t="s">
        <v>8781</v>
      </c>
    </row>
    <row r="1642" spans="26:29" s="623" customFormat="1">
      <c r="Z1642" s="623">
        <v>1051</v>
      </c>
      <c r="AA1642" s="628" t="s">
        <v>7960</v>
      </c>
      <c r="AB1642" s="628" t="s">
        <v>12537</v>
      </c>
      <c r="AC1642" s="628" t="s">
        <v>8781</v>
      </c>
    </row>
    <row r="1643" spans="26:29" s="623" customFormat="1">
      <c r="Z1643" s="623">
        <v>1052</v>
      </c>
      <c r="AA1643" s="628" t="s">
        <v>7961</v>
      </c>
      <c r="AB1643" s="628" t="s">
        <v>12538</v>
      </c>
      <c r="AC1643" s="628" t="s">
        <v>8781</v>
      </c>
    </row>
    <row r="1644" spans="26:29" s="623" customFormat="1">
      <c r="Z1644" s="623">
        <v>1053</v>
      </c>
      <c r="AA1644" s="628" t="s">
        <v>7962</v>
      </c>
      <c r="AB1644" s="628" t="s">
        <v>12539</v>
      </c>
      <c r="AC1644" s="628" t="s">
        <v>8781</v>
      </c>
    </row>
    <row r="1645" spans="26:29" s="623" customFormat="1">
      <c r="Z1645" s="623">
        <v>1054</v>
      </c>
      <c r="AA1645" s="628" t="s">
        <v>7963</v>
      </c>
      <c r="AB1645" s="628" t="s">
        <v>12540</v>
      </c>
      <c r="AC1645" s="628" t="s">
        <v>8781</v>
      </c>
    </row>
    <row r="1646" spans="26:29" s="623" customFormat="1">
      <c r="Z1646" s="623">
        <v>1055</v>
      </c>
      <c r="AA1646" s="628" t="s">
        <v>7964</v>
      </c>
      <c r="AB1646" s="628" t="s">
        <v>12541</v>
      </c>
      <c r="AC1646" s="628" t="s">
        <v>8781</v>
      </c>
    </row>
    <row r="1647" spans="26:29" s="623" customFormat="1">
      <c r="Z1647" s="623">
        <v>1056</v>
      </c>
      <c r="AA1647" s="628" t="s">
        <v>7965</v>
      </c>
      <c r="AB1647" s="628" t="s">
        <v>12542</v>
      </c>
      <c r="AC1647" s="628" t="s">
        <v>8781</v>
      </c>
    </row>
    <row r="1648" spans="26:29" s="623" customFormat="1">
      <c r="Z1648" s="623">
        <v>1057</v>
      </c>
      <c r="AA1648" s="628" t="s">
        <v>7966</v>
      </c>
      <c r="AB1648" s="628" t="s">
        <v>12543</v>
      </c>
      <c r="AC1648" s="628" t="s">
        <v>8781</v>
      </c>
    </row>
    <row r="1649" spans="26:29" s="623" customFormat="1">
      <c r="Z1649" s="623">
        <v>1058</v>
      </c>
      <c r="AA1649" s="628" t="s">
        <v>7967</v>
      </c>
      <c r="AB1649" s="628" t="s">
        <v>12544</v>
      </c>
      <c r="AC1649" s="628" t="s">
        <v>8781</v>
      </c>
    </row>
    <row r="1650" spans="26:29" s="623" customFormat="1">
      <c r="Z1650" s="623">
        <v>1059</v>
      </c>
      <c r="AA1650" s="628" t="s">
        <v>7968</v>
      </c>
      <c r="AB1650" s="628" t="s">
        <v>12545</v>
      </c>
      <c r="AC1650" s="628" t="s">
        <v>8781</v>
      </c>
    </row>
    <row r="1651" spans="26:29" s="623" customFormat="1">
      <c r="Z1651" s="623">
        <v>1060</v>
      </c>
      <c r="AA1651" s="628" t="s">
        <v>7969</v>
      </c>
      <c r="AB1651" s="628" t="s">
        <v>12546</v>
      </c>
      <c r="AC1651" s="628" t="s">
        <v>8781</v>
      </c>
    </row>
    <row r="1652" spans="26:29" s="623" customFormat="1">
      <c r="Z1652" s="623">
        <v>1061</v>
      </c>
      <c r="AA1652" s="628" t="s">
        <v>7970</v>
      </c>
      <c r="AB1652" s="628" t="s">
        <v>12547</v>
      </c>
      <c r="AC1652" s="628" t="s">
        <v>8781</v>
      </c>
    </row>
    <row r="1653" spans="26:29" s="623" customFormat="1">
      <c r="Z1653" s="623">
        <v>1062</v>
      </c>
      <c r="AA1653" s="628" t="s">
        <v>7971</v>
      </c>
      <c r="AB1653" s="628" t="s">
        <v>12548</v>
      </c>
      <c r="AC1653" s="628" t="s">
        <v>8781</v>
      </c>
    </row>
    <row r="1654" spans="26:29" s="623" customFormat="1">
      <c r="Z1654" s="623">
        <v>1063</v>
      </c>
      <c r="AA1654" s="628" t="s">
        <v>7972</v>
      </c>
      <c r="AB1654" s="628" t="s">
        <v>12549</v>
      </c>
      <c r="AC1654" s="628" t="s">
        <v>8781</v>
      </c>
    </row>
    <row r="1655" spans="26:29" s="623" customFormat="1">
      <c r="Z1655" s="623">
        <v>1064</v>
      </c>
      <c r="AA1655" s="628" t="s">
        <v>7973</v>
      </c>
      <c r="AB1655" s="628" t="s">
        <v>12550</v>
      </c>
      <c r="AC1655" s="628" t="s">
        <v>8781</v>
      </c>
    </row>
    <row r="1656" spans="26:29" s="623" customFormat="1">
      <c r="Z1656" s="623">
        <v>1065</v>
      </c>
      <c r="AA1656" s="628" t="s">
        <v>7974</v>
      </c>
      <c r="AB1656" s="628" t="s">
        <v>12551</v>
      </c>
      <c r="AC1656" s="628" t="s">
        <v>8781</v>
      </c>
    </row>
    <row r="1657" spans="26:29" s="623" customFormat="1">
      <c r="Z1657" s="623">
        <v>1066</v>
      </c>
      <c r="AA1657" s="628" t="s">
        <v>7975</v>
      </c>
      <c r="AB1657" s="628" t="s">
        <v>12552</v>
      </c>
      <c r="AC1657" s="628" t="s">
        <v>8781</v>
      </c>
    </row>
    <row r="1658" spans="26:29" s="623" customFormat="1">
      <c r="Z1658" s="623">
        <v>1067</v>
      </c>
      <c r="AA1658" s="628" t="s">
        <v>7976</v>
      </c>
      <c r="AB1658" s="628" t="s">
        <v>12553</v>
      </c>
      <c r="AC1658" s="628" t="s">
        <v>8781</v>
      </c>
    </row>
    <row r="1659" spans="26:29" s="623" customFormat="1">
      <c r="Z1659" s="623">
        <v>1068</v>
      </c>
      <c r="AA1659" s="628" t="s">
        <v>7977</v>
      </c>
      <c r="AB1659" s="628" t="s">
        <v>12554</v>
      </c>
      <c r="AC1659" s="628" t="s">
        <v>8781</v>
      </c>
    </row>
    <row r="1660" spans="26:29" s="623" customFormat="1">
      <c r="Z1660" s="623">
        <v>1069</v>
      </c>
      <c r="AA1660" s="628" t="s">
        <v>7978</v>
      </c>
      <c r="AB1660" s="628" t="s">
        <v>12555</v>
      </c>
      <c r="AC1660" s="628" t="s">
        <v>8781</v>
      </c>
    </row>
    <row r="1661" spans="26:29" s="623" customFormat="1">
      <c r="Z1661" s="623">
        <v>1070</v>
      </c>
      <c r="AA1661" s="628" t="s">
        <v>7979</v>
      </c>
      <c r="AB1661" s="628" t="s">
        <v>12556</v>
      </c>
      <c r="AC1661" s="628" t="s">
        <v>8781</v>
      </c>
    </row>
    <row r="1662" spans="26:29" s="623" customFormat="1">
      <c r="Z1662" s="623">
        <v>1071</v>
      </c>
      <c r="AA1662" s="628" t="s">
        <v>7980</v>
      </c>
      <c r="AB1662" s="628" t="s">
        <v>12557</v>
      </c>
      <c r="AC1662" s="628" t="s">
        <v>8781</v>
      </c>
    </row>
    <row r="1663" spans="26:29" s="623" customFormat="1">
      <c r="Z1663" s="623">
        <v>1072</v>
      </c>
      <c r="AA1663" s="628" t="s">
        <v>7981</v>
      </c>
      <c r="AB1663" s="628" t="s">
        <v>12558</v>
      </c>
      <c r="AC1663" s="628" t="s">
        <v>8781</v>
      </c>
    </row>
    <row r="1664" spans="26:29" s="623" customFormat="1">
      <c r="Z1664" s="623">
        <v>1073</v>
      </c>
      <c r="AA1664" s="628" t="s">
        <v>7982</v>
      </c>
      <c r="AB1664" s="628" t="s">
        <v>12559</v>
      </c>
      <c r="AC1664" s="628" t="s">
        <v>8781</v>
      </c>
    </row>
    <row r="1665" spans="26:29" s="623" customFormat="1">
      <c r="Z1665" s="623">
        <v>1074</v>
      </c>
      <c r="AA1665" s="628" t="s">
        <v>7983</v>
      </c>
      <c r="AB1665" s="628" t="s">
        <v>12560</v>
      </c>
      <c r="AC1665" s="628" t="s">
        <v>8781</v>
      </c>
    </row>
    <row r="1666" spans="26:29" s="623" customFormat="1">
      <c r="Z1666" s="623">
        <v>1075</v>
      </c>
      <c r="AA1666" s="628" t="s">
        <v>7984</v>
      </c>
      <c r="AB1666" s="628" t="s">
        <v>12561</v>
      </c>
      <c r="AC1666" s="628" t="s">
        <v>8781</v>
      </c>
    </row>
    <row r="1667" spans="26:29" s="623" customFormat="1">
      <c r="Z1667" s="623">
        <v>1076</v>
      </c>
      <c r="AA1667" s="628" t="s">
        <v>7985</v>
      </c>
      <c r="AB1667" s="628" t="s">
        <v>12562</v>
      </c>
      <c r="AC1667" s="628" t="s">
        <v>8781</v>
      </c>
    </row>
    <row r="1668" spans="26:29" s="623" customFormat="1">
      <c r="Z1668" s="623">
        <v>1077</v>
      </c>
      <c r="AA1668" s="628" t="s">
        <v>7986</v>
      </c>
      <c r="AB1668" s="628" t="s">
        <v>12563</v>
      </c>
      <c r="AC1668" s="628" t="s">
        <v>8781</v>
      </c>
    </row>
    <row r="1669" spans="26:29" s="623" customFormat="1">
      <c r="Z1669" s="623">
        <v>1078</v>
      </c>
      <c r="AA1669" s="628" t="s">
        <v>7987</v>
      </c>
      <c r="AB1669" s="628" t="s">
        <v>12564</v>
      </c>
      <c r="AC1669" s="628" t="s">
        <v>8781</v>
      </c>
    </row>
    <row r="1670" spans="26:29" s="623" customFormat="1">
      <c r="Z1670" s="623">
        <v>1079</v>
      </c>
      <c r="AA1670" s="628" t="s">
        <v>7988</v>
      </c>
      <c r="AB1670" s="628" t="s">
        <v>12565</v>
      </c>
      <c r="AC1670" s="628" t="s">
        <v>8781</v>
      </c>
    </row>
    <row r="1671" spans="26:29" s="623" customFormat="1">
      <c r="Z1671" s="623">
        <v>1080</v>
      </c>
      <c r="AA1671" s="628" t="s">
        <v>7989</v>
      </c>
      <c r="AB1671" s="628" t="s">
        <v>12566</v>
      </c>
      <c r="AC1671" s="628" t="s">
        <v>8781</v>
      </c>
    </row>
    <row r="1672" spans="26:29" s="623" customFormat="1">
      <c r="Z1672" s="623">
        <v>1081</v>
      </c>
      <c r="AA1672" s="628" t="s">
        <v>7990</v>
      </c>
      <c r="AB1672" s="628" t="s">
        <v>12567</v>
      </c>
      <c r="AC1672" s="628" t="s">
        <v>8781</v>
      </c>
    </row>
    <row r="1673" spans="26:29" s="623" customFormat="1">
      <c r="Z1673" s="623">
        <v>1082</v>
      </c>
      <c r="AA1673" s="628" t="s">
        <v>7991</v>
      </c>
      <c r="AB1673" s="628" t="s">
        <v>12568</v>
      </c>
      <c r="AC1673" s="628" t="s">
        <v>8781</v>
      </c>
    </row>
    <row r="1674" spans="26:29" s="623" customFormat="1">
      <c r="Z1674" s="623">
        <v>1083</v>
      </c>
      <c r="AA1674" s="628" t="s">
        <v>7992</v>
      </c>
      <c r="AB1674" s="628" t="s">
        <v>12569</v>
      </c>
      <c r="AC1674" s="628" t="s">
        <v>8781</v>
      </c>
    </row>
    <row r="1675" spans="26:29" s="623" customFormat="1">
      <c r="Z1675" s="623">
        <v>1084</v>
      </c>
      <c r="AA1675" s="628" t="s">
        <v>7993</v>
      </c>
      <c r="AB1675" s="628" t="s">
        <v>12570</v>
      </c>
      <c r="AC1675" s="628" t="s">
        <v>8781</v>
      </c>
    </row>
    <row r="1676" spans="26:29" s="623" customFormat="1">
      <c r="Z1676" s="623">
        <v>1085</v>
      </c>
      <c r="AA1676" s="628" t="s">
        <v>7994</v>
      </c>
      <c r="AB1676" s="628" t="s">
        <v>12571</v>
      </c>
      <c r="AC1676" s="628" t="s">
        <v>8781</v>
      </c>
    </row>
    <row r="1677" spans="26:29" s="623" customFormat="1">
      <c r="Z1677" s="623">
        <v>1086</v>
      </c>
      <c r="AA1677" s="628" t="s">
        <v>7995</v>
      </c>
      <c r="AB1677" s="628" t="s">
        <v>12572</v>
      </c>
      <c r="AC1677" s="628" t="s">
        <v>8781</v>
      </c>
    </row>
    <row r="1678" spans="26:29" s="623" customFormat="1">
      <c r="Z1678" s="623">
        <v>1087</v>
      </c>
      <c r="AA1678" s="628" t="s">
        <v>7996</v>
      </c>
      <c r="AB1678" s="628" t="s">
        <v>12573</v>
      </c>
      <c r="AC1678" s="628" t="s">
        <v>8781</v>
      </c>
    </row>
    <row r="1679" spans="26:29" s="623" customFormat="1">
      <c r="Z1679" s="623">
        <v>1088</v>
      </c>
      <c r="AA1679" s="628" t="s">
        <v>7997</v>
      </c>
      <c r="AB1679" s="628" t="s">
        <v>12574</v>
      </c>
      <c r="AC1679" s="628" t="s">
        <v>8781</v>
      </c>
    </row>
    <row r="1680" spans="26:29" s="623" customFormat="1">
      <c r="Z1680" s="623">
        <v>1089</v>
      </c>
      <c r="AA1680" s="628" t="s">
        <v>7998</v>
      </c>
      <c r="AB1680" s="628" t="s">
        <v>12575</v>
      </c>
      <c r="AC1680" s="628" t="s">
        <v>8781</v>
      </c>
    </row>
    <row r="1681" spans="26:29" s="623" customFormat="1">
      <c r="Z1681" s="623">
        <v>1090</v>
      </c>
      <c r="AA1681" s="628" t="s">
        <v>7999</v>
      </c>
      <c r="AB1681" s="628" t="s">
        <v>12576</v>
      </c>
      <c r="AC1681" s="628" t="s">
        <v>8781</v>
      </c>
    </row>
    <row r="1682" spans="26:29" s="623" customFormat="1">
      <c r="Z1682" s="623">
        <v>1091</v>
      </c>
      <c r="AA1682" s="628" t="s">
        <v>8000</v>
      </c>
      <c r="AB1682" s="628" t="s">
        <v>12577</v>
      </c>
      <c r="AC1682" s="628" t="s">
        <v>8781</v>
      </c>
    </row>
    <row r="1683" spans="26:29" s="623" customFormat="1">
      <c r="Z1683" s="623">
        <v>1092</v>
      </c>
      <c r="AA1683" s="628" t="s">
        <v>8001</v>
      </c>
      <c r="AB1683" s="628" t="s">
        <v>12578</v>
      </c>
      <c r="AC1683" s="628" t="s">
        <v>8781</v>
      </c>
    </row>
    <row r="1684" spans="26:29" s="623" customFormat="1">
      <c r="Z1684" s="623">
        <v>1093</v>
      </c>
      <c r="AA1684" s="628" t="s">
        <v>8002</v>
      </c>
      <c r="AB1684" s="628" t="s">
        <v>12579</v>
      </c>
      <c r="AC1684" s="628" t="s">
        <v>8781</v>
      </c>
    </row>
    <row r="1685" spans="26:29" s="623" customFormat="1">
      <c r="Z1685" s="623">
        <v>1094</v>
      </c>
      <c r="AA1685" s="628" t="s">
        <v>8003</v>
      </c>
      <c r="AB1685" s="628" t="s">
        <v>12580</v>
      </c>
      <c r="AC1685" s="628" t="s">
        <v>8781</v>
      </c>
    </row>
    <row r="1686" spans="26:29" s="623" customFormat="1">
      <c r="Z1686" s="623">
        <v>1095</v>
      </c>
      <c r="AA1686" s="628" t="s">
        <v>8004</v>
      </c>
      <c r="AB1686" s="628" t="s">
        <v>12581</v>
      </c>
      <c r="AC1686" s="628" t="s">
        <v>8781</v>
      </c>
    </row>
    <row r="1687" spans="26:29" s="623" customFormat="1">
      <c r="Z1687" s="623">
        <v>1096</v>
      </c>
      <c r="AA1687" s="628" t="s">
        <v>8005</v>
      </c>
      <c r="AB1687" s="628" t="s">
        <v>12582</v>
      </c>
      <c r="AC1687" s="628" t="s">
        <v>8781</v>
      </c>
    </row>
    <row r="1688" spans="26:29" s="623" customFormat="1">
      <c r="Z1688" s="623">
        <v>1097</v>
      </c>
      <c r="AA1688" s="628" t="s">
        <v>8006</v>
      </c>
      <c r="AB1688" s="628" t="s">
        <v>12583</v>
      </c>
      <c r="AC1688" s="628" t="s">
        <v>8781</v>
      </c>
    </row>
    <row r="1689" spans="26:29" s="623" customFormat="1">
      <c r="Z1689" s="623">
        <v>1098</v>
      </c>
      <c r="AA1689" s="628" t="s">
        <v>8007</v>
      </c>
      <c r="AB1689" s="628" t="s">
        <v>12584</v>
      </c>
      <c r="AC1689" s="628" t="s">
        <v>8781</v>
      </c>
    </row>
    <row r="1690" spans="26:29" s="623" customFormat="1">
      <c r="Z1690" s="623">
        <v>1099</v>
      </c>
      <c r="AA1690" s="628" t="s">
        <v>8008</v>
      </c>
      <c r="AB1690" s="628" t="s">
        <v>12585</v>
      </c>
      <c r="AC1690" s="628" t="s">
        <v>8781</v>
      </c>
    </row>
    <row r="1691" spans="26:29" s="623" customFormat="1">
      <c r="Z1691" s="623">
        <v>1100</v>
      </c>
      <c r="AA1691" s="628" t="s">
        <v>8009</v>
      </c>
      <c r="AB1691" s="628" t="s">
        <v>12586</v>
      </c>
      <c r="AC1691" s="628" t="s">
        <v>8781</v>
      </c>
    </row>
    <row r="1692" spans="26:29" s="623" customFormat="1">
      <c r="Z1692" s="623">
        <v>1101</v>
      </c>
      <c r="AA1692" s="628" t="s">
        <v>8010</v>
      </c>
      <c r="AB1692" s="628" t="s">
        <v>12587</v>
      </c>
      <c r="AC1692" s="628" t="s">
        <v>8781</v>
      </c>
    </row>
    <row r="1693" spans="26:29" s="623" customFormat="1">
      <c r="Z1693" s="623">
        <v>1102</v>
      </c>
      <c r="AA1693" s="628" t="s">
        <v>8011</v>
      </c>
      <c r="AB1693" s="628" t="s">
        <v>12588</v>
      </c>
      <c r="AC1693" s="628" t="s">
        <v>8781</v>
      </c>
    </row>
    <row r="1694" spans="26:29" s="623" customFormat="1">
      <c r="Z1694" s="623">
        <v>1103</v>
      </c>
      <c r="AA1694" s="628" t="s">
        <v>8012</v>
      </c>
      <c r="AB1694" s="628" t="s">
        <v>12589</v>
      </c>
      <c r="AC1694" s="628" t="s">
        <v>8781</v>
      </c>
    </row>
    <row r="1695" spans="26:29" s="623" customFormat="1">
      <c r="Z1695" s="623">
        <v>1104</v>
      </c>
      <c r="AA1695" s="628" t="s">
        <v>8013</v>
      </c>
      <c r="AB1695" s="628" t="s">
        <v>12590</v>
      </c>
      <c r="AC1695" s="628" t="s">
        <v>8781</v>
      </c>
    </row>
    <row r="1696" spans="26:29" s="623" customFormat="1">
      <c r="Z1696" s="623">
        <v>1105</v>
      </c>
      <c r="AA1696" s="628" t="s">
        <v>8014</v>
      </c>
      <c r="AB1696" s="628" t="s">
        <v>12591</v>
      </c>
      <c r="AC1696" s="628" t="s">
        <v>8781</v>
      </c>
    </row>
    <row r="1697" spans="26:29" s="623" customFormat="1">
      <c r="Z1697" s="623">
        <v>1106</v>
      </c>
      <c r="AA1697" s="628" t="s">
        <v>8015</v>
      </c>
      <c r="AB1697" s="628" t="s">
        <v>12592</v>
      </c>
      <c r="AC1697" s="628" t="s">
        <v>8781</v>
      </c>
    </row>
    <row r="1698" spans="26:29" s="623" customFormat="1">
      <c r="Z1698" s="623">
        <v>1107</v>
      </c>
      <c r="AA1698" s="628" t="s">
        <v>8016</v>
      </c>
      <c r="AB1698" s="628" t="s">
        <v>12593</v>
      </c>
      <c r="AC1698" s="628" t="s">
        <v>8781</v>
      </c>
    </row>
    <row r="1699" spans="26:29" s="623" customFormat="1">
      <c r="Z1699" s="623">
        <v>1108</v>
      </c>
      <c r="AA1699" s="628" t="s">
        <v>8017</v>
      </c>
      <c r="AB1699" s="628" t="s">
        <v>12594</v>
      </c>
      <c r="AC1699" s="628" t="s">
        <v>8781</v>
      </c>
    </row>
    <row r="1700" spans="26:29" s="623" customFormat="1">
      <c r="Z1700" s="623">
        <v>1109</v>
      </c>
      <c r="AA1700" s="628" t="s">
        <v>8018</v>
      </c>
      <c r="AB1700" s="628" t="s">
        <v>12595</v>
      </c>
      <c r="AC1700" s="628" t="s">
        <v>8781</v>
      </c>
    </row>
    <row r="1701" spans="26:29" s="623" customFormat="1">
      <c r="Z1701" s="623">
        <v>1110</v>
      </c>
      <c r="AA1701" s="628" t="s">
        <v>8019</v>
      </c>
      <c r="AB1701" s="628" t="s">
        <v>12596</v>
      </c>
      <c r="AC1701" s="628" t="s">
        <v>8781</v>
      </c>
    </row>
    <row r="1702" spans="26:29" s="623" customFormat="1">
      <c r="Z1702" s="623">
        <v>1111</v>
      </c>
      <c r="AA1702" s="628" t="s">
        <v>8020</v>
      </c>
      <c r="AB1702" s="628" t="s">
        <v>12597</v>
      </c>
      <c r="AC1702" s="628" t="s">
        <v>8781</v>
      </c>
    </row>
    <row r="1703" spans="26:29" s="623" customFormat="1">
      <c r="Z1703" s="623">
        <v>1112</v>
      </c>
      <c r="AA1703" s="628" t="s">
        <v>8021</v>
      </c>
      <c r="AB1703" s="628" t="s">
        <v>12598</v>
      </c>
      <c r="AC1703" s="628" t="s">
        <v>8781</v>
      </c>
    </row>
    <row r="1704" spans="26:29" s="623" customFormat="1">
      <c r="Z1704" s="623">
        <v>1113</v>
      </c>
      <c r="AA1704" s="628" t="s">
        <v>8022</v>
      </c>
      <c r="AB1704" s="628" t="s">
        <v>12599</v>
      </c>
      <c r="AC1704" s="628" t="s">
        <v>8781</v>
      </c>
    </row>
    <row r="1705" spans="26:29" s="623" customFormat="1">
      <c r="Z1705" s="623">
        <v>1114</v>
      </c>
      <c r="AA1705" s="628" t="s">
        <v>8023</v>
      </c>
      <c r="AB1705" s="628" t="s">
        <v>12600</v>
      </c>
      <c r="AC1705" s="628" t="s">
        <v>8781</v>
      </c>
    </row>
    <row r="1706" spans="26:29" s="623" customFormat="1">
      <c r="Z1706" s="623">
        <v>1115</v>
      </c>
      <c r="AA1706" s="628" t="s">
        <v>8024</v>
      </c>
      <c r="AB1706" s="628" t="s">
        <v>12601</v>
      </c>
      <c r="AC1706" s="628" t="s">
        <v>8781</v>
      </c>
    </row>
    <row r="1707" spans="26:29" s="623" customFormat="1">
      <c r="Z1707" s="623">
        <v>1116</v>
      </c>
      <c r="AA1707" s="628" t="s">
        <v>8025</v>
      </c>
      <c r="AB1707" s="628" t="s">
        <v>12602</v>
      </c>
      <c r="AC1707" s="628" t="s">
        <v>8781</v>
      </c>
    </row>
    <row r="1708" spans="26:29" s="623" customFormat="1">
      <c r="Z1708" s="623">
        <v>1117</v>
      </c>
      <c r="AA1708" s="628" t="s">
        <v>8026</v>
      </c>
      <c r="AB1708" s="628" t="s">
        <v>12603</v>
      </c>
      <c r="AC1708" s="628" t="s">
        <v>8781</v>
      </c>
    </row>
    <row r="1709" spans="26:29" s="623" customFormat="1">
      <c r="Z1709" s="623">
        <v>1118</v>
      </c>
      <c r="AA1709" s="628" t="s">
        <v>8027</v>
      </c>
      <c r="AB1709" s="628" t="s">
        <v>12604</v>
      </c>
      <c r="AC1709" s="628" t="s">
        <v>8781</v>
      </c>
    </row>
    <row r="1710" spans="26:29" s="623" customFormat="1">
      <c r="Z1710" s="623">
        <v>1119</v>
      </c>
      <c r="AA1710" s="628" t="s">
        <v>8028</v>
      </c>
      <c r="AB1710" s="628" t="s">
        <v>12605</v>
      </c>
      <c r="AC1710" s="628" t="s">
        <v>8781</v>
      </c>
    </row>
    <row r="1711" spans="26:29" s="623" customFormat="1">
      <c r="Z1711" s="623">
        <v>1120</v>
      </c>
      <c r="AA1711" s="628" t="s">
        <v>8029</v>
      </c>
      <c r="AB1711" s="628" t="s">
        <v>12606</v>
      </c>
      <c r="AC1711" s="628" t="s">
        <v>8781</v>
      </c>
    </row>
    <row r="1712" spans="26:29" s="623" customFormat="1">
      <c r="Z1712" s="623">
        <v>1121</v>
      </c>
      <c r="AA1712" s="628" t="s">
        <v>8030</v>
      </c>
      <c r="AB1712" s="628" t="s">
        <v>12607</v>
      </c>
      <c r="AC1712" s="628" t="s">
        <v>8781</v>
      </c>
    </row>
    <row r="1713" spans="26:29" s="623" customFormat="1">
      <c r="Z1713" s="623">
        <v>1122</v>
      </c>
      <c r="AA1713" s="628" t="s">
        <v>8031</v>
      </c>
      <c r="AB1713" s="628" t="s">
        <v>12608</v>
      </c>
      <c r="AC1713" s="628" t="s">
        <v>8781</v>
      </c>
    </row>
    <row r="1714" spans="26:29" s="623" customFormat="1">
      <c r="Z1714" s="623">
        <v>1123</v>
      </c>
      <c r="AA1714" s="628" t="s">
        <v>8032</v>
      </c>
      <c r="AB1714" s="628" t="s">
        <v>12609</v>
      </c>
      <c r="AC1714" s="628" t="s">
        <v>8781</v>
      </c>
    </row>
    <row r="1715" spans="26:29" s="623" customFormat="1">
      <c r="Z1715" s="623">
        <v>1124</v>
      </c>
      <c r="AA1715" s="628" t="s">
        <v>8033</v>
      </c>
      <c r="AB1715" s="628" t="s">
        <v>12610</v>
      </c>
      <c r="AC1715" s="628" t="s">
        <v>8781</v>
      </c>
    </row>
    <row r="1716" spans="26:29" s="623" customFormat="1">
      <c r="Z1716" s="623">
        <v>1125</v>
      </c>
      <c r="AA1716" s="628" t="s">
        <v>8034</v>
      </c>
      <c r="AB1716" s="628" t="s">
        <v>12611</v>
      </c>
      <c r="AC1716" s="628" t="s">
        <v>8781</v>
      </c>
    </row>
    <row r="1717" spans="26:29" s="623" customFormat="1">
      <c r="Z1717" s="623">
        <v>1126</v>
      </c>
      <c r="AA1717" s="628" t="s">
        <v>8035</v>
      </c>
      <c r="AB1717" s="628" t="s">
        <v>12612</v>
      </c>
      <c r="AC1717" s="628" t="s">
        <v>8781</v>
      </c>
    </row>
    <row r="1718" spans="26:29" s="623" customFormat="1">
      <c r="Z1718" s="623">
        <v>1127</v>
      </c>
      <c r="AA1718" s="628" t="s">
        <v>8036</v>
      </c>
      <c r="AB1718" s="628" t="s">
        <v>12613</v>
      </c>
      <c r="AC1718" s="628" t="s">
        <v>8781</v>
      </c>
    </row>
    <row r="1719" spans="26:29" s="623" customFormat="1">
      <c r="Z1719" s="623">
        <v>1128</v>
      </c>
      <c r="AA1719" s="628" t="s">
        <v>8037</v>
      </c>
      <c r="AB1719" s="628" t="s">
        <v>12614</v>
      </c>
      <c r="AC1719" s="628" t="s">
        <v>8781</v>
      </c>
    </row>
    <row r="1720" spans="26:29" s="623" customFormat="1">
      <c r="Z1720" s="623">
        <v>1129</v>
      </c>
      <c r="AA1720" s="628" t="s">
        <v>8038</v>
      </c>
      <c r="AB1720" s="628" t="s">
        <v>12615</v>
      </c>
      <c r="AC1720" s="628" t="s">
        <v>8781</v>
      </c>
    </row>
    <row r="1721" spans="26:29" s="623" customFormat="1">
      <c r="Z1721" s="623">
        <v>1130</v>
      </c>
      <c r="AA1721" s="628" t="s">
        <v>8039</v>
      </c>
      <c r="AB1721" s="628" t="s">
        <v>12616</v>
      </c>
      <c r="AC1721" s="628" t="s">
        <v>8781</v>
      </c>
    </row>
    <row r="1722" spans="26:29" s="623" customFormat="1">
      <c r="Z1722" s="623">
        <v>1131</v>
      </c>
      <c r="AA1722" s="628" t="s">
        <v>8040</v>
      </c>
      <c r="AB1722" s="628" t="s">
        <v>12617</v>
      </c>
      <c r="AC1722" s="628" t="s">
        <v>8781</v>
      </c>
    </row>
    <row r="1723" spans="26:29" s="623" customFormat="1">
      <c r="Z1723" s="623">
        <v>1132</v>
      </c>
      <c r="AA1723" s="628" t="s">
        <v>8041</v>
      </c>
      <c r="AB1723" s="628" t="s">
        <v>12618</v>
      </c>
      <c r="AC1723" s="628" t="s">
        <v>8781</v>
      </c>
    </row>
    <row r="1724" spans="26:29" s="623" customFormat="1">
      <c r="Z1724" s="623">
        <v>1133</v>
      </c>
      <c r="AA1724" s="628" t="s">
        <v>8042</v>
      </c>
      <c r="AB1724" s="628" t="s">
        <v>12619</v>
      </c>
      <c r="AC1724" s="628" t="s">
        <v>8781</v>
      </c>
    </row>
    <row r="1725" spans="26:29" s="623" customFormat="1">
      <c r="Z1725" s="623">
        <v>1134</v>
      </c>
      <c r="AA1725" s="628" t="s">
        <v>8043</v>
      </c>
      <c r="AB1725" s="628" t="s">
        <v>12620</v>
      </c>
      <c r="AC1725" s="628" t="s">
        <v>8781</v>
      </c>
    </row>
    <row r="1726" spans="26:29" s="623" customFormat="1">
      <c r="Z1726" s="623">
        <v>1135</v>
      </c>
      <c r="AA1726" s="628" t="s">
        <v>8044</v>
      </c>
      <c r="AB1726" s="628" t="s">
        <v>12621</v>
      </c>
      <c r="AC1726" s="628" t="s">
        <v>8781</v>
      </c>
    </row>
    <row r="1727" spans="26:29" s="623" customFormat="1">
      <c r="Z1727" s="623">
        <v>1136</v>
      </c>
      <c r="AA1727" s="628" t="s">
        <v>8045</v>
      </c>
      <c r="AB1727" s="628" t="s">
        <v>12622</v>
      </c>
      <c r="AC1727" s="628" t="s">
        <v>8781</v>
      </c>
    </row>
    <row r="1728" spans="26:29" s="623" customFormat="1">
      <c r="Z1728" s="623">
        <v>1137</v>
      </c>
      <c r="AA1728" s="628" t="s">
        <v>8046</v>
      </c>
      <c r="AB1728" s="628" t="s">
        <v>12623</v>
      </c>
      <c r="AC1728" s="628" t="s">
        <v>8781</v>
      </c>
    </row>
    <row r="1729" spans="26:29" s="623" customFormat="1">
      <c r="Z1729" s="623">
        <v>1138</v>
      </c>
      <c r="AA1729" s="628" t="s">
        <v>8047</v>
      </c>
      <c r="AB1729" s="628" t="s">
        <v>12624</v>
      </c>
      <c r="AC1729" s="628" t="s">
        <v>8781</v>
      </c>
    </row>
    <row r="1730" spans="26:29" s="623" customFormat="1">
      <c r="Z1730" s="623">
        <v>1139</v>
      </c>
      <c r="AA1730" s="628" t="s">
        <v>8048</v>
      </c>
      <c r="AB1730" s="628" t="s">
        <v>12625</v>
      </c>
      <c r="AC1730" s="628" t="s">
        <v>8781</v>
      </c>
    </row>
    <row r="1731" spans="26:29" s="623" customFormat="1">
      <c r="Z1731" s="623">
        <v>1140</v>
      </c>
      <c r="AA1731" s="628" t="s">
        <v>8049</v>
      </c>
      <c r="AB1731" s="628" t="s">
        <v>12626</v>
      </c>
      <c r="AC1731" s="628" t="s">
        <v>8781</v>
      </c>
    </row>
    <row r="1732" spans="26:29" s="623" customFormat="1">
      <c r="Z1732" s="623">
        <v>1141</v>
      </c>
      <c r="AA1732" s="628" t="s">
        <v>8050</v>
      </c>
      <c r="AB1732" s="628" t="s">
        <v>12627</v>
      </c>
      <c r="AC1732" s="628" t="s">
        <v>8781</v>
      </c>
    </row>
    <row r="1733" spans="26:29" s="623" customFormat="1">
      <c r="Z1733" s="623">
        <v>1142</v>
      </c>
      <c r="AA1733" s="628" t="s">
        <v>8051</v>
      </c>
      <c r="AB1733" s="628" t="s">
        <v>12628</v>
      </c>
      <c r="AC1733" s="628" t="s">
        <v>8781</v>
      </c>
    </row>
    <row r="1734" spans="26:29" s="623" customFormat="1">
      <c r="Z1734" s="623">
        <v>1143</v>
      </c>
      <c r="AA1734" s="628" t="s">
        <v>8052</v>
      </c>
      <c r="AB1734" s="628" t="s">
        <v>12629</v>
      </c>
      <c r="AC1734" s="628" t="s">
        <v>8781</v>
      </c>
    </row>
    <row r="1735" spans="26:29" s="623" customFormat="1">
      <c r="Z1735" s="623">
        <v>1144</v>
      </c>
      <c r="AA1735" s="628" t="s">
        <v>8053</v>
      </c>
      <c r="AB1735" s="628" t="s">
        <v>12630</v>
      </c>
      <c r="AC1735" s="628" t="s">
        <v>8781</v>
      </c>
    </row>
    <row r="1736" spans="26:29" s="623" customFormat="1">
      <c r="Z1736" s="623">
        <v>1145</v>
      </c>
      <c r="AA1736" s="628" t="s">
        <v>8054</v>
      </c>
      <c r="AB1736" s="628" t="s">
        <v>12631</v>
      </c>
      <c r="AC1736" s="628" t="s">
        <v>8781</v>
      </c>
    </row>
    <row r="1737" spans="26:29" s="623" customFormat="1">
      <c r="Z1737" s="623">
        <v>1146</v>
      </c>
      <c r="AA1737" s="628" t="s">
        <v>8055</v>
      </c>
      <c r="AB1737" s="628" t="s">
        <v>12632</v>
      </c>
      <c r="AC1737" s="628" t="s">
        <v>8781</v>
      </c>
    </row>
    <row r="1738" spans="26:29" s="623" customFormat="1">
      <c r="Z1738" s="623">
        <v>1147</v>
      </c>
      <c r="AA1738" s="628" t="s">
        <v>8056</v>
      </c>
      <c r="AB1738" s="628" t="s">
        <v>12633</v>
      </c>
      <c r="AC1738" s="628" t="s">
        <v>8781</v>
      </c>
    </row>
    <row r="1739" spans="26:29" s="623" customFormat="1">
      <c r="Z1739" s="623">
        <v>1148</v>
      </c>
      <c r="AA1739" s="628" t="s">
        <v>8057</v>
      </c>
      <c r="AB1739" s="628" t="s">
        <v>12634</v>
      </c>
      <c r="AC1739" s="628" t="s">
        <v>8781</v>
      </c>
    </row>
    <row r="1740" spans="26:29" s="623" customFormat="1">
      <c r="Z1740" s="623">
        <v>1149</v>
      </c>
      <c r="AA1740" s="628" t="s">
        <v>8058</v>
      </c>
      <c r="AB1740" s="628" t="s">
        <v>12635</v>
      </c>
      <c r="AC1740" s="628" t="s">
        <v>8781</v>
      </c>
    </row>
    <row r="1741" spans="26:29" s="623" customFormat="1">
      <c r="Z1741" s="623">
        <v>1150</v>
      </c>
      <c r="AA1741" s="628" t="s">
        <v>8059</v>
      </c>
      <c r="AB1741" s="628" t="s">
        <v>12636</v>
      </c>
      <c r="AC1741" s="628" t="s">
        <v>8781</v>
      </c>
    </row>
    <row r="1742" spans="26:29" s="623" customFormat="1">
      <c r="Z1742" s="623">
        <v>1151</v>
      </c>
      <c r="AA1742" s="628" t="s">
        <v>8060</v>
      </c>
      <c r="AB1742" s="628" t="s">
        <v>12637</v>
      </c>
      <c r="AC1742" s="628" t="s">
        <v>8781</v>
      </c>
    </row>
    <row r="1743" spans="26:29" s="623" customFormat="1">
      <c r="Z1743" s="623">
        <v>1152</v>
      </c>
      <c r="AA1743" s="628" t="s">
        <v>8061</v>
      </c>
      <c r="AB1743" s="628" t="s">
        <v>12638</v>
      </c>
      <c r="AC1743" s="628" t="s">
        <v>8781</v>
      </c>
    </row>
    <row r="1744" spans="26:29" s="623" customFormat="1">
      <c r="Z1744" s="623">
        <v>1153</v>
      </c>
      <c r="AA1744" s="628" t="s">
        <v>8062</v>
      </c>
      <c r="AB1744" s="628" t="s">
        <v>12639</v>
      </c>
      <c r="AC1744" s="628" t="s">
        <v>8781</v>
      </c>
    </row>
    <row r="1745" spans="26:29" s="623" customFormat="1">
      <c r="Z1745" s="623">
        <v>1154</v>
      </c>
      <c r="AA1745" s="628" t="s">
        <v>8063</v>
      </c>
      <c r="AB1745" s="628" t="s">
        <v>12640</v>
      </c>
      <c r="AC1745" s="628" t="s">
        <v>8781</v>
      </c>
    </row>
    <row r="1746" spans="26:29" s="623" customFormat="1">
      <c r="Z1746" s="623">
        <v>1155</v>
      </c>
      <c r="AA1746" s="628" t="s">
        <v>8064</v>
      </c>
      <c r="AB1746" s="628" t="s">
        <v>12641</v>
      </c>
      <c r="AC1746" s="628" t="s">
        <v>8781</v>
      </c>
    </row>
    <row r="1747" spans="26:29" s="623" customFormat="1">
      <c r="Z1747" s="623">
        <v>1156</v>
      </c>
      <c r="AA1747" s="628" t="s">
        <v>8065</v>
      </c>
      <c r="AB1747" s="628" t="s">
        <v>12642</v>
      </c>
      <c r="AC1747" s="628" t="s">
        <v>8781</v>
      </c>
    </row>
    <row r="1748" spans="26:29" s="623" customFormat="1">
      <c r="Z1748" s="623">
        <v>1157</v>
      </c>
      <c r="AA1748" s="628" t="s">
        <v>8066</v>
      </c>
      <c r="AB1748" s="628" t="s">
        <v>12643</v>
      </c>
      <c r="AC1748" s="628" t="s">
        <v>8781</v>
      </c>
    </row>
    <row r="1749" spans="26:29" s="623" customFormat="1">
      <c r="Z1749" s="623">
        <v>1158</v>
      </c>
      <c r="AA1749" s="628" t="s">
        <v>8067</v>
      </c>
      <c r="AB1749" s="628" t="s">
        <v>12644</v>
      </c>
      <c r="AC1749" s="628" t="s">
        <v>8781</v>
      </c>
    </row>
    <row r="1750" spans="26:29" s="623" customFormat="1">
      <c r="Z1750" s="623">
        <v>1159</v>
      </c>
      <c r="AA1750" s="628" t="s">
        <v>8068</v>
      </c>
      <c r="AB1750" s="628" t="s">
        <v>12645</v>
      </c>
      <c r="AC1750" s="628" t="s">
        <v>8781</v>
      </c>
    </row>
    <row r="1751" spans="26:29" s="623" customFormat="1">
      <c r="Z1751" s="623">
        <v>1160</v>
      </c>
      <c r="AA1751" s="628" t="s">
        <v>8069</v>
      </c>
      <c r="AB1751" s="628" t="s">
        <v>12646</v>
      </c>
      <c r="AC1751" s="628" t="s">
        <v>8781</v>
      </c>
    </row>
    <row r="1752" spans="26:29" s="623" customFormat="1">
      <c r="Z1752" s="623">
        <v>1161</v>
      </c>
      <c r="AA1752" s="628" t="s">
        <v>8070</v>
      </c>
      <c r="AB1752" s="628" t="s">
        <v>12647</v>
      </c>
      <c r="AC1752" s="628" t="s">
        <v>8781</v>
      </c>
    </row>
    <row r="1753" spans="26:29" s="623" customFormat="1">
      <c r="Z1753" s="623">
        <v>1162</v>
      </c>
      <c r="AA1753" s="628" t="s">
        <v>8071</v>
      </c>
      <c r="AB1753" s="628" t="s">
        <v>12648</v>
      </c>
      <c r="AC1753" s="628" t="s">
        <v>8781</v>
      </c>
    </row>
    <row r="1754" spans="26:29" s="623" customFormat="1">
      <c r="Z1754" s="623">
        <v>1163</v>
      </c>
      <c r="AA1754" s="628" t="s">
        <v>8072</v>
      </c>
      <c r="AB1754" s="628" t="s">
        <v>12649</v>
      </c>
      <c r="AC1754" s="628" t="s">
        <v>8781</v>
      </c>
    </row>
    <row r="1755" spans="26:29" s="623" customFormat="1">
      <c r="Z1755" s="623">
        <v>1164</v>
      </c>
      <c r="AA1755" s="628" t="s">
        <v>8073</v>
      </c>
      <c r="AB1755" s="628" t="s">
        <v>12650</v>
      </c>
      <c r="AC1755" s="628" t="s">
        <v>8781</v>
      </c>
    </row>
    <row r="1756" spans="26:29" s="623" customFormat="1">
      <c r="Z1756" s="623">
        <v>1165</v>
      </c>
      <c r="AA1756" s="628" t="s">
        <v>8074</v>
      </c>
      <c r="AB1756" s="628" t="s">
        <v>12651</v>
      </c>
      <c r="AC1756" s="628" t="s">
        <v>8781</v>
      </c>
    </row>
    <row r="1757" spans="26:29" s="623" customFormat="1">
      <c r="Z1757" s="623">
        <v>1166</v>
      </c>
      <c r="AA1757" s="628" t="s">
        <v>8075</v>
      </c>
      <c r="AB1757" s="628" t="s">
        <v>12652</v>
      </c>
      <c r="AC1757" s="628" t="s">
        <v>8781</v>
      </c>
    </row>
    <row r="1758" spans="26:29" s="623" customFormat="1">
      <c r="Z1758" s="623">
        <v>1167</v>
      </c>
      <c r="AA1758" s="628" t="s">
        <v>8076</v>
      </c>
      <c r="AB1758" s="628" t="s">
        <v>12653</v>
      </c>
      <c r="AC1758" s="628" t="s">
        <v>8781</v>
      </c>
    </row>
    <row r="1759" spans="26:29" s="623" customFormat="1">
      <c r="Z1759" s="623">
        <v>1168</v>
      </c>
      <c r="AA1759" s="628" t="s">
        <v>8077</v>
      </c>
      <c r="AB1759" s="628" t="s">
        <v>12654</v>
      </c>
      <c r="AC1759" s="628" t="s">
        <v>8781</v>
      </c>
    </row>
    <row r="1760" spans="26:29" s="623" customFormat="1">
      <c r="Z1760" s="623">
        <v>1169</v>
      </c>
      <c r="AA1760" s="628" t="s">
        <v>8078</v>
      </c>
      <c r="AB1760" s="628" t="s">
        <v>12655</v>
      </c>
      <c r="AC1760" s="628" t="s">
        <v>8781</v>
      </c>
    </row>
    <row r="1761" spans="26:29" s="623" customFormat="1">
      <c r="Z1761" s="623">
        <v>1170</v>
      </c>
      <c r="AA1761" s="628" t="s">
        <v>8079</v>
      </c>
      <c r="AB1761" s="628" t="s">
        <v>12656</v>
      </c>
      <c r="AC1761" s="628" t="s">
        <v>8781</v>
      </c>
    </row>
    <row r="1762" spans="26:29" s="623" customFormat="1">
      <c r="Z1762" s="623">
        <v>1171</v>
      </c>
      <c r="AA1762" s="628" t="s">
        <v>8080</v>
      </c>
      <c r="AB1762" s="628" t="s">
        <v>12657</v>
      </c>
      <c r="AC1762" s="628" t="s">
        <v>8781</v>
      </c>
    </row>
    <row r="1763" spans="26:29" s="623" customFormat="1">
      <c r="Z1763" s="623">
        <v>1172</v>
      </c>
      <c r="AA1763" s="628" t="s">
        <v>8081</v>
      </c>
      <c r="AB1763" s="628" t="s">
        <v>12658</v>
      </c>
      <c r="AC1763" s="628" t="s">
        <v>8781</v>
      </c>
    </row>
    <row r="1764" spans="26:29" s="623" customFormat="1">
      <c r="Z1764" s="623">
        <v>1173</v>
      </c>
      <c r="AA1764" s="628" t="s">
        <v>8082</v>
      </c>
      <c r="AB1764" s="628" t="s">
        <v>12659</v>
      </c>
      <c r="AC1764" s="628" t="s">
        <v>8781</v>
      </c>
    </row>
    <row r="1765" spans="26:29" s="623" customFormat="1">
      <c r="Z1765" s="623">
        <v>1174</v>
      </c>
      <c r="AA1765" s="628" t="s">
        <v>8083</v>
      </c>
      <c r="AB1765" s="628" t="s">
        <v>12660</v>
      </c>
      <c r="AC1765" s="628" t="s">
        <v>8781</v>
      </c>
    </row>
    <row r="1766" spans="26:29" s="623" customFormat="1">
      <c r="Z1766" s="623">
        <v>1175</v>
      </c>
      <c r="AA1766" s="628" t="s">
        <v>8084</v>
      </c>
      <c r="AB1766" s="628" t="s">
        <v>12661</v>
      </c>
      <c r="AC1766" s="628" t="s">
        <v>8781</v>
      </c>
    </row>
    <row r="1767" spans="26:29" s="623" customFormat="1">
      <c r="Z1767" s="623">
        <v>1176</v>
      </c>
      <c r="AA1767" s="628" t="s">
        <v>8085</v>
      </c>
      <c r="AB1767" s="628" t="s">
        <v>12662</v>
      </c>
      <c r="AC1767" s="628" t="s">
        <v>8781</v>
      </c>
    </row>
    <row r="1768" spans="26:29" s="623" customFormat="1">
      <c r="Z1768" s="623">
        <v>1177</v>
      </c>
      <c r="AA1768" s="628" t="s">
        <v>8086</v>
      </c>
      <c r="AB1768" s="628" t="s">
        <v>12663</v>
      </c>
      <c r="AC1768" s="628" t="s">
        <v>8781</v>
      </c>
    </row>
    <row r="1769" spans="26:29" s="623" customFormat="1">
      <c r="Z1769" s="623">
        <v>1178</v>
      </c>
      <c r="AA1769" s="628" t="s">
        <v>8087</v>
      </c>
      <c r="AB1769" s="628" t="s">
        <v>12664</v>
      </c>
      <c r="AC1769" s="628" t="s">
        <v>8781</v>
      </c>
    </row>
    <row r="1770" spans="26:29" s="623" customFormat="1">
      <c r="Z1770" s="623">
        <v>1179</v>
      </c>
      <c r="AA1770" s="628" t="s">
        <v>8088</v>
      </c>
      <c r="AB1770" s="628" t="s">
        <v>12665</v>
      </c>
      <c r="AC1770" s="628" t="s">
        <v>8781</v>
      </c>
    </row>
    <row r="1771" spans="26:29" s="623" customFormat="1">
      <c r="Z1771" s="623">
        <v>1180</v>
      </c>
      <c r="AA1771" s="628" t="s">
        <v>8089</v>
      </c>
      <c r="AB1771" s="628" t="s">
        <v>12666</v>
      </c>
      <c r="AC1771" s="628" t="s">
        <v>8781</v>
      </c>
    </row>
    <row r="1772" spans="26:29" s="623" customFormat="1">
      <c r="Z1772" s="623">
        <v>1181</v>
      </c>
      <c r="AA1772" s="628" t="s">
        <v>8090</v>
      </c>
      <c r="AB1772" s="628" t="s">
        <v>12667</v>
      </c>
      <c r="AC1772" s="628" t="s">
        <v>8781</v>
      </c>
    </row>
    <row r="1773" spans="26:29" s="623" customFormat="1">
      <c r="Z1773" s="623">
        <v>1182</v>
      </c>
      <c r="AA1773" s="628" t="s">
        <v>8091</v>
      </c>
      <c r="AB1773" s="628" t="s">
        <v>12668</v>
      </c>
      <c r="AC1773" s="628" t="s">
        <v>8781</v>
      </c>
    </row>
    <row r="1774" spans="26:29" s="623" customFormat="1">
      <c r="Z1774" s="623">
        <v>1183</v>
      </c>
      <c r="AA1774" s="628" t="s">
        <v>8092</v>
      </c>
      <c r="AB1774" s="628" t="s">
        <v>12669</v>
      </c>
      <c r="AC1774" s="628" t="s">
        <v>8781</v>
      </c>
    </row>
    <row r="1775" spans="26:29" s="623" customFormat="1">
      <c r="Z1775" s="623">
        <v>1184</v>
      </c>
      <c r="AA1775" s="628" t="s">
        <v>8093</v>
      </c>
      <c r="AB1775" s="628" t="s">
        <v>12670</v>
      </c>
      <c r="AC1775" s="628" t="s">
        <v>8781</v>
      </c>
    </row>
    <row r="1776" spans="26:29" s="623" customFormat="1">
      <c r="Z1776" s="623">
        <v>1185</v>
      </c>
      <c r="AA1776" s="628" t="s">
        <v>8094</v>
      </c>
      <c r="AB1776" s="628" t="s">
        <v>12671</v>
      </c>
      <c r="AC1776" s="628" t="s">
        <v>8781</v>
      </c>
    </row>
    <row r="1777" spans="26:29" s="623" customFormat="1">
      <c r="Z1777" s="623">
        <v>1186</v>
      </c>
      <c r="AA1777" s="628" t="s">
        <v>8095</v>
      </c>
      <c r="AB1777" s="628" t="s">
        <v>12672</v>
      </c>
      <c r="AC1777" s="628" t="s">
        <v>8781</v>
      </c>
    </row>
    <row r="1778" spans="26:29" s="623" customFormat="1">
      <c r="Z1778" s="623">
        <v>1187</v>
      </c>
      <c r="AA1778" s="628" t="s">
        <v>8096</v>
      </c>
      <c r="AB1778" s="628" t="s">
        <v>12673</v>
      </c>
      <c r="AC1778" s="628" t="s">
        <v>8781</v>
      </c>
    </row>
    <row r="1779" spans="26:29" s="623" customFormat="1">
      <c r="Z1779" s="623">
        <v>1188</v>
      </c>
      <c r="AA1779" s="628" t="s">
        <v>8097</v>
      </c>
      <c r="AB1779" s="628" t="s">
        <v>12674</v>
      </c>
      <c r="AC1779" s="628" t="s">
        <v>8781</v>
      </c>
    </row>
    <row r="1780" spans="26:29" s="623" customFormat="1">
      <c r="Z1780" s="623">
        <v>1189</v>
      </c>
      <c r="AA1780" s="628" t="s">
        <v>8098</v>
      </c>
      <c r="AB1780" s="628" t="s">
        <v>12675</v>
      </c>
      <c r="AC1780" s="628" t="s">
        <v>8781</v>
      </c>
    </row>
    <row r="1781" spans="26:29" s="623" customFormat="1">
      <c r="Z1781" s="623">
        <v>1190</v>
      </c>
      <c r="AA1781" s="628" t="s">
        <v>8099</v>
      </c>
      <c r="AB1781" s="628" t="s">
        <v>12676</v>
      </c>
      <c r="AC1781" s="628" t="s">
        <v>8781</v>
      </c>
    </row>
    <row r="1782" spans="26:29" s="623" customFormat="1">
      <c r="Z1782" s="623">
        <v>1191</v>
      </c>
      <c r="AA1782" s="628" t="s">
        <v>8100</v>
      </c>
      <c r="AB1782" s="628" t="s">
        <v>12677</v>
      </c>
      <c r="AC1782" s="628" t="s">
        <v>8781</v>
      </c>
    </row>
    <row r="1783" spans="26:29" s="623" customFormat="1">
      <c r="Z1783" s="623">
        <v>1192</v>
      </c>
      <c r="AA1783" s="628" t="s">
        <v>8101</v>
      </c>
      <c r="AB1783" s="628" t="s">
        <v>12678</v>
      </c>
      <c r="AC1783" s="628" t="s">
        <v>8781</v>
      </c>
    </row>
    <row r="1784" spans="26:29" s="623" customFormat="1">
      <c r="Z1784" s="623">
        <v>1193</v>
      </c>
      <c r="AA1784" s="628" t="s">
        <v>8102</v>
      </c>
      <c r="AB1784" s="628" t="s">
        <v>12679</v>
      </c>
      <c r="AC1784" s="628" t="s">
        <v>8781</v>
      </c>
    </row>
    <row r="1785" spans="26:29" s="623" customFormat="1">
      <c r="Z1785" s="623">
        <v>1194</v>
      </c>
      <c r="AA1785" s="628" t="s">
        <v>8103</v>
      </c>
      <c r="AB1785" s="628" t="s">
        <v>12680</v>
      </c>
      <c r="AC1785" s="628" t="s">
        <v>8781</v>
      </c>
    </row>
    <row r="1786" spans="26:29" s="623" customFormat="1">
      <c r="Z1786" s="623">
        <v>1195</v>
      </c>
      <c r="AA1786" s="628" t="s">
        <v>8104</v>
      </c>
      <c r="AB1786" s="628" t="s">
        <v>12681</v>
      </c>
      <c r="AC1786" s="628" t="s">
        <v>8781</v>
      </c>
    </row>
    <row r="1787" spans="26:29" s="623" customFormat="1">
      <c r="Z1787" s="623">
        <v>1196</v>
      </c>
      <c r="AA1787" s="628" t="s">
        <v>8105</v>
      </c>
      <c r="AB1787" s="628" t="s">
        <v>12682</v>
      </c>
      <c r="AC1787" s="628" t="s">
        <v>8781</v>
      </c>
    </row>
    <row r="1788" spans="26:29" s="623" customFormat="1">
      <c r="Z1788" s="623">
        <v>1197</v>
      </c>
      <c r="AA1788" s="628" t="s">
        <v>8106</v>
      </c>
      <c r="AB1788" s="628" t="s">
        <v>12683</v>
      </c>
      <c r="AC1788" s="628" t="s">
        <v>8781</v>
      </c>
    </row>
    <row r="1789" spans="26:29" s="623" customFormat="1">
      <c r="Z1789" s="623">
        <v>1198</v>
      </c>
      <c r="AA1789" s="628" t="s">
        <v>8107</v>
      </c>
      <c r="AB1789" s="628" t="s">
        <v>12684</v>
      </c>
      <c r="AC1789" s="628" t="s">
        <v>8781</v>
      </c>
    </row>
    <row r="1790" spans="26:29" s="623" customFormat="1">
      <c r="Z1790" s="623">
        <v>1199</v>
      </c>
      <c r="AA1790" s="628" t="s">
        <v>8108</v>
      </c>
      <c r="AB1790" s="628" t="s">
        <v>12685</v>
      </c>
      <c r="AC1790" s="628" t="s">
        <v>8781</v>
      </c>
    </row>
    <row r="1791" spans="26:29" s="623" customFormat="1">
      <c r="Z1791" s="623">
        <v>1200</v>
      </c>
      <c r="AA1791" s="628" t="s">
        <v>8109</v>
      </c>
      <c r="AB1791" s="628" t="s">
        <v>12686</v>
      </c>
      <c r="AC1791" s="628" t="s">
        <v>8781</v>
      </c>
    </row>
    <row r="1792" spans="26:29" s="623" customFormat="1">
      <c r="Z1792" s="623">
        <v>1201</v>
      </c>
      <c r="AA1792" s="628" t="s">
        <v>8110</v>
      </c>
      <c r="AB1792" s="628" t="s">
        <v>12687</v>
      </c>
      <c r="AC1792" s="628" t="s">
        <v>8781</v>
      </c>
    </row>
    <row r="1793" spans="26:29" s="623" customFormat="1">
      <c r="Z1793" s="623">
        <v>1202</v>
      </c>
      <c r="AA1793" s="628" t="s">
        <v>8111</v>
      </c>
      <c r="AB1793" s="628" t="s">
        <v>12688</v>
      </c>
      <c r="AC1793" s="628" t="s">
        <v>8781</v>
      </c>
    </row>
    <row r="1794" spans="26:29" s="623" customFormat="1">
      <c r="Z1794" s="623">
        <v>1203</v>
      </c>
      <c r="AA1794" s="628" t="s">
        <v>8112</v>
      </c>
      <c r="AB1794" s="628" t="s">
        <v>12689</v>
      </c>
      <c r="AC1794" s="628" t="s">
        <v>8781</v>
      </c>
    </row>
    <row r="1795" spans="26:29" s="623" customFormat="1">
      <c r="Z1795" s="623">
        <v>1204</v>
      </c>
      <c r="AA1795" s="628" t="s">
        <v>8113</v>
      </c>
      <c r="AB1795" s="628" t="s">
        <v>12690</v>
      </c>
      <c r="AC1795" s="628" t="s">
        <v>8781</v>
      </c>
    </row>
    <row r="1796" spans="26:29" s="623" customFormat="1">
      <c r="Z1796" s="623">
        <v>1205</v>
      </c>
      <c r="AA1796" s="628" t="s">
        <v>8114</v>
      </c>
      <c r="AB1796" s="628" t="s">
        <v>12691</v>
      </c>
      <c r="AC1796" s="628" t="s">
        <v>8781</v>
      </c>
    </row>
    <row r="1797" spans="26:29" s="623" customFormat="1">
      <c r="Z1797" s="623">
        <v>1206</v>
      </c>
      <c r="AA1797" s="628" t="s">
        <v>8115</v>
      </c>
      <c r="AB1797" s="628" t="s">
        <v>12692</v>
      </c>
      <c r="AC1797" s="628" t="s">
        <v>8781</v>
      </c>
    </row>
    <row r="1798" spans="26:29" s="623" customFormat="1">
      <c r="Z1798" s="623">
        <v>1207</v>
      </c>
      <c r="AA1798" s="628" t="s">
        <v>8116</v>
      </c>
      <c r="AB1798" s="628" t="s">
        <v>12693</v>
      </c>
      <c r="AC1798" s="628" t="s">
        <v>8781</v>
      </c>
    </row>
    <row r="1799" spans="26:29" s="623" customFormat="1">
      <c r="Z1799" s="623">
        <v>1208</v>
      </c>
      <c r="AA1799" s="628" t="s">
        <v>8117</v>
      </c>
      <c r="AB1799" s="628" t="s">
        <v>12694</v>
      </c>
      <c r="AC1799" s="628" t="s">
        <v>8781</v>
      </c>
    </row>
    <row r="1800" spans="26:29" s="623" customFormat="1">
      <c r="Z1800" s="623">
        <v>1209</v>
      </c>
      <c r="AA1800" s="628" t="s">
        <v>8118</v>
      </c>
      <c r="AB1800" s="628" t="s">
        <v>12695</v>
      </c>
      <c r="AC1800" s="628" t="s">
        <v>8781</v>
      </c>
    </row>
    <row r="1801" spans="26:29" s="623" customFormat="1">
      <c r="Z1801" s="623">
        <v>1210</v>
      </c>
      <c r="AA1801" s="628" t="s">
        <v>8119</v>
      </c>
      <c r="AB1801" s="628" t="s">
        <v>12696</v>
      </c>
      <c r="AC1801" s="628" t="s">
        <v>8781</v>
      </c>
    </row>
    <row r="1802" spans="26:29" s="623" customFormat="1">
      <c r="Z1802" s="623">
        <v>1211</v>
      </c>
      <c r="AA1802" s="628" t="s">
        <v>8120</v>
      </c>
      <c r="AB1802" s="628" t="s">
        <v>12697</v>
      </c>
      <c r="AC1802" s="628" t="s">
        <v>8781</v>
      </c>
    </row>
    <row r="1803" spans="26:29" s="623" customFormat="1">
      <c r="Z1803" s="623">
        <v>1212</v>
      </c>
      <c r="AA1803" s="628" t="s">
        <v>8121</v>
      </c>
      <c r="AB1803" s="628" t="s">
        <v>12698</v>
      </c>
      <c r="AC1803" s="628" t="s">
        <v>8781</v>
      </c>
    </row>
    <row r="1804" spans="26:29" s="623" customFormat="1">
      <c r="Z1804" s="623">
        <v>1213</v>
      </c>
      <c r="AA1804" s="628" t="s">
        <v>8122</v>
      </c>
      <c r="AB1804" s="628" t="s">
        <v>12699</v>
      </c>
      <c r="AC1804" s="628" t="s">
        <v>8781</v>
      </c>
    </row>
    <row r="1805" spans="26:29" s="623" customFormat="1">
      <c r="Z1805" s="623">
        <v>1214</v>
      </c>
      <c r="AA1805" s="628" t="s">
        <v>8123</v>
      </c>
      <c r="AB1805" s="628" t="s">
        <v>12700</v>
      </c>
      <c r="AC1805" s="628" t="s">
        <v>8781</v>
      </c>
    </row>
    <row r="1806" spans="26:29" s="623" customFormat="1">
      <c r="Z1806" s="623">
        <v>1215</v>
      </c>
      <c r="AA1806" s="628" t="s">
        <v>8124</v>
      </c>
      <c r="AB1806" s="628" t="s">
        <v>12701</v>
      </c>
      <c r="AC1806" s="628" t="s">
        <v>8781</v>
      </c>
    </row>
    <row r="1807" spans="26:29" s="623" customFormat="1">
      <c r="Z1807" s="623">
        <v>1216</v>
      </c>
      <c r="AA1807" s="628" t="s">
        <v>8125</v>
      </c>
      <c r="AB1807" s="628" t="s">
        <v>12702</v>
      </c>
      <c r="AC1807" s="628" t="s">
        <v>8781</v>
      </c>
    </row>
    <row r="1808" spans="26:29" s="623" customFormat="1">
      <c r="Z1808" s="623">
        <v>1217</v>
      </c>
      <c r="AA1808" s="628" t="s">
        <v>8126</v>
      </c>
      <c r="AB1808" s="628" t="s">
        <v>12703</v>
      </c>
      <c r="AC1808" s="628" t="s">
        <v>8781</v>
      </c>
    </row>
    <row r="1809" spans="26:29" s="623" customFormat="1">
      <c r="Z1809" s="623">
        <v>1218</v>
      </c>
      <c r="AA1809" s="628" t="s">
        <v>8127</v>
      </c>
      <c r="AB1809" s="628" t="s">
        <v>12704</v>
      </c>
      <c r="AC1809" s="628" t="s">
        <v>8781</v>
      </c>
    </row>
    <row r="1810" spans="26:29" s="623" customFormat="1">
      <c r="Z1810" s="623">
        <v>1219</v>
      </c>
      <c r="AA1810" s="628" t="s">
        <v>8128</v>
      </c>
      <c r="AB1810" s="628" t="s">
        <v>12705</v>
      </c>
      <c r="AC1810" s="628" t="s">
        <v>8781</v>
      </c>
    </row>
    <row r="1811" spans="26:29" s="623" customFormat="1">
      <c r="Z1811" s="623">
        <v>1220</v>
      </c>
      <c r="AA1811" s="628" t="s">
        <v>8129</v>
      </c>
      <c r="AB1811" s="628" t="s">
        <v>12706</v>
      </c>
      <c r="AC1811" s="628" t="s">
        <v>8781</v>
      </c>
    </row>
    <row r="1812" spans="26:29" s="623" customFormat="1">
      <c r="Z1812" s="623">
        <v>1221</v>
      </c>
      <c r="AA1812" s="628" t="s">
        <v>8130</v>
      </c>
      <c r="AB1812" s="628" t="s">
        <v>12707</v>
      </c>
      <c r="AC1812" s="628" t="s">
        <v>8781</v>
      </c>
    </row>
    <row r="1813" spans="26:29" s="623" customFormat="1">
      <c r="Z1813" s="623">
        <v>1222</v>
      </c>
      <c r="AA1813" s="628" t="s">
        <v>8131</v>
      </c>
      <c r="AB1813" s="628" t="s">
        <v>12708</v>
      </c>
      <c r="AC1813" s="628" t="s">
        <v>8781</v>
      </c>
    </row>
    <row r="1814" spans="26:29" s="623" customFormat="1">
      <c r="Z1814" s="623">
        <v>1223</v>
      </c>
      <c r="AA1814" s="628" t="s">
        <v>8132</v>
      </c>
      <c r="AB1814" s="628" t="s">
        <v>12709</v>
      </c>
      <c r="AC1814" s="628" t="s">
        <v>8781</v>
      </c>
    </row>
    <row r="1815" spans="26:29" s="623" customFormat="1">
      <c r="Z1815" s="623">
        <v>1224</v>
      </c>
      <c r="AA1815" s="628" t="s">
        <v>8133</v>
      </c>
      <c r="AB1815" s="628" t="s">
        <v>12710</v>
      </c>
      <c r="AC1815" s="628" t="s">
        <v>8781</v>
      </c>
    </row>
    <row r="1816" spans="26:29" s="623" customFormat="1">
      <c r="Z1816" s="623">
        <v>1225</v>
      </c>
      <c r="AA1816" s="628" t="s">
        <v>8134</v>
      </c>
      <c r="AB1816" s="628" t="s">
        <v>12711</v>
      </c>
      <c r="AC1816" s="628" t="s">
        <v>8781</v>
      </c>
    </row>
    <row r="1817" spans="26:29" s="623" customFormat="1">
      <c r="Z1817" s="623">
        <v>1226</v>
      </c>
      <c r="AA1817" s="628" t="s">
        <v>8135</v>
      </c>
      <c r="AB1817" s="628" t="s">
        <v>12712</v>
      </c>
      <c r="AC1817" s="628" t="s">
        <v>8781</v>
      </c>
    </row>
    <row r="1818" spans="26:29" s="623" customFormat="1">
      <c r="Z1818" s="623">
        <v>1227</v>
      </c>
      <c r="AA1818" s="628" t="s">
        <v>8136</v>
      </c>
      <c r="AB1818" s="628" t="s">
        <v>12713</v>
      </c>
      <c r="AC1818" s="628" t="s">
        <v>8781</v>
      </c>
    </row>
    <row r="1819" spans="26:29" s="623" customFormat="1">
      <c r="Z1819" s="623">
        <v>1228</v>
      </c>
      <c r="AA1819" s="628" t="s">
        <v>8137</v>
      </c>
      <c r="AB1819" s="628" t="s">
        <v>12714</v>
      </c>
      <c r="AC1819" s="628" t="s">
        <v>8781</v>
      </c>
    </row>
    <row r="1820" spans="26:29" s="623" customFormat="1">
      <c r="Z1820" s="623">
        <v>1229</v>
      </c>
      <c r="AA1820" s="628" t="s">
        <v>8138</v>
      </c>
      <c r="AB1820" s="628" t="s">
        <v>12715</v>
      </c>
      <c r="AC1820" s="628" t="s">
        <v>8781</v>
      </c>
    </row>
    <row r="1821" spans="26:29" s="623" customFormat="1">
      <c r="Z1821" s="623">
        <v>1230</v>
      </c>
      <c r="AA1821" s="628" t="s">
        <v>8139</v>
      </c>
      <c r="AB1821" s="628" t="s">
        <v>12716</v>
      </c>
      <c r="AC1821" s="628" t="s">
        <v>8781</v>
      </c>
    </row>
    <row r="1822" spans="26:29" s="623" customFormat="1">
      <c r="Z1822" s="623">
        <v>1231</v>
      </c>
      <c r="AA1822" s="628" t="s">
        <v>8140</v>
      </c>
      <c r="AB1822" s="628" t="s">
        <v>12717</v>
      </c>
      <c r="AC1822" s="628" t="s">
        <v>8781</v>
      </c>
    </row>
    <row r="1823" spans="26:29" s="623" customFormat="1">
      <c r="Z1823" s="623">
        <v>1232</v>
      </c>
      <c r="AA1823" s="628" t="s">
        <v>8141</v>
      </c>
      <c r="AB1823" s="628" t="s">
        <v>12718</v>
      </c>
      <c r="AC1823" s="628" t="s">
        <v>8781</v>
      </c>
    </row>
    <row r="1824" spans="26:29" s="623" customFormat="1">
      <c r="Z1824" s="623">
        <v>1233</v>
      </c>
      <c r="AA1824" s="628" t="s">
        <v>8142</v>
      </c>
      <c r="AB1824" s="628" t="s">
        <v>12719</v>
      </c>
      <c r="AC1824" s="628" t="s">
        <v>8781</v>
      </c>
    </row>
    <row r="1825" spans="26:29" s="623" customFormat="1">
      <c r="Z1825" s="623">
        <v>1234</v>
      </c>
      <c r="AA1825" s="628" t="s">
        <v>8143</v>
      </c>
      <c r="AB1825" s="628" t="s">
        <v>12720</v>
      </c>
      <c r="AC1825" s="628" t="s">
        <v>8781</v>
      </c>
    </row>
    <row r="1826" spans="26:29" s="623" customFormat="1">
      <c r="Z1826" s="623">
        <v>1235</v>
      </c>
      <c r="AA1826" s="628" t="s">
        <v>8144</v>
      </c>
      <c r="AB1826" s="628" t="s">
        <v>12721</v>
      </c>
      <c r="AC1826" s="628" t="s">
        <v>8781</v>
      </c>
    </row>
    <row r="1827" spans="26:29" s="623" customFormat="1">
      <c r="Z1827" s="623">
        <v>1236</v>
      </c>
      <c r="AA1827" s="628" t="s">
        <v>8145</v>
      </c>
      <c r="AB1827" s="628" t="s">
        <v>12722</v>
      </c>
      <c r="AC1827" s="628" t="s">
        <v>8781</v>
      </c>
    </row>
    <row r="1828" spans="26:29" s="623" customFormat="1">
      <c r="Z1828" s="623">
        <v>1237</v>
      </c>
      <c r="AA1828" s="628" t="s">
        <v>8146</v>
      </c>
      <c r="AB1828" s="628" t="s">
        <v>12723</v>
      </c>
      <c r="AC1828" s="628" t="s">
        <v>8781</v>
      </c>
    </row>
    <row r="1829" spans="26:29" s="623" customFormat="1">
      <c r="Z1829" s="623">
        <v>1238</v>
      </c>
      <c r="AA1829" s="628" t="s">
        <v>8147</v>
      </c>
      <c r="AB1829" s="628" t="s">
        <v>12724</v>
      </c>
      <c r="AC1829" s="628" t="s">
        <v>8781</v>
      </c>
    </row>
    <row r="1830" spans="26:29" s="623" customFormat="1">
      <c r="Z1830" s="623">
        <v>1239</v>
      </c>
      <c r="AA1830" s="628" t="s">
        <v>8148</v>
      </c>
      <c r="AB1830" s="628" t="s">
        <v>12725</v>
      </c>
      <c r="AC1830" s="628" t="s">
        <v>8781</v>
      </c>
    </row>
    <row r="1831" spans="26:29" s="623" customFormat="1">
      <c r="Z1831" s="623">
        <v>1240</v>
      </c>
      <c r="AA1831" s="628" t="s">
        <v>8149</v>
      </c>
      <c r="AB1831" s="628" t="s">
        <v>12726</v>
      </c>
      <c r="AC1831" s="628" t="s">
        <v>8781</v>
      </c>
    </row>
    <row r="1832" spans="26:29" s="623" customFormat="1">
      <c r="Z1832" s="623">
        <v>1241</v>
      </c>
      <c r="AA1832" s="628" t="s">
        <v>8150</v>
      </c>
      <c r="AB1832" s="628" t="s">
        <v>12727</v>
      </c>
      <c r="AC1832" s="628" t="s">
        <v>8781</v>
      </c>
    </row>
    <row r="1833" spans="26:29" s="623" customFormat="1">
      <c r="Z1833" s="623">
        <v>1242</v>
      </c>
      <c r="AA1833" s="628" t="s">
        <v>8151</v>
      </c>
      <c r="AB1833" s="628" t="s">
        <v>12728</v>
      </c>
      <c r="AC1833" s="628" t="s">
        <v>8781</v>
      </c>
    </row>
    <row r="1834" spans="26:29" s="623" customFormat="1">
      <c r="Z1834" s="623">
        <v>1243</v>
      </c>
      <c r="AA1834" s="628" t="s">
        <v>8152</v>
      </c>
      <c r="AB1834" s="628" t="s">
        <v>12729</v>
      </c>
      <c r="AC1834" s="628" t="s">
        <v>8781</v>
      </c>
    </row>
    <row r="1835" spans="26:29" s="623" customFormat="1">
      <c r="Z1835" s="623">
        <v>1244</v>
      </c>
      <c r="AA1835" s="628" t="s">
        <v>8153</v>
      </c>
      <c r="AB1835" s="628" t="s">
        <v>12730</v>
      </c>
      <c r="AC1835" s="628" t="s">
        <v>8781</v>
      </c>
    </row>
    <row r="1836" spans="26:29" s="623" customFormat="1">
      <c r="Z1836" s="623">
        <v>1245</v>
      </c>
      <c r="AA1836" s="628" t="s">
        <v>8154</v>
      </c>
      <c r="AB1836" s="628" t="s">
        <v>12731</v>
      </c>
      <c r="AC1836" s="628" t="s">
        <v>8781</v>
      </c>
    </row>
    <row r="1837" spans="26:29" s="623" customFormat="1">
      <c r="Z1837" s="623">
        <v>1246</v>
      </c>
      <c r="AA1837" s="628" t="s">
        <v>8155</v>
      </c>
      <c r="AB1837" s="628" t="s">
        <v>12732</v>
      </c>
      <c r="AC1837" s="628" t="s">
        <v>8781</v>
      </c>
    </row>
    <row r="1838" spans="26:29" s="623" customFormat="1">
      <c r="Z1838" s="623">
        <v>1247</v>
      </c>
      <c r="AA1838" s="628" t="s">
        <v>8156</v>
      </c>
      <c r="AB1838" s="628" t="s">
        <v>12733</v>
      </c>
      <c r="AC1838" s="628" t="s">
        <v>8781</v>
      </c>
    </row>
    <row r="1839" spans="26:29" s="623" customFormat="1">
      <c r="Z1839" s="623">
        <v>1248</v>
      </c>
      <c r="AA1839" s="628" t="s">
        <v>8157</v>
      </c>
      <c r="AB1839" s="628" t="s">
        <v>12734</v>
      </c>
      <c r="AC1839" s="628" t="s">
        <v>8781</v>
      </c>
    </row>
    <row r="1840" spans="26:29" s="623" customFormat="1">
      <c r="Z1840" s="623">
        <v>1249</v>
      </c>
      <c r="AA1840" s="628" t="s">
        <v>8158</v>
      </c>
      <c r="AB1840" s="628" t="s">
        <v>12735</v>
      </c>
      <c r="AC1840" s="628" t="s">
        <v>8781</v>
      </c>
    </row>
    <row r="1841" spans="26:29" s="623" customFormat="1">
      <c r="Z1841" s="623">
        <v>1250</v>
      </c>
      <c r="AA1841" s="628" t="s">
        <v>8159</v>
      </c>
      <c r="AB1841" s="628" t="s">
        <v>12736</v>
      </c>
      <c r="AC1841" s="628" t="s">
        <v>8781</v>
      </c>
    </row>
    <row r="1842" spans="26:29" s="623" customFormat="1">
      <c r="Z1842" s="623">
        <v>1251</v>
      </c>
      <c r="AA1842" s="628" t="s">
        <v>8160</v>
      </c>
      <c r="AB1842" s="628" t="s">
        <v>12737</v>
      </c>
      <c r="AC1842" s="628" t="s">
        <v>8781</v>
      </c>
    </row>
    <row r="1843" spans="26:29" s="623" customFormat="1">
      <c r="Z1843" s="623">
        <v>1252</v>
      </c>
      <c r="AA1843" s="628" t="s">
        <v>8161</v>
      </c>
      <c r="AB1843" s="628" t="s">
        <v>12738</v>
      </c>
      <c r="AC1843" s="628" t="s">
        <v>8781</v>
      </c>
    </row>
    <row r="1844" spans="26:29" s="623" customFormat="1">
      <c r="Z1844" s="623">
        <v>1253</v>
      </c>
      <c r="AA1844" s="628" t="s">
        <v>8162</v>
      </c>
      <c r="AB1844" s="628" t="s">
        <v>12739</v>
      </c>
      <c r="AC1844" s="628" t="s">
        <v>8781</v>
      </c>
    </row>
    <row r="1845" spans="26:29" s="623" customFormat="1">
      <c r="Z1845" s="623">
        <v>1254</v>
      </c>
      <c r="AA1845" s="628" t="s">
        <v>8163</v>
      </c>
      <c r="AB1845" s="628" t="s">
        <v>12740</v>
      </c>
      <c r="AC1845" s="628" t="s">
        <v>8781</v>
      </c>
    </row>
    <row r="1846" spans="26:29" s="623" customFormat="1">
      <c r="Z1846" s="623">
        <v>1255</v>
      </c>
      <c r="AA1846" s="628" t="s">
        <v>8164</v>
      </c>
      <c r="AB1846" s="628" t="s">
        <v>12741</v>
      </c>
      <c r="AC1846" s="628" t="s">
        <v>8781</v>
      </c>
    </row>
    <row r="1847" spans="26:29" s="623" customFormat="1">
      <c r="Z1847" s="623">
        <v>1256</v>
      </c>
      <c r="AA1847" s="628" t="s">
        <v>8165</v>
      </c>
      <c r="AB1847" s="628" t="s">
        <v>12742</v>
      </c>
      <c r="AC1847" s="628" t="s">
        <v>8781</v>
      </c>
    </row>
    <row r="1848" spans="26:29" s="623" customFormat="1">
      <c r="Z1848" s="623">
        <v>1257</v>
      </c>
      <c r="AA1848" s="628" t="s">
        <v>8166</v>
      </c>
      <c r="AB1848" s="628" t="s">
        <v>12743</v>
      </c>
      <c r="AC1848" s="628" t="s">
        <v>8781</v>
      </c>
    </row>
    <row r="1849" spans="26:29" s="623" customFormat="1">
      <c r="Z1849" s="623">
        <v>1258</v>
      </c>
      <c r="AA1849" s="628" t="s">
        <v>8167</v>
      </c>
      <c r="AB1849" s="628" t="s">
        <v>12744</v>
      </c>
      <c r="AC1849" s="628" t="s">
        <v>8781</v>
      </c>
    </row>
    <row r="1850" spans="26:29" s="623" customFormat="1">
      <c r="Z1850" s="623">
        <v>1259</v>
      </c>
      <c r="AA1850" s="628" t="s">
        <v>8168</v>
      </c>
      <c r="AB1850" s="628" t="s">
        <v>12745</v>
      </c>
      <c r="AC1850" s="628" t="s">
        <v>8781</v>
      </c>
    </row>
    <row r="1851" spans="26:29" s="623" customFormat="1">
      <c r="Z1851" s="623">
        <v>1260</v>
      </c>
      <c r="AA1851" s="628" t="s">
        <v>8169</v>
      </c>
      <c r="AB1851" s="628" t="s">
        <v>12746</v>
      </c>
      <c r="AC1851" s="628" t="s">
        <v>8781</v>
      </c>
    </row>
    <row r="1852" spans="26:29" s="623" customFormat="1">
      <c r="Z1852" s="623">
        <v>1261</v>
      </c>
      <c r="AA1852" s="628" t="s">
        <v>8170</v>
      </c>
      <c r="AB1852" s="628" t="s">
        <v>12747</v>
      </c>
      <c r="AC1852" s="628" t="s">
        <v>8781</v>
      </c>
    </row>
    <row r="1853" spans="26:29" s="623" customFormat="1">
      <c r="Z1853" s="623">
        <v>1262</v>
      </c>
      <c r="AA1853" s="628" t="s">
        <v>8171</v>
      </c>
      <c r="AB1853" s="628" t="s">
        <v>12748</v>
      </c>
      <c r="AC1853" s="628" t="s">
        <v>8781</v>
      </c>
    </row>
    <row r="1854" spans="26:29" s="623" customFormat="1">
      <c r="Z1854" s="623">
        <v>1263</v>
      </c>
      <c r="AA1854" s="628" t="s">
        <v>8172</v>
      </c>
      <c r="AB1854" s="628" t="s">
        <v>12749</v>
      </c>
      <c r="AC1854" s="628" t="s">
        <v>8781</v>
      </c>
    </row>
    <row r="1855" spans="26:29" s="623" customFormat="1">
      <c r="Z1855" s="623">
        <v>1264</v>
      </c>
      <c r="AA1855" s="628" t="s">
        <v>8173</v>
      </c>
      <c r="AB1855" s="628" t="s">
        <v>12750</v>
      </c>
      <c r="AC1855" s="628" t="s">
        <v>8781</v>
      </c>
    </row>
    <row r="1856" spans="26:29" s="623" customFormat="1">
      <c r="Z1856" s="623">
        <v>1265</v>
      </c>
      <c r="AA1856" s="628" t="s">
        <v>8174</v>
      </c>
      <c r="AB1856" s="628" t="s">
        <v>12751</v>
      </c>
      <c r="AC1856" s="628" t="s">
        <v>8781</v>
      </c>
    </row>
    <row r="1857" spans="26:29" s="623" customFormat="1">
      <c r="Z1857" s="623">
        <v>1266</v>
      </c>
      <c r="AA1857" s="628" t="s">
        <v>8175</v>
      </c>
      <c r="AB1857" s="628" t="s">
        <v>12752</v>
      </c>
      <c r="AC1857" s="628" t="s">
        <v>8781</v>
      </c>
    </row>
    <row r="1858" spans="26:29" s="623" customFormat="1">
      <c r="Z1858" s="623">
        <v>1267</v>
      </c>
      <c r="AA1858" s="628" t="s">
        <v>8176</v>
      </c>
      <c r="AB1858" s="628" t="s">
        <v>12753</v>
      </c>
      <c r="AC1858" s="628" t="s">
        <v>8781</v>
      </c>
    </row>
    <row r="1859" spans="26:29" s="623" customFormat="1">
      <c r="Z1859" s="623">
        <v>1268</v>
      </c>
      <c r="AA1859" s="628" t="s">
        <v>8177</v>
      </c>
      <c r="AB1859" s="628" t="s">
        <v>12754</v>
      </c>
      <c r="AC1859" s="628" t="s">
        <v>8781</v>
      </c>
    </row>
    <row r="1860" spans="26:29" s="623" customFormat="1">
      <c r="Z1860" s="623">
        <v>1269</v>
      </c>
      <c r="AA1860" s="628" t="s">
        <v>8178</v>
      </c>
      <c r="AB1860" s="628" t="s">
        <v>12755</v>
      </c>
      <c r="AC1860" s="628" t="s">
        <v>8781</v>
      </c>
    </row>
    <row r="1861" spans="26:29" s="623" customFormat="1">
      <c r="Z1861" s="623">
        <v>1270</v>
      </c>
      <c r="AA1861" s="628" t="s">
        <v>8179</v>
      </c>
      <c r="AB1861" s="628" t="s">
        <v>12756</v>
      </c>
      <c r="AC1861" s="628" t="s">
        <v>8781</v>
      </c>
    </row>
    <row r="1862" spans="26:29" s="623" customFormat="1">
      <c r="Z1862" s="623">
        <v>1271</v>
      </c>
      <c r="AA1862" s="628" t="s">
        <v>8180</v>
      </c>
      <c r="AB1862" s="628" t="s">
        <v>12757</v>
      </c>
      <c r="AC1862" s="628" t="s">
        <v>8781</v>
      </c>
    </row>
    <row r="1863" spans="26:29" s="623" customFormat="1">
      <c r="Z1863" s="623">
        <v>1272</v>
      </c>
      <c r="AA1863" s="628" t="s">
        <v>8181</v>
      </c>
      <c r="AB1863" s="628" t="s">
        <v>12758</v>
      </c>
      <c r="AC1863" s="628" t="s">
        <v>8781</v>
      </c>
    </row>
    <row r="1864" spans="26:29" s="623" customFormat="1">
      <c r="Z1864" s="623">
        <v>1273</v>
      </c>
      <c r="AA1864" s="628" t="s">
        <v>8182</v>
      </c>
      <c r="AB1864" s="628" t="s">
        <v>12759</v>
      </c>
      <c r="AC1864" s="628" t="s">
        <v>8781</v>
      </c>
    </row>
    <row r="1865" spans="26:29" s="623" customFormat="1">
      <c r="Z1865" s="623">
        <v>1274</v>
      </c>
      <c r="AA1865" s="628" t="s">
        <v>8183</v>
      </c>
      <c r="AB1865" s="628" t="s">
        <v>12760</v>
      </c>
      <c r="AC1865" s="628" t="s">
        <v>8781</v>
      </c>
    </row>
    <row r="1866" spans="26:29" s="623" customFormat="1">
      <c r="Z1866" s="623">
        <v>1275</v>
      </c>
      <c r="AA1866" s="628" t="s">
        <v>8184</v>
      </c>
      <c r="AB1866" s="628" t="s">
        <v>12761</v>
      </c>
      <c r="AC1866" s="628" t="s">
        <v>8781</v>
      </c>
    </row>
    <row r="1867" spans="26:29" s="623" customFormat="1">
      <c r="Z1867" s="623">
        <v>1276</v>
      </c>
      <c r="AA1867" s="628" t="s">
        <v>8185</v>
      </c>
      <c r="AB1867" s="628" t="s">
        <v>12762</v>
      </c>
      <c r="AC1867" s="628" t="s">
        <v>8781</v>
      </c>
    </row>
    <row r="1868" spans="26:29" s="623" customFormat="1">
      <c r="Z1868" s="623">
        <v>1277</v>
      </c>
      <c r="AA1868" s="628" t="s">
        <v>8186</v>
      </c>
      <c r="AB1868" s="628" t="s">
        <v>12763</v>
      </c>
      <c r="AC1868" s="628" t="s">
        <v>8781</v>
      </c>
    </row>
    <row r="1869" spans="26:29" s="623" customFormat="1">
      <c r="Z1869" s="623">
        <v>1278</v>
      </c>
      <c r="AA1869" s="628" t="s">
        <v>8187</v>
      </c>
      <c r="AB1869" s="628" t="s">
        <v>12764</v>
      </c>
      <c r="AC1869" s="628" t="s">
        <v>8781</v>
      </c>
    </row>
    <row r="1870" spans="26:29" s="623" customFormat="1">
      <c r="Z1870" s="623">
        <v>1279</v>
      </c>
      <c r="AA1870" s="628" t="s">
        <v>8188</v>
      </c>
      <c r="AB1870" s="628" t="s">
        <v>12765</v>
      </c>
      <c r="AC1870" s="628" t="s">
        <v>8781</v>
      </c>
    </row>
    <row r="1871" spans="26:29" s="623" customFormat="1">
      <c r="Z1871" s="623">
        <v>1280</v>
      </c>
      <c r="AA1871" s="628" t="s">
        <v>8189</v>
      </c>
      <c r="AB1871" s="628" t="s">
        <v>12766</v>
      </c>
      <c r="AC1871" s="628" t="s">
        <v>8781</v>
      </c>
    </row>
    <row r="1872" spans="26:29" s="623" customFormat="1">
      <c r="Z1872" s="623">
        <v>1281</v>
      </c>
      <c r="AA1872" s="628" t="s">
        <v>8190</v>
      </c>
      <c r="AB1872" s="628" t="s">
        <v>12767</v>
      </c>
      <c r="AC1872" s="628" t="s">
        <v>8781</v>
      </c>
    </row>
    <row r="1873" spans="26:29" s="623" customFormat="1">
      <c r="Z1873" s="623">
        <v>1282</v>
      </c>
      <c r="AA1873" s="628" t="s">
        <v>8191</v>
      </c>
      <c r="AB1873" s="628" t="s">
        <v>12768</v>
      </c>
      <c r="AC1873" s="628" t="s">
        <v>8781</v>
      </c>
    </row>
    <row r="1874" spans="26:29" s="623" customFormat="1">
      <c r="Z1874" s="623">
        <v>1283</v>
      </c>
      <c r="AA1874" s="628" t="s">
        <v>8192</v>
      </c>
      <c r="AB1874" s="628" t="s">
        <v>12769</v>
      </c>
      <c r="AC1874" s="628" t="s">
        <v>8781</v>
      </c>
    </row>
    <row r="1875" spans="26:29" s="623" customFormat="1">
      <c r="Z1875" s="623">
        <v>1284</v>
      </c>
      <c r="AA1875" s="628" t="s">
        <v>8193</v>
      </c>
      <c r="AB1875" s="628" t="s">
        <v>12770</v>
      </c>
      <c r="AC1875" s="628" t="s">
        <v>8781</v>
      </c>
    </row>
    <row r="1876" spans="26:29" s="623" customFormat="1">
      <c r="Z1876" s="623">
        <v>1285</v>
      </c>
      <c r="AA1876" s="628" t="s">
        <v>8194</v>
      </c>
      <c r="AB1876" s="628" t="s">
        <v>12771</v>
      </c>
      <c r="AC1876" s="628" t="s">
        <v>8781</v>
      </c>
    </row>
    <row r="1877" spans="26:29" s="623" customFormat="1">
      <c r="Z1877" s="623">
        <v>1286</v>
      </c>
      <c r="AA1877" s="628" t="s">
        <v>8195</v>
      </c>
      <c r="AB1877" s="628" t="s">
        <v>12772</v>
      </c>
      <c r="AC1877" s="628" t="s">
        <v>8781</v>
      </c>
    </row>
    <row r="1878" spans="26:29" s="623" customFormat="1">
      <c r="Z1878" s="623">
        <v>1287</v>
      </c>
      <c r="AA1878" s="628" t="s">
        <v>8196</v>
      </c>
      <c r="AB1878" s="628" t="s">
        <v>12773</v>
      </c>
      <c r="AC1878" s="628" t="s">
        <v>8781</v>
      </c>
    </row>
    <row r="1879" spans="26:29" s="623" customFormat="1">
      <c r="Z1879" s="623">
        <v>1288</v>
      </c>
      <c r="AA1879" s="628" t="s">
        <v>8197</v>
      </c>
      <c r="AB1879" s="628" t="s">
        <v>12774</v>
      </c>
      <c r="AC1879" s="628" t="s">
        <v>8781</v>
      </c>
    </row>
    <row r="1880" spans="26:29" s="623" customFormat="1">
      <c r="Z1880" s="623">
        <v>1289</v>
      </c>
      <c r="AA1880" s="628" t="s">
        <v>8198</v>
      </c>
      <c r="AB1880" s="628" t="s">
        <v>12775</v>
      </c>
      <c r="AC1880" s="628" t="s">
        <v>8781</v>
      </c>
    </row>
    <row r="1881" spans="26:29" s="623" customFormat="1">
      <c r="Z1881" s="623">
        <v>1290</v>
      </c>
      <c r="AA1881" s="628" t="s">
        <v>8199</v>
      </c>
      <c r="AB1881" s="628" t="s">
        <v>12776</v>
      </c>
      <c r="AC1881" s="628" t="s">
        <v>8781</v>
      </c>
    </row>
    <row r="1882" spans="26:29" s="623" customFormat="1">
      <c r="Z1882" s="623">
        <v>1291</v>
      </c>
      <c r="AA1882" s="628" t="s">
        <v>8200</v>
      </c>
      <c r="AB1882" s="628" t="s">
        <v>12777</v>
      </c>
      <c r="AC1882" s="628" t="s">
        <v>8781</v>
      </c>
    </row>
    <row r="1883" spans="26:29" s="623" customFormat="1">
      <c r="Z1883" s="623">
        <v>1292</v>
      </c>
      <c r="AA1883" s="628" t="s">
        <v>8201</v>
      </c>
      <c r="AB1883" s="628" t="s">
        <v>12778</v>
      </c>
      <c r="AC1883" s="628" t="s">
        <v>8781</v>
      </c>
    </row>
    <row r="1884" spans="26:29" s="623" customFormat="1">
      <c r="Z1884" s="623">
        <v>1293</v>
      </c>
      <c r="AA1884" s="628" t="s">
        <v>8202</v>
      </c>
      <c r="AB1884" s="628" t="s">
        <v>12779</v>
      </c>
      <c r="AC1884" s="628" t="s">
        <v>8781</v>
      </c>
    </row>
    <row r="1885" spans="26:29" s="623" customFormat="1">
      <c r="Z1885" s="623">
        <v>1294</v>
      </c>
      <c r="AA1885" s="628" t="s">
        <v>8203</v>
      </c>
      <c r="AB1885" s="628" t="s">
        <v>12780</v>
      </c>
      <c r="AC1885" s="628" t="s">
        <v>8781</v>
      </c>
    </row>
    <row r="1886" spans="26:29" s="623" customFormat="1">
      <c r="Z1886" s="623">
        <v>1295</v>
      </c>
      <c r="AA1886" s="628" t="s">
        <v>8204</v>
      </c>
      <c r="AB1886" s="628" t="s">
        <v>12781</v>
      </c>
      <c r="AC1886" s="628" t="s">
        <v>8781</v>
      </c>
    </row>
    <row r="1887" spans="26:29" s="623" customFormat="1">
      <c r="Z1887" s="623">
        <v>1296</v>
      </c>
      <c r="AA1887" s="628" t="s">
        <v>8205</v>
      </c>
      <c r="AB1887" s="628" t="s">
        <v>12782</v>
      </c>
      <c r="AC1887" s="628" t="s">
        <v>8781</v>
      </c>
    </row>
    <row r="1888" spans="26:29" s="623" customFormat="1">
      <c r="Z1888" s="623">
        <v>1297</v>
      </c>
      <c r="AA1888" s="628" t="s">
        <v>8206</v>
      </c>
      <c r="AB1888" s="628" t="s">
        <v>12783</v>
      </c>
      <c r="AC1888" s="628" t="s">
        <v>8781</v>
      </c>
    </row>
    <row r="1889" spans="26:29" s="623" customFormat="1">
      <c r="Z1889" s="623">
        <v>1298</v>
      </c>
      <c r="AA1889" s="628" t="s">
        <v>8207</v>
      </c>
      <c r="AB1889" s="628" t="s">
        <v>12784</v>
      </c>
      <c r="AC1889" s="628" t="s">
        <v>8781</v>
      </c>
    </row>
    <row r="1890" spans="26:29" s="623" customFormat="1">
      <c r="Z1890" s="623">
        <v>1299</v>
      </c>
      <c r="AA1890" s="628" t="s">
        <v>8208</v>
      </c>
      <c r="AB1890" s="628" t="s">
        <v>12785</v>
      </c>
      <c r="AC1890" s="628" t="s">
        <v>8781</v>
      </c>
    </row>
    <row r="1891" spans="26:29" s="623" customFormat="1">
      <c r="Z1891" s="623">
        <v>1300</v>
      </c>
      <c r="AA1891" s="628" t="s">
        <v>8209</v>
      </c>
      <c r="AB1891" s="628" t="s">
        <v>12786</v>
      </c>
      <c r="AC1891" s="628" t="s">
        <v>8781</v>
      </c>
    </row>
    <row r="1892" spans="26:29" s="623" customFormat="1">
      <c r="Z1892" s="623">
        <v>1301</v>
      </c>
      <c r="AA1892" s="628" t="s">
        <v>8210</v>
      </c>
      <c r="AB1892" s="628" t="s">
        <v>12787</v>
      </c>
      <c r="AC1892" s="628" t="s">
        <v>8781</v>
      </c>
    </row>
    <row r="1893" spans="26:29" s="623" customFormat="1">
      <c r="Z1893" s="623">
        <v>1302</v>
      </c>
      <c r="AA1893" s="628" t="s">
        <v>8211</v>
      </c>
      <c r="AB1893" s="628" t="s">
        <v>12788</v>
      </c>
      <c r="AC1893" s="628" t="s">
        <v>8781</v>
      </c>
    </row>
    <row r="1894" spans="26:29" s="623" customFormat="1">
      <c r="Z1894" s="623">
        <v>1303</v>
      </c>
      <c r="AA1894" s="628" t="s">
        <v>8212</v>
      </c>
      <c r="AB1894" s="628" t="s">
        <v>12789</v>
      </c>
      <c r="AC1894" s="628" t="s">
        <v>8781</v>
      </c>
    </row>
    <row r="1895" spans="26:29" s="623" customFormat="1">
      <c r="Z1895" s="623">
        <v>1304</v>
      </c>
      <c r="AA1895" s="628" t="s">
        <v>8213</v>
      </c>
      <c r="AB1895" s="628" t="s">
        <v>12790</v>
      </c>
      <c r="AC1895" s="628" t="s">
        <v>8781</v>
      </c>
    </row>
    <row r="1896" spans="26:29" s="623" customFormat="1">
      <c r="Z1896" s="623">
        <v>1305</v>
      </c>
      <c r="AA1896" s="628" t="s">
        <v>8214</v>
      </c>
      <c r="AB1896" s="628" t="s">
        <v>12791</v>
      </c>
      <c r="AC1896" s="628" t="s">
        <v>8781</v>
      </c>
    </row>
    <row r="1897" spans="26:29" s="623" customFormat="1">
      <c r="Z1897" s="623">
        <v>1306</v>
      </c>
      <c r="AA1897" s="628" t="s">
        <v>8215</v>
      </c>
      <c r="AB1897" s="628" t="s">
        <v>12792</v>
      </c>
      <c r="AC1897" s="628" t="s">
        <v>8781</v>
      </c>
    </row>
    <row r="1898" spans="26:29" s="623" customFormat="1">
      <c r="Z1898" s="623">
        <v>1307</v>
      </c>
      <c r="AA1898" s="628" t="s">
        <v>8216</v>
      </c>
      <c r="AB1898" s="628" t="s">
        <v>12793</v>
      </c>
      <c r="AC1898" s="628" t="s">
        <v>8781</v>
      </c>
    </row>
    <row r="1899" spans="26:29" s="623" customFormat="1">
      <c r="Z1899" s="623">
        <v>1308</v>
      </c>
      <c r="AA1899" s="628" t="s">
        <v>8217</v>
      </c>
      <c r="AB1899" s="628" t="s">
        <v>12794</v>
      </c>
      <c r="AC1899" s="628" t="s">
        <v>8781</v>
      </c>
    </row>
    <row r="1900" spans="26:29" s="623" customFormat="1">
      <c r="Z1900" s="623">
        <v>1309</v>
      </c>
      <c r="AA1900" s="628" t="s">
        <v>8218</v>
      </c>
      <c r="AB1900" s="628" t="s">
        <v>12795</v>
      </c>
      <c r="AC1900" s="628" t="s">
        <v>8781</v>
      </c>
    </row>
    <row r="1901" spans="26:29" s="623" customFormat="1">
      <c r="Z1901" s="623">
        <v>1310</v>
      </c>
      <c r="AA1901" s="628" t="s">
        <v>8219</v>
      </c>
      <c r="AB1901" s="628" t="s">
        <v>12796</v>
      </c>
      <c r="AC1901" s="628" t="s">
        <v>8781</v>
      </c>
    </row>
    <row r="1902" spans="26:29" s="623" customFormat="1">
      <c r="Z1902" s="623">
        <v>1311</v>
      </c>
      <c r="AA1902" s="628" t="s">
        <v>8220</v>
      </c>
      <c r="AB1902" s="628" t="s">
        <v>12797</v>
      </c>
      <c r="AC1902" s="628" t="s">
        <v>8781</v>
      </c>
    </row>
    <row r="1903" spans="26:29" s="623" customFormat="1">
      <c r="Z1903" s="623">
        <v>1312</v>
      </c>
      <c r="AA1903" s="628" t="s">
        <v>8221</v>
      </c>
      <c r="AB1903" s="628" t="s">
        <v>12798</v>
      </c>
      <c r="AC1903" s="628" t="s">
        <v>8781</v>
      </c>
    </row>
    <row r="1904" spans="26:29" s="623" customFormat="1">
      <c r="Z1904" s="623">
        <v>1313</v>
      </c>
      <c r="AA1904" s="628" t="s">
        <v>8222</v>
      </c>
      <c r="AB1904" s="628" t="s">
        <v>12799</v>
      </c>
      <c r="AC1904" s="628" t="s">
        <v>8781</v>
      </c>
    </row>
    <row r="1905" spans="26:29" s="623" customFormat="1">
      <c r="Z1905" s="623">
        <v>1314</v>
      </c>
      <c r="AA1905" s="628" t="s">
        <v>8223</v>
      </c>
      <c r="AB1905" s="628" t="s">
        <v>12800</v>
      </c>
      <c r="AC1905" s="628" t="s">
        <v>8781</v>
      </c>
    </row>
    <row r="1906" spans="26:29" s="623" customFormat="1">
      <c r="Z1906" s="623">
        <v>1315</v>
      </c>
      <c r="AA1906" s="628" t="s">
        <v>8224</v>
      </c>
      <c r="AB1906" s="628" t="s">
        <v>12801</v>
      </c>
      <c r="AC1906" s="628" t="s">
        <v>8781</v>
      </c>
    </row>
    <row r="1907" spans="26:29" s="623" customFormat="1">
      <c r="Z1907" s="623">
        <v>1316</v>
      </c>
      <c r="AA1907" s="628" t="s">
        <v>8225</v>
      </c>
      <c r="AB1907" s="628" t="s">
        <v>12802</v>
      </c>
      <c r="AC1907" s="628" t="s">
        <v>8781</v>
      </c>
    </row>
    <row r="1908" spans="26:29" s="623" customFormat="1">
      <c r="Z1908" s="623">
        <v>1317</v>
      </c>
      <c r="AA1908" s="628" t="s">
        <v>8226</v>
      </c>
      <c r="AB1908" s="628" t="s">
        <v>12803</v>
      </c>
      <c r="AC1908" s="628" t="s">
        <v>8781</v>
      </c>
    </row>
    <row r="1909" spans="26:29" s="623" customFormat="1">
      <c r="Z1909" s="623">
        <v>1318</v>
      </c>
      <c r="AA1909" s="628" t="s">
        <v>8227</v>
      </c>
      <c r="AB1909" s="628" t="s">
        <v>12804</v>
      </c>
      <c r="AC1909" s="628" t="s">
        <v>8781</v>
      </c>
    </row>
    <row r="1910" spans="26:29" s="623" customFormat="1">
      <c r="Z1910" s="623">
        <v>1319</v>
      </c>
      <c r="AA1910" s="628" t="s">
        <v>8228</v>
      </c>
      <c r="AB1910" s="628" t="s">
        <v>12805</v>
      </c>
      <c r="AC1910" s="628" t="s">
        <v>8781</v>
      </c>
    </row>
    <row r="1911" spans="26:29" s="623" customFormat="1">
      <c r="Z1911" s="623">
        <v>1320</v>
      </c>
      <c r="AA1911" s="628" t="s">
        <v>8229</v>
      </c>
      <c r="AB1911" s="628" t="s">
        <v>12806</v>
      </c>
      <c r="AC1911" s="628" t="s">
        <v>8781</v>
      </c>
    </row>
    <row r="1912" spans="26:29" s="623" customFormat="1">
      <c r="Z1912" s="623">
        <v>1321</v>
      </c>
      <c r="AA1912" s="628" t="s">
        <v>8230</v>
      </c>
      <c r="AB1912" s="628" t="s">
        <v>12807</v>
      </c>
      <c r="AC1912" s="628" t="s">
        <v>8781</v>
      </c>
    </row>
    <row r="1913" spans="26:29" s="623" customFormat="1">
      <c r="Z1913" s="623">
        <v>1322</v>
      </c>
      <c r="AA1913" s="628" t="s">
        <v>8231</v>
      </c>
      <c r="AB1913" s="628" t="s">
        <v>12808</v>
      </c>
      <c r="AC1913" s="628" t="s">
        <v>8781</v>
      </c>
    </row>
    <row r="1914" spans="26:29" s="623" customFormat="1">
      <c r="Z1914" s="623">
        <v>1323</v>
      </c>
      <c r="AA1914" s="628" t="s">
        <v>8232</v>
      </c>
      <c r="AB1914" s="628" t="s">
        <v>12809</v>
      </c>
      <c r="AC1914" s="628" t="s">
        <v>8781</v>
      </c>
    </row>
    <row r="1915" spans="26:29" s="623" customFormat="1">
      <c r="Z1915" s="623">
        <v>1324</v>
      </c>
      <c r="AA1915" s="628" t="s">
        <v>8233</v>
      </c>
      <c r="AB1915" s="628" t="s">
        <v>12810</v>
      </c>
      <c r="AC1915" s="628" t="s">
        <v>8781</v>
      </c>
    </row>
    <row r="1916" spans="26:29" s="623" customFormat="1">
      <c r="Z1916" s="623">
        <v>1325</v>
      </c>
      <c r="AA1916" s="628" t="s">
        <v>8234</v>
      </c>
      <c r="AB1916" s="628" t="s">
        <v>12811</v>
      </c>
      <c r="AC1916" s="628" t="s">
        <v>8781</v>
      </c>
    </row>
    <row r="1917" spans="26:29" s="623" customFormat="1">
      <c r="Z1917" s="623">
        <v>1326</v>
      </c>
      <c r="AA1917" s="628" t="s">
        <v>8235</v>
      </c>
      <c r="AB1917" s="628" t="s">
        <v>12812</v>
      </c>
      <c r="AC1917" s="628" t="s">
        <v>8781</v>
      </c>
    </row>
    <row r="1918" spans="26:29" s="623" customFormat="1">
      <c r="Z1918" s="623">
        <v>1327</v>
      </c>
      <c r="AA1918" s="628" t="s">
        <v>8236</v>
      </c>
      <c r="AB1918" s="628" t="s">
        <v>12813</v>
      </c>
      <c r="AC1918" s="628" t="s">
        <v>8781</v>
      </c>
    </row>
    <row r="1919" spans="26:29" s="623" customFormat="1">
      <c r="Z1919" s="623">
        <v>1328</v>
      </c>
      <c r="AA1919" s="628" t="s">
        <v>8237</v>
      </c>
      <c r="AB1919" s="628" t="s">
        <v>12814</v>
      </c>
      <c r="AC1919" s="628" t="s">
        <v>8781</v>
      </c>
    </row>
    <row r="1920" spans="26:29" s="623" customFormat="1">
      <c r="Z1920" s="623">
        <v>1329</v>
      </c>
      <c r="AA1920" s="628" t="s">
        <v>8238</v>
      </c>
      <c r="AB1920" s="628" t="s">
        <v>12815</v>
      </c>
      <c r="AC1920" s="628" t="s">
        <v>8781</v>
      </c>
    </row>
    <row r="1921" spans="26:29" s="623" customFormat="1">
      <c r="Z1921" s="623">
        <v>1330</v>
      </c>
      <c r="AA1921" s="628" t="s">
        <v>8239</v>
      </c>
      <c r="AB1921" s="628" t="s">
        <v>12816</v>
      </c>
      <c r="AC1921" s="628" t="s">
        <v>8781</v>
      </c>
    </row>
    <row r="1922" spans="26:29" s="623" customFormat="1">
      <c r="Z1922" s="623">
        <v>1331</v>
      </c>
      <c r="AA1922" s="628" t="s">
        <v>8240</v>
      </c>
      <c r="AB1922" s="628" t="s">
        <v>12817</v>
      </c>
      <c r="AC1922" s="628" t="s">
        <v>8781</v>
      </c>
    </row>
    <row r="1923" spans="26:29" s="623" customFormat="1">
      <c r="Z1923" s="623">
        <v>1332</v>
      </c>
      <c r="AA1923" s="628" t="s">
        <v>8241</v>
      </c>
      <c r="AB1923" s="628" t="s">
        <v>12818</v>
      </c>
      <c r="AC1923" s="628" t="s">
        <v>8781</v>
      </c>
    </row>
    <row r="1924" spans="26:29" s="623" customFormat="1">
      <c r="Z1924" s="623">
        <v>1333</v>
      </c>
      <c r="AA1924" s="628" t="s">
        <v>8242</v>
      </c>
      <c r="AB1924" s="628" t="s">
        <v>12819</v>
      </c>
      <c r="AC1924" s="628" t="s">
        <v>8781</v>
      </c>
    </row>
    <row r="1925" spans="26:29" s="623" customFormat="1">
      <c r="Z1925" s="623">
        <v>1334</v>
      </c>
      <c r="AA1925" s="628" t="s">
        <v>8243</v>
      </c>
      <c r="AB1925" s="628" t="s">
        <v>12820</v>
      </c>
      <c r="AC1925" s="628" t="s">
        <v>8781</v>
      </c>
    </row>
    <row r="1926" spans="26:29" s="623" customFormat="1">
      <c r="Z1926" s="623">
        <v>1335</v>
      </c>
      <c r="AA1926" s="628" t="s">
        <v>8244</v>
      </c>
      <c r="AB1926" s="628" t="s">
        <v>12821</v>
      </c>
      <c r="AC1926" s="628" t="s">
        <v>8781</v>
      </c>
    </row>
    <row r="1927" spans="26:29" s="623" customFormat="1">
      <c r="Z1927" s="623">
        <v>1336</v>
      </c>
      <c r="AA1927" s="628" t="s">
        <v>8245</v>
      </c>
      <c r="AB1927" s="628" t="s">
        <v>12822</v>
      </c>
      <c r="AC1927" s="628" t="s">
        <v>8781</v>
      </c>
    </row>
    <row r="1928" spans="26:29" s="623" customFormat="1">
      <c r="Z1928" s="623">
        <v>1337</v>
      </c>
      <c r="AA1928" s="628" t="s">
        <v>8246</v>
      </c>
      <c r="AB1928" s="628" t="s">
        <v>12823</v>
      </c>
      <c r="AC1928" s="628" t="s">
        <v>8781</v>
      </c>
    </row>
    <row r="1929" spans="26:29" s="623" customFormat="1">
      <c r="Z1929" s="623">
        <v>1338</v>
      </c>
      <c r="AA1929" s="628" t="s">
        <v>8247</v>
      </c>
      <c r="AB1929" s="628" t="s">
        <v>12824</v>
      </c>
      <c r="AC1929" s="628" t="s">
        <v>8781</v>
      </c>
    </row>
    <row r="1930" spans="26:29" s="623" customFormat="1">
      <c r="Z1930" s="623">
        <v>1339</v>
      </c>
      <c r="AA1930" s="628" t="s">
        <v>8248</v>
      </c>
      <c r="AB1930" s="628" t="s">
        <v>12825</v>
      </c>
      <c r="AC1930" s="628" t="s">
        <v>8781</v>
      </c>
    </row>
    <row r="1931" spans="26:29" s="623" customFormat="1">
      <c r="Z1931" s="623">
        <v>1340</v>
      </c>
      <c r="AA1931" s="628" t="s">
        <v>8249</v>
      </c>
      <c r="AB1931" s="628" t="s">
        <v>12826</v>
      </c>
      <c r="AC1931" s="628" t="s">
        <v>8781</v>
      </c>
    </row>
    <row r="1932" spans="26:29" s="623" customFormat="1">
      <c r="Z1932" s="623">
        <v>1341</v>
      </c>
      <c r="AA1932" s="628" t="s">
        <v>8250</v>
      </c>
      <c r="AB1932" s="628" t="s">
        <v>12827</v>
      </c>
      <c r="AC1932" s="628" t="s">
        <v>8781</v>
      </c>
    </row>
    <row r="1933" spans="26:29" s="623" customFormat="1">
      <c r="Z1933" s="623">
        <v>1342</v>
      </c>
      <c r="AA1933" s="628" t="s">
        <v>8251</v>
      </c>
      <c r="AB1933" s="628" t="s">
        <v>12828</v>
      </c>
      <c r="AC1933" s="628" t="s">
        <v>8781</v>
      </c>
    </row>
    <row r="1934" spans="26:29" s="623" customFormat="1">
      <c r="Z1934" s="623">
        <v>1343</v>
      </c>
      <c r="AA1934" s="628" t="s">
        <v>8252</v>
      </c>
      <c r="AB1934" s="628" t="s">
        <v>12829</v>
      </c>
      <c r="AC1934" s="628" t="s">
        <v>8781</v>
      </c>
    </row>
    <row r="1935" spans="26:29" s="623" customFormat="1">
      <c r="Z1935" s="623">
        <v>1344</v>
      </c>
      <c r="AA1935" s="628" t="s">
        <v>8253</v>
      </c>
      <c r="AB1935" s="628" t="s">
        <v>12830</v>
      </c>
      <c r="AC1935" s="628" t="s">
        <v>8781</v>
      </c>
    </row>
    <row r="1936" spans="26:29" s="623" customFormat="1">
      <c r="Z1936" s="623">
        <v>1345</v>
      </c>
      <c r="AA1936" s="628" t="s">
        <v>8254</v>
      </c>
      <c r="AB1936" s="628" t="s">
        <v>12831</v>
      </c>
      <c r="AC1936" s="628" t="s">
        <v>8781</v>
      </c>
    </row>
    <row r="1937" spans="26:29" s="623" customFormat="1">
      <c r="Z1937" s="623">
        <v>1346</v>
      </c>
      <c r="AA1937" s="628" t="s">
        <v>8255</v>
      </c>
      <c r="AB1937" s="628" t="s">
        <v>12832</v>
      </c>
      <c r="AC1937" s="628" t="s">
        <v>8781</v>
      </c>
    </row>
    <row r="1938" spans="26:29" s="623" customFormat="1">
      <c r="Z1938" s="623">
        <v>1347</v>
      </c>
      <c r="AA1938" s="628" t="s">
        <v>8256</v>
      </c>
      <c r="AB1938" s="628" t="s">
        <v>12833</v>
      </c>
      <c r="AC1938" s="628" t="s">
        <v>8781</v>
      </c>
    </row>
    <row r="1939" spans="26:29" s="623" customFormat="1">
      <c r="Z1939" s="623">
        <v>1348</v>
      </c>
      <c r="AA1939" s="628" t="s">
        <v>8257</v>
      </c>
      <c r="AB1939" s="628" t="s">
        <v>12834</v>
      </c>
      <c r="AC1939" s="628" t="s">
        <v>8781</v>
      </c>
    </row>
    <row r="1940" spans="26:29" s="623" customFormat="1">
      <c r="Z1940" s="623">
        <v>1349</v>
      </c>
      <c r="AA1940" s="628" t="s">
        <v>8258</v>
      </c>
      <c r="AB1940" s="628" t="s">
        <v>12835</v>
      </c>
      <c r="AC1940" s="628" t="s">
        <v>8781</v>
      </c>
    </row>
    <row r="1941" spans="26:29" s="623" customFormat="1">
      <c r="Z1941" s="623">
        <v>1350</v>
      </c>
      <c r="AA1941" s="628" t="s">
        <v>8259</v>
      </c>
      <c r="AB1941" s="628" t="s">
        <v>12836</v>
      </c>
      <c r="AC1941" s="628" t="s">
        <v>8781</v>
      </c>
    </row>
    <row r="1942" spans="26:29" s="623" customFormat="1">
      <c r="Z1942" s="623">
        <v>1351</v>
      </c>
      <c r="AA1942" s="628" t="s">
        <v>8260</v>
      </c>
      <c r="AB1942" s="628" t="s">
        <v>12837</v>
      </c>
      <c r="AC1942" s="628" t="s">
        <v>8781</v>
      </c>
    </row>
    <row r="1943" spans="26:29" s="623" customFormat="1">
      <c r="Z1943" s="623">
        <v>1352</v>
      </c>
      <c r="AA1943" s="628" t="s">
        <v>8261</v>
      </c>
      <c r="AB1943" s="628" t="s">
        <v>12838</v>
      </c>
      <c r="AC1943" s="628" t="s">
        <v>8781</v>
      </c>
    </row>
    <row r="1944" spans="26:29" s="623" customFormat="1">
      <c r="Z1944" s="623">
        <v>1353</v>
      </c>
      <c r="AA1944" s="628" t="s">
        <v>8262</v>
      </c>
      <c r="AB1944" s="628" t="s">
        <v>12839</v>
      </c>
      <c r="AC1944" s="628" t="s">
        <v>8781</v>
      </c>
    </row>
    <row r="1945" spans="26:29" s="623" customFormat="1">
      <c r="Z1945" s="623">
        <v>1354</v>
      </c>
      <c r="AA1945" s="628" t="s">
        <v>8263</v>
      </c>
      <c r="AB1945" s="628" t="s">
        <v>12840</v>
      </c>
      <c r="AC1945" s="628" t="s">
        <v>8781</v>
      </c>
    </row>
    <row r="1946" spans="26:29" s="623" customFormat="1">
      <c r="Z1946" s="623">
        <v>1355</v>
      </c>
      <c r="AA1946" s="628" t="s">
        <v>8264</v>
      </c>
      <c r="AB1946" s="628" t="s">
        <v>12841</v>
      </c>
      <c r="AC1946" s="628" t="s">
        <v>8781</v>
      </c>
    </row>
    <row r="1947" spans="26:29" s="623" customFormat="1">
      <c r="Z1947" s="623">
        <v>1356</v>
      </c>
      <c r="AA1947" s="628" t="s">
        <v>8265</v>
      </c>
      <c r="AB1947" s="628" t="s">
        <v>12842</v>
      </c>
      <c r="AC1947" s="628" t="s">
        <v>8781</v>
      </c>
    </row>
    <row r="1948" spans="26:29" s="623" customFormat="1">
      <c r="Z1948" s="623">
        <v>1357</v>
      </c>
      <c r="AA1948" s="628" t="s">
        <v>8266</v>
      </c>
      <c r="AB1948" s="628" t="s">
        <v>12843</v>
      </c>
      <c r="AC1948" s="628" t="s">
        <v>8781</v>
      </c>
    </row>
    <row r="1949" spans="26:29" s="623" customFormat="1">
      <c r="Z1949" s="623">
        <v>1358</v>
      </c>
      <c r="AA1949" s="628" t="s">
        <v>8267</v>
      </c>
      <c r="AB1949" s="628" t="s">
        <v>12844</v>
      </c>
      <c r="AC1949" s="628" t="s">
        <v>8781</v>
      </c>
    </row>
    <row r="1950" spans="26:29" s="623" customFormat="1">
      <c r="Z1950" s="623">
        <v>1359</v>
      </c>
      <c r="AA1950" s="628" t="s">
        <v>8268</v>
      </c>
      <c r="AB1950" s="628" t="s">
        <v>12845</v>
      </c>
      <c r="AC1950" s="628" t="s">
        <v>8781</v>
      </c>
    </row>
    <row r="1951" spans="26:29" s="623" customFormat="1">
      <c r="Z1951" s="623">
        <v>1360</v>
      </c>
      <c r="AA1951" s="628" t="s">
        <v>8269</v>
      </c>
      <c r="AB1951" s="628" t="s">
        <v>12846</v>
      </c>
      <c r="AC1951" s="628" t="s">
        <v>8781</v>
      </c>
    </row>
    <row r="1952" spans="26:29" s="623" customFormat="1">
      <c r="Z1952" s="623">
        <v>1361</v>
      </c>
      <c r="AA1952" s="628" t="s">
        <v>8270</v>
      </c>
      <c r="AB1952" s="628" t="s">
        <v>12847</v>
      </c>
      <c r="AC1952" s="628" t="s">
        <v>8781</v>
      </c>
    </row>
    <row r="1953" spans="26:29" s="623" customFormat="1">
      <c r="Z1953" s="623">
        <v>1362</v>
      </c>
      <c r="AA1953" s="628" t="s">
        <v>8271</v>
      </c>
      <c r="AB1953" s="628" t="s">
        <v>12848</v>
      </c>
      <c r="AC1953" s="628" t="s">
        <v>8781</v>
      </c>
    </row>
    <row r="1954" spans="26:29" s="623" customFormat="1">
      <c r="Z1954" s="623">
        <v>1363</v>
      </c>
      <c r="AA1954" s="628" t="s">
        <v>8272</v>
      </c>
      <c r="AB1954" s="628" t="s">
        <v>12849</v>
      </c>
      <c r="AC1954" s="628" t="s">
        <v>8781</v>
      </c>
    </row>
    <row r="1955" spans="26:29" s="623" customFormat="1">
      <c r="Z1955" s="623">
        <v>1364</v>
      </c>
      <c r="AA1955" s="628" t="s">
        <v>8273</v>
      </c>
      <c r="AB1955" s="628" t="s">
        <v>12850</v>
      </c>
      <c r="AC1955" s="628" t="s">
        <v>8781</v>
      </c>
    </row>
    <row r="1956" spans="26:29" s="623" customFormat="1">
      <c r="Z1956" s="623">
        <v>1365</v>
      </c>
      <c r="AA1956" s="628" t="s">
        <v>8274</v>
      </c>
      <c r="AB1956" s="628" t="s">
        <v>12851</v>
      </c>
      <c r="AC1956" s="628" t="s">
        <v>8781</v>
      </c>
    </row>
    <row r="1957" spans="26:29" s="623" customFormat="1">
      <c r="Z1957" s="623">
        <v>1366</v>
      </c>
      <c r="AA1957" s="628" t="s">
        <v>8275</v>
      </c>
      <c r="AB1957" s="628" t="s">
        <v>12852</v>
      </c>
      <c r="AC1957" s="628" t="s">
        <v>8781</v>
      </c>
    </row>
    <row r="1958" spans="26:29" s="623" customFormat="1">
      <c r="Z1958" s="623">
        <v>1367</v>
      </c>
      <c r="AA1958" s="628" t="s">
        <v>8276</v>
      </c>
      <c r="AB1958" s="628" t="s">
        <v>12853</v>
      </c>
      <c r="AC1958" s="628" t="s">
        <v>8781</v>
      </c>
    </row>
    <row r="1959" spans="26:29" s="623" customFormat="1">
      <c r="Z1959" s="623">
        <v>1368</v>
      </c>
      <c r="AA1959" s="628" t="s">
        <v>8277</v>
      </c>
      <c r="AB1959" s="628" t="s">
        <v>12854</v>
      </c>
      <c r="AC1959" s="628" t="s">
        <v>8781</v>
      </c>
    </row>
    <row r="1960" spans="26:29" s="623" customFormat="1">
      <c r="Z1960" s="623">
        <v>1369</v>
      </c>
      <c r="AA1960" s="628" t="s">
        <v>8278</v>
      </c>
      <c r="AB1960" s="628" t="s">
        <v>12855</v>
      </c>
      <c r="AC1960" s="628" t="s">
        <v>8781</v>
      </c>
    </row>
    <row r="1961" spans="26:29" s="623" customFormat="1">
      <c r="Z1961" s="623">
        <v>1370</v>
      </c>
      <c r="AA1961" s="628" t="s">
        <v>8279</v>
      </c>
      <c r="AB1961" s="628" t="s">
        <v>12856</v>
      </c>
      <c r="AC1961" s="628" t="s">
        <v>8781</v>
      </c>
    </row>
    <row r="1962" spans="26:29" s="623" customFormat="1">
      <c r="Z1962" s="623">
        <v>1371</v>
      </c>
      <c r="AA1962" s="628" t="s">
        <v>8280</v>
      </c>
      <c r="AB1962" s="628" t="s">
        <v>12857</v>
      </c>
      <c r="AC1962" s="628" t="s">
        <v>8781</v>
      </c>
    </row>
    <row r="1963" spans="26:29" s="623" customFormat="1">
      <c r="Z1963" s="623">
        <v>1372</v>
      </c>
      <c r="AA1963" s="628" t="s">
        <v>8281</v>
      </c>
      <c r="AB1963" s="628" t="s">
        <v>12858</v>
      </c>
      <c r="AC1963" s="628" t="s">
        <v>8781</v>
      </c>
    </row>
    <row r="1964" spans="26:29" s="623" customFormat="1">
      <c r="Z1964" s="623">
        <v>1373</v>
      </c>
      <c r="AA1964" s="628" t="s">
        <v>8282</v>
      </c>
      <c r="AB1964" s="628" t="s">
        <v>12859</v>
      </c>
      <c r="AC1964" s="628" t="s">
        <v>8781</v>
      </c>
    </row>
    <row r="1965" spans="26:29" s="623" customFormat="1">
      <c r="Z1965" s="623">
        <v>1374</v>
      </c>
      <c r="AA1965" s="628" t="s">
        <v>8283</v>
      </c>
      <c r="AB1965" s="628" t="s">
        <v>12860</v>
      </c>
      <c r="AC1965" s="628" t="s">
        <v>8781</v>
      </c>
    </row>
    <row r="1966" spans="26:29" s="623" customFormat="1">
      <c r="Z1966" s="623">
        <v>1375</v>
      </c>
      <c r="AA1966" s="628" t="s">
        <v>8284</v>
      </c>
      <c r="AB1966" s="628" t="s">
        <v>12861</v>
      </c>
      <c r="AC1966" s="628" t="s">
        <v>8781</v>
      </c>
    </row>
    <row r="1967" spans="26:29" s="623" customFormat="1">
      <c r="Z1967" s="623">
        <v>1376</v>
      </c>
      <c r="AA1967" s="628" t="s">
        <v>8285</v>
      </c>
      <c r="AB1967" s="628" t="s">
        <v>12862</v>
      </c>
      <c r="AC1967" s="628" t="s">
        <v>8781</v>
      </c>
    </row>
    <row r="1968" spans="26:29" s="623" customFormat="1">
      <c r="Z1968" s="623">
        <v>1377</v>
      </c>
      <c r="AA1968" s="628" t="s">
        <v>8286</v>
      </c>
      <c r="AB1968" s="628" t="s">
        <v>12863</v>
      </c>
      <c r="AC1968" s="628" t="s">
        <v>8781</v>
      </c>
    </row>
    <row r="1969" spans="26:29" s="623" customFormat="1">
      <c r="Z1969" s="623">
        <v>1378</v>
      </c>
      <c r="AA1969" s="628" t="s">
        <v>8287</v>
      </c>
      <c r="AB1969" s="628" t="s">
        <v>12864</v>
      </c>
      <c r="AC1969" s="628" t="s">
        <v>8781</v>
      </c>
    </row>
    <row r="1970" spans="26:29" s="623" customFormat="1">
      <c r="Z1970" s="623">
        <v>1379</v>
      </c>
      <c r="AA1970" s="628" t="s">
        <v>8288</v>
      </c>
      <c r="AB1970" s="628" t="s">
        <v>12865</v>
      </c>
      <c r="AC1970" s="628" t="s">
        <v>8781</v>
      </c>
    </row>
    <row r="1971" spans="26:29" s="623" customFormat="1">
      <c r="Z1971" s="623">
        <v>1380</v>
      </c>
      <c r="AA1971" s="628" t="s">
        <v>8289</v>
      </c>
      <c r="AB1971" s="628" t="s">
        <v>12866</v>
      </c>
      <c r="AC1971" s="628" t="s">
        <v>8781</v>
      </c>
    </row>
    <row r="1972" spans="26:29" s="623" customFormat="1">
      <c r="Z1972" s="623">
        <v>1381</v>
      </c>
      <c r="AA1972" s="628" t="s">
        <v>8290</v>
      </c>
      <c r="AB1972" s="628" t="s">
        <v>12867</v>
      </c>
      <c r="AC1972" s="628" t="s">
        <v>8781</v>
      </c>
    </row>
    <row r="1973" spans="26:29" s="623" customFormat="1">
      <c r="Z1973" s="623">
        <v>1382</v>
      </c>
      <c r="AA1973" s="628" t="s">
        <v>8291</v>
      </c>
      <c r="AB1973" s="628" t="s">
        <v>12868</v>
      </c>
      <c r="AC1973" s="628" t="s">
        <v>8781</v>
      </c>
    </row>
    <row r="1974" spans="26:29" s="623" customFormat="1">
      <c r="Z1974" s="623">
        <v>1383</v>
      </c>
      <c r="AA1974" s="628" t="s">
        <v>8292</v>
      </c>
      <c r="AB1974" s="628" t="s">
        <v>12869</v>
      </c>
      <c r="AC1974" s="628" t="s">
        <v>8781</v>
      </c>
    </row>
    <row r="1975" spans="26:29" s="623" customFormat="1">
      <c r="Z1975" s="623">
        <v>1384</v>
      </c>
      <c r="AA1975" s="628" t="s">
        <v>8293</v>
      </c>
      <c r="AB1975" s="628" t="s">
        <v>12870</v>
      </c>
      <c r="AC1975" s="628" t="s">
        <v>8781</v>
      </c>
    </row>
    <row r="1976" spans="26:29" s="623" customFormat="1">
      <c r="Z1976" s="623">
        <v>1385</v>
      </c>
      <c r="AA1976" s="628" t="s">
        <v>8294</v>
      </c>
      <c r="AB1976" s="628" t="s">
        <v>12871</v>
      </c>
      <c r="AC1976" s="628" t="s">
        <v>8781</v>
      </c>
    </row>
    <row r="1977" spans="26:29" s="623" customFormat="1">
      <c r="Z1977" s="623">
        <v>1386</v>
      </c>
      <c r="AA1977" s="628" t="s">
        <v>8295</v>
      </c>
      <c r="AB1977" s="628" t="s">
        <v>12872</v>
      </c>
      <c r="AC1977" s="628" t="s">
        <v>8781</v>
      </c>
    </row>
    <row r="1978" spans="26:29" s="623" customFormat="1">
      <c r="Z1978" s="623">
        <v>1387</v>
      </c>
      <c r="AA1978" s="628" t="s">
        <v>8296</v>
      </c>
      <c r="AB1978" s="628" t="s">
        <v>12873</v>
      </c>
      <c r="AC1978" s="628" t="s">
        <v>8781</v>
      </c>
    </row>
    <row r="1979" spans="26:29" s="623" customFormat="1">
      <c r="Z1979" s="623">
        <v>1388</v>
      </c>
      <c r="AA1979" s="628" t="s">
        <v>8297</v>
      </c>
      <c r="AB1979" s="628" t="s">
        <v>12874</v>
      </c>
      <c r="AC1979" s="628" t="s">
        <v>8781</v>
      </c>
    </row>
    <row r="1980" spans="26:29" s="623" customFormat="1">
      <c r="Z1980" s="623">
        <v>1389</v>
      </c>
      <c r="AA1980" s="628" t="s">
        <v>8298</v>
      </c>
      <c r="AB1980" s="628" t="s">
        <v>12875</v>
      </c>
      <c r="AC1980" s="628" t="s">
        <v>8781</v>
      </c>
    </row>
    <row r="1981" spans="26:29" s="623" customFormat="1">
      <c r="Z1981" s="623">
        <v>1390</v>
      </c>
      <c r="AA1981" s="628" t="s">
        <v>8299</v>
      </c>
      <c r="AB1981" s="628" t="s">
        <v>12876</v>
      </c>
      <c r="AC1981" s="628" t="s">
        <v>8781</v>
      </c>
    </row>
    <row r="1982" spans="26:29" s="623" customFormat="1">
      <c r="Z1982" s="623">
        <v>1391</v>
      </c>
      <c r="AA1982" s="628" t="s">
        <v>8300</v>
      </c>
      <c r="AB1982" s="628" t="s">
        <v>12877</v>
      </c>
      <c r="AC1982" s="628" t="s">
        <v>8781</v>
      </c>
    </row>
    <row r="1983" spans="26:29" s="623" customFormat="1">
      <c r="Z1983" s="623">
        <v>1392</v>
      </c>
      <c r="AA1983" s="628" t="s">
        <v>8301</v>
      </c>
      <c r="AB1983" s="628" t="s">
        <v>12878</v>
      </c>
      <c r="AC1983" s="628" t="s">
        <v>8781</v>
      </c>
    </row>
    <row r="1984" spans="26:29" s="623" customFormat="1">
      <c r="Z1984" s="623">
        <v>1393</v>
      </c>
      <c r="AA1984" s="628" t="s">
        <v>8302</v>
      </c>
      <c r="AB1984" s="628" t="s">
        <v>12879</v>
      </c>
      <c r="AC1984" s="628" t="s">
        <v>8781</v>
      </c>
    </row>
    <row r="1985" spans="26:29" s="623" customFormat="1">
      <c r="Z1985" s="623">
        <v>1394</v>
      </c>
      <c r="AA1985" s="628" t="s">
        <v>8303</v>
      </c>
      <c r="AB1985" s="628" t="s">
        <v>12880</v>
      </c>
      <c r="AC1985" s="628" t="s">
        <v>8781</v>
      </c>
    </row>
    <row r="1986" spans="26:29" s="623" customFormat="1">
      <c r="Z1986" s="623">
        <v>1395</v>
      </c>
      <c r="AA1986" s="628" t="s">
        <v>8304</v>
      </c>
      <c r="AB1986" s="628" t="s">
        <v>12881</v>
      </c>
      <c r="AC1986" s="628" t="s">
        <v>8781</v>
      </c>
    </row>
    <row r="1987" spans="26:29" s="623" customFormat="1">
      <c r="Z1987" s="623">
        <v>1396</v>
      </c>
      <c r="AA1987" s="628" t="s">
        <v>8305</v>
      </c>
      <c r="AB1987" s="628" t="s">
        <v>12882</v>
      </c>
      <c r="AC1987" s="628" t="s">
        <v>8781</v>
      </c>
    </row>
    <row r="1988" spans="26:29" s="623" customFormat="1">
      <c r="Z1988" s="623">
        <v>1397</v>
      </c>
      <c r="AA1988" s="628" t="s">
        <v>8306</v>
      </c>
      <c r="AB1988" s="628" t="s">
        <v>12883</v>
      </c>
      <c r="AC1988" s="628" t="s">
        <v>8781</v>
      </c>
    </row>
    <row r="1989" spans="26:29" s="623" customFormat="1">
      <c r="Z1989" s="623">
        <v>1398</v>
      </c>
      <c r="AA1989" s="628" t="s">
        <v>8307</v>
      </c>
      <c r="AB1989" s="628" t="s">
        <v>12884</v>
      </c>
      <c r="AC1989" s="628" t="s">
        <v>8781</v>
      </c>
    </row>
    <row r="1990" spans="26:29" s="623" customFormat="1">
      <c r="Z1990" s="623">
        <v>1399</v>
      </c>
      <c r="AA1990" s="628" t="s">
        <v>8308</v>
      </c>
      <c r="AB1990" s="628" t="s">
        <v>12885</v>
      </c>
      <c r="AC1990" s="628" t="s">
        <v>8781</v>
      </c>
    </row>
    <row r="1991" spans="26:29" s="623" customFormat="1">
      <c r="Z1991" s="623">
        <v>1400</v>
      </c>
      <c r="AA1991" s="628" t="s">
        <v>8309</v>
      </c>
      <c r="AB1991" s="628" t="s">
        <v>12886</v>
      </c>
      <c r="AC1991" s="628" t="s">
        <v>8781</v>
      </c>
    </row>
    <row r="1992" spans="26:29" s="623" customFormat="1">
      <c r="Z1992" s="623">
        <v>1401</v>
      </c>
      <c r="AA1992" s="628" t="s">
        <v>8310</v>
      </c>
      <c r="AB1992" s="628" t="s">
        <v>12887</v>
      </c>
      <c r="AC1992" s="628" t="s">
        <v>8781</v>
      </c>
    </row>
    <row r="1993" spans="26:29" s="623" customFormat="1">
      <c r="Z1993" s="623">
        <v>1402</v>
      </c>
      <c r="AA1993" s="628" t="s">
        <v>8311</v>
      </c>
      <c r="AB1993" s="628" t="s">
        <v>12888</v>
      </c>
      <c r="AC1993" s="628" t="s">
        <v>8781</v>
      </c>
    </row>
    <row r="1994" spans="26:29" s="623" customFormat="1">
      <c r="Z1994" s="623">
        <v>1403</v>
      </c>
      <c r="AA1994" s="628" t="s">
        <v>8312</v>
      </c>
      <c r="AB1994" s="628" t="s">
        <v>12889</v>
      </c>
      <c r="AC1994" s="628" t="s">
        <v>8781</v>
      </c>
    </row>
    <row r="1995" spans="26:29" s="623" customFormat="1">
      <c r="Z1995" s="623">
        <v>1404</v>
      </c>
      <c r="AA1995" s="628" t="s">
        <v>8313</v>
      </c>
      <c r="AB1995" s="628" t="s">
        <v>12890</v>
      </c>
      <c r="AC1995" s="628" t="s">
        <v>8781</v>
      </c>
    </row>
    <row r="1996" spans="26:29" s="623" customFormat="1">
      <c r="Z1996" s="623">
        <v>1405</v>
      </c>
      <c r="AA1996" s="628" t="s">
        <v>8314</v>
      </c>
      <c r="AB1996" s="628" t="s">
        <v>12891</v>
      </c>
      <c r="AC1996" s="628" t="s">
        <v>8781</v>
      </c>
    </row>
    <row r="1997" spans="26:29" s="623" customFormat="1">
      <c r="Z1997" s="623">
        <v>1406</v>
      </c>
      <c r="AA1997" s="628" t="s">
        <v>8315</v>
      </c>
      <c r="AB1997" s="628" t="s">
        <v>12892</v>
      </c>
      <c r="AC1997" s="628" t="s">
        <v>8781</v>
      </c>
    </row>
    <row r="1998" spans="26:29" s="623" customFormat="1">
      <c r="Z1998" s="623">
        <v>1407</v>
      </c>
      <c r="AA1998" s="628" t="s">
        <v>8316</v>
      </c>
      <c r="AB1998" s="628" t="s">
        <v>12893</v>
      </c>
      <c r="AC1998" s="628" t="s">
        <v>8781</v>
      </c>
    </row>
    <row r="1999" spans="26:29" s="623" customFormat="1">
      <c r="Z1999" s="623">
        <v>1408</v>
      </c>
      <c r="AA1999" s="628" t="s">
        <v>8317</v>
      </c>
      <c r="AB1999" s="628" t="s">
        <v>12894</v>
      </c>
      <c r="AC1999" s="628" t="s">
        <v>8781</v>
      </c>
    </row>
    <row r="2000" spans="26:29" s="623" customFormat="1">
      <c r="Z2000" s="623">
        <v>1409</v>
      </c>
      <c r="AA2000" s="628" t="s">
        <v>8318</v>
      </c>
      <c r="AB2000" s="628" t="s">
        <v>12895</v>
      </c>
      <c r="AC2000" s="628" t="s">
        <v>8781</v>
      </c>
    </row>
    <row r="2001" spans="26:29" s="623" customFormat="1">
      <c r="Z2001" s="623">
        <v>1410</v>
      </c>
      <c r="AA2001" s="628" t="s">
        <v>8319</v>
      </c>
      <c r="AB2001" s="628" t="s">
        <v>12896</v>
      </c>
      <c r="AC2001" s="628" t="s">
        <v>8781</v>
      </c>
    </row>
    <row r="2002" spans="26:29" s="623" customFormat="1">
      <c r="Z2002" s="623">
        <v>1411</v>
      </c>
      <c r="AA2002" s="628" t="s">
        <v>8320</v>
      </c>
      <c r="AB2002" s="628" t="s">
        <v>12897</v>
      </c>
      <c r="AC2002" s="628" t="s">
        <v>8781</v>
      </c>
    </row>
    <row r="2003" spans="26:29" s="623" customFormat="1">
      <c r="Z2003" s="623">
        <v>1412</v>
      </c>
      <c r="AA2003" s="628" t="s">
        <v>8321</v>
      </c>
      <c r="AB2003" s="628" t="s">
        <v>12898</v>
      </c>
      <c r="AC2003" s="628" t="s">
        <v>8781</v>
      </c>
    </row>
    <row r="2004" spans="26:29" s="623" customFormat="1">
      <c r="Z2004" s="623">
        <v>1413</v>
      </c>
      <c r="AA2004" s="628" t="s">
        <v>8322</v>
      </c>
      <c r="AB2004" s="628" t="s">
        <v>12899</v>
      </c>
      <c r="AC2004" s="628" t="s">
        <v>8781</v>
      </c>
    </row>
    <row r="2005" spans="26:29" s="623" customFormat="1">
      <c r="Z2005" s="623">
        <v>1414</v>
      </c>
      <c r="AA2005" s="628" t="s">
        <v>8323</v>
      </c>
      <c r="AB2005" s="628" t="s">
        <v>12900</v>
      </c>
      <c r="AC2005" s="628" t="s">
        <v>8781</v>
      </c>
    </row>
    <row r="2006" spans="26:29" s="623" customFormat="1">
      <c r="Z2006" s="623">
        <v>1415</v>
      </c>
      <c r="AA2006" s="628" t="s">
        <v>8324</v>
      </c>
      <c r="AB2006" s="628" t="s">
        <v>12901</v>
      </c>
      <c r="AC2006" s="628" t="s">
        <v>8781</v>
      </c>
    </row>
    <row r="2007" spans="26:29" s="623" customFormat="1">
      <c r="Z2007" s="623">
        <v>1416</v>
      </c>
      <c r="AA2007" s="628" t="s">
        <v>8325</v>
      </c>
      <c r="AB2007" s="628" t="s">
        <v>12902</v>
      </c>
      <c r="AC2007" s="628" t="s">
        <v>8781</v>
      </c>
    </row>
    <row r="2008" spans="26:29" s="623" customFormat="1">
      <c r="Z2008" s="623">
        <v>1417</v>
      </c>
      <c r="AA2008" s="628" t="s">
        <v>8326</v>
      </c>
      <c r="AB2008" s="628" t="s">
        <v>12903</v>
      </c>
      <c r="AC2008" s="628" t="s">
        <v>8781</v>
      </c>
    </row>
    <row r="2009" spans="26:29" s="623" customFormat="1">
      <c r="Z2009" s="623">
        <v>1418</v>
      </c>
      <c r="AA2009" s="628" t="s">
        <v>8327</v>
      </c>
      <c r="AB2009" s="628" t="s">
        <v>12904</v>
      </c>
      <c r="AC2009" s="628" t="s">
        <v>8781</v>
      </c>
    </row>
    <row r="2010" spans="26:29" s="623" customFormat="1">
      <c r="Z2010" s="623">
        <v>1419</v>
      </c>
      <c r="AA2010" s="628" t="s">
        <v>8328</v>
      </c>
      <c r="AB2010" s="628" t="s">
        <v>12905</v>
      </c>
      <c r="AC2010" s="628" t="s">
        <v>8781</v>
      </c>
    </row>
    <row r="2011" spans="26:29" s="623" customFormat="1">
      <c r="Z2011" s="623">
        <v>1420</v>
      </c>
      <c r="AA2011" s="628" t="s">
        <v>8329</v>
      </c>
      <c r="AB2011" s="628" t="s">
        <v>12906</v>
      </c>
      <c r="AC2011" s="628" t="s">
        <v>8781</v>
      </c>
    </row>
    <row r="2012" spans="26:29" s="623" customFormat="1">
      <c r="Z2012" s="623">
        <v>1421</v>
      </c>
      <c r="AA2012" s="628" t="s">
        <v>8330</v>
      </c>
      <c r="AB2012" s="628" t="s">
        <v>12907</v>
      </c>
      <c r="AC2012" s="628" t="s">
        <v>8781</v>
      </c>
    </row>
    <row r="2013" spans="26:29" s="623" customFormat="1">
      <c r="Z2013" s="623">
        <v>1422</v>
      </c>
      <c r="AA2013" s="628" t="s">
        <v>8331</v>
      </c>
      <c r="AB2013" s="628" t="s">
        <v>12908</v>
      </c>
      <c r="AC2013" s="628" t="s">
        <v>8781</v>
      </c>
    </row>
    <row r="2014" spans="26:29" s="623" customFormat="1">
      <c r="Z2014" s="623">
        <v>1423</v>
      </c>
      <c r="AA2014" s="628" t="s">
        <v>8332</v>
      </c>
      <c r="AB2014" s="628" t="s">
        <v>12909</v>
      </c>
      <c r="AC2014" s="628" t="s">
        <v>8781</v>
      </c>
    </row>
    <row r="2015" spans="26:29" s="623" customFormat="1">
      <c r="Z2015" s="623">
        <v>1424</v>
      </c>
      <c r="AA2015" s="628" t="s">
        <v>8333</v>
      </c>
      <c r="AB2015" s="628" t="s">
        <v>12910</v>
      </c>
      <c r="AC2015" s="628" t="s">
        <v>8781</v>
      </c>
    </row>
    <row r="2016" spans="26:29" s="623" customFormat="1">
      <c r="Z2016" s="623">
        <v>1425</v>
      </c>
      <c r="AA2016" s="628" t="s">
        <v>8334</v>
      </c>
      <c r="AB2016" s="628" t="s">
        <v>12911</v>
      </c>
      <c r="AC2016" s="628" t="s">
        <v>8781</v>
      </c>
    </row>
    <row r="2017" spans="26:29" s="623" customFormat="1">
      <c r="Z2017" s="623">
        <v>1426</v>
      </c>
      <c r="AA2017" s="628" t="s">
        <v>8335</v>
      </c>
      <c r="AB2017" s="628" t="s">
        <v>12912</v>
      </c>
      <c r="AC2017" s="628" t="s">
        <v>8781</v>
      </c>
    </row>
    <row r="2018" spans="26:29" s="623" customFormat="1">
      <c r="Z2018" s="623">
        <v>1427</v>
      </c>
      <c r="AA2018" s="628" t="s">
        <v>8336</v>
      </c>
      <c r="AB2018" s="628" t="s">
        <v>12913</v>
      </c>
      <c r="AC2018" s="628" t="s">
        <v>8781</v>
      </c>
    </row>
    <row r="2019" spans="26:29" s="623" customFormat="1">
      <c r="Z2019" s="623">
        <v>1428</v>
      </c>
      <c r="AA2019" s="628" t="s">
        <v>8337</v>
      </c>
      <c r="AB2019" s="628" t="s">
        <v>12914</v>
      </c>
      <c r="AC2019" s="628" t="s">
        <v>8781</v>
      </c>
    </row>
    <row r="2020" spans="26:29" s="623" customFormat="1">
      <c r="Z2020" s="623">
        <v>1429</v>
      </c>
      <c r="AA2020" s="628" t="s">
        <v>8338</v>
      </c>
      <c r="AB2020" s="628" t="s">
        <v>12915</v>
      </c>
      <c r="AC2020" s="628" t="s">
        <v>8781</v>
      </c>
    </row>
    <row r="2021" spans="26:29" s="623" customFormat="1">
      <c r="Z2021" s="623">
        <v>1430</v>
      </c>
      <c r="AA2021" s="628" t="s">
        <v>8339</v>
      </c>
      <c r="AB2021" s="628" t="s">
        <v>12916</v>
      </c>
      <c r="AC2021" s="628" t="s">
        <v>8781</v>
      </c>
    </row>
    <row r="2022" spans="26:29" s="623" customFormat="1">
      <c r="Z2022" s="623">
        <v>1431</v>
      </c>
      <c r="AA2022" s="628" t="s">
        <v>8340</v>
      </c>
      <c r="AB2022" s="628" t="s">
        <v>12917</v>
      </c>
      <c r="AC2022" s="628" t="s">
        <v>8781</v>
      </c>
    </row>
    <row r="2023" spans="26:29" s="623" customFormat="1">
      <c r="Z2023" s="623">
        <v>1432</v>
      </c>
      <c r="AA2023" s="628" t="s">
        <v>8341</v>
      </c>
      <c r="AB2023" s="628" t="s">
        <v>12918</v>
      </c>
      <c r="AC2023" s="628" t="s">
        <v>8781</v>
      </c>
    </row>
    <row r="2024" spans="26:29" s="623" customFormat="1">
      <c r="Z2024" s="623">
        <v>1433</v>
      </c>
      <c r="AA2024" s="628" t="s">
        <v>8342</v>
      </c>
      <c r="AB2024" s="628" t="s">
        <v>12919</v>
      </c>
      <c r="AC2024" s="628" t="s">
        <v>8781</v>
      </c>
    </row>
    <row r="2025" spans="26:29" s="623" customFormat="1">
      <c r="Z2025" s="623">
        <v>1434</v>
      </c>
      <c r="AA2025" s="628" t="s">
        <v>8343</v>
      </c>
      <c r="AB2025" s="628" t="s">
        <v>12920</v>
      </c>
      <c r="AC2025" s="628" t="s">
        <v>8781</v>
      </c>
    </row>
    <row r="2026" spans="26:29" s="623" customFormat="1">
      <c r="Z2026" s="623">
        <v>1435</v>
      </c>
      <c r="AA2026" s="628" t="s">
        <v>8344</v>
      </c>
      <c r="AB2026" s="628" t="s">
        <v>12921</v>
      </c>
      <c r="AC2026" s="628" t="s">
        <v>8781</v>
      </c>
    </row>
    <row r="2027" spans="26:29" s="623" customFormat="1">
      <c r="Z2027" s="623">
        <v>1436</v>
      </c>
      <c r="AA2027" s="628" t="s">
        <v>8345</v>
      </c>
      <c r="AB2027" s="628" t="s">
        <v>12922</v>
      </c>
      <c r="AC2027" s="628" t="s">
        <v>8781</v>
      </c>
    </row>
    <row r="2028" spans="26:29" s="623" customFormat="1">
      <c r="Z2028" s="623">
        <v>1437</v>
      </c>
      <c r="AA2028" s="628" t="s">
        <v>8346</v>
      </c>
      <c r="AB2028" s="628" t="s">
        <v>12923</v>
      </c>
      <c r="AC2028" s="628" t="s">
        <v>8781</v>
      </c>
    </row>
    <row r="2029" spans="26:29" s="623" customFormat="1">
      <c r="Z2029" s="623">
        <v>1438</v>
      </c>
      <c r="AA2029" s="628" t="s">
        <v>8347</v>
      </c>
      <c r="AB2029" s="628" t="s">
        <v>12924</v>
      </c>
      <c r="AC2029" s="628" t="s">
        <v>8781</v>
      </c>
    </row>
    <row r="2030" spans="26:29" s="623" customFormat="1">
      <c r="Z2030" s="623">
        <v>1439</v>
      </c>
      <c r="AA2030" s="628" t="s">
        <v>8348</v>
      </c>
      <c r="AB2030" s="628" t="s">
        <v>12925</v>
      </c>
      <c r="AC2030" s="628" t="s">
        <v>8781</v>
      </c>
    </row>
    <row r="2031" spans="26:29" s="623" customFormat="1">
      <c r="Z2031" s="623">
        <v>1440</v>
      </c>
      <c r="AA2031" s="628" t="s">
        <v>8349</v>
      </c>
      <c r="AB2031" s="628" t="s">
        <v>12926</v>
      </c>
      <c r="AC2031" s="628" t="s">
        <v>8781</v>
      </c>
    </row>
    <row r="2032" spans="26:29" s="623" customFormat="1">
      <c r="Z2032" s="623">
        <v>1441</v>
      </c>
      <c r="AA2032" s="628" t="s">
        <v>8350</v>
      </c>
      <c r="AB2032" s="628" t="s">
        <v>12927</v>
      </c>
      <c r="AC2032" s="628" t="s">
        <v>8781</v>
      </c>
    </row>
    <row r="2033" spans="26:29" s="623" customFormat="1">
      <c r="Z2033" s="623">
        <v>1442</v>
      </c>
      <c r="AA2033" s="628" t="s">
        <v>8351</v>
      </c>
      <c r="AB2033" s="628" t="s">
        <v>12928</v>
      </c>
      <c r="AC2033" s="628" t="s">
        <v>8781</v>
      </c>
    </row>
    <row r="2034" spans="26:29" s="623" customFormat="1">
      <c r="Z2034" s="623">
        <v>1443</v>
      </c>
      <c r="AA2034" s="628" t="s">
        <v>8352</v>
      </c>
      <c r="AB2034" s="628" t="s">
        <v>12929</v>
      </c>
      <c r="AC2034" s="628" t="s">
        <v>8781</v>
      </c>
    </row>
    <row r="2035" spans="26:29" s="623" customFormat="1">
      <c r="Z2035" s="623">
        <v>1444</v>
      </c>
      <c r="AA2035" s="628" t="s">
        <v>8353</v>
      </c>
      <c r="AB2035" s="628" t="s">
        <v>12930</v>
      </c>
      <c r="AC2035" s="628" t="s">
        <v>8781</v>
      </c>
    </row>
    <row r="2036" spans="26:29" s="623" customFormat="1">
      <c r="Z2036" s="623">
        <v>1445</v>
      </c>
      <c r="AA2036" s="628" t="s">
        <v>8354</v>
      </c>
      <c r="AB2036" s="628" t="s">
        <v>12931</v>
      </c>
      <c r="AC2036" s="628" t="s">
        <v>8781</v>
      </c>
    </row>
    <row r="2037" spans="26:29" s="623" customFormat="1">
      <c r="Z2037" s="623">
        <v>1446</v>
      </c>
      <c r="AA2037" s="628" t="s">
        <v>8355</v>
      </c>
      <c r="AB2037" s="628" t="s">
        <v>12932</v>
      </c>
      <c r="AC2037" s="628" t="s">
        <v>8781</v>
      </c>
    </row>
    <row r="2038" spans="26:29" s="623" customFormat="1">
      <c r="Z2038" s="623">
        <v>1447</v>
      </c>
      <c r="AA2038" s="628" t="s">
        <v>8356</v>
      </c>
      <c r="AB2038" s="628" t="s">
        <v>12933</v>
      </c>
      <c r="AC2038" s="628" t="s">
        <v>8781</v>
      </c>
    </row>
    <row r="2039" spans="26:29" s="623" customFormat="1">
      <c r="Z2039" s="623">
        <v>1448</v>
      </c>
      <c r="AA2039" s="628" t="s">
        <v>8357</v>
      </c>
      <c r="AB2039" s="628" t="s">
        <v>12934</v>
      </c>
      <c r="AC2039" s="628" t="s">
        <v>8781</v>
      </c>
    </row>
    <row r="2040" spans="26:29" s="623" customFormat="1">
      <c r="Z2040" s="623">
        <v>1449</v>
      </c>
      <c r="AA2040" s="628" t="s">
        <v>8358</v>
      </c>
      <c r="AB2040" s="628" t="s">
        <v>12935</v>
      </c>
      <c r="AC2040" s="628" t="s">
        <v>8781</v>
      </c>
    </row>
    <row r="2041" spans="26:29" s="623" customFormat="1">
      <c r="Z2041" s="623">
        <v>1450</v>
      </c>
      <c r="AA2041" s="628" t="s">
        <v>8359</v>
      </c>
      <c r="AB2041" s="628" t="s">
        <v>12936</v>
      </c>
      <c r="AC2041" s="628" t="s">
        <v>8781</v>
      </c>
    </row>
    <row r="2042" spans="26:29" s="623" customFormat="1">
      <c r="Z2042" s="623">
        <v>1451</v>
      </c>
      <c r="AA2042" s="628" t="s">
        <v>8360</v>
      </c>
      <c r="AB2042" s="628" t="s">
        <v>12937</v>
      </c>
      <c r="AC2042" s="628" t="s">
        <v>8781</v>
      </c>
    </row>
    <row r="2043" spans="26:29" s="623" customFormat="1">
      <c r="Z2043" s="623">
        <v>1452</v>
      </c>
      <c r="AA2043" s="628" t="s">
        <v>8361</v>
      </c>
      <c r="AB2043" s="628" t="s">
        <v>12938</v>
      </c>
      <c r="AC2043" s="628" t="s">
        <v>8781</v>
      </c>
    </row>
    <row r="2044" spans="26:29" s="623" customFormat="1">
      <c r="Z2044" s="623">
        <v>1453</v>
      </c>
      <c r="AA2044" s="628" t="s">
        <v>8362</v>
      </c>
      <c r="AB2044" s="628" t="s">
        <v>12939</v>
      </c>
      <c r="AC2044" s="628" t="s">
        <v>8781</v>
      </c>
    </row>
    <row r="2045" spans="26:29" s="623" customFormat="1">
      <c r="Z2045" s="623">
        <v>1454</v>
      </c>
      <c r="AA2045" s="628" t="s">
        <v>8363</v>
      </c>
      <c r="AB2045" s="628" t="s">
        <v>12940</v>
      </c>
      <c r="AC2045" s="628" t="s">
        <v>8781</v>
      </c>
    </row>
    <row r="2046" spans="26:29" s="623" customFormat="1">
      <c r="Z2046" s="623">
        <v>1455</v>
      </c>
      <c r="AA2046" s="628" t="s">
        <v>8364</v>
      </c>
      <c r="AB2046" s="628" t="s">
        <v>12941</v>
      </c>
      <c r="AC2046" s="628" t="s">
        <v>8781</v>
      </c>
    </row>
    <row r="2047" spans="26:29" s="623" customFormat="1">
      <c r="Z2047" s="623">
        <v>1456</v>
      </c>
      <c r="AA2047" s="628" t="s">
        <v>8365</v>
      </c>
      <c r="AB2047" s="628" t="s">
        <v>12942</v>
      </c>
      <c r="AC2047" s="628" t="s">
        <v>8781</v>
      </c>
    </row>
    <row r="2048" spans="26:29" s="623" customFormat="1">
      <c r="Z2048" s="623">
        <v>1457</v>
      </c>
      <c r="AA2048" s="628" t="s">
        <v>8366</v>
      </c>
      <c r="AB2048" s="628" t="s">
        <v>12943</v>
      </c>
      <c r="AC2048" s="628" t="s">
        <v>8781</v>
      </c>
    </row>
    <row r="2049" spans="26:29" s="623" customFormat="1">
      <c r="Z2049" s="623">
        <v>1458</v>
      </c>
      <c r="AA2049" s="628" t="s">
        <v>8367</v>
      </c>
      <c r="AB2049" s="628" t="s">
        <v>12944</v>
      </c>
      <c r="AC2049" s="628" t="s">
        <v>8781</v>
      </c>
    </row>
    <row r="2050" spans="26:29" s="623" customFormat="1">
      <c r="Z2050" s="623">
        <v>1459</v>
      </c>
      <c r="AA2050" s="628" t="s">
        <v>8368</v>
      </c>
      <c r="AB2050" s="628" t="s">
        <v>12945</v>
      </c>
      <c r="AC2050" s="628" t="s">
        <v>8781</v>
      </c>
    </row>
    <row r="2051" spans="26:29" s="623" customFormat="1">
      <c r="Z2051" s="623">
        <v>1460</v>
      </c>
      <c r="AA2051" s="628" t="s">
        <v>8369</v>
      </c>
      <c r="AB2051" s="628" t="s">
        <v>12946</v>
      </c>
      <c r="AC2051" s="628" t="s">
        <v>8781</v>
      </c>
    </row>
    <row r="2052" spans="26:29" s="623" customFormat="1">
      <c r="Z2052" s="623">
        <v>1461</v>
      </c>
      <c r="AA2052" s="628" t="s">
        <v>8370</v>
      </c>
      <c r="AB2052" s="628" t="s">
        <v>12947</v>
      </c>
      <c r="AC2052" s="628" t="s">
        <v>8781</v>
      </c>
    </row>
    <row r="2053" spans="26:29" s="623" customFormat="1">
      <c r="Z2053" s="623">
        <v>1462</v>
      </c>
      <c r="AA2053" s="628" t="s">
        <v>8371</v>
      </c>
      <c r="AB2053" s="628" t="s">
        <v>12948</v>
      </c>
      <c r="AC2053" s="628" t="s">
        <v>8781</v>
      </c>
    </row>
    <row r="2054" spans="26:29" s="623" customFormat="1">
      <c r="Z2054" s="623">
        <v>1463</v>
      </c>
      <c r="AA2054" s="628" t="s">
        <v>8372</v>
      </c>
      <c r="AB2054" s="628" t="s">
        <v>12949</v>
      </c>
      <c r="AC2054" s="628" t="s">
        <v>8781</v>
      </c>
    </row>
    <row r="2055" spans="26:29" s="623" customFormat="1">
      <c r="Z2055" s="623">
        <v>1464</v>
      </c>
      <c r="AA2055" s="628" t="s">
        <v>8373</v>
      </c>
      <c r="AB2055" s="628" t="s">
        <v>12950</v>
      </c>
      <c r="AC2055" s="628" t="s">
        <v>8781</v>
      </c>
    </row>
    <row r="2056" spans="26:29" s="623" customFormat="1">
      <c r="Z2056" s="623">
        <v>1465</v>
      </c>
      <c r="AA2056" s="628" t="s">
        <v>8374</v>
      </c>
      <c r="AB2056" s="628" t="s">
        <v>12951</v>
      </c>
      <c r="AC2056" s="628" t="s">
        <v>8781</v>
      </c>
    </row>
    <row r="2057" spans="26:29" s="623" customFormat="1">
      <c r="Z2057" s="623">
        <v>1466</v>
      </c>
      <c r="AA2057" s="628" t="s">
        <v>8375</v>
      </c>
      <c r="AB2057" s="628" t="s">
        <v>12952</v>
      </c>
      <c r="AC2057" s="628" t="s">
        <v>8781</v>
      </c>
    </row>
    <row r="2058" spans="26:29" s="623" customFormat="1">
      <c r="Z2058" s="623">
        <v>1467</v>
      </c>
      <c r="AA2058" s="628" t="s">
        <v>8376</v>
      </c>
      <c r="AB2058" s="628" t="s">
        <v>12953</v>
      </c>
      <c r="AC2058" s="628" t="s">
        <v>8781</v>
      </c>
    </row>
    <row r="2059" spans="26:29" s="623" customFormat="1">
      <c r="Z2059" s="623">
        <v>1468</v>
      </c>
      <c r="AA2059" s="628" t="s">
        <v>8377</v>
      </c>
      <c r="AB2059" s="628" t="s">
        <v>12954</v>
      </c>
      <c r="AC2059" s="628" t="s">
        <v>8781</v>
      </c>
    </row>
    <row r="2060" spans="26:29" s="623" customFormat="1">
      <c r="Z2060" s="623">
        <v>1469</v>
      </c>
      <c r="AA2060" s="628" t="s">
        <v>8378</v>
      </c>
      <c r="AB2060" s="628" t="s">
        <v>12955</v>
      </c>
      <c r="AC2060" s="628" t="s">
        <v>8781</v>
      </c>
    </row>
    <row r="2061" spans="26:29" s="623" customFormat="1">
      <c r="Z2061" s="623">
        <v>1470</v>
      </c>
      <c r="AA2061" s="628" t="s">
        <v>8379</v>
      </c>
      <c r="AB2061" s="628" t="s">
        <v>12956</v>
      </c>
      <c r="AC2061" s="628" t="s">
        <v>8781</v>
      </c>
    </row>
    <row r="2062" spans="26:29" s="623" customFormat="1">
      <c r="Z2062" s="623">
        <v>1471</v>
      </c>
      <c r="AA2062" s="628" t="s">
        <v>8380</v>
      </c>
      <c r="AB2062" s="628" t="s">
        <v>12957</v>
      </c>
      <c r="AC2062" s="628" t="s">
        <v>8781</v>
      </c>
    </row>
    <row r="2063" spans="26:29" s="623" customFormat="1">
      <c r="Z2063" s="623">
        <v>1472</v>
      </c>
      <c r="AA2063" s="628" t="s">
        <v>8381</v>
      </c>
      <c r="AB2063" s="628" t="s">
        <v>12958</v>
      </c>
      <c r="AC2063" s="628" t="s">
        <v>8781</v>
      </c>
    </row>
    <row r="2064" spans="26:29" s="623" customFormat="1">
      <c r="Z2064" s="623">
        <v>1473</v>
      </c>
      <c r="AA2064" s="628" t="s">
        <v>8382</v>
      </c>
      <c r="AB2064" s="628" t="s">
        <v>12959</v>
      </c>
      <c r="AC2064" s="628" t="s">
        <v>8781</v>
      </c>
    </row>
    <row r="2065" spans="26:29" s="623" customFormat="1">
      <c r="Z2065" s="623">
        <v>1474</v>
      </c>
      <c r="AA2065" s="628" t="s">
        <v>8383</v>
      </c>
      <c r="AB2065" s="628" t="s">
        <v>12960</v>
      </c>
      <c r="AC2065" s="628" t="s">
        <v>8781</v>
      </c>
    </row>
    <row r="2066" spans="26:29" s="623" customFormat="1">
      <c r="Z2066" s="623">
        <v>1475</v>
      </c>
      <c r="AA2066" s="628" t="s">
        <v>8384</v>
      </c>
      <c r="AB2066" s="628" t="s">
        <v>12961</v>
      </c>
      <c r="AC2066" s="628" t="s">
        <v>8781</v>
      </c>
    </row>
    <row r="2067" spans="26:29" s="623" customFormat="1">
      <c r="Z2067" s="623">
        <v>1476</v>
      </c>
      <c r="AA2067" s="628" t="s">
        <v>8385</v>
      </c>
      <c r="AB2067" s="628" t="s">
        <v>12962</v>
      </c>
      <c r="AC2067" s="628" t="s">
        <v>8781</v>
      </c>
    </row>
    <row r="2068" spans="26:29" s="623" customFormat="1">
      <c r="Z2068" s="623">
        <v>1477</v>
      </c>
      <c r="AA2068" s="628" t="s">
        <v>8386</v>
      </c>
      <c r="AB2068" s="628" t="s">
        <v>12963</v>
      </c>
      <c r="AC2068" s="628" t="s">
        <v>8781</v>
      </c>
    </row>
    <row r="2069" spans="26:29" s="623" customFormat="1">
      <c r="Z2069" s="623">
        <v>1478</v>
      </c>
      <c r="AA2069" s="628" t="s">
        <v>8387</v>
      </c>
      <c r="AB2069" s="628" t="s">
        <v>12964</v>
      </c>
      <c r="AC2069" s="628" t="s">
        <v>8781</v>
      </c>
    </row>
    <row r="2070" spans="26:29" s="623" customFormat="1">
      <c r="Z2070" s="623">
        <v>1479</v>
      </c>
      <c r="AA2070" s="628" t="s">
        <v>8388</v>
      </c>
      <c r="AB2070" s="628" t="s">
        <v>12965</v>
      </c>
      <c r="AC2070" s="628" t="s">
        <v>8781</v>
      </c>
    </row>
    <row r="2071" spans="26:29" s="623" customFormat="1">
      <c r="Z2071" s="623">
        <v>1480</v>
      </c>
      <c r="AA2071" s="628" t="s">
        <v>8389</v>
      </c>
      <c r="AB2071" s="628" t="s">
        <v>12966</v>
      </c>
      <c r="AC2071" s="628" t="s">
        <v>8781</v>
      </c>
    </row>
    <row r="2072" spans="26:29" s="623" customFormat="1">
      <c r="Z2072" s="623">
        <v>1481</v>
      </c>
      <c r="AA2072" s="628" t="s">
        <v>8390</v>
      </c>
      <c r="AB2072" s="628" t="s">
        <v>12967</v>
      </c>
      <c r="AC2072" s="628" t="s">
        <v>8781</v>
      </c>
    </row>
    <row r="2073" spans="26:29" s="623" customFormat="1">
      <c r="Z2073" s="623">
        <v>1482</v>
      </c>
      <c r="AA2073" s="628" t="s">
        <v>8391</v>
      </c>
      <c r="AB2073" s="628" t="s">
        <v>12968</v>
      </c>
      <c r="AC2073" s="628" t="s">
        <v>8781</v>
      </c>
    </row>
    <row r="2074" spans="26:29" s="623" customFormat="1">
      <c r="Z2074" s="623">
        <v>1483</v>
      </c>
      <c r="AA2074" s="628" t="s">
        <v>8392</v>
      </c>
      <c r="AB2074" s="628" t="s">
        <v>12969</v>
      </c>
      <c r="AC2074" s="628" t="s">
        <v>8781</v>
      </c>
    </row>
    <row r="2075" spans="26:29" s="623" customFormat="1">
      <c r="Z2075" s="623">
        <v>1484</v>
      </c>
      <c r="AA2075" s="628" t="s">
        <v>8393</v>
      </c>
      <c r="AB2075" s="628" t="s">
        <v>12970</v>
      </c>
      <c r="AC2075" s="628" t="s">
        <v>8781</v>
      </c>
    </row>
    <row r="2076" spans="26:29" s="623" customFormat="1">
      <c r="Z2076" s="623">
        <v>1485</v>
      </c>
      <c r="AA2076" s="628" t="s">
        <v>8394</v>
      </c>
      <c r="AB2076" s="628" t="s">
        <v>12971</v>
      </c>
      <c r="AC2076" s="628" t="s">
        <v>8781</v>
      </c>
    </row>
    <row r="2077" spans="26:29" s="623" customFormat="1">
      <c r="Z2077" s="623">
        <v>1486</v>
      </c>
      <c r="AA2077" s="628" t="s">
        <v>8395</v>
      </c>
      <c r="AB2077" s="628" t="s">
        <v>12972</v>
      </c>
      <c r="AC2077" s="628" t="s">
        <v>8781</v>
      </c>
    </row>
    <row r="2078" spans="26:29" s="623" customFormat="1">
      <c r="Z2078" s="623">
        <v>1487</v>
      </c>
      <c r="AA2078" s="628" t="s">
        <v>8396</v>
      </c>
      <c r="AB2078" s="628" t="s">
        <v>12973</v>
      </c>
      <c r="AC2078" s="628" t="s">
        <v>8781</v>
      </c>
    </row>
    <row r="2079" spans="26:29" s="623" customFormat="1">
      <c r="Z2079" s="623">
        <v>1488</v>
      </c>
      <c r="AA2079" s="628" t="s">
        <v>8397</v>
      </c>
      <c r="AB2079" s="628" t="s">
        <v>12974</v>
      </c>
      <c r="AC2079" s="628" t="s">
        <v>8781</v>
      </c>
    </row>
    <row r="2080" spans="26:29" s="623" customFormat="1">
      <c r="Z2080" s="623">
        <v>1489</v>
      </c>
      <c r="AA2080" s="628" t="s">
        <v>8398</v>
      </c>
      <c r="AB2080" s="628" t="s">
        <v>12975</v>
      </c>
      <c r="AC2080" s="628" t="s">
        <v>8781</v>
      </c>
    </row>
    <row r="2081" spans="26:29" s="623" customFormat="1">
      <c r="Z2081" s="623">
        <v>1490</v>
      </c>
      <c r="AA2081" s="628" t="s">
        <v>8399</v>
      </c>
      <c r="AB2081" s="628" t="s">
        <v>12976</v>
      </c>
      <c r="AC2081" s="628" t="s">
        <v>8781</v>
      </c>
    </row>
    <row r="2082" spans="26:29" s="623" customFormat="1">
      <c r="Z2082" s="623">
        <v>1491</v>
      </c>
      <c r="AA2082" s="628" t="s">
        <v>8400</v>
      </c>
      <c r="AB2082" s="628" t="s">
        <v>12977</v>
      </c>
      <c r="AC2082" s="628" t="s">
        <v>8781</v>
      </c>
    </row>
    <row r="2083" spans="26:29" s="623" customFormat="1">
      <c r="Z2083" s="623">
        <v>1492</v>
      </c>
      <c r="AA2083" s="628" t="s">
        <v>8401</v>
      </c>
      <c r="AB2083" s="628" t="s">
        <v>12978</v>
      </c>
      <c r="AC2083" s="628" t="s">
        <v>8781</v>
      </c>
    </row>
    <row r="2084" spans="26:29" s="623" customFormat="1">
      <c r="Z2084" s="623">
        <v>1493</v>
      </c>
      <c r="AA2084" s="628" t="s">
        <v>8402</v>
      </c>
      <c r="AB2084" s="628" t="s">
        <v>12979</v>
      </c>
      <c r="AC2084" s="628" t="s">
        <v>8781</v>
      </c>
    </row>
    <row r="2085" spans="26:29" s="623" customFormat="1">
      <c r="Z2085" s="623">
        <v>1494</v>
      </c>
      <c r="AA2085" s="628" t="s">
        <v>8403</v>
      </c>
      <c r="AB2085" s="628" t="s">
        <v>12980</v>
      </c>
      <c r="AC2085" s="628" t="s">
        <v>8781</v>
      </c>
    </row>
    <row r="2086" spans="26:29" s="623" customFormat="1">
      <c r="Z2086" s="623">
        <v>1495</v>
      </c>
      <c r="AA2086" s="628" t="s">
        <v>8404</v>
      </c>
      <c r="AB2086" s="628" t="s">
        <v>12981</v>
      </c>
      <c r="AC2086" s="628" t="s">
        <v>8781</v>
      </c>
    </row>
    <row r="2087" spans="26:29" s="623" customFormat="1">
      <c r="Z2087" s="623">
        <v>1496</v>
      </c>
      <c r="AA2087" s="628" t="s">
        <v>8405</v>
      </c>
      <c r="AB2087" s="628" t="s">
        <v>12982</v>
      </c>
      <c r="AC2087" s="628" t="s">
        <v>8781</v>
      </c>
    </row>
    <row r="2088" spans="26:29" s="623" customFormat="1">
      <c r="Z2088" s="623">
        <v>1497</v>
      </c>
      <c r="AA2088" s="628" t="s">
        <v>8406</v>
      </c>
      <c r="AB2088" s="628" t="s">
        <v>12983</v>
      </c>
      <c r="AC2088" s="628" t="s">
        <v>8781</v>
      </c>
    </row>
    <row r="2089" spans="26:29" s="623" customFormat="1">
      <c r="Z2089" s="623">
        <v>1498</v>
      </c>
      <c r="AA2089" s="628" t="s">
        <v>8407</v>
      </c>
      <c r="AB2089" s="628" t="s">
        <v>12984</v>
      </c>
      <c r="AC2089" s="628" t="s">
        <v>8781</v>
      </c>
    </row>
    <row r="2090" spans="26:29" s="623" customFormat="1">
      <c r="Z2090" s="623">
        <v>1499</v>
      </c>
      <c r="AA2090" s="628" t="s">
        <v>8408</v>
      </c>
      <c r="AB2090" s="628" t="s">
        <v>12985</v>
      </c>
      <c r="AC2090" s="628" t="s">
        <v>8781</v>
      </c>
    </row>
    <row r="2091" spans="26:29" s="623" customFormat="1">
      <c r="Z2091" s="623">
        <v>1500</v>
      </c>
      <c r="AA2091" s="628" t="s">
        <v>8409</v>
      </c>
      <c r="AB2091" s="628" t="s">
        <v>12986</v>
      </c>
      <c r="AC2091" s="628" t="s">
        <v>8781</v>
      </c>
    </row>
    <row r="2092" spans="26:29" s="623" customFormat="1">
      <c r="Z2092" s="623">
        <v>1501</v>
      </c>
      <c r="AA2092" s="628" t="s">
        <v>8410</v>
      </c>
      <c r="AB2092" s="628" t="s">
        <v>12987</v>
      </c>
      <c r="AC2092" s="628" t="s">
        <v>8781</v>
      </c>
    </row>
    <row r="2093" spans="26:29" s="623" customFormat="1">
      <c r="Z2093" s="623">
        <v>1502</v>
      </c>
      <c r="AA2093" s="628" t="s">
        <v>8411</v>
      </c>
      <c r="AB2093" s="628" t="s">
        <v>12988</v>
      </c>
      <c r="AC2093" s="628" t="s">
        <v>8781</v>
      </c>
    </row>
    <row r="2094" spans="26:29" s="623" customFormat="1">
      <c r="Z2094" s="623">
        <v>1503</v>
      </c>
      <c r="AA2094" s="628" t="s">
        <v>8412</v>
      </c>
      <c r="AB2094" s="628" t="s">
        <v>12989</v>
      </c>
      <c r="AC2094" s="628" t="s">
        <v>8781</v>
      </c>
    </row>
    <row r="2095" spans="26:29" s="623" customFormat="1">
      <c r="Z2095" s="623">
        <v>1504</v>
      </c>
      <c r="AA2095" s="628" t="s">
        <v>8413</v>
      </c>
      <c r="AB2095" s="628" t="s">
        <v>12990</v>
      </c>
      <c r="AC2095" s="628" t="s">
        <v>8781</v>
      </c>
    </row>
    <row r="2096" spans="26:29" s="623" customFormat="1">
      <c r="Z2096" s="623">
        <v>1505</v>
      </c>
      <c r="AA2096" s="628" t="s">
        <v>8414</v>
      </c>
      <c r="AB2096" s="628" t="s">
        <v>12991</v>
      </c>
      <c r="AC2096" s="628" t="s">
        <v>8781</v>
      </c>
    </row>
    <row r="2097" spans="26:29" s="623" customFormat="1">
      <c r="Z2097" s="623">
        <v>1506</v>
      </c>
      <c r="AA2097" s="628" t="s">
        <v>8415</v>
      </c>
      <c r="AB2097" s="628" t="s">
        <v>12992</v>
      </c>
      <c r="AC2097" s="628" t="s">
        <v>8781</v>
      </c>
    </row>
    <row r="2098" spans="26:29" s="623" customFormat="1">
      <c r="Z2098" s="623">
        <v>1507</v>
      </c>
      <c r="AA2098" s="628" t="s">
        <v>8416</v>
      </c>
      <c r="AB2098" s="628" t="s">
        <v>12993</v>
      </c>
      <c r="AC2098" s="628" t="s">
        <v>8781</v>
      </c>
    </row>
    <row r="2099" spans="26:29" s="623" customFormat="1">
      <c r="Z2099" s="623">
        <v>1508</v>
      </c>
      <c r="AA2099" s="628" t="s">
        <v>8417</v>
      </c>
      <c r="AB2099" s="628" t="s">
        <v>12994</v>
      </c>
      <c r="AC2099" s="628" t="s">
        <v>8781</v>
      </c>
    </row>
    <row r="2100" spans="26:29" s="623" customFormat="1">
      <c r="Z2100" s="623">
        <v>1509</v>
      </c>
      <c r="AA2100" s="628" t="s">
        <v>8418</v>
      </c>
      <c r="AB2100" s="628" t="s">
        <v>12995</v>
      </c>
      <c r="AC2100" s="628" t="s">
        <v>8781</v>
      </c>
    </row>
    <row r="2101" spans="26:29" s="623" customFormat="1">
      <c r="Z2101" s="623">
        <v>1510</v>
      </c>
      <c r="AA2101" s="628" t="s">
        <v>8419</v>
      </c>
      <c r="AB2101" s="628" t="s">
        <v>12996</v>
      </c>
      <c r="AC2101" s="628" t="s">
        <v>8781</v>
      </c>
    </row>
    <row r="2102" spans="26:29" s="623" customFormat="1">
      <c r="Z2102" s="623">
        <v>1511</v>
      </c>
      <c r="AA2102" s="628" t="s">
        <v>8420</v>
      </c>
      <c r="AB2102" s="628" t="s">
        <v>12997</v>
      </c>
      <c r="AC2102" s="628" t="s">
        <v>8781</v>
      </c>
    </row>
    <row r="2103" spans="26:29" s="623" customFormat="1">
      <c r="Z2103" s="623">
        <v>1512</v>
      </c>
      <c r="AA2103" s="628" t="s">
        <v>8421</v>
      </c>
      <c r="AB2103" s="628" t="s">
        <v>12998</v>
      </c>
      <c r="AC2103" s="628" t="s">
        <v>8781</v>
      </c>
    </row>
    <row r="2104" spans="26:29" s="623" customFormat="1">
      <c r="Z2104" s="623">
        <v>1513</v>
      </c>
      <c r="AA2104" s="628" t="s">
        <v>8422</v>
      </c>
      <c r="AB2104" s="628" t="s">
        <v>12999</v>
      </c>
      <c r="AC2104" s="628" t="s">
        <v>8781</v>
      </c>
    </row>
    <row r="2105" spans="26:29" s="623" customFormat="1">
      <c r="Z2105" s="623">
        <v>1514</v>
      </c>
      <c r="AA2105" s="628" t="s">
        <v>8423</v>
      </c>
      <c r="AB2105" s="628" t="s">
        <v>13000</v>
      </c>
      <c r="AC2105" s="628" t="s">
        <v>8781</v>
      </c>
    </row>
    <row r="2106" spans="26:29" s="623" customFormat="1">
      <c r="Z2106" s="623">
        <v>1515</v>
      </c>
      <c r="AA2106" s="628" t="s">
        <v>8424</v>
      </c>
      <c r="AB2106" s="628" t="s">
        <v>13001</v>
      </c>
      <c r="AC2106" s="628" t="s">
        <v>8781</v>
      </c>
    </row>
    <row r="2107" spans="26:29" s="623" customFormat="1">
      <c r="Z2107" s="623">
        <v>1516</v>
      </c>
      <c r="AA2107" s="628" t="s">
        <v>8425</v>
      </c>
      <c r="AB2107" s="628" t="s">
        <v>13002</v>
      </c>
      <c r="AC2107" s="628" t="s">
        <v>8781</v>
      </c>
    </row>
    <row r="2108" spans="26:29" s="623" customFormat="1">
      <c r="Z2108" s="623">
        <v>1517</v>
      </c>
      <c r="AA2108" s="628" t="s">
        <v>8426</v>
      </c>
      <c r="AB2108" s="628" t="s">
        <v>13003</v>
      </c>
      <c r="AC2108" s="628" t="s">
        <v>8781</v>
      </c>
    </row>
    <row r="2109" spans="26:29" s="623" customFormat="1">
      <c r="Z2109" s="623">
        <v>1518</v>
      </c>
      <c r="AA2109" s="628" t="s">
        <v>8427</v>
      </c>
      <c r="AB2109" s="628" t="s">
        <v>13004</v>
      </c>
      <c r="AC2109" s="628" t="s">
        <v>8781</v>
      </c>
    </row>
    <row r="2110" spans="26:29" s="623" customFormat="1">
      <c r="Z2110" s="623">
        <v>1519</v>
      </c>
      <c r="AA2110" s="628" t="s">
        <v>8428</v>
      </c>
      <c r="AB2110" s="628" t="s">
        <v>13005</v>
      </c>
      <c r="AC2110" s="628" t="s">
        <v>8781</v>
      </c>
    </row>
    <row r="2111" spans="26:29" s="623" customFormat="1">
      <c r="Z2111" s="623">
        <v>1520</v>
      </c>
      <c r="AA2111" s="628" t="s">
        <v>8429</v>
      </c>
      <c r="AB2111" s="628" t="s">
        <v>13006</v>
      </c>
      <c r="AC2111" s="628" t="s">
        <v>8781</v>
      </c>
    </row>
    <row r="2112" spans="26:29" s="623" customFormat="1">
      <c r="Z2112" s="623">
        <v>1521</v>
      </c>
      <c r="AA2112" s="628" t="s">
        <v>8430</v>
      </c>
      <c r="AB2112" s="628" t="s">
        <v>13007</v>
      </c>
      <c r="AC2112" s="628" t="s">
        <v>8781</v>
      </c>
    </row>
    <row r="2113" spans="26:29" s="623" customFormat="1">
      <c r="Z2113" s="623">
        <v>1522</v>
      </c>
      <c r="AA2113" s="628" t="s">
        <v>8431</v>
      </c>
      <c r="AB2113" s="628" t="s">
        <v>13008</v>
      </c>
      <c r="AC2113" s="628" t="s">
        <v>8781</v>
      </c>
    </row>
    <row r="2114" spans="26:29" s="623" customFormat="1">
      <c r="Z2114" s="623">
        <v>1523</v>
      </c>
      <c r="AA2114" s="628" t="s">
        <v>8432</v>
      </c>
      <c r="AB2114" s="628" t="s">
        <v>13009</v>
      </c>
      <c r="AC2114" s="628" t="s">
        <v>8781</v>
      </c>
    </row>
    <row r="2115" spans="26:29" s="623" customFormat="1">
      <c r="Z2115" s="623">
        <v>1524</v>
      </c>
      <c r="AA2115" s="628" t="s">
        <v>8433</v>
      </c>
      <c r="AB2115" s="628" t="s">
        <v>13010</v>
      </c>
      <c r="AC2115" s="628" t="s">
        <v>8781</v>
      </c>
    </row>
    <row r="2116" spans="26:29" s="623" customFormat="1">
      <c r="Z2116" s="623">
        <v>1525</v>
      </c>
      <c r="AA2116" s="628" t="s">
        <v>8434</v>
      </c>
      <c r="AB2116" s="628" t="s">
        <v>13011</v>
      </c>
      <c r="AC2116" s="628" t="s">
        <v>8781</v>
      </c>
    </row>
    <row r="2117" spans="26:29" s="623" customFormat="1">
      <c r="Z2117" s="623">
        <v>1526</v>
      </c>
      <c r="AA2117" s="628" t="s">
        <v>8435</v>
      </c>
      <c r="AB2117" s="628" t="s">
        <v>13012</v>
      </c>
      <c r="AC2117" s="628" t="s">
        <v>8781</v>
      </c>
    </row>
    <row r="2118" spans="26:29" s="623" customFormat="1">
      <c r="Z2118" s="623">
        <v>1527</v>
      </c>
      <c r="AA2118" s="628" t="s">
        <v>8436</v>
      </c>
      <c r="AB2118" s="628" t="s">
        <v>13013</v>
      </c>
      <c r="AC2118" s="628" t="s">
        <v>8781</v>
      </c>
    </row>
    <row r="2119" spans="26:29" s="623" customFormat="1">
      <c r="Z2119" s="623">
        <v>1528</v>
      </c>
      <c r="AA2119" s="628" t="s">
        <v>8437</v>
      </c>
      <c r="AB2119" s="628" t="s">
        <v>13014</v>
      </c>
      <c r="AC2119" s="628" t="s">
        <v>8781</v>
      </c>
    </row>
    <row r="2120" spans="26:29" s="623" customFormat="1">
      <c r="Z2120" s="623">
        <v>1529</v>
      </c>
      <c r="AA2120" s="628" t="s">
        <v>8438</v>
      </c>
      <c r="AB2120" s="628" t="s">
        <v>13015</v>
      </c>
      <c r="AC2120" s="628" t="s">
        <v>8781</v>
      </c>
    </row>
    <row r="2121" spans="26:29" s="623" customFormat="1">
      <c r="Z2121" s="623">
        <v>1530</v>
      </c>
      <c r="AA2121" s="628" t="s">
        <v>8439</v>
      </c>
      <c r="AB2121" s="628" t="s">
        <v>13016</v>
      </c>
      <c r="AC2121" s="628" t="s">
        <v>8781</v>
      </c>
    </row>
    <row r="2122" spans="26:29" s="623" customFormat="1">
      <c r="Z2122" s="623">
        <v>1531</v>
      </c>
      <c r="AA2122" s="628" t="s">
        <v>8440</v>
      </c>
      <c r="AB2122" s="628" t="s">
        <v>13017</v>
      </c>
      <c r="AC2122" s="628" t="s">
        <v>8781</v>
      </c>
    </row>
    <row r="2123" spans="26:29" s="623" customFormat="1">
      <c r="Z2123" s="623">
        <v>1532</v>
      </c>
      <c r="AA2123" s="628" t="s">
        <v>8441</v>
      </c>
      <c r="AB2123" s="628" t="s">
        <v>13018</v>
      </c>
      <c r="AC2123" s="628" t="s">
        <v>8781</v>
      </c>
    </row>
    <row r="2124" spans="26:29" s="623" customFormat="1">
      <c r="Z2124" s="623">
        <v>1533</v>
      </c>
      <c r="AA2124" s="628" t="s">
        <v>8442</v>
      </c>
      <c r="AB2124" s="628" t="s">
        <v>13019</v>
      </c>
      <c r="AC2124" s="628" t="s">
        <v>8781</v>
      </c>
    </row>
    <row r="2125" spans="26:29" s="623" customFormat="1">
      <c r="Z2125" s="623">
        <v>1534</v>
      </c>
      <c r="AA2125" s="628" t="s">
        <v>8443</v>
      </c>
      <c r="AB2125" s="628" t="s">
        <v>13020</v>
      </c>
      <c r="AC2125" s="628" t="s">
        <v>8781</v>
      </c>
    </row>
    <row r="2126" spans="26:29" s="623" customFormat="1">
      <c r="Z2126" s="623">
        <v>1535</v>
      </c>
      <c r="AA2126" s="628" t="s">
        <v>8444</v>
      </c>
      <c r="AB2126" s="628" t="s">
        <v>13021</v>
      </c>
      <c r="AC2126" s="628" t="s">
        <v>8781</v>
      </c>
    </row>
    <row r="2127" spans="26:29" s="623" customFormat="1">
      <c r="Z2127" s="623">
        <v>1536</v>
      </c>
      <c r="AA2127" s="628" t="s">
        <v>8445</v>
      </c>
      <c r="AB2127" s="628" t="s">
        <v>13022</v>
      </c>
      <c r="AC2127" s="628" t="s">
        <v>8781</v>
      </c>
    </row>
    <row r="2128" spans="26:29" s="623" customFormat="1">
      <c r="Z2128" s="623">
        <v>1537</v>
      </c>
      <c r="AA2128" s="628" t="s">
        <v>8446</v>
      </c>
      <c r="AB2128" s="628" t="s">
        <v>13023</v>
      </c>
      <c r="AC2128" s="628" t="s">
        <v>8781</v>
      </c>
    </row>
    <row r="2129" spans="26:29" s="623" customFormat="1">
      <c r="Z2129" s="623">
        <v>1538</v>
      </c>
      <c r="AA2129" s="628" t="s">
        <v>8447</v>
      </c>
      <c r="AB2129" s="628" t="s">
        <v>13024</v>
      </c>
      <c r="AC2129" s="628" t="s">
        <v>8781</v>
      </c>
    </row>
    <row r="2130" spans="26:29" s="623" customFormat="1">
      <c r="Z2130" s="623">
        <v>1539</v>
      </c>
      <c r="AA2130" s="628" t="s">
        <v>8448</v>
      </c>
      <c r="AB2130" s="628" t="s">
        <v>13025</v>
      </c>
      <c r="AC2130" s="628" t="s">
        <v>8781</v>
      </c>
    </row>
    <row r="2131" spans="26:29" s="623" customFormat="1">
      <c r="Z2131" s="623">
        <v>1540</v>
      </c>
      <c r="AA2131" s="628" t="s">
        <v>8449</v>
      </c>
      <c r="AB2131" s="628" t="s">
        <v>13026</v>
      </c>
      <c r="AC2131" s="628" t="s">
        <v>8781</v>
      </c>
    </row>
    <row r="2132" spans="26:29" s="623" customFormat="1">
      <c r="Z2132" s="623">
        <v>1541</v>
      </c>
      <c r="AA2132" s="628" t="s">
        <v>8450</v>
      </c>
      <c r="AB2132" s="628" t="s">
        <v>13027</v>
      </c>
      <c r="AC2132" s="628" t="s">
        <v>8781</v>
      </c>
    </row>
    <row r="2133" spans="26:29" s="623" customFormat="1">
      <c r="Z2133" s="623">
        <v>1542</v>
      </c>
      <c r="AA2133" s="628" t="s">
        <v>8451</v>
      </c>
      <c r="AB2133" s="628" t="s">
        <v>13028</v>
      </c>
      <c r="AC2133" s="628" t="s">
        <v>8781</v>
      </c>
    </row>
    <row r="2134" spans="26:29" s="623" customFormat="1">
      <c r="Z2134" s="623">
        <v>1543</v>
      </c>
      <c r="AA2134" s="628" t="s">
        <v>8452</v>
      </c>
      <c r="AB2134" s="628" t="s">
        <v>13029</v>
      </c>
      <c r="AC2134" s="628" t="s">
        <v>8781</v>
      </c>
    </row>
    <row r="2135" spans="26:29" s="623" customFormat="1">
      <c r="Z2135" s="623">
        <v>1544</v>
      </c>
      <c r="AA2135" s="628" t="s">
        <v>8453</v>
      </c>
      <c r="AB2135" s="628" t="s">
        <v>13030</v>
      </c>
      <c r="AC2135" s="628" t="s">
        <v>8781</v>
      </c>
    </row>
    <row r="2136" spans="26:29" s="623" customFormat="1">
      <c r="Z2136" s="623">
        <v>1545</v>
      </c>
      <c r="AA2136" s="628" t="s">
        <v>8454</v>
      </c>
      <c r="AB2136" s="628" t="s">
        <v>13031</v>
      </c>
      <c r="AC2136" s="628" t="s">
        <v>8781</v>
      </c>
    </row>
    <row r="2137" spans="26:29" s="623" customFormat="1">
      <c r="Z2137" s="623">
        <v>1546</v>
      </c>
      <c r="AA2137" s="628" t="s">
        <v>8455</v>
      </c>
      <c r="AB2137" s="628" t="s">
        <v>13032</v>
      </c>
      <c r="AC2137" s="628" t="s">
        <v>8781</v>
      </c>
    </row>
    <row r="2138" spans="26:29" s="623" customFormat="1">
      <c r="Z2138" s="623">
        <v>1547</v>
      </c>
      <c r="AA2138" s="628" t="s">
        <v>8456</v>
      </c>
      <c r="AB2138" s="628" t="s">
        <v>13033</v>
      </c>
      <c r="AC2138" s="628" t="s">
        <v>8781</v>
      </c>
    </row>
    <row r="2139" spans="26:29" s="623" customFormat="1">
      <c r="Z2139" s="623">
        <v>1548</v>
      </c>
      <c r="AA2139" s="628" t="s">
        <v>8457</v>
      </c>
      <c r="AB2139" s="628" t="s">
        <v>13034</v>
      </c>
      <c r="AC2139" s="628" t="s">
        <v>8781</v>
      </c>
    </row>
    <row r="2140" spans="26:29" s="623" customFormat="1">
      <c r="Z2140" s="623">
        <v>1549</v>
      </c>
      <c r="AA2140" s="628" t="s">
        <v>8458</v>
      </c>
      <c r="AB2140" s="628" t="s">
        <v>13035</v>
      </c>
      <c r="AC2140" s="628" t="s">
        <v>8781</v>
      </c>
    </row>
    <row r="2141" spans="26:29" s="623" customFormat="1">
      <c r="Z2141" s="623">
        <v>1550</v>
      </c>
      <c r="AA2141" s="628" t="s">
        <v>8459</v>
      </c>
      <c r="AB2141" s="628" t="s">
        <v>13036</v>
      </c>
      <c r="AC2141" s="628" t="s">
        <v>8781</v>
      </c>
    </row>
    <row r="2142" spans="26:29" s="623" customFormat="1">
      <c r="Z2142" s="623">
        <v>1551</v>
      </c>
      <c r="AA2142" s="628" t="s">
        <v>8460</v>
      </c>
      <c r="AB2142" s="628" t="s">
        <v>13037</v>
      </c>
      <c r="AC2142" s="628" t="s">
        <v>8781</v>
      </c>
    </row>
    <row r="2143" spans="26:29" s="623" customFormat="1">
      <c r="Z2143" s="623">
        <v>1552</v>
      </c>
      <c r="AA2143" s="628" t="s">
        <v>8461</v>
      </c>
      <c r="AB2143" s="628" t="s">
        <v>13038</v>
      </c>
      <c r="AC2143" s="628" t="s">
        <v>8781</v>
      </c>
    </row>
    <row r="2144" spans="26:29" s="623" customFormat="1">
      <c r="Z2144" s="623">
        <v>1553</v>
      </c>
      <c r="AA2144" s="628" t="s">
        <v>8462</v>
      </c>
      <c r="AB2144" s="628" t="s">
        <v>13039</v>
      </c>
      <c r="AC2144" s="628" t="s">
        <v>8781</v>
      </c>
    </row>
    <row r="2145" spans="26:29" s="623" customFormat="1">
      <c r="Z2145" s="623">
        <v>1554</v>
      </c>
      <c r="AA2145" s="628" t="s">
        <v>8463</v>
      </c>
      <c r="AB2145" s="628" t="s">
        <v>13040</v>
      </c>
      <c r="AC2145" s="628" t="s">
        <v>8781</v>
      </c>
    </row>
    <row r="2146" spans="26:29" s="623" customFormat="1">
      <c r="Z2146" s="623">
        <v>1555</v>
      </c>
      <c r="AA2146" s="628" t="s">
        <v>8464</v>
      </c>
      <c r="AB2146" s="628" t="s">
        <v>13041</v>
      </c>
      <c r="AC2146" s="628" t="s">
        <v>8781</v>
      </c>
    </row>
    <row r="2147" spans="26:29" s="623" customFormat="1">
      <c r="Z2147" s="623">
        <v>1556</v>
      </c>
      <c r="AA2147" s="628" t="s">
        <v>8465</v>
      </c>
      <c r="AB2147" s="628" t="s">
        <v>13042</v>
      </c>
      <c r="AC2147" s="628" t="s">
        <v>8781</v>
      </c>
    </row>
    <row r="2148" spans="26:29" s="623" customFormat="1">
      <c r="Z2148" s="623">
        <v>1557</v>
      </c>
      <c r="AA2148" s="628" t="s">
        <v>8466</v>
      </c>
      <c r="AB2148" s="628" t="s">
        <v>13043</v>
      </c>
      <c r="AC2148" s="628" t="s">
        <v>8781</v>
      </c>
    </row>
    <row r="2149" spans="26:29" s="623" customFormat="1">
      <c r="Z2149" s="623">
        <v>1558</v>
      </c>
      <c r="AA2149" s="628" t="s">
        <v>8467</v>
      </c>
      <c r="AB2149" s="628" t="s">
        <v>13044</v>
      </c>
      <c r="AC2149" s="628" t="s">
        <v>8781</v>
      </c>
    </row>
    <row r="2150" spans="26:29" s="623" customFormat="1">
      <c r="Z2150" s="623">
        <v>1559</v>
      </c>
      <c r="AA2150" s="628" t="s">
        <v>8468</v>
      </c>
      <c r="AB2150" s="628" t="s">
        <v>13045</v>
      </c>
      <c r="AC2150" s="628" t="s">
        <v>8781</v>
      </c>
    </row>
    <row r="2151" spans="26:29" s="623" customFormat="1">
      <c r="Z2151" s="623">
        <v>1560</v>
      </c>
      <c r="AA2151" s="628" t="s">
        <v>8469</v>
      </c>
      <c r="AB2151" s="628" t="s">
        <v>13046</v>
      </c>
      <c r="AC2151" s="628" t="s">
        <v>8781</v>
      </c>
    </row>
    <row r="2152" spans="26:29" s="623" customFormat="1">
      <c r="Z2152" s="623">
        <v>1561</v>
      </c>
      <c r="AA2152" s="628" t="s">
        <v>8470</v>
      </c>
      <c r="AB2152" s="628" t="s">
        <v>13047</v>
      </c>
      <c r="AC2152" s="628" t="s">
        <v>8781</v>
      </c>
    </row>
    <row r="2153" spans="26:29" s="623" customFormat="1">
      <c r="Z2153" s="623">
        <v>1562</v>
      </c>
      <c r="AA2153" s="628" t="s">
        <v>8471</v>
      </c>
      <c r="AB2153" s="628" t="s">
        <v>13048</v>
      </c>
      <c r="AC2153" s="628" t="s">
        <v>8781</v>
      </c>
    </row>
    <row r="2154" spans="26:29" s="623" customFormat="1">
      <c r="Z2154" s="623">
        <v>1563</v>
      </c>
      <c r="AA2154" s="628" t="s">
        <v>8472</v>
      </c>
      <c r="AB2154" s="628" t="s">
        <v>13049</v>
      </c>
      <c r="AC2154" s="628" t="s">
        <v>8781</v>
      </c>
    </row>
    <row r="2155" spans="26:29" s="623" customFormat="1">
      <c r="Z2155" s="623">
        <v>1564</v>
      </c>
      <c r="AA2155" s="628" t="s">
        <v>8473</v>
      </c>
      <c r="AB2155" s="628" t="s">
        <v>13050</v>
      </c>
      <c r="AC2155" s="628" t="s">
        <v>8781</v>
      </c>
    </row>
    <row r="2156" spans="26:29" s="623" customFormat="1">
      <c r="Z2156" s="623">
        <v>1565</v>
      </c>
      <c r="AA2156" s="628" t="s">
        <v>8474</v>
      </c>
      <c r="AB2156" s="628" t="s">
        <v>13051</v>
      </c>
      <c r="AC2156" s="628" t="s">
        <v>8781</v>
      </c>
    </row>
    <row r="2157" spans="26:29" s="623" customFormat="1">
      <c r="Z2157" s="623">
        <v>1566</v>
      </c>
      <c r="AA2157" s="628" t="s">
        <v>8475</v>
      </c>
      <c r="AB2157" s="628" t="s">
        <v>13052</v>
      </c>
      <c r="AC2157" s="628" t="s">
        <v>8781</v>
      </c>
    </row>
    <row r="2158" spans="26:29" s="623" customFormat="1">
      <c r="Z2158" s="623">
        <v>1567</v>
      </c>
      <c r="AA2158" s="628" t="s">
        <v>8476</v>
      </c>
      <c r="AB2158" s="628" t="s">
        <v>13053</v>
      </c>
      <c r="AC2158" s="628" t="s">
        <v>8781</v>
      </c>
    </row>
    <row r="2159" spans="26:29" s="623" customFormat="1">
      <c r="Z2159" s="623">
        <v>1568</v>
      </c>
      <c r="AA2159" s="628" t="s">
        <v>8477</v>
      </c>
      <c r="AB2159" s="628" t="s">
        <v>13054</v>
      </c>
      <c r="AC2159" s="628" t="s">
        <v>8781</v>
      </c>
    </row>
    <row r="2160" spans="26:29" s="623" customFormat="1">
      <c r="Z2160" s="623">
        <v>1569</v>
      </c>
      <c r="AA2160" s="628" t="s">
        <v>8478</v>
      </c>
      <c r="AB2160" s="628" t="s">
        <v>13055</v>
      </c>
      <c r="AC2160" s="628" t="s">
        <v>8781</v>
      </c>
    </row>
    <row r="2161" spans="26:29" s="623" customFormat="1">
      <c r="Z2161" s="623">
        <v>1570</v>
      </c>
      <c r="AA2161" s="628" t="s">
        <v>8479</v>
      </c>
      <c r="AB2161" s="628" t="s">
        <v>13056</v>
      </c>
      <c r="AC2161" s="628" t="s">
        <v>8781</v>
      </c>
    </row>
    <row r="2162" spans="26:29" s="623" customFormat="1">
      <c r="Z2162" s="623">
        <v>1571</v>
      </c>
      <c r="AA2162" s="628" t="s">
        <v>8480</v>
      </c>
      <c r="AB2162" s="628" t="s">
        <v>13057</v>
      </c>
      <c r="AC2162" s="628" t="s">
        <v>8781</v>
      </c>
    </row>
    <row r="2163" spans="26:29" s="623" customFormat="1">
      <c r="Z2163" s="623">
        <v>1572</v>
      </c>
      <c r="AA2163" s="628" t="s">
        <v>8481</v>
      </c>
      <c r="AB2163" s="628" t="s">
        <v>13058</v>
      </c>
      <c r="AC2163" s="628" t="s">
        <v>8781</v>
      </c>
    </row>
    <row r="2164" spans="26:29" s="623" customFormat="1">
      <c r="Z2164" s="623">
        <v>1573</v>
      </c>
      <c r="AA2164" s="628" t="s">
        <v>8482</v>
      </c>
      <c r="AB2164" s="628" t="s">
        <v>13059</v>
      </c>
      <c r="AC2164" s="628" t="s">
        <v>8781</v>
      </c>
    </row>
    <row r="2165" spans="26:29" s="623" customFormat="1">
      <c r="Z2165" s="623">
        <v>1574</v>
      </c>
      <c r="AA2165" s="628" t="s">
        <v>8483</v>
      </c>
      <c r="AB2165" s="628" t="s">
        <v>13060</v>
      </c>
      <c r="AC2165" s="628" t="s">
        <v>8781</v>
      </c>
    </row>
    <row r="2166" spans="26:29" s="623" customFormat="1">
      <c r="Z2166" s="623">
        <v>1575</v>
      </c>
      <c r="AA2166" s="628" t="s">
        <v>8484</v>
      </c>
      <c r="AB2166" s="628" t="s">
        <v>13061</v>
      </c>
      <c r="AC2166" s="628" t="s">
        <v>8781</v>
      </c>
    </row>
    <row r="2167" spans="26:29" s="623" customFormat="1">
      <c r="Z2167" s="623">
        <v>1576</v>
      </c>
      <c r="AA2167" s="628" t="s">
        <v>8485</v>
      </c>
      <c r="AB2167" s="628" t="s">
        <v>13062</v>
      </c>
      <c r="AC2167" s="628" t="s">
        <v>8781</v>
      </c>
    </row>
    <row r="2168" spans="26:29" s="623" customFormat="1">
      <c r="Z2168" s="623">
        <v>1577</v>
      </c>
      <c r="AA2168" s="628" t="s">
        <v>8486</v>
      </c>
      <c r="AB2168" s="628" t="s">
        <v>13063</v>
      </c>
      <c r="AC2168" s="628" t="s">
        <v>8781</v>
      </c>
    </row>
    <row r="2169" spans="26:29" s="623" customFormat="1">
      <c r="Z2169" s="623">
        <v>1578</v>
      </c>
      <c r="AA2169" s="628" t="s">
        <v>8487</v>
      </c>
      <c r="AB2169" s="628" t="s">
        <v>13064</v>
      </c>
      <c r="AC2169" s="628" t="s">
        <v>8781</v>
      </c>
    </row>
    <row r="2170" spans="26:29" s="623" customFormat="1">
      <c r="Z2170" s="623">
        <v>1579</v>
      </c>
      <c r="AA2170" s="628" t="s">
        <v>8488</v>
      </c>
      <c r="AB2170" s="628" t="s">
        <v>13065</v>
      </c>
      <c r="AC2170" s="628" t="s">
        <v>8781</v>
      </c>
    </row>
    <row r="2171" spans="26:29" s="623" customFormat="1">
      <c r="Z2171" s="623">
        <v>1580</v>
      </c>
      <c r="AA2171" s="628" t="s">
        <v>8489</v>
      </c>
      <c r="AB2171" s="628" t="s">
        <v>13066</v>
      </c>
      <c r="AC2171" s="628" t="s">
        <v>8781</v>
      </c>
    </row>
    <row r="2172" spans="26:29" s="623" customFormat="1">
      <c r="Z2172" s="623">
        <v>1581</v>
      </c>
      <c r="AA2172" s="628" t="s">
        <v>8490</v>
      </c>
      <c r="AB2172" s="628" t="s">
        <v>13067</v>
      </c>
      <c r="AC2172" s="628" t="s">
        <v>8781</v>
      </c>
    </row>
    <row r="2173" spans="26:29" s="623" customFormat="1">
      <c r="Z2173" s="623">
        <v>1582</v>
      </c>
      <c r="AA2173" s="628" t="s">
        <v>8491</v>
      </c>
      <c r="AB2173" s="628" t="s">
        <v>13068</v>
      </c>
      <c r="AC2173" s="628" t="s">
        <v>8781</v>
      </c>
    </row>
    <row r="2174" spans="26:29" s="623" customFormat="1">
      <c r="Z2174" s="623">
        <v>1583</v>
      </c>
      <c r="AA2174" s="628" t="s">
        <v>8492</v>
      </c>
      <c r="AB2174" s="628" t="s">
        <v>13069</v>
      </c>
      <c r="AC2174" s="628" t="s">
        <v>8781</v>
      </c>
    </row>
    <row r="2175" spans="26:29" s="623" customFormat="1">
      <c r="Z2175" s="623">
        <v>1584</v>
      </c>
      <c r="AA2175" s="628" t="s">
        <v>8493</v>
      </c>
      <c r="AB2175" s="628" t="s">
        <v>13070</v>
      </c>
      <c r="AC2175" s="628" t="s">
        <v>8781</v>
      </c>
    </row>
    <row r="2176" spans="26:29" s="623" customFormat="1">
      <c r="Z2176" s="623">
        <v>1585</v>
      </c>
      <c r="AA2176" s="628" t="s">
        <v>8494</v>
      </c>
      <c r="AB2176" s="628" t="s">
        <v>13071</v>
      </c>
      <c r="AC2176" s="628" t="s">
        <v>8781</v>
      </c>
    </row>
    <row r="2177" spans="26:29" s="623" customFormat="1">
      <c r="Z2177" s="623">
        <v>1586</v>
      </c>
      <c r="AA2177" s="628" t="s">
        <v>8495</v>
      </c>
      <c r="AB2177" s="628" t="s">
        <v>13072</v>
      </c>
      <c r="AC2177" s="628" t="s">
        <v>8781</v>
      </c>
    </row>
    <row r="2178" spans="26:29" s="623" customFormat="1">
      <c r="Z2178" s="623">
        <v>1587</v>
      </c>
      <c r="AA2178" s="628" t="s">
        <v>8496</v>
      </c>
      <c r="AB2178" s="628" t="s">
        <v>13073</v>
      </c>
      <c r="AC2178" s="628" t="s">
        <v>8781</v>
      </c>
    </row>
    <row r="2179" spans="26:29" s="623" customFormat="1">
      <c r="Z2179" s="623">
        <v>1588</v>
      </c>
      <c r="AA2179" s="628" t="s">
        <v>8497</v>
      </c>
      <c r="AB2179" s="628" t="s">
        <v>13074</v>
      </c>
      <c r="AC2179" s="628" t="s">
        <v>8781</v>
      </c>
    </row>
    <row r="2180" spans="26:29" s="623" customFormat="1">
      <c r="Z2180" s="623">
        <v>1589</v>
      </c>
      <c r="AA2180" s="628" t="s">
        <v>8498</v>
      </c>
      <c r="AB2180" s="628" t="s">
        <v>13075</v>
      </c>
      <c r="AC2180" s="628" t="s">
        <v>8781</v>
      </c>
    </row>
    <row r="2181" spans="26:29" s="623" customFormat="1">
      <c r="Z2181" s="623">
        <v>1590</v>
      </c>
      <c r="AA2181" s="628" t="s">
        <v>8499</v>
      </c>
      <c r="AB2181" s="628" t="s">
        <v>13076</v>
      </c>
      <c r="AC2181" s="628" t="s">
        <v>8781</v>
      </c>
    </row>
    <row r="2182" spans="26:29" s="623" customFormat="1">
      <c r="Z2182" s="623">
        <v>1591</v>
      </c>
      <c r="AA2182" s="628" t="s">
        <v>8500</v>
      </c>
      <c r="AB2182" s="628" t="s">
        <v>13077</v>
      </c>
      <c r="AC2182" s="628" t="s">
        <v>8781</v>
      </c>
    </row>
    <row r="2183" spans="26:29" s="623" customFormat="1">
      <c r="Z2183" s="623">
        <v>1592</v>
      </c>
      <c r="AA2183" s="628" t="s">
        <v>8501</v>
      </c>
      <c r="AB2183" s="628" t="s">
        <v>13078</v>
      </c>
      <c r="AC2183" s="628" t="s">
        <v>8781</v>
      </c>
    </row>
    <row r="2184" spans="26:29" s="623" customFormat="1">
      <c r="Z2184" s="623">
        <v>1593</v>
      </c>
      <c r="AA2184" s="628" t="s">
        <v>8502</v>
      </c>
      <c r="AB2184" s="628" t="s">
        <v>13079</v>
      </c>
      <c r="AC2184" s="628" t="s">
        <v>8781</v>
      </c>
    </row>
    <row r="2185" spans="26:29" s="623" customFormat="1">
      <c r="Z2185" s="623">
        <v>1594</v>
      </c>
      <c r="AA2185" s="628" t="s">
        <v>8503</v>
      </c>
      <c r="AB2185" s="628" t="s">
        <v>13080</v>
      </c>
      <c r="AC2185" s="628" t="s">
        <v>8781</v>
      </c>
    </row>
    <row r="2186" spans="26:29" s="623" customFormat="1">
      <c r="Z2186" s="623">
        <v>1595</v>
      </c>
      <c r="AA2186" s="628" t="s">
        <v>8504</v>
      </c>
      <c r="AB2186" s="628" t="s">
        <v>13081</v>
      </c>
      <c r="AC2186" s="628" t="s">
        <v>8781</v>
      </c>
    </row>
    <row r="2187" spans="26:29" s="623" customFormat="1">
      <c r="Z2187" s="623">
        <v>1596</v>
      </c>
      <c r="AA2187" s="628" t="s">
        <v>8505</v>
      </c>
      <c r="AB2187" s="628" t="s">
        <v>13082</v>
      </c>
      <c r="AC2187" s="628" t="s">
        <v>8781</v>
      </c>
    </row>
    <row r="2188" spans="26:29" s="623" customFormat="1">
      <c r="Z2188" s="623">
        <v>1597</v>
      </c>
      <c r="AA2188" s="628" t="s">
        <v>8506</v>
      </c>
      <c r="AB2188" s="628" t="s">
        <v>13083</v>
      </c>
      <c r="AC2188" s="628" t="s">
        <v>8781</v>
      </c>
    </row>
    <row r="2189" spans="26:29" s="623" customFormat="1">
      <c r="Z2189" s="623">
        <v>1598</v>
      </c>
      <c r="AA2189" s="628" t="s">
        <v>8507</v>
      </c>
      <c r="AB2189" s="628" t="s">
        <v>13084</v>
      </c>
      <c r="AC2189" s="628" t="s">
        <v>8781</v>
      </c>
    </row>
    <row r="2190" spans="26:29" s="623" customFormat="1">
      <c r="Z2190" s="623">
        <v>1599</v>
      </c>
      <c r="AA2190" s="628" t="s">
        <v>8508</v>
      </c>
      <c r="AB2190" s="628" t="s">
        <v>13085</v>
      </c>
      <c r="AC2190" s="628" t="s">
        <v>8781</v>
      </c>
    </row>
    <row r="2191" spans="26:29" s="623" customFormat="1">
      <c r="Z2191" s="623">
        <v>1600</v>
      </c>
      <c r="AA2191" s="628" t="s">
        <v>8509</v>
      </c>
      <c r="AB2191" s="628" t="s">
        <v>13086</v>
      </c>
      <c r="AC2191" s="628" t="s">
        <v>8781</v>
      </c>
    </row>
    <row r="2192" spans="26:29" s="623" customFormat="1">
      <c r="Z2192" s="623">
        <v>1601</v>
      </c>
      <c r="AA2192" s="628" t="s">
        <v>8510</v>
      </c>
      <c r="AB2192" s="628" t="s">
        <v>13087</v>
      </c>
      <c r="AC2192" s="628" t="s">
        <v>8781</v>
      </c>
    </row>
    <row r="2193" spans="26:29" s="623" customFormat="1">
      <c r="Z2193" s="623">
        <v>1602</v>
      </c>
      <c r="AA2193" s="628" t="s">
        <v>8511</v>
      </c>
      <c r="AB2193" s="628" t="s">
        <v>13088</v>
      </c>
      <c r="AC2193" s="628" t="s">
        <v>8781</v>
      </c>
    </row>
    <row r="2194" spans="26:29" s="623" customFormat="1">
      <c r="Z2194" s="623">
        <v>1603</v>
      </c>
      <c r="AA2194" s="628" t="s">
        <v>8512</v>
      </c>
      <c r="AB2194" s="628" t="s">
        <v>13089</v>
      </c>
      <c r="AC2194" s="628" t="s">
        <v>8781</v>
      </c>
    </row>
    <row r="2195" spans="26:29" s="623" customFormat="1">
      <c r="Z2195" s="623">
        <v>1604</v>
      </c>
      <c r="AA2195" s="628" t="s">
        <v>8513</v>
      </c>
      <c r="AB2195" s="628" t="s">
        <v>13090</v>
      </c>
      <c r="AC2195" s="628" t="s">
        <v>8781</v>
      </c>
    </row>
    <row r="2196" spans="26:29" s="623" customFormat="1">
      <c r="Z2196" s="623">
        <v>1605</v>
      </c>
      <c r="AA2196" s="628" t="s">
        <v>8514</v>
      </c>
      <c r="AB2196" s="628" t="s">
        <v>13091</v>
      </c>
      <c r="AC2196" s="628" t="s">
        <v>8781</v>
      </c>
    </row>
    <row r="2197" spans="26:29" s="623" customFormat="1">
      <c r="Z2197" s="623">
        <v>1606</v>
      </c>
      <c r="AA2197" s="628" t="s">
        <v>8515</v>
      </c>
      <c r="AB2197" s="628" t="s">
        <v>13092</v>
      </c>
      <c r="AC2197" s="628" t="s">
        <v>8781</v>
      </c>
    </row>
    <row r="2198" spans="26:29" s="623" customFormat="1">
      <c r="Z2198" s="623">
        <v>1607</v>
      </c>
      <c r="AA2198" s="628" t="s">
        <v>8516</v>
      </c>
      <c r="AB2198" s="628" t="s">
        <v>13093</v>
      </c>
      <c r="AC2198" s="628" t="s">
        <v>8781</v>
      </c>
    </row>
    <row r="2199" spans="26:29" s="623" customFormat="1">
      <c r="Z2199" s="623">
        <v>1608</v>
      </c>
      <c r="AA2199" s="628" t="s">
        <v>8517</v>
      </c>
      <c r="AB2199" s="628" t="s">
        <v>13094</v>
      </c>
      <c r="AC2199" s="628" t="s">
        <v>8781</v>
      </c>
    </row>
    <row r="2200" spans="26:29" s="623" customFormat="1">
      <c r="Z2200" s="623">
        <v>1609</v>
      </c>
      <c r="AA2200" s="628" t="s">
        <v>8518</v>
      </c>
      <c r="AB2200" s="628" t="s">
        <v>13095</v>
      </c>
      <c r="AC2200" s="628" t="s">
        <v>8781</v>
      </c>
    </row>
    <row r="2201" spans="26:29" s="623" customFormat="1">
      <c r="Z2201" s="623">
        <v>1610</v>
      </c>
      <c r="AA2201" s="628" t="s">
        <v>8519</v>
      </c>
      <c r="AB2201" s="628" t="s">
        <v>13096</v>
      </c>
      <c r="AC2201" s="628" t="s">
        <v>8781</v>
      </c>
    </row>
    <row r="2202" spans="26:29" s="623" customFormat="1">
      <c r="Z2202" s="623">
        <v>1611</v>
      </c>
      <c r="AA2202" s="628" t="s">
        <v>8520</v>
      </c>
      <c r="AB2202" s="628" t="s">
        <v>13097</v>
      </c>
      <c r="AC2202" s="628" t="s">
        <v>8781</v>
      </c>
    </row>
    <row r="2203" spans="26:29" s="623" customFormat="1">
      <c r="Z2203" s="623">
        <v>1612</v>
      </c>
      <c r="AA2203" s="628" t="s">
        <v>8521</v>
      </c>
      <c r="AB2203" s="628" t="s">
        <v>13098</v>
      </c>
      <c r="AC2203" s="628" t="s">
        <v>8781</v>
      </c>
    </row>
    <row r="2204" spans="26:29" s="623" customFormat="1">
      <c r="Z2204" s="623">
        <v>1613</v>
      </c>
      <c r="AA2204" s="628" t="s">
        <v>8522</v>
      </c>
      <c r="AB2204" s="628" t="s">
        <v>13099</v>
      </c>
      <c r="AC2204" s="628" t="s">
        <v>8781</v>
      </c>
    </row>
    <row r="2205" spans="26:29" s="623" customFormat="1">
      <c r="Z2205" s="623">
        <v>1614</v>
      </c>
      <c r="AA2205" s="628" t="s">
        <v>8523</v>
      </c>
      <c r="AB2205" s="628" t="s">
        <v>13100</v>
      </c>
      <c r="AC2205" s="628" t="s">
        <v>8781</v>
      </c>
    </row>
    <row r="2206" spans="26:29" s="623" customFormat="1">
      <c r="Z2206" s="623">
        <v>1615</v>
      </c>
      <c r="AA2206" s="628" t="s">
        <v>8524</v>
      </c>
      <c r="AB2206" s="628" t="s">
        <v>13101</v>
      </c>
      <c r="AC2206" s="628" t="s">
        <v>8781</v>
      </c>
    </row>
    <row r="2207" spans="26:29" s="623" customFormat="1">
      <c r="Z2207" s="623">
        <v>1616</v>
      </c>
      <c r="AA2207" s="628" t="s">
        <v>8525</v>
      </c>
      <c r="AB2207" s="628" t="s">
        <v>13102</v>
      </c>
      <c r="AC2207" s="628" t="s">
        <v>8781</v>
      </c>
    </row>
    <row r="2208" spans="26:29" s="623" customFormat="1">
      <c r="Z2208" s="623">
        <v>1617</v>
      </c>
      <c r="AA2208" s="628" t="s">
        <v>8526</v>
      </c>
      <c r="AB2208" s="628" t="s">
        <v>13103</v>
      </c>
      <c r="AC2208" s="628" t="s">
        <v>8781</v>
      </c>
    </row>
    <row r="2209" spans="26:29" s="623" customFormat="1">
      <c r="Z2209" s="623">
        <v>1618</v>
      </c>
      <c r="AA2209" s="628" t="s">
        <v>8527</v>
      </c>
      <c r="AB2209" s="628" t="s">
        <v>13104</v>
      </c>
      <c r="AC2209" s="628" t="s">
        <v>8781</v>
      </c>
    </row>
    <row r="2210" spans="26:29" s="623" customFormat="1">
      <c r="Z2210" s="623">
        <v>1619</v>
      </c>
      <c r="AA2210" s="628" t="s">
        <v>8528</v>
      </c>
      <c r="AB2210" s="628" t="s">
        <v>13105</v>
      </c>
      <c r="AC2210" s="628" t="s">
        <v>8781</v>
      </c>
    </row>
    <row r="2211" spans="26:29" s="623" customFormat="1">
      <c r="Z2211" s="623">
        <v>1620</v>
      </c>
      <c r="AA2211" s="628" t="s">
        <v>8529</v>
      </c>
      <c r="AB2211" s="628" t="s">
        <v>13106</v>
      </c>
      <c r="AC2211" s="628" t="s">
        <v>8781</v>
      </c>
    </row>
    <row r="2212" spans="26:29" s="623" customFormat="1">
      <c r="Z2212" s="623">
        <v>1621</v>
      </c>
      <c r="AA2212" s="628" t="s">
        <v>8530</v>
      </c>
      <c r="AB2212" s="628" t="s">
        <v>13107</v>
      </c>
      <c r="AC2212" s="628" t="s">
        <v>8781</v>
      </c>
    </row>
    <row r="2213" spans="26:29" s="623" customFormat="1">
      <c r="Z2213" s="623">
        <v>1622</v>
      </c>
      <c r="AA2213" s="628" t="s">
        <v>8531</v>
      </c>
      <c r="AB2213" s="628" t="s">
        <v>13108</v>
      </c>
      <c r="AC2213" s="628" t="s">
        <v>8781</v>
      </c>
    </row>
    <row r="2214" spans="26:29" s="623" customFormat="1">
      <c r="Z2214" s="623">
        <v>1623</v>
      </c>
      <c r="AA2214" s="628" t="s">
        <v>8532</v>
      </c>
      <c r="AB2214" s="628" t="s">
        <v>13109</v>
      </c>
      <c r="AC2214" s="628" t="s">
        <v>8781</v>
      </c>
    </row>
    <row r="2215" spans="26:29" s="623" customFormat="1">
      <c r="Z2215" s="623">
        <v>1624</v>
      </c>
      <c r="AA2215" s="628" t="s">
        <v>8533</v>
      </c>
      <c r="AB2215" s="628" t="s">
        <v>13110</v>
      </c>
      <c r="AC2215" s="628" t="s">
        <v>8781</v>
      </c>
    </row>
    <row r="2216" spans="26:29" s="623" customFormat="1">
      <c r="Z2216" s="623">
        <v>1625</v>
      </c>
      <c r="AA2216" s="628" t="s">
        <v>8534</v>
      </c>
      <c r="AB2216" s="628" t="s">
        <v>13111</v>
      </c>
      <c r="AC2216" s="628" t="s">
        <v>8781</v>
      </c>
    </row>
    <row r="2217" spans="26:29" s="623" customFormat="1">
      <c r="Z2217" s="623">
        <v>1626</v>
      </c>
      <c r="AA2217" s="628" t="s">
        <v>8535</v>
      </c>
      <c r="AB2217" s="628" t="s">
        <v>13112</v>
      </c>
      <c r="AC2217" s="628" t="s">
        <v>8781</v>
      </c>
    </row>
    <row r="2218" spans="26:29" s="623" customFormat="1">
      <c r="Z2218" s="623">
        <v>1627</v>
      </c>
      <c r="AA2218" s="628" t="s">
        <v>8536</v>
      </c>
      <c r="AB2218" s="628" t="s">
        <v>13113</v>
      </c>
      <c r="AC2218" s="628" t="s">
        <v>8781</v>
      </c>
    </row>
    <row r="2219" spans="26:29" s="623" customFormat="1">
      <c r="Z2219" s="623">
        <v>1628</v>
      </c>
      <c r="AA2219" s="628" t="s">
        <v>8537</v>
      </c>
      <c r="AB2219" s="628" t="s">
        <v>13114</v>
      </c>
      <c r="AC2219" s="628" t="s">
        <v>8781</v>
      </c>
    </row>
    <row r="2220" spans="26:29" s="623" customFormat="1">
      <c r="Z2220" s="623">
        <v>1629</v>
      </c>
      <c r="AA2220" s="628" t="s">
        <v>8538</v>
      </c>
      <c r="AB2220" s="628" t="s">
        <v>13115</v>
      </c>
      <c r="AC2220" s="628" t="s">
        <v>8781</v>
      </c>
    </row>
    <row r="2221" spans="26:29" s="623" customFormat="1">
      <c r="Z2221" s="623">
        <v>1630</v>
      </c>
      <c r="AA2221" s="628" t="s">
        <v>8539</v>
      </c>
      <c r="AB2221" s="628" t="s">
        <v>13116</v>
      </c>
      <c r="AC2221" s="628" t="s">
        <v>8781</v>
      </c>
    </row>
    <row r="2222" spans="26:29" s="623" customFormat="1">
      <c r="Z2222" s="623">
        <v>1631</v>
      </c>
      <c r="AA2222" s="628" t="s">
        <v>8540</v>
      </c>
      <c r="AB2222" s="628" t="s">
        <v>13117</v>
      </c>
      <c r="AC2222" s="628" t="s">
        <v>8781</v>
      </c>
    </row>
    <row r="2223" spans="26:29" s="623" customFormat="1">
      <c r="Z2223" s="623">
        <v>1632</v>
      </c>
      <c r="AA2223" s="628" t="s">
        <v>8541</v>
      </c>
      <c r="AB2223" s="628" t="s">
        <v>13118</v>
      </c>
      <c r="AC2223" s="628" t="s">
        <v>8781</v>
      </c>
    </row>
    <row r="2224" spans="26:29" s="623" customFormat="1">
      <c r="Z2224" s="623">
        <v>1633</v>
      </c>
      <c r="AA2224" s="628" t="s">
        <v>8542</v>
      </c>
      <c r="AB2224" s="628" t="s">
        <v>13119</v>
      </c>
      <c r="AC2224" s="628" t="s">
        <v>8781</v>
      </c>
    </row>
    <row r="2225" spans="26:29" s="623" customFormat="1">
      <c r="Z2225" s="623">
        <v>1634</v>
      </c>
      <c r="AA2225" s="628" t="s">
        <v>8543</v>
      </c>
      <c r="AB2225" s="628" t="s">
        <v>13120</v>
      </c>
      <c r="AC2225" s="628" t="s">
        <v>8781</v>
      </c>
    </row>
    <row r="2226" spans="26:29" s="623" customFormat="1">
      <c r="Z2226" s="623">
        <v>1635</v>
      </c>
      <c r="AA2226" s="628" t="s">
        <v>8544</v>
      </c>
      <c r="AB2226" s="628" t="s">
        <v>13121</v>
      </c>
      <c r="AC2226" s="628" t="s">
        <v>8781</v>
      </c>
    </row>
    <row r="2227" spans="26:29" s="623" customFormat="1">
      <c r="Z2227" s="623">
        <v>1636</v>
      </c>
      <c r="AA2227" s="628" t="s">
        <v>8545</v>
      </c>
      <c r="AB2227" s="628" t="s">
        <v>13122</v>
      </c>
      <c r="AC2227" s="628" t="s">
        <v>8781</v>
      </c>
    </row>
    <row r="2228" spans="26:29" s="623" customFormat="1">
      <c r="Z2228" s="623">
        <v>1637</v>
      </c>
      <c r="AA2228" s="628" t="s">
        <v>8546</v>
      </c>
      <c r="AB2228" s="628" t="s">
        <v>13123</v>
      </c>
      <c r="AC2228" s="628" t="s">
        <v>8781</v>
      </c>
    </row>
    <row r="2229" spans="26:29" s="623" customFormat="1">
      <c r="Z2229" s="623">
        <v>1638</v>
      </c>
      <c r="AA2229" s="628" t="s">
        <v>8547</v>
      </c>
      <c r="AB2229" s="628" t="s">
        <v>13124</v>
      </c>
      <c r="AC2229" s="628" t="s">
        <v>8781</v>
      </c>
    </row>
    <row r="2230" spans="26:29" s="623" customFormat="1">
      <c r="Z2230" s="623">
        <v>1639</v>
      </c>
      <c r="AA2230" s="628" t="s">
        <v>8548</v>
      </c>
      <c r="AB2230" s="628" t="s">
        <v>13125</v>
      </c>
      <c r="AC2230" s="628" t="s">
        <v>8781</v>
      </c>
    </row>
    <row r="2231" spans="26:29" s="623" customFormat="1">
      <c r="Z2231" s="623">
        <v>1640</v>
      </c>
      <c r="AA2231" s="628" t="s">
        <v>8549</v>
      </c>
      <c r="AB2231" s="628" t="s">
        <v>13126</v>
      </c>
      <c r="AC2231" s="628" t="s">
        <v>8781</v>
      </c>
    </row>
    <row r="2232" spans="26:29" s="623" customFormat="1">
      <c r="Z2232" s="623">
        <v>1641</v>
      </c>
      <c r="AA2232" s="628" t="s">
        <v>8550</v>
      </c>
      <c r="AB2232" s="628" t="s">
        <v>13127</v>
      </c>
      <c r="AC2232" s="628" t="s">
        <v>8781</v>
      </c>
    </row>
    <row r="2233" spans="26:29" s="623" customFormat="1">
      <c r="Z2233" s="623">
        <v>1642</v>
      </c>
      <c r="AA2233" s="628" t="s">
        <v>8551</v>
      </c>
      <c r="AB2233" s="628" t="s">
        <v>13128</v>
      </c>
      <c r="AC2233" s="628" t="s">
        <v>8781</v>
      </c>
    </row>
    <row r="2234" spans="26:29" s="623" customFormat="1">
      <c r="Z2234" s="623">
        <v>1643</v>
      </c>
      <c r="AA2234" s="628" t="s">
        <v>8552</v>
      </c>
      <c r="AB2234" s="628" t="s">
        <v>13129</v>
      </c>
      <c r="AC2234" s="628" t="s">
        <v>8781</v>
      </c>
    </row>
    <row r="2235" spans="26:29" s="623" customFormat="1">
      <c r="Z2235" s="623">
        <v>1644</v>
      </c>
      <c r="AA2235" s="628" t="s">
        <v>8553</v>
      </c>
      <c r="AB2235" s="628" t="s">
        <v>13130</v>
      </c>
      <c r="AC2235" s="628" t="s">
        <v>8781</v>
      </c>
    </row>
    <row r="2236" spans="26:29" s="623" customFormat="1">
      <c r="Z2236" s="623">
        <v>1645</v>
      </c>
      <c r="AA2236" s="628" t="s">
        <v>8554</v>
      </c>
      <c r="AB2236" s="628" t="s">
        <v>13131</v>
      </c>
      <c r="AC2236" s="628" t="s">
        <v>8781</v>
      </c>
    </row>
    <row r="2237" spans="26:29" s="623" customFormat="1">
      <c r="Z2237" s="623">
        <v>1646</v>
      </c>
      <c r="AA2237" s="628" t="s">
        <v>8555</v>
      </c>
      <c r="AB2237" s="628" t="s">
        <v>13132</v>
      </c>
      <c r="AC2237" s="628" t="s">
        <v>8781</v>
      </c>
    </row>
    <row r="2238" spans="26:29" s="623" customFormat="1">
      <c r="Z2238" s="623">
        <v>1647</v>
      </c>
      <c r="AA2238" s="628" t="s">
        <v>8556</v>
      </c>
      <c r="AB2238" s="628" t="s">
        <v>13133</v>
      </c>
      <c r="AC2238" s="628" t="s">
        <v>8781</v>
      </c>
    </row>
    <row r="2239" spans="26:29" s="623" customFormat="1">
      <c r="Z2239" s="623">
        <v>1648</v>
      </c>
      <c r="AA2239" s="628" t="s">
        <v>8557</v>
      </c>
      <c r="AB2239" s="628" t="s">
        <v>13134</v>
      </c>
      <c r="AC2239" s="628" t="s">
        <v>8781</v>
      </c>
    </row>
    <row r="2240" spans="26:29" s="623" customFormat="1">
      <c r="Z2240" s="623">
        <v>1649</v>
      </c>
      <c r="AA2240" s="628" t="s">
        <v>8558</v>
      </c>
      <c r="AB2240" s="628" t="s">
        <v>13135</v>
      </c>
      <c r="AC2240" s="628" t="s">
        <v>8781</v>
      </c>
    </row>
    <row r="2241" spans="26:29" s="623" customFormat="1">
      <c r="Z2241" s="623">
        <v>1650</v>
      </c>
      <c r="AA2241" s="628" t="s">
        <v>8559</v>
      </c>
      <c r="AB2241" s="628" t="s">
        <v>13136</v>
      </c>
      <c r="AC2241" s="628" t="s">
        <v>8781</v>
      </c>
    </row>
    <row r="2242" spans="26:29" s="623" customFormat="1">
      <c r="Z2242" s="623">
        <v>1651</v>
      </c>
      <c r="AA2242" s="628" t="s">
        <v>8560</v>
      </c>
      <c r="AB2242" s="628" t="s">
        <v>13137</v>
      </c>
      <c r="AC2242" s="628" t="s">
        <v>8781</v>
      </c>
    </row>
    <row r="2243" spans="26:29" s="623" customFormat="1">
      <c r="Z2243" s="623">
        <v>1652</v>
      </c>
      <c r="AA2243" s="628" t="s">
        <v>8561</v>
      </c>
      <c r="AB2243" s="628" t="s">
        <v>13138</v>
      </c>
      <c r="AC2243" s="628" t="s">
        <v>8781</v>
      </c>
    </row>
    <row r="2244" spans="26:29" s="623" customFormat="1">
      <c r="Z2244" s="623">
        <v>1653</v>
      </c>
      <c r="AA2244" s="628" t="s">
        <v>8562</v>
      </c>
      <c r="AB2244" s="628" t="s">
        <v>13139</v>
      </c>
      <c r="AC2244" s="628" t="s">
        <v>8781</v>
      </c>
    </row>
    <row r="2245" spans="26:29" s="623" customFormat="1">
      <c r="Z2245" s="623">
        <v>1654</v>
      </c>
      <c r="AA2245" s="628" t="s">
        <v>8563</v>
      </c>
      <c r="AB2245" s="628" t="s">
        <v>13140</v>
      </c>
      <c r="AC2245" s="628" t="s">
        <v>8781</v>
      </c>
    </row>
    <row r="2246" spans="26:29" s="623" customFormat="1">
      <c r="Z2246" s="623">
        <v>1655</v>
      </c>
      <c r="AA2246" s="628" t="s">
        <v>8564</v>
      </c>
      <c r="AB2246" s="628" t="s">
        <v>13141</v>
      </c>
      <c r="AC2246" s="628" t="s">
        <v>8781</v>
      </c>
    </row>
    <row r="2247" spans="26:29" s="623" customFormat="1">
      <c r="Z2247" s="623">
        <v>1656</v>
      </c>
      <c r="AA2247" s="628" t="s">
        <v>8565</v>
      </c>
      <c r="AB2247" s="628" t="s">
        <v>13142</v>
      </c>
      <c r="AC2247" s="628" t="s">
        <v>8781</v>
      </c>
    </row>
    <row r="2248" spans="26:29" s="623" customFormat="1">
      <c r="Z2248" s="623">
        <v>1657</v>
      </c>
      <c r="AA2248" s="628" t="s">
        <v>8566</v>
      </c>
      <c r="AB2248" s="628" t="s">
        <v>13143</v>
      </c>
      <c r="AC2248" s="628" t="s">
        <v>8781</v>
      </c>
    </row>
    <row r="2249" spans="26:29" s="623" customFormat="1">
      <c r="Z2249" s="623">
        <v>1658</v>
      </c>
      <c r="AA2249" s="628" t="s">
        <v>8567</v>
      </c>
      <c r="AB2249" s="628" t="s">
        <v>13144</v>
      </c>
      <c r="AC2249" s="628" t="s">
        <v>8781</v>
      </c>
    </row>
    <row r="2250" spans="26:29" s="623" customFormat="1">
      <c r="Z2250" s="623">
        <v>1659</v>
      </c>
      <c r="AA2250" s="628" t="s">
        <v>8568</v>
      </c>
      <c r="AB2250" s="628" t="s">
        <v>13145</v>
      </c>
      <c r="AC2250" s="628" t="s">
        <v>8781</v>
      </c>
    </row>
    <row r="2251" spans="26:29" s="623" customFormat="1">
      <c r="Z2251" s="623">
        <v>1660</v>
      </c>
      <c r="AA2251" s="628" t="s">
        <v>8569</v>
      </c>
      <c r="AB2251" s="628" t="s">
        <v>13146</v>
      </c>
      <c r="AC2251" s="628" t="s">
        <v>8781</v>
      </c>
    </row>
    <row r="2252" spans="26:29" s="623" customFormat="1">
      <c r="Z2252" s="623">
        <v>1661</v>
      </c>
      <c r="AA2252" s="628" t="s">
        <v>8570</v>
      </c>
      <c r="AB2252" s="628" t="s">
        <v>13147</v>
      </c>
      <c r="AC2252" s="628" t="s">
        <v>8781</v>
      </c>
    </row>
    <row r="2253" spans="26:29" s="623" customFormat="1">
      <c r="Z2253" s="623">
        <v>1662</v>
      </c>
      <c r="AA2253" s="628" t="s">
        <v>8571</v>
      </c>
      <c r="AB2253" s="628" t="s">
        <v>13148</v>
      </c>
      <c r="AC2253" s="628" t="s">
        <v>8781</v>
      </c>
    </row>
    <row r="2254" spans="26:29" s="623" customFormat="1">
      <c r="Z2254" s="623">
        <v>1663</v>
      </c>
      <c r="AA2254" s="628" t="s">
        <v>8572</v>
      </c>
      <c r="AB2254" s="628" t="s">
        <v>13149</v>
      </c>
      <c r="AC2254" s="628" t="s">
        <v>8781</v>
      </c>
    </row>
    <row r="2255" spans="26:29" s="623" customFormat="1">
      <c r="Z2255" s="623">
        <v>1664</v>
      </c>
      <c r="AA2255" s="628" t="s">
        <v>8573</v>
      </c>
      <c r="AB2255" s="628" t="s">
        <v>13150</v>
      </c>
      <c r="AC2255" s="628" t="s">
        <v>8781</v>
      </c>
    </row>
    <row r="2256" spans="26:29" s="623" customFormat="1">
      <c r="Z2256" s="623">
        <v>1665</v>
      </c>
      <c r="AA2256" s="628" t="s">
        <v>8574</v>
      </c>
      <c r="AB2256" s="628" t="s">
        <v>13151</v>
      </c>
      <c r="AC2256" s="628" t="s">
        <v>8781</v>
      </c>
    </row>
    <row r="2257" spans="26:29" s="623" customFormat="1">
      <c r="Z2257" s="623">
        <v>1666</v>
      </c>
      <c r="AA2257" s="628" t="s">
        <v>8575</v>
      </c>
      <c r="AB2257" s="628" t="s">
        <v>13152</v>
      </c>
      <c r="AC2257" s="628" t="s">
        <v>8781</v>
      </c>
    </row>
    <row r="2258" spans="26:29" s="623" customFormat="1">
      <c r="Z2258" s="623">
        <v>1667</v>
      </c>
      <c r="AA2258" s="628" t="s">
        <v>8576</v>
      </c>
      <c r="AB2258" s="628" t="s">
        <v>13153</v>
      </c>
      <c r="AC2258" s="628" t="s">
        <v>8781</v>
      </c>
    </row>
    <row r="2259" spans="26:29" s="623" customFormat="1">
      <c r="Z2259" s="623">
        <v>1668</v>
      </c>
      <c r="AA2259" s="628" t="s">
        <v>8577</v>
      </c>
      <c r="AB2259" s="628" t="s">
        <v>13154</v>
      </c>
      <c r="AC2259" s="628" t="s">
        <v>8781</v>
      </c>
    </row>
    <row r="2260" spans="26:29" s="623" customFormat="1">
      <c r="Z2260" s="623">
        <v>1669</v>
      </c>
      <c r="AA2260" s="628" t="s">
        <v>8578</v>
      </c>
      <c r="AB2260" s="628" t="s">
        <v>13155</v>
      </c>
      <c r="AC2260" s="628" t="s">
        <v>8781</v>
      </c>
    </row>
    <row r="2261" spans="26:29" s="623" customFormat="1">
      <c r="Z2261" s="623">
        <v>1670</v>
      </c>
      <c r="AA2261" s="628" t="s">
        <v>8579</v>
      </c>
      <c r="AB2261" s="628" t="s">
        <v>13156</v>
      </c>
      <c r="AC2261" s="628" t="s">
        <v>8781</v>
      </c>
    </row>
    <row r="2262" spans="26:29" s="623" customFormat="1">
      <c r="Z2262" s="623">
        <v>1671</v>
      </c>
      <c r="AA2262" s="628" t="s">
        <v>8580</v>
      </c>
      <c r="AB2262" s="628" t="s">
        <v>13157</v>
      </c>
      <c r="AC2262" s="628" t="s">
        <v>8781</v>
      </c>
    </row>
    <row r="2263" spans="26:29" s="623" customFormat="1">
      <c r="Z2263" s="623">
        <v>1672</v>
      </c>
      <c r="AA2263" s="628" t="s">
        <v>8581</v>
      </c>
      <c r="AB2263" s="628" t="s">
        <v>13158</v>
      </c>
      <c r="AC2263" s="628" t="s">
        <v>8781</v>
      </c>
    </row>
    <row r="2264" spans="26:29" s="623" customFormat="1">
      <c r="Z2264" s="623">
        <v>1673</v>
      </c>
      <c r="AA2264" s="628" t="s">
        <v>8582</v>
      </c>
      <c r="AB2264" s="628" t="s">
        <v>13159</v>
      </c>
      <c r="AC2264" s="628" t="s">
        <v>8781</v>
      </c>
    </row>
    <row r="2265" spans="26:29" s="623" customFormat="1">
      <c r="Z2265" s="623">
        <v>1674</v>
      </c>
      <c r="AA2265" s="628" t="s">
        <v>8583</v>
      </c>
      <c r="AB2265" s="628" t="s">
        <v>13160</v>
      </c>
      <c r="AC2265" s="628" t="s">
        <v>8781</v>
      </c>
    </row>
    <row r="2266" spans="26:29" s="623" customFormat="1">
      <c r="Z2266" s="623">
        <v>1675</v>
      </c>
      <c r="AA2266" s="628" t="s">
        <v>8584</v>
      </c>
      <c r="AB2266" s="628" t="s">
        <v>13161</v>
      </c>
      <c r="AC2266" s="628" t="s">
        <v>8781</v>
      </c>
    </row>
    <row r="2267" spans="26:29" s="623" customFormat="1">
      <c r="Z2267" s="623">
        <v>1676</v>
      </c>
      <c r="AA2267" s="628" t="s">
        <v>8585</v>
      </c>
      <c r="AB2267" s="628" t="s">
        <v>13162</v>
      </c>
      <c r="AC2267" s="628" t="s">
        <v>8781</v>
      </c>
    </row>
    <row r="2268" spans="26:29" s="623" customFormat="1">
      <c r="Z2268" s="623">
        <v>1677</v>
      </c>
      <c r="AA2268" s="628" t="s">
        <v>8586</v>
      </c>
      <c r="AB2268" s="628" t="s">
        <v>13163</v>
      </c>
      <c r="AC2268" s="628" t="s">
        <v>8781</v>
      </c>
    </row>
    <row r="2269" spans="26:29" s="623" customFormat="1">
      <c r="Z2269" s="623">
        <v>1678</v>
      </c>
      <c r="AA2269" s="628" t="s">
        <v>8587</v>
      </c>
      <c r="AB2269" s="628" t="s">
        <v>13164</v>
      </c>
      <c r="AC2269" s="628" t="s">
        <v>8781</v>
      </c>
    </row>
    <row r="2270" spans="26:29" s="623" customFormat="1">
      <c r="Z2270" s="623">
        <v>1679</v>
      </c>
      <c r="AA2270" s="628" t="s">
        <v>8588</v>
      </c>
      <c r="AB2270" s="628" t="s">
        <v>13165</v>
      </c>
      <c r="AC2270" s="628" t="s">
        <v>8781</v>
      </c>
    </row>
    <row r="2271" spans="26:29" s="623" customFormat="1">
      <c r="Z2271" s="623">
        <v>1680</v>
      </c>
      <c r="AA2271" s="628" t="s">
        <v>8589</v>
      </c>
      <c r="AB2271" s="628" t="s">
        <v>13166</v>
      </c>
      <c r="AC2271" s="628" t="s">
        <v>8781</v>
      </c>
    </row>
    <row r="2272" spans="26:29" s="623" customFormat="1">
      <c r="Z2272" s="623">
        <v>1681</v>
      </c>
      <c r="AA2272" s="628" t="s">
        <v>8590</v>
      </c>
      <c r="AB2272" s="628" t="s">
        <v>13167</v>
      </c>
      <c r="AC2272" s="628" t="s">
        <v>8781</v>
      </c>
    </row>
    <row r="2273" spans="26:29" s="623" customFormat="1">
      <c r="Z2273" s="623">
        <v>1682</v>
      </c>
      <c r="AA2273" s="628" t="s">
        <v>8591</v>
      </c>
      <c r="AB2273" s="628" t="s">
        <v>13168</v>
      </c>
      <c r="AC2273" s="628" t="s">
        <v>8781</v>
      </c>
    </row>
    <row r="2274" spans="26:29" s="623" customFormat="1">
      <c r="Z2274" s="623">
        <v>1683</v>
      </c>
      <c r="AA2274" s="628" t="s">
        <v>8592</v>
      </c>
      <c r="AB2274" s="628" t="s">
        <v>13169</v>
      </c>
      <c r="AC2274" s="628" t="s">
        <v>8781</v>
      </c>
    </row>
    <row r="2275" spans="26:29" s="623" customFormat="1">
      <c r="Z2275" s="623">
        <v>1684</v>
      </c>
      <c r="AA2275" s="628" t="s">
        <v>8593</v>
      </c>
      <c r="AB2275" s="628" t="s">
        <v>13170</v>
      </c>
      <c r="AC2275" s="628" t="s">
        <v>8781</v>
      </c>
    </row>
    <row r="2276" spans="26:29" s="623" customFormat="1">
      <c r="Z2276" s="623">
        <v>1685</v>
      </c>
      <c r="AA2276" s="628" t="s">
        <v>8594</v>
      </c>
      <c r="AB2276" s="628" t="s">
        <v>13171</v>
      </c>
      <c r="AC2276" s="628" t="s">
        <v>8781</v>
      </c>
    </row>
    <row r="2277" spans="26:29" s="623" customFormat="1">
      <c r="Z2277" s="623">
        <v>1686</v>
      </c>
      <c r="AA2277" s="628" t="s">
        <v>8595</v>
      </c>
      <c r="AB2277" s="628" t="s">
        <v>13172</v>
      </c>
      <c r="AC2277" s="628" t="s">
        <v>8781</v>
      </c>
    </row>
    <row r="2278" spans="26:29" s="623" customFormat="1">
      <c r="Z2278" s="623">
        <v>1687</v>
      </c>
      <c r="AA2278" s="628" t="s">
        <v>8596</v>
      </c>
      <c r="AB2278" s="628" t="s">
        <v>13173</v>
      </c>
      <c r="AC2278" s="628" t="s">
        <v>8781</v>
      </c>
    </row>
    <row r="2279" spans="26:29" s="623" customFormat="1">
      <c r="Z2279" s="623">
        <v>1688</v>
      </c>
      <c r="AA2279" s="628" t="s">
        <v>8597</v>
      </c>
      <c r="AB2279" s="628" t="s">
        <v>13174</v>
      </c>
      <c r="AC2279" s="628" t="s">
        <v>8781</v>
      </c>
    </row>
    <row r="2280" spans="26:29" s="623" customFormat="1">
      <c r="Z2280" s="623">
        <v>1689</v>
      </c>
      <c r="AA2280" s="628" t="s">
        <v>8598</v>
      </c>
      <c r="AB2280" s="628" t="s">
        <v>13175</v>
      </c>
      <c r="AC2280" s="628" t="s">
        <v>8781</v>
      </c>
    </row>
    <row r="2281" spans="26:29" s="623" customFormat="1">
      <c r="Z2281" s="623">
        <v>1690</v>
      </c>
      <c r="AA2281" s="628" t="s">
        <v>8599</v>
      </c>
      <c r="AB2281" s="628" t="s">
        <v>13176</v>
      </c>
      <c r="AC2281" s="628" t="s">
        <v>8781</v>
      </c>
    </row>
    <row r="2282" spans="26:29" s="623" customFormat="1">
      <c r="Z2282" s="623">
        <v>1691</v>
      </c>
      <c r="AA2282" s="628" t="s">
        <v>8600</v>
      </c>
      <c r="AB2282" s="628" t="s">
        <v>13177</v>
      </c>
      <c r="AC2282" s="628" t="s">
        <v>8781</v>
      </c>
    </row>
    <row r="2283" spans="26:29" s="623" customFormat="1">
      <c r="Z2283" s="623">
        <v>1692</v>
      </c>
      <c r="AA2283" s="628" t="s">
        <v>8601</v>
      </c>
      <c r="AB2283" s="628" t="s">
        <v>13178</v>
      </c>
      <c r="AC2283" s="628" t="s">
        <v>8781</v>
      </c>
    </row>
    <row r="2284" spans="26:29" s="623" customFormat="1">
      <c r="Z2284" s="623">
        <v>1693</v>
      </c>
      <c r="AA2284" s="628" t="s">
        <v>8602</v>
      </c>
      <c r="AB2284" s="628" t="s">
        <v>13179</v>
      </c>
      <c r="AC2284" s="628" t="s">
        <v>8781</v>
      </c>
    </row>
    <row r="2285" spans="26:29" s="623" customFormat="1">
      <c r="Z2285" s="623">
        <v>1694</v>
      </c>
      <c r="AA2285" s="628" t="s">
        <v>8603</v>
      </c>
      <c r="AB2285" s="628" t="s">
        <v>13180</v>
      </c>
      <c r="AC2285" s="628" t="s">
        <v>8781</v>
      </c>
    </row>
    <row r="2286" spans="26:29" s="623" customFormat="1">
      <c r="Z2286" s="623">
        <v>1695</v>
      </c>
      <c r="AA2286" s="628" t="s">
        <v>8604</v>
      </c>
      <c r="AB2286" s="628" t="s">
        <v>13190</v>
      </c>
      <c r="AC2286" s="628" t="s">
        <v>8781</v>
      </c>
    </row>
    <row r="2287" spans="26:29" s="623" customFormat="1">
      <c r="Z2287" s="623">
        <v>1696</v>
      </c>
      <c r="AA2287" s="628" t="s">
        <v>8605</v>
      </c>
      <c r="AB2287" s="628" t="s">
        <v>13191</v>
      </c>
      <c r="AC2287" s="628" t="s">
        <v>8781</v>
      </c>
    </row>
    <row r="2288" spans="26:29" s="623" customFormat="1">
      <c r="Z2288" s="623">
        <v>1697</v>
      </c>
      <c r="AA2288" s="628" t="s">
        <v>8606</v>
      </c>
      <c r="AB2288" s="628" t="s">
        <v>13192</v>
      </c>
      <c r="AC2288" s="628" t="s">
        <v>8781</v>
      </c>
    </row>
    <row r="2289" spans="26:29" s="623" customFormat="1">
      <c r="Z2289" s="623">
        <v>1698</v>
      </c>
      <c r="AA2289" s="628" t="s">
        <v>8607</v>
      </c>
      <c r="AB2289" s="628" t="s">
        <v>13193</v>
      </c>
      <c r="AC2289" s="628" t="s">
        <v>8781</v>
      </c>
    </row>
    <row r="2290" spans="26:29" s="623" customFormat="1">
      <c r="Z2290" s="623">
        <v>1699</v>
      </c>
      <c r="AA2290" s="628" t="s">
        <v>8608</v>
      </c>
      <c r="AB2290" s="628" t="s">
        <v>13181</v>
      </c>
      <c r="AC2290" s="628" t="s">
        <v>8781</v>
      </c>
    </row>
    <row r="2291" spans="26:29" s="623" customFormat="1">
      <c r="Z2291" s="623">
        <v>1700</v>
      </c>
      <c r="AA2291" s="628" t="s">
        <v>8609</v>
      </c>
      <c r="AB2291" s="628" t="s">
        <v>13182</v>
      </c>
      <c r="AC2291" s="628" t="s">
        <v>8781</v>
      </c>
    </row>
    <row r="2292" spans="26:29" s="623" customFormat="1">
      <c r="Z2292" s="623">
        <v>1701</v>
      </c>
      <c r="AA2292" s="628" t="s">
        <v>8610</v>
      </c>
      <c r="AB2292" s="628" t="s">
        <v>13183</v>
      </c>
      <c r="AC2292" s="628" t="s">
        <v>8781</v>
      </c>
    </row>
    <row r="2293" spans="26:29" s="623" customFormat="1">
      <c r="Z2293" s="623">
        <v>1702</v>
      </c>
      <c r="AA2293" s="628" t="s">
        <v>8611</v>
      </c>
      <c r="AB2293" s="628" t="s">
        <v>13194</v>
      </c>
      <c r="AC2293" s="628" t="s">
        <v>8781</v>
      </c>
    </row>
    <row r="2294" spans="26:29" s="623" customFormat="1">
      <c r="Z2294" s="623">
        <v>1703</v>
      </c>
      <c r="AA2294" s="628" t="s">
        <v>8612</v>
      </c>
      <c r="AB2294" s="628" t="s">
        <v>13195</v>
      </c>
      <c r="AC2294" s="628" t="s">
        <v>8781</v>
      </c>
    </row>
    <row r="2295" spans="26:29" s="623" customFormat="1">
      <c r="Z2295" s="623">
        <v>1704</v>
      </c>
      <c r="AA2295" s="628" t="s">
        <v>8613</v>
      </c>
      <c r="AB2295" s="628" t="s">
        <v>13184</v>
      </c>
      <c r="AC2295" s="628" t="s">
        <v>8781</v>
      </c>
    </row>
    <row r="2296" spans="26:29" s="623" customFormat="1">
      <c r="Z2296" s="623">
        <v>1705</v>
      </c>
      <c r="AA2296" s="628" t="s">
        <v>8614</v>
      </c>
      <c r="AB2296" s="628" t="s">
        <v>13185</v>
      </c>
      <c r="AC2296" s="628" t="s">
        <v>8781</v>
      </c>
    </row>
    <row r="2297" spans="26:29" s="623" customFormat="1">
      <c r="Z2297" s="623">
        <v>1706</v>
      </c>
      <c r="AA2297" s="628" t="s">
        <v>8615</v>
      </c>
      <c r="AB2297" s="628" t="s">
        <v>13186</v>
      </c>
      <c r="AC2297" s="628" t="s">
        <v>8781</v>
      </c>
    </row>
    <row r="2298" spans="26:29" s="623" customFormat="1">
      <c r="Z2298" s="623">
        <v>1707</v>
      </c>
      <c r="AA2298" s="628" t="s">
        <v>13196</v>
      </c>
      <c r="AB2298" s="628" t="s">
        <v>13197</v>
      </c>
      <c r="AC2298" s="628" t="s">
        <v>78</v>
      </c>
    </row>
    <row r="2299" spans="26:29" s="623" customFormat="1">
      <c r="Z2299" s="623">
        <v>1708</v>
      </c>
      <c r="AA2299" s="628" t="s">
        <v>13198</v>
      </c>
      <c r="AB2299" s="628" t="s">
        <v>13199</v>
      </c>
      <c r="AC2299" s="628" t="s">
        <v>13200</v>
      </c>
    </row>
    <row r="2300" spans="26:29" s="623" customFormat="1">
      <c r="Z2300" s="623">
        <v>1709</v>
      </c>
      <c r="AA2300" s="628" t="s">
        <v>13201</v>
      </c>
      <c r="AB2300" s="628" t="s">
        <v>13202</v>
      </c>
      <c r="AC2300" s="628" t="s">
        <v>13200</v>
      </c>
    </row>
    <row r="2301" spans="26:29" s="623" customFormat="1">
      <c r="Z2301" s="623">
        <v>1710</v>
      </c>
      <c r="AA2301" s="628" t="s">
        <v>13203</v>
      </c>
      <c r="AB2301" s="628" t="s">
        <v>13204</v>
      </c>
      <c r="AC2301" s="628" t="s">
        <v>13200</v>
      </c>
    </row>
    <row r="2302" spans="26:29" s="629" customFormat="1">
      <c r="Z2302" s="629">
        <v>1711</v>
      </c>
      <c r="AA2302" s="628" t="s">
        <v>13205</v>
      </c>
      <c r="AB2302" s="628" t="s">
        <v>13206</v>
      </c>
      <c r="AC2302" s="628" t="s">
        <v>13207</v>
      </c>
    </row>
    <row r="2303" spans="26:29" s="629" customFormat="1">
      <c r="Z2303" s="629">
        <v>1712</v>
      </c>
      <c r="AA2303" s="628" t="s">
        <v>13208</v>
      </c>
      <c r="AB2303" s="628" t="s">
        <v>13209</v>
      </c>
      <c r="AC2303" s="628" t="s">
        <v>78</v>
      </c>
    </row>
    <row r="2304" spans="26:29" s="629" customFormat="1">
      <c r="Z2304" s="629">
        <v>1713</v>
      </c>
      <c r="AA2304" s="628" t="s">
        <v>13210</v>
      </c>
      <c r="AB2304" s="628" t="s">
        <v>13211</v>
      </c>
      <c r="AC2304" s="628" t="s">
        <v>78</v>
      </c>
    </row>
    <row r="2305" spans="25:34" s="629" customFormat="1">
      <c r="Z2305" s="629">
        <v>1714</v>
      </c>
      <c r="AA2305" s="628" t="s">
        <v>13212</v>
      </c>
      <c r="AB2305" s="628" t="s">
        <v>13213</v>
      </c>
      <c r="AC2305" s="628" t="s">
        <v>9703</v>
      </c>
    </row>
    <row r="2306" spans="25:34" s="629" customFormat="1">
      <c r="Z2306" s="629">
        <v>1715</v>
      </c>
      <c r="AA2306" s="628" t="s">
        <v>13214</v>
      </c>
      <c r="AB2306" s="628" t="s">
        <v>13215</v>
      </c>
      <c r="AC2306" s="628" t="s">
        <v>8781</v>
      </c>
    </row>
    <row r="2307" spans="25:34" s="629" customFormat="1">
      <c r="Z2307" s="629">
        <v>1716</v>
      </c>
      <c r="AA2307" s="628" t="s">
        <v>13216</v>
      </c>
      <c r="AB2307" s="628" t="s">
        <v>13217</v>
      </c>
      <c r="AC2307" s="628" t="s">
        <v>8781</v>
      </c>
    </row>
    <row r="2308" spans="25:34" s="629" customFormat="1"/>
    <row r="2309" spans="25:34" s="629" customFormat="1"/>
    <row r="2310" spans="25:34">
      <c r="Y2310" s="332" t="str">
        <f>"INSERT INTO "&amp;$H591&amp;" ("&amp;Z2311&amp;", "&amp;AA2311&amp;", "&amp;AB2311&amp;", "&amp;AE2311&amp;", "&amp;AF2311&amp;") VALUES ("</f>
        <v>INSERT INTO UPK_IKOU.main_masters.mm_buhin_no (data_id, buhin_no, coefficient, created_date, created_tantou_id) VALUES (</v>
      </c>
      <c r="Z2310" s="623"/>
      <c r="AA2310" s="623"/>
      <c r="AB2310" s="623"/>
      <c r="AC2310" s="623"/>
      <c r="AD2310" s="623"/>
      <c r="AE2310" s="623"/>
      <c r="AF2310" s="623"/>
    </row>
    <row r="2311" spans="25:34">
      <c r="Y2311" s="623"/>
      <c r="Z2311" s="329" t="s">
        <v>268</v>
      </c>
      <c r="AA2311" s="329" t="s">
        <v>249</v>
      </c>
      <c r="AB2311" s="629" t="s">
        <v>13218</v>
      </c>
      <c r="AC2311" s="329" t="s">
        <v>281</v>
      </c>
      <c r="AD2311" s="329" t="s">
        <v>284</v>
      </c>
      <c r="AE2311" s="180" t="s">
        <v>52</v>
      </c>
      <c r="AF2311" s="329" t="s">
        <v>53</v>
      </c>
      <c r="AG2311" s="180" t="s">
        <v>54</v>
      </c>
      <c r="AH2311" s="329" t="s">
        <v>55</v>
      </c>
    </row>
    <row r="2312" spans="25:34">
      <c r="Z2312" s="629">
        <v>1</v>
      </c>
      <c r="AA2312" s="623" t="str">
        <f>$Y$2310&amp;AA592&amp;", '"&amp;TRIM(AB592)&amp;"', "&amp;AC592&amp;", GETDATE(), 999);"</f>
        <v>INSERT INTO UPK_IKOU.main_masters.mm_buhin_no (data_id, buhin_no, coefficient, created_date, created_tantou_id) VALUES (1709, '1133080G09', 1, GETDATE(), 999);</v>
      </c>
    </row>
    <row r="2313" spans="25:34">
      <c r="Z2313" s="629">
        <v>2</v>
      </c>
      <c r="AA2313" s="629" t="str">
        <f t="shared" ref="AA2313:AA2376" si="8">$Y$2310&amp;AA593&amp;", '"&amp;TRIM(AB593)&amp;"', "&amp;AC593&amp;", GETDATE(), 999);"</f>
        <v>INSERT INTO UPK_IKOU.main_masters.mm_buhin_no (data_id, buhin_no, coefficient, created_date, created_tantou_id) VALUES (1710, '113312S60001', 1, GETDATE(), 999);</v>
      </c>
    </row>
    <row r="2314" spans="25:34">
      <c r="Z2314" s="629">
        <v>3</v>
      </c>
      <c r="AA2314" s="629" t="str">
        <f t="shared" si="8"/>
        <v>INSERT INTO UPK_IKOU.main_masters.mm_buhin_no (data_id, buhin_no, coefficient, created_date, created_tantou_id) VALUES (1711, '1133133G00-1', 1, GETDATE(), 999);</v>
      </c>
    </row>
    <row r="2315" spans="25:34">
      <c r="Z2315" s="629">
        <v>4</v>
      </c>
      <c r="AA2315" s="629" t="str">
        <f t="shared" si="8"/>
        <v>INSERT INTO UPK_IKOU.main_masters.mm_buhin_no (data_id, buhin_no, coefficient, created_date, created_tantou_id) VALUES (1712, '1133135G00-1', 1, GETDATE(), 999);</v>
      </c>
    </row>
    <row r="2316" spans="25:34">
      <c r="Z2316" s="629">
        <v>5</v>
      </c>
      <c r="AA2316" s="629" t="str">
        <f t="shared" si="8"/>
        <v>INSERT INTO UPK_IKOU.main_masters.mm_buhin_no (data_id, buhin_no, coefficient, created_date, created_tantou_id) VALUES (1713, '1133137G00-1', 1, GETDATE(), 999);</v>
      </c>
    </row>
    <row r="2317" spans="25:34">
      <c r="Z2317" s="629">
        <v>6</v>
      </c>
      <c r="AA2317" s="629" t="str">
        <f t="shared" si="8"/>
        <v>INSERT INTO UPK_IKOU.main_masters.mm_buhin_no (data_id, buhin_no, coefficient, created_date, created_tantou_id) VALUES (1714, '1133186G09', 1, GETDATE(), 999);</v>
      </c>
    </row>
    <row r="2318" spans="25:34">
      <c r="Z2318" s="629">
        <v>7</v>
      </c>
      <c r="AA2318" s="629" t="str">
        <f t="shared" si="8"/>
        <v>INSERT INTO UPK_IKOU.main_masters.mm_buhin_no (data_id, buhin_no, coefficient, created_date, created_tantou_id) VALUES (1715, '11331VK30001', 1, GETDATE(), 999);</v>
      </c>
    </row>
    <row r="2319" spans="25:34">
      <c r="Z2319" s="629">
        <v>8</v>
      </c>
      <c r="AA2319" s="629" t="str">
        <f t="shared" si="8"/>
        <v>INSERT INTO UPK_IKOU.main_masters.mm_buhin_no (data_id, buhin_no, coefficient, created_date, created_tantou_id) VALUES (1716, '172051VA0A', 1, GETDATE(), 999);</v>
      </c>
    </row>
    <row r="2320" spans="25:34">
      <c r="Z2320" s="629">
        <v>9</v>
      </c>
      <c r="AA2320" s="629" t="str">
        <f t="shared" si="8"/>
        <v>INSERT INTO UPK_IKOU.main_masters.mm_buhin_no (data_id, buhin_no, coefficient, created_date, created_tantou_id) VALUES (1717, '172051VB0A', 1, GETDATE(), 999);</v>
      </c>
    </row>
    <row r="2321" spans="26:27">
      <c r="Z2321" s="629">
        <v>10</v>
      </c>
      <c r="AA2321" s="629" t="str">
        <f t="shared" si="8"/>
        <v>INSERT INTO UPK_IKOU.main_masters.mm_buhin_no (data_id, buhin_no, coefficient, created_date, created_tantou_id) VALUES (1718, '172055TA0A', 1, GETDATE(), 999);</v>
      </c>
    </row>
    <row r="2322" spans="26:27">
      <c r="Z2322" s="629">
        <v>11</v>
      </c>
      <c r="AA2322" s="629" t="str">
        <f t="shared" si="8"/>
        <v>INSERT INTO UPK_IKOU.main_masters.mm_buhin_no (data_id, buhin_no, coefficient, created_date, created_tantou_id) VALUES (1719, '17206CY00A', 1, GETDATE(), 999);</v>
      </c>
    </row>
    <row r="2323" spans="26:27">
      <c r="Z2323" s="629">
        <v>12</v>
      </c>
      <c r="AA2323" s="629" t="str">
        <f t="shared" si="8"/>
        <v>INSERT INTO UPK_IKOU.main_masters.mm_buhin_no (data_id, buhin_no, coefficient, created_date, created_tantou_id) VALUES (1720, '17206CY10A', 1, GETDATE(), 999);</v>
      </c>
    </row>
    <row r="2324" spans="26:27">
      <c r="Z2324" s="629">
        <v>13</v>
      </c>
      <c r="AA2324" s="629" t="str">
        <f t="shared" si="8"/>
        <v>INSERT INTO UPK_IKOU.main_masters.mm_buhin_no (data_id, buhin_no, coefficient, created_date, created_tantou_id) VALUES (1721, '172168N00001', 1, GETDATE(), 999);</v>
      </c>
    </row>
    <row r="2325" spans="26:27">
      <c r="Z2325" s="629">
        <v>14</v>
      </c>
      <c r="AA2325" s="629" t="str">
        <f t="shared" si="8"/>
        <v>INSERT INTO UPK_IKOU.main_masters.mm_buhin_no (data_id, buhin_no, coefficient, created_date, created_tantou_id) VALUES (1722, '172168N00002', 1, GETDATE(), 999);</v>
      </c>
    </row>
    <row r="2326" spans="26:27">
      <c r="Z2326" s="629">
        <v>15</v>
      </c>
      <c r="AA2326" s="629" t="str">
        <f t="shared" si="8"/>
        <v>INSERT INTO UPK_IKOU.main_masters.mm_buhin_no (data_id, buhin_no, coefficient, created_date, created_tantou_id) VALUES (1723, '172168N001', 1, GETDATE(), 999);</v>
      </c>
    </row>
    <row r="2327" spans="26:27">
      <c r="Z2327" s="629">
        <v>16</v>
      </c>
      <c r="AA2327" s="629" t="str">
        <f t="shared" si="8"/>
        <v>INSERT INTO UPK_IKOU.main_masters.mm_buhin_no (data_id, buhin_no, coefficient, created_date, created_tantou_id) VALUES (1724, '17216CY00A', 1, GETDATE(), 999);</v>
      </c>
    </row>
    <row r="2328" spans="26:27">
      <c r="Z2328" s="629">
        <v>17</v>
      </c>
      <c r="AA2328" s="629" t="str">
        <f t="shared" si="8"/>
        <v>INSERT INTO UPK_IKOU.main_masters.mm_buhin_no (data_id, buhin_no, coefficient, created_date, created_tantou_id) VALUES (1725, '17217CY00A', 1, GETDATE(), 999);</v>
      </c>
    </row>
    <row r="2329" spans="26:27">
      <c r="Z2329" s="629">
        <v>18</v>
      </c>
      <c r="AA2329" s="629" t="str">
        <f t="shared" si="8"/>
        <v>INSERT INTO UPK_IKOU.main_masters.mm_buhin_no (data_id, buhin_no, coefficient, created_date, created_tantou_id) VALUES (1727, '172851AA1A', 1, GETDATE(), 999);</v>
      </c>
    </row>
    <row r="2330" spans="26:27">
      <c r="Z2330" s="629">
        <v>19</v>
      </c>
      <c r="AA2330" s="629" t="str">
        <f t="shared" si="8"/>
        <v>INSERT INTO UPK_IKOU.main_masters.mm_buhin_no (data_id, buhin_no, coefficient, created_date, created_tantou_id) VALUES (1728, '172851AA2A', 1, GETDATE(), 999);</v>
      </c>
    </row>
    <row r="2331" spans="26:27">
      <c r="Z2331" s="629">
        <v>20</v>
      </c>
      <c r="AA2331" s="629" t="str">
        <f t="shared" si="8"/>
        <v>INSERT INTO UPK_IKOU.main_masters.mm_buhin_no (data_id, buhin_no, coefficient, created_date, created_tantou_id) VALUES (1729, '172851LA0A01', 1, GETDATE(), 999);</v>
      </c>
    </row>
    <row r="2332" spans="26:27">
      <c r="Z2332" s="629">
        <v>21</v>
      </c>
      <c r="AA2332" s="629" t="str">
        <f t="shared" si="8"/>
        <v>INSERT INTO UPK_IKOU.main_masters.mm_buhin_no (data_id, buhin_no, coefficient, created_date, created_tantou_id) VALUES (1730, '172851LA0A02', 1, GETDATE(), 999);</v>
      </c>
    </row>
    <row r="2333" spans="26:27">
      <c r="Z2333" s="629">
        <v>22</v>
      </c>
      <c r="AA2333" s="629" t="str">
        <f t="shared" si="8"/>
        <v>INSERT INTO UPK_IKOU.main_masters.mm_buhin_no (data_id, buhin_no, coefficient, created_date, created_tantou_id) VALUES (1731, '172851LA1A01', 1, GETDATE(), 999);</v>
      </c>
    </row>
    <row r="2334" spans="26:27">
      <c r="Z2334" s="629">
        <v>23</v>
      </c>
      <c r="AA2334" s="629" t="str">
        <f t="shared" si="8"/>
        <v>INSERT INTO UPK_IKOU.main_masters.mm_buhin_no (data_id, buhin_no, coefficient, created_date, created_tantou_id) VALUES (1732, '172853XP0A01', 1, GETDATE(), 999);</v>
      </c>
    </row>
    <row r="2335" spans="26:27">
      <c r="Z2335" s="629">
        <v>24</v>
      </c>
      <c r="AA2335" s="629" t="str">
        <f t="shared" si="8"/>
        <v>INSERT INTO UPK_IKOU.main_masters.mm_buhin_no (data_id, buhin_no, coefficient, created_date, created_tantou_id) VALUES (1733, '172855YJ0A01', 1, GETDATE(), 999);</v>
      </c>
    </row>
    <row r="2336" spans="26:27">
      <c r="Z2336" s="629">
        <v>25</v>
      </c>
      <c r="AA2336" s="629" t="str">
        <f t="shared" si="8"/>
        <v>INSERT INTO UPK_IKOU.main_masters.mm_buhin_no (data_id, buhin_no, coefficient, created_date, created_tantou_id) VALUES (1734, '17285EN00001', 1, GETDATE(), 999);</v>
      </c>
    </row>
    <row r="2337" spans="26:27">
      <c r="Z2337" s="629">
        <v>26</v>
      </c>
      <c r="AA2337" s="629" t="str">
        <f t="shared" si="8"/>
        <v>INSERT INTO UPK_IKOU.main_masters.mm_buhin_no (data_id, buhin_no, coefficient, created_date, created_tantou_id) VALUES (1735, '17285EN00002', 1, GETDATE(), 999);</v>
      </c>
    </row>
    <row r="2338" spans="26:27">
      <c r="Z2338" s="629">
        <v>27</v>
      </c>
      <c r="AA2338" s="629" t="str">
        <f t="shared" si="8"/>
        <v>INSERT INTO UPK_IKOU.main_masters.mm_buhin_no (data_id, buhin_no, coefficient, created_date, created_tantou_id) VALUES (1736, '17285EN00003', 1, GETDATE(), 999);</v>
      </c>
    </row>
    <row r="2339" spans="26:27">
      <c r="Z2339" s="629">
        <v>28</v>
      </c>
      <c r="AA2339" s="629" t="str">
        <f t="shared" si="8"/>
        <v>INSERT INTO UPK_IKOU.main_masters.mm_buhin_no (data_id, buhin_no, coefficient, created_date, created_tantou_id) VALUES (1737, '17285EN10001', 1, GETDATE(), 999);</v>
      </c>
    </row>
    <row r="2340" spans="26:27">
      <c r="Z2340" s="629">
        <v>29</v>
      </c>
      <c r="AA2340" s="629" t="str">
        <f t="shared" si="8"/>
        <v>INSERT INTO UPK_IKOU.main_masters.mm_buhin_no (data_id, buhin_no, coefficient, created_date, created_tantou_id) VALUES (1738, '17285JM00A', 1, GETDATE(), 999);</v>
      </c>
    </row>
    <row r="2341" spans="26:27">
      <c r="Z2341" s="629">
        <v>30</v>
      </c>
      <c r="AA2341" s="629" t="str">
        <f t="shared" si="8"/>
        <v>INSERT INTO UPK_IKOU.main_masters.mm_buhin_no (data_id, buhin_no, coefficient, created_date, created_tantou_id) VALUES (1739, '172868H300', 1, GETDATE(), 999);</v>
      </c>
    </row>
    <row r="2342" spans="26:27">
      <c r="Z2342" s="629">
        <v>31</v>
      </c>
      <c r="AA2342" s="629" t="str">
        <f t="shared" si="8"/>
        <v>INSERT INTO UPK_IKOU.main_masters.mm_buhin_no (data_id, buhin_no, coefficient, created_date, created_tantou_id) VALUES (1740, '172868H30001', 1, GETDATE(), 999);</v>
      </c>
    </row>
    <row r="2343" spans="26:27">
      <c r="Z2343" s="629">
        <v>32</v>
      </c>
      <c r="AA2343" s="629" t="str">
        <f t="shared" si="8"/>
        <v>INSERT INTO UPK_IKOU.main_masters.mm_buhin_no (data_id, buhin_no, coefficient, created_date, created_tantou_id) VALUES (1741, '172868H30002', 1, GETDATE(), 999);</v>
      </c>
    </row>
    <row r="2344" spans="26:27">
      <c r="Z2344" s="629">
        <v>33</v>
      </c>
      <c r="AA2344" s="629" t="str">
        <f t="shared" si="8"/>
        <v>INSERT INTO UPK_IKOU.main_masters.mm_buhin_no (data_id, buhin_no, coefficient, created_date, created_tantou_id) VALUES (1742, '1742011G08', 1, GETDATE(), 999);</v>
      </c>
    </row>
    <row r="2345" spans="26:27">
      <c r="Z2345" s="629">
        <v>34</v>
      </c>
      <c r="AA2345" s="629" t="str">
        <f t="shared" si="8"/>
        <v>INSERT INTO UPK_IKOU.main_masters.mm_buhin_no (data_id, buhin_no, coefficient, created_date, created_tantou_id) VALUES (1743, '1742011G09', 1, GETDATE(), 999);</v>
      </c>
    </row>
    <row r="2346" spans="26:27">
      <c r="Z2346" s="629">
        <v>35</v>
      </c>
      <c r="AA2346" s="629" t="str">
        <f t="shared" si="8"/>
        <v>INSERT INTO UPK_IKOU.main_masters.mm_buhin_no (data_id, buhin_no, coefficient, created_date, created_tantou_id) VALUES (1744, '174221LB0C01', 1, GETDATE(), 999);</v>
      </c>
    </row>
    <row r="2347" spans="26:27">
      <c r="Z2347" s="629">
        <v>36</v>
      </c>
      <c r="AA2347" s="629" t="str">
        <f t="shared" si="8"/>
        <v>INSERT INTO UPK_IKOU.main_masters.mm_buhin_no (data_id, buhin_no, coefficient, created_date, created_tantou_id) VALUES (1745, '174231LB0C01', 1, GETDATE(), 999);</v>
      </c>
    </row>
    <row r="2348" spans="26:27">
      <c r="Z2348" s="629">
        <v>37</v>
      </c>
      <c r="AA2348" s="629" t="str">
        <f t="shared" si="8"/>
        <v>INSERT INTO UPK_IKOU.main_masters.mm_buhin_no (data_id, buhin_no, coefficient, created_date, created_tantou_id) VALUES (1746, '1742601G09', 1, GETDATE(), 999);</v>
      </c>
    </row>
    <row r="2349" spans="26:27">
      <c r="Z2349" s="629">
        <v>38</v>
      </c>
      <c r="AA2349" s="629" t="str">
        <f t="shared" si="8"/>
        <v>INSERT INTO UPK_IKOU.main_masters.mm_buhin_no (data_id, buhin_no, coefficient, created_date, created_tantou_id) VALUES (1747, '451151-1026P', 1, GETDATE(), 999);</v>
      </c>
    </row>
    <row r="2350" spans="26:27">
      <c r="Z2350" s="629">
        <v>39</v>
      </c>
      <c r="AA2350" s="629" t="str">
        <f t="shared" si="8"/>
        <v>INSERT INTO UPK_IKOU.main_masters.mm_buhin_no (data_id, buhin_no, coefficient, created_date, created_tantou_id) VALUES (1748, '451152-1025P', 1, GETDATE(), 999);</v>
      </c>
    </row>
    <row r="2351" spans="26:27">
      <c r="Z2351" s="629">
        <v>40</v>
      </c>
      <c r="AA2351" s="629" t="str">
        <f t="shared" si="8"/>
        <v>INSERT INTO UPK_IKOU.main_masters.mm_buhin_no (data_id, buhin_no, coefficient, created_date, created_tantou_id) VALUES (1749, '451155-1020P', 1, GETDATE(), 999);</v>
      </c>
    </row>
    <row r="2352" spans="26:27">
      <c r="Z2352" s="629">
        <v>41</v>
      </c>
      <c r="AA2352" s="629" t="str">
        <f t="shared" si="8"/>
        <v>INSERT INTO UPK_IKOU.main_masters.mm_buhin_no (data_id, buhin_no, coefficient, created_date, created_tantou_id) VALUES (1750, '451156-1020P', 1, GETDATE(), 999);</v>
      </c>
    </row>
    <row r="2353" spans="26:27">
      <c r="Z2353" s="629">
        <v>42</v>
      </c>
      <c r="AA2353" s="629" t="str">
        <f t="shared" si="8"/>
        <v>INSERT INTO UPK_IKOU.main_masters.mm_buhin_no (data_id, buhin_no, coefficient, created_date, created_tantou_id) VALUES (1751, '451621-1052P', 1, GETDATE(), 999);</v>
      </c>
    </row>
    <row r="2354" spans="26:27">
      <c r="Z2354" s="629">
        <v>43</v>
      </c>
      <c r="AA2354" s="629" t="str">
        <f t="shared" si="8"/>
        <v>INSERT INTO UPK_IKOU.main_masters.mm_buhin_no (data_id, buhin_no, coefficient, created_date, created_tantou_id) VALUES (1752, '451622-1028P', 1, GETDATE(), 999);</v>
      </c>
    </row>
    <row r="2355" spans="26:27">
      <c r="Z2355" s="629">
        <v>44</v>
      </c>
      <c r="AA2355" s="629" t="str">
        <f t="shared" si="8"/>
        <v>INSERT INTO UPK_IKOU.main_masters.mm_buhin_no (data_id, buhin_no, coefficient, created_date, created_tantou_id) VALUES (1753, '451631-1017P', 1, GETDATE(), 999);</v>
      </c>
    </row>
    <row r="2356" spans="26:27">
      <c r="Z2356" s="629">
        <v>45</v>
      </c>
      <c r="AA2356" s="629" t="str">
        <f t="shared" si="8"/>
        <v>INSERT INTO UPK_IKOU.main_masters.mm_buhin_no (data_id, buhin_no, coefficient, created_date, created_tantou_id) VALUES (1754, '451632-1005P', 1, GETDATE(), 999);</v>
      </c>
    </row>
    <row r="2357" spans="26:27">
      <c r="Z2357" s="629">
        <v>46</v>
      </c>
      <c r="AA2357" s="629" t="str">
        <f t="shared" si="8"/>
        <v>INSERT INTO UPK_IKOU.main_masters.mm_buhin_no (data_id, buhin_no, coefficient, created_date, created_tantou_id) VALUES (1755, '451631-1047P', 1, GETDATE(), 999);</v>
      </c>
    </row>
    <row r="2358" spans="26:27">
      <c r="Z2358" s="629">
        <v>47</v>
      </c>
      <c r="AA2358" s="629" t="str">
        <f t="shared" si="8"/>
        <v>INSERT INTO UPK_IKOU.main_masters.mm_buhin_no (data_id, buhin_no, coefficient, created_date, created_tantou_id) VALUES (1756, '451632-1029P', 1, GETDATE(), 999);</v>
      </c>
    </row>
    <row r="2359" spans="26:27">
      <c r="Z2359" s="629">
        <v>48</v>
      </c>
      <c r="AA2359" s="629" t="str">
        <f t="shared" si="8"/>
        <v>INSERT INTO UPK_IKOU.main_masters.mm_buhin_no (data_id, buhin_no, coefficient, created_date, created_tantou_id) VALUES (1757, '451633-1004P', 1, GETDATE(), 999);</v>
      </c>
    </row>
    <row r="2360" spans="26:27">
      <c r="Z2360" s="629">
        <v>49</v>
      </c>
      <c r="AA2360" s="629" t="str">
        <f t="shared" si="8"/>
        <v>INSERT INTO UPK_IKOU.main_masters.mm_buhin_no (data_id, buhin_no, coefficient, created_date, created_tantou_id) VALUES (1758, '451634-1004P', 1, GETDATE(), 999);</v>
      </c>
    </row>
    <row r="2361" spans="26:27">
      <c r="Z2361" s="629">
        <v>50</v>
      </c>
      <c r="AA2361" s="629" t="str">
        <f t="shared" si="8"/>
        <v>INSERT INTO UPK_IKOU.main_masters.mm_buhin_no (data_id, buhin_no, coefficient, created_date, created_tantou_id) VALUES (1759, '451633-1017P', 1, GETDATE(), 999);</v>
      </c>
    </row>
    <row r="2362" spans="26:27">
      <c r="Z2362" s="629">
        <v>51</v>
      </c>
      <c r="AA2362" s="629" t="str">
        <f t="shared" si="8"/>
        <v>INSERT INTO UPK_IKOU.main_masters.mm_buhin_no (data_id, buhin_no, coefficient, created_date, created_tantou_id) VALUES (1760, '451634-1016P', 1, GETDATE(), 999);</v>
      </c>
    </row>
    <row r="2363" spans="26:27">
      <c r="Z2363" s="629">
        <v>52</v>
      </c>
      <c r="AA2363" s="629" t="str">
        <f t="shared" si="8"/>
        <v>INSERT INTO UPK_IKOU.main_masters.mm_buhin_no (data_id, buhin_no, coefficient, created_date, created_tantou_id) VALUES (1761, '451671-1006P', 1, GETDATE(), 999);</v>
      </c>
    </row>
    <row r="2364" spans="26:27">
      <c r="Z2364" s="629">
        <v>53</v>
      </c>
      <c r="AA2364" s="629" t="str">
        <f t="shared" si="8"/>
        <v>INSERT INTO UPK_IKOU.main_masters.mm_buhin_no (data_id, buhin_no, coefficient, created_date, created_tantou_id) VALUES (1762, '451672-1006P', 1, GETDATE(), 999);</v>
      </c>
    </row>
    <row r="2365" spans="26:27">
      <c r="Z2365" s="629">
        <v>54</v>
      </c>
      <c r="AA2365" s="629" t="str">
        <f t="shared" si="8"/>
        <v>INSERT INTO UPK_IKOU.main_masters.mm_buhin_no (data_id, buhin_no, coefficient, created_date, created_tantou_id) VALUES (1763, '451671-1011P', 1, GETDATE(), 999);</v>
      </c>
    </row>
    <row r="2366" spans="26:27">
      <c r="Z2366" s="629">
        <v>55</v>
      </c>
      <c r="AA2366" s="629" t="str">
        <f t="shared" si="8"/>
        <v>INSERT INTO UPK_IKOU.main_masters.mm_buhin_no (data_id, buhin_no, coefficient, created_date, created_tantou_id) VALUES (1764, '451672-1011P', 1, GETDATE(), 999);</v>
      </c>
    </row>
    <row r="2367" spans="26:27">
      <c r="Z2367" s="629">
        <v>56</v>
      </c>
      <c r="AA2367" s="629" t="str">
        <f t="shared" si="8"/>
        <v>INSERT INTO UPK_IKOU.main_masters.mm_buhin_no (data_id, buhin_no, coefficient, created_date, created_tantou_id) VALUES (1765, '451671-1026P', 1, GETDATE(), 999);</v>
      </c>
    </row>
    <row r="2368" spans="26:27">
      <c r="Z2368" s="629">
        <v>57</v>
      </c>
      <c r="AA2368" s="629" t="str">
        <f t="shared" si="8"/>
        <v>INSERT INTO UPK_IKOU.main_masters.mm_buhin_no (data_id, buhin_no, coefficient, created_date, created_tantou_id) VALUES (1766, '451672-1025P', 1, GETDATE(), 999);</v>
      </c>
    </row>
    <row r="2369" spans="26:27">
      <c r="Z2369" s="629">
        <v>58</v>
      </c>
      <c r="AA2369" s="629" t="str">
        <f t="shared" si="8"/>
        <v>INSERT INTO UPK_IKOU.main_masters.mm_buhin_no (data_id, buhin_no, coefficient, created_date, created_tantou_id) VALUES (1767, '451673-1006P', 1, GETDATE(), 999);</v>
      </c>
    </row>
    <row r="2370" spans="26:27">
      <c r="Z2370" s="629">
        <v>59</v>
      </c>
      <c r="AA2370" s="629" t="str">
        <f t="shared" si="8"/>
        <v>INSERT INTO UPK_IKOU.main_masters.mm_buhin_no (data_id, buhin_no, coefficient, created_date, created_tantou_id) VALUES (1768, '451674-1006P', 1, GETDATE(), 999);</v>
      </c>
    </row>
    <row r="2371" spans="26:27">
      <c r="Z2371" s="629">
        <v>60</v>
      </c>
      <c r="AA2371" s="629" t="str">
        <f t="shared" si="8"/>
        <v>INSERT INTO UPK_IKOU.main_masters.mm_buhin_no (data_id, buhin_no, coefficient, created_date, created_tantou_id) VALUES (1769, '451673-1011P', 1, GETDATE(), 999);</v>
      </c>
    </row>
    <row r="2372" spans="26:27">
      <c r="Z2372" s="629">
        <v>61</v>
      </c>
      <c r="AA2372" s="629" t="str">
        <f t="shared" si="8"/>
        <v>INSERT INTO UPK_IKOU.main_masters.mm_buhin_no (data_id, buhin_no, coefficient, created_date, created_tantou_id) VALUES (1770, '451674-1011P', 1, GETDATE(), 999);</v>
      </c>
    </row>
    <row r="2373" spans="26:27">
      <c r="Z2373" s="629">
        <v>62</v>
      </c>
      <c r="AA2373" s="629" t="str">
        <f t="shared" si="8"/>
        <v>INSERT INTO UPK_IKOU.main_masters.mm_buhin_no (data_id, buhin_no, coefficient, created_date, created_tantou_id) VALUES (1771, '451673-1019P', 1, GETDATE(), 999);</v>
      </c>
    </row>
    <row r="2374" spans="26:27">
      <c r="Z2374" s="629">
        <v>63</v>
      </c>
      <c r="AA2374" s="629" t="str">
        <f t="shared" si="8"/>
        <v>INSERT INTO UPK_IKOU.main_masters.mm_buhin_no (data_id, buhin_no, coefficient, created_date, created_tantou_id) VALUES (1772, '451674-1019P', 1, GETDATE(), 999);</v>
      </c>
    </row>
    <row r="2375" spans="26:27">
      <c r="Z2375" s="629">
        <v>64</v>
      </c>
      <c r="AA2375" s="629" t="str">
        <f t="shared" si="8"/>
        <v>INSERT INTO UPK_IKOU.main_masters.mm_buhin_no (data_id, buhin_no, coefficient, created_date, created_tantou_id) VALUES (1773, '451673-1053P', 1, GETDATE(), 999);</v>
      </c>
    </row>
    <row r="2376" spans="26:27">
      <c r="Z2376" s="629">
        <v>65</v>
      </c>
      <c r="AA2376" s="629" t="str">
        <f t="shared" si="8"/>
        <v>INSERT INTO UPK_IKOU.main_masters.mm_buhin_no (data_id, buhin_no, coefficient, created_date, created_tantou_id) VALUES (1774, '451674-1053P', 1, GETDATE(), 999);</v>
      </c>
    </row>
    <row r="2377" spans="26:27">
      <c r="Z2377" s="629">
        <v>66</v>
      </c>
      <c r="AA2377" s="629" t="str">
        <f t="shared" ref="AA2377:AA2440" si="9">$Y$2310&amp;AA657&amp;", '"&amp;TRIM(AB657)&amp;"', "&amp;AC657&amp;", GETDATE(), 999);"</f>
        <v>INSERT INTO UPK_IKOU.main_masters.mm_buhin_no (data_id, buhin_no, coefficient, created_date, created_tantou_id) VALUES (1775, '511623VA4A', 1, GETDATE(), 999);</v>
      </c>
    </row>
    <row r="2378" spans="26:27">
      <c r="Z2378" s="629">
        <v>67</v>
      </c>
      <c r="AA2378" s="629" t="str">
        <f t="shared" si="9"/>
        <v>INSERT INTO UPK_IKOU.main_masters.mm_buhin_no (data_id, buhin_no, coefficient, created_date, created_tantou_id) VALUES (1776, '5220AM7300', 1, GETDATE(), 999);</v>
      </c>
    </row>
    <row r="2379" spans="26:27">
      <c r="Z2379" s="629">
        <v>68</v>
      </c>
      <c r="AA2379" s="629" t="str">
        <f t="shared" si="9"/>
        <v>INSERT INTO UPK_IKOU.main_masters.mm_buhin_no (data_id, buhin_no, coefficient, created_date, created_tantou_id) VALUES (1777, '5220AM7400', 1, GETDATE(), 999);</v>
      </c>
    </row>
    <row r="2380" spans="26:27">
      <c r="Z2380" s="629">
        <v>69</v>
      </c>
      <c r="AA2380" s="629" t="str">
        <f t="shared" si="9"/>
        <v>INSERT INTO UPK_IKOU.main_masters.mm_buhin_no (data_id, buhin_no, coefficient, created_date, created_tantou_id) VALUES (1778, '5220AM7900', 1, GETDATE(), 999);</v>
      </c>
    </row>
    <row r="2381" spans="26:27">
      <c r="Z2381" s="629">
        <v>70</v>
      </c>
      <c r="AA2381" s="629" t="str">
        <f t="shared" si="9"/>
        <v>INSERT INTO UPK_IKOU.main_masters.mm_buhin_no (data_id, buhin_no, coefficient, created_date, created_tantou_id) VALUES (1779, '5220AM8000', 1, GETDATE(), 999);</v>
      </c>
    </row>
    <row r="2382" spans="26:27">
      <c r="Z2382" s="629">
        <v>71</v>
      </c>
      <c r="AA2382" s="629" t="str">
        <f t="shared" si="9"/>
        <v>INSERT INTO UPK_IKOU.main_masters.mm_buhin_no (data_id, buhin_no, coefficient, created_date, created_tantou_id) VALUES (1780, '5220AM8300', 1, GETDATE(), 999);</v>
      </c>
    </row>
    <row r="2383" spans="26:27">
      <c r="Z2383" s="629">
        <v>72</v>
      </c>
      <c r="AA2383" s="629" t="str">
        <f t="shared" si="9"/>
        <v>INSERT INTO UPK_IKOU.main_masters.mm_buhin_no (data_id, buhin_no, coefficient, created_date, created_tantou_id) VALUES (1781, '5220AM8400', 1, GETDATE(), 999);</v>
      </c>
    </row>
    <row r="2384" spans="26:27">
      <c r="Z2384" s="629">
        <v>73</v>
      </c>
      <c r="AA2384" s="629" t="str">
        <f t="shared" si="9"/>
        <v>INSERT INTO UPK_IKOU.main_masters.mm_buhin_no (data_id, buhin_no, coefficient, created_date, created_tantou_id) VALUES (1782, '5220AM9100', 1, GETDATE(), 999);</v>
      </c>
    </row>
    <row r="2385" spans="26:27">
      <c r="Z2385" s="629">
        <v>74</v>
      </c>
      <c r="AA2385" s="629" t="str">
        <f t="shared" si="9"/>
        <v>INSERT INTO UPK_IKOU.main_masters.mm_buhin_no (data_id, buhin_no, coefficient, created_date, created_tantou_id) VALUES (1783, '5220AM9200', 1, GETDATE(), 999);</v>
      </c>
    </row>
    <row r="2386" spans="26:27">
      <c r="Z2386" s="629">
        <v>75</v>
      </c>
      <c r="AA2386" s="629" t="str">
        <f t="shared" si="9"/>
        <v>INSERT INTO UPK_IKOU.main_masters.mm_buhin_no (data_id, buhin_no, coefficient, created_date, created_tantou_id) VALUES (1784, '5220AM9300', 1, GETDATE(), 999);</v>
      </c>
    </row>
    <row r="2387" spans="26:27">
      <c r="Z2387" s="629">
        <v>76</v>
      </c>
      <c r="AA2387" s="629" t="str">
        <f t="shared" si="9"/>
        <v>INSERT INTO UPK_IKOU.main_masters.mm_buhin_no (data_id, buhin_no, coefficient, created_date, created_tantou_id) VALUES (1785, '5220AM9400', 1, GETDATE(), 999);</v>
      </c>
    </row>
    <row r="2388" spans="26:27">
      <c r="Z2388" s="629">
        <v>77</v>
      </c>
      <c r="AA2388" s="629" t="str">
        <f t="shared" si="9"/>
        <v>INSERT INTO UPK_IKOU.main_masters.mm_buhin_no (data_id, buhin_no, coefficient, created_date, created_tantou_id) VALUES (1786, '5220AN0100', 1, GETDATE(), 999);</v>
      </c>
    </row>
    <row r="2389" spans="26:27">
      <c r="Z2389" s="629">
        <v>78</v>
      </c>
      <c r="AA2389" s="629" t="str">
        <f t="shared" si="9"/>
        <v>INSERT INTO UPK_IKOU.main_masters.mm_buhin_no (data_id, buhin_no, coefficient, created_date, created_tantou_id) VALUES (1787, '5220AN0200', 1, GETDATE(), 999);</v>
      </c>
    </row>
    <row r="2390" spans="26:27">
      <c r="Z2390" s="629">
        <v>79</v>
      </c>
      <c r="AA2390" s="629" t="str">
        <f t="shared" si="9"/>
        <v>INSERT INTO UPK_IKOU.main_masters.mm_buhin_no (data_id, buhin_no, coefficient, created_date, created_tantou_id) VALUES (1788, '5220AN1100', 1, GETDATE(), 999);</v>
      </c>
    </row>
    <row r="2391" spans="26:27">
      <c r="Z2391" s="629">
        <v>80</v>
      </c>
      <c r="AA2391" s="629" t="str">
        <f t="shared" si="9"/>
        <v>INSERT INTO UPK_IKOU.main_masters.mm_buhin_no (data_id, buhin_no, coefficient, created_date, created_tantou_id) VALUES (1789, '5220AN1200', 1, GETDATE(), 999);</v>
      </c>
    </row>
    <row r="2392" spans="26:27">
      <c r="Z2392" s="629">
        <v>81</v>
      </c>
      <c r="AA2392" s="629" t="str">
        <f t="shared" si="9"/>
        <v>INSERT INTO UPK_IKOU.main_masters.mm_buhin_no (data_id, buhin_no, coefficient, created_date, created_tantou_id) VALUES (1790, '5220AN290000', 1, GETDATE(), 999);</v>
      </c>
    </row>
    <row r="2393" spans="26:27">
      <c r="Z2393" s="629">
        <v>82</v>
      </c>
      <c r="AA2393" s="629" t="str">
        <f t="shared" si="9"/>
        <v>INSERT INTO UPK_IKOU.main_masters.mm_buhin_no (data_id, buhin_no, coefficient, created_date, created_tantou_id) VALUES (1791, '5220AN300000', 1, GETDATE(), 999);</v>
      </c>
    </row>
    <row r="2394" spans="26:27">
      <c r="Z2394" s="629">
        <v>83</v>
      </c>
      <c r="AA2394" s="629" t="str">
        <f t="shared" si="9"/>
        <v>INSERT INTO UPK_IKOU.main_masters.mm_buhin_no (data_id, buhin_no, coefficient, created_date, created_tantou_id) VALUES (1792, '5220AN4100', 1, GETDATE(), 999);</v>
      </c>
    </row>
    <row r="2395" spans="26:27">
      <c r="Z2395" s="629">
        <v>84</v>
      </c>
      <c r="AA2395" s="629" t="str">
        <f t="shared" si="9"/>
        <v>INSERT INTO UPK_IKOU.main_masters.mm_buhin_no (data_id, buhin_no, coefficient, created_date, created_tantou_id) VALUES (1793, '5220AN4200', 1, GETDATE(), 999);</v>
      </c>
    </row>
    <row r="2396" spans="26:27">
      <c r="Z2396" s="629">
        <v>85</v>
      </c>
      <c r="AA2396" s="629" t="str">
        <f t="shared" si="9"/>
        <v>INSERT INTO UPK_IKOU.main_masters.mm_buhin_no (data_id, buhin_no, coefficient, created_date, created_tantou_id) VALUES (1794, '5220AT9100', 1, GETDATE(), 999);</v>
      </c>
    </row>
    <row r="2397" spans="26:27">
      <c r="Z2397" s="629">
        <v>86</v>
      </c>
      <c r="AA2397" s="629" t="str">
        <f t="shared" si="9"/>
        <v>INSERT INTO UPK_IKOU.main_masters.mm_buhin_no (data_id, buhin_no, coefficient, created_date, created_tantou_id) VALUES (1795, '5220AT9200', 1, GETDATE(), 999);</v>
      </c>
    </row>
    <row r="2398" spans="26:27">
      <c r="Z2398" s="629">
        <v>87</v>
      </c>
      <c r="AA2398" s="629" t="str">
        <f t="shared" si="9"/>
        <v>INSERT INTO UPK_IKOU.main_masters.mm_buhin_no (data_id, buhin_no, coefficient, created_date, created_tantou_id) VALUES (1796, '5228A52100', 1, GETDATE(), 999);</v>
      </c>
    </row>
    <row r="2399" spans="26:27">
      <c r="Z2399" s="629">
        <v>88</v>
      </c>
      <c r="AA2399" s="629" t="str">
        <f t="shared" si="9"/>
        <v>INSERT INTO UPK_IKOU.main_masters.mm_buhin_no (data_id, buhin_no, coefficient, created_date, created_tantou_id) VALUES (1797, '5228A52200', 1, GETDATE(), 999);</v>
      </c>
    </row>
    <row r="2400" spans="26:27">
      <c r="Z2400" s="629">
        <v>89</v>
      </c>
      <c r="AA2400" s="629" t="str">
        <f t="shared" si="9"/>
        <v>INSERT INTO UPK_IKOU.main_masters.mm_buhin_no (data_id, buhin_no, coefficient, created_date, created_tantou_id) VALUES (1798, '5240C66500', 1, GETDATE(), 999);</v>
      </c>
    </row>
    <row r="2401" spans="26:27">
      <c r="Z2401" s="629">
        <v>90</v>
      </c>
      <c r="AA2401" s="629" t="str">
        <f t="shared" si="9"/>
        <v>INSERT INTO UPK_IKOU.main_masters.mm_buhin_no (data_id, buhin_no, coefficient, created_date, created_tantou_id) VALUES (1799, '5253BY9300', 1, GETDATE(), 999);</v>
      </c>
    </row>
    <row r="2402" spans="26:27">
      <c r="Z2402" s="629">
        <v>91</v>
      </c>
      <c r="AA2402" s="629" t="str">
        <f t="shared" si="9"/>
        <v>INSERT INTO UPK_IKOU.main_masters.mm_buhin_no (data_id, buhin_no, coefficient, created_date, created_tantou_id) VALUES (1800, '5253CG9800', 1, GETDATE(), 999);</v>
      </c>
    </row>
    <row r="2403" spans="26:27">
      <c r="Z2403" s="629">
        <v>92</v>
      </c>
      <c r="AA2403" s="629" t="str">
        <f t="shared" si="9"/>
        <v>INSERT INTO UPK_IKOU.main_masters.mm_buhin_no (data_id, buhin_no, coefficient, created_date, created_tantou_id) VALUES (1801, '5253BM5600', 1, GETDATE(), 999);</v>
      </c>
    </row>
    <row r="2404" spans="26:27">
      <c r="Z2404" s="629">
        <v>93</v>
      </c>
      <c r="AA2404" s="629" t="str">
        <f t="shared" si="9"/>
        <v>INSERT INTO UPK_IKOU.main_masters.mm_buhin_no (data_id, buhin_no, coefficient, created_date, created_tantou_id) VALUES (1802, '5253BX2700', 1, GETDATE(), 999);</v>
      </c>
    </row>
    <row r="2405" spans="26:27">
      <c r="Z2405" s="629">
        <v>94</v>
      </c>
      <c r="AA2405" s="629" t="str">
        <f t="shared" si="9"/>
        <v>INSERT INTO UPK_IKOU.main_masters.mm_buhin_no (data_id, buhin_no, coefficient, created_date, created_tantou_id) VALUES (1803, '5253BY6400', 1, GETDATE(), 999);</v>
      </c>
    </row>
    <row r="2406" spans="26:27">
      <c r="Z2406" s="629">
        <v>95</v>
      </c>
      <c r="AA2406" s="629" t="str">
        <f t="shared" si="9"/>
        <v>INSERT INTO UPK_IKOU.main_masters.mm_buhin_no (data_id, buhin_no, coefficient, created_date, created_tantou_id) VALUES (1804, '5253CA0700', 1, GETDATE(), 999);</v>
      </c>
    </row>
    <row r="2407" spans="26:27">
      <c r="Z2407" s="629">
        <v>96</v>
      </c>
      <c r="AA2407" s="629" t="str">
        <f t="shared" si="9"/>
        <v>INSERT INTO UPK_IKOU.main_masters.mm_buhin_no (data_id, buhin_no, coefficient, created_date, created_tantou_id) VALUES (1805, '5253CA0800', 1, GETDATE(), 999);</v>
      </c>
    </row>
    <row r="2408" spans="26:27">
      <c r="Z2408" s="629">
        <v>97</v>
      </c>
      <c r="AA2408" s="629" t="str">
        <f t="shared" si="9"/>
        <v>INSERT INTO UPK_IKOU.main_masters.mm_buhin_no (data_id, buhin_no, coefficient, created_date, created_tantou_id) VALUES (1806, '5253CA4500', 1, GETDATE(), 999);</v>
      </c>
    </row>
    <row r="2409" spans="26:27">
      <c r="Z2409" s="629">
        <v>98</v>
      </c>
      <c r="AA2409" s="629" t="str">
        <f t="shared" si="9"/>
        <v>INSERT INTO UPK_IKOU.main_masters.mm_buhin_no (data_id, buhin_no, coefficient, created_date, created_tantou_id) VALUES (1807, '5253CA4600', 1, GETDATE(), 999);</v>
      </c>
    </row>
    <row r="2410" spans="26:27">
      <c r="Z2410" s="629">
        <v>99</v>
      </c>
      <c r="AA2410" s="629" t="str">
        <f t="shared" si="9"/>
        <v>INSERT INTO UPK_IKOU.main_masters.mm_buhin_no (data_id, buhin_no, coefficient, created_date, created_tantou_id) VALUES (1808, '5253CA5700', 1, GETDATE(), 999);</v>
      </c>
    </row>
    <row r="2411" spans="26:27">
      <c r="Z2411" s="629">
        <v>100</v>
      </c>
      <c r="AA2411" s="629" t="str">
        <f t="shared" si="9"/>
        <v>INSERT INTO UPK_IKOU.main_masters.mm_buhin_no (data_id, buhin_no, coefficient, created_date, created_tantou_id) VALUES (1809, '5253CA5800', 1, GETDATE(), 999);</v>
      </c>
    </row>
    <row r="2412" spans="26:27">
      <c r="Z2412" s="629">
        <v>101</v>
      </c>
      <c r="AA2412" s="629" t="str">
        <f t="shared" si="9"/>
        <v>INSERT INTO UPK_IKOU.main_masters.mm_buhin_no (data_id, buhin_no, coefficient, created_date, created_tantou_id) VALUES (1810, '5253CA6500', 1, GETDATE(), 999);</v>
      </c>
    </row>
    <row r="2413" spans="26:27">
      <c r="Z2413" s="629">
        <v>102</v>
      </c>
      <c r="AA2413" s="629" t="str">
        <f t="shared" si="9"/>
        <v>INSERT INTO UPK_IKOU.main_masters.mm_buhin_no (data_id, buhin_no, coefficient, created_date, created_tantou_id) VALUES (1811, '5253CA6600', 1, GETDATE(), 999);</v>
      </c>
    </row>
    <row r="2414" spans="26:27">
      <c r="Z2414" s="629">
        <v>103</v>
      </c>
      <c r="AA2414" s="629" t="str">
        <f t="shared" si="9"/>
        <v>INSERT INTO UPK_IKOU.main_masters.mm_buhin_no (data_id, buhin_no, coefficient, created_date, created_tantou_id) VALUES (1812, '5253CA7300', 1, GETDATE(), 999);</v>
      </c>
    </row>
    <row r="2415" spans="26:27">
      <c r="Z2415" s="629">
        <v>104</v>
      </c>
      <c r="AA2415" s="629" t="str">
        <f t="shared" si="9"/>
        <v>INSERT INTO UPK_IKOU.main_masters.mm_buhin_no (data_id, buhin_no, coefficient, created_date, created_tantou_id) VALUES (1813, '5253CA7400', 1, GETDATE(), 999);</v>
      </c>
    </row>
    <row r="2416" spans="26:27">
      <c r="Z2416" s="629">
        <v>105</v>
      </c>
      <c r="AA2416" s="629" t="str">
        <f t="shared" si="9"/>
        <v>INSERT INTO UPK_IKOU.main_masters.mm_buhin_no (data_id, buhin_no, coefficient, created_date, created_tantou_id) VALUES (1814, '5253CA9500', 1, GETDATE(), 999);</v>
      </c>
    </row>
    <row r="2417" spans="26:27">
      <c r="Z2417" s="629">
        <v>106</v>
      </c>
      <c r="AA2417" s="629" t="str">
        <f t="shared" si="9"/>
        <v>INSERT INTO UPK_IKOU.main_masters.mm_buhin_no (data_id, buhin_no, coefficient, created_date, created_tantou_id) VALUES (1815, '5253CA9600', 1, GETDATE(), 999);</v>
      </c>
    </row>
    <row r="2418" spans="26:27">
      <c r="Z2418" s="629">
        <v>107</v>
      </c>
      <c r="AA2418" s="629" t="str">
        <f t="shared" si="9"/>
        <v>INSERT INTO UPK_IKOU.main_masters.mm_buhin_no (data_id, buhin_no, coefficient, created_date, created_tantou_id) VALUES (1816, '5253CB3100', 1, GETDATE(), 999);</v>
      </c>
    </row>
    <row r="2419" spans="26:27">
      <c r="Z2419" s="629">
        <v>108</v>
      </c>
      <c r="AA2419" s="629" t="str">
        <f t="shared" si="9"/>
        <v>INSERT INTO UPK_IKOU.main_masters.mm_buhin_no (data_id, buhin_no, coefficient, created_date, created_tantou_id) VALUES (1817, '5253CB3200', 1, GETDATE(), 999);</v>
      </c>
    </row>
    <row r="2420" spans="26:27">
      <c r="Z2420" s="629">
        <v>109</v>
      </c>
      <c r="AA2420" s="629" t="str">
        <f t="shared" si="9"/>
        <v>INSERT INTO UPK_IKOU.main_masters.mm_buhin_no (data_id, buhin_no, coefficient, created_date, created_tantou_id) VALUES (1818, '5253CB4700', 1, GETDATE(), 999);</v>
      </c>
    </row>
    <row r="2421" spans="26:27">
      <c r="Z2421" s="629">
        <v>110</v>
      </c>
      <c r="AA2421" s="629" t="str">
        <f t="shared" si="9"/>
        <v>INSERT INTO UPK_IKOU.main_masters.mm_buhin_no (data_id, buhin_no, coefficient, created_date, created_tantou_id) VALUES (1819, '5253CB4800', 1, GETDATE(), 999);</v>
      </c>
    </row>
    <row r="2422" spans="26:27">
      <c r="Z2422" s="629">
        <v>111</v>
      </c>
      <c r="AA2422" s="629" t="str">
        <f t="shared" si="9"/>
        <v>INSERT INTO UPK_IKOU.main_masters.mm_buhin_no (data_id, buhin_no, coefficient, created_date, created_tantou_id) VALUES (1820, '5253CC9700', 1, GETDATE(), 999);</v>
      </c>
    </row>
    <row r="2423" spans="26:27">
      <c r="Z2423" s="629">
        <v>112</v>
      </c>
      <c r="AA2423" s="629" t="str">
        <f t="shared" si="9"/>
        <v>INSERT INTO UPK_IKOU.main_masters.mm_buhin_no (data_id, buhin_no, coefficient, created_date, created_tantou_id) VALUES (1821, '5253CD4100', 1, GETDATE(), 999);</v>
      </c>
    </row>
    <row r="2424" spans="26:27">
      <c r="Z2424" s="629">
        <v>113</v>
      </c>
      <c r="AA2424" s="629" t="str">
        <f t="shared" si="9"/>
        <v>INSERT INTO UPK_IKOU.main_masters.mm_buhin_no (data_id, buhin_no, coefficient, created_date, created_tantou_id) VALUES (1822, '5253CD4300', 1, GETDATE(), 999);</v>
      </c>
    </row>
    <row r="2425" spans="26:27">
      <c r="Z2425" s="629">
        <v>114</v>
      </c>
      <c r="AA2425" s="629" t="str">
        <f t="shared" si="9"/>
        <v>INSERT INTO UPK_IKOU.main_masters.mm_buhin_no (data_id, buhin_no, coefficient, created_date, created_tantou_id) VALUES (1823, '5253CD5500', 1, GETDATE(), 999);</v>
      </c>
    </row>
    <row r="2426" spans="26:27">
      <c r="Z2426" s="629">
        <v>115</v>
      </c>
      <c r="AA2426" s="629" t="str">
        <f t="shared" si="9"/>
        <v>INSERT INTO UPK_IKOU.main_masters.mm_buhin_no (data_id, buhin_no, coefficient, created_date, created_tantou_id) VALUES (1824, '5253CD5600', 1, GETDATE(), 999);</v>
      </c>
    </row>
    <row r="2427" spans="26:27">
      <c r="Z2427" s="629">
        <v>116</v>
      </c>
      <c r="AA2427" s="629" t="str">
        <f t="shared" si="9"/>
        <v>INSERT INTO UPK_IKOU.main_masters.mm_buhin_no (data_id, buhin_no, coefficient, created_date, created_tantou_id) VALUES (1825, '5253CD6100', 1, GETDATE(), 999);</v>
      </c>
    </row>
    <row r="2428" spans="26:27">
      <c r="Z2428" s="629">
        <v>117</v>
      </c>
      <c r="AA2428" s="629" t="str">
        <f t="shared" si="9"/>
        <v>INSERT INTO UPK_IKOU.main_masters.mm_buhin_no (data_id, buhin_no, coefficient, created_date, created_tantou_id) VALUES (1826, '5253CD7100', 1, GETDATE(), 999);</v>
      </c>
    </row>
    <row r="2429" spans="26:27">
      <c r="Z2429" s="629">
        <v>118</v>
      </c>
      <c r="AA2429" s="629" t="str">
        <f t="shared" si="9"/>
        <v>INSERT INTO UPK_IKOU.main_masters.mm_buhin_no (data_id, buhin_no, coefficient, created_date, created_tantou_id) VALUES (1827, '5253CD7200', 1, GETDATE(), 999);</v>
      </c>
    </row>
    <row r="2430" spans="26:27">
      <c r="Z2430" s="629">
        <v>119</v>
      </c>
      <c r="AA2430" s="629" t="str">
        <f t="shared" si="9"/>
        <v>INSERT INTO UPK_IKOU.main_masters.mm_buhin_no (data_id, buhin_no, coefficient, created_date, created_tantou_id) VALUES (1828, '5253C0100BL', 1, GETDATE(), 999);</v>
      </c>
    </row>
    <row r="2431" spans="26:27">
      <c r="Z2431" s="629">
        <v>120</v>
      </c>
      <c r="AA2431" s="629" t="str">
        <f t="shared" si="9"/>
        <v>INSERT INTO UPK_IKOU.main_masters.mm_buhin_no (data_id, buhin_no, coefficient, created_date, created_tantou_id) VALUES (1829, '5253CF0200', 1, GETDATE(), 999);</v>
      </c>
    </row>
    <row r="2432" spans="26:27">
      <c r="Z2432" s="629">
        <v>121</v>
      </c>
      <c r="AA2432" s="629" t="str">
        <f t="shared" si="9"/>
        <v>INSERT INTO UPK_IKOU.main_masters.mm_buhin_no (data_id, buhin_no, coefficient, created_date, created_tantou_id) VALUES (1830, '5253CG9700', 1, GETDATE(), 999);</v>
      </c>
    </row>
    <row r="2433" spans="26:27">
      <c r="Z2433" s="629">
        <v>122</v>
      </c>
      <c r="AA2433" s="629" t="str">
        <f t="shared" si="9"/>
        <v>INSERT INTO UPK_IKOU.main_masters.mm_buhin_no (data_id, buhin_no, coefficient, created_date, created_tantou_id) VALUES (1831, '5253CJ1700', 1, GETDATE(), 999);</v>
      </c>
    </row>
    <row r="2434" spans="26:27">
      <c r="Z2434" s="629">
        <v>123</v>
      </c>
      <c r="AA2434" s="629" t="str">
        <f t="shared" si="9"/>
        <v>INSERT INTO UPK_IKOU.main_masters.mm_buhin_no (data_id, buhin_no, coefficient, created_date, created_tantou_id) VALUES (1832, '5253CJ1800', 1, GETDATE(), 999);</v>
      </c>
    </row>
    <row r="2435" spans="26:27">
      <c r="Z2435" s="629">
        <v>124</v>
      </c>
      <c r="AA2435" s="629" t="str">
        <f t="shared" si="9"/>
        <v>INSERT INTO UPK_IKOU.main_masters.mm_buhin_no (data_id, buhin_no, coefficient, created_date, created_tantou_id) VALUES (1833, '5253CJ2100', 1, GETDATE(), 999);</v>
      </c>
    </row>
    <row r="2436" spans="26:27">
      <c r="Z2436" s="629">
        <v>125</v>
      </c>
      <c r="AA2436" s="629" t="str">
        <f t="shared" si="9"/>
        <v>INSERT INTO UPK_IKOU.main_masters.mm_buhin_no (data_id, buhin_no, coefficient, created_date, created_tantou_id) VALUES (1834, '5253CJ2200', 1, GETDATE(), 999);</v>
      </c>
    </row>
    <row r="2437" spans="26:27">
      <c r="Z2437" s="629">
        <v>126</v>
      </c>
      <c r="AA2437" s="629" t="str">
        <f t="shared" si="9"/>
        <v>INSERT INTO UPK_IKOU.main_masters.mm_buhin_no (data_id, buhin_no, coefficient, created_date, created_tantou_id) VALUES (1835, '5253CJ9700', 1, GETDATE(), 999);</v>
      </c>
    </row>
    <row r="2438" spans="26:27">
      <c r="Z2438" s="629">
        <v>127</v>
      </c>
      <c r="AA2438" s="629" t="str">
        <f t="shared" si="9"/>
        <v>INSERT INTO UPK_IKOU.main_masters.mm_buhin_no (data_id, buhin_no, coefficient, created_date, created_tantou_id) VALUES (1836, '5253CJ9800', 1, GETDATE(), 999);</v>
      </c>
    </row>
    <row r="2439" spans="26:27">
      <c r="Z2439" s="629">
        <v>128</v>
      </c>
      <c r="AA2439" s="629" t="str">
        <f t="shared" si="9"/>
        <v>INSERT INTO UPK_IKOU.main_masters.mm_buhin_no (data_id, buhin_no, coefficient, created_date, created_tantou_id) VALUES (1837, '5253CK0900', 1, GETDATE(), 999);</v>
      </c>
    </row>
    <row r="2440" spans="26:27">
      <c r="Z2440" s="629">
        <v>129</v>
      </c>
      <c r="AA2440" s="629" t="str">
        <f t="shared" si="9"/>
        <v>INSERT INTO UPK_IKOU.main_masters.mm_buhin_no (data_id, buhin_no, coefficient, created_date, created_tantou_id) VALUES (1838, '5253CK1000', 1, GETDATE(), 999);</v>
      </c>
    </row>
    <row r="2441" spans="26:27">
      <c r="Z2441" s="629">
        <v>130</v>
      </c>
      <c r="AA2441" s="629" t="str">
        <f t="shared" ref="AA2441:AA2504" si="10">$Y$2310&amp;AA721&amp;", '"&amp;TRIM(AB721)&amp;"', "&amp;AC721&amp;", GETDATE(), 999);"</f>
        <v>INSERT INTO UPK_IKOU.main_masters.mm_buhin_no (data_id, buhin_no, coefficient, created_date, created_tantou_id) VALUES (1839, '5253CK2900', 1, GETDATE(), 999);</v>
      </c>
    </row>
    <row r="2442" spans="26:27">
      <c r="Z2442" s="629">
        <v>131</v>
      </c>
      <c r="AA2442" s="629" t="str">
        <f t="shared" si="10"/>
        <v>INSERT INTO UPK_IKOU.main_masters.mm_buhin_no (data_id, buhin_no, coefficient, created_date, created_tantou_id) VALUES (1840, '5253CK3000', 1, GETDATE(), 999);</v>
      </c>
    </row>
    <row r="2443" spans="26:27">
      <c r="Z2443" s="629">
        <v>132</v>
      </c>
      <c r="AA2443" s="629" t="str">
        <f t="shared" si="10"/>
        <v>INSERT INTO UPK_IKOU.main_masters.mm_buhin_no (data_id, buhin_no, coefficient, created_date, created_tantou_id) VALUES (1841, '5253CQ4100', 1, GETDATE(), 999);</v>
      </c>
    </row>
    <row r="2444" spans="26:27">
      <c r="Z2444" s="629">
        <v>133</v>
      </c>
      <c r="AA2444" s="629" t="str">
        <f t="shared" si="10"/>
        <v>INSERT INTO UPK_IKOU.main_masters.mm_buhin_no (data_id, buhin_no, coefficient, created_date, created_tantou_id) VALUES (1842, '5253CQ4200', 1, GETDATE(), 999);</v>
      </c>
    </row>
    <row r="2445" spans="26:27">
      <c r="Z2445" s="629">
        <v>134</v>
      </c>
      <c r="AA2445" s="629" t="str">
        <f t="shared" si="10"/>
        <v>INSERT INTO UPK_IKOU.main_masters.mm_buhin_no (data_id, buhin_no, coefficient, created_date, created_tantou_id) VALUES (1843, '5253CQ4300', 1, GETDATE(), 999);</v>
      </c>
    </row>
    <row r="2446" spans="26:27">
      <c r="Z2446" s="629">
        <v>135</v>
      </c>
      <c r="AA2446" s="629" t="str">
        <f t="shared" si="10"/>
        <v>INSERT INTO UPK_IKOU.main_masters.mm_buhin_no (data_id, buhin_no, coefficient, created_date, created_tantou_id) VALUES (1844, '5253CS6800', 1, GETDATE(), 999);</v>
      </c>
    </row>
    <row r="2447" spans="26:27">
      <c r="Z2447" s="629">
        <v>136</v>
      </c>
      <c r="AA2447" s="629" t="str">
        <f t="shared" si="10"/>
        <v>INSERT INTO UPK_IKOU.main_masters.mm_buhin_no (data_id, buhin_no, coefficient, created_date, created_tantou_id) VALUES (1845, '53216B217101', 1, GETDATE(), 999);</v>
      </c>
    </row>
    <row r="2448" spans="26:27">
      <c r="Z2448" s="629">
        <v>137</v>
      </c>
      <c r="AA2448" s="629" t="str">
        <f t="shared" si="10"/>
        <v>INSERT INTO UPK_IKOU.main_masters.mm_buhin_no (data_id, buhin_no, coefficient, created_date, created_tantou_id) VALUES (1846, '542723XA0A', 1, GETDATE(), 999);</v>
      </c>
    </row>
    <row r="2449" spans="26:27">
      <c r="Z2449" s="629">
        <v>138</v>
      </c>
      <c r="AA2449" s="629" t="str">
        <f t="shared" si="10"/>
        <v>INSERT INTO UPK_IKOU.main_masters.mm_buhin_no (data_id, buhin_no, coefficient, created_date, created_tantou_id) VALUES (1847, '542733XA0A', 1, GETDATE(), 999);</v>
      </c>
    </row>
    <row r="2450" spans="26:27">
      <c r="Z2450" s="629">
        <v>139</v>
      </c>
      <c r="AA2450" s="629" t="str">
        <f t="shared" si="10"/>
        <v>INSERT INTO UPK_IKOU.main_masters.mm_buhin_no (data_id, buhin_no, coefficient, created_date, created_tantou_id) VALUES (1848, '542923XA0A', 1, GETDATE(), 999);</v>
      </c>
    </row>
    <row r="2451" spans="26:27">
      <c r="Z2451" s="629">
        <v>140</v>
      </c>
      <c r="AA2451" s="629" t="str">
        <f t="shared" si="10"/>
        <v>INSERT INTO UPK_IKOU.main_masters.mm_buhin_no (data_id, buhin_no, coefficient, created_date, created_tantou_id) VALUES (1849, '542933XA0A', 1, GETDATE(), 999);</v>
      </c>
    </row>
    <row r="2452" spans="26:27">
      <c r="Z2452" s="629">
        <v>141</v>
      </c>
      <c r="AA2452" s="629" t="str">
        <f t="shared" si="10"/>
        <v>INSERT INTO UPK_IKOU.main_masters.mm_buhin_no (data_id, buhin_no, coefficient, created_date, created_tantou_id) VALUES (1850, '542945YJ0A', 1, GETDATE(), 999);</v>
      </c>
    </row>
    <row r="2453" spans="26:27">
      <c r="Z2453" s="629">
        <v>142</v>
      </c>
      <c r="AA2453" s="629" t="str">
        <f t="shared" si="10"/>
        <v>INSERT INTO UPK_IKOU.main_masters.mm_buhin_no (data_id, buhin_no, coefficient, created_date, created_tantou_id) VALUES (1851, '542953XA0A', 1, GETDATE(), 999);</v>
      </c>
    </row>
    <row r="2454" spans="26:27">
      <c r="Z2454" s="629">
        <v>143</v>
      </c>
      <c r="AA2454" s="629" t="str">
        <f t="shared" si="10"/>
        <v>INSERT INTO UPK_IKOU.main_masters.mm_buhin_no (data_id, buhin_no, coefficient, created_date, created_tantou_id) VALUES (1852, '547240W00001', 1, GETDATE(), 999);</v>
      </c>
    </row>
    <row r="2455" spans="26:27">
      <c r="Z2455" s="629">
        <v>144</v>
      </c>
      <c r="AA2455" s="629" t="str">
        <f t="shared" si="10"/>
        <v>INSERT INTO UPK_IKOU.main_masters.mm_buhin_no (data_id, buhin_no, coefficient, created_date, created_tantou_id) VALUES (1853, '547340W00001', 1, GETDATE(), 999);</v>
      </c>
    </row>
    <row r="2456" spans="26:27">
      <c r="Z2456" s="629">
        <v>145</v>
      </c>
      <c r="AA2456" s="629" t="str">
        <f t="shared" si="10"/>
        <v>INSERT INTO UPK_IKOU.main_masters.mm_buhin_no (data_id, buhin_no, coefficient, created_date, created_tantou_id) VALUES (1854, '57131B5011', 1, GETDATE(), 999);</v>
      </c>
    </row>
    <row r="2457" spans="26:27">
      <c r="Z2457" s="629">
        <v>146</v>
      </c>
      <c r="AA2457" s="629" t="str">
        <f t="shared" si="10"/>
        <v>INSERT INTO UPK_IKOU.main_masters.mm_buhin_no (data_id, buhin_no, coefficient, created_date, created_tantou_id) VALUES (1855, '57131B5020', 1, GETDATE(), 999);</v>
      </c>
    </row>
    <row r="2458" spans="26:27">
      <c r="Z2458" s="629">
        <v>147</v>
      </c>
      <c r="AA2458" s="629" t="str">
        <f t="shared" si="10"/>
        <v>INSERT INTO UPK_IKOU.main_masters.mm_buhin_no (data_id, buhin_no, coefficient, created_date, created_tantou_id) VALUES (1856, '57132B5011', 1, GETDATE(), 999);</v>
      </c>
    </row>
    <row r="2459" spans="26:27">
      <c r="Z2459" s="629">
        <v>148</v>
      </c>
      <c r="AA2459" s="629" t="str">
        <f t="shared" si="10"/>
        <v>INSERT INTO UPK_IKOU.main_masters.mm_buhin_no (data_id, buhin_no, coefficient, created_date, created_tantou_id) VALUES (1857, '57132B5020', 1, GETDATE(), 999);</v>
      </c>
    </row>
    <row r="2460" spans="26:27">
      <c r="Z2460" s="629">
        <v>149</v>
      </c>
      <c r="AA2460" s="629" t="str">
        <f t="shared" si="10"/>
        <v>INSERT INTO UPK_IKOU.main_masters.mm_buhin_no (data_id, buhin_no, coefficient, created_date, created_tantou_id) VALUES (1858, '61137B5010', 1, GETDATE(), 999);</v>
      </c>
    </row>
    <row r="2461" spans="26:27">
      <c r="Z2461" s="629">
        <v>150</v>
      </c>
      <c r="AA2461" s="629" t="str">
        <f t="shared" si="10"/>
        <v>INSERT INTO UPK_IKOU.main_masters.mm_buhin_no (data_id, buhin_no, coefficient, created_date, created_tantou_id) VALUES (1859, '61138B5010', 1, GETDATE(), 999);</v>
      </c>
    </row>
    <row r="2462" spans="26:27">
      <c r="Z2462" s="629">
        <v>151</v>
      </c>
      <c r="AA2462" s="629" t="str">
        <f t="shared" si="10"/>
        <v>INSERT INTO UPK_IKOU.main_masters.mm_buhin_no (data_id, buhin_no, coefficient, created_date, created_tantou_id) VALUES (1860, '61161B5010', 1, GETDATE(), 999);</v>
      </c>
    </row>
    <row r="2463" spans="26:27">
      <c r="Z2463" s="629">
        <v>152</v>
      </c>
      <c r="AA2463" s="629" t="str">
        <f t="shared" si="10"/>
        <v>INSERT INTO UPK_IKOU.main_masters.mm_buhin_no (data_id, buhin_no, coefficient, created_date, created_tantou_id) VALUES (1861, '61161B5030', 1, GETDATE(), 999);</v>
      </c>
    </row>
    <row r="2464" spans="26:27">
      <c r="Z2464" s="629">
        <v>153</v>
      </c>
      <c r="AA2464" s="629" t="str">
        <f t="shared" si="10"/>
        <v>INSERT INTO UPK_IKOU.main_masters.mm_buhin_no (data_id, buhin_no, coefficient, created_date, created_tantou_id) VALUES (1862, '61162B5010', 1, GETDATE(), 999);</v>
      </c>
    </row>
    <row r="2465" spans="26:27">
      <c r="Z2465" s="629">
        <v>154</v>
      </c>
      <c r="AA2465" s="629" t="str">
        <f t="shared" si="10"/>
        <v>INSERT INTO UPK_IKOU.main_masters.mm_buhin_no (data_id, buhin_no, coefficient, created_date, created_tantou_id) VALUES (1863, '61162B5030', 1, GETDATE(), 999);</v>
      </c>
    </row>
    <row r="2466" spans="26:27">
      <c r="Z2466" s="629">
        <v>155</v>
      </c>
      <c r="AA2466" s="629" t="str">
        <f t="shared" si="10"/>
        <v>INSERT INTO UPK_IKOU.main_masters.mm_buhin_no (data_id, buhin_no, coefficient, created_date, created_tantou_id) VALUES (1864, '61175B5010', 1, GETDATE(), 999);</v>
      </c>
    </row>
    <row r="2467" spans="26:27">
      <c r="Z2467" s="629">
        <v>156</v>
      </c>
      <c r="AA2467" s="629" t="str">
        <f t="shared" si="10"/>
        <v>INSERT INTO UPK_IKOU.main_masters.mm_buhin_no (data_id, buhin_no, coefficient, created_date, created_tantou_id) VALUES (1865, '61176B5010', 1, GETDATE(), 999);</v>
      </c>
    </row>
    <row r="2468" spans="26:27">
      <c r="Z2468" s="629">
        <v>157</v>
      </c>
      <c r="AA2468" s="629" t="str">
        <f t="shared" si="10"/>
        <v>INSERT INTO UPK_IKOU.main_masters.mm_buhin_no (data_id, buhin_no, coefficient, created_date, created_tantou_id) VALUES (1866, '612123XA0A', 1, GETDATE(), 999);</v>
      </c>
    </row>
    <row r="2469" spans="26:27">
      <c r="Z2469" s="629">
        <v>158</v>
      </c>
      <c r="AA2469" s="629" t="str">
        <f t="shared" si="10"/>
        <v>INSERT INTO UPK_IKOU.main_masters.mm_buhin_no (data_id, buhin_no, coefficient, created_date, created_tantou_id) VALUES (1867, '612133XA0A', 1, GETDATE(), 999);</v>
      </c>
    </row>
    <row r="2470" spans="26:27">
      <c r="Z2470" s="629">
        <v>159</v>
      </c>
      <c r="AA2470" s="629" t="str">
        <f t="shared" si="10"/>
        <v>INSERT INTO UPK_IKOU.main_masters.mm_buhin_no (data_id, buhin_no, coefficient, created_date, created_tantou_id) VALUES (1869, '612133XE0A', 1, GETDATE(), 999);</v>
      </c>
    </row>
    <row r="2471" spans="26:27">
      <c r="Z2471" s="629">
        <v>160</v>
      </c>
      <c r="AA2471" s="629" t="str">
        <f t="shared" si="10"/>
        <v>INSERT INTO UPK_IKOU.main_masters.mm_buhin_no (data_id, buhin_no, coefficient, created_date, created_tantou_id) VALUES (1870, '612123XA2A', 1, GETDATE(), 999);</v>
      </c>
    </row>
    <row r="2472" spans="26:27">
      <c r="Z2472" s="629">
        <v>161</v>
      </c>
      <c r="AA2472" s="629" t="str">
        <f t="shared" si="10"/>
        <v>INSERT INTO UPK_IKOU.main_masters.mm_buhin_no (data_id, buhin_no, coefficient, created_date, created_tantou_id) VALUES (1871, '612133XA2A', 1, GETDATE(), 999);</v>
      </c>
    </row>
    <row r="2473" spans="26:27">
      <c r="Z2473" s="629">
        <v>162</v>
      </c>
      <c r="AA2473" s="629" t="str">
        <f t="shared" si="10"/>
        <v>INSERT INTO UPK_IKOU.main_masters.mm_buhin_no (data_id, buhin_no, coefficient, created_date, created_tantou_id) VALUES (1872, '612123XE2A', 1, GETDATE(), 999);</v>
      </c>
    </row>
    <row r="2474" spans="26:27">
      <c r="Z2474" s="629">
        <v>163</v>
      </c>
      <c r="AA2474" s="629" t="str">
        <f t="shared" si="10"/>
        <v>INSERT INTO UPK_IKOU.main_masters.mm_buhin_no (data_id, buhin_no, coefficient, created_date, created_tantou_id) VALUES (1874, '61231B5010', 1, GETDATE(), 999);</v>
      </c>
    </row>
    <row r="2475" spans="26:27">
      <c r="Z2475" s="629">
        <v>164</v>
      </c>
      <c r="AA2475" s="629" t="str">
        <f t="shared" si="10"/>
        <v>INSERT INTO UPK_IKOU.main_masters.mm_buhin_no (data_id, buhin_no, coefficient, created_date, created_tantou_id) VALUES (1875, '61232B5010', 1, GETDATE(), 999);</v>
      </c>
    </row>
    <row r="2476" spans="26:27">
      <c r="Z2476" s="629">
        <v>165</v>
      </c>
      <c r="AA2476" s="629" t="str">
        <f t="shared" si="10"/>
        <v>INSERT INTO UPK_IKOU.main_masters.mm_buhin_no (data_id, buhin_no, coefficient, created_date, created_tantou_id) VALUES (1876, '61231B5020', 1, GETDATE(), 999);</v>
      </c>
    </row>
    <row r="2477" spans="26:27">
      <c r="Z2477" s="629">
        <v>166</v>
      </c>
      <c r="AA2477" s="629" t="str">
        <f t="shared" si="10"/>
        <v>INSERT INTO UPK_IKOU.main_masters.mm_buhin_no (data_id, buhin_no, coefficient, created_date, created_tantou_id) VALUES (1877, '61232B5020', 1, GETDATE(), 999);</v>
      </c>
    </row>
    <row r="2478" spans="26:27">
      <c r="Z2478" s="629">
        <v>167</v>
      </c>
      <c r="AA2478" s="629" t="str">
        <f t="shared" si="10"/>
        <v>INSERT INTO UPK_IKOU.main_masters.mm_buhin_no (data_id, buhin_no, coefficient, created_date, created_tantou_id) VALUES (1878, '61231B5020-B', 1, GETDATE(), 999);</v>
      </c>
    </row>
    <row r="2479" spans="26:27">
      <c r="Z2479" s="629">
        <v>168</v>
      </c>
      <c r="AA2479" s="629" t="str">
        <f t="shared" si="10"/>
        <v>INSERT INTO UPK_IKOU.main_masters.mm_buhin_no (data_id, buhin_no, coefficient, created_date, created_tantou_id) VALUES (1879, '61232B5020-B', 1, GETDATE(), 999);</v>
      </c>
    </row>
    <row r="2480" spans="26:27">
      <c r="Z2480" s="629">
        <v>169</v>
      </c>
      <c r="AA2480" s="629" t="str">
        <f t="shared" si="10"/>
        <v>INSERT INTO UPK_IKOU.main_masters.mm_buhin_no (data_id, buhin_no, coefficient, created_date, created_tantou_id) VALUES (1880, '61231B5030', 1, GETDATE(), 999);</v>
      </c>
    </row>
    <row r="2481" spans="26:27">
      <c r="Z2481" s="629">
        <v>170</v>
      </c>
      <c r="AA2481" s="629" t="str">
        <f t="shared" si="10"/>
        <v>INSERT INTO UPK_IKOU.main_masters.mm_buhin_no (data_id, buhin_no, coefficient, created_date, created_tantou_id) VALUES (1881, '61232B5030', 1, GETDATE(), 999);</v>
      </c>
    </row>
    <row r="2482" spans="26:27">
      <c r="Z2482" s="629">
        <v>171</v>
      </c>
      <c r="AA2482" s="629" t="str">
        <f t="shared" si="10"/>
        <v>INSERT INTO UPK_IKOU.main_masters.mm_buhin_no (data_id, buhin_no, coefficient, created_date, created_tantou_id) VALUES (1882, '61413B5010', 1, GETDATE(), 999);</v>
      </c>
    </row>
    <row r="2483" spans="26:27">
      <c r="Z2483" s="629">
        <v>172</v>
      </c>
      <c r="AA2483" s="629" t="str">
        <f t="shared" si="10"/>
        <v>INSERT INTO UPK_IKOU.main_masters.mm_buhin_no (data_id, buhin_no, coefficient, created_date, created_tantou_id) VALUES (1883, '61414B5010', 1, GETDATE(), 999);</v>
      </c>
    </row>
    <row r="2484" spans="26:27">
      <c r="Z2484" s="629">
        <v>173</v>
      </c>
      <c r="AA2484" s="629" t="str">
        <f t="shared" si="10"/>
        <v>INSERT INTO UPK_IKOU.main_masters.mm_buhin_no (data_id, buhin_no, coefficient, created_date, created_tantou_id) VALUES (1884, '62030EQ30001', 1, GETDATE(), 999);</v>
      </c>
    </row>
    <row r="2485" spans="26:27">
      <c r="Z2485" s="629">
        <v>174</v>
      </c>
      <c r="AA2485" s="629" t="str">
        <f t="shared" si="10"/>
        <v>INSERT INTO UPK_IKOU.main_masters.mm_buhin_no (data_id, buhin_no, coefficient, created_date, created_tantou_id) VALUES (1885, '620326N000-B', 1, GETDATE(), 999);</v>
      </c>
    </row>
    <row r="2486" spans="26:27">
      <c r="Z2486" s="629">
        <v>175</v>
      </c>
      <c r="AA2486" s="629" t="str">
        <f t="shared" si="10"/>
        <v>INSERT INTO UPK_IKOU.main_masters.mm_buhin_no (data_id, buhin_no, coefficient, created_date, created_tantou_id) VALUES (1886, '620368H700', 1, GETDATE(), 999);</v>
      </c>
    </row>
    <row r="2487" spans="26:27">
      <c r="Z2487" s="629">
        <v>176</v>
      </c>
      <c r="AA2487" s="629" t="str">
        <f t="shared" si="10"/>
        <v>INSERT INTO UPK_IKOU.main_masters.mm_buhin_no (data_id, buhin_no, coefficient, created_date, created_tantou_id) VALUES (1887, '620388H710', 1, GETDATE(), 999);</v>
      </c>
    </row>
    <row r="2488" spans="26:27">
      <c r="Z2488" s="629">
        <v>177</v>
      </c>
      <c r="AA2488" s="629" t="str">
        <f t="shared" si="10"/>
        <v>INSERT INTO UPK_IKOU.main_masters.mm_buhin_no (data_id, buhin_no, coefficient, created_date, created_tantou_id) VALUES (1888, '622400M010', 1, GETDATE(), 999);</v>
      </c>
    </row>
    <row r="2489" spans="26:27">
      <c r="Z2489" s="629">
        <v>178</v>
      </c>
      <c r="AA2489" s="629" t="str">
        <f t="shared" si="10"/>
        <v>INSERT INTO UPK_IKOU.main_masters.mm_buhin_no (data_id, buhin_no, coefficient, created_date, created_tantou_id) VALUES (1889, '622404M500', 1, GETDATE(), 999);</v>
      </c>
    </row>
    <row r="2490" spans="26:27">
      <c r="Z2490" s="629">
        <v>179</v>
      </c>
      <c r="AA2490" s="629" t="str">
        <f t="shared" si="10"/>
        <v>INSERT INTO UPK_IKOU.main_masters.mm_buhin_no (data_id, buhin_no, coefficient, created_date, created_tantou_id) VALUES (1890, '625123VA3A', 1, GETDATE(), 999);</v>
      </c>
    </row>
    <row r="2491" spans="26:27">
      <c r="Z2491" s="629">
        <v>180</v>
      </c>
      <c r="AA2491" s="629" t="str">
        <f t="shared" si="10"/>
        <v>INSERT INTO UPK_IKOU.main_masters.mm_buhin_no (data_id, buhin_no, coefficient, created_date, created_tantou_id) VALUES (1891, '625124U000', 1, GETDATE(), 999);</v>
      </c>
    </row>
    <row r="2492" spans="26:27">
      <c r="Z2492" s="629">
        <v>181</v>
      </c>
      <c r="AA2492" s="629" t="str">
        <f t="shared" si="10"/>
        <v>INSERT INTO UPK_IKOU.main_masters.mm_buhin_no (data_id, buhin_no, coefficient, created_date, created_tantou_id) VALUES (1892, '625125WK0A', 1, GETDATE(), 999);</v>
      </c>
    </row>
    <row r="2493" spans="26:27">
      <c r="Z2493" s="629">
        <v>182</v>
      </c>
      <c r="AA2493" s="629" t="str">
        <f t="shared" si="10"/>
        <v>INSERT INTO UPK_IKOU.main_masters.mm_buhin_no (data_id, buhin_no, coefficient, created_date, created_tantou_id) VALUES (1893, '6251265F00', 1, GETDATE(), 999);</v>
      </c>
    </row>
    <row r="2494" spans="26:27">
      <c r="Z2494" s="629">
        <v>183</v>
      </c>
      <c r="AA2494" s="629" t="str">
        <f t="shared" si="10"/>
        <v>INSERT INTO UPK_IKOU.main_masters.mm_buhin_no (data_id, buhin_no, coefficient, created_date, created_tantou_id) VALUES (1894, '6251285F00', 1, GETDATE(), 999);</v>
      </c>
    </row>
    <row r="2495" spans="26:27">
      <c r="Z2495" s="629">
        <v>184</v>
      </c>
      <c r="AA2495" s="629" t="str">
        <f t="shared" si="10"/>
        <v>INSERT INTO UPK_IKOU.main_masters.mm_buhin_no (data_id, buhin_no, coefficient, created_date, created_tantou_id) VALUES (1895, '62512AU00001', 1, GETDATE(), 999);</v>
      </c>
    </row>
    <row r="2496" spans="26:27">
      <c r="Z2496" s="629">
        <v>185</v>
      </c>
      <c r="AA2496" s="629" t="str">
        <f t="shared" si="10"/>
        <v>INSERT INTO UPK_IKOU.main_masters.mm_buhin_no (data_id, buhin_no, coefficient, created_date, created_tantou_id) VALUES (1896, '625163VA3A', 1, GETDATE(), 999);</v>
      </c>
    </row>
    <row r="2497" spans="26:27">
      <c r="Z2497" s="629">
        <v>186</v>
      </c>
      <c r="AA2497" s="629" t="str">
        <f t="shared" si="10"/>
        <v>INSERT INTO UPK_IKOU.main_masters.mm_buhin_no (data_id, buhin_no, coefficient, created_date, created_tantou_id) VALUES (1897, '625164CB0A', 1, GETDATE(), 999);</v>
      </c>
    </row>
    <row r="2498" spans="26:27">
      <c r="Z2498" s="629">
        <v>187</v>
      </c>
      <c r="AA2498" s="629" t="str">
        <f t="shared" si="10"/>
        <v>INSERT INTO UPK_IKOU.main_masters.mm_buhin_no (data_id, buhin_no, coefficient, created_date, created_tantou_id) VALUES (1898, '625166MA0A', 1, GETDATE(), 999);</v>
      </c>
    </row>
    <row r="2499" spans="26:27">
      <c r="Z2499" s="629">
        <v>188</v>
      </c>
      <c r="AA2499" s="629" t="str">
        <f t="shared" si="10"/>
        <v>INSERT INTO UPK_IKOU.main_masters.mm_buhin_no (data_id, buhin_no, coefficient, created_date, created_tantou_id) VALUES (1899, '625181JA0A', 1, GETDATE(), 999);</v>
      </c>
    </row>
    <row r="2500" spans="26:27">
      <c r="Z2500" s="629">
        <v>189</v>
      </c>
      <c r="AA2500" s="629" t="str">
        <f t="shared" si="10"/>
        <v>INSERT INTO UPK_IKOU.main_masters.mm_buhin_no (data_id, buhin_no, coefficient, created_date, created_tantou_id) VALUES (1900, '625181JB0A', 1, GETDATE(), 999);</v>
      </c>
    </row>
    <row r="2501" spans="26:27">
      <c r="Z2501" s="629">
        <v>190</v>
      </c>
      <c r="AA2501" s="629" t="str">
        <f t="shared" si="10"/>
        <v>INSERT INTO UPK_IKOU.main_masters.mm_buhin_no (data_id, buhin_no, coefficient, created_date, created_tantou_id) VALUES (1901, '625186RA0A', 1, GETDATE(), 999);</v>
      </c>
    </row>
    <row r="2502" spans="26:27">
      <c r="Z2502" s="629">
        <v>191</v>
      </c>
      <c r="AA2502" s="629" t="str">
        <f t="shared" si="10"/>
        <v>INSERT INTO UPK_IKOU.main_masters.mm_buhin_no (data_id, buhin_no, coefficient, created_date, created_tantou_id) VALUES (1902, '625196RA0A', 1, GETDATE(), 999);</v>
      </c>
    </row>
    <row r="2503" spans="26:27">
      <c r="Z2503" s="629">
        <v>192</v>
      </c>
      <c r="AA2503" s="629" t="str">
        <f t="shared" si="10"/>
        <v>INSERT INTO UPK_IKOU.main_masters.mm_buhin_no (data_id, buhin_no, coefficient, created_date, created_tantou_id) VALUES (1903, '625191JA0A', 1, GETDATE(), 999);</v>
      </c>
    </row>
    <row r="2504" spans="26:27">
      <c r="Z2504" s="629">
        <v>193</v>
      </c>
      <c r="AA2504" s="629" t="str">
        <f t="shared" si="10"/>
        <v>INSERT INTO UPK_IKOU.main_masters.mm_buhin_no (data_id, buhin_no, coefficient, created_date, created_tantou_id) VALUES (1904, '625191JB0A', 1, GETDATE(), 999);</v>
      </c>
    </row>
    <row r="2505" spans="26:27">
      <c r="Z2505" s="629">
        <v>194</v>
      </c>
      <c r="AA2505" s="629" t="str">
        <f t="shared" ref="AA2505:AA2568" si="11">$Y$2310&amp;AA785&amp;", '"&amp;TRIM(AB785)&amp;"', "&amp;AC785&amp;", GETDATE(), 999);"</f>
        <v>INSERT INTO UPK_IKOU.main_masters.mm_buhin_no (data_id, buhin_no, coefficient, created_date, created_tantou_id) VALUES (1905, '625221LA5A', 1, GETDATE(), 999);</v>
      </c>
    </row>
    <row r="2506" spans="26:27">
      <c r="Z2506" s="629">
        <v>195</v>
      </c>
      <c r="AA2506" s="629" t="str">
        <f t="shared" si="11"/>
        <v>INSERT INTO UPK_IKOU.main_masters.mm_buhin_no (data_id, buhin_no, coefficient, created_date, created_tantou_id) VALUES (1906, '625221VA0A', 1, GETDATE(), 999);</v>
      </c>
    </row>
    <row r="2507" spans="26:27">
      <c r="Z2507" s="629">
        <v>196</v>
      </c>
      <c r="AA2507" s="629" t="str">
        <f t="shared" si="11"/>
        <v>INSERT INTO UPK_IKOU.main_masters.mm_buhin_no (data_id, buhin_no, coefficient, created_date, created_tantou_id) VALUES (1907, '625220W000', 1, GETDATE(), 999);</v>
      </c>
    </row>
    <row r="2508" spans="26:27">
      <c r="Z2508" s="629">
        <v>197</v>
      </c>
      <c r="AA2508" s="629" t="str">
        <f t="shared" si="11"/>
        <v>INSERT INTO UPK_IKOU.main_masters.mm_buhin_no (data_id, buhin_no, coefficient, created_date, created_tantou_id) VALUES (1908, '625230W000', 1, GETDATE(), 999);</v>
      </c>
    </row>
    <row r="2509" spans="26:27">
      <c r="Z2509" s="629">
        <v>198</v>
      </c>
      <c r="AA2509" s="629" t="str">
        <f t="shared" si="11"/>
        <v>INSERT INTO UPK_IKOU.main_masters.mm_buhin_no (data_id, buhin_no, coefficient, created_date, created_tantou_id) VALUES (1909, '625221LA0A', 1, GETDATE(), 999);</v>
      </c>
    </row>
    <row r="2510" spans="26:27">
      <c r="Z2510" s="629">
        <v>199</v>
      </c>
      <c r="AA2510" s="629" t="str">
        <f t="shared" si="11"/>
        <v>INSERT INTO UPK_IKOU.main_masters.mm_buhin_no (data_id, buhin_no, coefficient, created_date, created_tantou_id) VALUES (1910, '625231LA0A', 1, GETDATE(), 999);</v>
      </c>
    </row>
    <row r="2511" spans="26:27">
      <c r="Z2511" s="629">
        <v>200</v>
      </c>
      <c r="AA2511" s="629" t="str">
        <f t="shared" si="11"/>
        <v>INSERT INTO UPK_IKOU.main_masters.mm_buhin_no (data_id, buhin_no, coefficient, created_date, created_tantou_id) VALUES (1911, '625223VA0A', 1, GETDATE(), 999);</v>
      </c>
    </row>
    <row r="2512" spans="26:27">
      <c r="Z2512" s="629">
        <v>201</v>
      </c>
      <c r="AA2512" s="629" t="str">
        <f t="shared" si="11"/>
        <v>INSERT INTO UPK_IKOU.main_masters.mm_buhin_no (data_id, buhin_no, coefficient, created_date, created_tantou_id) VALUES (1912, '625233VA0A', 1, GETDATE(), 999);</v>
      </c>
    </row>
    <row r="2513" spans="26:27">
      <c r="Z2513" s="629">
        <v>202</v>
      </c>
      <c r="AA2513" s="629" t="str">
        <f t="shared" si="11"/>
        <v>INSERT INTO UPK_IKOU.main_masters.mm_buhin_no (data_id, buhin_no, coefficient, created_date, created_tantou_id) VALUES (1913, '625224U000', 1, GETDATE(), 999);</v>
      </c>
    </row>
    <row r="2514" spans="26:27">
      <c r="Z2514" s="629">
        <v>203</v>
      </c>
      <c r="AA2514" s="629" t="str">
        <f t="shared" si="11"/>
        <v>INSERT INTO UPK_IKOU.main_masters.mm_buhin_no (data_id, buhin_no, coefficient, created_date, created_tantou_id) VALUES (1914, '625234U000', 1, GETDATE(), 999);</v>
      </c>
    </row>
    <row r="2515" spans="26:27">
      <c r="Z2515" s="629">
        <v>204</v>
      </c>
      <c r="AA2515" s="629" t="str">
        <f t="shared" si="11"/>
        <v>INSERT INTO UPK_IKOU.main_masters.mm_buhin_no (data_id, buhin_no, coefficient, created_date, created_tantou_id) VALUES (1915, '625225TA0A', 1, GETDATE(), 999);</v>
      </c>
    </row>
    <row r="2516" spans="26:27">
      <c r="Z2516" s="629">
        <v>205</v>
      </c>
      <c r="AA2516" s="629" t="str">
        <f t="shared" si="11"/>
        <v>INSERT INTO UPK_IKOU.main_masters.mm_buhin_no (data_id, buhin_no, coefficient, created_date, created_tantou_id) VALUES (1916, '625235TA0A', 1, GETDATE(), 999);</v>
      </c>
    </row>
    <row r="2517" spans="26:27">
      <c r="Z2517" s="629">
        <v>206</v>
      </c>
      <c r="AA2517" s="629" t="str">
        <f t="shared" si="11"/>
        <v>INSERT INTO UPK_IKOU.main_masters.mm_buhin_no (data_id, buhin_no, coefficient, created_date, created_tantou_id) VALUES (1917, '6252280F00', 1, GETDATE(), 999);</v>
      </c>
    </row>
    <row r="2518" spans="26:27">
      <c r="Z2518" s="629">
        <v>207</v>
      </c>
      <c r="AA2518" s="629" t="str">
        <f t="shared" si="11"/>
        <v>INSERT INTO UPK_IKOU.main_masters.mm_buhin_no (data_id, buhin_no, coefficient, created_date, created_tantou_id) VALUES (1918, '6252380F00', 1, GETDATE(), 999);</v>
      </c>
    </row>
    <row r="2519" spans="26:27">
      <c r="Z2519" s="629">
        <v>208</v>
      </c>
      <c r="AA2519" s="629" t="str">
        <f t="shared" si="11"/>
        <v>INSERT INTO UPK_IKOU.main_masters.mm_buhin_no (data_id, buhin_no, coefficient, created_date, created_tantou_id) VALUES (1919, '6252285F00', 1, GETDATE(), 999);</v>
      </c>
    </row>
    <row r="2520" spans="26:27">
      <c r="Z2520" s="629">
        <v>209</v>
      </c>
      <c r="AA2520" s="629" t="str">
        <f t="shared" si="11"/>
        <v>INSERT INTO UPK_IKOU.main_masters.mm_buhin_no (data_id, buhin_no, coefficient, created_date, created_tantou_id) VALUES (1920, '6252385F00', 1, GETDATE(), 999);</v>
      </c>
    </row>
    <row r="2521" spans="26:27">
      <c r="Z2521" s="629">
        <v>210</v>
      </c>
      <c r="AA2521" s="629" t="str">
        <f t="shared" si="11"/>
        <v>INSERT INTO UPK_IKOU.main_masters.mm_buhin_no (data_id, buhin_no, coefficient, created_date, created_tantou_id) VALUES (1921, '625231VA0A', 1, GETDATE(), 999);</v>
      </c>
    </row>
    <row r="2522" spans="26:27">
      <c r="Z2522" s="629">
        <v>211</v>
      </c>
      <c r="AA2522" s="629" t="str">
        <f t="shared" si="11"/>
        <v>INSERT INTO UPK_IKOU.main_masters.mm_buhin_no (data_id, buhin_no, coefficient, created_date, created_tantou_id) VALUES (1922, '625320W700-1', 1, GETDATE(), 999);</v>
      </c>
    </row>
    <row r="2523" spans="26:27">
      <c r="Z2523" s="629">
        <v>212</v>
      </c>
      <c r="AA2523" s="629" t="str">
        <f t="shared" si="11"/>
        <v>INSERT INTO UPK_IKOU.main_masters.mm_buhin_no (data_id, buhin_no, coefficient, created_date, created_tantou_id) VALUES (1923, '625321W200-1', 1, GETDATE(), 999);</v>
      </c>
    </row>
    <row r="2524" spans="26:27">
      <c r="Z2524" s="629">
        <v>213</v>
      </c>
      <c r="AA2524" s="629" t="str">
        <f t="shared" si="11"/>
        <v>INSERT INTO UPK_IKOU.main_masters.mm_buhin_no (data_id, buhin_no, coefficient, created_date, created_tantou_id) VALUES (1924, '625323VA1A', 1, GETDATE(), 999);</v>
      </c>
    </row>
    <row r="2525" spans="26:27">
      <c r="Z2525" s="629">
        <v>214</v>
      </c>
      <c r="AA2525" s="629" t="str">
        <f t="shared" si="11"/>
        <v>INSERT INTO UPK_IKOU.main_masters.mm_buhin_no (data_id, buhin_no, coefficient, created_date, created_tantou_id) VALUES (1925, '625324M410001', 1, GETDATE(), 999);</v>
      </c>
    </row>
    <row r="2526" spans="26:27">
      <c r="Z2526" s="629">
        <v>215</v>
      </c>
      <c r="AA2526" s="629" t="str">
        <f t="shared" si="11"/>
        <v>INSERT INTO UPK_IKOU.main_masters.mm_buhin_no (data_id, buhin_no, coefficient, created_date, created_tantou_id) VALUES (1926, '6253265F00', 1, GETDATE(), 999);</v>
      </c>
    </row>
    <row r="2527" spans="26:27">
      <c r="Z2527" s="629">
        <v>216</v>
      </c>
      <c r="AA2527" s="629" t="str">
        <f t="shared" si="11"/>
        <v>INSERT INTO UPK_IKOU.main_masters.mm_buhin_no (data_id, buhin_no, coefficient, created_date, created_tantou_id) VALUES (1927, '6253270F00', 1, GETDATE(), 999);</v>
      </c>
    </row>
    <row r="2528" spans="26:27">
      <c r="Z2528" s="629">
        <v>217</v>
      </c>
      <c r="AA2528" s="629" t="str">
        <f t="shared" si="11"/>
        <v>INSERT INTO UPK_IKOU.main_masters.mm_buhin_no (data_id, buhin_no, coefficient, created_date, created_tantou_id) VALUES (1928, '62532AU00001', 1, GETDATE(), 999);</v>
      </c>
    </row>
    <row r="2529" spans="26:27">
      <c r="Z2529" s="629">
        <v>218</v>
      </c>
      <c r="AA2529" s="629" t="str">
        <f t="shared" si="11"/>
        <v>INSERT INTO UPK_IKOU.main_masters.mm_buhin_no (data_id, buhin_no, coefficient, created_date, created_tantou_id) VALUES (1929, '62532VE000', 1, GETDATE(), 999);</v>
      </c>
    </row>
    <row r="2530" spans="26:27">
      <c r="Z2530" s="629">
        <v>219</v>
      </c>
      <c r="AA2530" s="629" t="str">
        <f t="shared" si="11"/>
        <v>INSERT INTO UPK_IKOU.main_masters.mm_buhin_no (data_id, buhin_no, coefficient, created_date, created_tantou_id) VALUES (1930, '62532VG200', 1, GETDATE(), 999);</v>
      </c>
    </row>
    <row r="2531" spans="26:27">
      <c r="Z2531" s="629">
        <v>220</v>
      </c>
      <c r="AA2531" s="629" t="str">
        <f t="shared" si="11"/>
        <v>INSERT INTO UPK_IKOU.main_masters.mm_buhin_no (data_id, buhin_no, coefficient, created_date, created_tantou_id) VALUES (1931, '62532WL00001', 1, GETDATE(), 999);</v>
      </c>
    </row>
    <row r="2532" spans="26:27">
      <c r="Z2532" s="629">
        <v>221</v>
      </c>
      <c r="AA2532" s="629" t="str">
        <f t="shared" si="11"/>
        <v>INSERT INTO UPK_IKOU.main_masters.mm_buhin_no (data_id, buhin_no, coefficient, created_date, created_tantou_id) VALUES (1932, '625321LA0A', 1, GETDATE(), 999);</v>
      </c>
    </row>
    <row r="2533" spans="26:27">
      <c r="Z2533" s="629">
        <v>222</v>
      </c>
      <c r="AA2533" s="629" t="str">
        <f t="shared" si="11"/>
        <v>INSERT INTO UPK_IKOU.main_masters.mm_buhin_no (data_id, buhin_no, coefficient, created_date, created_tantou_id) VALUES (1933, '625331LA0A', 1, GETDATE(), 999);</v>
      </c>
    </row>
    <row r="2534" spans="26:27">
      <c r="Z2534" s="629">
        <v>223</v>
      </c>
      <c r="AA2534" s="629" t="str">
        <f t="shared" si="11"/>
        <v>INSERT INTO UPK_IKOU.main_masters.mm_buhin_no (data_id, buhin_no, coefficient, created_date, created_tantou_id) VALUES (1934, '625334M41001', 1, GETDATE(), 999);</v>
      </c>
    </row>
    <row r="2535" spans="26:27">
      <c r="Z2535" s="629">
        <v>224</v>
      </c>
      <c r="AA2535" s="629" t="str">
        <f t="shared" si="11"/>
        <v>INSERT INTO UPK_IKOU.main_masters.mm_buhin_no (data_id, buhin_no, coefficient, created_date, created_tantou_id) VALUES (1935, '625414CB0A', 1, GETDATE(), 999);</v>
      </c>
    </row>
    <row r="2536" spans="26:27">
      <c r="Z2536" s="629">
        <v>225</v>
      </c>
      <c r="AA2536" s="629" t="str">
        <f t="shared" si="11"/>
        <v>INSERT INTO UPK_IKOU.main_masters.mm_buhin_no (data_id, buhin_no, coefficient, created_date, created_tantou_id) VALUES (1936, '625416MA0A', 1, GETDATE(), 999);</v>
      </c>
    </row>
    <row r="2537" spans="26:27">
      <c r="Z2537" s="629">
        <v>226</v>
      </c>
      <c r="AA2537" s="629" t="str">
        <f t="shared" si="11"/>
        <v>INSERT INTO UPK_IKOU.main_masters.mm_buhin_no (data_id, buhin_no, coefficient, created_date, created_tantou_id) VALUES (1937, '625906MA0A', 1, GETDATE(), 999);</v>
      </c>
    </row>
    <row r="2538" spans="26:27">
      <c r="Z2538" s="629">
        <v>227</v>
      </c>
      <c r="AA2538" s="629" t="str">
        <f t="shared" si="11"/>
        <v>INSERT INTO UPK_IKOU.main_masters.mm_buhin_no (data_id, buhin_no, coefficient, created_date, created_tantou_id) VALUES (1938, '62592VG200-01', 1, GETDATE(), 999);</v>
      </c>
    </row>
    <row r="2539" spans="26:27">
      <c r="Z2539" s="629">
        <v>228</v>
      </c>
      <c r="AA2539" s="629" t="str">
        <f t="shared" si="11"/>
        <v>INSERT INTO UPK_IKOU.main_masters.mm_buhin_no (data_id, buhin_no, coefficient, created_date, created_tantou_id) VALUES (1939, '62593VG200-01', 1, GETDATE(), 999);</v>
      </c>
    </row>
    <row r="2540" spans="26:27">
      <c r="Z2540" s="629">
        <v>229</v>
      </c>
      <c r="AA2540" s="629" t="str">
        <f t="shared" si="11"/>
        <v>INSERT INTO UPK_IKOU.main_masters.mm_buhin_no (data_id, buhin_no, coefficient, created_date, created_tantou_id) VALUES (1940, '631226GW0A', 1, GETDATE(), 999);</v>
      </c>
    </row>
    <row r="2541" spans="26:27">
      <c r="Z2541" s="629">
        <v>230</v>
      </c>
      <c r="AA2541" s="629" t="str">
        <f t="shared" si="11"/>
        <v>INSERT INTO UPK_IKOU.main_masters.mm_buhin_no (data_id, buhin_no, coefficient, created_date, created_tantou_id) VALUES (1941, '631236GW0A', 1, GETDATE(), 999);</v>
      </c>
    </row>
    <row r="2542" spans="26:27">
      <c r="Z2542" s="629">
        <v>231</v>
      </c>
      <c r="AA2542" s="629" t="str">
        <f t="shared" si="11"/>
        <v>INSERT INTO UPK_IKOU.main_masters.mm_buhin_no (data_id, buhin_no, coefficient, created_date, created_tantou_id) VALUES (1942, '641121JA0A-C', 1, GETDATE(), 999);</v>
      </c>
    </row>
    <row r="2543" spans="26:27">
      <c r="Z2543" s="629">
        <v>232</v>
      </c>
      <c r="AA2543" s="629" t="str">
        <f t="shared" si="11"/>
        <v>INSERT INTO UPK_IKOU.main_masters.mm_buhin_no (data_id, buhin_no, coefficient, created_date, created_tantou_id) VALUES (1943, '641121JA0A-B', 1, GETDATE(), 999);</v>
      </c>
    </row>
    <row r="2544" spans="26:27">
      <c r="Z2544" s="629">
        <v>233</v>
      </c>
      <c r="AA2544" s="629" t="str">
        <f t="shared" si="11"/>
        <v>INSERT INTO UPK_IKOU.main_masters.mm_buhin_no (data_id, buhin_no, coefficient, created_date, created_tantou_id) VALUES (1944, '641131JA0A-B', 1, GETDATE(), 999);</v>
      </c>
    </row>
    <row r="2545" spans="26:27">
      <c r="Z2545" s="629">
        <v>234</v>
      </c>
      <c r="AA2545" s="629" t="str">
        <f t="shared" si="11"/>
        <v>INSERT INTO UPK_IKOU.main_masters.mm_buhin_no (data_id, buhin_no, coefficient, created_date, created_tantou_id) VALUES (1945, '641123VA0A', 1, GETDATE(), 999);</v>
      </c>
    </row>
    <row r="2546" spans="26:27">
      <c r="Z2546" s="629">
        <v>235</v>
      </c>
      <c r="AA2546" s="629" t="str">
        <f t="shared" si="11"/>
        <v>INSERT INTO UPK_IKOU.main_masters.mm_buhin_no (data_id, buhin_no, coefficient, created_date, created_tantou_id) VALUES (1946, '641133VA0A', 1, GETDATE(), 999);</v>
      </c>
    </row>
    <row r="2547" spans="26:27">
      <c r="Z2547" s="629">
        <v>236</v>
      </c>
      <c r="AA2547" s="629" t="str">
        <f t="shared" si="11"/>
        <v>INSERT INTO UPK_IKOU.main_masters.mm_buhin_no (data_id, buhin_no, coefficient, created_date, created_tantou_id) VALUES (1947, '641125TA0A', 1, GETDATE(), 999);</v>
      </c>
    </row>
    <row r="2548" spans="26:27">
      <c r="Z2548" s="629">
        <v>237</v>
      </c>
      <c r="AA2548" s="629" t="str">
        <f t="shared" si="11"/>
        <v>INSERT INTO UPK_IKOU.main_masters.mm_buhin_no (data_id, buhin_no, coefficient, created_date, created_tantou_id) VALUES (1948, '641135TA0A', 1, GETDATE(), 999);</v>
      </c>
    </row>
    <row r="2549" spans="26:27">
      <c r="Z2549" s="629">
        <v>238</v>
      </c>
      <c r="AA2549" s="629" t="str">
        <f t="shared" si="11"/>
        <v>INSERT INTO UPK_IKOU.main_masters.mm_buhin_no (data_id, buhin_no, coefficient, created_date, created_tantou_id) VALUES (1949, '641126RA0A', 1, GETDATE(), 999);</v>
      </c>
    </row>
    <row r="2550" spans="26:27">
      <c r="Z2550" s="629">
        <v>239</v>
      </c>
      <c r="AA2550" s="629" t="str">
        <f t="shared" si="11"/>
        <v>INSERT INTO UPK_IKOU.main_masters.mm_buhin_no (data_id, buhin_no, coefficient, created_date, created_tantou_id) VALUES (1950, '641136RA0A', 1, GETDATE(), 999);</v>
      </c>
    </row>
    <row r="2551" spans="26:27">
      <c r="Z2551" s="629">
        <v>240</v>
      </c>
      <c r="AA2551" s="629" t="str">
        <f t="shared" si="11"/>
        <v>INSERT INTO UPK_IKOU.main_masters.mm_buhin_no (data_id, buhin_no, coefficient, created_date, created_tantou_id) VALUES (1951, '64112JG00A', 1, GETDATE(), 999);</v>
      </c>
    </row>
    <row r="2552" spans="26:27">
      <c r="Z2552" s="629">
        <v>241</v>
      </c>
      <c r="AA2552" s="629" t="str">
        <f t="shared" si="11"/>
        <v>INSERT INTO UPK_IKOU.main_masters.mm_buhin_no (data_id, buhin_no, coefficient, created_date, created_tantou_id) VALUES (1952, '64113JG00A', 1, GETDATE(), 999);</v>
      </c>
    </row>
    <row r="2553" spans="26:27">
      <c r="Z2553" s="629">
        <v>242</v>
      </c>
      <c r="AA2553" s="629" t="str">
        <f t="shared" si="11"/>
        <v>INSERT INTO UPK_IKOU.main_masters.mm_buhin_no (data_id, buhin_no, coefficient, created_date, created_tantou_id) VALUES (1953, '64112JGA00-E', 1, GETDATE(), 999);</v>
      </c>
    </row>
    <row r="2554" spans="26:27">
      <c r="Z2554" s="629">
        <v>243</v>
      </c>
      <c r="AA2554" s="629" t="str">
        <f t="shared" si="11"/>
        <v>INSERT INTO UPK_IKOU.main_masters.mm_buhin_no (data_id, buhin_no, coefficient, created_date, created_tantou_id) VALUES (1954, '64113JGA00-E', 1, GETDATE(), 999);</v>
      </c>
    </row>
    <row r="2555" spans="26:27">
      <c r="Z2555" s="629">
        <v>244</v>
      </c>
      <c r="AA2555" s="629" t="str">
        <f t="shared" si="11"/>
        <v>INSERT INTO UPK_IKOU.main_masters.mm_buhin_no (data_id, buhin_no, coefficient, created_date, created_tantou_id) VALUES (1955, '64112JH00A', 1, GETDATE(), 999);</v>
      </c>
    </row>
    <row r="2556" spans="26:27">
      <c r="Z2556" s="629">
        <v>245</v>
      </c>
      <c r="AA2556" s="629" t="str">
        <f t="shared" si="11"/>
        <v>INSERT INTO UPK_IKOU.main_masters.mm_buhin_no (data_id, buhin_no, coefficient, created_date, created_tantou_id) VALUES (1956, '64113JH00A', 1, GETDATE(), 999);</v>
      </c>
    </row>
    <row r="2557" spans="26:27">
      <c r="Z2557" s="629">
        <v>246</v>
      </c>
      <c r="AA2557" s="629" t="str">
        <f t="shared" si="11"/>
        <v>INSERT INTO UPK_IKOU.main_masters.mm_buhin_no (data_id, buhin_no, coefficient, created_date, created_tantou_id) VALUES (1957, '641131JA0A', 1, GETDATE(), 999);</v>
      </c>
    </row>
    <row r="2558" spans="26:27">
      <c r="Z2558" s="629">
        <v>247</v>
      </c>
      <c r="AA2558" s="629" t="str">
        <f t="shared" si="11"/>
        <v>INSERT INTO UPK_IKOU.main_masters.mm_buhin_no (data_id, buhin_no, coefficient, created_date, created_tantou_id) VALUES (1958, '641224CB0A', 1, GETDATE(), 999);</v>
      </c>
    </row>
    <row r="2559" spans="26:27">
      <c r="Z2559" s="629">
        <v>248</v>
      </c>
      <c r="AA2559" s="629" t="str">
        <f t="shared" si="11"/>
        <v>INSERT INTO UPK_IKOU.main_masters.mm_buhin_no (data_id, buhin_no, coefficient, created_date, created_tantou_id) VALUES (1959, '641234CB0A', 1, GETDATE(), 999);</v>
      </c>
    </row>
    <row r="2560" spans="26:27">
      <c r="Z2560" s="629">
        <v>249</v>
      </c>
      <c r="AA2560" s="629" t="str">
        <f t="shared" si="11"/>
        <v>INSERT INTO UPK_IKOU.main_masters.mm_buhin_no (data_id, buhin_no, coefficient, created_date, created_tantou_id) VALUES (1960, '641224CB0A-E', 1, GETDATE(), 999);</v>
      </c>
    </row>
    <row r="2561" spans="26:27">
      <c r="Z2561" s="629">
        <v>250</v>
      </c>
      <c r="AA2561" s="629" t="str">
        <f t="shared" si="11"/>
        <v>INSERT INTO UPK_IKOU.main_masters.mm_buhin_no (data_id, buhin_no, coefficient, created_date, created_tantou_id) VALUES (1961, '641234CB0A-E', 1, GETDATE(), 999);</v>
      </c>
    </row>
    <row r="2562" spans="26:27">
      <c r="Z2562" s="629">
        <v>251</v>
      </c>
      <c r="AA2562" s="629" t="str">
        <f t="shared" si="11"/>
        <v>INSERT INTO UPK_IKOU.main_masters.mm_buhin_no (data_id, buhin_no, coefficient, created_date, created_tantou_id) VALUES (1962, '641226RA0A', 1, GETDATE(), 999);</v>
      </c>
    </row>
    <row r="2563" spans="26:27">
      <c r="Z2563" s="629">
        <v>252</v>
      </c>
      <c r="AA2563" s="629" t="str">
        <f t="shared" si="11"/>
        <v>INSERT INTO UPK_IKOU.main_masters.mm_buhin_no (data_id, buhin_no, coefficient, created_date, created_tantou_id) VALUES (1963, '641236RA0A', 1, GETDATE(), 999);</v>
      </c>
    </row>
    <row r="2564" spans="26:27">
      <c r="Z2564" s="629">
        <v>253</v>
      </c>
      <c r="AA2564" s="629" t="str">
        <f t="shared" si="11"/>
        <v>INSERT INTO UPK_IKOU.main_masters.mm_buhin_no (data_id, buhin_no, coefficient, created_date, created_tantou_id) VALUES (1964, '64122EN000', 1, GETDATE(), 999);</v>
      </c>
    </row>
    <row r="2565" spans="26:27">
      <c r="Z2565" s="629">
        <v>254</v>
      </c>
      <c r="AA2565" s="629" t="str">
        <f t="shared" si="11"/>
        <v>INSERT INTO UPK_IKOU.main_masters.mm_buhin_no (data_id, buhin_no, coefficient, created_date, created_tantou_id) VALUES (1965, '64123EN000', 1, GETDATE(), 999);</v>
      </c>
    </row>
    <row r="2566" spans="26:27">
      <c r="Z2566" s="629">
        <v>255</v>
      </c>
      <c r="AA2566" s="629" t="str">
        <f t="shared" si="11"/>
        <v>INSERT INTO UPK_IKOU.main_masters.mm_buhin_no (data_id, buhin_no, coefficient, created_date, created_tantou_id) VALUES (1966, '641241AA0A', 1, GETDATE(), 999);</v>
      </c>
    </row>
    <row r="2567" spans="26:27">
      <c r="Z2567" s="629">
        <v>256</v>
      </c>
      <c r="AA2567" s="629" t="str">
        <f t="shared" si="11"/>
        <v>INSERT INTO UPK_IKOU.main_masters.mm_buhin_no (data_id, buhin_no, coefficient, created_date, created_tantou_id) VALUES (1967, '641241AA0A-K', 1, GETDATE(), 999);</v>
      </c>
    </row>
    <row r="2568" spans="26:27">
      <c r="Z2568" s="629">
        <v>257</v>
      </c>
      <c r="AA2568" s="629" t="str">
        <f t="shared" si="11"/>
        <v>INSERT INTO UPK_IKOU.main_masters.mm_buhin_no (data_id, buhin_no, coefficient, created_date, created_tantou_id) VALUES (1968, '641244CB0A', 1, GETDATE(), 999);</v>
      </c>
    </row>
    <row r="2569" spans="26:27">
      <c r="Z2569" s="629">
        <v>258</v>
      </c>
      <c r="AA2569" s="629" t="str">
        <f t="shared" ref="AA2569:AA2632" si="12">$Y$2310&amp;AA849&amp;", '"&amp;TRIM(AB849)&amp;"', "&amp;AC849&amp;", GETDATE(), 999);"</f>
        <v>INSERT INTO UPK_IKOU.main_masters.mm_buhin_no (data_id, buhin_no, coefficient, created_date, created_tantou_id) VALUES (1969, '641244CB0A-G', 1, GETDATE(), 999);</v>
      </c>
    </row>
    <row r="2570" spans="26:27">
      <c r="Z2570" s="629">
        <v>259</v>
      </c>
      <c r="AA2570" s="629" t="str">
        <f t="shared" si="12"/>
        <v>INSERT INTO UPK_IKOU.main_masters.mm_buhin_no (data_id, buhin_no, coefficient, created_date, created_tantou_id) VALUES (1970, '641246RA0A', 1, GETDATE(), 999);</v>
      </c>
    </row>
    <row r="2571" spans="26:27">
      <c r="Z2571" s="629">
        <v>260</v>
      </c>
      <c r="AA2571" s="629" t="str">
        <f t="shared" si="12"/>
        <v>INSERT INTO UPK_IKOU.main_masters.mm_buhin_no (data_id, buhin_no, coefficient, created_date, created_tantou_id) VALUES (1971, '64124EN000', 1, GETDATE(), 999);</v>
      </c>
    </row>
    <row r="2572" spans="26:27">
      <c r="Z2572" s="629">
        <v>261</v>
      </c>
      <c r="AA2572" s="629" t="str">
        <f t="shared" si="12"/>
        <v>INSERT INTO UPK_IKOU.main_masters.mm_buhin_no (data_id, buhin_no, coefficient, created_date, created_tantou_id) VALUES (1972, '64124JN20A', 1, GETDATE(), 999);</v>
      </c>
    </row>
    <row r="2573" spans="26:27">
      <c r="Z2573" s="629">
        <v>262</v>
      </c>
      <c r="AA2573" s="629" t="str">
        <f t="shared" si="12"/>
        <v>INSERT INTO UPK_IKOU.main_masters.mm_buhin_no (data_id, buhin_no, coefficient, created_date, created_tantou_id) VALUES (1973, '641251AA0A', 1, GETDATE(), 999);</v>
      </c>
    </row>
    <row r="2574" spans="26:27">
      <c r="Z2574" s="629">
        <v>263</v>
      </c>
      <c r="AA2574" s="629" t="str">
        <f t="shared" si="12"/>
        <v>INSERT INTO UPK_IKOU.main_masters.mm_buhin_no (data_id, buhin_no, coefficient, created_date, created_tantou_id) VALUES (1974, '641251AA0A-K', 1, GETDATE(), 999);</v>
      </c>
    </row>
    <row r="2575" spans="26:27">
      <c r="Z2575" s="629">
        <v>264</v>
      </c>
      <c r="AA2575" s="629" t="str">
        <f t="shared" si="12"/>
        <v>INSERT INTO UPK_IKOU.main_masters.mm_buhin_no (data_id, buhin_no, coefficient, created_date, created_tantou_id) VALUES (1975, '641254CB0A', 1, GETDATE(), 999);</v>
      </c>
    </row>
    <row r="2576" spans="26:27">
      <c r="Z2576" s="629">
        <v>265</v>
      </c>
      <c r="AA2576" s="629" t="str">
        <f t="shared" si="12"/>
        <v>INSERT INTO UPK_IKOU.main_masters.mm_buhin_no (data_id, buhin_no, coefficient, created_date, created_tantou_id) VALUES (1976, '641254CB0A-G', 1, GETDATE(), 999);</v>
      </c>
    </row>
    <row r="2577" spans="26:27">
      <c r="Z2577" s="629">
        <v>266</v>
      </c>
      <c r="AA2577" s="629" t="str">
        <f t="shared" si="12"/>
        <v>INSERT INTO UPK_IKOU.main_masters.mm_buhin_no (data_id, buhin_no, coefficient, created_date, created_tantou_id) VALUES (1977, '641256RA0A', 1, GETDATE(), 999);</v>
      </c>
    </row>
    <row r="2578" spans="26:27">
      <c r="Z2578" s="629">
        <v>267</v>
      </c>
      <c r="AA2578" s="629" t="str">
        <f t="shared" si="12"/>
        <v>INSERT INTO UPK_IKOU.main_masters.mm_buhin_no (data_id, buhin_no, coefficient, created_date, created_tantou_id) VALUES (1978, '64125EN000', 1, GETDATE(), 999);</v>
      </c>
    </row>
    <row r="2579" spans="26:27">
      <c r="Z2579" s="629">
        <v>268</v>
      </c>
      <c r="AA2579" s="629" t="str">
        <f t="shared" si="12"/>
        <v>INSERT INTO UPK_IKOU.main_masters.mm_buhin_no (data_id, buhin_no, coefficient, created_date, created_tantou_id) VALUES (1979, '64125JN20A', 1, GETDATE(), 999);</v>
      </c>
    </row>
    <row r="2580" spans="26:27">
      <c r="Z2580" s="629">
        <v>269</v>
      </c>
      <c r="AA2580" s="629" t="str">
        <f t="shared" si="12"/>
        <v>INSERT INTO UPK_IKOU.main_masters.mm_buhin_no (data_id, buhin_no, coefficient, created_date, created_tantou_id) VALUES (1980, '641321LA0A', 1, GETDATE(), 999);</v>
      </c>
    </row>
    <row r="2581" spans="26:27">
      <c r="Z2581" s="629">
        <v>270</v>
      </c>
      <c r="AA2581" s="629" t="str">
        <f t="shared" si="12"/>
        <v>INSERT INTO UPK_IKOU.main_masters.mm_buhin_no (data_id, buhin_no, coefficient, created_date, created_tantou_id) VALUES (1981, '641321LA0A-G', 1, GETDATE(), 999);</v>
      </c>
    </row>
    <row r="2582" spans="26:27">
      <c r="Z2582" s="629">
        <v>271</v>
      </c>
      <c r="AA2582" s="629" t="str">
        <f t="shared" si="12"/>
        <v>INSERT INTO UPK_IKOU.main_masters.mm_buhin_no (data_id, buhin_no, coefficient, created_date, created_tantou_id) VALUES (1982, '641321AA0A', 1, GETDATE(), 999);</v>
      </c>
    </row>
    <row r="2583" spans="26:27">
      <c r="Z2583" s="629">
        <v>272</v>
      </c>
      <c r="AA2583" s="629" t="str">
        <f t="shared" si="12"/>
        <v>INSERT INTO UPK_IKOU.main_masters.mm_buhin_no (data_id, buhin_no, coefficient, created_date, created_tantou_id) VALUES (1983, '641331AA0A', 1, GETDATE(), 999);</v>
      </c>
    </row>
    <row r="2584" spans="26:27">
      <c r="Z2584" s="629">
        <v>273</v>
      </c>
      <c r="AA2584" s="629" t="str">
        <f t="shared" si="12"/>
        <v>INSERT INTO UPK_IKOU.main_masters.mm_buhin_no (data_id, buhin_no, coefficient, created_date, created_tantou_id) VALUES (1984, '64132AU000', 1, GETDATE(), 999);</v>
      </c>
    </row>
    <row r="2585" spans="26:27">
      <c r="Z2585" s="629">
        <v>274</v>
      </c>
      <c r="AA2585" s="629" t="str">
        <f t="shared" si="12"/>
        <v>INSERT INTO UPK_IKOU.main_masters.mm_buhin_no (data_id, buhin_no, coefficient, created_date, created_tantou_id) VALUES (1985, '64133AU000', 1, GETDATE(), 999);</v>
      </c>
    </row>
    <row r="2586" spans="26:27">
      <c r="Z2586" s="629">
        <v>275</v>
      </c>
      <c r="AA2586" s="629" t="str">
        <f t="shared" si="12"/>
        <v>INSERT INTO UPK_IKOU.main_masters.mm_buhin_no (data_id, buhin_no, coefficient, created_date, created_tantou_id) VALUES (1986, '641331LA0A', 1, GETDATE(), 999);</v>
      </c>
    </row>
    <row r="2587" spans="26:27">
      <c r="Z2587" s="629">
        <v>276</v>
      </c>
      <c r="AA2587" s="629" t="str">
        <f t="shared" si="12"/>
        <v>INSERT INTO UPK_IKOU.main_masters.mm_buhin_no (data_id, buhin_no, coefficient, created_date, created_tantou_id) VALUES (1987, '641421AA0A', 1, GETDATE(), 999);</v>
      </c>
    </row>
    <row r="2588" spans="26:27">
      <c r="Z2588" s="629">
        <v>277</v>
      </c>
      <c r="AA2588" s="629" t="str">
        <f t="shared" si="12"/>
        <v>INSERT INTO UPK_IKOU.main_masters.mm_buhin_no (data_id, buhin_no, coefficient, created_date, created_tantou_id) VALUES (1988, '641431AA0A', 1, GETDATE(), 999);</v>
      </c>
    </row>
    <row r="2589" spans="26:27">
      <c r="Z2589" s="629">
        <v>278</v>
      </c>
      <c r="AA2589" s="629" t="str">
        <f t="shared" si="12"/>
        <v>INSERT INTO UPK_IKOU.main_masters.mm_buhin_no (data_id, buhin_no, coefficient, created_date, created_tantou_id) VALUES (1989, '641421AA0A-K', 1, GETDATE(), 999);</v>
      </c>
    </row>
    <row r="2590" spans="26:27">
      <c r="Z2590" s="629">
        <v>279</v>
      </c>
      <c r="AA2590" s="629" t="str">
        <f t="shared" si="12"/>
        <v>INSERT INTO UPK_IKOU.main_masters.mm_buhin_no (data_id, buhin_no, coefficient, created_date, created_tantou_id) VALUES (1990, '641431AA0A-K', 1, GETDATE(), 999);</v>
      </c>
    </row>
    <row r="2591" spans="26:27">
      <c r="Z2591" s="629">
        <v>280</v>
      </c>
      <c r="AA2591" s="629" t="str">
        <f t="shared" si="12"/>
        <v>INSERT INTO UPK_IKOU.main_masters.mm_buhin_no (data_id, buhin_no, coefficient, created_date, created_tantou_id) VALUES (1991, '641421JA0A', 1, GETDATE(), 999);</v>
      </c>
    </row>
    <row r="2592" spans="26:27">
      <c r="Z2592" s="629">
        <v>281</v>
      </c>
      <c r="AA2592" s="629" t="str">
        <f t="shared" si="12"/>
        <v>INSERT INTO UPK_IKOU.main_masters.mm_buhin_no (data_id, buhin_no, coefficient, created_date, created_tantou_id) VALUES (1992, '641431JA0A', 1, GETDATE(), 999);</v>
      </c>
    </row>
    <row r="2593" spans="26:27">
      <c r="Z2593" s="629">
        <v>282</v>
      </c>
      <c r="AA2593" s="629" t="str">
        <f t="shared" si="12"/>
        <v>INSERT INTO UPK_IKOU.main_masters.mm_buhin_no (data_id, buhin_no, coefficient, created_date, created_tantou_id) VALUES (1993, '641423TU0A', 1, GETDATE(), 999);</v>
      </c>
    </row>
    <row r="2594" spans="26:27">
      <c r="Z2594" s="629">
        <v>283</v>
      </c>
      <c r="AA2594" s="629" t="str">
        <f t="shared" si="12"/>
        <v>INSERT INTO UPK_IKOU.main_masters.mm_buhin_no (data_id, buhin_no, coefficient, created_date, created_tantou_id) VALUES (1994, '64143JN20A', 1, GETDATE(), 999);</v>
      </c>
    </row>
    <row r="2595" spans="26:27">
      <c r="Z2595" s="629">
        <v>284</v>
      </c>
      <c r="AA2595" s="629" t="str">
        <f t="shared" si="12"/>
        <v>INSERT INTO UPK_IKOU.main_masters.mm_buhin_no (data_id, buhin_no, coefficient, created_date, created_tantou_id) VALUES (1996, '64143JN20A-E', 1, GETDATE(), 999);</v>
      </c>
    </row>
    <row r="2596" spans="26:27">
      <c r="Z2596" s="629">
        <v>285</v>
      </c>
      <c r="AA2596" s="629" t="str">
        <f t="shared" si="12"/>
        <v>INSERT INTO UPK_IKOU.main_masters.mm_buhin_no (data_id, buhin_no, coefficient, created_date, created_tantou_id) VALUES (1997, '641786RA0A', 1, GETDATE(), 999);</v>
      </c>
    </row>
    <row r="2597" spans="26:27">
      <c r="Z2597" s="629">
        <v>286</v>
      </c>
      <c r="AA2597" s="629" t="str">
        <f t="shared" si="12"/>
        <v>INSERT INTO UPK_IKOU.main_masters.mm_buhin_no (data_id, buhin_no, coefficient, created_date, created_tantou_id) VALUES (1998, '641796RA0A', 1, GETDATE(), 999);</v>
      </c>
    </row>
    <row r="2598" spans="26:27">
      <c r="Z2598" s="629">
        <v>287</v>
      </c>
      <c r="AA2598" s="629" t="str">
        <f t="shared" si="12"/>
        <v>INSERT INTO UPK_IKOU.main_masters.mm_buhin_no (data_id, buhin_no, coefficient, created_date, created_tantou_id) VALUES (1999, '641821AA0A', 1, GETDATE(), 999);</v>
      </c>
    </row>
    <row r="2599" spans="26:27">
      <c r="Z2599" s="629">
        <v>288</v>
      </c>
      <c r="AA2599" s="629" t="str">
        <f t="shared" si="12"/>
        <v>INSERT INTO UPK_IKOU.main_masters.mm_buhin_no (data_id, buhin_no, coefficient, created_date, created_tantou_id) VALUES (2000, '641831AA0A', 1, GETDATE(), 999);</v>
      </c>
    </row>
    <row r="2600" spans="26:27">
      <c r="Z2600" s="629">
        <v>289</v>
      </c>
      <c r="AA2600" s="629" t="str">
        <f t="shared" si="12"/>
        <v>INSERT INTO UPK_IKOU.main_masters.mm_buhin_no (data_id, buhin_no, coefficient, created_date, created_tantou_id) VALUES (2001, '641821LA0A', 1, GETDATE(), 999);</v>
      </c>
    </row>
    <row r="2601" spans="26:27">
      <c r="Z2601" s="629">
        <v>290</v>
      </c>
      <c r="AA2601" s="629" t="str">
        <f t="shared" si="12"/>
        <v>INSERT INTO UPK_IKOU.main_masters.mm_buhin_no (data_id, buhin_no, coefficient, created_date, created_tantou_id) VALUES (2002, '641831LA0A', 1, GETDATE(), 999);</v>
      </c>
    </row>
    <row r="2602" spans="26:27">
      <c r="Z2602" s="629">
        <v>291</v>
      </c>
      <c r="AA2602" s="629" t="str">
        <f t="shared" si="12"/>
        <v>INSERT INTO UPK_IKOU.main_masters.mm_buhin_no (data_id, buhin_no, coefficient, created_date, created_tantou_id) VALUES (2003, '641824CB0A', 1, GETDATE(), 999);</v>
      </c>
    </row>
    <row r="2603" spans="26:27">
      <c r="Z2603" s="629">
        <v>292</v>
      </c>
      <c r="AA2603" s="629" t="str">
        <f t="shared" si="12"/>
        <v>INSERT INTO UPK_IKOU.main_masters.mm_buhin_no (data_id, buhin_no, coefficient, created_date, created_tantou_id) VALUES (2004, '641834CB0A', 1, GETDATE(), 999);</v>
      </c>
    </row>
    <row r="2604" spans="26:27">
      <c r="Z2604" s="629">
        <v>293</v>
      </c>
      <c r="AA2604" s="629" t="str">
        <f t="shared" si="12"/>
        <v>INSERT INTO UPK_IKOU.main_masters.mm_buhin_no (data_id, buhin_no, coefficient, created_date, created_tantou_id) VALUES (2005, '641824M41001', 1, GETDATE(), 999);</v>
      </c>
    </row>
    <row r="2605" spans="26:27">
      <c r="Z2605" s="629">
        <v>294</v>
      </c>
      <c r="AA2605" s="629" t="str">
        <f t="shared" si="12"/>
        <v>INSERT INTO UPK_IKOU.main_masters.mm_buhin_no (data_id, buhin_no, coefficient, created_date, created_tantou_id) VALUES (2006, '641834M41001', 1, GETDATE(), 999);</v>
      </c>
    </row>
    <row r="2606" spans="26:27">
      <c r="Z2606" s="629">
        <v>295</v>
      </c>
      <c r="AA2606" s="629" t="str">
        <f t="shared" si="12"/>
        <v>INSERT INTO UPK_IKOU.main_masters.mm_buhin_no (data_id, buhin_no, coefficient, created_date, created_tantou_id) VALUES (2007, '641824M410-G', 1, GETDATE(), 999);</v>
      </c>
    </row>
    <row r="2607" spans="26:27">
      <c r="Z2607" s="629">
        <v>296</v>
      </c>
      <c r="AA2607" s="629" t="str">
        <f t="shared" si="12"/>
        <v>INSERT INTO UPK_IKOU.main_masters.mm_buhin_no (data_id, buhin_no, coefficient, created_date, created_tantou_id) VALUES (2008, '641834M410-G', 1, GETDATE(), 999);</v>
      </c>
    </row>
    <row r="2608" spans="26:27">
      <c r="Z2608" s="629">
        <v>297</v>
      </c>
      <c r="AA2608" s="629" t="str">
        <f t="shared" si="12"/>
        <v>INSERT INTO UPK_IKOU.main_masters.mm_buhin_no (data_id, buhin_no, coefficient, created_date, created_tantou_id) VALUES (2009, '641825M01001', 1, GETDATE(), 999);</v>
      </c>
    </row>
    <row r="2609" spans="26:27">
      <c r="Z2609" s="629">
        <v>298</v>
      </c>
      <c r="AA2609" s="629" t="str">
        <f t="shared" si="12"/>
        <v>INSERT INTO UPK_IKOU.main_masters.mm_buhin_no (data_id, buhin_no, coefficient, created_date, created_tantou_id) VALUES (2010, '641835M01001', 1, GETDATE(), 999);</v>
      </c>
    </row>
    <row r="2610" spans="26:27">
      <c r="Z2610" s="629">
        <v>299</v>
      </c>
      <c r="AA2610" s="629" t="str">
        <f t="shared" si="12"/>
        <v>INSERT INTO UPK_IKOU.main_masters.mm_buhin_no (data_id, buhin_no, coefficient, created_date, created_tantou_id) VALUES (2011, '641826MA0A', 1, GETDATE(), 999);</v>
      </c>
    </row>
    <row r="2611" spans="26:27">
      <c r="Z2611" s="629">
        <v>300</v>
      </c>
      <c r="AA2611" s="629" t="str">
        <f t="shared" si="12"/>
        <v>INSERT INTO UPK_IKOU.main_masters.mm_buhin_no (data_id, buhin_no, coefficient, created_date, created_tantou_id) VALUES (2012, '641836MA0A', 1, GETDATE(), 999);</v>
      </c>
    </row>
    <row r="2612" spans="26:27">
      <c r="Z2612" s="629">
        <v>301</v>
      </c>
      <c r="AA2612" s="629" t="str">
        <f t="shared" si="12"/>
        <v>INSERT INTO UPK_IKOU.main_masters.mm_buhin_no (data_id, buhin_no, coefficient, created_date, created_tantou_id) VALUES (2013, '641826RA0A', 1, GETDATE(), 999);</v>
      </c>
    </row>
    <row r="2613" spans="26:27">
      <c r="Z2613" s="629">
        <v>302</v>
      </c>
      <c r="AA2613" s="629" t="str">
        <f t="shared" si="12"/>
        <v>INSERT INTO UPK_IKOU.main_masters.mm_buhin_no (data_id, buhin_no, coefficient, created_date, created_tantou_id) VALUES (2014, '641836RA0A', 1, GETDATE(), 999);</v>
      </c>
    </row>
    <row r="2614" spans="26:27">
      <c r="Z2614" s="629">
        <v>303</v>
      </c>
      <c r="AA2614" s="629" t="str">
        <f t="shared" si="12"/>
        <v>INSERT INTO UPK_IKOU.main_masters.mm_buhin_no (data_id, buhin_no, coefficient, created_date, created_tantou_id) VALUES (2015, '641826RA1A', 1, GETDATE(), 999);</v>
      </c>
    </row>
    <row r="2615" spans="26:27">
      <c r="Z2615" s="629">
        <v>304</v>
      </c>
      <c r="AA2615" s="629" t="str">
        <f t="shared" si="12"/>
        <v>INSERT INTO UPK_IKOU.main_masters.mm_buhin_no (data_id, buhin_no, coefficient, created_date, created_tantou_id) VALUES (2016, '641836RA1A', 1, GETDATE(), 999);</v>
      </c>
    </row>
    <row r="2616" spans="26:27">
      <c r="Z2616" s="629">
        <v>305</v>
      </c>
      <c r="AA2616" s="629" t="str">
        <f t="shared" si="12"/>
        <v>INSERT INTO UPK_IKOU.main_masters.mm_buhin_no (data_id, buhin_no, coefficient, created_date, created_tantou_id) VALUES (2017, '64182EN000', 1, GETDATE(), 999);</v>
      </c>
    </row>
    <row r="2617" spans="26:27">
      <c r="Z2617" s="629">
        <v>306</v>
      </c>
      <c r="AA2617" s="629" t="str">
        <f t="shared" si="12"/>
        <v>INSERT INTO UPK_IKOU.main_masters.mm_buhin_no (data_id, buhin_no, coefficient, created_date, created_tantou_id) VALUES (2018, '64183EN000', 1, GETDATE(), 999);</v>
      </c>
    </row>
    <row r="2618" spans="26:27">
      <c r="Z2618" s="629">
        <v>307</v>
      </c>
      <c r="AA2618" s="629" t="str">
        <f t="shared" si="12"/>
        <v>INSERT INTO UPK_IKOU.main_masters.mm_buhin_no (data_id, buhin_no, coefficient, created_date, created_tantou_id) VALUES (2019, '64182JG00A', 1, GETDATE(), 999);</v>
      </c>
    </row>
    <row r="2619" spans="26:27">
      <c r="Z2619" s="629">
        <v>308</v>
      </c>
      <c r="AA2619" s="629" t="str">
        <f t="shared" si="12"/>
        <v>INSERT INTO UPK_IKOU.main_masters.mm_buhin_no (data_id, buhin_no, coefficient, created_date, created_tantou_id) VALUES (2020, '64183JG00A', 1, GETDATE(), 999);</v>
      </c>
    </row>
    <row r="2620" spans="26:27">
      <c r="Z2620" s="629">
        <v>309</v>
      </c>
      <c r="AA2620" s="629" t="str">
        <f t="shared" si="12"/>
        <v>INSERT INTO UPK_IKOU.main_masters.mm_buhin_no (data_id, buhin_no, coefficient, created_date, created_tantou_id) VALUES (2021, '64184JG00A', 1, GETDATE(), 999);</v>
      </c>
    </row>
    <row r="2621" spans="26:27">
      <c r="Z2621" s="629">
        <v>310</v>
      </c>
      <c r="AA2621" s="629" t="str">
        <f t="shared" si="12"/>
        <v>INSERT INTO UPK_IKOU.main_masters.mm_buhin_no (data_id, buhin_no, coefficient, created_date, created_tantou_id) VALUES (2022, '641844CB0A', 1, GETDATE(), 999);</v>
      </c>
    </row>
    <row r="2622" spans="26:27">
      <c r="Z2622" s="629">
        <v>311</v>
      </c>
      <c r="AA2622" s="629" t="str">
        <f t="shared" si="12"/>
        <v>INSERT INTO UPK_IKOU.main_masters.mm_buhin_no (data_id, buhin_no, coefficient, created_date, created_tantou_id) VALUES (2023, '641854CB0A', 1, GETDATE(), 999);</v>
      </c>
    </row>
    <row r="2623" spans="26:27">
      <c r="Z2623" s="629">
        <v>312</v>
      </c>
      <c r="AA2623" s="629" t="str">
        <f t="shared" si="12"/>
        <v>INSERT INTO UPK_IKOU.main_masters.mm_buhin_no (data_id, buhin_no, coefficient, created_date, created_tantou_id) VALUES (2024, '641846MA0A', 1, GETDATE(), 999);</v>
      </c>
    </row>
    <row r="2624" spans="26:27">
      <c r="Z2624" s="629">
        <v>313</v>
      </c>
      <c r="AA2624" s="629" t="str">
        <f t="shared" si="12"/>
        <v>INSERT INTO UPK_IKOU.main_masters.mm_buhin_no (data_id, buhin_no, coefficient, created_date, created_tantou_id) VALUES (2025, '641856MA0A', 1, GETDATE(), 999);</v>
      </c>
    </row>
    <row r="2625" spans="26:27">
      <c r="Z2625" s="629">
        <v>314</v>
      </c>
      <c r="AA2625" s="629" t="str">
        <f t="shared" si="12"/>
        <v>INSERT INTO UPK_IKOU.main_masters.mm_buhin_no (data_id, buhin_no, coefficient, created_date, created_tantou_id) VALUES (2026, '64184JN20A', 1, GETDATE(), 999);</v>
      </c>
    </row>
    <row r="2626" spans="26:27">
      <c r="Z2626" s="629">
        <v>315</v>
      </c>
      <c r="AA2626" s="629" t="str">
        <f t="shared" si="12"/>
        <v>INSERT INTO UPK_IKOU.main_masters.mm_buhin_no (data_id, buhin_no, coefficient, created_date, created_tantou_id) VALUES (2027, '64185JN20A', 1, GETDATE(), 999);</v>
      </c>
    </row>
    <row r="2627" spans="26:27">
      <c r="Z2627" s="629">
        <v>316</v>
      </c>
      <c r="AA2627" s="629" t="str">
        <f t="shared" si="12"/>
        <v>INSERT INTO UPK_IKOU.main_masters.mm_buhin_no (data_id, buhin_no, coefficient, created_date, created_tantou_id) VALUES (2028, '64184JN20A-E', 1, GETDATE(), 999);</v>
      </c>
    </row>
    <row r="2628" spans="26:27">
      <c r="Z2628" s="629">
        <v>317</v>
      </c>
      <c r="AA2628" s="629" t="str">
        <f t="shared" si="12"/>
        <v>INSERT INTO UPK_IKOU.main_masters.mm_buhin_no (data_id, buhin_no, coefficient, created_date, created_tantou_id) VALUES (2029, '64185JN20A-E', 1, GETDATE(), 999);</v>
      </c>
    </row>
    <row r="2629" spans="26:27">
      <c r="Z2629" s="629">
        <v>318</v>
      </c>
      <c r="AA2629" s="629" t="str">
        <f t="shared" si="12"/>
        <v>INSERT INTO UPK_IKOU.main_masters.mm_buhin_no (data_id, buhin_no, coefficient, created_date, created_tantou_id) VALUES (2030, '64185JG00A', 1, GETDATE(), 999);</v>
      </c>
    </row>
    <row r="2630" spans="26:27">
      <c r="Z2630" s="629">
        <v>319</v>
      </c>
      <c r="AA2630" s="629" t="str">
        <f t="shared" si="12"/>
        <v>INSERT INTO UPK_IKOU.main_masters.mm_buhin_no (data_id, buhin_no, coefficient, created_date, created_tantou_id) VALUES (2031, '641946RA0A', 1, GETDATE(), 999);</v>
      </c>
    </row>
    <row r="2631" spans="26:27">
      <c r="Z2631" s="629">
        <v>320</v>
      </c>
      <c r="AA2631" s="629" t="str">
        <f t="shared" si="12"/>
        <v>INSERT INTO UPK_IKOU.main_masters.mm_buhin_no (data_id, buhin_no, coefficient, created_date, created_tantou_id) VALUES (2032, '641956RA0A', 1, GETDATE(), 999);</v>
      </c>
    </row>
    <row r="2632" spans="26:27">
      <c r="Z2632" s="629">
        <v>321</v>
      </c>
      <c r="AA2632" s="629" t="str">
        <f t="shared" si="12"/>
        <v>INSERT INTO UPK_IKOU.main_masters.mm_buhin_no (data_id, buhin_no, coefficient, created_date, created_tantou_id) VALUES (2033, '641C2JG00A', 1, GETDATE(), 999);</v>
      </c>
    </row>
    <row r="2633" spans="26:27">
      <c r="Z2633" s="629">
        <v>322</v>
      </c>
      <c r="AA2633" s="629" t="str">
        <f t="shared" ref="AA2633:AA2696" si="13">$Y$2310&amp;AA913&amp;", '"&amp;TRIM(AB913)&amp;"', "&amp;AC913&amp;", GETDATE(), 999);"</f>
        <v>INSERT INTO UPK_IKOU.main_masters.mm_buhin_no (data_id, buhin_no, coefficient, created_date, created_tantou_id) VALUES (2034, '641C3JG00A', 1, GETDATE(), 999);</v>
      </c>
    </row>
    <row r="2634" spans="26:27">
      <c r="Z2634" s="629">
        <v>323</v>
      </c>
      <c r="AA2634" s="629" t="str">
        <f t="shared" si="13"/>
        <v>INSERT INTO UPK_IKOU.main_masters.mm_buhin_no (data_id, buhin_no, coefficient, created_date, created_tantou_id) VALUES (2035, '641G06RA0A', 1, GETDATE(), 999);</v>
      </c>
    </row>
    <row r="2635" spans="26:27">
      <c r="Z2635" s="629">
        <v>324</v>
      </c>
      <c r="AA2635" s="629" t="str">
        <f t="shared" si="13"/>
        <v>INSERT INTO UPK_IKOU.main_masters.mm_buhin_no (data_id, buhin_no, coefficient, created_date, created_tantou_id) VALUES (2036, '641G16RA0A', 1, GETDATE(), 999);</v>
      </c>
    </row>
    <row r="2636" spans="26:27">
      <c r="Z2636" s="629">
        <v>325</v>
      </c>
      <c r="AA2636" s="629" t="str">
        <f t="shared" si="13"/>
        <v>INSERT INTO UPK_IKOU.main_masters.mm_buhin_no (data_id, buhin_no, coefficient, created_date, created_tantou_id) VALUES (2037, '642855301001', 1, GETDATE(), 999);</v>
      </c>
    </row>
    <row r="2637" spans="26:27">
      <c r="Z2637" s="629">
        <v>326</v>
      </c>
      <c r="AA2637" s="629" t="str">
        <f t="shared" si="13"/>
        <v>INSERT INTO UPK_IKOU.main_masters.mm_buhin_no (data_id, buhin_no, coefficient, created_date, created_tantou_id) VALUES (2038, '64828D0109', 1, GETDATE(), 999);</v>
      </c>
    </row>
    <row r="2638" spans="26:27">
      <c r="Z2638" s="629">
        <v>327</v>
      </c>
      <c r="AA2638" s="629" t="str">
        <f t="shared" si="13"/>
        <v>INSERT INTO UPK_IKOU.main_masters.mm_buhin_no (data_id, buhin_no, coefficient, created_date, created_tantou_id) VALUES (2039, '64828D0109-G', 1, GETDATE(), 999);</v>
      </c>
    </row>
    <row r="2639" spans="26:27">
      <c r="Z2639" s="629">
        <v>328</v>
      </c>
      <c r="AA2639" s="629" t="str">
        <f t="shared" si="13"/>
        <v>INSERT INTO UPK_IKOU.main_masters.mm_buhin_no (data_id, buhin_no, coefficient, created_date, created_tantou_id) VALUES (2040, '654265301001', 1, GETDATE(), 999);</v>
      </c>
    </row>
    <row r="2640" spans="26:27">
      <c r="Z2640" s="629">
        <v>329</v>
      </c>
      <c r="AA2640" s="629" t="str">
        <f t="shared" si="13"/>
        <v>INSERT INTO UPK_IKOU.main_masters.mm_buhin_no (data_id, buhin_no, coefficient, created_date, created_tantou_id) VALUES (2041, '654375301001', 1, GETDATE(), 999);</v>
      </c>
    </row>
    <row r="2641" spans="26:27">
      <c r="Z2641" s="629">
        <v>330</v>
      </c>
      <c r="AA2641" s="629" t="str">
        <f t="shared" si="13"/>
        <v>INSERT INTO UPK_IKOU.main_masters.mm_buhin_no (data_id, buhin_no, coefficient, created_date, created_tantou_id) VALUES (2042, '656165TA0A', 1, GETDATE(), 999);</v>
      </c>
    </row>
    <row r="2642" spans="26:27">
      <c r="Z2642" s="629">
        <v>331</v>
      </c>
      <c r="AA2642" s="629" t="str">
        <f t="shared" si="13"/>
        <v>INSERT INTO UPK_IKOU.main_masters.mm_buhin_no (data_id, buhin_no, coefficient, created_date, created_tantou_id) VALUES (2043, '65616JM00A', 1, GETDATE(), 999);</v>
      </c>
    </row>
    <row r="2643" spans="26:27">
      <c r="Z2643" s="629">
        <v>332</v>
      </c>
      <c r="AA2643" s="629" t="str">
        <f t="shared" si="13"/>
        <v>INSERT INTO UPK_IKOU.main_masters.mm_buhin_no (data_id, buhin_no, coefficient, created_date, created_tantou_id) VALUES (2044, '65616JN20A', 1, GETDATE(), 999);</v>
      </c>
    </row>
    <row r="2644" spans="26:27">
      <c r="Z2644" s="629">
        <v>333</v>
      </c>
      <c r="AA2644" s="629" t="str">
        <f t="shared" si="13"/>
        <v>INSERT INTO UPK_IKOU.main_masters.mm_buhin_no (data_id, buhin_no, coefficient, created_date, created_tantou_id) VALUES (2045, '663123VA1C', 1, GETDATE(), 999);</v>
      </c>
    </row>
    <row r="2645" spans="26:27">
      <c r="Z2645" s="629">
        <v>334</v>
      </c>
      <c r="AA2645" s="629" t="str">
        <f t="shared" si="13"/>
        <v>INSERT INTO UPK_IKOU.main_masters.mm_buhin_no (data_id, buhin_no, coefficient, created_date, created_tantou_id) VALUES (2046, '663124CB0A', 1, GETDATE(), 999);</v>
      </c>
    </row>
    <row r="2646" spans="26:27">
      <c r="Z2646" s="629">
        <v>335</v>
      </c>
      <c r="AA2646" s="629" t="str">
        <f t="shared" si="13"/>
        <v>INSERT INTO UPK_IKOU.main_masters.mm_buhin_no (data_id, buhin_no, coefficient, created_date, created_tantou_id) VALUES (2047, '663124M410', 1, GETDATE(), 999);</v>
      </c>
    </row>
    <row r="2647" spans="26:27">
      <c r="Z2647" s="629">
        <v>336</v>
      </c>
      <c r="AA2647" s="629" t="str">
        <f t="shared" si="13"/>
        <v>INSERT INTO UPK_IKOU.main_masters.mm_buhin_no (data_id, buhin_no, coefficient, created_date, created_tantou_id) VALUES (2048, '663125M410', 1, GETDATE(), 999);</v>
      </c>
    </row>
    <row r="2648" spans="26:27">
      <c r="Z2648" s="629">
        <v>337</v>
      </c>
      <c r="AA2648" s="629" t="str">
        <f t="shared" si="13"/>
        <v>INSERT INTO UPK_IKOU.main_masters.mm_buhin_no (data_id, buhin_no, coefficient, created_date, created_tantou_id) VALUES (2049, '663125WK1C', 1, GETDATE(), 999);</v>
      </c>
    </row>
    <row r="2649" spans="26:27">
      <c r="Z2649" s="629">
        <v>338</v>
      </c>
      <c r="AA2649" s="629" t="str">
        <f t="shared" si="13"/>
        <v>INSERT INTO UPK_IKOU.main_masters.mm_buhin_no (data_id, buhin_no, coefficient, created_date, created_tantou_id) VALUES (2050, '663126M000', 1, GETDATE(), 999);</v>
      </c>
    </row>
    <row r="2650" spans="26:27">
      <c r="Z2650" s="629">
        <v>339</v>
      </c>
      <c r="AA2650" s="629" t="str">
        <f t="shared" si="13"/>
        <v>INSERT INTO UPK_IKOU.main_masters.mm_buhin_no (data_id, buhin_no, coefficient, created_date, created_tantou_id) VALUES (2051, '66312EN000', 1, GETDATE(), 999);</v>
      </c>
    </row>
    <row r="2651" spans="26:27">
      <c r="Z2651" s="629">
        <v>340</v>
      </c>
      <c r="AA2651" s="629" t="str">
        <f t="shared" si="13"/>
        <v>INSERT INTO UPK_IKOU.main_masters.mm_buhin_no (data_id, buhin_no, coefficient, created_date, created_tantou_id) VALUES (2052, '66312JG00A', 1, GETDATE(), 999);</v>
      </c>
    </row>
    <row r="2652" spans="26:27">
      <c r="Z2652" s="629">
        <v>341</v>
      </c>
      <c r="AA2652" s="629" t="str">
        <f t="shared" si="13"/>
        <v>INSERT INTO UPK_IKOU.main_masters.mm_buhin_no (data_id, buhin_no, coefficient, created_date, created_tantou_id) VALUES (2053, '66316JN20A', 1, GETDATE(), 999);</v>
      </c>
    </row>
    <row r="2653" spans="26:27">
      <c r="Z2653" s="629">
        <v>342</v>
      </c>
      <c r="AA2653" s="629" t="str">
        <f t="shared" si="13"/>
        <v>INSERT INTO UPK_IKOU.main_masters.mm_buhin_no (data_id, buhin_no, coefficient, created_date, created_tantou_id) VALUES (2054, '663196RA0A', 1, GETDATE(), 999);</v>
      </c>
    </row>
    <row r="2654" spans="26:27">
      <c r="Z2654" s="629">
        <v>343</v>
      </c>
      <c r="AA2654" s="629" t="str">
        <f t="shared" si="13"/>
        <v>INSERT INTO UPK_IKOU.main_masters.mm_buhin_no (data_id, buhin_no, coefficient, created_date, created_tantou_id) VALUES (2055, '66319CA00001', 1, GETDATE(), 999);</v>
      </c>
    </row>
    <row r="2655" spans="26:27">
      <c r="Z2655" s="629">
        <v>344</v>
      </c>
      <c r="AA2655" s="629" t="str">
        <f t="shared" si="13"/>
        <v>INSERT INTO UPK_IKOU.main_masters.mm_buhin_no (data_id, buhin_no, coefficient, created_date, created_tantou_id) VALUES (2056, '66319EN000', 1, GETDATE(), 999);</v>
      </c>
    </row>
    <row r="2656" spans="26:27">
      <c r="Z2656" s="629">
        <v>345</v>
      </c>
      <c r="AA2656" s="629" t="str">
        <f t="shared" si="13"/>
        <v>INSERT INTO UPK_IKOU.main_masters.mm_buhin_no (data_id, buhin_no, coefficient, created_date, created_tantou_id) VALUES (2057, '663226RA0A', 1, GETDATE(), 999);</v>
      </c>
    </row>
    <row r="2657" spans="26:27">
      <c r="Z2657" s="629">
        <v>346</v>
      </c>
      <c r="AA2657" s="629" t="str">
        <f t="shared" si="13"/>
        <v>INSERT INTO UPK_IKOU.main_masters.mm_buhin_no (data_id, buhin_no, coefficient, created_date, created_tantou_id) VALUES (2058, '663236RA0A', 1, GETDATE(), 999);</v>
      </c>
    </row>
    <row r="2658" spans="26:27">
      <c r="Z2658" s="629">
        <v>347</v>
      </c>
      <c r="AA2658" s="629" t="str">
        <f t="shared" si="13"/>
        <v>INSERT INTO UPK_IKOU.main_masters.mm_buhin_no (data_id, buhin_no, coefficient, created_date, created_tantou_id) VALUES (2059, '663228H300', 1, GETDATE(), 999);</v>
      </c>
    </row>
    <row r="2659" spans="26:27">
      <c r="Z2659" s="629">
        <v>348</v>
      </c>
      <c r="AA2659" s="629" t="str">
        <f t="shared" si="13"/>
        <v>INSERT INTO UPK_IKOU.main_masters.mm_buhin_no (data_id, buhin_no, coefficient, created_date, created_tantou_id) VALUES (2060, '663238H300', 1, GETDATE(), 999);</v>
      </c>
    </row>
    <row r="2660" spans="26:27">
      <c r="Z2660" s="629">
        <v>349</v>
      </c>
      <c r="AA2660" s="629" t="str">
        <f t="shared" si="13"/>
        <v>INSERT INTO UPK_IKOU.main_masters.mm_buhin_no (data_id, buhin_no, coefficient, created_date, created_tantou_id) VALUES (2061, '663228H900', 1, GETDATE(), 999);</v>
      </c>
    </row>
    <row r="2661" spans="26:27">
      <c r="Z2661" s="629">
        <v>350</v>
      </c>
      <c r="AA2661" s="629" t="str">
        <f t="shared" si="13"/>
        <v>INSERT INTO UPK_IKOU.main_masters.mm_buhin_no (data_id, buhin_no, coefficient, created_date, created_tantou_id) VALUES (2062, '663238H900', 1, GETDATE(), 999);</v>
      </c>
    </row>
    <row r="2662" spans="26:27">
      <c r="Z2662" s="629">
        <v>351</v>
      </c>
      <c r="AA2662" s="629" t="str">
        <f t="shared" si="13"/>
        <v>INSERT INTO UPK_IKOU.main_masters.mm_buhin_no (data_id, buhin_no, coefficient, created_date, created_tantou_id) VALUES (2063, '663241AA0A01', 1, GETDATE(), 999);</v>
      </c>
    </row>
    <row r="2663" spans="26:27">
      <c r="Z2663" s="629">
        <v>352</v>
      </c>
      <c r="AA2663" s="629" t="str">
        <f t="shared" si="13"/>
        <v>INSERT INTO UPK_IKOU.main_masters.mm_buhin_no (data_id, buhin_no, coefficient, created_date, created_tantou_id) VALUES (2064, '663251AA0A01', 1, GETDATE(), 999);</v>
      </c>
    </row>
    <row r="2664" spans="26:27">
      <c r="Z2664" s="629">
        <v>353</v>
      </c>
      <c r="AA2664" s="629" t="str">
        <f t="shared" si="13"/>
        <v>INSERT INTO UPK_IKOU.main_masters.mm_buhin_no (data_id, buhin_no, coefficient, created_date, created_tantou_id) VALUES (2065, '663241AE0A01', 1, GETDATE(), 999);</v>
      </c>
    </row>
    <row r="2665" spans="26:27">
      <c r="Z2665" s="629">
        <v>354</v>
      </c>
      <c r="AA2665" s="629" t="str">
        <f t="shared" si="13"/>
        <v>INSERT INTO UPK_IKOU.main_masters.mm_buhin_no (data_id, buhin_no, coefficient, created_date, created_tantou_id) VALUES (2066, '663251AE0A01', 1, GETDATE(), 999);</v>
      </c>
    </row>
    <row r="2666" spans="26:27">
      <c r="Z2666" s="629">
        <v>355</v>
      </c>
      <c r="AA2666" s="629" t="str">
        <f t="shared" si="13"/>
        <v>INSERT INTO UPK_IKOU.main_masters.mm_buhin_no (data_id, buhin_no, coefficient, created_date, created_tantou_id) VALUES (2067, '66355JN20A', 1, GETDATE(), 999);</v>
      </c>
    </row>
    <row r="2667" spans="26:27">
      <c r="Z2667" s="629">
        <v>356</v>
      </c>
      <c r="AA2667" s="629" t="str">
        <f t="shared" si="13"/>
        <v>INSERT INTO UPK_IKOU.main_masters.mm_buhin_no (data_id, buhin_no, coefficient, created_date, created_tantou_id) VALUES (2068, '663626RA0A', 1, GETDATE(), 999);</v>
      </c>
    </row>
    <row r="2668" spans="26:27">
      <c r="Z2668" s="629">
        <v>357</v>
      </c>
      <c r="AA2668" s="629" t="str">
        <f t="shared" si="13"/>
        <v>INSERT INTO UPK_IKOU.main_masters.mm_buhin_no (data_id, buhin_no, coefficient, created_date, created_tantou_id) VALUES (2069, '663621GR0A', 1, GETDATE(), 999);</v>
      </c>
    </row>
    <row r="2669" spans="26:27">
      <c r="Z2669" s="629">
        <v>358</v>
      </c>
      <c r="AA2669" s="629" t="str">
        <f t="shared" si="13"/>
        <v>INSERT INTO UPK_IKOU.main_masters.mm_buhin_no (data_id, buhin_no, coefficient, created_date, created_tantou_id) VALUES (2070, '663631GR0A', 1, GETDATE(), 999);</v>
      </c>
    </row>
    <row r="2670" spans="26:27">
      <c r="Z2670" s="629">
        <v>359</v>
      </c>
      <c r="AA2670" s="629" t="str">
        <f t="shared" si="13"/>
        <v>INSERT INTO UPK_IKOU.main_masters.mm_buhin_no (data_id, buhin_no, coefficient, created_date, created_tantou_id) VALUES (2071, '6681292G00', 1, GETDATE(), 999);</v>
      </c>
    </row>
    <row r="2671" spans="26:27">
      <c r="Z2671" s="629">
        <v>360</v>
      </c>
      <c r="AA2671" s="629" t="str">
        <f t="shared" si="13"/>
        <v>INSERT INTO UPK_IKOU.main_masters.mm_buhin_no (data_id, buhin_no, coefficient, created_date, created_tantou_id) VALUES (2072, '6681292G10', 1, GETDATE(), 999);</v>
      </c>
    </row>
    <row r="2672" spans="26:27">
      <c r="Z2672" s="629">
        <v>361</v>
      </c>
      <c r="AA2672" s="629" t="str">
        <f t="shared" si="13"/>
        <v>INSERT INTO UPK_IKOU.main_masters.mm_buhin_no (data_id, buhin_no, coefficient, created_date, created_tantou_id) VALUES (2073, '671121AE0A', 1, GETDATE(), 999);</v>
      </c>
    </row>
    <row r="2673" spans="26:27">
      <c r="Z2673" s="629">
        <v>362</v>
      </c>
      <c r="AA2673" s="629" t="str">
        <f t="shared" si="13"/>
        <v>INSERT INTO UPK_IKOU.main_masters.mm_buhin_no (data_id, buhin_no, coefficient, created_date, created_tantou_id) VALUES (2074, '671124CB0A', 1, GETDATE(), 999);</v>
      </c>
    </row>
    <row r="2674" spans="26:27">
      <c r="Z2674" s="629">
        <v>363</v>
      </c>
      <c r="AA2674" s="629" t="str">
        <f t="shared" si="13"/>
        <v>INSERT INTO UPK_IKOU.main_masters.mm_buhin_no (data_id, buhin_no, coefficient, created_date, created_tantou_id) VALUES (2075, '671124CC0A', 1, GETDATE(), 999);</v>
      </c>
    </row>
    <row r="2675" spans="26:27">
      <c r="Z2675" s="629">
        <v>364</v>
      </c>
      <c r="AA2675" s="629" t="str">
        <f t="shared" si="13"/>
        <v>INSERT INTO UPK_IKOU.main_masters.mm_buhin_no (data_id, buhin_no, coefficient, created_date, created_tantou_id) VALUES (2076, '67112JG00A', 1, GETDATE(), 999);</v>
      </c>
    </row>
    <row r="2676" spans="26:27">
      <c r="Z2676" s="629">
        <v>365</v>
      </c>
      <c r="AA2676" s="629" t="str">
        <f t="shared" si="13"/>
        <v>INSERT INTO UPK_IKOU.main_masters.mm_buhin_no (data_id, buhin_no, coefficient, created_date, created_tantou_id) VALUES (2077, '67112JG40A', 1, GETDATE(), 999);</v>
      </c>
    </row>
    <row r="2677" spans="26:27">
      <c r="Z2677" s="629">
        <v>366</v>
      </c>
      <c r="AA2677" s="629" t="str">
        <f t="shared" si="13"/>
        <v>INSERT INTO UPK_IKOU.main_masters.mm_buhin_no (data_id, buhin_no, coefficient, created_date, created_tantou_id) VALUES (2078, '67112JM00A', 1, GETDATE(), 999);</v>
      </c>
    </row>
    <row r="2678" spans="26:27">
      <c r="Z2678" s="629">
        <v>367</v>
      </c>
      <c r="AA2678" s="629" t="str">
        <f t="shared" si="13"/>
        <v>INSERT INTO UPK_IKOU.main_masters.mm_buhin_no (data_id, buhin_no, coefficient, created_date, created_tantou_id) VALUES (2079, '671224M409', 1, GETDATE(), 999);</v>
      </c>
    </row>
    <row r="2679" spans="26:27">
      <c r="Z2679" s="629">
        <v>368</v>
      </c>
      <c r="AA2679" s="629" t="str">
        <f t="shared" si="13"/>
        <v>INSERT INTO UPK_IKOU.main_masters.mm_buhin_no (data_id, buhin_no, coefficient, created_date, created_tantou_id) VALUES (2080, '671225M019', 1, GETDATE(), 999);</v>
      </c>
    </row>
    <row r="2680" spans="26:27">
      <c r="Z2680" s="629">
        <v>369</v>
      </c>
      <c r="AA2680" s="629" t="str">
        <f t="shared" si="13"/>
        <v>INSERT INTO UPK_IKOU.main_masters.mm_buhin_no (data_id, buhin_no, coefficient, created_date, created_tantou_id) VALUES (2081, '671228H30001', 1, GETDATE(), 999);</v>
      </c>
    </row>
    <row r="2681" spans="26:27">
      <c r="Z2681" s="629">
        <v>370</v>
      </c>
      <c r="AA2681" s="629" t="str">
        <f t="shared" si="13"/>
        <v>INSERT INTO UPK_IKOU.main_masters.mm_buhin_no (data_id, buhin_no, coefficient, created_date, created_tantou_id) VALUES (2082, '671228H70001', 1, GETDATE(), 999);</v>
      </c>
    </row>
    <row r="2682" spans="26:27">
      <c r="Z2682" s="629">
        <v>371</v>
      </c>
      <c r="AA2682" s="629" t="str">
        <f t="shared" si="13"/>
        <v>INSERT INTO UPK_IKOU.main_masters.mm_buhin_no (data_id, buhin_no, coefficient, created_date, created_tantou_id) VALUES (2083, '671228H90001', 1, GETDATE(), 999);</v>
      </c>
    </row>
    <row r="2683" spans="26:27">
      <c r="Z2683" s="629">
        <v>372</v>
      </c>
      <c r="AA2683" s="629" t="str">
        <f t="shared" si="13"/>
        <v>INSERT INTO UPK_IKOU.main_masters.mm_buhin_no (data_id, buhin_no, coefficient, created_date, created_tantou_id) VALUES (2084, '671234M400', 1, GETDATE(), 999);</v>
      </c>
    </row>
    <row r="2684" spans="26:27">
      <c r="Z2684" s="629">
        <v>373</v>
      </c>
      <c r="AA2684" s="629" t="str">
        <f t="shared" si="13"/>
        <v>INSERT INTO UPK_IKOU.main_masters.mm_buhin_no (data_id, buhin_no, coefficient, created_date, created_tantou_id) VALUES (2085, '671238H30001', 1, GETDATE(), 999);</v>
      </c>
    </row>
    <row r="2685" spans="26:27">
      <c r="Z2685" s="629">
        <v>374</v>
      </c>
      <c r="AA2685" s="629" t="str">
        <f t="shared" si="13"/>
        <v>INSERT INTO UPK_IKOU.main_masters.mm_buhin_no (data_id, buhin_no, coefficient, created_date, created_tantou_id) VALUES (2086, '671238H70001', 1, GETDATE(), 999);</v>
      </c>
    </row>
    <row r="2686" spans="26:27">
      <c r="Z2686" s="629">
        <v>375</v>
      </c>
      <c r="AA2686" s="629" t="str">
        <f t="shared" si="13"/>
        <v>INSERT INTO UPK_IKOU.main_masters.mm_buhin_no (data_id, buhin_no, coefficient, created_date, created_tantou_id) VALUES (2087, '671238H90001', 1, GETDATE(), 999);</v>
      </c>
    </row>
    <row r="2687" spans="26:27">
      <c r="Z2687" s="629">
        <v>376</v>
      </c>
      <c r="AA2687" s="629" t="str">
        <f t="shared" si="13"/>
        <v>INSERT INTO UPK_IKOU.main_masters.mm_buhin_no (data_id, buhin_no, coefficient, created_date, created_tantou_id) VALUES (2088, '671C11JB0A', 1, GETDATE(), 999);</v>
      </c>
    </row>
    <row r="2688" spans="26:27">
      <c r="Z2688" s="629">
        <v>377</v>
      </c>
      <c r="AA2688" s="629" t="str">
        <f t="shared" si="13"/>
        <v>INSERT INTO UPK_IKOU.main_masters.mm_buhin_no (data_id, buhin_no, coefficient, created_date, created_tantou_id) VALUES (2089, '673091LA0A', 1, GETDATE(), 999);</v>
      </c>
    </row>
    <row r="2689" spans="26:27">
      <c r="Z2689" s="629">
        <v>378</v>
      </c>
      <c r="AA2689" s="629" t="str">
        <f t="shared" si="13"/>
        <v>INSERT INTO UPK_IKOU.main_masters.mm_buhin_no (data_id, buhin_no, coefficient, created_date, created_tantou_id) VALUES (2090, '6733115G11', 1, GETDATE(), 999);</v>
      </c>
    </row>
    <row r="2690" spans="26:27">
      <c r="Z2690" s="629">
        <v>379</v>
      </c>
      <c r="AA2690" s="629" t="str">
        <f t="shared" si="13"/>
        <v>INSERT INTO UPK_IKOU.main_masters.mm_buhin_no (data_id, buhin_no, coefficient, created_date, created_tantou_id) VALUES (2091, '6733121G00', 1, GETDATE(), 999);</v>
      </c>
    </row>
    <row r="2691" spans="26:27">
      <c r="Z2691" s="629">
        <v>380</v>
      </c>
      <c r="AA2691" s="629" t="str">
        <f t="shared" si="13"/>
        <v>INSERT INTO UPK_IKOU.main_masters.mm_buhin_no (data_id, buhin_no, coefficient, created_date, created_tantou_id) VALUES (2092, '6733121G00-B', 1, GETDATE(), 999);</v>
      </c>
    </row>
    <row r="2692" spans="26:27">
      <c r="Z2692" s="629">
        <v>381</v>
      </c>
      <c r="AA2692" s="629" t="str">
        <f t="shared" si="13"/>
        <v>INSERT INTO UPK_IKOU.main_masters.mm_buhin_no (data_id, buhin_no, coefficient, created_date, created_tantou_id) VALUES (2093, '6733121G00-E', 1, GETDATE(), 999);</v>
      </c>
    </row>
    <row r="2693" spans="26:27">
      <c r="Z2693" s="629">
        <v>382</v>
      </c>
      <c r="AA2693" s="629" t="str">
        <f t="shared" si="13"/>
        <v>INSERT INTO UPK_IKOU.main_masters.mm_buhin_no (data_id, buhin_no, coefficient, created_date, created_tantou_id) VALUES (2094, '673321LA0A', 1, GETDATE(), 999);</v>
      </c>
    </row>
    <row r="2694" spans="26:27">
      <c r="Z2694" s="629">
        <v>383</v>
      </c>
      <c r="AA2694" s="629" t="str">
        <f t="shared" si="13"/>
        <v>INSERT INTO UPK_IKOU.main_masters.mm_buhin_no (data_id, buhin_no, coefficient, created_date, created_tantou_id) VALUES (2095, '673321LA0B', 1, GETDATE(), 999);</v>
      </c>
    </row>
    <row r="2695" spans="26:27">
      <c r="Z2695" s="629">
        <v>384</v>
      </c>
      <c r="AA2695" s="629" t="str">
        <f t="shared" si="13"/>
        <v>INSERT INTO UPK_IKOU.main_masters.mm_buhin_no (data_id, buhin_no, coefficient, created_date, created_tantou_id) VALUES (2096, '673321LA0C', 1, GETDATE(), 999);</v>
      </c>
    </row>
    <row r="2696" spans="26:27">
      <c r="Z2696" s="629">
        <v>385</v>
      </c>
      <c r="AA2696" s="629" t="str">
        <f t="shared" si="13"/>
        <v>INSERT INTO UPK_IKOU.main_masters.mm_buhin_no (data_id, buhin_no, coefficient, created_date, created_tantou_id) VALUES (2097, '673321ZR0A', 1, GETDATE(), 999);</v>
      </c>
    </row>
    <row r="2697" spans="26:27">
      <c r="Z2697" s="629">
        <v>386</v>
      </c>
      <c r="AA2697" s="629" t="str">
        <f t="shared" ref="AA2697:AA2760" si="14">$Y$2310&amp;AA977&amp;", '"&amp;TRIM(AB977)&amp;"', "&amp;AC977&amp;", GETDATE(), 999);"</f>
        <v>INSERT INTO UPK_IKOU.main_masters.mm_buhin_no (data_id, buhin_no, coefficient, created_date, created_tantou_id) VALUES (2098, '673321ZR0B', 1, GETDATE(), 999);</v>
      </c>
    </row>
    <row r="2698" spans="26:27">
      <c r="Z2698" s="629">
        <v>387</v>
      </c>
      <c r="AA2698" s="629" t="str">
        <f t="shared" si="14"/>
        <v>INSERT INTO UPK_IKOU.main_masters.mm_buhin_no (data_id, buhin_no, coefficient, created_date, created_tantou_id) VALUES (2099, '673321ZR0C', 1, GETDATE(), 999);</v>
      </c>
    </row>
    <row r="2699" spans="26:27">
      <c r="Z2699" s="629">
        <v>388</v>
      </c>
      <c r="AA2699" s="629" t="str">
        <f t="shared" si="14"/>
        <v>INSERT INTO UPK_IKOU.main_masters.mm_buhin_no (data_id, buhin_no, coefficient, created_date, created_tantou_id) VALUES (2100, '673324M400', 1, GETDATE(), 999);</v>
      </c>
    </row>
    <row r="2700" spans="26:27">
      <c r="Z2700" s="629">
        <v>389</v>
      </c>
      <c r="AA2700" s="629" t="str">
        <f t="shared" si="14"/>
        <v>INSERT INTO UPK_IKOU.main_masters.mm_buhin_no (data_id, buhin_no, coefficient, created_date, created_tantou_id) VALUES (2101, '673325M000', 1, GETDATE(), 999);</v>
      </c>
    </row>
    <row r="2701" spans="26:27">
      <c r="Z2701" s="629">
        <v>390</v>
      </c>
      <c r="AA2701" s="629" t="str">
        <f t="shared" si="14"/>
        <v>INSERT INTO UPK_IKOU.main_masters.mm_buhin_no (data_id, buhin_no, coefficient, created_date, created_tantou_id) VALUES (2102, '67332EN000', 1, GETDATE(), 999);</v>
      </c>
    </row>
    <row r="2702" spans="26:27">
      <c r="Z2702" s="629">
        <v>391</v>
      </c>
      <c r="AA2702" s="629" t="str">
        <f t="shared" si="14"/>
        <v>INSERT INTO UPK_IKOU.main_masters.mm_buhin_no (data_id, buhin_no, coefficient, created_date, created_tantou_id) VALUES (2103, '673361LA0A', 1, GETDATE(), 999);</v>
      </c>
    </row>
    <row r="2703" spans="26:27">
      <c r="Z2703" s="629">
        <v>392</v>
      </c>
      <c r="AA2703" s="629" t="str">
        <f t="shared" si="14"/>
        <v>INSERT INTO UPK_IKOU.main_masters.mm_buhin_no (data_id, buhin_no, coefficient, created_date, created_tantou_id) VALUES (2104, '67338JN20A', 1, GETDATE(), 999);</v>
      </c>
    </row>
    <row r="2704" spans="26:27">
      <c r="Z2704" s="629">
        <v>393</v>
      </c>
      <c r="AA2704" s="629" t="str">
        <f t="shared" si="14"/>
        <v>INSERT INTO UPK_IKOU.main_masters.mm_buhin_no (data_id, buhin_no, coefficient, created_date, created_tantou_id) VALUES (2105, '673381AE0A', 1, GETDATE(), 999);</v>
      </c>
    </row>
    <row r="2705" spans="26:27">
      <c r="Z2705" s="629">
        <v>394</v>
      </c>
      <c r="AA2705" s="629" t="str">
        <f t="shared" si="14"/>
        <v>INSERT INTO UPK_IKOU.main_masters.mm_buhin_no (data_id, buhin_no, coefficient, created_date, created_tantou_id) VALUES (2106, '673391AA0A', 1, GETDATE(), 999);</v>
      </c>
    </row>
    <row r="2706" spans="26:27">
      <c r="Z2706" s="629">
        <v>395</v>
      </c>
      <c r="AA2706" s="629" t="str">
        <f t="shared" si="14"/>
        <v>INSERT INTO UPK_IKOU.main_masters.mm_buhin_no (data_id, buhin_no, coefficient, created_date, created_tantou_id) VALUES (2107, '673391AT0A', 1, GETDATE(), 999);</v>
      </c>
    </row>
    <row r="2707" spans="26:27">
      <c r="Z2707" s="629">
        <v>396</v>
      </c>
      <c r="AA2707" s="629" t="str">
        <f t="shared" si="14"/>
        <v>INSERT INTO UPK_IKOU.main_masters.mm_buhin_no (data_id, buhin_no, coefficient, created_date, created_tantou_id) VALUES (2108, '673391AT0B', 1, GETDATE(), 999);</v>
      </c>
    </row>
    <row r="2708" spans="26:27">
      <c r="Z2708" s="629">
        <v>397</v>
      </c>
      <c r="AA2708" s="629" t="str">
        <f t="shared" si="14"/>
        <v>INSERT INTO UPK_IKOU.main_masters.mm_buhin_no (data_id, buhin_no, coefficient, created_date, created_tantou_id) VALUES (2109, '674081AA0A', 1, GETDATE(), 999);</v>
      </c>
    </row>
    <row r="2709" spans="26:27">
      <c r="Z2709" s="629">
        <v>398</v>
      </c>
      <c r="AA2709" s="629" t="str">
        <f t="shared" si="14"/>
        <v>INSERT INTO UPK_IKOU.main_masters.mm_buhin_no (data_id, buhin_no, coefficient, created_date, created_tantou_id) VALUES (2110, '674081GR0A', 1, GETDATE(), 999);</v>
      </c>
    </row>
    <row r="2710" spans="26:27">
      <c r="Z2710" s="629">
        <v>399</v>
      </c>
      <c r="AA2710" s="629" t="str">
        <f t="shared" si="14"/>
        <v>INSERT INTO UPK_IKOU.main_masters.mm_buhin_no (data_id, buhin_no, coefficient, created_date, created_tantou_id) VALUES (2111, '674091GR0A', 1, GETDATE(), 999);</v>
      </c>
    </row>
    <row r="2711" spans="26:27">
      <c r="Z2711" s="629">
        <v>400</v>
      </c>
      <c r="AA2711" s="629" t="str">
        <f t="shared" si="14"/>
        <v>INSERT INTO UPK_IKOU.main_masters.mm_buhin_no (data_id, buhin_no, coefficient, created_date, created_tantou_id) VALUES (2112, '674081JA0A', 1, GETDATE(), 999);</v>
      </c>
    </row>
    <row r="2712" spans="26:27">
      <c r="Z2712" s="629">
        <v>401</v>
      </c>
      <c r="AA2712" s="629" t="str">
        <f t="shared" si="14"/>
        <v>INSERT INTO UPK_IKOU.main_masters.mm_buhin_no (data_id, buhin_no, coefficient, created_date, created_tantou_id) VALUES (2113, '674091JA0A', 1, GETDATE(), 999);</v>
      </c>
    </row>
    <row r="2713" spans="26:27">
      <c r="Z2713" s="629">
        <v>402</v>
      </c>
      <c r="AA2713" s="629" t="str">
        <f t="shared" si="14"/>
        <v>INSERT INTO UPK_IKOU.main_masters.mm_buhin_no (data_id, buhin_no, coefficient, created_date, created_tantou_id) VALUES (2114, '674081JB0A', 1, GETDATE(), 999);</v>
      </c>
    </row>
    <row r="2714" spans="26:27">
      <c r="Z2714" s="629">
        <v>403</v>
      </c>
      <c r="AA2714" s="629" t="str">
        <f t="shared" si="14"/>
        <v>INSERT INTO UPK_IKOU.main_masters.mm_buhin_no (data_id, buhin_no, coefficient, created_date, created_tantou_id) VALUES (2115, '674091JB0A', 1, GETDATE(), 999);</v>
      </c>
    </row>
    <row r="2715" spans="26:27">
      <c r="Z2715" s="629">
        <v>404</v>
      </c>
      <c r="AA2715" s="629" t="str">
        <f t="shared" si="14"/>
        <v>INSERT INTO UPK_IKOU.main_masters.mm_buhin_no (data_id, buhin_no, coefficient, created_date, created_tantou_id) VALUES (2116, '674084M400', 1, GETDATE(), 999);</v>
      </c>
    </row>
    <row r="2716" spans="26:27">
      <c r="Z2716" s="629">
        <v>405</v>
      </c>
      <c r="AA2716" s="629" t="str">
        <f t="shared" si="14"/>
        <v>INSERT INTO UPK_IKOU.main_masters.mm_buhin_no (data_id, buhin_no, coefficient, created_date, created_tantou_id) VALUES (2117, '674094M400', 1, GETDATE(), 999);</v>
      </c>
    </row>
    <row r="2717" spans="26:27">
      <c r="Z2717" s="629">
        <v>406</v>
      </c>
      <c r="AA2717" s="629" t="str">
        <f t="shared" si="14"/>
        <v>INSERT INTO UPK_IKOU.main_masters.mm_buhin_no (data_id, buhin_no, coefficient, created_date, created_tantou_id) VALUES (2118, '674089Y000', 1, GETDATE(), 999);</v>
      </c>
    </row>
    <row r="2718" spans="26:27">
      <c r="Z2718" s="629">
        <v>407</v>
      </c>
      <c r="AA2718" s="629" t="str">
        <f t="shared" si="14"/>
        <v>INSERT INTO UPK_IKOU.main_masters.mm_buhin_no (data_id, buhin_no, coefficient, created_date, created_tantou_id) VALUES (2119, '674099Y000', 1, GETDATE(), 999);</v>
      </c>
    </row>
    <row r="2719" spans="26:27">
      <c r="Z2719" s="629">
        <v>408</v>
      </c>
      <c r="AA2719" s="629" t="str">
        <f t="shared" si="14"/>
        <v>INSERT INTO UPK_IKOU.main_masters.mm_buhin_no (data_id, buhin_no, coefficient, created_date, created_tantou_id) VALUES (2120, '67408EN000', 1, GETDATE(), 999);</v>
      </c>
    </row>
    <row r="2720" spans="26:27">
      <c r="Z2720" s="629">
        <v>409</v>
      </c>
      <c r="AA2720" s="629" t="str">
        <f t="shared" si="14"/>
        <v>INSERT INTO UPK_IKOU.main_masters.mm_buhin_no (data_id, buhin_no, coefficient, created_date, created_tantou_id) VALUES (2121, '67409EN000', 1, GETDATE(), 999);</v>
      </c>
    </row>
    <row r="2721" spans="26:27">
      <c r="Z2721" s="629">
        <v>410</v>
      </c>
      <c r="AA2721" s="629" t="str">
        <f t="shared" si="14"/>
        <v>INSERT INTO UPK_IKOU.main_masters.mm_buhin_no (data_id, buhin_no, coefficient, created_date, created_tantou_id) VALUES (2122, '67408JN20A', 1, GETDATE(), 999);</v>
      </c>
    </row>
    <row r="2722" spans="26:27">
      <c r="Z2722" s="629">
        <v>411</v>
      </c>
      <c r="AA2722" s="629" t="str">
        <f t="shared" si="14"/>
        <v>INSERT INTO UPK_IKOU.main_masters.mm_buhin_no (data_id, buhin_no, coefficient, created_date, created_tantou_id) VALUES (2123, '67409JN20A', 1, GETDATE(), 999);</v>
      </c>
    </row>
    <row r="2723" spans="26:27">
      <c r="Z2723" s="629">
        <v>412</v>
      </c>
      <c r="AA2723" s="629" t="str">
        <f t="shared" si="14"/>
        <v>INSERT INTO UPK_IKOU.main_masters.mm_buhin_no (data_id, buhin_no, coefficient, created_date, created_tantou_id) VALUES (2124, '67408JN20A-E', 1, GETDATE(), 999);</v>
      </c>
    </row>
    <row r="2724" spans="26:27">
      <c r="Z2724" s="629">
        <v>413</v>
      </c>
      <c r="AA2724" s="629" t="str">
        <f t="shared" si="14"/>
        <v>INSERT INTO UPK_IKOU.main_masters.mm_buhin_no (data_id, buhin_no, coefficient, created_date, created_tantou_id) VALUES (2125, '67409JN20A-E', 1, GETDATE(), 999);</v>
      </c>
    </row>
    <row r="2725" spans="26:27">
      <c r="Z2725" s="629">
        <v>414</v>
      </c>
      <c r="AA2725" s="629" t="str">
        <f t="shared" si="14"/>
        <v>INSERT INTO UPK_IKOU.main_masters.mm_buhin_no (data_id, buhin_no, coefficient, created_date, created_tantou_id) VALUES (2126, '674091AA0A', 1, GETDATE(), 999);</v>
      </c>
    </row>
    <row r="2726" spans="26:27">
      <c r="Z2726" s="629">
        <v>415</v>
      </c>
      <c r="AA2726" s="629" t="str">
        <f t="shared" si="14"/>
        <v>INSERT INTO UPK_IKOU.main_masters.mm_buhin_no (data_id, buhin_no, coefficient, created_date, created_tantou_id) VALUES (2127, '674121AE0A', 1, GETDATE(), 999);</v>
      </c>
    </row>
    <row r="2727" spans="26:27">
      <c r="Z2727" s="629">
        <v>416</v>
      </c>
      <c r="AA2727" s="629" t="str">
        <f t="shared" si="14"/>
        <v>INSERT INTO UPK_IKOU.main_masters.mm_buhin_no (data_id, buhin_no, coefficient, created_date, created_tantou_id) VALUES (2128, '674121AE0B', 1, GETDATE(), 999);</v>
      </c>
    </row>
    <row r="2728" spans="26:27">
      <c r="Z2728" s="629">
        <v>417</v>
      </c>
      <c r="AA2728" s="629" t="str">
        <f t="shared" si="14"/>
        <v>INSERT INTO UPK_IKOU.main_masters.mm_buhin_no (data_id, buhin_no, coefficient, created_date, created_tantou_id) VALUES (2129, '67412JN20A', 1, GETDATE(), 999);</v>
      </c>
    </row>
    <row r="2729" spans="26:27">
      <c r="Z2729" s="629">
        <v>418</v>
      </c>
      <c r="AA2729" s="629" t="str">
        <f t="shared" si="14"/>
        <v>INSERT INTO UPK_IKOU.main_masters.mm_buhin_no (data_id, buhin_no, coefficient, created_date, created_tantou_id) VALUES (2130, '67412JN20A-G', 1, GETDATE(), 999);</v>
      </c>
    </row>
    <row r="2730" spans="26:27">
      <c r="Z2730" s="629">
        <v>419</v>
      </c>
      <c r="AA2730" s="629" t="str">
        <f t="shared" si="14"/>
        <v>INSERT INTO UPK_IKOU.main_masters.mm_buhin_no (data_id, buhin_no, coefficient, created_date, created_tantou_id) VALUES (2131, '67412JN90A', 1, GETDATE(), 999);</v>
      </c>
    </row>
    <row r="2731" spans="26:27">
      <c r="Z2731" s="629">
        <v>420</v>
      </c>
      <c r="AA2731" s="629" t="str">
        <f t="shared" si="14"/>
        <v>INSERT INTO UPK_IKOU.main_masters.mm_buhin_no (data_id, buhin_no, coefficient, created_date, created_tantou_id) VALUES (2132, '67412JN90A-E', 1, GETDATE(), 999);</v>
      </c>
    </row>
    <row r="2732" spans="26:27">
      <c r="Z2732" s="629">
        <v>421</v>
      </c>
      <c r="AA2732" s="629" t="str">
        <f t="shared" si="14"/>
        <v>INSERT INTO UPK_IKOU.main_masters.mm_buhin_no (data_id, buhin_no, coefficient, created_date, created_tantou_id) VALUES (2133, '674131AA0A', 1, GETDATE(), 999);</v>
      </c>
    </row>
    <row r="2733" spans="26:27">
      <c r="Z2733" s="629">
        <v>422</v>
      </c>
      <c r="AA2733" s="629" t="str">
        <f t="shared" si="14"/>
        <v>INSERT INTO UPK_IKOU.main_masters.mm_buhin_no (data_id, buhin_no, coefficient, created_date, created_tantou_id) VALUES (2134, '674131AA0B', 1, GETDATE(), 999);</v>
      </c>
    </row>
    <row r="2734" spans="26:27">
      <c r="Z2734" s="629">
        <v>423</v>
      </c>
      <c r="AA2734" s="629" t="str">
        <f t="shared" si="14"/>
        <v>INSERT INTO UPK_IKOU.main_masters.mm_buhin_no (data_id, buhin_no, coefficient, created_date, created_tantou_id) VALUES (2135, '674131AE0A', 1, GETDATE(), 999);</v>
      </c>
    </row>
    <row r="2735" spans="26:27">
      <c r="Z2735" s="629">
        <v>424</v>
      </c>
      <c r="AA2735" s="629" t="str">
        <f t="shared" si="14"/>
        <v>INSERT INTO UPK_IKOU.main_masters.mm_buhin_no (data_id, buhin_no, coefficient, created_date, created_tantou_id) VALUES (2136, '674131VA0A', 1, GETDATE(), 999);</v>
      </c>
    </row>
    <row r="2736" spans="26:27">
      <c r="Z2736" s="629">
        <v>425</v>
      </c>
      <c r="AA2736" s="629" t="str">
        <f t="shared" si="14"/>
        <v>INSERT INTO UPK_IKOU.main_masters.mm_buhin_no (data_id, buhin_no, coefficient, created_date, created_tantou_id) VALUES (2137, '674135TA0A', 1, GETDATE(), 999);</v>
      </c>
    </row>
    <row r="2737" spans="26:27">
      <c r="Z2737" s="629">
        <v>426</v>
      </c>
      <c r="AA2737" s="629" t="str">
        <f t="shared" si="14"/>
        <v>INSERT INTO UPK_IKOU.main_masters.mm_buhin_no (data_id, buhin_no, coefficient, created_date, created_tantou_id) VALUES (2138, '674136RA0ABL', 1, GETDATE(), 999);</v>
      </c>
    </row>
    <row r="2738" spans="26:27">
      <c r="Z2738" s="629">
        <v>427</v>
      </c>
      <c r="AA2738" s="629" t="str">
        <f t="shared" si="14"/>
        <v>INSERT INTO UPK_IKOU.main_masters.mm_buhin_no (data_id, buhin_no, coefficient, created_date, created_tantou_id) VALUES (2139, '674136RL0B', 1, GETDATE(), 999);</v>
      </c>
    </row>
    <row r="2739" spans="26:27">
      <c r="Z2739" s="629">
        <v>428</v>
      </c>
      <c r="AA2739" s="629" t="str">
        <f t="shared" si="14"/>
        <v>INSERT INTO UPK_IKOU.main_masters.mm_buhin_no (data_id, buhin_no, coefficient, created_date, created_tantou_id) VALUES (2140, '674136US0B', 1, GETDATE(), 999);</v>
      </c>
    </row>
    <row r="2740" spans="26:27">
      <c r="Z2740" s="629">
        <v>429</v>
      </c>
      <c r="AA2740" s="629" t="str">
        <f t="shared" si="14"/>
        <v>INSERT INTO UPK_IKOU.main_masters.mm_buhin_no (data_id, buhin_no, coefficient, created_date, created_tantou_id) VALUES (2141, '67413JN20A', 1, GETDATE(), 999);</v>
      </c>
    </row>
    <row r="2741" spans="26:27">
      <c r="Z2741" s="629">
        <v>430</v>
      </c>
      <c r="AA2741" s="629" t="str">
        <f t="shared" si="14"/>
        <v>INSERT INTO UPK_IKOU.main_masters.mm_buhin_no (data_id, buhin_no, coefficient, created_date, created_tantou_id) VALUES (2142, '67413JN20A-G', 1, GETDATE(), 999);</v>
      </c>
    </row>
    <row r="2742" spans="26:27">
      <c r="Z2742" s="629">
        <v>431</v>
      </c>
      <c r="AA2742" s="629" t="str">
        <f t="shared" si="14"/>
        <v>INSERT INTO UPK_IKOU.main_masters.mm_buhin_no (data_id, buhin_no, coefficient, created_date, created_tantou_id) VALUES (2143, '67413JN90A', 1, GETDATE(), 999);</v>
      </c>
    </row>
    <row r="2743" spans="26:27">
      <c r="Z2743" s="629">
        <v>432</v>
      </c>
      <c r="AA2743" s="629" t="str">
        <f t="shared" si="14"/>
        <v>INSERT INTO UPK_IKOU.main_masters.mm_buhin_no (data_id, buhin_no, coefficient, created_date, created_tantou_id) VALUES (2144, '67413JN90A-E', 1, GETDATE(), 999);</v>
      </c>
    </row>
    <row r="2744" spans="26:27">
      <c r="Z2744" s="629">
        <v>433</v>
      </c>
      <c r="AA2744" s="629" t="str">
        <f t="shared" si="14"/>
        <v>INSERT INTO UPK_IKOU.main_masters.mm_buhin_no (data_id, buhin_no, coefficient, created_date, created_tantou_id) VALUES (2145, '67416JG01A', 1, GETDATE(), 999);</v>
      </c>
    </row>
    <row r="2745" spans="26:27">
      <c r="Z2745" s="629">
        <v>434</v>
      </c>
      <c r="AA2745" s="629" t="str">
        <f t="shared" si="14"/>
        <v>INSERT INTO UPK_IKOU.main_masters.mm_buhin_no (data_id, buhin_no, coefficient, created_date, created_tantou_id) VALUES (2146, '67416JG01A-G', 1, GETDATE(), 999);</v>
      </c>
    </row>
    <row r="2746" spans="26:27">
      <c r="Z2746" s="629">
        <v>435</v>
      </c>
      <c r="AA2746" s="629" t="str">
        <f t="shared" si="14"/>
        <v>INSERT INTO UPK_IKOU.main_masters.mm_buhin_no (data_id, buhin_no, coefficient, created_date, created_tantou_id) VALUES (2147, '674184CB0A', 1, GETDATE(), 999);</v>
      </c>
    </row>
    <row r="2747" spans="26:27">
      <c r="Z2747" s="629">
        <v>436</v>
      </c>
      <c r="AA2747" s="629" t="str">
        <f t="shared" si="14"/>
        <v>INSERT INTO UPK_IKOU.main_masters.mm_buhin_no (data_id, buhin_no, coefficient, created_date, created_tantou_id) VALUES (2148, '67418JN20A', 1, GETDATE(), 999);</v>
      </c>
    </row>
    <row r="2748" spans="26:27">
      <c r="Z2748" s="629">
        <v>437</v>
      </c>
      <c r="AA2748" s="629" t="str">
        <f t="shared" si="14"/>
        <v>INSERT INTO UPK_IKOU.main_masters.mm_buhin_no (data_id, buhin_no, coefficient, created_date, created_tantou_id) VALUES (2149, '674191AT0A', 1, GETDATE(), 999);</v>
      </c>
    </row>
    <row r="2749" spans="26:27">
      <c r="Z2749" s="629">
        <v>438</v>
      </c>
      <c r="AA2749" s="629" t="str">
        <f t="shared" si="14"/>
        <v>INSERT INTO UPK_IKOU.main_masters.mm_buhin_no (data_id, buhin_no, coefficient, created_date, created_tantou_id) VALUES (2150, '67419JN20A', 1, GETDATE(), 999);</v>
      </c>
    </row>
    <row r="2750" spans="26:27">
      <c r="Z2750" s="629">
        <v>439</v>
      </c>
      <c r="AA2750" s="629" t="str">
        <f t="shared" si="14"/>
        <v>INSERT INTO UPK_IKOU.main_masters.mm_buhin_no (data_id, buhin_no, coefficient, created_date, created_tantou_id) VALUES (2151, '67419JN90A', 1, GETDATE(), 999);</v>
      </c>
    </row>
    <row r="2751" spans="26:27">
      <c r="Z2751" s="629">
        <v>440</v>
      </c>
      <c r="AA2751" s="629" t="str">
        <f t="shared" si="14"/>
        <v>INSERT INTO UPK_IKOU.main_masters.mm_buhin_no (data_id, buhin_no, coefficient, created_date, created_tantou_id) VALUES (2152, '674664CB0A', 1, GETDATE(), 999);</v>
      </c>
    </row>
    <row r="2752" spans="26:27">
      <c r="Z2752" s="629">
        <v>441</v>
      </c>
      <c r="AA2752" s="629" t="str">
        <f t="shared" si="14"/>
        <v>INSERT INTO UPK_IKOU.main_masters.mm_buhin_no (data_id, buhin_no, coefficient, created_date, created_tantou_id) VALUES (2153, '674664CB0A-E', 1, GETDATE(), 999);</v>
      </c>
    </row>
    <row r="2753" spans="26:27">
      <c r="Z2753" s="629">
        <v>442</v>
      </c>
      <c r="AA2753" s="629" t="str">
        <f t="shared" si="14"/>
        <v>INSERT INTO UPK_IKOU.main_masters.mm_buhin_no (data_id, buhin_no, coefficient, created_date, created_tantou_id) VALUES (2154, '67466JN20A', 1, GETDATE(), 999);</v>
      </c>
    </row>
    <row r="2754" spans="26:27">
      <c r="Z2754" s="629">
        <v>443</v>
      </c>
      <c r="AA2754" s="629" t="str">
        <f t="shared" si="14"/>
        <v>INSERT INTO UPK_IKOU.main_masters.mm_buhin_no (data_id, buhin_no, coefficient, created_date, created_tantou_id) VALUES (2155, '674666RA0A', 1, GETDATE(), 999);</v>
      </c>
    </row>
    <row r="2755" spans="26:27">
      <c r="Z2755" s="629">
        <v>444</v>
      </c>
      <c r="AA2755" s="629" t="str">
        <f t="shared" si="14"/>
        <v>INSERT INTO UPK_IKOU.main_masters.mm_buhin_no (data_id, buhin_no, coefficient, created_date, created_tantou_id) VALUES (2156, '674676RA0A', 1, GETDATE(), 999);</v>
      </c>
    </row>
    <row r="2756" spans="26:27">
      <c r="Z2756" s="629">
        <v>445</v>
      </c>
      <c r="AA2756" s="629" t="str">
        <f t="shared" si="14"/>
        <v>INSERT INTO UPK_IKOU.main_masters.mm_buhin_no (data_id, buhin_no, coefficient, created_date, created_tantou_id) VALUES (2157, '674674CC0A', 1, GETDATE(), 999);</v>
      </c>
    </row>
    <row r="2757" spans="26:27">
      <c r="Z2757" s="629">
        <v>446</v>
      </c>
      <c r="AA2757" s="629" t="str">
        <f t="shared" si="14"/>
        <v>INSERT INTO UPK_IKOU.main_masters.mm_buhin_no (data_id, buhin_no, coefficient, created_date, created_tantou_id) VALUES (2158, '674674CC0A-E', 1, GETDATE(), 999);</v>
      </c>
    </row>
    <row r="2758" spans="26:27">
      <c r="Z2758" s="629">
        <v>447</v>
      </c>
      <c r="AA2758" s="629" t="str">
        <f t="shared" si="14"/>
        <v>INSERT INTO UPK_IKOU.main_masters.mm_buhin_no (data_id, buhin_no, coefficient, created_date, created_tantou_id) VALUES (2159, '675031JA0ACE', 1, GETDATE(), 999);</v>
      </c>
    </row>
    <row r="2759" spans="26:27">
      <c r="Z2759" s="629">
        <v>448</v>
      </c>
      <c r="AA2759" s="629" t="str">
        <f t="shared" si="14"/>
        <v>INSERT INTO UPK_IKOU.main_masters.mm_buhin_no (data_id, buhin_no, coefficient, created_date, created_tantou_id) VALUES (2160, '676121GR0AT1', 1, GETDATE(), 999);</v>
      </c>
    </row>
    <row r="2760" spans="26:27">
      <c r="Z2760" s="629">
        <v>449</v>
      </c>
      <c r="AA2760" s="629" t="str">
        <f t="shared" si="14"/>
        <v>INSERT INTO UPK_IKOU.main_masters.mm_buhin_no (data_id, buhin_no, coefficient, created_date, created_tantou_id) VALUES (2161, '676121GR0AT2', 1, GETDATE(), 999);</v>
      </c>
    </row>
    <row r="2761" spans="26:27">
      <c r="Z2761" s="629">
        <v>450</v>
      </c>
      <c r="AA2761" s="629" t="str">
        <f t="shared" ref="AA2761:AA2824" si="15">$Y$2310&amp;AA1041&amp;", '"&amp;TRIM(AB1041)&amp;"', "&amp;AC1041&amp;", GETDATE(), 999);"</f>
        <v>INSERT INTO UPK_IKOU.main_masters.mm_buhin_no (data_id, buhin_no, coefficient, created_date, created_tantou_id) VALUES (2162, '676131GR0AT1', 1, GETDATE(), 999);</v>
      </c>
    </row>
    <row r="2762" spans="26:27">
      <c r="Z2762" s="629">
        <v>451</v>
      </c>
      <c r="AA2762" s="629" t="str">
        <f t="shared" si="15"/>
        <v>INSERT INTO UPK_IKOU.main_masters.mm_buhin_no (data_id, buhin_no, coefficient, created_date, created_tantou_id) VALUES (2163, '676131GR0AT2', 1, GETDATE(), 999);</v>
      </c>
    </row>
    <row r="2763" spans="26:27">
      <c r="Z2763" s="629">
        <v>452</v>
      </c>
      <c r="AA2763" s="629" t="str">
        <f t="shared" si="15"/>
        <v>INSERT INTO UPK_IKOU.main_masters.mm_buhin_no (data_id, buhin_no, coefficient, created_date, created_tantou_id) VALUES (2164, '676325TA0A', 1, GETDATE(), 999);</v>
      </c>
    </row>
    <row r="2764" spans="26:27">
      <c r="Z2764" s="629">
        <v>453</v>
      </c>
      <c r="AA2764" s="629" t="str">
        <f t="shared" si="15"/>
        <v>INSERT INTO UPK_IKOU.main_masters.mm_buhin_no (data_id, buhin_no, coefficient, created_date, created_tantou_id) VALUES (2165, '67632JM00A', 1, GETDATE(), 999);</v>
      </c>
    </row>
    <row r="2765" spans="26:27">
      <c r="Z2765" s="629">
        <v>454</v>
      </c>
      <c r="AA2765" s="629" t="str">
        <f t="shared" si="15"/>
        <v>INSERT INTO UPK_IKOU.main_masters.mm_buhin_no (data_id, buhin_no, coefficient, created_date, created_tantou_id) VALUES (2166, '67633JM00A', 1, GETDATE(), 999);</v>
      </c>
    </row>
    <row r="2766" spans="26:27">
      <c r="Z2766" s="629">
        <v>455</v>
      </c>
      <c r="AA2766" s="629" t="str">
        <f t="shared" si="15"/>
        <v>INSERT INTO UPK_IKOU.main_masters.mm_buhin_no (data_id, buhin_no, coefficient, created_date, created_tantou_id) VALUES (2167, '678701AE0A03', 1, GETDATE(), 999);</v>
      </c>
    </row>
    <row r="2767" spans="26:27">
      <c r="Z2767" s="629">
        <v>456</v>
      </c>
      <c r="AA2767" s="629" t="str">
        <f t="shared" si="15"/>
        <v>INSERT INTO UPK_IKOU.main_masters.mm_buhin_no (data_id, buhin_no, coefficient, created_date, created_tantou_id) VALUES (2168, '678701AE0A04', 1, GETDATE(), 999);</v>
      </c>
    </row>
    <row r="2768" spans="26:27">
      <c r="Z2768" s="629">
        <v>457</v>
      </c>
      <c r="AA2768" s="629" t="str">
        <f t="shared" si="15"/>
        <v>INSERT INTO UPK_IKOU.main_masters.mm_buhin_no (data_id, buhin_no, coefficient, created_date, created_tantou_id) VALUES (2169, '678701AE0A05', 1, GETDATE(), 999);</v>
      </c>
    </row>
    <row r="2769" spans="26:27">
      <c r="Z2769" s="629">
        <v>458</v>
      </c>
      <c r="AA2769" s="629" t="str">
        <f t="shared" si="15"/>
        <v>INSERT INTO UPK_IKOU.main_masters.mm_buhin_no (data_id, buhin_no, coefficient, created_date, created_tantou_id) VALUES (2170, '678701JA0A03', 1, GETDATE(), 999);</v>
      </c>
    </row>
    <row r="2770" spans="26:27">
      <c r="Z2770" s="629">
        <v>459</v>
      </c>
      <c r="AA2770" s="629" t="str">
        <f t="shared" si="15"/>
        <v>INSERT INTO UPK_IKOU.main_masters.mm_buhin_no (data_id, buhin_no, coefficient, created_date, created_tantou_id) VALUES (2171, '678701JA0A04', 1, GETDATE(), 999);</v>
      </c>
    </row>
    <row r="2771" spans="26:27">
      <c r="Z2771" s="629">
        <v>460</v>
      </c>
      <c r="AA2771" s="629" t="str">
        <f t="shared" si="15"/>
        <v>INSERT INTO UPK_IKOU.main_masters.mm_buhin_no (data_id, buhin_no, coefficient, created_date, created_tantou_id) VALUES (2172, '678701JA0A06', 1, GETDATE(), 999);</v>
      </c>
    </row>
    <row r="2772" spans="26:27">
      <c r="Z2772" s="629">
        <v>461</v>
      </c>
      <c r="AA2772" s="629" t="str">
        <f t="shared" si="15"/>
        <v>INSERT INTO UPK_IKOU.main_masters.mm_buhin_no (data_id, buhin_no, coefficient, created_date, created_tantou_id) VALUES (2173, '678701JB0A03', 1, GETDATE(), 999);</v>
      </c>
    </row>
    <row r="2773" spans="26:27">
      <c r="Z2773" s="629">
        <v>462</v>
      </c>
      <c r="AA2773" s="629" t="str">
        <f t="shared" si="15"/>
        <v>INSERT INTO UPK_IKOU.main_masters.mm_buhin_no (data_id, buhin_no, coefficient, created_date, created_tantou_id) VALUES (2174, '678701JB0A04', 1, GETDATE(), 999);</v>
      </c>
    </row>
    <row r="2774" spans="26:27">
      <c r="Z2774" s="629">
        <v>463</v>
      </c>
      <c r="AA2774" s="629" t="str">
        <f t="shared" si="15"/>
        <v>INSERT INTO UPK_IKOU.main_masters.mm_buhin_no (data_id, buhin_no, coefficient, created_date, created_tantou_id) VALUES (2175, '678701JB0A06', 1, GETDATE(), 999);</v>
      </c>
    </row>
    <row r="2775" spans="26:27">
      <c r="Z2775" s="629">
        <v>464</v>
      </c>
      <c r="AA2775" s="629" t="str">
        <f t="shared" si="15"/>
        <v>INSERT INTO UPK_IKOU.main_masters.mm_buhin_no (data_id, buhin_no, coefficient, created_date, created_tantou_id) VALUES (2176, '678701VA0A06', 1, GETDATE(), 999);</v>
      </c>
    </row>
    <row r="2776" spans="26:27">
      <c r="Z2776" s="629">
        <v>465</v>
      </c>
      <c r="AA2776" s="629" t="str">
        <f t="shared" si="15"/>
        <v>INSERT INTO UPK_IKOU.main_masters.mm_buhin_no (data_id, buhin_no, coefficient, created_date, created_tantou_id) VALUES (2177, '678701ZR0A03', 1, GETDATE(), 999);</v>
      </c>
    </row>
    <row r="2777" spans="26:27">
      <c r="Z2777" s="629">
        <v>466</v>
      </c>
      <c r="AA2777" s="629" t="str">
        <f t="shared" si="15"/>
        <v>INSERT INTO UPK_IKOU.main_masters.mm_buhin_no (data_id, buhin_no, coefficient, created_date, created_tantou_id) VALUES (2178, '678701ZR0A04', 1, GETDATE(), 999);</v>
      </c>
    </row>
    <row r="2778" spans="26:27">
      <c r="Z2778" s="629">
        <v>467</v>
      </c>
      <c r="AA2778" s="629" t="str">
        <f t="shared" si="15"/>
        <v>INSERT INTO UPK_IKOU.main_masters.mm_buhin_no (data_id, buhin_no, coefficient, created_date, created_tantou_id) VALUES (2179, '67870JN20A03', 1, GETDATE(), 999);</v>
      </c>
    </row>
    <row r="2779" spans="26:27">
      <c r="Z2779" s="629">
        <v>468</v>
      </c>
      <c r="AA2779" s="629" t="str">
        <f t="shared" si="15"/>
        <v>INSERT INTO UPK_IKOU.main_masters.mm_buhin_no (data_id, buhin_no, coefficient, created_date, created_tantou_id) VALUES (2180, '67870JN20A04', 1, GETDATE(), 999);</v>
      </c>
    </row>
    <row r="2780" spans="26:27">
      <c r="Z2780" s="629">
        <v>469</v>
      </c>
      <c r="AA2780" s="629" t="str">
        <f t="shared" si="15"/>
        <v>INSERT INTO UPK_IKOU.main_masters.mm_buhin_no (data_id, buhin_no, coefficient, created_date, created_tantou_id) VALUES (2181, '67870JN20A05', 1, GETDATE(), 999);</v>
      </c>
    </row>
    <row r="2781" spans="26:27">
      <c r="Z2781" s="629">
        <v>470</v>
      </c>
      <c r="AA2781" s="629" t="str">
        <f t="shared" si="15"/>
        <v>INSERT INTO UPK_IKOU.main_masters.mm_buhin_no (data_id, buhin_no, coefficient, created_date, created_tantou_id) VALUES (2182, '73141JM010', 1, GETDATE(), 999);</v>
      </c>
    </row>
    <row r="2782" spans="26:27">
      <c r="Z2782" s="629">
        <v>471</v>
      </c>
      <c r="AA2782" s="629" t="str">
        <f t="shared" si="15"/>
        <v>INSERT INTO UPK_IKOU.main_masters.mm_buhin_no (data_id, buhin_no, coefficient, created_date, created_tantou_id) VALUES (2183, '73152JM010', 1, GETDATE(), 999);</v>
      </c>
    </row>
    <row r="2783" spans="26:27">
      <c r="Z2783" s="629">
        <v>472</v>
      </c>
      <c r="AA2783" s="629" t="str">
        <f t="shared" si="15"/>
        <v>INSERT INTO UPK_IKOU.main_masters.mm_buhin_no (data_id, buhin_no, coefficient, created_date, created_tantou_id) VALUES (2184, '73153JM010', 1, GETDATE(), 999);</v>
      </c>
    </row>
    <row r="2784" spans="26:27">
      <c r="Z2784" s="629">
        <v>473</v>
      </c>
      <c r="AA2784" s="629" t="str">
        <f t="shared" si="15"/>
        <v>INSERT INTO UPK_IKOU.main_masters.mm_buhin_no (data_id, buhin_no, coefficient, created_date, created_tantou_id) VALUES (2185, '732113VA0A', 1, GETDATE(), 999);</v>
      </c>
    </row>
    <row r="2785" spans="26:27">
      <c r="Z2785" s="629">
        <v>474</v>
      </c>
      <c r="AA2785" s="629" t="str">
        <f t="shared" si="15"/>
        <v>INSERT INTO UPK_IKOU.main_masters.mm_buhin_no (data_id, buhin_no, coefficient, created_date, created_tantou_id) VALUES (2186, '732113XA0A', 1, GETDATE(), 999);</v>
      </c>
    </row>
    <row r="2786" spans="26:27">
      <c r="Z2786" s="629">
        <v>475</v>
      </c>
      <c r="AA2786" s="629" t="str">
        <f t="shared" si="15"/>
        <v>INSERT INTO UPK_IKOU.main_masters.mm_buhin_no (data_id, buhin_no, coefficient, created_date, created_tantou_id) VALUES (2187, '732113XE0A', 1, GETDATE(), 999);</v>
      </c>
    </row>
    <row r="2787" spans="26:27">
      <c r="Z2787" s="629">
        <v>476</v>
      </c>
      <c r="AA2787" s="629" t="str">
        <f t="shared" si="15"/>
        <v>INSERT INTO UPK_IKOU.main_masters.mm_buhin_no (data_id, buhin_no, coefficient, created_date, created_tantou_id) VALUES (2188, '732114CC1A', 1, GETDATE(), 999);</v>
      </c>
    </row>
    <row r="2788" spans="26:27">
      <c r="Z2788" s="629">
        <v>477</v>
      </c>
      <c r="AA2788" s="629" t="str">
        <f t="shared" si="15"/>
        <v>INSERT INTO UPK_IKOU.main_masters.mm_buhin_no (data_id, buhin_no, coefficient, created_date, created_tantou_id) VALUES (2189, '732115TA0A', 1, GETDATE(), 999);</v>
      </c>
    </row>
    <row r="2789" spans="26:27">
      <c r="Z2789" s="629">
        <v>478</v>
      </c>
      <c r="AA2789" s="629" t="str">
        <f t="shared" si="15"/>
        <v>INSERT INTO UPK_IKOU.main_masters.mm_buhin_no (data_id, buhin_no, coefficient, created_date, created_tantou_id) VALUES (2190, '73211JM000', 1, GETDATE(), 999);</v>
      </c>
    </row>
    <row r="2790" spans="26:27">
      <c r="Z2790" s="629">
        <v>479</v>
      </c>
      <c r="AA2790" s="629" t="str">
        <f t="shared" si="15"/>
        <v>INSERT INTO UPK_IKOU.main_masters.mm_buhin_no (data_id, buhin_no, coefficient, created_date, created_tantou_id) VALUES (2191, '73211JN22A', 1, GETDATE(), 999);</v>
      </c>
    </row>
    <row r="2791" spans="26:27">
      <c r="Z2791" s="629">
        <v>480</v>
      </c>
      <c r="AA2791" s="629" t="str">
        <f t="shared" si="15"/>
        <v>INSERT INTO UPK_IKOU.main_masters.mm_buhin_no (data_id, buhin_no, coefficient, created_date, created_tantou_id) VALUES (2192, '732123XC0A', 1, GETDATE(), 999);</v>
      </c>
    </row>
    <row r="2792" spans="26:27">
      <c r="Z2792" s="629">
        <v>481</v>
      </c>
      <c r="AA2792" s="629" t="str">
        <f t="shared" si="15"/>
        <v>INSERT INTO UPK_IKOU.main_masters.mm_buhin_no (data_id, buhin_no, coefficient, created_date, created_tantou_id) VALUES (2193, '73231JN22A', 1, GETDATE(), 999);</v>
      </c>
    </row>
    <row r="2793" spans="26:27">
      <c r="Z2793" s="629">
        <v>482</v>
      </c>
      <c r="AA2793" s="629" t="str">
        <f t="shared" si="15"/>
        <v>INSERT INTO UPK_IKOU.main_masters.mm_buhin_no (data_id, buhin_no, coefficient, created_date, created_tantou_id) VALUES (2194, '732323XC0A', 1, GETDATE(), 999);</v>
      </c>
    </row>
    <row r="2794" spans="26:27">
      <c r="Z2794" s="629">
        <v>483</v>
      </c>
      <c r="AA2794" s="629" t="str">
        <f t="shared" si="15"/>
        <v>INSERT INTO UPK_IKOU.main_masters.mm_buhin_no (data_id, buhin_no, coefficient, created_date, created_tantou_id) VALUES (2195, '73232JM000', 1, GETDATE(), 999);</v>
      </c>
    </row>
    <row r="2795" spans="26:27">
      <c r="Z2795" s="629">
        <v>484</v>
      </c>
      <c r="AA2795" s="629" t="str">
        <f t="shared" si="15"/>
        <v>INSERT INTO UPK_IKOU.main_masters.mm_buhin_no (data_id, buhin_no, coefficient, created_date, created_tantou_id) VALUES (2196, '732333VA0A', 1, GETDATE(), 999);</v>
      </c>
    </row>
    <row r="2796" spans="26:27">
      <c r="Z2796" s="629">
        <v>485</v>
      </c>
      <c r="AA2796" s="629" t="str">
        <f t="shared" si="15"/>
        <v>INSERT INTO UPK_IKOU.main_masters.mm_buhin_no (data_id, buhin_no, coefficient, created_date, created_tantou_id) VALUES (2197, '732333XC0A', 1, GETDATE(), 999);</v>
      </c>
    </row>
    <row r="2797" spans="26:27">
      <c r="Z2797" s="629">
        <v>486</v>
      </c>
      <c r="AA2797" s="629" t="str">
        <f t="shared" si="15"/>
        <v>INSERT INTO UPK_IKOU.main_masters.mm_buhin_no (data_id, buhin_no, coefficient, created_date, created_tantou_id) VALUES (2198, '732333XC0B', 1, GETDATE(), 999);</v>
      </c>
    </row>
    <row r="2798" spans="26:27">
      <c r="Z2798" s="629">
        <v>487</v>
      </c>
      <c r="AA2798" s="629" t="str">
        <f t="shared" si="15"/>
        <v>INSERT INTO UPK_IKOU.main_masters.mm_buhin_no (data_id, buhin_no, coefficient, created_date, created_tantou_id) VALUES (2199, '732333XC0C', 1, GETDATE(), 999);</v>
      </c>
    </row>
    <row r="2799" spans="26:27">
      <c r="Z2799" s="629">
        <v>488</v>
      </c>
      <c r="AA2799" s="629" t="str">
        <f t="shared" si="15"/>
        <v>INSERT INTO UPK_IKOU.main_masters.mm_buhin_no (data_id, buhin_no, coefficient, created_date, created_tantou_id) VALUES (2200, '732333XE0A', 1, GETDATE(), 999);</v>
      </c>
    </row>
    <row r="2800" spans="26:27">
      <c r="Z2800" s="629">
        <v>489</v>
      </c>
      <c r="AA2800" s="629" t="str">
        <f t="shared" si="15"/>
        <v>INSERT INTO UPK_IKOU.main_masters.mm_buhin_no (data_id, buhin_no, coefficient, created_date, created_tantou_id) VALUES (2201, '732333XE0B', 1, GETDATE(), 999);</v>
      </c>
    </row>
    <row r="2801" spans="26:27">
      <c r="Z2801" s="629">
        <v>490</v>
      </c>
      <c r="AA2801" s="629" t="str">
        <f t="shared" si="15"/>
        <v>INSERT INTO UPK_IKOU.main_masters.mm_buhin_no (data_id, buhin_no, coefficient, created_date, created_tantou_id) VALUES (2202, '732333XE0C', 1, GETDATE(), 999);</v>
      </c>
    </row>
    <row r="2802" spans="26:27">
      <c r="Z2802" s="629">
        <v>491</v>
      </c>
      <c r="AA2802" s="629" t="str">
        <f t="shared" si="15"/>
        <v>INSERT INTO UPK_IKOU.main_masters.mm_buhin_no (data_id, buhin_no, coefficient, created_date, created_tantou_id) VALUES (2203, '732343VA0A', 1, GETDATE(), 999);</v>
      </c>
    </row>
    <row r="2803" spans="26:27">
      <c r="Z2803" s="629">
        <v>492</v>
      </c>
      <c r="AA2803" s="629" t="str">
        <f t="shared" si="15"/>
        <v>INSERT INTO UPK_IKOU.main_masters.mm_buhin_no (data_id, buhin_no, coefficient, created_date, created_tantou_id) VALUES (2204, '732353VA0A', 1, GETDATE(), 999);</v>
      </c>
    </row>
    <row r="2804" spans="26:27">
      <c r="Z2804" s="629">
        <v>493</v>
      </c>
      <c r="AA2804" s="629" t="str">
        <f t="shared" si="15"/>
        <v>INSERT INTO UPK_IKOU.main_masters.mm_buhin_no (data_id, buhin_no, coefficient, created_date, created_tantou_id) VALUES (2205, '73236JM000', 1, GETDATE(), 999);</v>
      </c>
    </row>
    <row r="2805" spans="26:27">
      <c r="Z2805" s="629">
        <v>494</v>
      </c>
      <c r="AA2805" s="629" t="str">
        <f t="shared" si="15"/>
        <v>INSERT INTO UPK_IKOU.main_masters.mm_buhin_no (data_id, buhin_no, coefficient, created_date, created_tantou_id) VALUES (2206, '73237JM000', 1, GETDATE(), 999);</v>
      </c>
    </row>
    <row r="2806" spans="26:27">
      <c r="Z2806" s="629">
        <v>495</v>
      </c>
      <c r="AA2806" s="629" t="str">
        <f t="shared" si="15"/>
        <v>INSERT INTO UPK_IKOU.main_masters.mm_buhin_no (data_id, buhin_no, coefficient, created_date, created_tantou_id) VALUES (2207, '732424M700', 1, GETDATE(), 999);</v>
      </c>
    </row>
    <row r="2807" spans="26:27">
      <c r="Z2807" s="629">
        <v>496</v>
      </c>
      <c r="AA2807" s="629" t="str">
        <f t="shared" si="15"/>
        <v>INSERT INTO UPK_IKOU.main_masters.mm_buhin_no (data_id, buhin_no, coefficient, created_date, created_tantou_id) VALUES (2208, '732425TA0A', 1, GETDATE(), 999);</v>
      </c>
    </row>
    <row r="2808" spans="26:27">
      <c r="Z2808" s="629">
        <v>497</v>
      </c>
      <c r="AA2808" s="629" t="str">
        <f t="shared" si="15"/>
        <v>INSERT INTO UPK_IKOU.main_masters.mm_buhin_no (data_id, buhin_no, coefficient, created_date, created_tantou_id) VALUES (2209, '73252JM000', 1, GETDATE(), 999);</v>
      </c>
    </row>
    <row r="2809" spans="26:27">
      <c r="Z2809" s="629">
        <v>498</v>
      </c>
      <c r="AA2809" s="629" t="str">
        <f t="shared" si="15"/>
        <v>INSERT INTO UPK_IKOU.main_masters.mm_buhin_no (data_id, buhin_no, coefficient, created_date, created_tantou_id) VALUES (2210, '732564M500', 1, GETDATE(), 999);</v>
      </c>
    </row>
    <row r="2810" spans="26:27">
      <c r="Z2810" s="629">
        <v>499</v>
      </c>
      <c r="AA2810" s="629" t="str">
        <f t="shared" si="15"/>
        <v>INSERT INTO UPK_IKOU.main_masters.mm_buhin_no (data_id, buhin_no, coefficient, created_date, created_tantou_id) VALUES (2211, '732624M500', 1, GETDATE(), 999);</v>
      </c>
    </row>
    <row r="2811" spans="26:27">
      <c r="Z2811" s="629">
        <v>500</v>
      </c>
      <c r="AA2811" s="629" t="str">
        <f t="shared" si="15"/>
        <v>INSERT INTO UPK_IKOU.main_masters.mm_buhin_no (data_id, buhin_no, coefficient, created_date, created_tantou_id) VALUES (2212, '732625TA0A', 1, GETDATE(), 999);</v>
      </c>
    </row>
    <row r="2812" spans="26:27">
      <c r="Z2812" s="629">
        <v>501</v>
      </c>
      <c r="AA2812" s="629" t="str">
        <f t="shared" si="15"/>
        <v>INSERT INTO UPK_IKOU.main_masters.mm_buhin_no (data_id, buhin_no, coefficient, created_date, created_tantou_id) VALUES (2213, '732725TA0A', 1, GETDATE(), 999);</v>
      </c>
    </row>
    <row r="2813" spans="26:27">
      <c r="Z2813" s="629">
        <v>502</v>
      </c>
      <c r="AA2813" s="629" t="str">
        <f t="shared" si="15"/>
        <v>INSERT INTO UPK_IKOU.main_masters.mm_buhin_no (data_id, buhin_no, coefficient, created_date, created_tantou_id) VALUES (2214, '742233XA0A', 1, GETDATE(), 999);</v>
      </c>
    </row>
    <row r="2814" spans="26:27">
      <c r="Z2814" s="629">
        <v>503</v>
      </c>
      <c r="AA2814" s="629" t="str">
        <f t="shared" si="15"/>
        <v>INSERT INTO UPK_IKOU.main_masters.mm_buhin_no (data_id, buhin_no, coefficient, created_date, created_tantou_id) VALUES (2215, '742823XA0AUF', 1, GETDATE(), 999);</v>
      </c>
    </row>
    <row r="2815" spans="26:27">
      <c r="Z2815" s="629">
        <v>504</v>
      </c>
      <c r="AA2815" s="629" t="str">
        <f t="shared" si="15"/>
        <v>INSERT INTO UPK_IKOU.main_masters.mm_buhin_no (data_id, buhin_no, coefficient, created_date, created_tantou_id) VALUES (2216, '742823XE0AUF', 1, GETDATE(), 999);</v>
      </c>
    </row>
    <row r="2816" spans="26:27">
      <c r="Z2816" s="629">
        <v>505</v>
      </c>
      <c r="AA2816" s="629" t="str">
        <f t="shared" si="15"/>
        <v>INSERT INTO UPK_IKOU.main_masters.mm_buhin_no (data_id, buhin_no, coefficient, created_date, created_tantou_id) VALUES (2217, '742825YJ0A', 1, GETDATE(), 999);</v>
      </c>
    </row>
    <row r="2817" spans="26:27">
      <c r="Z2817" s="629">
        <v>506</v>
      </c>
      <c r="AA2817" s="629" t="str">
        <f t="shared" si="15"/>
        <v>INSERT INTO UPK_IKOU.main_masters.mm_buhin_no (data_id, buhin_no, coefficient, created_date, created_tantou_id) VALUES (2218, '742825YJ0B', 1, GETDATE(), 999);</v>
      </c>
    </row>
    <row r="2818" spans="26:27">
      <c r="Z2818" s="629">
        <v>507</v>
      </c>
      <c r="AA2818" s="629" t="str">
        <f t="shared" si="15"/>
        <v>INSERT INTO UPK_IKOU.main_masters.mm_buhin_no (data_id, buhin_no, coefficient, created_date, created_tantou_id) VALUES (2219, '742825YJ0D', 1, GETDATE(), 999);</v>
      </c>
    </row>
    <row r="2819" spans="26:27">
      <c r="Z2819" s="629">
        <v>508</v>
      </c>
      <c r="AA2819" s="629" t="str">
        <f t="shared" si="15"/>
        <v>INSERT INTO UPK_IKOU.main_masters.mm_buhin_no (data_id, buhin_no, coefficient, created_date, created_tantou_id) VALUES (2220, '742833XA0A', 1, GETDATE(), 999);</v>
      </c>
    </row>
    <row r="2820" spans="26:27">
      <c r="Z2820" s="629">
        <v>509</v>
      </c>
      <c r="AA2820" s="629" t="str">
        <f t="shared" si="15"/>
        <v>INSERT INTO UPK_IKOU.main_masters.mm_buhin_no (data_id, buhin_no, coefficient, created_date, created_tantou_id) VALUES (2221, '742833XA0B', 1, GETDATE(), 999);</v>
      </c>
    </row>
    <row r="2821" spans="26:27">
      <c r="Z2821" s="629">
        <v>510</v>
      </c>
      <c r="AA2821" s="629" t="str">
        <f t="shared" si="15"/>
        <v>INSERT INTO UPK_IKOU.main_masters.mm_buhin_no (data_id, buhin_no, coefficient, created_date, created_tantou_id) VALUES (2222, '742D13XA0A', 1, GETDATE(), 999);</v>
      </c>
    </row>
    <row r="2822" spans="26:27">
      <c r="Z2822" s="629">
        <v>511</v>
      </c>
      <c r="AA2822" s="629" t="str">
        <f t="shared" si="15"/>
        <v>INSERT INTO UPK_IKOU.main_masters.mm_buhin_no (data_id, buhin_no, coefficient, created_date, created_tantou_id) VALUES (2223, '742D13XA0B', 1, GETDATE(), 999);</v>
      </c>
    </row>
    <row r="2823" spans="26:27">
      <c r="Z2823" s="629">
        <v>512</v>
      </c>
      <c r="AA2823" s="629" t="str">
        <f t="shared" si="15"/>
        <v>INSERT INTO UPK_IKOU.main_masters.mm_buhin_no (data_id, buhin_no, coefficient, created_date, created_tantou_id) VALUES (2224, '743171AA0A', 1, GETDATE(), 999);</v>
      </c>
    </row>
    <row r="2824" spans="26:27">
      <c r="Z2824" s="629">
        <v>513</v>
      </c>
      <c r="AA2824" s="629" t="str">
        <f t="shared" si="15"/>
        <v>INSERT INTO UPK_IKOU.main_masters.mm_buhin_no (data_id, buhin_no, coefficient, created_date, created_tantou_id) VALUES (2225, '743174BD0A', 1, GETDATE(), 999);</v>
      </c>
    </row>
    <row r="2825" spans="26:27">
      <c r="Z2825" s="629">
        <v>514</v>
      </c>
      <c r="AA2825" s="629" t="str">
        <f t="shared" ref="AA2825:AA2888" si="16">$Y$2310&amp;AA1105&amp;", '"&amp;TRIM(AB1105)&amp;"', "&amp;AC1105&amp;", GETDATE(), 999);"</f>
        <v>INSERT INTO UPK_IKOU.main_masters.mm_buhin_no (data_id, buhin_no, coefficient, created_date, created_tantou_id) VALUES (2226, '743174CB0A', 1, GETDATE(), 999);</v>
      </c>
    </row>
    <row r="2826" spans="26:27">
      <c r="Z2826" s="629">
        <v>515</v>
      </c>
      <c r="AA2826" s="629" t="str">
        <f t="shared" si="16"/>
        <v>INSERT INTO UPK_IKOU.main_masters.mm_buhin_no (data_id, buhin_no, coefficient, created_date, created_tantou_id) VALUES (2227, '74317JG00A', 1, GETDATE(), 999);</v>
      </c>
    </row>
    <row r="2827" spans="26:27">
      <c r="Z2827" s="629">
        <v>516</v>
      </c>
      <c r="AA2827" s="629" t="str">
        <f t="shared" si="16"/>
        <v>INSERT INTO UPK_IKOU.main_masters.mm_buhin_no (data_id, buhin_no, coefficient, created_date, created_tantou_id) VALUES (2228, '74317JG00A-K', 1, GETDATE(), 999);</v>
      </c>
    </row>
    <row r="2828" spans="26:27">
      <c r="Z2828" s="629">
        <v>517</v>
      </c>
      <c r="AA2828" s="629" t="str">
        <f t="shared" si="16"/>
        <v>INSERT INTO UPK_IKOU.main_masters.mm_buhin_no (data_id, buhin_no, coefficient, created_date, created_tantou_id) VALUES (2229, '743225YJ0A', 1, GETDATE(), 999);</v>
      </c>
    </row>
    <row r="2829" spans="26:27">
      <c r="Z2829" s="629">
        <v>518</v>
      </c>
      <c r="AA2829" s="629" t="str">
        <f t="shared" si="16"/>
        <v>INSERT INTO UPK_IKOU.main_masters.mm_buhin_no (data_id, buhin_no, coefficient, created_date, created_tantou_id) VALUES (2230, '743233XA0A', 1, GETDATE(), 999);</v>
      </c>
    </row>
    <row r="2830" spans="26:27">
      <c r="Z2830" s="629">
        <v>519</v>
      </c>
      <c r="AA2830" s="629" t="str">
        <f t="shared" si="16"/>
        <v>INSERT INTO UPK_IKOU.main_masters.mm_buhin_no (data_id, buhin_no, coefficient, created_date, created_tantou_id) VALUES (2231, '743263XA0A', 1, GETDATE(), 999);</v>
      </c>
    </row>
    <row r="2831" spans="26:27">
      <c r="Z2831" s="629">
        <v>520</v>
      </c>
      <c r="AA2831" s="629" t="str">
        <f t="shared" si="16"/>
        <v>INSERT INTO UPK_IKOU.main_masters.mm_buhin_no (data_id, buhin_no, coefficient, created_date, created_tantou_id) VALUES (2232, '743273XA0A', 1, GETDATE(), 999);</v>
      </c>
    </row>
    <row r="2832" spans="26:27">
      <c r="Z2832" s="629">
        <v>521</v>
      </c>
      <c r="AA2832" s="629" t="str">
        <f t="shared" si="16"/>
        <v>INSERT INTO UPK_IKOU.main_masters.mm_buhin_no (data_id, buhin_no, coefficient, created_date, created_tantou_id) VALUES (2233, '743283XA0A', 1, GETDATE(), 999);</v>
      </c>
    </row>
    <row r="2833" spans="26:27">
      <c r="Z2833" s="629">
        <v>522</v>
      </c>
      <c r="AA2833" s="629" t="str">
        <f t="shared" si="16"/>
        <v>INSERT INTO UPK_IKOU.main_masters.mm_buhin_no (data_id, buhin_no, coefficient, created_date, created_tantou_id) VALUES (2234, '743293XN0A', 1, GETDATE(), 999);</v>
      </c>
    </row>
    <row r="2834" spans="26:27">
      <c r="Z2834" s="629">
        <v>523</v>
      </c>
      <c r="AA2834" s="629" t="str">
        <f t="shared" si="16"/>
        <v>INSERT INTO UPK_IKOU.main_masters.mm_buhin_no (data_id, buhin_no, coefficient, created_date, created_tantou_id) VALUES (2235, '7433201G00', 1, GETDATE(), 999);</v>
      </c>
    </row>
    <row r="2835" spans="26:27">
      <c r="Z2835" s="629">
        <v>524</v>
      </c>
      <c r="AA2835" s="629" t="str">
        <f t="shared" si="16"/>
        <v>INSERT INTO UPK_IKOU.main_masters.mm_buhin_no (data_id, buhin_no, coefficient, created_date, created_tantou_id) VALUES (2236, '743321AA0A', 1, GETDATE(), 999);</v>
      </c>
    </row>
    <row r="2836" spans="26:27">
      <c r="Z2836" s="629">
        <v>525</v>
      </c>
      <c r="AA2836" s="629" t="str">
        <f t="shared" si="16"/>
        <v>INSERT INTO UPK_IKOU.main_masters.mm_buhin_no (data_id, buhin_no, coefficient, created_date, created_tantou_id) VALUES (2237, '743321LA0A', 1, GETDATE(), 999);</v>
      </c>
    </row>
    <row r="2837" spans="26:27">
      <c r="Z2837" s="629">
        <v>526</v>
      </c>
      <c r="AA2837" s="629" t="str">
        <f t="shared" si="16"/>
        <v>INSERT INTO UPK_IKOU.main_masters.mm_buhin_no (data_id, buhin_no, coefficient, created_date, created_tantou_id) VALUES (2238, '74332CA000', 1, GETDATE(), 999);</v>
      </c>
    </row>
    <row r="2838" spans="26:27">
      <c r="Z2838" s="629">
        <v>527</v>
      </c>
      <c r="AA2838" s="629" t="str">
        <f t="shared" si="16"/>
        <v>INSERT INTO UPK_IKOU.main_masters.mm_buhin_no (data_id, buhin_no, coefficient, created_date, created_tantou_id) VALUES (2239, '743323VA0A', 1, GETDATE(), 999);</v>
      </c>
    </row>
    <row r="2839" spans="26:27">
      <c r="Z2839" s="629">
        <v>528</v>
      </c>
      <c r="AA2839" s="629" t="str">
        <f t="shared" si="16"/>
        <v>INSERT INTO UPK_IKOU.main_masters.mm_buhin_no (data_id, buhin_no, coefficient, created_date, created_tantou_id) VALUES (2240, '743333VA0A', 1, GETDATE(), 999);</v>
      </c>
    </row>
    <row r="2840" spans="26:27">
      <c r="Z2840" s="629">
        <v>529</v>
      </c>
      <c r="AA2840" s="629" t="str">
        <f t="shared" si="16"/>
        <v>INSERT INTO UPK_IKOU.main_masters.mm_buhin_no (data_id, buhin_no, coefficient, created_date, created_tantou_id) VALUES (2241, '743324CB0A', 1, GETDATE(), 999);</v>
      </c>
    </row>
    <row r="2841" spans="26:27">
      <c r="Z2841" s="629">
        <v>530</v>
      </c>
      <c r="AA2841" s="629" t="str">
        <f t="shared" si="16"/>
        <v>INSERT INTO UPK_IKOU.main_masters.mm_buhin_no (data_id, buhin_no, coefficient, created_date, created_tantou_id) VALUES (2242, '743334CB0A', 1, GETDATE(), 999);</v>
      </c>
    </row>
    <row r="2842" spans="26:27">
      <c r="Z2842" s="629">
        <v>531</v>
      </c>
      <c r="AA2842" s="629" t="str">
        <f t="shared" si="16"/>
        <v>INSERT INTO UPK_IKOU.main_masters.mm_buhin_no (data_id, buhin_no, coefficient, created_date, created_tantou_id) VALUES (2243, '743324M400', 1, GETDATE(), 999);</v>
      </c>
    </row>
    <row r="2843" spans="26:27">
      <c r="Z2843" s="629">
        <v>532</v>
      </c>
      <c r="AA2843" s="629" t="str">
        <f t="shared" si="16"/>
        <v>INSERT INTO UPK_IKOU.main_masters.mm_buhin_no (data_id, buhin_no, coefficient, created_date, created_tantou_id) VALUES (2244, '743334M400', 1, GETDATE(), 999);</v>
      </c>
    </row>
    <row r="2844" spans="26:27">
      <c r="Z2844" s="629">
        <v>533</v>
      </c>
      <c r="AA2844" s="629" t="str">
        <f t="shared" si="16"/>
        <v>INSERT INTO UPK_IKOU.main_masters.mm_buhin_no (data_id, buhin_no, coefficient, created_date, created_tantou_id) VALUES (2245, '743326RA0A', 1, GETDATE(), 999);</v>
      </c>
    </row>
    <row r="2845" spans="26:27">
      <c r="Z2845" s="629">
        <v>534</v>
      </c>
      <c r="AA2845" s="629" t="str">
        <f t="shared" si="16"/>
        <v>INSERT INTO UPK_IKOU.main_masters.mm_buhin_no (data_id, buhin_no, coefficient, created_date, created_tantou_id) VALUES (2246, '743336RA0A', 1, GETDATE(), 999);</v>
      </c>
    </row>
    <row r="2846" spans="26:27">
      <c r="Z2846" s="629">
        <v>535</v>
      </c>
      <c r="AA2846" s="629" t="str">
        <f t="shared" si="16"/>
        <v>INSERT INTO UPK_IKOU.main_masters.mm_buhin_no (data_id, buhin_no, coefficient, created_date, created_tantou_id) VALUES (2247, '7433301G00', 1, GETDATE(), 999);</v>
      </c>
    </row>
    <row r="2847" spans="26:27">
      <c r="Z2847" s="629">
        <v>536</v>
      </c>
      <c r="AA2847" s="629" t="str">
        <f t="shared" si="16"/>
        <v>INSERT INTO UPK_IKOU.main_masters.mm_buhin_no (data_id, buhin_no, coefficient, created_date, created_tantou_id) VALUES (2248, '743331AA0A', 1, GETDATE(), 999);</v>
      </c>
    </row>
    <row r="2848" spans="26:27">
      <c r="Z2848" s="629">
        <v>537</v>
      </c>
      <c r="AA2848" s="629" t="str">
        <f t="shared" si="16"/>
        <v>INSERT INTO UPK_IKOU.main_masters.mm_buhin_no (data_id, buhin_no, coefficient, created_date, created_tantou_id) VALUES (2249, '743331LA0A', 1, GETDATE(), 999);</v>
      </c>
    </row>
    <row r="2849" spans="26:27">
      <c r="Z2849" s="629">
        <v>538</v>
      </c>
      <c r="AA2849" s="629" t="str">
        <f t="shared" si="16"/>
        <v>INSERT INTO UPK_IKOU.main_masters.mm_buhin_no (data_id, buhin_no, coefficient, created_date, created_tantou_id) VALUES (2250, '743338H70001', 1, GETDATE(), 999);</v>
      </c>
    </row>
    <row r="2850" spans="26:27">
      <c r="Z2850" s="629">
        <v>539</v>
      </c>
      <c r="AA2850" s="629" t="str">
        <f t="shared" si="16"/>
        <v>INSERT INTO UPK_IKOU.main_masters.mm_buhin_no (data_id, buhin_no, coefficient, created_date, created_tantou_id) VALUES (2251, '743423VA0A', 1, GETDATE(), 999);</v>
      </c>
    </row>
    <row r="2851" spans="26:27">
      <c r="Z2851" s="629">
        <v>540</v>
      </c>
      <c r="AA2851" s="629" t="str">
        <f t="shared" si="16"/>
        <v>INSERT INTO UPK_IKOU.main_masters.mm_buhin_no (data_id, buhin_no, coefficient, created_date, created_tantou_id) VALUES (2252, '743433VA0A', 1, GETDATE(), 999);</v>
      </c>
    </row>
    <row r="2852" spans="26:27">
      <c r="Z2852" s="629">
        <v>541</v>
      </c>
      <c r="AA2852" s="629" t="str">
        <f t="shared" si="16"/>
        <v>INSERT INTO UPK_IKOU.main_masters.mm_buhin_no (data_id, buhin_no, coefficient, created_date, created_tantou_id) VALUES (2253, '743464M400', 1, GETDATE(), 999);</v>
      </c>
    </row>
    <row r="2853" spans="26:27">
      <c r="Z2853" s="629">
        <v>542</v>
      </c>
      <c r="AA2853" s="629" t="str">
        <f t="shared" si="16"/>
        <v>INSERT INTO UPK_IKOU.main_masters.mm_buhin_no (data_id, buhin_no, coefficient, created_date, created_tantou_id) VALUES (2254, '743464M400-G', 1, GETDATE(), 999);</v>
      </c>
    </row>
    <row r="2854" spans="26:27">
      <c r="Z2854" s="629">
        <v>543</v>
      </c>
      <c r="AA2854" s="629" t="str">
        <f t="shared" si="16"/>
        <v>INSERT INTO UPK_IKOU.main_masters.mm_buhin_no (data_id, buhin_no, coefficient, created_date, created_tantou_id) VALUES (2255, '743468H300', 1, GETDATE(), 999);</v>
      </c>
    </row>
    <row r="2855" spans="26:27">
      <c r="Z2855" s="629">
        <v>544</v>
      </c>
      <c r="AA2855" s="629" t="str">
        <f t="shared" si="16"/>
        <v>INSERT INTO UPK_IKOU.main_masters.mm_buhin_no (data_id, buhin_no, coefficient, created_date, created_tantou_id) VALUES (2256, '74352EN012', 1, GETDATE(), 999);</v>
      </c>
    </row>
    <row r="2856" spans="26:27">
      <c r="Z2856" s="629">
        <v>545</v>
      </c>
      <c r="AA2856" s="629" t="str">
        <f t="shared" si="16"/>
        <v>INSERT INTO UPK_IKOU.main_masters.mm_buhin_no (data_id, buhin_no, coefficient, created_date, created_tantou_id) VALUES (2257, '74353EN012', 1, GETDATE(), 999);</v>
      </c>
    </row>
    <row r="2857" spans="26:27">
      <c r="Z2857" s="629">
        <v>546</v>
      </c>
      <c r="AA2857" s="629" t="str">
        <f t="shared" si="16"/>
        <v>INSERT INTO UPK_IKOU.main_masters.mm_buhin_no (data_id, buhin_no, coefficient, created_date, created_tantou_id) VALUES (2258, '743561AA0A', 1, GETDATE(), 999);</v>
      </c>
    </row>
    <row r="2858" spans="26:27">
      <c r="Z2858" s="629">
        <v>547</v>
      </c>
      <c r="AA2858" s="629" t="str">
        <f t="shared" si="16"/>
        <v>INSERT INTO UPK_IKOU.main_masters.mm_buhin_no (data_id, buhin_no, coefficient, created_date, created_tantou_id) VALUES (2259, '743564CB0A', 1, GETDATE(), 999);</v>
      </c>
    </row>
    <row r="2859" spans="26:27">
      <c r="Z2859" s="629">
        <v>548</v>
      </c>
      <c r="AA2859" s="629" t="str">
        <f t="shared" si="16"/>
        <v>INSERT INTO UPK_IKOU.main_masters.mm_buhin_no (data_id, buhin_no, coefficient, created_date, created_tantou_id) VALUES (2260, '743564CB0A-G', 1, GETDATE(), 999);</v>
      </c>
    </row>
    <row r="2860" spans="26:27">
      <c r="Z2860" s="629">
        <v>549</v>
      </c>
      <c r="AA2860" s="629" t="str">
        <f t="shared" si="16"/>
        <v>INSERT INTO UPK_IKOU.main_masters.mm_buhin_no (data_id, buhin_no, coefficient, created_date, created_tantou_id) VALUES (2261, '743564CE0A', 1, GETDATE(), 999);</v>
      </c>
    </row>
    <row r="2861" spans="26:27">
      <c r="Z2861" s="629">
        <v>550</v>
      </c>
      <c r="AA2861" s="629" t="str">
        <f t="shared" si="16"/>
        <v>INSERT INTO UPK_IKOU.main_masters.mm_buhin_no (data_id, buhin_no, coefficient, created_date, created_tantou_id) VALUES (2262, '743564CE0A-B', 1, GETDATE(), 999);</v>
      </c>
    </row>
    <row r="2862" spans="26:27">
      <c r="Z2862" s="629">
        <v>551</v>
      </c>
      <c r="AA2862" s="629" t="str">
        <f t="shared" si="16"/>
        <v>INSERT INTO UPK_IKOU.main_masters.mm_buhin_no (data_id, buhin_no, coefficient, created_date, created_tantou_id) VALUES (2263, '743564CE0A-E', 1, GETDATE(), 999);</v>
      </c>
    </row>
    <row r="2863" spans="26:27">
      <c r="Z2863" s="629">
        <v>552</v>
      </c>
      <c r="AA2863" s="629" t="str">
        <f t="shared" si="16"/>
        <v>INSERT INTO UPK_IKOU.main_masters.mm_buhin_no (data_id, buhin_no, coefficient, created_date, created_tantou_id) VALUES (2264, '743568H300', 1, GETDATE(), 999);</v>
      </c>
    </row>
    <row r="2864" spans="26:27">
      <c r="Z2864" s="629">
        <v>553</v>
      </c>
      <c r="AA2864" s="629" t="str">
        <f t="shared" si="16"/>
        <v>INSERT INTO UPK_IKOU.main_masters.mm_buhin_no (data_id, buhin_no, coefficient, created_date, created_tantou_id) VALUES (2265, '74356AW000', 1, GETDATE(), 999);</v>
      </c>
    </row>
    <row r="2865" spans="26:27">
      <c r="Z2865" s="629">
        <v>554</v>
      </c>
      <c r="AA2865" s="629" t="str">
        <f t="shared" si="16"/>
        <v>INSERT INTO UPK_IKOU.main_masters.mm_buhin_no (data_id, buhin_no, coefficient, created_date, created_tantou_id) VALUES (2266, '74356JG00A', 1, GETDATE(), 999);</v>
      </c>
    </row>
    <row r="2866" spans="26:27">
      <c r="Z2866" s="629">
        <v>555</v>
      </c>
      <c r="AA2866" s="629" t="str">
        <f t="shared" si="16"/>
        <v>INSERT INTO UPK_IKOU.main_masters.mm_buhin_no (data_id, buhin_no, coefficient, created_date, created_tantou_id) VALUES (2267, '74356JG00A-B', 1, GETDATE(), 999);</v>
      </c>
    </row>
    <row r="2867" spans="26:27">
      <c r="Z2867" s="629">
        <v>556</v>
      </c>
      <c r="AA2867" s="629" t="str">
        <f t="shared" si="16"/>
        <v>INSERT INTO UPK_IKOU.main_masters.mm_buhin_no (data_id, buhin_no, coefficient, created_date, created_tantou_id) VALUES (2268, '743621LA0A', 1, GETDATE(), 999);</v>
      </c>
    </row>
    <row r="2868" spans="26:27">
      <c r="Z2868" s="629">
        <v>557</v>
      </c>
      <c r="AA2868" s="629" t="str">
        <f t="shared" si="16"/>
        <v>INSERT INTO UPK_IKOU.main_masters.mm_buhin_no (data_id, buhin_no, coefficient, created_date, created_tantou_id) VALUES (2269, '743631LA0A', 1, GETDATE(), 999);</v>
      </c>
    </row>
    <row r="2869" spans="26:27">
      <c r="Z2869" s="629">
        <v>558</v>
      </c>
      <c r="AA2869" s="629" t="str">
        <f t="shared" si="16"/>
        <v>INSERT INTO UPK_IKOU.main_masters.mm_buhin_no (data_id, buhin_no, coefficient, created_date, created_tantou_id) VALUES (2270, '743661GR0A', 1, GETDATE(), 999);</v>
      </c>
    </row>
    <row r="2870" spans="26:27">
      <c r="Z2870" s="629">
        <v>559</v>
      </c>
      <c r="AA2870" s="629" t="str">
        <f t="shared" si="16"/>
        <v>INSERT INTO UPK_IKOU.main_masters.mm_buhin_no (data_id, buhin_no, coefficient, created_date, created_tantou_id) VALUES (2271, '743661GR0B', 1, GETDATE(), 999);</v>
      </c>
    </row>
    <row r="2871" spans="26:27">
      <c r="Z2871" s="629">
        <v>560</v>
      </c>
      <c r="AA2871" s="629" t="str">
        <f t="shared" si="16"/>
        <v>INSERT INTO UPK_IKOU.main_masters.mm_buhin_no (data_id, buhin_no, coefficient, created_date, created_tantou_id) VALUES (2272, '743661LA0B', 1, GETDATE(), 999);</v>
      </c>
    </row>
    <row r="2872" spans="26:27">
      <c r="Z2872" s="629">
        <v>561</v>
      </c>
      <c r="AA2872" s="629" t="str">
        <f t="shared" si="16"/>
        <v>INSERT INTO UPK_IKOU.main_masters.mm_buhin_no (data_id, buhin_no, coefficient, created_date, created_tantou_id) VALUES (2273, '743664CB0A', 1, GETDATE(), 999);</v>
      </c>
    </row>
    <row r="2873" spans="26:27">
      <c r="Z2873" s="629">
        <v>562</v>
      </c>
      <c r="AA2873" s="629" t="str">
        <f t="shared" si="16"/>
        <v>INSERT INTO UPK_IKOU.main_masters.mm_buhin_no (data_id, buhin_no, coefficient, created_date, created_tantou_id) VALUES (2274, '74366JG00A', 1, GETDATE(), 999);</v>
      </c>
    </row>
    <row r="2874" spans="26:27">
      <c r="Z2874" s="629">
        <v>563</v>
      </c>
      <c r="AA2874" s="629" t="str">
        <f t="shared" si="16"/>
        <v>INSERT INTO UPK_IKOU.main_masters.mm_buhin_no (data_id, buhin_no, coefficient, created_date, created_tantou_id) VALUES (2275, '74366JM00A', 1, GETDATE(), 999);</v>
      </c>
    </row>
    <row r="2875" spans="26:27">
      <c r="Z2875" s="629">
        <v>564</v>
      </c>
      <c r="AA2875" s="629" t="str">
        <f t="shared" si="16"/>
        <v>INSERT INTO UPK_IKOU.main_masters.mm_buhin_no (data_id, buhin_no, coefficient, created_date, created_tantou_id) VALUES (2276, '743671GR0A', 1, GETDATE(), 999);</v>
      </c>
    </row>
    <row r="2876" spans="26:27">
      <c r="Z2876" s="629">
        <v>565</v>
      </c>
      <c r="AA2876" s="629" t="str">
        <f t="shared" si="16"/>
        <v>INSERT INTO UPK_IKOU.main_masters.mm_buhin_no (data_id, buhin_no, coefficient, created_date, created_tantou_id) VALUES (2277, '743671GR0B', 1, GETDATE(), 999);</v>
      </c>
    </row>
    <row r="2877" spans="26:27">
      <c r="Z2877" s="629">
        <v>566</v>
      </c>
      <c r="AA2877" s="629" t="str">
        <f t="shared" si="16"/>
        <v>INSERT INTO UPK_IKOU.main_masters.mm_buhin_no (data_id, buhin_no, coefficient, created_date, created_tantou_id) VALUES (2278, '743724CB0A', 1, GETDATE(), 999);</v>
      </c>
    </row>
    <row r="2878" spans="26:27">
      <c r="Z2878" s="629">
        <v>567</v>
      </c>
      <c r="AA2878" s="629" t="str">
        <f t="shared" si="16"/>
        <v>INSERT INTO UPK_IKOU.main_masters.mm_buhin_no (data_id, buhin_no, coefficient, created_date, created_tantou_id) VALUES (2279, '743726RA0A', 1, GETDATE(), 999);</v>
      </c>
    </row>
    <row r="2879" spans="26:27">
      <c r="Z2879" s="629">
        <v>568</v>
      </c>
      <c r="AA2879" s="629" t="str">
        <f t="shared" si="16"/>
        <v>INSERT INTO UPK_IKOU.main_masters.mm_buhin_no (data_id, buhin_no, coefficient, created_date, created_tantou_id) VALUES (2280, '74372EN000', 1, GETDATE(), 999);</v>
      </c>
    </row>
    <row r="2880" spans="26:27">
      <c r="Z2880" s="629">
        <v>569</v>
      </c>
      <c r="AA2880" s="629" t="str">
        <f t="shared" si="16"/>
        <v>INSERT INTO UPK_IKOU.main_masters.mm_buhin_no (data_id, buhin_no, coefficient, created_date, created_tantou_id) VALUES (2281, '74372EN100', 1, GETDATE(), 999);</v>
      </c>
    </row>
    <row r="2881" spans="26:27">
      <c r="Z2881" s="629">
        <v>570</v>
      </c>
      <c r="AA2881" s="629" t="str">
        <f t="shared" si="16"/>
        <v>INSERT INTO UPK_IKOU.main_masters.mm_buhin_no (data_id, buhin_no, coefficient, created_date, created_tantou_id) VALUES (2282, '743843XA0A', 1, GETDATE(), 999);</v>
      </c>
    </row>
    <row r="2882" spans="26:27">
      <c r="Z2882" s="629">
        <v>571</v>
      </c>
      <c r="AA2882" s="629" t="str">
        <f t="shared" si="16"/>
        <v>INSERT INTO UPK_IKOU.main_masters.mm_buhin_no (data_id, buhin_no, coefficient, created_date, created_tantou_id) VALUES (2283, '743F21GR0A', 1, GETDATE(), 999);</v>
      </c>
    </row>
    <row r="2883" spans="26:27">
      <c r="Z2883" s="629">
        <v>572</v>
      </c>
      <c r="AA2883" s="629" t="str">
        <f t="shared" si="16"/>
        <v>INSERT INTO UPK_IKOU.main_masters.mm_buhin_no (data_id, buhin_no, coefficient, created_date, created_tantou_id) VALUES (2284, '743F31GR0A', 1, GETDATE(), 999);</v>
      </c>
    </row>
    <row r="2884" spans="26:27">
      <c r="Z2884" s="629">
        <v>573</v>
      </c>
      <c r="AA2884" s="629" t="str">
        <f t="shared" si="16"/>
        <v>INSERT INTO UPK_IKOU.main_masters.mm_buhin_no (data_id, buhin_no, coefficient, created_date, created_tantou_id) VALUES (2285, '743F21GR0C', 1, GETDATE(), 999);</v>
      </c>
    </row>
    <row r="2885" spans="26:27">
      <c r="Z2885" s="629">
        <v>574</v>
      </c>
      <c r="AA2885" s="629" t="str">
        <f t="shared" si="16"/>
        <v>INSERT INTO UPK_IKOU.main_masters.mm_buhin_no (data_id, buhin_no, coefficient, created_date, created_tantou_id) VALUES (2286, '743F31GR0C', 1, GETDATE(), 999);</v>
      </c>
    </row>
    <row r="2886" spans="26:27">
      <c r="Z2886" s="629">
        <v>575</v>
      </c>
      <c r="AA2886" s="629" t="str">
        <f t="shared" si="16"/>
        <v>INSERT INTO UPK_IKOU.main_masters.mm_buhin_no (data_id, buhin_no, coefficient, created_date, created_tantou_id) VALUES (2287, '743F21GR0D', 1, GETDATE(), 999);</v>
      </c>
    </row>
    <row r="2887" spans="26:27">
      <c r="Z2887" s="629">
        <v>576</v>
      </c>
      <c r="AA2887" s="629" t="str">
        <f t="shared" si="16"/>
        <v>INSERT INTO UPK_IKOU.main_masters.mm_buhin_no (data_id, buhin_no, coefficient, created_date, created_tantou_id) VALUES (2288, '743F31GR0D', 1, GETDATE(), 999);</v>
      </c>
    </row>
    <row r="2888" spans="26:27">
      <c r="Z2888" s="629">
        <v>577</v>
      </c>
      <c r="AA2888" s="629" t="str">
        <f t="shared" si="16"/>
        <v>INSERT INTO UPK_IKOU.main_masters.mm_buhin_no (data_id, buhin_no, coefficient, created_date, created_tantou_id) VALUES (2289, '743F21GR0E', 1, GETDATE(), 999);</v>
      </c>
    </row>
    <row r="2889" spans="26:27">
      <c r="Z2889" s="629">
        <v>578</v>
      </c>
      <c r="AA2889" s="629" t="str">
        <f t="shared" ref="AA2889:AA2952" si="17">$Y$2310&amp;AA1169&amp;", '"&amp;TRIM(AB1169)&amp;"', "&amp;AC1169&amp;", GETDATE(), 999);"</f>
        <v>INSERT INTO UPK_IKOU.main_masters.mm_buhin_no (data_id, buhin_no, coefficient, created_date, created_tantou_id) VALUES (2290, '743F31GR0E', 1, GETDATE(), 999);</v>
      </c>
    </row>
    <row r="2890" spans="26:27">
      <c r="Z2890" s="629">
        <v>579</v>
      </c>
      <c r="AA2890" s="629" t="str">
        <f t="shared" si="17"/>
        <v>INSERT INTO UPK_IKOU.main_masters.mm_buhin_no (data_id, buhin_no, coefficient, created_date, created_tantou_id) VALUES (2291, '743F3JM00A', 1, GETDATE(), 999);</v>
      </c>
    </row>
    <row r="2891" spans="26:27">
      <c r="Z2891" s="629">
        <v>580</v>
      </c>
      <c r="AA2891" s="629" t="str">
        <f t="shared" si="17"/>
        <v>INSERT INTO UPK_IKOU.main_masters.mm_buhin_no (data_id, buhin_no, coefficient, created_date, created_tantou_id) VALUES (2292, '743F63XA0A', 1, GETDATE(), 999);</v>
      </c>
    </row>
    <row r="2892" spans="26:27">
      <c r="Z2892" s="629">
        <v>581</v>
      </c>
      <c r="AA2892" s="629" t="str">
        <f t="shared" si="17"/>
        <v>INSERT INTO UPK_IKOU.main_masters.mm_buhin_no (data_id, buhin_no, coefficient, created_date, created_tantou_id) VALUES (2293, '743F73XA0A', 1, GETDATE(), 999);</v>
      </c>
    </row>
    <row r="2893" spans="26:27">
      <c r="Z2893" s="629">
        <v>582</v>
      </c>
      <c r="AA2893" s="629" t="str">
        <f t="shared" si="17"/>
        <v>INSERT INTO UPK_IKOU.main_masters.mm_buhin_no (data_id, buhin_no, coefficient, created_date, created_tantou_id) VALUES (2294, '743R23XA0A', 1, GETDATE(), 999);</v>
      </c>
    </row>
    <row r="2894" spans="26:27">
      <c r="Z2894" s="629">
        <v>583</v>
      </c>
      <c r="AA2894" s="629" t="str">
        <f t="shared" si="17"/>
        <v>INSERT INTO UPK_IKOU.main_masters.mm_buhin_no (data_id, buhin_no, coefficient, created_date, created_tantou_id) VALUES (2295, '743R33XA0A', 1, GETDATE(), 999);</v>
      </c>
    </row>
    <row r="2895" spans="26:27">
      <c r="Z2895" s="629">
        <v>584</v>
      </c>
      <c r="AA2895" s="629" t="str">
        <f t="shared" si="17"/>
        <v>INSERT INTO UPK_IKOU.main_masters.mm_buhin_no (data_id, buhin_no, coefficient, created_date, created_tantou_id) VALUES (2296, '743R43XA0A', 1, GETDATE(), 999);</v>
      </c>
    </row>
    <row r="2896" spans="26:27">
      <c r="Z2896" s="629">
        <v>585</v>
      </c>
      <c r="AA2896" s="629" t="str">
        <f t="shared" si="17"/>
        <v>INSERT INTO UPK_IKOU.main_masters.mm_buhin_no (data_id, buhin_no, coefficient, created_date, created_tantou_id) VALUES (2297, '745161GR0A', 1, GETDATE(), 999);</v>
      </c>
    </row>
    <row r="2897" spans="26:27">
      <c r="Z2897" s="629">
        <v>586</v>
      </c>
      <c r="AA2897" s="629" t="str">
        <f t="shared" si="17"/>
        <v>INSERT INTO UPK_IKOU.main_masters.mm_buhin_no (data_id, buhin_no, coefficient, created_date, created_tantou_id) VALUES (2298, '745161JA0A', 1, GETDATE(), 999);</v>
      </c>
    </row>
    <row r="2898" spans="26:27">
      <c r="Z2898" s="629">
        <v>587</v>
      </c>
      <c r="AA2898" s="629" t="str">
        <f t="shared" si="17"/>
        <v>INSERT INTO UPK_IKOU.main_masters.mm_buhin_no (data_id, buhin_no, coefficient, created_date, created_tantou_id) VALUES (2299, '745161JB0A', 1, GETDATE(), 999);</v>
      </c>
    </row>
    <row r="2899" spans="26:27">
      <c r="Z2899" s="629">
        <v>588</v>
      </c>
      <c r="AA2899" s="629" t="str">
        <f t="shared" si="17"/>
        <v>INSERT INTO UPK_IKOU.main_masters.mm_buhin_no (data_id, buhin_no, coefficient, created_date, created_tantou_id) VALUES (2300, '745166RA0A', 1, GETDATE(), 999);</v>
      </c>
    </row>
    <row r="2900" spans="26:27">
      <c r="Z2900" s="629">
        <v>589</v>
      </c>
      <c r="AA2900" s="629" t="str">
        <f t="shared" si="17"/>
        <v>INSERT INTO UPK_IKOU.main_masters.mm_buhin_no (data_id, buhin_no, coefficient, created_date, created_tantou_id) VALUES (2301, '745168H310', 1, GETDATE(), 999);</v>
      </c>
    </row>
    <row r="2901" spans="26:27">
      <c r="Z2901" s="629">
        <v>590</v>
      </c>
      <c r="AA2901" s="629" t="str">
        <f t="shared" si="17"/>
        <v>INSERT INTO UPK_IKOU.main_masters.mm_buhin_no (data_id, buhin_no, coefficient, created_date, created_tantou_id) VALUES (2302, '74516EN000', 1, GETDATE(), 999);</v>
      </c>
    </row>
    <row r="2902" spans="26:27">
      <c r="Z2902" s="629">
        <v>591</v>
      </c>
      <c r="AA2902" s="629" t="str">
        <f t="shared" si="17"/>
        <v>INSERT INTO UPK_IKOU.main_masters.mm_buhin_no (data_id, buhin_no, coefficient, created_date, created_tantou_id) VALUES (2303, '74516EN100', 1, GETDATE(), 999);</v>
      </c>
    </row>
    <row r="2903" spans="26:27">
      <c r="Z2903" s="629">
        <v>592</v>
      </c>
      <c r="AA2903" s="629" t="str">
        <f t="shared" si="17"/>
        <v>INSERT INTO UPK_IKOU.main_masters.mm_buhin_no (data_id, buhin_no, coefficient, created_date, created_tantou_id) VALUES (2304, '74516EQ000', 1, GETDATE(), 999);</v>
      </c>
    </row>
    <row r="2904" spans="26:27">
      <c r="Z2904" s="629">
        <v>593</v>
      </c>
      <c r="AA2904" s="629" t="str">
        <f t="shared" si="17"/>
        <v>INSERT INTO UPK_IKOU.main_masters.mm_buhin_no (data_id, buhin_no, coefficient, created_date, created_tantou_id) VALUES (2305, '74516EQ500', 1, GETDATE(), 999);</v>
      </c>
    </row>
    <row r="2905" spans="26:27">
      <c r="Z2905" s="629">
        <v>594</v>
      </c>
      <c r="AA2905" s="629" t="str">
        <f t="shared" si="17"/>
        <v>INSERT INTO UPK_IKOU.main_masters.mm_buhin_no (data_id, buhin_no, coefficient, created_date, created_tantou_id) VALUES (2306, '745164CE0A', 1, GETDATE(), 999);</v>
      </c>
    </row>
    <row r="2906" spans="26:27">
      <c r="Z2906" s="629">
        <v>595</v>
      </c>
      <c r="AA2906" s="629" t="str">
        <f t="shared" si="17"/>
        <v>INSERT INTO UPK_IKOU.main_masters.mm_buhin_no (data_id, buhin_no, coefficient, created_date, created_tantou_id) VALUES (2307, '745174CE0A', 1, GETDATE(), 999);</v>
      </c>
    </row>
    <row r="2907" spans="26:27">
      <c r="Z2907" s="629">
        <v>596</v>
      </c>
      <c r="AA2907" s="629" t="str">
        <f t="shared" si="17"/>
        <v>INSERT INTO UPK_IKOU.main_masters.mm_buhin_no (data_id, buhin_no, coefficient, created_date, created_tantou_id) VALUES (2308, '745164CE0A-E', 1, GETDATE(), 999);</v>
      </c>
    </row>
    <row r="2908" spans="26:27">
      <c r="Z2908" s="629">
        <v>597</v>
      </c>
      <c r="AA2908" s="629" t="str">
        <f t="shared" si="17"/>
        <v>INSERT INTO UPK_IKOU.main_masters.mm_buhin_no (data_id, buhin_no, coefficient, created_date, created_tantou_id) VALUES (2309, '745174CE0A-E', 1, GETDATE(), 999);</v>
      </c>
    </row>
    <row r="2909" spans="26:27">
      <c r="Z2909" s="629">
        <v>598</v>
      </c>
      <c r="AA2909" s="629" t="str">
        <f t="shared" si="17"/>
        <v>INSERT INTO UPK_IKOU.main_masters.mm_buhin_no (data_id, buhin_no, coefficient, created_date, created_tantou_id) VALUES (2310, '745164CE1A', 1, GETDATE(), 999);</v>
      </c>
    </row>
    <row r="2910" spans="26:27">
      <c r="Z2910" s="629">
        <v>599</v>
      </c>
      <c r="AA2910" s="629" t="str">
        <f t="shared" si="17"/>
        <v>INSERT INTO UPK_IKOU.main_masters.mm_buhin_no (data_id, buhin_no, coefficient, created_date, created_tantou_id) VALUES (2311, '745174CE1A', 1, GETDATE(), 999);</v>
      </c>
    </row>
    <row r="2911" spans="26:27">
      <c r="Z2911" s="629">
        <v>600</v>
      </c>
      <c r="AA2911" s="629" t="str">
        <f t="shared" si="17"/>
        <v>INSERT INTO UPK_IKOU.main_masters.mm_buhin_no (data_id, buhin_no, coefficient, created_date, created_tantou_id) VALUES (2312, '745166FM0A', 1, GETDATE(), 999);</v>
      </c>
    </row>
    <row r="2912" spans="26:27">
      <c r="Z2912" s="629">
        <v>601</v>
      </c>
      <c r="AA2912" s="629" t="str">
        <f t="shared" si="17"/>
        <v>INSERT INTO UPK_IKOU.main_masters.mm_buhin_no (data_id, buhin_no, coefficient, created_date, created_tantou_id) VALUES (2313, '745176FM0A', 1, GETDATE(), 999);</v>
      </c>
    </row>
    <row r="2913" spans="26:27">
      <c r="Z2913" s="629">
        <v>602</v>
      </c>
      <c r="AA2913" s="629" t="str">
        <f t="shared" si="17"/>
        <v>INSERT INTO UPK_IKOU.main_masters.mm_buhin_no (data_id, buhin_no, coefficient, created_date, created_tantou_id) VALUES (2314, '745166MA0A', 1, GETDATE(), 999);</v>
      </c>
    </row>
    <row r="2914" spans="26:27">
      <c r="Z2914" s="629">
        <v>603</v>
      </c>
      <c r="AA2914" s="629" t="str">
        <f t="shared" si="17"/>
        <v>INSERT INTO UPK_IKOU.main_masters.mm_buhin_no (data_id, buhin_no, coefficient, created_date, created_tantou_id) VALUES (2315, '745176MA0A', 1, GETDATE(), 999);</v>
      </c>
    </row>
    <row r="2915" spans="26:27">
      <c r="Z2915" s="629">
        <v>604</v>
      </c>
      <c r="AA2915" s="629" t="str">
        <f t="shared" si="17"/>
        <v>INSERT INTO UPK_IKOU.main_masters.mm_buhin_no (data_id, buhin_no, coefficient, created_date, created_tantou_id) VALUES (2316, '745171JA0A', 1, GETDATE(), 999);</v>
      </c>
    </row>
    <row r="2916" spans="26:27">
      <c r="Z2916" s="629">
        <v>605</v>
      </c>
      <c r="AA2916" s="629" t="str">
        <f t="shared" si="17"/>
        <v>INSERT INTO UPK_IKOU.main_masters.mm_buhin_no (data_id, buhin_no, coefficient, created_date, created_tantou_id) VALUES (2317, '745171JB0A', 1, GETDATE(), 999);</v>
      </c>
    </row>
    <row r="2917" spans="26:27">
      <c r="Z2917" s="629">
        <v>606</v>
      </c>
      <c r="AA2917" s="629" t="str">
        <f t="shared" si="17"/>
        <v>INSERT INTO UPK_IKOU.main_masters.mm_buhin_no (data_id, buhin_no, coefficient, created_date, created_tantou_id) VALUES (2318, '745221LA0A', 1, GETDATE(), 999);</v>
      </c>
    </row>
    <row r="2918" spans="26:27">
      <c r="Z2918" s="629">
        <v>607</v>
      </c>
      <c r="AA2918" s="629" t="str">
        <f t="shared" si="17"/>
        <v>INSERT INTO UPK_IKOU.main_masters.mm_buhin_no (data_id, buhin_no, coefficient, created_date, created_tantou_id) VALUES (2319, '745261LA0A', 1, GETDATE(), 999);</v>
      </c>
    </row>
    <row r="2919" spans="26:27">
      <c r="Z2919" s="629">
        <v>608</v>
      </c>
      <c r="AA2919" s="629" t="str">
        <f t="shared" si="17"/>
        <v>INSERT INTO UPK_IKOU.main_masters.mm_buhin_no (data_id, buhin_no, coefficient, created_date, created_tantou_id) VALUES (2320, '745321LA0A', 1, GETDATE(), 999);</v>
      </c>
    </row>
    <row r="2920" spans="26:27">
      <c r="Z2920" s="629">
        <v>609</v>
      </c>
      <c r="AA2920" s="629" t="str">
        <f t="shared" si="17"/>
        <v>INSERT INTO UPK_IKOU.main_masters.mm_buhin_no (data_id, buhin_no, coefficient, created_date, created_tantou_id) VALUES (2321, '74532CA000', 1, GETDATE(), 999);</v>
      </c>
    </row>
    <row r="2921" spans="26:27">
      <c r="Z2921" s="629">
        <v>610</v>
      </c>
      <c r="AA2921" s="629" t="str">
        <f t="shared" si="17"/>
        <v>INSERT INTO UPK_IKOU.main_masters.mm_buhin_no (data_id, buhin_no, coefficient, created_date, created_tantou_id) VALUES (2322, '745321JA1A', 1, GETDATE(), 999);</v>
      </c>
    </row>
    <row r="2922" spans="26:27">
      <c r="Z2922" s="629">
        <v>611</v>
      </c>
      <c r="AA2922" s="629" t="str">
        <f t="shared" si="17"/>
        <v>INSERT INTO UPK_IKOU.main_masters.mm_buhin_no (data_id, buhin_no, coefficient, created_date, created_tantou_id) VALUES (2323, '745331JA1A', 1, GETDATE(), 999);</v>
      </c>
    </row>
    <row r="2923" spans="26:27">
      <c r="Z2923" s="629">
        <v>612</v>
      </c>
      <c r="AA2923" s="629" t="str">
        <f t="shared" si="17"/>
        <v>INSERT INTO UPK_IKOU.main_masters.mm_buhin_no (data_id, buhin_no, coefficient, created_date, created_tantou_id) VALUES (2324, '745393XA0A', 1, GETDATE(), 999);</v>
      </c>
    </row>
    <row r="2924" spans="26:27">
      <c r="Z2924" s="629">
        <v>613</v>
      </c>
      <c r="AA2924" s="629" t="str">
        <f t="shared" si="17"/>
        <v>INSERT INTO UPK_IKOU.main_masters.mm_buhin_no (data_id, buhin_no, coefficient, created_date, created_tantou_id) VALUES (2325, '745421LA0A', 1, GETDATE(), 999);</v>
      </c>
    </row>
    <row r="2925" spans="26:27">
      <c r="Z2925" s="629">
        <v>614</v>
      </c>
      <c r="AA2925" s="629" t="str">
        <f t="shared" si="17"/>
        <v>INSERT INTO UPK_IKOU.main_masters.mm_buhin_no (data_id, buhin_no, coefficient, created_date, created_tantou_id) VALUES (2326, '745421LA0B', 1, GETDATE(), 999);</v>
      </c>
    </row>
    <row r="2926" spans="26:27">
      <c r="Z2926" s="629">
        <v>615</v>
      </c>
      <c r="AA2926" s="629" t="str">
        <f t="shared" si="17"/>
        <v>INSERT INTO UPK_IKOU.main_masters.mm_buhin_no (data_id, buhin_no, coefficient, created_date, created_tantou_id) VALUES (2327, '74542JM00A', 1, GETDATE(), 999);</v>
      </c>
    </row>
    <row r="2927" spans="26:27">
      <c r="Z2927" s="629">
        <v>616</v>
      </c>
      <c r="AA2927" s="629" t="str">
        <f t="shared" si="17"/>
        <v>INSERT INTO UPK_IKOU.main_masters.mm_buhin_no (data_id, buhin_no, coefficient, created_date, created_tantou_id) VALUES (2328, '745426MR0A', 1, GETDATE(), 999);</v>
      </c>
    </row>
    <row r="2928" spans="26:27">
      <c r="Z2928" s="629">
        <v>617</v>
      </c>
      <c r="AA2928" s="629" t="str">
        <f t="shared" si="17"/>
        <v>INSERT INTO UPK_IKOU.main_masters.mm_buhin_no (data_id, buhin_no, coefficient, created_date, created_tantou_id) VALUES (2329, '745436MR0A', 1, GETDATE(), 999);</v>
      </c>
    </row>
    <row r="2929" spans="26:27">
      <c r="Z2929" s="629">
        <v>618</v>
      </c>
      <c r="AA2929" s="629" t="str">
        <f t="shared" si="17"/>
        <v>INSERT INTO UPK_IKOU.main_masters.mm_buhin_no (data_id, buhin_no, coefficient, created_date, created_tantou_id) VALUES (2330, '745481LA0A', 1, GETDATE(), 999);</v>
      </c>
    </row>
    <row r="2930" spans="26:27">
      <c r="Z2930" s="629">
        <v>619</v>
      </c>
      <c r="AA2930" s="629" t="str">
        <f t="shared" si="17"/>
        <v>INSERT INTO UPK_IKOU.main_masters.mm_buhin_no (data_id, buhin_no, coefficient, created_date, created_tantou_id) VALUES (2331, '745481LA0B', 1, GETDATE(), 999);</v>
      </c>
    </row>
    <row r="2931" spans="26:27">
      <c r="Z2931" s="629">
        <v>620</v>
      </c>
      <c r="AA2931" s="629" t="str">
        <f t="shared" si="17"/>
        <v>INSERT INTO UPK_IKOU.main_masters.mm_buhin_no (data_id, buhin_no, coefficient, created_date, created_tantou_id) VALUES (2332, '745481LS0B', 1, GETDATE(), 999);</v>
      </c>
    </row>
    <row r="2932" spans="26:27">
      <c r="Z2932" s="629">
        <v>621</v>
      </c>
      <c r="AA2932" s="629" t="str">
        <f t="shared" si="17"/>
        <v>INSERT INTO UPK_IKOU.main_masters.mm_buhin_no (data_id, buhin_no, coefficient, created_date, created_tantou_id) VALUES (2333, '745543XA0A', 1, GETDATE(), 999);</v>
      </c>
    </row>
    <row r="2933" spans="26:27">
      <c r="Z2933" s="629">
        <v>622</v>
      </c>
      <c r="AA2933" s="629" t="str">
        <f t="shared" si="17"/>
        <v>INSERT INTO UPK_IKOU.main_masters.mm_buhin_no (data_id, buhin_no, coefficient, created_date, created_tantou_id) VALUES (2334, '745543XA0B', 1, GETDATE(), 999);</v>
      </c>
    </row>
    <row r="2934" spans="26:27">
      <c r="Z2934" s="629">
        <v>623</v>
      </c>
      <c r="AA2934" s="629" t="str">
        <f t="shared" si="17"/>
        <v>INSERT INTO UPK_IKOU.main_masters.mm_buhin_no (data_id, buhin_no, coefficient, created_date, created_tantou_id) VALUES (2335, '745543XR0A', 1, GETDATE(), 999);</v>
      </c>
    </row>
    <row r="2935" spans="26:27">
      <c r="Z2935" s="629">
        <v>624</v>
      </c>
      <c r="AA2935" s="629" t="str">
        <f t="shared" si="17"/>
        <v>INSERT INTO UPK_IKOU.main_masters.mm_buhin_no (data_id, buhin_no, coefficient, created_date, created_tantou_id) VALUES (2336, '745585TA0A', 1, GETDATE(), 999);</v>
      </c>
    </row>
    <row r="2936" spans="26:27">
      <c r="Z2936" s="629">
        <v>625</v>
      </c>
      <c r="AA2936" s="629" t="str">
        <f t="shared" si="17"/>
        <v>INSERT INTO UPK_IKOU.main_masters.mm_buhin_no (data_id, buhin_no, coefficient, created_date, created_tantou_id) VALUES (2337, '745581LA0A', 1, GETDATE(), 999);</v>
      </c>
    </row>
    <row r="2937" spans="26:27">
      <c r="Z2937" s="629">
        <v>626</v>
      </c>
      <c r="AA2937" s="629" t="str">
        <f t="shared" si="17"/>
        <v>INSERT INTO UPK_IKOU.main_masters.mm_buhin_no (data_id, buhin_no, coefficient, created_date, created_tantou_id) VALUES (2338, '745591LA0A', 1, GETDATE(), 999);</v>
      </c>
    </row>
    <row r="2938" spans="26:27">
      <c r="Z2938" s="629">
        <v>627</v>
      </c>
      <c r="AA2938" s="629" t="str">
        <f t="shared" si="17"/>
        <v>INSERT INTO UPK_IKOU.main_masters.mm_buhin_no (data_id, buhin_no, coefficient, created_date, created_tantou_id) VALUES (2339, '745581LA0A-B', 1, GETDATE(), 999);</v>
      </c>
    </row>
    <row r="2939" spans="26:27">
      <c r="Z2939" s="629">
        <v>628</v>
      </c>
      <c r="AA2939" s="629" t="str">
        <f t="shared" si="17"/>
        <v>INSERT INTO UPK_IKOU.main_masters.mm_buhin_no (data_id, buhin_no, coefficient, created_date, created_tantou_id) VALUES (2340, '745591LA0A-B', 1, GETDATE(), 999);</v>
      </c>
    </row>
    <row r="2940" spans="26:27">
      <c r="Z2940" s="629">
        <v>629</v>
      </c>
      <c r="AA2940" s="629" t="str">
        <f t="shared" si="17"/>
        <v>INSERT INTO UPK_IKOU.main_masters.mm_buhin_no (data_id, buhin_no, coefficient, created_date, created_tantou_id) VALUES (2341, '745595TA0A', 1, GETDATE(), 999);</v>
      </c>
    </row>
    <row r="2941" spans="26:27">
      <c r="Z2941" s="629">
        <v>630</v>
      </c>
      <c r="AA2941" s="629" t="str">
        <f t="shared" si="17"/>
        <v>INSERT INTO UPK_IKOU.main_masters.mm_buhin_no (data_id, buhin_no, coefficient, created_date, created_tantou_id) VALUES (2342, '745685TA0A', 1, GETDATE(), 999);</v>
      </c>
    </row>
    <row r="2942" spans="26:27">
      <c r="Z2942" s="629">
        <v>631</v>
      </c>
      <c r="AA2942" s="629" t="str">
        <f t="shared" si="17"/>
        <v>INSERT INTO UPK_IKOU.main_masters.mm_buhin_no (data_id, buhin_no, coefficient, created_date, created_tantou_id) VALUES (2343, '745861LA0A', 1, GETDATE(), 999);</v>
      </c>
    </row>
    <row r="2943" spans="26:27">
      <c r="Z2943" s="629">
        <v>632</v>
      </c>
      <c r="AA2943" s="629" t="str">
        <f t="shared" si="17"/>
        <v>INSERT INTO UPK_IKOU.main_masters.mm_buhin_no (data_id, buhin_no, coefficient, created_date, created_tantou_id) VALUES (2344, '745871LA0A', 1, GETDATE(), 999);</v>
      </c>
    </row>
    <row r="2944" spans="26:27">
      <c r="Z2944" s="629">
        <v>633</v>
      </c>
      <c r="AA2944" s="629" t="str">
        <f t="shared" si="17"/>
        <v>INSERT INTO UPK_IKOU.main_masters.mm_buhin_no (data_id, buhin_no, coefficient, created_date, created_tantou_id) VALUES (2345, '745861LA0A-G', 1, GETDATE(), 999);</v>
      </c>
    </row>
    <row r="2945" spans="26:27">
      <c r="Z2945" s="629">
        <v>634</v>
      </c>
      <c r="AA2945" s="629" t="str">
        <f t="shared" si="17"/>
        <v>INSERT INTO UPK_IKOU.main_masters.mm_buhin_no (data_id, buhin_no, coefficient, created_date, created_tantou_id) VALUES (2346, '745871LA0A-G', 1, GETDATE(), 999);</v>
      </c>
    </row>
    <row r="2946" spans="26:27">
      <c r="Z2946" s="629">
        <v>635</v>
      </c>
      <c r="AA2946" s="629" t="str">
        <f t="shared" si="17"/>
        <v>INSERT INTO UPK_IKOU.main_masters.mm_buhin_no (data_id, buhin_no, coefficient, created_date, created_tantou_id) VALUES (2347, '745B61LA0A', 1, GETDATE(), 999);</v>
      </c>
    </row>
    <row r="2947" spans="26:27">
      <c r="Z2947" s="629">
        <v>636</v>
      </c>
      <c r="AA2947" s="629" t="str">
        <f t="shared" si="17"/>
        <v>INSERT INTO UPK_IKOU.main_masters.mm_buhin_no (data_id, buhin_no, coefficient, created_date, created_tantou_id) VALUES (2348, '745B71LA0A', 1, GETDATE(), 999);</v>
      </c>
    </row>
    <row r="2948" spans="26:27">
      <c r="Z2948" s="629">
        <v>637</v>
      </c>
      <c r="AA2948" s="629" t="str">
        <f t="shared" si="17"/>
        <v>INSERT INTO UPK_IKOU.main_masters.mm_buhin_no (data_id, buhin_no, coefficient, created_date, created_tantou_id) VALUES (2349, '745B61LA0A-G', 1, GETDATE(), 999);</v>
      </c>
    </row>
    <row r="2949" spans="26:27">
      <c r="Z2949" s="629">
        <v>638</v>
      </c>
      <c r="AA2949" s="629" t="str">
        <f t="shared" si="17"/>
        <v>INSERT INTO UPK_IKOU.main_masters.mm_buhin_no (data_id, buhin_no, coefficient, created_date, created_tantou_id) VALUES (2350, '745B71LA0A-G', 1, GETDATE(), 999);</v>
      </c>
    </row>
    <row r="2950" spans="26:27">
      <c r="Z2950" s="629">
        <v>639</v>
      </c>
      <c r="AA2950" s="629" t="str">
        <f t="shared" si="17"/>
        <v>INSERT INTO UPK_IKOU.main_masters.mm_buhin_no (data_id, buhin_no, coefficient, created_date, created_tantou_id) VALUES (2351, '745G31GR0A', 1, GETDATE(), 999);</v>
      </c>
    </row>
    <row r="2951" spans="26:27">
      <c r="Z2951" s="629">
        <v>640</v>
      </c>
      <c r="AA2951" s="629" t="str">
        <f t="shared" si="17"/>
        <v>INSERT INTO UPK_IKOU.main_masters.mm_buhin_no (data_id, buhin_no, coefficient, created_date, created_tantou_id) VALUES (2352, '745J41GR0A', 1, GETDATE(), 999);</v>
      </c>
    </row>
    <row r="2952" spans="26:27">
      <c r="Z2952" s="629">
        <v>641</v>
      </c>
      <c r="AA2952" s="629" t="str">
        <f t="shared" si="17"/>
        <v>INSERT INTO UPK_IKOU.main_masters.mm_buhin_no (data_id, buhin_no, coefficient, created_date, created_tantou_id) VALUES (2353, '745J51GR0A', 1, GETDATE(), 999);</v>
      </c>
    </row>
    <row r="2953" spans="26:27">
      <c r="Z2953" s="629">
        <v>642</v>
      </c>
      <c r="AA2953" s="629" t="str">
        <f t="shared" ref="AA2953:AA3016" si="18">$Y$2310&amp;AA1233&amp;", '"&amp;TRIM(AB1233)&amp;"', "&amp;AC1233&amp;", GETDATE(), 999);"</f>
        <v>INSERT INTO UPK_IKOU.main_masters.mm_buhin_no (data_id, buhin_no, coefficient, created_date, created_tantou_id) VALUES (2354, '745P41LA0B', 1, GETDATE(), 999);</v>
      </c>
    </row>
    <row r="2954" spans="26:27">
      <c r="Z2954" s="629">
        <v>643</v>
      </c>
      <c r="AA2954" s="629" t="str">
        <f t="shared" si="18"/>
        <v>INSERT INTO UPK_IKOU.main_masters.mm_buhin_no (data_id, buhin_no, coefficient, created_date, created_tantou_id) VALUES (2355, '745Q21JA0A', 1, GETDATE(), 999);</v>
      </c>
    </row>
    <row r="2955" spans="26:27">
      <c r="Z2955" s="629">
        <v>644</v>
      </c>
      <c r="AA2955" s="629" t="str">
        <f t="shared" si="18"/>
        <v>INSERT INTO UPK_IKOU.main_masters.mm_buhin_no (data_id, buhin_no, coefficient, created_date, created_tantou_id) VALUES (2356, '745Q31JA0A', 1, GETDATE(), 999);</v>
      </c>
    </row>
    <row r="2956" spans="26:27">
      <c r="Z2956" s="629">
        <v>645</v>
      </c>
      <c r="AA2956" s="629" t="str">
        <f t="shared" si="18"/>
        <v>INSERT INTO UPK_IKOU.main_masters.mm_buhin_no (data_id, buhin_no, coefficient, created_date, created_tantou_id) VALUES (2357, '746231JB0A01', 1, GETDATE(), 999);</v>
      </c>
    </row>
    <row r="2957" spans="26:27">
      <c r="Z2957" s="629">
        <v>646</v>
      </c>
      <c r="AA2957" s="629" t="str">
        <f t="shared" si="18"/>
        <v>INSERT INTO UPK_IKOU.main_masters.mm_buhin_no (data_id, buhin_no, coefficient, created_date, created_tantou_id) VALUES (2358, '74753EN00A', 1, GETDATE(), 999);</v>
      </c>
    </row>
    <row r="2958" spans="26:27">
      <c r="Z2958" s="629">
        <v>647</v>
      </c>
      <c r="AA2958" s="629" t="str">
        <f t="shared" si="18"/>
        <v>INSERT INTO UPK_IKOU.main_masters.mm_buhin_no (data_id, buhin_no, coefficient, created_date, created_tantou_id) VALUES (2359, '74754CA000', 1, GETDATE(), 999);</v>
      </c>
    </row>
    <row r="2959" spans="26:27">
      <c r="Z2959" s="629">
        <v>648</v>
      </c>
      <c r="AA2959" s="629" t="str">
        <f t="shared" si="18"/>
        <v>INSERT INTO UPK_IKOU.main_masters.mm_buhin_no (data_id, buhin_no, coefficient, created_date, created_tantou_id) VALUES (2360, '74754CA000-E', 1, GETDATE(), 999);</v>
      </c>
    </row>
    <row r="2960" spans="26:27">
      <c r="Z2960" s="629">
        <v>649</v>
      </c>
      <c r="AA2960" s="629" t="str">
        <f t="shared" si="18"/>
        <v>INSERT INTO UPK_IKOU.main_masters.mm_buhin_no (data_id, buhin_no, coefficient, created_date, created_tantou_id) VALUES (2361, '7475565Y0001', 1, GETDATE(), 999);</v>
      </c>
    </row>
    <row r="2961" spans="26:27">
      <c r="Z2961" s="629">
        <v>650</v>
      </c>
      <c r="AA2961" s="629" t="str">
        <f t="shared" si="18"/>
        <v>INSERT INTO UPK_IKOU.main_masters.mm_buhin_no (data_id, buhin_no, coefficient, created_date, created_tantou_id) VALUES (2362, '7475573R0001', 1, GETDATE(), 999);</v>
      </c>
    </row>
    <row r="2962" spans="26:27">
      <c r="Z2962" s="629">
        <v>651</v>
      </c>
      <c r="AA2962" s="629" t="str">
        <f t="shared" si="18"/>
        <v>INSERT INTO UPK_IKOU.main_masters.mm_buhin_no (data_id, buhin_no, coefficient, created_date, created_tantou_id) VALUES (2363, '74758EN100', 1, GETDATE(), 999);</v>
      </c>
    </row>
    <row r="2963" spans="26:27">
      <c r="Z2963" s="629">
        <v>652</v>
      </c>
      <c r="AA2963" s="629" t="str">
        <f t="shared" si="18"/>
        <v>INSERT INTO UPK_IKOU.main_masters.mm_buhin_no (data_id, buhin_no, coefficient, created_date, created_tantou_id) VALUES (2364, '74762CA01A', 1, GETDATE(), 999);</v>
      </c>
    </row>
    <row r="2964" spans="26:27">
      <c r="Z2964" s="629">
        <v>653</v>
      </c>
      <c r="AA2964" s="629" t="str">
        <f t="shared" si="18"/>
        <v>INSERT INTO UPK_IKOU.main_masters.mm_buhin_no (data_id, buhin_no, coefficient, created_date, created_tantou_id) VALUES (2365, '74763EN000', 1, GETDATE(), 999);</v>
      </c>
    </row>
    <row r="2965" spans="26:27">
      <c r="Z2965" s="629">
        <v>654</v>
      </c>
      <c r="AA2965" s="629" t="str">
        <f t="shared" si="18"/>
        <v>INSERT INTO UPK_IKOU.main_masters.mm_buhin_no (data_id, buhin_no, coefficient, created_date, created_tantou_id) VALUES (2366, '747729Y300', 1, GETDATE(), 999);</v>
      </c>
    </row>
    <row r="2966" spans="26:27">
      <c r="Z2966" s="629">
        <v>655</v>
      </c>
      <c r="AA2966" s="629" t="str">
        <f t="shared" si="18"/>
        <v>INSERT INTO UPK_IKOU.main_masters.mm_buhin_no (data_id, buhin_no, coefficient, created_date, created_tantou_id) VALUES (2367, '747729Y300-E', 1, GETDATE(), 999);</v>
      </c>
    </row>
    <row r="2967" spans="26:27">
      <c r="Z2967" s="629">
        <v>656</v>
      </c>
      <c r="AA2967" s="629" t="str">
        <f t="shared" si="18"/>
        <v>INSERT INTO UPK_IKOU.main_masters.mm_buhin_no (data_id, buhin_no, coefficient, created_date, created_tantou_id) VALUES (2368, '74772EN100', 1, GETDATE(), 999);</v>
      </c>
    </row>
    <row r="2968" spans="26:27">
      <c r="Z2968" s="629">
        <v>657</v>
      </c>
      <c r="AA2968" s="629" t="str">
        <f t="shared" si="18"/>
        <v>INSERT INTO UPK_IKOU.main_masters.mm_buhin_no (data_id, buhin_no, coefficient, created_date, created_tantou_id) VALUES (2369, '74798JM00ACE', 1, GETDATE(), 999);</v>
      </c>
    </row>
    <row r="2969" spans="26:27">
      <c r="Z2969" s="629">
        <v>658</v>
      </c>
      <c r="AA2969" s="629" t="str">
        <f t="shared" si="18"/>
        <v>INSERT INTO UPK_IKOU.main_masters.mm_buhin_no (data_id, buhin_no, coefficient, created_date, created_tantou_id) VALUES (2370, '7481101G0A', 1, GETDATE(), 999);</v>
      </c>
    </row>
    <row r="2970" spans="26:27">
      <c r="Z2970" s="629">
        <v>659</v>
      </c>
      <c r="AA2970" s="629" t="str">
        <f t="shared" si="18"/>
        <v>INSERT INTO UPK_IKOU.main_masters.mm_buhin_no (data_id, buhin_no, coefficient, created_date, created_tantou_id) VALUES (2371, '7481108G00', 1, GETDATE(), 999);</v>
      </c>
    </row>
    <row r="2971" spans="26:27">
      <c r="Z2971" s="629">
        <v>660</v>
      </c>
      <c r="AA2971" s="629" t="str">
        <f t="shared" si="18"/>
        <v>INSERT INTO UPK_IKOU.main_masters.mm_buhin_no (data_id, buhin_no, coefficient, created_date, created_tantou_id) VALUES (2372, '7481131G0A', 1, GETDATE(), 999);</v>
      </c>
    </row>
    <row r="2972" spans="26:27">
      <c r="Z2972" s="629">
        <v>661</v>
      </c>
      <c r="AA2972" s="629" t="str">
        <f t="shared" si="18"/>
        <v>INSERT INTO UPK_IKOU.main_masters.mm_buhin_no (data_id, buhin_no, coefficient, created_date, created_tantou_id) VALUES (2373, '748113S800', 1, GETDATE(), 999);</v>
      </c>
    </row>
    <row r="2973" spans="26:27">
      <c r="Z2973" s="629">
        <v>662</v>
      </c>
      <c r="AA2973" s="629" t="str">
        <f t="shared" si="18"/>
        <v>INSERT INTO UPK_IKOU.main_masters.mm_buhin_no (data_id, buhin_no, coefficient, created_date, created_tantou_id) VALUES (2374, '748113S810', 1, GETDATE(), 999);</v>
      </c>
    </row>
    <row r="2974" spans="26:27">
      <c r="Z2974" s="629">
        <v>663</v>
      </c>
      <c r="AA2974" s="629" t="str">
        <f t="shared" si="18"/>
        <v>INSERT INTO UPK_IKOU.main_masters.mm_buhin_no (data_id, buhin_no, coefficient, created_date, created_tantou_id) VALUES (2375, '74811VJ30A', 1, GETDATE(), 999);</v>
      </c>
    </row>
    <row r="2975" spans="26:27">
      <c r="Z2975" s="629">
        <v>664</v>
      </c>
      <c r="AA2975" s="629" t="str">
        <f t="shared" si="18"/>
        <v>INSERT INTO UPK_IKOU.main_masters.mm_buhin_no (data_id, buhin_no, coefficient, created_date, created_tantou_id) VALUES (2376, '74811VJ40A', 1, GETDATE(), 999);</v>
      </c>
    </row>
    <row r="2976" spans="26:27">
      <c r="Z2976" s="629">
        <v>665</v>
      </c>
      <c r="AA2976" s="629" t="str">
        <f t="shared" si="18"/>
        <v>INSERT INTO UPK_IKOU.main_masters.mm_buhin_no (data_id, buhin_no, coefficient, created_date, created_tantou_id) VALUES (2377, '748B21GR0ATE', 1, GETDATE(), 999);</v>
      </c>
    </row>
    <row r="2977" spans="26:27">
      <c r="Z2977" s="629">
        <v>666</v>
      </c>
      <c r="AA2977" s="629" t="str">
        <f t="shared" si="18"/>
        <v>INSERT INTO UPK_IKOU.main_masters.mm_buhin_no (data_id, buhin_no, coefficient, created_date, created_tantou_id) VALUES (2378, '748B31GR0ATE', 1, GETDATE(), 999);</v>
      </c>
    </row>
    <row r="2978" spans="26:27">
      <c r="Z2978" s="629">
        <v>667</v>
      </c>
      <c r="AA2978" s="629" t="str">
        <f t="shared" si="18"/>
        <v>INSERT INTO UPK_IKOU.main_masters.mm_buhin_no (data_id, buhin_no, coefficient, created_date, created_tantou_id) VALUES (2379, '751121AA0A', 1, GETDATE(), 999);</v>
      </c>
    </row>
    <row r="2979" spans="26:27">
      <c r="Z2979" s="629">
        <v>668</v>
      </c>
      <c r="AA2979" s="629" t="str">
        <f t="shared" si="18"/>
        <v>INSERT INTO UPK_IKOU.main_masters.mm_buhin_no (data_id, buhin_no, coefficient, created_date, created_tantou_id) VALUES (2380, '751121JA0A', 1, GETDATE(), 999);</v>
      </c>
    </row>
    <row r="2980" spans="26:27">
      <c r="Z2980" s="629">
        <v>669</v>
      </c>
      <c r="AA2980" s="629" t="str">
        <f t="shared" si="18"/>
        <v>INSERT INTO UPK_IKOU.main_masters.mm_buhin_no (data_id, buhin_no, coefficient, created_date, created_tantou_id) VALUES (2381, '751121JA0AT2', 1, GETDATE(), 999);</v>
      </c>
    </row>
    <row r="2981" spans="26:27">
      <c r="Z2981" s="629">
        <v>670</v>
      </c>
      <c r="AA2981" s="629" t="str">
        <f t="shared" si="18"/>
        <v>INSERT INTO UPK_IKOU.main_masters.mm_buhin_no (data_id, buhin_no, coefficient, created_date, created_tantou_id) VALUES (2382, '751123NU0A', 1, GETDATE(), 999);</v>
      </c>
    </row>
    <row r="2982" spans="26:27">
      <c r="Z2982" s="629">
        <v>671</v>
      </c>
      <c r="AA2982" s="629" t="str">
        <f t="shared" si="18"/>
        <v>INSERT INTO UPK_IKOU.main_masters.mm_buhin_no (data_id, buhin_no, coefficient, created_date, created_tantou_id) VALUES (2383, '751123VA0A', 1, GETDATE(), 999);</v>
      </c>
    </row>
    <row r="2983" spans="26:27">
      <c r="Z2983" s="629">
        <v>672</v>
      </c>
      <c r="AA2983" s="629" t="str">
        <f t="shared" si="18"/>
        <v>INSERT INTO UPK_IKOU.main_masters.mm_buhin_no (data_id, buhin_no, coefficient, created_date, created_tantou_id) VALUES (2384, '751123VA0AT2', 1, GETDATE(), 999);</v>
      </c>
    </row>
    <row r="2984" spans="26:27">
      <c r="Z2984" s="629">
        <v>673</v>
      </c>
      <c r="AA2984" s="629" t="str">
        <f t="shared" si="18"/>
        <v>INSERT INTO UPK_IKOU.main_masters.mm_buhin_no (data_id, buhin_no, coefficient, created_date, created_tantou_id) VALUES (2385, '751123XA0A', 1, GETDATE(), 999);</v>
      </c>
    </row>
    <row r="2985" spans="26:27">
      <c r="Z2985" s="629">
        <v>674</v>
      </c>
      <c r="AA2985" s="629" t="str">
        <f t="shared" si="18"/>
        <v>INSERT INTO UPK_IKOU.main_masters.mm_buhin_no (data_id, buhin_no, coefficient, created_date, created_tantou_id) VALUES (2386, '751123XE0A', 1, GETDATE(), 999);</v>
      </c>
    </row>
    <row r="2986" spans="26:27">
      <c r="Z2986" s="629">
        <v>675</v>
      </c>
      <c r="AA2986" s="629" t="str">
        <f t="shared" si="18"/>
        <v>INSERT INTO UPK_IKOU.main_masters.mm_buhin_no (data_id, buhin_no, coefficient, created_date, created_tantou_id) VALUES (2387, '751125TA0A', 1, GETDATE(), 999);</v>
      </c>
    </row>
    <row r="2987" spans="26:27">
      <c r="Z2987" s="629">
        <v>676</v>
      </c>
      <c r="AA2987" s="629" t="str">
        <f t="shared" si="18"/>
        <v>INSERT INTO UPK_IKOU.main_masters.mm_buhin_no (data_id, buhin_no, coefficient, created_date, created_tantou_id) VALUES (2388, '751125TA0AT2', 1, GETDATE(), 999);</v>
      </c>
    </row>
    <row r="2988" spans="26:27">
      <c r="Z2988" s="629">
        <v>677</v>
      </c>
      <c r="AA2988" s="629" t="str">
        <f t="shared" si="18"/>
        <v>INSERT INTO UPK_IKOU.main_masters.mm_buhin_no (data_id, buhin_no, coefficient, created_date, created_tantou_id) VALUES (2389, '751125YJ0A', 1, GETDATE(), 999);</v>
      </c>
    </row>
    <row r="2989" spans="26:27">
      <c r="Z2989" s="629">
        <v>678</v>
      </c>
      <c r="AA2989" s="629" t="str">
        <f t="shared" si="18"/>
        <v>INSERT INTO UPK_IKOU.main_masters.mm_buhin_no (data_id, buhin_no, coefficient, created_date, created_tantou_id) VALUES (2390, '751126RA0A', 1, GETDATE(), 999);</v>
      </c>
    </row>
    <row r="2990" spans="26:27">
      <c r="Z2990" s="629">
        <v>679</v>
      </c>
      <c r="AA2990" s="629" t="str">
        <f t="shared" si="18"/>
        <v>INSERT INTO UPK_IKOU.main_masters.mm_buhin_no (data_id, buhin_no, coefficient, created_date, created_tantou_id) VALUES (2391, '75112CA00001', 1, GETDATE(), 999);</v>
      </c>
    </row>
    <row r="2991" spans="26:27">
      <c r="Z2991" s="629">
        <v>680</v>
      </c>
      <c r="AA2991" s="629" t="str">
        <f t="shared" si="18"/>
        <v>INSERT INTO UPK_IKOU.main_masters.mm_buhin_no (data_id, buhin_no, coefficient, created_date, created_tantou_id) VALUES (2392, '75112EN000', 1, GETDATE(), 999);</v>
      </c>
    </row>
    <row r="2992" spans="26:27">
      <c r="Z2992" s="629">
        <v>681</v>
      </c>
      <c r="AA2992" s="629" t="str">
        <f t="shared" si="18"/>
        <v>INSERT INTO UPK_IKOU.main_masters.mm_buhin_no (data_id, buhin_no, coefficient, created_date, created_tantou_id) VALUES (2393, '75112JG00A02', 1, GETDATE(), 999);</v>
      </c>
    </row>
    <row r="2993" spans="26:27">
      <c r="Z2993" s="629">
        <v>682</v>
      </c>
      <c r="AA2993" s="629" t="str">
        <f t="shared" si="18"/>
        <v>INSERT INTO UPK_IKOU.main_masters.mm_buhin_no (data_id, buhin_no, coefficient, created_date, created_tantou_id) VALUES (2394, '75112JG00A-K', 1, GETDATE(), 999);</v>
      </c>
    </row>
    <row r="2994" spans="26:27">
      <c r="Z2994" s="629">
        <v>683</v>
      </c>
      <c r="AA2994" s="629" t="str">
        <f t="shared" si="18"/>
        <v>INSERT INTO UPK_IKOU.main_masters.mm_buhin_no (data_id, buhin_no, coefficient, created_date, created_tantou_id) VALUES (2395, '751121AA0AT1', 1, GETDATE(), 999);</v>
      </c>
    </row>
    <row r="2995" spans="26:27">
      <c r="Z2995" s="629">
        <v>684</v>
      </c>
      <c r="AA2995" s="629" t="str">
        <f t="shared" si="18"/>
        <v>INSERT INTO UPK_IKOU.main_masters.mm_buhin_no (data_id, buhin_no, coefficient, created_date, created_tantou_id) VALUES (2396, '751131AA0AT1', 1, GETDATE(), 999);</v>
      </c>
    </row>
    <row r="2996" spans="26:27">
      <c r="Z2996" s="629">
        <v>685</v>
      </c>
      <c r="AA2996" s="629" t="str">
        <f t="shared" si="18"/>
        <v>INSERT INTO UPK_IKOU.main_masters.mm_buhin_no (data_id, buhin_no, coefficient, created_date, created_tantou_id) VALUES (2397, '751121JA0AT1', 1, GETDATE(), 999);</v>
      </c>
    </row>
    <row r="2997" spans="26:27">
      <c r="Z2997" s="629">
        <v>686</v>
      </c>
      <c r="AA2997" s="629" t="str">
        <f t="shared" si="18"/>
        <v>INSERT INTO UPK_IKOU.main_masters.mm_buhin_no (data_id, buhin_no, coefficient, created_date, created_tantou_id) VALUES (2398, '751131JA0AT1', 1, GETDATE(), 999);</v>
      </c>
    </row>
    <row r="2998" spans="26:27">
      <c r="Z2998" s="629">
        <v>687</v>
      </c>
      <c r="AA2998" s="629" t="str">
        <f t="shared" si="18"/>
        <v>INSERT INTO UPK_IKOU.main_masters.mm_buhin_no (data_id, buhin_no, coefficient, created_date, created_tantou_id) VALUES (2399, '751123VA0AT1', 1, GETDATE(), 999);</v>
      </c>
    </row>
    <row r="2999" spans="26:27">
      <c r="Z2999" s="629">
        <v>688</v>
      </c>
      <c r="AA2999" s="629" t="str">
        <f t="shared" si="18"/>
        <v>INSERT INTO UPK_IKOU.main_masters.mm_buhin_no (data_id, buhin_no, coefficient, created_date, created_tantou_id) VALUES (2400, '751133VA0AT1', 1, GETDATE(), 999);</v>
      </c>
    </row>
    <row r="3000" spans="26:27">
      <c r="Z3000" s="629">
        <v>689</v>
      </c>
      <c r="AA3000" s="629" t="str">
        <f t="shared" si="18"/>
        <v>INSERT INTO UPK_IKOU.main_masters.mm_buhin_no (data_id, buhin_no, coefficient, created_date, created_tantou_id) VALUES (2401, '751125TA0AT1', 1, GETDATE(), 999);</v>
      </c>
    </row>
    <row r="3001" spans="26:27">
      <c r="Z3001" s="629">
        <v>690</v>
      </c>
      <c r="AA3001" s="629" t="str">
        <f t="shared" si="18"/>
        <v>INSERT INTO UPK_IKOU.main_masters.mm_buhin_no (data_id, buhin_no, coefficient, created_date, created_tantou_id) VALUES (2402, '751135TA0AT1', 1, GETDATE(), 999);</v>
      </c>
    </row>
    <row r="3002" spans="26:27">
      <c r="Z3002" s="629">
        <v>691</v>
      </c>
      <c r="AA3002" s="629" t="str">
        <f t="shared" si="18"/>
        <v>INSERT INTO UPK_IKOU.main_masters.mm_buhin_no (data_id, buhin_no, coefficient, created_date, created_tantou_id) VALUES (2403, '75112JG00A01', 1, GETDATE(), 999);</v>
      </c>
    </row>
    <row r="3003" spans="26:27">
      <c r="Z3003" s="629">
        <v>692</v>
      </c>
      <c r="AA3003" s="629" t="str">
        <f t="shared" si="18"/>
        <v>INSERT INTO UPK_IKOU.main_masters.mm_buhin_no (data_id, buhin_no, coefficient, created_date, created_tantou_id) VALUES (2404, '75113JG00A01', 1, GETDATE(), 999);</v>
      </c>
    </row>
    <row r="3004" spans="26:27">
      <c r="Z3004" s="629">
        <v>693</v>
      </c>
      <c r="AA3004" s="629" t="str">
        <f t="shared" si="18"/>
        <v>INSERT INTO UPK_IKOU.main_masters.mm_buhin_no (data_id, buhin_no, coefficient, created_date, created_tantou_id) VALUES (2405, '75112JN20AT1', 1, GETDATE(), 999);</v>
      </c>
    </row>
    <row r="3005" spans="26:27">
      <c r="Z3005" s="629">
        <v>694</v>
      </c>
      <c r="AA3005" s="629" t="str">
        <f t="shared" si="18"/>
        <v>INSERT INTO UPK_IKOU.main_masters.mm_buhin_no (data_id, buhin_no, coefficient, created_date, created_tantou_id) VALUES (2406, '75113JN20AT1', 1, GETDATE(), 999);</v>
      </c>
    </row>
    <row r="3006" spans="26:27">
      <c r="Z3006" s="629">
        <v>695</v>
      </c>
      <c r="AA3006" s="629" t="str">
        <f t="shared" si="18"/>
        <v>INSERT INTO UPK_IKOU.main_masters.mm_buhin_no (data_id, buhin_no, coefficient, created_date, created_tantou_id) VALUES (2407, '75112JN20AT2', 1, GETDATE(), 999);</v>
      </c>
    </row>
    <row r="3007" spans="26:27">
      <c r="Z3007" s="629">
        <v>696</v>
      </c>
      <c r="AA3007" s="629" t="str">
        <f t="shared" si="18"/>
        <v>INSERT INTO UPK_IKOU.main_masters.mm_buhin_no (data_id, buhin_no, coefficient, created_date, created_tantou_id) VALUES (2408, '75113JN20AT2', 1, GETDATE(), 999);</v>
      </c>
    </row>
    <row r="3008" spans="26:27">
      <c r="Z3008" s="629">
        <v>697</v>
      </c>
      <c r="AA3008" s="629" t="str">
        <f t="shared" si="18"/>
        <v>INSERT INTO UPK_IKOU.main_masters.mm_buhin_no (data_id, buhin_no, coefficient, created_date, created_tantou_id) VALUES (2409, '751131AA0A', 1, GETDATE(), 999);</v>
      </c>
    </row>
    <row r="3009" spans="26:27">
      <c r="Z3009" s="629">
        <v>698</v>
      </c>
      <c r="AA3009" s="629" t="str">
        <f t="shared" si="18"/>
        <v>INSERT INTO UPK_IKOU.main_masters.mm_buhin_no (data_id, buhin_no, coefficient, created_date, created_tantou_id) VALUES (2410, '751131JA0A', 1, GETDATE(), 999);</v>
      </c>
    </row>
    <row r="3010" spans="26:27">
      <c r="Z3010" s="629">
        <v>699</v>
      </c>
      <c r="AA3010" s="629" t="str">
        <f t="shared" si="18"/>
        <v>INSERT INTO UPK_IKOU.main_masters.mm_buhin_no (data_id, buhin_no, coefficient, created_date, created_tantou_id) VALUES (2411, '751131JA0AT2', 1, GETDATE(), 999);</v>
      </c>
    </row>
    <row r="3011" spans="26:27">
      <c r="Z3011" s="629">
        <v>700</v>
      </c>
      <c r="AA3011" s="629" t="str">
        <f t="shared" si="18"/>
        <v>INSERT INTO UPK_IKOU.main_masters.mm_buhin_no (data_id, buhin_no, coefficient, created_date, created_tantou_id) VALUES (2412, '751133NU0A', 1, GETDATE(), 999);</v>
      </c>
    </row>
    <row r="3012" spans="26:27">
      <c r="Z3012" s="629">
        <v>701</v>
      </c>
      <c r="AA3012" s="629" t="str">
        <f t="shared" si="18"/>
        <v>INSERT INTO UPK_IKOU.main_masters.mm_buhin_no (data_id, buhin_no, coefficient, created_date, created_tantou_id) VALUES (2413, '751133VA0A', 1, GETDATE(), 999);</v>
      </c>
    </row>
    <row r="3013" spans="26:27">
      <c r="Z3013" s="629">
        <v>702</v>
      </c>
      <c r="AA3013" s="629" t="str">
        <f t="shared" si="18"/>
        <v>INSERT INTO UPK_IKOU.main_masters.mm_buhin_no (data_id, buhin_no, coefficient, created_date, created_tantou_id) VALUES (2414, '751133VA0AT2', 1, GETDATE(), 999);</v>
      </c>
    </row>
    <row r="3014" spans="26:27">
      <c r="Z3014" s="629">
        <v>703</v>
      </c>
      <c r="AA3014" s="629" t="str">
        <f t="shared" si="18"/>
        <v>INSERT INTO UPK_IKOU.main_masters.mm_buhin_no (data_id, buhin_no, coefficient, created_date, created_tantou_id) VALUES (2415, '751133XA0A', 1, GETDATE(), 999);</v>
      </c>
    </row>
    <row r="3015" spans="26:27">
      <c r="Z3015" s="629">
        <v>704</v>
      </c>
      <c r="AA3015" s="629" t="str">
        <f t="shared" si="18"/>
        <v>INSERT INTO UPK_IKOU.main_masters.mm_buhin_no (data_id, buhin_no, coefficient, created_date, created_tantou_id) VALUES (2416, '751133XE0A', 1, GETDATE(), 999);</v>
      </c>
    </row>
    <row r="3016" spans="26:27">
      <c r="Z3016" s="629">
        <v>705</v>
      </c>
      <c r="AA3016" s="629" t="str">
        <f t="shared" si="18"/>
        <v>INSERT INTO UPK_IKOU.main_masters.mm_buhin_no (data_id, buhin_no, coefficient, created_date, created_tantou_id) VALUES (2417, '751135TA0A', 1, GETDATE(), 999);</v>
      </c>
    </row>
    <row r="3017" spans="26:27">
      <c r="Z3017" s="629">
        <v>706</v>
      </c>
      <c r="AA3017" s="629" t="str">
        <f t="shared" ref="AA3017:AA3080" si="19">$Y$2310&amp;AA1297&amp;", '"&amp;TRIM(AB1297)&amp;"', "&amp;AC1297&amp;", GETDATE(), 999);"</f>
        <v>INSERT INTO UPK_IKOU.main_masters.mm_buhin_no (data_id, buhin_no, coefficient, created_date, created_tantou_id) VALUES (2418, '751135TA0AT2', 1, GETDATE(), 999);</v>
      </c>
    </row>
    <row r="3018" spans="26:27">
      <c r="Z3018" s="629">
        <v>707</v>
      </c>
      <c r="AA3018" s="629" t="str">
        <f t="shared" si="19"/>
        <v>INSERT INTO UPK_IKOU.main_masters.mm_buhin_no (data_id, buhin_no, coefficient, created_date, created_tantou_id) VALUES (2419, '751135YJ0A', 1, GETDATE(), 999);</v>
      </c>
    </row>
    <row r="3019" spans="26:27">
      <c r="Z3019" s="629">
        <v>708</v>
      </c>
      <c r="AA3019" s="629" t="str">
        <f t="shared" si="19"/>
        <v>INSERT INTO UPK_IKOU.main_masters.mm_buhin_no (data_id, buhin_no, coefficient, created_date, created_tantou_id) VALUES (2420, '751136FK0A', 1, GETDATE(), 999);</v>
      </c>
    </row>
    <row r="3020" spans="26:27">
      <c r="Z3020" s="629">
        <v>709</v>
      </c>
      <c r="AA3020" s="629" t="str">
        <f t="shared" si="19"/>
        <v>INSERT INTO UPK_IKOU.main_masters.mm_buhin_no (data_id, buhin_no, coefficient, created_date, created_tantou_id) VALUES (2421, '751136RA0A', 1, GETDATE(), 999);</v>
      </c>
    </row>
    <row r="3021" spans="26:27">
      <c r="Z3021" s="629">
        <v>710</v>
      </c>
      <c r="AA3021" s="629" t="str">
        <f t="shared" si="19"/>
        <v>INSERT INTO UPK_IKOU.main_masters.mm_buhin_no (data_id, buhin_no, coefficient, created_date, created_tantou_id) VALUES (2422, '75113CA00001', 1, GETDATE(), 999);</v>
      </c>
    </row>
    <row r="3022" spans="26:27">
      <c r="Z3022" s="629">
        <v>711</v>
      </c>
      <c r="AA3022" s="629" t="str">
        <f t="shared" si="19"/>
        <v>INSERT INTO UPK_IKOU.main_masters.mm_buhin_no (data_id, buhin_no, coefficient, created_date, created_tantou_id) VALUES (2423, '75113EN000', 1, GETDATE(), 999);</v>
      </c>
    </row>
    <row r="3023" spans="26:27">
      <c r="Z3023" s="629">
        <v>712</v>
      </c>
      <c r="AA3023" s="629" t="str">
        <f t="shared" si="19"/>
        <v>INSERT INTO UPK_IKOU.main_masters.mm_buhin_no (data_id, buhin_no, coefficient, created_date, created_tantou_id) VALUES (2424, '75113JG00A02', 1, GETDATE(), 999);</v>
      </c>
    </row>
    <row r="3024" spans="26:27">
      <c r="Z3024" s="629">
        <v>713</v>
      </c>
      <c r="AA3024" s="629" t="str">
        <f t="shared" si="19"/>
        <v>INSERT INTO UPK_IKOU.main_masters.mm_buhin_no (data_id, buhin_no, coefficient, created_date, created_tantou_id) VALUES (2425, '75113JG00A-K', 1, GETDATE(), 999);</v>
      </c>
    </row>
    <row r="3025" spans="26:27">
      <c r="Z3025" s="629">
        <v>714</v>
      </c>
      <c r="AA3025" s="629" t="str">
        <f t="shared" si="19"/>
        <v>INSERT INTO UPK_IKOU.main_masters.mm_buhin_no (data_id, buhin_no, coefficient, created_date, created_tantou_id) VALUES (2426, '751184CB0A', 1, GETDATE(), 999);</v>
      </c>
    </row>
    <row r="3026" spans="26:27">
      <c r="Z3026" s="629">
        <v>715</v>
      </c>
      <c r="AA3026" s="629" t="str">
        <f t="shared" si="19"/>
        <v>INSERT INTO UPK_IKOU.main_masters.mm_buhin_no (data_id, buhin_no, coefficient, created_date, created_tantou_id) VALUES (2427, '751185TA0A', 1, GETDATE(), 999);</v>
      </c>
    </row>
    <row r="3027" spans="26:27">
      <c r="Z3027" s="629">
        <v>716</v>
      </c>
      <c r="AA3027" s="629" t="str">
        <f t="shared" si="19"/>
        <v>INSERT INTO UPK_IKOU.main_masters.mm_buhin_no (data_id, buhin_no, coefficient, created_date, created_tantou_id) VALUES (2428, '751185TL0A', 1, GETDATE(), 999);</v>
      </c>
    </row>
    <row r="3028" spans="26:27">
      <c r="Z3028" s="629">
        <v>717</v>
      </c>
      <c r="AA3028" s="629" t="str">
        <f t="shared" si="19"/>
        <v>INSERT INTO UPK_IKOU.main_masters.mm_buhin_no (data_id, buhin_no, coefficient, created_date, created_tantou_id) VALUES (2429, '751261JB0A', 1, GETDATE(), 999);</v>
      </c>
    </row>
    <row r="3029" spans="26:27">
      <c r="Z3029" s="629">
        <v>718</v>
      </c>
      <c r="AA3029" s="629" t="str">
        <f t="shared" si="19"/>
        <v>INSERT INTO UPK_IKOU.main_masters.mm_buhin_no (data_id, buhin_no, coefficient, created_date, created_tantou_id) VALUES (2430, '751263XE0A', 1, GETDATE(), 999);</v>
      </c>
    </row>
    <row r="3030" spans="26:27">
      <c r="Z3030" s="629">
        <v>719</v>
      </c>
      <c r="AA3030" s="629" t="str">
        <f t="shared" si="19"/>
        <v>INSERT INTO UPK_IKOU.main_masters.mm_buhin_no (data_id, buhin_no, coefficient, created_date, created_tantou_id) VALUES (2431, '751263XF0A', 1, GETDATE(), 999);</v>
      </c>
    </row>
    <row r="3031" spans="26:27">
      <c r="Z3031" s="629">
        <v>720</v>
      </c>
      <c r="AA3031" s="629" t="str">
        <f t="shared" si="19"/>
        <v>INSERT INTO UPK_IKOU.main_masters.mm_buhin_no (data_id, buhin_no, coefficient, created_date, created_tantou_id) VALUES (2432, '751263XY0A', 1, GETDATE(), 999);</v>
      </c>
    </row>
    <row r="3032" spans="26:27">
      <c r="Z3032" s="629">
        <v>721</v>
      </c>
      <c r="AA3032" s="629" t="str">
        <f t="shared" si="19"/>
        <v>INSERT INTO UPK_IKOU.main_masters.mm_buhin_no (data_id, buhin_no, coefficient, created_date, created_tantou_id) VALUES (2433, '751265YJ0A', 1, GETDATE(), 999);</v>
      </c>
    </row>
    <row r="3033" spans="26:27">
      <c r="Z3033" s="629">
        <v>722</v>
      </c>
      <c r="AA3033" s="629" t="str">
        <f t="shared" si="19"/>
        <v>INSERT INTO UPK_IKOU.main_masters.mm_buhin_no (data_id, buhin_no, coefficient, created_date, created_tantou_id) VALUES (2434, '75126JN20A', 1, GETDATE(), 999);</v>
      </c>
    </row>
    <row r="3034" spans="26:27">
      <c r="Z3034" s="629">
        <v>723</v>
      </c>
      <c r="AA3034" s="629" t="str">
        <f t="shared" si="19"/>
        <v>INSERT INTO UPK_IKOU.main_masters.mm_buhin_no (data_id, buhin_no, coefficient, created_date, created_tantou_id) VALUES (2435, '75126JN20A-E', 1, GETDATE(), 999);</v>
      </c>
    </row>
    <row r="3035" spans="26:27">
      <c r="Z3035" s="629">
        <v>724</v>
      </c>
      <c r="AA3035" s="629" t="str">
        <f t="shared" si="19"/>
        <v>INSERT INTO UPK_IKOU.main_masters.mm_buhin_no (data_id, buhin_no, coefficient, created_date, created_tantou_id) VALUES (2436, '751271GR0A', 1, GETDATE(), 999);</v>
      </c>
    </row>
    <row r="3036" spans="26:27">
      <c r="Z3036" s="629">
        <v>725</v>
      </c>
      <c r="AA3036" s="629" t="str">
        <f t="shared" si="19"/>
        <v>INSERT INTO UPK_IKOU.main_masters.mm_buhin_no (data_id, buhin_no, coefficient, created_date, created_tantou_id) VALUES (2437, '751271GR0AT1', 1, GETDATE(), 999);</v>
      </c>
    </row>
    <row r="3037" spans="26:27">
      <c r="Z3037" s="629">
        <v>726</v>
      </c>
      <c r="AA3037" s="629" t="str">
        <f t="shared" si="19"/>
        <v>INSERT INTO UPK_IKOU.main_masters.mm_buhin_no (data_id, buhin_no, coefficient, created_date, created_tantou_id) VALUES (2438, '751271GR0AT2', 1, GETDATE(), 999);</v>
      </c>
    </row>
    <row r="3038" spans="26:27">
      <c r="Z3038" s="629">
        <v>727</v>
      </c>
      <c r="AA3038" s="629" t="str">
        <f t="shared" si="19"/>
        <v>INSERT INTO UPK_IKOU.main_masters.mm_buhin_no (data_id, buhin_no, coefficient, created_date, created_tantou_id) VALUES (2439, '751273XE0A', 1, GETDATE(), 999);</v>
      </c>
    </row>
    <row r="3039" spans="26:27">
      <c r="Z3039" s="629">
        <v>728</v>
      </c>
      <c r="AA3039" s="629" t="str">
        <f t="shared" si="19"/>
        <v>INSERT INTO UPK_IKOU.main_masters.mm_buhin_no (data_id, buhin_no, coefficient, created_date, created_tantou_id) VALUES (2440, '751273XF0A', 1, GETDATE(), 999);</v>
      </c>
    </row>
    <row r="3040" spans="26:27">
      <c r="Z3040" s="629">
        <v>729</v>
      </c>
      <c r="AA3040" s="629" t="str">
        <f t="shared" si="19"/>
        <v>INSERT INTO UPK_IKOU.main_masters.mm_buhin_no (data_id, buhin_no, coefficient, created_date, created_tantou_id) VALUES (2441, '751273XY0A', 1, GETDATE(), 999);</v>
      </c>
    </row>
    <row r="3041" spans="26:27">
      <c r="Z3041" s="629">
        <v>730</v>
      </c>
      <c r="AA3041" s="629" t="str">
        <f t="shared" si="19"/>
        <v>INSERT INTO UPK_IKOU.main_masters.mm_buhin_no (data_id, buhin_no, coefficient, created_date, created_tantou_id) VALUES (2442, '751275YJ0A', 1, GETDATE(), 999);</v>
      </c>
    </row>
    <row r="3042" spans="26:27">
      <c r="Z3042" s="629">
        <v>731</v>
      </c>
      <c r="AA3042" s="629" t="str">
        <f t="shared" si="19"/>
        <v>INSERT INTO UPK_IKOU.main_masters.mm_buhin_no (data_id, buhin_no, coefficient, created_date, created_tantou_id) VALUES (2443, '75128JG00A', 1, GETDATE(), 999);</v>
      </c>
    </row>
    <row r="3043" spans="26:27">
      <c r="Z3043" s="629">
        <v>732</v>
      </c>
      <c r="AA3043" s="629" t="str">
        <f t="shared" si="19"/>
        <v>INSERT INTO UPK_IKOU.main_masters.mm_buhin_no (data_id, buhin_no, coefficient, created_date, created_tantou_id) VALUES (2444, '75128JG00A-E', 1, GETDATE(), 999);</v>
      </c>
    </row>
    <row r="3044" spans="26:27">
      <c r="Z3044" s="629">
        <v>733</v>
      </c>
      <c r="AA3044" s="629" t="str">
        <f t="shared" si="19"/>
        <v>INSERT INTO UPK_IKOU.main_masters.mm_buhin_no (data_id, buhin_no, coefficient, created_date, created_tantou_id) VALUES (2445, '75128JG00A-K', 1, GETDATE(), 999);</v>
      </c>
    </row>
    <row r="3045" spans="26:27">
      <c r="Z3045" s="629">
        <v>734</v>
      </c>
      <c r="AA3045" s="629" t="str">
        <f t="shared" si="19"/>
        <v>INSERT INTO UPK_IKOU.main_masters.mm_buhin_no (data_id, buhin_no, coefficient, created_date, created_tantou_id) VALUES (2446, '751341AA0A', 1, GETDATE(), 999);</v>
      </c>
    </row>
    <row r="3046" spans="26:27">
      <c r="Z3046" s="629">
        <v>735</v>
      </c>
      <c r="AA3046" s="629" t="str">
        <f t="shared" si="19"/>
        <v>INSERT INTO UPK_IKOU.main_masters.mm_buhin_no (data_id, buhin_no, coefficient, created_date, created_tantou_id) VALUES (2447, '751341JA0A', 1, GETDATE(), 999);</v>
      </c>
    </row>
    <row r="3047" spans="26:27">
      <c r="Z3047" s="629">
        <v>736</v>
      </c>
      <c r="AA3047" s="629" t="str">
        <f t="shared" si="19"/>
        <v>INSERT INTO UPK_IKOU.main_masters.mm_buhin_no (data_id, buhin_no, coefficient, created_date, created_tantou_id) VALUES (2448, '751341JA0AT2', 1, GETDATE(), 999);</v>
      </c>
    </row>
    <row r="3048" spans="26:27">
      <c r="Z3048" s="629">
        <v>737</v>
      </c>
      <c r="AA3048" s="629" t="str">
        <f t="shared" si="19"/>
        <v>INSERT INTO UPK_IKOU.main_masters.mm_buhin_no (data_id, buhin_no, coefficient, created_date, created_tantou_id) VALUES (2449, '751343XA0A', 1, GETDATE(), 999);</v>
      </c>
    </row>
    <row r="3049" spans="26:27">
      <c r="Z3049" s="629">
        <v>738</v>
      </c>
      <c r="AA3049" s="629" t="str">
        <f t="shared" si="19"/>
        <v>INSERT INTO UPK_IKOU.main_masters.mm_buhin_no (data_id, buhin_no, coefficient, created_date, created_tantou_id) VALUES (2450, '751343XE0A', 1, GETDATE(), 999);</v>
      </c>
    </row>
    <row r="3050" spans="26:27">
      <c r="Z3050" s="629">
        <v>739</v>
      </c>
      <c r="AA3050" s="629" t="str">
        <f t="shared" si="19"/>
        <v>INSERT INTO UPK_IKOU.main_masters.mm_buhin_no (data_id, buhin_no, coefficient, created_date, created_tantou_id) VALUES (2451, '751345TA0A', 1, GETDATE(), 999);</v>
      </c>
    </row>
    <row r="3051" spans="26:27">
      <c r="Z3051" s="629">
        <v>740</v>
      </c>
      <c r="AA3051" s="629" t="str">
        <f t="shared" si="19"/>
        <v>INSERT INTO UPK_IKOU.main_masters.mm_buhin_no (data_id, buhin_no, coefficient, created_date, created_tantou_id) VALUES (2452, '751345TA0AT2', 1, GETDATE(), 999);</v>
      </c>
    </row>
    <row r="3052" spans="26:27">
      <c r="Z3052" s="629">
        <v>741</v>
      </c>
      <c r="AA3052" s="629" t="str">
        <f t="shared" si="19"/>
        <v>INSERT INTO UPK_IKOU.main_masters.mm_buhin_no (data_id, buhin_no, coefficient, created_date, created_tantou_id) VALUES (2453, '751346FK1A', 1, GETDATE(), 999);</v>
      </c>
    </row>
    <row r="3053" spans="26:27">
      <c r="Z3053" s="629">
        <v>742</v>
      </c>
      <c r="AA3053" s="629" t="str">
        <f t="shared" si="19"/>
        <v>INSERT INTO UPK_IKOU.main_masters.mm_buhin_no (data_id, buhin_no, coefficient, created_date, created_tantou_id) VALUES (2454, '75134EN000', 1, GETDATE(), 999);</v>
      </c>
    </row>
    <row r="3054" spans="26:27">
      <c r="Z3054" s="629">
        <v>743</v>
      </c>
      <c r="AA3054" s="629" t="str">
        <f t="shared" si="19"/>
        <v>INSERT INTO UPK_IKOU.main_masters.mm_buhin_no (data_id, buhin_no, coefficient, created_date, created_tantou_id) VALUES (2455, '75134JG00A', 1, GETDATE(), 999);</v>
      </c>
    </row>
    <row r="3055" spans="26:27">
      <c r="Z3055" s="629">
        <v>744</v>
      </c>
      <c r="AA3055" s="629" t="str">
        <f t="shared" si="19"/>
        <v>INSERT INTO UPK_IKOU.main_masters.mm_buhin_no (data_id, buhin_no, coefficient, created_date, created_tantou_id) VALUES (2456, '75134JG00A02', 1, GETDATE(), 999);</v>
      </c>
    </row>
    <row r="3056" spans="26:27">
      <c r="Z3056" s="629">
        <v>745</v>
      </c>
      <c r="AA3056" s="629" t="str">
        <f t="shared" si="19"/>
        <v>INSERT INTO UPK_IKOU.main_masters.mm_buhin_no (data_id, buhin_no, coefficient, created_date, created_tantou_id) VALUES (2457, '75134JG40A', 1, GETDATE(), 999);</v>
      </c>
    </row>
    <row r="3057" spans="26:27">
      <c r="Z3057" s="629">
        <v>746</v>
      </c>
      <c r="AA3057" s="629" t="str">
        <f t="shared" si="19"/>
        <v>INSERT INTO UPK_IKOU.main_masters.mm_buhin_no (data_id, buhin_no, coefficient, created_date, created_tantou_id) VALUES (2458, '75134JN20A', 1, GETDATE(), 999);</v>
      </c>
    </row>
    <row r="3058" spans="26:27">
      <c r="Z3058" s="629">
        <v>747</v>
      </c>
      <c r="AA3058" s="629" t="str">
        <f t="shared" si="19"/>
        <v>INSERT INTO UPK_IKOU.main_masters.mm_buhin_no (data_id, buhin_no, coefficient, created_date, created_tantou_id) VALUES (2459, '75134JN20A-E', 1, GETDATE(), 999);</v>
      </c>
    </row>
    <row r="3059" spans="26:27">
      <c r="Z3059" s="629">
        <v>748</v>
      </c>
      <c r="AA3059" s="629" t="str">
        <f t="shared" si="19"/>
        <v>INSERT INTO UPK_IKOU.main_masters.mm_buhin_no (data_id, buhin_no, coefficient, created_date, created_tantou_id) VALUES (2460, '751341JA0AT1', 1, GETDATE(), 999);</v>
      </c>
    </row>
    <row r="3060" spans="26:27">
      <c r="Z3060" s="629">
        <v>749</v>
      </c>
      <c r="AA3060" s="629" t="str">
        <f t="shared" si="19"/>
        <v>INSERT INTO UPK_IKOU.main_masters.mm_buhin_no (data_id, buhin_no, coefficient, created_date, created_tantou_id) VALUES (2461, '751351JA0AT1', 1, GETDATE(), 999);</v>
      </c>
    </row>
    <row r="3061" spans="26:27">
      <c r="Z3061" s="629">
        <v>750</v>
      </c>
      <c r="AA3061" s="629" t="str">
        <f t="shared" si="19"/>
        <v>INSERT INTO UPK_IKOU.main_masters.mm_buhin_no (data_id, buhin_no, coefficient, created_date, created_tantou_id) VALUES (2462, '751345TA0AT1', 1, GETDATE(), 999);</v>
      </c>
    </row>
    <row r="3062" spans="26:27">
      <c r="Z3062" s="629">
        <v>751</v>
      </c>
      <c r="AA3062" s="629" t="str">
        <f t="shared" si="19"/>
        <v>INSERT INTO UPK_IKOU.main_masters.mm_buhin_no (data_id, buhin_no, coefficient, created_date, created_tantou_id) VALUES (2463, '751355TA0AT1', 1, GETDATE(), 999);</v>
      </c>
    </row>
    <row r="3063" spans="26:27">
      <c r="Z3063" s="629">
        <v>752</v>
      </c>
      <c r="AA3063" s="629" t="str">
        <f t="shared" si="19"/>
        <v>INSERT INTO UPK_IKOU.main_masters.mm_buhin_no (data_id, buhin_no, coefficient, created_date, created_tantou_id) VALUES (2464, '751346RA0A', 1, GETDATE(), 999);</v>
      </c>
    </row>
    <row r="3064" spans="26:27">
      <c r="Z3064" s="629">
        <v>753</v>
      </c>
      <c r="AA3064" s="629" t="str">
        <f t="shared" si="19"/>
        <v>INSERT INTO UPK_IKOU.main_masters.mm_buhin_no (data_id, buhin_no, coefficient, created_date, created_tantou_id) VALUES (2465, '751356RA0A', 1, GETDATE(), 999);</v>
      </c>
    </row>
    <row r="3065" spans="26:27">
      <c r="Z3065" s="629">
        <v>754</v>
      </c>
      <c r="AA3065" s="629" t="str">
        <f t="shared" si="19"/>
        <v>INSERT INTO UPK_IKOU.main_masters.mm_buhin_no (data_id, buhin_no, coefficient, created_date, created_tantou_id) VALUES (2466, '75134JG00A01', 1, GETDATE(), 999);</v>
      </c>
    </row>
    <row r="3066" spans="26:27">
      <c r="Z3066" s="629">
        <v>755</v>
      </c>
      <c r="AA3066" s="629" t="str">
        <f t="shared" si="19"/>
        <v>INSERT INTO UPK_IKOU.main_masters.mm_buhin_no (data_id, buhin_no, coefficient, created_date, created_tantou_id) VALUES (2467, '75135JG00A01', 1, GETDATE(), 999);</v>
      </c>
    </row>
    <row r="3067" spans="26:27">
      <c r="Z3067" s="629">
        <v>756</v>
      </c>
      <c r="AA3067" s="629" t="str">
        <f t="shared" si="19"/>
        <v>INSERT INTO UPK_IKOU.main_masters.mm_buhin_no (data_id, buhin_no, coefficient, created_date, created_tantou_id) VALUES (2468, '75134JG40A01', 1, GETDATE(), 999);</v>
      </c>
    </row>
    <row r="3068" spans="26:27">
      <c r="Z3068" s="629">
        <v>757</v>
      </c>
      <c r="AA3068" s="629" t="str">
        <f t="shared" si="19"/>
        <v>INSERT INTO UPK_IKOU.main_masters.mm_buhin_no (data_id, buhin_no, coefficient, created_date, created_tantou_id) VALUES (2469, '75135JG40A01', 1, GETDATE(), 999);</v>
      </c>
    </row>
    <row r="3069" spans="26:27">
      <c r="Z3069" s="629">
        <v>758</v>
      </c>
      <c r="AA3069" s="629" t="str">
        <f t="shared" si="19"/>
        <v>INSERT INTO UPK_IKOU.main_masters.mm_buhin_no (data_id, buhin_no, coefficient, created_date, created_tantou_id) VALUES (2470, '751351AA0A', 1, GETDATE(), 999);</v>
      </c>
    </row>
    <row r="3070" spans="26:27">
      <c r="Z3070" s="629">
        <v>759</v>
      </c>
      <c r="AA3070" s="629" t="str">
        <f t="shared" si="19"/>
        <v>INSERT INTO UPK_IKOU.main_masters.mm_buhin_no (data_id, buhin_no, coefficient, created_date, created_tantou_id) VALUES (2471, '751351JA0A', 1, GETDATE(), 999);</v>
      </c>
    </row>
    <row r="3071" spans="26:27">
      <c r="Z3071" s="629">
        <v>760</v>
      </c>
      <c r="AA3071" s="629" t="str">
        <f t="shared" si="19"/>
        <v>INSERT INTO UPK_IKOU.main_masters.mm_buhin_no (data_id, buhin_no, coefficient, created_date, created_tantou_id) VALUES (2472, '751351JA0AT2', 1, GETDATE(), 999);</v>
      </c>
    </row>
    <row r="3072" spans="26:27">
      <c r="Z3072" s="629">
        <v>761</v>
      </c>
      <c r="AA3072" s="629" t="str">
        <f t="shared" si="19"/>
        <v>INSERT INTO UPK_IKOU.main_masters.mm_buhin_no (data_id, buhin_no, coefficient, created_date, created_tantou_id) VALUES (2473, '751353XA0A', 1, GETDATE(), 999);</v>
      </c>
    </row>
    <row r="3073" spans="26:27">
      <c r="Z3073" s="629">
        <v>762</v>
      </c>
      <c r="AA3073" s="629" t="str">
        <f t="shared" si="19"/>
        <v>INSERT INTO UPK_IKOU.main_masters.mm_buhin_no (data_id, buhin_no, coefficient, created_date, created_tantou_id) VALUES (2474, '751353XE0A', 1, GETDATE(), 999);</v>
      </c>
    </row>
    <row r="3074" spans="26:27">
      <c r="Z3074" s="629">
        <v>763</v>
      </c>
      <c r="AA3074" s="629" t="str">
        <f t="shared" si="19"/>
        <v>INSERT INTO UPK_IKOU.main_masters.mm_buhin_no (data_id, buhin_no, coefficient, created_date, created_tantou_id) VALUES (2475, '751355TA0A', 1, GETDATE(), 999);</v>
      </c>
    </row>
    <row r="3075" spans="26:27">
      <c r="Z3075" s="629">
        <v>764</v>
      </c>
      <c r="AA3075" s="629" t="str">
        <f t="shared" si="19"/>
        <v>INSERT INTO UPK_IKOU.main_masters.mm_buhin_no (data_id, buhin_no, coefficient, created_date, created_tantou_id) VALUES (2476, '751355TA0AT2', 1, GETDATE(), 999);</v>
      </c>
    </row>
    <row r="3076" spans="26:27">
      <c r="Z3076" s="629">
        <v>765</v>
      </c>
      <c r="AA3076" s="629" t="str">
        <f t="shared" si="19"/>
        <v>INSERT INTO UPK_IKOU.main_masters.mm_buhin_no (data_id, buhin_no, coefficient, created_date, created_tantou_id) VALUES (2477, '751356FK1A', 1, GETDATE(), 999);</v>
      </c>
    </row>
    <row r="3077" spans="26:27">
      <c r="Z3077" s="629">
        <v>766</v>
      </c>
      <c r="AA3077" s="629" t="str">
        <f t="shared" si="19"/>
        <v>INSERT INTO UPK_IKOU.main_masters.mm_buhin_no (data_id, buhin_no, coefficient, created_date, created_tantou_id) VALUES (2478, '75135EN000', 1, GETDATE(), 999);</v>
      </c>
    </row>
    <row r="3078" spans="26:27">
      <c r="Z3078" s="629">
        <v>767</v>
      </c>
      <c r="AA3078" s="629" t="str">
        <f t="shared" si="19"/>
        <v>INSERT INTO UPK_IKOU.main_masters.mm_buhin_no (data_id, buhin_no, coefficient, created_date, created_tantou_id) VALUES (2479, '75135JG00A', 1, GETDATE(), 999);</v>
      </c>
    </row>
    <row r="3079" spans="26:27">
      <c r="Z3079" s="629">
        <v>768</v>
      </c>
      <c r="AA3079" s="629" t="str">
        <f t="shared" si="19"/>
        <v>INSERT INTO UPK_IKOU.main_masters.mm_buhin_no (data_id, buhin_no, coefficient, created_date, created_tantou_id) VALUES (2480, '75135JG00A02', 1, GETDATE(), 999);</v>
      </c>
    </row>
    <row r="3080" spans="26:27">
      <c r="Z3080" s="629">
        <v>769</v>
      </c>
      <c r="AA3080" s="629" t="str">
        <f t="shared" si="19"/>
        <v>INSERT INTO UPK_IKOU.main_masters.mm_buhin_no (data_id, buhin_no, coefficient, created_date, created_tantou_id) VALUES (2481, '75135JG40A', 1, GETDATE(), 999);</v>
      </c>
    </row>
    <row r="3081" spans="26:27">
      <c r="Z3081" s="629">
        <v>770</v>
      </c>
      <c r="AA3081" s="629" t="str">
        <f t="shared" ref="AA3081:AA3144" si="20">$Y$2310&amp;AA1361&amp;", '"&amp;TRIM(AB1361)&amp;"', "&amp;AC1361&amp;", GETDATE(), 999);"</f>
        <v>INSERT INTO UPK_IKOU.main_masters.mm_buhin_no (data_id, buhin_no, coefficient, created_date, created_tantou_id) VALUES (2482, '75135JN20A', 1, GETDATE(), 999);</v>
      </c>
    </row>
    <row r="3082" spans="26:27">
      <c r="Z3082" s="629">
        <v>771</v>
      </c>
      <c r="AA3082" s="629" t="str">
        <f t="shared" si="20"/>
        <v>INSERT INTO UPK_IKOU.main_masters.mm_buhin_no (data_id, buhin_no, coefficient, created_date, created_tantou_id) VALUES (2483, '75135JN20A-E', 1, GETDATE(), 999);</v>
      </c>
    </row>
    <row r="3083" spans="26:27">
      <c r="Z3083" s="629">
        <v>772</v>
      </c>
      <c r="AA3083" s="629" t="str">
        <f t="shared" si="20"/>
        <v>INSERT INTO UPK_IKOU.main_masters.mm_buhin_no (data_id, buhin_no, coefficient, created_date, created_tantou_id) VALUES (2484, '751388H90001', 1, GETDATE(), 999);</v>
      </c>
    </row>
    <row r="3084" spans="26:27">
      <c r="Z3084" s="629">
        <v>773</v>
      </c>
      <c r="AA3084" s="629" t="str">
        <f t="shared" si="20"/>
        <v>INSERT INTO UPK_IKOU.main_masters.mm_buhin_no (data_id, buhin_no, coefficient, created_date, created_tantou_id) VALUES (2485, '751398H90001', 1, GETDATE(), 999);</v>
      </c>
    </row>
    <row r="3085" spans="26:27">
      <c r="Z3085" s="629">
        <v>774</v>
      </c>
      <c r="AA3085" s="629" t="str">
        <f t="shared" si="20"/>
        <v>INSERT INTO UPK_IKOU.main_masters.mm_buhin_no (data_id, buhin_no, coefficient, created_date, created_tantou_id) VALUES (2486, '75142JN20A', 1, GETDATE(), 999);</v>
      </c>
    </row>
    <row r="3086" spans="26:27">
      <c r="Z3086" s="629">
        <v>775</v>
      </c>
      <c r="AA3086" s="629" t="str">
        <f t="shared" si="20"/>
        <v>INSERT INTO UPK_IKOU.main_masters.mm_buhin_no (data_id, buhin_no, coefficient, created_date, created_tantou_id) VALUES (2487, '75143JN20A', 1, GETDATE(), 999);</v>
      </c>
    </row>
    <row r="3087" spans="26:27">
      <c r="Z3087" s="629">
        <v>776</v>
      </c>
      <c r="AA3087" s="629" t="str">
        <f t="shared" si="20"/>
        <v>INSERT INTO UPK_IKOU.main_masters.mm_buhin_no (data_id, buhin_no, coefficient, created_date, created_tantou_id) VALUES (2488, '751524CB0A', 1, GETDATE(), 999);</v>
      </c>
    </row>
    <row r="3088" spans="26:27">
      <c r="Z3088" s="629">
        <v>777</v>
      </c>
      <c r="AA3088" s="629" t="str">
        <f t="shared" si="20"/>
        <v>INSERT INTO UPK_IKOU.main_masters.mm_buhin_no (data_id, buhin_no, coefficient, created_date, created_tantou_id) VALUES (2489, '751534CB0A', 1, GETDATE(), 999);</v>
      </c>
    </row>
    <row r="3089" spans="26:27">
      <c r="Z3089" s="629">
        <v>778</v>
      </c>
      <c r="AA3089" s="629" t="str">
        <f t="shared" si="20"/>
        <v>INSERT INTO UPK_IKOU.main_masters.mm_buhin_no (data_id, buhin_no, coefficient, created_date, created_tantou_id) VALUES (2490, '75152EN000', 1, GETDATE(), 999);</v>
      </c>
    </row>
    <row r="3090" spans="26:27">
      <c r="Z3090" s="629">
        <v>779</v>
      </c>
      <c r="AA3090" s="629" t="str">
        <f t="shared" si="20"/>
        <v>INSERT INTO UPK_IKOU.main_masters.mm_buhin_no (data_id, buhin_no, coefficient, created_date, created_tantou_id) VALUES (2491, '75153EN000', 1, GETDATE(), 999);</v>
      </c>
    </row>
    <row r="3091" spans="26:27">
      <c r="Z3091" s="629">
        <v>780</v>
      </c>
      <c r="AA3091" s="629" t="str">
        <f t="shared" si="20"/>
        <v>INSERT INTO UPK_IKOU.main_masters.mm_buhin_no (data_id, buhin_no, coefficient, created_date, created_tantou_id) VALUES (2492, '75152JG00A-K', 1, GETDATE(), 999);</v>
      </c>
    </row>
    <row r="3092" spans="26:27">
      <c r="Z3092" s="629">
        <v>781</v>
      </c>
      <c r="AA3092" s="629" t="str">
        <f t="shared" si="20"/>
        <v>INSERT INTO UPK_IKOU.main_masters.mm_buhin_no (data_id, buhin_no, coefficient, created_date, created_tantou_id) VALUES (2493, '75153JG00A-K', 1, GETDATE(), 999);</v>
      </c>
    </row>
    <row r="3093" spans="26:27">
      <c r="Z3093" s="629">
        <v>782</v>
      </c>
      <c r="AA3093" s="629" t="str">
        <f t="shared" si="20"/>
        <v>INSERT INTO UPK_IKOU.main_masters.mm_buhin_no (data_id, buhin_no, coefficient, created_date, created_tantou_id) VALUES (2494, '751721AA0A', 1, GETDATE(), 999);</v>
      </c>
    </row>
    <row r="3094" spans="26:27">
      <c r="Z3094" s="629">
        <v>783</v>
      </c>
      <c r="AA3094" s="629" t="str">
        <f t="shared" si="20"/>
        <v>INSERT INTO UPK_IKOU.main_masters.mm_buhin_no (data_id, buhin_no, coefficient, created_date, created_tantou_id) VALUES (2495, '751721AA0A-E', 1, GETDATE(), 999);</v>
      </c>
    </row>
    <row r="3095" spans="26:27">
      <c r="Z3095" s="629">
        <v>784</v>
      </c>
      <c r="AA3095" s="629" t="str">
        <f t="shared" si="20"/>
        <v>INSERT INTO UPK_IKOU.main_masters.mm_buhin_no (data_id, buhin_no, coefficient, created_date, created_tantou_id) VALUES (2496, '751721AE0A', 1, GETDATE(), 999);</v>
      </c>
    </row>
    <row r="3096" spans="26:27">
      <c r="Z3096" s="629">
        <v>785</v>
      </c>
      <c r="AA3096" s="629" t="str">
        <f t="shared" si="20"/>
        <v>INSERT INTO UPK_IKOU.main_masters.mm_buhin_no (data_id, buhin_no, coefficient, created_date, created_tantou_id) VALUES (2497, '751724M412', 1, GETDATE(), 999);</v>
      </c>
    </row>
    <row r="3097" spans="26:27">
      <c r="Z3097" s="629">
        <v>786</v>
      </c>
      <c r="AA3097" s="629" t="str">
        <f t="shared" si="20"/>
        <v>INSERT INTO UPK_IKOU.main_masters.mm_buhin_no (data_id, buhin_no, coefficient, created_date, created_tantou_id) VALUES (2498, '75172AU000', 1, GETDATE(), 999);</v>
      </c>
    </row>
    <row r="3098" spans="26:27">
      <c r="Z3098" s="629">
        <v>787</v>
      </c>
      <c r="AA3098" s="629" t="str">
        <f t="shared" si="20"/>
        <v>INSERT INTO UPK_IKOU.main_masters.mm_buhin_no (data_id, buhin_no, coefficient, created_date, created_tantou_id) VALUES (2499, '75172JN20A', 1, GETDATE(), 999);</v>
      </c>
    </row>
    <row r="3099" spans="26:27">
      <c r="Z3099" s="629">
        <v>788</v>
      </c>
      <c r="AA3099" s="629" t="str">
        <f t="shared" si="20"/>
        <v>INSERT INTO UPK_IKOU.main_masters.mm_buhin_no (data_id, buhin_no, coefficient, created_date, created_tantou_id) VALUES (2500, '751731AA0A', 1, GETDATE(), 999);</v>
      </c>
    </row>
    <row r="3100" spans="26:27">
      <c r="Z3100" s="629">
        <v>789</v>
      </c>
      <c r="AA3100" s="629" t="str">
        <f t="shared" si="20"/>
        <v>INSERT INTO UPK_IKOU.main_masters.mm_buhin_no (data_id, buhin_no, coefficient, created_date, created_tantou_id) VALUES (2501, '751731AA0A-E', 1, GETDATE(), 999);</v>
      </c>
    </row>
    <row r="3101" spans="26:27">
      <c r="Z3101" s="629">
        <v>790</v>
      </c>
      <c r="AA3101" s="629" t="str">
        <f t="shared" si="20"/>
        <v>INSERT INTO UPK_IKOU.main_masters.mm_buhin_no (data_id, buhin_no, coefficient, created_date, created_tantou_id) VALUES (2502, '751734M412', 1, GETDATE(), 999);</v>
      </c>
    </row>
    <row r="3102" spans="26:27">
      <c r="Z3102" s="629">
        <v>791</v>
      </c>
      <c r="AA3102" s="629" t="str">
        <f t="shared" si="20"/>
        <v>INSERT INTO UPK_IKOU.main_masters.mm_buhin_no (data_id, buhin_no, coefficient, created_date, created_tantou_id) VALUES (2503, '75173AU000', 1, GETDATE(), 999);</v>
      </c>
    </row>
    <row r="3103" spans="26:27">
      <c r="Z3103" s="629">
        <v>792</v>
      </c>
      <c r="AA3103" s="629" t="str">
        <f t="shared" si="20"/>
        <v>INSERT INTO UPK_IKOU.main_masters.mm_buhin_no (data_id, buhin_no, coefficient, created_date, created_tantou_id) VALUES (2504, '75173CA000', 1, GETDATE(), 999);</v>
      </c>
    </row>
    <row r="3104" spans="26:27">
      <c r="Z3104" s="629">
        <v>793</v>
      </c>
      <c r="AA3104" s="629" t="str">
        <f t="shared" si="20"/>
        <v>INSERT INTO UPK_IKOU.main_masters.mm_buhin_no (data_id, buhin_no, coefficient, created_date, created_tantou_id) VALUES (2505, '75173JN20A', 1, GETDATE(), 999);</v>
      </c>
    </row>
    <row r="3105" spans="26:27">
      <c r="Z3105" s="629">
        <v>794</v>
      </c>
      <c r="AA3105" s="629" t="str">
        <f t="shared" si="20"/>
        <v>INSERT INTO UPK_IKOU.main_masters.mm_buhin_no (data_id, buhin_no, coefficient, created_date, created_tantou_id) VALUES (2506, '75174JG00A', 1, GETDATE(), 999);</v>
      </c>
    </row>
    <row r="3106" spans="26:27">
      <c r="Z3106" s="629">
        <v>795</v>
      </c>
      <c r="AA3106" s="629" t="str">
        <f t="shared" si="20"/>
        <v>INSERT INTO UPK_IKOU.main_masters.mm_buhin_no (data_id, buhin_no, coefficient, created_date, created_tantou_id) VALUES (2507, '75174JG00A-K', 1, GETDATE(), 999);</v>
      </c>
    </row>
    <row r="3107" spans="26:27">
      <c r="Z3107" s="629">
        <v>796</v>
      </c>
      <c r="AA3107" s="629" t="str">
        <f t="shared" si="20"/>
        <v>INSERT INTO UPK_IKOU.main_masters.mm_buhin_no (data_id, buhin_no, coefficient, created_date, created_tantou_id) VALUES (2508, '75174JG00A-W', 1, GETDATE(), 999);</v>
      </c>
    </row>
    <row r="3108" spans="26:27">
      <c r="Z3108" s="629">
        <v>797</v>
      </c>
      <c r="AA3108" s="629" t="str">
        <f t="shared" si="20"/>
        <v>INSERT INTO UPK_IKOU.main_masters.mm_buhin_no (data_id, buhin_no, coefficient, created_date, created_tantou_id) VALUES (2509, '751746RA0ABL', 1, GETDATE(), 999);</v>
      </c>
    </row>
    <row r="3109" spans="26:27">
      <c r="Z3109" s="629">
        <v>798</v>
      </c>
      <c r="AA3109" s="629" t="str">
        <f t="shared" si="20"/>
        <v>INSERT INTO UPK_IKOU.main_masters.mm_buhin_no (data_id, buhin_no, coefficient, created_date, created_tantou_id) VALUES (2510, '751756RA0ABL', 1, GETDATE(), 999);</v>
      </c>
    </row>
    <row r="3110" spans="26:27">
      <c r="Z3110" s="629">
        <v>799</v>
      </c>
      <c r="AA3110" s="629" t="str">
        <f t="shared" si="20"/>
        <v>INSERT INTO UPK_IKOU.main_masters.mm_buhin_no (data_id, buhin_no, coefficient, created_date, created_tantou_id) VALUES (2511, '751746RL0ABL', 1, GETDATE(), 999);</v>
      </c>
    </row>
    <row r="3111" spans="26:27">
      <c r="Z3111" s="629">
        <v>800</v>
      </c>
      <c r="AA3111" s="629" t="str">
        <f t="shared" si="20"/>
        <v>INSERT INTO UPK_IKOU.main_masters.mm_buhin_no (data_id, buhin_no, coefficient, created_date, created_tantou_id) VALUES (2512, '751756RL0ABL', 1, GETDATE(), 999);</v>
      </c>
    </row>
    <row r="3112" spans="26:27">
      <c r="Z3112" s="629">
        <v>801</v>
      </c>
      <c r="AA3112" s="629" t="str">
        <f t="shared" si="20"/>
        <v>INSERT INTO UPK_IKOU.main_masters.mm_buhin_no (data_id, buhin_no, coefficient, created_date, created_tantou_id) VALUES (2513, '751761JB0A', 1, GETDATE(), 999);</v>
      </c>
    </row>
    <row r="3113" spans="26:27">
      <c r="Z3113" s="629">
        <v>802</v>
      </c>
      <c r="AA3113" s="629" t="str">
        <f t="shared" si="20"/>
        <v>INSERT INTO UPK_IKOU.main_masters.mm_buhin_no (data_id, buhin_no, coefficient, created_date, created_tantou_id) VALUES (2514, '751763VA0A', 1, GETDATE(), 999);</v>
      </c>
    </row>
    <row r="3114" spans="26:27">
      <c r="Z3114" s="629">
        <v>803</v>
      </c>
      <c r="AA3114" s="629" t="str">
        <f t="shared" si="20"/>
        <v>INSERT INTO UPK_IKOU.main_masters.mm_buhin_no (data_id, buhin_no, coefficient, created_date, created_tantou_id) VALUES (2515, '751765WK0A', 1, GETDATE(), 999);</v>
      </c>
    </row>
    <row r="3115" spans="26:27">
      <c r="Z3115" s="629">
        <v>804</v>
      </c>
      <c r="AA3115" s="629" t="str">
        <f t="shared" si="20"/>
        <v>INSERT INTO UPK_IKOU.main_masters.mm_buhin_no (data_id, buhin_no, coefficient, created_date, created_tantou_id) VALUES (2516, '751766RA0A', 1, GETDATE(), 999);</v>
      </c>
    </row>
    <row r="3116" spans="26:27">
      <c r="Z3116" s="629">
        <v>805</v>
      </c>
      <c r="AA3116" s="629" t="str">
        <f t="shared" si="20"/>
        <v>INSERT INTO UPK_IKOU.main_masters.mm_buhin_no (data_id, buhin_no, coefficient, created_date, created_tantou_id) VALUES (2517, '751776RA0A', 1, GETDATE(), 999);</v>
      </c>
    </row>
    <row r="3117" spans="26:27">
      <c r="Z3117" s="629">
        <v>806</v>
      </c>
      <c r="AA3117" s="629" t="str">
        <f t="shared" si="20"/>
        <v>INSERT INTO UPK_IKOU.main_masters.mm_buhin_no (data_id, buhin_no, coefficient, created_date, created_tantou_id) VALUES (2518, '751771JA0A', 1, GETDATE(), 999);</v>
      </c>
    </row>
    <row r="3118" spans="26:27">
      <c r="Z3118" s="629">
        <v>807</v>
      </c>
      <c r="AA3118" s="629" t="str">
        <f t="shared" si="20"/>
        <v>INSERT INTO UPK_IKOU.main_masters.mm_buhin_no (data_id, buhin_no, coefficient, created_date, created_tantou_id) VALUES (2519, '751821JB0A', 1, GETDATE(), 999);</v>
      </c>
    </row>
    <row r="3119" spans="26:27">
      <c r="Z3119" s="629">
        <v>808</v>
      </c>
      <c r="AA3119" s="629" t="str">
        <f t="shared" si="20"/>
        <v>INSERT INTO UPK_IKOU.main_masters.mm_buhin_no (data_id, buhin_no, coefficient, created_date, created_tantou_id) VALUES (2520, '751825TA0A', 1, GETDATE(), 999);</v>
      </c>
    </row>
    <row r="3120" spans="26:27">
      <c r="Z3120" s="629">
        <v>809</v>
      </c>
      <c r="AA3120" s="629" t="str">
        <f t="shared" si="20"/>
        <v>INSERT INTO UPK_IKOU.main_masters.mm_buhin_no (data_id, buhin_no, coefficient, created_date, created_tantou_id) VALUES (2521, '75182CA000', 1, GETDATE(), 999);</v>
      </c>
    </row>
    <row r="3121" spans="26:27">
      <c r="Z3121" s="629">
        <v>810</v>
      </c>
      <c r="AA3121" s="629" t="str">
        <f t="shared" si="20"/>
        <v>INSERT INTO UPK_IKOU.main_masters.mm_buhin_no (data_id, buhin_no, coefficient, created_date, created_tantou_id) VALUES (2522, '75182CB000', 1, GETDATE(), 999);</v>
      </c>
    </row>
    <row r="3122" spans="26:27">
      <c r="Z3122" s="629">
        <v>811</v>
      </c>
      <c r="AA3122" s="629" t="str">
        <f t="shared" si="20"/>
        <v>INSERT INTO UPK_IKOU.main_masters.mm_buhin_no (data_id, buhin_no, coefficient, created_date, created_tantou_id) VALUES (2523, '75182JN20A', 1, GETDATE(), 999);</v>
      </c>
    </row>
    <row r="3123" spans="26:27">
      <c r="Z3123" s="629">
        <v>812</v>
      </c>
      <c r="AA3123" s="629" t="str">
        <f t="shared" si="20"/>
        <v>INSERT INTO UPK_IKOU.main_masters.mm_buhin_no (data_id, buhin_no, coefficient, created_date, created_tantou_id) VALUES (2524, '751831JB0A', 1, GETDATE(), 999);</v>
      </c>
    </row>
    <row r="3124" spans="26:27">
      <c r="Z3124" s="629">
        <v>813</v>
      </c>
      <c r="AA3124" s="629" t="str">
        <f t="shared" si="20"/>
        <v>INSERT INTO UPK_IKOU.main_masters.mm_buhin_no (data_id, buhin_no, coefficient, created_date, created_tantou_id) VALUES (2525, '751861AA0A', 1, GETDATE(), 999);</v>
      </c>
    </row>
    <row r="3125" spans="26:27">
      <c r="Z3125" s="629">
        <v>814</v>
      </c>
      <c r="AA3125" s="629" t="str">
        <f t="shared" si="20"/>
        <v>INSERT INTO UPK_IKOU.main_masters.mm_buhin_no (data_id, buhin_no, coefficient, created_date, created_tantou_id) VALUES (2526, '751871AA0A', 1, GETDATE(), 999);</v>
      </c>
    </row>
    <row r="3126" spans="26:27">
      <c r="Z3126" s="629">
        <v>815</v>
      </c>
      <c r="AA3126" s="629" t="str">
        <f t="shared" si="20"/>
        <v>INSERT INTO UPK_IKOU.main_masters.mm_buhin_no (data_id, buhin_no, coefficient, created_date, created_tantou_id) VALUES (2527, '751865TA0A', 1, GETDATE(), 999);</v>
      </c>
    </row>
    <row r="3127" spans="26:27">
      <c r="Z3127" s="629">
        <v>816</v>
      </c>
      <c r="AA3127" s="629" t="str">
        <f t="shared" si="20"/>
        <v>INSERT INTO UPK_IKOU.main_masters.mm_buhin_no (data_id, buhin_no, coefficient, created_date, created_tantou_id) VALUES (2528, '751875TA0A', 1, GETDATE(), 999);</v>
      </c>
    </row>
    <row r="3128" spans="26:27">
      <c r="Z3128" s="629">
        <v>817</v>
      </c>
      <c r="AA3128" s="629" t="str">
        <f t="shared" si="20"/>
        <v>INSERT INTO UPK_IKOU.main_masters.mm_buhin_no (data_id, buhin_no, coefficient, created_date, created_tantou_id) VALUES (2529, '751866FK0A', 1, GETDATE(), 999);</v>
      </c>
    </row>
    <row r="3129" spans="26:27">
      <c r="Z3129" s="629">
        <v>818</v>
      </c>
      <c r="AA3129" s="629" t="str">
        <f t="shared" si="20"/>
        <v>INSERT INTO UPK_IKOU.main_masters.mm_buhin_no (data_id, buhin_no, coefficient, created_date, created_tantou_id) VALUES (2530, '751876FK0A', 1, GETDATE(), 999);</v>
      </c>
    </row>
    <row r="3130" spans="26:27">
      <c r="Z3130" s="629">
        <v>819</v>
      </c>
      <c r="AA3130" s="629" t="str">
        <f t="shared" si="20"/>
        <v>INSERT INTO UPK_IKOU.main_masters.mm_buhin_no (data_id, buhin_no, coefficient, created_date, created_tantou_id) VALUES (2531, '751866MA0A', 1, GETDATE(), 999);</v>
      </c>
    </row>
    <row r="3131" spans="26:27">
      <c r="Z3131" s="629">
        <v>820</v>
      </c>
      <c r="AA3131" s="629" t="str">
        <f t="shared" si="20"/>
        <v>INSERT INTO UPK_IKOU.main_masters.mm_buhin_no (data_id, buhin_no, coefficient, created_date, created_tantou_id) VALUES (2532, '751876MA0A', 1, GETDATE(), 999);</v>
      </c>
    </row>
    <row r="3132" spans="26:27">
      <c r="Z3132" s="629">
        <v>821</v>
      </c>
      <c r="AA3132" s="629" t="str">
        <f t="shared" si="20"/>
        <v>INSERT INTO UPK_IKOU.main_masters.mm_buhin_no (data_id, buhin_no, coefficient, created_date, created_tantou_id) VALUES (2533, '751866RA0A', 1, GETDATE(), 999);</v>
      </c>
    </row>
    <row r="3133" spans="26:27">
      <c r="Z3133" s="629">
        <v>822</v>
      </c>
      <c r="AA3133" s="629" t="str">
        <f t="shared" si="20"/>
        <v>INSERT INTO UPK_IKOU.main_masters.mm_buhin_no (data_id, buhin_no, coefficient, created_date, created_tantou_id) VALUES (2534, '751876RA0A', 1, GETDATE(), 999);</v>
      </c>
    </row>
    <row r="3134" spans="26:27">
      <c r="Z3134" s="629">
        <v>823</v>
      </c>
      <c r="AA3134" s="629" t="str">
        <f t="shared" si="20"/>
        <v>INSERT INTO UPK_IKOU.main_masters.mm_buhin_no (data_id, buhin_no, coefficient, created_date, created_tantou_id) VALUES (2535, '75196JN20A', 1, GETDATE(), 999);</v>
      </c>
    </row>
    <row r="3135" spans="26:27">
      <c r="Z3135" s="629">
        <v>824</v>
      </c>
      <c r="AA3135" s="629" t="str">
        <f t="shared" si="20"/>
        <v>INSERT INTO UPK_IKOU.main_masters.mm_buhin_no (data_id, buhin_no, coefficient, created_date, created_tantou_id) VALUES (2536, '751971AA0A', 1, GETDATE(), 999);</v>
      </c>
    </row>
    <row r="3136" spans="26:27">
      <c r="Z3136" s="629">
        <v>825</v>
      </c>
      <c r="AA3136" s="629" t="str">
        <f t="shared" si="20"/>
        <v>INSERT INTO UPK_IKOU.main_masters.mm_buhin_no (data_id, buhin_no, coefficient, created_date, created_tantou_id) VALUES (2537, '751A31AN0A', 1, GETDATE(), 999);</v>
      </c>
    </row>
    <row r="3137" spans="26:27">
      <c r="Z3137" s="629">
        <v>826</v>
      </c>
      <c r="AA3137" s="629" t="str">
        <f t="shared" si="20"/>
        <v>INSERT INTO UPK_IKOU.main_masters.mm_buhin_no (data_id, buhin_no, coefficient, created_date, created_tantou_id) VALUES (2538, '751A31AN0A-E', 1, GETDATE(), 999);</v>
      </c>
    </row>
    <row r="3138" spans="26:27">
      <c r="Z3138" s="629">
        <v>827</v>
      </c>
      <c r="AA3138" s="629" t="str">
        <f t="shared" si="20"/>
        <v>INSERT INTO UPK_IKOU.main_masters.mm_buhin_no (data_id, buhin_no, coefficient, created_date, created_tantou_id) VALUES (2539, '751B06RA0A', 1, GETDATE(), 999);</v>
      </c>
    </row>
    <row r="3139" spans="26:27">
      <c r="Z3139" s="629">
        <v>828</v>
      </c>
      <c r="AA3139" s="629" t="str">
        <f t="shared" si="20"/>
        <v>INSERT INTO UPK_IKOU.main_masters.mm_buhin_no (data_id, buhin_no, coefficient, created_date, created_tantou_id) VALUES (2540, '751B16RA0A', 1, GETDATE(), 999);</v>
      </c>
    </row>
    <row r="3140" spans="26:27">
      <c r="Z3140" s="629">
        <v>829</v>
      </c>
      <c r="AA3140" s="629" t="str">
        <f t="shared" si="20"/>
        <v>INSERT INTO UPK_IKOU.main_masters.mm_buhin_no (data_id, buhin_no, coefficient, created_date, created_tantou_id) VALUES (2541, '751B11AA0A', 1, GETDATE(), 999);</v>
      </c>
    </row>
    <row r="3141" spans="26:27">
      <c r="Z3141" s="629">
        <v>830</v>
      </c>
      <c r="AA3141" s="629" t="str">
        <f t="shared" si="20"/>
        <v>INSERT INTO UPK_IKOU.main_masters.mm_buhin_no (data_id, buhin_no, coefficient, created_date, created_tantou_id) VALUES (2542, '751B25TA0A', 1, GETDATE(), 999);</v>
      </c>
    </row>
    <row r="3142" spans="26:27">
      <c r="Z3142" s="629">
        <v>831</v>
      </c>
      <c r="AA3142" s="629" t="str">
        <f t="shared" si="20"/>
        <v>INSERT INTO UPK_IKOU.main_masters.mm_buhin_no (data_id, buhin_no, coefficient, created_date, created_tantou_id) VALUES (2543, '751C56FK0A', 1, GETDATE(), 999);</v>
      </c>
    </row>
    <row r="3143" spans="26:27">
      <c r="Z3143" s="629">
        <v>832</v>
      </c>
      <c r="AA3143" s="629" t="str">
        <f t="shared" si="20"/>
        <v>INSERT INTO UPK_IKOU.main_masters.mm_buhin_no (data_id, buhin_no, coefficient, created_date, created_tantou_id) VALUES (2544, '751F23VA0A', 1, GETDATE(), 999);</v>
      </c>
    </row>
    <row r="3144" spans="26:27">
      <c r="Z3144" s="629">
        <v>833</v>
      </c>
      <c r="AA3144" s="629" t="str">
        <f t="shared" si="20"/>
        <v>INSERT INTO UPK_IKOU.main_masters.mm_buhin_no (data_id, buhin_no, coefficient, created_date, created_tantou_id) VALUES (2545, '751F33VA0A', 1, GETDATE(), 999);</v>
      </c>
    </row>
    <row r="3145" spans="26:27">
      <c r="Z3145" s="629">
        <v>834</v>
      </c>
      <c r="AA3145" s="629" t="str">
        <f t="shared" ref="AA3145:AA3208" si="21">$Y$2310&amp;AA1425&amp;", '"&amp;TRIM(AB1425)&amp;"', "&amp;AC1425&amp;", GETDATE(), 999);"</f>
        <v>INSERT INTO UPK_IKOU.main_masters.mm_buhin_no (data_id, buhin_no, coefficient, created_date, created_tantou_id) VALUES (2546, '751F63VA0A', 1, GETDATE(), 999);</v>
      </c>
    </row>
    <row r="3146" spans="26:27">
      <c r="Z3146" s="629">
        <v>835</v>
      </c>
      <c r="AA3146" s="629" t="str">
        <f t="shared" si="21"/>
        <v>INSERT INTO UPK_IKOU.main_masters.mm_buhin_no (data_id, buhin_no, coefficient, created_date, created_tantou_id) VALUES (2547, '751F73VA0A', 1, GETDATE(), 999);</v>
      </c>
    </row>
    <row r="3147" spans="26:27">
      <c r="Z3147" s="629">
        <v>836</v>
      </c>
      <c r="AA3147" s="629" t="str">
        <f t="shared" si="21"/>
        <v>INSERT INTO UPK_IKOU.main_masters.mm_buhin_no (data_id, buhin_no, coefficient, created_date, created_tantou_id) VALUES (2548, '751J21AA0A', 1, GETDATE(), 999);</v>
      </c>
    </row>
    <row r="3148" spans="26:27">
      <c r="Z3148" s="629">
        <v>837</v>
      </c>
      <c r="AA3148" s="629" t="str">
        <f t="shared" si="21"/>
        <v>INSERT INTO UPK_IKOU.main_masters.mm_buhin_no (data_id, buhin_no, coefficient, created_date, created_tantou_id) VALUES (2549, '751J21JA0A', 1, GETDATE(), 999);</v>
      </c>
    </row>
    <row r="3149" spans="26:27">
      <c r="Z3149" s="629">
        <v>838</v>
      </c>
      <c r="AA3149" s="629" t="str">
        <f t="shared" si="21"/>
        <v>INSERT INTO UPK_IKOU.main_masters.mm_buhin_no (data_id, buhin_no, coefficient, created_date, created_tantou_id) VALUES (2550, '751J21VA0A', 1, GETDATE(), 999);</v>
      </c>
    </row>
    <row r="3150" spans="26:27">
      <c r="Z3150" s="629">
        <v>839</v>
      </c>
      <c r="AA3150" s="629" t="str">
        <f t="shared" si="21"/>
        <v>INSERT INTO UPK_IKOU.main_masters.mm_buhin_no (data_id, buhin_no, coefficient, created_date, created_tantou_id) VALUES (2551, '751J31VA0A', 1, GETDATE(), 999);</v>
      </c>
    </row>
    <row r="3151" spans="26:27">
      <c r="Z3151" s="629">
        <v>840</v>
      </c>
      <c r="AA3151" s="629" t="str">
        <f t="shared" si="21"/>
        <v>INSERT INTO UPK_IKOU.main_masters.mm_buhin_no (data_id, buhin_no, coefficient, created_date, created_tantou_id) VALUES (2552, '751J31AA0A', 1, GETDATE(), 999);</v>
      </c>
    </row>
    <row r="3152" spans="26:27">
      <c r="Z3152" s="629">
        <v>841</v>
      </c>
      <c r="AA3152" s="629" t="str">
        <f t="shared" si="21"/>
        <v>INSERT INTO UPK_IKOU.main_masters.mm_buhin_no (data_id, buhin_no, coefficient, created_date, created_tantou_id) VALUES (2553, '751J31AA0A-E', 1, GETDATE(), 999);</v>
      </c>
    </row>
    <row r="3153" spans="26:27">
      <c r="Z3153" s="629">
        <v>842</v>
      </c>
      <c r="AA3153" s="629" t="str">
        <f t="shared" si="21"/>
        <v>INSERT INTO UPK_IKOU.main_masters.mm_buhin_no (data_id, buhin_no, coefficient, created_date, created_tantou_id) VALUES (2554, '751J31JA0A', 1, GETDATE(), 999);</v>
      </c>
    </row>
    <row r="3154" spans="26:27">
      <c r="Z3154" s="629">
        <v>843</v>
      </c>
      <c r="AA3154" s="629" t="str">
        <f t="shared" si="21"/>
        <v>INSERT INTO UPK_IKOU.main_masters.mm_buhin_no (data_id, buhin_no, coefficient, created_date, created_tantou_id) VALUES (2555, '751L73XA0A', 1, GETDATE(), 999);</v>
      </c>
    </row>
    <row r="3155" spans="26:27">
      <c r="Z3155" s="629">
        <v>844</v>
      </c>
      <c r="AA3155" s="629" t="str">
        <f t="shared" si="21"/>
        <v>INSERT INTO UPK_IKOU.main_masters.mm_buhin_no (data_id, buhin_no, coefficient, created_date, created_tantou_id) VALUES (2556, '751L73XA0A-K', 1, GETDATE(), 999);</v>
      </c>
    </row>
    <row r="3156" spans="26:27">
      <c r="Z3156" s="629">
        <v>845</v>
      </c>
      <c r="AA3156" s="629" t="str">
        <f t="shared" si="21"/>
        <v>INSERT INTO UPK_IKOU.main_masters.mm_buhin_no (data_id, buhin_no, coefficient, created_date, created_tantou_id) VALUES (2557, '751L73XE0A', 1, GETDATE(), 999);</v>
      </c>
    </row>
    <row r="3157" spans="26:27">
      <c r="Z3157" s="629">
        <v>846</v>
      </c>
      <c r="AA3157" s="629" t="str">
        <f t="shared" si="21"/>
        <v>INSERT INTO UPK_IKOU.main_masters.mm_buhin_no (data_id, buhin_no, coefficient, created_date, created_tantou_id) VALUES (2558, '751N86RA0ABL', 1, GETDATE(), 999);</v>
      </c>
    </row>
    <row r="3158" spans="26:27">
      <c r="Z3158" s="629">
        <v>847</v>
      </c>
      <c r="AA3158" s="629" t="str">
        <f t="shared" si="21"/>
        <v>INSERT INTO UPK_IKOU.main_masters.mm_buhin_no (data_id, buhin_no, coefficient, created_date, created_tantou_id) VALUES (2559, '751N96RA0ABL', 1, GETDATE(), 999);</v>
      </c>
    </row>
    <row r="3159" spans="26:27">
      <c r="Z3159" s="629">
        <v>848</v>
      </c>
      <c r="AA3159" s="629" t="str">
        <f t="shared" si="21"/>
        <v>INSERT INTO UPK_IKOU.main_masters.mm_buhin_no (data_id, buhin_no, coefficient, created_date, created_tantou_id) VALUES (2560, '751T76FK0A', 1, GETDATE(), 999);</v>
      </c>
    </row>
    <row r="3160" spans="26:27">
      <c r="Z3160" s="629">
        <v>849</v>
      </c>
      <c r="AA3160" s="629" t="str">
        <f t="shared" si="21"/>
        <v>INSERT INTO UPK_IKOU.main_masters.mm_buhin_no (data_id, buhin_no, coefficient, created_date, created_tantou_id) VALUES (2561, '751T76FK0B', 1, GETDATE(), 999);</v>
      </c>
    </row>
    <row r="3161" spans="26:27">
      <c r="Z3161" s="629">
        <v>850</v>
      </c>
      <c r="AA3161" s="629" t="str">
        <f t="shared" si="21"/>
        <v>INSERT INTO UPK_IKOU.main_masters.mm_buhin_no (data_id, buhin_no, coefficient, created_date, created_tantou_id) VALUES (2562, '751T76FK0C', 1, GETDATE(), 999);</v>
      </c>
    </row>
    <row r="3162" spans="26:27">
      <c r="Z3162" s="629">
        <v>851</v>
      </c>
      <c r="AA3162" s="629" t="str">
        <f t="shared" si="21"/>
        <v>INSERT INTO UPK_IKOU.main_masters.mm_buhin_no (data_id, buhin_no, coefficient, created_date, created_tantou_id) VALUES (2563, '752122N300', 1, GETDATE(), 999);</v>
      </c>
    </row>
    <row r="3163" spans="26:27">
      <c r="Z3163" s="629">
        <v>852</v>
      </c>
      <c r="AA3163" s="629" t="str">
        <f t="shared" si="21"/>
        <v>INSERT INTO UPK_IKOU.main_masters.mm_buhin_no (data_id, buhin_no, coefficient, created_date, created_tantou_id) VALUES (2564, '752343XA0A', 1, GETDATE(), 999);</v>
      </c>
    </row>
    <row r="3164" spans="26:27">
      <c r="Z3164" s="629">
        <v>853</v>
      </c>
      <c r="AA3164" s="629" t="str">
        <f t="shared" si="21"/>
        <v>INSERT INTO UPK_IKOU.main_masters.mm_buhin_no (data_id, buhin_no, coefficient, created_date, created_tantou_id) VALUES (2565, '752343XY0A', 1, GETDATE(), 999);</v>
      </c>
    </row>
    <row r="3165" spans="26:27">
      <c r="Z3165" s="629">
        <v>854</v>
      </c>
      <c r="AA3165" s="629" t="str">
        <f t="shared" si="21"/>
        <v>INSERT INTO UPK_IKOU.main_masters.mm_buhin_no (data_id, buhin_no, coefficient, created_date, created_tantou_id) VALUES (2566, '752626RA1A', 1, GETDATE(), 999);</v>
      </c>
    </row>
    <row r="3166" spans="26:27">
      <c r="Z3166" s="629">
        <v>855</v>
      </c>
      <c r="AA3166" s="629" t="str">
        <f t="shared" si="21"/>
        <v>INSERT INTO UPK_IKOU.main_masters.mm_buhin_no (data_id, buhin_no, coefficient, created_date, created_tantou_id) VALUES (2567, '752621VA0A', 1, GETDATE(), 999);</v>
      </c>
    </row>
    <row r="3167" spans="26:27">
      <c r="Z3167" s="629">
        <v>856</v>
      </c>
      <c r="AA3167" s="629" t="str">
        <f t="shared" si="21"/>
        <v>INSERT INTO UPK_IKOU.main_masters.mm_buhin_no (data_id, buhin_no, coefficient, created_date, created_tantou_id) VALUES (2568, '752631VA0A', 1, GETDATE(), 999);</v>
      </c>
    </row>
    <row r="3168" spans="26:27">
      <c r="Z3168" s="629">
        <v>857</v>
      </c>
      <c r="AA3168" s="629" t="str">
        <f t="shared" si="21"/>
        <v>INSERT INTO UPK_IKOU.main_masters.mm_buhin_no (data_id, buhin_no, coefficient, created_date, created_tantou_id) VALUES (2569, '752623VA0A', 1, GETDATE(), 999);</v>
      </c>
    </row>
    <row r="3169" spans="26:27">
      <c r="Z3169" s="629">
        <v>858</v>
      </c>
      <c r="AA3169" s="629" t="str">
        <f t="shared" si="21"/>
        <v>INSERT INTO UPK_IKOU.main_masters.mm_buhin_no (data_id, buhin_no, coefficient, created_date, created_tantou_id) VALUES (2570, '752633VA0A', 1, GETDATE(), 999);</v>
      </c>
    </row>
    <row r="3170" spans="26:27">
      <c r="Z3170" s="629">
        <v>859</v>
      </c>
      <c r="AA3170" s="629" t="str">
        <f t="shared" si="21"/>
        <v>INSERT INTO UPK_IKOU.main_masters.mm_buhin_no (data_id, buhin_no, coefficient, created_date, created_tantou_id) VALUES (2571, '752624CB5A', 1, GETDATE(), 999);</v>
      </c>
    </row>
    <row r="3171" spans="26:27">
      <c r="Z3171" s="629">
        <v>860</v>
      </c>
      <c r="AA3171" s="629" t="str">
        <f t="shared" si="21"/>
        <v>INSERT INTO UPK_IKOU.main_masters.mm_buhin_no (data_id, buhin_no, coefficient, created_date, created_tantou_id) VALUES (2572, '752634CB5A', 1, GETDATE(), 999);</v>
      </c>
    </row>
    <row r="3172" spans="26:27">
      <c r="Z3172" s="629">
        <v>861</v>
      </c>
      <c r="AA3172" s="629" t="str">
        <f t="shared" si="21"/>
        <v>INSERT INTO UPK_IKOU.main_masters.mm_buhin_no (data_id, buhin_no, coefficient, created_date, created_tantou_id) VALUES (2573, '752626FK5A', 1, GETDATE(), 999);</v>
      </c>
    </row>
    <row r="3173" spans="26:27">
      <c r="Z3173" s="629">
        <v>862</v>
      </c>
      <c r="AA3173" s="629" t="str">
        <f t="shared" si="21"/>
        <v>INSERT INTO UPK_IKOU.main_masters.mm_buhin_no (data_id, buhin_no, coefficient, created_date, created_tantou_id) VALUES (2574, '752636FK5A', 1, GETDATE(), 999);</v>
      </c>
    </row>
    <row r="3174" spans="26:27">
      <c r="Z3174" s="629">
        <v>863</v>
      </c>
      <c r="AA3174" s="629" t="str">
        <f t="shared" si="21"/>
        <v>INSERT INTO UPK_IKOU.main_masters.mm_buhin_no (data_id, buhin_no, coefficient, created_date, created_tantou_id) VALUES (2575, '752626RA0A', 1, GETDATE(), 999);</v>
      </c>
    </row>
    <row r="3175" spans="26:27">
      <c r="Z3175" s="629">
        <v>864</v>
      </c>
      <c r="AA3175" s="629" t="str">
        <f t="shared" si="21"/>
        <v>INSERT INTO UPK_IKOU.main_masters.mm_buhin_no (data_id, buhin_no, coefficient, created_date, created_tantou_id) VALUES (2576, '752636RA0A', 1, GETDATE(), 999);</v>
      </c>
    </row>
    <row r="3176" spans="26:27">
      <c r="Z3176" s="629">
        <v>865</v>
      </c>
      <c r="AA3176" s="629" t="str">
        <f t="shared" si="21"/>
        <v>INSERT INTO UPK_IKOU.main_masters.mm_buhin_no (data_id, buhin_no, coefficient, created_date, created_tantou_id) VALUES (2577, '75262EN000', 1, GETDATE(), 999);</v>
      </c>
    </row>
    <row r="3177" spans="26:27">
      <c r="Z3177" s="629">
        <v>866</v>
      </c>
      <c r="AA3177" s="629" t="str">
        <f t="shared" si="21"/>
        <v>INSERT INTO UPK_IKOU.main_masters.mm_buhin_no (data_id, buhin_no, coefficient, created_date, created_tantou_id) VALUES (2578, '75263EN000', 1, GETDATE(), 999);</v>
      </c>
    </row>
    <row r="3178" spans="26:27">
      <c r="Z3178" s="629">
        <v>867</v>
      </c>
      <c r="AA3178" s="629" t="str">
        <f t="shared" si="21"/>
        <v>INSERT INTO UPK_IKOU.main_masters.mm_buhin_no (data_id, buhin_no, coefficient, created_date, created_tantou_id) VALUES (2579, '75262JG00A', 1, GETDATE(), 999);</v>
      </c>
    </row>
    <row r="3179" spans="26:27">
      <c r="Z3179" s="629">
        <v>868</v>
      </c>
      <c r="AA3179" s="629" t="str">
        <f t="shared" si="21"/>
        <v>INSERT INTO UPK_IKOU.main_masters.mm_buhin_no (data_id, buhin_no, coefficient, created_date, created_tantou_id) VALUES (2580, '75263JG00A', 1, GETDATE(), 999);</v>
      </c>
    </row>
    <row r="3180" spans="26:27">
      <c r="Z3180" s="629">
        <v>869</v>
      </c>
      <c r="AA3180" s="629" t="str">
        <f t="shared" si="21"/>
        <v>INSERT INTO UPK_IKOU.main_masters.mm_buhin_no (data_id, buhin_no, coefficient, created_date, created_tantou_id) VALUES (2581, '75262JG01A', 1, GETDATE(), 999);</v>
      </c>
    </row>
    <row r="3181" spans="26:27">
      <c r="Z3181" s="629">
        <v>870</v>
      </c>
      <c r="AA3181" s="629" t="str">
        <f t="shared" si="21"/>
        <v>INSERT INTO UPK_IKOU.main_masters.mm_buhin_no (data_id, buhin_no, coefficient, created_date, created_tantou_id) VALUES (2582, '75263JG01A', 1, GETDATE(), 999);</v>
      </c>
    </row>
    <row r="3182" spans="26:27">
      <c r="Z3182" s="629">
        <v>871</v>
      </c>
      <c r="AA3182" s="629" t="str">
        <f t="shared" si="21"/>
        <v>INSERT INTO UPK_IKOU.main_masters.mm_buhin_no (data_id, buhin_no, coefficient, created_date, created_tantou_id) VALUES (2583, '75262JG01A-E', 1, GETDATE(), 999);</v>
      </c>
    </row>
    <row r="3183" spans="26:27">
      <c r="Z3183" s="629">
        <v>872</v>
      </c>
      <c r="AA3183" s="629" t="str">
        <f t="shared" si="21"/>
        <v>INSERT INTO UPK_IKOU.main_masters.mm_buhin_no (data_id, buhin_no, coefficient, created_date, created_tantou_id) VALUES (2584, '75263JG01A-E', 1, GETDATE(), 999);</v>
      </c>
    </row>
    <row r="3184" spans="26:27">
      <c r="Z3184" s="629">
        <v>873</v>
      </c>
      <c r="AA3184" s="629" t="str">
        <f t="shared" si="21"/>
        <v>INSERT INTO UPK_IKOU.main_masters.mm_buhin_no (data_id, buhin_no, coefficient, created_date, created_tantou_id) VALUES (2585, '752636RA1A', 1, GETDATE(), 999);</v>
      </c>
    </row>
    <row r="3185" spans="26:27">
      <c r="Z3185" s="629">
        <v>874</v>
      </c>
      <c r="AA3185" s="629" t="str">
        <f t="shared" si="21"/>
        <v>INSERT INTO UPK_IKOU.main_masters.mm_buhin_no (data_id, buhin_no, coefficient, created_date, created_tantou_id) VALUES (2586, '753123NU0A', 1, GETDATE(), 999);</v>
      </c>
    </row>
    <row r="3186" spans="26:27">
      <c r="Z3186" s="629">
        <v>875</v>
      </c>
      <c r="AA3186" s="629" t="str">
        <f t="shared" si="21"/>
        <v>INSERT INTO UPK_IKOU.main_masters.mm_buhin_no (data_id, buhin_no, coefficient, created_date, created_tantou_id) VALUES (2587, '753126RA1A', 1, GETDATE(), 999);</v>
      </c>
    </row>
    <row r="3187" spans="26:27">
      <c r="Z3187" s="629">
        <v>876</v>
      </c>
      <c r="AA3187" s="629" t="str">
        <f t="shared" si="21"/>
        <v>INSERT INTO UPK_IKOU.main_masters.mm_buhin_no (data_id, buhin_no, coefficient, created_date, created_tantou_id) VALUES (2588, '75312CA000', 1, GETDATE(), 999);</v>
      </c>
    </row>
    <row r="3188" spans="26:27">
      <c r="Z3188" s="629">
        <v>877</v>
      </c>
      <c r="AA3188" s="629" t="str">
        <f t="shared" si="21"/>
        <v>INSERT INTO UPK_IKOU.main_masters.mm_buhin_no (data_id, buhin_no, coefficient, created_date, created_tantou_id) VALUES (2589, '753126RA0A', 1, GETDATE(), 999);</v>
      </c>
    </row>
    <row r="3189" spans="26:27">
      <c r="Z3189" s="629">
        <v>878</v>
      </c>
      <c r="AA3189" s="629" t="str">
        <f t="shared" si="21"/>
        <v>INSERT INTO UPK_IKOU.main_masters.mm_buhin_no (data_id, buhin_no, coefficient, created_date, created_tantou_id) VALUES (2590, '753136RA0A', 1, GETDATE(), 999);</v>
      </c>
    </row>
    <row r="3190" spans="26:27">
      <c r="Z3190" s="629">
        <v>879</v>
      </c>
      <c r="AA3190" s="629" t="str">
        <f t="shared" si="21"/>
        <v>INSERT INTO UPK_IKOU.main_masters.mm_buhin_no (data_id, buhin_no, coefficient, created_date, created_tantou_id) VALUES (2591, '753133NU0A', 1, GETDATE(), 999);</v>
      </c>
    </row>
    <row r="3191" spans="26:27">
      <c r="Z3191" s="629">
        <v>880</v>
      </c>
      <c r="AA3191" s="629" t="str">
        <f t="shared" si="21"/>
        <v>INSERT INTO UPK_IKOU.main_masters.mm_buhin_no (data_id, buhin_no, coefficient, created_date, created_tantou_id) VALUES (2592, '753136RA1A', 1, GETDATE(), 999);</v>
      </c>
    </row>
    <row r="3192" spans="26:27">
      <c r="Z3192" s="629">
        <v>881</v>
      </c>
      <c r="AA3192" s="629" t="str">
        <f t="shared" si="21"/>
        <v>INSERT INTO UPK_IKOU.main_masters.mm_buhin_no (data_id, buhin_no, coefficient, created_date, created_tantou_id) VALUES (2593, '75313CA000', 1, GETDATE(), 999);</v>
      </c>
    </row>
    <row r="3193" spans="26:27">
      <c r="Z3193" s="629">
        <v>882</v>
      </c>
      <c r="AA3193" s="629" t="str">
        <f t="shared" si="21"/>
        <v>INSERT INTO UPK_IKOU.main_masters.mm_buhin_no (data_id, buhin_no, coefficient, created_date, created_tantou_id) VALUES (2594, '75352JN20A', 1, GETDATE(), 999);</v>
      </c>
    </row>
    <row r="3194" spans="26:27">
      <c r="Z3194" s="629">
        <v>883</v>
      </c>
      <c r="AA3194" s="629" t="str">
        <f t="shared" si="21"/>
        <v>INSERT INTO UPK_IKOU.main_masters.mm_buhin_no (data_id, buhin_no, coefficient, created_date, created_tantou_id) VALUES (2595, '75353JN20A', 1, GETDATE(), 999);</v>
      </c>
    </row>
    <row r="3195" spans="26:27">
      <c r="Z3195" s="629">
        <v>884</v>
      </c>
      <c r="AA3195" s="629" t="str">
        <f t="shared" si="21"/>
        <v>INSERT INTO UPK_IKOU.main_masters.mm_buhin_no (data_id, buhin_no, coefficient, created_date, created_tantou_id) VALUES (2596, '754121LA0A', 1, GETDATE(), 999);</v>
      </c>
    </row>
    <row r="3196" spans="26:27">
      <c r="Z3196" s="629">
        <v>885</v>
      </c>
      <c r="AA3196" s="629" t="str">
        <f t="shared" si="21"/>
        <v>INSERT INTO UPK_IKOU.main_masters.mm_buhin_no (data_id, buhin_no, coefficient, created_date, created_tantou_id) VALUES (2597, '75412JG00A', 1, GETDATE(), 999);</v>
      </c>
    </row>
    <row r="3197" spans="26:27">
      <c r="Z3197" s="629">
        <v>886</v>
      </c>
      <c r="AA3197" s="629" t="str">
        <f t="shared" si="21"/>
        <v>INSERT INTO UPK_IKOU.main_masters.mm_buhin_no (data_id, buhin_no, coefficient, created_date, created_tantou_id) VALUES (2598, '754221AA0A', 1, GETDATE(), 999);</v>
      </c>
    </row>
    <row r="3198" spans="26:27">
      <c r="Z3198" s="629">
        <v>887</v>
      </c>
      <c r="AA3198" s="629" t="str">
        <f t="shared" si="21"/>
        <v>INSERT INTO UPK_IKOU.main_masters.mm_buhin_no (data_id, buhin_no, coefficient, created_date, created_tantou_id) VALUES (2599, '754223VA0A', 1, GETDATE(), 999);</v>
      </c>
    </row>
    <row r="3199" spans="26:27">
      <c r="Z3199" s="629">
        <v>888</v>
      </c>
      <c r="AA3199" s="629" t="str">
        <f t="shared" si="21"/>
        <v>INSERT INTO UPK_IKOU.main_masters.mm_buhin_no (data_id, buhin_no, coefficient, created_date, created_tantou_id) VALUES (2600, '754225YJ0A', 1, GETDATE(), 999);</v>
      </c>
    </row>
    <row r="3200" spans="26:27">
      <c r="Z3200" s="629">
        <v>889</v>
      </c>
      <c r="AA3200" s="629" t="str">
        <f t="shared" si="21"/>
        <v>INSERT INTO UPK_IKOU.main_masters.mm_buhin_no (data_id, buhin_no, coefficient, created_date, created_tantou_id) VALUES (2601, '754225YJ2A', 1, GETDATE(), 999);</v>
      </c>
    </row>
    <row r="3201" spans="26:27">
      <c r="Z3201" s="629">
        <v>890</v>
      </c>
      <c r="AA3201" s="629" t="str">
        <f t="shared" si="21"/>
        <v>INSERT INTO UPK_IKOU.main_masters.mm_buhin_no (data_id, buhin_no, coefficient, created_date, created_tantou_id) VALUES (2602, '75422EN100', 1, GETDATE(), 999);</v>
      </c>
    </row>
    <row r="3202" spans="26:27">
      <c r="Z3202" s="629">
        <v>891</v>
      </c>
      <c r="AA3202" s="629" t="str">
        <f t="shared" si="21"/>
        <v>INSERT INTO UPK_IKOU.main_masters.mm_buhin_no (data_id, buhin_no, coefficient, created_date, created_tantou_id) VALUES (2603, '75422EN100UF', 1, GETDATE(), 999);</v>
      </c>
    </row>
    <row r="3203" spans="26:27">
      <c r="Z3203" s="629">
        <v>892</v>
      </c>
      <c r="AA3203" s="629" t="str">
        <f t="shared" si="21"/>
        <v>INSERT INTO UPK_IKOU.main_masters.mm_buhin_no (data_id, buhin_no, coefficient, created_date, created_tantou_id) VALUES (2604, '75422JN20A', 1, GETDATE(), 999);</v>
      </c>
    </row>
    <row r="3204" spans="26:27">
      <c r="Z3204" s="629">
        <v>893</v>
      </c>
      <c r="AA3204" s="629" t="str">
        <f t="shared" si="21"/>
        <v>INSERT INTO UPK_IKOU.main_masters.mm_buhin_no (data_id, buhin_no, coefficient, created_date, created_tantou_id) VALUES (2605, '754266RL1ABL', 1, GETDATE(), 999);</v>
      </c>
    </row>
    <row r="3205" spans="26:27">
      <c r="Z3205" s="629">
        <v>894</v>
      </c>
      <c r="AA3205" s="629" t="str">
        <f t="shared" si="21"/>
        <v>INSERT INTO UPK_IKOU.main_masters.mm_buhin_no (data_id, buhin_no, coefficient, created_date, created_tantou_id) VALUES (2606, '754266RL1BBL', 1, GETDATE(), 999);</v>
      </c>
    </row>
    <row r="3206" spans="26:27">
      <c r="Z3206" s="629">
        <v>895</v>
      </c>
      <c r="AA3206" s="629" t="str">
        <f t="shared" si="21"/>
        <v>INSERT INTO UPK_IKOU.main_masters.mm_buhin_no (data_id, buhin_no, coefficient, created_date, created_tantou_id) VALUES (2607, '75426JM00A', 1, GETDATE(), 999);</v>
      </c>
    </row>
    <row r="3207" spans="26:27">
      <c r="Z3207" s="629">
        <v>896</v>
      </c>
      <c r="AA3207" s="629" t="str">
        <f t="shared" si="21"/>
        <v>INSERT INTO UPK_IKOU.main_masters.mm_buhin_no (data_id, buhin_no, coefficient, created_date, created_tantou_id) VALUES (2608, '75427JM00A', 1, GETDATE(), 999);</v>
      </c>
    </row>
    <row r="3208" spans="26:27">
      <c r="Z3208" s="629">
        <v>897</v>
      </c>
      <c r="AA3208" s="629" t="str">
        <f t="shared" si="21"/>
        <v>INSERT INTO UPK_IKOU.main_masters.mm_buhin_no (data_id, buhin_no, coefficient, created_date, created_tantou_id) VALUES (2609, '75426JM00A-E', 1, GETDATE(), 999);</v>
      </c>
    </row>
    <row r="3209" spans="26:27">
      <c r="Z3209" s="629">
        <v>898</v>
      </c>
      <c r="AA3209" s="629" t="str">
        <f t="shared" ref="AA3209:AA3272" si="22">$Y$2310&amp;AA1489&amp;", '"&amp;TRIM(AB1489)&amp;"', "&amp;AC1489&amp;", GETDATE(), 999);"</f>
        <v>INSERT INTO UPK_IKOU.main_masters.mm_buhin_no (data_id, buhin_no, coefficient, created_date, created_tantou_id) VALUES (2610, '75427JM00A-E', 1, GETDATE(), 999);</v>
      </c>
    </row>
    <row r="3210" spans="26:27">
      <c r="Z3210" s="629">
        <v>899</v>
      </c>
      <c r="AA3210" s="629" t="str">
        <f t="shared" si="22"/>
        <v>INSERT INTO UPK_IKOU.main_masters.mm_buhin_no (data_id, buhin_no, coefficient, created_date, created_tantou_id) VALUES (2611, '754321LA0A', 1, GETDATE(), 999);</v>
      </c>
    </row>
    <row r="3211" spans="26:27">
      <c r="Z3211" s="629">
        <v>900</v>
      </c>
      <c r="AA3211" s="629" t="str">
        <f t="shared" si="22"/>
        <v>INSERT INTO UPK_IKOU.main_masters.mm_buhin_no (data_id, buhin_no, coefficient, created_date, created_tantou_id) VALUES (2612, '754323VA0A', 1, GETDATE(), 999);</v>
      </c>
    </row>
    <row r="3212" spans="26:27">
      <c r="Z3212" s="629">
        <v>901</v>
      </c>
      <c r="AA3212" s="629" t="str">
        <f t="shared" si="22"/>
        <v>INSERT INTO UPK_IKOU.main_masters.mm_buhin_no (data_id, buhin_no, coefficient, created_date, created_tantou_id) VALUES (2613, '754333VA0A', 1, GETDATE(), 999);</v>
      </c>
    </row>
    <row r="3213" spans="26:27">
      <c r="Z3213" s="629">
        <v>902</v>
      </c>
      <c r="AA3213" s="629" t="str">
        <f t="shared" si="22"/>
        <v>INSERT INTO UPK_IKOU.main_masters.mm_buhin_no (data_id, buhin_no, coefficient, created_date, created_tantou_id) VALUES (2614, '754324CB0A', 1, GETDATE(), 999);</v>
      </c>
    </row>
    <row r="3214" spans="26:27">
      <c r="Z3214" s="629">
        <v>903</v>
      </c>
      <c r="AA3214" s="629" t="str">
        <f t="shared" si="22"/>
        <v>INSERT INTO UPK_IKOU.main_masters.mm_buhin_no (data_id, buhin_no, coefficient, created_date, created_tantou_id) VALUES (2615, '754334CB0A', 1, GETDATE(), 999);</v>
      </c>
    </row>
    <row r="3215" spans="26:27">
      <c r="Z3215" s="629">
        <v>904</v>
      </c>
      <c r="AA3215" s="629" t="str">
        <f t="shared" si="22"/>
        <v>INSERT INTO UPK_IKOU.main_masters.mm_buhin_no (data_id, buhin_no, coefficient, created_date, created_tantou_id) VALUES (2616, '75432JN20A', 1, GETDATE(), 999);</v>
      </c>
    </row>
    <row r="3216" spans="26:27">
      <c r="Z3216" s="629">
        <v>905</v>
      </c>
      <c r="AA3216" s="629" t="str">
        <f t="shared" si="22"/>
        <v>INSERT INTO UPK_IKOU.main_masters.mm_buhin_no (data_id, buhin_no, coefficient, created_date, created_tantou_id) VALUES (2617, '75433JN20A', 1, GETDATE(), 999);</v>
      </c>
    </row>
    <row r="3217" spans="26:27">
      <c r="Z3217" s="629">
        <v>906</v>
      </c>
      <c r="AA3217" s="629" t="str">
        <f t="shared" si="22"/>
        <v>INSERT INTO UPK_IKOU.main_masters.mm_buhin_no (data_id, buhin_no, coefficient, created_date, created_tantou_id) VALUES (2618, '754421LA0A', 1, GETDATE(), 999);</v>
      </c>
    </row>
    <row r="3218" spans="26:27">
      <c r="Z3218" s="629">
        <v>907</v>
      </c>
      <c r="AA3218" s="629" t="str">
        <f t="shared" si="22"/>
        <v>INSERT INTO UPK_IKOU.main_masters.mm_buhin_no (data_id, buhin_no, coefficient, created_date, created_tantou_id) VALUES (2619, '754425TA0A', 1, GETDATE(), 999);</v>
      </c>
    </row>
    <row r="3219" spans="26:27">
      <c r="Z3219" s="629">
        <v>908</v>
      </c>
      <c r="AA3219" s="629" t="str">
        <f t="shared" si="22"/>
        <v>INSERT INTO UPK_IKOU.main_masters.mm_buhin_no (data_id, buhin_no, coefficient, created_date, created_tantou_id) VALUES (2620, '754541VN0A', 1, GETDATE(), 999);</v>
      </c>
    </row>
    <row r="3220" spans="26:27">
      <c r="Z3220" s="629">
        <v>909</v>
      </c>
      <c r="AA3220" s="629" t="str">
        <f t="shared" si="22"/>
        <v>INSERT INTO UPK_IKOU.main_masters.mm_buhin_no (data_id, buhin_no, coefficient, created_date, created_tantou_id) VALUES (2621, '754581LA0B', 1, GETDATE(), 999);</v>
      </c>
    </row>
    <row r="3221" spans="26:27">
      <c r="Z3221" s="629">
        <v>910</v>
      </c>
      <c r="AA3221" s="629" t="str">
        <f t="shared" si="22"/>
        <v>INSERT INTO UPK_IKOU.main_masters.mm_buhin_no (data_id, buhin_no, coefficient, created_date, created_tantou_id) VALUES (2622, '754591LA0B', 1, GETDATE(), 999);</v>
      </c>
    </row>
    <row r="3222" spans="26:27">
      <c r="Z3222" s="629">
        <v>911</v>
      </c>
      <c r="AA3222" s="629" t="str">
        <f t="shared" si="22"/>
        <v>INSERT INTO UPK_IKOU.main_masters.mm_buhin_no (data_id, buhin_no, coefficient, created_date, created_tantou_id) VALUES (2623, '754581LA0B-G', 1, GETDATE(), 999);</v>
      </c>
    </row>
    <row r="3223" spans="26:27">
      <c r="Z3223" s="629">
        <v>912</v>
      </c>
      <c r="AA3223" s="629" t="str">
        <f t="shared" si="22"/>
        <v>INSERT INTO UPK_IKOU.main_masters.mm_buhin_no (data_id, buhin_no, coefficient, created_date, created_tantou_id) VALUES (2624, '754591LA0B-G', 1, GETDATE(), 999);</v>
      </c>
    </row>
    <row r="3224" spans="26:27">
      <c r="Z3224" s="629">
        <v>913</v>
      </c>
      <c r="AA3224" s="629" t="str">
        <f t="shared" si="22"/>
        <v>INSERT INTO UPK_IKOU.main_masters.mm_buhin_no (data_id, buhin_no, coefficient, created_date, created_tantou_id) VALUES (2625, '754666RL1ABL', 1, GETDATE(), 999);</v>
      </c>
    </row>
    <row r="3225" spans="26:27">
      <c r="Z3225" s="629">
        <v>914</v>
      </c>
      <c r="AA3225" s="629" t="str">
        <f t="shared" si="22"/>
        <v>INSERT INTO UPK_IKOU.main_masters.mm_buhin_no (data_id, buhin_no, coefficient, created_date, created_tantou_id) VALUES (2626, '754666RL1BBL', 1, GETDATE(), 999);</v>
      </c>
    </row>
    <row r="3226" spans="26:27">
      <c r="Z3226" s="629">
        <v>915</v>
      </c>
      <c r="AA3226" s="629" t="str">
        <f t="shared" si="22"/>
        <v>INSERT INTO UPK_IKOU.main_masters.mm_buhin_no (data_id, buhin_no, coefficient, created_date, created_tantou_id) VALUES (2627, '754666RA0A', 1, GETDATE(), 999);</v>
      </c>
    </row>
    <row r="3227" spans="26:27">
      <c r="Z3227" s="629">
        <v>916</v>
      </c>
      <c r="AA3227" s="629" t="str">
        <f t="shared" si="22"/>
        <v>INSERT INTO UPK_IKOU.main_masters.mm_buhin_no (data_id, buhin_no, coefficient, created_date, created_tantou_id) VALUES (2628, '754676RA0A', 1, GETDATE(), 999);</v>
      </c>
    </row>
    <row r="3228" spans="26:27">
      <c r="Z3228" s="629">
        <v>917</v>
      </c>
      <c r="AA3228" s="629" t="str">
        <f t="shared" si="22"/>
        <v>INSERT INTO UPK_IKOU.main_masters.mm_buhin_no (data_id, buhin_no, coefficient, created_date, created_tantou_id) VALUES (2629, '75466JM00A', 1, GETDATE(), 999);</v>
      </c>
    </row>
    <row r="3229" spans="26:27">
      <c r="Z3229" s="629">
        <v>918</v>
      </c>
      <c r="AA3229" s="629" t="str">
        <f t="shared" si="22"/>
        <v>INSERT INTO UPK_IKOU.main_masters.mm_buhin_no (data_id, buhin_no, coefficient, created_date, created_tantou_id) VALUES (2630, '75467JM00A', 1, GETDATE(), 999);</v>
      </c>
    </row>
    <row r="3230" spans="26:27">
      <c r="Z3230" s="629">
        <v>919</v>
      </c>
      <c r="AA3230" s="629" t="str">
        <f t="shared" si="22"/>
        <v>INSERT INTO UPK_IKOU.main_masters.mm_buhin_no (data_id, buhin_no, coefficient, created_date, created_tantou_id) VALUES (2631, '754721JB0A', 1, GETDATE(), 999);</v>
      </c>
    </row>
    <row r="3231" spans="26:27">
      <c r="Z3231" s="629">
        <v>920</v>
      </c>
      <c r="AA3231" s="629" t="str">
        <f t="shared" si="22"/>
        <v>INSERT INTO UPK_IKOU.main_masters.mm_buhin_no (data_id, buhin_no, coefficient, created_date, created_tantou_id) VALUES (2632, '754761JA0A', 1, GETDATE(), 999);</v>
      </c>
    </row>
    <row r="3232" spans="26:27">
      <c r="Z3232" s="629">
        <v>921</v>
      </c>
      <c r="AA3232" s="629" t="str">
        <f t="shared" si="22"/>
        <v>INSERT INTO UPK_IKOU.main_masters.mm_buhin_no (data_id, buhin_no, coefficient, created_date, created_tantou_id) VALUES (2633, '754921JB0A', 1, GETDATE(), 999);</v>
      </c>
    </row>
    <row r="3233" spans="26:27">
      <c r="Z3233" s="629">
        <v>922</v>
      </c>
      <c r="AA3233" s="629" t="str">
        <f t="shared" si="22"/>
        <v>INSERT INTO UPK_IKOU.main_masters.mm_buhin_no (data_id, buhin_no, coefficient, created_date, created_tantou_id) VALUES (2634, '754931JB0A', 1, GETDATE(), 999);</v>
      </c>
    </row>
    <row r="3234" spans="26:27">
      <c r="Z3234" s="629">
        <v>923</v>
      </c>
      <c r="AA3234" s="629" t="str">
        <f t="shared" si="22"/>
        <v>INSERT INTO UPK_IKOU.main_masters.mm_buhin_no (data_id, buhin_no, coefficient, created_date, created_tantou_id) VALUES (2635, '754946RA0A', 1, GETDATE(), 999);</v>
      </c>
    </row>
    <row r="3235" spans="26:27">
      <c r="Z3235" s="629">
        <v>924</v>
      </c>
      <c r="AA3235" s="629" t="str">
        <f t="shared" si="22"/>
        <v>INSERT INTO UPK_IKOU.main_masters.mm_buhin_no (data_id, buhin_no, coefficient, created_date, created_tantou_id) VALUES (2636, '754956RA0A', 1, GETDATE(), 999);</v>
      </c>
    </row>
    <row r="3236" spans="26:27">
      <c r="Z3236" s="629">
        <v>925</v>
      </c>
      <c r="AA3236" s="629" t="str">
        <f t="shared" si="22"/>
        <v>INSERT INTO UPK_IKOU.main_masters.mm_buhin_no (data_id, buhin_no, coefficient, created_date, created_tantou_id) VALUES (2637, '754955YJ2A', 1, GETDATE(), 999);</v>
      </c>
    </row>
    <row r="3237" spans="26:27">
      <c r="Z3237" s="629">
        <v>926</v>
      </c>
      <c r="AA3237" s="629" t="str">
        <f t="shared" si="22"/>
        <v>INSERT INTO UPK_IKOU.main_masters.mm_buhin_no (data_id, buhin_no, coefficient, created_date, created_tantou_id) VALUES (2638, '755121AC0A', 1, GETDATE(), 999);</v>
      </c>
    </row>
    <row r="3238" spans="26:27">
      <c r="Z3238" s="629">
        <v>927</v>
      </c>
      <c r="AA3238" s="629" t="str">
        <f t="shared" si="22"/>
        <v>INSERT INTO UPK_IKOU.main_masters.mm_buhin_no (data_id, buhin_no, coefficient, created_date, created_tantou_id) VALUES (2639, '755121JA0A', 1, GETDATE(), 999);</v>
      </c>
    </row>
    <row r="3239" spans="26:27">
      <c r="Z3239" s="629">
        <v>928</v>
      </c>
      <c r="AA3239" s="629" t="str">
        <f t="shared" si="22"/>
        <v>INSERT INTO UPK_IKOU.main_masters.mm_buhin_no (data_id, buhin_no, coefficient, created_date, created_tantou_id) VALUES (2640, '755123NU0A', 1, GETDATE(), 999);</v>
      </c>
    </row>
    <row r="3240" spans="26:27">
      <c r="Z3240" s="629">
        <v>929</v>
      </c>
      <c r="AA3240" s="629" t="str">
        <f t="shared" si="22"/>
        <v>INSERT INTO UPK_IKOU.main_masters.mm_buhin_no (data_id, buhin_no, coefficient, created_date, created_tantou_id) VALUES (2641, '755126MA0A', 1, GETDATE(), 999);</v>
      </c>
    </row>
    <row r="3241" spans="26:27">
      <c r="Z3241" s="629">
        <v>930</v>
      </c>
      <c r="AA3241" s="629" t="str">
        <f t="shared" si="22"/>
        <v>INSERT INTO UPK_IKOU.main_masters.mm_buhin_no (data_id, buhin_no, coefficient, created_date, created_tantou_id) VALUES (2642, '755126RA0ABL', 1, GETDATE(), 999);</v>
      </c>
    </row>
    <row r="3242" spans="26:27">
      <c r="Z3242" s="629">
        <v>931</v>
      </c>
      <c r="AA3242" s="629" t="str">
        <f t="shared" si="22"/>
        <v>INSERT INTO UPK_IKOU.main_masters.mm_buhin_no (data_id, buhin_no, coefficient, created_date, created_tantou_id) VALUES (2643, '75512EN000', 1, GETDATE(), 999);</v>
      </c>
    </row>
    <row r="3243" spans="26:27">
      <c r="Z3243" s="629">
        <v>932</v>
      </c>
      <c r="AA3243" s="629" t="str">
        <f t="shared" si="22"/>
        <v>INSERT INTO UPK_IKOU.main_masters.mm_buhin_no (data_id, buhin_no, coefficient, created_date, created_tantou_id) VALUES (2644, '75512EN100', 1, GETDATE(), 999);</v>
      </c>
    </row>
    <row r="3244" spans="26:27">
      <c r="Z3244" s="629">
        <v>933</v>
      </c>
      <c r="AA3244" s="629" t="str">
        <f t="shared" si="22"/>
        <v>INSERT INTO UPK_IKOU.main_masters.mm_buhin_no (data_id, buhin_no, coefficient, created_date, created_tantou_id) VALUES (2645, '75512JG00A', 1, GETDATE(), 999);</v>
      </c>
    </row>
    <row r="3245" spans="26:27">
      <c r="Z3245" s="629">
        <v>934</v>
      </c>
      <c r="AA3245" s="629" t="str">
        <f t="shared" si="22"/>
        <v>INSERT INTO UPK_IKOU.main_masters.mm_buhin_no (data_id, buhin_no, coefficient, created_date, created_tantou_id) VALUES (2646, '75512JM00A', 1, GETDATE(), 999);</v>
      </c>
    </row>
    <row r="3246" spans="26:27">
      <c r="Z3246" s="629">
        <v>935</v>
      </c>
      <c r="AA3246" s="629" t="str">
        <f t="shared" si="22"/>
        <v>INSERT INTO UPK_IKOU.main_masters.mm_buhin_no (data_id, buhin_no, coefficient, created_date, created_tantou_id) VALUES (2647, '75512JN20A', 1, GETDATE(), 999);</v>
      </c>
    </row>
    <row r="3247" spans="26:27">
      <c r="Z3247" s="629">
        <v>936</v>
      </c>
      <c r="AA3247" s="629" t="str">
        <f t="shared" si="22"/>
        <v>INSERT INTO UPK_IKOU.main_masters.mm_buhin_no (data_id, buhin_no, coefficient, created_date, created_tantou_id) VALUES (2648, '755131AC0A', 1, GETDATE(), 999);</v>
      </c>
    </row>
    <row r="3248" spans="26:27">
      <c r="Z3248" s="629">
        <v>937</v>
      </c>
      <c r="AA3248" s="629" t="str">
        <f t="shared" si="22"/>
        <v>INSERT INTO UPK_IKOU.main_masters.mm_buhin_no (data_id, buhin_no, coefficient, created_date, created_tantou_id) VALUES (2649, '755131JA0A', 1, GETDATE(), 999);</v>
      </c>
    </row>
    <row r="3249" spans="26:27">
      <c r="Z3249" s="629">
        <v>938</v>
      </c>
      <c r="AA3249" s="629" t="str">
        <f t="shared" si="22"/>
        <v>INSERT INTO UPK_IKOU.main_masters.mm_buhin_no (data_id, buhin_no, coefficient, created_date, created_tantou_id) VALUES (2650, '755133NU0A', 1, GETDATE(), 999);</v>
      </c>
    </row>
    <row r="3250" spans="26:27">
      <c r="Z3250" s="629">
        <v>939</v>
      </c>
      <c r="AA3250" s="629" t="str">
        <f t="shared" si="22"/>
        <v>INSERT INTO UPK_IKOU.main_masters.mm_buhin_no (data_id, buhin_no, coefficient, created_date, created_tantou_id) VALUES (2651, '755136MA0A', 1, GETDATE(), 999);</v>
      </c>
    </row>
    <row r="3251" spans="26:27">
      <c r="Z3251" s="629">
        <v>940</v>
      </c>
      <c r="AA3251" s="629" t="str">
        <f t="shared" si="22"/>
        <v>INSERT INTO UPK_IKOU.main_masters.mm_buhin_no (data_id, buhin_no, coefficient, created_date, created_tantou_id) VALUES (2652, '755136RA0ABL', 1, GETDATE(), 999);</v>
      </c>
    </row>
    <row r="3252" spans="26:27">
      <c r="Z3252" s="629">
        <v>941</v>
      </c>
      <c r="AA3252" s="629" t="str">
        <f t="shared" si="22"/>
        <v>INSERT INTO UPK_IKOU.main_masters.mm_buhin_no (data_id, buhin_no, coefficient, created_date, created_tantou_id) VALUES (2653, '755139Y000', 1, GETDATE(), 999);</v>
      </c>
    </row>
    <row r="3253" spans="26:27">
      <c r="Z3253" s="629">
        <v>942</v>
      </c>
      <c r="AA3253" s="629" t="str">
        <f t="shared" si="22"/>
        <v>INSERT INTO UPK_IKOU.main_masters.mm_buhin_no (data_id, buhin_no, coefficient, created_date, created_tantou_id) VALUES (2654, '75513CA00001', 1, GETDATE(), 999);</v>
      </c>
    </row>
    <row r="3254" spans="26:27">
      <c r="Z3254" s="629">
        <v>943</v>
      </c>
      <c r="AA3254" s="629" t="str">
        <f t="shared" si="22"/>
        <v>INSERT INTO UPK_IKOU.main_masters.mm_buhin_no (data_id, buhin_no, coefficient, created_date, created_tantou_id) VALUES (2655, '75513CN000', 1, GETDATE(), 999);</v>
      </c>
    </row>
    <row r="3255" spans="26:27">
      <c r="Z3255" s="629">
        <v>944</v>
      </c>
      <c r="AA3255" s="629" t="str">
        <f t="shared" si="22"/>
        <v>INSERT INTO UPK_IKOU.main_masters.mm_buhin_no (data_id, buhin_no, coefficient, created_date, created_tantou_id) VALUES (2656, '75513EN000', 1, GETDATE(), 999);</v>
      </c>
    </row>
    <row r="3256" spans="26:27">
      <c r="Z3256" s="629">
        <v>945</v>
      </c>
      <c r="AA3256" s="629" t="str">
        <f t="shared" si="22"/>
        <v>INSERT INTO UPK_IKOU.main_masters.mm_buhin_no (data_id, buhin_no, coefficient, created_date, created_tantou_id) VALUES (2657, '75513EN100', 1, GETDATE(), 999);</v>
      </c>
    </row>
    <row r="3257" spans="26:27">
      <c r="Z3257" s="629">
        <v>946</v>
      </c>
      <c r="AA3257" s="629" t="str">
        <f t="shared" si="22"/>
        <v>INSERT INTO UPK_IKOU.main_masters.mm_buhin_no (data_id, buhin_no, coefficient, created_date, created_tantou_id) VALUES (2658, '75513JG00A', 1, GETDATE(), 999);</v>
      </c>
    </row>
    <row r="3258" spans="26:27">
      <c r="Z3258" s="629">
        <v>947</v>
      </c>
      <c r="AA3258" s="629" t="str">
        <f t="shared" si="22"/>
        <v>INSERT INTO UPK_IKOU.main_masters.mm_buhin_no (data_id, buhin_no, coefficient, created_date, created_tantou_id) VALUES (2659, '75513JM00A', 1, GETDATE(), 999);</v>
      </c>
    </row>
    <row r="3259" spans="26:27">
      <c r="Z3259" s="629">
        <v>948</v>
      </c>
      <c r="AA3259" s="629" t="str">
        <f t="shared" si="22"/>
        <v>INSERT INTO UPK_IKOU.main_masters.mm_buhin_no (data_id, buhin_no, coefficient, created_date, created_tantou_id) VALUES (2660, '75513JN20A', 1, GETDATE(), 999);</v>
      </c>
    </row>
    <row r="3260" spans="26:27">
      <c r="Z3260" s="629">
        <v>949</v>
      </c>
      <c r="AA3260" s="629" t="str">
        <f t="shared" si="22"/>
        <v>INSERT INTO UPK_IKOU.main_masters.mm_buhin_no (data_id, buhin_no, coefficient, created_date, created_tantou_id) VALUES (2661, '755181JA0A', 1, GETDATE(), 999);</v>
      </c>
    </row>
    <row r="3261" spans="26:27">
      <c r="Z3261" s="629">
        <v>950</v>
      </c>
      <c r="AA3261" s="629" t="str">
        <f t="shared" si="22"/>
        <v>INSERT INTO UPK_IKOU.main_masters.mm_buhin_no (data_id, buhin_no, coefficient, created_date, created_tantou_id) VALUES (2662, '755191JA0A', 1, GETDATE(), 999);</v>
      </c>
    </row>
    <row r="3262" spans="26:27">
      <c r="Z3262" s="629">
        <v>951</v>
      </c>
      <c r="AA3262" s="629" t="str">
        <f t="shared" si="22"/>
        <v>INSERT INTO UPK_IKOU.main_masters.mm_buhin_no (data_id, buhin_no, coefficient, created_date, created_tantou_id) VALUES (2663, '755221JA0A', 1, GETDATE(), 999);</v>
      </c>
    </row>
    <row r="3263" spans="26:27">
      <c r="Z3263" s="629">
        <v>952</v>
      </c>
      <c r="AA3263" s="629" t="str">
        <f t="shared" si="22"/>
        <v>INSERT INTO UPK_IKOU.main_masters.mm_buhin_no (data_id, buhin_no, coefficient, created_date, created_tantou_id) VALUES (2664, '755231JA0A', 1, GETDATE(), 999);</v>
      </c>
    </row>
    <row r="3264" spans="26:27">
      <c r="Z3264" s="629">
        <v>953</v>
      </c>
      <c r="AA3264" s="629" t="str">
        <f t="shared" si="22"/>
        <v>INSERT INTO UPK_IKOU.main_masters.mm_buhin_no (data_id, buhin_no, coefficient, created_date, created_tantou_id) VALUES (2665, '755221LA0A', 1, GETDATE(), 999);</v>
      </c>
    </row>
    <row r="3265" spans="26:27">
      <c r="Z3265" s="629">
        <v>954</v>
      </c>
      <c r="AA3265" s="629" t="str">
        <f t="shared" si="22"/>
        <v>INSERT INTO UPK_IKOU.main_masters.mm_buhin_no (data_id, buhin_no, coefficient, created_date, created_tantou_id) VALUES (2666, '755231LA0A', 1, GETDATE(), 999);</v>
      </c>
    </row>
    <row r="3266" spans="26:27">
      <c r="Z3266" s="629">
        <v>955</v>
      </c>
      <c r="AA3266" s="629" t="str">
        <f t="shared" si="22"/>
        <v>INSERT INTO UPK_IKOU.main_masters.mm_buhin_no (data_id, buhin_no, coefficient, created_date, created_tantou_id) VALUES (2667, '755224BC1A', 1, GETDATE(), 999);</v>
      </c>
    </row>
    <row r="3267" spans="26:27">
      <c r="Z3267" s="629">
        <v>956</v>
      </c>
      <c r="AA3267" s="629" t="str">
        <f t="shared" si="22"/>
        <v>INSERT INTO UPK_IKOU.main_masters.mm_buhin_no (data_id, buhin_no, coefficient, created_date, created_tantou_id) VALUES (2668, '755234BC1A', 1, GETDATE(), 999);</v>
      </c>
    </row>
    <row r="3268" spans="26:27">
      <c r="Z3268" s="629">
        <v>957</v>
      </c>
      <c r="AA3268" s="629" t="str">
        <f t="shared" si="22"/>
        <v>INSERT INTO UPK_IKOU.main_masters.mm_buhin_no (data_id, buhin_no, coefficient, created_date, created_tantou_id) VALUES (2669, '755224CE0A', 1, GETDATE(), 999);</v>
      </c>
    </row>
    <row r="3269" spans="26:27">
      <c r="Z3269" s="629">
        <v>958</v>
      </c>
      <c r="AA3269" s="629" t="str">
        <f t="shared" si="22"/>
        <v>INSERT INTO UPK_IKOU.main_masters.mm_buhin_no (data_id, buhin_no, coefficient, created_date, created_tantou_id) VALUES (2670, '755234CE0A', 1, GETDATE(), 999);</v>
      </c>
    </row>
    <row r="3270" spans="26:27">
      <c r="Z3270" s="629">
        <v>959</v>
      </c>
      <c r="AA3270" s="629" t="str">
        <f t="shared" si="22"/>
        <v>INSERT INTO UPK_IKOU.main_masters.mm_buhin_no (data_id, buhin_no, coefficient, created_date, created_tantou_id) VALUES (2671, '755224M400', 1, GETDATE(), 999);</v>
      </c>
    </row>
    <row r="3271" spans="26:27">
      <c r="Z3271" s="629">
        <v>960</v>
      </c>
      <c r="AA3271" s="629" t="str">
        <f t="shared" si="22"/>
        <v>INSERT INTO UPK_IKOU.main_masters.mm_buhin_no (data_id, buhin_no, coefficient, created_date, created_tantou_id) VALUES (2672, '755234M400', 1, GETDATE(), 999);</v>
      </c>
    </row>
    <row r="3272" spans="26:27">
      <c r="Z3272" s="629">
        <v>961</v>
      </c>
      <c r="AA3272" s="629" t="str">
        <f t="shared" si="22"/>
        <v>INSERT INTO UPK_IKOU.main_masters.mm_buhin_no (data_id, buhin_no, coefficient, created_date, created_tantou_id) VALUES (2673, '755225M500', 1, GETDATE(), 999);</v>
      </c>
    </row>
    <row r="3273" spans="26:27">
      <c r="Z3273" s="629">
        <v>962</v>
      </c>
      <c r="AA3273" s="629" t="str">
        <f t="shared" ref="AA3273:AA3336" si="23">$Y$2310&amp;AA1553&amp;", '"&amp;TRIM(AB1553)&amp;"', "&amp;AC1553&amp;", GETDATE(), 999);"</f>
        <v>INSERT INTO UPK_IKOU.main_masters.mm_buhin_no (data_id, buhin_no, coefficient, created_date, created_tantou_id) VALUES (2674, '755235M000', 1, GETDATE(), 999);</v>
      </c>
    </row>
    <row r="3274" spans="26:27">
      <c r="Z3274" s="629">
        <v>963</v>
      </c>
      <c r="AA3274" s="629" t="str">
        <f t="shared" si="23"/>
        <v>INSERT INTO UPK_IKOU.main_masters.mm_buhin_no (data_id, buhin_no, coefficient, created_date, created_tantou_id) VALUES (2675, '755225TA0A', 1, GETDATE(), 999);</v>
      </c>
    </row>
    <row r="3275" spans="26:27">
      <c r="Z3275" s="629">
        <v>964</v>
      </c>
      <c r="AA3275" s="629" t="str">
        <f t="shared" si="23"/>
        <v>INSERT INTO UPK_IKOU.main_masters.mm_buhin_no (data_id, buhin_no, coefficient, created_date, created_tantou_id) VALUES (2676, '755235TA0A', 1, GETDATE(), 999);</v>
      </c>
    </row>
    <row r="3276" spans="26:27">
      <c r="Z3276" s="629">
        <v>965</v>
      </c>
      <c r="AA3276" s="629" t="str">
        <f t="shared" si="23"/>
        <v>INSERT INTO UPK_IKOU.main_masters.mm_buhin_no (data_id, buhin_no, coefficient, created_date, created_tantou_id) VALUES (2677, '755226MA0A', 1, GETDATE(), 999);</v>
      </c>
    </row>
    <row r="3277" spans="26:27">
      <c r="Z3277" s="629">
        <v>966</v>
      </c>
      <c r="AA3277" s="629" t="str">
        <f t="shared" si="23"/>
        <v>INSERT INTO UPK_IKOU.main_masters.mm_buhin_no (data_id, buhin_no, coefficient, created_date, created_tantou_id) VALUES (2678, '755236MA0A', 1, GETDATE(), 999);</v>
      </c>
    </row>
    <row r="3278" spans="26:27">
      <c r="Z3278" s="629">
        <v>967</v>
      </c>
      <c r="AA3278" s="629" t="str">
        <f t="shared" si="23"/>
        <v>INSERT INTO UPK_IKOU.main_masters.mm_buhin_no (data_id, buhin_no, coefficient, created_date, created_tantou_id) VALUES (2679, '755226RA0A', 1, GETDATE(), 999);</v>
      </c>
    </row>
    <row r="3279" spans="26:27">
      <c r="Z3279" s="629">
        <v>968</v>
      </c>
      <c r="AA3279" s="629" t="str">
        <f t="shared" si="23"/>
        <v>INSERT INTO UPK_IKOU.main_masters.mm_buhin_no (data_id, buhin_no, coefficient, created_date, created_tantou_id) VALUES (2680, '755236RA0A', 1, GETDATE(), 999);</v>
      </c>
    </row>
    <row r="3280" spans="26:27">
      <c r="Z3280" s="629">
        <v>969</v>
      </c>
      <c r="AA3280" s="629" t="str">
        <f t="shared" si="23"/>
        <v>INSERT INTO UPK_IKOU.main_masters.mm_buhin_no (data_id, buhin_no, coefficient, created_date, created_tantou_id) VALUES (2681, '75522EN000', 1, GETDATE(), 999);</v>
      </c>
    </row>
    <row r="3281" spans="26:27">
      <c r="Z3281" s="629">
        <v>970</v>
      </c>
      <c r="AA3281" s="629" t="str">
        <f t="shared" si="23"/>
        <v>INSERT INTO UPK_IKOU.main_masters.mm_buhin_no (data_id, buhin_no, coefficient, created_date, created_tantou_id) VALUES (2682, '75523EN000', 1, GETDATE(), 999);</v>
      </c>
    </row>
    <row r="3282" spans="26:27">
      <c r="Z3282" s="629">
        <v>971</v>
      </c>
      <c r="AA3282" s="629" t="str">
        <f t="shared" si="23"/>
        <v>INSERT INTO UPK_IKOU.main_masters.mm_buhin_no (data_id, buhin_no, coefficient, created_date, created_tantou_id) VALUES (2683, '75522JG00A', 1, GETDATE(), 999);</v>
      </c>
    </row>
    <row r="3283" spans="26:27">
      <c r="Z3283" s="629">
        <v>972</v>
      </c>
      <c r="AA3283" s="629" t="str">
        <f t="shared" si="23"/>
        <v>INSERT INTO UPK_IKOU.main_masters.mm_buhin_no (data_id, buhin_no, coefficient, created_date, created_tantou_id) VALUES (2684, '75523JG00A', 1, GETDATE(), 999);</v>
      </c>
    </row>
    <row r="3284" spans="26:27">
      <c r="Z3284" s="629">
        <v>973</v>
      </c>
      <c r="AA3284" s="629" t="str">
        <f t="shared" si="23"/>
        <v>INSERT INTO UPK_IKOU.main_masters.mm_buhin_no (data_id, buhin_no, coefficient, created_date, created_tantou_id) VALUES (2685, '75522JG00A-E', 1, GETDATE(), 999);</v>
      </c>
    </row>
    <row r="3285" spans="26:27">
      <c r="Z3285" s="629">
        <v>974</v>
      </c>
      <c r="AA3285" s="629" t="str">
        <f t="shared" si="23"/>
        <v>INSERT INTO UPK_IKOU.main_masters.mm_buhin_no (data_id, buhin_no, coefficient, created_date, created_tantou_id) VALUES (2686, '75523JG00A-E', 1, GETDATE(), 999);</v>
      </c>
    </row>
    <row r="3286" spans="26:27">
      <c r="Z3286" s="629">
        <v>975</v>
      </c>
      <c r="AA3286" s="629" t="str">
        <f t="shared" si="23"/>
        <v>INSERT INTO UPK_IKOU.main_masters.mm_buhin_no (data_id, buhin_no, coefficient, created_date, created_tantou_id) VALUES (2687, '755281AA0A', 1, GETDATE(), 999);</v>
      </c>
    </row>
    <row r="3287" spans="26:27">
      <c r="Z3287" s="629">
        <v>976</v>
      </c>
      <c r="AA3287" s="629" t="str">
        <f t="shared" si="23"/>
        <v>INSERT INTO UPK_IKOU.main_masters.mm_buhin_no (data_id, buhin_no, coefficient, created_date, created_tantou_id) VALUES (2688, '755291AA0A', 1, GETDATE(), 999);</v>
      </c>
    </row>
    <row r="3288" spans="26:27">
      <c r="Z3288" s="629">
        <v>977</v>
      </c>
      <c r="AA3288" s="629" t="str">
        <f t="shared" si="23"/>
        <v>INSERT INTO UPK_IKOU.main_masters.mm_buhin_no (data_id, buhin_no, coefficient, created_date, created_tantou_id) VALUES (2689, '755281JA0A', 1, GETDATE(), 999);</v>
      </c>
    </row>
    <row r="3289" spans="26:27">
      <c r="Z3289" s="629">
        <v>978</v>
      </c>
      <c r="AA3289" s="629" t="str">
        <f t="shared" si="23"/>
        <v>INSERT INTO UPK_IKOU.main_masters.mm_buhin_no (data_id, buhin_no, coefficient, created_date, created_tantou_id) VALUES (2690, '755291JA0A', 1, GETDATE(), 999);</v>
      </c>
    </row>
    <row r="3290" spans="26:27">
      <c r="Z3290" s="629">
        <v>979</v>
      </c>
      <c r="AA3290" s="629" t="str">
        <f t="shared" si="23"/>
        <v>INSERT INTO UPK_IKOU.main_masters.mm_buhin_no (data_id, buhin_no, coefficient, created_date, created_tantou_id) VALUES (2691, '755286MA0A', 1, GETDATE(), 999);</v>
      </c>
    </row>
    <row r="3291" spans="26:27">
      <c r="Z3291" s="629">
        <v>980</v>
      </c>
      <c r="AA3291" s="629" t="str">
        <f t="shared" si="23"/>
        <v>INSERT INTO UPK_IKOU.main_masters.mm_buhin_no (data_id, buhin_no, coefficient, created_date, created_tantou_id) VALUES (2692, '755296MA0A', 1, GETDATE(), 999);</v>
      </c>
    </row>
    <row r="3292" spans="26:27">
      <c r="Z3292" s="629">
        <v>981</v>
      </c>
      <c r="AA3292" s="629" t="str">
        <f t="shared" si="23"/>
        <v>INSERT INTO UPK_IKOU.main_masters.mm_buhin_no (data_id, buhin_no, coefficient, created_date, created_tantou_id) VALUES (2693, '755286RA0A', 1, GETDATE(), 999);</v>
      </c>
    </row>
    <row r="3293" spans="26:27">
      <c r="Z3293" s="629">
        <v>982</v>
      </c>
      <c r="AA3293" s="629" t="str">
        <f t="shared" si="23"/>
        <v>INSERT INTO UPK_IKOU.main_masters.mm_buhin_no (data_id, buhin_no, coefficient, created_date, created_tantou_id) VALUES (2694, '755296RA0A', 1, GETDATE(), 999);</v>
      </c>
    </row>
    <row r="3294" spans="26:27">
      <c r="Z3294" s="629">
        <v>983</v>
      </c>
      <c r="AA3294" s="629" t="str">
        <f t="shared" si="23"/>
        <v>INSERT INTO UPK_IKOU.main_masters.mm_buhin_no (data_id, buhin_no, coefficient, created_date, created_tantou_id) VALUES (2695, '75528JG00A', 1, GETDATE(), 999);</v>
      </c>
    </row>
    <row r="3295" spans="26:27">
      <c r="Z3295" s="629">
        <v>984</v>
      </c>
      <c r="AA3295" s="629" t="str">
        <f t="shared" si="23"/>
        <v>INSERT INTO UPK_IKOU.main_masters.mm_buhin_no (data_id, buhin_no, coefficient, created_date, created_tantou_id) VALUES (2696, '75529JG00A', 1, GETDATE(), 999);</v>
      </c>
    </row>
    <row r="3296" spans="26:27">
      <c r="Z3296" s="629">
        <v>985</v>
      </c>
      <c r="AA3296" s="629" t="str">
        <f t="shared" si="23"/>
        <v>INSERT INTO UPK_IKOU.main_masters.mm_buhin_no (data_id, buhin_no, coefficient, created_date, created_tantou_id) VALUES (2697, '75528JN20A', 1, GETDATE(), 999);</v>
      </c>
    </row>
    <row r="3297" spans="26:27">
      <c r="Z3297" s="629">
        <v>986</v>
      </c>
      <c r="AA3297" s="629" t="str">
        <f t="shared" si="23"/>
        <v>INSERT INTO UPK_IKOU.main_masters.mm_buhin_no (data_id, buhin_no, coefficient, created_date, created_tantou_id) VALUES (2698, '75529JN20A', 1, GETDATE(), 999);</v>
      </c>
    </row>
    <row r="3298" spans="26:27">
      <c r="Z3298" s="629">
        <v>987</v>
      </c>
      <c r="AA3298" s="629" t="str">
        <f t="shared" si="23"/>
        <v>INSERT INTO UPK_IKOU.main_masters.mm_buhin_no (data_id, buhin_no, coefficient, created_date, created_tantou_id) VALUES (2699, '755291LA0A', 1, GETDATE(), 999);</v>
      </c>
    </row>
    <row r="3299" spans="26:27">
      <c r="Z3299" s="629">
        <v>988</v>
      </c>
      <c r="AA3299" s="629" t="str">
        <f t="shared" si="23"/>
        <v>INSERT INTO UPK_IKOU.main_masters.mm_buhin_no (data_id, buhin_no, coefficient, created_date, created_tantou_id) VALUES (2700, '75532EN000', 1, GETDATE(), 999);</v>
      </c>
    </row>
    <row r="3300" spans="26:27">
      <c r="Z3300" s="629">
        <v>989</v>
      </c>
      <c r="AA3300" s="629" t="str">
        <f t="shared" si="23"/>
        <v>INSERT INTO UPK_IKOU.main_masters.mm_buhin_no (data_id, buhin_no, coefficient, created_date, created_tantou_id) VALUES (2701, '75533EN000', 1, GETDATE(), 999);</v>
      </c>
    </row>
    <row r="3301" spans="26:27">
      <c r="Z3301" s="629">
        <v>990</v>
      </c>
      <c r="AA3301" s="629" t="str">
        <f t="shared" si="23"/>
        <v>INSERT INTO UPK_IKOU.main_masters.mm_buhin_no (data_id, buhin_no, coefficient, created_date, created_tantou_id) VALUES (2702, '75532EN100', 1, GETDATE(), 999);</v>
      </c>
    </row>
    <row r="3302" spans="26:27">
      <c r="Z3302" s="629">
        <v>991</v>
      </c>
      <c r="AA3302" s="629" t="str">
        <f t="shared" si="23"/>
        <v>INSERT INTO UPK_IKOU.main_masters.mm_buhin_no (data_id, buhin_no, coefficient, created_date, created_tantou_id) VALUES (2703, '75533EN100', 1, GETDATE(), 999);</v>
      </c>
    </row>
    <row r="3303" spans="26:27">
      <c r="Z3303" s="629">
        <v>992</v>
      </c>
      <c r="AA3303" s="629" t="str">
        <f t="shared" si="23"/>
        <v>INSERT INTO UPK_IKOU.main_masters.mm_buhin_no (data_id, buhin_no, coefficient, created_date, created_tantou_id) VALUES (2704, '755345TA0A', 1, GETDATE(), 999);</v>
      </c>
    </row>
    <row r="3304" spans="26:27">
      <c r="Z3304" s="629">
        <v>993</v>
      </c>
      <c r="AA3304" s="629" t="str">
        <f t="shared" si="23"/>
        <v>INSERT INTO UPK_IKOU.main_masters.mm_buhin_no (data_id, buhin_no, coefficient, created_date, created_tantou_id) VALUES (2705, '755355TA0A', 1, GETDATE(), 999);</v>
      </c>
    </row>
    <row r="3305" spans="26:27">
      <c r="Z3305" s="629">
        <v>994</v>
      </c>
      <c r="AA3305" s="629" t="str">
        <f t="shared" si="23"/>
        <v>INSERT INTO UPK_IKOU.main_masters.mm_buhin_no (data_id, buhin_no, coefficient, created_date, created_tantou_id) VALUES (2706, '755361AC0A', 1, GETDATE(), 999);</v>
      </c>
    </row>
    <row r="3306" spans="26:27">
      <c r="Z3306" s="629">
        <v>995</v>
      </c>
      <c r="AA3306" s="629" t="str">
        <f t="shared" si="23"/>
        <v>INSERT INTO UPK_IKOU.main_masters.mm_buhin_no (data_id, buhin_no, coefficient, created_date, created_tantou_id) VALUES (2707, '755371AC0A', 1, GETDATE(), 999);</v>
      </c>
    </row>
    <row r="3307" spans="26:27">
      <c r="Z3307" s="629">
        <v>996</v>
      </c>
      <c r="AA3307" s="629" t="str">
        <f t="shared" si="23"/>
        <v>INSERT INTO UPK_IKOU.main_masters.mm_buhin_no (data_id, buhin_no, coefficient, created_date, created_tantou_id) VALUES (2708, '755361AC0A-E', 1, GETDATE(), 999);</v>
      </c>
    </row>
    <row r="3308" spans="26:27">
      <c r="Z3308" s="629">
        <v>997</v>
      </c>
      <c r="AA3308" s="629" t="str">
        <f t="shared" si="23"/>
        <v>INSERT INTO UPK_IKOU.main_masters.mm_buhin_no (data_id, buhin_no, coefficient, created_date, created_tantou_id) VALUES (2709, '755371AC0A-E', 1, GETDATE(), 999);</v>
      </c>
    </row>
    <row r="3309" spans="26:27">
      <c r="Z3309" s="629">
        <v>998</v>
      </c>
      <c r="AA3309" s="629" t="str">
        <f t="shared" si="23"/>
        <v>INSERT INTO UPK_IKOU.main_masters.mm_buhin_no (data_id, buhin_no, coefficient, created_date, created_tantou_id) VALUES (2710, '755564BC1B', 1, GETDATE(), 999);</v>
      </c>
    </row>
    <row r="3310" spans="26:27">
      <c r="Z3310" s="629">
        <v>999</v>
      </c>
      <c r="AA3310" s="629" t="str">
        <f t="shared" si="23"/>
        <v>INSERT INTO UPK_IKOU.main_masters.mm_buhin_no (data_id, buhin_no, coefficient, created_date, created_tantou_id) VALUES (2711, '755565TA0A', 1, GETDATE(), 999);</v>
      </c>
    </row>
    <row r="3311" spans="26:27">
      <c r="Z3311" s="629">
        <v>1000</v>
      </c>
      <c r="AA3311" s="629" t="str">
        <f t="shared" si="23"/>
        <v>INSERT INTO UPK_IKOU.main_masters.mm_buhin_no (data_id, buhin_no, coefficient, created_date, created_tantou_id) VALUES (2712, '755575TA0A', 1, GETDATE(), 999);</v>
      </c>
    </row>
    <row r="3312" spans="26:27">
      <c r="Z3312" s="629">
        <v>1001</v>
      </c>
      <c r="AA3312" s="629" t="str">
        <f t="shared" si="23"/>
        <v>INSERT INTO UPK_IKOU.main_masters.mm_buhin_no (data_id, buhin_no, coefficient, created_date, created_tantou_id) VALUES (2713, '755566MA0A', 1, GETDATE(), 999);</v>
      </c>
    </row>
    <row r="3313" spans="26:27">
      <c r="Z3313" s="629">
        <v>1002</v>
      </c>
      <c r="AA3313" s="629" t="str">
        <f t="shared" si="23"/>
        <v>INSERT INTO UPK_IKOU.main_masters.mm_buhin_no (data_id, buhin_no, coefficient, created_date, created_tantou_id) VALUES (2714, '755576MA0A', 1, GETDATE(), 999);</v>
      </c>
    </row>
    <row r="3314" spans="26:27">
      <c r="Z3314" s="629">
        <v>1003</v>
      </c>
      <c r="AA3314" s="629" t="str">
        <f t="shared" si="23"/>
        <v>INSERT INTO UPK_IKOU.main_masters.mm_buhin_no (data_id, buhin_no, coefficient, created_date, created_tantou_id) VALUES (2715, '755574BC1B', 1, GETDATE(), 999);</v>
      </c>
    </row>
    <row r="3315" spans="26:27">
      <c r="Z3315" s="629">
        <v>1004</v>
      </c>
      <c r="AA3315" s="629" t="str">
        <f t="shared" si="23"/>
        <v>INSERT INTO UPK_IKOU.main_masters.mm_buhin_no (data_id, buhin_no, coefficient, created_date, created_tantou_id) VALUES (2716, '755781JA0A', 1, GETDATE(), 999);</v>
      </c>
    </row>
    <row r="3316" spans="26:27">
      <c r="Z3316" s="629">
        <v>1005</v>
      </c>
      <c r="AA3316" s="629" t="str">
        <f t="shared" si="23"/>
        <v>INSERT INTO UPK_IKOU.main_masters.mm_buhin_no (data_id, buhin_no, coefficient, created_date, created_tantou_id) VALUES (2717, '755791JA0A', 1, GETDATE(), 999);</v>
      </c>
    </row>
    <row r="3317" spans="26:27">
      <c r="Z3317" s="629">
        <v>1006</v>
      </c>
      <c r="AA3317" s="629" t="str">
        <f t="shared" si="23"/>
        <v>INSERT INTO UPK_IKOU.main_masters.mm_buhin_no (data_id, buhin_no, coefficient, created_date, created_tantou_id) VALUES (2718, '755781JB0A', 1, GETDATE(), 999);</v>
      </c>
    </row>
    <row r="3318" spans="26:27">
      <c r="Z3318" s="629">
        <v>1007</v>
      </c>
      <c r="AA3318" s="629" t="str">
        <f t="shared" si="23"/>
        <v>INSERT INTO UPK_IKOU.main_masters.mm_buhin_no (data_id, buhin_no, coefficient, created_date, created_tantou_id) VALUES (2719, '755791JB0A', 1, GETDATE(), 999);</v>
      </c>
    </row>
    <row r="3319" spans="26:27">
      <c r="Z3319" s="629">
        <v>1008</v>
      </c>
      <c r="AA3319" s="629" t="str">
        <f t="shared" si="23"/>
        <v>INSERT INTO UPK_IKOU.main_masters.mm_buhin_no (data_id, buhin_no, coefficient, created_date, created_tantou_id) VALUES (2720, '755C23VA0A', 1, GETDATE(), 999);</v>
      </c>
    </row>
    <row r="3320" spans="26:27">
      <c r="Z3320" s="629">
        <v>1009</v>
      </c>
      <c r="AA3320" s="629" t="str">
        <f t="shared" si="23"/>
        <v>INSERT INTO UPK_IKOU.main_masters.mm_buhin_no (data_id, buhin_no, coefficient, created_date, created_tantou_id) VALUES (2721, '755C33VA0A', 1, GETDATE(), 999);</v>
      </c>
    </row>
    <row r="3321" spans="26:27">
      <c r="Z3321" s="629">
        <v>1010</v>
      </c>
      <c r="AA3321" s="629" t="str">
        <f t="shared" si="23"/>
        <v>INSERT INTO UPK_IKOU.main_masters.mm_buhin_no (data_id, buhin_no, coefficient, created_date, created_tantou_id) VALUES (2722, '755C43VA0A', 1, GETDATE(), 999);</v>
      </c>
    </row>
    <row r="3322" spans="26:27">
      <c r="Z3322" s="629">
        <v>1011</v>
      </c>
      <c r="AA3322" s="629" t="str">
        <f t="shared" si="23"/>
        <v>INSERT INTO UPK_IKOU.main_masters.mm_buhin_no (data_id, buhin_no, coefficient, created_date, created_tantou_id) VALUES (2723, '755C53VA0A', 1, GETDATE(), 999);</v>
      </c>
    </row>
    <row r="3323" spans="26:27">
      <c r="Z3323" s="629">
        <v>1012</v>
      </c>
      <c r="AA3323" s="629" t="str">
        <f t="shared" si="23"/>
        <v>INSERT INTO UPK_IKOU.main_masters.mm_buhin_no (data_id, buhin_no, coefficient, created_date, created_tantou_id) VALUES (2724, '755C46RA0A', 1, GETDATE(), 999);</v>
      </c>
    </row>
    <row r="3324" spans="26:27">
      <c r="Z3324" s="629">
        <v>1013</v>
      </c>
      <c r="AA3324" s="629" t="str">
        <f t="shared" si="23"/>
        <v>INSERT INTO UPK_IKOU.main_masters.mm_buhin_no (data_id, buhin_no, coefficient, created_date, created_tantou_id) VALUES (2725, '755C56RA0A', 1, GETDATE(), 999);</v>
      </c>
    </row>
    <row r="3325" spans="26:27">
      <c r="Z3325" s="629">
        <v>1014</v>
      </c>
      <c r="AA3325" s="629" t="str">
        <f t="shared" si="23"/>
        <v>INSERT INTO UPK_IKOU.main_masters.mm_buhin_no (data_id, buhin_no, coefficient, created_date, created_tantou_id) VALUES (2726, '755D63NU0A', 1, GETDATE(), 999);</v>
      </c>
    </row>
    <row r="3326" spans="26:27">
      <c r="Z3326" s="629">
        <v>1015</v>
      </c>
      <c r="AA3326" s="629" t="str">
        <f t="shared" si="23"/>
        <v>INSERT INTO UPK_IKOU.main_masters.mm_buhin_no (data_id, buhin_no, coefficient, created_date, created_tantou_id) VALUES (2727, '755D73NU0A', 1, GETDATE(), 999);</v>
      </c>
    </row>
    <row r="3327" spans="26:27">
      <c r="Z3327" s="629">
        <v>1016</v>
      </c>
      <c r="AA3327" s="629" t="str">
        <f t="shared" si="23"/>
        <v>INSERT INTO UPK_IKOU.main_masters.mm_buhin_no (data_id, buhin_no, coefficient, created_date, created_tantou_id) VALUES (2728, '756171LA0A', 1, GETDATE(), 999);</v>
      </c>
    </row>
    <row r="3328" spans="26:27">
      <c r="Z3328" s="629">
        <v>1017</v>
      </c>
      <c r="AA3328" s="629" t="str">
        <f t="shared" si="23"/>
        <v>INSERT INTO UPK_IKOU.main_masters.mm_buhin_no (data_id, buhin_no, coefficient, created_date, created_tantou_id) VALUES (2729, '756221LA0A', 1, GETDATE(), 999);</v>
      </c>
    </row>
    <row r="3329" spans="26:27">
      <c r="Z3329" s="629">
        <v>1018</v>
      </c>
      <c r="AA3329" s="629" t="str">
        <f t="shared" si="23"/>
        <v>INSERT INTO UPK_IKOU.main_masters.mm_buhin_no (data_id, buhin_no, coefficient, created_date, created_tantou_id) VALUES (2730, '756231LA0A', 1, GETDATE(), 999);</v>
      </c>
    </row>
    <row r="3330" spans="26:27">
      <c r="Z3330" s="629">
        <v>1019</v>
      </c>
      <c r="AA3330" s="629" t="str">
        <f t="shared" si="23"/>
        <v>INSERT INTO UPK_IKOU.main_masters.mm_buhin_no (data_id, buhin_no, coefficient, created_date, created_tantou_id) VALUES (2731, '756221LA0A-G', 1, GETDATE(), 999);</v>
      </c>
    </row>
    <row r="3331" spans="26:27">
      <c r="Z3331" s="629">
        <v>1020</v>
      </c>
      <c r="AA3331" s="629" t="str">
        <f t="shared" si="23"/>
        <v>INSERT INTO UPK_IKOU.main_masters.mm_buhin_no (data_id, buhin_no, coefficient, created_date, created_tantou_id) VALUES (2732, '756231LA0A-G', 1, GETDATE(), 999);</v>
      </c>
    </row>
    <row r="3332" spans="26:27">
      <c r="Z3332" s="629">
        <v>1021</v>
      </c>
      <c r="AA3332" s="629" t="str">
        <f t="shared" si="23"/>
        <v>INSERT INTO UPK_IKOU.main_masters.mm_buhin_no (data_id, buhin_no, coefficient, created_date, created_tantou_id) VALUES (2733, '756241LA0A', 1, GETDATE(), 999);</v>
      </c>
    </row>
    <row r="3333" spans="26:27">
      <c r="Z3333" s="629">
        <v>1022</v>
      </c>
      <c r="AA3333" s="629" t="str">
        <f t="shared" si="23"/>
        <v>INSERT INTO UPK_IKOU.main_masters.mm_buhin_no (data_id, buhin_no, coefficient, created_date, created_tantou_id) VALUES (2734, '756251LA0A', 1, GETDATE(), 999);</v>
      </c>
    </row>
    <row r="3334" spans="26:27">
      <c r="Z3334" s="629">
        <v>1023</v>
      </c>
      <c r="AA3334" s="629" t="str">
        <f t="shared" si="23"/>
        <v>INSERT INTO UPK_IKOU.main_masters.mm_buhin_no (data_id, buhin_no, coefficient, created_date, created_tantou_id) VALUES (2735, '756241LA0A-G', 1, GETDATE(), 999);</v>
      </c>
    </row>
    <row r="3335" spans="26:27">
      <c r="Z3335" s="629">
        <v>1024</v>
      </c>
      <c r="AA3335" s="629" t="str">
        <f t="shared" si="23"/>
        <v>INSERT INTO UPK_IKOU.main_masters.mm_buhin_no (data_id, buhin_no, coefficient, created_date, created_tantou_id) VALUES (2736, '756251LA0A-G', 1, GETDATE(), 999);</v>
      </c>
    </row>
    <row r="3336" spans="26:27">
      <c r="Z3336" s="629">
        <v>1025</v>
      </c>
      <c r="AA3336" s="629" t="str">
        <f t="shared" si="23"/>
        <v>INSERT INTO UPK_IKOU.main_masters.mm_buhin_no (data_id, buhin_no, coefficient, created_date, created_tantou_id) VALUES (2737, '756283VA0A', 1, GETDATE(), 999);</v>
      </c>
    </row>
    <row r="3337" spans="26:27">
      <c r="Z3337" s="629">
        <v>1026</v>
      </c>
      <c r="AA3337" s="629" t="str">
        <f t="shared" ref="AA3337:AA3400" si="24">$Y$2310&amp;AA1617&amp;", '"&amp;TRIM(AB1617)&amp;"', "&amp;AC1617&amp;", GETDATE(), 999);"</f>
        <v>INSERT INTO UPK_IKOU.main_masters.mm_buhin_no (data_id, buhin_no, coefficient, created_date, created_tantou_id) VALUES (2738, '756321AA0A01', 1, GETDATE(), 999);</v>
      </c>
    </row>
    <row r="3338" spans="26:27">
      <c r="Z3338" s="629">
        <v>1027</v>
      </c>
      <c r="AA3338" s="629" t="str">
        <f t="shared" si="24"/>
        <v>INSERT INTO UPK_IKOU.main_masters.mm_buhin_no (data_id, buhin_no, coefficient, created_date, created_tantou_id) VALUES (2739, '756321YA0A', 1, GETDATE(), 999);</v>
      </c>
    </row>
    <row r="3339" spans="26:27">
      <c r="Z3339" s="629">
        <v>1028</v>
      </c>
      <c r="AA3339" s="629" t="str">
        <f t="shared" si="24"/>
        <v>INSERT INTO UPK_IKOU.main_masters.mm_buhin_no (data_id, buhin_no, coefficient, created_date, created_tantou_id) VALUES (2740, '756323VA0A', 1, GETDATE(), 999);</v>
      </c>
    </row>
    <row r="3340" spans="26:27">
      <c r="Z3340" s="629">
        <v>1029</v>
      </c>
      <c r="AA3340" s="629" t="str">
        <f t="shared" si="24"/>
        <v>INSERT INTO UPK_IKOU.main_masters.mm_buhin_no (data_id, buhin_no, coefficient, created_date, created_tantou_id) VALUES (2741, '756324CE0A', 1, GETDATE(), 999);</v>
      </c>
    </row>
    <row r="3341" spans="26:27">
      <c r="Z3341" s="629">
        <v>1030</v>
      </c>
      <c r="AA3341" s="629" t="str">
        <f t="shared" si="24"/>
        <v>INSERT INTO UPK_IKOU.main_masters.mm_buhin_no (data_id, buhin_no, coefficient, created_date, created_tantou_id) VALUES (2742, '756326MA0A', 1, GETDATE(), 999);</v>
      </c>
    </row>
    <row r="3342" spans="26:27">
      <c r="Z3342" s="629">
        <v>1031</v>
      </c>
      <c r="AA3342" s="629" t="str">
        <f t="shared" si="24"/>
        <v>INSERT INTO UPK_IKOU.main_masters.mm_buhin_no (data_id, buhin_no, coefficient, created_date, created_tantou_id) VALUES (2743, '756326RA0A', 1, GETDATE(), 999);</v>
      </c>
    </row>
    <row r="3343" spans="26:27">
      <c r="Z3343" s="629">
        <v>1032</v>
      </c>
      <c r="AA3343" s="629" t="str">
        <f t="shared" si="24"/>
        <v>INSERT INTO UPK_IKOU.main_masters.mm_buhin_no (data_id, buhin_no, coefficient, created_date, created_tantou_id) VALUES (2744, '756326RA3A', 1, GETDATE(), 999);</v>
      </c>
    </row>
    <row r="3344" spans="26:27">
      <c r="Z3344" s="629">
        <v>1033</v>
      </c>
      <c r="AA3344" s="629" t="str">
        <f t="shared" si="24"/>
        <v>INSERT INTO UPK_IKOU.main_masters.mm_buhin_no (data_id, buhin_no, coefficient, created_date, created_tantou_id) VALUES (2745, '75632EN000', 1, GETDATE(), 999);</v>
      </c>
    </row>
    <row r="3345" spans="26:27">
      <c r="Z3345" s="629">
        <v>1034</v>
      </c>
      <c r="AA3345" s="629" t="str">
        <f t="shared" si="24"/>
        <v>INSERT INTO UPK_IKOU.main_masters.mm_buhin_no (data_id, buhin_no, coefficient, created_date, created_tantou_id) VALUES (2746, '75632EN100', 1, GETDATE(), 999);</v>
      </c>
    </row>
    <row r="3346" spans="26:27">
      <c r="Z3346" s="629">
        <v>1035</v>
      </c>
      <c r="AA3346" s="629" t="str">
        <f t="shared" si="24"/>
        <v>INSERT INTO UPK_IKOU.main_masters.mm_buhin_no (data_id, buhin_no, coefficient, created_date, created_tantou_id) VALUES (2747, '75632JG00A', 1, GETDATE(), 999);</v>
      </c>
    </row>
    <row r="3347" spans="26:27">
      <c r="Z3347" s="629">
        <v>1036</v>
      </c>
      <c r="AA3347" s="629" t="str">
        <f t="shared" si="24"/>
        <v>INSERT INTO UPK_IKOU.main_masters.mm_buhin_no (data_id, buhin_no, coefficient, created_date, created_tantou_id) VALUES (2748, '75632JH00A', 1, GETDATE(), 999);</v>
      </c>
    </row>
    <row r="3348" spans="26:27">
      <c r="Z3348" s="629">
        <v>1037</v>
      </c>
      <c r="AA3348" s="629" t="str">
        <f t="shared" si="24"/>
        <v>INSERT INTO UPK_IKOU.main_masters.mm_buhin_no (data_id, buhin_no, coefficient, created_date, created_tantou_id) VALUES (2749, '75632JM00A', 1, GETDATE(), 999);</v>
      </c>
    </row>
    <row r="3349" spans="26:27">
      <c r="Z3349" s="629">
        <v>1038</v>
      </c>
      <c r="AA3349" s="629" t="str">
        <f t="shared" si="24"/>
        <v>INSERT INTO UPK_IKOU.main_masters.mm_buhin_no (data_id, buhin_no, coefficient, created_date, created_tantou_id) VALUES (2750, '756361AA0A', 1, GETDATE(), 999);</v>
      </c>
    </row>
    <row r="3350" spans="26:27">
      <c r="Z3350" s="629">
        <v>1039</v>
      </c>
      <c r="AA3350" s="629" t="str">
        <f t="shared" si="24"/>
        <v>INSERT INTO UPK_IKOU.main_masters.mm_buhin_no (data_id, buhin_no, coefficient, created_date, created_tantou_id) VALUES (2751, '756361AA0A-E', 1, GETDATE(), 999);</v>
      </c>
    </row>
    <row r="3351" spans="26:27">
      <c r="Z3351" s="629">
        <v>1040</v>
      </c>
      <c r="AA3351" s="629" t="str">
        <f t="shared" si="24"/>
        <v>INSERT INTO UPK_IKOU.main_masters.mm_buhin_no (data_id, buhin_no, coefficient, created_date, created_tantou_id) VALUES (2752, '756361VX0A', 1, GETDATE(), 999);</v>
      </c>
    </row>
    <row r="3352" spans="26:27">
      <c r="Z3352" s="629">
        <v>1041</v>
      </c>
      <c r="AA3352" s="629" t="str">
        <f t="shared" si="24"/>
        <v>INSERT INTO UPK_IKOU.main_masters.mm_buhin_no (data_id, buhin_no, coefficient, created_date, created_tantou_id) VALUES (2753, '756361VX0A-G', 1, GETDATE(), 999);</v>
      </c>
    </row>
    <row r="3353" spans="26:27">
      <c r="Z3353" s="629">
        <v>1042</v>
      </c>
      <c r="AA3353" s="629" t="str">
        <f t="shared" si="24"/>
        <v>INSERT INTO UPK_IKOU.main_masters.mm_buhin_no (data_id, buhin_no, coefficient, created_date, created_tantou_id) VALUES (2754, '756366MA0B', 1, GETDATE(), 999);</v>
      </c>
    </row>
    <row r="3354" spans="26:27">
      <c r="Z3354" s="629">
        <v>1043</v>
      </c>
      <c r="AA3354" s="629" t="str">
        <f t="shared" si="24"/>
        <v>INSERT INTO UPK_IKOU.main_masters.mm_buhin_no (data_id, buhin_no, coefficient, created_date, created_tantou_id) VALUES (2755, '756361GR0A', 1, GETDATE(), 999);</v>
      </c>
    </row>
    <row r="3355" spans="26:27">
      <c r="Z3355" s="629">
        <v>1044</v>
      </c>
      <c r="AA3355" s="629" t="str">
        <f t="shared" si="24"/>
        <v>INSERT INTO UPK_IKOU.main_masters.mm_buhin_no (data_id, buhin_no, coefficient, created_date, created_tantou_id) VALUES (2756, '756371GR0A', 1, GETDATE(), 999);</v>
      </c>
    </row>
    <row r="3356" spans="26:27">
      <c r="Z3356" s="629">
        <v>1045</v>
      </c>
      <c r="AA3356" s="629" t="str">
        <f t="shared" si="24"/>
        <v>INSERT INTO UPK_IKOU.main_masters.mm_buhin_no (data_id, buhin_no, coefficient, created_date, created_tantou_id) VALUES (2757, '756366RA0A', 1, GETDATE(), 999);</v>
      </c>
    </row>
    <row r="3357" spans="26:27">
      <c r="Z3357" s="629">
        <v>1046</v>
      </c>
      <c r="AA3357" s="629" t="str">
        <f t="shared" si="24"/>
        <v>INSERT INTO UPK_IKOU.main_masters.mm_buhin_no (data_id, buhin_no, coefficient, created_date, created_tantou_id) VALUES (2758, '756376RA0A', 1, GETDATE(), 999);</v>
      </c>
    </row>
    <row r="3358" spans="26:27">
      <c r="Z3358" s="629">
        <v>1047</v>
      </c>
      <c r="AA3358" s="629" t="str">
        <f t="shared" si="24"/>
        <v>INSERT INTO UPK_IKOU.main_masters.mm_buhin_no (data_id, buhin_no, coefficient, created_date, created_tantou_id) VALUES (2759, '75636JG00A', 1, GETDATE(), 999);</v>
      </c>
    </row>
    <row r="3359" spans="26:27">
      <c r="Z3359" s="629">
        <v>1048</v>
      </c>
      <c r="AA3359" s="629" t="str">
        <f t="shared" si="24"/>
        <v>INSERT INTO UPK_IKOU.main_masters.mm_buhin_no (data_id, buhin_no, coefficient, created_date, created_tantou_id) VALUES (2760, '75637JG00A', 1, GETDATE(), 999);</v>
      </c>
    </row>
    <row r="3360" spans="26:27">
      <c r="Z3360" s="629">
        <v>1049</v>
      </c>
      <c r="AA3360" s="629" t="str">
        <f t="shared" si="24"/>
        <v>INSERT INTO UPK_IKOU.main_masters.mm_buhin_no (data_id, buhin_no, coefficient, created_date, created_tantou_id) VALUES (2761, '756371AA0A', 1, GETDATE(), 999);</v>
      </c>
    </row>
    <row r="3361" spans="26:27">
      <c r="Z3361" s="629">
        <v>1050</v>
      </c>
      <c r="AA3361" s="629" t="str">
        <f t="shared" si="24"/>
        <v>INSERT INTO UPK_IKOU.main_masters.mm_buhin_no (data_id, buhin_no, coefficient, created_date, created_tantou_id) VALUES (2762, '756371AA0A-E', 1, GETDATE(), 999);</v>
      </c>
    </row>
    <row r="3362" spans="26:27">
      <c r="Z3362" s="629">
        <v>1051</v>
      </c>
      <c r="AA3362" s="629" t="str">
        <f t="shared" si="24"/>
        <v>INSERT INTO UPK_IKOU.main_masters.mm_buhin_no (data_id, buhin_no, coefficient, created_date, created_tantou_id) VALUES (2763, '756523VA0A', 1, GETDATE(), 999);</v>
      </c>
    </row>
    <row r="3363" spans="26:27">
      <c r="Z3363" s="629">
        <v>1052</v>
      </c>
      <c r="AA3363" s="629" t="str">
        <f t="shared" si="24"/>
        <v>INSERT INTO UPK_IKOU.main_masters.mm_buhin_no (data_id, buhin_no, coefficient, created_date, created_tantou_id) VALUES (2764, '756526RA0A', 1, GETDATE(), 999);</v>
      </c>
    </row>
    <row r="3364" spans="26:27">
      <c r="Z3364" s="629">
        <v>1053</v>
      </c>
      <c r="AA3364" s="629" t="str">
        <f t="shared" si="24"/>
        <v>INSERT INTO UPK_IKOU.main_masters.mm_buhin_no (data_id, buhin_no, coefficient, created_date, created_tantou_id) VALUES (2765, '756526RA0A-J', 1, GETDATE(), 999);</v>
      </c>
    </row>
    <row r="3365" spans="26:27">
      <c r="Z3365" s="629">
        <v>1054</v>
      </c>
      <c r="AA3365" s="629" t="str">
        <f t="shared" si="24"/>
        <v>INSERT INTO UPK_IKOU.main_masters.mm_buhin_no (data_id, buhin_no, coefficient, created_date, created_tantou_id) VALUES (2766, '756586RA0A', 1, GETDATE(), 999);</v>
      </c>
    </row>
    <row r="3366" spans="26:27">
      <c r="Z3366" s="629">
        <v>1055</v>
      </c>
      <c r="AA3366" s="629" t="str">
        <f t="shared" si="24"/>
        <v>INSERT INTO UPK_IKOU.main_masters.mm_buhin_no (data_id, buhin_no, coefficient, created_date, created_tantou_id) VALUES (2767, '756596RA0A', 1, GETDATE(), 999);</v>
      </c>
    </row>
    <row r="3367" spans="26:27">
      <c r="Z3367" s="629">
        <v>1056</v>
      </c>
      <c r="AA3367" s="629" t="str">
        <f t="shared" si="24"/>
        <v>INSERT INTO UPK_IKOU.main_masters.mm_buhin_no (data_id, buhin_no, coefficient, created_date, created_tantou_id) VALUES (2768, '75658JG00A', 1, GETDATE(), 999);</v>
      </c>
    </row>
    <row r="3368" spans="26:27">
      <c r="Z3368" s="629">
        <v>1057</v>
      </c>
      <c r="AA3368" s="629" t="str">
        <f t="shared" si="24"/>
        <v>INSERT INTO UPK_IKOU.main_masters.mm_buhin_no (data_id, buhin_no, coefficient, created_date, created_tantou_id) VALUES (2769, '75659JG00A', 1, GETDATE(), 999);</v>
      </c>
    </row>
    <row r="3369" spans="26:27">
      <c r="Z3369" s="629">
        <v>1058</v>
      </c>
      <c r="AA3369" s="629" t="str">
        <f t="shared" si="24"/>
        <v>INSERT INTO UPK_IKOU.main_masters.mm_buhin_no (data_id, buhin_no, coefficient, created_date, created_tantou_id) VALUES (2770, '756621LA0A', 1, GETDATE(), 999);</v>
      </c>
    </row>
    <row r="3370" spans="26:27">
      <c r="Z3370" s="629">
        <v>1059</v>
      </c>
      <c r="AA3370" s="629" t="str">
        <f t="shared" si="24"/>
        <v>INSERT INTO UPK_IKOU.main_masters.mm_buhin_no (data_id, buhin_no, coefficient, created_date, created_tantou_id) VALUES (2771, '756631LA0A', 1, GETDATE(), 999);</v>
      </c>
    </row>
    <row r="3371" spans="26:27">
      <c r="Z3371" s="629">
        <v>1060</v>
      </c>
      <c r="AA3371" s="629" t="str">
        <f t="shared" si="24"/>
        <v>INSERT INTO UPK_IKOU.main_masters.mm_buhin_no (data_id, buhin_no, coefficient, created_date, created_tantou_id) VALUES (2772, '756625TL0A', 1, GETDATE(), 999);</v>
      </c>
    </row>
    <row r="3372" spans="26:27">
      <c r="Z3372" s="629">
        <v>1061</v>
      </c>
      <c r="AA3372" s="629" t="str">
        <f t="shared" si="24"/>
        <v>INSERT INTO UPK_IKOU.main_masters.mm_buhin_no (data_id, buhin_no, coefficient, created_date, created_tantou_id) VALUES (2773, '756635TL0A', 1, GETDATE(), 999);</v>
      </c>
    </row>
    <row r="3373" spans="26:27">
      <c r="Z3373" s="629">
        <v>1062</v>
      </c>
      <c r="AA3373" s="629" t="str">
        <f t="shared" si="24"/>
        <v>INSERT INTO UPK_IKOU.main_masters.mm_buhin_no (data_id, buhin_no, coefficient, created_date, created_tantou_id) VALUES (2774, '756626RA0A', 1, GETDATE(), 999);</v>
      </c>
    </row>
    <row r="3374" spans="26:27">
      <c r="Z3374" s="629">
        <v>1063</v>
      </c>
      <c r="AA3374" s="629" t="str">
        <f t="shared" si="24"/>
        <v>INSERT INTO UPK_IKOU.main_masters.mm_buhin_no (data_id, buhin_no, coefficient, created_date, created_tantou_id) VALUES (2775, '756636RA0A', 1, GETDATE(), 999);</v>
      </c>
    </row>
    <row r="3375" spans="26:27">
      <c r="Z3375" s="629">
        <v>1064</v>
      </c>
      <c r="AA3375" s="629" t="str">
        <f t="shared" si="24"/>
        <v>INSERT INTO UPK_IKOU.main_masters.mm_buhin_no (data_id, buhin_no, coefficient, created_date, created_tantou_id) VALUES (2776, '756723XA1A', 1, GETDATE(), 999);</v>
      </c>
    </row>
    <row r="3376" spans="26:27">
      <c r="Z3376" s="629">
        <v>1065</v>
      </c>
      <c r="AA3376" s="629" t="str">
        <f t="shared" si="24"/>
        <v>INSERT INTO UPK_IKOU.main_masters.mm_buhin_no (data_id, buhin_no, coefficient, created_date, created_tantou_id) VALUES (2777, '756733XA1A', 1, GETDATE(), 999);</v>
      </c>
    </row>
    <row r="3377" spans="26:27">
      <c r="Z3377" s="629">
        <v>1066</v>
      </c>
      <c r="AA3377" s="629" t="str">
        <f t="shared" si="24"/>
        <v>INSERT INTO UPK_IKOU.main_masters.mm_buhin_no (data_id, buhin_no, coefficient, created_date, created_tantou_id) VALUES (2778, '756764CE0A', 1, GETDATE(), 999);</v>
      </c>
    </row>
    <row r="3378" spans="26:27">
      <c r="Z3378" s="629">
        <v>1067</v>
      </c>
      <c r="AA3378" s="629" t="str">
        <f t="shared" si="24"/>
        <v>INSERT INTO UPK_IKOU.main_masters.mm_buhin_no (data_id, buhin_no, coefficient, created_date, created_tantou_id) VALUES (2779, '756774CE0A', 1, GETDATE(), 999);</v>
      </c>
    </row>
    <row r="3379" spans="26:27">
      <c r="Z3379" s="629">
        <v>1068</v>
      </c>
      <c r="AA3379" s="629" t="str">
        <f t="shared" si="24"/>
        <v>INSERT INTO UPK_IKOU.main_masters.mm_buhin_no (data_id, buhin_no, coefficient, created_date, created_tantou_id) VALUES (2780, '756764CE0A-G', 1, GETDATE(), 999);</v>
      </c>
    </row>
    <row r="3380" spans="26:27">
      <c r="Z3380" s="629">
        <v>1069</v>
      </c>
      <c r="AA3380" s="629" t="str">
        <f t="shared" si="24"/>
        <v>INSERT INTO UPK_IKOU.main_masters.mm_buhin_no (data_id, buhin_no, coefficient, created_date, created_tantou_id) VALUES (2781, '756774CE0A-G', 1, GETDATE(), 999);</v>
      </c>
    </row>
    <row r="3381" spans="26:27">
      <c r="Z3381" s="629">
        <v>1070</v>
      </c>
      <c r="AA3381" s="629" t="str">
        <f t="shared" si="24"/>
        <v>INSERT INTO UPK_IKOU.main_masters.mm_buhin_no (data_id, buhin_no, coefficient, created_date, created_tantou_id) VALUES (2782, '75676JG00A', 1, GETDATE(), 999);</v>
      </c>
    </row>
    <row r="3382" spans="26:27">
      <c r="Z3382" s="629">
        <v>1071</v>
      </c>
      <c r="AA3382" s="629" t="str">
        <f t="shared" si="24"/>
        <v>INSERT INTO UPK_IKOU.main_masters.mm_buhin_no (data_id, buhin_no, coefficient, created_date, created_tantou_id) VALUES (2783, '75677JG00A', 1, GETDATE(), 999);</v>
      </c>
    </row>
    <row r="3383" spans="26:27">
      <c r="Z3383" s="629">
        <v>1072</v>
      </c>
      <c r="AA3383" s="629" t="str">
        <f t="shared" si="24"/>
        <v>INSERT INTO UPK_IKOU.main_masters.mm_buhin_no (data_id, buhin_no, coefficient, created_date, created_tantou_id) VALUES (2784, '75676JG00A-E', 1, GETDATE(), 999);</v>
      </c>
    </row>
    <row r="3384" spans="26:27">
      <c r="Z3384" s="629">
        <v>1073</v>
      </c>
      <c r="AA3384" s="629" t="str">
        <f t="shared" si="24"/>
        <v>INSERT INTO UPK_IKOU.main_masters.mm_buhin_no (data_id, buhin_no, coefficient, created_date, created_tantou_id) VALUES (2785, '75677JG00A-E', 1, GETDATE(), 999);</v>
      </c>
    </row>
    <row r="3385" spans="26:27">
      <c r="Z3385" s="629">
        <v>1074</v>
      </c>
      <c r="AA3385" s="629" t="str">
        <f t="shared" si="24"/>
        <v>INSERT INTO UPK_IKOU.main_masters.mm_buhin_no (data_id, buhin_no, coefficient, created_date, created_tantou_id) VALUES (2786, '756825TA0A', 1, GETDATE(), 999);</v>
      </c>
    </row>
    <row r="3386" spans="26:27">
      <c r="Z3386" s="629">
        <v>1075</v>
      </c>
      <c r="AA3386" s="629" t="str">
        <f t="shared" si="24"/>
        <v>INSERT INTO UPK_IKOU.main_masters.mm_buhin_no (data_id, buhin_no, coefficient, created_date, created_tantou_id) VALUES (2787, '756835TA0A', 1, GETDATE(), 999);</v>
      </c>
    </row>
    <row r="3387" spans="26:27">
      <c r="Z3387" s="629">
        <v>1076</v>
      </c>
      <c r="AA3387" s="629" t="str">
        <f t="shared" si="24"/>
        <v>INSERT INTO UPK_IKOU.main_masters.mm_buhin_no (data_id, buhin_no, coefficient, created_date, created_tantou_id) VALUES (2788, '756926RA0A', 1, GETDATE(), 999);</v>
      </c>
    </row>
    <row r="3388" spans="26:27">
      <c r="Z3388" s="629">
        <v>1077</v>
      </c>
      <c r="AA3388" s="629" t="str">
        <f t="shared" si="24"/>
        <v>INSERT INTO UPK_IKOU.main_masters.mm_buhin_no (data_id, buhin_no, coefficient, created_date, created_tantou_id) VALUES (2789, '75692JN20A', 1, GETDATE(), 999);</v>
      </c>
    </row>
    <row r="3389" spans="26:27">
      <c r="Z3389" s="629">
        <v>1078</v>
      </c>
      <c r="AA3389" s="629" t="str">
        <f t="shared" si="24"/>
        <v>INSERT INTO UPK_IKOU.main_masters.mm_buhin_no (data_id, buhin_no, coefficient, created_date, created_tantou_id) VALUES (2790, '75692JN20A-E', 1, GETDATE(), 999);</v>
      </c>
    </row>
    <row r="3390" spans="26:27">
      <c r="Z3390" s="629">
        <v>1079</v>
      </c>
      <c r="AA3390" s="629" t="str">
        <f t="shared" si="24"/>
        <v>INSERT INTO UPK_IKOU.main_masters.mm_buhin_no (data_id, buhin_no, coefficient, created_date, created_tantou_id) VALUES (2791, '756926RA1A', 1, GETDATE(), 999);</v>
      </c>
    </row>
    <row r="3391" spans="26:27">
      <c r="Z3391" s="629">
        <v>1080</v>
      </c>
      <c r="AA3391" s="629" t="str">
        <f t="shared" si="24"/>
        <v>INSERT INTO UPK_IKOU.main_masters.mm_buhin_no (data_id, buhin_no, coefficient, created_date, created_tantou_id) VALUES (2792, '756936RA1A', 1, GETDATE(), 999);</v>
      </c>
    </row>
    <row r="3392" spans="26:27">
      <c r="Z3392" s="629">
        <v>1081</v>
      </c>
      <c r="AA3392" s="629" t="str">
        <f t="shared" si="24"/>
        <v>INSERT INTO UPK_IKOU.main_masters.mm_buhin_no (data_id, buhin_no, coefficient, created_date, created_tantou_id) VALUES (2793, '756936RA0A', 1, GETDATE(), 999);</v>
      </c>
    </row>
    <row r="3393" spans="26:27">
      <c r="Z3393" s="629">
        <v>1082</v>
      </c>
      <c r="AA3393" s="629" t="str">
        <f t="shared" si="24"/>
        <v>INSERT INTO UPK_IKOU.main_masters.mm_buhin_no (data_id, buhin_no, coefficient, created_date, created_tantou_id) VALUES (2794, '75693JN20A', 1, GETDATE(), 999);</v>
      </c>
    </row>
    <row r="3394" spans="26:27">
      <c r="Z3394" s="629">
        <v>1083</v>
      </c>
      <c r="AA3394" s="629" t="str">
        <f t="shared" si="24"/>
        <v>INSERT INTO UPK_IKOU.main_masters.mm_buhin_no (data_id, buhin_no, coefficient, created_date, created_tantou_id) VALUES (2795, '75693JN20A-E', 1, GETDATE(), 999);</v>
      </c>
    </row>
    <row r="3395" spans="26:27">
      <c r="Z3395" s="629">
        <v>1084</v>
      </c>
      <c r="AA3395" s="629" t="str">
        <f t="shared" si="24"/>
        <v>INSERT INTO UPK_IKOU.main_masters.mm_buhin_no (data_id, buhin_no, coefficient, created_date, created_tantou_id) VALUES (2796, '756B45TL0A', 1, GETDATE(), 999);</v>
      </c>
    </row>
    <row r="3396" spans="26:27">
      <c r="Z3396" s="629">
        <v>1085</v>
      </c>
      <c r="AA3396" s="629" t="str">
        <f t="shared" si="24"/>
        <v>INSERT INTO UPK_IKOU.main_masters.mm_buhin_no (data_id, buhin_no, coefficient, created_date, created_tantou_id) VALUES (2797, '756B55TL0A', 1, GETDATE(), 999);</v>
      </c>
    </row>
    <row r="3397" spans="26:27">
      <c r="Z3397" s="629">
        <v>1086</v>
      </c>
      <c r="AA3397" s="629" t="str">
        <f t="shared" si="24"/>
        <v>INSERT INTO UPK_IKOU.main_masters.mm_buhin_no (data_id, buhin_no, coefficient, created_date, created_tantou_id) VALUES (2798, '756B61LA0A', 1, GETDATE(), 999);</v>
      </c>
    </row>
    <row r="3398" spans="26:27">
      <c r="Z3398" s="629">
        <v>1087</v>
      </c>
      <c r="AA3398" s="629" t="str">
        <f t="shared" si="24"/>
        <v>INSERT INTO UPK_IKOU.main_masters.mm_buhin_no (data_id, buhin_no, coefficient, created_date, created_tantou_id) VALUES (2799, '756B71LA0A', 1, GETDATE(), 999);</v>
      </c>
    </row>
    <row r="3399" spans="26:27">
      <c r="Z3399" s="629">
        <v>1088</v>
      </c>
      <c r="AA3399" s="629" t="str">
        <f t="shared" si="24"/>
        <v>INSERT INTO UPK_IKOU.main_masters.mm_buhin_no (data_id, buhin_no, coefficient, created_date, created_tantou_id) VALUES (2800, '756B61LA0A-G', 1, GETDATE(), 999);</v>
      </c>
    </row>
    <row r="3400" spans="26:27">
      <c r="Z3400" s="629">
        <v>1089</v>
      </c>
      <c r="AA3400" s="629" t="str">
        <f t="shared" si="24"/>
        <v>INSERT INTO UPK_IKOU.main_masters.mm_buhin_no (data_id, buhin_no, coefficient, created_date, created_tantou_id) VALUES (2801, '756B71LA0A-G', 1, GETDATE(), 999);</v>
      </c>
    </row>
    <row r="3401" spans="26:27">
      <c r="Z3401" s="629">
        <v>1090</v>
      </c>
      <c r="AA3401" s="629" t="str">
        <f t="shared" ref="AA3401:AA3464" si="25">$Y$2310&amp;AA1681&amp;", '"&amp;TRIM(AB1681)&amp;"', "&amp;AC1681&amp;", GETDATE(), 999);"</f>
        <v>INSERT INTO UPK_IKOU.main_masters.mm_buhin_no (data_id, buhin_no, coefficient, created_date, created_tantou_id) VALUES (2802, '756C01LA0A', 1, GETDATE(), 999);</v>
      </c>
    </row>
    <row r="3402" spans="26:27">
      <c r="Z3402" s="629">
        <v>1091</v>
      </c>
      <c r="AA3402" s="629" t="str">
        <f t="shared" si="25"/>
        <v>INSERT INTO UPK_IKOU.main_masters.mm_buhin_no (data_id, buhin_no, coefficient, created_date, created_tantou_id) VALUES (2803, '756C11LA0A', 1, GETDATE(), 999);</v>
      </c>
    </row>
    <row r="3403" spans="26:27">
      <c r="Z3403" s="629">
        <v>1092</v>
      </c>
      <c r="AA3403" s="629" t="str">
        <f t="shared" si="25"/>
        <v>INSERT INTO UPK_IKOU.main_masters.mm_buhin_no (data_id, buhin_no, coefficient, created_date, created_tantou_id) VALUES (2804, '756C01LA0A-G', 1, GETDATE(), 999);</v>
      </c>
    </row>
    <row r="3404" spans="26:27">
      <c r="Z3404" s="629">
        <v>1093</v>
      </c>
      <c r="AA3404" s="629" t="str">
        <f t="shared" si="25"/>
        <v>INSERT INTO UPK_IKOU.main_masters.mm_buhin_no (data_id, buhin_no, coefficient, created_date, created_tantou_id) VALUES (2805, '756C11LA0A-G', 1, GETDATE(), 999);</v>
      </c>
    </row>
    <row r="3405" spans="26:27">
      <c r="Z3405" s="629">
        <v>1094</v>
      </c>
      <c r="AA3405" s="629" t="str">
        <f t="shared" si="25"/>
        <v>INSERT INTO UPK_IKOU.main_masters.mm_buhin_no (data_id, buhin_no, coefficient, created_date, created_tantou_id) VALUES (2806, '756C0JG00A', 1, GETDATE(), 999);</v>
      </c>
    </row>
    <row r="3406" spans="26:27">
      <c r="Z3406" s="629">
        <v>1095</v>
      </c>
      <c r="AA3406" s="629" t="str">
        <f t="shared" si="25"/>
        <v>INSERT INTO UPK_IKOU.main_masters.mm_buhin_no (data_id, buhin_no, coefficient, created_date, created_tantou_id) VALUES (2807, '756C1JG00A', 1, GETDATE(), 999);</v>
      </c>
    </row>
    <row r="3407" spans="26:27">
      <c r="Z3407" s="629">
        <v>1096</v>
      </c>
      <c r="AA3407" s="629" t="str">
        <f t="shared" si="25"/>
        <v>INSERT INTO UPK_IKOU.main_masters.mm_buhin_no (data_id, buhin_no, coefficient, created_date, created_tantou_id) VALUES (2808, '756R2JG00A', 1, GETDATE(), 999);</v>
      </c>
    </row>
    <row r="3408" spans="26:27">
      <c r="Z3408" s="629">
        <v>1097</v>
      </c>
      <c r="AA3408" s="629" t="str">
        <f t="shared" si="25"/>
        <v>INSERT INTO UPK_IKOU.main_masters.mm_buhin_no (data_id, buhin_no, coefficient, created_date, created_tantou_id) VALUES (2809, '756R3JG00A', 1, GETDATE(), 999);</v>
      </c>
    </row>
    <row r="3409" spans="26:27">
      <c r="Z3409" s="629">
        <v>1098</v>
      </c>
      <c r="AA3409" s="629" t="str">
        <f t="shared" si="25"/>
        <v>INSERT INTO UPK_IKOU.main_masters.mm_buhin_no (data_id, buhin_no, coefficient, created_date, created_tantou_id) VALUES (2810, '756S83XE0A', 1, GETDATE(), 999);</v>
      </c>
    </row>
    <row r="3410" spans="26:27">
      <c r="Z3410" s="629">
        <v>1099</v>
      </c>
      <c r="AA3410" s="629" t="str">
        <f t="shared" si="25"/>
        <v>INSERT INTO UPK_IKOU.main_masters.mm_buhin_no (data_id, buhin_no, coefficient, created_date, created_tantou_id) VALUES (2811, '757843VA0A', 1, GETDATE(), 999);</v>
      </c>
    </row>
    <row r="3411" spans="26:27">
      <c r="Z3411" s="629">
        <v>1100</v>
      </c>
      <c r="AA3411" s="629" t="str">
        <f t="shared" si="25"/>
        <v>INSERT INTO UPK_IKOU.main_masters.mm_buhin_no (data_id, buhin_no, coefficient, created_date, created_tantou_id) VALUES (2812, '757853VA0A', 1, GETDATE(), 999);</v>
      </c>
    </row>
    <row r="3412" spans="26:27">
      <c r="Z3412" s="629">
        <v>1101</v>
      </c>
      <c r="AA3412" s="629" t="str">
        <f t="shared" si="25"/>
        <v>INSERT INTO UPK_IKOU.main_masters.mm_buhin_no (data_id, buhin_no, coefficient, created_date, created_tantou_id) VALUES (2813, '759261JA0A', 1, GETDATE(), 999);</v>
      </c>
    </row>
    <row r="3413" spans="26:27">
      <c r="Z3413" s="629">
        <v>1102</v>
      </c>
      <c r="AA3413" s="629" t="str">
        <f t="shared" si="25"/>
        <v>INSERT INTO UPK_IKOU.main_masters.mm_buhin_no (data_id, buhin_no, coefficient, created_date, created_tantou_id) VALUES (2814, '759271JA0A', 1, GETDATE(), 999);</v>
      </c>
    </row>
    <row r="3414" spans="26:27">
      <c r="Z3414" s="629">
        <v>1103</v>
      </c>
      <c r="AA3414" s="629" t="str">
        <f t="shared" si="25"/>
        <v>INSERT INTO UPK_IKOU.main_masters.mm_buhin_no (data_id, buhin_no, coefficient, created_date, created_tantou_id) VALUES (2815, '759346RA0A', 1, GETDATE(), 999);</v>
      </c>
    </row>
    <row r="3415" spans="26:27">
      <c r="Z3415" s="629">
        <v>1104</v>
      </c>
      <c r="AA3415" s="629" t="str">
        <f t="shared" si="25"/>
        <v>INSERT INTO UPK_IKOU.main_masters.mm_buhin_no (data_id, buhin_no, coefficient, created_date, created_tantou_id) VALUES (2816, '759356RA0A', 1, GETDATE(), 999);</v>
      </c>
    </row>
    <row r="3416" spans="26:27">
      <c r="Z3416" s="629">
        <v>1105</v>
      </c>
      <c r="AA3416" s="629" t="str">
        <f t="shared" si="25"/>
        <v>INSERT INTO UPK_IKOU.main_masters.mm_buhin_no (data_id, buhin_no, coefficient, created_date, created_tantou_id) VALUES (2817, '759424CB0A', 1, GETDATE(), 999);</v>
      </c>
    </row>
    <row r="3417" spans="26:27">
      <c r="Z3417" s="629">
        <v>1106</v>
      </c>
      <c r="AA3417" s="629" t="str">
        <f t="shared" si="25"/>
        <v>INSERT INTO UPK_IKOU.main_masters.mm_buhin_no (data_id, buhin_no, coefficient, created_date, created_tantou_id) VALUES (2818, '759434CB0A', 1, GETDATE(), 999);</v>
      </c>
    </row>
    <row r="3418" spans="26:27">
      <c r="Z3418" s="629">
        <v>1107</v>
      </c>
      <c r="AA3418" s="629" t="str">
        <f t="shared" si="25"/>
        <v>INSERT INTO UPK_IKOU.main_masters.mm_buhin_no (data_id, buhin_no, coefficient, created_date, created_tantou_id) VALUES (2819, '759426RA0A', 1, GETDATE(), 999);</v>
      </c>
    </row>
    <row r="3419" spans="26:27">
      <c r="Z3419" s="629">
        <v>1108</v>
      </c>
      <c r="AA3419" s="629" t="str">
        <f t="shared" si="25"/>
        <v>INSERT INTO UPK_IKOU.main_masters.mm_buhin_no (data_id, buhin_no, coefficient, created_date, created_tantou_id) VALUES (2820, '759436RA0A', 1, GETDATE(), 999);</v>
      </c>
    </row>
    <row r="3420" spans="26:27">
      <c r="Z3420" s="629">
        <v>1109</v>
      </c>
      <c r="AA3420" s="629" t="str">
        <f t="shared" si="25"/>
        <v>INSERT INTO UPK_IKOU.main_masters.mm_buhin_no (data_id, buhin_no, coefficient, created_date, created_tantou_id) VALUES (2821, '759426RA1A', 1, GETDATE(), 999);</v>
      </c>
    </row>
    <row r="3421" spans="26:27">
      <c r="Z3421" s="629">
        <v>1110</v>
      </c>
      <c r="AA3421" s="629" t="str">
        <f t="shared" si="25"/>
        <v>INSERT INTO UPK_IKOU.main_masters.mm_buhin_no (data_id, buhin_no, coefficient, created_date, created_tantou_id) VALUES (2822, '759436RA1A', 1, GETDATE(), 999);</v>
      </c>
    </row>
    <row r="3422" spans="26:27">
      <c r="Z3422" s="629">
        <v>1111</v>
      </c>
      <c r="AA3422" s="629" t="str">
        <f t="shared" si="25"/>
        <v>INSERT INTO UPK_IKOU.main_masters.mm_buhin_no (data_id, buhin_no, coefficient, created_date, created_tantou_id) VALUES (2823, '75942JN20A', 1, GETDATE(), 999);</v>
      </c>
    </row>
    <row r="3423" spans="26:27">
      <c r="Z3423" s="629">
        <v>1112</v>
      </c>
      <c r="AA3423" s="629" t="str">
        <f t="shared" si="25"/>
        <v>INSERT INTO UPK_IKOU.main_masters.mm_buhin_no (data_id, buhin_no, coefficient, created_date, created_tantou_id) VALUES (2824, '75943JN20A', 1, GETDATE(), 999);</v>
      </c>
    </row>
    <row r="3424" spans="26:27">
      <c r="Z3424" s="629">
        <v>1113</v>
      </c>
      <c r="AA3424" s="629" t="str">
        <f t="shared" si="25"/>
        <v>INSERT INTO UPK_IKOU.main_masters.mm_buhin_no (data_id, buhin_no, coefficient, created_date, created_tantou_id) VALUES (2825, '762183VA0A', 1, GETDATE(), 999);</v>
      </c>
    </row>
    <row r="3425" spans="26:27">
      <c r="Z3425" s="629">
        <v>1114</v>
      </c>
      <c r="AA3425" s="629" t="str">
        <f t="shared" si="25"/>
        <v>INSERT INTO UPK_IKOU.main_masters.mm_buhin_no (data_id, buhin_no, coefficient, created_date, created_tantou_id) VALUES (2826, '762183XJ0A', 1, GETDATE(), 999);</v>
      </c>
    </row>
    <row r="3426" spans="26:27">
      <c r="Z3426" s="629">
        <v>1115</v>
      </c>
      <c r="AA3426" s="629" t="str">
        <f t="shared" si="25"/>
        <v>INSERT INTO UPK_IKOU.main_masters.mm_buhin_no (data_id, buhin_no, coefficient, created_date, created_tantou_id) VALUES (2827, '762183XE0A', 1, GETDATE(), 999);</v>
      </c>
    </row>
    <row r="3427" spans="26:27">
      <c r="Z3427" s="629">
        <v>1116</v>
      </c>
      <c r="AA3427" s="629" t="str">
        <f t="shared" si="25"/>
        <v>INSERT INTO UPK_IKOU.main_masters.mm_buhin_no (data_id, buhin_no, coefficient, created_date, created_tantou_id) VALUES (2828, '762193XE0A', 1, GETDATE(), 999);</v>
      </c>
    </row>
    <row r="3428" spans="26:27">
      <c r="Z3428" s="629">
        <v>1117</v>
      </c>
      <c r="AA3428" s="629" t="str">
        <f t="shared" si="25"/>
        <v>INSERT INTO UPK_IKOU.main_masters.mm_buhin_no (data_id, buhin_no, coefficient, created_date, created_tantou_id) VALUES (2829, '762184CC0A', 1, GETDATE(), 999);</v>
      </c>
    </row>
    <row r="3429" spans="26:27">
      <c r="Z3429" s="629">
        <v>1118</v>
      </c>
      <c r="AA3429" s="629" t="str">
        <f t="shared" si="25"/>
        <v>INSERT INTO UPK_IKOU.main_masters.mm_buhin_no (data_id, buhin_no, coefficient, created_date, created_tantou_id) VALUES (2830, '762194CC0A', 1, GETDATE(), 999);</v>
      </c>
    </row>
    <row r="3430" spans="26:27">
      <c r="Z3430" s="629">
        <v>1119</v>
      </c>
      <c r="AA3430" s="629" t="str">
        <f t="shared" si="25"/>
        <v>INSERT INTO UPK_IKOU.main_masters.mm_buhin_no (data_id, buhin_no, coefficient, created_date, created_tantou_id) VALUES (2831, '762193VA0A', 1, GETDATE(), 999);</v>
      </c>
    </row>
    <row r="3431" spans="26:27">
      <c r="Z3431" s="629">
        <v>1120</v>
      </c>
      <c r="AA3431" s="629" t="str">
        <f t="shared" si="25"/>
        <v>INSERT INTO UPK_IKOU.main_masters.mm_buhin_no (data_id, buhin_no, coefficient, created_date, created_tantou_id) VALUES (2832, '762193XJ0A', 1, GETDATE(), 999);</v>
      </c>
    </row>
    <row r="3432" spans="26:27">
      <c r="Z3432" s="629">
        <v>1121</v>
      </c>
      <c r="AA3432" s="629" t="str">
        <f t="shared" si="25"/>
        <v>INSERT INTO UPK_IKOU.main_masters.mm_buhin_no (data_id, buhin_no, coefficient, created_date, created_tantou_id) VALUES (2833, '762268H300', 1, GETDATE(), 999);</v>
      </c>
    </row>
    <row r="3433" spans="26:27">
      <c r="Z3433" s="629">
        <v>1122</v>
      </c>
      <c r="AA3433" s="629" t="str">
        <f t="shared" si="25"/>
        <v>INSERT INTO UPK_IKOU.main_masters.mm_buhin_no (data_id, buhin_no, coefficient, created_date, created_tantou_id) VALUES (2834, '762278H300', 1, GETDATE(), 999);</v>
      </c>
    </row>
    <row r="3434" spans="26:27">
      <c r="Z3434" s="629">
        <v>1123</v>
      </c>
      <c r="AA3434" s="629" t="str">
        <f t="shared" si="25"/>
        <v>INSERT INTO UPK_IKOU.main_masters.mm_buhin_no (data_id, buhin_no, coefficient, created_date, created_tantou_id) VALUES (2835, '762268H700', 1, GETDATE(), 999);</v>
      </c>
    </row>
    <row r="3435" spans="26:27">
      <c r="Z3435" s="629">
        <v>1124</v>
      </c>
      <c r="AA3435" s="629" t="str">
        <f t="shared" si="25"/>
        <v>INSERT INTO UPK_IKOU.main_masters.mm_buhin_no (data_id, buhin_no, coefficient, created_date, created_tantou_id) VALUES (2836, '762278H700', 1, GETDATE(), 999);</v>
      </c>
    </row>
    <row r="3436" spans="26:27">
      <c r="Z3436" s="629">
        <v>1125</v>
      </c>
      <c r="AA3436" s="629" t="str">
        <f t="shared" si="25"/>
        <v>INSERT INTO UPK_IKOU.main_masters.mm_buhin_no (data_id, buhin_no, coefficient, created_date, created_tantou_id) VALUES (2837, '762321VA0A', 1, GETDATE(), 999);</v>
      </c>
    </row>
    <row r="3437" spans="26:27">
      <c r="Z3437" s="629">
        <v>1126</v>
      </c>
      <c r="AA3437" s="629" t="str">
        <f t="shared" si="25"/>
        <v>INSERT INTO UPK_IKOU.main_masters.mm_buhin_no (data_id, buhin_no, coefficient, created_date, created_tantou_id) VALUES (2838, '762321VA0B', 1, GETDATE(), 999);</v>
      </c>
    </row>
    <row r="3438" spans="26:27">
      <c r="Z3438" s="629">
        <v>1127</v>
      </c>
      <c r="AA3438" s="629" t="str">
        <f t="shared" si="25"/>
        <v>INSERT INTO UPK_IKOU.main_masters.mm_buhin_no (data_id, buhin_no, coefficient, created_date, created_tantou_id) VALUES (2839, '762323VA0A', 1, GETDATE(), 999);</v>
      </c>
    </row>
    <row r="3439" spans="26:27">
      <c r="Z3439" s="629">
        <v>1128</v>
      </c>
      <c r="AA3439" s="629" t="str">
        <f t="shared" si="25"/>
        <v>INSERT INTO UPK_IKOU.main_masters.mm_buhin_no (data_id, buhin_no, coefficient, created_date, created_tantou_id) VALUES (2840, '762323XA0A', 1, GETDATE(), 999);</v>
      </c>
    </row>
    <row r="3440" spans="26:27">
      <c r="Z3440" s="629">
        <v>1129</v>
      </c>
      <c r="AA3440" s="629" t="str">
        <f t="shared" si="25"/>
        <v>INSERT INTO UPK_IKOU.main_masters.mm_buhin_no (data_id, buhin_no, coefficient, created_date, created_tantou_id) VALUES (2841, '762323XJ0A', 1, GETDATE(), 999);</v>
      </c>
    </row>
    <row r="3441" spans="26:27">
      <c r="Z3441" s="629">
        <v>1130</v>
      </c>
      <c r="AA3441" s="629" t="str">
        <f t="shared" si="25"/>
        <v>INSERT INTO UPK_IKOU.main_masters.mm_buhin_no (data_id, buhin_no, coefficient, created_date, created_tantou_id) VALUES (2842, '762328H30001', 1, GETDATE(), 999);</v>
      </c>
    </row>
    <row r="3442" spans="26:27">
      <c r="Z3442" s="629">
        <v>1131</v>
      </c>
      <c r="AA3442" s="629" t="str">
        <f t="shared" si="25"/>
        <v>INSERT INTO UPK_IKOU.main_masters.mm_buhin_no (data_id, buhin_no, coefficient, created_date, created_tantou_id) VALUES (2843, '76232JM00A', 1, GETDATE(), 999);</v>
      </c>
    </row>
    <row r="3443" spans="26:27">
      <c r="Z3443" s="629">
        <v>1132</v>
      </c>
      <c r="AA3443" s="629" t="str">
        <f t="shared" si="25"/>
        <v>INSERT INTO UPK_IKOU.main_masters.mm_buhin_no (data_id, buhin_no, coefficient, created_date, created_tantou_id) VALUES (2844, '76232JN20A', 1, GETDATE(), 999);</v>
      </c>
    </row>
    <row r="3444" spans="26:27">
      <c r="Z3444" s="629">
        <v>1133</v>
      </c>
      <c r="AA3444" s="629" t="str">
        <f t="shared" si="25"/>
        <v>INSERT INTO UPK_IKOU.main_masters.mm_buhin_no (data_id, buhin_no, coefficient, created_date, created_tantou_id) VALUES (2845, '762324CC0A', 1, GETDATE(), 999);</v>
      </c>
    </row>
    <row r="3445" spans="26:27">
      <c r="Z3445" s="629">
        <v>1134</v>
      </c>
      <c r="AA3445" s="629" t="str">
        <f t="shared" si="25"/>
        <v>INSERT INTO UPK_IKOU.main_masters.mm_buhin_no (data_id, buhin_no, coefficient, created_date, created_tantou_id) VALUES (2846, '762334CC0A', 1, GETDATE(), 999);</v>
      </c>
    </row>
    <row r="3446" spans="26:27">
      <c r="Z3446" s="629">
        <v>1135</v>
      </c>
      <c r="AA3446" s="629" t="str">
        <f t="shared" si="25"/>
        <v>INSERT INTO UPK_IKOU.main_masters.mm_buhin_no (data_id, buhin_no, coefficient, created_date, created_tantou_id) VALUES (2847, '762331VA0A', 1, GETDATE(), 999);</v>
      </c>
    </row>
    <row r="3447" spans="26:27">
      <c r="Z3447" s="629">
        <v>1136</v>
      </c>
      <c r="AA3447" s="629" t="str">
        <f t="shared" si="25"/>
        <v>INSERT INTO UPK_IKOU.main_masters.mm_buhin_no (data_id, buhin_no, coefficient, created_date, created_tantou_id) VALUES (2848, '762331VA0B', 1, GETDATE(), 999);</v>
      </c>
    </row>
    <row r="3448" spans="26:27">
      <c r="Z3448" s="629">
        <v>1137</v>
      </c>
      <c r="AA3448" s="629" t="str">
        <f t="shared" si="25"/>
        <v>INSERT INTO UPK_IKOU.main_masters.mm_buhin_no (data_id, buhin_no, coefficient, created_date, created_tantou_id) VALUES (2849, '762333VA0A', 1, GETDATE(), 999);</v>
      </c>
    </row>
    <row r="3449" spans="26:27">
      <c r="Z3449" s="629">
        <v>1138</v>
      </c>
      <c r="AA3449" s="629" t="str">
        <f t="shared" si="25"/>
        <v>INSERT INTO UPK_IKOU.main_masters.mm_buhin_no (data_id, buhin_no, coefficient, created_date, created_tantou_id) VALUES (2850, '762333XA0A', 1, GETDATE(), 999);</v>
      </c>
    </row>
    <row r="3450" spans="26:27">
      <c r="Z3450" s="629">
        <v>1139</v>
      </c>
      <c r="AA3450" s="629" t="str">
        <f t="shared" si="25"/>
        <v>INSERT INTO UPK_IKOU.main_masters.mm_buhin_no (data_id, buhin_no, coefficient, created_date, created_tantou_id) VALUES (2851, '762333XJ0A', 1, GETDATE(), 999);</v>
      </c>
    </row>
    <row r="3451" spans="26:27">
      <c r="Z3451" s="629">
        <v>1140</v>
      </c>
      <c r="AA3451" s="629" t="str">
        <f t="shared" si="25"/>
        <v>INSERT INTO UPK_IKOU.main_masters.mm_buhin_no (data_id, buhin_no, coefficient, created_date, created_tantou_id) VALUES (2852, '762338H30001', 1, GETDATE(), 999);</v>
      </c>
    </row>
    <row r="3452" spans="26:27">
      <c r="Z3452" s="629">
        <v>1141</v>
      </c>
      <c r="AA3452" s="629" t="str">
        <f t="shared" si="25"/>
        <v>INSERT INTO UPK_IKOU.main_masters.mm_buhin_no (data_id, buhin_no, coefficient, created_date, created_tantou_id) VALUES (2853, '76233JM00A', 1, GETDATE(), 999);</v>
      </c>
    </row>
    <row r="3453" spans="26:27">
      <c r="Z3453" s="629">
        <v>1142</v>
      </c>
      <c r="AA3453" s="629" t="str">
        <f t="shared" si="25"/>
        <v>INSERT INTO UPK_IKOU.main_masters.mm_buhin_no (data_id, buhin_no, coefficient, created_date, created_tantou_id) VALUES (2854, '76233JN20A', 1, GETDATE(), 999);</v>
      </c>
    </row>
    <row r="3454" spans="26:27">
      <c r="Z3454" s="629">
        <v>1143</v>
      </c>
      <c r="AA3454" s="629" t="str">
        <f t="shared" si="25"/>
        <v>INSERT INTO UPK_IKOU.main_masters.mm_buhin_no (data_id, buhin_no, coefficient, created_date, created_tantou_id) VALUES (2855, '762348H700', 1, GETDATE(), 999);</v>
      </c>
    </row>
    <row r="3455" spans="26:27">
      <c r="Z3455" s="629">
        <v>1144</v>
      </c>
      <c r="AA3455" s="629" t="str">
        <f t="shared" si="25"/>
        <v>INSERT INTO UPK_IKOU.main_masters.mm_buhin_no (data_id, buhin_no, coefficient, created_date, created_tantou_id) VALUES (2856, '762358H700', 1, GETDATE(), 999);</v>
      </c>
    </row>
    <row r="3456" spans="26:27">
      <c r="Z3456" s="629">
        <v>1145</v>
      </c>
      <c r="AA3456" s="629" t="str">
        <f t="shared" si="25"/>
        <v>INSERT INTO UPK_IKOU.main_masters.mm_buhin_no (data_id, buhin_no, coefficient, created_date, created_tantou_id) VALUES (2857, '762423VA0A', 1, GETDATE(), 999);</v>
      </c>
    </row>
    <row r="3457" spans="26:27">
      <c r="Z3457" s="629">
        <v>1146</v>
      </c>
      <c r="AA3457" s="629" t="str">
        <f t="shared" si="25"/>
        <v>INSERT INTO UPK_IKOU.main_masters.mm_buhin_no (data_id, buhin_no, coefficient, created_date, created_tantou_id) VALUES (2858, '762424CB0A', 1, GETDATE(), 999);</v>
      </c>
    </row>
    <row r="3458" spans="26:27">
      <c r="Z3458" s="629">
        <v>1147</v>
      </c>
      <c r="AA3458" s="629" t="str">
        <f t="shared" si="25"/>
        <v>INSERT INTO UPK_IKOU.main_masters.mm_buhin_no (data_id, buhin_no, coefficient, created_date, created_tantou_id) VALUES (2859, '76242EN000', 1, GETDATE(), 999);</v>
      </c>
    </row>
    <row r="3459" spans="26:27">
      <c r="Z3459" s="629">
        <v>1148</v>
      </c>
      <c r="AA3459" s="629" t="str">
        <f t="shared" si="25"/>
        <v>INSERT INTO UPK_IKOU.main_masters.mm_buhin_no (data_id, buhin_no, coefficient, created_date, created_tantou_id) VALUES (2860, '76242JG00A', 1, GETDATE(), 999);</v>
      </c>
    </row>
    <row r="3460" spans="26:27">
      <c r="Z3460" s="629">
        <v>1149</v>
      </c>
      <c r="AA3460" s="629" t="str">
        <f t="shared" si="25"/>
        <v>INSERT INTO UPK_IKOU.main_masters.mm_buhin_no (data_id, buhin_no, coefficient, created_date, created_tantou_id) VALUES (2861, '76242JG40A', 1, GETDATE(), 999);</v>
      </c>
    </row>
    <row r="3461" spans="26:27">
      <c r="Z3461" s="629">
        <v>1150</v>
      </c>
      <c r="AA3461" s="629" t="str">
        <f t="shared" si="25"/>
        <v>INSERT INTO UPK_IKOU.main_masters.mm_buhin_no (data_id, buhin_no, coefficient, created_date, created_tantou_id) VALUES (2862, '76242JG40A-E', 1, GETDATE(), 999);</v>
      </c>
    </row>
    <row r="3462" spans="26:27">
      <c r="Z3462" s="629">
        <v>1151</v>
      </c>
      <c r="AA3462" s="629" t="str">
        <f t="shared" si="25"/>
        <v>INSERT INTO UPK_IKOU.main_masters.mm_buhin_no (data_id, buhin_no, coefficient, created_date, created_tantou_id) VALUES (2863, '762424M408', 1, GETDATE(), 999);</v>
      </c>
    </row>
    <row r="3463" spans="26:27">
      <c r="Z3463" s="629">
        <v>1152</v>
      </c>
      <c r="AA3463" s="629" t="str">
        <f t="shared" si="25"/>
        <v>INSERT INTO UPK_IKOU.main_masters.mm_buhin_no (data_id, buhin_no, coefficient, created_date, created_tantou_id) VALUES (2864, '762434M400', 1, GETDATE(), 999);</v>
      </c>
    </row>
    <row r="3464" spans="26:27">
      <c r="Z3464" s="629">
        <v>1153</v>
      </c>
      <c r="AA3464" s="629" t="str">
        <f t="shared" si="25"/>
        <v>INSERT INTO UPK_IKOU.main_masters.mm_buhin_no (data_id, buhin_no, coefficient, created_date, created_tantou_id) VALUES (2865, '762425TA0A', 1, GETDATE(), 999);</v>
      </c>
    </row>
    <row r="3465" spans="26:27">
      <c r="Z3465" s="629">
        <v>1154</v>
      </c>
      <c r="AA3465" s="629" t="str">
        <f t="shared" ref="AA3465:AA3528" si="26">$Y$2310&amp;AA1745&amp;", '"&amp;TRIM(AB1745)&amp;"', "&amp;AC1745&amp;", GETDATE(), 999);"</f>
        <v>INSERT INTO UPK_IKOU.main_masters.mm_buhin_no (data_id, buhin_no, coefficient, created_date, created_tantou_id) VALUES (2866, '762435TA0A', 1, GETDATE(), 999);</v>
      </c>
    </row>
    <row r="3466" spans="26:27">
      <c r="Z3466" s="629">
        <v>1155</v>
      </c>
      <c r="AA3466" s="629" t="str">
        <f t="shared" si="26"/>
        <v>INSERT INTO UPK_IKOU.main_masters.mm_buhin_no (data_id, buhin_no, coefficient, created_date, created_tantou_id) VALUES (2867, '762425TA1A', 1, GETDATE(), 999);</v>
      </c>
    </row>
    <row r="3467" spans="26:27">
      <c r="Z3467" s="629">
        <v>1156</v>
      </c>
      <c r="AA3467" s="629" t="str">
        <f t="shared" si="26"/>
        <v>INSERT INTO UPK_IKOU.main_masters.mm_buhin_no (data_id, buhin_no, coefficient, created_date, created_tantou_id) VALUES (2868, '762435TA1A', 1, GETDATE(), 999);</v>
      </c>
    </row>
    <row r="3468" spans="26:27">
      <c r="Z3468" s="629">
        <v>1157</v>
      </c>
      <c r="AA3468" s="629" t="str">
        <f t="shared" si="26"/>
        <v>INSERT INTO UPK_IKOU.main_masters.mm_buhin_no (data_id, buhin_no, coefficient, created_date, created_tantou_id) VALUES (2869, '762426RA0A', 1, GETDATE(), 999);</v>
      </c>
    </row>
    <row r="3469" spans="26:27">
      <c r="Z3469" s="629">
        <v>1158</v>
      </c>
      <c r="AA3469" s="629" t="str">
        <f t="shared" si="26"/>
        <v>INSERT INTO UPK_IKOU.main_masters.mm_buhin_no (data_id, buhin_no, coefficient, created_date, created_tantou_id) VALUES (2870, '762436RA0A', 1, GETDATE(), 999);</v>
      </c>
    </row>
    <row r="3470" spans="26:27">
      <c r="Z3470" s="629">
        <v>1159</v>
      </c>
      <c r="AA3470" s="629" t="str">
        <f t="shared" si="26"/>
        <v>INSERT INTO UPK_IKOU.main_masters.mm_buhin_no (data_id, buhin_no, coefficient, created_date, created_tantou_id) VALUES (2871, '762433VA0A', 1, GETDATE(), 999);</v>
      </c>
    </row>
    <row r="3471" spans="26:27">
      <c r="Z3471" s="629">
        <v>1160</v>
      </c>
      <c r="AA3471" s="629" t="str">
        <f t="shared" si="26"/>
        <v>INSERT INTO UPK_IKOU.main_masters.mm_buhin_no (data_id, buhin_no, coefficient, created_date, created_tantou_id) VALUES (2872, '762434CB0A', 1, GETDATE(), 999);</v>
      </c>
    </row>
    <row r="3472" spans="26:27">
      <c r="Z3472" s="629">
        <v>1161</v>
      </c>
      <c r="AA3472" s="629" t="str">
        <f t="shared" si="26"/>
        <v>INSERT INTO UPK_IKOU.main_masters.mm_buhin_no (data_id, buhin_no, coefficient, created_date, created_tantou_id) VALUES (2873, '76243EN000', 1, GETDATE(), 999);</v>
      </c>
    </row>
    <row r="3473" spans="26:27">
      <c r="Z3473" s="629">
        <v>1162</v>
      </c>
      <c r="AA3473" s="629" t="str">
        <f t="shared" si="26"/>
        <v>INSERT INTO UPK_IKOU.main_masters.mm_buhin_no (data_id, buhin_no, coefficient, created_date, created_tantou_id) VALUES (2874, '76243JG00A', 1, GETDATE(), 999);</v>
      </c>
    </row>
    <row r="3474" spans="26:27">
      <c r="Z3474" s="629">
        <v>1163</v>
      </c>
      <c r="AA3474" s="629" t="str">
        <f t="shared" si="26"/>
        <v>INSERT INTO UPK_IKOU.main_masters.mm_buhin_no (data_id, buhin_no, coefficient, created_date, created_tantou_id) VALUES (2875, '76243JG40A', 1, GETDATE(), 999);</v>
      </c>
    </row>
    <row r="3475" spans="26:27">
      <c r="Z3475" s="629">
        <v>1164</v>
      </c>
      <c r="AA3475" s="629" t="str">
        <f t="shared" si="26"/>
        <v>INSERT INTO UPK_IKOU.main_masters.mm_buhin_no (data_id, buhin_no, coefficient, created_date, created_tantou_id) VALUES (2876, '76243JG40A-E', 1, GETDATE(), 999);</v>
      </c>
    </row>
    <row r="3476" spans="26:27">
      <c r="Z3476" s="629">
        <v>1165</v>
      </c>
      <c r="AA3476" s="629" t="str">
        <f t="shared" si="26"/>
        <v>INSERT INTO UPK_IKOU.main_masters.mm_buhin_no (data_id, buhin_no, coefficient, created_date, created_tantou_id) VALUES (2877, '762461JA0A', 1, GETDATE(), 999);</v>
      </c>
    </row>
    <row r="3477" spans="26:27">
      <c r="Z3477" s="629">
        <v>1166</v>
      </c>
      <c r="AA3477" s="629" t="str">
        <f t="shared" si="26"/>
        <v>INSERT INTO UPK_IKOU.main_masters.mm_buhin_no (data_id, buhin_no, coefficient, created_date, created_tantou_id) VALUES (2878, '76246JG00A', 1, GETDATE(), 999);</v>
      </c>
    </row>
    <row r="3478" spans="26:27">
      <c r="Z3478" s="629">
        <v>1167</v>
      </c>
      <c r="AA3478" s="629" t="str">
        <f t="shared" si="26"/>
        <v>INSERT INTO UPK_IKOU.main_masters.mm_buhin_no (data_id, buhin_no, coefficient, created_date, created_tantou_id) VALUES (2879, '762463XJ0A', 1, GETDATE(), 999);</v>
      </c>
    </row>
    <row r="3479" spans="26:27">
      <c r="Z3479" s="629">
        <v>1168</v>
      </c>
      <c r="AA3479" s="629" t="str">
        <f t="shared" si="26"/>
        <v>INSERT INTO UPK_IKOU.main_masters.mm_buhin_no (data_id, buhin_no, coefficient, created_date, created_tantou_id) VALUES (2880, '762473XJ0A', 1, GETDATE(), 999);</v>
      </c>
    </row>
    <row r="3480" spans="26:27">
      <c r="Z3480" s="629">
        <v>1169</v>
      </c>
      <c r="AA3480" s="629" t="str">
        <f t="shared" si="26"/>
        <v>INSERT INTO UPK_IKOU.main_masters.mm_buhin_no (data_id, buhin_no, coefficient, created_date, created_tantou_id) VALUES (2881, '762466RA0A', 1, GETDATE(), 999);</v>
      </c>
    </row>
    <row r="3481" spans="26:27">
      <c r="Z3481" s="629">
        <v>1170</v>
      </c>
      <c r="AA3481" s="629" t="str">
        <f t="shared" si="26"/>
        <v>INSERT INTO UPK_IKOU.main_masters.mm_buhin_no (data_id, buhin_no, coefficient, created_date, created_tantou_id) VALUES (2882, '762476RA0A', 1, GETDATE(), 999);</v>
      </c>
    </row>
    <row r="3482" spans="26:27">
      <c r="Z3482" s="629">
        <v>1171</v>
      </c>
      <c r="AA3482" s="629" t="str">
        <f t="shared" si="26"/>
        <v>INSERT INTO UPK_IKOU.main_masters.mm_buhin_no (data_id, buhin_no, coefficient, created_date, created_tantou_id) VALUES (2883, '762471JA0A', 1, GETDATE(), 999);</v>
      </c>
    </row>
    <row r="3483" spans="26:27">
      <c r="Z3483" s="629">
        <v>1172</v>
      </c>
      <c r="AA3483" s="629" t="str">
        <f t="shared" si="26"/>
        <v>INSERT INTO UPK_IKOU.main_masters.mm_buhin_no (data_id, buhin_no, coefficient, created_date, created_tantou_id) VALUES (2884, '76247JG00A', 1, GETDATE(), 999);</v>
      </c>
    </row>
    <row r="3484" spans="26:27">
      <c r="Z3484" s="629">
        <v>1173</v>
      </c>
      <c r="AA3484" s="629" t="str">
        <f t="shared" si="26"/>
        <v>INSERT INTO UPK_IKOU.main_masters.mm_buhin_no (data_id, buhin_no, coefficient, created_date, created_tantou_id) VALUES (2885, '762621LA0A', 1, GETDATE(), 999);</v>
      </c>
    </row>
    <row r="3485" spans="26:27">
      <c r="Z3485" s="629">
        <v>1174</v>
      </c>
      <c r="AA3485" s="629" t="str">
        <f t="shared" si="26"/>
        <v>INSERT INTO UPK_IKOU.main_masters.mm_buhin_no (data_id, buhin_no, coefficient, created_date, created_tantou_id) VALUES (2886, '762624M400', 1, GETDATE(), 999);</v>
      </c>
    </row>
    <row r="3486" spans="26:27">
      <c r="Z3486" s="629">
        <v>1175</v>
      </c>
      <c r="AA3486" s="629" t="str">
        <f t="shared" si="26"/>
        <v>INSERT INTO UPK_IKOU.main_masters.mm_buhin_no (data_id, buhin_no, coefficient, created_date, created_tantou_id) VALUES (2887, '762624M710', 1, GETDATE(), 999);</v>
      </c>
    </row>
    <row r="3487" spans="26:27">
      <c r="Z3487" s="629">
        <v>1176</v>
      </c>
      <c r="AA3487" s="629" t="str">
        <f t="shared" si="26"/>
        <v>INSERT INTO UPK_IKOU.main_masters.mm_buhin_no (data_id, buhin_no, coefficient, created_date, created_tantou_id) VALUES (2888, '762631LA0A', 1, GETDATE(), 999);</v>
      </c>
    </row>
    <row r="3488" spans="26:27">
      <c r="Z3488" s="629">
        <v>1177</v>
      </c>
      <c r="AA3488" s="629" t="str">
        <f t="shared" si="26"/>
        <v>INSERT INTO UPK_IKOU.main_masters.mm_buhin_no (data_id, buhin_no, coefficient, created_date, created_tantou_id) VALUES (2889, '762634M400', 1, GETDATE(), 999);</v>
      </c>
    </row>
    <row r="3489" spans="26:27">
      <c r="Z3489" s="629">
        <v>1178</v>
      </c>
      <c r="AA3489" s="629" t="str">
        <f t="shared" si="26"/>
        <v>INSERT INTO UPK_IKOU.main_masters.mm_buhin_no (data_id, buhin_no, coefficient, created_date, created_tantou_id) VALUES (2890, '762634M710', 1, GETDATE(), 999);</v>
      </c>
    </row>
    <row r="3490" spans="26:27">
      <c r="Z3490" s="629">
        <v>1179</v>
      </c>
      <c r="AA3490" s="629" t="str">
        <f t="shared" si="26"/>
        <v>INSERT INTO UPK_IKOU.main_masters.mm_buhin_no (data_id, buhin_no, coefficient, created_date, created_tantou_id) VALUES (2891, '762723VA0A', 1, GETDATE(), 999);</v>
      </c>
    </row>
    <row r="3491" spans="26:27">
      <c r="Z3491" s="629">
        <v>1180</v>
      </c>
      <c r="AA3491" s="629" t="str">
        <f t="shared" si="26"/>
        <v>INSERT INTO UPK_IKOU.main_masters.mm_buhin_no (data_id, buhin_no, coefficient, created_date, created_tantou_id) VALUES (2892, '762724CC0A', 1, GETDATE(), 999);</v>
      </c>
    </row>
    <row r="3492" spans="26:27">
      <c r="Z3492" s="629">
        <v>1181</v>
      </c>
      <c r="AA3492" s="629" t="str">
        <f t="shared" si="26"/>
        <v>INSERT INTO UPK_IKOU.main_masters.mm_buhin_no (data_id, buhin_no, coefficient, created_date, created_tantou_id) VALUES (2893, '762724M400', 1, GETDATE(), 999);</v>
      </c>
    </row>
    <row r="3493" spans="26:27">
      <c r="Z3493" s="629">
        <v>1182</v>
      </c>
      <c r="AA3493" s="629" t="str">
        <f t="shared" si="26"/>
        <v>INSERT INTO UPK_IKOU.main_masters.mm_buhin_no (data_id, buhin_no, coefficient, created_date, created_tantou_id) VALUES (2894, '762724M500', 1, GETDATE(), 999);</v>
      </c>
    </row>
    <row r="3494" spans="26:27">
      <c r="Z3494" s="629">
        <v>1183</v>
      </c>
      <c r="AA3494" s="629" t="str">
        <f t="shared" si="26"/>
        <v>INSERT INTO UPK_IKOU.main_masters.mm_buhin_no (data_id, buhin_no, coefficient, created_date, created_tantou_id) VALUES (2895, '76272JM00A', 1, GETDATE(), 999);</v>
      </c>
    </row>
    <row r="3495" spans="26:27">
      <c r="Z3495" s="629">
        <v>1184</v>
      </c>
      <c r="AA3495" s="629" t="str">
        <f t="shared" si="26"/>
        <v>INSERT INTO UPK_IKOU.main_masters.mm_buhin_no (data_id, buhin_no, coefficient, created_date, created_tantou_id) VALUES (2896, '762721LA0A', 1, GETDATE(), 999);</v>
      </c>
    </row>
    <row r="3496" spans="26:27">
      <c r="Z3496" s="629">
        <v>1185</v>
      </c>
      <c r="AA3496" s="629" t="str">
        <f t="shared" si="26"/>
        <v>INSERT INTO UPK_IKOU.main_masters.mm_buhin_no (data_id, buhin_no, coefficient, created_date, created_tantou_id) VALUES (2897, '762731LA0A', 1, GETDATE(), 999);</v>
      </c>
    </row>
    <row r="3497" spans="26:27">
      <c r="Z3497" s="629">
        <v>1186</v>
      </c>
      <c r="AA3497" s="629" t="str">
        <f t="shared" si="26"/>
        <v>INSERT INTO UPK_IKOU.main_masters.mm_buhin_no (data_id, buhin_no, coefficient, created_date, created_tantou_id) VALUES (2898, '76272JN20A', 1, GETDATE(), 999);</v>
      </c>
    </row>
    <row r="3498" spans="26:27">
      <c r="Z3498" s="629">
        <v>1187</v>
      </c>
      <c r="AA3498" s="629" t="str">
        <f t="shared" si="26"/>
        <v>INSERT INTO UPK_IKOU.main_masters.mm_buhin_no (data_id, buhin_no, coefficient, created_date, created_tantou_id) VALUES (2899, '76273JN20A', 1, GETDATE(), 999);</v>
      </c>
    </row>
    <row r="3499" spans="26:27">
      <c r="Z3499" s="629">
        <v>1188</v>
      </c>
      <c r="AA3499" s="629" t="str">
        <f t="shared" si="26"/>
        <v>INSERT INTO UPK_IKOU.main_masters.mm_buhin_no (data_id, buhin_no, coefficient, created_date, created_tantou_id) VALUES (2900, '76272JN20A-E', 1, GETDATE(), 999);</v>
      </c>
    </row>
    <row r="3500" spans="26:27">
      <c r="Z3500" s="629">
        <v>1189</v>
      </c>
      <c r="AA3500" s="629" t="str">
        <f t="shared" si="26"/>
        <v>INSERT INTO UPK_IKOU.main_masters.mm_buhin_no (data_id, buhin_no, coefficient, created_date, created_tantou_id) VALUES (2901, '76273JN20A-E', 1, GETDATE(), 999);</v>
      </c>
    </row>
    <row r="3501" spans="26:27">
      <c r="Z3501" s="629">
        <v>1190</v>
      </c>
      <c r="AA3501" s="629" t="str">
        <f t="shared" si="26"/>
        <v>INSERT INTO UPK_IKOU.main_masters.mm_buhin_no (data_id, buhin_no, coefficient, created_date, created_tantou_id) VALUES (2902, '762733VA0A', 1, GETDATE(), 999);</v>
      </c>
    </row>
    <row r="3502" spans="26:27">
      <c r="Z3502" s="629">
        <v>1191</v>
      </c>
      <c r="AA3502" s="629" t="str">
        <f t="shared" si="26"/>
        <v>INSERT INTO UPK_IKOU.main_masters.mm_buhin_no (data_id, buhin_no, coefficient, created_date, created_tantou_id) VALUES (2903, '762734CC0A', 1, GETDATE(), 999);</v>
      </c>
    </row>
    <row r="3503" spans="26:27">
      <c r="Z3503" s="629">
        <v>1192</v>
      </c>
      <c r="AA3503" s="629" t="str">
        <f t="shared" si="26"/>
        <v>INSERT INTO UPK_IKOU.main_masters.mm_buhin_no (data_id, buhin_no, coefficient, created_date, created_tantou_id) VALUES (2904, '762734M400', 1, GETDATE(), 999);</v>
      </c>
    </row>
    <row r="3504" spans="26:27">
      <c r="Z3504" s="629">
        <v>1193</v>
      </c>
      <c r="AA3504" s="629" t="str">
        <f t="shared" si="26"/>
        <v>INSERT INTO UPK_IKOU.main_masters.mm_buhin_no (data_id, buhin_no, coefficient, created_date, created_tantou_id) VALUES (2905, '762734M500', 1, GETDATE(), 999);</v>
      </c>
    </row>
    <row r="3505" spans="26:27">
      <c r="Z3505" s="629">
        <v>1194</v>
      </c>
      <c r="AA3505" s="629" t="str">
        <f t="shared" si="26"/>
        <v>INSERT INTO UPK_IKOU.main_masters.mm_buhin_no (data_id, buhin_no, coefficient, created_date, created_tantou_id) VALUES (2906, '76273JM00A', 1, GETDATE(), 999);</v>
      </c>
    </row>
    <row r="3506" spans="26:27">
      <c r="Z3506" s="629">
        <v>1195</v>
      </c>
      <c r="AA3506" s="629" t="str">
        <f t="shared" si="26"/>
        <v>INSERT INTO UPK_IKOU.main_masters.mm_buhin_no (data_id, buhin_no, coefficient, created_date, created_tantou_id) VALUES (2907, '762748H300', 1, GETDATE(), 999);</v>
      </c>
    </row>
    <row r="3507" spans="26:27">
      <c r="Z3507" s="629">
        <v>1196</v>
      </c>
      <c r="AA3507" s="629" t="str">
        <f t="shared" si="26"/>
        <v>INSERT INTO UPK_IKOU.main_masters.mm_buhin_no (data_id, buhin_no, coefficient, created_date, created_tantou_id) VALUES (2908, '762758H300', 1, GETDATE(), 999);</v>
      </c>
    </row>
    <row r="3508" spans="26:27">
      <c r="Z3508" s="629">
        <v>1197</v>
      </c>
      <c r="AA3508" s="629" t="str">
        <f t="shared" si="26"/>
        <v>INSERT INTO UPK_IKOU.main_masters.mm_buhin_no (data_id, buhin_no, coefficient, created_date, created_tantou_id) VALUES (2909, '762988H300', 1, GETDATE(), 999);</v>
      </c>
    </row>
    <row r="3509" spans="26:27">
      <c r="Z3509" s="629">
        <v>1198</v>
      </c>
      <c r="AA3509" s="629" t="str">
        <f t="shared" si="26"/>
        <v>INSERT INTO UPK_IKOU.main_masters.mm_buhin_no (data_id, buhin_no, coefficient, created_date, created_tantou_id) VALUES (2910, '762998H300', 1, GETDATE(), 999);</v>
      </c>
    </row>
    <row r="3510" spans="26:27">
      <c r="Z3510" s="629">
        <v>1199</v>
      </c>
      <c r="AA3510" s="629" t="str">
        <f t="shared" si="26"/>
        <v>INSERT INTO UPK_IKOU.main_masters.mm_buhin_no (data_id, buhin_no, coefficient, created_date, created_tantou_id) VALUES (2911, '762A21JA0A', 1, GETDATE(), 999);</v>
      </c>
    </row>
    <row r="3511" spans="26:27">
      <c r="Z3511" s="629">
        <v>1200</v>
      </c>
      <c r="AA3511" s="629" t="str">
        <f t="shared" si="26"/>
        <v>INSERT INTO UPK_IKOU.main_masters.mm_buhin_no (data_id, buhin_no, coefficient, created_date, created_tantou_id) VALUES (2912, '762A31JA0A', 1, GETDATE(), 999);</v>
      </c>
    </row>
    <row r="3512" spans="26:27">
      <c r="Z3512" s="629">
        <v>1201</v>
      </c>
      <c r="AA3512" s="629" t="str">
        <f t="shared" si="26"/>
        <v>INSERT INTO UPK_IKOU.main_masters.mm_buhin_no (data_id, buhin_no, coefficient, created_date, created_tantou_id) VALUES (2913, '763124CC0A', 1, GETDATE(), 999);</v>
      </c>
    </row>
    <row r="3513" spans="26:27">
      <c r="Z3513" s="629">
        <v>1202</v>
      </c>
      <c r="AA3513" s="629" t="str">
        <f t="shared" si="26"/>
        <v>INSERT INTO UPK_IKOU.main_masters.mm_buhin_no (data_id, buhin_no, coefficient, created_date, created_tantou_id) VALUES (2914, '763134CC0A', 1, GETDATE(), 999);</v>
      </c>
    </row>
    <row r="3514" spans="26:27">
      <c r="Z3514" s="629">
        <v>1203</v>
      </c>
      <c r="AA3514" s="629" t="str">
        <f t="shared" si="26"/>
        <v>INSERT INTO UPK_IKOU.main_masters.mm_buhin_no (data_id, buhin_no, coefficient, created_date, created_tantou_id) VALUES (2915, '76316JN20A', 1, GETDATE(), 999);</v>
      </c>
    </row>
    <row r="3515" spans="26:27">
      <c r="Z3515" s="629">
        <v>1204</v>
      </c>
      <c r="AA3515" s="629" t="str">
        <f t="shared" si="26"/>
        <v>INSERT INTO UPK_IKOU.main_masters.mm_buhin_no (data_id, buhin_no, coefficient, created_date, created_tantou_id) VALUES (2916, '763163VA0A', 1, GETDATE(), 999);</v>
      </c>
    </row>
    <row r="3516" spans="26:27">
      <c r="Z3516" s="629">
        <v>1205</v>
      </c>
      <c r="AA3516" s="629" t="str">
        <f t="shared" si="26"/>
        <v>INSERT INTO UPK_IKOU.main_masters.mm_buhin_no (data_id, buhin_no, coefficient, created_date, created_tantou_id) VALUES (2917, '763173VA0A', 1, GETDATE(), 999);</v>
      </c>
    </row>
    <row r="3517" spans="26:27">
      <c r="Z3517" s="629">
        <v>1206</v>
      </c>
      <c r="AA3517" s="629" t="str">
        <f t="shared" si="26"/>
        <v>INSERT INTO UPK_IKOU.main_masters.mm_buhin_no (data_id, buhin_no, coefficient, created_date, created_tantou_id) VALUES (2918, '763164M400', 1, GETDATE(), 999);</v>
      </c>
    </row>
    <row r="3518" spans="26:27">
      <c r="Z3518" s="629">
        <v>1207</v>
      </c>
      <c r="AA3518" s="629" t="str">
        <f t="shared" si="26"/>
        <v>INSERT INTO UPK_IKOU.main_masters.mm_buhin_no (data_id, buhin_no, coefficient, created_date, created_tantou_id) VALUES (2919, '763174M400', 1, GETDATE(), 999);</v>
      </c>
    </row>
    <row r="3519" spans="26:27">
      <c r="Z3519" s="629">
        <v>1208</v>
      </c>
      <c r="AA3519" s="629" t="str">
        <f t="shared" si="26"/>
        <v>INSERT INTO UPK_IKOU.main_masters.mm_buhin_no (data_id, buhin_no, coefficient, created_date, created_tantou_id) VALUES (2920, '763164M500', 1, GETDATE(), 999);</v>
      </c>
    </row>
    <row r="3520" spans="26:27">
      <c r="Z3520" s="629">
        <v>1209</v>
      </c>
      <c r="AA3520" s="629" t="str">
        <f t="shared" si="26"/>
        <v>INSERT INTO UPK_IKOU.main_masters.mm_buhin_no (data_id, buhin_no, coefficient, created_date, created_tantou_id) VALUES (2921, '763174M500', 1, GETDATE(), 999);</v>
      </c>
    </row>
    <row r="3521" spans="26:27">
      <c r="Z3521" s="629">
        <v>1210</v>
      </c>
      <c r="AA3521" s="629" t="str">
        <f t="shared" si="26"/>
        <v>INSERT INTO UPK_IKOU.main_masters.mm_buhin_no (data_id, buhin_no, coefficient, created_date, created_tantou_id) VALUES (2922, '763164M500-B', 1, GETDATE(), 999);</v>
      </c>
    </row>
    <row r="3522" spans="26:27">
      <c r="Z3522" s="629">
        <v>1211</v>
      </c>
      <c r="AA3522" s="629" t="str">
        <f t="shared" si="26"/>
        <v>INSERT INTO UPK_IKOU.main_masters.mm_buhin_no (data_id, buhin_no, coefficient, created_date, created_tantou_id) VALUES (2923, '763174M500-B', 1, GETDATE(), 999);</v>
      </c>
    </row>
    <row r="3523" spans="26:27">
      <c r="Z3523" s="629">
        <v>1212</v>
      </c>
      <c r="AA3523" s="629" t="str">
        <f t="shared" si="26"/>
        <v>INSERT INTO UPK_IKOU.main_masters.mm_buhin_no (data_id, buhin_no, coefficient, created_date, created_tantou_id) VALUES (2924, '76317JN20A', 1, GETDATE(), 999);</v>
      </c>
    </row>
    <row r="3524" spans="26:27">
      <c r="Z3524" s="629">
        <v>1213</v>
      </c>
      <c r="AA3524" s="629" t="str">
        <f t="shared" si="26"/>
        <v>INSERT INTO UPK_IKOU.main_masters.mm_buhin_no (data_id, buhin_no, coefficient, created_date, created_tantou_id) VALUES (2925, '763201JA0A', 1, GETDATE(), 999);</v>
      </c>
    </row>
    <row r="3525" spans="26:27">
      <c r="Z3525" s="629">
        <v>1214</v>
      </c>
      <c r="AA3525" s="629" t="str">
        <f t="shared" si="26"/>
        <v>INSERT INTO UPK_IKOU.main_masters.mm_buhin_no (data_id, buhin_no, coefficient, created_date, created_tantou_id) VALUES (2926, '763211JA0A', 1, GETDATE(), 999);</v>
      </c>
    </row>
    <row r="3526" spans="26:27">
      <c r="Z3526" s="629">
        <v>1215</v>
      </c>
      <c r="AA3526" s="629" t="str">
        <f t="shared" si="26"/>
        <v>INSERT INTO UPK_IKOU.main_masters.mm_buhin_no (data_id, buhin_no, coefficient, created_date, created_tantou_id) VALUES (2927, '763203VA0B', 1, GETDATE(), 999);</v>
      </c>
    </row>
    <row r="3527" spans="26:27">
      <c r="Z3527" s="629">
        <v>1216</v>
      </c>
      <c r="AA3527" s="629" t="str">
        <f t="shared" si="26"/>
        <v>INSERT INTO UPK_IKOU.main_masters.mm_buhin_no (data_id, buhin_no, coefficient, created_date, created_tantou_id) VALUES (2928, '763213VA0B', 1, GETDATE(), 999);</v>
      </c>
    </row>
    <row r="3528" spans="26:27">
      <c r="Z3528" s="629">
        <v>1217</v>
      </c>
      <c r="AA3528" s="629" t="str">
        <f t="shared" si="26"/>
        <v>INSERT INTO UPK_IKOU.main_masters.mm_buhin_no (data_id, buhin_no, coefficient, created_date, created_tantou_id) VALUES (2929, '763203XA0A', 1, GETDATE(), 999);</v>
      </c>
    </row>
    <row r="3529" spans="26:27">
      <c r="Z3529" s="629">
        <v>1218</v>
      </c>
      <c r="AA3529" s="629" t="str">
        <f t="shared" ref="AA3529:AA3592" si="27">$Y$2310&amp;AA1809&amp;", '"&amp;TRIM(AB1809)&amp;"', "&amp;AC1809&amp;", GETDATE(), 999);"</f>
        <v>INSERT INTO UPK_IKOU.main_masters.mm_buhin_no (data_id, buhin_no, coefficient, created_date, created_tantou_id) VALUES (2930, '763213XA0A', 1, GETDATE(), 999);</v>
      </c>
    </row>
    <row r="3530" spans="26:27">
      <c r="Z3530" s="629">
        <v>1219</v>
      </c>
      <c r="AA3530" s="629" t="str">
        <f t="shared" si="27"/>
        <v>INSERT INTO UPK_IKOU.main_masters.mm_buhin_no (data_id, buhin_no, coefficient, created_date, created_tantou_id) VALUES (2931, '763204M510', 1, GETDATE(), 999);</v>
      </c>
    </row>
    <row r="3531" spans="26:27">
      <c r="Z3531" s="629">
        <v>1220</v>
      </c>
      <c r="AA3531" s="629" t="str">
        <f t="shared" si="27"/>
        <v>INSERT INTO UPK_IKOU.main_masters.mm_buhin_no (data_id, buhin_no, coefficient, created_date, created_tantou_id) VALUES (2932, '763214M510', 1, GETDATE(), 999);</v>
      </c>
    </row>
    <row r="3532" spans="26:27">
      <c r="Z3532" s="629">
        <v>1221</v>
      </c>
      <c r="AA3532" s="629" t="str">
        <f t="shared" si="27"/>
        <v>INSERT INTO UPK_IKOU.main_masters.mm_buhin_no (data_id, buhin_no, coefficient, created_date, created_tantou_id) VALUES (2933, '76320JM00A', 1, GETDATE(), 999);</v>
      </c>
    </row>
    <row r="3533" spans="26:27">
      <c r="Z3533" s="629">
        <v>1222</v>
      </c>
      <c r="AA3533" s="629" t="str">
        <f t="shared" si="27"/>
        <v>INSERT INTO UPK_IKOU.main_masters.mm_buhin_no (data_id, buhin_no, coefficient, created_date, created_tantou_id) VALUES (2934, '76321JM00A', 1, GETDATE(), 999);</v>
      </c>
    </row>
    <row r="3534" spans="26:27">
      <c r="Z3534" s="629">
        <v>1223</v>
      </c>
      <c r="AA3534" s="629" t="str">
        <f t="shared" si="27"/>
        <v>INSERT INTO UPK_IKOU.main_masters.mm_buhin_no (data_id, buhin_no, coefficient, created_date, created_tantou_id) VALUES (2935, '763321VA0A', 1, GETDATE(), 999);</v>
      </c>
    </row>
    <row r="3535" spans="26:27">
      <c r="Z3535" s="629">
        <v>1224</v>
      </c>
      <c r="AA3535" s="629" t="str">
        <f t="shared" si="27"/>
        <v>INSERT INTO UPK_IKOU.main_masters.mm_buhin_no (data_id, buhin_no, coefficient, created_date, created_tantou_id) VALUES (2936, '763331VA0A', 1, GETDATE(), 999);</v>
      </c>
    </row>
    <row r="3536" spans="26:27">
      <c r="Z3536" s="629">
        <v>1225</v>
      </c>
      <c r="AA3536" s="629" t="str">
        <f t="shared" si="27"/>
        <v>INSERT INTO UPK_IKOU.main_masters.mm_buhin_no (data_id, buhin_no, coefficient, created_date, created_tantou_id) VALUES (2937, '763321VA0B', 1, GETDATE(), 999);</v>
      </c>
    </row>
    <row r="3537" spans="26:27">
      <c r="Z3537" s="629">
        <v>1226</v>
      </c>
      <c r="AA3537" s="629" t="str">
        <f t="shared" si="27"/>
        <v>INSERT INTO UPK_IKOU.main_masters.mm_buhin_no (data_id, buhin_no, coefficient, created_date, created_tantou_id) VALUES (2938, '763331VA0B', 1, GETDATE(), 999);</v>
      </c>
    </row>
    <row r="3538" spans="26:27">
      <c r="Z3538" s="629">
        <v>1227</v>
      </c>
      <c r="AA3538" s="629" t="str">
        <f t="shared" si="27"/>
        <v>INSERT INTO UPK_IKOU.main_masters.mm_buhin_no (data_id, buhin_no, coefficient, created_date, created_tantou_id) VALUES (2939, '763323VA0A', 1, GETDATE(), 999);</v>
      </c>
    </row>
    <row r="3539" spans="26:27">
      <c r="Z3539" s="629">
        <v>1228</v>
      </c>
      <c r="AA3539" s="629" t="str">
        <f t="shared" si="27"/>
        <v>INSERT INTO UPK_IKOU.main_masters.mm_buhin_no (data_id, buhin_no, coefficient, created_date, created_tantou_id) VALUES (2940, '763333VA0A', 1, GETDATE(), 999);</v>
      </c>
    </row>
    <row r="3540" spans="26:27">
      <c r="Z3540" s="629">
        <v>1229</v>
      </c>
      <c r="AA3540" s="629" t="str">
        <f t="shared" si="27"/>
        <v>INSERT INTO UPK_IKOU.main_masters.mm_buhin_no (data_id, buhin_no, coefficient, created_date, created_tantou_id) VALUES (2941, '763323XC0A', 1, GETDATE(), 999);</v>
      </c>
    </row>
    <row r="3541" spans="26:27">
      <c r="Z3541" s="629">
        <v>1230</v>
      </c>
      <c r="AA3541" s="629" t="str">
        <f t="shared" si="27"/>
        <v>INSERT INTO UPK_IKOU.main_masters.mm_buhin_no (data_id, buhin_no, coefficient, created_date, created_tantou_id) VALUES (2942, '763333XC0A', 1, GETDATE(), 999);</v>
      </c>
    </row>
    <row r="3542" spans="26:27">
      <c r="Z3542" s="629">
        <v>1231</v>
      </c>
      <c r="AA3542" s="629" t="str">
        <f t="shared" si="27"/>
        <v>INSERT INTO UPK_IKOU.main_masters.mm_buhin_no (data_id, buhin_no, coefficient, created_date, created_tantou_id) VALUES (2943, '763324CC1A', 1, GETDATE(), 999);</v>
      </c>
    </row>
    <row r="3543" spans="26:27">
      <c r="Z3543" s="629">
        <v>1232</v>
      </c>
      <c r="AA3543" s="629" t="str">
        <f t="shared" si="27"/>
        <v>INSERT INTO UPK_IKOU.main_masters.mm_buhin_no (data_id, buhin_no, coefficient, created_date, created_tantou_id) VALUES (2944, '763334CC1A', 1, GETDATE(), 999);</v>
      </c>
    </row>
    <row r="3544" spans="26:27">
      <c r="Z3544" s="629">
        <v>1233</v>
      </c>
      <c r="AA3544" s="629" t="str">
        <f t="shared" si="27"/>
        <v>INSERT INTO UPK_IKOU.main_masters.mm_buhin_no (data_id, buhin_no, coefficient, created_date, created_tantou_id) VALUES (2945, '763403VA0A', 1, GETDATE(), 999);</v>
      </c>
    </row>
    <row r="3545" spans="26:27">
      <c r="Z3545" s="629">
        <v>1234</v>
      </c>
      <c r="AA3545" s="629" t="str">
        <f t="shared" si="27"/>
        <v>INSERT INTO UPK_IKOU.main_masters.mm_buhin_no (data_id, buhin_no, coefficient, created_date, created_tantou_id) VALUES (2946, '763413VA0A', 1, GETDATE(), 999);</v>
      </c>
    </row>
    <row r="3546" spans="26:27">
      <c r="Z3546" s="629">
        <v>1235</v>
      </c>
      <c r="AA3546" s="629" t="str">
        <f t="shared" si="27"/>
        <v>INSERT INTO UPK_IKOU.main_masters.mm_buhin_no (data_id, buhin_no, coefficient, created_date, created_tantou_id) VALUES (2947, '7635201G00', 1, GETDATE(), 999);</v>
      </c>
    </row>
    <row r="3547" spans="26:27">
      <c r="Z3547" s="629">
        <v>1236</v>
      </c>
      <c r="AA3547" s="629" t="str">
        <f t="shared" si="27"/>
        <v>INSERT INTO UPK_IKOU.main_masters.mm_buhin_no (data_id, buhin_no, coefficient, created_date, created_tantou_id) VALUES (2948, '7635301G00', 1, GETDATE(), 999);</v>
      </c>
    </row>
    <row r="3548" spans="26:27">
      <c r="Z3548" s="629">
        <v>1237</v>
      </c>
      <c r="AA3548" s="629" t="str">
        <f t="shared" si="27"/>
        <v>INSERT INTO UPK_IKOU.main_masters.mm_buhin_no (data_id, buhin_no, coefficient, created_date, created_tantou_id) VALUES (2949, '763525TA1A', 1, GETDATE(), 999);</v>
      </c>
    </row>
    <row r="3549" spans="26:27">
      <c r="Z3549" s="629">
        <v>1238</v>
      </c>
      <c r="AA3549" s="629" t="str">
        <f t="shared" si="27"/>
        <v>INSERT INTO UPK_IKOU.main_masters.mm_buhin_no (data_id, buhin_no, coefficient, created_date, created_tantou_id) VALUES (2950, '763535TA1A', 1, GETDATE(), 999);</v>
      </c>
    </row>
    <row r="3550" spans="26:27">
      <c r="Z3550" s="629">
        <v>1239</v>
      </c>
      <c r="AA3550" s="629" t="str">
        <f t="shared" si="27"/>
        <v>INSERT INTO UPK_IKOU.main_masters.mm_buhin_no (data_id, buhin_no, coefficient, created_date, created_tantou_id) VALUES (2951, '763661VA0A', 1, GETDATE(), 999);</v>
      </c>
    </row>
    <row r="3551" spans="26:27">
      <c r="Z3551" s="629">
        <v>1240</v>
      </c>
      <c r="AA3551" s="629" t="str">
        <f t="shared" si="27"/>
        <v>INSERT INTO UPK_IKOU.main_masters.mm_buhin_no (data_id, buhin_no, coefficient, created_date, created_tantou_id) VALUES (2952, '763671VA0A', 1, GETDATE(), 999);</v>
      </c>
    </row>
    <row r="3552" spans="26:27">
      <c r="Z3552" s="629">
        <v>1241</v>
      </c>
      <c r="AA3552" s="629" t="str">
        <f t="shared" si="27"/>
        <v>INSERT INTO UPK_IKOU.main_masters.mm_buhin_no (data_id, buhin_no, coefficient, created_date, created_tantou_id) VALUES (2953, '763661VA0A-E', 1, GETDATE(), 999);</v>
      </c>
    </row>
    <row r="3553" spans="26:27">
      <c r="Z3553" s="629">
        <v>1242</v>
      </c>
      <c r="AA3553" s="629" t="str">
        <f t="shared" si="27"/>
        <v>INSERT INTO UPK_IKOU.main_masters.mm_buhin_no (data_id, buhin_no, coefficient, created_date, created_tantou_id) VALUES (2954, '763671VA0A-E', 1, GETDATE(), 999);</v>
      </c>
    </row>
    <row r="3554" spans="26:27">
      <c r="Z3554" s="629">
        <v>1243</v>
      </c>
      <c r="AA3554" s="629" t="str">
        <f t="shared" si="27"/>
        <v>INSERT INTO UPK_IKOU.main_masters.mm_buhin_no (data_id, buhin_no, coefficient, created_date, created_tantou_id) VALUES (2955, '763723XB0AUF', 1, GETDATE(), 999);</v>
      </c>
    </row>
    <row r="3555" spans="26:27">
      <c r="Z3555" s="629">
        <v>1244</v>
      </c>
      <c r="AA3555" s="629" t="str">
        <f t="shared" si="27"/>
        <v>INSERT INTO UPK_IKOU.main_masters.mm_buhin_no (data_id, buhin_no, coefficient, created_date, created_tantou_id) VALUES (2956, '763723XD3A', 1, GETDATE(), 999);</v>
      </c>
    </row>
    <row r="3556" spans="26:27">
      <c r="Z3556" s="629">
        <v>1245</v>
      </c>
      <c r="AA3556" s="629" t="str">
        <f t="shared" si="27"/>
        <v>INSERT INTO UPK_IKOU.main_masters.mm_buhin_no (data_id, buhin_no, coefficient, created_date, created_tantou_id) VALUES (2957, '763733XB0AUF', 1, GETDATE(), 999);</v>
      </c>
    </row>
    <row r="3557" spans="26:27">
      <c r="Z3557" s="629">
        <v>1246</v>
      </c>
      <c r="AA3557" s="629" t="str">
        <f t="shared" si="27"/>
        <v>INSERT INTO UPK_IKOU.main_masters.mm_buhin_no (data_id, buhin_no, coefficient, created_date, created_tantou_id) VALUES (2958, '763733XD3A', 1, GETDATE(), 999);</v>
      </c>
    </row>
    <row r="3558" spans="26:27">
      <c r="Z3558" s="629">
        <v>1247</v>
      </c>
      <c r="AA3558" s="629" t="str">
        <f t="shared" si="27"/>
        <v>INSERT INTO UPK_IKOU.main_masters.mm_buhin_no (data_id, buhin_no, coefficient, created_date, created_tantou_id) VALUES (2959, '763733YF3A', 1, GETDATE(), 999);</v>
      </c>
    </row>
    <row r="3559" spans="26:27">
      <c r="Z3559" s="629">
        <v>1248</v>
      </c>
      <c r="AA3559" s="629" t="str">
        <f t="shared" si="27"/>
        <v>INSERT INTO UPK_IKOU.main_masters.mm_buhin_no (data_id, buhin_no, coefficient, created_date, created_tantou_id) VALUES (2960, '763733YF3A-B', 1, GETDATE(), 999);</v>
      </c>
    </row>
    <row r="3560" spans="26:27">
      <c r="Z3560" s="629">
        <v>1249</v>
      </c>
      <c r="AA3560" s="629" t="str">
        <f t="shared" si="27"/>
        <v>INSERT INTO UPK_IKOU.main_masters.mm_buhin_no (data_id, buhin_no, coefficient, created_date, created_tantou_id) VALUES (2961, '763963XD0A', 1, GETDATE(), 999);</v>
      </c>
    </row>
    <row r="3561" spans="26:27">
      <c r="Z3561" s="629">
        <v>1250</v>
      </c>
      <c r="AA3561" s="629" t="str">
        <f t="shared" si="27"/>
        <v>INSERT INTO UPK_IKOU.main_masters.mm_buhin_no (data_id, buhin_no, coefficient, created_date, created_tantou_id) VALUES (2962, '763973XC9A', 1, GETDATE(), 999);</v>
      </c>
    </row>
    <row r="3562" spans="26:27">
      <c r="Z3562" s="629">
        <v>1251</v>
      </c>
      <c r="AA3562" s="629" t="str">
        <f t="shared" si="27"/>
        <v>INSERT INTO UPK_IKOU.main_masters.mm_buhin_no (data_id, buhin_no, coefficient, created_date, created_tantou_id) VALUES (2963, '763973XD0A', 1, GETDATE(), 999);</v>
      </c>
    </row>
    <row r="3563" spans="26:27">
      <c r="Z3563" s="629">
        <v>1252</v>
      </c>
      <c r="AA3563" s="629" t="str">
        <f t="shared" si="27"/>
        <v>INSERT INTO UPK_IKOU.main_masters.mm_buhin_no (data_id, buhin_no, coefficient, created_date, created_tantou_id) VALUES (2964, '763973YF0A', 1, GETDATE(), 999);</v>
      </c>
    </row>
    <row r="3564" spans="26:27">
      <c r="Z3564" s="629">
        <v>1253</v>
      </c>
      <c r="AA3564" s="629" t="str">
        <f t="shared" si="27"/>
        <v>INSERT INTO UPK_IKOU.main_masters.mm_buhin_no (data_id, buhin_no, coefficient, created_date, created_tantou_id) VALUES (2965, '763973YF0A-B', 1, GETDATE(), 999);</v>
      </c>
    </row>
    <row r="3565" spans="26:27">
      <c r="Z3565" s="629">
        <v>1254</v>
      </c>
      <c r="AA3565" s="629" t="str">
        <f t="shared" si="27"/>
        <v>INSERT INTO UPK_IKOU.main_masters.mm_buhin_no (data_id, buhin_no, coefficient, created_date, created_tantou_id) VALUES (2966, '764261LA0A', 1, GETDATE(), 999);</v>
      </c>
    </row>
    <row r="3566" spans="26:27">
      <c r="Z3566" s="629">
        <v>1255</v>
      </c>
      <c r="AA3566" s="629" t="str">
        <f t="shared" si="27"/>
        <v>INSERT INTO UPK_IKOU.main_masters.mm_buhin_no (data_id, buhin_no, coefficient, created_date, created_tantou_id) VALUES (2967, '764264CC0A', 1, GETDATE(), 999);</v>
      </c>
    </row>
    <row r="3567" spans="26:27">
      <c r="Z3567" s="629">
        <v>1256</v>
      </c>
      <c r="AA3567" s="629" t="str">
        <f t="shared" si="27"/>
        <v>INSERT INTO UPK_IKOU.main_masters.mm_buhin_no (data_id, buhin_no, coefficient, created_date, created_tantou_id) VALUES (2968, '764268H300', 1, GETDATE(), 999);</v>
      </c>
    </row>
    <row r="3568" spans="26:27">
      <c r="Z3568" s="629">
        <v>1257</v>
      </c>
      <c r="AA3568" s="629" t="str">
        <f t="shared" si="27"/>
        <v>INSERT INTO UPK_IKOU.main_masters.mm_buhin_no (data_id, buhin_no, coefficient, created_date, created_tantou_id) VALUES (2969, '76426JN20A', 1, GETDATE(), 999);</v>
      </c>
    </row>
    <row r="3569" spans="26:27">
      <c r="Z3569" s="629">
        <v>1258</v>
      </c>
      <c r="AA3569" s="629" t="str">
        <f t="shared" si="27"/>
        <v>INSERT INTO UPK_IKOU.main_masters.mm_buhin_no (data_id, buhin_no, coefficient, created_date, created_tantou_id) VALUES (2970, '764271LA0A', 1, GETDATE(), 999);</v>
      </c>
    </row>
    <row r="3570" spans="26:27">
      <c r="Z3570" s="629">
        <v>1259</v>
      </c>
      <c r="AA3570" s="629" t="str">
        <f t="shared" si="27"/>
        <v>INSERT INTO UPK_IKOU.main_masters.mm_buhin_no (data_id, buhin_no, coefficient, created_date, created_tantou_id) VALUES (2971, '764274CC0A', 1, GETDATE(), 999);</v>
      </c>
    </row>
    <row r="3571" spans="26:27">
      <c r="Z3571" s="629">
        <v>1260</v>
      </c>
      <c r="AA3571" s="629" t="str">
        <f t="shared" si="27"/>
        <v>INSERT INTO UPK_IKOU.main_masters.mm_buhin_no (data_id, buhin_no, coefficient, created_date, created_tantou_id) VALUES (2972, '764278H300', 1, GETDATE(), 999);</v>
      </c>
    </row>
    <row r="3572" spans="26:27">
      <c r="Z3572" s="629">
        <v>1261</v>
      </c>
      <c r="AA3572" s="629" t="str">
        <f t="shared" si="27"/>
        <v>INSERT INTO UPK_IKOU.main_masters.mm_buhin_no (data_id, buhin_no, coefficient, created_date, created_tantou_id) VALUES (2973, '76427JN20A', 1, GETDATE(), 999);</v>
      </c>
    </row>
    <row r="3573" spans="26:27">
      <c r="Z3573" s="629">
        <v>1262</v>
      </c>
      <c r="AA3573" s="629" t="str">
        <f t="shared" si="27"/>
        <v>INSERT INTO UPK_IKOU.main_masters.mm_buhin_no (data_id, buhin_no, coefficient, created_date, created_tantou_id) VALUES (2974, '764288H300', 1, GETDATE(), 999);</v>
      </c>
    </row>
    <row r="3574" spans="26:27">
      <c r="Z3574" s="629">
        <v>1263</v>
      </c>
      <c r="AA3574" s="629" t="str">
        <f t="shared" si="27"/>
        <v>INSERT INTO UPK_IKOU.main_masters.mm_buhin_no (data_id, buhin_no, coefficient, created_date, created_tantou_id) VALUES (2975, '764281JA0A', 1, GETDATE(), 999);</v>
      </c>
    </row>
    <row r="3575" spans="26:27">
      <c r="Z3575" s="629">
        <v>1264</v>
      </c>
      <c r="AA3575" s="629" t="str">
        <f t="shared" si="27"/>
        <v>INSERT INTO UPK_IKOU.main_masters.mm_buhin_no (data_id, buhin_no, coefficient, created_date, created_tantou_id) VALUES (2976, '764291JA0A', 1, GETDATE(), 999);</v>
      </c>
    </row>
    <row r="3576" spans="26:27">
      <c r="Z3576" s="629">
        <v>1265</v>
      </c>
      <c r="AA3576" s="629" t="str">
        <f t="shared" si="27"/>
        <v>INSERT INTO UPK_IKOU.main_masters.mm_buhin_no (data_id, buhin_no, coefficient, created_date, created_tantou_id) VALUES (2977, '76428JN20A', 1, GETDATE(), 999);</v>
      </c>
    </row>
    <row r="3577" spans="26:27">
      <c r="Z3577" s="629">
        <v>1266</v>
      </c>
      <c r="AA3577" s="629" t="str">
        <f t="shared" si="27"/>
        <v>INSERT INTO UPK_IKOU.main_masters.mm_buhin_no (data_id, buhin_no, coefficient, created_date, created_tantou_id) VALUES (2978, '76429JN20A', 1, GETDATE(), 999);</v>
      </c>
    </row>
    <row r="3578" spans="26:27">
      <c r="Z3578" s="629">
        <v>1267</v>
      </c>
      <c r="AA3578" s="629" t="str">
        <f t="shared" si="27"/>
        <v>INSERT INTO UPK_IKOU.main_masters.mm_buhin_no (data_id, buhin_no, coefficient, created_date, created_tantou_id) VALUES (2979, '764298H300', 1, GETDATE(), 999);</v>
      </c>
    </row>
    <row r="3579" spans="26:27">
      <c r="Z3579" s="629">
        <v>1268</v>
      </c>
      <c r="AA3579" s="629" t="str">
        <f t="shared" si="27"/>
        <v>INSERT INTO UPK_IKOU.main_masters.mm_buhin_no (data_id, buhin_no, coefficient, created_date, created_tantou_id) VALUES (2980, '764521GR0A', 1, GETDATE(), 999);</v>
      </c>
    </row>
    <row r="3580" spans="26:27">
      <c r="Z3580" s="629">
        <v>1269</v>
      </c>
      <c r="AA3580" s="629" t="str">
        <f t="shared" si="27"/>
        <v>INSERT INTO UPK_IKOU.main_masters.mm_buhin_no (data_id, buhin_no, coefficient, created_date, created_tantou_id) VALUES (2981, '764521LA0A', 1, GETDATE(), 999);</v>
      </c>
    </row>
    <row r="3581" spans="26:27">
      <c r="Z3581" s="629">
        <v>1270</v>
      </c>
      <c r="AA3581" s="629" t="str">
        <f t="shared" si="27"/>
        <v>INSERT INTO UPK_IKOU.main_masters.mm_buhin_no (data_id, buhin_no, coefficient, created_date, created_tantou_id) VALUES (2982, '764523VA0A', 1, GETDATE(), 999);</v>
      </c>
    </row>
    <row r="3582" spans="26:27">
      <c r="Z3582" s="629">
        <v>1271</v>
      </c>
      <c r="AA3582" s="629" t="str">
        <f t="shared" si="27"/>
        <v>INSERT INTO UPK_IKOU.main_masters.mm_buhin_no (data_id, buhin_no, coefficient, created_date, created_tantou_id) VALUES (2983, '764524BC1A', 1, GETDATE(), 999);</v>
      </c>
    </row>
    <row r="3583" spans="26:27">
      <c r="Z3583" s="629">
        <v>1272</v>
      </c>
      <c r="AA3583" s="629" t="str">
        <f t="shared" si="27"/>
        <v>INSERT INTO UPK_IKOU.main_masters.mm_buhin_no (data_id, buhin_no, coefficient, created_date, created_tantou_id) VALUES (2984, '764524CE0A', 1, GETDATE(), 999);</v>
      </c>
    </row>
    <row r="3584" spans="26:27">
      <c r="Z3584" s="629">
        <v>1273</v>
      </c>
      <c r="AA3584" s="629" t="str">
        <f t="shared" si="27"/>
        <v>INSERT INTO UPK_IKOU.main_masters.mm_buhin_no (data_id, buhin_no, coefficient, created_date, created_tantou_id) VALUES (2985, '764524CE0A-E', 1, GETDATE(), 999);</v>
      </c>
    </row>
    <row r="3585" spans="26:27">
      <c r="Z3585" s="629">
        <v>1274</v>
      </c>
      <c r="AA3585" s="629" t="str">
        <f t="shared" si="27"/>
        <v>INSERT INTO UPK_IKOU.main_masters.mm_buhin_no (data_id, buhin_no, coefficient, created_date, created_tantou_id) VALUES (2986, '764525TA0A', 1, GETDATE(), 999);</v>
      </c>
    </row>
    <row r="3586" spans="26:27">
      <c r="Z3586" s="629">
        <v>1275</v>
      </c>
      <c r="AA3586" s="629" t="str">
        <f t="shared" si="27"/>
        <v>INSERT INTO UPK_IKOU.main_masters.mm_buhin_no (data_id, buhin_no, coefficient, created_date, created_tantou_id) VALUES (2987, '764526MA0A', 1, GETDATE(), 999);</v>
      </c>
    </row>
    <row r="3587" spans="26:27">
      <c r="Z3587" s="629">
        <v>1276</v>
      </c>
      <c r="AA3587" s="629" t="str">
        <f t="shared" si="27"/>
        <v>INSERT INTO UPK_IKOU.main_masters.mm_buhin_no (data_id, buhin_no, coefficient, created_date, created_tantou_id) VALUES (2988, '764526MT0A', 1, GETDATE(), 999);</v>
      </c>
    </row>
    <row r="3588" spans="26:27">
      <c r="Z3588" s="629">
        <v>1277</v>
      </c>
      <c r="AA3588" s="629" t="str">
        <f t="shared" si="27"/>
        <v>INSERT INTO UPK_IKOU.main_masters.mm_buhin_no (data_id, buhin_no, coefficient, created_date, created_tantou_id) VALUES (2989, '764526RA0A', 1, GETDATE(), 999);</v>
      </c>
    </row>
    <row r="3589" spans="26:27">
      <c r="Z3589" s="629">
        <v>1278</v>
      </c>
      <c r="AA3589" s="629" t="str">
        <f t="shared" si="27"/>
        <v>INSERT INTO UPK_IKOU.main_masters.mm_buhin_no (data_id, buhin_no, coefficient, created_date, created_tantou_id) VALUES (2990, '76452CA000', 1, GETDATE(), 999);</v>
      </c>
    </row>
    <row r="3590" spans="26:27">
      <c r="Z3590" s="629">
        <v>1279</v>
      </c>
      <c r="AA3590" s="629" t="str">
        <f t="shared" si="27"/>
        <v>INSERT INTO UPK_IKOU.main_masters.mm_buhin_no (data_id, buhin_no, coefficient, created_date, created_tantou_id) VALUES (2991, '76452EN000', 1, GETDATE(), 999);</v>
      </c>
    </row>
    <row r="3591" spans="26:27">
      <c r="Z3591" s="629">
        <v>1280</v>
      </c>
      <c r="AA3591" s="629" t="str">
        <f t="shared" si="27"/>
        <v>INSERT INTO UPK_IKOU.main_masters.mm_buhin_no (data_id, buhin_no, coefficient, created_date, created_tantou_id) VALUES (2992, '764521JA0A', 1, GETDATE(), 999);</v>
      </c>
    </row>
    <row r="3592" spans="26:27">
      <c r="Z3592" s="629">
        <v>1281</v>
      </c>
      <c r="AA3592" s="629" t="str">
        <f t="shared" si="27"/>
        <v>INSERT INTO UPK_IKOU.main_masters.mm_buhin_no (data_id, buhin_no, coefficient, created_date, created_tantou_id) VALUES (2993, '764531JA0A', 1, GETDATE(), 999);</v>
      </c>
    </row>
    <row r="3593" spans="26:27">
      <c r="Z3593" s="629">
        <v>1282</v>
      </c>
      <c r="AA3593" s="629" t="str">
        <f t="shared" ref="AA3593:AA3656" si="28">$Y$2310&amp;AA1873&amp;", '"&amp;TRIM(AB1873)&amp;"', "&amp;AC1873&amp;", GETDATE(), 999);"</f>
        <v>INSERT INTO UPK_IKOU.main_masters.mm_buhin_no (data_id, buhin_no, coefficient, created_date, created_tantou_id) VALUES (2994, '764524M400', 1, GETDATE(), 999);</v>
      </c>
    </row>
    <row r="3594" spans="26:27">
      <c r="Z3594" s="629">
        <v>1283</v>
      </c>
      <c r="AA3594" s="629" t="str">
        <f t="shared" si="28"/>
        <v>INSERT INTO UPK_IKOU.main_masters.mm_buhin_no (data_id, buhin_no, coefficient, created_date, created_tantou_id) VALUES (2995, '764534M400', 1, GETDATE(), 999);</v>
      </c>
    </row>
    <row r="3595" spans="26:27">
      <c r="Z3595" s="629">
        <v>1284</v>
      </c>
      <c r="AA3595" s="629" t="str">
        <f t="shared" si="28"/>
        <v>INSERT INTO UPK_IKOU.main_masters.mm_buhin_no (data_id, buhin_no, coefficient, created_date, created_tantou_id) VALUES (2996, '764531GR0A', 1, GETDATE(), 999);</v>
      </c>
    </row>
    <row r="3596" spans="26:27">
      <c r="Z3596" s="629">
        <v>1285</v>
      </c>
      <c r="AA3596" s="629" t="str">
        <f t="shared" si="28"/>
        <v>INSERT INTO UPK_IKOU.main_masters.mm_buhin_no (data_id, buhin_no, coefficient, created_date, created_tantou_id) VALUES (2997, '764531LA0A', 1, GETDATE(), 999);</v>
      </c>
    </row>
    <row r="3597" spans="26:27">
      <c r="Z3597" s="629">
        <v>1286</v>
      </c>
      <c r="AA3597" s="629" t="str">
        <f t="shared" si="28"/>
        <v>INSERT INTO UPK_IKOU.main_masters.mm_buhin_no (data_id, buhin_no, coefficient, created_date, created_tantou_id) VALUES (2998, '764533VA0A', 1, GETDATE(), 999);</v>
      </c>
    </row>
    <row r="3598" spans="26:27">
      <c r="Z3598" s="629">
        <v>1287</v>
      </c>
      <c r="AA3598" s="629" t="str">
        <f t="shared" si="28"/>
        <v>INSERT INTO UPK_IKOU.main_masters.mm_buhin_no (data_id, buhin_no, coefficient, created_date, created_tantou_id) VALUES (2999, '764534BC1A', 1, GETDATE(), 999);</v>
      </c>
    </row>
    <row r="3599" spans="26:27">
      <c r="Z3599" s="629">
        <v>1288</v>
      </c>
      <c r="AA3599" s="629" t="str">
        <f t="shared" si="28"/>
        <v>INSERT INTO UPK_IKOU.main_masters.mm_buhin_no (data_id, buhin_no, coefficient, created_date, created_tantou_id) VALUES (3000, '764534CE0A', 1, GETDATE(), 999);</v>
      </c>
    </row>
    <row r="3600" spans="26:27">
      <c r="Z3600" s="629">
        <v>1289</v>
      </c>
      <c r="AA3600" s="629" t="str">
        <f t="shared" si="28"/>
        <v>INSERT INTO UPK_IKOU.main_masters.mm_buhin_no (data_id, buhin_no, coefficient, created_date, created_tantou_id) VALUES (3001, '764534CE0A-E', 1, GETDATE(), 999);</v>
      </c>
    </row>
    <row r="3601" spans="26:27">
      <c r="Z3601" s="629">
        <v>1290</v>
      </c>
      <c r="AA3601" s="629" t="str">
        <f t="shared" si="28"/>
        <v>INSERT INTO UPK_IKOU.main_masters.mm_buhin_no (data_id, buhin_no, coefficient, created_date, created_tantou_id) VALUES (3002, '764535TA0A', 1, GETDATE(), 999);</v>
      </c>
    </row>
    <row r="3602" spans="26:27">
      <c r="Z3602" s="629">
        <v>1291</v>
      </c>
      <c r="AA3602" s="629" t="str">
        <f t="shared" si="28"/>
        <v>INSERT INTO UPK_IKOU.main_masters.mm_buhin_no (data_id, buhin_no, coefficient, created_date, created_tantou_id) VALUES (3003, '764536MT0A', 1, GETDATE(), 999);</v>
      </c>
    </row>
    <row r="3603" spans="26:27">
      <c r="Z3603" s="629">
        <v>1292</v>
      </c>
      <c r="AA3603" s="629" t="str">
        <f t="shared" si="28"/>
        <v>INSERT INTO UPK_IKOU.main_masters.mm_buhin_no (data_id, buhin_no, coefficient, created_date, created_tantou_id) VALUES (3004, '764536RA0A', 1, GETDATE(), 999);</v>
      </c>
    </row>
    <row r="3604" spans="26:27">
      <c r="Z3604" s="629">
        <v>1293</v>
      </c>
      <c r="AA3604" s="629" t="str">
        <f t="shared" si="28"/>
        <v>INSERT INTO UPK_IKOU.main_masters.mm_buhin_no (data_id, buhin_no, coefficient, created_date, created_tantou_id) VALUES (3005, '76453CA000', 1, GETDATE(), 999);</v>
      </c>
    </row>
    <row r="3605" spans="26:27">
      <c r="Z3605" s="629">
        <v>1294</v>
      </c>
      <c r="AA3605" s="629" t="str">
        <f t="shared" si="28"/>
        <v>INSERT INTO UPK_IKOU.main_masters.mm_buhin_no (data_id, buhin_no, coefficient, created_date, created_tantou_id) VALUES (3006, '76453EN000', 1, GETDATE(), 999);</v>
      </c>
    </row>
    <row r="3606" spans="26:27">
      <c r="Z3606" s="629">
        <v>1295</v>
      </c>
      <c r="AA3606" s="629" t="str">
        <f t="shared" si="28"/>
        <v>INSERT INTO UPK_IKOU.main_masters.mm_buhin_no (data_id, buhin_no, coefficient, created_date, created_tantou_id) VALUES (3007, '764561AC0A', 1, GETDATE(), 999);</v>
      </c>
    </row>
    <row r="3607" spans="26:27">
      <c r="Z3607" s="629">
        <v>1296</v>
      </c>
      <c r="AA3607" s="629" t="str">
        <f t="shared" si="28"/>
        <v>INSERT INTO UPK_IKOU.main_masters.mm_buhin_no (data_id, buhin_no, coefficient, created_date, created_tantou_id) VALUES (3008, '764571AC0A', 1, GETDATE(), 999);</v>
      </c>
    </row>
    <row r="3608" spans="26:27">
      <c r="Z3608" s="629">
        <v>1297</v>
      </c>
      <c r="AA3608" s="629" t="str">
        <f t="shared" si="28"/>
        <v>INSERT INTO UPK_IKOU.main_masters.mm_buhin_no (data_id, buhin_no, coefficient, created_date, created_tantou_id) VALUES (3009, '764561GR0A', 1, GETDATE(), 999);</v>
      </c>
    </row>
    <row r="3609" spans="26:27">
      <c r="Z3609" s="629">
        <v>1298</v>
      </c>
      <c r="AA3609" s="629" t="str">
        <f t="shared" si="28"/>
        <v>INSERT INTO UPK_IKOU.main_masters.mm_buhin_no (data_id, buhin_no, coefficient, created_date, created_tantou_id) VALUES (3010, '764571GR0A', 1, GETDATE(), 999);</v>
      </c>
    </row>
    <row r="3610" spans="26:27">
      <c r="Z3610" s="629">
        <v>1299</v>
      </c>
      <c r="AA3610" s="629" t="str">
        <f t="shared" si="28"/>
        <v>INSERT INTO UPK_IKOU.main_masters.mm_buhin_no (data_id, buhin_no, coefficient, created_date, created_tantou_id) VALUES (3011, '764561LA0A', 1, GETDATE(), 999);</v>
      </c>
    </row>
    <row r="3611" spans="26:27">
      <c r="Z3611" s="629">
        <v>1300</v>
      </c>
      <c r="AA3611" s="629" t="str">
        <f t="shared" si="28"/>
        <v>INSERT INTO UPK_IKOU.main_masters.mm_buhin_no (data_id, buhin_no, coefficient, created_date, created_tantou_id) VALUES (3012, '764571LA0A', 1, GETDATE(), 999);</v>
      </c>
    </row>
    <row r="3612" spans="26:27">
      <c r="Z3612" s="629">
        <v>1301</v>
      </c>
      <c r="AA3612" s="629" t="str">
        <f t="shared" si="28"/>
        <v>INSERT INTO UPK_IKOU.main_masters.mm_buhin_no (data_id, buhin_no, coefficient, created_date, created_tantou_id) VALUES (3013, '764561LA0A-G', 1, GETDATE(), 999);</v>
      </c>
    </row>
    <row r="3613" spans="26:27">
      <c r="Z3613" s="629">
        <v>1302</v>
      </c>
      <c r="AA3613" s="629" t="str">
        <f t="shared" si="28"/>
        <v>INSERT INTO UPK_IKOU.main_masters.mm_buhin_no (data_id, buhin_no, coefficient, created_date, created_tantou_id) VALUES (3014, '764571LA0A-G', 1, GETDATE(), 999);</v>
      </c>
    </row>
    <row r="3614" spans="26:27">
      <c r="Z3614" s="629">
        <v>1303</v>
      </c>
      <c r="AA3614" s="629" t="str">
        <f t="shared" si="28"/>
        <v>INSERT INTO UPK_IKOU.main_masters.mm_buhin_no (data_id, buhin_no, coefficient, created_date, created_tantou_id) VALUES (3015, '764564CE0A', 1, GETDATE(), 999);</v>
      </c>
    </row>
    <row r="3615" spans="26:27">
      <c r="Z3615" s="629">
        <v>1304</v>
      </c>
      <c r="AA3615" s="629" t="str">
        <f t="shared" si="28"/>
        <v>INSERT INTO UPK_IKOU.main_masters.mm_buhin_no (data_id, buhin_no, coefficient, created_date, created_tantou_id) VALUES (3016, '764574CE0A', 1, GETDATE(), 999);</v>
      </c>
    </row>
    <row r="3616" spans="26:27">
      <c r="Z3616" s="629">
        <v>1305</v>
      </c>
      <c r="AA3616" s="629" t="str">
        <f t="shared" si="28"/>
        <v>INSERT INTO UPK_IKOU.main_masters.mm_buhin_no (data_id, buhin_no, coefficient, created_date, created_tantou_id) VALUES (3017, '764564CE0A-E', 1, GETDATE(), 999);</v>
      </c>
    </row>
    <row r="3617" spans="26:27">
      <c r="Z3617" s="629">
        <v>1306</v>
      </c>
      <c r="AA3617" s="629" t="str">
        <f t="shared" si="28"/>
        <v>INSERT INTO UPK_IKOU.main_masters.mm_buhin_no (data_id, buhin_no, coefficient, created_date, created_tantou_id) VALUES (3018, '764574CE0A-E', 1, GETDATE(), 999);</v>
      </c>
    </row>
    <row r="3618" spans="26:27">
      <c r="Z3618" s="629">
        <v>1307</v>
      </c>
      <c r="AA3618" s="629" t="str">
        <f t="shared" si="28"/>
        <v>INSERT INTO UPK_IKOU.main_masters.mm_buhin_no (data_id, buhin_no, coefficient, created_date, created_tantou_id) VALUES (3019, '764564M400', 1, GETDATE(), 999);</v>
      </c>
    </row>
    <row r="3619" spans="26:27">
      <c r="Z3619" s="629">
        <v>1308</v>
      </c>
      <c r="AA3619" s="629" t="str">
        <f t="shared" si="28"/>
        <v>INSERT INTO UPK_IKOU.main_masters.mm_buhin_no (data_id, buhin_no, coefficient, created_date, created_tantou_id) VALUES (3020, '764574M400', 1, GETDATE(), 999);</v>
      </c>
    </row>
    <row r="3620" spans="26:27">
      <c r="Z3620" s="629">
        <v>1309</v>
      </c>
      <c r="AA3620" s="629" t="str">
        <f t="shared" si="28"/>
        <v>INSERT INTO UPK_IKOU.main_masters.mm_buhin_no (data_id, buhin_no, coefficient, created_date, created_tantou_id) VALUES (3021, '764566FK0A', 1, GETDATE(), 999);</v>
      </c>
    </row>
    <row r="3621" spans="26:27">
      <c r="Z3621" s="629">
        <v>1310</v>
      </c>
      <c r="AA3621" s="629" t="str">
        <f t="shared" si="28"/>
        <v>INSERT INTO UPK_IKOU.main_masters.mm_buhin_no (data_id, buhin_no, coefficient, created_date, created_tantou_id) VALUES (3022, '764576FK0A', 1, GETDATE(), 999);</v>
      </c>
    </row>
    <row r="3622" spans="26:27">
      <c r="Z3622" s="629">
        <v>1311</v>
      </c>
      <c r="AA3622" s="629" t="str">
        <f t="shared" si="28"/>
        <v>INSERT INTO UPK_IKOU.main_masters.mm_buhin_no (data_id, buhin_no, coefficient, created_date, created_tantou_id) VALUES (3023, '764566MA0A', 1, GETDATE(), 999);</v>
      </c>
    </row>
    <row r="3623" spans="26:27">
      <c r="Z3623" s="629">
        <v>1312</v>
      </c>
      <c r="AA3623" s="629" t="str">
        <f t="shared" si="28"/>
        <v>INSERT INTO UPK_IKOU.main_masters.mm_buhin_no (data_id, buhin_no, coefficient, created_date, created_tantou_id) VALUES (3024, '764576MA0A', 1, GETDATE(), 999);</v>
      </c>
    </row>
    <row r="3624" spans="26:27">
      <c r="Z3624" s="629">
        <v>1313</v>
      </c>
      <c r="AA3624" s="629" t="str">
        <f t="shared" si="28"/>
        <v>INSERT INTO UPK_IKOU.main_masters.mm_buhin_no (data_id, buhin_no, coefficient, created_date, created_tantou_id) VALUES (3025, '764566MR0A', 1, GETDATE(), 999);</v>
      </c>
    </row>
    <row r="3625" spans="26:27">
      <c r="Z3625" s="629">
        <v>1314</v>
      </c>
      <c r="AA3625" s="629" t="str">
        <f t="shared" si="28"/>
        <v>INSERT INTO UPK_IKOU.main_masters.mm_buhin_no (data_id, buhin_no, coefficient, created_date, created_tantou_id) VALUES (3026, '764576MR0A', 1, GETDATE(), 999);</v>
      </c>
    </row>
    <row r="3626" spans="26:27">
      <c r="Z3626" s="629">
        <v>1315</v>
      </c>
      <c r="AA3626" s="629" t="str">
        <f t="shared" si="28"/>
        <v>INSERT INTO UPK_IKOU.main_masters.mm_buhin_no (data_id, buhin_no, coefficient, created_date, created_tantou_id) VALUES (3027, '76456CA000', 1, GETDATE(), 999);</v>
      </c>
    </row>
    <row r="3627" spans="26:27">
      <c r="Z3627" s="629">
        <v>1316</v>
      </c>
      <c r="AA3627" s="629" t="str">
        <f t="shared" si="28"/>
        <v>INSERT INTO UPK_IKOU.main_masters.mm_buhin_no (data_id, buhin_no, coefficient, created_date, created_tantou_id) VALUES (3028, '76457CA000', 1, GETDATE(), 999);</v>
      </c>
    </row>
    <row r="3628" spans="26:27">
      <c r="Z3628" s="629">
        <v>1317</v>
      </c>
      <c r="AA3628" s="629" t="str">
        <f t="shared" si="28"/>
        <v>INSERT INTO UPK_IKOU.main_masters.mm_buhin_no (data_id, buhin_no, coefficient, created_date, created_tantou_id) VALUES (3029, '76456EN000', 1, GETDATE(), 999);</v>
      </c>
    </row>
    <row r="3629" spans="26:27">
      <c r="Z3629" s="629">
        <v>1318</v>
      </c>
      <c r="AA3629" s="629" t="str">
        <f t="shared" si="28"/>
        <v>INSERT INTO UPK_IKOU.main_masters.mm_buhin_no (data_id, buhin_no, coefficient, created_date, created_tantou_id) VALUES (3030, '76457EN000', 1, GETDATE(), 999);</v>
      </c>
    </row>
    <row r="3630" spans="26:27">
      <c r="Z3630" s="629">
        <v>1319</v>
      </c>
      <c r="AA3630" s="629" t="str">
        <f t="shared" si="28"/>
        <v>INSERT INTO UPK_IKOU.main_masters.mm_buhin_no (data_id, buhin_no, coefficient, created_date, created_tantou_id) VALUES (3031, '76456EN100', 1, GETDATE(), 999);</v>
      </c>
    </row>
    <row r="3631" spans="26:27">
      <c r="Z3631" s="629">
        <v>1320</v>
      </c>
      <c r="AA3631" s="629" t="str">
        <f t="shared" si="28"/>
        <v>INSERT INTO UPK_IKOU.main_masters.mm_buhin_no (data_id, buhin_no, coefficient, created_date, created_tantou_id) VALUES (3032, '76457EN100', 1, GETDATE(), 999);</v>
      </c>
    </row>
    <row r="3632" spans="26:27">
      <c r="Z3632" s="629">
        <v>1321</v>
      </c>
      <c r="AA3632" s="629" t="str">
        <f t="shared" si="28"/>
        <v>INSERT INTO UPK_IKOU.main_masters.mm_buhin_no (data_id, buhin_no, coefficient, created_date, created_tantou_id) VALUES (3033, '764583XA0A', 1, GETDATE(), 999);</v>
      </c>
    </row>
    <row r="3633" spans="26:27">
      <c r="Z3633" s="629">
        <v>1322</v>
      </c>
      <c r="AA3633" s="629" t="str">
        <f t="shared" si="28"/>
        <v>INSERT INTO UPK_IKOU.main_masters.mm_buhin_no (data_id, buhin_no, coefficient, created_date, created_tantou_id) VALUES (3034, '764585TA0A', 1, GETDATE(), 999);</v>
      </c>
    </row>
    <row r="3634" spans="26:27">
      <c r="Z3634" s="629">
        <v>1323</v>
      </c>
      <c r="AA3634" s="629" t="str">
        <f t="shared" si="28"/>
        <v>INSERT INTO UPK_IKOU.main_masters.mm_buhin_no (data_id, buhin_no, coefficient, created_date, created_tantou_id) VALUES (3035, '764593XA0A', 1, GETDATE(), 999);</v>
      </c>
    </row>
    <row r="3635" spans="26:27">
      <c r="Z3635" s="629">
        <v>1324</v>
      </c>
      <c r="AA3635" s="629" t="str">
        <f t="shared" si="28"/>
        <v>INSERT INTO UPK_IKOU.main_masters.mm_buhin_no (data_id, buhin_no, coefficient, created_date, created_tantou_id) VALUES (3036, '764595TA0A', 1, GETDATE(), 999);</v>
      </c>
    </row>
    <row r="3636" spans="26:27">
      <c r="Z3636" s="629">
        <v>1325</v>
      </c>
      <c r="AA3636" s="629" t="str">
        <f t="shared" si="28"/>
        <v>INSERT INTO UPK_IKOU.main_masters.mm_buhin_no (data_id, buhin_no, coefficient, created_date, created_tantou_id) VALUES (3037, '764646RA0A', 1, GETDATE(), 999);</v>
      </c>
    </row>
    <row r="3637" spans="26:27">
      <c r="Z3637" s="629">
        <v>1326</v>
      </c>
      <c r="AA3637" s="629" t="str">
        <f t="shared" si="28"/>
        <v>INSERT INTO UPK_IKOU.main_masters.mm_buhin_no (data_id, buhin_no, coefficient, created_date, created_tantou_id) VALUES (3038, '764656RA0A', 1, GETDATE(), 999);</v>
      </c>
    </row>
    <row r="3638" spans="26:27">
      <c r="Z3638" s="629">
        <v>1327</v>
      </c>
      <c r="AA3638" s="629" t="str">
        <f t="shared" si="28"/>
        <v>INSERT INTO UPK_IKOU.main_masters.mm_buhin_no (data_id, buhin_no, coefficient, created_date, created_tantou_id) VALUES (3039, '764664BC1A', 1, GETDATE(), 999);</v>
      </c>
    </row>
    <row r="3639" spans="26:27">
      <c r="Z3639" s="629">
        <v>1328</v>
      </c>
      <c r="AA3639" s="629" t="str">
        <f t="shared" si="28"/>
        <v>INSERT INTO UPK_IKOU.main_masters.mm_buhin_no (data_id, buhin_no, coefficient, created_date, created_tantou_id) VALUES (3040, '764674BC1A', 1, GETDATE(), 999);</v>
      </c>
    </row>
    <row r="3640" spans="26:27">
      <c r="Z3640" s="629">
        <v>1329</v>
      </c>
      <c r="AA3640" s="629" t="str">
        <f t="shared" si="28"/>
        <v>INSERT INTO UPK_IKOU.main_masters.mm_buhin_no (data_id, buhin_no, coefficient, created_date, created_tantou_id) VALUES (3041, '764666FK0A', 1, GETDATE(), 999);</v>
      </c>
    </row>
    <row r="3641" spans="26:27">
      <c r="Z3641" s="629">
        <v>1330</v>
      </c>
      <c r="AA3641" s="629" t="str">
        <f t="shared" si="28"/>
        <v>INSERT INTO UPK_IKOU.main_masters.mm_buhin_no (data_id, buhin_no, coefficient, created_date, created_tantou_id) VALUES (3042, '764676FK0A', 1, GETDATE(), 999);</v>
      </c>
    </row>
    <row r="3642" spans="26:27">
      <c r="Z3642" s="629">
        <v>1331</v>
      </c>
      <c r="AA3642" s="629" t="str">
        <f t="shared" si="28"/>
        <v>INSERT INTO UPK_IKOU.main_masters.mm_buhin_no (data_id, buhin_no, coefficient, created_date, created_tantou_id) VALUES (3043, '764824CB0A', 1, GETDATE(), 999);</v>
      </c>
    </row>
    <row r="3643" spans="26:27">
      <c r="Z3643" s="629">
        <v>1332</v>
      </c>
      <c r="AA3643" s="629" t="str">
        <f t="shared" si="28"/>
        <v>INSERT INTO UPK_IKOU.main_masters.mm_buhin_no (data_id, buhin_no, coefficient, created_date, created_tantou_id) VALUES (3044, '764824CB0A-E', 1, GETDATE(), 999);</v>
      </c>
    </row>
    <row r="3644" spans="26:27">
      <c r="Z3644" s="629">
        <v>1333</v>
      </c>
      <c r="AA3644" s="629" t="str">
        <f t="shared" si="28"/>
        <v>INSERT INTO UPK_IKOU.main_masters.mm_buhin_no (data_id, buhin_no, coefficient, created_date, created_tantou_id) VALUES (3045, '764826RA0A', 1, GETDATE(), 999);</v>
      </c>
    </row>
    <row r="3645" spans="26:27">
      <c r="Z3645" s="629">
        <v>1334</v>
      </c>
      <c r="AA3645" s="629" t="str">
        <f t="shared" si="28"/>
        <v>INSERT INTO UPK_IKOU.main_masters.mm_buhin_no (data_id, buhin_no, coefficient, created_date, created_tantou_id) VALUES (3046, '764836RA0A', 1, GETDATE(), 999);</v>
      </c>
    </row>
    <row r="3646" spans="26:27">
      <c r="Z3646" s="629">
        <v>1335</v>
      </c>
      <c r="AA3646" s="629" t="str">
        <f t="shared" si="28"/>
        <v>INSERT INTO UPK_IKOU.main_masters.mm_buhin_no (data_id, buhin_no, coefficient, created_date, created_tantou_id) VALUES (3047, '764826RA1A', 1, GETDATE(), 999);</v>
      </c>
    </row>
    <row r="3647" spans="26:27">
      <c r="Z3647" s="629">
        <v>1336</v>
      </c>
      <c r="AA3647" s="629" t="str">
        <f t="shared" si="28"/>
        <v>INSERT INTO UPK_IKOU.main_masters.mm_buhin_no (data_id, buhin_no, coefficient, created_date, created_tantou_id) VALUES (3048, '764836RA1A', 1, GETDATE(), 999);</v>
      </c>
    </row>
    <row r="3648" spans="26:27">
      <c r="Z3648" s="629">
        <v>1337</v>
      </c>
      <c r="AA3648" s="629" t="str">
        <f t="shared" si="28"/>
        <v>INSERT INTO UPK_IKOU.main_masters.mm_buhin_no (data_id, buhin_no, coefficient, created_date, created_tantou_id) VALUES (3049, '764834CB0A', 1, GETDATE(), 999);</v>
      </c>
    </row>
    <row r="3649" spans="26:27">
      <c r="Z3649" s="629">
        <v>1338</v>
      </c>
      <c r="AA3649" s="629" t="str">
        <f t="shared" si="28"/>
        <v>INSERT INTO UPK_IKOU.main_masters.mm_buhin_no (data_id, buhin_no, coefficient, created_date, created_tantou_id) VALUES (3050, '764836MA0A', 1, GETDATE(), 999);</v>
      </c>
    </row>
    <row r="3650" spans="26:27">
      <c r="Z3650" s="629">
        <v>1339</v>
      </c>
      <c r="AA3650" s="629" t="str">
        <f t="shared" si="28"/>
        <v>INSERT INTO UPK_IKOU.main_masters.mm_buhin_no (data_id, buhin_no, coefficient, created_date, created_tantou_id) VALUES (3051, '764863VA0B', 1, GETDATE(), 999);</v>
      </c>
    </row>
    <row r="3651" spans="26:27">
      <c r="Z3651" s="629">
        <v>1340</v>
      </c>
      <c r="AA3651" s="629" t="str">
        <f t="shared" si="28"/>
        <v>INSERT INTO UPK_IKOU.main_masters.mm_buhin_no (data_id, buhin_no, coefficient, created_date, created_tantou_id) VALUES (3052, '764861AA0A', 1, GETDATE(), 999);</v>
      </c>
    </row>
    <row r="3652" spans="26:27">
      <c r="Z3652" s="629">
        <v>1341</v>
      </c>
      <c r="AA3652" s="629" t="str">
        <f t="shared" si="28"/>
        <v>INSERT INTO UPK_IKOU.main_masters.mm_buhin_no (data_id, buhin_no, coefficient, created_date, created_tantou_id) VALUES (3053, '764871AA0A', 1, GETDATE(), 999);</v>
      </c>
    </row>
    <row r="3653" spans="26:27">
      <c r="Z3653" s="629">
        <v>1342</v>
      </c>
      <c r="AA3653" s="629" t="str">
        <f t="shared" si="28"/>
        <v>INSERT INTO UPK_IKOU.main_masters.mm_buhin_no (data_id, buhin_no, coefficient, created_date, created_tantou_id) VALUES (3054, '764861AA0A-E', 1, GETDATE(), 999);</v>
      </c>
    </row>
    <row r="3654" spans="26:27">
      <c r="Z3654" s="629">
        <v>1343</v>
      </c>
      <c r="AA3654" s="629" t="str">
        <f t="shared" si="28"/>
        <v>INSERT INTO UPK_IKOU.main_masters.mm_buhin_no (data_id, buhin_no, coefficient, created_date, created_tantou_id) VALUES (3055, '764871AA0A-E', 1, GETDATE(), 999);</v>
      </c>
    </row>
    <row r="3655" spans="26:27">
      <c r="Z3655" s="629">
        <v>1344</v>
      </c>
      <c r="AA3655" s="629" t="str">
        <f t="shared" si="28"/>
        <v>INSERT INTO UPK_IKOU.main_masters.mm_buhin_no (data_id, buhin_no, coefficient, created_date, created_tantou_id) VALUES (3056, '764861GR0A', 1, GETDATE(), 999);</v>
      </c>
    </row>
    <row r="3656" spans="26:27">
      <c r="Z3656" s="629">
        <v>1345</v>
      </c>
      <c r="AA3656" s="629" t="str">
        <f t="shared" si="28"/>
        <v>INSERT INTO UPK_IKOU.main_masters.mm_buhin_no (data_id, buhin_no, coefficient, created_date, created_tantou_id) VALUES (3057, '764871GR0A', 1, GETDATE(), 999);</v>
      </c>
    </row>
    <row r="3657" spans="26:27">
      <c r="Z3657" s="629">
        <v>1346</v>
      </c>
      <c r="AA3657" s="629" t="str">
        <f t="shared" ref="AA3657:AA3720" si="29">$Y$2310&amp;AA1937&amp;", '"&amp;TRIM(AB1937)&amp;"', "&amp;AC1937&amp;", GETDATE(), 999);"</f>
        <v>INSERT INTO UPK_IKOU.main_masters.mm_buhin_no (data_id, buhin_no, coefficient, created_date, created_tantou_id) VALUES (3058, '76486JN20A', 1, GETDATE(), 999);</v>
      </c>
    </row>
    <row r="3658" spans="26:27">
      <c r="Z3658" s="629">
        <v>1347</v>
      </c>
      <c r="AA3658" s="629" t="str">
        <f t="shared" si="29"/>
        <v>INSERT INTO UPK_IKOU.main_masters.mm_buhin_no (data_id, buhin_no, coefficient, created_date, created_tantou_id) VALUES (3059, '76487JN20A', 1, GETDATE(), 999);</v>
      </c>
    </row>
    <row r="3659" spans="26:27">
      <c r="Z3659" s="629">
        <v>1348</v>
      </c>
      <c r="AA3659" s="629" t="str">
        <f t="shared" si="29"/>
        <v>INSERT INTO UPK_IKOU.main_masters.mm_buhin_no (data_id, buhin_no, coefficient, created_date, created_tantou_id) VALUES (3060, '764881GR0A', 1, GETDATE(), 999);</v>
      </c>
    </row>
    <row r="3660" spans="26:27">
      <c r="Z3660" s="629">
        <v>1349</v>
      </c>
      <c r="AA3660" s="629" t="str">
        <f t="shared" si="29"/>
        <v>INSERT INTO UPK_IKOU.main_masters.mm_buhin_no (data_id, buhin_no, coefficient, created_date, created_tantou_id) VALUES (3061, '764886RA0A', 1, GETDATE(), 999);</v>
      </c>
    </row>
    <row r="3661" spans="26:27">
      <c r="Z3661" s="629">
        <v>1350</v>
      </c>
      <c r="AA3661" s="629" t="str">
        <f t="shared" si="29"/>
        <v>INSERT INTO UPK_IKOU.main_masters.mm_buhin_no (data_id, buhin_no, coefficient, created_date, created_tantou_id) VALUES (3062, '764896RA0A', 1, GETDATE(), 999);</v>
      </c>
    </row>
    <row r="3662" spans="26:27">
      <c r="Z3662" s="629">
        <v>1351</v>
      </c>
      <c r="AA3662" s="629" t="str">
        <f t="shared" si="29"/>
        <v>INSERT INTO UPK_IKOU.main_masters.mm_buhin_no (data_id, buhin_no, coefficient, created_date, created_tantou_id) VALUES (3063, '764891GR0A', 1, GETDATE(), 999);</v>
      </c>
    </row>
    <row r="3663" spans="26:27">
      <c r="Z3663" s="629">
        <v>1352</v>
      </c>
      <c r="AA3663" s="629" t="str">
        <f t="shared" si="29"/>
        <v>INSERT INTO UPK_IKOU.main_masters.mm_buhin_no (data_id, buhin_no, coefficient, created_date, created_tantou_id) VALUES (3064, '764B03VA0A', 1, GETDATE(), 999);</v>
      </c>
    </row>
    <row r="3664" spans="26:27">
      <c r="Z3664" s="629">
        <v>1353</v>
      </c>
      <c r="AA3664" s="629" t="str">
        <f t="shared" si="29"/>
        <v>INSERT INTO UPK_IKOU.main_masters.mm_buhin_no (data_id, buhin_no, coefficient, created_date, created_tantou_id) VALUES (3065, '764B04M400', 1, GETDATE(), 999);</v>
      </c>
    </row>
    <row r="3665" spans="26:27">
      <c r="Z3665" s="629">
        <v>1354</v>
      </c>
      <c r="AA3665" s="629" t="str">
        <f t="shared" si="29"/>
        <v>INSERT INTO UPK_IKOU.main_masters.mm_buhin_no (data_id, buhin_no, coefficient, created_date, created_tantou_id) VALUES (3066, '764B14M400', 1, GETDATE(), 999);</v>
      </c>
    </row>
    <row r="3666" spans="26:27">
      <c r="Z3666" s="629">
        <v>1355</v>
      </c>
      <c r="AA3666" s="629" t="str">
        <f t="shared" si="29"/>
        <v>INSERT INTO UPK_IKOU.main_masters.mm_buhin_no (data_id, buhin_no, coefficient, created_date, created_tantou_id) VALUES (3067, '764B41LA0A', 1, GETDATE(), 999);</v>
      </c>
    </row>
    <row r="3667" spans="26:27">
      <c r="Z3667" s="629">
        <v>1356</v>
      </c>
      <c r="AA3667" s="629" t="str">
        <f t="shared" si="29"/>
        <v>INSERT INTO UPK_IKOU.main_masters.mm_buhin_no (data_id, buhin_no, coefficient, created_date, created_tantou_id) VALUES (3068, '764B51LA0A', 1, GETDATE(), 999);</v>
      </c>
    </row>
    <row r="3668" spans="26:27">
      <c r="Z3668" s="629">
        <v>1357</v>
      </c>
      <c r="AA3668" s="629" t="str">
        <f t="shared" si="29"/>
        <v>INSERT INTO UPK_IKOU.main_masters.mm_buhin_no (data_id, buhin_no, coefficient, created_date, created_tantou_id) VALUES (3069, '764B41LB0A', 1, GETDATE(), 999);</v>
      </c>
    </row>
    <row r="3669" spans="26:27">
      <c r="Z3669" s="629">
        <v>1358</v>
      </c>
      <c r="AA3669" s="629" t="str">
        <f t="shared" si="29"/>
        <v>INSERT INTO UPK_IKOU.main_masters.mm_buhin_no (data_id, buhin_no, coefficient, created_date, created_tantou_id) VALUES (3070, '764B51LB0A', 1, GETDATE(), 999);</v>
      </c>
    </row>
    <row r="3670" spans="26:27">
      <c r="Z3670" s="629">
        <v>1359</v>
      </c>
      <c r="AA3670" s="629" t="str">
        <f t="shared" si="29"/>
        <v>INSERT INTO UPK_IKOU.main_masters.mm_buhin_no (data_id, buhin_no, coefficient, created_date, created_tantou_id) VALUES (3071, '764B4JN20A', 1, GETDATE(), 999);</v>
      </c>
    </row>
    <row r="3671" spans="26:27">
      <c r="Z3671" s="629">
        <v>1360</v>
      </c>
      <c r="AA3671" s="629" t="str">
        <f t="shared" si="29"/>
        <v>INSERT INTO UPK_IKOU.main_masters.mm_buhin_no (data_id, buhin_no, coefficient, created_date, created_tantou_id) VALUES (3072, '764B5JN20A', 1, GETDATE(), 999);</v>
      </c>
    </row>
    <row r="3672" spans="26:27">
      <c r="Z3672" s="629">
        <v>1361</v>
      </c>
      <c r="AA3672" s="629" t="str">
        <f t="shared" si="29"/>
        <v>INSERT INTO UPK_IKOU.main_masters.mm_buhin_no (data_id, buhin_no, coefficient, created_date, created_tantou_id) VALUES (3073, '764B81JB0A', 1, GETDATE(), 999);</v>
      </c>
    </row>
    <row r="3673" spans="26:27">
      <c r="Z3673" s="629">
        <v>1362</v>
      </c>
      <c r="AA3673" s="629" t="str">
        <f t="shared" si="29"/>
        <v>INSERT INTO UPK_IKOU.main_masters.mm_buhin_no (data_id, buhin_no, coefficient, created_date, created_tantou_id) VALUES (3074, '764B91JB0A', 1, GETDATE(), 999);</v>
      </c>
    </row>
    <row r="3674" spans="26:27">
      <c r="Z3674" s="629">
        <v>1363</v>
      </c>
      <c r="AA3674" s="629" t="str">
        <f t="shared" si="29"/>
        <v>INSERT INTO UPK_IKOU.main_masters.mm_buhin_no (data_id, buhin_no, coefficient, created_date, created_tantou_id) VALUES (3075, '765161VA0A', 1, GETDATE(), 999);</v>
      </c>
    </row>
    <row r="3675" spans="26:27">
      <c r="Z3675" s="629">
        <v>1364</v>
      </c>
      <c r="AA3675" s="629" t="str">
        <f t="shared" si="29"/>
        <v>INSERT INTO UPK_IKOU.main_masters.mm_buhin_no (data_id, buhin_no, coefficient, created_date, created_tantou_id) VALUES (3076, '76516JM00A', 1, GETDATE(), 999);</v>
      </c>
    </row>
    <row r="3676" spans="26:27">
      <c r="Z3676" s="629">
        <v>1365</v>
      </c>
      <c r="AA3676" s="629" t="str">
        <f t="shared" si="29"/>
        <v>INSERT INTO UPK_IKOU.main_masters.mm_buhin_no (data_id, buhin_no, coefficient, created_date, created_tantou_id) VALUES (3077, '76516JN20A', 1, GETDATE(), 999);</v>
      </c>
    </row>
    <row r="3677" spans="26:27">
      <c r="Z3677" s="629">
        <v>1366</v>
      </c>
      <c r="AA3677" s="629" t="str">
        <f t="shared" si="29"/>
        <v>INSERT INTO UPK_IKOU.main_masters.mm_buhin_no (data_id, buhin_no, coefficient, created_date, created_tantou_id) VALUES (3078, '76516JN20AT1', 1, GETDATE(), 999);</v>
      </c>
    </row>
    <row r="3678" spans="26:27">
      <c r="Z3678" s="629">
        <v>1367</v>
      </c>
      <c r="AA3678" s="629" t="str">
        <f t="shared" si="29"/>
        <v>INSERT INTO UPK_IKOU.main_masters.mm_buhin_no (data_id, buhin_no, coefficient, created_date, created_tantou_id) VALUES (3079, '765163VA0A', 1, GETDATE(), 999);</v>
      </c>
    </row>
    <row r="3679" spans="26:27">
      <c r="Z3679" s="629">
        <v>1368</v>
      </c>
      <c r="AA3679" s="629" t="str">
        <f t="shared" si="29"/>
        <v>INSERT INTO UPK_IKOU.main_masters.mm_buhin_no (data_id, buhin_no, coefficient, created_date, created_tantou_id) VALUES (3080, '765173VA0A', 1, GETDATE(), 999);</v>
      </c>
    </row>
    <row r="3680" spans="26:27">
      <c r="Z3680" s="629">
        <v>1369</v>
      </c>
      <c r="AA3680" s="629" t="str">
        <f t="shared" si="29"/>
        <v>INSERT INTO UPK_IKOU.main_masters.mm_buhin_no (data_id, buhin_no, coefficient, created_date, created_tantou_id) VALUES (3081, '765163XA0A', 1, GETDATE(), 999);</v>
      </c>
    </row>
    <row r="3681" spans="26:27">
      <c r="Z3681" s="629">
        <v>1370</v>
      </c>
      <c r="AA3681" s="629" t="str">
        <f t="shared" si="29"/>
        <v>INSERT INTO UPK_IKOU.main_masters.mm_buhin_no (data_id, buhin_no, coefficient, created_date, created_tantou_id) VALUES (3082, '765173XA0A', 1, GETDATE(), 999);</v>
      </c>
    </row>
    <row r="3682" spans="26:27">
      <c r="Z3682" s="629">
        <v>1371</v>
      </c>
      <c r="AA3682" s="629" t="str">
        <f t="shared" si="29"/>
        <v>INSERT INTO UPK_IKOU.main_masters.mm_buhin_no (data_id, buhin_no, coefficient, created_date, created_tantou_id) VALUES (3083, '765163XA2A', 1, GETDATE(), 999);</v>
      </c>
    </row>
    <row r="3683" spans="26:27">
      <c r="Z3683" s="629">
        <v>1372</v>
      </c>
      <c r="AA3683" s="629" t="str">
        <f t="shared" si="29"/>
        <v>INSERT INTO UPK_IKOU.main_masters.mm_buhin_no (data_id, buhin_no, coefficient, created_date, created_tantou_id) VALUES (3084, '765173XA2A', 1, GETDATE(), 999);</v>
      </c>
    </row>
    <row r="3684" spans="26:27">
      <c r="Z3684" s="629">
        <v>1373</v>
      </c>
      <c r="AA3684" s="629" t="str">
        <f t="shared" si="29"/>
        <v>INSERT INTO UPK_IKOU.main_masters.mm_buhin_no (data_id, buhin_no, coefficient, created_date, created_tantou_id) VALUES (3085, '765164CC0A', 1, GETDATE(), 999);</v>
      </c>
    </row>
    <row r="3685" spans="26:27">
      <c r="Z3685" s="629">
        <v>1374</v>
      </c>
      <c r="AA3685" s="629" t="str">
        <f t="shared" si="29"/>
        <v>INSERT INTO UPK_IKOU.main_masters.mm_buhin_no (data_id, buhin_no, coefficient, created_date, created_tantou_id) VALUES (3086, '765174CC0A', 1, GETDATE(), 999);</v>
      </c>
    </row>
    <row r="3686" spans="26:27">
      <c r="Z3686" s="629">
        <v>1375</v>
      </c>
      <c r="AA3686" s="629" t="str">
        <f t="shared" si="29"/>
        <v>INSERT INTO UPK_IKOU.main_masters.mm_buhin_no (data_id, buhin_no, coefficient, created_date, created_tantou_id) VALUES (3087, '76516JN20AT2', 1, GETDATE(), 999);</v>
      </c>
    </row>
    <row r="3687" spans="26:27">
      <c r="Z3687" s="629">
        <v>1376</v>
      </c>
      <c r="AA3687" s="629" t="str">
        <f t="shared" si="29"/>
        <v>INSERT INTO UPK_IKOU.main_masters.mm_buhin_no (data_id, buhin_no, coefficient, created_date, created_tantou_id) VALUES (3088, '76517JN20AT2', 1, GETDATE(), 999);</v>
      </c>
    </row>
    <row r="3688" spans="26:27">
      <c r="Z3688" s="629">
        <v>1377</v>
      </c>
      <c r="AA3688" s="629" t="str">
        <f t="shared" si="29"/>
        <v>INSERT INTO UPK_IKOU.main_masters.mm_buhin_no (data_id, buhin_no, coefficient, created_date, created_tantou_id) VALUES (3089, '765171VA0A', 1, GETDATE(), 999);</v>
      </c>
    </row>
    <row r="3689" spans="26:27">
      <c r="Z3689" s="629">
        <v>1378</v>
      </c>
      <c r="AA3689" s="629" t="str">
        <f t="shared" si="29"/>
        <v>INSERT INTO UPK_IKOU.main_masters.mm_buhin_no (data_id, buhin_no, coefficient, created_date, created_tantou_id) VALUES (3090, '76517JM00A', 1, GETDATE(), 999);</v>
      </c>
    </row>
    <row r="3690" spans="26:27">
      <c r="Z3690" s="629">
        <v>1379</v>
      </c>
      <c r="AA3690" s="629" t="str">
        <f t="shared" si="29"/>
        <v>INSERT INTO UPK_IKOU.main_masters.mm_buhin_no (data_id, buhin_no, coefficient, created_date, created_tantou_id) VALUES (3091, '76517JN20A', 1, GETDATE(), 999);</v>
      </c>
    </row>
    <row r="3691" spans="26:27">
      <c r="Z3691" s="629">
        <v>1380</v>
      </c>
      <c r="AA3691" s="629" t="str">
        <f t="shared" si="29"/>
        <v>INSERT INTO UPK_IKOU.main_masters.mm_buhin_no (data_id, buhin_no, coefficient, created_date, created_tantou_id) VALUES (3092, '76517JN20AT1', 1, GETDATE(), 999);</v>
      </c>
    </row>
    <row r="3692" spans="26:27">
      <c r="Z3692" s="629">
        <v>1381</v>
      </c>
      <c r="AA3692" s="629" t="str">
        <f t="shared" si="29"/>
        <v>INSERT INTO UPK_IKOU.main_masters.mm_buhin_no (data_id, buhin_no, coefficient, created_date, created_tantou_id) VALUES (3093, '765324CC0A', 1, GETDATE(), 999);</v>
      </c>
    </row>
    <row r="3693" spans="26:27">
      <c r="Z3693" s="629">
        <v>1382</v>
      </c>
      <c r="AA3693" s="629" t="str">
        <f t="shared" si="29"/>
        <v>INSERT INTO UPK_IKOU.main_masters.mm_buhin_no (data_id, buhin_no, coefficient, created_date, created_tantou_id) VALUES (3094, '76532JM00B', 1, GETDATE(), 999);</v>
      </c>
    </row>
    <row r="3694" spans="26:27">
      <c r="Z3694" s="629">
        <v>1383</v>
      </c>
      <c r="AA3694" s="629" t="str">
        <f t="shared" si="29"/>
        <v>INSERT INTO UPK_IKOU.main_masters.mm_buhin_no (data_id, buhin_no, coefficient, created_date, created_tantou_id) VALUES (3095, '76532JN20A', 1, GETDATE(), 999);</v>
      </c>
    </row>
    <row r="3695" spans="26:27">
      <c r="Z3695" s="629">
        <v>1384</v>
      </c>
      <c r="AA3695" s="629" t="str">
        <f t="shared" si="29"/>
        <v>INSERT INTO UPK_IKOU.main_masters.mm_buhin_no (data_id, buhin_no, coefficient, created_date, created_tantou_id) VALUES (3096, '765324CC0AT1', 1, GETDATE(), 999);</v>
      </c>
    </row>
    <row r="3696" spans="26:27">
      <c r="Z3696" s="629">
        <v>1385</v>
      </c>
      <c r="AA3696" s="629" t="str">
        <f t="shared" si="29"/>
        <v>INSERT INTO UPK_IKOU.main_masters.mm_buhin_no (data_id, buhin_no, coefficient, created_date, created_tantou_id) VALUES (3097, '765334CC0AT1', 1, GETDATE(), 999);</v>
      </c>
    </row>
    <row r="3697" spans="26:27">
      <c r="Z3697" s="629">
        <v>1386</v>
      </c>
      <c r="AA3697" s="629" t="str">
        <f t="shared" si="29"/>
        <v>INSERT INTO UPK_IKOU.main_masters.mm_buhin_no (data_id, buhin_no, coefficient, created_date, created_tantou_id) VALUES (3098, '765324CC0AT2', 1, GETDATE(), 999);</v>
      </c>
    </row>
    <row r="3698" spans="26:27">
      <c r="Z3698" s="629">
        <v>1387</v>
      </c>
      <c r="AA3698" s="629" t="str">
        <f t="shared" si="29"/>
        <v>INSERT INTO UPK_IKOU.main_masters.mm_buhin_no (data_id, buhin_no, coefficient, created_date, created_tantou_id) VALUES (3099, '765334CC0AT2', 1, GETDATE(), 999);</v>
      </c>
    </row>
    <row r="3699" spans="26:27">
      <c r="Z3699" s="629">
        <v>1388</v>
      </c>
      <c r="AA3699" s="629" t="str">
        <f t="shared" si="29"/>
        <v>INSERT INTO UPK_IKOU.main_masters.mm_buhin_no (data_id, buhin_no, coefficient, created_date, created_tantou_id) VALUES (3100, '765326AX0A', 1, GETDATE(), 999);</v>
      </c>
    </row>
    <row r="3700" spans="26:27">
      <c r="Z3700" s="629">
        <v>1389</v>
      </c>
      <c r="AA3700" s="629" t="str">
        <f t="shared" si="29"/>
        <v>INSERT INTO UPK_IKOU.main_masters.mm_buhin_no (data_id, buhin_no, coefficient, created_date, created_tantou_id) VALUES (3101, '765336AX0A', 1, GETDATE(), 999);</v>
      </c>
    </row>
    <row r="3701" spans="26:27">
      <c r="Z3701" s="629">
        <v>1390</v>
      </c>
      <c r="AA3701" s="629" t="str">
        <f t="shared" si="29"/>
        <v>INSERT INTO UPK_IKOU.main_masters.mm_buhin_no (data_id, buhin_no, coefficient, created_date, created_tantou_id) VALUES (3102, '76532JM00A', 1, GETDATE(), 999);</v>
      </c>
    </row>
    <row r="3702" spans="26:27">
      <c r="Z3702" s="629">
        <v>1391</v>
      </c>
      <c r="AA3702" s="629" t="str">
        <f t="shared" si="29"/>
        <v>INSERT INTO UPK_IKOU.main_masters.mm_buhin_no (data_id, buhin_no, coefficient, created_date, created_tantou_id) VALUES (3103, '76533JM00A', 1, GETDATE(), 999);</v>
      </c>
    </row>
    <row r="3703" spans="26:27">
      <c r="Z3703" s="629">
        <v>1392</v>
      </c>
      <c r="AA3703" s="629" t="str">
        <f t="shared" si="29"/>
        <v>INSERT INTO UPK_IKOU.main_masters.mm_buhin_no (data_id, buhin_no, coefficient, created_date, created_tantou_id) VALUES (3104, '76532JM00B01', 1, GETDATE(), 999);</v>
      </c>
    </row>
    <row r="3704" spans="26:27">
      <c r="Z3704" s="629">
        <v>1393</v>
      </c>
      <c r="AA3704" s="629" t="str">
        <f t="shared" si="29"/>
        <v>INSERT INTO UPK_IKOU.main_masters.mm_buhin_no (data_id, buhin_no, coefficient, created_date, created_tantou_id) VALUES (3105, '76533JM00B01', 1, GETDATE(), 999);</v>
      </c>
    </row>
    <row r="3705" spans="26:27">
      <c r="Z3705" s="629">
        <v>1394</v>
      </c>
      <c r="AA3705" s="629" t="str">
        <f t="shared" si="29"/>
        <v>INSERT INTO UPK_IKOU.main_masters.mm_buhin_no (data_id, buhin_no, coefficient, created_date, created_tantou_id) VALUES (3106, '76532JM00B02', 1, GETDATE(), 999);</v>
      </c>
    </row>
    <row r="3706" spans="26:27">
      <c r="Z3706" s="629">
        <v>1395</v>
      </c>
      <c r="AA3706" s="629" t="str">
        <f t="shared" si="29"/>
        <v>INSERT INTO UPK_IKOU.main_masters.mm_buhin_no (data_id, buhin_no, coefficient, created_date, created_tantou_id) VALUES (3107, '76533JM00B02', 1, GETDATE(), 999);</v>
      </c>
    </row>
    <row r="3707" spans="26:27">
      <c r="Z3707" s="629">
        <v>1396</v>
      </c>
      <c r="AA3707" s="629" t="str">
        <f t="shared" si="29"/>
        <v>INSERT INTO UPK_IKOU.main_masters.mm_buhin_no (data_id, buhin_no, coefficient, created_date, created_tantou_id) VALUES (3108, '765334CC0A', 1, GETDATE(), 999);</v>
      </c>
    </row>
    <row r="3708" spans="26:27">
      <c r="Z3708" s="629">
        <v>1397</v>
      </c>
      <c r="AA3708" s="629" t="str">
        <f t="shared" si="29"/>
        <v>INSERT INTO UPK_IKOU.main_masters.mm_buhin_no (data_id, buhin_no, coefficient, created_date, created_tantou_id) VALUES (3109, '76533JM00B', 1, GETDATE(), 999);</v>
      </c>
    </row>
    <row r="3709" spans="26:27">
      <c r="Z3709" s="629">
        <v>1398</v>
      </c>
      <c r="AA3709" s="629" t="str">
        <f t="shared" si="29"/>
        <v>INSERT INTO UPK_IKOU.main_masters.mm_buhin_no (data_id, buhin_no, coefficient, created_date, created_tantou_id) VALUES (3110, '76533JN20A', 1, GETDATE(), 999);</v>
      </c>
    </row>
    <row r="3710" spans="26:27">
      <c r="Z3710" s="629">
        <v>1399</v>
      </c>
      <c r="AA3710" s="629" t="str">
        <f t="shared" si="29"/>
        <v>INSERT INTO UPK_IKOU.main_masters.mm_buhin_no (data_id, buhin_no, coefficient, created_date, created_tantou_id) VALUES (3111, '765426AX0A', 1, GETDATE(), 999);</v>
      </c>
    </row>
    <row r="3711" spans="26:27">
      <c r="Z3711" s="629">
        <v>1400</v>
      </c>
      <c r="AA3711" s="629" t="str">
        <f t="shared" si="29"/>
        <v>INSERT INTO UPK_IKOU.main_masters.mm_buhin_no (data_id, buhin_no, coefficient, created_date, created_tantou_id) VALUES (3112, '765436AX0A', 1, GETDATE(), 999);</v>
      </c>
    </row>
    <row r="3712" spans="26:27">
      <c r="Z3712" s="629">
        <v>1401</v>
      </c>
      <c r="AA3712" s="629" t="str">
        <f t="shared" si="29"/>
        <v>INSERT INTO UPK_IKOU.main_masters.mm_buhin_no (data_id, buhin_no, coefficient, created_date, created_tantou_id) VALUES (3113, '765465YM0B', 1, GETDATE(), 999);</v>
      </c>
    </row>
    <row r="3713" spans="26:27">
      <c r="Z3713" s="629">
        <v>1402</v>
      </c>
      <c r="AA3713" s="629" t="str">
        <f t="shared" si="29"/>
        <v>INSERT INTO UPK_IKOU.main_masters.mm_buhin_no (data_id, buhin_no, coefficient, created_date, created_tantou_id) VALUES (3114, '765464M400', 1, GETDATE(), 999);</v>
      </c>
    </row>
    <row r="3714" spans="26:27">
      <c r="Z3714" s="629">
        <v>1403</v>
      </c>
      <c r="AA3714" s="629" t="str">
        <f t="shared" si="29"/>
        <v>INSERT INTO UPK_IKOU.main_masters.mm_buhin_no (data_id, buhin_no, coefficient, created_date, created_tantou_id) VALUES (3115, '765474M400', 1, GETDATE(), 999);</v>
      </c>
    </row>
    <row r="3715" spans="26:27">
      <c r="Z3715" s="629">
        <v>1404</v>
      </c>
      <c r="AA3715" s="629" t="str">
        <f t="shared" si="29"/>
        <v>INSERT INTO UPK_IKOU.main_masters.mm_buhin_no (data_id, buhin_no, coefficient, created_date, created_tantou_id) VALUES (3116, '765475YM0B', 1, GETDATE(), 999);</v>
      </c>
    </row>
    <row r="3716" spans="26:27">
      <c r="Z3716" s="629">
        <v>1405</v>
      </c>
      <c r="AA3716" s="629" t="str">
        <f t="shared" si="29"/>
        <v>INSERT INTO UPK_IKOU.main_masters.mm_buhin_no (data_id, buhin_no, coefficient, created_date, created_tantou_id) VALUES (3117, '765486AX0A', 1, GETDATE(), 999);</v>
      </c>
    </row>
    <row r="3717" spans="26:27">
      <c r="Z3717" s="629">
        <v>1406</v>
      </c>
      <c r="AA3717" s="629" t="str">
        <f t="shared" si="29"/>
        <v>INSERT INTO UPK_IKOU.main_masters.mm_buhin_no (data_id, buhin_no, coefficient, created_date, created_tantou_id) VALUES (3118, '765496AX0A', 1, GETDATE(), 999);</v>
      </c>
    </row>
    <row r="3718" spans="26:27">
      <c r="Z3718" s="629">
        <v>1407</v>
      </c>
      <c r="AA3718" s="629" t="str">
        <f t="shared" si="29"/>
        <v>INSERT INTO UPK_IKOU.main_masters.mm_buhin_no (data_id, buhin_no, coefficient, created_date, created_tantou_id) VALUES (3119, '765723VA0A', 1, GETDATE(), 999);</v>
      </c>
    </row>
    <row r="3719" spans="26:27">
      <c r="Z3719" s="629">
        <v>1408</v>
      </c>
      <c r="AA3719" s="629" t="str">
        <f t="shared" si="29"/>
        <v>INSERT INTO UPK_IKOU.main_masters.mm_buhin_no (data_id, buhin_no, coefficient, created_date, created_tantou_id) VALUES (3120, '765724CC0A', 1, GETDATE(), 999);</v>
      </c>
    </row>
    <row r="3720" spans="26:27">
      <c r="Z3720" s="629">
        <v>1409</v>
      </c>
      <c r="AA3720" s="629" t="str">
        <f t="shared" si="29"/>
        <v>INSERT INTO UPK_IKOU.main_masters.mm_buhin_no (data_id, buhin_no, coefficient, created_date, created_tantou_id) VALUES (3121, '765724CC0AT1', 1, GETDATE(), 999);</v>
      </c>
    </row>
    <row r="3721" spans="26:27">
      <c r="Z3721" s="629">
        <v>1410</v>
      </c>
      <c r="AA3721" s="629" t="str">
        <f t="shared" ref="AA3721:AA3784" si="30">$Y$2310&amp;AA2001&amp;", '"&amp;TRIM(AB2001)&amp;"', "&amp;AC2001&amp;", GETDATE(), 999);"</f>
        <v>INSERT INTO UPK_IKOU.main_masters.mm_buhin_no (data_id, buhin_no, coefficient, created_date, created_tantou_id) VALUES (3122, '76572JM00A', 1, GETDATE(), 999);</v>
      </c>
    </row>
    <row r="3722" spans="26:27">
      <c r="Z3722" s="629">
        <v>1411</v>
      </c>
      <c r="AA3722" s="629" t="str">
        <f t="shared" si="30"/>
        <v>INSERT INTO UPK_IKOU.main_masters.mm_buhin_no (data_id, buhin_no, coefficient, created_date, created_tantou_id) VALUES (3123, '765724CC0AT2', 1, GETDATE(), 999);</v>
      </c>
    </row>
    <row r="3723" spans="26:27">
      <c r="Z3723" s="629">
        <v>1412</v>
      </c>
      <c r="AA3723" s="629" t="str">
        <f t="shared" si="30"/>
        <v>INSERT INTO UPK_IKOU.main_masters.mm_buhin_no (data_id, buhin_no, coefficient, created_date, created_tantou_id) VALUES (3124, '765734CC0AT2', 1, GETDATE(), 999);</v>
      </c>
    </row>
    <row r="3724" spans="26:27">
      <c r="Z3724" s="629">
        <v>1413</v>
      </c>
      <c r="AA3724" s="629" t="str">
        <f t="shared" si="30"/>
        <v>INSERT INTO UPK_IKOU.main_masters.mm_buhin_no (data_id, buhin_no, coefficient, created_date, created_tantou_id) VALUES (3125, '765733VA0A', 1, GETDATE(), 999);</v>
      </c>
    </row>
    <row r="3725" spans="26:27">
      <c r="Z3725" s="629">
        <v>1414</v>
      </c>
      <c r="AA3725" s="629" t="str">
        <f t="shared" si="30"/>
        <v>INSERT INTO UPK_IKOU.main_masters.mm_buhin_no (data_id, buhin_no, coefficient, created_date, created_tantou_id) VALUES (3126, '765734CC0A', 1, GETDATE(), 999);</v>
      </c>
    </row>
    <row r="3726" spans="26:27">
      <c r="Z3726" s="629">
        <v>1415</v>
      </c>
      <c r="AA3726" s="629" t="str">
        <f t="shared" si="30"/>
        <v>INSERT INTO UPK_IKOU.main_masters.mm_buhin_no (data_id, buhin_no, coefficient, created_date, created_tantou_id) VALUES (3127, '765734CC0AT1', 1, GETDATE(), 999);</v>
      </c>
    </row>
    <row r="3727" spans="26:27">
      <c r="Z3727" s="629">
        <v>1416</v>
      </c>
      <c r="AA3727" s="629" t="str">
        <f t="shared" si="30"/>
        <v>INSERT INTO UPK_IKOU.main_masters.mm_buhin_no (data_id, buhin_no, coefficient, created_date, created_tantou_id) VALUES (3128, '76573JM00A', 1, GETDATE(), 999);</v>
      </c>
    </row>
    <row r="3728" spans="26:27">
      <c r="Z3728" s="629">
        <v>1417</v>
      </c>
      <c r="AA3728" s="629" t="str">
        <f t="shared" si="30"/>
        <v>INSERT INTO UPK_IKOU.main_masters.mm_buhin_no (data_id, buhin_no, coefficient, created_date, created_tantou_id) VALUES (3129, '765824CF0B', 1, GETDATE(), 999);</v>
      </c>
    </row>
    <row r="3729" spans="26:27">
      <c r="Z3729" s="629">
        <v>1418</v>
      </c>
      <c r="AA3729" s="629" t="str">
        <f t="shared" si="30"/>
        <v>INSERT INTO UPK_IKOU.main_masters.mm_buhin_no (data_id, buhin_no, coefficient, created_date, created_tantou_id) VALUES (3130, '765834CF0B', 1, GETDATE(), 999);</v>
      </c>
    </row>
    <row r="3730" spans="26:27">
      <c r="Z3730" s="629">
        <v>1419</v>
      </c>
      <c r="AA3730" s="629" t="str">
        <f t="shared" si="30"/>
        <v>INSERT INTO UPK_IKOU.main_masters.mm_buhin_no (data_id, buhin_no, coefficient, created_date, created_tantou_id) VALUES (3131, '765841VA0A', 1, GETDATE(), 999);</v>
      </c>
    </row>
    <row r="3731" spans="26:27">
      <c r="Z3731" s="629">
        <v>1420</v>
      </c>
      <c r="AA3731" s="629" t="str">
        <f t="shared" si="30"/>
        <v>INSERT INTO UPK_IKOU.main_masters.mm_buhin_no (data_id, buhin_no, coefficient, created_date, created_tantou_id) VALUES (3132, '765851VA0A', 1, GETDATE(), 999);</v>
      </c>
    </row>
    <row r="3732" spans="26:27">
      <c r="Z3732" s="629">
        <v>1421</v>
      </c>
      <c r="AA3732" s="629" t="str">
        <f t="shared" si="30"/>
        <v>INSERT INTO UPK_IKOU.main_masters.mm_buhin_no (data_id, buhin_no, coefficient, created_date, created_tantou_id) VALUES (3133, '765861JA0A', 1, GETDATE(), 999);</v>
      </c>
    </row>
    <row r="3733" spans="26:27">
      <c r="Z3733" s="629">
        <v>1422</v>
      </c>
      <c r="AA3733" s="629" t="str">
        <f t="shared" si="30"/>
        <v>INSERT INTO UPK_IKOU.main_masters.mm_buhin_no (data_id, buhin_no, coefficient, created_date, created_tantou_id) VALUES (3134, '765863VA0A', 1, GETDATE(), 999);</v>
      </c>
    </row>
    <row r="3734" spans="26:27">
      <c r="Z3734" s="629">
        <v>1423</v>
      </c>
      <c r="AA3734" s="629" t="str">
        <f t="shared" si="30"/>
        <v>INSERT INTO UPK_IKOU.main_masters.mm_buhin_no (data_id, buhin_no, coefficient, created_date, created_tantou_id) VALUES (3135, '765873VA0A', 1, GETDATE(), 999);</v>
      </c>
    </row>
    <row r="3735" spans="26:27">
      <c r="Z3735" s="629">
        <v>1424</v>
      </c>
      <c r="AA3735" s="629" t="str">
        <f t="shared" si="30"/>
        <v>INSERT INTO UPK_IKOU.main_masters.mm_buhin_no (data_id, buhin_no, coefficient, created_date, created_tantou_id) VALUES (3136, '765871JA0A', 1, GETDATE(), 999);</v>
      </c>
    </row>
    <row r="3736" spans="26:27">
      <c r="Z3736" s="629">
        <v>1425</v>
      </c>
      <c r="AA3736" s="629" t="str">
        <f t="shared" si="30"/>
        <v>INSERT INTO UPK_IKOU.main_masters.mm_buhin_no (data_id, buhin_no, coefficient, created_date, created_tantou_id) VALUES (3137, '765F44CC0A', 1, GETDATE(), 999);</v>
      </c>
    </row>
    <row r="3737" spans="26:27">
      <c r="Z3737" s="629">
        <v>1426</v>
      </c>
      <c r="AA3737" s="629" t="str">
        <f t="shared" si="30"/>
        <v>INSERT INTO UPK_IKOU.main_masters.mm_buhin_no (data_id, buhin_no, coefficient, created_date, created_tantou_id) VALUES (3138, '765F54CC0A', 1, GETDATE(), 999);</v>
      </c>
    </row>
    <row r="3738" spans="26:27">
      <c r="Z3738" s="629">
        <v>1427</v>
      </c>
      <c r="AA3738" s="629" t="str">
        <f t="shared" si="30"/>
        <v>INSERT INTO UPK_IKOU.main_masters.mm_buhin_no (data_id, buhin_no, coefficient, created_date, created_tantou_id) VALUES (3139, '765F64CF0A', 1, GETDATE(), 999);</v>
      </c>
    </row>
    <row r="3739" spans="26:27">
      <c r="Z3739" s="629">
        <v>1428</v>
      </c>
      <c r="AA3739" s="629" t="str">
        <f t="shared" si="30"/>
        <v>INSERT INTO UPK_IKOU.main_masters.mm_buhin_no (data_id, buhin_no, coefficient, created_date, created_tantou_id) VALUES (3140, '765F74CF0A', 1, GETDATE(), 999);</v>
      </c>
    </row>
    <row r="3740" spans="26:27">
      <c r="Z3740" s="629">
        <v>1429</v>
      </c>
      <c r="AA3740" s="629" t="str">
        <f t="shared" si="30"/>
        <v>INSERT INTO UPK_IKOU.main_masters.mm_buhin_no (data_id, buhin_no, coefficient, created_date, created_tantou_id) VALUES (3141, '765M23XA0A', 1, GETDATE(), 999);</v>
      </c>
    </row>
    <row r="3741" spans="26:27">
      <c r="Z3741" s="629">
        <v>1430</v>
      </c>
      <c r="AA3741" s="629" t="str">
        <f t="shared" si="30"/>
        <v>INSERT INTO UPK_IKOU.main_masters.mm_buhin_no (data_id, buhin_no, coefficient, created_date, created_tantou_id) VALUES (3142, '765M23XC0A', 1, GETDATE(), 999);</v>
      </c>
    </row>
    <row r="3742" spans="26:27">
      <c r="Z3742" s="629">
        <v>1431</v>
      </c>
      <c r="AA3742" s="629" t="str">
        <f t="shared" si="30"/>
        <v>INSERT INTO UPK_IKOU.main_masters.mm_buhin_no (data_id, buhin_no, coefficient, created_date, created_tantou_id) VALUES (3143, '765M33XA0A', 1, GETDATE(), 999);</v>
      </c>
    </row>
    <row r="3743" spans="26:27">
      <c r="Z3743" s="629">
        <v>1432</v>
      </c>
      <c r="AA3743" s="629" t="str">
        <f t="shared" si="30"/>
        <v>INSERT INTO UPK_IKOU.main_masters.mm_buhin_no (data_id, buhin_no, coefficient, created_date, created_tantou_id) VALUES (3144, '765M33XC0A', 1, GETDATE(), 999);</v>
      </c>
    </row>
    <row r="3744" spans="26:27">
      <c r="Z3744" s="629">
        <v>1433</v>
      </c>
      <c r="AA3744" s="629" t="str">
        <f t="shared" si="30"/>
        <v>INSERT INTO UPK_IKOU.main_masters.mm_buhin_no (data_id, buhin_no, coefficient, created_date, created_tantou_id) VALUES (3145, '766324M400-1', 1, GETDATE(), 999);</v>
      </c>
    </row>
    <row r="3745" spans="26:27">
      <c r="Z3745" s="629">
        <v>1434</v>
      </c>
      <c r="AA3745" s="629" t="str">
        <f t="shared" si="30"/>
        <v>INSERT INTO UPK_IKOU.main_masters.mm_buhin_no (data_id, buhin_no, coefficient, created_date, created_tantou_id) VALUES (3146, '766328H300', 1, GETDATE(), 999);</v>
      </c>
    </row>
    <row r="3746" spans="26:27">
      <c r="Z3746" s="629">
        <v>1435</v>
      </c>
      <c r="AA3746" s="629" t="str">
        <f t="shared" si="30"/>
        <v>INSERT INTO UPK_IKOU.main_masters.mm_buhin_no (data_id, buhin_no, coefficient, created_date, created_tantou_id) VALUES (3147, '76632JM00A', 1, GETDATE(), 999);</v>
      </c>
    </row>
    <row r="3747" spans="26:27">
      <c r="Z3747" s="629">
        <v>1436</v>
      </c>
      <c r="AA3747" s="629" t="str">
        <f t="shared" si="30"/>
        <v>INSERT INTO UPK_IKOU.main_masters.mm_buhin_no (data_id, buhin_no, coefficient, created_date, created_tantou_id) VALUES (3148, '766334M400-1', 1, GETDATE(), 999);</v>
      </c>
    </row>
    <row r="3748" spans="26:27">
      <c r="Z3748" s="629">
        <v>1437</v>
      </c>
      <c r="AA3748" s="629" t="str">
        <f t="shared" si="30"/>
        <v>INSERT INTO UPK_IKOU.main_masters.mm_buhin_no (data_id, buhin_no, coefficient, created_date, created_tantou_id) VALUES (3149, '766338H300', 1, GETDATE(), 999);</v>
      </c>
    </row>
    <row r="3749" spans="26:27">
      <c r="Z3749" s="629">
        <v>1438</v>
      </c>
      <c r="AA3749" s="629" t="str">
        <f t="shared" si="30"/>
        <v>INSERT INTO UPK_IKOU.main_masters.mm_buhin_no (data_id, buhin_no, coefficient, created_date, created_tantou_id) VALUES (3150, '76633JM00A', 1, GETDATE(), 999);</v>
      </c>
    </row>
    <row r="3750" spans="26:27">
      <c r="Z3750" s="629">
        <v>1439</v>
      </c>
      <c r="AA3750" s="629" t="str">
        <f t="shared" si="30"/>
        <v>INSERT INTO UPK_IKOU.main_masters.mm_buhin_no (data_id, buhin_no, coefficient, created_date, created_tantou_id) VALUES (3151, '766343VA0A', 1, GETDATE(), 999);</v>
      </c>
    </row>
    <row r="3751" spans="26:27">
      <c r="Z3751" s="629">
        <v>1440</v>
      </c>
      <c r="AA3751" s="629" t="str">
        <f t="shared" si="30"/>
        <v>INSERT INTO UPK_IKOU.main_masters.mm_buhin_no (data_id, buhin_no, coefficient, created_date, created_tantou_id) VALUES (3152, '766353VA0A', 1, GETDATE(), 999);</v>
      </c>
    </row>
    <row r="3752" spans="26:27">
      <c r="Z3752" s="629">
        <v>1441</v>
      </c>
      <c r="AA3752" s="629" t="str">
        <f t="shared" si="30"/>
        <v>INSERT INTO UPK_IKOU.main_masters.mm_buhin_no (data_id, buhin_no, coefficient, created_date, created_tantou_id) VALUES (3153, '766344M400', 1, GETDATE(), 999);</v>
      </c>
    </row>
    <row r="3753" spans="26:27">
      <c r="Z3753" s="629">
        <v>1442</v>
      </c>
      <c r="AA3753" s="629" t="str">
        <f t="shared" si="30"/>
        <v>INSERT INTO UPK_IKOU.main_masters.mm_buhin_no (data_id, buhin_no, coefficient, created_date, created_tantou_id) VALUES (3154, '766354M400', 1, GETDATE(), 999);</v>
      </c>
    </row>
    <row r="3754" spans="26:27">
      <c r="Z3754" s="629">
        <v>1443</v>
      </c>
      <c r="AA3754" s="629" t="str">
        <f t="shared" si="30"/>
        <v>INSERT INTO UPK_IKOU.main_masters.mm_buhin_no (data_id, buhin_no, coefficient, created_date, created_tantou_id) VALUES (3155, '766344M500', 1, GETDATE(), 999);</v>
      </c>
    </row>
    <row r="3755" spans="26:27">
      <c r="Z3755" s="629">
        <v>1444</v>
      </c>
      <c r="AA3755" s="629" t="str">
        <f t="shared" si="30"/>
        <v>INSERT INTO UPK_IKOU.main_masters.mm_buhin_no (data_id, buhin_no, coefficient, created_date, created_tantou_id) VALUES (3156, '766354M500', 1, GETDATE(), 999);</v>
      </c>
    </row>
    <row r="3756" spans="26:27">
      <c r="Z3756" s="629">
        <v>1445</v>
      </c>
      <c r="AA3756" s="629" t="str">
        <f t="shared" si="30"/>
        <v>INSERT INTO UPK_IKOU.main_masters.mm_buhin_no (data_id, buhin_no, coefficient, created_date, created_tantou_id) VALUES (3157, '766348H300', 1, GETDATE(), 999);</v>
      </c>
    </row>
    <row r="3757" spans="26:27">
      <c r="Z3757" s="629">
        <v>1446</v>
      </c>
      <c r="AA3757" s="629" t="str">
        <f t="shared" si="30"/>
        <v>INSERT INTO UPK_IKOU.main_masters.mm_buhin_no (data_id, buhin_no, coefficient, created_date, created_tantou_id) VALUES (3158, '766358H300', 1, GETDATE(), 999);</v>
      </c>
    </row>
    <row r="3758" spans="26:27">
      <c r="Z3758" s="629">
        <v>1447</v>
      </c>
      <c r="AA3758" s="629" t="str">
        <f t="shared" si="30"/>
        <v>INSERT INTO UPK_IKOU.main_masters.mm_buhin_no (data_id, buhin_no, coefficient, created_date, created_tantou_id) VALUES (3159, '766366MR0A', 1, GETDATE(), 999);</v>
      </c>
    </row>
    <row r="3759" spans="26:27">
      <c r="Z3759" s="629">
        <v>1448</v>
      </c>
      <c r="AA3759" s="629" t="str">
        <f t="shared" si="30"/>
        <v>INSERT INTO UPK_IKOU.main_masters.mm_buhin_no (data_id, buhin_no, coefficient, created_date, created_tantou_id) VALUES (3160, '766376MR0A', 1, GETDATE(), 999);</v>
      </c>
    </row>
    <row r="3760" spans="26:27">
      <c r="Z3760" s="629">
        <v>1449</v>
      </c>
      <c r="AA3760" s="629" t="str">
        <f t="shared" si="30"/>
        <v>INSERT INTO UPK_IKOU.main_masters.mm_buhin_no (data_id, buhin_no, coefficient, created_date, created_tantou_id) VALUES (3161, '766425TA0A', 1, GETDATE(), 999);</v>
      </c>
    </row>
    <row r="3761" spans="26:27">
      <c r="Z3761" s="629">
        <v>1450</v>
      </c>
      <c r="AA3761" s="629" t="str">
        <f t="shared" si="30"/>
        <v>INSERT INTO UPK_IKOU.main_masters.mm_buhin_no (data_id, buhin_no, coefficient, created_date, created_tantou_id) VALUES (3162, '766435TA0A', 1, GETDATE(), 999);</v>
      </c>
    </row>
    <row r="3762" spans="26:27">
      <c r="Z3762" s="629">
        <v>1451</v>
      </c>
      <c r="AA3762" s="629" t="str">
        <f t="shared" si="30"/>
        <v>INSERT INTO UPK_IKOU.main_masters.mm_buhin_no (data_id, buhin_no, coefficient, created_date, created_tantou_id) VALUES (3163, '766448H300', 1, GETDATE(), 999);</v>
      </c>
    </row>
    <row r="3763" spans="26:27">
      <c r="Z3763" s="629">
        <v>1452</v>
      </c>
      <c r="AA3763" s="629" t="str">
        <f t="shared" si="30"/>
        <v>INSERT INTO UPK_IKOU.main_masters.mm_buhin_no (data_id, buhin_no, coefficient, created_date, created_tantou_id) VALUES (3164, '766458H300', 1, GETDATE(), 999);</v>
      </c>
    </row>
    <row r="3764" spans="26:27">
      <c r="Z3764" s="629">
        <v>1453</v>
      </c>
      <c r="AA3764" s="629" t="str">
        <f t="shared" si="30"/>
        <v>INSERT INTO UPK_IKOU.main_masters.mm_buhin_no (data_id, buhin_no, coefficient, created_date, created_tantou_id) VALUES (3165, '766468H300', 1, GETDATE(), 999);</v>
      </c>
    </row>
    <row r="3765" spans="26:27">
      <c r="Z3765" s="629">
        <v>1454</v>
      </c>
      <c r="AA3765" s="629" t="str">
        <f t="shared" si="30"/>
        <v>INSERT INTO UPK_IKOU.main_masters.mm_buhin_no (data_id, buhin_no, coefficient, created_date, created_tantou_id) VALUES (3166, '766478H300', 1, GETDATE(), 999);</v>
      </c>
    </row>
    <row r="3766" spans="26:27">
      <c r="Z3766" s="629">
        <v>1455</v>
      </c>
      <c r="AA3766" s="629" t="str">
        <f t="shared" si="30"/>
        <v>INSERT INTO UPK_IKOU.main_masters.mm_buhin_no (data_id, buhin_no, coefficient, created_date, created_tantou_id) VALUES (3167, '76646EQ500', 1, GETDATE(), 999);</v>
      </c>
    </row>
    <row r="3767" spans="26:27">
      <c r="Z3767" s="629">
        <v>1456</v>
      </c>
      <c r="AA3767" s="629" t="str">
        <f t="shared" si="30"/>
        <v>INSERT INTO UPK_IKOU.main_masters.mm_buhin_no (data_id, buhin_no, coefficient, created_date, created_tantou_id) VALUES (3168, '76647EQ500', 1, GETDATE(), 999);</v>
      </c>
    </row>
    <row r="3768" spans="26:27">
      <c r="Z3768" s="629">
        <v>1457</v>
      </c>
      <c r="AA3768" s="629" t="str">
        <f t="shared" si="30"/>
        <v>INSERT INTO UPK_IKOU.main_masters.mm_buhin_no (data_id, buhin_no, coefficient, created_date, created_tantou_id) VALUES (3169, '766543TU0A', 1, GETDATE(), 999);</v>
      </c>
    </row>
    <row r="3769" spans="26:27">
      <c r="Z3769" s="629">
        <v>1458</v>
      </c>
      <c r="AA3769" s="629" t="str">
        <f t="shared" si="30"/>
        <v>INSERT INTO UPK_IKOU.main_masters.mm_buhin_no (data_id, buhin_no, coefficient, created_date, created_tantou_id) VALUES (3170, '766553TU0A', 1, GETDATE(), 999);</v>
      </c>
    </row>
    <row r="3770" spans="26:27">
      <c r="Z3770" s="629">
        <v>1459</v>
      </c>
      <c r="AA3770" s="629" t="str">
        <f t="shared" si="30"/>
        <v>INSERT INTO UPK_IKOU.main_masters.mm_buhin_no (data_id, buhin_no, coefficient, created_date, created_tantou_id) VALUES (3171, '76682JM00A', 1, GETDATE(), 999);</v>
      </c>
    </row>
    <row r="3771" spans="26:27">
      <c r="Z3771" s="629">
        <v>1460</v>
      </c>
      <c r="AA3771" s="629" t="str">
        <f t="shared" si="30"/>
        <v>INSERT INTO UPK_IKOU.main_masters.mm_buhin_no (data_id, buhin_no, coefficient, created_date, created_tantou_id) VALUES (3172, '76683JM00A', 1, GETDATE(), 999);</v>
      </c>
    </row>
    <row r="3772" spans="26:27">
      <c r="Z3772" s="629">
        <v>1461</v>
      </c>
      <c r="AA3772" s="629" t="str">
        <f t="shared" si="30"/>
        <v>INSERT INTO UPK_IKOU.main_masters.mm_buhin_no (data_id, buhin_no, coefficient, created_date, created_tantou_id) VALUES (3173, '767146RA0A', 1, GETDATE(), 999);</v>
      </c>
    </row>
    <row r="3773" spans="26:27">
      <c r="Z3773" s="629">
        <v>1462</v>
      </c>
      <c r="AA3773" s="629" t="str">
        <f t="shared" si="30"/>
        <v>INSERT INTO UPK_IKOU.main_masters.mm_buhin_no (data_id, buhin_no, coefficient, created_date, created_tantou_id) VALUES (3174, '767156RA0A', 1, GETDATE(), 999);</v>
      </c>
    </row>
    <row r="3774" spans="26:27">
      <c r="Z3774" s="629">
        <v>1463</v>
      </c>
      <c r="AA3774" s="629" t="str">
        <f t="shared" si="30"/>
        <v>INSERT INTO UPK_IKOU.main_masters.mm_buhin_no (data_id, buhin_no, coefficient, created_date, created_tantou_id) VALUES (3175, '767223VA0A', 1, GETDATE(), 999);</v>
      </c>
    </row>
    <row r="3775" spans="26:27">
      <c r="Z3775" s="629">
        <v>1464</v>
      </c>
      <c r="AA3775" s="629" t="str">
        <f t="shared" si="30"/>
        <v>INSERT INTO UPK_IKOU.main_masters.mm_buhin_no (data_id, buhin_no, coefficient, created_date, created_tantou_id) VALUES (3176, '767233VA0A', 1, GETDATE(), 999);</v>
      </c>
    </row>
    <row r="3776" spans="26:27">
      <c r="Z3776" s="629">
        <v>1465</v>
      </c>
      <c r="AA3776" s="629" t="str">
        <f t="shared" si="30"/>
        <v>INSERT INTO UPK_IKOU.main_masters.mm_buhin_no (data_id, buhin_no, coefficient, created_date, created_tantou_id) VALUES (3177, '76731JN21A', 1, GETDATE(), 999);</v>
      </c>
    </row>
    <row r="3777" spans="26:27">
      <c r="Z3777" s="629">
        <v>1466</v>
      </c>
      <c r="AA3777" s="629" t="str">
        <f t="shared" si="30"/>
        <v>INSERT INTO UPK_IKOU.main_masters.mm_buhin_no (data_id, buhin_no, coefficient, created_date, created_tantou_id) VALUES (3178, '767421AA0A', 1, GETDATE(), 999);</v>
      </c>
    </row>
    <row r="3778" spans="26:27">
      <c r="Z3778" s="629">
        <v>1467</v>
      </c>
      <c r="AA3778" s="629" t="str">
        <f t="shared" si="30"/>
        <v>INSERT INTO UPK_IKOU.main_masters.mm_buhin_no (data_id, buhin_no, coefficient, created_date, created_tantou_id) VALUES (3179, '76742EN000', 1, GETDATE(), 999);</v>
      </c>
    </row>
    <row r="3779" spans="26:27">
      <c r="Z3779" s="629">
        <v>1468</v>
      </c>
      <c r="AA3779" s="629" t="str">
        <f t="shared" si="30"/>
        <v>INSERT INTO UPK_IKOU.main_masters.mm_buhin_no (data_id, buhin_no, coefficient, created_date, created_tantou_id) VALUES (3180, '767424CE1A', 1, GETDATE(), 999);</v>
      </c>
    </row>
    <row r="3780" spans="26:27">
      <c r="Z3780" s="629">
        <v>1469</v>
      </c>
      <c r="AA3780" s="629" t="str">
        <f t="shared" si="30"/>
        <v>INSERT INTO UPK_IKOU.main_masters.mm_buhin_no (data_id, buhin_no, coefficient, created_date, created_tantou_id) VALUES (3181, '767434CE1A', 1, GETDATE(), 999);</v>
      </c>
    </row>
    <row r="3781" spans="26:27">
      <c r="Z3781" s="629">
        <v>1470</v>
      </c>
      <c r="AA3781" s="629" t="str">
        <f t="shared" si="30"/>
        <v>INSERT INTO UPK_IKOU.main_masters.mm_buhin_no (data_id, buhin_no, coefficient, created_date, created_tantou_id) VALUES (3182, '767424M400-1', 1, GETDATE(), 999);</v>
      </c>
    </row>
    <row r="3782" spans="26:27">
      <c r="Z3782" s="629">
        <v>1471</v>
      </c>
      <c r="AA3782" s="629" t="str">
        <f t="shared" si="30"/>
        <v>INSERT INTO UPK_IKOU.main_masters.mm_buhin_no (data_id, buhin_no, coefficient, created_date, created_tantou_id) VALUES (3183, '767434M400-1', 1, GETDATE(), 999);</v>
      </c>
    </row>
    <row r="3783" spans="26:27">
      <c r="Z3783" s="629">
        <v>1472</v>
      </c>
      <c r="AA3783" s="629" t="str">
        <f t="shared" si="30"/>
        <v>INSERT INTO UPK_IKOU.main_masters.mm_buhin_no (data_id, buhin_no, coefficient, created_date, created_tantou_id) VALUES (3184, '767426MA0A', 1, GETDATE(), 999);</v>
      </c>
    </row>
    <row r="3784" spans="26:27">
      <c r="Z3784" s="629">
        <v>1473</v>
      </c>
      <c r="AA3784" s="629" t="str">
        <f t="shared" si="30"/>
        <v>INSERT INTO UPK_IKOU.main_masters.mm_buhin_no (data_id, buhin_no, coefficient, created_date, created_tantou_id) VALUES (3185, '767436MA0A', 1, GETDATE(), 999);</v>
      </c>
    </row>
    <row r="3785" spans="26:27">
      <c r="Z3785" s="629">
        <v>1474</v>
      </c>
      <c r="AA3785" s="629" t="str">
        <f t="shared" ref="AA3785:AA3848" si="31">$Y$2310&amp;AA2065&amp;", '"&amp;TRIM(AB2065)&amp;"', "&amp;AC2065&amp;", GETDATE(), 999);"</f>
        <v>INSERT INTO UPK_IKOU.main_masters.mm_buhin_no (data_id, buhin_no, coefficient, created_date, created_tantou_id) VALUES (3186, '76742JM00A', 1, GETDATE(), 999);</v>
      </c>
    </row>
    <row r="3786" spans="26:27">
      <c r="Z3786" s="629">
        <v>1475</v>
      </c>
      <c r="AA3786" s="629" t="str">
        <f t="shared" si="31"/>
        <v>INSERT INTO UPK_IKOU.main_masters.mm_buhin_no (data_id, buhin_no, coefficient, created_date, created_tantou_id) VALUES (3187, '76743JM00A', 1, GETDATE(), 999);</v>
      </c>
    </row>
    <row r="3787" spans="26:27">
      <c r="Z3787" s="629">
        <v>1476</v>
      </c>
      <c r="AA3787" s="629" t="str">
        <f t="shared" si="31"/>
        <v>INSERT INTO UPK_IKOU.main_masters.mm_buhin_no (data_id, buhin_no, coefficient, created_date, created_tantou_id) VALUES (3188, '76742JN20A', 1, GETDATE(), 999);</v>
      </c>
    </row>
    <row r="3788" spans="26:27">
      <c r="Z3788" s="629">
        <v>1477</v>
      </c>
      <c r="AA3788" s="629" t="str">
        <f t="shared" si="31"/>
        <v>INSERT INTO UPK_IKOU.main_masters.mm_buhin_no (data_id, buhin_no, coefficient, created_date, created_tantou_id) VALUES (3189, '76743JN20A', 1, GETDATE(), 999);</v>
      </c>
    </row>
    <row r="3789" spans="26:27">
      <c r="Z3789" s="629">
        <v>1478</v>
      </c>
      <c r="AA3789" s="629" t="str">
        <f t="shared" si="31"/>
        <v>INSERT INTO UPK_IKOU.main_masters.mm_buhin_no (data_id, buhin_no, coefficient, created_date, created_tantou_id) VALUES (3190, '767431AA0A', 1, GETDATE(), 999);</v>
      </c>
    </row>
    <row r="3790" spans="26:27">
      <c r="Z3790" s="629">
        <v>1479</v>
      </c>
      <c r="AA3790" s="629" t="str">
        <f t="shared" si="31"/>
        <v>INSERT INTO UPK_IKOU.main_masters.mm_buhin_no (data_id, buhin_no, coefficient, created_date, created_tantou_id) VALUES (3191, '76743EN000', 1, GETDATE(), 999);</v>
      </c>
    </row>
    <row r="3791" spans="26:27">
      <c r="Z3791" s="629">
        <v>1480</v>
      </c>
      <c r="AA3791" s="629" t="str">
        <f t="shared" si="31"/>
        <v>INSERT INTO UPK_IKOU.main_masters.mm_buhin_no (data_id, buhin_no, coefficient, created_date, created_tantou_id) VALUES (3192, '76752JN20A', 1, GETDATE(), 999);</v>
      </c>
    </row>
    <row r="3792" spans="26:27">
      <c r="Z3792" s="629">
        <v>1481</v>
      </c>
      <c r="AA3792" s="629" t="str">
        <f t="shared" si="31"/>
        <v>INSERT INTO UPK_IKOU.main_masters.mm_buhin_no (data_id, buhin_no, coefficient, created_date, created_tantou_id) VALUES (3193, '767521AC0A', 1, GETDATE(), 999);</v>
      </c>
    </row>
    <row r="3793" spans="26:27">
      <c r="Z3793" s="629">
        <v>1482</v>
      </c>
      <c r="AA3793" s="629" t="str">
        <f t="shared" si="31"/>
        <v>INSERT INTO UPK_IKOU.main_masters.mm_buhin_no (data_id, buhin_no, coefficient, created_date, created_tantou_id) VALUES (3194, '767531AC0A', 1, GETDATE(), 999);</v>
      </c>
    </row>
    <row r="3794" spans="26:27">
      <c r="Z3794" s="629">
        <v>1483</v>
      </c>
      <c r="AA3794" s="629" t="str">
        <f t="shared" si="31"/>
        <v>INSERT INTO UPK_IKOU.main_masters.mm_buhin_no (data_id, buhin_no, coefficient, created_date, created_tantou_id) VALUES (3195, '767526MA0A', 1, GETDATE(), 999);</v>
      </c>
    </row>
    <row r="3795" spans="26:27">
      <c r="Z3795" s="629">
        <v>1484</v>
      </c>
      <c r="AA3795" s="629" t="str">
        <f t="shared" si="31"/>
        <v>INSERT INTO UPK_IKOU.main_masters.mm_buhin_no (data_id, buhin_no, coefficient, created_date, created_tantou_id) VALUES (3196, '767536MA0A', 1, GETDATE(), 999);</v>
      </c>
    </row>
    <row r="3796" spans="26:27">
      <c r="Z3796" s="629">
        <v>1485</v>
      </c>
      <c r="AA3796" s="629" t="str">
        <f t="shared" si="31"/>
        <v>INSERT INTO UPK_IKOU.main_masters.mm_buhin_no (data_id, buhin_no, coefficient, created_date, created_tantou_id) VALUES (3197, '76752CA000', 1, GETDATE(), 999);</v>
      </c>
    </row>
    <row r="3797" spans="26:27">
      <c r="Z3797" s="629">
        <v>1486</v>
      </c>
      <c r="AA3797" s="629" t="str">
        <f t="shared" si="31"/>
        <v>INSERT INTO UPK_IKOU.main_masters.mm_buhin_no (data_id, buhin_no, coefficient, created_date, created_tantou_id) VALUES (3198, '76753CA000', 1, GETDATE(), 999);</v>
      </c>
    </row>
    <row r="3798" spans="26:27">
      <c r="Z3798" s="629">
        <v>1487</v>
      </c>
      <c r="AA3798" s="629" t="str">
        <f t="shared" si="31"/>
        <v>INSERT INTO UPK_IKOU.main_masters.mm_buhin_no (data_id, buhin_no, coefficient, created_date, created_tantou_id) VALUES (3199, '76752CN00001', 1, GETDATE(), 999);</v>
      </c>
    </row>
    <row r="3799" spans="26:27">
      <c r="Z3799" s="629">
        <v>1488</v>
      </c>
      <c r="AA3799" s="629" t="str">
        <f t="shared" si="31"/>
        <v>INSERT INTO UPK_IKOU.main_masters.mm_buhin_no (data_id, buhin_no, coefficient, created_date, created_tantou_id) VALUES (3200, '76753CN00001', 1, GETDATE(), 999);</v>
      </c>
    </row>
    <row r="3800" spans="26:27">
      <c r="Z3800" s="629">
        <v>1489</v>
      </c>
      <c r="AA3800" s="629" t="str">
        <f t="shared" si="31"/>
        <v>INSERT INTO UPK_IKOU.main_masters.mm_buhin_no (data_id, buhin_no, coefficient, created_date, created_tantou_id) VALUES (3201, '76752EN000', 1, GETDATE(), 999);</v>
      </c>
    </row>
    <row r="3801" spans="26:27">
      <c r="Z3801" s="629">
        <v>1490</v>
      </c>
      <c r="AA3801" s="629" t="str">
        <f t="shared" si="31"/>
        <v>INSERT INTO UPK_IKOU.main_masters.mm_buhin_no (data_id, buhin_no, coefficient, created_date, created_tantou_id) VALUES (3202, '76753EN000', 1, GETDATE(), 999);</v>
      </c>
    </row>
    <row r="3802" spans="26:27">
      <c r="Z3802" s="629">
        <v>1491</v>
      </c>
      <c r="AA3802" s="629" t="str">
        <f t="shared" si="31"/>
        <v>INSERT INTO UPK_IKOU.main_masters.mm_buhin_no (data_id, buhin_no, coefficient, created_date, created_tantou_id) VALUES (3203, '76752JG00A', 1, GETDATE(), 999);</v>
      </c>
    </row>
    <row r="3803" spans="26:27">
      <c r="Z3803" s="629">
        <v>1492</v>
      </c>
      <c r="AA3803" s="629" t="str">
        <f t="shared" si="31"/>
        <v>INSERT INTO UPK_IKOU.main_masters.mm_buhin_no (data_id, buhin_no, coefficient, created_date, created_tantou_id) VALUES (3204, '76753JG00A', 1, GETDATE(), 999);</v>
      </c>
    </row>
    <row r="3804" spans="26:27">
      <c r="Z3804" s="629">
        <v>1493</v>
      </c>
      <c r="AA3804" s="629" t="str">
        <f t="shared" si="31"/>
        <v>INSERT INTO UPK_IKOU.main_masters.mm_buhin_no (data_id, buhin_no, coefficient, created_date, created_tantou_id) VALUES (3205, '76752JG40A', 1, GETDATE(), 999);</v>
      </c>
    </row>
    <row r="3805" spans="26:27">
      <c r="Z3805" s="629">
        <v>1494</v>
      </c>
      <c r="AA3805" s="629" t="str">
        <f t="shared" si="31"/>
        <v>INSERT INTO UPK_IKOU.main_masters.mm_buhin_no (data_id, buhin_no, coefficient, created_date, created_tantou_id) VALUES (3206, '76753JG40A', 1, GETDATE(), 999);</v>
      </c>
    </row>
    <row r="3806" spans="26:27">
      <c r="Z3806" s="629">
        <v>1495</v>
      </c>
      <c r="AA3806" s="629" t="str">
        <f t="shared" si="31"/>
        <v>INSERT INTO UPK_IKOU.main_masters.mm_buhin_no (data_id, buhin_no, coefficient, created_date, created_tantou_id) VALUES (3207, '76753JN20A', 1, GETDATE(), 999);</v>
      </c>
    </row>
    <row r="3807" spans="26:27">
      <c r="Z3807" s="629">
        <v>1496</v>
      </c>
      <c r="AA3807" s="629" t="str">
        <f t="shared" si="31"/>
        <v>INSERT INTO UPK_IKOU.main_masters.mm_buhin_no (data_id, buhin_no, coefficient, created_date, created_tantou_id) VALUES (3208, '767646RA0A', 1, GETDATE(), 999);</v>
      </c>
    </row>
    <row r="3808" spans="26:27">
      <c r="Z3808" s="629">
        <v>1497</v>
      </c>
      <c r="AA3808" s="629" t="str">
        <f t="shared" si="31"/>
        <v>INSERT INTO UPK_IKOU.main_masters.mm_buhin_no (data_id, buhin_no, coefficient, created_date, created_tantou_id) VALUES (3209, '767656RA0A', 1, GETDATE(), 999);</v>
      </c>
    </row>
    <row r="3809" spans="26:27">
      <c r="Z3809" s="629">
        <v>1498</v>
      </c>
      <c r="AA3809" s="629" t="str">
        <f t="shared" si="31"/>
        <v>INSERT INTO UPK_IKOU.main_masters.mm_buhin_no (data_id, buhin_no, coefficient, created_date, created_tantou_id) VALUES (3210, '76776JN20A', 1, GETDATE(), 999);</v>
      </c>
    </row>
    <row r="3810" spans="26:27">
      <c r="Z3810" s="629">
        <v>1499</v>
      </c>
      <c r="AA3810" s="629" t="str">
        <f t="shared" si="31"/>
        <v>INSERT INTO UPK_IKOU.main_masters.mm_buhin_no (data_id, buhin_no, coefficient, created_date, created_tantou_id) VALUES (3211, '76777JN20A', 1, GETDATE(), 999);</v>
      </c>
    </row>
    <row r="3811" spans="26:27">
      <c r="Z3811" s="629">
        <v>1500</v>
      </c>
      <c r="AA3811" s="629" t="str">
        <f t="shared" si="31"/>
        <v>INSERT INTO UPK_IKOU.main_masters.mm_buhin_no (data_id, buhin_no, coefficient, created_date, created_tantou_id) VALUES (3212, '767C26MA0A', 1, GETDATE(), 999);</v>
      </c>
    </row>
    <row r="3812" spans="26:27">
      <c r="Z3812" s="629">
        <v>1501</v>
      </c>
      <c r="AA3812" s="629" t="str">
        <f t="shared" si="31"/>
        <v>INSERT INTO UPK_IKOU.main_masters.mm_buhin_no (data_id, buhin_no, coefficient, created_date, created_tantou_id) VALUES (3213, '767C36MA0A', 1, GETDATE(), 999);</v>
      </c>
    </row>
    <row r="3813" spans="26:27">
      <c r="Z3813" s="629">
        <v>1502</v>
      </c>
      <c r="AA3813" s="629" t="str">
        <f t="shared" si="31"/>
        <v>INSERT INTO UPK_IKOU.main_masters.mm_buhin_no (data_id, buhin_no, coefficient, created_date, created_tantou_id) VALUES (3214, '767C2JG00A', 1, GETDATE(), 999);</v>
      </c>
    </row>
    <row r="3814" spans="26:27">
      <c r="Z3814" s="629">
        <v>1503</v>
      </c>
      <c r="AA3814" s="629" t="str">
        <f t="shared" si="31"/>
        <v>INSERT INTO UPK_IKOU.main_masters.mm_buhin_no (data_id, buhin_no, coefficient, created_date, created_tantou_id) VALUES (3215, '767C3JG00A', 1, GETDATE(), 999);</v>
      </c>
    </row>
    <row r="3815" spans="26:27">
      <c r="Z3815" s="629">
        <v>1504</v>
      </c>
      <c r="AA3815" s="629" t="str">
        <f t="shared" si="31"/>
        <v>INSERT INTO UPK_IKOU.main_masters.mm_buhin_no (data_id, buhin_no, coefficient, created_date, created_tantou_id) VALUES (3216, '767C2JM00A', 1, GETDATE(), 999);</v>
      </c>
    </row>
    <row r="3816" spans="26:27">
      <c r="Z3816" s="629">
        <v>1505</v>
      </c>
      <c r="AA3816" s="629" t="str">
        <f t="shared" si="31"/>
        <v>INSERT INTO UPK_IKOU.main_masters.mm_buhin_no (data_id, buhin_no, coefficient, created_date, created_tantou_id) VALUES (3217, '767C3JM00A', 1, GETDATE(), 999);</v>
      </c>
    </row>
    <row r="3817" spans="26:27">
      <c r="Z3817" s="629">
        <v>1506</v>
      </c>
      <c r="AA3817" s="629" t="str">
        <f t="shared" si="31"/>
        <v>INSERT INTO UPK_IKOU.main_masters.mm_buhin_no (data_id, buhin_no, coefficient, created_date, created_tantou_id) VALUES (3218, '767C41LA0A', 1, GETDATE(), 999);</v>
      </c>
    </row>
    <row r="3818" spans="26:27">
      <c r="Z3818" s="629">
        <v>1507</v>
      </c>
      <c r="AA3818" s="629" t="str">
        <f t="shared" si="31"/>
        <v>INSERT INTO UPK_IKOU.main_masters.mm_buhin_no (data_id, buhin_no, coefficient, created_date, created_tantou_id) VALUES (3219, '767C51LA0A', 1, GETDATE(), 999);</v>
      </c>
    </row>
    <row r="3819" spans="26:27">
      <c r="Z3819" s="629">
        <v>1508</v>
      </c>
      <c r="AA3819" s="629" t="str">
        <f t="shared" si="31"/>
        <v>INSERT INTO UPK_IKOU.main_masters.mm_buhin_no (data_id, buhin_no, coefficient, created_date, created_tantou_id) VALUES (3220, '768060W001', 1, GETDATE(), 999);</v>
      </c>
    </row>
    <row r="3820" spans="26:27">
      <c r="Z3820" s="629">
        <v>1509</v>
      </c>
      <c r="AA3820" s="629" t="str">
        <f t="shared" si="31"/>
        <v>INSERT INTO UPK_IKOU.main_masters.mm_buhin_no (data_id, buhin_no, coefficient, created_date, created_tantou_id) VALUES (3221, '768070W001', 1, GETDATE(), 999);</v>
      </c>
    </row>
    <row r="3821" spans="26:27">
      <c r="Z3821" s="629">
        <v>1510</v>
      </c>
      <c r="AA3821" s="629" t="str">
        <f t="shared" si="31"/>
        <v>INSERT INTO UPK_IKOU.main_masters.mm_buhin_no (data_id, buhin_no, coefficient, created_date, created_tantou_id) VALUES (3222, '775323XA0AUF', 1, GETDATE(), 999);</v>
      </c>
    </row>
    <row r="3822" spans="26:27">
      <c r="Z3822" s="629">
        <v>1511</v>
      </c>
      <c r="AA3822" s="629" t="str">
        <f t="shared" si="31"/>
        <v>INSERT INTO UPK_IKOU.main_masters.mm_buhin_no (data_id, buhin_no, coefficient, created_date, created_tantou_id) VALUES (3223, '775323XA2CUF', 1, GETDATE(), 999);</v>
      </c>
    </row>
    <row r="3823" spans="26:27">
      <c r="Z3823" s="629">
        <v>1512</v>
      </c>
      <c r="AA3823" s="629" t="str">
        <f t="shared" si="31"/>
        <v>INSERT INTO UPK_IKOU.main_masters.mm_buhin_no (data_id, buhin_no, coefficient, created_date, created_tantou_id) VALUES (3224, '775323YB0CUF', 1, GETDATE(), 999);</v>
      </c>
    </row>
    <row r="3824" spans="26:27">
      <c r="Z3824" s="629">
        <v>1513</v>
      </c>
      <c r="AA3824" s="629" t="str">
        <f t="shared" si="31"/>
        <v>INSERT INTO UPK_IKOU.main_masters.mm_buhin_no (data_id, buhin_no, coefficient, created_date, created_tantou_id) VALUES (3225, '775323YF2AUF', 1, GETDATE(), 999);</v>
      </c>
    </row>
    <row r="3825" spans="26:27">
      <c r="Z3825" s="629">
        <v>1514</v>
      </c>
      <c r="AA3825" s="629" t="str">
        <f t="shared" si="31"/>
        <v>INSERT INTO UPK_IKOU.main_masters.mm_buhin_no (data_id, buhin_no, coefficient, created_date, created_tantou_id) VALUES (3226, '775333YB0AUF', 1, GETDATE(), 999);</v>
      </c>
    </row>
    <row r="3826" spans="26:27">
      <c r="Z3826" s="629">
        <v>1515</v>
      </c>
      <c r="AA3826" s="629" t="str">
        <f t="shared" si="31"/>
        <v>INSERT INTO UPK_IKOU.main_masters.mm_buhin_no (data_id, buhin_no, coefficient, created_date, created_tantou_id) VALUES (3227, '775333YD0BUF', 1, GETDATE(), 999);</v>
      </c>
    </row>
    <row r="3827" spans="26:27">
      <c r="Z3827" s="629">
        <v>1516</v>
      </c>
      <c r="AA3827" s="629" t="str">
        <f t="shared" si="31"/>
        <v>INSERT INTO UPK_IKOU.main_masters.mm_buhin_no (data_id, buhin_no, coefficient, created_date, created_tantou_id) VALUES (3228, '775333YE2AUF', 1, GETDATE(), 999);</v>
      </c>
    </row>
    <row r="3828" spans="26:27">
      <c r="Z3828" s="629">
        <v>1517</v>
      </c>
      <c r="AA3828" s="629" t="str">
        <f t="shared" si="31"/>
        <v>INSERT INTO UPK_IKOU.main_masters.mm_buhin_no (data_id, buhin_no, coefficient, created_date, created_tantou_id) VALUES (3229, '775333YF2BUF', 1, GETDATE(), 999);</v>
      </c>
    </row>
    <row r="3829" spans="26:27">
      <c r="Z3829" s="629">
        <v>1518</v>
      </c>
      <c r="AA3829" s="629" t="str">
        <f t="shared" si="31"/>
        <v>INSERT INTO UPK_IKOU.main_masters.mm_buhin_no (data_id, buhin_no, coefficient, created_date, created_tantou_id) VALUES (3230, '775363XA0A', 1, GETDATE(), 999);</v>
      </c>
    </row>
    <row r="3830" spans="26:27">
      <c r="Z3830" s="629">
        <v>1519</v>
      </c>
      <c r="AA3830" s="629" t="str">
        <f t="shared" si="31"/>
        <v>INSERT INTO UPK_IKOU.main_masters.mm_buhin_no (data_id, buhin_no, coefficient, created_date, created_tantou_id) VALUES (3231, '775373XA0A', 1, GETDATE(), 999);</v>
      </c>
    </row>
    <row r="3831" spans="26:27">
      <c r="Z3831" s="629">
        <v>1520</v>
      </c>
      <c r="AA3831" s="629" t="str">
        <f t="shared" si="31"/>
        <v>INSERT INTO UPK_IKOU.main_masters.mm_buhin_no (data_id, buhin_no, coefficient, created_date, created_tantou_id) VALUES (3232, '775523YF2AUF', 1, GETDATE(), 999);</v>
      </c>
    </row>
    <row r="3832" spans="26:27">
      <c r="Z3832" s="629">
        <v>1521</v>
      </c>
      <c r="AA3832" s="629" t="str">
        <f t="shared" si="31"/>
        <v>INSERT INTO UPK_IKOU.main_masters.mm_buhin_no (data_id, buhin_no, coefficient, created_date, created_tantou_id) VALUES (3233, '775533YE2AUF', 1, GETDATE(), 999);</v>
      </c>
    </row>
    <row r="3833" spans="26:27">
      <c r="Z3833" s="629">
        <v>1522</v>
      </c>
      <c r="AA3833" s="629" t="str">
        <f t="shared" si="31"/>
        <v>INSERT INTO UPK_IKOU.main_masters.mm_buhin_no (data_id, buhin_no, coefficient, created_date, created_tantou_id) VALUES (3234, '775743XA0A', 1, GETDATE(), 999);</v>
      </c>
    </row>
    <row r="3834" spans="26:27">
      <c r="Z3834" s="629">
        <v>1523</v>
      </c>
      <c r="AA3834" s="629" t="str">
        <f t="shared" si="31"/>
        <v>INSERT INTO UPK_IKOU.main_masters.mm_buhin_no (data_id, buhin_no, coefficient, created_date, created_tantou_id) VALUES (3235, '775753XA0A', 1, GETDATE(), 999);</v>
      </c>
    </row>
    <row r="3835" spans="26:27">
      <c r="Z3835" s="629">
        <v>1524</v>
      </c>
      <c r="AA3835" s="629" t="str">
        <f t="shared" si="31"/>
        <v>INSERT INTO UPK_IKOU.main_masters.mm_buhin_no (data_id, buhin_no, coefficient, created_date, created_tantou_id) VALUES (3236, '775983XC8A', 1, GETDATE(), 999);</v>
      </c>
    </row>
    <row r="3836" spans="26:27">
      <c r="Z3836" s="629">
        <v>1525</v>
      </c>
      <c r="AA3836" s="629" t="str">
        <f t="shared" si="31"/>
        <v>INSERT INTO UPK_IKOU.main_masters.mm_buhin_no (data_id, buhin_no, coefficient, created_date, created_tantou_id) VALUES (3237, '776143VA0A', 1, GETDATE(), 999);</v>
      </c>
    </row>
    <row r="3837" spans="26:27">
      <c r="Z3837" s="629">
        <v>1526</v>
      </c>
      <c r="AA3837" s="629" t="str">
        <f t="shared" si="31"/>
        <v>INSERT INTO UPK_IKOU.main_masters.mm_buhin_no (data_id, buhin_no, coefficient, created_date, created_tantou_id) VALUES (3238, '776153VA0A', 1, GETDATE(), 999);</v>
      </c>
    </row>
    <row r="3838" spans="26:27">
      <c r="Z3838" s="629">
        <v>1527</v>
      </c>
      <c r="AA3838" s="629" t="str">
        <f t="shared" si="31"/>
        <v>INSERT INTO UPK_IKOU.main_masters.mm_buhin_no (data_id, buhin_no, coefficient, created_date, created_tantou_id) VALUES (3239, '77632JM00A', 1, GETDATE(), 999);</v>
      </c>
    </row>
    <row r="3839" spans="26:27">
      <c r="Z3839" s="629">
        <v>1528</v>
      </c>
      <c r="AA3839" s="629" t="str">
        <f t="shared" si="31"/>
        <v>INSERT INTO UPK_IKOU.main_masters.mm_buhin_no (data_id, buhin_no, coefficient, created_date, created_tantou_id) VALUES (3240, '77633JM00A', 1, GETDATE(), 999);</v>
      </c>
    </row>
    <row r="3840" spans="26:27">
      <c r="Z3840" s="629">
        <v>1529</v>
      </c>
      <c r="AA3840" s="629" t="str">
        <f t="shared" si="31"/>
        <v>INSERT INTO UPK_IKOU.main_masters.mm_buhin_no (data_id, buhin_no, coefficient, created_date, created_tantou_id) VALUES (3241, '77646JM00A', 1, GETDATE(), 999);</v>
      </c>
    </row>
    <row r="3841" spans="26:27">
      <c r="Z3841" s="629">
        <v>1530</v>
      </c>
      <c r="AA3841" s="629" t="str">
        <f t="shared" si="31"/>
        <v>INSERT INTO UPK_IKOU.main_masters.mm_buhin_no (data_id, buhin_no, coefficient, created_date, created_tantou_id) VALUES (3242, '77647JM00A', 1, GETDATE(), 999);</v>
      </c>
    </row>
    <row r="3842" spans="26:27">
      <c r="Z3842" s="629">
        <v>1531</v>
      </c>
      <c r="AA3842" s="629" t="str">
        <f t="shared" si="31"/>
        <v>INSERT INTO UPK_IKOU.main_masters.mm_buhin_no (data_id, buhin_no, coefficient, created_date, created_tantou_id) VALUES (3243, '776483VA0A', 1, GETDATE(), 999);</v>
      </c>
    </row>
    <row r="3843" spans="26:27">
      <c r="Z3843" s="629">
        <v>1532</v>
      </c>
      <c r="AA3843" s="629" t="str">
        <f t="shared" si="31"/>
        <v>INSERT INTO UPK_IKOU.main_masters.mm_buhin_no (data_id, buhin_no, coefficient, created_date, created_tantou_id) VALUES (3244, '776488H300', 1, GETDATE(), 999);</v>
      </c>
    </row>
    <row r="3844" spans="26:27">
      <c r="Z3844" s="629">
        <v>1533</v>
      </c>
      <c r="AA3844" s="629" t="str">
        <f t="shared" si="31"/>
        <v>INSERT INTO UPK_IKOU.main_masters.mm_buhin_no (data_id, buhin_no, coefficient, created_date, created_tantou_id) VALUES (3245, '776498H300', 1, GETDATE(), 999);</v>
      </c>
    </row>
    <row r="3845" spans="26:27">
      <c r="Z3845" s="629">
        <v>1534</v>
      </c>
      <c r="AA3845" s="629" t="str">
        <f t="shared" si="31"/>
        <v>INSERT INTO UPK_IKOU.main_masters.mm_buhin_no (data_id, buhin_no, coefficient, created_date, created_tantou_id) VALUES (3246, '776493VA0A', 1, GETDATE(), 999);</v>
      </c>
    </row>
    <row r="3846" spans="26:27">
      <c r="Z3846" s="629">
        <v>1535</v>
      </c>
      <c r="AA3846" s="629" t="str">
        <f t="shared" si="31"/>
        <v>INSERT INTO UPK_IKOU.main_masters.mm_buhin_no (data_id, buhin_no, coefficient, created_date, created_tantou_id) VALUES (3247, '77652JM00A', 1, GETDATE(), 999);</v>
      </c>
    </row>
    <row r="3847" spans="26:27">
      <c r="Z3847" s="629">
        <v>1536</v>
      </c>
      <c r="AA3847" s="629" t="str">
        <f t="shared" si="31"/>
        <v>INSERT INTO UPK_IKOU.main_masters.mm_buhin_no (data_id, buhin_no, coefficient, created_date, created_tantou_id) VALUES (3248, '77653JM00A', 1, GETDATE(), 999);</v>
      </c>
    </row>
    <row r="3848" spans="26:27">
      <c r="Z3848" s="629">
        <v>1537</v>
      </c>
      <c r="AA3848" s="629" t="str">
        <f t="shared" si="31"/>
        <v>INSERT INTO UPK_IKOU.main_masters.mm_buhin_no (data_id, buhin_no, coefficient, created_date, created_tantou_id) VALUES (3249, '776626MR0A', 1, GETDATE(), 999);</v>
      </c>
    </row>
    <row r="3849" spans="26:27">
      <c r="Z3849" s="629">
        <v>1538</v>
      </c>
      <c r="AA3849" s="629" t="str">
        <f t="shared" ref="AA3849:AA3912" si="32">$Y$2310&amp;AA2129&amp;", '"&amp;TRIM(AB2129)&amp;"', "&amp;AC2129&amp;", GETDATE(), 999);"</f>
        <v>INSERT INTO UPK_IKOU.main_masters.mm_buhin_no (data_id, buhin_no, coefficient, created_date, created_tantou_id) VALUES (3250, '776636MR0A', 1, GETDATE(), 999);</v>
      </c>
    </row>
    <row r="3850" spans="26:27">
      <c r="Z3850" s="629">
        <v>1539</v>
      </c>
      <c r="AA3850" s="629" t="str">
        <f t="shared" si="32"/>
        <v>INSERT INTO UPK_IKOU.main_masters.mm_buhin_no (data_id, buhin_no, coefficient, created_date, created_tantou_id) VALUES (3251, '781186MA0A', 1, GETDATE(), 999);</v>
      </c>
    </row>
    <row r="3851" spans="26:27">
      <c r="Z3851" s="629">
        <v>1540</v>
      </c>
      <c r="AA3851" s="629" t="str">
        <f t="shared" si="32"/>
        <v>INSERT INTO UPK_IKOU.main_masters.mm_buhin_no (data_id, buhin_no, coefficient, created_date, created_tantou_id) VALUES (3252, '781180N000', 1, GETDATE(), 999);</v>
      </c>
    </row>
    <row r="3852" spans="26:27">
      <c r="Z3852" s="629">
        <v>1541</v>
      </c>
      <c r="AA3852" s="629" t="str">
        <f t="shared" si="32"/>
        <v>INSERT INTO UPK_IKOU.main_masters.mm_buhin_no (data_id, buhin_no, coefficient, created_date, created_tantou_id) VALUES (3253, '781190N000', 1, GETDATE(), 999);</v>
      </c>
    </row>
    <row r="3853" spans="26:27">
      <c r="Z3853" s="629">
        <v>1542</v>
      </c>
      <c r="AA3853" s="629" t="str">
        <f t="shared" si="32"/>
        <v>INSERT INTO UPK_IKOU.main_masters.mm_buhin_no (data_id, buhin_no, coefficient, created_date, created_tantou_id) VALUES (3254, '781186MA0AUF', 1, GETDATE(), 999);</v>
      </c>
    </row>
    <row r="3854" spans="26:27">
      <c r="Z3854" s="629">
        <v>1543</v>
      </c>
      <c r="AA3854" s="629" t="str">
        <f t="shared" si="32"/>
        <v>INSERT INTO UPK_IKOU.main_masters.mm_buhin_no (data_id, buhin_no, coefficient, created_date, created_tantou_id) VALUES (3255, '781196MA0AUF', 1, GETDATE(), 999);</v>
      </c>
    </row>
    <row r="3855" spans="26:27">
      <c r="Z3855" s="629">
        <v>1544</v>
      </c>
      <c r="AA3855" s="629" t="str">
        <f t="shared" si="32"/>
        <v>INSERT INTO UPK_IKOU.main_masters.mm_buhin_no (data_id, buhin_no, coefficient, created_date, created_tantou_id) VALUES (3256, '781188H300', 1, GETDATE(), 999);</v>
      </c>
    </row>
    <row r="3856" spans="26:27">
      <c r="Z3856" s="629">
        <v>1545</v>
      </c>
      <c r="AA3856" s="629" t="str">
        <f t="shared" si="32"/>
        <v>INSERT INTO UPK_IKOU.main_masters.mm_buhin_no (data_id, buhin_no, coefficient, created_date, created_tantou_id) VALUES (3257, '781198H300', 1, GETDATE(), 999);</v>
      </c>
    </row>
    <row r="3857" spans="26:27">
      <c r="Z3857" s="629">
        <v>1546</v>
      </c>
      <c r="AA3857" s="629" t="str">
        <f t="shared" si="32"/>
        <v>INSERT INTO UPK_IKOU.main_masters.mm_buhin_no (data_id, buhin_no, coefficient, created_date, created_tantou_id) VALUES (3258, '781188H710', 1, GETDATE(), 999);</v>
      </c>
    </row>
    <row r="3858" spans="26:27">
      <c r="Z3858" s="629">
        <v>1547</v>
      </c>
      <c r="AA3858" s="629" t="str">
        <f t="shared" si="32"/>
        <v>INSERT INTO UPK_IKOU.main_masters.mm_buhin_no (data_id, buhin_no, coefficient, created_date, created_tantou_id) VALUES (3259, '781198H710', 1, GETDATE(), 999);</v>
      </c>
    </row>
    <row r="3859" spans="26:27">
      <c r="Z3859" s="629">
        <v>1548</v>
      </c>
      <c r="AA3859" s="629" t="str">
        <f t="shared" si="32"/>
        <v>INSERT INTO UPK_IKOU.main_masters.mm_buhin_no (data_id, buhin_no, coefficient, created_date, created_tantou_id) VALUES (3260, '781196MA0A', 1, GETDATE(), 999);</v>
      </c>
    </row>
    <row r="3860" spans="26:27">
      <c r="Z3860" s="629">
        <v>1549</v>
      </c>
      <c r="AA3860" s="629" t="str">
        <f t="shared" si="32"/>
        <v>INSERT INTO UPK_IKOU.main_masters.mm_buhin_no (data_id, buhin_no, coefficient, created_date, created_tantou_id) VALUES (3261, '781324M500', 1, GETDATE(), 999);</v>
      </c>
    </row>
    <row r="3861" spans="26:27">
      <c r="Z3861" s="629">
        <v>1550</v>
      </c>
      <c r="AA3861" s="629" t="str">
        <f t="shared" si="32"/>
        <v>INSERT INTO UPK_IKOU.main_masters.mm_buhin_no (data_id, buhin_no, coefficient, created_date, created_tantou_id) VALUES (3262, '781334M500', 1, GETDATE(), 999);</v>
      </c>
    </row>
    <row r="3862" spans="26:27">
      <c r="Z3862" s="629">
        <v>1551</v>
      </c>
      <c r="AA3862" s="629" t="str">
        <f t="shared" si="32"/>
        <v>INSERT INTO UPK_IKOU.main_masters.mm_buhin_no (data_id, buhin_no, coefficient, created_date, created_tantou_id) VALUES (3263, '78136JN20A', 1, GETDATE(), 999);</v>
      </c>
    </row>
    <row r="3863" spans="26:27">
      <c r="Z3863" s="629">
        <v>1552</v>
      </c>
      <c r="AA3863" s="629" t="str">
        <f t="shared" si="32"/>
        <v>INSERT INTO UPK_IKOU.main_masters.mm_buhin_no (data_id, buhin_no, coefficient, created_date, created_tantou_id) VALUES (3264, '781364M500', 1, GETDATE(), 999);</v>
      </c>
    </row>
    <row r="3864" spans="26:27">
      <c r="Z3864" s="629">
        <v>1553</v>
      </c>
      <c r="AA3864" s="629" t="str">
        <f t="shared" si="32"/>
        <v>INSERT INTO UPK_IKOU.main_masters.mm_buhin_no (data_id, buhin_no, coefficient, created_date, created_tantou_id) VALUES (3265, '781374M500', 1, GETDATE(), 999);</v>
      </c>
    </row>
    <row r="3865" spans="26:27">
      <c r="Z3865" s="629">
        <v>1554</v>
      </c>
      <c r="AA3865" s="629" t="str">
        <f t="shared" si="32"/>
        <v>INSERT INTO UPK_IKOU.main_masters.mm_buhin_no (data_id, buhin_no, coefficient, created_date, created_tantou_id) VALUES (3266, '781369Y000', 1, GETDATE(), 999);</v>
      </c>
    </row>
    <row r="3866" spans="26:27">
      <c r="Z3866" s="629">
        <v>1555</v>
      </c>
      <c r="AA3866" s="629" t="str">
        <f t="shared" si="32"/>
        <v>INSERT INTO UPK_IKOU.main_masters.mm_buhin_no (data_id, buhin_no, coefficient, created_date, created_tantou_id) VALUES (3267, '781379Y000', 1, GETDATE(), 999);</v>
      </c>
    </row>
    <row r="3867" spans="26:27">
      <c r="Z3867" s="629">
        <v>1556</v>
      </c>
      <c r="AA3867" s="629" t="str">
        <f t="shared" si="32"/>
        <v>INSERT INTO UPK_IKOU.main_masters.mm_buhin_no (data_id, buhin_no, coefficient, created_date, created_tantou_id) VALUES (3268, '78137JN20A', 1, GETDATE(), 999);</v>
      </c>
    </row>
    <row r="3868" spans="26:27">
      <c r="Z3868" s="629">
        <v>1557</v>
      </c>
      <c r="AA3868" s="629" t="str">
        <f t="shared" si="32"/>
        <v>INSERT INTO UPK_IKOU.main_masters.mm_buhin_no (data_id, buhin_no, coefficient, created_date, created_tantou_id) VALUES (3269, '781426N600', 1, GETDATE(), 999);</v>
      </c>
    </row>
    <row r="3869" spans="26:27">
      <c r="Z3869" s="629">
        <v>1558</v>
      </c>
      <c r="AA3869" s="629" t="str">
        <f t="shared" si="32"/>
        <v>INSERT INTO UPK_IKOU.main_masters.mm_buhin_no (data_id, buhin_no, coefficient, created_date, created_tantou_id) VALUES (3270, '781429Y00001', 1, GETDATE(), 999);</v>
      </c>
    </row>
    <row r="3870" spans="26:27">
      <c r="Z3870" s="629">
        <v>1559</v>
      </c>
      <c r="AA3870" s="629" t="str">
        <f t="shared" si="32"/>
        <v>INSERT INTO UPK_IKOU.main_masters.mm_buhin_no (data_id, buhin_no, coefficient, created_date, created_tantou_id) VALUES (3271, '781424M500', 1, GETDATE(), 999);</v>
      </c>
    </row>
    <row r="3871" spans="26:27">
      <c r="Z3871" s="629">
        <v>1560</v>
      </c>
      <c r="AA3871" s="629" t="str">
        <f t="shared" si="32"/>
        <v>INSERT INTO UPK_IKOU.main_masters.mm_buhin_no (data_id, buhin_no, coefficient, created_date, created_tantou_id) VALUES (3272, '781434M500', 1, GETDATE(), 999);</v>
      </c>
    </row>
    <row r="3872" spans="26:27">
      <c r="Z3872" s="629">
        <v>1561</v>
      </c>
      <c r="AA3872" s="629" t="str">
        <f t="shared" si="32"/>
        <v>INSERT INTO UPK_IKOU.main_masters.mm_buhin_no (data_id, buhin_no, coefficient, created_date, created_tantou_id) VALUES (3273, '781426MA0A', 1, GETDATE(), 999);</v>
      </c>
    </row>
    <row r="3873" spans="26:27">
      <c r="Z3873" s="629">
        <v>1562</v>
      </c>
      <c r="AA3873" s="629" t="str">
        <f t="shared" si="32"/>
        <v>INSERT INTO UPK_IKOU.main_masters.mm_buhin_no (data_id, buhin_no, coefficient, created_date, created_tantou_id) VALUES (3274, '781436MA0A', 1, GETDATE(), 999);</v>
      </c>
    </row>
    <row r="3874" spans="26:27">
      <c r="Z3874" s="629">
        <v>1563</v>
      </c>
      <c r="AA3874" s="629" t="str">
        <f t="shared" si="32"/>
        <v>INSERT INTO UPK_IKOU.main_masters.mm_buhin_no (data_id, buhin_no, coefficient, created_date, created_tantou_id) VALUES (3275, '78142JN20A', 1, GETDATE(), 999);</v>
      </c>
    </row>
    <row r="3875" spans="26:27">
      <c r="Z3875" s="629">
        <v>1564</v>
      </c>
      <c r="AA3875" s="629" t="str">
        <f t="shared" si="32"/>
        <v>INSERT INTO UPK_IKOU.main_masters.mm_buhin_no (data_id, buhin_no, coefficient, created_date, created_tantou_id) VALUES (3276, '78143JN20A', 1, GETDATE(), 999);</v>
      </c>
    </row>
    <row r="3876" spans="26:27">
      <c r="Z3876" s="629">
        <v>1565</v>
      </c>
      <c r="AA3876" s="629" t="str">
        <f t="shared" si="32"/>
        <v>INSERT INTO UPK_IKOU.main_masters.mm_buhin_no (data_id, buhin_no, coefficient, created_date, created_tantou_id) VALUES (3277, '781436N600', 1, GETDATE(), 999);</v>
      </c>
    </row>
    <row r="3877" spans="26:27">
      <c r="Z3877" s="629">
        <v>1566</v>
      </c>
      <c r="AA3877" s="629" t="str">
        <f t="shared" si="32"/>
        <v>INSERT INTO UPK_IKOU.main_masters.mm_buhin_no (data_id, buhin_no, coefficient, created_date, created_tantou_id) VALUES (3278, '781439Y00001', 1, GETDATE(), 999);</v>
      </c>
    </row>
    <row r="3878" spans="26:27">
      <c r="Z3878" s="629">
        <v>1567</v>
      </c>
      <c r="AA3878" s="629" t="str">
        <f t="shared" si="32"/>
        <v>INSERT INTO UPK_IKOU.main_masters.mm_buhin_no (data_id, buhin_no, coefficient, created_date, created_tantou_id) VALUES (3279, '78152CN000', 1, GETDATE(), 999);</v>
      </c>
    </row>
    <row r="3879" spans="26:27">
      <c r="Z3879" s="629">
        <v>1568</v>
      </c>
      <c r="AA3879" s="629" t="str">
        <f t="shared" si="32"/>
        <v>INSERT INTO UPK_IKOU.main_masters.mm_buhin_no (data_id, buhin_no, coefficient, created_date, created_tantou_id) VALUES (3280, '791123MA0A', 1, GETDATE(), 999);</v>
      </c>
    </row>
    <row r="3880" spans="26:27">
      <c r="Z3880" s="629">
        <v>1569</v>
      </c>
      <c r="AA3880" s="629" t="str">
        <f t="shared" si="32"/>
        <v>INSERT INTO UPK_IKOU.main_masters.mm_buhin_no (data_id, buhin_no, coefficient, created_date, created_tantou_id) VALUES (3281, '791124M400', 1, GETDATE(), 999);</v>
      </c>
    </row>
    <row r="3881" spans="26:27">
      <c r="Z3881" s="629">
        <v>1570</v>
      </c>
      <c r="AA3881" s="629" t="str">
        <f t="shared" si="32"/>
        <v>INSERT INTO UPK_IKOU.main_masters.mm_buhin_no (data_id, buhin_no, coefficient, created_date, created_tantou_id) VALUES (3282, '791126N600', 1, GETDATE(), 999);</v>
      </c>
    </row>
    <row r="3882" spans="26:27">
      <c r="Z3882" s="629">
        <v>1571</v>
      </c>
      <c r="AA3882" s="629" t="str">
        <f t="shared" si="32"/>
        <v>INSERT INTO UPK_IKOU.main_masters.mm_buhin_no (data_id, buhin_no, coefficient, created_date, created_tantou_id) VALUES (3283, '791126N610', 1, GETDATE(), 999);</v>
      </c>
    </row>
    <row r="3883" spans="26:27">
      <c r="Z3883" s="629">
        <v>1572</v>
      </c>
      <c r="AA3883" s="629" t="str">
        <f t="shared" si="32"/>
        <v>INSERT INTO UPK_IKOU.main_masters.mm_buhin_no (data_id, buhin_no, coefficient, created_date, created_tantou_id) VALUES (3284, '7911285F00', 1, GETDATE(), 999);</v>
      </c>
    </row>
    <row r="3884" spans="26:27">
      <c r="Z3884" s="629">
        <v>1573</v>
      </c>
      <c r="AA3884" s="629" t="str">
        <f t="shared" si="32"/>
        <v>INSERT INTO UPK_IKOU.main_masters.mm_buhin_no (data_id, buhin_no, coefficient, created_date, created_tantou_id) VALUES (3285, '79112AU100', 1, GETDATE(), 999);</v>
      </c>
    </row>
    <row r="3885" spans="26:27">
      <c r="Z3885" s="629">
        <v>1574</v>
      </c>
      <c r="AA3885" s="629" t="str">
        <f t="shared" si="32"/>
        <v>INSERT INTO UPK_IKOU.main_masters.mm_buhin_no (data_id, buhin_no, coefficient, created_date, created_tantou_id) VALUES (3286, '79112JN20A', 1, GETDATE(), 999);</v>
      </c>
    </row>
    <row r="3886" spans="26:27">
      <c r="Z3886" s="629">
        <v>1575</v>
      </c>
      <c r="AA3886" s="629" t="str">
        <f t="shared" si="32"/>
        <v>INSERT INTO UPK_IKOU.main_masters.mm_buhin_no (data_id, buhin_no, coefficient, created_date, created_tantou_id) VALUES (3287, '79112JN90A', 1, GETDATE(), 999);</v>
      </c>
    </row>
    <row r="3887" spans="26:27">
      <c r="Z3887" s="629">
        <v>1576</v>
      </c>
      <c r="AA3887" s="629" t="str">
        <f t="shared" si="32"/>
        <v>INSERT INTO UPK_IKOU.main_masters.mm_buhin_no (data_id, buhin_no, coefficient, created_date, created_tantou_id) VALUES (3288, '791134M400', 1, GETDATE(), 999);</v>
      </c>
    </row>
    <row r="3888" spans="26:27">
      <c r="Z3888" s="629">
        <v>1577</v>
      </c>
      <c r="AA3888" s="629" t="str">
        <f t="shared" si="32"/>
        <v>INSERT INTO UPK_IKOU.main_masters.mm_buhin_no (data_id, buhin_no, coefficient, created_date, created_tantou_id) VALUES (3289, '791134M500', 1, GETDATE(), 999);</v>
      </c>
    </row>
    <row r="3889" spans="26:27">
      <c r="Z3889" s="629">
        <v>1578</v>
      </c>
      <c r="AA3889" s="629" t="str">
        <f t="shared" si="32"/>
        <v>INSERT INTO UPK_IKOU.main_masters.mm_buhin_no (data_id, buhin_no, coefficient, created_date, created_tantou_id) VALUES (3290, '791136N600', 1, GETDATE(), 999);</v>
      </c>
    </row>
    <row r="3890" spans="26:27">
      <c r="Z3890" s="629">
        <v>1579</v>
      </c>
      <c r="AA3890" s="629" t="str">
        <f t="shared" si="32"/>
        <v>INSERT INTO UPK_IKOU.main_masters.mm_buhin_no (data_id, buhin_no, coefficient, created_date, created_tantou_id) VALUES (3291, '79113JN20A', 1, GETDATE(), 999);</v>
      </c>
    </row>
    <row r="3891" spans="26:27">
      <c r="Z3891" s="629">
        <v>1580</v>
      </c>
      <c r="AA3891" s="629" t="str">
        <f t="shared" si="32"/>
        <v>INSERT INTO UPK_IKOU.main_masters.mm_buhin_no (data_id, buhin_no, coefficient, created_date, created_tantou_id) VALUES (3292, '791225TA0A', 1, GETDATE(), 999);</v>
      </c>
    </row>
    <row r="3892" spans="26:27">
      <c r="Z3892" s="629">
        <v>1581</v>
      </c>
      <c r="AA3892" s="629" t="str">
        <f t="shared" si="32"/>
        <v>INSERT INTO UPK_IKOU.main_masters.mm_buhin_no (data_id, buhin_no, coefficient, created_date, created_tantou_id) VALUES (3293, '791265TA0A', 1, GETDATE(), 999);</v>
      </c>
    </row>
    <row r="3893" spans="26:27">
      <c r="Z3893" s="629">
        <v>1582</v>
      </c>
      <c r="AA3893" s="629" t="str">
        <f t="shared" si="32"/>
        <v>INSERT INTO UPK_IKOU.main_masters.mm_buhin_no (data_id, buhin_no, coefficient, created_date, created_tantou_id) VALUES (3294, '791275TA0A', 1, GETDATE(), 999);</v>
      </c>
    </row>
    <row r="3894" spans="26:27">
      <c r="Z3894" s="629">
        <v>1583</v>
      </c>
      <c r="AA3894" s="629" t="str">
        <f t="shared" si="32"/>
        <v>INSERT INTO UPK_IKOU.main_masters.mm_buhin_no (data_id, buhin_no, coefficient, created_date, created_tantou_id) VALUES (3295, '791423VA0A', 1, GETDATE(), 999);</v>
      </c>
    </row>
    <row r="3895" spans="26:27">
      <c r="Z3895" s="629">
        <v>1584</v>
      </c>
      <c r="AA3895" s="629" t="str">
        <f t="shared" si="32"/>
        <v>INSERT INTO UPK_IKOU.main_masters.mm_buhin_no (data_id, buhin_no, coefficient, created_date, created_tantou_id) VALUES (3296, '791428H300', 1, GETDATE(), 999);</v>
      </c>
    </row>
    <row r="3896" spans="26:27">
      <c r="Z3896" s="629">
        <v>1585</v>
      </c>
      <c r="AA3896" s="629" t="str">
        <f t="shared" si="32"/>
        <v>INSERT INTO UPK_IKOU.main_masters.mm_buhin_no (data_id, buhin_no, coefficient, created_date, created_tantou_id) VALUES (3297, '79142JM00A', 1, GETDATE(), 999);</v>
      </c>
    </row>
    <row r="3897" spans="26:27">
      <c r="Z3897" s="629">
        <v>1586</v>
      </c>
      <c r="AA3897" s="629" t="str">
        <f t="shared" si="32"/>
        <v>INSERT INTO UPK_IKOU.main_masters.mm_buhin_no (data_id, buhin_no, coefficient, created_date, created_tantou_id) VALUES (3298, '791460N800', 1, GETDATE(), 999);</v>
      </c>
    </row>
    <row r="3898" spans="26:27">
      <c r="Z3898" s="629">
        <v>1587</v>
      </c>
      <c r="AA3898" s="629" t="str">
        <f t="shared" si="32"/>
        <v>INSERT INTO UPK_IKOU.main_masters.mm_buhin_no (data_id, buhin_no, coefficient, created_date, created_tantou_id) VALUES (3299, '791468H300', 1, GETDATE(), 999);</v>
      </c>
    </row>
    <row r="3899" spans="26:27">
      <c r="Z3899" s="629">
        <v>1588</v>
      </c>
      <c r="AA3899" s="629" t="str">
        <f t="shared" si="32"/>
        <v>INSERT INTO UPK_IKOU.main_masters.mm_buhin_no (data_id, buhin_no, coefficient, created_date, created_tantou_id) VALUES (3300, '794124M500', 1, GETDATE(), 999);</v>
      </c>
    </row>
    <row r="3900" spans="26:27">
      <c r="Z3900" s="629">
        <v>1589</v>
      </c>
      <c r="AA3900" s="629" t="str">
        <f t="shared" si="32"/>
        <v>INSERT INTO UPK_IKOU.main_masters.mm_buhin_no (data_id, buhin_no, coefficient, created_date, created_tantou_id) VALUES (3301, '794224M500', 1, GETDATE(), 999);</v>
      </c>
    </row>
    <row r="3901" spans="26:27">
      <c r="Z3901" s="629">
        <v>1590</v>
      </c>
      <c r="AA3901" s="629" t="str">
        <f t="shared" si="32"/>
        <v>INSERT INTO UPK_IKOU.main_masters.mm_buhin_no (data_id, buhin_no, coefficient, created_date, created_tantou_id) VALUES (3302, '79422JN20A', 1, GETDATE(), 999);</v>
      </c>
    </row>
    <row r="3902" spans="26:27">
      <c r="Z3902" s="629">
        <v>1591</v>
      </c>
      <c r="AA3902" s="629" t="str">
        <f t="shared" si="32"/>
        <v>INSERT INTO UPK_IKOU.main_masters.mm_buhin_no (data_id, buhin_no, coefficient, created_date, created_tantou_id) VALUES (3303, '79422JN20B', 1, GETDATE(), 999);</v>
      </c>
    </row>
    <row r="3903" spans="26:27">
      <c r="Z3903" s="629">
        <v>1592</v>
      </c>
      <c r="AA3903" s="629" t="str">
        <f t="shared" si="32"/>
        <v>INSERT INTO UPK_IKOU.main_masters.mm_buhin_no (data_id, buhin_no, coefficient, created_date, created_tantou_id) VALUES (3304, '79424JN20A', 1, GETDATE(), 999);</v>
      </c>
    </row>
    <row r="3904" spans="26:27">
      <c r="Z3904" s="629">
        <v>1593</v>
      </c>
      <c r="AA3904" s="629" t="str">
        <f t="shared" si="32"/>
        <v>INSERT INTO UPK_IKOU.main_masters.mm_buhin_no (data_id, buhin_no, coefficient, created_date, created_tantou_id) VALUES (3305, '801183VA0A', 1, GETDATE(), 999);</v>
      </c>
    </row>
    <row r="3905" spans="26:27">
      <c r="Z3905" s="629">
        <v>1594</v>
      </c>
      <c r="AA3905" s="629" t="str">
        <f t="shared" si="32"/>
        <v>INSERT INTO UPK_IKOU.main_masters.mm_buhin_no (data_id, buhin_no, coefficient, created_date, created_tantou_id) VALUES (3306, '801193VA0A', 1, GETDATE(), 999);</v>
      </c>
    </row>
    <row r="3906" spans="26:27">
      <c r="Z3906" s="629">
        <v>1595</v>
      </c>
      <c r="AA3906" s="629" t="str">
        <f t="shared" si="32"/>
        <v>INSERT INTO UPK_IKOU.main_masters.mm_buhin_no (data_id, buhin_no, coefficient, created_date, created_tantou_id) VALUES (3307, '801184M700', 1, GETDATE(), 999);</v>
      </c>
    </row>
    <row r="3907" spans="26:27">
      <c r="Z3907" s="629">
        <v>1596</v>
      </c>
      <c r="AA3907" s="629" t="str">
        <f t="shared" si="32"/>
        <v>INSERT INTO UPK_IKOU.main_masters.mm_buhin_no (data_id, buhin_no, coefficient, created_date, created_tantou_id) VALUES (3308, '801194M700', 1, GETDATE(), 999);</v>
      </c>
    </row>
    <row r="3908" spans="26:27">
      <c r="Z3908" s="629">
        <v>1597</v>
      </c>
      <c r="AA3908" s="629" t="str">
        <f t="shared" si="32"/>
        <v>INSERT INTO UPK_IKOU.main_masters.mm_buhin_no (data_id, buhin_no, coefficient, created_date, created_tantou_id) VALUES (3309, '801264M400', 1, GETDATE(), 999);</v>
      </c>
    </row>
    <row r="3909" spans="26:27">
      <c r="Z3909" s="629">
        <v>1598</v>
      </c>
      <c r="AA3909" s="629" t="str">
        <f t="shared" si="32"/>
        <v>INSERT INTO UPK_IKOU.main_masters.mm_buhin_no (data_id, buhin_no, coefficient, created_date, created_tantou_id) VALUES (3310, '801274M400', 1, GETDATE(), 999);</v>
      </c>
    </row>
    <row r="3910" spans="26:27">
      <c r="Z3910" s="629">
        <v>1599</v>
      </c>
      <c r="AA3910" s="629" t="str">
        <f t="shared" si="32"/>
        <v>INSERT INTO UPK_IKOU.main_masters.mm_buhin_no (data_id, buhin_no, coefficient, created_date, created_tantou_id) VALUES (3311, '801426N000', 1, GETDATE(), 999);</v>
      </c>
    </row>
    <row r="3911" spans="26:27">
      <c r="Z3911" s="629">
        <v>1600</v>
      </c>
      <c r="AA3911" s="629" t="str">
        <f t="shared" si="32"/>
        <v>INSERT INTO UPK_IKOU.main_masters.mm_buhin_no (data_id, buhin_no, coefficient, created_date, created_tantou_id) VALUES (3312, '801424M400', 1, GETDATE(), 999);</v>
      </c>
    </row>
    <row r="3912" spans="26:27">
      <c r="Z3912" s="629">
        <v>1601</v>
      </c>
      <c r="AA3912" s="629" t="str">
        <f t="shared" si="32"/>
        <v>INSERT INTO UPK_IKOU.main_masters.mm_buhin_no (data_id, buhin_no, coefficient, created_date, created_tantou_id) VALUES (3313, '801434M400', 1, GETDATE(), 999);</v>
      </c>
    </row>
    <row r="3913" spans="26:27">
      <c r="Z3913" s="629">
        <v>1602</v>
      </c>
      <c r="AA3913" s="629" t="str">
        <f t="shared" ref="AA3913:AA3976" si="33">$Y$2310&amp;AA2193&amp;", '"&amp;TRIM(AB2193)&amp;"', "&amp;AC2193&amp;", GETDATE(), 999);"</f>
        <v>INSERT INTO UPK_IKOU.main_masters.mm_buhin_no (data_id, buhin_no, coefficient, created_date, created_tantou_id) VALUES (3314, '801425TA0A', 1, GETDATE(), 999);</v>
      </c>
    </row>
    <row r="3914" spans="26:27">
      <c r="Z3914" s="629">
        <v>1603</v>
      </c>
      <c r="AA3914" s="629" t="str">
        <f t="shared" si="33"/>
        <v>INSERT INTO UPK_IKOU.main_masters.mm_buhin_no (data_id, buhin_no, coefficient, created_date, created_tantou_id) VALUES (3315, '801435TA0A', 1, GETDATE(), 999);</v>
      </c>
    </row>
    <row r="3915" spans="26:27">
      <c r="Z3915" s="629">
        <v>1604</v>
      </c>
      <c r="AA3915" s="629" t="str">
        <f t="shared" si="33"/>
        <v>INSERT INTO UPK_IKOU.main_masters.mm_buhin_no (data_id, buhin_no, coefficient, created_date, created_tantou_id) VALUES (3316, '80142JM00A', 1, GETDATE(), 999);</v>
      </c>
    </row>
    <row r="3916" spans="26:27">
      <c r="Z3916" s="629">
        <v>1605</v>
      </c>
      <c r="AA3916" s="629" t="str">
        <f t="shared" si="33"/>
        <v>INSERT INTO UPK_IKOU.main_masters.mm_buhin_no (data_id, buhin_no, coefficient, created_date, created_tantou_id) VALUES (3317, '80143JM00A', 1, GETDATE(), 999);</v>
      </c>
    </row>
    <row r="3917" spans="26:27">
      <c r="Z3917" s="629">
        <v>1606</v>
      </c>
      <c r="AA3917" s="629" t="str">
        <f t="shared" si="33"/>
        <v>INSERT INTO UPK_IKOU.main_masters.mm_buhin_no (data_id, buhin_no, coefficient, created_date, created_tantou_id) VALUES (3318, '801485TA0A', 1, GETDATE(), 999);</v>
      </c>
    </row>
    <row r="3918" spans="26:27">
      <c r="Z3918" s="629">
        <v>1607</v>
      </c>
      <c r="AA3918" s="629" t="str">
        <f t="shared" si="33"/>
        <v>INSERT INTO UPK_IKOU.main_masters.mm_buhin_no (data_id, buhin_no, coefficient, created_date, created_tantou_id) VALUES (3319, '801495TA0A', 1, GETDATE(), 999);</v>
      </c>
    </row>
    <row r="3919" spans="26:27">
      <c r="Z3919" s="629">
        <v>1608</v>
      </c>
      <c r="AA3919" s="629" t="str">
        <f t="shared" si="33"/>
        <v>INSERT INTO UPK_IKOU.main_masters.mm_buhin_no (data_id, buhin_no, coefficient, created_date, created_tantou_id) VALUES (3320, '80148JM00A', 1, GETDATE(), 999);</v>
      </c>
    </row>
    <row r="3920" spans="26:27">
      <c r="Z3920" s="629">
        <v>1609</v>
      </c>
      <c r="AA3920" s="629" t="str">
        <f t="shared" si="33"/>
        <v>INSERT INTO UPK_IKOU.main_masters.mm_buhin_no (data_id, buhin_no, coefficient, created_date, created_tantou_id) VALUES (3321, '80149JM00A', 1, GETDATE(), 999);</v>
      </c>
    </row>
    <row r="3921" spans="26:27">
      <c r="Z3921" s="629">
        <v>1610</v>
      </c>
      <c r="AA3921" s="629" t="str">
        <f t="shared" si="33"/>
        <v>INSERT INTO UPK_IKOU.main_masters.mm_buhin_no (data_id, buhin_no, coefficient, created_date, created_tantou_id) VALUES (3322, '80154JM00A', 1, GETDATE(), 999);</v>
      </c>
    </row>
    <row r="3922" spans="26:27">
      <c r="Z3922" s="629">
        <v>1611</v>
      </c>
      <c r="AA3922" s="629" t="str">
        <f t="shared" si="33"/>
        <v>INSERT INTO UPK_IKOU.main_masters.mm_buhin_no (data_id, buhin_no, coefficient, created_date, created_tantou_id) VALUES (3323, '80155JM00A', 1, GETDATE(), 999);</v>
      </c>
    </row>
    <row r="3923" spans="26:27">
      <c r="Z3923" s="629">
        <v>1612</v>
      </c>
      <c r="AA3923" s="629" t="str">
        <f t="shared" si="33"/>
        <v>INSERT INTO UPK_IKOU.main_masters.mm_buhin_no (data_id, buhin_no, coefficient, created_date, created_tantou_id) VALUES (3324, '801625TA0A', 1, GETDATE(), 999);</v>
      </c>
    </row>
    <row r="3924" spans="26:27">
      <c r="Z3924" s="629">
        <v>1613</v>
      </c>
      <c r="AA3924" s="629" t="str">
        <f t="shared" si="33"/>
        <v>INSERT INTO UPK_IKOU.main_masters.mm_buhin_no (data_id, buhin_no, coefficient, created_date, created_tantou_id) VALUES (3325, '801625TA1A', 1, GETDATE(), 999);</v>
      </c>
    </row>
    <row r="3925" spans="26:27">
      <c r="Z3925" s="629">
        <v>1614</v>
      </c>
      <c r="AA3925" s="629" t="str">
        <f t="shared" si="33"/>
        <v>INSERT INTO UPK_IKOU.main_masters.mm_buhin_no (data_id, buhin_no, coefficient, created_date, created_tantou_id) VALUES (3326, '801635TA0A', 1, GETDATE(), 999);</v>
      </c>
    </row>
    <row r="3926" spans="26:27">
      <c r="Z3926" s="629">
        <v>1615</v>
      </c>
      <c r="AA3926" s="629" t="str">
        <f t="shared" si="33"/>
        <v>INSERT INTO UPK_IKOU.main_masters.mm_buhin_no (data_id, buhin_no, coefficient, created_date, created_tantou_id) VALUES (3327, '801635TA1A', 1, GETDATE(), 999);</v>
      </c>
    </row>
    <row r="3927" spans="26:27">
      <c r="Z3927" s="629">
        <v>1616</v>
      </c>
      <c r="AA3927" s="629" t="str">
        <f t="shared" si="33"/>
        <v>INSERT INTO UPK_IKOU.main_masters.mm_buhin_no (data_id, buhin_no, coefficient, created_date, created_tantou_id) VALUES (3328, '802384M400', 1, GETDATE(), 999);</v>
      </c>
    </row>
    <row r="3928" spans="26:27">
      <c r="Z3928" s="629">
        <v>1617</v>
      </c>
      <c r="AA3928" s="629" t="str">
        <f t="shared" si="33"/>
        <v>INSERT INTO UPK_IKOU.main_masters.mm_buhin_no (data_id, buhin_no, coefficient, created_date, created_tantou_id) VALUES (3329, '802394M400', 1, GETDATE(), 999);</v>
      </c>
    </row>
    <row r="3929" spans="26:27">
      <c r="Z3929" s="629">
        <v>1618</v>
      </c>
      <c r="AA3929" s="629" t="str">
        <f t="shared" si="33"/>
        <v>INSERT INTO UPK_IKOU.main_masters.mm_buhin_no (data_id, buhin_no, coefficient, created_date, created_tantou_id) VALUES (3330, '806331LC0A', 1, GETDATE(), 999);</v>
      </c>
    </row>
    <row r="3930" spans="26:27">
      <c r="Z3930" s="629">
        <v>1619</v>
      </c>
      <c r="AA3930" s="629" t="str">
        <f t="shared" si="33"/>
        <v>INSERT INTO UPK_IKOU.main_masters.mm_buhin_no (data_id, buhin_no, coefficient, created_date, created_tantou_id) VALUES (3331, '821184M400', 1, GETDATE(), 999);</v>
      </c>
    </row>
    <row r="3931" spans="26:27">
      <c r="Z3931" s="629">
        <v>1620</v>
      </c>
      <c r="AA3931" s="629" t="str">
        <f t="shared" si="33"/>
        <v>INSERT INTO UPK_IKOU.main_masters.mm_buhin_no (data_id, buhin_no, coefficient, created_date, created_tantou_id) VALUES (3332, '821194M400', 1, GETDATE(), 999);</v>
      </c>
    </row>
    <row r="3932" spans="26:27">
      <c r="Z3932" s="629">
        <v>1621</v>
      </c>
      <c r="AA3932" s="629" t="str">
        <f t="shared" si="33"/>
        <v>INSERT INTO UPK_IKOU.main_masters.mm_buhin_no (data_id, buhin_no, coefficient, created_date, created_tantou_id) VALUES (3333, '821185M000', 1, GETDATE(), 999);</v>
      </c>
    </row>
    <row r="3933" spans="26:27">
      <c r="Z3933" s="629">
        <v>1622</v>
      </c>
      <c r="AA3933" s="629" t="str">
        <f t="shared" si="33"/>
        <v>INSERT INTO UPK_IKOU.main_masters.mm_buhin_no (data_id, buhin_no, coefficient, created_date, created_tantou_id) VALUES (3334, '821195M000', 1, GETDATE(), 999);</v>
      </c>
    </row>
    <row r="3934" spans="26:27">
      <c r="Z3934" s="629">
        <v>1623</v>
      </c>
      <c r="AA3934" s="629" t="str">
        <f t="shared" si="33"/>
        <v>INSERT INTO UPK_IKOU.main_masters.mm_buhin_no (data_id, buhin_no, coefficient, created_date, created_tantou_id) VALUES (3335, '821264M400', 1, GETDATE(), 999);</v>
      </c>
    </row>
    <row r="3935" spans="26:27">
      <c r="Z3935" s="629">
        <v>1624</v>
      </c>
      <c r="AA3935" s="629" t="str">
        <f t="shared" si="33"/>
        <v>INSERT INTO UPK_IKOU.main_masters.mm_buhin_no (data_id, buhin_no, coefficient, created_date, created_tantou_id) VALUES (3336, '821274M400', 1, GETDATE(), 999);</v>
      </c>
    </row>
    <row r="3936" spans="26:27">
      <c r="Z3936" s="629">
        <v>1625</v>
      </c>
      <c r="AA3936" s="629" t="str">
        <f t="shared" si="33"/>
        <v>INSERT INTO UPK_IKOU.main_masters.mm_buhin_no (data_id, buhin_no, coefficient, created_date, created_tantou_id) VALUES (3337, '821264M700', 1, GETDATE(), 999);</v>
      </c>
    </row>
    <row r="3937" spans="26:27">
      <c r="Z3937" s="629">
        <v>1626</v>
      </c>
      <c r="AA3937" s="629" t="str">
        <f t="shared" si="33"/>
        <v>INSERT INTO UPK_IKOU.main_masters.mm_buhin_no (data_id, buhin_no, coefficient, created_date, created_tantou_id) VALUES (3338, '821274M700', 1, GETDATE(), 999);</v>
      </c>
    </row>
    <row r="3938" spans="26:27">
      <c r="Z3938" s="629">
        <v>1627</v>
      </c>
      <c r="AA3938" s="629" t="str">
        <f t="shared" si="33"/>
        <v>INSERT INTO UPK_IKOU.main_masters.mm_buhin_no (data_id, buhin_no, coefficient, created_date, created_tantou_id) VALUES (3339, '821265M400', 1, GETDATE(), 999);</v>
      </c>
    </row>
    <row r="3939" spans="26:27">
      <c r="Z3939" s="629">
        <v>1628</v>
      </c>
      <c r="AA3939" s="629" t="str">
        <f t="shared" si="33"/>
        <v>INSERT INTO UPK_IKOU.main_masters.mm_buhin_no (data_id, buhin_no, coefficient, created_date, created_tantou_id) VALUES (3340, '821275M400', 1, GETDATE(), 999);</v>
      </c>
    </row>
    <row r="3940" spans="26:27">
      <c r="Z3940" s="629">
        <v>1629</v>
      </c>
      <c r="AA3940" s="629" t="str">
        <f t="shared" si="33"/>
        <v>INSERT INTO UPK_IKOU.main_masters.mm_buhin_no (data_id, buhin_no, coefficient, created_date, created_tantou_id) VALUES (3341, '82142JM00A', 1, GETDATE(), 999);</v>
      </c>
    </row>
    <row r="3941" spans="26:27">
      <c r="Z3941" s="629">
        <v>1630</v>
      </c>
      <c r="AA3941" s="629" t="str">
        <f t="shared" si="33"/>
        <v>INSERT INTO UPK_IKOU.main_masters.mm_buhin_no (data_id, buhin_no, coefficient, created_date, created_tantou_id) VALUES (3342, '82143JM00A', 1, GETDATE(), 999);</v>
      </c>
    </row>
    <row r="3942" spans="26:27">
      <c r="Z3942" s="629">
        <v>1631</v>
      </c>
      <c r="AA3942" s="629" t="str">
        <f t="shared" si="33"/>
        <v>INSERT INTO UPK_IKOU.main_masters.mm_buhin_no (data_id, buhin_no, coefficient, created_date, created_tantou_id) VALUES (3343, '82148JM00A', 1, GETDATE(), 999);</v>
      </c>
    </row>
    <row r="3943" spans="26:27">
      <c r="Z3943" s="629">
        <v>1632</v>
      </c>
      <c r="AA3943" s="629" t="str">
        <f t="shared" si="33"/>
        <v>INSERT INTO UPK_IKOU.main_masters.mm_buhin_no (data_id, buhin_no, coefficient, created_date, created_tantou_id) VALUES (3344, '82149JM00A', 1, GETDATE(), 999);</v>
      </c>
    </row>
    <row r="3944" spans="26:27">
      <c r="Z3944" s="629">
        <v>1633</v>
      </c>
      <c r="AA3944" s="629" t="str">
        <f t="shared" si="33"/>
        <v>INSERT INTO UPK_IKOU.main_masters.mm_buhin_no (data_id, buhin_no, coefficient, created_date, created_tantou_id) VALUES (3345, '821545TA0A', 1, GETDATE(), 999);</v>
      </c>
    </row>
    <row r="3945" spans="26:27">
      <c r="Z3945" s="629">
        <v>1634</v>
      </c>
      <c r="AA3945" s="629" t="str">
        <f t="shared" si="33"/>
        <v>INSERT INTO UPK_IKOU.main_masters.mm_buhin_no (data_id, buhin_no, coefficient, created_date, created_tantou_id) VALUES (3346, '821555TA0A', 1, GETDATE(), 999);</v>
      </c>
    </row>
    <row r="3946" spans="26:27">
      <c r="Z3946" s="629">
        <v>1635</v>
      </c>
      <c r="AA3946" s="629" t="str">
        <f t="shared" si="33"/>
        <v>INSERT INTO UPK_IKOU.main_masters.mm_buhin_no (data_id, buhin_no, coefficient, created_date, created_tantou_id) VALUES (3347, '821555TA1A', 1, GETDATE(), 999);</v>
      </c>
    </row>
    <row r="3947" spans="26:27">
      <c r="Z3947" s="629">
        <v>1636</v>
      </c>
      <c r="AA3947" s="629" t="str">
        <f t="shared" si="33"/>
        <v>INSERT INTO UPK_IKOU.main_masters.mm_buhin_no (data_id, buhin_no, coefficient, created_date, created_tantou_id) VALUES (3348, '821984M400', 1, GETDATE(), 999);</v>
      </c>
    </row>
    <row r="3948" spans="26:27">
      <c r="Z3948" s="629">
        <v>1637</v>
      </c>
      <c r="AA3948" s="629" t="str">
        <f t="shared" si="33"/>
        <v>INSERT INTO UPK_IKOU.main_masters.mm_buhin_no (data_id, buhin_no, coefficient, created_date, created_tantou_id) VALUES (3349, '821994M400', 1, GETDATE(), 999);</v>
      </c>
    </row>
    <row r="3949" spans="26:27">
      <c r="Z3949" s="629">
        <v>1638</v>
      </c>
      <c r="AA3949" s="629" t="str">
        <f t="shared" si="33"/>
        <v>INSERT INTO UPK_IKOU.main_masters.mm_buhin_no (data_id, buhin_no, coefficient, created_date, created_tantou_id) VALUES (3350, '85032EN000', 1, GETDATE(), 999);</v>
      </c>
    </row>
    <row r="3950" spans="26:27">
      <c r="Z3950" s="629">
        <v>1639</v>
      </c>
      <c r="AA3950" s="629" t="str">
        <f t="shared" si="33"/>
        <v>INSERT INTO UPK_IKOU.main_masters.mm_buhin_no (data_id, buhin_no, coefficient, created_date, created_tantou_id) VALUES (3351, '85032JG00A', 1, GETDATE(), 999);</v>
      </c>
    </row>
    <row r="3951" spans="26:27">
      <c r="Z3951" s="629">
        <v>1640</v>
      </c>
      <c r="AA3951" s="629" t="str">
        <f t="shared" si="33"/>
        <v>INSERT INTO UPK_IKOU.main_masters.mm_buhin_no (data_id, buhin_no, coefficient, created_date, created_tantou_id) VALUES (3352, '85032JG00ACE', 1, GETDATE(), 999);</v>
      </c>
    </row>
    <row r="3952" spans="26:27">
      <c r="Z3952" s="629">
        <v>1641</v>
      </c>
      <c r="AA3952" s="629" t="str">
        <f t="shared" si="33"/>
        <v>INSERT INTO UPK_IKOU.main_masters.mm_buhin_no (data_id, buhin_no, coefficient, created_date, created_tantou_id) VALUES (3353, '850341LA0A01', 1, GETDATE(), 999);</v>
      </c>
    </row>
    <row r="3953" spans="26:27">
      <c r="Z3953" s="629">
        <v>1642</v>
      </c>
      <c r="AA3953" s="629" t="str">
        <f t="shared" si="33"/>
        <v>INSERT INTO UPK_IKOU.main_masters.mm_buhin_no (data_id, buhin_no, coefficient, created_date, created_tantou_id) VALUES (3354, '850351LA0A01', 1, GETDATE(), 999);</v>
      </c>
    </row>
    <row r="3954" spans="26:27">
      <c r="Z3954" s="629">
        <v>1643</v>
      </c>
      <c r="AA3954" s="629" t="str">
        <f t="shared" si="33"/>
        <v>INSERT INTO UPK_IKOU.main_masters.mm_buhin_no (data_id, buhin_no, coefficient, created_date, created_tantou_id) VALUES (3355, '850341LA0A02', 1, GETDATE(), 999);</v>
      </c>
    </row>
    <row r="3955" spans="26:27">
      <c r="Z3955" s="629">
        <v>1644</v>
      </c>
      <c r="AA3955" s="629" t="str">
        <f t="shared" si="33"/>
        <v>INSERT INTO UPK_IKOU.main_masters.mm_buhin_no (data_id, buhin_no, coefficient, created_date, created_tantou_id) VALUES (3356, '850351LA0A02', 1, GETDATE(), 999);</v>
      </c>
    </row>
    <row r="3956" spans="26:27">
      <c r="Z3956" s="629">
        <v>1645</v>
      </c>
      <c r="AA3956" s="629" t="str">
        <f t="shared" si="33"/>
        <v>INSERT INTO UPK_IKOU.main_masters.mm_buhin_no (data_id, buhin_no, coefficient, created_date, created_tantou_id) VALUES (3357, '850341LB0A01', 1, GETDATE(), 999);</v>
      </c>
    </row>
    <row r="3957" spans="26:27">
      <c r="Z3957" s="629">
        <v>1646</v>
      </c>
      <c r="AA3957" s="629" t="str">
        <f t="shared" si="33"/>
        <v>INSERT INTO UPK_IKOU.main_masters.mm_buhin_no (data_id, buhin_no, coefficient, created_date, created_tantou_id) VALUES (3358, '850351LB0A01', 1, GETDATE(), 999);</v>
      </c>
    </row>
    <row r="3958" spans="26:27">
      <c r="Z3958" s="629">
        <v>1647</v>
      </c>
      <c r="AA3958" s="629" t="str">
        <f t="shared" si="33"/>
        <v>INSERT INTO UPK_IKOU.main_masters.mm_buhin_no (data_id, buhin_no, coefficient, created_date, created_tantou_id) VALUES (3359, '850341LB0A02', 1, GETDATE(), 999);</v>
      </c>
    </row>
    <row r="3959" spans="26:27">
      <c r="Z3959" s="629">
        <v>1648</v>
      </c>
      <c r="AA3959" s="629" t="str">
        <f t="shared" si="33"/>
        <v>INSERT INTO UPK_IKOU.main_masters.mm_buhin_no (data_id, buhin_no, coefficient, created_date, created_tantou_id) VALUES (3360, '850351LB0A02', 1, GETDATE(), 999);</v>
      </c>
    </row>
    <row r="3960" spans="26:27">
      <c r="Z3960" s="629">
        <v>1649</v>
      </c>
      <c r="AA3960" s="629" t="str">
        <f t="shared" si="33"/>
        <v>INSERT INTO UPK_IKOU.main_masters.mm_buhin_no (data_id, buhin_no, coefficient, created_date, created_tantou_id) VALUES (3361, '850641DA0A', 1, GETDATE(), 999);</v>
      </c>
    </row>
    <row r="3961" spans="26:27">
      <c r="Z3961" s="629">
        <v>1650</v>
      </c>
      <c r="AA3961" s="629" t="str">
        <f t="shared" si="33"/>
        <v>INSERT INTO UPK_IKOU.main_masters.mm_buhin_no (data_id, buhin_no, coefficient, created_date, created_tantou_id) VALUES (3362, '850651DA0A', 1, GETDATE(), 999);</v>
      </c>
    </row>
    <row r="3962" spans="26:27">
      <c r="Z3962" s="629">
        <v>1651</v>
      </c>
      <c r="AA3962" s="629" t="str">
        <f t="shared" si="33"/>
        <v>INSERT INTO UPK_IKOU.main_masters.mm_buhin_no (data_id, buhin_no, coefficient, created_date, created_tantou_id) VALUES (3363, '8521240F29', 1, GETDATE(), 999);</v>
      </c>
    </row>
    <row r="3963" spans="26:27">
      <c r="Z3963" s="629">
        <v>1652</v>
      </c>
      <c r="AA3963" s="629" t="str">
        <f t="shared" si="33"/>
        <v>INSERT INTO UPK_IKOU.main_masters.mm_buhin_no (data_id, buhin_no, coefficient, created_date, created_tantou_id) VALUES (3364, '8521340F29', 1, GETDATE(), 999);</v>
      </c>
    </row>
    <row r="3964" spans="26:27">
      <c r="Z3964" s="629">
        <v>1653</v>
      </c>
      <c r="AA3964" s="629" t="str">
        <f t="shared" si="33"/>
        <v>INSERT INTO UPK_IKOU.main_masters.mm_buhin_no (data_id, buhin_no, coefficient, created_date, created_tantou_id) VALUES (3365, '852324M400', 1, GETDATE(), 999);</v>
      </c>
    </row>
    <row r="3965" spans="26:27">
      <c r="Z3965" s="629">
        <v>1654</v>
      </c>
      <c r="AA3965" s="629" t="str">
        <f t="shared" si="33"/>
        <v>INSERT INTO UPK_IKOU.main_masters.mm_buhin_no (data_id, buhin_no, coefficient, created_date, created_tantou_id) VALUES (3366, '852334M400', 1, GETDATE(), 999);</v>
      </c>
    </row>
    <row r="3966" spans="26:27">
      <c r="Z3966" s="629">
        <v>1655</v>
      </c>
      <c r="AA3966" s="629" t="str">
        <f t="shared" si="33"/>
        <v>INSERT INTO UPK_IKOU.main_masters.mm_buhin_no (data_id, buhin_no, coefficient, created_date, created_tantou_id) VALUES (3367, '901265TA0A', 1, GETDATE(), 999);</v>
      </c>
    </row>
    <row r="3967" spans="26:27">
      <c r="Z3967" s="629">
        <v>1656</v>
      </c>
      <c r="AA3967" s="629" t="str">
        <f t="shared" si="33"/>
        <v>INSERT INTO UPK_IKOU.main_masters.mm_buhin_no (data_id, buhin_no, coefficient, created_date, created_tantou_id) VALUES (3368, '901275TA0A', 1, GETDATE(), 999);</v>
      </c>
    </row>
    <row r="3968" spans="26:27">
      <c r="Z3968" s="629">
        <v>1657</v>
      </c>
      <c r="AA3968" s="629" t="str">
        <f t="shared" si="33"/>
        <v>INSERT INTO UPK_IKOU.main_masters.mm_buhin_no (data_id, buhin_no, coefficient, created_date, created_tantou_id) VALUES (3369, '90126JM00A', 1, GETDATE(), 999);</v>
      </c>
    </row>
    <row r="3969" spans="26:27">
      <c r="Z3969" s="629">
        <v>1658</v>
      </c>
      <c r="AA3969" s="629" t="str">
        <f t="shared" si="33"/>
        <v>INSERT INTO UPK_IKOU.main_masters.mm_buhin_no (data_id, buhin_no, coefficient, created_date, created_tantou_id) VALUES (3370, '90127JM00A', 1, GETDATE(), 999);</v>
      </c>
    </row>
    <row r="3970" spans="26:27">
      <c r="Z3970" s="629">
        <v>1659</v>
      </c>
      <c r="AA3970" s="629" t="str">
        <f t="shared" si="33"/>
        <v>INSERT INTO UPK_IKOU.main_masters.mm_buhin_no (data_id, buhin_no, coefficient, created_date, created_tantou_id) VALUES (3371, '901365TA0A', 1, GETDATE(), 999);</v>
      </c>
    </row>
    <row r="3971" spans="26:27">
      <c r="Z3971" s="629">
        <v>1660</v>
      </c>
      <c r="AA3971" s="629" t="str">
        <f t="shared" si="33"/>
        <v>INSERT INTO UPK_IKOU.main_masters.mm_buhin_no (data_id, buhin_no, coefficient, created_date, created_tantou_id) VALUES (3372, '901375TA0A', 1, GETDATE(), 999);</v>
      </c>
    </row>
    <row r="3972" spans="26:27">
      <c r="Z3972" s="629">
        <v>1661</v>
      </c>
      <c r="AA3972" s="629" t="str">
        <f t="shared" si="33"/>
        <v>INSERT INTO UPK_IKOU.main_masters.mm_buhin_no (data_id, buhin_no, coefficient, created_date, created_tantou_id) VALUES (3373, '913140W000-P', 1, GETDATE(), 999);</v>
      </c>
    </row>
    <row r="3973" spans="26:27">
      <c r="Z3973" s="629">
        <v>1662</v>
      </c>
      <c r="AA3973" s="629" t="str">
        <f t="shared" si="33"/>
        <v>INSERT INTO UPK_IKOU.main_masters.mm_buhin_no (data_id, buhin_no, coefficient, created_date, created_tantou_id) VALUES (3374, '913150W000-P', 1, GETDATE(), 999);</v>
      </c>
    </row>
    <row r="3974" spans="26:27">
      <c r="Z3974" s="629">
        <v>1663</v>
      </c>
      <c r="AA3974" s="629" t="str">
        <f t="shared" si="33"/>
        <v>INSERT INTO UPK_IKOU.main_masters.mm_buhin_no (data_id, buhin_no, coefficient, created_date, created_tantou_id) VALUES (3375, '913180W000-P', 1, GETDATE(), 999);</v>
      </c>
    </row>
    <row r="3975" spans="26:27">
      <c r="Z3975" s="629">
        <v>1664</v>
      </c>
      <c r="AA3975" s="629" t="str">
        <f t="shared" si="33"/>
        <v>INSERT INTO UPK_IKOU.main_masters.mm_buhin_no (data_id, buhin_no, coefficient, created_date, created_tantou_id) VALUES (3376, '913190W000-P', 1, GETDATE(), 999);</v>
      </c>
    </row>
    <row r="3976" spans="26:27">
      <c r="Z3976" s="629">
        <v>1665</v>
      </c>
      <c r="AA3976" s="629" t="str">
        <f t="shared" si="33"/>
        <v>INSERT INTO UPK_IKOU.main_masters.mm_buhin_no (data_id, buhin_no, coefficient, created_date, created_tantou_id) VALUES (3377, '9363401G00-G', 1, GETDATE(), 999);</v>
      </c>
    </row>
    <row r="3977" spans="26:27">
      <c r="Z3977" s="629">
        <v>1666</v>
      </c>
      <c r="AA3977" s="629" t="str">
        <f t="shared" ref="AA3977:AA4027" si="34">$Y$2310&amp;AA2257&amp;", '"&amp;TRIM(AB2257)&amp;"', "&amp;AC2257&amp;", GETDATE(), 999);"</f>
        <v>INSERT INTO UPK_IKOU.main_masters.mm_buhin_no (data_id, buhin_no, coefficient, created_date, created_tantou_id) VALUES (3378, '9374201G00', 1, GETDATE(), 999);</v>
      </c>
    </row>
    <row r="3978" spans="26:27">
      <c r="Z3978" s="629">
        <v>1667</v>
      </c>
      <c r="AA3978" s="629" t="str">
        <f t="shared" si="34"/>
        <v>INSERT INTO UPK_IKOU.main_masters.mm_buhin_no (data_id, buhin_no, coefficient, created_date, created_tantou_id) VALUES (3379, '9375212G00', 1, GETDATE(), 999);</v>
      </c>
    </row>
    <row r="3979" spans="26:27">
      <c r="Z3979" s="629">
        <v>1668</v>
      </c>
      <c r="AA3979" s="629" t="str">
        <f t="shared" si="34"/>
        <v>INSERT INTO UPK_IKOU.main_masters.mm_buhin_no (data_id, buhin_no, coefficient, created_date, created_tantou_id) VALUES (3380, '9377201G00', 1, GETDATE(), 999);</v>
      </c>
    </row>
    <row r="3980" spans="26:27">
      <c r="Z3980" s="629">
        <v>1669</v>
      </c>
      <c r="AA3980" s="629" t="str">
        <f t="shared" si="34"/>
        <v>INSERT INTO UPK_IKOU.main_masters.mm_buhin_no (data_id, buhin_no, coefficient, created_date, created_tantou_id) VALUES (3381, '9387292G00', 1, GETDATE(), 999);</v>
      </c>
    </row>
    <row r="3981" spans="26:27">
      <c r="Z3981" s="629">
        <v>1670</v>
      </c>
      <c r="AA3981" s="629" t="str">
        <f t="shared" si="34"/>
        <v>INSERT INTO UPK_IKOU.main_masters.mm_buhin_no (data_id, buhin_no, coefficient, created_date, created_tantou_id) VALUES (3382, '9450B39400', 1, GETDATE(), 999);</v>
      </c>
    </row>
    <row r="3982" spans="26:27">
      <c r="Z3982" s="629">
        <v>1671</v>
      </c>
      <c r="AA3982" s="629" t="str">
        <f t="shared" si="34"/>
        <v>INSERT INTO UPK_IKOU.main_masters.mm_buhin_no (data_id, buhin_no, coefficient, created_date, created_tantou_id) VALUES (3383, '9450B39500', 1, GETDATE(), 999);</v>
      </c>
    </row>
    <row r="3983" spans="26:27">
      <c r="Z3983" s="629">
        <v>1672</v>
      </c>
      <c r="AA3983" s="629" t="str">
        <f t="shared" si="34"/>
        <v>INSERT INTO UPK_IKOU.main_masters.mm_buhin_no (data_id, buhin_no, coefficient, created_date, created_tantou_id) VALUES (3384, '9450B86300', 1, GETDATE(), 999);</v>
      </c>
    </row>
    <row r="3984" spans="26:27">
      <c r="Z3984" s="629">
        <v>1673</v>
      </c>
      <c r="AA3984" s="629" t="str">
        <f t="shared" si="34"/>
        <v>INSERT INTO UPK_IKOU.main_masters.mm_buhin_no (data_id, buhin_no, coefficient, created_date, created_tantou_id) VALUES (3385, '9450B98900', 1, GETDATE(), 999);</v>
      </c>
    </row>
    <row r="3985" spans="26:27">
      <c r="Z3985" s="629">
        <v>1674</v>
      </c>
      <c r="AA3985" s="629" t="str">
        <f t="shared" si="34"/>
        <v>INSERT INTO UPK_IKOU.main_masters.mm_buhin_no (data_id, buhin_no, coefficient, created_date, created_tantou_id) VALUES (3386, '9450B99000', 1, GETDATE(), 999);</v>
      </c>
    </row>
    <row r="3986" spans="26:27">
      <c r="Z3986" s="629">
        <v>1675</v>
      </c>
      <c r="AA3986" s="629" t="str">
        <f t="shared" si="34"/>
        <v>INSERT INTO UPK_IKOU.main_masters.mm_buhin_no (data_id, buhin_no, coefficient, created_date, created_tantou_id) VALUES (3387, '9450C01700', 1, GETDATE(), 999);</v>
      </c>
    </row>
    <row r="3987" spans="26:27">
      <c r="Z3987" s="629">
        <v>1676</v>
      </c>
      <c r="AA3987" s="629" t="str">
        <f t="shared" si="34"/>
        <v>INSERT INTO UPK_IKOU.main_masters.mm_buhin_no (data_id, buhin_no, coefficient, created_date, created_tantou_id) VALUES (3388, '9450C01800', 1, GETDATE(), 999);</v>
      </c>
    </row>
    <row r="3988" spans="26:27">
      <c r="Z3988" s="629">
        <v>1677</v>
      </c>
      <c r="AA3988" s="629" t="str">
        <f t="shared" si="34"/>
        <v>INSERT INTO UPK_IKOU.main_masters.mm_buhin_no (data_id, buhin_no, coefficient, created_date, created_tantou_id) VALUES (3389, '9450C01900', 1, GETDATE(), 999);</v>
      </c>
    </row>
    <row r="3989" spans="26:27">
      <c r="Z3989" s="629">
        <v>1678</v>
      </c>
      <c r="AA3989" s="629" t="str">
        <f t="shared" si="34"/>
        <v>INSERT INTO UPK_IKOU.main_masters.mm_buhin_no (data_id, buhin_no, coefficient, created_date, created_tantou_id) VALUES (3390, '9450C02000', 1, GETDATE(), 999);</v>
      </c>
    </row>
    <row r="3990" spans="26:27">
      <c r="Z3990" s="629">
        <v>1679</v>
      </c>
      <c r="AA3990" s="629" t="str">
        <f t="shared" si="34"/>
        <v>INSERT INTO UPK_IKOU.main_masters.mm_buhin_no (data_id, buhin_no, coefficient, created_date, created_tantou_id) VALUES (3391, '9450C02200', 1, GETDATE(), 999);</v>
      </c>
    </row>
    <row r="3991" spans="26:27">
      <c r="Z3991" s="629">
        <v>1680</v>
      </c>
      <c r="AA3991" s="629" t="str">
        <f t="shared" si="34"/>
        <v>INSERT INTO UPK_IKOU.main_masters.mm_buhin_no (data_id, buhin_no, coefficient, created_date, created_tantou_id) VALUES (3392, '9450C02900', 1, GETDATE(), 999);</v>
      </c>
    </row>
    <row r="3992" spans="26:27">
      <c r="Z3992" s="629">
        <v>1681</v>
      </c>
      <c r="AA3992" s="629" t="str">
        <f t="shared" si="34"/>
        <v>INSERT INTO UPK_IKOU.main_masters.mm_buhin_no (data_id, buhin_no, coefficient, created_date, created_tantou_id) VALUES (3393, '9450C03000', 1, GETDATE(), 999);</v>
      </c>
    </row>
    <row r="3993" spans="26:27">
      <c r="Z3993" s="629">
        <v>1682</v>
      </c>
      <c r="AA3993" s="629" t="str">
        <f t="shared" si="34"/>
        <v>INSERT INTO UPK_IKOU.main_masters.mm_buhin_no (data_id, buhin_no, coefficient, created_date, created_tantou_id) VALUES (3394, '9450C02700', 1, GETDATE(), 999);</v>
      </c>
    </row>
    <row r="3994" spans="26:27">
      <c r="Z3994" s="629">
        <v>1683</v>
      </c>
      <c r="AA3994" s="629" t="str">
        <f t="shared" si="34"/>
        <v>INSERT INTO UPK_IKOU.main_masters.mm_buhin_no (data_id, buhin_no, coefficient, created_date, created_tantou_id) VALUES (3395, '9450C03300', 1, GETDATE(), 999);</v>
      </c>
    </row>
    <row r="3995" spans="26:27">
      <c r="Z3995" s="629">
        <v>1684</v>
      </c>
      <c r="AA3995" s="629" t="str">
        <f t="shared" si="34"/>
        <v>INSERT INTO UPK_IKOU.main_masters.mm_buhin_no (data_id, buhin_no, coefficient, created_date, created_tantou_id) VALUES (3396, '9450C02800', 1, GETDATE(), 999);</v>
      </c>
    </row>
    <row r="3996" spans="26:27">
      <c r="Z3996" s="629">
        <v>1685</v>
      </c>
      <c r="AA3996" s="629" t="str">
        <f t="shared" si="34"/>
        <v>INSERT INTO UPK_IKOU.main_masters.mm_buhin_no (data_id, buhin_no, coefficient, created_date, created_tantou_id) VALUES (3397, '9450C03400', 1, GETDATE(), 999);</v>
      </c>
    </row>
    <row r="3997" spans="26:27">
      <c r="Z3997" s="629">
        <v>1686</v>
      </c>
      <c r="AA3997" s="629" t="str">
        <f t="shared" si="34"/>
        <v>INSERT INTO UPK_IKOU.main_masters.mm_buhin_no (data_id, buhin_no, coefficient, created_date, created_tantou_id) VALUES (3398, '9450C03600', 1, GETDATE(), 999);</v>
      </c>
    </row>
    <row r="3998" spans="26:27">
      <c r="Z3998" s="629">
        <v>1687</v>
      </c>
      <c r="AA3998" s="629" t="str">
        <f t="shared" si="34"/>
        <v>INSERT INTO UPK_IKOU.main_masters.mm_buhin_no (data_id, buhin_no, coefficient, created_date, created_tantou_id) VALUES (3399, '9450C03800', 1, GETDATE(), 999);</v>
      </c>
    </row>
    <row r="3999" spans="26:27">
      <c r="Z3999" s="629">
        <v>1688</v>
      </c>
      <c r="AA3999" s="629" t="str">
        <f t="shared" si="34"/>
        <v>INSERT INTO UPK_IKOU.main_masters.mm_buhin_no (data_id, buhin_no, coefficient, created_date, created_tantou_id) VALUES (3400, '9450C04000', 1, GETDATE(), 999);</v>
      </c>
    </row>
    <row r="4000" spans="26:27">
      <c r="Z4000" s="629">
        <v>1689</v>
      </c>
      <c r="AA4000" s="629" t="str">
        <f t="shared" si="34"/>
        <v>INSERT INTO UPK_IKOU.main_masters.mm_buhin_no (data_id, buhin_no, coefficient, created_date, created_tantou_id) VALUES (3401, '9450C04300', 1, GETDATE(), 999);</v>
      </c>
    </row>
    <row r="4001" spans="26:27">
      <c r="Z4001" s="629">
        <v>1690</v>
      </c>
      <c r="AA4001" s="629" t="str">
        <f t="shared" si="34"/>
        <v>INSERT INTO UPK_IKOU.main_masters.mm_buhin_no (data_id, buhin_no, coefficient, created_date, created_tantou_id) VALUES (3402, '9450C04500', 1, GETDATE(), 999);</v>
      </c>
    </row>
    <row r="4002" spans="26:27">
      <c r="Z4002" s="629">
        <v>1691</v>
      </c>
      <c r="AA4002" s="629" t="str">
        <f t="shared" si="34"/>
        <v>INSERT INTO UPK_IKOU.main_masters.mm_buhin_no (data_id, buhin_no, coefficient, created_date, created_tantou_id) VALUES (3403, '9450C04400', 1, GETDATE(), 999);</v>
      </c>
    </row>
    <row r="4003" spans="26:27">
      <c r="Z4003" s="629">
        <v>1692</v>
      </c>
      <c r="AA4003" s="629" t="str">
        <f t="shared" si="34"/>
        <v>INSERT INTO UPK_IKOU.main_masters.mm_buhin_no (data_id, buhin_no, coefficient, created_date, created_tantou_id) VALUES (3404, '9450C04600', 1, GETDATE(), 999);</v>
      </c>
    </row>
    <row r="4004" spans="26:27">
      <c r="Z4004" s="629">
        <v>1693</v>
      </c>
      <c r="AA4004" s="629" t="str">
        <f t="shared" si="34"/>
        <v>INSERT INTO UPK_IKOU.main_masters.mm_buhin_no (data_id, buhin_no, coefficient, created_date, created_tantou_id) VALUES (3405, '9450C04900', 1, GETDATE(), 999);</v>
      </c>
    </row>
    <row r="4005" spans="26:27">
      <c r="Z4005" s="629">
        <v>1694</v>
      </c>
      <c r="AA4005" s="629" t="str">
        <f t="shared" si="34"/>
        <v>INSERT INTO UPK_IKOU.main_masters.mm_buhin_no (data_id, buhin_no, coefficient, created_date, created_tantou_id) VALUES (3406, '9450C05000', 1, GETDATE(), 999);</v>
      </c>
    </row>
    <row r="4006" spans="26:27">
      <c r="Z4006" s="629">
        <v>1695</v>
      </c>
      <c r="AA4006" s="629" t="str">
        <f t="shared" si="34"/>
        <v>INSERT INTO UPK_IKOU.main_masters.mm_buhin_no (data_id, buhin_no, coefficient, created_date, created_tantou_id) VALUES (3407, '960614193', 1, GETDATE(), 999);</v>
      </c>
    </row>
    <row r="4007" spans="26:27">
      <c r="Z4007" s="629">
        <v>1696</v>
      </c>
      <c r="AA4007" s="629" t="str">
        <f t="shared" si="34"/>
        <v>INSERT INTO UPK_IKOU.main_masters.mm_buhin_no (data_id, buhin_no, coefficient, created_date, created_tantou_id) VALUES (3408, '960714193', 1, GETDATE(), 999);</v>
      </c>
    </row>
    <row r="4008" spans="26:27">
      <c r="Z4008" s="629">
        <v>1697</v>
      </c>
      <c r="AA4008" s="629" t="str">
        <f t="shared" si="34"/>
        <v>INSERT INTO UPK_IKOU.main_masters.mm_buhin_no (data_id, buhin_no, coefficient, created_date, created_tantou_id) VALUES (3409, '960814193', 1, GETDATE(), 999);</v>
      </c>
    </row>
    <row r="4009" spans="26:27">
      <c r="Z4009" s="629">
        <v>1698</v>
      </c>
      <c r="AA4009" s="629" t="str">
        <f t="shared" si="34"/>
        <v>INSERT INTO UPK_IKOU.main_masters.mm_buhin_no (data_id, buhin_no, coefficient, created_date, created_tantou_id) VALUES (3410, '960914193', 1, GETDATE(), 999);</v>
      </c>
    </row>
    <row r="4010" spans="26:27">
      <c r="Z4010" s="629">
        <v>1699</v>
      </c>
      <c r="AA4010" s="629" t="str">
        <f t="shared" si="34"/>
        <v>INSERT INTO UPK_IKOU.main_masters.mm_buhin_no (data_id, buhin_no, coefficient, created_date, created_tantou_id) VALUES (3411, '961120W700', 1, GETDATE(), 999);</v>
      </c>
    </row>
    <row r="4011" spans="26:27">
      <c r="Z4011" s="629">
        <v>1700</v>
      </c>
      <c r="AA4011" s="629" t="str">
        <f t="shared" si="34"/>
        <v>INSERT INTO UPK_IKOU.main_masters.mm_buhin_no (data_id, buhin_no, coefficient, created_date, created_tantou_id) VALUES (3412, '961130W700', 1, GETDATE(), 999);</v>
      </c>
    </row>
    <row r="4012" spans="26:27">
      <c r="Z4012" s="629">
        <v>1701</v>
      </c>
      <c r="AA4012" s="629" t="str">
        <f t="shared" si="34"/>
        <v>INSERT INTO UPK_IKOU.main_masters.mm_buhin_no (data_id, buhin_no, coefficient, created_date, created_tantou_id) VALUES (3413, '963214190-P', 1, GETDATE(), 999);</v>
      </c>
    </row>
    <row r="4013" spans="26:27">
      <c r="Z4013" s="629">
        <v>1702</v>
      </c>
      <c r="AA4013" s="629" t="str">
        <f t="shared" si="34"/>
        <v>INSERT INTO UPK_IKOU.main_masters.mm_buhin_no (data_id, buhin_no, coefficient, created_date, created_tantou_id) VALUES (3414, '964014220', 1, GETDATE(), 999);</v>
      </c>
    </row>
    <row r="4014" spans="26:27">
      <c r="Z4014" s="629">
        <v>1703</v>
      </c>
      <c r="AA4014" s="629" t="str">
        <f t="shared" si="34"/>
        <v>INSERT INTO UPK_IKOU.main_masters.mm_buhin_no (data_id, buhin_no, coefficient, created_date, created_tantou_id) VALUES (3415, '964114220', 1, GETDATE(), 999);</v>
      </c>
    </row>
    <row r="4015" spans="26:27">
      <c r="Z4015" s="629">
        <v>1704</v>
      </c>
      <c r="AA4015" s="629" t="str">
        <f t="shared" si="34"/>
        <v>INSERT INTO UPK_IKOU.main_masters.mm_buhin_no (data_id, buhin_no, coefficient, created_date, created_tantou_id) VALUES (3416, 'BRQP33552-1', 1, GETDATE(), 999);</v>
      </c>
    </row>
    <row r="4016" spans="26:27">
      <c r="Z4016" s="629">
        <v>1705</v>
      </c>
      <c r="AA4016" s="629" t="str">
        <f t="shared" si="34"/>
        <v>INSERT INTO UPK_IKOU.main_masters.mm_buhin_no (data_id, buhin_no, coefficient, created_date, created_tantou_id) VALUES (3417, 'BRQP33553-1', 1, GETDATE(), 999);</v>
      </c>
    </row>
    <row r="4017" spans="2:28">
      <c r="Z4017" s="629">
        <v>1706</v>
      </c>
      <c r="AA4017" s="629" t="str">
        <f t="shared" si="34"/>
        <v>INSERT INTO UPK_IKOU.main_masters.mm_buhin_no (data_id, buhin_no, coefficient, created_date, created_tantou_id) VALUES (3418, 'BRQP33554-1', 1, GETDATE(), 999);</v>
      </c>
    </row>
    <row r="4018" spans="2:28">
      <c r="Z4018" s="629">
        <v>1707</v>
      </c>
      <c r="AA4018" s="629" t="str">
        <f t="shared" si="34"/>
        <v>INSERT INTO UPK_IKOU.main_masters.mm_buhin_no (data_id, buhin_no, coefficient, created_date, created_tantou_id) VALUES (3419, '0test', 2, GETDATE(), 999);</v>
      </c>
    </row>
    <row r="4019" spans="2:28">
      <c r="Z4019" s="629">
        <v>1708</v>
      </c>
      <c r="AA4019" s="629" t="str">
        <f t="shared" si="34"/>
        <v>INSERT INTO UPK_IKOU.main_masters.mm_buhin_no (data_id, buhin_no, coefficient, created_date, created_tantou_id) VALUES (3420, '172851AA0A', 1.01, GETDATE(), 999);</v>
      </c>
    </row>
    <row r="4020" spans="2:28">
      <c r="Z4020" s="629">
        <v>1709</v>
      </c>
      <c r="AA4020" s="629" t="str">
        <f t="shared" si="34"/>
        <v>INSERT INTO UPK_IKOU.main_masters.mm_buhin_no (data_id, buhin_no, coefficient, created_date, created_tantou_id) VALUES (3421, '172851AA0A0B', 1.01, GETDATE(), 999);</v>
      </c>
    </row>
    <row r="4021" spans="2:28">
      <c r="Z4021" s="629">
        <v>1710</v>
      </c>
      <c r="AA4021" s="629" t="str">
        <f t="shared" si="34"/>
        <v>INSERT INTO UPK_IKOU.main_masters.mm_buhin_no (data_id, buhin_no, coefficient, created_date, created_tantou_id) VALUES (3422, '1test', 1.01, GETDATE(), 999);</v>
      </c>
    </row>
    <row r="4022" spans="2:28" s="629" customFormat="1">
      <c r="Z4022" s="629">
        <v>1711</v>
      </c>
      <c r="AA4022" s="629" t="str">
        <f t="shared" si="34"/>
        <v>INSERT INTO UPK_IKOU.main_masters.mm_buhin_no (data_id, buhin_no, coefficient, created_date, created_tantou_id) VALUES (3423, '2test', 1.02, GETDATE(), 999);</v>
      </c>
    </row>
    <row r="4023" spans="2:28" s="629" customFormat="1">
      <c r="Z4023" s="629">
        <v>1712</v>
      </c>
      <c r="AA4023" s="629" t="str">
        <f t="shared" si="34"/>
        <v>INSERT INTO UPK_IKOU.main_masters.mm_buhin_no (data_id, buhin_no, coefficient, created_date, created_tantou_id) VALUES (3424, '01test', 2, GETDATE(), 999);</v>
      </c>
    </row>
    <row r="4024" spans="2:28" s="629" customFormat="1">
      <c r="Z4024" s="629">
        <v>1713</v>
      </c>
      <c r="AA4024" s="629" t="str">
        <f t="shared" si="34"/>
        <v>INSERT INTO UPK_IKOU.main_masters.mm_buhin_no (data_id, buhin_no, coefficient, created_date, created_tantou_id) VALUES (3425, '02test', 2, GETDATE(), 999);</v>
      </c>
    </row>
    <row r="4025" spans="2:28" s="629" customFormat="1">
      <c r="Z4025" s="629">
        <v>1714</v>
      </c>
      <c r="AA4025" s="629" t="str">
        <f t="shared" si="34"/>
        <v>INSERT INTO UPK_IKOU.main_masters.mm_buhin_no (data_id, buhin_no, coefficient, created_date, created_tantou_id) VALUES (3426, '03test', 3, GETDATE(), 999);</v>
      </c>
    </row>
    <row r="4026" spans="2:28" s="629" customFormat="1">
      <c r="Z4026" s="629">
        <v>1715</v>
      </c>
      <c r="AA4026" s="629" t="str">
        <f t="shared" si="34"/>
        <v>INSERT INTO UPK_IKOU.main_masters.mm_buhin_no (data_id, buhin_no, coefficient, created_date, created_tantou_id) VALUES (3427, '04test', 1, GETDATE(), 999);</v>
      </c>
    </row>
    <row r="4027" spans="2:28" s="629" customFormat="1">
      <c r="Z4027" s="629">
        <v>1716</v>
      </c>
      <c r="AA4027" s="629" t="str">
        <f t="shared" si="34"/>
        <v>INSERT INTO UPK_IKOU.main_masters.mm_buhin_no (data_id, buhin_no, coefficient, created_date, created_tantou_id) VALUES (3428, '172055TA0A-T', 1, GETDATE(), 999);</v>
      </c>
    </row>
    <row r="4028" spans="2:28">
      <c r="B4028" s="623" t="s">
        <v>255</v>
      </c>
      <c r="C4028" s="623"/>
      <c r="D4028" s="623"/>
      <c r="E4028" s="623"/>
      <c r="F4028" s="623"/>
      <c r="G4028" s="623"/>
      <c r="H4028" s="623" t="str">
        <f>$H$1&amp;".upk_k40.m_k60_buhin_no"</f>
        <v>UPK_IKOU.upk_k40.m_k60_buhin_no</v>
      </c>
    </row>
    <row r="4029" spans="2:28">
      <c r="C4029" s="315" t="s">
        <v>13219</v>
      </c>
      <c r="D4029" s="315" t="s">
        <v>13220</v>
      </c>
      <c r="Z4029">
        <v>1</v>
      </c>
      <c r="AA4029" s="629">
        <v>1291</v>
      </c>
      <c r="AB4029" s="629" t="s">
        <v>10201</v>
      </c>
    </row>
    <row r="4030" spans="2:28">
      <c r="C4030" s="315"/>
      <c r="D4030" s="315" t="s">
        <v>13221</v>
      </c>
      <c r="Z4030">
        <v>2</v>
      </c>
      <c r="AA4030" s="629">
        <v>1292</v>
      </c>
      <c r="AB4030" s="629" t="s">
        <v>10202</v>
      </c>
    </row>
    <row r="4031" spans="2:28">
      <c r="C4031" s="315"/>
      <c r="D4031" s="315" t="s">
        <v>13222</v>
      </c>
      <c r="Z4031" s="623">
        <v>3</v>
      </c>
      <c r="AA4031" s="629">
        <v>1293</v>
      </c>
      <c r="AB4031" s="629" t="s">
        <v>10203</v>
      </c>
    </row>
    <row r="4032" spans="2:28">
      <c r="Z4032" s="623">
        <v>4</v>
      </c>
      <c r="AA4032" s="629">
        <v>1294</v>
      </c>
      <c r="AB4032" s="629" t="s">
        <v>10204</v>
      </c>
    </row>
    <row r="4033" spans="26:28">
      <c r="Z4033" s="623">
        <v>5</v>
      </c>
      <c r="AA4033" s="629">
        <v>1295</v>
      </c>
      <c r="AB4033" s="629" t="s">
        <v>10205</v>
      </c>
    </row>
    <row r="4034" spans="26:28">
      <c r="Z4034" s="623">
        <v>6</v>
      </c>
      <c r="AA4034" s="629">
        <v>1296</v>
      </c>
      <c r="AB4034" s="629" t="s">
        <v>10206</v>
      </c>
    </row>
    <row r="4035" spans="26:28">
      <c r="Z4035" s="623">
        <v>7</v>
      </c>
      <c r="AA4035" s="629">
        <v>1297</v>
      </c>
      <c r="AB4035" s="629" t="s">
        <v>10207</v>
      </c>
    </row>
    <row r="4036" spans="26:28">
      <c r="Z4036" s="623">
        <v>8</v>
      </c>
      <c r="AA4036" s="629">
        <v>1298</v>
      </c>
      <c r="AB4036" s="629" t="s">
        <v>10208</v>
      </c>
    </row>
    <row r="4037" spans="26:28">
      <c r="Z4037" s="623">
        <v>9</v>
      </c>
      <c r="AA4037" s="629">
        <v>1299</v>
      </c>
      <c r="AB4037" s="629" t="s">
        <v>10209</v>
      </c>
    </row>
    <row r="4038" spans="26:28">
      <c r="Z4038" s="623">
        <v>10</v>
      </c>
      <c r="AA4038" s="629">
        <v>1300</v>
      </c>
      <c r="AB4038" s="629" t="s">
        <v>10210</v>
      </c>
    </row>
    <row r="4039" spans="26:28">
      <c r="Z4039" s="623">
        <v>11</v>
      </c>
      <c r="AA4039" s="629">
        <v>1301</v>
      </c>
      <c r="AB4039" s="629" t="s">
        <v>10211</v>
      </c>
    </row>
    <row r="4040" spans="26:28">
      <c r="Z4040" s="623">
        <v>12</v>
      </c>
      <c r="AA4040" s="629">
        <v>1302</v>
      </c>
      <c r="AB4040" s="629" t="s">
        <v>10212</v>
      </c>
    </row>
    <row r="4041" spans="26:28">
      <c r="Z4041" s="623">
        <v>13</v>
      </c>
      <c r="AA4041" s="629">
        <v>1303</v>
      </c>
      <c r="AB4041" s="629" t="s">
        <v>10213</v>
      </c>
    </row>
    <row r="4042" spans="26:28">
      <c r="Z4042" s="623">
        <v>14</v>
      </c>
      <c r="AA4042" s="629">
        <v>1304</v>
      </c>
      <c r="AB4042" s="629" t="s">
        <v>10214</v>
      </c>
    </row>
    <row r="4043" spans="26:28">
      <c r="Z4043" s="623">
        <v>15</v>
      </c>
      <c r="AA4043" s="629">
        <v>1305</v>
      </c>
      <c r="AB4043" s="629" t="s">
        <v>10215</v>
      </c>
    </row>
    <row r="4044" spans="26:28">
      <c r="Z4044" s="623">
        <v>16</v>
      </c>
      <c r="AA4044" s="629">
        <v>1306</v>
      </c>
      <c r="AB4044" s="629" t="s">
        <v>10216</v>
      </c>
    </row>
    <row r="4045" spans="26:28">
      <c r="Z4045" s="623">
        <v>17</v>
      </c>
      <c r="AA4045" s="629">
        <v>1307</v>
      </c>
      <c r="AB4045" s="629" t="s">
        <v>10217</v>
      </c>
    </row>
    <row r="4046" spans="26:28">
      <c r="Z4046" s="623">
        <v>18</v>
      </c>
      <c r="AA4046" s="629">
        <v>1308</v>
      </c>
      <c r="AB4046" s="629" t="s">
        <v>10218</v>
      </c>
    </row>
    <row r="4047" spans="26:28">
      <c r="Z4047" s="623">
        <v>19</v>
      </c>
      <c r="AA4047" s="629">
        <v>1309</v>
      </c>
      <c r="AB4047" s="629" t="s">
        <v>10219</v>
      </c>
    </row>
    <row r="4048" spans="26:28">
      <c r="Z4048" s="623">
        <v>20</v>
      </c>
      <c r="AA4048" s="629">
        <v>1310</v>
      </c>
      <c r="AB4048" s="629" t="s">
        <v>10220</v>
      </c>
    </row>
    <row r="4049" spans="26:28">
      <c r="Z4049" s="623">
        <v>21</v>
      </c>
      <c r="AA4049" s="629">
        <v>1311</v>
      </c>
      <c r="AB4049" s="629" t="s">
        <v>10221</v>
      </c>
    </row>
    <row r="4050" spans="26:28">
      <c r="Z4050" s="623">
        <v>22</v>
      </c>
      <c r="AA4050" s="629">
        <v>1312</v>
      </c>
      <c r="AB4050" s="629" t="s">
        <v>10222</v>
      </c>
    </row>
    <row r="4051" spans="26:28">
      <c r="Z4051" s="623">
        <v>23</v>
      </c>
      <c r="AA4051" s="629">
        <v>1313</v>
      </c>
      <c r="AB4051" s="629" t="s">
        <v>10223</v>
      </c>
    </row>
    <row r="4052" spans="26:28">
      <c r="Z4052" s="623">
        <v>24</v>
      </c>
      <c r="AA4052" s="629">
        <v>1314</v>
      </c>
      <c r="AB4052" s="629" t="s">
        <v>10224</v>
      </c>
    </row>
    <row r="4053" spans="26:28">
      <c r="Z4053" s="623">
        <v>25</v>
      </c>
      <c r="AA4053" s="629">
        <v>1315</v>
      </c>
      <c r="AB4053" s="629" t="s">
        <v>10225</v>
      </c>
    </row>
    <row r="4054" spans="26:28">
      <c r="Z4054" s="623">
        <v>26</v>
      </c>
      <c r="AA4054" s="629">
        <v>1316</v>
      </c>
      <c r="AB4054" s="629" t="s">
        <v>10226</v>
      </c>
    </row>
    <row r="4055" spans="26:28">
      <c r="Z4055" s="623">
        <v>27</v>
      </c>
      <c r="AA4055" s="629">
        <v>1317</v>
      </c>
      <c r="AB4055" s="629" t="s">
        <v>10227</v>
      </c>
    </row>
    <row r="4056" spans="26:28">
      <c r="Z4056" s="623">
        <v>28</v>
      </c>
      <c r="AA4056" s="629">
        <v>1318</v>
      </c>
      <c r="AB4056" s="629" t="s">
        <v>10228</v>
      </c>
    </row>
    <row r="4057" spans="26:28">
      <c r="Z4057" s="623">
        <v>29</v>
      </c>
      <c r="AA4057" s="629">
        <v>1319</v>
      </c>
      <c r="AB4057" s="629" t="s">
        <v>10229</v>
      </c>
    </row>
    <row r="4058" spans="26:28">
      <c r="Z4058" s="623">
        <v>30</v>
      </c>
      <c r="AA4058" s="629">
        <v>1320</v>
      </c>
      <c r="AB4058" s="629" t="s">
        <v>10230</v>
      </c>
    </row>
    <row r="4059" spans="26:28">
      <c r="Z4059" s="623">
        <v>31</v>
      </c>
      <c r="AA4059" s="629">
        <v>1321</v>
      </c>
      <c r="AB4059" s="629" t="s">
        <v>10231</v>
      </c>
    </row>
    <row r="4060" spans="26:28">
      <c r="Z4060" s="623">
        <v>32</v>
      </c>
      <c r="AA4060" s="629">
        <v>1322</v>
      </c>
      <c r="AB4060" s="629" t="s">
        <v>10232</v>
      </c>
    </row>
    <row r="4061" spans="26:28">
      <c r="Z4061" s="623">
        <v>33</v>
      </c>
      <c r="AA4061" s="629">
        <v>1323</v>
      </c>
      <c r="AB4061" s="629" t="s">
        <v>10233</v>
      </c>
    </row>
    <row r="4062" spans="26:28">
      <c r="Z4062" s="623">
        <v>34</v>
      </c>
      <c r="AA4062" s="629">
        <v>1324</v>
      </c>
      <c r="AB4062" s="629" t="s">
        <v>10234</v>
      </c>
    </row>
    <row r="4063" spans="26:28">
      <c r="Z4063" s="623">
        <v>35</v>
      </c>
      <c r="AA4063" s="629">
        <v>1325</v>
      </c>
      <c r="AB4063" s="629" t="s">
        <v>10235</v>
      </c>
    </row>
    <row r="4064" spans="26:28">
      <c r="Z4064" s="623">
        <v>36</v>
      </c>
      <c r="AA4064" s="629">
        <v>1326</v>
      </c>
      <c r="AB4064" s="629" t="s">
        <v>10236</v>
      </c>
    </row>
    <row r="4065" spans="26:28">
      <c r="Z4065" s="623">
        <v>37</v>
      </c>
      <c r="AA4065" s="629">
        <v>1327</v>
      </c>
      <c r="AB4065" s="629" t="s">
        <v>10237</v>
      </c>
    </row>
    <row r="4066" spans="26:28">
      <c r="Z4066" s="623">
        <v>38</v>
      </c>
      <c r="AA4066" s="629">
        <v>1328</v>
      </c>
      <c r="AB4066" s="629" t="s">
        <v>10238</v>
      </c>
    </row>
    <row r="4067" spans="26:28">
      <c r="Z4067" s="623">
        <v>39</v>
      </c>
      <c r="AA4067" s="629">
        <v>1329</v>
      </c>
      <c r="AB4067" s="629" t="s">
        <v>10239</v>
      </c>
    </row>
    <row r="4068" spans="26:28">
      <c r="Z4068" s="623">
        <v>40</v>
      </c>
      <c r="AA4068" s="629">
        <v>1330</v>
      </c>
      <c r="AB4068" s="629" t="s">
        <v>10240</v>
      </c>
    </row>
    <row r="4069" spans="26:28">
      <c r="Z4069" s="623">
        <v>41</v>
      </c>
      <c r="AA4069" s="629">
        <v>1331</v>
      </c>
      <c r="AB4069" s="629" t="s">
        <v>10241</v>
      </c>
    </row>
    <row r="4070" spans="26:28">
      <c r="Z4070" s="623">
        <v>42</v>
      </c>
      <c r="AA4070" s="629">
        <v>1332</v>
      </c>
      <c r="AB4070" s="629" t="s">
        <v>10242</v>
      </c>
    </row>
    <row r="4071" spans="26:28">
      <c r="Z4071" s="623">
        <v>43</v>
      </c>
      <c r="AA4071" s="629">
        <v>1333</v>
      </c>
      <c r="AB4071" s="629" t="s">
        <v>10243</v>
      </c>
    </row>
    <row r="4072" spans="26:28">
      <c r="Z4072" s="623">
        <v>44</v>
      </c>
      <c r="AA4072" s="629">
        <v>1334</v>
      </c>
      <c r="AB4072" s="629" t="s">
        <v>10244</v>
      </c>
    </row>
    <row r="4073" spans="26:28">
      <c r="Z4073" s="623">
        <v>45</v>
      </c>
      <c r="AA4073" s="629">
        <v>1335</v>
      </c>
      <c r="AB4073" s="629" t="s">
        <v>10245</v>
      </c>
    </row>
    <row r="4074" spans="26:28">
      <c r="Z4074" s="623">
        <v>46</v>
      </c>
      <c r="AA4074" s="629">
        <v>1336</v>
      </c>
      <c r="AB4074" s="629" t="s">
        <v>10246</v>
      </c>
    </row>
    <row r="4075" spans="26:28">
      <c r="Z4075" s="623">
        <v>47</v>
      </c>
      <c r="AA4075" s="629">
        <v>1337</v>
      </c>
      <c r="AB4075" s="629" t="s">
        <v>10247</v>
      </c>
    </row>
    <row r="4076" spans="26:28">
      <c r="Z4076" s="623">
        <v>48</v>
      </c>
      <c r="AA4076" s="629">
        <v>1338</v>
      </c>
      <c r="AB4076" s="629" t="s">
        <v>10248</v>
      </c>
    </row>
    <row r="4077" spans="26:28">
      <c r="Z4077" s="623">
        <v>49</v>
      </c>
      <c r="AA4077" s="629">
        <v>1339</v>
      </c>
      <c r="AB4077" s="629" t="s">
        <v>10249</v>
      </c>
    </row>
    <row r="4078" spans="26:28">
      <c r="Z4078" s="623">
        <v>50</v>
      </c>
      <c r="AA4078" s="629">
        <v>1340</v>
      </c>
      <c r="AB4078" s="629" t="s">
        <v>10250</v>
      </c>
    </row>
    <row r="4079" spans="26:28">
      <c r="Z4079" s="623">
        <v>51</v>
      </c>
      <c r="AA4079" s="629">
        <v>1341</v>
      </c>
      <c r="AB4079" s="629" t="s">
        <v>10251</v>
      </c>
    </row>
    <row r="4080" spans="26:28">
      <c r="Z4080" s="623">
        <v>52</v>
      </c>
      <c r="AA4080" s="629">
        <v>1342</v>
      </c>
      <c r="AB4080" s="629" t="s">
        <v>10252</v>
      </c>
    </row>
    <row r="4081" spans="26:28">
      <c r="Z4081" s="623">
        <v>53</v>
      </c>
      <c r="AA4081" s="629">
        <v>1343</v>
      </c>
      <c r="AB4081" s="629" t="s">
        <v>10253</v>
      </c>
    </row>
    <row r="4082" spans="26:28">
      <c r="Z4082" s="623">
        <v>54</v>
      </c>
      <c r="AA4082" s="629">
        <v>1344</v>
      </c>
      <c r="AB4082" s="629" t="s">
        <v>10254</v>
      </c>
    </row>
    <row r="4083" spans="26:28">
      <c r="Z4083" s="623">
        <v>55</v>
      </c>
      <c r="AA4083" s="629">
        <v>1345</v>
      </c>
      <c r="AB4083" s="629" t="s">
        <v>10255</v>
      </c>
    </row>
    <row r="4084" spans="26:28">
      <c r="Z4084" s="623">
        <v>56</v>
      </c>
      <c r="AA4084" s="629">
        <v>1346</v>
      </c>
      <c r="AB4084" s="629" t="s">
        <v>10256</v>
      </c>
    </row>
    <row r="4085" spans="26:28">
      <c r="Z4085" s="623">
        <v>57</v>
      </c>
      <c r="AA4085" s="629">
        <v>1347</v>
      </c>
      <c r="AB4085" s="629" t="s">
        <v>10257</v>
      </c>
    </row>
    <row r="4086" spans="26:28">
      <c r="Z4086" s="623">
        <v>58</v>
      </c>
      <c r="AA4086" s="629">
        <v>1348</v>
      </c>
      <c r="AB4086" s="629" t="s">
        <v>10258</v>
      </c>
    </row>
    <row r="4087" spans="26:28">
      <c r="Z4087" s="623">
        <v>59</v>
      </c>
      <c r="AA4087" s="629">
        <v>1349</v>
      </c>
      <c r="AB4087" s="629" t="s">
        <v>10259</v>
      </c>
    </row>
    <row r="4088" spans="26:28">
      <c r="Z4088" s="623">
        <v>60</v>
      </c>
      <c r="AA4088" s="629">
        <v>1350</v>
      </c>
      <c r="AB4088" s="629" t="s">
        <v>10260</v>
      </c>
    </row>
    <row r="4089" spans="26:28">
      <c r="Z4089" s="623">
        <v>61</v>
      </c>
      <c r="AA4089" s="629">
        <v>1351</v>
      </c>
      <c r="AB4089" s="629" t="s">
        <v>10261</v>
      </c>
    </row>
    <row r="4090" spans="26:28">
      <c r="Z4090" s="623">
        <v>62</v>
      </c>
      <c r="AA4090" s="629">
        <v>1352</v>
      </c>
      <c r="AB4090" s="629" t="s">
        <v>10262</v>
      </c>
    </row>
    <row r="4091" spans="26:28">
      <c r="Z4091" s="623">
        <v>63</v>
      </c>
      <c r="AA4091" s="629">
        <v>1353</v>
      </c>
      <c r="AB4091" s="629" t="s">
        <v>10263</v>
      </c>
    </row>
    <row r="4092" spans="26:28">
      <c r="Z4092" s="623">
        <v>64</v>
      </c>
      <c r="AA4092" s="629">
        <v>1354</v>
      </c>
      <c r="AB4092" s="629" t="s">
        <v>10264</v>
      </c>
    </row>
    <row r="4093" spans="26:28">
      <c r="Z4093" s="623">
        <v>65</v>
      </c>
      <c r="AA4093" s="629">
        <v>1355</v>
      </c>
      <c r="AB4093" s="629" t="s">
        <v>10265</v>
      </c>
    </row>
    <row r="4094" spans="26:28">
      <c r="Z4094" s="623">
        <v>66</v>
      </c>
      <c r="AA4094" s="629">
        <v>1356</v>
      </c>
      <c r="AB4094" s="629" t="s">
        <v>10266</v>
      </c>
    </row>
    <row r="4095" spans="26:28">
      <c r="Z4095" s="623">
        <v>67</v>
      </c>
      <c r="AA4095" s="629">
        <v>1357</v>
      </c>
      <c r="AB4095" s="629" t="s">
        <v>10267</v>
      </c>
    </row>
    <row r="4096" spans="26:28">
      <c r="Z4096" s="623">
        <v>68</v>
      </c>
      <c r="AA4096" s="629">
        <v>1358</v>
      </c>
      <c r="AB4096" s="629" t="s">
        <v>10268</v>
      </c>
    </row>
    <row r="4097" spans="26:28">
      <c r="Z4097" s="623">
        <v>69</v>
      </c>
      <c r="AA4097" s="629">
        <v>1359</v>
      </c>
      <c r="AB4097" s="629" t="s">
        <v>10269</v>
      </c>
    </row>
    <row r="4098" spans="26:28">
      <c r="Z4098" s="623">
        <v>70</v>
      </c>
      <c r="AA4098" s="629">
        <v>1360</v>
      </c>
      <c r="AB4098" s="629" t="s">
        <v>10270</v>
      </c>
    </row>
    <row r="4099" spans="26:28">
      <c r="Z4099" s="623">
        <v>71</v>
      </c>
      <c r="AA4099" s="629">
        <v>1361</v>
      </c>
      <c r="AB4099" s="629" t="s">
        <v>10271</v>
      </c>
    </row>
    <row r="4100" spans="26:28">
      <c r="Z4100" s="623">
        <v>72</v>
      </c>
      <c r="AA4100" s="629">
        <v>1362</v>
      </c>
      <c r="AB4100" s="629" t="s">
        <v>10272</v>
      </c>
    </row>
    <row r="4101" spans="26:28">
      <c r="Z4101" s="623">
        <v>73</v>
      </c>
      <c r="AA4101" s="629">
        <v>1363</v>
      </c>
      <c r="AB4101" s="629" t="s">
        <v>10273</v>
      </c>
    </row>
    <row r="4102" spans="26:28">
      <c r="Z4102" s="623">
        <v>74</v>
      </c>
      <c r="AA4102" s="629">
        <v>1364</v>
      </c>
      <c r="AB4102" s="629" t="s">
        <v>10274</v>
      </c>
    </row>
    <row r="4103" spans="26:28">
      <c r="Z4103" s="623">
        <v>75</v>
      </c>
      <c r="AA4103" s="629">
        <v>1365</v>
      </c>
      <c r="AB4103" s="629" t="s">
        <v>10275</v>
      </c>
    </row>
    <row r="4104" spans="26:28">
      <c r="Z4104" s="623">
        <v>76</v>
      </c>
      <c r="AA4104" s="629">
        <v>1366</v>
      </c>
      <c r="AB4104" s="629" t="s">
        <v>10276</v>
      </c>
    </row>
    <row r="4105" spans="26:28">
      <c r="Z4105" s="623">
        <v>77</v>
      </c>
      <c r="AA4105" s="629">
        <v>1367</v>
      </c>
      <c r="AB4105" s="629" t="s">
        <v>10277</v>
      </c>
    </row>
    <row r="4106" spans="26:28">
      <c r="Z4106" s="623">
        <v>78</v>
      </c>
      <c r="AA4106" s="629">
        <v>1368</v>
      </c>
      <c r="AB4106" s="629" t="s">
        <v>10278</v>
      </c>
    </row>
    <row r="4107" spans="26:28">
      <c r="Z4107" s="623">
        <v>79</v>
      </c>
      <c r="AA4107" s="629">
        <v>1369</v>
      </c>
      <c r="AB4107" s="629" t="s">
        <v>10279</v>
      </c>
    </row>
    <row r="4108" spans="26:28">
      <c r="Z4108" s="623">
        <v>80</v>
      </c>
      <c r="AA4108" s="629">
        <v>1370</v>
      </c>
      <c r="AB4108" s="629" t="s">
        <v>10280</v>
      </c>
    </row>
    <row r="4109" spans="26:28">
      <c r="Z4109" s="623">
        <v>81</v>
      </c>
      <c r="AA4109" s="629">
        <v>1371</v>
      </c>
      <c r="AB4109" s="629" t="s">
        <v>10281</v>
      </c>
    </row>
    <row r="4110" spans="26:28">
      <c r="Z4110" s="623">
        <v>82</v>
      </c>
      <c r="AA4110" s="629">
        <v>1372</v>
      </c>
      <c r="AB4110" s="629" t="s">
        <v>10282</v>
      </c>
    </row>
    <row r="4111" spans="26:28">
      <c r="Z4111" s="623">
        <v>83</v>
      </c>
      <c r="AA4111" s="629">
        <v>1373</v>
      </c>
      <c r="AB4111" s="629" t="s">
        <v>10283</v>
      </c>
    </row>
    <row r="4112" spans="26:28">
      <c r="Z4112" s="623">
        <v>84</v>
      </c>
      <c r="AA4112" s="629">
        <v>1374</v>
      </c>
      <c r="AB4112" s="629" t="s">
        <v>10284</v>
      </c>
    </row>
    <row r="4113" spans="26:28">
      <c r="Z4113" s="623">
        <v>85</v>
      </c>
      <c r="AA4113" s="629">
        <v>1375</v>
      </c>
      <c r="AB4113" s="629" t="s">
        <v>10285</v>
      </c>
    </row>
    <row r="4114" spans="26:28">
      <c r="Z4114" s="623">
        <v>86</v>
      </c>
      <c r="AA4114" s="629">
        <v>1376</v>
      </c>
      <c r="AB4114" s="629" t="s">
        <v>10286</v>
      </c>
    </row>
    <row r="4115" spans="26:28">
      <c r="Z4115" s="623">
        <v>87</v>
      </c>
      <c r="AA4115" s="629">
        <v>1377</v>
      </c>
      <c r="AB4115" s="629" t="s">
        <v>10287</v>
      </c>
    </row>
    <row r="4116" spans="26:28">
      <c r="Z4116" s="623">
        <v>88</v>
      </c>
      <c r="AA4116" s="629">
        <v>1378</v>
      </c>
      <c r="AB4116" s="629" t="s">
        <v>10288</v>
      </c>
    </row>
    <row r="4117" spans="26:28">
      <c r="Z4117" s="623">
        <v>89</v>
      </c>
      <c r="AA4117" s="629">
        <v>1379</v>
      </c>
      <c r="AB4117" s="629" t="s">
        <v>10289</v>
      </c>
    </row>
    <row r="4118" spans="26:28">
      <c r="Z4118" s="623">
        <v>90</v>
      </c>
      <c r="AA4118" s="629">
        <v>1380</v>
      </c>
      <c r="AB4118" s="629" t="s">
        <v>10290</v>
      </c>
    </row>
    <row r="4119" spans="26:28">
      <c r="Z4119" s="623">
        <v>91</v>
      </c>
      <c r="AA4119" s="629">
        <v>1381</v>
      </c>
      <c r="AB4119" s="629" t="s">
        <v>10291</v>
      </c>
    </row>
    <row r="4120" spans="26:28">
      <c r="Z4120" s="623">
        <v>92</v>
      </c>
      <c r="AA4120" s="629">
        <v>1382</v>
      </c>
      <c r="AB4120" s="629" t="s">
        <v>10292</v>
      </c>
    </row>
    <row r="4121" spans="26:28">
      <c r="Z4121" s="623">
        <v>93</v>
      </c>
      <c r="AA4121" s="629">
        <v>1383</v>
      </c>
      <c r="AB4121" s="629" t="s">
        <v>10293</v>
      </c>
    </row>
    <row r="4122" spans="26:28">
      <c r="Z4122" s="623">
        <v>94</v>
      </c>
      <c r="AA4122" s="629">
        <v>1384</v>
      </c>
      <c r="AB4122" s="629" t="s">
        <v>10294</v>
      </c>
    </row>
    <row r="4123" spans="26:28">
      <c r="Z4123" s="623">
        <v>95</v>
      </c>
      <c r="AA4123" s="629">
        <v>1385</v>
      </c>
      <c r="AB4123" s="629" t="s">
        <v>10295</v>
      </c>
    </row>
    <row r="4124" spans="26:28">
      <c r="Z4124" s="623">
        <v>96</v>
      </c>
      <c r="AA4124" s="629">
        <v>1386</v>
      </c>
      <c r="AB4124" s="629" t="s">
        <v>10296</v>
      </c>
    </row>
    <row r="4125" spans="26:28">
      <c r="Z4125" s="623">
        <v>97</v>
      </c>
      <c r="AA4125" s="629">
        <v>1387</v>
      </c>
      <c r="AB4125" s="629" t="s">
        <v>10297</v>
      </c>
    </row>
    <row r="4126" spans="26:28">
      <c r="Z4126" s="623">
        <v>98</v>
      </c>
      <c r="AA4126" s="629">
        <v>1388</v>
      </c>
      <c r="AB4126" s="629" t="s">
        <v>10298</v>
      </c>
    </row>
    <row r="4127" spans="26:28">
      <c r="Z4127" s="623">
        <v>99</v>
      </c>
      <c r="AA4127" s="629">
        <v>1389</v>
      </c>
      <c r="AB4127" s="629" t="s">
        <v>10299</v>
      </c>
    </row>
    <row r="4128" spans="26:28">
      <c r="Z4128" s="623">
        <v>100</v>
      </c>
      <c r="AA4128" s="629">
        <v>1390</v>
      </c>
      <c r="AB4128" s="629" t="s">
        <v>10300</v>
      </c>
    </row>
    <row r="4129" spans="26:28">
      <c r="Z4129" s="623">
        <v>101</v>
      </c>
      <c r="AA4129" s="629">
        <v>1391</v>
      </c>
      <c r="AB4129" s="629" t="s">
        <v>10301</v>
      </c>
    </row>
    <row r="4130" spans="26:28">
      <c r="Z4130" s="623">
        <v>102</v>
      </c>
      <c r="AA4130" s="629">
        <v>1392</v>
      </c>
      <c r="AB4130" s="629" t="s">
        <v>10302</v>
      </c>
    </row>
    <row r="4131" spans="26:28">
      <c r="Z4131" s="623">
        <v>103</v>
      </c>
      <c r="AA4131" s="629">
        <v>1393</v>
      </c>
      <c r="AB4131" s="629" t="s">
        <v>10303</v>
      </c>
    </row>
    <row r="4132" spans="26:28">
      <c r="Z4132" s="623">
        <v>104</v>
      </c>
      <c r="AA4132" s="629">
        <v>1394</v>
      </c>
      <c r="AB4132" s="629" t="s">
        <v>10304</v>
      </c>
    </row>
    <row r="4133" spans="26:28">
      <c r="Z4133" s="623">
        <v>105</v>
      </c>
      <c r="AA4133" s="629">
        <v>1395</v>
      </c>
      <c r="AB4133" s="629" t="s">
        <v>10305</v>
      </c>
    </row>
    <row r="4134" spans="26:28">
      <c r="Z4134" s="623">
        <v>106</v>
      </c>
      <c r="AA4134" s="629">
        <v>1396</v>
      </c>
      <c r="AB4134" s="629" t="s">
        <v>10306</v>
      </c>
    </row>
    <row r="4135" spans="26:28">
      <c r="Z4135" s="623">
        <v>107</v>
      </c>
      <c r="AA4135" s="629">
        <v>1397</v>
      </c>
      <c r="AB4135" s="629" t="s">
        <v>10307</v>
      </c>
    </row>
    <row r="4136" spans="26:28">
      <c r="Z4136" s="623">
        <v>108</v>
      </c>
      <c r="AA4136" s="629">
        <v>1398</v>
      </c>
      <c r="AB4136" s="629" t="s">
        <v>10308</v>
      </c>
    </row>
    <row r="4137" spans="26:28">
      <c r="Z4137" s="623">
        <v>109</v>
      </c>
      <c r="AA4137" s="629">
        <v>1399</v>
      </c>
      <c r="AB4137" s="629" t="s">
        <v>10309</v>
      </c>
    </row>
    <row r="4138" spans="26:28">
      <c r="Z4138" s="623">
        <v>110</v>
      </c>
      <c r="AA4138" s="629">
        <v>1400</v>
      </c>
      <c r="AB4138" s="629" t="s">
        <v>10310</v>
      </c>
    </row>
    <row r="4139" spans="26:28">
      <c r="Z4139" s="623">
        <v>111</v>
      </c>
      <c r="AA4139" s="629">
        <v>1401</v>
      </c>
      <c r="AB4139" s="629" t="s">
        <v>10311</v>
      </c>
    </row>
    <row r="4140" spans="26:28">
      <c r="Z4140" s="623">
        <v>112</v>
      </c>
      <c r="AA4140" s="629">
        <v>1402</v>
      </c>
      <c r="AB4140" s="629" t="s">
        <v>10312</v>
      </c>
    </row>
    <row r="4141" spans="26:28">
      <c r="Z4141" s="623">
        <v>113</v>
      </c>
      <c r="AA4141" s="629">
        <v>1403</v>
      </c>
      <c r="AB4141" s="629" t="s">
        <v>10313</v>
      </c>
    </row>
    <row r="4142" spans="26:28">
      <c r="Z4142" s="623">
        <v>114</v>
      </c>
      <c r="AA4142" s="629">
        <v>1404</v>
      </c>
      <c r="AB4142" s="629" t="s">
        <v>10314</v>
      </c>
    </row>
    <row r="4143" spans="26:28">
      <c r="Z4143" s="623">
        <v>115</v>
      </c>
      <c r="AA4143" s="629">
        <v>1405</v>
      </c>
      <c r="AB4143" s="629" t="s">
        <v>10315</v>
      </c>
    </row>
    <row r="4144" spans="26:28">
      <c r="Z4144" s="623">
        <v>116</v>
      </c>
      <c r="AA4144" s="629">
        <v>1406</v>
      </c>
      <c r="AB4144" s="629" t="s">
        <v>10316</v>
      </c>
    </row>
    <row r="4145" spans="26:28">
      <c r="Z4145" s="623">
        <v>117</v>
      </c>
      <c r="AA4145" s="629">
        <v>1407</v>
      </c>
      <c r="AB4145" s="629" t="s">
        <v>10317</v>
      </c>
    </row>
    <row r="4146" spans="26:28">
      <c r="Z4146" s="623">
        <v>118</v>
      </c>
      <c r="AA4146" s="629">
        <v>1408</v>
      </c>
      <c r="AB4146" s="629" t="s">
        <v>10318</v>
      </c>
    </row>
    <row r="4147" spans="26:28">
      <c r="Z4147" s="623">
        <v>119</v>
      </c>
      <c r="AA4147" s="629">
        <v>1409</v>
      </c>
      <c r="AB4147" s="629" t="s">
        <v>10319</v>
      </c>
    </row>
    <row r="4148" spans="26:28">
      <c r="Z4148" s="623">
        <v>120</v>
      </c>
      <c r="AA4148" s="629">
        <v>1410</v>
      </c>
      <c r="AB4148" s="629" t="s">
        <v>10320</v>
      </c>
    </row>
    <row r="4149" spans="26:28">
      <c r="Z4149" s="623">
        <v>121</v>
      </c>
      <c r="AA4149" s="629">
        <v>1411</v>
      </c>
      <c r="AB4149" s="629" t="s">
        <v>10321</v>
      </c>
    </row>
    <row r="4150" spans="26:28">
      <c r="Z4150" s="623">
        <v>122</v>
      </c>
      <c r="AA4150" s="629">
        <v>1412</v>
      </c>
      <c r="AB4150" s="629" t="s">
        <v>10322</v>
      </c>
    </row>
    <row r="4151" spans="26:28">
      <c r="Z4151" s="623">
        <v>123</v>
      </c>
      <c r="AA4151" s="629">
        <v>1413</v>
      </c>
      <c r="AB4151" s="629" t="s">
        <v>10323</v>
      </c>
    </row>
    <row r="4152" spans="26:28">
      <c r="Z4152" s="623">
        <v>124</v>
      </c>
      <c r="AA4152" s="629">
        <v>1414</v>
      </c>
      <c r="AB4152" s="629" t="s">
        <v>10324</v>
      </c>
    </row>
    <row r="4153" spans="26:28">
      <c r="Z4153" s="623">
        <v>125</v>
      </c>
      <c r="AA4153" s="629">
        <v>1415</v>
      </c>
      <c r="AB4153" s="629" t="s">
        <v>10325</v>
      </c>
    </row>
    <row r="4154" spans="26:28">
      <c r="Z4154" s="623">
        <v>126</v>
      </c>
      <c r="AA4154" s="629">
        <v>1416</v>
      </c>
      <c r="AB4154" s="629" t="s">
        <v>10326</v>
      </c>
    </row>
    <row r="4155" spans="26:28">
      <c r="Z4155" s="623">
        <v>127</v>
      </c>
      <c r="AA4155" s="629">
        <v>1417</v>
      </c>
      <c r="AB4155" s="629" t="s">
        <v>10327</v>
      </c>
    </row>
    <row r="4156" spans="26:28">
      <c r="Z4156" s="623">
        <v>128</v>
      </c>
      <c r="AA4156" s="629">
        <v>1418</v>
      </c>
      <c r="AB4156" s="629" t="s">
        <v>10328</v>
      </c>
    </row>
    <row r="4157" spans="26:28">
      <c r="Z4157" s="623">
        <v>129</v>
      </c>
      <c r="AA4157" s="629">
        <v>1419</v>
      </c>
      <c r="AB4157" s="629" t="s">
        <v>10329</v>
      </c>
    </row>
    <row r="4158" spans="26:28">
      <c r="Z4158" s="623">
        <v>130</v>
      </c>
      <c r="AA4158" s="629">
        <v>1420</v>
      </c>
      <c r="AB4158" s="629" t="s">
        <v>10330</v>
      </c>
    </row>
    <row r="4159" spans="26:28">
      <c r="Z4159" s="623">
        <v>131</v>
      </c>
      <c r="AA4159" s="629">
        <v>1421</v>
      </c>
      <c r="AB4159" s="629" t="s">
        <v>10331</v>
      </c>
    </row>
    <row r="4160" spans="26:28">
      <c r="Z4160" s="623">
        <v>132</v>
      </c>
      <c r="AA4160" s="629">
        <v>1422</v>
      </c>
      <c r="AB4160" s="629" t="s">
        <v>10332</v>
      </c>
    </row>
    <row r="4161" spans="26:28">
      <c r="Z4161" s="623">
        <v>133</v>
      </c>
      <c r="AA4161" s="629">
        <v>1423</v>
      </c>
      <c r="AB4161" s="629" t="s">
        <v>10333</v>
      </c>
    </row>
    <row r="4162" spans="26:28">
      <c r="Z4162" s="623">
        <v>134</v>
      </c>
      <c r="AA4162" s="629">
        <v>1424</v>
      </c>
      <c r="AB4162" s="629" t="s">
        <v>10334</v>
      </c>
    </row>
    <row r="4163" spans="26:28">
      <c r="Z4163" s="623">
        <v>135</v>
      </c>
      <c r="AA4163" s="629">
        <v>1425</v>
      </c>
      <c r="AB4163" s="629" t="s">
        <v>10335</v>
      </c>
    </row>
    <row r="4164" spans="26:28">
      <c r="Z4164" s="623">
        <v>136</v>
      </c>
      <c r="AA4164" s="629">
        <v>1426</v>
      </c>
      <c r="AB4164" s="629" t="s">
        <v>10336</v>
      </c>
    </row>
    <row r="4165" spans="26:28">
      <c r="Z4165" s="623">
        <v>137</v>
      </c>
      <c r="AA4165" s="629">
        <v>1427</v>
      </c>
      <c r="AB4165" s="629" t="s">
        <v>10337</v>
      </c>
    </row>
    <row r="4166" spans="26:28">
      <c r="Z4166" s="623">
        <v>138</v>
      </c>
      <c r="AA4166" s="629">
        <v>1428</v>
      </c>
      <c r="AB4166" s="629" t="s">
        <v>10338</v>
      </c>
    </row>
    <row r="4167" spans="26:28">
      <c r="Z4167" s="623">
        <v>139</v>
      </c>
      <c r="AA4167" s="629">
        <v>1429</v>
      </c>
      <c r="AB4167" s="629" t="s">
        <v>10339</v>
      </c>
    </row>
    <row r="4168" spans="26:28">
      <c r="Z4168" s="623">
        <v>140</v>
      </c>
      <c r="AA4168" s="629">
        <v>1430</v>
      </c>
      <c r="AB4168" s="629" t="s">
        <v>10340</v>
      </c>
    </row>
    <row r="4169" spans="26:28">
      <c r="Z4169" s="623">
        <v>141</v>
      </c>
      <c r="AA4169" s="629">
        <v>1431</v>
      </c>
      <c r="AB4169" s="629" t="s">
        <v>10341</v>
      </c>
    </row>
    <row r="4170" spans="26:28">
      <c r="Z4170" s="623">
        <v>142</v>
      </c>
      <c r="AA4170" s="629">
        <v>1432</v>
      </c>
      <c r="AB4170" s="629" t="s">
        <v>10342</v>
      </c>
    </row>
    <row r="4171" spans="26:28">
      <c r="Z4171" s="623">
        <v>143</v>
      </c>
      <c r="AA4171" s="629">
        <v>1433</v>
      </c>
      <c r="AB4171" s="629" t="s">
        <v>10343</v>
      </c>
    </row>
    <row r="4172" spans="26:28">
      <c r="Z4172" s="623">
        <v>144</v>
      </c>
      <c r="AA4172" s="629">
        <v>1434</v>
      </c>
      <c r="AB4172" s="629" t="s">
        <v>10344</v>
      </c>
    </row>
    <row r="4173" spans="26:28">
      <c r="Z4173" s="623">
        <v>145</v>
      </c>
      <c r="AA4173" s="629">
        <v>1435</v>
      </c>
      <c r="AB4173" s="629" t="s">
        <v>10345</v>
      </c>
    </row>
    <row r="4174" spans="26:28">
      <c r="Z4174" s="623">
        <v>146</v>
      </c>
      <c r="AA4174" s="629">
        <v>1436</v>
      </c>
      <c r="AB4174" s="629" t="s">
        <v>10346</v>
      </c>
    </row>
    <row r="4175" spans="26:28">
      <c r="Z4175" s="623">
        <v>147</v>
      </c>
      <c r="AA4175" s="629">
        <v>1437</v>
      </c>
      <c r="AB4175" s="629" t="s">
        <v>10347</v>
      </c>
    </row>
    <row r="4176" spans="26:28">
      <c r="Z4176" s="623">
        <v>148</v>
      </c>
      <c r="AA4176" s="629">
        <v>1438</v>
      </c>
      <c r="AB4176" s="629" t="s">
        <v>10348</v>
      </c>
    </row>
    <row r="4177" spans="26:28">
      <c r="Z4177" s="623">
        <v>149</v>
      </c>
      <c r="AA4177" s="629">
        <v>1439</v>
      </c>
      <c r="AB4177" s="629" t="s">
        <v>10349</v>
      </c>
    </row>
    <row r="4178" spans="26:28">
      <c r="Z4178" s="623">
        <v>150</v>
      </c>
      <c r="AA4178" s="629">
        <v>1440</v>
      </c>
      <c r="AB4178" s="629" t="s">
        <v>10350</v>
      </c>
    </row>
    <row r="4179" spans="26:28">
      <c r="Z4179" s="623">
        <v>151</v>
      </c>
      <c r="AA4179" s="629">
        <v>1441</v>
      </c>
      <c r="AB4179" s="629" t="s">
        <v>10351</v>
      </c>
    </row>
    <row r="4180" spans="26:28">
      <c r="Z4180" s="623">
        <v>152</v>
      </c>
      <c r="AA4180" s="629">
        <v>1442</v>
      </c>
      <c r="AB4180" s="629" t="s">
        <v>10352</v>
      </c>
    </row>
    <row r="4181" spans="26:28">
      <c r="Z4181" s="623">
        <v>153</v>
      </c>
      <c r="AA4181" s="629">
        <v>1443</v>
      </c>
      <c r="AB4181" s="629" t="s">
        <v>10353</v>
      </c>
    </row>
    <row r="4182" spans="26:28">
      <c r="Z4182" s="623">
        <v>154</v>
      </c>
      <c r="AA4182" s="629">
        <v>1444</v>
      </c>
      <c r="AB4182" s="629" t="s">
        <v>10354</v>
      </c>
    </row>
    <row r="4183" spans="26:28">
      <c r="Z4183" s="623">
        <v>155</v>
      </c>
      <c r="AA4183" s="629">
        <v>1445</v>
      </c>
      <c r="AB4183" s="629" t="s">
        <v>10355</v>
      </c>
    </row>
    <row r="4184" spans="26:28">
      <c r="Z4184" s="623">
        <v>156</v>
      </c>
      <c r="AA4184" s="629">
        <v>1446</v>
      </c>
      <c r="AB4184" s="629" t="s">
        <v>10356</v>
      </c>
    </row>
    <row r="4185" spans="26:28">
      <c r="Z4185" s="623">
        <v>157</v>
      </c>
      <c r="AA4185" s="629">
        <v>1447</v>
      </c>
      <c r="AB4185" s="629" t="s">
        <v>10357</v>
      </c>
    </row>
    <row r="4186" spans="26:28">
      <c r="Z4186" s="623">
        <v>158</v>
      </c>
      <c r="AA4186" s="629">
        <v>1448</v>
      </c>
      <c r="AB4186" s="629" t="s">
        <v>10358</v>
      </c>
    </row>
    <row r="4187" spans="26:28">
      <c r="Z4187" s="623">
        <v>159</v>
      </c>
      <c r="AA4187" s="629">
        <v>1449</v>
      </c>
      <c r="AB4187" s="629" t="s">
        <v>10359</v>
      </c>
    </row>
    <row r="4188" spans="26:28">
      <c r="Z4188" s="623">
        <v>160</v>
      </c>
      <c r="AA4188" s="629">
        <v>1450</v>
      </c>
      <c r="AB4188" s="629" t="s">
        <v>10360</v>
      </c>
    </row>
    <row r="4189" spans="26:28">
      <c r="Z4189" s="623">
        <v>161</v>
      </c>
      <c r="AA4189" s="629">
        <v>1451</v>
      </c>
      <c r="AB4189" s="629" t="s">
        <v>10361</v>
      </c>
    </row>
    <row r="4190" spans="26:28">
      <c r="Z4190" s="623">
        <v>162</v>
      </c>
      <c r="AA4190" s="629">
        <v>1452</v>
      </c>
      <c r="AB4190" s="629" t="s">
        <v>10362</v>
      </c>
    </row>
    <row r="4191" spans="26:28">
      <c r="Z4191" s="623">
        <v>163</v>
      </c>
      <c r="AA4191" s="629">
        <v>1453</v>
      </c>
      <c r="AB4191" s="629" t="s">
        <v>10363</v>
      </c>
    </row>
    <row r="4192" spans="26:28">
      <c r="Z4192" s="623">
        <v>164</v>
      </c>
      <c r="AA4192" s="629">
        <v>1454</v>
      </c>
      <c r="AB4192" s="629" t="s">
        <v>10364</v>
      </c>
    </row>
    <row r="4193" spans="26:28">
      <c r="Z4193" s="623">
        <v>165</v>
      </c>
      <c r="AA4193" s="629">
        <v>1455</v>
      </c>
      <c r="AB4193" s="629" t="s">
        <v>10365</v>
      </c>
    </row>
    <row r="4194" spans="26:28">
      <c r="Z4194" s="623">
        <v>166</v>
      </c>
      <c r="AA4194" s="629">
        <v>1456</v>
      </c>
      <c r="AB4194" s="629" t="s">
        <v>10366</v>
      </c>
    </row>
    <row r="4195" spans="26:28">
      <c r="Z4195" s="623">
        <v>167</v>
      </c>
      <c r="AA4195" s="629">
        <v>1457</v>
      </c>
      <c r="AB4195" s="629" t="s">
        <v>10367</v>
      </c>
    </row>
    <row r="4196" spans="26:28">
      <c r="Z4196" s="623">
        <v>168</v>
      </c>
      <c r="AA4196" s="629">
        <v>1458</v>
      </c>
      <c r="AB4196" s="629" t="s">
        <v>10368</v>
      </c>
    </row>
    <row r="4197" spans="26:28">
      <c r="Z4197" s="623">
        <v>169</v>
      </c>
      <c r="AA4197" s="629">
        <v>1459</v>
      </c>
      <c r="AB4197" s="629" t="s">
        <v>10369</v>
      </c>
    </row>
    <row r="4198" spans="26:28">
      <c r="Z4198" s="623">
        <v>170</v>
      </c>
      <c r="AA4198" s="629">
        <v>1460</v>
      </c>
      <c r="AB4198" s="629" t="s">
        <v>10370</v>
      </c>
    </row>
    <row r="4199" spans="26:28">
      <c r="Z4199" s="623">
        <v>171</v>
      </c>
      <c r="AA4199" s="629">
        <v>1461</v>
      </c>
      <c r="AB4199" s="629" t="s">
        <v>10371</v>
      </c>
    </row>
    <row r="4200" spans="26:28">
      <c r="Z4200" s="623">
        <v>172</v>
      </c>
      <c r="AA4200" s="629">
        <v>1462</v>
      </c>
      <c r="AB4200" s="629" t="s">
        <v>10372</v>
      </c>
    </row>
    <row r="4201" spans="26:28">
      <c r="Z4201" s="623">
        <v>173</v>
      </c>
      <c r="AA4201" s="629">
        <v>1463</v>
      </c>
      <c r="AB4201" s="629" t="s">
        <v>10373</v>
      </c>
    </row>
    <row r="4202" spans="26:28">
      <c r="Z4202" s="623">
        <v>174</v>
      </c>
      <c r="AA4202" s="629">
        <v>1464</v>
      </c>
      <c r="AB4202" s="629" t="s">
        <v>10374</v>
      </c>
    </row>
    <row r="4203" spans="26:28">
      <c r="Z4203" s="623">
        <v>175</v>
      </c>
      <c r="AA4203" s="629">
        <v>1465</v>
      </c>
      <c r="AB4203" s="629" t="s">
        <v>10375</v>
      </c>
    </row>
    <row r="4204" spans="26:28">
      <c r="Z4204" s="623">
        <v>176</v>
      </c>
      <c r="AA4204" s="629">
        <v>1466</v>
      </c>
      <c r="AB4204" s="629" t="s">
        <v>10376</v>
      </c>
    </row>
    <row r="4205" spans="26:28">
      <c r="Z4205" s="623">
        <v>177</v>
      </c>
      <c r="AA4205" s="629">
        <v>1467</v>
      </c>
      <c r="AB4205" s="629" t="s">
        <v>10377</v>
      </c>
    </row>
    <row r="4206" spans="26:28">
      <c r="Z4206" s="623">
        <v>178</v>
      </c>
      <c r="AA4206" s="629">
        <v>1468</v>
      </c>
      <c r="AB4206" s="629" t="s">
        <v>10378</v>
      </c>
    </row>
    <row r="4207" spans="26:28">
      <c r="Z4207" s="623">
        <v>179</v>
      </c>
      <c r="AA4207" s="629">
        <v>1469</v>
      </c>
      <c r="AB4207" s="629" t="s">
        <v>10379</v>
      </c>
    </row>
    <row r="4208" spans="26:28">
      <c r="Z4208" s="623">
        <v>180</v>
      </c>
      <c r="AA4208" s="629">
        <v>1470</v>
      </c>
      <c r="AB4208" s="629" t="s">
        <v>10380</v>
      </c>
    </row>
    <row r="4209" spans="26:28">
      <c r="Z4209" s="623">
        <v>181</v>
      </c>
      <c r="AA4209" s="629">
        <v>1471</v>
      </c>
      <c r="AB4209" s="629" t="s">
        <v>10381</v>
      </c>
    </row>
    <row r="4210" spans="26:28">
      <c r="Z4210" s="623">
        <v>182</v>
      </c>
      <c r="AA4210" s="629">
        <v>1472</v>
      </c>
      <c r="AB4210" s="629" t="s">
        <v>10382</v>
      </c>
    </row>
    <row r="4211" spans="26:28">
      <c r="Z4211" s="623">
        <v>183</v>
      </c>
      <c r="AA4211" s="629">
        <v>1473</v>
      </c>
      <c r="AB4211" s="629" t="s">
        <v>10383</v>
      </c>
    </row>
    <row r="4212" spans="26:28">
      <c r="Z4212" s="623">
        <v>184</v>
      </c>
      <c r="AA4212" s="629">
        <v>1474</v>
      </c>
      <c r="AB4212" s="629" t="s">
        <v>10384</v>
      </c>
    </row>
    <row r="4213" spans="26:28">
      <c r="Z4213" s="623">
        <v>185</v>
      </c>
      <c r="AA4213" s="629">
        <v>1475</v>
      </c>
      <c r="AB4213" s="629" t="s">
        <v>10385</v>
      </c>
    </row>
    <row r="4214" spans="26:28">
      <c r="Z4214" s="623">
        <v>186</v>
      </c>
      <c r="AA4214" s="629">
        <v>1476</v>
      </c>
      <c r="AB4214" s="629" t="s">
        <v>10386</v>
      </c>
    </row>
    <row r="4215" spans="26:28">
      <c r="Z4215" s="623">
        <v>187</v>
      </c>
      <c r="AA4215" s="629">
        <v>1477</v>
      </c>
      <c r="AB4215" s="629" t="s">
        <v>10387</v>
      </c>
    </row>
    <row r="4216" spans="26:28">
      <c r="Z4216" s="623">
        <v>188</v>
      </c>
      <c r="AA4216" s="629">
        <v>1478</v>
      </c>
      <c r="AB4216" s="629" t="s">
        <v>10388</v>
      </c>
    </row>
    <row r="4217" spans="26:28">
      <c r="Z4217" s="623">
        <v>189</v>
      </c>
      <c r="AA4217" s="629">
        <v>1479</v>
      </c>
      <c r="AB4217" s="629" t="s">
        <v>10389</v>
      </c>
    </row>
    <row r="4218" spans="26:28">
      <c r="Z4218" s="623">
        <v>190</v>
      </c>
      <c r="AA4218" s="629">
        <v>1480</v>
      </c>
      <c r="AB4218" s="629" t="s">
        <v>10390</v>
      </c>
    </row>
    <row r="4219" spans="26:28">
      <c r="Z4219" s="623">
        <v>191</v>
      </c>
      <c r="AA4219" s="629">
        <v>1481</v>
      </c>
      <c r="AB4219" s="629" t="s">
        <v>10391</v>
      </c>
    </row>
    <row r="4220" spans="26:28">
      <c r="Z4220" s="623">
        <v>192</v>
      </c>
      <c r="AA4220" s="629">
        <v>1482</v>
      </c>
      <c r="AB4220" s="629" t="s">
        <v>10392</v>
      </c>
    </row>
    <row r="4221" spans="26:28">
      <c r="Z4221" s="623">
        <v>193</v>
      </c>
      <c r="AA4221" s="629">
        <v>1483</v>
      </c>
      <c r="AB4221" s="629" t="s">
        <v>10393</v>
      </c>
    </row>
    <row r="4222" spans="26:28">
      <c r="Z4222" s="623">
        <v>194</v>
      </c>
      <c r="AA4222" s="629">
        <v>1484</v>
      </c>
      <c r="AB4222" s="629" t="s">
        <v>10394</v>
      </c>
    </row>
    <row r="4223" spans="26:28">
      <c r="Z4223" s="623">
        <v>195</v>
      </c>
      <c r="AA4223" s="629">
        <v>1485</v>
      </c>
      <c r="AB4223" s="629" t="s">
        <v>10395</v>
      </c>
    </row>
    <row r="4224" spans="26:28">
      <c r="Z4224" s="623">
        <v>196</v>
      </c>
      <c r="AA4224" s="629">
        <v>1486</v>
      </c>
      <c r="AB4224" s="629" t="s">
        <v>10396</v>
      </c>
    </row>
    <row r="4225" spans="26:28">
      <c r="Z4225" s="623">
        <v>197</v>
      </c>
      <c r="AA4225" s="629">
        <v>1487</v>
      </c>
      <c r="AB4225" s="629" t="s">
        <v>10397</v>
      </c>
    </row>
    <row r="4226" spans="26:28">
      <c r="Z4226" s="623">
        <v>198</v>
      </c>
      <c r="AA4226" s="629">
        <v>1488</v>
      </c>
      <c r="AB4226" s="629" t="s">
        <v>10398</v>
      </c>
    </row>
    <row r="4227" spans="26:28">
      <c r="Z4227" s="623">
        <v>199</v>
      </c>
      <c r="AA4227" s="629">
        <v>1489</v>
      </c>
      <c r="AB4227" s="629" t="s">
        <v>10399</v>
      </c>
    </row>
    <row r="4228" spans="26:28">
      <c r="Z4228" s="623">
        <v>200</v>
      </c>
      <c r="AA4228" s="629">
        <v>1490</v>
      </c>
      <c r="AB4228" s="629" t="s">
        <v>10400</v>
      </c>
    </row>
    <row r="4229" spans="26:28">
      <c r="Z4229" s="623">
        <v>201</v>
      </c>
      <c r="AA4229" s="629">
        <v>1491</v>
      </c>
      <c r="AB4229" s="629" t="s">
        <v>10401</v>
      </c>
    </row>
    <row r="4230" spans="26:28">
      <c r="Z4230" s="623">
        <v>202</v>
      </c>
      <c r="AA4230" s="629">
        <v>1492</v>
      </c>
      <c r="AB4230" s="629" t="s">
        <v>10402</v>
      </c>
    </row>
    <row r="4231" spans="26:28">
      <c r="Z4231" s="623">
        <v>203</v>
      </c>
      <c r="AA4231" s="629">
        <v>1493</v>
      </c>
      <c r="AB4231" s="629" t="s">
        <v>10403</v>
      </c>
    </row>
    <row r="4232" spans="26:28">
      <c r="Z4232" s="623">
        <v>204</v>
      </c>
      <c r="AA4232" s="629">
        <v>1494</v>
      </c>
      <c r="AB4232" s="629" t="s">
        <v>10404</v>
      </c>
    </row>
    <row r="4233" spans="26:28">
      <c r="Z4233" s="623">
        <v>205</v>
      </c>
      <c r="AA4233" s="629">
        <v>1495</v>
      </c>
      <c r="AB4233" s="629" t="s">
        <v>10405</v>
      </c>
    </row>
    <row r="4234" spans="26:28">
      <c r="Z4234" s="623">
        <v>206</v>
      </c>
      <c r="AA4234" s="629">
        <v>1496</v>
      </c>
      <c r="AB4234" s="629" t="s">
        <v>10406</v>
      </c>
    </row>
    <row r="4235" spans="26:28">
      <c r="Z4235" s="623">
        <v>207</v>
      </c>
      <c r="AA4235" s="629">
        <v>1497</v>
      </c>
      <c r="AB4235" s="629" t="s">
        <v>10407</v>
      </c>
    </row>
    <row r="4236" spans="26:28">
      <c r="Z4236" s="623">
        <v>208</v>
      </c>
      <c r="AA4236" s="629">
        <v>1498</v>
      </c>
      <c r="AB4236" s="629" t="s">
        <v>10408</v>
      </c>
    </row>
    <row r="4237" spans="26:28">
      <c r="Z4237" s="623">
        <v>209</v>
      </c>
      <c r="AA4237" s="629">
        <v>1499</v>
      </c>
      <c r="AB4237" s="629" t="s">
        <v>10409</v>
      </c>
    </row>
    <row r="4238" spans="26:28">
      <c r="Z4238" s="623">
        <v>210</v>
      </c>
      <c r="AA4238" s="629">
        <v>1500</v>
      </c>
      <c r="AB4238" s="629" t="s">
        <v>10410</v>
      </c>
    </row>
    <row r="4239" spans="26:28">
      <c r="Z4239" s="623">
        <v>211</v>
      </c>
      <c r="AA4239" s="629">
        <v>1501</v>
      </c>
      <c r="AB4239" s="629" t="s">
        <v>10411</v>
      </c>
    </row>
    <row r="4240" spans="26:28">
      <c r="Z4240" s="623">
        <v>212</v>
      </c>
      <c r="AA4240" s="629">
        <v>1502</v>
      </c>
      <c r="AB4240" s="629" t="s">
        <v>10412</v>
      </c>
    </row>
    <row r="4241" spans="26:28">
      <c r="Z4241" s="623">
        <v>213</v>
      </c>
      <c r="AA4241" s="629">
        <v>1503</v>
      </c>
      <c r="AB4241" s="629" t="s">
        <v>10413</v>
      </c>
    </row>
    <row r="4242" spans="26:28">
      <c r="Z4242" s="623">
        <v>214</v>
      </c>
      <c r="AA4242" s="629">
        <v>1504</v>
      </c>
      <c r="AB4242" s="629" t="s">
        <v>10414</v>
      </c>
    </row>
    <row r="4243" spans="26:28">
      <c r="Z4243" s="623">
        <v>215</v>
      </c>
      <c r="AA4243" s="629">
        <v>1505</v>
      </c>
      <c r="AB4243" s="629" t="s">
        <v>10415</v>
      </c>
    </row>
    <row r="4244" spans="26:28">
      <c r="Z4244" s="623">
        <v>216</v>
      </c>
      <c r="AA4244" s="629">
        <v>1506</v>
      </c>
      <c r="AB4244" s="629" t="s">
        <v>10416</v>
      </c>
    </row>
    <row r="4245" spans="26:28">
      <c r="Z4245" s="623">
        <v>217</v>
      </c>
      <c r="AA4245" s="629">
        <v>1507</v>
      </c>
      <c r="AB4245" s="629" t="s">
        <v>10417</v>
      </c>
    </row>
    <row r="4246" spans="26:28">
      <c r="Z4246" s="623">
        <v>218</v>
      </c>
      <c r="AA4246" s="629">
        <v>1508</v>
      </c>
      <c r="AB4246" s="629" t="s">
        <v>10418</v>
      </c>
    </row>
    <row r="4247" spans="26:28">
      <c r="Z4247" s="623">
        <v>219</v>
      </c>
      <c r="AA4247" s="629">
        <v>1509</v>
      </c>
      <c r="AB4247" s="629" t="s">
        <v>10419</v>
      </c>
    </row>
    <row r="4248" spans="26:28">
      <c r="Z4248" s="623">
        <v>220</v>
      </c>
      <c r="AA4248" s="629">
        <v>1510</v>
      </c>
      <c r="AB4248" s="629" t="s">
        <v>10420</v>
      </c>
    </row>
    <row r="4249" spans="26:28">
      <c r="Z4249" s="623">
        <v>221</v>
      </c>
      <c r="AA4249" s="629">
        <v>1511</v>
      </c>
      <c r="AB4249" s="629" t="s">
        <v>10421</v>
      </c>
    </row>
    <row r="4250" spans="26:28">
      <c r="Z4250" s="623">
        <v>222</v>
      </c>
      <c r="AA4250" s="629">
        <v>1512</v>
      </c>
      <c r="AB4250" s="629" t="s">
        <v>10422</v>
      </c>
    </row>
    <row r="4251" spans="26:28">
      <c r="Z4251" s="623">
        <v>223</v>
      </c>
      <c r="AA4251" s="629">
        <v>1513</v>
      </c>
      <c r="AB4251" s="629" t="s">
        <v>10423</v>
      </c>
    </row>
    <row r="4252" spans="26:28">
      <c r="Z4252" s="623">
        <v>224</v>
      </c>
      <c r="AA4252" s="629">
        <v>1514</v>
      </c>
      <c r="AB4252" s="629" t="s">
        <v>10424</v>
      </c>
    </row>
    <row r="4253" spans="26:28">
      <c r="Z4253" s="623">
        <v>225</v>
      </c>
      <c r="AA4253" s="629">
        <v>1515</v>
      </c>
      <c r="AB4253" s="629" t="s">
        <v>10425</v>
      </c>
    </row>
    <row r="4254" spans="26:28">
      <c r="Z4254" s="623">
        <v>226</v>
      </c>
      <c r="AA4254" s="629">
        <v>1516</v>
      </c>
      <c r="AB4254" s="629" t="s">
        <v>10426</v>
      </c>
    </row>
    <row r="4255" spans="26:28">
      <c r="Z4255" s="623">
        <v>227</v>
      </c>
      <c r="AA4255" s="629">
        <v>1517</v>
      </c>
      <c r="AB4255" s="629" t="s">
        <v>10427</v>
      </c>
    </row>
    <row r="4256" spans="26:28">
      <c r="Z4256" s="623">
        <v>228</v>
      </c>
      <c r="AA4256" s="629">
        <v>1518</v>
      </c>
      <c r="AB4256" s="629" t="s">
        <v>10428</v>
      </c>
    </row>
    <row r="4257" spans="26:28">
      <c r="Z4257" s="623">
        <v>229</v>
      </c>
      <c r="AA4257" s="629">
        <v>1519</v>
      </c>
      <c r="AB4257" s="629" t="s">
        <v>10429</v>
      </c>
    </row>
    <row r="4258" spans="26:28">
      <c r="Z4258" s="623">
        <v>230</v>
      </c>
      <c r="AA4258" s="629">
        <v>1520</v>
      </c>
      <c r="AB4258" s="629" t="s">
        <v>10430</v>
      </c>
    </row>
    <row r="4259" spans="26:28">
      <c r="Z4259" s="623">
        <v>231</v>
      </c>
      <c r="AA4259" s="629">
        <v>1521</v>
      </c>
      <c r="AB4259" s="629" t="s">
        <v>10431</v>
      </c>
    </row>
    <row r="4260" spans="26:28">
      <c r="Z4260" s="623">
        <v>232</v>
      </c>
      <c r="AA4260" s="629">
        <v>1522</v>
      </c>
      <c r="AB4260" s="629" t="s">
        <v>10432</v>
      </c>
    </row>
    <row r="4261" spans="26:28">
      <c r="Z4261" s="623">
        <v>233</v>
      </c>
      <c r="AA4261" s="629">
        <v>1523</v>
      </c>
      <c r="AB4261" s="629" t="s">
        <v>10433</v>
      </c>
    </row>
    <row r="4262" spans="26:28">
      <c r="Z4262" s="623">
        <v>234</v>
      </c>
      <c r="AA4262" s="629">
        <v>1524</v>
      </c>
      <c r="AB4262" s="629" t="s">
        <v>10434</v>
      </c>
    </row>
    <row r="4263" spans="26:28">
      <c r="Z4263" s="623">
        <v>235</v>
      </c>
      <c r="AA4263" s="629">
        <v>1525</v>
      </c>
      <c r="AB4263" s="629" t="s">
        <v>10435</v>
      </c>
    </row>
    <row r="4264" spans="26:28">
      <c r="Z4264" s="623">
        <v>236</v>
      </c>
      <c r="AA4264" s="629">
        <v>1526</v>
      </c>
      <c r="AB4264" s="629" t="s">
        <v>10436</v>
      </c>
    </row>
    <row r="4265" spans="26:28">
      <c r="Z4265" s="623">
        <v>237</v>
      </c>
      <c r="AA4265" s="629">
        <v>1527</v>
      </c>
      <c r="AB4265" s="629" t="s">
        <v>10437</v>
      </c>
    </row>
    <row r="4266" spans="26:28">
      <c r="Z4266" s="623">
        <v>238</v>
      </c>
      <c r="AA4266" s="629">
        <v>1528</v>
      </c>
      <c r="AB4266" s="629" t="s">
        <v>10438</v>
      </c>
    </row>
    <row r="4267" spans="26:28">
      <c r="Z4267" s="623">
        <v>239</v>
      </c>
      <c r="AA4267" s="629">
        <v>1529</v>
      </c>
      <c r="AB4267" s="629" t="s">
        <v>10439</v>
      </c>
    </row>
    <row r="4268" spans="26:28">
      <c r="Z4268" s="623">
        <v>240</v>
      </c>
      <c r="AA4268" s="629">
        <v>1530</v>
      </c>
      <c r="AB4268" s="629" t="s">
        <v>10440</v>
      </c>
    </row>
    <row r="4269" spans="26:28">
      <c r="Z4269" s="623">
        <v>241</v>
      </c>
      <c r="AA4269" s="629">
        <v>1531</v>
      </c>
      <c r="AB4269" s="629" t="s">
        <v>10441</v>
      </c>
    </row>
    <row r="4270" spans="26:28">
      <c r="Z4270" s="623">
        <v>242</v>
      </c>
      <c r="AA4270" s="629">
        <v>1532</v>
      </c>
      <c r="AB4270" s="629" t="s">
        <v>10442</v>
      </c>
    </row>
    <row r="4271" spans="26:28">
      <c r="Z4271" s="623">
        <v>243</v>
      </c>
      <c r="AA4271" s="629">
        <v>1533</v>
      </c>
      <c r="AB4271" s="629" t="s">
        <v>10443</v>
      </c>
    </row>
    <row r="4272" spans="26:28">
      <c r="Z4272" s="623">
        <v>244</v>
      </c>
      <c r="AA4272" s="629">
        <v>1534</v>
      </c>
      <c r="AB4272" s="629" t="s">
        <v>10444</v>
      </c>
    </row>
    <row r="4273" spans="26:28">
      <c r="Z4273" s="623">
        <v>245</v>
      </c>
      <c r="AA4273" s="629">
        <v>1535</v>
      </c>
      <c r="AB4273" s="629" t="s">
        <v>10445</v>
      </c>
    </row>
    <row r="4274" spans="26:28">
      <c r="Z4274" s="623">
        <v>246</v>
      </c>
      <c r="AA4274" s="629">
        <v>1536</v>
      </c>
      <c r="AB4274" s="629" t="s">
        <v>10446</v>
      </c>
    </row>
    <row r="4275" spans="26:28">
      <c r="Z4275" s="623">
        <v>247</v>
      </c>
      <c r="AA4275" s="629">
        <v>1537</v>
      </c>
      <c r="AB4275" s="629" t="s">
        <v>10447</v>
      </c>
    </row>
    <row r="4276" spans="26:28">
      <c r="Z4276" s="623">
        <v>248</v>
      </c>
      <c r="AA4276" s="629">
        <v>1538</v>
      </c>
      <c r="AB4276" s="629" t="s">
        <v>10448</v>
      </c>
    </row>
    <row r="4277" spans="26:28">
      <c r="Z4277" s="623">
        <v>249</v>
      </c>
      <c r="AA4277" s="629">
        <v>1539</v>
      </c>
      <c r="AB4277" s="629" t="s">
        <v>10449</v>
      </c>
    </row>
    <row r="4278" spans="26:28">
      <c r="Z4278" s="623">
        <v>250</v>
      </c>
      <c r="AA4278" s="629">
        <v>1540</v>
      </c>
      <c r="AB4278" s="629" t="s">
        <v>10450</v>
      </c>
    </row>
    <row r="4279" spans="26:28">
      <c r="Z4279" s="623">
        <v>251</v>
      </c>
      <c r="AA4279" s="629">
        <v>1541</v>
      </c>
      <c r="AB4279" s="629" t="s">
        <v>10451</v>
      </c>
    </row>
    <row r="4280" spans="26:28">
      <c r="Z4280" s="623">
        <v>252</v>
      </c>
      <c r="AA4280" s="629">
        <v>1542</v>
      </c>
      <c r="AB4280" s="629" t="s">
        <v>10452</v>
      </c>
    </row>
    <row r="4281" spans="26:28">
      <c r="Z4281" s="623">
        <v>253</v>
      </c>
      <c r="AA4281" s="629">
        <v>1543</v>
      </c>
      <c r="AB4281" s="629" t="s">
        <v>10453</v>
      </c>
    </row>
    <row r="4282" spans="26:28">
      <c r="Z4282" s="623">
        <v>254</v>
      </c>
      <c r="AA4282" s="629">
        <v>1544</v>
      </c>
      <c r="AB4282" s="629" t="s">
        <v>10454</v>
      </c>
    </row>
    <row r="4283" spans="26:28">
      <c r="Z4283" s="623">
        <v>255</v>
      </c>
      <c r="AA4283" s="629">
        <v>1545</v>
      </c>
      <c r="AB4283" s="629" t="s">
        <v>10455</v>
      </c>
    </row>
    <row r="4284" spans="26:28">
      <c r="Z4284" s="623">
        <v>256</v>
      </c>
      <c r="AA4284" s="629">
        <v>1546</v>
      </c>
      <c r="AB4284" s="629" t="s">
        <v>10456</v>
      </c>
    </row>
    <row r="4285" spans="26:28">
      <c r="Z4285" s="623">
        <v>257</v>
      </c>
      <c r="AA4285" s="629">
        <v>1547</v>
      </c>
      <c r="AB4285" s="629" t="s">
        <v>10457</v>
      </c>
    </row>
    <row r="4286" spans="26:28">
      <c r="Z4286" s="623">
        <v>258</v>
      </c>
      <c r="AA4286" s="629">
        <v>1548</v>
      </c>
      <c r="AB4286" s="629" t="s">
        <v>10458</v>
      </c>
    </row>
    <row r="4287" spans="26:28">
      <c r="Z4287" s="623">
        <v>259</v>
      </c>
      <c r="AA4287" s="629">
        <v>1549</v>
      </c>
      <c r="AB4287" s="629" t="s">
        <v>10459</v>
      </c>
    </row>
    <row r="4288" spans="26:28">
      <c r="Z4288" s="623">
        <v>260</v>
      </c>
      <c r="AA4288" s="629">
        <v>1550</v>
      </c>
      <c r="AB4288" s="629" t="s">
        <v>10460</v>
      </c>
    </row>
    <row r="4289" spans="26:28">
      <c r="Z4289" s="623">
        <v>261</v>
      </c>
      <c r="AA4289" s="629">
        <v>1551</v>
      </c>
      <c r="AB4289" s="629" t="s">
        <v>10461</v>
      </c>
    </row>
    <row r="4290" spans="26:28">
      <c r="Z4290" s="623">
        <v>262</v>
      </c>
      <c r="AA4290" s="629">
        <v>1552</v>
      </c>
      <c r="AB4290" s="629" t="s">
        <v>10462</v>
      </c>
    </row>
    <row r="4291" spans="26:28">
      <c r="Z4291" s="623">
        <v>263</v>
      </c>
      <c r="AA4291" s="629">
        <v>1553</v>
      </c>
      <c r="AB4291" s="629" t="s">
        <v>10463</v>
      </c>
    </row>
    <row r="4292" spans="26:28">
      <c r="Z4292" s="623">
        <v>264</v>
      </c>
      <c r="AA4292" s="629">
        <v>1554</v>
      </c>
      <c r="AB4292" s="629" t="s">
        <v>10464</v>
      </c>
    </row>
    <row r="4293" spans="26:28">
      <c r="Z4293" s="623">
        <v>265</v>
      </c>
      <c r="AA4293" s="629">
        <v>1555</v>
      </c>
      <c r="AB4293" s="629" t="s">
        <v>10465</v>
      </c>
    </row>
    <row r="4294" spans="26:28">
      <c r="Z4294" s="623">
        <v>266</v>
      </c>
      <c r="AA4294" s="629">
        <v>1556</v>
      </c>
      <c r="AB4294" s="629" t="s">
        <v>10466</v>
      </c>
    </row>
    <row r="4295" spans="26:28">
      <c r="Z4295" s="623">
        <v>267</v>
      </c>
      <c r="AA4295" s="629">
        <v>1557</v>
      </c>
      <c r="AB4295" s="629" t="s">
        <v>10467</v>
      </c>
    </row>
    <row r="4296" spans="26:28">
      <c r="Z4296" s="623">
        <v>268</v>
      </c>
      <c r="AA4296" s="629">
        <v>1558</v>
      </c>
      <c r="AB4296" s="629" t="s">
        <v>10468</v>
      </c>
    </row>
    <row r="4297" spans="26:28">
      <c r="Z4297" s="623">
        <v>269</v>
      </c>
      <c r="AA4297" s="629">
        <v>1559</v>
      </c>
      <c r="AB4297" s="629" t="s">
        <v>10469</v>
      </c>
    </row>
    <row r="4298" spans="26:28">
      <c r="Z4298" s="623">
        <v>270</v>
      </c>
      <c r="AA4298" s="629">
        <v>1560</v>
      </c>
      <c r="AB4298" s="629" t="s">
        <v>10470</v>
      </c>
    </row>
    <row r="4299" spans="26:28">
      <c r="Z4299" s="623">
        <v>271</v>
      </c>
      <c r="AA4299" s="629">
        <v>1561</v>
      </c>
      <c r="AB4299" s="629" t="s">
        <v>10471</v>
      </c>
    </row>
    <row r="4300" spans="26:28">
      <c r="Z4300" s="623">
        <v>272</v>
      </c>
      <c r="AA4300" s="629">
        <v>1562</v>
      </c>
      <c r="AB4300" s="629" t="s">
        <v>10472</v>
      </c>
    </row>
    <row r="4301" spans="26:28">
      <c r="Z4301" s="623">
        <v>273</v>
      </c>
      <c r="AA4301" s="629">
        <v>1563</v>
      </c>
      <c r="AB4301" s="629" t="s">
        <v>10473</v>
      </c>
    </row>
    <row r="4302" spans="26:28">
      <c r="Z4302" s="623">
        <v>274</v>
      </c>
      <c r="AA4302" s="629">
        <v>1564</v>
      </c>
      <c r="AB4302" s="629" t="s">
        <v>10474</v>
      </c>
    </row>
    <row r="4303" spans="26:28">
      <c r="Z4303" s="623">
        <v>275</v>
      </c>
      <c r="AA4303" s="629">
        <v>1565</v>
      </c>
      <c r="AB4303" s="629" t="s">
        <v>10475</v>
      </c>
    </row>
    <row r="4304" spans="26:28">
      <c r="Z4304" s="623">
        <v>276</v>
      </c>
      <c r="AA4304" s="629">
        <v>1566</v>
      </c>
      <c r="AB4304" s="629" t="s">
        <v>10476</v>
      </c>
    </row>
    <row r="4305" spans="26:28">
      <c r="Z4305" s="623">
        <v>277</v>
      </c>
      <c r="AA4305" s="629">
        <v>1567</v>
      </c>
      <c r="AB4305" s="629" t="s">
        <v>10477</v>
      </c>
    </row>
    <row r="4306" spans="26:28">
      <c r="Z4306" s="623">
        <v>278</v>
      </c>
      <c r="AA4306" s="629">
        <v>1568</v>
      </c>
      <c r="AB4306" s="629" t="s">
        <v>10478</v>
      </c>
    </row>
    <row r="4307" spans="26:28">
      <c r="Z4307" s="623">
        <v>279</v>
      </c>
      <c r="AA4307" s="629">
        <v>1569</v>
      </c>
      <c r="AB4307" s="629" t="s">
        <v>10479</v>
      </c>
    </row>
    <row r="4308" spans="26:28">
      <c r="Z4308" s="623">
        <v>280</v>
      </c>
      <c r="AA4308" s="629">
        <v>1570</v>
      </c>
      <c r="AB4308" s="629" t="s">
        <v>10480</v>
      </c>
    </row>
    <row r="4309" spans="26:28">
      <c r="Z4309" s="623">
        <v>281</v>
      </c>
      <c r="AA4309" s="629">
        <v>1571</v>
      </c>
      <c r="AB4309" s="629" t="s">
        <v>10481</v>
      </c>
    </row>
    <row r="4310" spans="26:28">
      <c r="Z4310" s="623">
        <v>282</v>
      </c>
      <c r="AA4310" s="629">
        <v>1572</v>
      </c>
      <c r="AB4310" s="629" t="s">
        <v>10482</v>
      </c>
    </row>
    <row r="4311" spans="26:28">
      <c r="Z4311" s="623">
        <v>283</v>
      </c>
      <c r="AA4311" s="629">
        <v>1573</v>
      </c>
      <c r="AB4311" s="629" t="s">
        <v>10483</v>
      </c>
    </row>
    <row r="4312" spans="26:28">
      <c r="Z4312" s="623">
        <v>284</v>
      </c>
      <c r="AA4312" s="629">
        <v>1574</v>
      </c>
      <c r="AB4312" s="629" t="s">
        <v>10484</v>
      </c>
    </row>
    <row r="4313" spans="26:28">
      <c r="Z4313" s="623">
        <v>285</v>
      </c>
      <c r="AA4313" s="629">
        <v>1575</v>
      </c>
      <c r="AB4313" s="629" t="s">
        <v>10485</v>
      </c>
    </row>
    <row r="4314" spans="26:28">
      <c r="Z4314" s="623">
        <v>286</v>
      </c>
      <c r="AA4314" s="629">
        <v>1576</v>
      </c>
      <c r="AB4314" s="629" t="s">
        <v>10486</v>
      </c>
    </row>
    <row r="4315" spans="26:28">
      <c r="Z4315" s="623">
        <v>287</v>
      </c>
      <c r="AA4315" s="629">
        <v>1577</v>
      </c>
      <c r="AB4315" s="629" t="s">
        <v>10487</v>
      </c>
    </row>
    <row r="4316" spans="26:28">
      <c r="Z4316" s="623">
        <v>288</v>
      </c>
      <c r="AA4316" s="629">
        <v>1578</v>
      </c>
      <c r="AB4316" s="629" t="s">
        <v>10488</v>
      </c>
    </row>
    <row r="4317" spans="26:28">
      <c r="Z4317" s="623">
        <v>289</v>
      </c>
      <c r="AA4317" s="629">
        <v>1579</v>
      </c>
      <c r="AB4317" s="629" t="s">
        <v>10489</v>
      </c>
    </row>
    <row r="4318" spans="26:28">
      <c r="Z4318" s="623">
        <v>290</v>
      </c>
      <c r="AA4318" s="629">
        <v>1580</v>
      </c>
      <c r="AB4318" s="629" t="s">
        <v>10490</v>
      </c>
    </row>
    <row r="4319" spans="26:28">
      <c r="Z4319" s="623">
        <v>291</v>
      </c>
      <c r="AA4319" s="629">
        <v>1581</v>
      </c>
      <c r="AB4319" s="629" t="s">
        <v>10491</v>
      </c>
    </row>
    <row r="4320" spans="26:28">
      <c r="Z4320" s="623">
        <v>292</v>
      </c>
      <c r="AA4320" s="629">
        <v>1582</v>
      </c>
      <c r="AB4320" s="629" t="s">
        <v>10492</v>
      </c>
    </row>
    <row r="4321" spans="26:28">
      <c r="Z4321" s="623">
        <v>293</v>
      </c>
      <c r="AA4321" s="629">
        <v>1583</v>
      </c>
      <c r="AB4321" s="629" t="s">
        <v>10493</v>
      </c>
    </row>
    <row r="4322" spans="26:28">
      <c r="Z4322" s="623">
        <v>294</v>
      </c>
      <c r="AA4322" s="629">
        <v>1584</v>
      </c>
      <c r="AB4322" s="629" t="s">
        <v>10494</v>
      </c>
    </row>
    <row r="4323" spans="26:28">
      <c r="Z4323" s="623">
        <v>295</v>
      </c>
      <c r="AA4323" s="629">
        <v>1585</v>
      </c>
      <c r="AB4323" s="629" t="s">
        <v>10495</v>
      </c>
    </row>
    <row r="4324" spans="26:28">
      <c r="Z4324" s="623">
        <v>296</v>
      </c>
      <c r="AA4324" s="629">
        <v>1586</v>
      </c>
      <c r="AB4324" s="629" t="s">
        <v>10496</v>
      </c>
    </row>
    <row r="4325" spans="26:28">
      <c r="Z4325" s="623">
        <v>297</v>
      </c>
      <c r="AA4325" s="629">
        <v>1587</v>
      </c>
      <c r="AB4325" s="629" t="s">
        <v>10497</v>
      </c>
    </row>
    <row r="4326" spans="26:28">
      <c r="Z4326" s="623">
        <v>298</v>
      </c>
      <c r="AA4326" s="629">
        <v>1588</v>
      </c>
      <c r="AB4326" s="629" t="s">
        <v>10498</v>
      </c>
    </row>
    <row r="4327" spans="26:28">
      <c r="Z4327" s="623">
        <v>299</v>
      </c>
      <c r="AA4327" s="629">
        <v>1589</v>
      </c>
      <c r="AB4327" s="629" t="s">
        <v>10499</v>
      </c>
    </row>
    <row r="4328" spans="26:28">
      <c r="Z4328" s="623">
        <v>300</v>
      </c>
      <c r="AA4328" s="629">
        <v>1590</v>
      </c>
      <c r="AB4328" s="629" t="s">
        <v>10500</v>
      </c>
    </row>
    <row r="4329" spans="26:28">
      <c r="Z4329" s="623">
        <v>301</v>
      </c>
      <c r="AA4329" s="629">
        <v>1591</v>
      </c>
      <c r="AB4329" s="629" t="s">
        <v>10501</v>
      </c>
    </row>
    <row r="4330" spans="26:28">
      <c r="Z4330" s="623">
        <v>302</v>
      </c>
      <c r="AA4330" s="629">
        <v>1592</v>
      </c>
      <c r="AB4330" s="629" t="s">
        <v>10502</v>
      </c>
    </row>
    <row r="4331" spans="26:28">
      <c r="Z4331" s="623">
        <v>303</v>
      </c>
      <c r="AA4331" s="629">
        <v>1593</v>
      </c>
      <c r="AB4331" s="629" t="s">
        <v>10503</v>
      </c>
    </row>
    <row r="4332" spans="26:28">
      <c r="Z4332" s="623">
        <v>304</v>
      </c>
      <c r="AA4332" s="629">
        <v>1594</v>
      </c>
      <c r="AB4332" s="629" t="s">
        <v>10504</v>
      </c>
    </row>
    <row r="4333" spans="26:28">
      <c r="Z4333" s="623">
        <v>305</v>
      </c>
      <c r="AA4333" s="629">
        <v>1595</v>
      </c>
      <c r="AB4333" s="629" t="s">
        <v>10505</v>
      </c>
    </row>
    <row r="4334" spans="26:28">
      <c r="Z4334" s="623">
        <v>306</v>
      </c>
      <c r="AA4334" s="629">
        <v>1596</v>
      </c>
      <c r="AB4334" s="629" t="s">
        <v>10506</v>
      </c>
    </row>
    <row r="4335" spans="26:28">
      <c r="Z4335" s="623">
        <v>307</v>
      </c>
      <c r="AA4335" s="629">
        <v>1597</v>
      </c>
      <c r="AB4335" s="629" t="s">
        <v>10507</v>
      </c>
    </row>
    <row r="4336" spans="26:28">
      <c r="Z4336" s="623">
        <v>308</v>
      </c>
      <c r="AA4336" s="629">
        <v>1598</v>
      </c>
      <c r="AB4336" s="629" t="s">
        <v>10508</v>
      </c>
    </row>
    <row r="4337" spans="26:28">
      <c r="Z4337" s="623">
        <v>309</v>
      </c>
      <c r="AA4337" s="629">
        <v>1599</v>
      </c>
      <c r="AB4337" s="629" t="s">
        <v>10509</v>
      </c>
    </row>
    <row r="4338" spans="26:28">
      <c r="Z4338" s="623">
        <v>310</v>
      </c>
      <c r="AA4338" s="629">
        <v>1600</v>
      </c>
      <c r="AB4338" s="629" t="s">
        <v>10510</v>
      </c>
    </row>
    <row r="4339" spans="26:28">
      <c r="Z4339" s="623">
        <v>311</v>
      </c>
      <c r="AA4339" s="629">
        <v>1601</v>
      </c>
      <c r="AB4339" s="629" t="s">
        <v>10511</v>
      </c>
    </row>
    <row r="4340" spans="26:28">
      <c r="Z4340" s="623">
        <v>312</v>
      </c>
      <c r="AA4340" s="629">
        <v>1602</v>
      </c>
      <c r="AB4340" s="629" t="s">
        <v>10512</v>
      </c>
    </row>
    <row r="4341" spans="26:28">
      <c r="Z4341" s="623">
        <v>313</v>
      </c>
      <c r="AA4341" s="629">
        <v>1603</v>
      </c>
      <c r="AB4341" s="629" t="s">
        <v>10513</v>
      </c>
    </row>
    <row r="4342" spans="26:28">
      <c r="Z4342" s="623">
        <v>314</v>
      </c>
      <c r="AA4342" s="629">
        <v>1604</v>
      </c>
      <c r="AB4342" s="629" t="s">
        <v>10514</v>
      </c>
    </row>
    <row r="4343" spans="26:28">
      <c r="Z4343" s="623">
        <v>315</v>
      </c>
      <c r="AA4343" s="629">
        <v>1605</v>
      </c>
      <c r="AB4343" s="629" t="s">
        <v>10515</v>
      </c>
    </row>
    <row r="4344" spans="26:28">
      <c r="Z4344" s="623">
        <v>316</v>
      </c>
      <c r="AA4344" s="629">
        <v>1606</v>
      </c>
      <c r="AB4344" s="629" t="s">
        <v>10516</v>
      </c>
    </row>
    <row r="4345" spans="26:28">
      <c r="Z4345" s="623">
        <v>317</v>
      </c>
      <c r="AA4345" s="629">
        <v>1607</v>
      </c>
      <c r="AB4345" s="629" t="s">
        <v>10517</v>
      </c>
    </row>
    <row r="4346" spans="26:28">
      <c r="Z4346" s="623">
        <v>318</v>
      </c>
      <c r="AA4346" s="629">
        <v>1608</v>
      </c>
      <c r="AB4346" s="629" t="s">
        <v>10518</v>
      </c>
    </row>
    <row r="4347" spans="26:28">
      <c r="Z4347" s="623">
        <v>319</v>
      </c>
      <c r="AA4347" s="629">
        <v>1609</v>
      </c>
      <c r="AB4347" s="629" t="s">
        <v>10519</v>
      </c>
    </row>
    <row r="4348" spans="26:28">
      <c r="Z4348" s="623">
        <v>320</v>
      </c>
      <c r="AA4348" s="629">
        <v>1610</v>
      </c>
      <c r="AB4348" s="629" t="s">
        <v>10520</v>
      </c>
    </row>
    <row r="4349" spans="26:28">
      <c r="Z4349" s="623">
        <v>321</v>
      </c>
      <c r="AA4349" s="629">
        <v>1611</v>
      </c>
      <c r="AB4349" s="629" t="s">
        <v>10521</v>
      </c>
    </row>
    <row r="4350" spans="26:28">
      <c r="Z4350" s="623">
        <v>322</v>
      </c>
      <c r="AA4350" s="629">
        <v>1612</v>
      </c>
      <c r="AB4350" s="629" t="s">
        <v>10522</v>
      </c>
    </row>
    <row r="4351" spans="26:28">
      <c r="Z4351" s="623">
        <v>323</v>
      </c>
      <c r="AA4351" s="629">
        <v>1613</v>
      </c>
      <c r="AB4351" s="629" t="s">
        <v>10523</v>
      </c>
    </row>
    <row r="4352" spans="26:28">
      <c r="Z4352" s="623">
        <v>324</v>
      </c>
      <c r="AA4352" s="629">
        <v>1614</v>
      </c>
      <c r="AB4352" s="629" t="s">
        <v>10524</v>
      </c>
    </row>
    <row r="4353" spans="26:28">
      <c r="Z4353" s="623">
        <v>325</v>
      </c>
      <c r="AA4353" s="629">
        <v>1615</v>
      </c>
      <c r="AB4353" s="629" t="s">
        <v>10525</v>
      </c>
    </row>
    <row r="4354" spans="26:28">
      <c r="Z4354" s="623">
        <v>326</v>
      </c>
      <c r="AA4354" s="629">
        <v>1616</v>
      </c>
      <c r="AB4354" s="629" t="s">
        <v>10526</v>
      </c>
    </row>
    <row r="4355" spans="26:28">
      <c r="Z4355" s="623">
        <v>327</v>
      </c>
      <c r="AA4355" s="629">
        <v>1617</v>
      </c>
      <c r="AB4355" s="629" t="s">
        <v>10527</v>
      </c>
    </row>
    <row r="4356" spans="26:28">
      <c r="Z4356" s="623">
        <v>328</v>
      </c>
      <c r="AA4356" s="629">
        <v>1618</v>
      </c>
      <c r="AB4356" s="629" t="s">
        <v>10528</v>
      </c>
    </row>
    <row r="4357" spans="26:28">
      <c r="Z4357" s="623">
        <v>329</v>
      </c>
      <c r="AA4357" s="629">
        <v>1619</v>
      </c>
      <c r="AB4357" s="629" t="s">
        <v>10529</v>
      </c>
    </row>
    <row r="4358" spans="26:28">
      <c r="Z4358" s="623">
        <v>330</v>
      </c>
      <c r="AA4358" s="629">
        <v>1620</v>
      </c>
      <c r="AB4358" s="629" t="s">
        <v>10530</v>
      </c>
    </row>
    <row r="4359" spans="26:28">
      <c r="Z4359" s="623">
        <v>331</v>
      </c>
      <c r="AA4359" s="629">
        <v>1621</v>
      </c>
      <c r="AB4359" s="629" t="s">
        <v>10531</v>
      </c>
    </row>
    <row r="4360" spans="26:28">
      <c r="Z4360" s="623">
        <v>332</v>
      </c>
      <c r="AA4360" s="629">
        <v>1622</v>
      </c>
      <c r="AB4360" s="629" t="s">
        <v>10532</v>
      </c>
    </row>
    <row r="4361" spans="26:28">
      <c r="Z4361" s="623">
        <v>333</v>
      </c>
      <c r="AA4361" s="629">
        <v>1623</v>
      </c>
      <c r="AB4361" s="629" t="s">
        <v>10533</v>
      </c>
    </row>
    <row r="4362" spans="26:28">
      <c r="Z4362" s="623">
        <v>334</v>
      </c>
      <c r="AA4362" s="629">
        <v>1624</v>
      </c>
      <c r="AB4362" s="629" t="s">
        <v>10534</v>
      </c>
    </row>
    <row r="4363" spans="26:28">
      <c r="Z4363" s="623">
        <v>335</v>
      </c>
      <c r="AA4363" s="629">
        <v>1625</v>
      </c>
      <c r="AB4363" s="629" t="s">
        <v>10535</v>
      </c>
    </row>
    <row r="4364" spans="26:28">
      <c r="Z4364" s="623">
        <v>336</v>
      </c>
      <c r="AA4364" s="629">
        <v>1626</v>
      </c>
      <c r="AB4364" s="629" t="s">
        <v>10536</v>
      </c>
    </row>
    <row r="4365" spans="26:28">
      <c r="Z4365" s="623">
        <v>337</v>
      </c>
      <c r="AA4365" s="629">
        <v>1627</v>
      </c>
      <c r="AB4365" s="629" t="s">
        <v>10537</v>
      </c>
    </row>
    <row r="4366" spans="26:28">
      <c r="Z4366" s="623">
        <v>338</v>
      </c>
      <c r="AA4366" s="629">
        <v>1628</v>
      </c>
      <c r="AB4366" s="629" t="s">
        <v>10538</v>
      </c>
    </row>
    <row r="4367" spans="26:28">
      <c r="Z4367" s="623">
        <v>339</v>
      </c>
      <c r="AA4367" s="629">
        <v>1629</v>
      </c>
      <c r="AB4367" s="629" t="s">
        <v>10539</v>
      </c>
    </row>
    <row r="4368" spans="26:28">
      <c r="Z4368" s="623">
        <v>340</v>
      </c>
      <c r="AA4368" s="629">
        <v>1630</v>
      </c>
      <c r="AB4368" s="629" t="s">
        <v>10540</v>
      </c>
    </row>
    <row r="4369" spans="26:28">
      <c r="Z4369" s="623">
        <v>341</v>
      </c>
      <c r="AA4369" s="629">
        <v>1631</v>
      </c>
      <c r="AB4369" s="629" t="s">
        <v>10541</v>
      </c>
    </row>
    <row r="4370" spans="26:28">
      <c r="Z4370" s="623">
        <v>342</v>
      </c>
      <c r="AA4370" s="629">
        <v>1632</v>
      </c>
      <c r="AB4370" s="629" t="s">
        <v>10542</v>
      </c>
    </row>
    <row r="4371" spans="26:28">
      <c r="Z4371" s="623">
        <v>343</v>
      </c>
      <c r="AA4371" s="629">
        <v>1633</v>
      </c>
      <c r="AB4371" s="629" t="s">
        <v>10543</v>
      </c>
    </row>
    <row r="4372" spans="26:28">
      <c r="Z4372" s="623">
        <v>344</v>
      </c>
      <c r="AA4372" s="629">
        <v>1634</v>
      </c>
      <c r="AB4372" s="629" t="s">
        <v>10544</v>
      </c>
    </row>
    <row r="4373" spans="26:28">
      <c r="Z4373" s="623">
        <v>345</v>
      </c>
      <c r="AA4373" s="629">
        <v>1635</v>
      </c>
      <c r="AB4373" s="629" t="s">
        <v>10545</v>
      </c>
    </row>
    <row r="4374" spans="26:28">
      <c r="Z4374" s="623">
        <v>346</v>
      </c>
      <c r="AA4374" s="629">
        <v>1636</v>
      </c>
      <c r="AB4374" s="629" t="s">
        <v>10546</v>
      </c>
    </row>
    <row r="4375" spans="26:28">
      <c r="Z4375" s="623">
        <v>347</v>
      </c>
      <c r="AA4375" s="629">
        <v>1637</v>
      </c>
      <c r="AB4375" s="629" t="s">
        <v>10547</v>
      </c>
    </row>
    <row r="4376" spans="26:28">
      <c r="Z4376" s="623">
        <v>348</v>
      </c>
      <c r="AA4376" s="629">
        <v>1638</v>
      </c>
      <c r="AB4376" s="629" t="s">
        <v>10548</v>
      </c>
    </row>
    <row r="4377" spans="26:28">
      <c r="Z4377" s="623">
        <v>349</v>
      </c>
      <c r="AA4377" s="629">
        <v>1639</v>
      </c>
      <c r="AB4377" s="629" t="s">
        <v>10549</v>
      </c>
    </row>
    <row r="4378" spans="26:28">
      <c r="Z4378" s="623">
        <v>350</v>
      </c>
      <c r="AA4378" s="629">
        <v>1640</v>
      </c>
      <c r="AB4378" s="629" t="s">
        <v>10550</v>
      </c>
    </row>
    <row r="4379" spans="26:28">
      <c r="Z4379" s="623">
        <v>351</v>
      </c>
      <c r="AA4379" s="629">
        <v>1641</v>
      </c>
      <c r="AB4379" s="629" t="s">
        <v>10551</v>
      </c>
    </row>
    <row r="4380" spans="26:28">
      <c r="Z4380" s="623">
        <v>352</v>
      </c>
      <c r="AA4380" s="629">
        <v>1642</v>
      </c>
      <c r="AB4380" s="629" t="s">
        <v>10552</v>
      </c>
    </row>
    <row r="4381" spans="26:28">
      <c r="Z4381" s="623">
        <v>353</v>
      </c>
      <c r="AA4381" s="629">
        <v>1643</v>
      </c>
      <c r="AB4381" s="629" t="s">
        <v>10553</v>
      </c>
    </row>
    <row r="4382" spans="26:28">
      <c r="Z4382" s="623">
        <v>354</v>
      </c>
      <c r="AA4382" s="629">
        <v>1644</v>
      </c>
      <c r="AB4382" s="629" t="s">
        <v>10554</v>
      </c>
    </row>
    <row r="4383" spans="26:28">
      <c r="Z4383" s="623">
        <v>355</v>
      </c>
      <c r="AA4383" s="629">
        <v>1645</v>
      </c>
      <c r="AB4383" s="629" t="s">
        <v>10555</v>
      </c>
    </row>
    <row r="4384" spans="26:28">
      <c r="Z4384" s="623">
        <v>356</v>
      </c>
      <c r="AA4384" s="629">
        <v>1646</v>
      </c>
      <c r="AB4384" s="629" t="s">
        <v>10556</v>
      </c>
    </row>
    <row r="4385" spans="26:28">
      <c r="Z4385" s="623">
        <v>357</v>
      </c>
      <c r="AA4385" s="629">
        <v>1647</v>
      </c>
      <c r="AB4385" s="629" t="s">
        <v>10557</v>
      </c>
    </row>
    <row r="4386" spans="26:28">
      <c r="Z4386" s="623">
        <v>358</v>
      </c>
      <c r="AA4386" s="629">
        <v>1648</v>
      </c>
      <c r="AB4386" s="629" t="s">
        <v>10558</v>
      </c>
    </row>
    <row r="4387" spans="26:28">
      <c r="Z4387" s="623">
        <v>359</v>
      </c>
      <c r="AA4387" s="629">
        <v>1649</v>
      </c>
      <c r="AB4387" s="629" t="s">
        <v>10559</v>
      </c>
    </row>
    <row r="4388" spans="26:28">
      <c r="Z4388" s="623">
        <v>360</v>
      </c>
      <c r="AA4388" s="629">
        <v>1650</v>
      </c>
      <c r="AB4388" s="629" t="s">
        <v>10560</v>
      </c>
    </row>
    <row r="4389" spans="26:28">
      <c r="Z4389" s="623">
        <v>361</v>
      </c>
      <c r="AA4389" s="629">
        <v>1651</v>
      </c>
      <c r="AB4389" s="629" t="s">
        <v>10561</v>
      </c>
    </row>
    <row r="4390" spans="26:28">
      <c r="Z4390" s="623">
        <v>362</v>
      </c>
      <c r="AA4390" s="629">
        <v>1652</v>
      </c>
      <c r="AB4390" s="629" t="s">
        <v>10562</v>
      </c>
    </row>
    <row r="4391" spans="26:28">
      <c r="Z4391" s="623">
        <v>363</v>
      </c>
      <c r="AA4391" s="629">
        <v>1653</v>
      </c>
      <c r="AB4391" s="629" t="s">
        <v>10563</v>
      </c>
    </row>
    <row r="4392" spans="26:28">
      <c r="Z4392" s="623">
        <v>364</v>
      </c>
      <c r="AA4392" s="629">
        <v>1654</v>
      </c>
      <c r="AB4392" s="629" t="s">
        <v>10564</v>
      </c>
    </row>
    <row r="4393" spans="26:28">
      <c r="Z4393" s="623">
        <v>365</v>
      </c>
      <c r="AA4393" s="629">
        <v>1655</v>
      </c>
      <c r="AB4393" s="629" t="s">
        <v>10565</v>
      </c>
    </row>
    <row r="4394" spans="26:28">
      <c r="Z4394" s="623">
        <v>366</v>
      </c>
      <c r="AA4394" s="629">
        <v>1656</v>
      </c>
      <c r="AB4394" s="629" t="s">
        <v>10566</v>
      </c>
    </row>
    <row r="4395" spans="26:28">
      <c r="Z4395" s="623">
        <v>367</v>
      </c>
      <c r="AA4395" s="629">
        <v>1657</v>
      </c>
      <c r="AB4395" s="629" t="s">
        <v>10567</v>
      </c>
    </row>
    <row r="4396" spans="26:28">
      <c r="Z4396" s="623">
        <v>368</v>
      </c>
      <c r="AA4396" s="629">
        <v>1658</v>
      </c>
      <c r="AB4396" s="629" t="s">
        <v>10568</v>
      </c>
    </row>
    <row r="4397" spans="26:28">
      <c r="Z4397" s="623">
        <v>369</v>
      </c>
      <c r="AA4397" s="629">
        <v>1659</v>
      </c>
      <c r="AB4397" s="629" t="s">
        <v>10569</v>
      </c>
    </row>
    <row r="4398" spans="26:28">
      <c r="Z4398" s="623">
        <v>370</v>
      </c>
      <c r="AA4398" s="629">
        <v>1660</v>
      </c>
      <c r="AB4398" s="629" t="s">
        <v>10570</v>
      </c>
    </row>
    <row r="4399" spans="26:28">
      <c r="Z4399" s="623">
        <v>371</v>
      </c>
      <c r="AA4399" s="629">
        <v>1661</v>
      </c>
      <c r="AB4399" s="629" t="s">
        <v>10571</v>
      </c>
    </row>
    <row r="4400" spans="26:28">
      <c r="Z4400" s="623">
        <v>372</v>
      </c>
      <c r="AA4400" s="629">
        <v>1662</v>
      </c>
      <c r="AB4400" s="629" t="s">
        <v>10572</v>
      </c>
    </row>
    <row r="4401" spans="26:28">
      <c r="Z4401" s="623">
        <v>373</v>
      </c>
      <c r="AA4401" s="629">
        <v>1663</v>
      </c>
      <c r="AB4401" s="629" t="s">
        <v>10573</v>
      </c>
    </row>
    <row r="4402" spans="26:28">
      <c r="Z4402" s="623">
        <v>374</v>
      </c>
      <c r="AA4402" s="629">
        <v>1664</v>
      </c>
      <c r="AB4402" s="629" t="s">
        <v>10574</v>
      </c>
    </row>
    <row r="4403" spans="26:28">
      <c r="Z4403" s="623">
        <v>375</v>
      </c>
      <c r="AA4403" s="629">
        <v>1665</v>
      </c>
      <c r="AB4403" s="629" t="s">
        <v>10575</v>
      </c>
    </row>
    <row r="4404" spans="26:28">
      <c r="Z4404" s="623">
        <v>376</v>
      </c>
      <c r="AA4404" s="629">
        <v>1666</v>
      </c>
      <c r="AB4404" s="629" t="s">
        <v>10576</v>
      </c>
    </row>
    <row r="4405" spans="26:28">
      <c r="Z4405" s="623">
        <v>377</v>
      </c>
      <c r="AA4405" s="629">
        <v>1667</v>
      </c>
      <c r="AB4405" s="629" t="s">
        <v>10577</v>
      </c>
    </row>
    <row r="4406" spans="26:28">
      <c r="Z4406" s="623">
        <v>378</v>
      </c>
      <c r="AA4406" s="629">
        <v>1668</v>
      </c>
      <c r="AB4406" s="629" t="s">
        <v>10578</v>
      </c>
    </row>
    <row r="4407" spans="26:28">
      <c r="Z4407" s="623">
        <v>379</v>
      </c>
      <c r="AA4407" s="629">
        <v>1669</v>
      </c>
      <c r="AB4407" s="629" t="s">
        <v>10579</v>
      </c>
    </row>
    <row r="4408" spans="26:28">
      <c r="Z4408" s="623">
        <v>380</v>
      </c>
      <c r="AA4408" s="629">
        <v>1670</v>
      </c>
      <c r="AB4408" s="629" t="s">
        <v>10580</v>
      </c>
    </row>
    <row r="4409" spans="26:28">
      <c r="Z4409" s="623">
        <v>381</v>
      </c>
      <c r="AA4409" s="629">
        <v>1671</v>
      </c>
      <c r="AB4409" s="629" t="s">
        <v>10581</v>
      </c>
    </row>
    <row r="4410" spans="26:28">
      <c r="Z4410" s="623">
        <v>382</v>
      </c>
      <c r="AA4410" s="629">
        <v>1672</v>
      </c>
      <c r="AB4410" s="629" t="s">
        <v>10582</v>
      </c>
    </row>
    <row r="4411" spans="26:28">
      <c r="Z4411" s="623">
        <v>383</v>
      </c>
      <c r="AA4411" s="629">
        <v>1673</v>
      </c>
      <c r="AB4411" s="629" t="s">
        <v>10583</v>
      </c>
    </row>
    <row r="4412" spans="26:28">
      <c r="Z4412" s="623">
        <v>384</v>
      </c>
      <c r="AA4412" s="629">
        <v>1674</v>
      </c>
      <c r="AB4412" s="629" t="s">
        <v>10584</v>
      </c>
    </row>
    <row r="4413" spans="26:28">
      <c r="Z4413" s="623">
        <v>385</v>
      </c>
      <c r="AA4413" s="629">
        <v>1675</v>
      </c>
      <c r="AB4413" s="629" t="s">
        <v>10585</v>
      </c>
    </row>
    <row r="4414" spans="26:28">
      <c r="Z4414" s="623">
        <v>386</v>
      </c>
      <c r="AA4414" s="629">
        <v>1676</v>
      </c>
      <c r="AB4414" s="629" t="s">
        <v>10586</v>
      </c>
    </row>
    <row r="4415" spans="26:28">
      <c r="Z4415" s="623">
        <v>387</v>
      </c>
      <c r="AA4415" s="629">
        <v>1677</v>
      </c>
      <c r="AB4415" s="629" t="s">
        <v>10587</v>
      </c>
    </row>
    <row r="4416" spans="26:28">
      <c r="Z4416" s="623">
        <v>388</v>
      </c>
      <c r="AA4416" s="629">
        <v>1678</v>
      </c>
      <c r="AB4416" s="629" t="s">
        <v>10588</v>
      </c>
    </row>
    <row r="4417" spans="26:28">
      <c r="Z4417" s="623">
        <v>389</v>
      </c>
      <c r="AA4417" s="629">
        <v>1679</v>
      </c>
      <c r="AB4417" s="629" t="s">
        <v>10589</v>
      </c>
    </row>
    <row r="4418" spans="26:28">
      <c r="Z4418" s="623">
        <v>390</v>
      </c>
      <c r="AA4418" s="629">
        <v>1680</v>
      </c>
      <c r="AB4418" s="629" t="s">
        <v>10590</v>
      </c>
    </row>
    <row r="4419" spans="26:28">
      <c r="Z4419" s="623">
        <v>391</v>
      </c>
      <c r="AA4419" s="629">
        <v>1681</v>
      </c>
      <c r="AB4419" s="629" t="s">
        <v>10591</v>
      </c>
    </row>
    <row r="4420" spans="26:28">
      <c r="Z4420" s="623">
        <v>392</v>
      </c>
      <c r="AA4420" s="629">
        <v>1682</v>
      </c>
      <c r="AB4420" s="629" t="s">
        <v>10592</v>
      </c>
    </row>
    <row r="4421" spans="26:28">
      <c r="Z4421" s="623">
        <v>393</v>
      </c>
      <c r="AA4421" s="629">
        <v>1683</v>
      </c>
      <c r="AB4421" s="629" t="s">
        <v>10593</v>
      </c>
    </row>
    <row r="4422" spans="26:28">
      <c r="Z4422" s="623">
        <v>394</v>
      </c>
      <c r="AA4422" s="629">
        <v>1684</v>
      </c>
      <c r="AB4422" s="629" t="s">
        <v>10594</v>
      </c>
    </row>
    <row r="4423" spans="26:28">
      <c r="Z4423" s="623">
        <v>395</v>
      </c>
      <c r="AA4423" s="629">
        <v>1685</v>
      </c>
      <c r="AB4423" s="629" t="s">
        <v>10595</v>
      </c>
    </row>
    <row r="4424" spans="26:28">
      <c r="Z4424" s="623">
        <v>396</v>
      </c>
      <c r="AA4424" s="629">
        <v>1686</v>
      </c>
      <c r="AB4424" s="629" t="s">
        <v>10596</v>
      </c>
    </row>
    <row r="4425" spans="26:28">
      <c r="Z4425" s="623">
        <v>397</v>
      </c>
      <c r="AA4425" s="629">
        <v>1687</v>
      </c>
      <c r="AB4425" s="629" t="s">
        <v>10597</v>
      </c>
    </row>
    <row r="4426" spans="26:28">
      <c r="Z4426" s="623">
        <v>398</v>
      </c>
      <c r="AA4426" s="629">
        <v>1688</v>
      </c>
      <c r="AB4426" s="629" t="s">
        <v>10598</v>
      </c>
    </row>
    <row r="4427" spans="26:28">
      <c r="Z4427" s="623">
        <v>399</v>
      </c>
      <c r="AA4427" s="629">
        <v>1689</v>
      </c>
      <c r="AB4427" s="629" t="s">
        <v>10599</v>
      </c>
    </row>
    <row r="4428" spans="26:28">
      <c r="Z4428" s="623">
        <v>400</v>
      </c>
      <c r="AA4428" s="629">
        <v>1690</v>
      </c>
      <c r="AB4428" s="629" t="s">
        <v>10600</v>
      </c>
    </row>
    <row r="4429" spans="26:28">
      <c r="Z4429" s="623">
        <v>401</v>
      </c>
      <c r="AA4429" s="629">
        <v>1691</v>
      </c>
      <c r="AB4429" s="629" t="s">
        <v>10601</v>
      </c>
    </row>
    <row r="4430" spans="26:28">
      <c r="Z4430" s="623">
        <v>402</v>
      </c>
      <c r="AA4430" s="629">
        <v>1692</v>
      </c>
      <c r="AB4430" s="629" t="s">
        <v>10602</v>
      </c>
    </row>
    <row r="4431" spans="26:28">
      <c r="Z4431" s="623">
        <v>403</v>
      </c>
      <c r="AA4431" s="629">
        <v>1693</v>
      </c>
      <c r="AB4431" s="629" t="s">
        <v>10603</v>
      </c>
    </row>
    <row r="4432" spans="26:28">
      <c r="Z4432" s="623">
        <v>404</v>
      </c>
      <c r="AA4432" s="629">
        <v>1694</v>
      </c>
      <c r="AB4432" s="629" t="s">
        <v>10604</v>
      </c>
    </row>
    <row r="4433" spans="26:28">
      <c r="Z4433" s="623">
        <v>405</v>
      </c>
      <c r="AA4433" s="629">
        <v>1695</v>
      </c>
      <c r="AB4433" s="629" t="s">
        <v>10605</v>
      </c>
    </row>
    <row r="4434" spans="26:28">
      <c r="Z4434" s="623">
        <v>406</v>
      </c>
      <c r="AA4434" s="629">
        <v>1696</v>
      </c>
      <c r="AB4434" s="629" t="s">
        <v>10606</v>
      </c>
    </row>
    <row r="4435" spans="26:28">
      <c r="Z4435" s="623">
        <v>407</v>
      </c>
      <c r="AA4435" s="629">
        <v>1697</v>
      </c>
      <c r="AB4435" s="629" t="s">
        <v>10607</v>
      </c>
    </row>
    <row r="4436" spans="26:28">
      <c r="Z4436" s="623">
        <v>408</v>
      </c>
      <c r="AA4436" s="629">
        <v>1698</v>
      </c>
      <c r="AB4436" s="629" t="s">
        <v>10608</v>
      </c>
    </row>
    <row r="4437" spans="26:28">
      <c r="Z4437" s="623">
        <v>409</v>
      </c>
      <c r="AA4437" s="629">
        <v>1699</v>
      </c>
      <c r="AB4437" s="629" t="s">
        <v>10609</v>
      </c>
    </row>
    <row r="4438" spans="26:28">
      <c r="Z4438" s="623">
        <v>410</v>
      </c>
      <c r="AA4438" s="629">
        <v>1700</v>
      </c>
      <c r="AB4438" s="629" t="s">
        <v>10610</v>
      </c>
    </row>
    <row r="4439" spans="26:28">
      <c r="Z4439" s="623">
        <v>411</v>
      </c>
      <c r="AA4439" s="629">
        <v>1701</v>
      </c>
      <c r="AB4439" s="629" t="s">
        <v>10611</v>
      </c>
    </row>
    <row r="4440" spans="26:28">
      <c r="Z4440" s="623">
        <v>412</v>
      </c>
      <c r="AA4440" s="629">
        <v>1702</v>
      </c>
      <c r="AB4440" s="629" t="s">
        <v>10612</v>
      </c>
    </row>
    <row r="4441" spans="26:28">
      <c r="Z4441" s="623">
        <v>413</v>
      </c>
      <c r="AA4441" s="629">
        <v>1703</v>
      </c>
      <c r="AB4441" s="629" t="s">
        <v>10613</v>
      </c>
    </row>
    <row r="4442" spans="26:28">
      <c r="Z4442" s="623">
        <v>414</v>
      </c>
      <c r="AA4442" s="629">
        <v>1704</v>
      </c>
      <c r="AB4442" s="629" t="s">
        <v>10614</v>
      </c>
    </row>
    <row r="4443" spans="26:28">
      <c r="Z4443" s="623">
        <v>415</v>
      </c>
      <c r="AA4443" s="629">
        <v>1705</v>
      </c>
      <c r="AB4443" s="629" t="s">
        <v>10615</v>
      </c>
    </row>
    <row r="4444" spans="26:28">
      <c r="Z4444" s="623">
        <v>416</v>
      </c>
      <c r="AA4444" s="629">
        <v>1706</v>
      </c>
      <c r="AB4444" s="629" t="s">
        <v>10616</v>
      </c>
    </row>
    <row r="4445" spans="26:28">
      <c r="Z4445" s="623">
        <v>417</v>
      </c>
      <c r="AA4445" s="629">
        <v>1707</v>
      </c>
      <c r="AB4445" s="629" t="s">
        <v>10617</v>
      </c>
    </row>
    <row r="4446" spans="26:28">
      <c r="Z4446" s="623">
        <v>418</v>
      </c>
      <c r="AA4446" s="629">
        <v>1708</v>
      </c>
      <c r="AB4446" s="629" t="s">
        <v>10618</v>
      </c>
    </row>
    <row r="4447" spans="26:28">
      <c r="Z4447" s="623">
        <v>419</v>
      </c>
      <c r="AA4447" s="629">
        <v>1709</v>
      </c>
      <c r="AB4447" s="629" t="s">
        <v>10619</v>
      </c>
    </row>
    <row r="4448" spans="26:28">
      <c r="Z4448" s="623">
        <v>420</v>
      </c>
      <c r="AA4448" s="629">
        <v>1710</v>
      </c>
      <c r="AB4448" s="629" t="s">
        <v>10620</v>
      </c>
    </row>
    <row r="4449" spans="26:28">
      <c r="Z4449" s="623">
        <v>421</v>
      </c>
      <c r="AA4449" s="629">
        <v>1711</v>
      </c>
      <c r="AB4449" s="629" t="s">
        <v>10621</v>
      </c>
    </row>
    <row r="4450" spans="26:28">
      <c r="Z4450" s="623">
        <v>422</v>
      </c>
      <c r="AA4450" s="629">
        <v>1712</v>
      </c>
      <c r="AB4450" s="629" t="s">
        <v>10622</v>
      </c>
    </row>
    <row r="4451" spans="26:28">
      <c r="Z4451" s="623">
        <v>423</v>
      </c>
      <c r="AA4451" s="629">
        <v>1713</v>
      </c>
      <c r="AB4451" s="629" t="s">
        <v>10623</v>
      </c>
    </row>
    <row r="4452" spans="26:28">
      <c r="Z4452" s="623">
        <v>424</v>
      </c>
      <c r="AA4452" s="629">
        <v>1714</v>
      </c>
      <c r="AB4452" s="629" t="s">
        <v>10624</v>
      </c>
    </row>
    <row r="4453" spans="26:28">
      <c r="Z4453" s="623">
        <v>425</v>
      </c>
      <c r="AA4453" s="629">
        <v>1715</v>
      </c>
      <c r="AB4453" s="629" t="s">
        <v>10625</v>
      </c>
    </row>
    <row r="4454" spans="26:28">
      <c r="Z4454" s="623">
        <v>426</v>
      </c>
      <c r="AA4454" s="629">
        <v>1716</v>
      </c>
      <c r="AB4454" s="629" t="s">
        <v>10626</v>
      </c>
    </row>
    <row r="4455" spans="26:28">
      <c r="Z4455" s="623">
        <v>427</v>
      </c>
      <c r="AA4455" s="629">
        <v>1717</v>
      </c>
      <c r="AB4455" s="629" t="s">
        <v>10627</v>
      </c>
    </row>
    <row r="4456" spans="26:28">
      <c r="Z4456" s="623">
        <v>428</v>
      </c>
      <c r="AA4456" s="629">
        <v>1718</v>
      </c>
      <c r="AB4456" s="629" t="s">
        <v>10628</v>
      </c>
    </row>
    <row r="4457" spans="26:28">
      <c r="Z4457" s="623">
        <v>429</v>
      </c>
      <c r="AA4457" s="629">
        <v>1719</v>
      </c>
      <c r="AB4457" s="629" t="s">
        <v>10629</v>
      </c>
    </row>
    <row r="4458" spans="26:28">
      <c r="Z4458" s="623">
        <v>430</v>
      </c>
      <c r="AA4458" s="629">
        <v>1720</v>
      </c>
      <c r="AB4458" s="629" t="s">
        <v>10630</v>
      </c>
    </row>
    <row r="4459" spans="26:28">
      <c r="Z4459" s="623">
        <v>431</v>
      </c>
      <c r="AA4459" s="629">
        <v>1721</v>
      </c>
      <c r="AB4459" s="629" t="s">
        <v>10631</v>
      </c>
    </row>
    <row r="4460" spans="26:28">
      <c r="Z4460" s="623">
        <v>432</v>
      </c>
      <c r="AA4460" s="629">
        <v>1722</v>
      </c>
      <c r="AB4460" s="629" t="s">
        <v>10632</v>
      </c>
    </row>
    <row r="4461" spans="26:28">
      <c r="Z4461" s="623">
        <v>433</v>
      </c>
      <c r="AA4461" s="629">
        <v>1723</v>
      </c>
      <c r="AB4461" s="629" t="s">
        <v>10633</v>
      </c>
    </row>
    <row r="4462" spans="26:28">
      <c r="Z4462" s="623">
        <v>434</v>
      </c>
      <c r="AA4462" s="629">
        <v>1724</v>
      </c>
      <c r="AB4462" s="629" t="s">
        <v>10634</v>
      </c>
    </row>
    <row r="4463" spans="26:28">
      <c r="Z4463" s="623">
        <v>435</v>
      </c>
      <c r="AA4463" s="629">
        <v>1725</v>
      </c>
      <c r="AB4463" s="629" t="s">
        <v>10635</v>
      </c>
    </row>
    <row r="4464" spans="26:28">
      <c r="Z4464" s="623">
        <v>436</v>
      </c>
      <c r="AA4464" s="629">
        <v>1726</v>
      </c>
      <c r="AB4464" s="629" t="s">
        <v>10636</v>
      </c>
    </row>
    <row r="4465" spans="26:28">
      <c r="Z4465" s="623">
        <v>437</v>
      </c>
      <c r="AA4465" s="629">
        <v>1727</v>
      </c>
      <c r="AB4465" s="629" t="s">
        <v>10637</v>
      </c>
    </row>
    <row r="4466" spans="26:28">
      <c r="Z4466" s="623">
        <v>438</v>
      </c>
      <c r="AA4466" s="629">
        <v>1728</v>
      </c>
      <c r="AB4466" s="629" t="s">
        <v>10638</v>
      </c>
    </row>
    <row r="4467" spans="26:28">
      <c r="Z4467" s="623">
        <v>439</v>
      </c>
      <c r="AA4467" s="629">
        <v>1729</v>
      </c>
      <c r="AB4467" s="629" t="s">
        <v>10639</v>
      </c>
    </row>
    <row r="4468" spans="26:28">
      <c r="Z4468" s="623">
        <v>440</v>
      </c>
      <c r="AA4468" s="629">
        <v>1730</v>
      </c>
      <c r="AB4468" s="629" t="s">
        <v>10640</v>
      </c>
    </row>
    <row r="4469" spans="26:28">
      <c r="Z4469" s="623">
        <v>441</v>
      </c>
      <c r="AA4469" s="629">
        <v>1731</v>
      </c>
      <c r="AB4469" s="629" t="s">
        <v>10641</v>
      </c>
    </row>
    <row r="4470" spans="26:28">
      <c r="Z4470" s="623">
        <v>442</v>
      </c>
      <c r="AA4470" s="629">
        <v>1732</v>
      </c>
      <c r="AB4470" s="629" t="s">
        <v>10642</v>
      </c>
    </row>
    <row r="4471" spans="26:28">
      <c r="Z4471" s="623">
        <v>443</v>
      </c>
      <c r="AA4471" s="629">
        <v>1733</v>
      </c>
      <c r="AB4471" s="629" t="s">
        <v>10643</v>
      </c>
    </row>
    <row r="4472" spans="26:28">
      <c r="Z4472" s="623">
        <v>444</v>
      </c>
      <c r="AA4472" s="629">
        <v>1734</v>
      </c>
      <c r="AB4472" s="629" t="s">
        <v>10644</v>
      </c>
    </row>
    <row r="4473" spans="26:28">
      <c r="Z4473" s="623">
        <v>445</v>
      </c>
      <c r="AA4473" s="629">
        <v>1735</v>
      </c>
      <c r="AB4473" s="629" t="s">
        <v>10645</v>
      </c>
    </row>
    <row r="4474" spans="26:28">
      <c r="Z4474" s="623">
        <v>446</v>
      </c>
      <c r="AA4474" s="629">
        <v>1736</v>
      </c>
      <c r="AB4474" s="629" t="s">
        <v>10646</v>
      </c>
    </row>
    <row r="4475" spans="26:28">
      <c r="Z4475" s="623">
        <v>447</v>
      </c>
      <c r="AA4475" s="629">
        <v>1737</v>
      </c>
      <c r="AB4475" s="629" t="s">
        <v>10647</v>
      </c>
    </row>
    <row r="4476" spans="26:28">
      <c r="Z4476" s="623">
        <v>448</v>
      </c>
      <c r="AA4476" s="629">
        <v>1738</v>
      </c>
      <c r="AB4476" s="629" t="s">
        <v>10648</v>
      </c>
    </row>
    <row r="4477" spans="26:28">
      <c r="Z4477" s="623">
        <v>449</v>
      </c>
      <c r="AA4477" s="629">
        <v>1739</v>
      </c>
      <c r="AB4477" s="629" t="s">
        <v>10649</v>
      </c>
    </row>
    <row r="4478" spans="26:28">
      <c r="Z4478" s="623">
        <v>450</v>
      </c>
      <c r="AA4478" s="629">
        <v>1740</v>
      </c>
      <c r="AB4478" s="629" t="s">
        <v>10650</v>
      </c>
    </row>
    <row r="4479" spans="26:28">
      <c r="Z4479" s="623">
        <v>451</v>
      </c>
      <c r="AA4479" s="629">
        <v>1741</v>
      </c>
      <c r="AB4479" s="629" t="s">
        <v>10651</v>
      </c>
    </row>
    <row r="4480" spans="26:28">
      <c r="Z4480" s="623">
        <v>452</v>
      </c>
      <c r="AA4480" s="629">
        <v>1742</v>
      </c>
      <c r="AB4480" s="629" t="s">
        <v>10652</v>
      </c>
    </row>
    <row r="4481" spans="26:28">
      <c r="Z4481" s="623">
        <v>453</v>
      </c>
      <c r="AA4481" s="629">
        <v>1743</v>
      </c>
      <c r="AB4481" s="629" t="s">
        <v>10653</v>
      </c>
    </row>
    <row r="4482" spans="26:28">
      <c r="Z4482" s="623">
        <v>454</v>
      </c>
      <c r="AA4482" s="629">
        <v>1744</v>
      </c>
      <c r="AB4482" s="629" t="s">
        <v>10654</v>
      </c>
    </row>
    <row r="4483" spans="26:28">
      <c r="Z4483" s="623">
        <v>455</v>
      </c>
      <c r="AA4483" s="629">
        <v>1745</v>
      </c>
      <c r="AB4483" s="629" t="s">
        <v>10655</v>
      </c>
    </row>
    <row r="4484" spans="26:28">
      <c r="Z4484" s="623">
        <v>456</v>
      </c>
      <c r="AA4484" s="629">
        <v>1746</v>
      </c>
      <c r="AB4484" s="629" t="s">
        <v>10656</v>
      </c>
    </row>
    <row r="4485" spans="26:28">
      <c r="Z4485" s="623">
        <v>457</v>
      </c>
      <c r="AA4485" s="629">
        <v>1747</v>
      </c>
      <c r="AB4485" s="629" t="s">
        <v>10657</v>
      </c>
    </row>
    <row r="4486" spans="26:28">
      <c r="Z4486" s="623">
        <v>458</v>
      </c>
      <c r="AA4486" s="629">
        <v>1748</v>
      </c>
      <c r="AB4486" s="629" t="s">
        <v>10658</v>
      </c>
    </row>
    <row r="4487" spans="26:28">
      <c r="Z4487" s="623">
        <v>459</v>
      </c>
      <c r="AA4487" s="629">
        <v>1749</v>
      </c>
      <c r="AB4487" s="629" t="s">
        <v>10659</v>
      </c>
    </row>
    <row r="4488" spans="26:28">
      <c r="Z4488" s="623">
        <v>460</v>
      </c>
      <c r="AA4488" s="629">
        <v>1750</v>
      </c>
      <c r="AB4488" s="629" t="s">
        <v>10660</v>
      </c>
    </row>
    <row r="4489" spans="26:28">
      <c r="Z4489" s="623">
        <v>461</v>
      </c>
      <c r="AA4489" s="629">
        <v>1751</v>
      </c>
      <c r="AB4489" s="629" t="s">
        <v>10661</v>
      </c>
    </row>
    <row r="4490" spans="26:28">
      <c r="Z4490" s="623">
        <v>462</v>
      </c>
      <c r="AA4490" s="629">
        <v>1752</v>
      </c>
      <c r="AB4490" s="629" t="s">
        <v>10662</v>
      </c>
    </row>
    <row r="4491" spans="26:28">
      <c r="Z4491" s="623">
        <v>463</v>
      </c>
      <c r="AA4491" s="629">
        <v>1753</v>
      </c>
      <c r="AB4491" s="629" t="s">
        <v>10663</v>
      </c>
    </row>
    <row r="4492" spans="26:28">
      <c r="Z4492" s="623">
        <v>464</v>
      </c>
      <c r="AA4492" s="629">
        <v>1754</v>
      </c>
      <c r="AB4492" s="629" t="s">
        <v>10664</v>
      </c>
    </row>
    <row r="4493" spans="26:28">
      <c r="Z4493" s="623">
        <v>465</v>
      </c>
      <c r="AA4493" s="629">
        <v>1755</v>
      </c>
      <c r="AB4493" s="629" t="s">
        <v>10665</v>
      </c>
    </row>
    <row r="4494" spans="26:28">
      <c r="Z4494" s="623">
        <v>466</v>
      </c>
      <c r="AA4494" s="629">
        <v>1756</v>
      </c>
      <c r="AB4494" s="629" t="s">
        <v>10666</v>
      </c>
    </row>
    <row r="4495" spans="26:28">
      <c r="Z4495" s="623">
        <v>467</v>
      </c>
      <c r="AA4495" s="629">
        <v>1757</v>
      </c>
      <c r="AB4495" s="629" t="s">
        <v>10667</v>
      </c>
    </row>
    <row r="4496" spans="26:28">
      <c r="Z4496" s="623">
        <v>468</v>
      </c>
      <c r="AA4496" s="629">
        <v>1758</v>
      </c>
      <c r="AB4496" s="629" t="s">
        <v>10668</v>
      </c>
    </row>
    <row r="4497" spans="26:28">
      <c r="Z4497" s="623">
        <v>469</v>
      </c>
      <c r="AA4497" s="629">
        <v>1759</v>
      </c>
      <c r="AB4497" s="629" t="s">
        <v>10669</v>
      </c>
    </row>
    <row r="4498" spans="26:28">
      <c r="Z4498" s="623">
        <v>470</v>
      </c>
      <c r="AA4498" s="629">
        <v>1760</v>
      </c>
      <c r="AB4498" s="629" t="s">
        <v>10670</v>
      </c>
    </row>
    <row r="4499" spans="26:28">
      <c r="Z4499" s="623">
        <v>471</v>
      </c>
      <c r="AA4499" s="629">
        <v>1761</v>
      </c>
      <c r="AB4499" s="629" t="s">
        <v>10671</v>
      </c>
    </row>
    <row r="4500" spans="26:28">
      <c r="Z4500" s="623">
        <v>472</v>
      </c>
      <c r="AA4500" s="629">
        <v>1762</v>
      </c>
      <c r="AB4500" s="629" t="s">
        <v>10672</v>
      </c>
    </row>
    <row r="4501" spans="26:28">
      <c r="Z4501" s="623">
        <v>473</v>
      </c>
      <c r="AA4501" s="629">
        <v>1763</v>
      </c>
      <c r="AB4501" s="629" t="s">
        <v>10673</v>
      </c>
    </row>
    <row r="4502" spans="26:28">
      <c r="Z4502" s="623">
        <v>474</v>
      </c>
      <c r="AA4502" s="629">
        <v>1764</v>
      </c>
      <c r="AB4502" s="629" t="s">
        <v>10674</v>
      </c>
    </row>
    <row r="4503" spans="26:28">
      <c r="Z4503" s="623">
        <v>475</v>
      </c>
      <c r="AA4503" s="629">
        <v>1765</v>
      </c>
      <c r="AB4503" s="629" t="s">
        <v>10675</v>
      </c>
    </row>
    <row r="4504" spans="26:28">
      <c r="Z4504" s="623">
        <v>476</v>
      </c>
      <c r="AA4504" s="629">
        <v>1766</v>
      </c>
      <c r="AB4504" s="629" t="s">
        <v>10676</v>
      </c>
    </row>
    <row r="4505" spans="26:28">
      <c r="Z4505" s="623">
        <v>477</v>
      </c>
      <c r="AA4505" s="629">
        <v>1767</v>
      </c>
      <c r="AB4505" s="629" t="s">
        <v>10677</v>
      </c>
    </row>
    <row r="4506" spans="26:28">
      <c r="Z4506" s="623">
        <v>478</v>
      </c>
      <c r="AA4506" s="629">
        <v>1768</v>
      </c>
      <c r="AB4506" s="629" t="s">
        <v>10678</v>
      </c>
    </row>
    <row r="4507" spans="26:28">
      <c r="Z4507" s="623">
        <v>479</v>
      </c>
      <c r="AA4507" s="629">
        <v>1769</v>
      </c>
      <c r="AB4507" s="629" t="s">
        <v>10679</v>
      </c>
    </row>
    <row r="4508" spans="26:28">
      <c r="Z4508" s="623">
        <v>480</v>
      </c>
      <c r="AA4508" s="629">
        <v>1770</v>
      </c>
      <c r="AB4508" s="629" t="s">
        <v>10680</v>
      </c>
    </row>
    <row r="4509" spans="26:28">
      <c r="Z4509" s="623">
        <v>481</v>
      </c>
      <c r="AA4509" s="629">
        <v>1771</v>
      </c>
      <c r="AB4509" s="629" t="s">
        <v>10681</v>
      </c>
    </row>
    <row r="4510" spans="26:28">
      <c r="Z4510" s="623">
        <v>482</v>
      </c>
      <c r="AA4510" s="629">
        <v>1772</v>
      </c>
      <c r="AB4510" s="629" t="s">
        <v>10682</v>
      </c>
    </row>
    <row r="4511" spans="26:28">
      <c r="Z4511" s="623">
        <v>483</v>
      </c>
      <c r="AA4511" s="629">
        <v>1773</v>
      </c>
      <c r="AB4511" s="629" t="s">
        <v>10683</v>
      </c>
    </row>
    <row r="4512" spans="26:28">
      <c r="Z4512" s="623">
        <v>484</v>
      </c>
      <c r="AA4512" s="629">
        <v>1774</v>
      </c>
      <c r="AB4512" s="629" t="s">
        <v>10684</v>
      </c>
    </row>
    <row r="4513" spans="26:28">
      <c r="Z4513" s="623">
        <v>485</v>
      </c>
      <c r="AA4513" s="629">
        <v>1775</v>
      </c>
      <c r="AB4513" s="629" t="s">
        <v>10685</v>
      </c>
    </row>
    <row r="4514" spans="26:28">
      <c r="Z4514" s="623">
        <v>486</v>
      </c>
      <c r="AA4514" s="629">
        <v>1776</v>
      </c>
      <c r="AB4514" s="629" t="s">
        <v>10686</v>
      </c>
    </row>
    <row r="4515" spans="26:28">
      <c r="Z4515" s="623">
        <v>487</v>
      </c>
      <c r="AA4515" s="629">
        <v>1777</v>
      </c>
      <c r="AB4515" s="629" t="s">
        <v>10687</v>
      </c>
    </row>
    <row r="4516" spans="26:28">
      <c r="Z4516" s="623">
        <v>488</v>
      </c>
      <c r="AA4516" s="629">
        <v>1778</v>
      </c>
      <c r="AB4516" s="629" t="s">
        <v>10688</v>
      </c>
    </row>
    <row r="4517" spans="26:28">
      <c r="Z4517" s="623">
        <v>489</v>
      </c>
      <c r="AA4517" s="629">
        <v>1779</v>
      </c>
      <c r="AB4517" s="629" t="s">
        <v>10689</v>
      </c>
    </row>
    <row r="4518" spans="26:28">
      <c r="Z4518" s="623">
        <v>490</v>
      </c>
      <c r="AA4518" s="629">
        <v>1780</v>
      </c>
      <c r="AB4518" s="629" t="s">
        <v>10690</v>
      </c>
    </row>
    <row r="4519" spans="26:28">
      <c r="Z4519" s="623">
        <v>491</v>
      </c>
      <c r="AA4519" s="629">
        <v>1781</v>
      </c>
      <c r="AB4519" s="629" t="s">
        <v>10691</v>
      </c>
    </row>
    <row r="4520" spans="26:28">
      <c r="Z4520" s="623">
        <v>492</v>
      </c>
      <c r="AA4520" s="629">
        <v>1782</v>
      </c>
      <c r="AB4520" s="629" t="s">
        <v>10692</v>
      </c>
    </row>
    <row r="4521" spans="26:28">
      <c r="Z4521" s="623">
        <v>493</v>
      </c>
      <c r="AA4521" s="629">
        <v>1783</v>
      </c>
      <c r="AB4521" s="629" t="s">
        <v>10693</v>
      </c>
    </row>
    <row r="4522" spans="26:28">
      <c r="Z4522" s="623">
        <v>494</v>
      </c>
      <c r="AA4522" s="629">
        <v>1784</v>
      </c>
      <c r="AB4522" s="629" t="s">
        <v>10694</v>
      </c>
    </row>
    <row r="4523" spans="26:28">
      <c r="Z4523" s="623">
        <v>495</v>
      </c>
      <c r="AA4523" s="629">
        <v>1785</v>
      </c>
      <c r="AB4523" s="629" t="s">
        <v>10695</v>
      </c>
    </row>
    <row r="4524" spans="26:28">
      <c r="Z4524" s="623">
        <v>496</v>
      </c>
      <c r="AA4524" s="629">
        <v>1786</v>
      </c>
      <c r="AB4524" s="629" t="s">
        <v>10696</v>
      </c>
    </row>
    <row r="4525" spans="26:28">
      <c r="Z4525" s="623">
        <v>497</v>
      </c>
      <c r="AA4525" s="629">
        <v>1787</v>
      </c>
      <c r="AB4525" s="629" t="s">
        <v>10697</v>
      </c>
    </row>
    <row r="4526" spans="26:28">
      <c r="Z4526" s="623">
        <v>498</v>
      </c>
      <c r="AA4526" s="629">
        <v>1788</v>
      </c>
      <c r="AB4526" s="629" t="s">
        <v>10698</v>
      </c>
    </row>
    <row r="4527" spans="26:28">
      <c r="Z4527" s="623">
        <v>499</v>
      </c>
      <c r="AA4527" s="629">
        <v>1789</v>
      </c>
      <c r="AB4527" s="629" t="s">
        <v>10699</v>
      </c>
    </row>
    <row r="4528" spans="26:28">
      <c r="Z4528" s="623">
        <v>500</v>
      </c>
      <c r="AA4528" s="629">
        <v>1790</v>
      </c>
      <c r="AB4528" s="629" t="s">
        <v>10700</v>
      </c>
    </row>
    <row r="4529" spans="26:28">
      <c r="Z4529" s="623">
        <v>501</v>
      </c>
      <c r="AA4529" s="629">
        <v>1791</v>
      </c>
      <c r="AB4529" s="629" t="s">
        <v>10701</v>
      </c>
    </row>
    <row r="4530" spans="26:28">
      <c r="Z4530" s="623">
        <v>502</v>
      </c>
      <c r="AA4530" s="629">
        <v>1792</v>
      </c>
      <c r="AB4530" s="629" t="s">
        <v>10702</v>
      </c>
    </row>
    <row r="4531" spans="26:28">
      <c r="Z4531" s="623">
        <v>503</v>
      </c>
      <c r="AA4531" s="629">
        <v>1793</v>
      </c>
      <c r="AB4531" s="629" t="s">
        <v>10703</v>
      </c>
    </row>
    <row r="4532" spans="26:28">
      <c r="Z4532" s="623">
        <v>504</v>
      </c>
      <c r="AA4532" s="629">
        <v>1794</v>
      </c>
      <c r="AB4532" s="629" t="s">
        <v>10704</v>
      </c>
    </row>
    <row r="4533" spans="26:28">
      <c r="Z4533" s="623">
        <v>505</v>
      </c>
      <c r="AA4533" s="629">
        <v>1795</v>
      </c>
      <c r="AB4533" s="629" t="s">
        <v>10705</v>
      </c>
    </row>
    <row r="4534" spans="26:28">
      <c r="Z4534" s="623">
        <v>506</v>
      </c>
      <c r="AA4534" s="629">
        <v>1796</v>
      </c>
      <c r="AB4534" s="629" t="s">
        <v>10706</v>
      </c>
    </row>
    <row r="4535" spans="26:28">
      <c r="Z4535" s="623">
        <v>507</v>
      </c>
      <c r="AA4535" s="629">
        <v>1797</v>
      </c>
      <c r="AB4535" s="629" t="s">
        <v>10707</v>
      </c>
    </row>
    <row r="4536" spans="26:28">
      <c r="Z4536" s="623">
        <v>508</v>
      </c>
      <c r="AA4536" s="629">
        <v>1798</v>
      </c>
      <c r="AB4536" s="629" t="s">
        <v>10708</v>
      </c>
    </row>
    <row r="4537" spans="26:28">
      <c r="Z4537" s="623">
        <v>509</v>
      </c>
      <c r="AA4537" s="629">
        <v>1799</v>
      </c>
      <c r="AB4537" s="629" t="s">
        <v>10709</v>
      </c>
    </row>
    <row r="4538" spans="26:28">
      <c r="Z4538" s="623">
        <v>510</v>
      </c>
      <c r="AA4538" s="629">
        <v>1800</v>
      </c>
      <c r="AB4538" s="629" t="s">
        <v>10710</v>
      </c>
    </row>
    <row r="4539" spans="26:28">
      <c r="Z4539" s="623">
        <v>511</v>
      </c>
      <c r="AA4539" s="629">
        <v>1801</v>
      </c>
      <c r="AB4539" s="629" t="s">
        <v>10711</v>
      </c>
    </row>
    <row r="4540" spans="26:28">
      <c r="Z4540" s="623">
        <v>512</v>
      </c>
      <c r="AA4540" s="629">
        <v>1802</v>
      </c>
      <c r="AB4540" s="629" t="s">
        <v>10712</v>
      </c>
    </row>
    <row r="4541" spans="26:28">
      <c r="Z4541" s="623">
        <v>513</v>
      </c>
      <c r="AA4541" s="629">
        <v>1803</v>
      </c>
      <c r="AB4541" s="629" t="s">
        <v>10713</v>
      </c>
    </row>
    <row r="4542" spans="26:28">
      <c r="Z4542" s="623">
        <v>514</v>
      </c>
      <c r="AA4542" s="629">
        <v>1804</v>
      </c>
      <c r="AB4542" s="629" t="s">
        <v>10714</v>
      </c>
    </row>
    <row r="4543" spans="26:28">
      <c r="Z4543" s="623">
        <v>515</v>
      </c>
      <c r="AA4543" s="629">
        <v>1805</v>
      </c>
      <c r="AB4543" s="629" t="s">
        <v>10715</v>
      </c>
    </row>
    <row r="4544" spans="26:28">
      <c r="Z4544" s="623">
        <v>516</v>
      </c>
      <c r="AA4544" s="629">
        <v>1806</v>
      </c>
      <c r="AB4544" s="629" t="s">
        <v>10716</v>
      </c>
    </row>
    <row r="4545" spans="26:28">
      <c r="Z4545" s="623">
        <v>517</v>
      </c>
      <c r="AA4545" s="629">
        <v>1807</v>
      </c>
      <c r="AB4545" s="629" t="s">
        <v>10717</v>
      </c>
    </row>
    <row r="4546" spans="26:28">
      <c r="Z4546" s="623">
        <v>518</v>
      </c>
      <c r="AA4546" s="629">
        <v>1808</v>
      </c>
      <c r="AB4546" s="629" t="s">
        <v>10718</v>
      </c>
    </row>
    <row r="4547" spans="26:28">
      <c r="Z4547" s="623">
        <v>519</v>
      </c>
      <c r="AA4547" s="629">
        <v>1809</v>
      </c>
      <c r="AB4547" s="629" t="s">
        <v>10719</v>
      </c>
    </row>
    <row r="4548" spans="26:28">
      <c r="Z4548" s="623">
        <v>520</v>
      </c>
      <c r="AA4548" s="629">
        <v>1810</v>
      </c>
      <c r="AB4548" s="629" t="s">
        <v>10720</v>
      </c>
    </row>
    <row r="4549" spans="26:28">
      <c r="Z4549" s="623">
        <v>521</v>
      </c>
      <c r="AA4549" s="629">
        <v>1811</v>
      </c>
      <c r="AB4549" s="629" t="s">
        <v>10721</v>
      </c>
    </row>
    <row r="4550" spans="26:28">
      <c r="Z4550" s="623">
        <v>522</v>
      </c>
      <c r="AA4550" s="629">
        <v>1812</v>
      </c>
      <c r="AB4550" s="629" t="s">
        <v>10722</v>
      </c>
    </row>
    <row r="4551" spans="26:28">
      <c r="Z4551" s="623">
        <v>523</v>
      </c>
      <c r="AA4551" s="629">
        <v>1813</v>
      </c>
      <c r="AB4551" s="629" t="s">
        <v>10723</v>
      </c>
    </row>
    <row r="4552" spans="26:28">
      <c r="Z4552" s="623">
        <v>524</v>
      </c>
      <c r="AA4552" s="629">
        <v>1814</v>
      </c>
      <c r="AB4552" s="629" t="s">
        <v>10724</v>
      </c>
    </row>
    <row r="4553" spans="26:28">
      <c r="Z4553" s="623">
        <v>525</v>
      </c>
      <c r="AA4553" s="629">
        <v>1815</v>
      </c>
      <c r="AB4553" s="629" t="s">
        <v>10725</v>
      </c>
    </row>
    <row r="4554" spans="26:28">
      <c r="Z4554" s="623">
        <v>526</v>
      </c>
      <c r="AA4554" s="629">
        <v>1816</v>
      </c>
      <c r="AB4554" s="629" t="s">
        <v>10726</v>
      </c>
    </row>
    <row r="4555" spans="26:28">
      <c r="Z4555" s="623">
        <v>527</v>
      </c>
      <c r="AA4555" s="629">
        <v>1817</v>
      </c>
      <c r="AB4555" s="629" t="s">
        <v>10727</v>
      </c>
    </row>
    <row r="4556" spans="26:28">
      <c r="Z4556" s="623">
        <v>528</v>
      </c>
      <c r="AA4556" s="629">
        <v>1818</v>
      </c>
      <c r="AB4556" s="629" t="s">
        <v>10728</v>
      </c>
    </row>
    <row r="4557" spans="26:28">
      <c r="Z4557" s="623">
        <v>529</v>
      </c>
      <c r="AA4557" s="629">
        <v>1819</v>
      </c>
      <c r="AB4557" s="629" t="s">
        <v>10729</v>
      </c>
    </row>
    <row r="4558" spans="26:28">
      <c r="Z4558" s="623">
        <v>530</v>
      </c>
      <c r="AA4558" s="629">
        <v>1820</v>
      </c>
      <c r="AB4558" s="629" t="s">
        <v>10730</v>
      </c>
    </row>
    <row r="4559" spans="26:28">
      <c r="Z4559" s="623">
        <v>531</v>
      </c>
      <c r="AA4559" s="629">
        <v>1821</v>
      </c>
      <c r="AB4559" s="629" t="s">
        <v>10731</v>
      </c>
    </row>
    <row r="4560" spans="26:28">
      <c r="Z4560" s="623">
        <v>532</v>
      </c>
      <c r="AA4560" s="629">
        <v>1822</v>
      </c>
      <c r="AB4560" s="629" t="s">
        <v>10732</v>
      </c>
    </row>
    <row r="4561" spans="26:28">
      <c r="Z4561" s="623">
        <v>533</v>
      </c>
      <c r="AA4561" s="629">
        <v>1823</v>
      </c>
      <c r="AB4561" s="629" t="s">
        <v>10733</v>
      </c>
    </row>
    <row r="4562" spans="26:28">
      <c r="Z4562" s="623">
        <v>534</v>
      </c>
      <c r="AA4562" s="629">
        <v>1824</v>
      </c>
      <c r="AB4562" s="629" t="s">
        <v>10734</v>
      </c>
    </row>
    <row r="4563" spans="26:28">
      <c r="Z4563" s="623">
        <v>535</v>
      </c>
      <c r="AA4563" s="629">
        <v>1825</v>
      </c>
      <c r="AB4563" s="629" t="s">
        <v>10735</v>
      </c>
    </row>
    <row r="4564" spans="26:28">
      <c r="Z4564" s="623">
        <v>536</v>
      </c>
      <c r="AA4564" s="629">
        <v>1826</v>
      </c>
      <c r="AB4564" s="629" t="s">
        <v>10736</v>
      </c>
    </row>
    <row r="4565" spans="26:28">
      <c r="Z4565" s="623">
        <v>537</v>
      </c>
      <c r="AA4565" s="629">
        <v>1827</v>
      </c>
      <c r="AB4565" s="629" t="s">
        <v>10737</v>
      </c>
    </row>
    <row r="4566" spans="26:28">
      <c r="Z4566" s="623">
        <v>538</v>
      </c>
      <c r="AA4566" s="629">
        <v>1828</v>
      </c>
      <c r="AB4566" s="629" t="s">
        <v>10738</v>
      </c>
    </row>
    <row r="4567" spans="26:28">
      <c r="Z4567" s="623">
        <v>539</v>
      </c>
      <c r="AA4567" s="629">
        <v>1829</v>
      </c>
      <c r="AB4567" s="629" t="s">
        <v>10739</v>
      </c>
    </row>
    <row r="4568" spans="26:28">
      <c r="Z4568" s="623">
        <v>540</v>
      </c>
      <c r="AA4568" s="629">
        <v>1830</v>
      </c>
      <c r="AB4568" s="629" t="s">
        <v>10740</v>
      </c>
    </row>
    <row r="4569" spans="26:28">
      <c r="Z4569" s="623">
        <v>541</v>
      </c>
      <c r="AA4569" s="629">
        <v>1831</v>
      </c>
      <c r="AB4569" s="629" t="s">
        <v>10741</v>
      </c>
    </row>
    <row r="4570" spans="26:28">
      <c r="Z4570" s="623">
        <v>542</v>
      </c>
      <c r="AA4570" s="629">
        <v>1832</v>
      </c>
      <c r="AB4570" s="629" t="s">
        <v>10742</v>
      </c>
    </row>
    <row r="4571" spans="26:28">
      <c r="Z4571" s="623">
        <v>543</v>
      </c>
      <c r="AA4571" s="629">
        <v>1833</v>
      </c>
      <c r="AB4571" s="629" t="s">
        <v>10743</v>
      </c>
    </row>
    <row r="4572" spans="26:28">
      <c r="Z4572" s="623">
        <v>544</v>
      </c>
      <c r="AA4572" s="629">
        <v>1834</v>
      </c>
      <c r="AB4572" s="629" t="s">
        <v>10744</v>
      </c>
    </row>
    <row r="4573" spans="26:28">
      <c r="Z4573" s="623">
        <v>545</v>
      </c>
      <c r="AA4573" s="629">
        <v>1835</v>
      </c>
      <c r="AB4573" s="629" t="s">
        <v>10745</v>
      </c>
    </row>
    <row r="4574" spans="26:28">
      <c r="Z4574" s="623">
        <v>546</v>
      </c>
      <c r="AA4574" s="629">
        <v>1836</v>
      </c>
      <c r="AB4574" s="629" t="s">
        <v>10746</v>
      </c>
    </row>
    <row r="4575" spans="26:28">
      <c r="Z4575" s="623">
        <v>547</v>
      </c>
      <c r="AA4575" s="629">
        <v>1837</v>
      </c>
      <c r="AB4575" s="629" t="s">
        <v>10747</v>
      </c>
    </row>
    <row r="4576" spans="26:28">
      <c r="Z4576" s="623">
        <v>548</v>
      </c>
      <c r="AA4576" s="629">
        <v>1838</v>
      </c>
      <c r="AB4576" s="629" t="s">
        <v>10748</v>
      </c>
    </row>
    <row r="4577" spans="26:28">
      <c r="Z4577" s="623">
        <v>549</v>
      </c>
      <c r="AA4577" s="629">
        <v>1839</v>
      </c>
      <c r="AB4577" s="629" t="s">
        <v>10749</v>
      </c>
    </row>
    <row r="4578" spans="26:28">
      <c r="Z4578" s="623">
        <v>550</v>
      </c>
      <c r="AA4578" s="629">
        <v>1840</v>
      </c>
      <c r="AB4578" s="629" t="s">
        <v>10750</v>
      </c>
    </row>
    <row r="4579" spans="26:28">
      <c r="Z4579" s="623">
        <v>551</v>
      </c>
      <c r="AA4579" s="629">
        <v>1841</v>
      </c>
      <c r="AB4579" s="629" t="s">
        <v>10751</v>
      </c>
    </row>
    <row r="4580" spans="26:28">
      <c r="Z4580" s="623">
        <v>552</v>
      </c>
      <c r="AA4580" s="629">
        <v>1842</v>
      </c>
      <c r="AB4580" s="629" t="s">
        <v>10752</v>
      </c>
    </row>
    <row r="4581" spans="26:28">
      <c r="Z4581" s="623">
        <v>553</v>
      </c>
      <c r="AA4581" s="629">
        <v>1843</v>
      </c>
      <c r="AB4581" s="629" t="s">
        <v>10753</v>
      </c>
    </row>
    <row r="4582" spans="26:28">
      <c r="Z4582" s="623">
        <v>554</v>
      </c>
      <c r="AA4582" s="629">
        <v>1844</v>
      </c>
      <c r="AB4582" s="629" t="s">
        <v>10754</v>
      </c>
    </row>
    <row r="4583" spans="26:28">
      <c r="Z4583" s="623">
        <v>555</v>
      </c>
      <c r="AA4583" s="629">
        <v>1845</v>
      </c>
      <c r="AB4583" s="629" t="s">
        <v>10755</v>
      </c>
    </row>
    <row r="4584" spans="26:28">
      <c r="Z4584" s="623">
        <v>556</v>
      </c>
      <c r="AA4584" s="629">
        <v>1846</v>
      </c>
      <c r="AB4584" s="629" t="s">
        <v>10756</v>
      </c>
    </row>
    <row r="4585" spans="26:28">
      <c r="Z4585" s="623">
        <v>557</v>
      </c>
      <c r="AA4585" s="629">
        <v>1847</v>
      </c>
      <c r="AB4585" s="629" t="s">
        <v>10757</v>
      </c>
    </row>
    <row r="4586" spans="26:28">
      <c r="Z4586" s="623">
        <v>558</v>
      </c>
      <c r="AA4586" s="629">
        <v>1848</v>
      </c>
      <c r="AB4586" s="629" t="s">
        <v>10758</v>
      </c>
    </row>
    <row r="4587" spans="26:28">
      <c r="Z4587" s="623">
        <v>559</v>
      </c>
      <c r="AA4587" s="629">
        <v>1849</v>
      </c>
      <c r="AB4587" s="629" t="s">
        <v>10759</v>
      </c>
    </row>
    <row r="4588" spans="26:28">
      <c r="Z4588" s="623">
        <v>560</v>
      </c>
      <c r="AA4588" s="629">
        <v>1850</v>
      </c>
      <c r="AB4588" s="629" t="s">
        <v>10760</v>
      </c>
    </row>
    <row r="4589" spans="26:28">
      <c r="Z4589" s="623">
        <v>561</v>
      </c>
      <c r="AA4589" s="629">
        <v>1851</v>
      </c>
      <c r="AB4589" s="629" t="s">
        <v>10761</v>
      </c>
    </row>
    <row r="4590" spans="26:28">
      <c r="Z4590" s="623">
        <v>562</v>
      </c>
      <c r="AA4590" s="629">
        <v>1852</v>
      </c>
      <c r="AB4590" s="629" t="s">
        <v>10762</v>
      </c>
    </row>
    <row r="4591" spans="26:28">
      <c r="Z4591" s="623">
        <v>563</v>
      </c>
      <c r="AA4591" s="629">
        <v>1853</v>
      </c>
      <c r="AB4591" s="629" t="s">
        <v>10763</v>
      </c>
    </row>
    <row r="4592" spans="26:28">
      <c r="Z4592" s="623">
        <v>564</v>
      </c>
      <c r="AA4592" s="629">
        <v>1854</v>
      </c>
      <c r="AB4592" s="629" t="s">
        <v>10764</v>
      </c>
    </row>
    <row r="4593" spans="26:28">
      <c r="Z4593" s="623">
        <v>565</v>
      </c>
      <c r="AA4593" s="629">
        <v>1855</v>
      </c>
      <c r="AB4593" s="629" t="s">
        <v>10765</v>
      </c>
    </row>
    <row r="4594" spans="26:28">
      <c r="Z4594" s="623">
        <v>566</v>
      </c>
      <c r="AA4594" s="629">
        <v>1856</v>
      </c>
      <c r="AB4594" s="629" t="s">
        <v>10766</v>
      </c>
    </row>
    <row r="4595" spans="26:28">
      <c r="Z4595" s="623">
        <v>567</v>
      </c>
      <c r="AA4595" s="629">
        <v>1857</v>
      </c>
      <c r="AB4595" s="629" t="s">
        <v>10767</v>
      </c>
    </row>
    <row r="4596" spans="26:28">
      <c r="Z4596" s="623">
        <v>568</v>
      </c>
      <c r="AA4596" s="629">
        <v>1858</v>
      </c>
      <c r="AB4596" s="629" t="s">
        <v>10768</v>
      </c>
    </row>
    <row r="4597" spans="26:28">
      <c r="Z4597" s="623">
        <v>569</v>
      </c>
      <c r="AA4597" s="629">
        <v>1859</v>
      </c>
      <c r="AB4597" s="629" t="s">
        <v>10769</v>
      </c>
    </row>
    <row r="4598" spans="26:28">
      <c r="Z4598" s="623">
        <v>570</v>
      </c>
      <c r="AA4598" s="629">
        <v>1860</v>
      </c>
      <c r="AB4598" s="629" t="s">
        <v>10770</v>
      </c>
    </row>
    <row r="4599" spans="26:28">
      <c r="Z4599" s="623">
        <v>571</v>
      </c>
      <c r="AA4599" s="629">
        <v>1861</v>
      </c>
      <c r="AB4599" s="629" t="s">
        <v>10771</v>
      </c>
    </row>
    <row r="4600" spans="26:28">
      <c r="Z4600" s="623">
        <v>572</v>
      </c>
      <c r="AA4600" s="629">
        <v>1862</v>
      </c>
      <c r="AB4600" s="629" t="s">
        <v>10772</v>
      </c>
    </row>
    <row r="4601" spans="26:28">
      <c r="Z4601" s="623">
        <v>573</v>
      </c>
      <c r="AA4601" s="629">
        <v>1863</v>
      </c>
      <c r="AB4601" s="629" t="s">
        <v>10773</v>
      </c>
    </row>
    <row r="4602" spans="26:28">
      <c r="Z4602" s="623">
        <v>574</v>
      </c>
      <c r="AA4602" s="629">
        <v>1864</v>
      </c>
      <c r="AB4602" s="629" t="s">
        <v>10774</v>
      </c>
    </row>
    <row r="4603" spans="26:28">
      <c r="Z4603" s="623">
        <v>575</v>
      </c>
      <c r="AA4603" s="629">
        <v>1865</v>
      </c>
      <c r="AB4603" s="629" t="s">
        <v>10775</v>
      </c>
    </row>
    <row r="4604" spans="26:28">
      <c r="Z4604" s="623">
        <v>576</v>
      </c>
      <c r="AA4604" s="629">
        <v>1866</v>
      </c>
      <c r="AB4604" s="629" t="s">
        <v>10776</v>
      </c>
    </row>
    <row r="4605" spans="26:28">
      <c r="Z4605" s="623">
        <v>577</v>
      </c>
      <c r="AA4605" s="629">
        <v>1867</v>
      </c>
      <c r="AB4605" s="629" t="s">
        <v>10777</v>
      </c>
    </row>
    <row r="4606" spans="26:28">
      <c r="Z4606" s="623">
        <v>578</v>
      </c>
      <c r="AA4606" s="629">
        <v>1868</v>
      </c>
      <c r="AB4606" s="629" t="s">
        <v>10778</v>
      </c>
    </row>
    <row r="4607" spans="26:28">
      <c r="Z4607" s="623">
        <v>579</v>
      </c>
      <c r="AA4607" s="629">
        <v>1869</v>
      </c>
      <c r="AB4607" s="629" t="s">
        <v>10779</v>
      </c>
    </row>
    <row r="4608" spans="26:28">
      <c r="Z4608" s="623">
        <v>580</v>
      </c>
      <c r="AA4608" s="629">
        <v>1870</v>
      </c>
      <c r="AB4608" s="629" t="s">
        <v>10780</v>
      </c>
    </row>
    <row r="4609" spans="26:28">
      <c r="Z4609" s="623">
        <v>581</v>
      </c>
      <c r="AA4609" s="629">
        <v>1871</v>
      </c>
      <c r="AB4609" s="629" t="s">
        <v>10781</v>
      </c>
    </row>
    <row r="4610" spans="26:28">
      <c r="Z4610" s="623">
        <v>582</v>
      </c>
      <c r="AA4610" s="629">
        <v>1872</v>
      </c>
      <c r="AB4610" s="629" t="s">
        <v>10782</v>
      </c>
    </row>
    <row r="4611" spans="26:28">
      <c r="Z4611" s="623">
        <v>583</v>
      </c>
      <c r="AA4611" s="629">
        <v>1873</v>
      </c>
      <c r="AB4611" s="629" t="s">
        <v>10783</v>
      </c>
    </row>
    <row r="4612" spans="26:28">
      <c r="Z4612" s="623">
        <v>584</v>
      </c>
      <c r="AA4612" s="629">
        <v>1874</v>
      </c>
      <c r="AB4612" s="629" t="s">
        <v>10784</v>
      </c>
    </row>
    <row r="4613" spans="26:28">
      <c r="Z4613" s="623">
        <v>585</v>
      </c>
      <c r="AA4613" s="629">
        <v>1875</v>
      </c>
      <c r="AB4613" s="629" t="s">
        <v>10785</v>
      </c>
    </row>
    <row r="4614" spans="26:28">
      <c r="Z4614" s="623">
        <v>586</v>
      </c>
      <c r="AA4614" s="629">
        <v>1876</v>
      </c>
      <c r="AB4614" s="629" t="s">
        <v>10786</v>
      </c>
    </row>
    <row r="4615" spans="26:28">
      <c r="Z4615" s="623">
        <v>587</v>
      </c>
      <c r="AA4615" s="629">
        <v>1877</v>
      </c>
      <c r="AB4615" s="629" t="s">
        <v>10787</v>
      </c>
    </row>
    <row r="4616" spans="26:28">
      <c r="Z4616" s="623">
        <v>588</v>
      </c>
      <c r="AA4616" s="629">
        <v>1878</v>
      </c>
      <c r="AB4616" s="629" t="s">
        <v>10788</v>
      </c>
    </row>
    <row r="4617" spans="26:28">
      <c r="Z4617" s="623">
        <v>589</v>
      </c>
      <c r="AA4617" s="629">
        <v>1879</v>
      </c>
      <c r="AB4617" s="629" t="s">
        <v>10789</v>
      </c>
    </row>
    <row r="4618" spans="26:28">
      <c r="Z4618" s="623">
        <v>590</v>
      </c>
      <c r="AA4618" s="629">
        <v>1880</v>
      </c>
      <c r="AB4618" s="629" t="s">
        <v>10790</v>
      </c>
    </row>
    <row r="4619" spans="26:28">
      <c r="Z4619" s="623">
        <v>591</v>
      </c>
      <c r="AA4619" s="629">
        <v>1881</v>
      </c>
      <c r="AB4619" s="629" t="s">
        <v>10791</v>
      </c>
    </row>
    <row r="4620" spans="26:28">
      <c r="Z4620" s="623">
        <v>592</v>
      </c>
      <c r="AA4620" s="629">
        <v>1882</v>
      </c>
      <c r="AB4620" s="629" t="s">
        <v>10792</v>
      </c>
    </row>
    <row r="4621" spans="26:28">
      <c r="Z4621" s="623">
        <v>593</v>
      </c>
      <c r="AA4621" s="629">
        <v>1883</v>
      </c>
      <c r="AB4621" s="629" t="s">
        <v>10793</v>
      </c>
    </row>
    <row r="4622" spans="26:28">
      <c r="Z4622" s="623">
        <v>594</v>
      </c>
      <c r="AA4622" s="629">
        <v>1884</v>
      </c>
      <c r="AB4622" s="629" t="s">
        <v>10794</v>
      </c>
    </row>
    <row r="4623" spans="26:28">
      <c r="Z4623" s="623">
        <v>595</v>
      </c>
      <c r="AA4623" s="629">
        <v>1885</v>
      </c>
      <c r="AB4623" s="629" t="s">
        <v>10795</v>
      </c>
    </row>
    <row r="4624" spans="26:28">
      <c r="Z4624" s="623">
        <v>596</v>
      </c>
      <c r="AA4624" s="629">
        <v>1886</v>
      </c>
      <c r="AB4624" s="629" t="s">
        <v>10796</v>
      </c>
    </row>
    <row r="4625" spans="26:28">
      <c r="Z4625" s="623">
        <v>597</v>
      </c>
      <c r="AA4625" s="629">
        <v>1887</v>
      </c>
      <c r="AB4625" s="629" t="s">
        <v>10797</v>
      </c>
    </row>
    <row r="4626" spans="26:28">
      <c r="Z4626" s="623">
        <v>598</v>
      </c>
      <c r="AA4626" s="629">
        <v>1888</v>
      </c>
      <c r="AB4626" s="629" t="s">
        <v>10798</v>
      </c>
    </row>
    <row r="4627" spans="26:28">
      <c r="Z4627" s="623">
        <v>599</v>
      </c>
      <c r="AA4627" s="629">
        <v>1889</v>
      </c>
      <c r="AB4627" s="629" t="s">
        <v>10799</v>
      </c>
    </row>
    <row r="4628" spans="26:28">
      <c r="Z4628" s="623">
        <v>600</v>
      </c>
      <c r="AA4628" s="629">
        <v>1890</v>
      </c>
      <c r="AB4628" s="629" t="s">
        <v>10800</v>
      </c>
    </row>
    <row r="4629" spans="26:28">
      <c r="Z4629" s="623">
        <v>601</v>
      </c>
      <c r="AA4629" s="629">
        <v>1891</v>
      </c>
      <c r="AB4629" s="629" t="s">
        <v>10801</v>
      </c>
    </row>
    <row r="4630" spans="26:28">
      <c r="Z4630" s="623">
        <v>602</v>
      </c>
      <c r="AA4630" s="629">
        <v>1892</v>
      </c>
      <c r="AB4630" s="629" t="s">
        <v>10802</v>
      </c>
    </row>
    <row r="4631" spans="26:28">
      <c r="Z4631" s="623">
        <v>603</v>
      </c>
      <c r="AA4631" s="629">
        <v>1893</v>
      </c>
      <c r="AB4631" s="629" t="s">
        <v>10803</v>
      </c>
    </row>
    <row r="4632" spans="26:28">
      <c r="Z4632" s="623">
        <v>604</v>
      </c>
      <c r="AA4632" s="629">
        <v>1894</v>
      </c>
      <c r="AB4632" s="629" t="s">
        <v>10804</v>
      </c>
    </row>
    <row r="4633" spans="26:28">
      <c r="Z4633" s="623">
        <v>605</v>
      </c>
      <c r="AA4633" s="629">
        <v>1895</v>
      </c>
      <c r="AB4633" s="629" t="s">
        <v>10805</v>
      </c>
    </row>
    <row r="4634" spans="26:28">
      <c r="Z4634" s="623">
        <v>606</v>
      </c>
      <c r="AA4634" s="629">
        <v>1896</v>
      </c>
      <c r="AB4634" s="629" t="s">
        <v>10806</v>
      </c>
    </row>
    <row r="4635" spans="26:28">
      <c r="Z4635" s="623">
        <v>607</v>
      </c>
      <c r="AA4635" s="629">
        <v>1897</v>
      </c>
      <c r="AB4635" s="629" t="s">
        <v>10807</v>
      </c>
    </row>
    <row r="4636" spans="26:28">
      <c r="Z4636" s="623">
        <v>608</v>
      </c>
      <c r="AA4636" s="629">
        <v>1898</v>
      </c>
      <c r="AB4636" s="629" t="s">
        <v>10808</v>
      </c>
    </row>
    <row r="4637" spans="26:28">
      <c r="Z4637" s="623">
        <v>609</v>
      </c>
      <c r="AA4637" s="629">
        <v>1899</v>
      </c>
      <c r="AB4637" s="629" t="s">
        <v>10809</v>
      </c>
    </row>
    <row r="4638" spans="26:28">
      <c r="Z4638" s="623">
        <v>610</v>
      </c>
      <c r="AA4638" s="629">
        <v>1900</v>
      </c>
      <c r="AB4638" s="629" t="s">
        <v>10810</v>
      </c>
    </row>
    <row r="4639" spans="26:28">
      <c r="Z4639" s="623">
        <v>611</v>
      </c>
      <c r="AA4639" s="629">
        <v>1901</v>
      </c>
      <c r="AB4639" s="629" t="s">
        <v>10811</v>
      </c>
    </row>
    <row r="4640" spans="26:28">
      <c r="Z4640" s="623">
        <v>612</v>
      </c>
      <c r="AA4640" s="629">
        <v>1902</v>
      </c>
      <c r="AB4640" s="629" t="s">
        <v>10812</v>
      </c>
    </row>
    <row r="4641" spans="26:28">
      <c r="Z4641" s="623">
        <v>613</v>
      </c>
      <c r="AA4641" s="629">
        <v>1903</v>
      </c>
      <c r="AB4641" s="629" t="s">
        <v>10813</v>
      </c>
    </row>
    <row r="4642" spans="26:28">
      <c r="Z4642" s="623">
        <v>614</v>
      </c>
      <c r="AA4642" s="629">
        <v>1904</v>
      </c>
      <c r="AB4642" s="629" t="s">
        <v>10814</v>
      </c>
    </row>
    <row r="4643" spans="26:28">
      <c r="Z4643" s="623">
        <v>615</v>
      </c>
      <c r="AA4643" s="629">
        <v>1905</v>
      </c>
      <c r="AB4643" s="629" t="s">
        <v>10815</v>
      </c>
    </row>
    <row r="4644" spans="26:28">
      <c r="Z4644" s="623">
        <v>616</v>
      </c>
      <c r="AA4644" s="629">
        <v>1906</v>
      </c>
      <c r="AB4644" s="629" t="s">
        <v>10816</v>
      </c>
    </row>
    <row r="4645" spans="26:28">
      <c r="Z4645" s="623">
        <v>617</v>
      </c>
      <c r="AA4645" s="629">
        <v>1907</v>
      </c>
      <c r="AB4645" s="629" t="s">
        <v>10817</v>
      </c>
    </row>
    <row r="4646" spans="26:28">
      <c r="Z4646" s="623">
        <v>618</v>
      </c>
      <c r="AA4646" s="629">
        <v>1908</v>
      </c>
      <c r="AB4646" s="629" t="s">
        <v>10818</v>
      </c>
    </row>
    <row r="4647" spans="26:28">
      <c r="Z4647" s="623">
        <v>619</v>
      </c>
      <c r="AA4647" s="629">
        <v>1909</v>
      </c>
      <c r="AB4647" s="629" t="s">
        <v>10819</v>
      </c>
    </row>
    <row r="4648" spans="26:28">
      <c r="Z4648" s="623">
        <v>620</v>
      </c>
      <c r="AA4648" s="629">
        <v>1910</v>
      </c>
      <c r="AB4648" s="629" t="s">
        <v>10820</v>
      </c>
    </row>
    <row r="4649" spans="26:28">
      <c r="Z4649" s="623">
        <v>621</v>
      </c>
      <c r="AA4649" s="629">
        <v>1911</v>
      </c>
      <c r="AB4649" s="629" t="s">
        <v>10821</v>
      </c>
    </row>
    <row r="4650" spans="26:28">
      <c r="Z4650" s="623">
        <v>622</v>
      </c>
      <c r="AA4650" s="629">
        <v>1912</v>
      </c>
      <c r="AB4650" s="629" t="s">
        <v>10822</v>
      </c>
    </row>
    <row r="4651" spans="26:28">
      <c r="Z4651" s="623">
        <v>623</v>
      </c>
      <c r="AA4651" s="629">
        <v>1913</v>
      </c>
      <c r="AB4651" s="629" t="s">
        <v>10823</v>
      </c>
    </row>
    <row r="4652" spans="26:28">
      <c r="Z4652" s="623">
        <v>624</v>
      </c>
      <c r="AA4652" s="629">
        <v>1914</v>
      </c>
      <c r="AB4652" s="629" t="s">
        <v>10824</v>
      </c>
    </row>
    <row r="4653" spans="26:28">
      <c r="Z4653" s="623">
        <v>625</v>
      </c>
      <c r="AA4653" s="629">
        <v>1915</v>
      </c>
      <c r="AB4653" s="629" t="s">
        <v>10825</v>
      </c>
    </row>
    <row r="4654" spans="26:28">
      <c r="Z4654" s="623">
        <v>626</v>
      </c>
      <c r="AA4654" s="629">
        <v>1916</v>
      </c>
      <c r="AB4654" s="629" t="s">
        <v>10826</v>
      </c>
    </row>
    <row r="4655" spans="26:28">
      <c r="Z4655" s="623">
        <v>627</v>
      </c>
      <c r="AA4655" s="629">
        <v>1917</v>
      </c>
      <c r="AB4655" s="629" t="s">
        <v>10827</v>
      </c>
    </row>
    <row r="4656" spans="26:28">
      <c r="Z4656" s="623">
        <v>628</v>
      </c>
      <c r="AA4656" s="629">
        <v>1918</v>
      </c>
      <c r="AB4656" s="629" t="s">
        <v>10828</v>
      </c>
    </row>
    <row r="4657" spans="26:28">
      <c r="Z4657" s="623">
        <v>629</v>
      </c>
      <c r="AA4657" s="629">
        <v>1919</v>
      </c>
      <c r="AB4657" s="629" t="s">
        <v>10829</v>
      </c>
    </row>
    <row r="4658" spans="26:28">
      <c r="Z4658" s="623">
        <v>630</v>
      </c>
      <c r="AA4658" s="629">
        <v>1920</v>
      </c>
      <c r="AB4658" s="629" t="s">
        <v>10830</v>
      </c>
    </row>
    <row r="4659" spans="26:28">
      <c r="Z4659" s="623">
        <v>631</v>
      </c>
      <c r="AA4659" s="629">
        <v>1921</v>
      </c>
      <c r="AB4659" s="629" t="s">
        <v>10831</v>
      </c>
    </row>
    <row r="4660" spans="26:28">
      <c r="Z4660" s="623">
        <v>632</v>
      </c>
      <c r="AA4660" s="629">
        <v>1922</v>
      </c>
      <c r="AB4660" s="629" t="s">
        <v>10832</v>
      </c>
    </row>
    <row r="4661" spans="26:28">
      <c r="Z4661" s="623">
        <v>633</v>
      </c>
      <c r="AA4661" s="629">
        <v>1923</v>
      </c>
      <c r="AB4661" s="629" t="s">
        <v>10833</v>
      </c>
    </row>
    <row r="4662" spans="26:28">
      <c r="Z4662" s="623">
        <v>634</v>
      </c>
      <c r="AA4662" s="629">
        <v>1924</v>
      </c>
      <c r="AB4662" s="629" t="s">
        <v>10834</v>
      </c>
    </row>
    <row r="4663" spans="26:28">
      <c r="Z4663" s="623">
        <v>635</v>
      </c>
      <c r="AA4663" s="629">
        <v>1925</v>
      </c>
      <c r="AB4663" s="629" t="s">
        <v>10835</v>
      </c>
    </row>
    <row r="4664" spans="26:28">
      <c r="Z4664" s="623">
        <v>636</v>
      </c>
      <c r="AA4664" s="629">
        <v>1926</v>
      </c>
      <c r="AB4664" s="629" t="s">
        <v>10836</v>
      </c>
    </row>
    <row r="4665" spans="26:28">
      <c r="Z4665" s="623">
        <v>637</v>
      </c>
      <c r="AA4665" s="629">
        <v>1927</v>
      </c>
      <c r="AB4665" s="629" t="s">
        <v>10837</v>
      </c>
    </row>
    <row r="4666" spans="26:28">
      <c r="Z4666" s="623">
        <v>638</v>
      </c>
      <c r="AA4666" s="629">
        <v>1928</v>
      </c>
      <c r="AB4666" s="629" t="s">
        <v>10838</v>
      </c>
    </row>
    <row r="4667" spans="26:28">
      <c r="Z4667" s="623">
        <v>639</v>
      </c>
      <c r="AA4667" s="629">
        <v>1929</v>
      </c>
      <c r="AB4667" s="629" t="s">
        <v>10839</v>
      </c>
    </row>
    <row r="4668" spans="26:28">
      <c r="Z4668" s="623">
        <v>640</v>
      </c>
      <c r="AA4668" s="629">
        <v>1930</v>
      </c>
      <c r="AB4668" s="629" t="s">
        <v>10840</v>
      </c>
    </row>
    <row r="4669" spans="26:28">
      <c r="Z4669" s="623">
        <v>641</v>
      </c>
      <c r="AA4669" s="629">
        <v>1931</v>
      </c>
      <c r="AB4669" s="629" t="s">
        <v>10841</v>
      </c>
    </row>
    <row r="4670" spans="26:28">
      <c r="Z4670" s="623">
        <v>642</v>
      </c>
      <c r="AA4670" s="629">
        <v>1932</v>
      </c>
      <c r="AB4670" s="629" t="s">
        <v>10842</v>
      </c>
    </row>
    <row r="4671" spans="26:28">
      <c r="Z4671" s="623">
        <v>643</v>
      </c>
      <c r="AA4671" s="629">
        <v>1933</v>
      </c>
      <c r="AB4671" s="629" t="s">
        <v>10843</v>
      </c>
    </row>
    <row r="4672" spans="26:28">
      <c r="Z4672" s="623">
        <v>644</v>
      </c>
      <c r="AA4672" s="629">
        <v>1934</v>
      </c>
      <c r="AB4672" s="629" t="s">
        <v>10844</v>
      </c>
    </row>
    <row r="4673" spans="26:28">
      <c r="Z4673" s="623">
        <v>645</v>
      </c>
      <c r="AA4673" s="629">
        <v>1935</v>
      </c>
      <c r="AB4673" s="629" t="s">
        <v>10845</v>
      </c>
    </row>
    <row r="4674" spans="26:28">
      <c r="Z4674" s="623">
        <v>646</v>
      </c>
      <c r="AA4674" s="629">
        <v>1936</v>
      </c>
      <c r="AB4674" s="629" t="s">
        <v>10846</v>
      </c>
    </row>
    <row r="4675" spans="26:28">
      <c r="Z4675" s="623">
        <v>647</v>
      </c>
      <c r="AA4675" s="629">
        <v>1937</v>
      </c>
      <c r="AB4675" s="629" t="s">
        <v>10847</v>
      </c>
    </row>
    <row r="4676" spans="26:28">
      <c r="Z4676" s="623">
        <v>648</v>
      </c>
      <c r="AA4676" s="629">
        <v>1938</v>
      </c>
      <c r="AB4676" s="629" t="s">
        <v>10848</v>
      </c>
    </row>
    <row r="4677" spans="26:28">
      <c r="Z4677" s="623">
        <v>649</v>
      </c>
      <c r="AA4677" s="629">
        <v>1939</v>
      </c>
      <c r="AB4677" s="629" t="s">
        <v>10849</v>
      </c>
    </row>
    <row r="4678" spans="26:28">
      <c r="Z4678" s="623">
        <v>650</v>
      </c>
      <c r="AA4678" s="629">
        <v>1940</v>
      </c>
      <c r="AB4678" s="629" t="s">
        <v>10850</v>
      </c>
    </row>
    <row r="4679" spans="26:28">
      <c r="Z4679" s="623">
        <v>651</v>
      </c>
      <c r="AA4679" s="629">
        <v>1941</v>
      </c>
      <c r="AB4679" s="629" t="s">
        <v>10851</v>
      </c>
    </row>
    <row r="4680" spans="26:28">
      <c r="Z4680" s="623">
        <v>652</v>
      </c>
      <c r="AA4680" s="629">
        <v>1942</v>
      </c>
      <c r="AB4680" s="629" t="s">
        <v>10852</v>
      </c>
    </row>
    <row r="4681" spans="26:28">
      <c r="Z4681" s="623">
        <v>653</v>
      </c>
      <c r="AA4681" s="629">
        <v>1943</v>
      </c>
      <c r="AB4681" s="629" t="s">
        <v>10853</v>
      </c>
    </row>
    <row r="4682" spans="26:28">
      <c r="Z4682" s="623">
        <v>654</v>
      </c>
      <c r="AA4682" s="629">
        <v>1944</v>
      </c>
      <c r="AB4682" s="629" t="s">
        <v>10854</v>
      </c>
    </row>
    <row r="4683" spans="26:28">
      <c r="Z4683" s="623">
        <v>655</v>
      </c>
      <c r="AA4683" s="629">
        <v>1945</v>
      </c>
      <c r="AB4683" s="629" t="s">
        <v>10855</v>
      </c>
    </row>
    <row r="4684" spans="26:28">
      <c r="Z4684" s="623">
        <v>656</v>
      </c>
      <c r="AA4684" s="629">
        <v>1946</v>
      </c>
      <c r="AB4684" s="629" t="s">
        <v>10856</v>
      </c>
    </row>
    <row r="4685" spans="26:28">
      <c r="Z4685" s="623">
        <v>657</v>
      </c>
      <c r="AA4685" s="629">
        <v>1947</v>
      </c>
      <c r="AB4685" s="629" t="s">
        <v>10857</v>
      </c>
    </row>
    <row r="4686" spans="26:28">
      <c r="Z4686" s="623">
        <v>658</v>
      </c>
      <c r="AA4686" s="629">
        <v>1948</v>
      </c>
      <c r="AB4686" s="629" t="s">
        <v>10858</v>
      </c>
    </row>
    <row r="4687" spans="26:28">
      <c r="Z4687" s="623">
        <v>659</v>
      </c>
      <c r="AA4687" s="629">
        <v>1949</v>
      </c>
      <c r="AB4687" s="629" t="s">
        <v>10859</v>
      </c>
    </row>
    <row r="4688" spans="26:28">
      <c r="Z4688" s="623">
        <v>660</v>
      </c>
      <c r="AA4688" s="629">
        <v>1950</v>
      </c>
      <c r="AB4688" s="629" t="s">
        <v>10860</v>
      </c>
    </row>
    <row r="4689" spans="26:28">
      <c r="Z4689" s="623">
        <v>661</v>
      </c>
      <c r="AA4689" s="629">
        <v>1951</v>
      </c>
      <c r="AB4689" s="629" t="s">
        <v>10861</v>
      </c>
    </row>
    <row r="4690" spans="26:28">
      <c r="Z4690" s="623">
        <v>662</v>
      </c>
      <c r="AA4690" s="629">
        <v>1952</v>
      </c>
      <c r="AB4690" s="629" t="s">
        <v>10862</v>
      </c>
    </row>
    <row r="4691" spans="26:28">
      <c r="Z4691" s="623">
        <v>663</v>
      </c>
      <c r="AA4691" s="629">
        <v>1953</v>
      </c>
      <c r="AB4691" s="629" t="s">
        <v>10863</v>
      </c>
    </row>
    <row r="4692" spans="26:28">
      <c r="Z4692" s="623">
        <v>664</v>
      </c>
      <c r="AA4692" s="629">
        <v>1954</v>
      </c>
      <c r="AB4692" s="629" t="s">
        <v>10864</v>
      </c>
    </row>
    <row r="4693" spans="26:28">
      <c r="Z4693" s="623">
        <v>665</v>
      </c>
      <c r="AA4693" s="629">
        <v>1955</v>
      </c>
      <c r="AB4693" s="629" t="s">
        <v>10865</v>
      </c>
    </row>
    <row r="4694" spans="26:28">
      <c r="Z4694" s="623">
        <v>666</v>
      </c>
      <c r="AA4694" s="629">
        <v>1956</v>
      </c>
      <c r="AB4694" s="629" t="s">
        <v>10866</v>
      </c>
    </row>
    <row r="4695" spans="26:28">
      <c r="Z4695" s="623">
        <v>667</v>
      </c>
      <c r="AA4695" s="629">
        <v>1957</v>
      </c>
      <c r="AB4695" s="629" t="s">
        <v>10867</v>
      </c>
    </row>
    <row r="4696" spans="26:28">
      <c r="Z4696" s="623">
        <v>668</v>
      </c>
      <c r="AA4696" s="629">
        <v>1958</v>
      </c>
      <c r="AB4696" s="629" t="s">
        <v>10868</v>
      </c>
    </row>
    <row r="4697" spans="26:28">
      <c r="Z4697" s="623">
        <v>669</v>
      </c>
      <c r="AA4697" s="629">
        <v>1959</v>
      </c>
      <c r="AB4697" s="629" t="s">
        <v>10869</v>
      </c>
    </row>
    <row r="4698" spans="26:28">
      <c r="Z4698" s="623">
        <v>670</v>
      </c>
      <c r="AA4698" s="629">
        <v>1960</v>
      </c>
      <c r="AB4698" s="629" t="s">
        <v>10870</v>
      </c>
    </row>
    <row r="4699" spans="26:28">
      <c r="Z4699" s="623">
        <v>671</v>
      </c>
      <c r="AA4699" s="629">
        <v>1961</v>
      </c>
      <c r="AB4699" s="629" t="s">
        <v>10871</v>
      </c>
    </row>
    <row r="4700" spans="26:28">
      <c r="Z4700" s="623">
        <v>672</v>
      </c>
      <c r="AA4700" s="629">
        <v>1962</v>
      </c>
      <c r="AB4700" s="629" t="s">
        <v>10872</v>
      </c>
    </row>
    <row r="4701" spans="26:28">
      <c r="Z4701" s="623">
        <v>673</v>
      </c>
      <c r="AA4701" s="629">
        <v>1963</v>
      </c>
      <c r="AB4701" s="629" t="s">
        <v>10873</v>
      </c>
    </row>
    <row r="4702" spans="26:28">
      <c r="Z4702" s="623">
        <v>674</v>
      </c>
      <c r="AA4702" s="629">
        <v>1964</v>
      </c>
      <c r="AB4702" s="629" t="s">
        <v>10874</v>
      </c>
    </row>
    <row r="4703" spans="26:28">
      <c r="Z4703" s="623">
        <v>675</v>
      </c>
      <c r="AA4703" s="629">
        <v>1965</v>
      </c>
      <c r="AB4703" s="629" t="s">
        <v>10875</v>
      </c>
    </row>
    <row r="4704" spans="26:28">
      <c r="Z4704" s="623">
        <v>676</v>
      </c>
      <c r="AA4704" s="629">
        <v>1966</v>
      </c>
      <c r="AB4704" s="629" t="s">
        <v>10876</v>
      </c>
    </row>
    <row r="4705" spans="26:28">
      <c r="Z4705" s="623">
        <v>677</v>
      </c>
      <c r="AA4705" s="629">
        <v>1967</v>
      </c>
      <c r="AB4705" s="629" t="s">
        <v>10877</v>
      </c>
    </row>
    <row r="4706" spans="26:28">
      <c r="Z4706" s="623">
        <v>678</v>
      </c>
      <c r="AA4706" s="629">
        <v>1968</v>
      </c>
      <c r="AB4706" s="629" t="s">
        <v>10878</v>
      </c>
    </row>
    <row r="4707" spans="26:28">
      <c r="Z4707" s="623">
        <v>679</v>
      </c>
      <c r="AA4707" s="629">
        <v>1969</v>
      </c>
      <c r="AB4707" s="629" t="s">
        <v>10879</v>
      </c>
    </row>
    <row r="4708" spans="26:28">
      <c r="Z4708" s="623">
        <v>680</v>
      </c>
      <c r="AA4708" s="629">
        <v>1970</v>
      </c>
      <c r="AB4708" s="629" t="s">
        <v>10880</v>
      </c>
    </row>
    <row r="4709" spans="26:28">
      <c r="Z4709" s="623">
        <v>681</v>
      </c>
      <c r="AA4709" s="629">
        <v>1971</v>
      </c>
      <c r="AB4709" s="629" t="s">
        <v>10881</v>
      </c>
    </row>
    <row r="4710" spans="26:28">
      <c r="Z4710" s="623">
        <v>682</v>
      </c>
      <c r="AA4710" s="629">
        <v>1972</v>
      </c>
      <c r="AB4710" s="629" t="s">
        <v>10882</v>
      </c>
    </row>
    <row r="4711" spans="26:28">
      <c r="Z4711" s="623">
        <v>683</v>
      </c>
      <c r="AA4711" s="629">
        <v>1973</v>
      </c>
      <c r="AB4711" s="629" t="s">
        <v>10883</v>
      </c>
    </row>
    <row r="4712" spans="26:28">
      <c r="Z4712" s="623">
        <v>684</v>
      </c>
      <c r="AA4712" s="629">
        <v>1974</v>
      </c>
      <c r="AB4712" s="629" t="s">
        <v>10884</v>
      </c>
    </row>
    <row r="4713" spans="26:28">
      <c r="Z4713" s="623">
        <v>685</v>
      </c>
      <c r="AA4713" s="629">
        <v>1975</v>
      </c>
      <c r="AB4713" s="629" t="s">
        <v>10885</v>
      </c>
    </row>
    <row r="4714" spans="26:28">
      <c r="Z4714" s="623">
        <v>686</v>
      </c>
      <c r="AA4714" s="629">
        <v>1976</v>
      </c>
      <c r="AB4714" s="629" t="s">
        <v>10886</v>
      </c>
    </row>
    <row r="4715" spans="26:28">
      <c r="Z4715" s="623">
        <v>687</v>
      </c>
      <c r="AA4715" s="629">
        <v>1977</v>
      </c>
      <c r="AB4715" s="629" t="s">
        <v>10887</v>
      </c>
    </row>
    <row r="4716" spans="26:28">
      <c r="Z4716" s="623">
        <v>688</v>
      </c>
      <c r="AA4716" s="629">
        <v>1978</v>
      </c>
      <c r="AB4716" s="629" t="s">
        <v>10888</v>
      </c>
    </row>
    <row r="4717" spans="26:28">
      <c r="Z4717" s="623">
        <v>689</v>
      </c>
      <c r="AA4717" s="629">
        <v>1979</v>
      </c>
      <c r="AB4717" s="629" t="s">
        <v>10889</v>
      </c>
    </row>
    <row r="4718" spans="26:28">
      <c r="Z4718" s="623">
        <v>690</v>
      </c>
      <c r="AA4718" s="629">
        <v>1980</v>
      </c>
      <c r="AB4718" s="629" t="s">
        <v>10890</v>
      </c>
    </row>
    <row r="4719" spans="26:28">
      <c r="Z4719" s="623">
        <v>691</v>
      </c>
      <c r="AA4719" s="629">
        <v>1981</v>
      </c>
      <c r="AB4719" s="629" t="s">
        <v>10891</v>
      </c>
    </row>
    <row r="4720" spans="26:28">
      <c r="Z4720" s="623">
        <v>692</v>
      </c>
      <c r="AA4720" s="629">
        <v>1982</v>
      </c>
      <c r="AB4720" s="629" t="s">
        <v>10892</v>
      </c>
    </row>
    <row r="4721" spans="26:28">
      <c r="Z4721" s="623">
        <v>693</v>
      </c>
      <c r="AA4721" s="629">
        <v>1983</v>
      </c>
      <c r="AB4721" s="629" t="s">
        <v>10893</v>
      </c>
    </row>
    <row r="4722" spans="26:28">
      <c r="Z4722" s="623">
        <v>694</v>
      </c>
      <c r="AA4722" s="629">
        <v>1984</v>
      </c>
      <c r="AB4722" s="629" t="s">
        <v>10894</v>
      </c>
    </row>
    <row r="4723" spans="26:28">
      <c r="Z4723" s="623">
        <v>695</v>
      </c>
      <c r="AA4723" s="629">
        <v>1985</v>
      </c>
      <c r="AB4723" s="629" t="s">
        <v>10895</v>
      </c>
    </row>
    <row r="4724" spans="26:28">
      <c r="Z4724" s="623">
        <v>696</v>
      </c>
      <c r="AA4724" s="629">
        <v>1986</v>
      </c>
      <c r="AB4724" s="629" t="s">
        <v>10896</v>
      </c>
    </row>
    <row r="4725" spans="26:28">
      <c r="Z4725" s="623">
        <v>697</v>
      </c>
      <c r="AA4725" s="629">
        <v>1987</v>
      </c>
      <c r="AB4725" s="629" t="s">
        <v>10897</v>
      </c>
    </row>
    <row r="4726" spans="26:28">
      <c r="Z4726" s="623">
        <v>698</v>
      </c>
      <c r="AA4726" s="629">
        <v>1988</v>
      </c>
      <c r="AB4726" s="629" t="s">
        <v>10898</v>
      </c>
    </row>
    <row r="4727" spans="26:28">
      <c r="Z4727" s="623">
        <v>699</v>
      </c>
      <c r="AA4727" s="629">
        <v>1989</v>
      </c>
      <c r="AB4727" s="629" t="s">
        <v>10899</v>
      </c>
    </row>
    <row r="4728" spans="26:28">
      <c r="Z4728" s="623">
        <v>700</v>
      </c>
      <c r="AA4728" s="629">
        <v>1990</v>
      </c>
      <c r="AB4728" s="629" t="s">
        <v>10900</v>
      </c>
    </row>
    <row r="4729" spans="26:28">
      <c r="Z4729" s="623">
        <v>701</v>
      </c>
      <c r="AA4729" s="629">
        <v>1991</v>
      </c>
      <c r="AB4729" s="629" t="s">
        <v>10901</v>
      </c>
    </row>
    <row r="4730" spans="26:28">
      <c r="Z4730" s="623">
        <v>702</v>
      </c>
      <c r="AA4730" s="629">
        <v>1992</v>
      </c>
      <c r="AB4730" s="629" t="s">
        <v>10902</v>
      </c>
    </row>
    <row r="4731" spans="26:28">
      <c r="Z4731" s="623">
        <v>703</v>
      </c>
      <c r="AA4731" s="629">
        <v>1993</v>
      </c>
      <c r="AB4731" s="629" t="s">
        <v>10903</v>
      </c>
    </row>
    <row r="4732" spans="26:28">
      <c r="Z4732" s="623">
        <v>704</v>
      </c>
      <c r="AA4732" s="629">
        <v>1994</v>
      </c>
      <c r="AB4732" s="629" t="s">
        <v>10904</v>
      </c>
    </row>
    <row r="4733" spans="26:28">
      <c r="Z4733" s="623">
        <v>705</v>
      </c>
      <c r="AA4733" s="629">
        <v>1995</v>
      </c>
      <c r="AB4733" s="629" t="s">
        <v>10905</v>
      </c>
    </row>
    <row r="4734" spans="26:28">
      <c r="Z4734" s="623">
        <v>706</v>
      </c>
      <c r="AA4734" s="629">
        <v>1996</v>
      </c>
      <c r="AB4734" s="629" t="s">
        <v>10906</v>
      </c>
    </row>
    <row r="4735" spans="26:28">
      <c r="Z4735" s="623">
        <v>707</v>
      </c>
      <c r="AA4735" s="629">
        <v>1997</v>
      </c>
      <c r="AB4735" s="629" t="s">
        <v>10907</v>
      </c>
    </row>
    <row r="4736" spans="26:28">
      <c r="Z4736" s="623">
        <v>708</v>
      </c>
      <c r="AA4736" s="629">
        <v>1998</v>
      </c>
      <c r="AB4736" s="629" t="s">
        <v>10908</v>
      </c>
    </row>
    <row r="4737" spans="26:28">
      <c r="Z4737" s="623">
        <v>709</v>
      </c>
      <c r="AA4737" s="629">
        <v>1999</v>
      </c>
      <c r="AB4737" s="629" t="s">
        <v>10909</v>
      </c>
    </row>
    <row r="4738" spans="26:28">
      <c r="Z4738" s="623">
        <v>710</v>
      </c>
      <c r="AA4738" s="629">
        <v>2000</v>
      </c>
      <c r="AB4738" s="629" t="s">
        <v>10910</v>
      </c>
    </row>
    <row r="4739" spans="26:28">
      <c r="Z4739" s="623">
        <v>711</v>
      </c>
      <c r="AA4739" s="629">
        <v>2001</v>
      </c>
      <c r="AB4739" s="629" t="s">
        <v>10911</v>
      </c>
    </row>
    <row r="4740" spans="26:28">
      <c r="Z4740" s="623">
        <v>712</v>
      </c>
      <c r="AA4740" s="629">
        <v>2002</v>
      </c>
      <c r="AB4740" s="629" t="s">
        <v>10912</v>
      </c>
    </row>
    <row r="4741" spans="26:28">
      <c r="Z4741" s="623">
        <v>713</v>
      </c>
      <c r="AA4741" s="629">
        <v>2003</v>
      </c>
      <c r="AB4741" s="629" t="s">
        <v>10913</v>
      </c>
    </row>
    <row r="4742" spans="26:28">
      <c r="Z4742" s="623">
        <v>714</v>
      </c>
      <c r="AA4742" s="629">
        <v>2004</v>
      </c>
      <c r="AB4742" s="629" t="s">
        <v>10914</v>
      </c>
    </row>
    <row r="4743" spans="26:28">
      <c r="Z4743" s="623">
        <v>715</v>
      </c>
      <c r="AA4743" s="629">
        <v>2005</v>
      </c>
      <c r="AB4743" s="629" t="s">
        <v>10915</v>
      </c>
    </row>
    <row r="4744" spans="26:28">
      <c r="Z4744" s="623">
        <v>716</v>
      </c>
      <c r="AA4744" s="629">
        <v>2006</v>
      </c>
      <c r="AB4744" s="629" t="s">
        <v>10916</v>
      </c>
    </row>
    <row r="4745" spans="26:28">
      <c r="Z4745" s="623">
        <v>717</v>
      </c>
      <c r="AA4745" s="629">
        <v>2007</v>
      </c>
      <c r="AB4745" s="629" t="s">
        <v>10917</v>
      </c>
    </row>
    <row r="4746" spans="26:28">
      <c r="Z4746" s="623">
        <v>718</v>
      </c>
      <c r="AA4746" s="629">
        <v>2008</v>
      </c>
      <c r="AB4746" s="629" t="s">
        <v>10918</v>
      </c>
    </row>
    <row r="4747" spans="26:28">
      <c r="Z4747" s="623">
        <v>719</v>
      </c>
      <c r="AA4747" s="629">
        <v>2009</v>
      </c>
      <c r="AB4747" s="629" t="s">
        <v>10919</v>
      </c>
    </row>
    <row r="4748" spans="26:28">
      <c r="Z4748" s="623">
        <v>720</v>
      </c>
      <c r="AA4748" s="629">
        <v>2010</v>
      </c>
      <c r="AB4748" s="629" t="s">
        <v>10920</v>
      </c>
    </row>
    <row r="4749" spans="26:28">
      <c r="Z4749" s="623">
        <v>721</v>
      </c>
      <c r="AA4749" s="629">
        <v>2011</v>
      </c>
      <c r="AB4749" s="629" t="s">
        <v>10921</v>
      </c>
    </row>
    <row r="4750" spans="26:28">
      <c r="Z4750" s="623">
        <v>722</v>
      </c>
      <c r="AA4750" s="629">
        <v>2012</v>
      </c>
      <c r="AB4750" s="629" t="s">
        <v>10922</v>
      </c>
    </row>
    <row r="4751" spans="26:28">
      <c r="Z4751" s="623">
        <v>723</v>
      </c>
      <c r="AA4751" s="629">
        <v>2013</v>
      </c>
      <c r="AB4751" s="629" t="s">
        <v>10923</v>
      </c>
    </row>
    <row r="4752" spans="26:28">
      <c r="Z4752" s="623">
        <v>724</v>
      </c>
      <c r="AA4752" s="629">
        <v>2014</v>
      </c>
      <c r="AB4752" s="629" t="s">
        <v>10924</v>
      </c>
    </row>
    <row r="4753" spans="26:28">
      <c r="Z4753" s="623">
        <v>725</v>
      </c>
      <c r="AA4753" s="629">
        <v>2015</v>
      </c>
      <c r="AB4753" s="629" t="s">
        <v>10925</v>
      </c>
    </row>
    <row r="4754" spans="26:28">
      <c r="Z4754" s="623">
        <v>726</v>
      </c>
      <c r="AA4754" s="629">
        <v>2016</v>
      </c>
      <c r="AB4754" s="629" t="s">
        <v>10926</v>
      </c>
    </row>
    <row r="4755" spans="26:28">
      <c r="Z4755" s="623">
        <v>727</v>
      </c>
      <c r="AA4755" s="629">
        <v>2017</v>
      </c>
      <c r="AB4755" s="629" t="s">
        <v>10927</v>
      </c>
    </row>
    <row r="4756" spans="26:28">
      <c r="Z4756" s="623">
        <v>728</v>
      </c>
      <c r="AA4756" s="629">
        <v>2018</v>
      </c>
      <c r="AB4756" s="629" t="s">
        <v>10928</v>
      </c>
    </row>
    <row r="4757" spans="26:28">
      <c r="Z4757" s="623">
        <v>729</v>
      </c>
      <c r="AA4757" s="629">
        <v>2019</v>
      </c>
      <c r="AB4757" s="629" t="s">
        <v>10929</v>
      </c>
    </row>
    <row r="4758" spans="26:28">
      <c r="Z4758" s="623">
        <v>730</v>
      </c>
      <c r="AA4758" s="629">
        <v>2020</v>
      </c>
      <c r="AB4758" s="629" t="s">
        <v>10930</v>
      </c>
    </row>
    <row r="4759" spans="26:28">
      <c r="Z4759" s="623">
        <v>731</v>
      </c>
      <c r="AA4759" s="629">
        <v>2021</v>
      </c>
      <c r="AB4759" s="629" t="s">
        <v>10931</v>
      </c>
    </row>
    <row r="4760" spans="26:28">
      <c r="Z4760" s="623">
        <v>732</v>
      </c>
      <c r="AA4760" s="629">
        <v>2022</v>
      </c>
      <c r="AB4760" s="629" t="s">
        <v>10932</v>
      </c>
    </row>
    <row r="4761" spans="26:28">
      <c r="Z4761" s="623">
        <v>733</v>
      </c>
      <c r="AA4761" s="629">
        <v>2023</v>
      </c>
      <c r="AB4761" s="629" t="s">
        <v>10933</v>
      </c>
    </row>
    <row r="4762" spans="26:28">
      <c r="Z4762" s="623">
        <v>734</v>
      </c>
      <c r="AA4762" s="629">
        <v>2024</v>
      </c>
      <c r="AB4762" s="629" t="s">
        <v>10934</v>
      </c>
    </row>
    <row r="4763" spans="26:28">
      <c r="Z4763" s="623">
        <v>735</v>
      </c>
      <c r="AA4763" s="629">
        <v>2025</v>
      </c>
      <c r="AB4763" s="629" t="s">
        <v>10935</v>
      </c>
    </row>
    <row r="4764" spans="26:28">
      <c r="Z4764" s="623">
        <v>736</v>
      </c>
      <c r="AA4764" s="629">
        <v>2026</v>
      </c>
      <c r="AB4764" s="629" t="s">
        <v>10936</v>
      </c>
    </row>
    <row r="4765" spans="26:28">
      <c r="Z4765" s="623">
        <v>737</v>
      </c>
      <c r="AA4765" s="629">
        <v>2027</v>
      </c>
      <c r="AB4765" s="629" t="s">
        <v>10937</v>
      </c>
    </row>
    <row r="4766" spans="26:28">
      <c r="Z4766" s="623">
        <v>738</v>
      </c>
      <c r="AA4766" s="629">
        <v>2028</v>
      </c>
      <c r="AB4766" s="629" t="s">
        <v>10938</v>
      </c>
    </row>
    <row r="4767" spans="26:28">
      <c r="Z4767" s="623">
        <v>739</v>
      </c>
      <c r="AA4767" s="629">
        <v>2029</v>
      </c>
      <c r="AB4767" s="629" t="s">
        <v>10939</v>
      </c>
    </row>
    <row r="4768" spans="26:28">
      <c r="Z4768" s="623">
        <v>740</v>
      </c>
      <c r="AA4768" s="629">
        <v>2030</v>
      </c>
      <c r="AB4768" s="629" t="s">
        <v>10940</v>
      </c>
    </row>
    <row r="4769" spans="26:28">
      <c r="Z4769" s="623">
        <v>741</v>
      </c>
      <c r="AA4769" s="629">
        <v>2031</v>
      </c>
      <c r="AB4769" s="629" t="s">
        <v>10941</v>
      </c>
    </row>
    <row r="4770" spans="26:28">
      <c r="Z4770" s="623">
        <v>742</v>
      </c>
      <c r="AA4770" s="629">
        <v>2032</v>
      </c>
      <c r="AB4770" s="629" t="s">
        <v>10942</v>
      </c>
    </row>
    <row r="4771" spans="26:28">
      <c r="Z4771" s="623">
        <v>743</v>
      </c>
      <c r="AA4771" s="629">
        <v>2033</v>
      </c>
      <c r="AB4771" s="629" t="s">
        <v>10943</v>
      </c>
    </row>
    <row r="4772" spans="26:28">
      <c r="Z4772" s="623">
        <v>744</v>
      </c>
      <c r="AA4772" s="629">
        <v>2034</v>
      </c>
      <c r="AB4772" s="629" t="s">
        <v>10944</v>
      </c>
    </row>
    <row r="4773" spans="26:28">
      <c r="Z4773" s="623">
        <v>745</v>
      </c>
      <c r="AA4773" s="629">
        <v>2035</v>
      </c>
      <c r="AB4773" s="629" t="s">
        <v>10945</v>
      </c>
    </row>
    <row r="4774" spans="26:28">
      <c r="Z4774" s="623">
        <v>746</v>
      </c>
      <c r="AA4774" s="629">
        <v>2036</v>
      </c>
      <c r="AB4774" s="629" t="s">
        <v>10946</v>
      </c>
    </row>
    <row r="4775" spans="26:28">
      <c r="Z4775" s="623">
        <v>747</v>
      </c>
      <c r="AA4775" s="629">
        <v>2037</v>
      </c>
      <c r="AB4775" s="629" t="s">
        <v>10947</v>
      </c>
    </row>
    <row r="4776" spans="26:28">
      <c r="Z4776" s="623">
        <v>748</v>
      </c>
      <c r="AA4776" s="629">
        <v>2038</v>
      </c>
      <c r="AB4776" s="629" t="s">
        <v>10948</v>
      </c>
    </row>
    <row r="4777" spans="26:28">
      <c r="Z4777" s="623">
        <v>749</v>
      </c>
      <c r="AA4777" s="629">
        <v>2039</v>
      </c>
      <c r="AB4777" s="629" t="s">
        <v>10949</v>
      </c>
    </row>
    <row r="4778" spans="26:28">
      <c r="Z4778" s="623">
        <v>750</v>
      </c>
      <c r="AA4778" s="629">
        <v>2040</v>
      </c>
      <c r="AB4778" s="629" t="s">
        <v>10950</v>
      </c>
    </row>
    <row r="4779" spans="26:28">
      <c r="Z4779" s="623">
        <v>751</v>
      </c>
      <c r="AA4779" s="629">
        <v>2041</v>
      </c>
      <c r="AB4779" s="629" t="s">
        <v>10951</v>
      </c>
    </row>
    <row r="4780" spans="26:28">
      <c r="Z4780" s="623">
        <v>752</v>
      </c>
      <c r="AA4780" s="629">
        <v>2042</v>
      </c>
      <c r="AB4780" s="629" t="s">
        <v>10952</v>
      </c>
    </row>
    <row r="4781" spans="26:28">
      <c r="Z4781" s="623">
        <v>753</v>
      </c>
      <c r="AA4781" s="629">
        <v>2043</v>
      </c>
      <c r="AB4781" s="629" t="s">
        <v>10953</v>
      </c>
    </row>
    <row r="4782" spans="26:28">
      <c r="Z4782" s="623">
        <v>754</v>
      </c>
      <c r="AA4782" s="629">
        <v>2044</v>
      </c>
      <c r="AB4782" s="629" t="s">
        <v>10954</v>
      </c>
    </row>
    <row r="4783" spans="26:28">
      <c r="Z4783" s="623">
        <v>755</v>
      </c>
      <c r="AA4783" s="629">
        <v>2045</v>
      </c>
      <c r="AB4783" s="629" t="s">
        <v>10955</v>
      </c>
    </row>
    <row r="4784" spans="26:28">
      <c r="Z4784" s="623">
        <v>756</v>
      </c>
      <c r="AA4784" s="629">
        <v>2046</v>
      </c>
      <c r="AB4784" s="629" t="s">
        <v>10956</v>
      </c>
    </row>
    <row r="4785" spans="26:28">
      <c r="Z4785" s="623">
        <v>757</v>
      </c>
      <c r="AA4785" s="629">
        <v>2047</v>
      </c>
      <c r="AB4785" s="629" t="s">
        <v>10957</v>
      </c>
    </row>
    <row r="4786" spans="26:28">
      <c r="Z4786" s="623">
        <v>758</v>
      </c>
      <c r="AA4786" s="629">
        <v>2048</v>
      </c>
      <c r="AB4786" s="629" t="s">
        <v>10958</v>
      </c>
    </row>
    <row r="4787" spans="26:28">
      <c r="Z4787" s="623">
        <v>759</v>
      </c>
      <c r="AA4787" s="629">
        <v>2049</v>
      </c>
      <c r="AB4787" s="629" t="s">
        <v>10959</v>
      </c>
    </row>
    <row r="4788" spans="26:28">
      <c r="Z4788" s="623">
        <v>760</v>
      </c>
      <c r="AA4788" s="629">
        <v>2050</v>
      </c>
      <c r="AB4788" s="629" t="s">
        <v>10960</v>
      </c>
    </row>
    <row r="4789" spans="26:28">
      <c r="Z4789" s="623">
        <v>761</v>
      </c>
      <c r="AA4789" s="629">
        <v>2051</v>
      </c>
      <c r="AB4789" s="629" t="s">
        <v>10961</v>
      </c>
    </row>
    <row r="4790" spans="26:28">
      <c r="Z4790" s="623">
        <v>762</v>
      </c>
      <c r="AA4790" s="629">
        <v>2052</v>
      </c>
      <c r="AB4790" s="629" t="s">
        <v>10962</v>
      </c>
    </row>
    <row r="4791" spans="26:28">
      <c r="Z4791" s="623">
        <v>763</v>
      </c>
      <c r="AA4791" s="629">
        <v>2053</v>
      </c>
      <c r="AB4791" s="629" t="s">
        <v>10963</v>
      </c>
    </row>
    <row r="4792" spans="26:28">
      <c r="Z4792" s="623">
        <v>764</v>
      </c>
      <c r="AA4792" s="629">
        <v>2054</v>
      </c>
      <c r="AB4792" s="629" t="s">
        <v>10964</v>
      </c>
    </row>
    <row r="4793" spans="26:28">
      <c r="Z4793" s="623">
        <v>765</v>
      </c>
      <c r="AA4793" s="629">
        <v>2055</v>
      </c>
      <c r="AB4793" s="629" t="s">
        <v>10965</v>
      </c>
    </row>
    <row r="4794" spans="26:28">
      <c r="Z4794" s="623">
        <v>766</v>
      </c>
      <c r="AA4794" s="629">
        <v>2056</v>
      </c>
      <c r="AB4794" s="629" t="s">
        <v>10966</v>
      </c>
    </row>
    <row r="4795" spans="26:28">
      <c r="Z4795" s="623">
        <v>767</v>
      </c>
      <c r="AA4795" s="629">
        <v>2057</v>
      </c>
      <c r="AB4795" s="629" t="s">
        <v>10967</v>
      </c>
    </row>
    <row r="4796" spans="26:28">
      <c r="Z4796" s="623">
        <v>768</v>
      </c>
      <c r="AA4796" s="629">
        <v>2058</v>
      </c>
      <c r="AB4796" s="629" t="s">
        <v>10968</v>
      </c>
    </row>
    <row r="4797" spans="26:28">
      <c r="Z4797" s="623">
        <v>769</v>
      </c>
      <c r="AA4797" s="629">
        <v>2059</v>
      </c>
      <c r="AB4797" s="629" t="s">
        <v>10969</v>
      </c>
    </row>
    <row r="4798" spans="26:28">
      <c r="Z4798" s="623">
        <v>770</v>
      </c>
      <c r="AA4798" s="629">
        <v>2060</v>
      </c>
      <c r="AB4798" s="629" t="s">
        <v>10970</v>
      </c>
    </row>
    <row r="4799" spans="26:28">
      <c r="Z4799" s="623">
        <v>771</v>
      </c>
      <c r="AA4799" s="629">
        <v>2061</v>
      </c>
      <c r="AB4799" s="629" t="s">
        <v>10971</v>
      </c>
    </row>
    <row r="4800" spans="26:28">
      <c r="Z4800" s="623">
        <v>772</v>
      </c>
      <c r="AA4800" s="629">
        <v>2062</v>
      </c>
      <c r="AB4800" s="629" t="s">
        <v>10972</v>
      </c>
    </row>
    <row r="4801" spans="26:28">
      <c r="Z4801" s="623">
        <v>773</v>
      </c>
      <c r="AA4801" s="629">
        <v>2063</v>
      </c>
      <c r="AB4801" s="629" t="s">
        <v>10973</v>
      </c>
    </row>
    <row r="4802" spans="26:28">
      <c r="Z4802" s="623">
        <v>774</v>
      </c>
      <c r="AA4802" s="629">
        <v>2064</v>
      </c>
      <c r="AB4802" s="629" t="s">
        <v>10974</v>
      </c>
    </row>
    <row r="4803" spans="26:28">
      <c r="Z4803" s="623">
        <v>775</v>
      </c>
      <c r="AA4803" s="629">
        <v>2065</v>
      </c>
      <c r="AB4803" s="629" t="s">
        <v>10975</v>
      </c>
    </row>
    <row r="4804" spans="26:28">
      <c r="Z4804" s="623">
        <v>776</v>
      </c>
      <c r="AA4804" s="629">
        <v>2066</v>
      </c>
      <c r="AB4804" s="629" t="s">
        <v>10976</v>
      </c>
    </row>
    <row r="4805" spans="26:28">
      <c r="Z4805" s="623">
        <v>777</v>
      </c>
      <c r="AA4805" s="629">
        <v>2067</v>
      </c>
      <c r="AB4805" s="629" t="s">
        <v>10977</v>
      </c>
    </row>
    <row r="4806" spans="26:28">
      <c r="Z4806" s="623">
        <v>778</v>
      </c>
      <c r="AA4806" s="629">
        <v>2068</v>
      </c>
      <c r="AB4806" s="629" t="s">
        <v>10978</v>
      </c>
    </row>
    <row r="4807" spans="26:28">
      <c r="Z4807" s="623">
        <v>779</v>
      </c>
      <c r="AA4807" s="629">
        <v>2069</v>
      </c>
      <c r="AB4807" s="629" t="s">
        <v>10979</v>
      </c>
    </row>
    <row r="4808" spans="26:28">
      <c r="Z4808" s="623">
        <v>780</v>
      </c>
      <c r="AA4808" s="629">
        <v>2070</v>
      </c>
      <c r="AB4808" s="629" t="s">
        <v>10980</v>
      </c>
    </row>
    <row r="4809" spans="26:28">
      <c r="Z4809" s="623">
        <v>781</v>
      </c>
      <c r="AA4809" s="629">
        <v>2071</v>
      </c>
      <c r="AB4809" s="629" t="s">
        <v>10981</v>
      </c>
    </row>
    <row r="4810" spans="26:28">
      <c r="Z4810" s="623">
        <v>782</v>
      </c>
      <c r="AA4810" s="629">
        <v>2072</v>
      </c>
      <c r="AB4810" s="629" t="s">
        <v>10982</v>
      </c>
    </row>
    <row r="4811" spans="26:28">
      <c r="Z4811" s="623">
        <v>783</v>
      </c>
      <c r="AA4811" s="629">
        <v>2073</v>
      </c>
      <c r="AB4811" s="629" t="s">
        <v>10983</v>
      </c>
    </row>
    <row r="4812" spans="26:28">
      <c r="Z4812" s="623">
        <v>784</v>
      </c>
      <c r="AA4812" s="629">
        <v>2074</v>
      </c>
      <c r="AB4812" s="629" t="s">
        <v>10984</v>
      </c>
    </row>
    <row r="4813" spans="26:28">
      <c r="Z4813" s="623">
        <v>785</v>
      </c>
      <c r="AA4813" s="629">
        <v>2075</v>
      </c>
      <c r="AB4813" s="629" t="s">
        <v>10985</v>
      </c>
    </row>
    <row r="4814" spans="26:28">
      <c r="Z4814" s="623">
        <v>786</v>
      </c>
      <c r="AA4814" s="629">
        <v>2076</v>
      </c>
      <c r="AB4814" s="629" t="s">
        <v>10986</v>
      </c>
    </row>
    <row r="4815" spans="26:28">
      <c r="Z4815" s="623">
        <v>787</v>
      </c>
      <c r="AA4815" s="629">
        <v>2077</v>
      </c>
      <c r="AB4815" s="629" t="s">
        <v>10987</v>
      </c>
    </row>
    <row r="4816" spans="26:28">
      <c r="Z4816" s="623">
        <v>788</v>
      </c>
      <c r="AA4816" s="629">
        <v>2078</v>
      </c>
      <c r="AB4816" s="629" t="s">
        <v>10988</v>
      </c>
    </row>
    <row r="4817" spans="26:28">
      <c r="Z4817" s="623">
        <v>789</v>
      </c>
      <c r="AA4817" s="629">
        <v>2079</v>
      </c>
      <c r="AB4817" s="629" t="s">
        <v>10989</v>
      </c>
    </row>
    <row r="4818" spans="26:28">
      <c r="Z4818" s="623">
        <v>790</v>
      </c>
      <c r="AA4818" s="629">
        <v>2080</v>
      </c>
      <c r="AB4818" s="629" t="s">
        <v>10990</v>
      </c>
    </row>
    <row r="4819" spans="26:28">
      <c r="Z4819" s="623">
        <v>791</v>
      </c>
      <c r="AA4819" s="629">
        <v>2081</v>
      </c>
      <c r="AB4819" s="629" t="s">
        <v>10991</v>
      </c>
    </row>
    <row r="4820" spans="26:28">
      <c r="Z4820" s="623">
        <v>792</v>
      </c>
      <c r="AA4820" s="629">
        <v>2082</v>
      </c>
      <c r="AB4820" s="629" t="s">
        <v>10992</v>
      </c>
    </row>
    <row r="4821" spans="26:28">
      <c r="Z4821" s="623">
        <v>793</v>
      </c>
      <c r="AA4821" s="629">
        <v>2083</v>
      </c>
      <c r="AB4821" s="629" t="s">
        <v>10993</v>
      </c>
    </row>
    <row r="4822" spans="26:28">
      <c r="Z4822" s="623">
        <v>794</v>
      </c>
      <c r="AA4822" s="629">
        <v>2084</v>
      </c>
      <c r="AB4822" s="629" t="s">
        <v>10994</v>
      </c>
    </row>
    <row r="4823" spans="26:28">
      <c r="Z4823" s="623">
        <v>795</v>
      </c>
      <c r="AA4823" s="629">
        <v>2085</v>
      </c>
      <c r="AB4823" s="629" t="s">
        <v>10995</v>
      </c>
    </row>
    <row r="4824" spans="26:28">
      <c r="Z4824" s="623">
        <v>796</v>
      </c>
      <c r="AA4824" s="629">
        <v>2086</v>
      </c>
      <c r="AB4824" s="629" t="s">
        <v>10996</v>
      </c>
    </row>
    <row r="4825" spans="26:28">
      <c r="Z4825" s="623">
        <v>797</v>
      </c>
      <c r="AA4825" s="629">
        <v>2087</v>
      </c>
      <c r="AB4825" s="629" t="s">
        <v>10997</v>
      </c>
    </row>
    <row r="4826" spans="26:28">
      <c r="Z4826" s="623">
        <v>798</v>
      </c>
      <c r="AA4826" s="629">
        <v>2088</v>
      </c>
      <c r="AB4826" s="629" t="s">
        <v>10998</v>
      </c>
    </row>
    <row r="4827" spans="26:28">
      <c r="Z4827" s="623">
        <v>799</v>
      </c>
      <c r="AA4827" s="629">
        <v>2089</v>
      </c>
      <c r="AB4827" s="629" t="s">
        <v>10999</v>
      </c>
    </row>
    <row r="4828" spans="26:28">
      <c r="Z4828" s="623">
        <v>800</v>
      </c>
      <c r="AA4828" s="629">
        <v>2090</v>
      </c>
      <c r="AB4828" s="629" t="s">
        <v>11000</v>
      </c>
    </row>
    <row r="4829" spans="26:28">
      <c r="Z4829" s="623">
        <v>801</v>
      </c>
      <c r="AA4829" s="629">
        <v>2091</v>
      </c>
      <c r="AB4829" s="629" t="s">
        <v>11001</v>
      </c>
    </row>
    <row r="4830" spans="26:28">
      <c r="Z4830" s="623">
        <v>802</v>
      </c>
      <c r="AA4830" s="629">
        <v>2092</v>
      </c>
      <c r="AB4830" s="629" t="s">
        <v>11002</v>
      </c>
    </row>
    <row r="4831" spans="26:28">
      <c r="Z4831" s="623">
        <v>803</v>
      </c>
      <c r="AA4831" s="629">
        <v>2093</v>
      </c>
      <c r="AB4831" s="629" t="s">
        <v>11003</v>
      </c>
    </row>
    <row r="4832" spans="26:28">
      <c r="Z4832" s="623">
        <v>804</v>
      </c>
      <c r="AA4832" s="629">
        <v>2094</v>
      </c>
      <c r="AB4832" s="629" t="s">
        <v>11004</v>
      </c>
    </row>
    <row r="4833" spans="26:28">
      <c r="Z4833" s="623">
        <v>805</v>
      </c>
      <c r="AA4833" s="629">
        <v>2095</v>
      </c>
      <c r="AB4833" s="629" t="s">
        <v>11005</v>
      </c>
    </row>
    <row r="4834" spans="26:28">
      <c r="Z4834" s="623">
        <v>806</v>
      </c>
      <c r="AA4834" s="629">
        <v>2096</v>
      </c>
      <c r="AB4834" s="629" t="s">
        <v>11006</v>
      </c>
    </row>
    <row r="4835" spans="26:28">
      <c r="Z4835" s="623">
        <v>807</v>
      </c>
      <c r="AA4835" s="629">
        <v>2097</v>
      </c>
      <c r="AB4835" s="629" t="s">
        <v>11007</v>
      </c>
    </row>
    <row r="4836" spans="26:28">
      <c r="Z4836" s="623">
        <v>808</v>
      </c>
      <c r="AA4836" s="629">
        <v>2098</v>
      </c>
      <c r="AB4836" s="629" t="s">
        <v>11008</v>
      </c>
    </row>
    <row r="4837" spans="26:28">
      <c r="Z4837" s="623">
        <v>809</v>
      </c>
      <c r="AA4837" s="629">
        <v>2099</v>
      </c>
      <c r="AB4837" s="629" t="s">
        <v>11009</v>
      </c>
    </row>
    <row r="4838" spans="26:28">
      <c r="Z4838" s="623">
        <v>810</v>
      </c>
      <c r="AA4838" s="629">
        <v>2100</v>
      </c>
      <c r="AB4838" s="629" t="s">
        <v>11010</v>
      </c>
    </row>
    <row r="4839" spans="26:28">
      <c r="Z4839" s="623">
        <v>811</v>
      </c>
      <c r="AA4839" s="629">
        <v>2101</v>
      </c>
      <c r="AB4839" s="629" t="s">
        <v>11011</v>
      </c>
    </row>
    <row r="4840" spans="26:28">
      <c r="Z4840" s="623">
        <v>812</v>
      </c>
      <c r="AA4840" s="629">
        <v>2102</v>
      </c>
      <c r="AB4840" s="629" t="s">
        <v>11012</v>
      </c>
    </row>
    <row r="4841" spans="26:28">
      <c r="Z4841" s="623">
        <v>813</v>
      </c>
      <c r="AA4841" s="629">
        <v>2103</v>
      </c>
      <c r="AB4841" s="629" t="s">
        <v>11013</v>
      </c>
    </row>
    <row r="4842" spans="26:28">
      <c r="Z4842" s="623">
        <v>814</v>
      </c>
      <c r="AA4842" s="629">
        <v>2104</v>
      </c>
      <c r="AB4842" s="629" t="s">
        <v>11014</v>
      </c>
    </row>
    <row r="4843" spans="26:28">
      <c r="Z4843" s="623">
        <v>815</v>
      </c>
      <c r="AA4843" s="629">
        <v>2105</v>
      </c>
      <c r="AB4843" s="629" t="s">
        <v>11015</v>
      </c>
    </row>
    <row r="4844" spans="26:28">
      <c r="Z4844" s="623">
        <v>816</v>
      </c>
      <c r="AA4844" s="629">
        <v>2106</v>
      </c>
      <c r="AB4844" s="629" t="s">
        <v>11016</v>
      </c>
    </row>
    <row r="4845" spans="26:28">
      <c r="Z4845" s="623">
        <v>817</v>
      </c>
      <c r="AA4845" s="629">
        <v>2107</v>
      </c>
      <c r="AB4845" s="629" t="s">
        <v>11017</v>
      </c>
    </row>
    <row r="4846" spans="26:28">
      <c r="Z4846" s="623">
        <v>818</v>
      </c>
      <c r="AA4846" s="629">
        <v>2108</v>
      </c>
      <c r="AB4846" s="629" t="s">
        <v>11018</v>
      </c>
    </row>
    <row r="4847" spans="26:28">
      <c r="Z4847" s="623">
        <v>819</v>
      </c>
      <c r="AA4847" s="629">
        <v>2109</v>
      </c>
      <c r="AB4847" s="629" t="s">
        <v>11019</v>
      </c>
    </row>
    <row r="4848" spans="26:28">
      <c r="Z4848" s="623">
        <v>820</v>
      </c>
      <c r="AA4848" s="629">
        <v>2110</v>
      </c>
      <c r="AB4848" s="629" t="s">
        <v>11020</v>
      </c>
    </row>
    <row r="4849" spans="26:28">
      <c r="Z4849" s="623">
        <v>821</v>
      </c>
      <c r="AA4849" s="629">
        <v>2111</v>
      </c>
      <c r="AB4849" s="629" t="s">
        <v>11021</v>
      </c>
    </row>
    <row r="4850" spans="26:28">
      <c r="Z4850" s="623">
        <v>822</v>
      </c>
      <c r="AA4850" s="629">
        <v>2112</v>
      </c>
      <c r="AB4850" s="629" t="s">
        <v>11022</v>
      </c>
    </row>
    <row r="4851" spans="26:28">
      <c r="Z4851" s="623">
        <v>823</v>
      </c>
      <c r="AA4851" s="629">
        <v>2113</v>
      </c>
      <c r="AB4851" s="629" t="s">
        <v>11023</v>
      </c>
    </row>
    <row r="4852" spans="26:28">
      <c r="Z4852" s="623">
        <v>824</v>
      </c>
      <c r="AA4852" s="629">
        <v>2114</v>
      </c>
      <c r="AB4852" s="629" t="s">
        <v>11024</v>
      </c>
    </row>
    <row r="4853" spans="26:28">
      <c r="Z4853" s="623">
        <v>825</v>
      </c>
      <c r="AA4853" s="629">
        <v>2115</v>
      </c>
      <c r="AB4853" s="629" t="s">
        <v>11025</v>
      </c>
    </row>
    <row r="4854" spans="26:28">
      <c r="Z4854" s="623">
        <v>826</v>
      </c>
      <c r="AA4854" s="629">
        <v>2116</v>
      </c>
      <c r="AB4854" s="629" t="s">
        <v>11026</v>
      </c>
    </row>
    <row r="4855" spans="26:28">
      <c r="Z4855" s="623">
        <v>827</v>
      </c>
      <c r="AA4855" s="629">
        <v>2117</v>
      </c>
      <c r="AB4855" s="629" t="s">
        <v>11027</v>
      </c>
    </row>
    <row r="4856" spans="26:28">
      <c r="Z4856" s="623">
        <v>828</v>
      </c>
      <c r="AA4856" s="629">
        <v>2118</v>
      </c>
      <c r="AB4856" s="629" t="s">
        <v>11028</v>
      </c>
    </row>
    <row r="4857" spans="26:28">
      <c r="Z4857" s="623">
        <v>829</v>
      </c>
      <c r="AA4857" s="629">
        <v>2119</v>
      </c>
      <c r="AB4857" s="629" t="s">
        <v>11029</v>
      </c>
    </row>
    <row r="4858" spans="26:28">
      <c r="Z4858" s="623">
        <v>830</v>
      </c>
      <c r="AA4858" s="629">
        <v>2120</v>
      </c>
      <c r="AB4858" s="629" t="s">
        <v>11030</v>
      </c>
    </row>
    <row r="4859" spans="26:28">
      <c r="Z4859" s="623">
        <v>831</v>
      </c>
      <c r="AA4859" s="629">
        <v>2121</v>
      </c>
      <c r="AB4859" s="629" t="s">
        <v>11031</v>
      </c>
    </row>
    <row r="4860" spans="26:28">
      <c r="Z4860" s="623">
        <v>832</v>
      </c>
      <c r="AA4860" s="629">
        <v>2122</v>
      </c>
      <c r="AB4860" s="629" t="s">
        <v>11032</v>
      </c>
    </row>
    <row r="4861" spans="26:28">
      <c r="Z4861" s="623">
        <v>833</v>
      </c>
      <c r="AA4861" s="629">
        <v>2123</v>
      </c>
      <c r="AB4861" s="629" t="s">
        <v>11033</v>
      </c>
    </row>
    <row r="4862" spans="26:28">
      <c r="Z4862" s="623">
        <v>834</v>
      </c>
      <c r="AA4862" s="629">
        <v>2124</v>
      </c>
      <c r="AB4862" s="629" t="s">
        <v>11034</v>
      </c>
    </row>
    <row r="4863" spans="26:28">
      <c r="Z4863" s="623">
        <v>835</v>
      </c>
      <c r="AA4863" s="629">
        <v>2125</v>
      </c>
      <c r="AB4863" s="629" t="s">
        <v>11035</v>
      </c>
    </row>
    <row r="4864" spans="26:28">
      <c r="Z4864" s="623">
        <v>836</v>
      </c>
      <c r="AA4864" s="629">
        <v>2126</v>
      </c>
      <c r="AB4864" s="629" t="s">
        <v>11036</v>
      </c>
    </row>
    <row r="4865" spans="26:28">
      <c r="Z4865" s="623">
        <v>837</v>
      </c>
      <c r="AA4865" s="629">
        <v>2127</v>
      </c>
      <c r="AB4865" s="629" t="s">
        <v>11037</v>
      </c>
    </row>
    <row r="4866" spans="26:28">
      <c r="Z4866" s="623">
        <v>838</v>
      </c>
      <c r="AA4866" s="629">
        <v>2128</v>
      </c>
      <c r="AB4866" s="629" t="s">
        <v>11038</v>
      </c>
    </row>
    <row r="4867" spans="26:28">
      <c r="Z4867" s="623">
        <v>839</v>
      </c>
      <c r="AA4867" s="629">
        <v>2129</v>
      </c>
      <c r="AB4867" s="629" t="s">
        <v>11039</v>
      </c>
    </row>
    <row r="4868" spans="26:28">
      <c r="Z4868" s="623">
        <v>840</v>
      </c>
      <c r="AA4868" s="629">
        <v>2130</v>
      </c>
      <c r="AB4868" s="629" t="s">
        <v>11040</v>
      </c>
    </row>
    <row r="4869" spans="26:28">
      <c r="Z4869" s="623">
        <v>841</v>
      </c>
      <c r="AA4869" s="629">
        <v>2131</v>
      </c>
      <c r="AB4869" s="629" t="s">
        <v>11041</v>
      </c>
    </row>
    <row r="4870" spans="26:28">
      <c r="Z4870" s="623">
        <v>842</v>
      </c>
      <c r="AA4870" s="629">
        <v>2132</v>
      </c>
      <c r="AB4870" s="629" t="s">
        <v>11042</v>
      </c>
    </row>
    <row r="4871" spans="26:28">
      <c r="Z4871" s="623">
        <v>843</v>
      </c>
      <c r="AA4871" s="629">
        <v>2133</v>
      </c>
      <c r="AB4871" s="629" t="s">
        <v>11043</v>
      </c>
    </row>
    <row r="4872" spans="26:28">
      <c r="Z4872" s="623">
        <v>844</v>
      </c>
      <c r="AA4872" s="629">
        <v>2134</v>
      </c>
      <c r="AB4872" s="629" t="s">
        <v>11044</v>
      </c>
    </row>
    <row r="4873" spans="26:28">
      <c r="Z4873" s="623">
        <v>845</v>
      </c>
      <c r="AA4873" s="629">
        <v>2135</v>
      </c>
      <c r="AB4873" s="629" t="s">
        <v>11045</v>
      </c>
    </row>
    <row r="4874" spans="26:28">
      <c r="Z4874" s="623">
        <v>846</v>
      </c>
      <c r="AA4874" s="629">
        <v>2136</v>
      </c>
      <c r="AB4874" s="629" t="s">
        <v>11046</v>
      </c>
    </row>
    <row r="4875" spans="26:28">
      <c r="Z4875" s="623">
        <v>847</v>
      </c>
      <c r="AA4875" s="629">
        <v>2137</v>
      </c>
      <c r="AB4875" s="629" t="s">
        <v>11047</v>
      </c>
    </row>
    <row r="4876" spans="26:28">
      <c r="Z4876" s="623">
        <v>848</v>
      </c>
      <c r="AA4876" s="629">
        <v>2138</v>
      </c>
      <c r="AB4876" s="629" t="s">
        <v>11048</v>
      </c>
    </row>
    <row r="4877" spans="26:28">
      <c r="Z4877" s="623">
        <v>849</v>
      </c>
      <c r="AA4877" s="629">
        <v>2139</v>
      </c>
      <c r="AB4877" s="629" t="s">
        <v>11049</v>
      </c>
    </row>
    <row r="4878" spans="26:28">
      <c r="Z4878" s="623">
        <v>850</v>
      </c>
      <c r="AA4878" s="629">
        <v>2140</v>
      </c>
      <c r="AB4878" s="629" t="s">
        <v>11050</v>
      </c>
    </row>
    <row r="4879" spans="26:28">
      <c r="Z4879" s="623">
        <v>851</v>
      </c>
      <c r="AA4879" s="629">
        <v>2141</v>
      </c>
      <c r="AB4879" s="629" t="s">
        <v>11051</v>
      </c>
    </row>
    <row r="4880" spans="26:28">
      <c r="Z4880" s="623">
        <v>852</v>
      </c>
      <c r="AA4880" s="629">
        <v>2142</v>
      </c>
      <c r="AB4880" s="629" t="s">
        <v>11052</v>
      </c>
    </row>
    <row r="4881" spans="26:28">
      <c r="Z4881" s="623">
        <v>853</v>
      </c>
      <c r="AA4881" s="629">
        <v>2143</v>
      </c>
      <c r="AB4881" s="629" t="s">
        <v>11053</v>
      </c>
    </row>
    <row r="4882" spans="26:28">
      <c r="Z4882" s="623">
        <v>854</v>
      </c>
      <c r="AA4882" s="629">
        <v>2144</v>
      </c>
      <c r="AB4882" s="629" t="s">
        <v>11054</v>
      </c>
    </row>
    <row r="4883" spans="26:28">
      <c r="Z4883" s="623">
        <v>855</v>
      </c>
      <c r="AA4883" s="629">
        <v>2145</v>
      </c>
      <c r="AB4883" s="629" t="s">
        <v>11055</v>
      </c>
    </row>
    <row r="4884" spans="26:28">
      <c r="Z4884" s="623">
        <v>856</v>
      </c>
      <c r="AA4884" s="629">
        <v>2146</v>
      </c>
      <c r="AB4884" s="629" t="s">
        <v>11056</v>
      </c>
    </row>
    <row r="4885" spans="26:28">
      <c r="Z4885" s="623">
        <v>857</v>
      </c>
      <c r="AA4885" s="629">
        <v>2147</v>
      </c>
      <c r="AB4885" s="629" t="s">
        <v>11057</v>
      </c>
    </row>
    <row r="4886" spans="26:28">
      <c r="Z4886" s="623">
        <v>858</v>
      </c>
      <c r="AA4886" s="629">
        <v>2148</v>
      </c>
      <c r="AB4886" s="629" t="s">
        <v>11058</v>
      </c>
    </row>
    <row r="4887" spans="26:28">
      <c r="Z4887" s="623">
        <v>859</v>
      </c>
      <c r="AA4887" s="629">
        <v>2149</v>
      </c>
      <c r="AB4887" s="629" t="s">
        <v>11059</v>
      </c>
    </row>
    <row r="4888" spans="26:28">
      <c r="Z4888" s="623">
        <v>860</v>
      </c>
      <c r="AA4888" s="629">
        <v>2150</v>
      </c>
      <c r="AB4888" s="629" t="s">
        <v>11060</v>
      </c>
    </row>
    <row r="4889" spans="26:28">
      <c r="Z4889" s="623">
        <v>861</v>
      </c>
      <c r="AA4889" s="629">
        <v>2151</v>
      </c>
      <c r="AB4889" s="629" t="s">
        <v>11061</v>
      </c>
    </row>
    <row r="4890" spans="26:28">
      <c r="Z4890" s="623">
        <v>862</v>
      </c>
      <c r="AA4890" s="629">
        <v>2152</v>
      </c>
      <c r="AB4890" s="629" t="s">
        <v>11062</v>
      </c>
    </row>
    <row r="4891" spans="26:28">
      <c r="Z4891" s="623">
        <v>863</v>
      </c>
      <c r="AA4891" s="629">
        <v>2153</v>
      </c>
      <c r="AB4891" s="629" t="s">
        <v>11063</v>
      </c>
    </row>
    <row r="4892" spans="26:28">
      <c r="Z4892" s="623">
        <v>864</v>
      </c>
      <c r="AA4892" s="629">
        <v>2154</v>
      </c>
      <c r="AB4892" s="629" t="s">
        <v>11064</v>
      </c>
    </row>
    <row r="4893" spans="26:28">
      <c r="Z4893" s="623">
        <v>865</v>
      </c>
      <c r="AA4893" s="629">
        <v>2155</v>
      </c>
      <c r="AB4893" s="629" t="s">
        <v>11065</v>
      </c>
    </row>
    <row r="4894" spans="26:28">
      <c r="Z4894" s="623">
        <v>866</v>
      </c>
      <c r="AA4894" s="629">
        <v>2156</v>
      </c>
      <c r="AB4894" s="629" t="s">
        <v>11066</v>
      </c>
    </row>
    <row r="4895" spans="26:28">
      <c r="Z4895" s="623">
        <v>867</v>
      </c>
      <c r="AA4895" s="629">
        <v>2157</v>
      </c>
      <c r="AB4895" s="629" t="s">
        <v>11067</v>
      </c>
    </row>
    <row r="4896" spans="26:28">
      <c r="Z4896" s="623">
        <v>868</v>
      </c>
      <c r="AA4896" s="629">
        <v>2158</v>
      </c>
      <c r="AB4896" s="629" t="s">
        <v>11068</v>
      </c>
    </row>
    <row r="4897" spans="26:28">
      <c r="Z4897" s="623">
        <v>869</v>
      </c>
      <c r="AA4897" s="629">
        <v>2159</v>
      </c>
      <c r="AB4897" s="629" t="s">
        <v>11069</v>
      </c>
    </row>
    <row r="4898" spans="26:28">
      <c r="Z4898" s="623">
        <v>870</v>
      </c>
      <c r="AA4898" s="629">
        <v>2160</v>
      </c>
      <c r="AB4898" s="629" t="s">
        <v>11070</v>
      </c>
    </row>
    <row r="4899" spans="26:28">
      <c r="Z4899" s="623">
        <v>871</v>
      </c>
      <c r="AA4899" s="629">
        <v>2161</v>
      </c>
      <c r="AB4899" s="629" t="s">
        <v>11071</v>
      </c>
    </row>
    <row r="4900" spans="26:28">
      <c r="Z4900" s="623">
        <v>872</v>
      </c>
      <c r="AA4900" s="629">
        <v>2162</v>
      </c>
      <c r="AB4900" s="629" t="s">
        <v>11072</v>
      </c>
    </row>
    <row r="4901" spans="26:28">
      <c r="Z4901" s="623">
        <v>873</v>
      </c>
      <c r="AA4901" s="629">
        <v>2163</v>
      </c>
      <c r="AB4901" s="629" t="s">
        <v>11073</v>
      </c>
    </row>
    <row r="4902" spans="26:28">
      <c r="Z4902" s="623">
        <v>874</v>
      </c>
      <c r="AA4902" s="629">
        <v>2164</v>
      </c>
      <c r="AB4902" s="629" t="s">
        <v>11074</v>
      </c>
    </row>
    <row r="4903" spans="26:28">
      <c r="Z4903" s="623">
        <v>875</v>
      </c>
      <c r="AA4903" s="629">
        <v>2165</v>
      </c>
      <c r="AB4903" s="629" t="s">
        <v>11075</v>
      </c>
    </row>
    <row r="4904" spans="26:28">
      <c r="Z4904" s="623">
        <v>876</v>
      </c>
      <c r="AA4904" s="629">
        <v>2166</v>
      </c>
      <c r="AB4904" s="629" t="s">
        <v>11076</v>
      </c>
    </row>
    <row r="4905" spans="26:28">
      <c r="Z4905" s="623">
        <v>877</v>
      </c>
      <c r="AA4905" s="629">
        <v>2167</v>
      </c>
      <c r="AB4905" s="629" t="s">
        <v>11077</v>
      </c>
    </row>
    <row r="4906" spans="26:28">
      <c r="Z4906" s="623">
        <v>878</v>
      </c>
      <c r="AA4906" s="629">
        <v>2168</v>
      </c>
      <c r="AB4906" s="629" t="s">
        <v>11078</v>
      </c>
    </row>
    <row r="4907" spans="26:28">
      <c r="Z4907" s="623">
        <v>879</v>
      </c>
      <c r="AA4907" s="629">
        <v>2169</v>
      </c>
      <c r="AB4907" s="629" t="s">
        <v>11079</v>
      </c>
    </row>
    <row r="4908" spans="26:28">
      <c r="Z4908" s="623">
        <v>880</v>
      </c>
      <c r="AA4908" s="629">
        <v>2170</v>
      </c>
      <c r="AB4908" s="629" t="s">
        <v>11080</v>
      </c>
    </row>
    <row r="4909" spans="26:28">
      <c r="Z4909" s="623">
        <v>881</v>
      </c>
      <c r="AA4909" s="629">
        <v>2171</v>
      </c>
      <c r="AB4909" s="629" t="s">
        <v>11081</v>
      </c>
    </row>
    <row r="4910" spans="26:28">
      <c r="Z4910" s="623">
        <v>882</v>
      </c>
      <c r="AA4910" s="629">
        <v>2172</v>
      </c>
      <c r="AB4910" s="629" t="s">
        <v>11082</v>
      </c>
    </row>
    <row r="4911" spans="26:28">
      <c r="Z4911" s="623">
        <v>883</v>
      </c>
      <c r="AA4911" s="629">
        <v>2173</v>
      </c>
      <c r="AB4911" s="629" t="s">
        <v>11083</v>
      </c>
    </row>
    <row r="4912" spans="26:28">
      <c r="Z4912" s="623">
        <v>884</v>
      </c>
      <c r="AA4912" s="629">
        <v>2174</v>
      </c>
      <c r="AB4912" s="629" t="s">
        <v>11084</v>
      </c>
    </row>
    <row r="4913" spans="26:28">
      <c r="Z4913" s="623">
        <v>885</v>
      </c>
      <c r="AA4913" s="629">
        <v>2175</v>
      </c>
      <c r="AB4913" s="629" t="s">
        <v>11085</v>
      </c>
    </row>
    <row r="4914" spans="26:28">
      <c r="Z4914" s="623">
        <v>886</v>
      </c>
      <c r="AA4914" s="629">
        <v>2176</v>
      </c>
      <c r="AB4914" s="629" t="s">
        <v>11086</v>
      </c>
    </row>
    <row r="4915" spans="26:28">
      <c r="Z4915" s="623">
        <v>887</v>
      </c>
      <c r="AA4915" s="629">
        <v>2177</v>
      </c>
      <c r="AB4915" s="629" t="s">
        <v>11087</v>
      </c>
    </row>
    <row r="4916" spans="26:28">
      <c r="Z4916" s="623">
        <v>888</v>
      </c>
      <c r="AA4916" s="629">
        <v>2178</v>
      </c>
      <c r="AB4916" s="629" t="s">
        <v>11088</v>
      </c>
    </row>
    <row r="4917" spans="26:28">
      <c r="Z4917" s="623">
        <v>889</v>
      </c>
      <c r="AA4917" s="629">
        <v>2179</v>
      </c>
      <c r="AB4917" s="629" t="s">
        <v>11089</v>
      </c>
    </row>
    <row r="4918" spans="26:28">
      <c r="Z4918" s="623">
        <v>890</v>
      </c>
      <c r="AA4918" s="629">
        <v>2180</v>
      </c>
      <c r="AB4918" s="629" t="s">
        <v>11090</v>
      </c>
    </row>
    <row r="4919" spans="26:28">
      <c r="Z4919" s="623">
        <v>891</v>
      </c>
      <c r="AA4919" s="629">
        <v>2181</v>
      </c>
      <c r="AB4919" s="629" t="s">
        <v>11091</v>
      </c>
    </row>
    <row r="4920" spans="26:28">
      <c r="Z4920" s="623">
        <v>892</v>
      </c>
      <c r="AA4920" s="629">
        <v>2182</v>
      </c>
      <c r="AB4920" s="629" t="s">
        <v>11092</v>
      </c>
    </row>
    <row r="4921" spans="26:28">
      <c r="Z4921" s="623">
        <v>893</v>
      </c>
      <c r="AA4921" s="629">
        <v>2183</v>
      </c>
      <c r="AB4921" s="629" t="s">
        <v>11093</v>
      </c>
    </row>
    <row r="4922" spans="26:28">
      <c r="Z4922" s="623">
        <v>894</v>
      </c>
      <c r="AA4922" s="629">
        <v>2184</v>
      </c>
      <c r="AB4922" s="629" t="s">
        <v>11094</v>
      </c>
    </row>
    <row r="4923" spans="26:28">
      <c r="Z4923" s="623">
        <v>895</v>
      </c>
      <c r="AA4923" s="629">
        <v>2185</v>
      </c>
      <c r="AB4923" s="629" t="s">
        <v>11095</v>
      </c>
    </row>
    <row r="4924" spans="26:28">
      <c r="Z4924" s="623">
        <v>896</v>
      </c>
      <c r="AA4924" s="629">
        <v>2186</v>
      </c>
      <c r="AB4924" s="629" t="s">
        <v>11096</v>
      </c>
    </row>
    <row r="4925" spans="26:28">
      <c r="Z4925" s="623">
        <v>897</v>
      </c>
      <c r="AA4925" s="629">
        <v>2187</v>
      </c>
      <c r="AB4925" s="629" t="s">
        <v>11097</v>
      </c>
    </row>
    <row r="4926" spans="26:28">
      <c r="Z4926" s="623">
        <v>898</v>
      </c>
      <c r="AA4926" s="629">
        <v>2188</v>
      </c>
      <c r="AB4926" s="629" t="s">
        <v>11098</v>
      </c>
    </row>
    <row r="4927" spans="26:28">
      <c r="Z4927" s="623">
        <v>899</v>
      </c>
      <c r="AA4927" s="629">
        <v>2189</v>
      </c>
      <c r="AB4927" s="629" t="s">
        <v>11099</v>
      </c>
    </row>
    <row r="4928" spans="26:28">
      <c r="Z4928" s="623">
        <v>900</v>
      </c>
      <c r="AA4928" s="629">
        <v>2190</v>
      </c>
      <c r="AB4928" s="629" t="s">
        <v>11100</v>
      </c>
    </row>
    <row r="4929" spans="26:28">
      <c r="Z4929" s="623">
        <v>901</v>
      </c>
      <c r="AA4929" s="629">
        <v>2191</v>
      </c>
      <c r="AB4929" s="629" t="s">
        <v>11101</v>
      </c>
    </row>
    <row r="4930" spans="26:28">
      <c r="Z4930" s="623">
        <v>902</v>
      </c>
      <c r="AA4930" s="629">
        <v>2192</v>
      </c>
      <c r="AB4930" s="629" t="s">
        <v>11102</v>
      </c>
    </row>
    <row r="4931" spans="26:28">
      <c r="Z4931" s="623">
        <v>903</v>
      </c>
      <c r="AA4931" s="629">
        <v>2193</v>
      </c>
      <c r="AB4931" s="629" t="s">
        <v>11103</v>
      </c>
    </row>
    <row r="4932" spans="26:28">
      <c r="Z4932" s="623">
        <v>904</v>
      </c>
      <c r="AA4932" s="629">
        <v>2194</v>
      </c>
      <c r="AB4932" s="629" t="s">
        <v>11104</v>
      </c>
    </row>
    <row r="4933" spans="26:28">
      <c r="Z4933" s="623">
        <v>905</v>
      </c>
      <c r="AA4933" s="629">
        <v>2195</v>
      </c>
      <c r="AB4933" s="629" t="s">
        <v>11105</v>
      </c>
    </row>
    <row r="4934" spans="26:28">
      <c r="Z4934" s="623">
        <v>906</v>
      </c>
      <c r="AA4934" s="629">
        <v>2196</v>
      </c>
      <c r="AB4934" s="629" t="s">
        <v>11106</v>
      </c>
    </row>
    <row r="4935" spans="26:28">
      <c r="Z4935" s="623">
        <v>907</v>
      </c>
      <c r="AA4935" s="629">
        <v>2197</v>
      </c>
      <c r="AB4935" s="629" t="s">
        <v>11107</v>
      </c>
    </row>
    <row r="4936" spans="26:28">
      <c r="Z4936" s="623">
        <v>908</v>
      </c>
      <c r="AA4936" s="629">
        <v>2198</v>
      </c>
      <c r="AB4936" s="629" t="s">
        <v>11108</v>
      </c>
    </row>
    <row r="4937" spans="26:28">
      <c r="Z4937" s="623">
        <v>909</v>
      </c>
      <c r="AA4937" s="629">
        <v>2199</v>
      </c>
      <c r="AB4937" s="629" t="s">
        <v>11109</v>
      </c>
    </row>
    <row r="4938" spans="26:28">
      <c r="Z4938" s="623">
        <v>910</v>
      </c>
      <c r="AA4938" s="629">
        <v>2200</v>
      </c>
      <c r="AB4938" s="629" t="s">
        <v>11110</v>
      </c>
    </row>
    <row r="4939" spans="26:28">
      <c r="Z4939" s="623">
        <v>911</v>
      </c>
      <c r="AA4939" s="629">
        <v>2201</v>
      </c>
      <c r="AB4939" s="629" t="s">
        <v>11111</v>
      </c>
    </row>
    <row r="4940" spans="26:28">
      <c r="Z4940" s="623">
        <v>912</v>
      </c>
      <c r="AA4940" s="629">
        <v>2202</v>
      </c>
      <c r="AB4940" s="629" t="s">
        <v>11112</v>
      </c>
    </row>
    <row r="4941" spans="26:28">
      <c r="Z4941" s="623">
        <v>913</v>
      </c>
      <c r="AA4941" s="629">
        <v>2203</v>
      </c>
      <c r="AB4941" s="629" t="s">
        <v>11113</v>
      </c>
    </row>
    <row r="4942" spans="26:28">
      <c r="Z4942" s="623">
        <v>914</v>
      </c>
      <c r="AA4942" s="629">
        <v>2204</v>
      </c>
      <c r="AB4942" s="629" t="s">
        <v>11114</v>
      </c>
    </row>
    <row r="4943" spans="26:28">
      <c r="Z4943" s="623">
        <v>915</v>
      </c>
      <c r="AA4943" s="629">
        <v>2205</v>
      </c>
      <c r="AB4943" s="629" t="s">
        <v>11115</v>
      </c>
    </row>
    <row r="4944" spans="26:28">
      <c r="Z4944" s="623">
        <v>916</v>
      </c>
      <c r="AA4944" s="629">
        <v>2206</v>
      </c>
      <c r="AB4944" s="629" t="s">
        <v>11116</v>
      </c>
    </row>
    <row r="4945" spans="26:28">
      <c r="Z4945" s="623">
        <v>917</v>
      </c>
      <c r="AA4945" s="629">
        <v>2207</v>
      </c>
      <c r="AB4945" s="629" t="s">
        <v>11117</v>
      </c>
    </row>
    <row r="4946" spans="26:28">
      <c r="Z4946" s="623">
        <v>918</v>
      </c>
      <c r="AA4946" s="629">
        <v>2208</v>
      </c>
      <c r="AB4946" s="629" t="s">
        <v>11118</v>
      </c>
    </row>
    <row r="4947" spans="26:28">
      <c r="Z4947" s="623">
        <v>919</v>
      </c>
      <c r="AA4947" s="629">
        <v>2209</v>
      </c>
      <c r="AB4947" s="629" t="s">
        <v>11119</v>
      </c>
    </row>
    <row r="4948" spans="26:28">
      <c r="Z4948" s="623">
        <v>920</v>
      </c>
      <c r="AA4948" s="629">
        <v>2210</v>
      </c>
      <c r="AB4948" s="629" t="s">
        <v>11120</v>
      </c>
    </row>
    <row r="4949" spans="26:28">
      <c r="Z4949" s="623">
        <v>921</v>
      </c>
      <c r="AA4949" s="629">
        <v>2211</v>
      </c>
      <c r="AB4949" s="629" t="s">
        <v>11121</v>
      </c>
    </row>
    <row r="4950" spans="26:28">
      <c r="Z4950" s="623">
        <v>922</v>
      </c>
      <c r="AA4950" s="629">
        <v>2212</v>
      </c>
      <c r="AB4950" s="629" t="s">
        <v>11122</v>
      </c>
    </row>
    <row r="4951" spans="26:28">
      <c r="Z4951" s="623">
        <v>923</v>
      </c>
      <c r="AA4951" s="629">
        <v>2213</v>
      </c>
      <c r="AB4951" s="629" t="s">
        <v>11123</v>
      </c>
    </row>
    <row r="4952" spans="26:28">
      <c r="Z4952" s="623">
        <v>924</v>
      </c>
      <c r="AA4952" s="629">
        <v>2214</v>
      </c>
      <c r="AB4952" s="629" t="s">
        <v>11124</v>
      </c>
    </row>
    <row r="4953" spans="26:28">
      <c r="Z4953" s="623">
        <v>925</v>
      </c>
      <c r="AA4953" s="629">
        <v>2215</v>
      </c>
      <c r="AB4953" s="629" t="s">
        <v>11125</v>
      </c>
    </row>
    <row r="4954" spans="26:28">
      <c r="Z4954" s="623">
        <v>926</v>
      </c>
      <c r="AA4954" s="629">
        <v>2216</v>
      </c>
      <c r="AB4954" s="629" t="s">
        <v>11126</v>
      </c>
    </row>
    <row r="4955" spans="26:28">
      <c r="Z4955" s="623">
        <v>927</v>
      </c>
      <c r="AA4955" s="629">
        <v>2217</v>
      </c>
      <c r="AB4955" s="629" t="s">
        <v>11127</v>
      </c>
    </row>
    <row r="4956" spans="26:28">
      <c r="Z4956" s="623">
        <v>928</v>
      </c>
      <c r="AA4956" s="629">
        <v>2218</v>
      </c>
      <c r="AB4956" s="629" t="s">
        <v>11128</v>
      </c>
    </row>
    <row r="4957" spans="26:28">
      <c r="Z4957" s="623">
        <v>929</v>
      </c>
      <c r="AA4957" s="629">
        <v>2219</v>
      </c>
      <c r="AB4957" s="629" t="s">
        <v>11129</v>
      </c>
    </row>
    <row r="4958" spans="26:28">
      <c r="Z4958" s="623">
        <v>930</v>
      </c>
      <c r="AA4958" s="629">
        <v>2220</v>
      </c>
      <c r="AB4958" s="629" t="s">
        <v>11130</v>
      </c>
    </row>
    <row r="4959" spans="26:28">
      <c r="Z4959" s="623">
        <v>931</v>
      </c>
      <c r="AA4959" s="629">
        <v>2221</v>
      </c>
      <c r="AB4959" s="629" t="s">
        <v>11131</v>
      </c>
    </row>
    <row r="4960" spans="26:28">
      <c r="Z4960" s="623">
        <v>932</v>
      </c>
      <c r="AA4960" s="629">
        <v>2222</v>
      </c>
      <c r="AB4960" s="629" t="s">
        <v>11132</v>
      </c>
    </row>
    <row r="4961" spans="26:28">
      <c r="Z4961" s="623">
        <v>933</v>
      </c>
      <c r="AA4961" s="629">
        <v>2223</v>
      </c>
      <c r="AB4961" s="629" t="s">
        <v>11133</v>
      </c>
    </row>
    <row r="4962" spans="26:28">
      <c r="Z4962" s="623">
        <v>934</v>
      </c>
      <c r="AA4962" s="629">
        <v>2224</v>
      </c>
      <c r="AB4962" s="629" t="s">
        <v>11134</v>
      </c>
    </row>
    <row r="4963" spans="26:28">
      <c r="Z4963" s="623">
        <v>935</v>
      </c>
      <c r="AA4963" s="629">
        <v>2225</v>
      </c>
      <c r="AB4963" s="629" t="s">
        <v>11135</v>
      </c>
    </row>
    <row r="4964" spans="26:28">
      <c r="Z4964" s="623">
        <v>936</v>
      </c>
      <c r="AA4964" s="629">
        <v>2226</v>
      </c>
      <c r="AB4964" s="629" t="s">
        <v>11136</v>
      </c>
    </row>
    <row r="4965" spans="26:28">
      <c r="Z4965" s="623">
        <v>937</v>
      </c>
      <c r="AA4965" s="629">
        <v>2227</v>
      </c>
      <c r="AB4965" s="629" t="s">
        <v>11137</v>
      </c>
    </row>
    <row r="4966" spans="26:28">
      <c r="Z4966" s="623">
        <v>938</v>
      </c>
      <c r="AA4966" s="629">
        <v>2228</v>
      </c>
      <c r="AB4966" s="629" t="s">
        <v>11138</v>
      </c>
    </row>
    <row r="4967" spans="26:28">
      <c r="Z4967" s="623">
        <v>939</v>
      </c>
      <c r="AA4967" s="629">
        <v>2229</v>
      </c>
      <c r="AB4967" s="629" t="s">
        <v>11139</v>
      </c>
    </row>
    <row r="4968" spans="26:28">
      <c r="Z4968" s="623">
        <v>940</v>
      </c>
      <c r="AA4968" s="629">
        <v>2230</v>
      </c>
      <c r="AB4968" s="629" t="s">
        <v>11140</v>
      </c>
    </row>
    <row r="4969" spans="26:28">
      <c r="Z4969" s="623">
        <v>941</v>
      </c>
      <c r="AA4969" s="629">
        <v>2231</v>
      </c>
      <c r="AB4969" s="629" t="s">
        <v>11141</v>
      </c>
    </row>
    <row r="4970" spans="26:28">
      <c r="Z4970" s="623">
        <v>942</v>
      </c>
      <c r="AA4970" s="629">
        <v>2232</v>
      </c>
      <c r="AB4970" s="629" t="s">
        <v>11142</v>
      </c>
    </row>
    <row r="4971" spans="26:28">
      <c r="Z4971" s="623">
        <v>943</v>
      </c>
      <c r="AA4971" s="629">
        <v>2233</v>
      </c>
      <c r="AB4971" s="629" t="s">
        <v>11143</v>
      </c>
    </row>
    <row r="4972" spans="26:28">
      <c r="Z4972" s="623">
        <v>944</v>
      </c>
      <c r="AA4972" s="629">
        <v>2234</v>
      </c>
      <c r="AB4972" s="629" t="s">
        <v>11144</v>
      </c>
    </row>
    <row r="4973" spans="26:28">
      <c r="Z4973" s="623">
        <v>945</v>
      </c>
      <c r="AA4973" s="629">
        <v>2235</v>
      </c>
      <c r="AB4973" s="629" t="s">
        <v>11145</v>
      </c>
    </row>
    <row r="4974" spans="26:28">
      <c r="Z4974" s="623">
        <v>946</v>
      </c>
      <c r="AA4974" s="629">
        <v>2236</v>
      </c>
      <c r="AB4974" s="629" t="s">
        <v>11146</v>
      </c>
    </row>
    <row r="4975" spans="26:28">
      <c r="Z4975" s="623">
        <v>947</v>
      </c>
      <c r="AA4975" s="629">
        <v>2237</v>
      </c>
      <c r="AB4975" s="629" t="s">
        <v>11147</v>
      </c>
    </row>
    <row r="4976" spans="26:28">
      <c r="Z4976" s="623">
        <v>948</v>
      </c>
      <c r="AA4976" s="629">
        <v>2238</v>
      </c>
      <c r="AB4976" s="629" t="s">
        <v>11148</v>
      </c>
    </row>
    <row r="4977" spans="26:28">
      <c r="Z4977" s="623">
        <v>949</v>
      </c>
      <c r="AA4977" s="629">
        <v>2239</v>
      </c>
      <c r="AB4977" s="629" t="s">
        <v>11149</v>
      </c>
    </row>
    <row r="4978" spans="26:28">
      <c r="Z4978" s="623">
        <v>950</v>
      </c>
      <c r="AA4978" s="629">
        <v>2240</v>
      </c>
      <c r="AB4978" s="629" t="s">
        <v>11150</v>
      </c>
    </row>
    <row r="4979" spans="26:28">
      <c r="Z4979" s="623">
        <v>951</v>
      </c>
      <c r="AA4979" s="629">
        <v>2241</v>
      </c>
      <c r="AB4979" s="629" t="s">
        <v>11151</v>
      </c>
    </row>
    <row r="4980" spans="26:28">
      <c r="Z4980" s="623">
        <v>952</v>
      </c>
      <c r="AA4980" s="629">
        <v>2242</v>
      </c>
      <c r="AB4980" s="629" t="s">
        <v>11152</v>
      </c>
    </row>
    <row r="4981" spans="26:28">
      <c r="Z4981" s="623">
        <v>953</v>
      </c>
      <c r="AA4981" s="629">
        <v>2243</v>
      </c>
      <c r="AB4981" s="629" t="s">
        <v>11153</v>
      </c>
    </row>
    <row r="4982" spans="26:28">
      <c r="Z4982" s="623">
        <v>954</v>
      </c>
      <c r="AA4982" s="629">
        <v>2244</v>
      </c>
      <c r="AB4982" s="629" t="s">
        <v>11154</v>
      </c>
    </row>
    <row r="4983" spans="26:28">
      <c r="Z4983" s="623">
        <v>955</v>
      </c>
      <c r="AA4983" s="629">
        <v>2245</v>
      </c>
      <c r="AB4983" s="629" t="s">
        <v>11155</v>
      </c>
    </row>
    <row r="4984" spans="26:28">
      <c r="Z4984" s="623">
        <v>956</v>
      </c>
      <c r="AA4984" s="629">
        <v>2246</v>
      </c>
      <c r="AB4984" s="629" t="s">
        <v>11156</v>
      </c>
    </row>
    <row r="4985" spans="26:28">
      <c r="Z4985" s="623">
        <v>957</v>
      </c>
      <c r="AA4985" s="629">
        <v>2247</v>
      </c>
      <c r="AB4985" s="629" t="s">
        <v>11157</v>
      </c>
    </row>
    <row r="4986" spans="26:28">
      <c r="Z4986" s="623">
        <v>958</v>
      </c>
      <c r="AA4986" s="629">
        <v>2248</v>
      </c>
      <c r="AB4986" s="629" t="s">
        <v>11158</v>
      </c>
    </row>
    <row r="4987" spans="26:28">
      <c r="Z4987" s="623">
        <v>959</v>
      </c>
      <c r="AA4987" s="629">
        <v>2249</v>
      </c>
      <c r="AB4987" s="629" t="s">
        <v>11159</v>
      </c>
    </row>
    <row r="4988" spans="26:28">
      <c r="Z4988" s="623">
        <v>960</v>
      </c>
      <c r="AA4988" s="629">
        <v>2250</v>
      </c>
      <c r="AB4988" s="629" t="s">
        <v>11160</v>
      </c>
    </row>
    <row r="4989" spans="26:28">
      <c r="Z4989" s="623">
        <v>961</v>
      </c>
      <c r="AA4989" s="629">
        <v>2251</v>
      </c>
      <c r="AB4989" s="629" t="s">
        <v>11161</v>
      </c>
    </row>
    <row r="4990" spans="26:28">
      <c r="Z4990" s="623">
        <v>962</v>
      </c>
      <c r="AA4990" s="629">
        <v>2252</v>
      </c>
      <c r="AB4990" s="629" t="s">
        <v>11162</v>
      </c>
    </row>
    <row r="4991" spans="26:28">
      <c r="Z4991" s="623">
        <v>963</v>
      </c>
      <c r="AA4991" s="629">
        <v>2253</v>
      </c>
      <c r="AB4991" s="629" t="s">
        <v>11163</v>
      </c>
    </row>
    <row r="4992" spans="26:28">
      <c r="Z4992" s="623">
        <v>964</v>
      </c>
      <c r="AA4992" s="629">
        <v>2254</v>
      </c>
      <c r="AB4992" s="629" t="s">
        <v>11164</v>
      </c>
    </row>
    <row r="4993" spans="26:28">
      <c r="Z4993" s="623">
        <v>965</v>
      </c>
      <c r="AA4993" s="629">
        <v>2255</v>
      </c>
      <c r="AB4993" s="629" t="s">
        <v>11165</v>
      </c>
    </row>
    <row r="4994" spans="26:28">
      <c r="Z4994" s="623">
        <v>966</v>
      </c>
      <c r="AA4994" s="629">
        <v>2256</v>
      </c>
      <c r="AB4994" s="629" t="s">
        <v>11166</v>
      </c>
    </row>
    <row r="4995" spans="26:28">
      <c r="Z4995" s="623">
        <v>967</v>
      </c>
      <c r="AA4995" s="629">
        <v>2257</v>
      </c>
      <c r="AB4995" s="629" t="s">
        <v>11167</v>
      </c>
    </row>
    <row r="4996" spans="26:28">
      <c r="Z4996" s="623">
        <v>968</v>
      </c>
      <c r="AA4996" s="629">
        <v>2258</v>
      </c>
      <c r="AB4996" s="629" t="s">
        <v>11168</v>
      </c>
    </row>
    <row r="4997" spans="26:28">
      <c r="Z4997" s="623">
        <v>969</v>
      </c>
      <c r="AA4997" s="629">
        <v>2259</v>
      </c>
      <c r="AB4997" s="629" t="s">
        <v>11169</v>
      </c>
    </row>
    <row r="4998" spans="26:28">
      <c r="Z4998" s="623">
        <v>970</v>
      </c>
      <c r="AA4998" s="629">
        <v>2260</v>
      </c>
      <c r="AB4998" s="629" t="s">
        <v>11170</v>
      </c>
    </row>
    <row r="4999" spans="26:28">
      <c r="Z4999" s="623">
        <v>971</v>
      </c>
      <c r="AA4999" s="629">
        <v>2261</v>
      </c>
      <c r="AB4999" s="629" t="s">
        <v>11171</v>
      </c>
    </row>
    <row r="5000" spans="26:28">
      <c r="Z5000" s="623">
        <v>972</v>
      </c>
      <c r="AA5000" s="629">
        <v>2262</v>
      </c>
      <c r="AB5000" s="629" t="s">
        <v>11172</v>
      </c>
    </row>
    <row r="5001" spans="26:28">
      <c r="Z5001" s="623">
        <v>973</v>
      </c>
      <c r="AA5001" s="629">
        <v>2263</v>
      </c>
      <c r="AB5001" s="629" t="s">
        <v>11173</v>
      </c>
    </row>
    <row r="5002" spans="26:28">
      <c r="Z5002" s="623">
        <v>974</v>
      </c>
      <c r="AA5002" s="629">
        <v>2264</v>
      </c>
      <c r="AB5002" s="629" t="s">
        <v>11174</v>
      </c>
    </row>
    <row r="5003" spans="26:28">
      <c r="Z5003" s="623">
        <v>975</v>
      </c>
      <c r="AA5003" s="629">
        <v>2265</v>
      </c>
      <c r="AB5003" s="629" t="s">
        <v>11175</v>
      </c>
    </row>
    <row r="5004" spans="26:28">
      <c r="Z5004" s="623">
        <v>976</v>
      </c>
      <c r="AA5004" s="629">
        <v>2266</v>
      </c>
      <c r="AB5004" s="629" t="s">
        <v>11176</v>
      </c>
    </row>
    <row r="5005" spans="26:28">
      <c r="Z5005" s="623">
        <v>977</v>
      </c>
      <c r="AA5005" s="629">
        <v>2267</v>
      </c>
      <c r="AB5005" s="629" t="s">
        <v>11177</v>
      </c>
    </row>
    <row r="5006" spans="26:28">
      <c r="Z5006" s="623">
        <v>978</v>
      </c>
      <c r="AA5006" s="629">
        <v>2268</v>
      </c>
      <c r="AB5006" s="629" t="s">
        <v>11178</v>
      </c>
    </row>
    <row r="5007" spans="26:28">
      <c r="Z5007" s="623">
        <v>979</v>
      </c>
      <c r="AA5007" s="629">
        <v>2269</v>
      </c>
      <c r="AB5007" s="629" t="s">
        <v>11179</v>
      </c>
    </row>
    <row r="5008" spans="26:28">
      <c r="Z5008" s="623">
        <v>980</v>
      </c>
      <c r="AA5008" s="629">
        <v>2270</v>
      </c>
      <c r="AB5008" s="629" t="s">
        <v>11180</v>
      </c>
    </row>
    <row r="5009" spans="26:28">
      <c r="Z5009" s="623">
        <v>981</v>
      </c>
      <c r="AA5009" s="629">
        <v>2271</v>
      </c>
      <c r="AB5009" s="629" t="s">
        <v>11181</v>
      </c>
    </row>
    <row r="5010" spans="26:28">
      <c r="Z5010" s="623">
        <v>982</v>
      </c>
      <c r="AA5010" s="629">
        <v>2272</v>
      </c>
      <c r="AB5010" s="629" t="s">
        <v>11182</v>
      </c>
    </row>
    <row r="5011" spans="26:28">
      <c r="Z5011" s="623">
        <v>983</v>
      </c>
      <c r="AA5011" s="629">
        <v>2273</v>
      </c>
      <c r="AB5011" s="629" t="s">
        <v>11183</v>
      </c>
    </row>
    <row r="5012" spans="26:28">
      <c r="Z5012" s="623">
        <v>984</v>
      </c>
      <c r="AA5012" s="629">
        <v>2274</v>
      </c>
      <c r="AB5012" s="629" t="s">
        <v>11184</v>
      </c>
    </row>
    <row r="5013" spans="26:28">
      <c r="Z5013" s="623">
        <v>985</v>
      </c>
      <c r="AA5013" s="629">
        <v>2275</v>
      </c>
      <c r="AB5013" s="629" t="s">
        <v>11185</v>
      </c>
    </row>
    <row r="5014" spans="26:28">
      <c r="Z5014" s="623">
        <v>986</v>
      </c>
      <c r="AA5014" s="629">
        <v>2276</v>
      </c>
      <c r="AB5014" s="629" t="s">
        <v>11186</v>
      </c>
    </row>
    <row r="5015" spans="26:28">
      <c r="Z5015" s="623">
        <v>987</v>
      </c>
      <c r="AA5015" s="629">
        <v>2277</v>
      </c>
      <c r="AB5015" s="629" t="s">
        <v>11187</v>
      </c>
    </row>
    <row r="5016" spans="26:28">
      <c r="Z5016" s="623">
        <v>988</v>
      </c>
      <c r="AA5016" s="629">
        <v>2278</v>
      </c>
      <c r="AB5016" s="629" t="s">
        <v>11188</v>
      </c>
    </row>
    <row r="5017" spans="26:28">
      <c r="Z5017" s="623">
        <v>989</v>
      </c>
      <c r="AA5017" s="629">
        <v>2279</v>
      </c>
      <c r="AB5017" s="629" t="s">
        <v>11189</v>
      </c>
    </row>
    <row r="5018" spans="26:28">
      <c r="Z5018" s="623">
        <v>990</v>
      </c>
      <c r="AA5018" s="629">
        <v>2280</v>
      </c>
      <c r="AB5018" s="629" t="s">
        <v>11190</v>
      </c>
    </row>
    <row r="5019" spans="26:28">
      <c r="Z5019" s="623">
        <v>991</v>
      </c>
      <c r="AA5019" s="629">
        <v>2281</v>
      </c>
      <c r="AB5019" s="629" t="s">
        <v>11191</v>
      </c>
    </row>
    <row r="5020" spans="26:28">
      <c r="Z5020" s="623">
        <v>992</v>
      </c>
      <c r="AA5020" s="629">
        <v>2282</v>
      </c>
      <c r="AB5020" s="629" t="s">
        <v>11192</v>
      </c>
    </row>
    <row r="5021" spans="26:28">
      <c r="Z5021" s="623">
        <v>993</v>
      </c>
      <c r="AA5021" s="629">
        <v>2283</v>
      </c>
      <c r="AB5021" s="629" t="s">
        <v>11193</v>
      </c>
    </row>
    <row r="5022" spans="26:28">
      <c r="Z5022" s="623">
        <v>994</v>
      </c>
      <c r="AA5022" s="629">
        <v>2284</v>
      </c>
      <c r="AB5022" s="629" t="s">
        <v>11194</v>
      </c>
    </row>
    <row r="5023" spans="26:28">
      <c r="Z5023" s="623">
        <v>995</v>
      </c>
      <c r="AA5023" s="629">
        <v>2285</v>
      </c>
      <c r="AB5023" s="629" t="s">
        <v>11195</v>
      </c>
    </row>
    <row r="5024" spans="26:28">
      <c r="Z5024" s="623">
        <v>996</v>
      </c>
      <c r="AA5024" s="629">
        <v>2286</v>
      </c>
      <c r="AB5024" s="629" t="s">
        <v>11196</v>
      </c>
    </row>
    <row r="5025" spans="26:28">
      <c r="Z5025" s="623">
        <v>997</v>
      </c>
      <c r="AA5025" s="629">
        <v>2287</v>
      </c>
      <c r="AB5025" s="629" t="s">
        <v>11197</v>
      </c>
    </row>
    <row r="5026" spans="26:28">
      <c r="Z5026" s="623">
        <v>998</v>
      </c>
      <c r="AA5026" s="629">
        <v>2288</v>
      </c>
      <c r="AB5026" s="629" t="s">
        <v>11198</v>
      </c>
    </row>
    <row r="5027" spans="26:28">
      <c r="Z5027" s="623">
        <v>999</v>
      </c>
      <c r="AA5027" s="629">
        <v>2289</v>
      </c>
      <c r="AB5027" s="629" t="s">
        <v>11199</v>
      </c>
    </row>
    <row r="5028" spans="26:28">
      <c r="Z5028" s="623">
        <v>1000</v>
      </c>
      <c r="AA5028" s="629">
        <v>2290</v>
      </c>
      <c r="AB5028" s="629" t="s">
        <v>11200</v>
      </c>
    </row>
    <row r="5029" spans="26:28">
      <c r="Z5029" s="623">
        <v>1001</v>
      </c>
      <c r="AA5029" s="629">
        <v>2291</v>
      </c>
      <c r="AB5029" s="629" t="s">
        <v>11201</v>
      </c>
    </row>
    <row r="5030" spans="26:28">
      <c r="Z5030" s="623">
        <v>1002</v>
      </c>
      <c r="AA5030" s="629">
        <v>2292</v>
      </c>
      <c r="AB5030" s="629" t="s">
        <v>11202</v>
      </c>
    </row>
    <row r="5031" spans="26:28">
      <c r="Z5031" s="623">
        <v>1003</v>
      </c>
      <c r="AA5031" s="629">
        <v>2293</v>
      </c>
      <c r="AB5031" s="629" t="s">
        <v>11203</v>
      </c>
    </row>
    <row r="5032" spans="26:28">
      <c r="Z5032" s="623">
        <v>1004</v>
      </c>
      <c r="AA5032" s="629">
        <v>2294</v>
      </c>
      <c r="AB5032" s="629" t="s">
        <v>11204</v>
      </c>
    </row>
    <row r="5033" spans="26:28">
      <c r="Z5033" s="623">
        <v>1005</v>
      </c>
      <c r="AA5033" s="629">
        <v>2295</v>
      </c>
      <c r="AB5033" s="629" t="s">
        <v>11205</v>
      </c>
    </row>
    <row r="5034" spans="26:28">
      <c r="Z5034" s="623">
        <v>1006</v>
      </c>
      <c r="AA5034" s="629">
        <v>2296</v>
      </c>
      <c r="AB5034" s="629" t="s">
        <v>11206</v>
      </c>
    </row>
    <row r="5035" spans="26:28">
      <c r="Z5035" s="623">
        <v>1007</v>
      </c>
      <c r="AA5035" s="629">
        <v>2297</v>
      </c>
      <c r="AB5035" s="629" t="s">
        <v>11207</v>
      </c>
    </row>
    <row r="5036" spans="26:28">
      <c r="Z5036" s="623">
        <v>1008</v>
      </c>
      <c r="AA5036" s="629">
        <v>2298</v>
      </c>
      <c r="AB5036" s="629" t="s">
        <v>11208</v>
      </c>
    </row>
    <row r="5037" spans="26:28">
      <c r="Z5037" s="623">
        <v>1009</v>
      </c>
      <c r="AA5037" s="629">
        <v>2299</v>
      </c>
      <c r="AB5037" s="629" t="s">
        <v>11209</v>
      </c>
    </row>
    <row r="5038" spans="26:28">
      <c r="Z5038" s="623">
        <v>1010</v>
      </c>
      <c r="AA5038" s="629">
        <v>2300</v>
      </c>
      <c r="AB5038" s="629" t="s">
        <v>11210</v>
      </c>
    </row>
    <row r="5039" spans="26:28">
      <c r="Z5039" s="623">
        <v>1011</v>
      </c>
      <c r="AA5039" s="629">
        <v>2301</v>
      </c>
      <c r="AB5039" s="629" t="s">
        <v>11211</v>
      </c>
    </row>
    <row r="5040" spans="26:28">
      <c r="Z5040" s="623">
        <v>1012</v>
      </c>
      <c r="AA5040" s="629">
        <v>2302</v>
      </c>
      <c r="AB5040" s="629" t="s">
        <v>11212</v>
      </c>
    </row>
    <row r="5041" spans="26:28">
      <c r="Z5041" s="623">
        <v>1013</v>
      </c>
      <c r="AA5041" s="629">
        <v>2303</v>
      </c>
      <c r="AB5041" s="629" t="s">
        <v>11213</v>
      </c>
    </row>
    <row r="5042" spans="26:28">
      <c r="Z5042" s="623">
        <v>1014</v>
      </c>
      <c r="AA5042" s="629">
        <v>2304</v>
      </c>
      <c r="AB5042" s="629" t="s">
        <v>11214</v>
      </c>
    </row>
    <row r="5043" spans="26:28">
      <c r="Z5043" s="623">
        <v>1015</v>
      </c>
      <c r="AA5043" s="629">
        <v>2305</v>
      </c>
      <c r="AB5043" s="629" t="s">
        <v>11215</v>
      </c>
    </row>
    <row r="5044" spans="26:28">
      <c r="Z5044" s="623">
        <v>1016</v>
      </c>
      <c r="AA5044" s="629">
        <v>2306</v>
      </c>
      <c r="AB5044" s="629" t="s">
        <v>11216</v>
      </c>
    </row>
    <row r="5045" spans="26:28">
      <c r="Z5045" s="623">
        <v>1017</v>
      </c>
      <c r="AA5045" s="629">
        <v>2307</v>
      </c>
      <c r="AB5045" s="629" t="s">
        <v>11217</v>
      </c>
    </row>
    <row r="5046" spans="26:28">
      <c r="Z5046" s="623">
        <v>1018</v>
      </c>
      <c r="AA5046" s="629">
        <v>2308</v>
      </c>
      <c r="AB5046" s="629" t="s">
        <v>11218</v>
      </c>
    </row>
    <row r="5047" spans="26:28">
      <c r="Z5047" s="623">
        <v>1019</v>
      </c>
      <c r="AA5047" s="629">
        <v>2309</v>
      </c>
      <c r="AB5047" s="629" t="s">
        <v>11219</v>
      </c>
    </row>
    <row r="5048" spans="26:28">
      <c r="Z5048" s="623">
        <v>1020</v>
      </c>
      <c r="AA5048" s="629">
        <v>2310</v>
      </c>
      <c r="AB5048" s="629" t="s">
        <v>11220</v>
      </c>
    </row>
    <row r="5049" spans="26:28">
      <c r="Z5049" s="623">
        <v>1021</v>
      </c>
      <c r="AA5049" s="629">
        <v>2311</v>
      </c>
      <c r="AB5049" s="629" t="s">
        <v>11221</v>
      </c>
    </row>
    <row r="5050" spans="26:28">
      <c r="Z5050" s="623">
        <v>1022</v>
      </c>
      <c r="AA5050" s="629">
        <v>2312</v>
      </c>
      <c r="AB5050" s="629" t="s">
        <v>11222</v>
      </c>
    </row>
    <row r="5051" spans="26:28">
      <c r="Z5051" s="623">
        <v>1023</v>
      </c>
      <c r="AA5051" s="629">
        <v>2313</v>
      </c>
      <c r="AB5051" s="629" t="s">
        <v>11223</v>
      </c>
    </row>
    <row r="5052" spans="26:28">
      <c r="Z5052" s="623">
        <v>1024</v>
      </c>
      <c r="AA5052" s="629">
        <v>2314</v>
      </c>
      <c r="AB5052" s="629" t="s">
        <v>11224</v>
      </c>
    </row>
    <row r="5053" spans="26:28">
      <c r="Z5053" s="623">
        <v>1025</v>
      </c>
      <c r="AA5053" s="629">
        <v>2315</v>
      </c>
      <c r="AB5053" s="629" t="s">
        <v>11225</v>
      </c>
    </row>
    <row r="5054" spans="26:28">
      <c r="Z5054" s="623">
        <v>1026</v>
      </c>
      <c r="AA5054" s="629">
        <v>2316</v>
      </c>
      <c r="AB5054" s="629" t="s">
        <v>11226</v>
      </c>
    </row>
    <row r="5055" spans="26:28">
      <c r="Z5055" s="623">
        <v>1027</v>
      </c>
      <c r="AA5055" s="629">
        <v>2317</v>
      </c>
      <c r="AB5055" s="629" t="s">
        <v>11227</v>
      </c>
    </row>
    <row r="5056" spans="26:28">
      <c r="Z5056" s="623">
        <v>1028</v>
      </c>
      <c r="AA5056" s="629">
        <v>2318</v>
      </c>
      <c r="AB5056" s="629" t="s">
        <v>11228</v>
      </c>
    </row>
    <row r="5057" spans="26:28">
      <c r="Z5057" s="623">
        <v>1029</v>
      </c>
      <c r="AA5057" s="629">
        <v>2319</v>
      </c>
      <c r="AB5057" s="629" t="s">
        <v>11229</v>
      </c>
    </row>
    <row r="5058" spans="26:28">
      <c r="Z5058" s="623">
        <v>1030</v>
      </c>
      <c r="AA5058" s="629">
        <v>2320</v>
      </c>
      <c r="AB5058" s="629" t="s">
        <v>11230</v>
      </c>
    </row>
    <row r="5059" spans="26:28">
      <c r="Z5059" s="623">
        <v>1031</v>
      </c>
      <c r="AA5059" s="629">
        <v>2321</v>
      </c>
      <c r="AB5059" s="629" t="s">
        <v>11231</v>
      </c>
    </row>
    <row r="5060" spans="26:28">
      <c r="Z5060" s="623">
        <v>1032</v>
      </c>
      <c r="AA5060" s="629">
        <v>2322</v>
      </c>
      <c r="AB5060" s="629" t="s">
        <v>11232</v>
      </c>
    </row>
    <row r="5061" spans="26:28">
      <c r="Z5061" s="623">
        <v>1033</v>
      </c>
      <c r="AA5061" s="629">
        <v>2323</v>
      </c>
      <c r="AB5061" s="629" t="s">
        <v>11233</v>
      </c>
    </row>
    <row r="5062" spans="26:28">
      <c r="Z5062" s="623">
        <v>1034</v>
      </c>
      <c r="AA5062" s="629">
        <v>2324</v>
      </c>
      <c r="AB5062" s="629" t="s">
        <v>11234</v>
      </c>
    </row>
    <row r="5063" spans="26:28">
      <c r="Z5063" s="623">
        <v>1035</v>
      </c>
      <c r="AA5063" s="629">
        <v>2325</v>
      </c>
      <c r="AB5063" s="629" t="s">
        <v>11235</v>
      </c>
    </row>
    <row r="5064" spans="26:28">
      <c r="Z5064" s="623">
        <v>1036</v>
      </c>
      <c r="AA5064" s="629">
        <v>2326</v>
      </c>
      <c r="AB5064" s="629" t="s">
        <v>11236</v>
      </c>
    </row>
    <row r="5065" spans="26:28">
      <c r="Z5065" s="623">
        <v>1037</v>
      </c>
      <c r="AA5065" s="629">
        <v>2327</v>
      </c>
      <c r="AB5065" s="629" t="s">
        <v>11237</v>
      </c>
    </row>
    <row r="5066" spans="26:28">
      <c r="Z5066" s="623">
        <v>1038</v>
      </c>
      <c r="AA5066" s="629">
        <v>2328</v>
      </c>
      <c r="AB5066" s="629" t="s">
        <v>11238</v>
      </c>
    </row>
    <row r="5067" spans="26:28">
      <c r="Z5067" s="623">
        <v>1039</v>
      </c>
      <c r="AA5067" s="629">
        <v>2329</v>
      </c>
      <c r="AB5067" s="629" t="s">
        <v>11239</v>
      </c>
    </row>
    <row r="5068" spans="26:28">
      <c r="Z5068" s="623">
        <v>1040</v>
      </c>
      <c r="AA5068" s="629">
        <v>2330</v>
      </c>
      <c r="AB5068" s="629" t="s">
        <v>11240</v>
      </c>
    </row>
    <row r="5069" spans="26:28">
      <c r="Z5069" s="623">
        <v>1041</v>
      </c>
      <c r="AA5069" s="629">
        <v>2331</v>
      </c>
      <c r="AB5069" s="629" t="s">
        <v>11241</v>
      </c>
    </row>
    <row r="5070" spans="26:28">
      <c r="Z5070" s="623">
        <v>1042</v>
      </c>
      <c r="AA5070" s="629">
        <v>2332</v>
      </c>
      <c r="AB5070" s="629" t="s">
        <v>11242</v>
      </c>
    </row>
    <row r="5071" spans="26:28">
      <c r="Z5071" s="623">
        <v>1043</v>
      </c>
      <c r="AA5071" s="629">
        <v>2333</v>
      </c>
      <c r="AB5071" s="629" t="s">
        <v>11243</v>
      </c>
    </row>
    <row r="5072" spans="26:28">
      <c r="Z5072" s="623">
        <v>1044</v>
      </c>
      <c r="AA5072" s="629">
        <v>2334</v>
      </c>
      <c r="AB5072" s="629" t="s">
        <v>11244</v>
      </c>
    </row>
    <row r="5073" spans="26:28">
      <c r="Z5073" s="623">
        <v>1045</v>
      </c>
      <c r="AA5073" s="629">
        <v>2335</v>
      </c>
      <c r="AB5073" s="629" t="s">
        <v>11245</v>
      </c>
    </row>
    <row r="5074" spans="26:28">
      <c r="Z5074" s="623">
        <v>1046</v>
      </c>
      <c r="AA5074" s="629">
        <v>2336</v>
      </c>
      <c r="AB5074" s="629" t="s">
        <v>11246</v>
      </c>
    </row>
    <row r="5075" spans="26:28">
      <c r="Z5075" s="623">
        <v>1047</v>
      </c>
      <c r="AA5075" s="629">
        <v>2337</v>
      </c>
      <c r="AB5075" s="629" t="s">
        <v>11247</v>
      </c>
    </row>
    <row r="5076" spans="26:28">
      <c r="Z5076" s="623">
        <v>1048</v>
      </c>
      <c r="AA5076" s="629">
        <v>2338</v>
      </c>
      <c r="AB5076" s="629" t="s">
        <v>11248</v>
      </c>
    </row>
    <row r="5077" spans="26:28">
      <c r="Z5077" s="623">
        <v>1049</v>
      </c>
      <c r="AA5077" s="629">
        <v>2339</v>
      </c>
      <c r="AB5077" s="629" t="s">
        <v>11249</v>
      </c>
    </row>
    <row r="5078" spans="26:28">
      <c r="Z5078" s="623">
        <v>1050</v>
      </c>
      <c r="AA5078" s="629">
        <v>2340</v>
      </c>
      <c r="AB5078" s="629" t="s">
        <v>11250</v>
      </c>
    </row>
    <row r="5079" spans="26:28">
      <c r="Z5079" s="623">
        <v>1051</v>
      </c>
      <c r="AA5079" s="629">
        <v>2341</v>
      </c>
      <c r="AB5079" s="629" t="s">
        <v>11251</v>
      </c>
    </row>
    <row r="5080" spans="26:28">
      <c r="Z5080" s="623">
        <v>1052</v>
      </c>
      <c r="AA5080" s="629">
        <v>2342</v>
      </c>
      <c r="AB5080" s="629" t="s">
        <v>11252</v>
      </c>
    </row>
    <row r="5081" spans="26:28">
      <c r="Z5081" s="623">
        <v>1053</v>
      </c>
      <c r="AA5081" s="629">
        <v>2343</v>
      </c>
      <c r="AB5081" s="629" t="s">
        <v>11253</v>
      </c>
    </row>
    <row r="5082" spans="26:28">
      <c r="Z5082" s="623">
        <v>1054</v>
      </c>
      <c r="AA5082" s="629">
        <v>2344</v>
      </c>
      <c r="AB5082" s="629" t="s">
        <v>11254</v>
      </c>
    </row>
    <row r="5083" spans="26:28">
      <c r="Z5083" s="623">
        <v>1055</v>
      </c>
      <c r="AA5083" s="629">
        <v>2345</v>
      </c>
      <c r="AB5083" s="629" t="s">
        <v>11255</v>
      </c>
    </row>
    <row r="5084" spans="26:28">
      <c r="Z5084" s="623">
        <v>1056</v>
      </c>
      <c r="AA5084" s="629">
        <v>2346</v>
      </c>
      <c r="AB5084" s="629" t="s">
        <v>11256</v>
      </c>
    </row>
    <row r="5085" spans="26:28">
      <c r="Z5085" s="623">
        <v>1057</v>
      </c>
      <c r="AA5085" s="629">
        <v>2347</v>
      </c>
      <c r="AB5085" s="629" t="s">
        <v>11257</v>
      </c>
    </row>
    <row r="5086" spans="26:28">
      <c r="Z5086" s="623">
        <v>1058</v>
      </c>
      <c r="AA5086" s="629">
        <v>2348</v>
      </c>
      <c r="AB5086" s="629" t="s">
        <v>11258</v>
      </c>
    </row>
    <row r="5087" spans="26:28">
      <c r="Z5087" s="623">
        <v>1059</v>
      </c>
      <c r="AA5087" s="629">
        <v>2349</v>
      </c>
      <c r="AB5087" s="629" t="s">
        <v>11259</v>
      </c>
    </row>
    <row r="5088" spans="26:28">
      <c r="Z5088" s="623">
        <v>1060</v>
      </c>
      <c r="AA5088" s="629">
        <v>2350</v>
      </c>
      <c r="AB5088" s="629" t="s">
        <v>11260</v>
      </c>
    </row>
    <row r="5089" spans="26:28">
      <c r="Z5089" s="623">
        <v>1061</v>
      </c>
      <c r="AA5089" s="629">
        <v>2351</v>
      </c>
      <c r="AB5089" s="629" t="s">
        <v>11261</v>
      </c>
    </row>
    <row r="5090" spans="26:28">
      <c r="Z5090" s="623">
        <v>1062</v>
      </c>
      <c r="AA5090" s="629">
        <v>2352</v>
      </c>
      <c r="AB5090" s="629" t="s">
        <v>11262</v>
      </c>
    </row>
    <row r="5091" spans="26:28">
      <c r="Z5091" s="623">
        <v>1063</v>
      </c>
      <c r="AA5091" s="629">
        <v>2353</v>
      </c>
      <c r="AB5091" s="629" t="s">
        <v>11263</v>
      </c>
    </row>
    <row r="5092" spans="26:28">
      <c r="Z5092" s="623">
        <v>1064</v>
      </c>
      <c r="AA5092" s="629">
        <v>2354</v>
      </c>
      <c r="AB5092" s="629" t="s">
        <v>11264</v>
      </c>
    </row>
    <row r="5093" spans="26:28">
      <c r="Z5093" s="623">
        <v>1065</v>
      </c>
      <c r="AA5093" s="629">
        <v>2355</v>
      </c>
      <c r="AB5093" s="629" t="s">
        <v>11265</v>
      </c>
    </row>
    <row r="5094" spans="26:28">
      <c r="Z5094" s="623">
        <v>1066</v>
      </c>
      <c r="AA5094" s="629">
        <v>2356</v>
      </c>
      <c r="AB5094" s="629" t="s">
        <v>11266</v>
      </c>
    </row>
    <row r="5095" spans="26:28">
      <c r="Z5095" s="623">
        <v>1067</v>
      </c>
      <c r="AA5095" s="629">
        <v>2357</v>
      </c>
      <c r="AB5095" s="629" t="s">
        <v>11267</v>
      </c>
    </row>
    <row r="5096" spans="26:28">
      <c r="Z5096" s="623">
        <v>1068</v>
      </c>
      <c r="AA5096" s="629">
        <v>2358</v>
      </c>
      <c r="AB5096" s="629" t="s">
        <v>11268</v>
      </c>
    </row>
    <row r="5097" spans="26:28">
      <c r="Z5097" s="623">
        <v>1069</v>
      </c>
      <c r="AA5097" s="629">
        <v>2359</v>
      </c>
      <c r="AB5097" s="629" t="s">
        <v>11269</v>
      </c>
    </row>
    <row r="5098" spans="26:28">
      <c r="Z5098" s="623">
        <v>1070</v>
      </c>
      <c r="AA5098" s="629">
        <v>2360</v>
      </c>
      <c r="AB5098" s="629" t="s">
        <v>11270</v>
      </c>
    </row>
    <row r="5099" spans="26:28">
      <c r="Z5099" s="623">
        <v>1071</v>
      </c>
      <c r="AA5099" s="629">
        <v>2361</v>
      </c>
      <c r="AB5099" s="629" t="s">
        <v>11271</v>
      </c>
    </row>
    <row r="5100" spans="26:28">
      <c r="Z5100" s="623">
        <v>1072</v>
      </c>
      <c r="AA5100" s="629">
        <v>2362</v>
      </c>
      <c r="AB5100" s="629" t="s">
        <v>11272</v>
      </c>
    </row>
    <row r="5101" spans="26:28">
      <c r="Z5101" s="623">
        <v>1073</v>
      </c>
      <c r="AA5101" s="629">
        <v>2363</v>
      </c>
      <c r="AB5101" s="629" t="s">
        <v>11273</v>
      </c>
    </row>
    <row r="5102" spans="26:28">
      <c r="Z5102" s="623">
        <v>1074</v>
      </c>
      <c r="AA5102" s="629">
        <v>2364</v>
      </c>
      <c r="AB5102" s="629" t="s">
        <v>11274</v>
      </c>
    </row>
    <row r="5103" spans="26:28">
      <c r="Z5103" s="623">
        <v>1075</v>
      </c>
      <c r="AA5103" s="629">
        <v>2365</v>
      </c>
      <c r="AB5103" s="629" t="s">
        <v>11275</v>
      </c>
    </row>
    <row r="5104" spans="26:28">
      <c r="Z5104" s="623">
        <v>1076</v>
      </c>
      <c r="AA5104" s="629">
        <v>2366</v>
      </c>
      <c r="AB5104" s="629" t="s">
        <v>11276</v>
      </c>
    </row>
    <row r="5105" spans="26:28">
      <c r="Z5105" s="623">
        <v>1077</v>
      </c>
      <c r="AA5105" s="629">
        <v>2367</v>
      </c>
      <c r="AB5105" s="629" t="s">
        <v>11277</v>
      </c>
    </row>
    <row r="5106" spans="26:28">
      <c r="Z5106" s="623">
        <v>1078</v>
      </c>
      <c r="AA5106" s="629">
        <v>2368</v>
      </c>
      <c r="AB5106" s="629" t="s">
        <v>11278</v>
      </c>
    </row>
    <row r="5107" spans="26:28">
      <c r="Z5107" s="623">
        <v>1079</v>
      </c>
      <c r="AA5107" s="629">
        <v>2369</v>
      </c>
      <c r="AB5107" s="629" t="s">
        <v>11279</v>
      </c>
    </row>
    <row r="5108" spans="26:28">
      <c r="Z5108" s="623">
        <v>1080</v>
      </c>
      <c r="AA5108" s="629">
        <v>2370</v>
      </c>
      <c r="AB5108" s="629" t="s">
        <v>11280</v>
      </c>
    </row>
    <row r="5109" spans="26:28">
      <c r="Z5109" s="623">
        <v>1081</v>
      </c>
      <c r="AA5109" s="629">
        <v>2371</v>
      </c>
      <c r="AB5109" s="629" t="s">
        <v>11281</v>
      </c>
    </row>
    <row r="5110" spans="26:28">
      <c r="Z5110" s="623">
        <v>1082</v>
      </c>
      <c r="AA5110" s="629">
        <v>2372</v>
      </c>
      <c r="AB5110" s="629" t="s">
        <v>11282</v>
      </c>
    </row>
    <row r="5111" spans="26:28">
      <c r="Z5111" s="623">
        <v>1083</v>
      </c>
      <c r="AA5111" s="629">
        <v>2373</v>
      </c>
      <c r="AB5111" s="629" t="s">
        <v>11283</v>
      </c>
    </row>
    <row r="5112" spans="26:28">
      <c r="Z5112" s="623">
        <v>1084</v>
      </c>
      <c r="AA5112" s="629">
        <v>2374</v>
      </c>
      <c r="AB5112" s="629" t="s">
        <v>11284</v>
      </c>
    </row>
    <row r="5113" spans="26:28">
      <c r="Z5113" s="623">
        <v>1085</v>
      </c>
      <c r="AA5113" s="629">
        <v>2375</v>
      </c>
      <c r="AB5113" s="629" t="s">
        <v>11285</v>
      </c>
    </row>
    <row r="5114" spans="26:28">
      <c r="Z5114" s="623">
        <v>1086</v>
      </c>
      <c r="AA5114" s="629">
        <v>2376</v>
      </c>
      <c r="AB5114" s="629" t="s">
        <v>11286</v>
      </c>
    </row>
    <row r="5115" spans="26:28">
      <c r="Z5115" s="623">
        <v>1087</v>
      </c>
      <c r="AA5115" s="629">
        <v>2377</v>
      </c>
      <c r="AB5115" s="629" t="s">
        <v>11287</v>
      </c>
    </row>
    <row r="5116" spans="26:28">
      <c r="Z5116" s="623">
        <v>1088</v>
      </c>
      <c r="AA5116" s="629">
        <v>2378</v>
      </c>
      <c r="AB5116" s="629" t="s">
        <v>11288</v>
      </c>
    </row>
    <row r="5117" spans="26:28">
      <c r="Z5117" s="623">
        <v>1089</v>
      </c>
      <c r="AA5117" s="629">
        <v>2379</v>
      </c>
      <c r="AB5117" s="629" t="s">
        <v>11289</v>
      </c>
    </row>
    <row r="5118" spans="26:28">
      <c r="Z5118" s="623">
        <v>1090</v>
      </c>
      <c r="AA5118" s="629">
        <v>2380</v>
      </c>
      <c r="AB5118" s="629" t="s">
        <v>11290</v>
      </c>
    </row>
    <row r="5119" spans="26:28">
      <c r="Z5119" s="623">
        <v>1091</v>
      </c>
      <c r="AA5119" s="629">
        <v>2381</v>
      </c>
      <c r="AB5119" s="629" t="s">
        <v>11291</v>
      </c>
    </row>
    <row r="5120" spans="26:28">
      <c r="Z5120" s="623">
        <v>1092</v>
      </c>
      <c r="AA5120" s="629">
        <v>2382</v>
      </c>
      <c r="AB5120" s="629" t="s">
        <v>11292</v>
      </c>
    </row>
    <row r="5121" spans="26:28">
      <c r="Z5121" s="623">
        <v>1093</v>
      </c>
      <c r="AA5121" s="629">
        <v>2383</v>
      </c>
      <c r="AB5121" s="629" t="s">
        <v>11293</v>
      </c>
    </row>
    <row r="5122" spans="26:28">
      <c r="Z5122" s="623">
        <v>1094</v>
      </c>
      <c r="AA5122" s="629">
        <v>2384</v>
      </c>
      <c r="AB5122" s="629" t="s">
        <v>11294</v>
      </c>
    </row>
    <row r="5123" spans="26:28">
      <c r="Z5123" s="623">
        <v>1095</v>
      </c>
      <c r="AA5123" s="629">
        <v>2385</v>
      </c>
      <c r="AB5123" s="629" t="s">
        <v>11295</v>
      </c>
    </row>
    <row r="5124" spans="26:28">
      <c r="Z5124" s="623">
        <v>1096</v>
      </c>
      <c r="AA5124" s="629">
        <v>2386</v>
      </c>
      <c r="AB5124" s="629" t="s">
        <v>11296</v>
      </c>
    </row>
    <row r="5125" spans="26:28">
      <c r="Z5125" s="623">
        <v>1097</v>
      </c>
      <c r="AA5125" s="629">
        <v>2387</v>
      </c>
      <c r="AB5125" s="629" t="s">
        <v>11297</v>
      </c>
    </row>
    <row r="5126" spans="26:28">
      <c r="Z5126" s="623">
        <v>1098</v>
      </c>
      <c r="AA5126" s="629">
        <v>2388</v>
      </c>
      <c r="AB5126" s="629" t="s">
        <v>11298</v>
      </c>
    </row>
    <row r="5127" spans="26:28">
      <c r="Z5127" s="623">
        <v>1099</v>
      </c>
      <c r="AA5127" s="629">
        <v>2389</v>
      </c>
      <c r="AB5127" s="629" t="s">
        <v>11299</v>
      </c>
    </row>
    <row r="5128" spans="26:28">
      <c r="Z5128" s="623">
        <v>1100</v>
      </c>
      <c r="AA5128" s="629">
        <v>2390</v>
      </c>
      <c r="AB5128" s="629" t="s">
        <v>11300</v>
      </c>
    </row>
    <row r="5129" spans="26:28">
      <c r="Z5129" s="623">
        <v>1101</v>
      </c>
      <c r="AA5129" s="629">
        <v>2391</v>
      </c>
      <c r="AB5129" s="629" t="s">
        <v>11301</v>
      </c>
    </row>
    <row r="5130" spans="26:28">
      <c r="Z5130" s="623">
        <v>1102</v>
      </c>
      <c r="AA5130" s="629">
        <v>2392</v>
      </c>
      <c r="AB5130" s="629" t="s">
        <v>11302</v>
      </c>
    </row>
    <row r="5131" spans="26:28">
      <c r="Z5131" s="623">
        <v>1103</v>
      </c>
      <c r="AA5131" s="629">
        <v>2393</v>
      </c>
      <c r="AB5131" s="629" t="s">
        <v>11303</v>
      </c>
    </row>
    <row r="5132" spans="26:28">
      <c r="Z5132" s="623">
        <v>1104</v>
      </c>
      <c r="AA5132" s="629">
        <v>2394</v>
      </c>
      <c r="AB5132" s="629" t="s">
        <v>11304</v>
      </c>
    </row>
    <row r="5133" spans="26:28">
      <c r="Z5133" s="623">
        <v>1105</v>
      </c>
      <c r="AA5133" s="629">
        <v>2395</v>
      </c>
      <c r="AB5133" s="629" t="s">
        <v>11305</v>
      </c>
    </row>
    <row r="5134" spans="26:28">
      <c r="Z5134" s="623">
        <v>1106</v>
      </c>
      <c r="AA5134" s="629">
        <v>2396</v>
      </c>
      <c r="AB5134" s="629" t="s">
        <v>11306</v>
      </c>
    </row>
    <row r="5135" spans="26:28">
      <c r="Z5135" s="623">
        <v>1107</v>
      </c>
      <c r="AA5135" s="629">
        <v>2397</v>
      </c>
      <c r="AB5135" s="629" t="s">
        <v>11307</v>
      </c>
    </row>
    <row r="5136" spans="26:28">
      <c r="Z5136" s="623">
        <v>1108</v>
      </c>
      <c r="AA5136" s="629">
        <v>2398</v>
      </c>
      <c r="AB5136" s="629" t="s">
        <v>11308</v>
      </c>
    </row>
    <row r="5137" spans="26:28">
      <c r="Z5137" s="623">
        <v>1109</v>
      </c>
      <c r="AA5137" s="629">
        <v>2399</v>
      </c>
      <c r="AB5137" s="629" t="s">
        <v>11309</v>
      </c>
    </row>
    <row r="5138" spans="26:28">
      <c r="Z5138" s="623">
        <v>1110</v>
      </c>
      <c r="AA5138" s="629">
        <v>2400</v>
      </c>
      <c r="AB5138" s="629" t="s">
        <v>11310</v>
      </c>
    </row>
    <row r="5139" spans="26:28">
      <c r="Z5139" s="623">
        <v>1111</v>
      </c>
      <c r="AA5139" s="629">
        <v>2401</v>
      </c>
      <c r="AB5139" s="629" t="s">
        <v>11311</v>
      </c>
    </row>
    <row r="5140" spans="26:28">
      <c r="Z5140" s="623">
        <v>1112</v>
      </c>
      <c r="AA5140" s="629">
        <v>2402</v>
      </c>
      <c r="AB5140" s="629" t="s">
        <v>11312</v>
      </c>
    </row>
    <row r="5141" spans="26:28">
      <c r="Z5141" s="623">
        <v>1113</v>
      </c>
      <c r="AA5141" s="629">
        <v>2403</v>
      </c>
      <c r="AB5141" s="629" t="s">
        <v>11313</v>
      </c>
    </row>
    <row r="5142" spans="26:28">
      <c r="Z5142" s="623">
        <v>1114</v>
      </c>
      <c r="AA5142" s="629">
        <v>2404</v>
      </c>
      <c r="AB5142" s="629" t="s">
        <v>11314</v>
      </c>
    </row>
    <row r="5143" spans="26:28">
      <c r="Z5143" s="623">
        <v>1115</v>
      </c>
      <c r="AA5143" s="629">
        <v>2405</v>
      </c>
      <c r="AB5143" s="629" t="s">
        <v>11315</v>
      </c>
    </row>
    <row r="5144" spans="26:28">
      <c r="Z5144" s="623">
        <v>1116</v>
      </c>
      <c r="AA5144" s="629">
        <v>2406</v>
      </c>
      <c r="AB5144" s="629" t="s">
        <v>11316</v>
      </c>
    </row>
    <row r="5145" spans="26:28">
      <c r="Z5145" s="623">
        <v>1117</v>
      </c>
      <c r="AA5145" s="629">
        <v>2407</v>
      </c>
      <c r="AB5145" s="629" t="s">
        <v>11317</v>
      </c>
    </row>
    <row r="5146" spans="26:28">
      <c r="Z5146" s="623">
        <v>1118</v>
      </c>
      <c r="AA5146" s="629">
        <v>2408</v>
      </c>
      <c r="AB5146" s="629" t="s">
        <v>11318</v>
      </c>
    </row>
    <row r="5147" spans="26:28">
      <c r="Z5147" s="623">
        <v>1119</v>
      </c>
      <c r="AA5147" s="629">
        <v>2409</v>
      </c>
      <c r="AB5147" s="629" t="s">
        <v>11319</v>
      </c>
    </row>
    <row r="5148" spans="26:28">
      <c r="Z5148" s="623">
        <v>1120</v>
      </c>
      <c r="AA5148" s="629">
        <v>2410</v>
      </c>
      <c r="AB5148" s="629" t="s">
        <v>11320</v>
      </c>
    </row>
    <row r="5149" spans="26:28">
      <c r="Z5149" s="623">
        <v>1121</v>
      </c>
      <c r="AA5149" s="629">
        <v>2411</v>
      </c>
      <c r="AB5149" s="629" t="s">
        <v>11321</v>
      </c>
    </row>
    <row r="5150" spans="26:28">
      <c r="Z5150" s="623">
        <v>1122</v>
      </c>
      <c r="AA5150" s="629">
        <v>2412</v>
      </c>
      <c r="AB5150" s="629" t="s">
        <v>11322</v>
      </c>
    </row>
    <row r="5151" spans="26:28">
      <c r="Z5151" s="623">
        <v>1123</v>
      </c>
      <c r="AA5151" s="629">
        <v>2413</v>
      </c>
      <c r="AB5151" s="629" t="s">
        <v>11323</v>
      </c>
    </row>
    <row r="5152" spans="26:28">
      <c r="Z5152" s="623">
        <v>1124</v>
      </c>
      <c r="AA5152" s="629">
        <v>2414</v>
      </c>
      <c r="AB5152" s="629" t="s">
        <v>11324</v>
      </c>
    </row>
    <row r="5153" spans="26:28">
      <c r="Z5153" s="623">
        <v>1125</v>
      </c>
      <c r="AA5153" s="629">
        <v>2415</v>
      </c>
      <c r="AB5153" s="629" t="s">
        <v>11325</v>
      </c>
    </row>
    <row r="5154" spans="26:28">
      <c r="Z5154" s="623">
        <v>1126</v>
      </c>
      <c r="AA5154" s="629">
        <v>2416</v>
      </c>
      <c r="AB5154" s="629" t="s">
        <v>11326</v>
      </c>
    </row>
    <row r="5155" spans="26:28">
      <c r="Z5155" s="623">
        <v>1127</v>
      </c>
      <c r="AA5155" s="629">
        <v>2417</v>
      </c>
      <c r="AB5155" s="629" t="s">
        <v>11327</v>
      </c>
    </row>
    <row r="5156" spans="26:28">
      <c r="Z5156" s="623">
        <v>1128</v>
      </c>
      <c r="AA5156" s="629">
        <v>2418</v>
      </c>
      <c r="AB5156" s="629" t="s">
        <v>11328</v>
      </c>
    </row>
    <row r="5157" spans="26:28">
      <c r="Z5157" s="623">
        <v>1129</v>
      </c>
      <c r="AA5157" s="629">
        <v>2419</v>
      </c>
      <c r="AB5157" s="629" t="s">
        <v>11329</v>
      </c>
    </row>
    <row r="5158" spans="26:28">
      <c r="Z5158" s="623">
        <v>1130</v>
      </c>
      <c r="AA5158" s="629">
        <v>2420</v>
      </c>
      <c r="AB5158" s="629" t="s">
        <v>11330</v>
      </c>
    </row>
    <row r="5159" spans="26:28">
      <c r="Z5159" s="623">
        <v>1131</v>
      </c>
      <c r="AA5159" s="629">
        <v>2421</v>
      </c>
      <c r="AB5159" s="629" t="s">
        <v>11331</v>
      </c>
    </row>
    <row r="5160" spans="26:28">
      <c r="Z5160" s="623">
        <v>1132</v>
      </c>
      <c r="AA5160" s="629">
        <v>2422</v>
      </c>
      <c r="AB5160" s="629" t="s">
        <v>11332</v>
      </c>
    </row>
    <row r="5161" spans="26:28">
      <c r="Z5161" s="623">
        <v>1133</v>
      </c>
      <c r="AA5161" s="629">
        <v>2423</v>
      </c>
      <c r="AB5161" s="629" t="s">
        <v>11333</v>
      </c>
    </row>
    <row r="5162" spans="26:28">
      <c r="Z5162" s="623">
        <v>1134</v>
      </c>
      <c r="AA5162" s="629">
        <v>2424</v>
      </c>
      <c r="AB5162" s="629" t="s">
        <v>11334</v>
      </c>
    </row>
    <row r="5163" spans="26:28">
      <c r="Z5163" s="623">
        <v>1135</v>
      </c>
      <c r="AA5163" s="629">
        <v>2425</v>
      </c>
      <c r="AB5163" s="629" t="s">
        <v>11335</v>
      </c>
    </row>
    <row r="5164" spans="26:28">
      <c r="Z5164" s="623">
        <v>1136</v>
      </c>
      <c r="AA5164" s="629">
        <v>2426</v>
      </c>
      <c r="AB5164" s="629" t="s">
        <v>11336</v>
      </c>
    </row>
    <row r="5165" spans="26:28">
      <c r="Z5165" s="623">
        <v>1137</v>
      </c>
      <c r="AA5165" s="629">
        <v>2427</v>
      </c>
      <c r="AB5165" s="629" t="s">
        <v>11337</v>
      </c>
    </row>
    <row r="5166" spans="26:28">
      <c r="Z5166" s="623">
        <v>1138</v>
      </c>
      <c r="AA5166" s="629">
        <v>2428</v>
      </c>
      <c r="AB5166" s="629" t="s">
        <v>11338</v>
      </c>
    </row>
    <row r="5167" spans="26:28">
      <c r="Z5167" s="623">
        <v>1139</v>
      </c>
      <c r="AA5167" s="629">
        <v>2429</v>
      </c>
      <c r="AB5167" s="629" t="s">
        <v>11339</v>
      </c>
    </row>
    <row r="5168" spans="26:28">
      <c r="Z5168" s="623">
        <v>1140</v>
      </c>
      <c r="AA5168" s="629">
        <v>2430</v>
      </c>
      <c r="AB5168" s="629" t="s">
        <v>11340</v>
      </c>
    </row>
    <row r="5169" spans="26:28">
      <c r="Z5169" s="623">
        <v>1141</v>
      </c>
      <c r="AA5169" s="629">
        <v>2431</v>
      </c>
      <c r="AB5169" s="629" t="s">
        <v>11341</v>
      </c>
    </row>
    <row r="5170" spans="26:28">
      <c r="Z5170" s="623">
        <v>1142</v>
      </c>
      <c r="AA5170" s="629">
        <v>2432</v>
      </c>
      <c r="AB5170" s="629" t="s">
        <v>11342</v>
      </c>
    </row>
    <row r="5171" spans="26:28">
      <c r="Z5171" s="623">
        <v>1143</v>
      </c>
      <c r="AA5171" s="629">
        <v>2433</v>
      </c>
      <c r="AB5171" s="629" t="s">
        <v>11343</v>
      </c>
    </row>
    <row r="5172" spans="26:28">
      <c r="Z5172" s="623">
        <v>1144</v>
      </c>
      <c r="AA5172" s="629">
        <v>2434</v>
      </c>
      <c r="AB5172" s="629" t="s">
        <v>11344</v>
      </c>
    </row>
    <row r="5173" spans="26:28">
      <c r="Z5173" s="623">
        <v>1145</v>
      </c>
      <c r="AA5173" s="629">
        <v>2435</v>
      </c>
      <c r="AB5173" s="629" t="s">
        <v>11345</v>
      </c>
    </row>
    <row r="5174" spans="26:28">
      <c r="Z5174" s="623">
        <v>1146</v>
      </c>
      <c r="AA5174" s="629">
        <v>2436</v>
      </c>
      <c r="AB5174" s="629" t="s">
        <v>11346</v>
      </c>
    </row>
    <row r="5175" spans="26:28">
      <c r="Z5175" s="623">
        <v>1147</v>
      </c>
      <c r="AA5175" s="629">
        <v>2437</v>
      </c>
      <c r="AB5175" s="629" t="s">
        <v>11347</v>
      </c>
    </row>
    <row r="5176" spans="26:28">
      <c r="Z5176" s="623">
        <v>1148</v>
      </c>
      <c r="AA5176" s="629">
        <v>2438</v>
      </c>
      <c r="AB5176" s="629" t="s">
        <v>11348</v>
      </c>
    </row>
    <row r="5177" spans="26:28">
      <c r="Z5177" s="623">
        <v>1149</v>
      </c>
      <c r="AA5177" s="629">
        <v>2439</v>
      </c>
      <c r="AB5177" s="629" t="s">
        <v>11349</v>
      </c>
    </row>
    <row r="5178" spans="26:28">
      <c r="Z5178" s="623">
        <v>1150</v>
      </c>
      <c r="AA5178" s="629">
        <v>2440</v>
      </c>
      <c r="AB5178" s="629" t="s">
        <v>11350</v>
      </c>
    </row>
    <row r="5179" spans="26:28">
      <c r="Z5179" s="623">
        <v>1151</v>
      </c>
      <c r="AA5179" s="629">
        <v>2441</v>
      </c>
      <c r="AB5179" s="629" t="s">
        <v>11351</v>
      </c>
    </row>
    <row r="5180" spans="26:28">
      <c r="Z5180" s="623">
        <v>1152</v>
      </c>
      <c r="AA5180" s="629">
        <v>2442</v>
      </c>
      <c r="AB5180" s="629" t="s">
        <v>11352</v>
      </c>
    </row>
    <row r="5181" spans="26:28">
      <c r="Z5181" s="623">
        <v>1153</v>
      </c>
      <c r="AA5181" s="629">
        <v>2443</v>
      </c>
      <c r="AB5181" s="629" t="s">
        <v>11353</v>
      </c>
    </row>
    <row r="5182" spans="26:28">
      <c r="Z5182" s="623">
        <v>1154</v>
      </c>
      <c r="AA5182" s="629">
        <v>2444</v>
      </c>
      <c r="AB5182" s="629" t="s">
        <v>11354</v>
      </c>
    </row>
    <row r="5183" spans="26:28">
      <c r="Z5183" s="623">
        <v>1155</v>
      </c>
      <c r="AA5183" s="629">
        <v>2445</v>
      </c>
      <c r="AB5183" s="629" t="s">
        <v>11355</v>
      </c>
    </row>
    <row r="5184" spans="26:28">
      <c r="Z5184" s="623">
        <v>1156</v>
      </c>
      <c r="AA5184" s="629">
        <v>2446</v>
      </c>
      <c r="AB5184" s="629" t="s">
        <v>11356</v>
      </c>
    </row>
    <row r="5185" spans="26:28">
      <c r="Z5185" s="623">
        <v>1157</v>
      </c>
      <c r="AA5185" s="629">
        <v>2447</v>
      </c>
      <c r="AB5185" s="629" t="s">
        <v>11357</v>
      </c>
    </row>
    <row r="5186" spans="26:28">
      <c r="Z5186" s="623">
        <v>1158</v>
      </c>
      <c r="AA5186" s="629">
        <v>2448</v>
      </c>
      <c r="AB5186" s="629" t="s">
        <v>11358</v>
      </c>
    </row>
    <row r="5187" spans="26:28">
      <c r="Z5187" s="623">
        <v>1159</v>
      </c>
      <c r="AA5187" s="629">
        <v>2449</v>
      </c>
      <c r="AB5187" s="629" t="s">
        <v>11359</v>
      </c>
    </row>
    <row r="5188" spans="26:28">
      <c r="Z5188" s="623">
        <v>1160</v>
      </c>
      <c r="AA5188" s="629">
        <v>2450</v>
      </c>
      <c r="AB5188" s="629" t="s">
        <v>11360</v>
      </c>
    </row>
    <row r="5189" spans="26:28">
      <c r="Z5189" s="623">
        <v>1161</v>
      </c>
      <c r="AA5189" s="629">
        <v>2451</v>
      </c>
      <c r="AB5189" s="629" t="s">
        <v>11361</v>
      </c>
    </row>
    <row r="5190" spans="26:28">
      <c r="Z5190" s="623">
        <v>1162</v>
      </c>
      <c r="AA5190" s="629">
        <v>2452</v>
      </c>
      <c r="AB5190" s="629" t="s">
        <v>11362</v>
      </c>
    </row>
    <row r="5191" spans="26:28">
      <c r="Z5191" s="623">
        <v>1163</v>
      </c>
      <c r="AA5191" s="629">
        <v>2453</v>
      </c>
      <c r="AB5191" s="629" t="s">
        <v>11363</v>
      </c>
    </row>
    <row r="5192" spans="26:28">
      <c r="Z5192" s="623">
        <v>1164</v>
      </c>
      <c r="AA5192" s="629">
        <v>2454</v>
      </c>
      <c r="AB5192" s="629" t="s">
        <v>11364</v>
      </c>
    </row>
    <row r="5193" spans="26:28">
      <c r="Z5193" s="623">
        <v>1165</v>
      </c>
      <c r="AA5193" s="629">
        <v>2455</v>
      </c>
      <c r="AB5193" s="629" t="s">
        <v>11365</v>
      </c>
    </row>
    <row r="5194" spans="26:28">
      <c r="Z5194" s="623">
        <v>1166</v>
      </c>
      <c r="AA5194" s="629">
        <v>2456</v>
      </c>
      <c r="AB5194" s="629" t="s">
        <v>11366</v>
      </c>
    </row>
    <row r="5195" spans="26:28">
      <c r="Z5195" s="623">
        <v>1167</v>
      </c>
      <c r="AA5195" s="629">
        <v>2457</v>
      </c>
      <c r="AB5195" s="629" t="s">
        <v>11367</v>
      </c>
    </row>
    <row r="5196" spans="26:28">
      <c r="Z5196" s="623">
        <v>1168</v>
      </c>
      <c r="AA5196" s="629">
        <v>2458</v>
      </c>
      <c r="AB5196" s="629" t="s">
        <v>11368</v>
      </c>
    </row>
    <row r="5197" spans="26:28">
      <c r="Z5197" s="623">
        <v>1169</v>
      </c>
      <c r="AA5197" s="629">
        <v>2459</v>
      </c>
      <c r="AB5197" s="629" t="s">
        <v>11369</v>
      </c>
    </row>
    <row r="5198" spans="26:28">
      <c r="Z5198" s="623">
        <v>1170</v>
      </c>
      <c r="AA5198" s="629">
        <v>2460</v>
      </c>
      <c r="AB5198" s="629" t="s">
        <v>11370</v>
      </c>
    </row>
    <row r="5199" spans="26:28">
      <c r="Z5199" s="623">
        <v>1171</v>
      </c>
      <c r="AA5199" s="629">
        <v>2461</v>
      </c>
      <c r="AB5199" s="629" t="s">
        <v>11371</v>
      </c>
    </row>
    <row r="5200" spans="26:28">
      <c r="Z5200" s="623">
        <v>1172</v>
      </c>
      <c r="AA5200" s="629">
        <v>2462</v>
      </c>
      <c r="AB5200" s="629" t="s">
        <v>11372</v>
      </c>
    </row>
    <row r="5201" spans="26:28">
      <c r="Z5201" s="623">
        <v>1173</v>
      </c>
      <c r="AA5201" s="629">
        <v>2463</v>
      </c>
      <c r="AB5201" s="629" t="s">
        <v>11373</v>
      </c>
    </row>
    <row r="5202" spans="26:28">
      <c r="Z5202" s="623">
        <v>1174</v>
      </c>
      <c r="AA5202" s="629">
        <v>2464</v>
      </c>
      <c r="AB5202" s="629" t="s">
        <v>11374</v>
      </c>
    </row>
    <row r="5203" spans="26:28">
      <c r="Z5203" s="623">
        <v>1175</v>
      </c>
      <c r="AA5203" s="629">
        <v>2465</v>
      </c>
      <c r="AB5203" s="629" t="s">
        <v>11375</v>
      </c>
    </row>
    <row r="5204" spans="26:28">
      <c r="Z5204" s="623">
        <v>1176</v>
      </c>
      <c r="AA5204" s="629">
        <v>2466</v>
      </c>
      <c r="AB5204" s="629" t="s">
        <v>11376</v>
      </c>
    </row>
    <row r="5205" spans="26:28">
      <c r="Z5205" s="623">
        <v>1177</v>
      </c>
      <c r="AA5205" s="629">
        <v>2467</v>
      </c>
      <c r="AB5205" s="629" t="s">
        <v>11377</v>
      </c>
    </row>
    <row r="5206" spans="26:28">
      <c r="Z5206" s="623">
        <v>1178</v>
      </c>
      <c r="AA5206" s="629">
        <v>2468</v>
      </c>
      <c r="AB5206" s="629" t="s">
        <v>11378</v>
      </c>
    </row>
    <row r="5207" spans="26:28">
      <c r="Z5207" s="623">
        <v>1179</v>
      </c>
      <c r="AA5207" s="629">
        <v>2469</v>
      </c>
      <c r="AB5207" s="629" t="s">
        <v>11379</v>
      </c>
    </row>
    <row r="5208" spans="26:28">
      <c r="Z5208" s="623">
        <v>1180</v>
      </c>
      <c r="AA5208" s="629">
        <v>2470</v>
      </c>
      <c r="AB5208" s="629" t="s">
        <v>11380</v>
      </c>
    </row>
    <row r="5209" spans="26:28">
      <c r="Z5209" s="623">
        <v>1181</v>
      </c>
      <c r="AA5209" s="629">
        <v>2471</v>
      </c>
      <c r="AB5209" s="629" t="s">
        <v>11381</v>
      </c>
    </row>
    <row r="5210" spans="26:28">
      <c r="Z5210" s="623">
        <v>1182</v>
      </c>
      <c r="AA5210" s="629">
        <v>2472</v>
      </c>
      <c r="AB5210" s="629" t="s">
        <v>11382</v>
      </c>
    </row>
    <row r="5211" spans="26:28">
      <c r="Z5211" s="623">
        <v>1183</v>
      </c>
      <c r="AA5211" s="629">
        <v>2473</v>
      </c>
      <c r="AB5211" s="629" t="s">
        <v>11383</v>
      </c>
    </row>
    <row r="5212" spans="26:28">
      <c r="Z5212" s="623">
        <v>1184</v>
      </c>
      <c r="AA5212" s="629">
        <v>2474</v>
      </c>
      <c r="AB5212" s="629" t="s">
        <v>11384</v>
      </c>
    </row>
    <row r="5213" spans="26:28">
      <c r="Z5213" s="623">
        <v>1185</v>
      </c>
      <c r="AA5213" s="629">
        <v>2475</v>
      </c>
      <c r="AB5213" s="629" t="s">
        <v>11385</v>
      </c>
    </row>
    <row r="5214" spans="26:28">
      <c r="Z5214" s="623">
        <v>1186</v>
      </c>
      <c r="AA5214" s="629">
        <v>2476</v>
      </c>
      <c r="AB5214" s="629" t="s">
        <v>11386</v>
      </c>
    </row>
    <row r="5215" spans="26:28">
      <c r="Z5215" s="623">
        <v>1187</v>
      </c>
      <c r="AA5215" s="629">
        <v>2477</v>
      </c>
      <c r="AB5215" s="629" t="s">
        <v>11387</v>
      </c>
    </row>
    <row r="5216" spans="26:28">
      <c r="Z5216" s="623">
        <v>1188</v>
      </c>
      <c r="AA5216" s="629">
        <v>2478</v>
      </c>
      <c r="AB5216" s="629" t="s">
        <v>11388</v>
      </c>
    </row>
    <row r="5217" spans="26:28">
      <c r="Z5217" s="623">
        <v>1189</v>
      </c>
      <c r="AA5217" s="629">
        <v>2479</v>
      </c>
      <c r="AB5217" s="629" t="s">
        <v>11389</v>
      </c>
    </row>
    <row r="5218" spans="26:28">
      <c r="Z5218" s="623">
        <v>1190</v>
      </c>
      <c r="AA5218" s="629">
        <v>2480</v>
      </c>
      <c r="AB5218" s="629" t="s">
        <v>11390</v>
      </c>
    </row>
    <row r="5219" spans="26:28">
      <c r="Z5219" s="623">
        <v>1191</v>
      </c>
      <c r="AA5219" s="629">
        <v>2481</v>
      </c>
      <c r="AB5219" s="629" t="s">
        <v>11391</v>
      </c>
    </row>
    <row r="5220" spans="26:28">
      <c r="Z5220" s="623">
        <v>1192</v>
      </c>
      <c r="AA5220" s="629">
        <v>2482</v>
      </c>
      <c r="AB5220" s="629" t="s">
        <v>11392</v>
      </c>
    </row>
    <row r="5221" spans="26:28">
      <c r="Z5221" s="623">
        <v>1193</v>
      </c>
      <c r="AA5221" s="629">
        <v>2483</v>
      </c>
      <c r="AB5221" s="629" t="s">
        <v>11393</v>
      </c>
    </row>
    <row r="5222" spans="26:28">
      <c r="Z5222" s="623">
        <v>1194</v>
      </c>
      <c r="AA5222" s="629">
        <v>2484</v>
      </c>
      <c r="AB5222" s="629" t="s">
        <v>11394</v>
      </c>
    </row>
    <row r="5223" spans="26:28">
      <c r="Z5223" s="623">
        <v>1195</v>
      </c>
      <c r="AA5223" s="629">
        <v>2485</v>
      </c>
      <c r="AB5223" s="629" t="s">
        <v>11395</v>
      </c>
    </row>
    <row r="5224" spans="26:28">
      <c r="Z5224" s="623">
        <v>1196</v>
      </c>
      <c r="AA5224" s="629">
        <v>2486</v>
      </c>
      <c r="AB5224" s="629" t="s">
        <v>11396</v>
      </c>
    </row>
    <row r="5225" spans="26:28">
      <c r="Z5225" s="623">
        <v>1197</v>
      </c>
      <c r="AA5225" s="629">
        <v>2487</v>
      </c>
      <c r="AB5225" s="629" t="s">
        <v>11397</v>
      </c>
    </row>
    <row r="5226" spans="26:28">
      <c r="Z5226" s="623">
        <v>1198</v>
      </c>
      <c r="AA5226" s="629">
        <v>2488</v>
      </c>
      <c r="AB5226" s="629" t="s">
        <v>11398</v>
      </c>
    </row>
    <row r="5227" spans="26:28">
      <c r="Z5227" s="623">
        <v>1199</v>
      </c>
      <c r="AA5227" s="629">
        <v>2489</v>
      </c>
      <c r="AB5227" s="629" t="s">
        <v>11399</v>
      </c>
    </row>
    <row r="5228" spans="26:28">
      <c r="Z5228" s="623">
        <v>1200</v>
      </c>
      <c r="AA5228" s="629">
        <v>2490</v>
      </c>
      <c r="AB5228" s="629" t="s">
        <v>11400</v>
      </c>
    </row>
    <row r="5229" spans="26:28">
      <c r="Z5229" s="623">
        <v>1201</v>
      </c>
      <c r="AA5229" s="629">
        <v>2491</v>
      </c>
      <c r="AB5229" s="629" t="s">
        <v>11401</v>
      </c>
    </row>
    <row r="5230" spans="26:28">
      <c r="Z5230" s="623">
        <v>1202</v>
      </c>
      <c r="AA5230" s="629">
        <v>2492</v>
      </c>
      <c r="AB5230" s="629" t="s">
        <v>11402</v>
      </c>
    </row>
    <row r="5231" spans="26:28">
      <c r="Z5231" s="623">
        <v>1203</v>
      </c>
      <c r="AA5231" s="629">
        <v>2493</v>
      </c>
      <c r="AB5231" s="629" t="s">
        <v>11403</v>
      </c>
    </row>
    <row r="5232" spans="26:28">
      <c r="Z5232" s="623">
        <v>1204</v>
      </c>
      <c r="AA5232" s="629">
        <v>2494</v>
      </c>
      <c r="AB5232" s="629" t="s">
        <v>11404</v>
      </c>
    </row>
    <row r="5233" spans="26:28">
      <c r="Z5233" s="623">
        <v>1205</v>
      </c>
      <c r="AA5233" s="629">
        <v>2495</v>
      </c>
      <c r="AB5233" s="629" t="s">
        <v>11405</v>
      </c>
    </row>
    <row r="5234" spans="26:28">
      <c r="Z5234" s="623">
        <v>1206</v>
      </c>
      <c r="AA5234" s="629">
        <v>2496</v>
      </c>
      <c r="AB5234" s="629" t="s">
        <v>11406</v>
      </c>
    </row>
    <row r="5235" spans="26:28">
      <c r="Z5235" s="623">
        <v>1207</v>
      </c>
      <c r="AA5235" s="629">
        <v>2497</v>
      </c>
      <c r="AB5235" s="629" t="s">
        <v>11407</v>
      </c>
    </row>
    <row r="5236" spans="26:28">
      <c r="Z5236" s="623">
        <v>1208</v>
      </c>
      <c r="AA5236" s="629">
        <v>2498</v>
      </c>
      <c r="AB5236" s="629" t="s">
        <v>11408</v>
      </c>
    </row>
    <row r="5237" spans="26:28">
      <c r="Z5237" s="623">
        <v>1209</v>
      </c>
      <c r="AA5237" s="629">
        <v>2499</v>
      </c>
      <c r="AB5237" s="629" t="s">
        <v>11409</v>
      </c>
    </row>
    <row r="5238" spans="26:28">
      <c r="Z5238" s="623">
        <v>1210</v>
      </c>
      <c r="AA5238" s="629">
        <v>2500</v>
      </c>
      <c r="AB5238" s="629" t="s">
        <v>11410</v>
      </c>
    </row>
    <row r="5239" spans="26:28">
      <c r="Z5239" s="623">
        <v>1211</v>
      </c>
      <c r="AA5239" s="629">
        <v>2501</v>
      </c>
      <c r="AB5239" s="629" t="s">
        <v>11411</v>
      </c>
    </row>
    <row r="5240" spans="26:28">
      <c r="Z5240" s="623">
        <v>1212</v>
      </c>
      <c r="AA5240" s="629">
        <v>2502</v>
      </c>
      <c r="AB5240" s="629" t="s">
        <v>11412</v>
      </c>
    </row>
    <row r="5241" spans="26:28">
      <c r="Z5241" s="623">
        <v>1213</v>
      </c>
      <c r="AA5241" s="629">
        <v>2503</v>
      </c>
      <c r="AB5241" s="629" t="s">
        <v>11413</v>
      </c>
    </row>
    <row r="5242" spans="26:28">
      <c r="Z5242" s="623">
        <v>1214</v>
      </c>
      <c r="AA5242" s="629">
        <v>2504</v>
      </c>
      <c r="AB5242" s="629" t="s">
        <v>11414</v>
      </c>
    </row>
    <row r="5243" spans="26:28">
      <c r="Z5243" s="623">
        <v>1215</v>
      </c>
      <c r="AA5243" s="629">
        <v>2505</v>
      </c>
      <c r="AB5243" s="629" t="s">
        <v>11415</v>
      </c>
    </row>
    <row r="5244" spans="26:28">
      <c r="Z5244" s="623">
        <v>1216</v>
      </c>
      <c r="AA5244" s="629">
        <v>2506</v>
      </c>
      <c r="AB5244" s="629" t="s">
        <v>11416</v>
      </c>
    </row>
    <row r="5245" spans="26:28">
      <c r="Z5245" s="623">
        <v>1217</v>
      </c>
      <c r="AA5245" s="629">
        <v>2507</v>
      </c>
      <c r="AB5245" s="629" t="s">
        <v>11417</v>
      </c>
    </row>
    <row r="5246" spans="26:28">
      <c r="Z5246" s="623">
        <v>1218</v>
      </c>
      <c r="AA5246" s="629">
        <v>2508</v>
      </c>
      <c r="AB5246" s="629" t="s">
        <v>11418</v>
      </c>
    </row>
    <row r="5247" spans="26:28">
      <c r="Z5247" s="623">
        <v>1219</v>
      </c>
      <c r="AA5247" s="629">
        <v>2509</v>
      </c>
      <c r="AB5247" s="629" t="s">
        <v>11419</v>
      </c>
    </row>
    <row r="5248" spans="26:28">
      <c r="Z5248" s="623">
        <v>1220</v>
      </c>
      <c r="AA5248" s="629">
        <v>2510</v>
      </c>
      <c r="AB5248" s="629" t="s">
        <v>11420</v>
      </c>
    </row>
    <row r="5249" spans="26:28">
      <c r="Z5249" s="623">
        <v>1221</v>
      </c>
      <c r="AA5249" s="629">
        <v>2511</v>
      </c>
      <c r="AB5249" s="629" t="s">
        <v>11421</v>
      </c>
    </row>
    <row r="5250" spans="26:28">
      <c r="Z5250" s="623">
        <v>1222</v>
      </c>
      <c r="AA5250" s="629">
        <v>2512</v>
      </c>
      <c r="AB5250" s="629" t="s">
        <v>11422</v>
      </c>
    </row>
    <row r="5251" spans="26:28">
      <c r="Z5251" s="623">
        <v>1223</v>
      </c>
      <c r="AA5251" s="629">
        <v>2513</v>
      </c>
      <c r="AB5251" s="629" t="s">
        <v>11423</v>
      </c>
    </row>
    <row r="5252" spans="26:28">
      <c r="Z5252" s="623">
        <v>1224</v>
      </c>
      <c r="AA5252" s="629">
        <v>2514</v>
      </c>
      <c r="AB5252" s="629" t="s">
        <v>11424</v>
      </c>
    </row>
    <row r="5253" spans="26:28">
      <c r="Z5253" s="623">
        <v>1225</v>
      </c>
      <c r="AA5253" s="629">
        <v>2515</v>
      </c>
      <c r="AB5253" s="629" t="s">
        <v>11425</v>
      </c>
    </row>
    <row r="5254" spans="26:28">
      <c r="Z5254" s="623">
        <v>1226</v>
      </c>
      <c r="AA5254" s="629">
        <v>2516</v>
      </c>
      <c r="AB5254" s="629" t="s">
        <v>11426</v>
      </c>
    </row>
    <row r="5255" spans="26:28">
      <c r="Z5255" s="623">
        <v>1227</v>
      </c>
      <c r="AA5255" s="629">
        <v>2517</v>
      </c>
      <c r="AB5255" s="629" t="s">
        <v>11427</v>
      </c>
    </row>
    <row r="5256" spans="26:28">
      <c r="Z5256" s="623">
        <v>1228</v>
      </c>
      <c r="AA5256" s="629">
        <v>2518</v>
      </c>
      <c r="AB5256" s="629" t="s">
        <v>11428</v>
      </c>
    </row>
    <row r="5257" spans="26:28">
      <c r="Z5257" s="623">
        <v>1229</v>
      </c>
      <c r="AA5257" s="629">
        <v>2519</v>
      </c>
      <c r="AB5257" s="629" t="s">
        <v>11429</v>
      </c>
    </row>
    <row r="5258" spans="26:28">
      <c r="Z5258" s="623">
        <v>1230</v>
      </c>
      <c r="AA5258" s="629">
        <v>2520</v>
      </c>
      <c r="AB5258" s="629" t="s">
        <v>11430</v>
      </c>
    </row>
    <row r="5259" spans="26:28">
      <c r="Z5259" s="623">
        <v>1231</v>
      </c>
      <c r="AA5259" s="629">
        <v>2521</v>
      </c>
      <c r="AB5259" s="629" t="s">
        <v>11431</v>
      </c>
    </row>
    <row r="5260" spans="26:28">
      <c r="Z5260" s="623">
        <v>1232</v>
      </c>
      <c r="AA5260" s="629">
        <v>2522</v>
      </c>
      <c r="AB5260" s="629" t="s">
        <v>11432</v>
      </c>
    </row>
    <row r="5261" spans="26:28">
      <c r="Z5261" s="623">
        <v>1233</v>
      </c>
      <c r="AA5261" s="629">
        <v>2523</v>
      </c>
      <c r="AB5261" s="629" t="s">
        <v>11433</v>
      </c>
    </row>
    <row r="5262" spans="26:28">
      <c r="Z5262" s="623">
        <v>1234</v>
      </c>
      <c r="AA5262" s="629">
        <v>2524</v>
      </c>
      <c r="AB5262" s="629" t="s">
        <v>11434</v>
      </c>
    </row>
    <row r="5263" spans="26:28">
      <c r="Z5263" s="623">
        <v>1235</v>
      </c>
      <c r="AA5263" s="629">
        <v>2525</v>
      </c>
      <c r="AB5263" s="629" t="s">
        <v>11435</v>
      </c>
    </row>
    <row r="5264" spans="26:28">
      <c r="Z5264" s="623">
        <v>1236</v>
      </c>
      <c r="AA5264" s="629">
        <v>2526</v>
      </c>
      <c r="AB5264" s="629" t="s">
        <v>11436</v>
      </c>
    </row>
    <row r="5265" spans="26:28">
      <c r="Z5265" s="623">
        <v>1237</v>
      </c>
      <c r="AA5265" s="629">
        <v>2527</v>
      </c>
      <c r="AB5265" s="629" t="s">
        <v>11437</v>
      </c>
    </row>
    <row r="5266" spans="26:28">
      <c r="Z5266" s="623">
        <v>1238</v>
      </c>
      <c r="AA5266" s="629">
        <v>2528</v>
      </c>
      <c r="AB5266" s="629" t="s">
        <v>11438</v>
      </c>
    </row>
    <row r="5267" spans="26:28">
      <c r="Z5267" s="623">
        <v>1239</v>
      </c>
      <c r="AA5267" s="629">
        <v>2529</v>
      </c>
      <c r="AB5267" s="629" t="s">
        <v>11439</v>
      </c>
    </row>
    <row r="5268" spans="26:28">
      <c r="Z5268" s="623">
        <v>1240</v>
      </c>
      <c r="AA5268" s="629">
        <v>2530</v>
      </c>
      <c r="AB5268" s="629" t="s">
        <v>11440</v>
      </c>
    </row>
    <row r="5269" spans="26:28">
      <c r="Z5269" s="623">
        <v>1241</v>
      </c>
      <c r="AA5269" s="629">
        <v>2531</v>
      </c>
      <c r="AB5269" s="629" t="s">
        <v>11441</v>
      </c>
    </row>
    <row r="5270" spans="26:28">
      <c r="Z5270" s="623">
        <v>1242</v>
      </c>
      <c r="AA5270" s="629">
        <v>2532</v>
      </c>
      <c r="AB5270" s="629" t="s">
        <v>11442</v>
      </c>
    </row>
    <row r="5271" spans="26:28">
      <c r="Z5271" s="623">
        <v>1243</v>
      </c>
      <c r="AA5271" s="629">
        <v>2533</v>
      </c>
      <c r="AB5271" s="629" t="s">
        <v>11443</v>
      </c>
    </row>
    <row r="5272" spans="26:28">
      <c r="Z5272" s="623">
        <v>1244</v>
      </c>
      <c r="AA5272" s="629">
        <v>2534</v>
      </c>
      <c r="AB5272" s="629" t="s">
        <v>11444</v>
      </c>
    </row>
    <row r="5273" spans="26:28">
      <c r="Z5273" s="623">
        <v>1245</v>
      </c>
      <c r="AA5273" s="629">
        <v>2535</v>
      </c>
      <c r="AB5273" s="629" t="s">
        <v>11445</v>
      </c>
    </row>
    <row r="5274" spans="26:28">
      <c r="Z5274" s="623">
        <v>1246</v>
      </c>
      <c r="AA5274" s="629">
        <v>2536</v>
      </c>
      <c r="AB5274" s="629" t="s">
        <v>11446</v>
      </c>
    </row>
    <row r="5275" spans="26:28">
      <c r="Z5275" s="623">
        <v>1247</v>
      </c>
      <c r="AA5275" s="629">
        <v>2537</v>
      </c>
      <c r="AB5275" s="629" t="s">
        <v>11447</v>
      </c>
    </row>
    <row r="5276" spans="26:28">
      <c r="Z5276" s="623">
        <v>1248</v>
      </c>
      <c r="AA5276" s="629">
        <v>2538</v>
      </c>
      <c r="AB5276" s="629" t="s">
        <v>11448</v>
      </c>
    </row>
    <row r="5277" spans="26:28">
      <c r="Z5277" s="623">
        <v>1249</v>
      </c>
      <c r="AA5277" s="629">
        <v>2539</v>
      </c>
      <c r="AB5277" s="629" t="s">
        <v>11449</v>
      </c>
    </row>
    <row r="5278" spans="26:28">
      <c r="Z5278" s="623">
        <v>1250</v>
      </c>
      <c r="AA5278" s="629">
        <v>2540</v>
      </c>
      <c r="AB5278" s="629" t="s">
        <v>11450</v>
      </c>
    </row>
    <row r="5279" spans="26:28">
      <c r="Z5279" s="623">
        <v>1251</v>
      </c>
      <c r="AA5279" s="629">
        <v>2541</v>
      </c>
      <c r="AB5279" s="629" t="s">
        <v>11451</v>
      </c>
    </row>
    <row r="5280" spans="26:28">
      <c r="Z5280" s="623">
        <v>1252</v>
      </c>
      <c r="AA5280" s="629">
        <v>2542</v>
      </c>
      <c r="AB5280" s="629" t="s">
        <v>11452</v>
      </c>
    </row>
    <row r="5281" spans="26:28">
      <c r="Z5281" s="623">
        <v>1253</v>
      </c>
      <c r="AA5281" s="629">
        <v>2543</v>
      </c>
      <c r="AB5281" s="629" t="s">
        <v>11453</v>
      </c>
    </row>
    <row r="5282" spans="26:28">
      <c r="Z5282" s="623">
        <v>1254</v>
      </c>
      <c r="AA5282" s="629">
        <v>2544</v>
      </c>
      <c r="AB5282" s="629" t="s">
        <v>11454</v>
      </c>
    </row>
    <row r="5283" spans="26:28">
      <c r="Z5283" s="623">
        <v>1255</v>
      </c>
      <c r="AA5283" s="629">
        <v>2545</v>
      </c>
      <c r="AB5283" s="629" t="s">
        <v>11455</v>
      </c>
    </row>
    <row r="5284" spans="26:28">
      <c r="Z5284" s="623">
        <v>1256</v>
      </c>
      <c r="AA5284" s="629">
        <v>2546</v>
      </c>
      <c r="AB5284" s="629" t="s">
        <v>11456</v>
      </c>
    </row>
    <row r="5285" spans="26:28">
      <c r="Z5285" s="623">
        <v>1257</v>
      </c>
      <c r="AA5285" s="629">
        <v>2547</v>
      </c>
      <c r="AB5285" s="629" t="s">
        <v>11457</v>
      </c>
    </row>
    <row r="5286" spans="26:28">
      <c r="Z5286" s="623">
        <v>1258</v>
      </c>
      <c r="AA5286" s="629">
        <v>2548</v>
      </c>
      <c r="AB5286" s="629" t="s">
        <v>11458</v>
      </c>
    </row>
    <row r="5287" spans="26:28">
      <c r="Z5287" s="623">
        <v>1259</v>
      </c>
      <c r="AA5287" s="629">
        <v>2549</v>
      </c>
      <c r="AB5287" s="629" t="s">
        <v>11459</v>
      </c>
    </row>
    <row r="5288" spans="26:28">
      <c r="Z5288" s="623">
        <v>1260</v>
      </c>
      <c r="AA5288" s="629">
        <v>2550</v>
      </c>
      <c r="AB5288" s="629" t="s">
        <v>11460</v>
      </c>
    </row>
    <row r="5289" spans="26:28">
      <c r="Z5289" s="623">
        <v>1261</v>
      </c>
      <c r="AA5289" s="629">
        <v>2551</v>
      </c>
      <c r="AB5289" s="629" t="s">
        <v>11461</v>
      </c>
    </row>
    <row r="5290" spans="26:28">
      <c r="Z5290" s="623">
        <v>1262</v>
      </c>
      <c r="AA5290" s="629">
        <v>2552</v>
      </c>
      <c r="AB5290" s="629" t="s">
        <v>11462</v>
      </c>
    </row>
    <row r="5291" spans="26:28">
      <c r="Z5291" s="623">
        <v>1263</v>
      </c>
      <c r="AA5291" s="629">
        <v>2553</v>
      </c>
      <c r="AB5291" s="629" t="s">
        <v>11463</v>
      </c>
    </row>
    <row r="5292" spans="26:28">
      <c r="Z5292" s="623">
        <v>1264</v>
      </c>
      <c r="AA5292" s="629">
        <v>2554</v>
      </c>
      <c r="AB5292" s="629" t="s">
        <v>11464</v>
      </c>
    </row>
    <row r="5293" spans="26:28">
      <c r="Z5293" s="623">
        <v>1265</v>
      </c>
      <c r="AA5293" s="629">
        <v>2555</v>
      </c>
      <c r="AB5293" s="629" t="s">
        <v>11465</v>
      </c>
    </row>
    <row r="5294" spans="26:28">
      <c r="Z5294" s="623">
        <v>1266</v>
      </c>
      <c r="AA5294" s="629">
        <v>2556</v>
      </c>
      <c r="AB5294" s="629" t="s">
        <v>11466</v>
      </c>
    </row>
    <row r="5295" spans="26:28">
      <c r="Z5295" s="623">
        <v>1267</v>
      </c>
      <c r="AA5295" s="629">
        <v>2557</v>
      </c>
      <c r="AB5295" s="629" t="s">
        <v>11467</v>
      </c>
    </row>
    <row r="5296" spans="26:28">
      <c r="Z5296" s="623">
        <v>1268</v>
      </c>
      <c r="AA5296" s="629">
        <v>2558</v>
      </c>
      <c r="AB5296" s="629" t="s">
        <v>11468</v>
      </c>
    </row>
    <row r="5297" spans="26:28">
      <c r="Z5297" s="623">
        <v>1269</v>
      </c>
      <c r="AA5297" s="629">
        <v>2559</v>
      </c>
      <c r="AB5297" s="629" t="s">
        <v>11469</v>
      </c>
    </row>
    <row r="5298" spans="26:28">
      <c r="Z5298" s="623">
        <v>1270</v>
      </c>
      <c r="AA5298" s="629">
        <v>2560</v>
      </c>
      <c r="AB5298" s="629" t="s">
        <v>11470</v>
      </c>
    </row>
    <row r="5299" spans="26:28">
      <c r="Z5299" s="623">
        <v>1271</v>
      </c>
      <c r="AA5299" s="629">
        <v>2561</v>
      </c>
      <c r="AB5299" s="629" t="s">
        <v>11471</v>
      </c>
    </row>
    <row r="5300" spans="26:28">
      <c r="Z5300" s="623">
        <v>1272</v>
      </c>
      <c r="AA5300" s="629">
        <v>2562</v>
      </c>
      <c r="AB5300" s="629" t="s">
        <v>11472</v>
      </c>
    </row>
    <row r="5301" spans="26:28">
      <c r="Z5301" s="623">
        <v>1273</v>
      </c>
      <c r="AA5301" s="629">
        <v>2563</v>
      </c>
      <c r="AB5301" s="629" t="s">
        <v>11473</v>
      </c>
    </row>
    <row r="5302" spans="26:28">
      <c r="Z5302" s="623">
        <v>1274</v>
      </c>
      <c r="AA5302" s="629">
        <v>2564</v>
      </c>
      <c r="AB5302" s="629" t="s">
        <v>11474</v>
      </c>
    </row>
    <row r="5303" spans="26:28">
      <c r="Z5303" s="623">
        <v>1275</v>
      </c>
      <c r="AA5303" s="629">
        <v>2565</v>
      </c>
      <c r="AB5303" s="629" t="s">
        <v>11475</v>
      </c>
    </row>
    <row r="5304" spans="26:28">
      <c r="Z5304" s="623">
        <v>1276</v>
      </c>
      <c r="AA5304" s="629">
        <v>2566</v>
      </c>
      <c r="AB5304" s="629" t="s">
        <v>11476</v>
      </c>
    </row>
    <row r="5305" spans="26:28">
      <c r="Z5305" s="623">
        <v>1277</v>
      </c>
      <c r="AA5305" s="629">
        <v>2567</v>
      </c>
      <c r="AB5305" s="629" t="s">
        <v>11477</v>
      </c>
    </row>
    <row r="5306" spans="26:28">
      <c r="Z5306" s="623">
        <v>1278</v>
      </c>
      <c r="AA5306" s="629">
        <v>2568</v>
      </c>
      <c r="AB5306" s="629" t="s">
        <v>11478</v>
      </c>
    </row>
    <row r="5307" spans="26:28">
      <c r="Z5307" s="623">
        <v>1279</v>
      </c>
      <c r="AA5307" s="629">
        <v>2569</v>
      </c>
      <c r="AB5307" s="629" t="s">
        <v>11479</v>
      </c>
    </row>
    <row r="5308" spans="26:28">
      <c r="Z5308" s="623">
        <v>1280</v>
      </c>
      <c r="AA5308" s="629">
        <v>2570</v>
      </c>
      <c r="AB5308" s="629" t="s">
        <v>11480</v>
      </c>
    </row>
    <row r="5309" spans="26:28">
      <c r="Z5309" s="623">
        <v>1281</v>
      </c>
      <c r="AA5309" s="629">
        <v>2571</v>
      </c>
      <c r="AB5309" s="629" t="s">
        <v>11481</v>
      </c>
    </row>
    <row r="5310" spans="26:28">
      <c r="Z5310" s="623">
        <v>1282</v>
      </c>
      <c r="AA5310" s="629">
        <v>2572</v>
      </c>
      <c r="AB5310" s="629" t="s">
        <v>11482</v>
      </c>
    </row>
    <row r="5311" spans="26:28">
      <c r="Z5311" s="623">
        <v>1283</v>
      </c>
      <c r="AA5311" s="629">
        <v>2573</v>
      </c>
      <c r="AB5311" s="629" t="s">
        <v>11483</v>
      </c>
    </row>
    <row r="5312" spans="26:28">
      <c r="Z5312" s="623">
        <v>1284</v>
      </c>
      <c r="AA5312" s="629">
        <v>2574</v>
      </c>
      <c r="AB5312" s="629" t="s">
        <v>11484</v>
      </c>
    </row>
    <row r="5313" spans="25:33">
      <c r="Z5313" s="623">
        <v>1285</v>
      </c>
      <c r="AA5313" s="629">
        <v>2575</v>
      </c>
      <c r="AB5313" s="629" t="s">
        <v>11485</v>
      </c>
    </row>
    <row r="5314" spans="25:33">
      <c r="Z5314" s="623">
        <v>1286</v>
      </c>
      <c r="AA5314" s="629">
        <v>2576</v>
      </c>
      <c r="AB5314" s="629" t="s">
        <v>11486</v>
      </c>
    </row>
    <row r="5315" spans="25:33">
      <c r="Z5315" s="623">
        <v>1287</v>
      </c>
      <c r="AA5315" s="629">
        <v>2577</v>
      </c>
      <c r="AB5315" s="629" t="s">
        <v>11487</v>
      </c>
    </row>
    <row r="5316" spans="25:33">
      <c r="Z5316" s="623">
        <v>1288</v>
      </c>
      <c r="AA5316" s="629">
        <v>2578</v>
      </c>
      <c r="AB5316" s="629" t="s">
        <v>11488</v>
      </c>
    </row>
    <row r="5317" spans="25:33">
      <c r="Z5317" s="623">
        <v>1289</v>
      </c>
      <c r="AA5317" s="629">
        <v>2579</v>
      </c>
      <c r="AB5317" s="629" t="s">
        <v>11489</v>
      </c>
    </row>
    <row r="5318" spans="25:33">
      <c r="Y5318" s="316" t="str">
        <f>"INSERT INTO "&amp;$H$4028&amp;" ("&amp;Z5319&amp;", "&amp;AA5319&amp;", "&amp;AD5319&amp;", "&amp;AE5319&amp;") VALUES ("</f>
        <v>INSERT INTO UPK_IKOU.upk_k40.m_k60_buhin_no (data_id, buhin_no, created_date, created_tantou_id) VALUES (</v>
      </c>
    </row>
    <row r="5319" spans="25:33">
      <c r="Z5319" s="316" t="s">
        <v>82</v>
      </c>
      <c r="AA5319" s="316" t="s">
        <v>88</v>
      </c>
      <c r="AB5319" s="316" t="s">
        <v>93</v>
      </c>
      <c r="AC5319" s="316" t="s">
        <v>92</v>
      </c>
      <c r="AD5319" s="316" t="s">
        <v>52</v>
      </c>
      <c r="AE5319" s="316" t="s">
        <v>53</v>
      </c>
      <c r="AF5319" s="316" t="s">
        <v>54</v>
      </c>
      <c r="AG5319" s="316" t="s">
        <v>55</v>
      </c>
    </row>
    <row r="5320" spans="25:33">
      <c r="Z5320" s="623">
        <v>1</v>
      </c>
      <c r="AA5320" s="316" t="str">
        <f t="shared" ref="AA5320:AA5383" si="35">$Y$5318&amp;AA4029&amp;", '"&amp;TRIM(AB4029)&amp;"', GETDATE(), 999);"</f>
        <v>INSERT INTO UPK_IKOU.upk_k40.m_k60_buhin_no (data_id, buhin_no, created_date, created_tantou_id) VALUES (1291, '67408/9 4M400', GETDATE(), 999);</v>
      </c>
    </row>
    <row r="5321" spans="25:33">
      <c r="Z5321" s="623">
        <v>2</v>
      </c>
      <c r="AA5321" s="316" t="str">
        <f t="shared" si="35"/>
        <v>INSERT INTO UPK_IKOU.upk_k40.m_k60_buhin_no (data_id, buhin_no, created_date, created_tantou_id) VALUES (1292, '76742/3 4M400-1', GETDATE(), 999);</v>
      </c>
    </row>
    <row r="5322" spans="25:33">
      <c r="Z5322" s="623">
        <v>3</v>
      </c>
      <c r="AA5322" s="316" t="str">
        <f t="shared" si="35"/>
        <v>INSERT INTO UPK_IKOU.upk_k40.m_k60_buhin_no (data_id, buhin_no, created_date, created_tantou_id) VALUES (1293, '79112 3MA0A', GETDATE(), 999);</v>
      </c>
    </row>
    <row r="5323" spans="25:33">
      <c r="Z5323" s="623">
        <v>4</v>
      </c>
      <c r="AA5323" s="316" t="str">
        <f t="shared" si="35"/>
        <v>INSERT INTO UPK_IKOU.upk_k40.m_k60_buhin_no (data_id, buhin_no, created_date, created_tantou_id) VALUES (1294, '79112 6N600', GETDATE(), 999);</v>
      </c>
    </row>
    <row r="5324" spans="25:33">
      <c r="Z5324" s="623">
        <v>5</v>
      </c>
      <c r="AA5324" s="316" t="str">
        <f t="shared" si="35"/>
        <v>INSERT INTO UPK_IKOU.upk_k40.m_k60_buhin_no (data_id, buhin_no, created_date, created_tantou_id) VALUES (1295, '79112 6N610', GETDATE(), 999);</v>
      </c>
    </row>
    <row r="5325" spans="25:33">
      <c r="Z5325" s="623">
        <v>6</v>
      </c>
      <c r="AA5325" s="316" t="str">
        <f t="shared" si="35"/>
        <v>INSERT INTO UPK_IKOU.upk_k40.m_k60_buhin_no (data_id, buhin_no, created_date, created_tantou_id) VALUES (1296, '79422 4M500', GETDATE(), 999);</v>
      </c>
    </row>
    <row r="5326" spans="25:33">
      <c r="Z5326" s="623">
        <v>7</v>
      </c>
      <c r="AA5326" s="316" t="str">
        <f t="shared" si="35"/>
        <v>INSERT INTO UPK_IKOU.upk_k40.m_k60_buhin_no (data_id, buhin_no, created_date, created_tantou_id) VALUES (1297, '64132/3 AU000', GETDATE(), 999);</v>
      </c>
    </row>
    <row r="5327" spans="25:33">
      <c r="Z5327" s="623">
        <v>8</v>
      </c>
      <c r="AA5327" s="316" t="str">
        <f t="shared" si="35"/>
        <v>INSERT INTO UPK_IKOU.upk_k40.m_k60_buhin_no (data_id, buhin_no, created_date, created_tantou_id) VALUES (1298, '74516 8H310', GETDATE(), 999);</v>
      </c>
    </row>
    <row r="5328" spans="25:33">
      <c r="Z5328" s="623">
        <v>9</v>
      </c>
      <c r="AA5328" s="316" t="str">
        <f t="shared" si="35"/>
        <v>INSERT INTO UPK_IKOU.upk_k40.m_k60_buhin_no (data_id, buhin_no, created_date, created_tantou_id) VALUES (1299, '74516 EQ000', GETDATE(), 999);</v>
      </c>
    </row>
    <row r="5329" spans="26:27">
      <c r="Z5329" s="623">
        <v>10</v>
      </c>
      <c r="AA5329" s="316" t="str">
        <f t="shared" si="35"/>
        <v>INSERT INTO UPK_IKOU.upk_k40.m_k60_buhin_no (data_id, buhin_no, created_date, created_tantou_id) VALUES (1300, '74516 EQ500', GETDATE(), 999);</v>
      </c>
    </row>
    <row r="5330" spans="26:27">
      <c r="Z5330" s="623">
        <v>11</v>
      </c>
      <c r="AA5330" s="316" t="str">
        <f t="shared" si="35"/>
        <v>INSERT INTO UPK_IKOU.upk_k40.m_k60_buhin_no (data_id, buhin_no, created_date, created_tantou_id) VALUES (1301, '76426 8H300', GETDATE(), 999);</v>
      </c>
    </row>
    <row r="5331" spans="26:27">
      <c r="Z5331" s="623">
        <v>12</v>
      </c>
      <c r="AA5331" s="316" t="str">
        <f t="shared" si="35"/>
        <v>INSERT INTO UPK_IKOU.upk_k40.m_k60_buhin_no (data_id, buhin_no, created_date, created_tantou_id) VALUES (1302, '76427 8H300', GETDATE(), 999);</v>
      </c>
    </row>
    <row r="5332" spans="26:27">
      <c r="Z5332" s="623">
        <v>13</v>
      </c>
      <c r="AA5332" s="316" t="str">
        <f t="shared" si="35"/>
        <v>INSERT INTO UPK_IKOU.upk_k40.m_k60_buhin_no (data_id, buhin_no, created_date, created_tantou_id) VALUES (1303, '76634/5 8H300', GETDATE(), 999);</v>
      </c>
    </row>
    <row r="5333" spans="26:27">
      <c r="Z5333" s="623">
        <v>14</v>
      </c>
      <c r="AA5333" s="316" t="str">
        <f t="shared" si="35"/>
        <v>INSERT INTO UPK_IKOU.upk_k40.m_k60_buhin_no (data_id, buhin_no, created_date, created_tantou_id) VALUES (1304, '78118/9 8H300', GETDATE(), 999);</v>
      </c>
    </row>
    <row r="5334" spans="26:27">
      <c r="Z5334" s="623">
        <v>15</v>
      </c>
      <c r="AA5334" s="316" t="str">
        <f t="shared" si="35"/>
        <v>INSERT INTO UPK_IKOU.upk_k40.m_k60_buhin_no (data_id, buhin_no, created_date, created_tantou_id) VALUES (1305, '78118/9 8H710', GETDATE(), 999);</v>
      </c>
    </row>
    <row r="5335" spans="26:27">
      <c r="Z5335" s="623">
        <v>16</v>
      </c>
      <c r="AA5335" s="316" t="str">
        <f t="shared" si="35"/>
        <v>INSERT INTO UPK_IKOU.upk_k40.m_k60_buhin_no (data_id, buhin_no, created_date, created_tantou_id) VALUES (1306, '64122/3 EN000', GETDATE(), 999);</v>
      </c>
    </row>
    <row r="5336" spans="26:27">
      <c r="Z5336" s="623">
        <v>17</v>
      </c>
      <c r="AA5336" s="316" t="str">
        <f t="shared" si="35"/>
        <v>INSERT INTO UPK_IKOU.upk_k40.m_k60_buhin_no (data_id, buhin_no, created_date, created_tantou_id) VALUES (1307, '66312 EN000', GETDATE(), 999);</v>
      </c>
    </row>
    <row r="5337" spans="26:27">
      <c r="Z5337" s="623">
        <v>18</v>
      </c>
      <c r="AA5337" s="316" t="str">
        <f t="shared" si="35"/>
        <v>INSERT INTO UPK_IKOU.upk_k40.m_k60_buhin_no (data_id, buhin_no, created_date, created_tantou_id) VALUES (1308, '67408/9 EN000', GETDATE(), 999);</v>
      </c>
    </row>
    <row r="5338" spans="26:27">
      <c r="Z5338" s="623">
        <v>19</v>
      </c>
      <c r="AA5338" s="316" t="str">
        <f t="shared" si="35"/>
        <v>INSERT INTO UPK_IKOU.upk_k40.m_k60_buhin_no (data_id, buhin_no, created_date, created_tantou_id) VALUES (1309, '75262/3 EN000', GETDATE(), 999);</v>
      </c>
    </row>
    <row r="5339" spans="26:27">
      <c r="Z5339" s="623">
        <v>20</v>
      </c>
      <c r="AA5339" s="316" t="str">
        <f t="shared" si="35"/>
        <v>INSERT INTO UPK_IKOU.upk_k40.m_k60_buhin_no (data_id, buhin_no, created_date, created_tantou_id) VALUES (1310, '61231/2 B5010', GETDATE(), 999);</v>
      </c>
    </row>
    <row r="5340" spans="26:27">
      <c r="Z5340" s="623">
        <v>21</v>
      </c>
      <c r="AA5340" s="316" t="str">
        <f t="shared" si="35"/>
        <v>INSERT INTO UPK_IKOU.upk_k40.m_k60_buhin_no (data_id, buhin_no, created_date, created_tantou_id) VALUES (1311, '61231/2 B5020', GETDATE(), 999);</v>
      </c>
    </row>
    <row r="5341" spans="26:27">
      <c r="Z5341" s="623">
        <v>22</v>
      </c>
      <c r="AA5341" s="316" t="str">
        <f t="shared" si="35"/>
        <v>INSERT INTO UPK_IKOU.upk_k40.m_k60_buhin_no (data_id, buhin_no, created_date, created_tantou_id) VALUES (1312, '61231/2 B5020-B', GETDATE(), 999);</v>
      </c>
    </row>
    <row r="5342" spans="26:27">
      <c r="Z5342" s="623">
        <v>23</v>
      </c>
      <c r="AA5342" s="316" t="str">
        <f t="shared" si="35"/>
        <v>INSERT INTO UPK_IKOU.upk_k40.m_k60_buhin_no (data_id, buhin_no, created_date, created_tantou_id) VALUES (1313, '61231/2 B5030', GETDATE(), 999);</v>
      </c>
    </row>
    <row r="5343" spans="26:27">
      <c r="Z5343" s="623">
        <v>24</v>
      </c>
      <c r="AA5343" s="316" t="str">
        <f t="shared" si="35"/>
        <v>INSERT INTO UPK_IKOU.upk_k40.m_k60_buhin_no (data_id, buhin_no, created_date, created_tantou_id) VALUES (1314, '61137 B5010', GETDATE(), 999);</v>
      </c>
    </row>
    <row r="5344" spans="26:27">
      <c r="Z5344" s="623">
        <v>25</v>
      </c>
      <c r="AA5344" s="316" t="str">
        <f t="shared" si="35"/>
        <v>INSERT INTO UPK_IKOU.upk_k40.m_k60_buhin_no (data_id, buhin_no, created_date, created_tantou_id) VALUES (1315, '61138 B5010', GETDATE(), 999);</v>
      </c>
    </row>
    <row r="5345" spans="26:27">
      <c r="Z5345" s="623">
        <v>26</v>
      </c>
      <c r="AA5345" s="316" t="str">
        <f t="shared" si="35"/>
        <v>INSERT INTO UPK_IKOU.upk_k40.m_k60_buhin_no (data_id, buhin_no, created_date, created_tantou_id) VALUES (1316, '75632 JG00A', GETDATE(), 999);</v>
      </c>
    </row>
    <row r="5346" spans="26:27">
      <c r="Z5346" s="623">
        <v>27</v>
      </c>
      <c r="AA5346" s="316" t="str">
        <f t="shared" si="35"/>
        <v>INSERT INTO UPK_IKOU.upk_k40.m_k60_buhin_no (data_id, buhin_no, created_date, created_tantou_id) VALUES (1317, '75632 JH00A', GETDATE(), 999);</v>
      </c>
    </row>
    <row r="5347" spans="26:27">
      <c r="Z5347" s="623">
        <v>28</v>
      </c>
      <c r="AA5347" s="316" t="str">
        <f t="shared" si="35"/>
        <v>INSERT INTO UPK_IKOU.upk_k40.m_k60_buhin_no (data_id, buhin_no, created_date, created_tantou_id) VALUES (1318, '75632 1YA0A', GETDATE(), 999);</v>
      </c>
    </row>
    <row r="5348" spans="26:27">
      <c r="Z5348" s="623">
        <v>29</v>
      </c>
      <c r="AA5348" s="316" t="str">
        <f t="shared" si="35"/>
        <v>INSERT INTO UPK_IKOU.upk_k40.m_k60_buhin_no (data_id, buhin_no, created_date, created_tantou_id) VALUES (1319, '75522/3 JG00A', GETDATE(), 999);</v>
      </c>
    </row>
    <row r="5349" spans="26:27">
      <c r="Z5349" s="623">
        <v>30</v>
      </c>
      <c r="AA5349" s="316" t="str">
        <f t="shared" si="35"/>
        <v>INSERT INTO UPK_IKOU.upk_k40.m_k60_buhin_no (data_id, buhin_no, created_date, created_tantou_id) VALUES (1320, '75522/3 JG00A-E', GETDATE(), 999);</v>
      </c>
    </row>
    <row r="5350" spans="26:27">
      <c r="Z5350" s="623">
        <v>31</v>
      </c>
      <c r="AA5350" s="316" t="str">
        <f t="shared" si="35"/>
        <v>INSERT INTO UPK_IKOU.upk_k40.m_k60_buhin_no (data_id, buhin_no, created_date, created_tantou_id) VALUES (1321, '76242 JG00A', GETDATE(), 999);</v>
      </c>
    </row>
    <row r="5351" spans="26:27">
      <c r="Z5351" s="623">
        <v>32</v>
      </c>
      <c r="AA5351" s="316" t="str">
        <f t="shared" si="35"/>
        <v>INSERT INTO UPK_IKOU.upk_k40.m_k60_buhin_no (data_id, buhin_no, created_date, created_tantou_id) VALUES (1322, '76242 JG40A', GETDATE(), 999);</v>
      </c>
    </row>
    <row r="5352" spans="26:27">
      <c r="Z5352" s="623">
        <v>33</v>
      </c>
      <c r="AA5352" s="316" t="str">
        <f t="shared" si="35"/>
        <v>INSERT INTO UPK_IKOU.upk_k40.m_k60_buhin_no (data_id, buhin_no, created_date, created_tantou_id) VALUES (1323, '76242 JG40A-E', GETDATE(), 999);</v>
      </c>
    </row>
    <row r="5353" spans="26:27">
      <c r="Z5353" s="623">
        <v>34</v>
      </c>
      <c r="AA5353" s="316" t="str">
        <f t="shared" si="35"/>
        <v>INSERT INTO UPK_IKOU.upk_k40.m_k60_buhin_no (data_id, buhin_no, created_date, created_tantou_id) VALUES (1324, '76243 JG00A', GETDATE(), 999);</v>
      </c>
    </row>
    <row r="5354" spans="26:27">
      <c r="Z5354" s="623">
        <v>35</v>
      </c>
      <c r="AA5354" s="316" t="str">
        <f t="shared" si="35"/>
        <v>INSERT INTO UPK_IKOU.upk_k40.m_k60_buhin_no (data_id, buhin_no, created_date, created_tantou_id) VALUES (1325, '76243 JG40A', GETDATE(), 999);</v>
      </c>
    </row>
    <row r="5355" spans="26:27">
      <c r="Z5355" s="623">
        <v>36</v>
      </c>
      <c r="AA5355" s="316" t="str">
        <f t="shared" si="35"/>
        <v>INSERT INTO UPK_IKOU.upk_k40.m_k60_buhin_no (data_id, buhin_no, created_date, created_tantou_id) VALUES (1326, '76243 JG40A-E', GETDATE(), 999);</v>
      </c>
    </row>
    <row r="5356" spans="26:27">
      <c r="Z5356" s="623">
        <v>37</v>
      </c>
      <c r="AA5356" s="316" t="str">
        <f t="shared" si="35"/>
        <v>INSERT INTO UPK_IKOU.upk_k40.m_k60_buhin_no (data_id, buhin_no, created_date, created_tantou_id) VALUES (1327, '77652/3 JM00A', GETDATE(), 999);</v>
      </c>
    </row>
    <row r="5357" spans="26:27">
      <c r="Z5357" s="623">
        <v>38</v>
      </c>
      <c r="AA5357" s="316" t="str">
        <f t="shared" si="35"/>
        <v>INSERT INTO UPK_IKOU.upk_k40.m_k60_buhin_no (data_id, buhin_no, created_date, created_tantou_id) VALUES (1328, '75632 JM00A', GETDATE(), 999);</v>
      </c>
    </row>
    <row r="5358" spans="26:27">
      <c r="Z5358" s="623">
        <v>39</v>
      </c>
      <c r="AA5358" s="316" t="str">
        <f t="shared" si="35"/>
        <v>INSERT INTO UPK_IKOU.upk_k40.m_k60_buhin_no (data_id, buhin_no, created_date, created_tantou_id) VALUES (1329, '76232 JM00A', GETDATE(), 999);</v>
      </c>
    </row>
    <row r="5359" spans="26:27">
      <c r="Z5359" s="623">
        <v>40</v>
      </c>
      <c r="AA5359" s="316" t="str">
        <f t="shared" si="35"/>
        <v>INSERT INTO UPK_IKOU.upk_k40.m_k60_buhin_no (data_id, buhin_no, created_date, created_tantou_id) VALUES (1330, '76233 JM00A', GETDATE(), 999);</v>
      </c>
    </row>
    <row r="5360" spans="26:27">
      <c r="Z5360" s="623">
        <v>41</v>
      </c>
      <c r="AA5360" s="316" t="str">
        <f t="shared" si="35"/>
        <v>INSERT INTO UPK_IKOU.upk_k40.m_k60_buhin_no (data_id, buhin_no, created_date, created_tantou_id) VALUES (1331, '76272 JM00A', GETDATE(), 999);</v>
      </c>
    </row>
    <row r="5361" spans="26:27">
      <c r="Z5361" s="623">
        <v>42</v>
      </c>
      <c r="AA5361" s="316" t="str">
        <f t="shared" si="35"/>
        <v>INSERT INTO UPK_IKOU.upk_k40.m_k60_buhin_no (data_id, buhin_no, created_date, created_tantou_id) VALUES (1332, '76273 JM00A', GETDATE(), 999);</v>
      </c>
    </row>
    <row r="5362" spans="26:27">
      <c r="Z5362" s="623">
        <v>43</v>
      </c>
      <c r="AA5362" s="316" t="str">
        <f t="shared" si="35"/>
        <v>INSERT INTO UPK_IKOU.upk_k40.m_k60_buhin_no (data_id, buhin_no, created_date, created_tantou_id) VALUES (1333, '76516 JM00A', GETDATE(), 999);</v>
      </c>
    </row>
    <row r="5363" spans="26:27">
      <c r="Z5363" s="623">
        <v>44</v>
      </c>
      <c r="AA5363" s="316" t="str">
        <f t="shared" si="35"/>
        <v>INSERT INTO UPK_IKOU.upk_k40.m_k60_buhin_no (data_id, buhin_no, created_date, created_tantou_id) VALUES (1334, '76517 JM00A', GETDATE(), 999);</v>
      </c>
    </row>
    <row r="5364" spans="26:27">
      <c r="Z5364" s="623">
        <v>45</v>
      </c>
      <c r="AA5364" s="316" t="str">
        <f t="shared" si="35"/>
        <v>INSERT INTO UPK_IKOU.upk_k40.m_k60_buhin_no (data_id, buhin_no, created_date, created_tantou_id) VALUES (1335, '77632/3 JM00A', GETDATE(), 999);</v>
      </c>
    </row>
    <row r="5365" spans="26:27">
      <c r="Z5365" s="623">
        <v>46</v>
      </c>
      <c r="AA5365" s="316" t="str">
        <f t="shared" si="35"/>
        <v>INSERT INTO UPK_IKOU.upk_k40.m_k60_buhin_no (data_id, buhin_no, created_date, created_tantou_id) VALUES (1336, '77646/7 JM00A', GETDATE(), 999);</v>
      </c>
    </row>
    <row r="5366" spans="26:27">
      <c r="Z5366" s="623">
        <v>47</v>
      </c>
      <c r="AA5366" s="316" t="str">
        <f t="shared" si="35"/>
        <v>INSERT INTO UPK_IKOU.upk_k40.m_k60_buhin_no (data_id, buhin_no, created_date, created_tantou_id) VALUES (1337, '76742/3 JM00A', GETDATE(), 999);</v>
      </c>
    </row>
    <row r="5367" spans="26:27">
      <c r="Z5367" s="623">
        <v>48</v>
      </c>
      <c r="AA5367" s="316" t="str">
        <f t="shared" si="35"/>
        <v>INSERT INTO UPK_IKOU.upk_k40.m_k60_buhin_no (data_id, buhin_no, created_date, created_tantou_id) VALUES (1338, '64142/3 1AA0A', GETDATE(), 999);</v>
      </c>
    </row>
    <row r="5368" spans="26:27">
      <c r="Z5368" s="623">
        <v>49</v>
      </c>
      <c r="AA5368" s="316" t="str">
        <f t="shared" si="35"/>
        <v>INSERT INTO UPK_IKOU.upk_k40.m_k60_buhin_no (data_id, buhin_no, created_date, created_tantou_id) VALUES (1339, '64142/3 1AA0A-K', GETDATE(), 999);</v>
      </c>
    </row>
    <row r="5369" spans="26:27">
      <c r="Z5369" s="623">
        <v>50</v>
      </c>
      <c r="AA5369" s="316" t="str">
        <f t="shared" si="35"/>
        <v>INSERT INTO UPK_IKOU.upk_k40.m_k60_buhin_no (data_id, buhin_no, created_date, created_tantou_id) VALUES (1340, '67112 1AE0A', GETDATE(), 999);</v>
      </c>
    </row>
    <row r="5370" spans="26:27">
      <c r="Z5370" s="623">
        <v>51</v>
      </c>
      <c r="AA5370" s="316" t="str">
        <f t="shared" si="35"/>
        <v>INSERT INTO UPK_IKOU.upk_k40.m_k60_buhin_no (data_id, buhin_no, created_date, created_tantou_id) VALUES (1341, '67412 1AE0A', GETDATE(), 999);</v>
      </c>
    </row>
    <row r="5371" spans="26:27">
      <c r="Z5371" s="623">
        <v>52</v>
      </c>
      <c r="AA5371" s="316" t="str">
        <f t="shared" si="35"/>
        <v>INSERT INTO UPK_IKOU.upk_k40.m_k60_buhin_no (data_id, buhin_no, created_date, created_tantou_id) VALUES (1342, '67413 1AA0A', GETDATE(), 999);</v>
      </c>
    </row>
    <row r="5372" spans="26:27">
      <c r="Z5372" s="623">
        <v>53</v>
      </c>
      <c r="AA5372" s="316" t="str">
        <f t="shared" si="35"/>
        <v>INSERT INTO UPK_IKOU.upk_k40.m_k60_buhin_no (data_id, buhin_no, created_date, created_tantou_id) VALUES (1343, '751J2 1AA0A', GETDATE(), 999);</v>
      </c>
    </row>
    <row r="5373" spans="26:27">
      <c r="Z5373" s="623">
        <v>54</v>
      </c>
      <c r="AA5373" s="316" t="str">
        <f t="shared" si="35"/>
        <v>INSERT INTO UPK_IKOU.upk_k40.m_k60_buhin_no (data_id, buhin_no, created_date, created_tantou_id) VALUES (1344, '751J3 1AA0A', GETDATE(), 999);</v>
      </c>
    </row>
    <row r="5374" spans="26:27">
      <c r="Z5374" s="623">
        <v>55</v>
      </c>
      <c r="AA5374" s="316" t="str">
        <f t="shared" si="35"/>
        <v>INSERT INTO UPK_IKOU.upk_k40.m_k60_buhin_no (data_id, buhin_no, created_date, created_tantou_id) VALUES (1345, '751J3 1AA0A-E', GETDATE(), 999);</v>
      </c>
    </row>
    <row r="5375" spans="26:27">
      <c r="Z5375" s="623">
        <v>56</v>
      </c>
      <c r="AA5375" s="316" t="str">
        <f t="shared" si="35"/>
        <v>INSERT INTO UPK_IKOU.upk_k40.m_k60_buhin_no (data_id, buhin_no, created_date, created_tantou_id) VALUES (1346, '75172 1AA0A', GETDATE(), 999);</v>
      </c>
    </row>
    <row r="5376" spans="26:27">
      <c r="Z5376" s="623">
        <v>57</v>
      </c>
      <c r="AA5376" s="316" t="str">
        <f t="shared" si="35"/>
        <v>INSERT INTO UPK_IKOU.upk_k40.m_k60_buhin_no (data_id, buhin_no, created_date, created_tantou_id) VALUES (1347, '75172 1AA0A-E', GETDATE(), 999);</v>
      </c>
    </row>
    <row r="5377" spans="26:27">
      <c r="Z5377" s="623">
        <v>58</v>
      </c>
      <c r="AA5377" s="316" t="str">
        <f t="shared" si="35"/>
        <v>INSERT INTO UPK_IKOU.upk_k40.m_k60_buhin_no (data_id, buhin_no, created_date, created_tantou_id) VALUES (1348, '75172 1AE0A', GETDATE(), 999);</v>
      </c>
    </row>
    <row r="5378" spans="26:27">
      <c r="Z5378" s="623">
        <v>59</v>
      </c>
      <c r="AA5378" s="316" t="str">
        <f t="shared" si="35"/>
        <v>INSERT INTO UPK_IKOU.upk_k40.m_k60_buhin_no (data_id, buhin_no, created_date, created_tantou_id) VALUES (1349, '75173 1AA0A', GETDATE(), 999);</v>
      </c>
    </row>
    <row r="5379" spans="26:27">
      <c r="Z5379" s="623">
        <v>60</v>
      </c>
      <c r="AA5379" s="316" t="str">
        <f t="shared" si="35"/>
        <v>INSERT INTO UPK_IKOU.upk_k40.m_k60_buhin_no (data_id, buhin_no, created_date, created_tantou_id) VALUES (1350, '75173 1AA0A-E', GETDATE(), 999);</v>
      </c>
    </row>
    <row r="5380" spans="26:27">
      <c r="Z5380" s="623">
        <v>61</v>
      </c>
      <c r="AA5380" s="316" t="str">
        <f t="shared" si="35"/>
        <v>INSERT INTO UPK_IKOU.upk_k40.m_k60_buhin_no (data_id, buhin_no, created_date, created_tantou_id) VALUES (1351, '75197 1AA0A', GETDATE(), 999);</v>
      </c>
    </row>
    <row r="5381" spans="26:27">
      <c r="Z5381" s="623">
        <v>62</v>
      </c>
      <c r="AA5381" s="316" t="str">
        <f t="shared" si="35"/>
        <v>INSERT INTO UPK_IKOU.upk_k40.m_k60_buhin_no (data_id, buhin_no, created_date, created_tantou_id) VALUES (1352, '75536/7 1AC0A', GETDATE(), 999);</v>
      </c>
    </row>
    <row r="5382" spans="26:27">
      <c r="Z5382" s="623">
        <v>63</v>
      </c>
      <c r="AA5382" s="316" t="str">
        <f t="shared" si="35"/>
        <v>INSERT INTO UPK_IKOU.upk_k40.m_k60_buhin_no (data_id, buhin_no, created_date, created_tantou_id) VALUES (1353, '75536/7 1AC0A-E', GETDATE(), 999);</v>
      </c>
    </row>
    <row r="5383" spans="26:27">
      <c r="Z5383" s="623">
        <v>64</v>
      </c>
      <c r="AA5383" s="316" t="str">
        <f t="shared" si="35"/>
        <v>INSERT INTO UPK_IKOU.upk_k40.m_k60_buhin_no (data_id, buhin_no, created_date, created_tantou_id) VALUES (1354, '745G3 1GR0A', GETDATE(), 999);</v>
      </c>
    </row>
    <row r="5384" spans="26:27">
      <c r="Z5384" s="623">
        <v>65</v>
      </c>
      <c r="AA5384" s="316" t="str">
        <f t="shared" ref="AA5384:AA5447" si="36">$Y$5318&amp;AA4093&amp;", '"&amp;TRIM(AB4093)&amp;"', GETDATE(), 999);"</f>
        <v>INSERT INTO UPK_IKOU.upk_k40.m_k60_buhin_no (data_id, buhin_no, created_date, created_tantou_id) VALUES (1355, '745J4/5 1GR0A', GETDATE(), 999);</v>
      </c>
    </row>
    <row r="5385" spans="26:27">
      <c r="Z5385" s="623">
        <v>66</v>
      </c>
      <c r="AA5385" s="316" t="str">
        <f t="shared" si="36"/>
        <v>INSERT INTO UPK_IKOU.upk_k40.m_k60_buhin_no (data_id, buhin_no, created_date, created_tantou_id) VALUES (1356, '748B2/3 1GR0ATE', GETDATE(), 999);</v>
      </c>
    </row>
    <row r="5386" spans="26:27">
      <c r="Z5386" s="623">
        <v>67</v>
      </c>
      <c r="AA5386" s="316" t="str">
        <f t="shared" si="36"/>
        <v>INSERT INTO UPK_IKOU.upk_k40.m_k60_buhin_no (data_id, buhin_no, created_date, created_tantou_id) VALUES (1357, '76456/7 1GR0A', GETDATE(), 999);</v>
      </c>
    </row>
    <row r="5387" spans="26:27">
      <c r="Z5387" s="623">
        <v>68</v>
      </c>
      <c r="AA5387" s="316" t="str">
        <f t="shared" si="36"/>
        <v>INSERT INTO UPK_IKOU.upk_k40.m_k60_buhin_no (data_id, buhin_no, created_date, created_tantou_id) VALUES (1358, '76488 1GR0A', GETDATE(), 999);</v>
      </c>
    </row>
    <row r="5388" spans="26:27">
      <c r="Z5388" s="623">
        <v>69</v>
      </c>
      <c r="AA5388" s="316" t="str">
        <f t="shared" si="36"/>
        <v>INSERT INTO UPK_IKOU.upk_k40.m_k60_buhin_no (data_id, buhin_no, created_date, created_tantou_id) VALUES (1359, '76489 1GR0A', GETDATE(), 999);</v>
      </c>
    </row>
    <row r="5389" spans="26:27">
      <c r="Z5389" s="623">
        <v>70</v>
      </c>
      <c r="AA5389" s="316" t="str">
        <f t="shared" si="36"/>
        <v>INSERT INTO UPK_IKOU.upk_k40.m_k60_buhin_no (data_id, buhin_no, created_date, created_tantou_id) VALUES (1360, '67413 JN20A', GETDATE(), 999);</v>
      </c>
    </row>
    <row r="5390" spans="26:27">
      <c r="Z5390" s="623">
        <v>71</v>
      </c>
      <c r="AA5390" s="316" t="str">
        <f t="shared" si="36"/>
        <v>INSERT INTO UPK_IKOU.upk_k40.m_k60_buhin_no (data_id, buhin_no, created_date, created_tantou_id) VALUES (1361, '67413 JN20A-G', GETDATE(), 999);</v>
      </c>
    </row>
    <row r="5391" spans="26:27">
      <c r="Z5391" s="623">
        <v>72</v>
      </c>
      <c r="AA5391" s="316" t="str">
        <f t="shared" si="36"/>
        <v>INSERT INTO UPK_IKOU.upk_k40.m_k60_buhin_no (data_id, buhin_no, created_date, created_tantou_id) VALUES (1362, '67413 1VA0A', GETDATE(), 999);</v>
      </c>
    </row>
    <row r="5392" spans="26:27">
      <c r="Z5392" s="623">
        <v>73</v>
      </c>
      <c r="AA5392" s="316" t="str">
        <f t="shared" si="36"/>
        <v>INSERT INTO UPK_IKOU.upk_k40.m_k60_buhin_no (data_id, buhin_no, created_date, created_tantou_id) VALUES (1363, '76366/7 1VA0A', GETDATE(), 999);</v>
      </c>
    </row>
    <row r="5393" spans="26:27">
      <c r="Z5393" s="623">
        <v>74</v>
      </c>
      <c r="AA5393" s="316" t="str">
        <f t="shared" si="36"/>
        <v>INSERT INTO UPK_IKOU.upk_k40.m_k60_buhin_no (data_id, buhin_no, created_date, created_tantou_id) VALUES (1364, '76366/7 1VA0A-E', GETDATE(), 999);</v>
      </c>
    </row>
    <row r="5394" spans="26:27">
      <c r="Z5394" s="623">
        <v>75</v>
      </c>
      <c r="AA5394" s="316" t="str">
        <f t="shared" si="36"/>
        <v>INSERT INTO UPK_IKOU.upk_k40.m_k60_buhin_no (data_id, buhin_no, created_date, created_tantou_id) VALUES (1365, '64142/3 3TU0A/JN20A-E', GETDATE(), 999);</v>
      </c>
    </row>
    <row r="5395" spans="26:27">
      <c r="Z5395" s="623">
        <v>76</v>
      </c>
      <c r="AA5395" s="316" t="str">
        <f t="shared" si="36"/>
        <v>INSERT INTO UPK_IKOU.upk_k40.m_k60_buhin_no (data_id, buhin_no, created_date, created_tantou_id) VALUES (1366, '64142/3 3TU0A/JN20A', GETDATE(), 999);</v>
      </c>
    </row>
    <row r="5396" spans="26:27">
      <c r="Z5396" s="623">
        <v>77</v>
      </c>
      <c r="AA5396" s="316" t="str">
        <f t="shared" si="36"/>
        <v>INSERT INTO UPK_IKOU.upk_k40.m_k60_buhin_no (data_id, buhin_no, created_date, created_tantou_id) VALUES (1367, '67412 JN90A-E', GETDATE(), 999);</v>
      </c>
    </row>
    <row r="5397" spans="26:27">
      <c r="Z5397" s="623">
        <v>78</v>
      </c>
      <c r="AA5397" s="316" t="str">
        <f t="shared" si="36"/>
        <v>INSERT INTO UPK_IKOU.upk_k40.m_k60_buhin_no (data_id, buhin_no, created_date, created_tantou_id) VALUES (1368, '67412 JN90A', GETDATE(), 999);</v>
      </c>
    </row>
    <row r="5398" spans="26:27">
      <c r="Z5398" s="623">
        <v>79</v>
      </c>
      <c r="AA5398" s="316" t="str">
        <f t="shared" si="36"/>
        <v>INSERT INTO UPK_IKOU.upk_k40.m_k60_buhin_no (data_id, buhin_no, created_date, created_tantou_id) VALUES (1369, '67408/9 JN20A', GETDATE(), 999);</v>
      </c>
    </row>
    <row r="5399" spans="26:27">
      <c r="Z5399" s="623">
        <v>80</v>
      </c>
      <c r="AA5399" s="316" t="str">
        <f t="shared" si="36"/>
        <v>INSERT INTO UPK_IKOU.upk_k40.m_k60_buhin_no (data_id, buhin_no, created_date, created_tantou_id) VALUES (1370, '67408/9 JN20A-E', GETDATE(), 999);</v>
      </c>
    </row>
    <row r="5400" spans="26:27">
      <c r="Z5400" s="623">
        <v>81</v>
      </c>
      <c r="AA5400" s="316" t="str">
        <f t="shared" si="36"/>
        <v>INSERT INTO UPK_IKOU.upk_k40.m_k60_buhin_no (data_id, buhin_no, created_date, created_tantou_id) VALUES (1371, '75134 JN20A', GETDATE(), 999);</v>
      </c>
    </row>
    <row r="5401" spans="26:27">
      <c r="Z5401" s="623">
        <v>82</v>
      </c>
      <c r="AA5401" s="316" t="str">
        <f t="shared" si="36"/>
        <v>INSERT INTO UPK_IKOU.upk_k40.m_k60_buhin_no (data_id, buhin_no, created_date, created_tantou_id) VALUES (1372, '75134 JN20A-E', GETDATE(), 999);</v>
      </c>
    </row>
    <row r="5402" spans="26:27">
      <c r="Z5402" s="623">
        <v>83</v>
      </c>
      <c r="AA5402" s="316" t="str">
        <f t="shared" si="36"/>
        <v>INSERT INTO UPK_IKOU.upk_k40.m_k60_buhin_no (data_id, buhin_no, created_date, created_tantou_id) VALUES (1373, '75135 JN20A', GETDATE(), 999);</v>
      </c>
    </row>
    <row r="5403" spans="26:27">
      <c r="Z5403" s="623">
        <v>84</v>
      </c>
      <c r="AA5403" s="316" t="str">
        <f t="shared" si="36"/>
        <v>INSERT INTO UPK_IKOU.upk_k40.m_k60_buhin_no (data_id, buhin_no, created_date, created_tantou_id) VALUES (1374, '75135 JN20A-E', GETDATE(), 999);</v>
      </c>
    </row>
    <row r="5404" spans="26:27">
      <c r="Z5404" s="623">
        <v>85</v>
      </c>
      <c r="AA5404" s="316" t="str">
        <f t="shared" si="36"/>
        <v>INSERT INTO UPK_IKOU.upk_k40.m_k60_buhin_no (data_id, buhin_no, created_date, created_tantou_id) VALUES (1375, '75432/3 JN20A', GETDATE(), 999);</v>
      </c>
    </row>
    <row r="5405" spans="26:27">
      <c r="Z5405" s="623">
        <v>86</v>
      </c>
      <c r="AA5405" s="316" t="str">
        <f t="shared" si="36"/>
        <v>INSERT INTO UPK_IKOU.upk_k40.m_k60_buhin_no (data_id, buhin_no, created_date, created_tantou_id) VALUES (1376, '76272/3 JN20A', GETDATE(), 999);</v>
      </c>
    </row>
    <row r="5406" spans="26:27">
      <c r="Z5406" s="623">
        <v>87</v>
      </c>
      <c r="AA5406" s="316" t="str">
        <f t="shared" si="36"/>
        <v>INSERT INTO UPK_IKOU.upk_k40.m_k60_buhin_no (data_id, buhin_no, created_date, created_tantou_id) VALUES (1377, '76272/3 JN20A-E', GETDATE(), 999);</v>
      </c>
    </row>
    <row r="5407" spans="26:27">
      <c r="Z5407" s="623">
        <v>88</v>
      </c>
      <c r="AA5407" s="316" t="str">
        <f t="shared" si="36"/>
        <v>INSERT INTO UPK_IKOU.upk_k40.m_k60_buhin_no (data_id, buhin_no, created_date, created_tantou_id) VALUES (1378, '76232 JN20A', GETDATE(), 999);</v>
      </c>
    </row>
    <row r="5408" spans="26:27">
      <c r="Z5408" s="623">
        <v>89</v>
      </c>
      <c r="AA5408" s="316" t="str">
        <f t="shared" si="36"/>
        <v>INSERT INTO UPK_IKOU.upk_k40.m_k60_buhin_no (data_id, buhin_no, created_date, created_tantou_id) VALUES (1379, '76233 JN20A', GETDATE(), 999);</v>
      </c>
    </row>
    <row r="5409" spans="26:27">
      <c r="Z5409" s="623">
        <v>90</v>
      </c>
      <c r="AA5409" s="316" t="str">
        <f t="shared" si="36"/>
        <v>INSERT INTO UPK_IKOU.upk_k40.m_k60_buhin_no (data_id, buhin_no, created_date, created_tantou_id) VALUES (1380, '764B4/5 JN20A', GETDATE(), 999);</v>
      </c>
    </row>
    <row r="5410" spans="26:27">
      <c r="Z5410" s="623">
        <v>91</v>
      </c>
      <c r="AA5410" s="316" t="str">
        <f t="shared" si="36"/>
        <v>INSERT INTO UPK_IKOU.upk_k40.m_k60_buhin_no (data_id, buhin_no, created_date, created_tantou_id) VALUES (1381, '76753 JN20A', GETDATE(), 999);</v>
      </c>
    </row>
    <row r="5411" spans="26:27">
      <c r="Z5411" s="623">
        <v>92</v>
      </c>
      <c r="AA5411" s="316" t="str">
        <f t="shared" si="36"/>
        <v>INSERT INTO UPK_IKOU.upk_k40.m_k60_buhin_no (data_id, buhin_no, created_date, created_tantou_id) VALUES (1382, '79422 JN20A', GETDATE(), 999);</v>
      </c>
    </row>
    <row r="5412" spans="26:27">
      <c r="Z5412" s="623">
        <v>93</v>
      </c>
      <c r="AA5412" s="316" t="str">
        <f t="shared" si="36"/>
        <v>INSERT INTO UPK_IKOU.upk_k40.m_k60_buhin_no (data_id, buhin_no, created_date, created_tantou_id) VALUES (1383, '79422 JN20B', GETDATE(), 999);</v>
      </c>
    </row>
    <row r="5413" spans="26:27">
      <c r="Z5413" s="623">
        <v>94</v>
      </c>
      <c r="AA5413" s="316" t="str">
        <f t="shared" si="36"/>
        <v>INSERT INTO UPK_IKOU.upk_k40.m_k60_buhin_no (data_id, buhin_no, created_date, created_tantou_id) VALUES (1384, '17285 1LA1A01', GETDATE(), 999);</v>
      </c>
    </row>
    <row r="5414" spans="26:27">
      <c r="Z5414" s="623">
        <v>95</v>
      </c>
      <c r="AA5414" s="316" t="str">
        <f t="shared" si="36"/>
        <v>INSERT INTO UPK_IKOU.upk_k40.m_k60_buhin_no (data_id, buhin_no, created_date, created_tantou_id) VALUES (1385, '64132 1LA0A', GETDATE(), 999);</v>
      </c>
    </row>
    <row r="5415" spans="26:27">
      <c r="Z5415" s="623">
        <v>96</v>
      </c>
      <c r="AA5415" s="316" t="str">
        <f t="shared" si="36"/>
        <v>INSERT INTO UPK_IKOU.upk_k40.m_k60_buhin_no (data_id, buhin_no, created_date, created_tantou_id) VALUES (1386, '64132 1LA0A-G', GETDATE(), 999);</v>
      </c>
    </row>
    <row r="5416" spans="26:27">
      <c r="Z5416" s="623">
        <v>97</v>
      </c>
      <c r="AA5416" s="316" t="str">
        <f t="shared" si="36"/>
        <v>INSERT INTO UPK_IKOU.upk_k40.m_k60_buhin_no (data_id, buhin_no, created_date, created_tantou_id) VALUES (1387, '64133 1LA0A', GETDATE(), 999);</v>
      </c>
    </row>
    <row r="5417" spans="26:27">
      <c r="Z5417" s="623">
        <v>98</v>
      </c>
      <c r="AA5417" s="316" t="str">
        <f t="shared" si="36"/>
        <v>INSERT INTO UPK_IKOU.upk_k40.m_k60_buhin_no (data_id, buhin_no, created_date, created_tantou_id) VALUES (1388, '64182/3 1LA0A', GETDATE(), 999);</v>
      </c>
    </row>
    <row r="5418" spans="26:27">
      <c r="Z5418" s="623">
        <v>99</v>
      </c>
      <c r="AA5418" s="316" t="str">
        <f t="shared" si="36"/>
        <v>INSERT INTO UPK_IKOU.upk_k40.m_k60_buhin_no (data_id, buhin_no, created_date, created_tantou_id) VALUES (1389, '745B6/7 1LA0A', GETDATE(), 999);</v>
      </c>
    </row>
    <row r="5419" spans="26:27">
      <c r="Z5419" s="623">
        <v>100</v>
      </c>
      <c r="AA5419" s="316" t="str">
        <f t="shared" si="36"/>
        <v>INSERT INTO UPK_IKOU.upk_k40.m_k60_buhin_no (data_id, buhin_no, created_date, created_tantou_id) VALUES (1390, '745B6/7 1LA0A-G', GETDATE(), 999);</v>
      </c>
    </row>
    <row r="5420" spans="26:27">
      <c r="Z5420" s="623">
        <v>101</v>
      </c>
      <c r="AA5420" s="316" t="str">
        <f t="shared" si="36"/>
        <v>INSERT INTO UPK_IKOU.upk_k40.m_k60_buhin_no (data_id, buhin_no, created_date, created_tantou_id) VALUES (1391, '76456/7 1LA0A', GETDATE(), 999);</v>
      </c>
    </row>
    <row r="5421" spans="26:27">
      <c r="Z5421" s="623">
        <v>102</v>
      </c>
      <c r="AA5421" s="316" t="str">
        <f t="shared" si="36"/>
        <v>INSERT INTO UPK_IKOU.upk_k40.m_k60_buhin_no (data_id, buhin_no, created_date, created_tantou_id) VALUES (1392, '76456/7 1LA0A-G', GETDATE(), 999);</v>
      </c>
    </row>
    <row r="5422" spans="26:27">
      <c r="Z5422" s="623">
        <v>103</v>
      </c>
      <c r="AA5422" s="316" t="str">
        <f t="shared" si="36"/>
        <v>INSERT INTO UPK_IKOU.upk_k40.m_k60_buhin_no (data_id, buhin_no, created_date, created_tantou_id) VALUES (1393, '75432 1LA0A', GETDATE(), 999);</v>
      </c>
    </row>
    <row r="5423" spans="26:27">
      <c r="Z5423" s="623">
        <v>104</v>
      </c>
      <c r="AA5423" s="316" t="str">
        <f t="shared" si="36"/>
        <v>INSERT INTO UPK_IKOU.upk_k40.m_k60_buhin_no (data_id, buhin_no, created_date, created_tantou_id) VALUES (1394, '756C0/1 1LA0A', GETDATE(), 999);</v>
      </c>
    </row>
    <row r="5424" spans="26:27">
      <c r="Z5424" s="623">
        <v>105</v>
      </c>
      <c r="AA5424" s="316" t="str">
        <f t="shared" si="36"/>
        <v>INSERT INTO UPK_IKOU.upk_k40.m_k60_buhin_no (data_id, buhin_no, created_date, created_tantou_id) VALUES (1395, '756C0/1 1LA0A-G', GETDATE(), 999);</v>
      </c>
    </row>
    <row r="5425" spans="26:27">
      <c r="Z5425" s="623">
        <v>106</v>
      </c>
      <c r="AA5425" s="316" t="str">
        <f t="shared" si="36"/>
        <v>INSERT INTO UPK_IKOU.upk_k40.m_k60_buhin_no (data_id, buhin_no, created_date, created_tantou_id) VALUES (1396, '76262 1LA0A', GETDATE(), 999);</v>
      </c>
    </row>
    <row r="5426" spans="26:27">
      <c r="Z5426" s="623">
        <v>107</v>
      </c>
      <c r="AA5426" s="316" t="str">
        <f t="shared" si="36"/>
        <v>INSERT INTO UPK_IKOU.upk_k40.m_k60_buhin_no (data_id, buhin_no, created_date, created_tantou_id) VALUES (1397, '76263 1LA0A', GETDATE(), 999);</v>
      </c>
    </row>
    <row r="5427" spans="26:27">
      <c r="Z5427" s="623">
        <v>108</v>
      </c>
      <c r="AA5427" s="316" t="str">
        <f t="shared" si="36"/>
        <v>INSERT INTO UPK_IKOU.upk_k40.m_k60_buhin_no (data_id, buhin_no, created_date, created_tantou_id) VALUES (1398, '76272/3 1LA0A', GETDATE(), 999);</v>
      </c>
    </row>
    <row r="5428" spans="26:27">
      <c r="Z5428" s="623">
        <v>109</v>
      </c>
      <c r="AA5428" s="316" t="str">
        <f t="shared" si="36"/>
        <v>INSERT INTO UPK_IKOU.upk_k40.m_k60_buhin_no (data_id, buhin_no, created_date, created_tantou_id) VALUES (1399, '64112/3 1JA0A-B', GETDATE(), 999);</v>
      </c>
    </row>
    <row r="5429" spans="26:27">
      <c r="Z5429" s="623">
        <v>110</v>
      </c>
      <c r="AA5429" s="316" t="str">
        <f t="shared" si="36"/>
        <v>INSERT INTO UPK_IKOU.upk_k40.m_k60_buhin_no (data_id, buhin_no, created_date, created_tantou_id) VALUES (1400, '64112 1JA0A-C', GETDATE(), 999);</v>
      </c>
    </row>
    <row r="5430" spans="26:27">
      <c r="Z5430" s="623">
        <v>111</v>
      </c>
      <c r="AA5430" s="316" t="str">
        <f t="shared" si="36"/>
        <v>INSERT INTO UPK_IKOU.upk_k40.m_k60_buhin_no (data_id, buhin_no, created_date, created_tantou_id) VALUES (1401, '64113 1JA0A', GETDATE(), 999);</v>
      </c>
    </row>
    <row r="5431" spans="26:27">
      <c r="Z5431" s="623">
        <v>112</v>
      </c>
      <c r="AA5431" s="316" t="str">
        <f t="shared" si="36"/>
        <v>INSERT INTO UPK_IKOU.upk_k40.m_k60_buhin_no (data_id, buhin_no, created_date, created_tantou_id) VALUES (1402, '64142/3 1JA0A', GETDATE(), 999);</v>
      </c>
    </row>
    <row r="5432" spans="26:27">
      <c r="Z5432" s="623">
        <v>113</v>
      </c>
      <c r="AA5432" s="316" t="str">
        <f t="shared" si="36"/>
        <v>INSERT INTO UPK_IKOU.upk_k40.m_k60_buhin_no (data_id, buhin_no, created_date, created_tantou_id) VALUES (1403, '75176 1JB0A', GETDATE(), 999);</v>
      </c>
    </row>
    <row r="5433" spans="26:27">
      <c r="Z5433" s="623">
        <v>114</v>
      </c>
      <c r="AA5433" s="316" t="str">
        <f t="shared" si="36"/>
        <v>INSERT INTO UPK_IKOU.upk_k40.m_k60_buhin_no (data_id, buhin_no, created_date, created_tantou_id) VALUES (1404, '75177 1JA0A', GETDATE(), 999);</v>
      </c>
    </row>
    <row r="5434" spans="26:27">
      <c r="Z5434" s="623">
        <v>115</v>
      </c>
      <c r="AA5434" s="316" t="str">
        <f t="shared" si="36"/>
        <v>INSERT INTO UPK_IKOU.upk_k40.m_k60_buhin_no (data_id, buhin_no, created_date, created_tantou_id) VALUES (1405, '76548 6AX0A', GETDATE(), 999);</v>
      </c>
    </row>
    <row r="5435" spans="26:27">
      <c r="Z5435" s="623">
        <v>116</v>
      </c>
      <c r="AA5435" s="316" t="str">
        <f t="shared" si="36"/>
        <v>INSERT INTO UPK_IKOU.upk_k40.m_k60_buhin_no (data_id, buhin_no, created_date, created_tantou_id) VALUES (1406, '76549 6AX0A', GETDATE(), 999);</v>
      </c>
    </row>
    <row r="5436" spans="26:27">
      <c r="Z5436" s="623">
        <v>117</v>
      </c>
      <c r="AA5436" s="316" t="str">
        <f t="shared" si="36"/>
        <v>INSERT INTO UPK_IKOU.upk_k40.m_k60_buhin_no (data_id, buhin_no, created_date, created_tantou_id) VALUES (1407, '74283 3XA0A', GETDATE(), 999);</v>
      </c>
    </row>
    <row r="5437" spans="26:27">
      <c r="Z5437" s="623">
        <v>118</v>
      </c>
      <c r="AA5437" s="316" t="str">
        <f t="shared" si="36"/>
        <v>INSERT INTO UPK_IKOU.upk_k40.m_k60_buhin_no (data_id, buhin_no, created_date, created_tantou_id) VALUES (1408, '74283 3XA0B', GETDATE(), 999);</v>
      </c>
    </row>
    <row r="5438" spans="26:27">
      <c r="Z5438" s="623">
        <v>119</v>
      </c>
      <c r="AA5438" s="316" t="str">
        <f t="shared" si="36"/>
        <v>INSERT INTO UPK_IKOU.upk_k40.m_k60_buhin_no (data_id, buhin_no, created_date, created_tantou_id) VALUES (1409, '74322 5YJ0A', GETDATE(), 999);</v>
      </c>
    </row>
    <row r="5439" spans="26:27">
      <c r="Z5439" s="623">
        <v>120</v>
      </c>
      <c r="AA5439" s="316" t="str">
        <f t="shared" si="36"/>
        <v>INSERT INTO UPK_IKOU.upk_k40.m_k60_buhin_no (data_id, buhin_no, created_date, created_tantou_id) VALUES (1410, '75112 3XA0A', GETDATE(), 999);</v>
      </c>
    </row>
    <row r="5440" spans="26:27">
      <c r="Z5440" s="623">
        <v>121</v>
      </c>
      <c r="AA5440" s="316" t="str">
        <f t="shared" si="36"/>
        <v>INSERT INTO UPK_IKOU.upk_k40.m_k60_buhin_no (data_id, buhin_no, created_date, created_tantou_id) VALUES (1411, '75113 3XA0A', GETDATE(), 999);</v>
      </c>
    </row>
    <row r="5441" spans="26:27">
      <c r="Z5441" s="623">
        <v>122</v>
      </c>
      <c r="AA5441" s="316" t="str">
        <f t="shared" si="36"/>
        <v>INSERT INTO UPK_IKOU.upk_k40.m_k60_buhin_no (data_id, buhin_no, created_date, created_tantou_id) VALUES (1412, '75112 3XE0A', GETDATE(), 999);</v>
      </c>
    </row>
    <row r="5442" spans="26:27">
      <c r="Z5442" s="623">
        <v>123</v>
      </c>
      <c r="AA5442" s="316" t="str">
        <f t="shared" si="36"/>
        <v>INSERT INTO UPK_IKOU.upk_k40.m_k60_buhin_no (data_id, buhin_no, created_date, created_tantou_id) VALUES (1413, '75113 3XE0A', GETDATE(), 999);</v>
      </c>
    </row>
    <row r="5443" spans="26:27">
      <c r="Z5443" s="623">
        <v>124</v>
      </c>
      <c r="AA5443" s="316" t="str">
        <f t="shared" si="36"/>
        <v>INSERT INTO UPK_IKOU.upk_k40.m_k60_buhin_no (data_id, buhin_no, created_date, created_tantou_id) VALUES (1414, '75422 5YJ0A', GETDATE(), 999);</v>
      </c>
    </row>
    <row r="5444" spans="26:27">
      <c r="Z5444" s="623">
        <v>125</v>
      </c>
      <c r="AA5444" s="316" t="str">
        <f t="shared" si="36"/>
        <v>INSERT INTO UPK_IKOU.upk_k40.m_k60_buhin_no (data_id, buhin_no, created_date, created_tantou_id) VALUES (1415, '75422 5YJ2A', GETDATE(), 999);</v>
      </c>
    </row>
    <row r="5445" spans="26:27">
      <c r="Z5445" s="623">
        <v>126</v>
      </c>
      <c r="AA5445" s="316" t="str">
        <f t="shared" si="36"/>
        <v>INSERT INTO UPK_IKOU.upk_k40.m_k60_buhin_no (data_id, buhin_no, created_date, created_tantou_id) VALUES (1416, '17285 5YJ0A01', GETDATE(), 999);</v>
      </c>
    </row>
    <row r="5446" spans="26:27">
      <c r="Z5446" s="623">
        <v>127</v>
      </c>
      <c r="AA5446" s="316" t="str">
        <f t="shared" si="36"/>
        <v>INSERT INTO UPK_IKOU.upk_k40.m_k60_buhin_no (data_id, buhin_no, created_date, created_tantou_id) VALUES (1417, '765M2 3XA0A', GETDATE(), 999);</v>
      </c>
    </row>
    <row r="5447" spans="26:27">
      <c r="Z5447" s="623">
        <v>128</v>
      </c>
      <c r="AA5447" s="316" t="str">
        <f t="shared" si="36"/>
        <v>INSERT INTO UPK_IKOU.upk_k40.m_k60_buhin_no (data_id, buhin_no, created_date, created_tantou_id) VALUES (1418, '765M3 3XA0A', GETDATE(), 999);</v>
      </c>
    </row>
    <row r="5448" spans="26:27">
      <c r="Z5448" s="623">
        <v>129</v>
      </c>
      <c r="AA5448" s="316" t="str">
        <f t="shared" ref="AA5448:AA5511" si="37">$Y$5318&amp;AA4157&amp;", '"&amp;TRIM(AB4157)&amp;"', GETDATE(), 999);"</f>
        <v>INSERT INTO UPK_IKOU.upk_k40.m_k60_buhin_no (data_id, buhin_no, created_date, created_tantou_id) VALUES (1419, '765M2 3XC0A', GETDATE(), 999);</v>
      </c>
    </row>
    <row r="5449" spans="26:27">
      <c r="Z5449" s="623">
        <v>130</v>
      </c>
      <c r="AA5449" s="316" t="str">
        <f t="shared" si="37"/>
        <v>INSERT INTO UPK_IKOU.upk_k40.m_k60_buhin_no (data_id, buhin_no, created_date, created_tantou_id) VALUES (1420, '765M3 3XC0A', GETDATE(), 999);</v>
      </c>
    </row>
    <row r="5450" spans="26:27">
      <c r="Z5450" s="623">
        <v>131</v>
      </c>
      <c r="AA5450" s="316" t="str">
        <f t="shared" si="37"/>
        <v>INSERT INTO UPK_IKOU.upk_k40.m_k60_buhin_no (data_id, buhin_no, created_date, created_tantou_id) VALUES (1421, '77532 3XA2CUF', GETDATE(), 999);</v>
      </c>
    </row>
    <row r="5451" spans="26:27">
      <c r="Z5451" s="623">
        <v>132</v>
      </c>
      <c r="AA5451" s="316" t="str">
        <f t="shared" si="37"/>
        <v>INSERT INTO UPK_IKOU.upk_k40.m_k60_buhin_no (data_id, buhin_no, created_date, created_tantou_id) VALUES (1422, '77533 3YF2BUF', GETDATE(), 999);</v>
      </c>
    </row>
    <row r="5452" spans="26:27">
      <c r="Z5452" s="623">
        <v>133</v>
      </c>
      <c r="AA5452" s="316" t="str">
        <f t="shared" si="37"/>
        <v>INSERT INTO UPK_IKOU.upk_k40.m_k60_buhin_no (data_id, buhin_no, created_date, created_tantou_id) VALUES (1423, '77552 3YF2AUF', GETDATE(), 999);</v>
      </c>
    </row>
    <row r="5453" spans="26:27">
      <c r="Z5453" s="623">
        <v>134</v>
      </c>
      <c r="AA5453" s="316" t="str">
        <f t="shared" si="37"/>
        <v>INSERT INTO UPK_IKOU.upk_k40.m_k60_buhin_no (data_id, buhin_no, created_date, created_tantou_id) VALUES (1424, '77553 3YE2AUF', GETDATE(), 999);</v>
      </c>
    </row>
    <row r="5454" spans="26:27">
      <c r="Z5454" s="623">
        <v>135</v>
      </c>
      <c r="AA5454" s="316" t="str">
        <f t="shared" si="37"/>
        <v>INSERT INTO UPK_IKOU.upk_k40.m_k60_buhin_no (data_id, buhin_no, created_date, created_tantou_id) VALUES (1425, '77574 3XA0A', GETDATE(), 999);</v>
      </c>
    </row>
    <row r="5455" spans="26:27">
      <c r="Z5455" s="623">
        <v>136</v>
      </c>
      <c r="AA5455" s="316" t="str">
        <f t="shared" si="37"/>
        <v>INSERT INTO UPK_IKOU.upk_k40.m_k60_buhin_no (data_id, buhin_no, created_date, created_tantou_id) VALUES (1426, '77575 3XA0A', GETDATE(), 999);</v>
      </c>
    </row>
    <row r="5456" spans="26:27">
      <c r="Z5456" s="623">
        <v>137</v>
      </c>
      <c r="AA5456" s="316" t="str">
        <f t="shared" si="37"/>
        <v>INSERT INTO UPK_IKOU.upk_k40.m_k60_buhin_no (data_id, buhin_no, created_date, created_tantou_id) VALUES (1427, '76232 3XA0A', GETDATE(), 999);</v>
      </c>
    </row>
    <row r="5457" spans="26:27">
      <c r="Z5457" s="623">
        <v>138</v>
      </c>
      <c r="AA5457" s="316" t="str">
        <f t="shared" si="37"/>
        <v>INSERT INTO UPK_IKOU.upk_k40.m_k60_buhin_no (data_id, buhin_no, created_date, created_tantou_id) VALUES (1428, '76232 3XJ0A', GETDATE(), 999);</v>
      </c>
    </row>
    <row r="5458" spans="26:27">
      <c r="Z5458" s="623">
        <v>139</v>
      </c>
      <c r="AA5458" s="316" t="str">
        <f t="shared" si="37"/>
        <v>INSERT INTO UPK_IKOU.upk_k40.m_k60_buhin_no (data_id, buhin_no, created_date, created_tantou_id) VALUES (1429, '76233 3XA0A', GETDATE(), 999);</v>
      </c>
    </row>
    <row r="5459" spans="26:27">
      <c r="Z5459" s="623">
        <v>140</v>
      </c>
      <c r="AA5459" s="316" t="str">
        <f t="shared" si="37"/>
        <v>INSERT INTO UPK_IKOU.upk_k40.m_k60_buhin_no (data_id, buhin_no, created_date, created_tantou_id) VALUES (1430, '76233 3XJ0A', GETDATE(), 999);</v>
      </c>
    </row>
    <row r="5460" spans="26:27">
      <c r="Z5460" s="623">
        <v>141</v>
      </c>
      <c r="AA5460" s="316" t="str">
        <f t="shared" si="37"/>
        <v>INSERT INTO UPK_IKOU.upk_k40.m_k60_buhin_no (data_id, buhin_no, created_date, created_tantou_id) VALUES (1431, '76272 3VA0A', GETDATE(), 999);</v>
      </c>
    </row>
    <row r="5461" spans="26:27">
      <c r="Z5461" s="623">
        <v>142</v>
      </c>
      <c r="AA5461" s="316" t="str">
        <f t="shared" si="37"/>
        <v>INSERT INTO UPK_IKOU.upk_k40.m_k60_buhin_no (data_id, buhin_no, created_date, created_tantou_id) VALUES (1432, '76273 3VA0A', GETDATE(), 999);</v>
      </c>
    </row>
    <row r="5462" spans="26:27">
      <c r="Z5462" s="623">
        <v>143</v>
      </c>
      <c r="AA5462" s="316" t="str">
        <f t="shared" si="37"/>
        <v>INSERT INTO UPK_IKOU.upk_k40.m_k60_buhin_no (data_id, buhin_no, created_date, created_tantou_id) VALUES (1433, '76332/3 3VA0A', GETDATE(), 999);</v>
      </c>
    </row>
    <row r="5463" spans="26:27">
      <c r="Z5463" s="623">
        <v>144</v>
      </c>
      <c r="AA5463" s="316" t="str">
        <f t="shared" si="37"/>
        <v>INSERT INTO UPK_IKOU.upk_k40.m_k60_buhin_no (data_id, buhin_no, created_date, created_tantou_id) VALUES (1434, '66312 3VA1C', GETDATE(), 999);</v>
      </c>
    </row>
    <row r="5464" spans="26:27">
      <c r="Z5464" s="623">
        <v>145</v>
      </c>
      <c r="AA5464" s="316" t="str">
        <f t="shared" si="37"/>
        <v>INSERT INTO UPK_IKOU.upk_k40.m_k60_buhin_no (data_id, buhin_no, created_date, created_tantou_id) VALUES (1435, '66312 5WK1C', GETDATE(), 999);</v>
      </c>
    </row>
    <row r="5465" spans="26:27">
      <c r="Z5465" s="623">
        <v>146</v>
      </c>
      <c r="AA5465" s="316" t="str">
        <f t="shared" si="37"/>
        <v>INSERT INTO UPK_IKOU.upk_k40.m_k60_buhin_no (data_id, buhin_no, created_date, created_tantou_id) VALUES (1436, '80118/9 3VA0A', GETDATE(), 999);</v>
      </c>
    </row>
    <row r="5466" spans="26:27">
      <c r="Z5466" s="623">
        <v>147</v>
      </c>
      <c r="AA5466" s="316" t="str">
        <f t="shared" si="37"/>
        <v>INSERT INTO UPK_IKOU.upk_k40.m_k60_buhin_no (data_id, buhin_no, created_date, created_tantou_id) VALUES (1437, '76316/7 3VA0A', GETDATE(), 999);</v>
      </c>
    </row>
    <row r="5467" spans="26:27">
      <c r="Z5467" s="623">
        <v>148</v>
      </c>
      <c r="AA5467" s="316" t="str">
        <f t="shared" si="37"/>
        <v>INSERT INTO UPK_IKOU.upk_k40.m_k60_buhin_no (data_id, buhin_no, created_date, created_tantou_id) VALUES (1438, '75632 3VA0A', GETDATE(), 999);</v>
      </c>
    </row>
    <row r="5468" spans="26:27">
      <c r="Z5468" s="623">
        <v>149</v>
      </c>
      <c r="AA5468" s="316" t="str">
        <f t="shared" si="37"/>
        <v>INSERT INTO UPK_IKOU.upk_k40.m_k60_buhin_no (data_id, buhin_no, created_date, created_tantou_id) VALUES (1439, '75652 3VA0A', GETDATE(), 999);</v>
      </c>
    </row>
    <row r="5469" spans="26:27">
      <c r="Z5469" s="623">
        <v>150</v>
      </c>
      <c r="AA5469" s="316" t="str">
        <f t="shared" si="37"/>
        <v>INSERT INTO UPK_IKOU.upk_k40.m_k60_buhin_no (data_id, buhin_no, created_date, created_tantou_id) VALUES (1440, '755C4/5 3VA0A', GETDATE(), 999);</v>
      </c>
    </row>
    <row r="5470" spans="26:27">
      <c r="Z5470" s="623">
        <v>151</v>
      </c>
      <c r="AA5470" s="316" t="str">
        <f t="shared" si="37"/>
        <v>INSERT INTO UPK_IKOU.upk_k40.m_k60_buhin_no (data_id, buhin_no, created_date, created_tantou_id) VALUES (1441, '64122/3 4CB0A', GETDATE(), 999);</v>
      </c>
    </row>
    <row r="5471" spans="26:27">
      <c r="Z5471" s="623">
        <v>152</v>
      </c>
      <c r="AA5471" s="316" t="str">
        <f t="shared" si="37"/>
        <v>INSERT INTO UPK_IKOU.upk_k40.m_k60_buhin_no (data_id, buhin_no, created_date, created_tantou_id) VALUES (1442, '64122/3 4CB0A-E', GETDATE(), 999);</v>
      </c>
    </row>
    <row r="5472" spans="26:27">
      <c r="Z5472" s="623">
        <v>153</v>
      </c>
      <c r="AA5472" s="316" t="str">
        <f t="shared" si="37"/>
        <v>INSERT INTO UPK_IKOU.upk_k40.m_k60_buhin_no (data_id, buhin_no, created_date, created_tantou_id) VALUES (1443, '64184/5 4CB0A', GETDATE(), 999);</v>
      </c>
    </row>
    <row r="5473" spans="26:27">
      <c r="Z5473" s="623">
        <v>154</v>
      </c>
      <c r="AA5473" s="316" t="str">
        <f t="shared" si="37"/>
        <v>INSERT INTO UPK_IKOU.upk_k40.m_k60_buhin_no (data_id, buhin_no, created_date, created_tantou_id) VALUES (1444, '66312 4CB0A', GETDATE(), 999);</v>
      </c>
    </row>
    <row r="5474" spans="26:27">
      <c r="Z5474" s="623">
        <v>155</v>
      </c>
      <c r="AA5474" s="316" t="str">
        <f t="shared" si="37"/>
        <v>INSERT INTO UPK_IKOU.upk_k40.m_k60_buhin_no (data_id, buhin_no, created_date, created_tantou_id) VALUES (1445, '74516/7 4CE0A', GETDATE(), 999);</v>
      </c>
    </row>
    <row r="5475" spans="26:27">
      <c r="Z5475" s="623">
        <v>156</v>
      </c>
      <c r="AA5475" s="316" t="str">
        <f t="shared" si="37"/>
        <v>INSERT INTO UPK_IKOU.upk_k40.m_k60_buhin_no (data_id, buhin_no, created_date, created_tantou_id) VALUES (1446, '74516/7 4CE0A-E', GETDATE(), 999);</v>
      </c>
    </row>
    <row r="5476" spans="26:27">
      <c r="Z5476" s="623">
        <v>157</v>
      </c>
      <c r="AA5476" s="316" t="str">
        <f t="shared" si="37"/>
        <v>INSERT INTO UPK_IKOU.upk_k40.m_k60_buhin_no (data_id, buhin_no, created_date, created_tantou_id) VALUES (1447, '74516/7 4CE1A', GETDATE(), 999);</v>
      </c>
    </row>
    <row r="5477" spans="26:27">
      <c r="Z5477" s="623">
        <v>158</v>
      </c>
      <c r="AA5477" s="316" t="str">
        <f t="shared" si="37"/>
        <v>INSERT INTO UPK_IKOU.upk_k40.m_k60_buhin_no (data_id, buhin_no, created_date, created_tantou_id) VALUES (1448, '76218/9 4CC0A', GETDATE(), 999);</v>
      </c>
    </row>
    <row r="5478" spans="26:27">
      <c r="Z5478" s="623">
        <v>159</v>
      </c>
      <c r="AA5478" s="316" t="str">
        <f t="shared" si="37"/>
        <v>INSERT INTO UPK_IKOU.upk_k40.m_k60_buhin_no (data_id, buhin_no, created_date, created_tantou_id) VALUES (1449, '76232/3 4CC0A', GETDATE(), 999);</v>
      </c>
    </row>
    <row r="5479" spans="26:27">
      <c r="Z5479" s="623">
        <v>160</v>
      </c>
      <c r="AA5479" s="316" t="str">
        <f t="shared" si="37"/>
        <v>INSERT INTO UPK_IKOU.upk_k40.m_k60_buhin_no (data_id, buhin_no, created_date, created_tantou_id) VALUES (1450, '76242 4CB0A', GETDATE(), 999);</v>
      </c>
    </row>
    <row r="5480" spans="26:27">
      <c r="Z5480" s="623">
        <v>161</v>
      </c>
      <c r="AA5480" s="316" t="str">
        <f t="shared" si="37"/>
        <v>INSERT INTO UPK_IKOU.upk_k40.m_k60_buhin_no (data_id, buhin_no, created_date, created_tantou_id) VALUES (1451, '76243 4CB0A', GETDATE(), 999);</v>
      </c>
    </row>
    <row r="5481" spans="26:27">
      <c r="Z5481" s="623">
        <v>162</v>
      </c>
      <c r="AA5481" s="316" t="str">
        <f t="shared" si="37"/>
        <v>INSERT INTO UPK_IKOU.upk_k40.m_k60_buhin_no (data_id, buhin_no, created_date, created_tantou_id) VALUES (1452, '76272 4CC0A', GETDATE(), 999);</v>
      </c>
    </row>
    <row r="5482" spans="26:27">
      <c r="Z5482" s="623">
        <v>163</v>
      </c>
      <c r="AA5482" s="316" t="str">
        <f t="shared" si="37"/>
        <v>INSERT INTO UPK_IKOU.upk_k40.m_k60_buhin_no (data_id, buhin_no, created_date, created_tantou_id) VALUES (1453, '76273 4CC0A', GETDATE(), 999);</v>
      </c>
    </row>
    <row r="5483" spans="26:27">
      <c r="Z5483" s="623">
        <v>164</v>
      </c>
      <c r="AA5483" s="316" t="str">
        <f t="shared" si="37"/>
        <v>INSERT INTO UPK_IKOU.upk_k40.m_k60_buhin_no (data_id, buhin_no, created_date, created_tantou_id) VALUES (1454, '76426 4CC0A', GETDATE(), 999);</v>
      </c>
    </row>
    <row r="5484" spans="26:27">
      <c r="Z5484" s="623">
        <v>165</v>
      </c>
      <c r="AA5484" s="316" t="str">
        <f t="shared" si="37"/>
        <v>INSERT INTO UPK_IKOU.upk_k40.m_k60_buhin_no (data_id, buhin_no, created_date, created_tantou_id) VALUES (1455, '76427 4CC0A', GETDATE(), 999);</v>
      </c>
    </row>
    <row r="5485" spans="26:27">
      <c r="Z5485" s="623">
        <v>166</v>
      </c>
      <c r="AA5485" s="316" t="str">
        <f t="shared" si="37"/>
        <v>INSERT INTO UPK_IKOU.upk_k40.m_k60_buhin_no (data_id, buhin_no, created_date, created_tantou_id) VALUES (1456, '64112/3 5TA0A', GETDATE(), 999);</v>
      </c>
    </row>
    <row r="5486" spans="26:27">
      <c r="Z5486" s="623">
        <v>167</v>
      </c>
      <c r="AA5486" s="316" t="str">
        <f t="shared" si="37"/>
        <v>INSERT INTO UPK_IKOU.upk_k40.m_k60_buhin_no (data_id, buhin_no, created_date, created_tantou_id) VALUES (1457, '67413 5TA0A', GETDATE(), 999);</v>
      </c>
    </row>
    <row r="5487" spans="26:27">
      <c r="Z5487" s="623">
        <v>168</v>
      </c>
      <c r="AA5487" s="316" t="str">
        <f t="shared" si="37"/>
        <v>INSERT INTO UPK_IKOU.upk_k40.m_k60_buhin_no (data_id, buhin_no, created_date, created_tantou_id) VALUES (1458, '75534/5 5TA0A', GETDATE(), 999);</v>
      </c>
    </row>
    <row r="5488" spans="26:27">
      <c r="Z5488" s="623">
        <v>169</v>
      </c>
      <c r="AA5488" s="316" t="str">
        <f t="shared" si="37"/>
        <v>INSERT INTO UPK_IKOU.upk_k40.m_k60_buhin_no (data_id, buhin_no, created_date, created_tantou_id) VALUES (1459, '75682/3 5TA0A', GETDATE(), 999);</v>
      </c>
    </row>
    <row r="5489" spans="26:27">
      <c r="Z5489" s="623">
        <v>170</v>
      </c>
      <c r="AA5489" s="316" t="str">
        <f t="shared" si="37"/>
        <v>INSERT INTO UPK_IKOU.upk_k40.m_k60_buhin_no (data_id, buhin_no, created_date, created_tantou_id) VALUES (1460, '76242/3 5TA0A', GETDATE(), 999);</v>
      </c>
    </row>
    <row r="5490" spans="26:27">
      <c r="Z5490" s="623">
        <v>171</v>
      </c>
      <c r="AA5490" s="316" t="str">
        <f t="shared" si="37"/>
        <v>INSERT INTO UPK_IKOU.upk_k40.m_k60_buhin_no (data_id, buhin_no, created_date, created_tantou_id) VALUES (1461, '76242/3 5TA1A', GETDATE(), 999);</v>
      </c>
    </row>
    <row r="5491" spans="26:27">
      <c r="Z5491" s="623">
        <v>172</v>
      </c>
      <c r="AA5491" s="316" t="str">
        <f t="shared" si="37"/>
        <v>INSERT INTO UPK_IKOU.upk_k40.m_k60_buhin_no (data_id, buhin_no, created_date, created_tantou_id) VALUES (1462, '64184/5 6MA0A', GETDATE(), 999);</v>
      </c>
    </row>
    <row r="5492" spans="26:27">
      <c r="Z5492" s="623">
        <v>173</v>
      </c>
      <c r="AA5492" s="316" t="str">
        <f t="shared" si="37"/>
        <v>INSERT INTO UPK_IKOU.upk_k40.m_k60_buhin_no (data_id, buhin_no, created_date, created_tantou_id) VALUES (1463, '74516/7 6FM0A', GETDATE(), 999);</v>
      </c>
    </row>
    <row r="5493" spans="26:27">
      <c r="Z5493" s="623">
        <v>174</v>
      </c>
      <c r="AA5493" s="316" t="str">
        <f t="shared" si="37"/>
        <v>INSERT INTO UPK_IKOU.upk_k40.m_k60_buhin_no (data_id, buhin_no, created_date, created_tantou_id) VALUES (1464, '74516/7 6MA0A', GETDATE(), 999);</v>
      </c>
    </row>
    <row r="5494" spans="26:27">
      <c r="Z5494" s="623">
        <v>175</v>
      </c>
      <c r="AA5494" s="316" t="str">
        <f t="shared" si="37"/>
        <v>INSERT INTO UPK_IKOU.upk_k40.m_k60_buhin_no (data_id, buhin_no, created_date, created_tantou_id) VALUES (1465, '75528/9 6MA0A', GETDATE(), 999);</v>
      </c>
    </row>
    <row r="5495" spans="26:27">
      <c r="Z5495" s="623">
        <v>176</v>
      </c>
      <c r="AA5495" s="316" t="str">
        <f t="shared" si="37"/>
        <v>INSERT INTO UPK_IKOU.upk_k40.m_k60_buhin_no (data_id, buhin_no, created_date, created_tantou_id) VALUES (1466, '76456/7 6MA0A', GETDATE(), 999);</v>
      </c>
    </row>
    <row r="5496" spans="26:27">
      <c r="Z5496" s="623">
        <v>177</v>
      </c>
      <c r="AA5496" s="316" t="str">
        <f t="shared" si="37"/>
        <v>INSERT INTO UPK_IKOU.upk_k40.m_k60_buhin_no (data_id, buhin_no, created_date, created_tantou_id) VALUES (1467, '76483 6MA0A', GETDATE(), 999);</v>
      </c>
    </row>
    <row r="5497" spans="26:27">
      <c r="Z5497" s="623">
        <v>178</v>
      </c>
      <c r="AA5497" s="316" t="str">
        <f t="shared" si="37"/>
        <v>INSERT INTO UPK_IKOU.upk_k40.m_k60_buhin_no (data_id, buhin_no, created_date, created_tantou_id) VALUES (1468, '76742/3 6MA0A', GETDATE(), 999);</v>
      </c>
    </row>
    <row r="5498" spans="26:27">
      <c r="Z5498" s="623">
        <v>179</v>
      </c>
      <c r="AA5498" s="316" t="str">
        <f t="shared" si="37"/>
        <v>INSERT INTO UPK_IKOU.upk_k40.m_k60_buhin_no (data_id, buhin_no, created_date, created_tantou_id) VALUES (1469, '76332/3 4CC1A', GETDATE(), 999);</v>
      </c>
    </row>
    <row r="5499" spans="26:27">
      <c r="Z5499" s="623">
        <v>180</v>
      </c>
      <c r="AA5499" s="316" t="str">
        <f t="shared" si="37"/>
        <v>INSERT INTO UPK_IKOU.upk_k40.m_k60_buhin_no (data_id, buhin_no, created_date, created_tantou_id) VALUES (1470, '75662/3 5TL0A', GETDATE(), 999);</v>
      </c>
    </row>
    <row r="5500" spans="26:27">
      <c r="Z5500" s="623">
        <v>181</v>
      </c>
      <c r="AA5500" s="316" t="str">
        <f t="shared" si="37"/>
        <v>INSERT INTO UPK_IKOU.upk_k40.m_k60_buhin_no (data_id, buhin_no, created_date, created_tantou_id) VALUES (1471, '76456/7 6MR0A', GETDATE(), 999);</v>
      </c>
    </row>
    <row r="5501" spans="26:27">
      <c r="Z5501" s="623">
        <v>182</v>
      </c>
      <c r="AA5501" s="316" t="str">
        <f t="shared" si="37"/>
        <v>INSERT INTO UPK_IKOU.upk_k40.m_k60_buhin_no (data_id, buhin_no, created_date, created_tantou_id) VALUES (1472, '78118/9 6MA0AUF', GETDATE(), 999);</v>
      </c>
    </row>
    <row r="5502" spans="26:27">
      <c r="Z5502" s="623">
        <v>183</v>
      </c>
      <c r="AA5502" s="316" t="str">
        <f t="shared" si="37"/>
        <v>INSERT INTO UPK_IKOU.upk_k40.m_k60_buhin_no (data_id, buhin_no, created_date, created_tantou_id) VALUES (1473, '64112/3 6RA0A', GETDATE(), 999);</v>
      </c>
    </row>
    <row r="5503" spans="26:27">
      <c r="Z5503" s="623">
        <v>184</v>
      </c>
      <c r="AA5503" s="316" t="str">
        <f t="shared" si="37"/>
        <v>INSERT INTO UPK_IKOU.upk_k40.m_k60_buhin_no (data_id, buhin_no, created_date, created_tantou_id) VALUES (1474, '64122/3 6RA0A', GETDATE(), 999);</v>
      </c>
    </row>
    <row r="5504" spans="26:27">
      <c r="Z5504" s="623">
        <v>185</v>
      </c>
      <c r="AA5504" s="316" t="str">
        <f t="shared" si="37"/>
        <v>INSERT INTO UPK_IKOU.upk_k40.m_k60_buhin_no (data_id, buhin_no, created_date, created_tantou_id) VALUES (1475, '5220A M7400/M7300', GETDATE(), 999);</v>
      </c>
    </row>
    <row r="5505" spans="26:27">
      <c r="Z5505" s="623">
        <v>186</v>
      </c>
      <c r="AA5505" s="316" t="str">
        <f t="shared" si="37"/>
        <v>INSERT INTO UPK_IKOU.upk_k40.m_k60_buhin_no (data_id, buhin_no, created_date, created_tantou_id) VALUES (1476, '64182/3 6RA0A', GETDATE(), 999);</v>
      </c>
    </row>
    <row r="5506" spans="26:27">
      <c r="Z5506" s="623">
        <v>187</v>
      </c>
      <c r="AA5506" s="316" t="str">
        <f t="shared" si="37"/>
        <v>INSERT INTO UPK_IKOU.upk_k40.m_k60_buhin_no (data_id, buhin_no, created_date, created_tantou_id) VALUES (1477, '66319 6RA0A', GETDATE(), 999);</v>
      </c>
    </row>
    <row r="5507" spans="26:27">
      <c r="Z5507" s="623">
        <v>188</v>
      </c>
      <c r="AA5507" s="316" t="str">
        <f t="shared" si="37"/>
        <v>INSERT INTO UPK_IKOU.upk_k40.m_k60_buhin_no (data_id, buhin_no, created_date, created_tantou_id) VALUES (1478, '66362 6RA0A', GETDATE(), 999);</v>
      </c>
    </row>
    <row r="5508" spans="26:27">
      <c r="Z5508" s="623">
        <v>189</v>
      </c>
      <c r="AA5508" s="316" t="str">
        <f t="shared" si="37"/>
        <v>INSERT INTO UPK_IKOU.upk_k40.m_k60_buhin_no (data_id, buhin_no, created_date, created_tantou_id) VALUES (1479, '67466/7 6RA0A', GETDATE(), 999);</v>
      </c>
    </row>
    <row r="5509" spans="26:27">
      <c r="Z5509" s="623">
        <v>190</v>
      </c>
      <c r="AA5509" s="316" t="str">
        <f t="shared" si="37"/>
        <v>INSERT INTO UPK_IKOU.upk_k40.m_k60_buhin_no (data_id, buhin_no, created_date, created_tantou_id) VALUES (1480, '74516 6RA0A', GETDATE(), 999);</v>
      </c>
    </row>
    <row r="5510" spans="26:27">
      <c r="Z5510" s="623">
        <v>191</v>
      </c>
      <c r="AA5510" s="316" t="str">
        <f t="shared" si="37"/>
        <v>INSERT INTO UPK_IKOU.upk_k40.m_k60_buhin_no (data_id, buhin_no, created_date, created_tantou_id) VALUES (1481, '5253B Y6400', GETDATE(), 999);</v>
      </c>
    </row>
    <row r="5511" spans="26:27">
      <c r="Z5511" s="623">
        <v>192</v>
      </c>
      <c r="AA5511" s="316" t="str">
        <f t="shared" si="37"/>
        <v>INSERT INTO UPK_IKOU.upk_k40.m_k60_buhin_no (data_id, buhin_no, created_date, created_tantou_id) VALUES (1482, '75186/7 6RA0A', GETDATE(), 999);</v>
      </c>
    </row>
    <row r="5512" spans="26:27">
      <c r="Z5512" s="623">
        <v>193</v>
      </c>
      <c r="AA5512" s="316" t="str">
        <f t="shared" ref="AA5512:AA5575" si="38">$Y$5318&amp;AA4221&amp;", '"&amp;TRIM(AB4221)&amp;"', GETDATE(), 999);"</f>
        <v>INSERT INTO UPK_IKOU.upk_k40.m_k60_buhin_no (data_id, buhin_no, created_date, created_tantou_id) VALUES (1483, '751B0/1 6RA0A', GETDATE(), 999);</v>
      </c>
    </row>
    <row r="5513" spans="26:27">
      <c r="Z5513" s="623">
        <v>194</v>
      </c>
      <c r="AA5513" s="316" t="str">
        <f t="shared" si="38"/>
        <v>INSERT INTO UPK_IKOU.upk_k40.m_k60_buhin_no (data_id, buhin_no, created_date, created_tantou_id) VALUES (1484, '5253 CG9800/BY9300', GETDATE(), 999);</v>
      </c>
    </row>
    <row r="5514" spans="26:27">
      <c r="Z5514" s="623">
        <v>195</v>
      </c>
      <c r="AA5514" s="316" t="str">
        <f t="shared" si="38"/>
        <v>INSERT INTO UPK_IKOU.upk_k40.m_k60_buhin_no (data_id, buhin_no, created_date, created_tantou_id) VALUES (1485, '75262/3 6RA0A', GETDATE(), 999);</v>
      </c>
    </row>
    <row r="5515" spans="26:27">
      <c r="Z5515" s="623">
        <v>196</v>
      </c>
      <c r="AA5515" s="316" t="str">
        <f t="shared" si="38"/>
        <v>INSERT INTO UPK_IKOU.upk_k40.m_k60_buhin_no (data_id, buhin_no, created_date, created_tantou_id) VALUES (1486, '5220A M8400/M8300', GETDATE(), 999);</v>
      </c>
    </row>
    <row r="5516" spans="26:27">
      <c r="Z5516" s="623">
        <v>197</v>
      </c>
      <c r="AA5516" s="316" t="str">
        <f t="shared" si="38"/>
        <v>INSERT INTO UPK_IKOU.upk_k40.m_k60_buhin_no (data_id, buhin_no, created_date, created_tantou_id) VALUES (1487, '75494/5 6RA0A', GETDATE(), 999);</v>
      </c>
    </row>
    <row r="5517" spans="26:27">
      <c r="Z5517" s="623">
        <v>198</v>
      </c>
      <c r="AA5517" s="316" t="str">
        <f t="shared" si="38"/>
        <v>INSERT INTO UPK_IKOU.upk_k40.m_k60_buhin_no (data_id, buhin_no, created_date, created_tantou_id) VALUES (1488, '5253C A5800/A5700', GETDATE(), 999);</v>
      </c>
    </row>
    <row r="5518" spans="26:27">
      <c r="Z5518" s="623">
        <v>199</v>
      </c>
      <c r="AA5518" s="316" t="str">
        <f t="shared" si="38"/>
        <v>INSERT INTO UPK_IKOU.upk_k40.m_k60_buhin_no (data_id, buhin_no, created_date, created_tantou_id) VALUES (1489, '75522/3 6RA0A', GETDATE(), 999);</v>
      </c>
    </row>
    <row r="5519" spans="26:27">
      <c r="Z5519" s="623">
        <v>200</v>
      </c>
      <c r="AA5519" s="316" t="str">
        <f t="shared" si="38"/>
        <v>INSERT INTO UPK_IKOU.upk_k40.m_k60_buhin_no (data_id, buhin_no, created_date, created_tantou_id) VALUES (1490, '5253C A9600/A9500', GETDATE(), 999);</v>
      </c>
    </row>
    <row r="5520" spans="26:27">
      <c r="Z5520" s="623">
        <v>201</v>
      </c>
      <c r="AA5520" s="316" t="str">
        <f t="shared" si="38"/>
        <v>INSERT INTO UPK_IKOU.upk_k40.m_k60_buhin_no (data_id, buhin_no, created_date, created_tantou_id) VALUES (1491, '75632 6RA0A', GETDATE(), 999);</v>
      </c>
    </row>
    <row r="5521" spans="26:27">
      <c r="Z5521" s="623">
        <v>202</v>
      </c>
      <c r="AA5521" s="316" t="str">
        <f t="shared" si="38"/>
        <v>INSERT INTO UPK_IKOU.upk_k40.m_k60_buhin_no (data_id, buhin_no, created_date, created_tantou_id) VALUES (1492, '5253B M5600', GETDATE(), 999);</v>
      </c>
    </row>
    <row r="5522" spans="26:27">
      <c r="Z5522" s="623">
        <v>203</v>
      </c>
      <c r="AA5522" s="316" t="str">
        <f t="shared" si="38"/>
        <v>INSERT INTO UPK_IKOU.upk_k40.m_k60_buhin_no (data_id, buhin_no, created_date, created_tantou_id) VALUES (1493, '75632 6RA3A', GETDATE(), 999);</v>
      </c>
    </row>
    <row r="5523" spans="26:27">
      <c r="Z5523" s="623">
        <v>204</v>
      </c>
      <c r="AA5523" s="316" t="str">
        <f t="shared" si="38"/>
        <v>INSERT INTO UPK_IKOU.upk_k40.m_k60_buhin_no (data_id, buhin_no, created_date, created_tantou_id) VALUES (1494, '5253C C9700', GETDATE(), 999);</v>
      </c>
    </row>
    <row r="5524" spans="26:27">
      <c r="Z5524" s="623">
        <v>205</v>
      </c>
      <c r="AA5524" s="316" t="str">
        <f t="shared" si="38"/>
        <v>INSERT INTO UPK_IKOU.upk_k40.m_k60_buhin_no (data_id, buhin_no, created_date, created_tantou_id) VALUES (1495, '75942/3 6RA1A', GETDATE(), 999);</v>
      </c>
    </row>
    <row r="5525" spans="26:27">
      <c r="Z5525" s="623">
        <v>206</v>
      </c>
      <c r="AA5525" s="316" t="str">
        <f t="shared" si="38"/>
        <v>INSERT INTO UPK_IKOU.upk_k40.m_k60_buhin_no (data_id, buhin_no, created_date, created_tantou_id) VALUES (1496, '5220A N0200/N0100', GETDATE(), 999);</v>
      </c>
    </row>
    <row r="5526" spans="26:27">
      <c r="Z5526" s="623">
        <v>207</v>
      </c>
      <c r="AA5526" s="316" t="str">
        <f t="shared" si="38"/>
        <v>INSERT INTO UPK_IKOU.upk_k40.m_k60_buhin_no (data_id, buhin_no, created_date, created_tantou_id) VALUES (1497, '76242/3 6RA0A', GETDATE(), 999);</v>
      </c>
    </row>
    <row r="5527" spans="26:27">
      <c r="Z5527" s="623">
        <v>208</v>
      </c>
      <c r="AA5527" s="316" t="str">
        <f t="shared" si="38"/>
        <v>INSERT INTO UPK_IKOU.upk_k40.m_k60_buhin_no (data_id, buhin_no, created_date, created_tantou_id) VALUES (1498, '9450C 02200', GETDATE(), 999);</v>
      </c>
    </row>
    <row r="5528" spans="26:27">
      <c r="Z5528" s="623">
        <v>209</v>
      </c>
      <c r="AA5528" s="316" t="str">
        <f t="shared" si="38"/>
        <v>INSERT INTO UPK_IKOU.upk_k40.m_k60_buhin_no (data_id, buhin_no, created_date, created_tantou_id) VALUES (1499, '5253C D4300', GETDATE(), 999);</v>
      </c>
    </row>
    <row r="5529" spans="26:27">
      <c r="Z5529" s="623">
        <v>210</v>
      </c>
      <c r="AA5529" s="316" t="str">
        <f t="shared" si="38"/>
        <v>INSERT INTO UPK_IKOU.upk_k40.m_k60_buhin_no (data_id, buhin_no, created_date, created_tantou_id) VALUES (1500, '5253C D5600', GETDATE(), 999);</v>
      </c>
    </row>
    <row r="5530" spans="26:27">
      <c r="Z5530" s="623">
        <v>211</v>
      </c>
      <c r="AA5530" s="316" t="str">
        <f t="shared" si="38"/>
        <v>INSERT INTO UPK_IKOU.upk_k40.m_k60_buhin_no (data_id, buhin_no, created_date, created_tantou_id) VALUES (1501, '5253C G9700', GETDATE(), 999);</v>
      </c>
    </row>
    <row r="5531" spans="26:27">
      <c r="Z5531" s="623">
        <v>212</v>
      </c>
      <c r="AA5531" s="316" t="str">
        <f t="shared" si="38"/>
        <v>INSERT INTO UPK_IKOU.upk_k40.m_k60_buhin_no (data_id, buhin_no, created_date, created_tantou_id) VALUES (1502, '5253C Q4100', GETDATE(), 999);</v>
      </c>
    </row>
    <row r="5532" spans="26:27">
      <c r="Z5532" s="623">
        <v>213</v>
      </c>
      <c r="AA5532" s="316" t="str">
        <f t="shared" si="38"/>
        <v>INSERT INTO UPK_IKOU.upk_k40.m_k60_buhin_no (data_id, buhin_no, created_date, created_tantou_id) VALUES (1503, '5253C Q4200', GETDATE(), 999);</v>
      </c>
    </row>
    <row r="5533" spans="26:27">
      <c r="Z5533" s="623">
        <v>214</v>
      </c>
      <c r="AA5533" s="316" t="str">
        <f t="shared" si="38"/>
        <v>INSERT INTO UPK_IKOU.upk_k40.m_k60_buhin_no (data_id, buhin_no, created_date, created_tantou_id) VALUES (1504, '5253C Q4300', GETDATE(), 999);</v>
      </c>
    </row>
    <row r="5534" spans="26:27">
      <c r="Z5534" s="623">
        <v>215</v>
      </c>
      <c r="AA5534" s="316" t="str">
        <f t="shared" si="38"/>
        <v>INSERT INTO UPK_IKOU.upk_k40.m_k60_buhin_no (data_id, buhin_no, created_date, created_tantou_id) VALUES (1505, '64182/3 4M41001', GETDATE(), 999);</v>
      </c>
    </row>
    <row r="5535" spans="26:27">
      <c r="Z5535" s="623">
        <v>216</v>
      </c>
      <c r="AA5535" s="316" t="str">
        <f t="shared" si="38"/>
        <v>INSERT INTO UPK_IKOU.upk_k40.m_k60_buhin_no (data_id, buhin_no, created_date, created_tantou_id) VALUES (1506, '64182/3 4M410-G', GETDATE(), 999);</v>
      </c>
    </row>
    <row r="5536" spans="26:27">
      <c r="Z5536" s="623">
        <v>217</v>
      </c>
      <c r="AA5536" s="316" t="str">
        <f t="shared" si="38"/>
        <v>INSERT INTO UPK_IKOU.upk_k40.m_k60_buhin_no (data_id, buhin_no, created_date, created_tantou_id) VALUES (1507, '64182/3 5M01001', GETDATE(), 999);</v>
      </c>
    </row>
    <row r="5537" spans="26:27">
      <c r="Z5537" s="623">
        <v>218</v>
      </c>
      <c r="AA5537" s="316" t="str">
        <f t="shared" si="38"/>
        <v>INSERT INTO UPK_IKOU.upk_k40.m_k60_buhin_no (data_id, buhin_no, created_date, created_tantou_id) VALUES (1508, '74346 4M400', GETDATE(), 999);</v>
      </c>
    </row>
    <row r="5538" spans="26:27">
      <c r="Z5538" s="623">
        <v>219</v>
      </c>
      <c r="AA5538" s="316" t="str">
        <f t="shared" si="38"/>
        <v>INSERT INTO UPK_IKOU.upk_k40.m_k60_buhin_no (data_id, buhin_no, created_date, created_tantou_id) VALUES (1509, '74346 4M400-G', GETDATE(), 999);</v>
      </c>
    </row>
    <row r="5539" spans="26:27">
      <c r="Z5539" s="623">
        <v>220</v>
      </c>
      <c r="AA5539" s="316" t="str">
        <f t="shared" si="38"/>
        <v>INSERT INTO UPK_IKOU.upk_k40.m_k60_buhin_no (data_id, buhin_no, created_date, created_tantou_id) VALUES (1510, '76262 4M400', GETDATE(), 999);</v>
      </c>
    </row>
    <row r="5540" spans="26:27">
      <c r="Z5540" s="623">
        <v>221</v>
      </c>
      <c r="AA5540" s="316" t="str">
        <f t="shared" si="38"/>
        <v>INSERT INTO UPK_IKOU.upk_k40.m_k60_buhin_no (data_id, buhin_no, created_date, created_tantou_id) VALUES (1511, '76262 4M710', GETDATE(), 999);</v>
      </c>
    </row>
    <row r="5541" spans="26:27">
      <c r="Z5541" s="623">
        <v>222</v>
      </c>
      <c r="AA5541" s="316" t="str">
        <f t="shared" si="38"/>
        <v>INSERT INTO UPK_IKOU.upk_k40.m_k60_buhin_no (data_id, buhin_no, created_date, created_tantou_id) VALUES (1512, '76263 4M400', GETDATE(), 999);</v>
      </c>
    </row>
    <row r="5542" spans="26:27">
      <c r="Z5542" s="623">
        <v>223</v>
      </c>
      <c r="AA5542" s="316" t="str">
        <f t="shared" si="38"/>
        <v>INSERT INTO UPK_IKOU.upk_k40.m_k60_buhin_no (data_id, buhin_no, created_date, created_tantou_id) VALUES (1513, '76263 4M710', GETDATE(), 999);</v>
      </c>
    </row>
    <row r="5543" spans="26:27">
      <c r="Z5543" s="623">
        <v>224</v>
      </c>
      <c r="AA5543" s="316" t="str">
        <f t="shared" si="38"/>
        <v>INSERT INTO UPK_IKOU.upk_k40.m_k60_buhin_no (data_id, buhin_no, created_date, created_tantou_id) VALUES (1514, '76272 4M400', GETDATE(), 999);</v>
      </c>
    </row>
    <row r="5544" spans="26:27">
      <c r="Z5544" s="623">
        <v>225</v>
      </c>
      <c r="AA5544" s="316" t="str">
        <f t="shared" si="38"/>
        <v>INSERT INTO UPK_IKOU.upk_k40.m_k60_buhin_no (data_id, buhin_no, created_date, created_tantou_id) VALUES (1515, '76272 4M500', GETDATE(), 999);</v>
      </c>
    </row>
    <row r="5545" spans="26:27">
      <c r="Z5545" s="623">
        <v>226</v>
      </c>
      <c r="AA5545" s="316" t="str">
        <f t="shared" si="38"/>
        <v>INSERT INTO UPK_IKOU.upk_k40.m_k60_buhin_no (data_id, buhin_no, created_date, created_tantou_id) VALUES (1516, '76273 4M400', GETDATE(), 999);</v>
      </c>
    </row>
    <row r="5546" spans="26:27">
      <c r="Z5546" s="623">
        <v>227</v>
      </c>
      <c r="AA5546" s="316" t="str">
        <f t="shared" si="38"/>
        <v>INSERT INTO UPK_IKOU.upk_k40.m_k60_buhin_no (data_id, buhin_no, created_date, created_tantou_id) VALUES (1517, '76273 4M500', GETDATE(), 999);</v>
      </c>
    </row>
    <row r="5547" spans="26:27">
      <c r="Z5547" s="623">
        <v>228</v>
      </c>
      <c r="AA5547" s="316" t="str">
        <f t="shared" si="38"/>
        <v>INSERT INTO UPK_IKOU.upk_k40.m_k60_buhin_no (data_id, buhin_no, created_date, created_tantou_id) VALUES (1518, '76316/7 4M500', GETDATE(), 999);</v>
      </c>
    </row>
    <row r="5548" spans="26:27">
      <c r="Z5548" s="623">
        <v>229</v>
      </c>
      <c r="AA5548" s="316" t="str">
        <f t="shared" si="38"/>
        <v>INSERT INTO UPK_IKOU.upk_k40.m_k60_buhin_no (data_id, buhin_no, created_date, created_tantou_id) VALUES (1519, '76316/7 4M500-B', GETDATE(), 999);</v>
      </c>
    </row>
    <row r="5549" spans="26:27">
      <c r="Z5549" s="623">
        <v>230</v>
      </c>
      <c r="AA5549" s="316" t="str">
        <f t="shared" si="38"/>
        <v>INSERT INTO UPK_IKOU.upk_k40.m_k60_buhin_no (data_id, buhin_no, created_date, created_tantou_id) VALUES (1520, '76320/1 4M510', GETDATE(), 999);</v>
      </c>
    </row>
    <row r="5550" spans="26:27">
      <c r="Z5550" s="623">
        <v>231</v>
      </c>
      <c r="AA5550" s="316" t="str">
        <f t="shared" si="38"/>
        <v>INSERT INTO UPK_IKOU.upk_k40.m_k60_buhin_no (data_id, buhin_no, created_date, created_tantou_id) VALUES (1521, '76632 4M400-1', GETDATE(), 999);</v>
      </c>
    </row>
    <row r="5551" spans="26:27">
      <c r="Z5551" s="623">
        <v>232</v>
      </c>
      <c r="AA5551" s="316" t="str">
        <f t="shared" si="38"/>
        <v>INSERT INTO UPK_IKOU.upk_k40.m_k60_buhin_no (data_id, buhin_no, created_date, created_tantou_id) VALUES (1522, '76633 4M400-1', GETDATE(), 999);</v>
      </c>
    </row>
    <row r="5552" spans="26:27">
      <c r="Z5552" s="623">
        <v>233</v>
      </c>
      <c r="AA5552" s="316" t="str">
        <f t="shared" si="38"/>
        <v>INSERT INTO UPK_IKOU.upk_k40.m_k60_buhin_no (data_id, buhin_no, created_date, created_tantou_id) VALUES (1523, '76634/5 4M400', GETDATE(), 999);</v>
      </c>
    </row>
    <row r="5553" spans="26:27">
      <c r="Z5553" s="623">
        <v>234</v>
      </c>
      <c r="AA5553" s="316" t="str">
        <f t="shared" si="38"/>
        <v>INSERT INTO UPK_IKOU.upk_k40.m_k60_buhin_no (data_id, buhin_no, created_date, created_tantou_id) VALUES (1524, '76634/5 4M500', GETDATE(), 999);</v>
      </c>
    </row>
    <row r="5554" spans="26:27">
      <c r="Z5554" s="623">
        <v>235</v>
      </c>
      <c r="AA5554" s="316" t="str">
        <f t="shared" si="38"/>
        <v>INSERT INTO UPK_IKOU.upk_k40.m_k60_buhin_no (data_id, buhin_no, created_date, created_tantou_id) VALUES (1525, '78142/3 4M500', GETDATE(), 999);</v>
      </c>
    </row>
    <row r="5555" spans="26:27">
      <c r="Z5555" s="623">
        <v>236</v>
      </c>
      <c r="AA5555" s="316" t="str">
        <f t="shared" si="38"/>
        <v>INSERT INTO UPK_IKOU.upk_k40.m_k60_buhin_no (data_id, buhin_no, created_date, created_tantou_id) VALUES (1526, '82198/9 4M400', GETDATE(), 999);</v>
      </c>
    </row>
    <row r="5556" spans="26:27">
      <c r="Z5556" s="623">
        <v>237</v>
      </c>
      <c r="AA5556" s="316" t="str">
        <f t="shared" si="38"/>
        <v>INSERT INTO UPK_IKOU.upk_k40.m_k60_buhin_no (data_id, buhin_no, created_date, created_tantou_id) VALUES (1527, '66322/3 8H300', GETDATE(), 999);</v>
      </c>
    </row>
    <row r="5557" spans="26:27">
      <c r="Z5557" s="623">
        <v>238</v>
      </c>
      <c r="AA5557" s="316" t="str">
        <f t="shared" si="38"/>
        <v>INSERT INTO UPK_IKOU.upk_k40.m_k60_buhin_no (data_id, buhin_no, created_date, created_tantou_id) VALUES (1528, '66322/3 8H900', GETDATE(), 999);</v>
      </c>
    </row>
    <row r="5558" spans="26:27">
      <c r="Z5558" s="623">
        <v>239</v>
      </c>
      <c r="AA5558" s="316" t="str">
        <f t="shared" si="38"/>
        <v>INSERT INTO UPK_IKOU.upk_k40.m_k60_buhin_no (data_id, buhin_no, created_date, created_tantou_id) VALUES (1529, '67123 8H30001', GETDATE(), 999);</v>
      </c>
    </row>
    <row r="5559" spans="26:27">
      <c r="Z5559" s="623">
        <v>240</v>
      </c>
      <c r="AA5559" s="316" t="str">
        <f t="shared" si="38"/>
        <v>INSERT INTO UPK_IKOU.upk_k40.m_k60_buhin_no (data_id, buhin_no, created_date, created_tantou_id) VALUES (1530, '67123 8H70001', GETDATE(), 999);</v>
      </c>
    </row>
    <row r="5560" spans="26:27">
      <c r="Z5560" s="623">
        <v>241</v>
      </c>
      <c r="AA5560" s="316" t="str">
        <f t="shared" si="38"/>
        <v>INSERT INTO UPK_IKOU.upk_k40.m_k60_buhin_no (data_id, buhin_no, created_date, created_tantou_id) VALUES (1531, '67123 8H90001', GETDATE(), 999);</v>
      </c>
    </row>
    <row r="5561" spans="26:27">
      <c r="Z5561" s="623">
        <v>242</v>
      </c>
      <c r="AA5561" s="316" t="str">
        <f t="shared" si="38"/>
        <v>INSERT INTO UPK_IKOU.upk_k40.m_k60_buhin_no (data_id, buhin_no, created_date, created_tantou_id) VALUES (1532, '74333 8H70001', GETDATE(), 999);</v>
      </c>
    </row>
    <row r="5562" spans="26:27">
      <c r="Z5562" s="623">
        <v>243</v>
      </c>
      <c r="AA5562" s="316" t="str">
        <f t="shared" si="38"/>
        <v>INSERT INTO UPK_IKOU.upk_k40.m_k60_buhin_no (data_id, buhin_no, created_date, created_tantou_id) VALUES (1533, '74346 8H300', GETDATE(), 999);</v>
      </c>
    </row>
    <row r="5563" spans="26:27">
      <c r="Z5563" s="623">
        <v>244</v>
      </c>
      <c r="AA5563" s="316" t="str">
        <f t="shared" si="38"/>
        <v>INSERT INTO UPK_IKOU.upk_k40.m_k60_buhin_no (data_id, buhin_no, created_date, created_tantou_id) VALUES (1534, '74356 8H300', GETDATE(), 999);</v>
      </c>
    </row>
    <row r="5564" spans="26:27">
      <c r="Z5564" s="623">
        <v>245</v>
      </c>
      <c r="AA5564" s="316" t="str">
        <f t="shared" si="38"/>
        <v>INSERT INTO UPK_IKOU.upk_k40.m_k60_buhin_no (data_id, buhin_no, created_date, created_tantou_id) VALUES (1535, '74356 AW000', GETDATE(), 999);</v>
      </c>
    </row>
    <row r="5565" spans="26:27">
      <c r="Z5565" s="623">
        <v>246</v>
      </c>
      <c r="AA5565" s="316" t="str">
        <f t="shared" si="38"/>
        <v>INSERT INTO UPK_IKOU.upk_k40.m_k60_buhin_no (data_id, buhin_no, created_date, created_tantou_id) VALUES (1536, '75138/9 8H90001', GETDATE(), 999);</v>
      </c>
    </row>
    <row r="5566" spans="26:27">
      <c r="Z5566" s="623">
        <v>247</v>
      </c>
      <c r="AA5566" s="316" t="str">
        <f t="shared" si="38"/>
        <v>INSERT INTO UPK_IKOU.upk_k40.m_k60_buhin_no (data_id, buhin_no, created_date, created_tantou_id) VALUES (1537, '76226/7 8H300', GETDATE(), 999);</v>
      </c>
    </row>
    <row r="5567" spans="26:27">
      <c r="Z5567" s="623">
        <v>248</v>
      </c>
      <c r="AA5567" s="316" t="str">
        <f t="shared" si="38"/>
        <v>INSERT INTO UPK_IKOU.upk_k40.m_k60_buhin_no (data_id, buhin_no, created_date, created_tantou_id) VALUES (1538, '76226/7 8H700', GETDATE(), 999);</v>
      </c>
    </row>
    <row r="5568" spans="26:27">
      <c r="Z5568" s="623">
        <v>249</v>
      </c>
      <c r="AA5568" s="316" t="str">
        <f t="shared" si="38"/>
        <v>INSERT INTO UPK_IKOU.upk_k40.m_k60_buhin_no (data_id, buhin_no, created_date, created_tantou_id) VALUES (1539, '76298/9 8H300', GETDATE(), 999);</v>
      </c>
    </row>
    <row r="5569" spans="26:27">
      <c r="Z5569" s="623">
        <v>250</v>
      </c>
      <c r="AA5569" s="316" t="str">
        <f t="shared" si="38"/>
        <v>INSERT INTO UPK_IKOU.upk_k40.m_k60_buhin_no (data_id, buhin_no, created_date, created_tantou_id) VALUES (1540, '76428 8H300', GETDATE(), 999);</v>
      </c>
    </row>
    <row r="5570" spans="26:27">
      <c r="Z5570" s="623">
        <v>251</v>
      </c>
      <c r="AA5570" s="316" t="str">
        <f t="shared" si="38"/>
        <v>INSERT INTO UPK_IKOU.upk_k40.m_k60_buhin_no (data_id, buhin_no, created_date, created_tantou_id) VALUES (1541, '76429 8H300', GETDATE(), 999);</v>
      </c>
    </row>
    <row r="5571" spans="26:27">
      <c r="Z5571" s="623">
        <v>252</v>
      </c>
      <c r="AA5571" s="316" t="str">
        <f t="shared" si="38"/>
        <v>INSERT INTO UPK_IKOU.upk_k40.m_k60_buhin_no (data_id, buhin_no, created_date, created_tantou_id) VALUES (1542, '76644/5 8H300', GETDATE(), 999);</v>
      </c>
    </row>
    <row r="5572" spans="26:27">
      <c r="Z5572" s="623">
        <v>253</v>
      </c>
      <c r="AA5572" s="316" t="str">
        <f t="shared" si="38"/>
        <v>INSERT INTO UPK_IKOU.upk_k40.m_k60_buhin_no (data_id, buhin_no, created_date, created_tantou_id) VALUES (1543, '76646/7 8H300', GETDATE(), 999);</v>
      </c>
    </row>
    <row r="5573" spans="26:27">
      <c r="Z5573" s="623">
        <v>254</v>
      </c>
      <c r="AA5573" s="316" t="str">
        <f t="shared" si="38"/>
        <v>INSERT INTO UPK_IKOU.upk_k40.m_k60_buhin_no (data_id, buhin_no, created_date, created_tantou_id) VALUES (1544, '76646/7 EQ500', GETDATE(), 999);</v>
      </c>
    </row>
    <row r="5574" spans="26:27">
      <c r="Z5574" s="623">
        <v>255</v>
      </c>
      <c r="AA5574" s="316" t="str">
        <f t="shared" si="38"/>
        <v>INSERT INTO UPK_IKOU.upk_k40.m_k60_buhin_no (data_id, buhin_no, created_date, created_tantou_id) VALUES (1545, '77648/9 8H300', GETDATE(), 999);</v>
      </c>
    </row>
    <row r="5575" spans="26:27">
      <c r="Z5575" s="623">
        <v>256</v>
      </c>
      <c r="AA5575" s="316" t="str">
        <f t="shared" si="38"/>
        <v>INSERT INTO UPK_IKOU.upk_k40.m_k60_buhin_no (data_id, buhin_no, created_date, created_tantou_id) VALUES (1546, '64124 EN000', GETDATE(), 999);</v>
      </c>
    </row>
    <row r="5576" spans="26:27">
      <c r="Z5576" s="623">
        <v>257</v>
      </c>
      <c r="AA5576" s="316" t="str">
        <f t="shared" ref="AA5576:AA5639" si="39">$Y$5318&amp;AA4285&amp;", '"&amp;TRIM(AB4285)&amp;"', GETDATE(), 999);"</f>
        <v>INSERT INTO UPK_IKOU.upk_k40.m_k60_buhin_no (data_id, buhin_no, created_date, created_tantou_id) VALUES (1547, '64125 EN000', GETDATE(), 999);</v>
      </c>
    </row>
    <row r="5577" spans="26:27">
      <c r="Z5577" s="623">
        <v>258</v>
      </c>
      <c r="AA5577" s="316" t="str">
        <f t="shared" si="39"/>
        <v>INSERT INTO UPK_IKOU.upk_k40.m_k60_buhin_no (data_id, buhin_no, created_date, created_tantou_id) VALUES (1548, '64182/3 EN000', GETDATE(), 999);</v>
      </c>
    </row>
    <row r="5578" spans="26:27">
      <c r="Z5578" s="623">
        <v>259</v>
      </c>
      <c r="AA5578" s="316" t="str">
        <f t="shared" si="39"/>
        <v>INSERT INTO UPK_IKOU.upk_k40.m_k60_buhin_no (data_id, buhin_no, created_date, created_tantou_id) VALUES (1549, '74352/3 EN012', GETDATE(), 999);</v>
      </c>
    </row>
    <row r="5579" spans="26:27">
      <c r="Z5579" s="623">
        <v>260</v>
      </c>
      <c r="AA5579" s="316" t="str">
        <f t="shared" si="39"/>
        <v>INSERT INTO UPK_IKOU.upk_k40.m_k60_buhin_no (data_id, buhin_no, created_date, created_tantou_id) VALUES (1550, '75522/3 EN000', GETDATE(), 999);</v>
      </c>
    </row>
    <row r="5580" spans="26:27">
      <c r="Z5580" s="623">
        <v>261</v>
      </c>
      <c r="AA5580" s="316" t="str">
        <f t="shared" si="39"/>
        <v>INSERT INTO UPK_IKOU.upk_k40.m_k60_buhin_no (data_id, buhin_no, created_date, created_tantou_id) VALUES (1551, '75532/3 EN000', GETDATE(), 999);</v>
      </c>
    </row>
    <row r="5581" spans="26:27">
      <c r="Z5581" s="623">
        <v>262</v>
      </c>
      <c r="AA5581" s="316" t="str">
        <f t="shared" si="39"/>
        <v>INSERT INTO UPK_IKOU.upk_k40.m_k60_buhin_no (data_id, buhin_no, created_date, created_tantou_id) VALUES (1552, '75532/3 EN100', GETDATE(), 999);</v>
      </c>
    </row>
    <row r="5582" spans="26:27">
      <c r="Z5582" s="623">
        <v>263</v>
      </c>
      <c r="AA5582" s="316" t="str">
        <f t="shared" si="39"/>
        <v>INSERT INTO UPK_IKOU.upk_k40.m_k60_buhin_no (data_id, buhin_no, created_date, created_tantou_id) VALUES (1553, '76742 EN000', GETDATE(), 999);</v>
      </c>
    </row>
    <row r="5583" spans="26:27">
      <c r="Z5583" s="623">
        <v>264</v>
      </c>
      <c r="AA5583" s="316" t="str">
        <f t="shared" si="39"/>
        <v>INSERT INTO UPK_IKOU.upk_k40.m_k60_buhin_no (data_id, buhin_no, created_date, created_tantou_id) VALUES (1554, '76743 EN000', GETDATE(), 999);</v>
      </c>
    </row>
    <row r="5584" spans="26:27">
      <c r="Z5584" s="623">
        <v>265</v>
      </c>
      <c r="AA5584" s="316" t="str">
        <f t="shared" si="39"/>
        <v>INSERT INTO UPK_IKOU.upk_k40.m_k60_buhin_no (data_id, buhin_no, created_date, created_tantou_id) VALUES (1555, '53216 B217101', GETDATE(), 999);</v>
      </c>
    </row>
    <row r="5585" spans="26:27">
      <c r="Z5585" s="623">
        <v>266</v>
      </c>
      <c r="AA5585" s="316" t="str">
        <f t="shared" si="39"/>
        <v>INSERT INTO UPK_IKOU.upk_k40.m_k60_buhin_no (data_id, buhin_no, created_date, created_tantou_id) VALUES (1556, '451631/2-1017P/05P', GETDATE(), 999);</v>
      </c>
    </row>
    <row r="5586" spans="26:27">
      <c r="Z5586" s="623">
        <v>267</v>
      </c>
      <c r="AA5586" s="316" t="str">
        <f t="shared" si="39"/>
        <v>INSERT INTO UPK_IKOU.upk_k40.m_k60_buhin_no (data_id, buhin_no, created_date, created_tantou_id) VALUES (1557, '451633/4-1004P', GETDATE(), 999);</v>
      </c>
    </row>
    <row r="5587" spans="26:27">
      <c r="Z5587" s="623">
        <v>268</v>
      </c>
      <c r="AA5587" s="316" t="str">
        <f t="shared" si="39"/>
        <v>INSERT INTO UPK_IKOU.upk_k40.m_k60_buhin_no (data_id, buhin_no, created_date, created_tantou_id) VALUES (1558, '451621/2-1052P/28P', GETDATE(), 999);</v>
      </c>
    </row>
    <row r="5588" spans="26:27">
      <c r="Z5588" s="623">
        <v>269</v>
      </c>
      <c r="AA5588" s="316" t="str">
        <f t="shared" si="39"/>
        <v>INSERT INTO UPK_IKOU.upk_k40.m_k60_buhin_no (data_id, buhin_no, created_date, created_tantou_id) VALUES (1559, '451673/4-1019P', GETDATE(), 999);</v>
      </c>
    </row>
    <row r="5589" spans="26:27">
      <c r="Z5589" s="623">
        <v>270</v>
      </c>
      <c r="AA5589" s="316" t="str">
        <f t="shared" si="39"/>
        <v>INSERT INTO UPK_IKOU.upk_k40.m_k60_buhin_no (data_id, buhin_no, created_date, created_tantou_id) VALUES (1560, '64285 5301001', GETDATE(), 999);</v>
      </c>
    </row>
    <row r="5590" spans="26:27">
      <c r="Z5590" s="623">
        <v>271</v>
      </c>
      <c r="AA5590" s="316" t="str">
        <f t="shared" si="39"/>
        <v>INSERT INTO UPK_IKOU.upk_k40.m_k60_buhin_no (data_id, buhin_no, created_date, created_tantou_id) VALUES (1561, '65426 5301001', GETDATE(), 999);</v>
      </c>
    </row>
    <row r="5591" spans="26:27">
      <c r="Z5591" s="623">
        <v>272</v>
      </c>
      <c r="AA5591" s="316" t="str">
        <f t="shared" si="39"/>
        <v>INSERT INTO UPK_IKOU.upk_k40.m_k60_buhin_no (data_id, buhin_no, created_date, created_tantou_id) VALUES (1562, '65437 5301001', GETDATE(), 999);</v>
      </c>
    </row>
    <row r="5592" spans="26:27">
      <c r="Z5592" s="623">
        <v>273</v>
      </c>
      <c r="AA5592" s="316" t="str">
        <f t="shared" si="39"/>
        <v>INSERT INTO UPK_IKOU.upk_k40.m_k60_buhin_no (data_id, buhin_no, created_date, created_tantou_id) VALUES (1563, '64182/3 JG00A', GETDATE(), 999);</v>
      </c>
    </row>
    <row r="5593" spans="26:27">
      <c r="Z5593" s="623">
        <v>274</v>
      </c>
      <c r="AA5593" s="316" t="str">
        <f t="shared" si="39"/>
        <v>INSERT INTO UPK_IKOU.upk_k40.m_k60_buhin_no (data_id, buhin_no, created_date, created_tantou_id) VALUES (1564, '66312 JG00A', GETDATE(), 999);</v>
      </c>
    </row>
    <row r="5594" spans="26:27">
      <c r="Z5594" s="623">
        <v>275</v>
      </c>
      <c r="AA5594" s="316" t="str">
        <f t="shared" si="39"/>
        <v>INSERT INTO UPK_IKOU.upk_k40.m_k60_buhin_no (data_id, buhin_no, created_date, created_tantou_id) VALUES (1565, '67416 JG01A', GETDATE(), 999);</v>
      </c>
    </row>
    <row r="5595" spans="26:27">
      <c r="Z5595" s="623">
        <v>276</v>
      </c>
      <c r="AA5595" s="316" t="str">
        <f t="shared" si="39"/>
        <v>INSERT INTO UPK_IKOU.upk_k40.m_k60_buhin_no (data_id, buhin_no, created_date, created_tantou_id) VALUES (1566, '67416 JG01A-G', GETDATE(), 999);</v>
      </c>
    </row>
    <row r="5596" spans="26:27">
      <c r="Z5596" s="623">
        <v>277</v>
      </c>
      <c r="AA5596" s="316" t="str">
        <f t="shared" si="39"/>
        <v>INSERT INTO UPK_IKOU.upk_k40.m_k60_buhin_no (data_id, buhin_no, created_date, created_tantou_id) VALUES (1567, '74356 JG00A', GETDATE(), 999);</v>
      </c>
    </row>
    <row r="5597" spans="26:27">
      <c r="Z5597" s="623">
        <v>278</v>
      </c>
      <c r="AA5597" s="316" t="str">
        <f t="shared" si="39"/>
        <v>INSERT INTO UPK_IKOU.upk_k40.m_k60_buhin_no (data_id, buhin_no, created_date, created_tantou_id) VALUES (1568, '74356 JG00A-B', GETDATE(), 999);</v>
      </c>
    </row>
    <row r="5598" spans="26:27">
      <c r="Z5598" s="623">
        <v>279</v>
      </c>
      <c r="AA5598" s="316" t="str">
        <f t="shared" si="39"/>
        <v>INSERT INTO UPK_IKOU.upk_k40.m_k60_buhin_no (data_id, buhin_no, created_date, created_tantou_id) VALUES (1569, '74366 JG00A', GETDATE(), 999);</v>
      </c>
    </row>
    <row r="5599" spans="26:27">
      <c r="Z5599" s="623">
        <v>280</v>
      </c>
      <c r="AA5599" s="316" t="str">
        <f t="shared" si="39"/>
        <v>INSERT INTO UPK_IKOU.upk_k40.m_k60_buhin_no (data_id, buhin_no, created_date, created_tantou_id) VALUES (1570, '75128 JG00A', GETDATE(), 999);</v>
      </c>
    </row>
    <row r="5600" spans="26:27">
      <c r="Z5600" s="623">
        <v>281</v>
      </c>
      <c r="AA5600" s="316" t="str">
        <f t="shared" si="39"/>
        <v>INSERT INTO UPK_IKOU.upk_k40.m_k60_buhin_no (data_id, buhin_no, created_date, created_tantou_id) VALUES (1571, '75128 JG00A-K', GETDATE(), 999);</v>
      </c>
    </row>
    <row r="5601" spans="26:27">
      <c r="Z5601" s="623">
        <v>282</v>
      </c>
      <c r="AA5601" s="316" t="str">
        <f t="shared" si="39"/>
        <v>INSERT INTO UPK_IKOU.upk_k40.m_k60_buhin_no (data_id, buhin_no, created_date, created_tantou_id) VALUES (1572, '75128 JG00A-E', GETDATE(), 999);</v>
      </c>
    </row>
    <row r="5602" spans="26:27">
      <c r="Z5602" s="623">
        <v>283</v>
      </c>
      <c r="AA5602" s="316" t="str">
        <f t="shared" si="39"/>
        <v>INSERT INTO UPK_IKOU.upk_k40.m_k60_buhin_no (data_id, buhin_no, created_date, created_tantou_id) VALUES (1573, '75262/3 JG00A', GETDATE(), 999);</v>
      </c>
    </row>
    <row r="5603" spans="26:27">
      <c r="Z5603" s="623">
        <v>284</v>
      </c>
      <c r="AA5603" s="316" t="str">
        <f t="shared" si="39"/>
        <v>INSERT INTO UPK_IKOU.upk_k40.m_k60_buhin_no (data_id, buhin_no, created_date, created_tantou_id) VALUES (1574, '75262/3 JG01A', GETDATE(), 999);</v>
      </c>
    </row>
    <row r="5604" spans="26:27">
      <c r="Z5604" s="623">
        <v>285</v>
      </c>
      <c r="AA5604" s="316" t="str">
        <f t="shared" si="39"/>
        <v>INSERT INTO UPK_IKOU.upk_k40.m_k60_buhin_no (data_id, buhin_no, created_date, created_tantou_id) VALUES (1575, '75262/3 JG01A-E', GETDATE(), 999);</v>
      </c>
    </row>
    <row r="5605" spans="26:27">
      <c r="Z5605" s="623">
        <v>286</v>
      </c>
      <c r="AA5605" s="316" t="str">
        <f t="shared" si="39"/>
        <v>INSERT INTO UPK_IKOU.upk_k40.m_k60_buhin_no (data_id, buhin_no, created_date, created_tantou_id) VALUES (1576, '75636/7 JG00A', GETDATE(), 999);</v>
      </c>
    </row>
    <row r="5606" spans="26:27">
      <c r="Z5606" s="623">
        <v>287</v>
      </c>
      <c r="AA5606" s="316" t="str">
        <f t="shared" si="39"/>
        <v>INSERT INTO UPK_IKOU.upk_k40.m_k60_buhin_no (data_id, buhin_no, created_date, created_tantou_id) VALUES (1577, '75676/7 JG00A', GETDATE(), 999);</v>
      </c>
    </row>
    <row r="5607" spans="26:27">
      <c r="Z5607" s="623">
        <v>288</v>
      </c>
      <c r="AA5607" s="316" t="str">
        <f t="shared" si="39"/>
        <v>INSERT INTO UPK_IKOU.upk_k40.m_k60_buhin_no (data_id, buhin_no, created_date, created_tantou_id) VALUES (1578, '75676/7 JG00A-E', GETDATE(), 999);</v>
      </c>
    </row>
    <row r="5608" spans="26:27">
      <c r="Z5608" s="623">
        <v>289</v>
      </c>
      <c r="AA5608" s="316" t="str">
        <f t="shared" si="39"/>
        <v>INSERT INTO UPK_IKOU.upk_k40.m_k60_buhin_no (data_id, buhin_no, created_date, created_tantou_id) VALUES (1579, '756C0/1 JG00A', GETDATE(), 999);</v>
      </c>
    </row>
    <row r="5609" spans="26:27">
      <c r="Z5609" s="623">
        <v>290</v>
      </c>
      <c r="AA5609" s="316" t="str">
        <f t="shared" si="39"/>
        <v>INSERT INTO UPK_IKOU.upk_k40.m_k60_buhin_no (data_id, buhin_no, created_date, created_tantou_id) VALUES (1580, '76246 JG00A', GETDATE(), 999);</v>
      </c>
    </row>
    <row r="5610" spans="26:27">
      <c r="Z5610" s="623">
        <v>291</v>
      </c>
      <c r="AA5610" s="316" t="str">
        <f t="shared" si="39"/>
        <v>INSERT INTO UPK_IKOU.upk_k40.m_k60_buhin_no (data_id, buhin_no, created_date, created_tantou_id) VALUES (1581, '76247 JG00A', GETDATE(), 999);</v>
      </c>
    </row>
    <row r="5611" spans="26:27">
      <c r="Z5611" s="623">
        <v>292</v>
      </c>
      <c r="AA5611" s="316" t="str">
        <f t="shared" si="39"/>
        <v>INSERT INTO UPK_IKOU.upk_k40.m_k60_buhin_no (data_id, buhin_no, created_date, created_tantou_id) VALUES (1582, '767C2/3 JG00A', GETDATE(), 999);</v>
      </c>
    </row>
    <row r="5612" spans="26:27">
      <c r="Z5612" s="623">
        <v>293</v>
      </c>
      <c r="AA5612" s="316" t="str">
        <f t="shared" si="39"/>
        <v>INSERT INTO UPK_IKOU.upk_k40.m_k60_buhin_no (data_id, buhin_no, created_date, created_tantou_id) VALUES (1583, '64112/3 JGA00-E', GETDATE(), 999);</v>
      </c>
    </row>
    <row r="5613" spans="26:27">
      <c r="Z5613" s="623">
        <v>294</v>
      </c>
      <c r="AA5613" s="316" t="str">
        <f t="shared" si="39"/>
        <v>INSERT INTO UPK_IKOU.upk_k40.m_k60_buhin_no (data_id, buhin_no, created_date, created_tantou_id) VALUES (1584, '64112/3 JG00A', GETDATE(), 999);</v>
      </c>
    </row>
    <row r="5614" spans="26:27">
      <c r="Z5614" s="623">
        <v>295</v>
      </c>
      <c r="AA5614" s="316" t="str">
        <f t="shared" si="39"/>
        <v>INSERT INTO UPK_IKOU.upk_k40.m_k60_buhin_no (data_id, buhin_no, created_date, created_tantou_id) VALUES (1585, '64112/3 JH00A', GETDATE(), 999);</v>
      </c>
    </row>
    <row r="5615" spans="26:27">
      <c r="Z5615" s="623">
        <v>296</v>
      </c>
      <c r="AA5615" s="316" t="str">
        <f t="shared" si="39"/>
        <v>INSERT INTO UPK_IKOU.upk_k40.m_k60_buhin_no (data_id, buhin_no, created_date, created_tantou_id) VALUES (1586, '74332 01G00', GETDATE(), 999);</v>
      </c>
    </row>
    <row r="5616" spans="26:27">
      <c r="Z5616" s="623">
        <v>297</v>
      </c>
      <c r="AA5616" s="316" t="str">
        <f t="shared" si="39"/>
        <v>INSERT INTO UPK_IKOU.upk_k40.m_k60_buhin_no (data_id, buhin_no, created_date, created_tantou_id) VALUES (1587, '74333 01G00', GETDATE(), 999);</v>
      </c>
    </row>
    <row r="5617" spans="26:27">
      <c r="Z5617" s="623">
        <v>298</v>
      </c>
      <c r="AA5617" s="316" t="str">
        <f t="shared" si="39"/>
        <v>INSERT INTO UPK_IKOU.upk_k40.m_k60_buhin_no (data_id, buhin_no, created_date, created_tantou_id) VALUES (1588, '65616 JM00A', GETDATE(), 999);</v>
      </c>
    </row>
    <row r="5618" spans="26:27">
      <c r="Z5618" s="623">
        <v>299</v>
      </c>
      <c r="AA5618" s="316" t="str">
        <f t="shared" si="39"/>
        <v>INSERT INTO UPK_IKOU.upk_k40.m_k60_buhin_no (data_id, buhin_no, created_date, created_tantou_id) VALUES (1589, '67632/3 JM00A', GETDATE(), 999);</v>
      </c>
    </row>
    <row r="5619" spans="26:27">
      <c r="Z5619" s="623">
        <v>300</v>
      </c>
      <c r="AA5619" s="316" t="str">
        <f t="shared" si="39"/>
        <v>INSERT INTO UPK_IKOU.upk_k40.m_k60_buhin_no (data_id, buhin_no, created_date, created_tantou_id) VALUES (1590, '73141 JM010', GETDATE(), 999);</v>
      </c>
    </row>
    <row r="5620" spans="26:27">
      <c r="Z5620" s="623">
        <v>301</v>
      </c>
      <c r="AA5620" s="316" t="str">
        <f t="shared" si="39"/>
        <v>INSERT INTO UPK_IKOU.upk_k40.m_k60_buhin_no (data_id, buhin_no, created_date, created_tantou_id) VALUES (1591, '73152/3 JM010', GETDATE(), 999);</v>
      </c>
    </row>
    <row r="5621" spans="26:27">
      <c r="Z5621" s="623">
        <v>302</v>
      </c>
      <c r="AA5621" s="316" t="str">
        <f t="shared" si="39"/>
        <v>INSERT INTO UPK_IKOU.upk_k40.m_k60_buhin_no (data_id, buhin_no, created_date, created_tantou_id) VALUES (1592, '73211 JM000', GETDATE(), 999);</v>
      </c>
    </row>
    <row r="5622" spans="26:27">
      <c r="Z5622" s="623">
        <v>303</v>
      </c>
      <c r="AA5622" s="316" t="str">
        <f t="shared" si="39"/>
        <v>INSERT INTO UPK_IKOU.upk_k40.m_k60_buhin_no (data_id, buhin_no, created_date, created_tantou_id) VALUES (1593, '73232 JM000', GETDATE(), 999);</v>
      </c>
    </row>
    <row r="5623" spans="26:27">
      <c r="Z5623" s="623">
        <v>304</v>
      </c>
      <c r="AA5623" s="316" t="str">
        <f t="shared" si="39"/>
        <v>INSERT INTO UPK_IKOU.upk_k40.m_k60_buhin_no (data_id, buhin_no, created_date, created_tantou_id) VALUES (1594, '73237 JM000', GETDATE(), 999);</v>
      </c>
    </row>
    <row r="5624" spans="26:27">
      <c r="Z5624" s="623">
        <v>305</v>
      </c>
      <c r="AA5624" s="316" t="str">
        <f t="shared" si="39"/>
        <v>INSERT INTO UPK_IKOU.upk_k40.m_k60_buhin_no (data_id, buhin_no, created_date, created_tantou_id) VALUES (1595, '73252 JM000', GETDATE(), 999);</v>
      </c>
    </row>
    <row r="5625" spans="26:27">
      <c r="Z5625" s="623">
        <v>306</v>
      </c>
      <c r="AA5625" s="316" t="str">
        <f t="shared" si="39"/>
        <v>INSERT INTO UPK_IKOU.upk_k40.m_k60_buhin_no (data_id, buhin_no, created_date, created_tantou_id) VALUES (1596, '74366 JM00A', GETDATE(), 999);</v>
      </c>
    </row>
    <row r="5626" spans="26:27">
      <c r="Z5626" s="623">
        <v>307</v>
      </c>
      <c r="AA5626" s="316" t="str">
        <f t="shared" si="39"/>
        <v>INSERT INTO UPK_IKOU.upk_k40.m_k60_buhin_no (data_id, buhin_no, created_date, created_tantou_id) VALUES (1597, '743F3 JM00A', GETDATE(), 999);</v>
      </c>
    </row>
    <row r="5627" spans="26:27">
      <c r="Z5627" s="623">
        <v>308</v>
      </c>
      <c r="AA5627" s="316" t="str">
        <f t="shared" si="39"/>
        <v>INSERT INTO UPK_IKOU.upk_k40.m_k60_buhin_no (data_id, buhin_no, created_date, created_tantou_id) VALUES (1598, '74542 JM00A', GETDATE(), 999);</v>
      </c>
    </row>
    <row r="5628" spans="26:27">
      <c r="Z5628" s="623">
        <v>309</v>
      </c>
      <c r="AA5628" s="316" t="str">
        <f t="shared" si="39"/>
        <v>INSERT INTO UPK_IKOU.upk_k40.m_k60_buhin_no (data_id, buhin_no, created_date, created_tantou_id) VALUES (1599, '75426/7 JM00A', GETDATE(), 999);</v>
      </c>
    </row>
    <row r="5629" spans="26:27">
      <c r="Z5629" s="623">
        <v>310</v>
      </c>
      <c r="AA5629" s="316" t="str">
        <f t="shared" si="39"/>
        <v>INSERT INTO UPK_IKOU.upk_k40.m_k60_buhin_no (data_id, buhin_no, created_date, created_tantou_id) VALUES (1600, '75426/7 JM00A-E', GETDATE(), 999);</v>
      </c>
    </row>
    <row r="5630" spans="26:27">
      <c r="Z5630" s="623">
        <v>311</v>
      </c>
      <c r="AA5630" s="316" t="str">
        <f t="shared" si="39"/>
        <v>INSERT INTO UPK_IKOU.upk_k40.m_k60_buhin_no (data_id, buhin_no, created_date, created_tantou_id) VALUES (1601, '75466/7 JM00A', GETDATE(), 999);</v>
      </c>
    </row>
    <row r="5631" spans="26:27">
      <c r="Z5631" s="623">
        <v>312</v>
      </c>
      <c r="AA5631" s="316" t="str">
        <f t="shared" si="39"/>
        <v>INSERT INTO UPK_IKOU.upk_k40.m_k60_buhin_no (data_id, buhin_no, created_date, created_tantou_id) VALUES (1602, '76320/1 JM00A', GETDATE(), 999);</v>
      </c>
    </row>
    <row r="5632" spans="26:27">
      <c r="Z5632" s="623">
        <v>313</v>
      </c>
      <c r="AA5632" s="316" t="str">
        <f t="shared" si="39"/>
        <v>INSERT INTO UPK_IKOU.upk_k40.m_k60_buhin_no (data_id, buhin_no, created_date, created_tantou_id) VALUES (1603, '76532/3 JM00A', GETDATE(), 999);</v>
      </c>
    </row>
    <row r="5633" spans="26:27">
      <c r="Z5633" s="623">
        <v>314</v>
      </c>
      <c r="AA5633" s="316" t="str">
        <f t="shared" si="39"/>
        <v>INSERT INTO UPK_IKOU.upk_k40.m_k60_buhin_no (data_id, buhin_no, created_date, created_tantou_id) VALUES (1604, '76682/3 JM00A', GETDATE(), 999);</v>
      </c>
    </row>
    <row r="5634" spans="26:27">
      <c r="Z5634" s="623">
        <v>315</v>
      </c>
      <c r="AA5634" s="316" t="str">
        <f t="shared" si="39"/>
        <v>INSERT INTO UPK_IKOU.upk_k40.m_k60_buhin_no (data_id, buhin_no, created_date, created_tantou_id) VALUES (1605, '767C2/3 JM00A', GETDATE(), 999);</v>
      </c>
    </row>
    <row r="5635" spans="26:27">
      <c r="Z5635" s="623">
        <v>316</v>
      </c>
      <c r="AA5635" s="316" t="str">
        <f t="shared" si="39"/>
        <v>INSERT INTO UPK_IKOU.upk_k40.m_k60_buhin_no (data_id, buhin_no, created_date, created_tantou_id) VALUES (1606, '80142/3 JM00A', GETDATE(), 999);</v>
      </c>
    </row>
    <row r="5636" spans="26:27">
      <c r="Z5636" s="623">
        <v>317</v>
      </c>
      <c r="AA5636" s="316" t="str">
        <f t="shared" si="39"/>
        <v>INSERT INTO UPK_IKOU.upk_k40.m_k60_buhin_no (data_id, buhin_no, created_date, created_tantou_id) VALUES (1607, '80148/9 JM00A', GETDATE(), 999);</v>
      </c>
    </row>
    <row r="5637" spans="26:27">
      <c r="Z5637" s="623">
        <v>318</v>
      </c>
      <c r="AA5637" s="316" t="str">
        <f t="shared" si="39"/>
        <v>INSERT INTO UPK_IKOU.upk_k40.m_k60_buhin_no (data_id, buhin_no, created_date, created_tantou_id) VALUES (1608, '80154 JM00A', GETDATE(), 999);</v>
      </c>
    </row>
    <row r="5638" spans="26:27">
      <c r="Z5638" s="623">
        <v>319</v>
      </c>
      <c r="AA5638" s="316" t="str">
        <f t="shared" si="39"/>
        <v>INSERT INTO UPK_IKOU.upk_k40.m_k60_buhin_no (data_id, buhin_no, created_date, created_tantou_id) VALUES (1609, '80155 JM00A', GETDATE(), 999);</v>
      </c>
    </row>
    <row r="5639" spans="26:27">
      <c r="Z5639" s="623">
        <v>320</v>
      </c>
      <c r="AA5639" s="316" t="str">
        <f t="shared" si="39"/>
        <v>INSERT INTO UPK_IKOU.upk_k40.m_k60_buhin_no (data_id, buhin_no, created_date, created_tantou_id) VALUES (1610, '82142/3 JM00A', GETDATE(), 999);</v>
      </c>
    </row>
    <row r="5640" spans="26:27">
      <c r="Z5640" s="623">
        <v>321</v>
      </c>
      <c r="AA5640" s="316" t="str">
        <f t="shared" ref="AA5640:AA5703" si="40">$Y$5318&amp;AA4349&amp;", '"&amp;TRIM(AB4349)&amp;"', GETDATE(), 999);"</f>
        <v>INSERT INTO UPK_IKOU.upk_k40.m_k60_buhin_no (data_id, buhin_no, created_date, created_tantou_id) VALUES (1611, '82148/9 JM00A', GETDATE(), 999);</v>
      </c>
    </row>
    <row r="5641" spans="26:27">
      <c r="Z5641" s="623">
        <v>322</v>
      </c>
      <c r="AA5641" s="316" t="str">
        <f t="shared" si="40"/>
        <v>INSERT INTO UPK_IKOU.upk_k40.m_k60_buhin_no (data_id, buhin_no, created_date, created_tantou_id) VALUES (1612, '90126/7 JM00A', GETDATE(), 999);</v>
      </c>
    </row>
    <row r="5642" spans="26:27">
      <c r="Z5642" s="623">
        <v>323</v>
      </c>
      <c r="AA5642" s="316" t="str">
        <f t="shared" si="40"/>
        <v>INSERT INTO UPK_IKOU.upk_k40.m_k60_buhin_no (data_id, buhin_no, created_date, created_tantou_id) VALUES (1613, '64124 1AA0A', GETDATE(), 999);</v>
      </c>
    </row>
    <row r="5643" spans="26:27">
      <c r="Z5643" s="623">
        <v>324</v>
      </c>
      <c r="AA5643" s="316" t="str">
        <f t="shared" si="40"/>
        <v>INSERT INTO UPK_IKOU.upk_k40.m_k60_buhin_no (data_id, buhin_no, created_date, created_tantou_id) VALUES (1614, '64124 1AA0A-K', GETDATE(), 999);</v>
      </c>
    </row>
    <row r="5644" spans="26:27">
      <c r="Z5644" s="623">
        <v>325</v>
      </c>
      <c r="AA5644" s="316" t="str">
        <f t="shared" si="40"/>
        <v>INSERT INTO UPK_IKOU.upk_k40.m_k60_buhin_no (data_id, buhin_no, created_date, created_tantou_id) VALUES (1615, '64125 1AA0A', GETDATE(), 999);</v>
      </c>
    </row>
    <row r="5645" spans="26:27">
      <c r="Z5645" s="623">
        <v>326</v>
      </c>
      <c r="AA5645" s="316" t="str">
        <f t="shared" si="40"/>
        <v>INSERT INTO UPK_IKOU.upk_k40.m_k60_buhin_no (data_id, buhin_no, created_date, created_tantou_id) VALUES (1616, '64125 1AA0A-K', GETDATE(), 999);</v>
      </c>
    </row>
    <row r="5646" spans="26:27">
      <c r="Z5646" s="623">
        <v>327</v>
      </c>
      <c r="AA5646" s="316" t="str">
        <f t="shared" si="40"/>
        <v>INSERT INTO UPK_IKOU.upk_k40.m_k60_buhin_no (data_id, buhin_no, created_date, created_tantou_id) VALUES (1617, '66324/5 1AA0A01', GETDATE(), 999);</v>
      </c>
    </row>
    <row r="5647" spans="26:27">
      <c r="Z5647" s="623">
        <v>328</v>
      </c>
      <c r="AA5647" s="316" t="str">
        <f t="shared" si="40"/>
        <v>INSERT INTO UPK_IKOU.upk_k40.m_k60_buhin_no (data_id, buhin_no, created_date, created_tantou_id) VALUES (1618, '66324/5 1AE0A01', GETDATE(), 999);</v>
      </c>
    </row>
    <row r="5648" spans="26:27">
      <c r="Z5648" s="623">
        <v>329</v>
      </c>
      <c r="AA5648" s="316" t="str">
        <f t="shared" si="40"/>
        <v>INSERT INTO UPK_IKOU.upk_k40.m_k60_buhin_no (data_id, buhin_no, created_date, created_tantou_id) VALUES (1619, '67338/9 1AE0A/1AA0A', GETDATE(), 999);</v>
      </c>
    </row>
    <row r="5649" spans="26:27">
      <c r="Z5649" s="623">
        <v>330</v>
      </c>
      <c r="AA5649" s="316" t="str">
        <f t="shared" si="40"/>
        <v>INSERT INTO UPK_IKOU.upk_k40.m_k60_buhin_no (data_id, buhin_no, created_date, created_tantou_id) VALUES (1620, '67412 1AE0B', GETDATE(), 999);</v>
      </c>
    </row>
    <row r="5650" spans="26:27">
      <c r="Z5650" s="623">
        <v>331</v>
      </c>
      <c r="AA5650" s="316" t="str">
        <f t="shared" si="40"/>
        <v>INSERT INTO UPK_IKOU.upk_k40.m_k60_buhin_no (data_id, buhin_no, created_date, created_tantou_id) VALUES (1621, '67413 1AA0B', GETDATE(), 999);</v>
      </c>
    </row>
    <row r="5651" spans="26:27">
      <c r="Z5651" s="623">
        <v>332</v>
      </c>
      <c r="AA5651" s="316" t="str">
        <f t="shared" si="40"/>
        <v>INSERT INTO UPK_IKOU.upk_k40.m_k60_buhin_no (data_id, buhin_no, created_date, created_tantou_id) VALUES (1622, '67870 1AE0A03', GETDATE(), 999);</v>
      </c>
    </row>
    <row r="5652" spans="26:27">
      <c r="Z5652" s="623">
        <v>333</v>
      </c>
      <c r="AA5652" s="316" t="str">
        <f t="shared" si="40"/>
        <v>INSERT INTO UPK_IKOU.upk_k40.m_k60_buhin_no (data_id, buhin_no, created_date, created_tantou_id) VALUES (1623, '67870 1AE0A04', GETDATE(), 999);</v>
      </c>
    </row>
    <row r="5653" spans="26:27">
      <c r="Z5653" s="623">
        <v>334</v>
      </c>
      <c r="AA5653" s="316" t="str">
        <f t="shared" si="40"/>
        <v>INSERT INTO UPK_IKOU.upk_k40.m_k60_buhin_no (data_id, buhin_no, created_date, created_tantou_id) VALUES (1624, '67870 1AE0A05', GETDATE(), 999);</v>
      </c>
    </row>
    <row r="5654" spans="26:27">
      <c r="Z5654" s="623">
        <v>335</v>
      </c>
      <c r="AA5654" s="316" t="str">
        <f t="shared" si="40"/>
        <v>INSERT INTO UPK_IKOU.upk_k40.m_k60_buhin_no (data_id, buhin_no, created_date, created_tantou_id) VALUES (1625, '74317 1AA0A', GETDATE(), 999);</v>
      </c>
    </row>
    <row r="5655" spans="26:27">
      <c r="Z5655" s="623">
        <v>336</v>
      </c>
      <c r="AA5655" s="316" t="str">
        <f t="shared" si="40"/>
        <v>INSERT INTO UPK_IKOU.upk_k40.m_k60_buhin_no (data_id, buhin_no, created_date, created_tantou_id) VALUES (1626, '74356 1AA0A', GETDATE(), 999);</v>
      </c>
    </row>
    <row r="5656" spans="26:27">
      <c r="Z5656" s="623">
        <v>337</v>
      </c>
      <c r="AA5656" s="316" t="str">
        <f t="shared" si="40"/>
        <v>INSERT INTO UPK_IKOU.upk_k40.m_k60_buhin_no (data_id, buhin_no, created_date, created_tantou_id) VALUES (1627, '75186/7 1AA0A', GETDATE(), 999);</v>
      </c>
    </row>
    <row r="5657" spans="26:27">
      <c r="Z5657" s="623">
        <v>338</v>
      </c>
      <c r="AA5657" s="316" t="str">
        <f t="shared" si="40"/>
        <v>INSERT INTO UPK_IKOU.upk_k40.m_k60_buhin_no (data_id, buhin_no, created_date, created_tantou_id) VALUES (1628, '751A3 1AN0A', GETDATE(), 999);</v>
      </c>
    </row>
    <row r="5658" spans="26:27">
      <c r="Z5658" s="623">
        <v>339</v>
      </c>
      <c r="AA5658" s="316" t="str">
        <f t="shared" si="40"/>
        <v>INSERT INTO UPK_IKOU.upk_k40.m_k60_buhin_no (data_id, buhin_no, created_date, created_tantou_id) VALUES (1629, '751A3 1AN0A-E', GETDATE(), 999);</v>
      </c>
    </row>
    <row r="5659" spans="26:27">
      <c r="Z5659" s="623">
        <v>340</v>
      </c>
      <c r="AA5659" s="316" t="str">
        <f t="shared" si="40"/>
        <v>INSERT INTO UPK_IKOU.upk_k40.m_k60_buhin_no (data_id, buhin_no, created_date, created_tantou_id) VALUES (1630, '751B1 1AA0A', GETDATE(), 999);</v>
      </c>
    </row>
    <row r="5660" spans="26:27">
      <c r="Z5660" s="623">
        <v>341</v>
      </c>
      <c r="AA5660" s="316" t="str">
        <f t="shared" si="40"/>
        <v>INSERT INTO UPK_IKOU.upk_k40.m_k60_buhin_no (data_id, buhin_no, created_date, created_tantou_id) VALUES (1631, '75422 1AA0A', GETDATE(), 999);</v>
      </c>
    </row>
    <row r="5661" spans="26:27">
      <c r="Z5661" s="623">
        <v>342</v>
      </c>
      <c r="AA5661" s="316" t="str">
        <f t="shared" si="40"/>
        <v>INSERT INTO UPK_IKOU.upk_k40.m_k60_buhin_no (data_id, buhin_no, created_date, created_tantou_id) VALUES (1632, '75636 1AA0A', GETDATE(), 999);</v>
      </c>
    </row>
    <row r="5662" spans="26:27">
      <c r="Z5662" s="623">
        <v>343</v>
      </c>
      <c r="AA5662" s="316" t="str">
        <f t="shared" si="40"/>
        <v>INSERT INTO UPK_IKOU.upk_k40.m_k60_buhin_no (data_id, buhin_no, created_date, created_tantou_id) VALUES (1633, '75636 1AA0A-E', GETDATE(), 999);</v>
      </c>
    </row>
    <row r="5663" spans="26:27">
      <c r="Z5663" s="623">
        <v>344</v>
      </c>
      <c r="AA5663" s="316" t="str">
        <f t="shared" si="40"/>
        <v>INSERT INTO UPK_IKOU.upk_k40.m_k60_buhin_no (data_id, buhin_no, created_date, created_tantou_id) VALUES (1634, '75637 1AA0A', GETDATE(), 999);</v>
      </c>
    </row>
    <row r="5664" spans="26:27">
      <c r="Z5664" s="623">
        <v>345</v>
      </c>
      <c r="AA5664" s="316" t="str">
        <f t="shared" si="40"/>
        <v>INSERT INTO UPK_IKOU.upk_k40.m_k60_buhin_no (data_id, buhin_no, created_date, created_tantou_id) VALUES (1635, '75637 1AA0A-E', GETDATE(), 999);</v>
      </c>
    </row>
    <row r="5665" spans="26:27">
      <c r="Z5665" s="623">
        <v>346</v>
      </c>
      <c r="AA5665" s="316" t="str">
        <f t="shared" si="40"/>
        <v>INSERT INTO UPK_IKOU.upk_k40.m_k60_buhin_no (data_id, buhin_no, created_date, created_tantou_id) VALUES (1636, '76486/7 1AA0A', GETDATE(), 999);</v>
      </c>
    </row>
    <row r="5666" spans="26:27">
      <c r="Z5666" s="623">
        <v>347</v>
      </c>
      <c r="AA5666" s="316" t="str">
        <f t="shared" si="40"/>
        <v>INSERT INTO UPK_IKOU.upk_k40.m_k60_buhin_no (data_id, buhin_no, created_date, created_tantou_id) VALUES (1637, '76486/7 1AA0A-E', GETDATE(), 999);</v>
      </c>
    </row>
    <row r="5667" spans="26:27">
      <c r="Z5667" s="623">
        <v>348</v>
      </c>
      <c r="AA5667" s="316" t="str">
        <f t="shared" si="40"/>
        <v>INSERT INTO UPK_IKOU.upk_k40.m_k60_buhin_no (data_id, buhin_no, created_date, created_tantou_id) VALUES (1638, '64184/5 JN20A', GETDATE(), 999);</v>
      </c>
    </row>
    <row r="5668" spans="26:27">
      <c r="Z5668" s="623">
        <v>349</v>
      </c>
      <c r="AA5668" s="316" t="str">
        <f t="shared" si="40"/>
        <v>INSERT INTO UPK_IKOU.upk_k40.m_k60_buhin_no (data_id, buhin_no, created_date, created_tantou_id) VALUES (1639, '64184/5 JN20A-E', GETDATE(), 999);</v>
      </c>
    </row>
    <row r="5669" spans="26:27">
      <c r="Z5669" s="623">
        <v>350</v>
      </c>
      <c r="AA5669" s="316" t="str">
        <f t="shared" si="40"/>
        <v>INSERT INTO UPK_IKOU.upk_k40.m_k60_buhin_no (data_id, buhin_no, created_date, created_tantou_id) VALUES (1640, '66316 JN20A', GETDATE(), 999);</v>
      </c>
    </row>
    <row r="5670" spans="26:27">
      <c r="Z5670" s="623">
        <v>351</v>
      </c>
      <c r="AA5670" s="316" t="str">
        <f t="shared" si="40"/>
        <v>INSERT INTO UPK_IKOU.upk_k40.m_k60_buhin_no (data_id, buhin_no, created_date, created_tantou_id) VALUES (1641, '67338 JN20A', GETDATE(), 999);</v>
      </c>
    </row>
    <row r="5671" spans="26:27">
      <c r="Z5671" s="623">
        <v>352</v>
      </c>
      <c r="AA5671" s="316" t="str">
        <f t="shared" si="40"/>
        <v>INSERT INTO UPK_IKOU.upk_k40.m_k60_buhin_no (data_id, buhin_no, created_date, created_tantou_id) VALUES (1642, '67419 JN20A', GETDATE(), 999);</v>
      </c>
    </row>
    <row r="5672" spans="26:27">
      <c r="Z5672" s="623">
        <v>353</v>
      </c>
      <c r="AA5672" s="316" t="str">
        <f t="shared" si="40"/>
        <v>INSERT INTO UPK_IKOU.upk_k40.m_k60_buhin_no (data_id, buhin_no, created_date, created_tantou_id) VALUES (1643, '67419 JN90A', GETDATE(), 999);</v>
      </c>
    </row>
    <row r="5673" spans="26:27">
      <c r="Z5673" s="623">
        <v>354</v>
      </c>
      <c r="AA5673" s="316" t="str">
        <f t="shared" si="40"/>
        <v>INSERT INTO UPK_IKOU.upk_k40.m_k60_buhin_no (data_id, buhin_no, created_date, created_tantou_id) VALUES (1644, '67870 JN20A03', GETDATE(), 999);</v>
      </c>
    </row>
    <row r="5674" spans="26:27">
      <c r="Z5674" s="623">
        <v>355</v>
      </c>
      <c r="AA5674" s="316" t="str">
        <f t="shared" si="40"/>
        <v>INSERT INTO UPK_IKOU.upk_k40.m_k60_buhin_no (data_id, buhin_no, created_date, created_tantou_id) VALUES (1645, '67870 JN20A04', GETDATE(), 999);</v>
      </c>
    </row>
    <row r="5675" spans="26:27">
      <c r="Z5675" s="623">
        <v>356</v>
      </c>
      <c r="AA5675" s="316" t="str">
        <f t="shared" si="40"/>
        <v>INSERT INTO UPK_IKOU.upk_k40.m_k60_buhin_no (data_id, buhin_no, created_date, created_tantou_id) VALUES (1646, '67870 JN20A05', GETDATE(), 999);</v>
      </c>
    </row>
    <row r="5676" spans="26:27">
      <c r="Z5676" s="623">
        <v>357</v>
      </c>
      <c r="AA5676" s="316" t="str">
        <f t="shared" si="40"/>
        <v>INSERT INTO UPK_IKOU.upk_k40.m_k60_buhin_no (data_id, buhin_no, created_date, created_tantou_id) VALUES (1647, '75126 JN20A', GETDATE(), 999);</v>
      </c>
    </row>
    <row r="5677" spans="26:27">
      <c r="Z5677" s="623">
        <v>358</v>
      </c>
      <c r="AA5677" s="316" t="str">
        <f t="shared" si="40"/>
        <v>INSERT INTO UPK_IKOU.upk_k40.m_k60_buhin_no (data_id, buhin_no, created_date, created_tantou_id) VALUES (1648, '75126 JN20A-E', GETDATE(), 999);</v>
      </c>
    </row>
    <row r="5678" spans="26:27">
      <c r="Z5678" s="623">
        <v>359</v>
      </c>
      <c r="AA5678" s="316" t="str">
        <f t="shared" si="40"/>
        <v>INSERT INTO UPK_IKOU.upk_k40.m_k60_buhin_no (data_id, buhin_no, created_date, created_tantou_id) VALUES (1649, '75182 JN20A', GETDATE(), 999);</v>
      </c>
    </row>
    <row r="5679" spans="26:27">
      <c r="Z5679" s="623">
        <v>360</v>
      </c>
      <c r="AA5679" s="316" t="str">
        <f t="shared" si="40"/>
        <v>INSERT INTO UPK_IKOU.upk_k40.m_k60_buhin_no (data_id, buhin_no, created_date, created_tantou_id) VALUES (1650, '75352 JN20A', GETDATE(), 999);</v>
      </c>
    </row>
    <row r="5680" spans="26:27">
      <c r="Z5680" s="623">
        <v>361</v>
      </c>
      <c r="AA5680" s="316" t="str">
        <f t="shared" si="40"/>
        <v>INSERT INTO UPK_IKOU.upk_k40.m_k60_buhin_no (data_id, buhin_no, created_date, created_tantou_id) VALUES (1651, '75353 JN20A', GETDATE(), 999);</v>
      </c>
    </row>
    <row r="5681" spans="26:27">
      <c r="Z5681" s="623">
        <v>362</v>
      </c>
      <c r="AA5681" s="316" t="str">
        <f t="shared" si="40"/>
        <v>INSERT INTO UPK_IKOU.upk_k40.m_k60_buhin_no (data_id, buhin_no, created_date, created_tantou_id) VALUES (1652, '75422 JN20A', GETDATE(), 999);</v>
      </c>
    </row>
    <row r="5682" spans="26:27">
      <c r="Z5682" s="623">
        <v>363</v>
      </c>
      <c r="AA5682" s="316" t="str">
        <f t="shared" si="40"/>
        <v>INSERT INTO UPK_IKOU.upk_k40.m_k60_buhin_no (data_id, buhin_no, created_date, created_tantou_id) VALUES (1653, '75692 JN20A', GETDATE(), 999);</v>
      </c>
    </row>
    <row r="5683" spans="26:27">
      <c r="Z5683" s="623">
        <v>364</v>
      </c>
      <c r="AA5683" s="316" t="str">
        <f t="shared" si="40"/>
        <v>INSERT INTO UPK_IKOU.upk_k40.m_k60_buhin_no (data_id, buhin_no, created_date, created_tantou_id) VALUES (1654, '75692 JN20A-E', GETDATE(), 999);</v>
      </c>
    </row>
    <row r="5684" spans="26:27">
      <c r="Z5684" s="623">
        <v>365</v>
      </c>
      <c r="AA5684" s="316" t="str">
        <f t="shared" si="40"/>
        <v>INSERT INTO UPK_IKOU.upk_k40.m_k60_buhin_no (data_id, buhin_no, created_date, created_tantou_id) VALUES (1655, '75693 JN20A', GETDATE(), 999);</v>
      </c>
    </row>
    <row r="5685" spans="26:27">
      <c r="Z5685" s="623">
        <v>366</v>
      </c>
      <c r="AA5685" s="316" t="str">
        <f t="shared" si="40"/>
        <v>INSERT INTO UPK_IKOU.upk_k40.m_k60_buhin_no (data_id, buhin_no, created_date, created_tantou_id) VALUES (1656, '75693 JN20A-E', GETDATE(), 999);</v>
      </c>
    </row>
    <row r="5686" spans="26:27">
      <c r="Z5686" s="623">
        <v>367</v>
      </c>
      <c r="AA5686" s="316" t="str">
        <f t="shared" si="40"/>
        <v>INSERT INTO UPK_IKOU.upk_k40.m_k60_buhin_no (data_id, buhin_no, created_date, created_tantou_id) VALUES (1657, '76428/9 JN20A', GETDATE(), 999);</v>
      </c>
    </row>
    <row r="5687" spans="26:27">
      <c r="Z5687" s="623">
        <v>368</v>
      </c>
      <c r="AA5687" s="316" t="str">
        <f t="shared" si="40"/>
        <v>INSERT INTO UPK_IKOU.upk_k40.m_k60_buhin_no (data_id, buhin_no, created_date, created_tantou_id) VALUES (1658, '76486/7 JN20A', GETDATE(), 999);</v>
      </c>
    </row>
    <row r="5688" spans="26:27">
      <c r="Z5688" s="623">
        <v>369</v>
      </c>
      <c r="AA5688" s="316" t="str">
        <f t="shared" si="40"/>
        <v>INSERT INTO UPK_IKOU.upk_k40.m_k60_buhin_no (data_id, buhin_no, created_date, created_tantou_id) VALUES (1659, '76776/7 JN20A', GETDATE(), 999);</v>
      </c>
    </row>
    <row r="5689" spans="26:27">
      <c r="Z5689" s="623">
        <v>370</v>
      </c>
      <c r="AA5689" s="316" t="str">
        <f t="shared" si="40"/>
        <v>INSERT INTO UPK_IKOU.upk_k40.m_k60_buhin_no (data_id, buhin_no, created_date, created_tantou_id) VALUES (1660, '79424 JN20A', GETDATE(), 999);</v>
      </c>
    </row>
    <row r="5690" spans="26:27">
      <c r="Z5690" s="623">
        <v>371</v>
      </c>
      <c r="AA5690" s="316" t="str">
        <f t="shared" si="40"/>
        <v>INSERT INTO UPK_IKOU.upk_k40.m_k60_buhin_no (data_id, buhin_no, created_date, created_tantou_id) VALUES (1661, '62522 1LA5A', GETDATE(), 999);</v>
      </c>
    </row>
    <row r="5691" spans="26:27">
      <c r="Z5691" s="623">
        <v>372</v>
      </c>
      <c r="AA5691" s="316" t="str">
        <f t="shared" si="40"/>
        <v>INSERT INTO UPK_IKOU.upk_k40.m_k60_buhin_no (data_id, buhin_no, created_date, created_tantou_id) VALUES (1662, '62522/3 1LA0A', GETDATE(), 999);</v>
      </c>
    </row>
    <row r="5692" spans="26:27">
      <c r="Z5692" s="623">
        <v>373</v>
      </c>
      <c r="AA5692" s="316" t="str">
        <f t="shared" si="40"/>
        <v>INSERT INTO UPK_IKOU.upk_k40.m_k60_buhin_no (data_id, buhin_no, created_date, created_tantou_id) VALUES (1663, '62532/3 1LA0A', GETDATE(), 999);</v>
      </c>
    </row>
    <row r="5693" spans="26:27">
      <c r="Z5693" s="623">
        <v>374</v>
      </c>
      <c r="AA5693" s="316" t="str">
        <f t="shared" si="40"/>
        <v>INSERT INTO UPK_IKOU.upk_k40.m_k60_buhin_no (data_id, buhin_no, created_date, created_tantou_id) VALUES (1664, '67332 1LA0B', GETDATE(), 999);</v>
      </c>
    </row>
    <row r="5694" spans="26:27">
      <c r="Z5694" s="623">
        <v>375</v>
      </c>
      <c r="AA5694" s="316" t="str">
        <f t="shared" si="40"/>
        <v>INSERT INTO UPK_IKOU.upk_k40.m_k60_buhin_no (data_id, buhin_no, created_date, created_tantou_id) VALUES (1665, '67336 1LA0A', GETDATE(), 999);</v>
      </c>
    </row>
    <row r="5695" spans="26:27">
      <c r="Z5695" s="623">
        <v>376</v>
      </c>
      <c r="AA5695" s="316" t="str">
        <f t="shared" si="40"/>
        <v>INSERT INTO UPK_IKOU.upk_k40.m_k60_buhin_no (data_id, buhin_no, created_date, created_tantou_id) VALUES (1666, '74332 1LA0A', GETDATE(), 999);</v>
      </c>
    </row>
    <row r="5696" spans="26:27">
      <c r="Z5696" s="623">
        <v>377</v>
      </c>
      <c r="AA5696" s="316" t="str">
        <f t="shared" si="40"/>
        <v>INSERT INTO UPK_IKOU.upk_k40.m_k60_buhin_no (data_id, buhin_no, created_date, created_tantou_id) VALUES (1667, '74333 1LA0A', GETDATE(), 999);</v>
      </c>
    </row>
    <row r="5697" spans="26:27">
      <c r="Z5697" s="623">
        <v>378</v>
      </c>
      <c r="AA5697" s="316" t="str">
        <f t="shared" si="40"/>
        <v>INSERT INTO UPK_IKOU.upk_k40.m_k60_buhin_no (data_id, buhin_no, created_date, created_tantou_id) VALUES (1668, '74362/3 1LA0A', GETDATE(), 999);</v>
      </c>
    </row>
    <row r="5698" spans="26:27">
      <c r="Z5698" s="623">
        <v>379</v>
      </c>
      <c r="AA5698" s="316" t="str">
        <f t="shared" si="40"/>
        <v>INSERT INTO UPK_IKOU.upk_k40.m_k60_buhin_no (data_id, buhin_no, created_date, created_tantou_id) VALUES (1669, '74522 1LA0A', GETDATE(), 999);</v>
      </c>
    </row>
    <row r="5699" spans="26:27">
      <c r="Z5699" s="623">
        <v>380</v>
      </c>
      <c r="AA5699" s="316" t="str">
        <f t="shared" si="40"/>
        <v>INSERT INTO UPK_IKOU.upk_k40.m_k60_buhin_no (data_id, buhin_no, created_date, created_tantou_id) VALUES (1670, '74526 1LA0A', GETDATE(), 999);</v>
      </c>
    </row>
    <row r="5700" spans="26:27">
      <c r="Z5700" s="623">
        <v>381</v>
      </c>
      <c r="AA5700" s="316" t="str">
        <f t="shared" si="40"/>
        <v>INSERT INTO UPK_IKOU.upk_k40.m_k60_buhin_no (data_id, buhin_no, created_date, created_tantou_id) VALUES (1671, '74532 1LA0A', GETDATE(), 999);</v>
      </c>
    </row>
    <row r="5701" spans="26:27">
      <c r="Z5701" s="623">
        <v>382</v>
      </c>
      <c r="AA5701" s="316" t="str">
        <f t="shared" si="40"/>
        <v>INSERT INTO UPK_IKOU.upk_k40.m_k60_buhin_no (data_id, buhin_no, created_date, created_tantou_id) VALUES (1672, '74548 1LA0A', GETDATE(), 999);</v>
      </c>
    </row>
    <row r="5702" spans="26:27">
      <c r="Z5702" s="623">
        <v>383</v>
      </c>
      <c r="AA5702" s="316" t="str">
        <f t="shared" si="40"/>
        <v>INSERT INTO UPK_IKOU.upk_k40.m_k60_buhin_no (data_id, buhin_no, created_date, created_tantou_id) VALUES (1673, '74586/7 1LA0A', GETDATE(), 999);</v>
      </c>
    </row>
    <row r="5703" spans="26:27">
      <c r="Z5703" s="623">
        <v>384</v>
      </c>
      <c r="AA5703" s="316" t="str">
        <f t="shared" si="40"/>
        <v>INSERT INTO UPK_IKOU.upk_k40.m_k60_buhin_no (data_id, buhin_no, created_date, created_tantou_id) VALUES (1674, '74586/7 1LA0A-G', GETDATE(), 999);</v>
      </c>
    </row>
    <row r="5704" spans="26:27">
      <c r="Z5704" s="623">
        <v>385</v>
      </c>
      <c r="AA5704" s="316" t="str">
        <f t="shared" ref="AA5704:AA5767" si="41">$Y$5318&amp;AA4413&amp;", '"&amp;TRIM(AB4413)&amp;"', GETDATE(), 999);"</f>
        <v>INSERT INTO UPK_IKOU.upk_k40.m_k60_buhin_no (data_id, buhin_no, created_date, created_tantou_id) VALUES (1675, '75412 1LA0A', GETDATE(), 999);</v>
      </c>
    </row>
    <row r="5705" spans="26:27">
      <c r="Z5705" s="623">
        <v>386</v>
      </c>
      <c r="AA5705" s="316" t="str">
        <f t="shared" si="41"/>
        <v>INSERT INTO UPK_IKOU.upk_k40.m_k60_buhin_no (data_id, buhin_no, created_date, created_tantou_id) VALUES (1676, '75458/9 1LA0B', GETDATE(), 999);</v>
      </c>
    </row>
    <row r="5706" spans="26:27">
      <c r="Z5706" s="623">
        <v>387</v>
      </c>
      <c r="AA5706" s="316" t="str">
        <f t="shared" si="41"/>
        <v>INSERT INTO UPK_IKOU.upk_k40.m_k60_buhin_no (data_id, buhin_no, created_date, created_tantou_id) VALUES (1677, '75458/9 1LA0B-G', GETDATE(), 999);</v>
      </c>
    </row>
    <row r="5707" spans="26:27">
      <c r="Z5707" s="623">
        <v>388</v>
      </c>
      <c r="AA5707" s="316" t="str">
        <f t="shared" si="41"/>
        <v>INSERT INTO UPK_IKOU.upk_k40.m_k60_buhin_no (data_id, buhin_no, created_date, created_tantou_id) VALUES (1678, '75622/3 1LA0A', GETDATE(), 999);</v>
      </c>
    </row>
    <row r="5708" spans="26:27">
      <c r="Z5708" s="623">
        <v>389</v>
      </c>
      <c r="AA5708" s="316" t="str">
        <f t="shared" si="41"/>
        <v>INSERT INTO UPK_IKOU.upk_k40.m_k60_buhin_no (data_id, buhin_no, created_date, created_tantou_id) VALUES (1679, '75622/3 1LA0A-G', GETDATE(), 999);</v>
      </c>
    </row>
    <row r="5709" spans="26:27">
      <c r="Z5709" s="623">
        <v>390</v>
      </c>
      <c r="AA5709" s="316" t="str">
        <f t="shared" si="41"/>
        <v>INSERT INTO UPK_IKOU.upk_k40.m_k60_buhin_no (data_id, buhin_no, created_date, created_tantou_id) VALUES (1680, '75624/5 1LA0A', GETDATE(), 999);</v>
      </c>
    </row>
    <row r="5710" spans="26:27">
      <c r="Z5710" s="623">
        <v>391</v>
      </c>
      <c r="AA5710" s="316" t="str">
        <f t="shared" si="41"/>
        <v>INSERT INTO UPK_IKOU.upk_k40.m_k60_buhin_no (data_id, buhin_no, created_date, created_tantou_id) VALUES (1681, '75624/5 1LA0A-G', GETDATE(), 999);</v>
      </c>
    </row>
    <row r="5711" spans="26:27">
      <c r="Z5711" s="623">
        <v>392</v>
      </c>
      <c r="AA5711" s="316" t="str">
        <f t="shared" si="41"/>
        <v>INSERT INTO UPK_IKOU.upk_k40.m_k60_buhin_no (data_id, buhin_no, created_date, created_tantou_id) VALUES (1682, '756B6/7 1LA0A', GETDATE(), 999);</v>
      </c>
    </row>
    <row r="5712" spans="26:27">
      <c r="Z5712" s="623">
        <v>393</v>
      </c>
      <c r="AA5712" s="316" t="str">
        <f t="shared" si="41"/>
        <v>INSERT INTO UPK_IKOU.upk_k40.m_k60_buhin_no (data_id, buhin_no, created_date, created_tantou_id) VALUES (1683, '756B6/7 1LA0A-G', GETDATE(), 999);</v>
      </c>
    </row>
    <row r="5713" spans="26:27">
      <c r="Z5713" s="623">
        <v>394</v>
      </c>
      <c r="AA5713" s="316" t="str">
        <f t="shared" si="41"/>
        <v>INSERT INTO UPK_IKOU.upk_k40.m_k60_buhin_no (data_id, buhin_no, created_date, created_tantou_id) VALUES (1684, '767C4/5 1LA0A', GETDATE(), 999);</v>
      </c>
    </row>
    <row r="5714" spans="26:27">
      <c r="Z5714" s="623">
        <v>395</v>
      </c>
      <c r="AA5714" s="316" t="str">
        <f t="shared" si="41"/>
        <v>INSERT INTO UPK_IKOU.upk_k40.m_k60_buhin_no (data_id, buhin_no, created_date, created_tantou_id) VALUES (1685, '67503 1JA0ACE', GETDATE(), 999);</v>
      </c>
    </row>
    <row r="5715" spans="26:27">
      <c r="Z5715" s="623">
        <v>396</v>
      </c>
      <c r="AA5715" s="316" t="str">
        <f t="shared" si="41"/>
        <v>INSERT INTO UPK_IKOU.upk_k40.m_k60_buhin_no (data_id, buhin_no, created_date, created_tantou_id) VALUES (1686, '67870 1JA0A03', GETDATE(), 999);</v>
      </c>
    </row>
    <row r="5716" spans="26:27">
      <c r="Z5716" s="623">
        <v>397</v>
      </c>
      <c r="AA5716" s="316" t="str">
        <f t="shared" si="41"/>
        <v>INSERT INTO UPK_IKOU.upk_k40.m_k60_buhin_no (data_id, buhin_no, created_date, created_tantou_id) VALUES (1687, '67870 1JA0A04', GETDATE(), 999);</v>
      </c>
    </row>
    <row r="5717" spans="26:27">
      <c r="Z5717" s="623">
        <v>398</v>
      </c>
      <c r="AA5717" s="316" t="str">
        <f t="shared" si="41"/>
        <v>INSERT INTO UPK_IKOU.upk_k40.m_k60_buhin_no (data_id, buhin_no, created_date, created_tantou_id) VALUES (1688, '67870 1JA0A06', GETDATE(), 999);</v>
      </c>
    </row>
    <row r="5718" spans="26:27">
      <c r="Z5718" s="623">
        <v>399</v>
      </c>
      <c r="AA5718" s="316" t="str">
        <f t="shared" si="41"/>
        <v>INSERT INTO UPK_IKOU.upk_k40.m_k60_buhin_no (data_id, buhin_no, created_date, created_tantou_id) VALUES (1689, '67870 1JB0A03', GETDATE(), 999);</v>
      </c>
    </row>
    <row r="5719" spans="26:27">
      <c r="Z5719" s="623">
        <v>400</v>
      </c>
      <c r="AA5719" s="316" t="str">
        <f t="shared" si="41"/>
        <v>INSERT INTO UPK_IKOU.upk_k40.m_k60_buhin_no (data_id, buhin_no, created_date, created_tantou_id) VALUES (1690, '67870 1JB0A04', GETDATE(), 999);</v>
      </c>
    </row>
    <row r="5720" spans="26:27">
      <c r="Z5720" s="623">
        <v>401</v>
      </c>
      <c r="AA5720" s="316" t="str">
        <f t="shared" si="41"/>
        <v>INSERT INTO UPK_IKOU.upk_k40.m_k60_buhin_no (data_id, buhin_no, created_date, created_tantou_id) VALUES (1691, '67870 1JB0A06', GETDATE(), 999);</v>
      </c>
    </row>
    <row r="5721" spans="26:27">
      <c r="Z5721" s="623">
        <v>402</v>
      </c>
      <c r="AA5721" s="316" t="str">
        <f t="shared" si="41"/>
        <v>INSERT INTO UPK_IKOU.upk_k40.m_k60_buhin_no (data_id, buhin_no, created_date, created_tantou_id) VALUES (1692, '745Q2/3 1JA0A', GETDATE(), 999);</v>
      </c>
    </row>
    <row r="5722" spans="26:27">
      <c r="Z5722" s="623">
        <v>403</v>
      </c>
      <c r="AA5722" s="316" t="str">
        <f t="shared" si="41"/>
        <v>INSERT INTO UPK_IKOU.upk_k40.m_k60_buhin_no (data_id, buhin_no, created_date, created_tantou_id) VALUES (1693, '74623 1JB0A01', GETDATE(), 999);</v>
      </c>
    </row>
    <row r="5723" spans="26:27">
      <c r="Z5723" s="623">
        <v>404</v>
      </c>
      <c r="AA5723" s="316" t="str">
        <f t="shared" si="41"/>
        <v>INSERT INTO UPK_IKOU.upk_k40.m_k60_buhin_no (data_id, buhin_no, created_date, created_tantou_id) VALUES (1694, '751J2 1JA0A', GETDATE(), 999);</v>
      </c>
    </row>
    <row r="5724" spans="26:27">
      <c r="Z5724" s="623">
        <v>405</v>
      </c>
      <c r="AA5724" s="316" t="str">
        <f t="shared" si="41"/>
        <v>INSERT INTO UPK_IKOU.upk_k40.m_k60_buhin_no (data_id, buhin_no, created_date, created_tantou_id) VALUES (1695, '751J3 1JA0A', GETDATE(), 999);</v>
      </c>
    </row>
    <row r="5725" spans="26:27">
      <c r="Z5725" s="623">
        <v>406</v>
      </c>
      <c r="AA5725" s="316" t="str">
        <f t="shared" si="41"/>
        <v>INSERT INTO UPK_IKOU.upk_k40.m_k60_buhin_no (data_id, buhin_no, created_date, created_tantou_id) VALUES (1696, '75476 1JA0A', GETDATE(), 999);</v>
      </c>
    </row>
    <row r="5726" spans="26:27">
      <c r="Z5726" s="623">
        <v>407</v>
      </c>
      <c r="AA5726" s="316" t="str">
        <f t="shared" si="41"/>
        <v>INSERT INTO UPK_IKOU.upk_k40.m_k60_buhin_no (data_id, buhin_no, created_date, created_tantou_id) VALUES (1697, '75578/9 1JA0A', GETDATE(), 999);</v>
      </c>
    </row>
    <row r="5727" spans="26:27">
      <c r="Z5727" s="623">
        <v>408</v>
      </c>
      <c r="AA5727" s="316" t="str">
        <f t="shared" si="41"/>
        <v>INSERT INTO UPK_IKOU.upk_k40.m_k60_buhin_no (data_id, buhin_no, created_date, created_tantou_id) VALUES (1698, '75578/9 1JB0A', GETDATE(), 999);</v>
      </c>
    </row>
    <row r="5728" spans="26:27">
      <c r="Z5728" s="623">
        <v>409</v>
      </c>
      <c r="AA5728" s="316" t="str">
        <f t="shared" si="41"/>
        <v>INSERT INTO UPK_IKOU.upk_k40.m_k60_buhin_no (data_id, buhin_no, created_date, created_tantou_id) VALUES (1699, '75926 1JA0A', GETDATE(), 999);</v>
      </c>
    </row>
    <row r="5729" spans="26:27">
      <c r="Z5729" s="623">
        <v>410</v>
      </c>
      <c r="AA5729" s="316" t="str">
        <f t="shared" si="41"/>
        <v>INSERT INTO UPK_IKOU.upk_k40.m_k60_buhin_no (data_id, buhin_no, created_date, created_tantou_id) VALUES (1700, '75927 1JA0A', GETDATE(), 999);</v>
      </c>
    </row>
    <row r="5730" spans="26:27">
      <c r="Z5730" s="623">
        <v>411</v>
      </c>
      <c r="AA5730" s="316" t="str">
        <f t="shared" si="41"/>
        <v>INSERT INTO UPK_IKOU.upk_k40.m_k60_buhin_no (data_id, buhin_no, created_date, created_tantou_id) VALUES (1701, '76452/3 1JA0A', GETDATE(), 999);</v>
      </c>
    </row>
    <row r="5731" spans="26:27">
      <c r="Z5731" s="623">
        <v>412</v>
      </c>
      <c r="AA5731" s="316" t="str">
        <f t="shared" si="41"/>
        <v>INSERT INTO UPK_IKOU.upk_k40.m_k60_buhin_no (data_id, buhin_no, created_date, created_tantou_id) VALUES (1702, '62522 1VA0A', GETDATE(), 999);</v>
      </c>
    </row>
    <row r="5732" spans="26:27">
      <c r="Z5732" s="623">
        <v>413</v>
      </c>
      <c r="AA5732" s="316" t="str">
        <f t="shared" si="41"/>
        <v>INSERT INTO UPK_IKOU.upk_k40.m_k60_buhin_no (data_id, buhin_no, created_date, created_tantou_id) VALUES (1703, '62523 1VA0A', GETDATE(), 999);</v>
      </c>
    </row>
    <row r="5733" spans="26:27">
      <c r="Z5733" s="623">
        <v>414</v>
      </c>
      <c r="AA5733" s="316" t="str">
        <f t="shared" si="41"/>
        <v>INSERT INTO UPK_IKOU.upk_k40.m_k60_buhin_no (data_id, buhin_no, created_date, created_tantou_id) VALUES (1704, '67870 1VA0A06', GETDATE(), 999);</v>
      </c>
    </row>
    <row r="5734" spans="26:27">
      <c r="Z5734" s="623">
        <v>415</v>
      </c>
      <c r="AA5734" s="316" t="str">
        <f t="shared" si="41"/>
        <v>INSERT INTO UPK_IKOU.upk_k40.m_k60_buhin_no (data_id, buhin_no, created_date, created_tantou_id) VALUES (1705, '751J2/3 1VA0A', GETDATE(), 999);</v>
      </c>
    </row>
    <row r="5735" spans="26:27">
      <c r="Z5735" s="623">
        <v>416</v>
      </c>
      <c r="AA5735" s="316" t="str">
        <f t="shared" si="41"/>
        <v>INSERT INTO UPK_IKOU.upk_k40.m_k60_buhin_no (data_id, buhin_no, created_date, created_tantou_id) VALUES (1706, '743F2/3 1GR0A', GETDATE(), 999);</v>
      </c>
    </row>
    <row r="5736" spans="26:27">
      <c r="Z5736" s="623">
        <v>417</v>
      </c>
      <c r="AA5736" s="316" t="str">
        <f t="shared" si="41"/>
        <v>INSERT INTO UPK_IKOU.upk_k40.m_k60_buhin_no (data_id, buhin_no, created_date, created_tantou_id) VALUES (1707, '17285 3XP0A01', GETDATE(), 999);</v>
      </c>
    </row>
    <row r="5737" spans="26:27">
      <c r="Z5737" s="623">
        <v>418</v>
      </c>
      <c r="AA5737" s="316" t="str">
        <f t="shared" si="41"/>
        <v>INSERT INTO UPK_IKOU.upk_k40.m_k60_buhin_no (data_id, buhin_no, created_date, created_tantou_id) VALUES (1708, '54272/3 3XA0A', GETDATE(), 999);</v>
      </c>
    </row>
    <row r="5738" spans="26:27">
      <c r="Z5738" s="623">
        <v>419</v>
      </c>
      <c r="AA5738" s="316" t="str">
        <f t="shared" si="41"/>
        <v>INSERT INTO UPK_IKOU.upk_k40.m_k60_buhin_no (data_id, buhin_no, created_date, created_tantou_id) VALUES (1709, '73233 3XC0A', GETDATE(), 999);</v>
      </c>
    </row>
    <row r="5739" spans="26:27">
      <c r="Z5739" s="623">
        <v>420</v>
      </c>
      <c r="AA5739" s="316" t="str">
        <f t="shared" si="41"/>
        <v>INSERT INTO UPK_IKOU.upk_k40.m_k60_buhin_no (data_id, buhin_no, created_date, created_tantou_id) VALUES (1710, '73233 3XC0B', GETDATE(), 999);</v>
      </c>
    </row>
    <row r="5740" spans="26:27">
      <c r="Z5740" s="623">
        <v>421</v>
      </c>
      <c r="AA5740" s="316" t="str">
        <f t="shared" si="41"/>
        <v>INSERT INTO UPK_IKOU.upk_k40.m_k60_buhin_no (data_id, buhin_no, created_date, created_tantou_id) VALUES (1711, '73233 3XC0C', GETDATE(), 999);</v>
      </c>
    </row>
    <row r="5741" spans="26:27">
      <c r="Z5741" s="623">
        <v>422</v>
      </c>
      <c r="AA5741" s="316" t="str">
        <f t="shared" si="41"/>
        <v>INSERT INTO UPK_IKOU.upk_k40.m_k60_buhin_no (data_id, buhin_no, created_date, created_tantou_id) VALUES (1712, '73233 3XE0A', GETDATE(), 999);</v>
      </c>
    </row>
    <row r="5742" spans="26:27">
      <c r="Z5742" s="623">
        <v>423</v>
      </c>
      <c r="AA5742" s="316" t="str">
        <f t="shared" si="41"/>
        <v>INSERT INTO UPK_IKOU.upk_k40.m_k60_buhin_no (data_id, buhin_no, created_date, created_tantou_id) VALUES (1713, '73233 3XE0B', GETDATE(), 999);</v>
      </c>
    </row>
    <row r="5743" spans="26:27">
      <c r="Z5743" s="623">
        <v>424</v>
      </c>
      <c r="AA5743" s="316" t="str">
        <f t="shared" si="41"/>
        <v>INSERT INTO UPK_IKOU.upk_k40.m_k60_buhin_no (data_id, buhin_no, created_date, created_tantou_id) VALUES (1714, '73233 3XE0C', GETDATE(), 999);</v>
      </c>
    </row>
    <row r="5744" spans="26:27">
      <c r="Z5744" s="623">
        <v>425</v>
      </c>
      <c r="AA5744" s="316" t="str">
        <f t="shared" si="41"/>
        <v>INSERT INTO UPK_IKOU.upk_k40.m_k60_buhin_no (data_id, buhin_no, created_date, created_tantou_id) VALUES (1715, '74223 3XA0A', GETDATE(), 999);</v>
      </c>
    </row>
    <row r="5745" spans="26:27">
      <c r="Z5745" s="623">
        <v>426</v>
      </c>
      <c r="AA5745" s="316" t="str">
        <f t="shared" si="41"/>
        <v>INSERT INTO UPK_IKOU.upk_k40.m_k60_buhin_no (data_id, buhin_no, created_date, created_tantou_id) VALUES (1716, '742D1 3XA0A', GETDATE(), 999);</v>
      </c>
    </row>
    <row r="5746" spans="26:27">
      <c r="Z5746" s="623">
        <v>427</v>
      </c>
      <c r="AA5746" s="316" t="str">
        <f t="shared" si="41"/>
        <v>INSERT INTO UPK_IKOU.upk_k40.m_k60_buhin_no (data_id, buhin_no, created_date, created_tantou_id) VALUES (1717, '74323 3XA0A', GETDATE(), 999);</v>
      </c>
    </row>
    <row r="5747" spans="26:27">
      <c r="Z5747" s="623">
        <v>428</v>
      </c>
      <c r="AA5747" s="316" t="str">
        <f t="shared" si="41"/>
        <v>INSERT INTO UPK_IKOU.upk_k40.m_k60_buhin_no (data_id, buhin_no, created_date, created_tantou_id) VALUES (1718, '74326 3XA0A', GETDATE(), 999);</v>
      </c>
    </row>
    <row r="5748" spans="26:27">
      <c r="Z5748" s="623">
        <v>429</v>
      </c>
      <c r="AA5748" s="316" t="str">
        <f t="shared" si="41"/>
        <v>INSERT INTO UPK_IKOU.upk_k40.m_k60_buhin_no (data_id, buhin_no, created_date, created_tantou_id) VALUES (1719, '74327 3XA0A', GETDATE(), 999);</v>
      </c>
    </row>
    <row r="5749" spans="26:27">
      <c r="Z5749" s="623">
        <v>430</v>
      </c>
      <c r="AA5749" s="316" t="str">
        <f t="shared" si="41"/>
        <v>INSERT INTO UPK_IKOU.upk_k40.m_k60_buhin_no (data_id, buhin_no, created_date, created_tantou_id) VALUES (1720, '74384 3XA0A', GETDATE(), 999);</v>
      </c>
    </row>
    <row r="5750" spans="26:27">
      <c r="Z5750" s="623">
        <v>431</v>
      </c>
      <c r="AA5750" s="316" t="str">
        <f t="shared" si="41"/>
        <v>INSERT INTO UPK_IKOU.upk_k40.m_k60_buhin_no (data_id, buhin_no, created_date, created_tantou_id) VALUES (1721, '743F6 3XA0A', GETDATE(), 999);</v>
      </c>
    </row>
    <row r="5751" spans="26:27">
      <c r="Z5751" s="623">
        <v>432</v>
      </c>
      <c r="AA5751" s="316" t="str">
        <f t="shared" si="41"/>
        <v>INSERT INTO UPK_IKOU.upk_k40.m_k60_buhin_no (data_id, buhin_no, created_date, created_tantou_id) VALUES (1722, '743F7 3XA0A', GETDATE(), 999);</v>
      </c>
    </row>
    <row r="5752" spans="26:27">
      <c r="Z5752" s="623">
        <v>433</v>
      </c>
      <c r="AA5752" s="316" t="str">
        <f t="shared" si="41"/>
        <v>INSERT INTO UPK_IKOU.upk_k40.m_k60_buhin_no (data_id, buhin_no, created_date, created_tantou_id) VALUES (1723, '743R2 3XA0A', GETDATE(), 999);</v>
      </c>
    </row>
    <row r="5753" spans="26:27">
      <c r="Z5753" s="623">
        <v>434</v>
      </c>
      <c r="AA5753" s="316" t="str">
        <f t="shared" si="41"/>
        <v>INSERT INTO UPK_IKOU.upk_k40.m_k60_buhin_no (data_id, buhin_no, created_date, created_tantou_id) VALUES (1724, '743R3 3XA0A', GETDATE(), 999);</v>
      </c>
    </row>
    <row r="5754" spans="26:27">
      <c r="Z5754" s="623">
        <v>435</v>
      </c>
      <c r="AA5754" s="316" t="str">
        <f t="shared" si="41"/>
        <v>INSERT INTO UPK_IKOU.upk_k40.m_k60_buhin_no (data_id, buhin_no, created_date, created_tantou_id) VALUES (1725, '743R4 3XA0A', GETDATE(), 999);</v>
      </c>
    </row>
    <row r="5755" spans="26:27">
      <c r="Z5755" s="623">
        <v>436</v>
      </c>
      <c r="AA5755" s="316" t="str">
        <f t="shared" si="41"/>
        <v>INSERT INTO UPK_IKOU.upk_k40.m_k60_buhin_no (data_id, buhin_no, created_date, created_tantou_id) VALUES (1726, '75234 3XY0A', GETDATE(), 999);</v>
      </c>
    </row>
    <row r="5756" spans="26:27">
      <c r="Z5756" s="623">
        <v>437</v>
      </c>
      <c r="AA5756" s="316" t="str">
        <f t="shared" si="41"/>
        <v>INSERT INTO UPK_IKOU.upk_k40.m_k60_buhin_no (data_id, buhin_no, created_date, created_tantou_id) VALUES (1727, '756S8 3XE0A', GETDATE(), 999);</v>
      </c>
    </row>
    <row r="5757" spans="26:27">
      <c r="Z5757" s="623">
        <v>438</v>
      </c>
      <c r="AA5757" s="316" t="str">
        <f t="shared" si="41"/>
        <v>INSERT INTO UPK_IKOU.upk_k40.m_k60_buhin_no (data_id, buhin_no, created_date, created_tantou_id) VALUES (1728, '76218/9 3XE0A', GETDATE(), 999);</v>
      </c>
    </row>
    <row r="5758" spans="26:27">
      <c r="Z5758" s="623">
        <v>439</v>
      </c>
      <c r="AA5758" s="316" t="str">
        <f t="shared" si="41"/>
        <v>INSERT INTO UPK_IKOU.upk_k40.m_k60_buhin_no (data_id, buhin_no, created_date, created_tantou_id) VALUES (1729, '76320/1 3XA0A', GETDATE(), 999);</v>
      </c>
    </row>
    <row r="5759" spans="26:27">
      <c r="Z5759" s="623">
        <v>440</v>
      </c>
      <c r="AA5759" s="316" t="str">
        <f t="shared" si="41"/>
        <v>INSERT INTO UPK_IKOU.upk_k40.m_k60_buhin_no (data_id, buhin_no, created_date, created_tantou_id) VALUES (1730, '76396 3XD0A', GETDATE(), 999);</v>
      </c>
    </row>
    <row r="5760" spans="26:27">
      <c r="Z5760" s="623">
        <v>441</v>
      </c>
      <c r="AA5760" s="316" t="str">
        <f t="shared" si="41"/>
        <v>INSERT INTO UPK_IKOU.upk_k40.m_k60_buhin_no (data_id, buhin_no, created_date, created_tantou_id) VALUES (1731, '76397 3XD0A', GETDATE(), 999);</v>
      </c>
    </row>
    <row r="5761" spans="26:27">
      <c r="Z5761" s="623">
        <v>442</v>
      </c>
      <c r="AA5761" s="316" t="str">
        <f t="shared" si="41"/>
        <v>INSERT INTO UPK_IKOU.upk_k40.m_k60_buhin_no (data_id, buhin_no, created_date, created_tantou_id) VALUES (1732, '76397 3YF0A-B', GETDATE(), 999);</v>
      </c>
    </row>
    <row r="5762" spans="26:27">
      <c r="Z5762" s="623">
        <v>443</v>
      </c>
      <c r="AA5762" s="316" t="str">
        <f t="shared" si="41"/>
        <v>INSERT INTO UPK_IKOU.upk_k40.m_k60_buhin_no (data_id, buhin_no, created_date, created_tantou_id) VALUES (1733, '76397 3XC9A', GETDATE(), 999);</v>
      </c>
    </row>
    <row r="5763" spans="26:27">
      <c r="Z5763" s="623">
        <v>444</v>
      </c>
      <c r="AA5763" s="316" t="str">
        <f t="shared" si="41"/>
        <v>INSERT INTO UPK_IKOU.upk_k40.m_k60_buhin_no (data_id, buhin_no, created_date, created_tantou_id) VALUES (1734, '76516/7 3XA0A', GETDATE(), 999);</v>
      </c>
    </row>
    <row r="5764" spans="26:27">
      <c r="Z5764" s="623">
        <v>445</v>
      </c>
      <c r="AA5764" s="316" t="str">
        <f t="shared" si="41"/>
        <v>INSERT INTO UPK_IKOU.upk_k40.m_k60_buhin_no (data_id, buhin_no, created_date, created_tantou_id) VALUES (1735, '76516/7 3XA2A', GETDATE(), 999);</v>
      </c>
    </row>
    <row r="5765" spans="26:27">
      <c r="Z5765" s="623">
        <v>446</v>
      </c>
      <c r="AA5765" s="316" t="str">
        <f t="shared" si="41"/>
        <v>INSERT INTO UPK_IKOU.upk_k40.m_k60_buhin_no (data_id, buhin_no, created_date, created_tantou_id) VALUES (1736, '62516 4CB0A', GETDATE(), 999);</v>
      </c>
    </row>
    <row r="5766" spans="26:27">
      <c r="Z5766" s="623">
        <v>447</v>
      </c>
      <c r="AA5766" s="316" t="str">
        <f t="shared" si="41"/>
        <v>INSERT INTO UPK_IKOU.upk_k40.m_k60_buhin_no (data_id, buhin_no, created_date, created_tantou_id) VALUES (1737, '62516 6MA0A', GETDATE(), 999);</v>
      </c>
    </row>
    <row r="5767" spans="26:27">
      <c r="Z5767" s="623">
        <v>448</v>
      </c>
      <c r="AA5767" s="316" t="str">
        <f t="shared" si="41"/>
        <v>INSERT INTO UPK_IKOU.upk_k40.m_k60_buhin_no (data_id, buhin_no, created_date, created_tantou_id) VALUES (1738, '64112/3 3VA0A', GETDATE(), 999);</v>
      </c>
    </row>
    <row r="5768" spans="26:27">
      <c r="Z5768" s="623">
        <v>449</v>
      </c>
      <c r="AA5768" s="316" t="str">
        <f t="shared" ref="AA5768:AA5831" si="42">$Y$5318&amp;AA4477&amp;", '"&amp;TRIM(AB4477)&amp;"', GETDATE(), 999);"</f>
        <v>INSERT INTO UPK_IKOU.upk_k40.m_k60_buhin_no (data_id, buhin_no, created_date, created_tantou_id) VALUES (1739, '74342/3 3VA0A', GETDATE(), 999);</v>
      </c>
    </row>
    <row r="5769" spans="26:27">
      <c r="Z5769" s="623">
        <v>450</v>
      </c>
      <c r="AA5769" s="316" t="str">
        <f t="shared" si="42"/>
        <v>INSERT INTO UPK_IKOU.upk_k40.m_k60_buhin_no (data_id, buhin_no, created_date, created_tantou_id) VALUES (1740, '75176 3VA0A', GETDATE(), 999);</v>
      </c>
    </row>
    <row r="5770" spans="26:27">
      <c r="Z5770" s="623">
        <v>451</v>
      </c>
      <c r="AA5770" s="316" t="str">
        <f t="shared" si="42"/>
        <v>INSERT INTO UPK_IKOU.upk_k40.m_k60_buhin_no (data_id, buhin_no, created_date, created_tantou_id) VALUES (1741, '75422 3VA0A', GETDATE(), 999);</v>
      </c>
    </row>
    <row r="5771" spans="26:27">
      <c r="Z5771" s="623">
        <v>452</v>
      </c>
      <c r="AA5771" s="316" t="str">
        <f t="shared" si="42"/>
        <v>INSERT INTO UPK_IKOU.upk_k40.m_k60_buhin_no (data_id, buhin_no, created_date, created_tantou_id) VALUES (1742, '76586/7 3VA0A', GETDATE(), 999);</v>
      </c>
    </row>
    <row r="5772" spans="26:27">
      <c r="Z5772" s="623">
        <v>453</v>
      </c>
      <c r="AA5772" s="316" t="str">
        <f t="shared" si="42"/>
        <v>INSERT INTO UPK_IKOU.upk_k40.m_k60_buhin_no (data_id, buhin_no, created_date, created_tantou_id) VALUES (1743, '77648 3VA0A', GETDATE(), 999);</v>
      </c>
    </row>
    <row r="5773" spans="26:27">
      <c r="Z5773" s="623">
        <v>454</v>
      </c>
      <c r="AA5773" s="316" t="str">
        <f t="shared" si="42"/>
        <v>INSERT INTO UPK_IKOU.upk_k40.m_k60_buhin_no (data_id, buhin_no, created_date, created_tantou_id) VALUES (1744, '77649 3VA0A', GETDATE(), 999);</v>
      </c>
    </row>
    <row r="5774" spans="26:27">
      <c r="Z5774" s="623">
        <v>455</v>
      </c>
      <c r="AA5774" s="316" t="str">
        <f t="shared" si="42"/>
        <v>INSERT INTO UPK_IKOU.upk_k40.m_k60_buhin_no (data_id, buhin_no, created_date, created_tantou_id) VALUES (1745, '73211 3VA0A', GETDATE(), 999);</v>
      </c>
    </row>
    <row r="5775" spans="26:27">
      <c r="Z5775" s="623">
        <v>456</v>
      </c>
      <c r="AA5775" s="316" t="str">
        <f t="shared" si="42"/>
        <v>INSERT INTO UPK_IKOU.upk_k40.m_k60_buhin_no (data_id, buhin_no, created_date, created_tantou_id) VALUES (1746, '73233 3VA0A', GETDATE(), 999);</v>
      </c>
    </row>
    <row r="5776" spans="26:27">
      <c r="Z5776" s="623">
        <v>457</v>
      </c>
      <c r="AA5776" s="316" t="str">
        <f t="shared" si="42"/>
        <v>INSERT INTO UPK_IKOU.upk_k40.m_k60_buhin_no (data_id, buhin_no, created_date, created_tantou_id) VALUES (1747, '75432/3 3VA0A', GETDATE(), 999);</v>
      </c>
    </row>
    <row r="5777" spans="26:27">
      <c r="Z5777" s="623">
        <v>458</v>
      </c>
      <c r="AA5777" s="316" t="str">
        <f t="shared" si="42"/>
        <v>INSERT INTO UPK_IKOU.upk_k40.m_k60_buhin_no (data_id, buhin_no, created_date, created_tantou_id) VALUES (1748, '76722/3 3VA0A', GETDATE(), 999);</v>
      </c>
    </row>
    <row r="5778" spans="26:27">
      <c r="Z5778" s="623">
        <v>459</v>
      </c>
      <c r="AA5778" s="316" t="str">
        <f t="shared" si="42"/>
        <v>INSERT INTO UPK_IKOU.upk_k40.m_k60_buhin_no (data_id, buhin_no, created_date, created_tantou_id) VALUES (1749, '75262/3 3VA0A', GETDATE(), 999);</v>
      </c>
    </row>
    <row r="5779" spans="26:27">
      <c r="Z5779" s="623">
        <v>460</v>
      </c>
      <c r="AA5779" s="316" t="str">
        <f t="shared" si="42"/>
        <v>INSERT INTO UPK_IKOU.upk_k40.m_k60_buhin_no (data_id, buhin_no, created_date, created_tantou_id) VALUES (1750, '755C2/3 3VA0A', GETDATE(), 999);</v>
      </c>
    </row>
    <row r="5780" spans="26:27">
      <c r="Z5780" s="623">
        <v>461</v>
      </c>
      <c r="AA5780" s="316" t="str">
        <f t="shared" si="42"/>
        <v>INSERT INTO UPK_IKOU.upk_k40.m_k60_buhin_no (data_id, buhin_no, created_date, created_tantou_id) VALUES (1751, '75784/5 3VA0A', GETDATE(), 999);</v>
      </c>
    </row>
    <row r="5781" spans="26:27">
      <c r="Z5781" s="623">
        <v>462</v>
      </c>
      <c r="AA5781" s="316" t="str">
        <f t="shared" si="42"/>
        <v>INSERT INTO UPK_IKOU.upk_k40.m_k60_buhin_no (data_id, buhin_no, created_date, created_tantou_id) VALUES (1752, '64124 4CB0A', GETDATE(), 999);</v>
      </c>
    </row>
    <row r="5782" spans="26:27">
      <c r="Z5782" s="623">
        <v>463</v>
      </c>
      <c r="AA5782" s="316" t="str">
        <f t="shared" si="42"/>
        <v>INSERT INTO UPK_IKOU.upk_k40.m_k60_buhin_no (data_id, buhin_no, created_date, created_tantou_id) VALUES (1753, '64124 4CB0A-G', GETDATE(), 999);</v>
      </c>
    </row>
    <row r="5783" spans="26:27">
      <c r="Z5783" s="623">
        <v>464</v>
      </c>
      <c r="AA5783" s="316" t="str">
        <f t="shared" si="42"/>
        <v>INSERT INTO UPK_IKOU.upk_k40.m_k60_buhin_no (data_id, buhin_no, created_date, created_tantou_id) VALUES (1754, '64125 4CB0A', GETDATE(), 999);</v>
      </c>
    </row>
    <row r="5784" spans="26:27">
      <c r="Z5784" s="623">
        <v>465</v>
      </c>
      <c r="AA5784" s="316" t="str">
        <f t="shared" si="42"/>
        <v>INSERT INTO UPK_IKOU.upk_k40.m_k60_buhin_no (data_id, buhin_no, created_date, created_tantou_id) VALUES (1755, '64125 4CB0A-G', GETDATE(), 999);</v>
      </c>
    </row>
    <row r="5785" spans="26:27">
      <c r="Z5785" s="623">
        <v>466</v>
      </c>
      <c r="AA5785" s="316" t="str">
        <f t="shared" si="42"/>
        <v>INSERT INTO UPK_IKOU.upk_k40.m_k60_buhin_no (data_id, buhin_no, created_date, created_tantou_id) VALUES (1756, '64182/3 4CB0A', GETDATE(), 999);</v>
      </c>
    </row>
    <row r="5786" spans="26:27">
      <c r="Z5786" s="623">
        <v>467</v>
      </c>
      <c r="AA5786" s="316" t="str">
        <f t="shared" si="42"/>
        <v>INSERT INTO UPK_IKOU.upk_k40.m_k60_buhin_no (data_id, buhin_no, created_date, created_tantou_id) VALUES (1757, '67418 4CB0A', GETDATE(), 999);</v>
      </c>
    </row>
    <row r="5787" spans="26:27">
      <c r="Z5787" s="623">
        <v>468</v>
      </c>
      <c r="AA5787" s="316" t="str">
        <f t="shared" si="42"/>
        <v>INSERT INTO UPK_IKOU.upk_k40.m_k60_buhin_no (data_id, buhin_no, created_date, created_tantou_id) VALUES (1758, '74356 4CB0A', GETDATE(), 999);</v>
      </c>
    </row>
    <row r="5788" spans="26:27">
      <c r="Z5788" s="623">
        <v>469</v>
      </c>
      <c r="AA5788" s="316" t="str">
        <f t="shared" si="42"/>
        <v>INSERT INTO UPK_IKOU.upk_k40.m_k60_buhin_no (data_id, buhin_no, created_date, created_tantou_id) VALUES (1759, '74356 4CB0A-G', GETDATE(), 999);</v>
      </c>
    </row>
    <row r="5789" spans="26:27">
      <c r="Z5789" s="623">
        <v>470</v>
      </c>
      <c r="AA5789" s="316" t="str">
        <f t="shared" si="42"/>
        <v>INSERT INTO UPK_IKOU.upk_k40.m_k60_buhin_no (data_id, buhin_no, created_date, created_tantou_id) VALUES (1760, '74356 4CE0A-B', GETDATE(), 999);</v>
      </c>
    </row>
    <row r="5790" spans="26:27">
      <c r="Z5790" s="623">
        <v>471</v>
      </c>
      <c r="AA5790" s="316" t="str">
        <f t="shared" si="42"/>
        <v>INSERT INTO UPK_IKOU.upk_k40.m_k60_buhin_no (data_id, buhin_no, created_date, created_tantou_id) VALUES (1761, '74356 4CE0A', GETDATE(), 999);</v>
      </c>
    </row>
    <row r="5791" spans="26:27">
      <c r="Z5791" s="623">
        <v>472</v>
      </c>
      <c r="AA5791" s="316" t="str">
        <f t="shared" si="42"/>
        <v>INSERT INTO UPK_IKOU.upk_k40.m_k60_buhin_no (data_id, buhin_no, created_date, created_tantou_id) VALUES (1762, '74356 4CE0A-E', GETDATE(), 999);</v>
      </c>
    </row>
    <row r="5792" spans="26:27">
      <c r="Z5792" s="623">
        <v>473</v>
      </c>
      <c r="AA5792" s="316" t="str">
        <f t="shared" si="42"/>
        <v>INSERT INTO UPK_IKOU.upk_k40.m_k60_buhin_no (data_id, buhin_no, created_date, created_tantou_id) VALUES (1763, '74366 4CB0A', GETDATE(), 999);</v>
      </c>
    </row>
    <row r="5793" spans="26:27">
      <c r="Z5793" s="623">
        <v>474</v>
      </c>
      <c r="AA5793" s="316" t="str">
        <f t="shared" si="42"/>
        <v>INSERT INTO UPK_IKOU.upk_k40.m_k60_buhin_no (data_id, buhin_no, created_date, created_tantou_id) VALUES (1764, '75118 4CB0A', GETDATE(), 999);</v>
      </c>
    </row>
    <row r="5794" spans="26:27">
      <c r="Z5794" s="623">
        <v>475</v>
      </c>
      <c r="AA5794" s="316" t="str">
        <f t="shared" si="42"/>
        <v>INSERT INTO UPK_IKOU.upk_k40.m_k60_buhin_no (data_id, buhin_no, created_date, created_tantou_id) VALUES (1765, '75676/7 4CE0A', GETDATE(), 999);</v>
      </c>
    </row>
    <row r="5795" spans="26:27">
      <c r="Z5795" s="623">
        <v>476</v>
      </c>
      <c r="AA5795" s="316" t="str">
        <f t="shared" si="42"/>
        <v>INSERT INTO UPK_IKOU.upk_k40.m_k60_buhin_no (data_id, buhin_no, created_date, created_tantou_id) VALUES (1766, '75676/7 4CE0A-G', GETDATE(), 999);</v>
      </c>
    </row>
    <row r="5796" spans="26:27">
      <c r="Z5796" s="623">
        <v>477</v>
      </c>
      <c r="AA5796" s="316" t="str">
        <f t="shared" si="42"/>
        <v>INSERT INTO UPK_IKOU.upk_k40.m_k60_buhin_no (data_id, buhin_no, created_date, created_tantou_id) VALUES (1767, '765F4/5 4CC0A', GETDATE(), 999);</v>
      </c>
    </row>
    <row r="5797" spans="26:27">
      <c r="Z5797" s="623">
        <v>478</v>
      </c>
      <c r="AA5797" s="316" t="str">
        <f t="shared" si="42"/>
        <v>INSERT INTO UPK_IKOU.upk_k40.m_k60_buhin_no (data_id, buhin_no, created_date, created_tantou_id) VALUES (1768, '76466/7 4BC1A', GETDATE(), 999);</v>
      </c>
    </row>
    <row r="5798" spans="26:27">
      <c r="Z5798" s="623">
        <v>479</v>
      </c>
      <c r="AA5798" s="316" t="str">
        <f t="shared" si="42"/>
        <v>INSERT INTO UPK_IKOU.upk_k40.m_k60_buhin_no (data_id, buhin_no, created_date, created_tantou_id) VALUES (1769, '76466/7 6FK0A', GETDATE(), 999);</v>
      </c>
    </row>
    <row r="5799" spans="26:27">
      <c r="Z5799" s="623">
        <v>480</v>
      </c>
      <c r="AA5799" s="316" t="str">
        <f t="shared" si="42"/>
        <v>INSERT INTO UPK_IKOU.upk_k40.m_k60_buhin_no (data_id, buhin_no, created_date, created_tantou_id) VALUES (1770, '75186/7 6FK0A', GETDATE(), 999);</v>
      </c>
    </row>
    <row r="5800" spans="26:27">
      <c r="Z5800" s="623">
        <v>481</v>
      </c>
      <c r="AA5800" s="316" t="str">
        <f t="shared" si="42"/>
        <v>INSERT INTO UPK_IKOU.upk_k40.m_k60_buhin_no (data_id, buhin_no, created_date, created_tantou_id) VALUES (1771, '751C5 6FK0A', GETDATE(), 999);</v>
      </c>
    </row>
    <row r="5801" spans="26:27">
      <c r="Z5801" s="623">
        <v>482</v>
      </c>
      <c r="AA5801" s="316" t="str">
        <f t="shared" si="42"/>
        <v>INSERT INTO UPK_IKOU.upk_k40.m_k60_buhin_no (data_id, buhin_no, created_date, created_tantou_id) VALUES (1772, '751T7 6FK0B', GETDATE(), 999);</v>
      </c>
    </row>
    <row r="5802" spans="26:27">
      <c r="Z5802" s="623">
        <v>483</v>
      </c>
      <c r="AA5802" s="316" t="str">
        <f t="shared" si="42"/>
        <v>INSERT INTO UPK_IKOU.upk_k40.m_k60_buhin_no (data_id, buhin_no, created_date, created_tantou_id) VALUES (1773, '73211 4CC1A', GETDATE(), 999);</v>
      </c>
    </row>
    <row r="5803" spans="26:27">
      <c r="Z5803" s="623">
        <v>484</v>
      </c>
      <c r="AA5803" s="316" t="str">
        <f t="shared" si="42"/>
        <v>INSERT INTO UPK_IKOU.upk_k40.m_k60_buhin_no (data_id, buhin_no, created_date, created_tantou_id) VALUES (1774, '62522/3 5TA0A', GETDATE(), 999);</v>
      </c>
    </row>
    <row r="5804" spans="26:27">
      <c r="Z5804" s="623">
        <v>485</v>
      </c>
      <c r="AA5804" s="316" t="str">
        <f t="shared" si="42"/>
        <v>INSERT INTO UPK_IKOU.upk_k40.m_k60_buhin_no (data_id, buhin_no, created_date, created_tantou_id) VALUES (1775, '65616 5TA0A', GETDATE(), 999);</v>
      </c>
    </row>
    <row r="5805" spans="26:27">
      <c r="Z5805" s="623">
        <v>486</v>
      </c>
      <c r="AA5805" s="316" t="str">
        <f t="shared" si="42"/>
        <v>INSERT INTO UPK_IKOU.upk_k40.m_k60_buhin_no (data_id, buhin_no, created_date, created_tantou_id) VALUES (1776, '67632 5TA0A', GETDATE(), 999);</v>
      </c>
    </row>
    <row r="5806" spans="26:27">
      <c r="Z5806" s="623">
        <v>487</v>
      </c>
      <c r="AA5806" s="316" t="str">
        <f t="shared" si="42"/>
        <v>INSERT INTO UPK_IKOU.upk_k40.m_k60_buhin_no (data_id, buhin_no, created_date, created_tantou_id) VALUES (1777, '73211 5TA0A', GETDATE(), 999);</v>
      </c>
    </row>
    <row r="5807" spans="26:27">
      <c r="Z5807" s="623">
        <v>488</v>
      </c>
      <c r="AA5807" s="316" t="str">
        <f t="shared" si="42"/>
        <v>INSERT INTO UPK_IKOU.upk_k40.m_k60_buhin_no (data_id, buhin_no, created_date, created_tantou_id) VALUES (1778, '75118 5TA0A', GETDATE(), 999);</v>
      </c>
    </row>
    <row r="5808" spans="26:27">
      <c r="Z5808" s="623">
        <v>489</v>
      </c>
      <c r="AA5808" s="316" t="str">
        <f t="shared" si="42"/>
        <v>INSERT INTO UPK_IKOU.upk_k40.m_k60_buhin_no (data_id, buhin_no, created_date, created_tantou_id) VALUES (1779, '75442 5TA0A', GETDATE(), 999);</v>
      </c>
    </row>
    <row r="5809" spans="26:27">
      <c r="Z5809" s="623">
        <v>490</v>
      </c>
      <c r="AA5809" s="316" t="str">
        <f t="shared" si="42"/>
        <v>INSERT INTO UPK_IKOU.upk_k40.m_k60_buhin_no (data_id, buhin_no, created_date, created_tantou_id) VALUES (1780, '75556/7 5TA0A', GETDATE(), 999);</v>
      </c>
    </row>
    <row r="5810" spans="26:27">
      <c r="Z5810" s="623">
        <v>491</v>
      </c>
      <c r="AA5810" s="316" t="str">
        <f t="shared" si="42"/>
        <v>INSERT INTO UPK_IKOU.upk_k40.m_k60_buhin_no (data_id, buhin_no, created_date, created_tantou_id) VALUES (1781, '76352/3 5TA1A', GETDATE(), 999);</v>
      </c>
    </row>
    <row r="5811" spans="26:27">
      <c r="Z5811" s="623">
        <v>492</v>
      </c>
      <c r="AA5811" s="316" t="str">
        <f t="shared" si="42"/>
        <v>INSERT INTO UPK_IKOU.upk_k40.m_k60_buhin_no (data_id, buhin_no, created_date, created_tantou_id) VALUES (1782, '76458 5TA0A', GETDATE(), 999);</v>
      </c>
    </row>
    <row r="5812" spans="26:27">
      <c r="Z5812" s="623">
        <v>493</v>
      </c>
      <c r="AA5812" s="316" t="str">
        <f t="shared" si="42"/>
        <v>INSERT INTO UPK_IKOU.upk_k40.m_k60_buhin_no (data_id, buhin_no, created_date, created_tantou_id) VALUES (1783, '76459 5TA0A', GETDATE(), 999);</v>
      </c>
    </row>
    <row r="5813" spans="26:27">
      <c r="Z5813" s="623">
        <v>494</v>
      </c>
      <c r="AA5813" s="316" t="str">
        <f t="shared" si="42"/>
        <v>INSERT INTO UPK_IKOU.upk_k40.m_k60_buhin_no (data_id, buhin_no, created_date, created_tantou_id) VALUES (1784, '76642/3 5TA0A', GETDATE(), 999);</v>
      </c>
    </row>
    <row r="5814" spans="26:27">
      <c r="Z5814" s="623">
        <v>495</v>
      </c>
      <c r="AA5814" s="316" t="str">
        <f t="shared" si="42"/>
        <v>INSERT INTO UPK_IKOU.upk_k40.m_k60_buhin_no (data_id, buhin_no, created_date, created_tantou_id) VALUES (1785, '79122 5TA0A', GETDATE(), 999);</v>
      </c>
    </row>
    <row r="5815" spans="26:27">
      <c r="Z5815" s="623">
        <v>496</v>
      </c>
      <c r="AA5815" s="316" t="str">
        <f t="shared" si="42"/>
        <v>INSERT INTO UPK_IKOU.upk_k40.m_k60_buhin_no (data_id, buhin_no, created_date, created_tantou_id) VALUES (1786, '79126/7 5TA0A', GETDATE(), 999);</v>
      </c>
    </row>
    <row r="5816" spans="26:27">
      <c r="Z5816" s="623">
        <v>497</v>
      </c>
      <c r="AA5816" s="316" t="str">
        <f t="shared" si="42"/>
        <v>INSERT INTO UPK_IKOU.upk_k40.m_k60_buhin_no (data_id, buhin_no, created_date, created_tantou_id) VALUES (1787, '80142/3 5TA0A', GETDATE(), 999);</v>
      </c>
    </row>
    <row r="5817" spans="26:27">
      <c r="Z5817" s="623">
        <v>498</v>
      </c>
      <c r="AA5817" s="316" t="str">
        <f t="shared" si="42"/>
        <v>INSERT INTO UPK_IKOU.upk_k40.m_k60_buhin_no (data_id, buhin_no, created_date, created_tantou_id) VALUES (1788, '80148/9 5TA0A', GETDATE(), 999);</v>
      </c>
    </row>
    <row r="5818" spans="26:27">
      <c r="Z5818" s="623">
        <v>499</v>
      </c>
      <c r="AA5818" s="316" t="str">
        <f t="shared" si="42"/>
        <v>INSERT INTO UPK_IKOU.upk_k40.m_k60_buhin_no (data_id, buhin_no, created_date, created_tantou_id) VALUES (1789, '90136 5TA0A', GETDATE(), 999);</v>
      </c>
    </row>
    <row r="5819" spans="26:27">
      <c r="Z5819" s="623">
        <v>500</v>
      </c>
      <c r="AA5819" s="316" t="str">
        <f t="shared" si="42"/>
        <v>INSERT INTO UPK_IKOU.upk_k40.m_k60_buhin_no (data_id, buhin_no, created_date, created_tantou_id) VALUES (1790, '90137 5TA0A', GETDATE(), 999);</v>
      </c>
    </row>
    <row r="5820" spans="26:27">
      <c r="Z5820" s="623">
        <v>501</v>
      </c>
      <c r="AA5820" s="316" t="str">
        <f t="shared" si="42"/>
        <v>INSERT INTO UPK_IKOU.upk_k40.m_k60_buhin_no (data_id, buhin_no, created_date, created_tantou_id) VALUES (1791, '64182/3 6MA0A', GETDATE(), 999);</v>
      </c>
    </row>
    <row r="5821" spans="26:27">
      <c r="Z5821" s="623">
        <v>502</v>
      </c>
      <c r="AA5821" s="316" t="str">
        <f t="shared" si="42"/>
        <v>INSERT INTO UPK_IKOU.upk_k40.m_k60_buhin_no (data_id, buhin_no, created_date, created_tantou_id) VALUES (1792, '75186/7 6MA0A', GETDATE(), 999);</v>
      </c>
    </row>
    <row r="5822" spans="26:27">
      <c r="Z5822" s="623">
        <v>503</v>
      </c>
      <c r="AA5822" s="316" t="str">
        <f t="shared" si="42"/>
        <v>INSERT INTO UPK_IKOU.upk_k40.m_k60_buhin_no (data_id, buhin_no, created_date, created_tantou_id) VALUES (1793, '74542/3 6MR0A', GETDATE(), 999);</v>
      </c>
    </row>
    <row r="5823" spans="26:27">
      <c r="Z5823" s="623">
        <v>504</v>
      </c>
      <c r="AA5823" s="316" t="str">
        <f t="shared" si="42"/>
        <v>INSERT INTO UPK_IKOU.upk_k40.m_k60_buhin_no (data_id, buhin_no, created_date, created_tantou_id) VALUES (1794, '75118 5TL0A', GETDATE(), 999);</v>
      </c>
    </row>
    <row r="5824" spans="26:27">
      <c r="Z5824" s="623">
        <v>505</v>
      </c>
      <c r="AA5824" s="316" t="str">
        <f t="shared" si="42"/>
        <v>INSERT INTO UPK_IKOU.upk_k40.m_k60_buhin_no (data_id, buhin_no, created_date, created_tantou_id) VALUES (1795, '63122/3 6GW0A', GETDATE(), 999);</v>
      </c>
    </row>
    <row r="5825" spans="26:27">
      <c r="Z5825" s="623">
        <v>506</v>
      </c>
      <c r="AA5825" s="316" t="str">
        <f t="shared" si="42"/>
        <v>INSERT INTO UPK_IKOU.upk_k40.m_k60_buhin_no (data_id, buhin_no, created_date, created_tantou_id) VALUES (1796, '64178/9 6RA0A', GETDATE(), 999);</v>
      </c>
    </row>
    <row r="5826" spans="26:27">
      <c r="Z5826" s="623">
        <v>507</v>
      </c>
      <c r="AA5826" s="316" t="str">
        <f t="shared" si="42"/>
        <v>INSERT INTO UPK_IKOU.upk_k40.m_k60_buhin_no (data_id, buhin_no, created_date, created_tantou_id) VALUES (1797, '641G0/1 6RA0A', GETDATE(), 999);</v>
      </c>
    </row>
    <row r="5827" spans="26:27">
      <c r="Z5827" s="623">
        <v>508</v>
      </c>
      <c r="AA5827" s="316" t="str">
        <f t="shared" si="42"/>
        <v>INSERT INTO UPK_IKOU.upk_k40.m_k60_buhin_no (data_id, buhin_no, created_date, created_tantou_id) VALUES (1798, '5220A N1200/N1100', GETDATE(), 999);</v>
      </c>
    </row>
    <row r="5828" spans="26:27">
      <c r="Z5828" s="623">
        <v>509</v>
      </c>
      <c r="AA5828" s="316" t="str">
        <f t="shared" si="42"/>
        <v>INSERT INTO UPK_IKOU.upk_k40.m_k60_buhin_no (data_id, buhin_no, created_date, created_tantou_id) VALUES (1799, '75176/7 6RA0A', GETDATE(), 999);</v>
      </c>
    </row>
    <row r="5829" spans="26:27">
      <c r="Z5829" s="623">
        <v>510</v>
      </c>
      <c r="AA5829" s="316" t="str">
        <f t="shared" si="42"/>
        <v>INSERT INTO UPK_IKOU.upk_k40.m_k60_buhin_no (data_id, buhin_no, created_date, created_tantou_id) VALUES (1800, '5220A N4200/N4100', GETDATE(), 999);</v>
      </c>
    </row>
    <row r="5830" spans="26:27">
      <c r="Z5830" s="623">
        <v>511</v>
      </c>
      <c r="AA5830" s="316" t="str">
        <f t="shared" si="42"/>
        <v>INSERT INTO UPK_IKOU.upk_k40.m_k60_buhin_no (data_id, buhin_no, created_date, created_tantou_id) VALUES (1801, '75262 6RA1A', GETDATE(), 999);</v>
      </c>
    </row>
    <row r="5831" spans="26:27">
      <c r="Z5831" s="623">
        <v>512</v>
      </c>
      <c r="AA5831" s="316" t="str">
        <f t="shared" si="42"/>
        <v>INSERT INTO UPK_IKOU.upk_k40.m_k60_buhin_no (data_id, buhin_no, created_date, created_tantou_id) VALUES (1802, '5220A M8000', GETDATE(), 999);</v>
      </c>
    </row>
    <row r="5832" spans="26:27">
      <c r="Z5832" s="623">
        <v>513</v>
      </c>
      <c r="AA5832" s="316" t="str">
        <f t="shared" ref="AA5832:AA5895" si="43">$Y$5318&amp;AA4541&amp;", '"&amp;TRIM(AB4541)&amp;"', GETDATE(), 999);"</f>
        <v>INSERT INTO UPK_IKOU.upk_k40.m_k60_buhin_no (data_id, buhin_no, created_date, created_tantou_id) VALUES (1803, '75263 6RA1A', GETDATE(), 999);</v>
      </c>
    </row>
    <row r="5833" spans="26:27">
      <c r="Z5833" s="623">
        <v>514</v>
      </c>
      <c r="AA5833" s="316" t="str">
        <f t="shared" si="43"/>
        <v>INSERT INTO UPK_IKOU.upk_k40.m_k60_buhin_no (data_id, buhin_no, created_date, created_tantou_id) VALUES (1804, '5220A M7900', GETDATE(), 999);</v>
      </c>
    </row>
    <row r="5834" spans="26:27">
      <c r="Z5834" s="623">
        <v>515</v>
      </c>
      <c r="AA5834" s="316" t="str">
        <f t="shared" si="43"/>
        <v>INSERT INTO UPK_IKOU.upk_k40.m_k60_buhin_no (data_id, buhin_no, created_date, created_tantou_id) VALUES (1805, '75652 6RA0A-J', GETDATE(), 999);</v>
      </c>
    </row>
    <row r="5835" spans="26:27">
      <c r="Z5835" s="623">
        <v>516</v>
      </c>
      <c r="AA5835" s="316" t="str">
        <f t="shared" si="43"/>
        <v>INSERT INTO UPK_IKOU.upk_k40.m_k60_buhin_no (data_id, buhin_no, created_date, created_tantou_id) VALUES (1806, '75652 6RA0A', GETDATE(), 999);</v>
      </c>
    </row>
    <row r="5836" spans="26:27">
      <c r="Z5836" s="623">
        <v>517</v>
      </c>
      <c r="AA5836" s="316" t="str">
        <f t="shared" si="43"/>
        <v>INSERT INTO UPK_IKOU.upk_k40.m_k60_buhin_no (data_id, buhin_no, created_date, created_tantou_id) VALUES (1807, '75658/9 6RA0A', GETDATE(), 999);</v>
      </c>
    </row>
    <row r="5837" spans="26:27">
      <c r="Z5837" s="623">
        <v>518</v>
      </c>
      <c r="AA5837" s="316" t="str">
        <f t="shared" si="43"/>
        <v>INSERT INTO UPK_IKOU.upk_k40.m_k60_buhin_no (data_id, buhin_no, created_date, created_tantou_id) VALUES (1808, '75662/3 6RA0A', GETDATE(), 999);</v>
      </c>
    </row>
    <row r="5838" spans="26:27">
      <c r="Z5838" s="623">
        <v>519</v>
      </c>
      <c r="AA5838" s="316" t="str">
        <f t="shared" si="43"/>
        <v>INSERT INTO UPK_IKOU.upk_k40.m_k60_buhin_no (data_id, buhin_no, created_date, created_tantou_id) VALUES (1809, '5220A T9200/T9100', GETDATE(), 999);</v>
      </c>
    </row>
    <row r="5839" spans="26:27">
      <c r="Z5839" s="623">
        <v>520</v>
      </c>
      <c r="AA5839" s="316" t="str">
        <f t="shared" si="43"/>
        <v>INSERT INTO UPK_IKOU.upk_k40.m_k60_buhin_no (data_id, buhin_no, created_date, created_tantou_id) VALUES (1810, '75934/5 6RA0A', GETDATE(), 999);</v>
      </c>
    </row>
    <row r="5840" spans="26:27">
      <c r="Z5840" s="623">
        <v>521</v>
      </c>
      <c r="AA5840" s="316" t="str">
        <f t="shared" si="43"/>
        <v>INSERT INTO UPK_IKOU.upk_k40.m_k60_buhin_no (data_id, buhin_no, created_date, created_tantou_id) VALUES (1811, '75942/3 6RA0A', GETDATE(), 999);</v>
      </c>
    </row>
    <row r="5841" spans="26:27">
      <c r="Z5841" s="623">
        <v>522</v>
      </c>
      <c r="AA5841" s="316" t="str">
        <f t="shared" si="43"/>
        <v>INSERT INTO UPK_IKOU.upk_k40.m_k60_buhin_no (data_id, buhin_no, created_date, created_tantou_id) VALUES (1812, '5220A M9200/M9100', GETDATE(), 999);</v>
      </c>
    </row>
    <row r="5842" spans="26:27">
      <c r="Z5842" s="623">
        <v>523</v>
      </c>
      <c r="AA5842" s="316" t="str">
        <f t="shared" si="43"/>
        <v>INSERT INTO UPK_IKOU.upk_k40.m_k60_buhin_no (data_id, buhin_no, created_date, created_tantou_id) VALUES (1813, '76464/5 6RA0A', GETDATE(), 999);</v>
      </c>
    </row>
    <row r="5843" spans="26:27">
      <c r="Z5843" s="623">
        <v>524</v>
      </c>
      <c r="AA5843" s="316" t="str">
        <f t="shared" si="43"/>
        <v>INSERT INTO UPK_IKOU.upk_k40.m_k60_buhin_no (data_id, buhin_no, created_date, created_tantou_id) VALUES (1814, '9450C 04300/04500', GETDATE(), 999);</v>
      </c>
    </row>
    <row r="5844" spans="26:27">
      <c r="Z5844" s="623">
        <v>525</v>
      </c>
      <c r="AA5844" s="316" t="str">
        <f t="shared" si="43"/>
        <v>INSERT INTO UPK_IKOU.upk_k40.m_k60_buhin_no (data_id, buhin_no, created_date, created_tantou_id) VALUES (1815, '9450C 04400/04600', GETDATE(), 999);</v>
      </c>
    </row>
    <row r="5845" spans="26:27">
      <c r="Z5845" s="623">
        <v>526</v>
      </c>
      <c r="AA5845" s="316" t="str">
        <f t="shared" si="43"/>
        <v>INSERT INTO UPK_IKOU.upk_k40.m_k60_buhin_no (data_id, buhin_no, created_date, created_tantou_id) VALUES (1816, '9450C 04900', GETDATE(), 999);</v>
      </c>
    </row>
    <row r="5846" spans="26:27">
      <c r="Z5846" s="623">
        <v>527</v>
      </c>
      <c r="AA5846" s="316" t="str">
        <f t="shared" si="43"/>
        <v>INSERT INTO UPK_IKOU.upk_k40.m_k60_buhin_no (data_id, buhin_no, created_date, created_tantou_id) VALUES (1817, '9450C 05000', GETDATE(), 999);</v>
      </c>
    </row>
    <row r="5847" spans="26:27">
      <c r="Z5847" s="623">
        <v>528</v>
      </c>
      <c r="AA5847" s="316" t="str">
        <f t="shared" si="43"/>
        <v>INSERT INTO UPK_IKOU.upk_k40.m_k60_buhin_no (data_id, buhin_no, created_date, created_tantou_id) VALUES (1818, '17420 11G09', GETDATE(), 999);</v>
      </c>
    </row>
    <row r="5848" spans="26:27">
      <c r="Z5848" s="623">
        <v>529</v>
      </c>
      <c r="AA5848" s="316" t="str">
        <f t="shared" si="43"/>
        <v>INSERT INTO UPK_IKOU.upk_k40.m_k60_buhin_no (data_id, buhin_no, created_date, created_tantou_id) VALUES (1819, '93742 01G00', GETDATE(), 999);</v>
      </c>
    </row>
    <row r="5849" spans="26:27">
      <c r="Z5849" s="623">
        <v>530</v>
      </c>
      <c r="AA5849" s="316" t="str">
        <f t="shared" si="43"/>
        <v>INSERT INTO UPK_IKOU.upk_k40.m_k60_buhin_no (data_id, buhin_no, created_date, created_tantou_id) VALUES (1820, '93752 12G00', GETDATE(), 999);</v>
      </c>
    </row>
    <row r="5850" spans="26:27">
      <c r="Z5850" s="623">
        <v>531</v>
      </c>
      <c r="AA5850" s="316" t="str">
        <f t="shared" si="43"/>
        <v>INSERT INTO UPK_IKOU.upk_k40.m_k60_buhin_no (data_id, buhin_no, created_date, created_tantou_id) VALUES (1821, '93772 01G00', GETDATE(), 999);</v>
      </c>
    </row>
    <row r="5851" spans="26:27">
      <c r="Z5851" s="623">
        <v>532</v>
      </c>
      <c r="AA5851" s="316" t="str">
        <f t="shared" si="43"/>
        <v>INSERT INTO UPK_IKOU.upk_k40.m_k60_buhin_no (data_id, buhin_no, created_date, created_tantou_id) VALUES (1822, '62532 VG200', GETDATE(), 999);</v>
      </c>
    </row>
    <row r="5852" spans="26:27">
      <c r="Z5852" s="623">
        <v>533</v>
      </c>
      <c r="AA5852" s="316" t="str">
        <f t="shared" si="43"/>
        <v>INSERT INTO UPK_IKOU.upk_k40.m_k60_buhin_no (data_id, buhin_no, created_date, created_tantou_id) VALUES (1823, '62532 VE000', GETDATE(), 999);</v>
      </c>
    </row>
    <row r="5853" spans="26:27">
      <c r="Z5853" s="623">
        <v>534</v>
      </c>
      <c r="AA5853" s="316" t="str">
        <f t="shared" si="43"/>
        <v>INSERT INTO UPK_IKOU.upk_k40.m_k60_buhin_no (data_id, buhin_no, created_date, created_tantou_id) VALUES (1824, '62532 WL00001', GETDATE(), 999);</v>
      </c>
    </row>
    <row r="5854" spans="26:27">
      <c r="Z5854" s="623">
        <v>535</v>
      </c>
      <c r="AA5854" s="316" t="str">
        <f t="shared" si="43"/>
        <v>INSERT INTO UPK_IKOU.upk_k40.m_k60_buhin_no (data_id, buhin_no, created_date, created_tantou_id) VALUES (1825, '62532 0W700-1', GETDATE(), 999);</v>
      </c>
    </row>
    <row r="5855" spans="26:27">
      <c r="Z5855" s="623">
        <v>536</v>
      </c>
      <c r="AA5855" s="316" t="str">
        <f t="shared" si="43"/>
        <v>INSERT INTO UPK_IKOU.upk_k40.m_k60_buhin_no (data_id, buhin_no, created_date, created_tantou_id) VALUES (1826, '62532 1W200-1', GETDATE(), 999);</v>
      </c>
    </row>
    <row r="5856" spans="26:27">
      <c r="Z5856" s="623">
        <v>537</v>
      </c>
      <c r="AA5856" s="316" t="str">
        <f t="shared" si="43"/>
        <v>INSERT INTO UPK_IKOU.upk_k40.m_k60_buhin_no (data_id, buhin_no, created_date, created_tantou_id) VALUES (1827, '17216 8N001', GETDATE(), 999);</v>
      </c>
    </row>
    <row r="5857" spans="26:27">
      <c r="Z5857" s="623">
        <v>538</v>
      </c>
      <c r="AA5857" s="316" t="str">
        <f t="shared" si="43"/>
        <v>INSERT INTO UPK_IKOU.upk_k40.m_k60_buhin_no (data_id, buhin_no, created_date, created_tantou_id) VALUES (1828, '17216 8N00001', GETDATE(), 999);</v>
      </c>
    </row>
    <row r="5858" spans="26:27">
      <c r="Z5858" s="623">
        <v>539</v>
      </c>
      <c r="AA5858" s="316" t="str">
        <f t="shared" si="43"/>
        <v>INSERT INTO UPK_IKOU.upk_k40.m_k60_buhin_no (data_id, buhin_no, created_date, created_tantou_id) VALUES (1829, '17216 8N00002', GETDATE(), 999);</v>
      </c>
    </row>
    <row r="5859" spans="26:27">
      <c r="Z5859" s="623">
        <v>540</v>
      </c>
      <c r="AA5859" s="316" t="str">
        <f t="shared" si="43"/>
        <v>INSERT INTO UPK_IKOU.upk_k40.m_k60_buhin_no (data_id, buhin_no, created_date, created_tantou_id) VALUES (1830, '73242 4M700', GETDATE(), 999);</v>
      </c>
    </row>
    <row r="5860" spans="26:27">
      <c r="Z5860" s="623">
        <v>541</v>
      </c>
      <c r="AA5860" s="316" t="str">
        <f t="shared" si="43"/>
        <v>INSERT INTO UPK_IKOU.upk_k40.m_k60_buhin_no (data_id, buhin_no, created_date, created_tantou_id) VALUES (1831, '73262 4M500', GETDATE(), 999);</v>
      </c>
    </row>
    <row r="5861" spans="26:27">
      <c r="Z5861" s="623">
        <v>542</v>
      </c>
      <c r="AA5861" s="316" t="str">
        <f t="shared" si="43"/>
        <v>INSERT INTO UPK_IKOU.upk_k40.m_k60_buhin_no (data_id, buhin_no, created_date, created_tantou_id) VALUES (1832, '62533 4M41001', GETDATE(), 999);</v>
      </c>
    </row>
    <row r="5862" spans="26:27">
      <c r="Z5862" s="623">
        <v>543</v>
      </c>
      <c r="AA5862" s="316" t="str">
        <f t="shared" si="43"/>
        <v>INSERT INTO UPK_IKOU.upk_k40.m_k60_buhin_no (data_id, buhin_no, created_date, created_tantou_id) VALUES (1833, '764B0/1 4M400', GETDATE(), 999);</v>
      </c>
    </row>
    <row r="5863" spans="26:27">
      <c r="Z5863" s="623">
        <v>544</v>
      </c>
      <c r="AA5863" s="316" t="str">
        <f t="shared" si="43"/>
        <v>INSERT INTO UPK_IKOU.upk_k40.m_k60_buhin_no (data_id, buhin_no, created_date, created_tantou_id) VALUES (1834, '76546/7 4M400', GETDATE(), 999);</v>
      </c>
    </row>
    <row r="5864" spans="26:27">
      <c r="Z5864" s="623">
        <v>545</v>
      </c>
      <c r="AA5864" s="316" t="str">
        <f t="shared" si="43"/>
        <v>INSERT INTO UPK_IKOU.upk_k40.m_k60_buhin_no (data_id, buhin_no, created_date, created_tantou_id) VALUES (1835, '76316/7 4M400', GETDATE(), 999);</v>
      </c>
    </row>
    <row r="5865" spans="26:27">
      <c r="Z5865" s="623">
        <v>546</v>
      </c>
      <c r="AA5865" s="316" t="str">
        <f t="shared" si="43"/>
        <v>INSERT INTO UPK_IKOU.upk_k40.m_k60_buhin_no (data_id, buhin_no, created_date, created_tantou_id) VALUES (1836, '62512 3VA3A', GETDATE(), 999);</v>
      </c>
    </row>
    <row r="5866" spans="26:27">
      <c r="Z5866" s="623">
        <v>547</v>
      </c>
      <c r="AA5866" s="316" t="str">
        <f t="shared" si="43"/>
        <v>INSERT INTO UPK_IKOU.upk_k40.m_k60_buhin_no (data_id, buhin_no, created_date, created_tantou_id) VALUES (1837, '62512 5WK0A', GETDATE(), 999);</v>
      </c>
    </row>
    <row r="5867" spans="26:27">
      <c r="Z5867" s="623">
        <v>548</v>
      </c>
      <c r="AA5867" s="316" t="str">
        <f t="shared" si="43"/>
        <v>INSERT INTO UPK_IKOU.upk_k40.m_k60_buhin_no (data_id, buhin_no, created_date, created_tantou_id) VALUES (1838, '66355 JN20A', GETDATE(), 999);</v>
      </c>
    </row>
    <row r="5868" spans="26:27">
      <c r="Z5868" s="623">
        <v>549</v>
      </c>
      <c r="AA5868" s="316" t="str">
        <f t="shared" si="43"/>
        <v>INSERT INTO UPK_IKOU.upk_k40.m_k60_buhin_no (data_id, buhin_no, created_date, created_tantou_id) VALUES (1839, '751T7 6FK0C', GETDATE(), 999);</v>
      </c>
    </row>
    <row r="5869" spans="26:27">
      <c r="Z5869" s="623">
        <v>550</v>
      </c>
      <c r="AA5869" s="316" t="str">
        <f t="shared" si="43"/>
        <v>INSERT INTO UPK_IKOU.upk_k40.m_k60_buhin_no (data_id, buhin_no, created_date, created_tantou_id) VALUES (1840, '62541 4CB0A', GETDATE(), 999);</v>
      </c>
    </row>
    <row r="5870" spans="26:27">
      <c r="Z5870" s="623">
        <v>551</v>
      </c>
      <c r="AA5870" s="316" t="str">
        <f t="shared" si="43"/>
        <v>INSERT INTO UPK_IKOU.upk_k40.m_k60_buhin_no (data_id, buhin_no, created_date, created_tantou_id) VALUES (1841, '74539 3XA0A', GETDATE(), 999);</v>
      </c>
    </row>
    <row r="5871" spans="26:27">
      <c r="Z5871" s="623">
        <v>552</v>
      </c>
      <c r="AA5871" s="316" t="str">
        <f t="shared" si="43"/>
        <v>INSERT INTO UPK_IKOU.upk_k40.m_k60_buhin_no (data_id, buhin_no, created_date, created_tantou_id) VALUES (1842, '75495 5YJ2A', GETDATE(), 999);</v>
      </c>
    </row>
    <row r="5872" spans="26:27">
      <c r="Z5872" s="623">
        <v>553</v>
      </c>
      <c r="AA5872" s="316" t="str">
        <f t="shared" si="43"/>
        <v>INSERT INTO UPK_IKOU.upk_k40.m_k60_buhin_no (data_id, buhin_no, created_date, created_tantou_id) VALUES (1843, '75672/3 3XA1A', GETDATE(), 999);</v>
      </c>
    </row>
    <row r="5873" spans="26:27">
      <c r="Z5873" s="623">
        <v>554</v>
      </c>
      <c r="AA5873" s="316" t="str">
        <f t="shared" si="43"/>
        <v>INSERT INTO UPK_IKOU.upk_k40.m_k60_buhin_no (data_id, buhin_no, created_date, created_tantou_id) VALUES (1844, '77536 3XA0A', GETDATE(), 999);</v>
      </c>
    </row>
    <row r="5874" spans="26:27">
      <c r="Z5874" s="623">
        <v>555</v>
      </c>
      <c r="AA5874" s="316" t="str">
        <f t="shared" si="43"/>
        <v>INSERT INTO UPK_IKOU.upk_k40.m_k60_buhin_no (data_id, buhin_no, created_date, created_tantou_id) VALUES (1845, '77537 3XA0A', GETDATE(), 999);</v>
      </c>
    </row>
    <row r="5875" spans="26:27">
      <c r="Z5875" s="623">
        <v>556</v>
      </c>
      <c r="AA5875" s="316" t="str">
        <f t="shared" si="43"/>
        <v>INSERT INTO UPK_IKOU.upk_k40.m_k60_buhin_no (data_id, buhin_no, created_date, created_tantou_id) VALUES (1846, '73234/5 3VA0A', GETDATE(), 999);</v>
      </c>
    </row>
    <row r="5876" spans="26:27">
      <c r="Z5876" s="623">
        <v>557</v>
      </c>
      <c r="AA5876" s="316" t="str">
        <f t="shared" si="43"/>
        <v>INSERT INTO UPK_IKOU.upk_k40.m_k60_buhin_no (data_id, buhin_no, created_date, created_tantou_id) VALUES (1847, '76320/1 3VA0B', GETDATE(), 999);</v>
      </c>
    </row>
    <row r="5877" spans="26:27">
      <c r="Z5877" s="623">
        <v>558</v>
      </c>
      <c r="AA5877" s="316" t="str">
        <f t="shared" si="43"/>
        <v>INSERT INTO UPK_IKOU.upk_k40.m_k60_buhin_no (data_id, buhin_no, created_date, created_tantou_id) VALUES (1848, '76486 3VA0B', GETDATE(), 999);</v>
      </c>
    </row>
    <row r="5878" spans="26:27">
      <c r="Z5878" s="623">
        <v>559</v>
      </c>
      <c r="AA5878" s="316" t="str">
        <f t="shared" si="43"/>
        <v>INSERT INTO UPK_IKOU.upk_k40.m_k60_buhin_no (data_id, buhin_no, created_date, created_tantou_id) VALUES (1849, '764B0 3VA0A', GETDATE(), 999);</v>
      </c>
    </row>
    <row r="5879" spans="26:27">
      <c r="Z5879" s="623">
        <v>560</v>
      </c>
      <c r="AA5879" s="316" t="str">
        <f t="shared" si="43"/>
        <v>INSERT INTO UPK_IKOU.upk_k40.m_k60_buhin_no (data_id, buhin_no, created_date, created_tantou_id) VALUES (1850, '62522/3 3VA0A', GETDATE(), 999);</v>
      </c>
    </row>
    <row r="5880" spans="26:27">
      <c r="Z5880" s="623">
        <v>561</v>
      </c>
      <c r="AA5880" s="316" t="str">
        <f t="shared" si="43"/>
        <v>INSERT INTO UPK_IKOU.upk_k40.m_k60_buhin_no (data_id, buhin_no, created_date, created_tantou_id) VALUES (1851, '751F2/3 3VA0A', GETDATE(), 999);</v>
      </c>
    </row>
    <row r="5881" spans="26:27">
      <c r="Z5881" s="623">
        <v>562</v>
      </c>
      <c r="AA5881" s="316" t="str">
        <f t="shared" si="43"/>
        <v>INSERT INTO UPK_IKOU.upk_k40.m_k60_buhin_no (data_id, buhin_no, created_date, created_tantou_id) VALUES (1852, '751F6/7 3VA0A', GETDATE(), 999);</v>
      </c>
    </row>
    <row r="5882" spans="26:27">
      <c r="Z5882" s="623">
        <v>563</v>
      </c>
      <c r="AA5882" s="316" t="str">
        <f t="shared" si="43"/>
        <v>INSERT INTO UPK_IKOU.upk_k40.m_k60_buhin_no (data_id, buhin_no, created_date, created_tantou_id) VALUES (1853, '75628 3VA0A', GETDATE(), 999);</v>
      </c>
    </row>
    <row r="5883" spans="26:27">
      <c r="Z5883" s="623">
        <v>564</v>
      </c>
      <c r="AA5883" s="316" t="str">
        <f t="shared" si="43"/>
        <v>INSERT INTO UPK_IKOU.upk_k40.m_k60_buhin_no (data_id, buhin_no, created_date, created_tantou_id) VALUES (1854, '451671/2-1006P', GETDATE(), 999);</v>
      </c>
    </row>
    <row r="5884" spans="26:27">
      <c r="Z5884" s="623">
        <v>565</v>
      </c>
      <c r="AA5884" s="316" t="str">
        <f t="shared" si="43"/>
        <v>INSERT INTO UPK_IKOU.upk_k40.m_k60_buhin_no (data_id, buhin_no, created_date, created_tantou_id) VALUES (1855, '451673/4-1006P', GETDATE(), 999);</v>
      </c>
    </row>
    <row r="5885" spans="26:27">
      <c r="Z5885" s="623">
        <v>566</v>
      </c>
      <c r="AA5885" s="316" t="str">
        <f t="shared" si="43"/>
        <v>INSERT INTO UPK_IKOU.upk_k40.m_k60_buhin_no (data_id, buhin_no, created_date, created_tantou_id) VALUES (1856, '451671/2-1011P', GETDATE(), 999);</v>
      </c>
    </row>
    <row r="5886" spans="26:27">
      <c r="Z5886" s="623">
        <v>567</v>
      </c>
      <c r="AA5886" s="316" t="str">
        <f t="shared" si="43"/>
        <v>INSERT INTO UPK_IKOU.upk_k40.m_k60_buhin_no (data_id, buhin_no, created_date, created_tantou_id) VALUES (1857, '451673/4-1011P', GETDATE(), 999);</v>
      </c>
    </row>
    <row r="5887" spans="26:27">
      <c r="Z5887" s="623">
        <v>568</v>
      </c>
      <c r="AA5887" s="316" t="str">
        <f t="shared" si="43"/>
        <v>INSERT INTO UPK_IKOU.upk_k40.m_k60_buhin_no (data_id, buhin_no, created_date, created_tantou_id) VALUES (1858, '451633/4-1017P/1016P', GETDATE(), 999);</v>
      </c>
    </row>
    <row r="5888" spans="26:27">
      <c r="Z5888" s="623">
        <v>569</v>
      </c>
      <c r="AA5888" s="316" t="str">
        <f t="shared" si="43"/>
        <v>INSERT INTO UPK_IKOU.upk_k40.m_k60_buhin_no (data_id, buhin_no, created_date, created_tantou_id) VALUES (1859, '451151-1026P', GETDATE(), 999);</v>
      </c>
    </row>
    <row r="5889" spans="26:27">
      <c r="Z5889" s="623">
        <v>570</v>
      </c>
      <c r="AA5889" s="316" t="str">
        <f t="shared" si="43"/>
        <v>INSERT INTO UPK_IKOU.upk_k40.m_k60_buhin_no (data_id, buhin_no, created_date, created_tantou_id) VALUES (1860, '451152-1025P', GETDATE(), 999);</v>
      </c>
    </row>
    <row r="5890" spans="26:27">
      <c r="Z5890" s="623">
        <v>571</v>
      </c>
      <c r="AA5890" s="316" t="str">
        <f t="shared" si="43"/>
        <v>INSERT INTO UPK_IKOU.upk_k40.m_k60_buhin_no (data_id, buhin_no, created_date, created_tantou_id) VALUES (1861, '451155-1020P', GETDATE(), 999);</v>
      </c>
    </row>
    <row r="5891" spans="26:27">
      <c r="Z5891" s="623">
        <v>572</v>
      </c>
      <c r="AA5891" s="316" t="str">
        <f t="shared" si="43"/>
        <v>INSERT INTO UPK_IKOU.upk_k40.m_k60_buhin_no (data_id, buhin_no, created_date, created_tantou_id) VALUES (1862, '451156-1020P', GETDATE(), 999);</v>
      </c>
    </row>
    <row r="5892" spans="26:27">
      <c r="Z5892" s="623">
        <v>573</v>
      </c>
      <c r="AA5892" s="316" t="str">
        <f t="shared" si="43"/>
        <v>INSERT INTO UPK_IKOU.upk_k40.m_k60_buhin_no (data_id, buhin_no, created_date, created_tantou_id) VALUES (1863, '451671/2-1026P/1025', GETDATE(), 999);</v>
      </c>
    </row>
    <row r="5893" spans="26:27">
      <c r="Z5893" s="623">
        <v>574</v>
      </c>
      <c r="AA5893" s="316" t="str">
        <f t="shared" si="43"/>
        <v>INSERT INTO UPK_IKOU.upk_k40.m_k60_buhin_no (data_id, buhin_no, created_date, created_tantou_id) VALUES (1864, '451673/4-1053P', GETDATE(), 999);</v>
      </c>
    </row>
    <row r="5894" spans="26:27">
      <c r="Z5894" s="623">
        <v>575</v>
      </c>
      <c r="AA5894" s="316" t="str">
        <f t="shared" si="43"/>
        <v>INSERT INTO UPK_IKOU.upk_k40.m_k60_buhin_no (data_id, buhin_no, created_date, created_tantou_id) VALUES (1865, '73242 5TA0A', GETDATE(), 999);</v>
      </c>
    </row>
    <row r="5895" spans="26:27">
      <c r="Z5895" s="623">
        <v>576</v>
      </c>
      <c r="AA5895" s="316" t="str">
        <f t="shared" si="43"/>
        <v>INSERT INTO UPK_IKOU.upk_k40.m_k60_buhin_no (data_id, buhin_no, created_date, created_tantou_id) VALUES (1866, '73262 5TA0A', GETDATE(), 999);</v>
      </c>
    </row>
    <row r="5896" spans="26:27">
      <c r="Z5896" s="623">
        <v>577</v>
      </c>
      <c r="AA5896" s="316" t="str">
        <f t="shared" ref="AA5896:AA5959" si="44">$Y$5318&amp;AA4605&amp;", '"&amp;TRIM(AB4605)&amp;"', GETDATE(), 999);"</f>
        <v>INSERT INTO UPK_IKOU.upk_k40.m_k60_buhin_no (data_id, buhin_no, created_date, created_tantou_id) VALUES (1867, '73272 5TA0A', GETDATE(), 999);</v>
      </c>
    </row>
    <row r="5897" spans="26:27">
      <c r="Z5897" s="623">
        <v>578</v>
      </c>
      <c r="AA5897" s="316" t="str">
        <f t="shared" si="44"/>
        <v>INSERT INTO UPK_IKOU.upk_k40.m_k60_buhin_no (data_id, buhin_no, created_date, created_tantou_id) VALUES (1868, '74568 5TA0A', GETDATE(), 999);</v>
      </c>
    </row>
    <row r="5898" spans="26:27">
      <c r="Z5898" s="623">
        <v>579</v>
      </c>
      <c r="AA5898" s="316" t="str">
        <f t="shared" si="44"/>
        <v>INSERT INTO UPK_IKOU.upk_k40.m_k60_buhin_no (data_id, buhin_no, created_date, created_tantou_id) VALUES (1869, '75182 5TA0A', GETDATE(), 999);</v>
      </c>
    </row>
    <row r="5899" spans="26:27">
      <c r="Z5899" s="623">
        <v>580</v>
      </c>
      <c r="AA5899" s="316" t="str">
        <f t="shared" si="44"/>
        <v>INSERT INTO UPK_IKOU.upk_k40.m_k60_buhin_no (data_id, buhin_no, created_date, created_tantou_id) VALUES (1870, '80162 5TA0A', GETDATE(), 999);</v>
      </c>
    </row>
    <row r="5900" spans="26:27">
      <c r="Z5900" s="623">
        <v>581</v>
      </c>
      <c r="AA5900" s="316" t="str">
        <f t="shared" si="44"/>
        <v>INSERT INTO UPK_IKOU.upk_k40.m_k60_buhin_no (data_id, buhin_no, created_date, created_tantou_id) VALUES (1871, '80163 5TA0A', GETDATE(), 999);</v>
      </c>
    </row>
    <row r="5901" spans="26:27">
      <c r="Z5901" s="623">
        <v>582</v>
      </c>
      <c r="AA5901" s="316" t="str">
        <f t="shared" si="44"/>
        <v>INSERT INTO UPK_IKOU.upk_k40.m_k60_buhin_no (data_id, buhin_no, created_date, created_tantou_id) VALUES (1872, '80162 5TA1A', GETDATE(), 999);</v>
      </c>
    </row>
    <row r="5902" spans="26:27">
      <c r="Z5902" s="623">
        <v>583</v>
      </c>
      <c r="AA5902" s="316" t="str">
        <f t="shared" si="44"/>
        <v>INSERT INTO UPK_IKOU.upk_k40.m_k60_buhin_no (data_id, buhin_no, created_date, created_tantou_id) VALUES (1873, '80163 5TA1A', GETDATE(), 999);</v>
      </c>
    </row>
    <row r="5903" spans="26:27">
      <c r="Z5903" s="623">
        <v>584</v>
      </c>
      <c r="AA5903" s="316" t="str">
        <f t="shared" si="44"/>
        <v>INSERT INTO UPK_IKOU.upk_k40.m_k60_buhin_no (data_id, buhin_no, created_date, created_tantou_id) VALUES (1874, '82154 5TA0A', GETDATE(), 999);</v>
      </c>
    </row>
    <row r="5904" spans="26:27">
      <c r="Z5904" s="623">
        <v>585</v>
      </c>
      <c r="AA5904" s="316" t="str">
        <f t="shared" si="44"/>
        <v>INSERT INTO UPK_IKOU.upk_k40.m_k60_buhin_no (data_id, buhin_no, created_date, created_tantou_id) VALUES (1875, '82155 5TA0A', GETDATE(), 999);</v>
      </c>
    </row>
    <row r="5905" spans="26:27">
      <c r="Z5905" s="623">
        <v>586</v>
      </c>
      <c r="AA5905" s="316" t="str">
        <f t="shared" si="44"/>
        <v>INSERT INTO UPK_IKOU.upk_k40.m_k60_buhin_no (data_id, buhin_no, created_date, created_tantou_id) VALUES (1876, '82155 5TA1A', GETDATE(), 999);</v>
      </c>
    </row>
    <row r="5906" spans="26:27">
      <c r="Z5906" s="623">
        <v>587</v>
      </c>
      <c r="AA5906" s="316" t="str">
        <f t="shared" si="44"/>
        <v>INSERT INTO UPK_IKOU.upk_k40.m_k60_buhin_no (data_id, buhin_no, created_date, created_tantou_id) VALUES (1877, '62541 6MA0A', GETDATE(), 999);</v>
      </c>
    </row>
    <row r="5907" spans="26:27">
      <c r="Z5907" s="623">
        <v>588</v>
      </c>
      <c r="AA5907" s="316" t="str">
        <f t="shared" si="44"/>
        <v>INSERT INTO UPK_IKOU.upk_k40.m_k60_buhin_no (data_id, buhin_no, created_date, created_tantou_id) VALUES (1878, '62590 6MA0A', GETDATE(), 999);</v>
      </c>
    </row>
    <row r="5908" spans="26:27">
      <c r="Z5908" s="623">
        <v>589</v>
      </c>
      <c r="AA5908" s="316" t="str">
        <f t="shared" si="44"/>
        <v>INSERT INTO UPK_IKOU.upk_k40.m_k60_buhin_no (data_id, buhin_no, created_date, created_tantou_id) VALUES (1879, '767C2/3 6MA0A', GETDATE(), 999);</v>
      </c>
    </row>
    <row r="5909" spans="26:27">
      <c r="Z5909" s="623">
        <v>590</v>
      </c>
      <c r="AA5909" s="316" t="str">
        <f t="shared" si="44"/>
        <v>INSERT INTO UPK_IKOU.upk_k40.m_k60_buhin_no (data_id, buhin_no, created_date, created_tantou_id) VALUES (1880, '756B4/5 5TL0A', GETDATE(), 999);</v>
      </c>
    </row>
    <row r="5910" spans="26:27">
      <c r="Z5910" s="623">
        <v>591</v>
      </c>
      <c r="AA5910" s="316" t="str">
        <f t="shared" si="44"/>
        <v>INSERT INTO UPK_IKOU.upk_k40.m_k60_buhin_no (data_id, buhin_no, created_date, created_tantou_id) VALUES (1881, '73211 3XA0A', GETDATE(), 999);</v>
      </c>
    </row>
    <row r="5911" spans="26:27">
      <c r="Z5911" s="623">
        <v>592</v>
      </c>
      <c r="AA5911" s="316" t="str">
        <f t="shared" si="44"/>
        <v>INSERT INTO UPK_IKOU.upk_k40.m_k60_buhin_no (data_id, buhin_no, created_date, created_tantou_id) VALUES (1882, '9450B 99000/98900', GETDATE(), 999);</v>
      </c>
    </row>
    <row r="5912" spans="26:27">
      <c r="Z5912" s="623">
        <v>593</v>
      </c>
      <c r="AA5912" s="316" t="str">
        <f t="shared" si="44"/>
        <v>INSERT INTO UPK_IKOU.upk_k40.m_k60_buhin_no (data_id, buhin_no, created_date, created_tantou_id) VALUES (1883, '9450C 03300/02700', GETDATE(), 999);</v>
      </c>
    </row>
    <row r="5913" spans="26:27">
      <c r="Z5913" s="623">
        <v>594</v>
      </c>
      <c r="AA5913" s="316" t="str">
        <f t="shared" si="44"/>
        <v>INSERT INTO UPK_IKOU.upk_k40.m_k60_buhin_no (data_id, buhin_no, created_date, created_tantou_id) VALUES (1884, '9450C 03400/02800', GETDATE(), 999);</v>
      </c>
    </row>
    <row r="5914" spans="26:27">
      <c r="Z5914" s="623">
        <v>595</v>
      </c>
      <c r="AA5914" s="316" t="str">
        <f t="shared" si="44"/>
        <v>INSERT INTO UPK_IKOU.upk_k40.m_k60_buhin_no (data_id, buhin_no, created_date, created_tantou_id) VALUES (1885, '9450C 02900', GETDATE(), 999);</v>
      </c>
    </row>
    <row r="5915" spans="26:27">
      <c r="Z5915" s="623">
        <v>596</v>
      </c>
      <c r="AA5915" s="316" t="str">
        <f t="shared" si="44"/>
        <v>INSERT INTO UPK_IKOU.upk_k40.m_k60_buhin_no (data_id, buhin_no, created_date, created_tantou_id) VALUES (1886, '9450C 03000', GETDATE(), 999);</v>
      </c>
    </row>
    <row r="5916" spans="26:27">
      <c r="Z5916" s="623">
        <v>597</v>
      </c>
      <c r="AA5916" s="316" t="str">
        <f t="shared" si="44"/>
        <v>INSERT INTO UPK_IKOU.upk_k40.m_k60_buhin_no (data_id, buhin_no, created_date, created_tantou_id) VALUES (1887, '751N8/9 6RA0ABL', GETDATE(), 999);</v>
      </c>
    </row>
    <row r="5917" spans="26:27">
      <c r="Z5917" s="623">
        <v>598</v>
      </c>
      <c r="AA5917" s="316" t="str">
        <f t="shared" si="44"/>
        <v>INSERT INTO UPK_IKOU.upk_k40.m_k60_buhin_no (data_id, buhin_no, created_date, created_tantou_id) VALUES (1888, '67413 6RA0ABL', GETDATE(), 999);</v>
      </c>
    </row>
    <row r="5918" spans="26:27">
      <c r="Z5918" s="623">
        <v>599</v>
      </c>
      <c r="AA5918" s="316" t="str">
        <f t="shared" si="44"/>
        <v>INSERT INTO UPK_IKOU.upk_k40.m_k60_buhin_no (data_id, buhin_no, created_date, created_tantou_id) VALUES (1889, '75512 6RA0ABL', GETDATE(), 999);</v>
      </c>
    </row>
    <row r="5919" spans="26:27">
      <c r="Z5919" s="623">
        <v>600</v>
      </c>
      <c r="AA5919" s="316" t="str">
        <f t="shared" si="44"/>
        <v>INSERT INTO UPK_IKOU.upk_k40.m_k60_buhin_no (data_id, buhin_no, created_date, created_tantou_id) VALUES (1890, '75513 6RA0ABL', GETDATE(), 999);</v>
      </c>
    </row>
    <row r="5920" spans="26:27">
      <c r="Z5920" s="623">
        <v>601</v>
      </c>
      <c r="AA5920" s="316" t="str">
        <f t="shared" si="44"/>
        <v>INSERT INTO UPK_IKOU.upk_k40.m_k60_buhin_no (data_id, buhin_no, created_date, created_tantou_id) VALUES (1891, '75174/5 6RA0ABL', GETDATE(), 999);</v>
      </c>
    </row>
    <row r="5921" spans="26:27">
      <c r="Z5921" s="623">
        <v>602</v>
      </c>
      <c r="AA5921" s="316" t="str">
        <f t="shared" si="44"/>
        <v>INSERT INTO UPK_IKOU.upk_k40.m_k60_buhin_no (data_id, buhin_no, created_date, created_tantou_id) VALUES (1892, '5253C F0200/0100BL', GETDATE(), 999);</v>
      </c>
    </row>
    <row r="5922" spans="26:27">
      <c r="Z5922" s="623">
        <v>603</v>
      </c>
      <c r="AA5922" s="316" t="str">
        <f t="shared" si="44"/>
        <v>INSERT INTO UPK_IKOU.upk_k40.m_k60_buhin_no (data_id, buhin_no, created_date, created_tantou_id) VALUES (1893, '75174/5 6RL0ABL', GETDATE(), 999);</v>
      </c>
    </row>
    <row r="5923" spans="26:27">
      <c r="Z5923" s="623">
        <v>604</v>
      </c>
      <c r="AA5923" s="316" t="str">
        <f t="shared" si="44"/>
        <v>INSERT INTO UPK_IKOU.upk_k40.m_k60_buhin_no (data_id, buhin_no, created_date, created_tantou_id) VALUES (1894, '75426 6RL1ABL', GETDATE(), 999);</v>
      </c>
    </row>
    <row r="5924" spans="26:27">
      <c r="Z5924" s="623">
        <v>605</v>
      </c>
      <c r="AA5924" s="316" t="str">
        <f t="shared" si="44"/>
        <v>INSERT INTO UPK_IKOU.upk_k40.m_k60_buhin_no (data_id, buhin_no, created_date, created_tantou_id) VALUES (1895, '75426 6RL1BBL', GETDATE(), 999);</v>
      </c>
    </row>
    <row r="5925" spans="26:27">
      <c r="Z5925" s="623">
        <v>606</v>
      </c>
      <c r="AA5925" s="316" t="str">
        <f t="shared" si="44"/>
        <v>INSERT INTO UPK_IKOU.upk_k40.m_k60_buhin_no (data_id, buhin_no, created_date, created_tantou_id) VALUES (1896, '75466 6RL1ABL', GETDATE(), 999);</v>
      </c>
    </row>
    <row r="5926" spans="26:27">
      <c r="Z5926" s="623">
        <v>607</v>
      </c>
      <c r="AA5926" s="316" t="str">
        <f t="shared" si="44"/>
        <v>INSERT INTO UPK_IKOU.upk_k40.m_k60_buhin_no (data_id, buhin_no, created_date, created_tantou_id) VALUES (1897, '75466 6RL1BBL', GETDATE(), 999);</v>
      </c>
    </row>
    <row r="5927" spans="26:27">
      <c r="Z5927" s="623">
        <v>608</v>
      </c>
      <c r="AA5927" s="316" t="str">
        <f t="shared" si="44"/>
        <v>INSERT INTO UPK_IKOU.upk_k40.m_k60_buhin_no (data_id, buhin_no, created_date, created_tantou_id) VALUES (1898, '76532/3 4CC0AT1', GETDATE(), 999);</v>
      </c>
    </row>
    <row r="5928" spans="26:27">
      <c r="Z5928" s="623">
        <v>609</v>
      </c>
      <c r="AA5928" s="316" t="str">
        <f t="shared" si="44"/>
        <v>INSERT INTO UPK_IKOU.upk_k40.m_k60_buhin_no (data_id, buhin_no, created_date, created_tantou_id) VALUES (1899, '76532/3 4CC0AT2', GETDATE(), 999);</v>
      </c>
    </row>
    <row r="5929" spans="26:27">
      <c r="Z5929" s="623">
        <v>610</v>
      </c>
      <c r="AA5929" s="316" t="str">
        <f t="shared" si="44"/>
        <v>INSERT INTO UPK_IKOU.upk_k40.m_k60_buhin_no (data_id, buhin_no, created_date, created_tantou_id) VALUES (1900, '76572 4CC0AT1', GETDATE(), 999);</v>
      </c>
    </row>
    <row r="5930" spans="26:27">
      <c r="Z5930" s="623">
        <v>611</v>
      </c>
      <c r="AA5930" s="316" t="str">
        <f t="shared" si="44"/>
        <v>INSERT INTO UPK_IKOU.upk_k40.m_k60_buhin_no (data_id, buhin_no, created_date, created_tantou_id) VALUES (1901, '76573 4CC0AT1', GETDATE(), 999);</v>
      </c>
    </row>
    <row r="5931" spans="26:27">
      <c r="Z5931" s="623">
        <v>612</v>
      </c>
      <c r="AA5931" s="316" t="str">
        <f t="shared" si="44"/>
        <v>INSERT INTO UPK_IKOU.upk_k40.m_k60_buhin_no (data_id, buhin_no, created_date, created_tantou_id) VALUES (1902, '76572/3 4CC0AT2', GETDATE(), 999);</v>
      </c>
    </row>
    <row r="5932" spans="26:27">
      <c r="Z5932" s="623">
        <v>613</v>
      </c>
      <c r="AA5932" s="316" t="str">
        <f t="shared" si="44"/>
        <v>INSERT INTO UPK_IKOU.upk_k40.m_k60_buhin_no (data_id, buhin_no, created_date, created_tantou_id) VALUES (1903, '75112/3 JG00A01', GETDATE(), 999);</v>
      </c>
    </row>
    <row r="5933" spans="26:27">
      <c r="Z5933" s="623">
        <v>614</v>
      </c>
      <c r="AA5933" s="316" t="str">
        <f t="shared" si="44"/>
        <v>INSERT INTO UPK_IKOU.upk_k40.m_k60_buhin_no (data_id, buhin_no, created_date, created_tantou_id) VALUES (1904, '75112 JG00A02', GETDATE(), 999);</v>
      </c>
    </row>
    <row r="5934" spans="26:27">
      <c r="Z5934" s="623">
        <v>615</v>
      </c>
      <c r="AA5934" s="316" t="str">
        <f t="shared" si="44"/>
        <v>INSERT INTO UPK_IKOU.upk_k40.m_k60_buhin_no (data_id, buhin_no, created_date, created_tantou_id) VALUES (1905, '75113 JG00A02', GETDATE(), 999);</v>
      </c>
    </row>
    <row r="5935" spans="26:27">
      <c r="Z5935" s="623">
        <v>616</v>
      </c>
      <c r="AA5935" s="316" t="str">
        <f t="shared" si="44"/>
        <v>INSERT INTO UPK_IKOU.upk_k40.m_k60_buhin_no (data_id, buhin_no, created_date, created_tantou_id) VALUES (1906, '75134 JG00A02', GETDATE(), 999);</v>
      </c>
    </row>
    <row r="5936" spans="26:27">
      <c r="Z5936" s="623">
        <v>617</v>
      </c>
      <c r="AA5936" s="316" t="str">
        <f t="shared" si="44"/>
        <v>INSERT INTO UPK_IKOU.upk_k40.m_k60_buhin_no (data_id, buhin_no, created_date, created_tantou_id) VALUES (1907, '75135 JG00A02', GETDATE(), 999);</v>
      </c>
    </row>
    <row r="5937" spans="26:27">
      <c r="Z5937" s="623">
        <v>618</v>
      </c>
      <c r="AA5937" s="316" t="str">
        <f t="shared" si="44"/>
        <v>INSERT INTO UPK_IKOU.upk_k40.m_k60_buhin_no (data_id, buhin_no, created_date, created_tantou_id) VALUES (1908, '75134/5 JG40A01', GETDATE(), 999);</v>
      </c>
    </row>
    <row r="5938" spans="26:27">
      <c r="Z5938" s="623">
        <v>619</v>
      </c>
      <c r="AA5938" s="316" t="str">
        <f t="shared" si="44"/>
        <v>INSERT INTO UPK_IKOU.upk_k40.m_k60_buhin_no (data_id, buhin_no, created_date, created_tantou_id) VALUES (1909, '76532/3 JM00B01', GETDATE(), 999);</v>
      </c>
    </row>
    <row r="5939" spans="26:27">
      <c r="Z5939" s="623">
        <v>620</v>
      </c>
      <c r="AA5939" s="316" t="str">
        <f t="shared" si="44"/>
        <v>INSERT INTO UPK_IKOU.upk_k40.m_k60_buhin_no (data_id, buhin_no, created_date, created_tantou_id) VALUES (1910, '76532/3 JM00B02', GETDATE(), 999);</v>
      </c>
    </row>
    <row r="5940" spans="26:27">
      <c r="Z5940" s="623">
        <v>621</v>
      </c>
      <c r="AA5940" s="316" t="str">
        <f t="shared" si="44"/>
        <v>INSERT INTO UPK_IKOU.upk_k40.m_k60_buhin_no (data_id, buhin_no, created_date, created_tantou_id) VALUES (1911, '75112/3 5TA0AT1', GETDATE(), 999);</v>
      </c>
    </row>
    <row r="5941" spans="26:27">
      <c r="Z5941" s="623">
        <v>622</v>
      </c>
      <c r="AA5941" s="316" t="str">
        <f t="shared" si="44"/>
        <v>INSERT INTO UPK_IKOU.upk_k40.m_k60_buhin_no (data_id, buhin_no, created_date, created_tantou_id) VALUES (1912, '75112 5TA0AT2', GETDATE(), 999);</v>
      </c>
    </row>
    <row r="5942" spans="26:27">
      <c r="Z5942" s="623">
        <v>623</v>
      </c>
      <c r="AA5942" s="316" t="str">
        <f t="shared" si="44"/>
        <v>INSERT INTO UPK_IKOU.upk_k40.m_k60_buhin_no (data_id, buhin_no, created_date, created_tantou_id) VALUES (1913, '75113 5TA0AT2', GETDATE(), 999);</v>
      </c>
    </row>
    <row r="5943" spans="26:27">
      <c r="Z5943" s="623">
        <v>624</v>
      </c>
      <c r="AA5943" s="316" t="str">
        <f t="shared" si="44"/>
        <v>INSERT INTO UPK_IKOU.upk_k40.m_k60_buhin_no (data_id, buhin_no, created_date, created_tantou_id) VALUES (1914, '75134/5 5TA0AT1', GETDATE(), 999);</v>
      </c>
    </row>
    <row r="5944" spans="26:27">
      <c r="Z5944" s="623">
        <v>625</v>
      </c>
      <c r="AA5944" s="316" t="str">
        <f t="shared" si="44"/>
        <v>INSERT INTO UPK_IKOU.upk_k40.m_k60_buhin_no (data_id, buhin_no, created_date, created_tantou_id) VALUES (1915, '75134 5TA0AT2', GETDATE(), 999);</v>
      </c>
    </row>
    <row r="5945" spans="26:27">
      <c r="Z5945" s="623">
        <v>626</v>
      </c>
      <c r="AA5945" s="316" t="str">
        <f t="shared" si="44"/>
        <v>INSERT INTO UPK_IKOU.upk_k40.m_k60_buhin_no (data_id, buhin_no, created_date, created_tantou_id) VALUES (1916, '75135 5TA0AT2', GETDATE(), 999);</v>
      </c>
    </row>
    <row r="5946" spans="26:27">
      <c r="Z5946" s="623">
        <v>627</v>
      </c>
      <c r="AA5946" s="316" t="str">
        <f t="shared" si="44"/>
        <v>INSERT INTO UPK_IKOU.upk_k40.m_k60_buhin_no (data_id, buhin_no, created_date, created_tantou_id) VALUES (1917, '75112/3 JN20AT1', GETDATE(), 999);</v>
      </c>
    </row>
    <row r="5947" spans="26:27">
      <c r="Z5947" s="623">
        <v>628</v>
      </c>
      <c r="AA5947" s="316" t="str">
        <f t="shared" si="44"/>
        <v>INSERT INTO UPK_IKOU.upk_k40.m_k60_buhin_no (data_id, buhin_no, created_date, created_tantou_id) VALUES (1918, '75112/3 JN20AT2', GETDATE(), 999);</v>
      </c>
    </row>
    <row r="5948" spans="26:27">
      <c r="Z5948" s="623">
        <v>629</v>
      </c>
      <c r="AA5948" s="316" t="str">
        <f t="shared" si="44"/>
        <v>INSERT INTO UPK_IKOU.upk_k40.m_k60_buhin_no (data_id, buhin_no, created_date, created_tantou_id) VALUES (1919, '76516 JN20AT1', GETDATE(), 999);</v>
      </c>
    </row>
    <row r="5949" spans="26:27">
      <c r="Z5949" s="623">
        <v>630</v>
      </c>
      <c r="AA5949" s="316" t="str">
        <f t="shared" si="44"/>
        <v>INSERT INTO UPK_IKOU.upk_k40.m_k60_buhin_no (data_id, buhin_no, created_date, created_tantou_id) VALUES (1920, '76517 JN20AT1', GETDATE(), 999);</v>
      </c>
    </row>
    <row r="5950" spans="26:27">
      <c r="Z5950" s="623">
        <v>631</v>
      </c>
      <c r="AA5950" s="316" t="str">
        <f t="shared" si="44"/>
        <v>INSERT INTO UPK_IKOU.upk_k40.m_k60_buhin_no (data_id, buhin_no, created_date, created_tantou_id) VALUES (1921, '76516/7 JN20AT2', GETDATE(), 999);</v>
      </c>
    </row>
    <row r="5951" spans="26:27">
      <c r="Z5951" s="623">
        <v>632</v>
      </c>
      <c r="AA5951" s="316" t="str">
        <f t="shared" si="44"/>
        <v>INSERT INTO UPK_IKOU.upk_k40.m_k60_buhin_no (data_id, buhin_no, created_date, created_tantou_id) VALUES (1922, '75112/3 1JA0AT1', GETDATE(), 999);</v>
      </c>
    </row>
    <row r="5952" spans="26:27">
      <c r="Z5952" s="623">
        <v>633</v>
      </c>
      <c r="AA5952" s="316" t="str">
        <f t="shared" si="44"/>
        <v>INSERT INTO UPK_IKOU.upk_k40.m_k60_buhin_no (data_id, buhin_no, created_date, created_tantou_id) VALUES (1923, '75112 1JA0AT2', GETDATE(), 999);</v>
      </c>
    </row>
    <row r="5953" spans="26:27">
      <c r="Z5953" s="623">
        <v>634</v>
      </c>
      <c r="AA5953" s="316" t="str">
        <f t="shared" si="44"/>
        <v>INSERT INTO UPK_IKOU.upk_k40.m_k60_buhin_no (data_id, buhin_no, created_date, created_tantou_id) VALUES (1924, '75113 1JA0AT2', GETDATE(), 999);</v>
      </c>
    </row>
    <row r="5954" spans="26:27">
      <c r="Z5954" s="623">
        <v>635</v>
      </c>
      <c r="AA5954" s="316" t="str">
        <f t="shared" si="44"/>
        <v>INSERT INTO UPK_IKOU.upk_k40.m_k60_buhin_no (data_id, buhin_no, created_date, created_tantou_id) VALUES (1925, '75134/5 1JA0AT1', GETDATE(), 999);</v>
      </c>
    </row>
    <row r="5955" spans="26:27">
      <c r="Z5955" s="623">
        <v>636</v>
      </c>
      <c r="AA5955" s="316" t="str">
        <f t="shared" si="44"/>
        <v>INSERT INTO UPK_IKOU.upk_k40.m_k60_buhin_no (data_id, buhin_no, created_date, created_tantou_id) VALUES (1926, '75134 1JA0AT2', GETDATE(), 999);</v>
      </c>
    </row>
    <row r="5956" spans="26:27">
      <c r="Z5956" s="623">
        <v>637</v>
      </c>
      <c r="AA5956" s="316" t="str">
        <f t="shared" si="44"/>
        <v>INSERT INTO UPK_IKOU.upk_k40.m_k60_buhin_no (data_id, buhin_no, created_date, created_tantou_id) VALUES (1927, '75135 1JA0AT2', GETDATE(), 999);</v>
      </c>
    </row>
    <row r="5957" spans="26:27">
      <c r="Z5957" s="623">
        <v>638</v>
      </c>
      <c r="AA5957" s="316" t="str">
        <f t="shared" si="44"/>
        <v>INSERT INTO UPK_IKOU.upk_k40.m_k60_buhin_no (data_id, buhin_no, created_date, created_tantou_id) VALUES (1928, '67612 1GR0AT1', GETDATE(), 999);</v>
      </c>
    </row>
    <row r="5958" spans="26:27">
      <c r="Z5958" s="623">
        <v>639</v>
      </c>
      <c r="AA5958" s="316" t="str">
        <f t="shared" si="44"/>
        <v>INSERT INTO UPK_IKOU.upk_k40.m_k60_buhin_no (data_id, buhin_no, created_date, created_tantou_id) VALUES (1929, '67612 1GR0AT2', GETDATE(), 999);</v>
      </c>
    </row>
    <row r="5959" spans="26:27">
      <c r="Z5959" s="623">
        <v>640</v>
      </c>
      <c r="AA5959" s="316" t="str">
        <f t="shared" si="44"/>
        <v>INSERT INTO UPK_IKOU.upk_k40.m_k60_buhin_no (data_id, buhin_no, created_date, created_tantou_id) VALUES (1930, '67613 1GR0AT1', GETDATE(), 999);</v>
      </c>
    </row>
    <row r="5960" spans="26:27">
      <c r="Z5960" s="623">
        <v>641</v>
      </c>
      <c r="AA5960" s="316" t="str">
        <f t="shared" ref="AA5960:AA6023" si="45">$Y$5318&amp;AA4669&amp;", '"&amp;TRIM(AB4669)&amp;"', GETDATE(), 999);"</f>
        <v>INSERT INTO UPK_IKOU.upk_k40.m_k60_buhin_no (data_id, buhin_no, created_date, created_tantou_id) VALUES (1931, '67613 1GR0AT2', GETDATE(), 999);</v>
      </c>
    </row>
    <row r="5961" spans="26:27">
      <c r="Z5961" s="623">
        <v>642</v>
      </c>
      <c r="AA5961" s="316" t="str">
        <f t="shared" si="45"/>
        <v>INSERT INTO UPK_IKOU.upk_k40.m_k60_buhin_no (data_id, buhin_no, created_date, created_tantou_id) VALUES (1932, '75127 1GR0AT1', GETDATE(), 999);</v>
      </c>
    </row>
    <row r="5962" spans="26:27">
      <c r="Z5962" s="623">
        <v>643</v>
      </c>
      <c r="AA5962" s="316" t="str">
        <f t="shared" si="45"/>
        <v>INSERT INTO UPK_IKOU.upk_k40.m_k60_buhin_no (data_id, buhin_no, created_date, created_tantou_id) VALUES (1933, '75127 1GR0AT2', GETDATE(), 999);</v>
      </c>
    </row>
    <row r="5963" spans="26:27">
      <c r="Z5963" s="623">
        <v>644</v>
      </c>
      <c r="AA5963" s="316" t="str">
        <f t="shared" si="45"/>
        <v>INSERT INTO UPK_IKOU.upk_k40.m_k60_buhin_no (data_id, buhin_no, created_date, created_tantou_id) VALUES (1934, '75112/3 3VA0AT1', GETDATE(), 999);</v>
      </c>
    </row>
    <row r="5964" spans="26:27">
      <c r="Z5964" s="623">
        <v>645</v>
      </c>
      <c r="AA5964" s="316" t="str">
        <f t="shared" si="45"/>
        <v>INSERT INTO UPK_IKOU.upk_k40.m_k60_buhin_no (data_id, buhin_no, created_date, created_tantou_id) VALUES (1935, '75112 3VA0AT2', GETDATE(), 999);</v>
      </c>
    </row>
    <row r="5965" spans="26:27">
      <c r="Z5965" s="623">
        <v>646</v>
      </c>
      <c r="AA5965" s="316" t="str">
        <f t="shared" si="45"/>
        <v>INSERT INTO UPK_IKOU.upk_k40.m_k60_buhin_no (data_id, buhin_no, created_date, created_tantou_id) VALUES (1936, '75113 3VA0AT2', GETDATE(), 999);</v>
      </c>
    </row>
    <row r="5966" spans="26:27">
      <c r="Z5966" s="623">
        <v>647</v>
      </c>
      <c r="AA5966" s="316" t="str">
        <f t="shared" si="45"/>
        <v>INSERT INTO UPK_IKOU.upk_k40.m_k60_buhin_no (data_id, buhin_no, created_date, created_tantou_id) VALUES (1937, '62522/3 80F00', GETDATE(), 999);</v>
      </c>
    </row>
    <row r="5967" spans="26:27">
      <c r="Z5967" s="623">
        <v>648</v>
      </c>
      <c r="AA5967" s="316" t="str">
        <f t="shared" si="45"/>
        <v>INSERT INTO UPK_IKOU.upk_k40.m_k60_buhin_no (data_id, buhin_no, created_date, created_tantou_id) VALUES (1938, '75134/5 JG00A01', GETDATE(), 999);</v>
      </c>
    </row>
    <row r="5968" spans="26:27">
      <c r="Z5968" s="623">
        <v>649</v>
      </c>
      <c r="AA5968" s="316" t="str">
        <f t="shared" si="45"/>
        <v>INSERT INTO UPK_IKOU.upk_k40.m_k60_buhin_no (data_id, buhin_no, created_date, created_tantou_id) VALUES (1939, '75112/3 1AA0AT1', GETDATE(), 999);</v>
      </c>
    </row>
    <row r="5969" spans="26:27">
      <c r="Z5969" s="623">
        <v>650</v>
      </c>
      <c r="AA5969" s="316" t="str">
        <f t="shared" si="45"/>
        <v>INSERT INTO UPK_IKOU.upk_k40.m_k60_buhin_no (data_id, buhin_no, created_date, created_tantou_id) VALUES (1940, '61161 B5010', GETDATE(), 999);</v>
      </c>
    </row>
    <row r="5970" spans="26:27">
      <c r="Z5970" s="623">
        <v>651</v>
      </c>
      <c r="AA5970" s="316" t="str">
        <f t="shared" si="45"/>
        <v>INSERT INTO UPK_IKOU.upk_k40.m_k60_buhin_no (data_id, buhin_no, created_date, created_tantou_id) VALUES (1941, '61161 B5030', GETDATE(), 999);</v>
      </c>
    </row>
    <row r="5971" spans="26:27">
      <c r="Z5971" s="623">
        <v>652</v>
      </c>
      <c r="AA5971" s="316" t="str">
        <f t="shared" si="45"/>
        <v>INSERT INTO UPK_IKOU.upk_k40.m_k60_buhin_no (data_id, buhin_no, created_date, created_tantou_id) VALUES (1942, '61162 B5010', GETDATE(), 999);</v>
      </c>
    </row>
    <row r="5972" spans="26:27">
      <c r="Z5972" s="623">
        <v>653</v>
      </c>
      <c r="AA5972" s="316" t="str">
        <f t="shared" si="45"/>
        <v>INSERT INTO UPK_IKOU.upk_k40.m_k60_buhin_no (data_id, buhin_no, created_date, created_tantou_id) VALUES (1943, '61162 B5030', GETDATE(), 999);</v>
      </c>
    </row>
    <row r="5973" spans="26:27">
      <c r="Z5973" s="623">
        <v>654</v>
      </c>
      <c r="AA5973" s="316" t="str">
        <f t="shared" si="45"/>
        <v>INSERT INTO UPK_IKOU.upk_k40.m_k60_buhin_no (data_id, buhin_no, created_date, created_tantou_id) VALUES (1944, '61175 B5010', GETDATE(), 999);</v>
      </c>
    </row>
    <row r="5974" spans="26:27">
      <c r="Z5974" s="623">
        <v>655</v>
      </c>
      <c r="AA5974" s="316" t="str">
        <f t="shared" si="45"/>
        <v>INSERT INTO UPK_IKOU.upk_k40.m_k60_buhin_no (data_id, buhin_no, created_date, created_tantou_id) VALUES (1945, '61176 B5010', GETDATE(), 999);</v>
      </c>
    </row>
    <row r="5975" spans="26:27">
      <c r="Z5975" s="623">
        <v>656</v>
      </c>
      <c r="AA5975" s="316" t="str">
        <f t="shared" si="45"/>
        <v>INSERT INTO UPK_IKOU.upk_k40.m_k60_buhin_no (data_id, buhin_no, created_date, created_tantou_id) VALUES (1946, '451631/2-1047P/1029P', GETDATE(), 999);</v>
      </c>
    </row>
    <row r="5976" spans="26:27">
      <c r="Z5976" s="623">
        <v>657</v>
      </c>
      <c r="AA5976" s="316" t="str">
        <f t="shared" si="45"/>
        <v>INSERT INTO UPK_IKOU.upk_k40.m_k60_buhin_no (data_id, buhin_no, created_date, created_tantou_id) VALUES (1947, '62516 3VA3A', GETDATE(), 999);</v>
      </c>
    </row>
    <row r="5977" spans="26:27">
      <c r="Z5977" s="623">
        <v>658</v>
      </c>
      <c r="AA5977" s="316" t="str">
        <f t="shared" si="45"/>
        <v>INSERT INTO UPK_IKOU.upk_k40.m_k60_buhin_no (data_id, buhin_no, created_date, created_tantou_id) VALUES (1948, '62532 3VA1A', GETDATE(), 999);</v>
      </c>
    </row>
    <row r="5978" spans="26:27">
      <c r="Z5978" s="623">
        <v>659</v>
      </c>
      <c r="AA5978" s="316" t="str">
        <f t="shared" si="45"/>
        <v>INSERT INTO UPK_IKOU.upk_k40.m_k60_buhin_no (data_id, buhin_no, created_date, created_tantou_id) VALUES (1949, '76218 3VA0A', GETDATE(), 999);</v>
      </c>
    </row>
    <row r="5979" spans="26:27">
      <c r="Z5979" s="623">
        <v>660</v>
      </c>
      <c r="AA5979" s="316" t="str">
        <f t="shared" si="45"/>
        <v>INSERT INTO UPK_IKOU.upk_k40.m_k60_buhin_no (data_id, buhin_no, created_date, created_tantou_id) VALUES (1950, '76219 3VA0A', GETDATE(), 999);</v>
      </c>
    </row>
    <row r="5980" spans="26:27">
      <c r="Z5980" s="623">
        <v>661</v>
      </c>
      <c r="AA5980" s="316" t="str">
        <f t="shared" si="45"/>
        <v>INSERT INTO UPK_IKOU.upk_k40.m_k60_buhin_no (data_id, buhin_no, created_date, created_tantou_id) VALUES (1951, '75186/7 5TA0A', GETDATE(), 999);</v>
      </c>
    </row>
    <row r="5981" spans="26:27">
      <c r="Z5981" s="623">
        <v>662</v>
      </c>
      <c r="AA5981" s="316" t="str">
        <f t="shared" si="45"/>
        <v>INSERT INTO UPK_IKOU.upk_k40.m_k60_buhin_no (data_id, buhin_no, created_date, created_tantou_id) VALUES (1952, '751B2 5TA0A', GETDATE(), 999);</v>
      </c>
    </row>
    <row r="5982" spans="26:27">
      <c r="Z5982" s="623">
        <v>663</v>
      </c>
      <c r="AA5982" s="316" t="str">
        <f t="shared" si="45"/>
        <v>INSERT INTO UPK_IKOU.upk_k40.m_k60_buhin_no (data_id, buhin_no, created_date, created_tantou_id) VALUES (1953, '90126/7 5TA0A', GETDATE(), 999);</v>
      </c>
    </row>
    <row r="5983" spans="26:27">
      <c r="Z5983" s="623">
        <v>664</v>
      </c>
      <c r="AA5983" s="316" t="str">
        <f t="shared" si="45"/>
        <v>INSERT INTO UPK_IKOU.upk_k40.m_k60_buhin_no (data_id, buhin_no, created_date, created_tantou_id) VALUES (1954, '641C2/3 JG00A', GETDATE(), 999);</v>
      </c>
    </row>
    <row r="5984" spans="26:27">
      <c r="Z5984" s="623">
        <v>665</v>
      </c>
      <c r="AA5984" s="316" t="str">
        <f t="shared" si="45"/>
        <v>INSERT INTO UPK_IKOU.upk_k40.m_k60_buhin_no (data_id, buhin_no, created_date, created_tantou_id) VALUES (1955, '75412 JG00A', GETDATE(), 999);</v>
      </c>
    </row>
    <row r="5985" spans="26:27">
      <c r="Z5985" s="623">
        <v>666</v>
      </c>
      <c r="AA5985" s="316" t="str">
        <f t="shared" si="45"/>
        <v>INSERT INTO UPK_IKOU.upk_k40.m_k60_buhin_no (data_id, buhin_no, created_date, created_tantou_id) VALUES (1956, '75528/9 JG00A', GETDATE(), 999);</v>
      </c>
    </row>
    <row r="5986" spans="26:27">
      <c r="Z5986" s="623">
        <v>667</v>
      </c>
      <c r="AA5986" s="316" t="str">
        <f t="shared" si="45"/>
        <v>INSERT INTO UPK_IKOU.upk_k40.m_k60_buhin_no (data_id, buhin_no, created_date, created_tantou_id) VALUES (1957, '75522/3 6MA0A', GETDATE(), 999);</v>
      </c>
    </row>
    <row r="5987" spans="26:27">
      <c r="Z5987" s="623">
        <v>668</v>
      </c>
      <c r="AA5987" s="316" t="str">
        <f t="shared" si="45"/>
        <v>INSERT INTO UPK_IKOU.upk_k40.m_k60_buhin_no (data_id, buhin_no, created_date, created_tantou_id) VALUES (1958, '75556/7 6MA0A', GETDATE(), 999);</v>
      </c>
    </row>
    <row r="5988" spans="26:27">
      <c r="Z5988" s="623">
        <v>669</v>
      </c>
      <c r="AA5988" s="316" t="str">
        <f t="shared" si="45"/>
        <v>INSERT INTO UPK_IKOU.upk_k40.m_k60_buhin_no (data_id, buhin_no, created_date, created_tantou_id) VALUES (1959, '74317 4BD0A', GETDATE(), 999);</v>
      </c>
    </row>
    <row r="5989" spans="26:27">
      <c r="Z5989" s="623">
        <v>670</v>
      </c>
      <c r="AA5989" s="316" t="str">
        <f t="shared" si="45"/>
        <v>INSERT INTO UPK_IKOU.upk_k40.m_k60_buhin_no (data_id, buhin_no, created_date, created_tantou_id) VALUES (1960, '74317 4CB0A', GETDATE(), 999);</v>
      </c>
    </row>
    <row r="5990" spans="26:27">
      <c r="Z5990" s="623">
        <v>671</v>
      </c>
      <c r="AA5990" s="316" t="str">
        <f t="shared" si="45"/>
        <v>INSERT INTO UPK_IKOU.upk_k40.m_k60_buhin_no (data_id, buhin_no, created_date, created_tantou_id) VALUES (1961, '74332/3 4CB0A', GETDATE(), 999);</v>
      </c>
    </row>
    <row r="5991" spans="26:27">
      <c r="Z5991" s="623">
        <v>672</v>
      </c>
      <c r="AA5991" s="316" t="str">
        <f t="shared" si="45"/>
        <v>INSERT INTO UPK_IKOU.upk_k40.m_k60_buhin_no (data_id, buhin_no, created_date, created_tantou_id) VALUES (1962, '75152/3 4CB0A', GETDATE(), 999);</v>
      </c>
    </row>
    <row r="5992" spans="26:27">
      <c r="Z5992" s="623">
        <v>673</v>
      </c>
      <c r="AA5992" s="316" t="str">
        <f t="shared" si="45"/>
        <v>INSERT INTO UPK_IKOU.upk_k40.m_k60_buhin_no (data_id, buhin_no, created_date, created_tantou_id) VALUES (1963, '75432/3 4CB0A', GETDATE(), 999);</v>
      </c>
    </row>
    <row r="5993" spans="26:27">
      <c r="Z5993" s="623">
        <v>674</v>
      </c>
      <c r="AA5993" s="316" t="str">
        <f t="shared" si="45"/>
        <v>INSERT INTO UPK_IKOU.upk_k40.m_k60_buhin_no (data_id, buhin_no, created_date, created_tantou_id) VALUES (1964, '75522/3 4BC1A', GETDATE(), 999);</v>
      </c>
    </row>
    <row r="5994" spans="26:27">
      <c r="Z5994" s="623">
        <v>675</v>
      </c>
      <c r="AA5994" s="316" t="str">
        <f t="shared" si="45"/>
        <v>INSERT INTO UPK_IKOU.upk_k40.m_k60_buhin_no (data_id, buhin_no, created_date, created_tantou_id) VALUES (1965, '75522/3 4CE0A', GETDATE(), 999);</v>
      </c>
    </row>
    <row r="5995" spans="26:27">
      <c r="Z5995" s="623">
        <v>676</v>
      </c>
      <c r="AA5995" s="316" t="str">
        <f t="shared" si="45"/>
        <v>INSERT INTO UPK_IKOU.upk_k40.m_k60_buhin_no (data_id, buhin_no, created_date, created_tantou_id) VALUES (1966, '75942/3 4CB0A', GETDATE(), 999);</v>
      </c>
    </row>
    <row r="5996" spans="26:27">
      <c r="Z5996" s="623">
        <v>677</v>
      </c>
      <c r="AA5996" s="316" t="str">
        <f t="shared" si="45"/>
        <v>INSERT INTO UPK_IKOU.upk_k40.m_k60_buhin_no (data_id, buhin_no, created_date, created_tantou_id) VALUES (1967, '76483 4CB0A', GETDATE(), 999);</v>
      </c>
    </row>
    <row r="5997" spans="26:27">
      <c r="Z5997" s="623">
        <v>678</v>
      </c>
      <c r="AA5997" s="316" t="str">
        <f t="shared" si="45"/>
        <v>INSERT INTO UPK_IKOU.upk_k40.m_k60_buhin_no (data_id, buhin_no, created_date, created_tantou_id) VALUES (1968, '765F6/7 4CF0A', GETDATE(), 999);</v>
      </c>
    </row>
    <row r="5998" spans="26:27">
      <c r="Z5998" s="623">
        <v>679</v>
      </c>
      <c r="AA5998" s="316" t="str">
        <f t="shared" si="45"/>
        <v>INSERT INTO UPK_IKOU.upk_k40.m_k60_buhin_no (data_id, buhin_no, created_date, created_tantou_id) VALUES (1969, '76742/3 4CE1A', GETDATE(), 999);</v>
      </c>
    </row>
    <row r="5999" spans="26:27">
      <c r="Z5999" s="623">
        <v>680</v>
      </c>
      <c r="AA5999" s="316" t="str">
        <f t="shared" si="45"/>
        <v>INSERT INTO UPK_IKOU.upk_k40.m_k60_buhin_no (data_id, buhin_no, created_date, created_tantou_id) VALUES (1970, '9450B 86300', GETDATE(), 999);</v>
      </c>
    </row>
    <row r="6000" spans="26:27">
      <c r="Z6000" s="623">
        <v>681</v>
      </c>
      <c r="AA6000" s="316" t="str">
        <f t="shared" si="45"/>
        <v>INSERT INTO UPK_IKOU.upk_k40.m_k60_buhin_no (data_id, buhin_no, created_date, created_tantou_id) VALUES (1971, '9450C 01700', GETDATE(), 999);</v>
      </c>
    </row>
    <row r="6001" spans="26:27">
      <c r="Z6001" s="623">
        <v>682</v>
      </c>
      <c r="AA6001" s="316" t="str">
        <f t="shared" si="45"/>
        <v>INSERT INTO UPK_IKOU.upk_k40.m_k60_buhin_no (data_id, buhin_no, created_date, created_tantou_id) VALUES (1972, '9450C 01800', GETDATE(), 999);</v>
      </c>
    </row>
    <row r="6002" spans="26:27">
      <c r="Z6002" s="623">
        <v>683</v>
      </c>
      <c r="AA6002" s="316" t="str">
        <f t="shared" si="45"/>
        <v>INSERT INTO UPK_IKOU.upk_k40.m_k60_buhin_no (data_id, buhin_no, created_date, created_tantou_id) VALUES (1973, '9450C 01900', GETDATE(), 999);</v>
      </c>
    </row>
    <row r="6003" spans="26:27">
      <c r="Z6003" s="623">
        <v>684</v>
      </c>
      <c r="AA6003" s="316" t="str">
        <f t="shared" si="45"/>
        <v>INSERT INTO UPK_IKOU.upk_k40.m_k60_buhin_no (data_id, buhin_no, created_date, created_tantou_id) VALUES (1974, '9450C 02000', GETDATE(), 999);</v>
      </c>
    </row>
    <row r="6004" spans="26:27">
      <c r="Z6004" s="623">
        <v>685</v>
      </c>
      <c r="AA6004" s="316" t="str">
        <f t="shared" si="45"/>
        <v>INSERT INTO UPK_IKOU.upk_k40.m_k60_buhin_no (data_id, buhin_no, created_date, created_tantou_id) VALUES (1975, '9450C 03600', GETDATE(), 999);</v>
      </c>
    </row>
    <row r="6005" spans="26:27">
      <c r="Z6005" s="623">
        <v>686</v>
      </c>
      <c r="AA6005" s="316" t="str">
        <f t="shared" si="45"/>
        <v>INSERT INTO UPK_IKOU.upk_k40.m_k60_buhin_no (data_id, buhin_no, created_date, created_tantou_id) VALUES (1976, '9450C 04000/03800', GETDATE(), 999);</v>
      </c>
    </row>
    <row r="6006" spans="26:27">
      <c r="Z6006" s="623">
        <v>687</v>
      </c>
      <c r="AA6006" s="316" t="str">
        <f t="shared" si="45"/>
        <v>INSERT INTO UPK_IKOU.upk_k40.m_k60_buhin_no (data_id, buhin_no, created_date, created_tantou_id) VALUES (1977, '64124 6RA0A', GETDATE(), 999);</v>
      </c>
    </row>
    <row r="6007" spans="26:27">
      <c r="Z6007" s="623">
        <v>688</v>
      </c>
      <c r="AA6007" s="316" t="str">
        <f t="shared" si="45"/>
        <v>INSERT INTO UPK_IKOU.upk_k40.m_k60_buhin_no (data_id, buhin_no, created_date, created_tantou_id) VALUES (1978, '5220A M9400', GETDATE(), 999);</v>
      </c>
    </row>
    <row r="6008" spans="26:27">
      <c r="Z6008" s="623">
        <v>689</v>
      </c>
      <c r="AA6008" s="316" t="str">
        <f t="shared" si="45"/>
        <v>INSERT INTO UPK_IKOU.upk_k40.m_k60_buhin_no (data_id, buhin_no, created_date, created_tantou_id) VALUES (1979, '64125 6RA0A', GETDATE(), 999);</v>
      </c>
    </row>
    <row r="6009" spans="26:27">
      <c r="Z6009" s="623">
        <v>690</v>
      </c>
      <c r="AA6009" s="316" t="str">
        <f t="shared" si="45"/>
        <v>INSERT INTO UPK_IKOU.upk_k40.m_k60_buhin_no (data_id, buhin_no, created_date, created_tantou_id) VALUES (1980, '5220A M9300', GETDATE(), 999);</v>
      </c>
    </row>
    <row r="6010" spans="26:27">
      <c r="Z6010" s="623">
        <v>691</v>
      </c>
      <c r="AA6010" s="316" t="str">
        <f t="shared" si="45"/>
        <v>INSERT INTO UPK_IKOU.upk_k40.m_k60_buhin_no (data_id, buhin_no, created_date, created_tantou_id) VALUES (1981, '75312/3 6RA0A', GETDATE(), 999);</v>
      </c>
    </row>
    <row r="6011" spans="26:27">
      <c r="Z6011" s="623">
        <v>692</v>
      </c>
      <c r="AA6011" s="316" t="str">
        <f t="shared" si="45"/>
        <v>INSERT INTO UPK_IKOU.upk_k40.m_k60_buhin_no (data_id, buhin_no, created_date, created_tantou_id) VALUES (1982, '5253C J2200/J2100', GETDATE(), 999);</v>
      </c>
    </row>
    <row r="6012" spans="26:27">
      <c r="Z6012" s="623">
        <v>693</v>
      </c>
      <c r="AA6012" s="316" t="str">
        <f t="shared" si="45"/>
        <v>INSERT INTO UPK_IKOU.upk_k40.m_k60_buhin_no (data_id, buhin_no, created_date, created_tantou_id) VALUES (1983, '75312 6RA1A', GETDATE(), 999);</v>
      </c>
    </row>
    <row r="6013" spans="26:27">
      <c r="Z6013" s="623">
        <v>694</v>
      </c>
      <c r="AA6013" s="316" t="str">
        <f t="shared" si="45"/>
        <v>INSERT INTO UPK_IKOU.upk_k40.m_k60_buhin_no (data_id, buhin_no, created_date, created_tantou_id) VALUES (1984, '5253C J1800', GETDATE(), 999);</v>
      </c>
    </row>
    <row r="6014" spans="26:27">
      <c r="Z6014" s="623">
        <v>695</v>
      </c>
      <c r="AA6014" s="316" t="str">
        <f t="shared" si="45"/>
        <v>INSERT INTO UPK_IKOU.upk_k40.m_k60_buhin_no (data_id, buhin_no, created_date, created_tantou_id) VALUES (1985, '75313 6RA1A', GETDATE(), 999);</v>
      </c>
    </row>
    <row r="6015" spans="26:27">
      <c r="Z6015" s="623">
        <v>696</v>
      </c>
      <c r="AA6015" s="316" t="str">
        <f t="shared" si="45"/>
        <v>INSERT INTO UPK_IKOU.upk_k40.m_k60_buhin_no (data_id, buhin_no, created_date, created_tantou_id) VALUES (1986, '5253C J1700', GETDATE(), 999);</v>
      </c>
    </row>
    <row r="6016" spans="26:27">
      <c r="Z6016" s="623">
        <v>697</v>
      </c>
      <c r="AA6016" s="316" t="str">
        <f t="shared" si="45"/>
        <v>INSERT INTO UPK_IKOU.upk_k40.m_k60_buhin_no (data_id, buhin_no, created_date, created_tantou_id) VALUES (1987, '75466/7 6RA0A', GETDATE(), 999);</v>
      </c>
    </row>
    <row r="6017" spans="26:27">
      <c r="Z6017" s="623">
        <v>698</v>
      </c>
      <c r="AA6017" s="316" t="str">
        <f t="shared" si="45"/>
        <v>INSERT INTO UPK_IKOU.upk_k40.m_k60_buhin_no (data_id, buhin_no, created_date, created_tantou_id) VALUES (1988, '5253C K1000/K0900', GETDATE(), 999);</v>
      </c>
    </row>
    <row r="6018" spans="26:27">
      <c r="Z6018" s="623">
        <v>699</v>
      </c>
      <c r="AA6018" s="316" t="str">
        <f t="shared" si="45"/>
        <v>INSERT INTO UPK_IKOU.upk_k40.m_k60_buhin_no (data_id, buhin_no, created_date, created_tantou_id) VALUES (1989, '75636/7 6RA0A', GETDATE(), 999);</v>
      </c>
    </row>
    <row r="6019" spans="26:27">
      <c r="Z6019" s="623">
        <v>700</v>
      </c>
      <c r="AA6019" s="316" t="str">
        <f t="shared" si="45"/>
        <v>INSERT INTO UPK_IKOU.upk_k40.m_k60_buhin_no (data_id, buhin_no, created_date, created_tantou_id) VALUES (1990, '5253C K3000/K2900', GETDATE(), 999);</v>
      </c>
    </row>
    <row r="6020" spans="26:27">
      <c r="Z6020" s="623">
        <v>701</v>
      </c>
      <c r="AA6020" s="316" t="str">
        <f t="shared" si="45"/>
        <v>INSERT INTO UPK_IKOU.upk_k40.m_k60_buhin_no (data_id, buhin_no, created_date, created_tantou_id) VALUES (1991, '75692 6RA0A', GETDATE(), 999);</v>
      </c>
    </row>
    <row r="6021" spans="26:27">
      <c r="Z6021" s="623">
        <v>702</v>
      </c>
      <c r="AA6021" s="316" t="str">
        <f t="shared" si="45"/>
        <v>INSERT INTO UPK_IKOU.upk_k40.m_k60_buhin_no (data_id, buhin_no, created_date, created_tantou_id) VALUES (1992, '5253C B3200', GETDATE(), 999);</v>
      </c>
    </row>
    <row r="6022" spans="26:27">
      <c r="Z6022" s="623">
        <v>703</v>
      </c>
      <c r="AA6022" s="316" t="str">
        <f t="shared" si="45"/>
        <v>INSERT INTO UPK_IKOU.upk_k40.m_k60_buhin_no (data_id, buhin_no, created_date, created_tantou_id) VALUES (1993, '75693 6RA0A', GETDATE(), 999);</v>
      </c>
    </row>
    <row r="6023" spans="26:27">
      <c r="Z6023" s="623">
        <v>704</v>
      </c>
      <c r="AA6023" s="316" t="str">
        <f t="shared" si="45"/>
        <v>INSERT INTO UPK_IKOU.upk_k40.m_k60_buhin_no (data_id, buhin_no, created_date, created_tantou_id) VALUES (1994, '5253C B3100', GETDATE(), 999);</v>
      </c>
    </row>
    <row r="6024" spans="26:27">
      <c r="Z6024" s="623">
        <v>705</v>
      </c>
      <c r="AA6024" s="316" t="str">
        <f t="shared" ref="AA6024:AA6087" si="46">$Y$5318&amp;AA4733&amp;", '"&amp;TRIM(AB4733)&amp;"', GETDATE(), 999);"</f>
        <v>INSERT INTO UPK_IKOU.upk_k40.m_k60_buhin_no (data_id, buhin_no, created_date, created_tantou_id) VALUES (1995, '76488/9 6RA0A', GETDATE(), 999);</v>
      </c>
    </row>
    <row r="6025" spans="26:27">
      <c r="Z6025" s="623">
        <v>706</v>
      </c>
      <c r="AA6025" s="316" t="str">
        <f t="shared" si="46"/>
        <v>INSERT INTO UPK_IKOU.upk_k40.m_k60_buhin_no (data_id, buhin_no, created_date, created_tantou_id) VALUES (1996, '5253C A4600/A4500', GETDATE(), 999);</v>
      </c>
    </row>
    <row r="6026" spans="26:27">
      <c r="Z6026" s="623">
        <v>707</v>
      </c>
      <c r="AA6026" s="316" t="str">
        <f t="shared" si="46"/>
        <v>INSERT INTO UPK_IKOU.upk_k40.m_k60_buhin_no (data_id, buhin_no, created_date, created_tantou_id) VALUES (1997, '17285 1LA0A01', GETDATE(), 999);</v>
      </c>
    </row>
    <row r="6027" spans="26:27">
      <c r="Z6027" s="623">
        <v>708</v>
      </c>
      <c r="AA6027" s="316" t="str">
        <f t="shared" si="46"/>
        <v>INSERT INTO UPK_IKOU.upk_k40.m_k60_buhin_no (data_id, buhin_no, created_date, created_tantou_id) VALUES (1998, '67309 1LA0A', GETDATE(), 999);</v>
      </c>
    </row>
    <row r="6028" spans="26:27">
      <c r="Z6028" s="623">
        <v>709</v>
      </c>
      <c r="AA6028" s="316" t="str">
        <f t="shared" si="46"/>
        <v>INSERT INTO UPK_IKOU.upk_k40.m_k60_buhin_no (data_id, buhin_no, created_date, created_tantou_id) VALUES (1999, '67332 1LA0A', GETDATE(), 999);</v>
      </c>
    </row>
    <row r="6029" spans="26:27">
      <c r="Z6029" s="623">
        <v>710</v>
      </c>
      <c r="AA6029" s="316" t="str">
        <f t="shared" si="46"/>
        <v>INSERT INTO UPK_IKOU.upk_k40.m_k60_buhin_no (data_id, buhin_no, created_date, created_tantou_id) VALUES (2000, '67332 1LA0C', GETDATE(), 999);</v>
      </c>
    </row>
    <row r="6030" spans="26:27">
      <c r="Z6030" s="623">
        <v>711</v>
      </c>
      <c r="AA6030" s="316" t="str">
        <f t="shared" si="46"/>
        <v>INSERT INTO UPK_IKOU.upk_k40.m_k60_buhin_no (data_id, buhin_no, created_date, created_tantou_id) VALUES (2001, '74548 1LA0B', GETDATE(), 999);</v>
      </c>
    </row>
    <row r="6031" spans="26:27">
      <c r="Z6031" s="623">
        <v>712</v>
      </c>
      <c r="AA6031" s="316" t="str">
        <f t="shared" si="46"/>
        <v>INSERT INTO UPK_IKOU.upk_k40.m_k60_buhin_no (data_id, buhin_no, created_date, created_tantou_id) VALUES (2002, '74548 1LS0B', GETDATE(), 999);</v>
      </c>
    </row>
    <row r="6032" spans="26:27">
      <c r="Z6032" s="623">
        <v>713</v>
      </c>
      <c r="AA6032" s="316" t="str">
        <f t="shared" si="46"/>
        <v>INSERT INTO UPK_IKOU.upk_k40.m_k60_buhin_no (data_id, buhin_no, created_date, created_tantou_id) VALUES (2003, '745P4 1LA0B', GETDATE(), 999);</v>
      </c>
    </row>
    <row r="6033" spans="26:27">
      <c r="Z6033" s="623">
        <v>714</v>
      </c>
      <c r="AA6033" s="316" t="str">
        <f t="shared" si="46"/>
        <v>INSERT INTO UPK_IKOU.upk_k40.m_k60_buhin_no (data_id, buhin_no, created_date, created_tantou_id) VALUES (2004, '64132/3 1AA0A', GETDATE(), 999);</v>
      </c>
    </row>
    <row r="6034" spans="26:27">
      <c r="Z6034" s="623">
        <v>715</v>
      </c>
      <c r="AA6034" s="316" t="str">
        <f t="shared" si="46"/>
        <v>INSERT INTO UPK_IKOU.upk_k40.m_k60_buhin_no (data_id, buhin_no, created_date, created_tantou_id) VALUES (2005, '671C1 1JB0A', GETDATE(), 999);</v>
      </c>
    </row>
    <row r="6035" spans="26:27">
      <c r="Z6035" s="623">
        <v>716</v>
      </c>
      <c r="AA6035" s="316" t="str">
        <f t="shared" si="46"/>
        <v>INSERT INTO UPK_IKOU.upk_k40.m_k60_buhin_no (data_id, buhin_no, created_date, created_tantou_id) VALUES (2006, '75472 1JB0A', GETDATE(), 999);</v>
      </c>
    </row>
    <row r="6036" spans="26:27">
      <c r="Z6036" s="623">
        <v>717</v>
      </c>
      <c r="AA6036" s="316" t="str">
        <f t="shared" si="46"/>
        <v>INSERT INTO UPK_IKOU.upk_k40.m_k60_buhin_no (data_id, buhin_no, created_date, created_tantou_id) VALUES (2007, '762A2 1JA0A', GETDATE(), 999);</v>
      </c>
    </row>
    <row r="6037" spans="26:27">
      <c r="Z6037" s="623">
        <v>718</v>
      </c>
      <c r="AA6037" s="316" t="str">
        <f t="shared" si="46"/>
        <v>INSERT INTO UPK_IKOU.upk_k40.m_k60_buhin_no (data_id, buhin_no, created_date, created_tantou_id) VALUES (2008, '762A3 1JA0A', GETDATE(), 999);</v>
      </c>
    </row>
    <row r="6038" spans="26:27">
      <c r="Z6038" s="623">
        <v>719</v>
      </c>
      <c r="AA6038" s="316" t="str">
        <f t="shared" si="46"/>
        <v>INSERT INTO UPK_IKOU.upk_k40.m_k60_buhin_no (data_id, buhin_no, created_date, created_tantou_id) VALUES (2009, '76320/1 1JA0A', GETDATE(), 999);</v>
      </c>
    </row>
    <row r="6039" spans="26:27">
      <c r="Z6039" s="623">
        <v>720</v>
      </c>
      <c r="AA6039" s="316" t="str">
        <f t="shared" si="46"/>
        <v>INSERT INTO UPK_IKOU.upk_k40.m_k60_buhin_no (data_id, buhin_no, created_date, created_tantou_id) VALUES (2010, '742D1 3XA0B', GETDATE(), 999);</v>
      </c>
    </row>
    <row r="6040" spans="26:27">
      <c r="Z6040" s="623">
        <v>721</v>
      </c>
      <c r="AA6040" s="316" t="str">
        <f t="shared" si="46"/>
        <v>INSERT INTO UPK_IKOU.upk_k40.m_k60_buhin_no (data_id, buhin_no, created_date, created_tantou_id) VALUES (2011, '74328 3XA0A', GETDATE(), 999);</v>
      </c>
    </row>
    <row r="6041" spans="26:27">
      <c r="Z6041" s="623">
        <v>722</v>
      </c>
      <c r="AA6041" s="316" t="str">
        <f t="shared" si="46"/>
        <v>INSERT INTO UPK_IKOU.upk_k40.m_k60_buhin_no (data_id, buhin_no, created_date, created_tantou_id) VALUES (2012, '76546 5YM0B', GETDATE(), 999);</v>
      </c>
    </row>
    <row r="6042" spans="26:27">
      <c r="Z6042" s="623">
        <v>723</v>
      </c>
      <c r="AA6042" s="316" t="str">
        <f t="shared" si="46"/>
        <v>INSERT INTO UPK_IKOU.upk_k40.m_k60_buhin_no (data_id, buhin_no, created_date, created_tantou_id) VALUES (2013, '76547 5YM0B', GETDATE(), 999);</v>
      </c>
    </row>
    <row r="6043" spans="26:27">
      <c r="Z6043" s="623">
        <v>724</v>
      </c>
      <c r="AA6043" s="316" t="str">
        <f t="shared" si="46"/>
        <v>INSERT INTO UPK_IKOU.upk_k40.m_k60_buhin_no (data_id, buhin_no, created_date, created_tantou_id) VALUES (2014, '77532 3YB0CUF', GETDATE(), 999);</v>
      </c>
    </row>
    <row r="6044" spans="26:27">
      <c r="Z6044" s="623">
        <v>725</v>
      </c>
      <c r="AA6044" s="316" t="str">
        <f t="shared" si="46"/>
        <v>INSERT INTO UPK_IKOU.upk_k40.m_k60_buhin_no (data_id, buhin_no, created_date, created_tantou_id) VALUES (2015, '77532 3YF2AUF', GETDATE(), 999);</v>
      </c>
    </row>
    <row r="6045" spans="26:27">
      <c r="Z6045" s="623">
        <v>726</v>
      </c>
      <c r="AA6045" s="316" t="str">
        <f t="shared" si="46"/>
        <v>INSERT INTO UPK_IKOU.upk_k40.m_k60_buhin_no (data_id, buhin_no, created_date, created_tantou_id) VALUES (2016, '77533 3YB0AUF', GETDATE(), 999);</v>
      </c>
    </row>
    <row r="6046" spans="26:27">
      <c r="Z6046" s="623">
        <v>727</v>
      </c>
      <c r="AA6046" s="316" t="str">
        <f t="shared" si="46"/>
        <v>INSERT INTO UPK_IKOU.upk_k40.m_k60_buhin_no (data_id, buhin_no, created_date, created_tantou_id) VALUES (2017, '77533 3YE2AUF', GETDATE(), 999);</v>
      </c>
    </row>
    <row r="6047" spans="26:27">
      <c r="Z6047" s="623">
        <v>728</v>
      </c>
      <c r="AA6047" s="316" t="str">
        <f t="shared" si="46"/>
        <v>INSERT INTO UPK_IKOU.upk_k40.m_k60_buhin_no (data_id, buhin_no, created_date, created_tantou_id) VALUES (2018, '11330 80G09', GETDATE(), 999);</v>
      </c>
    </row>
    <row r="6048" spans="26:27">
      <c r="Z6048" s="623">
        <v>729</v>
      </c>
      <c r="AA6048" s="316" t="str">
        <f t="shared" si="46"/>
        <v>INSERT INTO UPK_IKOU.upk_k40.m_k60_buhin_no (data_id, buhin_no, created_date, created_tantou_id) VALUES (2019, '11331 2S60001', GETDATE(), 999);</v>
      </c>
    </row>
    <row r="6049" spans="26:27">
      <c r="Z6049" s="623">
        <v>730</v>
      </c>
      <c r="AA6049" s="316" t="str">
        <f t="shared" si="46"/>
        <v>INSERT INTO UPK_IKOU.upk_k40.m_k60_buhin_no (data_id, buhin_no, created_date, created_tantou_id) VALUES (2020, '11331 33G00-1', GETDATE(), 999);</v>
      </c>
    </row>
    <row r="6050" spans="26:27">
      <c r="Z6050" s="623">
        <v>731</v>
      </c>
      <c r="AA6050" s="316" t="str">
        <f t="shared" si="46"/>
        <v>INSERT INTO UPK_IKOU.upk_k40.m_k60_buhin_no (data_id, buhin_no, created_date, created_tantou_id) VALUES (2021, '11331 35G00-1', GETDATE(), 999);</v>
      </c>
    </row>
    <row r="6051" spans="26:27">
      <c r="Z6051" s="623">
        <v>732</v>
      </c>
      <c r="AA6051" s="316" t="str">
        <f t="shared" si="46"/>
        <v>INSERT INTO UPK_IKOU.upk_k40.m_k60_buhin_no (data_id, buhin_no, created_date, created_tantou_id) VALUES (2022, '11331 37G00-1', GETDATE(), 999);</v>
      </c>
    </row>
    <row r="6052" spans="26:27">
      <c r="Z6052" s="623">
        <v>733</v>
      </c>
      <c r="AA6052" s="316" t="str">
        <f t="shared" si="46"/>
        <v>INSERT INTO UPK_IKOU.upk_k40.m_k60_buhin_no (data_id, buhin_no, created_date, created_tantou_id) VALUES (2023, '11331 86G09', GETDATE(), 999);</v>
      </c>
    </row>
    <row r="6053" spans="26:27">
      <c r="Z6053" s="623">
        <v>734</v>
      </c>
      <c r="AA6053" s="316" t="str">
        <f t="shared" si="46"/>
        <v>INSERT INTO UPK_IKOU.upk_k40.m_k60_buhin_no (data_id, buhin_no, created_date, created_tantou_id) VALUES (2024, '11331 VK30001', GETDATE(), 999);</v>
      </c>
    </row>
    <row r="6054" spans="26:27">
      <c r="Z6054" s="623">
        <v>735</v>
      </c>
      <c r="AA6054" s="316" t="str">
        <f t="shared" si="46"/>
        <v>INSERT INTO UPK_IKOU.upk_k40.m_k60_buhin_no (data_id, buhin_no, created_date, created_tantou_id) VALUES (2025, '17420 11G08', GETDATE(), 999);</v>
      </c>
    </row>
    <row r="6055" spans="26:27">
      <c r="Z6055" s="623">
        <v>736</v>
      </c>
      <c r="AA6055" s="316" t="str">
        <f t="shared" si="46"/>
        <v>INSERT INTO UPK_IKOU.upk_k40.m_k60_buhin_no (data_id, buhin_no, created_date, created_tantou_id) VALUES (2026, '17426 01G09', GETDATE(), 999);</v>
      </c>
    </row>
    <row r="6056" spans="26:27">
      <c r="Z6056" s="623">
        <v>737</v>
      </c>
      <c r="AA6056" s="316" t="str">
        <f t="shared" si="46"/>
        <v>INSERT INTO UPK_IKOU.upk_k40.m_k60_buhin_no (data_id, buhin_no, created_date, created_tantou_id) VALUES (2027, '67331 15G11', GETDATE(), 999);</v>
      </c>
    </row>
    <row r="6057" spans="26:27">
      <c r="Z6057" s="623">
        <v>738</v>
      </c>
      <c r="AA6057" s="316" t="str">
        <f t="shared" si="46"/>
        <v>INSERT INTO UPK_IKOU.upk_k40.m_k60_buhin_no (data_id, buhin_no, created_date, created_tantou_id) VALUES (2028, '62512 4U000', GETDATE(), 999);</v>
      </c>
    </row>
    <row r="6058" spans="26:27">
      <c r="Z6058" s="623">
        <v>739</v>
      </c>
      <c r="AA6058" s="316" t="str">
        <f t="shared" si="46"/>
        <v>INSERT INTO UPK_IKOU.upk_k40.m_k60_buhin_no (data_id, buhin_no, created_date, created_tantou_id) VALUES (2029, '54724 0W00001', GETDATE(), 999);</v>
      </c>
    </row>
    <row r="6059" spans="26:27">
      <c r="Z6059" s="623">
        <v>740</v>
      </c>
      <c r="AA6059" s="316" t="str">
        <f t="shared" si="46"/>
        <v>INSERT INTO UPK_IKOU.upk_k40.m_k60_buhin_no (data_id, buhin_no, created_date, created_tantou_id) VALUES (2030, '54734 0W00001', GETDATE(), 999);</v>
      </c>
    </row>
    <row r="6060" spans="26:27">
      <c r="Z6060" s="623">
        <v>741</v>
      </c>
      <c r="AA6060" s="316" t="str">
        <f t="shared" si="46"/>
        <v>INSERT INTO UPK_IKOU.upk_k40.m_k60_buhin_no (data_id, buhin_no, created_date, created_tantou_id) VALUES (2031, '76806/7 0W001', GETDATE(), 999);</v>
      </c>
    </row>
    <row r="6061" spans="26:27">
      <c r="Z6061" s="623">
        <v>742</v>
      </c>
      <c r="AA6061" s="316" t="str">
        <f t="shared" si="46"/>
        <v>INSERT INTO UPK_IKOU.upk_k40.m_k60_buhin_no (data_id, buhin_no, created_date, created_tantou_id) VALUES (2032, '9606/7 14193', GETDATE(), 999);</v>
      </c>
    </row>
    <row r="6062" spans="26:27">
      <c r="Z6062" s="623">
        <v>743</v>
      </c>
      <c r="AA6062" s="316" t="str">
        <f t="shared" si="46"/>
        <v>INSERT INTO UPK_IKOU.upk_k40.m_k60_buhin_no (data_id, buhin_no, created_date, created_tantou_id) VALUES (2033, '9608/9 14193', GETDATE(), 999);</v>
      </c>
    </row>
    <row r="6063" spans="26:27">
      <c r="Z6063" s="623">
        <v>744</v>
      </c>
      <c r="AA6063" s="316" t="str">
        <f t="shared" si="46"/>
        <v>INSERT INTO UPK_IKOU.upk_k40.m_k60_buhin_no (data_id, buhin_no, created_date, created_tantou_id) VALUES (2034, '9632 14190-P', GETDATE(), 999);</v>
      </c>
    </row>
    <row r="6064" spans="26:27">
      <c r="Z6064" s="623">
        <v>745</v>
      </c>
      <c r="AA6064" s="316" t="str">
        <f t="shared" si="46"/>
        <v>INSERT INTO UPK_IKOU.upk_k40.m_k60_buhin_no (data_id, buhin_no, created_date, created_tantou_id) VALUES (2035, '78118/9 0N000', GETDATE(), 999);</v>
      </c>
    </row>
    <row r="6065" spans="26:27">
      <c r="Z6065" s="623">
        <v>746</v>
      </c>
      <c r="AA6065" s="316" t="str">
        <f t="shared" si="46"/>
        <v>INSERT INTO UPK_IKOU.upk_k40.m_k60_buhin_no (data_id, buhin_no, created_date, created_tantou_id) VALUES (2036, '62240 0M010', GETDATE(), 999);</v>
      </c>
    </row>
    <row r="6066" spans="26:27">
      <c r="Z6066" s="623">
        <v>747</v>
      </c>
      <c r="AA6066" s="316" t="str">
        <f t="shared" si="46"/>
        <v>INSERT INTO UPK_IKOU.upk_k40.m_k60_buhin_no (data_id, buhin_no, created_date, created_tantou_id) VALUES (2037, '75212 2N300', GETDATE(), 999);</v>
      </c>
    </row>
    <row r="6067" spans="26:27">
      <c r="Z6067" s="623">
        <v>748</v>
      </c>
      <c r="AA6067" s="316" t="str">
        <f t="shared" si="46"/>
        <v>INSERT INTO UPK_IKOU.upk_k40.m_k60_buhin_no (data_id, buhin_no, created_date, created_tantou_id) VALUES (2038, '62512 65F00', GETDATE(), 999);</v>
      </c>
    </row>
    <row r="6068" spans="26:27">
      <c r="Z6068" s="623">
        <v>749</v>
      </c>
      <c r="AA6068" s="316" t="str">
        <f t="shared" si="46"/>
        <v>INSERT INTO UPK_IKOU.upk_k40.m_k60_buhin_no (data_id, buhin_no, created_date, created_tantou_id) VALUES (2039, '62532 65F00', GETDATE(), 999);</v>
      </c>
    </row>
    <row r="6069" spans="26:27">
      <c r="Z6069" s="623">
        <v>750</v>
      </c>
      <c r="AA6069" s="316" t="str">
        <f t="shared" si="46"/>
        <v>INSERT INTO UPK_IKOU.upk_k40.m_k60_buhin_no (data_id, buhin_no, created_date, created_tantou_id) VALUES (2040, '62532 70F00', GETDATE(), 999);</v>
      </c>
    </row>
    <row r="6070" spans="26:27">
      <c r="Z6070" s="623">
        <v>751</v>
      </c>
      <c r="AA6070" s="316" t="str">
        <f t="shared" si="46"/>
        <v>INSERT INTO UPK_IKOU.upk_k40.m_k60_buhin_no (data_id, buhin_no, created_date, created_tantou_id) VALUES (2041, '62512 85F00', GETDATE(), 999);</v>
      </c>
    </row>
    <row r="6071" spans="26:27">
      <c r="Z6071" s="623">
        <v>752</v>
      </c>
      <c r="AA6071" s="316" t="str">
        <f t="shared" si="46"/>
        <v>INSERT INTO UPK_IKOU.upk_k40.m_k60_buhin_no (data_id, buhin_no, created_date, created_tantou_id) VALUES (2042, '85212/3 40F29', GETDATE(), 999);</v>
      </c>
    </row>
    <row r="6072" spans="26:27">
      <c r="Z6072" s="623">
        <v>753</v>
      </c>
      <c r="AA6072" s="316" t="str">
        <f t="shared" si="46"/>
        <v>INSERT INTO UPK_IKOU.upk_k40.m_k60_buhin_no (data_id, buhin_no, created_date, created_tantou_id) VALUES (2043, '66312 5M410', GETDATE(), 999);</v>
      </c>
    </row>
    <row r="6073" spans="26:27">
      <c r="Z6073" s="623">
        <v>754</v>
      </c>
      <c r="AA6073" s="316" t="str">
        <f t="shared" si="46"/>
        <v>INSERT INTO UPK_IKOU.upk_k40.m_k60_buhin_no (data_id, buhin_no, created_date, created_tantou_id) VALUES (2044, '67123 4M400', GETDATE(), 999);</v>
      </c>
    </row>
    <row r="6074" spans="26:27">
      <c r="Z6074" s="623">
        <v>755</v>
      </c>
      <c r="AA6074" s="316" t="str">
        <f t="shared" si="46"/>
        <v>INSERT INTO UPK_IKOU.upk_k40.m_k60_buhin_no (data_id, buhin_no, created_date, created_tantou_id) VALUES (2045, '67332 4M400', GETDATE(), 999);</v>
      </c>
    </row>
    <row r="6075" spans="26:27">
      <c r="Z6075" s="623">
        <v>756</v>
      </c>
      <c r="AA6075" s="316" t="str">
        <f t="shared" si="46"/>
        <v>INSERT INTO UPK_IKOU.upk_k40.m_k60_buhin_no (data_id, buhin_no, created_date, created_tantou_id) VALUES (2046, '75522/3 4M400', GETDATE(), 999);</v>
      </c>
    </row>
    <row r="6076" spans="26:27">
      <c r="Z6076" s="623">
        <v>757</v>
      </c>
      <c r="AA6076" s="316" t="str">
        <f t="shared" si="46"/>
        <v>INSERT INTO UPK_IKOU.upk_k40.m_k60_buhin_no (data_id, buhin_no, created_date, created_tantou_id) VALUES (2047, '75522/3 5M500/5M000', GETDATE(), 999);</v>
      </c>
    </row>
    <row r="6077" spans="26:27">
      <c r="Z6077" s="623">
        <v>758</v>
      </c>
      <c r="AA6077" s="316" t="str">
        <f t="shared" si="46"/>
        <v>INSERT INTO UPK_IKOU.upk_k40.m_k60_buhin_no (data_id, buhin_no, created_date, created_tantou_id) VALUES (2048, '76452/3 4M400', GETDATE(), 999);</v>
      </c>
    </row>
    <row r="6078" spans="26:27">
      <c r="Z6078" s="623">
        <v>759</v>
      </c>
      <c r="AA6078" s="316" t="str">
        <f t="shared" si="46"/>
        <v>INSERT INTO UPK_IKOU.upk_k40.m_k60_buhin_no (data_id, buhin_no, created_date, created_tantou_id) VALUES (2049, '76456/7 4M400', GETDATE(), 999);</v>
      </c>
    </row>
    <row r="6079" spans="26:27">
      <c r="Z6079" s="623">
        <v>760</v>
      </c>
      <c r="AA6079" s="316" t="str">
        <f t="shared" si="46"/>
        <v>INSERT INTO UPK_IKOU.upk_k40.m_k60_buhin_no (data_id, buhin_no, created_date, created_tantou_id) VALUES (2050, '78132 4M500', GETDATE(), 999);</v>
      </c>
    </row>
    <row r="6080" spans="26:27">
      <c r="Z6080" s="623">
        <v>761</v>
      </c>
      <c r="AA6080" s="316" t="str">
        <f t="shared" si="46"/>
        <v>INSERT INTO UPK_IKOU.upk_k40.m_k60_buhin_no (data_id, buhin_no, created_date, created_tantou_id) VALUES (2051, '78133 4M500', GETDATE(), 999);</v>
      </c>
    </row>
    <row r="6081" spans="26:27">
      <c r="Z6081" s="623">
        <v>762</v>
      </c>
      <c r="AA6081" s="316" t="str">
        <f t="shared" si="46"/>
        <v>INSERT INTO UPK_IKOU.upk_k40.m_k60_buhin_no (data_id, buhin_no, created_date, created_tantou_id) VALUES (2052, '80118/9 4M700', GETDATE(), 999);</v>
      </c>
    </row>
    <row r="6082" spans="26:27">
      <c r="Z6082" s="623">
        <v>763</v>
      </c>
      <c r="AA6082" s="316" t="str">
        <f t="shared" si="46"/>
        <v>INSERT INTO UPK_IKOU.upk_k40.m_k60_buhin_no (data_id, buhin_no, created_date, created_tantou_id) VALUES (2053, '80126/7 4M400', GETDATE(), 999);</v>
      </c>
    </row>
    <row r="6083" spans="26:27">
      <c r="Z6083" s="623">
        <v>764</v>
      </c>
      <c r="AA6083" s="316" t="str">
        <f t="shared" si="46"/>
        <v>INSERT INTO UPK_IKOU.upk_k40.m_k60_buhin_no (data_id, buhin_no, created_date, created_tantou_id) VALUES (2054, '80142 6N000', GETDATE(), 999);</v>
      </c>
    </row>
    <row r="6084" spans="26:27">
      <c r="Z6084" s="623">
        <v>765</v>
      </c>
      <c r="AA6084" s="316" t="str">
        <f t="shared" si="46"/>
        <v>INSERT INTO UPK_IKOU.upk_k40.m_k60_buhin_no (data_id, buhin_no, created_date, created_tantou_id) VALUES (2055, '80238/9 4M400', GETDATE(), 999);</v>
      </c>
    </row>
    <row r="6085" spans="26:27">
      <c r="Z6085" s="623">
        <v>766</v>
      </c>
      <c r="AA6085" s="316" t="str">
        <f t="shared" si="46"/>
        <v>INSERT INTO UPK_IKOU.upk_k40.m_k60_buhin_no (data_id, buhin_no, created_date, created_tantou_id) VALUES (2056, '82118/9 4M400', GETDATE(), 999);</v>
      </c>
    </row>
    <row r="6086" spans="26:27">
      <c r="Z6086" s="623">
        <v>767</v>
      </c>
      <c r="AA6086" s="316" t="str">
        <f t="shared" si="46"/>
        <v>INSERT INTO UPK_IKOU.upk_k40.m_k60_buhin_no (data_id, buhin_no, created_date, created_tantou_id) VALUES (2057, '82126/7 4M400', GETDATE(), 999);</v>
      </c>
    </row>
    <row r="6087" spans="26:27">
      <c r="Z6087" s="623">
        <v>768</v>
      </c>
      <c r="AA6087" s="316" t="str">
        <f t="shared" si="46"/>
        <v>INSERT INTO UPK_IKOU.upk_k40.m_k60_buhin_no (data_id, buhin_no, created_date, created_tantou_id) VALUES (2058, '82126/7 4M700', GETDATE(), 999);</v>
      </c>
    </row>
    <row r="6088" spans="26:27">
      <c r="Z6088" s="623">
        <v>769</v>
      </c>
      <c r="AA6088" s="316" t="str">
        <f t="shared" ref="AA6088:AA6151" si="47">$Y$5318&amp;AA4797&amp;", '"&amp;TRIM(AB4797)&amp;"', GETDATE(), 999);"</f>
        <v>INSERT INTO UPK_IKOU.upk_k40.m_k60_buhin_no (data_id, buhin_no, created_date, created_tantou_id) VALUES (2059, '82126/7 5M400', GETDATE(), 999);</v>
      </c>
    </row>
    <row r="6089" spans="26:27">
      <c r="Z6089" s="623">
        <v>770</v>
      </c>
      <c r="AA6089" s="316" t="str">
        <f t="shared" si="47"/>
        <v>INSERT INTO UPK_IKOU.upk_k40.m_k60_buhin_no (data_id, buhin_no, created_date, created_tantou_id) VALUES (2060, '17286 8H300', GETDATE(), 999);</v>
      </c>
    </row>
    <row r="6090" spans="26:27">
      <c r="Z6090" s="623">
        <v>771</v>
      </c>
      <c r="AA6090" s="316" t="str">
        <f t="shared" si="47"/>
        <v>INSERT INTO UPK_IKOU.upk_k40.m_k60_buhin_no (data_id, buhin_no, created_date, created_tantou_id) VALUES (2061, '17286 8H30001', GETDATE(), 999);</v>
      </c>
    </row>
    <row r="6091" spans="26:27">
      <c r="Z6091" s="623">
        <v>772</v>
      </c>
      <c r="AA6091" s="316" t="str">
        <f t="shared" si="47"/>
        <v>INSERT INTO UPK_IKOU.upk_k40.m_k60_buhin_no (data_id, buhin_no, created_date, created_tantou_id) VALUES (2062, '17286 8H30002', GETDATE(), 999);</v>
      </c>
    </row>
    <row r="6092" spans="26:27">
      <c r="Z6092" s="623">
        <v>773</v>
      </c>
      <c r="AA6092" s="316" t="str">
        <f t="shared" si="47"/>
        <v>INSERT INTO UPK_IKOU.upk_k40.m_k60_buhin_no (data_id, buhin_no, created_date, created_tantou_id) VALUES (2063, '62030 EQ30001', GETDATE(), 999);</v>
      </c>
    </row>
    <row r="6093" spans="26:27">
      <c r="Z6093" s="623">
        <v>774</v>
      </c>
      <c r="AA6093" s="316" t="str">
        <f t="shared" si="47"/>
        <v>INSERT INTO UPK_IKOU.upk_k40.m_k60_buhin_no (data_id, buhin_no, created_date, created_tantou_id) VALUES (2064, '76234/5 8H700', GETDATE(), 999);</v>
      </c>
    </row>
    <row r="6094" spans="26:27">
      <c r="Z6094" s="623">
        <v>775</v>
      </c>
      <c r="AA6094" s="316" t="str">
        <f t="shared" si="47"/>
        <v>INSERT INTO UPK_IKOU.upk_k40.m_k60_buhin_no (data_id, buhin_no, created_date, created_tantou_id) VALUES (2065, '76274/5 8H300', GETDATE(), 999);</v>
      </c>
    </row>
    <row r="6095" spans="26:27">
      <c r="Z6095" s="623">
        <v>776</v>
      </c>
      <c r="AA6095" s="316" t="str">
        <f t="shared" si="47"/>
        <v>INSERT INTO UPK_IKOU.upk_k40.m_k60_buhin_no (data_id, buhin_no, created_date, created_tantou_id) VALUES (2066, '79146 8H300', GETDATE(), 999);</v>
      </c>
    </row>
    <row r="6096" spans="26:27">
      <c r="Z6096" s="623">
        <v>777</v>
      </c>
      <c r="AA6096" s="316" t="str">
        <f t="shared" si="47"/>
        <v>INSERT INTO UPK_IKOU.upk_k40.m_k60_buhin_no (data_id, buhin_no, created_date, created_tantou_id) VALUES (2067, '74754 CA000', GETDATE(), 999);</v>
      </c>
    </row>
    <row r="6097" spans="26:27">
      <c r="Z6097" s="623">
        <v>778</v>
      </c>
      <c r="AA6097" s="316" t="str">
        <f t="shared" si="47"/>
        <v>INSERT INTO UPK_IKOU.upk_k40.m_k60_buhin_no (data_id, buhin_no, created_date, created_tantou_id) VALUES (2068, '74754 CA000-E', GETDATE(), 999);</v>
      </c>
    </row>
    <row r="6098" spans="26:27">
      <c r="Z6098" s="623">
        <v>779</v>
      </c>
      <c r="AA6098" s="316" t="str">
        <f t="shared" si="47"/>
        <v>INSERT INTO UPK_IKOU.upk_k40.m_k60_buhin_no (data_id, buhin_no, created_date, created_tantou_id) VALUES (2069, '74772 9Y300', GETDATE(), 999);</v>
      </c>
    </row>
    <row r="6099" spans="26:27">
      <c r="Z6099" s="623">
        <v>780</v>
      </c>
      <c r="AA6099" s="316" t="str">
        <f t="shared" si="47"/>
        <v>INSERT INTO UPK_IKOU.upk_k40.m_k60_buhin_no (data_id, buhin_no, created_date, created_tantou_id) VALUES (2070, '74772 9Y300-E', GETDATE(), 999);</v>
      </c>
    </row>
    <row r="6100" spans="26:27">
      <c r="Z6100" s="623">
        <v>781</v>
      </c>
      <c r="AA6100" s="316" t="str">
        <f t="shared" si="47"/>
        <v>INSERT INTO UPK_IKOU.upk_k40.m_k60_buhin_no (data_id, buhin_no, created_date, created_tantou_id) VALUES (2071, '17285 EN00001', GETDATE(), 999);</v>
      </c>
    </row>
    <row r="6101" spans="26:27">
      <c r="Z6101" s="623">
        <v>782</v>
      </c>
      <c r="AA6101" s="316" t="str">
        <f t="shared" si="47"/>
        <v>INSERT INTO UPK_IKOU.upk_k40.m_k60_buhin_no (data_id, buhin_no, created_date, created_tantou_id) VALUES (2072, '17285 EN00002/3', GETDATE(), 999);</v>
      </c>
    </row>
    <row r="6102" spans="26:27">
      <c r="Z6102" s="623">
        <v>783</v>
      </c>
      <c r="AA6102" s="316" t="str">
        <f t="shared" si="47"/>
        <v>INSERT INTO UPK_IKOU.upk_k40.m_k60_buhin_no (data_id, buhin_no, created_date, created_tantou_id) VALUES (2073, '67332 EN000', GETDATE(), 999);</v>
      </c>
    </row>
    <row r="6103" spans="26:27">
      <c r="Z6103" s="623">
        <v>784</v>
      </c>
      <c r="AA6103" s="316" t="str">
        <f t="shared" si="47"/>
        <v>INSERT INTO UPK_IKOU.upk_k40.m_k60_buhin_no (data_id, buhin_no, created_date, created_tantou_id) VALUES (2074, '74753 EN00A', GETDATE(), 999);</v>
      </c>
    </row>
    <row r="6104" spans="26:27">
      <c r="Z6104" s="623">
        <v>785</v>
      </c>
      <c r="AA6104" s="316" t="str">
        <f t="shared" si="47"/>
        <v>INSERT INTO UPK_IKOU.upk_k40.m_k60_buhin_no (data_id, buhin_no, created_date, created_tantou_id) VALUES (2075, '74758 EN100', GETDATE(), 999);</v>
      </c>
    </row>
    <row r="6105" spans="26:27">
      <c r="Z6105" s="623">
        <v>786</v>
      </c>
      <c r="AA6105" s="316" t="str">
        <f t="shared" si="47"/>
        <v>INSERT INTO UPK_IKOU.upk_k40.m_k60_buhin_no (data_id, buhin_no, created_date, created_tantou_id) VALUES (2076, '74763 EN000', GETDATE(), 999);</v>
      </c>
    </row>
    <row r="6106" spans="26:27">
      <c r="Z6106" s="623">
        <v>787</v>
      </c>
      <c r="AA6106" s="316" t="str">
        <f t="shared" si="47"/>
        <v>INSERT INTO UPK_IKOU.upk_k40.m_k60_buhin_no (data_id, buhin_no, created_date, created_tantou_id) VALUES (2077, '74772 EN100', GETDATE(), 999);</v>
      </c>
    </row>
    <row r="6107" spans="26:27">
      <c r="Z6107" s="623">
        <v>788</v>
      </c>
      <c r="AA6107" s="316" t="str">
        <f t="shared" si="47"/>
        <v>INSERT INTO UPK_IKOU.upk_k40.m_k60_buhin_no (data_id, buhin_no, created_date, created_tantou_id) VALUES (2078, '75422 EN100UF', GETDATE(), 999);</v>
      </c>
    </row>
    <row r="6108" spans="26:27">
      <c r="Z6108" s="623">
        <v>789</v>
      </c>
      <c r="AA6108" s="316" t="str">
        <f t="shared" si="47"/>
        <v>INSERT INTO UPK_IKOU.upk_k40.m_k60_buhin_no (data_id, buhin_no, created_date, created_tantou_id) VALUES (2079, '85064/5 1DA0A', GETDATE(), 999);</v>
      </c>
    </row>
    <row r="6109" spans="26:27">
      <c r="Z6109" s="623">
        <v>790</v>
      </c>
      <c r="AA6109" s="316" t="str">
        <f t="shared" si="47"/>
        <v>INSERT INTO UPK_IKOU.upk_k40.m_k60_buhin_no (data_id, buhin_no, created_date, created_tantou_id) VALUES (2080, '17285 1AA0A0B', GETDATE(), 999);</v>
      </c>
    </row>
    <row r="6110" spans="26:27">
      <c r="Z6110" s="623">
        <v>791</v>
      </c>
      <c r="AA6110" s="316" t="str">
        <f t="shared" si="47"/>
        <v>INSERT INTO UPK_IKOU.upk_k40.m_k60_buhin_no (data_id, buhin_no, created_date, created_tantou_id) VALUES (2081, '67339 1AT0A', GETDATE(), 999);</v>
      </c>
    </row>
    <row r="6111" spans="26:27">
      <c r="Z6111" s="623">
        <v>792</v>
      </c>
      <c r="AA6111" s="316" t="str">
        <f t="shared" si="47"/>
        <v>INSERT INTO UPK_IKOU.upk_k40.m_k60_buhin_no (data_id, buhin_no, created_date, created_tantou_id) VALUES (2082, '67339 1AT0B', GETDATE(), 999);</v>
      </c>
    </row>
    <row r="6112" spans="26:27">
      <c r="Z6112" s="623">
        <v>793</v>
      </c>
      <c r="AA6112" s="316" t="str">
        <f t="shared" si="47"/>
        <v>INSERT INTO UPK_IKOU.upk_k40.m_k60_buhin_no (data_id, buhin_no, created_date, created_tantou_id) VALUES (2083, '67419 1AT0A', GETDATE(), 999);</v>
      </c>
    </row>
    <row r="6113" spans="26:27">
      <c r="Z6113" s="623">
        <v>794</v>
      </c>
      <c r="AA6113" s="316" t="str">
        <f t="shared" si="47"/>
        <v>INSERT INTO UPK_IKOU.upk_k40.m_k60_buhin_no (data_id, buhin_no, created_date, created_tantou_id) VALUES (2084, '66362/3 1GR0A', GETDATE(), 999);</v>
      </c>
    </row>
    <row r="6114" spans="26:27">
      <c r="Z6114" s="623">
        <v>795</v>
      </c>
      <c r="AA6114" s="316" t="str">
        <f t="shared" si="47"/>
        <v>INSERT INTO UPK_IKOU.upk_k40.m_k60_buhin_no (data_id, buhin_no, created_date, created_tantou_id) VALUES (2085, '743F2/3 1GR0C', GETDATE(), 999);</v>
      </c>
    </row>
    <row r="6115" spans="26:27">
      <c r="Z6115" s="623">
        <v>796</v>
      </c>
      <c r="AA6115" s="316" t="str">
        <f t="shared" si="47"/>
        <v>INSERT INTO UPK_IKOU.upk_k40.m_k60_buhin_no (data_id, buhin_no, created_date, created_tantou_id) VALUES (2086, '743F2/3 1GR0D', GETDATE(), 999);</v>
      </c>
    </row>
    <row r="6116" spans="26:27">
      <c r="Z6116" s="623">
        <v>797</v>
      </c>
      <c r="AA6116" s="316" t="str">
        <f t="shared" si="47"/>
        <v>INSERT INTO UPK_IKOU.upk_k40.m_k60_buhin_no (data_id, buhin_no, created_date, created_tantou_id) VALUES (2087, '743F2/3 1GR0E', GETDATE(), 999);</v>
      </c>
    </row>
    <row r="6117" spans="26:27">
      <c r="Z6117" s="623">
        <v>798</v>
      </c>
      <c r="AA6117" s="316" t="str">
        <f t="shared" si="47"/>
        <v>INSERT INTO UPK_IKOU.upk_k40.m_k60_buhin_no (data_id, buhin_no, created_date, created_tantou_id) VALUES (2088, '74366 1GR0A', GETDATE(), 999);</v>
      </c>
    </row>
    <row r="6118" spans="26:27">
      <c r="Z6118" s="623">
        <v>799</v>
      </c>
      <c r="AA6118" s="316" t="str">
        <f t="shared" si="47"/>
        <v>INSERT INTO UPK_IKOU.upk_k40.m_k60_buhin_no (data_id, buhin_no, created_date, created_tantou_id) VALUES (2089, '74367 1GR0A', GETDATE(), 999);</v>
      </c>
    </row>
    <row r="6119" spans="26:27">
      <c r="Z6119" s="623">
        <v>800</v>
      </c>
      <c r="AA6119" s="316" t="str">
        <f t="shared" si="47"/>
        <v>INSERT INTO UPK_IKOU.upk_k40.m_k60_buhin_no (data_id, buhin_no, created_date, created_tantou_id) VALUES (2090, '74366 1GR0B', GETDATE(), 999);</v>
      </c>
    </row>
    <row r="6120" spans="26:27">
      <c r="Z6120" s="623">
        <v>801</v>
      </c>
      <c r="AA6120" s="316" t="str">
        <f t="shared" si="47"/>
        <v>INSERT INTO UPK_IKOU.upk_k40.m_k60_buhin_no (data_id, buhin_no, created_date, created_tantou_id) VALUES (2091, '74367 1GR0B', GETDATE(), 999);</v>
      </c>
    </row>
    <row r="6121" spans="26:27">
      <c r="Z6121" s="623">
        <v>802</v>
      </c>
      <c r="AA6121" s="316" t="str">
        <f t="shared" si="47"/>
        <v>INSERT INTO UPK_IKOU.upk_k40.m_k60_buhin_no (data_id, buhin_no, created_date, created_tantou_id) VALUES (2092, '74516 1GR0A', GETDATE(), 999);</v>
      </c>
    </row>
    <row r="6122" spans="26:27">
      <c r="Z6122" s="623">
        <v>803</v>
      </c>
      <c r="AA6122" s="316" t="str">
        <f t="shared" si="47"/>
        <v>INSERT INTO UPK_IKOU.upk_k40.m_k60_buhin_no (data_id, buhin_no, created_date, created_tantou_id) VALUES (2093, '76486/7 1GR0A', GETDATE(), 999);</v>
      </c>
    </row>
    <row r="6123" spans="26:27">
      <c r="Z6123" s="623">
        <v>804</v>
      </c>
      <c r="AA6123" s="316" t="str">
        <f t="shared" si="47"/>
        <v>INSERT INTO UPK_IKOU.upk_k40.m_k60_buhin_no (data_id, buhin_no, created_date, created_tantou_id) VALUES (2094, '65616 JN20A', GETDATE(), 999);</v>
      </c>
    </row>
    <row r="6124" spans="26:27">
      <c r="Z6124" s="623">
        <v>805</v>
      </c>
      <c r="AA6124" s="316" t="str">
        <f t="shared" si="47"/>
        <v>INSERT INTO UPK_IKOU.upk_k40.m_k60_buhin_no (data_id, buhin_no, created_date, created_tantou_id) VALUES (2095, '67466 JN20A', GETDATE(), 999);</v>
      </c>
    </row>
    <row r="6125" spans="26:27">
      <c r="Z6125" s="623">
        <v>806</v>
      </c>
      <c r="AA6125" s="316" t="str">
        <f t="shared" si="47"/>
        <v>INSERT INTO UPK_IKOU.upk_k40.m_k60_buhin_no (data_id, buhin_no, created_date, created_tantou_id) VALUES (2096, '73211 JN22A', GETDATE(), 999);</v>
      </c>
    </row>
    <row r="6126" spans="26:27">
      <c r="Z6126" s="623">
        <v>807</v>
      </c>
      <c r="AA6126" s="316" t="str">
        <f t="shared" si="47"/>
        <v>INSERT INTO UPK_IKOU.upk_k40.m_k60_buhin_no (data_id, buhin_no, created_date, created_tantou_id) VALUES (2097, '73231 JN22A', GETDATE(), 999);</v>
      </c>
    </row>
    <row r="6127" spans="26:27">
      <c r="Z6127" s="623">
        <v>808</v>
      </c>
      <c r="AA6127" s="316" t="str">
        <f t="shared" si="47"/>
        <v>INSERT INTO UPK_IKOU.upk_k40.m_k60_buhin_no (data_id, buhin_no, created_date, created_tantou_id) VALUES (2098, '76654/5 3TU0A', GETDATE(), 999);</v>
      </c>
    </row>
    <row r="6128" spans="26:27">
      <c r="Z6128" s="623">
        <v>809</v>
      </c>
      <c r="AA6128" s="316" t="str">
        <f t="shared" si="47"/>
        <v>INSERT INTO UPK_IKOU.upk_k40.m_k60_buhin_no (data_id, buhin_no, created_date, created_tantou_id) VALUES (2099, '755D6 3NU0A', GETDATE(), 999);</v>
      </c>
    </row>
    <row r="6129" spans="26:27">
      <c r="Z6129" s="623">
        <v>810</v>
      </c>
      <c r="AA6129" s="316" t="str">
        <f t="shared" si="47"/>
        <v>INSERT INTO UPK_IKOU.upk_k40.m_k60_buhin_no (data_id, buhin_no, created_date, created_tantou_id) VALUES (2100, '755D7 3NU0A', GETDATE(), 999);</v>
      </c>
    </row>
    <row r="6130" spans="26:27">
      <c r="Z6130" s="623">
        <v>811</v>
      </c>
      <c r="AA6130" s="316" t="str">
        <f t="shared" si="47"/>
        <v>INSERT INTO UPK_IKOU.upk_k40.m_k60_buhin_no (data_id, buhin_no, created_date, created_tantou_id) VALUES (2101, '74558/9 1LA0A-B', GETDATE(), 999);</v>
      </c>
    </row>
    <row r="6131" spans="26:27">
      <c r="Z6131" s="623">
        <v>812</v>
      </c>
      <c r="AA6131" s="316" t="str">
        <f t="shared" si="47"/>
        <v>INSERT INTO UPK_IKOU.upk_k40.m_k60_buhin_no (data_id, buhin_no, created_date, created_tantou_id) VALUES (2102, '74558/9 1LA0A', GETDATE(), 999);</v>
      </c>
    </row>
    <row r="6132" spans="26:27">
      <c r="Z6132" s="623">
        <v>813</v>
      </c>
      <c r="AA6132" s="316" t="str">
        <f t="shared" si="47"/>
        <v>INSERT INTO UPK_IKOU.upk_k40.m_k60_buhin_no (data_id, buhin_no, created_date, created_tantou_id) VALUES (2103, '75529 1LA0A', GETDATE(), 999);</v>
      </c>
    </row>
    <row r="6133" spans="26:27">
      <c r="Z6133" s="623">
        <v>814</v>
      </c>
      <c r="AA6133" s="316" t="str">
        <f t="shared" si="47"/>
        <v>INSERT INTO UPK_IKOU.upk_k40.m_k60_buhin_no (data_id, buhin_no, created_date, created_tantou_id) VALUES (2104, '67332 1ZR0A', GETDATE(), 999);</v>
      </c>
    </row>
    <row r="6134" spans="26:27">
      <c r="Z6134" s="623">
        <v>815</v>
      </c>
      <c r="AA6134" s="316" t="str">
        <f t="shared" si="47"/>
        <v>INSERT INTO UPK_IKOU.upk_k40.m_k60_buhin_no (data_id, buhin_no, created_date, created_tantou_id) VALUES (2105, '67332 1ZR0B', GETDATE(), 999);</v>
      </c>
    </row>
    <row r="6135" spans="26:27">
      <c r="Z6135" s="623">
        <v>816</v>
      </c>
      <c r="AA6135" s="316" t="str">
        <f t="shared" si="47"/>
        <v>INSERT INTO UPK_IKOU.upk_k40.m_k60_buhin_no (data_id, buhin_no, created_date, created_tantou_id) VALUES (2106, '67870 1ZR0A03', GETDATE(), 999);</v>
      </c>
    </row>
    <row r="6136" spans="26:27">
      <c r="Z6136" s="623">
        <v>817</v>
      </c>
      <c r="AA6136" s="316" t="str">
        <f t="shared" si="47"/>
        <v>INSERT INTO UPK_IKOU.upk_k40.m_k60_buhin_no (data_id, buhin_no, created_date, created_tantou_id) VALUES (2107, '67870 1ZR0A04', GETDATE(), 999);</v>
      </c>
    </row>
    <row r="6137" spans="26:27">
      <c r="Z6137" s="623">
        <v>818</v>
      </c>
      <c r="AA6137" s="316" t="str">
        <f t="shared" si="47"/>
        <v>INSERT INTO UPK_IKOU.upk_k40.m_k60_buhin_no (data_id, buhin_no, created_date, created_tantou_id) VALUES (2108, '75492/3 1JB0A', GETDATE(), 999);</v>
      </c>
    </row>
    <row r="6138" spans="26:27">
      <c r="Z6138" s="623">
        <v>819</v>
      </c>
      <c r="AA6138" s="316" t="str">
        <f t="shared" si="47"/>
        <v>INSERT INTO UPK_IKOU.upk_k40.m_k60_buhin_no (data_id, buhin_no, created_date, created_tantou_id) VALUES (2109, '76246 1JA0A', GETDATE(), 999);</v>
      </c>
    </row>
    <row r="6139" spans="26:27">
      <c r="Z6139" s="623">
        <v>820</v>
      </c>
      <c r="AA6139" s="316" t="str">
        <f t="shared" si="47"/>
        <v>INSERT INTO UPK_IKOU.upk_k40.m_k60_buhin_no (data_id, buhin_no, created_date, created_tantou_id) VALUES (2110, '76247 1JA0A', GETDATE(), 999);</v>
      </c>
    </row>
    <row r="6140" spans="26:27">
      <c r="Z6140" s="623">
        <v>821</v>
      </c>
      <c r="AA6140" s="316" t="str">
        <f t="shared" si="47"/>
        <v>INSERT INTO UPK_IKOU.upk_k40.m_k60_buhin_no (data_id, buhin_no, created_date, created_tantou_id) VALUES (2111, '61212/3 3XA0A', GETDATE(), 999);</v>
      </c>
    </row>
    <row r="6141" spans="26:27">
      <c r="Z6141" s="623">
        <v>822</v>
      </c>
      <c r="AA6141" s="316" t="str">
        <f t="shared" si="47"/>
        <v>INSERT INTO UPK_IKOU.upk_k40.m_k60_buhin_no (data_id, buhin_no, created_date, created_tantou_id) VALUES (2112, '61212/3 3XA0A/3XE0A', GETDATE(), 999);</v>
      </c>
    </row>
    <row r="6142" spans="26:27">
      <c r="Z6142" s="623">
        <v>823</v>
      </c>
      <c r="AA6142" s="316" t="str">
        <f t="shared" si="47"/>
        <v>INSERT INTO UPK_IKOU.upk_k40.m_k60_buhin_no (data_id, buhin_no, created_date, created_tantou_id) VALUES (2113, '61212/3 3XA2A', GETDATE(), 999);</v>
      </c>
    </row>
    <row r="6143" spans="26:27">
      <c r="Z6143" s="623">
        <v>824</v>
      </c>
      <c r="AA6143" s="316" t="str">
        <f t="shared" si="47"/>
        <v>INSERT INTO UPK_IKOU.upk_k40.m_k60_buhin_no (data_id, buhin_no, created_date, created_tantou_id) VALUES (2114, '61212/3 3XE2A/3XA2A', GETDATE(), 999);</v>
      </c>
    </row>
    <row r="6144" spans="26:27">
      <c r="Z6144" s="623">
        <v>825</v>
      </c>
      <c r="AA6144" s="316" t="str">
        <f t="shared" si="47"/>
        <v>INSERT INTO UPK_IKOU.upk_k40.m_k60_buhin_no (data_id, buhin_no, created_date, created_tantou_id) VALUES (2115, '73211 3XE0A', GETDATE(), 999);</v>
      </c>
    </row>
    <row r="6145" spans="26:27">
      <c r="Z6145" s="623">
        <v>826</v>
      </c>
      <c r="AA6145" s="316" t="str">
        <f t="shared" si="47"/>
        <v>INSERT INTO UPK_IKOU.upk_k40.m_k60_buhin_no (data_id, buhin_no, created_date, created_tantou_id) VALUES (2116, '75234 3XA0A', GETDATE(), 999);</v>
      </c>
    </row>
    <row r="6146" spans="26:27">
      <c r="Z6146" s="623">
        <v>827</v>
      </c>
      <c r="AA6146" s="316" t="str">
        <f t="shared" si="47"/>
        <v>INSERT INTO UPK_IKOU.upk_k40.m_k60_buhin_no (data_id, buhin_no, created_date, created_tantou_id) VALUES (2117, '76458 3XA0A', GETDATE(), 999);</v>
      </c>
    </row>
    <row r="6147" spans="26:27">
      <c r="Z6147" s="623">
        <v>828</v>
      </c>
      <c r="AA6147" s="316" t="str">
        <f t="shared" si="47"/>
        <v>INSERT INTO UPK_IKOU.upk_k40.m_k60_buhin_no (data_id, buhin_no, created_date, created_tantou_id) VALUES (2118, '76459 3XA0A', GETDATE(), 999);</v>
      </c>
    </row>
    <row r="6148" spans="26:27">
      <c r="Z6148" s="623">
        <v>829</v>
      </c>
      <c r="AA6148" s="316" t="str">
        <f t="shared" si="47"/>
        <v>INSERT INTO UPK_IKOU.upk_k40.m_k60_buhin_no (data_id, buhin_no, created_date, created_tantou_id) VALUES (2119, '73212 3XC0A', GETDATE(), 999);</v>
      </c>
    </row>
    <row r="6149" spans="26:27">
      <c r="Z6149" s="623">
        <v>830</v>
      </c>
      <c r="AA6149" s="316" t="str">
        <f t="shared" si="47"/>
        <v>INSERT INTO UPK_IKOU.upk_k40.m_k60_buhin_no (data_id, buhin_no, created_date, created_tantou_id) VALUES (2120, '73232 3XC0A', GETDATE(), 999);</v>
      </c>
    </row>
    <row r="6150" spans="26:27">
      <c r="Z6150" s="623">
        <v>831</v>
      </c>
      <c r="AA6150" s="316" t="str">
        <f t="shared" si="47"/>
        <v>INSERT INTO UPK_IKOU.upk_k40.m_k60_buhin_no (data_id, buhin_no, created_date, created_tantou_id) VALUES (2121, '74329 3XN0A', GETDATE(), 999);</v>
      </c>
    </row>
    <row r="6151" spans="26:27">
      <c r="Z6151" s="623">
        <v>832</v>
      </c>
      <c r="AA6151" s="316" t="str">
        <f t="shared" si="47"/>
        <v>INSERT INTO UPK_IKOU.upk_k40.m_k60_buhin_no (data_id, buhin_no, created_date, created_tantou_id) VALUES (2122, '76332/3 3XC0A', GETDATE(), 999);</v>
      </c>
    </row>
    <row r="6152" spans="26:27">
      <c r="Z6152" s="623">
        <v>833</v>
      </c>
      <c r="AA6152" s="316" t="str">
        <f t="shared" ref="AA6152:AA6215" si="48">$Y$5318&amp;AA4861&amp;", '"&amp;TRIM(AB4861)&amp;"', GETDATE(), 999);"</f>
        <v>INSERT INTO UPK_IKOU.upk_k40.m_k60_buhin_no (data_id, buhin_no, created_date, created_tantou_id) VALUES (2123, '77598 3XC8A', GETDATE(), 999);</v>
      </c>
    </row>
    <row r="6153" spans="26:27">
      <c r="Z6153" s="623">
        <v>834</v>
      </c>
      <c r="AA6153" s="316" t="str">
        <f t="shared" si="48"/>
        <v>INSERT INTO UPK_IKOU.upk_k40.m_k60_buhin_no (data_id, buhin_no, created_date, created_tantou_id) VALUES (2124, '76218 3XJ0A', GETDATE(), 999);</v>
      </c>
    </row>
    <row r="6154" spans="26:27">
      <c r="Z6154" s="623">
        <v>835</v>
      </c>
      <c r="AA6154" s="316" t="str">
        <f t="shared" si="48"/>
        <v>INSERT INTO UPK_IKOU.upk_k40.m_k60_buhin_no (data_id, buhin_no, created_date, created_tantou_id) VALUES (2125, '76219 3XJ0A', GETDATE(), 999);</v>
      </c>
    </row>
    <row r="6155" spans="26:27">
      <c r="Z6155" s="623">
        <v>836</v>
      </c>
      <c r="AA6155" s="316" t="str">
        <f t="shared" si="48"/>
        <v>INSERT INTO UPK_IKOU.upk_k40.m_k60_buhin_no (data_id, buhin_no, created_date, created_tantou_id) VALUES (2126, '76246/7 3XJ0A', GETDATE(), 999);</v>
      </c>
    </row>
    <row r="6156" spans="26:27">
      <c r="Z6156" s="623">
        <v>837</v>
      </c>
      <c r="AA6156" s="316" t="str">
        <f t="shared" si="48"/>
        <v>INSERT INTO UPK_IKOU.upk_k40.m_k60_buhin_no (data_id, buhin_no, created_date, created_tantou_id) VALUES (2127, '76373 3YF3A', GETDATE(), 999);</v>
      </c>
    </row>
    <row r="6157" spans="26:27">
      <c r="Z6157" s="623">
        <v>838</v>
      </c>
      <c r="AA6157" s="316" t="str">
        <f t="shared" si="48"/>
        <v>INSERT INTO UPK_IKOU.upk_k40.m_k60_buhin_no (data_id, buhin_no, created_date, created_tantou_id) VALUES (2128, '76397 3YF0A', GETDATE(), 999);</v>
      </c>
    </row>
    <row r="6158" spans="26:27">
      <c r="Z6158" s="623">
        <v>839</v>
      </c>
      <c r="AA6158" s="316" t="str">
        <f t="shared" si="48"/>
        <v>INSERT INTO UPK_IKOU.upk_k40.m_k60_buhin_no (data_id, buhin_no, created_date, created_tantou_id) VALUES (2129, '17216 CY00A', GETDATE(), 999);</v>
      </c>
    </row>
    <row r="6159" spans="26:27">
      <c r="Z6159" s="623">
        <v>840</v>
      </c>
      <c r="AA6159" s="316" t="str">
        <f t="shared" si="48"/>
        <v>INSERT INTO UPK_IKOU.upk_k40.m_k60_buhin_no (data_id, buhin_no, created_date, created_tantou_id) VALUES (2130, '17217 CY00A', GETDATE(), 999);</v>
      </c>
    </row>
    <row r="6160" spans="26:27">
      <c r="Z6160" s="623">
        <v>841</v>
      </c>
      <c r="AA6160" s="316" t="str">
        <f t="shared" si="48"/>
        <v>INSERT INTO UPK_IKOU.upk_k40.m_k60_buhin_no (data_id, buhin_no, created_date, created_tantou_id) VALUES (2131, '75454 1VN0A', GETDATE(), 999);</v>
      </c>
    </row>
    <row r="6161" spans="26:27">
      <c r="Z6161" s="623">
        <v>842</v>
      </c>
      <c r="AA6161" s="316" t="str">
        <f t="shared" si="48"/>
        <v>INSERT INTO UPK_IKOU.upk_k40.m_k60_buhin_no (data_id, buhin_no, created_date, created_tantou_id) VALUES (2132, '51162 3VA4A', GETDATE(), 999);</v>
      </c>
    </row>
    <row r="6162" spans="26:27">
      <c r="Z6162" s="623">
        <v>843</v>
      </c>
      <c r="AA6162" s="316" t="str">
        <f t="shared" si="48"/>
        <v>INSERT INTO UPK_IKOU.upk_k40.m_k60_buhin_no (data_id, buhin_no, created_date, created_tantou_id) VALUES (2133, '75176 5WK0A', GETDATE(), 999);</v>
      </c>
    </row>
    <row r="6163" spans="26:27">
      <c r="Z6163" s="623">
        <v>844</v>
      </c>
      <c r="AA6163" s="316" t="str">
        <f t="shared" si="48"/>
        <v>INSERT INTO UPK_IKOU.upk_k40.m_k60_buhin_no (data_id, buhin_no, created_date, created_tantou_id) VALUES (2134, '67466 4CB0A', GETDATE(), 999);</v>
      </c>
    </row>
    <row r="6164" spans="26:27">
      <c r="Z6164" s="623">
        <v>845</v>
      </c>
      <c r="AA6164" s="316" t="str">
        <f t="shared" si="48"/>
        <v>INSERT INTO UPK_IKOU.upk_k40.m_k60_buhin_no (data_id, buhin_no, created_date, created_tantou_id) VALUES (2135, '67466 4CB0A-E', GETDATE(), 999);</v>
      </c>
    </row>
    <row r="6165" spans="26:27">
      <c r="Z6165" s="623">
        <v>846</v>
      </c>
      <c r="AA6165" s="316" t="str">
        <f t="shared" si="48"/>
        <v>INSERT INTO UPK_IKOU.upk_k40.m_k60_buhin_no (data_id, buhin_no, created_date, created_tantou_id) VALUES (2136, '76482 4CB0A', GETDATE(), 999);</v>
      </c>
    </row>
    <row r="6166" spans="26:27">
      <c r="Z6166" s="623">
        <v>847</v>
      </c>
      <c r="AA6166" s="316" t="str">
        <f t="shared" si="48"/>
        <v>INSERT INTO UPK_IKOU.upk_k40.m_k60_buhin_no (data_id, buhin_no, created_date, created_tantou_id) VALUES (2137, '76482 4CB0A-E', GETDATE(), 999);</v>
      </c>
    </row>
    <row r="6167" spans="26:27">
      <c r="Z6167" s="623">
        <v>848</v>
      </c>
      <c r="AA6167" s="316" t="str">
        <f t="shared" si="48"/>
        <v>INSERT INTO UPK_IKOU.upk_k40.m_k60_buhin_no (data_id, buhin_no, created_date, created_tantou_id) VALUES (2138, '78118 6MA0A', GETDATE(), 999);</v>
      </c>
    </row>
    <row r="6168" spans="26:27">
      <c r="Z6168" s="623">
        <v>849</v>
      </c>
      <c r="AA6168" s="316" t="str">
        <f t="shared" si="48"/>
        <v>INSERT INTO UPK_IKOU.upk_k40.m_k60_buhin_no (data_id, buhin_no, created_date, created_tantou_id) VALUES (2139, '78119 6MA0A', GETDATE(), 999);</v>
      </c>
    </row>
    <row r="6169" spans="26:27">
      <c r="Z6169" s="623">
        <v>850</v>
      </c>
      <c r="AA6169" s="316" t="str">
        <f t="shared" si="48"/>
        <v>INSERT INTO UPK_IKOU.upk_k40.m_k60_buhin_no (data_id, buhin_no, created_date, created_tantou_id) VALUES (2140, '76352/3 01G00', GETDATE(), 999);</v>
      </c>
    </row>
    <row r="6170" spans="26:27">
      <c r="Z6170" s="623">
        <v>851</v>
      </c>
      <c r="AA6170" s="316" t="str">
        <f t="shared" si="48"/>
        <v>INSERT INTO UPK_IKOU.upk_k40.m_k60_buhin_no (data_id, buhin_no, created_date, created_tantou_id) VALUES (2141, '78152 CN000', GETDATE(), 999);</v>
      </c>
    </row>
    <row r="6171" spans="26:27">
      <c r="Z6171" s="623">
        <v>852</v>
      </c>
      <c r="AA6171" s="316" t="str">
        <f t="shared" si="48"/>
        <v>INSERT INTO UPK_IKOU.upk_k40.m_k60_buhin_no (data_id, buhin_no, created_date, created_tantou_id) VALUES (2142, '80142/3 4M400', GETDATE(), 999);</v>
      </c>
    </row>
    <row r="6172" spans="26:27">
      <c r="Z6172" s="623">
        <v>853</v>
      </c>
      <c r="AA6172" s="316" t="str">
        <f t="shared" si="48"/>
        <v>INSERT INTO UPK_IKOU.upk_k40.m_k60_buhin_no (data_id, buhin_no, created_date, created_tantou_id) VALUES (2143, '62240 4M500', GETDATE(), 999);</v>
      </c>
    </row>
    <row r="6173" spans="26:27">
      <c r="Z6173" s="623">
        <v>854</v>
      </c>
      <c r="AA6173" s="316" t="str">
        <f t="shared" si="48"/>
        <v>INSERT INTO UPK_IKOU.upk_k40.m_k60_buhin_no (data_id, buhin_no, created_date, created_tantou_id) VALUES (2144, '82118/9 5M000', GETDATE(), 999);</v>
      </c>
    </row>
    <row r="6174" spans="26:27">
      <c r="Z6174" s="623">
        <v>855</v>
      </c>
      <c r="AA6174" s="316" t="str">
        <f t="shared" si="48"/>
        <v>INSERT INTO UPK_IKOU.upk_k40.m_k60_buhin_no (data_id, buhin_no, created_date, created_tantou_id) VALUES (2145, '64828 D0109', GETDATE(), 999);</v>
      </c>
    </row>
    <row r="6175" spans="26:27">
      <c r="Z6175" s="623">
        <v>856</v>
      </c>
      <c r="AA6175" s="316" t="str">
        <f t="shared" si="48"/>
        <v>INSERT INTO UPK_IKOU.upk_k40.m_k60_buhin_no (data_id, buhin_no, created_date, created_tantou_id) VALUES (2146, '64828 D0109-G', GETDATE(), 999);</v>
      </c>
    </row>
    <row r="6176" spans="26:27">
      <c r="Z6176" s="623">
        <v>857</v>
      </c>
      <c r="AA6176" s="316" t="str">
        <f t="shared" si="48"/>
        <v>INSERT INTO UPK_IKOU.upk_k40.m_k60_buhin_no (data_id, buhin_no, created_date, created_tantou_id) VALUES (2147, '74811 01G0A', GETDATE(), 999);</v>
      </c>
    </row>
    <row r="6177" spans="26:27">
      <c r="Z6177" s="623">
        <v>858</v>
      </c>
      <c r="AA6177" s="316" t="str">
        <f t="shared" si="48"/>
        <v>INSERT INTO UPK_IKOU.upk_k40.m_k60_buhin_no (data_id, buhin_no, created_date, created_tantou_id) VALUES (2148, '74811 08G00', GETDATE(), 999);</v>
      </c>
    </row>
    <row r="6178" spans="26:27">
      <c r="Z6178" s="623">
        <v>859</v>
      </c>
      <c r="AA6178" s="316" t="str">
        <f t="shared" si="48"/>
        <v>INSERT INTO UPK_IKOU.upk_k40.m_k60_buhin_no (data_id, buhin_no, created_date, created_tantou_id) VALUES (2149, '74811 31G0A', GETDATE(), 999);</v>
      </c>
    </row>
    <row r="6179" spans="26:27">
      <c r="Z6179" s="623">
        <v>860</v>
      </c>
      <c r="AA6179" s="316" t="str">
        <f t="shared" si="48"/>
        <v>INSERT INTO UPK_IKOU.upk_k40.m_k60_buhin_no (data_id, buhin_no, created_date, created_tantou_id) VALUES (2150, '74811 3S800', GETDATE(), 999);</v>
      </c>
    </row>
    <row r="6180" spans="26:27">
      <c r="Z6180" s="623">
        <v>861</v>
      </c>
      <c r="AA6180" s="316" t="str">
        <f t="shared" si="48"/>
        <v>INSERT INTO UPK_IKOU.upk_k40.m_k60_buhin_no (data_id, buhin_no, created_date, created_tantou_id) VALUES (2151, '74811 3S810', GETDATE(), 999);</v>
      </c>
    </row>
    <row r="6181" spans="26:27">
      <c r="Z6181" s="623">
        <v>862</v>
      </c>
      <c r="AA6181" s="316" t="str">
        <f t="shared" si="48"/>
        <v>INSERT INTO UPK_IKOU.upk_k40.m_k60_buhin_no (data_id, buhin_no, created_date, created_tantou_id) VALUES (2152, '74811 VJ30A', GETDATE(), 999);</v>
      </c>
    </row>
    <row r="6182" spans="26:27">
      <c r="Z6182" s="623">
        <v>863</v>
      </c>
      <c r="AA6182" s="316" t="str">
        <f t="shared" si="48"/>
        <v>INSERT INTO UPK_IKOU.upk_k40.m_k60_buhin_no (data_id, buhin_no, created_date, created_tantou_id) VALUES (2153, '74811 VJ40A', GETDATE(), 999);</v>
      </c>
    </row>
    <row r="6183" spans="26:27">
      <c r="Z6183" s="623">
        <v>864</v>
      </c>
      <c r="AA6183" s="316" t="str">
        <f t="shared" si="48"/>
        <v>INSERT INTO UPK_IKOU.upk_k40.m_k60_buhin_no (data_id, buhin_no, created_date, created_tantou_id) VALUES (2154, '62592 VG200-01', GETDATE(), 999);</v>
      </c>
    </row>
    <row r="6184" spans="26:27">
      <c r="Z6184" s="623">
        <v>865</v>
      </c>
      <c r="AA6184" s="316" t="str">
        <f t="shared" si="48"/>
        <v>INSERT INTO UPK_IKOU.upk_k40.m_k60_buhin_no (data_id, buhin_no, created_date, created_tantou_id) VALUES (2155, '62593 VG200-01', GETDATE(), 999);</v>
      </c>
    </row>
    <row r="6185" spans="26:27">
      <c r="Z6185" s="623">
        <v>866</v>
      </c>
      <c r="AA6185" s="316" t="str">
        <f t="shared" si="48"/>
        <v>INSERT INTO UPK_IKOU.upk_k40.m_k60_buhin_no (data_id, buhin_no, created_date, created_tantou_id) VALUES (2156, '93872 92G00', GETDATE(), 999);</v>
      </c>
    </row>
    <row r="6186" spans="26:27">
      <c r="Z6186" s="623">
        <v>867</v>
      </c>
      <c r="AA6186" s="316" t="str">
        <f t="shared" si="48"/>
        <v>INSERT INTO UPK_IKOU.upk_k40.m_k60_buhin_no (data_id, buhin_no, created_date, created_tantou_id) VALUES (2157, '91314/5 0W000-P', GETDATE(), 999);</v>
      </c>
    </row>
    <row r="6187" spans="26:27">
      <c r="Z6187" s="623">
        <v>868</v>
      </c>
      <c r="AA6187" s="316" t="str">
        <f t="shared" si="48"/>
        <v>INSERT INTO UPK_IKOU.upk_k40.m_k60_buhin_no (data_id, buhin_no, created_date, created_tantou_id) VALUES (2158, '91318/9 0W000-P', GETDATE(), 999);</v>
      </c>
    </row>
    <row r="6188" spans="26:27">
      <c r="Z6188" s="623">
        <v>869</v>
      </c>
      <c r="AA6188" s="316" t="str">
        <f t="shared" si="48"/>
        <v>INSERT INTO UPK_IKOU.upk_k40.m_k60_buhin_no (data_id, buhin_no, created_date, created_tantou_id) VALUES (2159, '9640/1 14220', GETDATE(), 999);</v>
      </c>
    </row>
    <row r="6189" spans="26:27">
      <c r="Z6189" s="623">
        <v>870</v>
      </c>
      <c r="AA6189" s="316" t="str">
        <f t="shared" si="48"/>
        <v>INSERT INTO UPK_IKOU.upk_k40.m_k60_buhin_no (data_id, buhin_no, created_date, created_tantou_id) VALUES (2160, '74755 73R0001', GETDATE(), 999);</v>
      </c>
    </row>
    <row r="6190" spans="26:27">
      <c r="Z6190" s="623">
        <v>871</v>
      </c>
      <c r="AA6190" s="316" t="str">
        <f t="shared" si="48"/>
        <v>INSERT INTO UPK_IKOU.upk_k40.m_k60_buhin_no (data_id, buhin_no, created_date, created_tantou_id) VALUES (2161, '74532 CA000', GETDATE(), 999);</v>
      </c>
    </row>
    <row r="6191" spans="26:27">
      <c r="Z6191" s="623">
        <v>872</v>
      </c>
      <c r="AA6191" s="316" t="str">
        <f t="shared" si="48"/>
        <v>INSERT INTO UPK_IKOU.upk_k40.m_k60_buhin_no (data_id, buhin_no, created_date, created_tantou_id) VALUES (2162, '75422 EN100', GETDATE(), 999);</v>
      </c>
    </row>
    <row r="6192" spans="26:27">
      <c r="Z6192" s="623">
        <v>873</v>
      </c>
      <c r="AA6192" s="316" t="str">
        <f t="shared" si="48"/>
        <v>INSERT INTO UPK_IKOU.upk_k40.m_k60_buhin_no (data_id, buhin_no, created_date, created_tantou_id) VALUES (2163, '66312 4M410', GETDATE(), 999);</v>
      </c>
    </row>
    <row r="6193" spans="26:27">
      <c r="Z6193" s="623">
        <v>874</v>
      </c>
      <c r="AA6193" s="316" t="str">
        <f t="shared" si="48"/>
        <v>INSERT INTO UPK_IKOU.upk_k40.m_k60_buhin_no (data_id, buhin_no, created_date, created_tantou_id) VALUES (2164, '66312 6M000', GETDATE(), 999);</v>
      </c>
    </row>
    <row r="6194" spans="26:27">
      <c r="Z6194" s="623">
        <v>875</v>
      </c>
      <c r="AA6194" s="316" t="str">
        <f t="shared" si="48"/>
        <v>INSERT INTO UPK_IKOU.upk_k40.m_k60_buhin_no (data_id, buhin_no, created_date, created_tantou_id) VALUES (2165, '67122 4M409', GETDATE(), 999);</v>
      </c>
    </row>
    <row r="6195" spans="26:27">
      <c r="Z6195" s="623">
        <v>876</v>
      </c>
      <c r="AA6195" s="316" t="str">
        <f t="shared" si="48"/>
        <v>INSERT INTO UPK_IKOU.upk_k40.m_k60_buhin_no (data_id, buhin_no, created_date, created_tantou_id) VALUES (2166, '67122 5M019', GETDATE(), 999);</v>
      </c>
    </row>
    <row r="6196" spans="26:27">
      <c r="Z6196" s="623">
        <v>877</v>
      </c>
      <c r="AA6196" s="316" t="str">
        <f t="shared" si="48"/>
        <v>INSERT INTO UPK_IKOU.upk_k40.m_k60_buhin_no (data_id, buhin_no, created_date, created_tantou_id) VALUES (2167, '67332 5M000', GETDATE(), 999);</v>
      </c>
    </row>
    <row r="6197" spans="26:27">
      <c r="Z6197" s="623">
        <v>878</v>
      </c>
      <c r="AA6197" s="316" t="str">
        <f t="shared" si="48"/>
        <v>INSERT INTO UPK_IKOU.upk_k40.m_k60_buhin_no (data_id, buhin_no, created_date, created_tantou_id) VALUES (2168, '74332/3 4M400', GETDATE(), 999);</v>
      </c>
    </row>
    <row r="6198" spans="26:27">
      <c r="Z6198" s="623">
        <v>879</v>
      </c>
      <c r="AA6198" s="316" t="str">
        <f t="shared" si="48"/>
        <v>INSERT INTO UPK_IKOU.upk_k40.m_k60_buhin_no (data_id, buhin_no, created_date, created_tantou_id) VALUES (2169, '75172 4M412', GETDATE(), 999);</v>
      </c>
    </row>
    <row r="6199" spans="26:27">
      <c r="Z6199" s="623">
        <v>880</v>
      </c>
      <c r="AA6199" s="316" t="str">
        <f t="shared" si="48"/>
        <v>INSERT INTO UPK_IKOU.upk_k40.m_k60_buhin_no (data_id, buhin_no, created_date, created_tantou_id) VALUES (2170, '75173 4M412', GETDATE(), 999);</v>
      </c>
    </row>
    <row r="6200" spans="26:27">
      <c r="Z6200" s="623">
        <v>881</v>
      </c>
      <c r="AA6200" s="316" t="str">
        <f t="shared" si="48"/>
        <v>INSERT INTO UPK_IKOU.upk_k40.m_k60_buhin_no (data_id, buhin_no, created_date, created_tantou_id) VALUES (2171, '76242/3 4M408/400', GETDATE(), 999);</v>
      </c>
    </row>
    <row r="6201" spans="26:27">
      <c r="Z6201" s="623">
        <v>882</v>
      </c>
      <c r="AA6201" s="316" t="str">
        <f t="shared" si="48"/>
        <v>INSERT INTO UPK_IKOU.upk_k40.m_k60_buhin_no (data_id, buhin_no, created_date, created_tantou_id) VALUES (2172, '79412 4M500', GETDATE(), 999);</v>
      </c>
    </row>
    <row r="6202" spans="26:27">
      <c r="Z6202" s="623">
        <v>883</v>
      </c>
      <c r="AA6202" s="316" t="str">
        <f t="shared" si="48"/>
        <v>INSERT INTO UPK_IKOU.upk_k40.m_k60_buhin_no (data_id, buhin_no, created_date, created_tantou_id) VALUES (2173, '62532 4M410001', GETDATE(), 999);</v>
      </c>
    </row>
    <row r="6203" spans="26:27">
      <c r="Z6203" s="623">
        <v>884</v>
      </c>
      <c r="AA6203" s="316" t="str">
        <f t="shared" si="48"/>
        <v>INSERT INTO UPK_IKOU.upk_k40.m_k60_buhin_no (data_id, buhin_no, created_date, created_tantou_id) VALUES (2174, '62532 AU00001', GETDATE(), 999);</v>
      </c>
    </row>
    <row r="6204" spans="26:27">
      <c r="Z6204" s="623">
        <v>885</v>
      </c>
      <c r="AA6204" s="316" t="str">
        <f t="shared" si="48"/>
        <v>INSERT INTO UPK_IKOU.upk_k40.m_k60_buhin_no (data_id, buhin_no, created_date, created_tantou_id) VALUES (2175, '75172 AU000', GETDATE(), 999);</v>
      </c>
    </row>
    <row r="6205" spans="26:27">
      <c r="Z6205" s="623">
        <v>886</v>
      </c>
      <c r="AA6205" s="316" t="str">
        <f t="shared" si="48"/>
        <v>INSERT INTO UPK_IKOU.upk_k40.m_k60_buhin_no (data_id, buhin_no, created_date, created_tantou_id) VALUES (2176, '75173 AU000', GETDATE(), 999);</v>
      </c>
    </row>
    <row r="6206" spans="26:27">
      <c r="Z6206" s="623">
        <v>887</v>
      </c>
      <c r="AA6206" s="316" t="str">
        <f t="shared" si="48"/>
        <v>INSERT INTO UPK_IKOU.upk_k40.m_k60_buhin_no (data_id, buhin_no, created_date, created_tantou_id) VALUES (2177, '75513 CN000', GETDATE(), 999);</v>
      </c>
    </row>
    <row r="6207" spans="26:27">
      <c r="Z6207" s="623">
        <v>888</v>
      </c>
      <c r="AA6207" s="316" t="str">
        <f t="shared" si="48"/>
        <v>INSERT INTO UPK_IKOU.upk_k40.m_k60_buhin_no (data_id, buhin_no, created_date, created_tantou_id) VALUES (2178, '76752/3 CN00001', GETDATE(), 999);</v>
      </c>
    </row>
    <row r="6208" spans="26:27">
      <c r="Z6208" s="623">
        <v>889</v>
      </c>
      <c r="AA6208" s="316" t="str">
        <f t="shared" si="48"/>
        <v>INSERT INTO UPK_IKOU.upk_k40.m_k60_buhin_no (data_id, buhin_no, created_date, created_tantou_id) VALUES (2179, '67122 8H30001', GETDATE(), 999);</v>
      </c>
    </row>
    <row r="6209" spans="26:27">
      <c r="Z6209" s="623">
        <v>890</v>
      </c>
      <c r="AA6209" s="316" t="str">
        <f t="shared" si="48"/>
        <v>INSERT INTO UPK_IKOU.upk_k40.m_k60_buhin_no (data_id, buhin_no, created_date, created_tantou_id) VALUES (2180, '67122 8H70001', GETDATE(), 999);</v>
      </c>
    </row>
    <row r="6210" spans="26:27">
      <c r="Z6210" s="623">
        <v>891</v>
      </c>
      <c r="AA6210" s="316" t="str">
        <f t="shared" si="48"/>
        <v>INSERT INTO UPK_IKOU.upk_k40.m_k60_buhin_no (data_id, buhin_no, created_date, created_tantou_id) VALUES (2181, '67122 8H90001', GETDATE(), 999);</v>
      </c>
    </row>
    <row r="6211" spans="26:27">
      <c r="Z6211" s="623">
        <v>892</v>
      </c>
      <c r="AA6211" s="316" t="str">
        <f t="shared" si="48"/>
        <v>INSERT INTO UPK_IKOU.upk_k40.m_k60_buhin_no (data_id, buhin_no, created_date, created_tantou_id) VALUES (2182, '76232 8H30001', GETDATE(), 999);</v>
      </c>
    </row>
    <row r="6212" spans="26:27">
      <c r="Z6212" s="623">
        <v>893</v>
      </c>
      <c r="AA6212" s="316" t="str">
        <f t="shared" si="48"/>
        <v>INSERT INTO UPK_IKOU.upk_k40.m_k60_buhin_no (data_id, buhin_no, created_date, created_tantou_id) VALUES (2183, '76233 8H30001', GETDATE(), 999);</v>
      </c>
    </row>
    <row r="6213" spans="26:27">
      <c r="Z6213" s="623">
        <v>894</v>
      </c>
      <c r="AA6213" s="316" t="str">
        <f t="shared" si="48"/>
        <v>INSERT INTO UPK_IKOU.upk_k40.m_k60_buhin_no (data_id, buhin_no, created_date, created_tantou_id) VALUES (2184, '75113 CA00001', GETDATE(), 999);</v>
      </c>
    </row>
    <row r="6214" spans="26:27">
      <c r="Z6214" s="623">
        <v>895</v>
      </c>
      <c r="AA6214" s="316" t="str">
        <f t="shared" si="48"/>
        <v>INSERT INTO UPK_IKOU.upk_k40.m_k60_buhin_no (data_id, buhin_no, created_date, created_tantou_id) VALUES (2185, '75182 CA000', GETDATE(), 999);</v>
      </c>
    </row>
    <row r="6215" spans="26:27">
      <c r="Z6215" s="623">
        <v>896</v>
      </c>
      <c r="AA6215" s="316" t="str">
        <f t="shared" si="48"/>
        <v>INSERT INTO UPK_IKOU.upk_k40.m_k60_buhin_no (data_id, buhin_no, created_date, created_tantou_id) VALUES (2186, '75182 CB000', GETDATE(), 999);</v>
      </c>
    </row>
    <row r="6216" spans="26:27">
      <c r="Z6216" s="623">
        <v>897</v>
      </c>
      <c r="AA6216" s="316" t="str">
        <f t="shared" ref="AA6216:AA6279" si="49">$Y$5318&amp;AA4925&amp;", '"&amp;TRIM(AB4925)&amp;"', GETDATE(), 999);"</f>
        <v>INSERT INTO UPK_IKOU.upk_k40.m_k60_buhin_no (data_id, buhin_no, created_date, created_tantou_id) VALUES (2187, '66319 EN000', GETDATE(), 999);</v>
      </c>
    </row>
    <row r="6217" spans="26:27">
      <c r="Z6217" s="623">
        <v>898</v>
      </c>
      <c r="AA6217" s="316" t="str">
        <f t="shared" si="49"/>
        <v>INSERT INTO UPK_IKOU.upk_k40.m_k60_buhin_no (data_id, buhin_no, created_date, created_tantou_id) VALUES (2188, '74516 EN000', GETDATE(), 999);</v>
      </c>
    </row>
    <row r="6218" spans="26:27">
      <c r="Z6218" s="623">
        <v>899</v>
      </c>
      <c r="AA6218" s="316" t="str">
        <f t="shared" si="49"/>
        <v>INSERT INTO UPK_IKOU.upk_k40.m_k60_buhin_no (data_id, buhin_no, created_date, created_tantou_id) VALUES (2189, '74516 EN100', GETDATE(), 999);</v>
      </c>
    </row>
    <row r="6219" spans="26:27">
      <c r="Z6219" s="623">
        <v>900</v>
      </c>
      <c r="AA6219" s="316" t="str">
        <f t="shared" si="49"/>
        <v>INSERT INTO UPK_IKOU.upk_k40.m_k60_buhin_no (data_id, buhin_no, created_date, created_tantou_id) VALUES (2190, '75112 EN000', GETDATE(), 999);</v>
      </c>
    </row>
    <row r="6220" spans="26:27">
      <c r="Z6220" s="623">
        <v>901</v>
      </c>
      <c r="AA6220" s="316" t="str">
        <f t="shared" si="49"/>
        <v>INSERT INTO UPK_IKOU.upk_k40.m_k60_buhin_no (data_id, buhin_no, created_date, created_tantou_id) VALUES (2191, '75113 EN000', GETDATE(), 999);</v>
      </c>
    </row>
    <row r="6221" spans="26:27">
      <c r="Z6221" s="623">
        <v>902</v>
      </c>
      <c r="AA6221" s="316" t="str">
        <f t="shared" si="49"/>
        <v>INSERT INTO UPK_IKOU.upk_k40.m_k60_buhin_no (data_id, buhin_no, created_date, created_tantou_id) VALUES (2192, '75152/3 EN000', GETDATE(), 999);</v>
      </c>
    </row>
    <row r="6222" spans="26:27">
      <c r="Z6222" s="623">
        <v>903</v>
      </c>
      <c r="AA6222" s="316" t="str">
        <f t="shared" si="49"/>
        <v>INSERT INTO UPK_IKOU.upk_k40.m_k60_buhin_no (data_id, buhin_no, created_date, created_tantou_id) VALUES (2193, '75134 EN000', GETDATE(), 999);</v>
      </c>
    </row>
    <row r="6223" spans="26:27">
      <c r="Z6223" s="623">
        <v>904</v>
      </c>
      <c r="AA6223" s="316" t="str">
        <f t="shared" si="49"/>
        <v>INSERT INTO UPK_IKOU.upk_k40.m_k60_buhin_no (data_id, buhin_no, created_date, created_tantou_id) VALUES (2194, '75135 EN000', GETDATE(), 999);</v>
      </c>
    </row>
    <row r="6224" spans="26:27">
      <c r="Z6224" s="623">
        <v>905</v>
      </c>
      <c r="AA6224" s="316" t="str">
        <f t="shared" si="49"/>
        <v>INSERT INTO UPK_IKOU.upk_k40.m_k60_buhin_no (data_id, buhin_no, created_date, created_tantou_id) VALUES (2195, '75512 EN000', GETDATE(), 999);</v>
      </c>
    </row>
    <row r="6225" spans="26:27">
      <c r="Z6225" s="623">
        <v>906</v>
      </c>
      <c r="AA6225" s="316" t="str">
        <f t="shared" si="49"/>
        <v>INSERT INTO UPK_IKOU.upk_k40.m_k60_buhin_no (data_id, buhin_no, created_date, created_tantou_id) VALUES (2196, '75512 EN100', GETDATE(), 999);</v>
      </c>
    </row>
    <row r="6226" spans="26:27">
      <c r="Z6226" s="623">
        <v>907</v>
      </c>
      <c r="AA6226" s="316" t="str">
        <f t="shared" si="49"/>
        <v>INSERT INTO UPK_IKOU.upk_k40.m_k60_buhin_no (data_id, buhin_no, created_date, created_tantou_id) VALUES (2197, '75513 EN000', GETDATE(), 999);</v>
      </c>
    </row>
    <row r="6227" spans="26:27">
      <c r="Z6227" s="623">
        <v>908</v>
      </c>
      <c r="AA6227" s="316" t="str">
        <f t="shared" si="49"/>
        <v>INSERT INTO UPK_IKOU.upk_k40.m_k60_buhin_no (data_id, buhin_no, created_date, created_tantou_id) VALUES (2198, '75513 EN100', GETDATE(), 999);</v>
      </c>
    </row>
    <row r="6228" spans="26:27">
      <c r="Z6228" s="623">
        <v>909</v>
      </c>
      <c r="AA6228" s="316" t="str">
        <f t="shared" si="49"/>
        <v>INSERT INTO UPK_IKOU.upk_k40.m_k60_buhin_no (data_id, buhin_no, created_date, created_tantou_id) VALUES (2199, '76456/7 EN000', GETDATE(), 999);</v>
      </c>
    </row>
    <row r="6229" spans="26:27">
      <c r="Z6229" s="623">
        <v>910</v>
      </c>
      <c r="AA6229" s="316" t="str">
        <f t="shared" si="49"/>
        <v>INSERT INTO UPK_IKOU.upk_k40.m_k60_buhin_no (data_id, buhin_no, created_date, created_tantou_id) VALUES (2200, '76456/7 EN100', GETDATE(), 999);</v>
      </c>
    </row>
    <row r="6230" spans="26:27">
      <c r="Z6230" s="623">
        <v>911</v>
      </c>
      <c r="AA6230" s="316" t="str">
        <f t="shared" si="49"/>
        <v>INSERT INTO UPK_IKOU.upk_k40.m_k60_buhin_no (data_id, buhin_no, created_date, created_tantou_id) VALUES (2201, '75632 EN000', GETDATE(), 999);</v>
      </c>
    </row>
    <row r="6231" spans="26:27">
      <c r="Z6231" s="623">
        <v>912</v>
      </c>
      <c r="AA6231" s="316" t="str">
        <f t="shared" si="49"/>
        <v>INSERT INTO UPK_IKOU.upk_k40.m_k60_buhin_no (data_id, buhin_no, created_date, created_tantou_id) VALUES (2202, '75632 EN100', GETDATE(), 999);</v>
      </c>
    </row>
    <row r="6232" spans="26:27">
      <c r="Z6232" s="623">
        <v>913</v>
      </c>
      <c r="AA6232" s="316" t="str">
        <f t="shared" si="49"/>
        <v>INSERT INTO UPK_IKOU.upk_k40.m_k60_buhin_no (data_id, buhin_no, created_date, created_tantou_id) VALUES (2203, '76242 EN000', GETDATE(), 999);</v>
      </c>
    </row>
    <row r="6233" spans="26:27">
      <c r="Z6233" s="623">
        <v>914</v>
      </c>
      <c r="AA6233" s="316" t="str">
        <f t="shared" si="49"/>
        <v>INSERT INTO UPK_IKOU.upk_k40.m_k60_buhin_no (data_id, buhin_no, created_date, created_tantou_id) VALUES (2204, '76243 EN000', GETDATE(), 999);</v>
      </c>
    </row>
    <row r="6234" spans="26:27">
      <c r="Z6234" s="623">
        <v>915</v>
      </c>
      <c r="AA6234" s="316" t="str">
        <f t="shared" si="49"/>
        <v>INSERT INTO UPK_IKOU.upk_k40.m_k60_buhin_no (data_id, buhin_no, created_date, created_tantou_id) VALUES (2205, '76752/3 EN000', GETDATE(), 999);</v>
      </c>
    </row>
    <row r="6235" spans="26:27">
      <c r="Z6235" s="623">
        <v>916</v>
      </c>
      <c r="AA6235" s="316" t="str">
        <f t="shared" si="49"/>
        <v>INSERT INTO UPK_IKOU.upk_k40.m_k60_buhin_no (data_id, buhin_no, created_date, created_tantou_id) VALUES (2206, '74372 EN000', GETDATE(), 999);</v>
      </c>
    </row>
    <row r="6236" spans="26:27">
      <c r="Z6236" s="623">
        <v>917</v>
      </c>
      <c r="AA6236" s="316" t="str">
        <f t="shared" si="49"/>
        <v>INSERT INTO UPK_IKOU.upk_k40.m_k60_buhin_no (data_id, buhin_no, created_date, created_tantou_id) VALUES (2207, '74372 EN100', GETDATE(), 999);</v>
      </c>
    </row>
    <row r="6237" spans="26:27">
      <c r="Z6237" s="623">
        <v>918</v>
      </c>
      <c r="AA6237" s="316" t="str">
        <f t="shared" si="49"/>
        <v>INSERT INTO UPK_IKOU.upk_k40.m_k60_buhin_no (data_id, buhin_no, created_date, created_tantou_id) VALUES (2208, '76452 EN000', GETDATE(), 999);</v>
      </c>
    </row>
    <row r="6238" spans="26:27">
      <c r="Z6238" s="623">
        <v>919</v>
      </c>
      <c r="AA6238" s="316" t="str">
        <f t="shared" si="49"/>
        <v>INSERT INTO UPK_IKOU.upk_k40.m_k60_buhin_no (data_id, buhin_no, created_date, created_tantou_id) VALUES (2209, '76453 EN000', GETDATE(), 999);</v>
      </c>
    </row>
    <row r="6239" spans="26:27">
      <c r="Z6239" s="623">
        <v>920</v>
      </c>
      <c r="AA6239" s="316" t="str">
        <f t="shared" si="49"/>
        <v>INSERT INTO UPK_IKOU.upk_k40.m_k60_buhin_no (data_id, buhin_no, created_date, created_tantou_id) VALUES (2210, '75112 CA00001', GETDATE(), 999);</v>
      </c>
    </row>
    <row r="6240" spans="26:27">
      <c r="Z6240" s="623">
        <v>921</v>
      </c>
      <c r="AA6240" s="316" t="str">
        <f t="shared" si="49"/>
        <v>INSERT INTO UPK_IKOU.upk_k40.m_k60_buhin_no (data_id, buhin_no, created_date, created_tantou_id) VALUES (2211, '66319 CA00001', GETDATE(), 999);</v>
      </c>
    </row>
    <row r="6241" spans="26:27">
      <c r="Z6241" s="623">
        <v>922</v>
      </c>
      <c r="AA6241" s="316" t="str">
        <f t="shared" si="49"/>
        <v>INSERT INTO UPK_IKOU.upk_k40.m_k60_buhin_no (data_id, buhin_no, created_date, created_tantou_id) VALUES (2212, '74332 CA000', GETDATE(), 999);</v>
      </c>
    </row>
    <row r="6242" spans="26:27">
      <c r="Z6242" s="623">
        <v>923</v>
      </c>
      <c r="AA6242" s="316" t="str">
        <f t="shared" si="49"/>
        <v>INSERT INTO UPK_IKOU.upk_k40.m_k60_buhin_no (data_id, buhin_no, created_date, created_tantou_id) VALUES (2213, '75173 CA000', GETDATE(), 999);</v>
      </c>
    </row>
    <row r="6243" spans="26:27">
      <c r="Z6243" s="623">
        <v>924</v>
      </c>
      <c r="AA6243" s="316" t="str">
        <f t="shared" si="49"/>
        <v>INSERT INTO UPK_IKOU.upk_k40.m_k60_buhin_no (data_id, buhin_no, created_date, created_tantou_id) VALUES (2214, '75513 CA00001', GETDATE(), 999);</v>
      </c>
    </row>
    <row r="6244" spans="26:27">
      <c r="Z6244" s="623">
        <v>925</v>
      </c>
      <c r="AA6244" s="316" t="str">
        <f t="shared" si="49"/>
        <v>INSERT INTO UPK_IKOU.upk_k40.m_k60_buhin_no (data_id, buhin_no, created_date, created_tantou_id) VALUES (2215, '76456/7 CA000', GETDATE(), 999);</v>
      </c>
    </row>
    <row r="6245" spans="26:27">
      <c r="Z6245" s="623">
        <v>926</v>
      </c>
      <c r="AA6245" s="316" t="str">
        <f t="shared" si="49"/>
        <v>INSERT INTO UPK_IKOU.upk_k40.m_k60_buhin_no (data_id, buhin_no, created_date, created_tantou_id) VALUES (2216, '76452 CA000', GETDATE(), 999);</v>
      </c>
    </row>
    <row r="6246" spans="26:27">
      <c r="Z6246" s="623">
        <v>927</v>
      </c>
      <c r="AA6246" s="316" t="str">
        <f t="shared" si="49"/>
        <v>INSERT INTO UPK_IKOU.upk_k40.m_k60_buhin_no (data_id, buhin_no, created_date, created_tantou_id) VALUES (2217, '76453 CA000', GETDATE(), 999);</v>
      </c>
    </row>
    <row r="6247" spans="26:27">
      <c r="Z6247" s="623">
        <v>928</v>
      </c>
      <c r="AA6247" s="316" t="str">
        <f t="shared" si="49"/>
        <v>INSERT INTO UPK_IKOU.upk_k40.m_k60_buhin_no (data_id, buhin_no, created_date, created_tantou_id) VALUES (2218, '76752/3 CA000', GETDATE(), 999);</v>
      </c>
    </row>
    <row r="6248" spans="26:27">
      <c r="Z6248" s="623">
        <v>929</v>
      </c>
      <c r="AA6248" s="316" t="str">
        <f t="shared" si="49"/>
        <v>INSERT INTO UPK_IKOU.upk_k40.m_k60_buhin_no (data_id, buhin_no, created_date, created_tantou_id) VALUES (2219, '75312 CA000', GETDATE(), 999);</v>
      </c>
    </row>
    <row r="6249" spans="26:27">
      <c r="Z6249" s="623">
        <v>930</v>
      </c>
      <c r="AA6249" s="316" t="str">
        <f t="shared" si="49"/>
        <v>INSERT INTO UPK_IKOU.upk_k40.m_k60_buhin_no (data_id, buhin_no, created_date, created_tantou_id) VALUES (2220, '75313 CA000', GETDATE(), 999);</v>
      </c>
    </row>
    <row r="6250" spans="26:27">
      <c r="Z6250" s="623">
        <v>931</v>
      </c>
      <c r="AA6250" s="316" t="str">
        <f t="shared" si="49"/>
        <v>INSERT INTO UPK_IKOU.upk_k40.m_k60_buhin_no (data_id, buhin_no, created_date, created_tantou_id) VALUES (2221, '67408/9 9Y000', GETDATE(), 999);</v>
      </c>
    </row>
    <row r="6251" spans="26:27">
      <c r="Z6251" s="623">
        <v>932</v>
      </c>
      <c r="AA6251" s="316" t="str">
        <f t="shared" si="49"/>
        <v>INSERT INTO UPK_IKOU.upk_k40.m_k60_buhin_no (data_id, buhin_no, created_date, created_tantou_id) VALUES (2222, '75513 9Y000', GETDATE(), 999);</v>
      </c>
    </row>
    <row r="6252" spans="26:27">
      <c r="Z6252" s="623">
        <v>933</v>
      </c>
      <c r="AA6252" s="316" t="str">
        <f t="shared" si="49"/>
        <v>INSERT INTO UPK_IKOU.upk_k40.m_k60_buhin_no (data_id, buhin_no, created_date, created_tantou_id) VALUES (2223, '57131 B5011', GETDATE(), 999);</v>
      </c>
    </row>
    <row r="6253" spans="26:27">
      <c r="Z6253" s="623">
        <v>934</v>
      </c>
      <c r="AA6253" s="316" t="str">
        <f t="shared" si="49"/>
        <v>INSERT INTO UPK_IKOU.upk_k40.m_k60_buhin_no (data_id, buhin_no, created_date, created_tantou_id) VALUES (2224, '57132 B5011', GETDATE(), 999);</v>
      </c>
    </row>
    <row r="6254" spans="26:27">
      <c r="Z6254" s="623">
        <v>935</v>
      </c>
      <c r="AA6254" s="316" t="str">
        <f t="shared" si="49"/>
        <v>INSERT INTO UPK_IKOU.upk_k40.m_k60_buhin_no (data_id, buhin_no, created_date, created_tantou_id) VALUES (2225, '57131 B5020', GETDATE(), 999);</v>
      </c>
    </row>
    <row r="6255" spans="26:27">
      <c r="Z6255" s="623">
        <v>936</v>
      </c>
      <c r="AA6255" s="316" t="str">
        <f t="shared" si="49"/>
        <v>INSERT INTO UPK_IKOU.upk_k40.m_k60_buhin_no (data_id, buhin_no, created_date, created_tantou_id) VALUES (2226, '57132 B5020', GETDATE(), 999);</v>
      </c>
    </row>
    <row r="6256" spans="26:27">
      <c r="Z6256" s="623">
        <v>937</v>
      </c>
      <c r="AA6256" s="316" t="str">
        <f t="shared" si="49"/>
        <v>INSERT INTO UPK_IKOU.upk_k40.m_k60_buhin_no (data_id, buhin_no, created_date, created_tantou_id) VALUES (2227, '64184 JG00A', GETDATE(), 999);</v>
      </c>
    </row>
    <row r="6257" spans="26:27">
      <c r="Z6257" s="623">
        <v>938</v>
      </c>
      <c r="AA6257" s="316" t="str">
        <f t="shared" si="49"/>
        <v>INSERT INTO UPK_IKOU.upk_k40.m_k60_buhin_no (data_id, buhin_no, created_date, created_tantou_id) VALUES (2228, '64185 JG00A', GETDATE(), 999);</v>
      </c>
    </row>
    <row r="6258" spans="26:27">
      <c r="Z6258" s="623">
        <v>939</v>
      </c>
      <c r="AA6258" s="316" t="str">
        <f t="shared" si="49"/>
        <v>INSERT INTO UPK_IKOU.upk_k40.m_k60_buhin_no (data_id, buhin_no, created_date, created_tantou_id) VALUES (2229, '76752/3 JG00A', GETDATE(), 999);</v>
      </c>
    </row>
    <row r="6259" spans="26:27">
      <c r="Z6259" s="623">
        <v>940</v>
      </c>
      <c r="AA6259" s="316" t="str">
        <f t="shared" si="49"/>
        <v>INSERT INTO UPK_IKOU.upk_k40.m_k60_buhin_no (data_id, buhin_no, created_date, created_tantou_id) VALUES (2230, '76752/3 JG40A', GETDATE(), 999);</v>
      </c>
    </row>
    <row r="6260" spans="26:27">
      <c r="Z6260" s="623">
        <v>941</v>
      </c>
      <c r="AA6260" s="316" t="str">
        <f t="shared" si="49"/>
        <v>INSERT INTO UPK_IKOU.upk_k40.m_k60_buhin_no (data_id, buhin_no, created_date, created_tantou_id) VALUES (2231, '74798 JM00ACE', GETDATE(), 999);</v>
      </c>
    </row>
    <row r="6261" spans="26:27">
      <c r="Z6261" s="623">
        <v>942</v>
      </c>
      <c r="AA6261" s="316" t="str">
        <f t="shared" si="49"/>
        <v>INSERT INTO UPK_IKOU.upk_k40.m_k60_buhin_no (data_id, buhin_no, created_date, created_tantou_id) VALUES (2232, '76572 JM00A', GETDATE(), 999);</v>
      </c>
    </row>
    <row r="6262" spans="26:27">
      <c r="Z6262" s="623">
        <v>943</v>
      </c>
      <c r="AA6262" s="316" t="str">
        <f t="shared" si="49"/>
        <v>INSERT INTO UPK_IKOU.upk_k40.m_k60_buhin_no (data_id, buhin_no, created_date, created_tantou_id) VALUES (2233, '76573 JM00A', GETDATE(), 999);</v>
      </c>
    </row>
    <row r="6263" spans="26:27">
      <c r="Z6263" s="623">
        <v>944</v>
      </c>
      <c r="AA6263" s="316" t="str">
        <f t="shared" si="49"/>
        <v>INSERT INTO UPK_IKOU.upk_k40.m_k60_buhin_no (data_id, buhin_no, created_date, created_tantou_id) VALUES (2234, '76532 JM00B', GETDATE(), 999);</v>
      </c>
    </row>
    <row r="6264" spans="26:27">
      <c r="Z6264" s="623">
        <v>945</v>
      </c>
      <c r="AA6264" s="316" t="str">
        <f t="shared" si="49"/>
        <v>INSERT INTO UPK_IKOU.upk_k40.m_k60_buhin_no (data_id, buhin_no, created_date, created_tantou_id) VALUES (2235, '76533 JM00B', GETDATE(), 999);</v>
      </c>
    </row>
    <row r="6265" spans="26:27">
      <c r="Z6265" s="623">
        <v>946</v>
      </c>
      <c r="AA6265" s="316" t="str">
        <f t="shared" si="49"/>
        <v>INSERT INTO UPK_IKOU.upk_k40.m_k60_buhin_no (data_id, buhin_no, created_date, created_tantou_id) VALUES (2236, '75512 JG00A', GETDATE(), 999);</v>
      </c>
    </row>
    <row r="6266" spans="26:27">
      <c r="Z6266" s="623">
        <v>947</v>
      </c>
      <c r="AA6266" s="316" t="str">
        <f t="shared" si="49"/>
        <v>INSERT INTO UPK_IKOU.upk_k40.m_k60_buhin_no (data_id, buhin_no, created_date, created_tantou_id) VALUES (2237, '75512 6MA0A', GETDATE(), 999);</v>
      </c>
    </row>
    <row r="6267" spans="26:27">
      <c r="Z6267" s="623">
        <v>948</v>
      </c>
      <c r="AA6267" s="316" t="str">
        <f t="shared" si="49"/>
        <v>INSERT INTO UPK_IKOU.upk_k40.m_k60_buhin_no (data_id, buhin_no, created_date, created_tantou_id) VALUES (2238, '75512 JM00A', GETDATE(), 999);</v>
      </c>
    </row>
    <row r="6268" spans="26:27">
      <c r="Z6268" s="623">
        <v>949</v>
      </c>
      <c r="AA6268" s="316" t="str">
        <f t="shared" si="49"/>
        <v>INSERT INTO UPK_IKOU.upk_k40.m_k60_buhin_no (data_id, buhin_no, created_date, created_tantou_id) VALUES (2239, '75513 JG00A', GETDATE(), 999);</v>
      </c>
    </row>
    <row r="6269" spans="26:27">
      <c r="Z6269" s="623">
        <v>950</v>
      </c>
      <c r="AA6269" s="316" t="str">
        <f t="shared" si="49"/>
        <v>INSERT INTO UPK_IKOU.upk_k40.m_k60_buhin_no (data_id, buhin_no, created_date, created_tantou_id) VALUES (2240, '75513 6MA0A', GETDATE(), 999);</v>
      </c>
    </row>
    <row r="6270" spans="26:27">
      <c r="Z6270" s="623">
        <v>951</v>
      </c>
      <c r="AA6270" s="316" t="str">
        <f t="shared" si="49"/>
        <v>INSERT INTO UPK_IKOU.upk_k40.m_k60_buhin_no (data_id, buhin_no, created_date, created_tantou_id) VALUES (2241, '75513 JM00A', GETDATE(), 999);</v>
      </c>
    </row>
    <row r="6271" spans="26:27">
      <c r="Z6271" s="623">
        <v>952</v>
      </c>
      <c r="AA6271" s="316" t="str">
        <f t="shared" si="49"/>
        <v>INSERT INTO UPK_IKOU.upk_k40.m_k60_buhin_no (data_id, buhin_no, created_date, created_tantou_id) VALUES (2242, '75112 JG00A-K', GETDATE(), 999);</v>
      </c>
    </row>
    <row r="6272" spans="26:27">
      <c r="Z6272" s="623">
        <v>953</v>
      </c>
      <c r="AA6272" s="316" t="str">
        <f t="shared" si="49"/>
        <v>INSERT INTO UPK_IKOU.upk_k40.m_k60_buhin_no (data_id, buhin_no, created_date, created_tantou_id) VALUES (2243, '75113 JG00A-K', GETDATE(), 999);</v>
      </c>
    </row>
    <row r="6273" spans="26:27">
      <c r="Z6273" s="623">
        <v>954</v>
      </c>
      <c r="AA6273" s="316" t="str">
        <f t="shared" si="49"/>
        <v>INSERT INTO UPK_IKOU.upk_k40.m_k60_buhin_no (data_id, buhin_no, created_date, created_tantou_id) VALUES (2244, '75113 6FK0A', GETDATE(), 999);</v>
      </c>
    </row>
    <row r="6274" spans="26:27">
      <c r="Z6274" s="623">
        <v>955</v>
      </c>
      <c r="AA6274" s="316" t="str">
        <f t="shared" si="49"/>
        <v>INSERT INTO UPK_IKOU.upk_k40.m_k60_buhin_no (data_id, buhin_no, created_date, created_tantou_id) VALUES (2245, '75134 JG00A', GETDATE(), 999);</v>
      </c>
    </row>
    <row r="6275" spans="26:27">
      <c r="Z6275" s="623">
        <v>956</v>
      </c>
      <c r="AA6275" s="316" t="str">
        <f t="shared" si="49"/>
        <v>INSERT INTO UPK_IKOU.upk_k40.m_k60_buhin_no (data_id, buhin_no, created_date, created_tantou_id) VALUES (2246, '75134 JG40A', GETDATE(), 999);</v>
      </c>
    </row>
    <row r="6276" spans="26:27">
      <c r="Z6276" s="623">
        <v>957</v>
      </c>
      <c r="AA6276" s="316" t="str">
        <f t="shared" si="49"/>
        <v>INSERT INTO UPK_IKOU.upk_k40.m_k60_buhin_no (data_id, buhin_no, created_date, created_tantou_id) VALUES (2247, '75134 6FK1A', GETDATE(), 999);</v>
      </c>
    </row>
    <row r="6277" spans="26:27">
      <c r="Z6277" s="623">
        <v>958</v>
      </c>
      <c r="AA6277" s="316" t="str">
        <f t="shared" si="49"/>
        <v>INSERT INTO UPK_IKOU.upk_k40.m_k60_buhin_no (data_id, buhin_no, created_date, created_tantou_id) VALUES (2248, '75135 JG00A', GETDATE(), 999);</v>
      </c>
    </row>
    <row r="6278" spans="26:27">
      <c r="Z6278" s="623">
        <v>959</v>
      </c>
      <c r="AA6278" s="316" t="str">
        <f t="shared" si="49"/>
        <v>INSERT INTO UPK_IKOU.upk_k40.m_k60_buhin_no (data_id, buhin_no, created_date, created_tantou_id) VALUES (2249, '75135 JG40A', GETDATE(), 999);</v>
      </c>
    </row>
    <row r="6279" spans="26:27">
      <c r="Z6279" s="623">
        <v>960</v>
      </c>
      <c r="AA6279" s="316" t="str">
        <f t="shared" si="49"/>
        <v>INSERT INTO UPK_IKOU.upk_k40.m_k60_buhin_no (data_id, buhin_no, created_date, created_tantou_id) VALUES (2250, '75135 6FK1A', GETDATE(), 999);</v>
      </c>
    </row>
    <row r="6280" spans="26:27">
      <c r="Z6280" s="623">
        <v>961</v>
      </c>
      <c r="AA6280" s="316" t="str">
        <f t="shared" ref="AA6280:AA6343" si="50">$Y$5318&amp;AA4989&amp;", '"&amp;TRIM(AB4989)&amp;"', GETDATE(), 999);"</f>
        <v>INSERT INTO UPK_IKOU.upk_k40.m_k60_buhin_no (data_id, buhin_no, created_date, created_tantou_id) VALUES (2251, '75174 JG00A-W', GETDATE(), 999);</v>
      </c>
    </row>
    <row r="6281" spans="26:27">
      <c r="Z6281" s="623">
        <v>962</v>
      </c>
      <c r="AA6281" s="316" t="str">
        <f t="shared" si="50"/>
        <v>INSERT INTO UPK_IKOU.upk_k40.m_k60_buhin_no (data_id, buhin_no, created_date, created_tantou_id) VALUES (2252, '67408/9 1GR0A', GETDATE(), 999);</v>
      </c>
    </row>
    <row r="6282" spans="26:27">
      <c r="Z6282" s="623">
        <v>963</v>
      </c>
      <c r="AA6282" s="316" t="str">
        <f t="shared" si="50"/>
        <v>INSERT INTO UPK_IKOU.upk_k40.m_k60_buhin_no (data_id, buhin_no, created_date, created_tantou_id) VALUES (2253, '67413 1AE0A', GETDATE(), 999);</v>
      </c>
    </row>
    <row r="6283" spans="26:27">
      <c r="Z6283" s="623">
        <v>964</v>
      </c>
      <c r="AA6283" s="316" t="str">
        <f t="shared" si="50"/>
        <v>INSERT INTO UPK_IKOU.upk_k40.m_k60_buhin_no (data_id, buhin_no, created_date, created_tantou_id) VALUES (2254, '74332 1AA0A', GETDATE(), 999);</v>
      </c>
    </row>
    <row r="6284" spans="26:27">
      <c r="Z6284" s="623">
        <v>965</v>
      </c>
      <c r="AA6284" s="316" t="str">
        <f t="shared" si="50"/>
        <v>INSERT INTO UPK_IKOU.upk_k40.m_k60_buhin_no (data_id, buhin_no, created_date, created_tantou_id) VALUES (2255, '74333 1AA0A', GETDATE(), 999);</v>
      </c>
    </row>
    <row r="6285" spans="26:27">
      <c r="Z6285" s="623">
        <v>966</v>
      </c>
      <c r="AA6285" s="316" t="str">
        <f t="shared" si="50"/>
        <v>INSERT INTO UPK_IKOU.upk_k40.m_k60_buhin_no (data_id, buhin_no, created_date, created_tantou_id) VALUES (2256, '75112 1AA0A', GETDATE(), 999);</v>
      </c>
    </row>
    <row r="6286" spans="26:27">
      <c r="Z6286" s="623">
        <v>967</v>
      </c>
      <c r="AA6286" s="316" t="str">
        <f t="shared" si="50"/>
        <v>INSERT INTO UPK_IKOU.upk_k40.m_k60_buhin_no (data_id, buhin_no, created_date, created_tantou_id) VALUES (2257, '75113 1AA0A', GETDATE(), 999);</v>
      </c>
    </row>
    <row r="6287" spans="26:27">
      <c r="Z6287" s="623">
        <v>968</v>
      </c>
      <c r="AA6287" s="316" t="str">
        <f t="shared" si="50"/>
        <v>INSERT INTO UPK_IKOU.upk_k40.m_k60_buhin_no (data_id, buhin_no, created_date, created_tantou_id) VALUES (2258, '75134 1AA0A', GETDATE(), 999);</v>
      </c>
    </row>
    <row r="6288" spans="26:27">
      <c r="Z6288" s="623">
        <v>969</v>
      </c>
      <c r="AA6288" s="316" t="str">
        <f t="shared" si="50"/>
        <v>INSERT INTO UPK_IKOU.upk_k40.m_k60_buhin_no (data_id, buhin_no, created_date, created_tantou_id) VALUES (2259, '75135 1AA0A', GETDATE(), 999);</v>
      </c>
    </row>
    <row r="6289" spans="26:27">
      <c r="Z6289" s="623">
        <v>970</v>
      </c>
      <c r="AA6289" s="316" t="str">
        <f t="shared" si="50"/>
        <v>INSERT INTO UPK_IKOU.upk_k40.m_k60_buhin_no (data_id, buhin_no, created_date, created_tantou_id) VALUES (2260, '75512 1AC0A', GETDATE(), 999);</v>
      </c>
    </row>
    <row r="6290" spans="26:27">
      <c r="Z6290" s="623">
        <v>971</v>
      </c>
      <c r="AA6290" s="316" t="str">
        <f t="shared" si="50"/>
        <v>INSERT INTO UPK_IKOU.upk_k40.m_k60_buhin_no (data_id, buhin_no, created_date, created_tantou_id) VALUES (2261, '75513 1AC0A', GETDATE(), 999);</v>
      </c>
    </row>
    <row r="6291" spans="26:27">
      <c r="Z6291" s="623">
        <v>972</v>
      </c>
      <c r="AA6291" s="316" t="str">
        <f t="shared" si="50"/>
        <v>INSERT INTO UPK_IKOU.upk_k40.m_k60_buhin_no (data_id, buhin_no, created_date, created_tantou_id) VALUES (2262, '75528/9 1AA0A', GETDATE(), 999);</v>
      </c>
    </row>
    <row r="6292" spans="26:27">
      <c r="Z6292" s="623">
        <v>973</v>
      </c>
      <c r="AA6292" s="316" t="str">
        <f t="shared" si="50"/>
        <v>INSERT INTO UPK_IKOU.upk_k40.m_k60_buhin_no (data_id, buhin_no, created_date, created_tantou_id) VALUES (2263, '76752/3 1AC0A', GETDATE(), 999);</v>
      </c>
    </row>
    <row r="6293" spans="26:27">
      <c r="Z6293" s="623">
        <v>974</v>
      </c>
      <c r="AA6293" s="316" t="str">
        <f t="shared" si="50"/>
        <v>INSERT INTO UPK_IKOU.upk_k40.m_k60_buhin_no (data_id, buhin_no, created_date, created_tantou_id) VALUES (2264, '67412 JN20A', GETDATE(), 999);</v>
      </c>
    </row>
    <row r="6294" spans="26:27">
      <c r="Z6294" s="623">
        <v>975</v>
      </c>
      <c r="AA6294" s="316" t="str">
        <f t="shared" si="50"/>
        <v>INSERT INTO UPK_IKOU.upk_k40.m_k60_buhin_no (data_id, buhin_no, created_date, created_tantou_id) VALUES (2265, '67412 JN20A-G', GETDATE(), 999);</v>
      </c>
    </row>
    <row r="6295" spans="26:27">
      <c r="Z6295" s="623">
        <v>976</v>
      </c>
      <c r="AA6295" s="316" t="str">
        <f t="shared" si="50"/>
        <v>INSERT INTO UPK_IKOU.upk_k40.m_k60_buhin_no (data_id, buhin_no, created_date, created_tantou_id) VALUES (2266, '67413 JN90A', GETDATE(), 999);</v>
      </c>
    </row>
    <row r="6296" spans="26:27">
      <c r="Z6296" s="623">
        <v>977</v>
      </c>
      <c r="AA6296" s="316" t="str">
        <f t="shared" si="50"/>
        <v>INSERT INTO UPK_IKOU.upk_k40.m_k60_buhin_no (data_id, buhin_no, created_date, created_tantou_id) VALUES (2267, '67413 JN90A-E', GETDATE(), 999);</v>
      </c>
    </row>
    <row r="6297" spans="26:27">
      <c r="Z6297" s="623">
        <v>978</v>
      </c>
      <c r="AA6297" s="316" t="str">
        <f t="shared" si="50"/>
        <v>INSERT INTO UPK_IKOU.upk_k40.m_k60_buhin_no (data_id, buhin_no, created_date, created_tantou_id) VALUES (2268, '75112 3NU0A', GETDATE(), 999);</v>
      </c>
    </row>
    <row r="6298" spans="26:27">
      <c r="Z6298" s="623">
        <v>979</v>
      </c>
      <c r="AA6298" s="316" t="str">
        <f t="shared" si="50"/>
        <v>INSERT INTO UPK_IKOU.upk_k40.m_k60_buhin_no (data_id, buhin_no, created_date, created_tantou_id) VALUES (2269, '75113 3NU0A', GETDATE(), 999);</v>
      </c>
    </row>
    <row r="6299" spans="26:27">
      <c r="Z6299" s="623">
        <v>980</v>
      </c>
      <c r="AA6299" s="316" t="str">
        <f t="shared" si="50"/>
        <v>INSERT INTO UPK_IKOU.upk_k40.m_k60_buhin_no (data_id, buhin_no, created_date, created_tantou_id) VALUES (2270, '75142 JN20A', GETDATE(), 999);</v>
      </c>
    </row>
    <row r="6300" spans="26:27">
      <c r="Z6300" s="623">
        <v>981</v>
      </c>
      <c r="AA6300" s="316" t="str">
        <f t="shared" si="50"/>
        <v>INSERT INTO UPK_IKOU.upk_k40.m_k60_buhin_no (data_id, buhin_no, created_date, created_tantou_id) VALUES (2271, '75143 JN20A', GETDATE(), 999);</v>
      </c>
    </row>
    <row r="6301" spans="26:27">
      <c r="Z6301" s="623">
        <v>982</v>
      </c>
      <c r="AA6301" s="316" t="str">
        <f t="shared" si="50"/>
        <v>INSERT INTO UPK_IKOU.upk_k40.m_k60_buhin_no (data_id, buhin_no, created_date, created_tantou_id) VALUES (2272, '75313 3NU0A', GETDATE(), 999);</v>
      </c>
    </row>
    <row r="6302" spans="26:27">
      <c r="Z6302" s="623">
        <v>983</v>
      </c>
      <c r="AA6302" s="316" t="str">
        <f t="shared" si="50"/>
        <v>INSERT INTO UPK_IKOU.upk_k40.m_k60_buhin_no (data_id, buhin_no, created_date, created_tantou_id) VALUES (2273, '75528/9 JN20A', GETDATE(), 999);</v>
      </c>
    </row>
    <row r="6303" spans="26:27">
      <c r="Z6303" s="623">
        <v>984</v>
      </c>
      <c r="AA6303" s="316" t="str">
        <f t="shared" si="50"/>
        <v>INSERT INTO UPK_IKOU.upk_k40.m_k60_buhin_no (data_id, buhin_no, created_date, created_tantou_id) VALUES (2274, '76316 JN20A', GETDATE(), 999);</v>
      </c>
    </row>
    <row r="6304" spans="26:27">
      <c r="Z6304" s="623">
        <v>985</v>
      </c>
      <c r="AA6304" s="316" t="str">
        <f t="shared" si="50"/>
        <v>INSERT INTO UPK_IKOU.upk_k40.m_k60_buhin_no (data_id, buhin_no, created_date, created_tantou_id) VALUES (2275, '76317 JN20A', GETDATE(), 999);</v>
      </c>
    </row>
    <row r="6305" spans="26:27">
      <c r="Z6305" s="623">
        <v>986</v>
      </c>
      <c r="AA6305" s="316" t="str">
        <f t="shared" si="50"/>
        <v>INSERT INTO UPK_IKOU.upk_k40.m_k60_buhin_no (data_id, buhin_no, created_date, created_tantou_id) VALUES (2276, '76426 JN20A', GETDATE(), 999);</v>
      </c>
    </row>
    <row r="6306" spans="26:27">
      <c r="Z6306" s="623">
        <v>987</v>
      </c>
      <c r="AA6306" s="316" t="str">
        <f t="shared" si="50"/>
        <v>INSERT INTO UPK_IKOU.upk_k40.m_k60_buhin_no (data_id, buhin_no, created_date, created_tantou_id) VALUES (2277, '76427 JN20A', GETDATE(), 999);</v>
      </c>
    </row>
    <row r="6307" spans="26:27">
      <c r="Z6307" s="623">
        <v>988</v>
      </c>
      <c r="AA6307" s="316" t="str">
        <f t="shared" si="50"/>
        <v>INSERT INTO UPK_IKOU.upk_k40.m_k60_buhin_no (data_id, buhin_no, created_date, created_tantou_id) VALUES (2278, '76516 JN20A', GETDATE(), 999);</v>
      </c>
    </row>
    <row r="6308" spans="26:27">
      <c r="Z6308" s="623">
        <v>989</v>
      </c>
      <c r="AA6308" s="316" t="str">
        <f t="shared" si="50"/>
        <v>INSERT INTO UPK_IKOU.upk_k40.m_k60_buhin_no (data_id, buhin_no, created_date, created_tantou_id) VALUES (2279, '76517 JN20A', GETDATE(), 999);</v>
      </c>
    </row>
    <row r="6309" spans="26:27">
      <c r="Z6309" s="623">
        <v>990</v>
      </c>
      <c r="AA6309" s="316" t="str">
        <f t="shared" si="50"/>
        <v>INSERT INTO UPK_IKOU.upk_k40.m_k60_buhin_no (data_id, buhin_no, created_date, created_tantou_id) VALUES (2280, '17285 1LA0A02', GETDATE(), 999);</v>
      </c>
    </row>
    <row r="6310" spans="26:27">
      <c r="Z6310" s="623">
        <v>991</v>
      </c>
      <c r="AA6310" s="316" t="str">
        <f t="shared" si="50"/>
        <v>INSERT INTO UPK_IKOU.upk_k40.m_k60_buhin_no (data_id, buhin_no, created_date, created_tantou_id) VALUES (2281, '75662/3 1LA0A', GETDATE(), 999);</v>
      </c>
    </row>
    <row r="6311" spans="26:27">
      <c r="Z6311" s="623">
        <v>992</v>
      </c>
      <c r="AA6311" s="316" t="str">
        <f t="shared" si="50"/>
        <v>INSERT INTO UPK_IKOU.upk_k40.m_k60_buhin_no (data_id, buhin_no, created_date, created_tantou_id) VALUES (2282, '74366 1LA0B', GETDATE(), 999);</v>
      </c>
    </row>
    <row r="6312" spans="26:27">
      <c r="Z6312" s="623">
        <v>993</v>
      </c>
      <c r="AA6312" s="316" t="str">
        <f t="shared" si="50"/>
        <v>INSERT INTO UPK_IKOU.upk_k40.m_k60_buhin_no (data_id, buhin_no, created_date, created_tantou_id) VALUES (2283, '74542 1LA0A', GETDATE(), 999);</v>
      </c>
    </row>
    <row r="6313" spans="26:27">
      <c r="Z6313" s="623">
        <v>994</v>
      </c>
      <c r="AA6313" s="316" t="str">
        <f t="shared" si="50"/>
        <v>INSERT INTO UPK_IKOU.upk_k40.m_k60_buhin_no (data_id, buhin_no, created_date, created_tantou_id) VALUES (2284, '75442 1LA0A', GETDATE(), 999);</v>
      </c>
    </row>
    <row r="6314" spans="26:27">
      <c r="Z6314" s="623">
        <v>995</v>
      </c>
      <c r="AA6314" s="316" t="str">
        <f t="shared" si="50"/>
        <v>INSERT INTO UPK_IKOU.upk_k40.m_k60_buhin_no (data_id, buhin_no, created_date, created_tantou_id) VALUES (2285, '75522/3 1LA0A', GETDATE(), 999);</v>
      </c>
    </row>
    <row r="6315" spans="26:27">
      <c r="Z6315" s="623">
        <v>996</v>
      </c>
      <c r="AA6315" s="316" t="str">
        <f t="shared" si="50"/>
        <v>INSERT INTO UPK_IKOU.upk_k40.m_k60_buhin_no (data_id, buhin_no, created_date, created_tantou_id) VALUES (2286, '75617 1LA0A', GETDATE(), 999);</v>
      </c>
    </row>
    <row r="6316" spans="26:27">
      <c r="Z6316" s="623">
        <v>997</v>
      </c>
      <c r="AA6316" s="316" t="str">
        <f t="shared" si="50"/>
        <v>INSERT INTO UPK_IKOU.upk_k40.m_k60_buhin_no (data_id, buhin_no, created_date, created_tantou_id) VALUES (2287, '85034/5 1LB0A01', GETDATE(), 999);</v>
      </c>
    </row>
    <row r="6317" spans="26:27">
      <c r="Z6317" s="623">
        <v>998</v>
      </c>
      <c r="AA6317" s="316" t="str">
        <f t="shared" si="50"/>
        <v>INSERT INTO UPK_IKOU.upk_k40.m_k60_buhin_no (data_id, buhin_no, created_date, created_tantou_id) VALUES (2288, '85034/5 1LB0A02', GETDATE(), 999);</v>
      </c>
    </row>
    <row r="6318" spans="26:27">
      <c r="Z6318" s="623">
        <v>999</v>
      </c>
      <c r="AA6318" s="316" t="str">
        <f t="shared" si="50"/>
        <v>INSERT INTO UPK_IKOU.upk_k40.m_k60_buhin_no (data_id, buhin_no, created_date, created_tantou_id) VALUES (2289, '75112 1JA0A', GETDATE(), 999);</v>
      </c>
    </row>
    <row r="6319" spans="26:27">
      <c r="Z6319" s="623">
        <v>1000</v>
      </c>
      <c r="AA6319" s="316" t="str">
        <f t="shared" si="50"/>
        <v>INSERT INTO UPK_IKOU.upk_k40.m_k60_buhin_no (data_id, buhin_no, created_date, created_tantou_id) VALUES (2290, '75113 1JA0A', GETDATE(), 999);</v>
      </c>
    </row>
    <row r="6320" spans="26:27">
      <c r="Z6320" s="623">
        <v>1001</v>
      </c>
      <c r="AA6320" s="316" t="str">
        <f t="shared" si="50"/>
        <v>INSERT INTO UPK_IKOU.upk_k40.m_k60_buhin_no (data_id, buhin_no, created_date, created_tantou_id) VALUES (2291, '75134 1JA0A', GETDATE(), 999);</v>
      </c>
    </row>
    <row r="6321" spans="26:27">
      <c r="Z6321" s="623">
        <v>1002</v>
      </c>
      <c r="AA6321" s="316" t="str">
        <f t="shared" si="50"/>
        <v>INSERT INTO UPK_IKOU.upk_k40.m_k60_buhin_no (data_id, buhin_no, created_date, created_tantou_id) VALUES (2292, '75135 1JA0A', GETDATE(), 999);</v>
      </c>
    </row>
    <row r="6322" spans="26:27">
      <c r="Z6322" s="623">
        <v>1003</v>
      </c>
      <c r="AA6322" s="316" t="str">
        <f t="shared" si="50"/>
        <v>INSERT INTO UPK_IKOU.upk_k40.m_k60_buhin_no (data_id, buhin_no, created_date, created_tantou_id) VALUES (2293, '75126 1JB0A', GETDATE(), 999);</v>
      </c>
    </row>
    <row r="6323" spans="26:27">
      <c r="Z6323" s="623">
        <v>1004</v>
      </c>
      <c r="AA6323" s="316" t="str">
        <f t="shared" si="50"/>
        <v>INSERT INTO UPK_IKOU.upk_k40.m_k60_buhin_no (data_id, buhin_no, created_date, created_tantou_id) VALUES (2294, '75127 1GR0A', GETDATE(), 999);</v>
      </c>
    </row>
    <row r="6324" spans="26:27">
      <c r="Z6324" s="623">
        <v>1005</v>
      </c>
      <c r="AA6324" s="316" t="str">
        <f t="shared" si="50"/>
        <v>INSERT INTO UPK_IKOU.upk_k40.m_k60_buhin_no (data_id, buhin_no, created_date, created_tantou_id) VALUES (2295, '75512 1JA0A', GETDATE(), 999);</v>
      </c>
    </row>
    <row r="6325" spans="26:27">
      <c r="Z6325" s="623">
        <v>1006</v>
      </c>
      <c r="AA6325" s="316" t="str">
        <f t="shared" si="50"/>
        <v>INSERT INTO UPK_IKOU.upk_k40.m_k60_buhin_no (data_id, buhin_no, created_date, created_tantou_id) VALUES (2296, '75513 1JA0A', GETDATE(), 999);</v>
      </c>
    </row>
    <row r="6326" spans="26:27">
      <c r="Z6326" s="623">
        <v>1007</v>
      </c>
      <c r="AA6326" s="316" t="str">
        <f t="shared" si="50"/>
        <v>INSERT INTO UPK_IKOU.upk_k40.m_k60_buhin_no (data_id, buhin_no, created_date, created_tantou_id) VALUES (2297, '75522/3 1JA0A', GETDATE(), 999);</v>
      </c>
    </row>
    <row r="6327" spans="26:27">
      <c r="Z6327" s="623">
        <v>1008</v>
      </c>
      <c r="AA6327" s="316" t="str">
        <f t="shared" si="50"/>
        <v>INSERT INTO UPK_IKOU.upk_k40.m_k60_buhin_no (data_id, buhin_no, created_date, created_tantou_id) VALUES (2298, '76428/9 1JA0A', GETDATE(), 999);</v>
      </c>
    </row>
    <row r="6328" spans="26:27">
      <c r="Z6328" s="623">
        <v>1009</v>
      </c>
      <c r="AA6328" s="316" t="str">
        <f t="shared" si="50"/>
        <v>INSERT INTO UPK_IKOU.upk_k40.m_k60_buhin_no (data_id, buhin_no, created_date, created_tantou_id) VALUES (2299, '76586 1JA0A', GETDATE(), 999);</v>
      </c>
    </row>
    <row r="6329" spans="26:27">
      <c r="Z6329" s="623">
        <v>1010</v>
      </c>
      <c r="AA6329" s="316" t="str">
        <f t="shared" si="50"/>
        <v>INSERT INTO UPK_IKOU.upk_k40.m_k60_buhin_no (data_id, buhin_no, created_date, created_tantou_id) VALUES (2300, '76587 1JA0A', GETDATE(), 999);</v>
      </c>
    </row>
    <row r="6330" spans="26:27">
      <c r="Z6330" s="623">
        <v>1011</v>
      </c>
      <c r="AA6330" s="316" t="str">
        <f t="shared" si="50"/>
        <v>INSERT INTO UPK_IKOU.upk_k40.m_k60_buhin_no (data_id, buhin_no, created_date, created_tantou_id) VALUES (2301, '76542 6AX0A', GETDATE(), 999);</v>
      </c>
    </row>
    <row r="6331" spans="26:27">
      <c r="Z6331" s="623">
        <v>1012</v>
      </c>
      <c r="AA6331" s="316" t="str">
        <f t="shared" si="50"/>
        <v>INSERT INTO UPK_IKOU.upk_k40.m_k60_buhin_no (data_id, buhin_no, created_date, created_tantou_id) VALUES (2302, '76543 6AX0A', GETDATE(), 999);</v>
      </c>
    </row>
    <row r="6332" spans="26:27">
      <c r="Z6332" s="623">
        <v>1013</v>
      </c>
      <c r="AA6332" s="316" t="str">
        <f t="shared" si="50"/>
        <v>INSERT INTO UPK_IKOU.upk_k40.m_k60_buhin_no (data_id, buhin_no, created_date, created_tantou_id) VALUES (2303, '54292/3 3XA0A', GETDATE(), 999);</v>
      </c>
    </row>
    <row r="6333" spans="26:27">
      <c r="Z6333" s="623">
        <v>1014</v>
      </c>
      <c r="AA6333" s="316" t="str">
        <f t="shared" si="50"/>
        <v>INSERT INTO UPK_IKOU.upk_k40.m_k60_buhin_no (data_id, buhin_no, created_date, created_tantou_id) VALUES (2304, '54294/5 5YJ0A/3XA0A', GETDATE(), 999);</v>
      </c>
    </row>
    <row r="6334" spans="26:27">
      <c r="Z6334" s="623">
        <v>1015</v>
      </c>
      <c r="AA6334" s="316" t="str">
        <f t="shared" si="50"/>
        <v>INSERT INTO UPK_IKOU.upk_k40.m_k60_buhin_no (data_id, buhin_no, created_date, created_tantou_id) VALUES (2305, '75126 5YJ0A', GETDATE(), 999);</v>
      </c>
    </row>
    <row r="6335" spans="26:27">
      <c r="Z6335" s="623">
        <v>1016</v>
      </c>
      <c r="AA6335" s="316" t="str">
        <f t="shared" si="50"/>
        <v>INSERT INTO UPK_IKOU.upk_k40.m_k60_buhin_no (data_id, buhin_no, created_date, created_tantou_id) VALUES (2306, '75126 3XE0A', GETDATE(), 999);</v>
      </c>
    </row>
    <row r="6336" spans="26:27">
      <c r="Z6336" s="623">
        <v>1017</v>
      </c>
      <c r="AA6336" s="316" t="str">
        <f t="shared" si="50"/>
        <v>INSERT INTO UPK_IKOU.upk_k40.m_k60_buhin_no (data_id, buhin_no, created_date, created_tantou_id) VALUES (2307, '75126 3XF0A', GETDATE(), 999);</v>
      </c>
    </row>
    <row r="6337" spans="26:27">
      <c r="Z6337" s="623">
        <v>1018</v>
      </c>
      <c r="AA6337" s="316" t="str">
        <f t="shared" si="50"/>
        <v>INSERT INTO UPK_IKOU.upk_k40.m_k60_buhin_no (data_id, buhin_no, created_date, created_tantou_id) VALUES (2308, '75126 3XY0A', GETDATE(), 999);</v>
      </c>
    </row>
    <row r="6338" spans="26:27">
      <c r="Z6338" s="623">
        <v>1019</v>
      </c>
      <c r="AA6338" s="316" t="str">
        <f t="shared" si="50"/>
        <v>INSERT INTO UPK_IKOU.upk_k40.m_k60_buhin_no (data_id, buhin_no, created_date, created_tantou_id) VALUES (2309, '75127 5YJ0A', GETDATE(), 999);</v>
      </c>
    </row>
    <row r="6339" spans="26:27">
      <c r="Z6339" s="623">
        <v>1020</v>
      </c>
      <c r="AA6339" s="316" t="str">
        <f t="shared" si="50"/>
        <v>INSERT INTO UPK_IKOU.upk_k40.m_k60_buhin_no (data_id, buhin_no, created_date, created_tantou_id) VALUES (2310, '75127 3XE0A', GETDATE(), 999);</v>
      </c>
    </row>
    <row r="6340" spans="26:27">
      <c r="Z6340" s="623">
        <v>1021</v>
      </c>
      <c r="AA6340" s="316" t="str">
        <f t="shared" si="50"/>
        <v>INSERT INTO UPK_IKOU.upk_k40.m_k60_buhin_no (data_id, buhin_no, created_date, created_tantou_id) VALUES (2311, '75127 3XF0A', GETDATE(), 999);</v>
      </c>
    </row>
    <row r="6341" spans="26:27">
      <c r="Z6341" s="623">
        <v>1022</v>
      </c>
      <c r="AA6341" s="316" t="str">
        <f t="shared" si="50"/>
        <v>INSERT INTO UPK_IKOU.upk_k40.m_k60_buhin_no (data_id, buhin_no, created_date, created_tantou_id) VALUES (2312, '75127 3XY0A', GETDATE(), 999);</v>
      </c>
    </row>
    <row r="6342" spans="26:27">
      <c r="Z6342" s="623">
        <v>1023</v>
      </c>
      <c r="AA6342" s="316" t="str">
        <f t="shared" si="50"/>
        <v>INSERT INTO UPK_IKOU.upk_k40.m_k60_buhin_no (data_id, buhin_no, created_date, created_tantou_id) VALUES (2313, '75134 3XA0A', GETDATE(), 999);</v>
      </c>
    </row>
    <row r="6343" spans="26:27">
      <c r="Z6343" s="623">
        <v>1024</v>
      </c>
      <c r="AA6343" s="316" t="str">
        <f t="shared" si="50"/>
        <v>INSERT INTO UPK_IKOU.upk_k40.m_k60_buhin_no (data_id, buhin_no, created_date, created_tantou_id) VALUES (2314, '75135 3XA0A', GETDATE(), 999);</v>
      </c>
    </row>
    <row r="6344" spans="26:27">
      <c r="Z6344" s="623">
        <v>1025</v>
      </c>
      <c r="AA6344" s="316" t="str">
        <f t="shared" ref="AA6344:AA6407" si="51">$Y$5318&amp;AA5053&amp;", '"&amp;TRIM(AB5053)&amp;"', GETDATE(), 999);"</f>
        <v>INSERT INTO UPK_IKOU.upk_k40.m_k60_buhin_no (data_id, buhin_no, created_date, created_tantou_id) VALUES (2315, '75134 3XE0A', GETDATE(), 999);</v>
      </c>
    </row>
    <row r="6345" spans="26:27">
      <c r="Z6345" s="623">
        <v>1026</v>
      </c>
      <c r="AA6345" s="316" t="str">
        <f t="shared" si="51"/>
        <v>INSERT INTO UPK_IKOU.upk_k40.m_k60_buhin_no (data_id, buhin_no, created_date, created_tantou_id) VALUES (2316, '75135 3XE0A', GETDATE(), 999);</v>
      </c>
    </row>
    <row r="6346" spans="26:27">
      <c r="Z6346" s="623">
        <v>1027</v>
      </c>
      <c r="AA6346" s="316" t="str">
        <f t="shared" si="51"/>
        <v>INSERT INTO UPK_IKOU.upk_k40.m_k60_buhin_no (data_id, buhin_no, created_date, created_tantou_id) VALUES (2317, '751L7 3XA0A', GETDATE(), 999);</v>
      </c>
    </row>
    <row r="6347" spans="26:27">
      <c r="Z6347" s="623">
        <v>1028</v>
      </c>
      <c r="AA6347" s="316" t="str">
        <f t="shared" si="51"/>
        <v>INSERT INTO UPK_IKOU.upk_k40.m_k60_buhin_no (data_id, buhin_no, created_date, created_tantou_id) VALUES (2318, '751L7 3XA0A-K', GETDATE(), 999);</v>
      </c>
    </row>
    <row r="6348" spans="26:27">
      <c r="Z6348" s="623">
        <v>1029</v>
      </c>
      <c r="AA6348" s="316" t="str">
        <f t="shared" si="51"/>
        <v>INSERT INTO UPK_IKOU.upk_k40.m_k60_buhin_no (data_id, buhin_no, created_date, created_tantou_id) VALUES (2319, '751L7 3XE0A', GETDATE(), 999);</v>
      </c>
    </row>
    <row r="6349" spans="26:27">
      <c r="Z6349" s="623">
        <v>1030</v>
      </c>
      <c r="AA6349" s="316" t="str">
        <f t="shared" si="51"/>
        <v>INSERT INTO UPK_IKOU.upk_k40.m_k60_buhin_no (data_id, buhin_no, created_date, created_tantou_id) VALUES (2320, '76372 3XB0AUF', GETDATE(), 999);</v>
      </c>
    </row>
    <row r="6350" spans="26:27">
      <c r="Z6350" s="623">
        <v>1031</v>
      </c>
      <c r="AA6350" s="316" t="str">
        <f t="shared" si="51"/>
        <v>INSERT INTO UPK_IKOU.upk_k40.m_k60_buhin_no (data_id, buhin_no, created_date, created_tantou_id) VALUES (2321, '76373 3XB0AUF', GETDATE(), 999);</v>
      </c>
    </row>
    <row r="6351" spans="26:27">
      <c r="Z6351" s="623">
        <v>1032</v>
      </c>
      <c r="AA6351" s="316" t="str">
        <f t="shared" si="51"/>
        <v>INSERT INTO UPK_IKOU.upk_k40.m_k60_buhin_no (data_id, buhin_no, created_date, created_tantou_id) VALUES (2322, '76372 3XD3A', GETDATE(), 999);</v>
      </c>
    </row>
    <row r="6352" spans="26:27">
      <c r="Z6352" s="623">
        <v>1033</v>
      </c>
      <c r="AA6352" s="316" t="str">
        <f t="shared" si="51"/>
        <v>INSERT INTO UPK_IKOU.upk_k40.m_k60_buhin_no (data_id, buhin_no, created_date, created_tantou_id) VALUES (2323, '76373 3XD3A', GETDATE(), 999);</v>
      </c>
    </row>
    <row r="6353" spans="26:27">
      <c r="Z6353" s="623">
        <v>1034</v>
      </c>
      <c r="AA6353" s="316" t="str">
        <f t="shared" si="51"/>
        <v>INSERT INTO UPK_IKOU.upk_k40.m_k60_buhin_no (data_id, buhin_no, created_date, created_tantou_id) VALUES (2324, '76373 3YF3A-B', GETDATE(), 999);</v>
      </c>
    </row>
    <row r="6354" spans="26:27">
      <c r="Z6354" s="623">
        <v>1035</v>
      </c>
      <c r="AA6354" s="316" t="str">
        <f t="shared" si="51"/>
        <v>INSERT INTO UPK_IKOU.upk_k40.m_k60_buhin_no (data_id, buhin_no, created_date, created_tantou_id) VALUES (2325, '77532 3XA0AUF', GETDATE(), 999);</v>
      </c>
    </row>
    <row r="6355" spans="26:27">
      <c r="Z6355" s="623">
        <v>1036</v>
      </c>
      <c r="AA6355" s="316" t="str">
        <f t="shared" si="51"/>
        <v>INSERT INTO UPK_IKOU.upk_k40.m_k60_buhin_no (data_id, buhin_no, created_date, created_tantou_id) VALUES (2326, '77533 3YD0BUF', GETDATE(), 999);</v>
      </c>
    </row>
    <row r="6356" spans="26:27">
      <c r="Z6356" s="623">
        <v>1037</v>
      </c>
      <c r="AA6356" s="316" t="str">
        <f t="shared" si="51"/>
        <v>INSERT INTO UPK_IKOU.upk_k40.m_k60_buhin_no (data_id, buhin_no, created_date, created_tantou_id) VALUES (2327, '75112 3VA0A', GETDATE(), 999);</v>
      </c>
    </row>
    <row r="6357" spans="26:27">
      <c r="Z6357" s="623">
        <v>1038</v>
      </c>
      <c r="AA6357" s="316" t="str">
        <f t="shared" si="51"/>
        <v>INSERT INTO UPK_IKOU.upk_k40.m_k60_buhin_no (data_id, buhin_no, created_date, created_tantou_id) VALUES (2328, '75113 3VA0A', GETDATE(), 999);</v>
      </c>
    </row>
    <row r="6358" spans="26:27">
      <c r="Z6358" s="623">
        <v>1039</v>
      </c>
      <c r="AA6358" s="316" t="str">
        <f t="shared" si="51"/>
        <v>INSERT INTO UPK_IKOU.upk_k40.m_k60_buhin_no (data_id, buhin_no, created_date, created_tantou_id) VALUES (2329, '76242 3VA0A', GETDATE(), 999);</v>
      </c>
    </row>
    <row r="6359" spans="26:27">
      <c r="Z6359" s="623">
        <v>1040</v>
      </c>
      <c r="AA6359" s="316" t="str">
        <f t="shared" si="51"/>
        <v>INSERT INTO UPK_IKOU.upk_k40.m_k60_buhin_no (data_id, buhin_no, created_date, created_tantou_id) VALUES (2330, '76243 3VA0A', GETDATE(), 999);</v>
      </c>
    </row>
    <row r="6360" spans="26:27">
      <c r="Z6360" s="623">
        <v>1041</v>
      </c>
      <c r="AA6360" s="316" t="str">
        <f t="shared" si="51"/>
        <v>INSERT INTO UPK_IKOU.upk_k40.m_k60_buhin_no (data_id, buhin_no, created_date, created_tantou_id) VALUES (2331, '76452 3VA0A', GETDATE(), 999);</v>
      </c>
    </row>
    <row r="6361" spans="26:27">
      <c r="Z6361" s="623">
        <v>1042</v>
      </c>
      <c r="AA6361" s="316" t="str">
        <f t="shared" si="51"/>
        <v>INSERT INTO UPK_IKOU.upk_k40.m_k60_buhin_no (data_id, buhin_no, created_date, created_tantou_id) VALUES (2332, '76453 3VA0A', GETDATE(), 999);</v>
      </c>
    </row>
    <row r="6362" spans="26:27">
      <c r="Z6362" s="623">
        <v>1043</v>
      </c>
      <c r="AA6362" s="316" t="str">
        <f t="shared" si="51"/>
        <v>INSERT INTO UPK_IKOU.upk_k40.m_k60_buhin_no (data_id, buhin_no, created_date, created_tantou_id) VALUES (2333, '76232 1VA0A', GETDATE(), 999);</v>
      </c>
    </row>
    <row r="6363" spans="26:27">
      <c r="Z6363" s="623">
        <v>1044</v>
      </c>
      <c r="AA6363" s="316" t="str">
        <f t="shared" si="51"/>
        <v>INSERT INTO UPK_IKOU.upk_k40.m_k60_buhin_no (data_id, buhin_no, created_date, created_tantou_id) VALUES (2334, '76232 1VA0B', GETDATE(), 999);</v>
      </c>
    </row>
    <row r="6364" spans="26:27">
      <c r="Z6364" s="623">
        <v>1045</v>
      </c>
      <c r="AA6364" s="316" t="str">
        <f t="shared" si="51"/>
        <v>INSERT INTO UPK_IKOU.upk_k40.m_k60_buhin_no (data_id, buhin_no, created_date, created_tantou_id) VALUES (2335, '76233 1VA0A', GETDATE(), 999);</v>
      </c>
    </row>
    <row r="6365" spans="26:27">
      <c r="Z6365" s="623">
        <v>1046</v>
      </c>
      <c r="AA6365" s="316" t="str">
        <f t="shared" si="51"/>
        <v>INSERT INTO UPK_IKOU.upk_k40.m_k60_buhin_no (data_id, buhin_no, created_date, created_tantou_id) VALUES (2336, '76233 1VA0B', GETDATE(), 999);</v>
      </c>
    </row>
    <row r="6366" spans="26:27">
      <c r="Z6366" s="623">
        <v>1047</v>
      </c>
      <c r="AA6366" s="316" t="str">
        <f t="shared" si="51"/>
        <v>INSERT INTO UPK_IKOU.upk_k40.m_k60_buhin_no (data_id, buhin_no, created_date, created_tantou_id) VALUES (2337, '76332/3 1VA0A', GETDATE(), 999);</v>
      </c>
    </row>
    <row r="6367" spans="26:27">
      <c r="Z6367" s="623">
        <v>1048</v>
      </c>
      <c r="AA6367" s="316" t="str">
        <f t="shared" si="51"/>
        <v>INSERT INTO UPK_IKOU.upk_k40.m_k60_buhin_no (data_id, buhin_no, created_date, created_tantou_id) VALUES (2338, '76332/3 1VA0B', GETDATE(), 999);</v>
      </c>
    </row>
    <row r="6368" spans="26:27">
      <c r="Z6368" s="623">
        <v>1049</v>
      </c>
      <c r="AA6368" s="316" t="str">
        <f t="shared" si="51"/>
        <v>INSERT INTO UPK_IKOU.upk_k40.m_k60_buhin_no (data_id, buhin_no, created_date, created_tantou_id) VALUES (2339, '75112 5TA0A', GETDATE(), 999);</v>
      </c>
    </row>
    <row r="6369" spans="26:27">
      <c r="Z6369" s="623">
        <v>1050</v>
      </c>
      <c r="AA6369" s="316" t="str">
        <f t="shared" si="51"/>
        <v>INSERT INTO UPK_IKOU.upk_k40.m_k60_buhin_no (data_id, buhin_no, created_date, created_tantou_id) VALUES (2340, '75113 5TA0A', GETDATE(), 999);</v>
      </c>
    </row>
    <row r="6370" spans="26:27">
      <c r="Z6370" s="623">
        <v>1051</v>
      </c>
      <c r="AA6370" s="316" t="str">
        <f t="shared" si="51"/>
        <v>INSERT INTO UPK_IKOU.upk_k40.m_k60_buhin_no (data_id, buhin_no, created_date, created_tantou_id) VALUES (2341, '75134 5TA0A', GETDATE(), 999);</v>
      </c>
    </row>
    <row r="6371" spans="26:27">
      <c r="Z6371" s="623">
        <v>1052</v>
      </c>
      <c r="AA6371" s="316" t="str">
        <f t="shared" si="51"/>
        <v>INSERT INTO UPK_IKOU.upk_k40.m_k60_buhin_no (data_id, buhin_no, created_date, created_tantou_id) VALUES (2342, '75135 5TA0A', GETDATE(), 999);</v>
      </c>
    </row>
    <row r="6372" spans="26:27">
      <c r="Z6372" s="623">
        <v>1053</v>
      </c>
      <c r="AA6372" s="316" t="str">
        <f t="shared" si="51"/>
        <v>INSERT INTO UPK_IKOU.upk_k40.m_k60_buhin_no (data_id, buhin_no, created_date, created_tantou_id) VALUES (2343, '75262/3 1VA0A', GETDATE(), 999);</v>
      </c>
    </row>
    <row r="6373" spans="26:27">
      <c r="Z6373" s="623">
        <v>1054</v>
      </c>
      <c r="AA6373" s="316" t="str">
        <f t="shared" si="51"/>
        <v>INSERT INTO UPK_IKOU.upk_k40.m_k60_buhin_no (data_id, buhin_no, created_date, created_tantou_id) VALUES (2344, '76452 5TA0A', GETDATE(), 999);</v>
      </c>
    </row>
    <row r="6374" spans="26:27">
      <c r="Z6374" s="623">
        <v>1055</v>
      </c>
      <c r="AA6374" s="316" t="str">
        <f t="shared" si="51"/>
        <v>INSERT INTO UPK_IKOU.upk_k40.m_k60_buhin_no (data_id, buhin_no, created_date, created_tantou_id) VALUES (2345, '76453 5TA0A', GETDATE(), 999);</v>
      </c>
    </row>
    <row r="6375" spans="26:27">
      <c r="Z6375" s="623">
        <v>1056</v>
      </c>
      <c r="AA6375" s="316" t="str">
        <f t="shared" si="51"/>
        <v>INSERT INTO UPK_IKOU.upk_k40.m_k60_buhin_no (data_id, buhin_no, created_date, created_tantou_id) VALUES (2346, '67467 4CC0A', GETDATE(), 999);</v>
      </c>
    </row>
    <row r="6376" spans="26:27">
      <c r="Z6376" s="623">
        <v>1057</v>
      </c>
      <c r="AA6376" s="316" t="str">
        <f t="shared" si="51"/>
        <v>INSERT INTO UPK_IKOU.upk_k40.m_k60_buhin_no (data_id, buhin_no, created_date, created_tantou_id) VALUES (2347, '67467 4CC0A-E', GETDATE(), 999);</v>
      </c>
    </row>
    <row r="6377" spans="26:27">
      <c r="Z6377" s="623">
        <v>1058</v>
      </c>
      <c r="AA6377" s="316" t="str">
        <f t="shared" si="51"/>
        <v>INSERT INTO UPK_IKOU.upk_k40.m_k60_buhin_no (data_id, buhin_no, created_date, created_tantou_id) VALUES (2348, '74372 4CB0A', GETDATE(), 999);</v>
      </c>
    </row>
    <row r="6378" spans="26:27">
      <c r="Z6378" s="623">
        <v>1059</v>
      </c>
      <c r="AA6378" s="316" t="str">
        <f t="shared" si="51"/>
        <v>INSERT INTO UPK_IKOU.upk_k40.m_k60_buhin_no (data_id, buhin_no, created_date, created_tantou_id) VALUES (2349, '76312/3 4CC0A', GETDATE(), 999);</v>
      </c>
    </row>
    <row r="6379" spans="26:27">
      <c r="Z6379" s="623">
        <v>1060</v>
      </c>
      <c r="AA6379" s="316" t="str">
        <f t="shared" si="51"/>
        <v>INSERT INTO UPK_IKOU.upk_k40.m_k60_buhin_no (data_id, buhin_no, created_date, created_tantou_id) VALUES (2350, '76452 4CE0A', GETDATE(), 999);</v>
      </c>
    </row>
    <row r="6380" spans="26:27">
      <c r="Z6380" s="623">
        <v>1061</v>
      </c>
      <c r="AA6380" s="316" t="str">
        <f t="shared" si="51"/>
        <v>INSERT INTO UPK_IKOU.upk_k40.m_k60_buhin_no (data_id, buhin_no, created_date, created_tantou_id) VALUES (2351, '76452 4CE0A-E', GETDATE(), 999);</v>
      </c>
    </row>
    <row r="6381" spans="26:27">
      <c r="Z6381" s="623">
        <v>1062</v>
      </c>
      <c r="AA6381" s="316" t="str">
        <f t="shared" si="51"/>
        <v>INSERT INTO UPK_IKOU.upk_k40.m_k60_buhin_no (data_id, buhin_no, created_date, created_tantou_id) VALUES (2352, '76452 4BC1A', GETDATE(), 999);</v>
      </c>
    </row>
    <row r="6382" spans="26:27">
      <c r="Z6382" s="623">
        <v>1063</v>
      </c>
      <c r="AA6382" s="316" t="str">
        <f t="shared" si="51"/>
        <v>INSERT INTO UPK_IKOU.upk_k40.m_k60_buhin_no (data_id, buhin_no, created_date, created_tantou_id) VALUES (2353, '76453 4CE0A', GETDATE(), 999);</v>
      </c>
    </row>
    <row r="6383" spans="26:27">
      <c r="Z6383" s="623">
        <v>1064</v>
      </c>
      <c r="AA6383" s="316" t="str">
        <f t="shared" si="51"/>
        <v>INSERT INTO UPK_IKOU.upk_k40.m_k60_buhin_no (data_id, buhin_no, created_date, created_tantou_id) VALUES (2354, '76453 4CE0A-E', GETDATE(), 999);</v>
      </c>
    </row>
    <row r="6384" spans="26:27">
      <c r="Z6384" s="623">
        <v>1065</v>
      </c>
      <c r="AA6384" s="316" t="str">
        <f t="shared" si="51"/>
        <v>INSERT INTO UPK_IKOU.upk_k40.m_k60_buhin_no (data_id, buhin_no, created_date, created_tantou_id) VALUES (2355, '76453 4BC1A', GETDATE(), 999);</v>
      </c>
    </row>
    <row r="6385" spans="26:27">
      <c r="Z6385" s="623">
        <v>1066</v>
      </c>
      <c r="AA6385" s="316" t="str">
        <f t="shared" si="51"/>
        <v>INSERT INTO UPK_IKOU.upk_k40.m_k60_buhin_no (data_id, buhin_no, created_date, created_tantou_id) VALUES (2356, '76532 4CC0A', GETDATE(), 999);</v>
      </c>
    </row>
    <row r="6386" spans="26:27">
      <c r="Z6386" s="623">
        <v>1067</v>
      </c>
      <c r="AA6386" s="316" t="str">
        <f t="shared" si="51"/>
        <v>INSERT INTO UPK_IKOU.upk_k40.m_k60_buhin_no (data_id, buhin_no, created_date, created_tantou_id) VALUES (2357, '76533 4CC0A', GETDATE(), 999);</v>
      </c>
    </row>
    <row r="6387" spans="26:27">
      <c r="Z6387" s="623">
        <v>1068</v>
      </c>
      <c r="AA6387" s="316" t="str">
        <f t="shared" si="51"/>
        <v>INSERT INTO UPK_IKOU.upk_k40.m_k60_buhin_no (data_id, buhin_no, created_date, created_tantou_id) VALUES (2358, '76572 4CC0A', GETDATE(), 999);</v>
      </c>
    </row>
    <row r="6388" spans="26:27">
      <c r="Z6388" s="623">
        <v>1069</v>
      </c>
      <c r="AA6388" s="316" t="str">
        <f t="shared" si="51"/>
        <v>INSERT INTO UPK_IKOU.upk_k40.m_k60_buhin_no (data_id, buhin_no, created_date, created_tantou_id) VALUES (2359, '76573 4CC0A', GETDATE(), 999);</v>
      </c>
    </row>
    <row r="6389" spans="26:27">
      <c r="Z6389" s="623">
        <v>1070</v>
      </c>
      <c r="AA6389" s="316" t="str">
        <f t="shared" si="51"/>
        <v>INSERT INTO UPK_IKOU.upk_k40.m_k60_buhin_no (data_id, buhin_no, created_date, created_tantou_id) VALUES (2360, '75556 4BC1B', GETDATE(), 999);</v>
      </c>
    </row>
    <row r="6390" spans="26:27">
      <c r="Z6390" s="623">
        <v>1071</v>
      </c>
      <c r="AA6390" s="316" t="str">
        <f t="shared" si="51"/>
        <v>INSERT INTO UPK_IKOU.upk_k40.m_k60_buhin_no (data_id, buhin_no, created_date, created_tantou_id) VALUES (2361, '75557 4BC1B', GETDATE(), 999);</v>
      </c>
    </row>
    <row r="6391" spans="26:27">
      <c r="Z6391" s="623">
        <v>1072</v>
      </c>
      <c r="AA6391" s="316" t="str">
        <f t="shared" si="51"/>
        <v>INSERT INTO UPK_IKOU.upk_k40.m_k60_buhin_no (data_id, buhin_no, created_date, created_tantou_id) VALUES (2362, '76456/7 4CE0A', GETDATE(), 999);</v>
      </c>
    </row>
    <row r="6392" spans="26:27">
      <c r="Z6392" s="623">
        <v>1073</v>
      </c>
      <c r="AA6392" s="316" t="str">
        <f t="shared" si="51"/>
        <v>INSERT INTO UPK_IKOU.upk_k40.m_k60_buhin_no (data_id, buhin_no, created_date, created_tantou_id) VALUES (2363, '76456/7 4CE0A-E', GETDATE(), 999);</v>
      </c>
    </row>
    <row r="6393" spans="26:27">
      <c r="Z6393" s="623">
        <v>1074</v>
      </c>
      <c r="AA6393" s="316" t="str">
        <f t="shared" si="51"/>
        <v>INSERT INTO UPK_IKOU.upk_k40.m_k60_buhin_no (data_id, buhin_no, created_date, created_tantou_id) VALUES (2364, '76456/7 6FK0A', GETDATE(), 999);</v>
      </c>
    </row>
    <row r="6394" spans="26:27">
      <c r="Z6394" s="623">
        <v>1075</v>
      </c>
      <c r="AA6394" s="316" t="str">
        <f t="shared" si="51"/>
        <v>INSERT INTO UPK_IKOU.upk_k40.m_k60_buhin_no (data_id, buhin_no, created_date, created_tantou_id) VALUES (2365, '76452 6MA0A', GETDATE(), 999);</v>
      </c>
    </row>
    <row r="6395" spans="26:27">
      <c r="Z6395" s="623">
        <v>1076</v>
      </c>
      <c r="AA6395" s="316" t="str">
        <f t="shared" si="51"/>
        <v>INSERT INTO UPK_IKOU.upk_k40.m_k60_buhin_no (data_id, buhin_no, created_date, created_tantou_id) VALUES (2366, '76452 6MT0A', GETDATE(), 999);</v>
      </c>
    </row>
    <row r="6396" spans="26:27">
      <c r="Z6396" s="623">
        <v>1077</v>
      </c>
      <c r="AA6396" s="316" t="str">
        <f t="shared" si="51"/>
        <v>INSERT INTO UPK_IKOU.upk_k40.m_k60_buhin_no (data_id, buhin_no, created_date, created_tantou_id) VALUES (2367, '76453 6MT0A', GETDATE(), 999);</v>
      </c>
    </row>
    <row r="6397" spans="26:27">
      <c r="Z6397" s="623">
        <v>1078</v>
      </c>
      <c r="AA6397" s="316" t="str">
        <f t="shared" si="51"/>
        <v>INSERT INTO UPK_IKOU.upk_k40.m_k60_buhin_no (data_id, buhin_no, created_date, created_tantou_id) VALUES (2368, '77662/3 6MR0A', GETDATE(), 999);</v>
      </c>
    </row>
    <row r="6398" spans="26:27">
      <c r="Z6398" s="623">
        <v>1079</v>
      </c>
      <c r="AA6398" s="316" t="str">
        <f t="shared" si="51"/>
        <v>INSERT INTO UPK_IKOU.upk_k40.m_k60_buhin_no (data_id, buhin_no, created_date, created_tantou_id) VALUES (2369, '78142/3 6MA0A', GETDATE(), 999);</v>
      </c>
    </row>
    <row r="6399" spans="26:27">
      <c r="Z6399" s="623">
        <v>1080</v>
      </c>
      <c r="AA6399" s="316" t="str">
        <f t="shared" si="51"/>
        <v>INSERT INTO UPK_IKOU.upk_k40.m_k60_buhin_no (data_id, buhin_no, created_date, created_tantou_id) VALUES (2370, '64182/3 6RA1A', GETDATE(), 999);</v>
      </c>
    </row>
    <row r="6400" spans="26:27">
      <c r="Z6400" s="623">
        <v>1081</v>
      </c>
      <c r="AA6400" s="316" t="str">
        <f t="shared" si="51"/>
        <v>INSERT INTO UPK_IKOU.upk_k40.m_k60_buhin_no (data_id, buhin_no, created_date, created_tantou_id) VALUES (2371, '66322/3 6RA0A', GETDATE(), 999);</v>
      </c>
    </row>
    <row r="6401" spans="26:27">
      <c r="Z6401" s="623">
        <v>1082</v>
      </c>
      <c r="AA6401" s="316" t="str">
        <f t="shared" si="51"/>
        <v>INSERT INTO UPK_IKOU.upk_k40.m_k60_buhin_no (data_id, buhin_no, created_date, created_tantou_id) VALUES (2372, '75112 6RA0A', GETDATE(), 999);</v>
      </c>
    </row>
    <row r="6402" spans="26:27">
      <c r="Z6402" s="623">
        <v>1083</v>
      </c>
      <c r="AA6402" s="316" t="str">
        <f t="shared" si="51"/>
        <v>INSERT INTO UPK_IKOU.upk_k40.m_k60_buhin_no (data_id, buhin_no, created_date, created_tantou_id) VALUES (2373, '75113 6RA0A', GETDATE(), 999);</v>
      </c>
    </row>
    <row r="6403" spans="26:27">
      <c r="Z6403" s="623">
        <v>1084</v>
      </c>
      <c r="AA6403" s="316" t="str">
        <f t="shared" si="51"/>
        <v>INSERT INTO UPK_IKOU.upk_k40.m_k60_buhin_no (data_id, buhin_no, created_date, created_tantou_id) VALUES (2374, '75692/3 6RA1A', GETDATE(), 999);</v>
      </c>
    </row>
    <row r="6404" spans="26:27">
      <c r="Z6404" s="623">
        <v>1085</v>
      </c>
      <c r="AA6404" s="316" t="str">
        <f t="shared" si="51"/>
        <v>INSERT INTO UPK_IKOU.upk_k40.m_k60_buhin_no (data_id, buhin_no, created_date, created_tantou_id) VALUES (2375, '5253C B4800/B4700', GETDATE(), 999);</v>
      </c>
    </row>
    <row r="6405" spans="26:27">
      <c r="Z6405" s="623">
        <v>1086</v>
      </c>
      <c r="AA6405" s="316" t="str">
        <f t="shared" si="51"/>
        <v>INSERT INTO UPK_IKOU.upk_k40.m_k60_buhin_no (data_id, buhin_no, created_date, created_tantou_id) VALUES (2376, '76452 6RA0A', GETDATE(), 999);</v>
      </c>
    </row>
    <row r="6406" spans="26:27">
      <c r="Z6406" s="623">
        <v>1087</v>
      </c>
      <c r="AA6406" s="316" t="str">
        <f t="shared" si="51"/>
        <v>INSERT INTO UPK_IKOU.upk_k40.m_k60_buhin_no (data_id, buhin_no, created_date, created_tantou_id) VALUES (2377, '76453 6RA0A', GETDATE(), 999);</v>
      </c>
    </row>
    <row r="6407" spans="26:27">
      <c r="Z6407" s="623">
        <v>1088</v>
      </c>
      <c r="AA6407" s="316" t="str">
        <f t="shared" si="51"/>
        <v>INSERT INTO UPK_IKOU.upk_k40.m_k60_buhin_no (data_id, buhin_no, created_date, created_tantou_id) VALUES (2378, '76482/3 6RA0A', GETDATE(), 999);</v>
      </c>
    </row>
    <row r="6408" spans="26:27">
      <c r="Z6408" s="623">
        <v>1089</v>
      </c>
      <c r="AA6408" s="316" t="str">
        <f t="shared" ref="AA6408:AA6471" si="52">$Y$5318&amp;AA5117&amp;", '"&amp;TRIM(AB5117)&amp;"', GETDATE(), 999);"</f>
        <v>INSERT INTO UPK_IKOU.upk_k40.m_k60_buhin_no (data_id, buhin_no, created_date, created_tantou_id) VALUES (2379, '76482/3 6RA1A', GETDATE(), 999);</v>
      </c>
    </row>
    <row r="6409" spans="26:27">
      <c r="Z6409" s="623">
        <v>1090</v>
      </c>
      <c r="AA6409" s="316" t="str">
        <f t="shared" si="52"/>
        <v>INSERT INTO UPK_IKOU.upk_k40.m_k60_buhin_no (data_id, buhin_no, created_date, created_tantou_id) VALUES (2380, '5253C A0800/A0700', GETDATE(), 999);</v>
      </c>
    </row>
    <row r="6410" spans="26:27">
      <c r="Z6410" s="623">
        <v>1091</v>
      </c>
      <c r="AA6410" s="316" t="str">
        <f t="shared" si="52"/>
        <v>INSERT INTO UPK_IKOU.upk_k40.m_k60_buhin_no (data_id, buhin_no, created_date, created_tantou_id) VALUES (2381, '76764 6RA0A', GETDATE(), 999);</v>
      </c>
    </row>
    <row r="6411" spans="26:27">
      <c r="Z6411" s="623">
        <v>1092</v>
      </c>
      <c r="AA6411" s="316" t="str">
        <f t="shared" si="52"/>
        <v>INSERT INTO UPK_IKOU.upk_k40.m_k60_buhin_no (data_id, buhin_no, created_date, created_tantou_id) VALUES (2382, '5228A 52200', GETDATE(), 999);</v>
      </c>
    </row>
    <row r="6412" spans="26:27">
      <c r="Z6412" s="623">
        <v>1093</v>
      </c>
      <c r="AA6412" s="316" t="str">
        <f t="shared" si="52"/>
        <v>INSERT INTO UPK_IKOU.upk_k40.m_k60_buhin_no (data_id, buhin_no, created_date, created_tantou_id) VALUES (2383, '76765 6RA0A', GETDATE(), 999);</v>
      </c>
    </row>
    <row r="6413" spans="26:27">
      <c r="Z6413" s="623">
        <v>1094</v>
      </c>
      <c r="AA6413" s="316" t="str">
        <f t="shared" si="52"/>
        <v>INSERT INTO UPK_IKOU.upk_k40.m_k60_buhin_no (data_id, buhin_no, created_date, created_tantou_id) VALUES (2384, '5228A 52100', GETDATE(), 999);</v>
      </c>
    </row>
    <row r="6414" spans="26:27">
      <c r="Z6414" s="623">
        <v>1095</v>
      </c>
      <c r="AA6414" s="316" t="str">
        <f t="shared" si="52"/>
        <v>INSERT INTO UPK_IKOU.upk_k40.m_k60_buhin_no (data_id, buhin_no, created_date, created_tantou_id) VALUES (2385, '5253C D6100', GETDATE(), 999);</v>
      </c>
    </row>
    <row r="6415" spans="26:27">
      <c r="Z6415" s="623">
        <v>1096</v>
      </c>
      <c r="AA6415" s="316" t="str">
        <f t="shared" si="52"/>
        <v>INSERT INTO UPK_IKOU.upk_k40.m_k60_buhin_no (data_id, buhin_no, created_date, created_tantou_id) VALUES (2386, '9450B 39500', GETDATE(), 999);</v>
      </c>
    </row>
    <row r="6416" spans="26:27">
      <c r="Z6416" s="623">
        <v>1097</v>
      </c>
      <c r="AA6416" s="316" t="str">
        <f t="shared" si="52"/>
        <v>INSERT INTO UPK_IKOU.upk_k40.m_k60_buhin_no (data_id, buhin_no, created_date, created_tantou_id) VALUES (2387, '9450B 39400', GETDATE(), 999);</v>
      </c>
    </row>
    <row r="6417" spans="26:27">
      <c r="Z6417" s="623">
        <v>1098</v>
      </c>
      <c r="AA6417" s="316" t="str">
        <f t="shared" si="52"/>
        <v>INSERT INTO UPK_IKOU.upk_k40.m_k60_buhin_no (data_id, buhin_no, created_date, created_tantou_id) VALUES (2388, '67112 JG00A', GETDATE(), 999);</v>
      </c>
    </row>
    <row r="6418" spans="26:27">
      <c r="Z6418" s="623">
        <v>1099</v>
      </c>
      <c r="AA6418" s="316" t="str">
        <f t="shared" si="52"/>
        <v>INSERT INTO UPK_IKOU.upk_k40.m_k60_buhin_no (data_id, buhin_no, created_date, created_tantou_id) VALUES (2389, '67112 JG40A', GETDATE(), 999);</v>
      </c>
    </row>
    <row r="6419" spans="26:27">
      <c r="Z6419" s="623">
        <v>1100</v>
      </c>
      <c r="AA6419" s="316" t="str">
        <f t="shared" si="52"/>
        <v>INSERT INTO UPK_IKOU.upk_k40.m_k60_buhin_no (data_id, buhin_no, created_date, created_tantou_id) VALUES (2390, '67112 JM00A', GETDATE(), 999);</v>
      </c>
    </row>
    <row r="6420" spans="26:27">
      <c r="Z6420" s="623">
        <v>1101</v>
      </c>
      <c r="AA6420" s="316" t="str">
        <f t="shared" si="52"/>
        <v>INSERT INTO UPK_IKOU.upk_k40.m_k60_buhin_no (data_id, buhin_no, created_date, created_tantou_id) VALUES (2391, '756R2/3 JG00A', GETDATE(), 999);</v>
      </c>
    </row>
    <row r="6421" spans="26:27">
      <c r="Z6421" s="623">
        <v>1102</v>
      </c>
      <c r="AA6421" s="316" t="str">
        <f t="shared" si="52"/>
        <v>INSERT INTO UPK_IKOU.upk_k40.m_k60_buhin_no (data_id, buhin_no, created_date, created_tantou_id) VALUES (2392, '76632 JM00A', GETDATE(), 999);</v>
      </c>
    </row>
    <row r="6422" spans="26:27">
      <c r="Z6422" s="623">
        <v>1103</v>
      </c>
      <c r="AA6422" s="316" t="str">
        <f t="shared" si="52"/>
        <v>INSERT INTO UPK_IKOU.upk_k40.m_k60_buhin_no (data_id, buhin_no, created_date, created_tantou_id) VALUES (2393, '76633 JM00A', GETDATE(), 999);</v>
      </c>
    </row>
    <row r="6423" spans="26:27">
      <c r="Z6423" s="623">
        <v>1104</v>
      </c>
      <c r="AA6423" s="316" t="str">
        <f t="shared" si="52"/>
        <v>INSERT INTO UPK_IKOU.upk_k40.m_k60_buhin_no (data_id, buhin_no, created_date, created_tantou_id) VALUES (2394, '75174 JG00A', GETDATE(), 999);</v>
      </c>
    </row>
    <row r="6424" spans="26:27">
      <c r="Z6424" s="623">
        <v>1105</v>
      </c>
      <c r="AA6424" s="316" t="str">
        <f t="shared" si="52"/>
        <v>INSERT INTO UPK_IKOU.upk_k40.m_k60_buhin_no (data_id, buhin_no, created_date, created_tantou_id) VALUES (2395, '75174 JG00A-K', GETDATE(), 999);</v>
      </c>
    </row>
    <row r="6425" spans="26:27">
      <c r="Z6425" s="623">
        <v>1106</v>
      </c>
      <c r="AA6425" s="316" t="str">
        <f t="shared" si="52"/>
        <v>INSERT INTO UPK_IKOU.upk_k40.m_k60_buhin_no (data_id, buhin_no, created_date, created_tantou_id) VALUES (2396, '75152/3 JG00A-K', GETDATE(), 999);</v>
      </c>
    </row>
    <row r="6426" spans="26:27">
      <c r="Z6426" s="623">
        <v>1107</v>
      </c>
      <c r="AA6426" s="316" t="str">
        <f t="shared" si="52"/>
        <v>INSERT INTO UPK_IKOU.upk_k40.m_k60_buhin_no (data_id, buhin_no, created_date, created_tantou_id) VALUES (2397, '75636 1VX0A', GETDATE(), 999);</v>
      </c>
    </row>
    <row r="6427" spans="26:27">
      <c r="Z6427" s="623">
        <v>1108</v>
      </c>
      <c r="AA6427" s="316" t="str">
        <f t="shared" si="52"/>
        <v>INSERT INTO UPK_IKOU.upk_k40.m_k60_buhin_no (data_id, buhin_no, created_date, created_tantou_id) VALUES (2398, '75636 1VX0A-G', GETDATE(), 999);</v>
      </c>
    </row>
    <row r="6428" spans="26:27">
      <c r="Z6428" s="623">
        <v>1109</v>
      </c>
      <c r="AA6428" s="316" t="str">
        <f t="shared" si="52"/>
        <v>INSERT INTO UPK_IKOU.upk_k40.m_k60_buhin_no (data_id, buhin_no, created_date, created_tantou_id) VALUES (2399, '75636 6MA0B', GETDATE(), 999);</v>
      </c>
    </row>
    <row r="6429" spans="26:27">
      <c r="Z6429" s="623">
        <v>1110</v>
      </c>
      <c r="AA6429" s="316" t="str">
        <f t="shared" si="52"/>
        <v>INSERT INTO UPK_IKOU.upk_k40.m_k60_buhin_no (data_id, buhin_no, created_date, created_tantou_id) VALUES (2400, '75658/9 JG00A', GETDATE(), 999);</v>
      </c>
    </row>
    <row r="6430" spans="26:27">
      <c r="Z6430" s="623">
        <v>1111</v>
      </c>
      <c r="AA6430" s="316" t="str">
        <f t="shared" si="52"/>
        <v>INSERT INTO UPK_IKOU.upk_k40.m_k60_buhin_no (data_id, buhin_no, created_date, created_tantou_id) VALUES (2401, '75196 JN20A', GETDATE(), 999);</v>
      </c>
    </row>
    <row r="6431" spans="26:27">
      <c r="Z6431" s="623">
        <v>1112</v>
      </c>
      <c r="AA6431" s="316" t="str">
        <f t="shared" si="52"/>
        <v>INSERT INTO UPK_IKOU.upk_k40.m_k60_buhin_no (data_id, buhin_no, created_date, created_tantou_id) VALUES (2402, '75172 JN20A', GETDATE(), 999);</v>
      </c>
    </row>
    <row r="6432" spans="26:27">
      <c r="Z6432" s="623">
        <v>1113</v>
      </c>
      <c r="AA6432" s="316" t="str">
        <f t="shared" si="52"/>
        <v>INSERT INTO UPK_IKOU.upk_k40.m_k60_buhin_no (data_id, buhin_no, created_date, created_tantou_id) VALUES (2403, '75173 JN20A', GETDATE(), 999);</v>
      </c>
    </row>
    <row r="6433" spans="26:27">
      <c r="Z6433" s="623">
        <v>1114</v>
      </c>
      <c r="AA6433" s="316" t="str">
        <f t="shared" si="52"/>
        <v>INSERT INTO UPK_IKOU.upk_k40.m_k60_buhin_no (data_id, buhin_no, created_date, created_tantou_id) VALUES (2404, '75312 3NU0A', GETDATE(), 999);</v>
      </c>
    </row>
    <row r="6434" spans="26:27">
      <c r="Z6434" s="623">
        <v>1115</v>
      </c>
      <c r="AA6434" s="316" t="str">
        <f t="shared" si="52"/>
        <v>INSERT INTO UPK_IKOU.upk_k40.m_k60_buhin_no (data_id, buhin_no, created_date, created_tantou_id) VALUES (2405, '75512 JN20A', GETDATE(), 999);</v>
      </c>
    </row>
    <row r="6435" spans="26:27">
      <c r="Z6435" s="623">
        <v>1116</v>
      </c>
      <c r="AA6435" s="316" t="str">
        <f t="shared" si="52"/>
        <v>INSERT INTO UPK_IKOU.upk_k40.m_k60_buhin_no (data_id, buhin_no, created_date, created_tantou_id) VALUES (2406, '75512 3NU0A', GETDATE(), 999);</v>
      </c>
    </row>
    <row r="6436" spans="26:27">
      <c r="Z6436" s="623">
        <v>1117</v>
      </c>
      <c r="AA6436" s="316" t="str">
        <f t="shared" si="52"/>
        <v>INSERT INTO UPK_IKOU.upk_k40.m_k60_buhin_no (data_id, buhin_no, created_date, created_tantou_id) VALUES (2407, '75513 JN20A', GETDATE(), 999);</v>
      </c>
    </row>
    <row r="6437" spans="26:27">
      <c r="Z6437" s="623">
        <v>1118</v>
      </c>
      <c r="AA6437" s="316" t="str">
        <f t="shared" si="52"/>
        <v>INSERT INTO UPK_IKOU.upk_k40.m_k60_buhin_no (data_id, buhin_no, created_date, created_tantou_id) VALUES (2408, '75513 3NU0A', GETDATE(), 999);</v>
      </c>
    </row>
    <row r="6438" spans="26:27">
      <c r="Z6438" s="623">
        <v>1119</v>
      </c>
      <c r="AA6438" s="316" t="str">
        <f t="shared" si="52"/>
        <v>INSERT INTO UPK_IKOU.upk_k40.m_k60_buhin_no (data_id, buhin_no, created_date, created_tantou_id) VALUES (2409, '76532 JN20A', GETDATE(), 999);</v>
      </c>
    </row>
    <row r="6439" spans="26:27">
      <c r="Z6439" s="623">
        <v>1120</v>
      </c>
      <c r="AA6439" s="316" t="str">
        <f t="shared" si="52"/>
        <v>INSERT INTO UPK_IKOU.upk_k40.m_k60_buhin_no (data_id, buhin_no, created_date, created_tantou_id) VALUES (2410, '76533 JN20A', GETDATE(), 999);</v>
      </c>
    </row>
    <row r="6440" spans="26:27">
      <c r="Z6440" s="623">
        <v>1121</v>
      </c>
      <c r="AA6440" s="316" t="str">
        <f t="shared" si="52"/>
        <v>INSERT INTO UPK_IKOU.upk_k40.m_k60_buhin_no (data_id, buhin_no, created_date, created_tantou_id) VALUES (2411, '76742/3 JN20A', GETDATE(), 999);</v>
      </c>
    </row>
    <row r="6441" spans="26:27">
      <c r="Z6441" s="623">
        <v>1122</v>
      </c>
      <c r="AA6441" s="316" t="str">
        <f t="shared" si="52"/>
        <v>INSERT INTO UPK_IKOU.upk_k40.m_k60_buhin_no (data_id, buhin_no, created_date, created_tantou_id) VALUES (2412, '76752 JN20A', GETDATE(), 999);</v>
      </c>
    </row>
    <row r="6442" spans="26:27">
      <c r="Z6442" s="623">
        <v>1123</v>
      </c>
      <c r="AA6442" s="316" t="str">
        <f t="shared" si="52"/>
        <v>INSERT INTO UPK_IKOU.upk_k40.m_k60_buhin_no (data_id, buhin_no, created_date, created_tantou_id) VALUES (2413, '79112 JN20A', GETDATE(), 999);</v>
      </c>
    </row>
    <row r="6443" spans="26:27">
      <c r="Z6443" s="623">
        <v>1124</v>
      </c>
      <c r="AA6443" s="316" t="str">
        <f t="shared" si="52"/>
        <v>INSERT INTO UPK_IKOU.upk_k40.m_k60_buhin_no (data_id, buhin_no, created_date, created_tantou_id) VALUES (2414, '79112 JN90A', GETDATE(), 999);</v>
      </c>
    </row>
    <row r="6444" spans="26:27">
      <c r="Z6444" s="623">
        <v>1125</v>
      </c>
      <c r="AA6444" s="316" t="str">
        <f t="shared" si="52"/>
        <v>INSERT INTO UPK_IKOU.upk_k40.m_k60_buhin_no (data_id, buhin_no, created_date, created_tantou_id) VALUES (2415, '79113 JN20A', GETDATE(), 999);</v>
      </c>
    </row>
    <row r="6445" spans="26:27">
      <c r="Z6445" s="623">
        <v>1126</v>
      </c>
      <c r="AA6445" s="316" t="str">
        <f t="shared" si="52"/>
        <v>INSERT INTO UPK_IKOU.upk_k40.m_k60_buhin_no (data_id, buhin_no, created_date, created_tantou_id) VALUES (2416, '74542 1LA0B', GETDATE(), 999);</v>
      </c>
    </row>
    <row r="6446" spans="26:27">
      <c r="Z6446" s="623">
        <v>1127</v>
      </c>
      <c r="AA6446" s="316" t="str">
        <f t="shared" si="52"/>
        <v>INSERT INTO UPK_IKOU.upk_k40.m_k60_buhin_no (data_id, buhin_no, created_date, created_tantou_id) VALUES (2417, '76426 1LA0A', GETDATE(), 999);</v>
      </c>
    </row>
    <row r="6447" spans="26:27">
      <c r="Z6447" s="623">
        <v>1128</v>
      </c>
      <c r="AA6447" s="316" t="str">
        <f t="shared" si="52"/>
        <v>INSERT INTO UPK_IKOU.upk_k40.m_k60_buhin_no (data_id, buhin_no, created_date, created_tantou_id) VALUES (2418, '76427 1LA0A', GETDATE(), 999);</v>
      </c>
    </row>
    <row r="6448" spans="26:27">
      <c r="Z6448" s="623">
        <v>1129</v>
      </c>
      <c r="AA6448" s="316" t="str">
        <f t="shared" si="52"/>
        <v>INSERT INTO UPK_IKOU.upk_k40.m_k60_buhin_no (data_id, buhin_no, created_date, created_tantou_id) VALUES (2419, '76452 1LA0A', GETDATE(), 999);</v>
      </c>
    </row>
    <row r="6449" spans="26:27">
      <c r="Z6449" s="623">
        <v>1130</v>
      </c>
      <c r="AA6449" s="316" t="str">
        <f t="shared" si="52"/>
        <v>INSERT INTO UPK_IKOU.upk_k40.m_k60_buhin_no (data_id, buhin_no, created_date, created_tantou_id) VALUES (2420, '76453 1LA0A', GETDATE(), 999);</v>
      </c>
    </row>
    <row r="6450" spans="26:27">
      <c r="Z6450" s="623">
        <v>1131</v>
      </c>
      <c r="AA6450" s="316" t="str">
        <f t="shared" si="52"/>
        <v>INSERT INTO UPK_IKOU.upk_k40.m_k60_buhin_no (data_id, buhin_no, created_date, created_tantou_id) VALUES (2421, '764B4/5 1LA0A', GETDATE(), 999);</v>
      </c>
    </row>
    <row r="6451" spans="26:27">
      <c r="Z6451" s="623">
        <v>1132</v>
      </c>
      <c r="AA6451" s="316" t="str">
        <f t="shared" si="52"/>
        <v>INSERT INTO UPK_IKOU.upk_k40.m_k60_buhin_no (data_id, buhin_no, created_date, created_tantou_id) VALUES (2422, '764B4/5 1LB0A', GETDATE(), 999);</v>
      </c>
    </row>
    <row r="6452" spans="26:27">
      <c r="Z6452" s="623">
        <v>1133</v>
      </c>
      <c r="AA6452" s="316" t="str">
        <f t="shared" si="52"/>
        <v>INSERT INTO UPK_IKOU.upk_k40.m_k60_buhin_no (data_id, buhin_no, created_date, created_tantou_id) VALUES (2423, '85034/5 1LA0A01', GETDATE(), 999);</v>
      </c>
    </row>
    <row r="6453" spans="26:27">
      <c r="Z6453" s="623">
        <v>1134</v>
      </c>
      <c r="AA6453" s="316" t="str">
        <f t="shared" si="52"/>
        <v>INSERT INTO UPK_IKOU.upk_k40.m_k60_buhin_no (data_id, buhin_no, created_date, created_tantou_id) VALUES (2424, '85034/5 1LA0A02', GETDATE(), 999);</v>
      </c>
    </row>
    <row r="6454" spans="26:27">
      <c r="Z6454" s="623">
        <v>1135</v>
      </c>
      <c r="AA6454" s="316" t="str">
        <f t="shared" si="52"/>
        <v>INSERT INTO UPK_IKOU.upk_k40.m_k60_buhin_no (data_id, buhin_no, created_date, created_tantou_id) VALUES (2425, '74516 1JA0A', GETDATE(), 999);</v>
      </c>
    </row>
    <row r="6455" spans="26:27">
      <c r="Z6455" s="623">
        <v>1136</v>
      </c>
      <c r="AA6455" s="316" t="str">
        <f t="shared" si="52"/>
        <v>INSERT INTO UPK_IKOU.upk_k40.m_k60_buhin_no (data_id, buhin_no, created_date, created_tantou_id) VALUES (2426, '74516 1JB0A', GETDATE(), 999);</v>
      </c>
    </row>
    <row r="6456" spans="26:27">
      <c r="Z6456" s="623">
        <v>1137</v>
      </c>
      <c r="AA6456" s="316" t="str">
        <f t="shared" si="52"/>
        <v>INSERT INTO UPK_IKOU.upk_k40.m_k60_buhin_no (data_id, buhin_no, created_date, created_tantou_id) VALUES (2427, '74517 1JA0A', GETDATE(), 999);</v>
      </c>
    </row>
    <row r="6457" spans="26:27">
      <c r="Z6457" s="623">
        <v>1138</v>
      </c>
      <c r="AA6457" s="316" t="str">
        <f t="shared" si="52"/>
        <v>INSERT INTO UPK_IKOU.upk_k40.m_k60_buhin_no (data_id, buhin_no, created_date, created_tantou_id) VALUES (2428, '74517 1JB0A', GETDATE(), 999);</v>
      </c>
    </row>
    <row r="6458" spans="26:27">
      <c r="Z6458" s="623">
        <v>1139</v>
      </c>
      <c r="AA6458" s="316" t="str">
        <f t="shared" si="52"/>
        <v>INSERT INTO UPK_IKOU.upk_k40.m_k60_buhin_no (data_id, buhin_no, created_date, created_tantou_id) VALUES (2429, '74532/3 1JA1A', GETDATE(), 999);</v>
      </c>
    </row>
    <row r="6459" spans="26:27">
      <c r="Z6459" s="623">
        <v>1140</v>
      </c>
      <c r="AA6459" s="316" t="str">
        <f t="shared" si="52"/>
        <v>INSERT INTO UPK_IKOU.upk_k40.m_k60_buhin_no (data_id, buhin_no, created_date, created_tantou_id) VALUES (2430, '76532/3 6AX0A', GETDATE(), 999);</v>
      </c>
    </row>
    <row r="6460" spans="26:27">
      <c r="Z6460" s="623">
        <v>1141</v>
      </c>
      <c r="AA6460" s="316" t="str">
        <f t="shared" si="52"/>
        <v>INSERT INTO UPK_IKOU.upk_k40.m_k60_buhin_no (data_id, buhin_no, created_date, created_tantou_id) VALUES (2431, '67408/9 1JA0A', GETDATE(), 999);</v>
      </c>
    </row>
    <row r="6461" spans="26:27">
      <c r="Z6461" s="623">
        <v>1142</v>
      </c>
      <c r="AA6461" s="316" t="str">
        <f t="shared" si="52"/>
        <v>INSERT INTO UPK_IKOU.upk_k40.m_k60_buhin_no (data_id, buhin_no, created_date, created_tantou_id) VALUES (2432, '67408/9 1JB0A', GETDATE(), 999);</v>
      </c>
    </row>
    <row r="6462" spans="26:27">
      <c r="Z6462" s="623">
        <v>1143</v>
      </c>
      <c r="AA6462" s="316" t="str">
        <f t="shared" si="52"/>
        <v>INSERT INTO UPK_IKOU.upk_k40.m_k60_buhin_no (data_id, buhin_no, created_date, created_tantou_id) VALUES (2433, '75182 1JB0A', GETDATE(), 999);</v>
      </c>
    </row>
    <row r="6463" spans="26:27">
      <c r="Z6463" s="623">
        <v>1144</v>
      </c>
      <c r="AA6463" s="316" t="str">
        <f t="shared" si="52"/>
        <v>INSERT INTO UPK_IKOU.upk_k40.m_k60_buhin_no (data_id, buhin_no, created_date, created_tantou_id) VALUES (2434, '75183 1JB0A', GETDATE(), 999);</v>
      </c>
    </row>
    <row r="6464" spans="26:27">
      <c r="Z6464" s="623">
        <v>1145</v>
      </c>
      <c r="AA6464" s="316" t="str">
        <f t="shared" si="52"/>
        <v>INSERT INTO UPK_IKOU.upk_k40.m_k60_buhin_no (data_id, buhin_no, created_date, created_tantou_id) VALUES (2435, '75518/9 1JA0A', GETDATE(), 999);</v>
      </c>
    </row>
    <row r="6465" spans="26:27">
      <c r="Z6465" s="623">
        <v>1146</v>
      </c>
      <c r="AA6465" s="316" t="str">
        <f t="shared" si="52"/>
        <v>INSERT INTO UPK_IKOU.upk_k40.m_k60_buhin_no (data_id, buhin_no, created_date, created_tantou_id) VALUES (2436, '75528/9 1JA0A', GETDATE(), 999);</v>
      </c>
    </row>
    <row r="6466" spans="26:27">
      <c r="Z6466" s="623">
        <v>1147</v>
      </c>
      <c r="AA6466" s="316" t="str">
        <f t="shared" si="52"/>
        <v>INSERT INTO UPK_IKOU.upk_k40.m_k60_buhin_no (data_id, buhin_no, created_date, created_tantou_id) VALUES (2437, '764B8 1JB0A', GETDATE(), 999);</v>
      </c>
    </row>
    <row r="6467" spans="26:27">
      <c r="Z6467" s="623">
        <v>1148</v>
      </c>
      <c r="AA6467" s="316" t="str">
        <f t="shared" si="52"/>
        <v>INSERT INTO UPK_IKOU.upk_k40.m_k60_buhin_no (data_id, buhin_no, created_date, created_tantou_id) VALUES (2438, '764B9 1JB0A', GETDATE(), 999);</v>
      </c>
    </row>
    <row r="6468" spans="26:27">
      <c r="Z6468" s="623">
        <v>1149</v>
      </c>
      <c r="AA6468" s="316" t="str">
        <f t="shared" si="52"/>
        <v>INSERT INTO UPK_IKOU.upk_k40.m_k60_buhin_no (data_id, buhin_no, created_date, created_tantou_id) VALUES (2439, '64182/3 1AA0A', GETDATE(), 999);</v>
      </c>
    </row>
    <row r="6469" spans="26:27">
      <c r="Z6469" s="623">
        <v>1150</v>
      </c>
      <c r="AA6469" s="316" t="str">
        <f t="shared" si="52"/>
        <v>INSERT INTO UPK_IKOU.upk_k40.m_k60_buhin_no (data_id, buhin_no, created_date, created_tantou_id) VALUES (2440, '75632 1AA0A01', GETDATE(), 999);</v>
      </c>
    </row>
    <row r="6470" spans="26:27">
      <c r="Z6470" s="623">
        <v>1151</v>
      </c>
      <c r="AA6470" s="316" t="str">
        <f t="shared" si="52"/>
        <v>INSERT INTO UPK_IKOU.upk_k40.m_k60_buhin_no (data_id, buhin_no, created_date, created_tantou_id) VALUES (2441, '76456/7 1AC0A', GETDATE(), 999);</v>
      </c>
    </row>
    <row r="6471" spans="26:27">
      <c r="Z6471" s="623">
        <v>1152</v>
      </c>
      <c r="AA6471" s="316" t="str">
        <f t="shared" si="52"/>
        <v>INSERT INTO UPK_IKOU.upk_k40.m_k60_buhin_no (data_id, buhin_no, created_date, created_tantou_id) VALUES (2442, '76452 1GR0A', GETDATE(), 999);</v>
      </c>
    </row>
    <row r="6472" spans="26:27">
      <c r="Z6472" s="623">
        <v>1153</v>
      </c>
      <c r="AA6472" s="316" t="str">
        <f t="shared" ref="AA6472:AA6535" si="53">$Y$5318&amp;AA5181&amp;", '"&amp;TRIM(AB5181)&amp;"', GETDATE(), 999);"</f>
        <v>INSERT INTO UPK_IKOU.upk_k40.m_k60_buhin_no (data_id, buhin_no, created_date, created_tantou_id) VALUES (2443, '76453 1GR0A', GETDATE(), 999);</v>
      </c>
    </row>
    <row r="6473" spans="26:27">
      <c r="Z6473" s="623">
        <v>1154</v>
      </c>
      <c r="AA6473" s="316" t="str">
        <f t="shared" si="53"/>
        <v>INSERT INTO UPK_IKOU.upk_k40.m_k60_buhin_no (data_id, buhin_no, created_date, created_tantou_id) VALUES (2444, '17205 1VA0A', GETDATE(), 999);</v>
      </c>
    </row>
    <row r="6474" spans="26:27">
      <c r="Z6474" s="623">
        <v>1155</v>
      </c>
      <c r="AA6474" s="316" t="str">
        <f t="shared" si="53"/>
        <v>INSERT INTO UPK_IKOU.upk_k40.m_k60_buhin_no (data_id, buhin_no, created_date, created_tantou_id) VALUES (2445, '17205 5TA0A', GETDATE(), 999);</v>
      </c>
    </row>
    <row r="6475" spans="26:27">
      <c r="Z6475" s="623">
        <v>1156</v>
      </c>
      <c r="AA6475" s="316" t="str">
        <f t="shared" si="53"/>
        <v>INSERT INTO UPK_IKOU.upk_k40.m_k60_buhin_no (data_id, buhin_no, created_date, created_tantou_id) VALUES (2446, '17206 CY00A', GETDATE(), 999);</v>
      </c>
    </row>
    <row r="6476" spans="26:27">
      <c r="Z6476" s="623">
        <v>1157</v>
      </c>
      <c r="AA6476" s="316" t="str">
        <f t="shared" si="53"/>
        <v>INSERT INTO UPK_IKOU.upk_k40.m_k60_buhin_no (data_id, buhin_no, created_date, created_tantou_id) VALUES (2447, '17205 1VB0A', GETDATE(), 999);</v>
      </c>
    </row>
    <row r="6477" spans="26:27">
      <c r="Z6477" s="623">
        <v>1158</v>
      </c>
      <c r="AA6477" s="316" t="str">
        <f t="shared" si="53"/>
        <v>INSERT INTO UPK_IKOU.upk_k40.m_k60_buhin_no (data_id, buhin_no, created_date, created_tantou_id) VALUES (2448, '17206 CY10A', GETDATE(), 999);</v>
      </c>
    </row>
    <row r="6478" spans="26:27">
      <c r="Z6478" s="623">
        <v>1159</v>
      </c>
      <c r="AA6478" s="316" t="str">
        <f t="shared" si="53"/>
        <v>INSERT INTO UPK_IKOU.upk_k40.m_k60_buhin_no (data_id, buhin_no, created_date, created_tantou_id) VALUES (2449, '76584/5 1VA0A', GETDATE(), 999);</v>
      </c>
    </row>
    <row r="6479" spans="26:27">
      <c r="Z6479" s="623">
        <v>1160</v>
      </c>
      <c r="AA6479" s="316" t="str">
        <f t="shared" si="53"/>
        <v>INSERT INTO UPK_IKOU.upk_k40.m_k60_buhin_no (data_id, buhin_no, created_date, created_tantou_id) VALUES (2450, '76516 1VA0A', GETDATE(), 999);</v>
      </c>
    </row>
    <row r="6480" spans="26:27">
      <c r="Z6480" s="623">
        <v>1161</v>
      </c>
      <c r="AA6480" s="316" t="str">
        <f t="shared" si="53"/>
        <v>INSERT INTO UPK_IKOU.upk_k40.m_k60_buhin_no (data_id, buhin_no, created_date, created_tantou_id) VALUES (2451, '76517 1VA0A', GETDATE(), 999);</v>
      </c>
    </row>
    <row r="6481" spans="26:27">
      <c r="Z6481" s="623">
        <v>1162</v>
      </c>
      <c r="AA6481" s="316" t="str">
        <f t="shared" si="53"/>
        <v>INSERT INTO UPK_IKOU.upk_k40.m_k60_buhin_no (data_id, buhin_no, created_date, created_tantou_id) VALUES (2452, '74558 5TA0A', GETDATE(), 999);</v>
      </c>
    </row>
    <row r="6482" spans="26:27">
      <c r="Z6482" s="623">
        <v>1163</v>
      </c>
      <c r="AA6482" s="316" t="str">
        <f t="shared" si="53"/>
        <v>INSERT INTO UPK_IKOU.upk_k40.m_k60_buhin_no (data_id, buhin_no, created_date, created_tantou_id) VALUES (2453, '74559 5TA0A', GETDATE(), 999);</v>
      </c>
    </row>
    <row r="6483" spans="26:27">
      <c r="Z6483" s="623">
        <v>1164</v>
      </c>
      <c r="AA6483" s="316" t="str">
        <f t="shared" si="53"/>
        <v>INSERT INTO UPK_IKOU.upk_k40.m_k60_buhin_no (data_id, buhin_no, created_date, created_tantou_id) VALUES (2454, '75522/3 5TA0A', GETDATE(), 999);</v>
      </c>
    </row>
    <row r="6484" spans="26:27">
      <c r="Z6484" s="623">
        <v>1165</v>
      </c>
      <c r="AA6484" s="316" t="str">
        <f t="shared" si="53"/>
        <v>INSERT INTO UPK_IKOU.upk_k40.m_k60_buhin_no (data_id, buhin_no, created_date, created_tantou_id) VALUES (2455, '75112 5YJ0A', GETDATE(), 999);</v>
      </c>
    </row>
    <row r="6485" spans="26:27">
      <c r="Z6485" s="623">
        <v>1166</v>
      </c>
      <c r="AA6485" s="316" t="str">
        <f t="shared" si="53"/>
        <v>INSERT INTO UPK_IKOU.upk_k40.m_k60_buhin_no (data_id, buhin_no, created_date, created_tantou_id) VALUES (2456, '75113 5YJ0A', GETDATE(), 999);</v>
      </c>
    </row>
    <row r="6486" spans="26:27">
      <c r="Z6486" s="623">
        <v>1167</v>
      </c>
      <c r="AA6486" s="316" t="str">
        <f t="shared" si="53"/>
        <v>INSERT INTO UPK_IKOU.upk_k40.m_k60_buhin_no (data_id, buhin_no, created_date, created_tantou_id) VALUES (2457, '74554 3XA0A', GETDATE(), 999);</v>
      </c>
    </row>
    <row r="6487" spans="26:27">
      <c r="Z6487" s="623">
        <v>1168</v>
      </c>
      <c r="AA6487" s="316" t="str">
        <f t="shared" si="53"/>
        <v>INSERT INTO UPK_IKOU.upk_k40.m_k60_buhin_no (data_id, buhin_no, created_date, created_tantou_id) VALUES (2458, '74554 3XA0B', GETDATE(), 999);</v>
      </c>
    </row>
    <row r="6488" spans="26:27">
      <c r="Z6488" s="623">
        <v>1169</v>
      </c>
      <c r="AA6488" s="316" t="str">
        <f t="shared" si="53"/>
        <v>INSERT INTO UPK_IKOU.upk_k40.m_k60_buhin_no (data_id, buhin_no, created_date, created_tantou_id) VALUES (2459, '74554 3XR0A', GETDATE(), 999);</v>
      </c>
    </row>
    <row r="6489" spans="26:27">
      <c r="Z6489" s="623">
        <v>1170</v>
      </c>
      <c r="AA6489" s="316" t="str">
        <f t="shared" si="53"/>
        <v>INSERT INTO UPK_IKOU.upk_k40.m_k60_buhin_no (data_id, buhin_no, created_date, created_tantou_id) VALUES (2460, '74282 3XA0AUF', GETDATE(), 999);</v>
      </c>
    </row>
    <row r="6490" spans="26:27">
      <c r="Z6490" s="623">
        <v>1171</v>
      </c>
      <c r="AA6490" s="316" t="str">
        <f t="shared" si="53"/>
        <v>INSERT INTO UPK_IKOU.upk_k40.m_k60_buhin_no (data_id, buhin_no, created_date, created_tantou_id) VALUES (2461, '74282 3XE0AUF', GETDATE(), 999);</v>
      </c>
    </row>
    <row r="6491" spans="26:27">
      <c r="Z6491" s="623">
        <v>1172</v>
      </c>
      <c r="AA6491" s="316" t="str">
        <f t="shared" si="53"/>
        <v>INSERT INTO UPK_IKOU.upk_k40.m_k60_buhin_no (data_id, buhin_no, created_date, created_tantou_id) VALUES (2462, '74282 5YJ0A', GETDATE(), 999);</v>
      </c>
    </row>
    <row r="6492" spans="26:27">
      <c r="Z6492" s="623">
        <v>1173</v>
      </c>
      <c r="AA6492" s="316" t="str">
        <f t="shared" si="53"/>
        <v>INSERT INTO UPK_IKOU.upk_k40.m_k60_buhin_no (data_id, buhin_no, created_date, created_tantou_id) VALUES (2463, '74282 5YJ0B', GETDATE(), 999);</v>
      </c>
    </row>
    <row r="6493" spans="26:27">
      <c r="Z6493" s="623">
        <v>1174</v>
      </c>
      <c r="AA6493" s="316" t="str">
        <f t="shared" si="53"/>
        <v>INSERT INTO UPK_IKOU.upk_k40.m_k60_buhin_no (data_id, buhin_no, created_date, created_tantou_id) VALUES (2464, '74282 5YJ0D', GETDATE(), 999);</v>
      </c>
    </row>
    <row r="6494" spans="26:27">
      <c r="Z6494" s="623">
        <v>1175</v>
      </c>
      <c r="AA6494" s="316" t="str">
        <f t="shared" si="53"/>
        <v>INSERT INTO UPK_IKOU.upk_k40.m_k60_buhin_no (data_id, buhin_no, created_date, created_tantou_id) VALUES (2465, '74332/3 3VA0A', GETDATE(), 999);</v>
      </c>
    </row>
    <row r="6495" spans="26:27">
      <c r="Z6495" s="623">
        <v>1176</v>
      </c>
      <c r="AA6495" s="316" t="str">
        <f t="shared" si="53"/>
        <v>INSERT INTO UPK_IKOU.upk_k40.m_k60_buhin_no (data_id, buhin_no, created_date, created_tantou_id) VALUES (2466, '76232 3VA0A', GETDATE(), 999);</v>
      </c>
    </row>
    <row r="6496" spans="26:27">
      <c r="Z6496" s="623">
        <v>1177</v>
      </c>
      <c r="AA6496" s="316" t="str">
        <f t="shared" si="53"/>
        <v>INSERT INTO UPK_IKOU.upk_k40.m_k60_buhin_no (data_id, buhin_no, created_date, created_tantou_id) VALUES (2467, '76233 3VA0A', GETDATE(), 999);</v>
      </c>
    </row>
    <row r="6497" spans="26:27">
      <c r="Z6497" s="623">
        <v>1178</v>
      </c>
      <c r="AA6497" s="316" t="str">
        <f t="shared" si="53"/>
        <v>INSERT INTO UPK_IKOU.upk_k40.m_k60_buhin_no (data_id, buhin_no, created_date, created_tantou_id) VALUES (2468, '76340/1 3VA0A', GETDATE(), 999);</v>
      </c>
    </row>
    <row r="6498" spans="26:27">
      <c r="Z6498" s="623">
        <v>1179</v>
      </c>
      <c r="AA6498" s="316" t="str">
        <f t="shared" si="53"/>
        <v>INSERT INTO UPK_IKOU.upk_k40.m_k60_buhin_no (data_id, buhin_no, created_date, created_tantou_id) VALUES (2469, '76572 3VA0A', GETDATE(), 999);</v>
      </c>
    </row>
    <row r="6499" spans="26:27">
      <c r="Z6499" s="623">
        <v>1180</v>
      </c>
      <c r="AA6499" s="316" t="str">
        <f t="shared" si="53"/>
        <v>INSERT INTO UPK_IKOU.upk_k40.m_k60_buhin_no (data_id, buhin_no, created_date, created_tantou_id) VALUES (2470, '76573 3VA0A', GETDATE(), 999);</v>
      </c>
    </row>
    <row r="6500" spans="26:27">
      <c r="Z6500" s="623">
        <v>1181</v>
      </c>
      <c r="AA6500" s="316" t="str">
        <f t="shared" si="53"/>
        <v>INSERT INTO UPK_IKOU.upk_k40.m_k60_buhin_no (data_id, buhin_no, created_date, created_tantou_id) VALUES (2471, '76516/7 3VA0A', GETDATE(), 999);</v>
      </c>
    </row>
    <row r="6501" spans="26:27">
      <c r="Z6501" s="623">
        <v>1182</v>
      </c>
      <c r="AA6501" s="316" t="str">
        <f t="shared" si="53"/>
        <v>INSERT INTO UPK_IKOU.upk_k40.m_k60_buhin_no (data_id, buhin_no, created_date, created_tantou_id) VALUES (2472, '76634/5 3VA0A', GETDATE(), 999);</v>
      </c>
    </row>
    <row r="6502" spans="26:27">
      <c r="Z6502" s="623">
        <v>1183</v>
      </c>
      <c r="AA6502" s="316" t="str">
        <f t="shared" si="53"/>
        <v>INSERT INTO UPK_IKOU.upk_k40.m_k60_buhin_no (data_id, buhin_no, created_date, created_tantou_id) VALUES (2473, '79142 3VA0A', GETDATE(), 999);</v>
      </c>
    </row>
    <row r="6503" spans="26:27">
      <c r="Z6503" s="623">
        <v>1184</v>
      </c>
      <c r="AA6503" s="316" t="str">
        <f t="shared" si="53"/>
        <v>INSERT INTO UPK_IKOU.upk_k40.m_k60_buhin_no (data_id, buhin_no, created_date, created_tantou_id) VALUES (2474, '67112 4CB0A', GETDATE(), 999);</v>
      </c>
    </row>
    <row r="6504" spans="26:27">
      <c r="Z6504" s="623">
        <v>1185</v>
      </c>
      <c r="AA6504" s="316" t="str">
        <f t="shared" si="53"/>
        <v>INSERT INTO UPK_IKOU.upk_k40.m_k60_buhin_no (data_id, buhin_no, created_date, created_tantou_id) VALUES (2475, '67112 4CC0A', GETDATE(), 999);</v>
      </c>
    </row>
    <row r="6505" spans="26:27">
      <c r="Z6505" s="623">
        <v>1186</v>
      </c>
      <c r="AA6505" s="316" t="str">
        <f t="shared" si="53"/>
        <v>INSERT INTO UPK_IKOU.upk_k40.m_k60_buhin_no (data_id, buhin_no, created_date, created_tantou_id) VALUES (2476, '75262/3 4CB5A', GETDATE(), 999);</v>
      </c>
    </row>
    <row r="6506" spans="26:27">
      <c r="Z6506" s="623">
        <v>1187</v>
      </c>
      <c r="AA6506" s="316" t="str">
        <f t="shared" si="53"/>
        <v>INSERT INTO UPK_IKOU.upk_k40.m_k60_buhin_no (data_id, buhin_no, created_date, created_tantou_id) VALUES (2477, '75262/3 6FK5A', GETDATE(), 999);</v>
      </c>
    </row>
    <row r="6507" spans="26:27">
      <c r="Z6507" s="623">
        <v>1188</v>
      </c>
      <c r="AA6507" s="316" t="str">
        <f t="shared" si="53"/>
        <v>INSERT INTO UPK_IKOU.upk_k40.m_k60_buhin_no (data_id, buhin_no, created_date, created_tantou_id) VALUES (2478, '75632 4CE0A', GETDATE(), 999);</v>
      </c>
    </row>
    <row r="6508" spans="26:27">
      <c r="Z6508" s="623">
        <v>1189</v>
      </c>
      <c r="AA6508" s="316" t="str">
        <f t="shared" si="53"/>
        <v>INSERT INTO UPK_IKOU.upk_k40.m_k60_buhin_no (data_id, buhin_no, created_date, created_tantou_id) VALUES (2479, '76516/7 4CC0A', GETDATE(), 999);</v>
      </c>
    </row>
    <row r="6509" spans="26:27">
      <c r="Z6509" s="623">
        <v>1190</v>
      </c>
      <c r="AA6509" s="316" t="str">
        <f t="shared" si="53"/>
        <v>INSERT INTO UPK_IKOU.upk_k40.m_k60_buhin_no (data_id, buhin_no, created_date, created_tantou_id) VALUES (2480, '76582/3 4CF0B', GETDATE(), 999);</v>
      </c>
    </row>
    <row r="6510" spans="26:27">
      <c r="Z6510" s="623">
        <v>1191</v>
      </c>
      <c r="AA6510" s="316" t="str">
        <f t="shared" si="53"/>
        <v>INSERT INTO UPK_IKOU.upk_k40.m_k60_buhin_no (data_id, buhin_no, created_date, created_tantou_id) VALUES (2481, '75632 6MA0A', GETDATE(), 999);</v>
      </c>
    </row>
    <row r="6511" spans="26:27">
      <c r="Z6511" s="623">
        <v>1192</v>
      </c>
      <c r="AA6511" s="316" t="str">
        <f t="shared" si="53"/>
        <v>INSERT INTO UPK_IKOU.upk_k40.m_k60_buhin_no (data_id, buhin_no, created_date, created_tantou_id) VALUES (2482, '76752/3 6MA0A', GETDATE(), 999);</v>
      </c>
    </row>
    <row r="6512" spans="26:27">
      <c r="Z6512" s="623">
        <v>1193</v>
      </c>
      <c r="AA6512" s="316" t="str">
        <f t="shared" si="53"/>
        <v>INSERT INTO UPK_IKOU.upk_k40.m_k60_buhin_no (data_id, buhin_no, created_date, created_tantou_id) VALUES (2483, '76636/7 6MR0A', GETDATE(), 999);</v>
      </c>
    </row>
    <row r="6513" spans="26:27">
      <c r="Z6513" s="623">
        <v>1194</v>
      </c>
      <c r="AA6513" s="316" t="str">
        <f t="shared" si="53"/>
        <v>INSERT INTO UPK_IKOU.upk_k40.m_k60_buhin_no (data_id, buhin_no, created_date, created_tantou_id) VALUES (2484, '62518/9 6RA0A', GETDATE(), 999);</v>
      </c>
    </row>
    <row r="6514" spans="26:27">
      <c r="Z6514" s="623">
        <v>1195</v>
      </c>
      <c r="AA6514" s="316" t="str">
        <f t="shared" si="53"/>
        <v>INSERT INTO UPK_IKOU.upk_k40.m_k60_buhin_no (data_id, buhin_no, created_date, created_tantou_id) VALUES (2485, '64194/5 6RA0A', GETDATE(), 999);</v>
      </c>
    </row>
    <row r="6515" spans="26:27">
      <c r="Z6515" s="623">
        <v>1196</v>
      </c>
      <c r="AA6515" s="316" t="str">
        <f t="shared" si="53"/>
        <v>INSERT INTO UPK_IKOU.upk_k40.m_k60_buhin_no (data_id, buhin_no, created_date, created_tantou_id) VALUES (2486, '5220A N300000/N290000', GETDATE(), 999);</v>
      </c>
    </row>
    <row r="6516" spans="26:27">
      <c r="Z6516" s="623">
        <v>1197</v>
      </c>
      <c r="AA6516" s="316" t="str">
        <f t="shared" si="53"/>
        <v>INSERT INTO UPK_IKOU.upk_k40.m_k60_buhin_no (data_id, buhin_no, created_date, created_tantou_id) VALUES (2487, '74332/3 6RA0A', GETDATE(), 999);</v>
      </c>
    </row>
    <row r="6517" spans="26:27">
      <c r="Z6517" s="623">
        <v>1198</v>
      </c>
      <c r="AA6517" s="316" t="str">
        <f t="shared" si="53"/>
        <v>INSERT INTO UPK_IKOU.upk_k40.m_k60_buhin_no (data_id, buhin_no, created_date, created_tantou_id) VALUES (2488, '5253C J9800/J9700', GETDATE(), 999);</v>
      </c>
    </row>
    <row r="6518" spans="26:27">
      <c r="Z6518" s="623">
        <v>1199</v>
      </c>
      <c r="AA6518" s="316" t="str">
        <f t="shared" si="53"/>
        <v>INSERT INTO UPK_IKOU.upk_k40.m_k60_buhin_no (data_id, buhin_no, created_date, created_tantou_id) VALUES (2489, '74372 6RA0A', GETDATE(), 999);</v>
      </c>
    </row>
    <row r="6519" spans="26:27">
      <c r="Z6519" s="623">
        <v>1200</v>
      </c>
      <c r="AA6519" s="316" t="str">
        <f t="shared" si="53"/>
        <v>INSERT INTO UPK_IKOU.upk_k40.m_k60_buhin_no (data_id, buhin_no, created_date, created_tantou_id) VALUES (2490, '5253B X2700', GETDATE(), 999);</v>
      </c>
    </row>
    <row r="6520" spans="26:27">
      <c r="Z6520" s="623">
        <v>1201</v>
      </c>
      <c r="AA6520" s="316" t="str">
        <f t="shared" si="53"/>
        <v>INSERT INTO UPK_IKOU.upk_k40.m_k60_buhin_no (data_id, buhin_no, created_date, created_tantou_id) VALUES (2491, '75134/5 6RA0A', GETDATE(), 999);</v>
      </c>
    </row>
    <row r="6521" spans="26:27">
      <c r="Z6521" s="623">
        <v>1202</v>
      </c>
      <c r="AA6521" s="316" t="str">
        <f t="shared" si="53"/>
        <v>INSERT INTO UPK_IKOU.upk_k40.m_k60_buhin_no (data_id, buhin_no, created_date, created_tantou_id) VALUES (2492, '75528/9 6RA0A', GETDATE(), 999);</v>
      </c>
    </row>
    <row r="6522" spans="26:27">
      <c r="Z6522" s="623">
        <v>1203</v>
      </c>
      <c r="AA6522" s="316" t="str">
        <f t="shared" si="53"/>
        <v>INSERT INTO UPK_IKOU.upk_k40.m_k60_buhin_no (data_id, buhin_no, created_date, created_tantou_id) VALUES (2493, '5253C A6600/A6500', GETDATE(), 999);</v>
      </c>
    </row>
    <row r="6523" spans="26:27">
      <c r="Z6523" s="623">
        <v>1204</v>
      </c>
      <c r="AA6523" s="316" t="str">
        <f t="shared" si="53"/>
        <v>INSERT INTO UPK_IKOU.upk_k40.m_k60_buhin_no (data_id, buhin_no, created_date, created_tantou_id) VALUES (2494, '755C4/5 6RA0A', GETDATE(), 999);</v>
      </c>
    </row>
    <row r="6524" spans="26:27">
      <c r="Z6524" s="623">
        <v>1205</v>
      </c>
      <c r="AA6524" s="316" t="str">
        <f t="shared" si="53"/>
        <v>INSERT INTO UPK_IKOU.upk_k40.m_k60_buhin_no (data_id, buhin_no, created_date, created_tantou_id) VALUES (2495, '5253C A7400/A7300', GETDATE(), 999);</v>
      </c>
    </row>
    <row r="6525" spans="26:27">
      <c r="Z6525" s="623">
        <v>1206</v>
      </c>
      <c r="AA6525" s="316" t="str">
        <f t="shared" si="53"/>
        <v>INSERT INTO UPK_IKOU.upk_k40.m_k60_buhin_no (data_id, buhin_no, created_date, created_tantou_id) VALUES (2496, '76246/7 6RA0A', GETDATE(), 999);</v>
      </c>
    </row>
    <row r="6526" spans="26:27">
      <c r="Z6526" s="623">
        <v>1207</v>
      </c>
      <c r="AA6526" s="316" t="str">
        <f t="shared" si="53"/>
        <v>INSERT INTO UPK_IKOU.upk_k40.m_k60_buhin_no (data_id, buhin_no, created_date, created_tantou_id) VALUES (2497, '76714 6RA0A', GETDATE(), 999);</v>
      </c>
    </row>
    <row r="6527" spans="26:27">
      <c r="Z6527" s="623">
        <v>1208</v>
      </c>
      <c r="AA6527" s="316" t="str">
        <f t="shared" si="53"/>
        <v>INSERT INTO UPK_IKOU.upk_k40.m_k60_buhin_no (data_id, buhin_no, created_date, created_tantou_id) VALUES (2498, '76715 6RA0A', GETDATE(), 999);</v>
      </c>
    </row>
    <row r="6528" spans="26:27">
      <c r="Z6528" s="623">
        <v>1209</v>
      </c>
      <c r="AA6528" s="316" t="str">
        <f t="shared" si="53"/>
        <v>INSERT INTO UPK_IKOU.upk_k40.m_k60_buhin_no (data_id, buhin_no, created_date, created_tantou_id) VALUES (2499, '5253C D4100', GETDATE(), 999);</v>
      </c>
    </row>
    <row r="6529" spans="26:27">
      <c r="Z6529" s="623">
        <v>1210</v>
      </c>
      <c r="AA6529" s="316" t="str">
        <f t="shared" si="53"/>
        <v>INSERT INTO UPK_IKOU.upk_k40.m_k60_buhin_no (data_id, buhin_no, created_date, created_tantou_id) VALUES (2500, '5253C D5500', GETDATE(), 999);</v>
      </c>
    </row>
    <row r="6530" spans="26:27">
      <c r="Z6530" s="623">
        <v>1211</v>
      </c>
      <c r="AA6530" s="316" t="str">
        <f t="shared" si="53"/>
        <v>INSERT INTO UPK_IKOU.upk_k40.m_k60_buhin_no (data_id, buhin_no, created_date, created_tantou_id) VALUES (2501, '5240C 66500', GETDATE(), 999);</v>
      </c>
    </row>
    <row r="6531" spans="26:27">
      <c r="Z6531" s="623">
        <v>1212</v>
      </c>
      <c r="AA6531" s="316" t="str">
        <f t="shared" si="53"/>
        <v>INSERT INTO UPK_IKOU.upk_k40.m_k60_buhin_no (data_id, buhin_no, created_date, created_tantou_id) VALUES (2502, '67413 6US0B', GETDATE(), 999);</v>
      </c>
    </row>
    <row r="6532" spans="26:27">
      <c r="Z6532" s="623">
        <v>1213</v>
      </c>
      <c r="AA6532" s="316" t="str">
        <f t="shared" si="53"/>
        <v>INSERT INTO UPK_IKOU.upk_k40.m_k60_buhin_no (data_id, buhin_no, created_date, created_tantou_id) VALUES (2503, '67413 6RL0B', GETDATE(), 999);</v>
      </c>
    </row>
    <row r="6533" spans="26:27">
      <c r="Z6533" s="623">
        <v>1214</v>
      </c>
      <c r="AA6533" s="316" t="str">
        <f t="shared" si="53"/>
        <v>INSERT INTO UPK_IKOU.upk_k40.m_k60_buhin_no (data_id, buhin_no, created_date, created_tantou_id) VALUES (2504, '5253C S6800', GETDATE(), 999);</v>
      </c>
    </row>
    <row r="6534" spans="26:27">
      <c r="Z6534" s="623">
        <v>1215</v>
      </c>
      <c r="AA6534" s="316" t="str">
        <f t="shared" si="53"/>
        <v>INSERT INTO UPK_IKOU.upk_k40.m_k60_buhin_no (data_id, buhin_no, created_date, created_tantou_id) VALUES (2505, '5253C D7100', GETDATE(), 999);</v>
      </c>
    </row>
    <row r="6535" spans="26:27">
      <c r="Z6535" s="623">
        <v>1216</v>
      </c>
      <c r="AA6535" s="316" t="str">
        <f t="shared" si="53"/>
        <v>INSERT INTO UPK_IKOU.upk_k40.m_k60_buhin_no (data_id, buhin_no, created_date, created_tantou_id) VALUES (2506, '5253C D7200', GETDATE(), 999);</v>
      </c>
    </row>
    <row r="6536" spans="26:27">
      <c r="Z6536" s="623">
        <v>1217</v>
      </c>
      <c r="AA6536" s="316" t="str">
        <f t="shared" ref="AA6536:AA6599" si="54">$Y$5318&amp;AA5245&amp;", '"&amp;TRIM(AB5245)&amp;"', GETDATE(), 999);"</f>
        <v>INSERT INTO UPK_IKOU.upk_k40.m_k60_buhin_no (data_id, buhin_no, created_date, created_tantou_id) VALUES (2507, '67331 21G00', GETDATE(), 999);</v>
      </c>
    </row>
    <row r="6537" spans="26:27">
      <c r="Z6537" s="623">
        <v>1218</v>
      </c>
      <c r="AA6537" s="316" t="str">
        <f t="shared" si="54"/>
        <v>INSERT INTO UPK_IKOU.upk_k40.m_k60_buhin_no (data_id, buhin_no, created_date, created_tantou_id) VALUES (2508, '67331 21G00-E', GETDATE(), 999);</v>
      </c>
    </row>
    <row r="6538" spans="26:27">
      <c r="Z6538" s="623">
        <v>1219</v>
      </c>
      <c r="AA6538" s="316" t="str">
        <f t="shared" si="54"/>
        <v>INSERT INTO UPK_IKOU.upk_k40.m_k60_buhin_no (data_id, buhin_no, created_date, created_tantou_id) VALUES (2509, '67331 21G00-B', GETDATE(), 999);</v>
      </c>
    </row>
    <row r="6539" spans="26:27">
      <c r="Z6539" s="623">
        <v>1220</v>
      </c>
      <c r="AA6539" s="316" t="str">
        <f t="shared" si="54"/>
        <v>INSERT INTO UPK_IKOU.upk_k40.m_k60_buhin_no (data_id, buhin_no, created_date, created_tantou_id) VALUES (2510, '74755 65Y0001', GETDATE(), 999);</v>
      </c>
    </row>
    <row r="6540" spans="26:27">
      <c r="Z6540" s="623">
        <v>1221</v>
      </c>
      <c r="AA6540" s="316" t="str">
        <f t="shared" si="54"/>
        <v>INSERT INTO UPK_IKOU.upk_k40.m_k60_buhin_no (data_id, buhin_no, created_date, created_tantou_id) VALUES (2511, '93634 01G00-G', GETDATE(), 999);</v>
      </c>
    </row>
    <row r="6541" spans="26:27">
      <c r="Z6541" s="623">
        <v>1222</v>
      </c>
      <c r="AA6541" s="316" t="str">
        <f t="shared" si="54"/>
        <v>INSERT INTO UPK_IKOU.upk_k40.m_k60_buhin_no (data_id, buhin_no, created_date, created_tantou_id) VALUES (2512, '79146 0N800', GETDATE(), 999);</v>
      </c>
    </row>
    <row r="6542" spans="26:27">
      <c r="Z6542" s="623">
        <v>1223</v>
      </c>
      <c r="AA6542" s="316" t="str">
        <f t="shared" si="54"/>
        <v>INSERT INTO UPK_IKOU.upk_k40.m_k60_buhin_no (data_id, buhin_no, created_date, created_tantou_id) VALUES (2513, '66812 92G00', GETDATE(), 999);</v>
      </c>
    </row>
    <row r="6543" spans="26:27">
      <c r="Z6543" s="623">
        <v>1224</v>
      </c>
      <c r="AA6543" s="316" t="str">
        <f t="shared" si="54"/>
        <v>INSERT INTO UPK_IKOU.upk_k40.m_k60_buhin_no (data_id, buhin_no, created_date, created_tantou_id) VALUES (2514, '66812 92G10', GETDATE(), 999);</v>
      </c>
    </row>
    <row r="6544" spans="26:27">
      <c r="Z6544" s="623">
        <v>1225</v>
      </c>
      <c r="AA6544" s="316" t="str">
        <f t="shared" si="54"/>
        <v>INSERT INTO UPK_IKOU.upk_k40.m_k60_buhin_no (data_id, buhin_no, created_date, created_tantou_id) VALUES (2515, '62522/3 85F00', GETDATE(), 999);</v>
      </c>
    </row>
    <row r="6545" spans="26:27">
      <c r="Z6545" s="623">
        <v>1226</v>
      </c>
      <c r="AA6545" s="316" t="str">
        <f t="shared" si="54"/>
        <v>INSERT INTO UPK_IKOU.upk_k40.m_k60_buhin_no (data_id, buhin_no, created_date, created_tantou_id) VALUES (2516, '96112 0W700', GETDATE(), 999);</v>
      </c>
    </row>
    <row r="6546" spans="26:27">
      <c r="Z6546" s="623">
        <v>1227</v>
      </c>
      <c r="AA6546" s="316" t="str">
        <f t="shared" si="54"/>
        <v>INSERT INTO UPK_IKOU.upk_k40.m_k60_buhin_no (data_id, buhin_no, created_date, created_tantou_id) VALUES (2517, '96113 0W700', GETDATE(), 999);</v>
      </c>
    </row>
    <row r="6547" spans="26:27">
      <c r="Z6547" s="623">
        <v>1228</v>
      </c>
      <c r="AA6547" s="316" t="str">
        <f t="shared" si="54"/>
        <v>INSERT INTO UPK_IKOU.upk_k40.m_k60_buhin_no (data_id, buhin_no, created_date, created_tantou_id) VALUES (2518, '62522/3 0W000', GETDATE(), 999);</v>
      </c>
    </row>
    <row r="6548" spans="26:27">
      <c r="Z6548" s="623">
        <v>1229</v>
      </c>
      <c r="AA6548" s="316" t="str">
        <f t="shared" si="54"/>
        <v>INSERT INTO UPK_IKOU.upk_k40.m_k60_buhin_no (data_id, buhin_no, created_date, created_tantou_id) VALUES (2519, '62032 6N000-B', GETDATE(), 999);</v>
      </c>
    </row>
    <row r="6549" spans="26:27">
      <c r="Z6549" s="623">
        <v>1230</v>
      </c>
      <c r="AA6549" s="316" t="str">
        <f t="shared" si="54"/>
        <v>INSERT INTO UPK_IKOU.upk_k40.m_k60_buhin_no (data_id, buhin_no, created_date, created_tantou_id) VALUES (2520, '73256 4M500', GETDATE(), 999);</v>
      </c>
    </row>
    <row r="6550" spans="26:27">
      <c r="Z6550" s="623">
        <v>1231</v>
      </c>
      <c r="AA6550" s="316" t="str">
        <f t="shared" si="54"/>
        <v>INSERT INTO UPK_IKOU.upk_k40.m_k60_buhin_no (data_id, buhin_no, created_date, created_tantou_id) VALUES (2521, '78136/7 4M500', GETDATE(), 999);</v>
      </c>
    </row>
    <row r="6551" spans="26:27">
      <c r="Z6551" s="623">
        <v>1232</v>
      </c>
      <c r="AA6551" s="316" t="str">
        <f t="shared" si="54"/>
        <v>INSERT INTO UPK_IKOU.upk_k40.m_k60_buhin_no (data_id, buhin_no, created_date, created_tantou_id) VALUES (2522, '78142 6N600', GETDATE(), 999);</v>
      </c>
    </row>
    <row r="6552" spans="26:27">
      <c r="Z6552" s="623">
        <v>1233</v>
      </c>
      <c r="AA6552" s="316" t="str">
        <f t="shared" si="54"/>
        <v>INSERT INTO UPK_IKOU.upk_k40.m_k60_buhin_no (data_id, buhin_no, created_date, created_tantou_id) VALUES (2523, '78143 6N600', GETDATE(), 999);</v>
      </c>
    </row>
    <row r="6553" spans="26:27">
      <c r="Z6553" s="623">
        <v>1234</v>
      </c>
      <c r="AA6553" s="316" t="str">
        <f t="shared" si="54"/>
        <v>INSERT INTO UPK_IKOU.upk_k40.m_k60_buhin_no (data_id, buhin_no, created_date, created_tantou_id) VALUES (2524, '79113 6N600', GETDATE(), 999);</v>
      </c>
    </row>
    <row r="6554" spans="26:27">
      <c r="Z6554" s="623">
        <v>1235</v>
      </c>
      <c r="AA6554" s="316" t="str">
        <f t="shared" si="54"/>
        <v>INSERT INTO UPK_IKOU.upk_k40.m_k60_buhin_no (data_id, buhin_no, created_date, created_tantou_id) VALUES (2525, '85232/3 4M400', GETDATE(), 999);</v>
      </c>
    </row>
    <row r="6555" spans="26:27">
      <c r="Z6555" s="623">
        <v>1236</v>
      </c>
      <c r="AA6555" s="316" t="str">
        <f t="shared" si="54"/>
        <v>INSERT INTO UPK_IKOU.upk_k40.m_k60_buhin_no (data_id, buhin_no, created_date, created_tantou_id) VALUES (2526, '79112 4M400', GETDATE(), 999);</v>
      </c>
    </row>
    <row r="6556" spans="26:27">
      <c r="Z6556" s="623">
        <v>1237</v>
      </c>
      <c r="AA6556" s="316" t="str">
        <f t="shared" si="54"/>
        <v>INSERT INTO UPK_IKOU.upk_k40.m_k60_buhin_no (data_id, buhin_no, created_date, created_tantou_id) VALUES (2527, '79113 4M400', GETDATE(), 999);</v>
      </c>
    </row>
    <row r="6557" spans="26:27">
      <c r="Z6557" s="623">
        <v>1238</v>
      </c>
      <c r="AA6557" s="316" t="str">
        <f t="shared" si="54"/>
        <v>INSERT INTO UPK_IKOU.upk_k40.m_k60_buhin_no (data_id, buhin_no, created_date, created_tantou_id) VALUES (2528, '79113 4M500', GETDATE(), 999);</v>
      </c>
    </row>
    <row r="6558" spans="26:27">
      <c r="Z6558" s="623">
        <v>1239</v>
      </c>
      <c r="AA6558" s="316" t="str">
        <f t="shared" si="54"/>
        <v>INSERT INTO UPK_IKOU.upk_k40.m_k60_buhin_no (data_id, buhin_no, created_date, created_tantou_id) VALUES (2529, '79112 85F00', GETDATE(), 999);</v>
      </c>
    </row>
    <row r="6559" spans="26:27">
      <c r="Z6559" s="623">
        <v>1240</v>
      </c>
      <c r="AA6559" s="316" t="str">
        <f t="shared" si="54"/>
        <v>INSERT INTO UPK_IKOU.upk_k40.m_k60_buhin_no (data_id, buhin_no, created_date, created_tantou_id) VALUES (2530, '76632 8H300', GETDATE(), 999);</v>
      </c>
    </row>
    <row r="6560" spans="26:27">
      <c r="Z6560" s="623">
        <v>1241</v>
      </c>
      <c r="AA6560" s="316" t="str">
        <f t="shared" si="54"/>
        <v>INSERT INTO UPK_IKOU.upk_k40.m_k60_buhin_no (data_id, buhin_no, created_date, created_tantou_id) VALUES (2531, '76633 8H300', GETDATE(), 999);</v>
      </c>
    </row>
    <row r="6561" spans="26:27">
      <c r="Z6561" s="623">
        <v>1242</v>
      </c>
      <c r="AA6561" s="316" t="str">
        <f t="shared" si="54"/>
        <v>INSERT INTO UPK_IKOU.upk_k40.m_k60_buhin_no (data_id, buhin_no, created_date, created_tantou_id) VALUES (2532, '62036 8H700', GETDATE(), 999);</v>
      </c>
    </row>
    <row r="6562" spans="26:27">
      <c r="Z6562" s="623">
        <v>1243</v>
      </c>
      <c r="AA6562" s="316" t="str">
        <f t="shared" si="54"/>
        <v>INSERT INTO UPK_IKOU.upk_k40.m_k60_buhin_no (data_id, buhin_no, created_date, created_tantou_id) VALUES (2533, '62038 8H710', GETDATE(), 999);</v>
      </c>
    </row>
    <row r="6563" spans="26:27">
      <c r="Z6563" s="623">
        <v>1244</v>
      </c>
      <c r="AA6563" s="316" t="str">
        <f t="shared" si="54"/>
        <v>INSERT INTO UPK_IKOU.upk_k40.m_k60_buhin_no (data_id, buhin_no, created_date, created_tantou_id) VALUES (2534, '79142 8H300', GETDATE(), 999);</v>
      </c>
    </row>
    <row r="6564" spans="26:27">
      <c r="Z6564" s="623">
        <v>1245</v>
      </c>
      <c r="AA6564" s="316" t="str">
        <f t="shared" si="54"/>
        <v>INSERT INTO UPK_IKOU.upk_k40.m_k60_buhin_no (data_id, buhin_no, created_date, created_tantou_id) VALUES (2535, '62512 AU00001', GETDATE(), 999);</v>
      </c>
    </row>
    <row r="6565" spans="26:27">
      <c r="Z6565" s="623">
        <v>1246</v>
      </c>
      <c r="AA6565" s="316" t="str">
        <f t="shared" si="54"/>
        <v>INSERT INTO UPK_IKOU.upk_k40.m_k60_buhin_no (data_id, buhin_no, created_date, created_tantou_id) VALUES (2536, '74762 CA01A', GETDATE(), 999);</v>
      </c>
    </row>
    <row r="6566" spans="26:27">
      <c r="Z6566" s="623">
        <v>1247</v>
      </c>
      <c r="AA6566" s="316" t="str">
        <f t="shared" si="54"/>
        <v>INSERT INTO UPK_IKOU.upk_k40.m_k60_buhin_no (data_id, buhin_no, created_date, created_tantou_id) VALUES (2537, '78136/7 9Y000', GETDATE(), 999);</v>
      </c>
    </row>
    <row r="6567" spans="26:27">
      <c r="Z6567" s="623">
        <v>1248</v>
      </c>
      <c r="AA6567" s="316" t="str">
        <f t="shared" si="54"/>
        <v>INSERT INTO UPK_IKOU.upk_k40.m_k60_buhin_no (data_id, buhin_no, created_date, created_tantou_id) VALUES (2538, '78142 9Y00001', GETDATE(), 999);</v>
      </c>
    </row>
    <row r="6568" spans="26:27">
      <c r="Z6568" s="623">
        <v>1249</v>
      </c>
      <c r="AA6568" s="316" t="str">
        <f t="shared" si="54"/>
        <v>INSERT INTO UPK_IKOU.upk_k40.m_k60_buhin_no (data_id, buhin_no, created_date, created_tantou_id) VALUES (2539, '78143 9Y00001', GETDATE(), 999);</v>
      </c>
    </row>
    <row r="6569" spans="26:27">
      <c r="Z6569" s="623">
        <v>1250</v>
      </c>
      <c r="AA6569" s="316" t="str">
        <f t="shared" si="54"/>
        <v>INSERT INTO UPK_IKOU.upk_k40.m_k60_buhin_no (data_id, buhin_no, created_date, created_tantou_id) VALUES (2540, '62522/3 4U000', GETDATE(), 999);</v>
      </c>
    </row>
    <row r="6570" spans="26:27">
      <c r="Z6570" s="623">
        <v>1251</v>
      </c>
      <c r="AA6570" s="316" t="str">
        <f t="shared" si="54"/>
        <v>INSERT INTO UPK_IKOU.upk_k40.m_k60_buhin_no (data_id, buhin_no, created_date, created_tantou_id) VALUES (2541, '17285 EN10001', GETDATE(), 999);</v>
      </c>
    </row>
    <row r="6571" spans="26:27">
      <c r="Z6571" s="623">
        <v>1252</v>
      </c>
      <c r="AA6571" s="316" t="str">
        <f t="shared" si="54"/>
        <v>INSERT INTO UPK_IKOU.upk_k40.m_k60_buhin_no (data_id, buhin_no, created_date, created_tantou_id) VALUES (2542, '85032 EN000', GETDATE(), 999);</v>
      </c>
    </row>
    <row r="6572" spans="26:27">
      <c r="Z6572" s="623">
        <v>1253</v>
      </c>
      <c r="AA6572" s="316" t="str">
        <f t="shared" si="54"/>
        <v>INSERT INTO UPK_IKOU.upk_k40.m_k60_buhin_no (data_id, buhin_no, created_date, created_tantou_id) VALUES (2543, '61413/4 B5010', GETDATE(), 999);</v>
      </c>
    </row>
    <row r="6573" spans="26:27">
      <c r="Z6573" s="623">
        <v>1254</v>
      </c>
      <c r="AA6573" s="316" t="str">
        <f t="shared" si="54"/>
        <v>INSERT INTO UPK_IKOU.upk_k40.m_k60_buhin_no (data_id, buhin_no, created_date, created_tantou_id) VALUES (2544, '74317 JG00A', GETDATE(), 999);</v>
      </c>
    </row>
    <row r="6574" spans="26:27">
      <c r="Z6574" s="623">
        <v>1255</v>
      </c>
      <c r="AA6574" s="316" t="str">
        <f t="shared" si="54"/>
        <v>INSERT INTO UPK_IKOU.upk_k40.m_k60_buhin_no (data_id, buhin_no, created_date, created_tantou_id) VALUES (2545, '74317 JG00A-K', GETDATE(), 999);</v>
      </c>
    </row>
    <row r="6575" spans="26:27">
      <c r="Z6575" s="623">
        <v>1256</v>
      </c>
      <c r="AA6575" s="316" t="str">
        <f t="shared" si="54"/>
        <v>INSERT INTO UPK_IKOU.upk_k40.m_k60_buhin_no (data_id, buhin_no, created_date, created_tantou_id) VALUES (2546, '85032 JG00A', GETDATE(), 999);</v>
      </c>
    </row>
    <row r="6576" spans="26:27">
      <c r="Z6576" s="623">
        <v>1257</v>
      </c>
      <c r="AA6576" s="316" t="str">
        <f t="shared" si="54"/>
        <v>INSERT INTO UPK_IKOU.upk_k40.m_k60_buhin_no (data_id, buhin_no, created_date, created_tantou_id) VALUES (2547, '85032 JG00ACE', GETDATE(), 999);</v>
      </c>
    </row>
    <row r="6577" spans="26:27">
      <c r="Z6577" s="623">
        <v>1258</v>
      </c>
      <c r="AA6577" s="316" t="str">
        <f t="shared" si="54"/>
        <v>INSERT INTO UPK_IKOU.upk_k40.m_k60_buhin_no (data_id, buhin_no, created_date, created_tantou_id) VALUES (2548, '17285 JM00A', GETDATE(), 999);</v>
      </c>
    </row>
    <row r="6578" spans="26:27">
      <c r="Z6578" s="623">
        <v>1259</v>
      </c>
      <c r="AA6578" s="316" t="str">
        <f t="shared" si="54"/>
        <v>INSERT INTO UPK_IKOU.upk_k40.m_k60_buhin_no (data_id, buhin_no, created_date, created_tantou_id) VALUES (2549, '73236 JM000', GETDATE(), 999);</v>
      </c>
    </row>
    <row r="6579" spans="26:27">
      <c r="Z6579" s="623">
        <v>1260</v>
      </c>
      <c r="AA6579" s="316" t="str">
        <f t="shared" si="54"/>
        <v>INSERT INTO UPK_IKOU.upk_k40.m_k60_buhin_no (data_id, buhin_no, created_date, created_tantou_id) VALUES (2550, '79142 JM00A', GETDATE(), 999);</v>
      </c>
    </row>
    <row r="6580" spans="26:27">
      <c r="Z6580" s="623">
        <v>1261</v>
      </c>
      <c r="AA6580" s="316" t="str">
        <f t="shared" si="54"/>
        <v>INSERT INTO UPK_IKOU.upk_k40.m_k60_buhin_no (data_id, buhin_no, created_date, created_tantou_id) VALUES (2551, '17285 1AA1A/2A', GETDATE(), 999);</v>
      </c>
    </row>
    <row r="6581" spans="26:27">
      <c r="Z6581" s="623">
        <v>1262</v>
      </c>
      <c r="AA6581" s="316" t="str">
        <f t="shared" si="54"/>
        <v>INSERT INTO UPK_IKOU.upk_k40.m_k60_buhin_no (data_id, buhin_no, created_date, created_tantou_id) VALUES (2552, '67408 1AA0A', GETDATE(), 999);</v>
      </c>
    </row>
    <row r="6582" spans="26:27">
      <c r="Z6582" s="623">
        <v>1263</v>
      </c>
      <c r="AA6582" s="316" t="str">
        <f t="shared" si="54"/>
        <v>INSERT INTO UPK_IKOU.upk_k40.m_k60_buhin_no (data_id, buhin_no, created_date, created_tantou_id) VALUES (2553, '67409 1AA0A', GETDATE(), 999);</v>
      </c>
    </row>
    <row r="6583" spans="26:27">
      <c r="Z6583" s="623">
        <v>1264</v>
      </c>
      <c r="AA6583" s="316" t="str">
        <f t="shared" si="54"/>
        <v>INSERT INTO UPK_IKOU.upk_k40.m_k60_buhin_no (data_id, buhin_no, created_date, created_tantou_id) VALUES (2554, '76742 1AA0A', GETDATE(), 999);</v>
      </c>
    </row>
    <row r="6584" spans="26:27">
      <c r="Z6584" s="623">
        <v>1265</v>
      </c>
      <c r="AA6584" s="316" t="str">
        <f t="shared" si="54"/>
        <v>INSERT INTO UPK_IKOU.upk_k40.m_k60_buhin_no (data_id, buhin_no, created_date, created_tantou_id) VALUES (2555, '76743 1AA0A', GETDATE(), 999);</v>
      </c>
    </row>
    <row r="6585" spans="26:27">
      <c r="Z6585" s="623">
        <v>1266</v>
      </c>
      <c r="AA6585" s="316" t="str">
        <f t="shared" si="54"/>
        <v>INSERT INTO UPK_IKOU.upk_k40.m_k60_buhin_no (data_id, buhin_no, created_date, created_tantou_id) VALUES (2556, '75636/7 1GR0A', GETDATE(), 999);</v>
      </c>
    </row>
    <row r="6586" spans="26:27">
      <c r="Z6586" s="623">
        <v>1267</v>
      </c>
      <c r="AA6586" s="316" t="str">
        <f t="shared" si="54"/>
        <v>INSERT INTO UPK_IKOU.upk_k40.m_k60_buhin_no (data_id, buhin_no, created_date, created_tantou_id) VALUES (2557, '64124 JN20A', GETDATE(), 999);</v>
      </c>
    </row>
    <row r="6587" spans="26:27">
      <c r="Z6587" s="623">
        <v>1268</v>
      </c>
      <c r="AA6587" s="316" t="str">
        <f t="shared" si="54"/>
        <v>INSERT INTO UPK_IKOU.upk_k40.m_k60_buhin_no (data_id, buhin_no, created_date, created_tantou_id) VALUES (2558, '64125 JN20A', GETDATE(), 999);</v>
      </c>
    </row>
    <row r="6588" spans="26:27">
      <c r="Z6588" s="623">
        <v>1269</v>
      </c>
      <c r="AA6588" s="316" t="str">
        <f t="shared" si="54"/>
        <v>INSERT INTO UPK_IKOU.upk_k40.m_k60_buhin_no (data_id, buhin_no, created_date, created_tantou_id) VALUES (2559, '67418 JN20A', GETDATE(), 999);</v>
      </c>
    </row>
    <row r="6589" spans="26:27">
      <c r="Z6589" s="623">
        <v>1270</v>
      </c>
      <c r="AA6589" s="316" t="str">
        <f t="shared" si="54"/>
        <v>INSERT INTO UPK_IKOU.upk_k40.m_k60_buhin_no (data_id, buhin_no, created_date, created_tantou_id) VALUES (2560, '75942/3 JN20A', GETDATE(), 999);</v>
      </c>
    </row>
    <row r="6590" spans="26:27">
      <c r="Z6590" s="623">
        <v>1271</v>
      </c>
      <c r="AA6590" s="316" t="str">
        <f t="shared" si="54"/>
        <v>INSERT INTO UPK_IKOU.upk_k40.m_k60_buhin_no (data_id, buhin_no, created_date, created_tantou_id) VALUES (2561, '76731 JN21A', GETDATE(), 999);</v>
      </c>
    </row>
    <row r="6591" spans="26:27">
      <c r="Z6591" s="623">
        <v>1272</v>
      </c>
      <c r="AA6591" s="316" t="str">
        <f t="shared" si="54"/>
        <v>INSERT INTO UPK_IKOU.upk_k40.m_k60_buhin_no (data_id, buhin_no, created_date, created_tantou_id) VALUES (2562, '78136 JN20A', GETDATE(), 999);</v>
      </c>
    </row>
    <row r="6592" spans="26:27">
      <c r="Z6592" s="623">
        <v>1273</v>
      </c>
      <c r="AA6592" s="316" t="str">
        <f t="shared" si="54"/>
        <v>INSERT INTO UPK_IKOU.upk_k40.m_k60_buhin_no (data_id, buhin_no, created_date, created_tantou_id) VALUES (2563, '78137 JN20A', GETDATE(), 999);</v>
      </c>
    </row>
    <row r="6593" spans="26:27">
      <c r="Z6593" s="623">
        <v>1274</v>
      </c>
      <c r="AA6593" s="316" t="str">
        <f t="shared" si="54"/>
        <v>INSERT INTO UPK_IKOU.upk_k40.m_k60_buhin_no (data_id, buhin_no, created_date, created_tantou_id) VALUES (2564, '78142/3 JN20A', GETDATE(), 999);</v>
      </c>
    </row>
    <row r="6594" spans="26:27">
      <c r="Z6594" s="623">
        <v>1275</v>
      </c>
      <c r="AA6594" s="316" t="str">
        <f t="shared" si="54"/>
        <v>INSERT INTO UPK_IKOU.upk_k40.m_k60_buhin_no (data_id, buhin_no, created_date, created_tantou_id) VALUES (2565, '17422 1LB0C01', GETDATE(), 999);</v>
      </c>
    </row>
    <row r="6595" spans="26:27">
      <c r="Z6595" s="623">
        <v>1276</v>
      </c>
      <c r="AA6595" s="316" t="str">
        <f t="shared" si="54"/>
        <v>INSERT INTO UPK_IKOU.upk_k40.m_k60_buhin_no (data_id, buhin_no, created_date, created_tantou_id) VALUES (2566, '17423 1LB0C01', GETDATE(), 999);</v>
      </c>
    </row>
    <row r="6596" spans="26:27">
      <c r="Z6596" s="623">
        <v>1277</v>
      </c>
      <c r="AA6596" s="316" t="str">
        <f t="shared" si="54"/>
        <v>INSERT INTO UPK_IKOU.upk_k40.m_k60_buhin_no (data_id, buhin_no, created_date, created_tantou_id) VALUES (2567, '80633 1LC0A', GETDATE(), 999);</v>
      </c>
    </row>
    <row r="6597" spans="26:27">
      <c r="Z6597" s="623">
        <v>1278</v>
      </c>
      <c r="AA6597" s="316" t="str">
        <f t="shared" si="54"/>
        <v>INSERT INTO UPK_IKOU.upk_k40.m_k60_buhin_no (data_id, buhin_no, created_date, created_tantou_id) VALUES (2568, '67332 1ZR0C', GETDATE(), 999);</v>
      </c>
    </row>
    <row r="6598" spans="26:27">
      <c r="Z6598" s="623">
        <v>1279</v>
      </c>
      <c r="AA6598" s="316" t="str">
        <f t="shared" si="54"/>
        <v>INSERT INTO UPK_IKOU.upk_k40.m_k60_buhin_no (data_id, buhin_no, created_date, created_tantou_id) VALUES (2569, '62518 1JA0A', GETDATE(), 999);</v>
      </c>
    </row>
    <row r="6599" spans="26:27">
      <c r="Z6599" s="623">
        <v>1280</v>
      </c>
      <c r="AA6599" s="316" t="str">
        <f t="shared" si="54"/>
        <v>INSERT INTO UPK_IKOU.upk_k40.m_k60_buhin_no (data_id, buhin_no, created_date, created_tantou_id) VALUES (2570, '62518 1JB0A', GETDATE(), 999);</v>
      </c>
    </row>
    <row r="6600" spans="26:27">
      <c r="Z6600" s="623">
        <v>1281</v>
      </c>
      <c r="AA6600" s="316" t="str">
        <f t="shared" ref="AA6600:AA6608" si="55">$Y$5318&amp;AA5309&amp;", '"&amp;TRIM(AB5309)&amp;"', GETDATE(), 999);"</f>
        <v>INSERT INTO UPK_IKOU.upk_k40.m_k60_buhin_no (data_id, buhin_no, created_date, created_tantou_id) VALUES (2571, '62519 1JA0A', GETDATE(), 999);</v>
      </c>
    </row>
    <row r="6601" spans="26:27">
      <c r="Z6601" s="623">
        <v>1282</v>
      </c>
      <c r="AA6601" s="316" t="str">
        <f t="shared" si="55"/>
        <v>INSERT INTO UPK_IKOU.upk_k40.m_k60_buhin_no (data_id, buhin_no, created_date, created_tantou_id) VALUES (2572, '62519 1JB0A', GETDATE(), 999);</v>
      </c>
    </row>
    <row r="6602" spans="26:27">
      <c r="Z6602" s="623">
        <v>1283</v>
      </c>
      <c r="AA6602" s="316" t="str">
        <f t="shared" si="55"/>
        <v>INSERT INTO UPK_IKOU.upk_k40.m_k60_buhin_no (data_id, buhin_no, created_date, created_tantou_id) VALUES (2573, '77614 3VA0A', GETDATE(), 999);</v>
      </c>
    </row>
    <row r="6603" spans="26:27">
      <c r="Z6603" s="623">
        <v>1284</v>
      </c>
      <c r="AA6603" s="316" t="str">
        <f t="shared" si="55"/>
        <v>INSERT INTO UPK_IKOU.upk_k40.m_k60_buhin_no (data_id, buhin_no, created_date, created_tantou_id) VALUES (2574, '77615 3VA0A', GETDATE(), 999);</v>
      </c>
    </row>
    <row r="6604" spans="26:27">
      <c r="Z6604" s="623">
        <v>1285</v>
      </c>
      <c r="AA6604" s="316" t="str">
        <f t="shared" si="55"/>
        <v>INSERT INTO UPK_IKOU.upk_k40.m_k60_buhin_no (data_id, buhin_no, created_date, created_tantou_id) VALUES (2575, '751T7 6FK0A', GETDATE(), 999);</v>
      </c>
    </row>
    <row r="6605" spans="26:27">
      <c r="Z6605" s="623">
        <v>1286</v>
      </c>
      <c r="AA6605" s="316" t="str">
        <f t="shared" si="55"/>
        <v>INSERT INTO UPK_IKOU.upk_k40.m_k60_buhin_no (data_id, buhin_no, created_date, created_tantou_id) VALUES (2576, 'BRQP33552-1', GETDATE(), 999);</v>
      </c>
    </row>
    <row r="6606" spans="26:27">
      <c r="Z6606" s="623">
        <v>1287</v>
      </c>
      <c r="AA6606" s="316" t="str">
        <f t="shared" si="55"/>
        <v>INSERT INTO UPK_IKOU.upk_k40.m_k60_buhin_no (data_id, buhin_no, created_date, created_tantou_id) VALUES (2577, 'BRQP33553-1', GETDATE(), 999);</v>
      </c>
    </row>
    <row r="6607" spans="26:27">
      <c r="Z6607" s="623">
        <v>1288</v>
      </c>
      <c r="AA6607" s="316" t="str">
        <f t="shared" si="55"/>
        <v>INSERT INTO UPK_IKOU.upk_k40.m_k60_buhin_no (data_id, buhin_no, created_date, created_tantou_id) VALUES (2578, 'BRQP33554-1', GETDATE(), 999);</v>
      </c>
    </row>
    <row r="6608" spans="26:27">
      <c r="Z6608" s="623">
        <v>1289</v>
      </c>
      <c r="AA6608" s="316" t="str">
        <f t="shared" si="55"/>
        <v>INSERT INTO UPK_IKOU.upk_k40.m_k60_buhin_no (data_id, buhin_no, created_date, created_tantou_id) VALUES (2579, '79112 AU100', GETDATE(), 999);</v>
      </c>
    </row>
    <row r="6609" spans="2:37">
      <c r="B6609" t="s">
        <v>8813</v>
      </c>
      <c r="H6609" s="623" t="str">
        <f>$H$1&amp;".upk_k40.k60_press_buno_link"</f>
        <v>UPK_IKOU.upk_k40.k60_press_buno_link</v>
      </c>
      <c r="Y6609" t="s">
        <v>10196</v>
      </c>
      <c r="Z6609" s="626"/>
      <c r="AA6609" s="626"/>
      <c r="AB6609" s="626"/>
      <c r="AC6609" s="316" t="str">
        <f>"INSERT INTO "&amp;$H$6609&amp;" ("&amp;AD6610&amp;", "&amp;AE6610&amp;", "&amp;AH6610&amp;", "&amp;AI6610&amp;") VALUES ("</f>
        <v>INSERT INTO UPK_IKOU.upk_k40.k60_press_buno_link (buno_id, k60_buno_id, created_date, created_tantou_id) VALUES (</v>
      </c>
    </row>
    <row r="6610" spans="2:37" s="626" customFormat="1">
      <c r="AC6610" t="s">
        <v>82</v>
      </c>
      <c r="AD6610" t="s">
        <v>330</v>
      </c>
      <c r="AE6610" t="s">
        <v>323</v>
      </c>
      <c r="AF6610" t="s">
        <v>93</v>
      </c>
      <c r="AG6610" t="s">
        <v>92</v>
      </c>
      <c r="AH6610" t="s">
        <v>52</v>
      </c>
      <c r="AI6610" t="s">
        <v>53</v>
      </c>
      <c r="AJ6610" t="s">
        <v>54</v>
      </c>
      <c r="AK6610" t="s">
        <v>55</v>
      </c>
    </row>
    <row r="6611" spans="2:37">
      <c r="Z6611">
        <v>1</v>
      </c>
      <c r="AA6611" t="s">
        <v>224</v>
      </c>
      <c r="AB6611" t="s">
        <v>6197</v>
      </c>
      <c r="AC6611" s="316" t="str">
        <f t="shared" ref="AC6611:AC6674" si="56">AC$6609&amp;AB6611&amp;", "&amp;AA6611&amp;", GETDATE(), 999);"</f>
        <v>INSERT INTO UPK_IKOU.upk_k40.k60_press_buno_link (buno_id, k60_buno_id, created_date, created_tantou_id) VALUES (1709, 2018, GETDATE(), 999);</v>
      </c>
    </row>
    <row r="6612" spans="2:37">
      <c r="Z6612">
        <v>2</v>
      </c>
      <c r="AA6612" t="s">
        <v>225</v>
      </c>
      <c r="AB6612" t="s">
        <v>6198</v>
      </c>
      <c r="AC6612" s="316" t="str">
        <f t="shared" si="56"/>
        <v>INSERT INTO UPK_IKOU.upk_k40.k60_press_buno_link (buno_id, k60_buno_id, created_date, created_tantou_id) VALUES (1710, 2019, GETDATE(), 999);</v>
      </c>
    </row>
    <row r="6613" spans="2:37">
      <c r="Z6613" s="623">
        <v>3</v>
      </c>
      <c r="AA6613" t="s">
        <v>214</v>
      </c>
      <c r="AB6613" t="s">
        <v>6199</v>
      </c>
      <c r="AC6613" s="316" t="str">
        <f t="shared" si="56"/>
        <v>INSERT INTO UPK_IKOU.upk_k40.k60_press_buno_link (buno_id, k60_buno_id, created_date, created_tantou_id) VALUES (1711, 2020, GETDATE(), 999);</v>
      </c>
    </row>
    <row r="6614" spans="2:37">
      <c r="Z6614" s="623">
        <v>4</v>
      </c>
      <c r="AA6614" t="s">
        <v>6491</v>
      </c>
      <c r="AB6614" t="s">
        <v>6200</v>
      </c>
      <c r="AC6614" s="316" t="str">
        <f t="shared" si="56"/>
        <v>INSERT INTO UPK_IKOU.upk_k40.k60_press_buno_link (buno_id, k60_buno_id, created_date, created_tantou_id) VALUES (1712, 2021, GETDATE(), 999);</v>
      </c>
    </row>
    <row r="6615" spans="2:37">
      <c r="Z6615" s="623">
        <v>5</v>
      </c>
      <c r="AA6615" t="s">
        <v>226</v>
      </c>
      <c r="AB6615" t="s">
        <v>6201</v>
      </c>
      <c r="AC6615" s="316" t="str">
        <f t="shared" si="56"/>
        <v>INSERT INTO UPK_IKOU.upk_k40.k60_press_buno_link (buno_id, k60_buno_id, created_date, created_tantou_id) VALUES (1713, 2022, GETDATE(), 999);</v>
      </c>
    </row>
    <row r="6616" spans="2:37">
      <c r="Z6616" s="623">
        <v>6</v>
      </c>
      <c r="AA6616" t="s">
        <v>6492</v>
      </c>
      <c r="AB6616" t="s">
        <v>6202</v>
      </c>
      <c r="AC6616" s="316" t="str">
        <f t="shared" si="56"/>
        <v>INSERT INTO UPK_IKOU.upk_k40.k60_press_buno_link (buno_id, k60_buno_id, created_date, created_tantou_id) VALUES (1714, 2023, GETDATE(), 999);</v>
      </c>
    </row>
    <row r="6617" spans="2:37">
      <c r="Z6617" s="623">
        <v>7</v>
      </c>
      <c r="AA6617" t="s">
        <v>221</v>
      </c>
      <c r="AB6617" t="s">
        <v>6203</v>
      </c>
      <c r="AC6617" s="316" t="str">
        <f t="shared" si="56"/>
        <v>INSERT INTO UPK_IKOU.upk_k40.k60_press_buno_link (buno_id, k60_buno_id, created_date, created_tantou_id) VALUES (1715, 2024, GETDATE(), 999);</v>
      </c>
    </row>
    <row r="6618" spans="2:37">
      <c r="Z6618" s="623">
        <v>8</v>
      </c>
      <c r="AA6618" t="s">
        <v>6893</v>
      </c>
      <c r="AB6618" t="s">
        <v>6204</v>
      </c>
      <c r="AC6618" s="316" t="str">
        <f t="shared" si="56"/>
        <v>INSERT INTO UPK_IKOU.upk_k40.k60_press_buno_link (buno_id, k60_buno_id, created_date, created_tantou_id) VALUES (1716, 2444, GETDATE(), 999);</v>
      </c>
    </row>
    <row r="6619" spans="2:37">
      <c r="Z6619" s="623">
        <v>9</v>
      </c>
      <c r="AA6619" t="s">
        <v>6896</v>
      </c>
      <c r="AB6619" t="s">
        <v>6205</v>
      </c>
      <c r="AC6619" s="316" t="str">
        <f t="shared" si="56"/>
        <v>INSERT INTO UPK_IKOU.upk_k40.k60_press_buno_link (buno_id, k60_buno_id, created_date, created_tantou_id) VALUES (1717, 2447, GETDATE(), 999);</v>
      </c>
    </row>
    <row r="6620" spans="2:37">
      <c r="Z6620" s="623">
        <v>10</v>
      </c>
      <c r="AA6620" t="s">
        <v>6894</v>
      </c>
      <c r="AB6620" t="s">
        <v>6206</v>
      </c>
      <c r="AC6620" s="316" t="str">
        <f t="shared" si="56"/>
        <v>INSERT INTO UPK_IKOU.upk_k40.k60_press_buno_link (buno_id, k60_buno_id, created_date, created_tantou_id) VALUES (1718, 2445, GETDATE(), 999);</v>
      </c>
    </row>
    <row r="6621" spans="2:37">
      <c r="Z6621" s="623">
        <v>11</v>
      </c>
      <c r="AA6621" t="s">
        <v>6895</v>
      </c>
      <c r="AB6621" t="s">
        <v>6207</v>
      </c>
      <c r="AC6621" s="316" t="str">
        <f t="shared" si="56"/>
        <v>INSERT INTO UPK_IKOU.upk_k40.k60_press_buno_link (buno_id, k60_buno_id, created_date, created_tantou_id) VALUES (1719, 2446, GETDATE(), 999);</v>
      </c>
    </row>
    <row r="6622" spans="2:37">
      <c r="Z6622" s="623">
        <v>12</v>
      </c>
      <c r="AA6622" t="s">
        <v>6897</v>
      </c>
      <c r="AB6622" t="s">
        <v>6208</v>
      </c>
      <c r="AC6622" s="316" t="str">
        <f t="shared" si="56"/>
        <v>INSERT INTO UPK_IKOU.upk_k40.k60_press_buno_link (buno_id, k60_buno_id, created_date, created_tantou_id) VALUES (1720, 2448, GETDATE(), 999);</v>
      </c>
    </row>
    <row r="6623" spans="2:37">
      <c r="Z6623" s="623">
        <v>13</v>
      </c>
      <c r="AA6623" t="s">
        <v>6316</v>
      </c>
      <c r="AB6623" t="s">
        <v>6209</v>
      </c>
      <c r="AC6623" s="316" t="str">
        <f t="shared" si="56"/>
        <v>INSERT INTO UPK_IKOU.upk_k40.k60_press_buno_link (buno_id, k60_buno_id, created_date, created_tantou_id) VALUES (1721, 1828, GETDATE(), 999);</v>
      </c>
    </row>
    <row r="6624" spans="2:37">
      <c r="Z6624" s="623">
        <v>14</v>
      </c>
      <c r="AA6624" t="s">
        <v>6317</v>
      </c>
      <c r="AB6624" t="s">
        <v>6210</v>
      </c>
      <c r="AC6624" s="316" t="str">
        <f t="shared" si="56"/>
        <v>INSERT INTO UPK_IKOU.upk_k40.k60_press_buno_link (buno_id, k60_buno_id, created_date, created_tantou_id) VALUES (1722, 1829, GETDATE(), 999);</v>
      </c>
    </row>
    <row r="6625" spans="26:29">
      <c r="Z6625" s="623">
        <v>15</v>
      </c>
      <c r="AA6625" t="s">
        <v>6315</v>
      </c>
      <c r="AB6625" t="s">
        <v>6211</v>
      </c>
      <c r="AC6625" s="316" t="str">
        <f t="shared" si="56"/>
        <v>INSERT INTO UPK_IKOU.upk_k40.k60_press_buno_link (buno_id, k60_buno_id, created_date, created_tantou_id) VALUES (1723, 1827, GETDATE(), 999);</v>
      </c>
    </row>
    <row r="6626" spans="26:29">
      <c r="Z6626" s="623">
        <v>16</v>
      </c>
      <c r="AA6626" t="s">
        <v>6578</v>
      </c>
      <c r="AB6626" t="s">
        <v>6212</v>
      </c>
      <c r="AC6626" s="316" t="str">
        <f t="shared" si="56"/>
        <v>INSERT INTO UPK_IKOU.upk_k40.k60_press_buno_link (buno_id, k60_buno_id, created_date, created_tantou_id) VALUES (1724, 2129, GETDATE(), 999);</v>
      </c>
    </row>
    <row r="6627" spans="26:29">
      <c r="Z6627" s="623">
        <v>17</v>
      </c>
      <c r="AA6627" t="s">
        <v>6579</v>
      </c>
      <c r="AB6627" t="s">
        <v>6213</v>
      </c>
      <c r="AC6627" s="316" t="str">
        <f t="shared" si="56"/>
        <v>INSERT INTO UPK_IKOU.upk_k40.k60_press_buno_link (buno_id, k60_buno_id, created_date, created_tantou_id) VALUES (1725, 2130, GETDATE(), 999);</v>
      </c>
    </row>
    <row r="6628" spans="26:29">
      <c r="Z6628" s="623">
        <v>18</v>
      </c>
      <c r="AA6628" t="s">
        <v>6529</v>
      </c>
      <c r="AB6628" t="s">
        <v>6214</v>
      </c>
      <c r="AC6628" s="316" t="str">
        <f t="shared" si="56"/>
        <v>INSERT INTO UPK_IKOU.upk_k40.k60_press_buno_link (buno_id, k60_buno_id, created_date, created_tantou_id) VALUES (1726, 2080, GETDATE(), 999);</v>
      </c>
    </row>
    <row r="6629" spans="26:29">
      <c r="Z6629" s="623">
        <v>19</v>
      </c>
      <c r="AA6629">
        <v>2551</v>
      </c>
      <c r="AB6629" t="s">
        <v>6215</v>
      </c>
      <c r="AC6629" s="316" t="str">
        <f t="shared" si="56"/>
        <v>INSERT INTO UPK_IKOU.upk_k40.k60_press_buno_link (buno_id, k60_buno_id, created_date, created_tantou_id) VALUES (1727, 2551, GETDATE(), 999);</v>
      </c>
    </row>
    <row r="6630" spans="26:29">
      <c r="Z6630" s="623">
        <v>20</v>
      </c>
      <c r="AA6630">
        <v>2551</v>
      </c>
      <c r="AB6630" t="s">
        <v>6216</v>
      </c>
      <c r="AC6630" s="316" t="str">
        <f t="shared" si="56"/>
        <v>INSERT INTO UPK_IKOU.upk_k40.k60_press_buno_link (buno_id, k60_buno_id, created_date, created_tantou_id) VALUES (1728, 2551, GETDATE(), 999);</v>
      </c>
    </row>
    <row r="6631" spans="26:29">
      <c r="Z6631" s="623">
        <v>21</v>
      </c>
      <c r="AA6631" t="s">
        <v>6485</v>
      </c>
      <c r="AB6631" t="s">
        <v>6217</v>
      </c>
      <c r="AC6631" s="316" t="str">
        <f t="shared" si="56"/>
        <v>INSERT INTO UPK_IKOU.upk_k40.k60_press_buno_link (buno_id, k60_buno_id, created_date, created_tantou_id) VALUES (1729, 1997, GETDATE(), 999);</v>
      </c>
    </row>
    <row r="6632" spans="26:29">
      <c r="Z6632" s="623">
        <v>22</v>
      </c>
      <c r="AA6632" t="s">
        <v>6729</v>
      </c>
      <c r="AB6632" t="s">
        <v>6218</v>
      </c>
      <c r="AC6632" s="316" t="str">
        <f t="shared" si="56"/>
        <v>INSERT INTO UPK_IKOU.upk_k40.k60_press_buno_link (buno_id, k60_buno_id, created_date, created_tantou_id) VALUES (1730, 2280, GETDATE(), 999);</v>
      </c>
    </row>
    <row r="6633" spans="26:29">
      <c r="Z6633" s="623">
        <v>23</v>
      </c>
      <c r="AA6633" t="s">
        <v>5873</v>
      </c>
      <c r="AB6633" t="s">
        <v>6219</v>
      </c>
      <c r="AC6633" s="316" t="str">
        <f t="shared" si="56"/>
        <v>INSERT INTO UPK_IKOU.upk_k40.k60_press_buno_link (buno_id, k60_buno_id, created_date, created_tantou_id) VALUES (1731, 1384, GETDATE(), 999);</v>
      </c>
    </row>
    <row r="6634" spans="26:29">
      <c r="Z6634" s="623">
        <v>24</v>
      </c>
      <c r="AA6634" t="s">
        <v>6195</v>
      </c>
      <c r="AB6634" t="s">
        <v>6220</v>
      </c>
      <c r="AC6634" s="316" t="str">
        <f t="shared" si="56"/>
        <v>INSERT INTO UPK_IKOU.upk_k40.k60_press_buno_link (buno_id, k60_buno_id, created_date, created_tantou_id) VALUES (1732, 1707, GETDATE(), 999);</v>
      </c>
    </row>
    <row r="6635" spans="26:29">
      <c r="Z6635" s="623">
        <v>25</v>
      </c>
      <c r="AA6635" t="s">
        <v>5905</v>
      </c>
      <c r="AB6635" t="s">
        <v>6221</v>
      </c>
      <c r="AC6635" s="316" t="str">
        <f t="shared" si="56"/>
        <v>INSERT INTO UPK_IKOU.upk_k40.k60_press_buno_link (buno_id, k60_buno_id, created_date, created_tantou_id) VALUES (1733, 1416, GETDATE(), 999);</v>
      </c>
    </row>
    <row r="6636" spans="26:29">
      <c r="Z6636" s="623">
        <v>26</v>
      </c>
      <c r="AA6636" t="s">
        <v>6520</v>
      </c>
      <c r="AB6636" t="s">
        <v>6222</v>
      </c>
      <c r="AC6636" s="316" t="str">
        <f t="shared" si="56"/>
        <v>INSERT INTO UPK_IKOU.upk_k40.k60_press_buno_link (buno_id, k60_buno_id, created_date, created_tantou_id) VALUES (1734, 2071, GETDATE(), 999);</v>
      </c>
    </row>
    <row r="6637" spans="26:29">
      <c r="Z6637" s="623">
        <v>27</v>
      </c>
      <c r="AA6637" t="s">
        <v>6521</v>
      </c>
      <c r="AB6637" t="s">
        <v>6223</v>
      </c>
      <c r="AC6637" s="316" t="str">
        <f t="shared" si="56"/>
        <v>INSERT INTO UPK_IKOU.upk_k40.k60_press_buno_link (buno_id, k60_buno_id, created_date, created_tantou_id) VALUES (1735, 2072, GETDATE(), 999);</v>
      </c>
    </row>
    <row r="6638" spans="26:29">
      <c r="Z6638" s="623">
        <v>28</v>
      </c>
      <c r="AA6638" t="s">
        <v>6521</v>
      </c>
      <c r="AB6638" t="s">
        <v>6224</v>
      </c>
      <c r="AC6638" s="316" t="str">
        <f t="shared" si="56"/>
        <v>INSERT INTO UPK_IKOU.upk_k40.k60_press_buno_link (buno_id, k60_buno_id, created_date, created_tantou_id) VALUES (1736, 2072, GETDATE(), 999);</v>
      </c>
    </row>
    <row r="6639" spans="26:29">
      <c r="Z6639" s="623">
        <v>29</v>
      </c>
      <c r="AA6639">
        <v>2541</v>
      </c>
      <c r="AB6639" t="s">
        <v>6225</v>
      </c>
      <c r="AC6639" s="316" t="str">
        <f t="shared" si="56"/>
        <v>INSERT INTO UPK_IKOU.upk_k40.k60_press_buno_link (buno_id, k60_buno_id, created_date, created_tantou_id) VALUES (1737, 2541, GETDATE(), 999);</v>
      </c>
    </row>
    <row r="6640" spans="26:29">
      <c r="Z6640" s="623">
        <v>30</v>
      </c>
      <c r="AA6640">
        <v>2548</v>
      </c>
      <c r="AB6640" t="s">
        <v>6226</v>
      </c>
      <c r="AC6640" s="316" t="str">
        <f t="shared" si="56"/>
        <v>INSERT INTO UPK_IKOU.upk_k40.k60_press_buno_link (buno_id, k60_buno_id, created_date, created_tantou_id) VALUES (1738, 2548, GETDATE(), 999);</v>
      </c>
    </row>
    <row r="6641" spans="26:29">
      <c r="Z6641" s="623">
        <v>31</v>
      </c>
      <c r="AA6641" t="s">
        <v>6511</v>
      </c>
      <c r="AB6641" t="s">
        <v>6227</v>
      </c>
      <c r="AC6641" s="316" t="str">
        <f t="shared" si="56"/>
        <v>INSERT INTO UPK_IKOU.upk_k40.k60_press_buno_link (buno_id, k60_buno_id, created_date, created_tantou_id) VALUES (1739, 2060, GETDATE(), 999);</v>
      </c>
    </row>
    <row r="6642" spans="26:29">
      <c r="Z6642" s="623">
        <v>32</v>
      </c>
      <c r="AA6642" t="s">
        <v>6512</v>
      </c>
      <c r="AB6642" t="s">
        <v>6228</v>
      </c>
      <c r="AC6642" s="316" t="str">
        <f t="shared" si="56"/>
        <v>INSERT INTO UPK_IKOU.upk_k40.k60_press_buno_link (buno_id, k60_buno_id, created_date, created_tantou_id) VALUES (1740, 2061, GETDATE(), 999);</v>
      </c>
    </row>
    <row r="6643" spans="26:29">
      <c r="Z6643" s="623">
        <v>33</v>
      </c>
      <c r="AA6643" t="s">
        <v>6513</v>
      </c>
      <c r="AB6643" t="s">
        <v>6229</v>
      </c>
      <c r="AC6643" s="316" t="str">
        <f t="shared" si="56"/>
        <v>INSERT INTO UPK_IKOU.upk_k40.k60_press_buno_link (buno_id, k60_buno_id, created_date, created_tantou_id) VALUES (1741, 2062, GETDATE(), 999);</v>
      </c>
    </row>
    <row r="6644" spans="26:29">
      <c r="Z6644" s="623">
        <v>34</v>
      </c>
      <c r="AA6644" t="s">
        <v>6493</v>
      </c>
      <c r="AB6644" t="s">
        <v>6230</v>
      </c>
      <c r="AC6644" s="316" t="str">
        <f t="shared" si="56"/>
        <v>INSERT INTO UPK_IKOU.upk_k40.k60_press_buno_link (buno_id, k60_buno_id, created_date, created_tantou_id) VALUES (1742, 2025, GETDATE(), 999);</v>
      </c>
    </row>
    <row r="6645" spans="26:29">
      <c r="Z6645" s="623">
        <v>35</v>
      </c>
      <c r="AA6645" t="s">
        <v>6306</v>
      </c>
      <c r="AB6645" t="s">
        <v>6231</v>
      </c>
      <c r="AC6645" s="316" t="str">
        <f t="shared" si="56"/>
        <v>INSERT INTO UPK_IKOU.upk_k40.k60_press_buno_link (buno_id, k60_buno_id, created_date, created_tantou_id) VALUES (1743, 1818, GETDATE(), 999);</v>
      </c>
    </row>
    <row r="6646" spans="26:29">
      <c r="Z6646" s="623">
        <v>36</v>
      </c>
      <c r="AA6646">
        <v>2565</v>
      </c>
      <c r="AB6646" t="s">
        <v>6232</v>
      </c>
      <c r="AC6646" s="316" t="str">
        <f t="shared" si="56"/>
        <v>INSERT INTO UPK_IKOU.upk_k40.k60_press_buno_link (buno_id, k60_buno_id, created_date, created_tantou_id) VALUES (1744, 2565, GETDATE(), 999);</v>
      </c>
    </row>
    <row r="6647" spans="26:29">
      <c r="Z6647" s="623">
        <v>37</v>
      </c>
      <c r="AA6647">
        <v>2566</v>
      </c>
      <c r="AB6647" t="s">
        <v>6233</v>
      </c>
      <c r="AC6647" s="316" t="str">
        <f t="shared" si="56"/>
        <v>INSERT INTO UPK_IKOU.upk_k40.k60_press_buno_link (buno_id, k60_buno_id, created_date, created_tantou_id) VALUES (1745, 2566, GETDATE(), 999);</v>
      </c>
    </row>
    <row r="6648" spans="26:29">
      <c r="Z6648" s="623">
        <v>38</v>
      </c>
      <c r="AA6648" t="s">
        <v>222</v>
      </c>
      <c r="AB6648" t="s">
        <v>6234</v>
      </c>
      <c r="AC6648" s="316" t="str">
        <f t="shared" si="56"/>
        <v>INSERT INTO UPK_IKOU.upk_k40.k60_press_buno_link (buno_id, k60_buno_id, created_date, created_tantou_id) VALUES (1746, 2026, GETDATE(), 999);</v>
      </c>
    </row>
    <row r="6649" spans="26:29">
      <c r="Z6649" s="623">
        <v>39</v>
      </c>
      <c r="AA6649" t="s">
        <v>6347</v>
      </c>
      <c r="AB6649" t="s">
        <v>6235</v>
      </c>
      <c r="AC6649" s="316" t="str">
        <f t="shared" si="56"/>
        <v>INSERT INTO UPK_IKOU.upk_k40.k60_press_buno_link (buno_id, k60_buno_id, created_date, created_tantou_id) VALUES (1747, 1859, GETDATE(), 999);</v>
      </c>
    </row>
    <row r="6650" spans="26:29">
      <c r="Z6650" s="623">
        <v>40</v>
      </c>
      <c r="AA6650" t="s">
        <v>6348</v>
      </c>
      <c r="AB6650" t="s">
        <v>6236</v>
      </c>
      <c r="AC6650" s="316" t="str">
        <f t="shared" si="56"/>
        <v>INSERT INTO UPK_IKOU.upk_k40.k60_press_buno_link (buno_id, k60_buno_id, created_date, created_tantou_id) VALUES (1748, 1860, GETDATE(), 999);</v>
      </c>
    </row>
    <row r="6651" spans="26:29">
      <c r="Z6651" s="623">
        <v>41</v>
      </c>
      <c r="AA6651" t="s">
        <v>6349</v>
      </c>
      <c r="AB6651" t="s">
        <v>6237</v>
      </c>
      <c r="AC6651" s="316" t="str">
        <f t="shared" si="56"/>
        <v>INSERT INTO UPK_IKOU.upk_k40.k60_press_buno_link (buno_id, k60_buno_id, created_date, created_tantou_id) VALUES (1749, 1861, GETDATE(), 999);</v>
      </c>
    </row>
    <row r="6652" spans="26:29">
      <c r="Z6652" s="623">
        <v>42</v>
      </c>
      <c r="AA6652" t="s">
        <v>6350</v>
      </c>
      <c r="AB6652" t="s">
        <v>6238</v>
      </c>
      <c r="AC6652" s="316" t="str">
        <f t="shared" si="56"/>
        <v>INSERT INTO UPK_IKOU.upk_k40.k60_press_buno_link (buno_id, k60_buno_id, created_date, created_tantou_id) VALUES (1750, 1862, GETDATE(), 999);</v>
      </c>
    </row>
    <row r="6653" spans="26:29">
      <c r="Z6653" s="623">
        <v>43</v>
      </c>
      <c r="AA6653" t="s">
        <v>6046</v>
      </c>
      <c r="AB6653" t="s">
        <v>6239</v>
      </c>
      <c r="AC6653" s="316" t="str">
        <f t="shared" si="56"/>
        <v>INSERT INTO UPK_IKOU.upk_k40.k60_press_buno_link (buno_id, k60_buno_id, created_date, created_tantou_id) VALUES (1751, 1558, GETDATE(), 999);</v>
      </c>
    </row>
    <row r="6654" spans="26:29">
      <c r="Z6654" s="623">
        <v>44</v>
      </c>
      <c r="AA6654" t="s">
        <v>6046</v>
      </c>
      <c r="AB6654" t="s">
        <v>6240</v>
      </c>
      <c r="AC6654" s="316" t="str">
        <f t="shared" si="56"/>
        <v>INSERT INTO UPK_IKOU.upk_k40.k60_press_buno_link (buno_id, k60_buno_id, created_date, created_tantou_id) VALUES (1752, 1558, GETDATE(), 999);</v>
      </c>
    </row>
    <row r="6655" spans="26:29">
      <c r="Z6655" s="623">
        <v>45</v>
      </c>
      <c r="AA6655" t="s">
        <v>6044</v>
      </c>
      <c r="AB6655" t="s">
        <v>6241</v>
      </c>
      <c r="AC6655" s="316" t="str">
        <f t="shared" si="56"/>
        <v>INSERT INTO UPK_IKOU.upk_k40.k60_press_buno_link (buno_id, k60_buno_id, created_date, created_tantou_id) VALUES (1753, 1556, GETDATE(), 999);</v>
      </c>
    </row>
    <row r="6656" spans="26:29">
      <c r="Z6656" s="623">
        <v>46</v>
      </c>
      <c r="AA6656" t="s">
        <v>6044</v>
      </c>
      <c r="AB6656" t="s">
        <v>6242</v>
      </c>
      <c r="AC6656" s="316" t="str">
        <f t="shared" si="56"/>
        <v>INSERT INTO UPK_IKOU.upk_k40.k60_press_buno_link (buno_id, k60_buno_id, created_date, created_tantou_id) VALUES (1754, 1556, GETDATE(), 999);</v>
      </c>
    </row>
    <row r="6657" spans="26:29">
      <c r="Z6657" s="623">
        <v>47</v>
      </c>
      <c r="AA6657" t="s">
        <v>6434</v>
      </c>
      <c r="AB6657" t="s">
        <v>6243</v>
      </c>
      <c r="AC6657" s="316" t="str">
        <f t="shared" si="56"/>
        <v>INSERT INTO UPK_IKOU.upk_k40.k60_press_buno_link (buno_id, k60_buno_id, created_date, created_tantou_id) VALUES (1755, 1946, GETDATE(), 999);</v>
      </c>
    </row>
    <row r="6658" spans="26:29">
      <c r="Z6658" s="623">
        <v>48</v>
      </c>
      <c r="AA6658" t="s">
        <v>6434</v>
      </c>
      <c r="AB6658" t="s">
        <v>6244</v>
      </c>
      <c r="AC6658" s="316" t="str">
        <f t="shared" si="56"/>
        <v>INSERT INTO UPK_IKOU.upk_k40.k60_press_buno_link (buno_id, k60_buno_id, created_date, created_tantou_id) VALUES (1756, 1946, GETDATE(), 999);</v>
      </c>
    </row>
    <row r="6659" spans="26:29">
      <c r="Z6659" s="623">
        <v>49</v>
      </c>
      <c r="AA6659" t="s">
        <v>6045</v>
      </c>
      <c r="AB6659" t="s">
        <v>6245</v>
      </c>
      <c r="AC6659" s="316" t="str">
        <f t="shared" si="56"/>
        <v>INSERT INTO UPK_IKOU.upk_k40.k60_press_buno_link (buno_id, k60_buno_id, created_date, created_tantou_id) VALUES (1757, 1557, GETDATE(), 999);</v>
      </c>
    </row>
    <row r="6660" spans="26:29">
      <c r="Z6660" s="623">
        <v>50</v>
      </c>
      <c r="AA6660" t="s">
        <v>6045</v>
      </c>
      <c r="AB6660" t="s">
        <v>6246</v>
      </c>
      <c r="AC6660" s="316" t="str">
        <f t="shared" si="56"/>
        <v>INSERT INTO UPK_IKOU.upk_k40.k60_press_buno_link (buno_id, k60_buno_id, created_date, created_tantou_id) VALUES (1758, 1557, GETDATE(), 999);</v>
      </c>
    </row>
    <row r="6661" spans="26:29">
      <c r="Z6661" s="623">
        <v>51</v>
      </c>
      <c r="AA6661" t="s">
        <v>6346</v>
      </c>
      <c r="AB6661" t="s">
        <v>6247</v>
      </c>
      <c r="AC6661" s="316" t="str">
        <f t="shared" si="56"/>
        <v>INSERT INTO UPK_IKOU.upk_k40.k60_press_buno_link (buno_id, k60_buno_id, created_date, created_tantou_id) VALUES (1759, 1858, GETDATE(), 999);</v>
      </c>
    </row>
    <row r="6662" spans="26:29">
      <c r="Z6662" s="623">
        <v>52</v>
      </c>
      <c r="AA6662" t="s">
        <v>6346</v>
      </c>
      <c r="AB6662" t="s">
        <v>6248</v>
      </c>
      <c r="AC6662" s="316" t="str">
        <f t="shared" si="56"/>
        <v>INSERT INTO UPK_IKOU.upk_k40.k60_press_buno_link (buno_id, k60_buno_id, created_date, created_tantou_id) VALUES (1760, 1858, GETDATE(), 999);</v>
      </c>
    </row>
    <row r="6663" spans="26:29">
      <c r="Z6663" s="623">
        <v>53</v>
      </c>
      <c r="AA6663" t="s">
        <v>6342</v>
      </c>
      <c r="AB6663" t="s">
        <v>6249</v>
      </c>
      <c r="AC6663" s="316" t="str">
        <f t="shared" si="56"/>
        <v>INSERT INTO UPK_IKOU.upk_k40.k60_press_buno_link (buno_id, k60_buno_id, created_date, created_tantou_id) VALUES (1761, 1854, GETDATE(), 999);</v>
      </c>
    </row>
    <row r="6664" spans="26:29">
      <c r="Z6664" s="623">
        <v>54</v>
      </c>
      <c r="AA6664" t="s">
        <v>6342</v>
      </c>
      <c r="AB6664" t="s">
        <v>6250</v>
      </c>
      <c r="AC6664" s="316" t="str">
        <f t="shared" si="56"/>
        <v>INSERT INTO UPK_IKOU.upk_k40.k60_press_buno_link (buno_id, k60_buno_id, created_date, created_tantou_id) VALUES (1762, 1854, GETDATE(), 999);</v>
      </c>
    </row>
    <row r="6665" spans="26:29">
      <c r="Z6665" s="623">
        <v>55</v>
      </c>
      <c r="AA6665" t="s">
        <v>6344</v>
      </c>
      <c r="AB6665" t="s">
        <v>6251</v>
      </c>
      <c r="AC6665" s="316" t="str">
        <f t="shared" si="56"/>
        <v>INSERT INTO UPK_IKOU.upk_k40.k60_press_buno_link (buno_id, k60_buno_id, created_date, created_tantou_id) VALUES (1763, 1856, GETDATE(), 999);</v>
      </c>
    </row>
    <row r="6666" spans="26:29">
      <c r="Z6666" s="623">
        <v>56</v>
      </c>
      <c r="AA6666" t="s">
        <v>6344</v>
      </c>
      <c r="AB6666" t="s">
        <v>6252</v>
      </c>
      <c r="AC6666" s="316" t="str">
        <f t="shared" si="56"/>
        <v>INSERT INTO UPK_IKOU.upk_k40.k60_press_buno_link (buno_id, k60_buno_id, created_date, created_tantou_id) VALUES (1764, 1856, GETDATE(), 999);</v>
      </c>
    </row>
    <row r="6667" spans="26:29">
      <c r="Z6667" s="623">
        <v>57</v>
      </c>
      <c r="AA6667" t="s">
        <v>6351</v>
      </c>
      <c r="AB6667" t="s">
        <v>6253</v>
      </c>
      <c r="AC6667" s="316" t="str">
        <f t="shared" si="56"/>
        <v>INSERT INTO UPK_IKOU.upk_k40.k60_press_buno_link (buno_id, k60_buno_id, created_date, created_tantou_id) VALUES (1765, 1863, GETDATE(), 999);</v>
      </c>
    </row>
    <row r="6668" spans="26:29">
      <c r="Z6668" s="623">
        <v>58</v>
      </c>
      <c r="AA6668" t="s">
        <v>6351</v>
      </c>
      <c r="AB6668" t="s">
        <v>6254</v>
      </c>
      <c r="AC6668" s="316" t="str">
        <f t="shared" si="56"/>
        <v>INSERT INTO UPK_IKOU.upk_k40.k60_press_buno_link (buno_id, k60_buno_id, created_date, created_tantou_id) VALUES (1766, 1863, GETDATE(), 999);</v>
      </c>
    </row>
    <row r="6669" spans="26:29">
      <c r="Z6669" s="623">
        <v>59</v>
      </c>
      <c r="AA6669" t="s">
        <v>6343</v>
      </c>
      <c r="AB6669" t="s">
        <v>6255</v>
      </c>
      <c r="AC6669" s="316" t="str">
        <f t="shared" si="56"/>
        <v>INSERT INTO UPK_IKOU.upk_k40.k60_press_buno_link (buno_id, k60_buno_id, created_date, created_tantou_id) VALUES (1767, 1855, GETDATE(), 999);</v>
      </c>
    </row>
    <row r="6670" spans="26:29">
      <c r="Z6670" s="623">
        <v>60</v>
      </c>
      <c r="AA6670" t="s">
        <v>6343</v>
      </c>
      <c r="AB6670" t="s">
        <v>6256</v>
      </c>
      <c r="AC6670" s="316" t="str">
        <f t="shared" si="56"/>
        <v>INSERT INTO UPK_IKOU.upk_k40.k60_press_buno_link (buno_id, k60_buno_id, created_date, created_tantou_id) VALUES (1768, 1855, GETDATE(), 999);</v>
      </c>
    </row>
    <row r="6671" spans="26:29">
      <c r="Z6671" s="623">
        <v>61</v>
      </c>
      <c r="AA6671" t="s">
        <v>6345</v>
      </c>
      <c r="AB6671" t="s">
        <v>6257</v>
      </c>
      <c r="AC6671" s="316" t="str">
        <f t="shared" si="56"/>
        <v>INSERT INTO UPK_IKOU.upk_k40.k60_press_buno_link (buno_id, k60_buno_id, created_date, created_tantou_id) VALUES (1769, 1857, GETDATE(), 999);</v>
      </c>
    </row>
    <row r="6672" spans="26:29">
      <c r="Z6672" s="623">
        <v>62</v>
      </c>
      <c r="AA6672" t="s">
        <v>6345</v>
      </c>
      <c r="AB6672" t="s">
        <v>6258</v>
      </c>
      <c r="AC6672" s="316" t="str">
        <f t="shared" si="56"/>
        <v>INSERT INTO UPK_IKOU.upk_k40.k60_press_buno_link (buno_id, k60_buno_id, created_date, created_tantou_id) VALUES (1770, 1857, GETDATE(), 999);</v>
      </c>
    </row>
    <row r="6673" spans="26:29">
      <c r="Z6673" s="623">
        <v>63</v>
      </c>
      <c r="AA6673" t="s">
        <v>6047</v>
      </c>
      <c r="AB6673" t="s">
        <v>6259</v>
      </c>
      <c r="AC6673" s="316" t="str">
        <f t="shared" si="56"/>
        <v>INSERT INTO UPK_IKOU.upk_k40.k60_press_buno_link (buno_id, k60_buno_id, created_date, created_tantou_id) VALUES (1771, 1559, GETDATE(), 999);</v>
      </c>
    </row>
    <row r="6674" spans="26:29">
      <c r="Z6674" s="623">
        <v>64</v>
      </c>
      <c r="AA6674" t="s">
        <v>6047</v>
      </c>
      <c r="AB6674" t="s">
        <v>6260</v>
      </c>
      <c r="AC6674" s="316" t="str">
        <f t="shared" si="56"/>
        <v>INSERT INTO UPK_IKOU.upk_k40.k60_press_buno_link (buno_id, k60_buno_id, created_date, created_tantou_id) VALUES (1772, 1559, GETDATE(), 999);</v>
      </c>
    </row>
    <row r="6675" spans="26:29">
      <c r="Z6675" s="623">
        <v>65</v>
      </c>
      <c r="AA6675" t="s">
        <v>6352</v>
      </c>
      <c r="AB6675" t="s">
        <v>6261</v>
      </c>
      <c r="AC6675" s="316" t="str">
        <f t="shared" ref="AC6675:AC6738" si="57">AC$6609&amp;AB6675&amp;", "&amp;AA6675&amp;", GETDATE(), 999);"</f>
        <v>INSERT INTO UPK_IKOU.upk_k40.k60_press_buno_link (buno_id, k60_buno_id, created_date, created_tantou_id) VALUES (1773, 1864, GETDATE(), 999);</v>
      </c>
    </row>
    <row r="6676" spans="26:29">
      <c r="Z6676" s="623">
        <v>66</v>
      </c>
      <c r="AA6676" t="s">
        <v>6352</v>
      </c>
      <c r="AB6676" t="s">
        <v>6262</v>
      </c>
      <c r="AC6676" s="316" t="str">
        <f t="shared" si="57"/>
        <v>INSERT INTO UPK_IKOU.upk_k40.k60_press_buno_link (buno_id, k60_buno_id, created_date, created_tantou_id) VALUES (1774, 1864, GETDATE(), 999);</v>
      </c>
    </row>
    <row r="6677" spans="26:29">
      <c r="Z6677" s="623">
        <v>67</v>
      </c>
      <c r="AA6677" t="s">
        <v>6581</v>
      </c>
      <c r="AB6677" t="s">
        <v>6263</v>
      </c>
      <c r="AC6677" s="316" t="str">
        <f t="shared" si="57"/>
        <v>INSERT INTO UPK_IKOU.upk_k40.k60_press_buno_link (buno_id, k60_buno_id, created_date, created_tantou_id) VALUES (1775, 2132, GETDATE(), 999);</v>
      </c>
    </row>
    <row r="6678" spans="26:29">
      <c r="Z6678" s="623">
        <v>68</v>
      </c>
      <c r="AA6678" t="s">
        <v>5964</v>
      </c>
      <c r="AB6678" t="s">
        <v>6264</v>
      </c>
      <c r="AC6678" s="316" t="str">
        <f t="shared" si="57"/>
        <v>INSERT INTO UPK_IKOU.upk_k40.k60_press_buno_link (buno_id, k60_buno_id, created_date, created_tantou_id) VALUES (1776, 1475, GETDATE(), 999);</v>
      </c>
    </row>
    <row r="6679" spans="26:29">
      <c r="Z6679" s="623">
        <v>69</v>
      </c>
      <c r="AA6679" t="s">
        <v>5964</v>
      </c>
      <c r="AB6679" t="s">
        <v>6265</v>
      </c>
      <c r="AC6679" s="316" t="str">
        <f t="shared" si="57"/>
        <v>INSERT INTO UPK_IKOU.upk_k40.k60_press_buno_link (buno_id, k60_buno_id, created_date, created_tantou_id) VALUES (1777, 1475, GETDATE(), 999);</v>
      </c>
    </row>
    <row r="6680" spans="26:29">
      <c r="Z6680" s="623">
        <v>70</v>
      </c>
      <c r="AA6680" t="s">
        <v>6292</v>
      </c>
      <c r="AB6680" t="s">
        <v>6266</v>
      </c>
      <c r="AC6680" s="316" t="str">
        <f t="shared" si="57"/>
        <v>INSERT INTO UPK_IKOU.upk_k40.k60_press_buno_link (buno_id, k60_buno_id, created_date, created_tantou_id) VALUES (1778, 1804, GETDATE(), 999);</v>
      </c>
    </row>
    <row r="6681" spans="26:29">
      <c r="Z6681" s="623">
        <v>71</v>
      </c>
      <c r="AA6681" t="s">
        <v>6290</v>
      </c>
      <c r="AB6681" t="s">
        <v>6267</v>
      </c>
      <c r="AC6681" s="316" t="str">
        <f t="shared" si="57"/>
        <v>INSERT INTO UPK_IKOU.upk_k40.k60_press_buno_link (buno_id, k60_buno_id, created_date, created_tantou_id) VALUES (1779, 1802, GETDATE(), 999);</v>
      </c>
    </row>
    <row r="6682" spans="26:29">
      <c r="Z6682" s="623">
        <v>72</v>
      </c>
      <c r="AA6682" t="s">
        <v>5975</v>
      </c>
      <c r="AB6682" t="s">
        <v>6268</v>
      </c>
      <c r="AC6682" s="316" t="str">
        <f t="shared" si="57"/>
        <v>INSERT INTO UPK_IKOU.upk_k40.k60_press_buno_link (buno_id, k60_buno_id, created_date, created_tantou_id) VALUES (1780, 1486, GETDATE(), 999);</v>
      </c>
    </row>
    <row r="6683" spans="26:29">
      <c r="Z6683" s="623">
        <v>73</v>
      </c>
      <c r="AA6683" t="s">
        <v>5975</v>
      </c>
      <c r="AB6683" t="s">
        <v>6269</v>
      </c>
      <c r="AC6683" s="316" t="str">
        <f t="shared" si="57"/>
        <v>INSERT INTO UPK_IKOU.upk_k40.k60_press_buno_link (buno_id, k60_buno_id, created_date, created_tantou_id) VALUES (1781, 1486, GETDATE(), 999);</v>
      </c>
    </row>
    <row r="6684" spans="26:29">
      <c r="Z6684" s="623">
        <v>74</v>
      </c>
      <c r="AA6684" t="s">
        <v>6300</v>
      </c>
      <c r="AB6684" t="s">
        <v>6270</v>
      </c>
      <c r="AC6684" s="316" t="str">
        <f t="shared" si="57"/>
        <v>INSERT INTO UPK_IKOU.upk_k40.k60_press_buno_link (buno_id, k60_buno_id, created_date, created_tantou_id) VALUES (1782, 1812, GETDATE(), 999);</v>
      </c>
    </row>
    <row r="6685" spans="26:29">
      <c r="Z6685" s="623">
        <v>75</v>
      </c>
      <c r="AA6685" t="s">
        <v>6300</v>
      </c>
      <c r="AB6685" t="s">
        <v>6271</v>
      </c>
      <c r="AC6685" s="316" t="str">
        <f t="shared" si="57"/>
        <v>INSERT INTO UPK_IKOU.upk_k40.k60_press_buno_link (buno_id, k60_buno_id, created_date, created_tantou_id) VALUES (1783, 1812, GETDATE(), 999);</v>
      </c>
    </row>
    <row r="6686" spans="26:29">
      <c r="Z6686" s="623">
        <v>76</v>
      </c>
      <c r="AA6686" t="s">
        <v>6468</v>
      </c>
      <c r="AB6686" t="s">
        <v>6272</v>
      </c>
      <c r="AC6686" s="316" t="str">
        <f t="shared" si="57"/>
        <v>INSERT INTO UPK_IKOU.upk_k40.k60_press_buno_link (buno_id, k60_buno_id, created_date, created_tantou_id) VALUES (1784, 1980, GETDATE(), 999);</v>
      </c>
    </row>
    <row r="6687" spans="26:29">
      <c r="Z6687" s="623">
        <v>77</v>
      </c>
      <c r="AA6687" t="s">
        <v>6466</v>
      </c>
      <c r="AB6687" t="s">
        <v>6273</v>
      </c>
      <c r="AC6687" s="316" t="str">
        <f t="shared" si="57"/>
        <v>INSERT INTO UPK_IKOU.upk_k40.k60_press_buno_link (buno_id, k60_buno_id, created_date, created_tantou_id) VALUES (1785, 1978, GETDATE(), 999);</v>
      </c>
    </row>
    <row r="6688" spans="26:29">
      <c r="Z6688" s="623">
        <v>78</v>
      </c>
      <c r="AA6688" t="s">
        <v>5985</v>
      </c>
      <c r="AB6688" t="s">
        <v>6274</v>
      </c>
      <c r="AC6688" s="316" t="str">
        <f t="shared" si="57"/>
        <v>INSERT INTO UPK_IKOU.upk_k40.k60_press_buno_link (buno_id, k60_buno_id, created_date, created_tantou_id) VALUES (1786, 1496, GETDATE(), 999);</v>
      </c>
    </row>
    <row r="6689" spans="26:29">
      <c r="Z6689" s="623">
        <v>79</v>
      </c>
      <c r="AA6689" t="s">
        <v>5985</v>
      </c>
      <c r="AB6689" t="s">
        <v>6275</v>
      </c>
      <c r="AC6689" s="316" t="str">
        <f t="shared" si="57"/>
        <v>INSERT INTO UPK_IKOU.upk_k40.k60_press_buno_link (buno_id, k60_buno_id, created_date, created_tantou_id) VALUES (1787, 1496, GETDATE(), 999);</v>
      </c>
    </row>
    <row r="6690" spans="26:29">
      <c r="Z6690" s="623">
        <v>80</v>
      </c>
      <c r="AA6690" t="s">
        <v>6286</v>
      </c>
      <c r="AB6690" t="s">
        <v>6276</v>
      </c>
      <c r="AC6690" s="316" t="str">
        <f t="shared" si="57"/>
        <v>INSERT INTO UPK_IKOU.upk_k40.k60_press_buno_link (buno_id, k60_buno_id, created_date, created_tantou_id) VALUES (1788, 1798, GETDATE(), 999);</v>
      </c>
    </row>
    <row r="6691" spans="26:29">
      <c r="Z6691" s="623">
        <v>81</v>
      </c>
      <c r="AA6691" t="s">
        <v>6286</v>
      </c>
      <c r="AB6691" t="s">
        <v>6277</v>
      </c>
      <c r="AC6691" s="316" t="str">
        <f t="shared" si="57"/>
        <v>INSERT INTO UPK_IKOU.upk_k40.k60_press_buno_link (buno_id, k60_buno_id, created_date, created_tantou_id) VALUES (1789, 1798, GETDATE(), 999);</v>
      </c>
    </row>
    <row r="6692" spans="26:29">
      <c r="Z6692" s="623">
        <v>82</v>
      </c>
      <c r="AA6692" t="s">
        <v>6935</v>
      </c>
      <c r="AB6692" t="s">
        <v>6278</v>
      </c>
      <c r="AC6692" s="316" t="str">
        <f t="shared" si="57"/>
        <v>INSERT INTO UPK_IKOU.upk_k40.k60_press_buno_link (buno_id, k60_buno_id, created_date, created_tantou_id) VALUES (1790, 2486, GETDATE(), 999);</v>
      </c>
    </row>
    <row r="6693" spans="26:29">
      <c r="Z6693" s="623">
        <v>83</v>
      </c>
      <c r="AA6693" t="s">
        <v>6935</v>
      </c>
      <c r="AB6693" t="s">
        <v>6279</v>
      </c>
      <c r="AC6693" s="316" t="str">
        <f t="shared" si="57"/>
        <v>INSERT INTO UPK_IKOU.upk_k40.k60_press_buno_link (buno_id, k60_buno_id, created_date, created_tantou_id) VALUES (1791, 2486, GETDATE(), 999);</v>
      </c>
    </row>
    <row r="6694" spans="26:29">
      <c r="Z6694" s="623">
        <v>84</v>
      </c>
      <c r="AA6694" t="s">
        <v>6288</v>
      </c>
      <c r="AB6694" t="s">
        <v>6280</v>
      </c>
      <c r="AC6694" s="316" t="str">
        <f t="shared" si="57"/>
        <v>INSERT INTO UPK_IKOU.upk_k40.k60_press_buno_link (buno_id, k60_buno_id, created_date, created_tantou_id) VALUES (1792, 1800, GETDATE(), 999);</v>
      </c>
    </row>
    <row r="6695" spans="26:29">
      <c r="Z6695" s="623">
        <v>85</v>
      </c>
      <c r="AA6695" t="s">
        <v>6288</v>
      </c>
      <c r="AB6695" t="s">
        <v>6281</v>
      </c>
      <c r="AC6695" s="316" t="str">
        <f t="shared" si="57"/>
        <v>INSERT INTO UPK_IKOU.upk_k40.k60_press_buno_link (buno_id, k60_buno_id, created_date, created_tantou_id) VALUES (1793, 1800, GETDATE(), 999);</v>
      </c>
    </row>
    <row r="6696" spans="26:29">
      <c r="Z6696" s="623">
        <v>86</v>
      </c>
      <c r="AA6696" t="s">
        <v>6297</v>
      </c>
      <c r="AB6696" t="s">
        <v>6282</v>
      </c>
      <c r="AC6696" s="316" t="str">
        <f t="shared" si="57"/>
        <v>INSERT INTO UPK_IKOU.upk_k40.k60_press_buno_link (buno_id, k60_buno_id, created_date, created_tantou_id) VALUES (1794, 1809, GETDATE(), 999);</v>
      </c>
    </row>
    <row r="6697" spans="26:29">
      <c r="Z6697" s="623">
        <v>87</v>
      </c>
      <c r="AA6697" t="s">
        <v>6297</v>
      </c>
      <c r="AB6697" t="s">
        <v>6283</v>
      </c>
      <c r="AC6697" s="316" t="str">
        <f t="shared" si="57"/>
        <v>INSERT INTO UPK_IKOU.upk_k40.k60_press_buno_link (buno_id, k60_buno_id, created_date, created_tantou_id) VALUES (1795, 1809, GETDATE(), 999);</v>
      </c>
    </row>
    <row r="6698" spans="26:29">
      <c r="Z6698" s="623">
        <v>88</v>
      </c>
      <c r="AA6698" t="s">
        <v>6833</v>
      </c>
      <c r="AB6698" t="s">
        <v>6284</v>
      </c>
      <c r="AC6698" s="316" t="str">
        <f t="shared" si="57"/>
        <v>INSERT INTO UPK_IKOU.upk_k40.k60_press_buno_link (buno_id, k60_buno_id, created_date, created_tantou_id) VALUES (1796, 2384, GETDATE(), 999);</v>
      </c>
    </row>
    <row r="6699" spans="26:29">
      <c r="Z6699" s="623">
        <v>89</v>
      </c>
      <c r="AA6699" t="s">
        <v>6831</v>
      </c>
      <c r="AB6699" t="s">
        <v>6285</v>
      </c>
      <c r="AC6699" s="316" t="str">
        <f t="shared" si="57"/>
        <v>INSERT INTO UPK_IKOU.upk_k40.k60_press_buno_link (buno_id, k60_buno_id, created_date, created_tantou_id) VALUES (1797, 2382, GETDATE(), 999);</v>
      </c>
    </row>
    <row r="6700" spans="26:29">
      <c r="Z6700" s="623">
        <v>90</v>
      </c>
      <c r="AA6700" t="s">
        <v>6950</v>
      </c>
      <c r="AB6700" t="s">
        <v>6286</v>
      </c>
      <c r="AC6700" s="316" t="str">
        <f t="shared" si="57"/>
        <v>INSERT INTO UPK_IKOU.upk_k40.k60_press_buno_link (buno_id, k60_buno_id, created_date, created_tantou_id) VALUES (1798, 2501, GETDATE(), 999);</v>
      </c>
    </row>
    <row r="6701" spans="26:29">
      <c r="Z6701" s="623">
        <v>91</v>
      </c>
      <c r="AA6701" t="s">
        <v>5973</v>
      </c>
      <c r="AB6701" t="s">
        <v>6287</v>
      </c>
      <c r="AC6701" s="316" t="str">
        <f t="shared" si="57"/>
        <v>INSERT INTO UPK_IKOU.upk_k40.k60_press_buno_link (buno_id, k60_buno_id, created_date, created_tantou_id) VALUES (1799, 1484, GETDATE(), 999);</v>
      </c>
    </row>
    <row r="6702" spans="26:29">
      <c r="Z6702" s="623">
        <v>92</v>
      </c>
      <c r="AA6702" t="s">
        <v>5973</v>
      </c>
      <c r="AB6702" t="s">
        <v>6288</v>
      </c>
      <c r="AC6702" s="316" t="str">
        <f t="shared" si="57"/>
        <v>INSERT INTO UPK_IKOU.upk_k40.k60_press_buno_link (buno_id, k60_buno_id, created_date, created_tantou_id) VALUES (1800, 1484, GETDATE(), 999);</v>
      </c>
    </row>
    <row r="6703" spans="26:29">
      <c r="Z6703" s="623">
        <v>93</v>
      </c>
      <c r="AA6703" t="s">
        <v>5981</v>
      </c>
      <c r="AB6703" t="s">
        <v>6289</v>
      </c>
      <c r="AC6703" s="316" t="str">
        <f t="shared" si="57"/>
        <v>INSERT INTO UPK_IKOU.upk_k40.k60_press_buno_link (buno_id, k60_buno_id, created_date, created_tantou_id) VALUES (1801, 1492, GETDATE(), 999);</v>
      </c>
    </row>
    <row r="6704" spans="26:29">
      <c r="Z6704" s="623">
        <v>94</v>
      </c>
      <c r="AA6704" t="s">
        <v>6939</v>
      </c>
      <c r="AB6704" t="s">
        <v>6290</v>
      </c>
      <c r="AC6704" s="316" t="str">
        <f t="shared" si="57"/>
        <v>INSERT INTO UPK_IKOU.upk_k40.k60_press_buno_link (buno_id, k60_buno_id, created_date, created_tantou_id) VALUES (1802, 2490, GETDATE(), 999);</v>
      </c>
    </row>
    <row r="6705" spans="26:29">
      <c r="Z6705" s="623">
        <v>95</v>
      </c>
      <c r="AA6705" t="s">
        <v>5970</v>
      </c>
      <c r="AB6705" t="s">
        <v>6291</v>
      </c>
      <c r="AC6705" s="316" t="str">
        <f t="shared" si="57"/>
        <v>INSERT INTO UPK_IKOU.upk_k40.k60_press_buno_link (buno_id, k60_buno_id, created_date, created_tantou_id) VALUES (1803, 1481, GETDATE(), 999);</v>
      </c>
    </row>
    <row r="6706" spans="26:29">
      <c r="Z6706" s="623">
        <v>96</v>
      </c>
      <c r="AA6706" t="s">
        <v>6829</v>
      </c>
      <c r="AB6706" t="s">
        <v>6292</v>
      </c>
      <c r="AC6706" s="316" t="str">
        <f t="shared" si="57"/>
        <v>INSERT INTO UPK_IKOU.upk_k40.k60_press_buno_link (buno_id, k60_buno_id, created_date, created_tantou_id) VALUES (1804, 2380, GETDATE(), 999);</v>
      </c>
    </row>
    <row r="6707" spans="26:29">
      <c r="Z6707" s="623">
        <v>97</v>
      </c>
      <c r="AA6707" t="s">
        <v>6829</v>
      </c>
      <c r="AB6707" t="s">
        <v>6293</v>
      </c>
      <c r="AC6707" s="316" t="str">
        <f t="shared" si="57"/>
        <v>INSERT INTO UPK_IKOU.upk_k40.k60_press_buno_link (buno_id, k60_buno_id, created_date, created_tantou_id) VALUES (1805, 2380, GETDATE(), 999);</v>
      </c>
    </row>
    <row r="6708" spans="26:29">
      <c r="Z6708" s="623">
        <v>98</v>
      </c>
      <c r="AA6708" t="s">
        <v>6484</v>
      </c>
      <c r="AB6708" t="s">
        <v>6294</v>
      </c>
      <c r="AC6708" s="316" t="str">
        <f t="shared" si="57"/>
        <v>INSERT INTO UPK_IKOU.upk_k40.k60_press_buno_link (buno_id, k60_buno_id, created_date, created_tantou_id) VALUES (1806, 1996, GETDATE(), 999);</v>
      </c>
    </row>
    <row r="6709" spans="26:29">
      <c r="Z6709" s="623">
        <v>99</v>
      </c>
      <c r="AA6709" t="s">
        <v>6484</v>
      </c>
      <c r="AB6709" t="s">
        <v>6295</v>
      </c>
      <c r="AC6709" s="316" t="str">
        <f t="shared" si="57"/>
        <v>INSERT INTO UPK_IKOU.upk_k40.k60_press_buno_link (buno_id, k60_buno_id, created_date, created_tantou_id) VALUES (1807, 1996, GETDATE(), 999);</v>
      </c>
    </row>
    <row r="6710" spans="26:29">
      <c r="Z6710" s="623">
        <v>100</v>
      </c>
      <c r="AA6710" t="s">
        <v>5977</v>
      </c>
      <c r="AB6710" t="s">
        <v>6296</v>
      </c>
      <c r="AC6710" s="316" t="str">
        <f t="shared" si="57"/>
        <v>INSERT INTO UPK_IKOU.upk_k40.k60_press_buno_link (buno_id, k60_buno_id, created_date, created_tantou_id) VALUES (1808, 1488, GETDATE(), 999);</v>
      </c>
    </row>
    <row r="6711" spans="26:29">
      <c r="Z6711" s="623">
        <v>101</v>
      </c>
      <c r="AA6711" t="s">
        <v>5977</v>
      </c>
      <c r="AB6711" t="s">
        <v>6297</v>
      </c>
      <c r="AC6711" s="316" t="str">
        <f t="shared" si="57"/>
        <v>INSERT INTO UPK_IKOU.upk_k40.k60_press_buno_link (buno_id, k60_buno_id, created_date, created_tantou_id) VALUES (1809, 1488, GETDATE(), 999);</v>
      </c>
    </row>
    <row r="6712" spans="26:29">
      <c r="Z6712" s="623">
        <v>102</v>
      </c>
      <c r="AA6712" t="s">
        <v>6942</v>
      </c>
      <c r="AB6712" t="s">
        <v>6298</v>
      </c>
      <c r="AC6712" s="316" t="str">
        <f t="shared" si="57"/>
        <v>INSERT INTO UPK_IKOU.upk_k40.k60_press_buno_link (buno_id, k60_buno_id, created_date, created_tantou_id) VALUES (1810, 2493, GETDATE(), 999);</v>
      </c>
    </row>
    <row r="6713" spans="26:29">
      <c r="Z6713" s="623">
        <v>103</v>
      </c>
      <c r="AA6713" t="s">
        <v>6942</v>
      </c>
      <c r="AB6713" t="s">
        <v>6299</v>
      </c>
      <c r="AC6713" s="316" t="str">
        <f t="shared" si="57"/>
        <v>INSERT INTO UPK_IKOU.upk_k40.k60_press_buno_link (buno_id, k60_buno_id, created_date, created_tantou_id) VALUES (1811, 2493, GETDATE(), 999);</v>
      </c>
    </row>
    <row r="6714" spans="26:29">
      <c r="Z6714" s="623">
        <v>104</v>
      </c>
      <c r="AA6714" t="s">
        <v>6944</v>
      </c>
      <c r="AB6714" t="s">
        <v>6300</v>
      </c>
      <c r="AC6714" s="316" t="str">
        <f t="shared" si="57"/>
        <v>INSERT INTO UPK_IKOU.upk_k40.k60_press_buno_link (buno_id, k60_buno_id, created_date, created_tantou_id) VALUES (1812, 2495, GETDATE(), 999);</v>
      </c>
    </row>
    <row r="6715" spans="26:29">
      <c r="Z6715" s="623">
        <v>105</v>
      </c>
      <c r="AA6715" t="s">
        <v>6944</v>
      </c>
      <c r="AB6715" t="s">
        <v>6301</v>
      </c>
      <c r="AC6715" s="316" t="str">
        <f t="shared" si="57"/>
        <v>INSERT INTO UPK_IKOU.upk_k40.k60_press_buno_link (buno_id, k60_buno_id, created_date, created_tantou_id) VALUES (1813, 2495, GETDATE(), 999);</v>
      </c>
    </row>
    <row r="6716" spans="26:29">
      <c r="Z6716" s="623">
        <v>106</v>
      </c>
      <c r="AA6716" t="s">
        <v>5979</v>
      </c>
      <c r="AB6716" t="s">
        <v>6302</v>
      </c>
      <c r="AC6716" s="316" t="str">
        <f t="shared" si="57"/>
        <v>INSERT INTO UPK_IKOU.upk_k40.k60_press_buno_link (buno_id, k60_buno_id, created_date, created_tantou_id) VALUES (1814, 1490, GETDATE(), 999);</v>
      </c>
    </row>
    <row r="6717" spans="26:29">
      <c r="Z6717" s="623">
        <v>107</v>
      </c>
      <c r="AA6717" t="s">
        <v>5979</v>
      </c>
      <c r="AB6717" t="s">
        <v>6303</v>
      </c>
      <c r="AC6717" s="316" t="str">
        <f t="shared" si="57"/>
        <v>INSERT INTO UPK_IKOU.upk_k40.k60_press_buno_link (buno_id, k60_buno_id, created_date, created_tantou_id) VALUES (1815, 1490, GETDATE(), 999);</v>
      </c>
    </row>
    <row r="6718" spans="26:29">
      <c r="Z6718" s="623">
        <v>108</v>
      </c>
      <c r="AA6718" t="s">
        <v>6482</v>
      </c>
      <c r="AB6718" t="s">
        <v>6304</v>
      </c>
      <c r="AC6718" s="316" t="str">
        <f t="shared" si="57"/>
        <v>INSERT INTO UPK_IKOU.upk_k40.k60_press_buno_link (buno_id, k60_buno_id, created_date, created_tantou_id) VALUES (1816, 1994, GETDATE(), 999);</v>
      </c>
    </row>
    <row r="6719" spans="26:29">
      <c r="Z6719" s="623">
        <v>109</v>
      </c>
      <c r="AA6719" t="s">
        <v>6480</v>
      </c>
      <c r="AB6719" t="s">
        <v>6305</v>
      </c>
      <c r="AC6719" s="316" t="str">
        <f t="shared" si="57"/>
        <v>INSERT INTO UPK_IKOU.upk_k40.k60_press_buno_link (buno_id, k60_buno_id, created_date, created_tantou_id) VALUES (1817, 1992, GETDATE(), 999);</v>
      </c>
    </row>
    <row r="6720" spans="26:29">
      <c r="Z6720" s="623">
        <v>110</v>
      </c>
      <c r="AA6720" t="s">
        <v>6824</v>
      </c>
      <c r="AB6720" t="s">
        <v>6306</v>
      </c>
      <c r="AC6720" s="316" t="str">
        <f t="shared" si="57"/>
        <v>INSERT INTO UPK_IKOU.upk_k40.k60_press_buno_link (buno_id, k60_buno_id, created_date, created_tantou_id) VALUES (1818, 2375, GETDATE(), 999);</v>
      </c>
    </row>
    <row r="6721" spans="26:29">
      <c r="Z6721" s="623">
        <v>111</v>
      </c>
      <c r="AA6721" t="s">
        <v>6824</v>
      </c>
      <c r="AB6721" t="s">
        <v>6307</v>
      </c>
      <c r="AC6721" s="316" t="str">
        <f t="shared" si="57"/>
        <v>INSERT INTO UPK_IKOU.upk_k40.k60_press_buno_link (buno_id, k60_buno_id, created_date, created_tantou_id) VALUES (1819, 2375, GETDATE(), 999);</v>
      </c>
    </row>
    <row r="6722" spans="26:29">
      <c r="Z6722" s="623">
        <v>112</v>
      </c>
      <c r="AA6722" t="s">
        <v>5983</v>
      </c>
      <c r="AB6722" t="s">
        <v>6308</v>
      </c>
      <c r="AC6722" s="316" t="str">
        <f t="shared" si="57"/>
        <v>INSERT INTO UPK_IKOU.upk_k40.k60_press_buno_link (buno_id, k60_buno_id, created_date, created_tantou_id) VALUES (1820, 1494, GETDATE(), 999);</v>
      </c>
    </row>
    <row r="6723" spans="26:29">
      <c r="Z6723" s="623">
        <v>113</v>
      </c>
      <c r="AA6723" t="s">
        <v>6948</v>
      </c>
      <c r="AB6723" t="s">
        <v>6309</v>
      </c>
      <c r="AC6723" s="316" t="str">
        <f t="shared" si="57"/>
        <v>INSERT INTO UPK_IKOU.upk_k40.k60_press_buno_link (buno_id, k60_buno_id, created_date, created_tantou_id) VALUES (1821, 2499, GETDATE(), 999);</v>
      </c>
    </row>
    <row r="6724" spans="26:29">
      <c r="Z6724" s="623">
        <v>114</v>
      </c>
      <c r="AA6724" t="s">
        <v>5988</v>
      </c>
      <c r="AB6724" t="s">
        <v>6310</v>
      </c>
      <c r="AC6724" s="316" t="str">
        <f t="shared" si="57"/>
        <v>INSERT INTO UPK_IKOU.upk_k40.k60_press_buno_link (buno_id, k60_buno_id, created_date, created_tantou_id) VALUES (1822, 1499, GETDATE(), 999);</v>
      </c>
    </row>
    <row r="6725" spans="26:29">
      <c r="Z6725" s="623">
        <v>115</v>
      </c>
      <c r="AA6725" t="s">
        <v>6949</v>
      </c>
      <c r="AB6725" t="s">
        <v>6311</v>
      </c>
      <c r="AC6725" s="316" t="str">
        <f t="shared" si="57"/>
        <v>INSERT INTO UPK_IKOU.upk_k40.k60_press_buno_link (buno_id, k60_buno_id, created_date, created_tantou_id) VALUES (1823, 2500, GETDATE(), 999);</v>
      </c>
    </row>
    <row r="6726" spans="26:29">
      <c r="Z6726" s="623">
        <v>116</v>
      </c>
      <c r="AA6726" t="s">
        <v>212</v>
      </c>
      <c r="AB6726" t="s">
        <v>6312</v>
      </c>
      <c r="AC6726" s="316" t="str">
        <f t="shared" si="57"/>
        <v>INSERT INTO UPK_IKOU.upk_k40.k60_press_buno_link (buno_id, k60_buno_id, created_date, created_tantou_id) VALUES (1824, 1500, GETDATE(), 999);</v>
      </c>
    </row>
    <row r="6727" spans="26:29">
      <c r="Z6727" s="623">
        <v>117</v>
      </c>
      <c r="AA6727" t="s">
        <v>6834</v>
      </c>
      <c r="AB6727" t="s">
        <v>6313</v>
      </c>
      <c r="AC6727" s="316" t="str">
        <f t="shared" si="57"/>
        <v>INSERT INTO UPK_IKOU.upk_k40.k60_press_buno_link (buno_id, k60_buno_id, created_date, created_tantou_id) VALUES (1825, 2385, GETDATE(), 999);</v>
      </c>
    </row>
    <row r="6728" spans="26:29">
      <c r="Z6728" s="623">
        <v>118</v>
      </c>
      <c r="AA6728" t="s">
        <v>6954</v>
      </c>
      <c r="AB6728" t="s">
        <v>6314</v>
      </c>
      <c r="AC6728" s="316" t="str">
        <f t="shared" si="57"/>
        <v>INSERT INTO UPK_IKOU.upk_k40.k60_press_buno_link (buno_id, k60_buno_id, created_date, created_tantou_id) VALUES (1826, 2505, GETDATE(), 999);</v>
      </c>
    </row>
    <row r="6729" spans="26:29">
      <c r="Z6729" s="623">
        <v>119</v>
      </c>
      <c r="AA6729" t="s">
        <v>6955</v>
      </c>
      <c r="AB6729" t="s">
        <v>6315</v>
      </c>
      <c r="AC6729" s="316" t="str">
        <f t="shared" si="57"/>
        <v>INSERT INTO UPK_IKOU.upk_k40.k60_press_buno_link (buno_id, k60_buno_id, created_date, created_tantou_id) VALUES (1827, 2506, GETDATE(), 999);</v>
      </c>
    </row>
    <row r="6730" spans="26:29">
      <c r="Z6730" s="623">
        <v>120</v>
      </c>
      <c r="AA6730" t="s">
        <v>6380</v>
      </c>
      <c r="AB6730" t="s">
        <v>6316</v>
      </c>
      <c r="AC6730" s="316" t="str">
        <f t="shared" si="57"/>
        <v>INSERT INTO UPK_IKOU.upk_k40.k60_press_buno_link (buno_id, k60_buno_id, created_date, created_tantou_id) VALUES (1828, 1892, GETDATE(), 999);</v>
      </c>
    </row>
    <row r="6731" spans="26:29">
      <c r="Z6731" s="623">
        <v>121</v>
      </c>
      <c r="AA6731" t="s">
        <v>6380</v>
      </c>
      <c r="AB6731" t="s">
        <v>6317</v>
      </c>
      <c r="AC6731" s="316" t="str">
        <f t="shared" si="57"/>
        <v>INSERT INTO UPK_IKOU.upk_k40.k60_press_buno_link (buno_id, k60_buno_id, created_date, created_tantou_id) VALUES (1829, 1892, GETDATE(), 999);</v>
      </c>
    </row>
    <row r="6732" spans="26:29">
      <c r="Z6732" s="623">
        <v>122</v>
      </c>
      <c r="AA6732" t="s">
        <v>5989</v>
      </c>
      <c r="AB6732" t="s">
        <v>6318</v>
      </c>
      <c r="AC6732" s="316" t="str">
        <f t="shared" si="57"/>
        <v>INSERT INTO UPK_IKOU.upk_k40.k60_press_buno_link (buno_id, k60_buno_id, created_date, created_tantou_id) VALUES (1830, 1501, GETDATE(), 999);</v>
      </c>
    </row>
    <row r="6733" spans="26:29">
      <c r="Z6733" s="623">
        <v>123</v>
      </c>
      <c r="AA6733" t="s">
        <v>6474</v>
      </c>
      <c r="AB6733" t="s">
        <v>6319</v>
      </c>
      <c r="AC6733" s="316" t="str">
        <f t="shared" si="57"/>
        <v>INSERT INTO UPK_IKOU.upk_k40.k60_press_buno_link (buno_id, k60_buno_id, created_date, created_tantou_id) VALUES (1831, 1986, GETDATE(), 999);</v>
      </c>
    </row>
    <row r="6734" spans="26:29">
      <c r="Z6734" s="623">
        <v>124</v>
      </c>
      <c r="AA6734" t="s">
        <v>6472</v>
      </c>
      <c r="AB6734" t="s">
        <v>6320</v>
      </c>
      <c r="AC6734" s="316" t="str">
        <f t="shared" si="57"/>
        <v>INSERT INTO UPK_IKOU.upk_k40.k60_press_buno_link (buno_id, k60_buno_id, created_date, created_tantou_id) VALUES (1832, 1984, GETDATE(), 999);</v>
      </c>
    </row>
    <row r="6735" spans="26:29">
      <c r="Z6735" s="623">
        <v>125</v>
      </c>
      <c r="AA6735" t="s">
        <v>6470</v>
      </c>
      <c r="AB6735" t="s">
        <v>6321</v>
      </c>
      <c r="AC6735" s="316" t="str">
        <f t="shared" si="57"/>
        <v>INSERT INTO UPK_IKOU.upk_k40.k60_press_buno_link (buno_id, k60_buno_id, created_date, created_tantou_id) VALUES (1833, 1982, GETDATE(), 999);</v>
      </c>
    </row>
    <row r="6736" spans="26:29">
      <c r="Z6736" s="623">
        <v>126</v>
      </c>
      <c r="AA6736" t="s">
        <v>6470</v>
      </c>
      <c r="AB6736" t="s">
        <v>6322</v>
      </c>
      <c r="AC6736" s="316" t="str">
        <f t="shared" si="57"/>
        <v>INSERT INTO UPK_IKOU.upk_k40.k60_press_buno_link (buno_id, k60_buno_id, created_date, created_tantou_id) VALUES (1834, 1982, GETDATE(), 999);</v>
      </c>
    </row>
    <row r="6737" spans="26:29">
      <c r="Z6737" s="623">
        <v>127</v>
      </c>
      <c r="AA6737" t="s">
        <v>6937</v>
      </c>
      <c r="AB6737" t="s">
        <v>6323</v>
      </c>
      <c r="AC6737" s="316" t="str">
        <f t="shared" si="57"/>
        <v>INSERT INTO UPK_IKOU.upk_k40.k60_press_buno_link (buno_id, k60_buno_id, created_date, created_tantou_id) VALUES (1835, 2488, GETDATE(), 999);</v>
      </c>
    </row>
    <row r="6738" spans="26:29">
      <c r="Z6738" s="623">
        <v>128</v>
      </c>
      <c r="AA6738" t="s">
        <v>6937</v>
      </c>
      <c r="AB6738" t="s">
        <v>6324</v>
      </c>
      <c r="AC6738" s="316" t="str">
        <f t="shared" si="57"/>
        <v>INSERT INTO UPK_IKOU.upk_k40.k60_press_buno_link (buno_id, k60_buno_id, created_date, created_tantou_id) VALUES (1836, 2488, GETDATE(), 999);</v>
      </c>
    </row>
    <row r="6739" spans="26:29">
      <c r="Z6739" s="623">
        <v>129</v>
      </c>
      <c r="AA6739" t="s">
        <v>6476</v>
      </c>
      <c r="AB6739" t="s">
        <v>6325</v>
      </c>
      <c r="AC6739" s="316" t="str">
        <f t="shared" ref="AC6739:AC6802" si="58">AC$6609&amp;AB6739&amp;", "&amp;AA6739&amp;", GETDATE(), 999);"</f>
        <v>INSERT INTO UPK_IKOU.upk_k40.k60_press_buno_link (buno_id, k60_buno_id, created_date, created_tantou_id) VALUES (1837, 1988, GETDATE(), 999);</v>
      </c>
    </row>
    <row r="6740" spans="26:29">
      <c r="Z6740" s="623">
        <v>130</v>
      </c>
      <c r="AA6740" t="s">
        <v>6476</v>
      </c>
      <c r="AB6740" t="s">
        <v>6326</v>
      </c>
      <c r="AC6740" s="316" t="str">
        <f t="shared" si="58"/>
        <v>INSERT INTO UPK_IKOU.upk_k40.k60_press_buno_link (buno_id, k60_buno_id, created_date, created_tantou_id) VALUES (1838, 1988, GETDATE(), 999);</v>
      </c>
    </row>
    <row r="6741" spans="26:29">
      <c r="Z6741" s="623">
        <v>131</v>
      </c>
      <c r="AA6741" t="s">
        <v>6478</v>
      </c>
      <c r="AB6741" t="s">
        <v>6327</v>
      </c>
      <c r="AC6741" s="316" t="str">
        <f t="shared" si="58"/>
        <v>INSERT INTO UPK_IKOU.upk_k40.k60_press_buno_link (buno_id, k60_buno_id, created_date, created_tantou_id) VALUES (1839, 1990, GETDATE(), 999);</v>
      </c>
    </row>
    <row r="6742" spans="26:29">
      <c r="Z6742" s="623">
        <v>132</v>
      </c>
      <c r="AA6742" t="s">
        <v>6478</v>
      </c>
      <c r="AB6742" t="s">
        <v>6328</v>
      </c>
      <c r="AC6742" s="316" t="str">
        <f t="shared" si="58"/>
        <v>INSERT INTO UPK_IKOU.upk_k40.k60_press_buno_link (buno_id, k60_buno_id, created_date, created_tantou_id) VALUES (1840, 1990, GETDATE(), 999);</v>
      </c>
    </row>
    <row r="6743" spans="26:29">
      <c r="Z6743" s="623">
        <v>133</v>
      </c>
      <c r="AA6743" t="s">
        <v>5990</v>
      </c>
      <c r="AB6743" t="s">
        <v>6329</v>
      </c>
      <c r="AC6743" s="316" t="str">
        <f t="shared" si="58"/>
        <v>INSERT INTO UPK_IKOU.upk_k40.k60_press_buno_link (buno_id, k60_buno_id, created_date, created_tantou_id) VALUES (1841, 1502, GETDATE(), 999);</v>
      </c>
    </row>
    <row r="6744" spans="26:29">
      <c r="Z6744" s="623">
        <v>134</v>
      </c>
      <c r="AA6744" t="s">
        <v>5991</v>
      </c>
      <c r="AB6744" t="s">
        <v>6330</v>
      </c>
      <c r="AC6744" s="316" t="str">
        <f t="shared" si="58"/>
        <v>INSERT INTO UPK_IKOU.upk_k40.k60_press_buno_link (buno_id, k60_buno_id, created_date, created_tantou_id) VALUES (1842, 1503, GETDATE(), 999);</v>
      </c>
    </row>
    <row r="6745" spans="26:29">
      <c r="Z6745" s="623">
        <v>135</v>
      </c>
      <c r="AA6745" t="s">
        <v>5992</v>
      </c>
      <c r="AB6745" t="s">
        <v>6331</v>
      </c>
      <c r="AC6745" s="316" t="str">
        <f t="shared" si="58"/>
        <v>INSERT INTO UPK_IKOU.upk_k40.k60_press_buno_link (buno_id, k60_buno_id, created_date, created_tantou_id) VALUES (1843, 1504, GETDATE(), 999);</v>
      </c>
    </row>
    <row r="6746" spans="26:29">
      <c r="Z6746" s="623">
        <v>136</v>
      </c>
      <c r="AA6746" t="s">
        <v>6953</v>
      </c>
      <c r="AB6746" t="s">
        <v>6332</v>
      </c>
      <c r="AC6746" s="316" t="str">
        <f t="shared" si="58"/>
        <v>INSERT INTO UPK_IKOU.upk_k40.k60_press_buno_link (buno_id, k60_buno_id, created_date, created_tantou_id) VALUES (1844, 2504, GETDATE(), 999);</v>
      </c>
    </row>
    <row r="6747" spans="26:29">
      <c r="Z6747" s="623">
        <v>137</v>
      </c>
      <c r="AA6747" t="s">
        <v>6043</v>
      </c>
      <c r="AB6747" t="s">
        <v>6333</v>
      </c>
      <c r="AC6747" s="316" t="str">
        <f t="shared" si="58"/>
        <v>INSERT INTO UPK_IKOU.upk_k40.k60_press_buno_link (buno_id, k60_buno_id, created_date, created_tantou_id) VALUES (1845, 1555, GETDATE(), 999);</v>
      </c>
    </row>
    <row r="6748" spans="26:29">
      <c r="Z6748" s="623">
        <v>138</v>
      </c>
      <c r="AA6748" t="s">
        <v>6196</v>
      </c>
      <c r="AB6748" t="s">
        <v>6334</v>
      </c>
      <c r="AC6748" s="316" t="str">
        <f t="shared" si="58"/>
        <v>INSERT INTO UPK_IKOU.upk_k40.k60_press_buno_link (buno_id, k60_buno_id, created_date, created_tantou_id) VALUES (1846, 1708, GETDATE(), 999);</v>
      </c>
    </row>
    <row r="6749" spans="26:29">
      <c r="Z6749" s="623">
        <v>139</v>
      </c>
      <c r="AA6749" t="s">
        <v>6196</v>
      </c>
      <c r="AB6749" t="s">
        <v>6335</v>
      </c>
      <c r="AC6749" s="316" t="str">
        <f t="shared" si="58"/>
        <v>INSERT INTO UPK_IKOU.upk_k40.k60_press_buno_link (buno_id, k60_buno_id, created_date, created_tantou_id) VALUES (1847, 1708, GETDATE(), 999);</v>
      </c>
    </row>
    <row r="6750" spans="26:29">
      <c r="Z6750" s="623">
        <v>140</v>
      </c>
      <c r="AA6750" t="s">
        <v>6752</v>
      </c>
      <c r="AB6750" t="s">
        <v>6336</v>
      </c>
      <c r="AC6750" s="316" t="str">
        <f t="shared" si="58"/>
        <v>INSERT INTO UPK_IKOU.upk_k40.k60_press_buno_link (buno_id, k60_buno_id, created_date, created_tantou_id) VALUES (1848, 2303, GETDATE(), 999);</v>
      </c>
    </row>
    <row r="6751" spans="26:29">
      <c r="Z6751" s="623">
        <v>141</v>
      </c>
      <c r="AA6751" t="s">
        <v>6752</v>
      </c>
      <c r="AB6751" t="s">
        <v>6337</v>
      </c>
      <c r="AC6751" s="316" t="str">
        <f t="shared" si="58"/>
        <v>INSERT INTO UPK_IKOU.upk_k40.k60_press_buno_link (buno_id, k60_buno_id, created_date, created_tantou_id) VALUES (1849, 2303, GETDATE(), 999);</v>
      </c>
    </row>
    <row r="6752" spans="26:29">
      <c r="Z6752" s="623">
        <v>142</v>
      </c>
      <c r="AA6752" t="s">
        <v>6753</v>
      </c>
      <c r="AB6752" t="s">
        <v>6338</v>
      </c>
      <c r="AC6752" s="316" t="str">
        <f t="shared" si="58"/>
        <v>INSERT INTO UPK_IKOU.upk_k40.k60_press_buno_link (buno_id, k60_buno_id, created_date, created_tantou_id) VALUES (1850, 2304, GETDATE(), 999);</v>
      </c>
    </row>
    <row r="6753" spans="26:29">
      <c r="Z6753" s="623">
        <v>143</v>
      </c>
      <c r="AA6753" t="s">
        <v>6753</v>
      </c>
      <c r="AB6753" t="s">
        <v>6339</v>
      </c>
      <c r="AC6753" s="316" t="str">
        <f t="shared" si="58"/>
        <v>INSERT INTO UPK_IKOU.upk_k40.k60_press_buno_link (buno_id, k60_buno_id, created_date, created_tantou_id) VALUES (1851, 2304, GETDATE(), 999);</v>
      </c>
    </row>
    <row r="6754" spans="26:29">
      <c r="Z6754" s="623">
        <v>144</v>
      </c>
      <c r="AA6754" t="s">
        <v>211</v>
      </c>
      <c r="AB6754" t="s">
        <v>6340</v>
      </c>
      <c r="AC6754" s="316" t="str">
        <f t="shared" si="58"/>
        <v>INSERT INTO UPK_IKOU.upk_k40.k60_press_buno_link (buno_id, k60_buno_id, created_date, created_tantou_id) VALUES (1852, 2029, GETDATE(), 999);</v>
      </c>
    </row>
    <row r="6755" spans="26:29">
      <c r="Z6755" s="623">
        <v>145</v>
      </c>
      <c r="AA6755" t="s">
        <v>228</v>
      </c>
      <c r="AB6755" t="s">
        <v>6341</v>
      </c>
      <c r="AC6755" s="316" t="str">
        <f t="shared" si="58"/>
        <v>INSERT INTO UPK_IKOU.upk_k40.k60_press_buno_link (buno_id, k60_buno_id, created_date, created_tantou_id) VALUES (1853, 2030, GETDATE(), 999);</v>
      </c>
    </row>
    <row r="6756" spans="26:29">
      <c r="Z6756" s="623">
        <v>146</v>
      </c>
      <c r="AA6756" t="s">
        <v>6672</v>
      </c>
      <c r="AB6756" t="s">
        <v>6342</v>
      </c>
      <c r="AC6756" s="316" t="str">
        <f t="shared" si="58"/>
        <v>INSERT INTO UPK_IKOU.upk_k40.k60_press_buno_link (buno_id, k60_buno_id, created_date, created_tantou_id) VALUES (1854, 2223, GETDATE(), 999);</v>
      </c>
    </row>
    <row r="6757" spans="26:29">
      <c r="Z6757" s="623">
        <v>147</v>
      </c>
      <c r="AA6757" t="s">
        <v>6674</v>
      </c>
      <c r="AB6757" t="s">
        <v>6343</v>
      </c>
      <c r="AC6757" s="316" t="str">
        <f t="shared" si="58"/>
        <v>INSERT INTO UPK_IKOU.upk_k40.k60_press_buno_link (buno_id, k60_buno_id, created_date, created_tantou_id) VALUES (1855, 2225, GETDATE(), 999);</v>
      </c>
    </row>
    <row r="6758" spans="26:29">
      <c r="Z6758" s="623">
        <v>148</v>
      </c>
      <c r="AA6758" t="s">
        <v>6673</v>
      </c>
      <c r="AB6758" t="s">
        <v>6344</v>
      </c>
      <c r="AC6758" s="316" t="str">
        <f t="shared" si="58"/>
        <v>INSERT INTO UPK_IKOU.upk_k40.k60_press_buno_link (buno_id, k60_buno_id, created_date, created_tantou_id) VALUES (1856, 2224, GETDATE(), 999);</v>
      </c>
    </row>
    <row r="6759" spans="26:29">
      <c r="Z6759" s="623">
        <v>149</v>
      </c>
      <c r="AA6759" t="s">
        <v>6675</v>
      </c>
      <c r="AB6759" t="s">
        <v>6345</v>
      </c>
      <c r="AC6759" s="316" t="str">
        <f t="shared" si="58"/>
        <v>INSERT INTO UPK_IKOU.upk_k40.k60_press_buno_link (buno_id, k60_buno_id, created_date, created_tantou_id) VALUES (1857, 2226, GETDATE(), 999);</v>
      </c>
    </row>
    <row r="6760" spans="26:29">
      <c r="Z6760" s="623">
        <v>150</v>
      </c>
      <c r="AA6760" t="s">
        <v>5803</v>
      </c>
      <c r="AB6760" t="s">
        <v>6346</v>
      </c>
      <c r="AC6760" s="316" t="str">
        <f t="shared" si="58"/>
        <v>INSERT INTO UPK_IKOU.upk_k40.k60_press_buno_link (buno_id, k60_buno_id, created_date, created_tantou_id) VALUES (1858, 1314, GETDATE(), 999);</v>
      </c>
    </row>
    <row r="6761" spans="26:29">
      <c r="Z6761" s="623">
        <v>151</v>
      </c>
      <c r="AA6761" t="s">
        <v>5804</v>
      </c>
      <c r="AB6761" t="s">
        <v>6347</v>
      </c>
      <c r="AC6761" s="316" t="str">
        <f t="shared" si="58"/>
        <v>INSERT INTO UPK_IKOU.upk_k40.k60_press_buno_link (buno_id, k60_buno_id, created_date, created_tantou_id) VALUES (1859, 1315, GETDATE(), 999);</v>
      </c>
    </row>
    <row r="6762" spans="26:29">
      <c r="Z6762" s="623">
        <v>152</v>
      </c>
      <c r="AA6762" t="s">
        <v>6428</v>
      </c>
      <c r="AB6762" t="s">
        <v>6348</v>
      </c>
      <c r="AC6762" s="316" t="str">
        <f t="shared" si="58"/>
        <v>INSERT INTO UPK_IKOU.upk_k40.k60_press_buno_link (buno_id, k60_buno_id, created_date, created_tantou_id) VALUES (1860, 1940, GETDATE(), 999);</v>
      </c>
    </row>
    <row r="6763" spans="26:29">
      <c r="Z6763" s="623">
        <v>153</v>
      </c>
      <c r="AA6763" t="s">
        <v>6429</v>
      </c>
      <c r="AB6763" t="s">
        <v>6349</v>
      </c>
      <c r="AC6763" s="316" t="str">
        <f t="shared" si="58"/>
        <v>INSERT INTO UPK_IKOU.upk_k40.k60_press_buno_link (buno_id, k60_buno_id, created_date, created_tantou_id) VALUES (1861, 1941, GETDATE(), 999);</v>
      </c>
    </row>
    <row r="6764" spans="26:29">
      <c r="Z6764" s="623">
        <v>154</v>
      </c>
      <c r="AA6764" t="s">
        <v>6430</v>
      </c>
      <c r="AB6764" t="s">
        <v>6350</v>
      </c>
      <c r="AC6764" s="316" t="str">
        <f t="shared" si="58"/>
        <v>INSERT INTO UPK_IKOU.upk_k40.k60_press_buno_link (buno_id, k60_buno_id, created_date, created_tantou_id) VALUES (1862, 1942, GETDATE(), 999);</v>
      </c>
    </row>
    <row r="6765" spans="26:29">
      <c r="Z6765" s="623">
        <v>155</v>
      </c>
      <c r="AA6765" t="s">
        <v>6431</v>
      </c>
      <c r="AB6765" t="s">
        <v>6351</v>
      </c>
      <c r="AC6765" s="316" t="str">
        <f t="shared" si="58"/>
        <v>INSERT INTO UPK_IKOU.upk_k40.k60_press_buno_link (buno_id, k60_buno_id, created_date, created_tantou_id) VALUES (1863, 1943, GETDATE(), 999);</v>
      </c>
    </row>
    <row r="6766" spans="26:29">
      <c r="Z6766" s="623">
        <v>156</v>
      </c>
      <c r="AA6766" t="s">
        <v>6432</v>
      </c>
      <c r="AB6766" t="s">
        <v>6352</v>
      </c>
      <c r="AC6766" s="316" t="str">
        <f t="shared" si="58"/>
        <v>INSERT INTO UPK_IKOU.upk_k40.k60_press_buno_link (buno_id, k60_buno_id, created_date, created_tantou_id) VALUES (1864, 1944, GETDATE(), 999);</v>
      </c>
    </row>
    <row r="6767" spans="26:29">
      <c r="Z6767" s="623">
        <v>157</v>
      </c>
      <c r="AA6767" t="s">
        <v>6433</v>
      </c>
      <c r="AB6767" t="s">
        <v>6353</v>
      </c>
      <c r="AC6767" s="316" t="str">
        <f t="shared" si="58"/>
        <v>INSERT INTO UPK_IKOU.upk_k40.k60_press_buno_link (buno_id, k60_buno_id, created_date, created_tantou_id) VALUES (1865, 1945, GETDATE(), 999);</v>
      </c>
    </row>
    <row r="6768" spans="26:29">
      <c r="Z6768" s="623">
        <v>158</v>
      </c>
      <c r="AA6768" t="s">
        <v>6560</v>
      </c>
      <c r="AB6768" t="s">
        <v>6354</v>
      </c>
      <c r="AC6768" s="316" t="str">
        <f t="shared" si="58"/>
        <v>INSERT INTO UPK_IKOU.upk_k40.k60_press_buno_link (buno_id, k60_buno_id, created_date, created_tantou_id) VALUES (1866, 2111, GETDATE(), 999);</v>
      </c>
    </row>
    <row r="6769" spans="26:29">
      <c r="Z6769" s="623">
        <v>159</v>
      </c>
      <c r="AA6769" t="s">
        <v>6560</v>
      </c>
      <c r="AB6769" t="s">
        <v>6355</v>
      </c>
      <c r="AC6769" s="316" t="str">
        <f t="shared" si="58"/>
        <v>INSERT INTO UPK_IKOU.upk_k40.k60_press_buno_link (buno_id, k60_buno_id, created_date, created_tantou_id) VALUES (1867, 2111, GETDATE(), 999);</v>
      </c>
    </row>
    <row r="6770" spans="26:29">
      <c r="Z6770" s="623">
        <v>160</v>
      </c>
      <c r="AA6770" t="s">
        <v>6561</v>
      </c>
      <c r="AB6770" t="s">
        <v>6354</v>
      </c>
      <c r="AC6770" s="316" t="str">
        <f t="shared" si="58"/>
        <v>INSERT INTO UPK_IKOU.upk_k40.k60_press_buno_link (buno_id, k60_buno_id, created_date, created_tantou_id) VALUES (1866, 2112, GETDATE(), 999);</v>
      </c>
    </row>
    <row r="6771" spans="26:29">
      <c r="Z6771" s="623">
        <v>161</v>
      </c>
      <c r="AA6771" t="s">
        <v>6561</v>
      </c>
      <c r="AB6771" t="s">
        <v>6357</v>
      </c>
      <c r="AC6771" s="316" t="str">
        <f t="shared" si="58"/>
        <v>INSERT INTO UPK_IKOU.upk_k40.k60_press_buno_link (buno_id, k60_buno_id, created_date, created_tantou_id) VALUES (1869, 2112, GETDATE(), 999);</v>
      </c>
    </row>
    <row r="6772" spans="26:29">
      <c r="Z6772" s="623">
        <v>162</v>
      </c>
      <c r="AA6772" t="s">
        <v>6562</v>
      </c>
      <c r="AB6772" t="s">
        <v>6358</v>
      </c>
      <c r="AC6772" s="316" t="str">
        <f t="shared" si="58"/>
        <v>INSERT INTO UPK_IKOU.upk_k40.k60_press_buno_link (buno_id, k60_buno_id, created_date, created_tantou_id) VALUES (1870, 2113, GETDATE(), 999);</v>
      </c>
    </row>
    <row r="6773" spans="26:29">
      <c r="Z6773" s="623">
        <v>163</v>
      </c>
      <c r="AA6773" t="s">
        <v>6562</v>
      </c>
      <c r="AB6773" t="s">
        <v>6359</v>
      </c>
      <c r="AC6773" s="316" t="str">
        <f t="shared" si="58"/>
        <v>INSERT INTO UPK_IKOU.upk_k40.k60_press_buno_link (buno_id, k60_buno_id, created_date, created_tantou_id) VALUES (1871, 2113, GETDATE(), 999);</v>
      </c>
    </row>
    <row r="6774" spans="26:29">
      <c r="Z6774" s="623">
        <v>164</v>
      </c>
      <c r="AA6774" t="s">
        <v>6563</v>
      </c>
      <c r="AB6774" t="s">
        <v>6360</v>
      </c>
      <c r="AC6774" s="316" t="str">
        <f t="shared" si="58"/>
        <v>INSERT INTO UPK_IKOU.upk_k40.k60_press_buno_link (buno_id, k60_buno_id, created_date, created_tantou_id) VALUES (1872, 2114, GETDATE(), 999);</v>
      </c>
    </row>
    <row r="6775" spans="26:29">
      <c r="Z6775" s="623">
        <v>165</v>
      </c>
      <c r="AA6775" t="s">
        <v>6563</v>
      </c>
      <c r="AB6775" t="s">
        <v>6359</v>
      </c>
      <c r="AC6775" s="316" t="str">
        <f t="shared" si="58"/>
        <v>INSERT INTO UPK_IKOU.upk_k40.k60_press_buno_link (buno_id, k60_buno_id, created_date, created_tantou_id) VALUES (1871, 2114, GETDATE(), 999);</v>
      </c>
    </row>
    <row r="6776" spans="26:29">
      <c r="Z6776" s="623">
        <v>166</v>
      </c>
      <c r="AA6776" t="s">
        <v>5799</v>
      </c>
      <c r="AB6776" t="s">
        <v>6362</v>
      </c>
      <c r="AC6776" s="316" t="str">
        <f t="shared" si="58"/>
        <v>INSERT INTO UPK_IKOU.upk_k40.k60_press_buno_link (buno_id, k60_buno_id, created_date, created_tantou_id) VALUES (1874, 1310, GETDATE(), 999);</v>
      </c>
    </row>
    <row r="6777" spans="26:29">
      <c r="Z6777" s="623">
        <v>167</v>
      </c>
      <c r="AA6777" t="s">
        <v>5799</v>
      </c>
      <c r="AB6777" t="s">
        <v>6363</v>
      </c>
      <c r="AC6777" s="316" t="str">
        <f t="shared" si="58"/>
        <v>INSERT INTO UPK_IKOU.upk_k40.k60_press_buno_link (buno_id, k60_buno_id, created_date, created_tantou_id) VALUES (1875, 1310, GETDATE(), 999);</v>
      </c>
    </row>
    <row r="6778" spans="26:29">
      <c r="Z6778" s="623">
        <v>168</v>
      </c>
      <c r="AA6778" t="s">
        <v>5800</v>
      </c>
      <c r="AB6778" t="s">
        <v>6364</v>
      </c>
      <c r="AC6778" s="316" t="str">
        <f t="shared" si="58"/>
        <v>INSERT INTO UPK_IKOU.upk_k40.k60_press_buno_link (buno_id, k60_buno_id, created_date, created_tantou_id) VALUES (1876, 1311, GETDATE(), 999);</v>
      </c>
    </row>
    <row r="6779" spans="26:29">
      <c r="Z6779" s="623">
        <v>169</v>
      </c>
      <c r="AA6779" t="s">
        <v>5800</v>
      </c>
      <c r="AB6779" t="s">
        <v>6365</v>
      </c>
      <c r="AC6779" s="316" t="str">
        <f t="shared" si="58"/>
        <v>INSERT INTO UPK_IKOU.upk_k40.k60_press_buno_link (buno_id, k60_buno_id, created_date, created_tantou_id) VALUES (1877, 1311, GETDATE(), 999);</v>
      </c>
    </row>
    <row r="6780" spans="26:29">
      <c r="Z6780" s="623">
        <v>170</v>
      </c>
      <c r="AA6780" t="s">
        <v>5801</v>
      </c>
      <c r="AB6780" t="s">
        <v>6366</v>
      </c>
      <c r="AC6780" s="316" t="str">
        <f t="shared" si="58"/>
        <v>INSERT INTO UPK_IKOU.upk_k40.k60_press_buno_link (buno_id, k60_buno_id, created_date, created_tantou_id) VALUES (1878, 1312, GETDATE(), 999);</v>
      </c>
    </row>
    <row r="6781" spans="26:29">
      <c r="Z6781" s="623">
        <v>171</v>
      </c>
      <c r="AA6781" t="s">
        <v>5801</v>
      </c>
      <c r="AB6781" t="s">
        <v>6367</v>
      </c>
      <c r="AC6781" s="316" t="str">
        <f t="shared" si="58"/>
        <v>INSERT INTO UPK_IKOU.upk_k40.k60_press_buno_link (buno_id, k60_buno_id, created_date, created_tantou_id) VALUES (1879, 1312, GETDATE(), 999);</v>
      </c>
    </row>
    <row r="6782" spans="26:29">
      <c r="Z6782" s="623">
        <v>172</v>
      </c>
      <c r="AA6782" t="s">
        <v>5802</v>
      </c>
      <c r="AB6782" t="s">
        <v>6368</v>
      </c>
      <c r="AC6782" s="316" t="str">
        <f t="shared" si="58"/>
        <v>INSERT INTO UPK_IKOU.upk_k40.k60_press_buno_link (buno_id, k60_buno_id, created_date, created_tantou_id) VALUES (1880, 1313, GETDATE(), 999);</v>
      </c>
    </row>
    <row r="6783" spans="26:29">
      <c r="Z6783" s="623">
        <v>173</v>
      </c>
      <c r="AA6783" t="s">
        <v>5802</v>
      </c>
      <c r="AB6783" t="s">
        <v>6369</v>
      </c>
      <c r="AC6783" s="316" t="str">
        <f t="shared" si="58"/>
        <v>INSERT INTO UPK_IKOU.upk_k40.k60_press_buno_link (buno_id, k60_buno_id, created_date, created_tantou_id) VALUES (1881, 1313, GETDATE(), 999);</v>
      </c>
    </row>
    <row r="6784" spans="26:29">
      <c r="Z6784" s="623">
        <v>174</v>
      </c>
      <c r="AA6784">
        <v>2543</v>
      </c>
      <c r="AB6784" t="s">
        <v>6370</v>
      </c>
      <c r="AC6784" s="316" t="str">
        <f t="shared" si="58"/>
        <v>INSERT INTO UPK_IKOU.upk_k40.k60_press_buno_link (buno_id, k60_buno_id, created_date, created_tantou_id) VALUES (1882, 2543, GETDATE(), 999);</v>
      </c>
    </row>
    <row r="6785" spans="26:29">
      <c r="Z6785" s="623">
        <v>175</v>
      </c>
      <c r="AA6785">
        <v>2543</v>
      </c>
      <c r="AB6785" t="s">
        <v>6371</v>
      </c>
      <c r="AC6785" s="316" t="str">
        <f t="shared" si="58"/>
        <v>INSERT INTO UPK_IKOU.upk_k40.k60_press_buno_link (buno_id, k60_buno_id, created_date, created_tantou_id) VALUES (1883, 2543, GETDATE(), 999);</v>
      </c>
    </row>
    <row r="6786" spans="26:29">
      <c r="Z6786" s="623">
        <v>176</v>
      </c>
      <c r="AA6786" t="s">
        <v>6514</v>
      </c>
      <c r="AB6786" t="s">
        <v>6372</v>
      </c>
      <c r="AC6786" s="316" t="str">
        <f t="shared" si="58"/>
        <v>INSERT INTO UPK_IKOU.upk_k40.k60_press_buno_link (buno_id, k60_buno_id, created_date, created_tantou_id) VALUES (1884, 2063, GETDATE(), 999);</v>
      </c>
    </row>
    <row r="6787" spans="26:29">
      <c r="Z6787" s="623">
        <v>177</v>
      </c>
      <c r="AA6787" t="s">
        <v>6968</v>
      </c>
      <c r="AB6787" t="s">
        <v>6373</v>
      </c>
      <c r="AC6787" s="316" t="str">
        <f t="shared" si="58"/>
        <v>INSERT INTO UPK_IKOU.upk_k40.k60_press_buno_link (buno_id, k60_buno_id, created_date, created_tantou_id) VALUES (1885, 2519, GETDATE(), 999);</v>
      </c>
    </row>
    <row r="6788" spans="26:29">
      <c r="Z6788" s="623">
        <v>178</v>
      </c>
      <c r="AA6788" t="s">
        <v>6981</v>
      </c>
      <c r="AB6788" t="s">
        <v>6374</v>
      </c>
      <c r="AC6788" s="316" t="str">
        <f t="shared" si="58"/>
        <v>INSERT INTO UPK_IKOU.upk_k40.k60_press_buno_link (buno_id, k60_buno_id, created_date, created_tantou_id) VALUES (1886, 2532, GETDATE(), 999);</v>
      </c>
    </row>
    <row r="6789" spans="26:29">
      <c r="Z6789" s="623">
        <v>179</v>
      </c>
      <c r="AA6789" t="s">
        <v>6982</v>
      </c>
      <c r="AB6789" t="s">
        <v>6375</v>
      </c>
      <c r="AC6789" s="316" t="str">
        <f t="shared" si="58"/>
        <v>INSERT INTO UPK_IKOU.upk_k40.k60_press_buno_link (buno_id, k60_buno_id, created_date, created_tantou_id) VALUES (1887, 2533, GETDATE(), 999);</v>
      </c>
    </row>
    <row r="6790" spans="26:29">
      <c r="Z6790" s="623">
        <v>180</v>
      </c>
      <c r="AA6790" t="s">
        <v>229</v>
      </c>
      <c r="AB6790" t="s">
        <v>6376</v>
      </c>
      <c r="AC6790" s="316" t="str">
        <f t="shared" si="58"/>
        <v>INSERT INTO UPK_IKOU.upk_k40.k60_press_buno_link (buno_id, k60_buno_id, created_date, created_tantou_id) VALUES (1888, 2036, GETDATE(), 999);</v>
      </c>
    </row>
    <row r="6791" spans="26:29">
      <c r="Z6791" s="623">
        <v>181</v>
      </c>
      <c r="AA6791" t="s">
        <v>6592</v>
      </c>
      <c r="AB6791" t="s">
        <v>6377</v>
      </c>
      <c r="AC6791" s="316" t="str">
        <f t="shared" si="58"/>
        <v>INSERT INTO UPK_IKOU.upk_k40.k60_press_buno_link (buno_id, k60_buno_id, created_date, created_tantou_id) VALUES (1889, 2143, GETDATE(), 999);</v>
      </c>
    </row>
    <row r="6792" spans="26:29">
      <c r="Z6792" s="623">
        <v>182</v>
      </c>
      <c r="AA6792" t="s">
        <v>6324</v>
      </c>
      <c r="AB6792" t="s">
        <v>6378</v>
      </c>
      <c r="AC6792" s="316" t="str">
        <f t="shared" si="58"/>
        <v>INSERT INTO UPK_IKOU.upk_k40.k60_press_buno_link (buno_id, k60_buno_id, created_date, created_tantou_id) VALUES (1890, 1836, GETDATE(), 999);</v>
      </c>
    </row>
    <row r="6793" spans="26:29">
      <c r="Z6793" s="623">
        <v>183</v>
      </c>
      <c r="AA6793" t="s">
        <v>227</v>
      </c>
      <c r="AB6793" t="s">
        <v>6379</v>
      </c>
      <c r="AC6793" s="316" t="str">
        <f t="shared" si="58"/>
        <v>INSERT INTO UPK_IKOU.upk_k40.k60_press_buno_link (buno_id, k60_buno_id, created_date, created_tantou_id) VALUES (1891, 2028, GETDATE(), 999);</v>
      </c>
    </row>
    <row r="6794" spans="26:29">
      <c r="Z6794" s="623">
        <v>184</v>
      </c>
      <c r="AA6794" t="s">
        <v>6325</v>
      </c>
      <c r="AB6794" t="s">
        <v>6380</v>
      </c>
      <c r="AC6794" s="316" t="str">
        <f t="shared" si="58"/>
        <v>INSERT INTO UPK_IKOU.upk_k40.k60_press_buno_link (buno_id, k60_buno_id, created_date, created_tantou_id) VALUES (1892, 1837, GETDATE(), 999);</v>
      </c>
    </row>
    <row r="6795" spans="26:29">
      <c r="Z6795" s="623">
        <v>185</v>
      </c>
      <c r="AA6795" t="s">
        <v>6499</v>
      </c>
      <c r="AB6795" t="s">
        <v>6381</v>
      </c>
      <c r="AC6795" s="316" t="str">
        <f t="shared" si="58"/>
        <v>INSERT INTO UPK_IKOU.upk_k40.k60_press_buno_link (buno_id, k60_buno_id, created_date, created_tantou_id) VALUES (1893, 2038, GETDATE(), 999);</v>
      </c>
    </row>
    <row r="6796" spans="26:29">
      <c r="Z6796" s="623">
        <v>186</v>
      </c>
      <c r="AA6796" t="s">
        <v>6501</v>
      </c>
      <c r="AB6796" t="s">
        <v>6382</v>
      </c>
      <c r="AC6796" s="316" t="str">
        <f t="shared" si="58"/>
        <v>INSERT INTO UPK_IKOU.upk_k40.k60_press_buno_link (buno_id, k60_buno_id, created_date, created_tantou_id) VALUES (1894, 2041, GETDATE(), 999);</v>
      </c>
    </row>
    <row r="6797" spans="26:29">
      <c r="Z6797" s="623">
        <v>187</v>
      </c>
      <c r="AA6797" t="s">
        <v>6984</v>
      </c>
      <c r="AB6797" t="s">
        <v>6383</v>
      </c>
      <c r="AC6797" s="316" t="str">
        <f t="shared" si="58"/>
        <v>INSERT INTO UPK_IKOU.upk_k40.k60_press_buno_link (buno_id, k60_buno_id, created_date, created_tantou_id) VALUES (1895, 2535, GETDATE(), 999);</v>
      </c>
    </row>
    <row r="6798" spans="26:29">
      <c r="Z6798" s="623">
        <v>188</v>
      </c>
      <c r="AA6798" t="s">
        <v>6435</v>
      </c>
      <c r="AB6798" t="s">
        <v>6384</v>
      </c>
      <c r="AC6798" s="316" t="str">
        <f t="shared" si="58"/>
        <v>INSERT INTO UPK_IKOU.upk_k40.k60_press_buno_link (buno_id, k60_buno_id, created_date, created_tantou_id) VALUES (1896, 1947, GETDATE(), 999);</v>
      </c>
    </row>
    <row r="6799" spans="26:29">
      <c r="Z6799" s="623">
        <v>189</v>
      </c>
      <c r="AA6799" t="s">
        <v>6224</v>
      </c>
      <c r="AB6799" t="s">
        <v>6385</v>
      </c>
      <c r="AC6799" s="316" t="str">
        <f t="shared" si="58"/>
        <v>INSERT INTO UPK_IKOU.upk_k40.k60_press_buno_link (buno_id, k60_buno_id, created_date, created_tantou_id) VALUES (1897, 1736, GETDATE(), 999);</v>
      </c>
    </row>
    <row r="6800" spans="26:29">
      <c r="Z6800" s="623">
        <v>190</v>
      </c>
      <c r="AA6800" t="s">
        <v>6225</v>
      </c>
      <c r="AB6800" t="s">
        <v>6386</v>
      </c>
      <c r="AC6800" s="316" t="str">
        <f t="shared" si="58"/>
        <v>INSERT INTO UPK_IKOU.upk_k40.k60_press_buno_link (buno_id, k60_buno_id, created_date, created_tantou_id) VALUES (1898, 1737, GETDATE(), 999);</v>
      </c>
    </row>
    <row r="6801" spans="26:29">
      <c r="Z6801" s="623">
        <v>191</v>
      </c>
      <c r="AA6801">
        <v>2569</v>
      </c>
      <c r="AB6801" t="s">
        <v>6387</v>
      </c>
      <c r="AC6801" s="316" t="str">
        <f t="shared" si="58"/>
        <v>INSERT INTO UPK_IKOU.upk_k40.k60_press_buno_link (buno_id, k60_buno_id, created_date, created_tantou_id) VALUES (1899, 2569, GETDATE(), 999);</v>
      </c>
    </row>
    <row r="6802" spans="26:29">
      <c r="Z6802" s="623">
        <v>192</v>
      </c>
      <c r="AA6802">
        <v>2570</v>
      </c>
      <c r="AB6802" t="s">
        <v>6388</v>
      </c>
      <c r="AC6802" s="316" t="str">
        <f t="shared" si="58"/>
        <v>INSERT INTO UPK_IKOU.upk_k40.k60_press_buno_link (buno_id, k60_buno_id, created_date, created_tantou_id) VALUES (1900, 2570, GETDATE(), 999);</v>
      </c>
    </row>
    <row r="6803" spans="26:29">
      <c r="Z6803" s="623">
        <v>193</v>
      </c>
      <c r="AA6803" t="s">
        <v>6933</v>
      </c>
      <c r="AB6803" t="s">
        <v>6389</v>
      </c>
      <c r="AC6803" s="316" t="str">
        <f t="shared" ref="AC6803:AC6866" si="59">AC$6609&amp;AB6803&amp;", "&amp;AA6803&amp;", GETDATE(), 999);"</f>
        <v>INSERT INTO UPK_IKOU.upk_k40.k60_press_buno_link (buno_id, k60_buno_id, created_date, created_tantou_id) VALUES (1901, 2484, GETDATE(), 999);</v>
      </c>
    </row>
    <row r="6804" spans="26:29">
      <c r="Z6804" s="623">
        <v>194</v>
      </c>
      <c r="AA6804" t="s">
        <v>6933</v>
      </c>
      <c r="AB6804" t="s">
        <v>6390</v>
      </c>
      <c r="AC6804" s="316" t="str">
        <f t="shared" si="59"/>
        <v>INSERT INTO UPK_IKOU.upk_k40.k60_press_buno_link (buno_id, k60_buno_id, created_date, created_tantou_id) VALUES (1902, 2484, GETDATE(), 999);</v>
      </c>
    </row>
    <row r="6805" spans="26:29">
      <c r="Z6805" s="623">
        <v>195</v>
      </c>
      <c r="AA6805">
        <v>2571</v>
      </c>
      <c r="AB6805" t="s">
        <v>6391</v>
      </c>
      <c r="AC6805" s="316" t="str">
        <f t="shared" si="59"/>
        <v>INSERT INTO UPK_IKOU.upk_k40.k60_press_buno_link (buno_id, k60_buno_id, created_date, created_tantou_id) VALUES (1903, 2571, GETDATE(), 999);</v>
      </c>
    </row>
    <row r="6806" spans="26:29">
      <c r="Z6806" s="623">
        <v>196</v>
      </c>
      <c r="AA6806">
        <v>2572</v>
      </c>
      <c r="AB6806" t="s">
        <v>6392</v>
      </c>
      <c r="AC6806" s="316" t="str">
        <f t="shared" si="59"/>
        <v>INSERT INTO UPK_IKOU.upk_k40.k60_press_buno_link (buno_id, k60_buno_id, created_date, created_tantou_id) VALUES (1904, 2572, GETDATE(), 999);</v>
      </c>
    </row>
    <row r="6807" spans="26:29">
      <c r="Z6807" s="623">
        <v>197</v>
      </c>
      <c r="AA6807" t="s">
        <v>6149</v>
      </c>
      <c r="AB6807" t="s">
        <v>6393</v>
      </c>
      <c r="AC6807" s="316" t="str">
        <f t="shared" si="59"/>
        <v>INSERT INTO UPK_IKOU.upk_k40.k60_press_buno_link (buno_id, k60_buno_id, created_date, created_tantou_id) VALUES (1905, 1661, GETDATE(), 999);</v>
      </c>
    </row>
    <row r="6808" spans="26:29">
      <c r="Z6808" s="623">
        <v>198</v>
      </c>
      <c r="AA6808" t="s">
        <v>6190</v>
      </c>
      <c r="AB6808" t="s">
        <v>6394</v>
      </c>
      <c r="AC6808" s="316" t="str">
        <f t="shared" si="59"/>
        <v>INSERT INTO UPK_IKOU.upk_k40.k60_press_buno_link (buno_id, k60_buno_id, created_date, created_tantou_id) VALUES (1906, 1702, GETDATE(), 999);</v>
      </c>
    </row>
    <row r="6809" spans="26:29">
      <c r="Z6809" s="623">
        <v>199</v>
      </c>
      <c r="AA6809" t="s">
        <v>6967</v>
      </c>
      <c r="AB6809" t="s">
        <v>6395</v>
      </c>
      <c r="AC6809" s="316" t="str">
        <f t="shared" si="59"/>
        <v>INSERT INTO UPK_IKOU.upk_k40.k60_press_buno_link (buno_id, k60_buno_id, created_date, created_tantou_id) VALUES (1907, 2518, GETDATE(), 999);</v>
      </c>
    </row>
    <row r="6810" spans="26:29">
      <c r="Z6810" s="623">
        <v>200</v>
      </c>
      <c r="AA6810" t="s">
        <v>6967</v>
      </c>
      <c r="AB6810" t="s">
        <v>6396</v>
      </c>
      <c r="AC6810" s="316" t="str">
        <f t="shared" si="59"/>
        <v>INSERT INTO UPK_IKOU.upk_k40.k60_press_buno_link (buno_id, k60_buno_id, created_date, created_tantou_id) VALUES (1908, 2518, GETDATE(), 999);</v>
      </c>
    </row>
    <row r="6811" spans="26:29">
      <c r="Z6811" s="623">
        <v>201</v>
      </c>
      <c r="AA6811" t="s">
        <v>6150</v>
      </c>
      <c r="AB6811" t="s">
        <v>6397</v>
      </c>
      <c r="AC6811" s="316" t="str">
        <f t="shared" si="59"/>
        <v>INSERT INTO UPK_IKOU.upk_k40.k60_press_buno_link (buno_id, k60_buno_id, created_date, created_tantou_id) VALUES (1909, 1662, GETDATE(), 999);</v>
      </c>
    </row>
    <row r="6812" spans="26:29">
      <c r="Z6812" s="623">
        <v>202</v>
      </c>
      <c r="AA6812" t="s">
        <v>6150</v>
      </c>
      <c r="AB6812" t="s">
        <v>6398</v>
      </c>
      <c r="AC6812" s="316" t="str">
        <f t="shared" si="59"/>
        <v>INSERT INTO UPK_IKOU.upk_k40.k60_press_buno_link (buno_id, k60_buno_id, created_date, created_tantou_id) VALUES (1910, 1662, GETDATE(), 999);</v>
      </c>
    </row>
    <row r="6813" spans="26:29">
      <c r="Z6813" s="623">
        <v>203</v>
      </c>
      <c r="AA6813" t="s">
        <v>6338</v>
      </c>
      <c r="AB6813" t="s">
        <v>6399</v>
      </c>
      <c r="AC6813" s="316" t="str">
        <f t="shared" si="59"/>
        <v>INSERT INTO UPK_IKOU.upk_k40.k60_press_buno_link (buno_id, k60_buno_id, created_date, created_tantou_id) VALUES (1911, 1850, GETDATE(), 999);</v>
      </c>
    </row>
    <row r="6814" spans="26:29">
      <c r="Z6814" s="623">
        <v>204</v>
      </c>
      <c r="AA6814" t="s">
        <v>6338</v>
      </c>
      <c r="AB6814" t="s">
        <v>6400</v>
      </c>
      <c r="AC6814" s="316" t="str">
        <f t="shared" si="59"/>
        <v>INSERT INTO UPK_IKOU.upk_k40.k60_press_buno_link (buno_id, k60_buno_id, created_date, created_tantou_id) VALUES (1912, 1850, GETDATE(), 999);</v>
      </c>
    </row>
    <row r="6815" spans="26:29">
      <c r="Z6815" s="623">
        <v>205</v>
      </c>
      <c r="AA6815">
        <v>2540</v>
      </c>
      <c r="AB6815" t="s">
        <v>6401</v>
      </c>
      <c r="AC6815" s="316" t="str">
        <f t="shared" si="59"/>
        <v>INSERT INTO UPK_IKOU.upk_k40.k60_press_buno_link (buno_id, k60_buno_id, created_date, created_tantou_id) VALUES (1913, 2540, GETDATE(), 999);</v>
      </c>
    </row>
    <row r="6816" spans="26:29">
      <c r="Z6816" s="623">
        <v>206</v>
      </c>
      <c r="AA6816">
        <v>2540</v>
      </c>
      <c r="AB6816" t="s">
        <v>6402</v>
      </c>
      <c r="AC6816" s="316" t="str">
        <f t="shared" si="59"/>
        <v>INSERT INTO UPK_IKOU.upk_k40.k60_press_buno_link (buno_id, k60_buno_id, created_date, created_tantou_id) VALUES (1914, 2540, GETDATE(), 999);</v>
      </c>
    </row>
    <row r="6817" spans="26:29">
      <c r="Z6817" s="623">
        <v>207</v>
      </c>
      <c r="AA6817" t="s">
        <v>6262</v>
      </c>
      <c r="AB6817" t="s">
        <v>6403</v>
      </c>
      <c r="AC6817" s="316" t="str">
        <f t="shared" si="59"/>
        <v>INSERT INTO UPK_IKOU.upk_k40.k60_press_buno_link (buno_id, k60_buno_id, created_date, created_tantou_id) VALUES (1915, 1774, GETDATE(), 999);</v>
      </c>
    </row>
    <row r="6818" spans="26:29">
      <c r="Z6818" s="623">
        <v>208</v>
      </c>
      <c r="AA6818" t="s">
        <v>6262</v>
      </c>
      <c r="AB6818" t="s">
        <v>6404</v>
      </c>
      <c r="AC6818" s="316" t="str">
        <f t="shared" si="59"/>
        <v>INSERT INTO UPK_IKOU.upk_k40.k60_press_buno_link (buno_id, k60_buno_id, created_date, created_tantou_id) VALUES (1916, 1774, GETDATE(), 999);</v>
      </c>
    </row>
    <row r="6819" spans="26:29">
      <c r="Z6819" s="623">
        <v>209</v>
      </c>
      <c r="AA6819" t="s">
        <v>6425</v>
      </c>
      <c r="AB6819" t="s">
        <v>6405</v>
      </c>
      <c r="AC6819" s="316" t="str">
        <f t="shared" si="59"/>
        <v>INSERT INTO UPK_IKOU.upk_k40.k60_press_buno_link (buno_id, k60_buno_id, created_date, created_tantou_id) VALUES (1917, 1937, GETDATE(), 999);</v>
      </c>
    </row>
    <row r="6820" spans="26:29">
      <c r="Z6820" s="623">
        <v>210</v>
      </c>
      <c r="AA6820" t="s">
        <v>6425</v>
      </c>
      <c r="AB6820" t="s">
        <v>6406</v>
      </c>
      <c r="AC6820" s="316" t="str">
        <f t="shared" si="59"/>
        <v>INSERT INTO UPK_IKOU.upk_k40.k60_press_buno_link (buno_id, k60_buno_id, created_date, created_tantou_id) VALUES (1918, 1937, GETDATE(), 999);</v>
      </c>
    </row>
    <row r="6821" spans="26:29">
      <c r="Z6821" s="623">
        <v>211</v>
      </c>
      <c r="AA6821" t="s">
        <v>6964</v>
      </c>
      <c r="AB6821" t="s">
        <v>6407</v>
      </c>
      <c r="AC6821" s="316" t="str">
        <f t="shared" si="59"/>
        <v>INSERT INTO UPK_IKOU.upk_k40.k60_press_buno_link (buno_id, k60_buno_id, created_date, created_tantou_id) VALUES (1919, 2515, GETDATE(), 999);</v>
      </c>
    </row>
    <row r="6822" spans="26:29">
      <c r="Z6822" s="623">
        <v>212</v>
      </c>
      <c r="AA6822" t="s">
        <v>6964</v>
      </c>
      <c r="AB6822" t="s">
        <v>6408</v>
      </c>
      <c r="AC6822" s="316" t="str">
        <f t="shared" si="59"/>
        <v>INSERT INTO UPK_IKOU.upk_k40.k60_press_buno_link (buno_id, k60_buno_id, created_date, created_tantou_id) VALUES (1920, 2515, GETDATE(), 999);</v>
      </c>
    </row>
    <row r="6823" spans="26:29">
      <c r="Z6823" s="623">
        <v>213</v>
      </c>
      <c r="AA6823" t="s">
        <v>6191</v>
      </c>
      <c r="AB6823" t="s">
        <v>6409</v>
      </c>
      <c r="AC6823" s="316" t="str">
        <f t="shared" si="59"/>
        <v>INSERT INTO UPK_IKOU.upk_k40.k60_press_buno_link (buno_id, k60_buno_id, created_date, created_tantou_id) VALUES (1921, 1703, GETDATE(), 999);</v>
      </c>
    </row>
    <row r="6824" spans="26:29">
      <c r="Z6824" s="623">
        <v>214</v>
      </c>
      <c r="AA6824" t="s">
        <v>6313</v>
      </c>
      <c r="AB6824" t="s">
        <v>6410</v>
      </c>
      <c r="AC6824" s="316" t="str">
        <f t="shared" si="59"/>
        <v>INSERT INTO UPK_IKOU.upk_k40.k60_press_buno_link (buno_id, k60_buno_id, created_date, created_tantou_id) VALUES (1922, 1825, GETDATE(), 999);</v>
      </c>
    </row>
    <row r="6825" spans="26:29">
      <c r="Z6825" s="623">
        <v>215</v>
      </c>
      <c r="AA6825" t="s">
        <v>6314</v>
      </c>
      <c r="AB6825" t="s">
        <v>6411</v>
      </c>
      <c r="AC6825" s="316" t="str">
        <f t="shared" si="59"/>
        <v>INSERT INTO UPK_IKOU.upk_k40.k60_press_buno_link (buno_id, k60_buno_id, created_date, created_tantou_id) VALUES (1923, 1826, GETDATE(), 999);</v>
      </c>
    </row>
    <row r="6826" spans="26:29">
      <c r="Z6826" s="623">
        <v>216</v>
      </c>
      <c r="AA6826" t="s">
        <v>6436</v>
      </c>
      <c r="AB6826" t="s">
        <v>6412</v>
      </c>
      <c r="AC6826" s="316" t="str">
        <f t="shared" si="59"/>
        <v>INSERT INTO UPK_IKOU.upk_k40.k60_press_buno_link (buno_id, k60_buno_id, created_date, created_tantou_id) VALUES (1924, 1948, GETDATE(), 999);</v>
      </c>
    </row>
    <row r="6827" spans="26:29">
      <c r="Z6827" s="623">
        <v>217</v>
      </c>
      <c r="AA6827" t="s">
        <v>6622</v>
      </c>
      <c r="AB6827" t="s">
        <v>6413</v>
      </c>
      <c r="AC6827" s="316" t="str">
        <f t="shared" si="59"/>
        <v>INSERT INTO UPK_IKOU.upk_k40.k60_press_buno_link (buno_id, k60_buno_id, created_date, created_tantou_id) VALUES (1925, 2173, GETDATE(), 999);</v>
      </c>
    </row>
    <row r="6828" spans="26:29">
      <c r="Z6828" s="623">
        <v>218</v>
      </c>
      <c r="AA6828" t="s">
        <v>6500</v>
      </c>
      <c r="AB6828" t="s">
        <v>6414</v>
      </c>
      <c r="AC6828" s="316" t="str">
        <f t="shared" si="59"/>
        <v>INSERT INTO UPK_IKOU.upk_k40.k60_press_buno_link (buno_id, k60_buno_id, created_date, created_tantou_id) VALUES (1926, 2039, GETDATE(), 999);</v>
      </c>
    </row>
    <row r="6829" spans="26:29">
      <c r="Z6829" s="623">
        <v>219</v>
      </c>
      <c r="AA6829" t="s">
        <v>209</v>
      </c>
      <c r="AB6829" t="s">
        <v>6415</v>
      </c>
      <c r="AC6829" s="316" t="str">
        <f t="shared" si="59"/>
        <v>INSERT INTO UPK_IKOU.upk_k40.k60_press_buno_link (buno_id, k60_buno_id, created_date, created_tantou_id) VALUES (1927, 2040, GETDATE(), 999);</v>
      </c>
    </row>
    <row r="6830" spans="26:29">
      <c r="Z6830" s="623">
        <v>220</v>
      </c>
      <c r="AA6830" t="s">
        <v>6623</v>
      </c>
      <c r="AB6830" t="s">
        <v>6416</v>
      </c>
      <c r="AC6830" s="316" t="str">
        <f t="shared" si="59"/>
        <v>INSERT INTO UPK_IKOU.upk_k40.k60_press_buno_link (buno_id, k60_buno_id, created_date, created_tantou_id) VALUES (1928, 2174, GETDATE(), 999);</v>
      </c>
    </row>
    <row r="6831" spans="26:29">
      <c r="Z6831" s="623">
        <v>221</v>
      </c>
      <c r="AA6831" t="s">
        <v>6311</v>
      </c>
      <c r="AB6831" t="s">
        <v>6417</v>
      </c>
      <c r="AC6831" s="316" t="str">
        <f t="shared" si="59"/>
        <v>INSERT INTO UPK_IKOU.upk_k40.k60_press_buno_link (buno_id, k60_buno_id, created_date, created_tantou_id) VALUES (1929, 1823, GETDATE(), 999);</v>
      </c>
    </row>
    <row r="6832" spans="26:29">
      <c r="Z6832" s="623">
        <v>222</v>
      </c>
      <c r="AA6832" t="s">
        <v>6310</v>
      </c>
      <c r="AB6832" t="s">
        <v>6418</v>
      </c>
      <c r="AC6832" s="316" t="str">
        <f t="shared" si="59"/>
        <v>INSERT INTO UPK_IKOU.upk_k40.k60_press_buno_link (buno_id, k60_buno_id, created_date, created_tantou_id) VALUES (1930, 1822, GETDATE(), 999);</v>
      </c>
    </row>
    <row r="6833" spans="26:29">
      <c r="Z6833" s="623">
        <v>223</v>
      </c>
      <c r="AA6833" t="s">
        <v>6312</v>
      </c>
      <c r="AB6833" t="s">
        <v>6419</v>
      </c>
      <c r="AC6833" s="316" t="str">
        <f t="shared" si="59"/>
        <v>INSERT INTO UPK_IKOU.upk_k40.k60_press_buno_link (buno_id, k60_buno_id, created_date, created_tantou_id) VALUES (1931, 1824, GETDATE(), 999);</v>
      </c>
    </row>
    <row r="6834" spans="26:29">
      <c r="Z6834" s="623">
        <v>224</v>
      </c>
      <c r="AA6834" t="s">
        <v>6151</v>
      </c>
      <c r="AB6834" t="s">
        <v>6420</v>
      </c>
      <c r="AC6834" s="316" t="str">
        <f t="shared" si="59"/>
        <v>INSERT INTO UPK_IKOU.upk_k40.k60_press_buno_link (buno_id, k60_buno_id, created_date, created_tantou_id) VALUES (1932, 1663, GETDATE(), 999);</v>
      </c>
    </row>
    <row r="6835" spans="26:29">
      <c r="Z6835" s="623">
        <v>225</v>
      </c>
      <c r="AA6835" t="s">
        <v>6151</v>
      </c>
      <c r="AB6835" t="s">
        <v>6421</v>
      </c>
      <c r="AC6835" s="316" t="str">
        <f t="shared" si="59"/>
        <v>INSERT INTO UPK_IKOU.upk_k40.k60_press_buno_link (buno_id, k60_buno_id, created_date, created_tantou_id) VALUES (1933, 1663, GETDATE(), 999);</v>
      </c>
    </row>
    <row r="6836" spans="26:29">
      <c r="Z6836" s="623">
        <v>226</v>
      </c>
      <c r="AA6836" t="s">
        <v>6320</v>
      </c>
      <c r="AB6836" t="s">
        <v>6422</v>
      </c>
      <c r="AC6836" s="316" t="str">
        <f t="shared" si="59"/>
        <v>INSERT INTO UPK_IKOU.upk_k40.k60_press_buno_link (buno_id, k60_buno_id, created_date, created_tantou_id) VALUES (1934, 1832, GETDATE(), 999);</v>
      </c>
    </row>
    <row r="6837" spans="26:29">
      <c r="Z6837" s="623">
        <v>227</v>
      </c>
      <c r="AA6837" t="s">
        <v>6328</v>
      </c>
      <c r="AB6837" t="s">
        <v>6423</v>
      </c>
      <c r="AC6837" s="316" t="str">
        <f t="shared" si="59"/>
        <v>INSERT INTO UPK_IKOU.upk_k40.k60_press_buno_link (buno_id, k60_buno_id, created_date, created_tantou_id) VALUES (1935, 1840, GETDATE(), 999);</v>
      </c>
    </row>
    <row r="6838" spans="26:29">
      <c r="Z6838" s="623">
        <v>228</v>
      </c>
      <c r="AA6838" t="s">
        <v>6365</v>
      </c>
      <c r="AB6838" t="s">
        <v>6424</v>
      </c>
      <c r="AC6838" s="316" t="str">
        <f t="shared" si="59"/>
        <v>INSERT INTO UPK_IKOU.upk_k40.k60_press_buno_link (buno_id, k60_buno_id, created_date, created_tantou_id) VALUES (1936, 1877, GETDATE(), 999);</v>
      </c>
    </row>
    <row r="6839" spans="26:29">
      <c r="Z6839" s="623">
        <v>229</v>
      </c>
      <c r="AA6839" t="s">
        <v>6366</v>
      </c>
      <c r="AB6839" t="s">
        <v>6425</v>
      </c>
      <c r="AC6839" s="316" t="str">
        <f t="shared" si="59"/>
        <v>INSERT INTO UPK_IKOU.upk_k40.k60_press_buno_link (buno_id, k60_buno_id, created_date, created_tantou_id) VALUES (1937, 1878, GETDATE(), 999);</v>
      </c>
    </row>
    <row r="6840" spans="26:29">
      <c r="Z6840" s="623">
        <v>230</v>
      </c>
      <c r="AA6840" t="s">
        <v>6603</v>
      </c>
      <c r="AB6840" t="s">
        <v>6426</v>
      </c>
      <c r="AC6840" s="316" t="str">
        <f t="shared" si="59"/>
        <v>INSERT INTO UPK_IKOU.upk_k40.k60_press_buno_link (buno_id, k60_buno_id, created_date, created_tantou_id) VALUES (1938, 2154, GETDATE(), 999);</v>
      </c>
    </row>
    <row r="6841" spans="26:29">
      <c r="Z6841" s="623">
        <v>231</v>
      </c>
      <c r="AA6841" t="s">
        <v>6604</v>
      </c>
      <c r="AB6841" t="s">
        <v>6427</v>
      </c>
      <c r="AC6841" s="316" t="str">
        <f t="shared" si="59"/>
        <v>INSERT INTO UPK_IKOU.upk_k40.k60_press_buno_link (buno_id, k60_buno_id, created_date, created_tantou_id) VALUES (1939, 2155, GETDATE(), 999);</v>
      </c>
    </row>
    <row r="6842" spans="26:29">
      <c r="Z6842" s="623">
        <v>232</v>
      </c>
      <c r="AA6842" t="s">
        <v>6283</v>
      </c>
      <c r="AB6842" t="s">
        <v>6428</v>
      </c>
      <c r="AC6842" s="316" t="str">
        <f t="shared" si="59"/>
        <v>INSERT INTO UPK_IKOU.upk_k40.k60_press_buno_link (buno_id, k60_buno_id, created_date, created_tantou_id) VALUES (1940, 1795, GETDATE(), 999);</v>
      </c>
    </row>
    <row r="6843" spans="26:29">
      <c r="Z6843" s="623">
        <v>233</v>
      </c>
      <c r="AA6843" t="s">
        <v>6283</v>
      </c>
      <c r="AB6843" t="s">
        <v>6429</v>
      </c>
      <c r="AC6843" s="316" t="str">
        <f t="shared" si="59"/>
        <v>INSERT INTO UPK_IKOU.upk_k40.k60_press_buno_link (buno_id, k60_buno_id, created_date, created_tantou_id) VALUES (1941, 1795, GETDATE(), 999);</v>
      </c>
    </row>
    <row r="6844" spans="26:29">
      <c r="Z6844" s="623">
        <v>234</v>
      </c>
      <c r="AA6844" t="s">
        <v>5889</v>
      </c>
      <c r="AB6844" t="s">
        <v>6430</v>
      </c>
      <c r="AC6844" s="316" t="str">
        <f t="shared" si="59"/>
        <v>INSERT INTO UPK_IKOU.upk_k40.k60_press_buno_link (buno_id, k60_buno_id, created_date, created_tantou_id) VALUES (1942, 1400, GETDATE(), 999);</v>
      </c>
    </row>
    <row r="6845" spans="26:29">
      <c r="Z6845" s="623">
        <v>235</v>
      </c>
      <c r="AA6845" t="s">
        <v>5888</v>
      </c>
      <c r="AB6845" t="s">
        <v>6431</v>
      </c>
      <c r="AC6845" s="316" t="str">
        <f t="shared" si="59"/>
        <v>INSERT INTO UPK_IKOU.upk_k40.k60_press_buno_link (buno_id, k60_buno_id, created_date, created_tantou_id) VALUES (1943, 1399, GETDATE(), 999);</v>
      </c>
    </row>
    <row r="6846" spans="26:29">
      <c r="Z6846" s="623">
        <v>236</v>
      </c>
      <c r="AA6846" t="s">
        <v>5888</v>
      </c>
      <c r="AB6846" t="s">
        <v>6432</v>
      </c>
      <c r="AC6846" s="316" t="str">
        <f t="shared" si="59"/>
        <v>INSERT INTO UPK_IKOU.upk_k40.k60_press_buno_link (buno_id, k60_buno_id, created_date, created_tantou_id) VALUES (1944, 1399, GETDATE(), 999);</v>
      </c>
    </row>
    <row r="6847" spans="26:29">
      <c r="Z6847" s="623">
        <v>237</v>
      </c>
      <c r="AA6847" t="s">
        <v>6226</v>
      </c>
      <c r="AB6847" t="s">
        <v>6433</v>
      </c>
      <c r="AC6847" s="316" t="str">
        <f t="shared" si="59"/>
        <v>INSERT INTO UPK_IKOU.upk_k40.k60_press_buno_link (buno_id, k60_buno_id, created_date, created_tantou_id) VALUES (1945, 1738, GETDATE(), 999);</v>
      </c>
    </row>
    <row r="6848" spans="26:29">
      <c r="Z6848" s="623">
        <v>238</v>
      </c>
      <c r="AA6848" t="s">
        <v>6226</v>
      </c>
      <c r="AB6848" t="s">
        <v>6434</v>
      </c>
      <c r="AC6848" s="316" t="str">
        <f t="shared" si="59"/>
        <v>INSERT INTO UPK_IKOU.upk_k40.k60_press_buno_link (buno_id, k60_buno_id, created_date, created_tantou_id) VALUES (1946, 1738, GETDATE(), 999);</v>
      </c>
    </row>
    <row r="6849" spans="26:29">
      <c r="Z6849" s="623">
        <v>239</v>
      </c>
      <c r="AA6849" t="s">
        <v>5945</v>
      </c>
      <c r="AB6849" t="s">
        <v>6435</v>
      </c>
      <c r="AC6849" s="316" t="str">
        <f t="shared" si="59"/>
        <v>INSERT INTO UPK_IKOU.upk_k40.k60_press_buno_link (buno_id, k60_buno_id, created_date, created_tantou_id) VALUES (1947, 1456, GETDATE(), 999);</v>
      </c>
    </row>
    <row r="6850" spans="26:29">
      <c r="Z6850" s="623">
        <v>240</v>
      </c>
      <c r="AA6850" t="s">
        <v>5945</v>
      </c>
      <c r="AB6850" t="s">
        <v>6436</v>
      </c>
      <c r="AC6850" s="316" t="str">
        <f t="shared" si="59"/>
        <v>INSERT INTO UPK_IKOU.upk_k40.k60_press_buno_link (buno_id, k60_buno_id, created_date, created_tantou_id) VALUES (1948, 1456, GETDATE(), 999);</v>
      </c>
    </row>
    <row r="6851" spans="26:29">
      <c r="Z6851" s="623">
        <v>241</v>
      </c>
      <c r="AA6851" t="s">
        <v>5962</v>
      </c>
      <c r="AB6851" t="s">
        <v>6437</v>
      </c>
      <c r="AC6851" s="316" t="str">
        <f t="shared" si="59"/>
        <v>INSERT INTO UPK_IKOU.upk_k40.k60_press_buno_link (buno_id, k60_buno_id, created_date, created_tantou_id) VALUES (1949, 1473, GETDATE(), 999);</v>
      </c>
    </row>
    <row r="6852" spans="26:29">
      <c r="Z6852" s="623">
        <v>242</v>
      </c>
      <c r="AA6852" t="s">
        <v>5962</v>
      </c>
      <c r="AB6852" t="s">
        <v>6438</v>
      </c>
      <c r="AC6852" s="316" t="str">
        <f t="shared" si="59"/>
        <v>INSERT INTO UPK_IKOU.upk_k40.k60_press_buno_link (buno_id, k60_buno_id, created_date, created_tantou_id) VALUES (1950, 1473, GETDATE(), 999);</v>
      </c>
    </row>
    <row r="6853" spans="26:29">
      <c r="Z6853" s="623">
        <v>243</v>
      </c>
      <c r="AA6853" t="s">
        <v>6072</v>
      </c>
      <c r="AB6853" t="s">
        <v>6439</v>
      </c>
      <c r="AC6853" s="316" t="str">
        <f t="shared" si="59"/>
        <v>INSERT INTO UPK_IKOU.upk_k40.k60_press_buno_link (buno_id, k60_buno_id, created_date, created_tantou_id) VALUES (1951, 1584, GETDATE(), 999);</v>
      </c>
    </row>
    <row r="6854" spans="26:29">
      <c r="Z6854" s="623">
        <v>244</v>
      </c>
      <c r="AA6854" t="s">
        <v>6072</v>
      </c>
      <c r="AB6854" t="s">
        <v>6440</v>
      </c>
      <c r="AC6854" s="316" t="str">
        <f t="shared" si="59"/>
        <v>INSERT INTO UPK_IKOU.upk_k40.k60_press_buno_link (buno_id, k60_buno_id, created_date, created_tantou_id) VALUES (1952, 1584, GETDATE(), 999);</v>
      </c>
    </row>
    <row r="6855" spans="26:29">
      <c r="Z6855" s="623">
        <v>245</v>
      </c>
      <c r="AA6855" t="s">
        <v>6071</v>
      </c>
      <c r="AB6855" t="s">
        <v>6441</v>
      </c>
      <c r="AC6855" s="316" t="str">
        <f t="shared" si="59"/>
        <v>INSERT INTO UPK_IKOU.upk_k40.k60_press_buno_link (buno_id, k60_buno_id, created_date, created_tantou_id) VALUES (1953, 1583, GETDATE(), 999);</v>
      </c>
    </row>
    <row r="6856" spans="26:29">
      <c r="Z6856" s="623">
        <v>246</v>
      </c>
      <c r="AA6856" t="s">
        <v>6071</v>
      </c>
      <c r="AB6856" t="s">
        <v>6442</v>
      </c>
      <c r="AC6856" s="316" t="str">
        <f t="shared" si="59"/>
        <v>INSERT INTO UPK_IKOU.upk_k40.k60_press_buno_link (buno_id, k60_buno_id, created_date, created_tantou_id) VALUES (1954, 1583, GETDATE(), 999);</v>
      </c>
    </row>
    <row r="6857" spans="26:29">
      <c r="Z6857" s="623">
        <v>247</v>
      </c>
      <c r="AA6857" t="s">
        <v>6073</v>
      </c>
      <c r="AB6857" t="s">
        <v>6443</v>
      </c>
      <c r="AC6857" s="316" t="str">
        <f t="shared" si="59"/>
        <v>INSERT INTO UPK_IKOU.upk_k40.k60_press_buno_link (buno_id, k60_buno_id, created_date, created_tantou_id) VALUES (1955, 1585, GETDATE(), 999);</v>
      </c>
    </row>
    <row r="6858" spans="26:29">
      <c r="Z6858" s="623">
        <v>248</v>
      </c>
      <c r="AA6858" t="s">
        <v>6073</v>
      </c>
      <c r="AB6858" t="s">
        <v>6444</v>
      </c>
      <c r="AC6858" s="316" t="str">
        <f t="shared" si="59"/>
        <v>INSERT INTO UPK_IKOU.upk_k40.k60_press_buno_link (buno_id, k60_buno_id, created_date, created_tantou_id) VALUES (1956, 1585, GETDATE(), 999);</v>
      </c>
    </row>
    <row r="6859" spans="26:29">
      <c r="Z6859" s="623">
        <v>249</v>
      </c>
      <c r="AA6859" t="s">
        <v>5890</v>
      </c>
      <c r="AB6859" t="s">
        <v>6445</v>
      </c>
      <c r="AC6859" s="316" t="str">
        <f t="shared" si="59"/>
        <v>INSERT INTO UPK_IKOU.upk_k40.k60_press_buno_link (buno_id, k60_buno_id, created_date, created_tantou_id) VALUES (1957, 1401, GETDATE(), 999);</v>
      </c>
    </row>
    <row r="6860" spans="26:29">
      <c r="Z6860" s="623">
        <v>250</v>
      </c>
      <c r="AA6860" t="s">
        <v>5930</v>
      </c>
      <c r="AB6860" t="s">
        <v>6446</v>
      </c>
      <c r="AC6860" s="316" t="str">
        <f t="shared" si="59"/>
        <v>INSERT INTO UPK_IKOU.upk_k40.k60_press_buno_link (buno_id, k60_buno_id, created_date, created_tantou_id) VALUES (1958, 1441, GETDATE(), 999);</v>
      </c>
    </row>
    <row r="6861" spans="26:29">
      <c r="Z6861" s="623">
        <v>251</v>
      </c>
      <c r="AA6861" t="s">
        <v>5930</v>
      </c>
      <c r="AB6861" t="s">
        <v>6447</v>
      </c>
      <c r="AC6861" s="316" t="str">
        <f t="shared" si="59"/>
        <v>INSERT INTO UPK_IKOU.upk_k40.k60_press_buno_link (buno_id, k60_buno_id, created_date, created_tantou_id) VALUES (1959, 1441, GETDATE(), 999);</v>
      </c>
    </row>
    <row r="6862" spans="26:29">
      <c r="Z6862" s="623">
        <v>252</v>
      </c>
      <c r="AA6862" t="s">
        <v>5931</v>
      </c>
      <c r="AB6862" t="s">
        <v>6448</v>
      </c>
      <c r="AC6862" s="316" t="str">
        <f t="shared" si="59"/>
        <v>INSERT INTO UPK_IKOU.upk_k40.k60_press_buno_link (buno_id, k60_buno_id, created_date, created_tantou_id) VALUES (1960, 1442, GETDATE(), 999);</v>
      </c>
    </row>
    <row r="6863" spans="26:29">
      <c r="Z6863" s="623">
        <v>253</v>
      </c>
      <c r="AA6863" t="s">
        <v>5931</v>
      </c>
      <c r="AB6863" t="s">
        <v>6449</v>
      </c>
      <c r="AC6863" s="316" t="str">
        <f t="shared" si="59"/>
        <v>INSERT INTO UPK_IKOU.upk_k40.k60_press_buno_link (buno_id, k60_buno_id, created_date, created_tantou_id) VALUES (1961, 1442, GETDATE(), 999);</v>
      </c>
    </row>
    <row r="6864" spans="26:29">
      <c r="Z6864" s="623">
        <v>254</v>
      </c>
      <c r="AA6864" t="s">
        <v>5963</v>
      </c>
      <c r="AB6864" t="s">
        <v>6450</v>
      </c>
      <c r="AC6864" s="316" t="str">
        <f t="shared" si="59"/>
        <v>INSERT INTO UPK_IKOU.upk_k40.k60_press_buno_link (buno_id, k60_buno_id, created_date, created_tantou_id) VALUES (1962, 1474, GETDATE(), 999);</v>
      </c>
    </row>
    <row r="6865" spans="26:29">
      <c r="Z6865" s="623">
        <v>255</v>
      </c>
      <c r="AA6865" t="s">
        <v>5963</v>
      </c>
      <c r="AB6865" t="s">
        <v>6451</v>
      </c>
      <c r="AC6865" s="316" t="str">
        <f t="shared" si="59"/>
        <v>INSERT INTO UPK_IKOU.upk_k40.k60_press_buno_link (buno_id, k60_buno_id, created_date, created_tantou_id) VALUES (1963, 1474, GETDATE(), 999);</v>
      </c>
    </row>
    <row r="6866" spans="26:29">
      <c r="Z6866" s="623">
        <v>256</v>
      </c>
      <c r="AA6866" t="s">
        <v>5795</v>
      </c>
      <c r="AB6866" t="s">
        <v>6452</v>
      </c>
      <c r="AC6866" s="316" t="str">
        <f t="shared" si="59"/>
        <v>INSERT INTO UPK_IKOU.upk_k40.k60_press_buno_link (buno_id, k60_buno_id, created_date, created_tantou_id) VALUES (1964, 1306, GETDATE(), 999);</v>
      </c>
    </row>
    <row r="6867" spans="26:29">
      <c r="Z6867" s="623">
        <v>257</v>
      </c>
      <c r="AA6867" t="s">
        <v>5795</v>
      </c>
      <c r="AB6867" t="s">
        <v>6453</v>
      </c>
      <c r="AC6867" s="316" t="str">
        <f t="shared" ref="AC6867:AC6930" si="60">AC$6609&amp;AB6867&amp;", "&amp;AA6867&amp;", GETDATE(), 999);"</f>
        <v>INSERT INTO UPK_IKOU.upk_k40.k60_press_buno_link (buno_id, k60_buno_id, created_date, created_tantou_id) VALUES (1965, 1306, GETDATE(), 999);</v>
      </c>
    </row>
    <row r="6868" spans="26:29">
      <c r="Z6868" s="623">
        <v>258</v>
      </c>
      <c r="AA6868" t="s">
        <v>6101</v>
      </c>
      <c r="AB6868" t="s">
        <v>6454</v>
      </c>
      <c r="AC6868" s="316" t="str">
        <f t="shared" si="60"/>
        <v>INSERT INTO UPK_IKOU.upk_k40.k60_press_buno_link (buno_id, k60_buno_id, created_date, created_tantou_id) VALUES (1966, 1613, GETDATE(), 999);</v>
      </c>
    </row>
    <row r="6869" spans="26:29">
      <c r="Z6869" s="623">
        <v>259</v>
      </c>
      <c r="AA6869" t="s">
        <v>6102</v>
      </c>
      <c r="AB6869" t="s">
        <v>6455</v>
      </c>
      <c r="AC6869" s="316" t="str">
        <f t="shared" si="60"/>
        <v>INSERT INTO UPK_IKOU.upk_k40.k60_press_buno_link (buno_id, k60_buno_id, created_date, created_tantou_id) VALUES (1967, 1614, GETDATE(), 999);</v>
      </c>
    </row>
    <row r="6870" spans="26:29">
      <c r="Z6870" s="623">
        <v>260</v>
      </c>
      <c r="AA6870" t="s">
        <v>6240</v>
      </c>
      <c r="AB6870" t="s">
        <v>6456</v>
      </c>
      <c r="AC6870" s="316" t="str">
        <f t="shared" si="60"/>
        <v>INSERT INTO UPK_IKOU.upk_k40.k60_press_buno_link (buno_id, k60_buno_id, created_date, created_tantou_id) VALUES (1968, 1752, GETDATE(), 999);</v>
      </c>
    </row>
    <row r="6871" spans="26:29">
      <c r="Z6871" s="623">
        <v>261</v>
      </c>
      <c r="AA6871" t="s">
        <v>6241</v>
      </c>
      <c r="AB6871" t="s">
        <v>6457</v>
      </c>
      <c r="AC6871" s="316" t="str">
        <f t="shared" si="60"/>
        <v>INSERT INTO UPK_IKOU.upk_k40.k60_press_buno_link (buno_id, k60_buno_id, created_date, created_tantou_id) VALUES (1969, 1753, GETDATE(), 999);</v>
      </c>
    </row>
    <row r="6872" spans="26:29">
      <c r="Z6872" s="623">
        <v>262</v>
      </c>
      <c r="AA6872" t="s">
        <v>6465</v>
      </c>
      <c r="AB6872" t="s">
        <v>6458</v>
      </c>
      <c r="AC6872" s="316" t="str">
        <f t="shared" si="60"/>
        <v>INSERT INTO UPK_IKOU.upk_k40.k60_press_buno_link (buno_id, k60_buno_id, created_date, created_tantou_id) VALUES (1970, 1977, GETDATE(), 999);</v>
      </c>
    </row>
    <row r="6873" spans="26:29">
      <c r="Z6873" s="623">
        <v>263</v>
      </c>
      <c r="AA6873" t="s">
        <v>6034</v>
      </c>
      <c r="AB6873" t="s">
        <v>6459</v>
      </c>
      <c r="AC6873" s="316" t="str">
        <f t="shared" si="60"/>
        <v>INSERT INTO UPK_IKOU.upk_k40.k60_press_buno_link (buno_id, k60_buno_id, created_date, created_tantou_id) VALUES (1971, 1546, GETDATE(), 999);</v>
      </c>
    </row>
    <row r="6874" spans="26:29">
      <c r="Z6874" s="623">
        <v>264</v>
      </c>
      <c r="AA6874">
        <v>2557</v>
      </c>
      <c r="AB6874" t="s">
        <v>6460</v>
      </c>
      <c r="AC6874" s="316" t="str">
        <f t="shared" si="60"/>
        <v>INSERT INTO UPK_IKOU.upk_k40.k60_press_buno_link (buno_id, k60_buno_id, created_date, created_tantou_id) VALUES (1972, 2557, GETDATE(), 999);</v>
      </c>
    </row>
    <row r="6875" spans="26:29">
      <c r="Z6875" s="623">
        <v>265</v>
      </c>
      <c r="AA6875" t="s">
        <v>6103</v>
      </c>
      <c r="AB6875" t="s">
        <v>6461</v>
      </c>
      <c r="AC6875" s="316" t="str">
        <f t="shared" si="60"/>
        <v>INSERT INTO UPK_IKOU.upk_k40.k60_press_buno_link (buno_id, k60_buno_id, created_date, created_tantou_id) VALUES (1973, 1615, GETDATE(), 999);</v>
      </c>
    </row>
    <row r="6876" spans="26:29">
      <c r="Z6876" s="623">
        <v>266</v>
      </c>
      <c r="AA6876" t="s">
        <v>6104</v>
      </c>
      <c r="AB6876" t="s">
        <v>6462</v>
      </c>
      <c r="AC6876" s="316" t="str">
        <f t="shared" si="60"/>
        <v>INSERT INTO UPK_IKOU.upk_k40.k60_press_buno_link (buno_id, k60_buno_id, created_date, created_tantou_id) VALUES (1974, 1616, GETDATE(), 999);</v>
      </c>
    </row>
    <row r="6877" spans="26:29">
      <c r="Z6877" s="623">
        <v>267</v>
      </c>
      <c r="AA6877" t="s">
        <v>6242</v>
      </c>
      <c r="AB6877" t="s">
        <v>6463</v>
      </c>
      <c r="AC6877" s="316" t="str">
        <f t="shared" si="60"/>
        <v>INSERT INTO UPK_IKOU.upk_k40.k60_press_buno_link (buno_id, k60_buno_id, created_date, created_tantou_id) VALUES (1975, 1754, GETDATE(), 999);</v>
      </c>
    </row>
    <row r="6878" spans="26:29">
      <c r="Z6878" s="623">
        <v>268</v>
      </c>
      <c r="AA6878" t="s">
        <v>6243</v>
      </c>
      <c r="AB6878" t="s">
        <v>6464</v>
      </c>
      <c r="AC6878" s="316" t="str">
        <f t="shared" si="60"/>
        <v>INSERT INTO UPK_IKOU.upk_k40.k60_press_buno_link (buno_id, k60_buno_id, created_date, created_tantou_id) VALUES (1976, 1755, GETDATE(), 999);</v>
      </c>
    </row>
    <row r="6879" spans="26:29">
      <c r="Z6879" s="623">
        <v>269</v>
      </c>
      <c r="AA6879" t="s">
        <v>6467</v>
      </c>
      <c r="AB6879" t="s">
        <v>6465</v>
      </c>
      <c r="AC6879" s="316" t="str">
        <f t="shared" si="60"/>
        <v>INSERT INTO UPK_IKOU.upk_k40.k60_press_buno_link (buno_id, k60_buno_id, created_date, created_tantou_id) VALUES (1977, 1979, GETDATE(), 999);</v>
      </c>
    </row>
    <row r="6880" spans="26:29">
      <c r="Z6880" s="623">
        <v>270</v>
      </c>
      <c r="AA6880" t="s">
        <v>6035</v>
      </c>
      <c r="AB6880" t="s">
        <v>6466</v>
      </c>
      <c r="AC6880" s="316" t="str">
        <f t="shared" si="60"/>
        <v>INSERT INTO UPK_IKOU.upk_k40.k60_press_buno_link (buno_id, k60_buno_id, created_date, created_tantou_id) VALUES (1978, 1547, GETDATE(), 999);</v>
      </c>
    </row>
    <row r="6881" spans="26:29">
      <c r="Z6881" s="623">
        <v>271</v>
      </c>
      <c r="AA6881">
        <v>2558</v>
      </c>
      <c r="AB6881" t="s">
        <v>6467</v>
      </c>
      <c r="AC6881" s="316" t="str">
        <f t="shared" si="60"/>
        <v>INSERT INTO UPK_IKOU.upk_k40.k60_press_buno_link (buno_id, k60_buno_id, created_date, created_tantou_id) VALUES (1979, 2558, GETDATE(), 999);</v>
      </c>
    </row>
    <row r="6882" spans="26:29">
      <c r="Z6882" s="623">
        <v>272</v>
      </c>
      <c r="AA6882" t="s">
        <v>5874</v>
      </c>
      <c r="AB6882" t="s">
        <v>6468</v>
      </c>
      <c r="AC6882" s="316" t="str">
        <f t="shared" si="60"/>
        <v>INSERT INTO UPK_IKOU.upk_k40.k60_press_buno_link (buno_id, k60_buno_id, created_date, created_tantou_id) VALUES (1980, 1385, GETDATE(), 999);</v>
      </c>
    </row>
    <row r="6883" spans="26:29">
      <c r="Z6883" s="623">
        <v>273</v>
      </c>
      <c r="AA6883" t="s">
        <v>5875</v>
      </c>
      <c r="AB6883" t="s">
        <v>6469</v>
      </c>
      <c r="AC6883" s="316" t="str">
        <f t="shared" si="60"/>
        <v>INSERT INTO UPK_IKOU.upk_k40.k60_press_buno_link (buno_id, k60_buno_id, created_date, created_tantou_id) VALUES (1981, 1386, GETDATE(), 999);</v>
      </c>
    </row>
    <row r="6884" spans="26:29">
      <c r="Z6884" s="623">
        <v>274</v>
      </c>
      <c r="AA6884" t="s">
        <v>233</v>
      </c>
      <c r="AB6884" t="s">
        <v>6470</v>
      </c>
      <c r="AC6884" s="316" t="str">
        <f t="shared" si="60"/>
        <v>INSERT INTO UPK_IKOU.upk_k40.k60_press_buno_link (buno_id, k60_buno_id, created_date, created_tantou_id) VALUES (1982, 2004, GETDATE(), 999);</v>
      </c>
    </row>
    <row r="6885" spans="26:29">
      <c r="Z6885" s="623">
        <v>275</v>
      </c>
      <c r="AA6885" t="s">
        <v>233</v>
      </c>
      <c r="AB6885" t="s">
        <v>6471</v>
      </c>
      <c r="AC6885" s="316" t="str">
        <f t="shared" si="60"/>
        <v>INSERT INTO UPK_IKOU.upk_k40.k60_press_buno_link (buno_id, k60_buno_id, created_date, created_tantou_id) VALUES (1983, 2004, GETDATE(), 999);</v>
      </c>
    </row>
    <row r="6886" spans="26:29">
      <c r="Z6886" s="623">
        <v>276</v>
      </c>
      <c r="AA6886" t="s">
        <v>5786</v>
      </c>
      <c r="AB6886" t="s">
        <v>6472</v>
      </c>
      <c r="AC6886" s="316" t="str">
        <f t="shared" si="60"/>
        <v>INSERT INTO UPK_IKOU.upk_k40.k60_press_buno_link (buno_id, k60_buno_id, created_date, created_tantou_id) VALUES (1984, 1297, GETDATE(), 999);</v>
      </c>
    </row>
    <row r="6887" spans="26:29">
      <c r="Z6887" s="623">
        <v>277</v>
      </c>
      <c r="AA6887" t="s">
        <v>5786</v>
      </c>
      <c r="AB6887" t="s">
        <v>6473</v>
      </c>
      <c r="AC6887" s="316" t="str">
        <f t="shared" si="60"/>
        <v>INSERT INTO UPK_IKOU.upk_k40.k60_press_buno_link (buno_id, k60_buno_id, created_date, created_tantou_id) VALUES (1985, 1297, GETDATE(), 999);</v>
      </c>
    </row>
    <row r="6888" spans="26:29">
      <c r="Z6888" s="623">
        <v>278</v>
      </c>
      <c r="AA6888" t="s">
        <v>5876</v>
      </c>
      <c r="AB6888" t="s">
        <v>6474</v>
      </c>
      <c r="AC6888" s="316" t="str">
        <f t="shared" si="60"/>
        <v>INSERT INTO UPK_IKOU.upk_k40.k60_press_buno_link (buno_id, k60_buno_id, created_date, created_tantou_id) VALUES (1986, 1387, GETDATE(), 999);</v>
      </c>
    </row>
    <row r="6889" spans="26:29">
      <c r="Z6889" s="623">
        <v>279</v>
      </c>
      <c r="AA6889" t="s">
        <v>5827</v>
      </c>
      <c r="AB6889" t="s">
        <v>6475</v>
      </c>
      <c r="AC6889" s="316" t="str">
        <f t="shared" si="60"/>
        <v>INSERT INTO UPK_IKOU.upk_k40.k60_press_buno_link (buno_id, k60_buno_id, created_date, created_tantou_id) VALUES (1987, 1338, GETDATE(), 999);</v>
      </c>
    </row>
    <row r="6890" spans="26:29">
      <c r="Z6890" s="623">
        <v>280</v>
      </c>
      <c r="AA6890" t="s">
        <v>5827</v>
      </c>
      <c r="AB6890" t="s">
        <v>6476</v>
      </c>
      <c r="AC6890" s="316" t="str">
        <f t="shared" si="60"/>
        <v>INSERT INTO UPK_IKOU.upk_k40.k60_press_buno_link (buno_id, k60_buno_id, created_date, created_tantou_id) VALUES (1988, 1338, GETDATE(), 999);</v>
      </c>
    </row>
    <row r="6891" spans="26:29">
      <c r="Z6891" s="623">
        <v>281</v>
      </c>
      <c r="AA6891" t="s">
        <v>5828</v>
      </c>
      <c r="AB6891" t="s">
        <v>6477</v>
      </c>
      <c r="AC6891" s="316" t="str">
        <f t="shared" si="60"/>
        <v>INSERT INTO UPK_IKOU.upk_k40.k60_press_buno_link (buno_id, k60_buno_id, created_date, created_tantou_id) VALUES (1989, 1339, GETDATE(), 999);</v>
      </c>
    </row>
    <row r="6892" spans="26:29">
      <c r="Z6892" s="623">
        <v>282</v>
      </c>
      <c r="AA6892" t="s">
        <v>5828</v>
      </c>
      <c r="AB6892" t="s">
        <v>6478</v>
      </c>
      <c r="AC6892" s="316" t="str">
        <f t="shared" si="60"/>
        <v>INSERT INTO UPK_IKOU.upk_k40.k60_press_buno_link (buno_id, k60_buno_id, created_date, created_tantou_id) VALUES (1990, 1339, GETDATE(), 999);</v>
      </c>
    </row>
    <row r="6893" spans="26:29">
      <c r="Z6893" s="623">
        <v>283</v>
      </c>
      <c r="AA6893" t="s">
        <v>5891</v>
      </c>
      <c r="AB6893" t="s">
        <v>6479</v>
      </c>
      <c r="AC6893" s="316" t="str">
        <f t="shared" si="60"/>
        <v>INSERT INTO UPK_IKOU.upk_k40.k60_press_buno_link (buno_id, k60_buno_id, created_date, created_tantou_id) VALUES (1991, 1402, GETDATE(), 999);</v>
      </c>
    </row>
    <row r="6894" spans="26:29">
      <c r="Z6894" s="623">
        <v>284</v>
      </c>
      <c r="AA6894" t="s">
        <v>5891</v>
      </c>
      <c r="AB6894" t="s">
        <v>6480</v>
      </c>
      <c r="AC6894" s="316" t="str">
        <f t="shared" si="60"/>
        <v>INSERT INTO UPK_IKOU.upk_k40.k60_press_buno_link (buno_id, k60_buno_id, created_date, created_tantou_id) VALUES (1992, 1402, GETDATE(), 999);</v>
      </c>
    </row>
    <row r="6895" spans="26:29">
      <c r="Z6895" s="623">
        <v>285</v>
      </c>
      <c r="AA6895" t="s">
        <v>5855</v>
      </c>
      <c r="AB6895" t="s">
        <v>6481</v>
      </c>
      <c r="AC6895" s="316" t="str">
        <f t="shared" si="60"/>
        <v>INSERT INTO UPK_IKOU.upk_k40.k60_press_buno_link (buno_id, k60_buno_id, created_date, created_tantou_id) VALUES (1993, 1366, GETDATE(), 999);</v>
      </c>
    </row>
    <row r="6896" spans="26:29">
      <c r="Z6896" s="623">
        <v>286</v>
      </c>
      <c r="AA6896" t="s">
        <v>5855</v>
      </c>
      <c r="AB6896" t="s">
        <v>6482</v>
      </c>
      <c r="AC6896" s="316" t="str">
        <f t="shared" si="60"/>
        <v>INSERT INTO UPK_IKOU.upk_k40.k60_press_buno_link (buno_id, k60_buno_id, created_date, created_tantou_id) VALUES (1994, 1366, GETDATE(), 999);</v>
      </c>
    </row>
    <row r="6897" spans="26:29">
      <c r="Z6897" s="623">
        <v>287</v>
      </c>
      <c r="AA6897" t="s">
        <v>5854</v>
      </c>
      <c r="AB6897" t="s">
        <v>6481</v>
      </c>
      <c r="AC6897" s="316" t="str">
        <f t="shared" si="60"/>
        <v>INSERT INTO UPK_IKOU.upk_k40.k60_press_buno_link (buno_id, k60_buno_id, created_date, created_tantou_id) VALUES (1993, 1365, GETDATE(), 999);</v>
      </c>
    </row>
    <row r="6898" spans="26:29">
      <c r="Z6898" s="623">
        <v>288</v>
      </c>
      <c r="AA6898" t="s">
        <v>5854</v>
      </c>
      <c r="AB6898" t="s">
        <v>6484</v>
      </c>
      <c r="AC6898" s="316" t="str">
        <f t="shared" si="60"/>
        <v>INSERT INTO UPK_IKOU.upk_k40.k60_press_buno_link (buno_id, k60_buno_id, created_date, created_tantou_id) VALUES (1996, 1365, GETDATE(), 999);</v>
      </c>
    </row>
    <row r="6899" spans="26:29">
      <c r="Z6899" s="623">
        <v>289</v>
      </c>
      <c r="AA6899" t="s">
        <v>6284</v>
      </c>
      <c r="AB6899" t="s">
        <v>6485</v>
      </c>
      <c r="AC6899" s="316" t="str">
        <f t="shared" si="60"/>
        <v>INSERT INTO UPK_IKOU.upk_k40.k60_press_buno_link (buno_id, k60_buno_id, created_date, created_tantou_id) VALUES (1997, 1796, GETDATE(), 999);</v>
      </c>
    </row>
    <row r="6900" spans="26:29">
      <c r="Z6900" s="623">
        <v>290</v>
      </c>
      <c r="AA6900" t="s">
        <v>6284</v>
      </c>
      <c r="AB6900" t="s">
        <v>6486</v>
      </c>
      <c r="AC6900" s="316" t="str">
        <f t="shared" si="60"/>
        <v>INSERT INTO UPK_IKOU.upk_k40.k60_press_buno_link (buno_id, k60_buno_id, created_date, created_tantou_id) VALUES (1998, 1796, GETDATE(), 999);</v>
      </c>
    </row>
    <row r="6901" spans="26:29">
      <c r="Z6901" s="623">
        <v>291</v>
      </c>
      <c r="AA6901" t="s">
        <v>6888</v>
      </c>
      <c r="AB6901" t="s">
        <v>6487</v>
      </c>
      <c r="AC6901" s="316" t="str">
        <f t="shared" si="60"/>
        <v>INSERT INTO UPK_IKOU.upk_k40.k60_press_buno_link (buno_id, k60_buno_id, created_date, created_tantou_id) VALUES (1999, 2439, GETDATE(), 999);</v>
      </c>
    </row>
    <row r="6902" spans="26:29">
      <c r="Z6902" s="623">
        <v>292</v>
      </c>
      <c r="AA6902" t="s">
        <v>6888</v>
      </c>
      <c r="AB6902" t="s">
        <v>205</v>
      </c>
      <c r="AC6902" s="316" t="str">
        <f t="shared" si="60"/>
        <v>INSERT INTO UPK_IKOU.upk_k40.k60_press_buno_link (buno_id, k60_buno_id, created_date, created_tantou_id) VALUES (2000, 2439, GETDATE(), 999);</v>
      </c>
    </row>
    <row r="6903" spans="26:29">
      <c r="Z6903" s="623">
        <v>293</v>
      </c>
      <c r="AA6903" t="s">
        <v>5877</v>
      </c>
      <c r="AB6903" t="s">
        <v>186</v>
      </c>
      <c r="AC6903" s="316" t="str">
        <f t="shared" si="60"/>
        <v>INSERT INTO UPK_IKOU.upk_k40.k60_press_buno_link (buno_id, k60_buno_id, created_date, created_tantou_id) VALUES (2001, 1388, GETDATE(), 999);</v>
      </c>
    </row>
    <row r="6904" spans="26:29">
      <c r="Z6904" s="623">
        <v>294</v>
      </c>
      <c r="AA6904" t="s">
        <v>5877</v>
      </c>
      <c r="AB6904" t="s">
        <v>210</v>
      </c>
      <c r="AC6904" s="316" t="str">
        <f t="shared" si="60"/>
        <v>INSERT INTO UPK_IKOU.upk_k40.k60_press_buno_link (buno_id, k60_buno_id, created_date, created_tantou_id) VALUES (2002, 1388, GETDATE(), 999);</v>
      </c>
    </row>
    <row r="6905" spans="26:29">
      <c r="Z6905" s="623">
        <v>295</v>
      </c>
      <c r="AA6905" t="s">
        <v>6244</v>
      </c>
      <c r="AB6905" t="s">
        <v>215</v>
      </c>
      <c r="AC6905" s="316" t="str">
        <f t="shared" si="60"/>
        <v>INSERT INTO UPK_IKOU.upk_k40.k60_press_buno_link (buno_id, k60_buno_id, created_date, created_tantou_id) VALUES (2003, 1756, GETDATE(), 999);</v>
      </c>
    </row>
    <row r="6906" spans="26:29">
      <c r="Z6906" s="623">
        <v>296</v>
      </c>
      <c r="AA6906" t="s">
        <v>6244</v>
      </c>
      <c r="AB6906" t="s">
        <v>233</v>
      </c>
      <c r="AC6906" s="316" t="str">
        <f t="shared" si="60"/>
        <v>INSERT INTO UPK_IKOU.upk_k40.k60_press_buno_link (buno_id, k60_buno_id, created_date, created_tantou_id) VALUES (2004, 1756, GETDATE(), 999);</v>
      </c>
    </row>
    <row r="6907" spans="26:29">
      <c r="Z6907" s="623">
        <v>297</v>
      </c>
      <c r="AA6907" t="s">
        <v>5993</v>
      </c>
      <c r="AB6907" t="s">
        <v>234</v>
      </c>
      <c r="AC6907" s="316" t="str">
        <f t="shared" si="60"/>
        <v>INSERT INTO UPK_IKOU.upk_k40.k60_press_buno_link (buno_id, k60_buno_id, created_date, created_tantou_id) VALUES (2005, 1505, GETDATE(), 999);</v>
      </c>
    </row>
    <row r="6908" spans="26:29">
      <c r="Z6908" s="623">
        <v>298</v>
      </c>
      <c r="AA6908" t="s">
        <v>5993</v>
      </c>
      <c r="AB6908" t="s">
        <v>218</v>
      </c>
      <c r="AC6908" s="316" t="str">
        <f t="shared" si="60"/>
        <v>INSERT INTO UPK_IKOU.upk_k40.k60_press_buno_link (buno_id, k60_buno_id, created_date, created_tantou_id) VALUES (2006, 1505, GETDATE(), 999);</v>
      </c>
    </row>
    <row r="6909" spans="26:29">
      <c r="Z6909" s="623">
        <v>299</v>
      </c>
      <c r="AA6909" t="s">
        <v>5994</v>
      </c>
      <c r="AB6909" t="s">
        <v>219</v>
      </c>
      <c r="AC6909" s="316" t="str">
        <f t="shared" si="60"/>
        <v>INSERT INTO UPK_IKOU.upk_k40.k60_press_buno_link (buno_id, k60_buno_id, created_date, created_tantou_id) VALUES (2007, 1506, GETDATE(), 999);</v>
      </c>
    </row>
    <row r="6910" spans="26:29">
      <c r="Z6910" s="623">
        <v>300</v>
      </c>
      <c r="AA6910" t="s">
        <v>5994</v>
      </c>
      <c r="AB6910" t="s">
        <v>235</v>
      </c>
      <c r="AC6910" s="316" t="str">
        <f t="shared" si="60"/>
        <v>INSERT INTO UPK_IKOU.upk_k40.k60_press_buno_link (buno_id, k60_buno_id, created_date, created_tantou_id) VALUES (2008, 1506, GETDATE(), 999);</v>
      </c>
    </row>
    <row r="6911" spans="26:29">
      <c r="Z6911" s="623">
        <v>301</v>
      </c>
      <c r="AA6911" t="s">
        <v>5995</v>
      </c>
      <c r="AB6911" t="s">
        <v>220</v>
      </c>
      <c r="AC6911" s="316" t="str">
        <f t="shared" si="60"/>
        <v>INSERT INTO UPK_IKOU.upk_k40.k60_press_buno_link (buno_id, k60_buno_id, created_date, created_tantou_id) VALUES (2009, 1507, GETDATE(), 999);</v>
      </c>
    </row>
    <row r="6912" spans="26:29">
      <c r="Z6912" s="623">
        <v>302</v>
      </c>
      <c r="AA6912" t="s">
        <v>5995</v>
      </c>
      <c r="AB6912" t="s">
        <v>213</v>
      </c>
      <c r="AC6912" s="316" t="str">
        <f t="shared" si="60"/>
        <v>INSERT INTO UPK_IKOU.upk_k40.k60_press_buno_link (buno_id, k60_buno_id, created_date, created_tantou_id) VALUES (2010, 1507, GETDATE(), 999);</v>
      </c>
    </row>
    <row r="6913" spans="26:29">
      <c r="Z6913" s="623">
        <v>303</v>
      </c>
      <c r="AA6913" t="s">
        <v>6279</v>
      </c>
      <c r="AB6913" t="s">
        <v>6488</v>
      </c>
      <c r="AC6913" s="316" t="str">
        <f t="shared" si="60"/>
        <v>INSERT INTO UPK_IKOU.upk_k40.k60_press_buno_link (buno_id, k60_buno_id, created_date, created_tantou_id) VALUES (2011, 1791, GETDATE(), 999);</v>
      </c>
    </row>
    <row r="6914" spans="26:29">
      <c r="Z6914" s="623">
        <v>304</v>
      </c>
      <c r="AA6914" t="s">
        <v>6279</v>
      </c>
      <c r="AB6914" t="s">
        <v>208</v>
      </c>
      <c r="AC6914" s="316" t="str">
        <f t="shared" si="60"/>
        <v>INSERT INTO UPK_IKOU.upk_k40.k60_press_buno_link (buno_id, k60_buno_id, created_date, created_tantou_id) VALUES (2012, 1791, GETDATE(), 999);</v>
      </c>
    </row>
    <row r="6915" spans="26:29">
      <c r="Z6915" s="623">
        <v>305</v>
      </c>
      <c r="AA6915" t="s">
        <v>5965</v>
      </c>
      <c r="AB6915" t="s">
        <v>236</v>
      </c>
      <c r="AC6915" s="316" t="str">
        <f t="shared" si="60"/>
        <v>INSERT INTO UPK_IKOU.upk_k40.k60_press_buno_link (buno_id, k60_buno_id, created_date, created_tantou_id) VALUES (2013, 1476, GETDATE(), 999);</v>
      </c>
    </row>
    <row r="6916" spans="26:29">
      <c r="Z6916" s="623">
        <v>306</v>
      </c>
      <c r="AA6916" t="s">
        <v>5965</v>
      </c>
      <c r="AB6916" t="s">
        <v>223</v>
      </c>
      <c r="AC6916" s="316" t="str">
        <f t="shared" si="60"/>
        <v>INSERT INTO UPK_IKOU.upk_k40.k60_press_buno_link (buno_id, k60_buno_id, created_date, created_tantou_id) VALUES (2014, 1476, GETDATE(), 999);</v>
      </c>
    </row>
    <row r="6917" spans="26:29">
      <c r="Z6917" s="623">
        <v>307</v>
      </c>
      <c r="AA6917" t="s">
        <v>6819</v>
      </c>
      <c r="AB6917" t="s">
        <v>237</v>
      </c>
      <c r="AC6917" s="316" t="str">
        <f t="shared" si="60"/>
        <v>INSERT INTO UPK_IKOU.upk_k40.k60_press_buno_link (buno_id, k60_buno_id, created_date, created_tantou_id) VALUES (2015, 2370, GETDATE(), 999);</v>
      </c>
    </row>
    <row r="6918" spans="26:29">
      <c r="Z6918" s="623">
        <v>308</v>
      </c>
      <c r="AA6918" t="s">
        <v>6819</v>
      </c>
      <c r="AB6918" t="s">
        <v>6489</v>
      </c>
      <c r="AC6918" s="316" t="str">
        <f t="shared" si="60"/>
        <v>INSERT INTO UPK_IKOU.upk_k40.k60_press_buno_link (buno_id, k60_buno_id, created_date, created_tantou_id) VALUES (2016, 2370, GETDATE(), 999);</v>
      </c>
    </row>
    <row r="6919" spans="26:29">
      <c r="Z6919" s="623">
        <v>309</v>
      </c>
      <c r="AA6919" t="s">
        <v>6036</v>
      </c>
      <c r="AB6919" t="s">
        <v>6490</v>
      </c>
      <c r="AC6919" s="316" t="str">
        <f t="shared" si="60"/>
        <v>INSERT INTO UPK_IKOU.upk_k40.k60_press_buno_link (buno_id, k60_buno_id, created_date, created_tantou_id) VALUES (2017, 1548, GETDATE(), 999);</v>
      </c>
    </row>
    <row r="6920" spans="26:29">
      <c r="Z6920" s="623">
        <v>310</v>
      </c>
      <c r="AA6920" t="s">
        <v>6036</v>
      </c>
      <c r="AB6920" t="s">
        <v>224</v>
      </c>
      <c r="AC6920" s="316" t="str">
        <f t="shared" si="60"/>
        <v>INSERT INTO UPK_IKOU.upk_k40.k60_press_buno_link (buno_id, k60_buno_id, created_date, created_tantou_id) VALUES (2018, 1548, GETDATE(), 999);</v>
      </c>
    </row>
    <row r="6921" spans="26:29">
      <c r="Z6921" s="623">
        <v>311</v>
      </c>
      <c r="AA6921" t="s">
        <v>6051</v>
      </c>
      <c r="AB6921" t="s">
        <v>225</v>
      </c>
      <c r="AC6921" s="316" t="str">
        <f t="shared" si="60"/>
        <v>INSERT INTO UPK_IKOU.upk_k40.k60_press_buno_link (buno_id, k60_buno_id, created_date, created_tantou_id) VALUES (2019, 1563, GETDATE(), 999);</v>
      </c>
    </row>
    <row r="6922" spans="26:29">
      <c r="Z6922" s="623">
        <v>312</v>
      </c>
      <c r="AA6922" t="s">
        <v>6051</v>
      </c>
      <c r="AB6922" t="s">
        <v>214</v>
      </c>
      <c r="AC6922" s="316" t="str">
        <f t="shared" si="60"/>
        <v>INSERT INTO UPK_IKOU.upk_k40.k60_press_buno_link (buno_id, k60_buno_id, created_date, created_tantou_id) VALUES (2020, 1563, GETDATE(), 999);</v>
      </c>
    </row>
    <row r="6923" spans="26:29">
      <c r="Z6923" s="623">
        <v>313</v>
      </c>
      <c r="AA6923" t="s">
        <v>6676</v>
      </c>
      <c r="AB6923" t="s">
        <v>6491</v>
      </c>
      <c r="AC6923" s="316" t="str">
        <f t="shared" si="60"/>
        <v>INSERT INTO UPK_IKOU.upk_k40.k60_press_buno_link (buno_id, k60_buno_id, created_date, created_tantou_id) VALUES (2021, 2227, GETDATE(), 999);</v>
      </c>
    </row>
    <row r="6924" spans="26:29">
      <c r="Z6924" s="623">
        <v>314</v>
      </c>
      <c r="AA6924" t="s">
        <v>5932</v>
      </c>
      <c r="AB6924" t="s">
        <v>226</v>
      </c>
      <c r="AC6924" s="316" t="str">
        <f t="shared" si="60"/>
        <v>INSERT INTO UPK_IKOU.upk_k40.k60_press_buno_link (buno_id, k60_buno_id, created_date, created_tantou_id) VALUES (2022, 1443, GETDATE(), 999);</v>
      </c>
    </row>
    <row r="6925" spans="26:29">
      <c r="Z6925" s="623">
        <v>315</v>
      </c>
      <c r="AA6925" t="s">
        <v>5932</v>
      </c>
      <c r="AB6925" t="s">
        <v>6492</v>
      </c>
      <c r="AC6925" s="316" t="str">
        <f t="shared" si="60"/>
        <v>INSERT INTO UPK_IKOU.upk_k40.k60_press_buno_link (buno_id, k60_buno_id, created_date, created_tantou_id) VALUES (2023, 1443, GETDATE(), 999);</v>
      </c>
    </row>
    <row r="6926" spans="26:29">
      <c r="Z6926" s="623">
        <v>316</v>
      </c>
      <c r="AA6926" t="s">
        <v>5951</v>
      </c>
      <c r="AB6926" t="s">
        <v>221</v>
      </c>
      <c r="AC6926" s="316" t="str">
        <f t="shared" si="60"/>
        <v>INSERT INTO UPK_IKOU.upk_k40.k60_press_buno_link (buno_id, k60_buno_id, created_date, created_tantou_id) VALUES (2024, 1462, GETDATE(), 999);</v>
      </c>
    </row>
    <row r="6927" spans="26:29">
      <c r="Z6927" s="623">
        <v>317</v>
      </c>
      <c r="AA6927" t="s">
        <v>5951</v>
      </c>
      <c r="AB6927" t="s">
        <v>6493</v>
      </c>
      <c r="AC6927" s="316" t="str">
        <f t="shared" si="60"/>
        <v>INSERT INTO UPK_IKOU.upk_k40.k60_press_buno_link (buno_id, k60_buno_id, created_date, created_tantou_id) VALUES (2025, 1462, GETDATE(), 999);</v>
      </c>
    </row>
    <row r="6928" spans="26:29">
      <c r="Z6928" s="623">
        <v>318</v>
      </c>
      <c r="AA6928" t="s">
        <v>6126</v>
      </c>
      <c r="AB6928" t="s">
        <v>222</v>
      </c>
      <c r="AC6928" s="316" t="str">
        <f t="shared" si="60"/>
        <v>INSERT INTO UPK_IKOU.upk_k40.k60_press_buno_link (buno_id, k60_buno_id, created_date, created_tantou_id) VALUES (2026, 1638, GETDATE(), 999);</v>
      </c>
    </row>
    <row r="6929" spans="26:29">
      <c r="Z6929" s="623">
        <v>319</v>
      </c>
      <c r="AA6929" t="s">
        <v>6126</v>
      </c>
      <c r="AB6929" t="s">
        <v>6494</v>
      </c>
      <c r="AC6929" s="316" t="str">
        <f t="shared" si="60"/>
        <v>INSERT INTO UPK_IKOU.upk_k40.k60_press_buno_link (buno_id, k60_buno_id, created_date, created_tantou_id) VALUES (2027, 1638, GETDATE(), 999);</v>
      </c>
    </row>
    <row r="6930" spans="26:29">
      <c r="Z6930" s="623">
        <v>320</v>
      </c>
      <c r="AA6930" t="s">
        <v>6127</v>
      </c>
      <c r="AB6930" t="s">
        <v>227</v>
      </c>
      <c r="AC6930" s="316" t="str">
        <f t="shared" si="60"/>
        <v>INSERT INTO UPK_IKOU.upk_k40.k60_press_buno_link (buno_id, k60_buno_id, created_date, created_tantou_id) VALUES (2028, 1639, GETDATE(), 999);</v>
      </c>
    </row>
    <row r="6931" spans="26:29">
      <c r="Z6931" s="623">
        <v>321</v>
      </c>
      <c r="AA6931" t="s">
        <v>6127</v>
      </c>
      <c r="AB6931" t="s">
        <v>211</v>
      </c>
      <c r="AC6931" s="316" t="str">
        <f t="shared" ref="AC6931:AC6994" si="61">AC$6609&amp;AB6931&amp;", "&amp;AA6931&amp;", GETDATE(), 999);"</f>
        <v>INSERT INTO UPK_IKOU.upk_k40.k60_press_buno_link (buno_id, k60_buno_id, created_date, created_tantou_id) VALUES (2029, 1639, GETDATE(), 999);</v>
      </c>
    </row>
    <row r="6932" spans="26:29">
      <c r="Z6932" s="623">
        <v>322</v>
      </c>
      <c r="AA6932" t="s">
        <v>6677</v>
      </c>
      <c r="AB6932" t="s">
        <v>228</v>
      </c>
      <c r="AC6932" s="316" t="str">
        <f t="shared" si="61"/>
        <v>INSERT INTO UPK_IKOU.upk_k40.k60_press_buno_link (buno_id, k60_buno_id, created_date, created_tantou_id) VALUES (2030, 2228, GETDATE(), 999);</v>
      </c>
    </row>
    <row r="6933" spans="26:29">
      <c r="Z6933" s="623">
        <v>323</v>
      </c>
      <c r="AA6933" t="s">
        <v>6934</v>
      </c>
      <c r="AB6933" t="s">
        <v>6495</v>
      </c>
      <c r="AC6933" s="316" t="str">
        <f t="shared" si="61"/>
        <v>INSERT INTO UPK_IKOU.upk_k40.k60_press_buno_link (buno_id, k60_buno_id, created_date, created_tantou_id) VALUES (2031, 2485, GETDATE(), 999);</v>
      </c>
    </row>
    <row r="6934" spans="26:29">
      <c r="Z6934" s="623">
        <v>324</v>
      </c>
      <c r="AA6934" t="s">
        <v>6934</v>
      </c>
      <c r="AB6934" t="s">
        <v>6496</v>
      </c>
      <c r="AC6934" s="316" t="str">
        <f t="shared" si="61"/>
        <v>INSERT INTO UPK_IKOU.upk_k40.k60_press_buno_link (buno_id, k60_buno_id, created_date, created_tantou_id) VALUES (2032, 2485, GETDATE(), 999);</v>
      </c>
    </row>
    <row r="6935" spans="26:29">
      <c r="Z6935" s="623">
        <v>325</v>
      </c>
      <c r="AA6935" t="s">
        <v>6442</v>
      </c>
      <c r="AB6935" t="s">
        <v>232</v>
      </c>
      <c r="AC6935" s="316" t="str">
        <f t="shared" si="61"/>
        <v>INSERT INTO UPK_IKOU.upk_k40.k60_press_buno_link (buno_id, k60_buno_id, created_date, created_tantou_id) VALUES (2033, 1954, GETDATE(), 999);</v>
      </c>
    </row>
    <row r="6936" spans="26:29">
      <c r="Z6936" s="623">
        <v>326</v>
      </c>
      <c r="AA6936" t="s">
        <v>6442</v>
      </c>
      <c r="AB6936" t="s">
        <v>238</v>
      </c>
      <c r="AC6936" s="316" t="str">
        <f t="shared" si="61"/>
        <v>INSERT INTO UPK_IKOU.upk_k40.k60_press_buno_link (buno_id, k60_buno_id, created_date, created_tantou_id) VALUES (2034, 1954, GETDATE(), 999);</v>
      </c>
    </row>
    <row r="6937" spans="26:29">
      <c r="Z6937" s="623">
        <v>327</v>
      </c>
      <c r="AA6937" t="s">
        <v>6285</v>
      </c>
      <c r="AB6937" t="s">
        <v>6497</v>
      </c>
      <c r="AC6937" s="316" t="str">
        <f t="shared" si="61"/>
        <v>INSERT INTO UPK_IKOU.upk_k40.k60_press_buno_link (buno_id, k60_buno_id, created_date, created_tantou_id) VALUES (2035, 1797, GETDATE(), 999);</v>
      </c>
    </row>
    <row r="6938" spans="26:29">
      <c r="Z6938" s="623">
        <v>328</v>
      </c>
      <c r="AA6938" t="s">
        <v>6285</v>
      </c>
      <c r="AB6938" t="s">
        <v>229</v>
      </c>
      <c r="AC6938" s="316" t="str">
        <f t="shared" si="61"/>
        <v>INSERT INTO UPK_IKOU.upk_k40.k60_press_buno_link (buno_id, k60_buno_id, created_date, created_tantou_id) VALUES (2036, 1797, GETDATE(), 999);</v>
      </c>
    </row>
    <row r="6939" spans="26:29">
      <c r="Z6939" s="623">
        <v>329</v>
      </c>
      <c r="AA6939" t="s">
        <v>6048</v>
      </c>
      <c r="AB6939" t="s">
        <v>6498</v>
      </c>
      <c r="AC6939" s="316" t="str">
        <f t="shared" si="61"/>
        <v>INSERT INTO UPK_IKOU.upk_k40.k60_press_buno_link (buno_id, k60_buno_id, created_date, created_tantou_id) VALUES (2037, 1560, GETDATE(), 999);</v>
      </c>
    </row>
    <row r="6940" spans="26:29">
      <c r="Z6940" s="623">
        <v>330</v>
      </c>
      <c r="AA6940" t="s">
        <v>6594</v>
      </c>
      <c r="AB6940" t="s">
        <v>6499</v>
      </c>
      <c r="AC6940" s="316" t="str">
        <f t="shared" si="61"/>
        <v>INSERT INTO UPK_IKOU.upk_k40.k60_press_buno_link (buno_id, k60_buno_id, created_date, created_tantou_id) VALUES (2038, 2145, GETDATE(), 999);</v>
      </c>
    </row>
    <row r="6941" spans="26:29">
      <c r="Z6941" s="623">
        <v>331</v>
      </c>
      <c r="AA6941" t="s">
        <v>6595</v>
      </c>
      <c r="AB6941" t="s">
        <v>6500</v>
      </c>
      <c r="AC6941" s="316" t="str">
        <f t="shared" si="61"/>
        <v>INSERT INTO UPK_IKOU.upk_k40.k60_press_buno_link (buno_id, k60_buno_id, created_date, created_tantou_id) VALUES (2039, 2146, GETDATE(), 999);</v>
      </c>
    </row>
    <row r="6942" spans="26:29">
      <c r="Z6942" s="623">
        <v>332</v>
      </c>
      <c r="AA6942" t="s">
        <v>6049</v>
      </c>
      <c r="AB6942" t="s">
        <v>209</v>
      </c>
      <c r="AC6942" s="316" t="str">
        <f t="shared" si="61"/>
        <v>INSERT INTO UPK_IKOU.upk_k40.k60_press_buno_link (buno_id, k60_buno_id, created_date, created_tantou_id) VALUES (2040, 1561, GETDATE(), 999);</v>
      </c>
    </row>
    <row r="6943" spans="26:29">
      <c r="Z6943" s="623">
        <v>333</v>
      </c>
      <c r="AA6943" t="s">
        <v>6050</v>
      </c>
      <c r="AB6943" t="s">
        <v>6501</v>
      </c>
      <c r="AC6943" s="316" t="str">
        <f t="shared" si="61"/>
        <v>INSERT INTO UPK_IKOU.upk_k40.k60_press_buno_link (buno_id, k60_buno_id, created_date, created_tantou_id) VALUES (2041, 1562, GETDATE(), 999);</v>
      </c>
    </row>
    <row r="6944" spans="26:29">
      <c r="Z6944" s="623">
        <v>334</v>
      </c>
      <c r="AA6944" t="s">
        <v>6263</v>
      </c>
      <c r="AB6944" t="s">
        <v>6502</v>
      </c>
      <c r="AC6944" s="316" t="str">
        <f t="shared" si="61"/>
        <v>INSERT INTO UPK_IKOU.upk_k40.k60_press_buno_link (buno_id, k60_buno_id, created_date, created_tantou_id) VALUES (2042, 1775, GETDATE(), 999);</v>
      </c>
    </row>
    <row r="6945" spans="26:29">
      <c r="Z6945" s="623">
        <v>335</v>
      </c>
      <c r="AA6945" t="s">
        <v>6076</v>
      </c>
      <c r="AB6945" t="s">
        <v>230</v>
      </c>
      <c r="AC6945" s="316" t="str">
        <f t="shared" si="61"/>
        <v>INSERT INTO UPK_IKOU.upk_k40.k60_press_buno_link (buno_id, k60_buno_id, created_date, created_tantou_id) VALUES (2043, 1588, GETDATE(), 999);</v>
      </c>
    </row>
    <row r="6946" spans="26:29">
      <c r="Z6946" s="623">
        <v>336</v>
      </c>
      <c r="AA6946" t="s">
        <v>6543</v>
      </c>
      <c r="AB6946" t="s">
        <v>231</v>
      </c>
      <c r="AC6946" s="316" t="str">
        <f t="shared" si="61"/>
        <v>INSERT INTO UPK_IKOU.upk_k40.k60_press_buno_link (buno_id, k60_buno_id, created_date, created_tantou_id) VALUES (2044, 2094, GETDATE(), 999);</v>
      </c>
    </row>
    <row r="6947" spans="26:29">
      <c r="Z6947" s="623">
        <v>337</v>
      </c>
      <c r="AA6947" t="s">
        <v>5923</v>
      </c>
      <c r="AB6947" t="s">
        <v>6503</v>
      </c>
      <c r="AC6947" s="316" t="str">
        <f t="shared" si="61"/>
        <v>INSERT INTO UPK_IKOU.upk_k40.k60_press_buno_link (buno_id, k60_buno_id, created_date, created_tantou_id) VALUES (2045, 1434, GETDATE(), 999);</v>
      </c>
    </row>
    <row r="6948" spans="26:29">
      <c r="Z6948" s="623">
        <v>338</v>
      </c>
      <c r="AA6948" t="s">
        <v>5933</v>
      </c>
      <c r="AB6948" t="s">
        <v>6504</v>
      </c>
      <c r="AC6948" s="316" t="str">
        <f t="shared" si="61"/>
        <v>INSERT INTO UPK_IKOU.upk_k40.k60_press_buno_link (buno_id, k60_buno_id, created_date, created_tantou_id) VALUES (2046, 1444, GETDATE(), 999);</v>
      </c>
    </row>
    <row r="6949" spans="26:29">
      <c r="Z6949" s="623">
        <v>339</v>
      </c>
      <c r="AA6949" t="s">
        <v>6612</v>
      </c>
      <c r="AB6949" t="s">
        <v>239</v>
      </c>
      <c r="AC6949" s="316" t="str">
        <f t="shared" si="61"/>
        <v>INSERT INTO UPK_IKOU.upk_k40.k60_press_buno_link (buno_id, k60_buno_id, created_date, created_tantou_id) VALUES (2047, 2163, GETDATE(), 999);</v>
      </c>
    </row>
    <row r="6950" spans="26:29">
      <c r="Z6950" s="623">
        <v>340</v>
      </c>
      <c r="AA6950" t="s">
        <v>230</v>
      </c>
      <c r="AB6950" t="s">
        <v>6505</v>
      </c>
      <c r="AC6950" s="316" t="str">
        <f t="shared" si="61"/>
        <v>INSERT INTO UPK_IKOU.upk_k40.k60_press_buno_link (buno_id, k60_buno_id, created_date, created_tantou_id) VALUES (2048, 2043, GETDATE(), 999);</v>
      </c>
    </row>
    <row r="6951" spans="26:29">
      <c r="Z6951" s="623">
        <v>341</v>
      </c>
      <c r="AA6951" t="s">
        <v>5924</v>
      </c>
      <c r="AB6951" t="s">
        <v>6506</v>
      </c>
      <c r="AC6951" s="316" t="str">
        <f t="shared" si="61"/>
        <v>INSERT INTO UPK_IKOU.upk_k40.k60_press_buno_link (buno_id, k60_buno_id, created_date, created_tantou_id) VALUES (2049, 1435, GETDATE(), 999);</v>
      </c>
    </row>
    <row r="6952" spans="26:29">
      <c r="Z6952" s="623">
        <v>342</v>
      </c>
      <c r="AA6952" t="s">
        <v>6613</v>
      </c>
      <c r="AB6952" t="s">
        <v>6507</v>
      </c>
      <c r="AC6952" s="316" t="str">
        <f t="shared" si="61"/>
        <v>INSERT INTO UPK_IKOU.upk_k40.k60_press_buno_link (buno_id, k60_buno_id, created_date, created_tantou_id) VALUES (2050, 2164, GETDATE(), 999);</v>
      </c>
    </row>
    <row r="6953" spans="26:29">
      <c r="Z6953" s="623">
        <v>343</v>
      </c>
      <c r="AA6953" t="s">
        <v>5796</v>
      </c>
      <c r="AB6953" t="s">
        <v>6508</v>
      </c>
      <c r="AC6953" s="316" t="str">
        <f t="shared" si="61"/>
        <v>INSERT INTO UPK_IKOU.upk_k40.k60_press_buno_link (buno_id, k60_buno_id, created_date, created_tantou_id) VALUES (2051, 1307, GETDATE(), 999);</v>
      </c>
    </row>
    <row r="6954" spans="26:29">
      <c r="Z6954" s="623">
        <v>344</v>
      </c>
      <c r="AA6954" t="s">
        <v>6052</v>
      </c>
      <c r="AB6954" t="s">
        <v>240</v>
      </c>
      <c r="AC6954" s="316" t="str">
        <f t="shared" si="61"/>
        <v>INSERT INTO UPK_IKOU.upk_k40.k60_press_buno_link (buno_id, k60_buno_id, created_date, created_tantou_id) VALUES (2052, 1564, GETDATE(), 999);</v>
      </c>
    </row>
    <row r="6955" spans="26:29">
      <c r="Z6955" s="623">
        <v>345</v>
      </c>
      <c r="AA6955" t="s">
        <v>6128</v>
      </c>
      <c r="AB6955" t="s">
        <v>241</v>
      </c>
      <c r="AC6955" s="316" t="str">
        <f t="shared" si="61"/>
        <v>INSERT INTO UPK_IKOU.upk_k40.k60_press_buno_link (buno_id, k60_buno_id, created_date, created_tantou_id) VALUES (2053, 1640, GETDATE(), 999);</v>
      </c>
    </row>
    <row r="6956" spans="26:29">
      <c r="Z6956" s="623">
        <v>346</v>
      </c>
      <c r="AA6956" t="s">
        <v>5966</v>
      </c>
      <c r="AB6956" t="s">
        <v>6509</v>
      </c>
      <c r="AC6956" s="316" t="str">
        <f t="shared" si="61"/>
        <v>INSERT INTO UPK_IKOU.upk_k40.k60_press_buno_link (buno_id, k60_buno_id, created_date, created_tantou_id) VALUES (2054, 1477, GETDATE(), 999);</v>
      </c>
    </row>
    <row r="6957" spans="26:29">
      <c r="Z6957" s="623">
        <v>347</v>
      </c>
      <c r="AA6957" t="s">
        <v>6660</v>
      </c>
      <c r="AB6957" t="s">
        <v>242</v>
      </c>
      <c r="AC6957" s="316" t="str">
        <f t="shared" si="61"/>
        <v>INSERT INTO UPK_IKOU.upk_k40.k60_press_buno_link (buno_id, k60_buno_id, created_date, created_tantou_id) VALUES (2055, 2211, GETDATE(), 999);</v>
      </c>
    </row>
    <row r="6958" spans="26:29">
      <c r="Z6958" s="623">
        <v>348</v>
      </c>
      <c r="AA6958" t="s">
        <v>6636</v>
      </c>
      <c r="AB6958" t="s">
        <v>243</v>
      </c>
      <c r="AC6958" s="316" t="str">
        <f t="shared" si="61"/>
        <v>INSERT INTO UPK_IKOU.upk_k40.k60_press_buno_link (buno_id, k60_buno_id, created_date, created_tantou_id) VALUES (2056, 2187, GETDATE(), 999);</v>
      </c>
    </row>
    <row r="6959" spans="26:29">
      <c r="Z6959" s="623">
        <v>349</v>
      </c>
      <c r="AA6959" t="s">
        <v>6820</v>
      </c>
      <c r="AB6959" t="s">
        <v>244</v>
      </c>
      <c r="AC6959" s="316" t="str">
        <f t="shared" si="61"/>
        <v>INSERT INTO UPK_IKOU.upk_k40.k60_press_buno_link (buno_id, k60_buno_id, created_date, created_tantou_id) VALUES (2057, 2371, GETDATE(), 999);</v>
      </c>
    </row>
    <row r="6960" spans="26:29">
      <c r="Z6960" s="623">
        <v>350</v>
      </c>
      <c r="AA6960" t="s">
        <v>6820</v>
      </c>
      <c r="AB6960" t="s">
        <v>245</v>
      </c>
      <c r="AC6960" s="316" t="str">
        <f t="shared" si="61"/>
        <v>INSERT INTO UPK_IKOU.upk_k40.k60_press_buno_link (buno_id, k60_buno_id, created_date, created_tantou_id) VALUES (2058, 2371, GETDATE(), 999);</v>
      </c>
    </row>
    <row r="6961" spans="26:29">
      <c r="Z6961" s="623">
        <v>351</v>
      </c>
      <c r="AA6961" t="s">
        <v>6015</v>
      </c>
      <c r="AB6961" t="s">
        <v>6510</v>
      </c>
      <c r="AC6961" s="316" t="str">
        <f t="shared" si="61"/>
        <v>INSERT INTO UPK_IKOU.upk_k40.k60_press_buno_link (buno_id, k60_buno_id, created_date, created_tantou_id) VALUES (2059, 1527, GETDATE(), 999);</v>
      </c>
    </row>
    <row r="6962" spans="26:29">
      <c r="Z6962" s="623">
        <v>352</v>
      </c>
      <c r="AA6962" t="s">
        <v>6015</v>
      </c>
      <c r="AB6962" t="s">
        <v>6511</v>
      </c>
      <c r="AC6962" s="316" t="str">
        <f t="shared" si="61"/>
        <v>INSERT INTO UPK_IKOU.upk_k40.k60_press_buno_link (buno_id, k60_buno_id, created_date, created_tantou_id) VALUES (2060, 1527, GETDATE(), 999);</v>
      </c>
    </row>
    <row r="6963" spans="26:29">
      <c r="Z6963" s="623">
        <v>353</v>
      </c>
      <c r="AA6963" t="s">
        <v>6016</v>
      </c>
      <c r="AB6963" t="s">
        <v>6512</v>
      </c>
      <c r="AC6963" s="316" t="str">
        <f t="shared" si="61"/>
        <v>INSERT INTO UPK_IKOU.upk_k40.k60_press_buno_link (buno_id, k60_buno_id, created_date, created_tantou_id) VALUES (2061, 1528, GETDATE(), 999);</v>
      </c>
    </row>
    <row r="6964" spans="26:29">
      <c r="Z6964" s="623">
        <v>354</v>
      </c>
      <c r="AA6964" t="s">
        <v>6016</v>
      </c>
      <c r="AB6964" t="s">
        <v>6513</v>
      </c>
      <c r="AC6964" s="316" t="str">
        <f t="shared" si="61"/>
        <v>INSERT INTO UPK_IKOU.upk_k40.k60_press_buno_link (buno_id, k60_buno_id, created_date, created_tantou_id) VALUES (2062, 1528, GETDATE(), 999);</v>
      </c>
    </row>
    <row r="6965" spans="26:29">
      <c r="Z6965" s="623">
        <v>355</v>
      </c>
      <c r="AA6965" t="s">
        <v>6105</v>
      </c>
      <c r="AB6965" t="s">
        <v>6514</v>
      </c>
      <c r="AC6965" s="316" t="str">
        <f t="shared" si="61"/>
        <v>INSERT INTO UPK_IKOU.upk_k40.k60_press_buno_link (buno_id, k60_buno_id, created_date, created_tantou_id) VALUES (2063, 1617, GETDATE(), 999);</v>
      </c>
    </row>
    <row r="6966" spans="26:29">
      <c r="Z6966" s="623">
        <v>356</v>
      </c>
      <c r="AA6966" t="s">
        <v>6105</v>
      </c>
      <c r="AB6966" t="s">
        <v>217</v>
      </c>
      <c r="AC6966" s="316" t="str">
        <f t="shared" si="61"/>
        <v>INSERT INTO UPK_IKOU.upk_k40.k60_press_buno_link (buno_id, k60_buno_id, created_date, created_tantou_id) VALUES (2064, 1617, GETDATE(), 999);</v>
      </c>
    </row>
    <row r="6967" spans="26:29">
      <c r="Z6967" s="623">
        <v>357</v>
      </c>
      <c r="AA6967" t="s">
        <v>6106</v>
      </c>
      <c r="AB6967" t="s">
        <v>207</v>
      </c>
      <c r="AC6967" s="316" t="str">
        <f t="shared" si="61"/>
        <v>INSERT INTO UPK_IKOU.upk_k40.k60_press_buno_link (buno_id, k60_buno_id, created_date, created_tantou_id) VALUES (2065, 1618, GETDATE(), 999);</v>
      </c>
    </row>
    <row r="6968" spans="26:29">
      <c r="Z6968" s="623">
        <v>358</v>
      </c>
      <c r="AA6968" t="s">
        <v>6106</v>
      </c>
      <c r="AB6968" t="s">
        <v>6515</v>
      </c>
      <c r="AC6968" s="316" t="str">
        <f t="shared" si="61"/>
        <v>INSERT INTO UPK_IKOU.upk_k40.k60_press_buno_link (buno_id, k60_buno_id, created_date, created_tantou_id) VALUES (2066, 1618, GETDATE(), 999);</v>
      </c>
    </row>
    <row r="6969" spans="26:29">
      <c r="Z6969" s="623">
        <v>359</v>
      </c>
      <c r="AA6969" t="s">
        <v>6326</v>
      </c>
      <c r="AB6969" t="s">
        <v>6516</v>
      </c>
      <c r="AC6969" s="316" t="str">
        <f t="shared" si="61"/>
        <v>INSERT INTO UPK_IKOU.upk_k40.k60_press_buno_link (buno_id, k60_buno_id, created_date, created_tantou_id) VALUES (2067, 1838, GETDATE(), 999);</v>
      </c>
    </row>
    <row r="6970" spans="26:29">
      <c r="Z6970" s="623">
        <v>360</v>
      </c>
      <c r="AA6970" t="s">
        <v>5967</v>
      </c>
      <c r="AB6970" t="s">
        <v>6517</v>
      </c>
      <c r="AC6970" s="316" t="str">
        <f t="shared" si="61"/>
        <v>INSERT INTO UPK_IKOU.upk_k40.k60_press_buno_link (buno_id, k60_buno_id, created_date, created_tantou_id) VALUES (2068, 1478, GETDATE(), 999);</v>
      </c>
    </row>
    <row r="6971" spans="26:29">
      <c r="Z6971" s="623">
        <v>361</v>
      </c>
      <c r="AA6971" t="s">
        <v>6533</v>
      </c>
      <c r="AB6971" t="s">
        <v>6518</v>
      </c>
      <c r="AC6971" s="316" t="str">
        <f t="shared" si="61"/>
        <v>INSERT INTO UPK_IKOU.upk_k40.k60_press_buno_link (buno_id, k60_buno_id, created_date, created_tantou_id) VALUES (2069, 2084, GETDATE(), 999);</v>
      </c>
    </row>
    <row r="6972" spans="26:29">
      <c r="Z6972" s="623">
        <v>362</v>
      </c>
      <c r="AA6972" t="s">
        <v>6533</v>
      </c>
      <c r="AB6972" t="s">
        <v>6519</v>
      </c>
      <c r="AC6972" s="316" t="str">
        <f t="shared" si="61"/>
        <v>INSERT INTO UPK_IKOU.upk_k40.k60_press_buno_link (buno_id, k60_buno_id, created_date, created_tantou_id) VALUES (2070, 2084, GETDATE(), 999);</v>
      </c>
    </row>
    <row r="6973" spans="26:29">
      <c r="Z6973" s="623">
        <v>363</v>
      </c>
      <c r="AA6973" t="s">
        <v>6962</v>
      </c>
      <c r="AB6973" t="s">
        <v>6520</v>
      </c>
      <c r="AC6973" s="316" t="str">
        <f t="shared" si="61"/>
        <v>INSERT INTO UPK_IKOU.upk_k40.k60_press_buno_link (buno_id, k60_buno_id, created_date, created_tantou_id) VALUES (2071, 2513, GETDATE(), 999);</v>
      </c>
    </row>
    <row r="6974" spans="26:29">
      <c r="Z6974" s="623">
        <v>364</v>
      </c>
      <c r="AA6974" t="s">
        <v>6963</v>
      </c>
      <c r="AB6974" t="s">
        <v>6521</v>
      </c>
      <c r="AC6974" s="316" t="str">
        <f t="shared" si="61"/>
        <v>INSERT INTO UPK_IKOU.upk_k40.k60_press_buno_link (buno_id, k60_buno_id, created_date, created_tantou_id) VALUES (2072, 2514, GETDATE(), 999);</v>
      </c>
    </row>
    <row r="6975" spans="26:29">
      <c r="Z6975" s="623">
        <v>365</v>
      </c>
      <c r="AA6975" t="s">
        <v>5829</v>
      </c>
      <c r="AB6975" t="s">
        <v>6522</v>
      </c>
      <c r="AC6975" s="316" t="str">
        <f t="shared" si="61"/>
        <v>INSERT INTO UPK_IKOU.upk_k40.k60_press_buno_link (buno_id, k60_buno_id, created_date, created_tantou_id) VALUES (2073, 1340, GETDATE(), 999);</v>
      </c>
    </row>
    <row r="6976" spans="26:29">
      <c r="Z6976" s="623">
        <v>366</v>
      </c>
      <c r="AA6976" t="s">
        <v>6923</v>
      </c>
      <c r="AB6976" t="s">
        <v>6523</v>
      </c>
      <c r="AC6976" s="316" t="str">
        <f t="shared" si="61"/>
        <v>INSERT INTO UPK_IKOU.upk_k40.k60_press_buno_link (buno_id, k60_buno_id, created_date, created_tantou_id) VALUES (2074, 2474, GETDATE(), 999);</v>
      </c>
    </row>
    <row r="6977" spans="26:29">
      <c r="Z6977" s="623">
        <v>367</v>
      </c>
      <c r="AA6977" t="s">
        <v>6924</v>
      </c>
      <c r="AB6977" t="s">
        <v>6524</v>
      </c>
      <c r="AC6977" s="316" t="str">
        <f t="shared" si="61"/>
        <v>INSERT INTO UPK_IKOU.upk_k40.k60_press_buno_link (buno_id, k60_buno_id, created_date, created_tantou_id) VALUES (2075, 2475, GETDATE(), 999);</v>
      </c>
    </row>
    <row r="6978" spans="26:29">
      <c r="Z6978" s="623">
        <v>368</v>
      </c>
      <c r="AA6978" t="s">
        <v>6837</v>
      </c>
      <c r="AB6978" t="s">
        <v>6525</v>
      </c>
      <c r="AC6978" s="316" t="str">
        <f t="shared" si="61"/>
        <v>INSERT INTO UPK_IKOU.upk_k40.k60_press_buno_link (buno_id, k60_buno_id, created_date, created_tantou_id) VALUES (2076, 2388, GETDATE(), 999);</v>
      </c>
    </row>
    <row r="6979" spans="26:29">
      <c r="Z6979" s="623">
        <v>369</v>
      </c>
      <c r="AA6979" t="s">
        <v>6838</v>
      </c>
      <c r="AB6979" t="s">
        <v>6526</v>
      </c>
      <c r="AC6979" s="316" t="str">
        <f t="shared" si="61"/>
        <v>INSERT INTO UPK_IKOU.upk_k40.k60_press_buno_link (buno_id, k60_buno_id, created_date, created_tantou_id) VALUES (2077, 2389, GETDATE(), 999);</v>
      </c>
    </row>
    <row r="6980" spans="26:29">
      <c r="Z6980" s="623">
        <v>370</v>
      </c>
      <c r="AA6980" t="s">
        <v>6839</v>
      </c>
      <c r="AB6980" t="s">
        <v>6527</v>
      </c>
      <c r="AC6980" s="316" t="str">
        <f t="shared" si="61"/>
        <v>INSERT INTO UPK_IKOU.upk_k40.k60_press_buno_link (buno_id, k60_buno_id, created_date, created_tantou_id) VALUES (2078, 2390, GETDATE(), 999);</v>
      </c>
    </row>
    <row r="6981" spans="26:29">
      <c r="Z6981" s="623">
        <v>371</v>
      </c>
      <c r="AA6981" t="s">
        <v>6614</v>
      </c>
      <c r="AB6981" t="s">
        <v>6528</v>
      </c>
      <c r="AC6981" s="316" t="str">
        <f t="shared" si="61"/>
        <v>INSERT INTO UPK_IKOU.upk_k40.k60_press_buno_link (buno_id, k60_buno_id, created_date, created_tantou_id) VALUES (2079, 2165, GETDATE(), 999);</v>
      </c>
    </row>
    <row r="6982" spans="26:29">
      <c r="Z6982" s="623">
        <v>372</v>
      </c>
      <c r="AA6982" t="s">
        <v>6615</v>
      </c>
      <c r="AB6982" t="s">
        <v>6529</v>
      </c>
      <c r="AC6982" s="316" t="str">
        <f t="shared" si="61"/>
        <v>INSERT INTO UPK_IKOU.upk_k40.k60_press_buno_link (buno_id, k60_buno_id, created_date, created_tantou_id) VALUES (2080, 2166, GETDATE(), 999);</v>
      </c>
    </row>
    <row r="6983" spans="26:29">
      <c r="Z6983" s="623">
        <v>373</v>
      </c>
      <c r="AA6983" t="s">
        <v>6628</v>
      </c>
      <c r="AB6983" t="s">
        <v>6530</v>
      </c>
      <c r="AC6983" s="316" t="str">
        <f t="shared" si="61"/>
        <v>INSERT INTO UPK_IKOU.upk_k40.k60_press_buno_link (buno_id, k60_buno_id, created_date, created_tantou_id) VALUES (2081, 2179, GETDATE(), 999);</v>
      </c>
    </row>
    <row r="6984" spans="26:29">
      <c r="Z6984" s="623">
        <v>374</v>
      </c>
      <c r="AA6984" t="s">
        <v>6629</v>
      </c>
      <c r="AB6984" t="s">
        <v>6531</v>
      </c>
      <c r="AC6984" s="316" t="str">
        <f t="shared" si="61"/>
        <v>INSERT INTO UPK_IKOU.upk_k40.k60_press_buno_link (buno_id, k60_buno_id, created_date, created_tantou_id) VALUES (2082, 2180, GETDATE(), 999);</v>
      </c>
    </row>
    <row r="6985" spans="26:29">
      <c r="Z6985" s="623">
        <v>375</v>
      </c>
      <c r="AA6985" t="s">
        <v>6630</v>
      </c>
      <c r="AB6985" t="s">
        <v>6532</v>
      </c>
      <c r="AC6985" s="316" t="str">
        <f t="shared" si="61"/>
        <v>INSERT INTO UPK_IKOU.upk_k40.k60_press_buno_link (buno_id, k60_buno_id, created_date, created_tantou_id) VALUES (2083, 2181, GETDATE(), 999);</v>
      </c>
    </row>
    <row r="6986" spans="26:29">
      <c r="Z6986" s="623">
        <v>376</v>
      </c>
      <c r="AA6986" t="s">
        <v>231</v>
      </c>
      <c r="AB6986" t="s">
        <v>6533</v>
      </c>
      <c r="AC6986" s="316" t="str">
        <f t="shared" si="61"/>
        <v>INSERT INTO UPK_IKOU.upk_k40.k60_press_buno_link (buno_id, k60_buno_id, created_date, created_tantou_id) VALUES (2084, 2044, GETDATE(), 999);</v>
      </c>
    </row>
    <row r="6987" spans="26:29">
      <c r="Z6987" s="623">
        <v>377</v>
      </c>
      <c r="AA6987" t="s">
        <v>6017</v>
      </c>
      <c r="AB6987" t="s">
        <v>6534</v>
      </c>
      <c r="AC6987" s="316" t="str">
        <f t="shared" si="61"/>
        <v>INSERT INTO UPK_IKOU.upk_k40.k60_press_buno_link (buno_id, k60_buno_id, created_date, created_tantou_id) VALUES (2085, 1529, GETDATE(), 999);</v>
      </c>
    </row>
    <row r="6988" spans="26:29">
      <c r="Z6988" s="623">
        <v>378</v>
      </c>
      <c r="AA6988" t="s">
        <v>6018</v>
      </c>
      <c r="AB6988" t="s">
        <v>6535</v>
      </c>
      <c r="AC6988" s="316" t="str">
        <f t="shared" si="61"/>
        <v>INSERT INTO UPK_IKOU.upk_k40.k60_press_buno_link (buno_id, k60_buno_id, created_date, created_tantou_id) VALUES (2086, 1530, GETDATE(), 999);</v>
      </c>
    </row>
    <row r="6989" spans="26:29">
      <c r="Z6989" s="623">
        <v>379</v>
      </c>
      <c r="AA6989" t="s">
        <v>6019</v>
      </c>
      <c r="AB6989" t="s">
        <v>6536</v>
      </c>
      <c r="AC6989" s="316" t="str">
        <f t="shared" si="61"/>
        <v>INSERT INTO UPK_IKOU.upk_k40.k60_press_buno_link (buno_id, k60_buno_id, created_date, created_tantou_id) VALUES (2087, 1531, GETDATE(), 999);</v>
      </c>
    </row>
    <row r="6990" spans="26:29">
      <c r="Z6990" s="623">
        <v>380</v>
      </c>
      <c r="AA6990" t="s">
        <v>234</v>
      </c>
      <c r="AB6990" t="s">
        <v>6537</v>
      </c>
      <c r="AC6990" s="316" t="str">
        <f t="shared" si="61"/>
        <v>INSERT INTO UPK_IKOU.upk_k40.k60_press_buno_link (buno_id, k60_buno_id, created_date, created_tantou_id) VALUES (2088, 2005, GETDATE(), 999);</v>
      </c>
    </row>
    <row r="6991" spans="26:29">
      <c r="Z6991" s="623">
        <v>381</v>
      </c>
      <c r="AA6991" t="s">
        <v>6486</v>
      </c>
      <c r="AB6991" t="s">
        <v>6538</v>
      </c>
      <c r="AC6991" s="316" t="str">
        <f t="shared" si="61"/>
        <v>INSERT INTO UPK_IKOU.upk_k40.k60_press_buno_link (buno_id, k60_buno_id, created_date, created_tantou_id) VALUES (2089, 1998, GETDATE(), 999);</v>
      </c>
    </row>
    <row r="6992" spans="26:29">
      <c r="Z6992" s="623">
        <v>382</v>
      </c>
      <c r="AA6992" t="s">
        <v>6494</v>
      </c>
      <c r="AB6992" t="s">
        <v>6539</v>
      </c>
      <c r="AC6992" s="316" t="str">
        <f t="shared" si="61"/>
        <v>INSERT INTO UPK_IKOU.upk_k40.k60_press_buno_link (buno_id, k60_buno_id, created_date, created_tantou_id) VALUES (2090, 2027, GETDATE(), 999);</v>
      </c>
    </row>
    <row r="6993" spans="26:29">
      <c r="Z6993" s="623">
        <v>383</v>
      </c>
      <c r="AA6993" t="s">
        <v>6956</v>
      </c>
      <c r="AB6993" t="s">
        <v>6540</v>
      </c>
      <c r="AC6993" s="316" t="str">
        <f t="shared" si="61"/>
        <v>INSERT INTO UPK_IKOU.upk_k40.k60_press_buno_link (buno_id, k60_buno_id, created_date, created_tantou_id) VALUES (2091, 2507, GETDATE(), 999);</v>
      </c>
    </row>
    <row r="6994" spans="26:29">
      <c r="Z6994" s="623">
        <v>384</v>
      </c>
      <c r="AA6994" t="s">
        <v>6958</v>
      </c>
      <c r="AB6994" t="s">
        <v>6541</v>
      </c>
      <c r="AC6994" s="316" t="str">
        <f t="shared" si="61"/>
        <v>INSERT INTO UPK_IKOU.upk_k40.k60_press_buno_link (buno_id, k60_buno_id, created_date, created_tantou_id) VALUES (2092, 2509, GETDATE(), 999);</v>
      </c>
    </row>
    <row r="6995" spans="26:29">
      <c r="Z6995" s="623">
        <v>385</v>
      </c>
      <c r="AA6995" t="s">
        <v>6957</v>
      </c>
      <c r="AB6995" t="s">
        <v>6542</v>
      </c>
      <c r="AC6995" s="316" t="str">
        <f t="shared" ref="AC6995:AC7058" si="62">AC$6609&amp;AB6995&amp;", "&amp;AA6995&amp;", GETDATE(), 999);"</f>
        <v>INSERT INTO UPK_IKOU.upk_k40.k60_press_buno_link (buno_id, k60_buno_id, created_date, created_tantou_id) VALUES (2093, 2508, GETDATE(), 999);</v>
      </c>
    </row>
    <row r="6996" spans="26:29">
      <c r="Z6996" s="623">
        <v>386</v>
      </c>
      <c r="AA6996" t="s">
        <v>6487</v>
      </c>
      <c r="AB6996" t="s">
        <v>6543</v>
      </c>
      <c r="AC6996" s="316" t="str">
        <f t="shared" si="62"/>
        <v>INSERT INTO UPK_IKOU.upk_k40.k60_press_buno_link (buno_id, k60_buno_id, created_date, created_tantou_id) VALUES (2094, 1999, GETDATE(), 999);</v>
      </c>
    </row>
    <row r="6997" spans="26:29">
      <c r="Z6997" s="623">
        <v>387</v>
      </c>
      <c r="AA6997" t="s">
        <v>6152</v>
      </c>
      <c r="AB6997" t="s">
        <v>6544</v>
      </c>
      <c r="AC6997" s="316" t="str">
        <f t="shared" si="62"/>
        <v>INSERT INTO UPK_IKOU.upk_k40.k60_press_buno_link (buno_id, k60_buno_id, created_date, created_tantou_id) VALUES (2095, 1664, GETDATE(), 999);</v>
      </c>
    </row>
    <row r="6998" spans="26:29">
      <c r="Z6998" s="623">
        <v>388</v>
      </c>
      <c r="AA6998" t="s">
        <v>205</v>
      </c>
      <c r="AB6998" t="s">
        <v>6545</v>
      </c>
      <c r="AC6998" s="316" t="str">
        <f t="shared" si="62"/>
        <v>INSERT INTO UPK_IKOU.upk_k40.k60_press_buno_link (buno_id, k60_buno_id, created_date, created_tantou_id) VALUES (2096, 2000, GETDATE(), 999);</v>
      </c>
    </row>
    <row r="6999" spans="26:29">
      <c r="Z6999" s="623">
        <v>389</v>
      </c>
      <c r="AA6999" t="s">
        <v>6553</v>
      </c>
      <c r="AB6999" t="s">
        <v>6546</v>
      </c>
      <c r="AC6999" s="316" t="str">
        <f t="shared" si="62"/>
        <v>INSERT INTO UPK_IKOU.upk_k40.k60_press_buno_link (buno_id, k60_buno_id, created_date, created_tantou_id) VALUES (2097, 2104, GETDATE(), 999);</v>
      </c>
    </row>
    <row r="7000" spans="26:29">
      <c r="Z7000" s="623">
        <v>390</v>
      </c>
      <c r="AA7000" t="s">
        <v>6554</v>
      </c>
      <c r="AB7000" t="s">
        <v>6547</v>
      </c>
      <c r="AC7000" s="316" t="str">
        <f t="shared" si="62"/>
        <v>INSERT INTO UPK_IKOU.upk_k40.k60_press_buno_link (buno_id, k60_buno_id, created_date, created_tantou_id) VALUES (2098, 2105, GETDATE(), 999);</v>
      </c>
    </row>
    <row r="7001" spans="26:29">
      <c r="Z7001" s="623">
        <v>391</v>
      </c>
      <c r="AA7001">
        <v>2568</v>
      </c>
      <c r="AB7001" t="s">
        <v>6548</v>
      </c>
      <c r="AC7001" s="316" t="str">
        <f t="shared" si="62"/>
        <v>INSERT INTO UPK_IKOU.upk_k40.k60_press_buno_link (buno_id, k60_buno_id, created_date, created_tantou_id) VALUES (2099, 2568, GETDATE(), 999);</v>
      </c>
    </row>
    <row r="7002" spans="26:29">
      <c r="Z7002" s="623">
        <v>392</v>
      </c>
      <c r="AA7002" t="s">
        <v>6503</v>
      </c>
      <c r="AB7002" t="s">
        <v>6549</v>
      </c>
      <c r="AC7002" s="316" t="str">
        <f t="shared" si="62"/>
        <v>INSERT INTO UPK_IKOU.upk_k40.k60_press_buno_link (buno_id, k60_buno_id, created_date, created_tantou_id) VALUES (2100, 2045, GETDATE(), 999);</v>
      </c>
    </row>
    <row r="7003" spans="26:29">
      <c r="Z7003" s="623">
        <v>393</v>
      </c>
      <c r="AA7003" t="s">
        <v>6616</v>
      </c>
      <c r="AB7003" t="s">
        <v>6550</v>
      </c>
      <c r="AC7003" s="316" t="str">
        <f t="shared" si="62"/>
        <v>INSERT INTO UPK_IKOU.upk_k40.k60_press_buno_link (buno_id, k60_buno_id, created_date, created_tantou_id) VALUES (2101, 2167, GETDATE(), 999);</v>
      </c>
    </row>
    <row r="7004" spans="26:29">
      <c r="Z7004" s="623">
        <v>394</v>
      </c>
      <c r="AA7004" t="s">
        <v>6522</v>
      </c>
      <c r="AB7004" t="s">
        <v>6551</v>
      </c>
      <c r="AC7004" s="316" t="str">
        <f t="shared" si="62"/>
        <v>INSERT INTO UPK_IKOU.upk_k40.k60_press_buno_link (buno_id, k60_buno_id, created_date, created_tantou_id) VALUES (2102, 2073, GETDATE(), 999);</v>
      </c>
    </row>
    <row r="7005" spans="26:29">
      <c r="Z7005" s="623">
        <v>395</v>
      </c>
      <c r="AA7005" t="s">
        <v>6153</v>
      </c>
      <c r="AB7005" t="s">
        <v>6552</v>
      </c>
      <c r="AC7005" s="316" t="str">
        <f t="shared" si="62"/>
        <v>INSERT INTO UPK_IKOU.upk_k40.k60_press_buno_link (buno_id, k60_buno_id, created_date, created_tantou_id) VALUES (2103, 1665, GETDATE(), 999);</v>
      </c>
    </row>
    <row r="7006" spans="26:29">
      <c r="Z7006" s="623">
        <v>396</v>
      </c>
      <c r="AA7006" t="s">
        <v>6129</v>
      </c>
      <c r="AB7006" t="s">
        <v>6553</v>
      </c>
      <c r="AC7006" s="316" t="str">
        <f t="shared" si="62"/>
        <v>INSERT INTO UPK_IKOU.upk_k40.k60_press_buno_link (buno_id, k60_buno_id, created_date, created_tantou_id) VALUES (2104, 1641, GETDATE(), 999);</v>
      </c>
    </row>
    <row r="7007" spans="26:29">
      <c r="Z7007" s="623">
        <v>397</v>
      </c>
      <c r="AA7007" t="s">
        <v>6107</v>
      </c>
      <c r="AB7007" t="s">
        <v>6554</v>
      </c>
      <c r="AC7007" s="316" t="str">
        <f t="shared" si="62"/>
        <v>INSERT INTO UPK_IKOU.upk_k40.k60_press_buno_link (buno_id, k60_buno_id, created_date, created_tantou_id) VALUES (2105, 1619, GETDATE(), 999);</v>
      </c>
    </row>
    <row r="7008" spans="26:29">
      <c r="Z7008" s="623">
        <v>398</v>
      </c>
      <c r="AA7008" t="s">
        <v>6107</v>
      </c>
      <c r="AB7008" t="s">
        <v>6555</v>
      </c>
      <c r="AC7008" s="316" t="str">
        <f t="shared" si="62"/>
        <v>INSERT INTO UPK_IKOU.upk_k40.k60_press_buno_link (buno_id, k60_buno_id, created_date, created_tantou_id) VALUES (2106, 1619, GETDATE(), 999);</v>
      </c>
    </row>
    <row r="7009" spans="26:29">
      <c r="Z7009" s="623">
        <v>399</v>
      </c>
      <c r="AA7009" t="s">
        <v>6530</v>
      </c>
      <c r="AB7009" t="s">
        <v>6556</v>
      </c>
      <c r="AC7009" s="316" t="str">
        <f t="shared" si="62"/>
        <v>INSERT INTO UPK_IKOU.upk_k40.k60_press_buno_link (buno_id, k60_buno_id, created_date, created_tantou_id) VALUES (2107, 2081, GETDATE(), 999);</v>
      </c>
    </row>
    <row r="7010" spans="26:29">
      <c r="Z7010" s="623">
        <v>400</v>
      </c>
      <c r="AA7010" t="s">
        <v>6531</v>
      </c>
      <c r="AB7010" t="s">
        <v>6557</v>
      </c>
      <c r="AC7010" s="316" t="str">
        <f t="shared" si="62"/>
        <v>INSERT INTO UPK_IKOU.upk_k40.k60_press_buno_link (buno_id, k60_buno_id, created_date, created_tantou_id) VALUES (2108, 2082, GETDATE(), 999);</v>
      </c>
    </row>
    <row r="7011" spans="26:29">
      <c r="Z7011" s="623">
        <v>401</v>
      </c>
      <c r="AA7011">
        <v>2552</v>
      </c>
      <c r="AB7011" t="s">
        <v>6558</v>
      </c>
      <c r="AC7011" s="316" t="str">
        <f t="shared" si="62"/>
        <v>INSERT INTO UPK_IKOU.upk_k40.k60_press_buno_link (buno_id, k60_buno_id, created_date, created_tantou_id) VALUES (2109, 2552, GETDATE(), 999);</v>
      </c>
    </row>
    <row r="7012" spans="26:29">
      <c r="Z7012" s="623">
        <v>402</v>
      </c>
      <c r="AA7012" t="s">
        <v>6701</v>
      </c>
      <c r="AB7012" t="s">
        <v>6559</v>
      </c>
      <c r="AC7012" s="316" t="str">
        <f t="shared" si="62"/>
        <v>INSERT INTO UPK_IKOU.upk_k40.k60_press_buno_link (buno_id, k60_buno_id, created_date, created_tantou_id) VALUES (2110, 2252, GETDATE(), 999);</v>
      </c>
    </row>
    <row r="7013" spans="26:29">
      <c r="Z7013" s="623">
        <v>403</v>
      </c>
      <c r="AA7013" t="s">
        <v>6701</v>
      </c>
      <c r="AB7013" t="s">
        <v>6560</v>
      </c>
      <c r="AC7013" s="316" t="str">
        <f t="shared" si="62"/>
        <v>INSERT INTO UPK_IKOU.upk_k40.k60_press_buno_link (buno_id, k60_buno_id, created_date, created_tantou_id) VALUES (2111, 2252, GETDATE(), 999);</v>
      </c>
    </row>
    <row r="7014" spans="26:29">
      <c r="Z7014" s="623">
        <v>404</v>
      </c>
      <c r="AA7014" t="s">
        <v>6880</v>
      </c>
      <c r="AB7014" t="s">
        <v>6561</v>
      </c>
      <c r="AC7014" s="316" t="str">
        <f t="shared" si="62"/>
        <v>INSERT INTO UPK_IKOU.upk_k40.k60_press_buno_link (buno_id, k60_buno_id, created_date, created_tantou_id) VALUES (2112, 2431, GETDATE(), 999);</v>
      </c>
    </row>
    <row r="7015" spans="26:29">
      <c r="Z7015" s="623">
        <v>405</v>
      </c>
      <c r="AA7015" t="s">
        <v>6880</v>
      </c>
      <c r="AB7015" t="s">
        <v>6562</v>
      </c>
      <c r="AC7015" s="316" t="str">
        <f t="shared" si="62"/>
        <v>INSERT INTO UPK_IKOU.upk_k40.k60_press_buno_link (buno_id, k60_buno_id, created_date, created_tantou_id) VALUES (2113, 2431, GETDATE(), 999);</v>
      </c>
    </row>
    <row r="7016" spans="26:29">
      <c r="Z7016" s="623">
        <v>406</v>
      </c>
      <c r="AA7016" t="s">
        <v>6881</v>
      </c>
      <c r="AB7016" t="s">
        <v>6563</v>
      </c>
      <c r="AC7016" s="316" t="str">
        <f t="shared" si="62"/>
        <v>INSERT INTO UPK_IKOU.upk_k40.k60_press_buno_link (buno_id, k60_buno_id, created_date, created_tantou_id) VALUES (2114, 2432, GETDATE(), 999);</v>
      </c>
    </row>
    <row r="7017" spans="26:29">
      <c r="Z7017" s="623">
        <v>407</v>
      </c>
      <c r="AA7017" t="s">
        <v>6881</v>
      </c>
      <c r="AB7017" t="s">
        <v>6564</v>
      </c>
      <c r="AC7017" s="316" t="str">
        <f t="shared" si="62"/>
        <v>INSERT INTO UPK_IKOU.upk_k40.k60_press_buno_link (buno_id, k60_buno_id, created_date, created_tantou_id) VALUES (2115, 2432, GETDATE(), 999);</v>
      </c>
    </row>
    <row r="7018" spans="26:29">
      <c r="Z7018" s="623">
        <v>408</v>
      </c>
      <c r="AA7018" t="s">
        <v>5780</v>
      </c>
      <c r="AB7018" t="s">
        <v>6565</v>
      </c>
      <c r="AC7018" s="316" t="str">
        <f t="shared" si="62"/>
        <v>INSERT INTO UPK_IKOU.upk_k40.k60_press_buno_link (buno_id, k60_buno_id, created_date, created_tantou_id) VALUES (2116, 1291, GETDATE(), 999);</v>
      </c>
    </row>
    <row r="7019" spans="26:29">
      <c r="Z7019" s="623">
        <v>409</v>
      </c>
      <c r="AA7019" t="s">
        <v>5780</v>
      </c>
      <c r="AB7019" t="s">
        <v>6566</v>
      </c>
      <c r="AC7019" s="316" t="str">
        <f t="shared" si="62"/>
        <v>INSERT INTO UPK_IKOU.upk_k40.k60_press_buno_link (buno_id, k60_buno_id, created_date, created_tantou_id) VALUES (2117, 1291, GETDATE(), 999);</v>
      </c>
    </row>
    <row r="7020" spans="26:29">
      <c r="Z7020" s="623">
        <v>410</v>
      </c>
      <c r="AA7020" t="s">
        <v>6670</v>
      </c>
      <c r="AB7020" t="s">
        <v>6567</v>
      </c>
      <c r="AC7020" s="316" t="str">
        <f t="shared" si="62"/>
        <v>INSERT INTO UPK_IKOU.upk_k40.k60_press_buno_link (buno_id, k60_buno_id, created_date, created_tantou_id) VALUES (2118, 2221, GETDATE(), 999);</v>
      </c>
    </row>
    <row r="7021" spans="26:29">
      <c r="Z7021" s="623">
        <v>411</v>
      </c>
      <c r="AA7021" t="s">
        <v>6670</v>
      </c>
      <c r="AB7021" t="s">
        <v>6568</v>
      </c>
      <c r="AC7021" s="316" t="str">
        <f t="shared" si="62"/>
        <v>INSERT INTO UPK_IKOU.upk_k40.k60_press_buno_link (buno_id, k60_buno_id, created_date, created_tantou_id) VALUES (2119, 2221, GETDATE(), 999);</v>
      </c>
    </row>
    <row r="7022" spans="26:29">
      <c r="Z7022" s="623">
        <v>412</v>
      </c>
      <c r="AA7022" t="s">
        <v>5797</v>
      </c>
      <c r="AB7022" t="s">
        <v>6569</v>
      </c>
      <c r="AC7022" s="316" t="str">
        <f t="shared" si="62"/>
        <v>INSERT INTO UPK_IKOU.upk_k40.k60_press_buno_link (buno_id, k60_buno_id, created_date, created_tantou_id) VALUES (2120, 1308, GETDATE(), 999);</v>
      </c>
    </row>
    <row r="7023" spans="26:29">
      <c r="Z7023" s="623">
        <v>413</v>
      </c>
      <c r="AA7023" t="s">
        <v>5797</v>
      </c>
      <c r="AB7023" t="s">
        <v>6570</v>
      </c>
      <c r="AC7023" s="316" t="str">
        <f t="shared" si="62"/>
        <v>INSERT INTO UPK_IKOU.upk_k40.k60_press_buno_link (buno_id, k60_buno_id, created_date, created_tantou_id) VALUES (2121, 1308, GETDATE(), 999);</v>
      </c>
    </row>
    <row r="7024" spans="26:29">
      <c r="Z7024" s="623">
        <v>414</v>
      </c>
      <c r="AA7024" t="s">
        <v>5858</v>
      </c>
      <c r="AB7024" t="s">
        <v>6571</v>
      </c>
      <c r="AC7024" s="316" t="str">
        <f t="shared" si="62"/>
        <v>INSERT INTO UPK_IKOU.upk_k40.k60_press_buno_link (buno_id, k60_buno_id, created_date, created_tantou_id) VALUES (2122, 1369, GETDATE(), 999);</v>
      </c>
    </row>
    <row r="7025" spans="26:29">
      <c r="Z7025" s="623">
        <v>415</v>
      </c>
      <c r="AA7025" t="s">
        <v>5858</v>
      </c>
      <c r="AB7025" t="s">
        <v>6572</v>
      </c>
      <c r="AC7025" s="316" t="str">
        <f t="shared" si="62"/>
        <v>INSERT INTO UPK_IKOU.upk_k40.k60_press_buno_link (buno_id, k60_buno_id, created_date, created_tantou_id) VALUES (2123, 1369, GETDATE(), 999);</v>
      </c>
    </row>
    <row r="7026" spans="26:29">
      <c r="Z7026" s="623">
        <v>416</v>
      </c>
      <c r="AA7026" t="s">
        <v>5859</v>
      </c>
      <c r="AB7026" t="s">
        <v>6573</v>
      </c>
      <c r="AC7026" s="316" t="str">
        <f t="shared" si="62"/>
        <v>INSERT INTO UPK_IKOU.upk_k40.k60_press_buno_link (buno_id, k60_buno_id, created_date, created_tantou_id) VALUES (2124, 1370, GETDATE(), 999);</v>
      </c>
    </row>
    <row r="7027" spans="26:29">
      <c r="Z7027" s="623">
        <v>417</v>
      </c>
      <c r="AA7027" t="s">
        <v>5859</v>
      </c>
      <c r="AB7027" t="s">
        <v>6574</v>
      </c>
      <c r="AC7027" s="316" t="str">
        <f t="shared" si="62"/>
        <v>INSERT INTO UPK_IKOU.upk_k40.k60_press_buno_link (buno_id, k60_buno_id, created_date, created_tantou_id) VALUES (2125, 1370, GETDATE(), 999);</v>
      </c>
    </row>
    <row r="7028" spans="26:29">
      <c r="Z7028" s="623">
        <v>418</v>
      </c>
      <c r="AA7028">
        <v>2553</v>
      </c>
      <c r="AB7028" t="s">
        <v>6575</v>
      </c>
      <c r="AC7028" s="316" t="str">
        <f t="shared" si="62"/>
        <v>INSERT INTO UPK_IKOU.upk_k40.k60_press_buno_link (buno_id, k60_buno_id, created_date, created_tantou_id) VALUES (2126, 2553, GETDATE(), 999);</v>
      </c>
    </row>
    <row r="7029" spans="26:29">
      <c r="Z7029" s="623">
        <v>419</v>
      </c>
      <c r="AA7029" t="s">
        <v>5830</v>
      </c>
      <c r="AB7029" t="s">
        <v>6576</v>
      </c>
      <c r="AC7029" s="316" t="str">
        <f t="shared" si="62"/>
        <v>INSERT INTO UPK_IKOU.upk_k40.k60_press_buno_link (buno_id, k60_buno_id, created_date, created_tantou_id) VALUES (2127, 1341, GETDATE(), 999);</v>
      </c>
    </row>
    <row r="7030" spans="26:29">
      <c r="Z7030" s="623">
        <v>420</v>
      </c>
      <c r="AA7030" t="s">
        <v>6108</v>
      </c>
      <c r="AB7030" t="s">
        <v>6577</v>
      </c>
      <c r="AC7030" s="316" t="str">
        <f t="shared" si="62"/>
        <v>INSERT INTO UPK_IKOU.upk_k40.k60_press_buno_link (buno_id, k60_buno_id, created_date, created_tantou_id) VALUES (2128, 1620, GETDATE(), 999);</v>
      </c>
    </row>
    <row r="7031" spans="26:29">
      <c r="Z7031" s="623">
        <v>421</v>
      </c>
      <c r="AA7031" t="s">
        <v>6713</v>
      </c>
      <c r="AB7031" t="s">
        <v>6578</v>
      </c>
      <c r="AC7031" s="316" t="str">
        <f t="shared" si="62"/>
        <v>INSERT INTO UPK_IKOU.upk_k40.k60_press_buno_link (buno_id, k60_buno_id, created_date, created_tantou_id) VALUES (2129, 2264, GETDATE(), 999);</v>
      </c>
    </row>
    <row r="7032" spans="26:29">
      <c r="Z7032" s="623">
        <v>422</v>
      </c>
      <c r="AA7032" t="s">
        <v>6714</v>
      </c>
      <c r="AB7032" t="s">
        <v>6579</v>
      </c>
      <c r="AC7032" s="316" t="str">
        <f t="shared" si="62"/>
        <v>INSERT INTO UPK_IKOU.upk_k40.k60_press_buno_link (buno_id, k60_buno_id, created_date, created_tantou_id) VALUES (2130, 2265, GETDATE(), 999);</v>
      </c>
    </row>
    <row r="7033" spans="26:29">
      <c r="Z7033" s="623">
        <v>423</v>
      </c>
      <c r="AA7033" t="s">
        <v>5857</v>
      </c>
      <c r="AB7033" t="s">
        <v>6580</v>
      </c>
      <c r="AC7033" s="316" t="str">
        <f t="shared" si="62"/>
        <v>INSERT INTO UPK_IKOU.upk_k40.k60_press_buno_link (buno_id, k60_buno_id, created_date, created_tantou_id) VALUES (2131, 1368, GETDATE(), 999);</v>
      </c>
    </row>
    <row r="7034" spans="26:29">
      <c r="Z7034" s="623">
        <v>424</v>
      </c>
      <c r="AA7034" t="s">
        <v>5856</v>
      </c>
      <c r="AB7034" t="s">
        <v>6581</v>
      </c>
      <c r="AC7034" s="316" t="str">
        <f t="shared" si="62"/>
        <v>INSERT INTO UPK_IKOU.upk_k40.k60_press_buno_link (buno_id, k60_buno_id, created_date, created_tantou_id) VALUES (2132, 1367, GETDATE(), 999);</v>
      </c>
    </row>
    <row r="7035" spans="26:29">
      <c r="Z7035" s="623">
        <v>425</v>
      </c>
      <c r="AA7035" t="s">
        <v>5831</v>
      </c>
      <c r="AB7035" t="s">
        <v>6582</v>
      </c>
      <c r="AC7035" s="316" t="str">
        <f t="shared" si="62"/>
        <v>INSERT INTO UPK_IKOU.upk_k40.k60_press_buno_link (buno_id, k60_buno_id, created_date, created_tantou_id) VALUES (2133, 1342, GETDATE(), 999);</v>
      </c>
    </row>
    <row r="7036" spans="26:29">
      <c r="Z7036" s="623">
        <v>426</v>
      </c>
      <c r="AA7036" t="s">
        <v>6109</v>
      </c>
      <c r="AB7036" t="s">
        <v>6583</v>
      </c>
      <c r="AC7036" s="316" t="str">
        <f t="shared" si="62"/>
        <v>INSERT INTO UPK_IKOU.upk_k40.k60_press_buno_link (buno_id, k60_buno_id, created_date, created_tantou_id) VALUES (2134, 1621, GETDATE(), 999);</v>
      </c>
    </row>
    <row r="7037" spans="26:29">
      <c r="Z7037" s="623">
        <v>427</v>
      </c>
      <c r="AA7037" t="s">
        <v>6702</v>
      </c>
      <c r="AB7037" t="s">
        <v>6584</v>
      </c>
      <c r="AC7037" s="316" t="str">
        <f t="shared" si="62"/>
        <v>INSERT INTO UPK_IKOU.upk_k40.k60_press_buno_link (buno_id, k60_buno_id, created_date, created_tantou_id) VALUES (2135, 2253, GETDATE(), 999);</v>
      </c>
    </row>
    <row r="7038" spans="26:29">
      <c r="Z7038" s="623">
        <v>428</v>
      </c>
      <c r="AA7038" t="s">
        <v>5851</v>
      </c>
      <c r="AB7038" t="s">
        <v>6585</v>
      </c>
      <c r="AC7038" s="316" t="str">
        <f t="shared" si="62"/>
        <v>INSERT INTO UPK_IKOU.upk_k40.k60_press_buno_link (buno_id, k60_buno_id, created_date, created_tantou_id) VALUES (2136, 1362, GETDATE(), 999);</v>
      </c>
    </row>
    <row r="7039" spans="26:29">
      <c r="Z7039" s="623">
        <v>429</v>
      </c>
      <c r="AA7039" t="s">
        <v>5946</v>
      </c>
      <c r="AB7039" t="s">
        <v>6586</v>
      </c>
      <c r="AC7039" s="316" t="str">
        <f t="shared" si="62"/>
        <v>INSERT INTO UPK_IKOU.upk_k40.k60_press_buno_link (buno_id, k60_buno_id, created_date, created_tantou_id) VALUES (2137, 1457, GETDATE(), 999);</v>
      </c>
    </row>
    <row r="7040" spans="26:29">
      <c r="Z7040" s="623">
        <v>430</v>
      </c>
      <c r="AA7040" t="s">
        <v>6376</v>
      </c>
      <c r="AB7040" t="s">
        <v>6587</v>
      </c>
      <c r="AC7040" s="316" t="str">
        <f t="shared" si="62"/>
        <v>INSERT INTO UPK_IKOU.upk_k40.k60_press_buno_link (buno_id, k60_buno_id, created_date, created_tantou_id) VALUES (2138, 1888, GETDATE(), 999);</v>
      </c>
    </row>
    <row r="7041" spans="26:29">
      <c r="Z7041" s="623">
        <v>431</v>
      </c>
      <c r="AA7041" t="s">
        <v>6952</v>
      </c>
      <c r="AB7041" t="s">
        <v>6588</v>
      </c>
      <c r="AC7041" s="316" t="str">
        <f t="shared" si="62"/>
        <v>INSERT INTO UPK_IKOU.upk_k40.k60_press_buno_link (buno_id, k60_buno_id, created_date, created_tantou_id) VALUES (2139, 2503, GETDATE(), 999);</v>
      </c>
    </row>
    <row r="7042" spans="26:29">
      <c r="Z7042" s="623">
        <v>432</v>
      </c>
      <c r="AA7042" t="s">
        <v>6951</v>
      </c>
      <c r="AB7042" t="s">
        <v>6589</v>
      </c>
      <c r="AC7042" s="316" t="str">
        <f t="shared" si="62"/>
        <v>INSERT INTO UPK_IKOU.upk_k40.k60_press_buno_link (buno_id, k60_buno_id, created_date, created_tantou_id) VALUES (2140, 2502, GETDATE(), 999);</v>
      </c>
    </row>
    <row r="7043" spans="26:29">
      <c r="Z7043" s="623">
        <v>433</v>
      </c>
      <c r="AA7043" t="s">
        <v>5849</v>
      </c>
      <c r="AB7043" t="s">
        <v>6590</v>
      </c>
      <c r="AC7043" s="316" t="str">
        <f t="shared" si="62"/>
        <v>INSERT INTO UPK_IKOU.upk_k40.k60_press_buno_link (buno_id, k60_buno_id, created_date, created_tantou_id) VALUES (2141, 1360, GETDATE(), 999);</v>
      </c>
    </row>
    <row r="7044" spans="26:29">
      <c r="Z7044" s="623">
        <v>434</v>
      </c>
      <c r="AA7044" t="s">
        <v>5850</v>
      </c>
      <c r="AB7044" t="s">
        <v>6591</v>
      </c>
      <c r="AC7044" s="316" t="str">
        <f t="shared" si="62"/>
        <v>INSERT INTO UPK_IKOU.upk_k40.k60_press_buno_link (buno_id, k60_buno_id, created_date, created_tantou_id) VALUES (2142, 1361, GETDATE(), 999);</v>
      </c>
    </row>
    <row r="7045" spans="26:29">
      <c r="Z7045" s="623">
        <v>435</v>
      </c>
      <c r="AA7045" t="s">
        <v>6715</v>
      </c>
      <c r="AB7045" t="s">
        <v>6592</v>
      </c>
      <c r="AC7045" s="316" t="str">
        <f t="shared" si="62"/>
        <v>INSERT INTO UPK_IKOU.upk_k40.k60_press_buno_link (buno_id, k60_buno_id, created_date, created_tantou_id) VALUES (2143, 2266, GETDATE(), 999);</v>
      </c>
    </row>
    <row r="7046" spans="26:29">
      <c r="Z7046" s="623">
        <v>436</v>
      </c>
      <c r="AA7046" t="s">
        <v>6716</v>
      </c>
      <c r="AB7046" t="s">
        <v>6593</v>
      </c>
      <c r="AC7046" s="316" t="str">
        <f t="shared" si="62"/>
        <v>INSERT INTO UPK_IKOU.upk_k40.k60_press_buno_link (buno_id, k60_buno_id, created_date, created_tantou_id) VALUES (2144, 2267, GETDATE(), 999);</v>
      </c>
    </row>
    <row r="7047" spans="26:29">
      <c r="Z7047" s="623">
        <v>437</v>
      </c>
      <c r="AA7047" t="s">
        <v>6053</v>
      </c>
      <c r="AB7047" t="s">
        <v>6594</v>
      </c>
      <c r="AC7047" s="316" t="str">
        <f t="shared" si="62"/>
        <v>INSERT INTO UPK_IKOU.upk_k40.k60_press_buno_link (buno_id, k60_buno_id, created_date, created_tantou_id) VALUES (2145, 1565, GETDATE(), 999);</v>
      </c>
    </row>
    <row r="7048" spans="26:29">
      <c r="Z7048" s="623">
        <v>438</v>
      </c>
      <c r="AA7048" t="s">
        <v>6054</v>
      </c>
      <c r="AB7048" t="s">
        <v>6595</v>
      </c>
      <c r="AC7048" s="316" t="str">
        <f t="shared" si="62"/>
        <v>INSERT INTO UPK_IKOU.upk_k40.k60_press_buno_link (buno_id, k60_buno_id, created_date, created_tantou_id) VALUES (2146, 1566, GETDATE(), 999);</v>
      </c>
    </row>
    <row r="7049" spans="26:29">
      <c r="Z7049" s="623">
        <v>439</v>
      </c>
      <c r="AA7049" t="s">
        <v>6245</v>
      </c>
      <c r="AB7049" t="s">
        <v>6596</v>
      </c>
      <c r="AC7049" s="316" t="str">
        <f t="shared" si="62"/>
        <v>INSERT INTO UPK_IKOU.upk_k40.k60_press_buno_link (buno_id, k60_buno_id, created_date, created_tantou_id) VALUES (2147, 1757, GETDATE(), 999);</v>
      </c>
    </row>
    <row r="7050" spans="26:29">
      <c r="Z7050" s="623">
        <v>440</v>
      </c>
      <c r="AA7050">
        <v>2559</v>
      </c>
      <c r="AB7050" t="s">
        <v>6597</v>
      </c>
      <c r="AC7050" s="316" t="str">
        <f t="shared" si="62"/>
        <v>INSERT INTO UPK_IKOU.upk_k40.k60_press_buno_link (buno_id, k60_buno_id, created_date, created_tantou_id) VALUES (2148, 2559, GETDATE(), 999);</v>
      </c>
    </row>
    <row r="7051" spans="26:29">
      <c r="Z7051" s="623">
        <v>441</v>
      </c>
      <c r="AA7051" t="s">
        <v>6532</v>
      </c>
      <c r="AB7051" t="s">
        <v>6598</v>
      </c>
      <c r="AC7051" s="316" t="str">
        <f t="shared" si="62"/>
        <v>INSERT INTO UPK_IKOU.upk_k40.k60_press_buno_link (buno_id, k60_buno_id, created_date, created_tantou_id) VALUES (2149, 2083, GETDATE(), 999);</v>
      </c>
    </row>
    <row r="7052" spans="26:29">
      <c r="Z7052" s="623">
        <v>442</v>
      </c>
      <c r="AA7052" t="s">
        <v>6130</v>
      </c>
      <c r="AB7052" t="s">
        <v>6599</v>
      </c>
      <c r="AC7052" s="316" t="str">
        <f t="shared" si="62"/>
        <v>INSERT INTO UPK_IKOU.upk_k40.k60_press_buno_link (buno_id, k60_buno_id, created_date, created_tantou_id) VALUES (2150, 1642, GETDATE(), 999);</v>
      </c>
    </row>
    <row r="7053" spans="26:29">
      <c r="Z7053" s="623">
        <v>443</v>
      </c>
      <c r="AA7053" t="s">
        <v>6131</v>
      </c>
      <c r="AB7053" t="s">
        <v>6600</v>
      </c>
      <c r="AC7053" s="316" t="str">
        <f t="shared" si="62"/>
        <v>INSERT INTO UPK_IKOU.upk_k40.k60_press_buno_link (buno_id, k60_buno_id, created_date, created_tantou_id) VALUES (2151, 1643, GETDATE(), 999);</v>
      </c>
    </row>
    <row r="7054" spans="26:29">
      <c r="Z7054" s="623">
        <v>444</v>
      </c>
      <c r="AA7054" t="s">
        <v>6583</v>
      </c>
      <c r="AB7054" t="s">
        <v>6601</v>
      </c>
      <c r="AC7054" s="316" t="str">
        <f t="shared" si="62"/>
        <v>INSERT INTO UPK_IKOU.upk_k40.k60_press_buno_link (buno_id, k60_buno_id, created_date, created_tantou_id) VALUES (2152, 2134, GETDATE(), 999);</v>
      </c>
    </row>
    <row r="7055" spans="26:29">
      <c r="Z7055" s="623">
        <v>445</v>
      </c>
      <c r="AA7055" t="s">
        <v>6584</v>
      </c>
      <c r="AB7055" t="s">
        <v>6602</v>
      </c>
      <c r="AC7055" s="316" t="str">
        <f t="shared" si="62"/>
        <v>INSERT INTO UPK_IKOU.upk_k40.k60_press_buno_link (buno_id, k60_buno_id, created_date, created_tantou_id) VALUES (2153, 2135, GETDATE(), 999);</v>
      </c>
    </row>
    <row r="7056" spans="26:29">
      <c r="Z7056" s="623">
        <v>446</v>
      </c>
      <c r="AA7056" t="s">
        <v>6544</v>
      </c>
      <c r="AB7056" t="s">
        <v>6603</v>
      </c>
      <c r="AC7056" s="316" t="str">
        <f t="shared" si="62"/>
        <v>INSERT INTO UPK_IKOU.upk_k40.k60_press_buno_link (buno_id, k60_buno_id, created_date, created_tantou_id) VALUES (2154, 2095, GETDATE(), 999);</v>
      </c>
    </row>
    <row r="7057" spans="26:29">
      <c r="Z7057" s="623">
        <v>447</v>
      </c>
      <c r="AA7057" t="s">
        <v>5968</v>
      </c>
      <c r="AB7057" t="s">
        <v>6604</v>
      </c>
      <c r="AC7057" s="316" t="str">
        <f t="shared" si="62"/>
        <v>INSERT INTO UPK_IKOU.upk_k40.k60_press_buno_link (buno_id, k60_buno_id, created_date, created_tantou_id) VALUES (2155, 1479, GETDATE(), 999);</v>
      </c>
    </row>
    <row r="7058" spans="26:29">
      <c r="Z7058" s="623">
        <v>448</v>
      </c>
      <c r="AA7058" t="s">
        <v>5968</v>
      </c>
      <c r="AB7058" t="s">
        <v>6605</v>
      </c>
      <c r="AC7058" s="316" t="str">
        <f t="shared" si="62"/>
        <v>INSERT INTO UPK_IKOU.upk_k40.k60_press_buno_link (buno_id, k60_buno_id, created_date, created_tantou_id) VALUES (2156, 1479, GETDATE(), 999);</v>
      </c>
    </row>
    <row r="7059" spans="26:29">
      <c r="Z7059" s="623">
        <v>449</v>
      </c>
      <c r="AA7059" t="s">
        <v>6795</v>
      </c>
      <c r="AB7059" t="s">
        <v>6606</v>
      </c>
      <c r="AC7059" s="316" t="str">
        <f t="shared" ref="AC7059:AC7122" si="63">AC$6609&amp;AB7059&amp;", "&amp;AA7059&amp;", GETDATE(), 999);"</f>
        <v>INSERT INTO UPK_IKOU.upk_k40.k60_press_buno_link (buno_id, k60_buno_id, created_date, created_tantou_id) VALUES (2157, 2346, GETDATE(), 999);</v>
      </c>
    </row>
    <row r="7060" spans="26:29">
      <c r="Z7060" s="623">
        <v>450</v>
      </c>
      <c r="AA7060" t="s">
        <v>6796</v>
      </c>
      <c r="AB7060" t="s">
        <v>6607</v>
      </c>
      <c r="AC7060" s="316" t="str">
        <f t="shared" si="63"/>
        <v>INSERT INTO UPK_IKOU.upk_k40.k60_press_buno_link (buno_id, k60_buno_id, created_date, created_tantou_id) VALUES (2158, 2347, GETDATE(), 999);</v>
      </c>
    </row>
    <row r="7061" spans="26:29">
      <c r="Z7061" s="623">
        <v>451</v>
      </c>
      <c r="AA7061" t="s">
        <v>6173</v>
      </c>
      <c r="AB7061" t="s">
        <v>6608</v>
      </c>
      <c r="AC7061" s="316" t="str">
        <f t="shared" si="63"/>
        <v>INSERT INTO UPK_IKOU.upk_k40.k60_press_buno_link (buno_id, k60_buno_id, created_date, created_tantou_id) VALUES (2159, 1685, GETDATE(), 999);</v>
      </c>
    </row>
    <row r="7062" spans="26:29">
      <c r="Z7062" s="623">
        <v>452</v>
      </c>
      <c r="AA7062" t="s">
        <v>6416</v>
      </c>
      <c r="AB7062" t="s">
        <v>6609</v>
      </c>
      <c r="AC7062" s="316" t="str">
        <f t="shared" si="63"/>
        <v>INSERT INTO UPK_IKOU.upk_k40.k60_press_buno_link (buno_id, k60_buno_id, created_date, created_tantou_id) VALUES (2160, 1928, GETDATE(), 999);</v>
      </c>
    </row>
    <row r="7063" spans="26:29">
      <c r="Z7063" s="623">
        <v>453</v>
      </c>
      <c r="AA7063" t="s">
        <v>6417</v>
      </c>
      <c r="AB7063" t="s">
        <v>6610</v>
      </c>
      <c r="AC7063" s="316" t="str">
        <f t="shared" si="63"/>
        <v>INSERT INTO UPK_IKOU.upk_k40.k60_press_buno_link (buno_id, k60_buno_id, created_date, created_tantou_id) VALUES (2161, 1929, GETDATE(), 999);</v>
      </c>
    </row>
    <row r="7064" spans="26:29">
      <c r="Z7064" s="623">
        <v>454</v>
      </c>
      <c r="AA7064" t="s">
        <v>6418</v>
      </c>
      <c r="AB7064" t="s">
        <v>6611</v>
      </c>
      <c r="AC7064" s="316" t="str">
        <f t="shared" si="63"/>
        <v>INSERT INTO UPK_IKOU.upk_k40.k60_press_buno_link (buno_id, k60_buno_id, created_date, created_tantou_id) VALUES (2162, 1930, GETDATE(), 999);</v>
      </c>
    </row>
    <row r="7065" spans="26:29">
      <c r="Z7065" s="623">
        <v>455</v>
      </c>
      <c r="AA7065" t="s">
        <v>6419</v>
      </c>
      <c r="AB7065" t="s">
        <v>6612</v>
      </c>
      <c r="AC7065" s="316" t="str">
        <f t="shared" si="63"/>
        <v>INSERT INTO UPK_IKOU.upk_k40.k60_press_buno_link (buno_id, k60_buno_id, created_date, created_tantou_id) VALUES (2163, 1931, GETDATE(), 999);</v>
      </c>
    </row>
    <row r="7066" spans="26:29">
      <c r="Z7066" s="623">
        <v>456</v>
      </c>
      <c r="AA7066" t="s">
        <v>6264</v>
      </c>
      <c r="AB7066" t="s">
        <v>6613</v>
      </c>
      <c r="AC7066" s="316" t="str">
        <f t="shared" si="63"/>
        <v>INSERT INTO UPK_IKOU.upk_k40.k60_press_buno_link (buno_id, k60_buno_id, created_date, created_tantou_id) VALUES (2164, 1776, GETDATE(), 999);</v>
      </c>
    </row>
    <row r="7067" spans="26:29">
      <c r="Z7067" s="623">
        <v>457</v>
      </c>
      <c r="AA7067" t="s">
        <v>6077</v>
      </c>
      <c r="AB7067" t="s">
        <v>6614</v>
      </c>
      <c r="AC7067" s="316" t="str">
        <f t="shared" si="63"/>
        <v>INSERT INTO UPK_IKOU.upk_k40.k60_press_buno_link (buno_id, k60_buno_id, created_date, created_tantou_id) VALUES (2165, 1589, GETDATE(), 999);</v>
      </c>
    </row>
    <row r="7068" spans="26:29">
      <c r="Z7068" s="623">
        <v>458</v>
      </c>
      <c r="AA7068" t="s">
        <v>6077</v>
      </c>
      <c r="AB7068" t="s">
        <v>6615</v>
      </c>
      <c r="AC7068" s="316" t="str">
        <f t="shared" si="63"/>
        <v>INSERT INTO UPK_IKOU.upk_k40.k60_press_buno_link (buno_id, k60_buno_id, created_date, created_tantou_id) VALUES (2166, 1589, GETDATE(), 999);</v>
      </c>
    </row>
    <row r="7069" spans="26:29">
      <c r="Z7069" s="623">
        <v>459</v>
      </c>
      <c r="AA7069" t="s">
        <v>6110</v>
      </c>
      <c r="AB7069" t="s">
        <v>6616</v>
      </c>
      <c r="AC7069" s="316" t="str">
        <f t="shared" si="63"/>
        <v>INSERT INTO UPK_IKOU.upk_k40.k60_press_buno_link (buno_id, k60_buno_id, created_date, created_tantou_id) VALUES (2167, 1622, GETDATE(), 999);</v>
      </c>
    </row>
    <row r="7070" spans="26:29">
      <c r="Z7070" s="623">
        <v>460</v>
      </c>
      <c r="AA7070" t="s">
        <v>6111</v>
      </c>
      <c r="AB7070" t="s">
        <v>6617</v>
      </c>
      <c r="AC7070" s="316" t="str">
        <f t="shared" si="63"/>
        <v>INSERT INTO UPK_IKOU.upk_k40.k60_press_buno_link (buno_id, k60_buno_id, created_date, created_tantou_id) VALUES (2168, 1623, GETDATE(), 999);</v>
      </c>
    </row>
    <row r="7071" spans="26:29">
      <c r="Z7071" s="623">
        <v>461</v>
      </c>
      <c r="AA7071" t="s">
        <v>6112</v>
      </c>
      <c r="AB7071" t="s">
        <v>6618</v>
      </c>
      <c r="AC7071" s="316" t="str">
        <f t="shared" si="63"/>
        <v>INSERT INTO UPK_IKOU.upk_k40.k60_press_buno_link (buno_id, k60_buno_id, created_date, created_tantou_id) VALUES (2169, 1624, GETDATE(), 999);</v>
      </c>
    </row>
    <row r="7072" spans="26:29">
      <c r="Z7072" s="623">
        <v>462</v>
      </c>
      <c r="AA7072" t="s">
        <v>6174</v>
      </c>
      <c r="AB7072" t="s">
        <v>6619</v>
      </c>
      <c r="AC7072" s="316" t="str">
        <f t="shared" si="63"/>
        <v>INSERT INTO UPK_IKOU.upk_k40.k60_press_buno_link (buno_id, k60_buno_id, created_date, created_tantou_id) VALUES (2170, 1686, GETDATE(), 999);</v>
      </c>
    </row>
    <row r="7073" spans="26:29">
      <c r="Z7073" s="623">
        <v>463</v>
      </c>
      <c r="AA7073" t="s">
        <v>6175</v>
      </c>
      <c r="AB7073" t="s">
        <v>6620</v>
      </c>
      <c r="AC7073" s="316" t="str">
        <f t="shared" si="63"/>
        <v>INSERT INTO UPK_IKOU.upk_k40.k60_press_buno_link (buno_id, k60_buno_id, created_date, created_tantou_id) VALUES (2171, 1687, GETDATE(), 999);</v>
      </c>
    </row>
    <row r="7074" spans="26:29">
      <c r="Z7074" s="623">
        <v>464</v>
      </c>
      <c r="AA7074" t="s">
        <v>6176</v>
      </c>
      <c r="AB7074" t="s">
        <v>6621</v>
      </c>
      <c r="AC7074" s="316" t="str">
        <f t="shared" si="63"/>
        <v>INSERT INTO UPK_IKOU.upk_k40.k60_press_buno_link (buno_id, k60_buno_id, created_date, created_tantou_id) VALUES (2172, 1688, GETDATE(), 999);</v>
      </c>
    </row>
    <row r="7075" spans="26:29">
      <c r="Z7075" s="623">
        <v>465</v>
      </c>
      <c r="AA7075" t="s">
        <v>6177</v>
      </c>
      <c r="AB7075" t="s">
        <v>6622</v>
      </c>
      <c r="AC7075" s="316" t="str">
        <f t="shared" si="63"/>
        <v>INSERT INTO UPK_IKOU.upk_k40.k60_press_buno_link (buno_id, k60_buno_id, created_date, created_tantou_id) VALUES (2173, 1689, GETDATE(), 999);</v>
      </c>
    </row>
    <row r="7076" spans="26:29">
      <c r="Z7076" s="623">
        <v>466</v>
      </c>
      <c r="AA7076" t="s">
        <v>6178</v>
      </c>
      <c r="AB7076" t="s">
        <v>6623</v>
      </c>
      <c r="AC7076" s="316" t="str">
        <f t="shared" si="63"/>
        <v>INSERT INTO UPK_IKOU.upk_k40.k60_press_buno_link (buno_id, k60_buno_id, created_date, created_tantou_id) VALUES (2174, 1690, GETDATE(), 999);</v>
      </c>
    </row>
    <row r="7077" spans="26:29">
      <c r="Z7077" s="623">
        <v>467</v>
      </c>
      <c r="AA7077" t="s">
        <v>6179</v>
      </c>
      <c r="AB7077" t="s">
        <v>6624</v>
      </c>
      <c r="AC7077" s="316" t="str">
        <f t="shared" si="63"/>
        <v>INSERT INTO UPK_IKOU.upk_k40.k60_press_buno_link (buno_id, k60_buno_id, created_date, created_tantou_id) VALUES (2175, 1691, GETDATE(), 999);</v>
      </c>
    </row>
    <row r="7078" spans="26:29">
      <c r="Z7078" s="623">
        <v>468</v>
      </c>
      <c r="AA7078" t="s">
        <v>6192</v>
      </c>
      <c r="AB7078" t="s">
        <v>6625</v>
      </c>
      <c r="AC7078" s="316" t="str">
        <f t="shared" si="63"/>
        <v>INSERT INTO UPK_IKOU.upk_k40.k60_press_buno_link (buno_id, k60_buno_id, created_date, created_tantou_id) VALUES (2176, 1704, GETDATE(), 999);</v>
      </c>
    </row>
    <row r="7079" spans="26:29">
      <c r="Z7079" s="623">
        <v>469</v>
      </c>
      <c r="AA7079" t="s">
        <v>6555</v>
      </c>
      <c r="AB7079" t="s">
        <v>6626</v>
      </c>
      <c r="AC7079" s="316" t="str">
        <f t="shared" si="63"/>
        <v>INSERT INTO UPK_IKOU.upk_k40.k60_press_buno_link (buno_id, k60_buno_id, created_date, created_tantou_id) VALUES (2177, 2106, GETDATE(), 999);</v>
      </c>
    </row>
    <row r="7080" spans="26:29">
      <c r="Z7080" s="623">
        <v>470</v>
      </c>
      <c r="AA7080" t="s">
        <v>6556</v>
      </c>
      <c r="AB7080" t="s">
        <v>6627</v>
      </c>
      <c r="AC7080" s="316" t="str">
        <f t="shared" si="63"/>
        <v>INSERT INTO UPK_IKOU.upk_k40.k60_press_buno_link (buno_id, k60_buno_id, created_date, created_tantou_id) VALUES (2178, 2107, GETDATE(), 999);</v>
      </c>
    </row>
    <row r="7081" spans="26:29">
      <c r="Z7081" s="623">
        <v>471</v>
      </c>
      <c r="AA7081" t="s">
        <v>6132</v>
      </c>
      <c r="AB7081" t="s">
        <v>6628</v>
      </c>
      <c r="AC7081" s="316" t="str">
        <f t="shared" si="63"/>
        <v>INSERT INTO UPK_IKOU.upk_k40.k60_press_buno_link (buno_id, k60_buno_id, created_date, created_tantou_id) VALUES (2179, 1644, GETDATE(), 999);</v>
      </c>
    </row>
    <row r="7082" spans="26:29">
      <c r="Z7082" s="623">
        <v>472</v>
      </c>
      <c r="AA7082" t="s">
        <v>6133</v>
      </c>
      <c r="AB7082" t="s">
        <v>6629</v>
      </c>
      <c r="AC7082" s="316" t="str">
        <f t="shared" si="63"/>
        <v>INSERT INTO UPK_IKOU.upk_k40.k60_press_buno_link (buno_id, k60_buno_id, created_date, created_tantou_id) VALUES (2180, 1645, GETDATE(), 999);</v>
      </c>
    </row>
    <row r="7083" spans="26:29">
      <c r="Z7083" s="623">
        <v>473</v>
      </c>
      <c r="AA7083" t="s">
        <v>6134</v>
      </c>
      <c r="AB7083" t="s">
        <v>6630</v>
      </c>
      <c r="AC7083" s="316" t="str">
        <f t="shared" si="63"/>
        <v>INSERT INTO UPK_IKOU.upk_k40.k60_press_buno_link (buno_id, k60_buno_id, created_date, created_tantou_id) VALUES (2181, 1646, GETDATE(), 999);</v>
      </c>
    </row>
    <row r="7084" spans="26:29">
      <c r="Z7084" s="623">
        <v>474</v>
      </c>
      <c r="AA7084" t="s">
        <v>6078</v>
      </c>
      <c r="AB7084" t="s">
        <v>6631</v>
      </c>
      <c r="AC7084" s="316" t="str">
        <f t="shared" si="63"/>
        <v>INSERT INTO UPK_IKOU.upk_k40.k60_press_buno_link (buno_id, k60_buno_id, created_date, created_tantou_id) VALUES (2182, 1590, GETDATE(), 999);</v>
      </c>
    </row>
    <row r="7085" spans="26:29">
      <c r="Z7085" s="623">
        <v>475</v>
      </c>
      <c r="AA7085" t="s">
        <v>6079</v>
      </c>
      <c r="AB7085" t="s">
        <v>6632</v>
      </c>
      <c r="AC7085" s="316" t="str">
        <f t="shared" si="63"/>
        <v>INSERT INTO UPK_IKOU.upk_k40.k60_press_buno_link (buno_id, k60_buno_id, created_date, created_tantou_id) VALUES (2183, 1591, GETDATE(), 999);</v>
      </c>
    </row>
    <row r="7086" spans="26:29">
      <c r="Z7086" s="623">
        <v>476</v>
      </c>
      <c r="AA7086" t="s">
        <v>6079</v>
      </c>
      <c r="AB7086" t="s">
        <v>6633</v>
      </c>
      <c r="AC7086" s="316" t="str">
        <f t="shared" si="63"/>
        <v>INSERT INTO UPK_IKOU.upk_k40.k60_press_buno_link (buno_id, k60_buno_id, created_date, created_tantou_id) VALUES (2184, 1591, GETDATE(), 999);</v>
      </c>
    </row>
    <row r="7087" spans="26:29">
      <c r="Z7087" s="623">
        <v>477</v>
      </c>
      <c r="AA7087" t="s">
        <v>6233</v>
      </c>
      <c r="AB7087" t="s">
        <v>6634</v>
      </c>
      <c r="AC7087" s="316" t="str">
        <f t="shared" si="63"/>
        <v>INSERT INTO UPK_IKOU.upk_k40.k60_press_buno_link (buno_id, k60_buno_id, created_date, created_tantou_id) VALUES (2185, 1745, GETDATE(), 999);</v>
      </c>
    </row>
    <row r="7088" spans="26:29">
      <c r="Z7088" s="623">
        <v>478</v>
      </c>
      <c r="AA7088" t="s">
        <v>6369</v>
      </c>
      <c r="AB7088" t="s">
        <v>6635</v>
      </c>
      <c r="AC7088" s="316" t="str">
        <f t="shared" si="63"/>
        <v>INSERT INTO UPK_IKOU.upk_k40.k60_press_buno_link (buno_id, k60_buno_id, created_date, created_tantou_id) VALUES (2186, 1881, GETDATE(), 999);</v>
      </c>
    </row>
    <row r="7089" spans="26:29">
      <c r="Z7089" s="623">
        <v>479</v>
      </c>
      <c r="AA7089" t="s">
        <v>6564</v>
      </c>
      <c r="AB7089" t="s">
        <v>6636</v>
      </c>
      <c r="AC7089" s="316" t="str">
        <f t="shared" si="63"/>
        <v>INSERT INTO UPK_IKOU.upk_k40.k60_press_buno_link (buno_id, k60_buno_id, created_date, created_tantou_id) VALUES (2187, 2115, GETDATE(), 999);</v>
      </c>
    </row>
    <row r="7090" spans="26:29">
      <c r="Z7090" s="623">
        <v>480</v>
      </c>
      <c r="AA7090" t="s">
        <v>6261</v>
      </c>
      <c r="AB7090" t="s">
        <v>6637</v>
      </c>
      <c r="AC7090" s="316" t="str">
        <f t="shared" si="63"/>
        <v>INSERT INTO UPK_IKOU.upk_k40.k60_press_buno_link (buno_id, k60_buno_id, created_date, created_tantou_id) VALUES (2188, 1773, GETDATE(), 999);</v>
      </c>
    </row>
    <row r="7091" spans="26:29">
      <c r="Z7091" s="623">
        <v>481</v>
      </c>
      <c r="AA7091" t="s">
        <v>6265</v>
      </c>
      <c r="AB7091" t="s">
        <v>6638</v>
      </c>
      <c r="AC7091" s="316" t="str">
        <f t="shared" si="63"/>
        <v>INSERT INTO UPK_IKOU.upk_k40.k60_press_buno_link (buno_id, k60_buno_id, created_date, created_tantou_id) VALUES (2189, 1777, GETDATE(), 999);</v>
      </c>
    </row>
    <row r="7092" spans="26:29">
      <c r="Z7092" s="623">
        <v>482</v>
      </c>
      <c r="AA7092" t="s">
        <v>6080</v>
      </c>
      <c r="AB7092" t="s">
        <v>6639</v>
      </c>
      <c r="AC7092" s="316" t="str">
        <f t="shared" si="63"/>
        <v>INSERT INTO UPK_IKOU.upk_k40.k60_press_buno_link (buno_id, k60_buno_id, created_date, created_tantou_id) VALUES (2190, 1592, GETDATE(), 999);</v>
      </c>
    </row>
    <row r="7093" spans="26:29">
      <c r="Z7093" s="623">
        <v>483</v>
      </c>
      <c r="AA7093" t="s">
        <v>6545</v>
      </c>
      <c r="AB7093" t="s">
        <v>6640</v>
      </c>
      <c r="AC7093" s="316" t="str">
        <f t="shared" si="63"/>
        <v>INSERT INTO UPK_IKOU.upk_k40.k60_press_buno_link (buno_id, k60_buno_id, created_date, created_tantou_id) VALUES (2191, 2096, GETDATE(), 999);</v>
      </c>
    </row>
    <row r="7094" spans="26:29">
      <c r="Z7094" s="623">
        <v>484</v>
      </c>
      <c r="AA7094" t="s">
        <v>6568</v>
      </c>
      <c r="AB7094" t="s">
        <v>6641</v>
      </c>
      <c r="AC7094" s="316" t="str">
        <f t="shared" si="63"/>
        <v>INSERT INTO UPK_IKOU.upk_k40.k60_press_buno_link (buno_id, k60_buno_id, created_date, created_tantou_id) VALUES (2192, 2119, GETDATE(), 999);</v>
      </c>
    </row>
    <row r="7095" spans="26:29">
      <c r="Z7095" s="623">
        <v>485</v>
      </c>
      <c r="AA7095" t="s">
        <v>6546</v>
      </c>
      <c r="AB7095" t="s">
        <v>6642</v>
      </c>
      <c r="AC7095" s="316" t="str">
        <f t="shared" si="63"/>
        <v>INSERT INTO UPK_IKOU.upk_k40.k60_press_buno_link (buno_id, k60_buno_id, created_date, created_tantou_id) VALUES (2193, 2097, GETDATE(), 999);</v>
      </c>
    </row>
    <row r="7096" spans="26:29">
      <c r="Z7096" s="623">
        <v>486</v>
      </c>
      <c r="AA7096" t="s">
        <v>6569</v>
      </c>
      <c r="AB7096" t="s">
        <v>6643</v>
      </c>
      <c r="AC7096" s="316" t="str">
        <f t="shared" si="63"/>
        <v>INSERT INTO UPK_IKOU.upk_k40.k60_press_buno_link (buno_id, k60_buno_id, created_date, created_tantou_id) VALUES (2194, 2120, GETDATE(), 999);</v>
      </c>
    </row>
    <row r="7097" spans="26:29">
      <c r="Z7097" s="623">
        <v>487</v>
      </c>
      <c r="AA7097" t="s">
        <v>6081</v>
      </c>
      <c r="AB7097" t="s">
        <v>6644</v>
      </c>
      <c r="AC7097" s="316" t="str">
        <f t="shared" si="63"/>
        <v>INSERT INTO UPK_IKOU.upk_k40.k60_press_buno_link (buno_id, k60_buno_id, created_date, created_tantou_id) VALUES (2195, 1593, GETDATE(), 999);</v>
      </c>
    </row>
    <row r="7098" spans="26:29">
      <c r="Z7098" s="623">
        <v>488</v>
      </c>
      <c r="AA7098" t="s">
        <v>6234</v>
      </c>
      <c r="AB7098" t="s">
        <v>6645</v>
      </c>
      <c r="AC7098" s="316" t="str">
        <f t="shared" si="63"/>
        <v>INSERT INTO UPK_IKOU.upk_k40.k60_press_buno_link (buno_id, k60_buno_id, created_date, created_tantou_id) VALUES (2196, 1746, GETDATE(), 999);</v>
      </c>
    </row>
    <row r="7099" spans="26:29">
      <c r="Z7099" s="623">
        <v>489</v>
      </c>
      <c r="AA7099" t="s">
        <v>6197</v>
      </c>
      <c r="AB7099" t="s">
        <v>6646</v>
      </c>
      <c r="AC7099" s="316" t="str">
        <f t="shared" si="63"/>
        <v>INSERT INTO UPK_IKOU.upk_k40.k60_press_buno_link (buno_id, k60_buno_id, created_date, created_tantou_id) VALUES (2197, 1709, GETDATE(), 999);</v>
      </c>
    </row>
    <row r="7100" spans="26:29">
      <c r="Z7100" s="623">
        <v>490</v>
      </c>
      <c r="AA7100" t="s">
        <v>6198</v>
      </c>
      <c r="AB7100" t="s">
        <v>6647</v>
      </c>
      <c r="AC7100" s="316" t="str">
        <f t="shared" si="63"/>
        <v>INSERT INTO UPK_IKOU.upk_k40.k60_press_buno_link (buno_id, k60_buno_id, created_date, created_tantou_id) VALUES (2198, 1710, GETDATE(), 999);</v>
      </c>
    </row>
    <row r="7101" spans="26:29">
      <c r="Z7101" s="623">
        <v>491</v>
      </c>
      <c r="AA7101" t="s">
        <v>6199</v>
      </c>
      <c r="AB7101" t="s">
        <v>6648</v>
      </c>
      <c r="AC7101" s="316" t="str">
        <f t="shared" si="63"/>
        <v>INSERT INTO UPK_IKOU.upk_k40.k60_press_buno_link (buno_id, k60_buno_id, created_date, created_tantou_id) VALUES (2199, 1711, GETDATE(), 999);</v>
      </c>
    </row>
    <row r="7102" spans="26:29">
      <c r="Z7102" s="623">
        <v>492</v>
      </c>
      <c r="AA7102" t="s">
        <v>6200</v>
      </c>
      <c r="AB7102" t="s">
        <v>6649</v>
      </c>
      <c r="AC7102" s="316" t="str">
        <f t="shared" si="63"/>
        <v>INSERT INTO UPK_IKOU.upk_k40.k60_press_buno_link (buno_id, k60_buno_id, created_date, created_tantou_id) VALUES (2200, 1712, GETDATE(), 999);</v>
      </c>
    </row>
    <row r="7103" spans="26:29">
      <c r="Z7103" s="623">
        <v>493</v>
      </c>
      <c r="AA7103" t="s">
        <v>6201</v>
      </c>
      <c r="AB7103" t="s">
        <v>6650</v>
      </c>
      <c r="AC7103" s="316" t="str">
        <f t="shared" si="63"/>
        <v>INSERT INTO UPK_IKOU.upk_k40.k60_press_buno_link (buno_id, k60_buno_id, created_date, created_tantou_id) VALUES (2201, 1713, GETDATE(), 999);</v>
      </c>
    </row>
    <row r="7104" spans="26:29">
      <c r="Z7104" s="623">
        <v>494</v>
      </c>
      <c r="AA7104" t="s">
        <v>6202</v>
      </c>
      <c r="AB7104" t="s">
        <v>6651</v>
      </c>
      <c r="AC7104" s="316" t="str">
        <f t="shared" si="63"/>
        <v>INSERT INTO UPK_IKOU.upk_k40.k60_press_buno_link (buno_id, k60_buno_id, created_date, created_tantou_id) VALUES (2202, 1714, GETDATE(), 999);</v>
      </c>
    </row>
    <row r="7105" spans="26:29">
      <c r="Z7105" s="623">
        <v>495</v>
      </c>
      <c r="AA7105" t="s">
        <v>6334</v>
      </c>
      <c r="AB7105" t="s">
        <v>6652</v>
      </c>
      <c r="AC7105" s="316" t="str">
        <f t="shared" si="63"/>
        <v>INSERT INTO UPK_IKOU.upk_k40.k60_press_buno_link (buno_id, k60_buno_id, created_date, created_tantou_id) VALUES (2203, 1846, GETDATE(), 999);</v>
      </c>
    </row>
    <row r="7106" spans="26:29">
      <c r="Z7106" s="623">
        <v>496</v>
      </c>
      <c r="AA7106" t="s">
        <v>6334</v>
      </c>
      <c r="AB7106" t="s">
        <v>6653</v>
      </c>
      <c r="AC7106" s="316" t="str">
        <f t="shared" si="63"/>
        <v>INSERT INTO UPK_IKOU.upk_k40.k60_press_buno_link (buno_id, k60_buno_id, created_date, created_tantou_id) VALUES (2204, 1846, GETDATE(), 999);</v>
      </c>
    </row>
    <row r="7107" spans="26:29">
      <c r="Z7107" s="623">
        <v>497</v>
      </c>
      <c r="AA7107">
        <v>2549</v>
      </c>
      <c r="AB7107" t="s">
        <v>6654</v>
      </c>
      <c r="AC7107" s="316" t="str">
        <f t="shared" si="63"/>
        <v>INSERT INTO UPK_IKOU.upk_k40.k60_press_buno_link (buno_id, k60_buno_id, created_date, created_tantou_id) VALUES (2205, 2549, GETDATE(), 999);</v>
      </c>
    </row>
    <row r="7108" spans="26:29">
      <c r="Z7108" s="623">
        <v>498</v>
      </c>
      <c r="AA7108" t="s">
        <v>6082</v>
      </c>
      <c r="AB7108" t="s">
        <v>6655</v>
      </c>
      <c r="AC7108" s="316" t="str">
        <f t="shared" si="63"/>
        <v>INSERT INTO UPK_IKOU.upk_k40.k60_press_buno_link (buno_id, k60_buno_id, created_date, created_tantou_id) VALUES (2206, 1594, GETDATE(), 999);</v>
      </c>
    </row>
    <row r="7109" spans="26:29">
      <c r="Z7109" s="623">
        <v>499</v>
      </c>
      <c r="AA7109" t="s">
        <v>6318</v>
      </c>
      <c r="AB7109" t="s">
        <v>6656</v>
      </c>
      <c r="AC7109" s="316" t="str">
        <f t="shared" si="63"/>
        <v>INSERT INTO UPK_IKOU.upk_k40.k60_press_buno_link (buno_id, k60_buno_id, created_date, created_tantou_id) VALUES (2207, 1830, GETDATE(), 999);</v>
      </c>
    </row>
    <row r="7110" spans="26:29">
      <c r="Z7110" s="623">
        <v>500</v>
      </c>
      <c r="AA7110" t="s">
        <v>6353</v>
      </c>
      <c r="AB7110" t="s">
        <v>6657</v>
      </c>
      <c r="AC7110" s="316" t="str">
        <f t="shared" si="63"/>
        <v>INSERT INTO UPK_IKOU.upk_k40.k60_press_buno_link (buno_id, k60_buno_id, created_date, created_tantou_id) VALUES (2208, 1865, GETDATE(), 999);</v>
      </c>
    </row>
    <row r="7111" spans="26:29">
      <c r="Z7111" s="623">
        <v>501</v>
      </c>
      <c r="AA7111" t="s">
        <v>6083</v>
      </c>
      <c r="AB7111" t="s">
        <v>6658</v>
      </c>
      <c r="AC7111" s="316" t="str">
        <f t="shared" si="63"/>
        <v>INSERT INTO UPK_IKOU.upk_k40.k60_press_buno_link (buno_id, k60_buno_id, created_date, created_tantou_id) VALUES (2209, 1595, GETDATE(), 999);</v>
      </c>
    </row>
    <row r="7112" spans="26:29">
      <c r="Z7112" s="623">
        <v>502</v>
      </c>
      <c r="AA7112" t="s">
        <v>6969</v>
      </c>
      <c r="AB7112" t="s">
        <v>6659</v>
      </c>
      <c r="AC7112" s="316" t="str">
        <f t="shared" si="63"/>
        <v>INSERT INTO UPK_IKOU.upk_k40.k60_press_buno_link (buno_id, k60_buno_id, created_date, created_tantou_id) VALUES (2210, 2520, GETDATE(), 999);</v>
      </c>
    </row>
    <row r="7113" spans="26:29">
      <c r="Z7113" s="623">
        <v>503</v>
      </c>
      <c r="AA7113" t="s">
        <v>6319</v>
      </c>
      <c r="AB7113" t="s">
        <v>6660</v>
      </c>
      <c r="AC7113" s="316" t="str">
        <f t="shared" si="63"/>
        <v>INSERT INTO UPK_IKOU.upk_k40.k60_press_buno_link (buno_id, k60_buno_id, created_date, created_tantou_id) VALUES (2211, 1831, GETDATE(), 999);</v>
      </c>
    </row>
    <row r="7114" spans="26:29">
      <c r="Z7114" s="623">
        <v>504</v>
      </c>
      <c r="AA7114" t="s">
        <v>6354</v>
      </c>
      <c r="AB7114" t="s">
        <v>6661</v>
      </c>
      <c r="AC7114" s="316" t="str">
        <f t="shared" si="63"/>
        <v>INSERT INTO UPK_IKOU.upk_k40.k60_press_buno_link (buno_id, k60_buno_id, created_date, created_tantou_id) VALUES (2212, 1866, GETDATE(), 999);</v>
      </c>
    </row>
    <row r="7115" spans="26:29">
      <c r="Z7115" s="623">
        <v>505</v>
      </c>
      <c r="AA7115" t="s">
        <v>6355</v>
      </c>
      <c r="AB7115" t="s">
        <v>6662</v>
      </c>
      <c r="AC7115" s="316" t="str">
        <f t="shared" si="63"/>
        <v>INSERT INTO UPK_IKOU.upk_k40.k60_press_buno_link (buno_id, k60_buno_id, created_date, created_tantou_id) VALUES (2213, 1867, GETDATE(), 999);</v>
      </c>
    </row>
    <row r="7116" spans="26:29">
      <c r="Z7116" s="623">
        <v>506</v>
      </c>
      <c r="AA7116" t="s">
        <v>6203</v>
      </c>
      <c r="AB7116" t="s">
        <v>6663</v>
      </c>
      <c r="AC7116" s="316" t="str">
        <f t="shared" si="63"/>
        <v>INSERT INTO UPK_IKOU.upk_k40.k60_press_buno_link (buno_id, k60_buno_id, created_date, created_tantou_id) VALUES (2214, 1715, GETDATE(), 999);</v>
      </c>
    </row>
    <row r="7117" spans="26:29">
      <c r="Z7117" s="623">
        <v>507</v>
      </c>
      <c r="AA7117" t="s">
        <v>6909</v>
      </c>
      <c r="AB7117" t="s">
        <v>6664</v>
      </c>
      <c r="AC7117" s="316" t="str">
        <f t="shared" si="63"/>
        <v>INSERT INTO UPK_IKOU.upk_k40.k60_press_buno_link (buno_id, k60_buno_id, created_date, created_tantou_id) VALUES (2215, 2460, GETDATE(), 999);</v>
      </c>
    </row>
    <row r="7118" spans="26:29">
      <c r="Z7118" s="623">
        <v>508</v>
      </c>
      <c r="AA7118" t="s">
        <v>6910</v>
      </c>
      <c r="AB7118" t="s">
        <v>6665</v>
      </c>
      <c r="AC7118" s="316" t="str">
        <f t="shared" si="63"/>
        <v>INSERT INTO UPK_IKOU.upk_k40.k60_press_buno_link (buno_id, k60_buno_id, created_date, created_tantou_id) VALUES (2216, 2461, GETDATE(), 999);</v>
      </c>
    </row>
    <row r="7119" spans="26:29">
      <c r="Z7119" s="623">
        <v>509</v>
      </c>
      <c r="AA7119" t="s">
        <v>6911</v>
      </c>
      <c r="AB7119" t="s">
        <v>6666</v>
      </c>
      <c r="AC7119" s="316" t="str">
        <f t="shared" si="63"/>
        <v>INSERT INTO UPK_IKOU.upk_k40.k60_press_buno_link (buno_id, k60_buno_id, created_date, created_tantou_id) VALUES (2217, 2462, GETDATE(), 999);</v>
      </c>
    </row>
    <row r="7120" spans="26:29">
      <c r="Z7120" s="623">
        <v>510</v>
      </c>
      <c r="AA7120" t="s">
        <v>6912</v>
      </c>
      <c r="AB7120" t="s">
        <v>6667</v>
      </c>
      <c r="AC7120" s="316" t="str">
        <f t="shared" si="63"/>
        <v>INSERT INTO UPK_IKOU.upk_k40.k60_press_buno_link (buno_id, k60_buno_id, created_date, created_tantou_id) VALUES (2218, 2463, GETDATE(), 999);</v>
      </c>
    </row>
    <row r="7121" spans="26:29">
      <c r="Z7121" s="623">
        <v>511</v>
      </c>
      <c r="AA7121" t="s">
        <v>6913</v>
      </c>
      <c r="AB7121" t="s">
        <v>6668</v>
      </c>
      <c r="AC7121" s="316" t="str">
        <f t="shared" si="63"/>
        <v>INSERT INTO UPK_IKOU.upk_k40.k60_press_buno_link (buno_id, k60_buno_id, created_date, created_tantou_id) VALUES (2219, 2464, GETDATE(), 999);</v>
      </c>
    </row>
    <row r="7122" spans="26:29">
      <c r="Z7122" s="623">
        <v>512</v>
      </c>
      <c r="AA7122" t="s">
        <v>5896</v>
      </c>
      <c r="AB7122" t="s">
        <v>6669</v>
      </c>
      <c r="AC7122" s="316" t="str">
        <f t="shared" si="63"/>
        <v>INSERT INTO UPK_IKOU.upk_k40.k60_press_buno_link (buno_id, k60_buno_id, created_date, created_tantou_id) VALUES (2220, 1407, GETDATE(), 999);</v>
      </c>
    </row>
    <row r="7123" spans="26:29">
      <c r="Z7123" s="623">
        <v>513</v>
      </c>
      <c r="AA7123" t="s">
        <v>5897</v>
      </c>
      <c r="AB7123" t="s">
        <v>6670</v>
      </c>
      <c r="AC7123" s="316" t="str">
        <f t="shared" ref="AC7123:AC7186" si="64">AC$6609&amp;AB7123&amp;", "&amp;AA7123&amp;", GETDATE(), 999);"</f>
        <v>INSERT INTO UPK_IKOU.upk_k40.k60_press_buno_link (buno_id, k60_buno_id, created_date, created_tantou_id) VALUES (2221, 1408, GETDATE(), 999);</v>
      </c>
    </row>
    <row r="7124" spans="26:29">
      <c r="Z7124" s="623">
        <v>514</v>
      </c>
      <c r="AA7124" t="s">
        <v>6204</v>
      </c>
      <c r="AB7124" t="s">
        <v>6671</v>
      </c>
      <c r="AC7124" s="316" t="str">
        <f t="shared" si="64"/>
        <v>INSERT INTO UPK_IKOU.upk_k40.k60_press_buno_link (buno_id, k60_buno_id, created_date, created_tantou_id) VALUES (2222, 1716, GETDATE(), 999);</v>
      </c>
    </row>
    <row r="7125" spans="26:29">
      <c r="Z7125" s="623">
        <v>515</v>
      </c>
      <c r="AA7125" t="s">
        <v>213</v>
      </c>
      <c r="AB7125" t="s">
        <v>6672</v>
      </c>
      <c r="AC7125" s="316" t="str">
        <f t="shared" si="64"/>
        <v>INSERT INTO UPK_IKOU.upk_k40.k60_press_buno_link (buno_id, k60_buno_id, created_date, created_tantou_id) VALUES (2223, 2010, GETDATE(), 999);</v>
      </c>
    </row>
    <row r="7126" spans="26:29">
      <c r="Z7126" s="623">
        <v>516</v>
      </c>
      <c r="AA7126" t="s">
        <v>6113</v>
      </c>
      <c r="AB7126" t="s">
        <v>6673</v>
      </c>
      <c r="AC7126" s="316" t="str">
        <f t="shared" si="64"/>
        <v>INSERT INTO UPK_IKOU.upk_k40.k60_press_buno_link (buno_id, k60_buno_id, created_date, created_tantou_id) VALUES (2224, 1625, GETDATE(), 999);</v>
      </c>
    </row>
    <row r="7127" spans="26:29">
      <c r="Z7127" s="623">
        <v>517</v>
      </c>
      <c r="AA7127" t="s">
        <v>6447</v>
      </c>
      <c r="AB7127" t="s">
        <v>6674</v>
      </c>
      <c r="AC7127" s="316" t="str">
        <f t="shared" si="64"/>
        <v>INSERT INTO UPK_IKOU.upk_k40.k60_press_buno_link (buno_id, k60_buno_id, created_date, created_tantou_id) VALUES (2225, 1959, GETDATE(), 999);</v>
      </c>
    </row>
    <row r="7128" spans="26:29">
      <c r="Z7128" s="623">
        <v>518</v>
      </c>
      <c r="AA7128" t="s">
        <v>6448</v>
      </c>
      <c r="AB7128" t="s">
        <v>6675</v>
      </c>
      <c r="AC7128" s="316" t="str">
        <f t="shared" si="64"/>
        <v>INSERT INTO UPK_IKOU.upk_k40.k60_press_buno_link (buno_id, k60_buno_id, created_date, created_tantou_id) VALUES (2226, 1960, GETDATE(), 999);</v>
      </c>
    </row>
    <row r="7129" spans="26:29">
      <c r="Z7129" s="623">
        <v>519</v>
      </c>
      <c r="AA7129">
        <v>2544</v>
      </c>
      <c r="AB7129" t="s">
        <v>6676</v>
      </c>
      <c r="AC7129" s="316" t="str">
        <f t="shared" si="64"/>
        <v>INSERT INTO UPK_IKOU.upk_k40.k60_press_buno_link (buno_id, k60_buno_id, created_date, created_tantou_id) VALUES (2227, 2544, GETDATE(), 999);</v>
      </c>
    </row>
    <row r="7130" spans="26:29">
      <c r="Z7130" s="623">
        <v>520</v>
      </c>
      <c r="AA7130">
        <v>2545</v>
      </c>
      <c r="AB7130" t="s">
        <v>6677</v>
      </c>
      <c r="AC7130" s="316" t="str">
        <f t="shared" si="64"/>
        <v>INSERT INTO UPK_IKOU.upk_k40.k60_press_buno_link (buno_id, k60_buno_id, created_date, created_tantou_id) VALUES (2228, 2545, GETDATE(), 999);</v>
      </c>
    </row>
    <row r="7131" spans="26:29">
      <c r="Z7131" s="623">
        <v>521</v>
      </c>
      <c r="AA7131" t="s">
        <v>5898</v>
      </c>
      <c r="AB7131" t="s">
        <v>6678</v>
      </c>
      <c r="AC7131" s="316" t="str">
        <f t="shared" si="64"/>
        <v>INSERT INTO UPK_IKOU.upk_k40.k60_press_buno_link (buno_id, k60_buno_id, created_date, created_tantou_id) VALUES (2229, 1409, GETDATE(), 999);</v>
      </c>
    </row>
    <row r="7132" spans="26:29">
      <c r="Z7132" s="623">
        <v>522</v>
      </c>
      <c r="AA7132" t="s">
        <v>6205</v>
      </c>
      <c r="AB7132" t="s">
        <v>6679</v>
      </c>
      <c r="AC7132" s="316" t="str">
        <f t="shared" si="64"/>
        <v>INSERT INTO UPK_IKOU.upk_k40.k60_press_buno_link (buno_id, k60_buno_id, created_date, created_tantou_id) VALUES (2230, 1717, GETDATE(), 999);</v>
      </c>
    </row>
    <row r="7133" spans="26:29">
      <c r="Z7133" s="623">
        <v>523</v>
      </c>
      <c r="AA7133" t="s">
        <v>6206</v>
      </c>
      <c r="AB7133" t="s">
        <v>6680</v>
      </c>
      <c r="AC7133" s="316" t="str">
        <f t="shared" si="64"/>
        <v>INSERT INTO UPK_IKOU.upk_k40.k60_press_buno_link (buno_id, k60_buno_id, created_date, created_tantou_id) VALUES (2231, 1718, GETDATE(), 999);</v>
      </c>
    </row>
    <row r="7134" spans="26:29">
      <c r="Z7134" s="623">
        <v>524</v>
      </c>
      <c r="AA7134" t="s">
        <v>6207</v>
      </c>
      <c r="AB7134" t="s">
        <v>6681</v>
      </c>
      <c r="AC7134" s="316" t="str">
        <f t="shared" si="64"/>
        <v>INSERT INTO UPK_IKOU.upk_k40.k60_press_buno_link (buno_id, k60_buno_id, created_date, created_tantou_id) VALUES (2232, 1719, GETDATE(), 999);</v>
      </c>
    </row>
    <row r="7135" spans="26:29">
      <c r="Z7135" s="623">
        <v>525</v>
      </c>
      <c r="AA7135" t="s">
        <v>6488</v>
      </c>
      <c r="AB7135" t="s">
        <v>6682</v>
      </c>
      <c r="AC7135" s="316" t="str">
        <f t="shared" si="64"/>
        <v>INSERT INTO UPK_IKOU.upk_k40.k60_press_buno_link (buno_id, k60_buno_id, created_date, created_tantou_id) VALUES (2233, 2011, GETDATE(), 999);</v>
      </c>
    </row>
    <row r="7136" spans="26:29">
      <c r="Z7136" s="623">
        <v>526</v>
      </c>
      <c r="AA7136" t="s">
        <v>6570</v>
      </c>
      <c r="AB7136" t="s">
        <v>6683</v>
      </c>
      <c r="AC7136" s="316" t="str">
        <f t="shared" si="64"/>
        <v>INSERT INTO UPK_IKOU.upk_k40.k60_press_buno_link (buno_id, k60_buno_id, created_date, created_tantou_id) VALUES (2234, 2121, GETDATE(), 999);</v>
      </c>
    </row>
    <row r="7137" spans="26:29">
      <c r="Z7137" s="623">
        <v>527</v>
      </c>
      <c r="AA7137" t="s">
        <v>6074</v>
      </c>
      <c r="AB7137" t="s">
        <v>6684</v>
      </c>
      <c r="AC7137" s="316" t="str">
        <f t="shared" si="64"/>
        <v>INSERT INTO UPK_IKOU.upk_k40.k60_press_buno_link (buno_id, k60_buno_id, created_date, created_tantou_id) VALUES (2235, 1586, GETDATE(), 999);</v>
      </c>
    </row>
    <row r="7138" spans="26:29">
      <c r="Z7138" s="623">
        <v>528</v>
      </c>
      <c r="AA7138" t="s">
        <v>6703</v>
      </c>
      <c r="AB7138" t="s">
        <v>6685</v>
      </c>
      <c r="AC7138" s="316" t="str">
        <f t="shared" si="64"/>
        <v>INSERT INTO UPK_IKOU.upk_k40.k60_press_buno_link (buno_id, k60_buno_id, created_date, created_tantou_id) VALUES (2236, 2254, GETDATE(), 999);</v>
      </c>
    </row>
    <row r="7139" spans="26:29">
      <c r="Z7139" s="623">
        <v>529</v>
      </c>
      <c r="AA7139" t="s">
        <v>6154</v>
      </c>
      <c r="AB7139" t="s">
        <v>6686</v>
      </c>
      <c r="AC7139" s="316" t="str">
        <f t="shared" si="64"/>
        <v>INSERT INTO UPK_IKOU.upk_k40.k60_press_buno_link (buno_id, k60_buno_id, created_date, created_tantou_id) VALUES (2237, 1666, GETDATE(), 999);</v>
      </c>
    </row>
    <row r="7140" spans="26:29">
      <c r="Z7140" s="623">
        <v>530</v>
      </c>
      <c r="AA7140" t="s">
        <v>6661</v>
      </c>
      <c r="AB7140" t="s">
        <v>6687</v>
      </c>
      <c r="AC7140" s="316" t="str">
        <f t="shared" si="64"/>
        <v>INSERT INTO UPK_IKOU.upk_k40.k60_press_buno_link (buno_id, k60_buno_id, created_date, created_tantou_id) VALUES (2238, 2212, GETDATE(), 999);</v>
      </c>
    </row>
    <row r="7141" spans="26:29">
      <c r="Z7141" s="623">
        <v>531</v>
      </c>
      <c r="AA7141" t="s">
        <v>6914</v>
      </c>
      <c r="AB7141" t="s">
        <v>6688</v>
      </c>
      <c r="AC7141" s="316" t="str">
        <f t="shared" si="64"/>
        <v>INSERT INTO UPK_IKOU.upk_k40.k60_press_buno_link (buno_id, k60_buno_id, created_date, created_tantou_id) VALUES (2239, 2465, GETDATE(), 999);</v>
      </c>
    </row>
    <row r="7142" spans="26:29">
      <c r="Z7142" s="623">
        <v>532</v>
      </c>
      <c r="AA7142" t="s">
        <v>6914</v>
      </c>
      <c r="AB7142" t="s">
        <v>6689</v>
      </c>
      <c r="AC7142" s="316" t="str">
        <f t="shared" si="64"/>
        <v>INSERT INTO UPK_IKOU.upk_k40.k60_press_buno_link (buno_id, k60_buno_id, created_date, created_tantou_id) VALUES (2240, 2465, GETDATE(), 999);</v>
      </c>
    </row>
    <row r="7143" spans="26:29">
      <c r="Z7143" s="623">
        <v>533</v>
      </c>
      <c r="AA7143" t="s">
        <v>6449</v>
      </c>
      <c r="AB7143" t="s">
        <v>6690</v>
      </c>
      <c r="AC7143" s="316" t="str">
        <f t="shared" si="64"/>
        <v>INSERT INTO UPK_IKOU.upk_k40.k60_press_buno_link (buno_id, k60_buno_id, created_date, created_tantou_id) VALUES (2241, 1961, GETDATE(), 999);</v>
      </c>
    </row>
    <row r="7144" spans="26:29">
      <c r="Z7144" s="623">
        <v>534</v>
      </c>
      <c r="AA7144" t="s">
        <v>6449</v>
      </c>
      <c r="AB7144" t="s">
        <v>6691</v>
      </c>
      <c r="AC7144" s="316" t="str">
        <f t="shared" si="64"/>
        <v>INSERT INTO UPK_IKOU.upk_k40.k60_press_buno_link (buno_id, k60_buno_id, created_date, created_tantou_id) VALUES (2242, 1961, GETDATE(), 999);</v>
      </c>
    </row>
    <row r="7145" spans="26:29">
      <c r="Z7145" s="623">
        <v>535</v>
      </c>
      <c r="AA7145" t="s">
        <v>6617</v>
      </c>
      <c r="AB7145" t="s">
        <v>6692</v>
      </c>
      <c r="AC7145" s="316" t="str">
        <f t="shared" si="64"/>
        <v>INSERT INTO UPK_IKOU.upk_k40.k60_press_buno_link (buno_id, k60_buno_id, created_date, created_tantou_id) VALUES (2243, 2168, GETDATE(), 999);</v>
      </c>
    </row>
    <row r="7146" spans="26:29">
      <c r="Z7146" s="623">
        <v>536</v>
      </c>
      <c r="AA7146" t="s">
        <v>6617</v>
      </c>
      <c r="AB7146" t="s">
        <v>6693</v>
      </c>
      <c r="AC7146" s="316" t="str">
        <f t="shared" si="64"/>
        <v>INSERT INTO UPK_IKOU.upk_k40.k60_press_buno_link (buno_id, k60_buno_id, created_date, created_tantou_id) VALUES (2244, 2168, GETDATE(), 999);</v>
      </c>
    </row>
    <row r="7147" spans="26:29">
      <c r="Z7147" s="623">
        <v>537</v>
      </c>
      <c r="AA7147" t="s">
        <v>6936</v>
      </c>
      <c r="AB7147" t="s">
        <v>6694</v>
      </c>
      <c r="AC7147" s="316" t="str">
        <f t="shared" si="64"/>
        <v>INSERT INTO UPK_IKOU.upk_k40.k60_press_buno_link (buno_id, k60_buno_id, created_date, created_tantou_id) VALUES (2245, 2487, GETDATE(), 999);</v>
      </c>
    </row>
    <row r="7148" spans="26:29">
      <c r="Z7148" s="623">
        <v>538</v>
      </c>
      <c r="AA7148" t="s">
        <v>6936</v>
      </c>
      <c r="AB7148" t="s">
        <v>6695</v>
      </c>
      <c r="AC7148" s="316" t="str">
        <f t="shared" si="64"/>
        <v>INSERT INTO UPK_IKOU.upk_k40.k60_press_buno_link (buno_id, k60_buno_id, created_date, created_tantou_id) VALUES (2246, 2487, GETDATE(), 999);</v>
      </c>
    </row>
    <row r="7149" spans="26:29">
      <c r="Z7149" s="623">
        <v>539</v>
      </c>
      <c r="AA7149" t="s">
        <v>6075</v>
      </c>
      <c r="AB7149" t="s">
        <v>6696</v>
      </c>
      <c r="AC7149" s="316" t="str">
        <f t="shared" si="64"/>
        <v>INSERT INTO UPK_IKOU.upk_k40.k60_press_buno_link (buno_id, k60_buno_id, created_date, created_tantou_id) VALUES (2247, 1587, GETDATE(), 999);</v>
      </c>
    </row>
    <row r="7150" spans="26:29">
      <c r="Z7150" s="623">
        <v>540</v>
      </c>
      <c r="AA7150" t="s">
        <v>6704</v>
      </c>
      <c r="AB7150" t="s">
        <v>6697</v>
      </c>
      <c r="AC7150" s="316" t="str">
        <f t="shared" si="64"/>
        <v>INSERT INTO UPK_IKOU.upk_k40.k60_press_buno_link (buno_id, k60_buno_id, created_date, created_tantou_id) VALUES (2248, 2255, GETDATE(), 999);</v>
      </c>
    </row>
    <row r="7151" spans="26:29">
      <c r="Z7151" s="623">
        <v>541</v>
      </c>
      <c r="AA7151" t="s">
        <v>6155</v>
      </c>
      <c r="AB7151" t="s">
        <v>6698</v>
      </c>
      <c r="AC7151" s="316" t="str">
        <f t="shared" si="64"/>
        <v>INSERT INTO UPK_IKOU.upk_k40.k60_press_buno_link (buno_id, k60_buno_id, created_date, created_tantou_id) VALUES (2249, 1667, GETDATE(), 999);</v>
      </c>
    </row>
    <row r="7152" spans="26:29">
      <c r="Z7152" s="623">
        <v>542</v>
      </c>
      <c r="AA7152" t="s">
        <v>6020</v>
      </c>
      <c r="AB7152" t="s">
        <v>6699</v>
      </c>
      <c r="AC7152" s="316" t="str">
        <f t="shared" si="64"/>
        <v>INSERT INTO UPK_IKOU.upk_k40.k60_press_buno_link (buno_id, k60_buno_id, created_date, created_tantou_id) VALUES (2250, 1532, GETDATE(), 999);</v>
      </c>
    </row>
    <row r="7153" spans="26:29">
      <c r="Z7153" s="623">
        <v>543</v>
      </c>
      <c r="AA7153" t="s">
        <v>6227</v>
      </c>
      <c r="AB7153" t="s">
        <v>6700</v>
      </c>
      <c r="AC7153" s="316" t="str">
        <f t="shared" si="64"/>
        <v>INSERT INTO UPK_IKOU.upk_k40.k60_press_buno_link (buno_id, k60_buno_id, created_date, created_tantou_id) VALUES (2251, 1739, GETDATE(), 999);</v>
      </c>
    </row>
    <row r="7154" spans="26:29">
      <c r="Z7154" s="623">
        <v>544</v>
      </c>
      <c r="AA7154" t="s">
        <v>6227</v>
      </c>
      <c r="AB7154" t="s">
        <v>6701</v>
      </c>
      <c r="AC7154" s="316" t="str">
        <f t="shared" si="64"/>
        <v>INSERT INTO UPK_IKOU.upk_k40.k60_press_buno_link (buno_id, k60_buno_id, created_date, created_tantou_id) VALUES (2252, 1739, GETDATE(), 999);</v>
      </c>
    </row>
    <row r="7155" spans="26:29">
      <c r="Z7155" s="623">
        <v>545</v>
      </c>
      <c r="AA7155" t="s">
        <v>5996</v>
      </c>
      <c r="AB7155" t="s">
        <v>6702</v>
      </c>
      <c r="AC7155" s="316" t="str">
        <f t="shared" si="64"/>
        <v>INSERT INTO UPK_IKOU.upk_k40.k60_press_buno_link (buno_id, k60_buno_id, created_date, created_tantou_id) VALUES (2253, 1508, GETDATE(), 999);</v>
      </c>
    </row>
    <row r="7156" spans="26:29">
      <c r="Z7156" s="623">
        <v>546</v>
      </c>
      <c r="AA7156" t="s">
        <v>5997</v>
      </c>
      <c r="AB7156" t="s">
        <v>6703</v>
      </c>
      <c r="AC7156" s="316" t="str">
        <f t="shared" si="64"/>
        <v>INSERT INTO UPK_IKOU.upk_k40.k60_press_buno_link (buno_id, k60_buno_id, created_date, created_tantou_id) VALUES (2254, 1509, GETDATE(), 999);</v>
      </c>
    </row>
    <row r="7157" spans="26:29">
      <c r="Z7157" s="623">
        <v>547</v>
      </c>
      <c r="AA7157" t="s">
        <v>6021</v>
      </c>
      <c r="AB7157" t="s">
        <v>6704</v>
      </c>
      <c r="AC7157" s="316" t="str">
        <f t="shared" si="64"/>
        <v>INSERT INTO UPK_IKOU.upk_k40.k60_press_buno_link (buno_id, k60_buno_id, created_date, created_tantou_id) VALUES (2255, 1533, GETDATE(), 999);</v>
      </c>
    </row>
    <row r="7158" spans="26:29">
      <c r="Z7158" s="623">
        <v>548</v>
      </c>
      <c r="AA7158" t="s">
        <v>6037</v>
      </c>
      <c r="AB7158" t="s">
        <v>6705</v>
      </c>
      <c r="AC7158" s="316" t="str">
        <f t="shared" si="64"/>
        <v>INSERT INTO UPK_IKOU.upk_k40.k60_press_buno_link (buno_id, k60_buno_id, created_date, created_tantou_id) VALUES (2256, 1549, GETDATE(), 999);</v>
      </c>
    </row>
    <row r="7159" spans="26:29">
      <c r="Z7159" s="623">
        <v>549</v>
      </c>
      <c r="AA7159" t="s">
        <v>6037</v>
      </c>
      <c r="AB7159" t="s">
        <v>6706</v>
      </c>
      <c r="AC7159" s="316" t="str">
        <f t="shared" si="64"/>
        <v>INSERT INTO UPK_IKOU.upk_k40.k60_press_buno_link (buno_id, k60_buno_id, created_date, created_tantou_id) VALUES (2257, 1549, GETDATE(), 999);</v>
      </c>
    </row>
    <row r="7160" spans="26:29">
      <c r="Z7160" s="623">
        <v>550</v>
      </c>
      <c r="AA7160" t="s">
        <v>6114</v>
      </c>
      <c r="AB7160" t="s">
        <v>6707</v>
      </c>
      <c r="AC7160" s="316" t="str">
        <f t="shared" si="64"/>
        <v>INSERT INTO UPK_IKOU.upk_k40.k60_press_buno_link (buno_id, k60_buno_id, created_date, created_tantou_id) VALUES (2258, 1626, GETDATE(), 999);</v>
      </c>
    </row>
    <row r="7161" spans="26:29">
      <c r="Z7161" s="623">
        <v>551</v>
      </c>
      <c r="AA7161" t="s">
        <v>6246</v>
      </c>
      <c r="AB7161" t="s">
        <v>6708</v>
      </c>
      <c r="AC7161" s="316" t="str">
        <f t="shared" si="64"/>
        <v>INSERT INTO UPK_IKOU.upk_k40.k60_press_buno_link (buno_id, k60_buno_id, created_date, created_tantou_id) VALUES (2259, 1758, GETDATE(), 999);</v>
      </c>
    </row>
    <row r="7162" spans="26:29">
      <c r="Z7162" s="623">
        <v>552</v>
      </c>
      <c r="AA7162" t="s">
        <v>6247</v>
      </c>
      <c r="AB7162" t="s">
        <v>6709</v>
      </c>
      <c r="AC7162" s="316" t="str">
        <f t="shared" si="64"/>
        <v>INSERT INTO UPK_IKOU.upk_k40.k60_press_buno_link (buno_id, k60_buno_id, created_date, created_tantou_id) VALUES (2260, 1759, GETDATE(), 999);</v>
      </c>
    </row>
    <row r="7163" spans="26:29">
      <c r="Z7163" s="623">
        <v>553</v>
      </c>
      <c r="AA7163" t="s">
        <v>6249</v>
      </c>
      <c r="AB7163" t="s">
        <v>6710</v>
      </c>
      <c r="AC7163" s="316" t="str">
        <f t="shared" si="64"/>
        <v>INSERT INTO UPK_IKOU.upk_k40.k60_press_buno_link (buno_id, k60_buno_id, created_date, created_tantou_id) VALUES (2261, 1761, GETDATE(), 999);</v>
      </c>
    </row>
    <row r="7164" spans="26:29">
      <c r="Z7164" s="623">
        <v>554</v>
      </c>
      <c r="AA7164" t="s">
        <v>6248</v>
      </c>
      <c r="AB7164" t="s">
        <v>6711</v>
      </c>
      <c r="AC7164" s="316" t="str">
        <f t="shared" si="64"/>
        <v>INSERT INTO UPK_IKOU.upk_k40.k60_press_buno_link (buno_id, k60_buno_id, created_date, created_tantou_id) VALUES (2262, 1760, GETDATE(), 999);</v>
      </c>
    </row>
    <row r="7165" spans="26:29">
      <c r="Z7165" s="623">
        <v>555</v>
      </c>
      <c r="AA7165" t="s">
        <v>6250</v>
      </c>
      <c r="AB7165" t="s">
        <v>6712</v>
      </c>
      <c r="AC7165" s="316" t="str">
        <f t="shared" si="64"/>
        <v>INSERT INTO UPK_IKOU.upk_k40.k60_press_buno_link (buno_id, k60_buno_id, created_date, created_tantou_id) VALUES (2263, 1762, GETDATE(), 999);</v>
      </c>
    </row>
    <row r="7166" spans="26:29">
      <c r="Z7166" s="623">
        <v>556</v>
      </c>
      <c r="AA7166" t="s">
        <v>6022</v>
      </c>
      <c r="AB7166" t="s">
        <v>6713</v>
      </c>
      <c r="AC7166" s="316" t="str">
        <f t="shared" si="64"/>
        <v>INSERT INTO UPK_IKOU.upk_k40.k60_press_buno_link (buno_id, k60_buno_id, created_date, created_tantou_id) VALUES (2264, 1534, GETDATE(), 999);</v>
      </c>
    </row>
    <row r="7167" spans="26:29">
      <c r="Z7167" s="623">
        <v>557</v>
      </c>
      <c r="AA7167" t="s">
        <v>6023</v>
      </c>
      <c r="AB7167" t="s">
        <v>6714</v>
      </c>
      <c r="AC7167" s="316" t="str">
        <f t="shared" si="64"/>
        <v>INSERT INTO UPK_IKOU.upk_k40.k60_press_buno_link (buno_id, k60_buno_id, created_date, created_tantou_id) VALUES (2265, 1535, GETDATE(), 999);</v>
      </c>
    </row>
    <row r="7168" spans="26:29">
      <c r="Z7168" s="623">
        <v>558</v>
      </c>
      <c r="AA7168" t="s">
        <v>6055</v>
      </c>
      <c r="AB7168" t="s">
        <v>6715</v>
      </c>
      <c r="AC7168" s="316" t="str">
        <f t="shared" si="64"/>
        <v>INSERT INTO UPK_IKOU.upk_k40.k60_press_buno_link (buno_id, k60_buno_id, created_date, created_tantou_id) VALUES (2266, 1567, GETDATE(), 999);</v>
      </c>
    </row>
    <row r="7169" spans="26:29">
      <c r="Z7169" s="623">
        <v>559</v>
      </c>
      <c r="AA7169" t="s">
        <v>6056</v>
      </c>
      <c r="AB7169" t="s">
        <v>6716</v>
      </c>
      <c r="AC7169" s="316" t="str">
        <f t="shared" si="64"/>
        <v>INSERT INTO UPK_IKOU.upk_k40.k60_press_buno_link (buno_id, k60_buno_id, created_date, created_tantou_id) VALUES (2267, 1568, GETDATE(), 999);</v>
      </c>
    </row>
    <row r="7170" spans="26:29">
      <c r="Z7170" s="623">
        <v>560</v>
      </c>
      <c r="AA7170" t="s">
        <v>6156</v>
      </c>
      <c r="AB7170" t="s">
        <v>6717</v>
      </c>
      <c r="AC7170" s="316" t="str">
        <f t="shared" si="64"/>
        <v>INSERT INTO UPK_IKOU.upk_k40.k60_press_buno_link (buno_id, k60_buno_id, created_date, created_tantou_id) VALUES (2268, 1668, GETDATE(), 999);</v>
      </c>
    </row>
    <row r="7171" spans="26:29">
      <c r="Z7171" s="623">
        <v>561</v>
      </c>
      <c r="AA7171" t="s">
        <v>6156</v>
      </c>
      <c r="AB7171" t="s">
        <v>6718</v>
      </c>
      <c r="AC7171" s="316" t="str">
        <f t="shared" si="64"/>
        <v>INSERT INTO UPK_IKOU.upk_k40.k60_press_buno_link (buno_id, k60_buno_id, created_date, created_tantou_id) VALUES (2269, 1668, GETDATE(), 999);</v>
      </c>
    </row>
    <row r="7172" spans="26:29">
      <c r="Z7172" s="623">
        <v>562</v>
      </c>
      <c r="AA7172" t="s">
        <v>6537</v>
      </c>
      <c r="AB7172" t="s">
        <v>6719</v>
      </c>
      <c r="AC7172" s="316" t="str">
        <f t="shared" si="64"/>
        <v>INSERT INTO UPK_IKOU.upk_k40.k60_press_buno_link (buno_id, k60_buno_id, created_date, created_tantou_id) VALUES (2270, 2088, GETDATE(), 999);</v>
      </c>
    </row>
    <row r="7173" spans="26:29">
      <c r="Z7173" s="623">
        <v>563</v>
      </c>
      <c r="AA7173" t="s">
        <v>6539</v>
      </c>
      <c r="AB7173" t="s">
        <v>6720</v>
      </c>
      <c r="AC7173" s="316" t="str">
        <f t="shared" si="64"/>
        <v>INSERT INTO UPK_IKOU.upk_k40.k60_press_buno_link (buno_id, k60_buno_id, created_date, created_tantou_id) VALUES (2271, 2090, GETDATE(), 999);</v>
      </c>
    </row>
    <row r="7174" spans="26:29">
      <c r="Z7174" s="623">
        <v>564</v>
      </c>
      <c r="AA7174" t="s">
        <v>6731</v>
      </c>
      <c r="AB7174" t="s">
        <v>6721</v>
      </c>
      <c r="AC7174" s="316" t="str">
        <f t="shared" si="64"/>
        <v>INSERT INTO UPK_IKOU.upk_k40.k60_press_buno_link (buno_id, k60_buno_id, created_date, created_tantou_id) VALUES (2272, 2282, GETDATE(), 999);</v>
      </c>
    </row>
    <row r="7175" spans="26:29">
      <c r="Z7175" s="623">
        <v>565</v>
      </c>
      <c r="AA7175" t="s">
        <v>6251</v>
      </c>
      <c r="AB7175" t="s">
        <v>6722</v>
      </c>
      <c r="AC7175" s="316" t="str">
        <f t="shared" si="64"/>
        <v>INSERT INTO UPK_IKOU.upk_k40.k60_press_buno_link (buno_id, k60_buno_id, created_date, created_tantou_id) VALUES (2273, 1763, GETDATE(), 999);</v>
      </c>
    </row>
    <row r="7176" spans="26:29">
      <c r="Z7176" s="623">
        <v>566</v>
      </c>
      <c r="AA7176" t="s">
        <v>6057</v>
      </c>
      <c r="AB7176" t="s">
        <v>6723</v>
      </c>
      <c r="AC7176" s="316" t="str">
        <f t="shared" si="64"/>
        <v>INSERT INTO UPK_IKOU.upk_k40.k60_press_buno_link (buno_id, k60_buno_id, created_date, created_tantou_id) VALUES (2274, 1569, GETDATE(), 999);</v>
      </c>
    </row>
    <row r="7177" spans="26:29">
      <c r="Z7177" s="623">
        <v>567</v>
      </c>
      <c r="AA7177" t="s">
        <v>6084</v>
      </c>
      <c r="AB7177" t="s">
        <v>6724</v>
      </c>
      <c r="AC7177" s="316" t="str">
        <f t="shared" si="64"/>
        <v>INSERT INTO UPK_IKOU.upk_k40.k60_press_buno_link (buno_id, k60_buno_id, created_date, created_tantou_id) VALUES (2275, 1596, GETDATE(), 999);</v>
      </c>
    </row>
    <row r="7178" spans="26:29">
      <c r="Z7178" s="623">
        <v>568</v>
      </c>
      <c r="AA7178" t="s">
        <v>6538</v>
      </c>
      <c r="AB7178" t="s">
        <v>6725</v>
      </c>
      <c r="AC7178" s="316" t="str">
        <f t="shared" si="64"/>
        <v>INSERT INTO UPK_IKOU.upk_k40.k60_press_buno_link (buno_id, k60_buno_id, created_date, created_tantou_id) VALUES (2276, 2089, GETDATE(), 999);</v>
      </c>
    </row>
    <row r="7179" spans="26:29">
      <c r="Z7179" s="623">
        <v>569</v>
      </c>
      <c r="AA7179" t="s">
        <v>6540</v>
      </c>
      <c r="AB7179" t="s">
        <v>6726</v>
      </c>
      <c r="AC7179" s="316" t="str">
        <f t="shared" si="64"/>
        <v>INSERT INTO UPK_IKOU.upk_k40.k60_press_buno_link (buno_id, k60_buno_id, created_date, created_tantou_id) VALUES (2277, 2091, GETDATE(), 999);</v>
      </c>
    </row>
    <row r="7180" spans="26:29">
      <c r="Z7180" s="623">
        <v>570</v>
      </c>
      <c r="AA7180" t="s">
        <v>6797</v>
      </c>
      <c r="AB7180" t="s">
        <v>6727</v>
      </c>
      <c r="AC7180" s="316" t="str">
        <f t="shared" si="64"/>
        <v>INSERT INTO UPK_IKOU.upk_k40.k60_press_buno_link (buno_id, k60_buno_id, created_date, created_tantou_id) VALUES (2278, 2348, GETDATE(), 999);</v>
      </c>
    </row>
    <row r="7181" spans="26:29">
      <c r="Z7181" s="623">
        <v>571</v>
      </c>
      <c r="AA7181" t="s">
        <v>6938</v>
      </c>
      <c r="AB7181" t="s">
        <v>6728</v>
      </c>
      <c r="AC7181" s="316" t="str">
        <f t="shared" si="64"/>
        <v>INSERT INTO UPK_IKOU.upk_k40.k60_press_buno_link (buno_id, k60_buno_id, created_date, created_tantou_id) VALUES (2279, 2489, GETDATE(), 999);</v>
      </c>
    </row>
    <row r="7182" spans="26:29">
      <c r="Z7182" s="623">
        <v>572</v>
      </c>
      <c r="AA7182" t="s">
        <v>6655</v>
      </c>
      <c r="AB7182" t="s">
        <v>6729</v>
      </c>
      <c r="AC7182" s="316" t="str">
        <f t="shared" si="64"/>
        <v>INSERT INTO UPK_IKOU.upk_k40.k60_press_buno_link (buno_id, k60_buno_id, created_date, created_tantou_id) VALUES (2280, 2206, GETDATE(), 999);</v>
      </c>
    </row>
    <row r="7183" spans="26:29">
      <c r="Z7183" s="623">
        <v>573</v>
      </c>
      <c r="AA7183" t="s">
        <v>6656</v>
      </c>
      <c r="AB7183" t="s">
        <v>6730</v>
      </c>
      <c r="AC7183" s="316" t="str">
        <f t="shared" si="64"/>
        <v>INSERT INTO UPK_IKOU.upk_k40.k60_press_buno_link (buno_id, k60_buno_id, created_date, created_tantou_id) VALUES (2281, 2207, GETDATE(), 999);</v>
      </c>
    </row>
    <row r="7184" spans="26:29">
      <c r="Z7184" s="623">
        <v>574</v>
      </c>
      <c r="AA7184" t="s">
        <v>6208</v>
      </c>
      <c r="AB7184" t="s">
        <v>6731</v>
      </c>
      <c r="AC7184" s="316" t="str">
        <f t="shared" si="64"/>
        <v>INSERT INTO UPK_IKOU.upk_k40.k60_press_buno_link (buno_id, k60_buno_id, created_date, created_tantou_id) VALUES (2282, 1720, GETDATE(), 999);</v>
      </c>
    </row>
    <row r="7185" spans="26:29">
      <c r="Z7185" s="623">
        <v>575</v>
      </c>
      <c r="AA7185" t="s">
        <v>6194</v>
      </c>
      <c r="AB7185" t="s">
        <v>6732</v>
      </c>
      <c r="AC7185" s="316" t="str">
        <f t="shared" si="64"/>
        <v>INSERT INTO UPK_IKOU.upk_k40.k60_press_buno_link (buno_id, k60_buno_id, created_date, created_tantou_id) VALUES (2283, 1706, GETDATE(), 999);</v>
      </c>
    </row>
    <row r="7186" spans="26:29">
      <c r="Z7186" s="623">
        <v>576</v>
      </c>
      <c r="AA7186" t="s">
        <v>6194</v>
      </c>
      <c r="AB7186" t="s">
        <v>6733</v>
      </c>
      <c r="AC7186" s="316" t="str">
        <f t="shared" si="64"/>
        <v>INSERT INTO UPK_IKOU.upk_k40.k60_press_buno_link (buno_id, k60_buno_id, created_date, created_tantou_id) VALUES (2284, 1706, GETDATE(), 999);</v>
      </c>
    </row>
    <row r="7187" spans="26:29">
      <c r="Z7187" s="623">
        <v>577</v>
      </c>
      <c r="AA7187" t="s">
        <v>6534</v>
      </c>
      <c r="AB7187" t="s">
        <v>6734</v>
      </c>
      <c r="AC7187" s="316" t="str">
        <f t="shared" ref="AC7187:AC7250" si="65">AC$6609&amp;AB7187&amp;", "&amp;AA7187&amp;", GETDATE(), 999);"</f>
        <v>INSERT INTO UPK_IKOU.upk_k40.k60_press_buno_link (buno_id, k60_buno_id, created_date, created_tantou_id) VALUES (2285, 2085, GETDATE(), 999);</v>
      </c>
    </row>
    <row r="7188" spans="26:29">
      <c r="Z7188" s="623">
        <v>578</v>
      </c>
      <c r="AA7188" t="s">
        <v>6534</v>
      </c>
      <c r="AB7188" t="s">
        <v>6735</v>
      </c>
      <c r="AC7188" s="316" t="str">
        <f t="shared" si="65"/>
        <v>INSERT INTO UPK_IKOU.upk_k40.k60_press_buno_link (buno_id, k60_buno_id, created_date, created_tantou_id) VALUES (2286, 2085, GETDATE(), 999);</v>
      </c>
    </row>
    <row r="7189" spans="26:29">
      <c r="Z7189" s="623">
        <v>579</v>
      </c>
      <c r="AA7189" t="s">
        <v>6535</v>
      </c>
      <c r="AB7189" t="s">
        <v>6736</v>
      </c>
      <c r="AC7189" s="316" t="str">
        <f t="shared" si="65"/>
        <v>INSERT INTO UPK_IKOU.upk_k40.k60_press_buno_link (buno_id, k60_buno_id, created_date, created_tantou_id) VALUES (2287, 2086, GETDATE(), 999);</v>
      </c>
    </row>
    <row r="7190" spans="26:29">
      <c r="Z7190" s="623">
        <v>580</v>
      </c>
      <c r="AA7190" t="s">
        <v>6535</v>
      </c>
      <c r="AB7190" t="s">
        <v>6737</v>
      </c>
      <c r="AC7190" s="316" t="str">
        <f t="shared" si="65"/>
        <v>INSERT INTO UPK_IKOU.upk_k40.k60_press_buno_link (buno_id, k60_buno_id, created_date, created_tantou_id) VALUES (2288, 2086, GETDATE(), 999);</v>
      </c>
    </row>
    <row r="7191" spans="26:29">
      <c r="Z7191" s="623">
        <v>581</v>
      </c>
      <c r="AA7191" t="s">
        <v>6536</v>
      </c>
      <c r="AB7191" t="s">
        <v>6738</v>
      </c>
      <c r="AC7191" s="316" t="str">
        <f t="shared" si="65"/>
        <v>INSERT INTO UPK_IKOU.upk_k40.k60_press_buno_link (buno_id, k60_buno_id, created_date, created_tantou_id) VALUES (2289, 2087, GETDATE(), 999);</v>
      </c>
    </row>
    <row r="7192" spans="26:29">
      <c r="Z7192" s="623">
        <v>582</v>
      </c>
      <c r="AA7192" t="s">
        <v>6536</v>
      </c>
      <c r="AB7192" t="s">
        <v>6739</v>
      </c>
      <c r="AC7192" s="316" t="str">
        <f t="shared" si="65"/>
        <v>INSERT INTO UPK_IKOU.upk_k40.k60_press_buno_link (buno_id, k60_buno_id, created_date, created_tantou_id) VALUES (2290, 2087, GETDATE(), 999);</v>
      </c>
    </row>
    <row r="7193" spans="26:29">
      <c r="Z7193" s="623">
        <v>583</v>
      </c>
      <c r="AA7193" t="s">
        <v>6085</v>
      </c>
      <c r="AB7193" t="s">
        <v>6740</v>
      </c>
      <c r="AC7193" s="316" t="str">
        <f t="shared" si="65"/>
        <v>INSERT INTO UPK_IKOU.upk_k40.k60_press_buno_link (buno_id, k60_buno_id, created_date, created_tantou_id) VALUES (2291, 1597, GETDATE(), 999);</v>
      </c>
    </row>
    <row r="7194" spans="26:29">
      <c r="Z7194" s="623">
        <v>584</v>
      </c>
      <c r="AA7194" t="s">
        <v>6209</v>
      </c>
      <c r="AB7194" t="s">
        <v>6741</v>
      </c>
      <c r="AC7194" s="316" t="str">
        <f t="shared" si="65"/>
        <v>INSERT INTO UPK_IKOU.upk_k40.k60_press_buno_link (buno_id, k60_buno_id, created_date, created_tantou_id) VALUES (2292, 1721, GETDATE(), 999);</v>
      </c>
    </row>
    <row r="7195" spans="26:29">
      <c r="Z7195" s="623">
        <v>585</v>
      </c>
      <c r="AA7195" t="s">
        <v>6210</v>
      </c>
      <c r="AB7195" t="s">
        <v>6742</v>
      </c>
      <c r="AC7195" s="316" t="str">
        <f t="shared" si="65"/>
        <v>INSERT INTO UPK_IKOU.upk_k40.k60_press_buno_link (buno_id, k60_buno_id, created_date, created_tantou_id) VALUES (2293, 1722, GETDATE(), 999);</v>
      </c>
    </row>
    <row r="7196" spans="26:29">
      <c r="Z7196" s="623">
        <v>586</v>
      </c>
      <c r="AA7196" t="s">
        <v>6211</v>
      </c>
      <c r="AB7196" t="s">
        <v>6743</v>
      </c>
      <c r="AC7196" s="316" t="str">
        <f t="shared" si="65"/>
        <v>INSERT INTO UPK_IKOU.upk_k40.k60_press_buno_link (buno_id, k60_buno_id, created_date, created_tantou_id) VALUES (2294, 1723, GETDATE(), 999);</v>
      </c>
    </row>
    <row r="7197" spans="26:29">
      <c r="Z7197" s="623">
        <v>587</v>
      </c>
      <c r="AA7197" t="s">
        <v>6212</v>
      </c>
      <c r="AB7197" t="s">
        <v>6744</v>
      </c>
      <c r="AC7197" s="316" t="str">
        <f t="shared" si="65"/>
        <v>INSERT INTO UPK_IKOU.upk_k40.k60_press_buno_link (buno_id, k60_buno_id, created_date, created_tantou_id) VALUES (2295, 1724, GETDATE(), 999);</v>
      </c>
    </row>
    <row r="7198" spans="26:29">
      <c r="Z7198" s="623">
        <v>588</v>
      </c>
      <c r="AA7198" t="s">
        <v>6213</v>
      </c>
      <c r="AB7198" t="s">
        <v>6745</v>
      </c>
      <c r="AC7198" s="316" t="str">
        <f t="shared" si="65"/>
        <v>INSERT INTO UPK_IKOU.upk_k40.k60_press_buno_link (buno_id, k60_buno_id, created_date, created_tantou_id) VALUES (2296, 1725, GETDATE(), 999);</v>
      </c>
    </row>
    <row r="7199" spans="26:29">
      <c r="Z7199" s="623">
        <v>589</v>
      </c>
      <c r="AA7199" t="s">
        <v>6541</v>
      </c>
      <c r="AB7199" t="s">
        <v>6746</v>
      </c>
      <c r="AC7199" s="316" t="str">
        <f t="shared" si="65"/>
        <v>INSERT INTO UPK_IKOU.upk_k40.k60_press_buno_link (buno_id, k60_buno_id, created_date, created_tantou_id) VALUES (2297, 2092, GETDATE(), 999);</v>
      </c>
    </row>
    <row r="7200" spans="26:29">
      <c r="Z7200" s="623">
        <v>590</v>
      </c>
      <c r="AA7200" t="s">
        <v>6874</v>
      </c>
      <c r="AB7200" t="s">
        <v>6747</v>
      </c>
      <c r="AC7200" s="316" t="str">
        <f t="shared" si="65"/>
        <v>INSERT INTO UPK_IKOU.upk_k40.k60_press_buno_link (buno_id, k60_buno_id, created_date, created_tantou_id) VALUES (2298, 2425, GETDATE(), 999);</v>
      </c>
    </row>
    <row r="7201" spans="26:29">
      <c r="Z7201" s="623">
        <v>591</v>
      </c>
      <c r="AA7201" t="s">
        <v>6875</v>
      </c>
      <c r="AB7201" t="s">
        <v>6748</v>
      </c>
      <c r="AC7201" s="316" t="str">
        <f t="shared" si="65"/>
        <v>INSERT INTO UPK_IKOU.upk_k40.k60_press_buno_link (buno_id, k60_buno_id, created_date, created_tantou_id) VALUES (2299, 2426, GETDATE(), 999);</v>
      </c>
    </row>
    <row r="7202" spans="26:29">
      <c r="Z7202" s="623">
        <v>592</v>
      </c>
      <c r="AA7202" t="s">
        <v>5969</v>
      </c>
      <c r="AB7202" t="s">
        <v>6749</v>
      </c>
      <c r="AC7202" s="316" t="str">
        <f t="shared" si="65"/>
        <v>INSERT INTO UPK_IKOU.upk_k40.k60_press_buno_link (buno_id, k60_buno_id, created_date, created_tantou_id) VALUES (2300, 1480, GETDATE(), 999);</v>
      </c>
    </row>
    <row r="7203" spans="26:29">
      <c r="Z7203" s="623">
        <v>593</v>
      </c>
      <c r="AA7203" t="s">
        <v>5787</v>
      </c>
      <c r="AB7203" t="s">
        <v>6750</v>
      </c>
      <c r="AC7203" s="316" t="str">
        <f t="shared" si="65"/>
        <v>INSERT INTO UPK_IKOU.upk_k40.k60_press_buno_link (buno_id, k60_buno_id, created_date, created_tantou_id) VALUES (2301, 1298, GETDATE(), 999);</v>
      </c>
    </row>
    <row r="7204" spans="26:29">
      <c r="Z7204" s="623">
        <v>594</v>
      </c>
      <c r="AA7204" t="s">
        <v>6637</v>
      </c>
      <c r="AB7204" t="s">
        <v>6751</v>
      </c>
      <c r="AC7204" s="316" t="str">
        <f t="shared" si="65"/>
        <v>INSERT INTO UPK_IKOU.upk_k40.k60_press_buno_link (buno_id, k60_buno_id, created_date, created_tantou_id) VALUES (2302, 2188, GETDATE(), 999);</v>
      </c>
    </row>
    <row r="7205" spans="26:29">
      <c r="Z7205" s="623">
        <v>595</v>
      </c>
      <c r="AA7205" t="s">
        <v>6638</v>
      </c>
      <c r="AB7205" t="s">
        <v>6752</v>
      </c>
      <c r="AC7205" s="316" t="str">
        <f t="shared" si="65"/>
        <v>INSERT INTO UPK_IKOU.upk_k40.k60_press_buno_link (buno_id, k60_buno_id, created_date, created_tantou_id) VALUES (2303, 2189, GETDATE(), 999);</v>
      </c>
    </row>
    <row r="7206" spans="26:29">
      <c r="Z7206" s="623">
        <v>596</v>
      </c>
      <c r="AA7206" t="s">
        <v>5788</v>
      </c>
      <c r="AB7206" t="s">
        <v>6753</v>
      </c>
      <c r="AC7206" s="316" t="str">
        <f t="shared" si="65"/>
        <v>INSERT INTO UPK_IKOU.upk_k40.k60_press_buno_link (buno_id, k60_buno_id, created_date, created_tantou_id) VALUES (2304, 1299, GETDATE(), 999);</v>
      </c>
    </row>
    <row r="7207" spans="26:29">
      <c r="Z7207" s="623">
        <v>597</v>
      </c>
      <c r="AA7207" t="s">
        <v>5789</v>
      </c>
      <c r="AB7207" t="s">
        <v>6754</v>
      </c>
      <c r="AC7207" s="316" t="str">
        <f t="shared" si="65"/>
        <v>INSERT INTO UPK_IKOU.upk_k40.k60_press_buno_link (buno_id, k60_buno_id, created_date, created_tantou_id) VALUES (2305, 1300, GETDATE(), 999);</v>
      </c>
    </row>
    <row r="7208" spans="26:29">
      <c r="Z7208" s="623">
        <v>598</v>
      </c>
      <c r="AA7208" t="s">
        <v>5934</v>
      </c>
      <c r="AB7208" t="s">
        <v>6755</v>
      </c>
      <c r="AC7208" s="316" t="str">
        <f t="shared" si="65"/>
        <v>INSERT INTO UPK_IKOU.upk_k40.k60_press_buno_link (buno_id, k60_buno_id, created_date, created_tantou_id) VALUES (2306, 1445, GETDATE(), 999);</v>
      </c>
    </row>
    <row r="7209" spans="26:29">
      <c r="Z7209" s="623">
        <v>599</v>
      </c>
      <c r="AA7209" t="s">
        <v>5934</v>
      </c>
      <c r="AB7209" t="s">
        <v>6756</v>
      </c>
      <c r="AC7209" s="316" t="str">
        <f t="shared" si="65"/>
        <v>INSERT INTO UPK_IKOU.upk_k40.k60_press_buno_link (buno_id, k60_buno_id, created_date, created_tantou_id) VALUES (2307, 1445, GETDATE(), 999);</v>
      </c>
    </row>
    <row r="7210" spans="26:29">
      <c r="Z7210" s="623">
        <v>600</v>
      </c>
      <c r="AA7210" t="s">
        <v>5935</v>
      </c>
      <c r="AB7210" t="s">
        <v>6757</v>
      </c>
      <c r="AC7210" s="316" t="str">
        <f t="shared" si="65"/>
        <v>INSERT INTO UPK_IKOU.upk_k40.k60_press_buno_link (buno_id, k60_buno_id, created_date, created_tantou_id) VALUES (2308, 1446, GETDATE(), 999);</v>
      </c>
    </row>
    <row r="7211" spans="26:29">
      <c r="Z7211" s="623">
        <v>601</v>
      </c>
      <c r="AA7211" t="s">
        <v>5935</v>
      </c>
      <c r="AB7211" t="s">
        <v>6758</v>
      </c>
      <c r="AC7211" s="316" t="str">
        <f t="shared" si="65"/>
        <v>INSERT INTO UPK_IKOU.upk_k40.k60_press_buno_link (buno_id, k60_buno_id, created_date, created_tantou_id) VALUES (2309, 1446, GETDATE(), 999);</v>
      </c>
    </row>
    <row r="7212" spans="26:29">
      <c r="Z7212" s="623">
        <v>602</v>
      </c>
      <c r="AA7212" t="s">
        <v>5936</v>
      </c>
      <c r="AB7212" t="s">
        <v>6759</v>
      </c>
      <c r="AC7212" s="316" t="str">
        <f t="shared" si="65"/>
        <v>INSERT INTO UPK_IKOU.upk_k40.k60_press_buno_link (buno_id, k60_buno_id, created_date, created_tantou_id) VALUES (2310, 1447, GETDATE(), 999);</v>
      </c>
    </row>
    <row r="7213" spans="26:29">
      <c r="Z7213" s="623">
        <v>603</v>
      </c>
      <c r="AA7213" t="s">
        <v>5936</v>
      </c>
      <c r="AB7213" t="s">
        <v>6760</v>
      </c>
      <c r="AC7213" s="316" t="str">
        <f t="shared" si="65"/>
        <v>INSERT INTO UPK_IKOU.upk_k40.k60_press_buno_link (buno_id, k60_buno_id, created_date, created_tantou_id) VALUES (2311, 1447, GETDATE(), 999);</v>
      </c>
    </row>
    <row r="7214" spans="26:29">
      <c r="Z7214" s="623">
        <v>604</v>
      </c>
      <c r="AA7214" t="s">
        <v>5952</v>
      </c>
      <c r="AB7214" t="s">
        <v>6761</v>
      </c>
      <c r="AC7214" s="316" t="str">
        <f t="shared" si="65"/>
        <v>INSERT INTO UPK_IKOU.upk_k40.k60_press_buno_link (buno_id, k60_buno_id, created_date, created_tantou_id) VALUES (2312, 1463, GETDATE(), 999);</v>
      </c>
    </row>
    <row r="7215" spans="26:29">
      <c r="Z7215" s="623">
        <v>605</v>
      </c>
      <c r="AA7215" t="s">
        <v>5952</v>
      </c>
      <c r="AB7215" t="s">
        <v>6762</v>
      </c>
      <c r="AC7215" s="316" t="str">
        <f t="shared" si="65"/>
        <v>INSERT INTO UPK_IKOU.upk_k40.k60_press_buno_link (buno_id, k60_buno_id, created_date, created_tantou_id) VALUES (2313, 1463, GETDATE(), 999);</v>
      </c>
    </row>
    <row r="7216" spans="26:29">
      <c r="Z7216" s="623">
        <v>606</v>
      </c>
      <c r="AA7216" t="s">
        <v>5953</v>
      </c>
      <c r="AB7216" t="s">
        <v>6763</v>
      </c>
      <c r="AC7216" s="316" t="str">
        <f t="shared" si="65"/>
        <v>INSERT INTO UPK_IKOU.upk_k40.k60_press_buno_link (buno_id, k60_buno_id, created_date, created_tantou_id) VALUES (2314, 1464, GETDATE(), 999);</v>
      </c>
    </row>
    <row r="7217" spans="26:29">
      <c r="Z7217" s="623">
        <v>607</v>
      </c>
      <c r="AA7217" t="s">
        <v>5953</v>
      </c>
      <c r="AB7217" t="s">
        <v>6764</v>
      </c>
      <c r="AC7217" s="316" t="str">
        <f t="shared" si="65"/>
        <v>INSERT INTO UPK_IKOU.upk_k40.k60_press_buno_link (buno_id, k60_buno_id, created_date, created_tantou_id) VALUES (2315, 1464, GETDATE(), 999);</v>
      </c>
    </row>
    <row r="7218" spans="26:29">
      <c r="Z7218" s="623">
        <v>608</v>
      </c>
      <c r="AA7218" t="s">
        <v>6876</v>
      </c>
      <c r="AB7218" t="s">
        <v>6765</v>
      </c>
      <c r="AC7218" s="316" t="str">
        <f t="shared" si="65"/>
        <v>INSERT INTO UPK_IKOU.upk_k40.k60_press_buno_link (buno_id, k60_buno_id, created_date, created_tantou_id) VALUES (2316, 2427, GETDATE(), 999);</v>
      </c>
    </row>
    <row r="7219" spans="26:29">
      <c r="Z7219" s="623">
        <v>609</v>
      </c>
      <c r="AA7219" t="s">
        <v>6877</v>
      </c>
      <c r="AB7219" t="s">
        <v>6766</v>
      </c>
      <c r="AC7219" s="316" t="str">
        <f t="shared" si="65"/>
        <v>INSERT INTO UPK_IKOU.upk_k40.k60_press_buno_link (buno_id, k60_buno_id, created_date, created_tantou_id) VALUES (2317, 2428, GETDATE(), 999);</v>
      </c>
    </row>
    <row r="7220" spans="26:29">
      <c r="Z7220" s="623">
        <v>610</v>
      </c>
      <c r="AA7220" t="s">
        <v>6157</v>
      </c>
      <c r="AB7220" t="s">
        <v>6767</v>
      </c>
      <c r="AC7220" s="316" t="str">
        <f t="shared" si="65"/>
        <v>INSERT INTO UPK_IKOU.upk_k40.k60_press_buno_link (buno_id, k60_buno_id, created_date, created_tantou_id) VALUES (2318, 1669, GETDATE(), 999);</v>
      </c>
    </row>
    <row r="7221" spans="26:29">
      <c r="Z7221" s="623">
        <v>611</v>
      </c>
      <c r="AA7221" t="s">
        <v>6158</v>
      </c>
      <c r="AB7221" t="s">
        <v>6768</v>
      </c>
      <c r="AC7221" s="316" t="str">
        <f t="shared" si="65"/>
        <v>INSERT INTO UPK_IKOU.upk_k40.k60_press_buno_link (buno_id, k60_buno_id, created_date, created_tantou_id) VALUES (2319, 1670, GETDATE(), 999);</v>
      </c>
    </row>
    <row r="7222" spans="26:29">
      <c r="Z7222" s="623">
        <v>612</v>
      </c>
      <c r="AA7222" t="s">
        <v>6159</v>
      </c>
      <c r="AB7222" t="s">
        <v>6769</v>
      </c>
      <c r="AC7222" s="316" t="str">
        <f t="shared" si="65"/>
        <v>INSERT INTO UPK_IKOU.upk_k40.k60_press_buno_link (buno_id, k60_buno_id, created_date, created_tantou_id) VALUES (2320, 1671, GETDATE(), 999);</v>
      </c>
    </row>
    <row r="7223" spans="26:29">
      <c r="Z7223" s="623">
        <v>613</v>
      </c>
      <c r="AA7223" t="s">
        <v>6610</v>
      </c>
      <c r="AB7223" t="s">
        <v>6770</v>
      </c>
      <c r="AC7223" s="316" t="str">
        <f t="shared" si="65"/>
        <v>INSERT INTO UPK_IKOU.upk_k40.k60_press_buno_link (buno_id, k60_buno_id, created_date, created_tantou_id) VALUES (2321, 2161, GETDATE(), 999);</v>
      </c>
    </row>
    <row r="7224" spans="26:29">
      <c r="Z7224" s="623">
        <v>614</v>
      </c>
      <c r="AA7224" t="s">
        <v>6878</v>
      </c>
      <c r="AB7224" t="s">
        <v>6771</v>
      </c>
      <c r="AC7224" s="316" t="str">
        <f t="shared" si="65"/>
        <v>INSERT INTO UPK_IKOU.upk_k40.k60_press_buno_link (buno_id, k60_buno_id, created_date, created_tantou_id) VALUES (2322, 2429, GETDATE(), 999);</v>
      </c>
    </row>
    <row r="7225" spans="26:29">
      <c r="Z7225" s="623">
        <v>615</v>
      </c>
      <c r="AA7225" t="s">
        <v>6878</v>
      </c>
      <c r="AB7225" t="s">
        <v>6772</v>
      </c>
      <c r="AC7225" s="316" t="str">
        <f t="shared" si="65"/>
        <v>INSERT INTO UPK_IKOU.upk_k40.k60_press_buno_link (buno_id, k60_buno_id, created_date, created_tantou_id) VALUES (2323, 2429, GETDATE(), 999);</v>
      </c>
    </row>
    <row r="7226" spans="26:29">
      <c r="Z7226" s="623">
        <v>616</v>
      </c>
      <c r="AA7226" t="s">
        <v>6329</v>
      </c>
      <c r="AB7226" t="s">
        <v>6773</v>
      </c>
      <c r="AC7226" s="316" t="str">
        <f t="shared" si="65"/>
        <v>INSERT INTO UPK_IKOU.upk_k40.k60_press_buno_link (buno_id, k60_buno_id, created_date, created_tantou_id) VALUES (2324, 1841, GETDATE(), 999);</v>
      </c>
    </row>
    <row r="7227" spans="26:29">
      <c r="Z7227" s="623">
        <v>617</v>
      </c>
      <c r="AA7227" t="s">
        <v>6732</v>
      </c>
      <c r="AB7227" t="s">
        <v>6774</v>
      </c>
      <c r="AC7227" s="316" t="str">
        <f t="shared" si="65"/>
        <v>INSERT INTO UPK_IKOU.upk_k40.k60_press_buno_link (buno_id, k60_buno_id, created_date, created_tantou_id) VALUES (2325, 2283, GETDATE(), 999);</v>
      </c>
    </row>
    <row r="7228" spans="26:29">
      <c r="Z7228" s="623">
        <v>618</v>
      </c>
      <c r="AA7228" t="s">
        <v>6865</v>
      </c>
      <c r="AB7228" t="s">
        <v>6775</v>
      </c>
      <c r="AC7228" s="316" t="str">
        <f t="shared" si="65"/>
        <v>INSERT INTO UPK_IKOU.upk_k40.k60_press_buno_link (buno_id, k60_buno_id, created_date, created_tantou_id) VALUES (2326, 2416, GETDATE(), 999);</v>
      </c>
    </row>
    <row r="7229" spans="26:29">
      <c r="Z7229" s="623">
        <v>619</v>
      </c>
      <c r="AA7229" t="s">
        <v>6086</v>
      </c>
      <c r="AB7229" t="s">
        <v>6776</v>
      </c>
      <c r="AC7229" s="316" t="str">
        <f t="shared" si="65"/>
        <v>INSERT INTO UPK_IKOU.upk_k40.k60_press_buno_link (buno_id, k60_buno_id, created_date, created_tantou_id) VALUES (2327, 1598, GETDATE(), 999);</v>
      </c>
    </row>
    <row r="7230" spans="26:29">
      <c r="Z7230" s="623">
        <v>620</v>
      </c>
      <c r="AA7230" t="s">
        <v>6281</v>
      </c>
      <c r="AB7230" t="s">
        <v>6777</v>
      </c>
      <c r="AC7230" s="316" t="str">
        <f t="shared" si="65"/>
        <v>INSERT INTO UPK_IKOU.upk_k40.k60_press_buno_link (buno_id, k60_buno_id, created_date, created_tantou_id) VALUES (2328, 1793, GETDATE(), 999);</v>
      </c>
    </row>
    <row r="7231" spans="26:29">
      <c r="Z7231" s="623">
        <v>621</v>
      </c>
      <c r="AA7231" t="s">
        <v>6281</v>
      </c>
      <c r="AB7231" t="s">
        <v>6778</v>
      </c>
      <c r="AC7231" s="316" t="str">
        <f t="shared" si="65"/>
        <v>INSERT INTO UPK_IKOU.upk_k40.k60_press_buno_link (buno_id, k60_buno_id, created_date, created_tantou_id) VALUES (2329, 1793, GETDATE(), 999);</v>
      </c>
    </row>
    <row r="7232" spans="26:29">
      <c r="Z7232" s="623">
        <v>622</v>
      </c>
      <c r="AA7232" t="s">
        <v>6160</v>
      </c>
      <c r="AB7232" t="s">
        <v>6779</v>
      </c>
      <c r="AC7232" s="316" t="str">
        <f t="shared" si="65"/>
        <v>INSERT INTO UPK_IKOU.upk_k40.k60_press_buno_link (buno_id, k60_buno_id, created_date, created_tantou_id) VALUES (2330, 1672, GETDATE(), 999);</v>
      </c>
    </row>
    <row r="7233" spans="26:29">
      <c r="Z7233" s="623">
        <v>623</v>
      </c>
      <c r="AA7233" t="s">
        <v>186</v>
      </c>
      <c r="AB7233" t="s">
        <v>6780</v>
      </c>
      <c r="AC7233" s="316" t="str">
        <f t="shared" si="65"/>
        <v>INSERT INTO UPK_IKOU.upk_k40.k60_press_buno_link (buno_id, k60_buno_id, created_date, created_tantou_id) VALUES (2331, 2001, GETDATE(), 999);</v>
      </c>
    </row>
    <row r="7234" spans="26:29">
      <c r="Z7234" s="623">
        <v>624</v>
      </c>
      <c r="AA7234" t="s">
        <v>210</v>
      </c>
      <c r="AB7234" t="s">
        <v>6781</v>
      </c>
      <c r="AC7234" s="316" t="str">
        <f t="shared" si="65"/>
        <v>INSERT INTO UPK_IKOU.upk_k40.k60_press_buno_link (buno_id, k60_buno_id, created_date, created_tantou_id) VALUES (2332, 2002, GETDATE(), 999);</v>
      </c>
    </row>
    <row r="7235" spans="26:29">
      <c r="Z7235" s="623">
        <v>625</v>
      </c>
      <c r="AA7235" t="s">
        <v>6906</v>
      </c>
      <c r="AB7235" t="s">
        <v>6782</v>
      </c>
      <c r="AC7235" s="316" t="str">
        <f t="shared" si="65"/>
        <v>INSERT INTO UPK_IKOU.upk_k40.k60_press_buno_link (buno_id, k60_buno_id, created_date, created_tantou_id) VALUES (2333, 2457, GETDATE(), 999);</v>
      </c>
    </row>
    <row r="7236" spans="26:29">
      <c r="Z7236" s="623">
        <v>626</v>
      </c>
      <c r="AA7236" t="s">
        <v>6907</v>
      </c>
      <c r="AB7236" t="s">
        <v>6783</v>
      </c>
      <c r="AC7236" s="316" t="str">
        <f t="shared" si="65"/>
        <v>INSERT INTO UPK_IKOU.upk_k40.k60_press_buno_link (buno_id, k60_buno_id, created_date, created_tantou_id) VALUES (2334, 2458, GETDATE(), 999);</v>
      </c>
    </row>
    <row r="7237" spans="26:29">
      <c r="Z7237" s="623">
        <v>627</v>
      </c>
      <c r="AA7237" t="s">
        <v>6908</v>
      </c>
      <c r="AB7237" t="s">
        <v>6784</v>
      </c>
      <c r="AC7237" s="316" t="str">
        <f t="shared" si="65"/>
        <v>INSERT INTO UPK_IKOU.upk_k40.k60_press_buno_link (buno_id, k60_buno_id, created_date, created_tantou_id) VALUES (2335, 2459, GETDATE(), 999);</v>
      </c>
    </row>
    <row r="7238" spans="26:29">
      <c r="Z7238" s="623">
        <v>628</v>
      </c>
      <c r="AA7238" t="s">
        <v>6901</v>
      </c>
      <c r="AB7238" t="s">
        <v>6785</v>
      </c>
      <c r="AC7238" s="316" t="str">
        <f t="shared" si="65"/>
        <v>INSERT INTO UPK_IKOU.upk_k40.k60_press_buno_link (buno_id, k60_buno_id, created_date, created_tantou_id) VALUES (2336, 2452, GETDATE(), 999);</v>
      </c>
    </row>
    <row r="7239" spans="26:29">
      <c r="Z7239" s="623">
        <v>629</v>
      </c>
      <c r="AA7239" t="s">
        <v>6551</v>
      </c>
      <c r="AB7239" t="s">
        <v>6786</v>
      </c>
      <c r="AC7239" s="316" t="str">
        <f t="shared" si="65"/>
        <v>INSERT INTO UPK_IKOU.upk_k40.k60_press_buno_link (buno_id, k60_buno_id, created_date, created_tantou_id) VALUES (2337, 2102, GETDATE(), 999);</v>
      </c>
    </row>
    <row r="7240" spans="26:29">
      <c r="Z7240" s="623">
        <v>630</v>
      </c>
      <c r="AA7240" t="s">
        <v>6551</v>
      </c>
      <c r="AB7240" t="s">
        <v>6787</v>
      </c>
      <c r="AC7240" s="316" t="str">
        <f t="shared" si="65"/>
        <v>INSERT INTO UPK_IKOU.upk_k40.k60_press_buno_link (buno_id, k60_buno_id, created_date, created_tantou_id) VALUES (2338, 2102, GETDATE(), 999);</v>
      </c>
    </row>
    <row r="7241" spans="26:29">
      <c r="Z7241" s="623">
        <v>631</v>
      </c>
      <c r="AA7241" t="s">
        <v>6550</v>
      </c>
      <c r="AB7241" t="s">
        <v>6788</v>
      </c>
      <c r="AC7241" s="316" t="str">
        <f t="shared" si="65"/>
        <v>INSERT INTO UPK_IKOU.upk_k40.k60_press_buno_link (buno_id, k60_buno_id, created_date, created_tantou_id) VALUES (2339, 2101, GETDATE(), 999);</v>
      </c>
    </row>
    <row r="7242" spans="26:29">
      <c r="Z7242" s="623">
        <v>632</v>
      </c>
      <c r="AA7242" t="s">
        <v>6550</v>
      </c>
      <c r="AB7242" t="s">
        <v>6789</v>
      </c>
      <c r="AC7242" s="316" t="str">
        <f t="shared" si="65"/>
        <v>INSERT INTO UPK_IKOU.upk_k40.k60_press_buno_link (buno_id, k60_buno_id, created_date, created_tantou_id) VALUES (2340, 2101, GETDATE(), 999);</v>
      </c>
    </row>
    <row r="7243" spans="26:29">
      <c r="Z7243" s="623">
        <v>633</v>
      </c>
      <c r="AA7243" t="s">
        <v>6902</v>
      </c>
      <c r="AB7243" t="s">
        <v>6790</v>
      </c>
      <c r="AC7243" s="316" t="str">
        <f t="shared" si="65"/>
        <v>INSERT INTO UPK_IKOU.upk_k40.k60_press_buno_link (buno_id, k60_buno_id, created_date, created_tantou_id) VALUES (2341, 2453, GETDATE(), 999);</v>
      </c>
    </row>
    <row r="7244" spans="26:29">
      <c r="Z7244" s="623">
        <v>634</v>
      </c>
      <c r="AA7244" t="s">
        <v>6356</v>
      </c>
      <c r="AB7244" t="s">
        <v>6791</v>
      </c>
      <c r="AC7244" s="316" t="str">
        <f t="shared" si="65"/>
        <v>INSERT INTO UPK_IKOU.upk_k40.k60_press_buno_link (buno_id, k60_buno_id, created_date, created_tantou_id) VALUES (2342, 1868, GETDATE(), 999);</v>
      </c>
    </row>
    <row r="7245" spans="26:29">
      <c r="Z7245" s="623">
        <v>635</v>
      </c>
      <c r="AA7245" t="s">
        <v>6161</v>
      </c>
      <c r="AB7245" t="s">
        <v>6792</v>
      </c>
      <c r="AC7245" s="316" t="str">
        <f t="shared" si="65"/>
        <v>INSERT INTO UPK_IKOU.upk_k40.k60_press_buno_link (buno_id, k60_buno_id, created_date, created_tantou_id) VALUES (2343, 1673, GETDATE(), 999);</v>
      </c>
    </row>
    <row r="7246" spans="26:29">
      <c r="Z7246" s="623">
        <v>636</v>
      </c>
      <c r="AA7246" t="s">
        <v>6161</v>
      </c>
      <c r="AB7246" t="s">
        <v>6793</v>
      </c>
      <c r="AC7246" s="316" t="str">
        <f t="shared" si="65"/>
        <v>INSERT INTO UPK_IKOU.upk_k40.k60_press_buno_link (buno_id, k60_buno_id, created_date, created_tantou_id) VALUES (2344, 1673, GETDATE(), 999);</v>
      </c>
    </row>
    <row r="7247" spans="26:29">
      <c r="Z7247" s="623">
        <v>637</v>
      </c>
      <c r="AA7247" t="s">
        <v>6162</v>
      </c>
      <c r="AB7247" t="s">
        <v>6794</v>
      </c>
      <c r="AC7247" s="316" t="str">
        <f t="shared" si="65"/>
        <v>INSERT INTO UPK_IKOU.upk_k40.k60_press_buno_link (buno_id, k60_buno_id, created_date, created_tantou_id) VALUES (2345, 1674, GETDATE(), 999);</v>
      </c>
    </row>
    <row r="7248" spans="26:29">
      <c r="Z7248" s="623">
        <v>638</v>
      </c>
      <c r="AA7248" t="s">
        <v>6162</v>
      </c>
      <c r="AB7248" t="s">
        <v>6795</v>
      </c>
      <c r="AC7248" s="316" t="str">
        <f t="shared" si="65"/>
        <v>INSERT INTO UPK_IKOU.upk_k40.k60_press_buno_link (buno_id, k60_buno_id, created_date, created_tantou_id) VALUES (2346, 1674, GETDATE(), 999);</v>
      </c>
    </row>
    <row r="7249" spans="26:29">
      <c r="Z7249" s="623">
        <v>639</v>
      </c>
      <c r="AA7249" t="s">
        <v>5878</v>
      </c>
      <c r="AB7249" t="s">
        <v>6796</v>
      </c>
      <c r="AC7249" s="316" t="str">
        <f t="shared" si="65"/>
        <v>INSERT INTO UPK_IKOU.upk_k40.k60_press_buno_link (buno_id, k60_buno_id, created_date, created_tantou_id) VALUES (2347, 1389, GETDATE(), 999);</v>
      </c>
    </row>
    <row r="7250" spans="26:29">
      <c r="Z7250" s="623">
        <v>640</v>
      </c>
      <c r="AA7250" t="s">
        <v>5878</v>
      </c>
      <c r="AB7250" t="s">
        <v>6797</v>
      </c>
      <c r="AC7250" s="316" t="str">
        <f t="shared" si="65"/>
        <v>INSERT INTO UPK_IKOU.upk_k40.k60_press_buno_link (buno_id, k60_buno_id, created_date, created_tantou_id) VALUES (2348, 1389, GETDATE(), 999);</v>
      </c>
    </row>
    <row r="7251" spans="26:29">
      <c r="Z7251" s="623">
        <v>641</v>
      </c>
      <c r="AA7251" t="s">
        <v>5879</v>
      </c>
      <c r="AB7251" t="s">
        <v>6798</v>
      </c>
      <c r="AC7251" s="316" t="str">
        <f t="shared" ref="AC7251:AC7314" si="66">AC$6609&amp;AB7251&amp;", "&amp;AA7251&amp;", GETDATE(), 999);"</f>
        <v>INSERT INTO UPK_IKOU.upk_k40.k60_press_buno_link (buno_id, k60_buno_id, created_date, created_tantou_id) VALUES (2349, 1390, GETDATE(), 999);</v>
      </c>
    </row>
    <row r="7252" spans="26:29">
      <c r="Z7252" s="623">
        <v>642</v>
      </c>
      <c r="AA7252" t="s">
        <v>5879</v>
      </c>
      <c r="AB7252" t="s">
        <v>6799</v>
      </c>
      <c r="AC7252" s="316" t="str">
        <f t="shared" si="66"/>
        <v>INSERT INTO UPK_IKOU.upk_k40.k60_press_buno_link (buno_id, k60_buno_id, created_date, created_tantou_id) VALUES (2350, 1390, GETDATE(), 999);</v>
      </c>
    </row>
    <row r="7253" spans="26:29">
      <c r="Z7253" s="623">
        <v>643</v>
      </c>
      <c r="AA7253" t="s">
        <v>5843</v>
      </c>
      <c r="AB7253" t="s">
        <v>6800</v>
      </c>
      <c r="AC7253" s="316" t="str">
        <f t="shared" si="66"/>
        <v>INSERT INTO UPK_IKOU.upk_k40.k60_press_buno_link (buno_id, k60_buno_id, created_date, created_tantou_id) VALUES (2351, 1354, GETDATE(), 999);</v>
      </c>
    </row>
    <row r="7254" spans="26:29">
      <c r="Z7254" s="623">
        <v>644</v>
      </c>
      <c r="AA7254" t="s">
        <v>5844</v>
      </c>
      <c r="AB7254" t="s">
        <v>6801</v>
      </c>
      <c r="AC7254" s="316" t="str">
        <f t="shared" si="66"/>
        <v>INSERT INTO UPK_IKOU.upk_k40.k60_press_buno_link (buno_id, k60_buno_id, created_date, created_tantou_id) VALUES (2352, 1355, GETDATE(), 999);</v>
      </c>
    </row>
    <row r="7255" spans="26:29">
      <c r="Z7255" s="623">
        <v>645</v>
      </c>
      <c r="AA7255" t="s">
        <v>5844</v>
      </c>
      <c r="AB7255" t="s">
        <v>6802</v>
      </c>
      <c r="AC7255" s="316" t="str">
        <f t="shared" si="66"/>
        <v>INSERT INTO UPK_IKOU.upk_k40.k60_press_buno_link (buno_id, k60_buno_id, created_date, created_tantou_id) VALUES (2353, 1355, GETDATE(), 999);</v>
      </c>
    </row>
    <row r="7256" spans="26:29">
      <c r="Z7256" s="623">
        <v>646</v>
      </c>
      <c r="AA7256" t="s">
        <v>215</v>
      </c>
      <c r="AB7256" t="s">
        <v>6803</v>
      </c>
      <c r="AC7256" s="316" t="str">
        <f t="shared" si="66"/>
        <v>INSERT INTO UPK_IKOU.upk_k40.k60_press_buno_link (buno_id, k60_buno_id, created_date, created_tantou_id) VALUES (2354, 2003, GETDATE(), 999);</v>
      </c>
    </row>
    <row r="7257" spans="26:29">
      <c r="Z7257" s="623">
        <v>647</v>
      </c>
      <c r="AA7257" t="s">
        <v>6180</v>
      </c>
      <c r="AB7257" t="s">
        <v>6804</v>
      </c>
      <c r="AC7257" s="316" t="str">
        <f t="shared" si="66"/>
        <v>INSERT INTO UPK_IKOU.upk_k40.k60_press_buno_link (buno_id, k60_buno_id, created_date, created_tantou_id) VALUES (2355, 1692, GETDATE(), 999);</v>
      </c>
    </row>
    <row r="7258" spans="26:29">
      <c r="Z7258" s="623">
        <v>648</v>
      </c>
      <c r="AA7258" t="s">
        <v>6180</v>
      </c>
      <c r="AB7258" t="s">
        <v>6805</v>
      </c>
      <c r="AC7258" s="316" t="str">
        <f t="shared" si="66"/>
        <v>INSERT INTO UPK_IKOU.upk_k40.k60_press_buno_link (buno_id, k60_buno_id, created_date, created_tantou_id) VALUES (2356, 1692, GETDATE(), 999);</v>
      </c>
    </row>
    <row r="7259" spans="26:29">
      <c r="Z7259" s="623">
        <v>649</v>
      </c>
      <c r="AA7259" t="s">
        <v>6181</v>
      </c>
      <c r="AB7259" t="s">
        <v>6806</v>
      </c>
      <c r="AC7259" s="316" t="str">
        <f t="shared" si="66"/>
        <v>INSERT INTO UPK_IKOU.upk_k40.k60_press_buno_link (buno_id, k60_buno_id, created_date, created_tantou_id) VALUES (2357, 1693, GETDATE(), 999);</v>
      </c>
    </row>
    <row r="7260" spans="26:29">
      <c r="Z7260" s="623">
        <v>650</v>
      </c>
      <c r="AA7260" t="s">
        <v>6523</v>
      </c>
      <c r="AB7260" t="s">
        <v>6807</v>
      </c>
      <c r="AC7260" s="316" t="str">
        <f t="shared" si="66"/>
        <v>INSERT INTO UPK_IKOU.upk_k40.k60_press_buno_link (buno_id, k60_buno_id, created_date, created_tantou_id) VALUES (2358, 2074, GETDATE(), 999);</v>
      </c>
    </row>
    <row r="7261" spans="26:29">
      <c r="Z7261" s="623">
        <v>651</v>
      </c>
      <c r="AA7261" t="s">
        <v>6516</v>
      </c>
      <c r="AB7261" t="s">
        <v>6808</v>
      </c>
      <c r="AC7261" s="316" t="str">
        <f t="shared" si="66"/>
        <v>INSERT INTO UPK_IKOU.upk_k40.k60_press_buno_link (buno_id, k60_buno_id, created_date, created_tantou_id) VALUES (2359, 2067, GETDATE(), 999);</v>
      </c>
    </row>
    <row r="7262" spans="26:29">
      <c r="Z7262" s="623">
        <v>652</v>
      </c>
      <c r="AA7262" t="s">
        <v>6517</v>
      </c>
      <c r="AB7262" t="s">
        <v>6809</v>
      </c>
      <c r="AC7262" s="316" t="str">
        <f t="shared" si="66"/>
        <v>INSERT INTO UPK_IKOU.upk_k40.k60_press_buno_link (buno_id, k60_buno_id, created_date, created_tantou_id) VALUES (2360, 2068, GETDATE(), 999);</v>
      </c>
    </row>
    <row r="7263" spans="26:29">
      <c r="Z7263" s="623">
        <v>653</v>
      </c>
      <c r="AA7263" t="s">
        <v>6959</v>
      </c>
      <c r="AB7263" t="s">
        <v>6810</v>
      </c>
      <c r="AC7263" s="316" t="str">
        <f t="shared" si="66"/>
        <v>INSERT INTO UPK_IKOU.upk_k40.k60_press_buno_link (buno_id, k60_buno_id, created_date, created_tantou_id) VALUES (2361, 2510, GETDATE(), 999);</v>
      </c>
    </row>
    <row r="7264" spans="26:29">
      <c r="Z7264" s="623">
        <v>654</v>
      </c>
      <c r="AA7264" t="s">
        <v>6609</v>
      </c>
      <c r="AB7264" t="s">
        <v>6811</v>
      </c>
      <c r="AC7264" s="316" t="str">
        <f t="shared" si="66"/>
        <v>INSERT INTO UPK_IKOU.upk_k40.k60_press_buno_link (buno_id, k60_buno_id, created_date, created_tantou_id) VALUES (2362, 2160, GETDATE(), 999);</v>
      </c>
    </row>
    <row r="7265" spans="26:29">
      <c r="Z7265" s="623">
        <v>655</v>
      </c>
      <c r="AA7265" t="s">
        <v>6524</v>
      </c>
      <c r="AB7265" t="s">
        <v>6812</v>
      </c>
      <c r="AC7265" s="316" t="str">
        <f t="shared" si="66"/>
        <v>INSERT INTO UPK_IKOU.upk_k40.k60_press_buno_link (buno_id, k60_buno_id, created_date, created_tantou_id) VALUES (2363, 2075, GETDATE(), 999);</v>
      </c>
    </row>
    <row r="7266" spans="26:29">
      <c r="Z7266" s="623">
        <v>656</v>
      </c>
      <c r="AA7266" t="s">
        <v>6985</v>
      </c>
      <c r="AB7266" t="s">
        <v>6813</v>
      </c>
      <c r="AC7266" s="316" t="str">
        <f t="shared" si="66"/>
        <v>INSERT INTO UPK_IKOU.upk_k40.k60_press_buno_link (buno_id, k60_buno_id, created_date, created_tantou_id) VALUES (2364, 2536, GETDATE(), 999);</v>
      </c>
    </row>
    <row r="7267" spans="26:29">
      <c r="Z7267" s="623">
        <v>657</v>
      </c>
      <c r="AA7267" t="s">
        <v>6525</v>
      </c>
      <c r="AB7267" t="s">
        <v>6814</v>
      </c>
      <c r="AC7267" s="316" t="str">
        <f t="shared" si="66"/>
        <v>INSERT INTO UPK_IKOU.upk_k40.k60_press_buno_link (buno_id, k60_buno_id, created_date, created_tantou_id) VALUES (2365, 2076, GETDATE(), 999);</v>
      </c>
    </row>
    <row r="7268" spans="26:29">
      <c r="Z7268" s="623">
        <v>658</v>
      </c>
      <c r="AA7268" t="s">
        <v>6518</v>
      </c>
      <c r="AB7268" t="s">
        <v>6815</v>
      </c>
      <c r="AC7268" s="316" t="str">
        <f t="shared" si="66"/>
        <v>INSERT INTO UPK_IKOU.upk_k40.k60_press_buno_link (buno_id, k60_buno_id, created_date, created_tantou_id) VALUES (2366, 2069, GETDATE(), 999);</v>
      </c>
    </row>
    <row r="7269" spans="26:29">
      <c r="Z7269" s="623">
        <v>659</v>
      </c>
      <c r="AA7269" t="s">
        <v>6519</v>
      </c>
      <c r="AB7269" t="s">
        <v>6816</v>
      </c>
      <c r="AC7269" s="316" t="str">
        <f t="shared" si="66"/>
        <v>INSERT INTO UPK_IKOU.upk_k40.k60_press_buno_link (buno_id, k60_buno_id, created_date, created_tantou_id) VALUES (2367, 2070, GETDATE(), 999);</v>
      </c>
    </row>
    <row r="7270" spans="26:29">
      <c r="Z7270" s="623">
        <v>660</v>
      </c>
      <c r="AA7270" t="s">
        <v>6526</v>
      </c>
      <c r="AB7270" t="s">
        <v>6817</v>
      </c>
      <c r="AC7270" s="316" t="str">
        <f t="shared" si="66"/>
        <v>INSERT INTO UPK_IKOU.upk_k40.k60_press_buno_link (buno_id, k60_buno_id, created_date, created_tantou_id) VALUES (2368, 2077, GETDATE(), 999);</v>
      </c>
    </row>
    <row r="7271" spans="26:29">
      <c r="Z7271" s="623">
        <v>661</v>
      </c>
      <c r="AA7271" t="s">
        <v>6680</v>
      </c>
      <c r="AB7271" t="s">
        <v>6818</v>
      </c>
      <c r="AC7271" s="316" t="str">
        <f t="shared" si="66"/>
        <v>INSERT INTO UPK_IKOU.upk_k40.k60_press_buno_link (buno_id, k60_buno_id, created_date, created_tantou_id) VALUES (2369, 2231, GETDATE(), 999);</v>
      </c>
    </row>
    <row r="7272" spans="26:29">
      <c r="Z7272" s="623">
        <v>662</v>
      </c>
      <c r="AA7272" t="s">
        <v>6596</v>
      </c>
      <c r="AB7272" t="s">
        <v>6819</v>
      </c>
      <c r="AC7272" s="316" t="str">
        <f t="shared" si="66"/>
        <v>INSERT INTO UPK_IKOU.upk_k40.k60_press_buno_link (buno_id, k60_buno_id, created_date, created_tantou_id) VALUES (2370, 2147, GETDATE(), 999);</v>
      </c>
    </row>
    <row r="7273" spans="26:29">
      <c r="Z7273" s="623">
        <v>663</v>
      </c>
      <c r="AA7273" t="s">
        <v>6597</v>
      </c>
      <c r="AB7273" t="s">
        <v>6820</v>
      </c>
      <c r="AC7273" s="316" t="str">
        <f t="shared" si="66"/>
        <v>INSERT INTO UPK_IKOU.upk_k40.k60_press_buno_link (buno_id, k60_buno_id, created_date, created_tantou_id) VALUES (2371, 2148, GETDATE(), 999);</v>
      </c>
    </row>
    <row r="7274" spans="26:29">
      <c r="Z7274" s="623">
        <v>664</v>
      </c>
      <c r="AA7274" t="s">
        <v>6598</v>
      </c>
      <c r="AB7274" t="s">
        <v>6821</v>
      </c>
      <c r="AC7274" s="316" t="str">
        <f t="shared" si="66"/>
        <v>INSERT INTO UPK_IKOU.upk_k40.k60_press_buno_link (buno_id, k60_buno_id, created_date, created_tantou_id) VALUES (2372, 2149, GETDATE(), 999);</v>
      </c>
    </row>
    <row r="7275" spans="26:29">
      <c r="Z7275" s="623">
        <v>665</v>
      </c>
      <c r="AA7275" t="s">
        <v>6599</v>
      </c>
      <c r="AB7275" t="s">
        <v>6822</v>
      </c>
      <c r="AC7275" s="316" t="str">
        <f t="shared" si="66"/>
        <v>INSERT INTO UPK_IKOU.upk_k40.k60_press_buno_link (buno_id, k60_buno_id, created_date, created_tantou_id) VALUES (2373, 2150, GETDATE(), 999);</v>
      </c>
    </row>
    <row r="7276" spans="26:29">
      <c r="Z7276" s="623">
        <v>666</v>
      </c>
      <c r="AA7276" t="s">
        <v>6600</v>
      </c>
      <c r="AB7276" t="s">
        <v>6823</v>
      </c>
      <c r="AC7276" s="316" t="str">
        <f t="shared" si="66"/>
        <v>INSERT INTO UPK_IKOU.upk_k40.k60_press_buno_link (buno_id, k60_buno_id, created_date, created_tantou_id) VALUES (2374, 2151, GETDATE(), 999);</v>
      </c>
    </row>
    <row r="7277" spans="26:29">
      <c r="Z7277" s="623">
        <v>667</v>
      </c>
      <c r="AA7277" t="s">
        <v>6601</v>
      </c>
      <c r="AB7277" t="s">
        <v>6824</v>
      </c>
      <c r="AC7277" s="316" t="str">
        <f t="shared" si="66"/>
        <v>INSERT INTO UPK_IKOU.upk_k40.k60_press_buno_link (buno_id, k60_buno_id, created_date, created_tantou_id) VALUES (2375, 2152, GETDATE(), 999);</v>
      </c>
    </row>
    <row r="7278" spans="26:29">
      <c r="Z7278" s="623">
        <v>668</v>
      </c>
      <c r="AA7278" t="s">
        <v>6602</v>
      </c>
      <c r="AB7278" t="s">
        <v>6825</v>
      </c>
      <c r="AC7278" s="316" t="str">
        <f t="shared" si="66"/>
        <v>INSERT INTO UPK_IKOU.upk_k40.k60_press_buno_link (buno_id, k60_buno_id, created_date, created_tantou_id) VALUES (2376, 2153, GETDATE(), 999);</v>
      </c>
    </row>
    <row r="7279" spans="26:29">
      <c r="Z7279" s="623">
        <v>669</v>
      </c>
      <c r="AA7279" t="s">
        <v>5845</v>
      </c>
      <c r="AB7279" t="s">
        <v>6826</v>
      </c>
      <c r="AC7279" s="316" t="str">
        <f t="shared" si="66"/>
        <v>INSERT INTO UPK_IKOU.upk_k40.k60_press_buno_link (buno_id, k60_buno_id, created_date, created_tantou_id) VALUES (2377, 1356, GETDATE(), 999);</v>
      </c>
    </row>
    <row r="7280" spans="26:29">
      <c r="Z7280" s="623">
        <v>670</v>
      </c>
      <c r="AA7280" t="s">
        <v>5845</v>
      </c>
      <c r="AB7280" t="s">
        <v>6827</v>
      </c>
      <c r="AC7280" s="316" t="str">
        <f t="shared" si="66"/>
        <v>INSERT INTO UPK_IKOU.upk_k40.k60_press_buno_link (buno_id, k60_buno_id, created_date, created_tantou_id) VALUES (2378, 1356, GETDATE(), 999);</v>
      </c>
    </row>
    <row r="7281" spans="26:29">
      <c r="Z7281" s="623">
        <v>671</v>
      </c>
      <c r="AA7281" t="s">
        <v>6705</v>
      </c>
      <c r="AB7281" t="s">
        <v>6828</v>
      </c>
      <c r="AC7281" s="316" t="str">
        <f t="shared" si="66"/>
        <v>INSERT INTO UPK_IKOU.upk_k40.k60_press_buno_link (buno_id, k60_buno_id, created_date, created_tantou_id) VALUES (2379, 2256, GETDATE(), 999);</v>
      </c>
    </row>
    <row r="7282" spans="26:29">
      <c r="Z7282" s="623">
        <v>672</v>
      </c>
      <c r="AA7282" t="s">
        <v>6738</v>
      </c>
      <c r="AB7282" t="s">
        <v>6829</v>
      </c>
      <c r="AC7282" s="316" t="str">
        <f t="shared" si="66"/>
        <v>INSERT INTO UPK_IKOU.upk_k40.k60_press_buno_link (buno_id, k60_buno_id, created_date, created_tantou_id) VALUES (2380, 2289, GETDATE(), 999);</v>
      </c>
    </row>
    <row r="7283" spans="26:29">
      <c r="Z7283" s="623">
        <v>673</v>
      </c>
      <c r="AA7283" t="s">
        <v>6411</v>
      </c>
      <c r="AB7283" t="s">
        <v>6830</v>
      </c>
      <c r="AC7283" s="316" t="str">
        <f t="shared" si="66"/>
        <v>INSERT INTO UPK_IKOU.upk_k40.k60_press_buno_link (buno_id, k60_buno_id, created_date, created_tantou_id) VALUES (2381, 1923, GETDATE(), 999);</v>
      </c>
    </row>
    <row r="7284" spans="26:29">
      <c r="Z7284" s="623">
        <v>674</v>
      </c>
      <c r="AA7284" t="s">
        <v>6717</v>
      </c>
      <c r="AB7284" t="s">
        <v>6831</v>
      </c>
      <c r="AC7284" s="316" t="str">
        <f t="shared" si="66"/>
        <v>INSERT INTO UPK_IKOU.upk_k40.k60_press_buno_link (buno_id, k60_buno_id, created_date, created_tantou_id) VALUES (2382, 2268, GETDATE(), 999);</v>
      </c>
    </row>
    <row r="7285" spans="26:29">
      <c r="Z7285" s="623">
        <v>675</v>
      </c>
      <c r="AA7285" t="s">
        <v>6776</v>
      </c>
      <c r="AB7285" t="s">
        <v>6832</v>
      </c>
      <c r="AC7285" s="316" t="str">
        <f t="shared" si="66"/>
        <v>INSERT INTO UPK_IKOU.upk_k40.k60_press_buno_link (buno_id, k60_buno_id, created_date, created_tantou_id) VALUES (2383, 2327, GETDATE(), 999);</v>
      </c>
    </row>
    <row r="7286" spans="26:29">
      <c r="Z7286" s="623">
        <v>676</v>
      </c>
      <c r="AA7286" t="s">
        <v>6423</v>
      </c>
      <c r="AB7286" t="s">
        <v>6833</v>
      </c>
      <c r="AC7286" s="316" t="str">
        <f t="shared" si="66"/>
        <v>INSERT INTO UPK_IKOU.upk_k40.k60_press_buno_link (buno_id, k60_buno_id, created_date, created_tantou_id) VALUES (2384, 1935, GETDATE(), 999);</v>
      </c>
    </row>
    <row r="7287" spans="26:29">
      <c r="Z7287" s="623">
        <v>677</v>
      </c>
      <c r="AA7287" t="s">
        <v>5899</v>
      </c>
      <c r="AB7287" t="s">
        <v>6834</v>
      </c>
      <c r="AC7287" s="316" t="str">
        <f t="shared" si="66"/>
        <v>INSERT INTO UPK_IKOU.upk_k40.k60_press_buno_link (buno_id, k60_buno_id, created_date, created_tantou_id) VALUES (2385, 1410, GETDATE(), 999);</v>
      </c>
    </row>
    <row r="7288" spans="26:29">
      <c r="Z7288" s="623">
        <v>678</v>
      </c>
      <c r="AA7288" t="s">
        <v>5901</v>
      </c>
      <c r="AB7288" t="s">
        <v>6835</v>
      </c>
      <c r="AC7288" s="316" t="str">
        <f t="shared" si="66"/>
        <v>INSERT INTO UPK_IKOU.upk_k40.k60_press_buno_link (buno_id, k60_buno_id, created_date, created_tantou_id) VALUES (2386, 1412, GETDATE(), 999);</v>
      </c>
    </row>
    <row r="7289" spans="26:29">
      <c r="Z7289" s="623">
        <v>679</v>
      </c>
      <c r="AA7289" t="s">
        <v>6788</v>
      </c>
      <c r="AB7289" t="s">
        <v>6836</v>
      </c>
      <c r="AC7289" s="316" t="str">
        <f t="shared" si="66"/>
        <v>INSERT INTO UPK_IKOU.upk_k40.k60_press_buno_link (buno_id, k60_buno_id, created_date, created_tantou_id) VALUES (2387, 2339, GETDATE(), 999);</v>
      </c>
    </row>
    <row r="7290" spans="26:29">
      <c r="Z7290" s="623">
        <v>680</v>
      </c>
      <c r="AA7290" t="s">
        <v>6400</v>
      </c>
      <c r="AB7290" t="s">
        <v>6837</v>
      </c>
      <c r="AC7290" s="316" t="str">
        <f t="shared" si="66"/>
        <v>INSERT INTO UPK_IKOU.upk_k40.k60_press_buno_link (buno_id, k60_buno_id, created_date, created_tantou_id) VALUES (2388, 1912, GETDATE(), 999);</v>
      </c>
    </row>
    <row r="7291" spans="26:29">
      <c r="Z7291" s="623">
        <v>681</v>
      </c>
      <c r="AA7291" t="s">
        <v>6904</v>
      </c>
      <c r="AB7291" t="s">
        <v>6838</v>
      </c>
      <c r="AC7291" s="316" t="str">
        <f t="shared" si="66"/>
        <v>INSERT INTO UPK_IKOU.upk_k40.k60_press_buno_link (buno_id, k60_buno_id, created_date, created_tantou_id) VALUES (2389, 2455, GETDATE(), 999);</v>
      </c>
    </row>
    <row r="7292" spans="26:29">
      <c r="Z7292" s="623">
        <v>682</v>
      </c>
      <c r="AA7292" t="s">
        <v>6821</v>
      </c>
      <c r="AB7292" t="s">
        <v>6839</v>
      </c>
      <c r="AC7292" s="316" t="str">
        <f t="shared" si="66"/>
        <v>INSERT INTO UPK_IKOU.upk_k40.k60_press_buno_link (buno_id, k60_buno_id, created_date, created_tantou_id) VALUES (2390, 2372, GETDATE(), 999);</v>
      </c>
    </row>
    <row r="7293" spans="26:29">
      <c r="Z7293" s="623">
        <v>683</v>
      </c>
      <c r="AA7293" t="s">
        <v>6659</v>
      </c>
      <c r="AB7293" t="s">
        <v>6840</v>
      </c>
      <c r="AC7293" s="316" t="str">
        <f t="shared" si="66"/>
        <v>INSERT INTO UPK_IKOU.upk_k40.k60_press_buno_link (buno_id, k60_buno_id, created_date, created_tantou_id) VALUES (2391, 2210, GETDATE(), 999);</v>
      </c>
    </row>
    <row r="7294" spans="26:29">
      <c r="Z7294" s="623">
        <v>684</v>
      </c>
      <c r="AA7294" t="s">
        <v>6639</v>
      </c>
      <c r="AB7294" t="s">
        <v>6841</v>
      </c>
      <c r="AC7294" s="316" t="str">
        <f t="shared" si="66"/>
        <v>INSERT INTO UPK_IKOU.upk_k40.k60_press_buno_link (buno_id, k60_buno_id, created_date, created_tantou_id) VALUES (2392, 2190, GETDATE(), 999);</v>
      </c>
    </row>
    <row r="7295" spans="26:29">
      <c r="Z7295" s="623">
        <v>685</v>
      </c>
      <c r="AA7295" t="s">
        <v>6392</v>
      </c>
      <c r="AB7295" t="s">
        <v>6842</v>
      </c>
      <c r="AC7295" s="316" t="str">
        <f t="shared" si="66"/>
        <v>INSERT INTO UPK_IKOU.upk_k40.k60_press_buno_link (buno_id, k60_buno_id, created_date, created_tantou_id) VALUES (2393, 1904, GETDATE(), 999);</v>
      </c>
    </row>
    <row r="7296" spans="26:29">
      <c r="Z7296" s="623">
        <v>686</v>
      </c>
      <c r="AA7296" t="s">
        <v>6691</v>
      </c>
      <c r="AB7296" t="s">
        <v>6843</v>
      </c>
      <c r="AC7296" s="316" t="str">
        <f t="shared" si="66"/>
        <v>INSERT INTO UPK_IKOU.upk_k40.k60_press_buno_link (buno_id, k60_buno_id, created_date, created_tantou_id) VALUES (2394, 2242, GETDATE(), 999);</v>
      </c>
    </row>
    <row r="7297" spans="26:29">
      <c r="Z7297" s="623">
        <v>687</v>
      </c>
      <c r="AA7297" t="s">
        <v>6427</v>
      </c>
      <c r="AB7297" t="s">
        <v>6844</v>
      </c>
      <c r="AC7297" s="316" t="str">
        <f t="shared" si="66"/>
        <v>INSERT INTO UPK_IKOU.upk_k40.k60_press_buno_link (buno_id, k60_buno_id, created_date, created_tantou_id) VALUES (2395, 1939, GETDATE(), 999);</v>
      </c>
    </row>
    <row r="7298" spans="26:29">
      <c r="Z7298" s="623">
        <v>688</v>
      </c>
      <c r="AA7298" t="s">
        <v>6427</v>
      </c>
      <c r="AB7298" t="s">
        <v>6845</v>
      </c>
      <c r="AC7298" s="316" t="str">
        <f t="shared" si="66"/>
        <v>INSERT INTO UPK_IKOU.upk_k40.k60_press_buno_link (buno_id, k60_buno_id, created_date, created_tantou_id) VALUES (2396, 1939, GETDATE(), 999);</v>
      </c>
    </row>
    <row r="7299" spans="26:29">
      <c r="Z7299" s="623">
        <v>689</v>
      </c>
      <c r="AA7299" t="s">
        <v>6410</v>
      </c>
      <c r="AB7299" t="s">
        <v>6846</v>
      </c>
      <c r="AC7299" s="316" t="str">
        <f t="shared" si="66"/>
        <v>INSERT INTO UPK_IKOU.upk_k40.k60_press_buno_link (buno_id, k60_buno_id, created_date, created_tantou_id) VALUES (2397, 1922, GETDATE(), 999);</v>
      </c>
    </row>
    <row r="7300" spans="26:29">
      <c r="Z7300" s="623">
        <v>690</v>
      </c>
      <c r="AA7300" t="s">
        <v>6410</v>
      </c>
      <c r="AB7300" t="s">
        <v>6847</v>
      </c>
      <c r="AC7300" s="316" t="str">
        <f t="shared" si="66"/>
        <v>INSERT INTO UPK_IKOU.upk_k40.k60_press_buno_link (buno_id, k60_buno_id, created_date, created_tantou_id) VALUES (2398, 1922, GETDATE(), 999);</v>
      </c>
    </row>
    <row r="7301" spans="26:29">
      <c r="Z7301" s="623">
        <v>691</v>
      </c>
      <c r="AA7301" t="s">
        <v>6422</v>
      </c>
      <c r="AB7301" t="s">
        <v>6848</v>
      </c>
      <c r="AC7301" s="316" t="str">
        <f t="shared" si="66"/>
        <v>INSERT INTO UPK_IKOU.upk_k40.k60_press_buno_link (buno_id, k60_buno_id, created_date, created_tantou_id) VALUES (2399, 1934, GETDATE(), 999);</v>
      </c>
    </row>
    <row r="7302" spans="26:29">
      <c r="Z7302" s="623">
        <v>692</v>
      </c>
      <c r="AA7302" t="s">
        <v>6422</v>
      </c>
      <c r="AB7302" t="s">
        <v>6849</v>
      </c>
      <c r="AC7302" s="316" t="str">
        <f t="shared" si="66"/>
        <v>INSERT INTO UPK_IKOU.upk_k40.k60_press_buno_link (buno_id, k60_buno_id, created_date, created_tantou_id) VALUES (2400, 1934, GETDATE(), 999);</v>
      </c>
    </row>
    <row r="7303" spans="26:29">
      <c r="Z7303" s="623">
        <v>693</v>
      </c>
      <c r="AA7303" t="s">
        <v>6399</v>
      </c>
      <c r="AB7303" t="s">
        <v>6850</v>
      </c>
      <c r="AC7303" s="316" t="str">
        <f t="shared" si="66"/>
        <v>INSERT INTO UPK_IKOU.upk_k40.k60_press_buno_link (buno_id, k60_buno_id, created_date, created_tantou_id) VALUES (2401, 1911, GETDATE(), 999);</v>
      </c>
    </row>
    <row r="7304" spans="26:29">
      <c r="Z7304" s="623">
        <v>694</v>
      </c>
      <c r="AA7304" t="s">
        <v>6399</v>
      </c>
      <c r="AB7304" t="s">
        <v>6851</v>
      </c>
      <c r="AC7304" s="316" t="str">
        <f t="shared" si="66"/>
        <v>INSERT INTO UPK_IKOU.upk_k40.k60_press_buno_link (buno_id, k60_buno_id, created_date, created_tantou_id) VALUES (2402, 1911, GETDATE(), 999);</v>
      </c>
    </row>
    <row r="7305" spans="26:29">
      <c r="Z7305" s="623">
        <v>695</v>
      </c>
      <c r="AA7305" t="s">
        <v>6391</v>
      </c>
      <c r="AB7305" t="s">
        <v>6852</v>
      </c>
      <c r="AC7305" s="316" t="str">
        <f t="shared" si="66"/>
        <v>INSERT INTO UPK_IKOU.upk_k40.k60_press_buno_link (buno_id, k60_buno_id, created_date, created_tantou_id) VALUES (2403, 1903, GETDATE(), 999);</v>
      </c>
    </row>
    <row r="7306" spans="26:29">
      <c r="Z7306" s="623">
        <v>696</v>
      </c>
      <c r="AA7306" t="s">
        <v>6391</v>
      </c>
      <c r="AB7306" t="s">
        <v>6853</v>
      </c>
      <c r="AC7306" s="316" t="str">
        <f t="shared" si="66"/>
        <v>INSERT INTO UPK_IKOU.upk_k40.k60_press_buno_link (buno_id, k60_buno_id, created_date, created_tantou_id) VALUES (2404, 1903, GETDATE(), 999);</v>
      </c>
    </row>
    <row r="7307" spans="26:29">
      <c r="Z7307" s="623">
        <v>697</v>
      </c>
      <c r="AA7307" t="s">
        <v>6405</v>
      </c>
      <c r="AB7307" t="s">
        <v>6854</v>
      </c>
      <c r="AC7307" s="316" t="str">
        <f t="shared" si="66"/>
        <v>INSERT INTO UPK_IKOU.upk_k40.k60_press_buno_link (buno_id, k60_buno_id, created_date, created_tantou_id) VALUES (2405, 1917, GETDATE(), 999);</v>
      </c>
    </row>
    <row r="7308" spans="26:29">
      <c r="Z7308" s="623">
        <v>698</v>
      </c>
      <c r="AA7308" t="s">
        <v>6405</v>
      </c>
      <c r="AB7308" t="s">
        <v>6855</v>
      </c>
      <c r="AC7308" s="316" t="str">
        <f t="shared" si="66"/>
        <v>INSERT INTO UPK_IKOU.upk_k40.k60_press_buno_link (buno_id, k60_buno_id, created_date, created_tantou_id) VALUES (2406, 1917, GETDATE(), 999);</v>
      </c>
    </row>
    <row r="7309" spans="26:29">
      <c r="Z7309" s="623">
        <v>699</v>
      </c>
      <c r="AA7309" t="s">
        <v>6406</v>
      </c>
      <c r="AB7309" t="s">
        <v>6856</v>
      </c>
      <c r="AC7309" s="316" t="str">
        <f t="shared" si="66"/>
        <v>INSERT INTO UPK_IKOU.upk_k40.k60_press_buno_link (buno_id, k60_buno_id, created_date, created_tantou_id) VALUES (2407, 1918, GETDATE(), 999);</v>
      </c>
    </row>
    <row r="7310" spans="26:29">
      <c r="Z7310" s="623">
        <v>700</v>
      </c>
      <c r="AA7310" t="s">
        <v>6406</v>
      </c>
      <c r="AB7310" t="s">
        <v>6857</v>
      </c>
      <c r="AC7310" s="316" t="str">
        <f t="shared" si="66"/>
        <v>INSERT INTO UPK_IKOU.upk_k40.k60_press_buno_link (buno_id, k60_buno_id, created_date, created_tantou_id) VALUES (2408, 1918, GETDATE(), 999);</v>
      </c>
    </row>
    <row r="7311" spans="26:29">
      <c r="Z7311" s="623">
        <v>701</v>
      </c>
      <c r="AA7311" t="s">
        <v>6706</v>
      </c>
      <c r="AB7311" t="s">
        <v>6858</v>
      </c>
      <c r="AC7311" s="316" t="str">
        <f t="shared" si="66"/>
        <v>INSERT INTO UPK_IKOU.upk_k40.k60_press_buno_link (buno_id, k60_buno_id, created_date, created_tantou_id) VALUES (2409, 2257, GETDATE(), 999);</v>
      </c>
    </row>
    <row r="7312" spans="26:29">
      <c r="Z7312" s="623">
        <v>702</v>
      </c>
      <c r="AA7312" t="s">
        <v>6739</v>
      </c>
      <c r="AB7312" t="s">
        <v>6859</v>
      </c>
      <c r="AC7312" s="316" t="str">
        <f t="shared" si="66"/>
        <v>INSERT INTO UPK_IKOU.upk_k40.k60_press_buno_link (buno_id, k60_buno_id, created_date, created_tantou_id) VALUES (2410, 2290, GETDATE(), 999);</v>
      </c>
    </row>
    <row r="7313" spans="26:29">
      <c r="Z7313" s="623">
        <v>703</v>
      </c>
      <c r="AA7313" t="s">
        <v>6412</v>
      </c>
      <c r="AB7313" t="s">
        <v>6860</v>
      </c>
      <c r="AC7313" s="316" t="str">
        <f t="shared" si="66"/>
        <v>INSERT INTO UPK_IKOU.upk_k40.k60_press_buno_link (buno_id, k60_buno_id, created_date, created_tantou_id) VALUES (2411, 1924, GETDATE(), 999);</v>
      </c>
    </row>
    <row r="7314" spans="26:29">
      <c r="Z7314" s="623">
        <v>704</v>
      </c>
      <c r="AA7314" t="s">
        <v>6718</v>
      </c>
      <c r="AB7314" t="s">
        <v>6861</v>
      </c>
      <c r="AC7314" s="316" t="str">
        <f t="shared" si="66"/>
        <v>INSERT INTO UPK_IKOU.upk_k40.k60_press_buno_link (buno_id, k60_buno_id, created_date, created_tantou_id) VALUES (2412, 2269, GETDATE(), 999);</v>
      </c>
    </row>
    <row r="7315" spans="26:29">
      <c r="Z7315" s="623">
        <v>705</v>
      </c>
      <c r="AA7315" t="s">
        <v>6777</v>
      </c>
      <c r="AB7315" t="s">
        <v>6862</v>
      </c>
      <c r="AC7315" s="316" t="str">
        <f t="shared" ref="AC7315:AC7378" si="67">AC$6609&amp;AB7315&amp;", "&amp;AA7315&amp;", GETDATE(), 999);"</f>
        <v>INSERT INTO UPK_IKOU.upk_k40.k60_press_buno_link (buno_id, k60_buno_id, created_date, created_tantou_id) VALUES (2413, 2328, GETDATE(), 999);</v>
      </c>
    </row>
    <row r="7316" spans="26:29">
      <c r="Z7316" s="623">
        <v>706</v>
      </c>
      <c r="AA7316" t="s">
        <v>6424</v>
      </c>
      <c r="AB7316" t="s">
        <v>6863</v>
      </c>
      <c r="AC7316" s="316" t="str">
        <f t="shared" si="67"/>
        <v>INSERT INTO UPK_IKOU.upk_k40.k60_press_buno_link (buno_id, k60_buno_id, created_date, created_tantou_id) VALUES (2414, 1936, GETDATE(), 999);</v>
      </c>
    </row>
    <row r="7317" spans="26:29">
      <c r="Z7317" s="623">
        <v>707</v>
      </c>
      <c r="AA7317" t="s">
        <v>5900</v>
      </c>
      <c r="AB7317" t="s">
        <v>6864</v>
      </c>
      <c r="AC7317" s="316" t="str">
        <f t="shared" si="67"/>
        <v>INSERT INTO UPK_IKOU.upk_k40.k60_press_buno_link (buno_id, k60_buno_id, created_date, created_tantou_id) VALUES (2415, 1411, GETDATE(), 999);</v>
      </c>
    </row>
    <row r="7318" spans="26:29">
      <c r="Z7318" s="623">
        <v>708</v>
      </c>
      <c r="AA7318" t="s">
        <v>5902</v>
      </c>
      <c r="AB7318" t="s">
        <v>6865</v>
      </c>
      <c r="AC7318" s="316" t="str">
        <f t="shared" si="67"/>
        <v>INSERT INTO UPK_IKOU.upk_k40.k60_press_buno_link (buno_id, k60_buno_id, created_date, created_tantou_id) VALUES (2416, 1413, GETDATE(), 999);</v>
      </c>
    </row>
    <row r="7319" spans="26:29">
      <c r="Z7319" s="623">
        <v>709</v>
      </c>
      <c r="AA7319" t="s">
        <v>6789</v>
      </c>
      <c r="AB7319" t="s">
        <v>6866</v>
      </c>
      <c r="AC7319" s="316" t="str">
        <f t="shared" si="67"/>
        <v>INSERT INTO UPK_IKOU.upk_k40.k60_press_buno_link (buno_id, k60_buno_id, created_date, created_tantou_id) VALUES (2417, 2340, GETDATE(), 999);</v>
      </c>
    </row>
    <row r="7320" spans="26:29">
      <c r="Z7320" s="623">
        <v>710</v>
      </c>
      <c r="AA7320" t="s">
        <v>6401</v>
      </c>
      <c r="AB7320" t="s">
        <v>6867</v>
      </c>
      <c r="AC7320" s="316" t="str">
        <f t="shared" si="67"/>
        <v>INSERT INTO UPK_IKOU.upk_k40.k60_press_buno_link (buno_id, k60_buno_id, created_date, created_tantou_id) VALUES (2418, 1913, GETDATE(), 999);</v>
      </c>
    </row>
    <row r="7321" spans="26:29">
      <c r="Z7321" s="623">
        <v>711</v>
      </c>
      <c r="AA7321" t="s">
        <v>6905</v>
      </c>
      <c r="AB7321" t="s">
        <v>6868</v>
      </c>
      <c r="AC7321" s="316" t="str">
        <f t="shared" si="67"/>
        <v>INSERT INTO UPK_IKOU.upk_k40.k60_press_buno_link (buno_id, k60_buno_id, created_date, created_tantou_id) VALUES (2419, 2456, GETDATE(), 999);</v>
      </c>
    </row>
    <row r="7322" spans="26:29">
      <c r="Z7322" s="623">
        <v>712</v>
      </c>
      <c r="AA7322" t="s">
        <v>6693</v>
      </c>
      <c r="AB7322" t="s">
        <v>6869</v>
      </c>
      <c r="AC7322" s="316" t="str">
        <f t="shared" si="67"/>
        <v>INSERT INTO UPK_IKOU.upk_k40.k60_press_buno_link (buno_id, k60_buno_id, created_date, created_tantou_id) VALUES (2420, 2244, GETDATE(), 999);</v>
      </c>
    </row>
    <row r="7323" spans="26:29">
      <c r="Z7323" s="623">
        <v>713</v>
      </c>
      <c r="AA7323" t="s">
        <v>6822</v>
      </c>
      <c r="AB7323" t="s">
        <v>6870</v>
      </c>
      <c r="AC7323" s="316" t="str">
        <f t="shared" si="67"/>
        <v>INSERT INTO UPK_IKOU.upk_k40.k60_press_buno_link (buno_id, k60_buno_id, created_date, created_tantou_id) VALUES (2421, 2373, GETDATE(), 999);</v>
      </c>
    </row>
    <row r="7324" spans="26:29">
      <c r="Z7324" s="623">
        <v>714</v>
      </c>
      <c r="AA7324" t="s">
        <v>6633</v>
      </c>
      <c r="AB7324" t="s">
        <v>6871</v>
      </c>
      <c r="AC7324" s="316" t="str">
        <f t="shared" si="67"/>
        <v>INSERT INTO UPK_IKOU.upk_k40.k60_press_buno_link (buno_id, k60_buno_id, created_date, created_tantou_id) VALUES (2422, 2184, GETDATE(), 999);</v>
      </c>
    </row>
    <row r="7325" spans="26:29">
      <c r="Z7325" s="623">
        <v>715</v>
      </c>
      <c r="AA7325" t="s">
        <v>6640</v>
      </c>
      <c r="AB7325" t="s">
        <v>6872</v>
      </c>
      <c r="AC7325" s="316" t="str">
        <f t="shared" si="67"/>
        <v>INSERT INTO UPK_IKOU.upk_k40.k60_press_buno_link (buno_id, k60_buno_id, created_date, created_tantou_id) VALUES (2423, 2191, GETDATE(), 999);</v>
      </c>
    </row>
    <row r="7326" spans="26:29">
      <c r="Z7326" s="623">
        <v>716</v>
      </c>
      <c r="AA7326" t="s">
        <v>6393</v>
      </c>
      <c r="AB7326" t="s">
        <v>6873</v>
      </c>
      <c r="AC7326" s="316" t="str">
        <f t="shared" si="67"/>
        <v>INSERT INTO UPK_IKOU.upk_k40.k60_press_buno_link (buno_id, k60_buno_id, created_date, created_tantou_id) VALUES (2424, 1905, GETDATE(), 999);</v>
      </c>
    </row>
    <row r="7327" spans="26:29">
      <c r="Z7327" s="623">
        <v>717</v>
      </c>
      <c r="AA7327" t="s">
        <v>6692</v>
      </c>
      <c r="AB7327" t="s">
        <v>6874</v>
      </c>
      <c r="AC7327" s="316" t="str">
        <f t="shared" si="67"/>
        <v>INSERT INTO UPK_IKOU.upk_k40.k60_press_buno_link (buno_id, k60_buno_id, created_date, created_tantou_id) VALUES (2425, 2243, GETDATE(), 999);</v>
      </c>
    </row>
    <row r="7328" spans="26:29">
      <c r="Z7328" s="623">
        <v>718</v>
      </c>
      <c r="AA7328" t="s">
        <v>6252</v>
      </c>
      <c r="AB7328" t="s">
        <v>6875</v>
      </c>
      <c r="AC7328" s="316" t="str">
        <f t="shared" si="67"/>
        <v>INSERT INTO UPK_IKOU.upk_k40.k60_press_buno_link (buno_id, k60_buno_id, created_date, created_tantou_id) VALUES (2426, 1764, GETDATE(), 999);</v>
      </c>
    </row>
    <row r="7329" spans="26:29">
      <c r="Z7329" s="623">
        <v>719</v>
      </c>
      <c r="AA7329" t="s">
        <v>6266</v>
      </c>
      <c r="AB7329" t="s">
        <v>6876</v>
      </c>
      <c r="AC7329" s="316" t="str">
        <f t="shared" si="67"/>
        <v>INSERT INTO UPK_IKOU.upk_k40.k60_press_buno_link (buno_id, k60_buno_id, created_date, created_tantou_id) VALUES (2427, 1778, GETDATE(), 999);</v>
      </c>
    </row>
    <row r="7330" spans="26:29">
      <c r="Z7330" s="623">
        <v>720</v>
      </c>
      <c r="AA7330" t="s">
        <v>6282</v>
      </c>
      <c r="AB7330" t="s">
        <v>6877</v>
      </c>
      <c r="AC7330" s="316" t="str">
        <f t="shared" si="67"/>
        <v>INSERT INTO UPK_IKOU.upk_k40.k60_press_buno_link (buno_id, k60_buno_id, created_date, created_tantou_id) VALUES (2428, 1794, GETDATE(), 999);</v>
      </c>
    </row>
    <row r="7331" spans="26:29">
      <c r="Z7331" s="623">
        <v>721</v>
      </c>
      <c r="AA7331" t="s">
        <v>6742</v>
      </c>
      <c r="AB7331" t="s">
        <v>6878</v>
      </c>
      <c r="AC7331" s="316" t="str">
        <f t="shared" si="67"/>
        <v>INSERT INTO UPK_IKOU.upk_k40.k60_press_buno_link (buno_id, k60_buno_id, created_date, created_tantou_id) VALUES (2429, 2293, GETDATE(), 999);</v>
      </c>
    </row>
    <row r="7332" spans="26:29">
      <c r="Z7332" s="623">
        <v>722</v>
      </c>
      <c r="AA7332" t="s">
        <v>6755</v>
      </c>
      <c r="AB7332" t="s">
        <v>6879</v>
      </c>
      <c r="AC7332" s="316" t="str">
        <f t="shared" si="67"/>
        <v>INSERT INTO UPK_IKOU.upk_k40.k60_press_buno_link (buno_id, k60_buno_id, created_date, created_tantou_id) VALUES (2430, 2306, GETDATE(), 999);</v>
      </c>
    </row>
    <row r="7333" spans="26:29">
      <c r="Z7333" s="623">
        <v>723</v>
      </c>
      <c r="AA7333" t="s">
        <v>6756</v>
      </c>
      <c r="AB7333" t="s">
        <v>6880</v>
      </c>
      <c r="AC7333" s="316" t="str">
        <f t="shared" si="67"/>
        <v>INSERT INTO UPK_IKOU.upk_k40.k60_press_buno_link (buno_id, k60_buno_id, created_date, created_tantou_id) VALUES (2431, 2307, GETDATE(), 999);</v>
      </c>
    </row>
    <row r="7334" spans="26:29">
      <c r="Z7334" s="623">
        <v>724</v>
      </c>
      <c r="AA7334" t="s">
        <v>6757</v>
      </c>
      <c r="AB7334" t="s">
        <v>6881</v>
      </c>
      <c r="AC7334" s="316" t="str">
        <f t="shared" si="67"/>
        <v>INSERT INTO UPK_IKOU.upk_k40.k60_press_buno_link (buno_id, k60_buno_id, created_date, created_tantou_id) VALUES (2432, 2308, GETDATE(), 999);</v>
      </c>
    </row>
    <row r="7335" spans="26:29">
      <c r="Z7335" s="623">
        <v>725</v>
      </c>
      <c r="AA7335" t="s">
        <v>6754</v>
      </c>
      <c r="AB7335" t="s">
        <v>6882</v>
      </c>
      <c r="AC7335" s="316" t="str">
        <f t="shared" si="67"/>
        <v>INSERT INTO UPK_IKOU.upk_k40.k60_press_buno_link (buno_id, k60_buno_id, created_date, created_tantou_id) VALUES (2433, 2305, GETDATE(), 999);</v>
      </c>
    </row>
    <row r="7336" spans="26:29">
      <c r="Z7336" s="623">
        <v>726</v>
      </c>
      <c r="AA7336" t="s">
        <v>6135</v>
      </c>
      <c r="AB7336" t="s">
        <v>6883</v>
      </c>
      <c r="AC7336" s="316" t="str">
        <f t="shared" si="67"/>
        <v>INSERT INTO UPK_IKOU.upk_k40.k60_press_buno_link (buno_id, k60_buno_id, created_date, created_tantou_id) VALUES (2434, 1647, GETDATE(), 999);</v>
      </c>
    </row>
    <row r="7337" spans="26:29">
      <c r="Z7337" s="623">
        <v>727</v>
      </c>
      <c r="AA7337" t="s">
        <v>6136</v>
      </c>
      <c r="AB7337" t="s">
        <v>6884</v>
      </c>
      <c r="AC7337" s="316" t="str">
        <f t="shared" si="67"/>
        <v>INSERT INTO UPK_IKOU.upk_k40.k60_press_buno_link (buno_id, k60_buno_id, created_date, created_tantou_id) VALUES (2435, 1648, GETDATE(), 999);</v>
      </c>
    </row>
    <row r="7338" spans="26:29">
      <c r="Z7338" s="623">
        <v>728</v>
      </c>
      <c r="AA7338" t="s">
        <v>6743</v>
      </c>
      <c r="AB7338" t="s">
        <v>6885</v>
      </c>
      <c r="AC7338" s="316" t="str">
        <f t="shared" si="67"/>
        <v>INSERT INTO UPK_IKOU.upk_k40.k60_press_buno_link (buno_id, k60_buno_id, created_date, created_tantou_id) VALUES (2436, 2294, GETDATE(), 999);</v>
      </c>
    </row>
    <row r="7339" spans="26:29">
      <c r="Z7339" s="623">
        <v>729</v>
      </c>
      <c r="AA7339" t="s">
        <v>6420</v>
      </c>
      <c r="AB7339" t="s">
        <v>6886</v>
      </c>
      <c r="AC7339" s="316" t="str">
        <f t="shared" si="67"/>
        <v>INSERT INTO UPK_IKOU.upk_k40.k60_press_buno_link (buno_id, k60_buno_id, created_date, created_tantou_id) VALUES (2437, 1932, GETDATE(), 999);</v>
      </c>
    </row>
    <row r="7340" spans="26:29">
      <c r="Z7340" s="623">
        <v>730</v>
      </c>
      <c r="AA7340" t="s">
        <v>6421</v>
      </c>
      <c r="AB7340" t="s">
        <v>6887</v>
      </c>
      <c r="AC7340" s="316" t="str">
        <f t="shared" si="67"/>
        <v>INSERT INTO UPK_IKOU.upk_k40.k60_press_buno_link (buno_id, k60_buno_id, created_date, created_tantou_id) VALUES (2438, 1933, GETDATE(), 999);</v>
      </c>
    </row>
    <row r="7341" spans="26:29">
      <c r="Z7341" s="623">
        <v>731</v>
      </c>
      <c r="AA7341" t="s">
        <v>6759</v>
      </c>
      <c r="AB7341" t="s">
        <v>6888</v>
      </c>
      <c r="AC7341" s="316" t="str">
        <f t="shared" si="67"/>
        <v>INSERT INTO UPK_IKOU.upk_k40.k60_press_buno_link (buno_id, k60_buno_id, created_date, created_tantou_id) VALUES (2439, 2310, GETDATE(), 999);</v>
      </c>
    </row>
    <row r="7342" spans="26:29">
      <c r="Z7342" s="623">
        <v>732</v>
      </c>
      <c r="AA7342" t="s">
        <v>6760</v>
      </c>
      <c r="AB7342" t="s">
        <v>6889</v>
      </c>
      <c r="AC7342" s="316" t="str">
        <f t="shared" si="67"/>
        <v>INSERT INTO UPK_IKOU.upk_k40.k60_press_buno_link (buno_id, k60_buno_id, created_date, created_tantou_id) VALUES (2440, 2311, GETDATE(), 999);</v>
      </c>
    </row>
    <row r="7343" spans="26:29">
      <c r="Z7343" s="623">
        <v>733</v>
      </c>
      <c r="AA7343" t="s">
        <v>6761</v>
      </c>
      <c r="AB7343" t="s">
        <v>6890</v>
      </c>
      <c r="AC7343" s="316" t="str">
        <f t="shared" si="67"/>
        <v>INSERT INTO UPK_IKOU.upk_k40.k60_press_buno_link (buno_id, k60_buno_id, created_date, created_tantou_id) VALUES (2441, 2312, GETDATE(), 999);</v>
      </c>
    </row>
    <row r="7344" spans="26:29">
      <c r="Z7344" s="623">
        <v>734</v>
      </c>
      <c r="AA7344" t="s">
        <v>6758</v>
      </c>
      <c r="AB7344" t="s">
        <v>6891</v>
      </c>
      <c r="AC7344" s="316" t="str">
        <f t="shared" si="67"/>
        <v>INSERT INTO UPK_IKOU.upk_k40.k60_press_buno_link (buno_id, k60_buno_id, created_date, created_tantou_id) VALUES (2442, 2309, GETDATE(), 999);</v>
      </c>
    </row>
    <row r="7345" spans="26:29">
      <c r="Z7345" s="623">
        <v>735</v>
      </c>
      <c r="AA7345" t="s">
        <v>6058</v>
      </c>
      <c r="AB7345" t="s">
        <v>6892</v>
      </c>
      <c r="AC7345" s="316" t="str">
        <f t="shared" si="67"/>
        <v>INSERT INTO UPK_IKOU.upk_k40.k60_press_buno_link (buno_id, k60_buno_id, created_date, created_tantou_id) VALUES (2443, 1570, GETDATE(), 999);</v>
      </c>
    </row>
    <row r="7346" spans="26:29">
      <c r="Z7346" s="623">
        <v>736</v>
      </c>
      <c r="AA7346" t="s">
        <v>6060</v>
      </c>
      <c r="AB7346" t="s">
        <v>6893</v>
      </c>
      <c r="AC7346" s="316" t="str">
        <f t="shared" si="67"/>
        <v>INSERT INTO UPK_IKOU.upk_k40.k60_press_buno_link (buno_id, k60_buno_id, created_date, created_tantou_id) VALUES (2444, 1572, GETDATE(), 999);</v>
      </c>
    </row>
    <row r="7347" spans="26:29">
      <c r="Z7347" s="623">
        <v>737</v>
      </c>
      <c r="AA7347" t="s">
        <v>6059</v>
      </c>
      <c r="AB7347" t="s">
        <v>6894</v>
      </c>
      <c r="AC7347" s="316" t="str">
        <f t="shared" si="67"/>
        <v>INSERT INTO UPK_IKOU.upk_k40.k60_press_buno_link (buno_id, k60_buno_id, created_date, created_tantou_id) VALUES (2445, 1571, GETDATE(), 999);</v>
      </c>
    </row>
    <row r="7348" spans="26:29">
      <c r="Z7348" s="623">
        <v>738</v>
      </c>
      <c r="AA7348" t="s">
        <v>6707</v>
      </c>
      <c r="AB7348" t="s">
        <v>6895</v>
      </c>
      <c r="AC7348" s="316" t="str">
        <f t="shared" si="67"/>
        <v>INSERT INTO UPK_IKOU.upk_k40.k60_press_buno_link (buno_id, k60_buno_id, created_date, created_tantou_id) VALUES (2446, 2258, GETDATE(), 999);</v>
      </c>
    </row>
    <row r="7349" spans="26:29">
      <c r="Z7349" s="623">
        <v>739</v>
      </c>
      <c r="AA7349" t="s">
        <v>6740</v>
      </c>
      <c r="AB7349" t="s">
        <v>6896</v>
      </c>
      <c r="AC7349" s="316" t="str">
        <f t="shared" si="67"/>
        <v>INSERT INTO UPK_IKOU.upk_k40.k60_press_buno_link (buno_id, k60_buno_id, created_date, created_tantou_id) VALUES (2447, 2291, GETDATE(), 999);</v>
      </c>
    </row>
    <row r="7350" spans="26:29">
      <c r="Z7350" s="623">
        <v>740</v>
      </c>
      <c r="AA7350" t="s">
        <v>6414</v>
      </c>
      <c r="AB7350" t="s">
        <v>6897</v>
      </c>
      <c r="AC7350" s="316" t="str">
        <f t="shared" si="67"/>
        <v>INSERT INTO UPK_IKOU.upk_k40.k60_press_buno_link (buno_id, k60_buno_id, created_date, created_tantou_id) VALUES (2448, 1926, GETDATE(), 999);</v>
      </c>
    </row>
    <row r="7351" spans="26:29">
      <c r="Z7351" s="623">
        <v>741</v>
      </c>
      <c r="AA7351" t="s">
        <v>6762</v>
      </c>
      <c r="AB7351" t="s">
        <v>6898</v>
      </c>
      <c r="AC7351" s="316" t="str">
        <f t="shared" si="67"/>
        <v>INSERT INTO UPK_IKOU.upk_k40.k60_press_buno_link (buno_id, k60_buno_id, created_date, created_tantou_id) VALUES (2449, 2313, GETDATE(), 999);</v>
      </c>
    </row>
    <row r="7352" spans="26:29">
      <c r="Z7352" s="623">
        <v>742</v>
      </c>
      <c r="AA7352" t="s">
        <v>6764</v>
      </c>
      <c r="AB7352" t="s">
        <v>6899</v>
      </c>
      <c r="AC7352" s="316" t="str">
        <f t="shared" si="67"/>
        <v>INSERT INTO UPK_IKOU.upk_k40.k60_press_buno_link (buno_id, k60_buno_id, created_date, created_tantou_id) VALUES (2450, 2315, GETDATE(), 999);</v>
      </c>
    </row>
    <row r="7353" spans="26:29">
      <c r="Z7353" s="623">
        <v>743</v>
      </c>
      <c r="AA7353" t="s">
        <v>6790</v>
      </c>
      <c r="AB7353" t="s">
        <v>6900</v>
      </c>
      <c r="AC7353" s="316" t="str">
        <f t="shared" si="67"/>
        <v>INSERT INTO UPK_IKOU.upk_k40.k60_press_buno_link (buno_id, k60_buno_id, created_date, created_tantou_id) VALUES (2451, 2341, GETDATE(), 999);</v>
      </c>
    </row>
    <row r="7354" spans="26:29">
      <c r="Z7354" s="623">
        <v>744</v>
      </c>
      <c r="AA7354" t="s">
        <v>6403</v>
      </c>
      <c r="AB7354" t="s">
        <v>6901</v>
      </c>
      <c r="AC7354" s="316" t="str">
        <f t="shared" si="67"/>
        <v>INSERT INTO UPK_IKOU.upk_k40.k60_press_buno_link (buno_id, k60_buno_id, created_date, created_tantou_id) VALUES (2452, 1915, GETDATE(), 999);</v>
      </c>
    </row>
    <row r="7355" spans="26:29">
      <c r="Z7355" s="623">
        <v>745</v>
      </c>
      <c r="AA7355" t="s">
        <v>6696</v>
      </c>
      <c r="AB7355" t="s">
        <v>6902</v>
      </c>
      <c r="AC7355" s="316" t="str">
        <f t="shared" si="67"/>
        <v>INSERT INTO UPK_IKOU.upk_k40.k60_press_buno_link (buno_id, k60_buno_id, created_date, created_tantou_id) VALUES (2453, 2247, GETDATE(), 999);</v>
      </c>
    </row>
    <row r="7356" spans="26:29">
      <c r="Z7356" s="623">
        <v>746</v>
      </c>
      <c r="AA7356" t="s">
        <v>6642</v>
      </c>
      <c r="AB7356" t="s">
        <v>6903</v>
      </c>
      <c r="AC7356" s="316" t="str">
        <f t="shared" si="67"/>
        <v>INSERT INTO UPK_IKOU.upk_k40.k60_press_buno_link (buno_id, k60_buno_id, created_date, created_tantou_id) VALUES (2454, 2193, GETDATE(), 999);</v>
      </c>
    </row>
    <row r="7357" spans="26:29">
      <c r="Z7357" s="623">
        <v>747</v>
      </c>
      <c r="AA7357" t="s">
        <v>6694</v>
      </c>
      <c r="AB7357" t="s">
        <v>6904</v>
      </c>
      <c r="AC7357" s="316" t="str">
        <f t="shared" si="67"/>
        <v>INSERT INTO UPK_IKOU.upk_k40.k60_press_buno_link (buno_id, k60_buno_id, created_date, created_tantou_id) VALUES (2455, 2245, GETDATE(), 999);</v>
      </c>
    </row>
    <row r="7358" spans="26:29">
      <c r="Z7358" s="623">
        <v>748</v>
      </c>
      <c r="AA7358" t="s">
        <v>6394</v>
      </c>
      <c r="AB7358" t="s">
        <v>6905</v>
      </c>
      <c r="AC7358" s="316" t="str">
        <f t="shared" si="67"/>
        <v>INSERT INTO UPK_IKOU.upk_k40.k60_press_buno_link (buno_id, k60_buno_id, created_date, created_tantou_id) VALUES (2456, 1906, GETDATE(), 999);</v>
      </c>
    </row>
    <row r="7359" spans="26:29">
      <c r="Z7359" s="623">
        <v>749</v>
      </c>
      <c r="AA7359" t="s">
        <v>6695</v>
      </c>
      <c r="AB7359" t="s">
        <v>6906</v>
      </c>
      <c r="AC7359" s="316" t="str">
        <f t="shared" si="67"/>
        <v>INSERT INTO UPK_IKOU.upk_k40.k60_press_buno_link (buno_id, k60_buno_id, created_date, created_tantou_id) VALUES (2457, 2246, GETDATE(), 999);</v>
      </c>
    </row>
    <row r="7360" spans="26:29">
      <c r="Z7360" s="623">
        <v>750</v>
      </c>
      <c r="AA7360" t="s">
        <v>5860</v>
      </c>
      <c r="AB7360" t="s">
        <v>6907</v>
      </c>
      <c r="AC7360" s="316" t="str">
        <f t="shared" si="67"/>
        <v>INSERT INTO UPK_IKOU.upk_k40.k60_press_buno_link (buno_id, k60_buno_id, created_date, created_tantou_id) VALUES (2458, 1371, GETDATE(), 999);</v>
      </c>
    </row>
    <row r="7361" spans="26:29">
      <c r="Z7361" s="623">
        <v>751</v>
      </c>
      <c r="AA7361" t="s">
        <v>5861</v>
      </c>
      <c r="AB7361" t="s">
        <v>6908</v>
      </c>
      <c r="AC7361" s="316" t="str">
        <f t="shared" si="67"/>
        <v>INSERT INTO UPK_IKOU.upk_k40.k60_press_buno_link (buno_id, k60_buno_id, created_date, created_tantou_id) VALUES (2459, 1372, GETDATE(), 999);</v>
      </c>
    </row>
    <row r="7362" spans="26:29">
      <c r="Z7362" s="623">
        <v>752</v>
      </c>
      <c r="AA7362" t="s">
        <v>6413</v>
      </c>
      <c r="AB7362" t="s">
        <v>6909</v>
      </c>
      <c r="AC7362" s="316" t="str">
        <f t="shared" si="67"/>
        <v>INSERT INTO UPK_IKOU.upk_k40.k60_press_buno_link (buno_id, k60_buno_id, created_date, created_tantou_id) VALUES (2460, 1925, GETDATE(), 999);</v>
      </c>
    </row>
    <row r="7363" spans="26:29">
      <c r="Z7363" s="623">
        <v>753</v>
      </c>
      <c r="AA7363" t="s">
        <v>6413</v>
      </c>
      <c r="AB7363" t="s">
        <v>6910</v>
      </c>
      <c r="AC7363" s="316" t="str">
        <f t="shared" si="67"/>
        <v>INSERT INTO UPK_IKOU.upk_k40.k60_press_buno_link (buno_id, k60_buno_id, created_date, created_tantou_id) VALUES (2461, 1925, GETDATE(), 999);</v>
      </c>
    </row>
    <row r="7364" spans="26:29">
      <c r="Z7364" s="623">
        <v>754</v>
      </c>
      <c r="AA7364" t="s">
        <v>6402</v>
      </c>
      <c r="AB7364" t="s">
        <v>6911</v>
      </c>
      <c r="AC7364" s="316" t="str">
        <f t="shared" si="67"/>
        <v>INSERT INTO UPK_IKOU.upk_k40.k60_press_buno_link (buno_id, k60_buno_id, created_date, created_tantou_id) VALUES (2462, 1914, GETDATE(), 999);</v>
      </c>
    </row>
    <row r="7365" spans="26:29">
      <c r="Z7365" s="623">
        <v>755</v>
      </c>
      <c r="AA7365" t="s">
        <v>6402</v>
      </c>
      <c r="AB7365" t="s">
        <v>6912</v>
      </c>
      <c r="AC7365" s="316" t="str">
        <f t="shared" si="67"/>
        <v>INSERT INTO UPK_IKOU.upk_k40.k60_press_buno_link (buno_id, k60_buno_id, created_date, created_tantou_id) VALUES (2463, 1914, GETDATE(), 999);</v>
      </c>
    </row>
    <row r="7366" spans="26:29">
      <c r="Z7366" s="623">
        <v>756</v>
      </c>
      <c r="AA7366" t="s">
        <v>6940</v>
      </c>
      <c r="AB7366" t="s">
        <v>6913</v>
      </c>
      <c r="AC7366" s="316" t="str">
        <f t="shared" si="67"/>
        <v>INSERT INTO UPK_IKOU.upk_k40.k60_press_buno_link (buno_id, k60_buno_id, created_date, created_tantou_id) VALUES (2464, 2491, GETDATE(), 999);</v>
      </c>
    </row>
    <row r="7367" spans="26:29">
      <c r="Z7367" s="623">
        <v>757</v>
      </c>
      <c r="AA7367" t="s">
        <v>6940</v>
      </c>
      <c r="AB7367" t="s">
        <v>6914</v>
      </c>
      <c r="AC7367" s="316" t="str">
        <f t="shared" si="67"/>
        <v>INSERT INTO UPK_IKOU.upk_k40.k60_press_buno_link (buno_id, k60_buno_id, created_date, created_tantou_id) VALUES (2465, 2491, GETDATE(), 999);</v>
      </c>
    </row>
    <row r="7368" spans="26:29">
      <c r="Z7368" s="623">
        <v>758</v>
      </c>
      <c r="AA7368" t="s">
        <v>6426</v>
      </c>
      <c r="AB7368" t="s">
        <v>6915</v>
      </c>
      <c r="AC7368" s="316" t="str">
        <f t="shared" si="67"/>
        <v>INSERT INTO UPK_IKOU.upk_k40.k60_press_buno_link (buno_id, k60_buno_id, created_date, created_tantou_id) VALUES (2466, 1938, GETDATE(), 999);</v>
      </c>
    </row>
    <row r="7369" spans="26:29">
      <c r="Z7369" s="623">
        <v>759</v>
      </c>
      <c r="AA7369" t="s">
        <v>6426</v>
      </c>
      <c r="AB7369" t="s">
        <v>6916</v>
      </c>
      <c r="AC7369" s="316" t="str">
        <f t="shared" si="67"/>
        <v>INSERT INTO UPK_IKOU.upk_k40.k60_press_buno_link (buno_id, k60_buno_id, created_date, created_tantou_id) VALUES (2467, 1938, GETDATE(), 999);</v>
      </c>
    </row>
    <row r="7370" spans="26:29">
      <c r="Z7370" s="623">
        <v>760</v>
      </c>
      <c r="AA7370" t="s">
        <v>6396</v>
      </c>
      <c r="AB7370" t="s">
        <v>6917</v>
      </c>
      <c r="AC7370" s="316" t="str">
        <f t="shared" si="67"/>
        <v>INSERT INTO UPK_IKOU.upk_k40.k60_press_buno_link (buno_id, k60_buno_id, created_date, created_tantou_id) VALUES (2468, 1908, GETDATE(), 999);</v>
      </c>
    </row>
    <row r="7371" spans="26:29">
      <c r="Z7371" s="623">
        <v>761</v>
      </c>
      <c r="AA7371" t="s">
        <v>6396</v>
      </c>
      <c r="AB7371" t="s">
        <v>6918</v>
      </c>
      <c r="AC7371" s="316" t="str">
        <f t="shared" si="67"/>
        <v>INSERT INTO UPK_IKOU.upk_k40.k60_press_buno_link (buno_id, k60_buno_id, created_date, created_tantou_id) VALUES (2469, 1908, GETDATE(), 999);</v>
      </c>
    </row>
    <row r="7372" spans="26:29">
      <c r="Z7372" s="623">
        <v>762</v>
      </c>
      <c r="AA7372" t="s">
        <v>6708</v>
      </c>
      <c r="AB7372" t="s">
        <v>6919</v>
      </c>
      <c r="AC7372" s="316" t="str">
        <f t="shared" si="67"/>
        <v>INSERT INTO UPK_IKOU.upk_k40.k60_press_buno_link (buno_id, k60_buno_id, created_date, created_tantou_id) VALUES (2470, 2259, GETDATE(), 999);</v>
      </c>
    </row>
    <row r="7373" spans="26:29">
      <c r="Z7373" s="623">
        <v>763</v>
      </c>
      <c r="AA7373" t="s">
        <v>6741</v>
      </c>
      <c r="AB7373" t="s">
        <v>6920</v>
      </c>
      <c r="AC7373" s="316" t="str">
        <f t="shared" si="67"/>
        <v>INSERT INTO UPK_IKOU.upk_k40.k60_press_buno_link (buno_id, k60_buno_id, created_date, created_tantou_id) VALUES (2471, 2292, GETDATE(), 999);</v>
      </c>
    </row>
    <row r="7374" spans="26:29">
      <c r="Z7374" s="623">
        <v>764</v>
      </c>
      <c r="AA7374" t="s">
        <v>6415</v>
      </c>
      <c r="AB7374" t="s">
        <v>6921</v>
      </c>
      <c r="AC7374" s="316" t="str">
        <f t="shared" si="67"/>
        <v>INSERT INTO UPK_IKOU.upk_k40.k60_press_buno_link (buno_id, k60_buno_id, created_date, created_tantou_id) VALUES (2472, 1927, GETDATE(), 999);</v>
      </c>
    </row>
    <row r="7375" spans="26:29">
      <c r="Z7375" s="623">
        <v>765</v>
      </c>
      <c r="AA7375" t="s">
        <v>6763</v>
      </c>
      <c r="AB7375" t="s">
        <v>6922</v>
      </c>
      <c r="AC7375" s="316" t="str">
        <f t="shared" si="67"/>
        <v>INSERT INTO UPK_IKOU.upk_k40.k60_press_buno_link (buno_id, k60_buno_id, created_date, created_tantou_id) VALUES (2473, 2314, GETDATE(), 999);</v>
      </c>
    </row>
    <row r="7376" spans="26:29">
      <c r="Z7376" s="623">
        <v>766</v>
      </c>
      <c r="AA7376" t="s">
        <v>6765</v>
      </c>
      <c r="AB7376" t="s">
        <v>6923</v>
      </c>
      <c r="AC7376" s="316" t="str">
        <f t="shared" si="67"/>
        <v>INSERT INTO UPK_IKOU.upk_k40.k60_press_buno_link (buno_id, k60_buno_id, created_date, created_tantou_id) VALUES (2474, 2316, GETDATE(), 999);</v>
      </c>
    </row>
    <row r="7377" spans="26:29">
      <c r="Z7377" s="623">
        <v>767</v>
      </c>
      <c r="AA7377" t="s">
        <v>6791</v>
      </c>
      <c r="AB7377" t="s">
        <v>6924</v>
      </c>
      <c r="AC7377" s="316" t="str">
        <f t="shared" si="67"/>
        <v>INSERT INTO UPK_IKOU.upk_k40.k60_press_buno_link (buno_id, k60_buno_id, created_date, created_tantou_id) VALUES (2475, 2342, GETDATE(), 999);</v>
      </c>
    </row>
    <row r="7378" spans="26:29">
      <c r="Z7378" s="623">
        <v>768</v>
      </c>
      <c r="AA7378" t="s">
        <v>6404</v>
      </c>
      <c r="AB7378" t="s">
        <v>6925</v>
      </c>
      <c r="AC7378" s="316" t="str">
        <f t="shared" si="67"/>
        <v>INSERT INTO UPK_IKOU.upk_k40.k60_press_buno_link (buno_id, k60_buno_id, created_date, created_tantou_id) VALUES (2476, 1916, GETDATE(), 999);</v>
      </c>
    </row>
    <row r="7379" spans="26:29">
      <c r="Z7379" s="623">
        <v>769</v>
      </c>
      <c r="AA7379" t="s">
        <v>6699</v>
      </c>
      <c r="AB7379" t="s">
        <v>6926</v>
      </c>
      <c r="AC7379" s="316" t="str">
        <f t="shared" ref="AC7379:AC7442" si="68">AC$6609&amp;AB7379&amp;", "&amp;AA7379&amp;", GETDATE(), 999);"</f>
        <v>INSERT INTO UPK_IKOU.upk_k40.k60_press_buno_link (buno_id, k60_buno_id, created_date, created_tantou_id) VALUES (2477, 2250, GETDATE(), 999);</v>
      </c>
    </row>
    <row r="7380" spans="26:29">
      <c r="Z7380" s="623">
        <v>770</v>
      </c>
      <c r="AA7380" t="s">
        <v>6643</v>
      </c>
      <c r="AB7380" t="s">
        <v>6927</v>
      </c>
      <c r="AC7380" s="316" t="str">
        <f t="shared" si="68"/>
        <v>INSERT INTO UPK_IKOU.upk_k40.k60_press_buno_link (buno_id, k60_buno_id, created_date, created_tantou_id) VALUES (2478, 2194, GETDATE(), 999);</v>
      </c>
    </row>
    <row r="7381" spans="26:29">
      <c r="Z7381" s="623">
        <v>771</v>
      </c>
      <c r="AA7381" t="s">
        <v>6697</v>
      </c>
      <c r="AB7381" t="s">
        <v>6928</v>
      </c>
      <c r="AC7381" s="316" t="str">
        <f t="shared" si="68"/>
        <v>INSERT INTO UPK_IKOU.upk_k40.k60_press_buno_link (buno_id, k60_buno_id, created_date, created_tantou_id) VALUES (2479, 2248, GETDATE(), 999);</v>
      </c>
    </row>
    <row r="7382" spans="26:29">
      <c r="Z7382" s="623">
        <v>772</v>
      </c>
      <c r="AA7382" t="s">
        <v>6395</v>
      </c>
      <c r="AB7382" t="s">
        <v>6929</v>
      </c>
      <c r="AC7382" s="316" t="str">
        <f t="shared" si="68"/>
        <v>INSERT INTO UPK_IKOU.upk_k40.k60_press_buno_link (buno_id, k60_buno_id, created_date, created_tantou_id) VALUES (2480, 1907, GETDATE(), 999);</v>
      </c>
    </row>
    <row r="7383" spans="26:29">
      <c r="Z7383" s="623">
        <v>773</v>
      </c>
      <c r="AA7383" t="s">
        <v>6698</v>
      </c>
      <c r="AB7383" t="s">
        <v>6930</v>
      </c>
      <c r="AC7383" s="316" t="str">
        <f t="shared" si="68"/>
        <v>INSERT INTO UPK_IKOU.upk_k40.k60_press_buno_link (buno_id, k60_buno_id, created_date, created_tantou_id) VALUES (2481, 2249, GETDATE(), 999);</v>
      </c>
    </row>
    <row r="7384" spans="26:29">
      <c r="Z7384" s="623">
        <v>774</v>
      </c>
      <c r="AA7384" t="s">
        <v>5862</v>
      </c>
      <c r="AB7384" t="s">
        <v>6931</v>
      </c>
      <c r="AC7384" s="316" t="str">
        <f t="shared" si="68"/>
        <v>INSERT INTO UPK_IKOU.upk_k40.k60_press_buno_link (buno_id, k60_buno_id, created_date, created_tantou_id) VALUES (2482, 1373, GETDATE(), 999);</v>
      </c>
    </row>
    <row r="7385" spans="26:29">
      <c r="Z7385" s="623">
        <v>775</v>
      </c>
      <c r="AA7385" t="s">
        <v>5863</v>
      </c>
      <c r="AB7385" t="s">
        <v>6932</v>
      </c>
      <c r="AC7385" s="316" t="str">
        <f t="shared" si="68"/>
        <v>INSERT INTO UPK_IKOU.upk_k40.k60_press_buno_link (buno_id, k60_buno_id, created_date, created_tantou_id) VALUES (2483, 1374, GETDATE(), 999);</v>
      </c>
    </row>
    <row r="7386" spans="26:29">
      <c r="Z7386" s="623">
        <v>776</v>
      </c>
      <c r="AA7386" t="s">
        <v>6024</v>
      </c>
      <c r="AB7386" t="s">
        <v>6933</v>
      </c>
      <c r="AC7386" s="316" t="str">
        <f t="shared" si="68"/>
        <v>INSERT INTO UPK_IKOU.upk_k40.k60_press_buno_link (buno_id, k60_buno_id, created_date, created_tantou_id) VALUES (2484, 1536, GETDATE(), 999);</v>
      </c>
    </row>
    <row r="7387" spans="26:29">
      <c r="Z7387" s="623">
        <v>777</v>
      </c>
      <c r="AA7387" t="s">
        <v>6024</v>
      </c>
      <c r="AB7387" t="s">
        <v>6934</v>
      </c>
      <c r="AC7387" s="316" t="str">
        <f t="shared" si="68"/>
        <v>INSERT INTO UPK_IKOU.upk_k40.k60_press_buno_link (buno_id, k60_buno_id, created_date, created_tantou_id) VALUES (2485, 1536, GETDATE(), 999);</v>
      </c>
    </row>
    <row r="7388" spans="26:29">
      <c r="Z7388" s="623">
        <v>778</v>
      </c>
      <c r="AA7388" t="s">
        <v>6719</v>
      </c>
      <c r="AB7388" t="s">
        <v>6935</v>
      </c>
      <c r="AC7388" s="316" t="str">
        <f t="shared" si="68"/>
        <v>INSERT INTO UPK_IKOU.upk_k40.k60_press_buno_link (buno_id, k60_buno_id, created_date, created_tantou_id) VALUES (2486, 2270, GETDATE(), 999);</v>
      </c>
    </row>
    <row r="7389" spans="26:29">
      <c r="Z7389" s="623">
        <v>779</v>
      </c>
      <c r="AA7389" t="s">
        <v>6720</v>
      </c>
      <c r="AB7389" t="s">
        <v>6936</v>
      </c>
      <c r="AC7389" s="316" t="str">
        <f t="shared" si="68"/>
        <v>INSERT INTO UPK_IKOU.upk_k40.k60_press_buno_link (buno_id, k60_buno_id, created_date, created_tantou_id) VALUES (2487, 2271, GETDATE(), 999);</v>
      </c>
    </row>
    <row r="7390" spans="26:29">
      <c r="Z7390" s="623">
        <v>780</v>
      </c>
      <c r="AA7390" t="s">
        <v>6450</v>
      </c>
      <c r="AB7390" t="s">
        <v>6937</v>
      </c>
      <c r="AC7390" s="316" t="str">
        <f t="shared" si="68"/>
        <v>INSERT INTO UPK_IKOU.upk_k40.k60_press_buno_link (buno_id, k60_buno_id, created_date, created_tantou_id) VALUES (2488, 1962, GETDATE(), 999);</v>
      </c>
    </row>
    <row r="7391" spans="26:29">
      <c r="Z7391" s="623">
        <v>781</v>
      </c>
      <c r="AA7391" t="s">
        <v>6450</v>
      </c>
      <c r="AB7391" t="s">
        <v>6938</v>
      </c>
      <c r="AC7391" s="316" t="str">
        <f t="shared" si="68"/>
        <v>INSERT INTO UPK_IKOU.upk_k40.k60_press_buno_link (buno_id, k60_buno_id, created_date, created_tantou_id) VALUES (2489, 1962, GETDATE(), 999);</v>
      </c>
    </row>
    <row r="7392" spans="26:29">
      <c r="Z7392" s="623">
        <v>782</v>
      </c>
      <c r="AA7392" t="s">
        <v>6641</v>
      </c>
      <c r="AB7392" t="s">
        <v>6939</v>
      </c>
      <c r="AC7392" s="316" t="str">
        <f t="shared" si="68"/>
        <v>INSERT INTO UPK_IKOU.upk_k40.k60_press_buno_link (buno_id, k60_buno_id, created_date, created_tantou_id) VALUES (2490, 2192, GETDATE(), 999);</v>
      </c>
    </row>
    <row r="7393" spans="26:29">
      <c r="Z7393" s="623">
        <v>783</v>
      </c>
      <c r="AA7393" t="s">
        <v>6641</v>
      </c>
      <c r="AB7393" t="s">
        <v>6940</v>
      </c>
      <c r="AC7393" s="316" t="str">
        <f t="shared" si="68"/>
        <v>INSERT INTO UPK_IKOU.upk_k40.k60_press_buno_link (buno_id, k60_buno_id, created_date, created_tantou_id) VALUES (2491, 2192, GETDATE(), 999);</v>
      </c>
    </row>
    <row r="7394" spans="26:29">
      <c r="Z7394" s="623">
        <v>784</v>
      </c>
      <c r="AA7394" t="s">
        <v>6845</v>
      </c>
      <c r="AB7394" t="s">
        <v>6941</v>
      </c>
      <c r="AC7394" s="316" t="str">
        <f t="shared" si="68"/>
        <v>INSERT INTO UPK_IKOU.upk_k40.k60_press_buno_link (buno_id, k60_buno_id, created_date, created_tantou_id) VALUES (2492, 2396, GETDATE(), 999);</v>
      </c>
    </row>
    <row r="7395" spans="26:29">
      <c r="Z7395" s="623">
        <v>785</v>
      </c>
      <c r="AA7395" t="s">
        <v>6845</v>
      </c>
      <c r="AB7395" t="s">
        <v>6942</v>
      </c>
      <c r="AC7395" s="316" t="str">
        <f t="shared" si="68"/>
        <v>INSERT INTO UPK_IKOU.upk_k40.k60_press_buno_link (buno_id, k60_buno_id, created_date, created_tantou_id) VALUES (2493, 2396, GETDATE(), 999);</v>
      </c>
    </row>
    <row r="7396" spans="26:29">
      <c r="Z7396" s="623">
        <v>786</v>
      </c>
      <c r="AA7396" t="s">
        <v>5835</v>
      </c>
      <c r="AB7396" t="s">
        <v>6943</v>
      </c>
      <c r="AC7396" s="316" t="str">
        <f t="shared" si="68"/>
        <v>INSERT INTO UPK_IKOU.upk_k40.k60_press_buno_link (buno_id, k60_buno_id, created_date, created_tantou_id) VALUES (2494, 1346, GETDATE(), 999);</v>
      </c>
    </row>
    <row r="7397" spans="26:29">
      <c r="Z7397" s="623">
        <v>787</v>
      </c>
      <c r="AA7397" t="s">
        <v>5836</v>
      </c>
      <c r="AB7397" t="s">
        <v>6944</v>
      </c>
      <c r="AC7397" s="316" t="str">
        <f t="shared" si="68"/>
        <v>INSERT INTO UPK_IKOU.upk_k40.k60_press_buno_link (buno_id, k60_buno_id, created_date, created_tantou_id) VALUES (2495, 1347, GETDATE(), 999);</v>
      </c>
    </row>
    <row r="7398" spans="26:29">
      <c r="Z7398" s="623">
        <v>788</v>
      </c>
      <c r="AA7398" t="s">
        <v>5837</v>
      </c>
      <c r="AB7398" t="s">
        <v>6945</v>
      </c>
      <c r="AC7398" s="316" t="str">
        <f t="shared" si="68"/>
        <v>INSERT INTO UPK_IKOU.upk_k40.k60_press_buno_link (buno_id, k60_buno_id, created_date, created_tantou_id) VALUES (2496, 1348, GETDATE(), 999);</v>
      </c>
    </row>
    <row r="7399" spans="26:29">
      <c r="Z7399" s="623">
        <v>789</v>
      </c>
      <c r="AA7399" t="s">
        <v>6618</v>
      </c>
      <c r="AB7399" t="s">
        <v>6946</v>
      </c>
      <c r="AC7399" s="316" t="str">
        <f t="shared" si="68"/>
        <v>INSERT INTO UPK_IKOU.upk_k40.k60_press_buno_link (buno_id, k60_buno_id, created_date, created_tantou_id) VALUES (2497, 2169, GETDATE(), 999);</v>
      </c>
    </row>
    <row r="7400" spans="26:29">
      <c r="Z7400" s="623">
        <v>790</v>
      </c>
      <c r="AA7400" t="s">
        <v>6624</v>
      </c>
      <c r="AB7400" t="s">
        <v>6947</v>
      </c>
      <c r="AC7400" s="316" t="str">
        <f t="shared" si="68"/>
        <v>INSERT INTO UPK_IKOU.upk_k40.k60_press_buno_link (buno_id, k60_buno_id, created_date, created_tantou_id) VALUES (2498, 2175, GETDATE(), 999);</v>
      </c>
    </row>
    <row r="7401" spans="26:29">
      <c r="Z7401" s="623">
        <v>791</v>
      </c>
      <c r="AA7401" t="s">
        <v>6851</v>
      </c>
      <c r="AB7401" t="s">
        <v>6948</v>
      </c>
      <c r="AC7401" s="316" t="str">
        <f t="shared" si="68"/>
        <v>INSERT INTO UPK_IKOU.upk_k40.k60_press_buno_link (buno_id, k60_buno_id, created_date, created_tantou_id) VALUES (2499, 2402, GETDATE(), 999);</v>
      </c>
    </row>
    <row r="7402" spans="26:29">
      <c r="Z7402" s="623">
        <v>792</v>
      </c>
      <c r="AA7402" t="s">
        <v>5838</v>
      </c>
      <c r="AB7402" t="s">
        <v>6949</v>
      </c>
      <c r="AC7402" s="316" t="str">
        <f t="shared" si="68"/>
        <v>INSERT INTO UPK_IKOU.upk_k40.k60_press_buno_link (buno_id, k60_buno_id, created_date, created_tantou_id) VALUES (2500, 1349, GETDATE(), 999);</v>
      </c>
    </row>
    <row r="7403" spans="26:29">
      <c r="Z7403" s="623">
        <v>793</v>
      </c>
      <c r="AA7403" t="s">
        <v>5839</v>
      </c>
      <c r="AB7403" t="s">
        <v>6950</v>
      </c>
      <c r="AC7403" s="316" t="str">
        <f t="shared" si="68"/>
        <v>INSERT INTO UPK_IKOU.upk_k40.k60_press_buno_link (buno_id, k60_buno_id, created_date, created_tantou_id) VALUES (2501, 1350, GETDATE(), 999);</v>
      </c>
    </row>
    <row r="7404" spans="26:29">
      <c r="Z7404" s="623">
        <v>794</v>
      </c>
      <c r="AA7404" t="s">
        <v>6619</v>
      </c>
      <c r="AB7404" t="s">
        <v>6951</v>
      </c>
      <c r="AC7404" s="316" t="str">
        <f t="shared" si="68"/>
        <v>INSERT INTO UPK_IKOU.upk_k40.k60_press_buno_link (buno_id, k60_buno_id, created_date, created_tantou_id) VALUES (2502, 2170, GETDATE(), 999);</v>
      </c>
    </row>
    <row r="7405" spans="26:29">
      <c r="Z7405" s="623">
        <v>795</v>
      </c>
      <c r="AA7405" t="s">
        <v>6625</v>
      </c>
      <c r="AB7405" t="s">
        <v>6952</v>
      </c>
      <c r="AC7405" s="316" t="str">
        <f t="shared" si="68"/>
        <v>INSERT INTO UPK_IKOU.upk_k40.k60_press_buno_link (buno_id, k60_buno_id, created_date, created_tantou_id) VALUES (2503, 2176, GETDATE(), 999);</v>
      </c>
    </row>
    <row r="7406" spans="26:29">
      <c r="Z7406" s="623">
        <v>796</v>
      </c>
      <c r="AA7406" t="s">
        <v>6662</v>
      </c>
      <c r="AB7406" t="s">
        <v>6953</v>
      </c>
      <c r="AC7406" s="316" t="str">
        <f t="shared" si="68"/>
        <v>INSERT INTO UPK_IKOU.upk_k40.k60_press_buno_link (buno_id, k60_buno_id, created_date, created_tantou_id) VALUES (2504, 2213, GETDATE(), 999);</v>
      </c>
    </row>
    <row r="7407" spans="26:29">
      <c r="Z7407" s="623">
        <v>797</v>
      </c>
      <c r="AA7407" t="s">
        <v>6852</v>
      </c>
      <c r="AB7407" t="s">
        <v>6954</v>
      </c>
      <c r="AC7407" s="316" t="str">
        <f t="shared" si="68"/>
        <v>INSERT INTO UPK_IKOU.upk_k40.k60_press_buno_link (buno_id, k60_buno_id, created_date, created_tantou_id) VALUES (2505, 2403, GETDATE(), 999);</v>
      </c>
    </row>
    <row r="7408" spans="26:29">
      <c r="Z7408" s="623">
        <v>798</v>
      </c>
      <c r="AA7408" t="s">
        <v>6843</v>
      </c>
      <c r="AB7408" t="s">
        <v>6955</v>
      </c>
      <c r="AC7408" s="316" t="str">
        <f t="shared" si="68"/>
        <v>INSERT INTO UPK_IKOU.upk_k40.k60_press_buno_link (buno_id, k60_buno_id, created_date, created_tantou_id) VALUES (2506, 2394, GETDATE(), 999);</v>
      </c>
    </row>
    <row r="7409" spans="26:29">
      <c r="Z7409" s="623">
        <v>799</v>
      </c>
      <c r="AA7409" t="s">
        <v>6844</v>
      </c>
      <c r="AB7409" t="s">
        <v>6956</v>
      </c>
      <c r="AC7409" s="316" t="str">
        <f t="shared" si="68"/>
        <v>INSERT INTO UPK_IKOU.upk_k40.k60_press_buno_link (buno_id, k60_buno_id, created_date, created_tantou_id) VALUES (2507, 2395, GETDATE(), 999);</v>
      </c>
    </row>
    <row r="7410" spans="26:29">
      <c r="Z7410" s="623">
        <v>800</v>
      </c>
      <c r="AA7410" t="s">
        <v>6700</v>
      </c>
      <c r="AB7410" t="s">
        <v>6957</v>
      </c>
      <c r="AC7410" s="316" t="str">
        <f t="shared" si="68"/>
        <v>INSERT INTO UPK_IKOU.upk_k40.k60_press_buno_link (buno_id, k60_buno_id, created_date, created_tantou_id) VALUES (2508, 2251, GETDATE(), 999);</v>
      </c>
    </row>
    <row r="7411" spans="26:29">
      <c r="Z7411" s="623">
        <v>801</v>
      </c>
      <c r="AA7411" t="s">
        <v>6379</v>
      </c>
      <c r="AB7411" t="s">
        <v>6958</v>
      </c>
      <c r="AC7411" s="316" t="str">
        <f t="shared" si="68"/>
        <v>INSERT INTO UPK_IKOU.upk_k40.k60_press_buno_link (buno_id, k60_buno_id, created_date, created_tantou_id) VALUES (2509, 1891, GETDATE(), 999);</v>
      </c>
    </row>
    <row r="7412" spans="26:29">
      <c r="Z7412" s="623">
        <v>802</v>
      </c>
      <c r="AA7412" t="s">
        <v>6379</v>
      </c>
      <c r="AB7412" t="s">
        <v>6959</v>
      </c>
      <c r="AC7412" s="316" t="str">
        <f t="shared" si="68"/>
        <v>INSERT INTO UPK_IKOU.upk_k40.k60_press_buno_link (buno_id, k60_buno_id, created_date, created_tantou_id) VALUES (2510, 1891, GETDATE(), 999);</v>
      </c>
    </row>
    <row r="7413" spans="26:29">
      <c r="Z7413" s="623">
        <v>803</v>
      </c>
      <c r="AA7413" t="s">
        <v>6381</v>
      </c>
      <c r="AB7413" t="s">
        <v>6960</v>
      </c>
      <c r="AC7413" s="316" t="str">
        <f t="shared" si="68"/>
        <v>INSERT INTO UPK_IKOU.upk_k40.k60_press_buno_link (buno_id, k60_buno_id, created_date, created_tantou_id) VALUES (2511, 1893, GETDATE(), 999);</v>
      </c>
    </row>
    <row r="7414" spans="26:29">
      <c r="Z7414" s="623">
        <v>804</v>
      </c>
      <c r="AA7414" t="s">
        <v>6381</v>
      </c>
      <c r="AB7414" t="s">
        <v>6961</v>
      </c>
      <c r="AC7414" s="316" t="str">
        <f t="shared" si="68"/>
        <v>INSERT INTO UPK_IKOU.upk_k40.k60_press_buno_link (buno_id, k60_buno_id, created_date, created_tantou_id) VALUES (2512, 1893, GETDATE(), 999);</v>
      </c>
    </row>
    <row r="7415" spans="26:29">
      <c r="Z7415" s="623">
        <v>805</v>
      </c>
      <c r="AA7415" t="s">
        <v>5892</v>
      </c>
      <c r="AB7415" t="s">
        <v>6962</v>
      </c>
      <c r="AC7415" s="316" t="str">
        <f t="shared" si="68"/>
        <v>INSERT INTO UPK_IKOU.upk_k40.k60_press_buno_link (buno_id, k60_buno_id, created_date, created_tantou_id) VALUES (2513, 1403, GETDATE(), 999);</v>
      </c>
    </row>
    <row r="7416" spans="26:29">
      <c r="Z7416" s="623">
        <v>806</v>
      </c>
      <c r="AA7416" t="s">
        <v>6228</v>
      </c>
      <c r="AB7416" t="s">
        <v>6963</v>
      </c>
      <c r="AC7416" s="316" t="str">
        <f t="shared" si="68"/>
        <v>INSERT INTO UPK_IKOU.upk_k40.k60_press_buno_link (buno_id, k60_buno_id, created_date, created_tantou_id) VALUES (2514, 1740, GETDATE(), 999);</v>
      </c>
    </row>
    <row r="7417" spans="26:29">
      <c r="Z7417" s="623">
        <v>807</v>
      </c>
      <c r="AA7417" t="s">
        <v>6582</v>
      </c>
      <c r="AB7417" t="s">
        <v>6964</v>
      </c>
      <c r="AC7417" s="316" t="str">
        <f t="shared" si="68"/>
        <v>INSERT INTO UPK_IKOU.upk_k40.k60_press_buno_link (buno_id, k60_buno_id, created_date, created_tantou_id) VALUES (2515, 2133, GETDATE(), 999);</v>
      </c>
    </row>
    <row r="7418" spans="26:29">
      <c r="Z7418" s="623">
        <v>808</v>
      </c>
      <c r="AA7418" t="s">
        <v>6287</v>
      </c>
      <c r="AB7418" t="s">
        <v>6965</v>
      </c>
      <c r="AC7418" s="316" t="str">
        <f t="shared" si="68"/>
        <v>INSERT INTO UPK_IKOU.upk_k40.k60_press_buno_link (buno_id, k60_buno_id, created_date, created_tantou_id) VALUES (2516, 1799, GETDATE(), 999);</v>
      </c>
    </row>
    <row r="7419" spans="26:29">
      <c r="Z7419" s="623">
        <v>809</v>
      </c>
      <c r="AA7419" t="s">
        <v>6287</v>
      </c>
      <c r="AB7419" t="s">
        <v>6966</v>
      </c>
      <c r="AC7419" s="316" t="str">
        <f t="shared" si="68"/>
        <v>INSERT INTO UPK_IKOU.upk_k40.k60_press_buno_link (buno_id, k60_buno_id, created_date, created_tantou_id) VALUES (2517, 1799, GETDATE(), 999);</v>
      </c>
    </row>
    <row r="7420" spans="26:29">
      <c r="Z7420" s="623">
        <v>810</v>
      </c>
      <c r="AA7420" t="s">
        <v>5893</v>
      </c>
      <c r="AB7420" t="s">
        <v>6967</v>
      </c>
      <c r="AC7420" s="316" t="str">
        <f t="shared" si="68"/>
        <v>INSERT INTO UPK_IKOU.upk_k40.k60_press_buno_link (buno_id, k60_buno_id, created_date, created_tantou_id) VALUES (2518, 1404, GETDATE(), 999);</v>
      </c>
    </row>
    <row r="7421" spans="26:29">
      <c r="Z7421" s="623">
        <v>811</v>
      </c>
      <c r="AA7421" t="s">
        <v>6882</v>
      </c>
      <c r="AB7421" t="s">
        <v>6968</v>
      </c>
      <c r="AC7421" s="316" t="str">
        <f t="shared" si="68"/>
        <v>INSERT INTO UPK_IKOU.upk_k40.k60_press_buno_link (buno_id, k60_buno_id, created_date, created_tantou_id) VALUES (2519, 2433, GETDATE(), 999);</v>
      </c>
    </row>
    <row r="7422" spans="26:29">
      <c r="Z7422" s="623">
        <v>812</v>
      </c>
      <c r="AA7422" t="s">
        <v>6357</v>
      </c>
      <c r="AB7422" t="s">
        <v>6969</v>
      </c>
      <c r="AC7422" s="316" t="str">
        <f t="shared" si="68"/>
        <v>INSERT INTO UPK_IKOU.upk_k40.k60_press_buno_link (buno_id, k60_buno_id, created_date, created_tantou_id) VALUES (2520, 1869, GETDATE(), 999);</v>
      </c>
    </row>
    <row r="7423" spans="26:29">
      <c r="Z7423" s="623">
        <v>813</v>
      </c>
      <c r="AA7423" t="s">
        <v>6634</v>
      </c>
      <c r="AB7423" t="s">
        <v>6970</v>
      </c>
      <c r="AC7423" s="316" t="str">
        <f t="shared" si="68"/>
        <v>INSERT INTO UPK_IKOU.upk_k40.k60_press_buno_link (buno_id, k60_buno_id, created_date, created_tantou_id) VALUES (2521, 2185, GETDATE(), 999);</v>
      </c>
    </row>
    <row r="7424" spans="26:29">
      <c r="Z7424" s="623">
        <v>814</v>
      </c>
      <c r="AA7424" t="s">
        <v>6635</v>
      </c>
      <c r="AB7424" t="s">
        <v>6971</v>
      </c>
      <c r="AC7424" s="316" t="str">
        <f t="shared" si="68"/>
        <v>INSERT INTO UPK_IKOU.upk_k40.k60_press_buno_link (buno_id, k60_buno_id, created_date, created_tantou_id) VALUES (2522, 2186, GETDATE(), 999);</v>
      </c>
    </row>
    <row r="7425" spans="26:29">
      <c r="Z7425" s="623">
        <v>815</v>
      </c>
      <c r="AA7425" t="s">
        <v>6137</v>
      </c>
      <c r="AB7425" t="s">
        <v>6972</v>
      </c>
      <c r="AC7425" s="316" t="str">
        <f t="shared" si="68"/>
        <v>INSERT INTO UPK_IKOU.upk_k40.k60_press_buno_link (buno_id, k60_buno_id, created_date, created_tantou_id) VALUES (2523, 1649, GETDATE(), 999);</v>
      </c>
    </row>
    <row r="7426" spans="26:29">
      <c r="Z7426" s="623">
        <v>816</v>
      </c>
      <c r="AA7426" t="s">
        <v>6883</v>
      </c>
      <c r="AB7426" t="s">
        <v>6973</v>
      </c>
      <c r="AC7426" s="316" t="str">
        <f t="shared" si="68"/>
        <v>INSERT INTO UPK_IKOU.upk_k40.k60_press_buno_link (buno_id, k60_buno_id, created_date, created_tantou_id) VALUES (2524, 2434, GETDATE(), 999);</v>
      </c>
    </row>
    <row r="7427" spans="26:29">
      <c r="Z7427" s="623">
        <v>817</v>
      </c>
      <c r="AA7427" t="s">
        <v>6115</v>
      </c>
      <c r="AB7427" t="s">
        <v>6974</v>
      </c>
      <c r="AC7427" s="316" t="str">
        <f t="shared" si="68"/>
        <v>INSERT INTO UPK_IKOU.upk_k40.k60_press_buno_link (buno_id, k60_buno_id, created_date, created_tantou_id) VALUES (2525, 1627, GETDATE(), 999);</v>
      </c>
    </row>
    <row r="7428" spans="26:29">
      <c r="Z7428" s="623">
        <v>818</v>
      </c>
      <c r="AA7428" t="s">
        <v>6115</v>
      </c>
      <c r="AB7428" t="s">
        <v>6975</v>
      </c>
      <c r="AC7428" s="316" t="str">
        <f t="shared" si="68"/>
        <v>INSERT INTO UPK_IKOU.upk_k40.k60_press_buno_link (buno_id, k60_buno_id, created_date, created_tantou_id) VALUES (2526, 1627, GETDATE(), 999);</v>
      </c>
    </row>
    <row r="7429" spans="26:29">
      <c r="Z7429" s="623">
        <v>819</v>
      </c>
      <c r="AA7429" t="s">
        <v>6439</v>
      </c>
      <c r="AB7429" t="s">
        <v>6976</v>
      </c>
      <c r="AC7429" s="316" t="str">
        <f t="shared" si="68"/>
        <v>INSERT INTO UPK_IKOU.upk_k40.k60_press_buno_link (buno_id, k60_buno_id, created_date, created_tantou_id) VALUES (2527, 1951, GETDATE(), 999);</v>
      </c>
    </row>
    <row r="7430" spans="26:29">
      <c r="Z7430" s="623">
        <v>820</v>
      </c>
      <c r="AA7430" t="s">
        <v>6439</v>
      </c>
      <c r="AB7430" t="s">
        <v>6977</v>
      </c>
      <c r="AC7430" s="316" t="str">
        <f t="shared" si="68"/>
        <v>INSERT INTO UPK_IKOU.upk_k40.k60_press_buno_link (buno_id, k60_buno_id, created_date, created_tantou_id) VALUES (2528, 1951, GETDATE(), 999);</v>
      </c>
    </row>
    <row r="7431" spans="26:29">
      <c r="Z7431" s="623">
        <v>821</v>
      </c>
      <c r="AA7431" t="s">
        <v>6258</v>
      </c>
      <c r="AB7431" t="s">
        <v>6978</v>
      </c>
      <c r="AC7431" s="316" t="str">
        <f t="shared" si="68"/>
        <v>INSERT INTO UPK_IKOU.upk_k40.k60_press_buno_link (buno_id, k60_buno_id, created_date, created_tantou_id) VALUES (2529, 1770, GETDATE(), 999);</v>
      </c>
    </row>
    <row r="7432" spans="26:29">
      <c r="Z7432" s="623">
        <v>822</v>
      </c>
      <c r="AA7432" t="s">
        <v>6258</v>
      </c>
      <c r="AB7432" t="s">
        <v>6979</v>
      </c>
      <c r="AC7432" s="316" t="str">
        <f t="shared" si="68"/>
        <v>INSERT INTO UPK_IKOU.upk_k40.k60_press_buno_link (buno_id, k60_buno_id, created_date, created_tantou_id) VALUES (2530, 1770, GETDATE(), 999);</v>
      </c>
    </row>
    <row r="7433" spans="26:29">
      <c r="Z7433" s="623">
        <v>823</v>
      </c>
      <c r="AA7433" t="s">
        <v>6280</v>
      </c>
      <c r="AB7433" t="s">
        <v>6980</v>
      </c>
      <c r="AC7433" s="316" t="str">
        <f t="shared" si="68"/>
        <v>INSERT INTO UPK_IKOU.upk_k40.k60_press_buno_link (buno_id, k60_buno_id, created_date, created_tantou_id) VALUES (2531, 1792, GETDATE(), 999);</v>
      </c>
    </row>
    <row r="7434" spans="26:29">
      <c r="Z7434" s="623">
        <v>824</v>
      </c>
      <c r="AA7434" t="s">
        <v>6280</v>
      </c>
      <c r="AB7434" t="s">
        <v>6981</v>
      </c>
      <c r="AC7434" s="316" t="str">
        <f t="shared" si="68"/>
        <v>INSERT INTO UPK_IKOU.upk_k40.k60_press_buno_link (buno_id, k60_buno_id, created_date, created_tantou_id) VALUES (2532, 1792, GETDATE(), 999);</v>
      </c>
    </row>
    <row r="7435" spans="26:29">
      <c r="Z7435" s="623">
        <v>825</v>
      </c>
      <c r="AA7435" t="s">
        <v>5971</v>
      </c>
      <c r="AB7435" t="s">
        <v>6982</v>
      </c>
      <c r="AC7435" s="316" t="str">
        <f t="shared" si="68"/>
        <v>INSERT INTO UPK_IKOU.upk_k40.k60_press_buno_link (buno_id, k60_buno_id, created_date, created_tantou_id) VALUES (2533, 1482, GETDATE(), 999);</v>
      </c>
    </row>
    <row r="7436" spans="26:29">
      <c r="Z7436" s="623">
        <v>826</v>
      </c>
      <c r="AA7436" t="s">
        <v>5971</v>
      </c>
      <c r="AB7436" t="s">
        <v>6983</v>
      </c>
      <c r="AC7436" s="316" t="str">
        <f t="shared" si="68"/>
        <v>INSERT INTO UPK_IKOU.upk_k40.k60_press_buno_link (buno_id, k60_buno_id, created_date, created_tantou_id) VALUES (2534, 1482, GETDATE(), 999);</v>
      </c>
    </row>
    <row r="7437" spans="26:29">
      <c r="Z7437" s="623">
        <v>827</v>
      </c>
      <c r="AA7437" t="s">
        <v>6850</v>
      </c>
      <c r="AB7437" t="s">
        <v>6984</v>
      </c>
      <c r="AC7437" s="316" t="str">
        <f t="shared" si="68"/>
        <v>INSERT INTO UPK_IKOU.upk_k40.k60_press_buno_link (buno_id, k60_buno_id, created_date, created_tantou_id) VALUES (2535, 2401, GETDATE(), 999);</v>
      </c>
    </row>
    <row r="7438" spans="26:29">
      <c r="Z7438" s="623">
        <v>828</v>
      </c>
      <c r="AA7438" t="s">
        <v>5840</v>
      </c>
      <c r="AB7438" t="s">
        <v>6985</v>
      </c>
      <c r="AC7438" s="316" t="str">
        <f t="shared" si="68"/>
        <v>INSERT INTO UPK_IKOU.upk_k40.k60_press_buno_link (buno_id, k60_buno_id, created_date, created_tantou_id) VALUES (2536, 1351, GETDATE(), 999);</v>
      </c>
    </row>
    <row r="7439" spans="26:29">
      <c r="Z7439" s="623">
        <v>829</v>
      </c>
      <c r="AA7439" t="s">
        <v>6116</v>
      </c>
      <c r="AB7439" t="s">
        <v>6986</v>
      </c>
      <c r="AC7439" s="316" t="str">
        <f t="shared" si="68"/>
        <v>INSERT INTO UPK_IKOU.upk_k40.k60_press_buno_link (buno_id, k60_buno_id, created_date, created_tantou_id) VALUES (2537, 1628, GETDATE(), 999);</v>
      </c>
    </row>
    <row r="7440" spans="26:29">
      <c r="Z7440" s="623">
        <v>830</v>
      </c>
      <c r="AA7440" t="s">
        <v>6117</v>
      </c>
      <c r="AB7440" t="s">
        <v>6987</v>
      </c>
      <c r="AC7440" s="316" t="str">
        <f t="shared" si="68"/>
        <v>INSERT INTO UPK_IKOU.upk_k40.k60_press_buno_link (buno_id, k60_buno_id, created_date, created_tantou_id) VALUES (2538, 1629, GETDATE(), 999);</v>
      </c>
    </row>
    <row r="7441" spans="26:29">
      <c r="Z7441" s="623">
        <v>831</v>
      </c>
      <c r="AA7441" t="s">
        <v>5972</v>
      </c>
      <c r="AB7441" t="s">
        <v>6988</v>
      </c>
      <c r="AC7441" s="316" t="str">
        <f t="shared" si="68"/>
        <v>INSERT INTO UPK_IKOU.upk_k40.k60_press_buno_link (buno_id, k60_buno_id, created_date, created_tantou_id) VALUES (2539, 1483, GETDATE(), 999);</v>
      </c>
    </row>
    <row r="7442" spans="26:29">
      <c r="Z7442" s="623">
        <v>832</v>
      </c>
      <c r="AA7442" t="s">
        <v>5972</v>
      </c>
      <c r="AB7442" t="s">
        <v>6989</v>
      </c>
      <c r="AC7442" s="316" t="str">
        <f t="shared" si="68"/>
        <v>INSERT INTO UPK_IKOU.upk_k40.k60_press_buno_link (buno_id, k60_buno_id, created_date, created_tantou_id) VALUES (2540, 1483, GETDATE(), 999);</v>
      </c>
    </row>
    <row r="7443" spans="26:29">
      <c r="Z7443" s="623">
        <v>833</v>
      </c>
      <c r="AA7443" t="s">
        <v>6118</v>
      </c>
      <c r="AB7443" t="s">
        <v>7738</v>
      </c>
      <c r="AC7443" s="316" t="str">
        <f t="shared" ref="AC7443:AC7506" si="69">AC$6609&amp;AB7443&amp;", "&amp;AA7443&amp;", GETDATE(), 999);"</f>
        <v>INSERT INTO UPK_IKOU.upk_k40.k60_press_buno_link (buno_id, k60_buno_id, created_date, created_tantou_id) VALUES (2541, 1630, GETDATE(), 999);</v>
      </c>
    </row>
    <row r="7444" spans="26:29">
      <c r="Z7444" s="623">
        <v>834</v>
      </c>
      <c r="AA7444" t="s">
        <v>6440</v>
      </c>
      <c r="AB7444" t="s">
        <v>7739</v>
      </c>
      <c r="AC7444" s="316" t="str">
        <f t="shared" si="69"/>
        <v>INSERT INTO UPK_IKOU.upk_k40.k60_press_buno_link (buno_id, k60_buno_id, created_date, created_tantou_id) VALUES (2542, 1952, GETDATE(), 999);</v>
      </c>
    </row>
    <row r="7445" spans="26:29">
      <c r="Z7445" s="623">
        <v>835</v>
      </c>
      <c r="AA7445" t="s">
        <v>6259</v>
      </c>
      <c r="AB7445" t="s">
        <v>7740</v>
      </c>
      <c r="AC7445" s="316" t="str">
        <f t="shared" si="69"/>
        <v>INSERT INTO UPK_IKOU.upk_k40.k60_press_buno_link (buno_id, k60_buno_id, created_date, created_tantou_id) VALUES (2543, 1771, GETDATE(), 999);</v>
      </c>
    </row>
    <row r="7446" spans="26:29">
      <c r="Z7446" s="623">
        <v>836</v>
      </c>
      <c r="AA7446" t="s">
        <v>6339</v>
      </c>
      <c r="AB7446" t="s">
        <v>7741</v>
      </c>
      <c r="AC7446" s="316" t="str">
        <f t="shared" si="69"/>
        <v>INSERT INTO UPK_IKOU.upk_k40.k60_press_buno_link (buno_id, k60_buno_id, created_date, created_tantou_id) VALUES (2544, 1851, GETDATE(), 999);</v>
      </c>
    </row>
    <row r="7447" spans="26:29">
      <c r="Z7447" s="623">
        <v>837</v>
      </c>
      <c r="AA7447" t="s">
        <v>6339</v>
      </c>
      <c r="AB7447" t="s">
        <v>7742</v>
      </c>
      <c r="AC7447" s="316" t="str">
        <f t="shared" si="69"/>
        <v>INSERT INTO UPK_IKOU.upk_k40.k60_press_buno_link (buno_id, k60_buno_id, created_date, created_tantou_id) VALUES (2545, 1851, GETDATE(), 999);</v>
      </c>
    </row>
    <row r="7448" spans="26:29">
      <c r="Z7448" s="623">
        <v>838</v>
      </c>
      <c r="AA7448" t="s">
        <v>6340</v>
      </c>
      <c r="AB7448" t="s">
        <v>7743</v>
      </c>
      <c r="AC7448" s="316" t="str">
        <f t="shared" si="69"/>
        <v>INSERT INTO UPK_IKOU.upk_k40.k60_press_buno_link (buno_id, k60_buno_id, created_date, created_tantou_id) VALUES (2546, 1852, GETDATE(), 999);</v>
      </c>
    </row>
    <row r="7449" spans="26:29">
      <c r="Z7449" s="623">
        <v>839</v>
      </c>
      <c r="AA7449" t="s">
        <v>6340</v>
      </c>
      <c r="AB7449" t="s">
        <v>7744</v>
      </c>
      <c r="AC7449" s="316" t="str">
        <f t="shared" si="69"/>
        <v>INSERT INTO UPK_IKOU.upk_k40.k60_press_buno_link (buno_id, k60_buno_id, created_date, created_tantou_id) VALUES (2547, 1852, GETDATE(), 999);</v>
      </c>
    </row>
    <row r="7450" spans="26:29">
      <c r="Z7450" s="623">
        <v>840</v>
      </c>
      <c r="AA7450" t="s">
        <v>5832</v>
      </c>
      <c r="AB7450" t="s">
        <v>7745</v>
      </c>
      <c r="AC7450" s="316" t="str">
        <f t="shared" si="69"/>
        <v>INSERT INTO UPK_IKOU.upk_k40.k60_press_buno_link (buno_id, k60_buno_id, created_date, created_tantou_id) VALUES (2548, 1343, GETDATE(), 999);</v>
      </c>
    </row>
    <row r="7451" spans="26:29">
      <c r="Z7451" s="623">
        <v>841</v>
      </c>
      <c r="AA7451" t="s">
        <v>6182</v>
      </c>
      <c r="AB7451" t="s">
        <v>7746</v>
      </c>
      <c r="AC7451" s="316" t="str">
        <f t="shared" si="69"/>
        <v>INSERT INTO UPK_IKOU.upk_k40.k60_press_buno_link (buno_id, k60_buno_id, created_date, created_tantou_id) VALUES (2549, 1694, GETDATE(), 999);</v>
      </c>
    </row>
    <row r="7452" spans="26:29">
      <c r="Z7452" s="623">
        <v>842</v>
      </c>
      <c r="AA7452" t="s">
        <v>6193</v>
      </c>
      <c r="AB7452" t="s">
        <v>7747</v>
      </c>
      <c r="AC7452" s="316" t="str">
        <f t="shared" si="69"/>
        <v>INSERT INTO UPK_IKOU.upk_k40.k60_press_buno_link (buno_id, k60_buno_id, created_date, created_tantou_id) VALUES (2550, 1705, GETDATE(), 999);</v>
      </c>
    </row>
    <row r="7453" spans="26:29">
      <c r="Z7453" s="623">
        <v>843</v>
      </c>
      <c r="AA7453" t="s">
        <v>6193</v>
      </c>
      <c r="AB7453" t="s">
        <v>7748</v>
      </c>
      <c r="AC7453" s="316" t="str">
        <f t="shared" si="69"/>
        <v>INSERT INTO UPK_IKOU.upk_k40.k60_press_buno_link (buno_id, k60_buno_id, created_date, created_tantou_id) VALUES (2551, 1705, GETDATE(), 999);</v>
      </c>
    </row>
    <row r="7454" spans="26:29">
      <c r="Z7454" s="623">
        <v>844</v>
      </c>
      <c r="AA7454" t="s">
        <v>5833</v>
      </c>
      <c r="AB7454" t="s">
        <v>7749</v>
      </c>
      <c r="AC7454" s="316" t="str">
        <f t="shared" si="69"/>
        <v>INSERT INTO UPK_IKOU.upk_k40.k60_press_buno_link (buno_id, k60_buno_id, created_date, created_tantou_id) VALUES (2552, 1344, GETDATE(), 999);</v>
      </c>
    </row>
    <row r="7455" spans="26:29">
      <c r="Z7455" s="623">
        <v>845</v>
      </c>
      <c r="AA7455" t="s">
        <v>5834</v>
      </c>
      <c r="AB7455" t="s">
        <v>7750</v>
      </c>
      <c r="AC7455" s="316" t="str">
        <f t="shared" si="69"/>
        <v>INSERT INTO UPK_IKOU.upk_k40.k60_press_buno_link (buno_id, k60_buno_id, created_date, created_tantou_id) VALUES (2553, 1345, GETDATE(), 999);</v>
      </c>
    </row>
    <row r="7456" spans="26:29">
      <c r="Z7456" s="623">
        <v>846</v>
      </c>
      <c r="AA7456" t="s">
        <v>6183</v>
      </c>
      <c r="AB7456" t="s">
        <v>7751</v>
      </c>
      <c r="AC7456" s="316" t="str">
        <f t="shared" si="69"/>
        <v>INSERT INTO UPK_IKOU.upk_k40.k60_press_buno_link (buno_id, k60_buno_id, created_date, created_tantou_id) VALUES (2554, 1695, GETDATE(), 999);</v>
      </c>
    </row>
    <row r="7457" spans="26:29">
      <c r="Z7457" s="623">
        <v>847</v>
      </c>
      <c r="AA7457" t="s">
        <v>6766</v>
      </c>
      <c r="AB7457" t="s">
        <v>7752</v>
      </c>
      <c r="AC7457" s="316" t="str">
        <f t="shared" si="69"/>
        <v>INSERT INTO UPK_IKOU.upk_k40.k60_press_buno_link (buno_id, k60_buno_id, created_date, created_tantou_id) VALUES (2555, 2317, GETDATE(), 999);</v>
      </c>
    </row>
    <row r="7458" spans="26:29">
      <c r="Z7458" s="623">
        <v>848</v>
      </c>
      <c r="AA7458" t="s">
        <v>6767</v>
      </c>
      <c r="AB7458" t="s">
        <v>7753</v>
      </c>
      <c r="AC7458" s="316" t="str">
        <f t="shared" si="69"/>
        <v>INSERT INTO UPK_IKOU.upk_k40.k60_press_buno_link (buno_id, k60_buno_id, created_date, created_tantou_id) VALUES (2556, 2318, GETDATE(), 999);</v>
      </c>
    </row>
    <row r="7459" spans="26:29">
      <c r="Z7459" s="623">
        <v>849</v>
      </c>
      <c r="AA7459" t="s">
        <v>6768</v>
      </c>
      <c r="AB7459" t="s">
        <v>7754</v>
      </c>
      <c r="AC7459" s="316" t="str">
        <f t="shared" si="69"/>
        <v>INSERT INTO UPK_IKOU.upk_k40.k60_press_buno_link (buno_id, k60_buno_id, created_date, created_tantou_id) VALUES (2557, 2319, GETDATE(), 999);</v>
      </c>
    </row>
    <row r="7460" spans="26:29">
      <c r="Z7460" s="623">
        <v>850</v>
      </c>
      <c r="AA7460" t="s">
        <v>6375</v>
      </c>
      <c r="AB7460" t="s">
        <v>7755</v>
      </c>
      <c r="AC7460" s="316" t="str">
        <f t="shared" si="69"/>
        <v>INSERT INTO UPK_IKOU.upk_k40.k60_press_buno_link (buno_id, k60_buno_id, created_date, created_tantou_id) VALUES (2558, 1887, GETDATE(), 999);</v>
      </c>
    </row>
    <row r="7461" spans="26:29">
      <c r="Z7461" s="623">
        <v>851</v>
      </c>
      <c r="AA7461" t="s">
        <v>6375</v>
      </c>
      <c r="AB7461" t="s">
        <v>7756</v>
      </c>
      <c r="AC7461" s="316" t="str">
        <f t="shared" si="69"/>
        <v>INSERT INTO UPK_IKOU.upk_k40.k60_press_buno_link (buno_id, k60_buno_id, created_date, created_tantou_id) VALUES (2559, 1887, GETDATE(), 999);</v>
      </c>
    </row>
    <row r="7462" spans="26:29">
      <c r="Z7462" s="623">
        <v>852</v>
      </c>
      <c r="AA7462">
        <v>2575</v>
      </c>
      <c r="AB7462" t="s">
        <v>7757</v>
      </c>
      <c r="AC7462" s="316" t="str">
        <f t="shared" si="69"/>
        <v>INSERT INTO UPK_IKOU.upk_k40.k60_press_buno_link (buno_id, k60_buno_id, created_date, created_tantou_id) VALUES (2560, 2575, GETDATE(), 999);</v>
      </c>
    </row>
    <row r="7463" spans="26:29">
      <c r="Z7463" s="623">
        <v>853</v>
      </c>
      <c r="AA7463" t="s">
        <v>6260</v>
      </c>
      <c r="AB7463" t="s">
        <v>7758</v>
      </c>
      <c r="AC7463" s="316" t="str">
        <f t="shared" si="69"/>
        <v>INSERT INTO UPK_IKOU.upk_k40.k60_press_buno_link (buno_id, k60_buno_id, created_date, created_tantou_id) VALUES (2561, 1772, GETDATE(), 999);</v>
      </c>
    </row>
    <row r="7464" spans="26:29">
      <c r="Z7464" s="623">
        <v>854</v>
      </c>
      <c r="AA7464" t="s">
        <v>6327</v>
      </c>
      <c r="AB7464" t="s">
        <v>7759</v>
      </c>
      <c r="AC7464" s="316" t="str">
        <f t="shared" si="69"/>
        <v>INSERT INTO UPK_IKOU.upk_k40.k60_press_buno_link (buno_id, k60_buno_id, created_date, created_tantou_id) VALUES (2562, 1839, GETDATE(), 999);</v>
      </c>
    </row>
    <row r="7465" spans="26:29">
      <c r="Z7465" s="623">
        <v>855</v>
      </c>
      <c r="AA7465" t="s">
        <v>6498</v>
      </c>
      <c r="AB7465" t="s">
        <v>7760</v>
      </c>
      <c r="AC7465" s="316" t="str">
        <f t="shared" si="69"/>
        <v>INSERT INTO UPK_IKOU.upk_k40.k60_press_buno_link (buno_id, k60_buno_id, created_date, created_tantou_id) VALUES (2563, 2037, GETDATE(), 999);</v>
      </c>
    </row>
    <row r="7466" spans="26:29">
      <c r="Z7466" s="623">
        <v>856</v>
      </c>
      <c r="AA7466" t="s">
        <v>6565</v>
      </c>
      <c r="AB7466" t="s">
        <v>7761</v>
      </c>
      <c r="AC7466" s="316" t="str">
        <f t="shared" si="69"/>
        <v>INSERT INTO UPK_IKOU.upk_k40.k60_press_buno_link (buno_id, k60_buno_id, created_date, created_tantou_id) VALUES (2564, 2116, GETDATE(), 999);</v>
      </c>
    </row>
    <row r="7467" spans="26:29">
      <c r="Z7467" s="623">
        <v>857</v>
      </c>
      <c r="AA7467" t="s">
        <v>6214</v>
      </c>
      <c r="AB7467" t="s">
        <v>7762</v>
      </c>
      <c r="AC7467" s="316" t="str">
        <f t="shared" si="69"/>
        <v>INSERT INTO UPK_IKOU.upk_k40.k60_press_buno_link (buno_id, k60_buno_id, created_date, created_tantou_id) VALUES (2565, 1726, GETDATE(), 999);</v>
      </c>
    </row>
    <row r="7468" spans="26:29">
      <c r="Z7468" s="623">
        <v>858</v>
      </c>
      <c r="AA7468" t="s">
        <v>6289</v>
      </c>
      <c r="AB7468" t="s">
        <v>7763</v>
      </c>
      <c r="AC7468" s="316" t="str">
        <f t="shared" si="69"/>
        <v>INSERT INTO UPK_IKOU.upk_k40.k60_press_buno_link (buno_id, k60_buno_id, created_date, created_tantou_id) VALUES (2566, 1801, GETDATE(), 999);</v>
      </c>
    </row>
    <row r="7469" spans="26:29">
      <c r="Z7469" s="623">
        <v>859</v>
      </c>
      <c r="AA7469" t="s">
        <v>6792</v>
      </c>
      <c r="AB7469" t="s">
        <v>7764</v>
      </c>
      <c r="AC7469" s="316" t="str">
        <f t="shared" si="69"/>
        <v>INSERT INTO UPK_IKOU.upk_k40.k60_press_buno_link (buno_id, k60_buno_id, created_date, created_tantou_id) VALUES (2567, 2343, GETDATE(), 999);</v>
      </c>
    </row>
    <row r="7470" spans="26:29">
      <c r="Z7470" s="623">
        <v>860</v>
      </c>
      <c r="AA7470" t="s">
        <v>6792</v>
      </c>
      <c r="AB7470" t="s">
        <v>7765</v>
      </c>
      <c r="AC7470" s="316" t="str">
        <f t="shared" si="69"/>
        <v>INSERT INTO UPK_IKOU.upk_k40.k60_press_buno_link (buno_id, k60_buno_id, created_date, created_tantou_id) VALUES (2568, 2343, GETDATE(), 999);</v>
      </c>
    </row>
    <row r="7471" spans="26:29">
      <c r="Z7471" s="623">
        <v>861</v>
      </c>
      <c r="AA7471" t="s">
        <v>6237</v>
      </c>
      <c r="AB7471" t="s">
        <v>7766</v>
      </c>
      <c r="AC7471" s="316" t="str">
        <f t="shared" si="69"/>
        <v>INSERT INTO UPK_IKOU.upk_k40.k60_press_buno_link (buno_id, k60_buno_id, created_date, created_tantou_id) VALUES (2569, 1749, GETDATE(), 999);</v>
      </c>
    </row>
    <row r="7472" spans="26:29">
      <c r="Z7472" s="623">
        <v>862</v>
      </c>
      <c r="AA7472" t="s">
        <v>6237</v>
      </c>
      <c r="AB7472" t="s">
        <v>7767</v>
      </c>
      <c r="AC7472" s="316" t="str">
        <f t="shared" si="69"/>
        <v>INSERT INTO UPK_IKOU.upk_k40.k60_press_buno_link (buno_id, k60_buno_id, created_date, created_tantou_id) VALUES (2570, 1749, GETDATE(), 999);</v>
      </c>
    </row>
    <row r="7473" spans="26:29">
      <c r="Z7473" s="623">
        <v>863</v>
      </c>
      <c r="AA7473" t="s">
        <v>6925</v>
      </c>
      <c r="AB7473" t="s">
        <v>7768</v>
      </c>
      <c r="AC7473" s="316" t="str">
        <f t="shared" si="69"/>
        <v>INSERT INTO UPK_IKOU.upk_k40.k60_press_buno_link (buno_id, k60_buno_id, created_date, created_tantou_id) VALUES (2571, 2476, GETDATE(), 999);</v>
      </c>
    </row>
    <row r="7474" spans="26:29">
      <c r="Z7474" s="623">
        <v>864</v>
      </c>
      <c r="AA7474" t="s">
        <v>6925</v>
      </c>
      <c r="AB7474" t="s">
        <v>7769</v>
      </c>
      <c r="AC7474" s="316" t="str">
        <f t="shared" si="69"/>
        <v>INSERT INTO UPK_IKOU.upk_k40.k60_press_buno_link (buno_id, k60_buno_id, created_date, created_tantou_id) VALUES (2572, 2476, GETDATE(), 999);</v>
      </c>
    </row>
    <row r="7475" spans="26:29">
      <c r="Z7475" s="623">
        <v>865</v>
      </c>
      <c r="AA7475" t="s">
        <v>6926</v>
      </c>
      <c r="AB7475" t="s">
        <v>7770</v>
      </c>
      <c r="AC7475" s="316" t="str">
        <f t="shared" si="69"/>
        <v>INSERT INTO UPK_IKOU.upk_k40.k60_press_buno_link (buno_id, k60_buno_id, created_date, created_tantou_id) VALUES (2573, 2477, GETDATE(), 999);</v>
      </c>
    </row>
    <row r="7476" spans="26:29">
      <c r="Z7476" s="623">
        <v>866</v>
      </c>
      <c r="AA7476" t="s">
        <v>6926</v>
      </c>
      <c r="AB7476" t="s">
        <v>7771</v>
      </c>
      <c r="AC7476" s="316" t="str">
        <f t="shared" si="69"/>
        <v>INSERT INTO UPK_IKOU.upk_k40.k60_press_buno_link (buno_id, k60_buno_id, created_date, created_tantou_id) VALUES (2574, 2477, GETDATE(), 999);</v>
      </c>
    </row>
    <row r="7477" spans="26:29">
      <c r="Z7477" s="623">
        <v>867</v>
      </c>
      <c r="AA7477" t="s">
        <v>5974</v>
      </c>
      <c r="AB7477" t="s">
        <v>7772</v>
      </c>
      <c r="AC7477" s="316" t="str">
        <f t="shared" si="69"/>
        <v>INSERT INTO UPK_IKOU.upk_k40.k60_press_buno_link (buno_id, k60_buno_id, created_date, created_tantou_id) VALUES (2575, 1485, GETDATE(), 999);</v>
      </c>
    </row>
    <row r="7478" spans="26:29">
      <c r="Z7478" s="623">
        <v>868</v>
      </c>
      <c r="AA7478" t="s">
        <v>5974</v>
      </c>
      <c r="AB7478" t="s">
        <v>7773</v>
      </c>
      <c r="AC7478" s="316" t="str">
        <f t="shared" si="69"/>
        <v>INSERT INTO UPK_IKOU.upk_k40.k60_press_buno_link (buno_id, k60_buno_id, created_date, created_tantou_id) VALUES (2576, 1485, GETDATE(), 999);</v>
      </c>
    </row>
    <row r="7479" spans="26:29">
      <c r="Z7479" s="623">
        <v>869</v>
      </c>
      <c r="AA7479" t="s">
        <v>5798</v>
      </c>
      <c r="AB7479" t="s">
        <v>7774</v>
      </c>
      <c r="AC7479" s="316" t="str">
        <f t="shared" si="69"/>
        <v>INSERT INTO UPK_IKOU.upk_k40.k60_press_buno_link (buno_id, k60_buno_id, created_date, created_tantou_id) VALUES (2577, 1309, GETDATE(), 999);</v>
      </c>
    </row>
    <row r="7480" spans="26:29">
      <c r="Z7480" s="623">
        <v>870</v>
      </c>
      <c r="AA7480" t="s">
        <v>5798</v>
      </c>
      <c r="AB7480" t="s">
        <v>7775</v>
      </c>
      <c r="AC7480" s="316" t="str">
        <f t="shared" si="69"/>
        <v>INSERT INTO UPK_IKOU.upk_k40.k60_press_buno_link (buno_id, k60_buno_id, created_date, created_tantou_id) VALUES (2578, 1309, GETDATE(), 999);</v>
      </c>
    </row>
    <row r="7481" spans="26:29">
      <c r="Z7481" s="623">
        <v>871</v>
      </c>
      <c r="AA7481" t="s">
        <v>6061</v>
      </c>
      <c r="AB7481" t="s">
        <v>7776</v>
      </c>
      <c r="AC7481" s="316" t="str">
        <f t="shared" si="69"/>
        <v>INSERT INTO UPK_IKOU.upk_k40.k60_press_buno_link (buno_id, k60_buno_id, created_date, created_tantou_id) VALUES (2579, 1573, GETDATE(), 999);</v>
      </c>
    </row>
    <row r="7482" spans="26:29">
      <c r="Z7482" s="623">
        <v>872</v>
      </c>
      <c r="AA7482" t="s">
        <v>6061</v>
      </c>
      <c r="AB7482" t="s">
        <v>7777</v>
      </c>
      <c r="AC7482" s="316" t="str">
        <f t="shared" si="69"/>
        <v>INSERT INTO UPK_IKOU.upk_k40.k60_press_buno_link (buno_id, k60_buno_id, created_date, created_tantou_id) VALUES (2580, 1573, GETDATE(), 999);</v>
      </c>
    </row>
    <row r="7483" spans="26:29">
      <c r="Z7483" s="623">
        <v>873</v>
      </c>
      <c r="AA7483" t="s">
        <v>6062</v>
      </c>
      <c r="AB7483" t="s">
        <v>7778</v>
      </c>
      <c r="AC7483" s="316" t="str">
        <f t="shared" si="69"/>
        <v>INSERT INTO UPK_IKOU.upk_k40.k60_press_buno_link (buno_id, k60_buno_id, created_date, created_tantou_id) VALUES (2581, 1574, GETDATE(), 999);</v>
      </c>
    </row>
    <row r="7484" spans="26:29">
      <c r="Z7484" s="623">
        <v>874</v>
      </c>
      <c r="AA7484" t="s">
        <v>6062</v>
      </c>
      <c r="AB7484" t="s">
        <v>7779</v>
      </c>
      <c r="AC7484" s="316" t="str">
        <f t="shared" si="69"/>
        <v>INSERT INTO UPK_IKOU.upk_k40.k60_press_buno_link (buno_id, k60_buno_id, created_date, created_tantou_id) VALUES (2582, 1574, GETDATE(), 999);</v>
      </c>
    </row>
    <row r="7485" spans="26:29">
      <c r="Z7485" s="623">
        <v>875</v>
      </c>
      <c r="AA7485" t="s">
        <v>6063</v>
      </c>
      <c r="AB7485" t="s">
        <v>7780</v>
      </c>
      <c r="AC7485" s="316" t="str">
        <f t="shared" si="69"/>
        <v>INSERT INTO UPK_IKOU.upk_k40.k60_press_buno_link (buno_id, k60_buno_id, created_date, created_tantou_id) VALUES (2583, 1575, GETDATE(), 999);</v>
      </c>
    </row>
    <row r="7486" spans="26:29">
      <c r="Z7486" s="623">
        <v>876</v>
      </c>
      <c r="AA7486" t="s">
        <v>6063</v>
      </c>
      <c r="AB7486" t="s">
        <v>7781</v>
      </c>
      <c r="AC7486" s="316" t="str">
        <f t="shared" si="69"/>
        <v>INSERT INTO UPK_IKOU.upk_k40.k60_press_buno_link (buno_id, k60_buno_id, created_date, created_tantou_id) VALUES (2584, 1575, GETDATE(), 999);</v>
      </c>
    </row>
    <row r="7487" spans="26:29">
      <c r="Z7487" s="623">
        <v>877</v>
      </c>
      <c r="AA7487" t="s">
        <v>6291</v>
      </c>
      <c r="AB7487" t="s">
        <v>7782</v>
      </c>
      <c r="AC7487" s="316" t="str">
        <f t="shared" si="69"/>
        <v>INSERT INTO UPK_IKOU.upk_k40.k60_press_buno_link (buno_id, k60_buno_id, created_date, created_tantou_id) VALUES (2585, 1803, GETDATE(), 999);</v>
      </c>
    </row>
    <row r="7488" spans="26:29">
      <c r="Z7488" s="623">
        <v>878</v>
      </c>
      <c r="AA7488" t="s">
        <v>6853</v>
      </c>
      <c r="AB7488" t="s">
        <v>7783</v>
      </c>
      <c r="AC7488" s="316" t="str">
        <f t="shared" si="69"/>
        <v>INSERT INTO UPK_IKOU.upk_k40.k60_press_buno_link (buno_id, k60_buno_id, created_date, created_tantou_id) VALUES (2586, 2404, GETDATE(), 999);</v>
      </c>
    </row>
    <row r="7489" spans="26:29">
      <c r="Z7489" s="623">
        <v>879</v>
      </c>
      <c r="AA7489" t="s">
        <v>6471</v>
      </c>
      <c r="AB7489" t="s">
        <v>7784</v>
      </c>
      <c r="AC7489" s="316" t="str">
        <f t="shared" si="69"/>
        <v>INSERT INTO UPK_IKOU.upk_k40.k60_press_buno_link (buno_id, k60_buno_id, created_date, created_tantou_id) VALUES (2587, 1983, GETDATE(), 999);</v>
      </c>
    </row>
    <row r="7490" spans="26:29">
      <c r="Z7490" s="623">
        <v>880</v>
      </c>
      <c r="AA7490" t="s">
        <v>6668</v>
      </c>
      <c r="AB7490" t="s">
        <v>7785</v>
      </c>
      <c r="AC7490" s="316" t="str">
        <f t="shared" si="69"/>
        <v>INSERT INTO UPK_IKOU.upk_k40.k60_press_buno_link (buno_id, k60_buno_id, created_date, created_tantou_id) VALUES (2588, 2219, GETDATE(), 999);</v>
      </c>
    </row>
    <row r="7491" spans="26:29">
      <c r="Z7491" s="623">
        <v>881</v>
      </c>
      <c r="AA7491" t="s">
        <v>6469</v>
      </c>
      <c r="AB7491" t="s">
        <v>7786</v>
      </c>
      <c r="AC7491" s="316" t="str">
        <f t="shared" si="69"/>
        <v>INSERT INTO UPK_IKOU.upk_k40.k60_press_buno_link (buno_id, k60_buno_id, created_date, created_tantou_id) VALUES (2589, 1981, GETDATE(), 999);</v>
      </c>
    </row>
    <row r="7492" spans="26:29">
      <c r="Z7492" s="623">
        <v>882</v>
      </c>
      <c r="AA7492" t="s">
        <v>6469</v>
      </c>
      <c r="AB7492" t="s">
        <v>7787</v>
      </c>
      <c r="AC7492" s="316" t="str">
        <f t="shared" si="69"/>
        <v>INSERT INTO UPK_IKOU.upk_k40.k60_press_buno_link (buno_id, k60_buno_id, created_date, created_tantou_id) VALUES (2590, 1981, GETDATE(), 999);</v>
      </c>
    </row>
    <row r="7493" spans="26:29">
      <c r="Z7493" s="623">
        <v>883</v>
      </c>
      <c r="AA7493" t="s">
        <v>6721</v>
      </c>
      <c r="AB7493" t="s">
        <v>7788</v>
      </c>
      <c r="AC7493" s="316" t="str">
        <f t="shared" si="69"/>
        <v>INSERT INTO UPK_IKOU.upk_k40.k60_press_buno_link (buno_id, k60_buno_id, created_date, created_tantou_id) VALUES (2591, 2272, GETDATE(), 999);</v>
      </c>
    </row>
    <row r="7494" spans="26:29">
      <c r="Z7494" s="623">
        <v>884</v>
      </c>
      <c r="AA7494" t="s">
        <v>6473</v>
      </c>
      <c r="AB7494" t="s">
        <v>7789</v>
      </c>
      <c r="AC7494" s="316" t="str">
        <f t="shared" si="69"/>
        <v>INSERT INTO UPK_IKOU.upk_k40.k60_press_buno_link (buno_id, k60_buno_id, created_date, created_tantou_id) VALUES (2592, 1985, GETDATE(), 999);</v>
      </c>
    </row>
    <row r="7495" spans="26:29">
      <c r="Z7495" s="623">
        <v>885</v>
      </c>
      <c r="AA7495" t="s">
        <v>6669</v>
      </c>
      <c r="AB7495" t="s">
        <v>7790</v>
      </c>
      <c r="AC7495" s="316" t="str">
        <f t="shared" si="69"/>
        <v>INSERT INTO UPK_IKOU.upk_k40.k60_press_buno_link (buno_id, k60_buno_id, created_date, created_tantou_id) VALUES (2593, 2220, GETDATE(), 999);</v>
      </c>
    </row>
    <row r="7496" spans="26:29">
      <c r="Z7496" s="623">
        <v>886</v>
      </c>
      <c r="AA7496" t="s">
        <v>6138</v>
      </c>
      <c r="AB7496" t="s">
        <v>7791</v>
      </c>
      <c r="AC7496" s="316" t="str">
        <f t="shared" si="69"/>
        <v>INSERT INTO UPK_IKOU.upk_k40.k60_press_buno_link (buno_id, k60_buno_id, created_date, created_tantou_id) VALUES (2594, 1650, GETDATE(), 999);</v>
      </c>
    </row>
    <row r="7497" spans="26:29">
      <c r="Z7497" s="623">
        <v>887</v>
      </c>
      <c r="AA7497" t="s">
        <v>6139</v>
      </c>
      <c r="AB7497" t="s">
        <v>7792</v>
      </c>
      <c r="AC7497" s="316" t="str">
        <f t="shared" si="69"/>
        <v>INSERT INTO UPK_IKOU.upk_k40.k60_press_buno_link (buno_id, k60_buno_id, created_date, created_tantou_id) VALUES (2595, 1651, GETDATE(), 999);</v>
      </c>
    </row>
    <row r="7498" spans="26:29">
      <c r="Z7498" s="623">
        <v>888</v>
      </c>
      <c r="AA7498" t="s">
        <v>6163</v>
      </c>
      <c r="AB7498" t="s">
        <v>7793</v>
      </c>
      <c r="AC7498" s="316" t="str">
        <f t="shared" si="69"/>
        <v>INSERT INTO UPK_IKOU.upk_k40.k60_press_buno_link (buno_id, k60_buno_id, created_date, created_tantou_id) VALUES (2596, 1675, GETDATE(), 999);</v>
      </c>
    </row>
    <row r="7499" spans="26:29">
      <c r="Z7499" s="623">
        <v>889</v>
      </c>
      <c r="AA7499" t="s">
        <v>6443</v>
      </c>
      <c r="AB7499" t="s">
        <v>7794</v>
      </c>
      <c r="AC7499" s="316" t="str">
        <f t="shared" si="69"/>
        <v>INSERT INTO UPK_IKOU.upk_k40.k60_press_buno_link (buno_id, k60_buno_id, created_date, created_tantou_id) VALUES (2597, 1955, GETDATE(), 999);</v>
      </c>
    </row>
    <row r="7500" spans="26:29">
      <c r="Z7500" s="623">
        <v>890</v>
      </c>
      <c r="AA7500" t="s">
        <v>6119</v>
      </c>
      <c r="AB7500" t="s">
        <v>7795</v>
      </c>
      <c r="AC7500" s="316" t="str">
        <f t="shared" si="69"/>
        <v>INSERT INTO UPK_IKOU.upk_k40.k60_press_buno_link (buno_id, k60_buno_id, created_date, created_tantou_id) VALUES (2598, 1631, GETDATE(), 999);</v>
      </c>
    </row>
    <row r="7501" spans="26:29">
      <c r="Z7501" s="623">
        <v>891</v>
      </c>
      <c r="AA7501" t="s">
        <v>6229</v>
      </c>
      <c r="AB7501" t="s">
        <v>7796</v>
      </c>
      <c r="AC7501" s="316" t="str">
        <f t="shared" si="69"/>
        <v>INSERT INTO UPK_IKOU.upk_k40.k60_press_buno_link (buno_id, k60_buno_id, created_date, created_tantou_id) VALUES (2599, 1741, GETDATE(), 999);</v>
      </c>
    </row>
    <row r="7502" spans="26:29">
      <c r="Z7502" s="623">
        <v>892</v>
      </c>
      <c r="AA7502" t="s">
        <v>5903</v>
      </c>
      <c r="AB7502" t="s">
        <v>7797</v>
      </c>
      <c r="AC7502" s="316" t="str">
        <f t="shared" si="69"/>
        <v>INSERT INTO UPK_IKOU.upk_k40.k60_press_buno_link (buno_id, k60_buno_id, created_date, created_tantou_id) VALUES (2600, 1414, GETDATE(), 999);</v>
      </c>
    </row>
    <row r="7503" spans="26:29">
      <c r="Z7503" s="623">
        <v>893</v>
      </c>
      <c r="AA7503" t="s">
        <v>5904</v>
      </c>
      <c r="AB7503" t="s">
        <v>7798</v>
      </c>
      <c r="AC7503" s="316" t="str">
        <f t="shared" si="69"/>
        <v>INSERT INTO UPK_IKOU.upk_k40.k60_press_buno_link (buno_id, k60_buno_id, created_date, created_tantou_id) VALUES (2601, 1415, GETDATE(), 999);</v>
      </c>
    </row>
    <row r="7504" spans="26:29">
      <c r="Z7504" s="623">
        <v>894</v>
      </c>
      <c r="AA7504" t="s">
        <v>6611</v>
      </c>
      <c r="AB7504" t="s">
        <v>7799</v>
      </c>
      <c r="AC7504" s="316" t="str">
        <f t="shared" si="69"/>
        <v>INSERT INTO UPK_IKOU.upk_k40.k60_press_buno_link (buno_id, k60_buno_id, created_date, created_tantou_id) VALUES (2602, 2162, GETDATE(), 999);</v>
      </c>
    </row>
    <row r="7505" spans="26:29">
      <c r="Z7505" s="623">
        <v>895</v>
      </c>
      <c r="AA7505" t="s">
        <v>6527</v>
      </c>
      <c r="AB7505" t="s">
        <v>7800</v>
      </c>
      <c r="AC7505" s="316" t="str">
        <f t="shared" si="69"/>
        <v>INSERT INTO UPK_IKOU.upk_k40.k60_press_buno_link (buno_id, k60_buno_id, created_date, created_tantou_id) VALUES (2603, 2078, GETDATE(), 999);</v>
      </c>
    </row>
    <row r="7506" spans="26:29">
      <c r="Z7506" s="623">
        <v>896</v>
      </c>
      <c r="AA7506" t="s">
        <v>6140</v>
      </c>
      <c r="AB7506" t="s">
        <v>7801</v>
      </c>
      <c r="AC7506" s="316" t="str">
        <f t="shared" si="69"/>
        <v>INSERT INTO UPK_IKOU.upk_k40.k60_press_buno_link (buno_id, k60_buno_id, created_date, created_tantou_id) VALUES (2604, 1652, GETDATE(), 999);</v>
      </c>
    </row>
    <row r="7507" spans="26:29">
      <c r="Z7507" s="623">
        <v>897</v>
      </c>
      <c r="AA7507" t="s">
        <v>6382</v>
      </c>
      <c r="AB7507" t="s">
        <v>7802</v>
      </c>
      <c r="AC7507" s="316" t="str">
        <f t="shared" ref="AC7507:AC7570" si="70">AC$6609&amp;AB7507&amp;", "&amp;AA7507&amp;", GETDATE(), 999);"</f>
        <v>INSERT INTO UPK_IKOU.upk_k40.k60_press_buno_link (buno_id, k60_buno_id, created_date, created_tantou_id) VALUES (2605, 1894, GETDATE(), 999);</v>
      </c>
    </row>
    <row r="7508" spans="26:29">
      <c r="Z7508" s="623">
        <v>898</v>
      </c>
      <c r="AA7508" t="s">
        <v>6383</v>
      </c>
      <c r="AB7508" t="s">
        <v>7803</v>
      </c>
      <c r="AC7508" s="316" t="str">
        <f t="shared" si="70"/>
        <v>INSERT INTO UPK_IKOU.upk_k40.k60_press_buno_link (buno_id, k60_buno_id, created_date, created_tantou_id) VALUES (2606, 1895, GETDATE(), 999);</v>
      </c>
    </row>
    <row r="7509" spans="26:29">
      <c r="Z7509" s="623">
        <v>899</v>
      </c>
      <c r="AA7509" t="s">
        <v>6087</v>
      </c>
      <c r="AB7509" t="s">
        <v>7804</v>
      </c>
      <c r="AC7509" s="316" t="str">
        <f t="shared" si="70"/>
        <v>INSERT INTO UPK_IKOU.upk_k40.k60_press_buno_link (buno_id, k60_buno_id, created_date, created_tantou_id) VALUES (2607, 1599, GETDATE(), 999);</v>
      </c>
    </row>
    <row r="7510" spans="26:29">
      <c r="Z7510" s="623">
        <v>900</v>
      </c>
      <c r="AA7510" t="s">
        <v>6087</v>
      </c>
      <c r="AB7510" t="s">
        <v>7805</v>
      </c>
      <c r="AC7510" s="316" t="str">
        <f t="shared" si="70"/>
        <v>INSERT INTO UPK_IKOU.upk_k40.k60_press_buno_link (buno_id, k60_buno_id, created_date, created_tantou_id) VALUES (2608, 1599, GETDATE(), 999);</v>
      </c>
    </row>
    <row r="7511" spans="26:29">
      <c r="Z7511" s="623">
        <v>901</v>
      </c>
      <c r="AA7511" t="s">
        <v>6088</v>
      </c>
      <c r="AB7511" t="s">
        <v>7806</v>
      </c>
      <c r="AC7511" s="316" t="str">
        <f t="shared" si="70"/>
        <v>INSERT INTO UPK_IKOU.upk_k40.k60_press_buno_link (buno_id, k60_buno_id, created_date, created_tantou_id) VALUES (2609, 1600, GETDATE(), 999);</v>
      </c>
    </row>
    <row r="7512" spans="26:29">
      <c r="Z7512" s="623">
        <v>902</v>
      </c>
      <c r="AA7512" t="s">
        <v>6088</v>
      </c>
      <c r="AB7512" t="s">
        <v>7807</v>
      </c>
      <c r="AC7512" s="316" t="str">
        <f t="shared" si="70"/>
        <v>INSERT INTO UPK_IKOU.upk_k40.k60_press_buno_link (buno_id, k60_buno_id, created_date, created_tantou_id) VALUES (2610, 1600, GETDATE(), 999);</v>
      </c>
    </row>
    <row r="7513" spans="26:29">
      <c r="Z7513" s="623">
        <v>903</v>
      </c>
      <c r="AA7513" t="s">
        <v>5882</v>
      </c>
      <c r="AB7513" t="s">
        <v>7808</v>
      </c>
      <c r="AC7513" s="316" t="str">
        <f t="shared" si="70"/>
        <v>INSERT INTO UPK_IKOU.upk_k40.k60_press_buno_link (buno_id, k60_buno_id, created_date, created_tantou_id) VALUES (2611, 1393, GETDATE(), 999);</v>
      </c>
    </row>
    <row r="7514" spans="26:29">
      <c r="Z7514" s="623">
        <v>904</v>
      </c>
      <c r="AA7514" t="s">
        <v>6235</v>
      </c>
      <c r="AB7514" t="s">
        <v>7809</v>
      </c>
      <c r="AC7514" s="316" t="str">
        <f t="shared" si="70"/>
        <v>INSERT INTO UPK_IKOU.upk_k40.k60_press_buno_link (buno_id, k60_buno_id, created_date, created_tantou_id) VALUES (2612, 1747, GETDATE(), 999);</v>
      </c>
    </row>
    <row r="7515" spans="26:29">
      <c r="Z7515" s="623">
        <v>905</v>
      </c>
      <c r="AA7515" t="s">
        <v>6235</v>
      </c>
      <c r="AB7515" t="s">
        <v>7810</v>
      </c>
      <c r="AC7515" s="316" t="str">
        <f t="shared" si="70"/>
        <v>INSERT INTO UPK_IKOU.upk_k40.k60_press_buno_link (buno_id, k60_buno_id, created_date, created_tantou_id) VALUES (2613, 1747, GETDATE(), 999);</v>
      </c>
    </row>
    <row r="7516" spans="26:29">
      <c r="Z7516" s="623">
        <v>906</v>
      </c>
      <c r="AA7516" t="s">
        <v>6451</v>
      </c>
      <c r="AB7516" t="s">
        <v>7811</v>
      </c>
      <c r="AC7516" s="316" t="str">
        <f t="shared" si="70"/>
        <v>INSERT INTO UPK_IKOU.upk_k40.k60_press_buno_link (buno_id, k60_buno_id, created_date, created_tantou_id) VALUES (2614, 1963, GETDATE(), 999);</v>
      </c>
    </row>
    <row r="7517" spans="26:29">
      <c r="Z7517" s="623">
        <v>907</v>
      </c>
      <c r="AA7517" t="s">
        <v>6451</v>
      </c>
      <c r="AB7517" t="s">
        <v>7812</v>
      </c>
      <c r="AC7517" s="316" t="str">
        <f t="shared" si="70"/>
        <v>INSERT INTO UPK_IKOU.upk_k40.k60_press_buno_link (buno_id, k60_buno_id, created_date, created_tantou_id) VALUES (2615, 1963, GETDATE(), 999);</v>
      </c>
    </row>
    <row r="7518" spans="26:29">
      <c r="Z7518" s="623">
        <v>908</v>
      </c>
      <c r="AA7518" t="s">
        <v>5864</v>
      </c>
      <c r="AB7518" t="s">
        <v>7813</v>
      </c>
      <c r="AC7518" s="316" t="str">
        <f t="shared" si="70"/>
        <v>INSERT INTO UPK_IKOU.upk_k40.k60_press_buno_link (buno_id, k60_buno_id, created_date, created_tantou_id) VALUES (2616, 1375, GETDATE(), 999);</v>
      </c>
    </row>
    <row r="7519" spans="26:29">
      <c r="Z7519" s="623">
        <v>909</v>
      </c>
      <c r="AA7519" t="s">
        <v>5864</v>
      </c>
      <c r="AB7519" t="s">
        <v>7814</v>
      </c>
      <c r="AC7519" s="316" t="str">
        <f t="shared" si="70"/>
        <v>INSERT INTO UPK_IKOU.upk_k40.k60_press_buno_link (buno_id, k60_buno_id, created_date, created_tantou_id) VALUES (2617, 1375, GETDATE(), 999);</v>
      </c>
    </row>
    <row r="7520" spans="26:29">
      <c r="Z7520" s="623">
        <v>910</v>
      </c>
      <c r="AA7520" t="s">
        <v>6733</v>
      </c>
      <c r="AB7520" t="s">
        <v>7815</v>
      </c>
      <c r="AC7520" s="316" t="str">
        <f t="shared" si="70"/>
        <v>INSERT INTO UPK_IKOU.upk_k40.k60_press_buno_link (buno_id, k60_buno_id, created_date, created_tantou_id) VALUES (2618, 2284, GETDATE(), 999);</v>
      </c>
    </row>
    <row r="7521" spans="26:29">
      <c r="Z7521" s="623">
        <v>911</v>
      </c>
      <c r="AA7521" t="s">
        <v>6267</v>
      </c>
      <c r="AB7521" t="s">
        <v>7816</v>
      </c>
      <c r="AC7521" s="316" t="str">
        <f t="shared" si="70"/>
        <v>INSERT INTO UPK_IKOU.upk_k40.k60_press_buno_link (buno_id, k60_buno_id, created_date, created_tantou_id) VALUES (2619, 1779, GETDATE(), 999);</v>
      </c>
    </row>
    <row r="7522" spans="26:29">
      <c r="Z7522" s="623">
        <v>912</v>
      </c>
      <c r="AA7522" t="s">
        <v>6580</v>
      </c>
      <c r="AB7522" t="s">
        <v>7817</v>
      </c>
      <c r="AC7522" s="316" t="str">
        <f t="shared" si="70"/>
        <v>INSERT INTO UPK_IKOU.upk_k40.k60_press_buno_link (buno_id, k60_buno_id, created_date, created_tantou_id) VALUES (2620, 2131, GETDATE(), 999);</v>
      </c>
    </row>
    <row r="7523" spans="26:29">
      <c r="Z7523" s="623">
        <v>913</v>
      </c>
      <c r="AA7523" t="s">
        <v>6164</v>
      </c>
      <c r="AB7523" t="s">
        <v>7818</v>
      </c>
      <c r="AC7523" s="316" t="str">
        <f t="shared" si="70"/>
        <v>INSERT INTO UPK_IKOU.upk_k40.k60_press_buno_link (buno_id, k60_buno_id, created_date, created_tantou_id) VALUES (2621, 1676, GETDATE(), 999);</v>
      </c>
    </row>
    <row r="7524" spans="26:29">
      <c r="Z7524" s="623">
        <v>914</v>
      </c>
      <c r="AA7524" t="s">
        <v>6164</v>
      </c>
      <c r="AB7524" t="s">
        <v>7819</v>
      </c>
      <c r="AC7524" s="316" t="str">
        <f t="shared" si="70"/>
        <v>INSERT INTO UPK_IKOU.upk_k40.k60_press_buno_link (buno_id, k60_buno_id, created_date, created_tantou_id) VALUES (2622, 1676, GETDATE(), 999);</v>
      </c>
    </row>
    <row r="7525" spans="26:29">
      <c r="Z7525" s="623">
        <v>915</v>
      </c>
      <c r="AA7525" t="s">
        <v>6165</v>
      </c>
      <c r="AB7525" t="s">
        <v>7820</v>
      </c>
      <c r="AC7525" s="316" t="str">
        <f t="shared" si="70"/>
        <v>INSERT INTO UPK_IKOU.upk_k40.k60_press_buno_link (buno_id, k60_buno_id, created_date, created_tantou_id) VALUES (2623, 1677, GETDATE(), 999);</v>
      </c>
    </row>
    <row r="7526" spans="26:29">
      <c r="Z7526" s="623">
        <v>916</v>
      </c>
      <c r="AA7526" t="s">
        <v>6165</v>
      </c>
      <c r="AB7526" t="s">
        <v>7821</v>
      </c>
      <c r="AC7526" s="316" t="str">
        <f t="shared" si="70"/>
        <v>INSERT INTO UPK_IKOU.upk_k40.k60_press_buno_link (buno_id, k60_buno_id, created_date, created_tantou_id) VALUES (2624, 1677, GETDATE(), 999);</v>
      </c>
    </row>
    <row r="7527" spans="26:29">
      <c r="Z7527" s="623">
        <v>917</v>
      </c>
      <c r="AA7527" t="s">
        <v>6384</v>
      </c>
      <c r="AB7527" t="s">
        <v>7822</v>
      </c>
      <c r="AC7527" s="316" t="str">
        <f t="shared" si="70"/>
        <v>INSERT INTO UPK_IKOU.upk_k40.k60_press_buno_link (buno_id, k60_buno_id, created_date, created_tantou_id) VALUES (2625, 1896, GETDATE(), 999);</v>
      </c>
    </row>
    <row r="7528" spans="26:29">
      <c r="Z7528" s="623">
        <v>918</v>
      </c>
      <c r="AA7528" t="s">
        <v>6385</v>
      </c>
      <c r="AB7528" t="s">
        <v>7823</v>
      </c>
      <c r="AC7528" s="316" t="str">
        <f t="shared" si="70"/>
        <v>INSERT INTO UPK_IKOU.upk_k40.k60_press_buno_link (buno_id, k60_buno_id, created_date, created_tantou_id) VALUES (2626, 1897, GETDATE(), 999);</v>
      </c>
    </row>
    <row r="7529" spans="26:29">
      <c r="Z7529" s="623">
        <v>919</v>
      </c>
      <c r="AA7529" t="s">
        <v>6475</v>
      </c>
      <c r="AB7529" t="s">
        <v>7824</v>
      </c>
      <c r="AC7529" s="316" t="str">
        <f t="shared" si="70"/>
        <v>INSERT INTO UPK_IKOU.upk_k40.k60_press_buno_link (buno_id, k60_buno_id, created_date, created_tantou_id) VALUES (2627, 1987, GETDATE(), 999);</v>
      </c>
    </row>
    <row r="7530" spans="26:29">
      <c r="Z7530" s="623">
        <v>920</v>
      </c>
      <c r="AA7530" t="s">
        <v>6475</v>
      </c>
      <c r="AB7530" t="s">
        <v>7825</v>
      </c>
      <c r="AC7530" s="316" t="str">
        <f t="shared" si="70"/>
        <v>INSERT INTO UPK_IKOU.upk_k40.k60_press_buno_link (buno_id, k60_buno_id, created_date, created_tantou_id) VALUES (2628, 1987, GETDATE(), 999);</v>
      </c>
    </row>
    <row r="7531" spans="26:29">
      <c r="Z7531" s="623">
        <v>921</v>
      </c>
      <c r="AA7531" t="s">
        <v>6089</v>
      </c>
      <c r="AB7531" t="s">
        <v>7826</v>
      </c>
      <c r="AC7531" s="316" t="str">
        <f t="shared" si="70"/>
        <v>INSERT INTO UPK_IKOU.upk_k40.k60_press_buno_link (buno_id, k60_buno_id, created_date, created_tantou_id) VALUES (2629, 1601, GETDATE(), 999);</v>
      </c>
    </row>
    <row r="7532" spans="26:29">
      <c r="Z7532" s="623">
        <v>922</v>
      </c>
      <c r="AA7532" t="s">
        <v>6089</v>
      </c>
      <c r="AB7532" t="s">
        <v>7827</v>
      </c>
      <c r="AC7532" s="316" t="str">
        <f t="shared" si="70"/>
        <v>INSERT INTO UPK_IKOU.upk_k40.k60_press_buno_link (buno_id, k60_buno_id, created_date, created_tantou_id) VALUES (2630, 1601, GETDATE(), 999);</v>
      </c>
    </row>
    <row r="7533" spans="26:29">
      <c r="Z7533" s="623">
        <v>923</v>
      </c>
      <c r="AA7533" t="s">
        <v>218</v>
      </c>
      <c r="AB7533" t="s">
        <v>7828</v>
      </c>
      <c r="AC7533" s="316" t="str">
        <f t="shared" si="70"/>
        <v>INSERT INTO UPK_IKOU.upk_k40.k60_press_buno_link (buno_id, k60_buno_id, created_date, created_tantou_id) VALUES (2631, 2006, GETDATE(), 999);</v>
      </c>
    </row>
    <row r="7534" spans="26:29">
      <c r="Z7534" s="623">
        <v>924</v>
      </c>
      <c r="AA7534" t="s">
        <v>6184</v>
      </c>
      <c r="AB7534" t="s">
        <v>7829</v>
      </c>
      <c r="AC7534" s="316" t="str">
        <f t="shared" si="70"/>
        <v>INSERT INTO UPK_IKOU.upk_k40.k60_press_buno_link (buno_id, k60_buno_id, created_date, created_tantou_id) VALUES (2632, 1696, GETDATE(), 999);</v>
      </c>
    </row>
    <row r="7535" spans="26:29">
      <c r="Z7535" s="623">
        <v>925</v>
      </c>
      <c r="AA7535" t="s">
        <v>6557</v>
      </c>
      <c r="AB7535" t="s">
        <v>7830</v>
      </c>
      <c r="AC7535" s="316" t="str">
        <f t="shared" si="70"/>
        <v>INSERT INTO UPK_IKOU.upk_k40.k60_press_buno_link (buno_id, k60_buno_id, created_date, created_tantou_id) VALUES (2633, 2108, GETDATE(), 999);</v>
      </c>
    </row>
    <row r="7536" spans="26:29">
      <c r="Z7536" s="623">
        <v>926</v>
      </c>
      <c r="AA7536" t="s">
        <v>6557</v>
      </c>
      <c r="AB7536" t="s">
        <v>7831</v>
      </c>
      <c r="AC7536" s="316" t="str">
        <f t="shared" si="70"/>
        <v>INSERT INTO UPK_IKOU.upk_k40.k60_press_buno_link (buno_id, k60_buno_id, created_date, created_tantou_id) VALUES (2634, 2108, GETDATE(), 999);</v>
      </c>
    </row>
    <row r="7537" spans="26:29">
      <c r="Z7537" s="623">
        <v>927</v>
      </c>
      <c r="AA7537" t="s">
        <v>5976</v>
      </c>
      <c r="AB7537" t="s">
        <v>7832</v>
      </c>
      <c r="AC7537" s="316" t="str">
        <f t="shared" si="70"/>
        <v>INSERT INTO UPK_IKOU.upk_k40.k60_press_buno_link (buno_id, k60_buno_id, created_date, created_tantou_id) VALUES (2635, 1487, GETDATE(), 999);</v>
      </c>
    </row>
    <row r="7538" spans="26:29">
      <c r="Z7538" s="623">
        <v>928</v>
      </c>
      <c r="AA7538" t="s">
        <v>5976</v>
      </c>
      <c r="AB7538" t="s">
        <v>7833</v>
      </c>
      <c r="AC7538" s="316" t="str">
        <f t="shared" si="70"/>
        <v>INSERT INTO UPK_IKOU.upk_k40.k60_press_buno_link (buno_id, k60_buno_id, created_date, created_tantou_id) VALUES (2636, 1487, GETDATE(), 999);</v>
      </c>
    </row>
    <row r="7539" spans="26:29">
      <c r="Z7539" s="623">
        <v>929</v>
      </c>
      <c r="AA7539" t="s">
        <v>6330</v>
      </c>
      <c r="AB7539" t="s">
        <v>7834</v>
      </c>
      <c r="AC7539" s="316" t="str">
        <f t="shared" si="70"/>
        <v>INSERT INTO UPK_IKOU.upk_k40.k60_press_buno_link (buno_id, k60_buno_id, created_date, created_tantou_id) VALUES (2637, 1842, GETDATE(), 999);</v>
      </c>
    </row>
    <row r="7540" spans="26:29">
      <c r="Z7540" s="623">
        <v>930</v>
      </c>
      <c r="AA7540" t="s">
        <v>6709</v>
      </c>
      <c r="AB7540" t="s">
        <v>7835</v>
      </c>
      <c r="AC7540" s="316" t="str">
        <f t="shared" si="70"/>
        <v>INSERT INTO UPK_IKOU.upk_k40.k60_press_buno_link (buno_id, k60_buno_id, created_date, created_tantou_id) VALUES (2638, 2260, GETDATE(), 999);</v>
      </c>
    </row>
    <row r="7541" spans="26:29">
      <c r="Z7541" s="623">
        <v>931</v>
      </c>
      <c r="AA7541" t="s">
        <v>6744</v>
      </c>
      <c r="AB7541" t="s">
        <v>7836</v>
      </c>
      <c r="AC7541" s="316" t="str">
        <f t="shared" si="70"/>
        <v>INSERT INTO UPK_IKOU.upk_k40.k60_press_buno_link (buno_id, k60_buno_id, created_date, created_tantou_id) VALUES (2639, 2295, GETDATE(), 999);</v>
      </c>
    </row>
    <row r="7542" spans="26:29">
      <c r="Z7542" s="623">
        <v>932</v>
      </c>
      <c r="AA7542" t="s">
        <v>6855</v>
      </c>
      <c r="AB7542" t="s">
        <v>7837</v>
      </c>
      <c r="AC7542" s="316" t="str">
        <f t="shared" si="70"/>
        <v>INSERT INTO UPK_IKOU.upk_k40.k60_press_buno_link (buno_id, k60_buno_id, created_date, created_tantou_id) VALUES (2640, 2406, GETDATE(), 999);</v>
      </c>
    </row>
    <row r="7543" spans="26:29">
      <c r="Z7543" s="623">
        <v>933</v>
      </c>
      <c r="AA7543" t="s">
        <v>6686</v>
      </c>
      <c r="AB7543" t="s">
        <v>7838</v>
      </c>
      <c r="AC7543" s="316" t="str">
        <f t="shared" si="70"/>
        <v>INSERT INTO UPK_IKOU.upk_k40.k60_press_buno_link (buno_id, k60_buno_id, created_date, created_tantou_id) VALUES (2641, 2237, GETDATE(), 999);</v>
      </c>
    </row>
    <row r="7544" spans="26:29">
      <c r="Z7544" s="623">
        <v>934</v>
      </c>
      <c r="AA7544" t="s">
        <v>6377</v>
      </c>
      <c r="AB7544" t="s">
        <v>7839</v>
      </c>
      <c r="AC7544" s="316" t="str">
        <f t="shared" si="70"/>
        <v>INSERT INTO UPK_IKOU.upk_k40.k60_press_buno_link (buno_id, k60_buno_id, created_date, created_tantou_id) VALUES (2642, 1889, GETDATE(), 999);</v>
      </c>
    </row>
    <row r="7545" spans="26:29">
      <c r="Z7545" s="623">
        <v>935</v>
      </c>
      <c r="AA7545" t="s">
        <v>6644</v>
      </c>
      <c r="AB7545" t="s">
        <v>7840</v>
      </c>
      <c r="AC7545" s="316" t="str">
        <f t="shared" si="70"/>
        <v>INSERT INTO UPK_IKOU.upk_k40.k60_press_buno_link (buno_id, k60_buno_id, created_date, created_tantou_id) VALUES (2643, 2195, GETDATE(), 999);</v>
      </c>
    </row>
    <row r="7546" spans="26:29">
      <c r="Z7546" s="623">
        <v>936</v>
      </c>
      <c r="AA7546" t="s">
        <v>6645</v>
      </c>
      <c r="AB7546" t="s">
        <v>7841</v>
      </c>
      <c r="AC7546" s="316" t="str">
        <f t="shared" si="70"/>
        <v>INSERT INTO UPK_IKOU.upk_k40.k60_press_buno_link (buno_id, k60_buno_id, created_date, created_tantou_id) VALUES (2644, 2196, GETDATE(), 999);</v>
      </c>
    </row>
    <row r="7547" spans="26:29">
      <c r="Z7547" s="623">
        <v>937</v>
      </c>
      <c r="AA7547" t="s">
        <v>6685</v>
      </c>
      <c r="AB7547" t="s">
        <v>7842</v>
      </c>
      <c r="AC7547" s="316" t="str">
        <f t="shared" si="70"/>
        <v>INSERT INTO UPK_IKOU.upk_k40.k60_press_buno_link (buno_id, k60_buno_id, created_date, created_tantou_id) VALUES (2645, 2236, GETDATE(), 999);</v>
      </c>
    </row>
    <row r="7548" spans="26:29">
      <c r="Z7548" s="623">
        <v>938</v>
      </c>
      <c r="AA7548" t="s">
        <v>6687</v>
      </c>
      <c r="AB7548" t="s">
        <v>7843</v>
      </c>
      <c r="AC7548" s="316" t="str">
        <f t="shared" si="70"/>
        <v>INSERT INTO UPK_IKOU.upk_k40.k60_press_buno_link (buno_id, k60_buno_id, created_date, created_tantou_id) VALUES (2646, 2238, GETDATE(), 999);</v>
      </c>
    </row>
    <row r="7549" spans="26:29">
      <c r="Z7549" s="623">
        <v>939</v>
      </c>
      <c r="AA7549" t="s">
        <v>6854</v>
      </c>
      <c r="AB7549" t="s">
        <v>7844</v>
      </c>
      <c r="AC7549" s="316" t="str">
        <f t="shared" si="70"/>
        <v>INSERT INTO UPK_IKOU.upk_k40.k60_press_buno_link (buno_id, k60_buno_id, created_date, created_tantou_id) VALUES (2647, 2405, GETDATE(), 999);</v>
      </c>
    </row>
    <row r="7550" spans="26:29">
      <c r="Z7550" s="623">
        <v>940</v>
      </c>
      <c r="AA7550" t="s">
        <v>6710</v>
      </c>
      <c r="AB7550" t="s">
        <v>7845</v>
      </c>
      <c r="AC7550" s="316" t="str">
        <f t="shared" si="70"/>
        <v>INSERT INTO UPK_IKOU.upk_k40.k60_press_buno_link (buno_id, k60_buno_id, created_date, created_tantou_id) VALUES (2648, 2261, GETDATE(), 999);</v>
      </c>
    </row>
    <row r="7551" spans="26:29">
      <c r="Z7551" s="623">
        <v>941</v>
      </c>
      <c r="AA7551" t="s">
        <v>6745</v>
      </c>
      <c r="AB7551" t="s">
        <v>7846</v>
      </c>
      <c r="AC7551" s="316" t="str">
        <f t="shared" si="70"/>
        <v>INSERT INTO UPK_IKOU.upk_k40.k60_press_buno_link (buno_id, k60_buno_id, created_date, created_tantou_id) VALUES (2649, 2296, GETDATE(), 999);</v>
      </c>
    </row>
    <row r="7552" spans="26:29">
      <c r="Z7552" s="623">
        <v>942</v>
      </c>
      <c r="AA7552" t="s">
        <v>6857</v>
      </c>
      <c r="AB7552" t="s">
        <v>7847</v>
      </c>
      <c r="AC7552" s="316" t="str">
        <f t="shared" si="70"/>
        <v>INSERT INTO UPK_IKOU.upk_k40.k60_press_buno_link (buno_id, k60_buno_id, created_date, created_tantou_id) VALUES (2650, 2408, GETDATE(), 999);</v>
      </c>
    </row>
    <row r="7553" spans="26:29">
      <c r="Z7553" s="623">
        <v>943</v>
      </c>
      <c r="AA7553" t="s">
        <v>6689</v>
      </c>
      <c r="AB7553" t="s">
        <v>7848</v>
      </c>
      <c r="AC7553" s="316" t="str">
        <f t="shared" si="70"/>
        <v>INSERT INTO UPK_IKOU.upk_k40.k60_press_buno_link (buno_id, k60_buno_id, created_date, created_tantou_id) VALUES (2651, 2240, GETDATE(), 999);</v>
      </c>
    </row>
    <row r="7554" spans="26:29">
      <c r="Z7554" s="623">
        <v>944</v>
      </c>
      <c r="AA7554" t="s">
        <v>6378</v>
      </c>
      <c r="AB7554" t="s">
        <v>7849</v>
      </c>
      <c r="AC7554" s="316" t="str">
        <f t="shared" si="70"/>
        <v>INSERT INTO UPK_IKOU.upk_k40.k60_press_buno_link (buno_id, k60_buno_id, created_date, created_tantou_id) VALUES (2652, 1890, GETDATE(), 999);</v>
      </c>
    </row>
    <row r="7555" spans="26:29">
      <c r="Z7555" s="623">
        <v>945</v>
      </c>
      <c r="AA7555" t="s">
        <v>6671</v>
      </c>
      <c r="AB7555" t="s">
        <v>7850</v>
      </c>
      <c r="AC7555" s="316" t="str">
        <f t="shared" si="70"/>
        <v>INSERT INTO UPK_IKOU.upk_k40.k60_press_buno_link (buno_id, k60_buno_id, created_date, created_tantou_id) VALUES (2653, 2222, GETDATE(), 999);</v>
      </c>
    </row>
    <row r="7556" spans="26:29">
      <c r="Z7556" s="623">
        <v>946</v>
      </c>
      <c r="AA7556" t="s">
        <v>6663</v>
      </c>
      <c r="AB7556" t="s">
        <v>7851</v>
      </c>
      <c r="AC7556" s="316" t="str">
        <f t="shared" si="70"/>
        <v>INSERT INTO UPK_IKOU.upk_k40.k60_press_buno_link (buno_id, k60_buno_id, created_date, created_tantou_id) VALUES (2654, 2214, GETDATE(), 999);</v>
      </c>
    </row>
    <row r="7557" spans="26:29">
      <c r="Z7557" s="623">
        <v>947</v>
      </c>
      <c r="AA7557" t="s">
        <v>6626</v>
      </c>
      <c r="AB7557" t="s">
        <v>7852</v>
      </c>
      <c r="AC7557" s="316" t="str">
        <f t="shared" si="70"/>
        <v>INSERT INTO UPK_IKOU.upk_k40.k60_press_buno_link (buno_id, k60_buno_id, created_date, created_tantou_id) VALUES (2655, 2177, GETDATE(), 999);</v>
      </c>
    </row>
    <row r="7558" spans="26:29">
      <c r="Z7558" s="623">
        <v>948</v>
      </c>
      <c r="AA7558" t="s">
        <v>6646</v>
      </c>
      <c r="AB7558" t="s">
        <v>7853</v>
      </c>
      <c r="AC7558" s="316" t="str">
        <f t="shared" si="70"/>
        <v>INSERT INTO UPK_IKOU.upk_k40.k60_press_buno_link (buno_id, k60_buno_id, created_date, created_tantou_id) VALUES (2656, 2197, GETDATE(), 999);</v>
      </c>
    </row>
    <row r="7559" spans="26:29">
      <c r="Z7559" s="623">
        <v>949</v>
      </c>
      <c r="AA7559" t="s">
        <v>6647</v>
      </c>
      <c r="AB7559" t="s">
        <v>7854</v>
      </c>
      <c r="AC7559" s="316" t="str">
        <f t="shared" si="70"/>
        <v>INSERT INTO UPK_IKOU.upk_k40.k60_press_buno_link (buno_id, k60_buno_id, created_date, created_tantou_id) VALUES (2657, 2198, GETDATE(), 999);</v>
      </c>
    </row>
    <row r="7560" spans="26:29">
      <c r="Z7560" s="623">
        <v>950</v>
      </c>
      <c r="AA7560" t="s">
        <v>6688</v>
      </c>
      <c r="AB7560" t="s">
        <v>7855</v>
      </c>
      <c r="AC7560" s="316" t="str">
        <f t="shared" si="70"/>
        <v>INSERT INTO UPK_IKOU.upk_k40.k60_press_buno_link (buno_id, k60_buno_id, created_date, created_tantou_id) VALUES (2658, 2239, GETDATE(), 999);</v>
      </c>
    </row>
    <row r="7561" spans="26:29">
      <c r="Z7561" s="623">
        <v>951</v>
      </c>
      <c r="AA7561" t="s">
        <v>6690</v>
      </c>
      <c r="AB7561" t="s">
        <v>7856</v>
      </c>
      <c r="AC7561" s="316" t="str">
        <f t="shared" si="70"/>
        <v>INSERT INTO UPK_IKOU.upk_k40.k60_press_buno_link (buno_id, k60_buno_id, created_date, created_tantou_id) VALUES (2659, 2241, GETDATE(), 999);</v>
      </c>
    </row>
    <row r="7562" spans="26:29">
      <c r="Z7562" s="623">
        <v>952</v>
      </c>
      <c r="AA7562" t="s">
        <v>6856</v>
      </c>
      <c r="AB7562" t="s">
        <v>7857</v>
      </c>
      <c r="AC7562" s="316" t="str">
        <f t="shared" si="70"/>
        <v>INSERT INTO UPK_IKOU.upk_k40.k60_press_buno_link (buno_id, k60_buno_id, created_date, created_tantou_id) VALUES (2660, 2407, GETDATE(), 999);</v>
      </c>
    </row>
    <row r="7563" spans="26:29">
      <c r="Z7563" s="623">
        <v>953</v>
      </c>
      <c r="AA7563" t="s">
        <v>6884</v>
      </c>
      <c r="AB7563" t="s">
        <v>7858</v>
      </c>
      <c r="AC7563" s="316" t="str">
        <f t="shared" si="70"/>
        <v>INSERT INTO UPK_IKOU.upk_k40.k60_press_buno_link (buno_id, k60_buno_id, created_date, created_tantou_id) VALUES (2661, 2435, GETDATE(), 999);</v>
      </c>
    </row>
    <row r="7564" spans="26:29">
      <c r="Z7564" s="623">
        <v>954</v>
      </c>
      <c r="AA7564" t="s">
        <v>6884</v>
      </c>
      <c r="AB7564" t="s">
        <v>7859</v>
      </c>
      <c r="AC7564" s="316" t="str">
        <f t="shared" si="70"/>
        <v>INSERT INTO UPK_IKOU.upk_k40.k60_press_buno_link (buno_id, k60_buno_id, created_date, created_tantou_id) VALUES (2662, 2435, GETDATE(), 999);</v>
      </c>
    </row>
    <row r="7565" spans="26:29">
      <c r="Z7565" s="623">
        <v>955</v>
      </c>
      <c r="AA7565" t="s">
        <v>6746</v>
      </c>
      <c r="AB7565" t="s">
        <v>7860</v>
      </c>
      <c r="AC7565" s="316" t="str">
        <f t="shared" si="70"/>
        <v>INSERT INTO UPK_IKOU.upk_k40.k60_press_buno_link (buno_id, k60_buno_id, created_date, created_tantou_id) VALUES (2663, 2297, GETDATE(), 999);</v>
      </c>
    </row>
    <row r="7566" spans="26:29">
      <c r="Z7566" s="623">
        <v>956</v>
      </c>
      <c r="AA7566" t="s">
        <v>6746</v>
      </c>
      <c r="AB7566" t="s">
        <v>7861</v>
      </c>
      <c r="AC7566" s="316" t="str">
        <f t="shared" si="70"/>
        <v>INSERT INTO UPK_IKOU.upk_k40.k60_press_buno_link (buno_id, k60_buno_id, created_date, created_tantou_id) VALUES (2664, 2297, GETDATE(), 999);</v>
      </c>
    </row>
    <row r="7567" spans="26:29">
      <c r="Z7567" s="623">
        <v>957</v>
      </c>
      <c r="AA7567" t="s">
        <v>6734</v>
      </c>
      <c r="AB7567" t="s">
        <v>7862</v>
      </c>
      <c r="AC7567" s="316" t="str">
        <f t="shared" si="70"/>
        <v>INSERT INTO UPK_IKOU.upk_k40.k60_press_buno_link (buno_id, k60_buno_id, created_date, created_tantou_id) VALUES (2665, 2285, GETDATE(), 999);</v>
      </c>
    </row>
    <row r="7568" spans="26:29">
      <c r="Z7568" s="623">
        <v>958</v>
      </c>
      <c r="AA7568" t="s">
        <v>6734</v>
      </c>
      <c r="AB7568" t="s">
        <v>7863</v>
      </c>
      <c r="AC7568" s="316" t="str">
        <f t="shared" si="70"/>
        <v>INSERT INTO UPK_IKOU.upk_k40.k60_press_buno_link (buno_id, k60_buno_id, created_date, created_tantou_id) VALUES (2666, 2285, GETDATE(), 999);</v>
      </c>
    </row>
    <row r="7569" spans="26:29">
      <c r="Z7569" s="623">
        <v>959</v>
      </c>
      <c r="AA7569" t="s">
        <v>6452</v>
      </c>
      <c r="AB7569" t="s">
        <v>7864</v>
      </c>
      <c r="AC7569" s="316" t="str">
        <f t="shared" si="70"/>
        <v>INSERT INTO UPK_IKOU.upk_k40.k60_press_buno_link (buno_id, k60_buno_id, created_date, created_tantou_id) VALUES (2667, 1964, GETDATE(), 999);</v>
      </c>
    </row>
    <row r="7570" spans="26:29">
      <c r="Z7570" s="623">
        <v>960</v>
      </c>
      <c r="AA7570" t="s">
        <v>6452</v>
      </c>
      <c r="AB7570" t="s">
        <v>7865</v>
      </c>
      <c r="AC7570" s="316" t="str">
        <f t="shared" si="70"/>
        <v>INSERT INTO UPK_IKOU.upk_k40.k60_press_buno_link (buno_id, k60_buno_id, created_date, created_tantou_id) VALUES (2668, 1964, GETDATE(), 999);</v>
      </c>
    </row>
    <row r="7571" spans="26:29">
      <c r="Z7571" s="623">
        <v>961</v>
      </c>
      <c r="AA7571" t="s">
        <v>6453</v>
      </c>
      <c r="AB7571" t="s">
        <v>7866</v>
      </c>
      <c r="AC7571" s="316" t="str">
        <f t="shared" ref="AC7571:AC7634" si="71">AC$6609&amp;AB7571&amp;", "&amp;AA7571&amp;", GETDATE(), 999);"</f>
        <v>INSERT INTO UPK_IKOU.upk_k40.k60_press_buno_link (buno_id, k60_buno_id, created_date, created_tantou_id) VALUES (2669, 1965, GETDATE(), 999);</v>
      </c>
    </row>
    <row r="7572" spans="26:29">
      <c r="Z7572" s="623">
        <v>962</v>
      </c>
      <c r="AA7572" t="s">
        <v>6453</v>
      </c>
      <c r="AB7572" t="s">
        <v>7867</v>
      </c>
      <c r="AC7572" s="316" t="str">
        <f t="shared" si="71"/>
        <v>INSERT INTO UPK_IKOU.upk_k40.k60_press_buno_link (buno_id, k60_buno_id, created_date, created_tantou_id) VALUES (2670, 1965, GETDATE(), 999);</v>
      </c>
    </row>
    <row r="7573" spans="26:29">
      <c r="Z7573" s="623">
        <v>963</v>
      </c>
      <c r="AA7573" t="s">
        <v>6504</v>
      </c>
      <c r="AB7573" t="s">
        <v>7868</v>
      </c>
      <c r="AC7573" s="316" t="str">
        <f t="shared" si="71"/>
        <v>INSERT INTO UPK_IKOU.upk_k40.k60_press_buno_link (buno_id, k60_buno_id, created_date, created_tantou_id) VALUES (2671, 2046, GETDATE(), 999);</v>
      </c>
    </row>
    <row r="7574" spans="26:29">
      <c r="Z7574" s="623">
        <v>964</v>
      </c>
      <c r="AA7574" t="s">
        <v>6504</v>
      </c>
      <c r="AB7574" t="s">
        <v>7869</v>
      </c>
      <c r="AC7574" s="316" t="str">
        <f t="shared" si="71"/>
        <v>INSERT INTO UPK_IKOU.upk_k40.k60_press_buno_link (buno_id, k60_buno_id, created_date, created_tantou_id) VALUES (2672, 2046, GETDATE(), 999);</v>
      </c>
    </row>
    <row r="7575" spans="26:29">
      <c r="Z7575" s="623">
        <v>965</v>
      </c>
      <c r="AA7575" t="s">
        <v>239</v>
      </c>
      <c r="AB7575" t="s">
        <v>7870</v>
      </c>
      <c r="AC7575" s="316" t="str">
        <f t="shared" si="71"/>
        <v>INSERT INTO UPK_IKOU.upk_k40.k60_press_buno_link (buno_id, k60_buno_id, created_date, created_tantou_id) VALUES (2673, 2047, GETDATE(), 999);</v>
      </c>
    </row>
    <row r="7576" spans="26:29">
      <c r="Z7576" s="623">
        <v>966</v>
      </c>
      <c r="AA7576" t="s">
        <v>239</v>
      </c>
      <c r="AB7576" t="s">
        <v>7871</v>
      </c>
      <c r="AC7576" s="316" t="str">
        <f t="shared" si="71"/>
        <v>INSERT INTO UPK_IKOU.upk_k40.k60_press_buno_link (buno_id, k60_buno_id, created_date, created_tantou_id) VALUES (2674, 2047, GETDATE(), 999);</v>
      </c>
    </row>
    <row r="7577" spans="26:29">
      <c r="Z7577" s="623">
        <v>967</v>
      </c>
      <c r="AA7577" t="s">
        <v>6903</v>
      </c>
      <c r="AB7577" t="s">
        <v>7872</v>
      </c>
      <c r="AC7577" s="316" t="str">
        <f t="shared" si="71"/>
        <v>INSERT INTO UPK_IKOU.upk_k40.k60_press_buno_link (buno_id, k60_buno_id, created_date, created_tantou_id) VALUES (2675, 2454, GETDATE(), 999);</v>
      </c>
    </row>
    <row r="7578" spans="26:29">
      <c r="Z7578" s="623">
        <v>968</v>
      </c>
      <c r="AA7578" t="s">
        <v>6903</v>
      </c>
      <c r="AB7578" t="s">
        <v>7873</v>
      </c>
      <c r="AC7578" s="316" t="str">
        <f t="shared" si="71"/>
        <v>INSERT INTO UPK_IKOU.upk_k40.k60_press_buno_link (buno_id, k60_buno_id, created_date, created_tantou_id) VALUES (2676, 2454, GETDATE(), 999);</v>
      </c>
    </row>
    <row r="7579" spans="26:29">
      <c r="Z7579" s="623">
        <v>969</v>
      </c>
      <c r="AA7579" t="s">
        <v>6445</v>
      </c>
      <c r="AB7579" t="s">
        <v>7874</v>
      </c>
      <c r="AC7579" s="316" t="str">
        <f t="shared" si="71"/>
        <v>INSERT INTO UPK_IKOU.upk_k40.k60_press_buno_link (buno_id, k60_buno_id, created_date, created_tantou_id) VALUES (2677, 1957, GETDATE(), 999);</v>
      </c>
    </row>
    <row r="7580" spans="26:29">
      <c r="Z7580" s="623">
        <v>970</v>
      </c>
      <c r="AA7580" t="s">
        <v>6445</v>
      </c>
      <c r="AB7580" t="s">
        <v>7875</v>
      </c>
      <c r="AC7580" s="316" t="str">
        <f t="shared" si="71"/>
        <v>INSERT INTO UPK_IKOU.upk_k40.k60_press_buno_link (buno_id, k60_buno_id, created_date, created_tantou_id) VALUES (2678, 1957, GETDATE(), 999);</v>
      </c>
    </row>
    <row r="7581" spans="26:29">
      <c r="Z7581" s="623">
        <v>971</v>
      </c>
      <c r="AA7581" t="s">
        <v>5978</v>
      </c>
      <c r="AB7581" t="s">
        <v>7876</v>
      </c>
      <c r="AC7581" s="316" t="str">
        <f t="shared" si="71"/>
        <v>INSERT INTO UPK_IKOU.upk_k40.k60_press_buno_link (buno_id, k60_buno_id, created_date, created_tantou_id) VALUES (2679, 1489, GETDATE(), 999);</v>
      </c>
    </row>
    <row r="7582" spans="26:29">
      <c r="Z7582" s="623">
        <v>972</v>
      </c>
      <c r="AA7582" t="s">
        <v>5978</v>
      </c>
      <c r="AB7582" t="s">
        <v>7877</v>
      </c>
      <c r="AC7582" s="316" t="str">
        <f t="shared" si="71"/>
        <v>INSERT INTO UPK_IKOU.upk_k40.k60_press_buno_link (buno_id, k60_buno_id, created_date, created_tantou_id) VALUES (2680, 1489, GETDATE(), 999);</v>
      </c>
    </row>
    <row r="7583" spans="26:29">
      <c r="Z7583" s="623">
        <v>973</v>
      </c>
      <c r="AA7583" t="s">
        <v>6038</v>
      </c>
      <c r="AB7583" t="s">
        <v>7878</v>
      </c>
      <c r="AC7583" s="316" t="str">
        <f t="shared" si="71"/>
        <v>INSERT INTO UPK_IKOU.upk_k40.k60_press_buno_link (buno_id, k60_buno_id, created_date, created_tantou_id) VALUES (2681, 1550, GETDATE(), 999);</v>
      </c>
    </row>
    <row r="7584" spans="26:29">
      <c r="Z7584" s="623">
        <v>974</v>
      </c>
      <c r="AA7584" t="s">
        <v>6038</v>
      </c>
      <c r="AB7584" t="s">
        <v>7879</v>
      </c>
      <c r="AC7584" s="316" t="str">
        <f t="shared" si="71"/>
        <v>INSERT INTO UPK_IKOU.upk_k40.k60_press_buno_link (buno_id, k60_buno_id, created_date, created_tantou_id) VALUES (2682, 1550, GETDATE(), 999);</v>
      </c>
    </row>
    <row r="7585" spans="26:29">
      <c r="Z7585" s="623">
        <v>975</v>
      </c>
      <c r="AA7585" t="s">
        <v>5808</v>
      </c>
      <c r="AB7585" t="s">
        <v>7880</v>
      </c>
      <c r="AC7585" s="316" t="str">
        <f t="shared" si="71"/>
        <v>INSERT INTO UPK_IKOU.upk_k40.k60_press_buno_link (buno_id, k60_buno_id, created_date, created_tantou_id) VALUES (2683, 1319, GETDATE(), 999);</v>
      </c>
    </row>
    <row r="7586" spans="26:29">
      <c r="Z7586" s="623">
        <v>976</v>
      </c>
      <c r="AA7586" t="s">
        <v>5808</v>
      </c>
      <c r="AB7586" t="s">
        <v>7881</v>
      </c>
      <c r="AC7586" s="316" t="str">
        <f t="shared" si="71"/>
        <v>INSERT INTO UPK_IKOU.upk_k40.k60_press_buno_link (buno_id, k60_buno_id, created_date, created_tantou_id) VALUES (2684, 1319, GETDATE(), 999);</v>
      </c>
    </row>
    <row r="7587" spans="26:29">
      <c r="Z7587" s="623">
        <v>977</v>
      </c>
      <c r="AA7587" t="s">
        <v>5809</v>
      </c>
      <c r="AB7587" t="s">
        <v>7882</v>
      </c>
      <c r="AC7587" s="316" t="str">
        <f t="shared" si="71"/>
        <v>INSERT INTO UPK_IKOU.upk_k40.k60_press_buno_link (buno_id, k60_buno_id, created_date, created_tantou_id) VALUES (2685, 1320, GETDATE(), 999);</v>
      </c>
    </row>
    <row r="7588" spans="26:29">
      <c r="Z7588" s="623">
        <v>978</v>
      </c>
      <c r="AA7588" t="s">
        <v>5809</v>
      </c>
      <c r="AB7588" t="s">
        <v>7883</v>
      </c>
      <c r="AC7588" s="316" t="str">
        <f t="shared" si="71"/>
        <v>INSERT INTO UPK_IKOU.upk_k40.k60_press_buno_link (buno_id, k60_buno_id, created_date, created_tantou_id) VALUES (2686, 1320, GETDATE(), 999);</v>
      </c>
    </row>
    <row r="7589" spans="26:29">
      <c r="Z7589" s="623">
        <v>979</v>
      </c>
      <c r="AA7589" t="s">
        <v>6711</v>
      </c>
      <c r="AB7589" t="s">
        <v>7884</v>
      </c>
      <c r="AC7589" s="316" t="str">
        <f t="shared" si="71"/>
        <v>INSERT INTO UPK_IKOU.upk_k40.k60_press_buno_link (buno_id, k60_buno_id, created_date, created_tantou_id) VALUES (2687, 2262, GETDATE(), 999);</v>
      </c>
    </row>
    <row r="7590" spans="26:29">
      <c r="Z7590" s="623">
        <v>980</v>
      </c>
      <c r="AA7590" t="s">
        <v>6711</v>
      </c>
      <c r="AB7590" t="s">
        <v>7885</v>
      </c>
      <c r="AC7590" s="316" t="str">
        <f t="shared" si="71"/>
        <v>INSERT INTO UPK_IKOU.upk_k40.k60_press_buno_link (buno_id, k60_buno_id, created_date, created_tantou_id) VALUES (2688, 2262, GETDATE(), 999);</v>
      </c>
    </row>
    <row r="7591" spans="26:29">
      <c r="Z7591" s="623">
        <v>981</v>
      </c>
      <c r="AA7591" t="s">
        <v>6885</v>
      </c>
      <c r="AB7591" t="s">
        <v>7886</v>
      </c>
      <c r="AC7591" s="316" t="str">
        <f t="shared" si="71"/>
        <v>INSERT INTO UPK_IKOU.upk_k40.k60_press_buno_link (buno_id, k60_buno_id, created_date, created_tantou_id) VALUES (2689, 2436, GETDATE(), 999);</v>
      </c>
    </row>
    <row r="7592" spans="26:29">
      <c r="Z7592" s="623">
        <v>982</v>
      </c>
      <c r="AA7592" t="s">
        <v>6885</v>
      </c>
      <c r="AB7592" t="s">
        <v>7887</v>
      </c>
      <c r="AC7592" s="316" t="str">
        <f t="shared" si="71"/>
        <v>INSERT INTO UPK_IKOU.upk_k40.k60_press_buno_link (buno_id, k60_buno_id, created_date, created_tantou_id) VALUES (2690, 2436, GETDATE(), 999);</v>
      </c>
    </row>
    <row r="7593" spans="26:29">
      <c r="Z7593" s="623">
        <v>983</v>
      </c>
      <c r="AA7593" t="s">
        <v>5954</v>
      </c>
      <c r="AB7593" t="s">
        <v>7888</v>
      </c>
      <c r="AC7593" s="316" t="str">
        <f t="shared" si="71"/>
        <v>INSERT INTO UPK_IKOU.upk_k40.k60_press_buno_link (buno_id, k60_buno_id, created_date, created_tantou_id) VALUES (2691, 1465, GETDATE(), 999);</v>
      </c>
    </row>
    <row r="7594" spans="26:29">
      <c r="Z7594" s="623">
        <v>984</v>
      </c>
      <c r="AA7594" t="s">
        <v>5954</v>
      </c>
      <c r="AB7594" t="s">
        <v>7889</v>
      </c>
      <c r="AC7594" s="316" t="str">
        <f t="shared" si="71"/>
        <v>INSERT INTO UPK_IKOU.upk_k40.k60_press_buno_link (buno_id, k60_buno_id, created_date, created_tantou_id) VALUES (2692, 1465, GETDATE(), 999);</v>
      </c>
    </row>
    <row r="7595" spans="26:29">
      <c r="Z7595" s="623">
        <v>985</v>
      </c>
      <c r="AA7595" t="s">
        <v>6941</v>
      </c>
      <c r="AB7595" t="s">
        <v>7890</v>
      </c>
      <c r="AC7595" s="316" t="str">
        <f t="shared" si="71"/>
        <v>INSERT INTO UPK_IKOU.upk_k40.k60_press_buno_link (buno_id, k60_buno_id, created_date, created_tantou_id) VALUES (2693, 2492, GETDATE(), 999);</v>
      </c>
    </row>
    <row r="7596" spans="26:29">
      <c r="Z7596" s="623">
        <v>986</v>
      </c>
      <c r="AA7596" t="s">
        <v>6941</v>
      </c>
      <c r="AB7596" t="s">
        <v>7891</v>
      </c>
      <c r="AC7596" s="316" t="str">
        <f t="shared" si="71"/>
        <v>INSERT INTO UPK_IKOU.upk_k40.k60_press_buno_link (buno_id, k60_buno_id, created_date, created_tantou_id) VALUES (2694, 2492, GETDATE(), 999);</v>
      </c>
    </row>
    <row r="7597" spans="26:29">
      <c r="Z7597" s="623">
        <v>987</v>
      </c>
      <c r="AA7597" t="s">
        <v>6444</v>
      </c>
      <c r="AB7597" t="s">
        <v>7892</v>
      </c>
      <c r="AC7597" s="316" t="str">
        <f t="shared" si="71"/>
        <v>INSERT INTO UPK_IKOU.upk_k40.k60_press_buno_link (buno_id, k60_buno_id, created_date, created_tantou_id) VALUES (2695, 1956, GETDATE(), 999);</v>
      </c>
    </row>
    <row r="7598" spans="26:29">
      <c r="Z7598" s="623">
        <v>988</v>
      </c>
      <c r="AA7598" t="s">
        <v>6444</v>
      </c>
      <c r="AB7598" t="s">
        <v>7893</v>
      </c>
      <c r="AC7598" s="316" t="str">
        <f t="shared" si="71"/>
        <v>INSERT INTO UPK_IKOU.upk_k40.k60_press_buno_link (buno_id, k60_buno_id, created_date, created_tantou_id) VALUES (2696, 1956, GETDATE(), 999);</v>
      </c>
    </row>
    <row r="7599" spans="26:29">
      <c r="Z7599" s="623">
        <v>989</v>
      </c>
      <c r="AA7599" t="s">
        <v>6722</v>
      </c>
      <c r="AB7599" t="s">
        <v>7894</v>
      </c>
      <c r="AC7599" s="316" t="str">
        <f t="shared" si="71"/>
        <v>INSERT INTO UPK_IKOU.upk_k40.k60_press_buno_link (buno_id, k60_buno_id, created_date, created_tantou_id) VALUES (2697, 2273, GETDATE(), 999);</v>
      </c>
    </row>
    <row r="7600" spans="26:29">
      <c r="Z7600" s="623">
        <v>990</v>
      </c>
      <c r="AA7600" t="s">
        <v>6722</v>
      </c>
      <c r="AB7600" t="s">
        <v>7895</v>
      </c>
      <c r="AC7600" s="316" t="str">
        <f t="shared" si="71"/>
        <v>INSERT INTO UPK_IKOU.upk_k40.k60_press_buno_link (buno_id, k60_buno_id, created_date, created_tantou_id) VALUES (2698, 2273, GETDATE(), 999);</v>
      </c>
    </row>
    <row r="7601" spans="26:29">
      <c r="Z7601" s="623">
        <v>991</v>
      </c>
      <c r="AA7601" t="s">
        <v>6552</v>
      </c>
      <c r="AB7601" t="s">
        <v>7896</v>
      </c>
      <c r="AC7601" s="316" t="str">
        <f t="shared" si="71"/>
        <v>INSERT INTO UPK_IKOU.upk_k40.k60_press_buno_link (buno_id, k60_buno_id, created_date, created_tantou_id) VALUES (2699, 2103, GETDATE(), 999);</v>
      </c>
    </row>
    <row r="7602" spans="26:29">
      <c r="Z7602" s="623">
        <v>992</v>
      </c>
      <c r="AA7602" t="s">
        <v>6039</v>
      </c>
      <c r="AB7602" t="s">
        <v>7897</v>
      </c>
      <c r="AC7602" s="316" t="str">
        <f t="shared" si="71"/>
        <v>INSERT INTO UPK_IKOU.upk_k40.k60_press_buno_link (buno_id, k60_buno_id, created_date, created_tantou_id) VALUES (2700, 1551, GETDATE(), 999);</v>
      </c>
    </row>
    <row r="7603" spans="26:29">
      <c r="Z7603" s="623">
        <v>993</v>
      </c>
      <c r="AA7603" t="s">
        <v>6039</v>
      </c>
      <c r="AB7603" t="s">
        <v>7898</v>
      </c>
      <c r="AC7603" s="316" t="str">
        <f t="shared" si="71"/>
        <v>INSERT INTO UPK_IKOU.upk_k40.k60_press_buno_link (buno_id, k60_buno_id, created_date, created_tantou_id) VALUES (2701, 1551, GETDATE(), 999);</v>
      </c>
    </row>
    <row r="7604" spans="26:29">
      <c r="Z7604" s="623">
        <v>994</v>
      </c>
      <c r="AA7604" t="s">
        <v>6040</v>
      </c>
      <c r="AB7604" t="s">
        <v>7899</v>
      </c>
      <c r="AC7604" s="316" t="str">
        <f t="shared" si="71"/>
        <v>INSERT INTO UPK_IKOU.upk_k40.k60_press_buno_link (buno_id, k60_buno_id, created_date, created_tantou_id) VALUES (2702, 1552, GETDATE(), 999);</v>
      </c>
    </row>
    <row r="7605" spans="26:29">
      <c r="Z7605" s="623">
        <v>995</v>
      </c>
      <c r="AA7605" t="s">
        <v>6040</v>
      </c>
      <c r="AB7605" t="s">
        <v>7900</v>
      </c>
      <c r="AC7605" s="316" t="str">
        <f t="shared" si="71"/>
        <v>INSERT INTO UPK_IKOU.upk_k40.k60_press_buno_link (buno_id, k60_buno_id, created_date, created_tantou_id) VALUES (2703, 1552, GETDATE(), 999);</v>
      </c>
    </row>
    <row r="7606" spans="26:29">
      <c r="Z7606" s="623">
        <v>996</v>
      </c>
      <c r="AA7606" t="s">
        <v>5947</v>
      </c>
      <c r="AB7606" t="s">
        <v>7901</v>
      </c>
      <c r="AC7606" s="316" t="str">
        <f t="shared" si="71"/>
        <v>INSERT INTO UPK_IKOU.upk_k40.k60_press_buno_link (buno_id, k60_buno_id, created_date, created_tantou_id) VALUES (2704, 1458, GETDATE(), 999);</v>
      </c>
    </row>
    <row r="7607" spans="26:29">
      <c r="Z7607" s="623">
        <v>997</v>
      </c>
      <c r="AA7607" t="s">
        <v>5947</v>
      </c>
      <c r="AB7607" t="s">
        <v>7902</v>
      </c>
      <c r="AC7607" s="316" t="str">
        <f t="shared" si="71"/>
        <v>INSERT INTO UPK_IKOU.upk_k40.k60_press_buno_link (buno_id, k60_buno_id, created_date, created_tantou_id) VALUES (2705, 1458, GETDATE(), 999);</v>
      </c>
    </row>
    <row r="7608" spans="26:29">
      <c r="Z7608" s="623">
        <v>998</v>
      </c>
      <c r="AA7608" t="s">
        <v>5841</v>
      </c>
      <c r="AB7608" t="s">
        <v>7903</v>
      </c>
      <c r="AC7608" s="316" t="str">
        <f t="shared" si="71"/>
        <v>INSERT INTO UPK_IKOU.upk_k40.k60_press_buno_link (buno_id, k60_buno_id, created_date, created_tantou_id) VALUES (2706, 1352, GETDATE(), 999);</v>
      </c>
    </row>
    <row r="7609" spans="26:29">
      <c r="Z7609" s="623">
        <v>999</v>
      </c>
      <c r="AA7609" t="s">
        <v>5841</v>
      </c>
      <c r="AB7609" t="s">
        <v>7904</v>
      </c>
      <c r="AC7609" s="316" t="str">
        <f t="shared" si="71"/>
        <v>INSERT INTO UPK_IKOU.upk_k40.k60_press_buno_link (buno_id, k60_buno_id, created_date, created_tantou_id) VALUES (2707, 1352, GETDATE(), 999);</v>
      </c>
    </row>
    <row r="7610" spans="26:29">
      <c r="Z7610" s="623">
        <v>1000</v>
      </c>
      <c r="AA7610" t="s">
        <v>5842</v>
      </c>
      <c r="AB7610" t="s">
        <v>7905</v>
      </c>
      <c r="AC7610" s="316" t="str">
        <f t="shared" si="71"/>
        <v>INSERT INTO UPK_IKOU.upk_k40.k60_press_buno_link (buno_id, k60_buno_id, created_date, created_tantou_id) VALUES (2708, 1353, GETDATE(), 999);</v>
      </c>
    </row>
    <row r="7611" spans="26:29">
      <c r="Z7611" s="623">
        <v>1001</v>
      </c>
      <c r="AA7611" t="s">
        <v>5842</v>
      </c>
      <c r="AB7611" t="s">
        <v>7906</v>
      </c>
      <c r="AC7611" s="316" t="str">
        <f t="shared" si="71"/>
        <v>INSERT INTO UPK_IKOU.upk_k40.k60_press_buno_link (buno_id, k60_buno_id, created_date, created_tantou_id) VALUES (2709, 1353, GETDATE(), 999);</v>
      </c>
    </row>
    <row r="7612" spans="26:29">
      <c r="Z7612" s="623">
        <v>1002</v>
      </c>
      <c r="AA7612" t="s">
        <v>6809</v>
      </c>
      <c r="AB7612" t="s">
        <v>7907</v>
      </c>
      <c r="AC7612" s="316" t="str">
        <f t="shared" si="71"/>
        <v>INSERT INTO UPK_IKOU.upk_k40.k60_press_buno_link (buno_id, k60_buno_id, created_date, created_tantou_id) VALUES (2710, 2360, GETDATE(), 999);</v>
      </c>
    </row>
    <row r="7613" spans="26:29">
      <c r="Z7613" s="623">
        <v>1003</v>
      </c>
      <c r="AA7613" t="s">
        <v>6268</v>
      </c>
      <c r="AB7613" t="s">
        <v>7908</v>
      </c>
      <c r="AC7613" s="316" t="str">
        <f t="shared" si="71"/>
        <v>INSERT INTO UPK_IKOU.upk_k40.k60_press_buno_link (buno_id, k60_buno_id, created_date, created_tantou_id) VALUES (2711, 1780, GETDATE(), 999);</v>
      </c>
    </row>
    <row r="7614" spans="26:29">
      <c r="Z7614" s="623">
        <v>1004</v>
      </c>
      <c r="AA7614" t="s">
        <v>6268</v>
      </c>
      <c r="AB7614" t="s">
        <v>7909</v>
      </c>
      <c r="AC7614" s="316" t="str">
        <f t="shared" si="71"/>
        <v>INSERT INTO UPK_IKOU.upk_k40.k60_press_buno_link (buno_id, k60_buno_id, created_date, created_tantou_id) VALUES (2712, 1780, GETDATE(), 999);</v>
      </c>
    </row>
    <row r="7615" spans="26:29">
      <c r="Z7615" s="623">
        <v>1005</v>
      </c>
      <c r="AA7615" t="s">
        <v>6446</v>
      </c>
      <c r="AB7615" t="s">
        <v>7910</v>
      </c>
      <c r="AC7615" s="316" t="str">
        <f t="shared" si="71"/>
        <v>INSERT INTO UPK_IKOU.upk_k40.k60_press_buno_link (buno_id, k60_buno_id, created_date, created_tantou_id) VALUES (2713, 1958, GETDATE(), 999);</v>
      </c>
    </row>
    <row r="7616" spans="26:29">
      <c r="Z7616" s="623">
        <v>1006</v>
      </c>
      <c r="AA7616" t="s">
        <v>6446</v>
      </c>
      <c r="AB7616" t="s">
        <v>7911</v>
      </c>
      <c r="AC7616" s="316" t="str">
        <f t="shared" si="71"/>
        <v>INSERT INTO UPK_IKOU.upk_k40.k60_press_buno_link (buno_id, k60_buno_id, created_date, created_tantou_id) VALUES (2714, 1958, GETDATE(), 999);</v>
      </c>
    </row>
    <row r="7617" spans="26:29">
      <c r="Z7617" s="623">
        <v>1007</v>
      </c>
      <c r="AA7617" t="s">
        <v>6810</v>
      </c>
      <c r="AB7617" t="s">
        <v>7912</v>
      </c>
      <c r="AC7617" s="316" t="str">
        <f t="shared" si="71"/>
        <v>INSERT INTO UPK_IKOU.upk_k40.k60_press_buno_link (buno_id, k60_buno_id, created_date, created_tantou_id) VALUES (2715, 2361, GETDATE(), 999);</v>
      </c>
    </row>
    <row r="7618" spans="26:29">
      <c r="Z7618" s="623">
        <v>1008</v>
      </c>
      <c r="AA7618" t="s">
        <v>6185</v>
      </c>
      <c r="AB7618" t="s">
        <v>7913</v>
      </c>
      <c r="AC7618" s="316" t="str">
        <f t="shared" si="71"/>
        <v>INSERT INTO UPK_IKOU.upk_k40.k60_press_buno_link (buno_id, k60_buno_id, created_date, created_tantou_id) VALUES (2716, 1697, GETDATE(), 999);</v>
      </c>
    </row>
    <row r="7619" spans="26:29">
      <c r="Z7619" s="623">
        <v>1009</v>
      </c>
      <c r="AA7619" t="s">
        <v>6185</v>
      </c>
      <c r="AB7619" t="s">
        <v>7914</v>
      </c>
      <c r="AC7619" s="316" t="str">
        <f t="shared" si="71"/>
        <v>INSERT INTO UPK_IKOU.upk_k40.k60_press_buno_link (buno_id, k60_buno_id, created_date, created_tantou_id) VALUES (2717, 1697, GETDATE(), 999);</v>
      </c>
    </row>
    <row r="7620" spans="26:29">
      <c r="Z7620" s="623">
        <v>1010</v>
      </c>
      <c r="AA7620" t="s">
        <v>6186</v>
      </c>
      <c r="AB7620" t="s">
        <v>7915</v>
      </c>
      <c r="AC7620" s="316" t="str">
        <f t="shared" si="71"/>
        <v>INSERT INTO UPK_IKOU.upk_k40.k60_press_buno_link (buno_id, k60_buno_id, created_date, created_tantou_id) VALUES (2718, 1698, GETDATE(), 999);</v>
      </c>
    </row>
    <row r="7621" spans="26:29">
      <c r="Z7621" s="623">
        <v>1011</v>
      </c>
      <c r="AA7621" t="s">
        <v>6186</v>
      </c>
      <c r="AB7621" t="s">
        <v>7916</v>
      </c>
      <c r="AC7621" s="316" t="str">
        <f t="shared" si="71"/>
        <v>INSERT INTO UPK_IKOU.upk_k40.k60_press_buno_link (buno_id, k60_buno_id, created_date, created_tantou_id) VALUES (2719, 1698, GETDATE(), 999);</v>
      </c>
    </row>
    <row r="7622" spans="26:29">
      <c r="Z7622" s="623">
        <v>1012</v>
      </c>
      <c r="AA7622" t="s">
        <v>6238</v>
      </c>
      <c r="AB7622" t="s">
        <v>7917</v>
      </c>
      <c r="AC7622" s="316" t="str">
        <f t="shared" si="71"/>
        <v>INSERT INTO UPK_IKOU.upk_k40.k60_press_buno_link (buno_id, k60_buno_id, created_date, created_tantou_id) VALUES (2720, 1750, GETDATE(), 999);</v>
      </c>
    </row>
    <row r="7623" spans="26:29">
      <c r="Z7623" s="623">
        <v>1013</v>
      </c>
      <c r="AA7623" t="s">
        <v>6238</v>
      </c>
      <c r="AB7623" t="s">
        <v>7918</v>
      </c>
      <c r="AC7623" s="316" t="str">
        <f t="shared" si="71"/>
        <v>INSERT INTO UPK_IKOU.upk_k40.k60_press_buno_link (buno_id, k60_buno_id, created_date, created_tantou_id) VALUES (2721, 1750, GETDATE(), 999);</v>
      </c>
    </row>
    <row r="7624" spans="26:29">
      <c r="Z7624" s="623">
        <v>1014</v>
      </c>
      <c r="AA7624" t="s">
        <v>5929</v>
      </c>
      <c r="AB7624" t="s">
        <v>7919</v>
      </c>
      <c r="AC7624" s="316" t="str">
        <f t="shared" si="71"/>
        <v>INSERT INTO UPK_IKOU.upk_k40.k60_press_buno_link (buno_id, k60_buno_id, created_date, created_tantou_id) VALUES (2722, 1440, GETDATE(), 999);</v>
      </c>
    </row>
    <row r="7625" spans="26:29">
      <c r="Z7625" s="623">
        <v>1015</v>
      </c>
      <c r="AA7625" t="s">
        <v>5929</v>
      </c>
      <c r="AB7625" t="s">
        <v>7920</v>
      </c>
      <c r="AC7625" s="316" t="str">
        <f t="shared" si="71"/>
        <v>INSERT INTO UPK_IKOU.upk_k40.k60_press_buno_link (buno_id, k60_buno_id, created_date, created_tantou_id) VALUES (2723, 1440, GETDATE(), 999);</v>
      </c>
    </row>
    <row r="7626" spans="26:29">
      <c r="Z7626" s="623">
        <v>1016</v>
      </c>
      <c r="AA7626" t="s">
        <v>6943</v>
      </c>
      <c r="AB7626" t="s">
        <v>7921</v>
      </c>
      <c r="AC7626" s="316" t="str">
        <f t="shared" si="71"/>
        <v>INSERT INTO UPK_IKOU.upk_k40.k60_press_buno_link (buno_id, k60_buno_id, created_date, created_tantou_id) VALUES (2724, 2494, GETDATE(), 999);</v>
      </c>
    </row>
    <row r="7627" spans="26:29">
      <c r="Z7627" s="623">
        <v>1017</v>
      </c>
      <c r="AA7627" t="s">
        <v>6943</v>
      </c>
      <c r="AB7627" t="s">
        <v>7922</v>
      </c>
      <c r="AC7627" s="316" t="str">
        <f t="shared" si="71"/>
        <v>INSERT INTO UPK_IKOU.upk_k40.k60_press_buno_link (buno_id, k60_buno_id, created_date, created_tantou_id) VALUES (2725, 2494, GETDATE(), 999);</v>
      </c>
    </row>
    <row r="7628" spans="26:29">
      <c r="Z7628" s="623">
        <v>1018</v>
      </c>
      <c r="AA7628" t="s">
        <v>6548</v>
      </c>
      <c r="AB7628" t="s">
        <v>7923</v>
      </c>
      <c r="AC7628" s="316" t="str">
        <f t="shared" si="71"/>
        <v>INSERT INTO UPK_IKOU.upk_k40.k60_press_buno_link (buno_id, k60_buno_id, created_date, created_tantou_id) VALUES (2726, 2099, GETDATE(), 999);</v>
      </c>
    </row>
    <row r="7629" spans="26:29">
      <c r="Z7629" s="623">
        <v>1019</v>
      </c>
      <c r="AA7629" t="s">
        <v>6549</v>
      </c>
      <c r="AB7629" t="s">
        <v>7924</v>
      </c>
      <c r="AC7629" s="316" t="str">
        <f t="shared" si="71"/>
        <v>INSERT INTO UPK_IKOU.upk_k40.k60_press_buno_link (buno_id, k60_buno_id, created_date, created_tantou_id) VALUES (2727, 2100, GETDATE(), 999);</v>
      </c>
    </row>
    <row r="7630" spans="26:29">
      <c r="Z7630" s="623">
        <v>1020</v>
      </c>
      <c r="AA7630" t="s">
        <v>6735</v>
      </c>
      <c r="AB7630" t="s">
        <v>7925</v>
      </c>
      <c r="AC7630" s="316" t="str">
        <f t="shared" si="71"/>
        <v>INSERT INTO UPK_IKOU.upk_k40.k60_press_buno_link (buno_id, k60_buno_id, created_date, created_tantou_id) VALUES (2728, 2286, GETDATE(), 999);</v>
      </c>
    </row>
    <row r="7631" spans="26:29">
      <c r="Z7631" s="623">
        <v>1021</v>
      </c>
      <c r="AA7631" t="s">
        <v>6166</v>
      </c>
      <c r="AB7631" t="s">
        <v>7926</v>
      </c>
      <c r="AC7631" s="316" t="str">
        <f t="shared" si="71"/>
        <v>INSERT INTO UPK_IKOU.upk_k40.k60_press_buno_link (buno_id, k60_buno_id, created_date, created_tantou_id) VALUES (2729, 1678, GETDATE(), 999);</v>
      </c>
    </row>
    <row r="7632" spans="26:29">
      <c r="Z7632" s="623">
        <v>1022</v>
      </c>
      <c r="AA7632" t="s">
        <v>6166</v>
      </c>
      <c r="AB7632" t="s">
        <v>7927</v>
      </c>
      <c r="AC7632" s="316" t="str">
        <f t="shared" si="71"/>
        <v>INSERT INTO UPK_IKOU.upk_k40.k60_press_buno_link (buno_id, k60_buno_id, created_date, created_tantou_id) VALUES (2730, 1678, GETDATE(), 999);</v>
      </c>
    </row>
    <row r="7633" spans="26:29">
      <c r="Z7633" s="623">
        <v>1023</v>
      </c>
      <c r="AA7633" t="s">
        <v>6167</v>
      </c>
      <c r="AB7633" t="s">
        <v>7928</v>
      </c>
      <c r="AC7633" s="316" t="str">
        <f t="shared" si="71"/>
        <v>INSERT INTO UPK_IKOU.upk_k40.k60_press_buno_link (buno_id, k60_buno_id, created_date, created_tantou_id) VALUES (2731, 1679, GETDATE(), 999);</v>
      </c>
    </row>
    <row r="7634" spans="26:29">
      <c r="Z7634" s="623">
        <v>1024</v>
      </c>
      <c r="AA7634" t="s">
        <v>6167</v>
      </c>
      <c r="AB7634" t="s">
        <v>7929</v>
      </c>
      <c r="AC7634" s="316" t="str">
        <f t="shared" si="71"/>
        <v>INSERT INTO UPK_IKOU.upk_k40.k60_press_buno_link (buno_id, k60_buno_id, created_date, created_tantou_id) VALUES (2732, 1679, GETDATE(), 999);</v>
      </c>
    </row>
    <row r="7635" spans="26:29">
      <c r="Z7635" s="623">
        <v>1025</v>
      </c>
      <c r="AA7635" t="s">
        <v>6168</v>
      </c>
      <c r="AB7635" t="s">
        <v>7930</v>
      </c>
      <c r="AC7635" s="316" t="str">
        <f t="shared" ref="AC7635:AC7698" si="72">AC$6609&amp;AB7635&amp;", "&amp;AA7635&amp;", GETDATE(), 999);"</f>
        <v>INSERT INTO UPK_IKOU.upk_k40.k60_press_buno_link (buno_id, k60_buno_id, created_date, created_tantou_id) VALUES (2733, 1680, GETDATE(), 999);</v>
      </c>
    </row>
    <row r="7636" spans="26:29">
      <c r="Z7636" s="623">
        <v>1026</v>
      </c>
      <c r="AA7636" t="s">
        <v>6168</v>
      </c>
      <c r="AB7636" t="s">
        <v>7931</v>
      </c>
      <c r="AC7636" s="316" t="str">
        <f t="shared" si="72"/>
        <v>INSERT INTO UPK_IKOU.upk_k40.k60_press_buno_link (buno_id, k60_buno_id, created_date, created_tantou_id) VALUES (2734, 1680, GETDATE(), 999);</v>
      </c>
    </row>
    <row r="7637" spans="26:29">
      <c r="Z7637" s="623">
        <v>1027</v>
      </c>
      <c r="AA7637" t="s">
        <v>6169</v>
      </c>
      <c r="AB7637" t="s">
        <v>7932</v>
      </c>
      <c r="AC7637" s="316" t="str">
        <f t="shared" si="72"/>
        <v>INSERT INTO UPK_IKOU.upk_k40.k60_press_buno_link (buno_id, k60_buno_id, created_date, created_tantou_id) VALUES (2735, 1681, GETDATE(), 999);</v>
      </c>
    </row>
    <row r="7638" spans="26:29">
      <c r="Z7638" s="623">
        <v>1028</v>
      </c>
      <c r="AA7638" t="s">
        <v>6169</v>
      </c>
      <c r="AB7638" t="s">
        <v>7933</v>
      </c>
      <c r="AC7638" s="316" t="str">
        <f t="shared" si="72"/>
        <v>INSERT INTO UPK_IKOU.upk_k40.k60_press_buno_link (buno_id, k60_buno_id, created_date, created_tantou_id) VALUES (2736, 1681, GETDATE(), 999);</v>
      </c>
    </row>
    <row r="7639" spans="26:29">
      <c r="Z7639" s="623">
        <v>1029</v>
      </c>
      <c r="AA7639" t="s">
        <v>6341</v>
      </c>
      <c r="AB7639" t="s">
        <v>7934</v>
      </c>
      <c r="AC7639" s="316" t="str">
        <f t="shared" si="72"/>
        <v>INSERT INTO UPK_IKOU.upk_k40.k60_press_buno_link (buno_id, k60_buno_id, created_date, created_tantou_id) VALUES (2737, 1853, GETDATE(), 999);</v>
      </c>
    </row>
    <row r="7640" spans="26:29">
      <c r="Z7640" s="623">
        <v>1030</v>
      </c>
      <c r="AA7640" t="s">
        <v>6889</v>
      </c>
      <c r="AB7640" t="s">
        <v>7935</v>
      </c>
      <c r="AC7640" s="316" t="str">
        <f t="shared" si="72"/>
        <v>INSERT INTO UPK_IKOU.upk_k40.k60_press_buno_link (buno_id, k60_buno_id, created_date, created_tantou_id) VALUES (2738, 2440, GETDATE(), 999);</v>
      </c>
    </row>
    <row r="7641" spans="26:29">
      <c r="Z7641" s="623">
        <v>1031</v>
      </c>
      <c r="AA7641" t="s">
        <v>5807</v>
      </c>
      <c r="AB7641" t="s">
        <v>7936</v>
      </c>
      <c r="AC7641" s="316" t="str">
        <f t="shared" si="72"/>
        <v>INSERT INTO UPK_IKOU.upk_k40.k60_press_buno_link (buno_id, k60_buno_id, created_date, created_tantou_id) VALUES (2739, 1318, GETDATE(), 999);</v>
      </c>
    </row>
    <row r="7642" spans="26:29">
      <c r="Z7642" s="623">
        <v>1032</v>
      </c>
      <c r="AA7642" t="s">
        <v>5927</v>
      </c>
      <c r="AB7642" t="s">
        <v>7937</v>
      </c>
      <c r="AC7642" s="316" t="str">
        <f t="shared" si="72"/>
        <v>INSERT INTO UPK_IKOU.upk_k40.k60_press_buno_link (buno_id, k60_buno_id, created_date, created_tantou_id) VALUES (2740, 1438, GETDATE(), 999);</v>
      </c>
    </row>
    <row r="7643" spans="26:29">
      <c r="Z7643" s="623">
        <v>1033</v>
      </c>
      <c r="AA7643" t="s">
        <v>6927</v>
      </c>
      <c r="AB7643" t="s">
        <v>7938</v>
      </c>
      <c r="AC7643" s="316" t="str">
        <f t="shared" si="72"/>
        <v>INSERT INTO UPK_IKOU.upk_k40.k60_press_buno_link (buno_id, k60_buno_id, created_date, created_tantou_id) VALUES (2741, 2478, GETDATE(), 999);</v>
      </c>
    </row>
    <row r="7644" spans="26:29">
      <c r="Z7644" s="623">
        <v>1034</v>
      </c>
      <c r="AA7644" t="s">
        <v>6930</v>
      </c>
      <c r="AB7644" t="s">
        <v>7939</v>
      </c>
      <c r="AC7644" s="316" t="str">
        <f t="shared" si="72"/>
        <v>INSERT INTO UPK_IKOU.upk_k40.k60_press_buno_link (buno_id, k60_buno_id, created_date, created_tantou_id) VALUES (2742, 2481, GETDATE(), 999);</v>
      </c>
    </row>
    <row r="7645" spans="26:29">
      <c r="Z7645" s="623">
        <v>1035</v>
      </c>
      <c r="AA7645" t="s">
        <v>5980</v>
      </c>
      <c r="AB7645" t="s">
        <v>7940</v>
      </c>
      <c r="AC7645" s="316" t="str">
        <f t="shared" si="72"/>
        <v>INSERT INTO UPK_IKOU.upk_k40.k60_press_buno_link (buno_id, k60_buno_id, created_date, created_tantou_id) VALUES (2743, 1491, GETDATE(), 999);</v>
      </c>
    </row>
    <row r="7646" spans="26:29">
      <c r="Z7646" s="623">
        <v>1036</v>
      </c>
      <c r="AA7646" t="s">
        <v>5982</v>
      </c>
      <c r="AB7646" t="s">
        <v>7941</v>
      </c>
      <c r="AC7646" s="316" t="str">
        <f t="shared" si="72"/>
        <v>INSERT INTO UPK_IKOU.upk_k40.k60_press_buno_link (buno_id, k60_buno_id, created_date, created_tantou_id) VALUES (2744, 1493, GETDATE(), 999);</v>
      </c>
    </row>
    <row r="7647" spans="26:29">
      <c r="Z7647" s="623">
        <v>1037</v>
      </c>
      <c r="AA7647" t="s">
        <v>6650</v>
      </c>
      <c r="AB7647" t="s">
        <v>7942</v>
      </c>
      <c r="AC7647" s="316" t="str">
        <f t="shared" si="72"/>
        <v>INSERT INTO UPK_IKOU.upk_k40.k60_press_buno_link (buno_id, k60_buno_id, created_date, created_tantou_id) VALUES (2745, 2201, GETDATE(), 999);</v>
      </c>
    </row>
    <row r="7648" spans="26:29">
      <c r="Z7648" s="623">
        <v>1038</v>
      </c>
      <c r="AA7648" t="s">
        <v>6651</v>
      </c>
      <c r="AB7648" t="s">
        <v>7943</v>
      </c>
      <c r="AC7648" s="316" t="str">
        <f t="shared" si="72"/>
        <v>INSERT INTO UPK_IKOU.upk_k40.k60_press_buno_link (buno_id, k60_buno_id, created_date, created_tantou_id) VALUES (2746, 2202, GETDATE(), 999);</v>
      </c>
    </row>
    <row r="7649" spans="26:29">
      <c r="Z7649" s="623">
        <v>1039</v>
      </c>
      <c r="AA7649" t="s">
        <v>5805</v>
      </c>
      <c r="AB7649" t="s">
        <v>7944</v>
      </c>
      <c r="AC7649" s="316" t="str">
        <f t="shared" si="72"/>
        <v>INSERT INTO UPK_IKOU.upk_k40.k60_press_buno_link (buno_id, k60_buno_id, created_date, created_tantou_id) VALUES (2747, 1316, GETDATE(), 999);</v>
      </c>
    </row>
    <row r="7650" spans="26:29">
      <c r="Z7650" s="623">
        <v>1040</v>
      </c>
      <c r="AA7650" t="s">
        <v>5806</v>
      </c>
      <c r="AB7650" t="s">
        <v>7945</v>
      </c>
      <c r="AC7650" s="316" t="str">
        <f t="shared" si="72"/>
        <v>INSERT INTO UPK_IKOU.upk_k40.k60_press_buno_link (buno_id, k60_buno_id, created_date, created_tantou_id) VALUES (2748, 1317, GETDATE(), 999);</v>
      </c>
    </row>
    <row r="7651" spans="26:29">
      <c r="Z7651" s="623">
        <v>1041</v>
      </c>
      <c r="AA7651" t="s">
        <v>5817</v>
      </c>
      <c r="AB7651" t="s">
        <v>7946</v>
      </c>
      <c r="AC7651" s="316" t="str">
        <f t="shared" si="72"/>
        <v>INSERT INTO UPK_IKOU.upk_k40.k60_press_buno_link (buno_id, k60_buno_id, created_date, created_tantou_id) VALUES (2749, 1328, GETDATE(), 999);</v>
      </c>
    </row>
    <row r="7652" spans="26:29">
      <c r="Z7652" s="623">
        <v>1042</v>
      </c>
      <c r="AA7652" t="s">
        <v>6120</v>
      </c>
      <c r="AB7652" t="s">
        <v>7947</v>
      </c>
      <c r="AC7652" s="316" t="str">
        <f t="shared" si="72"/>
        <v>INSERT INTO UPK_IKOU.upk_k40.k60_press_buno_link (buno_id, k60_buno_id, created_date, created_tantou_id) VALUES (2750, 1632, GETDATE(), 999);</v>
      </c>
    </row>
    <row r="7653" spans="26:29">
      <c r="Z7653" s="623">
        <v>1043</v>
      </c>
      <c r="AA7653" t="s">
        <v>6121</v>
      </c>
      <c r="AB7653" t="s">
        <v>7948</v>
      </c>
      <c r="AC7653" s="316" t="str">
        <f t="shared" si="72"/>
        <v>INSERT INTO UPK_IKOU.upk_k40.k60_press_buno_link (buno_id, k60_buno_id, created_date, created_tantou_id) VALUES (2751, 1633, GETDATE(), 999);</v>
      </c>
    </row>
    <row r="7654" spans="26:29">
      <c r="Z7654" s="623">
        <v>1044</v>
      </c>
      <c r="AA7654" t="s">
        <v>6846</v>
      </c>
      <c r="AB7654" t="s">
        <v>7949</v>
      </c>
      <c r="AC7654" s="316" t="str">
        <f t="shared" si="72"/>
        <v>INSERT INTO UPK_IKOU.upk_k40.k60_press_buno_link (buno_id, k60_buno_id, created_date, created_tantou_id) VALUES (2752, 2397, GETDATE(), 999);</v>
      </c>
    </row>
    <row r="7655" spans="26:29">
      <c r="Z7655" s="623">
        <v>1045</v>
      </c>
      <c r="AA7655" t="s">
        <v>6847</v>
      </c>
      <c r="AB7655" t="s">
        <v>7950</v>
      </c>
      <c r="AC7655" s="316" t="str">
        <f t="shared" si="72"/>
        <v>INSERT INTO UPK_IKOU.upk_k40.k60_press_buno_link (buno_id, k60_buno_id, created_date, created_tantou_id) VALUES (2753, 2398, GETDATE(), 999);</v>
      </c>
    </row>
    <row r="7656" spans="26:29">
      <c r="Z7656" s="623">
        <v>1046</v>
      </c>
      <c r="AA7656" t="s">
        <v>6848</v>
      </c>
      <c r="AB7656" t="s">
        <v>7951</v>
      </c>
      <c r="AC7656" s="316" t="str">
        <f t="shared" si="72"/>
        <v>INSERT INTO UPK_IKOU.upk_k40.k60_press_buno_link (buno_id, k60_buno_id, created_date, created_tantou_id) VALUES (2754, 2399, GETDATE(), 999);</v>
      </c>
    </row>
    <row r="7657" spans="26:29">
      <c r="Z7657" s="623">
        <v>1047</v>
      </c>
      <c r="AA7657">
        <v>2556</v>
      </c>
      <c r="AB7657" t="s">
        <v>7952</v>
      </c>
      <c r="AC7657" s="316" t="str">
        <f t="shared" si="72"/>
        <v>INSERT INTO UPK_IKOU.upk_k40.k60_press_buno_link (buno_id, k60_buno_id, created_date, created_tantou_id) VALUES (2755, 2556, GETDATE(), 999);</v>
      </c>
    </row>
    <row r="7658" spans="26:29">
      <c r="Z7658" s="623">
        <v>1048</v>
      </c>
      <c r="AA7658">
        <v>2556</v>
      </c>
      <c r="AB7658" t="s">
        <v>7953</v>
      </c>
      <c r="AC7658" s="316" t="str">
        <f t="shared" si="72"/>
        <v>INSERT INTO UPK_IKOU.upk_k40.k60_press_buno_link (buno_id, k60_buno_id, created_date, created_tantou_id) VALUES (2756, 2556, GETDATE(), 999);</v>
      </c>
    </row>
    <row r="7659" spans="26:29">
      <c r="Z7659" s="623">
        <v>1049</v>
      </c>
      <c r="AA7659" t="s">
        <v>6477</v>
      </c>
      <c r="AB7659" t="s">
        <v>7954</v>
      </c>
      <c r="AC7659" s="316" t="str">
        <f t="shared" si="72"/>
        <v>INSERT INTO UPK_IKOU.upk_k40.k60_press_buno_link (buno_id, k60_buno_id, created_date, created_tantou_id) VALUES (2757, 1989, GETDATE(), 999);</v>
      </c>
    </row>
    <row r="7660" spans="26:29">
      <c r="Z7660" s="623">
        <v>1050</v>
      </c>
      <c r="AA7660" t="s">
        <v>6477</v>
      </c>
      <c r="AB7660" t="s">
        <v>7955</v>
      </c>
      <c r="AC7660" s="316" t="str">
        <f t="shared" si="72"/>
        <v>INSERT INTO UPK_IKOU.upk_k40.k60_press_buno_link (buno_id, k60_buno_id, created_date, created_tantou_id) VALUES (2758, 1989, GETDATE(), 999);</v>
      </c>
    </row>
    <row r="7661" spans="26:29">
      <c r="Z7661" s="623">
        <v>1051</v>
      </c>
      <c r="AA7661" t="s">
        <v>6064</v>
      </c>
      <c r="AB7661" t="s">
        <v>7956</v>
      </c>
      <c r="AC7661" s="316" t="str">
        <f t="shared" si="72"/>
        <v>INSERT INTO UPK_IKOU.upk_k40.k60_press_buno_link (buno_id, k60_buno_id, created_date, created_tantou_id) VALUES (2759, 1576, GETDATE(), 999);</v>
      </c>
    </row>
    <row r="7662" spans="26:29">
      <c r="Z7662" s="623">
        <v>1052</v>
      </c>
      <c r="AA7662" t="s">
        <v>6064</v>
      </c>
      <c r="AB7662" t="s">
        <v>7957</v>
      </c>
      <c r="AC7662" s="316" t="str">
        <f t="shared" si="72"/>
        <v>INSERT INTO UPK_IKOU.upk_k40.k60_press_buno_link (buno_id, k60_buno_id, created_date, created_tantou_id) VALUES (2760, 1576, GETDATE(), 999);</v>
      </c>
    </row>
    <row r="7663" spans="26:29">
      <c r="Z7663" s="623">
        <v>1053</v>
      </c>
      <c r="AA7663" t="s">
        <v>6122</v>
      </c>
      <c r="AB7663" t="s">
        <v>7958</v>
      </c>
      <c r="AC7663" s="316" t="str">
        <f t="shared" si="72"/>
        <v>INSERT INTO UPK_IKOU.upk_k40.k60_press_buno_link (buno_id, k60_buno_id, created_date, created_tantou_id) VALUES (2761, 1634, GETDATE(), 999);</v>
      </c>
    </row>
    <row r="7664" spans="26:29">
      <c r="Z7664" s="623">
        <v>1054</v>
      </c>
      <c r="AA7664" t="s">
        <v>6123</v>
      </c>
      <c r="AB7664" t="s">
        <v>7959</v>
      </c>
      <c r="AC7664" s="316" t="str">
        <f t="shared" si="72"/>
        <v>INSERT INTO UPK_IKOU.upk_k40.k60_press_buno_link (buno_id, k60_buno_id, created_date, created_tantou_id) VALUES (2762, 1635, GETDATE(), 999);</v>
      </c>
    </row>
    <row r="7665" spans="26:29">
      <c r="Z7665" s="623">
        <v>1055</v>
      </c>
      <c r="AA7665" t="s">
        <v>5928</v>
      </c>
      <c r="AB7665" t="s">
        <v>7960</v>
      </c>
      <c r="AC7665" s="316" t="str">
        <f t="shared" si="72"/>
        <v>INSERT INTO UPK_IKOU.upk_k40.k60_press_buno_link (buno_id, k60_buno_id, created_date, created_tantou_id) VALUES (2763, 1439, GETDATE(), 999);</v>
      </c>
    </row>
    <row r="7666" spans="26:29">
      <c r="Z7666" s="623">
        <v>1056</v>
      </c>
      <c r="AA7666" t="s">
        <v>6294</v>
      </c>
      <c r="AB7666" t="s">
        <v>7961</v>
      </c>
      <c r="AC7666" s="316" t="str">
        <f t="shared" si="72"/>
        <v>INSERT INTO UPK_IKOU.upk_k40.k60_press_buno_link (buno_id, k60_buno_id, created_date, created_tantou_id) VALUES (2764, 1806, GETDATE(), 999);</v>
      </c>
    </row>
    <row r="7667" spans="26:29">
      <c r="Z7667" s="623">
        <v>1057</v>
      </c>
      <c r="AA7667" t="s">
        <v>6293</v>
      </c>
      <c r="AB7667" t="s">
        <v>7962</v>
      </c>
      <c r="AC7667" s="316" t="str">
        <f t="shared" si="72"/>
        <v>INSERT INTO UPK_IKOU.upk_k40.k60_press_buno_link (buno_id, k60_buno_id, created_date, created_tantou_id) VALUES (2765, 1805, GETDATE(), 999);</v>
      </c>
    </row>
    <row r="7668" spans="26:29">
      <c r="Z7668" s="623">
        <v>1058</v>
      </c>
      <c r="AA7668" t="s">
        <v>6295</v>
      </c>
      <c r="AB7668" t="s">
        <v>7963</v>
      </c>
      <c r="AC7668" s="316" t="str">
        <f t="shared" si="72"/>
        <v>INSERT INTO UPK_IKOU.upk_k40.k60_press_buno_link (buno_id, k60_buno_id, created_date, created_tantou_id) VALUES (2766, 1807, GETDATE(), 999);</v>
      </c>
    </row>
    <row r="7669" spans="26:29">
      <c r="Z7669" s="623">
        <v>1059</v>
      </c>
      <c r="AA7669" t="s">
        <v>6295</v>
      </c>
      <c r="AB7669" t="s">
        <v>7964</v>
      </c>
      <c r="AC7669" s="316" t="str">
        <f t="shared" si="72"/>
        <v>INSERT INTO UPK_IKOU.upk_k40.k60_press_buno_link (buno_id, k60_buno_id, created_date, created_tantou_id) VALUES (2767, 1807, GETDATE(), 999);</v>
      </c>
    </row>
    <row r="7670" spans="26:29">
      <c r="Z7670" s="623">
        <v>1060</v>
      </c>
      <c r="AA7670" t="s">
        <v>6849</v>
      </c>
      <c r="AB7670" t="s">
        <v>7965</v>
      </c>
      <c r="AC7670" s="316" t="str">
        <f t="shared" si="72"/>
        <v>INSERT INTO UPK_IKOU.upk_k40.k60_press_buno_link (buno_id, k60_buno_id, created_date, created_tantou_id) VALUES (2768, 2400, GETDATE(), 999);</v>
      </c>
    </row>
    <row r="7671" spans="26:29">
      <c r="Z7671" s="623">
        <v>1061</v>
      </c>
      <c r="AA7671" t="s">
        <v>6849</v>
      </c>
      <c r="AB7671" t="s">
        <v>7966</v>
      </c>
      <c r="AC7671" s="316" t="str">
        <f t="shared" si="72"/>
        <v>INSERT INTO UPK_IKOU.upk_k40.k60_press_buno_link (buno_id, k60_buno_id, created_date, created_tantou_id) VALUES (2769, 2400, GETDATE(), 999);</v>
      </c>
    </row>
    <row r="7672" spans="26:29">
      <c r="Z7672" s="623">
        <v>1062</v>
      </c>
      <c r="AA7672" t="s">
        <v>6730</v>
      </c>
      <c r="AB7672" t="s">
        <v>7967</v>
      </c>
      <c r="AC7672" s="316" t="str">
        <f t="shared" si="72"/>
        <v>INSERT INTO UPK_IKOU.upk_k40.k60_press_buno_link (buno_id, k60_buno_id, created_date, created_tantou_id) VALUES (2770, 2281, GETDATE(), 999);</v>
      </c>
    </row>
    <row r="7673" spans="26:29">
      <c r="Z7673" s="623">
        <v>1063</v>
      </c>
      <c r="AA7673" t="s">
        <v>6730</v>
      </c>
      <c r="AB7673" t="s">
        <v>7968</v>
      </c>
      <c r="AC7673" s="316" t="str">
        <f t="shared" si="72"/>
        <v>INSERT INTO UPK_IKOU.upk_k40.k60_press_buno_link (buno_id, k60_buno_id, created_date, created_tantou_id) VALUES (2771, 2281, GETDATE(), 999);</v>
      </c>
    </row>
    <row r="7674" spans="26:29">
      <c r="Z7674" s="623">
        <v>1064</v>
      </c>
      <c r="AA7674" t="s">
        <v>5959</v>
      </c>
      <c r="AB7674" t="s">
        <v>7969</v>
      </c>
      <c r="AC7674" s="316" t="str">
        <f t="shared" si="72"/>
        <v>INSERT INTO UPK_IKOU.upk_k40.k60_press_buno_link (buno_id, k60_buno_id, created_date, created_tantou_id) VALUES (2772, 1470, GETDATE(), 999);</v>
      </c>
    </row>
    <row r="7675" spans="26:29">
      <c r="Z7675" s="623">
        <v>1065</v>
      </c>
      <c r="AA7675" t="s">
        <v>5959</v>
      </c>
      <c r="AB7675" t="s">
        <v>7970</v>
      </c>
      <c r="AC7675" s="316" t="str">
        <f t="shared" si="72"/>
        <v>INSERT INTO UPK_IKOU.upk_k40.k60_press_buno_link (buno_id, k60_buno_id, created_date, created_tantou_id) VALUES (2773, 1470, GETDATE(), 999);</v>
      </c>
    </row>
    <row r="7676" spans="26:29">
      <c r="Z7676" s="623">
        <v>1066</v>
      </c>
      <c r="AA7676" t="s">
        <v>6296</v>
      </c>
      <c r="AB7676" t="s">
        <v>7971</v>
      </c>
      <c r="AC7676" s="316" t="str">
        <f t="shared" si="72"/>
        <v>INSERT INTO UPK_IKOU.upk_k40.k60_press_buno_link (buno_id, k60_buno_id, created_date, created_tantou_id) VALUES (2774, 1808, GETDATE(), 999);</v>
      </c>
    </row>
    <row r="7677" spans="26:29">
      <c r="Z7677" s="623">
        <v>1067</v>
      </c>
      <c r="AA7677" t="s">
        <v>6296</v>
      </c>
      <c r="AB7677" t="s">
        <v>7972</v>
      </c>
      <c r="AC7677" s="316" t="str">
        <f t="shared" si="72"/>
        <v>INSERT INTO UPK_IKOU.upk_k40.k60_press_buno_link (buno_id, k60_buno_id, created_date, created_tantou_id) VALUES (2775, 1808, GETDATE(), 999);</v>
      </c>
    </row>
    <row r="7678" spans="26:29">
      <c r="Z7678" s="623">
        <v>1068</v>
      </c>
      <c r="AA7678" t="s">
        <v>6331</v>
      </c>
      <c r="AB7678" t="s">
        <v>7973</v>
      </c>
      <c r="AC7678" s="316" t="str">
        <f t="shared" si="72"/>
        <v>INSERT INTO UPK_IKOU.upk_k40.k60_press_buno_link (buno_id, k60_buno_id, created_date, created_tantou_id) VALUES (2776, 1843, GETDATE(), 999);</v>
      </c>
    </row>
    <row r="7679" spans="26:29">
      <c r="Z7679" s="623">
        <v>1069</v>
      </c>
      <c r="AA7679" t="s">
        <v>6331</v>
      </c>
      <c r="AB7679" t="s">
        <v>7974</v>
      </c>
      <c r="AC7679" s="316" t="str">
        <f t="shared" si="72"/>
        <v>INSERT INTO UPK_IKOU.upk_k40.k60_press_buno_link (buno_id, k60_buno_id, created_date, created_tantou_id) VALUES (2777, 1843, GETDATE(), 999);</v>
      </c>
    </row>
    <row r="7680" spans="26:29">
      <c r="Z7680" s="623">
        <v>1070</v>
      </c>
      <c r="AA7680" t="s">
        <v>6253</v>
      </c>
      <c r="AB7680" t="s">
        <v>7975</v>
      </c>
      <c r="AC7680" s="316" t="str">
        <f t="shared" si="72"/>
        <v>INSERT INTO UPK_IKOU.upk_k40.k60_press_buno_link (buno_id, k60_buno_id, created_date, created_tantou_id) VALUES (2778, 1765, GETDATE(), 999);</v>
      </c>
    </row>
    <row r="7681" spans="26:29">
      <c r="Z7681" s="623">
        <v>1071</v>
      </c>
      <c r="AA7681" t="s">
        <v>6253</v>
      </c>
      <c r="AB7681" t="s">
        <v>7976</v>
      </c>
      <c r="AC7681" s="316" t="str">
        <f t="shared" si="72"/>
        <v>INSERT INTO UPK_IKOU.upk_k40.k60_press_buno_link (buno_id, k60_buno_id, created_date, created_tantou_id) VALUES (2779, 1765, GETDATE(), 999);</v>
      </c>
    </row>
    <row r="7682" spans="26:29">
      <c r="Z7682" s="623">
        <v>1072</v>
      </c>
      <c r="AA7682" t="s">
        <v>6254</v>
      </c>
      <c r="AB7682" t="s">
        <v>7977</v>
      </c>
      <c r="AC7682" s="316" t="str">
        <f t="shared" si="72"/>
        <v>INSERT INTO UPK_IKOU.upk_k40.k60_press_buno_link (buno_id, k60_buno_id, created_date, created_tantou_id) VALUES (2780, 1766, GETDATE(), 999);</v>
      </c>
    </row>
    <row r="7683" spans="26:29">
      <c r="Z7683" s="623">
        <v>1073</v>
      </c>
      <c r="AA7683" t="s">
        <v>6254</v>
      </c>
      <c r="AB7683" t="s">
        <v>7978</v>
      </c>
      <c r="AC7683" s="316" t="str">
        <f t="shared" si="72"/>
        <v>INSERT INTO UPK_IKOU.upk_k40.k60_press_buno_link (buno_id, k60_buno_id, created_date, created_tantou_id) VALUES (2781, 1766, GETDATE(), 999);</v>
      </c>
    </row>
    <row r="7684" spans="26:29">
      <c r="Z7684" s="623">
        <v>1074</v>
      </c>
      <c r="AA7684" t="s">
        <v>6065</v>
      </c>
      <c r="AB7684" t="s">
        <v>7979</v>
      </c>
      <c r="AC7684" s="316" t="str">
        <f t="shared" si="72"/>
        <v>INSERT INTO UPK_IKOU.upk_k40.k60_press_buno_link (buno_id, k60_buno_id, created_date, created_tantou_id) VALUES (2782, 1577, GETDATE(), 999);</v>
      </c>
    </row>
    <row r="7685" spans="26:29">
      <c r="Z7685" s="623">
        <v>1075</v>
      </c>
      <c r="AA7685" t="s">
        <v>6065</v>
      </c>
      <c r="AB7685" t="s">
        <v>7980</v>
      </c>
      <c r="AC7685" s="316" t="str">
        <f t="shared" si="72"/>
        <v>INSERT INTO UPK_IKOU.upk_k40.k60_press_buno_link (buno_id, k60_buno_id, created_date, created_tantou_id) VALUES (2783, 1577, GETDATE(), 999);</v>
      </c>
    </row>
    <row r="7686" spans="26:29">
      <c r="Z7686" s="623">
        <v>1076</v>
      </c>
      <c r="AA7686" t="s">
        <v>6066</v>
      </c>
      <c r="AB7686" t="s">
        <v>7981</v>
      </c>
      <c r="AC7686" s="316" t="str">
        <f t="shared" si="72"/>
        <v>INSERT INTO UPK_IKOU.upk_k40.k60_press_buno_link (buno_id, k60_buno_id, created_date, created_tantou_id) VALUES (2784, 1578, GETDATE(), 999);</v>
      </c>
    </row>
    <row r="7687" spans="26:29">
      <c r="Z7687" s="623">
        <v>1077</v>
      </c>
      <c r="AA7687" t="s">
        <v>6066</v>
      </c>
      <c r="AB7687" t="s">
        <v>7982</v>
      </c>
      <c r="AC7687" s="316" t="str">
        <f t="shared" si="72"/>
        <v>INSERT INTO UPK_IKOU.upk_k40.k60_press_buno_link (buno_id, k60_buno_id, created_date, created_tantou_id) VALUES (2785, 1578, GETDATE(), 999);</v>
      </c>
    </row>
    <row r="7688" spans="26:29">
      <c r="Z7688" s="623">
        <v>1078</v>
      </c>
      <c r="AA7688" t="s">
        <v>5948</v>
      </c>
      <c r="AB7688" t="s">
        <v>7983</v>
      </c>
      <c r="AC7688" s="316" t="str">
        <f t="shared" si="72"/>
        <v>INSERT INTO UPK_IKOU.upk_k40.k60_press_buno_link (buno_id, k60_buno_id, created_date, created_tantou_id) VALUES (2786, 1459, GETDATE(), 999);</v>
      </c>
    </row>
    <row r="7689" spans="26:29">
      <c r="Z7689" s="623">
        <v>1079</v>
      </c>
      <c r="AA7689" t="s">
        <v>5948</v>
      </c>
      <c r="AB7689" t="s">
        <v>7984</v>
      </c>
      <c r="AC7689" s="316" t="str">
        <f t="shared" si="72"/>
        <v>INSERT INTO UPK_IKOU.upk_k40.k60_press_buno_link (buno_id, k60_buno_id, created_date, created_tantou_id) VALUES (2787, 1459, GETDATE(), 999);</v>
      </c>
    </row>
    <row r="7690" spans="26:29">
      <c r="Z7690" s="623">
        <v>1080</v>
      </c>
      <c r="AA7690" t="s">
        <v>6479</v>
      </c>
      <c r="AB7690" t="s">
        <v>7985</v>
      </c>
      <c r="AC7690" s="316" t="str">
        <f t="shared" si="72"/>
        <v>INSERT INTO UPK_IKOU.upk_k40.k60_press_buno_link (buno_id, k60_buno_id, created_date, created_tantou_id) VALUES (2788, 1991, GETDATE(), 999);</v>
      </c>
    </row>
    <row r="7691" spans="26:29">
      <c r="Z7691" s="623">
        <v>1081</v>
      </c>
      <c r="AA7691" t="s">
        <v>6141</v>
      </c>
      <c r="AB7691" t="s">
        <v>7986</v>
      </c>
      <c r="AC7691" s="316" t="str">
        <f t="shared" si="72"/>
        <v>INSERT INTO UPK_IKOU.upk_k40.k60_press_buno_link (buno_id, k60_buno_id, created_date, created_tantou_id) VALUES (2789, 1653, GETDATE(), 999);</v>
      </c>
    </row>
    <row r="7692" spans="26:29">
      <c r="Z7692" s="623">
        <v>1082</v>
      </c>
      <c r="AA7692" t="s">
        <v>6142</v>
      </c>
      <c r="AB7692" t="s">
        <v>7987</v>
      </c>
      <c r="AC7692" s="316" t="str">
        <f t="shared" si="72"/>
        <v>INSERT INTO UPK_IKOU.upk_k40.k60_press_buno_link (buno_id, k60_buno_id, created_date, created_tantou_id) VALUES (2790, 1654, GETDATE(), 999);</v>
      </c>
    </row>
    <row r="7693" spans="26:29">
      <c r="Z7693" s="623">
        <v>1083</v>
      </c>
      <c r="AA7693" t="s">
        <v>6823</v>
      </c>
      <c r="AB7693" t="s">
        <v>7988</v>
      </c>
      <c r="AC7693" s="316" t="str">
        <f t="shared" si="72"/>
        <v>INSERT INTO UPK_IKOU.upk_k40.k60_press_buno_link (buno_id, k60_buno_id, created_date, created_tantou_id) VALUES (2791, 2374, GETDATE(), 999);</v>
      </c>
    </row>
    <row r="7694" spans="26:29">
      <c r="Z7694" s="623">
        <v>1084</v>
      </c>
      <c r="AA7694" t="s">
        <v>6823</v>
      </c>
      <c r="AB7694" t="s">
        <v>7989</v>
      </c>
      <c r="AC7694" s="316" t="str">
        <f t="shared" si="72"/>
        <v>INSERT INTO UPK_IKOU.upk_k40.k60_press_buno_link (buno_id, k60_buno_id, created_date, created_tantou_id) VALUES (2792, 2374, GETDATE(), 999);</v>
      </c>
    </row>
    <row r="7695" spans="26:29">
      <c r="Z7695" s="623">
        <v>1085</v>
      </c>
      <c r="AA7695" t="s">
        <v>6481</v>
      </c>
      <c r="AB7695" t="s">
        <v>7990</v>
      </c>
      <c r="AC7695" s="316" t="str">
        <f t="shared" si="72"/>
        <v>INSERT INTO UPK_IKOU.upk_k40.k60_press_buno_link (buno_id, k60_buno_id, created_date, created_tantou_id) VALUES (2793, 1993, GETDATE(), 999);</v>
      </c>
    </row>
    <row r="7696" spans="26:29">
      <c r="Z7696" s="623">
        <v>1086</v>
      </c>
      <c r="AA7696" t="s">
        <v>6143</v>
      </c>
      <c r="AB7696" t="s">
        <v>7991</v>
      </c>
      <c r="AC7696" s="316" t="str">
        <f t="shared" si="72"/>
        <v>INSERT INTO UPK_IKOU.upk_k40.k60_press_buno_link (buno_id, k60_buno_id, created_date, created_tantou_id) VALUES (2794, 1655, GETDATE(), 999);</v>
      </c>
    </row>
    <row r="7697" spans="26:29">
      <c r="Z7697" s="623">
        <v>1087</v>
      </c>
      <c r="AA7697" t="s">
        <v>6144</v>
      </c>
      <c r="AB7697" t="s">
        <v>7992</v>
      </c>
      <c r="AC7697" s="316" t="str">
        <f t="shared" si="72"/>
        <v>INSERT INTO UPK_IKOU.upk_k40.k60_press_buno_link (buno_id, k60_buno_id, created_date, created_tantou_id) VALUES (2795, 1656, GETDATE(), 999);</v>
      </c>
    </row>
    <row r="7698" spans="26:29">
      <c r="Z7698" s="623">
        <v>1088</v>
      </c>
      <c r="AA7698" t="s">
        <v>6368</v>
      </c>
      <c r="AB7698" t="s">
        <v>7993</v>
      </c>
      <c r="AC7698" s="316" t="str">
        <f t="shared" si="72"/>
        <v>INSERT INTO UPK_IKOU.upk_k40.k60_press_buno_link (buno_id, k60_buno_id, created_date, created_tantou_id) VALUES (2796, 1880, GETDATE(), 999);</v>
      </c>
    </row>
    <row r="7699" spans="26:29">
      <c r="Z7699" s="623">
        <v>1089</v>
      </c>
      <c r="AA7699" t="s">
        <v>6368</v>
      </c>
      <c r="AB7699" t="s">
        <v>7994</v>
      </c>
      <c r="AC7699" s="316" t="str">
        <f t="shared" ref="AC7699:AC7762" si="73">AC$6609&amp;AB7699&amp;", "&amp;AA7699&amp;", GETDATE(), 999);"</f>
        <v>INSERT INTO UPK_IKOU.upk_k40.k60_press_buno_link (buno_id, k60_buno_id, created_date, created_tantou_id) VALUES (2797, 1880, GETDATE(), 999);</v>
      </c>
    </row>
    <row r="7700" spans="26:29">
      <c r="Z7700" s="623">
        <v>1090</v>
      </c>
      <c r="AA7700" t="s">
        <v>6170</v>
      </c>
      <c r="AB7700" t="s">
        <v>7995</v>
      </c>
      <c r="AC7700" s="316" t="str">
        <f t="shared" si="73"/>
        <v>INSERT INTO UPK_IKOU.upk_k40.k60_press_buno_link (buno_id, k60_buno_id, created_date, created_tantou_id) VALUES (2798, 1682, GETDATE(), 999);</v>
      </c>
    </row>
    <row r="7701" spans="26:29">
      <c r="Z7701" s="623">
        <v>1091</v>
      </c>
      <c r="AA7701" t="s">
        <v>6170</v>
      </c>
      <c r="AB7701" t="s">
        <v>7996</v>
      </c>
      <c r="AC7701" s="316" t="str">
        <f t="shared" si="73"/>
        <v>INSERT INTO UPK_IKOU.upk_k40.k60_press_buno_link (buno_id, k60_buno_id, created_date, created_tantou_id) VALUES (2799, 1682, GETDATE(), 999);</v>
      </c>
    </row>
    <row r="7702" spans="26:29">
      <c r="Z7702" s="623">
        <v>1092</v>
      </c>
      <c r="AA7702" t="s">
        <v>6171</v>
      </c>
      <c r="AB7702" t="s">
        <v>7997</v>
      </c>
      <c r="AC7702" s="316" t="str">
        <f t="shared" si="73"/>
        <v>INSERT INTO UPK_IKOU.upk_k40.k60_press_buno_link (buno_id, k60_buno_id, created_date, created_tantou_id) VALUES (2800, 1683, GETDATE(), 999);</v>
      </c>
    </row>
    <row r="7703" spans="26:29">
      <c r="Z7703" s="623">
        <v>1093</v>
      </c>
      <c r="AA7703" t="s">
        <v>6171</v>
      </c>
      <c r="AB7703" t="s">
        <v>7998</v>
      </c>
      <c r="AC7703" s="316" t="str">
        <f t="shared" si="73"/>
        <v>INSERT INTO UPK_IKOU.upk_k40.k60_press_buno_link (buno_id, k60_buno_id, created_date, created_tantou_id) VALUES (2801, 1683, GETDATE(), 999);</v>
      </c>
    </row>
    <row r="7704" spans="26:29">
      <c r="Z7704" s="623">
        <v>1094</v>
      </c>
      <c r="AA7704" t="s">
        <v>5883</v>
      </c>
      <c r="AB7704" t="s">
        <v>7999</v>
      </c>
      <c r="AC7704" s="316" t="str">
        <f t="shared" si="73"/>
        <v>INSERT INTO UPK_IKOU.upk_k40.k60_press_buno_link (buno_id, k60_buno_id, created_date, created_tantou_id) VALUES (2802, 1394, GETDATE(), 999);</v>
      </c>
    </row>
    <row r="7705" spans="26:29">
      <c r="Z7705" s="623">
        <v>1095</v>
      </c>
      <c r="AA7705" t="s">
        <v>5883</v>
      </c>
      <c r="AB7705" t="s">
        <v>8000</v>
      </c>
      <c r="AC7705" s="316" t="str">
        <f t="shared" si="73"/>
        <v>INSERT INTO UPK_IKOU.upk_k40.k60_press_buno_link (buno_id, k60_buno_id, created_date, created_tantou_id) VALUES (2803, 1394, GETDATE(), 999);</v>
      </c>
    </row>
    <row r="7706" spans="26:29">
      <c r="Z7706" s="623">
        <v>1096</v>
      </c>
      <c r="AA7706" t="s">
        <v>5884</v>
      </c>
      <c r="AB7706" t="s">
        <v>8001</v>
      </c>
      <c r="AC7706" s="316" t="str">
        <f t="shared" si="73"/>
        <v>INSERT INTO UPK_IKOU.upk_k40.k60_press_buno_link (buno_id, k60_buno_id, created_date, created_tantou_id) VALUES (2804, 1395, GETDATE(), 999);</v>
      </c>
    </row>
    <row r="7707" spans="26:29">
      <c r="Z7707" s="623">
        <v>1097</v>
      </c>
      <c r="AA7707" t="s">
        <v>5884</v>
      </c>
      <c r="AB7707" t="s">
        <v>8002</v>
      </c>
      <c r="AC7707" s="316" t="str">
        <f t="shared" si="73"/>
        <v>INSERT INTO UPK_IKOU.upk_k40.k60_press_buno_link (buno_id, k60_buno_id, created_date, created_tantou_id) VALUES (2805, 1395, GETDATE(), 999);</v>
      </c>
    </row>
    <row r="7708" spans="26:29">
      <c r="Z7708" s="623">
        <v>1098</v>
      </c>
      <c r="AA7708" t="s">
        <v>6067</v>
      </c>
      <c r="AB7708" t="s">
        <v>8003</v>
      </c>
      <c r="AC7708" s="316" t="str">
        <f t="shared" si="73"/>
        <v>INSERT INTO UPK_IKOU.upk_k40.k60_press_buno_link (buno_id, k60_buno_id, created_date, created_tantou_id) VALUES (2806, 1579, GETDATE(), 999);</v>
      </c>
    </row>
    <row r="7709" spans="26:29">
      <c r="Z7709" s="623">
        <v>1099</v>
      </c>
      <c r="AA7709" t="s">
        <v>6067</v>
      </c>
      <c r="AB7709" t="s">
        <v>8004</v>
      </c>
      <c r="AC7709" s="316" t="str">
        <f t="shared" si="73"/>
        <v>INSERT INTO UPK_IKOU.upk_k40.k60_press_buno_link (buno_id, k60_buno_id, created_date, created_tantou_id) VALUES (2807, 1579, GETDATE(), 999);</v>
      </c>
    </row>
    <row r="7710" spans="26:29">
      <c r="Z7710" s="623">
        <v>1100</v>
      </c>
      <c r="AA7710" t="s">
        <v>6840</v>
      </c>
      <c r="AB7710" t="s">
        <v>8005</v>
      </c>
      <c r="AC7710" s="316" t="str">
        <f t="shared" si="73"/>
        <v>INSERT INTO UPK_IKOU.upk_k40.k60_press_buno_link (buno_id, k60_buno_id, created_date, created_tantou_id) VALUES (2808, 2391, GETDATE(), 999);</v>
      </c>
    </row>
    <row r="7711" spans="26:29">
      <c r="Z7711" s="623">
        <v>1101</v>
      </c>
      <c r="AA7711" t="s">
        <v>6840</v>
      </c>
      <c r="AB7711" t="s">
        <v>8006</v>
      </c>
      <c r="AC7711" s="316" t="str">
        <f t="shared" si="73"/>
        <v>INSERT INTO UPK_IKOU.upk_k40.k60_press_buno_link (buno_id, k60_buno_id, created_date, created_tantou_id) VALUES (2809, 2391, GETDATE(), 999);</v>
      </c>
    </row>
    <row r="7712" spans="26:29">
      <c r="Z7712" s="623">
        <v>1102</v>
      </c>
      <c r="AA7712" t="s">
        <v>6215</v>
      </c>
      <c r="AB7712" t="s">
        <v>8007</v>
      </c>
      <c r="AC7712" s="316" t="str">
        <f t="shared" si="73"/>
        <v>INSERT INTO UPK_IKOU.upk_k40.k60_press_buno_link (buno_id, k60_buno_id, created_date, created_tantou_id) VALUES (2810, 1727, GETDATE(), 999);</v>
      </c>
    </row>
    <row r="7713" spans="26:29">
      <c r="Z7713" s="623">
        <v>1103</v>
      </c>
      <c r="AA7713" t="s">
        <v>6239</v>
      </c>
      <c r="AB7713" t="s">
        <v>8008</v>
      </c>
      <c r="AC7713" s="316" t="str">
        <f t="shared" si="73"/>
        <v>INSERT INTO UPK_IKOU.upk_k40.k60_press_buno_link (buno_id, k60_buno_id, created_date, created_tantou_id) VALUES (2811, 1751, GETDATE(), 999);</v>
      </c>
    </row>
    <row r="7714" spans="26:29">
      <c r="Z7714" s="623">
        <v>1104</v>
      </c>
      <c r="AA7714" t="s">
        <v>6239</v>
      </c>
      <c r="AB7714" t="s">
        <v>8009</v>
      </c>
      <c r="AC7714" s="316" t="str">
        <f t="shared" si="73"/>
        <v>INSERT INTO UPK_IKOU.upk_k40.k60_press_buno_link (buno_id, k60_buno_id, created_date, created_tantou_id) VALUES (2812, 1751, GETDATE(), 999);</v>
      </c>
    </row>
    <row r="7715" spans="26:29">
      <c r="Z7715" s="623">
        <v>1105</v>
      </c>
      <c r="AA7715" t="s">
        <v>6187</v>
      </c>
      <c r="AB7715" t="s">
        <v>8010</v>
      </c>
      <c r="AC7715" s="316" t="str">
        <f t="shared" si="73"/>
        <v>INSERT INTO UPK_IKOU.upk_k40.k60_press_buno_link (buno_id, k60_buno_id, created_date, created_tantou_id) VALUES (2813, 1699, GETDATE(), 999);</v>
      </c>
    </row>
    <row r="7716" spans="26:29">
      <c r="Z7716" s="623">
        <v>1106</v>
      </c>
      <c r="AA7716" t="s">
        <v>6188</v>
      </c>
      <c r="AB7716" t="s">
        <v>8011</v>
      </c>
      <c r="AC7716" s="316" t="str">
        <f t="shared" si="73"/>
        <v>INSERT INTO UPK_IKOU.upk_k40.k60_press_buno_link (buno_id, k60_buno_id, created_date, created_tantou_id) VALUES (2814, 1700, GETDATE(), 999);</v>
      </c>
    </row>
    <row r="7717" spans="26:29">
      <c r="Z7717" s="623">
        <v>1107</v>
      </c>
      <c r="AA7717" t="s">
        <v>6298</v>
      </c>
      <c r="AB7717" t="s">
        <v>8012</v>
      </c>
      <c r="AC7717" s="316" t="str">
        <f t="shared" si="73"/>
        <v>INSERT INTO UPK_IKOU.upk_k40.k60_press_buno_link (buno_id, k60_buno_id, created_date, created_tantou_id) VALUES (2815, 1810, GETDATE(), 999);</v>
      </c>
    </row>
    <row r="7718" spans="26:29">
      <c r="Z7718" s="623">
        <v>1108</v>
      </c>
      <c r="AA7718" t="s">
        <v>6298</v>
      </c>
      <c r="AB7718" t="s">
        <v>8013</v>
      </c>
      <c r="AC7718" s="316" t="str">
        <f t="shared" si="73"/>
        <v>INSERT INTO UPK_IKOU.upk_k40.k60_press_buno_link (buno_id, k60_buno_id, created_date, created_tantou_id) VALUES (2816, 1810, GETDATE(), 999);</v>
      </c>
    </row>
    <row r="7719" spans="26:29">
      <c r="Z7719" s="623">
        <v>1109</v>
      </c>
      <c r="AA7719" t="s">
        <v>6454</v>
      </c>
      <c r="AB7719" t="s">
        <v>8014</v>
      </c>
      <c r="AC7719" s="316" t="str">
        <f t="shared" si="73"/>
        <v>INSERT INTO UPK_IKOU.upk_k40.k60_press_buno_link (buno_id, k60_buno_id, created_date, created_tantou_id) VALUES (2817, 1966, GETDATE(), 999);</v>
      </c>
    </row>
    <row r="7720" spans="26:29">
      <c r="Z7720" s="623">
        <v>1110</v>
      </c>
      <c r="AA7720" t="s">
        <v>6454</v>
      </c>
      <c r="AB7720" t="s">
        <v>8015</v>
      </c>
      <c r="AC7720" s="316" t="str">
        <f t="shared" si="73"/>
        <v>INSERT INTO UPK_IKOU.upk_k40.k60_press_buno_link (buno_id, k60_buno_id, created_date, created_tantou_id) VALUES (2818, 1966, GETDATE(), 999);</v>
      </c>
    </row>
    <row r="7721" spans="26:29">
      <c r="Z7721" s="623">
        <v>1111</v>
      </c>
      <c r="AA7721" t="s">
        <v>6299</v>
      </c>
      <c r="AB7721" t="s">
        <v>8016</v>
      </c>
      <c r="AC7721" s="316" t="str">
        <f t="shared" si="73"/>
        <v>INSERT INTO UPK_IKOU.upk_k40.k60_press_buno_link (buno_id, k60_buno_id, created_date, created_tantou_id) VALUES (2819, 1811, GETDATE(), 999);</v>
      </c>
    </row>
    <row r="7722" spans="26:29">
      <c r="Z7722" s="623">
        <v>1112</v>
      </c>
      <c r="AA7722" t="s">
        <v>6299</v>
      </c>
      <c r="AB7722" t="s">
        <v>8017</v>
      </c>
      <c r="AC7722" s="316" t="str">
        <f t="shared" si="73"/>
        <v>INSERT INTO UPK_IKOU.upk_k40.k60_press_buno_link (buno_id, k60_buno_id, created_date, created_tantou_id) VALUES (2820, 1811, GETDATE(), 999);</v>
      </c>
    </row>
    <row r="7723" spans="26:29">
      <c r="Z7723" s="623">
        <v>1113</v>
      </c>
      <c r="AA7723" t="s">
        <v>5984</v>
      </c>
      <c r="AB7723" t="s">
        <v>8018</v>
      </c>
      <c r="AC7723" s="316" t="str">
        <f t="shared" si="73"/>
        <v>INSERT INTO UPK_IKOU.upk_k40.k60_press_buno_link (buno_id, k60_buno_id, created_date, created_tantou_id) VALUES (2821, 1495, GETDATE(), 999);</v>
      </c>
    </row>
    <row r="7724" spans="26:29">
      <c r="Z7724" s="623">
        <v>1114</v>
      </c>
      <c r="AA7724" t="s">
        <v>5984</v>
      </c>
      <c r="AB7724" t="s">
        <v>8019</v>
      </c>
      <c r="AC7724" s="316" t="str">
        <f t="shared" si="73"/>
        <v>INSERT INTO UPK_IKOU.upk_k40.k60_press_buno_link (buno_id, k60_buno_id, created_date, created_tantou_id) VALUES (2822, 1495, GETDATE(), 999);</v>
      </c>
    </row>
    <row r="7725" spans="26:29">
      <c r="Z7725" s="623">
        <v>1115</v>
      </c>
      <c r="AA7725">
        <v>2560</v>
      </c>
      <c r="AB7725" t="s">
        <v>8020</v>
      </c>
      <c r="AC7725" s="316" t="str">
        <f t="shared" si="73"/>
        <v>INSERT INTO UPK_IKOU.upk_k40.k60_press_buno_link (buno_id, k60_buno_id, created_date, created_tantou_id) VALUES (2823, 2560, GETDATE(), 999);</v>
      </c>
    </row>
    <row r="7726" spans="26:29">
      <c r="Z7726" s="623">
        <v>1116</v>
      </c>
      <c r="AA7726">
        <v>2560</v>
      </c>
      <c r="AB7726" t="s">
        <v>8021</v>
      </c>
      <c r="AC7726" s="316" t="str">
        <f t="shared" si="73"/>
        <v>INSERT INTO UPK_IKOU.upk_k40.k60_press_buno_link (buno_id, k60_buno_id, created_date, created_tantou_id) VALUES (2824, 2560, GETDATE(), 999);</v>
      </c>
    </row>
    <row r="7727" spans="26:29">
      <c r="Z7727" s="623">
        <v>1117</v>
      </c>
      <c r="AA7727" t="s">
        <v>6437</v>
      </c>
      <c r="AB7727" t="s">
        <v>8022</v>
      </c>
      <c r="AC7727" s="316" t="str">
        <f t="shared" si="73"/>
        <v>INSERT INTO UPK_IKOU.upk_k40.k60_press_buno_link (buno_id, k60_buno_id, created_date, created_tantou_id) VALUES (2825, 1949, GETDATE(), 999);</v>
      </c>
    </row>
    <row r="7728" spans="26:29">
      <c r="Z7728" s="623">
        <v>1118</v>
      </c>
      <c r="AA7728" t="s">
        <v>6573</v>
      </c>
      <c r="AB7728" t="s">
        <v>8023</v>
      </c>
      <c r="AC7728" s="316" t="str">
        <f t="shared" si="73"/>
        <v>INSERT INTO UPK_IKOU.upk_k40.k60_press_buno_link (buno_id, k60_buno_id, created_date, created_tantou_id) VALUES (2826, 2124, GETDATE(), 999);</v>
      </c>
    </row>
    <row r="7729" spans="26:29">
      <c r="Z7729" s="623">
        <v>1119</v>
      </c>
      <c r="AA7729" t="s">
        <v>6216</v>
      </c>
      <c r="AB7729" t="s">
        <v>8024</v>
      </c>
      <c r="AC7729" s="316" t="str">
        <f t="shared" si="73"/>
        <v>INSERT INTO UPK_IKOU.upk_k40.k60_press_buno_link (buno_id, k60_buno_id, created_date, created_tantou_id) VALUES (2827, 1728, GETDATE(), 999);</v>
      </c>
    </row>
    <row r="7730" spans="26:29">
      <c r="Z7730" s="623">
        <v>1120</v>
      </c>
      <c r="AA7730" t="s">
        <v>6216</v>
      </c>
      <c r="AB7730" t="s">
        <v>8025</v>
      </c>
      <c r="AC7730" s="316" t="str">
        <f t="shared" si="73"/>
        <v>INSERT INTO UPK_IKOU.upk_k40.k60_press_buno_link (buno_id, k60_buno_id, created_date, created_tantou_id) VALUES (2828, 1728, GETDATE(), 999);</v>
      </c>
    </row>
    <row r="7731" spans="26:29">
      <c r="Z7731" s="623">
        <v>1121</v>
      </c>
      <c r="AA7731" t="s">
        <v>5937</v>
      </c>
      <c r="AB7731" t="s">
        <v>8026</v>
      </c>
      <c r="AC7731" s="316" t="str">
        <f t="shared" si="73"/>
        <v>INSERT INTO UPK_IKOU.upk_k40.k60_press_buno_link (buno_id, k60_buno_id, created_date, created_tantou_id) VALUES (2829, 1448, GETDATE(), 999);</v>
      </c>
    </row>
    <row r="7732" spans="26:29">
      <c r="Z7732" s="623">
        <v>1122</v>
      </c>
      <c r="AA7732" t="s">
        <v>5937</v>
      </c>
      <c r="AB7732" t="s">
        <v>8027</v>
      </c>
      <c r="AC7732" s="316" t="str">
        <f t="shared" si="73"/>
        <v>INSERT INTO UPK_IKOU.upk_k40.k60_press_buno_link (buno_id, k60_buno_id, created_date, created_tantou_id) VALUES (2830, 1448, GETDATE(), 999);</v>
      </c>
    </row>
    <row r="7733" spans="26:29">
      <c r="Z7733" s="623">
        <v>1123</v>
      </c>
      <c r="AA7733" t="s">
        <v>6438</v>
      </c>
      <c r="AB7733" t="s">
        <v>8028</v>
      </c>
      <c r="AC7733" s="316" t="str">
        <f t="shared" si="73"/>
        <v>INSERT INTO UPK_IKOU.upk_k40.k60_press_buno_link (buno_id, k60_buno_id, created_date, created_tantou_id) VALUES (2831, 1950, GETDATE(), 999);</v>
      </c>
    </row>
    <row r="7734" spans="26:29">
      <c r="Z7734" s="623">
        <v>1124</v>
      </c>
      <c r="AA7734" t="s">
        <v>6574</v>
      </c>
      <c r="AB7734" t="s">
        <v>8029</v>
      </c>
      <c r="AC7734" s="316" t="str">
        <f t="shared" si="73"/>
        <v>INSERT INTO UPK_IKOU.upk_k40.k60_press_buno_link (buno_id, k60_buno_id, created_date, created_tantou_id) VALUES (2832, 2125, GETDATE(), 999);</v>
      </c>
    </row>
    <row r="7735" spans="26:29">
      <c r="Z7735" s="623">
        <v>1125</v>
      </c>
      <c r="AA7735" t="s">
        <v>6025</v>
      </c>
      <c r="AB7735" t="s">
        <v>8030</v>
      </c>
      <c r="AC7735" s="316" t="str">
        <f t="shared" si="73"/>
        <v>INSERT INTO UPK_IKOU.upk_k40.k60_press_buno_link (buno_id, k60_buno_id, created_date, created_tantou_id) VALUES (2833, 1537, GETDATE(), 999);</v>
      </c>
    </row>
    <row r="7736" spans="26:29">
      <c r="Z7736" s="623">
        <v>1126</v>
      </c>
      <c r="AA7736" t="s">
        <v>6025</v>
      </c>
      <c r="AB7736" t="s">
        <v>8031</v>
      </c>
      <c r="AC7736" s="316" t="str">
        <f t="shared" si="73"/>
        <v>INSERT INTO UPK_IKOU.upk_k40.k60_press_buno_link (buno_id, k60_buno_id, created_date, created_tantou_id) VALUES (2834, 1537, GETDATE(), 999);</v>
      </c>
    </row>
    <row r="7737" spans="26:29">
      <c r="Z7737" s="623">
        <v>1127</v>
      </c>
      <c r="AA7737" t="s">
        <v>6026</v>
      </c>
      <c r="AB7737" t="s">
        <v>8032</v>
      </c>
      <c r="AC7737" s="316" t="str">
        <f t="shared" si="73"/>
        <v>INSERT INTO UPK_IKOU.upk_k40.k60_press_buno_link (buno_id, k60_buno_id, created_date, created_tantou_id) VALUES (2835, 1538, GETDATE(), 999);</v>
      </c>
    </row>
    <row r="7738" spans="26:29">
      <c r="Z7738" s="623">
        <v>1128</v>
      </c>
      <c r="AA7738" t="s">
        <v>6026</v>
      </c>
      <c r="AB7738" t="s">
        <v>8033</v>
      </c>
      <c r="AC7738" s="316" t="str">
        <f t="shared" si="73"/>
        <v>INSERT INTO UPK_IKOU.upk_k40.k60_press_buno_link (buno_id, k60_buno_id, created_date, created_tantou_id) VALUES (2836, 1538, GETDATE(), 999);</v>
      </c>
    </row>
    <row r="7739" spans="26:29">
      <c r="Z7739" s="623">
        <v>1129</v>
      </c>
      <c r="AA7739" t="s">
        <v>6782</v>
      </c>
      <c r="AB7739" t="s">
        <v>8034</v>
      </c>
      <c r="AC7739" s="316" t="str">
        <f t="shared" si="73"/>
        <v>INSERT INTO UPK_IKOU.upk_k40.k60_press_buno_link (buno_id, k60_buno_id, created_date, created_tantou_id) VALUES (2837, 2333, GETDATE(), 999);</v>
      </c>
    </row>
    <row r="7740" spans="26:29">
      <c r="Z7740" s="623">
        <v>1130</v>
      </c>
      <c r="AA7740" t="s">
        <v>6783</v>
      </c>
      <c r="AB7740" t="s">
        <v>8035</v>
      </c>
      <c r="AC7740" s="316" t="str">
        <f t="shared" si="73"/>
        <v>INSERT INTO UPK_IKOU.upk_k40.k60_press_buno_link (buno_id, k60_buno_id, created_date, created_tantou_id) VALUES (2838, 2334, GETDATE(), 999);</v>
      </c>
    </row>
    <row r="7741" spans="26:29">
      <c r="Z7741" s="623">
        <v>1131</v>
      </c>
      <c r="AA7741" t="s">
        <v>6915</v>
      </c>
      <c r="AB7741" t="s">
        <v>8036</v>
      </c>
      <c r="AC7741" s="316" t="str">
        <f t="shared" si="73"/>
        <v>INSERT INTO UPK_IKOU.upk_k40.k60_press_buno_link (buno_id, k60_buno_id, created_date, created_tantou_id) VALUES (2839, 2466, GETDATE(), 999);</v>
      </c>
    </row>
    <row r="7742" spans="26:29">
      <c r="Z7742" s="623">
        <v>1132</v>
      </c>
      <c r="AA7742" t="s">
        <v>5916</v>
      </c>
      <c r="AB7742" t="s">
        <v>8037</v>
      </c>
      <c r="AC7742" s="316" t="str">
        <f t="shared" si="73"/>
        <v>INSERT INTO UPK_IKOU.upk_k40.k60_press_buno_link (buno_id, k60_buno_id, created_date, created_tantou_id) VALUES (2840, 1427, GETDATE(), 999);</v>
      </c>
    </row>
    <row r="7743" spans="26:29">
      <c r="Z7743" s="623">
        <v>1133</v>
      </c>
      <c r="AA7743" t="s">
        <v>5917</v>
      </c>
      <c r="AB7743" t="s">
        <v>8038</v>
      </c>
      <c r="AC7743" s="316" t="str">
        <f t="shared" si="73"/>
        <v>INSERT INTO UPK_IKOU.upk_k40.k60_press_buno_link (buno_id, k60_buno_id, created_date, created_tantou_id) VALUES (2841, 1428, GETDATE(), 999);</v>
      </c>
    </row>
    <row r="7744" spans="26:29">
      <c r="Z7744" s="623">
        <v>1134</v>
      </c>
      <c r="AA7744" t="s">
        <v>6631</v>
      </c>
      <c r="AB7744" t="s">
        <v>8039</v>
      </c>
      <c r="AC7744" s="316" t="str">
        <f t="shared" si="73"/>
        <v>INSERT INTO UPK_IKOU.upk_k40.k60_press_buno_link (buno_id, k60_buno_id, created_date, created_tantou_id) VALUES (2842, 2182, GETDATE(), 999);</v>
      </c>
    </row>
    <row r="7745" spans="26:29">
      <c r="Z7745" s="623">
        <v>1135</v>
      </c>
      <c r="AA7745" t="s">
        <v>5818</v>
      </c>
      <c r="AB7745" t="s">
        <v>8040</v>
      </c>
      <c r="AC7745" s="316" t="str">
        <f t="shared" si="73"/>
        <v>INSERT INTO UPK_IKOU.upk_k40.k60_press_buno_link (buno_id, k60_buno_id, created_date, created_tantou_id) VALUES (2843, 1329, GETDATE(), 999);</v>
      </c>
    </row>
    <row r="7746" spans="26:29">
      <c r="Z7746" s="623">
        <v>1136</v>
      </c>
      <c r="AA7746" t="s">
        <v>5867</v>
      </c>
      <c r="AB7746" t="s">
        <v>8041</v>
      </c>
      <c r="AC7746" s="316" t="str">
        <f t="shared" si="73"/>
        <v>INSERT INTO UPK_IKOU.upk_k40.k60_press_buno_link (buno_id, k60_buno_id, created_date, created_tantou_id) VALUES (2844, 1378, GETDATE(), 999);</v>
      </c>
    </row>
    <row r="7747" spans="26:29">
      <c r="Z7747" s="623">
        <v>1137</v>
      </c>
      <c r="AA7747" t="s">
        <v>5938</v>
      </c>
      <c r="AB7747" t="s">
        <v>8042</v>
      </c>
      <c r="AC7747" s="316" t="str">
        <f t="shared" si="73"/>
        <v>INSERT INTO UPK_IKOU.upk_k40.k60_press_buno_link (buno_id, k60_buno_id, created_date, created_tantou_id) VALUES (2845, 1449, GETDATE(), 999);</v>
      </c>
    </row>
    <row r="7748" spans="26:29">
      <c r="Z7748" s="623">
        <v>1138</v>
      </c>
      <c r="AA7748" t="s">
        <v>5938</v>
      </c>
      <c r="AB7748" t="s">
        <v>8043</v>
      </c>
      <c r="AC7748" s="316" t="str">
        <f t="shared" si="73"/>
        <v>INSERT INTO UPK_IKOU.upk_k40.k60_press_buno_link (buno_id, k60_buno_id, created_date, created_tantou_id) VALUES (2846, 1449, GETDATE(), 999);</v>
      </c>
    </row>
    <row r="7749" spans="26:29">
      <c r="Z7749" s="623">
        <v>1139</v>
      </c>
      <c r="AA7749" t="s">
        <v>6784</v>
      </c>
      <c r="AB7749" t="s">
        <v>8044</v>
      </c>
      <c r="AC7749" s="316" t="str">
        <f t="shared" si="73"/>
        <v>INSERT INTO UPK_IKOU.upk_k40.k60_press_buno_link (buno_id, k60_buno_id, created_date, created_tantou_id) VALUES (2847, 2335, GETDATE(), 999);</v>
      </c>
    </row>
    <row r="7750" spans="26:29">
      <c r="Z7750" s="623">
        <v>1140</v>
      </c>
      <c r="AA7750" t="s">
        <v>6785</v>
      </c>
      <c r="AB7750" t="s">
        <v>8045</v>
      </c>
      <c r="AC7750" s="316" t="str">
        <f t="shared" si="73"/>
        <v>INSERT INTO UPK_IKOU.upk_k40.k60_press_buno_link (buno_id, k60_buno_id, created_date, created_tantou_id) VALUES (2848, 2336, GETDATE(), 999);</v>
      </c>
    </row>
    <row r="7751" spans="26:29">
      <c r="Z7751" s="623">
        <v>1141</v>
      </c>
      <c r="AA7751" t="s">
        <v>6916</v>
      </c>
      <c r="AB7751" t="s">
        <v>8046</v>
      </c>
      <c r="AC7751" s="316" t="str">
        <f t="shared" si="73"/>
        <v>INSERT INTO UPK_IKOU.upk_k40.k60_press_buno_link (buno_id, k60_buno_id, created_date, created_tantou_id) VALUES (2849, 2467, GETDATE(), 999);</v>
      </c>
    </row>
    <row r="7752" spans="26:29">
      <c r="Z7752" s="623">
        <v>1142</v>
      </c>
      <c r="AA7752" t="s">
        <v>5918</v>
      </c>
      <c r="AB7752" t="s">
        <v>8047</v>
      </c>
      <c r="AC7752" s="316" t="str">
        <f t="shared" si="73"/>
        <v>INSERT INTO UPK_IKOU.upk_k40.k60_press_buno_link (buno_id, k60_buno_id, created_date, created_tantou_id) VALUES (2850, 1429, GETDATE(), 999);</v>
      </c>
    </row>
    <row r="7753" spans="26:29">
      <c r="Z7753" s="623">
        <v>1143</v>
      </c>
      <c r="AA7753" t="s">
        <v>5919</v>
      </c>
      <c r="AB7753" t="s">
        <v>8048</v>
      </c>
      <c r="AC7753" s="316" t="str">
        <f t="shared" si="73"/>
        <v>INSERT INTO UPK_IKOU.upk_k40.k60_press_buno_link (buno_id, k60_buno_id, created_date, created_tantou_id) VALUES (2851, 1430, GETDATE(), 999);</v>
      </c>
    </row>
    <row r="7754" spans="26:29">
      <c r="Z7754" s="623">
        <v>1144</v>
      </c>
      <c r="AA7754" t="s">
        <v>6632</v>
      </c>
      <c r="AB7754" t="s">
        <v>8049</v>
      </c>
      <c r="AC7754" s="316" t="str">
        <f t="shared" si="73"/>
        <v>INSERT INTO UPK_IKOU.upk_k40.k60_press_buno_link (buno_id, k60_buno_id, created_date, created_tantou_id) VALUES (2852, 2183, GETDATE(), 999);</v>
      </c>
    </row>
    <row r="7755" spans="26:29">
      <c r="Z7755" s="623">
        <v>1145</v>
      </c>
      <c r="AA7755" t="s">
        <v>5819</v>
      </c>
      <c r="AB7755" t="s">
        <v>8050</v>
      </c>
      <c r="AC7755" s="316" t="str">
        <f t="shared" si="73"/>
        <v>INSERT INTO UPK_IKOU.upk_k40.k60_press_buno_link (buno_id, k60_buno_id, created_date, created_tantou_id) VALUES (2853, 1330, GETDATE(), 999);</v>
      </c>
    </row>
    <row r="7756" spans="26:29">
      <c r="Z7756" s="623">
        <v>1146</v>
      </c>
      <c r="AA7756" t="s">
        <v>5868</v>
      </c>
      <c r="AB7756" t="s">
        <v>8051</v>
      </c>
      <c r="AC7756" s="316" t="str">
        <f t="shared" si="73"/>
        <v>INSERT INTO UPK_IKOU.upk_k40.k60_press_buno_link (buno_id, k60_buno_id, created_date, created_tantou_id) VALUES (2854, 1379, GETDATE(), 999);</v>
      </c>
    </row>
    <row r="7757" spans="26:29">
      <c r="Z7757" s="623">
        <v>1147</v>
      </c>
      <c r="AA7757" t="s">
        <v>217</v>
      </c>
      <c r="AB7757" t="s">
        <v>8052</v>
      </c>
      <c r="AC7757" s="316" t="str">
        <f t="shared" si="73"/>
        <v>INSERT INTO UPK_IKOU.upk_k40.k60_press_buno_link (buno_id, k60_buno_id, created_date, created_tantou_id) VALUES (2855, 2064, GETDATE(), 999);</v>
      </c>
    </row>
    <row r="7758" spans="26:29">
      <c r="Z7758" s="623">
        <v>1148</v>
      </c>
      <c r="AA7758" t="s">
        <v>217</v>
      </c>
      <c r="AB7758" t="s">
        <v>8053</v>
      </c>
      <c r="AC7758" s="316" t="str">
        <f t="shared" si="73"/>
        <v>INSERT INTO UPK_IKOU.upk_k40.k60_press_buno_link (buno_id, k60_buno_id, created_date, created_tantou_id) VALUES (2856, 2064, GETDATE(), 999);</v>
      </c>
    </row>
    <row r="7759" spans="26:29">
      <c r="Z7759" s="623">
        <v>1149</v>
      </c>
      <c r="AA7759" t="s">
        <v>6778</v>
      </c>
      <c r="AB7759" t="s">
        <v>8054</v>
      </c>
      <c r="AC7759" s="316" t="str">
        <f t="shared" si="73"/>
        <v>INSERT INTO UPK_IKOU.upk_k40.k60_press_buno_link (buno_id, k60_buno_id, created_date, created_tantou_id) VALUES (2857, 2329, GETDATE(), 999);</v>
      </c>
    </row>
    <row r="7760" spans="26:29">
      <c r="Z7760" s="623">
        <v>1150</v>
      </c>
      <c r="AA7760" t="s">
        <v>5939</v>
      </c>
      <c r="AB7760" t="s">
        <v>8055</v>
      </c>
      <c r="AC7760" s="316" t="str">
        <f t="shared" si="73"/>
        <v>INSERT INTO UPK_IKOU.upk_k40.k60_press_buno_link (buno_id, k60_buno_id, created_date, created_tantou_id) VALUES (2858, 1450, GETDATE(), 999);</v>
      </c>
    </row>
    <row r="7761" spans="26:29">
      <c r="Z7761" s="623">
        <v>1151</v>
      </c>
      <c r="AA7761" t="s">
        <v>6652</v>
      </c>
      <c r="AB7761" t="s">
        <v>8056</v>
      </c>
      <c r="AC7761" s="316" t="str">
        <f t="shared" si="73"/>
        <v>INSERT INTO UPK_IKOU.upk_k40.k60_press_buno_link (buno_id, k60_buno_id, created_date, created_tantou_id) VALUES (2859, 2203, GETDATE(), 999);</v>
      </c>
    </row>
    <row r="7762" spans="26:29">
      <c r="Z7762" s="623">
        <v>1152</v>
      </c>
      <c r="AA7762" t="s">
        <v>5810</v>
      </c>
      <c r="AB7762" t="s">
        <v>8057</v>
      </c>
      <c r="AC7762" s="316" t="str">
        <f t="shared" si="73"/>
        <v>INSERT INTO UPK_IKOU.upk_k40.k60_press_buno_link (buno_id, k60_buno_id, created_date, created_tantou_id) VALUES (2860, 1321, GETDATE(), 999);</v>
      </c>
    </row>
    <row r="7763" spans="26:29">
      <c r="Z7763" s="623">
        <v>1153</v>
      </c>
      <c r="AA7763" t="s">
        <v>5811</v>
      </c>
      <c r="AB7763" t="s">
        <v>8058</v>
      </c>
      <c r="AC7763" s="316" t="str">
        <f t="shared" ref="AC7763:AC7826" si="74">AC$6609&amp;AB7763&amp;", "&amp;AA7763&amp;", GETDATE(), 999);"</f>
        <v>INSERT INTO UPK_IKOU.upk_k40.k60_press_buno_link (buno_id, k60_buno_id, created_date, created_tantou_id) VALUES (2861, 1322, GETDATE(), 999);</v>
      </c>
    </row>
    <row r="7764" spans="26:29">
      <c r="Z7764" s="623">
        <v>1154</v>
      </c>
      <c r="AA7764" t="s">
        <v>5812</v>
      </c>
      <c r="AB7764" t="s">
        <v>8059</v>
      </c>
      <c r="AC7764" s="316" t="str">
        <f t="shared" si="74"/>
        <v>INSERT INTO UPK_IKOU.upk_k40.k60_press_buno_link (buno_id, k60_buno_id, created_date, created_tantou_id) VALUES (2862, 1323, GETDATE(), 999);</v>
      </c>
    </row>
    <row r="7765" spans="26:29">
      <c r="Z7765" s="623">
        <v>1155</v>
      </c>
      <c r="AA7765" t="s">
        <v>6620</v>
      </c>
      <c r="AB7765" t="s">
        <v>8060</v>
      </c>
      <c r="AC7765" s="316" t="str">
        <f t="shared" si="74"/>
        <v>INSERT INTO UPK_IKOU.upk_k40.k60_press_buno_link (buno_id, k60_buno_id, created_date, created_tantou_id) VALUES (2863, 2171, GETDATE(), 999);</v>
      </c>
    </row>
    <row r="7766" spans="26:29">
      <c r="Z7766" s="623">
        <v>1156</v>
      </c>
      <c r="AA7766" t="s">
        <v>6620</v>
      </c>
      <c r="AB7766" t="s">
        <v>8061</v>
      </c>
      <c r="AC7766" s="316" t="str">
        <f t="shared" si="74"/>
        <v>INSERT INTO UPK_IKOU.upk_k40.k60_press_buno_link (buno_id, k60_buno_id, created_date, created_tantou_id) VALUES (2864, 2171, GETDATE(), 999);</v>
      </c>
    </row>
    <row r="7767" spans="26:29">
      <c r="Z7767" s="623">
        <v>1157</v>
      </c>
      <c r="AA7767" t="s">
        <v>5949</v>
      </c>
      <c r="AB7767" t="s">
        <v>8062</v>
      </c>
      <c r="AC7767" s="316" t="str">
        <f t="shared" si="74"/>
        <v>INSERT INTO UPK_IKOU.upk_k40.k60_press_buno_link (buno_id, k60_buno_id, created_date, created_tantou_id) VALUES (2865, 1460, GETDATE(), 999);</v>
      </c>
    </row>
    <row r="7768" spans="26:29">
      <c r="Z7768" s="623">
        <v>1158</v>
      </c>
      <c r="AA7768" t="s">
        <v>5949</v>
      </c>
      <c r="AB7768" t="s">
        <v>8063</v>
      </c>
      <c r="AC7768" s="316" t="str">
        <f t="shared" si="74"/>
        <v>INSERT INTO UPK_IKOU.upk_k40.k60_press_buno_link (buno_id, k60_buno_id, created_date, created_tantou_id) VALUES (2866, 1460, GETDATE(), 999);</v>
      </c>
    </row>
    <row r="7769" spans="26:29">
      <c r="Z7769" s="623">
        <v>1159</v>
      </c>
      <c r="AA7769" t="s">
        <v>5950</v>
      </c>
      <c r="AB7769" t="s">
        <v>8064</v>
      </c>
      <c r="AC7769" s="316" t="str">
        <f t="shared" si="74"/>
        <v>INSERT INTO UPK_IKOU.upk_k40.k60_press_buno_link (buno_id, k60_buno_id, created_date, created_tantou_id) VALUES (2867, 1461, GETDATE(), 999);</v>
      </c>
    </row>
    <row r="7770" spans="26:29">
      <c r="Z7770" s="623">
        <v>1160</v>
      </c>
      <c r="AA7770" t="s">
        <v>5950</v>
      </c>
      <c r="AB7770" t="s">
        <v>8065</v>
      </c>
      <c r="AC7770" s="316" t="str">
        <f t="shared" si="74"/>
        <v>INSERT INTO UPK_IKOU.upk_k40.k60_press_buno_link (buno_id, k60_buno_id, created_date, created_tantou_id) VALUES (2868, 1461, GETDATE(), 999);</v>
      </c>
    </row>
    <row r="7771" spans="26:29">
      <c r="Z7771" s="623">
        <v>1161</v>
      </c>
      <c r="AA7771" t="s">
        <v>5986</v>
      </c>
      <c r="AB7771" t="s">
        <v>8066</v>
      </c>
      <c r="AC7771" s="316" t="str">
        <f t="shared" si="74"/>
        <v>INSERT INTO UPK_IKOU.upk_k40.k60_press_buno_link (buno_id, k60_buno_id, created_date, created_tantou_id) VALUES (2869, 1497, GETDATE(), 999);</v>
      </c>
    </row>
    <row r="7772" spans="26:29">
      <c r="Z7772" s="623">
        <v>1162</v>
      </c>
      <c r="AA7772" t="s">
        <v>5986</v>
      </c>
      <c r="AB7772" t="s">
        <v>8067</v>
      </c>
      <c r="AC7772" s="316" t="str">
        <f t="shared" si="74"/>
        <v>INSERT INTO UPK_IKOU.upk_k40.k60_press_buno_link (buno_id, k60_buno_id, created_date, created_tantou_id) VALUES (2870, 1497, GETDATE(), 999);</v>
      </c>
    </row>
    <row r="7773" spans="26:29">
      <c r="Z7773" s="623">
        <v>1163</v>
      </c>
      <c r="AA7773" t="s">
        <v>6779</v>
      </c>
      <c r="AB7773" t="s">
        <v>8068</v>
      </c>
      <c r="AC7773" s="316" t="str">
        <f t="shared" si="74"/>
        <v>INSERT INTO UPK_IKOU.upk_k40.k60_press_buno_link (buno_id, k60_buno_id, created_date, created_tantou_id) VALUES (2871, 2330, GETDATE(), 999);</v>
      </c>
    </row>
    <row r="7774" spans="26:29">
      <c r="Z7774" s="623">
        <v>1164</v>
      </c>
      <c r="AA7774" t="s">
        <v>5940</v>
      </c>
      <c r="AB7774" t="s">
        <v>8069</v>
      </c>
      <c r="AC7774" s="316" t="str">
        <f t="shared" si="74"/>
        <v>INSERT INTO UPK_IKOU.upk_k40.k60_press_buno_link (buno_id, k60_buno_id, created_date, created_tantou_id) VALUES (2872, 1451, GETDATE(), 999);</v>
      </c>
    </row>
    <row r="7775" spans="26:29">
      <c r="Z7775" s="623">
        <v>1165</v>
      </c>
      <c r="AA7775" t="s">
        <v>6653</v>
      </c>
      <c r="AB7775" t="s">
        <v>8070</v>
      </c>
      <c r="AC7775" s="316" t="str">
        <f t="shared" si="74"/>
        <v>INSERT INTO UPK_IKOU.upk_k40.k60_press_buno_link (buno_id, k60_buno_id, created_date, created_tantou_id) VALUES (2873, 2204, GETDATE(), 999);</v>
      </c>
    </row>
    <row r="7776" spans="26:29">
      <c r="Z7776" s="623">
        <v>1166</v>
      </c>
      <c r="AA7776" t="s">
        <v>5813</v>
      </c>
      <c r="AB7776" t="s">
        <v>8071</v>
      </c>
      <c r="AC7776" s="316" t="str">
        <f t="shared" si="74"/>
        <v>INSERT INTO UPK_IKOU.upk_k40.k60_press_buno_link (buno_id, k60_buno_id, created_date, created_tantou_id) VALUES (2874, 1324, GETDATE(), 999);</v>
      </c>
    </row>
    <row r="7777" spans="26:29">
      <c r="Z7777" s="623">
        <v>1167</v>
      </c>
      <c r="AA7777" t="s">
        <v>5814</v>
      </c>
      <c r="AB7777" t="s">
        <v>8072</v>
      </c>
      <c r="AC7777" s="316" t="str">
        <f t="shared" si="74"/>
        <v>INSERT INTO UPK_IKOU.upk_k40.k60_press_buno_link (buno_id, k60_buno_id, created_date, created_tantou_id) VALUES (2875, 1325, GETDATE(), 999);</v>
      </c>
    </row>
    <row r="7778" spans="26:29">
      <c r="Z7778" s="623">
        <v>1168</v>
      </c>
      <c r="AA7778" t="s">
        <v>5815</v>
      </c>
      <c r="AB7778" t="s">
        <v>8073</v>
      </c>
      <c r="AC7778" s="316" t="str">
        <f t="shared" si="74"/>
        <v>INSERT INTO UPK_IKOU.upk_k40.k60_press_buno_link (buno_id, k60_buno_id, created_date, created_tantou_id) VALUES (2876, 1326, GETDATE(), 999);</v>
      </c>
    </row>
    <row r="7779" spans="26:29">
      <c r="Z7779" s="623">
        <v>1169</v>
      </c>
      <c r="AA7779" t="s">
        <v>6558</v>
      </c>
      <c r="AB7779" t="s">
        <v>8074</v>
      </c>
      <c r="AC7779" s="316" t="str">
        <f t="shared" si="74"/>
        <v>INSERT INTO UPK_IKOU.upk_k40.k60_press_buno_link (buno_id, k60_buno_id, created_date, created_tantou_id) VALUES (2877, 2109, GETDATE(), 999);</v>
      </c>
    </row>
    <row r="7780" spans="26:29">
      <c r="Z7780" s="623">
        <v>1170</v>
      </c>
      <c r="AA7780" t="s">
        <v>6068</v>
      </c>
      <c r="AB7780" t="s">
        <v>8075</v>
      </c>
      <c r="AC7780" s="316" t="str">
        <f t="shared" si="74"/>
        <v>INSERT INTO UPK_IKOU.upk_k40.k60_press_buno_link (buno_id, k60_buno_id, created_date, created_tantou_id) VALUES (2878, 1580, GETDATE(), 999);</v>
      </c>
    </row>
    <row r="7781" spans="26:29">
      <c r="Z7781" s="623">
        <v>1171</v>
      </c>
      <c r="AA7781" t="s">
        <v>6575</v>
      </c>
      <c r="AB7781" t="s">
        <v>8076</v>
      </c>
      <c r="AC7781" s="316" t="str">
        <f t="shared" si="74"/>
        <v>INSERT INTO UPK_IKOU.upk_k40.k60_press_buno_link (buno_id, k60_buno_id, created_date, created_tantou_id) VALUES (2879, 2126, GETDATE(), 999);</v>
      </c>
    </row>
    <row r="7782" spans="26:29">
      <c r="Z7782" s="623">
        <v>1172</v>
      </c>
      <c r="AA7782" t="s">
        <v>6575</v>
      </c>
      <c r="AB7782" t="s">
        <v>8077</v>
      </c>
      <c r="AC7782" s="316" t="str">
        <f t="shared" si="74"/>
        <v>INSERT INTO UPK_IKOU.upk_k40.k60_press_buno_link (buno_id, k60_buno_id, created_date, created_tantou_id) VALUES (2880, 2126, GETDATE(), 999);</v>
      </c>
    </row>
    <row r="7783" spans="26:29">
      <c r="Z7783" s="623">
        <v>1173</v>
      </c>
      <c r="AA7783" t="s">
        <v>6945</v>
      </c>
      <c r="AB7783" t="s">
        <v>8078</v>
      </c>
      <c r="AC7783" s="316" t="str">
        <f t="shared" si="74"/>
        <v>INSERT INTO UPK_IKOU.upk_k40.k60_press_buno_link (buno_id, k60_buno_id, created_date, created_tantou_id) VALUES (2881, 2496, GETDATE(), 999);</v>
      </c>
    </row>
    <row r="7784" spans="26:29">
      <c r="Z7784" s="623">
        <v>1174</v>
      </c>
      <c r="AA7784" t="s">
        <v>6945</v>
      </c>
      <c r="AB7784" t="s">
        <v>8079</v>
      </c>
      <c r="AC7784" s="316" t="str">
        <f t="shared" si="74"/>
        <v>INSERT INTO UPK_IKOU.upk_k40.k60_press_buno_link (buno_id, k60_buno_id, created_date, created_tantou_id) VALUES (2882, 2496, GETDATE(), 999);</v>
      </c>
    </row>
    <row r="7785" spans="26:29">
      <c r="Z7785" s="623">
        <v>1175</v>
      </c>
      <c r="AA7785" t="s">
        <v>6559</v>
      </c>
      <c r="AB7785" t="s">
        <v>8080</v>
      </c>
      <c r="AC7785" s="316" t="str">
        <f t="shared" si="74"/>
        <v>INSERT INTO UPK_IKOU.upk_k40.k60_press_buno_link (buno_id, k60_buno_id, created_date, created_tantou_id) VALUES (2883, 2110, GETDATE(), 999);</v>
      </c>
    </row>
    <row r="7786" spans="26:29">
      <c r="Z7786" s="623">
        <v>1176</v>
      </c>
      <c r="AA7786" t="s">
        <v>6069</v>
      </c>
      <c r="AB7786" t="s">
        <v>8081</v>
      </c>
      <c r="AC7786" s="316" t="str">
        <f t="shared" si="74"/>
        <v>INSERT INTO UPK_IKOU.upk_k40.k60_press_buno_link (buno_id, k60_buno_id, created_date, created_tantou_id) VALUES (2884, 1581, GETDATE(), 999);</v>
      </c>
    </row>
    <row r="7787" spans="26:29">
      <c r="Z7787" s="623">
        <v>1177</v>
      </c>
      <c r="AA7787" t="s">
        <v>5885</v>
      </c>
      <c r="AB7787" t="s">
        <v>8082</v>
      </c>
      <c r="AC7787" s="316" t="str">
        <f t="shared" si="74"/>
        <v>INSERT INTO UPK_IKOU.upk_k40.k60_press_buno_link (buno_id, k60_buno_id, created_date, created_tantou_id) VALUES (2885, 1396, GETDATE(), 999);</v>
      </c>
    </row>
    <row r="7788" spans="26:29">
      <c r="Z7788" s="623">
        <v>1178</v>
      </c>
      <c r="AA7788" t="s">
        <v>5998</v>
      </c>
      <c r="AB7788" t="s">
        <v>8083</v>
      </c>
      <c r="AC7788" s="316" t="str">
        <f t="shared" si="74"/>
        <v>INSERT INTO UPK_IKOU.upk_k40.k60_press_buno_link (buno_id, k60_buno_id, created_date, created_tantou_id) VALUES (2886, 1510, GETDATE(), 999);</v>
      </c>
    </row>
    <row r="7789" spans="26:29">
      <c r="Z7789" s="623">
        <v>1179</v>
      </c>
      <c r="AA7789" t="s">
        <v>5999</v>
      </c>
      <c r="AB7789" t="s">
        <v>8084</v>
      </c>
      <c r="AC7789" s="316" t="str">
        <f t="shared" si="74"/>
        <v>INSERT INTO UPK_IKOU.upk_k40.k60_press_buno_link (buno_id, k60_buno_id, created_date, created_tantou_id) VALUES (2887, 1511, GETDATE(), 999);</v>
      </c>
    </row>
    <row r="7790" spans="26:29">
      <c r="Z7790" s="623">
        <v>1180</v>
      </c>
      <c r="AA7790" t="s">
        <v>5886</v>
      </c>
      <c r="AB7790" t="s">
        <v>8085</v>
      </c>
      <c r="AC7790" s="316" t="str">
        <f t="shared" si="74"/>
        <v>INSERT INTO UPK_IKOU.upk_k40.k60_press_buno_link (buno_id, k60_buno_id, created_date, created_tantou_id) VALUES (2888, 1397, GETDATE(), 999);</v>
      </c>
    </row>
    <row r="7791" spans="26:29">
      <c r="Z7791" s="623">
        <v>1181</v>
      </c>
      <c r="AA7791" t="s">
        <v>6000</v>
      </c>
      <c r="AB7791" t="s">
        <v>8086</v>
      </c>
      <c r="AC7791" s="316" t="str">
        <f t="shared" si="74"/>
        <v>INSERT INTO UPK_IKOU.upk_k40.k60_press_buno_link (buno_id, k60_buno_id, created_date, created_tantou_id) VALUES (2889, 1512, GETDATE(), 999);</v>
      </c>
    </row>
    <row r="7792" spans="26:29">
      <c r="Z7792" s="623">
        <v>1182</v>
      </c>
      <c r="AA7792" t="s">
        <v>6001</v>
      </c>
      <c r="AB7792" t="s">
        <v>8087</v>
      </c>
      <c r="AC7792" s="316" t="str">
        <f t="shared" si="74"/>
        <v>INSERT INTO UPK_IKOU.upk_k40.k60_press_buno_link (buno_id, k60_buno_id, created_date, created_tantou_id) VALUES (2890, 1513, GETDATE(), 999);</v>
      </c>
    </row>
    <row r="7793" spans="26:29">
      <c r="Z7793" s="623">
        <v>1183</v>
      </c>
      <c r="AA7793" t="s">
        <v>5920</v>
      </c>
      <c r="AB7793" t="s">
        <v>8088</v>
      </c>
      <c r="AC7793" s="316" t="str">
        <f t="shared" si="74"/>
        <v>INSERT INTO UPK_IKOU.upk_k40.k60_press_buno_link (buno_id, k60_buno_id, created_date, created_tantou_id) VALUES (2891, 1431, GETDATE(), 999);</v>
      </c>
    </row>
    <row r="7794" spans="26:29">
      <c r="Z7794" s="623">
        <v>1184</v>
      </c>
      <c r="AA7794" t="s">
        <v>5941</v>
      </c>
      <c r="AB7794" t="s">
        <v>8089</v>
      </c>
      <c r="AC7794" s="316" t="str">
        <f t="shared" si="74"/>
        <v>INSERT INTO UPK_IKOU.upk_k40.k60_press_buno_link (buno_id, k60_buno_id, created_date, created_tantou_id) VALUES (2892, 1452, GETDATE(), 999);</v>
      </c>
    </row>
    <row r="7795" spans="26:29">
      <c r="Z7795" s="623">
        <v>1185</v>
      </c>
      <c r="AA7795" t="s">
        <v>6002</v>
      </c>
      <c r="AB7795" t="s">
        <v>8090</v>
      </c>
      <c r="AC7795" s="316" t="str">
        <f t="shared" si="74"/>
        <v>INSERT INTO UPK_IKOU.upk_k40.k60_press_buno_link (buno_id, k60_buno_id, created_date, created_tantou_id) VALUES (2893, 1514, GETDATE(), 999);</v>
      </c>
    </row>
    <row r="7796" spans="26:29">
      <c r="Z7796" s="623">
        <v>1186</v>
      </c>
      <c r="AA7796" t="s">
        <v>6003</v>
      </c>
      <c r="AB7796" t="s">
        <v>8091</v>
      </c>
      <c r="AC7796" s="316" t="str">
        <f t="shared" si="74"/>
        <v>INSERT INTO UPK_IKOU.upk_k40.k60_press_buno_link (buno_id, k60_buno_id, created_date, created_tantou_id) VALUES (2894, 1515, GETDATE(), 999);</v>
      </c>
    </row>
    <row r="7797" spans="26:29">
      <c r="Z7797" s="623">
        <v>1187</v>
      </c>
      <c r="AA7797" t="s">
        <v>5820</v>
      </c>
      <c r="AB7797" t="s">
        <v>8092</v>
      </c>
      <c r="AC7797" s="316" t="str">
        <f t="shared" si="74"/>
        <v>INSERT INTO UPK_IKOU.upk_k40.k60_press_buno_link (buno_id, k60_buno_id, created_date, created_tantou_id) VALUES (2895, 1331, GETDATE(), 999);</v>
      </c>
    </row>
    <row r="7798" spans="26:29">
      <c r="Z7798" s="623">
        <v>1188</v>
      </c>
      <c r="AA7798" t="s">
        <v>5887</v>
      </c>
      <c r="AB7798" t="s">
        <v>8093</v>
      </c>
      <c r="AC7798" s="316" t="str">
        <f t="shared" si="74"/>
        <v>INSERT INTO UPK_IKOU.upk_k40.k60_press_buno_link (buno_id, k60_buno_id, created_date, created_tantou_id) VALUES (2896, 1398, GETDATE(), 999);</v>
      </c>
    </row>
    <row r="7799" spans="26:29">
      <c r="Z7799" s="623">
        <v>1189</v>
      </c>
      <c r="AA7799" t="s">
        <v>5887</v>
      </c>
      <c r="AB7799" t="s">
        <v>8094</v>
      </c>
      <c r="AC7799" s="316" t="str">
        <f t="shared" si="74"/>
        <v>INSERT INTO UPK_IKOU.upk_k40.k60_press_buno_link (buno_id, k60_buno_id, created_date, created_tantou_id) VALUES (2897, 1398, GETDATE(), 999);</v>
      </c>
    </row>
    <row r="7800" spans="26:29">
      <c r="Z7800" s="623">
        <v>1190</v>
      </c>
      <c r="AA7800" t="s">
        <v>5865</v>
      </c>
      <c r="AB7800" t="s">
        <v>8095</v>
      </c>
      <c r="AC7800" s="316" t="str">
        <f t="shared" si="74"/>
        <v>INSERT INTO UPK_IKOU.upk_k40.k60_press_buno_link (buno_id, k60_buno_id, created_date, created_tantou_id) VALUES (2898, 1376, GETDATE(), 999);</v>
      </c>
    </row>
    <row r="7801" spans="26:29">
      <c r="Z7801" s="623">
        <v>1191</v>
      </c>
      <c r="AA7801" t="s">
        <v>5865</v>
      </c>
      <c r="AB7801" t="s">
        <v>8096</v>
      </c>
      <c r="AC7801" s="316" t="str">
        <f t="shared" si="74"/>
        <v>INSERT INTO UPK_IKOU.upk_k40.k60_press_buno_link (buno_id, k60_buno_id, created_date, created_tantou_id) VALUES (2899, 1376, GETDATE(), 999);</v>
      </c>
    </row>
    <row r="7802" spans="26:29">
      <c r="Z7802" s="623">
        <v>1192</v>
      </c>
      <c r="AA7802" t="s">
        <v>5866</v>
      </c>
      <c r="AB7802" t="s">
        <v>8097</v>
      </c>
      <c r="AC7802" s="316" t="str">
        <f t="shared" si="74"/>
        <v>INSERT INTO UPK_IKOU.upk_k40.k60_press_buno_link (buno_id, k60_buno_id, created_date, created_tantou_id) VALUES (2900, 1377, GETDATE(), 999);</v>
      </c>
    </row>
    <row r="7803" spans="26:29">
      <c r="Z7803" s="623">
        <v>1193</v>
      </c>
      <c r="AA7803" t="s">
        <v>5866</v>
      </c>
      <c r="AB7803" t="s">
        <v>8098</v>
      </c>
      <c r="AC7803" s="316" t="str">
        <f t="shared" si="74"/>
        <v>INSERT INTO UPK_IKOU.upk_k40.k60_press_buno_link (buno_id, k60_buno_id, created_date, created_tantou_id) VALUES (2901, 1377, GETDATE(), 999);</v>
      </c>
    </row>
    <row r="7804" spans="26:29">
      <c r="Z7804" s="623">
        <v>1194</v>
      </c>
      <c r="AA7804" t="s">
        <v>5921</v>
      </c>
      <c r="AB7804" t="s">
        <v>8099</v>
      </c>
      <c r="AC7804" s="316" t="str">
        <f t="shared" si="74"/>
        <v>INSERT INTO UPK_IKOU.upk_k40.k60_press_buno_link (buno_id, k60_buno_id, created_date, created_tantou_id) VALUES (2902, 1432, GETDATE(), 999);</v>
      </c>
    </row>
    <row r="7805" spans="26:29">
      <c r="Z7805" s="623">
        <v>1195</v>
      </c>
      <c r="AA7805" t="s">
        <v>5942</v>
      </c>
      <c r="AB7805" t="s">
        <v>8100</v>
      </c>
      <c r="AC7805" s="316" t="str">
        <f t="shared" si="74"/>
        <v>INSERT INTO UPK_IKOU.upk_k40.k60_press_buno_link (buno_id, k60_buno_id, created_date, created_tantou_id) VALUES (2903, 1453, GETDATE(), 999);</v>
      </c>
    </row>
    <row r="7806" spans="26:29">
      <c r="Z7806" s="623">
        <v>1196</v>
      </c>
      <c r="AA7806" t="s">
        <v>6004</v>
      </c>
      <c r="AB7806" t="s">
        <v>8101</v>
      </c>
      <c r="AC7806" s="316" t="str">
        <f t="shared" si="74"/>
        <v>INSERT INTO UPK_IKOU.upk_k40.k60_press_buno_link (buno_id, k60_buno_id, created_date, created_tantou_id) VALUES (2904, 1516, GETDATE(), 999);</v>
      </c>
    </row>
    <row r="7807" spans="26:29">
      <c r="Z7807" s="623">
        <v>1197</v>
      </c>
      <c r="AA7807" t="s">
        <v>6005</v>
      </c>
      <c r="AB7807" t="s">
        <v>8102</v>
      </c>
      <c r="AC7807" s="316" t="str">
        <f t="shared" si="74"/>
        <v>INSERT INTO UPK_IKOU.upk_k40.k60_press_buno_link (buno_id, k60_buno_id, created_date, created_tantou_id) VALUES (2905, 1517, GETDATE(), 999);</v>
      </c>
    </row>
    <row r="7808" spans="26:29">
      <c r="Z7808" s="623">
        <v>1198</v>
      </c>
      <c r="AA7808" t="s">
        <v>5821</v>
      </c>
      <c r="AB7808" t="s">
        <v>8103</v>
      </c>
      <c r="AC7808" s="316" t="str">
        <f t="shared" si="74"/>
        <v>INSERT INTO UPK_IKOU.upk_k40.k60_press_buno_link (buno_id, k60_buno_id, created_date, created_tantou_id) VALUES (2906, 1332, GETDATE(), 999);</v>
      </c>
    </row>
    <row r="7809" spans="26:29">
      <c r="Z7809" s="623">
        <v>1199</v>
      </c>
      <c r="AA7809" t="s">
        <v>207</v>
      </c>
      <c r="AB7809" t="s">
        <v>8104</v>
      </c>
      <c r="AC7809" s="316" t="str">
        <f t="shared" si="74"/>
        <v>INSERT INTO UPK_IKOU.upk_k40.k60_press_buno_link (buno_id, k60_buno_id, created_date, created_tantou_id) VALUES (2907, 2065, GETDATE(), 999);</v>
      </c>
    </row>
    <row r="7810" spans="26:29">
      <c r="Z7810" s="623">
        <v>1200</v>
      </c>
      <c r="AA7810" t="s">
        <v>207</v>
      </c>
      <c r="AB7810" t="s">
        <v>8105</v>
      </c>
      <c r="AC7810" s="316" t="str">
        <f t="shared" si="74"/>
        <v>INSERT INTO UPK_IKOU.upk_k40.k60_press_buno_link (buno_id, k60_buno_id, created_date, created_tantou_id) VALUES (2908, 2065, GETDATE(), 999);</v>
      </c>
    </row>
    <row r="7811" spans="26:29">
      <c r="Z7811" s="623">
        <v>1201</v>
      </c>
      <c r="AA7811" t="s">
        <v>6027</v>
      </c>
      <c r="AB7811" t="s">
        <v>8106</v>
      </c>
      <c r="AC7811" s="316" t="str">
        <f t="shared" si="74"/>
        <v>INSERT INTO UPK_IKOU.upk_k40.k60_press_buno_link (buno_id, k60_buno_id, created_date, created_tantou_id) VALUES (2909, 1539, GETDATE(), 999);</v>
      </c>
    </row>
    <row r="7812" spans="26:29">
      <c r="Z7812" s="623">
        <v>1202</v>
      </c>
      <c r="AA7812" t="s">
        <v>6027</v>
      </c>
      <c r="AB7812" t="s">
        <v>8107</v>
      </c>
      <c r="AC7812" s="316" t="str">
        <f t="shared" si="74"/>
        <v>INSERT INTO UPK_IKOU.upk_k40.k60_press_buno_link (buno_id, k60_buno_id, created_date, created_tantou_id) VALUES (2910, 1539, GETDATE(), 999);</v>
      </c>
    </row>
    <row r="7813" spans="26:29">
      <c r="Z7813" s="623">
        <v>1203</v>
      </c>
      <c r="AA7813" t="s">
        <v>219</v>
      </c>
      <c r="AB7813" t="s">
        <v>8108</v>
      </c>
      <c r="AC7813" s="316" t="str">
        <f t="shared" si="74"/>
        <v>INSERT INTO UPK_IKOU.upk_k40.k60_press_buno_link (buno_id, k60_buno_id, created_date, created_tantou_id) VALUES (2911, 2007, GETDATE(), 999);</v>
      </c>
    </row>
    <row r="7814" spans="26:29">
      <c r="Z7814" s="623">
        <v>1204</v>
      </c>
      <c r="AA7814" t="s">
        <v>235</v>
      </c>
      <c r="AB7814" t="s">
        <v>8109</v>
      </c>
      <c r="AC7814" s="316" t="str">
        <f t="shared" si="74"/>
        <v>INSERT INTO UPK_IKOU.upk_k40.k60_press_buno_link (buno_id, k60_buno_id, created_date, created_tantou_id) VALUES (2912, 2008, GETDATE(), 999);</v>
      </c>
    </row>
    <row r="7815" spans="26:29">
      <c r="Z7815" s="623">
        <v>1205</v>
      </c>
      <c r="AA7815" t="s">
        <v>6798</v>
      </c>
      <c r="AB7815" t="s">
        <v>8110</v>
      </c>
      <c r="AC7815" s="316" t="str">
        <f t="shared" si="74"/>
        <v>INSERT INTO UPK_IKOU.upk_k40.k60_press_buno_link (buno_id, k60_buno_id, created_date, created_tantou_id) VALUES (2913, 2349, GETDATE(), 999);</v>
      </c>
    </row>
    <row r="7816" spans="26:29">
      <c r="Z7816" s="623">
        <v>1206</v>
      </c>
      <c r="AA7816" t="s">
        <v>6798</v>
      </c>
      <c r="AB7816" t="s">
        <v>8111</v>
      </c>
      <c r="AC7816" s="316" t="str">
        <f t="shared" si="74"/>
        <v>INSERT INTO UPK_IKOU.upk_k40.k60_press_buno_link (buno_id, k60_buno_id, created_date, created_tantou_id) VALUES (2914, 2349, GETDATE(), 999);</v>
      </c>
    </row>
    <row r="7817" spans="26:29">
      <c r="Z7817" s="623">
        <v>1207</v>
      </c>
      <c r="AA7817" t="s">
        <v>6723</v>
      </c>
      <c r="AB7817" t="s">
        <v>8112</v>
      </c>
      <c r="AC7817" s="316" t="str">
        <f t="shared" si="74"/>
        <v>INSERT INTO UPK_IKOU.upk_k40.k60_press_buno_link (buno_id, k60_buno_id, created_date, created_tantou_id) VALUES (2915, 2274, GETDATE(), 999);</v>
      </c>
    </row>
    <row r="7818" spans="26:29">
      <c r="Z7818" s="623">
        <v>1208</v>
      </c>
      <c r="AA7818" t="s">
        <v>5926</v>
      </c>
      <c r="AB7818" t="s">
        <v>8113</v>
      </c>
      <c r="AC7818" s="316" t="str">
        <f t="shared" si="74"/>
        <v>INSERT INTO UPK_IKOU.upk_k40.k60_press_buno_link (buno_id, k60_buno_id, created_date, created_tantou_id) VALUES (2916, 1437, GETDATE(), 999);</v>
      </c>
    </row>
    <row r="7819" spans="26:29">
      <c r="Z7819" s="623">
        <v>1209</v>
      </c>
      <c r="AA7819" t="s">
        <v>5926</v>
      </c>
      <c r="AB7819" t="s">
        <v>8114</v>
      </c>
      <c r="AC7819" s="316" t="str">
        <f t="shared" si="74"/>
        <v>INSERT INTO UPK_IKOU.upk_k40.k60_press_buno_link (buno_id, k60_buno_id, created_date, created_tantou_id) VALUES (2917, 1437, GETDATE(), 999);</v>
      </c>
    </row>
    <row r="7820" spans="26:29">
      <c r="Z7820" s="623">
        <v>1210</v>
      </c>
      <c r="AA7820" t="s">
        <v>6323</v>
      </c>
      <c r="AB7820" t="s">
        <v>8115</v>
      </c>
      <c r="AC7820" s="316" t="str">
        <f t="shared" si="74"/>
        <v>INSERT INTO UPK_IKOU.upk_k40.k60_press_buno_link (buno_id, k60_buno_id, created_date, created_tantou_id) VALUES (2918, 1835, GETDATE(), 999);</v>
      </c>
    </row>
    <row r="7821" spans="26:29">
      <c r="Z7821" s="623">
        <v>1211</v>
      </c>
      <c r="AA7821" t="s">
        <v>6323</v>
      </c>
      <c r="AB7821" t="s">
        <v>8116</v>
      </c>
      <c r="AC7821" s="316" t="str">
        <f t="shared" si="74"/>
        <v>INSERT INTO UPK_IKOU.upk_k40.k60_press_buno_link (buno_id, k60_buno_id, created_date, created_tantou_id) VALUES (2919, 1835, GETDATE(), 999);</v>
      </c>
    </row>
    <row r="7822" spans="26:29">
      <c r="Z7822" s="623">
        <v>1212</v>
      </c>
      <c r="AA7822" t="s">
        <v>6006</v>
      </c>
      <c r="AB7822" t="s">
        <v>8117</v>
      </c>
      <c r="AC7822" s="316" t="str">
        <f t="shared" si="74"/>
        <v>INSERT INTO UPK_IKOU.upk_k40.k60_press_buno_link (buno_id, k60_buno_id, created_date, created_tantou_id) VALUES (2920, 1518, GETDATE(), 999);</v>
      </c>
    </row>
    <row r="7823" spans="26:29">
      <c r="Z7823" s="623">
        <v>1213</v>
      </c>
      <c r="AA7823" t="s">
        <v>6006</v>
      </c>
      <c r="AB7823" t="s">
        <v>8118</v>
      </c>
      <c r="AC7823" s="316" t="str">
        <f t="shared" si="74"/>
        <v>INSERT INTO UPK_IKOU.upk_k40.k60_press_buno_link (buno_id, k60_buno_id, created_date, created_tantou_id) VALUES (2921, 1518, GETDATE(), 999);</v>
      </c>
    </row>
    <row r="7824" spans="26:29">
      <c r="Z7824" s="623">
        <v>1214</v>
      </c>
      <c r="AA7824" t="s">
        <v>6007</v>
      </c>
      <c r="AB7824" t="s">
        <v>8119</v>
      </c>
      <c r="AC7824" s="316" t="str">
        <f t="shared" si="74"/>
        <v>INSERT INTO UPK_IKOU.upk_k40.k60_press_buno_link (buno_id, k60_buno_id, created_date, created_tantou_id) VALUES (2922, 1519, GETDATE(), 999);</v>
      </c>
    </row>
    <row r="7825" spans="26:29">
      <c r="Z7825" s="623">
        <v>1215</v>
      </c>
      <c r="AA7825" t="s">
        <v>6007</v>
      </c>
      <c r="AB7825" t="s">
        <v>8120</v>
      </c>
      <c r="AC7825" s="316" t="str">
        <f t="shared" si="74"/>
        <v>INSERT INTO UPK_IKOU.upk_k40.k60_press_buno_link (buno_id, k60_buno_id, created_date, created_tantou_id) VALUES (2923, 1519, GETDATE(), 999);</v>
      </c>
    </row>
    <row r="7826" spans="26:29">
      <c r="Z7826" s="623">
        <v>1216</v>
      </c>
      <c r="AA7826" t="s">
        <v>6724</v>
      </c>
      <c r="AB7826" t="s">
        <v>8121</v>
      </c>
      <c r="AC7826" s="316" t="str">
        <f t="shared" si="74"/>
        <v>INSERT INTO UPK_IKOU.upk_k40.k60_press_buno_link (buno_id, k60_buno_id, created_date, created_tantou_id) VALUES (2924, 2275, GETDATE(), 999);</v>
      </c>
    </row>
    <row r="7827" spans="26:29">
      <c r="Z7827" s="623">
        <v>1217</v>
      </c>
      <c r="AA7827" t="s">
        <v>220</v>
      </c>
      <c r="AB7827" t="s">
        <v>8122</v>
      </c>
      <c r="AC7827" s="316" t="str">
        <f t="shared" ref="AC7827:AC7890" si="75">AC$6609&amp;AB7827&amp;", "&amp;AA7827&amp;", GETDATE(), 999);"</f>
        <v>INSERT INTO UPK_IKOU.upk_k40.k60_press_buno_link (buno_id, k60_buno_id, created_date, created_tantou_id) VALUES (2925, 2009, GETDATE(), 999);</v>
      </c>
    </row>
    <row r="7828" spans="26:29">
      <c r="Z7828" s="623">
        <v>1218</v>
      </c>
      <c r="AA7828" t="s">
        <v>220</v>
      </c>
      <c r="AB7828" t="s">
        <v>8123</v>
      </c>
      <c r="AC7828" s="316" t="str">
        <f t="shared" si="75"/>
        <v>INSERT INTO UPK_IKOU.upk_k40.k60_press_buno_link (buno_id, k60_buno_id, created_date, created_tantou_id) VALUES (2926, 2009, GETDATE(), 999);</v>
      </c>
    </row>
    <row r="7829" spans="26:29">
      <c r="Z7829" s="623">
        <v>1219</v>
      </c>
      <c r="AA7829" t="s">
        <v>6335</v>
      </c>
      <c r="AB7829" t="s">
        <v>8124</v>
      </c>
      <c r="AC7829" s="316" t="str">
        <f t="shared" si="75"/>
        <v>INSERT INTO UPK_IKOU.upk_k40.k60_press_buno_link (buno_id, k60_buno_id, created_date, created_tantou_id) VALUES (2927, 1847, GETDATE(), 999);</v>
      </c>
    </row>
    <row r="7830" spans="26:29">
      <c r="Z7830" s="623">
        <v>1220</v>
      </c>
      <c r="AA7830" t="s">
        <v>6335</v>
      </c>
      <c r="AB7830" t="s">
        <v>8125</v>
      </c>
      <c r="AC7830" s="316" t="str">
        <f t="shared" si="75"/>
        <v>INSERT INTO UPK_IKOU.upk_k40.k60_press_buno_link (buno_id, k60_buno_id, created_date, created_tantou_id) VALUES (2928, 1847, GETDATE(), 999);</v>
      </c>
    </row>
    <row r="7831" spans="26:29">
      <c r="Z7831" s="623">
        <v>1221</v>
      </c>
      <c r="AA7831" t="s">
        <v>6217</v>
      </c>
      <c r="AB7831" t="s">
        <v>8126</v>
      </c>
      <c r="AC7831" s="316" t="str">
        <f t="shared" si="75"/>
        <v>INSERT INTO UPK_IKOU.upk_k40.k60_press_buno_link (buno_id, k60_buno_id, created_date, created_tantou_id) VALUES (2929, 1729, GETDATE(), 999);</v>
      </c>
    </row>
    <row r="7832" spans="26:29">
      <c r="Z7832" s="623">
        <v>1222</v>
      </c>
      <c r="AA7832" t="s">
        <v>6217</v>
      </c>
      <c r="AB7832" t="s">
        <v>8127</v>
      </c>
      <c r="AC7832" s="316" t="str">
        <f t="shared" si="75"/>
        <v>INSERT INTO UPK_IKOU.upk_k40.k60_press_buno_link (buno_id, k60_buno_id, created_date, created_tantou_id) VALUES (2930, 1729, GETDATE(), 999);</v>
      </c>
    </row>
    <row r="7833" spans="26:29">
      <c r="Z7833" s="623">
        <v>1223</v>
      </c>
      <c r="AA7833" t="s">
        <v>6008</v>
      </c>
      <c r="AB7833" t="s">
        <v>8128</v>
      </c>
      <c r="AC7833" s="316" t="str">
        <f t="shared" si="75"/>
        <v>INSERT INTO UPK_IKOU.upk_k40.k60_press_buno_link (buno_id, k60_buno_id, created_date, created_tantou_id) VALUES (2931, 1520, GETDATE(), 999);</v>
      </c>
    </row>
    <row r="7834" spans="26:29">
      <c r="Z7834" s="623">
        <v>1224</v>
      </c>
      <c r="AA7834" t="s">
        <v>6008</v>
      </c>
      <c r="AB7834" t="s">
        <v>8129</v>
      </c>
      <c r="AC7834" s="316" t="str">
        <f t="shared" si="75"/>
        <v>INSERT INTO UPK_IKOU.upk_k40.k60_press_buno_link (buno_id, k60_buno_id, created_date, created_tantou_id) VALUES (2932, 1520, GETDATE(), 999);</v>
      </c>
    </row>
    <row r="7835" spans="26:29">
      <c r="Z7835" s="623">
        <v>1225</v>
      </c>
      <c r="AA7835" t="s">
        <v>6090</v>
      </c>
      <c r="AB7835" t="s">
        <v>8130</v>
      </c>
      <c r="AC7835" s="316" t="str">
        <f t="shared" si="75"/>
        <v>INSERT INTO UPK_IKOU.upk_k40.k60_press_buno_link (buno_id, k60_buno_id, created_date, created_tantou_id) VALUES (2933, 1602, GETDATE(), 999);</v>
      </c>
    </row>
    <row r="7836" spans="26:29">
      <c r="Z7836" s="623">
        <v>1226</v>
      </c>
      <c r="AA7836" t="s">
        <v>6090</v>
      </c>
      <c r="AB7836" t="s">
        <v>8131</v>
      </c>
      <c r="AC7836" s="316" t="str">
        <f t="shared" si="75"/>
        <v>INSERT INTO UPK_IKOU.upk_k40.k60_press_buno_link (buno_id, k60_buno_id, created_date, created_tantou_id) VALUES (2934, 1602, GETDATE(), 999);</v>
      </c>
    </row>
    <row r="7837" spans="26:29">
      <c r="Z7837" s="623">
        <v>1227</v>
      </c>
      <c r="AA7837" t="s">
        <v>6786</v>
      </c>
      <c r="AB7837" t="s">
        <v>8132</v>
      </c>
      <c r="AC7837" s="316" t="str">
        <f t="shared" si="75"/>
        <v>INSERT INTO UPK_IKOU.upk_k40.k60_press_buno_link (buno_id, k60_buno_id, created_date, created_tantou_id) VALUES (2935, 2337, GETDATE(), 999);</v>
      </c>
    </row>
    <row r="7838" spans="26:29">
      <c r="Z7838" s="623">
        <v>1228</v>
      </c>
      <c r="AA7838" t="s">
        <v>6786</v>
      </c>
      <c r="AB7838" t="s">
        <v>8133</v>
      </c>
      <c r="AC7838" s="316" t="str">
        <f t="shared" si="75"/>
        <v>INSERT INTO UPK_IKOU.upk_k40.k60_press_buno_link (buno_id, k60_buno_id, created_date, created_tantou_id) VALUES (2936, 2337, GETDATE(), 999);</v>
      </c>
    </row>
    <row r="7839" spans="26:29">
      <c r="Z7839" s="623">
        <v>1229</v>
      </c>
      <c r="AA7839" t="s">
        <v>6787</v>
      </c>
      <c r="AB7839" t="s">
        <v>8134</v>
      </c>
      <c r="AC7839" s="316" t="str">
        <f t="shared" si="75"/>
        <v>INSERT INTO UPK_IKOU.upk_k40.k60_press_buno_link (buno_id, k60_buno_id, created_date, created_tantou_id) VALUES (2937, 2338, GETDATE(), 999);</v>
      </c>
    </row>
    <row r="7840" spans="26:29">
      <c r="Z7840" s="623">
        <v>1230</v>
      </c>
      <c r="AA7840" t="s">
        <v>6787</v>
      </c>
      <c r="AB7840" t="s">
        <v>8135</v>
      </c>
      <c r="AC7840" s="316" t="str">
        <f t="shared" si="75"/>
        <v>INSERT INTO UPK_IKOU.upk_k40.k60_press_buno_link (buno_id, k60_buno_id, created_date, created_tantou_id) VALUES (2938, 2338, GETDATE(), 999);</v>
      </c>
    </row>
    <row r="7841" spans="26:29">
      <c r="Z7841" s="623">
        <v>1231</v>
      </c>
      <c r="AA7841" t="s">
        <v>5922</v>
      </c>
      <c r="AB7841" t="s">
        <v>8136</v>
      </c>
      <c r="AC7841" s="316" t="str">
        <f t="shared" si="75"/>
        <v>INSERT INTO UPK_IKOU.upk_k40.k60_press_buno_link (buno_id, k60_buno_id, created_date, created_tantou_id) VALUES (2939, 1433, GETDATE(), 999);</v>
      </c>
    </row>
    <row r="7842" spans="26:29">
      <c r="Z7842" s="623">
        <v>1232</v>
      </c>
      <c r="AA7842" t="s">
        <v>5922</v>
      </c>
      <c r="AB7842" t="s">
        <v>8137</v>
      </c>
      <c r="AC7842" s="316" t="str">
        <f t="shared" si="75"/>
        <v>INSERT INTO UPK_IKOU.upk_k40.k60_press_buno_link (buno_id, k60_buno_id, created_date, created_tantou_id) VALUES (2940, 1433, GETDATE(), 999);</v>
      </c>
    </row>
    <row r="7843" spans="26:29">
      <c r="Z7843" s="623">
        <v>1233</v>
      </c>
      <c r="AA7843" t="s">
        <v>6571</v>
      </c>
      <c r="AB7843" t="s">
        <v>8138</v>
      </c>
      <c r="AC7843" s="316" t="str">
        <f t="shared" si="75"/>
        <v>INSERT INTO UPK_IKOU.upk_k40.k60_press_buno_link (buno_id, k60_buno_id, created_date, created_tantou_id) VALUES (2941, 2122, GETDATE(), 999);</v>
      </c>
    </row>
    <row r="7844" spans="26:29">
      <c r="Z7844" s="623">
        <v>1234</v>
      </c>
      <c r="AA7844" t="s">
        <v>6571</v>
      </c>
      <c r="AB7844" t="s">
        <v>8139</v>
      </c>
      <c r="AC7844" s="316" t="str">
        <f t="shared" si="75"/>
        <v>INSERT INTO UPK_IKOU.upk_k40.k60_press_buno_link (buno_id, k60_buno_id, created_date, created_tantou_id) VALUES (2942, 2122, GETDATE(), 999);</v>
      </c>
    </row>
    <row r="7845" spans="26:29">
      <c r="Z7845" s="623">
        <v>1235</v>
      </c>
      <c r="AA7845" t="s">
        <v>5958</v>
      </c>
      <c r="AB7845" t="s">
        <v>8140</v>
      </c>
      <c r="AC7845" s="316" t="str">
        <f t="shared" si="75"/>
        <v>INSERT INTO UPK_IKOU.upk_k40.k60_press_buno_link (buno_id, k60_buno_id, created_date, created_tantou_id) VALUES (2943, 1469, GETDATE(), 999);</v>
      </c>
    </row>
    <row r="7846" spans="26:29">
      <c r="Z7846" s="623">
        <v>1236</v>
      </c>
      <c r="AA7846" t="s">
        <v>5958</v>
      </c>
      <c r="AB7846" t="s">
        <v>8141</v>
      </c>
      <c r="AC7846" s="316" t="str">
        <f t="shared" si="75"/>
        <v>INSERT INTO UPK_IKOU.upk_k40.k60_press_buno_link (buno_id, k60_buno_id, created_date, created_tantou_id) VALUES (2944, 1469, GETDATE(), 999);</v>
      </c>
    </row>
    <row r="7847" spans="26:29">
      <c r="Z7847" s="623">
        <v>1237</v>
      </c>
      <c r="AA7847" t="s">
        <v>6917</v>
      </c>
      <c r="AB7847" t="s">
        <v>8142</v>
      </c>
      <c r="AC7847" s="316" t="str">
        <f t="shared" si="75"/>
        <v>INSERT INTO UPK_IKOU.upk_k40.k60_press_buno_link (buno_id, k60_buno_id, created_date, created_tantou_id) VALUES (2945, 2468, GETDATE(), 999);</v>
      </c>
    </row>
    <row r="7848" spans="26:29">
      <c r="Z7848" s="623">
        <v>1238</v>
      </c>
      <c r="AA7848" t="s">
        <v>6917</v>
      </c>
      <c r="AB7848" t="s">
        <v>8143</v>
      </c>
      <c r="AC7848" s="316" t="str">
        <f t="shared" si="75"/>
        <v>INSERT INTO UPK_IKOU.upk_k40.k60_press_buno_link (buno_id, k60_buno_id, created_date, created_tantou_id) VALUES (2946, 2468, GETDATE(), 999);</v>
      </c>
    </row>
    <row r="7849" spans="26:29">
      <c r="Z7849" s="623">
        <v>1239</v>
      </c>
      <c r="AA7849" t="s">
        <v>6589</v>
      </c>
      <c r="AB7849" t="s">
        <v>8144</v>
      </c>
      <c r="AC7849" s="316" t="str">
        <f t="shared" si="75"/>
        <v>INSERT INTO UPK_IKOU.upk_k40.k60_press_buno_link (buno_id, k60_buno_id, created_date, created_tantou_id) VALUES (2947, 2140, GETDATE(), 999);</v>
      </c>
    </row>
    <row r="7850" spans="26:29">
      <c r="Z7850" s="623">
        <v>1240</v>
      </c>
      <c r="AA7850" t="s">
        <v>6589</v>
      </c>
      <c r="AB7850" t="s">
        <v>8145</v>
      </c>
      <c r="AC7850" s="316" t="str">
        <f t="shared" si="75"/>
        <v>INSERT INTO UPK_IKOU.upk_k40.k60_press_buno_link (buno_id, k60_buno_id, created_date, created_tantou_id) VALUES (2948, 2140, GETDATE(), 999);</v>
      </c>
    </row>
    <row r="7851" spans="26:29">
      <c r="Z7851" s="623">
        <v>1241</v>
      </c>
      <c r="AA7851" t="s">
        <v>6269</v>
      </c>
      <c r="AB7851" t="s">
        <v>8146</v>
      </c>
      <c r="AC7851" s="316" t="str">
        <f t="shared" si="75"/>
        <v>INSERT INTO UPK_IKOU.upk_k40.k60_press_buno_link (buno_id, k60_buno_id, created_date, created_tantou_id) VALUES (2949, 1781, GETDATE(), 999);</v>
      </c>
    </row>
    <row r="7852" spans="26:29">
      <c r="Z7852" s="623">
        <v>1242</v>
      </c>
      <c r="AA7852" t="s">
        <v>6269</v>
      </c>
      <c r="AB7852" t="s">
        <v>8147</v>
      </c>
      <c r="AC7852" s="316" t="str">
        <f t="shared" si="75"/>
        <v>INSERT INTO UPK_IKOU.upk_k40.k60_press_buno_link (buno_id, k60_buno_id, created_date, created_tantou_id) VALUES (2950, 1781, GETDATE(), 999);</v>
      </c>
    </row>
    <row r="7853" spans="26:29">
      <c r="Z7853" s="623">
        <v>1243</v>
      </c>
      <c r="AA7853" t="s">
        <v>5852</v>
      </c>
      <c r="AB7853" t="s">
        <v>8148</v>
      </c>
      <c r="AC7853" s="316" t="str">
        <f t="shared" si="75"/>
        <v>INSERT INTO UPK_IKOU.upk_k40.k60_press_buno_link (buno_id, k60_buno_id, created_date, created_tantou_id) VALUES (2951, 1363, GETDATE(), 999);</v>
      </c>
    </row>
    <row r="7854" spans="26:29">
      <c r="Z7854" s="623">
        <v>1244</v>
      </c>
      <c r="AA7854" t="s">
        <v>5852</v>
      </c>
      <c r="AB7854" t="s">
        <v>8149</v>
      </c>
      <c r="AC7854" s="316" t="str">
        <f t="shared" si="75"/>
        <v>INSERT INTO UPK_IKOU.upk_k40.k60_press_buno_link (buno_id, k60_buno_id, created_date, created_tantou_id) VALUES (2952, 1363, GETDATE(), 999);</v>
      </c>
    </row>
    <row r="7855" spans="26:29">
      <c r="Z7855" s="623">
        <v>1245</v>
      </c>
      <c r="AA7855" t="s">
        <v>5853</v>
      </c>
      <c r="AB7855" t="s">
        <v>8150</v>
      </c>
      <c r="AC7855" s="316" t="str">
        <f t="shared" si="75"/>
        <v>INSERT INTO UPK_IKOU.upk_k40.k60_press_buno_link (buno_id, k60_buno_id, created_date, created_tantou_id) VALUES (2953, 1364, GETDATE(), 999);</v>
      </c>
    </row>
    <row r="7856" spans="26:29">
      <c r="Z7856" s="623">
        <v>1246</v>
      </c>
      <c r="AA7856" t="s">
        <v>5853</v>
      </c>
      <c r="AB7856" t="s">
        <v>8151</v>
      </c>
      <c r="AC7856" s="316" t="str">
        <f t="shared" si="75"/>
        <v>INSERT INTO UPK_IKOU.upk_k40.k60_press_buno_link (buno_id, k60_buno_id, created_date, created_tantou_id) VALUES (2954, 1364, GETDATE(), 999);</v>
      </c>
    </row>
    <row r="7857" spans="26:29">
      <c r="Z7857" s="623">
        <v>1247</v>
      </c>
      <c r="AA7857" t="s">
        <v>6769</v>
      </c>
      <c r="AB7857" t="s">
        <v>8152</v>
      </c>
      <c r="AC7857" s="316" t="str">
        <f t="shared" si="75"/>
        <v>INSERT INTO UPK_IKOU.upk_k40.k60_press_buno_link (buno_id, k60_buno_id, created_date, created_tantou_id) VALUES (2955, 2320, GETDATE(), 999);</v>
      </c>
    </row>
    <row r="7858" spans="26:29">
      <c r="Z7858" s="623">
        <v>1248</v>
      </c>
      <c r="AA7858" t="s">
        <v>6771</v>
      </c>
      <c r="AB7858" t="s">
        <v>8153</v>
      </c>
      <c r="AC7858" s="316" t="str">
        <f t="shared" si="75"/>
        <v>INSERT INTO UPK_IKOU.upk_k40.k60_press_buno_link (buno_id, k60_buno_id, created_date, created_tantou_id) VALUES (2956, 2322, GETDATE(), 999);</v>
      </c>
    </row>
    <row r="7859" spans="26:29">
      <c r="Z7859" s="623">
        <v>1249</v>
      </c>
      <c r="AA7859" t="s">
        <v>6770</v>
      </c>
      <c r="AB7859" t="s">
        <v>8154</v>
      </c>
      <c r="AC7859" s="316" t="str">
        <f t="shared" si="75"/>
        <v>INSERT INTO UPK_IKOU.upk_k40.k60_press_buno_link (buno_id, k60_buno_id, created_date, created_tantou_id) VALUES (2957, 2321, GETDATE(), 999);</v>
      </c>
    </row>
    <row r="7860" spans="26:29">
      <c r="Z7860" s="623">
        <v>1250</v>
      </c>
      <c r="AA7860" t="s">
        <v>6772</v>
      </c>
      <c r="AB7860" t="s">
        <v>8155</v>
      </c>
      <c r="AC7860" s="316" t="str">
        <f t="shared" si="75"/>
        <v>INSERT INTO UPK_IKOU.upk_k40.k60_press_buno_link (buno_id, k60_buno_id, created_date, created_tantou_id) VALUES (2958, 2323, GETDATE(), 999);</v>
      </c>
    </row>
    <row r="7861" spans="26:29">
      <c r="Z7861" s="623">
        <v>1251</v>
      </c>
      <c r="AA7861" t="s">
        <v>6576</v>
      </c>
      <c r="AB7861" t="s">
        <v>8156</v>
      </c>
      <c r="AC7861" s="316" t="str">
        <f t="shared" si="75"/>
        <v>INSERT INTO UPK_IKOU.upk_k40.k60_press_buno_link (buno_id, k60_buno_id, created_date, created_tantou_id) VALUES (2959, 2127, GETDATE(), 999);</v>
      </c>
    </row>
    <row r="7862" spans="26:29">
      <c r="Z7862" s="623">
        <v>1252</v>
      </c>
      <c r="AA7862" t="s">
        <v>6773</v>
      </c>
      <c r="AB7862" t="s">
        <v>8157</v>
      </c>
      <c r="AC7862" s="316" t="str">
        <f t="shared" si="75"/>
        <v>INSERT INTO UPK_IKOU.upk_k40.k60_press_buno_link (buno_id, k60_buno_id, created_date, created_tantou_id) VALUES (2960, 2324, GETDATE(), 999);</v>
      </c>
    </row>
    <row r="7863" spans="26:29">
      <c r="Z7863" s="623">
        <v>1253</v>
      </c>
      <c r="AA7863" t="s">
        <v>6218</v>
      </c>
      <c r="AB7863" t="s">
        <v>8158</v>
      </c>
      <c r="AC7863" s="316" t="str">
        <f t="shared" si="75"/>
        <v>INSERT INTO UPK_IKOU.upk_k40.k60_press_buno_link (buno_id, k60_buno_id, created_date, created_tantou_id) VALUES (2961, 1730, GETDATE(), 999);</v>
      </c>
    </row>
    <row r="7864" spans="26:29">
      <c r="Z7864" s="623">
        <v>1254</v>
      </c>
      <c r="AA7864" t="s">
        <v>6221</v>
      </c>
      <c r="AB7864" t="s">
        <v>8159</v>
      </c>
      <c r="AC7864" s="316" t="str">
        <f t="shared" si="75"/>
        <v>INSERT INTO UPK_IKOU.upk_k40.k60_press_buno_link (buno_id, k60_buno_id, created_date, created_tantou_id) VALUES (2962, 1733, GETDATE(), 999);</v>
      </c>
    </row>
    <row r="7865" spans="26:29">
      <c r="Z7865" s="623">
        <v>1255</v>
      </c>
      <c r="AA7865" t="s">
        <v>6219</v>
      </c>
      <c r="AB7865" t="s">
        <v>8160</v>
      </c>
      <c r="AC7865" s="316" t="str">
        <f t="shared" si="75"/>
        <v>INSERT INTO UPK_IKOU.upk_k40.k60_press_buno_link (buno_id, k60_buno_id, created_date, created_tantou_id) VALUES (2963, 1731, GETDATE(), 999);</v>
      </c>
    </row>
    <row r="7866" spans="26:29">
      <c r="Z7866" s="623">
        <v>1256</v>
      </c>
      <c r="AA7866" t="s">
        <v>6577</v>
      </c>
      <c r="AB7866" t="s">
        <v>8161</v>
      </c>
      <c r="AC7866" s="316" t="str">
        <f t="shared" si="75"/>
        <v>INSERT INTO UPK_IKOU.upk_k40.k60_press_buno_link (buno_id, k60_buno_id, created_date, created_tantou_id) VALUES (2964, 2128, GETDATE(), 999);</v>
      </c>
    </row>
    <row r="7867" spans="26:29">
      <c r="Z7867" s="623">
        <v>1257</v>
      </c>
      <c r="AA7867" t="s">
        <v>6220</v>
      </c>
      <c r="AB7867" t="s">
        <v>8162</v>
      </c>
      <c r="AC7867" s="316" t="str">
        <f t="shared" si="75"/>
        <v>INSERT INTO UPK_IKOU.upk_k40.k60_press_buno_link (buno_id, k60_buno_id, created_date, created_tantou_id) VALUES (2965, 1732, GETDATE(), 999);</v>
      </c>
    </row>
    <row r="7868" spans="26:29">
      <c r="Z7868" s="623">
        <v>1258</v>
      </c>
      <c r="AA7868" t="s">
        <v>6866</v>
      </c>
      <c r="AB7868" t="s">
        <v>8163</v>
      </c>
      <c r="AC7868" s="316" t="str">
        <f t="shared" si="75"/>
        <v>INSERT INTO UPK_IKOU.upk_k40.k60_press_buno_link (buno_id, k60_buno_id, created_date, created_tantou_id) VALUES (2966, 2417, GETDATE(), 999);</v>
      </c>
    </row>
    <row r="7869" spans="26:29">
      <c r="Z7869" s="623">
        <v>1259</v>
      </c>
      <c r="AA7869" t="s">
        <v>5943</v>
      </c>
      <c r="AB7869" t="s">
        <v>8164</v>
      </c>
      <c r="AC7869" s="316" t="str">
        <f t="shared" si="75"/>
        <v>INSERT INTO UPK_IKOU.upk_k40.k60_press_buno_link (buno_id, k60_buno_id, created_date, created_tantou_id) VALUES (2967, 1454, GETDATE(), 999);</v>
      </c>
    </row>
    <row r="7870" spans="26:29">
      <c r="Z7870" s="623">
        <v>1260</v>
      </c>
      <c r="AA7870" t="s">
        <v>5790</v>
      </c>
      <c r="AB7870" t="s">
        <v>8165</v>
      </c>
      <c r="AC7870" s="316" t="str">
        <f t="shared" si="75"/>
        <v>INSERT INTO UPK_IKOU.upk_k40.k60_press_buno_link (buno_id, k60_buno_id, created_date, created_tantou_id) VALUES (2968, 1301, GETDATE(), 999);</v>
      </c>
    </row>
    <row r="7871" spans="26:29">
      <c r="Z7871" s="623">
        <v>1261</v>
      </c>
      <c r="AA7871" t="s">
        <v>6725</v>
      </c>
      <c r="AB7871" t="s">
        <v>8166</v>
      </c>
      <c r="AC7871" s="316" t="str">
        <f t="shared" si="75"/>
        <v>INSERT INTO UPK_IKOU.upk_k40.k60_press_buno_link (buno_id, k60_buno_id, created_date, created_tantou_id) VALUES (2969, 2276, GETDATE(), 999);</v>
      </c>
    </row>
    <row r="7872" spans="26:29">
      <c r="Z7872" s="623">
        <v>1262</v>
      </c>
      <c r="AA7872" t="s">
        <v>6867</v>
      </c>
      <c r="AB7872" t="s">
        <v>8167</v>
      </c>
      <c r="AC7872" s="316" t="str">
        <f t="shared" si="75"/>
        <v>INSERT INTO UPK_IKOU.upk_k40.k60_press_buno_link (buno_id, k60_buno_id, created_date, created_tantou_id) VALUES (2970, 2418, GETDATE(), 999);</v>
      </c>
    </row>
    <row r="7873" spans="26:29">
      <c r="Z7873" s="623">
        <v>1263</v>
      </c>
      <c r="AA7873" t="s">
        <v>5944</v>
      </c>
      <c r="AB7873" t="s">
        <v>8168</v>
      </c>
      <c r="AC7873" s="316" t="str">
        <f t="shared" si="75"/>
        <v>INSERT INTO UPK_IKOU.upk_k40.k60_press_buno_link (buno_id, k60_buno_id, created_date, created_tantou_id) VALUES (2971, 1455, GETDATE(), 999);</v>
      </c>
    </row>
    <row r="7874" spans="26:29">
      <c r="Z7874" s="623">
        <v>1264</v>
      </c>
      <c r="AA7874" t="s">
        <v>5791</v>
      </c>
      <c r="AB7874" t="s">
        <v>8169</v>
      </c>
      <c r="AC7874" s="316" t="str">
        <f t="shared" si="75"/>
        <v>INSERT INTO UPK_IKOU.upk_k40.k60_press_buno_link (buno_id, k60_buno_id, created_date, created_tantou_id) VALUES (2972, 1302, GETDATE(), 999);</v>
      </c>
    </row>
    <row r="7875" spans="26:29">
      <c r="Z7875" s="623">
        <v>1265</v>
      </c>
      <c r="AA7875" t="s">
        <v>6726</v>
      </c>
      <c r="AB7875" t="s">
        <v>8170</v>
      </c>
      <c r="AC7875" s="316" t="str">
        <f t="shared" si="75"/>
        <v>INSERT INTO UPK_IKOU.upk_k40.k60_press_buno_link (buno_id, k60_buno_id, created_date, created_tantou_id) VALUES (2973, 2277, GETDATE(), 999);</v>
      </c>
    </row>
    <row r="7876" spans="26:29">
      <c r="Z7876" s="623">
        <v>1266</v>
      </c>
      <c r="AA7876" t="s">
        <v>6028</v>
      </c>
      <c r="AB7876" t="s">
        <v>8171</v>
      </c>
      <c r="AC7876" s="316" t="str">
        <f t="shared" si="75"/>
        <v>INSERT INTO UPK_IKOU.upk_k40.k60_press_buno_link (buno_id, k60_buno_id, created_date, created_tantou_id) VALUES (2974, 1540, GETDATE(), 999);</v>
      </c>
    </row>
    <row r="7877" spans="26:29">
      <c r="Z7877" s="623">
        <v>1267</v>
      </c>
      <c r="AA7877" t="s">
        <v>6747</v>
      </c>
      <c r="AB7877" t="s">
        <v>8172</v>
      </c>
      <c r="AC7877" s="316" t="str">
        <f t="shared" si="75"/>
        <v>INSERT INTO UPK_IKOU.upk_k40.k60_press_buno_link (buno_id, k60_buno_id, created_date, created_tantou_id) VALUES (2975, 2298, GETDATE(), 999);</v>
      </c>
    </row>
    <row r="7878" spans="26:29">
      <c r="Z7878" s="623">
        <v>1268</v>
      </c>
      <c r="AA7878" t="s">
        <v>6747</v>
      </c>
      <c r="AB7878" t="s">
        <v>8173</v>
      </c>
      <c r="AC7878" s="316" t="str">
        <f t="shared" si="75"/>
        <v>INSERT INTO UPK_IKOU.upk_k40.k60_press_buno_link (buno_id, k60_buno_id, created_date, created_tantou_id) VALUES (2976, 2298, GETDATE(), 999);</v>
      </c>
    </row>
    <row r="7879" spans="26:29">
      <c r="Z7879" s="623">
        <v>1269</v>
      </c>
      <c r="AA7879" t="s">
        <v>6145</v>
      </c>
      <c r="AB7879" t="s">
        <v>8174</v>
      </c>
      <c r="AC7879" s="316" t="str">
        <f t="shared" si="75"/>
        <v>INSERT INTO UPK_IKOU.upk_k40.k60_press_buno_link (buno_id, k60_buno_id, created_date, created_tantou_id) VALUES (2977, 1657, GETDATE(), 999);</v>
      </c>
    </row>
    <row r="7880" spans="26:29">
      <c r="Z7880" s="623">
        <v>1270</v>
      </c>
      <c r="AA7880" t="s">
        <v>6145</v>
      </c>
      <c r="AB7880" t="s">
        <v>8175</v>
      </c>
      <c r="AC7880" s="316" t="str">
        <f t="shared" si="75"/>
        <v>INSERT INTO UPK_IKOU.upk_k40.k60_press_buno_link (buno_id, k60_buno_id, created_date, created_tantou_id) VALUES (2978, 1657, GETDATE(), 999);</v>
      </c>
    </row>
    <row r="7881" spans="26:29">
      <c r="Z7881" s="623">
        <v>1271</v>
      </c>
      <c r="AA7881" t="s">
        <v>6029</v>
      </c>
      <c r="AB7881" t="s">
        <v>8176</v>
      </c>
      <c r="AC7881" s="316" t="str">
        <f t="shared" si="75"/>
        <v>INSERT INTO UPK_IKOU.upk_k40.k60_press_buno_link (buno_id, k60_buno_id, created_date, created_tantou_id) VALUES (2979, 1541, GETDATE(), 999);</v>
      </c>
    </row>
    <row r="7882" spans="26:29">
      <c r="Z7882" s="623">
        <v>1272</v>
      </c>
      <c r="AA7882" t="s">
        <v>6891</v>
      </c>
      <c r="AB7882" t="s">
        <v>8177</v>
      </c>
      <c r="AC7882" s="316" t="str">
        <f t="shared" si="75"/>
        <v>INSERT INTO UPK_IKOU.upk_k40.k60_press_buno_link (buno_id, k60_buno_id, created_date, created_tantou_id) VALUES (2980, 2442, GETDATE(), 999);</v>
      </c>
    </row>
    <row r="7883" spans="26:29">
      <c r="Z7883" s="623">
        <v>1273</v>
      </c>
      <c r="AA7883" t="s">
        <v>6868</v>
      </c>
      <c r="AB7883" t="s">
        <v>8178</v>
      </c>
      <c r="AC7883" s="316" t="str">
        <f t="shared" si="75"/>
        <v>INSERT INTO UPK_IKOU.upk_k40.k60_press_buno_link (buno_id, k60_buno_id, created_date, created_tantou_id) VALUES (2981, 2419, GETDATE(), 999);</v>
      </c>
    </row>
    <row r="7884" spans="26:29">
      <c r="Z7884" s="623">
        <v>1274</v>
      </c>
      <c r="AA7884" t="s">
        <v>6780</v>
      </c>
      <c r="AB7884" t="s">
        <v>8179</v>
      </c>
      <c r="AC7884" s="316" t="str">
        <f t="shared" si="75"/>
        <v>INSERT INTO UPK_IKOU.upk_k40.k60_press_buno_link (buno_id, k60_buno_id, created_date, created_tantou_id) VALUES (2982, 2331, GETDATE(), 999);</v>
      </c>
    </row>
    <row r="7885" spans="26:29">
      <c r="Z7885" s="623">
        <v>1275</v>
      </c>
      <c r="AA7885" t="s">
        <v>6801</v>
      </c>
      <c r="AB7885" t="s">
        <v>8180</v>
      </c>
      <c r="AC7885" s="316" t="str">
        <f t="shared" si="75"/>
        <v>INSERT INTO UPK_IKOU.upk_k40.k60_press_buno_link (buno_id, k60_buno_id, created_date, created_tantou_id) VALUES (2983, 2352, GETDATE(), 999);</v>
      </c>
    </row>
    <row r="7886" spans="26:29">
      <c r="Z7886" s="623">
        <v>1276</v>
      </c>
      <c r="AA7886" t="s">
        <v>6799</v>
      </c>
      <c r="AB7886" t="s">
        <v>8181</v>
      </c>
      <c r="AC7886" s="316" t="str">
        <f t="shared" si="75"/>
        <v>INSERT INTO UPK_IKOU.upk_k40.k60_press_buno_link (buno_id, k60_buno_id, created_date, created_tantou_id) VALUES (2984, 2350, GETDATE(), 999);</v>
      </c>
    </row>
    <row r="7887" spans="26:29">
      <c r="Z7887" s="623">
        <v>1277</v>
      </c>
      <c r="AA7887" t="s">
        <v>6800</v>
      </c>
      <c r="AB7887" t="s">
        <v>8182</v>
      </c>
      <c r="AC7887" s="316" t="str">
        <f t="shared" si="75"/>
        <v>INSERT INTO UPK_IKOU.upk_k40.k60_press_buno_link (buno_id, k60_buno_id, created_date, created_tantou_id) VALUES (2985, 2351, GETDATE(), 999);</v>
      </c>
    </row>
    <row r="7888" spans="26:29">
      <c r="Z7888" s="623">
        <v>1278</v>
      </c>
      <c r="AA7888" t="s">
        <v>6793</v>
      </c>
      <c r="AB7888" t="s">
        <v>8183</v>
      </c>
      <c r="AC7888" s="316" t="str">
        <f t="shared" si="75"/>
        <v>INSERT INTO UPK_IKOU.upk_k40.k60_press_buno_link (buno_id, k60_buno_id, created_date, created_tantou_id) VALUES (2986, 2344, GETDATE(), 999);</v>
      </c>
    </row>
    <row r="7889" spans="26:29">
      <c r="Z7889" s="623">
        <v>1279</v>
      </c>
      <c r="AA7889" t="s">
        <v>6814</v>
      </c>
      <c r="AB7889" t="s">
        <v>8184</v>
      </c>
      <c r="AC7889" s="316" t="str">
        <f t="shared" si="75"/>
        <v>INSERT INTO UPK_IKOU.upk_k40.k60_press_buno_link (buno_id, k60_buno_id, created_date, created_tantou_id) VALUES (2987, 2365, GETDATE(), 999);</v>
      </c>
    </row>
    <row r="7890" spans="26:29">
      <c r="Z7890" s="623">
        <v>1280</v>
      </c>
      <c r="AA7890" t="s">
        <v>6815</v>
      </c>
      <c r="AB7890" t="s">
        <v>8185</v>
      </c>
      <c r="AC7890" s="316" t="str">
        <f t="shared" si="75"/>
        <v>INSERT INTO UPK_IKOU.upk_k40.k60_press_buno_link (buno_id, k60_buno_id, created_date, created_tantou_id) VALUES (2988, 2366, GETDATE(), 999);</v>
      </c>
    </row>
    <row r="7891" spans="26:29">
      <c r="Z7891" s="623">
        <v>1281</v>
      </c>
      <c r="AA7891" t="s">
        <v>6825</v>
      </c>
      <c r="AB7891" t="s">
        <v>8186</v>
      </c>
      <c r="AC7891" s="316" t="str">
        <f t="shared" ref="AC7891:AC7954" si="76">AC$6609&amp;AB7891&amp;", "&amp;AA7891&amp;", GETDATE(), 999);"</f>
        <v>INSERT INTO UPK_IKOU.upk_k40.k60_press_buno_link (buno_id, k60_buno_id, created_date, created_tantou_id) VALUES (2989, 2376, GETDATE(), 999);</v>
      </c>
    </row>
    <row r="7892" spans="26:29">
      <c r="Z7892" s="623">
        <v>1282</v>
      </c>
      <c r="AA7892" t="s">
        <v>6665</v>
      </c>
      <c r="AB7892" t="s">
        <v>8187</v>
      </c>
      <c r="AC7892" s="316" t="str">
        <f t="shared" si="76"/>
        <v>INSERT INTO UPK_IKOU.upk_k40.k60_press_buno_link (buno_id, k60_buno_id, created_date, created_tantou_id) VALUES (2990, 2216, GETDATE(), 999);</v>
      </c>
    </row>
    <row r="7893" spans="26:29">
      <c r="Z7893" s="623">
        <v>1283</v>
      </c>
      <c r="AA7893" t="s">
        <v>6657</v>
      </c>
      <c r="AB7893" t="s">
        <v>8188</v>
      </c>
      <c r="AC7893" s="316" t="str">
        <f t="shared" si="76"/>
        <v>INSERT INTO UPK_IKOU.upk_k40.k60_press_buno_link (buno_id, k60_buno_id, created_date, created_tantou_id) VALUES (2991, 2208, GETDATE(), 999);</v>
      </c>
    </row>
    <row r="7894" spans="26:29">
      <c r="Z7894" s="623">
        <v>1284</v>
      </c>
      <c r="AA7894" t="s">
        <v>6189</v>
      </c>
      <c r="AB7894" t="s">
        <v>8189</v>
      </c>
      <c r="AC7894" s="316" t="str">
        <f t="shared" si="76"/>
        <v>INSERT INTO UPK_IKOU.upk_k40.k60_press_buno_link (buno_id, k60_buno_id, created_date, created_tantou_id) VALUES (2992, 1701, GETDATE(), 999);</v>
      </c>
    </row>
    <row r="7895" spans="26:29">
      <c r="Z7895" s="623">
        <v>1285</v>
      </c>
      <c r="AA7895" t="s">
        <v>6189</v>
      </c>
      <c r="AB7895" t="s">
        <v>8190</v>
      </c>
      <c r="AC7895" s="316" t="str">
        <f t="shared" si="76"/>
        <v>INSERT INTO UPK_IKOU.upk_k40.k60_press_buno_link (buno_id, k60_buno_id, created_date, created_tantou_id) VALUES (2993, 1701, GETDATE(), 999);</v>
      </c>
    </row>
    <row r="7896" spans="26:29">
      <c r="Z7896" s="623">
        <v>1286</v>
      </c>
      <c r="AA7896" t="s">
        <v>6505</v>
      </c>
      <c r="AB7896" t="s">
        <v>8191</v>
      </c>
      <c r="AC7896" s="316" t="str">
        <f t="shared" si="76"/>
        <v>INSERT INTO UPK_IKOU.upk_k40.k60_press_buno_link (buno_id, k60_buno_id, created_date, created_tantou_id) VALUES (2994, 2048, GETDATE(), 999);</v>
      </c>
    </row>
    <row r="7897" spans="26:29">
      <c r="Z7897" s="623">
        <v>1287</v>
      </c>
      <c r="AA7897" t="s">
        <v>6505</v>
      </c>
      <c r="AB7897" t="s">
        <v>8192</v>
      </c>
      <c r="AC7897" s="316" t="str">
        <f t="shared" si="76"/>
        <v>INSERT INTO UPK_IKOU.upk_k40.k60_press_buno_link (buno_id, k60_buno_id, created_date, created_tantou_id) VALUES (2995, 2048, GETDATE(), 999);</v>
      </c>
    </row>
    <row r="7898" spans="26:29">
      <c r="Z7898" s="623">
        <v>1288</v>
      </c>
      <c r="AA7898" t="s">
        <v>6892</v>
      </c>
      <c r="AB7898" t="s">
        <v>8193</v>
      </c>
      <c r="AC7898" s="316" t="str">
        <f t="shared" si="76"/>
        <v>INSERT INTO UPK_IKOU.upk_k40.k60_press_buno_link (buno_id, k60_buno_id, created_date, created_tantou_id) VALUES (2996, 2443, GETDATE(), 999);</v>
      </c>
    </row>
    <row r="7899" spans="26:29">
      <c r="Z7899" s="623">
        <v>1289</v>
      </c>
      <c r="AA7899" t="s">
        <v>6869</v>
      </c>
      <c r="AB7899" t="s">
        <v>8194</v>
      </c>
      <c r="AC7899" s="316" t="str">
        <f t="shared" si="76"/>
        <v>INSERT INTO UPK_IKOU.upk_k40.k60_press_buno_link (buno_id, k60_buno_id, created_date, created_tantou_id) VALUES (2997, 2420, GETDATE(), 999);</v>
      </c>
    </row>
    <row r="7900" spans="26:29">
      <c r="Z7900" s="623">
        <v>1290</v>
      </c>
      <c r="AA7900" t="s">
        <v>6781</v>
      </c>
      <c r="AB7900" t="s">
        <v>8195</v>
      </c>
      <c r="AC7900" s="316" t="str">
        <f t="shared" si="76"/>
        <v>INSERT INTO UPK_IKOU.upk_k40.k60_press_buno_link (buno_id, k60_buno_id, created_date, created_tantou_id) VALUES (2998, 2332, GETDATE(), 999);</v>
      </c>
    </row>
    <row r="7901" spans="26:29">
      <c r="Z7901" s="623">
        <v>1291</v>
      </c>
      <c r="AA7901" t="s">
        <v>6804</v>
      </c>
      <c r="AB7901" t="s">
        <v>8196</v>
      </c>
      <c r="AC7901" s="316" t="str">
        <f t="shared" si="76"/>
        <v>INSERT INTO UPK_IKOU.upk_k40.k60_press_buno_link (buno_id, k60_buno_id, created_date, created_tantou_id) VALUES (2999, 2355, GETDATE(), 999);</v>
      </c>
    </row>
    <row r="7902" spans="26:29">
      <c r="Z7902" s="623">
        <v>1292</v>
      </c>
      <c r="AA7902" t="s">
        <v>6802</v>
      </c>
      <c r="AB7902" t="s">
        <v>8197</v>
      </c>
      <c r="AC7902" s="316" t="str">
        <f t="shared" si="76"/>
        <v>INSERT INTO UPK_IKOU.upk_k40.k60_press_buno_link (buno_id, k60_buno_id, created_date, created_tantou_id) VALUES (3000, 2353, GETDATE(), 999);</v>
      </c>
    </row>
    <row r="7903" spans="26:29">
      <c r="Z7903" s="623">
        <v>1293</v>
      </c>
      <c r="AA7903" t="s">
        <v>6803</v>
      </c>
      <c r="AB7903" t="s">
        <v>8198</v>
      </c>
      <c r="AC7903" s="316" t="str">
        <f t="shared" si="76"/>
        <v>INSERT INTO UPK_IKOU.upk_k40.k60_press_buno_link (buno_id, k60_buno_id, created_date, created_tantou_id) VALUES (3001, 2354, GETDATE(), 999);</v>
      </c>
    </row>
    <row r="7904" spans="26:29">
      <c r="Z7904" s="623">
        <v>1294</v>
      </c>
      <c r="AA7904" t="s">
        <v>6794</v>
      </c>
      <c r="AB7904" t="s">
        <v>8199</v>
      </c>
      <c r="AC7904" s="316" t="str">
        <f t="shared" si="76"/>
        <v>INSERT INTO UPK_IKOU.upk_k40.k60_press_buno_link (buno_id, k60_buno_id, created_date, created_tantou_id) VALUES (3002, 2345, GETDATE(), 999);</v>
      </c>
    </row>
    <row r="7905" spans="26:29">
      <c r="Z7905" s="623">
        <v>1295</v>
      </c>
      <c r="AA7905" t="s">
        <v>6816</v>
      </c>
      <c r="AB7905" t="s">
        <v>8200</v>
      </c>
      <c r="AC7905" s="316" t="str">
        <f t="shared" si="76"/>
        <v>INSERT INTO UPK_IKOU.upk_k40.k60_press_buno_link (buno_id, k60_buno_id, created_date, created_tantou_id) VALUES (3003, 2367, GETDATE(), 999);</v>
      </c>
    </row>
    <row r="7906" spans="26:29">
      <c r="Z7906" s="623">
        <v>1296</v>
      </c>
      <c r="AA7906" t="s">
        <v>6826</v>
      </c>
      <c r="AB7906" t="s">
        <v>8201</v>
      </c>
      <c r="AC7906" s="316" t="str">
        <f t="shared" si="76"/>
        <v>INSERT INTO UPK_IKOU.upk_k40.k60_press_buno_link (buno_id, k60_buno_id, created_date, created_tantou_id) VALUES (3004, 2377, GETDATE(), 999);</v>
      </c>
    </row>
    <row r="7907" spans="26:29">
      <c r="Z7907" s="623">
        <v>1297</v>
      </c>
      <c r="AA7907" t="s">
        <v>6666</v>
      </c>
      <c r="AB7907" t="s">
        <v>8202</v>
      </c>
      <c r="AC7907" s="316" t="str">
        <f t="shared" si="76"/>
        <v>INSERT INTO UPK_IKOU.upk_k40.k60_press_buno_link (buno_id, k60_buno_id, created_date, created_tantou_id) VALUES (3005, 2217, GETDATE(), 999);</v>
      </c>
    </row>
    <row r="7908" spans="26:29">
      <c r="Z7908" s="623">
        <v>1298</v>
      </c>
      <c r="AA7908" t="s">
        <v>6658</v>
      </c>
      <c r="AB7908" t="s">
        <v>8203</v>
      </c>
      <c r="AC7908" s="316" t="str">
        <f t="shared" si="76"/>
        <v>INSERT INTO UPK_IKOU.upk_k40.k60_press_buno_link (buno_id, k60_buno_id, created_date, created_tantou_id) VALUES (3006, 2209, GETDATE(), 999);</v>
      </c>
    </row>
    <row r="7909" spans="26:29">
      <c r="Z7909" s="623">
        <v>1299</v>
      </c>
      <c r="AA7909" t="s">
        <v>6890</v>
      </c>
      <c r="AB7909" t="s">
        <v>8204</v>
      </c>
      <c r="AC7909" s="316" t="str">
        <f t="shared" si="76"/>
        <v>INSERT INTO UPK_IKOU.upk_k40.k60_press_buno_link (buno_id, k60_buno_id, created_date, created_tantou_id) VALUES (3007, 2441, GETDATE(), 999);</v>
      </c>
    </row>
    <row r="7910" spans="26:29">
      <c r="Z7910" s="623">
        <v>1300</v>
      </c>
      <c r="AA7910" t="s">
        <v>6890</v>
      </c>
      <c r="AB7910" t="s">
        <v>8205</v>
      </c>
      <c r="AC7910" s="316" t="str">
        <f t="shared" si="76"/>
        <v>INSERT INTO UPK_IKOU.upk_k40.k60_press_buno_link (buno_id, k60_buno_id, created_date, created_tantou_id) VALUES (3008, 2441, GETDATE(), 999);</v>
      </c>
    </row>
    <row r="7911" spans="26:29">
      <c r="Z7911" s="623">
        <v>1301</v>
      </c>
      <c r="AA7911" t="s">
        <v>5846</v>
      </c>
      <c r="AB7911" t="s">
        <v>8206</v>
      </c>
      <c r="AC7911" s="316" t="str">
        <f t="shared" si="76"/>
        <v>INSERT INTO UPK_IKOU.upk_k40.k60_press_buno_link (buno_id, k60_buno_id, created_date, created_tantou_id) VALUES (3009, 1357, GETDATE(), 999);</v>
      </c>
    </row>
    <row r="7912" spans="26:29">
      <c r="Z7912" s="623">
        <v>1302</v>
      </c>
      <c r="AA7912" t="s">
        <v>5846</v>
      </c>
      <c r="AB7912" t="s">
        <v>8207</v>
      </c>
      <c r="AC7912" s="316" t="str">
        <f t="shared" si="76"/>
        <v>INSERT INTO UPK_IKOU.upk_k40.k60_press_buno_link (buno_id, k60_buno_id, created_date, created_tantou_id) VALUES (3010, 1357, GETDATE(), 999);</v>
      </c>
    </row>
    <row r="7913" spans="26:29">
      <c r="Z7913" s="623">
        <v>1303</v>
      </c>
      <c r="AA7913" t="s">
        <v>5880</v>
      </c>
      <c r="AB7913" t="s">
        <v>8208</v>
      </c>
      <c r="AC7913" s="316" t="str">
        <f t="shared" si="76"/>
        <v>INSERT INTO UPK_IKOU.upk_k40.k60_press_buno_link (buno_id, k60_buno_id, created_date, created_tantou_id) VALUES (3011, 1391, GETDATE(), 999);</v>
      </c>
    </row>
    <row r="7914" spans="26:29">
      <c r="Z7914" s="623">
        <v>1304</v>
      </c>
      <c r="AA7914" t="s">
        <v>5880</v>
      </c>
      <c r="AB7914" t="s">
        <v>8209</v>
      </c>
      <c r="AC7914" s="316" t="str">
        <f t="shared" si="76"/>
        <v>INSERT INTO UPK_IKOU.upk_k40.k60_press_buno_link (buno_id, k60_buno_id, created_date, created_tantou_id) VALUES (3012, 1391, GETDATE(), 999);</v>
      </c>
    </row>
    <row r="7915" spans="26:29">
      <c r="Z7915" s="623">
        <v>1305</v>
      </c>
      <c r="AA7915" t="s">
        <v>5881</v>
      </c>
      <c r="AB7915" t="s">
        <v>8210</v>
      </c>
      <c r="AC7915" s="316" t="str">
        <f t="shared" si="76"/>
        <v>INSERT INTO UPK_IKOU.upk_k40.k60_press_buno_link (buno_id, k60_buno_id, created_date, created_tantou_id) VALUES (3013, 1392, GETDATE(), 999);</v>
      </c>
    </row>
    <row r="7916" spans="26:29">
      <c r="Z7916" s="623">
        <v>1306</v>
      </c>
      <c r="AA7916" t="s">
        <v>5881</v>
      </c>
      <c r="AB7916" t="s">
        <v>8211</v>
      </c>
      <c r="AC7916" s="316" t="str">
        <f t="shared" si="76"/>
        <v>INSERT INTO UPK_IKOU.upk_k40.k60_press_buno_link (buno_id, k60_buno_id, created_date, created_tantou_id) VALUES (3014, 1392, GETDATE(), 999);</v>
      </c>
    </row>
    <row r="7917" spans="26:29">
      <c r="Z7917" s="623">
        <v>1307</v>
      </c>
      <c r="AA7917" t="s">
        <v>6811</v>
      </c>
      <c r="AB7917" t="s">
        <v>8212</v>
      </c>
      <c r="AC7917" s="316" t="str">
        <f t="shared" si="76"/>
        <v>INSERT INTO UPK_IKOU.upk_k40.k60_press_buno_link (buno_id, k60_buno_id, created_date, created_tantou_id) VALUES (3015, 2362, GETDATE(), 999);</v>
      </c>
    </row>
    <row r="7918" spans="26:29">
      <c r="Z7918" s="623">
        <v>1308</v>
      </c>
      <c r="AA7918" t="s">
        <v>6811</v>
      </c>
      <c r="AB7918" t="s">
        <v>8213</v>
      </c>
      <c r="AC7918" s="316" t="str">
        <f t="shared" si="76"/>
        <v>INSERT INTO UPK_IKOU.upk_k40.k60_press_buno_link (buno_id, k60_buno_id, created_date, created_tantou_id) VALUES (3016, 2362, GETDATE(), 999);</v>
      </c>
    </row>
    <row r="7919" spans="26:29">
      <c r="Z7919" s="623">
        <v>1309</v>
      </c>
      <c r="AA7919" t="s">
        <v>6812</v>
      </c>
      <c r="AB7919" t="s">
        <v>8214</v>
      </c>
      <c r="AC7919" s="316" t="str">
        <f t="shared" si="76"/>
        <v>INSERT INTO UPK_IKOU.upk_k40.k60_press_buno_link (buno_id, k60_buno_id, created_date, created_tantou_id) VALUES (3017, 2363, GETDATE(), 999);</v>
      </c>
    </row>
    <row r="7920" spans="26:29">
      <c r="Z7920" s="623">
        <v>1310</v>
      </c>
      <c r="AA7920" t="s">
        <v>6812</v>
      </c>
      <c r="AB7920" t="s">
        <v>8215</v>
      </c>
      <c r="AC7920" s="316" t="str">
        <f t="shared" si="76"/>
        <v>INSERT INTO UPK_IKOU.upk_k40.k60_press_buno_link (buno_id, k60_buno_id, created_date, created_tantou_id) VALUES (3018, 2363, GETDATE(), 999);</v>
      </c>
    </row>
    <row r="7921" spans="26:29">
      <c r="Z7921" s="623">
        <v>1311</v>
      </c>
      <c r="AA7921" t="s">
        <v>6506</v>
      </c>
      <c r="AB7921" t="s">
        <v>8216</v>
      </c>
      <c r="AC7921" s="316" t="str">
        <f t="shared" si="76"/>
        <v>INSERT INTO UPK_IKOU.upk_k40.k60_press_buno_link (buno_id, k60_buno_id, created_date, created_tantou_id) VALUES (3019, 2049, GETDATE(), 999);</v>
      </c>
    </row>
    <row r="7922" spans="26:29">
      <c r="Z7922" s="623">
        <v>1312</v>
      </c>
      <c r="AA7922" t="s">
        <v>6506</v>
      </c>
      <c r="AB7922" t="s">
        <v>8217</v>
      </c>
      <c r="AC7922" s="316" t="str">
        <f t="shared" si="76"/>
        <v>INSERT INTO UPK_IKOU.upk_k40.k60_press_buno_link (buno_id, k60_buno_id, created_date, created_tantou_id) VALUES (3020, 2049, GETDATE(), 999);</v>
      </c>
    </row>
    <row r="7923" spans="26:29">
      <c r="Z7923" s="623">
        <v>1313</v>
      </c>
      <c r="AA7923" t="s">
        <v>6813</v>
      </c>
      <c r="AB7923" t="s">
        <v>8218</v>
      </c>
      <c r="AC7923" s="316" t="str">
        <f t="shared" si="76"/>
        <v>INSERT INTO UPK_IKOU.upk_k40.k60_press_buno_link (buno_id, k60_buno_id, created_date, created_tantou_id) VALUES (3021, 2364, GETDATE(), 999);</v>
      </c>
    </row>
    <row r="7924" spans="26:29">
      <c r="Z7924" s="623">
        <v>1314</v>
      </c>
      <c r="AA7924" t="s">
        <v>6813</v>
      </c>
      <c r="AB7924" t="s">
        <v>8219</v>
      </c>
      <c r="AC7924" s="316" t="str">
        <f t="shared" si="76"/>
        <v>INSERT INTO UPK_IKOU.upk_k40.k60_press_buno_link (buno_id, k60_buno_id, created_date, created_tantou_id) VALUES (3022, 2364, GETDATE(), 999);</v>
      </c>
    </row>
    <row r="7925" spans="26:29">
      <c r="Z7925" s="623">
        <v>1315</v>
      </c>
      <c r="AA7925" t="s">
        <v>5955</v>
      </c>
      <c r="AB7925" t="s">
        <v>8220</v>
      </c>
      <c r="AC7925" s="316" t="str">
        <f t="shared" si="76"/>
        <v>INSERT INTO UPK_IKOU.upk_k40.k60_press_buno_link (buno_id, k60_buno_id, created_date, created_tantou_id) VALUES (3023, 1466, GETDATE(), 999);</v>
      </c>
    </row>
    <row r="7926" spans="26:29">
      <c r="Z7926" s="623">
        <v>1316</v>
      </c>
      <c r="AA7926" t="s">
        <v>5955</v>
      </c>
      <c r="AB7926" t="s">
        <v>8221</v>
      </c>
      <c r="AC7926" s="316" t="str">
        <f t="shared" si="76"/>
        <v>INSERT INTO UPK_IKOU.upk_k40.k60_press_buno_link (buno_id, k60_buno_id, created_date, created_tantou_id) VALUES (3024, 1466, GETDATE(), 999);</v>
      </c>
    </row>
    <row r="7927" spans="26:29">
      <c r="Z7927" s="623">
        <v>1317</v>
      </c>
      <c r="AA7927" t="s">
        <v>5960</v>
      </c>
      <c r="AB7927" t="s">
        <v>8222</v>
      </c>
      <c r="AC7927" s="316" t="str">
        <f t="shared" si="76"/>
        <v>INSERT INTO UPK_IKOU.upk_k40.k60_press_buno_link (buno_id, k60_buno_id, created_date, created_tantou_id) VALUES (3025, 1471, GETDATE(), 999);</v>
      </c>
    </row>
    <row r="7928" spans="26:29">
      <c r="Z7928" s="623">
        <v>1318</v>
      </c>
      <c r="AA7928" t="s">
        <v>5960</v>
      </c>
      <c r="AB7928" t="s">
        <v>8223</v>
      </c>
      <c r="AC7928" s="316" t="str">
        <f t="shared" si="76"/>
        <v>INSERT INTO UPK_IKOU.upk_k40.k60_press_buno_link (buno_id, k60_buno_id, created_date, created_tantou_id) VALUES (3026, 1471, GETDATE(), 999);</v>
      </c>
    </row>
    <row r="7929" spans="26:29">
      <c r="Z7929" s="623">
        <v>1319</v>
      </c>
      <c r="AA7929" t="s">
        <v>6664</v>
      </c>
      <c r="AB7929" t="s">
        <v>8224</v>
      </c>
      <c r="AC7929" s="316" t="str">
        <f t="shared" si="76"/>
        <v>INSERT INTO UPK_IKOU.upk_k40.k60_press_buno_link (buno_id, k60_buno_id, created_date, created_tantou_id) VALUES (3027, 2215, GETDATE(), 999);</v>
      </c>
    </row>
    <row r="7930" spans="26:29">
      <c r="Z7930" s="623">
        <v>1320</v>
      </c>
      <c r="AA7930" t="s">
        <v>6664</v>
      </c>
      <c r="AB7930" t="s">
        <v>8225</v>
      </c>
      <c r="AC7930" s="316" t="str">
        <f t="shared" si="76"/>
        <v>INSERT INTO UPK_IKOU.upk_k40.k60_press_buno_link (buno_id, k60_buno_id, created_date, created_tantou_id) VALUES (3028, 2215, GETDATE(), 999);</v>
      </c>
    </row>
    <row r="7931" spans="26:29">
      <c r="Z7931" s="623">
        <v>1321</v>
      </c>
      <c r="AA7931" t="s">
        <v>6648</v>
      </c>
      <c r="AB7931" t="s">
        <v>8226</v>
      </c>
      <c r="AC7931" s="316" t="str">
        <f t="shared" si="76"/>
        <v>INSERT INTO UPK_IKOU.upk_k40.k60_press_buno_link (buno_id, k60_buno_id, created_date, created_tantou_id) VALUES (3029, 2199, GETDATE(), 999);</v>
      </c>
    </row>
    <row r="7932" spans="26:29">
      <c r="Z7932" s="623">
        <v>1322</v>
      </c>
      <c r="AA7932" t="s">
        <v>6648</v>
      </c>
      <c r="AB7932" t="s">
        <v>8227</v>
      </c>
      <c r="AC7932" s="316" t="str">
        <f t="shared" si="76"/>
        <v>INSERT INTO UPK_IKOU.upk_k40.k60_press_buno_link (buno_id, k60_buno_id, created_date, created_tantou_id) VALUES (3030, 2199, GETDATE(), 999);</v>
      </c>
    </row>
    <row r="7933" spans="26:29">
      <c r="Z7933" s="623">
        <v>1323</v>
      </c>
      <c r="AA7933" t="s">
        <v>6649</v>
      </c>
      <c r="AB7933" t="s">
        <v>8228</v>
      </c>
      <c r="AC7933" s="316" t="str">
        <f t="shared" si="76"/>
        <v>INSERT INTO UPK_IKOU.upk_k40.k60_press_buno_link (buno_id, k60_buno_id, created_date, created_tantou_id) VALUES (3031, 2200, GETDATE(), 999);</v>
      </c>
    </row>
    <row r="7934" spans="26:29">
      <c r="Z7934" s="623">
        <v>1324</v>
      </c>
      <c r="AA7934" t="s">
        <v>6649</v>
      </c>
      <c r="AB7934" t="s">
        <v>8229</v>
      </c>
      <c r="AC7934" s="316" t="str">
        <f t="shared" si="76"/>
        <v>INSERT INTO UPK_IKOU.upk_k40.k60_press_buno_link (buno_id, k60_buno_id, created_date, created_tantou_id) VALUES (3032, 2200, GETDATE(), 999);</v>
      </c>
    </row>
    <row r="7935" spans="26:29">
      <c r="Z7935" s="623">
        <v>1325</v>
      </c>
      <c r="AA7935" t="s">
        <v>6566</v>
      </c>
      <c r="AB7935" t="s">
        <v>8230</v>
      </c>
      <c r="AC7935" s="316" t="str">
        <f t="shared" si="76"/>
        <v>INSERT INTO UPK_IKOU.upk_k40.k60_press_buno_link (buno_id, k60_buno_id, created_date, created_tantou_id) VALUES (3033, 2117, GETDATE(), 999);</v>
      </c>
    </row>
    <row r="7936" spans="26:29">
      <c r="Z7936" s="623">
        <v>1326</v>
      </c>
      <c r="AA7936" t="s">
        <v>6270</v>
      </c>
      <c r="AB7936" t="s">
        <v>8231</v>
      </c>
      <c r="AC7936" s="316" t="str">
        <f t="shared" si="76"/>
        <v>INSERT INTO UPK_IKOU.upk_k40.k60_press_buno_link (buno_id, k60_buno_id, created_date, created_tantou_id) VALUES (3034, 1782, GETDATE(), 999);</v>
      </c>
    </row>
    <row r="7937" spans="26:29">
      <c r="Z7937" s="623">
        <v>1327</v>
      </c>
      <c r="AA7937" t="s">
        <v>6567</v>
      </c>
      <c r="AB7937" t="s">
        <v>8232</v>
      </c>
      <c r="AC7937" s="316" t="str">
        <f t="shared" si="76"/>
        <v>INSERT INTO UPK_IKOU.upk_k40.k60_press_buno_link (buno_id, k60_buno_id, created_date, created_tantou_id) VALUES (3035, 2118, GETDATE(), 999);</v>
      </c>
    </row>
    <row r="7938" spans="26:29">
      <c r="Z7938" s="623">
        <v>1328</v>
      </c>
      <c r="AA7938" t="s">
        <v>6271</v>
      </c>
      <c r="AB7938" t="s">
        <v>8233</v>
      </c>
      <c r="AC7938" s="316" t="str">
        <f t="shared" si="76"/>
        <v>INSERT INTO UPK_IKOU.upk_k40.k60_press_buno_link (buno_id, k60_buno_id, created_date, created_tantou_id) VALUES (3036, 1783, GETDATE(), 999);</v>
      </c>
    </row>
    <row r="7939" spans="26:29">
      <c r="Z7939" s="623">
        <v>1329</v>
      </c>
      <c r="AA7939" t="s">
        <v>6301</v>
      </c>
      <c r="AB7939" t="s">
        <v>8234</v>
      </c>
      <c r="AC7939" s="316" t="str">
        <f t="shared" si="76"/>
        <v>INSERT INTO UPK_IKOU.upk_k40.k60_press_buno_link (buno_id, k60_buno_id, created_date, created_tantou_id) VALUES (3037, 1813, GETDATE(), 999);</v>
      </c>
    </row>
    <row r="7940" spans="26:29">
      <c r="Z7940" s="623">
        <v>1330</v>
      </c>
      <c r="AA7940" t="s">
        <v>6301</v>
      </c>
      <c r="AB7940" t="s">
        <v>8235</v>
      </c>
      <c r="AC7940" s="316" t="str">
        <f t="shared" si="76"/>
        <v>INSERT INTO UPK_IKOU.upk_k40.k60_press_buno_link (buno_id, k60_buno_id, created_date, created_tantou_id) VALUES (3038, 1813, GETDATE(), 999);</v>
      </c>
    </row>
    <row r="7941" spans="26:29">
      <c r="Z7941" s="623">
        <v>1331</v>
      </c>
      <c r="AA7941" t="s">
        <v>6256</v>
      </c>
      <c r="AB7941" t="s">
        <v>8236</v>
      </c>
      <c r="AC7941" s="316" t="str">
        <f t="shared" si="76"/>
        <v>INSERT INTO UPK_IKOU.upk_k40.k60_press_buno_link (buno_id, k60_buno_id, created_date, created_tantou_id) VALUES (3039, 1768, GETDATE(), 999);</v>
      </c>
    </row>
    <row r="7942" spans="26:29">
      <c r="Z7942" s="623">
        <v>1332</v>
      </c>
      <c r="AA7942" t="s">
        <v>6256</v>
      </c>
      <c r="AB7942" t="s">
        <v>8237</v>
      </c>
      <c r="AC7942" s="316" t="str">
        <f t="shared" si="76"/>
        <v>INSERT INTO UPK_IKOU.upk_k40.k60_press_buno_link (buno_id, k60_buno_id, created_date, created_tantou_id) VALUES (3040, 1768, GETDATE(), 999);</v>
      </c>
    </row>
    <row r="7943" spans="26:29">
      <c r="Z7943" s="623">
        <v>1333</v>
      </c>
      <c r="AA7943" t="s">
        <v>6257</v>
      </c>
      <c r="AB7943" t="s">
        <v>8238</v>
      </c>
      <c r="AC7943" s="316" t="str">
        <f t="shared" si="76"/>
        <v>INSERT INTO UPK_IKOU.upk_k40.k60_press_buno_link (buno_id, k60_buno_id, created_date, created_tantou_id) VALUES (3041, 1769, GETDATE(), 999);</v>
      </c>
    </row>
    <row r="7944" spans="26:29">
      <c r="Z7944" s="623">
        <v>1334</v>
      </c>
      <c r="AA7944" t="s">
        <v>6257</v>
      </c>
      <c r="AB7944" t="s">
        <v>8239</v>
      </c>
      <c r="AC7944" s="316" t="str">
        <f t="shared" si="76"/>
        <v>INSERT INTO UPK_IKOU.upk_k40.k60_press_buno_link (buno_id, k60_buno_id, created_date, created_tantou_id) VALUES (3042, 1769, GETDATE(), 999);</v>
      </c>
    </row>
    <row r="7945" spans="26:29">
      <c r="Z7945" s="623">
        <v>1335</v>
      </c>
      <c r="AA7945" t="s">
        <v>6585</v>
      </c>
      <c r="AB7945" t="s">
        <v>8240</v>
      </c>
      <c r="AC7945" s="316" t="str">
        <f t="shared" si="76"/>
        <v>INSERT INTO UPK_IKOU.upk_k40.k60_press_buno_link (buno_id, k60_buno_id, created_date, created_tantou_id) VALUES (3043, 2136, GETDATE(), 999);</v>
      </c>
    </row>
    <row r="7946" spans="26:29">
      <c r="Z7946" s="623">
        <v>1336</v>
      </c>
      <c r="AA7946" t="s">
        <v>6586</v>
      </c>
      <c r="AB7946" t="s">
        <v>8241</v>
      </c>
      <c r="AC7946" s="316" t="str">
        <f t="shared" si="76"/>
        <v>INSERT INTO UPK_IKOU.upk_k40.k60_press_buno_link (buno_id, k60_buno_id, created_date, created_tantou_id) VALUES (3044, 2137, GETDATE(), 999);</v>
      </c>
    </row>
    <row r="7947" spans="26:29">
      <c r="Z7947" s="623">
        <v>1337</v>
      </c>
      <c r="AA7947" t="s">
        <v>6827</v>
      </c>
      <c r="AB7947" t="s">
        <v>8242</v>
      </c>
      <c r="AC7947" s="316" t="str">
        <f t="shared" si="76"/>
        <v>INSERT INTO UPK_IKOU.upk_k40.k60_press_buno_link (buno_id, k60_buno_id, created_date, created_tantou_id) VALUES (3045, 2378, GETDATE(), 999);</v>
      </c>
    </row>
    <row r="7948" spans="26:29">
      <c r="Z7948" s="623">
        <v>1338</v>
      </c>
      <c r="AA7948" t="s">
        <v>6827</v>
      </c>
      <c r="AB7948" t="s">
        <v>8243</v>
      </c>
      <c r="AC7948" s="316" t="str">
        <f t="shared" si="76"/>
        <v>INSERT INTO UPK_IKOU.upk_k40.k60_press_buno_link (buno_id, k60_buno_id, created_date, created_tantou_id) VALUES (3046, 2378, GETDATE(), 999);</v>
      </c>
    </row>
    <row r="7949" spans="26:29">
      <c r="Z7949" s="623">
        <v>1339</v>
      </c>
      <c r="AA7949" t="s">
        <v>6828</v>
      </c>
      <c r="AB7949" t="s">
        <v>8244</v>
      </c>
      <c r="AC7949" s="316" t="str">
        <f t="shared" si="76"/>
        <v>INSERT INTO UPK_IKOU.upk_k40.k60_press_buno_link (buno_id, k60_buno_id, created_date, created_tantou_id) VALUES (3047, 2379, GETDATE(), 999);</v>
      </c>
    </row>
    <row r="7950" spans="26:29">
      <c r="Z7950" s="623">
        <v>1340</v>
      </c>
      <c r="AA7950" t="s">
        <v>6828</v>
      </c>
      <c r="AB7950" t="s">
        <v>8245</v>
      </c>
      <c r="AC7950" s="316" t="str">
        <f t="shared" si="76"/>
        <v>INSERT INTO UPK_IKOU.upk_k40.k60_press_buno_link (buno_id, k60_buno_id, created_date, created_tantou_id) VALUES (3048, 2379, GETDATE(), 999);</v>
      </c>
    </row>
    <row r="7951" spans="26:29">
      <c r="Z7951" s="623">
        <v>1341</v>
      </c>
      <c r="AA7951" t="s">
        <v>6455</v>
      </c>
      <c r="AB7951" t="s">
        <v>8246</v>
      </c>
      <c r="AC7951" s="316" t="str">
        <f t="shared" si="76"/>
        <v>INSERT INTO UPK_IKOU.upk_k40.k60_press_buno_link (buno_id, k60_buno_id, created_date, created_tantou_id) VALUES (3049, 1967, GETDATE(), 999);</v>
      </c>
    </row>
    <row r="7952" spans="26:29">
      <c r="Z7952" s="623">
        <v>1342</v>
      </c>
      <c r="AA7952" t="s">
        <v>5956</v>
      </c>
      <c r="AB7952" t="s">
        <v>8247</v>
      </c>
      <c r="AC7952" s="316" t="str">
        <f t="shared" si="76"/>
        <v>INSERT INTO UPK_IKOU.upk_k40.k60_press_buno_link (buno_id, k60_buno_id, created_date, created_tantou_id) VALUES (3050, 1467, GETDATE(), 999);</v>
      </c>
    </row>
    <row r="7953" spans="26:29">
      <c r="Z7953" s="623">
        <v>1343</v>
      </c>
      <c r="AA7953" t="s">
        <v>6336</v>
      </c>
      <c r="AB7953" t="s">
        <v>8248</v>
      </c>
      <c r="AC7953" s="316" t="str">
        <f t="shared" si="76"/>
        <v>INSERT INTO UPK_IKOU.upk_k40.k60_press_buno_link (buno_id, k60_buno_id, created_date, created_tantou_id) VALUES (3051, 1848, GETDATE(), 999);</v>
      </c>
    </row>
    <row r="7954" spans="26:29">
      <c r="Z7954" s="623">
        <v>1344</v>
      </c>
      <c r="AA7954" t="s">
        <v>6124</v>
      </c>
      <c r="AB7954" t="s">
        <v>8249</v>
      </c>
      <c r="AC7954" s="316" t="str">
        <f t="shared" si="76"/>
        <v>INSERT INTO UPK_IKOU.upk_k40.k60_press_buno_link (buno_id, k60_buno_id, created_date, created_tantou_id) VALUES (3052, 1636, GETDATE(), 999);</v>
      </c>
    </row>
    <row r="7955" spans="26:29">
      <c r="Z7955" s="623">
        <v>1345</v>
      </c>
      <c r="AA7955" t="s">
        <v>6124</v>
      </c>
      <c r="AB7955" t="s">
        <v>8250</v>
      </c>
      <c r="AC7955" s="316" t="str">
        <f t="shared" ref="AC7955:AC8018" si="77">AC$6609&amp;AB7955&amp;", "&amp;AA7955&amp;", GETDATE(), 999);"</f>
        <v>INSERT INTO UPK_IKOU.upk_k40.k60_press_buno_link (buno_id, k60_buno_id, created_date, created_tantou_id) VALUES (3053, 1636, GETDATE(), 999);</v>
      </c>
    </row>
    <row r="7956" spans="26:29">
      <c r="Z7956" s="623">
        <v>1346</v>
      </c>
      <c r="AA7956" t="s">
        <v>6125</v>
      </c>
      <c r="AB7956" t="s">
        <v>8251</v>
      </c>
      <c r="AC7956" s="316" t="str">
        <f t="shared" si="77"/>
        <v>INSERT INTO UPK_IKOU.upk_k40.k60_press_buno_link (buno_id, k60_buno_id, created_date, created_tantou_id) VALUES (3054, 1637, GETDATE(), 999);</v>
      </c>
    </row>
    <row r="7957" spans="26:29">
      <c r="Z7957" s="623">
        <v>1347</v>
      </c>
      <c r="AA7957" t="s">
        <v>6125</v>
      </c>
      <c r="AB7957" t="s">
        <v>8252</v>
      </c>
      <c r="AC7957" s="316" t="str">
        <f t="shared" si="77"/>
        <v>INSERT INTO UPK_IKOU.upk_k40.k60_press_buno_link (buno_id, k60_buno_id, created_date, created_tantou_id) VALUES (3055, 1637, GETDATE(), 999);</v>
      </c>
    </row>
    <row r="7958" spans="26:29">
      <c r="Z7958" s="623">
        <v>1348</v>
      </c>
      <c r="AA7958" t="s">
        <v>6542</v>
      </c>
      <c r="AB7958" t="s">
        <v>8253</v>
      </c>
      <c r="AC7958" s="316" t="str">
        <f t="shared" si="77"/>
        <v>INSERT INTO UPK_IKOU.upk_k40.k60_press_buno_link (buno_id, k60_buno_id, created_date, created_tantou_id) VALUES (3056, 2093, GETDATE(), 999);</v>
      </c>
    </row>
    <row r="7959" spans="26:29">
      <c r="Z7959" s="623">
        <v>1349</v>
      </c>
      <c r="AA7959" t="s">
        <v>6542</v>
      </c>
      <c r="AB7959" t="s">
        <v>8254</v>
      </c>
      <c r="AC7959" s="316" t="str">
        <f t="shared" si="77"/>
        <v>INSERT INTO UPK_IKOU.upk_k40.k60_press_buno_link (buno_id, k60_buno_id, created_date, created_tantou_id) VALUES (3057, 2093, GETDATE(), 999);</v>
      </c>
    </row>
    <row r="7960" spans="26:29">
      <c r="Z7960" s="623">
        <v>1350</v>
      </c>
      <c r="AA7960" t="s">
        <v>6146</v>
      </c>
      <c r="AB7960" t="s">
        <v>8255</v>
      </c>
      <c r="AC7960" s="316" t="str">
        <f t="shared" si="77"/>
        <v>INSERT INTO UPK_IKOU.upk_k40.k60_press_buno_link (buno_id, k60_buno_id, created_date, created_tantou_id) VALUES (3058, 1658, GETDATE(), 999);</v>
      </c>
    </row>
    <row r="7961" spans="26:29">
      <c r="Z7961" s="623">
        <v>1351</v>
      </c>
      <c r="AA7961" t="s">
        <v>6146</v>
      </c>
      <c r="AB7961" t="s">
        <v>8256</v>
      </c>
      <c r="AC7961" s="316" t="str">
        <f t="shared" si="77"/>
        <v>INSERT INTO UPK_IKOU.upk_k40.k60_press_buno_link (buno_id, k60_buno_id, created_date, created_tantou_id) VALUES (3059, 1658, GETDATE(), 999);</v>
      </c>
    </row>
    <row r="7962" spans="26:29">
      <c r="Z7962" s="623">
        <v>1352</v>
      </c>
      <c r="AA7962" t="s">
        <v>5847</v>
      </c>
      <c r="AB7962" t="s">
        <v>8257</v>
      </c>
      <c r="AC7962" s="316" t="str">
        <f t="shared" si="77"/>
        <v>INSERT INTO UPK_IKOU.upk_k40.k60_press_buno_link (buno_id, k60_buno_id, created_date, created_tantou_id) VALUES (3060, 1358, GETDATE(), 999);</v>
      </c>
    </row>
    <row r="7963" spans="26:29">
      <c r="Z7963" s="623">
        <v>1353</v>
      </c>
      <c r="AA7963" t="s">
        <v>6483</v>
      </c>
      <c r="AB7963" t="s">
        <v>8258</v>
      </c>
      <c r="AC7963" s="316" t="str">
        <f t="shared" si="77"/>
        <v>INSERT INTO UPK_IKOU.upk_k40.k60_press_buno_link (buno_id, k60_buno_id, created_date, created_tantou_id) VALUES (3061, 1995, GETDATE(), 999);</v>
      </c>
    </row>
    <row r="7964" spans="26:29">
      <c r="Z7964" s="623">
        <v>1354</v>
      </c>
      <c r="AA7964" t="s">
        <v>6483</v>
      </c>
      <c r="AB7964" t="s">
        <v>8259</v>
      </c>
      <c r="AC7964" s="316" t="str">
        <f t="shared" si="77"/>
        <v>INSERT INTO UPK_IKOU.upk_k40.k60_press_buno_link (buno_id, k60_buno_id, created_date, created_tantou_id) VALUES (3062, 1995, GETDATE(), 999);</v>
      </c>
    </row>
    <row r="7965" spans="26:29">
      <c r="Z7965" s="623">
        <v>1355</v>
      </c>
      <c r="AA7965" t="s">
        <v>5848</v>
      </c>
      <c r="AB7965" t="s">
        <v>8260</v>
      </c>
      <c r="AC7965" s="316" t="str">
        <f t="shared" si="77"/>
        <v>INSERT INTO UPK_IKOU.upk_k40.k60_press_buno_link (buno_id, k60_buno_id, created_date, created_tantou_id) VALUES (3063, 1359, GETDATE(), 999);</v>
      </c>
    </row>
    <row r="7966" spans="26:29">
      <c r="Z7966" s="623">
        <v>1356</v>
      </c>
      <c r="AA7966" t="s">
        <v>6337</v>
      </c>
      <c r="AB7966" t="s">
        <v>8261</v>
      </c>
      <c r="AC7966" s="316" t="str">
        <f t="shared" si="77"/>
        <v>INSERT INTO UPK_IKOU.upk_k40.k60_press_buno_link (buno_id, k60_buno_id, created_date, created_tantou_id) VALUES (3064, 1849, GETDATE(), 999);</v>
      </c>
    </row>
    <row r="7967" spans="26:29">
      <c r="Z7967" s="623">
        <v>1357</v>
      </c>
      <c r="AA7967" t="s">
        <v>6321</v>
      </c>
      <c r="AB7967" t="s">
        <v>8262</v>
      </c>
      <c r="AC7967" s="316" t="str">
        <f t="shared" si="77"/>
        <v>INSERT INTO UPK_IKOU.upk_k40.k60_press_buno_link (buno_id, k60_buno_id, created_date, created_tantou_id) VALUES (3065, 1833, GETDATE(), 999);</v>
      </c>
    </row>
    <row r="7968" spans="26:29">
      <c r="Z7968" s="623">
        <v>1358</v>
      </c>
      <c r="AA7968" t="s">
        <v>6321</v>
      </c>
      <c r="AB7968" t="s">
        <v>8263</v>
      </c>
      <c r="AC7968" s="316" t="str">
        <f t="shared" si="77"/>
        <v>INSERT INTO UPK_IKOU.upk_k40.k60_press_buno_link (buno_id, k60_buno_id, created_date, created_tantou_id) VALUES (3066, 1833, GETDATE(), 999);</v>
      </c>
    </row>
    <row r="7969" spans="26:29">
      <c r="Z7969" s="623">
        <v>1359</v>
      </c>
      <c r="AA7969" t="s">
        <v>6870</v>
      </c>
      <c r="AB7969" t="s">
        <v>8264</v>
      </c>
      <c r="AC7969" s="316" t="str">
        <f t="shared" si="77"/>
        <v>INSERT INTO UPK_IKOU.upk_k40.k60_press_buno_link (buno_id, k60_buno_id, created_date, created_tantou_id) VALUES (3067, 2421, GETDATE(), 999);</v>
      </c>
    </row>
    <row r="7970" spans="26:29">
      <c r="Z7970" s="623">
        <v>1360</v>
      </c>
      <c r="AA7970" t="s">
        <v>6870</v>
      </c>
      <c r="AB7970" t="s">
        <v>8265</v>
      </c>
      <c r="AC7970" s="316" t="str">
        <f t="shared" si="77"/>
        <v>INSERT INTO UPK_IKOU.upk_k40.k60_press_buno_link (buno_id, k60_buno_id, created_date, created_tantou_id) VALUES (3068, 2421, GETDATE(), 999);</v>
      </c>
    </row>
    <row r="7971" spans="26:29">
      <c r="Z7971" s="623">
        <v>1361</v>
      </c>
      <c r="AA7971" t="s">
        <v>6871</v>
      </c>
      <c r="AB7971" t="s">
        <v>8266</v>
      </c>
      <c r="AC7971" s="316" t="str">
        <f t="shared" si="77"/>
        <v>INSERT INTO UPK_IKOU.upk_k40.k60_press_buno_link (buno_id, k60_buno_id, created_date, created_tantou_id) VALUES (3069, 2422, GETDATE(), 999);</v>
      </c>
    </row>
    <row r="7972" spans="26:29">
      <c r="Z7972" s="623">
        <v>1362</v>
      </c>
      <c r="AA7972" t="s">
        <v>6871</v>
      </c>
      <c r="AB7972" t="s">
        <v>8267</v>
      </c>
      <c r="AC7972" s="316" t="str">
        <f t="shared" si="77"/>
        <v>INSERT INTO UPK_IKOU.upk_k40.k60_press_buno_link (buno_id, k60_buno_id, created_date, created_tantou_id) VALUES (3070, 2422, GETDATE(), 999);</v>
      </c>
    </row>
    <row r="7973" spans="26:29">
      <c r="Z7973" s="623">
        <v>1363</v>
      </c>
      <c r="AA7973" t="s">
        <v>5869</v>
      </c>
      <c r="AB7973" t="s">
        <v>8268</v>
      </c>
      <c r="AC7973" s="316" t="str">
        <f t="shared" si="77"/>
        <v>INSERT INTO UPK_IKOU.upk_k40.k60_press_buno_link (buno_id, k60_buno_id, created_date, created_tantou_id) VALUES (3071, 1380, GETDATE(), 999);</v>
      </c>
    </row>
    <row r="7974" spans="26:29">
      <c r="Z7974" s="623">
        <v>1364</v>
      </c>
      <c r="AA7974" t="s">
        <v>5869</v>
      </c>
      <c r="AB7974" t="s">
        <v>8269</v>
      </c>
      <c r="AC7974" s="316" t="str">
        <f t="shared" si="77"/>
        <v>INSERT INTO UPK_IKOU.upk_k40.k60_press_buno_link (buno_id, k60_buno_id, created_date, created_tantou_id) VALUES (3072, 1380, GETDATE(), 999);</v>
      </c>
    </row>
    <row r="7975" spans="26:29">
      <c r="Z7975" s="623">
        <v>1365</v>
      </c>
      <c r="AA7975" t="s">
        <v>6886</v>
      </c>
      <c r="AB7975" t="s">
        <v>8270</v>
      </c>
      <c r="AC7975" s="316" t="str">
        <f t="shared" si="77"/>
        <v>INSERT INTO UPK_IKOU.upk_k40.k60_press_buno_link (buno_id, k60_buno_id, created_date, created_tantou_id) VALUES (3073, 2437, GETDATE(), 999);</v>
      </c>
    </row>
    <row r="7976" spans="26:29">
      <c r="Z7976" s="623">
        <v>1366</v>
      </c>
      <c r="AA7976" t="s">
        <v>6887</v>
      </c>
      <c r="AB7976" t="s">
        <v>8271</v>
      </c>
      <c r="AC7976" s="316" t="str">
        <f t="shared" si="77"/>
        <v>INSERT INTO UPK_IKOU.upk_k40.k60_press_buno_link (buno_id, k60_buno_id, created_date, created_tantou_id) VALUES (3074, 2438, GETDATE(), 999);</v>
      </c>
    </row>
    <row r="7977" spans="26:29">
      <c r="Z7977" s="623">
        <v>1367</v>
      </c>
      <c r="AA7977" t="s">
        <v>6899</v>
      </c>
      <c r="AB7977" t="s">
        <v>8272</v>
      </c>
      <c r="AC7977" s="316" t="str">
        <f t="shared" si="77"/>
        <v>INSERT INTO UPK_IKOU.upk_k40.k60_press_buno_link (buno_id, k60_buno_id, created_date, created_tantou_id) VALUES (3075, 2450, GETDATE(), 999);</v>
      </c>
    </row>
    <row r="7978" spans="26:29">
      <c r="Z7978" s="623">
        <v>1368</v>
      </c>
      <c r="AA7978" t="s">
        <v>5822</v>
      </c>
      <c r="AB7978" t="s">
        <v>8273</v>
      </c>
      <c r="AC7978" s="316" t="str">
        <f t="shared" si="77"/>
        <v>INSERT INTO UPK_IKOU.upk_k40.k60_press_buno_link (buno_id, k60_buno_id, created_date, created_tantou_id) VALUES (3076, 1333, GETDATE(), 999);</v>
      </c>
    </row>
    <row r="7979" spans="26:29">
      <c r="Z7979" s="623">
        <v>1369</v>
      </c>
      <c r="AA7979" t="s">
        <v>6727</v>
      </c>
      <c r="AB7979" t="s">
        <v>8274</v>
      </c>
      <c r="AC7979" s="316" t="str">
        <f t="shared" si="77"/>
        <v>INSERT INTO UPK_IKOU.upk_k40.k60_press_buno_link (buno_id, k60_buno_id, created_date, created_tantou_id) VALUES (3077, 2278, GETDATE(), 999);</v>
      </c>
    </row>
    <row r="7980" spans="26:29">
      <c r="Z7980" s="623">
        <v>1370</v>
      </c>
      <c r="AA7980" t="s">
        <v>6407</v>
      </c>
      <c r="AB7980" t="s">
        <v>8275</v>
      </c>
      <c r="AC7980" s="316" t="str">
        <f t="shared" si="77"/>
        <v>INSERT INTO UPK_IKOU.upk_k40.k60_press_buno_link (buno_id, k60_buno_id, created_date, created_tantou_id) VALUES (3078, 1919, GETDATE(), 999);</v>
      </c>
    </row>
    <row r="7981" spans="26:29">
      <c r="Z7981" s="623">
        <v>1371</v>
      </c>
      <c r="AA7981" t="s">
        <v>6920</v>
      </c>
      <c r="AB7981" t="s">
        <v>8276</v>
      </c>
      <c r="AC7981" s="316" t="str">
        <f t="shared" si="77"/>
        <v>INSERT INTO UPK_IKOU.upk_k40.k60_press_buno_link (buno_id, k60_buno_id, created_date, created_tantou_id) VALUES (3079, 2471, GETDATE(), 999);</v>
      </c>
    </row>
    <row r="7982" spans="26:29">
      <c r="Z7982" s="623">
        <v>1372</v>
      </c>
      <c r="AA7982" t="s">
        <v>6920</v>
      </c>
      <c r="AB7982" t="s">
        <v>8277</v>
      </c>
      <c r="AC7982" s="316" t="str">
        <f t="shared" si="77"/>
        <v>INSERT INTO UPK_IKOU.upk_k40.k60_press_buno_link (buno_id, k60_buno_id, created_date, created_tantou_id) VALUES (3080, 2471, GETDATE(), 999);</v>
      </c>
    </row>
    <row r="7983" spans="26:29">
      <c r="Z7983" s="623">
        <v>1373</v>
      </c>
      <c r="AA7983" t="s">
        <v>6222</v>
      </c>
      <c r="AB7983" t="s">
        <v>8278</v>
      </c>
      <c r="AC7983" s="316" t="str">
        <f t="shared" si="77"/>
        <v>INSERT INTO UPK_IKOU.upk_k40.k60_press_buno_link (buno_id, k60_buno_id, created_date, created_tantou_id) VALUES (3081, 1734, GETDATE(), 999);</v>
      </c>
    </row>
    <row r="7984" spans="26:29">
      <c r="Z7984" s="623">
        <v>1374</v>
      </c>
      <c r="AA7984" t="s">
        <v>6222</v>
      </c>
      <c r="AB7984" t="s">
        <v>8279</v>
      </c>
      <c r="AC7984" s="316" t="str">
        <f t="shared" si="77"/>
        <v>INSERT INTO UPK_IKOU.upk_k40.k60_press_buno_link (buno_id, k60_buno_id, created_date, created_tantou_id) VALUES (3082, 1734, GETDATE(), 999);</v>
      </c>
    </row>
    <row r="7985" spans="26:29">
      <c r="Z7985" s="623">
        <v>1375</v>
      </c>
      <c r="AA7985" t="s">
        <v>6223</v>
      </c>
      <c r="AB7985" t="s">
        <v>8280</v>
      </c>
      <c r="AC7985" s="316" t="str">
        <f t="shared" si="77"/>
        <v>INSERT INTO UPK_IKOU.upk_k40.k60_press_buno_link (buno_id, k60_buno_id, created_date, created_tantou_id) VALUES (3083, 1735, GETDATE(), 999);</v>
      </c>
    </row>
    <row r="7986" spans="26:29">
      <c r="Z7986" s="623">
        <v>1376</v>
      </c>
      <c r="AA7986" t="s">
        <v>6223</v>
      </c>
      <c r="AB7986" t="s">
        <v>8281</v>
      </c>
      <c r="AC7986" s="316" t="str">
        <f t="shared" si="77"/>
        <v>INSERT INTO UPK_IKOU.upk_k40.k60_press_buno_link (buno_id, k60_buno_id, created_date, created_tantou_id) VALUES (3084, 1735, GETDATE(), 999);</v>
      </c>
    </row>
    <row r="7987" spans="26:29">
      <c r="Z7987" s="623">
        <v>1377</v>
      </c>
      <c r="AA7987" t="s">
        <v>6928</v>
      </c>
      <c r="AB7987" t="s">
        <v>8282</v>
      </c>
      <c r="AC7987" s="316" t="str">
        <f t="shared" si="77"/>
        <v>INSERT INTO UPK_IKOU.upk_k40.k60_press_buno_link (buno_id, k60_buno_id, created_date, created_tantou_id) VALUES (3085, 2479, GETDATE(), 999);</v>
      </c>
    </row>
    <row r="7988" spans="26:29">
      <c r="Z7988" s="623">
        <v>1378</v>
      </c>
      <c r="AA7988" t="s">
        <v>6928</v>
      </c>
      <c r="AB7988" t="s">
        <v>8283</v>
      </c>
      <c r="AC7988" s="316" t="str">
        <f t="shared" si="77"/>
        <v>INSERT INTO UPK_IKOU.upk_k40.k60_press_buno_link (buno_id, k60_buno_id, created_date, created_tantou_id) VALUES (3086, 2479, GETDATE(), 999);</v>
      </c>
    </row>
    <row r="7989" spans="26:29">
      <c r="Z7989" s="623">
        <v>1379</v>
      </c>
      <c r="AA7989" t="s">
        <v>6409</v>
      </c>
      <c r="AB7989" t="s">
        <v>8284</v>
      </c>
      <c r="AC7989" s="316" t="str">
        <f t="shared" si="77"/>
        <v>INSERT INTO UPK_IKOU.upk_k40.k60_press_buno_link (buno_id, k60_buno_id, created_date, created_tantou_id) VALUES (3087, 1921, GETDATE(), 999);</v>
      </c>
    </row>
    <row r="7990" spans="26:29">
      <c r="Z7990" s="623">
        <v>1380</v>
      </c>
      <c r="AA7990" t="s">
        <v>6409</v>
      </c>
      <c r="AB7990" t="s">
        <v>8285</v>
      </c>
      <c r="AC7990" s="316" t="str">
        <f t="shared" si="77"/>
        <v>INSERT INTO UPK_IKOU.upk_k40.k60_press_buno_link (buno_id, k60_buno_id, created_date, created_tantou_id) VALUES (3088, 1921, GETDATE(), 999);</v>
      </c>
    </row>
    <row r="7991" spans="26:29">
      <c r="Z7991" s="623">
        <v>1381</v>
      </c>
      <c r="AA7991" t="s">
        <v>6900</v>
      </c>
      <c r="AB7991" t="s">
        <v>8286</v>
      </c>
      <c r="AC7991" s="316" t="str">
        <f t="shared" si="77"/>
        <v>INSERT INTO UPK_IKOU.upk_k40.k60_press_buno_link (buno_id, k60_buno_id, created_date, created_tantou_id) VALUES (3089, 2451, GETDATE(), 999);</v>
      </c>
    </row>
    <row r="7992" spans="26:29">
      <c r="Z7992" s="623">
        <v>1382</v>
      </c>
      <c r="AA7992" t="s">
        <v>5823</v>
      </c>
      <c r="AB7992" t="s">
        <v>8287</v>
      </c>
      <c r="AC7992" s="316" t="str">
        <f t="shared" si="77"/>
        <v>INSERT INTO UPK_IKOU.upk_k40.k60_press_buno_link (buno_id, k60_buno_id, created_date, created_tantou_id) VALUES (3090, 1334, GETDATE(), 999);</v>
      </c>
    </row>
    <row r="7993" spans="26:29">
      <c r="Z7993" s="623">
        <v>1383</v>
      </c>
      <c r="AA7993" t="s">
        <v>6728</v>
      </c>
      <c r="AB7993" t="s">
        <v>8288</v>
      </c>
      <c r="AC7993" s="316" t="str">
        <f t="shared" si="77"/>
        <v>INSERT INTO UPK_IKOU.upk_k40.k60_press_buno_link (buno_id, k60_buno_id, created_date, created_tantou_id) VALUES (3091, 2279, GETDATE(), 999);</v>
      </c>
    </row>
    <row r="7994" spans="26:29">
      <c r="Z7994" s="623">
        <v>1384</v>
      </c>
      <c r="AA7994" t="s">
        <v>6408</v>
      </c>
      <c r="AB7994" t="s">
        <v>8289</v>
      </c>
      <c r="AC7994" s="316" t="str">
        <f t="shared" si="77"/>
        <v>INSERT INTO UPK_IKOU.upk_k40.k60_press_buno_link (buno_id, k60_buno_id, created_date, created_tantou_id) VALUES (3092, 1920, GETDATE(), 999);</v>
      </c>
    </row>
    <row r="7995" spans="26:29">
      <c r="Z7995" s="623">
        <v>1385</v>
      </c>
      <c r="AA7995" t="s">
        <v>6805</v>
      </c>
      <c r="AB7995" t="s">
        <v>8290</v>
      </c>
      <c r="AC7995" s="316" t="str">
        <f t="shared" si="77"/>
        <v>INSERT INTO UPK_IKOU.upk_k40.k60_press_buno_link (buno_id, k60_buno_id, created_date, created_tantou_id) VALUES (3093, 2356, GETDATE(), 999);</v>
      </c>
    </row>
    <row r="7996" spans="26:29">
      <c r="Z7996" s="623">
        <v>1386</v>
      </c>
      <c r="AA7996" t="s">
        <v>6683</v>
      </c>
      <c r="AB7996" t="s">
        <v>8291</v>
      </c>
      <c r="AC7996" s="316" t="str">
        <f t="shared" si="77"/>
        <v>INSERT INTO UPK_IKOU.upk_k40.k60_press_buno_link (buno_id, k60_buno_id, created_date, created_tantou_id) VALUES (3094, 2234, GETDATE(), 999);</v>
      </c>
    </row>
    <row r="7997" spans="26:29">
      <c r="Z7997" s="623">
        <v>1387</v>
      </c>
      <c r="AA7997" t="s">
        <v>6858</v>
      </c>
      <c r="AB7997" t="s">
        <v>8292</v>
      </c>
      <c r="AC7997" s="316" t="str">
        <f t="shared" si="77"/>
        <v>INSERT INTO UPK_IKOU.upk_k40.k60_press_buno_link (buno_id, k60_buno_id, created_date, created_tantou_id) VALUES (3095, 2409, GETDATE(), 999);</v>
      </c>
    </row>
    <row r="7998" spans="26:29">
      <c r="Z7998" s="623">
        <v>1388</v>
      </c>
      <c r="AA7998" t="s">
        <v>6386</v>
      </c>
      <c r="AB7998" t="s">
        <v>8293</v>
      </c>
      <c r="AC7998" s="316" t="str">
        <f t="shared" si="77"/>
        <v>INSERT INTO UPK_IKOU.upk_k40.k60_press_buno_link (buno_id, k60_buno_id, created_date, created_tantou_id) VALUES (3096, 1898, GETDATE(), 999);</v>
      </c>
    </row>
    <row r="7999" spans="26:29">
      <c r="Z7999" s="623">
        <v>1389</v>
      </c>
      <c r="AA7999" t="s">
        <v>6386</v>
      </c>
      <c r="AB7999" t="s">
        <v>8294</v>
      </c>
      <c r="AC7999" s="316" t="str">
        <f t="shared" si="77"/>
        <v>INSERT INTO UPK_IKOU.upk_k40.k60_press_buno_link (buno_id, k60_buno_id, created_date, created_tantou_id) VALUES (3097, 1898, GETDATE(), 999);</v>
      </c>
    </row>
    <row r="8000" spans="26:29">
      <c r="Z8000" s="623">
        <v>1390</v>
      </c>
      <c r="AA8000" t="s">
        <v>6387</v>
      </c>
      <c r="AB8000" t="s">
        <v>8295</v>
      </c>
      <c r="AC8000" s="316" t="str">
        <f t="shared" si="77"/>
        <v>INSERT INTO UPK_IKOU.upk_k40.k60_press_buno_link (buno_id, k60_buno_id, created_date, created_tantou_id) VALUES (3098, 1899, GETDATE(), 999);</v>
      </c>
    </row>
    <row r="8001" spans="26:29">
      <c r="Z8001" s="623">
        <v>1391</v>
      </c>
      <c r="AA8001" t="s">
        <v>6387</v>
      </c>
      <c r="AB8001" t="s">
        <v>8296</v>
      </c>
      <c r="AC8001" s="316" t="str">
        <f t="shared" si="77"/>
        <v>INSERT INTO UPK_IKOU.upk_k40.k60_press_buno_link (buno_id, k60_buno_id, created_date, created_tantou_id) VALUES (3099, 1899, GETDATE(), 999);</v>
      </c>
    </row>
    <row r="8002" spans="26:29">
      <c r="Z8002" s="623">
        <v>1392</v>
      </c>
      <c r="AA8002" t="s">
        <v>6879</v>
      </c>
      <c r="AB8002" t="s">
        <v>8297</v>
      </c>
      <c r="AC8002" s="316" t="str">
        <f t="shared" si="77"/>
        <v>INSERT INTO UPK_IKOU.upk_k40.k60_press_buno_link (buno_id, k60_buno_id, created_date, created_tantou_id) VALUES (3100, 2430, GETDATE(), 999);</v>
      </c>
    </row>
    <row r="8003" spans="26:29">
      <c r="Z8003" s="623">
        <v>1393</v>
      </c>
      <c r="AA8003" t="s">
        <v>6879</v>
      </c>
      <c r="AB8003" t="s">
        <v>8298</v>
      </c>
      <c r="AC8003" s="316" t="str">
        <f t="shared" si="77"/>
        <v>INSERT INTO UPK_IKOU.upk_k40.k60_press_buno_link (buno_id, k60_buno_id, created_date, created_tantou_id) VALUES (3101, 2430, GETDATE(), 999);</v>
      </c>
    </row>
    <row r="8004" spans="26:29">
      <c r="Z8004" s="623">
        <v>1394</v>
      </c>
      <c r="AA8004" t="s">
        <v>6091</v>
      </c>
      <c r="AB8004" t="s">
        <v>8299</v>
      </c>
      <c r="AC8004" s="316" t="str">
        <f t="shared" si="77"/>
        <v>INSERT INTO UPK_IKOU.upk_k40.k60_press_buno_link (buno_id, k60_buno_id, created_date, created_tantou_id) VALUES (3102, 1603, GETDATE(), 999);</v>
      </c>
    </row>
    <row r="8005" spans="26:29">
      <c r="Z8005" s="623">
        <v>1395</v>
      </c>
      <c r="AA8005" t="s">
        <v>6091</v>
      </c>
      <c r="AB8005" t="s">
        <v>8300</v>
      </c>
      <c r="AC8005" s="316" t="str">
        <f t="shared" si="77"/>
        <v>INSERT INTO UPK_IKOU.upk_k40.k60_press_buno_link (buno_id, k60_buno_id, created_date, created_tantou_id) VALUES (3103, 1603, GETDATE(), 999);</v>
      </c>
    </row>
    <row r="8006" spans="26:29">
      <c r="Z8006" s="623">
        <v>1396</v>
      </c>
      <c r="AA8006" t="s">
        <v>6397</v>
      </c>
      <c r="AB8006" t="s">
        <v>8301</v>
      </c>
      <c r="AC8006" s="316" t="str">
        <f t="shared" si="77"/>
        <v>INSERT INTO UPK_IKOU.upk_k40.k60_press_buno_link (buno_id, k60_buno_id, created_date, created_tantou_id) VALUES (3104, 1909, GETDATE(), 999);</v>
      </c>
    </row>
    <row r="8007" spans="26:29">
      <c r="Z8007" s="623">
        <v>1397</v>
      </c>
      <c r="AA8007" t="s">
        <v>6397</v>
      </c>
      <c r="AB8007" t="s">
        <v>8302</v>
      </c>
      <c r="AC8007" s="316" t="str">
        <f t="shared" si="77"/>
        <v>INSERT INTO UPK_IKOU.upk_k40.k60_press_buno_link (buno_id, k60_buno_id, created_date, created_tantou_id) VALUES (3105, 1909, GETDATE(), 999);</v>
      </c>
    </row>
    <row r="8008" spans="26:29">
      <c r="Z8008" s="623">
        <v>1398</v>
      </c>
      <c r="AA8008" t="s">
        <v>6398</v>
      </c>
      <c r="AB8008" t="s">
        <v>8303</v>
      </c>
      <c r="AC8008" s="316" t="str">
        <f t="shared" si="77"/>
        <v>INSERT INTO UPK_IKOU.upk_k40.k60_press_buno_link (buno_id, k60_buno_id, created_date, created_tantou_id) VALUES (3106, 1910, GETDATE(), 999);</v>
      </c>
    </row>
    <row r="8009" spans="26:29">
      <c r="Z8009" s="623">
        <v>1399</v>
      </c>
      <c r="AA8009" t="s">
        <v>6398</v>
      </c>
      <c r="AB8009" t="s">
        <v>8304</v>
      </c>
      <c r="AC8009" s="316" t="str">
        <f t="shared" si="77"/>
        <v>INSERT INTO UPK_IKOU.upk_k40.k60_press_buno_link (buno_id, k60_buno_id, created_date, created_tantou_id) VALUES (3107, 1910, GETDATE(), 999);</v>
      </c>
    </row>
    <row r="8010" spans="26:29">
      <c r="Z8010" s="623">
        <v>1400</v>
      </c>
      <c r="AA8010" t="s">
        <v>6806</v>
      </c>
      <c r="AB8010" t="s">
        <v>8305</v>
      </c>
      <c r="AC8010" s="316" t="str">
        <f t="shared" si="77"/>
        <v>INSERT INTO UPK_IKOU.upk_k40.k60_press_buno_link (buno_id, k60_buno_id, created_date, created_tantou_id) VALUES (3108, 2357, GETDATE(), 999);</v>
      </c>
    </row>
    <row r="8011" spans="26:29">
      <c r="Z8011" s="623">
        <v>1401</v>
      </c>
      <c r="AA8011" t="s">
        <v>6684</v>
      </c>
      <c r="AB8011" t="s">
        <v>8306</v>
      </c>
      <c r="AC8011" s="316" t="str">
        <f t="shared" si="77"/>
        <v>INSERT INTO UPK_IKOU.upk_k40.k60_press_buno_link (buno_id, k60_buno_id, created_date, created_tantou_id) VALUES (3109, 2235, GETDATE(), 999);</v>
      </c>
    </row>
    <row r="8012" spans="26:29">
      <c r="Z8012" s="623">
        <v>1402</v>
      </c>
      <c r="AA8012" t="s">
        <v>6859</v>
      </c>
      <c r="AB8012" t="s">
        <v>8307</v>
      </c>
      <c r="AC8012" s="316" t="str">
        <f t="shared" si="77"/>
        <v>INSERT INTO UPK_IKOU.upk_k40.k60_press_buno_link (buno_id, k60_buno_id, created_date, created_tantou_id) VALUES (3110, 2410, GETDATE(), 999);</v>
      </c>
    </row>
    <row r="8013" spans="26:29">
      <c r="Z8013" s="623">
        <v>1403</v>
      </c>
      <c r="AA8013" t="s">
        <v>6750</v>
      </c>
      <c r="AB8013" t="s">
        <v>8308</v>
      </c>
      <c r="AC8013" s="316" t="str">
        <f t="shared" si="77"/>
        <v>INSERT INTO UPK_IKOU.upk_k40.k60_press_buno_link (buno_id, k60_buno_id, created_date, created_tantou_id) VALUES (3111, 2301, GETDATE(), 999);</v>
      </c>
    </row>
    <row r="8014" spans="26:29">
      <c r="Z8014" s="623">
        <v>1404</v>
      </c>
      <c r="AA8014" t="s">
        <v>6751</v>
      </c>
      <c r="AB8014" t="s">
        <v>8309</v>
      </c>
      <c r="AC8014" s="316" t="str">
        <f t="shared" si="77"/>
        <v>INSERT INTO UPK_IKOU.upk_k40.k60_press_buno_link (buno_id, k60_buno_id, created_date, created_tantou_id) VALUES (3112, 2302, GETDATE(), 999);</v>
      </c>
    </row>
    <row r="8015" spans="26:29">
      <c r="Z8015" s="623">
        <v>1405</v>
      </c>
      <c r="AA8015" t="s">
        <v>208</v>
      </c>
      <c r="AB8015" t="s">
        <v>8310</v>
      </c>
      <c r="AC8015" s="316" t="str">
        <f t="shared" si="77"/>
        <v>INSERT INTO UPK_IKOU.upk_k40.k60_press_buno_link (buno_id, k60_buno_id, created_date, created_tantou_id) VALUES (3113, 2012, GETDATE(), 999);</v>
      </c>
    </row>
    <row r="8016" spans="26:29">
      <c r="Z8016" s="623">
        <v>1406</v>
      </c>
      <c r="AA8016" t="s">
        <v>6322</v>
      </c>
      <c r="AB8016" t="s">
        <v>8311</v>
      </c>
      <c r="AC8016" s="316" t="str">
        <f t="shared" si="77"/>
        <v>INSERT INTO UPK_IKOU.upk_k40.k60_press_buno_link (buno_id, k60_buno_id, created_date, created_tantou_id) VALUES (3114, 1834, GETDATE(), 999);</v>
      </c>
    </row>
    <row r="8017" spans="26:29">
      <c r="Z8017" s="623">
        <v>1407</v>
      </c>
      <c r="AA8017" t="s">
        <v>6322</v>
      </c>
      <c r="AB8017" t="s">
        <v>8312</v>
      </c>
      <c r="AC8017" s="316" t="str">
        <f t="shared" si="77"/>
        <v>INSERT INTO UPK_IKOU.upk_k40.k60_press_buno_link (buno_id, k60_buno_id, created_date, created_tantou_id) VALUES (3115, 1834, GETDATE(), 999);</v>
      </c>
    </row>
    <row r="8018" spans="26:29">
      <c r="Z8018" s="623">
        <v>1408</v>
      </c>
      <c r="AA8018" t="s">
        <v>236</v>
      </c>
      <c r="AB8018" t="s">
        <v>8313</v>
      </c>
      <c r="AC8018" s="316" t="str">
        <f t="shared" si="77"/>
        <v>INSERT INTO UPK_IKOU.upk_k40.k60_press_buno_link (buno_id, k60_buno_id, created_date, created_tantou_id) VALUES (3116, 2013, GETDATE(), 999);</v>
      </c>
    </row>
    <row r="8019" spans="26:29">
      <c r="Z8019" s="623">
        <v>1409</v>
      </c>
      <c r="AA8019" t="s">
        <v>5894</v>
      </c>
      <c r="AB8019" t="s">
        <v>8314</v>
      </c>
      <c r="AC8019" s="316" t="str">
        <f t="shared" ref="AC8019:AC8082" si="78">AC$6609&amp;AB8019&amp;", "&amp;AA8019&amp;", GETDATE(), 999);"</f>
        <v>INSERT INTO UPK_IKOU.upk_k40.k60_press_buno_link (buno_id, k60_buno_id, created_date, created_tantou_id) VALUES (3117, 1405, GETDATE(), 999);</v>
      </c>
    </row>
    <row r="8020" spans="26:29">
      <c r="Z8020" s="623">
        <v>1410</v>
      </c>
      <c r="AA8020" t="s">
        <v>5895</v>
      </c>
      <c r="AB8020" t="s">
        <v>8315</v>
      </c>
      <c r="AC8020" s="316" t="str">
        <f t="shared" si="78"/>
        <v>INSERT INTO UPK_IKOU.upk_k40.k60_press_buno_link (buno_id, k60_buno_id, created_date, created_tantou_id) VALUES (3118, 1406, GETDATE(), 999);</v>
      </c>
    </row>
    <row r="8021" spans="26:29">
      <c r="Z8021" s="623">
        <v>1411</v>
      </c>
      <c r="AA8021" t="s">
        <v>6918</v>
      </c>
      <c r="AB8021" t="s">
        <v>8316</v>
      </c>
      <c r="AC8021" s="316" t="str">
        <f t="shared" si="78"/>
        <v>INSERT INTO UPK_IKOU.upk_k40.k60_press_buno_link (buno_id, k60_buno_id, created_date, created_tantou_id) VALUES (3119, 2469, GETDATE(), 999);</v>
      </c>
    </row>
    <row r="8022" spans="26:29">
      <c r="Z8022" s="623">
        <v>1412</v>
      </c>
      <c r="AA8022" t="s">
        <v>6807</v>
      </c>
      <c r="AB8022" t="s">
        <v>8317</v>
      </c>
      <c r="AC8022" s="316" t="str">
        <f t="shared" si="78"/>
        <v>INSERT INTO UPK_IKOU.upk_k40.k60_press_buno_link (buno_id, k60_buno_id, created_date, created_tantou_id) VALUES (3120, 2358, GETDATE(), 999);</v>
      </c>
    </row>
    <row r="8023" spans="26:29">
      <c r="Z8023" s="623">
        <v>1413</v>
      </c>
      <c r="AA8023" t="s">
        <v>6388</v>
      </c>
      <c r="AB8023" t="s">
        <v>8318</v>
      </c>
      <c r="AC8023" s="316" t="str">
        <f t="shared" si="78"/>
        <v>INSERT INTO UPK_IKOU.upk_k40.k60_press_buno_link (buno_id, k60_buno_id, created_date, created_tantou_id) VALUES (3121, 1900, GETDATE(), 999);</v>
      </c>
    </row>
    <row r="8024" spans="26:29">
      <c r="Z8024" s="623">
        <v>1414</v>
      </c>
      <c r="AA8024" t="s">
        <v>6681</v>
      </c>
      <c r="AB8024" t="s">
        <v>8319</v>
      </c>
      <c r="AC8024" s="316" t="str">
        <f t="shared" si="78"/>
        <v>INSERT INTO UPK_IKOU.upk_k40.k60_press_buno_link (buno_id, k60_buno_id, created_date, created_tantou_id) VALUES (3122, 2232, GETDATE(), 999);</v>
      </c>
    </row>
    <row r="8025" spans="26:29">
      <c r="Z8025" s="623">
        <v>1415</v>
      </c>
      <c r="AA8025" t="s">
        <v>6390</v>
      </c>
      <c r="AB8025" t="s">
        <v>8320</v>
      </c>
      <c r="AC8025" s="316" t="str">
        <f t="shared" si="78"/>
        <v>INSERT INTO UPK_IKOU.upk_k40.k60_press_buno_link (buno_id, k60_buno_id, created_date, created_tantou_id) VALUES (3123, 1902, GETDATE(), 999);</v>
      </c>
    </row>
    <row r="8026" spans="26:29">
      <c r="Z8026" s="623">
        <v>1416</v>
      </c>
      <c r="AA8026" t="s">
        <v>6390</v>
      </c>
      <c r="AB8026" t="s">
        <v>8321</v>
      </c>
      <c r="AC8026" s="316" t="str">
        <f t="shared" si="78"/>
        <v>INSERT INTO UPK_IKOU.upk_k40.k60_press_buno_link (buno_id, k60_buno_id, created_date, created_tantou_id) VALUES (3124, 1902, GETDATE(), 999);</v>
      </c>
    </row>
    <row r="8027" spans="26:29">
      <c r="Z8027" s="623">
        <v>1417</v>
      </c>
      <c r="AA8027" t="s">
        <v>6919</v>
      </c>
      <c r="AB8027" t="s">
        <v>8322</v>
      </c>
      <c r="AC8027" s="316" t="str">
        <f t="shared" si="78"/>
        <v>INSERT INTO UPK_IKOU.upk_k40.k60_press_buno_link (buno_id, k60_buno_id, created_date, created_tantou_id) VALUES (3125, 2470, GETDATE(), 999);</v>
      </c>
    </row>
    <row r="8028" spans="26:29">
      <c r="Z8028" s="623">
        <v>1418</v>
      </c>
      <c r="AA8028" t="s">
        <v>6808</v>
      </c>
      <c r="AB8028" t="s">
        <v>8323</v>
      </c>
      <c r="AC8028" s="316" t="str">
        <f t="shared" si="78"/>
        <v>INSERT INTO UPK_IKOU.upk_k40.k60_press_buno_link (buno_id, k60_buno_id, created_date, created_tantou_id) VALUES (3126, 2359, GETDATE(), 999);</v>
      </c>
    </row>
    <row r="8029" spans="26:29">
      <c r="Z8029" s="623">
        <v>1419</v>
      </c>
      <c r="AA8029" t="s">
        <v>6389</v>
      </c>
      <c r="AB8029" t="s">
        <v>8324</v>
      </c>
      <c r="AC8029" s="316" t="str">
        <f t="shared" si="78"/>
        <v>INSERT INTO UPK_IKOU.upk_k40.k60_press_buno_link (buno_id, k60_buno_id, created_date, created_tantou_id) VALUES (3127, 1901, GETDATE(), 999);</v>
      </c>
    </row>
    <row r="8030" spans="26:29">
      <c r="Z8030" s="623">
        <v>1420</v>
      </c>
      <c r="AA8030" t="s">
        <v>6682</v>
      </c>
      <c r="AB8030" t="s">
        <v>8325</v>
      </c>
      <c r="AC8030" s="316" t="str">
        <f t="shared" si="78"/>
        <v>INSERT INTO UPK_IKOU.upk_k40.k60_press_buno_link (buno_id, k60_buno_id, created_date, created_tantou_id) VALUES (3128, 2233, GETDATE(), 999);</v>
      </c>
    </row>
    <row r="8031" spans="26:29">
      <c r="Z8031" s="623">
        <v>1421</v>
      </c>
      <c r="AA8031" t="s">
        <v>6929</v>
      </c>
      <c r="AB8031" t="s">
        <v>8326</v>
      </c>
      <c r="AC8031" s="316" t="str">
        <f t="shared" si="78"/>
        <v>INSERT INTO UPK_IKOU.upk_k40.k60_press_buno_link (buno_id, k60_buno_id, created_date, created_tantou_id) VALUES (3129, 2480, GETDATE(), 999);</v>
      </c>
    </row>
    <row r="8032" spans="26:29">
      <c r="Z8032" s="623">
        <v>1422</v>
      </c>
      <c r="AA8032" t="s">
        <v>6929</v>
      </c>
      <c r="AB8032" t="s">
        <v>8327</v>
      </c>
      <c r="AC8032" s="316" t="str">
        <f t="shared" si="78"/>
        <v>INSERT INTO UPK_IKOU.upk_k40.k60_press_buno_link (buno_id, k60_buno_id, created_date, created_tantou_id) VALUES (3130, 2480, GETDATE(), 999);</v>
      </c>
    </row>
    <row r="8033" spans="26:29">
      <c r="Z8033" s="623">
        <v>1423</v>
      </c>
      <c r="AA8033" t="s">
        <v>6898</v>
      </c>
      <c r="AB8033" t="s">
        <v>8328</v>
      </c>
      <c r="AC8033" s="316" t="str">
        <f t="shared" si="78"/>
        <v>INSERT INTO UPK_IKOU.upk_k40.k60_press_buno_link (buno_id, k60_buno_id, created_date, created_tantou_id) VALUES (3131, 2449, GETDATE(), 999);</v>
      </c>
    </row>
    <row r="8034" spans="26:29">
      <c r="Z8034" s="623">
        <v>1424</v>
      </c>
      <c r="AA8034" t="s">
        <v>6898</v>
      </c>
      <c r="AB8034" t="s">
        <v>8329</v>
      </c>
      <c r="AC8034" s="316" t="str">
        <f t="shared" si="78"/>
        <v>INSERT INTO UPK_IKOU.upk_k40.k60_press_buno_link (buno_id, k60_buno_id, created_date, created_tantou_id) VALUES (3132, 2449, GETDATE(), 999);</v>
      </c>
    </row>
    <row r="8035" spans="26:29">
      <c r="Z8035" s="623">
        <v>1425</v>
      </c>
      <c r="AA8035" t="s">
        <v>6748</v>
      </c>
      <c r="AB8035" t="s">
        <v>8330</v>
      </c>
      <c r="AC8035" s="316" t="str">
        <f t="shared" si="78"/>
        <v>INSERT INTO UPK_IKOU.upk_k40.k60_press_buno_link (buno_id, k60_buno_id, created_date, created_tantou_id) VALUES (3133, 2299, GETDATE(), 999);</v>
      </c>
    </row>
    <row r="8036" spans="26:29">
      <c r="Z8036" s="623">
        <v>1426</v>
      </c>
      <c r="AA8036" t="s">
        <v>6230</v>
      </c>
      <c r="AB8036" t="s">
        <v>8331</v>
      </c>
      <c r="AC8036" s="316" t="str">
        <f t="shared" si="78"/>
        <v>INSERT INTO UPK_IKOU.upk_k40.k60_press_buno_link (buno_id, k60_buno_id, created_date, created_tantou_id) VALUES (3134, 1742, GETDATE(), 999);</v>
      </c>
    </row>
    <row r="8037" spans="26:29">
      <c r="Z8037" s="623">
        <v>1427</v>
      </c>
      <c r="AA8037" t="s">
        <v>6230</v>
      </c>
      <c r="AB8037" t="s">
        <v>8332</v>
      </c>
      <c r="AC8037" s="316" t="str">
        <f t="shared" si="78"/>
        <v>INSERT INTO UPK_IKOU.upk_k40.k60_press_buno_link (buno_id, k60_buno_id, created_date, created_tantou_id) VALUES (3135, 1742, GETDATE(), 999);</v>
      </c>
    </row>
    <row r="8038" spans="26:29">
      <c r="Z8038" s="623">
        <v>1428</v>
      </c>
      <c r="AA8038" t="s">
        <v>6749</v>
      </c>
      <c r="AB8038" t="s">
        <v>8333</v>
      </c>
      <c r="AC8038" s="316" t="str">
        <f t="shared" si="78"/>
        <v>INSERT INTO UPK_IKOU.upk_k40.k60_press_buno_link (buno_id, k60_buno_id, created_date, created_tantou_id) VALUES (3136, 2300, GETDATE(), 999);</v>
      </c>
    </row>
    <row r="8039" spans="26:29">
      <c r="Z8039" s="623">
        <v>1429</v>
      </c>
      <c r="AA8039" t="s">
        <v>6255</v>
      </c>
      <c r="AB8039" t="s">
        <v>8334</v>
      </c>
      <c r="AC8039" s="316" t="str">
        <f t="shared" si="78"/>
        <v>INSERT INTO UPK_IKOU.upk_k40.k60_press_buno_link (buno_id, k60_buno_id, created_date, created_tantou_id) VALUES (3137, 1767, GETDATE(), 999);</v>
      </c>
    </row>
    <row r="8040" spans="26:29">
      <c r="Z8040" s="623">
        <v>1430</v>
      </c>
      <c r="AA8040" t="s">
        <v>6255</v>
      </c>
      <c r="AB8040" t="s">
        <v>8335</v>
      </c>
      <c r="AC8040" s="316" t="str">
        <f t="shared" si="78"/>
        <v>INSERT INTO UPK_IKOU.upk_k40.k60_press_buno_link (buno_id, k60_buno_id, created_date, created_tantou_id) VALUES (3138, 1767, GETDATE(), 999);</v>
      </c>
    </row>
    <row r="8041" spans="26:29">
      <c r="Z8041" s="623">
        <v>1431</v>
      </c>
      <c r="AA8041" t="s">
        <v>6456</v>
      </c>
      <c r="AB8041" t="s">
        <v>8336</v>
      </c>
      <c r="AC8041" s="316" t="str">
        <f t="shared" si="78"/>
        <v>INSERT INTO UPK_IKOU.upk_k40.k60_press_buno_link (buno_id, k60_buno_id, created_date, created_tantou_id) VALUES (3139, 1968, GETDATE(), 999);</v>
      </c>
    </row>
    <row r="8042" spans="26:29">
      <c r="Z8042" s="623">
        <v>1432</v>
      </c>
      <c r="AA8042" t="s">
        <v>6456</v>
      </c>
      <c r="AB8042" t="s">
        <v>8337</v>
      </c>
      <c r="AC8042" s="316" t="str">
        <f t="shared" si="78"/>
        <v>INSERT INTO UPK_IKOU.upk_k40.k60_press_buno_link (buno_id, k60_buno_id, created_date, created_tantou_id) VALUES (3140, 1968, GETDATE(), 999);</v>
      </c>
    </row>
    <row r="8043" spans="26:29">
      <c r="Z8043" s="623">
        <v>1433</v>
      </c>
      <c r="AA8043" t="s">
        <v>5906</v>
      </c>
      <c r="AB8043" t="s">
        <v>8338</v>
      </c>
      <c r="AC8043" s="316" t="str">
        <f t="shared" si="78"/>
        <v>INSERT INTO UPK_IKOU.upk_k40.k60_press_buno_link (buno_id, k60_buno_id, created_date, created_tantou_id) VALUES (3141, 1417, GETDATE(), 999);</v>
      </c>
    </row>
    <row r="8044" spans="26:29">
      <c r="Z8044" s="623">
        <v>1434</v>
      </c>
      <c r="AA8044" t="s">
        <v>5908</v>
      </c>
      <c r="AB8044" t="s">
        <v>8339</v>
      </c>
      <c r="AC8044" s="316" t="str">
        <f t="shared" si="78"/>
        <v>INSERT INTO UPK_IKOU.upk_k40.k60_press_buno_link (buno_id, k60_buno_id, created_date, created_tantou_id) VALUES (3142, 1419, GETDATE(), 999);</v>
      </c>
    </row>
    <row r="8045" spans="26:29">
      <c r="Z8045" s="623">
        <v>1435</v>
      </c>
      <c r="AA8045" t="s">
        <v>5907</v>
      </c>
      <c r="AB8045" t="s">
        <v>8340</v>
      </c>
      <c r="AC8045" s="316" t="str">
        <f t="shared" si="78"/>
        <v>INSERT INTO UPK_IKOU.upk_k40.k60_press_buno_link (buno_id, k60_buno_id, created_date, created_tantou_id) VALUES (3143, 1418, GETDATE(), 999);</v>
      </c>
    </row>
    <row r="8046" spans="26:29">
      <c r="Z8046" s="623">
        <v>1436</v>
      </c>
      <c r="AA8046" t="s">
        <v>5909</v>
      </c>
      <c r="AB8046" t="s">
        <v>8341</v>
      </c>
      <c r="AC8046" s="316" t="str">
        <f t="shared" si="78"/>
        <v>INSERT INTO UPK_IKOU.upk_k40.k60_press_buno_link (buno_id, k60_buno_id, created_date, created_tantou_id) VALUES (3144, 1420, GETDATE(), 999);</v>
      </c>
    </row>
    <row r="8047" spans="26:29">
      <c r="Z8047" s="623">
        <v>1437</v>
      </c>
      <c r="AA8047" t="s">
        <v>6009</v>
      </c>
      <c r="AB8047" t="s">
        <v>8342</v>
      </c>
      <c r="AC8047" s="316" t="str">
        <f t="shared" si="78"/>
        <v>INSERT INTO UPK_IKOU.upk_k40.k60_press_buno_link (buno_id, k60_buno_id, created_date, created_tantou_id) VALUES (3145, 1521, GETDATE(), 999);</v>
      </c>
    </row>
    <row r="8048" spans="26:29">
      <c r="Z8048" s="623">
        <v>1438</v>
      </c>
      <c r="AA8048" t="s">
        <v>6979</v>
      </c>
      <c r="AB8048" t="s">
        <v>8343</v>
      </c>
      <c r="AC8048" s="316" t="str">
        <f t="shared" si="78"/>
        <v>INSERT INTO UPK_IKOU.upk_k40.k60_press_buno_link (buno_id, k60_buno_id, created_date, created_tantou_id) VALUES (3146, 2530, GETDATE(), 999);</v>
      </c>
    </row>
    <row r="8049" spans="26:29">
      <c r="Z8049" s="623">
        <v>1439</v>
      </c>
      <c r="AA8049" t="s">
        <v>6841</v>
      </c>
      <c r="AB8049" t="s">
        <v>8344</v>
      </c>
      <c r="AC8049" s="316" t="str">
        <f t="shared" si="78"/>
        <v>INSERT INTO UPK_IKOU.upk_k40.k60_press_buno_link (buno_id, k60_buno_id, created_date, created_tantou_id) VALUES (3147, 2392, GETDATE(), 999);</v>
      </c>
    </row>
    <row r="8050" spans="26:29">
      <c r="Z8050" s="623">
        <v>1440</v>
      </c>
      <c r="AA8050" t="s">
        <v>6010</v>
      </c>
      <c r="AB8050" t="s">
        <v>8345</v>
      </c>
      <c r="AC8050" s="316" t="str">
        <f t="shared" si="78"/>
        <v>INSERT INTO UPK_IKOU.upk_k40.k60_press_buno_link (buno_id, k60_buno_id, created_date, created_tantou_id) VALUES (3148, 1522, GETDATE(), 999);</v>
      </c>
    </row>
    <row r="8051" spans="26:29">
      <c r="Z8051" s="623">
        <v>1441</v>
      </c>
      <c r="AA8051" t="s">
        <v>6980</v>
      </c>
      <c r="AB8051" t="s">
        <v>8346</v>
      </c>
      <c r="AC8051" s="316" t="str">
        <f t="shared" si="78"/>
        <v>INSERT INTO UPK_IKOU.upk_k40.k60_press_buno_link (buno_id, k60_buno_id, created_date, created_tantou_id) VALUES (3149, 2531, GETDATE(), 999);</v>
      </c>
    </row>
    <row r="8052" spans="26:29">
      <c r="Z8052" s="623">
        <v>1442</v>
      </c>
      <c r="AA8052" t="s">
        <v>6842</v>
      </c>
      <c r="AB8052" t="s">
        <v>8347</v>
      </c>
      <c r="AC8052" s="316" t="str">
        <f t="shared" si="78"/>
        <v>INSERT INTO UPK_IKOU.upk_k40.k60_press_buno_link (buno_id, k60_buno_id, created_date, created_tantou_id) VALUES (3150, 2393, GETDATE(), 999);</v>
      </c>
    </row>
    <row r="8053" spans="26:29">
      <c r="Z8053" s="623">
        <v>1443</v>
      </c>
      <c r="AA8053" t="s">
        <v>6921</v>
      </c>
      <c r="AB8053" t="s">
        <v>8348</v>
      </c>
      <c r="AC8053" s="316" t="str">
        <f t="shared" si="78"/>
        <v>INSERT INTO UPK_IKOU.upk_k40.k60_press_buno_link (buno_id, k60_buno_id, created_date, created_tantou_id) VALUES (3151, 2472, GETDATE(), 999);</v>
      </c>
    </row>
    <row r="8054" spans="26:29">
      <c r="Z8054" s="623">
        <v>1444</v>
      </c>
      <c r="AA8054" t="s">
        <v>6921</v>
      </c>
      <c r="AB8054" t="s">
        <v>8349</v>
      </c>
      <c r="AC8054" s="316" t="str">
        <f t="shared" si="78"/>
        <v>INSERT INTO UPK_IKOU.upk_k40.k60_press_buno_link (buno_id, k60_buno_id, created_date, created_tantou_id) VALUES (3152, 2472, GETDATE(), 999);</v>
      </c>
    </row>
    <row r="8055" spans="26:29">
      <c r="Z8055" s="623">
        <v>1445</v>
      </c>
      <c r="AA8055" t="s">
        <v>6011</v>
      </c>
      <c r="AB8055" t="s">
        <v>8350</v>
      </c>
      <c r="AC8055" s="316" t="str">
        <f t="shared" si="78"/>
        <v>INSERT INTO UPK_IKOU.upk_k40.k60_press_buno_link (buno_id, k60_buno_id, created_date, created_tantou_id) VALUES (3153, 1523, GETDATE(), 999);</v>
      </c>
    </row>
    <row r="8056" spans="26:29">
      <c r="Z8056" s="623">
        <v>1446</v>
      </c>
      <c r="AA8056" t="s">
        <v>6011</v>
      </c>
      <c r="AB8056" t="s">
        <v>8351</v>
      </c>
      <c r="AC8056" s="316" t="str">
        <f t="shared" si="78"/>
        <v>INSERT INTO UPK_IKOU.upk_k40.k60_press_buno_link (buno_id, k60_buno_id, created_date, created_tantou_id) VALUES (3154, 1523, GETDATE(), 999);</v>
      </c>
    </row>
    <row r="8057" spans="26:29">
      <c r="Z8057" s="623">
        <v>1447</v>
      </c>
      <c r="AA8057" t="s">
        <v>6012</v>
      </c>
      <c r="AB8057" t="s">
        <v>8352</v>
      </c>
      <c r="AC8057" s="316" t="str">
        <f t="shared" si="78"/>
        <v>INSERT INTO UPK_IKOU.upk_k40.k60_press_buno_link (buno_id, k60_buno_id, created_date, created_tantou_id) VALUES (3155, 1524, GETDATE(), 999);</v>
      </c>
    </row>
    <row r="8058" spans="26:29">
      <c r="Z8058" s="623">
        <v>1448</v>
      </c>
      <c r="AA8058" t="s">
        <v>6012</v>
      </c>
      <c r="AB8058" t="s">
        <v>8353</v>
      </c>
      <c r="AC8058" s="316" t="str">
        <f t="shared" si="78"/>
        <v>INSERT INTO UPK_IKOU.upk_k40.k60_press_buno_link (buno_id, k60_buno_id, created_date, created_tantou_id) VALUES (3156, 1524, GETDATE(), 999);</v>
      </c>
    </row>
    <row r="8059" spans="26:29">
      <c r="Z8059" s="623">
        <v>1449</v>
      </c>
      <c r="AA8059" t="s">
        <v>5792</v>
      </c>
      <c r="AB8059" t="s">
        <v>8354</v>
      </c>
      <c r="AC8059" s="316" t="str">
        <f t="shared" si="78"/>
        <v>INSERT INTO UPK_IKOU.upk_k40.k60_press_buno_link (buno_id, k60_buno_id, created_date, created_tantou_id) VALUES (3157, 1303, GETDATE(), 999);</v>
      </c>
    </row>
    <row r="8060" spans="26:29">
      <c r="Z8060" s="623">
        <v>1450</v>
      </c>
      <c r="AA8060" t="s">
        <v>5792</v>
      </c>
      <c r="AB8060" t="s">
        <v>8355</v>
      </c>
      <c r="AC8060" s="316" t="str">
        <f t="shared" si="78"/>
        <v>INSERT INTO UPK_IKOU.upk_k40.k60_press_buno_link (buno_id, k60_buno_id, created_date, created_tantou_id) VALUES (3158, 1303, GETDATE(), 999);</v>
      </c>
    </row>
    <row r="8061" spans="26:29">
      <c r="Z8061" s="623">
        <v>1451</v>
      </c>
      <c r="AA8061" t="s">
        <v>6932</v>
      </c>
      <c r="AB8061" t="s">
        <v>8356</v>
      </c>
      <c r="AC8061" s="316" t="str">
        <f t="shared" si="78"/>
        <v>INSERT INTO UPK_IKOU.upk_k40.k60_press_buno_link (buno_id, k60_buno_id, created_date, created_tantou_id) VALUES (3159, 2483, GETDATE(), 999);</v>
      </c>
    </row>
    <row r="8062" spans="26:29">
      <c r="Z8062" s="623">
        <v>1452</v>
      </c>
      <c r="AA8062" t="s">
        <v>6932</v>
      </c>
      <c r="AB8062" t="s">
        <v>8357</v>
      </c>
      <c r="AC8062" s="316" t="str">
        <f t="shared" si="78"/>
        <v>INSERT INTO UPK_IKOU.upk_k40.k60_press_buno_link (buno_id, k60_buno_id, created_date, created_tantou_id) VALUES (3160, 2483, GETDATE(), 999);</v>
      </c>
    </row>
    <row r="8063" spans="26:29">
      <c r="Z8063" s="623">
        <v>1453</v>
      </c>
      <c r="AA8063" t="s">
        <v>6272</v>
      </c>
      <c r="AB8063" t="s">
        <v>8358</v>
      </c>
      <c r="AC8063" s="316" t="str">
        <f t="shared" si="78"/>
        <v>INSERT INTO UPK_IKOU.upk_k40.k60_press_buno_link (buno_id, k60_buno_id, created_date, created_tantou_id) VALUES (3161, 1784, GETDATE(), 999);</v>
      </c>
    </row>
    <row r="8064" spans="26:29">
      <c r="Z8064" s="623">
        <v>1454</v>
      </c>
      <c r="AA8064" t="s">
        <v>6272</v>
      </c>
      <c r="AB8064" t="s">
        <v>8359</v>
      </c>
      <c r="AC8064" s="316" t="str">
        <f t="shared" si="78"/>
        <v>INSERT INTO UPK_IKOU.upk_k40.k60_press_buno_link (buno_id, k60_buno_id, created_date, created_tantou_id) VALUES (3162, 1784, GETDATE(), 999);</v>
      </c>
    </row>
    <row r="8065" spans="26:29">
      <c r="Z8065" s="623">
        <v>1455</v>
      </c>
      <c r="AA8065" t="s">
        <v>6030</v>
      </c>
      <c r="AB8065" t="s">
        <v>8360</v>
      </c>
      <c r="AC8065" s="316" t="str">
        <f t="shared" si="78"/>
        <v>INSERT INTO UPK_IKOU.upk_k40.k60_press_buno_link (buno_id, k60_buno_id, created_date, created_tantou_id) VALUES (3163, 1542, GETDATE(), 999);</v>
      </c>
    </row>
    <row r="8066" spans="26:29">
      <c r="Z8066" s="623">
        <v>1456</v>
      </c>
      <c r="AA8066" t="s">
        <v>6030</v>
      </c>
      <c r="AB8066" t="s">
        <v>8361</v>
      </c>
      <c r="AC8066" s="316" t="str">
        <f t="shared" si="78"/>
        <v>INSERT INTO UPK_IKOU.upk_k40.k60_press_buno_link (buno_id, k60_buno_id, created_date, created_tantou_id) VALUES (3164, 1542, GETDATE(), 999);</v>
      </c>
    </row>
    <row r="8067" spans="26:29">
      <c r="Z8067" s="623">
        <v>1457</v>
      </c>
      <c r="AA8067" t="s">
        <v>6031</v>
      </c>
      <c r="AB8067" t="s">
        <v>8362</v>
      </c>
      <c r="AC8067" s="316" t="str">
        <f t="shared" si="78"/>
        <v>INSERT INTO UPK_IKOU.upk_k40.k60_press_buno_link (buno_id, k60_buno_id, created_date, created_tantou_id) VALUES (3165, 1543, GETDATE(), 999);</v>
      </c>
    </row>
    <row r="8068" spans="26:29">
      <c r="Z8068" s="623">
        <v>1458</v>
      </c>
      <c r="AA8068" t="s">
        <v>6031</v>
      </c>
      <c r="AB8068" t="s">
        <v>8363</v>
      </c>
      <c r="AC8068" s="316" t="str">
        <f t="shared" si="78"/>
        <v>INSERT INTO UPK_IKOU.upk_k40.k60_press_buno_link (buno_id, k60_buno_id, created_date, created_tantou_id) VALUES (3166, 1543, GETDATE(), 999);</v>
      </c>
    </row>
    <row r="8069" spans="26:29">
      <c r="Z8069" s="623">
        <v>1459</v>
      </c>
      <c r="AA8069" t="s">
        <v>6032</v>
      </c>
      <c r="AB8069" t="s">
        <v>8364</v>
      </c>
      <c r="AC8069" s="316" t="str">
        <f t="shared" si="78"/>
        <v>INSERT INTO UPK_IKOU.upk_k40.k60_press_buno_link (buno_id, k60_buno_id, created_date, created_tantou_id) VALUES (3167, 1544, GETDATE(), 999);</v>
      </c>
    </row>
    <row r="8070" spans="26:29">
      <c r="Z8070" s="623">
        <v>1460</v>
      </c>
      <c r="AA8070" t="s">
        <v>6032</v>
      </c>
      <c r="AB8070" t="s">
        <v>8365</v>
      </c>
      <c r="AC8070" s="316" t="str">
        <f t="shared" si="78"/>
        <v>INSERT INTO UPK_IKOU.upk_k40.k60_press_buno_link (buno_id, k60_buno_id, created_date, created_tantou_id) VALUES (3168, 1544, GETDATE(), 999);</v>
      </c>
    </row>
    <row r="8071" spans="26:29">
      <c r="Z8071" s="623">
        <v>1461</v>
      </c>
      <c r="AA8071" t="s">
        <v>6547</v>
      </c>
      <c r="AB8071" t="s">
        <v>8366</v>
      </c>
      <c r="AC8071" s="316" t="str">
        <f t="shared" si="78"/>
        <v>INSERT INTO UPK_IKOU.upk_k40.k60_press_buno_link (buno_id, k60_buno_id, created_date, created_tantou_id) VALUES (3169, 2098, GETDATE(), 999);</v>
      </c>
    </row>
    <row r="8072" spans="26:29">
      <c r="Z8072" s="623">
        <v>1462</v>
      </c>
      <c r="AA8072" t="s">
        <v>6547</v>
      </c>
      <c r="AB8072" t="s">
        <v>8367</v>
      </c>
      <c r="AC8072" s="316" t="str">
        <f t="shared" si="78"/>
        <v>INSERT INTO UPK_IKOU.upk_k40.k60_press_buno_link (buno_id, k60_buno_id, created_date, created_tantou_id) VALUES (3170, 2098, GETDATE(), 999);</v>
      </c>
    </row>
    <row r="8073" spans="26:29">
      <c r="Z8073" s="623">
        <v>1463</v>
      </c>
      <c r="AA8073" t="s">
        <v>6092</v>
      </c>
      <c r="AB8073" t="s">
        <v>8368</v>
      </c>
      <c r="AC8073" s="316" t="str">
        <f t="shared" si="78"/>
        <v>INSERT INTO UPK_IKOU.upk_k40.k60_press_buno_link (buno_id, k60_buno_id, created_date, created_tantou_id) VALUES (3171, 1604, GETDATE(), 999);</v>
      </c>
    </row>
    <row r="8074" spans="26:29">
      <c r="Z8074" s="623">
        <v>1464</v>
      </c>
      <c r="AA8074" t="s">
        <v>6092</v>
      </c>
      <c r="AB8074" t="s">
        <v>8369</v>
      </c>
      <c r="AC8074" s="316" t="str">
        <f t="shared" si="78"/>
        <v>INSERT INTO UPK_IKOU.upk_k40.k60_press_buno_link (buno_id, k60_buno_id, created_date, created_tantou_id) VALUES (3172, 1604, GETDATE(), 999);</v>
      </c>
    </row>
    <row r="8075" spans="26:29">
      <c r="Z8075" s="623">
        <v>1465</v>
      </c>
      <c r="AA8075" t="s">
        <v>6946</v>
      </c>
      <c r="AB8075" t="s">
        <v>8370</v>
      </c>
      <c r="AC8075" s="316" t="str">
        <f t="shared" si="78"/>
        <v>INSERT INTO UPK_IKOU.upk_k40.k60_press_buno_link (buno_id, k60_buno_id, created_date, created_tantou_id) VALUES (3173, 2497, GETDATE(), 999);</v>
      </c>
    </row>
    <row r="8076" spans="26:29">
      <c r="Z8076" s="623">
        <v>1466</v>
      </c>
      <c r="AA8076" t="s">
        <v>6947</v>
      </c>
      <c r="AB8076" t="s">
        <v>8371</v>
      </c>
      <c r="AC8076" s="316" t="str">
        <f t="shared" si="78"/>
        <v>INSERT INTO UPK_IKOU.upk_k40.k60_press_buno_link (buno_id, k60_buno_id, created_date, created_tantou_id) VALUES (3174, 2498, GETDATE(), 999);</v>
      </c>
    </row>
    <row r="8077" spans="26:29">
      <c r="Z8077" s="623">
        <v>1467</v>
      </c>
      <c r="AA8077" t="s">
        <v>6236</v>
      </c>
      <c r="AB8077" t="s">
        <v>8372</v>
      </c>
      <c r="AC8077" s="316" t="str">
        <f t="shared" si="78"/>
        <v>INSERT INTO UPK_IKOU.upk_k40.k60_press_buno_link (buno_id, k60_buno_id, created_date, created_tantou_id) VALUES (3175, 1748, GETDATE(), 999);</v>
      </c>
    </row>
    <row r="8078" spans="26:29">
      <c r="Z8078" s="623">
        <v>1468</v>
      </c>
      <c r="AA8078" t="s">
        <v>6236</v>
      </c>
      <c r="AB8078" t="s">
        <v>8373</v>
      </c>
      <c r="AC8078" s="316" t="str">
        <f t="shared" si="78"/>
        <v>INSERT INTO UPK_IKOU.upk_k40.k60_press_buno_link (buno_id, k60_buno_id, created_date, created_tantou_id) VALUES (3176, 1748, GETDATE(), 999);</v>
      </c>
    </row>
    <row r="8079" spans="26:29">
      <c r="Z8079" s="623">
        <v>1469</v>
      </c>
      <c r="AA8079">
        <v>2561</v>
      </c>
      <c r="AB8079" t="s">
        <v>8374</v>
      </c>
      <c r="AC8079" s="316" t="str">
        <f t="shared" si="78"/>
        <v>INSERT INTO UPK_IKOU.upk_k40.k60_press_buno_link (buno_id, k60_buno_id, created_date, created_tantou_id) VALUES (3177, 2561, GETDATE(), 999);</v>
      </c>
    </row>
    <row r="8080" spans="26:29">
      <c r="Z8080" s="623">
        <v>1470</v>
      </c>
      <c r="AA8080">
        <v>2554</v>
      </c>
      <c r="AB8080" t="s">
        <v>8375</v>
      </c>
      <c r="AC8080" s="316" t="str">
        <f t="shared" si="78"/>
        <v>INSERT INTO UPK_IKOU.upk_k40.k60_press_buno_link (buno_id, k60_buno_id, created_date, created_tantou_id) VALUES (3178, 2554, GETDATE(), 999);</v>
      </c>
    </row>
    <row r="8081" spans="26:29">
      <c r="Z8081" s="623">
        <v>1471</v>
      </c>
      <c r="AA8081" t="s">
        <v>6041</v>
      </c>
      <c r="AB8081" t="s">
        <v>8376</v>
      </c>
      <c r="AC8081" s="316" t="str">
        <f t="shared" si="78"/>
        <v>INSERT INTO UPK_IKOU.upk_k40.k60_press_buno_link (buno_id, k60_buno_id, created_date, created_tantou_id) VALUES (3179, 1553, GETDATE(), 999);</v>
      </c>
    </row>
    <row r="8082" spans="26:29">
      <c r="Z8082" s="623">
        <v>1472</v>
      </c>
      <c r="AA8082" t="s">
        <v>6457</v>
      </c>
      <c r="AB8082" t="s">
        <v>8377</v>
      </c>
      <c r="AC8082" s="316" t="str">
        <f t="shared" si="78"/>
        <v>INSERT INTO UPK_IKOU.upk_k40.k60_press_buno_link (buno_id, k60_buno_id, created_date, created_tantou_id) VALUES (3180, 1969, GETDATE(), 999);</v>
      </c>
    </row>
    <row r="8083" spans="26:29">
      <c r="Z8083" s="623">
        <v>1473</v>
      </c>
      <c r="AA8083" t="s">
        <v>6457</v>
      </c>
      <c r="AB8083" t="s">
        <v>8378</v>
      </c>
      <c r="AC8083" s="316" t="str">
        <f t="shared" ref="AC8083:AC8146" si="79">AC$6609&amp;AB8083&amp;", "&amp;AA8083&amp;", GETDATE(), 999);"</f>
        <v>INSERT INTO UPK_IKOU.upk_k40.k60_press_buno_link (buno_id, k60_buno_id, created_date, created_tantou_id) VALUES (3181, 1969, GETDATE(), 999);</v>
      </c>
    </row>
    <row r="8084" spans="26:29">
      <c r="Z8084" s="623">
        <v>1474</v>
      </c>
      <c r="AA8084" t="s">
        <v>5781</v>
      </c>
      <c r="AB8084" t="s">
        <v>8379</v>
      </c>
      <c r="AC8084" s="316" t="str">
        <f t="shared" si="79"/>
        <v>INSERT INTO UPK_IKOU.upk_k40.k60_press_buno_link (buno_id, k60_buno_id, created_date, created_tantou_id) VALUES (3182, 1292, GETDATE(), 999);</v>
      </c>
    </row>
    <row r="8085" spans="26:29">
      <c r="Z8085" s="623">
        <v>1475</v>
      </c>
      <c r="AA8085" t="s">
        <v>5781</v>
      </c>
      <c r="AB8085" t="s">
        <v>8380</v>
      </c>
      <c r="AC8085" s="316" t="str">
        <f t="shared" si="79"/>
        <v>INSERT INTO UPK_IKOU.upk_k40.k60_press_buno_link (buno_id, k60_buno_id, created_date, created_tantou_id) VALUES (3183, 1292, GETDATE(), 999);</v>
      </c>
    </row>
    <row r="8086" spans="26:29">
      <c r="Z8086" s="623">
        <v>1476</v>
      </c>
      <c r="AA8086" t="s">
        <v>5957</v>
      </c>
      <c r="AB8086" t="s">
        <v>8381</v>
      </c>
      <c r="AC8086" s="316" t="str">
        <f t="shared" si="79"/>
        <v>INSERT INTO UPK_IKOU.upk_k40.k60_press_buno_link (buno_id, k60_buno_id, created_date, created_tantou_id) VALUES (3184, 1468, GETDATE(), 999);</v>
      </c>
    </row>
    <row r="8087" spans="26:29">
      <c r="Z8087" s="623">
        <v>1477</v>
      </c>
      <c r="AA8087" t="s">
        <v>5957</v>
      </c>
      <c r="AB8087" t="s">
        <v>8382</v>
      </c>
      <c r="AC8087" s="316" t="str">
        <f t="shared" si="79"/>
        <v>INSERT INTO UPK_IKOU.upk_k40.k60_press_buno_link (buno_id, k60_buno_id, created_date, created_tantou_id) VALUES (3185, 1468, GETDATE(), 999);</v>
      </c>
    </row>
    <row r="8088" spans="26:29">
      <c r="Z8088" s="623">
        <v>1478</v>
      </c>
      <c r="AA8088" t="s">
        <v>5826</v>
      </c>
      <c r="AB8088" t="s">
        <v>8383</v>
      </c>
      <c r="AC8088" s="316" t="str">
        <f t="shared" si="79"/>
        <v>INSERT INTO UPK_IKOU.upk_k40.k60_press_buno_link (buno_id, k60_buno_id, created_date, created_tantou_id) VALUES (3186, 1337, GETDATE(), 999);</v>
      </c>
    </row>
    <row r="8089" spans="26:29">
      <c r="Z8089" s="623">
        <v>1479</v>
      </c>
      <c r="AA8089" t="s">
        <v>5826</v>
      </c>
      <c r="AB8089" t="s">
        <v>8384</v>
      </c>
      <c r="AC8089" s="316" t="str">
        <f t="shared" si="79"/>
        <v>INSERT INTO UPK_IKOU.upk_k40.k60_press_buno_link (buno_id, k60_buno_id, created_date, created_tantou_id) VALUES (3187, 1337, GETDATE(), 999);</v>
      </c>
    </row>
    <row r="8090" spans="26:29">
      <c r="Z8090" s="623">
        <v>1480</v>
      </c>
      <c r="AA8090" t="s">
        <v>6860</v>
      </c>
      <c r="AB8090" t="s">
        <v>8385</v>
      </c>
      <c r="AC8090" s="316" t="str">
        <f t="shared" si="79"/>
        <v>INSERT INTO UPK_IKOU.upk_k40.k60_press_buno_link (buno_id, k60_buno_id, created_date, created_tantou_id) VALUES (3188, 2411, GETDATE(), 999);</v>
      </c>
    </row>
    <row r="8091" spans="26:29">
      <c r="Z8091" s="623">
        <v>1481</v>
      </c>
      <c r="AA8091" t="s">
        <v>6860</v>
      </c>
      <c r="AB8091" t="s">
        <v>8386</v>
      </c>
      <c r="AC8091" s="316" t="str">
        <f t="shared" si="79"/>
        <v>INSERT INTO UPK_IKOU.upk_k40.k60_press_buno_link (buno_id, k60_buno_id, created_date, created_tantou_id) VALUES (3189, 2411, GETDATE(), 999);</v>
      </c>
    </row>
    <row r="8092" spans="26:29">
      <c r="Z8092" s="623">
        <v>1482</v>
      </c>
      <c r="AA8092">
        <v>2555</v>
      </c>
      <c r="AB8092" t="s">
        <v>8387</v>
      </c>
      <c r="AC8092" s="316" t="str">
        <f t="shared" si="79"/>
        <v>INSERT INTO UPK_IKOU.upk_k40.k60_press_buno_link (buno_id, k60_buno_id, created_date, created_tantou_id) VALUES (3190, 2555, GETDATE(), 999);</v>
      </c>
    </row>
    <row r="8093" spans="26:29">
      <c r="Z8093" s="623">
        <v>1483</v>
      </c>
      <c r="AA8093" t="s">
        <v>6042</v>
      </c>
      <c r="AB8093" t="s">
        <v>8388</v>
      </c>
      <c r="AC8093" s="316" t="str">
        <f t="shared" si="79"/>
        <v>INSERT INTO UPK_IKOU.upk_k40.k60_press_buno_link (buno_id, k60_buno_id, created_date, created_tantou_id) VALUES (3191, 1554, GETDATE(), 999);</v>
      </c>
    </row>
    <row r="8094" spans="26:29">
      <c r="Z8094" s="623">
        <v>1484</v>
      </c>
      <c r="AA8094" t="s">
        <v>6861</v>
      </c>
      <c r="AB8094" t="s">
        <v>8389</v>
      </c>
      <c r="AC8094" s="316" t="str">
        <f t="shared" si="79"/>
        <v>INSERT INTO UPK_IKOU.upk_k40.k60_press_buno_link (buno_id, k60_buno_id, created_date, created_tantou_id) VALUES (3192, 2412, GETDATE(), 999);</v>
      </c>
    </row>
    <row r="8095" spans="26:29">
      <c r="Z8095" s="623">
        <v>1485</v>
      </c>
      <c r="AA8095" t="s">
        <v>6712</v>
      </c>
      <c r="AB8095" t="s">
        <v>8390</v>
      </c>
      <c r="AC8095" s="316" t="str">
        <f t="shared" si="79"/>
        <v>INSERT INTO UPK_IKOU.upk_k40.k60_press_buno_link (buno_id, k60_buno_id, created_date, created_tantou_id) VALUES (3193, 2263, GETDATE(), 999);</v>
      </c>
    </row>
    <row r="8096" spans="26:29">
      <c r="Z8096" s="623">
        <v>1486</v>
      </c>
      <c r="AA8096" t="s">
        <v>6712</v>
      </c>
      <c r="AB8096" t="s">
        <v>8391</v>
      </c>
      <c r="AC8096" s="316" t="str">
        <f t="shared" si="79"/>
        <v>INSERT INTO UPK_IKOU.upk_k40.k60_press_buno_link (buno_id, k60_buno_id, created_date, created_tantou_id) VALUES (3194, 2263, GETDATE(), 999);</v>
      </c>
    </row>
    <row r="8097" spans="26:29">
      <c r="Z8097" s="623">
        <v>1487</v>
      </c>
      <c r="AA8097" t="s">
        <v>6931</v>
      </c>
      <c r="AB8097" t="s">
        <v>8392</v>
      </c>
      <c r="AC8097" s="316" t="str">
        <f t="shared" si="79"/>
        <v>INSERT INTO UPK_IKOU.upk_k40.k60_press_buno_link (buno_id, k60_buno_id, created_date, created_tantou_id) VALUES (3195, 2482, GETDATE(), 999);</v>
      </c>
    </row>
    <row r="8098" spans="26:29">
      <c r="Z8098" s="623">
        <v>1488</v>
      </c>
      <c r="AA8098" t="s">
        <v>6931</v>
      </c>
      <c r="AB8098" t="s">
        <v>8393</v>
      </c>
      <c r="AC8098" s="316" t="str">
        <f t="shared" si="79"/>
        <v>INSERT INTO UPK_IKOU.upk_k40.k60_press_buno_link (buno_id, k60_buno_id, created_date, created_tantou_id) VALUES (3196, 2482, GETDATE(), 999);</v>
      </c>
    </row>
    <row r="8099" spans="26:29">
      <c r="Z8099" s="623">
        <v>1489</v>
      </c>
      <c r="AA8099" t="s">
        <v>6667</v>
      </c>
      <c r="AB8099" t="s">
        <v>8394</v>
      </c>
      <c r="AC8099" s="316" t="str">
        <f t="shared" si="79"/>
        <v>INSERT INTO UPK_IKOU.upk_k40.k60_press_buno_link (buno_id, k60_buno_id, created_date, created_tantou_id) VALUES (3197, 2218, GETDATE(), 999);</v>
      </c>
    </row>
    <row r="8100" spans="26:29">
      <c r="Z8100" s="623">
        <v>1490</v>
      </c>
      <c r="AA8100" t="s">
        <v>6667</v>
      </c>
      <c r="AB8100" t="s">
        <v>8395</v>
      </c>
      <c r="AC8100" s="316" t="str">
        <f t="shared" si="79"/>
        <v>INSERT INTO UPK_IKOU.upk_k40.k60_press_buno_link (buno_id, k60_buno_id, created_date, created_tantou_id) VALUES (3198, 2218, GETDATE(), 999);</v>
      </c>
    </row>
    <row r="8101" spans="26:29">
      <c r="Z8101" s="623">
        <v>1491</v>
      </c>
      <c r="AA8101" t="s">
        <v>6627</v>
      </c>
      <c r="AB8101" t="s">
        <v>8396</v>
      </c>
      <c r="AC8101" s="316" t="str">
        <f t="shared" si="79"/>
        <v>INSERT INTO UPK_IKOU.upk_k40.k60_press_buno_link (buno_id, k60_buno_id, created_date, created_tantou_id) VALUES (3199, 2178, GETDATE(), 999);</v>
      </c>
    </row>
    <row r="8102" spans="26:29">
      <c r="Z8102" s="623">
        <v>1492</v>
      </c>
      <c r="AA8102" t="s">
        <v>6627</v>
      </c>
      <c r="AB8102" t="s">
        <v>8397</v>
      </c>
      <c r="AC8102" s="316" t="str">
        <f t="shared" si="79"/>
        <v>INSERT INTO UPK_IKOU.upk_k40.k60_press_buno_link (buno_id, k60_buno_id, created_date, created_tantou_id) VALUES (3200, 2178, GETDATE(), 999);</v>
      </c>
    </row>
    <row r="8103" spans="26:29">
      <c r="Z8103" s="623">
        <v>1493</v>
      </c>
      <c r="AA8103" t="s">
        <v>6654</v>
      </c>
      <c r="AB8103" t="s">
        <v>8398</v>
      </c>
      <c r="AC8103" s="316" t="str">
        <f t="shared" si="79"/>
        <v>INSERT INTO UPK_IKOU.upk_k40.k60_press_buno_link (buno_id, k60_buno_id, created_date, created_tantou_id) VALUES (3201, 2205, GETDATE(), 999);</v>
      </c>
    </row>
    <row r="8104" spans="26:29">
      <c r="Z8104" s="623">
        <v>1494</v>
      </c>
      <c r="AA8104" t="s">
        <v>6654</v>
      </c>
      <c r="AB8104" t="s">
        <v>8399</v>
      </c>
      <c r="AC8104" s="316" t="str">
        <f t="shared" si="79"/>
        <v>INSERT INTO UPK_IKOU.upk_k40.k60_press_buno_link (buno_id, k60_buno_id, created_date, created_tantou_id) VALUES (3202, 2205, GETDATE(), 999);</v>
      </c>
    </row>
    <row r="8105" spans="26:29">
      <c r="Z8105" s="623">
        <v>1495</v>
      </c>
      <c r="AA8105" t="s">
        <v>6678</v>
      </c>
      <c r="AB8105" t="s">
        <v>8400</v>
      </c>
      <c r="AC8105" s="316" t="str">
        <f t="shared" si="79"/>
        <v>INSERT INTO UPK_IKOU.upk_k40.k60_press_buno_link (buno_id, k60_buno_id, created_date, created_tantou_id) VALUES (3203, 2229, GETDATE(), 999);</v>
      </c>
    </row>
    <row r="8106" spans="26:29">
      <c r="Z8106" s="623">
        <v>1496</v>
      </c>
      <c r="AA8106" t="s">
        <v>6678</v>
      </c>
      <c r="AB8106" t="s">
        <v>8401</v>
      </c>
      <c r="AC8106" s="316" t="str">
        <f t="shared" si="79"/>
        <v>INSERT INTO UPK_IKOU.upk_k40.k60_press_buno_link (buno_id, k60_buno_id, created_date, created_tantou_id) VALUES (3204, 2229, GETDATE(), 999);</v>
      </c>
    </row>
    <row r="8107" spans="26:29">
      <c r="Z8107" s="623">
        <v>1497</v>
      </c>
      <c r="AA8107" t="s">
        <v>6679</v>
      </c>
      <c r="AB8107" t="s">
        <v>8402</v>
      </c>
      <c r="AC8107" s="316" t="str">
        <f t="shared" si="79"/>
        <v>INSERT INTO UPK_IKOU.upk_k40.k60_press_buno_link (buno_id, k60_buno_id, created_date, created_tantou_id) VALUES (3205, 2230, GETDATE(), 999);</v>
      </c>
    </row>
    <row r="8108" spans="26:29">
      <c r="Z8108" s="623">
        <v>1498</v>
      </c>
      <c r="AA8108" t="s">
        <v>6679</v>
      </c>
      <c r="AB8108" t="s">
        <v>8403</v>
      </c>
      <c r="AC8108" s="316" t="str">
        <f t="shared" si="79"/>
        <v>INSERT INTO UPK_IKOU.upk_k40.k60_press_buno_link (buno_id, k60_buno_id, created_date, created_tantou_id) VALUES (3206, 2230, GETDATE(), 999);</v>
      </c>
    </row>
    <row r="8109" spans="26:29">
      <c r="Z8109" s="623">
        <v>1499</v>
      </c>
      <c r="AA8109" t="s">
        <v>5870</v>
      </c>
      <c r="AB8109" t="s">
        <v>8404</v>
      </c>
      <c r="AC8109" s="316" t="str">
        <f t="shared" si="79"/>
        <v>INSERT INTO UPK_IKOU.upk_k40.k60_press_buno_link (buno_id, k60_buno_id, created_date, created_tantou_id) VALUES (3207, 1381, GETDATE(), 999);</v>
      </c>
    </row>
    <row r="8110" spans="26:29">
      <c r="Z8110" s="623">
        <v>1500</v>
      </c>
      <c r="AA8110" t="s">
        <v>6830</v>
      </c>
      <c r="AB8110" t="s">
        <v>8405</v>
      </c>
      <c r="AC8110" s="316" t="str">
        <f t="shared" si="79"/>
        <v>INSERT INTO UPK_IKOU.upk_k40.k60_press_buno_link (buno_id, k60_buno_id, created_date, created_tantou_id) VALUES (3208, 2381, GETDATE(), 999);</v>
      </c>
    </row>
    <row r="8111" spans="26:29">
      <c r="Z8111" s="623">
        <v>1501</v>
      </c>
      <c r="AA8111" t="s">
        <v>6832</v>
      </c>
      <c r="AB8111" t="s">
        <v>8406</v>
      </c>
      <c r="AC8111" s="316" t="str">
        <f t="shared" si="79"/>
        <v>INSERT INTO UPK_IKOU.upk_k40.k60_press_buno_link (buno_id, k60_buno_id, created_date, created_tantou_id) VALUES (3209, 2383, GETDATE(), 999);</v>
      </c>
    </row>
    <row r="8112" spans="26:29">
      <c r="Z8112" s="623">
        <v>1502</v>
      </c>
      <c r="AA8112" t="s">
        <v>6147</v>
      </c>
      <c r="AB8112" t="s">
        <v>8407</v>
      </c>
      <c r="AC8112" s="316" t="str">
        <f t="shared" si="79"/>
        <v>INSERT INTO UPK_IKOU.upk_k40.k60_press_buno_link (buno_id, k60_buno_id, created_date, created_tantou_id) VALUES (3210, 1659, GETDATE(), 999);</v>
      </c>
    </row>
    <row r="8113" spans="26:29">
      <c r="Z8113" s="623">
        <v>1503</v>
      </c>
      <c r="AA8113" t="s">
        <v>6147</v>
      </c>
      <c r="AB8113" t="s">
        <v>8408</v>
      </c>
      <c r="AC8113" s="316" t="str">
        <f t="shared" si="79"/>
        <v>INSERT INTO UPK_IKOU.upk_k40.k60_press_buno_link (buno_id, k60_buno_id, created_date, created_tantou_id) VALUES (3211, 1659, GETDATE(), 999);</v>
      </c>
    </row>
    <row r="8114" spans="26:29">
      <c r="Z8114" s="623">
        <v>1504</v>
      </c>
      <c r="AA8114" t="s">
        <v>6367</v>
      </c>
      <c r="AB8114" t="s">
        <v>8409</v>
      </c>
      <c r="AC8114" s="316" t="str">
        <f t="shared" si="79"/>
        <v>INSERT INTO UPK_IKOU.upk_k40.k60_press_buno_link (buno_id, k60_buno_id, created_date, created_tantou_id) VALUES (3212, 1879, GETDATE(), 999);</v>
      </c>
    </row>
    <row r="8115" spans="26:29">
      <c r="Z8115" s="623">
        <v>1505</v>
      </c>
      <c r="AA8115" t="s">
        <v>6367</v>
      </c>
      <c r="AB8115" t="s">
        <v>8410</v>
      </c>
      <c r="AC8115" s="316" t="str">
        <f t="shared" si="79"/>
        <v>INSERT INTO UPK_IKOU.upk_k40.k60_press_buno_link (buno_id, k60_buno_id, created_date, created_tantou_id) VALUES (3213, 1879, GETDATE(), 999);</v>
      </c>
    </row>
    <row r="8116" spans="26:29">
      <c r="Z8116" s="623">
        <v>1506</v>
      </c>
      <c r="AA8116" t="s">
        <v>6070</v>
      </c>
      <c r="AB8116" t="s">
        <v>8411</v>
      </c>
      <c r="AC8116" s="316" t="str">
        <f t="shared" si="79"/>
        <v>INSERT INTO UPK_IKOU.upk_k40.k60_press_buno_link (buno_id, k60_buno_id, created_date, created_tantou_id) VALUES (3214, 1582, GETDATE(), 999);</v>
      </c>
    </row>
    <row r="8117" spans="26:29">
      <c r="Z8117" s="623">
        <v>1507</v>
      </c>
      <c r="AA8117" t="s">
        <v>6070</v>
      </c>
      <c r="AB8117" t="s">
        <v>8412</v>
      </c>
      <c r="AC8117" s="316" t="str">
        <f t="shared" si="79"/>
        <v>INSERT INTO UPK_IKOU.upk_k40.k60_press_buno_link (buno_id, k60_buno_id, created_date, created_tantou_id) VALUES (3215, 1582, GETDATE(), 999);</v>
      </c>
    </row>
    <row r="8118" spans="26:29">
      <c r="Z8118" s="623">
        <v>1508</v>
      </c>
      <c r="AA8118" t="s">
        <v>6093</v>
      </c>
      <c r="AB8118" t="s">
        <v>8413</v>
      </c>
      <c r="AC8118" s="316" t="str">
        <f t="shared" si="79"/>
        <v>INSERT INTO UPK_IKOU.upk_k40.k60_press_buno_link (buno_id, k60_buno_id, created_date, created_tantou_id) VALUES (3216, 1605, GETDATE(), 999);</v>
      </c>
    </row>
    <row r="8119" spans="26:29">
      <c r="Z8119" s="623">
        <v>1509</v>
      </c>
      <c r="AA8119" t="s">
        <v>6093</v>
      </c>
      <c r="AB8119" t="s">
        <v>8414</v>
      </c>
      <c r="AC8119" s="316" t="str">
        <f t="shared" si="79"/>
        <v>INSERT INTO UPK_IKOU.upk_k40.k60_press_buno_link (buno_id, k60_buno_id, created_date, created_tantou_id) VALUES (3217, 1605, GETDATE(), 999);</v>
      </c>
    </row>
    <row r="8120" spans="26:29">
      <c r="Z8120" s="623">
        <v>1510</v>
      </c>
      <c r="AA8120" t="s">
        <v>6172</v>
      </c>
      <c r="AB8120" t="s">
        <v>8415</v>
      </c>
      <c r="AC8120" s="316" t="str">
        <f t="shared" si="79"/>
        <v>INSERT INTO UPK_IKOU.upk_k40.k60_press_buno_link (buno_id, k60_buno_id, created_date, created_tantou_id) VALUES (3218, 1684, GETDATE(), 999);</v>
      </c>
    </row>
    <row r="8121" spans="26:29">
      <c r="Z8121" s="623">
        <v>1511</v>
      </c>
      <c r="AA8121" t="s">
        <v>6172</v>
      </c>
      <c r="AB8121" t="s">
        <v>8416</v>
      </c>
      <c r="AC8121" s="316" t="str">
        <f t="shared" si="79"/>
        <v>INSERT INTO UPK_IKOU.upk_k40.k60_press_buno_link (buno_id, k60_buno_id, created_date, created_tantou_id) VALUES (3219, 1684, GETDATE(), 999);</v>
      </c>
    </row>
    <row r="8122" spans="26:29">
      <c r="Z8122" s="623">
        <v>1512</v>
      </c>
      <c r="AA8122" t="s">
        <v>6495</v>
      </c>
      <c r="AB8122" t="s">
        <v>8417</v>
      </c>
      <c r="AC8122" s="316" t="str">
        <f t="shared" si="79"/>
        <v>INSERT INTO UPK_IKOU.upk_k40.k60_press_buno_link (buno_id, k60_buno_id, created_date, created_tantou_id) VALUES (3220, 2031, GETDATE(), 999);</v>
      </c>
    </row>
    <row r="8123" spans="26:29">
      <c r="Z8123" s="623">
        <v>1513</v>
      </c>
      <c r="AA8123" t="s">
        <v>6495</v>
      </c>
      <c r="AB8123" t="s">
        <v>8418</v>
      </c>
      <c r="AC8123" s="316" t="str">
        <f t="shared" si="79"/>
        <v>INSERT INTO UPK_IKOU.upk_k40.k60_press_buno_link (buno_id, k60_buno_id, created_date, created_tantou_id) VALUES (3221, 2031, GETDATE(), 999);</v>
      </c>
    </row>
    <row r="8124" spans="26:29">
      <c r="Z8124" s="623">
        <v>1514</v>
      </c>
      <c r="AA8124" t="s">
        <v>6774</v>
      </c>
      <c r="AB8124" t="s">
        <v>8419</v>
      </c>
      <c r="AC8124" s="316" t="str">
        <f t="shared" si="79"/>
        <v>INSERT INTO UPK_IKOU.upk_k40.k60_press_buno_link (buno_id, k60_buno_id, created_date, created_tantou_id) VALUES (3222, 2325, GETDATE(), 999);</v>
      </c>
    </row>
    <row r="8125" spans="26:29">
      <c r="Z8125" s="623">
        <v>1515</v>
      </c>
      <c r="AA8125" t="s">
        <v>5910</v>
      </c>
      <c r="AB8125" t="s">
        <v>8420</v>
      </c>
      <c r="AC8125" s="316" t="str">
        <f t="shared" si="79"/>
        <v>INSERT INTO UPK_IKOU.upk_k40.k60_press_buno_link (buno_id, k60_buno_id, created_date, created_tantou_id) VALUES (3223, 1421, GETDATE(), 999);</v>
      </c>
    </row>
    <row r="8126" spans="26:29">
      <c r="Z8126" s="623">
        <v>1516</v>
      </c>
      <c r="AA8126" t="s">
        <v>223</v>
      </c>
      <c r="AB8126" t="s">
        <v>8421</v>
      </c>
      <c r="AC8126" s="316" t="str">
        <f t="shared" si="79"/>
        <v>INSERT INTO UPK_IKOU.upk_k40.k60_press_buno_link (buno_id, k60_buno_id, created_date, created_tantou_id) VALUES (3224, 2014, GETDATE(), 999);</v>
      </c>
    </row>
    <row r="8127" spans="26:29">
      <c r="Z8127" s="623">
        <v>1517</v>
      </c>
      <c r="AA8127" t="s">
        <v>237</v>
      </c>
      <c r="AB8127" t="s">
        <v>8422</v>
      </c>
      <c r="AC8127" s="316" t="str">
        <f t="shared" si="79"/>
        <v>INSERT INTO UPK_IKOU.upk_k40.k60_press_buno_link (buno_id, k60_buno_id, created_date, created_tantou_id) VALUES (3225, 2015, GETDATE(), 999);</v>
      </c>
    </row>
    <row r="8128" spans="26:29">
      <c r="Z8128" s="623">
        <v>1518</v>
      </c>
      <c r="AA8128" t="s">
        <v>6489</v>
      </c>
      <c r="AB8128" t="s">
        <v>8423</v>
      </c>
      <c r="AC8128" s="316" t="str">
        <f t="shared" si="79"/>
        <v>INSERT INTO UPK_IKOU.upk_k40.k60_press_buno_link (buno_id, k60_buno_id, created_date, created_tantou_id) VALUES (3226, 2016, GETDATE(), 999);</v>
      </c>
    </row>
    <row r="8129" spans="26:29">
      <c r="Z8129" s="623">
        <v>1519</v>
      </c>
      <c r="AA8129" t="s">
        <v>6775</v>
      </c>
      <c r="AB8129" t="s">
        <v>8424</v>
      </c>
      <c r="AC8129" s="316" t="str">
        <f t="shared" si="79"/>
        <v>INSERT INTO UPK_IKOU.upk_k40.k60_press_buno_link (buno_id, k60_buno_id, created_date, created_tantou_id) VALUES (3227, 2326, GETDATE(), 999);</v>
      </c>
    </row>
    <row r="8130" spans="26:29">
      <c r="Z8130" s="623">
        <v>1520</v>
      </c>
      <c r="AA8130" t="s">
        <v>6490</v>
      </c>
      <c r="AB8130" t="s">
        <v>8425</v>
      </c>
      <c r="AC8130" s="316" t="str">
        <f t="shared" si="79"/>
        <v>INSERT INTO UPK_IKOU.upk_k40.k60_press_buno_link (buno_id, k60_buno_id, created_date, created_tantou_id) VALUES (3228, 2017, GETDATE(), 999);</v>
      </c>
    </row>
    <row r="8131" spans="26:29">
      <c r="Z8131" s="623">
        <v>1521</v>
      </c>
      <c r="AA8131" t="s">
        <v>5911</v>
      </c>
      <c r="AB8131" t="s">
        <v>8426</v>
      </c>
      <c r="AC8131" s="316" t="str">
        <f t="shared" si="79"/>
        <v>INSERT INTO UPK_IKOU.upk_k40.k60_press_buno_link (buno_id, k60_buno_id, created_date, created_tantou_id) VALUES (3229, 1422, GETDATE(), 999);</v>
      </c>
    </row>
    <row r="8132" spans="26:29">
      <c r="Z8132" s="623">
        <v>1522</v>
      </c>
      <c r="AA8132" t="s">
        <v>6332</v>
      </c>
      <c r="AB8132" t="s">
        <v>8427</v>
      </c>
      <c r="AC8132" s="316" t="str">
        <f t="shared" si="79"/>
        <v>INSERT INTO UPK_IKOU.upk_k40.k60_press_buno_link (buno_id, k60_buno_id, created_date, created_tantou_id) VALUES (3230, 1844, GETDATE(), 999);</v>
      </c>
    </row>
    <row r="8133" spans="26:29">
      <c r="Z8133" s="623">
        <v>1523</v>
      </c>
      <c r="AA8133" t="s">
        <v>6333</v>
      </c>
      <c r="AB8133" t="s">
        <v>8428</v>
      </c>
      <c r="AC8133" s="316" t="str">
        <f t="shared" si="79"/>
        <v>INSERT INTO UPK_IKOU.upk_k40.k60_press_buno_link (buno_id, k60_buno_id, created_date, created_tantou_id) VALUES (3231, 1845, GETDATE(), 999);</v>
      </c>
    </row>
    <row r="8134" spans="26:29">
      <c r="Z8134" s="623">
        <v>1524</v>
      </c>
      <c r="AA8134" t="s">
        <v>5912</v>
      </c>
      <c r="AB8134" t="s">
        <v>8429</v>
      </c>
      <c r="AC8134" s="316" t="str">
        <f t="shared" si="79"/>
        <v>INSERT INTO UPK_IKOU.upk_k40.k60_press_buno_link (buno_id, k60_buno_id, created_date, created_tantou_id) VALUES (3232, 1423, GETDATE(), 999);</v>
      </c>
    </row>
    <row r="8135" spans="26:29">
      <c r="Z8135" s="623">
        <v>1525</v>
      </c>
      <c r="AA8135" t="s">
        <v>5913</v>
      </c>
      <c r="AB8135" t="s">
        <v>8430</v>
      </c>
      <c r="AC8135" s="316" t="str">
        <f t="shared" si="79"/>
        <v>INSERT INTO UPK_IKOU.upk_k40.k60_press_buno_link (buno_id, k60_buno_id, created_date, created_tantou_id) VALUES (3233, 1424, GETDATE(), 999);</v>
      </c>
    </row>
    <row r="8136" spans="26:29">
      <c r="Z8136" s="623">
        <v>1526</v>
      </c>
      <c r="AA8136" t="s">
        <v>5914</v>
      </c>
      <c r="AB8136" t="s">
        <v>8431</v>
      </c>
      <c r="AC8136" s="316" t="str">
        <f t="shared" si="79"/>
        <v>INSERT INTO UPK_IKOU.upk_k40.k60_press_buno_link (buno_id, k60_buno_id, created_date, created_tantou_id) VALUES (3234, 1425, GETDATE(), 999);</v>
      </c>
    </row>
    <row r="8137" spans="26:29">
      <c r="Z8137" s="623">
        <v>1527</v>
      </c>
      <c r="AA8137" t="s">
        <v>5915</v>
      </c>
      <c r="AB8137" t="s">
        <v>8432</v>
      </c>
      <c r="AC8137" s="316" t="str">
        <f t="shared" si="79"/>
        <v>INSERT INTO UPK_IKOU.upk_k40.k60_press_buno_link (buno_id, k60_buno_id, created_date, created_tantou_id) VALUES (3235, 1426, GETDATE(), 999);</v>
      </c>
    </row>
    <row r="8138" spans="26:29">
      <c r="Z8138" s="623">
        <v>1528</v>
      </c>
      <c r="AA8138" t="s">
        <v>6572</v>
      </c>
      <c r="AB8138" t="s">
        <v>8433</v>
      </c>
      <c r="AC8138" s="316" t="str">
        <f t="shared" si="79"/>
        <v>INSERT INTO UPK_IKOU.upk_k40.k60_press_buno_link (buno_id, k60_buno_id, created_date, created_tantou_id) VALUES (3236, 2123, GETDATE(), 999);</v>
      </c>
    </row>
    <row r="8139" spans="26:29">
      <c r="Z8139" s="623">
        <v>1529</v>
      </c>
      <c r="AA8139">
        <v>2573</v>
      </c>
      <c r="AB8139" t="s">
        <v>8434</v>
      </c>
      <c r="AC8139" s="316" t="str">
        <f t="shared" si="79"/>
        <v>INSERT INTO UPK_IKOU.upk_k40.k60_press_buno_link (buno_id, k60_buno_id, created_date, created_tantou_id) VALUES (3237, 2573, GETDATE(), 999);</v>
      </c>
    </row>
    <row r="8140" spans="26:29">
      <c r="Z8140" s="623">
        <v>1530</v>
      </c>
      <c r="AA8140">
        <v>2574</v>
      </c>
      <c r="AB8140" t="s">
        <v>8435</v>
      </c>
      <c r="AC8140" s="316" t="str">
        <f t="shared" si="79"/>
        <v>INSERT INTO UPK_IKOU.upk_k40.k60_press_buno_link (buno_id, k60_buno_id, created_date, created_tantou_id) VALUES (3238, 2574, GETDATE(), 999);</v>
      </c>
    </row>
    <row r="8141" spans="26:29">
      <c r="Z8141" s="623">
        <v>1531</v>
      </c>
      <c r="AA8141" t="s">
        <v>5824</v>
      </c>
      <c r="AB8141" t="s">
        <v>8436</v>
      </c>
      <c r="AC8141" s="316" t="str">
        <f t="shared" si="79"/>
        <v>INSERT INTO UPK_IKOU.upk_k40.k60_press_buno_link (buno_id, k60_buno_id, created_date, created_tantou_id) VALUES (3239, 1335, GETDATE(), 999);</v>
      </c>
    </row>
    <row r="8142" spans="26:29">
      <c r="Z8142" s="623">
        <v>1532</v>
      </c>
      <c r="AA8142" t="s">
        <v>5824</v>
      </c>
      <c r="AB8142" t="s">
        <v>8437</v>
      </c>
      <c r="AC8142" s="316" t="str">
        <f t="shared" si="79"/>
        <v>INSERT INTO UPK_IKOU.upk_k40.k60_press_buno_link (buno_id, k60_buno_id, created_date, created_tantou_id) VALUES (3240, 1335, GETDATE(), 999);</v>
      </c>
    </row>
    <row r="8143" spans="26:29">
      <c r="Z8143" s="623">
        <v>1533</v>
      </c>
      <c r="AA8143" t="s">
        <v>5825</v>
      </c>
      <c r="AB8143" t="s">
        <v>8438</v>
      </c>
      <c r="AC8143" s="316" t="str">
        <f t="shared" si="79"/>
        <v>INSERT INTO UPK_IKOU.upk_k40.k60_press_buno_link (buno_id, k60_buno_id, created_date, created_tantou_id) VALUES (3241, 1336, GETDATE(), 999);</v>
      </c>
    </row>
    <row r="8144" spans="26:29">
      <c r="Z8144" s="623">
        <v>1534</v>
      </c>
      <c r="AA8144" t="s">
        <v>5825</v>
      </c>
      <c r="AB8144" t="s">
        <v>8439</v>
      </c>
      <c r="AC8144" s="316" t="str">
        <f t="shared" si="79"/>
        <v>INSERT INTO UPK_IKOU.upk_k40.k60_press_buno_link (buno_id, k60_buno_id, created_date, created_tantou_id) VALUES (3242, 1336, GETDATE(), 999);</v>
      </c>
    </row>
    <row r="8145" spans="26:29">
      <c r="Z8145" s="623">
        <v>1535</v>
      </c>
      <c r="AA8145" t="s">
        <v>6231</v>
      </c>
      <c r="AB8145" t="s">
        <v>8440</v>
      </c>
      <c r="AC8145" s="316" t="str">
        <f t="shared" si="79"/>
        <v>INSERT INTO UPK_IKOU.upk_k40.k60_press_buno_link (buno_id, k60_buno_id, created_date, created_tantou_id) VALUES (3243, 1743, GETDATE(), 999);</v>
      </c>
    </row>
    <row r="8146" spans="26:29">
      <c r="Z8146" s="623">
        <v>1536</v>
      </c>
      <c r="AA8146" t="s">
        <v>6033</v>
      </c>
      <c r="AB8146" t="s">
        <v>8441</v>
      </c>
      <c r="AC8146" s="316" t="str">
        <f t="shared" si="79"/>
        <v>INSERT INTO UPK_IKOU.upk_k40.k60_press_buno_link (buno_id, k60_buno_id, created_date, created_tantou_id) VALUES (3244, 1545, GETDATE(), 999);</v>
      </c>
    </row>
    <row r="8147" spans="26:29">
      <c r="Z8147" s="623">
        <v>1537</v>
      </c>
      <c r="AA8147" t="s">
        <v>6033</v>
      </c>
      <c r="AB8147" t="s">
        <v>8442</v>
      </c>
      <c r="AC8147" s="316" t="str">
        <f t="shared" ref="AC8147:AC8210" si="80">AC$6609&amp;AB8147&amp;", "&amp;AA8147&amp;", GETDATE(), 999);"</f>
        <v>INSERT INTO UPK_IKOU.upk_k40.k60_press_buno_link (buno_id, k60_buno_id, created_date, created_tantou_id) VALUES (3245, 1545, GETDATE(), 999);</v>
      </c>
    </row>
    <row r="8148" spans="26:29">
      <c r="Z8148" s="623">
        <v>1538</v>
      </c>
      <c r="AA8148" t="s">
        <v>6232</v>
      </c>
      <c r="AB8148" t="s">
        <v>8443</v>
      </c>
      <c r="AC8148" s="316" t="str">
        <f t="shared" si="80"/>
        <v>INSERT INTO UPK_IKOU.upk_k40.k60_press_buno_link (buno_id, k60_buno_id, created_date, created_tantou_id) VALUES (3246, 1744, GETDATE(), 999);</v>
      </c>
    </row>
    <row r="8149" spans="26:29">
      <c r="Z8149" s="623">
        <v>1539</v>
      </c>
      <c r="AA8149" t="s">
        <v>5816</v>
      </c>
      <c r="AB8149" t="s">
        <v>8444</v>
      </c>
      <c r="AC8149" s="316" t="str">
        <f t="shared" si="80"/>
        <v>INSERT INTO UPK_IKOU.upk_k40.k60_press_buno_link (buno_id, k60_buno_id, created_date, created_tantou_id) VALUES (3247, 1327, GETDATE(), 999);</v>
      </c>
    </row>
    <row r="8150" spans="26:29">
      <c r="Z8150" s="623">
        <v>1540</v>
      </c>
      <c r="AA8150" t="s">
        <v>5816</v>
      </c>
      <c r="AB8150" t="s">
        <v>8445</v>
      </c>
      <c r="AC8150" s="316" t="str">
        <f t="shared" si="80"/>
        <v>INSERT INTO UPK_IKOU.upk_k40.k60_press_buno_link (buno_id, k60_buno_id, created_date, created_tantou_id) VALUES (3248, 1327, GETDATE(), 999);</v>
      </c>
    </row>
    <row r="8151" spans="26:29">
      <c r="Z8151" s="623">
        <v>1541</v>
      </c>
      <c r="AA8151" t="s">
        <v>6817</v>
      </c>
      <c r="AB8151" t="s">
        <v>8446</v>
      </c>
      <c r="AC8151" s="316" t="str">
        <f t="shared" si="80"/>
        <v>INSERT INTO UPK_IKOU.upk_k40.k60_press_buno_link (buno_id, k60_buno_id, created_date, created_tantou_id) VALUES (3249, 2368, GETDATE(), 999);</v>
      </c>
    </row>
    <row r="8152" spans="26:29">
      <c r="Z8152" s="623">
        <v>1542</v>
      </c>
      <c r="AA8152" t="s">
        <v>6817</v>
      </c>
      <c r="AB8152" t="s">
        <v>8447</v>
      </c>
      <c r="AC8152" s="316" t="str">
        <f t="shared" si="80"/>
        <v>INSERT INTO UPK_IKOU.upk_k40.k60_press_buno_link (buno_id, k60_buno_id, created_date, created_tantou_id) VALUES (3250, 2368, GETDATE(), 999);</v>
      </c>
    </row>
    <row r="8153" spans="26:29">
      <c r="Z8153" s="623">
        <v>1543</v>
      </c>
      <c r="AA8153" t="s">
        <v>6587</v>
      </c>
      <c r="AB8153" t="s">
        <v>8448</v>
      </c>
      <c r="AC8153" s="316" t="str">
        <f t="shared" si="80"/>
        <v>INSERT INTO UPK_IKOU.upk_k40.k60_press_buno_link (buno_id, k60_buno_id, created_date, created_tantou_id) VALUES (3251, 2138, GETDATE(), 999);</v>
      </c>
    </row>
    <row r="8154" spans="26:29">
      <c r="Z8154" s="623">
        <v>1544</v>
      </c>
      <c r="AA8154" t="s">
        <v>6497</v>
      </c>
      <c r="AB8154" t="s">
        <v>8449</v>
      </c>
      <c r="AC8154" s="316" t="str">
        <f t="shared" si="80"/>
        <v>INSERT INTO UPK_IKOU.upk_k40.k60_press_buno_link (buno_id, k60_buno_id, created_date, created_tantou_id) VALUES (3252, 2035, GETDATE(), 999);</v>
      </c>
    </row>
    <row r="8155" spans="26:29">
      <c r="Z8155" s="623">
        <v>1545</v>
      </c>
      <c r="AA8155" t="s">
        <v>6497</v>
      </c>
      <c r="AB8155" t="s">
        <v>8450</v>
      </c>
      <c r="AC8155" s="316" t="str">
        <f t="shared" si="80"/>
        <v>INSERT INTO UPK_IKOU.upk_k40.k60_press_buno_link (buno_id, k60_buno_id, created_date, created_tantou_id) VALUES (3253, 2035, GETDATE(), 999);</v>
      </c>
    </row>
    <row r="8156" spans="26:29">
      <c r="Z8156" s="623">
        <v>1546</v>
      </c>
      <c r="AA8156" t="s">
        <v>5961</v>
      </c>
      <c r="AB8156" t="s">
        <v>8451</v>
      </c>
      <c r="AC8156" s="316" t="str">
        <f t="shared" si="80"/>
        <v>INSERT INTO UPK_IKOU.upk_k40.k60_press_buno_link (buno_id, k60_buno_id, created_date, created_tantou_id) VALUES (3254, 1472, GETDATE(), 999);</v>
      </c>
    </row>
    <row r="8157" spans="26:29">
      <c r="Z8157" s="623">
        <v>1547</v>
      </c>
      <c r="AA8157" t="s">
        <v>5961</v>
      </c>
      <c r="AB8157" t="s">
        <v>8452</v>
      </c>
      <c r="AC8157" s="316" t="str">
        <f t="shared" si="80"/>
        <v>INSERT INTO UPK_IKOU.upk_k40.k60_press_buno_link (buno_id, k60_buno_id, created_date, created_tantou_id) VALUES (3255, 1472, GETDATE(), 999);</v>
      </c>
    </row>
    <row r="8158" spans="26:29">
      <c r="Z8158" s="623">
        <v>1548</v>
      </c>
      <c r="AA8158" t="s">
        <v>5793</v>
      </c>
      <c r="AB8158" t="s">
        <v>8453</v>
      </c>
      <c r="AC8158" s="316" t="str">
        <f t="shared" si="80"/>
        <v>INSERT INTO UPK_IKOU.upk_k40.k60_press_buno_link (buno_id, k60_buno_id, created_date, created_tantou_id) VALUES (3256, 1304, GETDATE(), 999);</v>
      </c>
    </row>
    <row r="8159" spans="26:29">
      <c r="Z8159" s="623">
        <v>1549</v>
      </c>
      <c r="AA8159" t="s">
        <v>5793</v>
      </c>
      <c r="AB8159" t="s">
        <v>8454</v>
      </c>
      <c r="AC8159" s="316" t="str">
        <f t="shared" si="80"/>
        <v>INSERT INTO UPK_IKOU.upk_k40.k60_press_buno_link (buno_id, k60_buno_id, created_date, created_tantou_id) VALUES (3257, 1304, GETDATE(), 999);</v>
      </c>
    </row>
    <row r="8160" spans="26:29">
      <c r="Z8160" s="623">
        <v>1550</v>
      </c>
      <c r="AA8160" t="s">
        <v>5794</v>
      </c>
      <c r="AB8160" t="s">
        <v>8455</v>
      </c>
      <c r="AC8160" s="316" t="str">
        <f t="shared" si="80"/>
        <v>INSERT INTO UPK_IKOU.upk_k40.k60_press_buno_link (buno_id, k60_buno_id, created_date, created_tantou_id) VALUES (3258, 1305, GETDATE(), 999);</v>
      </c>
    </row>
    <row r="8161" spans="26:29">
      <c r="Z8161" s="623">
        <v>1551</v>
      </c>
      <c r="AA8161" t="s">
        <v>5794</v>
      </c>
      <c r="AB8161" t="s">
        <v>8456</v>
      </c>
      <c r="AC8161" s="316" t="str">
        <f t="shared" si="80"/>
        <v>INSERT INTO UPK_IKOU.upk_k40.k60_press_buno_link (buno_id, k60_buno_id, created_date, created_tantou_id) VALUES (3259, 1305, GETDATE(), 999);</v>
      </c>
    </row>
    <row r="8162" spans="26:29">
      <c r="Z8162" s="623">
        <v>1552</v>
      </c>
      <c r="AA8162" t="s">
        <v>6588</v>
      </c>
      <c r="AB8162" t="s">
        <v>8457</v>
      </c>
      <c r="AC8162" s="316" t="str">
        <f t="shared" si="80"/>
        <v>INSERT INTO UPK_IKOU.upk_k40.k60_press_buno_link (buno_id, k60_buno_id, created_date, created_tantou_id) VALUES (3260, 2139, GETDATE(), 999);</v>
      </c>
    </row>
    <row r="8163" spans="26:29">
      <c r="Z8163" s="623">
        <v>1553</v>
      </c>
      <c r="AA8163" t="s">
        <v>6507</v>
      </c>
      <c r="AB8163" t="s">
        <v>8458</v>
      </c>
      <c r="AC8163" s="316" t="str">
        <f t="shared" si="80"/>
        <v>INSERT INTO UPK_IKOU.upk_k40.k60_press_buno_link (buno_id, k60_buno_id, created_date, created_tantou_id) VALUES (3261, 2050, GETDATE(), 999);</v>
      </c>
    </row>
    <row r="8164" spans="26:29">
      <c r="Z8164" s="623">
        <v>1554</v>
      </c>
      <c r="AA8164" t="s">
        <v>6508</v>
      </c>
      <c r="AB8164" t="s">
        <v>8459</v>
      </c>
      <c r="AC8164" s="316" t="str">
        <f t="shared" si="80"/>
        <v>INSERT INTO UPK_IKOU.upk_k40.k60_press_buno_link (buno_id, k60_buno_id, created_date, created_tantou_id) VALUES (3262, 2051, GETDATE(), 999);</v>
      </c>
    </row>
    <row r="8165" spans="26:29">
      <c r="Z8165" s="623">
        <v>1555</v>
      </c>
      <c r="AA8165">
        <v>2562</v>
      </c>
      <c r="AB8165" t="s">
        <v>8460</v>
      </c>
      <c r="AC8165" s="316" t="str">
        <f t="shared" si="80"/>
        <v>INSERT INTO UPK_IKOU.upk_k40.k60_press_buno_link (buno_id, k60_buno_id, created_date, created_tantou_id) VALUES (3263, 2562, GETDATE(), 999);</v>
      </c>
    </row>
    <row r="8166" spans="26:29">
      <c r="Z8166" s="623">
        <v>1556</v>
      </c>
      <c r="AA8166" t="s">
        <v>6970</v>
      </c>
      <c r="AB8166" t="s">
        <v>8461</v>
      </c>
      <c r="AC8166" s="316" t="str">
        <f t="shared" si="80"/>
        <v>INSERT INTO UPK_IKOU.upk_k40.k60_press_buno_link (buno_id, k60_buno_id, created_date, created_tantou_id) VALUES (3264, 2521, GETDATE(), 999);</v>
      </c>
    </row>
    <row r="8167" spans="26:29">
      <c r="Z8167" s="623">
        <v>1557</v>
      </c>
      <c r="AA8167" t="s">
        <v>6970</v>
      </c>
      <c r="AB8167" t="s">
        <v>8462</v>
      </c>
      <c r="AC8167" s="316" t="str">
        <f t="shared" si="80"/>
        <v>INSERT INTO UPK_IKOU.upk_k40.k60_press_buno_link (buno_id, k60_buno_id, created_date, created_tantou_id) VALUES (3265, 2521, GETDATE(), 999);</v>
      </c>
    </row>
    <row r="8168" spans="26:29">
      <c r="Z8168" s="623">
        <v>1558</v>
      </c>
      <c r="AA8168" t="s">
        <v>6986</v>
      </c>
      <c r="AB8168" t="s">
        <v>8463</v>
      </c>
      <c r="AC8168" s="316" t="str">
        <f t="shared" si="80"/>
        <v>INSERT INTO UPK_IKOU.upk_k40.k60_press_buno_link (buno_id, k60_buno_id, created_date, created_tantou_id) VALUES (3266, 2537, GETDATE(), 999);</v>
      </c>
    </row>
    <row r="8169" spans="26:29">
      <c r="Z8169" s="623">
        <v>1559</v>
      </c>
      <c r="AA8169" t="s">
        <v>6986</v>
      </c>
      <c r="AB8169" t="s">
        <v>8464</v>
      </c>
      <c r="AC8169" s="316" t="str">
        <f t="shared" si="80"/>
        <v>INSERT INTO UPK_IKOU.upk_k40.k60_press_buno_link (buno_id, k60_buno_id, created_date, created_tantou_id) VALUES (3267, 2537, GETDATE(), 999);</v>
      </c>
    </row>
    <row r="8170" spans="26:29">
      <c r="Z8170" s="623">
        <v>1560</v>
      </c>
      <c r="AA8170">
        <v>2563</v>
      </c>
      <c r="AB8170" t="s">
        <v>8465</v>
      </c>
      <c r="AC8170" s="316" t="str">
        <f t="shared" si="80"/>
        <v>INSERT INTO UPK_IKOU.upk_k40.k60_press_buno_link (buno_id, k60_buno_id, created_date, created_tantou_id) VALUES (3268, 2563, GETDATE(), 999);</v>
      </c>
    </row>
    <row r="8171" spans="26:29">
      <c r="Z8171" s="623">
        <v>1561</v>
      </c>
      <c r="AA8171" t="s">
        <v>6971</v>
      </c>
      <c r="AB8171" t="s">
        <v>8466</v>
      </c>
      <c r="AC8171" s="316" t="str">
        <f t="shared" si="80"/>
        <v>INSERT INTO UPK_IKOU.upk_k40.k60_press_buno_link (buno_id, k60_buno_id, created_date, created_tantou_id) VALUES (3269, 2522, GETDATE(), 999);</v>
      </c>
    </row>
    <row r="8172" spans="26:29">
      <c r="Z8172" s="623">
        <v>1562</v>
      </c>
      <c r="AA8172" t="s">
        <v>6987</v>
      </c>
      <c r="AB8172" t="s">
        <v>8467</v>
      </c>
      <c r="AC8172" s="316" t="str">
        <f t="shared" si="80"/>
        <v>INSERT INTO UPK_IKOU.upk_k40.k60_press_buno_link (buno_id, k60_buno_id, created_date, created_tantou_id) VALUES (3270, 2538, GETDATE(), 999);</v>
      </c>
    </row>
    <row r="8173" spans="26:29">
      <c r="Z8173" s="623">
        <v>1563</v>
      </c>
      <c r="AA8173" t="s">
        <v>6013</v>
      </c>
      <c r="AB8173" t="s">
        <v>8468</v>
      </c>
      <c r="AC8173" s="316" t="str">
        <f t="shared" si="80"/>
        <v>INSERT INTO UPK_IKOU.upk_k40.k60_press_buno_link (buno_id, k60_buno_id, created_date, created_tantou_id) VALUES (3271, 1525, GETDATE(), 999);</v>
      </c>
    </row>
    <row r="8174" spans="26:29">
      <c r="Z8174" s="623">
        <v>1564</v>
      </c>
      <c r="AA8174" t="s">
        <v>6013</v>
      </c>
      <c r="AB8174" t="s">
        <v>8469</v>
      </c>
      <c r="AC8174" s="316" t="str">
        <f t="shared" si="80"/>
        <v>INSERT INTO UPK_IKOU.upk_k40.k60_press_buno_link (buno_id, k60_buno_id, created_date, created_tantou_id) VALUES (3272, 1525, GETDATE(), 999);</v>
      </c>
    </row>
    <row r="8175" spans="26:29">
      <c r="Z8175" s="623">
        <v>1565</v>
      </c>
      <c r="AA8175" t="s">
        <v>6818</v>
      </c>
      <c r="AB8175" t="s">
        <v>8470</v>
      </c>
      <c r="AC8175" s="316" t="str">
        <f t="shared" si="80"/>
        <v>INSERT INTO UPK_IKOU.upk_k40.k60_press_buno_link (buno_id, k60_buno_id, created_date, created_tantou_id) VALUES (3273, 2369, GETDATE(), 999);</v>
      </c>
    </row>
    <row r="8176" spans="26:29">
      <c r="Z8176" s="623">
        <v>1566</v>
      </c>
      <c r="AA8176" t="s">
        <v>6818</v>
      </c>
      <c r="AB8176" t="s">
        <v>8471</v>
      </c>
      <c r="AC8176" s="316" t="str">
        <f t="shared" si="80"/>
        <v>INSERT INTO UPK_IKOU.upk_k40.k60_press_buno_link (buno_id, k60_buno_id, created_date, created_tantou_id) VALUES (3274, 2369, GETDATE(), 999);</v>
      </c>
    </row>
    <row r="8177" spans="26:29">
      <c r="Z8177" s="623">
        <v>1567</v>
      </c>
      <c r="AA8177">
        <v>2564</v>
      </c>
      <c r="AB8177" t="s">
        <v>8472</v>
      </c>
      <c r="AC8177" s="316" t="str">
        <f t="shared" si="80"/>
        <v>INSERT INTO UPK_IKOU.upk_k40.k60_press_buno_link (buno_id, k60_buno_id, created_date, created_tantou_id) VALUES (3275, 2564, GETDATE(), 999);</v>
      </c>
    </row>
    <row r="8178" spans="26:29">
      <c r="Z8178" s="623">
        <v>1568</v>
      </c>
      <c r="AA8178">
        <v>2564</v>
      </c>
      <c r="AB8178" t="s">
        <v>8473</v>
      </c>
      <c r="AC8178" s="316" t="str">
        <f t="shared" si="80"/>
        <v>INSERT INTO UPK_IKOU.upk_k40.k60_press_buno_link (buno_id, k60_buno_id, created_date, created_tantou_id) VALUES (3276, 2564, GETDATE(), 999);</v>
      </c>
    </row>
    <row r="8179" spans="26:29">
      <c r="Z8179" s="623">
        <v>1569</v>
      </c>
      <c r="AA8179" t="s">
        <v>6972</v>
      </c>
      <c r="AB8179" t="s">
        <v>8474</v>
      </c>
      <c r="AC8179" s="316" t="str">
        <f t="shared" si="80"/>
        <v>INSERT INTO UPK_IKOU.upk_k40.k60_press_buno_link (buno_id, k60_buno_id, created_date, created_tantou_id) VALUES (3277, 2523, GETDATE(), 999);</v>
      </c>
    </row>
    <row r="8180" spans="26:29">
      <c r="Z8180" s="623">
        <v>1570</v>
      </c>
      <c r="AA8180" t="s">
        <v>6988</v>
      </c>
      <c r="AB8180" t="s">
        <v>8475</v>
      </c>
      <c r="AC8180" s="316" t="str">
        <f t="shared" si="80"/>
        <v>INSERT INTO UPK_IKOU.upk_k40.k60_press_buno_link (buno_id, k60_buno_id, created_date, created_tantou_id) VALUES (3278, 2539, GETDATE(), 999);</v>
      </c>
    </row>
    <row r="8181" spans="26:29">
      <c r="Z8181" s="623">
        <v>1571</v>
      </c>
      <c r="AA8181" t="s">
        <v>6590</v>
      </c>
      <c r="AB8181" t="s">
        <v>8476</v>
      </c>
      <c r="AC8181" s="316" t="str">
        <f t="shared" si="80"/>
        <v>INSERT INTO UPK_IKOU.upk_k40.k60_press_buno_link (buno_id, k60_buno_id, created_date, created_tantou_id) VALUES (3279, 2141, GETDATE(), 999);</v>
      </c>
    </row>
    <row r="8182" spans="26:29">
      <c r="Z8182" s="623">
        <v>1572</v>
      </c>
      <c r="AA8182" t="s">
        <v>5782</v>
      </c>
      <c r="AB8182" t="s">
        <v>8477</v>
      </c>
      <c r="AC8182" s="316" t="str">
        <f t="shared" si="80"/>
        <v>INSERT INTO UPK_IKOU.upk_k40.k60_press_buno_link (buno_id, k60_buno_id, created_date, created_tantou_id) VALUES (3280, 1293, GETDATE(), 999);</v>
      </c>
    </row>
    <row r="8183" spans="26:29">
      <c r="Z8183" s="623">
        <v>1573</v>
      </c>
      <c r="AA8183" t="s">
        <v>6975</v>
      </c>
      <c r="AB8183" t="s">
        <v>8478</v>
      </c>
      <c r="AC8183" s="316" t="str">
        <f t="shared" si="80"/>
        <v>INSERT INTO UPK_IKOU.upk_k40.k60_press_buno_link (buno_id, k60_buno_id, created_date, created_tantou_id) VALUES (3281, 2526, GETDATE(), 999);</v>
      </c>
    </row>
    <row r="8184" spans="26:29">
      <c r="Z8184" s="623">
        <v>1574</v>
      </c>
      <c r="AA8184" t="s">
        <v>5783</v>
      </c>
      <c r="AB8184" t="s">
        <v>8479</v>
      </c>
      <c r="AC8184" s="316" t="str">
        <f t="shared" si="80"/>
        <v>INSERT INTO UPK_IKOU.upk_k40.k60_press_buno_link (buno_id, k60_buno_id, created_date, created_tantou_id) VALUES (3282, 1294, GETDATE(), 999);</v>
      </c>
    </row>
    <row r="8185" spans="26:29">
      <c r="Z8185" s="623">
        <v>1575</v>
      </c>
      <c r="AA8185" t="s">
        <v>5784</v>
      </c>
      <c r="AB8185" t="s">
        <v>8480</v>
      </c>
      <c r="AC8185" s="316" t="str">
        <f t="shared" si="80"/>
        <v>INSERT INTO UPK_IKOU.upk_k40.k60_press_buno_link (buno_id, k60_buno_id, created_date, created_tantou_id) VALUES (3283, 1295, GETDATE(), 999);</v>
      </c>
    </row>
    <row r="8186" spans="26:29">
      <c r="Z8186" s="623">
        <v>1576</v>
      </c>
      <c r="AA8186" t="s">
        <v>6978</v>
      </c>
      <c r="AB8186" t="s">
        <v>8481</v>
      </c>
      <c r="AC8186" s="316" t="str">
        <f t="shared" si="80"/>
        <v>INSERT INTO UPK_IKOU.upk_k40.k60_press_buno_link (buno_id, k60_buno_id, created_date, created_tantou_id) VALUES (3284, 2529, GETDATE(), 999);</v>
      </c>
    </row>
    <row r="8187" spans="26:29">
      <c r="Z8187" s="623">
        <v>1577</v>
      </c>
      <c r="AA8187">
        <v>2579</v>
      </c>
      <c r="AB8187" t="s">
        <v>8482</v>
      </c>
      <c r="AC8187" s="316" t="str">
        <f t="shared" si="80"/>
        <v>INSERT INTO UPK_IKOU.upk_k40.k60_press_buno_link (buno_id, k60_buno_id, created_date, created_tantou_id) VALUES (3285, 2579, GETDATE(), 999);</v>
      </c>
    </row>
    <row r="8188" spans="26:29">
      <c r="Z8188" s="623">
        <v>1578</v>
      </c>
      <c r="AA8188" t="s">
        <v>6862</v>
      </c>
      <c r="AB8188" t="s">
        <v>8483</v>
      </c>
      <c r="AC8188" s="316" t="str">
        <f t="shared" si="80"/>
        <v>INSERT INTO UPK_IKOU.upk_k40.k60_press_buno_link (buno_id, k60_buno_id, created_date, created_tantou_id) VALUES (3286, 2413, GETDATE(), 999);</v>
      </c>
    </row>
    <row r="8189" spans="26:29">
      <c r="Z8189" s="623">
        <v>1579</v>
      </c>
      <c r="AA8189" t="s">
        <v>6863</v>
      </c>
      <c r="AB8189" t="s">
        <v>8484</v>
      </c>
      <c r="AC8189" s="316" t="str">
        <f t="shared" si="80"/>
        <v>INSERT INTO UPK_IKOU.upk_k40.k60_press_buno_link (buno_id, k60_buno_id, created_date, created_tantou_id) VALUES (3287, 2414, GETDATE(), 999);</v>
      </c>
    </row>
    <row r="8190" spans="26:29">
      <c r="Z8190" s="623">
        <v>1580</v>
      </c>
      <c r="AA8190" t="s">
        <v>6976</v>
      </c>
      <c r="AB8190" t="s">
        <v>8485</v>
      </c>
      <c r="AC8190" s="316" t="str">
        <f t="shared" si="80"/>
        <v>INSERT INTO UPK_IKOU.upk_k40.k60_press_buno_link (buno_id, k60_buno_id, created_date, created_tantou_id) VALUES (3288, 2527, GETDATE(), 999);</v>
      </c>
    </row>
    <row r="8191" spans="26:29">
      <c r="Z8191" s="623">
        <v>1581</v>
      </c>
      <c r="AA8191" t="s">
        <v>6977</v>
      </c>
      <c r="AB8191" t="s">
        <v>8486</v>
      </c>
      <c r="AC8191" s="316" t="str">
        <f t="shared" si="80"/>
        <v>INSERT INTO UPK_IKOU.upk_k40.k60_press_buno_link (buno_id, k60_buno_id, created_date, created_tantou_id) VALUES (3289, 2528, GETDATE(), 999);</v>
      </c>
    </row>
    <row r="8192" spans="26:29">
      <c r="Z8192" s="623">
        <v>1582</v>
      </c>
      <c r="AA8192" t="s">
        <v>6973</v>
      </c>
      <c r="AB8192" t="s">
        <v>8487</v>
      </c>
      <c r="AC8192" s="316" t="str">
        <f t="shared" si="80"/>
        <v>INSERT INTO UPK_IKOU.upk_k40.k60_press_buno_link (buno_id, k60_buno_id, created_date, created_tantou_id) VALUES (3290, 2524, GETDATE(), 999);</v>
      </c>
    </row>
    <row r="8193" spans="26:29">
      <c r="Z8193" s="623">
        <v>1583</v>
      </c>
      <c r="AA8193" t="s">
        <v>6864</v>
      </c>
      <c r="AB8193" t="s">
        <v>8488</v>
      </c>
      <c r="AC8193" s="316" t="str">
        <f t="shared" si="80"/>
        <v>INSERT INTO UPK_IKOU.upk_k40.k60_press_buno_link (buno_id, k60_buno_id, created_date, created_tantou_id) VALUES (3291, 2415, GETDATE(), 999);</v>
      </c>
    </row>
    <row r="8194" spans="26:29">
      <c r="Z8194" s="623">
        <v>1584</v>
      </c>
      <c r="AA8194" t="s">
        <v>6273</v>
      </c>
      <c r="AB8194" t="s">
        <v>8489</v>
      </c>
      <c r="AC8194" s="316" t="str">
        <f t="shared" si="80"/>
        <v>INSERT INTO UPK_IKOU.upk_k40.k60_press_buno_link (buno_id, k60_buno_id, created_date, created_tantou_id) VALUES (3292, 1785, GETDATE(), 999);</v>
      </c>
    </row>
    <row r="8195" spans="26:29">
      <c r="Z8195" s="623">
        <v>1585</v>
      </c>
      <c r="AA8195" t="s">
        <v>6274</v>
      </c>
      <c r="AB8195" t="s">
        <v>8490</v>
      </c>
      <c r="AC8195" s="316" t="str">
        <f t="shared" si="80"/>
        <v>INSERT INTO UPK_IKOU.upk_k40.k60_press_buno_link (buno_id, k60_buno_id, created_date, created_tantou_id) VALUES (3293, 1786, GETDATE(), 999);</v>
      </c>
    </row>
    <row r="8196" spans="26:29">
      <c r="Z8196" s="623">
        <v>1586</v>
      </c>
      <c r="AA8196" t="s">
        <v>6274</v>
      </c>
      <c r="AB8196" t="s">
        <v>8491</v>
      </c>
      <c r="AC8196" s="316" t="str">
        <f t="shared" si="80"/>
        <v>INSERT INTO UPK_IKOU.upk_k40.k60_press_buno_link (buno_id, k60_buno_id, created_date, created_tantou_id) VALUES (3294, 1786, GETDATE(), 999);</v>
      </c>
    </row>
    <row r="8197" spans="26:29">
      <c r="Z8197" s="623">
        <v>1587</v>
      </c>
      <c r="AA8197" t="s">
        <v>6922</v>
      </c>
      <c r="AB8197" t="s">
        <v>8492</v>
      </c>
      <c r="AC8197" s="316" t="str">
        <f t="shared" si="80"/>
        <v>INSERT INTO UPK_IKOU.upk_k40.k60_press_buno_link (buno_id, k60_buno_id, created_date, created_tantou_id) VALUES (3295, 2473, GETDATE(), 999);</v>
      </c>
    </row>
    <row r="8198" spans="26:29">
      <c r="Z8198" s="623">
        <v>1588</v>
      </c>
      <c r="AA8198" t="s">
        <v>6983</v>
      </c>
      <c r="AB8198" t="s">
        <v>8493</v>
      </c>
      <c r="AC8198" s="316" t="str">
        <f t="shared" si="80"/>
        <v>INSERT INTO UPK_IKOU.upk_k40.k60_press_buno_link (buno_id, k60_buno_id, created_date, created_tantou_id) VALUES (3296, 2534, GETDATE(), 999);</v>
      </c>
    </row>
    <row r="8199" spans="26:29">
      <c r="Z8199" s="623">
        <v>1589</v>
      </c>
      <c r="AA8199">
        <v>2550</v>
      </c>
      <c r="AB8199" t="s">
        <v>8494</v>
      </c>
      <c r="AC8199" s="316" t="str">
        <f t="shared" si="80"/>
        <v>INSERT INTO UPK_IKOU.upk_k40.k60_press_buno_link (buno_id, k60_buno_id, created_date, created_tantou_id) VALUES (3297, 2550, GETDATE(), 999);</v>
      </c>
    </row>
    <row r="8200" spans="26:29">
      <c r="Z8200" s="623">
        <v>1590</v>
      </c>
      <c r="AA8200" t="s">
        <v>6961</v>
      </c>
      <c r="AB8200" t="s">
        <v>8495</v>
      </c>
      <c r="AC8200" s="316" t="str">
        <f t="shared" si="80"/>
        <v>INSERT INTO UPK_IKOU.upk_k40.k60_press_buno_link (buno_id, k60_buno_id, created_date, created_tantou_id) VALUES (3298, 2512, GETDATE(), 999);</v>
      </c>
    </row>
    <row r="8201" spans="26:29">
      <c r="Z8201" s="623">
        <v>1591</v>
      </c>
      <c r="AA8201" t="s">
        <v>6515</v>
      </c>
      <c r="AB8201" t="s">
        <v>8496</v>
      </c>
      <c r="AC8201" s="316" t="str">
        <f t="shared" si="80"/>
        <v>INSERT INTO UPK_IKOU.upk_k40.k60_press_buno_link (buno_id, k60_buno_id, created_date, created_tantou_id) VALUES (3299, 2066, GETDATE(), 999);</v>
      </c>
    </row>
    <row r="8202" spans="26:29">
      <c r="Z8202" s="623">
        <v>1592</v>
      </c>
      <c r="AA8202" t="s">
        <v>6621</v>
      </c>
      <c r="AB8202" t="s">
        <v>8497</v>
      </c>
      <c r="AC8202" s="316" t="str">
        <f t="shared" si="80"/>
        <v>INSERT INTO UPK_IKOU.upk_k40.k60_press_buno_link (buno_id, k60_buno_id, created_date, created_tantou_id) VALUES (3300, 2172, GETDATE(), 999);</v>
      </c>
    </row>
    <row r="8203" spans="26:29">
      <c r="Z8203" s="623">
        <v>1593</v>
      </c>
      <c r="AA8203" t="s">
        <v>5785</v>
      </c>
      <c r="AB8203" t="s">
        <v>8498</v>
      </c>
      <c r="AC8203" s="316" t="str">
        <f t="shared" si="80"/>
        <v>INSERT INTO UPK_IKOU.upk_k40.k60_press_buno_link (buno_id, k60_buno_id, created_date, created_tantou_id) VALUES (3301, 1296, GETDATE(), 999);</v>
      </c>
    </row>
    <row r="8204" spans="26:29">
      <c r="Z8204" s="623">
        <v>1594</v>
      </c>
      <c r="AA8204" t="s">
        <v>5871</v>
      </c>
      <c r="AB8204" t="s">
        <v>8499</v>
      </c>
      <c r="AC8204" s="316" t="str">
        <f t="shared" si="80"/>
        <v>INSERT INTO UPK_IKOU.upk_k40.k60_press_buno_link (buno_id, k60_buno_id, created_date, created_tantou_id) VALUES (3302, 1382, GETDATE(), 999);</v>
      </c>
    </row>
    <row r="8205" spans="26:29">
      <c r="Z8205" s="623">
        <v>1595</v>
      </c>
      <c r="AA8205" t="s">
        <v>5872</v>
      </c>
      <c r="AB8205" t="s">
        <v>8500</v>
      </c>
      <c r="AC8205" s="316" t="str">
        <f t="shared" si="80"/>
        <v>INSERT INTO UPK_IKOU.upk_k40.k60_press_buno_link (buno_id, k60_buno_id, created_date, created_tantou_id) VALUES (3303, 1383, GETDATE(), 999);</v>
      </c>
    </row>
    <row r="8206" spans="26:29">
      <c r="Z8206" s="623">
        <v>1596</v>
      </c>
      <c r="AA8206" t="s">
        <v>6148</v>
      </c>
      <c r="AB8206" t="s">
        <v>8501</v>
      </c>
      <c r="AC8206" s="316" t="str">
        <f t="shared" si="80"/>
        <v>INSERT INTO UPK_IKOU.upk_k40.k60_press_buno_link (buno_id, k60_buno_id, created_date, created_tantou_id) VALUES (3304, 1660, GETDATE(), 999);</v>
      </c>
    </row>
    <row r="8207" spans="26:29">
      <c r="Z8207" s="623">
        <v>1597</v>
      </c>
      <c r="AA8207" t="s">
        <v>5925</v>
      </c>
      <c r="AB8207" t="s">
        <v>8502</v>
      </c>
      <c r="AC8207" s="316" t="str">
        <f t="shared" si="80"/>
        <v>INSERT INTO UPK_IKOU.upk_k40.k60_press_buno_link (buno_id, k60_buno_id, created_date, created_tantou_id) VALUES (3305, 1436, GETDATE(), 999);</v>
      </c>
    </row>
    <row r="8208" spans="26:29">
      <c r="Z8208" s="623">
        <v>1598</v>
      </c>
      <c r="AA8208" t="s">
        <v>5925</v>
      </c>
      <c r="AB8208" t="s">
        <v>8503</v>
      </c>
      <c r="AC8208" s="316" t="str">
        <f t="shared" si="80"/>
        <v>INSERT INTO UPK_IKOU.upk_k40.k60_press_buno_link (buno_id, k60_buno_id, created_date, created_tantou_id) VALUES (3306, 1436, GETDATE(), 999);</v>
      </c>
    </row>
    <row r="8209" spans="26:29">
      <c r="Z8209" s="623">
        <v>1599</v>
      </c>
      <c r="AA8209" t="s">
        <v>240</v>
      </c>
      <c r="AB8209" t="s">
        <v>8504</v>
      </c>
      <c r="AC8209" s="316" t="str">
        <f t="shared" si="80"/>
        <v>INSERT INTO UPK_IKOU.upk_k40.k60_press_buno_link (buno_id, k60_buno_id, created_date, created_tantou_id) VALUES (3307, 2052, GETDATE(), 999);</v>
      </c>
    </row>
    <row r="8210" spans="26:29">
      <c r="Z8210" s="623">
        <v>1600</v>
      </c>
      <c r="AA8210" t="s">
        <v>240</v>
      </c>
      <c r="AB8210" t="s">
        <v>8505</v>
      </c>
      <c r="AC8210" s="316" t="str">
        <f t="shared" si="80"/>
        <v>INSERT INTO UPK_IKOU.upk_k40.k60_press_buno_link (buno_id, k60_buno_id, created_date, created_tantou_id) VALUES (3308, 2052, GETDATE(), 999);</v>
      </c>
    </row>
    <row r="8211" spans="26:29">
      <c r="Z8211" s="623">
        <v>1601</v>
      </c>
      <c r="AA8211" t="s">
        <v>241</v>
      </c>
      <c r="AB8211" t="s">
        <v>8506</v>
      </c>
      <c r="AC8211" s="316" t="str">
        <f t="shared" ref="AC8211:AC8274" si="81">AC$6609&amp;AB8211&amp;", "&amp;AA8211&amp;", GETDATE(), 999);"</f>
        <v>INSERT INTO UPK_IKOU.upk_k40.k60_press_buno_link (buno_id, k60_buno_id, created_date, created_tantou_id) VALUES (3309, 2053, GETDATE(), 999);</v>
      </c>
    </row>
    <row r="8212" spans="26:29">
      <c r="Z8212" s="623">
        <v>1602</v>
      </c>
      <c r="AA8212" t="s">
        <v>241</v>
      </c>
      <c r="AB8212" t="s">
        <v>8507</v>
      </c>
      <c r="AC8212" s="316" t="str">
        <f t="shared" si="81"/>
        <v>INSERT INTO UPK_IKOU.upk_k40.k60_press_buno_link (buno_id, k60_buno_id, created_date, created_tantou_id) VALUES (3310, 2053, GETDATE(), 999);</v>
      </c>
    </row>
    <row r="8213" spans="26:29">
      <c r="Z8213" s="623">
        <v>1603</v>
      </c>
      <c r="AA8213" t="s">
        <v>6509</v>
      </c>
      <c r="AB8213" t="s">
        <v>8508</v>
      </c>
      <c r="AC8213" s="316" t="str">
        <f t="shared" si="81"/>
        <v>INSERT INTO UPK_IKOU.upk_k40.k60_press_buno_link (buno_id, k60_buno_id, created_date, created_tantou_id) VALUES (3311, 2054, GETDATE(), 999);</v>
      </c>
    </row>
    <row r="8214" spans="26:29">
      <c r="Z8214" s="623">
        <v>1604</v>
      </c>
      <c r="AA8214" t="s">
        <v>6591</v>
      </c>
      <c r="AB8214" t="s">
        <v>8509</v>
      </c>
      <c r="AC8214" s="316" t="str">
        <f t="shared" si="81"/>
        <v>INSERT INTO UPK_IKOU.upk_k40.k60_press_buno_link (buno_id, k60_buno_id, created_date, created_tantou_id) VALUES (3312, 2142, GETDATE(), 999);</v>
      </c>
    </row>
    <row r="8215" spans="26:29">
      <c r="Z8215" s="623">
        <v>1605</v>
      </c>
      <c r="AA8215" t="s">
        <v>6591</v>
      </c>
      <c r="AB8215" t="s">
        <v>8510</v>
      </c>
      <c r="AC8215" s="316" t="str">
        <f t="shared" si="81"/>
        <v>INSERT INTO UPK_IKOU.upk_k40.k60_press_buno_link (buno_id, k60_buno_id, created_date, created_tantou_id) VALUES (3313, 2142, GETDATE(), 999);</v>
      </c>
    </row>
    <row r="8216" spans="26:29">
      <c r="Z8216" s="623">
        <v>1606</v>
      </c>
      <c r="AA8216" t="s">
        <v>6275</v>
      </c>
      <c r="AB8216" t="s">
        <v>8511</v>
      </c>
      <c r="AC8216" s="316" t="str">
        <f t="shared" si="81"/>
        <v>INSERT INTO UPK_IKOU.upk_k40.k60_press_buno_link (buno_id, k60_buno_id, created_date, created_tantou_id) VALUES (3314, 1787, GETDATE(), 999);</v>
      </c>
    </row>
    <row r="8217" spans="26:29">
      <c r="Z8217" s="623">
        <v>1607</v>
      </c>
      <c r="AA8217" t="s">
        <v>6275</v>
      </c>
      <c r="AB8217" t="s">
        <v>8512</v>
      </c>
      <c r="AC8217" s="316" t="str">
        <f t="shared" si="81"/>
        <v>INSERT INTO UPK_IKOU.upk_k40.k60_press_buno_link (buno_id, k60_buno_id, created_date, created_tantou_id) VALUES (3315, 1787, GETDATE(), 999);</v>
      </c>
    </row>
    <row r="8218" spans="26:29">
      <c r="Z8218" s="623">
        <v>1608</v>
      </c>
      <c r="AA8218" t="s">
        <v>6094</v>
      </c>
      <c r="AB8218" t="s">
        <v>8513</v>
      </c>
      <c r="AC8218" s="316" t="str">
        <f t="shared" si="81"/>
        <v>INSERT INTO UPK_IKOU.upk_k40.k60_press_buno_link (buno_id, k60_buno_id, created_date, created_tantou_id) VALUES (3316, 1606, GETDATE(), 999);</v>
      </c>
    </row>
    <row r="8219" spans="26:29">
      <c r="Z8219" s="623">
        <v>1609</v>
      </c>
      <c r="AA8219" t="s">
        <v>6094</v>
      </c>
      <c r="AB8219" t="s">
        <v>8514</v>
      </c>
      <c r="AC8219" s="316" t="str">
        <f t="shared" si="81"/>
        <v>INSERT INTO UPK_IKOU.upk_k40.k60_press_buno_link (buno_id, k60_buno_id, created_date, created_tantou_id) VALUES (3317, 1606, GETDATE(), 999);</v>
      </c>
    </row>
    <row r="8220" spans="26:29">
      <c r="Z8220" s="623">
        <v>1610</v>
      </c>
      <c r="AA8220" t="s">
        <v>6276</v>
      </c>
      <c r="AB8220" t="s">
        <v>8515</v>
      </c>
      <c r="AC8220" s="316" t="str">
        <f t="shared" si="81"/>
        <v>INSERT INTO UPK_IKOU.upk_k40.k60_press_buno_link (buno_id, k60_buno_id, created_date, created_tantou_id) VALUES (3318, 1788, GETDATE(), 999);</v>
      </c>
    </row>
    <row r="8221" spans="26:29">
      <c r="Z8221" s="623">
        <v>1611</v>
      </c>
      <c r="AA8221" t="s">
        <v>6276</v>
      </c>
      <c r="AB8221" t="s">
        <v>8516</v>
      </c>
      <c r="AC8221" s="316" t="str">
        <f t="shared" si="81"/>
        <v>INSERT INTO UPK_IKOU.upk_k40.k60_press_buno_link (buno_id, k60_buno_id, created_date, created_tantou_id) VALUES (3319, 1788, GETDATE(), 999);</v>
      </c>
    </row>
    <row r="8222" spans="26:29">
      <c r="Z8222" s="623">
        <v>1612</v>
      </c>
      <c r="AA8222" t="s">
        <v>6095</v>
      </c>
      <c r="AB8222" t="s">
        <v>8517</v>
      </c>
      <c r="AC8222" s="316" t="str">
        <f t="shared" si="81"/>
        <v>INSERT INTO UPK_IKOU.upk_k40.k60_press_buno_link (buno_id, k60_buno_id, created_date, created_tantou_id) VALUES (3320, 1607, GETDATE(), 999);</v>
      </c>
    </row>
    <row r="8223" spans="26:29">
      <c r="Z8223" s="623">
        <v>1613</v>
      </c>
      <c r="AA8223" t="s">
        <v>6095</v>
      </c>
      <c r="AB8223" t="s">
        <v>8518</v>
      </c>
      <c r="AC8223" s="316" t="str">
        <f t="shared" si="81"/>
        <v>INSERT INTO UPK_IKOU.upk_k40.k60_press_buno_link (buno_id, k60_buno_id, created_date, created_tantou_id) VALUES (3321, 1607, GETDATE(), 999);</v>
      </c>
    </row>
    <row r="8224" spans="26:29">
      <c r="Z8224" s="623">
        <v>1614</v>
      </c>
      <c r="AA8224" t="s">
        <v>6096</v>
      </c>
      <c r="AB8224" t="s">
        <v>8519</v>
      </c>
      <c r="AC8224" s="316" t="str">
        <f t="shared" si="81"/>
        <v>INSERT INTO UPK_IKOU.upk_k40.k60_press_buno_link (buno_id, k60_buno_id, created_date, created_tantou_id) VALUES (3322, 1608, GETDATE(), 999);</v>
      </c>
    </row>
    <row r="8225" spans="26:29">
      <c r="Z8225" s="623">
        <v>1615</v>
      </c>
      <c r="AA8225" t="s">
        <v>6097</v>
      </c>
      <c r="AB8225" t="s">
        <v>8520</v>
      </c>
      <c r="AC8225" s="316" t="str">
        <f t="shared" si="81"/>
        <v>INSERT INTO UPK_IKOU.upk_k40.k60_press_buno_link (buno_id, k60_buno_id, created_date, created_tantou_id) VALUES (3323, 1609, GETDATE(), 999);</v>
      </c>
    </row>
    <row r="8226" spans="26:29">
      <c r="Z8226" s="623">
        <v>1616</v>
      </c>
      <c r="AA8226" t="s">
        <v>6358</v>
      </c>
      <c r="AB8226" t="s">
        <v>8521</v>
      </c>
      <c r="AC8226" s="316" t="str">
        <f t="shared" si="81"/>
        <v>INSERT INTO UPK_IKOU.upk_k40.k60_press_buno_link (buno_id, k60_buno_id, created_date, created_tantou_id) VALUES (3324, 1870, GETDATE(), 999);</v>
      </c>
    </row>
    <row r="8227" spans="26:29">
      <c r="Z8227" s="623">
        <v>1617</v>
      </c>
      <c r="AA8227" t="s">
        <v>6360</v>
      </c>
      <c r="AB8227" t="s">
        <v>8522</v>
      </c>
      <c r="AC8227" s="316" t="str">
        <f t="shared" si="81"/>
        <v>INSERT INTO UPK_IKOU.upk_k40.k60_press_buno_link (buno_id, k60_buno_id, created_date, created_tantou_id) VALUES (3325, 1872, GETDATE(), 999);</v>
      </c>
    </row>
    <row r="8228" spans="26:29">
      <c r="Z8228" s="623">
        <v>1618</v>
      </c>
      <c r="AA8228" t="s">
        <v>6359</v>
      </c>
      <c r="AB8228" t="s">
        <v>8523</v>
      </c>
      <c r="AC8228" s="316" t="str">
        <f t="shared" si="81"/>
        <v>INSERT INTO UPK_IKOU.upk_k40.k60_press_buno_link (buno_id, k60_buno_id, created_date, created_tantou_id) VALUES (3326, 1871, GETDATE(), 999);</v>
      </c>
    </row>
    <row r="8229" spans="26:29">
      <c r="Z8229" s="623">
        <v>1619</v>
      </c>
      <c r="AA8229" t="s">
        <v>6361</v>
      </c>
      <c r="AB8229" t="s">
        <v>8524</v>
      </c>
      <c r="AC8229" s="316" t="str">
        <f t="shared" si="81"/>
        <v>INSERT INTO UPK_IKOU.upk_k40.k60_press_buno_link (buno_id, k60_buno_id, created_date, created_tantou_id) VALUES (3327, 1873, GETDATE(), 999);</v>
      </c>
    </row>
    <row r="8230" spans="26:29">
      <c r="Z8230" s="623">
        <v>1620</v>
      </c>
      <c r="AA8230" t="s">
        <v>242</v>
      </c>
      <c r="AB8230" t="s">
        <v>8525</v>
      </c>
      <c r="AC8230" s="316" t="str">
        <f t="shared" si="81"/>
        <v>INSERT INTO UPK_IKOU.upk_k40.k60_press_buno_link (buno_id, k60_buno_id, created_date, created_tantou_id) VALUES (3328, 2055, GETDATE(), 999);</v>
      </c>
    </row>
    <row r="8231" spans="26:29">
      <c r="Z8231" s="623">
        <v>1621</v>
      </c>
      <c r="AA8231" t="s">
        <v>242</v>
      </c>
      <c r="AB8231" t="s">
        <v>8526</v>
      </c>
      <c r="AC8231" s="316" t="str">
        <f t="shared" si="81"/>
        <v>INSERT INTO UPK_IKOU.upk_k40.k60_press_buno_link (buno_id, k60_buno_id, created_date, created_tantou_id) VALUES (3329, 2055, GETDATE(), 999);</v>
      </c>
    </row>
    <row r="8232" spans="26:29">
      <c r="Z8232" s="623">
        <v>1622</v>
      </c>
      <c r="AA8232">
        <v>2567</v>
      </c>
      <c r="AB8232" t="s">
        <v>8527</v>
      </c>
      <c r="AC8232" s="316" t="str">
        <f t="shared" si="81"/>
        <v>INSERT INTO UPK_IKOU.upk_k40.k60_press_buno_link (buno_id, k60_buno_id, created_date, created_tantou_id) VALUES (3330, 2567, GETDATE(), 999);</v>
      </c>
    </row>
    <row r="8233" spans="26:29">
      <c r="Z8233" s="623">
        <v>1623</v>
      </c>
      <c r="AA8233" t="s">
        <v>243</v>
      </c>
      <c r="AB8233" t="s">
        <v>8528</v>
      </c>
      <c r="AC8233" s="316" t="str">
        <f t="shared" si="81"/>
        <v>INSERT INTO UPK_IKOU.upk_k40.k60_press_buno_link (buno_id, k60_buno_id, created_date, created_tantou_id) VALUES (3331, 2056, GETDATE(), 999);</v>
      </c>
    </row>
    <row r="8234" spans="26:29">
      <c r="Z8234" s="623">
        <v>1624</v>
      </c>
      <c r="AA8234" t="s">
        <v>243</v>
      </c>
      <c r="AB8234" t="s">
        <v>8529</v>
      </c>
      <c r="AC8234" s="316" t="str">
        <f t="shared" si="81"/>
        <v>INSERT INTO UPK_IKOU.upk_k40.k60_press_buno_link (buno_id, k60_buno_id, created_date, created_tantou_id) VALUES (3332, 2056, GETDATE(), 999);</v>
      </c>
    </row>
    <row r="8235" spans="26:29">
      <c r="Z8235" s="623">
        <v>1625</v>
      </c>
      <c r="AA8235" t="s">
        <v>6593</v>
      </c>
      <c r="AB8235" t="s">
        <v>8530</v>
      </c>
      <c r="AC8235" s="316" t="str">
        <f t="shared" si="81"/>
        <v>INSERT INTO UPK_IKOU.upk_k40.k60_press_buno_link (buno_id, k60_buno_id, created_date, created_tantou_id) VALUES (3333, 2144, GETDATE(), 999);</v>
      </c>
    </row>
    <row r="8236" spans="26:29">
      <c r="Z8236" s="623">
        <v>1626</v>
      </c>
      <c r="AA8236" t="s">
        <v>6593</v>
      </c>
      <c r="AB8236" t="s">
        <v>8531</v>
      </c>
      <c r="AC8236" s="316" t="str">
        <f t="shared" si="81"/>
        <v>INSERT INTO UPK_IKOU.upk_k40.k60_press_buno_link (buno_id, k60_buno_id, created_date, created_tantou_id) VALUES (3334, 2144, GETDATE(), 999);</v>
      </c>
    </row>
    <row r="8237" spans="26:29">
      <c r="Z8237" s="623">
        <v>1627</v>
      </c>
      <c r="AA8237" t="s">
        <v>244</v>
      </c>
      <c r="AB8237" t="s">
        <v>8532</v>
      </c>
      <c r="AC8237" s="316" t="str">
        <f t="shared" si="81"/>
        <v>INSERT INTO UPK_IKOU.upk_k40.k60_press_buno_link (buno_id, k60_buno_id, created_date, created_tantou_id) VALUES (3335, 2057, GETDATE(), 999);</v>
      </c>
    </row>
    <row r="8238" spans="26:29">
      <c r="Z8238" s="623">
        <v>1628</v>
      </c>
      <c r="AA8238" t="s">
        <v>244</v>
      </c>
      <c r="AB8238" t="s">
        <v>8533</v>
      </c>
      <c r="AC8238" s="316" t="str">
        <f t="shared" si="81"/>
        <v>INSERT INTO UPK_IKOU.upk_k40.k60_press_buno_link (buno_id, k60_buno_id, created_date, created_tantou_id) VALUES (3336, 2057, GETDATE(), 999);</v>
      </c>
    </row>
    <row r="8239" spans="26:29">
      <c r="Z8239" s="623">
        <v>1629</v>
      </c>
      <c r="AA8239" t="s">
        <v>245</v>
      </c>
      <c r="AB8239" t="s">
        <v>8534</v>
      </c>
      <c r="AC8239" s="316" t="str">
        <f t="shared" si="81"/>
        <v>INSERT INTO UPK_IKOU.upk_k40.k60_press_buno_link (buno_id, k60_buno_id, created_date, created_tantou_id) VALUES (3337, 2058, GETDATE(), 999);</v>
      </c>
    </row>
    <row r="8240" spans="26:29">
      <c r="Z8240" s="623">
        <v>1630</v>
      </c>
      <c r="AA8240" t="s">
        <v>245</v>
      </c>
      <c r="AB8240" t="s">
        <v>8535</v>
      </c>
      <c r="AC8240" s="316" t="str">
        <f t="shared" si="81"/>
        <v>INSERT INTO UPK_IKOU.upk_k40.k60_press_buno_link (buno_id, k60_buno_id, created_date, created_tantou_id) VALUES (3338, 2058, GETDATE(), 999);</v>
      </c>
    </row>
    <row r="8241" spans="26:29">
      <c r="Z8241" s="623">
        <v>1631</v>
      </c>
      <c r="AA8241" t="s">
        <v>6510</v>
      </c>
      <c r="AB8241" t="s">
        <v>8536</v>
      </c>
      <c r="AC8241" s="316" t="str">
        <f t="shared" si="81"/>
        <v>INSERT INTO UPK_IKOU.upk_k40.k60_press_buno_link (buno_id, k60_buno_id, created_date, created_tantou_id) VALUES (3339, 2059, GETDATE(), 999);</v>
      </c>
    </row>
    <row r="8242" spans="26:29">
      <c r="Z8242" s="623">
        <v>1632</v>
      </c>
      <c r="AA8242" t="s">
        <v>6510</v>
      </c>
      <c r="AB8242" t="s">
        <v>8537</v>
      </c>
      <c r="AC8242" s="316" t="str">
        <f t="shared" si="81"/>
        <v>INSERT INTO UPK_IKOU.upk_k40.k60_press_buno_link (buno_id, k60_buno_id, created_date, created_tantou_id) VALUES (3340, 2059, GETDATE(), 999);</v>
      </c>
    </row>
    <row r="8243" spans="26:29">
      <c r="Z8243" s="623">
        <v>1633</v>
      </c>
      <c r="AA8243" t="s">
        <v>6098</v>
      </c>
      <c r="AB8243" t="s">
        <v>8538</v>
      </c>
      <c r="AC8243" s="316" t="str">
        <f t="shared" si="81"/>
        <v>INSERT INTO UPK_IKOU.upk_k40.k60_press_buno_link (buno_id, k60_buno_id, created_date, created_tantou_id) VALUES (3341, 1610, GETDATE(), 999);</v>
      </c>
    </row>
    <row r="8244" spans="26:29">
      <c r="Z8244" s="623">
        <v>1634</v>
      </c>
      <c r="AA8244" t="s">
        <v>6098</v>
      </c>
      <c r="AB8244" t="s">
        <v>8539</v>
      </c>
      <c r="AC8244" s="316" t="str">
        <f t="shared" si="81"/>
        <v>INSERT INTO UPK_IKOU.upk_k40.k60_press_buno_link (buno_id, k60_buno_id, created_date, created_tantou_id) VALUES (3342, 1610, GETDATE(), 999);</v>
      </c>
    </row>
    <row r="8245" spans="26:29">
      <c r="Z8245" s="623">
        <v>1635</v>
      </c>
      <c r="AA8245" t="s">
        <v>6099</v>
      </c>
      <c r="AB8245" t="s">
        <v>8540</v>
      </c>
      <c r="AC8245" s="316" t="str">
        <f t="shared" si="81"/>
        <v>INSERT INTO UPK_IKOU.upk_k40.k60_press_buno_link (buno_id, k60_buno_id, created_date, created_tantou_id) VALUES (3343, 1611, GETDATE(), 999);</v>
      </c>
    </row>
    <row r="8246" spans="26:29">
      <c r="Z8246" s="623">
        <v>1636</v>
      </c>
      <c r="AA8246" t="s">
        <v>6099</v>
      </c>
      <c r="AB8246" t="s">
        <v>8541</v>
      </c>
      <c r="AC8246" s="316" t="str">
        <f t="shared" si="81"/>
        <v>INSERT INTO UPK_IKOU.upk_k40.k60_press_buno_link (buno_id, k60_buno_id, created_date, created_tantou_id) VALUES (3344, 1611, GETDATE(), 999);</v>
      </c>
    </row>
    <row r="8247" spans="26:29">
      <c r="Z8247" s="623">
        <v>1637</v>
      </c>
      <c r="AA8247" t="s">
        <v>6362</v>
      </c>
      <c r="AB8247" t="s">
        <v>8542</v>
      </c>
      <c r="AC8247" s="316" t="str">
        <f t="shared" si="81"/>
        <v>INSERT INTO UPK_IKOU.upk_k40.k60_press_buno_link (buno_id, k60_buno_id, created_date, created_tantou_id) VALUES (3345, 1874, GETDATE(), 999);</v>
      </c>
    </row>
    <row r="8248" spans="26:29">
      <c r="Z8248" s="623">
        <v>1638</v>
      </c>
      <c r="AA8248" t="s">
        <v>6363</v>
      </c>
      <c r="AB8248" t="s">
        <v>8543</v>
      </c>
      <c r="AC8248" s="316" t="str">
        <f t="shared" si="81"/>
        <v>INSERT INTO UPK_IKOU.upk_k40.k60_press_buno_link (buno_id, k60_buno_id, created_date, created_tantou_id) VALUES (3346, 1875, GETDATE(), 999);</v>
      </c>
    </row>
    <row r="8249" spans="26:29">
      <c r="Z8249" s="623">
        <v>1639</v>
      </c>
      <c r="AA8249" t="s">
        <v>6364</v>
      </c>
      <c r="AB8249" t="s">
        <v>8544</v>
      </c>
      <c r="AC8249" s="316" t="str">
        <f t="shared" si="81"/>
        <v>INSERT INTO UPK_IKOU.upk_k40.k60_press_buno_link (buno_id, k60_buno_id, created_date, created_tantou_id) VALUES (3347, 1876, GETDATE(), 999);</v>
      </c>
    </row>
    <row r="8250" spans="26:29">
      <c r="Z8250" s="623">
        <v>1640</v>
      </c>
      <c r="AA8250" t="s">
        <v>6014</v>
      </c>
      <c r="AB8250" t="s">
        <v>8545</v>
      </c>
      <c r="AC8250" s="316" t="str">
        <f t="shared" si="81"/>
        <v>INSERT INTO UPK_IKOU.upk_k40.k60_press_buno_link (buno_id, k60_buno_id, created_date, created_tantou_id) VALUES (3348, 1526, GETDATE(), 999);</v>
      </c>
    </row>
    <row r="8251" spans="26:29">
      <c r="Z8251" s="623">
        <v>1641</v>
      </c>
      <c r="AA8251" t="s">
        <v>6014</v>
      </c>
      <c r="AB8251" t="s">
        <v>8546</v>
      </c>
      <c r="AC8251" s="316" t="str">
        <f t="shared" si="81"/>
        <v>INSERT INTO UPK_IKOU.upk_k40.k60_press_buno_link (buno_id, k60_buno_id, created_date, created_tantou_id) VALUES (3349, 1526, GETDATE(), 999);</v>
      </c>
    </row>
    <row r="8252" spans="26:29">
      <c r="Z8252" s="623">
        <v>1642</v>
      </c>
      <c r="AA8252">
        <v>2542</v>
      </c>
      <c r="AB8252" t="s">
        <v>8547</v>
      </c>
      <c r="AC8252" s="316" t="str">
        <f t="shared" si="81"/>
        <v>INSERT INTO UPK_IKOU.upk_k40.k60_press_buno_link (buno_id, k60_buno_id, created_date, created_tantou_id) VALUES (3350, 2542, GETDATE(), 999);</v>
      </c>
    </row>
    <row r="8253" spans="26:29">
      <c r="Z8253" s="623">
        <v>1643</v>
      </c>
      <c r="AA8253">
        <v>2546</v>
      </c>
      <c r="AB8253" t="s">
        <v>8548</v>
      </c>
      <c r="AC8253" s="316" t="str">
        <f t="shared" si="81"/>
        <v>INSERT INTO UPK_IKOU.upk_k40.k60_press_buno_link (buno_id, k60_buno_id, created_date, created_tantou_id) VALUES (3351, 2546, GETDATE(), 999);</v>
      </c>
    </row>
    <row r="8254" spans="26:29">
      <c r="Z8254" s="623">
        <v>1644</v>
      </c>
      <c r="AA8254">
        <v>2547</v>
      </c>
      <c r="AB8254" t="s">
        <v>8549</v>
      </c>
      <c r="AC8254" s="316" t="str">
        <f t="shared" si="81"/>
        <v>INSERT INTO UPK_IKOU.upk_k40.k60_press_buno_link (buno_id, k60_buno_id, created_date, created_tantou_id) VALUES (3352, 2547, GETDATE(), 999);</v>
      </c>
    </row>
    <row r="8255" spans="26:29">
      <c r="Z8255" s="623">
        <v>1645</v>
      </c>
      <c r="AA8255" t="s">
        <v>6872</v>
      </c>
      <c r="AB8255" t="s">
        <v>8550</v>
      </c>
      <c r="AC8255" s="316" t="str">
        <f t="shared" si="81"/>
        <v>INSERT INTO UPK_IKOU.upk_k40.k60_press_buno_link (buno_id, k60_buno_id, created_date, created_tantou_id) VALUES (3353, 2423, GETDATE(), 999);</v>
      </c>
    </row>
    <row r="8256" spans="26:29">
      <c r="Z8256" s="623">
        <v>1646</v>
      </c>
      <c r="AA8256" t="s">
        <v>6872</v>
      </c>
      <c r="AB8256" t="s">
        <v>8551</v>
      </c>
      <c r="AC8256" s="316" t="str">
        <f t="shared" si="81"/>
        <v>INSERT INTO UPK_IKOU.upk_k40.k60_press_buno_link (buno_id, k60_buno_id, created_date, created_tantou_id) VALUES (3354, 2423, GETDATE(), 999);</v>
      </c>
    </row>
    <row r="8257" spans="26:29">
      <c r="Z8257" s="623">
        <v>1647</v>
      </c>
      <c r="AA8257" t="s">
        <v>6873</v>
      </c>
      <c r="AB8257" t="s">
        <v>8552</v>
      </c>
      <c r="AC8257" s="316" t="str">
        <f t="shared" si="81"/>
        <v>INSERT INTO UPK_IKOU.upk_k40.k60_press_buno_link (buno_id, k60_buno_id, created_date, created_tantou_id) VALUES (3355, 2424, GETDATE(), 999);</v>
      </c>
    </row>
    <row r="8258" spans="26:29">
      <c r="Z8258" s="623">
        <v>1648</v>
      </c>
      <c r="AA8258" t="s">
        <v>6873</v>
      </c>
      <c r="AB8258" t="s">
        <v>8553</v>
      </c>
      <c r="AC8258" s="316" t="str">
        <f t="shared" si="81"/>
        <v>INSERT INTO UPK_IKOU.upk_k40.k60_press_buno_link (buno_id, k60_buno_id, created_date, created_tantou_id) VALUES (3356, 2424, GETDATE(), 999);</v>
      </c>
    </row>
    <row r="8259" spans="26:29">
      <c r="Z8259" s="623">
        <v>1649</v>
      </c>
      <c r="AA8259" t="s">
        <v>6736</v>
      </c>
      <c r="AB8259" t="s">
        <v>8554</v>
      </c>
      <c r="AC8259" s="316" t="str">
        <f t="shared" si="81"/>
        <v>INSERT INTO UPK_IKOU.upk_k40.k60_press_buno_link (buno_id, k60_buno_id, created_date, created_tantou_id) VALUES (3357, 2287, GETDATE(), 999);</v>
      </c>
    </row>
    <row r="8260" spans="26:29">
      <c r="Z8260" s="623">
        <v>1650</v>
      </c>
      <c r="AA8260" t="s">
        <v>6736</v>
      </c>
      <c r="AB8260" t="s">
        <v>8555</v>
      </c>
      <c r="AC8260" s="316" t="str">
        <f t="shared" si="81"/>
        <v>INSERT INTO UPK_IKOU.upk_k40.k60_press_buno_link (buno_id, k60_buno_id, created_date, created_tantou_id) VALUES (3358, 2287, GETDATE(), 999);</v>
      </c>
    </row>
    <row r="8261" spans="26:29">
      <c r="Z8261" s="623">
        <v>1651</v>
      </c>
      <c r="AA8261" t="s">
        <v>6737</v>
      </c>
      <c r="AB8261" t="s">
        <v>8556</v>
      </c>
      <c r="AC8261" s="316" t="str">
        <f t="shared" si="81"/>
        <v>INSERT INTO UPK_IKOU.upk_k40.k60_press_buno_link (buno_id, k60_buno_id, created_date, created_tantou_id) VALUES (3359, 2288, GETDATE(), 999);</v>
      </c>
    </row>
    <row r="8262" spans="26:29">
      <c r="Z8262" s="623">
        <v>1652</v>
      </c>
      <c r="AA8262" t="s">
        <v>6737</v>
      </c>
      <c r="AB8262" t="s">
        <v>8557</v>
      </c>
      <c r="AC8262" s="316" t="str">
        <f t="shared" si="81"/>
        <v>INSERT INTO UPK_IKOU.upk_k40.k60_press_buno_link (buno_id, k60_buno_id, created_date, created_tantou_id) VALUES (3360, 2288, GETDATE(), 999);</v>
      </c>
    </row>
    <row r="8263" spans="26:29">
      <c r="Z8263" s="623">
        <v>1653</v>
      </c>
      <c r="AA8263" t="s">
        <v>6528</v>
      </c>
      <c r="AB8263" t="s">
        <v>8558</v>
      </c>
      <c r="AC8263" s="316" t="str">
        <f t="shared" si="81"/>
        <v>INSERT INTO UPK_IKOU.upk_k40.k60_press_buno_link (buno_id, k60_buno_id, created_date, created_tantou_id) VALUES (3361, 2079, GETDATE(), 999);</v>
      </c>
    </row>
    <row r="8264" spans="26:29">
      <c r="Z8264" s="623">
        <v>1654</v>
      </c>
      <c r="AA8264" t="s">
        <v>6528</v>
      </c>
      <c r="AB8264" t="s">
        <v>8559</v>
      </c>
      <c r="AC8264" s="316" t="str">
        <f t="shared" si="81"/>
        <v>INSERT INTO UPK_IKOU.upk_k40.k60_press_buno_link (buno_id, k60_buno_id, created_date, created_tantou_id) VALUES (3362, 2079, GETDATE(), 999);</v>
      </c>
    </row>
    <row r="8265" spans="26:29">
      <c r="Z8265" s="623">
        <v>1655</v>
      </c>
      <c r="AA8265" t="s">
        <v>6502</v>
      </c>
      <c r="AB8265" t="s">
        <v>8560</v>
      </c>
      <c r="AC8265" s="316" t="str">
        <f t="shared" si="81"/>
        <v>INSERT INTO UPK_IKOU.upk_k40.k60_press_buno_link (buno_id, k60_buno_id, created_date, created_tantou_id) VALUES (3363, 2042, GETDATE(), 999);</v>
      </c>
    </row>
    <row r="8266" spans="26:29">
      <c r="Z8266" s="623">
        <v>1656</v>
      </c>
      <c r="AA8266" t="s">
        <v>6502</v>
      </c>
      <c r="AB8266" t="s">
        <v>8561</v>
      </c>
      <c r="AC8266" s="316" t="str">
        <f t="shared" si="81"/>
        <v>INSERT INTO UPK_IKOU.upk_k40.k60_press_buno_link (buno_id, k60_buno_id, created_date, created_tantou_id) VALUES (3364, 2042, GETDATE(), 999);</v>
      </c>
    </row>
    <row r="8267" spans="26:29">
      <c r="Z8267" s="623">
        <v>1657</v>
      </c>
      <c r="AA8267" t="s">
        <v>6974</v>
      </c>
      <c r="AB8267" t="s">
        <v>8562</v>
      </c>
      <c r="AC8267" s="316" t="str">
        <f t="shared" si="81"/>
        <v>INSERT INTO UPK_IKOU.upk_k40.k60_press_buno_link (buno_id, k60_buno_id, created_date, created_tantou_id) VALUES (3365, 2525, GETDATE(), 999);</v>
      </c>
    </row>
    <row r="8268" spans="26:29">
      <c r="Z8268" s="623">
        <v>1658</v>
      </c>
      <c r="AA8268" t="s">
        <v>6974</v>
      </c>
      <c r="AB8268" t="s">
        <v>8563</v>
      </c>
      <c r="AC8268" s="316" t="str">
        <f t="shared" si="81"/>
        <v>INSERT INTO UPK_IKOU.upk_k40.k60_press_buno_link (buno_id, k60_buno_id, created_date, created_tantou_id) VALUES (3366, 2525, GETDATE(), 999);</v>
      </c>
    </row>
    <row r="8269" spans="26:29">
      <c r="Z8269" s="623">
        <v>1659</v>
      </c>
      <c r="AA8269" t="s">
        <v>6441</v>
      </c>
      <c r="AB8269" t="s">
        <v>8564</v>
      </c>
      <c r="AC8269" s="316" t="str">
        <f t="shared" si="81"/>
        <v>INSERT INTO UPK_IKOU.upk_k40.k60_press_buno_link (buno_id, k60_buno_id, created_date, created_tantou_id) VALUES (3367, 1953, GETDATE(), 999);</v>
      </c>
    </row>
    <row r="8270" spans="26:29">
      <c r="Z8270" s="623">
        <v>1660</v>
      </c>
      <c r="AA8270" t="s">
        <v>6441</v>
      </c>
      <c r="AB8270" t="s">
        <v>8565</v>
      </c>
      <c r="AC8270" s="316" t="str">
        <f t="shared" si="81"/>
        <v>INSERT INTO UPK_IKOU.upk_k40.k60_press_buno_link (buno_id, k60_buno_id, created_date, created_tantou_id) VALUES (3368, 1953, GETDATE(), 999);</v>
      </c>
    </row>
    <row r="8271" spans="26:29">
      <c r="Z8271" s="623">
        <v>1661</v>
      </c>
      <c r="AA8271" t="s">
        <v>6100</v>
      </c>
      <c r="AB8271" t="s">
        <v>8566</v>
      </c>
      <c r="AC8271" s="316" t="str">
        <f t="shared" si="81"/>
        <v>INSERT INTO UPK_IKOU.upk_k40.k60_press_buno_link (buno_id, k60_buno_id, created_date, created_tantou_id) VALUES (3369, 1612, GETDATE(), 999);</v>
      </c>
    </row>
    <row r="8272" spans="26:29">
      <c r="Z8272" s="623">
        <v>1662</v>
      </c>
      <c r="AA8272" t="s">
        <v>6100</v>
      </c>
      <c r="AB8272" t="s">
        <v>8567</v>
      </c>
      <c r="AC8272" s="316" t="str">
        <f t="shared" si="81"/>
        <v>INSERT INTO UPK_IKOU.upk_k40.k60_press_buno_link (buno_id, k60_buno_id, created_date, created_tantou_id) VALUES (3370, 1612, GETDATE(), 999);</v>
      </c>
    </row>
    <row r="8273" spans="26:29">
      <c r="Z8273" s="623">
        <v>1663</v>
      </c>
      <c r="AA8273" t="s">
        <v>6277</v>
      </c>
      <c r="AB8273" t="s">
        <v>8568</v>
      </c>
      <c r="AC8273" s="316" t="str">
        <f t="shared" si="81"/>
        <v>INSERT INTO UPK_IKOU.upk_k40.k60_press_buno_link (buno_id, k60_buno_id, created_date, created_tantou_id) VALUES (3371, 1789, GETDATE(), 999);</v>
      </c>
    </row>
    <row r="8274" spans="26:29">
      <c r="Z8274" s="623">
        <v>1664</v>
      </c>
      <c r="AA8274" t="s">
        <v>6278</v>
      </c>
      <c r="AB8274" t="s">
        <v>8569</v>
      </c>
      <c r="AC8274" s="316" t="str">
        <f t="shared" si="81"/>
        <v>INSERT INTO UPK_IKOU.upk_k40.k60_press_buno_link (buno_id, k60_buno_id, created_date, created_tantou_id) VALUES (3372, 1790, GETDATE(), 999);</v>
      </c>
    </row>
    <row r="8275" spans="26:29">
      <c r="Z8275" s="623">
        <v>1665</v>
      </c>
      <c r="AA8275" t="s">
        <v>6606</v>
      </c>
      <c r="AB8275" t="s">
        <v>8570</v>
      </c>
      <c r="AC8275" s="316" t="str">
        <f t="shared" ref="AC8275:AC8320" si="82">AC$6609&amp;AB8275&amp;", "&amp;AA8275&amp;", GETDATE(), 999);"</f>
        <v>INSERT INTO UPK_IKOU.upk_k40.k60_press_buno_link (buno_id, k60_buno_id, created_date, created_tantou_id) VALUES (3373, 2157, GETDATE(), 999);</v>
      </c>
    </row>
    <row r="8276" spans="26:29">
      <c r="Z8276" s="623">
        <v>1666</v>
      </c>
      <c r="AA8276" t="s">
        <v>6606</v>
      </c>
      <c r="AB8276" t="s">
        <v>8571</v>
      </c>
      <c r="AC8276" s="316" t="str">
        <f t="shared" si="82"/>
        <v>INSERT INTO UPK_IKOU.upk_k40.k60_press_buno_link (buno_id, k60_buno_id, created_date, created_tantou_id) VALUES (3374, 2157, GETDATE(), 999);</v>
      </c>
    </row>
    <row r="8277" spans="26:29">
      <c r="Z8277" s="623">
        <v>1667</v>
      </c>
      <c r="AA8277" t="s">
        <v>6607</v>
      </c>
      <c r="AB8277" t="s">
        <v>8572</v>
      </c>
      <c r="AC8277" s="316" t="str">
        <f t="shared" si="82"/>
        <v>INSERT INTO UPK_IKOU.upk_k40.k60_press_buno_link (buno_id, k60_buno_id, created_date, created_tantou_id) VALUES (3375, 2158, GETDATE(), 999);</v>
      </c>
    </row>
    <row r="8278" spans="26:29">
      <c r="Z8278" s="623">
        <v>1668</v>
      </c>
      <c r="AA8278" t="s">
        <v>6607</v>
      </c>
      <c r="AB8278" t="s">
        <v>8573</v>
      </c>
      <c r="AC8278" s="316" t="str">
        <f t="shared" si="82"/>
        <v>INSERT INTO UPK_IKOU.upk_k40.k60_press_buno_link (buno_id, k60_buno_id, created_date, created_tantou_id) VALUES (3376, 2158, GETDATE(), 999);</v>
      </c>
    </row>
    <row r="8279" spans="26:29">
      <c r="Z8279" s="623">
        <v>1669</v>
      </c>
      <c r="AA8279" t="s">
        <v>6960</v>
      </c>
      <c r="AB8279" t="s">
        <v>8574</v>
      </c>
      <c r="AC8279" s="316" t="str">
        <f t="shared" si="82"/>
        <v>INSERT INTO UPK_IKOU.upk_k40.k60_press_buno_link (buno_id, k60_buno_id, created_date, created_tantou_id) VALUES (3377, 2511, GETDATE(), 999);</v>
      </c>
    </row>
    <row r="8280" spans="26:29">
      <c r="Z8280" s="623">
        <v>1670</v>
      </c>
      <c r="AA8280" t="s">
        <v>6307</v>
      </c>
      <c r="AB8280" t="s">
        <v>8575</v>
      </c>
      <c r="AC8280" s="316" t="str">
        <f t="shared" si="82"/>
        <v>INSERT INTO UPK_IKOU.upk_k40.k60_press_buno_link (buno_id, k60_buno_id, created_date, created_tantou_id) VALUES (3378, 1819, GETDATE(), 999);</v>
      </c>
    </row>
    <row r="8281" spans="26:29">
      <c r="Z8281" s="623">
        <v>1671</v>
      </c>
      <c r="AA8281" t="s">
        <v>6308</v>
      </c>
      <c r="AB8281" t="s">
        <v>8576</v>
      </c>
      <c r="AC8281" s="316" t="str">
        <f t="shared" si="82"/>
        <v>INSERT INTO UPK_IKOU.upk_k40.k60_press_buno_link (buno_id, k60_buno_id, created_date, created_tantou_id) VALUES (3379, 1820, GETDATE(), 999);</v>
      </c>
    </row>
    <row r="8282" spans="26:29">
      <c r="Z8282" s="623">
        <v>1672</v>
      </c>
      <c r="AA8282" t="s">
        <v>6309</v>
      </c>
      <c r="AB8282" t="s">
        <v>8577</v>
      </c>
      <c r="AC8282" s="316" t="str">
        <f t="shared" si="82"/>
        <v>INSERT INTO UPK_IKOU.upk_k40.k60_press_buno_link (buno_id, k60_buno_id, created_date, created_tantou_id) VALUES (3380, 1821, GETDATE(), 999);</v>
      </c>
    </row>
    <row r="8283" spans="26:29">
      <c r="Z8283" s="623">
        <v>1673</v>
      </c>
      <c r="AA8283" t="s">
        <v>6605</v>
      </c>
      <c r="AB8283" t="s">
        <v>8578</v>
      </c>
      <c r="AC8283" s="316" t="str">
        <f t="shared" si="82"/>
        <v>INSERT INTO UPK_IKOU.upk_k40.k60_press_buno_link (buno_id, k60_buno_id, created_date, created_tantou_id) VALUES (3381, 2156, GETDATE(), 999);</v>
      </c>
    </row>
    <row r="8284" spans="26:29">
      <c r="Z8284" s="623">
        <v>1674</v>
      </c>
      <c r="AA8284" t="s">
        <v>6836</v>
      </c>
      <c r="AB8284" t="s">
        <v>8579</v>
      </c>
      <c r="AC8284" s="316" t="str">
        <f t="shared" si="82"/>
        <v>INSERT INTO UPK_IKOU.upk_k40.k60_press_buno_link (buno_id, k60_buno_id, created_date, created_tantou_id) VALUES (3382, 2387, GETDATE(), 999);</v>
      </c>
    </row>
    <row r="8285" spans="26:29">
      <c r="Z8285" s="623">
        <v>1675</v>
      </c>
      <c r="AA8285" t="s">
        <v>6835</v>
      </c>
      <c r="AB8285" t="s">
        <v>8580</v>
      </c>
      <c r="AC8285" s="316" t="str">
        <f t="shared" si="82"/>
        <v>INSERT INTO UPK_IKOU.upk_k40.k60_press_buno_link (buno_id, k60_buno_id, created_date, created_tantou_id) VALUES (3383, 2386, GETDATE(), 999);</v>
      </c>
    </row>
    <row r="8286" spans="26:29">
      <c r="Z8286" s="623">
        <v>1676</v>
      </c>
      <c r="AA8286" t="s">
        <v>6458</v>
      </c>
      <c r="AB8286" t="s">
        <v>8581</v>
      </c>
      <c r="AC8286" s="316" t="str">
        <f t="shared" si="82"/>
        <v>INSERT INTO UPK_IKOU.upk_k40.k60_press_buno_link (buno_id, k60_buno_id, created_date, created_tantou_id) VALUES (3384, 1970, GETDATE(), 999);</v>
      </c>
    </row>
    <row r="8287" spans="26:29">
      <c r="Z8287" s="623">
        <v>1677</v>
      </c>
      <c r="AA8287" t="s">
        <v>6370</v>
      </c>
      <c r="AB8287" t="s">
        <v>8582</v>
      </c>
      <c r="AC8287" s="316" t="str">
        <f t="shared" si="82"/>
        <v>INSERT INTO UPK_IKOU.upk_k40.k60_press_buno_link (buno_id, k60_buno_id, created_date, created_tantou_id) VALUES (3385, 1882, GETDATE(), 999);</v>
      </c>
    </row>
    <row r="8288" spans="26:29">
      <c r="Z8288" s="623">
        <v>1678</v>
      </c>
      <c r="AA8288" t="s">
        <v>6370</v>
      </c>
      <c r="AB8288" t="s">
        <v>8583</v>
      </c>
      <c r="AC8288" s="316" t="str">
        <f t="shared" si="82"/>
        <v>INSERT INTO UPK_IKOU.upk_k40.k60_press_buno_link (buno_id, k60_buno_id, created_date, created_tantou_id) VALUES (3386, 1882, GETDATE(), 999);</v>
      </c>
    </row>
    <row r="8289" spans="26:29">
      <c r="Z8289" s="623">
        <v>1679</v>
      </c>
      <c r="AA8289" t="s">
        <v>6459</v>
      </c>
      <c r="AB8289" t="s">
        <v>8584</v>
      </c>
      <c r="AC8289" s="316" t="str">
        <f t="shared" si="82"/>
        <v>INSERT INTO UPK_IKOU.upk_k40.k60_press_buno_link (buno_id, k60_buno_id, created_date, created_tantou_id) VALUES (3387, 1971, GETDATE(), 999);</v>
      </c>
    </row>
    <row r="8290" spans="26:29">
      <c r="Z8290" s="623">
        <v>1680</v>
      </c>
      <c r="AA8290" t="s">
        <v>6460</v>
      </c>
      <c r="AB8290" t="s">
        <v>8585</v>
      </c>
      <c r="AC8290" s="316" t="str">
        <f t="shared" si="82"/>
        <v>INSERT INTO UPK_IKOU.upk_k40.k60_press_buno_link (buno_id, k60_buno_id, created_date, created_tantou_id) VALUES (3388, 1972, GETDATE(), 999);</v>
      </c>
    </row>
    <row r="8291" spans="26:29">
      <c r="Z8291" s="623">
        <v>1681</v>
      </c>
      <c r="AA8291" t="s">
        <v>6461</v>
      </c>
      <c r="AB8291" t="s">
        <v>8586</v>
      </c>
      <c r="AC8291" s="316" t="str">
        <f t="shared" si="82"/>
        <v>INSERT INTO UPK_IKOU.upk_k40.k60_press_buno_link (buno_id, k60_buno_id, created_date, created_tantou_id) VALUES (3389, 1973, GETDATE(), 999);</v>
      </c>
    </row>
    <row r="8292" spans="26:29">
      <c r="Z8292" s="623">
        <v>1682</v>
      </c>
      <c r="AA8292" t="s">
        <v>6462</v>
      </c>
      <c r="AB8292" t="s">
        <v>8587</v>
      </c>
      <c r="AC8292" s="316" t="str">
        <f t="shared" si="82"/>
        <v>INSERT INTO UPK_IKOU.upk_k40.k60_press_buno_link (buno_id, k60_buno_id, created_date, created_tantou_id) VALUES (3390, 1974, GETDATE(), 999);</v>
      </c>
    </row>
    <row r="8293" spans="26:29">
      <c r="Z8293" s="623">
        <v>1683</v>
      </c>
      <c r="AA8293" t="s">
        <v>5987</v>
      </c>
      <c r="AB8293" t="s">
        <v>8588</v>
      </c>
      <c r="AC8293" s="316" t="str">
        <f t="shared" si="82"/>
        <v>INSERT INTO UPK_IKOU.upk_k40.k60_press_buno_link (buno_id, k60_buno_id, created_date, created_tantou_id) VALUES (3391, 1498, GETDATE(), 999);</v>
      </c>
    </row>
    <row r="8294" spans="26:29">
      <c r="Z8294" s="623">
        <v>1684</v>
      </c>
      <c r="AA8294" t="s">
        <v>6373</v>
      </c>
      <c r="AB8294" t="s">
        <v>8589</v>
      </c>
      <c r="AC8294" s="316" t="str">
        <f t="shared" si="82"/>
        <v>INSERT INTO UPK_IKOU.upk_k40.k60_press_buno_link (buno_id, k60_buno_id, created_date, created_tantou_id) VALUES (3392, 1885, GETDATE(), 999);</v>
      </c>
    </row>
    <row r="8295" spans="26:29">
      <c r="Z8295" s="623">
        <v>1685</v>
      </c>
      <c r="AA8295" t="s">
        <v>6374</v>
      </c>
      <c r="AB8295" t="s">
        <v>8590</v>
      </c>
      <c r="AC8295" s="316" t="str">
        <f t="shared" si="82"/>
        <v>INSERT INTO UPK_IKOU.upk_k40.k60_press_buno_link (buno_id, k60_buno_id, created_date, created_tantou_id) VALUES (3393, 1886, GETDATE(), 999);</v>
      </c>
    </row>
    <row r="8296" spans="26:29">
      <c r="Z8296" s="623">
        <v>1686</v>
      </c>
      <c r="AA8296" t="s">
        <v>6371</v>
      </c>
      <c r="AB8296" t="s">
        <v>8591</v>
      </c>
      <c r="AC8296" s="316" t="str">
        <f t="shared" si="82"/>
        <v>INSERT INTO UPK_IKOU.upk_k40.k60_press_buno_link (buno_id, k60_buno_id, created_date, created_tantou_id) VALUES (3394, 1883, GETDATE(), 999);</v>
      </c>
    </row>
    <row r="8297" spans="26:29">
      <c r="Z8297" s="623">
        <v>1687</v>
      </c>
      <c r="AA8297" t="s">
        <v>6371</v>
      </c>
      <c r="AB8297" t="s">
        <v>8592</v>
      </c>
      <c r="AC8297" s="316" t="str">
        <f t="shared" si="82"/>
        <v>INSERT INTO UPK_IKOU.upk_k40.k60_press_buno_link (buno_id, k60_buno_id, created_date, created_tantou_id) VALUES (3395, 1883, GETDATE(), 999);</v>
      </c>
    </row>
    <row r="8298" spans="26:29">
      <c r="Z8298" s="623">
        <v>1688</v>
      </c>
      <c r="AA8298" t="s">
        <v>6372</v>
      </c>
      <c r="AB8298" t="s">
        <v>8593</v>
      </c>
      <c r="AC8298" s="316" t="str">
        <f t="shared" si="82"/>
        <v>INSERT INTO UPK_IKOU.upk_k40.k60_press_buno_link (buno_id, k60_buno_id, created_date, created_tantou_id) VALUES (3396, 1884, GETDATE(), 999);</v>
      </c>
    </row>
    <row r="8299" spans="26:29">
      <c r="Z8299" s="623">
        <v>1689</v>
      </c>
      <c r="AA8299" t="s">
        <v>6372</v>
      </c>
      <c r="AB8299" t="s">
        <v>8594</v>
      </c>
      <c r="AC8299" s="316" t="str">
        <f t="shared" si="82"/>
        <v>INSERT INTO UPK_IKOU.upk_k40.k60_press_buno_link (buno_id, k60_buno_id, created_date, created_tantou_id) VALUES (3397, 1884, GETDATE(), 999);</v>
      </c>
    </row>
    <row r="8300" spans="26:29">
      <c r="Z8300" s="623">
        <v>1690</v>
      </c>
      <c r="AA8300" t="s">
        <v>6463</v>
      </c>
      <c r="AB8300" t="s">
        <v>8595</v>
      </c>
      <c r="AC8300" s="316" t="str">
        <f t="shared" si="82"/>
        <v>INSERT INTO UPK_IKOU.upk_k40.k60_press_buno_link (buno_id, k60_buno_id, created_date, created_tantou_id) VALUES (3398, 1975, GETDATE(), 999);</v>
      </c>
    </row>
    <row r="8301" spans="26:29">
      <c r="Z8301" s="623">
        <v>1691</v>
      </c>
      <c r="AA8301" t="s">
        <v>6464</v>
      </c>
      <c r="AB8301" t="s">
        <v>8596</v>
      </c>
      <c r="AC8301" s="316" t="str">
        <f t="shared" si="82"/>
        <v>INSERT INTO UPK_IKOU.upk_k40.k60_press_buno_link (buno_id, k60_buno_id, created_date, created_tantou_id) VALUES (3399, 1976, GETDATE(), 999);</v>
      </c>
    </row>
    <row r="8302" spans="26:29">
      <c r="Z8302" s="623">
        <v>1692</v>
      </c>
      <c r="AA8302" t="s">
        <v>6464</v>
      </c>
      <c r="AB8302" t="s">
        <v>8597</v>
      </c>
      <c r="AC8302" s="316" t="str">
        <f t="shared" si="82"/>
        <v>INSERT INTO UPK_IKOU.upk_k40.k60_press_buno_link (buno_id, k60_buno_id, created_date, created_tantou_id) VALUES (3400, 1976, GETDATE(), 999);</v>
      </c>
    </row>
    <row r="8303" spans="26:29">
      <c r="Z8303" s="623">
        <v>1693</v>
      </c>
      <c r="AA8303" t="s">
        <v>6302</v>
      </c>
      <c r="AB8303" t="s">
        <v>8598</v>
      </c>
      <c r="AC8303" s="316" t="str">
        <f t="shared" si="82"/>
        <v>INSERT INTO UPK_IKOU.upk_k40.k60_press_buno_link (buno_id, k60_buno_id, created_date, created_tantou_id) VALUES (3401, 1814, GETDATE(), 999);</v>
      </c>
    </row>
    <row r="8304" spans="26:29">
      <c r="Z8304" s="623">
        <v>1694</v>
      </c>
      <c r="AA8304" t="s">
        <v>6302</v>
      </c>
      <c r="AB8304" t="s">
        <v>8599</v>
      </c>
      <c r="AC8304" s="316" t="str">
        <f t="shared" si="82"/>
        <v>INSERT INTO UPK_IKOU.upk_k40.k60_press_buno_link (buno_id, k60_buno_id, created_date, created_tantou_id) VALUES (3402, 1814, GETDATE(), 999);</v>
      </c>
    </row>
    <row r="8305" spans="26:29">
      <c r="Z8305" s="623">
        <v>1695</v>
      </c>
      <c r="AA8305" t="s">
        <v>6303</v>
      </c>
      <c r="AB8305" t="s">
        <v>8600</v>
      </c>
      <c r="AC8305" s="316" t="str">
        <f t="shared" si="82"/>
        <v>INSERT INTO UPK_IKOU.upk_k40.k60_press_buno_link (buno_id, k60_buno_id, created_date, created_tantou_id) VALUES (3403, 1815, GETDATE(), 999);</v>
      </c>
    </row>
    <row r="8306" spans="26:29">
      <c r="Z8306" s="623">
        <v>1696</v>
      </c>
      <c r="AA8306" t="s">
        <v>6303</v>
      </c>
      <c r="AB8306" t="s">
        <v>8601</v>
      </c>
      <c r="AC8306" s="316" t="str">
        <f t="shared" si="82"/>
        <v>INSERT INTO UPK_IKOU.upk_k40.k60_press_buno_link (buno_id, k60_buno_id, created_date, created_tantou_id) VALUES (3404, 1815, GETDATE(), 999);</v>
      </c>
    </row>
    <row r="8307" spans="26:29">
      <c r="Z8307" s="623">
        <v>1697</v>
      </c>
      <c r="AA8307" t="s">
        <v>6304</v>
      </c>
      <c r="AB8307" t="s">
        <v>8602</v>
      </c>
      <c r="AC8307" s="316" t="str">
        <f t="shared" si="82"/>
        <v>INSERT INTO UPK_IKOU.upk_k40.k60_press_buno_link (buno_id, k60_buno_id, created_date, created_tantou_id) VALUES (3405, 1816, GETDATE(), 999);</v>
      </c>
    </row>
    <row r="8308" spans="26:29">
      <c r="Z8308" s="623">
        <v>1698</v>
      </c>
      <c r="AA8308" t="s">
        <v>6305</v>
      </c>
      <c r="AB8308" t="s">
        <v>8603</v>
      </c>
      <c r="AC8308" s="316" t="str">
        <f t="shared" si="82"/>
        <v>INSERT INTO UPK_IKOU.upk_k40.k60_press_buno_link (buno_id, k60_buno_id, created_date, created_tantou_id) VALUES (3406, 1817, GETDATE(), 999);</v>
      </c>
    </row>
    <row r="8309" spans="26:29">
      <c r="Z8309" s="623">
        <v>1699</v>
      </c>
      <c r="AA8309" t="s">
        <v>6496</v>
      </c>
      <c r="AB8309" t="s">
        <v>8604</v>
      </c>
      <c r="AC8309" s="316" t="str">
        <f t="shared" si="82"/>
        <v>INSERT INTO UPK_IKOU.upk_k40.k60_press_buno_link (buno_id, k60_buno_id, created_date, created_tantou_id) VALUES (3407, 2032, GETDATE(), 999);</v>
      </c>
    </row>
    <row r="8310" spans="26:29">
      <c r="Z8310" s="623">
        <v>1700</v>
      </c>
      <c r="AA8310" t="s">
        <v>6496</v>
      </c>
      <c r="AB8310" t="s">
        <v>8605</v>
      </c>
      <c r="AC8310" s="316" t="str">
        <f t="shared" si="82"/>
        <v>INSERT INTO UPK_IKOU.upk_k40.k60_press_buno_link (buno_id, k60_buno_id, created_date, created_tantou_id) VALUES (3408, 2032, GETDATE(), 999);</v>
      </c>
    </row>
    <row r="8311" spans="26:29">
      <c r="Z8311" s="623">
        <v>1701</v>
      </c>
      <c r="AA8311" t="s">
        <v>232</v>
      </c>
      <c r="AB8311" t="s">
        <v>8606</v>
      </c>
      <c r="AC8311" s="316" t="str">
        <f t="shared" si="82"/>
        <v>INSERT INTO UPK_IKOU.upk_k40.k60_press_buno_link (buno_id, k60_buno_id, created_date, created_tantou_id) VALUES (3409, 2033, GETDATE(), 999);</v>
      </c>
    </row>
    <row r="8312" spans="26:29">
      <c r="Z8312" s="623">
        <v>1702</v>
      </c>
      <c r="AA8312" t="s">
        <v>232</v>
      </c>
      <c r="AB8312" t="s">
        <v>8607</v>
      </c>
      <c r="AC8312" s="316" t="str">
        <f t="shared" si="82"/>
        <v>INSERT INTO UPK_IKOU.upk_k40.k60_press_buno_link (buno_id, k60_buno_id, created_date, created_tantou_id) VALUES (3410, 2033, GETDATE(), 999);</v>
      </c>
    </row>
    <row r="8313" spans="26:29">
      <c r="Z8313" s="623">
        <v>1703</v>
      </c>
      <c r="AA8313" t="s">
        <v>6965</v>
      </c>
      <c r="AB8313" t="s">
        <v>8608</v>
      </c>
      <c r="AC8313" s="316" t="str">
        <f t="shared" si="82"/>
        <v>INSERT INTO UPK_IKOU.upk_k40.k60_press_buno_link (buno_id, k60_buno_id, created_date, created_tantou_id) VALUES (3411, 2516, GETDATE(), 999);</v>
      </c>
    </row>
    <row r="8314" spans="26:29">
      <c r="Z8314" s="623">
        <v>1704</v>
      </c>
      <c r="AA8314" t="s">
        <v>6966</v>
      </c>
      <c r="AB8314" t="s">
        <v>8609</v>
      </c>
      <c r="AC8314" s="316" t="str">
        <f t="shared" si="82"/>
        <v>INSERT INTO UPK_IKOU.upk_k40.k60_press_buno_link (buno_id, k60_buno_id, created_date, created_tantou_id) VALUES (3412, 2517, GETDATE(), 999);</v>
      </c>
    </row>
    <row r="8315" spans="26:29">
      <c r="Z8315" s="623">
        <v>1705</v>
      </c>
      <c r="AA8315" t="s">
        <v>238</v>
      </c>
      <c r="AB8315" t="s">
        <v>8610</v>
      </c>
      <c r="AC8315" s="316" t="str">
        <f t="shared" si="82"/>
        <v>INSERT INTO UPK_IKOU.upk_k40.k60_press_buno_link (buno_id, k60_buno_id, created_date, created_tantou_id) VALUES (3413, 2034, GETDATE(), 999);</v>
      </c>
    </row>
    <row r="8316" spans="26:29">
      <c r="Z8316" s="623">
        <v>1706</v>
      </c>
      <c r="AA8316" t="s">
        <v>6608</v>
      </c>
      <c r="AB8316" t="s">
        <v>8611</v>
      </c>
      <c r="AC8316" s="316" t="str">
        <f t="shared" si="82"/>
        <v>INSERT INTO UPK_IKOU.upk_k40.k60_press_buno_link (buno_id, k60_buno_id, created_date, created_tantou_id) VALUES (3414, 2159, GETDATE(), 999);</v>
      </c>
    </row>
    <row r="8317" spans="26:29">
      <c r="Z8317" s="623">
        <v>1707</v>
      </c>
      <c r="AA8317" t="s">
        <v>6608</v>
      </c>
      <c r="AB8317" t="s">
        <v>8612</v>
      </c>
      <c r="AC8317" s="316" t="str">
        <f t="shared" si="82"/>
        <v>INSERT INTO UPK_IKOU.upk_k40.k60_press_buno_link (buno_id, k60_buno_id, created_date, created_tantou_id) VALUES (3415, 2159, GETDATE(), 999);</v>
      </c>
    </row>
    <row r="8318" spans="26:29">
      <c r="Z8318" s="623">
        <v>1708</v>
      </c>
      <c r="AA8318">
        <v>2576</v>
      </c>
      <c r="AB8318" t="s">
        <v>8613</v>
      </c>
      <c r="AC8318" s="316" t="str">
        <f t="shared" si="82"/>
        <v>INSERT INTO UPK_IKOU.upk_k40.k60_press_buno_link (buno_id, k60_buno_id, created_date, created_tantou_id) VALUES (3416, 2576, GETDATE(), 999);</v>
      </c>
    </row>
    <row r="8319" spans="26:29">
      <c r="Z8319" s="623">
        <v>1709</v>
      </c>
      <c r="AA8319">
        <v>2577</v>
      </c>
      <c r="AB8319" t="s">
        <v>8614</v>
      </c>
      <c r="AC8319" s="316" t="str">
        <f t="shared" si="82"/>
        <v>INSERT INTO UPK_IKOU.upk_k40.k60_press_buno_link (buno_id, k60_buno_id, created_date, created_tantou_id) VALUES (3417, 2577, GETDATE(), 999);</v>
      </c>
    </row>
    <row r="8320" spans="26:29">
      <c r="Z8320" s="623">
        <v>1710</v>
      </c>
      <c r="AA8320">
        <v>2578</v>
      </c>
      <c r="AB8320" t="s">
        <v>8615</v>
      </c>
      <c r="AC8320" s="316" t="str">
        <f t="shared" si="82"/>
        <v>INSERT INTO UPK_IKOU.upk_k40.k60_press_buno_link (buno_id, k60_buno_id, created_date, created_tantou_id) VALUES (3418, 2578, GETDATE(), 999);</v>
      </c>
    </row>
    <row r="8321" spans="2:42" s="626" customFormat="1">
      <c r="B8321" s="626" t="s">
        <v>8812</v>
      </c>
      <c r="H8321" s="626" t="str">
        <f>$H$1&amp;".upk_k40.k60_os_buno_link"</f>
        <v>UPK_IKOU.upk_k40.k60_os_buno_link</v>
      </c>
    </row>
    <row r="8322" spans="2:42">
      <c r="Z8322" s="626"/>
      <c r="AA8322" s="626"/>
      <c r="AB8322" s="626"/>
      <c r="AO8322" s="626"/>
      <c r="AP8322" s="626"/>
    </row>
    <row r="8323" spans="2:42">
      <c r="Z8323">
        <v>1</v>
      </c>
      <c r="AA8323" t="s">
        <v>2679</v>
      </c>
      <c r="AB8323" t="s">
        <v>5780</v>
      </c>
    </row>
    <row r="8324" spans="2:42">
      <c r="Z8324">
        <v>2</v>
      </c>
      <c r="AA8324" t="s">
        <v>2680</v>
      </c>
      <c r="AB8324" t="s">
        <v>5781</v>
      </c>
    </row>
    <row r="8325" spans="2:42">
      <c r="Z8325" s="626">
        <v>3</v>
      </c>
      <c r="AA8325" t="s">
        <v>2681</v>
      </c>
      <c r="AB8325" t="s">
        <v>5782</v>
      </c>
    </row>
    <row r="8326" spans="2:42">
      <c r="Z8326" s="626">
        <v>4</v>
      </c>
      <c r="AA8326" t="s">
        <v>2682</v>
      </c>
      <c r="AB8326" t="s">
        <v>5783</v>
      </c>
    </row>
    <row r="8327" spans="2:42">
      <c r="Z8327" s="626">
        <v>5</v>
      </c>
      <c r="AA8327" t="s">
        <v>2683</v>
      </c>
      <c r="AB8327" t="s">
        <v>5784</v>
      </c>
    </row>
    <row r="8328" spans="2:42">
      <c r="Z8328" s="626">
        <v>6</v>
      </c>
      <c r="AA8328" t="s">
        <v>2684</v>
      </c>
      <c r="AB8328" t="s">
        <v>5785</v>
      </c>
    </row>
    <row r="8329" spans="2:42">
      <c r="Z8329" s="626">
        <v>7</v>
      </c>
      <c r="AA8329" t="s">
        <v>2685</v>
      </c>
      <c r="AB8329" t="s">
        <v>5786</v>
      </c>
    </row>
    <row r="8330" spans="2:42">
      <c r="Z8330" s="626">
        <v>8</v>
      </c>
      <c r="AA8330" t="s">
        <v>2686</v>
      </c>
      <c r="AB8330" t="s">
        <v>5787</v>
      </c>
    </row>
    <row r="8331" spans="2:42">
      <c r="Z8331" s="626">
        <v>9</v>
      </c>
      <c r="AA8331" t="s">
        <v>2687</v>
      </c>
      <c r="AB8331" t="s">
        <v>5788</v>
      </c>
    </row>
    <row r="8332" spans="2:42">
      <c r="Z8332" s="626">
        <v>10</v>
      </c>
      <c r="AA8332" t="s">
        <v>2688</v>
      </c>
      <c r="AB8332" t="s">
        <v>5789</v>
      </c>
    </row>
    <row r="8333" spans="2:42">
      <c r="Z8333" s="626">
        <v>11</v>
      </c>
      <c r="AA8333" t="s">
        <v>2689</v>
      </c>
      <c r="AB8333" t="s">
        <v>5790</v>
      </c>
    </row>
    <row r="8334" spans="2:42">
      <c r="Z8334" s="626">
        <v>12</v>
      </c>
      <c r="AA8334" t="s">
        <v>2690</v>
      </c>
      <c r="AB8334" t="s">
        <v>5791</v>
      </c>
    </row>
    <row r="8335" spans="2:42">
      <c r="Z8335" s="626">
        <v>13</v>
      </c>
      <c r="AA8335" t="s">
        <v>2691</v>
      </c>
      <c r="AB8335" t="s">
        <v>5792</v>
      </c>
    </row>
    <row r="8336" spans="2:42">
      <c r="Z8336" s="626">
        <v>14</v>
      </c>
      <c r="AA8336" t="s">
        <v>2692</v>
      </c>
      <c r="AB8336" t="s">
        <v>5793</v>
      </c>
    </row>
    <row r="8337" spans="26:28">
      <c r="Z8337" s="626">
        <v>15</v>
      </c>
      <c r="AA8337" t="s">
        <v>2693</v>
      </c>
      <c r="AB8337" t="s">
        <v>5794</v>
      </c>
    </row>
    <row r="8338" spans="26:28">
      <c r="Z8338" s="626">
        <v>16</v>
      </c>
      <c r="AA8338" t="s">
        <v>2694</v>
      </c>
      <c r="AB8338" t="s">
        <v>5795</v>
      </c>
    </row>
    <row r="8339" spans="26:28">
      <c r="Z8339" s="626">
        <v>17</v>
      </c>
      <c r="AA8339" t="s">
        <v>2695</v>
      </c>
      <c r="AB8339" t="s">
        <v>5796</v>
      </c>
    </row>
    <row r="8340" spans="26:28">
      <c r="Z8340" s="626">
        <v>18</v>
      </c>
      <c r="AA8340" t="s">
        <v>2696</v>
      </c>
      <c r="AB8340" t="s">
        <v>5797</v>
      </c>
    </row>
    <row r="8341" spans="26:28">
      <c r="Z8341" s="626">
        <v>19</v>
      </c>
      <c r="AA8341" t="s">
        <v>2697</v>
      </c>
      <c r="AB8341" t="s">
        <v>5798</v>
      </c>
    </row>
    <row r="8342" spans="26:28">
      <c r="Z8342" s="626">
        <v>20</v>
      </c>
      <c r="AA8342" t="s">
        <v>2698</v>
      </c>
      <c r="AB8342" t="s">
        <v>5799</v>
      </c>
    </row>
    <row r="8343" spans="26:28">
      <c r="Z8343" s="626">
        <v>21</v>
      </c>
      <c r="AA8343" t="s">
        <v>2699</v>
      </c>
      <c r="AB8343" t="s">
        <v>5800</v>
      </c>
    </row>
    <row r="8344" spans="26:28">
      <c r="Z8344" s="626">
        <v>22</v>
      </c>
      <c r="AA8344" t="s">
        <v>2700</v>
      </c>
      <c r="AB8344" t="s">
        <v>5801</v>
      </c>
    </row>
    <row r="8345" spans="26:28">
      <c r="Z8345" s="626">
        <v>23</v>
      </c>
      <c r="AA8345" t="s">
        <v>2701</v>
      </c>
      <c r="AB8345" t="s">
        <v>5802</v>
      </c>
    </row>
    <row r="8346" spans="26:28">
      <c r="Z8346" s="626">
        <v>24</v>
      </c>
      <c r="AA8346" t="s">
        <v>2702</v>
      </c>
      <c r="AB8346" t="s">
        <v>5803</v>
      </c>
    </row>
    <row r="8347" spans="26:28">
      <c r="Z8347" s="626">
        <v>25</v>
      </c>
      <c r="AA8347" t="s">
        <v>2703</v>
      </c>
      <c r="AB8347" t="s">
        <v>5804</v>
      </c>
    </row>
    <row r="8348" spans="26:28">
      <c r="Z8348" s="626">
        <v>26</v>
      </c>
      <c r="AA8348" t="s">
        <v>2704</v>
      </c>
      <c r="AB8348" t="s">
        <v>5805</v>
      </c>
    </row>
    <row r="8349" spans="26:28">
      <c r="Z8349" s="626">
        <v>27</v>
      </c>
      <c r="AA8349" t="s">
        <v>2705</v>
      </c>
      <c r="AB8349" t="s">
        <v>5806</v>
      </c>
    </row>
    <row r="8350" spans="26:28">
      <c r="Z8350" s="626">
        <v>28</v>
      </c>
      <c r="AA8350" t="s">
        <v>2706</v>
      </c>
      <c r="AB8350" t="s">
        <v>5807</v>
      </c>
    </row>
    <row r="8351" spans="26:28">
      <c r="Z8351" s="626">
        <v>29</v>
      </c>
      <c r="AA8351" t="s">
        <v>2707</v>
      </c>
      <c r="AB8351" t="s">
        <v>5808</v>
      </c>
    </row>
    <row r="8352" spans="26:28">
      <c r="Z8352" s="626">
        <v>30</v>
      </c>
      <c r="AA8352" t="s">
        <v>2708</v>
      </c>
      <c r="AB8352" t="s">
        <v>5809</v>
      </c>
    </row>
    <row r="8353" spans="26:28">
      <c r="Z8353" s="626">
        <v>31</v>
      </c>
      <c r="AA8353" t="s">
        <v>2709</v>
      </c>
      <c r="AB8353" t="s">
        <v>5810</v>
      </c>
    </row>
    <row r="8354" spans="26:28">
      <c r="Z8354" s="626">
        <v>32</v>
      </c>
      <c r="AA8354" t="s">
        <v>2710</v>
      </c>
      <c r="AB8354" t="s">
        <v>5811</v>
      </c>
    </row>
    <row r="8355" spans="26:28">
      <c r="Z8355" s="626">
        <v>33</v>
      </c>
      <c r="AA8355" t="s">
        <v>2711</v>
      </c>
      <c r="AB8355" t="s">
        <v>5812</v>
      </c>
    </row>
    <row r="8356" spans="26:28">
      <c r="Z8356" s="626">
        <v>34</v>
      </c>
      <c r="AA8356" t="s">
        <v>2712</v>
      </c>
      <c r="AB8356" t="s">
        <v>5813</v>
      </c>
    </row>
    <row r="8357" spans="26:28">
      <c r="Z8357" s="626">
        <v>35</v>
      </c>
      <c r="AA8357" t="s">
        <v>2713</v>
      </c>
      <c r="AB8357" t="s">
        <v>5814</v>
      </c>
    </row>
    <row r="8358" spans="26:28">
      <c r="Z8358" s="626">
        <v>36</v>
      </c>
      <c r="AA8358" t="s">
        <v>2714</v>
      </c>
      <c r="AB8358" t="s">
        <v>5815</v>
      </c>
    </row>
    <row r="8359" spans="26:28">
      <c r="Z8359" s="626">
        <v>37</v>
      </c>
      <c r="AA8359" t="s">
        <v>2715</v>
      </c>
      <c r="AB8359" t="s">
        <v>5816</v>
      </c>
    </row>
    <row r="8360" spans="26:28">
      <c r="Z8360" s="626">
        <v>38</v>
      </c>
      <c r="AA8360" t="s">
        <v>2716</v>
      </c>
      <c r="AB8360" t="s">
        <v>5817</v>
      </c>
    </row>
    <row r="8361" spans="26:28">
      <c r="Z8361" s="626">
        <v>39</v>
      </c>
      <c r="AA8361" t="s">
        <v>2717</v>
      </c>
      <c r="AB8361" t="s">
        <v>5818</v>
      </c>
    </row>
    <row r="8362" spans="26:28">
      <c r="Z8362" s="626">
        <v>40</v>
      </c>
      <c r="AA8362" t="s">
        <v>2718</v>
      </c>
      <c r="AB8362" t="s">
        <v>5819</v>
      </c>
    </row>
    <row r="8363" spans="26:28">
      <c r="Z8363" s="626">
        <v>41</v>
      </c>
      <c r="AA8363" t="s">
        <v>2719</v>
      </c>
      <c r="AB8363" t="s">
        <v>5820</v>
      </c>
    </row>
    <row r="8364" spans="26:28">
      <c r="Z8364" s="626">
        <v>42</v>
      </c>
      <c r="AA8364" t="s">
        <v>2720</v>
      </c>
      <c r="AB8364" t="s">
        <v>5821</v>
      </c>
    </row>
    <row r="8365" spans="26:28">
      <c r="Z8365" s="626">
        <v>43</v>
      </c>
      <c r="AA8365" t="s">
        <v>2721</v>
      </c>
      <c r="AB8365" t="s">
        <v>5822</v>
      </c>
    </row>
    <row r="8366" spans="26:28">
      <c r="Z8366" s="626">
        <v>44</v>
      </c>
      <c r="AA8366" t="s">
        <v>2722</v>
      </c>
      <c r="AB8366" t="s">
        <v>5823</v>
      </c>
    </row>
    <row r="8367" spans="26:28">
      <c r="Z8367" s="626">
        <v>45</v>
      </c>
      <c r="AA8367" t="s">
        <v>2723</v>
      </c>
      <c r="AB8367" t="s">
        <v>5824</v>
      </c>
    </row>
    <row r="8368" spans="26:28">
      <c r="Z8368" s="626">
        <v>46</v>
      </c>
      <c r="AA8368" t="s">
        <v>2724</v>
      </c>
      <c r="AB8368" t="s">
        <v>5825</v>
      </c>
    </row>
    <row r="8369" spans="26:28">
      <c r="Z8369" s="626">
        <v>47</v>
      </c>
      <c r="AA8369" t="s">
        <v>2725</v>
      </c>
      <c r="AB8369" t="s">
        <v>5826</v>
      </c>
    </row>
    <row r="8370" spans="26:28">
      <c r="Z8370" s="626">
        <v>48</v>
      </c>
      <c r="AA8370" t="s">
        <v>2726</v>
      </c>
      <c r="AB8370" t="s">
        <v>5827</v>
      </c>
    </row>
    <row r="8371" spans="26:28">
      <c r="Z8371" s="626">
        <v>49</v>
      </c>
      <c r="AA8371" t="s">
        <v>2727</v>
      </c>
      <c r="AB8371" t="s">
        <v>5828</v>
      </c>
    </row>
    <row r="8372" spans="26:28">
      <c r="Z8372" s="626">
        <v>50</v>
      </c>
      <c r="AA8372" t="s">
        <v>2728</v>
      </c>
      <c r="AB8372" t="s">
        <v>5829</v>
      </c>
    </row>
    <row r="8373" spans="26:28">
      <c r="Z8373" s="626">
        <v>51</v>
      </c>
      <c r="AA8373" t="s">
        <v>2729</v>
      </c>
      <c r="AB8373" t="s">
        <v>5830</v>
      </c>
    </row>
    <row r="8374" spans="26:28">
      <c r="Z8374" s="626">
        <v>52</v>
      </c>
      <c r="AA8374" t="s">
        <v>2730</v>
      </c>
      <c r="AB8374" t="s">
        <v>5831</v>
      </c>
    </row>
    <row r="8375" spans="26:28">
      <c r="Z8375" s="626">
        <v>53</v>
      </c>
      <c r="AA8375" t="s">
        <v>2731</v>
      </c>
      <c r="AB8375" t="s">
        <v>5832</v>
      </c>
    </row>
    <row r="8376" spans="26:28">
      <c r="Z8376" s="626">
        <v>54</v>
      </c>
      <c r="AA8376" t="s">
        <v>2732</v>
      </c>
      <c r="AB8376" t="s">
        <v>5833</v>
      </c>
    </row>
    <row r="8377" spans="26:28">
      <c r="Z8377" s="626">
        <v>55</v>
      </c>
      <c r="AA8377" t="s">
        <v>2733</v>
      </c>
      <c r="AB8377" t="s">
        <v>5834</v>
      </c>
    </row>
    <row r="8378" spans="26:28">
      <c r="Z8378" s="626">
        <v>56</v>
      </c>
      <c r="AA8378" t="s">
        <v>2734</v>
      </c>
      <c r="AB8378" t="s">
        <v>5835</v>
      </c>
    </row>
    <row r="8379" spans="26:28">
      <c r="Z8379" s="626">
        <v>57</v>
      </c>
      <c r="AA8379" t="s">
        <v>2735</v>
      </c>
      <c r="AB8379" t="s">
        <v>5836</v>
      </c>
    </row>
    <row r="8380" spans="26:28">
      <c r="Z8380" s="626">
        <v>58</v>
      </c>
      <c r="AA8380" t="s">
        <v>2736</v>
      </c>
      <c r="AB8380" t="s">
        <v>5837</v>
      </c>
    </row>
    <row r="8381" spans="26:28">
      <c r="Z8381" s="626">
        <v>59</v>
      </c>
      <c r="AA8381" t="s">
        <v>2737</v>
      </c>
      <c r="AB8381" t="s">
        <v>5838</v>
      </c>
    </row>
    <row r="8382" spans="26:28">
      <c r="Z8382" s="626">
        <v>60</v>
      </c>
      <c r="AA8382" t="s">
        <v>2738</v>
      </c>
      <c r="AB8382" t="s">
        <v>5839</v>
      </c>
    </row>
    <row r="8383" spans="26:28">
      <c r="Z8383" s="626">
        <v>61</v>
      </c>
      <c r="AA8383" t="s">
        <v>2739</v>
      </c>
      <c r="AB8383" t="s">
        <v>5840</v>
      </c>
    </row>
    <row r="8384" spans="26:28">
      <c r="Z8384" s="626">
        <v>62</v>
      </c>
      <c r="AA8384" t="s">
        <v>2740</v>
      </c>
      <c r="AB8384" t="s">
        <v>5841</v>
      </c>
    </row>
    <row r="8385" spans="26:28">
      <c r="Z8385" s="626">
        <v>63</v>
      </c>
      <c r="AA8385" t="s">
        <v>2741</v>
      </c>
      <c r="AB8385" t="s">
        <v>5842</v>
      </c>
    </row>
    <row r="8386" spans="26:28">
      <c r="Z8386" s="626">
        <v>64</v>
      </c>
      <c r="AA8386" t="s">
        <v>2742</v>
      </c>
      <c r="AB8386" t="s">
        <v>5843</v>
      </c>
    </row>
    <row r="8387" spans="26:28">
      <c r="Z8387" s="626">
        <v>65</v>
      </c>
      <c r="AA8387" t="s">
        <v>2743</v>
      </c>
      <c r="AB8387" t="s">
        <v>5844</v>
      </c>
    </row>
    <row r="8388" spans="26:28">
      <c r="Z8388" s="626">
        <v>66</v>
      </c>
      <c r="AA8388" t="s">
        <v>2744</v>
      </c>
      <c r="AB8388" t="s">
        <v>5845</v>
      </c>
    </row>
    <row r="8389" spans="26:28">
      <c r="Z8389" s="626">
        <v>67</v>
      </c>
      <c r="AA8389" t="s">
        <v>2745</v>
      </c>
      <c r="AB8389" t="s">
        <v>5846</v>
      </c>
    </row>
    <row r="8390" spans="26:28">
      <c r="Z8390" s="626">
        <v>68</v>
      </c>
      <c r="AA8390" t="s">
        <v>2746</v>
      </c>
      <c r="AB8390" t="s">
        <v>5847</v>
      </c>
    </row>
    <row r="8391" spans="26:28">
      <c r="Z8391" s="626">
        <v>69</v>
      </c>
      <c r="AA8391" t="s">
        <v>2747</v>
      </c>
      <c r="AB8391" t="s">
        <v>5848</v>
      </c>
    </row>
    <row r="8392" spans="26:28">
      <c r="Z8392" s="626">
        <v>70</v>
      </c>
      <c r="AA8392" t="s">
        <v>2748</v>
      </c>
      <c r="AB8392" t="s">
        <v>5849</v>
      </c>
    </row>
    <row r="8393" spans="26:28">
      <c r="Z8393" s="626">
        <v>71</v>
      </c>
      <c r="AA8393" t="s">
        <v>2749</v>
      </c>
      <c r="AB8393" t="s">
        <v>5850</v>
      </c>
    </row>
    <row r="8394" spans="26:28">
      <c r="Z8394" s="626">
        <v>72</v>
      </c>
      <c r="AA8394" t="s">
        <v>2750</v>
      </c>
      <c r="AB8394" t="s">
        <v>5851</v>
      </c>
    </row>
    <row r="8395" spans="26:28">
      <c r="Z8395" s="626">
        <v>73</v>
      </c>
      <c r="AA8395" t="s">
        <v>2751</v>
      </c>
      <c r="AB8395" t="s">
        <v>5852</v>
      </c>
    </row>
    <row r="8396" spans="26:28">
      <c r="Z8396" s="626">
        <v>74</v>
      </c>
      <c r="AA8396" t="s">
        <v>2752</v>
      </c>
      <c r="AB8396" t="s">
        <v>5853</v>
      </c>
    </row>
    <row r="8397" spans="26:28">
      <c r="Z8397" s="626">
        <v>75</v>
      </c>
      <c r="AA8397" t="s">
        <v>2753</v>
      </c>
      <c r="AB8397" t="s">
        <v>5854</v>
      </c>
    </row>
    <row r="8398" spans="26:28">
      <c r="Z8398" s="626">
        <v>76</v>
      </c>
      <c r="AA8398" t="s">
        <v>2754</v>
      </c>
      <c r="AB8398" t="s">
        <v>5855</v>
      </c>
    </row>
    <row r="8399" spans="26:28">
      <c r="Z8399" s="626">
        <v>77</v>
      </c>
      <c r="AA8399" t="s">
        <v>2755</v>
      </c>
      <c r="AB8399" t="s">
        <v>5856</v>
      </c>
    </row>
    <row r="8400" spans="26:28">
      <c r="Z8400" s="626">
        <v>78</v>
      </c>
      <c r="AA8400" t="s">
        <v>2756</v>
      </c>
      <c r="AB8400" t="s">
        <v>5857</v>
      </c>
    </row>
    <row r="8401" spans="26:28">
      <c r="Z8401" s="626">
        <v>79</v>
      </c>
      <c r="AA8401" t="s">
        <v>2757</v>
      </c>
      <c r="AB8401" t="s">
        <v>5858</v>
      </c>
    </row>
    <row r="8402" spans="26:28">
      <c r="Z8402" s="626">
        <v>80</v>
      </c>
      <c r="AA8402" t="s">
        <v>2758</v>
      </c>
      <c r="AB8402" t="s">
        <v>5859</v>
      </c>
    </row>
    <row r="8403" spans="26:28">
      <c r="Z8403" s="626">
        <v>81</v>
      </c>
      <c r="AA8403" t="s">
        <v>2759</v>
      </c>
      <c r="AB8403" t="s">
        <v>5860</v>
      </c>
    </row>
    <row r="8404" spans="26:28">
      <c r="Z8404" s="626">
        <v>82</v>
      </c>
      <c r="AA8404" t="s">
        <v>2760</v>
      </c>
      <c r="AB8404" t="s">
        <v>5861</v>
      </c>
    </row>
    <row r="8405" spans="26:28">
      <c r="Z8405" s="626">
        <v>83</v>
      </c>
      <c r="AA8405" t="s">
        <v>2761</v>
      </c>
      <c r="AB8405" t="s">
        <v>5862</v>
      </c>
    </row>
    <row r="8406" spans="26:28">
      <c r="Z8406" s="626">
        <v>84</v>
      </c>
      <c r="AA8406" t="s">
        <v>2762</v>
      </c>
      <c r="AB8406" t="s">
        <v>5863</v>
      </c>
    </row>
    <row r="8407" spans="26:28">
      <c r="Z8407" s="626">
        <v>85</v>
      </c>
      <c r="AA8407" t="s">
        <v>2763</v>
      </c>
      <c r="AB8407" t="s">
        <v>5864</v>
      </c>
    </row>
    <row r="8408" spans="26:28">
      <c r="Z8408" s="626">
        <v>86</v>
      </c>
      <c r="AA8408" t="s">
        <v>2764</v>
      </c>
      <c r="AB8408" t="s">
        <v>5865</v>
      </c>
    </row>
    <row r="8409" spans="26:28">
      <c r="Z8409" s="626">
        <v>87</v>
      </c>
      <c r="AA8409" t="s">
        <v>2765</v>
      </c>
      <c r="AB8409" t="s">
        <v>5866</v>
      </c>
    </row>
    <row r="8410" spans="26:28">
      <c r="Z8410" s="626">
        <v>88</v>
      </c>
      <c r="AA8410" t="s">
        <v>2766</v>
      </c>
      <c r="AB8410" t="s">
        <v>5867</v>
      </c>
    </row>
    <row r="8411" spans="26:28">
      <c r="Z8411" s="626">
        <v>89</v>
      </c>
      <c r="AA8411" t="s">
        <v>2767</v>
      </c>
      <c r="AB8411" t="s">
        <v>5868</v>
      </c>
    </row>
    <row r="8412" spans="26:28">
      <c r="Z8412" s="626">
        <v>90</v>
      </c>
      <c r="AA8412" t="s">
        <v>2768</v>
      </c>
      <c r="AB8412" t="s">
        <v>5869</v>
      </c>
    </row>
    <row r="8413" spans="26:28">
      <c r="Z8413" s="626">
        <v>91</v>
      </c>
      <c r="AA8413" t="s">
        <v>2769</v>
      </c>
      <c r="AB8413" t="s">
        <v>5869</v>
      </c>
    </row>
    <row r="8414" spans="26:28">
      <c r="Z8414" s="626">
        <v>92</v>
      </c>
      <c r="AA8414" t="s">
        <v>2770</v>
      </c>
      <c r="AB8414" t="s">
        <v>5870</v>
      </c>
    </row>
    <row r="8415" spans="26:28">
      <c r="Z8415" s="626">
        <v>93</v>
      </c>
      <c r="AA8415" t="s">
        <v>2771</v>
      </c>
      <c r="AB8415" t="s">
        <v>5870</v>
      </c>
    </row>
    <row r="8416" spans="26:28">
      <c r="Z8416" s="626">
        <v>94</v>
      </c>
      <c r="AA8416" t="s">
        <v>2772</v>
      </c>
      <c r="AB8416" t="s">
        <v>5871</v>
      </c>
    </row>
    <row r="8417" spans="26:28">
      <c r="Z8417" s="626">
        <v>95</v>
      </c>
      <c r="AA8417" t="s">
        <v>2773</v>
      </c>
      <c r="AB8417" t="s">
        <v>5872</v>
      </c>
    </row>
    <row r="8418" spans="26:28">
      <c r="Z8418" s="626">
        <v>96</v>
      </c>
      <c r="AA8418" t="s">
        <v>2774</v>
      </c>
      <c r="AB8418" t="s">
        <v>5873</v>
      </c>
    </row>
    <row r="8419" spans="26:28">
      <c r="Z8419" s="626">
        <v>97</v>
      </c>
      <c r="AA8419" t="s">
        <v>2775</v>
      </c>
      <c r="AB8419" t="s">
        <v>5874</v>
      </c>
    </row>
    <row r="8420" spans="26:28">
      <c r="Z8420" s="626">
        <v>98</v>
      </c>
      <c r="AA8420" t="s">
        <v>2776</v>
      </c>
      <c r="AB8420" t="s">
        <v>5875</v>
      </c>
    </row>
    <row r="8421" spans="26:28">
      <c r="Z8421" s="626">
        <v>99</v>
      </c>
      <c r="AA8421" t="s">
        <v>2777</v>
      </c>
      <c r="AB8421" t="s">
        <v>5876</v>
      </c>
    </row>
    <row r="8422" spans="26:28">
      <c r="Z8422" s="626">
        <v>100</v>
      </c>
      <c r="AA8422" t="s">
        <v>2778</v>
      </c>
      <c r="AB8422" t="s">
        <v>5877</v>
      </c>
    </row>
    <row r="8423" spans="26:28">
      <c r="Z8423" s="626">
        <v>101</v>
      </c>
      <c r="AA8423" t="s">
        <v>2779</v>
      </c>
      <c r="AB8423" t="s">
        <v>5878</v>
      </c>
    </row>
    <row r="8424" spans="26:28">
      <c r="Z8424" s="626">
        <v>102</v>
      </c>
      <c r="AA8424" t="s">
        <v>2780</v>
      </c>
      <c r="AB8424" t="s">
        <v>5879</v>
      </c>
    </row>
    <row r="8425" spans="26:28">
      <c r="Z8425" s="626">
        <v>103</v>
      </c>
      <c r="AA8425" t="s">
        <v>2781</v>
      </c>
      <c r="AB8425" t="s">
        <v>5880</v>
      </c>
    </row>
    <row r="8426" spans="26:28">
      <c r="Z8426" s="626">
        <v>104</v>
      </c>
      <c r="AA8426" t="s">
        <v>2782</v>
      </c>
      <c r="AB8426" t="s">
        <v>5881</v>
      </c>
    </row>
    <row r="8427" spans="26:28">
      <c r="Z8427" s="626">
        <v>105</v>
      </c>
      <c r="AA8427" t="s">
        <v>2783</v>
      </c>
      <c r="AB8427" t="s">
        <v>5882</v>
      </c>
    </row>
    <row r="8428" spans="26:28">
      <c r="Z8428" s="626">
        <v>106</v>
      </c>
      <c r="AA8428" t="s">
        <v>2784</v>
      </c>
      <c r="AB8428" t="s">
        <v>5883</v>
      </c>
    </row>
    <row r="8429" spans="26:28">
      <c r="Z8429" s="626">
        <v>107</v>
      </c>
      <c r="AA8429" t="s">
        <v>2785</v>
      </c>
      <c r="AB8429" t="s">
        <v>5884</v>
      </c>
    </row>
    <row r="8430" spans="26:28">
      <c r="Z8430" s="626">
        <v>108</v>
      </c>
      <c r="AA8430" t="s">
        <v>2786</v>
      </c>
      <c r="AB8430" t="s">
        <v>5885</v>
      </c>
    </row>
    <row r="8431" spans="26:28">
      <c r="Z8431" s="626">
        <v>109</v>
      </c>
      <c r="AA8431" t="s">
        <v>2787</v>
      </c>
      <c r="AB8431" t="s">
        <v>5886</v>
      </c>
    </row>
    <row r="8432" spans="26:28">
      <c r="Z8432" s="626">
        <v>110</v>
      </c>
      <c r="AA8432" t="s">
        <v>2788</v>
      </c>
      <c r="AB8432" t="s">
        <v>5887</v>
      </c>
    </row>
    <row r="8433" spans="26:28">
      <c r="Z8433" s="626">
        <v>111</v>
      </c>
      <c r="AA8433" t="s">
        <v>2789</v>
      </c>
      <c r="AB8433" t="s">
        <v>5888</v>
      </c>
    </row>
    <row r="8434" spans="26:28">
      <c r="Z8434" s="626">
        <v>112</v>
      </c>
      <c r="AA8434" t="s">
        <v>2790</v>
      </c>
      <c r="AB8434" t="s">
        <v>5889</v>
      </c>
    </row>
    <row r="8435" spans="26:28">
      <c r="Z8435" s="626">
        <v>113</v>
      </c>
      <c r="AA8435" t="s">
        <v>2791</v>
      </c>
      <c r="AB8435" t="s">
        <v>5890</v>
      </c>
    </row>
    <row r="8436" spans="26:28">
      <c r="Z8436" s="626">
        <v>114</v>
      </c>
      <c r="AA8436" t="s">
        <v>2792</v>
      </c>
      <c r="AB8436" t="s">
        <v>5891</v>
      </c>
    </row>
    <row r="8437" spans="26:28">
      <c r="Z8437" s="626">
        <v>115</v>
      </c>
      <c r="AA8437" t="s">
        <v>2793</v>
      </c>
      <c r="AB8437" t="s">
        <v>5892</v>
      </c>
    </row>
    <row r="8438" spans="26:28">
      <c r="Z8438" s="626">
        <v>116</v>
      </c>
      <c r="AA8438" t="s">
        <v>2794</v>
      </c>
      <c r="AB8438" t="s">
        <v>5893</v>
      </c>
    </row>
    <row r="8439" spans="26:28">
      <c r="Z8439" s="626">
        <v>117</v>
      </c>
      <c r="AA8439" t="s">
        <v>2795</v>
      </c>
      <c r="AB8439" t="s">
        <v>5894</v>
      </c>
    </row>
    <row r="8440" spans="26:28">
      <c r="Z8440" s="626">
        <v>118</v>
      </c>
      <c r="AA8440" t="s">
        <v>2796</v>
      </c>
      <c r="AB8440" t="s">
        <v>5895</v>
      </c>
    </row>
    <row r="8441" spans="26:28">
      <c r="Z8441" s="626">
        <v>119</v>
      </c>
      <c r="AA8441" t="s">
        <v>2797</v>
      </c>
      <c r="AB8441" t="s">
        <v>5896</v>
      </c>
    </row>
    <row r="8442" spans="26:28">
      <c r="Z8442" s="626">
        <v>120</v>
      </c>
      <c r="AA8442" t="s">
        <v>2798</v>
      </c>
      <c r="AB8442" t="s">
        <v>5897</v>
      </c>
    </row>
    <row r="8443" spans="26:28">
      <c r="Z8443" s="626">
        <v>121</v>
      </c>
      <c r="AA8443" t="s">
        <v>2799</v>
      </c>
      <c r="AB8443" t="s">
        <v>5898</v>
      </c>
    </row>
    <row r="8444" spans="26:28">
      <c r="Z8444" s="626">
        <v>122</v>
      </c>
      <c r="AA8444" t="s">
        <v>2800</v>
      </c>
      <c r="AB8444" t="s">
        <v>5899</v>
      </c>
    </row>
    <row r="8445" spans="26:28">
      <c r="Z8445" s="626">
        <v>123</v>
      </c>
      <c r="AA8445" t="s">
        <v>2801</v>
      </c>
      <c r="AB8445" t="s">
        <v>5900</v>
      </c>
    </row>
    <row r="8446" spans="26:28">
      <c r="Z8446" s="626">
        <v>124</v>
      </c>
      <c r="AA8446" t="s">
        <v>2802</v>
      </c>
      <c r="AB8446" t="s">
        <v>5901</v>
      </c>
    </row>
    <row r="8447" spans="26:28">
      <c r="Z8447" s="626">
        <v>125</v>
      </c>
      <c r="AA8447" t="s">
        <v>2803</v>
      </c>
      <c r="AB8447" t="s">
        <v>5902</v>
      </c>
    </row>
    <row r="8448" spans="26:28">
      <c r="Z8448" s="626">
        <v>126</v>
      </c>
      <c r="AA8448" t="s">
        <v>2804</v>
      </c>
      <c r="AB8448" t="s">
        <v>5903</v>
      </c>
    </row>
    <row r="8449" spans="26:28">
      <c r="Z8449" s="626">
        <v>127</v>
      </c>
      <c r="AA8449" t="s">
        <v>2805</v>
      </c>
      <c r="AB8449" t="s">
        <v>5904</v>
      </c>
    </row>
    <row r="8450" spans="26:28">
      <c r="Z8450" s="626">
        <v>128</v>
      </c>
      <c r="AA8450" t="s">
        <v>2806</v>
      </c>
      <c r="AB8450" t="s">
        <v>5905</v>
      </c>
    </row>
    <row r="8451" spans="26:28">
      <c r="Z8451" s="626">
        <v>129</v>
      </c>
      <c r="AA8451" t="s">
        <v>2807</v>
      </c>
      <c r="AB8451" t="s">
        <v>5906</v>
      </c>
    </row>
    <row r="8452" spans="26:28">
      <c r="Z8452" s="626">
        <v>130</v>
      </c>
      <c r="AA8452" t="s">
        <v>2808</v>
      </c>
      <c r="AB8452" t="s">
        <v>5907</v>
      </c>
    </row>
    <row r="8453" spans="26:28">
      <c r="Z8453" s="626">
        <v>131</v>
      </c>
      <c r="AA8453" t="s">
        <v>2809</v>
      </c>
      <c r="AB8453" t="s">
        <v>5908</v>
      </c>
    </row>
    <row r="8454" spans="26:28">
      <c r="Z8454" s="626">
        <v>132</v>
      </c>
      <c r="AA8454" t="s">
        <v>2810</v>
      </c>
      <c r="AB8454" t="s">
        <v>5909</v>
      </c>
    </row>
    <row r="8455" spans="26:28">
      <c r="Z8455" s="626">
        <v>133</v>
      </c>
      <c r="AA8455" t="s">
        <v>2811</v>
      </c>
      <c r="AB8455" t="s">
        <v>5910</v>
      </c>
    </row>
    <row r="8456" spans="26:28">
      <c r="Z8456" s="626">
        <v>134</v>
      </c>
      <c r="AA8456" t="s">
        <v>2812</v>
      </c>
      <c r="AB8456" t="s">
        <v>5911</v>
      </c>
    </row>
    <row r="8457" spans="26:28">
      <c r="Z8457" s="626">
        <v>135</v>
      </c>
      <c r="AA8457" t="s">
        <v>2813</v>
      </c>
      <c r="AB8457" t="s">
        <v>5912</v>
      </c>
    </row>
    <row r="8458" spans="26:28">
      <c r="Z8458" s="626">
        <v>136</v>
      </c>
      <c r="AA8458" t="s">
        <v>2814</v>
      </c>
      <c r="AB8458" t="s">
        <v>5913</v>
      </c>
    </row>
    <row r="8459" spans="26:28">
      <c r="Z8459" s="626">
        <v>137</v>
      </c>
      <c r="AA8459" t="s">
        <v>2815</v>
      </c>
      <c r="AB8459" t="s">
        <v>5914</v>
      </c>
    </row>
    <row r="8460" spans="26:28">
      <c r="Z8460" s="626">
        <v>138</v>
      </c>
      <c r="AA8460" t="s">
        <v>2816</v>
      </c>
      <c r="AB8460" t="s">
        <v>5915</v>
      </c>
    </row>
    <row r="8461" spans="26:28">
      <c r="Z8461" s="626">
        <v>139</v>
      </c>
      <c r="AA8461" t="s">
        <v>2817</v>
      </c>
      <c r="AB8461" t="s">
        <v>5916</v>
      </c>
    </row>
    <row r="8462" spans="26:28">
      <c r="Z8462" s="626">
        <v>140</v>
      </c>
      <c r="AA8462" t="s">
        <v>2818</v>
      </c>
      <c r="AB8462" t="s">
        <v>5917</v>
      </c>
    </row>
    <row r="8463" spans="26:28">
      <c r="Z8463" s="626">
        <v>141</v>
      </c>
      <c r="AA8463" t="s">
        <v>2819</v>
      </c>
      <c r="AB8463" t="s">
        <v>5918</v>
      </c>
    </row>
    <row r="8464" spans="26:28">
      <c r="Z8464" s="626">
        <v>142</v>
      </c>
      <c r="AA8464" t="s">
        <v>2820</v>
      </c>
      <c r="AB8464" t="s">
        <v>5919</v>
      </c>
    </row>
    <row r="8465" spans="26:28">
      <c r="Z8465" s="626">
        <v>143</v>
      </c>
      <c r="AA8465" t="s">
        <v>2821</v>
      </c>
      <c r="AB8465" t="s">
        <v>5920</v>
      </c>
    </row>
    <row r="8466" spans="26:28">
      <c r="Z8466" s="626">
        <v>144</v>
      </c>
      <c r="AA8466" t="s">
        <v>2822</v>
      </c>
      <c r="AB8466" t="s">
        <v>5921</v>
      </c>
    </row>
    <row r="8467" spans="26:28">
      <c r="Z8467" s="626">
        <v>145</v>
      </c>
      <c r="AA8467" t="s">
        <v>2823</v>
      </c>
      <c r="AB8467" t="s">
        <v>5922</v>
      </c>
    </row>
    <row r="8468" spans="26:28">
      <c r="Z8468" s="626">
        <v>146</v>
      </c>
      <c r="AA8468" t="s">
        <v>2824</v>
      </c>
      <c r="AB8468" t="s">
        <v>5923</v>
      </c>
    </row>
    <row r="8469" spans="26:28">
      <c r="Z8469" s="626">
        <v>147</v>
      </c>
      <c r="AA8469" t="s">
        <v>2825</v>
      </c>
      <c r="AB8469" t="s">
        <v>5924</v>
      </c>
    </row>
    <row r="8470" spans="26:28">
      <c r="Z8470" s="626">
        <v>148</v>
      </c>
      <c r="AA8470" t="s">
        <v>2826</v>
      </c>
      <c r="AB8470" t="s">
        <v>5925</v>
      </c>
    </row>
    <row r="8471" spans="26:28">
      <c r="Z8471" s="626">
        <v>149</v>
      </c>
      <c r="AA8471" t="s">
        <v>2827</v>
      </c>
      <c r="AB8471" t="s">
        <v>5926</v>
      </c>
    </row>
    <row r="8472" spans="26:28">
      <c r="Z8472" s="626">
        <v>150</v>
      </c>
      <c r="AA8472" t="s">
        <v>2828</v>
      </c>
      <c r="AB8472" t="s">
        <v>5927</v>
      </c>
    </row>
    <row r="8473" spans="26:28">
      <c r="Z8473" s="626">
        <v>151</v>
      </c>
      <c r="AA8473" t="s">
        <v>2829</v>
      </c>
      <c r="AB8473" t="s">
        <v>5928</v>
      </c>
    </row>
    <row r="8474" spans="26:28">
      <c r="Z8474" s="626">
        <v>152</v>
      </c>
      <c r="AA8474" t="s">
        <v>2830</v>
      </c>
      <c r="AB8474" t="s">
        <v>5929</v>
      </c>
    </row>
    <row r="8475" spans="26:28">
      <c r="Z8475" s="626">
        <v>153</v>
      </c>
      <c r="AA8475" t="s">
        <v>2831</v>
      </c>
      <c r="AB8475" t="s">
        <v>5930</v>
      </c>
    </row>
    <row r="8476" spans="26:28">
      <c r="Z8476" s="626">
        <v>154</v>
      </c>
      <c r="AA8476" t="s">
        <v>2832</v>
      </c>
      <c r="AB8476" t="s">
        <v>5931</v>
      </c>
    </row>
    <row r="8477" spans="26:28">
      <c r="Z8477" s="626">
        <v>155</v>
      </c>
      <c r="AA8477" t="s">
        <v>2833</v>
      </c>
      <c r="AB8477" t="s">
        <v>5932</v>
      </c>
    </row>
    <row r="8478" spans="26:28">
      <c r="Z8478" s="626">
        <v>156</v>
      </c>
      <c r="AA8478" t="s">
        <v>2834</v>
      </c>
      <c r="AB8478" t="s">
        <v>5933</v>
      </c>
    </row>
    <row r="8479" spans="26:28">
      <c r="Z8479" s="626">
        <v>157</v>
      </c>
      <c r="AA8479" t="s">
        <v>2835</v>
      </c>
      <c r="AB8479" t="s">
        <v>5934</v>
      </c>
    </row>
    <row r="8480" spans="26:28">
      <c r="Z8480" s="626">
        <v>158</v>
      </c>
      <c r="AA8480" t="s">
        <v>2836</v>
      </c>
      <c r="AB8480" t="s">
        <v>5935</v>
      </c>
    </row>
    <row r="8481" spans="26:28">
      <c r="Z8481" s="626">
        <v>159</v>
      </c>
      <c r="AA8481" t="s">
        <v>2837</v>
      </c>
      <c r="AB8481" t="s">
        <v>5936</v>
      </c>
    </row>
    <row r="8482" spans="26:28">
      <c r="Z8482" s="626">
        <v>160</v>
      </c>
      <c r="AA8482" t="s">
        <v>2838</v>
      </c>
      <c r="AB8482" t="s">
        <v>5937</v>
      </c>
    </row>
    <row r="8483" spans="26:28">
      <c r="Z8483" s="626">
        <v>161</v>
      </c>
      <c r="AA8483" t="s">
        <v>2839</v>
      </c>
      <c r="AB8483" t="s">
        <v>5938</v>
      </c>
    </row>
    <row r="8484" spans="26:28">
      <c r="Z8484" s="626">
        <v>162</v>
      </c>
      <c r="AA8484" t="s">
        <v>2840</v>
      </c>
      <c r="AB8484" t="s">
        <v>5939</v>
      </c>
    </row>
    <row r="8485" spans="26:28">
      <c r="Z8485" s="626">
        <v>163</v>
      </c>
      <c r="AA8485" t="s">
        <v>2841</v>
      </c>
      <c r="AB8485" t="s">
        <v>5940</v>
      </c>
    </row>
    <row r="8486" spans="26:28">
      <c r="Z8486" s="626">
        <v>164</v>
      </c>
      <c r="AA8486" t="s">
        <v>2842</v>
      </c>
      <c r="AB8486" t="s">
        <v>5941</v>
      </c>
    </row>
    <row r="8487" spans="26:28">
      <c r="Z8487" s="626">
        <v>165</v>
      </c>
      <c r="AA8487" t="s">
        <v>2843</v>
      </c>
      <c r="AB8487" t="s">
        <v>5942</v>
      </c>
    </row>
    <row r="8488" spans="26:28">
      <c r="Z8488" s="626">
        <v>166</v>
      </c>
      <c r="AA8488" t="s">
        <v>2844</v>
      </c>
      <c r="AB8488" t="s">
        <v>5943</v>
      </c>
    </row>
    <row r="8489" spans="26:28">
      <c r="Z8489" s="626">
        <v>167</v>
      </c>
      <c r="AA8489" t="s">
        <v>2845</v>
      </c>
      <c r="AB8489" t="s">
        <v>5944</v>
      </c>
    </row>
    <row r="8490" spans="26:28">
      <c r="Z8490" s="626">
        <v>168</v>
      </c>
      <c r="AA8490" t="s">
        <v>2846</v>
      </c>
      <c r="AB8490" t="s">
        <v>5945</v>
      </c>
    </row>
    <row r="8491" spans="26:28">
      <c r="Z8491" s="626">
        <v>169</v>
      </c>
      <c r="AA8491" t="s">
        <v>2847</v>
      </c>
      <c r="AB8491" t="s">
        <v>5946</v>
      </c>
    </row>
    <row r="8492" spans="26:28">
      <c r="Z8492" s="626">
        <v>170</v>
      </c>
      <c r="AA8492" t="s">
        <v>2848</v>
      </c>
      <c r="AB8492" t="s">
        <v>5947</v>
      </c>
    </row>
    <row r="8493" spans="26:28">
      <c r="Z8493" s="626">
        <v>171</v>
      </c>
      <c r="AA8493" t="s">
        <v>2849</v>
      </c>
      <c r="AB8493" t="s">
        <v>5948</v>
      </c>
    </row>
    <row r="8494" spans="26:28">
      <c r="Z8494" s="626">
        <v>172</v>
      </c>
      <c r="AA8494" t="s">
        <v>2850</v>
      </c>
      <c r="AB8494" t="s">
        <v>5949</v>
      </c>
    </row>
    <row r="8495" spans="26:28">
      <c r="Z8495" s="626">
        <v>173</v>
      </c>
      <c r="AA8495" t="s">
        <v>2851</v>
      </c>
      <c r="AB8495" t="s">
        <v>5950</v>
      </c>
    </row>
    <row r="8496" spans="26:28">
      <c r="Z8496" s="626">
        <v>174</v>
      </c>
      <c r="AA8496" t="s">
        <v>2852</v>
      </c>
      <c r="AB8496" t="s">
        <v>5951</v>
      </c>
    </row>
    <row r="8497" spans="26:28">
      <c r="Z8497" s="626">
        <v>175</v>
      </c>
      <c r="AA8497" t="s">
        <v>2853</v>
      </c>
      <c r="AB8497" t="s">
        <v>5952</v>
      </c>
    </row>
    <row r="8498" spans="26:28">
      <c r="Z8498" s="626">
        <v>176</v>
      </c>
      <c r="AA8498" t="s">
        <v>2854</v>
      </c>
      <c r="AB8498" t="s">
        <v>5953</v>
      </c>
    </row>
    <row r="8499" spans="26:28">
      <c r="Z8499" s="626">
        <v>177</v>
      </c>
      <c r="AA8499" t="s">
        <v>2855</v>
      </c>
      <c r="AB8499" t="s">
        <v>5954</v>
      </c>
    </row>
    <row r="8500" spans="26:28">
      <c r="Z8500" s="626">
        <v>178</v>
      </c>
      <c r="AA8500" t="s">
        <v>2856</v>
      </c>
      <c r="AB8500" t="s">
        <v>5955</v>
      </c>
    </row>
    <row r="8501" spans="26:28">
      <c r="Z8501" s="626">
        <v>179</v>
      </c>
      <c r="AA8501" t="s">
        <v>2857</v>
      </c>
      <c r="AB8501" t="s">
        <v>5956</v>
      </c>
    </row>
    <row r="8502" spans="26:28">
      <c r="Z8502" s="626">
        <v>180</v>
      </c>
      <c r="AA8502" t="s">
        <v>2858</v>
      </c>
      <c r="AB8502" t="s">
        <v>5957</v>
      </c>
    </row>
    <row r="8503" spans="26:28">
      <c r="Z8503" s="626">
        <v>181</v>
      </c>
      <c r="AA8503" t="s">
        <v>2859</v>
      </c>
      <c r="AB8503" t="s">
        <v>5958</v>
      </c>
    </row>
    <row r="8504" spans="26:28">
      <c r="Z8504" s="626">
        <v>182</v>
      </c>
      <c r="AA8504" t="s">
        <v>2860</v>
      </c>
      <c r="AB8504" t="s">
        <v>5959</v>
      </c>
    </row>
    <row r="8505" spans="26:28">
      <c r="Z8505" s="626">
        <v>183</v>
      </c>
      <c r="AA8505" t="s">
        <v>2861</v>
      </c>
      <c r="AB8505" t="s">
        <v>5960</v>
      </c>
    </row>
    <row r="8506" spans="26:28">
      <c r="Z8506" s="626">
        <v>184</v>
      </c>
      <c r="AA8506" t="s">
        <v>2862</v>
      </c>
      <c r="AB8506" t="s">
        <v>5961</v>
      </c>
    </row>
    <row r="8507" spans="26:28">
      <c r="Z8507" s="626">
        <v>185</v>
      </c>
      <c r="AA8507" t="s">
        <v>2863</v>
      </c>
      <c r="AB8507" t="s">
        <v>5962</v>
      </c>
    </row>
    <row r="8508" spans="26:28">
      <c r="Z8508" s="626">
        <v>186</v>
      </c>
      <c r="AA8508" t="s">
        <v>2864</v>
      </c>
      <c r="AB8508" t="s">
        <v>5963</v>
      </c>
    </row>
    <row r="8509" spans="26:28">
      <c r="Z8509" s="626">
        <v>187</v>
      </c>
      <c r="AA8509" t="s">
        <v>2865</v>
      </c>
      <c r="AB8509" t="s">
        <v>5964</v>
      </c>
    </row>
    <row r="8510" spans="26:28">
      <c r="Z8510" s="626">
        <v>188</v>
      </c>
      <c r="AA8510" t="s">
        <v>2866</v>
      </c>
      <c r="AB8510" t="s">
        <v>5965</v>
      </c>
    </row>
    <row r="8511" spans="26:28">
      <c r="Z8511" s="626">
        <v>189</v>
      </c>
      <c r="AA8511" t="s">
        <v>2867</v>
      </c>
      <c r="AB8511" t="s">
        <v>5966</v>
      </c>
    </row>
    <row r="8512" spans="26:28">
      <c r="Z8512" s="626">
        <v>190</v>
      </c>
      <c r="AA8512" t="s">
        <v>2868</v>
      </c>
      <c r="AB8512" t="s">
        <v>5967</v>
      </c>
    </row>
    <row r="8513" spans="26:28">
      <c r="Z8513" s="626">
        <v>191</v>
      </c>
      <c r="AA8513" t="s">
        <v>2869</v>
      </c>
      <c r="AB8513" t="s">
        <v>5968</v>
      </c>
    </row>
    <row r="8514" spans="26:28">
      <c r="Z8514" s="626">
        <v>192</v>
      </c>
      <c r="AA8514" t="s">
        <v>2870</v>
      </c>
      <c r="AB8514" t="s">
        <v>5969</v>
      </c>
    </row>
    <row r="8515" spans="26:28">
      <c r="Z8515" s="626">
        <v>193</v>
      </c>
      <c r="AA8515" t="s">
        <v>2871</v>
      </c>
      <c r="AB8515" t="s">
        <v>5970</v>
      </c>
    </row>
    <row r="8516" spans="26:28">
      <c r="Z8516" s="626">
        <v>194</v>
      </c>
      <c r="AA8516" t="s">
        <v>2872</v>
      </c>
      <c r="AB8516" t="s">
        <v>5971</v>
      </c>
    </row>
    <row r="8517" spans="26:28">
      <c r="Z8517" s="626">
        <v>195</v>
      </c>
      <c r="AA8517" t="s">
        <v>2873</v>
      </c>
      <c r="AB8517" t="s">
        <v>5972</v>
      </c>
    </row>
    <row r="8518" spans="26:28">
      <c r="Z8518" s="626">
        <v>196</v>
      </c>
      <c r="AA8518" t="s">
        <v>2874</v>
      </c>
      <c r="AB8518" t="s">
        <v>5973</v>
      </c>
    </row>
    <row r="8519" spans="26:28">
      <c r="Z8519" s="626">
        <v>197</v>
      </c>
      <c r="AA8519" t="s">
        <v>2875</v>
      </c>
      <c r="AB8519" t="s">
        <v>5974</v>
      </c>
    </row>
    <row r="8520" spans="26:28">
      <c r="Z8520" s="626">
        <v>198</v>
      </c>
      <c r="AA8520" t="s">
        <v>2876</v>
      </c>
      <c r="AB8520" t="s">
        <v>5975</v>
      </c>
    </row>
    <row r="8521" spans="26:28">
      <c r="Z8521" s="626">
        <v>199</v>
      </c>
      <c r="AA8521" t="s">
        <v>2877</v>
      </c>
      <c r="AB8521" t="s">
        <v>5976</v>
      </c>
    </row>
    <row r="8522" spans="26:28">
      <c r="Z8522" s="626">
        <v>200</v>
      </c>
      <c r="AA8522" t="s">
        <v>2878</v>
      </c>
      <c r="AB8522" t="s">
        <v>5977</v>
      </c>
    </row>
    <row r="8523" spans="26:28">
      <c r="Z8523" s="626">
        <v>201</v>
      </c>
      <c r="AA8523" t="s">
        <v>2879</v>
      </c>
      <c r="AB8523" t="s">
        <v>5978</v>
      </c>
    </row>
    <row r="8524" spans="26:28">
      <c r="Z8524" s="626">
        <v>202</v>
      </c>
      <c r="AA8524" t="s">
        <v>2880</v>
      </c>
      <c r="AB8524" t="s">
        <v>5979</v>
      </c>
    </row>
    <row r="8525" spans="26:28">
      <c r="Z8525" s="626">
        <v>203</v>
      </c>
      <c r="AA8525" t="s">
        <v>2881</v>
      </c>
      <c r="AB8525" t="s">
        <v>5980</v>
      </c>
    </row>
    <row r="8526" spans="26:28">
      <c r="Z8526" s="626">
        <v>204</v>
      </c>
      <c r="AA8526" t="s">
        <v>2882</v>
      </c>
      <c r="AB8526" t="s">
        <v>5981</v>
      </c>
    </row>
    <row r="8527" spans="26:28">
      <c r="Z8527" s="626">
        <v>205</v>
      </c>
      <c r="AA8527" t="s">
        <v>2883</v>
      </c>
      <c r="AB8527" t="s">
        <v>5982</v>
      </c>
    </row>
    <row r="8528" spans="26:28">
      <c r="Z8528" s="626">
        <v>206</v>
      </c>
      <c r="AA8528" t="s">
        <v>2884</v>
      </c>
      <c r="AB8528" t="s">
        <v>5983</v>
      </c>
    </row>
    <row r="8529" spans="26:28">
      <c r="Z8529" s="626">
        <v>207</v>
      </c>
      <c r="AA8529" t="s">
        <v>2885</v>
      </c>
      <c r="AB8529" t="s">
        <v>5984</v>
      </c>
    </row>
    <row r="8530" spans="26:28">
      <c r="Z8530" s="626">
        <v>208</v>
      </c>
      <c r="AA8530" t="s">
        <v>2886</v>
      </c>
      <c r="AB8530" t="s">
        <v>5985</v>
      </c>
    </row>
    <row r="8531" spans="26:28">
      <c r="Z8531" s="626">
        <v>209</v>
      </c>
      <c r="AA8531" t="s">
        <v>2887</v>
      </c>
      <c r="AB8531" t="s">
        <v>5986</v>
      </c>
    </row>
    <row r="8532" spans="26:28">
      <c r="Z8532" s="626">
        <v>210</v>
      </c>
      <c r="AA8532" t="s">
        <v>2888</v>
      </c>
      <c r="AB8532" t="s">
        <v>5987</v>
      </c>
    </row>
    <row r="8533" spans="26:28">
      <c r="Z8533" s="626">
        <v>211</v>
      </c>
      <c r="AA8533" t="s">
        <v>2889</v>
      </c>
      <c r="AB8533" t="s">
        <v>5988</v>
      </c>
    </row>
    <row r="8534" spans="26:28">
      <c r="Z8534" s="626">
        <v>212</v>
      </c>
      <c r="AA8534" t="s">
        <v>2890</v>
      </c>
      <c r="AB8534" t="s">
        <v>212</v>
      </c>
    </row>
    <row r="8535" spans="26:28">
      <c r="Z8535" s="626">
        <v>213</v>
      </c>
      <c r="AA8535" t="s">
        <v>2891</v>
      </c>
      <c r="AB8535" t="s">
        <v>5989</v>
      </c>
    </row>
    <row r="8536" spans="26:28">
      <c r="Z8536" s="626">
        <v>214</v>
      </c>
      <c r="AA8536" t="s">
        <v>2892</v>
      </c>
      <c r="AB8536" t="s">
        <v>5990</v>
      </c>
    </row>
    <row r="8537" spans="26:28">
      <c r="Z8537" s="626">
        <v>215</v>
      </c>
      <c r="AA8537" t="s">
        <v>2893</v>
      </c>
      <c r="AB8537" t="s">
        <v>5991</v>
      </c>
    </row>
    <row r="8538" spans="26:28">
      <c r="Z8538" s="626">
        <v>216</v>
      </c>
      <c r="AA8538" t="s">
        <v>2894</v>
      </c>
      <c r="AB8538" t="s">
        <v>5992</v>
      </c>
    </row>
    <row r="8539" spans="26:28">
      <c r="Z8539" s="626">
        <v>217</v>
      </c>
      <c r="AA8539" t="s">
        <v>2896</v>
      </c>
      <c r="AB8539" t="s">
        <v>5993</v>
      </c>
    </row>
    <row r="8540" spans="26:28">
      <c r="Z8540" s="626">
        <v>218</v>
      </c>
      <c r="AA8540" t="s">
        <v>2898</v>
      </c>
      <c r="AB8540" t="s">
        <v>5994</v>
      </c>
    </row>
    <row r="8541" spans="26:28">
      <c r="Z8541" s="626">
        <v>219</v>
      </c>
      <c r="AA8541" t="s">
        <v>2900</v>
      </c>
      <c r="AB8541" t="s">
        <v>5995</v>
      </c>
    </row>
    <row r="8542" spans="26:28">
      <c r="Z8542" s="626">
        <v>220</v>
      </c>
      <c r="AA8542" t="s">
        <v>2901</v>
      </c>
      <c r="AB8542" t="s">
        <v>5996</v>
      </c>
    </row>
    <row r="8543" spans="26:28">
      <c r="Z8543" s="626">
        <v>221</v>
      </c>
      <c r="AA8543" t="s">
        <v>2903</v>
      </c>
      <c r="AB8543" t="s">
        <v>5997</v>
      </c>
    </row>
    <row r="8544" spans="26:28">
      <c r="Z8544" s="626">
        <v>222</v>
      </c>
      <c r="AA8544" t="s">
        <v>2904</v>
      </c>
      <c r="AB8544" t="s">
        <v>5998</v>
      </c>
    </row>
    <row r="8545" spans="26:28">
      <c r="Z8545" s="626">
        <v>223</v>
      </c>
      <c r="AA8545" t="s">
        <v>2906</v>
      </c>
      <c r="AB8545" t="s">
        <v>5999</v>
      </c>
    </row>
    <row r="8546" spans="26:28">
      <c r="Z8546" s="626">
        <v>224</v>
      </c>
      <c r="AA8546" t="s">
        <v>2907</v>
      </c>
      <c r="AB8546" t="s">
        <v>6000</v>
      </c>
    </row>
    <row r="8547" spans="26:28">
      <c r="Z8547" s="626">
        <v>225</v>
      </c>
      <c r="AA8547" t="s">
        <v>2908</v>
      </c>
      <c r="AB8547" t="s">
        <v>6001</v>
      </c>
    </row>
    <row r="8548" spans="26:28">
      <c r="Z8548" s="626">
        <v>226</v>
      </c>
      <c r="AA8548" t="s">
        <v>2909</v>
      </c>
      <c r="AB8548" t="s">
        <v>6002</v>
      </c>
    </row>
    <row r="8549" spans="26:28">
      <c r="Z8549" s="626">
        <v>227</v>
      </c>
      <c r="AA8549" t="s">
        <v>2910</v>
      </c>
      <c r="AB8549" t="s">
        <v>6003</v>
      </c>
    </row>
    <row r="8550" spans="26:28">
      <c r="Z8550" s="626">
        <v>228</v>
      </c>
      <c r="AA8550" t="s">
        <v>2911</v>
      </c>
      <c r="AB8550" t="s">
        <v>6004</v>
      </c>
    </row>
    <row r="8551" spans="26:28">
      <c r="Z8551" s="626">
        <v>229</v>
      </c>
      <c r="AA8551" t="s">
        <v>2912</v>
      </c>
      <c r="AB8551" t="s">
        <v>6005</v>
      </c>
    </row>
    <row r="8552" spans="26:28">
      <c r="Z8552" s="626">
        <v>230</v>
      </c>
      <c r="AA8552" t="s">
        <v>2913</v>
      </c>
      <c r="AB8552" t="s">
        <v>6006</v>
      </c>
    </row>
    <row r="8553" spans="26:28">
      <c r="Z8553" s="626">
        <v>231</v>
      </c>
      <c r="AA8553" t="s">
        <v>2915</v>
      </c>
      <c r="AB8553" t="s">
        <v>6007</v>
      </c>
    </row>
    <row r="8554" spans="26:28">
      <c r="Z8554" s="626">
        <v>232</v>
      </c>
      <c r="AA8554" t="s">
        <v>2916</v>
      </c>
      <c r="AB8554" t="s">
        <v>6008</v>
      </c>
    </row>
    <row r="8555" spans="26:28">
      <c r="Z8555" s="626">
        <v>233</v>
      </c>
      <c r="AA8555" t="s">
        <v>2918</v>
      </c>
      <c r="AB8555" t="s">
        <v>6009</v>
      </c>
    </row>
    <row r="8556" spans="26:28">
      <c r="Z8556" s="626">
        <v>234</v>
      </c>
      <c r="AA8556" t="s">
        <v>2919</v>
      </c>
      <c r="AB8556" t="s">
        <v>6010</v>
      </c>
    </row>
    <row r="8557" spans="26:28">
      <c r="Z8557" s="626">
        <v>235</v>
      </c>
      <c r="AA8557" t="s">
        <v>2920</v>
      </c>
      <c r="AB8557" t="s">
        <v>6011</v>
      </c>
    </row>
    <row r="8558" spans="26:28">
      <c r="Z8558" s="626">
        <v>236</v>
      </c>
      <c r="AA8558" t="s">
        <v>2921</v>
      </c>
      <c r="AB8558" t="s">
        <v>6012</v>
      </c>
    </row>
    <row r="8559" spans="26:28">
      <c r="Z8559" s="626">
        <v>237</v>
      </c>
      <c r="AA8559" t="s">
        <v>2922</v>
      </c>
      <c r="AB8559" t="s">
        <v>6013</v>
      </c>
    </row>
    <row r="8560" spans="26:28">
      <c r="Z8560" s="626">
        <v>238</v>
      </c>
      <c r="AA8560" t="s">
        <v>2923</v>
      </c>
      <c r="AB8560" t="s">
        <v>6014</v>
      </c>
    </row>
    <row r="8561" spans="26:28">
      <c r="Z8561" s="626">
        <v>239</v>
      </c>
      <c r="AA8561" t="s">
        <v>2924</v>
      </c>
      <c r="AB8561" t="s">
        <v>6015</v>
      </c>
    </row>
    <row r="8562" spans="26:28">
      <c r="Z8562" s="626">
        <v>240</v>
      </c>
      <c r="AA8562" t="s">
        <v>2925</v>
      </c>
      <c r="AB8562" t="s">
        <v>6016</v>
      </c>
    </row>
    <row r="8563" spans="26:28">
      <c r="Z8563" s="626">
        <v>241</v>
      </c>
      <c r="AA8563" t="s">
        <v>2926</v>
      </c>
      <c r="AB8563" t="s">
        <v>6017</v>
      </c>
    </row>
    <row r="8564" spans="26:28">
      <c r="Z8564" s="626">
        <v>242</v>
      </c>
      <c r="AA8564" t="s">
        <v>2927</v>
      </c>
      <c r="AB8564" t="s">
        <v>6018</v>
      </c>
    </row>
    <row r="8565" spans="26:28">
      <c r="Z8565" s="626">
        <v>243</v>
      </c>
      <c r="AA8565" t="s">
        <v>2928</v>
      </c>
      <c r="AB8565" t="s">
        <v>6019</v>
      </c>
    </row>
    <row r="8566" spans="26:28">
      <c r="Z8566" s="626">
        <v>244</v>
      </c>
      <c r="AA8566" t="s">
        <v>2929</v>
      </c>
      <c r="AB8566" t="s">
        <v>6020</v>
      </c>
    </row>
    <row r="8567" spans="26:28">
      <c r="Z8567" s="626">
        <v>245</v>
      </c>
      <c r="AA8567" t="s">
        <v>2931</v>
      </c>
      <c r="AB8567" t="s">
        <v>6021</v>
      </c>
    </row>
    <row r="8568" spans="26:28">
      <c r="Z8568" s="626">
        <v>246</v>
      </c>
      <c r="AA8568" t="s">
        <v>2932</v>
      </c>
      <c r="AB8568" t="s">
        <v>6022</v>
      </c>
    </row>
    <row r="8569" spans="26:28">
      <c r="Z8569" s="626">
        <v>247</v>
      </c>
      <c r="AA8569" t="s">
        <v>2933</v>
      </c>
      <c r="AB8569" t="s">
        <v>6023</v>
      </c>
    </row>
    <row r="8570" spans="26:28">
      <c r="Z8570" s="626">
        <v>248</v>
      </c>
      <c r="AA8570" t="s">
        <v>2934</v>
      </c>
      <c r="AB8570" t="s">
        <v>6024</v>
      </c>
    </row>
    <row r="8571" spans="26:28">
      <c r="Z8571" s="626">
        <v>249</v>
      </c>
      <c r="AA8571" t="s">
        <v>2935</v>
      </c>
      <c r="AB8571" t="s">
        <v>6025</v>
      </c>
    </row>
    <row r="8572" spans="26:28">
      <c r="Z8572" s="626">
        <v>250</v>
      </c>
      <c r="AA8572" t="s">
        <v>2937</v>
      </c>
      <c r="AB8572" t="s">
        <v>6026</v>
      </c>
    </row>
    <row r="8573" spans="26:28">
      <c r="Z8573" s="626">
        <v>251</v>
      </c>
      <c r="AA8573" t="s">
        <v>2938</v>
      </c>
      <c r="AB8573" t="s">
        <v>6027</v>
      </c>
    </row>
    <row r="8574" spans="26:28">
      <c r="Z8574" s="626">
        <v>252</v>
      </c>
      <c r="AA8574" t="s">
        <v>2939</v>
      </c>
      <c r="AB8574" t="s">
        <v>6028</v>
      </c>
    </row>
    <row r="8575" spans="26:28">
      <c r="Z8575" s="626">
        <v>253</v>
      </c>
      <c r="AA8575" t="s">
        <v>2940</v>
      </c>
      <c r="AB8575" t="s">
        <v>6029</v>
      </c>
    </row>
    <row r="8576" spans="26:28">
      <c r="Z8576" s="626">
        <v>254</v>
      </c>
      <c r="AA8576" t="s">
        <v>2941</v>
      </c>
      <c r="AB8576" t="s">
        <v>6030</v>
      </c>
    </row>
    <row r="8577" spans="26:28">
      <c r="Z8577" s="626">
        <v>255</v>
      </c>
      <c r="AA8577" t="s">
        <v>2942</v>
      </c>
      <c r="AB8577" t="s">
        <v>6031</v>
      </c>
    </row>
    <row r="8578" spans="26:28">
      <c r="Z8578" s="626">
        <v>256</v>
      </c>
      <c r="AA8578" t="s">
        <v>2943</v>
      </c>
      <c r="AB8578" t="s">
        <v>6032</v>
      </c>
    </row>
    <row r="8579" spans="26:28">
      <c r="Z8579" s="626">
        <v>257</v>
      </c>
      <c r="AA8579" t="s">
        <v>2944</v>
      </c>
      <c r="AB8579" t="s">
        <v>6033</v>
      </c>
    </row>
    <row r="8580" spans="26:28">
      <c r="Z8580" s="626">
        <v>258</v>
      </c>
      <c r="AA8580" t="s">
        <v>2945</v>
      </c>
      <c r="AB8580" t="s">
        <v>6034</v>
      </c>
    </row>
    <row r="8581" spans="26:28">
      <c r="Z8581" s="626">
        <v>259</v>
      </c>
      <c r="AA8581" t="s">
        <v>2946</v>
      </c>
      <c r="AB8581" t="s">
        <v>6035</v>
      </c>
    </row>
    <row r="8582" spans="26:28">
      <c r="Z8582" s="626">
        <v>260</v>
      </c>
      <c r="AA8582" t="s">
        <v>2947</v>
      </c>
      <c r="AB8582" t="s">
        <v>6036</v>
      </c>
    </row>
    <row r="8583" spans="26:28">
      <c r="Z8583" s="626">
        <v>261</v>
      </c>
      <c r="AA8583" t="s">
        <v>2948</v>
      </c>
      <c r="AB8583" t="s">
        <v>6037</v>
      </c>
    </row>
    <row r="8584" spans="26:28">
      <c r="Z8584" s="626">
        <v>262</v>
      </c>
      <c r="AA8584" t="s">
        <v>2950</v>
      </c>
      <c r="AB8584" t="s">
        <v>6038</v>
      </c>
    </row>
    <row r="8585" spans="26:28">
      <c r="Z8585" s="626">
        <v>263</v>
      </c>
      <c r="AA8585" t="s">
        <v>2951</v>
      </c>
      <c r="AB8585" t="s">
        <v>6039</v>
      </c>
    </row>
    <row r="8586" spans="26:28">
      <c r="Z8586" s="626">
        <v>264</v>
      </c>
      <c r="AA8586" t="s">
        <v>2953</v>
      </c>
      <c r="AB8586" t="s">
        <v>6040</v>
      </c>
    </row>
    <row r="8587" spans="26:28">
      <c r="Z8587" s="626">
        <v>265</v>
      </c>
      <c r="AA8587" t="s">
        <v>2954</v>
      </c>
      <c r="AB8587" t="s">
        <v>6041</v>
      </c>
    </row>
    <row r="8588" spans="26:28">
      <c r="Z8588" s="626">
        <v>266</v>
      </c>
      <c r="AA8588" t="s">
        <v>2955</v>
      </c>
      <c r="AB8588" t="s">
        <v>6042</v>
      </c>
    </row>
    <row r="8589" spans="26:28">
      <c r="Z8589" s="626">
        <v>267</v>
      </c>
      <c r="AA8589" t="s">
        <v>2956</v>
      </c>
      <c r="AB8589" t="s">
        <v>6043</v>
      </c>
    </row>
    <row r="8590" spans="26:28">
      <c r="Z8590" s="626">
        <v>268</v>
      </c>
      <c r="AA8590" t="s">
        <v>2957</v>
      </c>
      <c r="AB8590" t="s">
        <v>6044</v>
      </c>
    </row>
    <row r="8591" spans="26:28">
      <c r="Z8591" s="626">
        <v>269</v>
      </c>
      <c r="AA8591" t="s">
        <v>2959</v>
      </c>
      <c r="AB8591" t="s">
        <v>6045</v>
      </c>
    </row>
    <row r="8592" spans="26:28">
      <c r="Z8592" s="626">
        <v>270</v>
      </c>
      <c r="AA8592" t="s">
        <v>2960</v>
      </c>
      <c r="AB8592" t="s">
        <v>6046</v>
      </c>
    </row>
    <row r="8593" spans="26:28">
      <c r="Z8593" s="626">
        <v>271</v>
      </c>
      <c r="AA8593" t="s">
        <v>2961</v>
      </c>
      <c r="AB8593" t="s">
        <v>6047</v>
      </c>
    </row>
    <row r="8594" spans="26:28">
      <c r="Z8594" s="626">
        <v>272</v>
      </c>
      <c r="AA8594" t="s">
        <v>2962</v>
      </c>
      <c r="AB8594" t="s">
        <v>6048</v>
      </c>
    </row>
    <row r="8595" spans="26:28">
      <c r="Z8595" s="626">
        <v>273</v>
      </c>
      <c r="AA8595" t="s">
        <v>2963</v>
      </c>
      <c r="AB8595" t="s">
        <v>6049</v>
      </c>
    </row>
    <row r="8596" spans="26:28">
      <c r="Z8596" s="626">
        <v>274</v>
      </c>
      <c r="AA8596" t="s">
        <v>2964</v>
      </c>
      <c r="AB8596" t="s">
        <v>6050</v>
      </c>
    </row>
    <row r="8597" spans="26:28">
      <c r="Z8597" s="626">
        <v>275</v>
      </c>
      <c r="AA8597" t="s">
        <v>2965</v>
      </c>
      <c r="AB8597" t="s">
        <v>6051</v>
      </c>
    </row>
    <row r="8598" spans="26:28">
      <c r="Z8598" s="626">
        <v>276</v>
      </c>
      <c r="AA8598" t="s">
        <v>2967</v>
      </c>
      <c r="AB8598" t="s">
        <v>6052</v>
      </c>
    </row>
    <row r="8599" spans="26:28">
      <c r="Z8599" s="626">
        <v>277</v>
      </c>
      <c r="AA8599" t="s">
        <v>2968</v>
      </c>
      <c r="AB8599" t="s">
        <v>6053</v>
      </c>
    </row>
    <row r="8600" spans="26:28">
      <c r="Z8600" s="626">
        <v>278</v>
      </c>
      <c r="AA8600" t="s">
        <v>2969</v>
      </c>
      <c r="AB8600" t="s">
        <v>6054</v>
      </c>
    </row>
    <row r="8601" spans="26:28">
      <c r="Z8601" s="626">
        <v>279</v>
      </c>
      <c r="AA8601" t="s">
        <v>2971</v>
      </c>
      <c r="AB8601" t="s">
        <v>6055</v>
      </c>
    </row>
    <row r="8602" spans="26:28">
      <c r="Z8602" s="626">
        <v>280</v>
      </c>
      <c r="AA8602" t="s">
        <v>2972</v>
      </c>
      <c r="AB8602" t="s">
        <v>6056</v>
      </c>
    </row>
    <row r="8603" spans="26:28">
      <c r="Z8603" s="626">
        <v>281</v>
      </c>
      <c r="AA8603" t="s">
        <v>2973</v>
      </c>
      <c r="AB8603" t="s">
        <v>6057</v>
      </c>
    </row>
    <row r="8604" spans="26:28">
      <c r="Z8604" s="626">
        <v>282</v>
      </c>
      <c r="AA8604" t="s">
        <v>2974</v>
      </c>
      <c r="AB8604" t="s">
        <v>6058</v>
      </c>
    </row>
    <row r="8605" spans="26:28">
      <c r="Z8605" s="626">
        <v>283</v>
      </c>
      <c r="AA8605" t="s">
        <v>2975</v>
      </c>
      <c r="AB8605" t="s">
        <v>6059</v>
      </c>
    </row>
    <row r="8606" spans="26:28">
      <c r="Z8606" s="626">
        <v>284</v>
      </c>
      <c r="AA8606" t="s">
        <v>2977</v>
      </c>
      <c r="AB8606" t="s">
        <v>6060</v>
      </c>
    </row>
    <row r="8607" spans="26:28">
      <c r="Z8607" s="626">
        <v>285</v>
      </c>
      <c r="AA8607" t="s">
        <v>2979</v>
      </c>
      <c r="AB8607" t="s">
        <v>6061</v>
      </c>
    </row>
    <row r="8608" spans="26:28">
      <c r="Z8608" s="626">
        <v>286</v>
      </c>
      <c r="AA8608" t="s">
        <v>2980</v>
      </c>
      <c r="AB8608" t="s">
        <v>6062</v>
      </c>
    </row>
    <row r="8609" spans="26:28">
      <c r="Z8609" s="626">
        <v>287</v>
      </c>
      <c r="AA8609" t="s">
        <v>2981</v>
      </c>
      <c r="AB8609" t="s">
        <v>6063</v>
      </c>
    </row>
    <row r="8610" spans="26:28">
      <c r="Z8610" s="626">
        <v>288</v>
      </c>
      <c r="AA8610" t="s">
        <v>2983</v>
      </c>
      <c r="AB8610" t="s">
        <v>6064</v>
      </c>
    </row>
    <row r="8611" spans="26:28">
      <c r="Z8611" s="626">
        <v>289</v>
      </c>
      <c r="AA8611" t="s">
        <v>2984</v>
      </c>
      <c r="AB8611" t="s">
        <v>6065</v>
      </c>
    </row>
    <row r="8612" spans="26:28">
      <c r="Z8612" s="626">
        <v>290</v>
      </c>
      <c r="AA8612" t="s">
        <v>2985</v>
      </c>
      <c r="AB8612" t="s">
        <v>6066</v>
      </c>
    </row>
    <row r="8613" spans="26:28">
      <c r="Z8613" s="626">
        <v>291</v>
      </c>
      <c r="AA8613" t="s">
        <v>2987</v>
      </c>
      <c r="AB8613" t="s">
        <v>6067</v>
      </c>
    </row>
    <row r="8614" spans="26:28">
      <c r="Z8614" s="626">
        <v>292</v>
      </c>
      <c r="AA8614" t="s">
        <v>2988</v>
      </c>
      <c r="AB8614" t="s">
        <v>6068</v>
      </c>
    </row>
    <row r="8615" spans="26:28">
      <c r="Z8615" s="626">
        <v>293</v>
      </c>
      <c r="AA8615" t="s">
        <v>2989</v>
      </c>
      <c r="AB8615" t="s">
        <v>6069</v>
      </c>
    </row>
    <row r="8616" spans="26:28">
      <c r="Z8616" s="626">
        <v>294</v>
      </c>
      <c r="AA8616" t="s">
        <v>2990</v>
      </c>
      <c r="AB8616" t="s">
        <v>6070</v>
      </c>
    </row>
    <row r="8617" spans="26:28">
      <c r="Z8617" s="626">
        <v>295</v>
      </c>
      <c r="AA8617" t="s">
        <v>2991</v>
      </c>
      <c r="AB8617" t="s">
        <v>6071</v>
      </c>
    </row>
    <row r="8618" spans="26:28">
      <c r="Z8618" s="626">
        <v>296</v>
      </c>
      <c r="AA8618" t="s">
        <v>2993</v>
      </c>
      <c r="AB8618" t="s">
        <v>6072</v>
      </c>
    </row>
    <row r="8619" spans="26:28">
      <c r="Z8619" s="626">
        <v>297</v>
      </c>
      <c r="AA8619" t="s">
        <v>2995</v>
      </c>
      <c r="AB8619" t="s">
        <v>6073</v>
      </c>
    </row>
    <row r="8620" spans="26:28">
      <c r="Z8620" s="626">
        <v>298</v>
      </c>
      <c r="AA8620" t="s">
        <v>2996</v>
      </c>
      <c r="AB8620" t="s">
        <v>6074</v>
      </c>
    </row>
    <row r="8621" spans="26:28">
      <c r="Z8621" s="626">
        <v>299</v>
      </c>
      <c r="AA8621" t="s">
        <v>2998</v>
      </c>
      <c r="AB8621" t="s">
        <v>6075</v>
      </c>
    </row>
    <row r="8622" spans="26:28">
      <c r="Z8622" s="626">
        <v>300</v>
      </c>
      <c r="AA8622" t="s">
        <v>2999</v>
      </c>
      <c r="AB8622" t="s">
        <v>6076</v>
      </c>
    </row>
    <row r="8623" spans="26:28">
      <c r="Z8623" s="626">
        <v>301</v>
      </c>
      <c r="AA8623" t="s">
        <v>3000</v>
      </c>
      <c r="AB8623" t="s">
        <v>6077</v>
      </c>
    </row>
    <row r="8624" spans="26:28">
      <c r="Z8624" s="626">
        <v>302</v>
      </c>
      <c r="AA8624" t="s">
        <v>3001</v>
      </c>
      <c r="AB8624" t="s">
        <v>6078</v>
      </c>
    </row>
    <row r="8625" spans="26:28">
      <c r="Z8625" s="626">
        <v>303</v>
      </c>
      <c r="AA8625" t="s">
        <v>3002</v>
      </c>
      <c r="AB8625" t="s">
        <v>6079</v>
      </c>
    </row>
    <row r="8626" spans="26:28">
      <c r="Z8626" s="626">
        <v>304</v>
      </c>
      <c r="AA8626" t="s">
        <v>3003</v>
      </c>
      <c r="AB8626" t="s">
        <v>6080</v>
      </c>
    </row>
    <row r="8627" spans="26:28">
      <c r="Z8627" s="626">
        <v>305</v>
      </c>
      <c r="AA8627" t="s">
        <v>3004</v>
      </c>
      <c r="AB8627" t="s">
        <v>6081</v>
      </c>
    </row>
    <row r="8628" spans="26:28">
      <c r="Z8628" s="626">
        <v>306</v>
      </c>
      <c r="AA8628" t="s">
        <v>3005</v>
      </c>
      <c r="AB8628" t="s">
        <v>6082</v>
      </c>
    </row>
    <row r="8629" spans="26:28">
      <c r="Z8629" s="626">
        <v>307</v>
      </c>
      <c r="AA8629" t="s">
        <v>3006</v>
      </c>
      <c r="AB8629" t="s">
        <v>6083</v>
      </c>
    </row>
    <row r="8630" spans="26:28">
      <c r="Z8630" s="626">
        <v>308</v>
      </c>
      <c r="AA8630" t="s">
        <v>3007</v>
      </c>
      <c r="AB8630" t="s">
        <v>6084</v>
      </c>
    </row>
    <row r="8631" spans="26:28">
      <c r="Z8631" s="626">
        <v>309</v>
      </c>
      <c r="AA8631" t="s">
        <v>3008</v>
      </c>
      <c r="AB8631" t="s">
        <v>6085</v>
      </c>
    </row>
    <row r="8632" spans="26:28">
      <c r="Z8632" s="626">
        <v>310</v>
      </c>
      <c r="AA8632" t="s">
        <v>3009</v>
      </c>
      <c r="AB8632" t="s">
        <v>6086</v>
      </c>
    </row>
    <row r="8633" spans="26:28">
      <c r="Z8633" s="626">
        <v>311</v>
      </c>
      <c r="AA8633" t="s">
        <v>3010</v>
      </c>
      <c r="AB8633" t="s">
        <v>6087</v>
      </c>
    </row>
    <row r="8634" spans="26:28">
      <c r="Z8634" s="626">
        <v>312</v>
      </c>
      <c r="AA8634" t="s">
        <v>3011</v>
      </c>
      <c r="AB8634" t="s">
        <v>6088</v>
      </c>
    </row>
    <row r="8635" spans="26:28">
      <c r="Z8635" s="626">
        <v>313</v>
      </c>
      <c r="AA8635" t="s">
        <v>3013</v>
      </c>
      <c r="AB8635" t="s">
        <v>6089</v>
      </c>
    </row>
    <row r="8636" spans="26:28">
      <c r="Z8636" s="626">
        <v>314</v>
      </c>
      <c r="AA8636" t="s">
        <v>3014</v>
      </c>
      <c r="AB8636" t="s">
        <v>6090</v>
      </c>
    </row>
    <row r="8637" spans="26:28">
      <c r="Z8637" s="626">
        <v>315</v>
      </c>
      <c r="AA8637" t="s">
        <v>3015</v>
      </c>
      <c r="AB8637" t="s">
        <v>6091</v>
      </c>
    </row>
    <row r="8638" spans="26:28">
      <c r="Z8638" s="626">
        <v>316</v>
      </c>
      <c r="AA8638" t="s">
        <v>3016</v>
      </c>
      <c r="AB8638" t="s">
        <v>6092</v>
      </c>
    </row>
    <row r="8639" spans="26:28">
      <c r="Z8639" s="626">
        <v>317</v>
      </c>
      <c r="AA8639" t="s">
        <v>3017</v>
      </c>
      <c r="AB8639" t="s">
        <v>6093</v>
      </c>
    </row>
    <row r="8640" spans="26:28">
      <c r="Z8640" s="626">
        <v>318</v>
      </c>
      <c r="AA8640" t="s">
        <v>3018</v>
      </c>
      <c r="AB8640" t="s">
        <v>6094</v>
      </c>
    </row>
    <row r="8641" spans="26:28">
      <c r="Z8641" s="626">
        <v>319</v>
      </c>
      <c r="AA8641" t="s">
        <v>3019</v>
      </c>
      <c r="AB8641" t="s">
        <v>6095</v>
      </c>
    </row>
    <row r="8642" spans="26:28">
      <c r="Z8642" s="626">
        <v>320</v>
      </c>
      <c r="AA8642" t="s">
        <v>3020</v>
      </c>
      <c r="AB8642" t="s">
        <v>6096</v>
      </c>
    </row>
    <row r="8643" spans="26:28">
      <c r="Z8643" s="626">
        <v>321</v>
      </c>
      <c r="AA8643" t="s">
        <v>3021</v>
      </c>
      <c r="AB8643" t="s">
        <v>6097</v>
      </c>
    </row>
    <row r="8644" spans="26:28">
      <c r="Z8644" s="626">
        <v>322</v>
      </c>
      <c r="AA8644" t="s">
        <v>3022</v>
      </c>
      <c r="AB8644" t="s">
        <v>6098</v>
      </c>
    </row>
    <row r="8645" spans="26:28">
      <c r="Z8645" s="626">
        <v>323</v>
      </c>
      <c r="AA8645" t="s">
        <v>3023</v>
      </c>
      <c r="AB8645" t="s">
        <v>6099</v>
      </c>
    </row>
    <row r="8646" spans="26:28">
      <c r="Z8646" s="626">
        <v>324</v>
      </c>
      <c r="AA8646" t="s">
        <v>3024</v>
      </c>
      <c r="AB8646" t="s">
        <v>6100</v>
      </c>
    </row>
    <row r="8647" spans="26:28">
      <c r="Z8647" s="626">
        <v>325</v>
      </c>
      <c r="AA8647" t="s">
        <v>3025</v>
      </c>
      <c r="AB8647" t="s">
        <v>6101</v>
      </c>
    </row>
    <row r="8648" spans="26:28">
      <c r="Z8648" s="626">
        <v>326</v>
      </c>
      <c r="AA8648" t="s">
        <v>3027</v>
      </c>
      <c r="AB8648" t="s">
        <v>6102</v>
      </c>
    </row>
    <row r="8649" spans="26:28">
      <c r="Z8649" s="626">
        <v>327</v>
      </c>
      <c r="AA8649" t="s">
        <v>3028</v>
      </c>
      <c r="AB8649" t="s">
        <v>6103</v>
      </c>
    </row>
    <row r="8650" spans="26:28">
      <c r="Z8650" s="626">
        <v>328</v>
      </c>
      <c r="AA8650" t="s">
        <v>3029</v>
      </c>
      <c r="AB8650" t="s">
        <v>6104</v>
      </c>
    </row>
    <row r="8651" spans="26:28">
      <c r="Z8651" s="626">
        <v>329</v>
      </c>
      <c r="AA8651" t="s">
        <v>3030</v>
      </c>
      <c r="AB8651" t="s">
        <v>6105</v>
      </c>
    </row>
    <row r="8652" spans="26:28">
      <c r="Z8652" s="626">
        <v>330</v>
      </c>
      <c r="AA8652" t="s">
        <v>3031</v>
      </c>
      <c r="AB8652" t="s">
        <v>6106</v>
      </c>
    </row>
    <row r="8653" spans="26:28">
      <c r="Z8653" s="626">
        <v>331</v>
      </c>
      <c r="AA8653" t="s">
        <v>3032</v>
      </c>
      <c r="AB8653" t="s">
        <v>6107</v>
      </c>
    </row>
    <row r="8654" spans="26:28">
      <c r="Z8654" s="626">
        <v>332</v>
      </c>
      <c r="AA8654" t="s">
        <v>3034</v>
      </c>
      <c r="AB8654" t="s">
        <v>6108</v>
      </c>
    </row>
    <row r="8655" spans="26:28">
      <c r="Z8655" s="626">
        <v>333</v>
      </c>
      <c r="AA8655" t="s">
        <v>3035</v>
      </c>
      <c r="AB8655" t="s">
        <v>6109</v>
      </c>
    </row>
    <row r="8656" spans="26:28">
      <c r="Z8656" s="626">
        <v>334</v>
      </c>
      <c r="AA8656" t="s">
        <v>3036</v>
      </c>
      <c r="AB8656" t="s">
        <v>6110</v>
      </c>
    </row>
    <row r="8657" spans="26:28">
      <c r="Z8657" s="626">
        <v>335</v>
      </c>
      <c r="AA8657" t="s">
        <v>3038</v>
      </c>
      <c r="AB8657" t="s">
        <v>6111</v>
      </c>
    </row>
    <row r="8658" spans="26:28">
      <c r="Z8658" s="626">
        <v>336</v>
      </c>
      <c r="AA8658" t="s">
        <v>3039</v>
      </c>
      <c r="AB8658" t="s">
        <v>6112</v>
      </c>
    </row>
    <row r="8659" spans="26:28">
      <c r="Z8659" s="626">
        <v>337</v>
      </c>
      <c r="AA8659" t="s">
        <v>3040</v>
      </c>
      <c r="AB8659" t="s">
        <v>6113</v>
      </c>
    </row>
    <row r="8660" spans="26:28">
      <c r="Z8660" s="626">
        <v>338</v>
      </c>
      <c r="AA8660" t="s">
        <v>3041</v>
      </c>
      <c r="AB8660" t="s">
        <v>6114</v>
      </c>
    </row>
    <row r="8661" spans="26:28">
      <c r="Z8661" s="626">
        <v>339</v>
      </c>
      <c r="AA8661" t="s">
        <v>3042</v>
      </c>
      <c r="AB8661" t="s">
        <v>6115</v>
      </c>
    </row>
    <row r="8662" spans="26:28">
      <c r="Z8662" s="626">
        <v>340</v>
      </c>
      <c r="AA8662" t="s">
        <v>3044</v>
      </c>
      <c r="AB8662" t="s">
        <v>6116</v>
      </c>
    </row>
    <row r="8663" spans="26:28">
      <c r="Z8663" s="626">
        <v>341</v>
      </c>
      <c r="AA8663" t="s">
        <v>3045</v>
      </c>
      <c r="AB8663" t="s">
        <v>6117</v>
      </c>
    </row>
    <row r="8664" spans="26:28">
      <c r="Z8664" s="626">
        <v>342</v>
      </c>
      <c r="AA8664" t="s">
        <v>3047</v>
      </c>
      <c r="AB8664" t="s">
        <v>6118</v>
      </c>
    </row>
    <row r="8665" spans="26:28">
      <c r="Z8665" s="626">
        <v>343</v>
      </c>
      <c r="AA8665" t="s">
        <v>3048</v>
      </c>
      <c r="AB8665" t="s">
        <v>6119</v>
      </c>
    </row>
    <row r="8666" spans="26:28">
      <c r="Z8666" s="626">
        <v>344</v>
      </c>
      <c r="AA8666" t="s">
        <v>3049</v>
      </c>
      <c r="AB8666" t="s">
        <v>6120</v>
      </c>
    </row>
    <row r="8667" spans="26:28">
      <c r="Z8667" s="626">
        <v>345</v>
      </c>
      <c r="AA8667" t="s">
        <v>3051</v>
      </c>
      <c r="AB8667" t="s">
        <v>6121</v>
      </c>
    </row>
    <row r="8668" spans="26:28">
      <c r="Z8668" s="626">
        <v>346</v>
      </c>
      <c r="AA8668" t="s">
        <v>3052</v>
      </c>
      <c r="AB8668" t="s">
        <v>6122</v>
      </c>
    </row>
    <row r="8669" spans="26:28">
      <c r="Z8669" s="626">
        <v>347</v>
      </c>
      <c r="AA8669" t="s">
        <v>3053</v>
      </c>
      <c r="AB8669" t="s">
        <v>6123</v>
      </c>
    </row>
    <row r="8670" spans="26:28">
      <c r="Z8670" s="626">
        <v>348</v>
      </c>
      <c r="AA8670" t="s">
        <v>3054</v>
      </c>
      <c r="AB8670" t="s">
        <v>6124</v>
      </c>
    </row>
    <row r="8671" spans="26:28">
      <c r="Z8671" s="626">
        <v>349</v>
      </c>
      <c r="AA8671" t="s">
        <v>3055</v>
      </c>
      <c r="AB8671" t="s">
        <v>6125</v>
      </c>
    </row>
    <row r="8672" spans="26:28">
      <c r="Z8672" s="626">
        <v>350</v>
      </c>
      <c r="AA8672" t="s">
        <v>3057</v>
      </c>
      <c r="AB8672" t="s">
        <v>6126</v>
      </c>
    </row>
    <row r="8673" spans="26:28">
      <c r="Z8673" s="626">
        <v>351</v>
      </c>
      <c r="AA8673" t="s">
        <v>3058</v>
      </c>
      <c r="AB8673" t="s">
        <v>6127</v>
      </c>
    </row>
    <row r="8674" spans="26:28">
      <c r="Z8674" s="626">
        <v>352</v>
      </c>
      <c r="AA8674" t="s">
        <v>3060</v>
      </c>
      <c r="AB8674" t="s">
        <v>6128</v>
      </c>
    </row>
    <row r="8675" spans="26:28">
      <c r="Z8675" s="626">
        <v>353</v>
      </c>
      <c r="AA8675" t="s">
        <v>3061</v>
      </c>
      <c r="AB8675" t="s">
        <v>6129</v>
      </c>
    </row>
    <row r="8676" spans="26:28">
      <c r="Z8676" s="626">
        <v>354</v>
      </c>
      <c r="AA8676" t="s">
        <v>3063</v>
      </c>
      <c r="AB8676" t="s">
        <v>6130</v>
      </c>
    </row>
    <row r="8677" spans="26:28">
      <c r="Z8677" s="626">
        <v>355</v>
      </c>
      <c r="AA8677" t="s">
        <v>3064</v>
      </c>
      <c r="AB8677" t="s">
        <v>6131</v>
      </c>
    </row>
    <row r="8678" spans="26:28">
      <c r="Z8678" s="626">
        <v>356</v>
      </c>
      <c r="AA8678" t="s">
        <v>3065</v>
      </c>
      <c r="AB8678" t="s">
        <v>6132</v>
      </c>
    </row>
    <row r="8679" spans="26:28">
      <c r="Z8679" s="626">
        <v>357</v>
      </c>
      <c r="AA8679" t="s">
        <v>3066</v>
      </c>
      <c r="AB8679" t="s">
        <v>6133</v>
      </c>
    </row>
    <row r="8680" spans="26:28">
      <c r="Z8680" s="626">
        <v>358</v>
      </c>
      <c r="AA8680" t="s">
        <v>3067</v>
      </c>
      <c r="AB8680" t="s">
        <v>6134</v>
      </c>
    </row>
    <row r="8681" spans="26:28">
      <c r="Z8681" s="626">
        <v>359</v>
      </c>
      <c r="AA8681" t="s">
        <v>3068</v>
      </c>
      <c r="AB8681" t="s">
        <v>6135</v>
      </c>
    </row>
    <row r="8682" spans="26:28">
      <c r="Z8682" s="626">
        <v>360</v>
      </c>
      <c r="AA8682" t="s">
        <v>3069</v>
      </c>
      <c r="AB8682" t="s">
        <v>6136</v>
      </c>
    </row>
    <row r="8683" spans="26:28">
      <c r="Z8683" s="626">
        <v>361</v>
      </c>
      <c r="AA8683" t="s">
        <v>3071</v>
      </c>
      <c r="AB8683" t="s">
        <v>6137</v>
      </c>
    </row>
    <row r="8684" spans="26:28">
      <c r="Z8684" s="626">
        <v>362</v>
      </c>
      <c r="AA8684" t="s">
        <v>3072</v>
      </c>
      <c r="AB8684" t="s">
        <v>6138</v>
      </c>
    </row>
    <row r="8685" spans="26:28">
      <c r="Z8685" s="626">
        <v>363</v>
      </c>
      <c r="AA8685" t="s">
        <v>3073</v>
      </c>
      <c r="AB8685" t="s">
        <v>6139</v>
      </c>
    </row>
    <row r="8686" spans="26:28">
      <c r="Z8686" s="626">
        <v>364</v>
      </c>
      <c r="AA8686" t="s">
        <v>3074</v>
      </c>
      <c r="AB8686" t="s">
        <v>6140</v>
      </c>
    </row>
    <row r="8687" spans="26:28">
      <c r="Z8687" s="626">
        <v>365</v>
      </c>
      <c r="AA8687" t="s">
        <v>3075</v>
      </c>
      <c r="AB8687" t="s">
        <v>6141</v>
      </c>
    </row>
    <row r="8688" spans="26:28">
      <c r="Z8688" s="626">
        <v>366</v>
      </c>
      <c r="AA8688" t="s">
        <v>3076</v>
      </c>
      <c r="AB8688" t="s">
        <v>6142</v>
      </c>
    </row>
    <row r="8689" spans="26:28">
      <c r="Z8689" s="626">
        <v>367</v>
      </c>
      <c r="AA8689" t="s">
        <v>3077</v>
      </c>
      <c r="AB8689" t="s">
        <v>6143</v>
      </c>
    </row>
    <row r="8690" spans="26:28">
      <c r="Z8690" s="626">
        <v>368</v>
      </c>
      <c r="AA8690" t="s">
        <v>3078</v>
      </c>
      <c r="AB8690" t="s">
        <v>6144</v>
      </c>
    </row>
    <row r="8691" spans="26:28">
      <c r="Z8691" s="626">
        <v>369</v>
      </c>
      <c r="AA8691" t="s">
        <v>3079</v>
      </c>
      <c r="AB8691" t="s">
        <v>6145</v>
      </c>
    </row>
    <row r="8692" spans="26:28">
      <c r="Z8692" s="626">
        <v>370</v>
      </c>
      <c r="AA8692" t="s">
        <v>3080</v>
      </c>
      <c r="AB8692" t="s">
        <v>6146</v>
      </c>
    </row>
    <row r="8693" spans="26:28">
      <c r="Z8693" s="626">
        <v>371</v>
      </c>
      <c r="AA8693" t="s">
        <v>3081</v>
      </c>
      <c r="AB8693" t="s">
        <v>6147</v>
      </c>
    </row>
    <row r="8694" spans="26:28">
      <c r="Z8694" s="626">
        <v>372</v>
      </c>
      <c r="AA8694" t="s">
        <v>3082</v>
      </c>
      <c r="AB8694" t="s">
        <v>6148</v>
      </c>
    </row>
    <row r="8695" spans="26:28">
      <c r="Z8695" s="626">
        <v>373</v>
      </c>
      <c r="AA8695" t="s">
        <v>3083</v>
      </c>
      <c r="AB8695" t="s">
        <v>6149</v>
      </c>
    </row>
    <row r="8696" spans="26:28">
      <c r="Z8696" s="626">
        <v>374</v>
      </c>
      <c r="AA8696" t="s">
        <v>3084</v>
      </c>
      <c r="AB8696" t="s">
        <v>6150</v>
      </c>
    </row>
    <row r="8697" spans="26:28">
      <c r="Z8697" s="626">
        <v>375</v>
      </c>
      <c r="AA8697" t="s">
        <v>3085</v>
      </c>
      <c r="AB8697" t="s">
        <v>6151</v>
      </c>
    </row>
    <row r="8698" spans="26:28">
      <c r="Z8698" s="626">
        <v>376</v>
      </c>
      <c r="AA8698" t="s">
        <v>3086</v>
      </c>
      <c r="AB8698" t="s">
        <v>6152</v>
      </c>
    </row>
    <row r="8699" spans="26:28">
      <c r="Z8699" s="626">
        <v>377</v>
      </c>
      <c r="AA8699" t="s">
        <v>3087</v>
      </c>
      <c r="AB8699" t="s">
        <v>6153</v>
      </c>
    </row>
    <row r="8700" spans="26:28">
      <c r="Z8700" s="626">
        <v>378</v>
      </c>
      <c r="AA8700" t="s">
        <v>3088</v>
      </c>
      <c r="AB8700" t="s">
        <v>6154</v>
      </c>
    </row>
    <row r="8701" spans="26:28">
      <c r="Z8701" s="626">
        <v>379</v>
      </c>
      <c r="AA8701" t="s">
        <v>3089</v>
      </c>
      <c r="AB8701" t="s">
        <v>6155</v>
      </c>
    </row>
    <row r="8702" spans="26:28">
      <c r="Z8702" s="626">
        <v>380</v>
      </c>
      <c r="AA8702" t="s">
        <v>3090</v>
      </c>
      <c r="AB8702" t="s">
        <v>6156</v>
      </c>
    </row>
    <row r="8703" spans="26:28">
      <c r="Z8703" s="626">
        <v>381</v>
      </c>
      <c r="AA8703" t="s">
        <v>3091</v>
      </c>
      <c r="AB8703" t="s">
        <v>6157</v>
      </c>
    </row>
    <row r="8704" spans="26:28">
      <c r="Z8704" s="626">
        <v>382</v>
      </c>
      <c r="AA8704" t="s">
        <v>3092</v>
      </c>
      <c r="AB8704" t="s">
        <v>6158</v>
      </c>
    </row>
    <row r="8705" spans="26:28">
      <c r="Z8705" s="626">
        <v>383</v>
      </c>
      <c r="AA8705" t="s">
        <v>3093</v>
      </c>
      <c r="AB8705" t="s">
        <v>6159</v>
      </c>
    </row>
    <row r="8706" spans="26:28">
      <c r="Z8706" s="626">
        <v>384</v>
      </c>
      <c r="AA8706" t="s">
        <v>3094</v>
      </c>
      <c r="AB8706" t="s">
        <v>6160</v>
      </c>
    </row>
    <row r="8707" spans="26:28">
      <c r="Z8707" s="626">
        <v>385</v>
      </c>
      <c r="AA8707" t="s">
        <v>3095</v>
      </c>
      <c r="AB8707" t="s">
        <v>6161</v>
      </c>
    </row>
    <row r="8708" spans="26:28">
      <c r="Z8708" s="626">
        <v>386</v>
      </c>
      <c r="AA8708" t="s">
        <v>3097</v>
      </c>
      <c r="AB8708" t="s">
        <v>6162</v>
      </c>
    </row>
    <row r="8709" spans="26:28">
      <c r="Z8709" s="626">
        <v>387</v>
      </c>
      <c r="AA8709" t="s">
        <v>3099</v>
      </c>
      <c r="AB8709" t="s">
        <v>6163</v>
      </c>
    </row>
    <row r="8710" spans="26:28">
      <c r="Z8710" s="626">
        <v>388</v>
      </c>
      <c r="AA8710" t="s">
        <v>3100</v>
      </c>
      <c r="AB8710" t="s">
        <v>6164</v>
      </c>
    </row>
    <row r="8711" spans="26:28">
      <c r="Z8711" s="626">
        <v>389</v>
      </c>
      <c r="AA8711" t="s">
        <v>3101</v>
      </c>
      <c r="AB8711" t="s">
        <v>6165</v>
      </c>
    </row>
    <row r="8712" spans="26:28">
      <c r="Z8712" s="626">
        <v>390</v>
      </c>
      <c r="AA8712" t="s">
        <v>3102</v>
      </c>
      <c r="AB8712" t="s">
        <v>6166</v>
      </c>
    </row>
    <row r="8713" spans="26:28">
      <c r="Z8713" s="626">
        <v>391</v>
      </c>
      <c r="AA8713" t="s">
        <v>3103</v>
      </c>
      <c r="AB8713" t="s">
        <v>6167</v>
      </c>
    </row>
    <row r="8714" spans="26:28">
      <c r="Z8714" s="626">
        <v>392</v>
      </c>
      <c r="AA8714" t="s">
        <v>3104</v>
      </c>
      <c r="AB8714" t="s">
        <v>6168</v>
      </c>
    </row>
    <row r="8715" spans="26:28">
      <c r="Z8715" s="626">
        <v>393</v>
      </c>
      <c r="AA8715" t="s">
        <v>3105</v>
      </c>
      <c r="AB8715" t="s">
        <v>6169</v>
      </c>
    </row>
    <row r="8716" spans="26:28">
      <c r="Z8716" s="626">
        <v>394</v>
      </c>
      <c r="AA8716" t="s">
        <v>3106</v>
      </c>
      <c r="AB8716" t="s">
        <v>6170</v>
      </c>
    </row>
    <row r="8717" spans="26:28">
      <c r="Z8717" s="626">
        <v>395</v>
      </c>
      <c r="AA8717" t="s">
        <v>3107</v>
      </c>
      <c r="AB8717" t="s">
        <v>6171</v>
      </c>
    </row>
    <row r="8718" spans="26:28">
      <c r="Z8718" s="626">
        <v>396</v>
      </c>
      <c r="AA8718" t="s">
        <v>3108</v>
      </c>
      <c r="AB8718" t="s">
        <v>6172</v>
      </c>
    </row>
    <row r="8719" spans="26:28">
      <c r="Z8719" s="626">
        <v>397</v>
      </c>
      <c r="AA8719" t="s">
        <v>3109</v>
      </c>
      <c r="AB8719" t="s">
        <v>6173</v>
      </c>
    </row>
    <row r="8720" spans="26:28">
      <c r="Z8720" s="626">
        <v>398</v>
      </c>
      <c r="AA8720" t="s">
        <v>3111</v>
      </c>
      <c r="AB8720" t="s">
        <v>6174</v>
      </c>
    </row>
    <row r="8721" spans="26:28">
      <c r="Z8721" s="626">
        <v>399</v>
      </c>
      <c r="AA8721" t="s">
        <v>3112</v>
      </c>
      <c r="AB8721" t="s">
        <v>6175</v>
      </c>
    </row>
    <row r="8722" spans="26:28">
      <c r="Z8722" s="626">
        <v>400</v>
      </c>
      <c r="AA8722" t="s">
        <v>3113</v>
      </c>
      <c r="AB8722" t="s">
        <v>6176</v>
      </c>
    </row>
    <row r="8723" spans="26:28">
      <c r="Z8723" s="626">
        <v>401</v>
      </c>
      <c r="AA8723" t="s">
        <v>3114</v>
      </c>
      <c r="AB8723" t="s">
        <v>6177</v>
      </c>
    </row>
    <row r="8724" spans="26:28">
      <c r="Z8724" s="626">
        <v>402</v>
      </c>
      <c r="AA8724" t="s">
        <v>3115</v>
      </c>
      <c r="AB8724" t="s">
        <v>6178</v>
      </c>
    </row>
    <row r="8725" spans="26:28">
      <c r="Z8725" s="626">
        <v>403</v>
      </c>
      <c r="AA8725" t="s">
        <v>3116</v>
      </c>
      <c r="AB8725" t="s">
        <v>6179</v>
      </c>
    </row>
    <row r="8726" spans="26:28">
      <c r="Z8726" s="626">
        <v>404</v>
      </c>
      <c r="AA8726" t="s">
        <v>3117</v>
      </c>
      <c r="AB8726" t="s">
        <v>6180</v>
      </c>
    </row>
    <row r="8727" spans="26:28">
      <c r="Z8727" s="626">
        <v>405</v>
      </c>
      <c r="AA8727" t="s">
        <v>3118</v>
      </c>
      <c r="AB8727" t="s">
        <v>6181</v>
      </c>
    </row>
    <row r="8728" spans="26:28">
      <c r="Z8728" s="626">
        <v>406</v>
      </c>
      <c r="AA8728" t="s">
        <v>3119</v>
      </c>
      <c r="AB8728" t="s">
        <v>6182</v>
      </c>
    </row>
    <row r="8729" spans="26:28">
      <c r="Z8729" s="626">
        <v>407</v>
      </c>
      <c r="AA8729" t="s">
        <v>3121</v>
      </c>
      <c r="AB8729" t="s">
        <v>6183</v>
      </c>
    </row>
    <row r="8730" spans="26:28">
      <c r="Z8730" s="626">
        <v>408</v>
      </c>
      <c r="AA8730" t="s">
        <v>3122</v>
      </c>
      <c r="AB8730" t="s">
        <v>6184</v>
      </c>
    </row>
    <row r="8731" spans="26:28">
      <c r="Z8731" s="626">
        <v>409</v>
      </c>
      <c r="AA8731" t="s">
        <v>3124</v>
      </c>
      <c r="AB8731" t="s">
        <v>6185</v>
      </c>
    </row>
    <row r="8732" spans="26:28">
      <c r="Z8732" s="626">
        <v>410</v>
      </c>
      <c r="AA8732" t="s">
        <v>3125</v>
      </c>
      <c r="AB8732" t="s">
        <v>6186</v>
      </c>
    </row>
    <row r="8733" spans="26:28">
      <c r="Z8733" s="626">
        <v>411</v>
      </c>
      <c r="AA8733" t="s">
        <v>3126</v>
      </c>
      <c r="AB8733" t="s">
        <v>6187</v>
      </c>
    </row>
    <row r="8734" spans="26:28">
      <c r="Z8734" s="626">
        <v>412</v>
      </c>
      <c r="AA8734" t="s">
        <v>3127</v>
      </c>
      <c r="AB8734" t="s">
        <v>6188</v>
      </c>
    </row>
    <row r="8735" spans="26:28">
      <c r="Z8735" s="626">
        <v>413</v>
      </c>
      <c r="AA8735" t="s">
        <v>3128</v>
      </c>
      <c r="AB8735" t="s">
        <v>6189</v>
      </c>
    </row>
    <row r="8736" spans="26:28">
      <c r="Z8736" s="626">
        <v>414</v>
      </c>
      <c r="AA8736" t="s">
        <v>3129</v>
      </c>
      <c r="AB8736" t="s">
        <v>6190</v>
      </c>
    </row>
    <row r="8737" spans="26:28">
      <c r="Z8737" s="626">
        <v>415</v>
      </c>
      <c r="AA8737" t="s">
        <v>3130</v>
      </c>
      <c r="AB8737" t="s">
        <v>6191</v>
      </c>
    </row>
    <row r="8738" spans="26:28">
      <c r="Z8738" s="626">
        <v>416</v>
      </c>
      <c r="AA8738" t="s">
        <v>3131</v>
      </c>
      <c r="AB8738" t="s">
        <v>6192</v>
      </c>
    </row>
    <row r="8739" spans="26:28">
      <c r="Z8739" s="626">
        <v>417</v>
      </c>
      <c r="AA8739" t="s">
        <v>3132</v>
      </c>
      <c r="AB8739" t="s">
        <v>6193</v>
      </c>
    </row>
    <row r="8740" spans="26:28">
      <c r="Z8740" s="626">
        <v>418</v>
      </c>
      <c r="AA8740" t="s">
        <v>3133</v>
      </c>
      <c r="AB8740" t="s">
        <v>6194</v>
      </c>
    </row>
    <row r="8741" spans="26:28">
      <c r="Z8741" s="626">
        <v>419</v>
      </c>
      <c r="AA8741" t="s">
        <v>3134</v>
      </c>
      <c r="AB8741" t="s">
        <v>6195</v>
      </c>
    </row>
    <row r="8742" spans="26:28">
      <c r="Z8742" s="626">
        <v>420</v>
      </c>
      <c r="AA8742" t="s">
        <v>3135</v>
      </c>
      <c r="AB8742" t="s">
        <v>6196</v>
      </c>
    </row>
    <row r="8743" spans="26:28">
      <c r="Z8743" s="626">
        <v>421</v>
      </c>
      <c r="AA8743" t="s">
        <v>3137</v>
      </c>
      <c r="AB8743" t="s">
        <v>6197</v>
      </c>
    </row>
    <row r="8744" spans="26:28">
      <c r="Z8744" s="626">
        <v>422</v>
      </c>
      <c r="AA8744" t="s">
        <v>3138</v>
      </c>
      <c r="AB8744" t="s">
        <v>6198</v>
      </c>
    </row>
    <row r="8745" spans="26:28">
      <c r="Z8745" s="626">
        <v>423</v>
      </c>
      <c r="AA8745" t="s">
        <v>3139</v>
      </c>
      <c r="AB8745" t="s">
        <v>6199</v>
      </c>
    </row>
    <row r="8746" spans="26:28">
      <c r="Z8746" s="626">
        <v>424</v>
      </c>
      <c r="AA8746" t="s">
        <v>3140</v>
      </c>
      <c r="AB8746" t="s">
        <v>6200</v>
      </c>
    </row>
    <row r="8747" spans="26:28">
      <c r="Z8747" s="626">
        <v>425</v>
      </c>
      <c r="AA8747" t="s">
        <v>3141</v>
      </c>
      <c r="AB8747" t="s">
        <v>6201</v>
      </c>
    </row>
    <row r="8748" spans="26:28">
      <c r="Z8748" s="626">
        <v>426</v>
      </c>
      <c r="AA8748" t="s">
        <v>3142</v>
      </c>
      <c r="AB8748" t="s">
        <v>6202</v>
      </c>
    </row>
    <row r="8749" spans="26:28">
      <c r="Z8749" s="626">
        <v>427</v>
      </c>
      <c r="AA8749" t="s">
        <v>3143</v>
      </c>
      <c r="AB8749" t="s">
        <v>6203</v>
      </c>
    </row>
    <row r="8750" spans="26:28">
      <c r="Z8750" s="626">
        <v>428</v>
      </c>
      <c r="AA8750" t="s">
        <v>3144</v>
      </c>
      <c r="AB8750" t="s">
        <v>6204</v>
      </c>
    </row>
    <row r="8751" spans="26:28">
      <c r="Z8751" s="626">
        <v>429</v>
      </c>
      <c r="AA8751" t="s">
        <v>3146</v>
      </c>
      <c r="AB8751" t="s">
        <v>6205</v>
      </c>
    </row>
    <row r="8752" spans="26:28">
      <c r="Z8752" s="626">
        <v>430</v>
      </c>
      <c r="AA8752" t="s">
        <v>3148</v>
      </c>
      <c r="AB8752" t="s">
        <v>6206</v>
      </c>
    </row>
    <row r="8753" spans="26:28">
      <c r="Z8753" s="626">
        <v>431</v>
      </c>
      <c r="AA8753" t="s">
        <v>3149</v>
      </c>
      <c r="AB8753" t="s">
        <v>6207</v>
      </c>
    </row>
    <row r="8754" spans="26:28">
      <c r="Z8754" s="626">
        <v>432</v>
      </c>
      <c r="AA8754" t="s">
        <v>3150</v>
      </c>
      <c r="AB8754" t="s">
        <v>6208</v>
      </c>
    </row>
    <row r="8755" spans="26:28">
      <c r="Z8755" s="626">
        <v>433</v>
      </c>
      <c r="AA8755" t="s">
        <v>3151</v>
      </c>
      <c r="AB8755" t="s">
        <v>6209</v>
      </c>
    </row>
    <row r="8756" spans="26:28">
      <c r="Z8756" s="626">
        <v>434</v>
      </c>
      <c r="AA8756" t="s">
        <v>3152</v>
      </c>
      <c r="AB8756" t="s">
        <v>6210</v>
      </c>
    </row>
    <row r="8757" spans="26:28">
      <c r="Z8757" s="626">
        <v>435</v>
      </c>
      <c r="AA8757" t="s">
        <v>3153</v>
      </c>
      <c r="AB8757" t="s">
        <v>6211</v>
      </c>
    </row>
    <row r="8758" spans="26:28">
      <c r="Z8758" s="626">
        <v>436</v>
      </c>
      <c r="AA8758" t="s">
        <v>3154</v>
      </c>
      <c r="AB8758" t="s">
        <v>6212</v>
      </c>
    </row>
    <row r="8759" spans="26:28">
      <c r="Z8759" s="626">
        <v>437</v>
      </c>
      <c r="AA8759" t="s">
        <v>3155</v>
      </c>
      <c r="AB8759" t="s">
        <v>6213</v>
      </c>
    </row>
    <row r="8760" spans="26:28">
      <c r="Z8760" s="626">
        <v>438</v>
      </c>
      <c r="AA8760" t="s">
        <v>3156</v>
      </c>
      <c r="AB8760" t="s">
        <v>6214</v>
      </c>
    </row>
    <row r="8761" spans="26:28">
      <c r="Z8761" s="626">
        <v>439</v>
      </c>
      <c r="AA8761" t="s">
        <v>3157</v>
      </c>
      <c r="AB8761" t="s">
        <v>6215</v>
      </c>
    </row>
    <row r="8762" spans="26:28">
      <c r="Z8762" s="626">
        <v>440</v>
      </c>
      <c r="AA8762" t="s">
        <v>3159</v>
      </c>
      <c r="AB8762" t="s">
        <v>6216</v>
      </c>
    </row>
    <row r="8763" spans="26:28">
      <c r="Z8763" s="626">
        <v>441</v>
      </c>
      <c r="AA8763" t="s">
        <v>3160</v>
      </c>
      <c r="AB8763" t="s">
        <v>6217</v>
      </c>
    </row>
    <row r="8764" spans="26:28">
      <c r="Z8764" s="626">
        <v>442</v>
      </c>
      <c r="AA8764" t="s">
        <v>3161</v>
      </c>
      <c r="AB8764" t="s">
        <v>6218</v>
      </c>
    </row>
    <row r="8765" spans="26:28">
      <c r="Z8765" s="626">
        <v>443</v>
      </c>
      <c r="AA8765" t="s">
        <v>3162</v>
      </c>
      <c r="AB8765" t="s">
        <v>6219</v>
      </c>
    </row>
    <row r="8766" spans="26:28">
      <c r="Z8766" s="626">
        <v>444</v>
      </c>
      <c r="AA8766" t="s">
        <v>3163</v>
      </c>
      <c r="AB8766" t="s">
        <v>6220</v>
      </c>
    </row>
    <row r="8767" spans="26:28">
      <c r="Z8767" s="626">
        <v>445</v>
      </c>
      <c r="AA8767" t="s">
        <v>3165</v>
      </c>
      <c r="AB8767" t="s">
        <v>6221</v>
      </c>
    </row>
    <row r="8768" spans="26:28">
      <c r="Z8768" s="626">
        <v>446</v>
      </c>
      <c r="AA8768" t="s">
        <v>3166</v>
      </c>
      <c r="AB8768" t="s">
        <v>6222</v>
      </c>
    </row>
    <row r="8769" spans="26:28">
      <c r="Z8769" s="626">
        <v>447</v>
      </c>
      <c r="AA8769" t="s">
        <v>3167</v>
      </c>
      <c r="AB8769" t="s">
        <v>6223</v>
      </c>
    </row>
    <row r="8770" spans="26:28">
      <c r="Z8770" s="626">
        <v>448</v>
      </c>
      <c r="AA8770" t="s">
        <v>3168</v>
      </c>
      <c r="AB8770" t="s">
        <v>6224</v>
      </c>
    </row>
    <row r="8771" spans="26:28">
      <c r="Z8771" s="626">
        <v>449</v>
      </c>
      <c r="AA8771" t="s">
        <v>3169</v>
      </c>
      <c r="AB8771" t="s">
        <v>6225</v>
      </c>
    </row>
    <row r="8772" spans="26:28">
      <c r="Z8772" s="626">
        <v>450</v>
      </c>
      <c r="AA8772" t="s">
        <v>3170</v>
      </c>
      <c r="AB8772" t="s">
        <v>6226</v>
      </c>
    </row>
    <row r="8773" spans="26:28">
      <c r="Z8773" s="626">
        <v>451</v>
      </c>
      <c r="AA8773" t="s">
        <v>3172</v>
      </c>
      <c r="AB8773" t="s">
        <v>6227</v>
      </c>
    </row>
    <row r="8774" spans="26:28">
      <c r="Z8774" s="626">
        <v>452</v>
      </c>
      <c r="AA8774" t="s">
        <v>3173</v>
      </c>
      <c r="AB8774" t="s">
        <v>6228</v>
      </c>
    </row>
    <row r="8775" spans="26:28">
      <c r="Z8775" s="626">
        <v>453</v>
      </c>
      <c r="AA8775" t="s">
        <v>3174</v>
      </c>
      <c r="AB8775" t="s">
        <v>6229</v>
      </c>
    </row>
    <row r="8776" spans="26:28">
      <c r="Z8776" s="626">
        <v>454</v>
      </c>
      <c r="AA8776" t="s">
        <v>3176</v>
      </c>
      <c r="AB8776" t="s">
        <v>6230</v>
      </c>
    </row>
    <row r="8777" spans="26:28">
      <c r="Z8777" s="626">
        <v>455</v>
      </c>
      <c r="AA8777" t="s">
        <v>3177</v>
      </c>
      <c r="AB8777" t="s">
        <v>6231</v>
      </c>
    </row>
    <row r="8778" spans="26:28">
      <c r="Z8778" s="626">
        <v>456</v>
      </c>
      <c r="AA8778" t="s">
        <v>3178</v>
      </c>
      <c r="AB8778" t="s">
        <v>6232</v>
      </c>
    </row>
    <row r="8779" spans="26:28">
      <c r="Z8779" s="626">
        <v>457</v>
      </c>
      <c r="AA8779" t="s">
        <v>3179</v>
      </c>
      <c r="AB8779" t="s">
        <v>6233</v>
      </c>
    </row>
    <row r="8780" spans="26:28">
      <c r="Z8780" s="626">
        <v>458</v>
      </c>
      <c r="AA8780" t="s">
        <v>3180</v>
      </c>
      <c r="AB8780" t="s">
        <v>6234</v>
      </c>
    </row>
    <row r="8781" spans="26:28">
      <c r="Z8781" s="626">
        <v>459</v>
      </c>
      <c r="AA8781" t="s">
        <v>3181</v>
      </c>
      <c r="AB8781" t="s">
        <v>6235</v>
      </c>
    </row>
    <row r="8782" spans="26:28">
      <c r="Z8782" s="626">
        <v>460</v>
      </c>
      <c r="AA8782" t="s">
        <v>3182</v>
      </c>
      <c r="AB8782" t="s">
        <v>6236</v>
      </c>
    </row>
    <row r="8783" spans="26:28">
      <c r="Z8783" s="626">
        <v>461</v>
      </c>
      <c r="AA8783" t="s">
        <v>3183</v>
      </c>
      <c r="AB8783" t="s">
        <v>6237</v>
      </c>
    </row>
    <row r="8784" spans="26:28">
      <c r="Z8784" s="626">
        <v>462</v>
      </c>
      <c r="AA8784" t="s">
        <v>3184</v>
      </c>
      <c r="AB8784" t="s">
        <v>6238</v>
      </c>
    </row>
    <row r="8785" spans="26:28">
      <c r="Z8785" s="626">
        <v>463</v>
      </c>
      <c r="AA8785" t="s">
        <v>3185</v>
      </c>
      <c r="AB8785" t="s">
        <v>6239</v>
      </c>
    </row>
    <row r="8786" spans="26:28">
      <c r="Z8786" s="626">
        <v>464</v>
      </c>
      <c r="AA8786" t="s">
        <v>3186</v>
      </c>
      <c r="AB8786" t="s">
        <v>6240</v>
      </c>
    </row>
    <row r="8787" spans="26:28">
      <c r="Z8787" s="626">
        <v>465</v>
      </c>
      <c r="AA8787" t="s">
        <v>3187</v>
      </c>
      <c r="AB8787" t="s">
        <v>6241</v>
      </c>
    </row>
    <row r="8788" spans="26:28">
      <c r="Z8788" s="626">
        <v>466</v>
      </c>
      <c r="AA8788" t="s">
        <v>3188</v>
      </c>
      <c r="AB8788" t="s">
        <v>6242</v>
      </c>
    </row>
    <row r="8789" spans="26:28">
      <c r="Z8789" s="626">
        <v>467</v>
      </c>
      <c r="AA8789" t="s">
        <v>3189</v>
      </c>
      <c r="AB8789" t="s">
        <v>6243</v>
      </c>
    </row>
    <row r="8790" spans="26:28">
      <c r="Z8790" s="626">
        <v>468</v>
      </c>
      <c r="AA8790" t="s">
        <v>3190</v>
      </c>
      <c r="AB8790" t="s">
        <v>6244</v>
      </c>
    </row>
    <row r="8791" spans="26:28">
      <c r="Z8791" s="626">
        <v>469</v>
      </c>
      <c r="AA8791" t="s">
        <v>3191</v>
      </c>
      <c r="AB8791" t="s">
        <v>6245</v>
      </c>
    </row>
    <row r="8792" spans="26:28">
      <c r="Z8792" s="626">
        <v>470</v>
      </c>
      <c r="AA8792" t="s">
        <v>3192</v>
      </c>
      <c r="AB8792" t="s">
        <v>6246</v>
      </c>
    </row>
    <row r="8793" spans="26:28">
      <c r="Z8793" s="626">
        <v>471</v>
      </c>
      <c r="AA8793" t="s">
        <v>3193</v>
      </c>
      <c r="AB8793" t="s">
        <v>6247</v>
      </c>
    </row>
    <row r="8794" spans="26:28">
      <c r="Z8794" s="626">
        <v>472</v>
      </c>
      <c r="AA8794" t="s">
        <v>3194</v>
      </c>
      <c r="AB8794" t="s">
        <v>6248</v>
      </c>
    </row>
    <row r="8795" spans="26:28">
      <c r="Z8795" s="626">
        <v>473</v>
      </c>
      <c r="AA8795" t="s">
        <v>3195</v>
      </c>
      <c r="AB8795" t="s">
        <v>6249</v>
      </c>
    </row>
    <row r="8796" spans="26:28">
      <c r="Z8796" s="626">
        <v>474</v>
      </c>
      <c r="AA8796" t="s">
        <v>3196</v>
      </c>
      <c r="AB8796" t="s">
        <v>6250</v>
      </c>
    </row>
    <row r="8797" spans="26:28">
      <c r="Z8797" s="626">
        <v>475</v>
      </c>
      <c r="AA8797" t="s">
        <v>3197</v>
      </c>
      <c r="AB8797" t="s">
        <v>6251</v>
      </c>
    </row>
    <row r="8798" spans="26:28">
      <c r="Z8798" s="626">
        <v>476</v>
      </c>
      <c r="AA8798" t="s">
        <v>3198</v>
      </c>
      <c r="AB8798" t="s">
        <v>6252</v>
      </c>
    </row>
    <row r="8799" spans="26:28">
      <c r="Z8799" s="626">
        <v>477</v>
      </c>
      <c r="AA8799" t="s">
        <v>3199</v>
      </c>
      <c r="AB8799" t="s">
        <v>6253</v>
      </c>
    </row>
    <row r="8800" spans="26:28">
      <c r="Z8800" s="626">
        <v>478</v>
      </c>
      <c r="AA8800" t="s">
        <v>3200</v>
      </c>
      <c r="AB8800" t="s">
        <v>6254</v>
      </c>
    </row>
    <row r="8801" spans="26:28">
      <c r="Z8801" s="626">
        <v>479</v>
      </c>
      <c r="AA8801" t="s">
        <v>3201</v>
      </c>
      <c r="AB8801" t="s">
        <v>6255</v>
      </c>
    </row>
    <row r="8802" spans="26:28">
      <c r="Z8802" s="626">
        <v>480</v>
      </c>
      <c r="AA8802" t="s">
        <v>3202</v>
      </c>
      <c r="AB8802" t="s">
        <v>6256</v>
      </c>
    </row>
    <row r="8803" spans="26:28">
      <c r="Z8803" s="626">
        <v>481</v>
      </c>
      <c r="AA8803" t="s">
        <v>3203</v>
      </c>
      <c r="AB8803" t="s">
        <v>6257</v>
      </c>
    </row>
    <row r="8804" spans="26:28">
      <c r="Z8804" s="626">
        <v>482</v>
      </c>
      <c r="AA8804" t="s">
        <v>3204</v>
      </c>
      <c r="AB8804" t="s">
        <v>6258</v>
      </c>
    </row>
    <row r="8805" spans="26:28">
      <c r="Z8805" s="626">
        <v>483</v>
      </c>
      <c r="AA8805" t="s">
        <v>3205</v>
      </c>
      <c r="AB8805" t="s">
        <v>6258</v>
      </c>
    </row>
    <row r="8806" spans="26:28">
      <c r="Z8806" s="626">
        <v>484</v>
      </c>
      <c r="AA8806" t="s">
        <v>3207</v>
      </c>
      <c r="AB8806" t="s">
        <v>6259</v>
      </c>
    </row>
    <row r="8807" spans="26:28">
      <c r="Z8807" s="626">
        <v>485</v>
      </c>
      <c r="AA8807" t="s">
        <v>3208</v>
      </c>
      <c r="AB8807" t="s">
        <v>6260</v>
      </c>
    </row>
    <row r="8808" spans="26:28">
      <c r="Z8808" s="626">
        <v>486</v>
      </c>
      <c r="AA8808" t="s">
        <v>3209</v>
      </c>
      <c r="AB8808" t="s">
        <v>6260</v>
      </c>
    </row>
    <row r="8809" spans="26:28">
      <c r="Z8809" s="626">
        <v>487</v>
      </c>
      <c r="AA8809" t="s">
        <v>3210</v>
      </c>
      <c r="AB8809" t="s">
        <v>6261</v>
      </c>
    </row>
    <row r="8810" spans="26:28">
      <c r="Z8810" s="626">
        <v>488</v>
      </c>
      <c r="AA8810" t="s">
        <v>3211</v>
      </c>
      <c r="AB8810" t="s">
        <v>6262</v>
      </c>
    </row>
    <row r="8811" spans="26:28">
      <c r="Z8811" s="626">
        <v>489</v>
      </c>
      <c r="AA8811" t="s">
        <v>3212</v>
      </c>
      <c r="AB8811" t="s">
        <v>6263</v>
      </c>
    </row>
    <row r="8812" spans="26:28">
      <c r="Z8812" s="626">
        <v>490</v>
      </c>
      <c r="AA8812" t="s">
        <v>3213</v>
      </c>
      <c r="AB8812" t="s">
        <v>6264</v>
      </c>
    </row>
    <row r="8813" spans="26:28">
      <c r="Z8813" s="626">
        <v>491</v>
      </c>
      <c r="AA8813" t="s">
        <v>3214</v>
      </c>
      <c r="AB8813" t="s">
        <v>6265</v>
      </c>
    </row>
    <row r="8814" spans="26:28">
      <c r="Z8814" s="626">
        <v>492</v>
      </c>
      <c r="AA8814" t="s">
        <v>3216</v>
      </c>
      <c r="AB8814" t="s">
        <v>6266</v>
      </c>
    </row>
    <row r="8815" spans="26:28">
      <c r="Z8815" s="626">
        <v>493</v>
      </c>
      <c r="AA8815" t="s">
        <v>3217</v>
      </c>
      <c r="AB8815" t="s">
        <v>6267</v>
      </c>
    </row>
    <row r="8816" spans="26:28">
      <c r="Z8816" s="626">
        <v>494</v>
      </c>
      <c r="AA8816" t="s">
        <v>3219</v>
      </c>
      <c r="AB8816" t="s">
        <v>6268</v>
      </c>
    </row>
    <row r="8817" spans="26:28">
      <c r="Z8817" s="626">
        <v>495</v>
      </c>
      <c r="AA8817" t="s">
        <v>3220</v>
      </c>
      <c r="AB8817" t="s">
        <v>6269</v>
      </c>
    </row>
    <row r="8818" spans="26:28">
      <c r="Z8818" s="626">
        <v>496</v>
      </c>
      <c r="AA8818" t="s">
        <v>3221</v>
      </c>
      <c r="AB8818" t="s">
        <v>6270</v>
      </c>
    </row>
    <row r="8819" spans="26:28">
      <c r="Z8819" s="626">
        <v>497</v>
      </c>
      <c r="AA8819" t="s">
        <v>3222</v>
      </c>
      <c r="AB8819" t="s">
        <v>6271</v>
      </c>
    </row>
    <row r="8820" spans="26:28">
      <c r="Z8820" s="626">
        <v>498</v>
      </c>
      <c r="AA8820" t="s">
        <v>3223</v>
      </c>
      <c r="AB8820" t="s">
        <v>6272</v>
      </c>
    </row>
    <row r="8821" spans="26:28">
      <c r="Z8821" s="626">
        <v>499</v>
      </c>
      <c r="AA8821" t="s">
        <v>3224</v>
      </c>
      <c r="AB8821" t="s">
        <v>6273</v>
      </c>
    </row>
    <row r="8822" spans="26:28">
      <c r="Z8822" s="626">
        <v>500</v>
      </c>
      <c r="AA8822" t="s">
        <v>3225</v>
      </c>
      <c r="AB8822" t="s">
        <v>6274</v>
      </c>
    </row>
    <row r="8823" spans="26:28">
      <c r="Z8823" s="626">
        <v>501</v>
      </c>
      <c r="AA8823" t="s">
        <v>3226</v>
      </c>
      <c r="AB8823" t="s">
        <v>6275</v>
      </c>
    </row>
    <row r="8824" spans="26:28">
      <c r="Z8824" s="626">
        <v>502</v>
      </c>
      <c r="AA8824" t="s">
        <v>3227</v>
      </c>
      <c r="AB8824" t="s">
        <v>6276</v>
      </c>
    </row>
    <row r="8825" spans="26:28">
      <c r="Z8825" s="626">
        <v>503</v>
      </c>
      <c r="AA8825" t="s">
        <v>3228</v>
      </c>
      <c r="AB8825" t="s">
        <v>6277</v>
      </c>
    </row>
    <row r="8826" spans="26:28">
      <c r="Z8826" s="626">
        <v>504</v>
      </c>
      <c r="AA8826" t="s">
        <v>3229</v>
      </c>
      <c r="AB8826" t="s">
        <v>6278</v>
      </c>
    </row>
    <row r="8827" spans="26:28">
      <c r="Z8827" s="626">
        <v>505</v>
      </c>
      <c r="AA8827" t="s">
        <v>3230</v>
      </c>
      <c r="AB8827" t="s">
        <v>6279</v>
      </c>
    </row>
    <row r="8828" spans="26:28">
      <c r="Z8828" s="626">
        <v>506</v>
      </c>
      <c r="AA8828" t="s">
        <v>3231</v>
      </c>
      <c r="AB8828" t="s">
        <v>6280</v>
      </c>
    </row>
    <row r="8829" spans="26:28">
      <c r="Z8829" s="626">
        <v>507</v>
      </c>
      <c r="AA8829" t="s">
        <v>3232</v>
      </c>
      <c r="AB8829" t="s">
        <v>6281</v>
      </c>
    </row>
    <row r="8830" spans="26:28">
      <c r="Z8830" s="626">
        <v>508</v>
      </c>
      <c r="AA8830" t="s">
        <v>3233</v>
      </c>
      <c r="AB8830" t="s">
        <v>6282</v>
      </c>
    </row>
    <row r="8831" spans="26:28">
      <c r="Z8831" s="626">
        <v>509</v>
      </c>
      <c r="AA8831" t="s">
        <v>3234</v>
      </c>
      <c r="AB8831" t="s">
        <v>6283</v>
      </c>
    </row>
    <row r="8832" spans="26:28">
      <c r="Z8832" s="626">
        <v>510</v>
      </c>
      <c r="AA8832" t="s">
        <v>3235</v>
      </c>
      <c r="AB8832" t="s">
        <v>6284</v>
      </c>
    </row>
    <row r="8833" spans="26:28">
      <c r="Z8833" s="626">
        <v>511</v>
      </c>
      <c r="AA8833" t="s">
        <v>3236</v>
      </c>
      <c r="AB8833" t="s">
        <v>6285</v>
      </c>
    </row>
    <row r="8834" spans="26:28">
      <c r="Z8834" s="626">
        <v>512</v>
      </c>
      <c r="AA8834" t="s">
        <v>3237</v>
      </c>
      <c r="AB8834" t="s">
        <v>6286</v>
      </c>
    </row>
    <row r="8835" spans="26:28">
      <c r="Z8835" s="626">
        <v>513</v>
      </c>
      <c r="AA8835" t="s">
        <v>3239</v>
      </c>
      <c r="AB8835" t="s">
        <v>6287</v>
      </c>
    </row>
    <row r="8836" spans="26:28">
      <c r="Z8836" s="626">
        <v>514</v>
      </c>
      <c r="AA8836" t="s">
        <v>3241</v>
      </c>
      <c r="AB8836" t="s">
        <v>6288</v>
      </c>
    </row>
    <row r="8837" spans="26:28">
      <c r="Z8837" s="626">
        <v>515</v>
      </c>
      <c r="AA8837" t="s">
        <v>3242</v>
      </c>
      <c r="AB8837" t="s">
        <v>6289</v>
      </c>
    </row>
    <row r="8838" spans="26:28">
      <c r="Z8838" s="626">
        <v>516</v>
      </c>
      <c r="AA8838" t="s">
        <v>3243</v>
      </c>
      <c r="AB8838" t="s">
        <v>6290</v>
      </c>
    </row>
    <row r="8839" spans="26:28">
      <c r="Z8839" s="626">
        <v>517</v>
      </c>
      <c r="AA8839" t="s">
        <v>3244</v>
      </c>
      <c r="AB8839" t="s">
        <v>6291</v>
      </c>
    </row>
    <row r="8840" spans="26:28">
      <c r="Z8840" s="626">
        <v>518</v>
      </c>
      <c r="AA8840" t="s">
        <v>3245</v>
      </c>
      <c r="AB8840" t="s">
        <v>6292</v>
      </c>
    </row>
    <row r="8841" spans="26:28">
      <c r="Z8841" s="626">
        <v>519</v>
      </c>
      <c r="AA8841" t="s">
        <v>3246</v>
      </c>
      <c r="AB8841" t="s">
        <v>6293</v>
      </c>
    </row>
    <row r="8842" spans="26:28">
      <c r="Z8842" s="626">
        <v>520</v>
      </c>
      <c r="AA8842" t="s">
        <v>3247</v>
      </c>
      <c r="AB8842" t="s">
        <v>6294</v>
      </c>
    </row>
    <row r="8843" spans="26:28">
      <c r="Z8843" s="626">
        <v>521</v>
      </c>
      <c r="AA8843" t="s">
        <v>3248</v>
      </c>
      <c r="AB8843" t="s">
        <v>6295</v>
      </c>
    </row>
    <row r="8844" spans="26:28">
      <c r="Z8844" s="626">
        <v>522</v>
      </c>
      <c r="AA8844" t="s">
        <v>3250</v>
      </c>
      <c r="AB8844" t="s">
        <v>6296</v>
      </c>
    </row>
    <row r="8845" spans="26:28">
      <c r="Z8845" s="626">
        <v>523</v>
      </c>
      <c r="AA8845" t="s">
        <v>3251</v>
      </c>
      <c r="AB8845" t="s">
        <v>6297</v>
      </c>
    </row>
    <row r="8846" spans="26:28">
      <c r="Z8846" s="626">
        <v>524</v>
      </c>
      <c r="AA8846" t="s">
        <v>3252</v>
      </c>
      <c r="AB8846" t="s">
        <v>6298</v>
      </c>
    </row>
    <row r="8847" spans="26:28">
      <c r="Z8847" s="626">
        <v>525</v>
      </c>
      <c r="AA8847" t="s">
        <v>3254</v>
      </c>
      <c r="AB8847" t="s">
        <v>6299</v>
      </c>
    </row>
    <row r="8848" spans="26:28">
      <c r="Z8848" s="626">
        <v>526</v>
      </c>
      <c r="AA8848" t="s">
        <v>3255</v>
      </c>
      <c r="AB8848" t="s">
        <v>6300</v>
      </c>
    </row>
    <row r="8849" spans="26:28">
      <c r="Z8849" s="626">
        <v>527</v>
      </c>
      <c r="AA8849" t="s">
        <v>3256</v>
      </c>
      <c r="AB8849" t="s">
        <v>6301</v>
      </c>
    </row>
    <row r="8850" spans="26:28">
      <c r="Z8850" s="626">
        <v>528</v>
      </c>
      <c r="AA8850" t="s">
        <v>3258</v>
      </c>
      <c r="AB8850" t="s">
        <v>6302</v>
      </c>
    </row>
    <row r="8851" spans="26:28">
      <c r="Z8851" s="626">
        <v>529</v>
      </c>
      <c r="AA8851" t="s">
        <v>3259</v>
      </c>
      <c r="AB8851" t="s">
        <v>6303</v>
      </c>
    </row>
    <row r="8852" spans="26:28">
      <c r="Z8852" s="626">
        <v>530</v>
      </c>
      <c r="AA8852" t="s">
        <v>672</v>
      </c>
      <c r="AB8852" t="s">
        <v>6304</v>
      </c>
    </row>
    <row r="8853" spans="26:28">
      <c r="Z8853" s="626">
        <v>531</v>
      </c>
      <c r="AA8853" t="s">
        <v>673</v>
      </c>
      <c r="AB8853" t="s">
        <v>6305</v>
      </c>
    </row>
    <row r="8854" spans="26:28">
      <c r="Z8854" s="626">
        <v>532</v>
      </c>
      <c r="AA8854" t="s">
        <v>3261</v>
      </c>
      <c r="AB8854" t="s">
        <v>6306</v>
      </c>
    </row>
    <row r="8855" spans="26:28">
      <c r="Z8855" s="626">
        <v>533</v>
      </c>
      <c r="AA8855" t="s">
        <v>3262</v>
      </c>
      <c r="AB8855" t="s">
        <v>6307</v>
      </c>
    </row>
    <row r="8856" spans="26:28">
      <c r="Z8856" s="626">
        <v>534</v>
      </c>
      <c r="AA8856" t="s">
        <v>3263</v>
      </c>
      <c r="AB8856" t="s">
        <v>6308</v>
      </c>
    </row>
    <row r="8857" spans="26:28">
      <c r="Z8857" s="626">
        <v>535</v>
      </c>
      <c r="AA8857" t="s">
        <v>3264</v>
      </c>
      <c r="AB8857" t="s">
        <v>6309</v>
      </c>
    </row>
    <row r="8858" spans="26:28">
      <c r="Z8858" s="626">
        <v>536</v>
      </c>
      <c r="AA8858" t="s">
        <v>3265</v>
      </c>
      <c r="AB8858" t="s">
        <v>6310</v>
      </c>
    </row>
    <row r="8859" spans="26:28">
      <c r="Z8859" s="626">
        <v>537</v>
      </c>
      <c r="AA8859" t="s">
        <v>3266</v>
      </c>
      <c r="AB8859" t="s">
        <v>6311</v>
      </c>
    </row>
    <row r="8860" spans="26:28">
      <c r="Z8860" s="626">
        <v>538</v>
      </c>
      <c r="AA8860" t="s">
        <v>3267</v>
      </c>
      <c r="AB8860" t="s">
        <v>6312</v>
      </c>
    </row>
    <row r="8861" spans="26:28">
      <c r="Z8861" s="626">
        <v>539</v>
      </c>
      <c r="AA8861" t="s">
        <v>3268</v>
      </c>
      <c r="AB8861" t="s">
        <v>6313</v>
      </c>
    </row>
    <row r="8862" spans="26:28">
      <c r="Z8862" s="626">
        <v>540</v>
      </c>
      <c r="AA8862" t="s">
        <v>3269</v>
      </c>
      <c r="AB8862" t="s">
        <v>6314</v>
      </c>
    </row>
    <row r="8863" spans="26:28">
      <c r="Z8863" s="626">
        <v>541</v>
      </c>
      <c r="AA8863" t="s">
        <v>3270</v>
      </c>
      <c r="AB8863" t="s">
        <v>6315</v>
      </c>
    </row>
    <row r="8864" spans="26:28">
      <c r="Z8864" s="626">
        <v>542</v>
      </c>
      <c r="AA8864" t="s">
        <v>3271</v>
      </c>
      <c r="AB8864" t="s">
        <v>6316</v>
      </c>
    </row>
    <row r="8865" spans="26:28">
      <c r="Z8865" s="626">
        <v>543</v>
      </c>
      <c r="AA8865" t="s">
        <v>3272</v>
      </c>
      <c r="AB8865" t="s">
        <v>6317</v>
      </c>
    </row>
    <row r="8866" spans="26:28">
      <c r="Z8866" s="626">
        <v>544</v>
      </c>
      <c r="AA8866" t="s">
        <v>3273</v>
      </c>
      <c r="AB8866" t="s">
        <v>6318</v>
      </c>
    </row>
    <row r="8867" spans="26:28">
      <c r="Z8867" s="626">
        <v>545</v>
      </c>
      <c r="AA8867" t="s">
        <v>3274</v>
      </c>
      <c r="AB8867" t="s">
        <v>6319</v>
      </c>
    </row>
    <row r="8868" spans="26:28">
      <c r="Z8868" s="626">
        <v>546</v>
      </c>
      <c r="AA8868" t="s">
        <v>3275</v>
      </c>
      <c r="AB8868" t="s">
        <v>6320</v>
      </c>
    </row>
    <row r="8869" spans="26:28">
      <c r="Z8869" s="626">
        <v>547</v>
      </c>
      <c r="AA8869" t="s">
        <v>3276</v>
      </c>
      <c r="AB8869" t="s">
        <v>6321</v>
      </c>
    </row>
    <row r="8870" spans="26:28">
      <c r="Z8870" s="626">
        <v>548</v>
      </c>
      <c r="AA8870" t="s">
        <v>3277</v>
      </c>
      <c r="AB8870" t="s">
        <v>6322</v>
      </c>
    </row>
    <row r="8871" spans="26:28">
      <c r="Z8871" s="626">
        <v>549</v>
      </c>
      <c r="AA8871" t="s">
        <v>3278</v>
      </c>
      <c r="AB8871" t="s">
        <v>6323</v>
      </c>
    </row>
    <row r="8872" spans="26:28">
      <c r="Z8872" s="626">
        <v>550</v>
      </c>
      <c r="AA8872" t="s">
        <v>3279</v>
      </c>
      <c r="AB8872" t="s">
        <v>6324</v>
      </c>
    </row>
    <row r="8873" spans="26:28">
      <c r="Z8873" s="626">
        <v>551</v>
      </c>
      <c r="AA8873" t="s">
        <v>3280</v>
      </c>
      <c r="AB8873" t="s">
        <v>6325</v>
      </c>
    </row>
    <row r="8874" spans="26:28">
      <c r="Z8874" s="626">
        <v>552</v>
      </c>
      <c r="AA8874" t="s">
        <v>3281</v>
      </c>
      <c r="AB8874" t="s">
        <v>6326</v>
      </c>
    </row>
    <row r="8875" spans="26:28">
      <c r="Z8875" s="626">
        <v>553</v>
      </c>
      <c r="AA8875" t="s">
        <v>3282</v>
      </c>
      <c r="AB8875" t="s">
        <v>6327</v>
      </c>
    </row>
    <row r="8876" spans="26:28">
      <c r="Z8876" s="626">
        <v>554</v>
      </c>
      <c r="AA8876" t="s">
        <v>3283</v>
      </c>
      <c r="AB8876" t="s">
        <v>6328</v>
      </c>
    </row>
    <row r="8877" spans="26:28">
      <c r="Z8877" s="626">
        <v>555</v>
      </c>
      <c r="AA8877" t="s">
        <v>3284</v>
      </c>
      <c r="AB8877" t="s">
        <v>6329</v>
      </c>
    </row>
    <row r="8878" spans="26:28">
      <c r="Z8878" s="626">
        <v>556</v>
      </c>
      <c r="AA8878" t="s">
        <v>3285</v>
      </c>
      <c r="AB8878" t="s">
        <v>6330</v>
      </c>
    </row>
    <row r="8879" spans="26:28">
      <c r="Z8879" s="626">
        <v>557</v>
      </c>
      <c r="AA8879" t="s">
        <v>3286</v>
      </c>
      <c r="AB8879" t="s">
        <v>6331</v>
      </c>
    </row>
    <row r="8880" spans="26:28">
      <c r="Z8880" s="626">
        <v>558</v>
      </c>
      <c r="AA8880" t="s">
        <v>3287</v>
      </c>
      <c r="AB8880" t="s">
        <v>6332</v>
      </c>
    </row>
    <row r="8881" spans="26:28">
      <c r="Z8881" s="626">
        <v>559</v>
      </c>
      <c r="AA8881" t="s">
        <v>3288</v>
      </c>
      <c r="AB8881" t="s">
        <v>6333</v>
      </c>
    </row>
    <row r="8882" spans="26:28">
      <c r="Z8882" s="626">
        <v>560</v>
      </c>
      <c r="AA8882" t="s">
        <v>3289</v>
      </c>
      <c r="AB8882" t="s">
        <v>6334</v>
      </c>
    </row>
    <row r="8883" spans="26:28">
      <c r="Z8883" s="626">
        <v>561</v>
      </c>
      <c r="AA8883" t="s">
        <v>3290</v>
      </c>
      <c r="AB8883" t="s">
        <v>6335</v>
      </c>
    </row>
    <row r="8884" spans="26:28">
      <c r="Z8884" s="626">
        <v>562</v>
      </c>
      <c r="AA8884" t="s">
        <v>3291</v>
      </c>
      <c r="AB8884" t="s">
        <v>6336</v>
      </c>
    </row>
    <row r="8885" spans="26:28">
      <c r="Z8885" s="626">
        <v>563</v>
      </c>
      <c r="AA8885" t="s">
        <v>3292</v>
      </c>
      <c r="AB8885" t="s">
        <v>6337</v>
      </c>
    </row>
    <row r="8886" spans="26:28">
      <c r="Z8886" s="626">
        <v>564</v>
      </c>
      <c r="AA8886" t="s">
        <v>3293</v>
      </c>
      <c r="AB8886" t="s">
        <v>6338</v>
      </c>
    </row>
    <row r="8887" spans="26:28">
      <c r="Z8887" s="626">
        <v>565</v>
      </c>
      <c r="AA8887" t="s">
        <v>3294</v>
      </c>
      <c r="AB8887" t="s">
        <v>6339</v>
      </c>
    </row>
    <row r="8888" spans="26:28">
      <c r="Z8888" s="626">
        <v>566</v>
      </c>
      <c r="AA8888" t="s">
        <v>3295</v>
      </c>
      <c r="AB8888" t="s">
        <v>6340</v>
      </c>
    </row>
    <row r="8889" spans="26:28">
      <c r="Z8889" s="626">
        <v>567</v>
      </c>
      <c r="AA8889" t="s">
        <v>3296</v>
      </c>
      <c r="AB8889" t="s">
        <v>6341</v>
      </c>
    </row>
    <row r="8890" spans="26:28">
      <c r="Z8890" s="626">
        <v>568</v>
      </c>
      <c r="AA8890" t="s">
        <v>3297</v>
      </c>
      <c r="AB8890" t="s">
        <v>6342</v>
      </c>
    </row>
    <row r="8891" spans="26:28">
      <c r="Z8891" s="626">
        <v>569</v>
      </c>
      <c r="AA8891" t="s">
        <v>3298</v>
      </c>
      <c r="AB8891" t="s">
        <v>6343</v>
      </c>
    </row>
    <row r="8892" spans="26:28">
      <c r="Z8892" s="626">
        <v>570</v>
      </c>
      <c r="AA8892" t="s">
        <v>3299</v>
      </c>
      <c r="AB8892" t="s">
        <v>6344</v>
      </c>
    </row>
    <row r="8893" spans="26:28">
      <c r="Z8893" s="626">
        <v>571</v>
      </c>
      <c r="AA8893" t="s">
        <v>3300</v>
      </c>
      <c r="AB8893" t="s">
        <v>6345</v>
      </c>
    </row>
    <row r="8894" spans="26:28">
      <c r="Z8894" s="626">
        <v>572</v>
      </c>
      <c r="AA8894" t="s">
        <v>3301</v>
      </c>
      <c r="AB8894" t="s">
        <v>6346</v>
      </c>
    </row>
    <row r="8895" spans="26:28">
      <c r="Z8895" s="626">
        <v>573</v>
      </c>
      <c r="AA8895" t="s">
        <v>3302</v>
      </c>
      <c r="AB8895" t="s">
        <v>6347</v>
      </c>
    </row>
    <row r="8896" spans="26:28">
      <c r="Z8896" s="626">
        <v>574</v>
      </c>
      <c r="AA8896" t="s">
        <v>3303</v>
      </c>
      <c r="AB8896" t="s">
        <v>6348</v>
      </c>
    </row>
    <row r="8897" spans="26:28">
      <c r="Z8897" s="626">
        <v>575</v>
      </c>
      <c r="AA8897" t="s">
        <v>3304</v>
      </c>
      <c r="AB8897" t="s">
        <v>6349</v>
      </c>
    </row>
    <row r="8898" spans="26:28">
      <c r="Z8898" s="626">
        <v>576</v>
      </c>
      <c r="AA8898" t="s">
        <v>3305</v>
      </c>
      <c r="AB8898" t="s">
        <v>6350</v>
      </c>
    </row>
    <row r="8899" spans="26:28">
      <c r="Z8899" s="626">
        <v>577</v>
      </c>
      <c r="AA8899" t="s">
        <v>3306</v>
      </c>
      <c r="AB8899" t="s">
        <v>6351</v>
      </c>
    </row>
    <row r="8900" spans="26:28">
      <c r="Z8900" s="626">
        <v>578</v>
      </c>
      <c r="AA8900" t="s">
        <v>3307</v>
      </c>
      <c r="AB8900" t="s">
        <v>6352</v>
      </c>
    </row>
    <row r="8901" spans="26:28">
      <c r="Z8901" s="626">
        <v>579</v>
      </c>
      <c r="AA8901" t="s">
        <v>3308</v>
      </c>
      <c r="AB8901" t="s">
        <v>6353</v>
      </c>
    </row>
    <row r="8902" spans="26:28">
      <c r="Z8902" s="626">
        <v>580</v>
      </c>
      <c r="AA8902" t="s">
        <v>3309</v>
      </c>
      <c r="AB8902" t="s">
        <v>6354</v>
      </c>
    </row>
    <row r="8903" spans="26:28">
      <c r="Z8903" s="626">
        <v>581</v>
      </c>
      <c r="AA8903" t="s">
        <v>3310</v>
      </c>
      <c r="AB8903" t="s">
        <v>6355</v>
      </c>
    </row>
    <row r="8904" spans="26:28">
      <c r="Z8904" s="626">
        <v>582</v>
      </c>
      <c r="AA8904" t="s">
        <v>3311</v>
      </c>
      <c r="AB8904" t="s">
        <v>6356</v>
      </c>
    </row>
    <row r="8905" spans="26:28">
      <c r="Z8905" s="626">
        <v>583</v>
      </c>
      <c r="AA8905" t="s">
        <v>3312</v>
      </c>
      <c r="AB8905" t="s">
        <v>6357</v>
      </c>
    </row>
    <row r="8906" spans="26:28">
      <c r="Z8906" s="626">
        <v>584</v>
      </c>
      <c r="AA8906" t="s">
        <v>3313</v>
      </c>
      <c r="AB8906" t="s">
        <v>6358</v>
      </c>
    </row>
    <row r="8907" spans="26:28">
      <c r="Z8907" s="626">
        <v>585</v>
      </c>
      <c r="AA8907" t="s">
        <v>3314</v>
      </c>
      <c r="AB8907" t="s">
        <v>6359</v>
      </c>
    </row>
    <row r="8908" spans="26:28">
      <c r="Z8908" s="626">
        <v>586</v>
      </c>
      <c r="AA8908" t="s">
        <v>3315</v>
      </c>
      <c r="AB8908" t="s">
        <v>6360</v>
      </c>
    </row>
    <row r="8909" spans="26:28">
      <c r="Z8909" s="626">
        <v>587</v>
      </c>
      <c r="AA8909" t="s">
        <v>3316</v>
      </c>
      <c r="AB8909" t="s">
        <v>6361</v>
      </c>
    </row>
    <row r="8910" spans="26:28">
      <c r="Z8910" s="626">
        <v>588</v>
      </c>
      <c r="AA8910" t="s">
        <v>3317</v>
      </c>
      <c r="AB8910" t="s">
        <v>6362</v>
      </c>
    </row>
    <row r="8911" spans="26:28">
      <c r="Z8911" s="626">
        <v>589</v>
      </c>
      <c r="AA8911" t="s">
        <v>3318</v>
      </c>
      <c r="AB8911" t="s">
        <v>6363</v>
      </c>
    </row>
    <row r="8912" spans="26:28">
      <c r="Z8912" s="626">
        <v>590</v>
      </c>
      <c r="AA8912" t="s">
        <v>3319</v>
      </c>
      <c r="AB8912" t="s">
        <v>6364</v>
      </c>
    </row>
    <row r="8913" spans="26:28">
      <c r="Z8913" s="626">
        <v>591</v>
      </c>
      <c r="AA8913" t="s">
        <v>3320</v>
      </c>
      <c r="AB8913" t="s">
        <v>6365</v>
      </c>
    </row>
    <row r="8914" spans="26:28">
      <c r="Z8914" s="626">
        <v>592</v>
      </c>
      <c r="AA8914" t="s">
        <v>3321</v>
      </c>
      <c r="AB8914" t="s">
        <v>6366</v>
      </c>
    </row>
    <row r="8915" spans="26:28">
      <c r="Z8915" s="626">
        <v>593</v>
      </c>
      <c r="AA8915" t="s">
        <v>3322</v>
      </c>
      <c r="AB8915" t="s">
        <v>6367</v>
      </c>
    </row>
    <row r="8916" spans="26:28">
      <c r="Z8916" s="626">
        <v>594</v>
      </c>
      <c r="AA8916" t="s">
        <v>3323</v>
      </c>
      <c r="AB8916" t="s">
        <v>6368</v>
      </c>
    </row>
    <row r="8917" spans="26:28">
      <c r="Z8917" s="626">
        <v>595</v>
      </c>
      <c r="AA8917" t="s">
        <v>3324</v>
      </c>
      <c r="AB8917" t="s">
        <v>6369</v>
      </c>
    </row>
    <row r="8918" spans="26:28">
      <c r="Z8918" s="626">
        <v>596</v>
      </c>
      <c r="AA8918" t="s">
        <v>3325</v>
      </c>
      <c r="AB8918" t="s">
        <v>6370</v>
      </c>
    </row>
    <row r="8919" spans="26:28">
      <c r="Z8919" s="626">
        <v>597</v>
      </c>
      <c r="AA8919" t="s">
        <v>3326</v>
      </c>
      <c r="AB8919" t="s">
        <v>6371</v>
      </c>
    </row>
    <row r="8920" spans="26:28">
      <c r="Z8920" s="626">
        <v>598</v>
      </c>
      <c r="AA8920" t="s">
        <v>3327</v>
      </c>
      <c r="AB8920" t="s">
        <v>6372</v>
      </c>
    </row>
    <row r="8921" spans="26:28">
      <c r="Z8921" s="626">
        <v>599</v>
      </c>
      <c r="AA8921" t="s">
        <v>3328</v>
      </c>
      <c r="AB8921" t="s">
        <v>6373</v>
      </c>
    </row>
    <row r="8922" spans="26:28">
      <c r="Z8922" s="626">
        <v>600</v>
      </c>
      <c r="AA8922" t="s">
        <v>3329</v>
      </c>
      <c r="AB8922" t="s">
        <v>6374</v>
      </c>
    </row>
    <row r="8923" spans="26:28">
      <c r="Z8923" s="626">
        <v>601</v>
      </c>
      <c r="AA8923" t="s">
        <v>3331</v>
      </c>
      <c r="AB8923" t="s">
        <v>6375</v>
      </c>
    </row>
    <row r="8924" spans="26:28">
      <c r="Z8924" s="626">
        <v>602</v>
      </c>
      <c r="AA8924" t="s">
        <v>3332</v>
      </c>
      <c r="AB8924" t="s">
        <v>6376</v>
      </c>
    </row>
    <row r="8925" spans="26:28">
      <c r="Z8925" s="626">
        <v>603</v>
      </c>
      <c r="AA8925" t="s">
        <v>3333</v>
      </c>
      <c r="AB8925" t="s">
        <v>6377</v>
      </c>
    </row>
    <row r="8926" spans="26:28">
      <c r="Z8926" s="626">
        <v>604</v>
      </c>
      <c r="AA8926" t="s">
        <v>3334</v>
      </c>
      <c r="AB8926" t="s">
        <v>6378</v>
      </c>
    </row>
    <row r="8927" spans="26:28">
      <c r="Z8927" s="626">
        <v>605</v>
      </c>
      <c r="AA8927" t="s">
        <v>3335</v>
      </c>
      <c r="AB8927" t="s">
        <v>6379</v>
      </c>
    </row>
    <row r="8928" spans="26:28">
      <c r="Z8928" s="626">
        <v>606</v>
      </c>
      <c r="AA8928" t="s">
        <v>3336</v>
      </c>
      <c r="AB8928" t="s">
        <v>6380</v>
      </c>
    </row>
    <row r="8929" spans="26:28">
      <c r="Z8929" s="626">
        <v>607</v>
      </c>
      <c r="AA8929" t="s">
        <v>3337</v>
      </c>
      <c r="AB8929" t="s">
        <v>6381</v>
      </c>
    </row>
    <row r="8930" spans="26:28">
      <c r="Z8930" s="626">
        <v>608</v>
      </c>
      <c r="AA8930" t="s">
        <v>3338</v>
      </c>
      <c r="AB8930" t="s">
        <v>6382</v>
      </c>
    </row>
    <row r="8931" spans="26:28">
      <c r="Z8931" s="626">
        <v>609</v>
      </c>
      <c r="AA8931" t="s">
        <v>3339</v>
      </c>
      <c r="AB8931" t="s">
        <v>6383</v>
      </c>
    </row>
    <row r="8932" spans="26:28">
      <c r="Z8932" s="626">
        <v>610</v>
      </c>
      <c r="AA8932" t="s">
        <v>3340</v>
      </c>
      <c r="AB8932" t="s">
        <v>6384</v>
      </c>
    </row>
    <row r="8933" spans="26:28">
      <c r="Z8933" s="626">
        <v>611</v>
      </c>
      <c r="AA8933" t="s">
        <v>3341</v>
      </c>
      <c r="AB8933" t="s">
        <v>6385</v>
      </c>
    </row>
    <row r="8934" spans="26:28">
      <c r="Z8934" s="626">
        <v>612</v>
      </c>
      <c r="AA8934" t="s">
        <v>3343</v>
      </c>
      <c r="AB8934" t="s">
        <v>6386</v>
      </c>
    </row>
    <row r="8935" spans="26:28">
      <c r="Z8935" s="626">
        <v>613</v>
      </c>
      <c r="AA8935" t="s">
        <v>3344</v>
      </c>
      <c r="AB8935" t="s">
        <v>6387</v>
      </c>
    </row>
    <row r="8936" spans="26:28">
      <c r="Z8936" s="626">
        <v>614</v>
      </c>
      <c r="AA8936" t="s">
        <v>3345</v>
      </c>
      <c r="AB8936" t="s">
        <v>6388</v>
      </c>
    </row>
    <row r="8937" spans="26:28">
      <c r="Z8937" s="626">
        <v>615</v>
      </c>
      <c r="AA8937" t="s">
        <v>3346</v>
      </c>
      <c r="AB8937" t="s">
        <v>6389</v>
      </c>
    </row>
    <row r="8938" spans="26:28">
      <c r="Z8938" s="626">
        <v>616</v>
      </c>
      <c r="AA8938" t="s">
        <v>3347</v>
      </c>
      <c r="AB8938" t="s">
        <v>6390</v>
      </c>
    </row>
    <row r="8939" spans="26:28">
      <c r="Z8939" s="626">
        <v>617</v>
      </c>
      <c r="AA8939" t="s">
        <v>3348</v>
      </c>
      <c r="AB8939" t="s">
        <v>6391</v>
      </c>
    </row>
    <row r="8940" spans="26:28">
      <c r="Z8940" s="626">
        <v>618</v>
      </c>
      <c r="AA8940" t="s">
        <v>3349</v>
      </c>
      <c r="AB8940" t="s">
        <v>6392</v>
      </c>
    </row>
    <row r="8941" spans="26:28">
      <c r="Z8941" s="626">
        <v>619</v>
      </c>
      <c r="AA8941" t="s">
        <v>3350</v>
      </c>
      <c r="AB8941" t="s">
        <v>6393</v>
      </c>
    </row>
    <row r="8942" spans="26:28">
      <c r="Z8942" s="626">
        <v>620</v>
      </c>
      <c r="AA8942" t="s">
        <v>3351</v>
      </c>
      <c r="AB8942" t="s">
        <v>6394</v>
      </c>
    </row>
    <row r="8943" spans="26:28">
      <c r="Z8943" s="626">
        <v>621</v>
      </c>
      <c r="AA8943" t="s">
        <v>3352</v>
      </c>
      <c r="AB8943" t="s">
        <v>6395</v>
      </c>
    </row>
    <row r="8944" spans="26:28">
      <c r="Z8944" s="626">
        <v>622</v>
      </c>
      <c r="AA8944" t="s">
        <v>3353</v>
      </c>
      <c r="AB8944" t="s">
        <v>6396</v>
      </c>
    </row>
    <row r="8945" spans="26:28">
      <c r="Z8945" s="626">
        <v>623</v>
      </c>
      <c r="AA8945" t="s">
        <v>3354</v>
      </c>
      <c r="AB8945" t="s">
        <v>6397</v>
      </c>
    </row>
    <row r="8946" spans="26:28">
      <c r="Z8946" s="626">
        <v>624</v>
      </c>
      <c r="AA8946" t="s">
        <v>3355</v>
      </c>
      <c r="AB8946" t="s">
        <v>6398</v>
      </c>
    </row>
    <row r="8947" spans="26:28">
      <c r="Z8947" s="626">
        <v>625</v>
      </c>
      <c r="AA8947" t="s">
        <v>3356</v>
      </c>
      <c r="AB8947" t="s">
        <v>6399</v>
      </c>
    </row>
    <row r="8948" spans="26:28">
      <c r="Z8948" s="626">
        <v>626</v>
      </c>
      <c r="AA8948" t="s">
        <v>10197</v>
      </c>
      <c r="AB8948" t="s">
        <v>6400</v>
      </c>
    </row>
    <row r="8949" spans="26:28">
      <c r="Z8949" s="626">
        <v>627</v>
      </c>
      <c r="AA8949" t="s">
        <v>3358</v>
      </c>
      <c r="AB8949" t="s">
        <v>6401</v>
      </c>
    </row>
    <row r="8950" spans="26:28">
      <c r="Z8950" s="626">
        <v>628</v>
      </c>
      <c r="AA8950" t="s">
        <v>3359</v>
      </c>
      <c r="AB8950" t="s">
        <v>6402</v>
      </c>
    </row>
    <row r="8951" spans="26:28">
      <c r="Z8951" s="626">
        <v>629</v>
      </c>
      <c r="AA8951" t="s">
        <v>3360</v>
      </c>
      <c r="AB8951" t="s">
        <v>6403</v>
      </c>
    </row>
    <row r="8952" spans="26:28">
      <c r="Z8952" s="626">
        <v>630</v>
      </c>
      <c r="AA8952" t="s">
        <v>3361</v>
      </c>
      <c r="AB8952" t="s">
        <v>6404</v>
      </c>
    </row>
    <row r="8953" spans="26:28">
      <c r="Z8953" s="626">
        <v>631</v>
      </c>
      <c r="AA8953" t="s">
        <v>3362</v>
      </c>
      <c r="AB8953" t="s">
        <v>6405</v>
      </c>
    </row>
    <row r="8954" spans="26:28">
      <c r="Z8954" s="626">
        <v>632</v>
      </c>
      <c r="AA8954" t="s">
        <v>3363</v>
      </c>
      <c r="AB8954" t="s">
        <v>6406</v>
      </c>
    </row>
    <row r="8955" spans="26:28">
      <c r="Z8955" s="626">
        <v>633</v>
      </c>
      <c r="AA8955" t="s">
        <v>3364</v>
      </c>
      <c r="AB8955" t="s">
        <v>6407</v>
      </c>
    </row>
    <row r="8956" spans="26:28">
      <c r="Z8956" s="626">
        <v>634</v>
      </c>
      <c r="AA8956" t="s">
        <v>3365</v>
      </c>
      <c r="AB8956" t="s">
        <v>6408</v>
      </c>
    </row>
    <row r="8957" spans="26:28">
      <c r="Z8957" s="626">
        <v>635</v>
      </c>
      <c r="AA8957" t="s">
        <v>3366</v>
      </c>
      <c r="AB8957" t="s">
        <v>6409</v>
      </c>
    </row>
    <row r="8958" spans="26:28">
      <c r="Z8958" s="626">
        <v>636</v>
      </c>
      <c r="AA8958" t="s">
        <v>3367</v>
      </c>
      <c r="AB8958" t="s">
        <v>6410</v>
      </c>
    </row>
    <row r="8959" spans="26:28">
      <c r="Z8959" s="626">
        <v>637</v>
      </c>
      <c r="AA8959" t="s">
        <v>3368</v>
      </c>
      <c r="AB8959" t="s">
        <v>6411</v>
      </c>
    </row>
    <row r="8960" spans="26:28">
      <c r="Z8960" s="626">
        <v>638</v>
      </c>
      <c r="AA8960" t="s">
        <v>3369</v>
      </c>
      <c r="AB8960" t="s">
        <v>6412</v>
      </c>
    </row>
    <row r="8961" spans="26:28">
      <c r="Z8961" s="626">
        <v>639</v>
      </c>
      <c r="AA8961" t="s">
        <v>3370</v>
      </c>
      <c r="AB8961" t="s">
        <v>6413</v>
      </c>
    </row>
    <row r="8962" spans="26:28">
      <c r="Z8962" s="626">
        <v>640</v>
      </c>
      <c r="AA8962" t="s">
        <v>3371</v>
      </c>
      <c r="AB8962" t="s">
        <v>6414</v>
      </c>
    </row>
    <row r="8963" spans="26:28">
      <c r="Z8963" s="626">
        <v>641</v>
      </c>
      <c r="AA8963" t="s">
        <v>3372</v>
      </c>
      <c r="AB8963" t="s">
        <v>6415</v>
      </c>
    </row>
    <row r="8964" spans="26:28">
      <c r="Z8964" s="626">
        <v>642</v>
      </c>
      <c r="AA8964" t="s">
        <v>3373</v>
      </c>
      <c r="AB8964" t="s">
        <v>6416</v>
      </c>
    </row>
    <row r="8965" spans="26:28">
      <c r="Z8965" s="626">
        <v>643</v>
      </c>
      <c r="AA8965" t="s">
        <v>3374</v>
      </c>
      <c r="AB8965" t="s">
        <v>6417</v>
      </c>
    </row>
    <row r="8966" spans="26:28">
      <c r="Z8966" s="626">
        <v>644</v>
      </c>
      <c r="AA8966" t="s">
        <v>3375</v>
      </c>
      <c r="AB8966" t="s">
        <v>6418</v>
      </c>
    </row>
    <row r="8967" spans="26:28">
      <c r="Z8967" s="626">
        <v>645</v>
      </c>
      <c r="AA8967" t="s">
        <v>3376</v>
      </c>
      <c r="AB8967" t="s">
        <v>6419</v>
      </c>
    </row>
    <row r="8968" spans="26:28">
      <c r="Z8968" s="626">
        <v>646</v>
      </c>
      <c r="AA8968" t="s">
        <v>3377</v>
      </c>
      <c r="AB8968" t="s">
        <v>6420</v>
      </c>
    </row>
    <row r="8969" spans="26:28">
      <c r="Z8969" s="626">
        <v>647</v>
      </c>
      <c r="AA8969" t="s">
        <v>3378</v>
      </c>
      <c r="AB8969" t="s">
        <v>6421</v>
      </c>
    </row>
    <row r="8970" spans="26:28">
      <c r="Z8970" s="626">
        <v>648</v>
      </c>
      <c r="AA8970" t="s">
        <v>3379</v>
      </c>
      <c r="AB8970" t="s">
        <v>6422</v>
      </c>
    </row>
    <row r="8971" spans="26:28">
      <c r="Z8971" s="626">
        <v>649</v>
      </c>
      <c r="AA8971" t="s">
        <v>3380</v>
      </c>
      <c r="AB8971" t="s">
        <v>6423</v>
      </c>
    </row>
    <row r="8972" spans="26:28">
      <c r="Z8972" s="626">
        <v>650</v>
      </c>
      <c r="AA8972" t="s">
        <v>3381</v>
      </c>
      <c r="AB8972" t="s">
        <v>6424</v>
      </c>
    </row>
    <row r="8973" spans="26:28">
      <c r="Z8973" s="626">
        <v>651</v>
      </c>
      <c r="AA8973" t="s">
        <v>3382</v>
      </c>
      <c r="AB8973" t="s">
        <v>6425</v>
      </c>
    </row>
    <row r="8974" spans="26:28">
      <c r="Z8974" s="626">
        <v>652</v>
      </c>
      <c r="AA8974" t="s">
        <v>3383</v>
      </c>
      <c r="AB8974" t="s">
        <v>6426</v>
      </c>
    </row>
    <row r="8975" spans="26:28">
      <c r="Z8975" s="626">
        <v>653</v>
      </c>
      <c r="AA8975" t="s">
        <v>3384</v>
      </c>
      <c r="AB8975" t="s">
        <v>6427</v>
      </c>
    </row>
    <row r="8976" spans="26:28">
      <c r="Z8976" s="626">
        <v>654</v>
      </c>
      <c r="AA8976" t="s">
        <v>3385</v>
      </c>
      <c r="AB8976" t="s">
        <v>6428</v>
      </c>
    </row>
    <row r="8977" spans="26:28">
      <c r="Z8977" s="626">
        <v>655</v>
      </c>
      <c r="AA8977" t="s">
        <v>3386</v>
      </c>
      <c r="AB8977" t="s">
        <v>6429</v>
      </c>
    </row>
    <row r="8978" spans="26:28">
      <c r="Z8978" s="626">
        <v>656</v>
      </c>
      <c r="AA8978" t="s">
        <v>3387</v>
      </c>
      <c r="AB8978" t="s">
        <v>6430</v>
      </c>
    </row>
    <row r="8979" spans="26:28">
      <c r="Z8979" s="626">
        <v>657</v>
      </c>
      <c r="AA8979" t="s">
        <v>3388</v>
      </c>
      <c r="AB8979" t="s">
        <v>6431</v>
      </c>
    </row>
    <row r="8980" spans="26:28">
      <c r="Z8980" s="626">
        <v>658</v>
      </c>
      <c r="AA8980" t="s">
        <v>3389</v>
      </c>
      <c r="AB8980" t="s">
        <v>6432</v>
      </c>
    </row>
    <row r="8981" spans="26:28">
      <c r="Z8981" s="626">
        <v>659</v>
      </c>
      <c r="AA8981" t="s">
        <v>3390</v>
      </c>
      <c r="AB8981" t="s">
        <v>6433</v>
      </c>
    </row>
    <row r="8982" spans="26:28">
      <c r="Z8982" s="626">
        <v>660</v>
      </c>
      <c r="AA8982" t="s">
        <v>3391</v>
      </c>
      <c r="AB8982" t="s">
        <v>6434</v>
      </c>
    </row>
    <row r="8983" spans="26:28">
      <c r="Z8983" s="626">
        <v>661</v>
      </c>
      <c r="AA8983" t="s">
        <v>3392</v>
      </c>
      <c r="AB8983" t="s">
        <v>6435</v>
      </c>
    </row>
    <row r="8984" spans="26:28">
      <c r="Z8984" s="626">
        <v>662</v>
      </c>
      <c r="AA8984" t="s">
        <v>3393</v>
      </c>
      <c r="AB8984" t="s">
        <v>6436</v>
      </c>
    </row>
    <row r="8985" spans="26:28">
      <c r="Z8985" s="626">
        <v>663</v>
      </c>
      <c r="AA8985" t="s">
        <v>3394</v>
      </c>
      <c r="AB8985" t="s">
        <v>6437</v>
      </c>
    </row>
    <row r="8986" spans="26:28">
      <c r="Z8986" s="626">
        <v>664</v>
      </c>
      <c r="AA8986" t="s">
        <v>3396</v>
      </c>
      <c r="AB8986" t="s">
        <v>6438</v>
      </c>
    </row>
    <row r="8987" spans="26:28">
      <c r="Z8987" s="626">
        <v>665</v>
      </c>
      <c r="AA8987" t="s">
        <v>3397</v>
      </c>
      <c r="AB8987" t="s">
        <v>6439</v>
      </c>
    </row>
    <row r="8988" spans="26:28">
      <c r="Z8988" s="626">
        <v>666</v>
      </c>
      <c r="AA8988" t="s">
        <v>3398</v>
      </c>
      <c r="AB8988" t="s">
        <v>6440</v>
      </c>
    </row>
    <row r="8989" spans="26:28">
      <c r="Z8989" s="626">
        <v>667</v>
      </c>
      <c r="AA8989" t="s">
        <v>3399</v>
      </c>
      <c r="AB8989" t="s">
        <v>6441</v>
      </c>
    </row>
    <row r="8990" spans="26:28">
      <c r="Z8990" s="626">
        <v>668</v>
      </c>
      <c r="AA8990" t="s">
        <v>3400</v>
      </c>
      <c r="AB8990" t="s">
        <v>6442</v>
      </c>
    </row>
    <row r="8991" spans="26:28">
      <c r="Z8991" s="626">
        <v>669</v>
      </c>
      <c r="AA8991" t="s">
        <v>3401</v>
      </c>
      <c r="AB8991" t="s">
        <v>6443</v>
      </c>
    </row>
    <row r="8992" spans="26:28">
      <c r="Z8992" s="626">
        <v>670</v>
      </c>
      <c r="AA8992" t="s">
        <v>3402</v>
      </c>
      <c r="AB8992" t="s">
        <v>6444</v>
      </c>
    </row>
    <row r="8993" spans="26:28">
      <c r="Z8993" s="626">
        <v>671</v>
      </c>
      <c r="AA8993" t="s">
        <v>3403</v>
      </c>
      <c r="AB8993" t="s">
        <v>6445</v>
      </c>
    </row>
    <row r="8994" spans="26:28">
      <c r="Z8994" s="626">
        <v>672</v>
      </c>
      <c r="AA8994" t="s">
        <v>3404</v>
      </c>
      <c r="AB8994" t="s">
        <v>6446</v>
      </c>
    </row>
    <row r="8995" spans="26:28">
      <c r="Z8995" s="626">
        <v>673</v>
      </c>
      <c r="AA8995" t="s">
        <v>3405</v>
      </c>
      <c r="AB8995" t="s">
        <v>6447</v>
      </c>
    </row>
    <row r="8996" spans="26:28">
      <c r="Z8996" s="626">
        <v>674</v>
      </c>
      <c r="AA8996" t="s">
        <v>3407</v>
      </c>
      <c r="AB8996" t="s">
        <v>6448</v>
      </c>
    </row>
    <row r="8997" spans="26:28">
      <c r="Z8997" s="626">
        <v>675</v>
      </c>
      <c r="AA8997" t="s">
        <v>3408</v>
      </c>
      <c r="AB8997" t="s">
        <v>6449</v>
      </c>
    </row>
    <row r="8998" spans="26:28">
      <c r="Z8998" s="626">
        <v>676</v>
      </c>
      <c r="AA8998" t="s">
        <v>3409</v>
      </c>
      <c r="AB8998" t="s">
        <v>6450</v>
      </c>
    </row>
    <row r="8999" spans="26:28">
      <c r="Z8999" s="626">
        <v>677</v>
      </c>
      <c r="AA8999" t="s">
        <v>3410</v>
      </c>
      <c r="AB8999" t="s">
        <v>6451</v>
      </c>
    </row>
    <row r="9000" spans="26:28">
      <c r="Z9000" s="626">
        <v>678</v>
      </c>
      <c r="AA9000" t="s">
        <v>3411</v>
      </c>
      <c r="AB9000" t="s">
        <v>6452</v>
      </c>
    </row>
    <row r="9001" spans="26:28">
      <c r="Z9001" s="626">
        <v>679</v>
      </c>
      <c r="AA9001" t="s">
        <v>3412</v>
      </c>
      <c r="AB9001" t="s">
        <v>6453</v>
      </c>
    </row>
    <row r="9002" spans="26:28">
      <c r="Z9002" s="626">
        <v>680</v>
      </c>
      <c r="AA9002" t="s">
        <v>3413</v>
      </c>
      <c r="AB9002" t="s">
        <v>6454</v>
      </c>
    </row>
    <row r="9003" spans="26:28">
      <c r="Z9003" s="626">
        <v>681</v>
      </c>
      <c r="AA9003" t="s">
        <v>3414</v>
      </c>
      <c r="AB9003" t="s">
        <v>6455</v>
      </c>
    </row>
    <row r="9004" spans="26:28">
      <c r="Z9004" s="626">
        <v>682</v>
      </c>
      <c r="AA9004" t="s">
        <v>3415</v>
      </c>
      <c r="AB9004" t="s">
        <v>6456</v>
      </c>
    </row>
    <row r="9005" spans="26:28">
      <c r="Z9005" s="626">
        <v>683</v>
      </c>
      <c r="AA9005" t="s">
        <v>3416</v>
      </c>
      <c r="AB9005" t="s">
        <v>6457</v>
      </c>
    </row>
    <row r="9006" spans="26:28">
      <c r="Z9006" s="626">
        <v>684</v>
      </c>
      <c r="AA9006" t="s">
        <v>3417</v>
      </c>
      <c r="AB9006" t="s">
        <v>6458</v>
      </c>
    </row>
    <row r="9007" spans="26:28">
      <c r="Z9007" s="626">
        <v>685</v>
      </c>
      <c r="AA9007" t="s">
        <v>3418</v>
      </c>
      <c r="AB9007" t="s">
        <v>6459</v>
      </c>
    </row>
    <row r="9008" spans="26:28">
      <c r="Z9008" s="626">
        <v>686</v>
      </c>
      <c r="AA9008" t="s">
        <v>3419</v>
      </c>
      <c r="AB9008" t="s">
        <v>6460</v>
      </c>
    </row>
    <row r="9009" spans="26:28">
      <c r="Z9009" s="626">
        <v>687</v>
      </c>
      <c r="AA9009" t="s">
        <v>3420</v>
      </c>
      <c r="AB9009" t="s">
        <v>6461</v>
      </c>
    </row>
    <row r="9010" spans="26:28">
      <c r="Z9010" s="626">
        <v>688</v>
      </c>
      <c r="AA9010" t="s">
        <v>3421</v>
      </c>
      <c r="AB9010" t="s">
        <v>6462</v>
      </c>
    </row>
    <row r="9011" spans="26:28">
      <c r="Z9011" s="626">
        <v>689</v>
      </c>
      <c r="AA9011" t="s">
        <v>3422</v>
      </c>
      <c r="AB9011" t="s">
        <v>6463</v>
      </c>
    </row>
    <row r="9012" spans="26:28">
      <c r="Z9012" s="626">
        <v>690</v>
      </c>
      <c r="AA9012" t="s">
        <v>3423</v>
      </c>
      <c r="AB9012" t="s">
        <v>6464</v>
      </c>
    </row>
    <row r="9013" spans="26:28">
      <c r="Z9013" s="626">
        <v>691</v>
      </c>
      <c r="AA9013" t="s">
        <v>3424</v>
      </c>
      <c r="AB9013" t="s">
        <v>6465</v>
      </c>
    </row>
    <row r="9014" spans="26:28">
      <c r="Z9014" s="626">
        <v>692</v>
      </c>
      <c r="AA9014" t="s">
        <v>3425</v>
      </c>
      <c r="AB9014" t="s">
        <v>6466</v>
      </c>
    </row>
    <row r="9015" spans="26:28">
      <c r="Z9015" s="626">
        <v>693</v>
      </c>
      <c r="AA9015" t="s">
        <v>3426</v>
      </c>
      <c r="AB9015" t="s">
        <v>6467</v>
      </c>
    </row>
    <row r="9016" spans="26:28">
      <c r="Z9016" s="626">
        <v>694</v>
      </c>
      <c r="AA9016" t="s">
        <v>3427</v>
      </c>
      <c r="AB9016" t="s">
        <v>6468</v>
      </c>
    </row>
    <row r="9017" spans="26:28">
      <c r="Z9017" s="626">
        <v>695</v>
      </c>
      <c r="AA9017" t="s">
        <v>3428</v>
      </c>
      <c r="AB9017" t="s">
        <v>6469</v>
      </c>
    </row>
    <row r="9018" spans="26:28">
      <c r="Z9018" s="626">
        <v>696</v>
      </c>
      <c r="AA9018" t="s">
        <v>3429</v>
      </c>
      <c r="AB9018" t="s">
        <v>6470</v>
      </c>
    </row>
    <row r="9019" spans="26:28">
      <c r="Z9019" s="626">
        <v>697</v>
      </c>
      <c r="AA9019" t="s">
        <v>3430</v>
      </c>
      <c r="AB9019" t="s">
        <v>6471</v>
      </c>
    </row>
    <row r="9020" spans="26:28">
      <c r="Z9020" s="626">
        <v>698</v>
      </c>
      <c r="AA9020" t="s">
        <v>3431</v>
      </c>
      <c r="AB9020" t="s">
        <v>6472</v>
      </c>
    </row>
    <row r="9021" spans="26:28">
      <c r="Z9021" s="626">
        <v>699</v>
      </c>
      <c r="AA9021" t="s">
        <v>3432</v>
      </c>
      <c r="AB9021" t="s">
        <v>6473</v>
      </c>
    </row>
    <row r="9022" spans="26:28">
      <c r="Z9022" s="626">
        <v>700</v>
      </c>
      <c r="AA9022" t="s">
        <v>3433</v>
      </c>
      <c r="AB9022" t="s">
        <v>6474</v>
      </c>
    </row>
    <row r="9023" spans="26:28">
      <c r="Z9023" s="626">
        <v>701</v>
      </c>
      <c r="AA9023" t="s">
        <v>3434</v>
      </c>
      <c r="AB9023" t="s">
        <v>6475</v>
      </c>
    </row>
    <row r="9024" spans="26:28">
      <c r="Z9024" s="626">
        <v>702</v>
      </c>
      <c r="AA9024" t="s">
        <v>3435</v>
      </c>
      <c r="AB9024" t="s">
        <v>6476</v>
      </c>
    </row>
    <row r="9025" spans="26:28">
      <c r="Z9025" s="626">
        <v>703</v>
      </c>
      <c r="AA9025" t="s">
        <v>3436</v>
      </c>
      <c r="AB9025" t="s">
        <v>6477</v>
      </c>
    </row>
    <row r="9026" spans="26:28">
      <c r="Z9026" s="626">
        <v>704</v>
      </c>
      <c r="AA9026" t="s">
        <v>3437</v>
      </c>
      <c r="AB9026" t="s">
        <v>6478</v>
      </c>
    </row>
    <row r="9027" spans="26:28">
      <c r="Z9027" s="626">
        <v>705</v>
      </c>
      <c r="AA9027" t="s">
        <v>3438</v>
      </c>
      <c r="AB9027" t="s">
        <v>6479</v>
      </c>
    </row>
    <row r="9028" spans="26:28">
      <c r="Z9028" s="626">
        <v>706</v>
      </c>
      <c r="AA9028" t="s">
        <v>3439</v>
      </c>
      <c r="AB9028" t="s">
        <v>6480</v>
      </c>
    </row>
    <row r="9029" spans="26:28">
      <c r="Z9029" s="626">
        <v>707</v>
      </c>
      <c r="AA9029" t="s">
        <v>3440</v>
      </c>
      <c r="AB9029" t="s">
        <v>6481</v>
      </c>
    </row>
    <row r="9030" spans="26:28">
      <c r="Z9030" s="626">
        <v>708</v>
      </c>
      <c r="AA9030" t="s">
        <v>3441</v>
      </c>
      <c r="AB9030" t="s">
        <v>6482</v>
      </c>
    </row>
    <row r="9031" spans="26:28">
      <c r="Z9031" s="626">
        <v>709</v>
      </c>
      <c r="AA9031" t="s">
        <v>3442</v>
      </c>
      <c r="AB9031" t="s">
        <v>6483</v>
      </c>
    </row>
    <row r="9032" spans="26:28">
      <c r="Z9032" s="626">
        <v>710</v>
      </c>
      <c r="AA9032" t="s">
        <v>3443</v>
      </c>
      <c r="AB9032" t="s">
        <v>6484</v>
      </c>
    </row>
    <row r="9033" spans="26:28">
      <c r="Z9033" s="626">
        <v>711</v>
      </c>
      <c r="AA9033" t="s">
        <v>3444</v>
      </c>
      <c r="AB9033" t="s">
        <v>6485</v>
      </c>
    </row>
    <row r="9034" spans="26:28">
      <c r="Z9034" s="626">
        <v>712</v>
      </c>
      <c r="AA9034" t="s">
        <v>3445</v>
      </c>
      <c r="AB9034" t="s">
        <v>6486</v>
      </c>
    </row>
    <row r="9035" spans="26:28">
      <c r="Z9035" s="626">
        <v>713</v>
      </c>
      <c r="AA9035" t="s">
        <v>3446</v>
      </c>
      <c r="AB9035" t="s">
        <v>6487</v>
      </c>
    </row>
    <row r="9036" spans="26:28">
      <c r="Z9036" s="626">
        <v>714</v>
      </c>
      <c r="AA9036" t="s">
        <v>3447</v>
      </c>
      <c r="AB9036" t="s">
        <v>205</v>
      </c>
    </row>
    <row r="9037" spans="26:28">
      <c r="Z9037" s="626">
        <v>715</v>
      </c>
      <c r="AA9037" t="s">
        <v>3448</v>
      </c>
      <c r="AB9037" t="s">
        <v>186</v>
      </c>
    </row>
    <row r="9038" spans="26:28">
      <c r="Z9038" s="626">
        <v>716</v>
      </c>
      <c r="AA9038" t="s">
        <v>3449</v>
      </c>
      <c r="AB9038" t="s">
        <v>210</v>
      </c>
    </row>
    <row r="9039" spans="26:28">
      <c r="Z9039" s="626">
        <v>717</v>
      </c>
      <c r="AA9039" t="s">
        <v>3450</v>
      </c>
      <c r="AB9039" t="s">
        <v>215</v>
      </c>
    </row>
    <row r="9040" spans="26:28">
      <c r="Z9040" s="626">
        <v>718</v>
      </c>
      <c r="AA9040" t="s">
        <v>3451</v>
      </c>
      <c r="AB9040" t="s">
        <v>233</v>
      </c>
    </row>
    <row r="9041" spans="26:28">
      <c r="Z9041" s="626">
        <v>719</v>
      </c>
      <c r="AA9041" t="s">
        <v>3452</v>
      </c>
      <c r="AB9041" t="s">
        <v>234</v>
      </c>
    </row>
    <row r="9042" spans="26:28">
      <c r="Z9042" s="626">
        <v>720</v>
      </c>
      <c r="AA9042" t="s">
        <v>3453</v>
      </c>
      <c r="AB9042" t="s">
        <v>218</v>
      </c>
    </row>
    <row r="9043" spans="26:28">
      <c r="Z9043" s="626">
        <v>721</v>
      </c>
      <c r="AA9043" t="s">
        <v>3454</v>
      </c>
      <c r="AB9043" t="s">
        <v>219</v>
      </c>
    </row>
    <row r="9044" spans="26:28">
      <c r="Z9044" s="626">
        <v>722</v>
      </c>
      <c r="AA9044" t="s">
        <v>3455</v>
      </c>
      <c r="AB9044" t="s">
        <v>235</v>
      </c>
    </row>
    <row r="9045" spans="26:28">
      <c r="Z9045" s="626">
        <v>723</v>
      </c>
      <c r="AA9045" t="s">
        <v>3456</v>
      </c>
      <c r="AB9045" t="s">
        <v>220</v>
      </c>
    </row>
    <row r="9046" spans="26:28">
      <c r="Z9046" s="626">
        <v>724</v>
      </c>
      <c r="AA9046" t="s">
        <v>3457</v>
      </c>
      <c r="AB9046" t="s">
        <v>213</v>
      </c>
    </row>
    <row r="9047" spans="26:28">
      <c r="Z9047" s="626">
        <v>725</v>
      </c>
      <c r="AA9047" t="s">
        <v>3458</v>
      </c>
      <c r="AB9047" t="s">
        <v>6488</v>
      </c>
    </row>
    <row r="9048" spans="26:28">
      <c r="Z9048" s="626">
        <v>726</v>
      </c>
      <c r="AA9048" t="s">
        <v>3459</v>
      </c>
      <c r="AB9048" t="s">
        <v>208</v>
      </c>
    </row>
    <row r="9049" spans="26:28">
      <c r="Z9049" s="626">
        <v>727</v>
      </c>
      <c r="AA9049" t="s">
        <v>3460</v>
      </c>
      <c r="AB9049" t="s">
        <v>236</v>
      </c>
    </row>
    <row r="9050" spans="26:28">
      <c r="Z9050" s="626">
        <v>728</v>
      </c>
      <c r="AA9050" t="s">
        <v>3461</v>
      </c>
      <c r="AB9050" t="s">
        <v>223</v>
      </c>
    </row>
    <row r="9051" spans="26:28">
      <c r="Z9051" s="626">
        <v>729</v>
      </c>
      <c r="AA9051" t="s">
        <v>3462</v>
      </c>
      <c r="AB9051" t="s">
        <v>237</v>
      </c>
    </row>
    <row r="9052" spans="26:28">
      <c r="Z9052" s="626">
        <v>730</v>
      </c>
      <c r="AA9052" t="s">
        <v>3463</v>
      </c>
      <c r="AB9052" t="s">
        <v>6489</v>
      </c>
    </row>
    <row r="9053" spans="26:28">
      <c r="Z9053" s="626">
        <v>731</v>
      </c>
      <c r="AA9053" t="s">
        <v>3464</v>
      </c>
      <c r="AB9053" t="s">
        <v>6490</v>
      </c>
    </row>
    <row r="9054" spans="26:28">
      <c r="Z9054" s="626">
        <v>732</v>
      </c>
      <c r="AA9054" t="s">
        <v>3466</v>
      </c>
      <c r="AB9054" t="s">
        <v>224</v>
      </c>
    </row>
    <row r="9055" spans="26:28">
      <c r="Z9055" s="626">
        <v>733</v>
      </c>
      <c r="AA9055" t="s">
        <v>3467</v>
      </c>
      <c r="AB9055" t="s">
        <v>225</v>
      </c>
    </row>
    <row r="9056" spans="26:28">
      <c r="Z9056" s="626">
        <v>734</v>
      </c>
      <c r="AA9056" t="s">
        <v>3468</v>
      </c>
      <c r="AB9056" t="s">
        <v>214</v>
      </c>
    </row>
    <row r="9057" spans="26:28">
      <c r="Z9057" s="626">
        <v>735</v>
      </c>
      <c r="AA9057" t="s">
        <v>3469</v>
      </c>
      <c r="AB9057" t="s">
        <v>6491</v>
      </c>
    </row>
    <row r="9058" spans="26:28">
      <c r="Z9058" s="626">
        <v>736</v>
      </c>
      <c r="AA9058" t="s">
        <v>3470</v>
      </c>
      <c r="AB9058" t="s">
        <v>226</v>
      </c>
    </row>
    <row r="9059" spans="26:28">
      <c r="Z9059" s="626">
        <v>737</v>
      </c>
      <c r="AA9059" t="s">
        <v>3471</v>
      </c>
      <c r="AB9059" t="s">
        <v>6492</v>
      </c>
    </row>
    <row r="9060" spans="26:28">
      <c r="Z9060" s="626">
        <v>738</v>
      </c>
      <c r="AA9060" t="s">
        <v>3472</v>
      </c>
      <c r="AB9060" t="s">
        <v>221</v>
      </c>
    </row>
    <row r="9061" spans="26:28">
      <c r="Z9061" s="626">
        <v>739</v>
      </c>
      <c r="AA9061" t="s">
        <v>3473</v>
      </c>
      <c r="AB9061" t="s">
        <v>6493</v>
      </c>
    </row>
    <row r="9062" spans="26:28">
      <c r="Z9062" s="626">
        <v>740</v>
      </c>
      <c r="AA9062" t="s">
        <v>3474</v>
      </c>
      <c r="AB9062" t="s">
        <v>222</v>
      </c>
    </row>
    <row r="9063" spans="26:28">
      <c r="Z9063" s="626">
        <v>741</v>
      </c>
      <c r="AA9063" t="s">
        <v>3475</v>
      </c>
      <c r="AB9063" t="s">
        <v>6494</v>
      </c>
    </row>
    <row r="9064" spans="26:28">
      <c r="Z9064" s="626">
        <v>742</v>
      </c>
      <c r="AA9064" t="s">
        <v>3476</v>
      </c>
      <c r="AB9064" t="s">
        <v>227</v>
      </c>
    </row>
    <row r="9065" spans="26:28">
      <c r="Z9065" s="626">
        <v>743</v>
      </c>
      <c r="AA9065" t="s">
        <v>3477</v>
      </c>
      <c r="AB9065" t="s">
        <v>211</v>
      </c>
    </row>
    <row r="9066" spans="26:28">
      <c r="Z9066" s="626">
        <v>744</v>
      </c>
      <c r="AA9066" t="s">
        <v>3478</v>
      </c>
      <c r="AB9066" t="s">
        <v>228</v>
      </c>
    </row>
    <row r="9067" spans="26:28">
      <c r="Z9067" s="626">
        <v>745</v>
      </c>
      <c r="AA9067" t="s">
        <v>3479</v>
      </c>
      <c r="AB9067" t="s">
        <v>6495</v>
      </c>
    </row>
    <row r="9068" spans="26:28">
      <c r="Z9068" s="626">
        <v>746</v>
      </c>
      <c r="AA9068" t="s">
        <v>3480</v>
      </c>
      <c r="AB9068" t="s">
        <v>6496</v>
      </c>
    </row>
    <row r="9069" spans="26:28">
      <c r="Z9069" s="626">
        <v>747</v>
      </c>
      <c r="AA9069" t="s">
        <v>3481</v>
      </c>
      <c r="AB9069" t="s">
        <v>232</v>
      </c>
    </row>
    <row r="9070" spans="26:28">
      <c r="Z9070" s="626">
        <v>748</v>
      </c>
      <c r="AA9070" t="s">
        <v>3482</v>
      </c>
      <c r="AB9070" t="s">
        <v>238</v>
      </c>
    </row>
    <row r="9071" spans="26:28">
      <c r="Z9071" s="626">
        <v>749</v>
      </c>
      <c r="AA9071" t="s">
        <v>3483</v>
      </c>
      <c r="AB9071" t="s">
        <v>6497</v>
      </c>
    </row>
    <row r="9072" spans="26:28">
      <c r="Z9072" s="626">
        <v>750</v>
      </c>
      <c r="AA9072" t="s">
        <v>3484</v>
      </c>
      <c r="AB9072" t="s">
        <v>229</v>
      </c>
    </row>
    <row r="9073" spans="26:28">
      <c r="Z9073" s="626">
        <v>751</v>
      </c>
      <c r="AA9073" t="s">
        <v>3485</v>
      </c>
      <c r="AB9073" t="s">
        <v>6498</v>
      </c>
    </row>
    <row r="9074" spans="26:28">
      <c r="Z9074" s="626">
        <v>752</v>
      </c>
      <c r="AA9074" t="s">
        <v>3486</v>
      </c>
      <c r="AB9074" t="s">
        <v>6499</v>
      </c>
    </row>
    <row r="9075" spans="26:28">
      <c r="Z9075" s="626">
        <v>753</v>
      </c>
      <c r="AA9075" t="s">
        <v>3487</v>
      </c>
      <c r="AB9075" t="s">
        <v>6500</v>
      </c>
    </row>
    <row r="9076" spans="26:28">
      <c r="Z9076" s="626">
        <v>754</v>
      </c>
      <c r="AA9076" t="s">
        <v>3488</v>
      </c>
      <c r="AB9076" t="s">
        <v>209</v>
      </c>
    </row>
    <row r="9077" spans="26:28">
      <c r="Z9077" s="626">
        <v>755</v>
      </c>
      <c r="AA9077" t="s">
        <v>3489</v>
      </c>
      <c r="AB9077" t="s">
        <v>6501</v>
      </c>
    </row>
    <row r="9078" spans="26:28">
      <c r="Z9078" s="626">
        <v>756</v>
      </c>
      <c r="AA9078" t="s">
        <v>3490</v>
      </c>
      <c r="AB9078" t="s">
        <v>6502</v>
      </c>
    </row>
    <row r="9079" spans="26:28">
      <c r="Z9079" s="626">
        <v>757</v>
      </c>
      <c r="AA9079" t="s">
        <v>3491</v>
      </c>
      <c r="AB9079" t="s">
        <v>230</v>
      </c>
    </row>
    <row r="9080" spans="26:28">
      <c r="Z9080" s="626">
        <v>758</v>
      </c>
      <c r="AA9080" t="s">
        <v>3492</v>
      </c>
      <c r="AB9080" t="s">
        <v>231</v>
      </c>
    </row>
    <row r="9081" spans="26:28">
      <c r="Z9081" s="626">
        <v>759</v>
      </c>
      <c r="AA9081" t="s">
        <v>3493</v>
      </c>
      <c r="AB9081" t="s">
        <v>6503</v>
      </c>
    </row>
    <row r="9082" spans="26:28">
      <c r="Z9082" s="626">
        <v>760</v>
      </c>
      <c r="AA9082" t="s">
        <v>3494</v>
      </c>
      <c r="AB9082" t="s">
        <v>6504</v>
      </c>
    </row>
    <row r="9083" spans="26:28">
      <c r="Z9083" s="626">
        <v>761</v>
      </c>
      <c r="AA9083" t="s">
        <v>3495</v>
      </c>
      <c r="AB9083" t="s">
        <v>239</v>
      </c>
    </row>
    <row r="9084" spans="26:28">
      <c r="Z9084" s="626">
        <v>762</v>
      </c>
      <c r="AA9084" t="s">
        <v>3496</v>
      </c>
      <c r="AB9084" t="s">
        <v>6505</v>
      </c>
    </row>
    <row r="9085" spans="26:28">
      <c r="Z9085" s="626">
        <v>763</v>
      </c>
      <c r="AA9085" t="s">
        <v>3497</v>
      </c>
      <c r="AB9085" t="s">
        <v>6506</v>
      </c>
    </row>
    <row r="9086" spans="26:28">
      <c r="Z9086" s="626">
        <v>764</v>
      </c>
      <c r="AA9086" t="s">
        <v>3498</v>
      </c>
      <c r="AB9086" t="s">
        <v>6507</v>
      </c>
    </row>
    <row r="9087" spans="26:28">
      <c r="Z9087" s="626">
        <v>765</v>
      </c>
      <c r="AA9087" t="s">
        <v>3499</v>
      </c>
      <c r="AB9087" t="s">
        <v>6508</v>
      </c>
    </row>
    <row r="9088" spans="26:28">
      <c r="Z9088" s="626">
        <v>766</v>
      </c>
      <c r="AA9088" t="s">
        <v>3500</v>
      </c>
      <c r="AB9088" t="s">
        <v>240</v>
      </c>
    </row>
    <row r="9089" spans="26:28">
      <c r="Z9089" s="626">
        <v>767</v>
      </c>
      <c r="AA9089" t="s">
        <v>3501</v>
      </c>
      <c r="AB9089" t="s">
        <v>241</v>
      </c>
    </row>
    <row r="9090" spans="26:28">
      <c r="Z9090" s="626">
        <v>768</v>
      </c>
      <c r="AA9090" t="s">
        <v>3502</v>
      </c>
      <c r="AB9090" t="s">
        <v>6509</v>
      </c>
    </row>
    <row r="9091" spans="26:28">
      <c r="Z9091" s="626">
        <v>769</v>
      </c>
      <c r="AA9091" t="s">
        <v>3503</v>
      </c>
      <c r="AB9091" t="s">
        <v>242</v>
      </c>
    </row>
    <row r="9092" spans="26:28">
      <c r="Z9092" s="626">
        <v>770</v>
      </c>
      <c r="AA9092" t="s">
        <v>3504</v>
      </c>
      <c r="AB9092" t="s">
        <v>243</v>
      </c>
    </row>
    <row r="9093" spans="26:28">
      <c r="Z9093" s="626">
        <v>771</v>
      </c>
      <c r="AA9093" t="s">
        <v>3505</v>
      </c>
      <c r="AB9093" t="s">
        <v>244</v>
      </c>
    </row>
    <row r="9094" spans="26:28">
      <c r="Z9094" s="626">
        <v>772</v>
      </c>
      <c r="AA9094" t="s">
        <v>3506</v>
      </c>
      <c r="AB9094" t="s">
        <v>245</v>
      </c>
    </row>
    <row r="9095" spans="26:28">
      <c r="Z9095" s="626">
        <v>773</v>
      </c>
      <c r="AA9095" t="s">
        <v>3507</v>
      </c>
      <c r="AB9095" t="s">
        <v>6510</v>
      </c>
    </row>
    <row r="9096" spans="26:28">
      <c r="Z9096" s="626">
        <v>774</v>
      </c>
      <c r="AA9096" t="s">
        <v>3508</v>
      </c>
      <c r="AB9096" t="s">
        <v>6511</v>
      </c>
    </row>
    <row r="9097" spans="26:28">
      <c r="Z9097" s="626">
        <v>775</v>
      </c>
      <c r="AA9097" t="s">
        <v>3509</v>
      </c>
      <c r="AB9097" t="s">
        <v>6512</v>
      </c>
    </row>
    <row r="9098" spans="26:28">
      <c r="Z9098" s="626">
        <v>776</v>
      </c>
      <c r="AA9098" t="s">
        <v>3510</v>
      </c>
      <c r="AB9098" t="s">
        <v>6513</v>
      </c>
    </row>
    <row r="9099" spans="26:28">
      <c r="Z9099" s="626">
        <v>777</v>
      </c>
      <c r="AA9099" t="s">
        <v>3511</v>
      </c>
      <c r="AB9099" t="s">
        <v>6514</v>
      </c>
    </row>
    <row r="9100" spans="26:28">
      <c r="Z9100" s="626">
        <v>778</v>
      </c>
      <c r="AA9100" t="s">
        <v>3512</v>
      </c>
      <c r="AB9100" t="s">
        <v>217</v>
      </c>
    </row>
    <row r="9101" spans="26:28">
      <c r="Z9101" s="626">
        <v>779</v>
      </c>
      <c r="AA9101" t="s">
        <v>3513</v>
      </c>
      <c r="AB9101" t="s">
        <v>207</v>
      </c>
    </row>
    <row r="9102" spans="26:28">
      <c r="Z9102" s="626">
        <v>780</v>
      </c>
      <c r="AA9102" t="s">
        <v>3514</v>
      </c>
      <c r="AB9102" t="s">
        <v>5792</v>
      </c>
    </row>
    <row r="9103" spans="26:28">
      <c r="Z9103" s="626">
        <v>781</v>
      </c>
      <c r="AA9103" t="s">
        <v>3515</v>
      </c>
      <c r="AB9103" t="s">
        <v>6515</v>
      </c>
    </row>
    <row r="9104" spans="26:28">
      <c r="Z9104" s="626">
        <v>782</v>
      </c>
      <c r="AA9104" t="s">
        <v>3516</v>
      </c>
      <c r="AB9104" t="s">
        <v>6516</v>
      </c>
    </row>
    <row r="9105" spans="26:28">
      <c r="Z9105" s="626">
        <v>783</v>
      </c>
      <c r="AA9105" t="s">
        <v>3517</v>
      </c>
      <c r="AB9105" t="s">
        <v>6517</v>
      </c>
    </row>
    <row r="9106" spans="26:28">
      <c r="Z9106" s="626">
        <v>784</v>
      </c>
      <c r="AA9106" t="s">
        <v>3518</v>
      </c>
      <c r="AB9106" t="s">
        <v>6518</v>
      </c>
    </row>
    <row r="9107" spans="26:28">
      <c r="Z9107" s="626">
        <v>785</v>
      </c>
      <c r="AA9107" t="s">
        <v>3519</v>
      </c>
      <c r="AB9107" t="s">
        <v>6519</v>
      </c>
    </row>
    <row r="9108" spans="26:28">
      <c r="Z9108" s="626">
        <v>786</v>
      </c>
      <c r="AA9108" t="s">
        <v>3520</v>
      </c>
      <c r="AB9108" t="s">
        <v>6520</v>
      </c>
    </row>
    <row r="9109" spans="26:28">
      <c r="Z9109" s="626">
        <v>787</v>
      </c>
      <c r="AA9109" t="s">
        <v>3521</v>
      </c>
      <c r="AB9109" t="s">
        <v>6521</v>
      </c>
    </row>
    <row r="9110" spans="26:28">
      <c r="Z9110" s="626">
        <v>788</v>
      </c>
      <c r="AA9110" t="s">
        <v>3522</v>
      </c>
      <c r="AB9110" t="s">
        <v>6522</v>
      </c>
    </row>
    <row r="9111" spans="26:28">
      <c r="Z9111" s="626">
        <v>789</v>
      </c>
      <c r="AA9111" t="s">
        <v>3523</v>
      </c>
      <c r="AB9111" t="s">
        <v>6523</v>
      </c>
    </row>
    <row r="9112" spans="26:28">
      <c r="Z9112" s="626">
        <v>790</v>
      </c>
      <c r="AA9112" t="s">
        <v>3524</v>
      </c>
      <c r="AB9112" t="s">
        <v>6524</v>
      </c>
    </row>
    <row r="9113" spans="26:28">
      <c r="Z9113" s="626">
        <v>791</v>
      </c>
      <c r="AA9113" t="s">
        <v>3525</v>
      </c>
      <c r="AB9113" t="s">
        <v>6525</v>
      </c>
    </row>
    <row r="9114" spans="26:28">
      <c r="Z9114" s="626">
        <v>792</v>
      </c>
      <c r="AA9114" t="s">
        <v>3526</v>
      </c>
      <c r="AB9114" t="s">
        <v>6526</v>
      </c>
    </row>
    <row r="9115" spans="26:28">
      <c r="Z9115" s="626">
        <v>793</v>
      </c>
      <c r="AA9115" t="s">
        <v>3527</v>
      </c>
      <c r="AB9115" t="s">
        <v>6527</v>
      </c>
    </row>
    <row r="9116" spans="26:28">
      <c r="Z9116" s="626">
        <v>794</v>
      </c>
      <c r="AA9116" t="s">
        <v>3528</v>
      </c>
      <c r="AB9116" t="s">
        <v>6528</v>
      </c>
    </row>
    <row r="9117" spans="26:28">
      <c r="Z9117" s="626">
        <v>795</v>
      </c>
      <c r="AA9117" t="s">
        <v>3529</v>
      </c>
      <c r="AB9117" t="s">
        <v>6529</v>
      </c>
    </row>
    <row r="9118" spans="26:28">
      <c r="Z9118" s="626">
        <v>796</v>
      </c>
      <c r="AA9118" t="s">
        <v>3530</v>
      </c>
      <c r="AB9118" t="s">
        <v>6530</v>
      </c>
    </row>
    <row r="9119" spans="26:28">
      <c r="Z9119" s="626">
        <v>797</v>
      </c>
      <c r="AA9119" t="s">
        <v>3531</v>
      </c>
      <c r="AB9119" t="s">
        <v>6531</v>
      </c>
    </row>
    <row r="9120" spans="26:28">
      <c r="Z9120" s="626">
        <v>798</v>
      </c>
      <c r="AA9120" t="s">
        <v>3532</v>
      </c>
      <c r="AB9120" t="s">
        <v>6532</v>
      </c>
    </row>
    <row r="9121" spans="26:28">
      <c r="Z9121" s="626">
        <v>799</v>
      </c>
      <c r="AA9121" t="s">
        <v>3533</v>
      </c>
      <c r="AB9121" t="s">
        <v>6533</v>
      </c>
    </row>
    <row r="9122" spans="26:28">
      <c r="Z9122" s="626">
        <v>800</v>
      </c>
      <c r="AA9122" t="s">
        <v>3534</v>
      </c>
      <c r="AB9122" t="s">
        <v>6534</v>
      </c>
    </row>
    <row r="9123" spans="26:28">
      <c r="Z9123" s="626">
        <v>801</v>
      </c>
      <c r="AA9123" t="s">
        <v>3535</v>
      </c>
      <c r="AB9123" t="s">
        <v>6535</v>
      </c>
    </row>
    <row r="9124" spans="26:28">
      <c r="Z9124" s="626">
        <v>802</v>
      </c>
      <c r="AA9124" t="s">
        <v>3536</v>
      </c>
      <c r="AB9124" t="s">
        <v>6536</v>
      </c>
    </row>
    <row r="9125" spans="26:28">
      <c r="Z9125" s="626">
        <v>803</v>
      </c>
      <c r="AA9125" t="s">
        <v>3537</v>
      </c>
      <c r="AB9125" t="s">
        <v>6537</v>
      </c>
    </row>
    <row r="9126" spans="26:28">
      <c r="Z9126" s="626">
        <v>804</v>
      </c>
      <c r="AA9126" t="s">
        <v>3538</v>
      </c>
      <c r="AB9126" t="s">
        <v>6538</v>
      </c>
    </row>
    <row r="9127" spans="26:28">
      <c r="Z9127" s="626">
        <v>805</v>
      </c>
      <c r="AA9127" t="s">
        <v>3539</v>
      </c>
      <c r="AB9127" t="s">
        <v>6539</v>
      </c>
    </row>
    <row r="9128" spans="26:28">
      <c r="Z9128" s="626">
        <v>806</v>
      </c>
      <c r="AA9128" t="s">
        <v>3540</v>
      </c>
      <c r="AB9128" t="s">
        <v>6540</v>
      </c>
    </row>
    <row r="9129" spans="26:28">
      <c r="Z9129" s="626">
        <v>807</v>
      </c>
      <c r="AA9129" t="s">
        <v>3541</v>
      </c>
      <c r="AB9129" t="s">
        <v>6541</v>
      </c>
    </row>
    <row r="9130" spans="26:28">
      <c r="Z9130" s="626">
        <v>808</v>
      </c>
      <c r="AA9130" t="s">
        <v>3542</v>
      </c>
      <c r="AB9130" t="s">
        <v>6542</v>
      </c>
    </row>
    <row r="9131" spans="26:28">
      <c r="Z9131" s="626">
        <v>809</v>
      </c>
      <c r="AA9131" t="s">
        <v>3543</v>
      </c>
      <c r="AB9131" t="s">
        <v>6543</v>
      </c>
    </row>
    <row r="9132" spans="26:28">
      <c r="Z9132" s="626">
        <v>810</v>
      </c>
      <c r="AA9132" t="s">
        <v>3544</v>
      </c>
      <c r="AB9132" t="s">
        <v>6544</v>
      </c>
    </row>
    <row r="9133" spans="26:28">
      <c r="Z9133" s="626">
        <v>811</v>
      </c>
      <c r="AA9133" t="s">
        <v>3545</v>
      </c>
      <c r="AB9133" t="s">
        <v>6545</v>
      </c>
    </row>
    <row r="9134" spans="26:28">
      <c r="Z9134" s="626">
        <v>812</v>
      </c>
      <c r="AA9134" t="s">
        <v>3546</v>
      </c>
      <c r="AB9134" t="s">
        <v>6545</v>
      </c>
    </row>
    <row r="9135" spans="26:28">
      <c r="Z9135" s="626">
        <v>813</v>
      </c>
      <c r="AA9135" t="s">
        <v>3547</v>
      </c>
      <c r="AB9135" t="s">
        <v>6546</v>
      </c>
    </row>
    <row r="9136" spans="26:28">
      <c r="Z9136" s="626">
        <v>814</v>
      </c>
      <c r="AA9136" t="s">
        <v>3548</v>
      </c>
      <c r="AB9136" t="s">
        <v>6546</v>
      </c>
    </row>
    <row r="9137" spans="26:28">
      <c r="Z9137" s="626">
        <v>815</v>
      </c>
      <c r="AA9137" t="s">
        <v>3549</v>
      </c>
      <c r="AB9137" t="s">
        <v>6547</v>
      </c>
    </row>
    <row r="9138" spans="26:28">
      <c r="Z9138" s="626">
        <v>816</v>
      </c>
      <c r="AA9138" t="s">
        <v>3550</v>
      </c>
      <c r="AB9138" t="s">
        <v>6548</v>
      </c>
    </row>
    <row r="9139" spans="26:28">
      <c r="Z9139" s="626">
        <v>817</v>
      </c>
      <c r="AA9139" t="s">
        <v>3551</v>
      </c>
      <c r="AB9139" t="s">
        <v>6549</v>
      </c>
    </row>
    <row r="9140" spans="26:28">
      <c r="Z9140" s="626">
        <v>818</v>
      </c>
      <c r="AA9140" t="s">
        <v>3552</v>
      </c>
      <c r="AB9140" t="s">
        <v>6550</v>
      </c>
    </row>
    <row r="9141" spans="26:28">
      <c r="Z9141" s="626">
        <v>819</v>
      </c>
      <c r="AA9141" t="s">
        <v>3553</v>
      </c>
      <c r="AB9141" t="s">
        <v>6551</v>
      </c>
    </row>
    <row r="9142" spans="26:28">
      <c r="Z9142" s="626">
        <v>820</v>
      </c>
      <c r="AA9142" t="s">
        <v>3554</v>
      </c>
      <c r="AB9142" t="s">
        <v>6552</v>
      </c>
    </row>
    <row r="9143" spans="26:28">
      <c r="Z9143" s="626">
        <v>821</v>
      </c>
      <c r="AA9143" t="s">
        <v>3555</v>
      </c>
      <c r="AB9143" t="s">
        <v>5883</v>
      </c>
    </row>
    <row r="9144" spans="26:28">
      <c r="Z9144" s="626">
        <v>822</v>
      </c>
      <c r="AA9144" t="s">
        <v>3556</v>
      </c>
      <c r="AB9144" t="s">
        <v>6553</v>
      </c>
    </row>
    <row r="9145" spans="26:28">
      <c r="Z9145" s="626">
        <v>823</v>
      </c>
      <c r="AA9145" t="s">
        <v>3557</v>
      </c>
      <c r="AB9145" t="s">
        <v>6554</v>
      </c>
    </row>
    <row r="9146" spans="26:28">
      <c r="Z9146" s="626">
        <v>824</v>
      </c>
      <c r="AA9146" t="s">
        <v>3558</v>
      </c>
      <c r="AB9146" t="s">
        <v>6555</v>
      </c>
    </row>
    <row r="9147" spans="26:28">
      <c r="Z9147" s="626">
        <v>825</v>
      </c>
      <c r="AA9147" t="s">
        <v>3559</v>
      </c>
      <c r="AB9147" t="s">
        <v>6556</v>
      </c>
    </row>
    <row r="9148" spans="26:28">
      <c r="Z9148" s="626">
        <v>826</v>
      </c>
      <c r="AA9148" t="s">
        <v>3560</v>
      </c>
      <c r="AB9148" t="s">
        <v>6557</v>
      </c>
    </row>
    <row r="9149" spans="26:28">
      <c r="Z9149" s="626">
        <v>827</v>
      </c>
      <c r="AA9149" t="s">
        <v>3561</v>
      </c>
      <c r="AB9149" t="s">
        <v>6558</v>
      </c>
    </row>
    <row r="9150" spans="26:28">
      <c r="Z9150" s="626">
        <v>828</v>
      </c>
      <c r="AA9150" t="s">
        <v>3562</v>
      </c>
      <c r="AB9150" t="s">
        <v>6559</v>
      </c>
    </row>
    <row r="9151" spans="26:28">
      <c r="Z9151" s="626">
        <v>829</v>
      </c>
      <c r="AA9151" t="s">
        <v>3563</v>
      </c>
      <c r="AB9151" t="s">
        <v>6560</v>
      </c>
    </row>
    <row r="9152" spans="26:28">
      <c r="Z9152" s="626">
        <v>830</v>
      </c>
      <c r="AA9152" t="s">
        <v>3564</v>
      </c>
      <c r="AB9152" t="s">
        <v>6561</v>
      </c>
    </row>
    <row r="9153" spans="26:28">
      <c r="Z9153" s="626">
        <v>831</v>
      </c>
      <c r="AA9153" t="s">
        <v>3565</v>
      </c>
      <c r="AB9153" t="s">
        <v>6562</v>
      </c>
    </row>
    <row r="9154" spans="26:28">
      <c r="Z9154" s="626">
        <v>832</v>
      </c>
      <c r="AA9154" t="s">
        <v>3566</v>
      </c>
      <c r="AB9154" t="s">
        <v>6563</v>
      </c>
    </row>
    <row r="9155" spans="26:28">
      <c r="Z9155" s="626">
        <v>833</v>
      </c>
      <c r="AA9155" t="s">
        <v>3567</v>
      </c>
      <c r="AB9155" t="s">
        <v>6564</v>
      </c>
    </row>
    <row r="9156" spans="26:28">
      <c r="Z9156" s="626">
        <v>834</v>
      </c>
      <c r="AA9156" t="s">
        <v>3568</v>
      </c>
      <c r="AB9156" t="s">
        <v>6565</v>
      </c>
    </row>
    <row r="9157" spans="26:28">
      <c r="Z9157" s="626">
        <v>835</v>
      </c>
      <c r="AA9157" t="s">
        <v>3569</v>
      </c>
      <c r="AB9157" t="s">
        <v>6566</v>
      </c>
    </row>
    <row r="9158" spans="26:28">
      <c r="Z9158" s="626">
        <v>836</v>
      </c>
      <c r="AA9158" t="s">
        <v>3570</v>
      </c>
      <c r="AB9158" t="s">
        <v>6567</v>
      </c>
    </row>
    <row r="9159" spans="26:28">
      <c r="Z9159" s="626">
        <v>837</v>
      </c>
      <c r="AA9159" t="s">
        <v>3571</v>
      </c>
      <c r="AB9159" t="s">
        <v>6568</v>
      </c>
    </row>
    <row r="9160" spans="26:28">
      <c r="Z9160" s="626">
        <v>838</v>
      </c>
      <c r="AA9160" t="s">
        <v>3572</v>
      </c>
      <c r="AB9160" t="s">
        <v>6569</v>
      </c>
    </row>
    <row r="9161" spans="26:28">
      <c r="Z9161" s="626">
        <v>839</v>
      </c>
      <c r="AA9161" t="s">
        <v>3573</v>
      </c>
      <c r="AB9161" t="s">
        <v>6570</v>
      </c>
    </row>
    <row r="9162" spans="26:28">
      <c r="Z9162" s="626">
        <v>840</v>
      </c>
      <c r="AA9162" t="s">
        <v>3574</v>
      </c>
      <c r="AB9162" t="s">
        <v>6571</v>
      </c>
    </row>
    <row r="9163" spans="26:28">
      <c r="Z9163" s="626">
        <v>841</v>
      </c>
      <c r="AA9163" t="s">
        <v>3575</v>
      </c>
      <c r="AB9163" t="s">
        <v>6572</v>
      </c>
    </row>
    <row r="9164" spans="26:28">
      <c r="Z9164" s="626">
        <v>842</v>
      </c>
      <c r="AA9164" t="s">
        <v>3576</v>
      </c>
      <c r="AB9164" t="s">
        <v>6223</v>
      </c>
    </row>
    <row r="9165" spans="26:28">
      <c r="Z9165" s="626">
        <v>843</v>
      </c>
      <c r="AA9165" t="s">
        <v>3577</v>
      </c>
      <c r="AB9165" t="s">
        <v>6573</v>
      </c>
    </row>
    <row r="9166" spans="26:28">
      <c r="Z9166" s="626">
        <v>844</v>
      </c>
      <c r="AA9166" t="s">
        <v>3578</v>
      </c>
      <c r="AB9166" t="s">
        <v>6574</v>
      </c>
    </row>
    <row r="9167" spans="26:28">
      <c r="Z9167" s="626">
        <v>845</v>
      </c>
      <c r="AA9167" t="s">
        <v>3579</v>
      </c>
      <c r="AB9167" t="s">
        <v>6575</v>
      </c>
    </row>
    <row r="9168" spans="26:28">
      <c r="Z9168" s="626">
        <v>846</v>
      </c>
      <c r="AA9168" t="s">
        <v>3580</v>
      </c>
      <c r="AB9168" t="s">
        <v>6576</v>
      </c>
    </row>
    <row r="9169" spans="26:28">
      <c r="Z9169" s="626">
        <v>847</v>
      </c>
      <c r="AA9169" t="s">
        <v>3581</v>
      </c>
      <c r="AB9169" t="s">
        <v>6577</v>
      </c>
    </row>
    <row r="9170" spans="26:28">
      <c r="Z9170" s="626">
        <v>848</v>
      </c>
      <c r="AA9170" t="s">
        <v>3582</v>
      </c>
      <c r="AB9170" t="s">
        <v>6578</v>
      </c>
    </row>
    <row r="9171" spans="26:28">
      <c r="Z9171" s="626">
        <v>849</v>
      </c>
      <c r="AA9171" t="s">
        <v>3583</v>
      </c>
      <c r="AB9171" t="s">
        <v>6579</v>
      </c>
    </row>
    <row r="9172" spans="26:28">
      <c r="Z9172" s="626">
        <v>850</v>
      </c>
      <c r="AA9172" t="s">
        <v>3584</v>
      </c>
      <c r="AB9172" t="s">
        <v>6580</v>
      </c>
    </row>
    <row r="9173" spans="26:28">
      <c r="Z9173" s="626">
        <v>851</v>
      </c>
      <c r="AA9173" t="s">
        <v>3585</v>
      </c>
      <c r="AB9173" t="s">
        <v>6266</v>
      </c>
    </row>
    <row r="9174" spans="26:28">
      <c r="Z9174" s="626">
        <v>852</v>
      </c>
      <c r="AA9174" t="s">
        <v>3586</v>
      </c>
      <c r="AB9174" t="s">
        <v>6282</v>
      </c>
    </row>
    <row r="9175" spans="26:28">
      <c r="Z9175" s="626">
        <v>853</v>
      </c>
      <c r="AA9175" t="s">
        <v>3587</v>
      </c>
      <c r="AB9175" t="s">
        <v>6581</v>
      </c>
    </row>
    <row r="9176" spans="26:28">
      <c r="Z9176" s="626">
        <v>854</v>
      </c>
      <c r="AA9176" t="s">
        <v>3588</v>
      </c>
      <c r="AB9176" t="s">
        <v>6582</v>
      </c>
    </row>
    <row r="9177" spans="26:28">
      <c r="Z9177" s="626">
        <v>855</v>
      </c>
      <c r="AA9177" t="s">
        <v>3589</v>
      </c>
      <c r="AB9177" t="s">
        <v>6583</v>
      </c>
    </row>
    <row r="9178" spans="26:28">
      <c r="Z9178" s="626">
        <v>856</v>
      </c>
      <c r="AA9178" t="s">
        <v>3590</v>
      </c>
      <c r="AB9178" t="s">
        <v>6584</v>
      </c>
    </row>
    <row r="9179" spans="26:28">
      <c r="Z9179" s="626">
        <v>857</v>
      </c>
      <c r="AA9179" t="s">
        <v>3591</v>
      </c>
      <c r="AB9179" t="s">
        <v>6585</v>
      </c>
    </row>
    <row r="9180" spans="26:28">
      <c r="Z9180" s="626">
        <v>858</v>
      </c>
      <c r="AA9180" t="s">
        <v>3592</v>
      </c>
      <c r="AB9180" t="s">
        <v>6586</v>
      </c>
    </row>
    <row r="9181" spans="26:28">
      <c r="Z9181" s="626">
        <v>859</v>
      </c>
      <c r="AA9181" t="s">
        <v>3593</v>
      </c>
      <c r="AB9181" t="s">
        <v>6587</v>
      </c>
    </row>
    <row r="9182" spans="26:28">
      <c r="Z9182" s="626">
        <v>860</v>
      </c>
      <c r="AA9182" t="s">
        <v>3594</v>
      </c>
      <c r="AB9182" t="s">
        <v>6588</v>
      </c>
    </row>
    <row r="9183" spans="26:28">
      <c r="Z9183" s="626">
        <v>861</v>
      </c>
      <c r="AA9183" t="s">
        <v>3595</v>
      </c>
      <c r="AB9183" t="s">
        <v>6589</v>
      </c>
    </row>
    <row r="9184" spans="26:28">
      <c r="Z9184" s="626">
        <v>862</v>
      </c>
      <c r="AA9184" t="s">
        <v>3596</v>
      </c>
      <c r="AB9184" t="s">
        <v>6590</v>
      </c>
    </row>
    <row r="9185" spans="26:28">
      <c r="Z9185" s="626">
        <v>863</v>
      </c>
      <c r="AA9185" t="s">
        <v>3597</v>
      </c>
      <c r="AB9185" t="s">
        <v>6591</v>
      </c>
    </row>
    <row r="9186" spans="26:28">
      <c r="Z9186" s="626">
        <v>864</v>
      </c>
      <c r="AA9186" t="s">
        <v>3598</v>
      </c>
      <c r="AB9186" t="s">
        <v>6515</v>
      </c>
    </row>
    <row r="9187" spans="26:28">
      <c r="Z9187" s="626">
        <v>865</v>
      </c>
      <c r="AA9187" t="s">
        <v>3599</v>
      </c>
      <c r="AB9187" t="s">
        <v>6592</v>
      </c>
    </row>
    <row r="9188" spans="26:28">
      <c r="Z9188" s="626">
        <v>866</v>
      </c>
      <c r="AA9188" t="s">
        <v>3600</v>
      </c>
      <c r="AB9188" t="s">
        <v>6593</v>
      </c>
    </row>
    <row r="9189" spans="26:28">
      <c r="Z9189" s="626">
        <v>867</v>
      </c>
      <c r="AA9189" t="s">
        <v>3601</v>
      </c>
      <c r="AB9189" t="s">
        <v>5816</v>
      </c>
    </row>
    <row r="9190" spans="26:28">
      <c r="Z9190" s="626">
        <v>868</v>
      </c>
      <c r="AA9190" t="s">
        <v>3602</v>
      </c>
      <c r="AB9190" t="s">
        <v>6149</v>
      </c>
    </row>
    <row r="9191" spans="26:28">
      <c r="Z9191" s="626">
        <v>869</v>
      </c>
      <c r="AA9191" t="s">
        <v>3603</v>
      </c>
      <c r="AB9191" t="s">
        <v>6152</v>
      </c>
    </row>
    <row r="9192" spans="26:28">
      <c r="Z9192" s="626">
        <v>870</v>
      </c>
      <c r="AA9192" t="s">
        <v>3604</v>
      </c>
      <c r="AB9192" t="s">
        <v>6153</v>
      </c>
    </row>
    <row r="9193" spans="26:28">
      <c r="Z9193" s="626">
        <v>871</v>
      </c>
      <c r="AA9193" t="s">
        <v>3605</v>
      </c>
      <c r="AB9193" t="s">
        <v>6160</v>
      </c>
    </row>
    <row r="9194" spans="26:28">
      <c r="Z9194" s="626">
        <v>872</v>
      </c>
      <c r="AA9194" t="s">
        <v>3606</v>
      </c>
      <c r="AB9194" t="s">
        <v>6270</v>
      </c>
    </row>
    <row r="9195" spans="26:28">
      <c r="Z9195" s="626">
        <v>873</v>
      </c>
      <c r="AA9195" t="s">
        <v>3607</v>
      </c>
      <c r="AB9195" t="s">
        <v>6271</v>
      </c>
    </row>
    <row r="9196" spans="26:28">
      <c r="Z9196" s="626">
        <v>874</v>
      </c>
      <c r="AA9196" t="s">
        <v>3608</v>
      </c>
      <c r="AB9196" t="s">
        <v>6261</v>
      </c>
    </row>
    <row r="9197" spans="26:28">
      <c r="Z9197" s="626">
        <v>875</v>
      </c>
      <c r="AA9197" t="s">
        <v>3609</v>
      </c>
      <c r="AB9197" t="s">
        <v>6279</v>
      </c>
    </row>
    <row r="9198" spans="26:28">
      <c r="Z9198" s="626">
        <v>876</v>
      </c>
      <c r="AA9198" t="s">
        <v>3610</v>
      </c>
      <c r="AB9198" t="s">
        <v>6594</v>
      </c>
    </row>
    <row r="9199" spans="26:28">
      <c r="Z9199" s="626">
        <v>877</v>
      </c>
      <c r="AA9199" t="s">
        <v>3611</v>
      </c>
      <c r="AB9199" t="s">
        <v>6595</v>
      </c>
    </row>
    <row r="9200" spans="26:28">
      <c r="Z9200" s="626">
        <v>878</v>
      </c>
      <c r="AA9200" t="s">
        <v>3612</v>
      </c>
      <c r="AB9200" t="s">
        <v>6596</v>
      </c>
    </row>
    <row r="9201" spans="26:28">
      <c r="Z9201" s="626">
        <v>879</v>
      </c>
      <c r="AA9201" t="s">
        <v>3613</v>
      </c>
      <c r="AB9201" t="s">
        <v>6597</v>
      </c>
    </row>
    <row r="9202" spans="26:28">
      <c r="Z9202" s="626">
        <v>880</v>
      </c>
      <c r="AA9202" t="s">
        <v>3614</v>
      </c>
      <c r="AB9202" t="s">
        <v>6598</v>
      </c>
    </row>
    <row r="9203" spans="26:28">
      <c r="Z9203" s="626">
        <v>881</v>
      </c>
      <c r="AA9203" t="s">
        <v>3615</v>
      </c>
      <c r="AB9203" t="s">
        <v>6599</v>
      </c>
    </row>
    <row r="9204" spans="26:28">
      <c r="Z9204" s="626">
        <v>882</v>
      </c>
      <c r="AA9204" t="s">
        <v>3616</v>
      </c>
      <c r="AB9204" t="s">
        <v>6600</v>
      </c>
    </row>
    <row r="9205" spans="26:28">
      <c r="Z9205" s="626">
        <v>883</v>
      </c>
      <c r="AA9205" t="s">
        <v>3617</v>
      </c>
      <c r="AB9205" t="s">
        <v>6601</v>
      </c>
    </row>
    <row r="9206" spans="26:28">
      <c r="Z9206" s="626">
        <v>884</v>
      </c>
      <c r="AA9206" t="s">
        <v>3618</v>
      </c>
      <c r="AB9206" t="s">
        <v>6602</v>
      </c>
    </row>
    <row r="9207" spans="26:28">
      <c r="Z9207" s="626">
        <v>885</v>
      </c>
      <c r="AA9207" t="s">
        <v>3619</v>
      </c>
      <c r="AB9207" t="s">
        <v>6603</v>
      </c>
    </row>
    <row r="9208" spans="26:28">
      <c r="Z9208" s="626">
        <v>886</v>
      </c>
      <c r="AA9208" t="s">
        <v>3620</v>
      </c>
      <c r="AB9208" t="s">
        <v>6604</v>
      </c>
    </row>
    <row r="9209" spans="26:28">
      <c r="Z9209" s="626">
        <v>887</v>
      </c>
      <c r="AA9209" t="s">
        <v>3621</v>
      </c>
      <c r="AB9209" t="s">
        <v>6605</v>
      </c>
    </row>
    <row r="9210" spans="26:28">
      <c r="Z9210" s="626">
        <v>888</v>
      </c>
      <c r="AA9210" t="s">
        <v>3622</v>
      </c>
      <c r="AB9210" t="s">
        <v>6606</v>
      </c>
    </row>
    <row r="9211" spans="26:28">
      <c r="Z9211" s="626">
        <v>889</v>
      </c>
      <c r="AA9211" t="s">
        <v>3623</v>
      </c>
      <c r="AB9211" t="s">
        <v>6607</v>
      </c>
    </row>
    <row r="9212" spans="26:28">
      <c r="Z9212" s="626">
        <v>890</v>
      </c>
      <c r="AA9212" t="s">
        <v>3624</v>
      </c>
      <c r="AB9212" t="s">
        <v>6608</v>
      </c>
    </row>
    <row r="9213" spans="26:28">
      <c r="Z9213" s="626">
        <v>891</v>
      </c>
      <c r="AA9213" t="s">
        <v>3625</v>
      </c>
      <c r="AB9213" t="s">
        <v>6609</v>
      </c>
    </row>
    <row r="9214" spans="26:28">
      <c r="Z9214" s="626">
        <v>892</v>
      </c>
      <c r="AA9214" t="s">
        <v>3626</v>
      </c>
      <c r="AB9214" t="s">
        <v>6501</v>
      </c>
    </row>
    <row r="9215" spans="26:28">
      <c r="Z9215" s="626">
        <v>893</v>
      </c>
      <c r="AA9215" t="s">
        <v>3627</v>
      </c>
      <c r="AB9215" t="s">
        <v>6610</v>
      </c>
    </row>
    <row r="9216" spans="26:28">
      <c r="Z9216" s="626">
        <v>894</v>
      </c>
      <c r="AA9216" t="s">
        <v>3628</v>
      </c>
      <c r="AB9216" t="s">
        <v>5794</v>
      </c>
    </row>
    <row r="9217" spans="26:28">
      <c r="Z9217" s="626">
        <v>895</v>
      </c>
      <c r="AA9217" t="s">
        <v>3629</v>
      </c>
      <c r="AB9217" t="s">
        <v>6611</v>
      </c>
    </row>
    <row r="9218" spans="26:28">
      <c r="Z9218" s="626">
        <v>896</v>
      </c>
      <c r="AA9218" t="s">
        <v>3631</v>
      </c>
      <c r="AB9218" t="s">
        <v>6612</v>
      </c>
    </row>
    <row r="9219" spans="26:28">
      <c r="Z9219" s="626">
        <v>897</v>
      </c>
      <c r="AA9219" t="s">
        <v>3632</v>
      </c>
      <c r="AB9219" t="s">
        <v>6613</v>
      </c>
    </row>
    <row r="9220" spans="26:28">
      <c r="Z9220" s="626">
        <v>898</v>
      </c>
      <c r="AA9220" t="s">
        <v>3633</v>
      </c>
      <c r="AB9220" t="s">
        <v>6614</v>
      </c>
    </row>
    <row r="9221" spans="26:28">
      <c r="Z9221" s="626">
        <v>899</v>
      </c>
      <c r="AA9221" t="s">
        <v>3634</v>
      </c>
      <c r="AB9221" t="s">
        <v>6615</v>
      </c>
    </row>
    <row r="9222" spans="26:28">
      <c r="Z9222" s="626">
        <v>900</v>
      </c>
      <c r="AA9222" t="s">
        <v>3635</v>
      </c>
      <c r="AB9222" t="s">
        <v>6616</v>
      </c>
    </row>
    <row r="9223" spans="26:28">
      <c r="Z9223" s="626">
        <v>901</v>
      </c>
      <c r="AA9223" t="s">
        <v>3636</v>
      </c>
      <c r="AB9223" t="s">
        <v>6617</v>
      </c>
    </row>
    <row r="9224" spans="26:28">
      <c r="Z9224" s="626">
        <v>902</v>
      </c>
      <c r="AA9224" t="s">
        <v>3637</v>
      </c>
      <c r="AB9224" t="s">
        <v>6618</v>
      </c>
    </row>
    <row r="9225" spans="26:28">
      <c r="Z9225" s="626">
        <v>903</v>
      </c>
      <c r="AA9225" t="s">
        <v>3638</v>
      </c>
      <c r="AB9225" t="s">
        <v>6619</v>
      </c>
    </row>
    <row r="9226" spans="26:28">
      <c r="Z9226" s="626">
        <v>904</v>
      </c>
      <c r="AA9226" t="s">
        <v>3639</v>
      </c>
      <c r="AB9226" t="s">
        <v>6620</v>
      </c>
    </row>
    <row r="9227" spans="26:28">
      <c r="Z9227" s="626">
        <v>905</v>
      </c>
      <c r="AA9227" t="s">
        <v>3640</v>
      </c>
      <c r="AB9227" t="s">
        <v>6621</v>
      </c>
    </row>
    <row r="9228" spans="26:28">
      <c r="Z9228" s="626">
        <v>906</v>
      </c>
      <c r="AA9228" t="s">
        <v>3641</v>
      </c>
      <c r="AB9228" t="s">
        <v>6622</v>
      </c>
    </row>
    <row r="9229" spans="26:28">
      <c r="Z9229" s="626">
        <v>907</v>
      </c>
      <c r="AA9229" t="s">
        <v>3642</v>
      </c>
      <c r="AB9229" t="s">
        <v>6623</v>
      </c>
    </row>
    <row r="9230" spans="26:28">
      <c r="Z9230" s="626">
        <v>908</v>
      </c>
      <c r="AA9230" t="s">
        <v>3643</v>
      </c>
      <c r="AB9230" t="s">
        <v>6624</v>
      </c>
    </row>
    <row r="9231" spans="26:28">
      <c r="Z9231" s="626">
        <v>909</v>
      </c>
      <c r="AA9231" t="s">
        <v>3644</v>
      </c>
      <c r="AB9231" t="s">
        <v>6625</v>
      </c>
    </row>
    <row r="9232" spans="26:28">
      <c r="Z9232" s="626">
        <v>910</v>
      </c>
      <c r="AA9232" t="s">
        <v>3645</v>
      </c>
      <c r="AB9232" t="s">
        <v>6626</v>
      </c>
    </row>
    <row r="9233" spans="26:28">
      <c r="Z9233" s="626">
        <v>911</v>
      </c>
      <c r="AA9233" t="s">
        <v>3646</v>
      </c>
      <c r="AB9233" t="s">
        <v>6627</v>
      </c>
    </row>
    <row r="9234" spans="26:28">
      <c r="Z9234" s="626">
        <v>912</v>
      </c>
      <c r="AA9234" t="s">
        <v>3647</v>
      </c>
      <c r="AB9234" t="s">
        <v>6628</v>
      </c>
    </row>
    <row r="9235" spans="26:28">
      <c r="Z9235" s="626">
        <v>913</v>
      </c>
      <c r="AA9235" t="s">
        <v>3648</v>
      </c>
      <c r="AB9235" t="s">
        <v>6629</v>
      </c>
    </row>
    <row r="9236" spans="26:28">
      <c r="Z9236" s="626">
        <v>914</v>
      </c>
      <c r="AA9236" t="s">
        <v>3649</v>
      </c>
      <c r="AB9236" t="s">
        <v>6630</v>
      </c>
    </row>
    <row r="9237" spans="26:28">
      <c r="Z9237" s="626">
        <v>915</v>
      </c>
      <c r="AA9237" t="s">
        <v>3650</v>
      </c>
      <c r="AB9237" t="s">
        <v>6631</v>
      </c>
    </row>
    <row r="9238" spans="26:28">
      <c r="Z9238" s="626">
        <v>916</v>
      </c>
      <c r="AA9238" t="s">
        <v>3651</v>
      </c>
      <c r="AB9238" t="s">
        <v>6632</v>
      </c>
    </row>
    <row r="9239" spans="26:28">
      <c r="Z9239" s="626">
        <v>917</v>
      </c>
      <c r="AA9239" t="s">
        <v>3652</v>
      </c>
      <c r="AB9239" t="s">
        <v>6633</v>
      </c>
    </row>
    <row r="9240" spans="26:28">
      <c r="Z9240" s="626">
        <v>918</v>
      </c>
      <c r="AA9240" t="s">
        <v>3653</v>
      </c>
      <c r="AB9240" t="s">
        <v>6634</v>
      </c>
    </row>
    <row r="9241" spans="26:28">
      <c r="Z9241" s="626">
        <v>919</v>
      </c>
      <c r="AA9241" t="s">
        <v>3654</v>
      </c>
      <c r="AB9241" t="s">
        <v>6635</v>
      </c>
    </row>
    <row r="9242" spans="26:28">
      <c r="Z9242" s="626">
        <v>920</v>
      </c>
      <c r="AA9242" t="s">
        <v>3655</v>
      </c>
      <c r="AB9242" t="s">
        <v>6636</v>
      </c>
    </row>
    <row r="9243" spans="26:28">
      <c r="Z9243" s="626">
        <v>921</v>
      </c>
      <c r="AA9243" t="s">
        <v>3656</v>
      </c>
      <c r="AB9243" t="s">
        <v>6637</v>
      </c>
    </row>
    <row r="9244" spans="26:28">
      <c r="Z9244" s="626">
        <v>922</v>
      </c>
      <c r="AA9244" t="s">
        <v>3657</v>
      </c>
      <c r="AB9244" t="s">
        <v>6638</v>
      </c>
    </row>
    <row r="9245" spans="26:28">
      <c r="Z9245" s="626">
        <v>923</v>
      </c>
      <c r="AA9245" t="s">
        <v>3658</v>
      </c>
      <c r="AB9245" t="s">
        <v>6639</v>
      </c>
    </row>
    <row r="9246" spans="26:28">
      <c r="Z9246" s="626">
        <v>924</v>
      </c>
      <c r="AA9246" t="s">
        <v>3659</v>
      </c>
      <c r="AB9246" t="s">
        <v>6640</v>
      </c>
    </row>
    <row r="9247" spans="26:28">
      <c r="Z9247" s="626">
        <v>925</v>
      </c>
      <c r="AA9247" t="s">
        <v>3660</v>
      </c>
      <c r="AB9247" t="s">
        <v>6641</v>
      </c>
    </row>
    <row r="9248" spans="26:28">
      <c r="Z9248" s="626">
        <v>926</v>
      </c>
      <c r="AA9248" t="s">
        <v>3661</v>
      </c>
      <c r="AB9248" t="s">
        <v>6642</v>
      </c>
    </row>
    <row r="9249" spans="26:28">
      <c r="Z9249" s="626">
        <v>927</v>
      </c>
      <c r="AA9249" t="s">
        <v>3662</v>
      </c>
      <c r="AB9249" t="s">
        <v>6643</v>
      </c>
    </row>
    <row r="9250" spans="26:28">
      <c r="Z9250" s="626">
        <v>928</v>
      </c>
      <c r="AA9250" t="s">
        <v>3663</v>
      </c>
      <c r="AB9250" t="s">
        <v>6644</v>
      </c>
    </row>
    <row r="9251" spans="26:28">
      <c r="Z9251" s="626">
        <v>929</v>
      </c>
      <c r="AA9251" t="s">
        <v>3664</v>
      </c>
      <c r="AB9251" t="s">
        <v>6645</v>
      </c>
    </row>
    <row r="9252" spans="26:28">
      <c r="Z9252" s="626">
        <v>930</v>
      </c>
      <c r="AA9252" t="s">
        <v>3665</v>
      </c>
      <c r="AB9252" t="s">
        <v>6646</v>
      </c>
    </row>
    <row r="9253" spans="26:28">
      <c r="Z9253" s="626">
        <v>931</v>
      </c>
      <c r="AA9253" t="s">
        <v>3666</v>
      </c>
      <c r="AB9253" t="s">
        <v>6647</v>
      </c>
    </row>
    <row r="9254" spans="26:28">
      <c r="Z9254" s="626">
        <v>932</v>
      </c>
      <c r="AA9254" t="s">
        <v>3667</v>
      </c>
      <c r="AB9254" t="s">
        <v>6648</v>
      </c>
    </row>
    <row r="9255" spans="26:28">
      <c r="Z9255" s="626">
        <v>933</v>
      </c>
      <c r="AA9255" t="s">
        <v>3668</v>
      </c>
      <c r="AB9255" t="s">
        <v>6649</v>
      </c>
    </row>
    <row r="9256" spans="26:28">
      <c r="Z9256" s="626">
        <v>934</v>
      </c>
      <c r="AA9256" t="s">
        <v>3669</v>
      </c>
      <c r="AB9256" t="s">
        <v>6650</v>
      </c>
    </row>
    <row r="9257" spans="26:28">
      <c r="Z9257" s="626">
        <v>935</v>
      </c>
      <c r="AA9257" t="s">
        <v>3670</v>
      </c>
      <c r="AB9257" t="s">
        <v>6651</v>
      </c>
    </row>
    <row r="9258" spans="26:28">
      <c r="Z9258" s="626">
        <v>936</v>
      </c>
      <c r="AA9258" t="s">
        <v>3671</v>
      </c>
      <c r="AB9258" t="s">
        <v>6652</v>
      </c>
    </row>
    <row r="9259" spans="26:28">
      <c r="Z9259" s="626">
        <v>937</v>
      </c>
      <c r="AA9259" t="s">
        <v>3672</v>
      </c>
      <c r="AB9259" t="s">
        <v>6653</v>
      </c>
    </row>
    <row r="9260" spans="26:28">
      <c r="Z9260" s="626">
        <v>938</v>
      </c>
      <c r="AA9260" t="s">
        <v>3673</v>
      </c>
      <c r="AB9260" t="s">
        <v>6654</v>
      </c>
    </row>
    <row r="9261" spans="26:28">
      <c r="Z9261" s="626">
        <v>939</v>
      </c>
      <c r="AA9261" t="s">
        <v>3674</v>
      </c>
      <c r="AB9261" t="s">
        <v>6655</v>
      </c>
    </row>
    <row r="9262" spans="26:28">
      <c r="Z9262" s="626">
        <v>940</v>
      </c>
      <c r="AA9262" t="s">
        <v>3675</v>
      </c>
      <c r="AB9262" t="s">
        <v>6656</v>
      </c>
    </row>
    <row r="9263" spans="26:28">
      <c r="Z9263" s="626">
        <v>941</v>
      </c>
      <c r="AA9263" t="s">
        <v>3676</v>
      </c>
      <c r="AB9263" t="s">
        <v>6657</v>
      </c>
    </row>
    <row r="9264" spans="26:28">
      <c r="Z9264" s="626">
        <v>942</v>
      </c>
      <c r="AA9264" t="s">
        <v>3677</v>
      </c>
      <c r="AB9264" t="s">
        <v>6658</v>
      </c>
    </row>
    <row r="9265" spans="26:28">
      <c r="Z9265" s="626">
        <v>943</v>
      </c>
      <c r="AA9265" t="s">
        <v>3678</v>
      </c>
      <c r="AB9265" t="s">
        <v>6659</v>
      </c>
    </row>
    <row r="9266" spans="26:28">
      <c r="Z9266" s="626">
        <v>944</v>
      </c>
      <c r="AA9266" t="s">
        <v>3679</v>
      </c>
      <c r="AB9266" t="s">
        <v>6660</v>
      </c>
    </row>
    <row r="9267" spans="26:28">
      <c r="Z9267" s="626">
        <v>945</v>
      </c>
      <c r="AA9267" t="s">
        <v>3680</v>
      </c>
      <c r="AB9267" t="s">
        <v>6661</v>
      </c>
    </row>
    <row r="9268" spans="26:28">
      <c r="Z9268" s="626">
        <v>946</v>
      </c>
      <c r="AA9268" t="s">
        <v>3681</v>
      </c>
      <c r="AB9268" t="s">
        <v>6662</v>
      </c>
    </row>
    <row r="9269" spans="26:28">
      <c r="Z9269" s="626">
        <v>947</v>
      </c>
      <c r="AA9269" t="s">
        <v>3682</v>
      </c>
      <c r="AB9269" t="s">
        <v>6663</v>
      </c>
    </row>
    <row r="9270" spans="26:28">
      <c r="Z9270" s="626">
        <v>948</v>
      </c>
      <c r="AA9270" t="s">
        <v>3683</v>
      </c>
      <c r="AB9270" t="s">
        <v>6664</v>
      </c>
    </row>
    <row r="9271" spans="26:28">
      <c r="Z9271" s="626">
        <v>949</v>
      </c>
      <c r="AA9271" t="s">
        <v>3684</v>
      </c>
      <c r="AB9271" t="s">
        <v>6665</v>
      </c>
    </row>
    <row r="9272" spans="26:28">
      <c r="Z9272" s="626">
        <v>950</v>
      </c>
      <c r="AA9272" t="s">
        <v>3685</v>
      </c>
      <c r="AB9272" t="s">
        <v>6666</v>
      </c>
    </row>
    <row r="9273" spans="26:28">
      <c r="Z9273" s="626">
        <v>951</v>
      </c>
      <c r="AA9273" t="s">
        <v>3686</v>
      </c>
      <c r="AB9273" t="s">
        <v>6667</v>
      </c>
    </row>
    <row r="9274" spans="26:28">
      <c r="Z9274" s="626">
        <v>952</v>
      </c>
      <c r="AA9274" t="s">
        <v>3687</v>
      </c>
      <c r="AB9274" t="s">
        <v>6668</v>
      </c>
    </row>
    <row r="9275" spans="26:28">
      <c r="Z9275" s="626">
        <v>953</v>
      </c>
      <c r="AA9275" t="s">
        <v>3688</v>
      </c>
      <c r="AB9275" t="s">
        <v>6669</v>
      </c>
    </row>
    <row r="9276" spans="26:28">
      <c r="Z9276" s="626">
        <v>954</v>
      </c>
      <c r="AA9276" t="s">
        <v>3689</v>
      </c>
      <c r="AB9276" t="s">
        <v>6670</v>
      </c>
    </row>
    <row r="9277" spans="26:28">
      <c r="Z9277" s="626">
        <v>955</v>
      </c>
      <c r="AA9277" t="s">
        <v>3690</v>
      </c>
      <c r="AB9277" t="s">
        <v>6671</v>
      </c>
    </row>
    <row r="9278" spans="26:28">
      <c r="Z9278" s="626">
        <v>956</v>
      </c>
      <c r="AA9278" t="s">
        <v>3691</v>
      </c>
      <c r="AB9278" t="s">
        <v>6672</v>
      </c>
    </row>
    <row r="9279" spans="26:28">
      <c r="Z9279" s="626">
        <v>957</v>
      </c>
      <c r="AA9279" t="s">
        <v>3692</v>
      </c>
      <c r="AB9279" t="s">
        <v>6673</v>
      </c>
    </row>
    <row r="9280" spans="26:28">
      <c r="Z9280" s="626">
        <v>958</v>
      </c>
      <c r="AA9280" t="s">
        <v>3694</v>
      </c>
      <c r="AB9280" t="s">
        <v>6674</v>
      </c>
    </row>
    <row r="9281" spans="26:28">
      <c r="Z9281" s="626">
        <v>959</v>
      </c>
      <c r="AA9281" t="s">
        <v>3695</v>
      </c>
      <c r="AB9281" t="s">
        <v>6675</v>
      </c>
    </row>
    <row r="9282" spans="26:28">
      <c r="Z9282" s="626">
        <v>960</v>
      </c>
      <c r="AA9282" t="s">
        <v>3696</v>
      </c>
      <c r="AB9282" t="s">
        <v>6676</v>
      </c>
    </row>
    <row r="9283" spans="26:28">
      <c r="Z9283" s="626">
        <v>961</v>
      </c>
      <c r="AA9283" t="s">
        <v>3697</v>
      </c>
      <c r="AB9283" t="s">
        <v>6677</v>
      </c>
    </row>
    <row r="9284" spans="26:28">
      <c r="Z9284" s="626">
        <v>962</v>
      </c>
      <c r="AA9284" t="s">
        <v>3698</v>
      </c>
      <c r="AB9284" t="s">
        <v>5805</v>
      </c>
    </row>
    <row r="9285" spans="26:28">
      <c r="Z9285" s="626">
        <v>963</v>
      </c>
      <c r="AA9285" t="s">
        <v>3699</v>
      </c>
      <c r="AB9285" t="s">
        <v>5806</v>
      </c>
    </row>
    <row r="9286" spans="26:28">
      <c r="Z9286" s="626">
        <v>964</v>
      </c>
      <c r="AA9286" t="s">
        <v>3700</v>
      </c>
      <c r="AB9286" t="s">
        <v>5807</v>
      </c>
    </row>
    <row r="9287" spans="26:28">
      <c r="Z9287" s="626">
        <v>965</v>
      </c>
      <c r="AA9287" t="s">
        <v>3701</v>
      </c>
      <c r="AB9287" t="s">
        <v>5817</v>
      </c>
    </row>
    <row r="9288" spans="26:28">
      <c r="Z9288" s="626">
        <v>966</v>
      </c>
      <c r="AA9288" t="s">
        <v>3702</v>
      </c>
      <c r="AB9288" t="s">
        <v>6678</v>
      </c>
    </row>
    <row r="9289" spans="26:28">
      <c r="Z9289" s="626">
        <v>967</v>
      </c>
      <c r="AA9289" t="s">
        <v>3703</v>
      </c>
      <c r="AB9289" t="s">
        <v>6679</v>
      </c>
    </row>
    <row r="9290" spans="26:28">
      <c r="Z9290" s="626">
        <v>968</v>
      </c>
      <c r="AA9290" t="s">
        <v>3704</v>
      </c>
      <c r="AB9290" t="s">
        <v>5825</v>
      </c>
    </row>
    <row r="9291" spans="26:28">
      <c r="Z9291" s="626">
        <v>969</v>
      </c>
      <c r="AA9291" t="s">
        <v>3705</v>
      </c>
      <c r="AB9291" t="s">
        <v>6680</v>
      </c>
    </row>
    <row r="9292" spans="26:28">
      <c r="Z9292" s="626">
        <v>970</v>
      </c>
      <c r="AA9292" t="s">
        <v>3706</v>
      </c>
      <c r="AB9292" t="s">
        <v>6681</v>
      </c>
    </row>
    <row r="9293" spans="26:28">
      <c r="Z9293" s="626">
        <v>971</v>
      </c>
      <c r="AA9293" t="s">
        <v>3707</v>
      </c>
      <c r="AB9293" t="s">
        <v>6682</v>
      </c>
    </row>
    <row r="9294" spans="26:28">
      <c r="Z9294" s="626">
        <v>972</v>
      </c>
      <c r="AA9294" t="s">
        <v>3708</v>
      </c>
      <c r="AB9294" t="s">
        <v>6683</v>
      </c>
    </row>
    <row r="9295" spans="26:28">
      <c r="Z9295" s="626">
        <v>973</v>
      </c>
      <c r="AA9295" t="s">
        <v>3709</v>
      </c>
      <c r="AB9295" t="s">
        <v>6684</v>
      </c>
    </row>
    <row r="9296" spans="26:28">
      <c r="Z9296" s="626">
        <v>974</v>
      </c>
      <c r="AA9296" t="s">
        <v>3710</v>
      </c>
      <c r="AB9296" t="s">
        <v>5822</v>
      </c>
    </row>
    <row r="9297" spans="26:28">
      <c r="Z9297" s="626">
        <v>975</v>
      </c>
      <c r="AA9297" t="s">
        <v>3711</v>
      </c>
      <c r="AB9297" t="s">
        <v>5823</v>
      </c>
    </row>
    <row r="9298" spans="26:28">
      <c r="Z9298" s="626">
        <v>976</v>
      </c>
      <c r="AA9298" t="s">
        <v>3712</v>
      </c>
      <c r="AB9298" t="s">
        <v>6685</v>
      </c>
    </row>
    <row r="9299" spans="26:28">
      <c r="Z9299" s="626">
        <v>977</v>
      </c>
      <c r="AA9299" t="s">
        <v>3713</v>
      </c>
      <c r="AB9299" t="s">
        <v>6686</v>
      </c>
    </row>
    <row r="9300" spans="26:28">
      <c r="Z9300" s="626">
        <v>978</v>
      </c>
      <c r="AA9300" t="s">
        <v>3714</v>
      </c>
      <c r="AB9300" t="s">
        <v>6687</v>
      </c>
    </row>
    <row r="9301" spans="26:28">
      <c r="Z9301" s="626">
        <v>979</v>
      </c>
      <c r="AA9301" t="s">
        <v>3715</v>
      </c>
      <c r="AB9301" t="s">
        <v>6688</v>
      </c>
    </row>
    <row r="9302" spans="26:28">
      <c r="Z9302" s="626">
        <v>980</v>
      </c>
      <c r="AA9302" t="s">
        <v>3716</v>
      </c>
      <c r="AB9302" t="s">
        <v>6689</v>
      </c>
    </row>
    <row r="9303" spans="26:28">
      <c r="Z9303" s="626">
        <v>981</v>
      </c>
      <c r="AA9303" t="s">
        <v>3717</v>
      </c>
      <c r="AB9303" t="s">
        <v>6690</v>
      </c>
    </row>
    <row r="9304" spans="26:28">
      <c r="Z9304" s="626">
        <v>982</v>
      </c>
      <c r="AA9304" t="s">
        <v>3718</v>
      </c>
      <c r="AB9304" t="s">
        <v>6691</v>
      </c>
    </row>
    <row r="9305" spans="26:28">
      <c r="Z9305" s="626">
        <v>983</v>
      </c>
      <c r="AA9305" t="s">
        <v>3719</v>
      </c>
      <c r="AB9305" t="s">
        <v>6692</v>
      </c>
    </row>
    <row r="9306" spans="26:28">
      <c r="Z9306" s="626">
        <v>984</v>
      </c>
      <c r="AA9306" t="s">
        <v>3720</v>
      </c>
      <c r="AB9306" t="s">
        <v>6693</v>
      </c>
    </row>
    <row r="9307" spans="26:28">
      <c r="Z9307" s="626">
        <v>985</v>
      </c>
      <c r="AA9307" t="s">
        <v>3721</v>
      </c>
      <c r="AB9307" t="s">
        <v>6694</v>
      </c>
    </row>
    <row r="9308" spans="26:28">
      <c r="Z9308" s="626">
        <v>986</v>
      </c>
      <c r="AA9308" t="s">
        <v>3722</v>
      </c>
      <c r="AB9308" t="s">
        <v>6695</v>
      </c>
    </row>
    <row r="9309" spans="26:28">
      <c r="Z9309" s="626">
        <v>987</v>
      </c>
      <c r="AA9309" t="s">
        <v>3723</v>
      </c>
      <c r="AB9309" t="s">
        <v>6696</v>
      </c>
    </row>
    <row r="9310" spans="26:28">
      <c r="Z9310" s="626">
        <v>988</v>
      </c>
      <c r="AA9310" t="s">
        <v>3724</v>
      </c>
      <c r="AB9310" t="s">
        <v>6697</v>
      </c>
    </row>
    <row r="9311" spans="26:28">
      <c r="Z9311" s="626">
        <v>989</v>
      </c>
      <c r="AA9311" t="s">
        <v>3725</v>
      </c>
      <c r="AB9311" t="s">
        <v>6698</v>
      </c>
    </row>
    <row r="9312" spans="26:28">
      <c r="Z9312" s="626">
        <v>990</v>
      </c>
      <c r="AA9312" t="s">
        <v>3726</v>
      </c>
      <c r="AB9312" t="s">
        <v>6699</v>
      </c>
    </row>
    <row r="9313" spans="26:28">
      <c r="Z9313" s="626">
        <v>991</v>
      </c>
      <c r="AA9313" t="s">
        <v>3727</v>
      </c>
      <c r="AB9313" t="s">
        <v>6700</v>
      </c>
    </row>
    <row r="9314" spans="26:28">
      <c r="Z9314" s="626">
        <v>992</v>
      </c>
      <c r="AA9314" t="s">
        <v>3728</v>
      </c>
      <c r="AB9314" t="s">
        <v>6701</v>
      </c>
    </row>
    <row r="9315" spans="26:28">
      <c r="Z9315" s="626">
        <v>993</v>
      </c>
      <c r="AA9315" t="s">
        <v>3729</v>
      </c>
      <c r="AB9315" t="s">
        <v>6702</v>
      </c>
    </row>
    <row r="9316" spans="26:28">
      <c r="Z9316" s="626">
        <v>994</v>
      </c>
      <c r="AA9316" t="s">
        <v>3730</v>
      </c>
      <c r="AB9316" t="s">
        <v>6703</v>
      </c>
    </row>
    <row r="9317" spans="26:28">
      <c r="Z9317" s="626">
        <v>995</v>
      </c>
      <c r="AA9317" t="s">
        <v>3731</v>
      </c>
      <c r="AB9317" t="s">
        <v>6704</v>
      </c>
    </row>
    <row r="9318" spans="26:28">
      <c r="Z9318" s="626">
        <v>996</v>
      </c>
      <c r="AA9318" t="s">
        <v>3732</v>
      </c>
      <c r="AB9318" t="s">
        <v>6705</v>
      </c>
    </row>
    <row r="9319" spans="26:28">
      <c r="Z9319" s="626">
        <v>997</v>
      </c>
      <c r="AA9319" t="s">
        <v>3733</v>
      </c>
      <c r="AB9319" t="s">
        <v>6706</v>
      </c>
    </row>
    <row r="9320" spans="26:28">
      <c r="Z9320" s="626">
        <v>998</v>
      </c>
      <c r="AA9320" t="s">
        <v>3734</v>
      </c>
      <c r="AB9320" t="s">
        <v>6707</v>
      </c>
    </row>
    <row r="9321" spans="26:28">
      <c r="Z9321" s="626">
        <v>999</v>
      </c>
      <c r="AA9321" t="s">
        <v>3735</v>
      </c>
      <c r="AB9321" t="s">
        <v>6708</v>
      </c>
    </row>
    <row r="9322" spans="26:28">
      <c r="Z9322" s="626">
        <v>1000</v>
      </c>
      <c r="AA9322" t="s">
        <v>3736</v>
      </c>
      <c r="AB9322" t="s">
        <v>6709</v>
      </c>
    </row>
    <row r="9323" spans="26:28">
      <c r="Z9323" s="626">
        <v>1001</v>
      </c>
      <c r="AA9323" t="s">
        <v>3737</v>
      </c>
      <c r="AB9323" t="s">
        <v>6710</v>
      </c>
    </row>
    <row r="9324" spans="26:28">
      <c r="Z9324" s="626">
        <v>1002</v>
      </c>
      <c r="AA9324" t="s">
        <v>3738</v>
      </c>
      <c r="AB9324" t="s">
        <v>6711</v>
      </c>
    </row>
    <row r="9325" spans="26:28">
      <c r="Z9325" s="626">
        <v>1003</v>
      </c>
      <c r="AA9325" t="s">
        <v>3739</v>
      </c>
      <c r="AB9325" t="s">
        <v>6712</v>
      </c>
    </row>
    <row r="9326" spans="26:28">
      <c r="Z9326" s="626">
        <v>1004</v>
      </c>
      <c r="AA9326" t="s">
        <v>3740</v>
      </c>
      <c r="AB9326" t="s">
        <v>6713</v>
      </c>
    </row>
    <row r="9327" spans="26:28">
      <c r="Z9327" s="626">
        <v>1005</v>
      </c>
      <c r="AA9327" t="s">
        <v>3741</v>
      </c>
      <c r="AB9327" t="s">
        <v>6714</v>
      </c>
    </row>
    <row r="9328" spans="26:28">
      <c r="Z9328" s="626">
        <v>1006</v>
      </c>
      <c r="AA9328" t="s">
        <v>3742</v>
      </c>
      <c r="AB9328" t="s">
        <v>6715</v>
      </c>
    </row>
    <row r="9329" spans="26:28">
      <c r="Z9329" s="626">
        <v>1007</v>
      </c>
      <c r="AA9329" t="s">
        <v>3743</v>
      </c>
      <c r="AB9329" t="s">
        <v>6716</v>
      </c>
    </row>
    <row r="9330" spans="26:28">
      <c r="Z9330" s="626">
        <v>1008</v>
      </c>
      <c r="AA9330" t="s">
        <v>3744</v>
      </c>
      <c r="AB9330" t="s">
        <v>6717</v>
      </c>
    </row>
    <row r="9331" spans="26:28">
      <c r="Z9331" s="626">
        <v>1009</v>
      </c>
      <c r="AA9331" t="s">
        <v>3745</v>
      </c>
      <c r="AB9331" t="s">
        <v>6718</v>
      </c>
    </row>
    <row r="9332" spans="26:28">
      <c r="Z9332" s="626">
        <v>1010</v>
      </c>
      <c r="AA9332" t="s">
        <v>3746</v>
      </c>
      <c r="AB9332" t="s">
        <v>6719</v>
      </c>
    </row>
    <row r="9333" spans="26:28">
      <c r="Z9333" s="626">
        <v>1011</v>
      </c>
      <c r="AA9333" t="s">
        <v>3747</v>
      </c>
      <c r="AB9333" t="s">
        <v>6720</v>
      </c>
    </row>
    <row r="9334" spans="26:28">
      <c r="Z9334" s="626">
        <v>1012</v>
      </c>
      <c r="AA9334" t="s">
        <v>3748</v>
      </c>
      <c r="AB9334" t="s">
        <v>6721</v>
      </c>
    </row>
    <row r="9335" spans="26:28">
      <c r="Z9335" s="626">
        <v>1013</v>
      </c>
      <c r="AA9335" t="s">
        <v>3749</v>
      </c>
      <c r="AB9335" t="s">
        <v>6722</v>
      </c>
    </row>
    <row r="9336" spans="26:28">
      <c r="Z9336" s="626">
        <v>1014</v>
      </c>
      <c r="AA9336" t="s">
        <v>3750</v>
      </c>
      <c r="AB9336" t="s">
        <v>6723</v>
      </c>
    </row>
    <row r="9337" spans="26:28">
      <c r="Z9337" s="626">
        <v>1015</v>
      </c>
      <c r="AA9337" t="s">
        <v>3751</v>
      </c>
      <c r="AB9337" t="s">
        <v>6724</v>
      </c>
    </row>
    <row r="9338" spans="26:28">
      <c r="Z9338" s="626">
        <v>1016</v>
      </c>
      <c r="AA9338" t="s">
        <v>3752</v>
      </c>
      <c r="AB9338" t="s">
        <v>6725</v>
      </c>
    </row>
    <row r="9339" spans="26:28">
      <c r="Z9339" s="626">
        <v>1017</v>
      </c>
      <c r="AA9339" t="s">
        <v>3753</v>
      </c>
      <c r="AB9339" t="s">
        <v>6726</v>
      </c>
    </row>
    <row r="9340" spans="26:28">
      <c r="Z9340" s="626">
        <v>1018</v>
      </c>
      <c r="AA9340" t="s">
        <v>3754</v>
      </c>
      <c r="AB9340" t="s">
        <v>6727</v>
      </c>
    </row>
    <row r="9341" spans="26:28">
      <c r="Z9341" s="626">
        <v>1019</v>
      </c>
      <c r="AA9341" t="s">
        <v>3755</v>
      </c>
      <c r="AB9341" t="s">
        <v>6728</v>
      </c>
    </row>
    <row r="9342" spans="26:28">
      <c r="Z9342" s="626">
        <v>1020</v>
      </c>
      <c r="AA9342" t="s">
        <v>3756</v>
      </c>
      <c r="AB9342" t="s">
        <v>6729</v>
      </c>
    </row>
    <row r="9343" spans="26:28">
      <c r="Z9343" s="626">
        <v>1021</v>
      </c>
      <c r="AA9343" t="s">
        <v>3757</v>
      </c>
      <c r="AB9343" t="s">
        <v>6730</v>
      </c>
    </row>
    <row r="9344" spans="26:28">
      <c r="Z9344" s="626">
        <v>1022</v>
      </c>
      <c r="AA9344" t="s">
        <v>3758</v>
      </c>
      <c r="AB9344" t="s">
        <v>6731</v>
      </c>
    </row>
    <row r="9345" spans="26:28">
      <c r="Z9345" s="626">
        <v>1023</v>
      </c>
      <c r="AA9345" t="s">
        <v>3759</v>
      </c>
      <c r="AB9345" t="s">
        <v>6732</v>
      </c>
    </row>
    <row r="9346" spans="26:28">
      <c r="Z9346" s="626">
        <v>1024</v>
      </c>
      <c r="AA9346" t="s">
        <v>3760</v>
      </c>
      <c r="AB9346" t="s">
        <v>6733</v>
      </c>
    </row>
    <row r="9347" spans="26:28">
      <c r="Z9347" s="626">
        <v>1025</v>
      </c>
      <c r="AA9347" t="s">
        <v>3761</v>
      </c>
      <c r="AB9347" t="s">
        <v>6734</v>
      </c>
    </row>
    <row r="9348" spans="26:28">
      <c r="Z9348" s="626">
        <v>1026</v>
      </c>
      <c r="AA9348" t="s">
        <v>3762</v>
      </c>
      <c r="AB9348" t="s">
        <v>6735</v>
      </c>
    </row>
    <row r="9349" spans="26:28">
      <c r="Z9349" s="626">
        <v>1027</v>
      </c>
      <c r="AA9349" t="s">
        <v>3763</v>
      </c>
      <c r="AB9349" t="s">
        <v>6736</v>
      </c>
    </row>
    <row r="9350" spans="26:28">
      <c r="Z9350" s="626">
        <v>1028</v>
      </c>
      <c r="AA9350" t="s">
        <v>3764</v>
      </c>
      <c r="AB9350" t="s">
        <v>6737</v>
      </c>
    </row>
    <row r="9351" spans="26:28">
      <c r="Z9351" s="626">
        <v>1029</v>
      </c>
      <c r="AA9351" t="s">
        <v>3765</v>
      </c>
      <c r="AB9351" t="s">
        <v>5878</v>
      </c>
    </row>
    <row r="9352" spans="26:28">
      <c r="Z9352" s="626">
        <v>1030</v>
      </c>
      <c r="AA9352" t="s">
        <v>3766</v>
      </c>
      <c r="AB9352" t="s">
        <v>6738</v>
      </c>
    </row>
    <row r="9353" spans="26:28">
      <c r="Z9353" s="626">
        <v>1031</v>
      </c>
      <c r="AA9353" t="s">
        <v>3767</v>
      </c>
      <c r="AB9353" t="s">
        <v>6739</v>
      </c>
    </row>
    <row r="9354" spans="26:28">
      <c r="Z9354" s="626">
        <v>1032</v>
      </c>
      <c r="AA9354" t="s">
        <v>3768</v>
      </c>
      <c r="AB9354" t="s">
        <v>6740</v>
      </c>
    </row>
    <row r="9355" spans="26:28">
      <c r="Z9355" s="626">
        <v>1033</v>
      </c>
      <c r="AA9355" t="s">
        <v>3769</v>
      </c>
      <c r="AB9355" t="s">
        <v>6741</v>
      </c>
    </row>
    <row r="9356" spans="26:28">
      <c r="Z9356" s="626">
        <v>1034</v>
      </c>
      <c r="AA9356" t="s">
        <v>3770</v>
      </c>
      <c r="AB9356" t="s">
        <v>6742</v>
      </c>
    </row>
    <row r="9357" spans="26:28">
      <c r="Z9357" s="626">
        <v>1035</v>
      </c>
      <c r="AA9357" t="s">
        <v>3771</v>
      </c>
      <c r="AB9357" t="s">
        <v>6743</v>
      </c>
    </row>
    <row r="9358" spans="26:28">
      <c r="Z9358" s="626">
        <v>1036</v>
      </c>
      <c r="AA9358" t="s">
        <v>3772</v>
      </c>
      <c r="AB9358" t="s">
        <v>6744</v>
      </c>
    </row>
    <row r="9359" spans="26:28">
      <c r="Z9359" s="626">
        <v>1037</v>
      </c>
      <c r="AA9359" t="s">
        <v>3773</v>
      </c>
      <c r="AB9359" t="s">
        <v>6745</v>
      </c>
    </row>
    <row r="9360" spans="26:28">
      <c r="Z9360" s="626">
        <v>1038</v>
      </c>
      <c r="AA9360" t="s">
        <v>3774</v>
      </c>
      <c r="AB9360" t="s">
        <v>6746</v>
      </c>
    </row>
    <row r="9361" spans="26:28">
      <c r="Z9361" s="626">
        <v>1039</v>
      </c>
      <c r="AA9361" t="s">
        <v>3775</v>
      </c>
      <c r="AB9361" t="s">
        <v>6747</v>
      </c>
    </row>
    <row r="9362" spans="26:28">
      <c r="Z9362" s="626">
        <v>1040</v>
      </c>
      <c r="AA9362" t="s">
        <v>3776</v>
      </c>
      <c r="AB9362" t="s">
        <v>6748</v>
      </c>
    </row>
    <row r="9363" spans="26:28">
      <c r="Z9363" s="626">
        <v>1041</v>
      </c>
      <c r="AA9363" t="s">
        <v>3777</v>
      </c>
      <c r="AB9363" t="s">
        <v>6749</v>
      </c>
    </row>
    <row r="9364" spans="26:28">
      <c r="Z9364" s="626">
        <v>1042</v>
      </c>
      <c r="AA9364" t="s">
        <v>3778</v>
      </c>
      <c r="AB9364" t="s">
        <v>6750</v>
      </c>
    </row>
    <row r="9365" spans="26:28">
      <c r="Z9365" s="626">
        <v>1043</v>
      </c>
      <c r="AA9365" t="s">
        <v>3779</v>
      </c>
      <c r="AB9365" t="s">
        <v>6751</v>
      </c>
    </row>
    <row r="9366" spans="26:28">
      <c r="Z9366" s="626">
        <v>1044</v>
      </c>
      <c r="AA9366" t="s">
        <v>3780</v>
      </c>
      <c r="AB9366" t="s">
        <v>5896</v>
      </c>
    </row>
    <row r="9367" spans="26:28">
      <c r="Z9367" s="626">
        <v>1045</v>
      </c>
      <c r="AA9367" t="s">
        <v>3781</v>
      </c>
      <c r="AB9367" t="s">
        <v>5897</v>
      </c>
    </row>
    <row r="9368" spans="26:28">
      <c r="Z9368" s="626">
        <v>1046</v>
      </c>
      <c r="AA9368" t="s">
        <v>3782</v>
      </c>
      <c r="AB9368" t="s">
        <v>6560</v>
      </c>
    </row>
    <row r="9369" spans="26:28">
      <c r="Z9369" s="626">
        <v>1047</v>
      </c>
      <c r="AA9369" t="s">
        <v>3783</v>
      </c>
      <c r="AB9369" t="s">
        <v>6561</v>
      </c>
    </row>
    <row r="9370" spans="26:28">
      <c r="Z9370" s="626">
        <v>1048</v>
      </c>
      <c r="AA9370" t="s">
        <v>3784</v>
      </c>
      <c r="AB9370" t="s">
        <v>6562</v>
      </c>
    </row>
    <row r="9371" spans="26:28">
      <c r="Z9371" s="626">
        <v>1049</v>
      </c>
      <c r="AA9371" t="s">
        <v>3785</v>
      </c>
      <c r="AB9371" t="s">
        <v>6563</v>
      </c>
    </row>
    <row r="9372" spans="26:28">
      <c r="Z9372" s="626">
        <v>1050</v>
      </c>
      <c r="AA9372" t="s">
        <v>3786</v>
      </c>
      <c r="AB9372" t="s">
        <v>6752</v>
      </c>
    </row>
    <row r="9373" spans="26:28">
      <c r="Z9373" s="626">
        <v>1051</v>
      </c>
      <c r="AA9373" t="s">
        <v>3787</v>
      </c>
      <c r="AB9373" t="s">
        <v>6753</v>
      </c>
    </row>
    <row r="9374" spans="26:28">
      <c r="Z9374" s="626">
        <v>1052</v>
      </c>
      <c r="AA9374" t="s">
        <v>3788</v>
      </c>
      <c r="AB9374" t="s">
        <v>6570</v>
      </c>
    </row>
    <row r="9375" spans="26:28">
      <c r="Z9375" s="626">
        <v>1053</v>
      </c>
      <c r="AA9375" t="s">
        <v>3789</v>
      </c>
      <c r="AB9375" t="s">
        <v>6754</v>
      </c>
    </row>
    <row r="9376" spans="26:28">
      <c r="Z9376" s="626">
        <v>1054</v>
      </c>
      <c r="AA9376" t="s">
        <v>3790</v>
      </c>
      <c r="AB9376" t="s">
        <v>6755</v>
      </c>
    </row>
    <row r="9377" spans="26:28">
      <c r="Z9377" s="626">
        <v>1055</v>
      </c>
      <c r="AA9377" t="s">
        <v>3791</v>
      </c>
      <c r="AB9377" t="s">
        <v>6756</v>
      </c>
    </row>
    <row r="9378" spans="26:28">
      <c r="Z9378" s="626">
        <v>1056</v>
      </c>
      <c r="AA9378" t="s">
        <v>3792</v>
      </c>
      <c r="AB9378" t="s">
        <v>6757</v>
      </c>
    </row>
    <row r="9379" spans="26:28">
      <c r="Z9379" s="626">
        <v>1057</v>
      </c>
      <c r="AA9379" t="s">
        <v>3793</v>
      </c>
      <c r="AB9379" t="s">
        <v>6758</v>
      </c>
    </row>
    <row r="9380" spans="26:28">
      <c r="Z9380" s="626">
        <v>1058</v>
      </c>
      <c r="AA9380" t="s">
        <v>3794</v>
      </c>
      <c r="AB9380" t="s">
        <v>6759</v>
      </c>
    </row>
    <row r="9381" spans="26:28">
      <c r="Z9381" s="626">
        <v>1059</v>
      </c>
      <c r="AA9381" t="s">
        <v>3795</v>
      </c>
      <c r="AB9381" t="s">
        <v>6760</v>
      </c>
    </row>
    <row r="9382" spans="26:28">
      <c r="Z9382" s="626">
        <v>1060</v>
      </c>
      <c r="AA9382" t="s">
        <v>3796</v>
      </c>
      <c r="AB9382" t="s">
        <v>6761</v>
      </c>
    </row>
    <row r="9383" spans="26:28">
      <c r="Z9383" s="626">
        <v>1061</v>
      </c>
      <c r="AA9383" t="s">
        <v>3797</v>
      </c>
      <c r="AB9383" t="s">
        <v>6762</v>
      </c>
    </row>
    <row r="9384" spans="26:28">
      <c r="Z9384" s="626">
        <v>1062</v>
      </c>
      <c r="AA9384" t="s">
        <v>3798</v>
      </c>
      <c r="AB9384" t="s">
        <v>6763</v>
      </c>
    </row>
    <row r="9385" spans="26:28">
      <c r="Z9385" s="626">
        <v>1063</v>
      </c>
      <c r="AA9385" t="s">
        <v>3799</v>
      </c>
      <c r="AB9385" t="s">
        <v>6764</v>
      </c>
    </row>
    <row r="9386" spans="26:28">
      <c r="Z9386" s="626">
        <v>1064</v>
      </c>
      <c r="AA9386" t="s">
        <v>3800</v>
      </c>
      <c r="AB9386" t="s">
        <v>6765</v>
      </c>
    </row>
    <row r="9387" spans="26:28">
      <c r="Z9387" s="626">
        <v>1065</v>
      </c>
      <c r="AA9387" t="s">
        <v>3801</v>
      </c>
      <c r="AB9387" t="s">
        <v>6766</v>
      </c>
    </row>
    <row r="9388" spans="26:28">
      <c r="Z9388" s="626">
        <v>1066</v>
      </c>
      <c r="AA9388" t="s">
        <v>3802</v>
      </c>
      <c r="AB9388" t="s">
        <v>6767</v>
      </c>
    </row>
    <row r="9389" spans="26:28">
      <c r="Z9389" s="626">
        <v>1067</v>
      </c>
      <c r="AA9389" t="s">
        <v>3803</v>
      </c>
      <c r="AB9389" t="s">
        <v>6768</v>
      </c>
    </row>
    <row r="9390" spans="26:28">
      <c r="Z9390" s="626">
        <v>1068</v>
      </c>
      <c r="AA9390" t="s">
        <v>3804</v>
      </c>
      <c r="AB9390" t="s">
        <v>6769</v>
      </c>
    </row>
    <row r="9391" spans="26:28">
      <c r="Z9391" s="626">
        <v>1069</v>
      </c>
      <c r="AA9391" t="s">
        <v>3805</v>
      </c>
      <c r="AB9391" t="s">
        <v>6770</v>
      </c>
    </row>
    <row r="9392" spans="26:28">
      <c r="Z9392" s="626">
        <v>1070</v>
      </c>
      <c r="AA9392" t="s">
        <v>3806</v>
      </c>
      <c r="AB9392" t="s">
        <v>6771</v>
      </c>
    </row>
    <row r="9393" spans="26:28">
      <c r="Z9393" s="626">
        <v>1071</v>
      </c>
      <c r="AA9393" t="s">
        <v>3807</v>
      </c>
      <c r="AB9393" t="s">
        <v>6772</v>
      </c>
    </row>
    <row r="9394" spans="26:28">
      <c r="Z9394" s="626">
        <v>1072</v>
      </c>
      <c r="AA9394" t="s">
        <v>3808</v>
      </c>
      <c r="AB9394" t="s">
        <v>6773</v>
      </c>
    </row>
    <row r="9395" spans="26:28">
      <c r="Z9395" s="626">
        <v>1073</v>
      </c>
      <c r="AA9395" t="s">
        <v>3809</v>
      </c>
      <c r="AB9395" t="s">
        <v>6774</v>
      </c>
    </row>
    <row r="9396" spans="26:28">
      <c r="Z9396" s="626">
        <v>1074</v>
      </c>
      <c r="AA9396" t="s">
        <v>3810</v>
      </c>
      <c r="AB9396" t="s">
        <v>6775</v>
      </c>
    </row>
    <row r="9397" spans="26:28">
      <c r="Z9397" s="626">
        <v>1075</v>
      </c>
      <c r="AA9397" t="s">
        <v>3811</v>
      </c>
      <c r="AB9397" t="s">
        <v>6776</v>
      </c>
    </row>
    <row r="9398" spans="26:28">
      <c r="Z9398" s="626">
        <v>1076</v>
      </c>
      <c r="AA9398" t="s">
        <v>3812</v>
      </c>
      <c r="AB9398" t="s">
        <v>6777</v>
      </c>
    </row>
    <row r="9399" spans="26:28">
      <c r="Z9399" s="626">
        <v>1077</v>
      </c>
      <c r="AA9399" t="s">
        <v>3813</v>
      </c>
      <c r="AB9399" t="s">
        <v>6778</v>
      </c>
    </row>
    <row r="9400" spans="26:28">
      <c r="Z9400" s="626">
        <v>1078</v>
      </c>
      <c r="AA9400" t="s">
        <v>3814</v>
      </c>
      <c r="AB9400" t="s">
        <v>6779</v>
      </c>
    </row>
    <row r="9401" spans="26:28">
      <c r="Z9401" s="626">
        <v>1079</v>
      </c>
      <c r="AA9401" t="s">
        <v>3815</v>
      </c>
      <c r="AB9401" t="s">
        <v>6780</v>
      </c>
    </row>
    <row r="9402" spans="26:28">
      <c r="Z9402" s="626">
        <v>1080</v>
      </c>
      <c r="AA9402" t="s">
        <v>3816</v>
      </c>
      <c r="AB9402" t="s">
        <v>6781</v>
      </c>
    </row>
    <row r="9403" spans="26:28">
      <c r="Z9403" s="626">
        <v>1081</v>
      </c>
      <c r="AA9403" t="s">
        <v>3817</v>
      </c>
      <c r="AB9403" t="s">
        <v>6782</v>
      </c>
    </row>
    <row r="9404" spans="26:28">
      <c r="Z9404" s="626">
        <v>1082</v>
      </c>
      <c r="AA9404" t="s">
        <v>3818</v>
      </c>
      <c r="AB9404" t="s">
        <v>6783</v>
      </c>
    </row>
    <row r="9405" spans="26:28">
      <c r="Z9405" s="626">
        <v>1083</v>
      </c>
      <c r="AA9405" t="s">
        <v>3819</v>
      </c>
      <c r="AB9405" t="s">
        <v>6784</v>
      </c>
    </row>
    <row r="9406" spans="26:28">
      <c r="Z9406" s="626">
        <v>1084</v>
      </c>
      <c r="AA9406" t="s">
        <v>3820</v>
      </c>
      <c r="AB9406" t="s">
        <v>6785</v>
      </c>
    </row>
    <row r="9407" spans="26:28">
      <c r="Z9407" s="626">
        <v>1085</v>
      </c>
      <c r="AA9407" t="s">
        <v>3821</v>
      </c>
      <c r="AB9407" t="s">
        <v>6786</v>
      </c>
    </row>
    <row r="9408" spans="26:28">
      <c r="Z9408" s="626">
        <v>1086</v>
      </c>
      <c r="AA9408" t="s">
        <v>3822</v>
      </c>
      <c r="AB9408" t="s">
        <v>6787</v>
      </c>
    </row>
    <row r="9409" spans="26:28">
      <c r="Z9409" s="626">
        <v>1087</v>
      </c>
      <c r="AA9409" t="s">
        <v>3823</v>
      </c>
      <c r="AB9409" t="s">
        <v>6788</v>
      </c>
    </row>
    <row r="9410" spans="26:28">
      <c r="Z9410" s="626">
        <v>1088</v>
      </c>
      <c r="AA9410" t="s">
        <v>3824</v>
      </c>
      <c r="AB9410" t="s">
        <v>6789</v>
      </c>
    </row>
    <row r="9411" spans="26:28">
      <c r="Z9411" s="626">
        <v>1089</v>
      </c>
      <c r="AA9411" t="s">
        <v>3825</v>
      </c>
      <c r="AB9411" t="s">
        <v>6790</v>
      </c>
    </row>
    <row r="9412" spans="26:28">
      <c r="Z9412" s="626">
        <v>1090</v>
      </c>
      <c r="AA9412" t="s">
        <v>3826</v>
      </c>
      <c r="AB9412" t="s">
        <v>6791</v>
      </c>
    </row>
    <row r="9413" spans="26:28">
      <c r="Z9413" s="626">
        <v>1091</v>
      </c>
      <c r="AA9413" t="s">
        <v>3827</v>
      </c>
      <c r="AB9413" t="s">
        <v>6792</v>
      </c>
    </row>
    <row r="9414" spans="26:28">
      <c r="Z9414" s="626">
        <v>1092</v>
      </c>
      <c r="AA9414" t="s">
        <v>3828</v>
      </c>
      <c r="AB9414" t="s">
        <v>5947</v>
      </c>
    </row>
    <row r="9415" spans="26:28">
      <c r="Z9415" s="626">
        <v>1093</v>
      </c>
      <c r="AA9415" t="s">
        <v>3829</v>
      </c>
      <c r="AB9415" t="s">
        <v>6793</v>
      </c>
    </row>
    <row r="9416" spans="26:28">
      <c r="Z9416" s="626">
        <v>1094</v>
      </c>
      <c r="AA9416" t="s">
        <v>3830</v>
      </c>
      <c r="AB9416" t="s">
        <v>6794</v>
      </c>
    </row>
    <row r="9417" spans="26:28">
      <c r="Z9417" s="626">
        <v>1095</v>
      </c>
      <c r="AA9417" t="s">
        <v>3831</v>
      </c>
      <c r="AB9417" t="s">
        <v>6795</v>
      </c>
    </row>
    <row r="9418" spans="26:28">
      <c r="Z9418" s="626">
        <v>1096</v>
      </c>
      <c r="AA9418" t="s">
        <v>3832</v>
      </c>
      <c r="AB9418" t="s">
        <v>6796</v>
      </c>
    </row>
    <row r="9419" spans="26:28">
      <c r="Z9419" s="626">
        <v>1097</v>
      </c>
      <c r="AA9419" t="s">
        <v>3834</v>
      </c>
      <c r="AB9419" t="s">
        <v>6797</v>
      </c>
    </row>
    <row r="9420" spans="26:28">
      <c r="Z9420" s="626">
        <v>1098</v>
      </c>
      <c r="AA9420" t="s">
        <v>3835</v>
      </c>
      <c r="AB9420" t="s">
        <v>6798</v>
      </c>
    </row>
    <row r="9421" spans="26:28">
      <c r="Z9421" s="626">
        <v>1099</v>
      </c>
      <c r="AA9421" t="s">
        <v>3836</v>
      </c>
      <c r="AB9421" t="s">
        <v>6799</v>
      </c>
    </row>
    <row r="9422" spans="26:28">
      <c r="Z9422" s="626">
        <v>1100</v>
      </c>
      <c r="AA9422" t="s">
        <v>3837</v>
      </c>
      <c r="AB9422" t="s">
        <v>6800</v>
      </c>
    </row>
    <row r="9423" spans="26:28">
      <c r="Z9423" s="626">
        <v>1101</v>
      </c>
      <c r="AA9423" t="s">
        <v>3838</v>
      </c>
      <c r="AB9423" t="s">
        <v>6801</v>
      </c>
    </row>
    <row r="9424" spans="26:28">
      <c r="Z9424" s="626">
        <v>1102</v>
      </c>
      <c r="AA9424" t="s">
        <v>3839</v>
      </c>
      <c r="AB9424" t="s">
        <v>6802</v>
      </c>
    </row>
    <row r="9425" spans="26:28">
      <c r="Z9425" s="626">
        <v>1103</v>
      </c>
      <c r="AA9425" t="s">
        <v>3840</v>
      </c>
      <c r="AB9425" t="s">
        <v>6803</v>
      </c>
    </row>
    <row r="9426" spans="26:28">
      <c r="Z9426" s="626">
        <v>1104</v>
      </c>
      <c r="AA9426" t="s">
        <v>3841</v>
      </c>
      <c r="AB9426" t="s">
        <v>6804</v>
      </c>
    </row>
    <row r="9427" spans="26:28">
      <c r="Z9427" s="626">
        <v>1105</v>
      </c>
      <c r="AA9427" t="s">
        <v>3842</v>
      </c>
      <c r="AB9427" t="s">
        <v>6805</v>
      </c>
    </row>
    <row r="9428" spans="26:28">
      <c r="Z9428" s="626">
        <v>1106</v>
      </c>
      <c r="AA9428" t="s">
        <v>3843</v>
      </c>
      <c r="AB9428" t="s">
        <v>6806</v>
      </c>
    </row>
    <row r="9429" spans="26:28">
      <c r="Z9429" s="626">
        <v>1107</v>
      </c>
      <c r="AA9429" t="s">
        <v>3844</v>
      </c>
      <c r="AB9429" t="s">
        <v>6807</v>
      </c>
    </row>
    <row r="9430" spans="26:28">
      <c r="Z9430" s="626">
        <v>1108</v>
      </c>
      <c r="AA9430" t="s">
        <v>3845</v>
      </c>
      <c r="AB9430" t="s">
        <v>6808</v>
      </c>
    </row>
    <row r="9431" spans="26:28">
      <c r="Z9431" s="626">
        <v>1109</v>
      </c>
      <c r="AA9431" t="s">
        <v>3846</v>
      </c>
      <c r="AB9431" t="s">
        <v>6809</v>
      </c>
    </row>
    <row r="9432" spans="26:28">
      <c r="Z9432" s="626">
        <v>1110</v>
      </c>
      <c r="AA9432" t="s">
        <v>3847</v>
      </c>
      <c r="AB9432" t="s">
        <v>6810</v>
      </c>
    </row>
    <row r="9433" spans="26:28">
      <c r="Z9433" s="626">
        <v>1111</v>
      </c>
      <c r="AA9433" t="s">
        <v>3848</v>
      </c>
      <c r="AB9433" t="s">
        <v>6811</v>
      </c>
    </row>
    <row r="9434" spans="26:28">
      <c r="Z9434" s="626">
        <v>1112</v>
      </c>
      <c r="AA9434" t="s">
        <v>3849</v>
      </c>
      <c r="AB9434" t="s">
        <v>6812</v>
      </c>
    </row>
    <row r="9435" spans="26:28">
      <c r="Z9435" s="626">
        <v>1113</v>
      </c>
      <c r="AA9435" t="s">
        <v>3850</v>
      </c>
      <c r="AB9435" t="s">
        <v>6813</v>
      </c>
    </row>
    <row r="9436" spans="26:28">
      <c r="Z9436" s="626">
        <v>1114</v>
      </c>
      <c r="AA9436" t="s">
        <v>3851</v>
      </c>
      <c r="AB9436" t="s">
        <v>5937</v>
      </c>
    </row>
    <row r="9437" spans="26:28">
      <c r="Z9437" s="626">
        <v>1115</v>
      </c>
      <c r="AA9437" t="s">
        <v>3852</v>
      </c>
      <c r="AB9437" t="s">
        <v>5958</v>
      </c>
    </row>
    <row r="9438" spans="26:28">
      <c r="Z9438" s="626">
        <v>1116</v>
      </c>
      <c r="AA9438" t="s">
        <v>3853</v>
      </c>
      <c r="AB9438" t="s">
        <v>6814</v>
      </c>
    </row>
    <row r="9439" spans="26:28">
      <c r="Z9439" s="626">
        <v>1117</v>
      </c>
      <c r="AA9439" t="s">
        <v>3854</v>
      </c>
      <c r="AB9439" t="s">
        <v>6815</v>
      </c>
    </row>
    <row r="9440" spans="26:28">
      <c r="Z9440" s="626">
        <v>1118</v>
      </c>
      <c r="AA9440" t="s">
        <v>3855</v>
      </c>
      <c r="AB9440" t="s">
        <v>6816</v>
      </c>
    </row>
    <row r="9441" spans="26:28">
      <c r="Z9441" s="626">
        <v>1119</v>
      </c>
      <c r="AA9441" t="s">
        <v>3856</v>
      </c>
      <c r="AB9441" t="s">
        <v>6817</v>
      </c>
    </row>
    <row r="9442" spans="26:28">
      <c r="Z9442" s="626">
        <v>1120</v>
      </c>
      <c r="AA9442" t="s">
        <v>3857</v>
      </c>
      <c r="AB9442" t="s">
        <v>6818</v>
      </c>
    </row>
    <row r="9443" spans="26:28">
      <c r="Z9443" s="626">
        <v>1121</v>
      </c>
      <c r="AA9443" t="s">
        <v>3858</v>
      </c>
      <c r="AB9443" t="s">
        <v>5956</v>
      </c>
    </row>
    <row r="9444" spans="26:28">
      <c r="Z9444" s="626">
        <v>1122</v>
      </c>
      <c r="AA9444" t="s">
        <v>3859</v>
      </c>
      <c r="AB9444" t="s">
        <v>5957</v>
      </c>
    </row>
    <row r="9445" spans="26:28">
      <c r="Z9445" s="626">
        <v>1123</v>
      </c>
      <c r="AA9445" t="s">
        <v>3860</v>
      </c>
      <c r="AB9445" t="s">
        <v>6819</v>
      </c>
    </row>
    <row r="9446" spans="26:28">
      <c r="Z9446" s="626">
        <v>1124</v>
      </c>
      <c r="AA9446" t="s">
        <v>3861</v>
      </c>
      <c r="AB9446" t="s">
        <v>6820</v>
      </c>
    </row>
    <row r="9447" spans="26:28">
      <c r="Z9447" s="626">
        <v>1125</v>
      </c>
      <c r="AA9447" t="s">
        <v>3862</v>
      </c>
      <c r="AB9447" t="s">
        <v>6821</v>
      </c>
    </row>
    <row r="9448" spans="26:28">
      <c r="Z9448" s="626">
        <v>1126</v>
      </c>
      <c r="AA9448" t="s">
        <v>3863</v>
      </c>
      <c r="AB9448" t="s">
        <v>6822</v>
      </c>
    </row>
    <row r="9449" spans="26:28">
      <c r="Z9449" s="626">
        <v>1127</v>
      </c>
      <c r="AA9449" t="s">
        <v>3864</v>
      </c>
      <c r="AB9449" t="s">
        <v>6471</v>
      </c>
    </row>
    <row r="9450" spans="26:28">
      <c r="Z9450" s="626">
        <v>1128</v>
      </c>
      <c r="AA9450" t="s">
        <v>3865</v>
      </c>
      <c r="AB9450" t="s">
        <v>6472</v>
      </c>
    </row>
    <row r="9451" spans="26:28">
      <c r="Z9451" s="626">
        <v>1129</v>
      </c>
      <c r="AA9451" t="s">
        <v>3866</v>
      </c>
      <c r="AB9451" t="s">
        <v>6473</v>
      </c>
    </row>
    <row r="9452" spans="26:28">
      <c r="Z9452" s="626">
        <v>1130</v>
      </c>
      <c r="AA9452" t="s">
        <v>3867</v>
      </c>
      <c r="AB9452" t="s">
        <v>6474</v>
      </c>
    </row>
    <row r="9453" spans="26:28">
      <c r="Z9453" s="626">
        <v>1131</v>
      </c>
      <c r="AA9453" t="s">
        <v>3868</v>
      </c>
      <c r="AB9453" t="s">
        <v>6823</v>
      </c>
    </row>
    <row r="9454" spans="26:28">
      <c r="Z9454" s="626">
        <v>1132</v>
      </c>
      <c r="AA9454" t="s">
        <v>3869</v>
      </c>
      <c r="AB9454" t="s">
        <v>6824</v>
      </c>
    </row>
    <row r="9455" spans="26:28">
      <c r="Z9455" s="626">
        <v>1133</v>
      </c>
      <c r="AA9455" t="s">
        <v>3870</v>
      </c>
      <c r="AB9455" t="s">
        <v>6825</v>
      </c>
    </row>
    <row r="9456" spans="26:28">
      <c r="Z9456" s="626">
        <v>1134</v>
      </c>
      <c r="AA9456" t="s">
        <v>3871</v>
      </c>
      <c r="AB9456" t="s">
        <v>6826</v>
      </c>
    </row>
    <row r="9457" spans="26:28">
      <c r="Z9457" s="626">
        <v>1135</v>
      </c>
      <c r="AA9457" t="s">
        <v>3872</v>
      </c>
      <c r="AB9457" t="s">
        <v>6827</v>
      </c>
    </row>
    <row r="9458" spans="26:28">
      <c r="Z9458" s="626">
        <v>1136</v>
      </c>
      <c r="AA9458" t="s">
        <v>3873</v>
      </c>
      <c r="AB9458" t="s">
        <v>6828</v>
      </c>
    </row>
    <row r="9459" spans="26:28">
      <c r="Z9459" s="626">
        <v>1137</v>
      </c>
      <c r="AA9459" t="s">
        <v>3874</v>
      </c>
      <c r="AB9459" t="s">
        <v>6829</v>
      </c>
    </row>
    <row r="9460" spans="26:28">
      <c r="Z9460" s="626">
        <v>1138</v>
      </c>
      <c r="AA9460" t="s">
        <v>3875</v>
      </c>
      <c r="AB9460" t="s">
        <v>6830</v>
      </c>
    </row>
    <row r="9461" spans="26:28">
      <c r="Z9461" s="626">
        <v>1139</v>
      </c>
      <c r="AA9461" t="s">
        <v>3876</v>
      </c>
      <c r="AB9461" t="s">
        <v>6831</v>
      </c>
    </row>
    <row r="9462" spans="26:28">
      <c r="Z9462" s="626">
        <v>1140</v>
      </c>
      <c r="AA9462" t="s">
        <v>3877</v>
      </c>
      <c r="AB9462" t="s">
        <v>6832</v>
      </c>
    </row>
    <row r="9463" spans="26:28">
      <c r="Z9463" s="626">
        <v>1141</v>
      </c>
      <c r="AA9463" t="s">
        <v>3878</v>
      </c>
      <c r="AB9463" t="s">
        <v>6833</v>
      </c>
    </row>
    <row r="9464" spans="26:28">
      <c r="Z9464" s="626">
        <v>1142</v>
      </c>
      <c r="AA9464" t="s">
        <v>3879</v>
      </c>
      <c r="AB9464" t="s">
        <v>5803</v>
      </c>
    </row>
    <row r="9465" spans="26:28">
      <c r="Z9465" s="626">
        <v>1143</v>
      </c>
      <c r="AA9465" t="s">
        <v>3880</v>
      </c>
      <c r="AB9465" t="s">
        <v>5804</v>
      </c>
    </row>
    <row r="9466" spans="26:28">
      <c r="Z9466" s="626">
        <v>1144</v>
      </c>
      <c r="AA9466" t="s">
        <v>3881</v>
      </c>
      <c r="AB9466" t="s">
        <v>6834</v>
      </c>
    </row>
    <row r="9467" spans="26:28">
      <c r="Z9467" s="626">
        <v>1145</v>
      </c>
      <c r="AA9467" t="s">
        <v>3882</v>
      </c>
      <c r="AB9467" t="s">
        <v>6835</v>
      </c>
    </row>
    <row r="9468" spans="26:28">
      <c r="Z9468" s="626">
        <v>1146</v>
      </c>
      <c r="AA9468" t="s">
        <v>3883</v>
      </c>
      <c r="AB9468" t="s">
        <v>6836</v>
      </c>
    </row>
    <row r="9469" spans="26:28">
      <c r="Z9469" s="626">
        <v>1147</v>
      </c>
      <c r="AA9469" t="s">
        <v>3884</v>
      </c>
      <c r="AB9469" t="s">
        <v>6676</v>
      </c>
    </row>
    <row r="9470" spans="26:28">
      <c r="Z9470" s="626">
        <v>1148</v>
      </c>
      <c r="AA9470" t="s">
        <v>3885</v>
      </c>
      <c r="AB9470" t="s">
        <v>6677</v>
      </c>
    </row>
    <row r="9471" spans="26:28">
      <c r="Z9471" s="626">
        <v>1149</v>
      </c>
      <c r="AA9471" t="s">
        <v>3886</v>
      </c>
      <c r="AB9471" t="s">
        <v>6837</v>
      </c>
    </row>
    <row r="9472" spans="26:28">
      <c r="Z9472" s="626">
        <v>1150</v>
      </c>
      <c r="AA9472" t="s">
        <v>3887</v>
      </c>
      <c r="AB9472" t="s">
        <v>6838</v>
      </c>
    </row>
    <row r="9473" spans="26:28">
      <c r="Z9473" s="626">
        <v>1151</v>
      </c>
      <c r="AA9473" t="s">
        <v>3888</v>
      </c>
      <c r="AB9473" t="s">
        <v>6839</v>
      </c>
    </row>
    <row r="9474" spans="26:28">
      <c r="Z9474" s="626">
        <v>1152</v>
      </c>
      <c r="AA9474" t="s">
        <v>3889</v>
      </c>
      <c r="AB9474" t="s">
        <v>6840</v>
      </c>
    </row>
    <row r="9475" spans="26:28">
      <c r="Z9475" s="626">
        <v>1153</v>
      </c>
      <c r="AA9475" t="s">
        <v>3890</v>
      </c>
      <c r="AB9475" t="s">
        <v>5805</v>
      </c>
    </row>
    <row r="9476" spans="26:28">
      <c r="Z9476" s="626">
        <v>1154</v>
      </c>
      <c r="AA9476" t="s">
        <v>3891</v>
      </c>
      <c r="AB9476" t="s">
        <v>5806</v>
      </c>
    </row>
    <row r="9477" spans="26:28">
      <c r="Z9477" s="626">
        <v>1155</v>
      </c>
      <c r="AA9477" t="s">
        <v>3892</v>
      </c>
      <c r="AB9477" t="s">
        <v>5807</v>
      </c>
    </row>
    <row r="9478" spans="26:28">
      <c r="Z9478" s="626">
        <v>1156</v>
      </c>
      <c r="AA9478" t="s">
        <v>3893</v>
      </c>
      <c r="AB9478" t="s">
        <v>5817</v>
      </c>
    </row>
    <row r="9479" spans="26:28">
      <c r="Z9479" s="626">
        <v>1157</v>
      </c>
      <c r="AA9479" t="s">
        <v>3894</v>
      </c>
      <c r="AB9479" t="s">
        <v>6681</v>
      </c>
    </row>
    <row r="9480" spans="26:28">
      <c r="Z9480" s="626">
        <v>1158</v>
      </c>
      <c r="AA9480" t="s">
        <v>3895</v>
      </c>
      <c r="AB9480" t="s">
        <v>6682</v>
      </c>
    </row>
    <row r="9481" spans="26:28">
      <c r="Z9481" s="626">
        <v>1159</v>
      </c>
      <c r="AA9481" t="s">
        <v>3896</v>
      </c>
      <c r="AB9481" t="s">
        <v>6680</v>
      </c>
    </row>
    <row r="9482" spans="26:28">
      <c r="Z9482" s="626">
        <v>1160</v>
      </c>
      <c r="AA9482" t="s">
        <v>3897</v>
      </c>
      <c r="AB9482" t="s">
        <v>6841</v>
      </c>
    </row>
    <row r="9483" spans="26:28">
      <c r="Z9483" s="626">
        <v>1161</v>
      </c>
      <c r="AA9483" t="s">
        <v>3898</v>
      </c>
      <c r="AB9483" t="s">
        <v>6842</v>
      </c>
    </row>
    <row r="9484" spans="26:28">
      <c r="Z9484" s="626">
        <v>1162</v>
      </c>
      <c r="AA9484" t="s">
        <v>3900</v>
      </c>
      <c r="AB9484" t="s">
        <v>6683</v>
      </c>
    </row>
    <row r="9485" spans="26:28">
      <c r="Z9485" s="626">
        <v>1163</v>
      </c>
      <c r="AA9485" t="s">
        <v>3901</v>
      </c>
      <c r="AB9485" t="s">
        <v>6684</v>
      </c>
    </row>
    <row r="9486" spans="26:28">
      <c r="Z9486" s="626">
        <v>1164</v>
      </c>
      <c r="AA9486" t="s">
        <v>3902</v>
      </c>
      <c r="AB9486" t="s">
        <v>5818</v>
      </c>
    </row>
    <row r="9487" spans="26:28">
      <c r="Z9487" s="626">
        <v>1165</v>
      </c>
      <c r="AA9487" t="s">
        <v>3903</v>
      </c>
      <c r="AB9487" t="s">
        <v>5819</v>
      </c>
    </row>
    <row r="9488" spans="26:28">
      <c r="Z9488" s="626">
        <v>1166</v>
      </c>
      <c r="AA9488" t="s">
        <v>3904</v>
      </c>
      <c r="AB9488" t="s">
        <v>6843</v>
      </c>
    </row>
    <row r="9489" spans="26:28">
      <c r="Z9489" s="626">
        <v>1167</v>
      </c>
      <c r="AA9489" t="s">
        <v>3905</v>
      </c>
      <c r="AB9489" t="s">
        <v>6844</v>
      </c>
    </row>
    <row r="9490" spans="26:28">
      <c r="Z9490" s="626">
        <v>1168</v>
      </c>
      <c r="AA9490" t="s">
        <v>3906</v>
      </c>
      <c r="AB9490" t="s">
        <v>6845</v>
      </c>
    </row>
    <row r="9491" spans="26:28">
      <c r="Z9491" s="626">
        <v>1169</v>
      </c>
      <c r="AA9491" t="s">
        <v>3907</v>
      </c>
      <c r="AB9491" t="s">
        <v>6685</v>
      </c>
    </row>
    <row r="9492" spans="26:28">
      <c r="Z9492" s="626">
        <v>1170</v>
      </c>
      <c r="AA9492" t="s">
        <v>3908</v>
      </c>
      <c r="AB9492" t="s">
        <v>6686</v>
      </c>
    </row>
    <row r="9493" spans="26:28">
      <c r="Z9493" s="626">
        <v>1171</v>
      </c>
      <c r="AA9493" t="s">
        <v>3909</v>
      </c>
      <c r="AB9493" t="s">
        <v>6687</v>
      </c>
    </row>
    <row r="9494" spans="26:28">
      <c r="Z9494" s="626">
        <v>1172</v>
      </c>
      <c r="AA9494" t="s">
        <v>3910</v>
      </c>
      <c r="AB9494" t="s">
        <v>6688</v>
      </c>
    </row>
    <row r="9495" spans="26:28">
      <c r="Z9495" s="626">
        <v>1173</v>
      </c>
      <c r="AA9495" t="s">
        <v>3911</v>
      </c>
      <c r="AB9495" t="s">
        <v>6689</v>
      </c>
    </row>
    <row r="9496" spans="26:28">
      <c r="Z9496" s="626">
        <v>1174</v>
      </c>
      <c r="AA9496" t="s">
        <v>3912</v>
      </c>
      <c r="AB9496" t="s">
        <v>6690</v>
      </c>
    </row>
    <row r="9497" spans="26:28">
      <c r="Z9497" s="626">
        <v>1175</v>
      </c>
      <c r="AA9497" t="s">
        <v>3913</v>
      </c>
      <c r="AB9497" t="s">
        <v>6846</v>
      </c>
    </row>
    <row r="9498" spans="26:28">
      <c r="Z9498" s="626">
        <v>1176</v>
      </c>
      <c r="AA9498" t="s">
        <v>3914</v>
      </c>
      <c r="AB9498" t="s">
        <v>6847</v>
      </c>
    </row>
    <row r="9499" spans="26:28">
      <c r="Z9499" s="626">
        <v>1177</v>
      </c>
      <c r="AA9499" t="s">
        <v>3915</v>
      </c>
      <c r="AB9499" t="s">
        <v>6848</v>
      </c>
    </row>
    <row r="9500" spans="26:28">
      <c r="Z9500" s="626">
        <v>1178</v>
      </c>
      <c r="AA9500" t="s">
        <v>3916</v>
      </c>
      <c r="AB9500" t="s">
        <v>6849</v>
      </c>
    </row>
    <row r="9501" spans="26:28">
      <c r="Z9501" s="626">
        <v>1179</v>
      </c>
      <c r="AA9501" t="s">
        <v>3917</v>
      </c>
      <c r="AB9501" t="s">
        <v>6850</v>
      </c>
    </row>
    <row r="9502" spans="26:28">
      <c r="Z9502" s="626">
        <v>1180</v>
      </c>
      <c r="AA9502" t="s">
        <v>3918</v>
      </c>
      <c r="AB9502" t="s">
        <v>6851</v>
      </c>
    </row>
    <row r="9503" spans="26:28">
      <c r="Z9503" s="626">
        <v>1181</v>
      </c>
      <c r="AA9503" t="s">
        <v>3919</v>
      </c>
      <c r="AB9503" t="s">
        <v>6852</v>
      </c>
    </row>
    <row r="9504" spans="26:28">
      <c r="Z9504" s="626">
        <v>1182</v>
      </c>
      <c r="AA9504" t="s">
        <v>3920</v>
      </c>
      <c r="AB9504" t="s">
        <v>6853</v>
      </c>
    </row>
    <row r="9505" spans="26:28">
      <c r="Z9505" s="626">
        <v>1183</v>
      </c>
      <c r="AA9505" t="s">
        <v>3921</v>
      </c>
      <c r="AB9505" t="s">
        <v>6854</v>
      </c>
    </row>
    <row r="9506" spans="26:28">
      <c r="Z9506" s="626">
        <v>1184</v>
      </c>
      <c r="AA9506" t="s">
        <v>3922</v>
      </c>
      <c r="AB9506" t="s">
        <v>6855</v>
      </c>
    </row>
    <row r="9507" spans="26:28">
      <c r="Z9507" s="626">
        <v>1185</v>
      </c>
      <c r="AA9507" t="s">
        <v>3923</v>
      </c>
      <c r="AB9507" t="s">
        <v>6856</v>
      </c>
    </row>
    <row r="9508" spans="26:28">
      <c r="Z9508" s="626">
        <v>1186</v>
      </c>
      <c r="AA9508" t="s">
        <v>3924</v>
      </c>
      <c r="AB9508" t="s">
        <v>6857</v>
      </c>
    </row>
    <row r="9509" spans="26:28">
      <c r="Z9509" s="626">
        <v>1187</v>
      </c>
      <c r="AA9509" t="s">
        <v>3925</v>
      </c>
      <c r="AB9509" t="s">
        <v>6858</v>
      </c>
    </row>
    <row r="9510" spans="26:28">
      <c r="Z9510" s="626">
        <v>1188</v>
      </c>
      <c r="AA9510" t="s">
        <v>3926</v>
      </c>
      <c r="AB9510" t="s">
        <v>6859</v>
      </c>
    </row>
    <row r="9511" spans="26:28">
      <c r="Z9511" s="626">
        <v>1189</v>
      </c>
      <c r="AA9511" t="s">
        <v>3927</v>
      </c>
      <c r="AB9511" t="s">
        <v>6547</v>
      </c>
    </row>
    <row r="9512" spans="26:28">
      <c r="Z9512" s="626">
        <v>1190</v>
      </c>
      <c r="AA9512" t="s">
        <v>3928</v>
      </c>
      <c r="AB9512" t="s">
        <v>6860</v>
      </c>
    </row>
    <row r="9513" spans="26:28">
      <c r="Z9513" s="626">
        <v>1191</v>
      </c>
      <c r="AA9513" t="s">
        <v>3929</v>
      </c>
      <c r="AB9513" t="s">
        <v>6861</v>
      </c>
    </row>
    <row r="9514" spans="26:28">
      <c r="Z9514" s="626">
        <v>1192</v>
      </c>
      <c r="AA9514" t="s">
        <v>3930</v>
      </c>
      <c r="AB9514" t="s">
        <v>6861</v>
      </c>
    </row>
    <row r="9515" spans="26:28">
      <c r="Z9515" s="626">
        <v>1193</v>
      </c>
      <c r="AA9515" t="s">
        <v>3931</v>
      </c>
      <c r="AB9515" t="s">
        <v>6862</v>
      </c>
    </row>
    <row r="9516" spans="26:28">
      <c r="Z9516" s="626">
        <v>1194</v>
      </c>
      <c r="AA9516" t="s">
        <v>3932</v>
      </c>
      <c r="AB9516" t="s">
        <v>6863</v>
      </c>
    </row>
    <row r="9517" spans="26:28">
      <c r="Z9517" s="626">
        <v>1195</v>
      </c>
      <c r="AA9517" t="s">
        <v>3933</v>
      </c>
      <c r="AB9517" t="s">
        <v>6864</v>
      </c>
    </row>
    <row r="9518" spans="26:28">
      <c r="Z9518" s="626">
        <v>1196</v>
      </c>
      <c r="AA9518" t="s">
        <v>3934</v>
      </c>
      <c r="AB9518" t="s">
        <v>6729</v>
      </c>
    </row>
    <row r="9519" spans="26:28">
      <c r="Z9519" s="626">
        <v>1197</v>
      </c>
      <c r="AA9519" t="s">
        <v>3935</v>
      </c>
      <c r="AB9519" t="s">
        <v>6865</v>
      </c>
    </row>
    <row r="9520" spans="26:28">
      <c r="Z9520" s="626">
        <v>1198</v>
      </c>
      <c r="AA9520" t="s">
        <v>3936</v>
      </c>
      <c r="AB9520" t="s">
        <v>6735</v>
      </c>
    </row>
    <row r="9521" spans="26:28">
      <c r="Z9521" s="626">
        <v>1199</v>
      </c>
      <c r="AA9521" t="s">
        <v>3937</v>
      </c>
      <c r="AB9521" t="s">
        <v>6730</v>
      </c>
    </row>
    <row r="9522" spans="26:28">
      <c r="Z9522" s="626">
        <v>1200</v>
      </c>
      <c r="AA9522" t="s">
        <v>3938</v>
      </c>
      <c r="AB9522" t="s">
        <v>6866</v>
      </c>
    </row>
    <row r="9523" spans="26:28">
      <c r="Z9523" s="626">
        <v>1201</v>
      </c>
      <c r="AA9523" t="s">
        <v>3939</v>
      </c>
      <c r="AB9523" t="s">
        <v>6867</v>
      </c>
    </row>
    <row r="9524" spans="26:28">
      <c r="Z9524" s="626">
        <v>1202</v>
      </c>
      <c r="AA9524" t="s">
        <v>3940</v>
      </c>
      <c r="AB9524" t="s">
        <v>6868</v>
      </c>
    </row>
    <row r="9525" spans="26:28">
      <c r="Z9525" s="626">
        <v>1203</v>
      </c>
      <c r="AA9525" t="s">
        <v>3941</v>
      </c>
      <c r="AB9525" t="s">
        <v>6869</v>
      </c>
    </row>
    <row r="9526" spans="26:28">
      <c r="Z9526" s="626">
        <v>1204</v>
      </c>
      <c r="AA9526" t="s">
        <v>3942</v>
      </c>
      <c r="AB9526" t="s">
        <v>6870</v>
      </c>
    </row>
    <row r="9527" spans="26:28">
      <c r="Z9527" s="626">
        <v>1205</v>
      </c>
      <c r="AA9527" t="s">
        <v>3943</v>
      </c>
      <c r="AB9527" t="s">
        <v>6871</v>
      </c>
    </row>
    <row r="9528" spans="26:28">
      <c r="Z9528" s="626">
        <v>1206</v>
      </c>
      <c r="AA9528" t="s">
        <v>3944</v>
      </c>
      <c r="AB9528" t="s">
        <v>6872</v>
      </c>
    </row>
    <row r="9529" spans="26:28">
      <c r="Z9529" s="626">
        <v>1207</v>
      </c>
      <c r="AA9529" t="s">
        <v>3945</v>
      </c>
      <c r="AB9529" t="s">
        <v>6873</v>
      </c>
    </row>
    <row r="9530" spans="26:28">
      <c r="Z9530" s="626">
        <v>1208</v>
      </c>
      <c r="AA9530" t="s">
        <v>3946</v>
      </c>
      <c r="AB9530" t="s">
        <v>6874</v>
      </c>
    </row>
    <row r="9531" spans="26:28">
      <c r="Z9531" s="626">
        <v>1209</v>
      </c>
      <c r="AA9531" t="s">
        <v>3947</v>
      </c>
      <c r="AB9531" t="s">
        <v>6875</v>
      </c>
    </row>
    <row r="9532" spans="26:28">
      <c r="Z9532" s="626">
        <v>1210</v>
      </c>
      <c r="AA9532" t="s">
        <v>3948</v>
      </c>
      <c r="AB9532" t="s">
        <v>6876</v>
      </c>
    </row>
    <row r="9533" spans="26:28">
      <c r="Z9533" s="626">
        <v>1211</v>
      </c>
      <c r="AA9533" t="s">
        <v>3949</v>
      </c>
      <c r="AB9533" t="s">
        <v>6877</v>
      </c>
    </row>
    <row r="9534" spans="26:28">
      <c r="Z9534" s="626">
        <v>1212</v>
      </c>
      <c r="AA9534" t="s">
        <v>3950</v>
      </c>
      <c r="AB9534" t="s">
        <v>6878</v>
      </c>
    </row>
    <row r="9535" spans="26:28">
      <c r="Z9535" s="626">
        <v>1213</v>
      </c>
      <c r="AA9535" t="s">
        <v>3951</v>
      </c>
      <c r="AB9535" t="s">
        <v>6879</v>
      </c>
    </row>
    <row r="9536" spans="26:28">
      <c r="Z9536" s="626">
        <v>1214</v>
      </c>
      <c r="AA9536" t="s">
        <v>3952</v>
      </c>
      <c r="AB9536" t="s">
        <v>6880</v>
      </c>
    </row>
    <row r="9537" spans="26:28">
      <c r="Z9537" s="626">
        <v>1215</v>
      </c>
      <c r="AA9537" t="s">
        <v>3953</v>
      </c>
      <c r="AB9537" t="s">
        <v>6881</v>
      </c>
    </row>
    <row r="9538" spans="26:28">
      <c r="Z9538" s="626">
        <v>1216</v>
      </c>
      <c r="AA9538" t="s">
        <v>3954</v>
      </c>
      <c r="AB9538" t="s">
        <v>6882</v>
      </c>
    </row>
    <row r="9539" spans="26:28">
      <c r="Z9539" s="626">
        <v>1217</v>
      </c>
      <c r="AA9539" t="s">
        <v>3955</v>
      </c>
      <c r="AB9539" t="s">
        <v>6883</v>
      </c>
    </row>
    <row r="9540" spans="26:28">
      <c r="Z9540" s="626">
        <v>1218</v>
      </c>
      <c r="AA9540" t="s">
        <v>3956</v>
      </c>
      <c r="AB9540" t="s">
        <v>6884</v>
      </c>
    </row>
    <row r="9541" spans="26:28">
      <c r="Z9541" s="626">
        <v>1219</v>
      </c>
      <c r="AA9541" t="s">
        <v>3957</v>
      </c>
      <c r="AB9541" t="s">
        <v>6885</v>
      </c>
    </row>
    <row r="9542" spans="26:28">
      <c r="Z9542" s="626">
        <v>1220</v>
      </c>
      <c r="AA9542" t="s">
        <v>3958</v>
      </c>
      <c r="AB9542" t="s">
        <v>6886</v>
      </c>
    </row>
    <row r="9543" spans="26:28">
      <c r="Z9543" s="626">
        <v>1221</v>
      </c>
      <c r="AA9543" t="s">
        <v>3959</v>
      </c>
      <c r="AB9543" t="s">
        <v>6887</v>
      </c>
    </row>
    <row r="9544" spans="26:28">
      <c r="Z9544" s="626">
        <v>1222</v>
      </c>
      <c r="AA9544" t="s">
        <v>3960</v>
      </c>
      <c r="AB9544" t="s">
        <v>6888</v>
      </c>
    </row>
    <row r="9545" spans="26:28">
      <c r="Z9545" s="626">
        <v>1223</v>
      </c>
      <c r="AA9545" t="s">
        <v>3961</v>
      </c>
      <c r="AB9545" t="s">
        <v>5840</v>
      </c>
    </row>
    <row r="9546" spans="26:28">
      <c r="Z9546" s="626">
        <v>1224</v>
      </c>
      <c r="AA9546" t="s">
        <v>3962</v>
      </c>
      <c r="AB9546" t="s">
        <v>6889</v>
      </c>
    </row>
    <row r="9547" spans="26:28">
      <c r="Z9547" s="626">
        <v>1225</v>
      </c>
      <c r="AA9547" t="s">
        <v>3963</v>
      </c>
      <c r="AB9547" t="s">
        <v>6890</v>
      </c>
    </row>
    <row r="9548" spans="26:28">
      <c r="Z9548" s="626">
        <v>1226</v>
      </c>
      <c r="AA9548" t="s">
        <v>3964</v>
      </c>
      <c r="AB9548" t="s">
        <v>6541</v>
      </c>
    </row>
    <row r="9549" spans="26:28">
      <c r="Z9549" s="626">
        <v>1227</v>
      </c>
      <c r="AA9549" t="s">
        <v>3965</v>
      </c>
      <c r="AB9549" t="s">
        <v>6891</v>
      </c>
    </row>
    <row r="9550" spans="26:28">
      <c r="Z9550" s="626">
        <v>1228</v>
      </c>
      <c r="AA9550" t="s">
        <v>3966</v>
      </c>
      <c r="AB9550" t="s">
        <v>6892</v>
      </c>
    </row>
    <row r="9551" spans="26:28">
      <c r="Z9551" s="626">
        <v>1229</v>
      </c>
      <c r="AA9551" t="s">
        <v>3967</v>
      </c>
      <c r="AB9551" t="s">
        <v>6893</v>
      </c>
    </row>
    <row r="9552" spans="26:28">
      <c r="Z9552" s="626">
        <v>1230</v>
      </c>
      <c r="AA9552" t="s">
        <v>3968</v>
      </c>
      <c r="AB9552" t="s">
        <v>6894</v>
      </c>
    </row>
    <row r="9553" spans="26:28">
      <c r="Z9553" s="626">
        <v>1231</v>
      </c>
      <c r="AA9553" t="s">
        <v>3969</v>
      </c>
      <c r="AB9553" t="s">
        <v>6895</v>
      </c>
    </row>
    <row r="9554" spans="26:28">
      <c r="Z9554" s="626">
        <v>1232</v>
      </c>
      <c r="AA9554" t="s">
        <v>3970</v>
      </c>
      <c r="AB9554" t="s">
        <v>6896</v>
      </c>
    </row>
    <row r="9555" spans="26:28">
      <c r="Z9555" s="626">
        <v>1233</v>
      </c>
      <c r="AA9555" t="s">
        <v>3971</v>
      </c>
      <c r="AB9555" t="s">
        <v>6897</v>
      </c>
    </row>
    <row r="9556" spans="26:28">
      <c r="Z9556" s="626">
        <v>1234</v>
      </c>
      <c r="AA9556" t="s">
        <v>3972</v>
      </c>
      <c r="AB9556" t="s">
        <v>6788</v>
      </c>
    </row>
    <row r="9557" spans="26:28">
      <c r="Z9557" s="626">
        <v>1235</v>
      </c>
      <c r="AA9557" t="s">
        <v>3973</v>
      </c>
      <c r="AB9557" t="s">
        <v>6789</v>
      </c>
    </row>
    <row r="9558" spans="26:28">
      <c r="Z9558" s="626">
        <v>1236</v>
      </c>
      <c r="AA9558" t="s">
        <v>3974</v>
      </c>
      <c r="AB9558" t="s">
        <v>6782</v>
      </c>
    </row>
    <row r="9559" spans="26:28">
      <c r="Z9559" s="626">
        <v>1237</v>
      </c>
      <c r="AA9559" t="s">
        <v>3975</v>
      </c>
      <c r="AB9559" t="s">
        <v>6783</v>
      </c>
    </row>
    <row r="9560" spans="26:28">
      <c r="Z9560" s="626">
        <v>1238</v>
      </c>
      <c r="AA9560" t="s">
        <v>3976</v>
      </c>
      <c r="AB9560" t="s">
        <v>6898</v>
      </c>
    </row>
    <row r="9561" spans="26:28">
      <c r="Z9561" s="626">
        <v>1239</v>
      </c>
      <c r="AA9561" t="s">
        <v>3977</v>
      </c>
      <c r="AB9561" t="s">
        <v>6899</v>
      </c>
    </row>
    <row r="9562" spans="26:28">
      <c r="Z9562" s="626">
        <v>1240</v>
      </c>
      <c r="AA9562" t="s">
        <v>3978</v>
      </c>
      <c r="AB9562" t="s">
        <v>6900</v>
      </c>
    </row>
    <row r="9563" spans="26:28">
      <c r="Z9563" s="626">
        <v>1241</v>
      </c>
      <c r="AA9563" t="s">
        <v>3979</v>
      </c>
      <c r="AB9563" t="s">
        <v>6901</v>
      </c>
    </row>
    <row r="9564" spans="26:28">
      <c r="Z9564" s="626">
        <v>1242</v>
      </c>
      <c r="AA9564" t="s">
        <v>3980</v>
      </c>
      <c r="AB9564" t="s">
        <v>6902</v>
      </c>
    </row>
    <row r="9565" spans="26:28">
      <c r="Z9565" s="626">
        <v>1243</v>
      </c>
      <c r="AA9565" t="s">
        <v>3981</v>
      </c>
      <c r="AB9565" t="s">
        <v>6792</v>
      </c>
    </row>
    <row r="9566" spans="26:28">
      <c r="Z9566" s="626">
        <v>1244</v>
      </c>
      <c r="AA9566" t="s">
        <v>3982</v>
      </c>
      <c r="AB9566" t="s">
        <v>6903</v>
      </c>
    </row>
    <row r="9567" spans="26:28">
      <c r="Z9567" s="626">
        <v>1245</v>
      </c>
      <c r="AA9567" t="s">
        <v>3983</v>
      </c>
      <c r="AB9567" t="s">
        <v>6793</v>
      </c>
    </row>
    <row r="9568" spans="26:28">
      <c r="Z9568" s="626">
        <v>1246</v>
      </c>
      <c r="AA9568" t="s">
        <v>3984</v>
      </c>
      <c r="AB9568" t="s">
        <v>6794</v>
      </c>
    </row>
    <row r="9569" spans="26:28">
      <c r="Z9569" s="626">
        <v>1247</v>
      </c>
      <c r="AA9569" t="s">
        <v>3985</v>
      </c>
      <c r="AB9569" t="s">
        <v>5947</v>
      </c>
    </row>
    <row r="9570" spans="26:28">
      <c r="Z9570" s="626">
        <v>1248</v>
      </c>
      <c r="AA9570" t="s">
        <v>3986</v>
      </c>
      <c r="AB9570" t="s">
        <v>5948</v>
      </c>
    </row>
    <row r="9571" spans="26:28">
      <c r="Z9571" s="626">
        <v>1249</v>
      </c>
      <c r="AA9571" t="s">
        <v>3987</v>
      </c>
      <c r="AB9571" t="s">
        <v>5959</v>
      </c>
    </row>
    <row r="9572" spans="26:28">
      <c r="Z9572" s="626">
        <v>1250</v>
      </c>
      <c r="AA9572" t="s">
        <v>3988</v>
      </c>
      <c r="AB9572" t="s">
        <v>6752</v>
      </c>
    </row>
    <row r="9573" spans="26:28">
      <c r="Z9573" s="626">
        <v>1251</v>
      </c>
      <c r="AA9573" t="s">
        <v>3989</v>
      </c>
      <c r="AB9573" t="s">
        <v>6560</v>
      </c>
    </row>
    <row r="9574" spans="26:28">
      <c r="Z9574" s="626">
        <v>1252</v>
      </c>
      <c r="AA9574" t="s">
        <v>3990</v>
      </c>
      <c r="AB9574" t="s">
        <v>6561</v>
      </c>
    </row>
    <row r="9575" spans="26:28">
      <c r="Z9575" s="626">
        <v>1253</v>
      </c>
      <c r="AA9575" t="s">
        <v>3991</v>
      </c>
      <c r="AB9575" t="s">
        <v>6562</v>
      </c>
    </row>
    <row r="9576" spans="26:28">
      <c r="Z9576" s="626">
        <v>1254</v>
      </c>
      <c r="AA9576" t="s">
        <v>3992</v>
      </c>
      <c r="AB9576" t="s">
        <v>6563</v>
      </c>
    </row>
    <row r="9577" spans="26:28">
      <c r="Z9577" s="626">
        <v>1255</v>
      </c>
      <c r="AA9577" t="s">
        <v>3993</v>
      </c>
      <c r="AB9577" t="s">
        <v>6904</v>
      </c>
    </row>
    <row r="9578" spans="26:28">
      <c r="Z9578" s="626">
        <v>1256</v>
      </c>
      <c r="AA9578" t="s">
        <v>3994</v>
      </c>
      <c r="AB9578" t="s">
        <v>6905</v>
      </c>
    </row>
    <row r="9579" spans="26:28">
      <c r="Z9579" s="626">
        <v>1257</v>
      </c>
      <c r="AA9579" t="s">
        <v>3995</v>
      </c>
      <c r="AB9579" t="s">
        <v>5901</v>
      </c>
    </row>
    <row r="9580" spans="26:28">
      <c r="Z9580" s="626">
        <v>1258</v>
      </c>
      <c r="AA9580" t="s">
        <v>3996</v>
      </c>
      <c r="AB9580" t="s">
        <v>5902</v>
      </c>
    </row>
    <row r="9581" spans="26:28">
      <c r="Z9581" s="626">
        <v>1259</v>
      </c>
      <c r="AA9581" t="s">
        <v>3997</v>
      </c>
      <c r="AB9581" t="s">
        <v>6906</v>
      </c>
    </row>
    <row r="9582" spans="26:28">
      <c r="Z9582" s="626">
        <v>1260</v>
      </c>
      <c r="AA9582" t="s">
        <v>3998</v>
      </c>
      <c r="AB9582" t="s">
        <v>6907</v>
      </c>
    </row>
    <row r="9583" spans="26:28">
      <c r="Z9583" s="626">
        <v>1261</v>
      </c>
      <c r="AA9583" t="s">
        <v>3999</v>
      </c>
      <c r="AB9583" t="s">
        <v>6908</v>
      </c>
    </row>
    <row r="9584" spans="26:28">
      <c r="Z9584" s="626">
        <v>1262</v>
      </c>
      <c r="AA9584" t="s">
        <v>4000</v>
      </c>
      <c r="AB9584" t="s">
        <v>6909</v>
      </c>
    </row>
    <row r="9585" spans="26:28">
      <c r="Z9585" s="626">
        <v>1263</v>
      </c>
      <c r="AA9585" t="s">
        <v>4001</v>
      </c>
      <c r="AB9585" t="s">
        <v>6910</v>
      </c>
    </row>
    <row r="9586" spans="26:28">
      <c r="Z9586" s="626">
        <v>1264</v>
      </c>
      <c r="AA9586" t="s">
        <v>4002</v>
      </c>
      <c r="AB9586" t="s">
        <v>6911</v>
      </c>
    </row>
    <row r="9587" spans="26:28">
      <c r="Z9587" s="626">
        <v>1265</v>
      </c>
      <c r="AA9587" t="s">
        <v>4003</v>
      </c>
      <c r="AB9587" t="s">
        <v>6912</v>
      </c>
    </row>
    <row r="9588" spans="26:28">
      <c r="Z9588" s="626">
        <v>1266</v>
      </c>
      <c r="AA9588" t="s">
        <v>4004</v>
      </c>
      <c r="AB9588" t="s">
        <v>6913</v>
      </c>
    </row>
    <row r="9589" spans="26:28">
      <c r="Z9589" s="626">
        <v>1267</v>
      </c>
      <c r="AA9589" t="s">
        <v>4005</v>
      </c>
      <c r="AB9589" t="s">
        <v>6914</v>
      </c>
    </row>
    <row r="9590" spans="26:28">
      <c r="Z9590" s="626">
        <v>1268</v>
      </c>
      <c r="AA9590" t="s">
        <v>4006</v>
      </c>
      <c r="AB9590" t="s">
        <v>6915</v>
      </c>
    </row>
    <row r="9591" spans="26:28">
      <c r="Z9591" s="626">
        <v>1269</v>
      </c>
      <c r="AA9591" t="s">
        <v>4007</v>
      </c>
      <c r="AB9591" t="s">
        <v>6916</v>
      </c>
    </row>
    <row r="9592" spans="26:28">
      <c r="Z9592" s="626">
        <v>1270</v>
      </c>
      <c r="AA9592" t="s">
        <v>4008</v>
      </c>
      <c r="AB9592" t="s">
        <v>5920</v>
      </c>
    </row>
    <row r="9593" spans="26:28">
      <c r="Z9593" s="626">
        <v>1271</v>
      </c>
      <c r="AA9593" t="s">
        <v>4009</v>
      </c>
      <c r="AB9593" t="s">
        <v>5921</v>
      </c>
    </row>
    <row r="9594" spans="26:28">
      <c r="Z9594" s="626">
        <v>1272</v>
      </c>
      <c r="AA9594" t="s">
        <v>4010</v>
      </c>
      <c r="AB9594" t="s">
        <v>6917</v>
      </c>
    </row>
    <row r="9595" spans="26:28">
      <c r="Z9595" s="626">
        <v>1273</v>
      </c>
      <c r="AA9595" t="s">
        <v>4011</v>
      </c>
      <c r="AB9595" t="s">
        <v>6778</v>
      </c>
    </row>
    <row r="9596" spans="26:28">
      <c r="Z9596" s="626">
        <v>1274</v>
      </c>
      <c r="AA9596" t="s">
        <v>4012</v>
      </c>
      <c r="AB9596" t="s">
        <v>6779</v>
      </c>
    </row>
    <row r="9597" spans="26:28">
      <c r="Z9597" s="626">
        <v>1275</v>
      </c>
      <c r="AA9597" t="s">
        <v>4013</v>
      </c>
      <c r="AB9597" t="s">
        <v>6918</v>
      </c>
    </row>
    <row r="9598" spans="26:28">
      <c r="Z9598" s="626">
        <v>1276</v>
      </c>
      <c r="AA9598" t="s">
        <v>4014</v>
      </c>
      <c r="AB9598" t="s">
        <v>6919</v>
      </c>
    </row>
    <row r="9599" spans="26:28">
      <c r="Z9599" s="626">
        <v>1277</v>
      </c>
      <c r="AA9599" t="s">
        <v>4015</v>
      </c>
      <c r="AB9599" t="s">
        <v>6920</v>
      </c>
    </row>
    <row r="9600" spans="26:28">
      <c r="Z9600" s="626">
        <v>1278</v>
      </c>
      <c r="AA9600" t="s">
        <v>4016</v>
      </c>
      <c r="AB9600" t="s">
        <v>6921</v>
      </c>
    </row>
    <row r="9601" spans="26:28">
      <c r="Z9601" s="626">
        <v>1279</v>
      </c>
      <c r="AA9601" t="s">
        <v>4017</v>
      </c>
      <c r="AB9601" t="s">
        <v>6922</v>
      </c>
    </row>
    <row r="9602" spans="26:28">
      <c r="Z9602" s="626">
        <v>1280</v>
      </c>
      <c r="AA9602" t="s">
        <v>4018</v>
      </c>
      <c r="AB9602" t="s">
        <v>6923</v>
      </c>
    </row>
    <row r="9603" spans="26:28">
      <c r="Z9603" s="626">
        <v>1281</v>
      </c>
      <c r="AA9603" t="s">
        <v>4019</v>
      </c>
      <c r="AB9603" t="s">
        <v>6924</v>
      </c>
    </row>
    <row r="9604" spans="26:28">
      <c r="Z9604" s="626">
        <v>1282</v>
      </c>
      <c r="AA9604" t="s">
        <v>4020</v>
      </c>
      <c r="AB9604" t="s">
        <v>6797</v>
      </c>
    </row>
    <row r="9605" spans="26:28">
      <c r="Z9605" s="626">
        <v>1283</v>
      </c>
      <c r="AA9605" t="s">
        <v>4021</v>
      </c>
      <c r="AB9605" t="s">
        <v>6925</v>
      </c>
    </row>
    <row r="9606" spans="26:28">
      <c r="Z9606" s="626">
        <v>1284</v>
      </c>
      <c r="AA9606" t="s">
        <v>4022</v>
      </c>
      <c r="AB9606" t="s">
        <v>6926</v>
      </c>
    </row>
    <row r="9607" spans="26:28">
      <c r="Z9607" s="626">
        <v>1285</v>
      </c>
      <c r="AA9607" t="s">
        <v>4023</v>
      </c>
      <c r="AB9607" t="s">
        <v>6927</v>
      </c>
    </row>
    <row r="9608" spans="26:28">
      <c r="Z9608" s="626">
        <v>1286</v>
      </c>
      <c r="AA9608" t="s">
        <v>4024</v>
      </c>
      <c r="AB9608" t="s">
        <v>6928</v>
      </c>
    </row>
    <row r="9609" spans="26:28">
      <c r="Z9609" s="626">
        <v>1287</v>
      </c>
      <c r="AA9609" t="s">
        <v>4025</v>
      </c>
      <c r="AB9609" t="s">
        <v>5941</v>
      </c>
    </row>
    <row r="9610" spans="26:28">
      <c r="Z9610" s="626">
        <v>1288</v>
      </c>
      <c r="AA9610" t="s">
        <v>4026</v>
      </c>
      <c r="AB9610" t="s">
        <v>5942</v>
      </c>
    </row>
    <row r="9611" spans="26:28">
      <c r="Z9611" s="626">
        <v>1289</v>
      </c>
      <c r="AA9611" t="s">
        <v>4027</v>
      </c>
      <c r="AB9611" t="s">
        <v>5943</v>
      </c>
    </row>
    <row r="9612" spans="26:28">
      <c r="Z9612" s="626">
        <v>1290</v>
      </c>
      <c r="AA9612" t="s">
        <v>4028</v>
      </c>
      <c r="AB9612" t="s">
        <v>5944</v>
      </c>
    </row>
    <row r="9613" spans="26:28">
      <c r="Z9613" s="626">
        <v>1291</v>
      </c>
      <c r="AA9613" t="s">
        <v>4029</v>
      </c>
      <c r="AB9613" t="s">
        <v>6811</v>
      </c>
    </row>
    <row r="9614" spans="26:28">
      <c r="Z9614" s="626">
        <v>1292</v>
      </c>
      <c r="AA9614" t="s">
        <v>4030</v>
      </c>
      <c r="AB9614" t="s">
        <v>6812</v>
      </c>
    </row>
    <row r="9615" spans="26:28">
      <c r="Z9615" s="626">
        <v>1293</v>
      </c>
      <c r="AA9615" t="s">
        <v>4031</v>
      </c>
      <c r="AB9615" t="s">
        <v>6813</v>
      </c>
    </row>
    <row r="9616" spans="26:28">
      <c r="Z9616" s="626">
        <v>1294</v>
      </c>
      <c r="AA9616" t="s">
        <v>4032</v>
      </c>
      <c r="AB9616" t="s">
        <v>6809</v>
      </c>
    </row>
    <row r="9617" spans="26:28">
      <c r="Z9617" s="626">
        <v>1295</v>
      </c>
      <c r="AA9617" t="s">
        <v>4033</v>
      </c>
      <c r="AB9617" t="s">
        <v>6810</v>
      </c>
    </row>
    <row r="9618" spans="26:28">
      <c r="Z9618" s="626">
        <v>1296</v>
      </c>
      <c r="AA9618" t="s">
        <v>4034</v>
      </c>
      <c r="AB9618" t="s">
        <v>6929</v>
      </c>
    </row>
    <row r="9619" spans="26:28">
      <c r="Z9619" s="626">
        <v>1297</v>
      </c>
      <c r="AA9619" t="s">
        <v>4035</v>
      </c>
      <c r="AB9619" t="s">
        <v>5930</v>
      </c>
    </row>
    <row r="9620" spans="26:28">
      <c r="Z9620" s="626">
        <v>1298</v>
      </c>
      <c r="AA9620" t="s">
        <v>4036</v>
      </c>
      <c r="AB9620" t="s">
        <v>6930</v>
      </c>
    </row>
    <row r="9621" spans="26:28">
      <c r="Z9621" s="626">
        <v>1299</v>
      </c>
      <c r="AA9621" t="s">
        <v>4037</v>
      </c>
      <c r="AB9621" t="s">
        <v>6931</v>
      </c>
    </row>
    <row r="9622" spans="26:28">
      <c r="Z9622" s="626">
        <v>1300</v>
      </c>
      <c r="AA9622" t="s">
        <v>4038</v>
      </c>
      <c r="AB9622" t="s">
        <v>6932</v>
      </c>
    </row>
    <row r="9623" spans="26:28">
      <c r="Z9623" s="626">
        <v>1301</v>
      </c>
      <c r="AA9623" t="s">
        <v>4039</v>
      </c>
      <c r="AB9623" t="s">
        <v>5951</v>
      </c>
    </row>
    <row r="9624" spans="26:28">
      <c r="Z9624" s="626">
        <v>1302</v>
      </c>
      <c r="AA9624" t="s">
        <v>4040</v>
      </c>
      <c r="AB9624" t="s">
        <v>6933</v>
      </c>
    </row>
    <row r="9625" spans="26:28">
      <c r="Z9625" s="626">
        <v>1303</v>
      </c>
      <c r="AA9625" t="s">
        <v>4041</v>
      </c>
      <c r="AB9625" t="s">
        <v>6934</v>
      </c>
    </row>
    <row r="9626" spans="26:28">
      <c r="Z9626" s="626">
        <v>1304</v>
      </c>
      <c r="AA9626" t="s">
        <v>4042</v>
      </c>
      <c r="AB9626" t="s">
        <v>6935</v>
      </c>
    </row>
    <row r="9627" spans="26:28">
      <c r="Z9627" s="626">
        <v>1305</v>
      </c>
      <c r="AA9627" t="s">
        <v>4043</v>
      </c>
      <c r="AB9627" t="s">
        <v>6936</v>
      </c>
    </row>
    <row r="9628" spans="26:28">
      <c r="Z9628" s="626">
        <v>1306</v>
      </c>
      <c r="AA9628" t="s">
        <v>4044</v>
      </c>
      <c r="AB9628" t="s">
        <v>6937</v>
      </c>
    </row>
    <row r="9629" spans="26:28">
      <c r="Z9629" s="626">
        <v>1307</v>
      </c>
      <c r="AA9629" t="s">
        <v>4045</v>
      </c>
      <c r="AB9629" t="s">
        <v>6938</v>
      </c>
    </row>
    <row r="9630" spans="26:28">
      <c r="Z9630" s="626">
        <v>1308</v>
      </c>
      <c r="AA9630" t="s">
        <v>4046</v>
      </c>
      <c r="AB9630" t="s">
        <v>6939</v>
      </c>
    </row>
    <row r="9631" spans="26:28">
      <c r="Z9631" s="626">
        <v>1309</v>
      </c>
      <c r="AA9631" t="s">
        <v>4047</v>
      </c>
      <c r="AB9631" t="s">
        <v>6940</v>
      </c>
    </row>
    <row r="9632" spans="26:28">
      <c r="Z9632" s="626">
        <v>1310</v>
      </c>
      <c r="AA9632" t="s">
        <v>4048</v>
      </c>
      <c r="AB9632" t="s">
        <v>6941</v>
      </c>
    </row>
    <row r="9633" spans="26:28">
      <c r="Z9633" s="626">
        <v>1311</v>
      </c>
      <c r="AA9633" t="s">
        <v>4049</v>
      </c>
      <c r="AB9633" t="s">
        <v>6942</v>
      </c>
    </row>
    <row r="9634" spans="26:28">
      <c r="Z9634" s="626">
        <v>1312</v>
      </c>
      <c r="AA9634" t="s">
        <v>4050</v>
      </c>
      <c r="AB9634" t="s">
        <v>6943</v>
      </c>
    </row>
    <row r="9635" spans="26:28">
      <c r="Z9635" s="626">
        <v>1313</v>
      </c>
      <c r="AA9635" t="s">
        <v>4051</v>
      </c>
      <c r="AB9635" t="s">
        <v>6944</v>
      </c>
    </row>
    <row r="9636" spans="26:28">
      <c r="Z9636" s="626">
        <v>1314</v>
      </c>
      <c r="AA9636" t="s">
        <v>4052</v>
      </c>
      <c r="AB9636" t="s">
        <v>6945</v>
      </c>
    </row>
    <row r="9637" spans="26:28">
      <c r="Z9637" s="626">
        <v>1315</v>
      </c>
      <c r="AA9637" t="s">
        <v>4053</v>
      </c>
      <c r="AB9637" t="s">
        <v>6946</v>
      </c>
    </row>
    <row r="9638" spans="26:28">
      <c r="Z9638" s="626">
        <v>1316</v>
      </c>
      <c r="AA9638" t="s">
        <v>4054</v>
      </c>
      <c r="AB9638" t="s">
        <v>6947</v>
      </c>
    </row>
    <row r="9639" spans="26:28">
      <c r="Z9639" s="626">
        <v>1317</v>
      </c>
      <c r="AA9639" t="s">
        <v>4055</v>
      </c>
      <c r="AB9639" t="s">
        <v>6948</v>
      </c>
    </row>
    <row r="9640" spans="26:28">
      <c r="Z9640" s="626">
        <v>1318</v>
      </c>
      <c r="AA9640" t="s">
        <v>4056</v>
      </c>
      <c r="AB9640" t="s">
        <v>6949</v>
      </c>
    </row>
    <row r="9641" spans="26:28">
      <c r="Z9641" s="626">
        <v>1319</v>
      </c>
      <c r="AA9641" t="s">
        <v>4057</v>
      </c>
      <c r="AB9641" t="s">
        <v>6950</v>
      </c>
    </row>
    <row r="9642" spans="26:28">
      <c r="Z9642" s="626">
        <v>1320</v>
      </c>
      <c r="AA9642" t="s">
        <v>4058</v>
      </c>
      <c r="AB9642" t="s">
        <v>6951</v>
      </c>
    </row>
    <row r="9643" spans="26:28">
      <c r="Z9643" s="626">
        <v>1321</v>
      </c>
      <c r="AA9643" t="s">
        <v>4059</v>
      </c>
      <c r="AB9643" t="s">
        <v>6952</v>
      </c>
    </row>
    <row r="9644" spans="26:28">
      <c r="Z9644" s="626">
        <v>1322</v>
      </c>
      <c r="AA9644" t="s">
        <v>4060</v>
      </c>
      <c r="AB9644" t="s">
        <v>6953</v>
      </c>
    </row>
    <row r="9645" spans="26:28">
      <c r="Z9645" s="626">
        <v>1323</v>
      </c>
      <c r="AA9645" t="s">
        <v>4061</v>
      </c>
      <c r="AB9645" t="s">
        <v>6954</v>
      </c>
    </row>
    <row r="9646" spans="26:28">
      <c r="Z9646" s="626">
        <v>1324</v>
      </c>
      <c r="AA9646" t="s">
        <v>4062</v>
      </c>
      <c r="AB9646" t="s">
        <v>6955</v>
      </c>
    </row>
    <row r="9647" spans="26:28">
      <c r="Z9647" s="626">
        <v>1325</v>
      </c>
      <c r="AA9647" t="s">
        <v>4064</v>
      </c>
      <c r="AB9647" t="s">
        <v>6956</v>
      </c>
    </row>
    <row r="9648" spans="26:28">
      <c r="Z9648" s="626">
        <v>1326</v>
      </c>
      <c r="AA9648" t="s">
        <v>4065</v>
      </c>
      <c r="AB9648" t="s">
        <v>6957</v>
      </c>
    </row>
    <row r="9649" spans="26:28">
      <c r="Z9649" s="626">
        <v>1327</v>
      </c>
      <c r="AA9649" t="s">
        <v>4066</v>
      </c>
      <c r="AB9649" t="s">
        <v>6958</v>
      </c>
    </row>
    <row r="9650" spans="26:28">
      <c r="Z9650" s="626">
        <v>1328</v>
      </c>
      <c r="AA9650" t="s">
        <v>4067</v>
      </c>
      <c r="AB9650" t="s">
        <v>6959</v>
      </c>
    </row>
    <row r="9651" spans="26:28">
      <c r="Z9651" s="626">
        <v>1329</v>
      </c>
      <c r="AA9651" t="s">
        <v>4068</v>
      </c>
      <c r="AB9651" t="s">
        <v>6960</v>
      </c>
    </row>
    <row r="9652" spans="26:28">
      <c r="Z9652" s="626">
        <v>1330</v>
      </c>
      <c r="AA9652" t="s">
        <v>4069</v>
      </c>
      <c r="AB9652" t="s">
        <v>6961</v>
      </c>
    </row>
    <row r="9653" spans="26:28">
      <c r="Z9653" s="626">
        <v>1331</v>
      </c>
      <c r="AA9653" t="s">
        <v>4070</v>
      </c>
      <c r="AB9653" t="s">
        <v>6962</v>
      </c>
    </row>
    <row r="9654" spans="26:28">
      <c r="Z9654" s="626">
        <v>1332</v>
      </c>
      <c r="AA9654" t="s">
        <v>4071</v>
      </c>
      <c r="AB9654" t="s">
        <v>6963</v>
      </c>
    </row>
    <row r="9655" spans="26:28">
      <c r="Z9655" s="626">
        <v>1333</v>
      </c>
      <c r="AA9655" t="s">
        <v>4072</v>
      </c>
      <c r="AB9655" t="s">
        <v>6312</v>
      </c>
    </row>
    <row r="9656" spans="26:28">
      <c r="Z9656" s="626">
        <v>1334</v>
      </c>
      <c r="AA9656" t="s">
        <v>4073</v>
      </c>
      <c r="AB9656" t="s">
        <v>6425</v>
      </c>
    </row>
    <row r="9657" spans="26:28">
      <c r="Z9657" s="626">
        <v>1335</v>
      </c>
      <c r="AA9657" t="s">
        <v>4074</v>
      </c>
      <c r="AB9657" t="s">
        <v>6964</v>
      </c>
    </row>
    <row r="9658" spans="26:28">
      <c r="Z9658" s="626">
        <v>1336</v>
      </c>
      <c r="AA9658" t="s">
        <v>4075</v>
      </c>
      <c r="AB9658" t="s">
        <v>6965</v>
      </c>
    </row>
    <row r="9659" spans="26:28">
      <c r="Z9659" s="626">
        <v>1337</v>
      </c>
      <c r="AA9659" t="s">
        <v>4076</v>
      </c>
      <c r="AB9659" t="s">
        <v>6966</v>
      </c>
    </row>
    <row r="9660" spans="26:28">
      <c r="Z9660" s="626">
        <v>1338</v>
      </c>
      <c r="AA9660" t="s">
        <v>4077</v>
      </c>
      <c r="AB9660" t="s">
        <v>6967</v>
      </c>
    </row>
    <row r="9661" spans="26:28">
      <c r="Z9661" s="626">
        <v>1339</v>
      </c>
      <c r="AA9661" t="s">
        <v>4078</v>
      </c>
      <c r="AB9661" t="s">
        <v>6968</v>
      </c>
    </row>
    <row r="9662" spans="26:28">
      <c r="Z9662" s="626">
        <v>1340</v>
      </c>
      <c r="AA9662" t="s">
        <v>4079</v>
      </c>
      <c r="AB9662" t="s">
        <v>6969</v>
      </c>
    </row>
    <row r="9663" spans="26:28">
      <c r="Z9663" s="626">
        <v>1341</v>
      </c>
      <c r="AA9663" t="s">
        <v>4080</v>
      </c>
      <c r="AB9663" t="s">
        <v>6970</v>
      </c>
    </row>
    <row r="9664" spans="26:28">
      <c r="Z9664" s="626">
        <v>1342</v>
      </c>
      <c r="AA9664" t="s">
        <v>4081</v>
      </c>
      <c r="AB9664" t="s">
        <v>6971</v>
      </c>
    </row>
    <row r="9665" spans="26:28">
      <c r="Z9665" s="626">
        <v>1343</v>
      </c>
      <c r="AA9665" t="s">
        <v>4082</v>
      </c>
      <c r="AB9665" t="s">
        <v>6972</v>
      </c>
    </row>
    <row r="9666" spans="26:28">
      <c r="Z9666" s="626">
        <v>1344</v>
      </c>
      <c r="AA9666" t="s">
        <v>4083</v>
      </c>
      <c r="AB9666" t="s">
        <v>6973</v>
      </c>
    </row>
    <row r="9667" spans="26:28">
      <c r="Z9667" s="626">
        <v>1345</v>
      </c>
      <c r="AA9667" t="s">
        <v>4084</v>
      </c>
      <c r="AB9667" t="s">
        <v>6974</v>
      </c>
    </row>
    <row r="9668" spans="26:28">
      <c r="Z9668" s="626">
        <v>1346</v>
      </c>
      <c r="AA9668" t="s">
        <v>4085</v>
      </c>
      <c r="AB9668" t="s">
        <v>6975</v>
      </c>
    </row>
    <row r="9669" spans="26:28">
      <c r="Z9669" s="626">
        <v>1347</v>
      </c>
      <c r="AA9669" t="s">
        <v>4086</v>
      </c>
      <c r="AB9669" t="s">
        <v>6976</v>
      </c>
    </row>
    <row r="9670" spans="26:28">
      <c r="Z9670" s="626">
        <v>1348</v>
      </c>
      <c r="AA9670" t="s">
        <v>4087</v>
      </c>
      <c r="AB9670" t="s">
        <v>6977</v>
      </c>
    </row>
    <row r="9671" spans="26:28">
      <c r="Z9671" s="626">
        <v>1349</v>
      </c>
      <c r="AA9671" t="s">
        <v>4088</v>
      </c>
      <c r="AB9671" t="s">
        <v>6978</v>
      </c>
    </row>
    <row r="9672" spans="26:28">
      <c r="Z9672" s="626">
        <v>1350</v>
      </c>
      <c r="AA9672" t="s">
        <v>4089</v>
      </c>
      <c r="AB9672" t="s">
        <v>6979</v>
      </c>
    </row>
    <row r="9673" spans="26:28">
      <c r="Z9673" s="626">
        <v>1351</v>
      </c>
      <c r="AA9673" t="s">
        <v>4090</v>
      </c>
      <c r="AB9673" t="s">
        <v>6980</v>
      </c>
    </row>
    <row r="9674" spans="26:28">
      <c r="Z9674" s="626">
        <v>1352</v>
      </c>
      <c r="AA9674" t="s">
        <v>4091</v>
      </c>
      <c r="AB9674" t="s">
        <v>6981</v>
      </c>
    </row>
    <row r="9675" spans="26:28">
      <c r="Z9675" s="626">
        <v>1353</v>
      </c>
      <c r="AA9675" t="s">
        <v>4092</v>
      </c>
      <c r="AB9675" t="s">
        <v>6982</v>
      </c>
    </row>
    <row r="9676" spans="26:28">
      <c r="Z9676" s="626">
        <v>1354</v>
      </c>
      <c r="AA9676" t="s">
        <v>4093</v>
      </c>
      <c r="AB9676" t="s">
        <v>6983</v>
      </c>
    </row>
    <row r="9677" spans="26:28">
      <c r="Z9677" s="626">
        <v>1355</v>
      </c>
      <c r="AA9677" t="s">
        <v>4094</v>
      </c>
      <c r="AB9677" t="s">
        <v>6984</v>
      </c>
    </row>
    <row r="9678" spans="26:28">
      <c r="Z9678" s="626">
        <v>1356</v>
      </c>
      <c r="AA9678" t="s">
        <v>4095</v>
      </c>
      <c r="AB9678" t="s">
        <v>6985</v>
      </c>
    </row>
    <row r="9679" spans="26:28">
      <c r="Z9679" s="626">
        <v>1357</v>
      </c>
      <c r="AA9679" t="s">
        <v>4096</v>
      </c>
      <c r="AB9679" t="s">
        <v>6986</v>
      </c>
    </row>
    <row r="9680" spans="26:28">
      <c r="Z9680" s="626">
        <v>1358</v>
      </c>
      <c r="AA9680" t="s">
        <v>4097</v>
      </c>
      <c r="AB9680" t="s">
        <v>6987</v>
      </c>
    </row>
    <row r="9681" spans="26:28">
      <c r="Z9681" s="626">
        <v>1359</v>
      </c>
      <c r="AA9681" t="s">
        <v>4098</v>
      </c>
      <c r="AB9681" t="s">
        <v>6988</v>
      </c>
    </row>
    <row r="9682" spans="26:28">
      <c r="Z9682" s="626">
        <v>1360</v>
      </c>
      <c r="AA9682" t="s">
        <v>4099</v>
      </c>
      <c r="AB9682">
        <v>2540</v>
      </c>
    </row>
    <row r="9683" spans="26:28">
      <c r="Z9683" s="626">
        <v>1361</v>
      </c>
      <c r="AA9683" t="s">
        <v>4100</v>
      </c>
      <c r="AB9683">
        <v>2541</v>
      </c>
    </row>
    <row r="9684" spans="26:28">
      <c r="Z9684" s="626">
        <v>1362</v>
      </c>
      <c r="AA9684" t="s">
        <v>4101</v>
      </c>
      <c r="AB9684">
        <v>2542</v>
      </c>
    </row>
    <row r="9685" spans="26:28">
      <c r="Z9685" s="626">
        <v>1363</v>
      </c>
      <c r="AA9685" t="s">
        <v>4102</v>
      </c>
      <c r="AB9685">
        <v>2543</v>
      </c>
    </row>
    <row r="9686" spans="26:28">
      <c r="Z9686" s="626">
        <v>1364</v>
      </c>
      <c r="AA9686" t="s">
        <v>4103</v>
      </c>
      <c r="AB9686">
        <v>2544</v>
      </c>
    </row>
    <row r="9687" spans="26:28">
      <c r="Z9687" s="626">
        <v>1365</v>
      </c>
      <c r="AA9687" t="s">
        <v>4104</v>
      </c>
      <c r="AB9687">
        <v>2545</v>
      </c>
    </row>
    <row r="9688" spans="26:28">
      <c r="Z9688" s="626">
        <v>1366</v>
      </c>
      <c r="AA9688" t="s">
        <v>4105</v>
      </c>
      <c r="AB9688">
        <v>2546</v>
      </c>
    </row>
    <row r="9689" spans="26:28">
      <c r="Z9689" s="626">
        <v>1367</v>
      </c>
      <c r="AA9689" t="s">
        <v>4106</v>
      </c>
      <c r="AB9689">
        <v>2547</v>
      </c>
    </row>
    <row r="9690" spans="26:28">
      <c r="Z9690" s="626">
        <v>1368</v>
      </c>
      <c r="AA9690" t="s">
        <v>4107</v>
      </c>
      <c r="AB9690">
        <v>2548</v>
      </c>
    </row>
    <row r="9691" spans="26:28">
      <c r="Z9691" s="626">
        <v>1369</v>
      </c>
      <c r="AA9691" t="s">
        <v>4108</v>
      </c>
      <c r="AB9691">
        <v>2549</v>
      </c>
    </row>
    <row r="9692" spans="26:28">
      <c r="Z9692" s="626">
        <v>1370</v>
      </c>
      <c r="AA9692" t="s">
        <v>4109</v>
      </c>
      <c r="AB9692">
        <v>2550</v>
      </c>
    </row>
    <row r="9693" spans="26:28">
      <c r="Z9693" s="626">
        <v>1371</v>
      </c>
      <c r="AA9693" t="s">
        <v>4110</v>
      </c>
      <c r="AB9693">
        <v>2551</v>
      </c>
    </row>
    <row r="9694" spans="26:28">
      <c r="Z9694" s="626">
        <v>1372</v>
      </c>
      <c r="AA9694" t="s">
        <v>4111</v>
      </c>
      <c r="AB9694">
        <v>2552</v>
      </c>
    </row>
    <row r="9695" spans="26:28">
      <c r="Z9695" s="626">
        <v>1373</v>
      </c>
      <c r="AA9695" t="s">
        <v>4112</v>
      </c>
      <c r="AB9695">
        <v>2553</v>
      </c>
    </row>
    <row r="9696" spans="26:28">
      <c r="Z9696" s="626">
        <v>1374</v>
      </c>
      <c r="AA9696" t="s">
        <v>4113</v>
      </c>
      <c r="AB9696">
        <v>2554</v>
      </c>
    </row>
    <row r="9697" spans="26:28">
      <c r="Z9697" s="626">
        <v>1375</v>
      </c>
      <c r="AA9697" t="s">
        <v>4114</v>
      </c>
      <c r="AB9697">
        <v>2555</v>
      </c>
    </row>
    <row r="9698" spans="26:28">
      <c r="Z9698" s="626">
        <v>1376</v>
      </c>
      <c r="AA9698" t="s">
        <v>4115</v>
      </c>
      <c r="AB9698">
        <v>2556</v>
      </c>
    </row>
    <row r="9699" spans="26:28">
      <c r="Z9699" s="626">
        <v>1377</v>
      </c>
      <c r="AA9699" t="s">
        <v>4116</v>
      </c>
      <c r="AB9699">
        <v>2557</v>
      </c>
    </row>
    <row r="9700" spans="26:28">
      <c r="Z9700" s="626">
        <v>1378</v>
      </c>
      <c r="AA9700" t="s">
        <v>4117</v>
      </c>
      <c r="AB9700">
        <v>2558</v>
      </c>
    </row>
    <row r="9701" spans="26:28">
      <c r="Z9701" s="626">
        <v>1379</v>
      </c>
      <c r="AA9701" t="s">
        <v>4118</v>
      </c>
      <c r="AB9701">
        <v>2559</v>
      </c>
    </row>
    <row r="9702" spans="26:28">
      <c r="Z9702" s="626">
        <v>1380</v>
      </c>
      <c r="AA9702" t="s">
        <v>4119</v>
      </c>
      <c r="AB9702">
        <v>2560</v>
      </c>
    </row>
    <row r="9703" spans="26:28">
      <c r="Z9703" s="626">
        <v>1381</v>
      </c>
      <c r="AA9703" t="s">
        <v>4120</v>
      </c>
      <c r="AB9703">
        <v>2561</v>
      </c>
    </row>
    <row r="9704" spans="26:28">
      <c r="Z9704" s="626">
        <v>1382</v>
      </c>
      <c r="AA9704" t="s">
        <v>4121</v>
      </c>
      <c r="AB9704">
        <v>2562</v>
      </c>
    </row>
    <row r="9705" spans="26:28">
      <c r="Z9705" s="626">
        <v>1383</v>
      </c>
      <c r="AA9705" t="s">
        <v>4122</v>
      </c>
      <c r="AB9705">
        <v>2563</v>
      </c>
    </row>
    <row r="9706" spans="26:28">
      <c r="Z9706" s="626">
        <v>1384</v>
      </c>
      <c r="AA9706" t="s">
        <v>4123</v>
      </c>
      <c r="AB9706">
        <v>2564</v>
      </c>
    </row>
    <row r="9707" spans="26:28">
      <c r="Z9707" s="626">
        <v>1385</v>
      </c>
      <c r="AA9707" t="s">
        <v>4124</v>
      </c>
      <c r="AB9707">
        <v>2565</v>
      </c>
    </row>
    <row r="9708" spans="26:28">
      <c r="Z9708" s="626">
        <v>1386</v>
      </c>
      <c r="AA9708" t="s">
        <v>4125</v>
      </c>
      <c r="AB9708">
        <v>2566</v>
      </c>
    </row>
    <row r="9709" spans="26:28">
      <c r="Z9709" s="626">
        <v>1387</v>
      </c>
      <c r="AA9709" t="s">
        <v>4126</v>
      </c>
      <c r="AB9709">
        <v>2567</v>
      </c>
    </row>
    <row r="9710" spans="26:28">
      <c r="Z9710" s="626">
        <v>1388</v>
      </c>
      <c r="AA9710" t="s">
        <v>4127</v>
      </c>
      <c r="AB9710">
        <v>2568</v>
      </c>
    </row>
    <row r="9711" spans="26:28">
      <c r="Z9711" s="626">
        <v>1389</v>
      </c>
      <c r="AA9711" t="s">
        <v>4128</v>
      </c>
      <c r="AB9711">
        <v>2569</v>
      </c>
    </row>
    <row r="9712" spans="26:28">
      <c r="Z9712" s="626">
        <v>1390</v>
      </c>
      <c r="AA9712" t="s">
        <v>4129</v>
      </c>
      <c r="AB9712">
        <v>2570</v>
      </c>
    </row>
    <row r="9713" spans="26:35">
      <c r="Z9713" s="626">
        <v>1391</v>
      </c>
      <c r="AA9713" t="s">
        <v>4130</v>
      </c>
      <c r="AB9713">
        <v>2571</v>
      </c>
    </row>
    <row r="9714" spans="26:35">
      <c r="Z9714" s="626">
        <v>1392</v>
      </c>
      <c r="AA9714" t="s">
        <v>4131</v>
      </c>
      <c r="AB9714">
        <v>2572</v>
      </c>
    </row>
    <row r="9715" spans="26:35">
      <c r="Z9715" s="626">
        <v>1393</v>
      </c>
      <c r="AA9715" t="s">
        <v>4132</v>
      </c>
      <c r="AB9715">
        <v>2573</v>
      </c>
    </row>
    <row r="9716" spans="26:35">
      <c r="Z9716" s="626">
        <v>1394</v>
      </c>
      <c r="AA9716" t="s">
        <v>4133</v>
      </c>
      <c r="AB9716">
        <v>2574</v>
      </c>
    </row>
    <row r="9717" spans="26:35">
      <c r="Z9717" s="626">
        <v>1395</v>
      </c>
      <c r="AA9717" t="s">
        <v>4134</v>
      </c>
      <c r="AB9717">
        <v>2575</v>
      </c>
    </row>
    <row r="9718" spans="26:35">
      <c r="Z9718" s="626">
        <v>1396</v>
      </c>
      <c r="AA9718" t="s">
        <v>4135</v>
      </c>
      <c r="AB9718">
        <v>2576</v>
      </c>
    </row>
    <row r="9719" spans="26:35">
      <c r="Z9719" s="626">
        <v>1397</v>
      </c>
      <c r="AA9719" t="s">
        <v>4136</v>
      </c>
      <c r="AB9719">
        <v>2577</v>
      </c>
    </row>
    <row r="9720" spans="26:35">
      <c r="Z9720" s="626">
        <v>1398</v>
      </c>
      <c r="AA9720" t="s">
        <v>4137</v>
      </c>
      <c r="AB9720">
        <v>2578</v>
      </c>
    </row>
    <row r="9721" spans="26:35">
      <c r="Z9721" s="626">
        <v>1399</v>
      </c>
      <c r="AA9721" t="s">
        <v>4138</v>
      </c>
      <c r="AB9721">
        <v>2579</v>
      </c>
    </row>
    <row r="9722" spans="26:35" s="626" customFormat="1">
      <c r="AA9722" s="316" t="str">
        <f>"INSERT INTO "&amp;$H8321&amp;" ("&amp;AB9723&amp;", "&amp;AC9723&amp;", "&amp;AF9723&amp;", "&amp;AG9723&amp;") VALUES ("</f>
        <v>INSERT INTO UPK_IKOU.upk_k40.k60_os_buno_link (os_buhin_no, k60_buno_id, created_date, created_tantou_id) VALUES (</v>
      </c>
      <c r="AB9722" s="316"/>
    </row>
    <row r="9723" spans="26:35" s="626" customFormat="1">
      <c r="AA9723" s="316" t="s">
        <v>82</v>
      </c>
      <c r="AB9723" s="316" t="s">
        <v>306</v>
      </c>
      <c r="AC9723" s="316" t="s">
        <v>323</v>
      </c>
      <c r="AD9723" s="316" t="s">
        <v>93</v>
      </c>
      <c r="AE9723" s="316" t="s">
        <v>92</v>
      </c>
      <c r="AF9723" s="316" t="s">
        <v>52</v>
      </c>
      <c r="AG9723" s="316" t="s">
        <v>53</v>
      </c>
      <c r="AH9723" s="316" t="s">
        <v>54</v>
      </c>
      <c r="AI9723" s="316" t="s">
        <v>55</v>
      </c>
    </row>
    <row r="9724" spans="26:35" s="626" customFormat="1">
      <c r="Z9724" s="626">
        <v>1</v>
      </c>
      <c r="AA9724" s="316" t="str">
        <f t="shared" ref="AA9724:AA9787" si="83">AA$9722&amp;"'"&amp;AA8323&amp;"', "&amp;AB8323&amp;", GETDATE(), 999);"</f>
        <v>INSERT INTO UPK_IKOU.upk_k40.k60_os_buno_link (os_buhin_no, k60_buno_id, created_date, created_tantou_id) VALUES ('67408/9 4M400     K70ｻﾌﾞ2', 1291, GETDATE(), 999);</v>
      </c>
      <c r="AC9724" s="316"/>
    </row>
    <row r="9725" spans="26:35" s="626" customFormat="1">
      <c r="Z9725" s="626">
        <v>2</v>
      </c>
      <c r="AA9725" s="316" t="str">
        <f t="shared" si="83"/>
        <v>INSERT INTO UPK_IKOU.upk_k40.k60_os_buno_link (os_buhin_no, k60_buno_id, created_date, created_tantou_id) VALUES ('76742/3 4M400-1   P303', 1292, GETDATE(), 999);</v>
      </c>
      <c r="AC9725" s="316"/>
    </row>
    <row r="9726" spans="26:35" s="626" customFormat="1">
      <c r="Z9726" s="626">
        <v>3</v>
      </c>
      <c r="AA9726" s="316" t="str">
        <f t="shared" si="83"/>
        <v>INSERT INTO UPK_IKOU.upk_k40.k60_os_buno_link (os_buhin_no, k60_buno_id, created_date, created_tantou_id) VALUES ('79112   3MA0A     B309', 1293, GETDATE(), 999);</v>
      </c>
      <c r="AC9726" s="316"/>
    </row>
    <row r="9727" spans="26:35" s="626" customFormat="1">
      <c r="Z9727" s="626">
        <v>4</v>
      </c>
      <c r="AA9727" s="316" t="str">
        <f t="shared" si="83"/>
        <v>INSERT INTO UPK_IKOU.upk_k40.k60_os_buno_link (os_buhin_no, k60_buno_id, created_date, created_tantou_id) VALUES ('79112   6N600     B309', 1294, GETDATE(), 999);</v>
      </c>
      <c r="AC9727" s="316"/>
    </row>
    <row r="9728" spans="26:35" s="626" customFormat="1">
      <c r="Z9728" s="626">
        <v>5</v>
      </c>
      <c r="AA9728" s="316" t="str">
        <f t="shared" si="83"/>
        <v>INSERT INTO UPK_IKOU.upk_k40.k60_os_buno_link (os_buhin_no, k60_buno_id, created_date, created_tantou_id) VALUES ('79112   6N610     B309', 1295, GETDATE(), 999);</v>
      </c>
      <c r="AC9728" s="316"/>
    </row>
    <row r="9729" spans="26:29" s="626" customFormat="1">
      <c r="Z9729" s="626">
        <v>6</v>
      </c>
      <c r="AA9729" s="316" t="str">
        <f t="shared" si="83"/>
        <v>INSERT INTO UPK_IKOU.upk_k40.k60_os_buno_link (os_buhin_no, k60_buno_id, created_date, created_tantou_id) VALUES ('79422   4M500     B301', 1296, GETDATE(), 999);</v>
      </c>
      <c r="AC9729" s="316"/>
    </row>
    <row r="9730" spans="26:29" s="626" customFormat="1">
      <c r="Z9730" s="626">
        <v>7</v>
      </c>
      <c r="AA9730" s="316" t="str">
        <f t="shared" si="83"/>
        <v>INSERT INTO UPK_IKOU.upk_k40.k60_os_buno_link (os_buhin_no, k60_buno_id, created_date, created_tantou_id) VALUES ('64132/3 AU000     B301', 1297, GETDATE(), 999);</v>
      </c>
      <c r="AC9730" s="316"/>
    </row>
    <row r="9731" spans="26:29" s="626" customFormat="1">
      <c r="Z9731" s="626">
        <v>8</v>
      </c>
      <c r="AA9731" s="316" t="str">
        <f t="shared" si="83"/>
        <v>INSERT INTO UPK_IKOU.upk_k40.k60_os_buno_link (os_buhin_no, k60_buno_id, created_date, created_tantou_id) VALUES ('74516   8H310     B309', 1298, GETDATE(), 999);</v>
      </c>
      <c r="AC9731" s="316"/>
    </row>
    <row r="9732" spans="26:29" s="626" customFormat="1">
      <c r="Z9732" s="626">
        <v>9</v>
      </c>
      <c r="AA9732" s="316" t="str">
        <f t="shared" si="83"/>
        <v>INSERT INTO UPK_IKOU.upk_k40.k60_os_buno_link (os_buhin_no, k60_buno_id, created_date, created_tantou_id) VALUES ('74516   EQ000     B309', 1299, GETDATE(), 999);</v>
      </c>
      <c r="AC9732" s="316"/>
    </row>
    <row r="9733" spans="26:29" s="626" customFormat="1">
      <c r="Z9733" s="626">
        <v>10</v>
      </c>
      <c r="AA9733" s="316" t="str">
        <f t="shared" si="83"/>
        <v>INSERT INTO UPK_IKOU.upk_k40.k60_os_buno_link (os_buhin_no, k60_buno_id, created_date, created_tantou_id) VALUES ('74516   EQ500     B309', 1300, GETDATE(), 999);</v>
      </c>
      <c r="AC9733" s="316"/>
    </row>
    <row r="9734" spans="26:29" s="626" customFormat="1">
      <c r="Z9734" s="626">
        <v>11</v>
      </c>
      <c r="AA9734" s="316" t="str">
        <f t="shared" si="83"/>
        <v>INSERT INTO UPK_IKOU.upk_k40.k60_os_buno_link (os_buhin_no, k60_buno_id, created_date, created_tantou_id) VALUES ('76426   8H300     B301', 1301, GETDATE(), 999);</v>
      </c>
      <c r="AC9734" s="316"/>
    </row>
    <row r="9735" spans="26:29" s="626" customFormat="1">
      <c r="Z9735" s="626">
        <v>12</v>
      </c>
      <c r="AA9735" s="316" t="str">
        <f t="shared" si="83"/>
        <v>INSERT INTO UPK_IKOU.upk_k40.k60_os_buno_link (os_buhin_no, k60_buno_id, created_date, created_tantou_id) VALUES ('76427   8H300     B301', 1302, GETDATE(), 999);</v>
      </c>
      <c r="AC9735" s="316"/>
    </row>
    <row r="9736" spans="26:29" s="626" customFormat="1">
      <c r="Z9736" s="626">
        <v>13</v>
      </c>
      <c r="AA9736" s="316" t="str">
        <f t="shared" si="83"/>
        <v>INSERT INTO UPK_IKOU.upk_k40.k60_os_buno_link (os_buhin_no, k60_buno_id, created_date, created_tantou_id) VALUES ('76634/5 8H300     Bへ', 1303, GETDATE(), 999);</v>
      </c>
      <c r="AC9736" s="316"/>
    </row>
    <row r="9737" spans="26:29" s="626" customFormat="1">
      <c r="Z9737" s="626">
        <v>14</v>
      </c>
      <c r="AA9737" s="316" t="str">
        <f t="shared" si="83"/>
        <v>INSERT INTO UPK_IKOU.upk_k40.k60_os_buno_link (os_buhin_no, k60_buno_id, created_date, created_tantou_id) VALUES ('78118/9 8H300     K30', 1304, GETDATE(), 999);</v>
      </c>
      <c r="AC9737" s="316"/>
    </row>
    <row r="9738" spans="26:29" s="626" customFormat="1">
      <c r="Z9738" s="626">
        <v>15</v>
      </c>
      <c r="AA9738" s="316" t="str">
        <f t="shared" si="83"/>
        <v>INSERT INTO UPK_IKOU.upk_k40.k60_os_buno_link (os_buhin_no, k60_buno_id, created_date, created_tantou_id) VALUES ('78118/9 8H710     K30', 1305, GETDATE(), 999);</v>
      </c>
      <c r="AC9738" s="316"/>
    </row>
    <row r="9739" spans="26:29" s="626" customFormat="1">
      <c r="Z9739" s="626">
        <v>16</v>
      </c>
      <c r="AA9739" s="316" t="str">
        <f t="shared" si="83"/>
        <v>INSERT INTO UPK_IKOU.upk_k40.k60_os_buno_link (os_buhin_no, k60_buno_id, created_date, created_tantou_id) VALUES ('64122/3 EN000     K70', 1306, GETDATE(), 999);</v>
      </c>
      <c r="AC9739" s="316"/>
    </row>
    <row r="9740" spans="26:29" s="626" customFormat="1">
      <c r="Z9740" s="626">
        <v>17</v>
      </c>
      <c r="AA9740" s="316" t="str">
        <f t="shared" si="83"/>
        <v>INSERT INTO UPK_IKOU.upk_k40.k60_os_buno_link (os_buhin_no, k60_buno_id, created_date, created_tantou_id) VALUES ('66312   EN000     J70', 1307, GETDATE(), 999);</v>
      </c>
      <c r="AC9740" s="316"/>
    </row>
    <row r="9741" spans="26:29" s="626" customFormat="1">
      <c r="Z9741" s="626">
        <v>18</v>
      </c>
      <c r="AA9741" s="316" t="str">
        <f t="shared" si="83"/>
        <v>INSERT INTO UPK_IKOU.upk_k40.k60_os_buno_link (os_buhin_no, k60_buno_id, created_date, created_tantou_id) VALUES ('67408/9 EN000     J70', 1308, GETDATE(), 999);</v>
      </c>
      <c r="AC9741" s="316"/>
    </row>
    <row r="9742" spans="26:29" s="626" customFormat="1">
      <c r="Z9742" s="626">
        <v>19</v>
      </c>
      <c r="AA9742" s="316" t="str">
        <f t="shared" si="83"/>
        <v>INSERT INTO UPK_IKOU.upk_k40.k60_os_buno_link (os_buhin_no, k60_buno_id, created_date, created_tantou_id) VALUES ('75262/3 EN000     B301', 1309, GETDATE(), 999);</v>
      </c>
      <c r="AC9742" s="316"/>
    </row>
    <row r="9743" spans="26:29" s="626" customFormat="1">
      <c r="Z9743" s="626">
        <v>20</v>
      </c>
      <c r="AA9743" s="316" t="str">
        <f t="shared" si="83"/>
        <v>INSERT INTO UPK_IKOU.upk_k40.k60_os_buno_link (os_buhin_no, k60_buno_id, created_date, created_tantou_id) VALUES ('61231/2 B5010     B70', 1310, GETDATE(), 999);</v>
      </c>
      <c r="AC9743" s="316"/>
    </row>
    <row r="9744" spans="26:29" s="626" customFormat="1">
      <c r="Z9744" s="626">
        <v>21</v>
      </c>
      <c r="AA9744" s="316" t="str">
        <f t="shared" si="83"/>
        <v>INSERT INTO UPK_IKOU.upk_k40.k60_os_buno_link (os_buhin_no, k60_buno_id, created_date, created_tantou_id) VALUES ('61231/2 B5020     B70', 1311, GETDATE(), 999);</v>
      </c>
      <c r="AC9744" s="316"/>
    </row>
    <row r="9745" spans="26:29" s="626" customFormat="1">
      <c r="Z9745" s="626">
        <v>22</v>
      </c>
      <c r="AA9745" s="316" t="str">
        <f t="shared" si="83"/>
        <v>INSERT INTO UPK_IKOU.upk_k40.k60_os_buno_link (os_buhin_no, k60_buno_id, created_date, created_tantou_id) VALUES ('61231/2 B5020-B   B301', 1312, GETDATE(), 999);</v>
      </c>
      <c r="AC9745" s="316"/>
    </row>
    <row r="9746" spans="26:29" s="626" customFormat="1">
      <c r="Z9746" s="626">
        <v>23</v>
      </c>
      <c r="AA9746" s="316" t="str">
        <f t="shared" si="83"/>
        <v>INSERT INTO UPK_IKOU.upk_k40.k60_os_buno_link (os_buhin_no, k60_buno_id, created_date, created_tantou_id) VALUES ('61231/2 B5030     B70', 1313, GETDATE(), 999);</v>
      </c>
      <c r="AC9746" s="316"/>
    </row>
    <row r="9747" spans="26:29" s="626" customFormat="1">
      <c r="Z9747" s="626">
        <v>24</v>
      </c>
      <c r="AA9747" s="316" t="str">
        <f t="shared" si="83"/>
        <v>INSERT INTO UPK_IKOU.upk_k40.k60_os_buno_link (os_buhin_no, k60_buno_id, created_date, created_tantou_id) VALUES ('61137   B5010     B70', 1314, GETDATE(), 999);</v>
      </c>
      <c r="AC9747" s="316"/>
    </row>
    <row r="9748" spans="26:29" s="626" customFormat="1">
      <c r="Z9748" s="626">
        <v>25</v>
      </c>
      <c r="AA9748" s="316" t="str">
        <f t="shared" si="83"/>
        <v>INSERT INTO UPK_IKOU.upk_k40.k60_os_buno_link (os_buhin_no, k60_buno_id, created_date, created_tantou_id) VALUES ('61138   B5010     B70', 1315, GETDATE(), 999);</v>
      </c>
      <c r="AC9748" s="316"/>
    </row>
    <row r="9749" spans="26:29" s="626" customFormat="1">
      <c r="Z9749" s="626">
        <v>26</v>
      </c>
      <c r="AA9749" s="316" t="str">
        <f t="shared" si="83"/>
        <v>INSERT INTO UPK_IKOU.upk_k40.k60_os_buno_link (os_buhin_no, k60_buno_id, created_date, created_tantou_id) VALUES ('75632   JG00A     J70', 1316, GETDATE(), 999);</v>
      </c>
      <c r="AC9749" s="316"/>
    </row>
    <row r="9750" spans="26:29" s="626" customFormat="1">
      <c r="Z9750" s="626">
        <v>27</v>
      </c>
      <c r="AA9750" s="316" t="str">
        <f t="shared" si="83"/>
        <v>INSERT INTO UPK_IKOU.upk_k40.k60_os_buno_link (os_buhin_no, k60_buno_id, created_date, created_tantou_id) VALUES ('75632   JH00A     J70', 1317, GETDATE(), 999);</v>
      </c>
      <c r="AC9750" s="316"/>
    </row>
    <row r="9751" spans="26:29" s="626" customFormat="1">
      <c r="Z9751" s="626">
        <v>28</v>
      </c>
      <c r="AA9751" s="316" t="str">
        <f t="shared" si="83"/>
        <v>INSERT INTO UPK_IKOU.upk_k40.k60_os_buno_link (os_buhin_no, k60_buno_id, created_date, created_tantou_id) VALUES ('75632   1YA0A     K30', 1318, GETDATE(), 999);</v>
      </c>
      <c r="AC9751" s="316"/>
    </row>
    <row r="9752" spans="26:29" s="626" customFormat="1">
      <c r="Z9752" s="626">
        <v>29</v>
      </c>
      <c r="AA9752" s="316" t="str">
        <f t="shared" si="83"/>
        <v>INSERT INTO UPK_IKOU.upk_k40.k60_os_buno_link (os_buhin_no, k60_buno_id, created_date, created_tantou_id) VALUES ('75522/3 JG00A     J70ｻﾌﾞ', 1319, GETDATE(), 999);</v>
      </c>
      <c r="AC9752" s="316"/>
    </row>
    <row r="9753" spans="26:29" s="626" customFormat="1">
      <c r="Z9753" s="626">
        <v>30</v>
      </c>
      <c r="AA9753" s="316" t="str">
        <f t="shared" si="83"/>
        <v>INSERT INTO UPK_IKOU.upk_k40.k60_os_buno_link (os_buhin_no, k60_buno_id, created_date, created_tantou_id) VALUES ('75522/3 JG00A-E  RV8-250', 1320, GETDATE(), 999);</v>
      </c>
      <c r="AC9753" s="316"/>
    </row>
    <row r="9754" spans="26:29" s="626" customFormat="1">
      <c r="Z9754" s="626">
        <v>31</v>
      </c>
      <c r="AA9754" s="316" t="str">
        <f t="shared" si="83"/>
        <v>INSERT INTO UPK_IKOU.upk_k40.k60_os_buno_link (os_buhin_no, k60_buno_id, created_date, created_tantou_id) VALUES ('76242   JG00A     J70', 1321, GETDATE(), 999);</v>
      </c>
      <c r="AC9754" s="316"/>
    </row>
    <row r="9755" spans="26:29" s="626" customFormat="1">
      <c r="Z9755" s="626">
        <v>32</v>
      </c>
      <c r="AA9755" s="316" t="str">
        <f t="shared" si="83"/>
        <v>INSERT INTO UPK_IKOU.upk_k40.k60_os_buno_link (os_buhin_no, k60_buno_id, created_date, created_tantou_id) VALUES ('76242   JG40A     J70', 1322, GETDATE(), 999);</v>
      </c>
      <c r="AC9755" s="316"/>
    </row>
    <row r="9756" spans="26:29" s="626" customFormat="1">
      <c r="Z9756" s="626">
        <v>33</v>
      </c>
      <c r="AA9756" s="316" t="str">
        <f t="shared" si="83"/>
        <v>INSERT INTO UPK_IKOU.upk_k40.k60_os_buno_link (os_buhin_no, k60_buno_id, created_date, created_tantou_id) VALUES ('76242   JG40A-E  RV8-60', 1323, GETDATE(), 999);</v>
      </c>
      <c r="AC9756" s="316"/>
    </row>
    <row r="9757" spans="26:29" s="626" customFormat="1">
      <c r="Z9757" s="626">
        <v>34</v>
      </c>
      <c r="AA9757" s="316" t="str">
        <f t="shared" si="83"/>
        <v>INSERT INTO UPK_IKOU.upk_k40.k60_os_buno_link (os_buhin_no, k60_buno_id, created_date, created_tantou_id) VALUES ('76243   JG00A     J70', 1324, GETDATE(), 999);</v>
      </c>
      <c r="AC9757" s="316"/>
    </row>
    <row r="9758" spans="26:29" s="626" customFormat="1">
      <c r="Z9758" s="626">
        <v>35</v>
      </c>
      <c r="AA9758" s="316" t="str">
        <f t="shared" si="83"/>
        <v>INSERT INTO UPK_IKOU.upk_k40.k60_os_buno_link (os_buhin_no, k60_buno_id, created_date, created_tantou_id) VALUES ('76243   JG40A     J70', 1325, GETDATE(), 999);</v>
      </c>
      <c r="AC9758" s="316"/>
    </row>
    <row r="9759" spans="26:29" s="626" customFormat="1">
      <c r="Z9759" s="626">
        <v>36</v>
      </c>
      <c r="AA9759" s="316" t="str">
        <f t="shared" si="83"/>
        <v>INSERT INTO UPK_IKOU.upk_k40.k60_os_buno_link (os_buhin_no, k60_buno_id, created_date, created_tantou_id) VALUES ('76243   JG40A-E  RV8-60', 1326, GETDATE(), 999);</v>
      </c>
      <c r="AC9759" s="316"/>
    </row>
    <row r="9760" spans="26:29" s="626" customFormat="1">
      <c r="Z9760" s="626">
        <v>37</v>
      </c>
      <c r="AA9760" s="316" t="str">
        <f t="shared" si="83"/>
        <v>INSERT INTO UPK_IKOU.upk_k40.k60_os_buno_link (os_buhin_no, k60_buno_id, created_date, created_tantou_id) VALUES ('77652/3 JM00A     B309', 1327, GETDATE(), 999);</v>
      </c>
      <c r="AC9760" s="316"/>
    </row>
    <row r="9761" spans="26:29" s="626" customFormat="1">
      <c r="Z9761" s="626">
        <v>38</v>
      </c>
      <c r="AA9761" s="316" t="str">
        <f t="shared" si="83"/>
        <v>INSERT INTO UPK_IKOU.upk_k40.k60_os_buno_link (os_buhin_no, k60_buno_id, created_date, created_tantou_id) VALUES ('75632   JM00A     J70', 1328, GETDATE(), 999);</v>
      </c>
      <c r="AC9761" s="316"/>
    </row>
    <row r="9762" spans="26:29" s="626" customFormat="1">
      <c r="Z9762" s="626">
        <v>39</v>
      </c>
      <c r="AA9762" s="316" t="str">
        <f t="shared" si="83"/>
        <v>INSERT INTO UPK_IKOU.upk_k40.k60_os_buno_link (os_buhin_no, k60_buno_id, created_date, created_tantou_id) VALUES ('76232   JM00A     K70', 1329, GETDATE(), 999);</v>
      </c>
      <c r="AC9762" s="316"/>
    </row>
    <row r="9763" spans="26:29" s="626" customFormat="1">
      <c r="Z9763" s="626">
        <v>40</v>
      </c>
      <c r="AA9763" s="316" t="str">
        <f t="shared" si="83"/>
        <v>INSERT INTO UPK_IKOU.upk_k40.k60_os_buno_link (os_buhin_no, k60_buno_id, created_date, created_tantou_id) VALUES ('76233   JM00A     K70', 1330, GETDATE(), 999);</v>
      </c>
      <c r="AC9763" s="316"/>
    </row>
    <row r="9764" spans="26:29" s="626" customFormat="1">
      <c r="Z9764" s="626">
        <v>41</v>
      </c>
      <c r="AA9764" s="316" t="str">
        <f t="shared" si="83"/>
        <v>INSERT INTO UPK_IKOU.upk_k40.k60_os_buno_link (os_buhin_no, k60_buno_id, created_date, created_tantou_id) VALUES ('76272   JM00A     B301', 1331, GETDATE(), 999);</v>
      </c>
      <c r="AC9764" s="316"/>
    </row>
    <row r="9765" spans="26:29" s="626" customFormat="1">
      <c r="Z9765" s="626">
        <v>42</v>
      </c>
      <c r="AA9765" s="316" t="str">
        <f t="shared" si="83"/>
        <v>INSERT INTO UPK_IKOU.upk_k40.k60_os_buno_link (os_buhin_no, k60_buno_id, created_date, created_tantou_id) VALUES ('76273   JM00A     B301', 1332, GETDATE(), 999);</v>
      </c>
      <c r="AC9765" s="316"/>
    </row>
    <row r="9766" spans="26:29" s="626" customFormat="1">
      <c r="Z9766" s="626">
        <v>43</v>
      </c>
      <c r="AA9766" s="316" t="str">
        <f t="shared" si="83"/>
        <v>INSERT INTO UPK_IKOU.upk_k40.k60_os_buno_link (os_buhin_no, k60_buno_id, created_date, created_tantou_id) VALUES ('76516   JM00A     K70', 1333, GETDATE(), 999);</v>
      </c>
      <c r="AC9766" s="316"/>
    </row>
    <row r="9767" spans="26:29" s="626" customFormat="1">
      <c r="Z9767" s="626">
        <v>44</v>
      </c>
      <c r="AA9767" s="316" t="str">
        <f t="shared" si="83"/>
        <v>INSERT INTO UPK_IKOU.upk_k40.k60_os_buno_link (os_buhin_no, k60_buno_id, created_date, created_tantou_id) VALUES ('76517   JM00A     K70', 1334, GETDATE(), 999);</v>
      </c>
      <c r="AC9767" s="316"/>
    </row>
    <row r="9768" spans="26:29" s="626" customFormat="1">
      <c r="Z9768" s="626">
        <v>45</v>
      </c>
      <c r="AA9768" s="316" t="str">
        <f t="shared" si="83"/>
        <v>INSERT INTO UPK_IKOU.upk_k40.k60_os_buno_link (os_buhin_no, k60_buno_id, created_date, created_tantou_id) VALUES ('77632/3 JM00A     J70', 1335, GETDATE(), 999);</v>
      </c>
      <c r="AC9768" s="316"/>
    </row>
    <row r="9769" spans="26:29" s="626" customFormat="1">
      <c r="Z9769" s="626">
        <v>46</v>
      </c>
      <c r="AA9769" s="316" t="str">
        <f t="shared" si="83"/>
        <v>INSERT INTO UPK_IKOU.upk_k40.k60_os_buno_link (os_buhin_no, k60_buno_id, created_date, created_tantou_id) VALUES ('77646/7 JM00A     J70', 1336, GETDATE(), 999);</v>
      </c>
      <c r="AC9769" s="316"/>
    </row>
    <row r="9770" spans="26:29" s="626" customFormat="1">
      <c r="Z9770" s="626">
        <v>47</v>
      </c>
      <c r="AA9770" s="316" t="str">
        <f t="shared" si="83"/>
        <v>INSERT INTO UPK_IKOU.upk_k40.k60_os_buno_link (os_buhin_no, k60_buno_id, created_date, created_tantou_id) VALUES ('76742/3 JM00A     J70', 1337, GETDATE(), 999);</v>
      </c>
      <c r="AC9770" s="316"/>
    </row>
    <row r="9771" spans="26:29" s="626" customFormat="1">
      <c r="Z9771" s="626">
        <v>48</v>
      </c>
      <c r="AA9771" s="316" t="str">
        <f t="shared" si="83"/>
        <v>INSERT INTO UPK_IKOU.upk_k40.k60_os_buno_link (os_buhin_no, k60_buno_id, created_date, created_tantou_id) VALUES ('64142/3 1AA0A     W70', 1338, GETDATE(), 999);</v>
      </c>
      <c r="AC9771" s="316"/>
    </row>
    <row r="9772" spans="26:29" s="626" customFormat="1">
      <c r="Z9772" s="626">
        <v>49</v>
      </c>
      <c r="AA9772" s="316" t="str">
        <f t="shared" si="83"/>
        <v>INSERT INTO UPK_IKOU.upk_k40.k60_os_buno_link (os_buhin_no, k60_buno_id, created_date, created_tantou_id) VALUES ('64142/3 1AA0A-K   B302', 1339, GETDATE(), 999);</v>
      </c>
      <c r="AC9772" s="316"/>
    </row>
    <row r="9773" spans="26:29" s="626" customFormat="1">
      <c r="Z9773" s="626">
        <v>50</v>
      </c>
      <c r="AA9773" s="316" t="str">
        <f t="shared" si="83"/>
        <v>INSERT INTO UPK_IKOU.upk_k40.k60_os_buno_link (os_buhin_no, k60_buno_id, created_date, created_tantou_id) VALUES ('67112   1AE0A     W70', 1340, GETDATE(), 999);</v>
      </c>
      <c r="AC9773" s="316"/>
    </row>
    <row r="9774" spans="26:29" s="626" customFormat="1">
      <c r="Z9774" s="626">
        <v>51</v>
      </c>
      <c r="AA9774" s="316" t="str">
        <f t="shared" si="83"/>
        <v>INSERT INTO UPK_IKOU.upk_k40.k60_os_buno_link (os_buhin_no, k60_buno_id, created_date, created_tantou_id) VALUES ('67412   1AE0A     B302', 1341, GETDATE(), 999);</v>
      </c>
      <c r="AC9774" s="316"/>
    </row>
    <row r="9775" spans="26:29" s="626" customFormat="1">
      <c r="Z9775" s="626">
        <v>52</v>
      </c>
      <c r="AA9775" s="316" t="str">
        <f t="shared" si="83"/>
        <v>INSERT INTO UPK_IKOU.upk_k40.k60_os_buno_link (os_buhin_no, k60_buno_id, created_date, created_tantou_id) VALUES ('67413   1AA0A     B302', 1342, GETDATE(), 999);</v>
      </c>
      <c r="AC9775" s="316"/>
    </row>
    <row r="9776" spans="26:29" s="626" customFormat="1">
      <c r="Z9776" s="626">
        <v>53</v>
      </c>
      <c r="AA9776" s="316" t="str">
        <f t="shared" si="83"/>
        <v>INSERT INTO UPK_IKOU.upk_k40.k60_os_buno_link (os_buhin_no, k60_buno_id, created_date, created_tantou_id) VALUES ('751J2   1AA0A    B302ｻﾌﾞ3', 1343, GETDATE(), 999);</v>
      </c>
      <c r="AC9776" s="316"/>
    </row>
    <row r="9777" spans="26:29" s="626" customFormat="1">
      <c r="Z9777" s="626">
        <v>54</v>
      </c>
      <c r="AA9777" s="316" t="str">
        <f t="shared" si="83"/>
        <v>INSERT INTO UPK_IKOU.upk_k40.k60_os_buno_link (os_buhin_no, k60_buno_id, created_date, created_tantou_id) VALUES ('751J3   1AA0A     X70ｻﾌﾞ ', 1344, GETDATE(), 999);</v>
      </c>
      <c r="AC9777" s="316"/>
    </row>
    <row r="9778" spans="26:29" s="626" customFormat="1">
      <c r="Z9778" s="626">
        <v>55</v>
      </c>
      <c r="AA9778" s="316" t="str">
        <f t="shared" si="83"/>
        <v>INSERT INTO UPK_IKOU.upk_k40.k60_os_buno_link (os_buhin_no, k60_buno_id, created_date, created_tantou_id) VALUES ('751J3   1AA0A-E   RV8-200', 1345, GETDATE(), 999);</v>
      </c>
      <c r="AC9778" s="316"/>
    </row>
    <row r="9779" spans="26:29" s="626" customFormat="1">
      <c r="Z9779" s="626">
        <v>56</v>
      </c>
      <c r="AA9779" s="316" t="str">
        <f t="shared" si="83"/>
        <v>INSERT INTO UPK_IKOU.upk_k40.k60_os_buno_link (os_buhin_no, k60_buno_id, created_date, created_tantou_id) VALUES ('75172   1AA0A     B302', 1346, GETDATE(), 999);</v>
      </c>
      <c r="AC9779" s="316"/>
    </row>
    <row r="9780" spans="26:29" s="626" customFormat="1">
      <c r="Z9780" s="626">
        <v>57</v>
      </c>
      <c r="AA9780" s="316" t="str">
        <f t="shared" si="83"/>
        <v>INSERT INTO UPK_IKOU.upk_k40.k60_os_buno_link (os_buhin_no, k60_buno_id, created_date, created_tantou_id) VALUES ('75172   1AA0A-E   RV8-170', 1347, GETDATE(), 999);</v>
      </c>
      <c r="AC9780" s="316"/>
    </row>
    <row r="9781" spans="26:29" s="626" customFormat="1">
      <c r="Z9781" s="626">
        <v>58</v>
      </c>
      <c r="AA9781" s="316" t="str">
        <f t="shared" si="83"/>
        <v>INSERT INTO UPK_IKOU.upk_k40.k60_os_buno_link (os_buhin_no, k60_buno_id, created_date, created_tantou_id) VALUES ('75172   1AE0A     B302', 1348, GETDATE(), 999);</v>
      </c>
      <c r="AC9781" s="316"/>
    </row>
    <row r="9782" spans="26:29" s="626" customFormat="1">
      <c r="Z9782" s="626">
        <v>59</v>
      </c>
      <c r="AA9782" s="316" t="str">
        <f t="shared" si="83"/>
        <v>INSERT INTO UPK_IKOU.upk_k40.k60_os_buno_link (os_buhin_no, k60_buno_id, created_date, created_tantou_id) VALUES ('75173   1AA0A     B302', 1349, GETDATE(), 999);</v>
      </c>
      <c r="AC9782" s="316"/>
    </row>
    <row r="9783" spans="26:29" s="626" customFormat="1">
      <c r="Z9783" s="626">
        <v>60</v>
      </c>
      <c r="AA9783" s="316" t="str">
        <f t="shared" si="83"/>
        <v>INSERT INTO UPK_IKOU.upk_k40.k60_os_buno_link (os_buhin_no, k60_buno_id, created_date, created_tantou_id) VALUES ('75173   1AA0A-E   RV8-170', 1350, GETDATE(), 999);</v>
      </c>
      <c r="AC9783" s="316"/>
    </row>
    <row r="9784" spans="26:29" s="626" customFormat="1">
      <c r="Z9784" s="626">
        <v>61</v>
      </c>
      <c r="AA9784" s="316" t="str">
        <f t="shared" si="83"/>
        <v>INSERT INTO UPK_IKOU.upk_k40.k60_os_buno_link (os_buhin_no, k60_buno_id, created_date, created_tantou_id) VALUES ('75197   1AA0A     K70Ｚへ', 1351, GETDATE(), 999);</v>
      </c>
      <c r="AC9784" s="316"/>
    </row>
    <row r="9785" spans="26:29" s="626" customFormat="1">
      <c r="Z9785" s="626">
        <v>62</v>
      </c>
      <c r="AA9785" s="316" t="str">
        <f t="shared" si="83"/>
        <v>INSERT INTO UPK_IKOU.upk_k40.k60_os_buno_link (os_buhin_no, k60_buno_id, created_date, created_tantou_id) VALUES ('75536/7 1AC0A     W70', 1352, GETDATE(), 999);</v>
      </c>
      <c r="AC9785" s="316"/>
    </row>
    <row r="9786" spans="26:29" s="626" customFormat="1">
      <c r="Z9786" s="626">
        <v>63</v>
      </c>
      <c r="AA9786" s="316" t="str">
        <f t="shared" si="83"/>
        <v>INSERT INTO UPK_IKOU.upk_k40.k60_os_buno_link (os_buhin_no, k60_buno_id, created_date, created_tantou_id) VALUES ('75536/7 1AC0A-E   RV8-100', 1353, GETDATE(), 999);</v>
      </c>
      <c r="AC9786" s="316"/>
    </row>
    <row r="9787" spans="26:29" s="626" customFormat="1">
      <c r="Z9787" s="626">
        <v>64</v>
      </c>
      <c r="AA9787" s="316" t="str">
        <f t="shared" si="83"/>
        <v>INSERT INTO UPK_IKOU.upk_k40.k60_os_buno_link (os_buhin_no, k60_buno_id, created_date, created_tantou_id) VALUES ('745G3   1GR0A     B309', 1354, GETDATE(), 999);</v>
      </c>
      <c r="AC9787" s="316"/>
    </row>
    <row r="9788" spans="26:29" s="626" customFormat="1">
      <c r="Z9788" s="626">
        <v>65</v>
      </c>
      <c r="AA9788" s="316" t="str">
        <f t="shared" ref="AA9788:AA9851" si="84">AA$9722&amp;"'"&amp;AA8387&amp;"', "&amp;AB8387&amp;", GETDATE(), 999);"</f>
        <v>INSERT INTO UPK_IKOU.upk_k40.k60_os_buno_link (os_buhin_no, k60_buno_id, created_date, created_tantou_id) VALUES ('745J4/5 1GR0A     K70ｻﾌﾞ2', 1355, GETDATE(), 999);</v>
      </c>
      <c r="AC9788" s="316"/>
    </row>
    <row r="9789" spans="26:29" s="626" customFormat="1">
      <c r="Z9789" s="626">
        <v>66</v>
      </c>
      <c r="AA9789" s="316" t="str">
        <f t="shared" si="84"/>
        <v>INSERT INTO UPK_IKOU.upk_k40.k60_os_buno_link (os_buhin_no, k60_buno_id, created_date, created_tantou_id) VALUES ('748B2/3 1GR0ATE   T308', 1356, GETDATE(), 999);</v>
      </c>
      <c r="AC9789" s="316"/>
    </row>
    <row r="9790" spans="26:29" s="626" customFormat="1">
      <c r="Z9790" s="626">
        <v>67</v>
      </c>
      <c r="AA9790" s="316" t="str">
        <f t="shared" si="84"/>
        <v>INSERT INTO UPK_IKOU.upk_k40.k60_os_buno_link (os_buhin_no, k60_buno_id, created_date, created_tantou_id) VALUES ('76456/7 1GR0A     W70ｻﾌﾞ2', 1357, GETDATE(), 999);</v>
      </c>
      <c r="AC9790" s="316"/>
    </row>
    <row r="9791" spans="26:29" s="626" customFormat="1">
      <c r="Z9791" s="626">
        <v>68</v>
      </c>
      <c r="AA9791" s="316" t="str">
        <f t="shared" si="84"/>
        <v>INSERT INTO UPK_IKOU.upk_k40.k60_os_buno_link (os_buhin_no, k60_buno_id, created_date, created_tantou_id) VALUES ('76488   1GR0A     K70ｻﾌﾞ2', 1358, GETDATE(), 999);</v>
      </c>
      <c r="AC9791" s="316"/>
    </row>
    <row r="9792" spans="26:29" s="626" customFormat="1">
      <c r="Z9792" s="626">
        <v>69</v>
      </c>
      <c r="AA9792" s="316" t="str">
        <f t="shared" si="84"/>
        <v>INSERT INTO UPK_IKOU.upk_k40.k60_os_buno_link (os_buhin_no, k60_buno_id, created_date, created_tantou_id) VALUES ('76489   1GR0A     K70ｻﾌﾞ2', 1359, GETDATE(), 999);</v>
      </c>
      <c r="AC9792" s="316"/>
    </row>
    <row r="9793" spans="26:29" s="626" customFormat="1">
      <c r="Z9793" s="626">
        <v>70</v>
      </c>
      <c r="AA9793" s="316" t="str">
        <f t="shared" si="84"/>
        <v>INSERT INTO UPK_IKOU.upk_k40.k60_os_buno_link (os_buhin_no, k60_buno_id, created_date, created_tantou_id) VALUES ('67413   JN20A     B309', 1360, GETDATE(), 999);</v>
      </c>
      <c r="AC9793" s="316"/>
    </row>
    <row r="9794" spans="26:29" s="626" customFormat="1">
      <c r="Z9794" s="626">
        <v>71</v>
      </c>
      <c r="AA9794" s="316" t="str">
        <f t="shared" si="84"/>
        <v>INSERT INTO UPK_IKOU.upk_k40.k60_os_buno_link (os_buhin_no, k60_buno_id, created_date, created_tantou_id) VALUES ('67413   JN20A-G   RJG-300', 1361, GETDATE(), 999);</v>
      </c>
      <c r="AC9794" s="316"/>
    </row>
    <row r="9795" spans="26:29" s="626" customFormat="1">
      <c r="Z9795" s="626">
        <v>72</v>
      </c>
      <c r="AA9795" s="316" t="str">
        <f t="shared" si="84"/>
        <v>INSERT INTO UPK_IKOU.upk_k40.k60_os_buno_link (os_buhin_no, k60_buno_id, created_date, created_tantou_id) VALUES ('67413   1VA0A     B301', 1362, GETDATE(), 999);</v>
      </c>
      <c r="AC9795" s="316"/>
    </row>
    <row r="9796" spans="26:29" s="626" customFormat="1">
      <c r="Z9796" s="626">
        <v>73</v>
      </c>
      <c r="AA9796" s="316" t="str">
        <f t="shared" si="84"/>
        <v>INSERT INTO UPK_IKOU.upk_k40.k60_os_buno_link (os_buhin_no, k60_buno_id, created_date, created_tantou_id) VALUES ('76366/7 1VA0A     B301', 1363, GETDATE(), 999);</v>
      </c>
      <c r="AC9796" s="316"/>
    </row>
    <row r="9797" spans="26:29" s="626" customFormat="1">
      <c r="Z9797" s="626">
        <v>74</v>
      </c>
      <c r="AA9797" s="316" t="str">
        <f t="shared" si="84"/>
        <v>INSERT INTO UPK_IKOU.upk_k40.k60_os_buno_link (os_buhin_no, k60_buno_id, created_date, created_tantou_id) VALUES ('76366/7 1VA0A-E   250', 1364, GETDATE(), 999);</v>
      </c>
      <c r="AC9797" s="316"/>
    </row>
    <row r="9798" spans="26:29" s="626" customFormat="1">
      <c r="Z9798" s="626">
        <v>75</v>
      </c>
      <c r="AA9798" s="316" t="str">
        <f t="shared" si="84"/>
        <v>INSERT INTO UPK_IKOU.upk_k40.k60_os_buno_link (os_buhin_no, k60_buno_id, created_date, created_tantou_id) VALUES ('64142/3 3TU0A/JN20A-E  RV8-200', 1365, GETDATE(), 999);</v>
      </c>
      <c r="AC9798" s="316"/>
    </row>
    <row r="9799" spans="26:29" s="626" customFormat="1">
      <c r="Z9799" s="626">
        <v>76</v>
      </c>
      <c r="AA9799" s="316" t="str">
        <f t="shared" si="84"/>
        <v>INSERT INTO UPK_IKOU.upk_k40.k60_os_buno_link (os_buhin_no, k60_buno_id, created_date, created_tantou_id) VALUES ('64142/3 3TU0A/JN20A  W70', 1366, GETDATE(), 999);</v>
      </c>
      <c r="AC9799" s="316"/>
    </row>
    <row r="9800" spans="26:29" s="626" customFormat="1">
      <c r="Z9800" s="626">
        <v>77</v>
      </c>
      <c r="AA9800" s="316" t="str">
        <f t="shared" si="84"/>
        <v>INSERT INTO UPK_IKOU.upk_k40.k60_os_buno_link (os_buhin_no, k60_buno_id, created_date, created_tantou_id) VALUES ('67412   JN90A-E   RB-300', 1367, GETDATE(), 999);</v>
      </c>
      <c r="AC9800" s="316"/>
    </row>
    <row r="9801" spans="26:29" s="626" customFormat="1">
      <c r="Z9801" s="626">
        <v>78</v>
      </c>
      <c r="AA9801" s="316" t="str">
        <f t="shared" si="84"/>
        <v>INSERT INTO UPK_IKOU.upk_k40.k60_os_buno_link (os_buhin_no, k60_buno_id, created_date, created_tantou_id) VALUES ('67412   JN90A     B309', 1368, GETDATE(), 999);</v>
      </c>
      <c r="AC9801" s="316"/>
    </row>
    <row r="9802" spans="26:29" s="626" customFormat="1">
      <c r="Z9802" s="626">
        <v>79</v>
      </c>
      <c r="AA9802" s="316" t="str">
        <f t="shared" si="84"/>
        <v>INSERT INTO UPK_IKOU.upk_k40.k60_os_buno_link (os_buhin_no, k60_buno_id, created_date, created_tantou_id) VALUES ('67408/9 JN20A     B302', 1369, GETDATE(), 999);</v>
      </c>
      <c r="AC9802" s="316"/>
    </row>
    <row r="9803" spans="26:29" s="626" customFormat="1">
      <c r="Z9803" s="626">
        <v>80</v>
      </c>
      <c r="AA9803" s="316" t="str">
        <f t="shared" si="84"/>
        <v>INSERT INTO UPK_IKOU.upk_k40.k60_os_buno_link (os_buhin_no, k60_buno_id, created_date, created_tantou_id) VALUES ('67408/9 JN20A-E   RB-500', 1370, GETDATE(), 999);</v>
      </c>
      <c r="AC9803" s="316"/>
    </row>
    <row r="9804" spans="26:29" s="626" customFormat="1">
      <c r="Z9804" s="626">
        <v>81</v>
      </c>
      <c r="AA9804" s="316" t="str">
        <f t="shared" si="84"/>
        <v>INSERT INTO UPK_IKOU.upk_k40.k60_os_buno_link (os_buhin_no, k60_buno_id, created_date, created_tantou_id) VALUES ('75134   JN20A     B309', 1371, GETDATE(), 999);</v>
      </c>
      <c r="AC9804" s="316"/>
    </row>
    <row r="9805" spans="26:29" s="626" customFormat="1">
      <c r="Z9805" s="626">
        <v>82</v>
      </c>
      <c r="AA9805" s="316" t="str">
        <f t="shared" si="84"/>
        <v>INSERT INTO UPK_IKOU.upk_k40.k60_os_buno_link (os_buhin_no, k60_buno_id, created_date, created_tantou_id) VALUES ('75134   JN20A-E   RB-200', 1372, GETDATE(), 999);</v>
      </c>
      <c r="AC9805" s="316"/>
    </row>
    <row r="9806" spans="26:29" s="626" customFormat="1">
      <c r="Z9806" s="626">
        <v>83</v>
      </c>
      <c r="AA9806" s="316" t="str">
        <f t="shared" si="84"/>
        <v>INSERT INTO UPK_IKOU.upk_k40.k60_os_buno_link (os_buhin_no, k60_buno_id, created_date, created_tantou_id) VALUES ('75135   JN20A     B309', 1373, GETDATE(), 999);</v>
      </c>
      <c r="AC9806" s="316"/>
    </row>
    <row r="9807" spans="26:29" s="626" customFormat="1">
      <c r="Z9807" s="626">
        <v>84</v>
      </c>
      <c r="AA9807" s="316" t="str">
        <f t="shared" si="84"/>
        <v>INSERT INTO UPK_IKOU.upk_k40.k60_os_buno_link (os_buhin_no, k60_buno_id, created_date, created_tantou_id) VALUES ('75135   JN20A-E   RB-200', 1374, GETDATE(), 999);</v>
      </c>
      <c r="AC9807" s="316"/>
    </row>
    <row r="9808" spans="26:29" s="626" customFormat="1">
      <c r="Z9808" s="626">
        <v>85</v>
      </c>
      <c r="AA9808" s="316" t="str">
        <f t="shared" si="84"/>
        <v>INSERT INTO UPK_IKOU.upk_k40.k60_os_buno_link (os_buhin_no, k60_buno_id, created_date, created_tantou_id) VALUES ('75432/3 JN20A     B70', 1375, GETDATE(), 999);</v>
      </c>
      <c r="AC9808" s="316"/>
    </row>
    <row r="9809" spans="26:29" s="626" customFormat="1">
      <c r="Z9809" s="626">
        <v>86</v>
      </c>
      <c r="AA9809" s="316" t="str">
        <f t="shared" si="84"/>
        <v>INSERT INTO UPK_IKOU.upk_k40.k60_os_buno_link (os_buhin_no, k60_buno_id, created_date, created_tantou_id) VALUES ('76272/3 JN20A     B70', 1376, GETDATE(), 999);</v>
      </c>
      <c r="AC9809" s="316"/>
    </row>
    <row r="9810" spans="26:29" s="626" customFormat="1">
      <c r="Z9810" s="626">
        <v>87</v>
      </c>
      <c r="AA9810" s="316" t="str">
        <f t="shared" si="84"/>
        <v>INSERT INTO UPK_IKOU.upk_k40.k60_os_buno_link (os_buhin_no, k60_buno_id, created_date, created_tantou_id) VALUES ('76272/3 JN20A-E   RV8-120', 1377, GETDATE(), 999);</v>
      </c>
      <c r="AC9810" s="316"/>
    </row>
    <row r="9811" spans="26:29" s="626" customFormat="1">
      <c r="Z9811" s="626">
        <v>88</v>
      </c>
      <c r="AA9811" s="316" t="str">
        <f t="shared" si="84"/>
        <v>INSERT INTO UPK_IKOU.upk_k40.k60_os_buno_link (os_buhin_no, k60_buno_id, created_date, created_tantou_id) VALUES ('76232   JN20A     B70', 1378, GETDATE(), 999);</v>
      </c>
      <c r="AC9811" s="316"/>
    </row>
    <row r="9812" spans="26:29" s="626" customFormat="1">
      <c r="Z9812" s="626">
        <v>89</v>
      </c>
      <c r="AA9812" s="316" t="str">
        <f t="shared" si="84"/>
        <v>INSERT INTO UPK_IKOU.upk_k40.k60_os_buno_link (os_buhin_no, k60_buno_id, created_date, created_tantou_id) VALUES ('76233   JN20A     B70', 1379, GETDATE(), 999);</v>
      </c>
      <c r="AC9812" s="316"/>
    </row>
    <row r="9813" spans="26:29" s="626" customFormat="1">
      <c r="Z9813" s="626">
        <v>90</v>
      </c>
      <c r="AA9813" s="316" t="str">
        <f t="shared" si="84"/>
        <v>INSERT INTO UPK_IKOU.upk_k40.k60_os_buno_link (os_buhin_no, k60_buno_id, created_date, created_tantou_id) VALUES ('764B4/5 JN20A     RV8-100', 1380, GETDATE(), 999);</v>
      </c>
      <c r="AC9813" s="316"/>
    </row>
    <row r="9814" spans="26:29" s="626" customFormat="1">
      <c r="Z9814" s="626">
        <v>91</v>
      </c>
      <c r="AA9814" s="316" t="str">
        <f t="shared" si="84"/>
        <v>INSERT INTO UPK_IKOU.upk_k40.k60_os_buno_link (os_buhin_no, k60_buno_id, created_date, created_tantou_id) VALUES ('764B4/5 JN20A     K30', 1380, GETDATE(), 999);</v>
      </c>
      <c r="AC9814" s="316"/>
    </row>
    <row r="9815" spans="26:29" s="626" customFormat="1">
      <c r="Z9815" s="626">
        <v>92</v>
      </c>
      <c r="AA9815" s="316" t="str">
        <f t="shared" si="84"/>
        <v>INSERT INTO UPK_IKOU.upk_k40.k60_os_buno_link (os_buhin_no, k60_buno_id, created_date, created_tantou_id) VALUES ('76753   JN20A     RWB-100', 1381, GETDATE(), 999);</v>
      </c>
      <c r="AC9815" s="316"/>
    </row>
    <row r="9816" spans="26:29" s="626" customFormat="1">
      <c r="Z9816" s="626">
        <v>93</v>
      </c>
      <c r="AA9816" s="316" t="str">
        <f t="shared" si="84"/>
        <v>INSERT INTO UPK_IKOU.upk_k40.k60_os_buno_link (os_buhin_no, k60_buno_id, created_date, created_tantou_id) VALUES ('76753   JN20A     K30', 1381, GETDATE(), 999);</v>
      </c>
      <c r="AC9816" s="316"/>
    </row>
    <row r="9817" spans="26:29" s="626" customFormat="1">
      <c r="Z9817" s="626">
        <v>94</v>
      </c>
      <c r="AA9817" s="316" t="str">
        <f t="shared" si="84"/>
        <v>INSERT INTO UPK_IKOU.upk_k40.k60_os_buno_link (os_buhin_no, k60_buno_id, created_date, created_tantou_id) VALUES ('79422   JN20A     B309', 1382, GETDATE(), 999);</v>
      </c>
      <c r="AC9817" s="316"/>
    </row>
    <row r="9818" spans="26:29" s="626" customFormat="1">
      <c r="Z9818" s="626">
        <v>95</v>
      </c>
      <c r="AA9818" s="316" t="str">
        <f t="shared" si="84"/>
        <v>INSERT INTO UPK_IKOU.upk_k40.k60_os_buno_link (os_buhin_no, k60_buno_id, created_date, created_tantou_id) VALUES ('79422   JN20B     B309', 1383, GETDATE(), 999);</v>
      </c>
      <c r="AC9818" s="316"/>
    </row>
    <row r="9819" spans="26:29" s="626" customFormat="1">
      <c r="Z9819" s="626">
        <v>96</v>
      </c>
      <c r="AA9819" s="316" t="str">
        <f t="shared" si="84"/>
        <v>INSERT INTO UPK_IKOU.upk_k40.k60_os_buno_link (os_buhin_no, k60_buno_id, created_date, created_tantou_id) VALUES ('17285   1LA1A01   B301', 1384, GETDATE(), 999);</v>
      </c>
      <c r="AC9819" s="316"/>
    </row>
    <row r="9820" spans="26:29" s="626" customFormat="1">
      <c r="Z9820" s="626">
        <v>97</v>
      </c>
      <c r="AA9820" s="316" t="str">
        <f t="shared" si="84"/>
        <v>INSERT INTO UPK_IKOU.upk_k40.k60_os_buno_link (os_buhin_no, k60_buno_id, created_date, created_tantou_id) VALUES ('64132   1LA0A     B301', 1385, GETDATE(), 999);</v>
      </c>
      <c r="AC9820" s="316"/>
    </row>
    <row r="9821" spans="26:29" s="626" customFormat="1">
      <c r="Z9821" s="626">
        <v>98</v>
      </c>
      <c r="AA9821" s="316" t="str">
        <f t="shared" si="84"/>
        <v>INSERT INTO UPK_IKOU.upk_k40.k60_os_buno_link (os_buhin_no, k60_buno_id, created_date, created_tantou_id) VALUES ('64132   1LA0A-G   浜岳', 1386, GETDATE(), 999);</v>
      </c>
      <c r="AC9821" s="316"/>
    </row>
    <row r="9822" spans="26:29" s="626" customFormat="1">
      <c r="Z9822" s="626">
        <v>99</v>
      </c>
      <c r="AA9822" s="316" t="str">
        <f t="shared" si="84"/>
        <v>INSERT INTO UPK_IKOU.upk_k40.k60_os_buno_link (os_buhin_no, k60_buno_id, created_date, created_tantou_id) VALUES ('64133   1LA0A     B301', 1387, GETDATE(), 999);</v>
      </c>
      <c r="AC9822" s="316"/>
    </row>
    <row r="9823" spans="26:29" s="626" customFormat="1">
      <c r="Z9823" s="626">
        <v>100</v>
      </c>
      <c r="AA9823" s="316" t="str">
        <f t="shared" si="84"/>
        <v>INSERT INTO UPK_IKOU.upk_k40.k60_os_buno_link (os_buhin_no, k60_buno_id, created_date, created_tantou_id) VALUES ('64182/3 1LA0A     B309', 1388, GETDATE(), 999);</v>
      </c>
      <c r="AC9823" s="316"/>
    </row>
    <row r="9824" spans="26:29" s="626" customFormat="1">
      <c r="Z9824" s="626">
        <v>101</v>
      </c>
      <c r="AA9824" s="316" t="str">
        <f t="shared" si="84"/>
        <v>INSERT INTO UPK_IKOU.upk_k40.k60_os_buno_link (os_buhin_no, k60_buno_id, created_date, created_tantou_id) VALUES ('745B6/7 1LA0A     K70', 1389, GETDATE(), 999);</v>
      </c>
      <c r="AC9824" s="316"/>
    </row>
    <row r="9825" spans="26:29" s="626" customFormat="1">
      <c r="Z9825" s="626">
        <v>102</v>
      </c>
      <c r="AA9825" s="316" t="str">
        <f t="shared" si="84"/>
        <v>INSERT INTO UPK_IKOU.upk_k40.k60_os_buno_link (os_buhin_no, k60_buno_id, created_date, created_tantou_id) VALUES ('745B6/7 1LA0A-G   浜岳', 1390, GETDATE(), 999);</v>
      </c>
      <c r="AC9825" s="316"/>
    </row>
    <row r="9826" spans="26:29" s="626" customFormat="1">
      <c r="Z9826" s="626">
        <v>103</v>
      </c>
      <c r="AA9826" s="316" t="str">
        <f t="shared" si="84"/>
        <v>INSERT INTO UPK_IKOU.upk_k40.k60_os_buno_link (os_buhin_no, k60_buno_id, created_date, created_tantou_id) VALUES ('76456/7 1LA0A     K70', 1391, GETDATE(), 999);</v>
      </c>
      <c r="AC9826" s="316"/>
    </row>
    <row r="9827" spans="26:29" s="626" customFormat="1">
      <c r="Z9827" s="626">
        <v>104</v>
      </c>
      <c r="AA9827" s="316" t="str">
        <f t="shared" si="84"/>
        <v>INSERT INTO UPK_IKOU.upk_k40.k60_os_buno_link (os_buhin_no, k60_buno_id, created_date, created_tantou_id) VALUES ('76456/7 1LA0A-G   浜岳', 1392, GETDATE(), 999);</v>
      </c>
      <c r="AC9827" s="316"/>
    </row>
    <row r="9828" spans="26:29" s="626" customFormat="1">
      <c r="Z9828" s="626">
        <v>105</v>
      </c>
      <c r="AA9828" s="316" t="str">
        <f t="shared" si="84"/>
        <v>INSERT INTO UPK_IKOU.upk_k40.k60_os_buno_link (os_buhin_no, k60_buno_id, created_date, created_tantou_id) VALUES ('75432   1LA0A     K70', 1393, GETDATE(), 999);</v>
      </c>
      <c r="AC9828" s="316"/>
    </row>
    <row r="9829" spans="26:29" s="626" customFormat="1">
      <c r="Z9829" s="626">
        <v>106</v>
      </c>
      <c r="AA9829" s="316" t="str">
        <f t="shared" si="84"/>
        <v>INSERT INTO UPK_IKOU.upk_k40.k60_os_buno_link (os_buhin_no, k60_buno_id, created_date, created_tantou_id) VALUES ('756C0/1 1LA0A     Bへｻﾌﾞ', 1394, GETDATE(), 999);</v>
      </c>
      <c r="AC9829" s="316"/>
    </row>
    <row r="9830" spans="26:29" s="626" customFormat="1">
      <c r="Z9830" s="626">
        <v>107</v>
      </c>
      <c r="AA9830" s="316" t="str">
        <f t="shared" si="84"/>
        <v>INSERT INTO UPK_IKOU.upk_k40.k60_os_buno_link (os_buhin_no, k60_buno_id, created_date, created_tantou_id) VALUES ('756C0/1 1LA0A-G   Bへ浜岳', 1395, GETDATE(), 999);</v>
      </c>
      <c r="AC9830" s="316"/>
    </row>
    <row r="9831" spans="26:29" s="626" customFormat="1">
      <c r="Z9831" s="626">
        <v>108</v>
      </c>
      <c r="AA9831" s="316" t="str">
        <f t="shared" si="84"/>
        <v>INSERT INTO UPK_IKOU.upk_k40.k60_os_buno_link (os_buhin_no, k60_buno_id, created_date, created_tantou_id) VALUES ('76262   1LA0A     K70', 1396, GETDATE(), 999);</v>
      </c>
      <c r="AC9831" s="316"/>
    </row>
    <row r="9832" spans="26:29" s="626" customFormat="1">
      <c r="Z9832" s="626">
        <v>109</v>
      </c>
      <c r="AA9832" s="316" t="str">
        <f t="shared" si="84"/>
        <v>INSERT INTO UPK_IKOU.upk_k40.k60_os_buno_link (os_buhin_no, k60_buno_id, created_date, created_tantou_id) VALUES ('76263   1LA0A     K70', 1397, GETDATE(), 999);</v>
      </c>
      <c r="AC9832" s="316"/>
    </row>
    <row r="9833" spans="26:29" s="626" customFormat="1">
      <c r="Z9833" s="626">
        <v>110</v>
      </c>
      <c r="AA9833" s="316" t="str">
        <f t="shared" si="84"/>
        <v>INSERT INTO UPK_IKOU.upk_k40.k60_os_buno_link (os_buhin_no, k60_buno_id, created_date, created_tantou_id) VALUES ('76272/3 1LA0A     K70', 1398, GETDATE(), 999);</v>
      </c>
      <c r="AC9833" s="316"/>
    </row>
    <row r="9834" spans="26:29" s="626" customFormat="1">
      <c r="Z9834" s="626">
        <v>111</v>
      </c>
      <c r="AA9834" s="316" t="str">
        <f t="shared" si="84"/>
        <v>INSERT INTO UPK_IKOU.upk_k40.k60_os_buno_link (os_buhin_no, k60_buno_id, created_date, created_tantou_id) VALUES ('64112/3 1JA0A-B   B302', 1399, GETDATE(), 999);</v>
      </c>
      <c r="AC9834" s="316"/>
    </row>
    <row r="9835" spans="26:29" s="626" customFormat="1">
      <c r="Z9835" s="626">
        <v>112</v>
      </c>
      <c r="AA9835" s="316" t="str">
        <f t="shared" si="84"/>
        <v>INSERT INTO UPK_IKOU.upk_k40.k60_os_buno_link (os_buhin_no, k60_buno_id, created_date, created_tantou_id) VALUES ('64112   1JA0A-C   B302', 1400, GETDATE(), 999);</v>
      </c>
      <c r="AC9835" s="316"/>
    </row>
    <row r="9836" spans="26:29" s="626" customFormat="1">
      <c r="Z9836" s="626">
        <v>113</v>
      </c>
      <c r="AA9836" s="316" t="str">
        <f t="shared" si="84"/>
        <v>INSERT INTO UPK_IKOU.upk_k40.k60_os_buno_link (os_buhin_no, k60_buno_id, created_date, created_tantou_id) VALUES ('64113   1JA0A     K30', 1401, GETDATE(), 999);</v>
      </c>
      <c r="AC9836" s="316"/>
    </row>
    <row r="9837" spans="26:29" s="626" customFormat="1">
      <c r="Z9837" s="626">
        <v>114</v>
      </c>
      <c r="AA9837" s="316" t="str">
        <f t="shared" si="84"/>
        <v>INSERT INTO UPK_IKOU.upk_k40.k60_os_buno_link (os_buhin_no, k60_buno_id, created_date, created_tantou_id) VALUES ('64142/3 1JA0A     B302', 1402, GETDATE(), 999);</v>
      </c>
      <c r="AC9837" s="316"/>
    </row>
    <row r="9838" spans="26:29" s="626" customFormat="1">
      <c r="Z9838" s="626">
        <v>115</v>
      </c>
      <c r="AA9838" s="316" t="str">
        <f t="shared" si="84"/>
        <v>INSERT INTO UPK_IKOU.upk_k40.k60_os_buno_link (os_buhin_no, k60_buno_id, created_date, created_tantou_id) VALUES ('75176   1JB0A     K70ｻﾌﾞ2', 1403, GETDATE(), 999);</v>
      </c>
      <c r="AC9838" s="316"/>
    </row>
    <row r="9839" spans="26:29" s="626" customFormat="1">
      <c r="Z9839" s="626">
        <v>116</v>
      </c>
      <c r="AA9839" s="316" t="str">
        <f t="shared" si="84"/>
        <v>INSERT INTO UPK_IKOU.upk_k40.k60_os_buno_link (os_buhin_no, k60_buno_id, created_date, created_tantou_id) VALUES ('75177   1JA0A     K70ｻﾌﾞ2', 1404, GETDATE(), 999);</v>
      </c>
      <c r="AC9839" s="316"/>
    </row>
    <row r="9840" spans="26:29" s="626" customFormat="1">
      <c r="Z9840" s="626">
        <v>117</v>
      </c>
      <c r="AA9840" s="316" t="str">
        <f t="shared" si="84"/>
        <v>INSERT INTO UPK_IKOU.upk_k40.k60_os_buno_link (os_buhin_no, k60_buno_id, created_date, created_tantou_id) VALUES ('76548   6AX0A     K70     ', 1405, GETDATE(), 999);</v>
      </c>
      <c r="AC9840" s="316"/>
    </row>
    <row r="9841" spans="26:29" s="626" customFormat="1">
      <c r="Z9841" s="626">
        <v>118</v>
      </c>
      <c r="AA9841" s="316" t="str">
        <f t="shared" si="84"/>
        <v>INSERT INTO UPK_IKOU.upk_k40.k60_os_buno_link (os_buhin_no, k60_buno_id, created_date, created_tantou_id) VALUES ('76549   6AX0A     K70     ', 1406, GETDATE(), 999);</v>
      </c>
      <c r="AC9841" s="316"/>
    </row>
    <row r="9842" spans="26:29" s="626" customFormat="1">
      <c r="Z9842" s="626">
        <v>119</v>
      </c>
      <c r="AA9842" s="316" t="str">
        <f t="shared" si="84"/>
        <v>INSERT INTO UPK_IKOU.upk_k40.k60_os_buno_link (os_buhin_no, k60_buno_id, created_date, created_tantou_id) VALUES ('74283   3XA0A     K70ｼﾝｸﾛ', 1407, GETDATE(), 999);</v>
      </c>
      <c r="AC9842" s="316"/>
    </row>
    <row r="9843" spans="26:29" s="626" customFormat="1">
      <c r="Z9843" s="626">
        <v>120</v>
      </c>
      <c r="AA9843" s="316" t="str">
        <f t="shared" si="84"/>
        <v>INSERT INTO UPK_IKOU.upk_k40.k60_os_buno_link (os_buhin_no, k60_buno_id, created_date, created_tantou_id) VALUES ('74283   3XA0B     K70ｼﾝｸﾛ', 1408, GETDATE(), 999);</v>
      </c>
      <c r="AC9843" s="316"/>
    </row>
    <row r="9844" spans="26:29" s="626" customFormat="1">
      <c r="Z9844" s="626">
        <v>121</v>
      </c>
      <c r="AA9844" s="316" t="str">
        <f t="shared" si="84"/>
        <v>INSERT INTO UPK_IKOU.upk_k40.k60_os_buno_link (os_buhin_no, k60_buno_id, created_date, created_tantou_id) VALUES ('74322   5YJ0A     ﾃｸﾉｼﾝｸﾛ', 1409, GETDATE(), 999);</v>
      </c>
      <c r="AC9844" s="316"/>
    </row>
    <row r="9845" spans="26:29" s="626" customFormat="1">
      <c r="Z9845" s="626">
        <v>122</v>
      </c>
      <c r="AA9845" s="316" t="str">
        <f t="shared" si="84"/>
        <v>INSERT INTO UPK_IKOU.upk_k40.k60_os_buno_link (os_buhin_no, k60_buno_id, created_date, created_tantou_id) VALUES ('75112   3XA0A     K30　Zへ', 1410, GETDATE(), 999);</v>
      </c>
      <c r="AC9845" s="316"/>
    </row>
    <row r="9846" spans="26:29" s="626" customFormat="1">
      <c r="Z9846" s="626">
        <v>123</v>
      </c>
      <c r="AA9846" s="316" t="str">
        <f t="shared" si="84"/>
        <v>INSERT INTO UPK_IKOU.upk_k40.k60_os_buno_link (os_buhin_no, k60_buno_id, created_date, created_tantou_id) VALUES ('75113   3XA0A     K30　Zへ', 1411, GETDATE(), 999);</v>
      </c>
      <c r="AC9846" s="316"/>
    </row>
    <row r="9847" spans="26:29" s="626" customFormat="1">
      <c r="Z9847" s="626">
        <v>124</v>
      </c>
      <c r="AA9847" s="316" t="str">
        <f t="shared" si="84"/>
        <v>INSERT INTO UPK_IKOU.upk_k40.k60_os_buno_link (os_buhin_no, k60_buno_id, created_date, created_tantou_id) VALUES ('75112   3XE0A     K30　Zへ', 1412, GETDATE(), 999);</v>
      </c>
      <c r="AC9847" s="316"/>
    </row>
    <row r="9848" spans="26:29" s="626" customFormat="1">
      <c r="Z9848" s="626">
        <v>125</v>
      </c>
      <c r="AA9848" s="316" t="str">
        <f t="shared" si="84"/>
        <v>INSERT INTO UPK_IKOU.upk_k40.k60_os_buno_link (os_buhin_no, k60_buno_id, created_date, created_tantou_id) VALUES ('75113   3XE0A     K30　Zへ', 1413, GETDATE(), 999);</v>
      </c>
      <c r="AC9848" s="316"/>
    </row>
    <row r="9849" spans="26:29" s="626" customFormat="1">
      <c r="Z9849" s="626">
        <v>126</v>
      </c>
      <c r="AA9849" s="316" t="str">
        <f t="shared" si="84"/>
        <v>INSERT INTO UPK_IKOU.upk_k40.k60_os_buno_link (os_buhin_no, k60_buno_id, created_date, created_tantou_id) VALUES ('75422   5YJ0A     K70ｼﾝｸﾛ', 1414, GETDATE(), 999);</v>
      </c>
      <c r="AC9849" s="316"/>
    </row>
    <row r="9850" spans="26:29" s="626" customFormat="1">
      <c r="Z9850" s="626">
        <v>127</v>
      </c>
      <c r="AA9850" s="316" t="str">
        <f t="shared" si="84"/>
        <v>INSERT INTO UPK_IKOU.upk_k40.k60_os_buno_link (os_buhin_no, k60_buno_id, created_date, created_tantou_id) VALUES ('75422   5YJ2A     K70ｼﾝｸﾛ', 1415, GETDATE(), 999);</v>
      </c>
      <c r="AC9850" s="316"/>
    </row>
    <row r="9851" spans="26:29" s="626" customFormat="1">
      <c r="Z9851" s="626">
        <v>128</v>
      </c>
      <c r="AA9851" s="316" t="str">
        <f t="shared" si="84"/>
        <v>INSERT INTO UPK_IKOU.upk_k40.k60_os_buno_link (os_buhin_no, k60_buno_id, created_date, created_tantou_id) VALUES ('17285   5YJ0A01   K70', 1416, GETDATE(), 999);</v>
      </c>
      <c r="AC9851" s="316"/>
    </row>
    <row r="9852" spans="26:29" s="626" customFormat="1">
      <c r="Z9852" s="626">
        <v>129</v>
      </c>
      <c r="AA9852" s="316" t="str">
        <f t="shared" ref="AA9852:AA9915" si="85">AA$9722&amp;"'"&amp;AA8451&amp;"', "&amp;AB8451&amp;", GETDATE(), 999);"</f>
        <v>INSERT INTO UPK_IKOU.upk_k40.k60_os_buno_link (os_buhin_no, k60_buno_id, created_date, created_tantou_id) VALUES ('765M2   3XA0A     K30', 1417, GETDATE(), 999);</v>
      </c>
      <c r="AC9852" s="316"/>
    </row>
    <row r="9853" spans="26:29" s="626" customFormat="1">
      <c r="Z9853" s="626">
        <v>130</v>
      </c>
      <c r="AA9853" s="316" t="str">
        <f t="shared" si="85"/>
        <v>INSERT INTO UPK_IKOU.upk_k40.k60_os_buno_link (os_buhin_no, k60_buno_id, created_date, created_tantou_id) VALUES ('765M3   3XA0A     K30', 1418, GETDATE(), 999);</v>
      </c>
      <c r="AC9853" s="316"/>
    </row>
    <row r="9854" spans="26:29" s="626" customFormat="1">
      <c r="Z9854" s="626">
        <v>131</v>
      </c>
      <c r="AA9854" s="316" t="str">
        <f t="shared" si="85"/>
        <v>INSERT INTO UPK_IKOU.upk_k40.k60_os_buno_link (os_buhin_no, k60_buno_id, created_date, created_tantou_id) VALUES ('765M2   3XC0A     B301', 1419, GETDATE(), 999);</v>
      </c>
      <c r="AC9854" s="316"/>
    </row>
    <row r="9855" spans="26:29" s="626" customFormat="1">
      <c r="Z9855" s="626">
        <v>132</v>
      </c>
      <c r="AA9855" s="316" t="str">
        <f t="shared" si="85"/>
        <v>INSERT INTO UPK_IKOU.upk_k40.k60_os_buno_link (os_buhin_no, k60_buno_id, created_date, created_tantou_id) VALUES ('765M3   3XC0A     B301', 1420, GETDATE(), 999);</v>
      </c>
      <c r="AC9855" s="316"/>
    </row>
    <row r="9856" spans="26:29" s="626" customFormat="1">
      <c r="Z9856" s="626">
        <v>133</v>
      </c>
      <c r="AA9856" s="316" t="str">
        <f t="shared" si="85"/>
        <v>INSERT INTO UPK_IKOU.upk_k40.k60_os_buno_link (os_buhin_no, k60_buno_id, created_date, created_tantou_id) VALUES ('77532   3XA2CUF   K70ｼﾝｸﾛ', 1421, GETDATE(), 999);</v>
      </c>
      <c r="AC9856" s="316"/>
    </row>
    <row r="9857" spans="26:29" s="626" customFormat="1">
      <c r="Z9857" s="626">
        <v>134</v>
      </c>
      <c r="AA9857" s="316" t="str">
        <f t="shared" si="85"/>
        <v>INSERT INTO UPK_IKOU.upk_k40.k60_os_buno_link (os_buhin_no, k60_buno_id, created_date, created_tantou_id) VALUES ('77533   3YF2BUF   K70ｼﾝｸﾛ', 1422, GETDATE(), 999);</v>
      </c>
      <c r="AC9857" s="316"/>
    </row>
    <row r="9858" spans="26:29" s="626" customFormat="1">
      <c r="Z9858" s="626">
        <v>135</v>
      </c>
      <c r="AA9858" s="316" t="str">
        <f t="shared" si="85"/>
        <v>INSERT INTO UPK_IKOU.upk_k40.k60_os_buno_link (os_buhin_no, k60_buno_id, created_date, created_tantou_id) VALUES ('77552   3YF2AUF   K70ｼﾝｸﾛ', 1423, GETDATE(), 999);</v>
      </c>
      <c r="AC9858" s="316"/>
    </row>
    <row r="9859" spans="26:29" s="626" customFormat="1">
      <c r="Z9859" s="626">
        <v>136</v>
      </c>
      <c r="AA9859" s="316" t="str">
        <f t="shared" si="85"/>
        <v>INSERT INTO UPK_IKOU.upk_k40.k60_os_buno_link (os_buhin_no, k60_buno_id, created_date, created_tantou_id) VALUES ('77553   3YE2AUF   K70ｼﾝｸﾛ', 1424, GETDATE(), 999);</v>
      </c>
      <c r="AC9859" s="316"/>
    </row>
    <row r="9860" spans="26:29" s="626" customFormat="1">
      <c r="Z9860" s="626">
        <v>137</v>
      </c>
      <c r="AA9860" s="316" t="str">
        <f t="shared" si="85"/>
        <v>INSERT INTO UPK_IKOU.upk_k40.k60_os_buno_link (os_buhin_no, k60_buno_id, created_date, created_tantou_id) VALUES ('77574   3XA0A     B301', 1425, GETDATE(), 999);</v>
      </c>
      <c r="AC9860" s="316"/>
    </row>
    <row r="9861" spans="26:29" s="626" customFormat="1">
      <c r="Z9861" s="626">
        <v>138</v>
      </c>
      <c r="AA9861" s="316" t="str">
        <f t="shared" si="85"/>
        <v>INSERT INTO UPK_IKOU.upk_k40.k60_os_buno_link (os_buhin_no, k60_buno_id, created_date, created_tantou_id) VALUES ('77575   3XA0A     B301', 1426, GETDATE(), 999);</v>
      </c>
      <c r="AC9861" s="316"/>
    </row>
    <row r="9862" spans="26:29" s="626" customFormat="1">
      <c r="Z9862" s="626">
        <v>139</v>
      </c>
      <c r="AA9862" s="316" t="str">
        <f t="shared" si="85"/>
        <v>INSERT INTO UPK_IKOU.upk_k40.k60_os_buno_link (os_buhin_no, k60_buno_id, created_date, created_tantou_id) VALUES ('76232   3XA0A     K70ｼﾝｸﾛ', 1427, GETDATE(), 999);</v>
      </c>
      <c r="AC9862" s="316"/>
    </row>
    <row r="9863" spans="26:29" s="626" customFormat="1">
      <c r="Z9863" s="626">
        <v>140</v>
      </c>
      <c r="AA9863" s="316" t="str">
        <f t="shared" si="85"/>
        <v>INSERT INTO UPK_IKOU.upk_k40.k60_os_buno_link (os_buhin_no, k60_buno_id, created_date, created_tantou_id) VALUES ('76232   3XJ0A     K70ｼﾝｸﾛ', 1428, GETDATE(), 999);</v>
      </c>
      <c r="AC9863" s="316"/>
    </row>
    <row r="9864" spans="26:29" s="626" customFormat="1">
      <c r="Z9864" s="626">
        <v>141</v>
      </c>
      <c r="AA9864" s="316" t="str">
        <f t="shared" si="85"/>
        <v>INSERT INTO UPK_IKOU.upk_k40.k60_os_buno_link (os_buhin_no, k60_buno_id, created_date, created_tantou_id) VALUES ('76233   3XA0A     K70ｼﾝｸﾛ', 1429, GETDATE(), 999);</v>
      </c>
      <c r="AC9864" s="316"/>
    </row>
    <row r="9865" spans="26:29" s="626" customFormat="1">
      <c r="Z9865" s="626">
        <v>142</v>
      </c>
      <c r="AA9865" s="316" t="str">
        <f t="shared" si="85"/>
        <v>INSERT INTO UPK_IKOU.upk_k40.k60_os_buno_link (os_buhin_no, k60_buno_id, created_date, created_tantou_id) VALUES ('76233   3XJ0A     K70ｼﾝｸﾛ', 1430, GETDATE(), 999);</v>
      </c>
      <c r="AC9865" s="316"/>
    </row>
    <row r="9866" spans="26:29" s="626" customFormat="1">
      <c r="Z9866" s="626">
        <v>143</v>
      </c>
      <c r="AA9866" s="316" t="str">
        <f t="shared" si="85"/>
        <v>INSERT INTO UPK_IKOU.upk_k40.k60_os_buno_link (os_buhin_no, k60_buno_id, created_date, created_tantou_id) VALUES ('76272   3VA0A     逆送', 1431, GETDATE(), 999);</v>
      </c>
      <c r="AC9866" s="316"/>
    </row>
    <row r="9867" spans="26:29" s="626" customFormat="1">
      <c r="Z9867" s="626">
        <v>144</v>
      </c>
      <c r="AA9867" s="316" t="str">
        <f t="shared" si="85"/>
        <v>INSERT INTO UPK_IKOU.upk_k40.k60_os_buno_link (os_buhin_no, k60_buno_id, created_date, created_tantou_id) VALUES ('76273   3VA0A   　逆送', 1432, GETDATE(), 999);</v>
      </c>
      <c r="AC9867" s="316"/>
    </row>
    <row r="9868" spans="26:29" s="626" customFormat="1">
      <c r="Z9868" s="626">
        <v>145</v>
      </c>
      <c r="AA9868" s="316" t="str">
        <f t="shared" si="85"/>
        <v>INSERT INTO UPK_IKOU.upk_k40.k60_os_buno_link (os_buhin_no, k60_buno_id, created_date, created_tantou_id) VALUES ('76332/3 3VA0A     逆送', 1433, GETDATE(), 999);</v>
      </c>
      <c r="AC9868" s="316"/>
    </row>
    <row r="9869" spans="26:29" s="626" customFormat="1">
      <c r="Z9869" s="626">
        <v>146</v>
      </c>
      <c r="AA9869" s="316" t="str">
        <f t="shared" si="85"/>
        <v>INSERT INTO UPK_IKOU.upk_k40.k60_os_buno_link (os_buhin_no, k60_buno_id, created_date, created_tantou_id) VALUES ('66312   3VA1C     ﾃｸﾉ', 1434, GETDATE(), 999);</v>
      </c>
      <c r="AC9869" s="316"/>
    </row>
    <row r="9870" spans="26:29" s="626" customFormat="1">
      <c r="Z9870" s="626">
        <v>147</v>
      </c>
      <c r="AA9870" s="316" t="str">
        <f t="shared" si="85"/>
        <v>INSERT INTO UPK_IKOU.upk_k40.k60_os_buno_link (os_buhin_no, k60_buno_id, created_date, created_tantou_id) VALUES ('66312   5WK1C     ﾃｸﾉ', 1435, GETDATE(), 999);</v>
      </c>
      <c r="AC9870" s="316"/>
    </row>
    <row r="9871" spans="26:29" s="626" customFormat="1">
      <c r="Z9871" s="626">
        <v>148</v>
      </c>
      <c r="AA9871" s="316" t="str">
        <f t="shared" si="85"/>
        <v>INSERT INTO UPK_IKOU.upk_k40.k60_os_buno_link (os_buhin_no, k60_buno_id, created_date, created_tantou_id) VALUES ('80118/9 3VA0A     外転', 1436, GETDATE(), 999);</v>
      </c>
      <c r="AC9871" s="316"/>
    </row>
    <row r="9872" spans="26:29" s="626" customFormat="1">
      <c r="Z9872" s="626">
        <v>149</v>
      </c>
      <c r="AA9872" s="316" t="str">
        <f t="shared" si="85"/>
        <v>INSERT INTO UPK_IKOU.upk_k40.k60_os_buno_link (os_buhin_no, k60_buno_id, created_date, created_tantou_id) VALUES ('76316/7 3VA0A     外転', 1437, GETDATE(), 999);</v>
      </c>
      <c r="AC9872" s="316"/>
    </row>
    <row r="9873" spans="26:29" s="626" customFormat="1">
      <c r="Z9873" s="626">
        <v>150</v>
      </c>
      <c r="AA9873" s="316" t="str">
        <f t="shared" si="85"/>
        <v>INSERT INTO UPK_IKOU.upk_k40.k60_os_buno_link (os_buhin_no, k60_buno_id, created_date, created_tantou_id) VALUES ('75632   3VA0A     逆送', 1438, GETDATE(), 999);</v>
      </c>
      <c r="AC9873" s="316"/>
    </row>
    <row r="9874" spans="26:29" s="626" customFormat="1">
      <c r="Z9874" s="626">
        <v>151</v>
      </c>
      <c r="AA9874" s="316" t="str">
        <f t="shared" si="85"/>
        <v>INSERT INTO UPK_IKOU.upk_k40.k60_os_buno_link (os_buhin_no, k60_buno_id, created_date, created_tantou_id) VALUES ('75652   3VA0A     外転', 1439, GETDATE(), 999);</v>
      </c>
      <c r="AC9874" s="316"/>
    </row>
    <row r="9875" spans="26:29" s="626" customFormat="1">
      <c r="Z9875" s="626">
        <v>152</v>
      </c>
      <c r="AA9875" s="316" t="str">
        <f t="shared" si="85"/>
        <v>INSERT INTO UPK_IKOU.upk_k40.k60_os_buno_link (os_buhin_no, k60_buno_id, created_date, created_tantou_id) VALUES ('755C4/5 3VA0A     外転', 1440, GETDATE(), 999);</v>
      </c>
      <c r="AC9875" s="316"/>
    </row>
    <row r="9876" spans="26:29" s="626" customFormat="1">
      <c r="Z9876" s="626">
        <v>153</v>
      </c>
      <c r="AA9876" s="316" t="str">
        <f t="shared" si="85"/>
        <v>INSERT INTO UPK_IKOU.upk_k40.k60_os_buno_link (os_buhin_no, k60_buno_id, created_date, created_tantou_id) VALUES ('64122/3 4CB0A     J70', 1441, GETDATE(), 999);</v>
      </c>
      <c r="AC9876" s="316"/>
    </row>
    <row r="9877" spans="26:29" s="626" customFormat="1">
      <c r="Z9877" s="626">
        <v>154</v>
      </c>
      <c r="AA9877" s="316" t="str">
        <f t="shared" si="85"/>
        <v>INSERT INTO UPK_IKOU.upk_k40.k60_os_buno_link (os_buhin_no, k60_buno_id, created_date, created_tantou_id) VALUES ('64122/3 4CB0A-E　(仮）', 1442, GETDATE(), 999);</v>
      </c>
      <c r="AC9877" s="316"/>
    </row>
    <row r="9878" spans="26:29" s="626" customFormat="1">
      <c r="Z9878" s="626">
        <v>155</v>
      </c>
      <c r="AA9878" s="316" t="str">
        <f t="shared" si="85"/>
        <v>INSERT INTO UPK_IKOU.upk_k40.k60_os_buno_link (os_buhin_no, k60_buno_id, created_date, created_tantou_id) VALUES ('64184/5 4CB0A     外転', 1443, GETDATE(), 999);</v>
      </c>
      <c r="AC9878" s="316"/>
    </row>
    <row r="9879" spans="26:29" s="626" customFormat="1">
      <c r="Z9879" s="626">
        <v>156</v>
      </c>
      <c r="AA9879" s="316" t="str">
        <f t="shared" si="85"/>
        <v>INSERT INTO UPK_IKOU.upk_k40.k60_os_buno_link (os_buhin_no, k60_buno_id, created_date, created_tantou_id) VALUES ('66312   4CB0A     完成品', 1444, GETDATE(), 999);</v>
      </c>
      <c r="AC9879" s="316"/>
    </row>
    <row r="9880" spans="26:29" s="626" customFormat="1">
      <c r="Z9880" s="626">
        <v>157</v>
      </c>
      <c r="AA9880" s="316" t="str">
        <f t="shared" si="85"/>
        <v>INSERT INTO UPK_IKOU.upk_k40.k60_os_buno_link (os_buhin_no, k60_buno_id, created_date, created_tantou_id) VALUES ('74516/7 4CE0A     完成品', 1445, GETDATE(), 999);</v>
      </c>
      <c r="AC9880" s="316"/>
    </row>
    <row r="9881" spans="26:29" s="626" customFormat="1">
      <c r="Z9881" s="626">
        <v>158</v>
      </c>
      <c r="AA9881" s="316" t="str">
        <f t="shared" si="85"/>
        <v>INSERT INTO UPK_IKOU.upk_k40.k60_os_buno_link (os_buhin_no, k60_buno_id, created_date, created_tantou_id) VALUES ('74516/7 4CE0A-E   RV8-350', 1446, GETDATE(), 999);</v>
      </c>
      <c r="AC9881" s="316"/>
    </row>
    <row r="9882" spans="26:29" s="626" customFormat="1">
      <c r="Z9882" s="626">
        <v>159</v>
      </c>
      <c r="AA9882" s="316" t="str">
        <f t="shared" si="85"/>
        <v>INSERT INTO UPK_IKOU.upk_k40.k60_os_buno_link (os_buhin_no, k60_buno_id, created_date, created_tantou_id) VALUES ('74516/7 4CE1A     K70', 1447, GETDATE(), 999);</v>
      </c>
      <c r="AC9882" s="316"/>
    </row>
    <row r="9883" spans="26:29" s="626" customFormat="1">
      <c r="Z9883" s="626">
        <v>160</v>
      </c>
      <c r="AA9883" s="316" t="str">
        <f t="shared" si="85"/>
        <v>INSERT INTO UPK_IKOU.upk_k40.k60_os_buno_link (os_buhin_no, k60_buno_id, created_date, created_tantou_id) VALUES ('76218/9 4CC0A     J70', 1448, GETDATE(), 999);</v>
      </c>
      <c r="AC9883" s="316"/>
    </row>
    <row r="9884" spans="26:29" s="626" customFormat="1">
      <c r="Z9884" s="626">
        <v>161</v>
      </c>
      <c r="AA9884" s="316" t="str">
        <f t="shared" si="85"/>
        <v>INSERT INTO UPK_IKOU.upk_k40.k60_os_buno_link (os_buhin_no, k60_buno_id, created_date, created_tantou_id) VALUES ('76232/3 4CC0A     K70', 1449, GETDATE(), 999);</v>
      </c>
      <c r="AC9884" s="316"/>
    </row>
    <row r="9885" spans="26:29" s="626" customFormat="1">
      <c r="Z9885" s="626">
        <v>162</v>
      </c>
      <c r="AA9885" s="316" t="str">
        <f t="shared" si="85"/>
        <v>INSERT INTO UPK_IKOU.upk_k40.k60_os_buno_link (os_buhin_no, k60_buno_id, created_date, created_tantou_id) VALUES ('76242   4CB0A     J70', 1450, GETDATE(), 999);</v>
      </c>
      <c r="AC9885" s="316"/>
    </row>
    <row r="9886" spans="26:29" s="626" customFormat="1">
      <c r="Z9886" s="626">
        <v>163</v>
      </c>
      <c r="AA9886" s="316" t="str">
        <f t="shared" si="85"/>
        <v>INSERT INTO UPK_IKOU.upk_k40.k60_os_buno_link (os_buhin_no, k60_buno_id, created_date, created_tantou_id) VALUES ('76243   4CB0A     J70', 1451, GETDATE(), 999);</v>
      </c>
      <c r="AC9886" s="316"/>
    </row>
    <row r="9887" spans="26:29" s="626" customFormat="1">
      <c r="Z9887" s="626">
        <v>164</v>
      </c>
      <c r="AA9887" s="316" t="str">
        <f t="shared" si="85"/>
        <v>INSERT INTO UPK_IKOU.upk_k40.k60_os_buno_link (os_buhin_no, k60_buno_id, created_date, created_tantou_id) VALUES ('76272   4CC0A     Zへ', 1452, GETDATE(), 999);</v>
      </c>
      <c r="AC9887" s="316"/>
    </row>
    <row r="9888" spans="26:29" s="626" customFormat="1">
      <c r="Z9888" s="626">
        <v>165</v>
      </c>
      <c r="AA9888" s="316" t="str">
        <f t="shared" si="85"/>
        <v>INSERT INTO UPK_IKOU.upk_k40.k60_os_buno_link (os_buhin_no, k60_buno_id, created_date, created_tantou_id) VALUES ('76273   4CC0A     Zへ', 1453, GETDATE(), 999);</v>
      </c>
      <c r="AC9888" s="316"/>
    </row>
    <row r="9889" spans="26:29" s="626" customFormat="1">
      <c r="Z9889" s="626">
        <v>166</v>
      </c>
      <c r="AA9889" s="316" t="str">
        <f t="shared" si="85"/>
        <v>INSERT INTO UPK_IKOU.upk_k40.k60_os_buno_link (os_buhin_no, k60_buno_id, created_date, created_tantou_id) VALUES ('76426   4CC0A     Zへ', 1454, GETDATE(), 999);</v>
      </c>
      <c r="AC9889" s="316"/>
    </row>
    <row r="9890" spans="26:29" s="626" customFormat="1">
      <c r="Z9890" s="626">
        <v>167</v>
      </c>
      <c r="AA9890" s="316" t="str">
        <f t="shared" si="85"/>
        <v>INSERT INTO UPK_IKOU.upk_k40.k60_os_buno_link (os_buhin_no, k60_buno_id, created_date, created_tantou_id) VALUES ('76427   4CC0A     Zへ', 1455, GETDATE(), 999);</v>
      </c>
      <c r="AC9890" s="316"/>
    </row>
    <row r="9891" spans="26:29" s="626" customFormat="1">
      <c r="Z9891" s="626">
        <v>168</v>
      </c>
      <c r="AA9891" s="316" t="str">
        <f t="shared" si="85"/>
        <v>INSERT INTO UPK_IKOU.upk_k40.k60_os_buno_link (os_buhin_no, k60_buno_id, created_date, created_tantou_id) VALUES ('64112/3  5TA0A    W70', 1456, GETDATE(), 999);</v>
      </c>
      <c r="AC9891" s="316"/>
    </row>
    <row r="9892" spans="26:29" s="626" customFormat="1">
      <c r="Z9892" s="626">
        <v>169</v>
      </c>
      <c r="AA9892" s="316" t="str">
        <f t="shared" si="85"/>
        <v>INSERT INTO UPK_IKOU.upk_k40.k60_os_buno_link (os_buhin_no, k60_buno_id, created_date, created_tantou_id) VALUES ('67413    5TA0A　　B301', 1457, GETDATE(), 999);</v>
      </c>
      <c r="AC9892" s="316"/>
    </row>
    <row r="9893" spans="26:29" s="626" customFormat="1">
      <c r="Z9893" s="626">
        <v>170</v>
      </c>
      <c r="AA9893" s="316" t="str">
        <f t="shared" si="85"/>
        <v>INSERT INTO UPK_IKOU.upk_k40.k60_os_buno_link (os_buhin_no, k60_buno_id, created_date, created_tantou_id) VALUES ('75534/5  5TA0A   Z100へ', 1458, GETDATE(), 999);</v>
      </c>
      <c r="AC9893" s="316"/>
    </row>
    <row r="9894" spans="26:29" s="626" customFormat="1">
      <c r="Z9894" s="626">
        <v>171</v>
      </c>
      <c r="AA9894" s="316" t="str">
        <f t="shared" si="85"/>
        <v>INSERT INTO UPK_IKOU.upk_k40.k60_os_buno_link (os_buhin_no, k60_buno_id, created_date, created_tantou_id) VALUES ('75682/3  5TA0A   Z100へ', 1459, GETDATE(), 999);</v>
      </c>
      <c r="AC9894" s="316"/>
    </row>
    <row r="9895" spans="26:29" s="626" customFormat="1">
      <c r="Z9895" s="626">
        <v>172</v>
      </c>
      <c r="AA9895" s="316" t="str">
        <f t="shared" si="85"/>
        <v>INSERT INTO UPK_IKOU.upk_k40.k60_os_buno_link (os_buhin_no, k60_buno_id, created_date, created_tantou_id) VALUES ('76242/3  5TA0A    W70', 1460, GETDATE(), 999);</v>
      </c>
      <c r="AC9895" s="316"/>
    </row>
    <row r="9896" spans="26:29" s="626" customFormat="1">
      <c r="Z9896" s="626">
        <v>173</v>
      </c>
      <c r="AA9896" s="316" t="str">
        <f t="shared" si="85"/>
        <v>INSERT INTO UPK_IKOU.upk_k40.k60_os_buno_link (os_buhin_no, k60_buno_id, created_date, created_tantou_id) VALUES ('76242/3  5TA1A    W70', 1461, GETDATE(), 999);</v>
      </c>
      <c r="AC9896" s="316"/>
    </row>
    <row r="9897" spans="26:29" s="626" customFormat="1">
      <c r="Z9897" s="626">
        <v>174</v>
      </c>
      <c r="AA9897" s="316" t="str">
        <f t="shared" si="85"/>
        <v>INSERT INTO UPK_IKOU.upk_k40.k60_os_buno_link (os_buhin_no, k60_buno_id, created_date, created_tantou_id) VALUES ('64184/5  6MA0A    K70', 1462, GETDATE(), 999);</v>
      </c>
      <c r="AC9897" s="316"/>
    </row>
    <row r="9898" spans="26:29" s="626" customFormat="1">
      <c r="Z9898" s="626">
        <v>175</v>
      </c>
      <c r="AA9898" s="316" t="str">
        <f t="shared" si="85"/>
        <v>INSERT INTO UPK_IKOU.upk_k40.k60_os_buno_link (os_buhin_no, k60_buno_id, created_date, created_tantou_id) VALUES ('74516/7  6FM0A    K70', 1463, GETDATE(), 999);</v>
      </c>
      <c r="AC9898" s="316"/>
    </row>
    <row r="9899" spans="26:29" s="626" customFormat="1">
      <c r="Z9899" s="626">
        <v>176</v>
      </c>
      <c r="AA9899" s="316" t="str">
        <f t="shared" si="85"/>
        <v>INSERT INTO UPK_IKOU.upk_k40.k60_os_buno_link (os_buhin_no, k60_buno_id, created_date, created_tantou_id) VALUES ('74516/7  6MA0A    K30', 1464, GETDATE(), 999);</v>
      </c>
      <c r="AC9899" s="316"/>
    </row>
    <row r="9900" spans="26:29" s="626" customFormat="1">
      <c r="Z9900" s="626">
        <v>177</v>
      </c>
      <c r="AA9900" s="316" t="str">
        <f t="shared" si="85"/>
        <v>INSERT INTO UPK_IKOU.upk_k40.k60_os_buno_link (os_buhin_no, k60_buno_id, created_date, created_tantou_id) VALUES ('75528/9  6MA0A    W70', 1465, GETDATE(), 999);</v>
      </c>
      <c r="AC9900" s="316"/>
    </row>
    <row r="9901" spans="26:29" s="626" customFormat="1">
      <c r="Z9901" s="626">
        <v>178</v>
      </c>
      <c r="AA9901" s="316" t="str">
        <f t="shared" si="85"/>
        <v>INSERT INTO UPK_IKOU.upk_k40.k60_os_buno_link (os_buhin_no, k60_buno_id, created_date, created_tantou_id) VALUES ('76456/7  6MA0A    W70', 1466, GETDATE(), 999);</v>
      </c>
      <c r="AC9901" s="316"/>
    </row>
    <row r="9902" spans="26:29" s="626" customFormat="1">
      <c r="Z9902" s="626">
        <v>179</v>
      </c>
      <c r="AA9902" s="316" t="str">
        <f t="shared" si="85"/>
        <v>INSERT INTO UPK_IKOU.upk_k40.k60_os_buno_link (os_buhin_no, k60_buno_id, created_date, created_tantou_id) VALUES ('76483    6MA0A    K70', 1467, GETDATE(), 999);</v>
      </c>
      <c r="AC9902" s="316"/>
    </row>
    <row r="9903" spans="26:29" s="626" customFormat="1">
      <c r="Z9903" s="626">
        <v>180</v>
      </c>
      <c r="AA9903" s="316" t="str">
        <f t="shared" si="85"/>
        <v>INSERT INTO UPK_IKOU.upk_k40.k60_os_buno_link (os_buhin_no, k60_buno_id, created_date, created_tantou_id) VALUES ('76742/3  6MA0A    W70', 1468, GETDATE(), 999);</v>
      </c>
      <c r="AC9903" s="316"/>
    </row>
    <row r="9904" spans="26:29" s="626" customFormat="1">
      <c r="Z9904" s="626">
        <v>181</v>
      </c>
      <c r="AA9904" s="316" t="str">
        <f t="shared" si="85"/>
        <v>INSERT INTO UPK_IKOU.upk_k40.k60_os_buno_link (os_buhin_no, k60_buno_id, created_date, created_tantou_id) VALUES ('76332/3  4CC1A    K70', 1469, GETDATE(), 999);</v>
      </c>
      <c r="AC9904" s="316"/>
    </row>
    <row r="9905" spans="26:29" s="626" customFormat="1">
      <c r="Z9905" s="626">
        <v>182</v>
      </c>
      <c r="AA9905" s="316" t="str">
        <f t="shared" si="85"/>
        <v>INSERT INTO UPK_IKOU.upk_k40.k60_os_buno_link (os_buhin_no, k60_buno_id, created_date, created_tantou_id) VALUES ('75662/3  5TL0A    B301', 1470, GETDATE(), 999);</v>
      </c>
      <c r="AC9905" s="316"/>
    </row>
    <row r="9906" spans="26:29" s="626" customFormat="1">
      <c r="Z9906" s="626">
        <v>183</v>
      </c>
      <c r="AA9906" s="316" t="str">
        <f t="shared" si="85"/>
        <v>INSERT INTO UPK_IKOU.upk_k40.k60_os_buno_link (os_buhin_no, k60_buno_id, created_date, created_tantou_id) VALUES ('76456/7  6MR0A    W70', 1471, GETDATE(), 999);</v>
      </c>
      <c r="AC9906" s="316"/>
    </row>
    <row r="9907" spans="26:29" s="626" customFormat="1">
      <c r="Z9907" s="626">
        <v>184</v>
      </c>
      <c r="AA9907" s="316" t="str">
        <f t="shared" si="85"/>
        <v>INSERT INTO UPK_IKOU.upk_k40.k60_os_buno_link (os_buhin_no, k60_buno_id, created_date, created_tantou_id) VALUES ('78118/9  6MA0AUF  Bライン', 1472, GETDATE(), 999);</v>
      </c>
      <c r="AC9907" s="316"/>
    </row>
    <row r="9908" spans="26:29" s="626" customFormat="1">
      <c r="Z9908" s="626">
        <v>185</v>
      </c>
      <c r="AA9908" s="316" t="str">
        <f t="shared" si="85"/>
        <v>INSERT INTO UPK_IKOU.upk_k40.k60_os_buno_link (os_buhin_no, k60_buno_id, created_date, created_tantou_id) VALUES ('64112/3  6RA0A    W70', 1473, GETDATE(), 999);</v>
      </c>
      <c r="AC9908" s="316"/>
    </row>
    <row r="9909" spans="26:29" s="626" customFormat="1">
      <c r="Z9909" s="626">
        <v>186</v>
      </c>
      <c r="AA9909" s="316" t="str">
        <f t="shared" si="85"/>
        <v>INSERT INTO UPK_IKOU.upk_k40.k60_os_buno_link (os_buhin_no, k60_buno_id, created_date, created_tantou_id) VALUES ('64122/3  6RA0A    W70', 1474, GETDATE(), 999);</v>
      </c>
      <c r="AC9909" s="316"/>
    </row>
    <row r="9910" spans="26:29" s="626" customFormat="1">
      <c r="Z9910" s="626">
        <v>187</v>
      </c>
      <c r="AA9910" s="316" t="str">
        <f t="shared" si="85"/>
        <v>INSERT INTO UPK_IKOU.upk_k40.k60_os_buno_link (os_buhin_no, k60_buno_id, created_date, created_tantou_id) VALUES ('5220A M7400/M7300  メタル', 1475, GETDATE(), 999);</v>
      </c>
      <c r="AC9910" s="316"/>
    </row>
    <row r="9911" spans="26:29" s="626" customFormat="1">
      <c r="Z9911" s="626">
        <v>188</v>
      </c>
      <c r="AA9911" s="316" t="str">
        <f t="shared" si="85"/>
        <v>INSERT INTO UPK_IKOU.upk_k40.k60_os_buno_link (os_buhin_no, k60_buno_id, created_date, created_tantou_id) VALUES ('64182/3  6RA0A    K70', 1476, GETDATE(), 999);</v>
      </c>
      <c r="AC9911" s="316"/>
    </row>
    <row r="9912" spans="26:29" s="626" customFormat="1">
      <c r="Z9912" s="626">
        <v>189</v>
      </c>
      <c r="AA9912" s="316" t="str">
        <f t="shared" si="85"/>
        <v>INSERT INTO UPK_IKOU.upk_k40.k60_os_buno_link (os_buhin_no, k60_buno_id, created_date, created_tantou_id) VALUES ('66319    6RA0A    W70', 1477, GETDATE(), 999);</v>
      </c>
      <c r="AC9912" s="316"/>
    </row>
    <row r="9913" spans="26:29" s="626" customFormat="1">
      <c r="Z9913" s="626">
        <v>190</v>
      </c>
      <c r="AA9913" s="316" t="str">
        <f t="shared" si="85"/>
        <v>INSERT INTO UPK_IKOU.upk_k40.k60_os_buno_link (os_buhin_no, k60_buno_id, created_date, created_tantou_id) VALUES ('66362    6RA0A    W70', 1478, GETDATE(), 999);</v>
      </c>
      <c r="AC9913" s="316"/>
    </row>
    <row r="9914" spans="26:29" s="626" customFormat="1">
      <c r="Z9914" s="626">
        <v>191</v>
      </c>
      <c r="AA9914" s="316" t="str">
        <f t="shared" si="85"/>
        <v>INSERT INTO UPK_IKOU.upk_k40.k60_os_buno_link (os_buhin_no, k60_buno_id, created_date, created_tantou_id) VALUES ('67466/7  6RA0A    B309', 1479, GETDATE(), 999);</v>
      </c>
      <c r="AC9914" s="316"/>
    </row>
    <row r="9915" spans="26:29" s="626" customFormat="1">
      <c r="Z9915" s="626">
        <v>192</v>
      </c>
      <c r="AA9915" s="316" t="str">
        <f t="shared" si="85"/>
        <v>INSERT INTO UPK_IKOU.upk_k40.k60_os_buno_link (os_buhin_no, k60_buno_id, created_date, created_tantou_id) VALUES ('74516    6RA0A    W70', 1480, GETDATE(), 999);</v>
      </c>
      <c r="AC9915" s="316"/>
    </row>
    <row r="9916" spans="26:29" s="626" customFormat="1">
      <c r="Z9916" s="626">
        <v>193</v>
      </c>
      <c r="AA9916" s="316" t="str">
        <f t="shared" ref="AA9916:AA9979" si="86">AA$9722&amp;"'"&amp;AA8515&amp;"', "&amp;AB8515&amp;", GETDATE(), 999);"</f>
        <v>INSERT INTO UPK_IKOU.upk_k40.k60_os_buno_link (os_buhin_no, k60_buno_id, created_date, created_tantou_id) VALUES ('5253B    Y6400    メタル', 1481, GETDATE(), 999);</v>
      </c>
      <c r="AC9916" s="316"/>
    </row>
    <row r="9917" spans="26:29" s="626" customFormat="1">
      <c r="Z9917" s="626">
        <v>194</v>
      </c>
      <c r="AA9917" s="316" t="str">
        <f t="shared" si="86"/>
        <v>INSERT INTO UPK_IKOU.upk_k40.k60_os_buno_link (os_buhin_no, k60_buno_id, created_date, created_tantou_id) VALUES ('75186/7  6RA0A    K70サブ', 1482, GETDATE(), 999);</v>
      </c>
      <c r="AC9917" s="316"/>
    </row>
    <row r="9918" spans="26:29" s="626" customFormat="1">
      <c r="Z9918" s="626">
        <v>195</v>
      </c>
      <c r="AA9918" s="316" t="str">
        <f t="shared" si="86"/>
        <v>INSERT INTO UPK_IKOU.upk_k40.k60_os_buno_link (os_buhin_no, k60_buno_id, created_date, created_tantou_id) VALUES ('751B0/1  6RA0A    W70', 1483, GETDATE(), 999);</v>
      </c>
      <c r="AC9918" s="316"/>
    </row>
    <row r="9919" spans="26:29" s="626" customFormat="1">
      <c r="Z9919" s="626">
        <v>196</v>
      </c>
      <c r="AA9919" s="316" t="str">
        <f t="shared" si="86"/>
        <v>INSERT INTO UPK_IKOU.upk_k40.k60_os_buno_link (os_buhin_no, k60_buno_id, created_date, created_tantou_id) VALUES ('5253 CG9800/BY9300 メタル', 1484, GETDATE(), 999);</v>
      </c>
      <c r="AC9919" s="316"/>
    </row>
    <row r="9920" spans="26:29" s="626" customFormat="1">
      <c r="Z9920" s="626">
        <v>197</v>
      </c>
      <c r="AA9920" s="316" t="str">
        <f t="shared" si="86"/>
        <v>INSERT INTO UPK_IKOU.upk_k40.k60_os_buno_link (os_buhin_no, k60_buno_id, created_date, created_tantou_id) VALUES ('75262/3  6RA0A    B301', 1485, GETDATE(), 999);</v>
      </c>
      <c r="AC9920" s="316"/>
    </row>
    <row r="9921" spans="26:29" s="626" customFormat="1">
      <c r="Z9921" s="626">
        <v>198</v>
      </c>
      <c r="AA9921" s="316" t="str">
        <f t="shared" si="86"/>
        <v>INSERT INTO UPK_IKOU.upk_k40.k60_os_buno_link (os_buhin_no, k60_buno_id, created_date, created_tantou_id) VALUES ('5220A M8400/M8300  メタル', 1486, GETDATE(), 999);</v>
      </c>
      <c r="AC9921" s="316"/>
    </row>
    <row r="9922" spans="26:29" s="626" customFormat="1">
      <c r="Z9922" s="626">
        <v>199</v>
      </c>
      <c r="AA9922" s="316" t="str">
        <f t="shared" si="86"/>
        <v>INSERT INTO UPK_IKOU.upk_k40.k60_os_buno_link (os_buhin_no, k60_buno_id, created_date, created_tantou_id) VALUES ('75494/5  6RA0A    W70サブ', 1487, GETDATE(), 999);</v>
      </c>
      <c r="AC9922" s="316"/>
    </row>
    <row r="9923" spans="26:29" s="626" customFormat="1">
      <c r="Z9923" s="626">
        <v>200</v>
      </c>
      <c r="AA9923" s="316" t="str">
        <f t="shared" si="86"/>
        <v>INSERT INTO UPK_IKOU.upk_k40.k60_os_buno_link (os_buhin_no, k60_buno_id, created_date, created_tantou_id) VALUES ('5253C A5800/A5700 メタル', 1488, GETDATE(), 999);</v>
      </c>
      <c r="AC9923" s="316"/>
    </row>
    <row r="9924" spans="26:29" s="626" customFormat="1">
      <c r="Z9924" s="626">
        <v>201</v>
      </c>
      <c r="AA9924" s="316" t="str">
        <f t="shared" si="86"/>
        <v>INSERT INTO UPK_IKOU.upk_k40.k60_os_buno_link (os_buhin_no, k60_buno_id, created_date, created_tantou_id) VALUES ('75522/3  6RA0A    K70サブ', 1489, GETDATE(), 999);</v>
      </c>
      <c r="AC9924" s="316"/>
    </row>
    <row r="9925" spans="26:29" s="626" customFormat="1">
      <c r="Z9925" s="626">
        <v>202</v>
      </c>
      <c r="AA9925" s="316" t="str">
        <f t="shared" si="86"/>
        <v>INSERT INTO UPK_IKOU.upk_k40.k60_os_buno_link (os_buhin_no, k60_buno_id, created_date, created_tantou_id) VALUES ('5253C A9600/A9500 メタル', 1490, GETDATE(), 999);</v>
      </c>
      <c r="AC9925" s="316"/>
    </row>
    <row r="9926" spans="26:29" s="626" customFormat="1">
      <c r="Z9926" s="626">
        <v>203</v>
      </c>
      <c r="AA9926" s="316" t="str">
        <f t="shared" si="86"/>
        <v>INSERT INTO UPK_IKOU.upk_k40.k60_os_buno_link (os_buhin_no, k60_buno_id, created_date, created_tantou_id) VALUES ('75632    6RA0A    W70', 1491, GETDATE(), 999);</v>
      </c>
      <c r="AC9926" s="316"/>
    </row>
    <row r="9927" spans="26:29" s="626" customFormat="1">
      <c r="Z9927" s="626">
        <v>204</v>
      </c>
      <c r="AA9927" s="316" t="str">
        <f t="shared" si="86"/>
        <v>INSERT INTO UPK_IKOU.upk_k40.k60_os_buno_link (os_buhin_no, k60_buno_id, created_date, created_tantou_id) VALUES ('5253B    M5600    メタル ', 1492, GETDATE(), 999);</v>
      </c>
      <c r="AC9927" s="316"/>
    </row>
    <row r="9928" spans="26:29" s="626" customFormat="1">
      <c r="Z9928" s="626">
        <v>205</v>
      </c>
      <c r="AA9928" s="316" t="str">
        <f t="shared" si="86"/>
        <v>INSERT INTO UPK_IKOU.upk_k40.k60_os_buno_link (os_buhin_no, k60_buno_id, created_date, created_tantou_id) VALUES ('75632    6RA3A    W70', 1493, GETDATE(), 999);</v>
      </c>
      <c r="AC9928" s="316"/>
    </row>
    <row r="9929" spans="26:29" s="626" customFormat="1">
      <c r="Z9929" s="626">
        <v>206</v>
      </c>
      <c r="AA9929" s="316" t="str">
        <f t="shared" si="86"/>
        <v>INSERT INTO UPK_IKOU.upk_k40.k60_os_buno_link (os_buhin_no, k60_buno_id, created_date, created_tantou_id) VALUES ('5253C    C9700    メタル', 1494, GETDATE(), 999);</v>
      </c>
      <c r="AC9929" s="316"/>
    </row>
    <row r="9930" spans="26:29" s="626" customFormat="1">
      <c r="Z9930" s="626">
        <v>207</v>
      </c>
      <c r="AA9930" s="316" t="str">
        <f t="shared" si="86"/>
        <v>INSERT INTO UPK_IKOU.upk_k40.k60_os_buno_link (os_buhin_no, k60_buno_id, created_date, created_tantou_id) VALUES ('75942/3  6RA1A    B301', 1495, GETDATE(), 999);</v>
      </c>
      <c r="AC9930" s="316"/>
    </row>
    <row r="9931" spans="26:29" s="626" customFormat="1">
      <c r="Z9931" s="626">
        <v>208</v>
      </c>
      <c r="AA9931" s="316" t="str">
        <f t="shared" si="86"/>
        <v>INSERT INTO UPK_IKOU.upk_k40.k60_os_buno_link (os_buhin_no, k60_buno_id, created_date, created_tantou_id) VALUES ('5220A N0200/N0100 メタル', 1496, GETDATE(), 999);</v>
      </c>
      <c r="AC9931" s="316"/>
    </row>
    <row r="9932" spans="26:29" s="626" customFormat="1">
      <c r="Z9932" s="626">
        <v>209</v>
      </c>
      <c r="AA9932" s="316" t="str">
        <f t="shared" si="86"/>
        <v>INSERT INTO UPK_IKOU.upk_k40.k60_os_buno_link (os_buhin_no, k60_buno_id, created_date, created_tantou_id) VALUES ('76242/3  6RA0A    W70', 1497, GETDATE(), 999);</v>
      </c>
      <c r="AC9932" s="316"/>
    </row>
    <row r="9933" spans="26:29" s="626" customFormat="1">
      <c r="Z9933" s="626">
        <v>210</v>
      </c>
      <c r="AA9933" s="316" t="str">
        <f t="shared" si="86"/>
        <v>INSERT INTO UPK_IKOU.upk_k40.k60_os_buno_link (os_buhin_no, k60_buno_id, created_date, created_tantou_id) VALUES ('9450C   02200    K70', 1498, GETDATE(), 999);</v>
      </c>
      <c r="AC9933" s="316"/>
    </row>
    <row r="9934" spans="26:29" s="626" customFormat="1">
      <c r="Z9934" s="626">
        <v>211</v>
      </c>
      <c r="AA9934" s="316" t="str">
        <f t="shared" si="86"/>
        <v>INSERT INTO UPK_IKOU.upk_k40.k60_os_buno_link (os_buhin_no, k60_buno_id, created_date, created_tantou_id) VALUES ('5253C   D4300    メタル', 1499, GETDATE(), 999);</v>
      </c>
      <c r="AC9934" s="316"/>
    </row>
    <row r="9935" spans="26:29" s="626" customFormat="1">
      <c r="Z9935" s="626">
        <v>212</v>
      </c>
      <c r="AA9935" s="316" t="str">
        <f t="shared" si="86"/>
        <v>INSERT INTO UPK_IKOU.upk_k40.k60_os_buno_link (os_buhin_no, k60_buno_id, created_date, created_tantou_id) VALUES ('5253C   D5600    メタル', 1500, GETDATE(), 999);</v>
      </c>
      <c r="AC9935" s="316"/>
    </row>
    <row r="9936" spans="26:29" s="626" customFormat="1">
      <c r="Z9936" s="626">
        <v>213</v>
      </c>
      <c r="AA9936" s="316" t="str">
        <f t="shared" si="86"/>
        <v>INSERT INTO UPK_IKOU.upk_k40.k60_os_buno_link (os_buhin_no, k60_buno_id, created_date, created_tantou_id) VALUES ('5253C   G9700    メタル', 1501, GETDATE(), 999);</v>
      </c>
      <c r="AC9936" s="316"/>
    </row>
    <row r="9937" spans="26:29" s="626" customFormat="1">
      <c r="Z9937" s="626">
        <v>214</v>
      </c>
      <c r="AA9937" s="316" t="str">
        <f t="shared" si="86"/>
        <v>INSERT INTO UPK_IKOU.upk_k40.k60_os_buno_link (os_buhin_no, k60_buno_id, created_date, created_tantou_id) VALUES ('5253C   Q4100    メタル', 1502, GETDATE(), 999);</v>
      </c>
      <c r="AC9937" s="316"/>
    </row>
    <row r="9938" spans="26:29" s="626" customFormat="1">
      <c r="Z9938" s="626">
        <v>215</v>
      </c>
      <c r="AA9938" s="316" t="str">
        <f t="shared" si="86"/>
        <v>INSERT INTO UPK_IKOU.upk_k40.k60_os_buno_link (os_buhin_no, k60_buno_id, created_date, created_tantou_id) VALUES ('5253C   Q4200    メタル', 1503, GETDATE(), 999);</v>
      </c>
      <c r="AC9938" s="316"/>
    </row>
    <row r="9939" spans="26:29" s="626" customFormat="1">
      <c r="Z9939" s="626">
        <v>216</v>
      </c>
      <c r="AA9939" s="316" t="str">
        <f t="shared" si="86"/>
        <v>INSERT INTO UPK_IKOU.upk_k40.k60_os_buno_link (os_buhin_no, k60_buno_id, created_date, created_tantou_id) VALUES ('5253C   Q4300    メタル', 1504, GETDATE(), 999);</v>
      </c>
      <c r="AC9939" s="316"/>
    </row>
    <row r="9940" spans="26:29" s="626" customFormat="1">
      <c r="Z9940" s="626">
        <v>217</v>
      </c>
      <c r="AA9940" s="316" t="str">
        <f t="shared" si="86"/>
        <v>INSERT INTO UPK_IKOU.upk_k40.k60_os_buno_link (os_buhin_no, k60_buno_id, created_date, created_tantou_id) VALUES ('64182/3 4M41001', 1505, GETDATE(), 999);</v>
      </c>
      <c r="AC9940" s="316"/>
    </row>
    <row r="9941" spans="26:29" s="626" customFormat="1">
      <c r="Z9941" s="626">
        <v>218</v>
      </c>
      <c r="AA9941" s="316" t="str">
        <f t="shared" si="86"/>
        <v>INSERT INTO UPK_IKOU.upk_k40.k60_os_buno_link (os_buhin_no, k60_buno_id, created_date, created_tantou_id) VALUES ('64182/3 4M410-G', 1506, GETDATE(), 999);</v>
      </c>
      <c r="AC9941" s="316"/>
    </row>
    <row r="9942" spans="26:29" s="626" customFormat="1">
      <c r="Z9942" s="626">
        <v>219</v>
      </c>
      <c r="AA9942" s="316" t="str">
        <f t="shared" si="86"/>
        <v>INSERT INTO UPK_IKOU.upk_k40.k60_os_buno_link (os_buhin_no, k60_buno_id, created_date, created_tantou_id) VALUES ('64182/3 5M01001', 1507, GETDATE(), 999);</v>
      </c>
      <c r="AC9942" s="316"/>
    </row>
    <row r="9943" spans="26:29" s="626" customFormat="1">
      <c r="Z9943" s="626">
        <v>220</v>
      </c>
      <c r="AA9943" s="316" t="str">
        <f t="shared" si="86"/>
        <v>INSERT INTO UPK_IKOU.upk_k40.k60_os_buno_link (os_buhin_no, k60_buno_id, created_date, created_tantou_id) VALUES ('74346   4M400', 1508, GETDATE(), 999);</v>
      </c>
      <c r="AC9943" s="316"/>
    </row>
    <row r="9944" spans="26:29" s="626" customFormat="1">
      <c r="Z9944" s="626">
        <v>221</v>
      </c>
      <c r="AA9944" s="316" t="str">
        <f t="shared" si="86"/>
        <v>INSERT INTO UPK_IKOU.upk_k40.k60_os_buno_link (os_buhin_no, k60_buno_id, created_date, created_tantou_id) VALUES ('74346   4M400-G', 1509, GETDATE(), 999);</v>
      </c>
      <c r="AC9944" s="316"/>
    </row>
    <row r="9945" spans="26:29" s="626" customFormat="1">
      <c r="Z9945" s="626">
        <v>222</v>
      </c>
      <c r="AA9945" s="316" t="str">
        <f t="shared" si="86"/>
        <v>INSERT INTO UPK_IKOU.upk_k40.k60_os_buno_link (os_buhin_no, k60_buno_id, created_date, created_tantou_id) VALUES ('76262   4M400', 1510, GETDATE(), 999);</v>
      </c>
      <c r="AC9945" s="316"/>
    </row>
    <row r="9946" spans="26:29" s="626" customFormat="1">
      <c r="Z9946" s="626">
        <v>223</v>
      </c>
      <c r="AA9946" s="316" t="str">
        <f t="shared" si="86"/>
        <v>INSERT INTO UPK_IKOU.upk_k40.k60_os_buno_link (os_buhin_no, k60_buno_id, created_date, created_tantou_id) VALUES ('76262   4M710', 1511, GETDATE(), 999);</v>
      </c>
      <c r="AC9946" s="316"/>
    </row>
    <row r="9947" spans="26:29" s="626" customFormat="1">
      <c r="Z9947" s="626">
        <v>224</v>
      </c>
      <c r="AA9947" s="316" t="str">
        <f t="shared" si="86"/>
        <v>INSERT INTO UPK_IKOU.upk_k40.k60_os_buno_link (os_buhin_no, k60_buno_id, created_date, created_tantou_id) VALUES ('76263   4M400', 1512, GETDATE(), 999);</v>
      </c>
      <c r="AC9947" s="316"/>
    </row>
    <row r="9948" spans="26:29" s="626" customFormat="1">
      <c r="Z9948" s="626">
        <v>225</v>
      </c>
      <c r="AA9948" s="316" t="str">
        <f t="shared" si="86"/>
        <v>INSERT INTO UPK_IKOU.upk_k40.k60_os_buno_link (os_buhin_no, k60_buno_id, created_date, created_tantou_id) VALUES ('76263   4M710', 1513, GETDATE(), 999);</v>
      </c>
      <c r="AC9948" s="316"/>
    </row>
    <row r="9949" spans="26:29" s="626" customFormat="1">
      <c r="Z9949" s="626">
        <v>226</v>
      </c>
      <c r="AA9949" s="316" t="str">
        <f t="shared" si="86"/>
        <v>INSERT INTO UPK_IKOU.upk_k40.k60_os_buno_link (os_buhin_no, k60_buno_id, created_date, created_tantou_id) VALUES ('76272   4M400', 1514, GETDATE(), 999);</v>
      </c>
      <c r="AC9949" s="316"/>
    </row>
    <row r="9950" spans="26:29" s="626" customFormat="1">
      <c r="Z9950" s="626">
        <v>227</v>
      </c>
      <c r="AA9950" s="316" t="str">
        <f t="shared" si="86"/>
        <v>INSERT INTO UPK_IKOU.upk_k40.k60_os_buno_link (os_buhin_no, k60_buno_id, created_date, created_tantou_id) VALUES ('76272   4M500', 1515, GETDATE(), 999);</v>
      </c>
      <c r="AC9950" s="316"/>
    </row>
    <row r="9951" spans="26:29" s="626" customFormat="1">
      <c r="Z9951" s="626">
        <v>228</v>
      </c>
      <c r="AA9951" s="316" t="str">
        <f t="shared" si="86"/>
        <v>INSERT INTO UPK_IKOU.upk_k40.k60_os_buno_link (os_buhin_no, k60_buno_id, created_date, created_tantou_id) VALUES ('76273   4M400', 1516, GETDATE(), 999);</v>
      </c>
      <c r="AC9951" s="316"/>
    </row>
    <row r="9952" spans="26:29" s="626" customFormat="1">
      <c r="Z9952" s="626">
        <v>229</v>
      </c>
      <c r="AA9952" s="316" t="str">
        <f t="shared" si="86"/>
        <v>INSERT INTO UPK_IKOU.upk_k40.k60_os_buno_link (os_buhin_no, k60_buno_id, created_date, created_tantou_id) VALUES ('76273   4M500', 1517, GETDATE(), 999);</v>
      </c>
      <c r="AC9952" s="316"/>
    </row>
    <row r="9953" spans="26:29" s="626" customFormat="1">
      <c r="Z9953" s="626">
        <v>230</v>
      </c>
      <c r="AA9953" s="316" t="str">
        <f t="shared" si="86"/>
        <v>INSERT INTO UPK_IKOU.upk_k40.k60_os_buno_link (os_buhin_no, k60_buno_id, created_date, created_tantou_id) VALUES ('76316/7 4M500', 1518, GETDATE(), 999);</v>
      </c>
      <c r="AC9953" s="316"/>
    </row>
    <row r="9954" spans="26:29" s="626" customFormat="1">
      <c r="Z9954" s="626">
        <v>231</v>
      </c>
      <c r="AA9954" s="316" t="str">
        <f t="shared" si="86"/>
        <v>INSERT INTO UPK_IKOU.upk_k40.k60_os_buno_link (os_buhin_no, k60_buno_id, created_date, created_tantou_id) VALUES ('76316/7 4M500-B', 1519, GETDATE(), 999);</v>
      </c>
      <c r="AC9954" s="316"/>
    </row>
    <row r="9955" spans="26:29" s="626" customFormat="1">
      <c r="Z9955" s="626">
        <v>232</v>
      </c>
      <c r="AA9955" s="316" t="str">
        <f t="shared" si="86"/>
        <v>INSERT INTO UPK_IKOU.upk_k40.k60_os_buno_link (os_buhin_no, k60_buno_id, created_date, created_tantou_id) VALUES ('76320/1 4M510', 1520, GETDATE(), 999);</v>
      </c>
      <c r="AC9955" s="316"/>
    </row>
    <row r="9956" spans="26:29" s="626" customFormat="1">
      <c r="Z9956" s="626">
        <v>233</v>
      </c>
      <c r="AA9956" s="316" t="str">
        <f t="shared" si="86"/>
        <v>INSERT INTO UPK_IKOU.upk_k40.k60_os_buno_link (os_buhin_no, k60_buno_id, created_date, created_tantou_id) VALUES ('76632   4M400-1', 1521, GETDATE(), 999);</v>
      </c>
      <c r="AC9956" s="316"/>
    </row>
    <row r="9957" spans="26:29" s="626" customFormat="1">
      <c r="Z9957" s="626">
        <v>234</v>
      </c>
      <c r="AA9957" s="316" t="str">
        <f t="shared" si="86"/>
        <v>INSERT INTO UPK_IKOU.upk_k40.k60_os_buno_link (os_buhin_no, k60_buno_id, created_date, created_tantou_id) VALUES ('76633   4M400-1', 1522, GETDATE(), 999);</v>
      </c>
      <c r="AC9957" s="316"/>
    </row>
    <row r="9958" spans="26:29" s="626" customFormat="1">
      <c r="Z9958" s="626">
        <v>235</v>
      </c>
      <c r="AA9958" s="316" t="str">
        <f t="shared" si="86"/>
        <v>INSERT INTO UPK_IKOU.upk_k40.k60_os_buno_link (os_buhin_no, k60_buno_id, created_date, created_tantou_id) VALUES ('76634/5 4M400', 1523, GETDATE(), 999);</v>
      </c>
      <c r="AC9958" s="316"/>
    </row>
    <row r="9959" spans="26:29" s="626" customFormat="1">
      <c r="Z9959" s="626">
        <v>236</v>
      </c>
      <c r="AA9959" s="316" t="str">
        <f t="shared" si="86"/>
        <v>INSERT INTO UPK_IKOU.upk_k40.k60_os_buno_link (os_buhin_no, k60_buno_id, created_date, created_tantou_id) VALUES ('76634/5 4M500', 1524, GETDATE(), 999);</v>
      </c>
      <c r="AC9959" s="316"/>
    </row>
    <row r="9960" spans="26:29" s="626" customFormat="1">
      <c r="Z9960" s="626">
        <v>237</v>
      </c>
      <c r="AA9960" s="316" t="str">
        <f t="shared" si="86"/>
        <v>INSERT INTO UPK_IKOU.upk_k40.k60_os_buno_link (os_buhin_no, k60_buno_id, created_date, created_tantou_id) VALUES ('78142/3 4M500', 1525, GETDATE(), 999);</v>
      </c>
      <c r="AC9960" s="316"/>
    </row>
    <row r="9961" spans="26:29" s="626" customFormat="1">
      <c r="Z9961" s="626">
        <v>238</v>
      </c>
      <c r="AA9961" s="316" t="str">
        <f t="shared" si="86"/>
        <v>INSERT INTO UPK_IKOU.upk_k40.k60_os_buno_link (os_buhin_no, k60_buno_id, created_date, created_tantou_id) VALUES ('82198/9 4M400', 1526, GETDATE(), 999);</v>
      </c>
      <c r="AC9961" s="316"/>
    </row>
    <row r="9962" spans="26:29" s="626" customFormat="1">
      <c r="Z9962" s="626">
        <v>239</v>
      </c>
      <c r="AA9962" s="316" t="str">
        <f t="shared" si="86"/>
        <v>INSERT INTO UPK_IKOU.upk_k40.k60_os_buno_link (os_buhin_no, k60_buno_id, created_date, created_tantou_id) VALUES ('66322/3 8H300', 1527, GETDATE(), 999);</v>
      </c>
      <c r="AC9962" s="316"/>
    </row>
    <row r="9963" spans="26:29" s="626" customFormat="1">
      <c r="Z9963" s="626">
        <v>240</v>
      </c>
      <c r="AA9963" s="316" t="str">
        <f t="shared" si="86"/>
        <v>INSERT INTO UPK_IKOU.upk_k40.k60_os_buno_link (os_buhin_no, k60_buno_id, created_date, created_tantou_id) VALUES ('66322/3 8H900', 1528, GETDATE(), 999);</v>
      </c>
      <c r="AC9963" s="316"/>
    </row>
    <row r="9964" spans="26:29" s="626" customFormat="1">
      <c r="Z9964" s="626">
        <v>241</v>
      </c>
      <c r="AA9964" s="316" t="str">
        <f t="shared" si="86"/>
        <v>INSERT INTO UPK_IKOU.upk_k40.k60_os_buno_link (os_buhin_no, k60_buno_id, created_date, created_tantou_id) VALUES ('67123   8H30001', 1529, GETDATE(), 999);</v>
      </c>
      <c r="AC9964" s="316"/>
    </row>
    <row r="9965" spans="26:29" s="626" customFormat="1">
      <c r="Z9965" s="626">
        <v>242</v>
      </c>
      <c r="AA9965" s="316" t="str">
        <f t="shared" si="86"/>
        <v>INSERT INTO UPK_IKOU.upk_k40.k60_os_buno_link (os_buhin_no, k60_buno_id, created_date, created_tantou_id) VALUES ('67123   8H70001', 1530, GETDATE(), 999);</v>
      </c>
      <c r="AC9965" s="316"/>
    </row>
    <row r="9966" spans="26:29" s="626" customFormat="1">
      <c r="Z9966" s="626">
        <v>243</v>
      </c>
      <c r="AA9966" s="316" t="str">
        <f t="shared" si="86"/>
        <v>INSERT INTO UPK_IKOU.upk_k40.k60_os_buno_link (os_buhin_no, k60_buno_id, created_date, created_tantou_id) VALUES ('67123   8H90001', 1531, GETDATE(), 999);</v>
      </c>
      <c r="AC9966" s="316"/>
    </row>
    <row r="9967" spans="26:29" s="626" customFormat="1">
      <c r="Z9967" s="626">
        <v>244</v>
      </c>
      <c r="AA9967" s="316" t="str">
        <f t="shared" si="86"/>
        <v>INSERT INTO UPK_IKOU.upk_k40.k60_os_buno_link (os_buhin_no, k60_buno_id, created_date, created_tantou_id) VALUES ('74333   8H70001', 1532, GETDATE(), 999);</v>
      </c>
      <c r="AC9967" s="316"/>
    </row>
    <row r="9968" spans="26:29" s="626" customFormat="1">
      <c r="Z9968" s="626">
        <v>245</v>
      </c>
      <c r="AA9968" s="316" t="str">
        <f t="shared" si="86"/>
        <v>INSERT INTO UPK_IKOU.upk_k40.k60_os_buno_link (os_buhin_no, k60_buno_id, created_date, created_tantou_id) VALUES ('74346   8H300', 1533, GETDATE(), 999);</v>
      </c>
      <c r="AC9968" s="316"/>
    </row>
    <row r="9969" spans="26:29" s="626" customFormat="1">
      <c r="Z9969" s="626">
        <v>246</v>
      </c>
      <c r="AA9969" s="316" t="str">
        <f t="shared" si="86"/>
        <v>INSERT INTO UPK_IKOU.upk_k40.k60_os_buno_link (os_buhin_no, k60_buno_id, created_date, created_tantou_id) VALUES ('74356   8H300', 1534, GETDATE(), 999);</v>
      </c>
      <c r="AC9969" s="316"/>
    </row>
    <row r="9970" spans="26:29" s="626" customFormat="1">
      <c r="Z9970" s="626">
        <v>247</v>
      </c>
      <c r="AA9970" s="316" t="str">
        <f t="shared" si="86"/>
        <v>INSERT INTO UPK_IKOU.upk_k40.k60_os_buno_link (os_buhin_no, k60_buno_id, created_date, created_tantou_id) VALUES ('74356   AW000', 1535, GETDATE(), 999);</v>
      </c>
      <c r="AC9970" s="316"/>
    </row>
    <row r="9971" spans="26:29" s="626" customFormat="1">
      <c r="Z9971" s="626">
        <v>248</v>
      </c>
      <c r="AA9971" s="316" t="str">
        <f t="shared" si="86"/>
        <v>INSERT INTO UPK_IKOU.upk_k40.k60_os_buno_link (os_buhin_no, k60_buno_id, created_date, created_tantou_id) VALUES ('75138/9 8H90001', 1536, GETDATE(), 999);</v>
      </c>
      <c r="AC9971" s="316"/>
    </row>
    <row r="9972" spans="26:29" s="626" customFormat="1">
      <c r="Z9972" s="626">
        <v>249</v>
      </c>
      <c r="AA9972" s="316" t="str">
        <f t="shared" si="86"/>
        <v>INSERT INTO UPK_IKOU.upk_k40.k60_os_buno_link (os_buhin_no, k60_buno_id, created_date, created_tantou_id) VALUES ('76226/7 8H300', 1537, GETDATE(), 999);</v>
      </c>
      <c r="AC9972" s="316"/>
    </row>
    <row r="9973" spans="26:29" s="626" customFormat="1">
      <c r="Z9973" s="626">
        <v>250</v>
      </c>
      <c r="AA9973" s="316" t="str">
        <f t="shared" si="86"/>
        <v>INSERT INTO UPK_IKOU.upk_k40.k60_os_buno_link (os_buhin_no, k60_buno_id, created_date, created_tantou_id) VALUES ('76226/7 8H700', 1538, GETDATE(), 999);</v>
      </c>
      <c r="AC9973" s="316"/>
    </row>
    <row r="9974" spans="26:29" s="626" customFormat="1">
      <c r="Z9974" s="626">
        <v>251</v>
      </c>
      <c r="AA9974" s="316" t="str">
        <f t="shared" si="86"/>
        <v>INSERT INTO UPK_IKOU.upk_k40.k60_os_buno_link (os_buhin_no, k60_buno_id, created_date, created_tantou_id) VALUES ('76298/9 8H300', 1539, GETDATE(), 999);</v>
      </c>
      <c r="AC9974" s="316"/>
    </row>
    <row r="9975" spans="26:29" s="626" customFormat="1">
      <c r="Z9975" s="626">
        <v>252</v>
      </c>
      <c r="AA9975" s="316" t="str">
        <f t="shared" si="86"/>
        <v>INSERT INTO UPK_IKOU.upk_k40.k60_os_buno_link (os_buhin_no, k60_buno_id, created_date, created_tantou_id) VALUES ('76428   8H300', 1540, GETDATE(), 999);</v>
      </c>
      <c r="AC9975" s="316"/>
    </row>
    <row r="9976" spans="26:29" s="626" customFormat="1">
      <c r="Z9976" s="626">
        <v>253</v>
      </c>
      <c r="AA9976" s="316" t="str">
        <f t="shared" si="86"/>
        <v>INSERT INTO UPK_IKOU.upk_k40.k60_os_buno_link (os_buhin_no, k60_buno_id, created_date, created_tantou_id) VALUES ('76429   8H300', 1541, GETDATE(), 999);</v>
      </c>
      <c r="AC9976" s="316"/>
    </row>
    <row r="9977" spans="26:29" s="626" customFormat="1">
      <c r="Z9977" s="626">
        <v>254</v>
      </c>
      <c r="AA9977" s="316" t="str">
        <f t="shared" si="86"/>
        <v>INSERT INTO UPK_IKOU.upk_k40.k60_os_buno_link (os_buhin_no, k60_buno_id, created_date, created_tantou_id) VALUES ('76644/5 8H300', 1542, GETDATE(), 999);</v>
      </c>
      <c r="AC9977" s="316"/>
    </row>
    <row r="9978" spans="26:29" s="626" customFormat="1">
      <c r="Z9978" s="626">
        <v>255</v>
      </c>
      <c r="AA9978" s="316" t="str">
        <f t="shared" si="86"/>
        <v>INSERT INTO UPK_IKOU.upk_k40.k60_os_buno_link (os_buhin_no, k60_buno_id, created_date, created_tantou_id) VALUES ('76646/7 8H300', 1543, GETDATE(), 999);</v>
      </c>
      <c r="AC9978" s="316"/>
    </row>
    <row r="9979" spans="26:29" s="626" customFormat="1">
      <c r="Z9979" s="626">
        <v>256</v>
      </c>
      <c r="AA9979" s="316" t="str">
        <f t="shared" si="86"/>
        <v>INSERT INTO UPK_IKOU.upk_k40.k60_os_buno_link (os_buhin_no, k60_buno_id, created_date, created_tantou_id) VALUES ('76646/7 EQ500', 1544, GETDATE(), 999);</v>
      </c>
      <c r="AC9979" s="316"/>
    </row>
    <row r="9980" spans="26:29" s="626" customFormat="1">
      <c r="Z9980" s="626">
        <v>257</v>
      </c>
      <c r="AA9980" s="316" t="str">
        <f t="shared" ref="AA9980:AA10043" si="87">AA$9722&amp;"'"&amp;AA8579&amp;"', "&amp;AB8579&amp;", GETDATE(), 999);"</f>
        <v>INSERT INTO UPK_IKOU.upk_k40.k60_os_buno_link (os_buhin_no, k60_buno_id, created_date, created_tantou_id) VALUES ('77648/9 8H300', 1545, GETDATE(), 999);</v>
      </c>
      <c r="AC9980" s="316"/>
    </row>
    <row r="9981" spans="26:29" s="626" customFormat="1">
      <c r="Z9981" s="626">
        <v>258</v>
      </c>
      <c r="AA9981" s="316" t="str">
        <f t="shared" si="87"/>
        <v>INSERT INTO UPK_IKOU.upk_k40.k60_os_buno_link (os_buhin_no, k60_buno_id, created_date, created_tantou_id) VALUES ('64124   EN000', 1546, GETDATE(), 999);</v>
      </c>
      <c r="AC9981" s="316"/>
    </row>
    <row r="9982" spans="26:29" s="626" customFormat="1">
      <c r="Z9982" s="626">
        <v>259</v>
      </c>
      <c r="AA9982" s="316" t="str">
        <f t="shared" si="87"/>
        <v>INSERT INTO UPK_IKOU.upk_k40.k60_os_buno_link (os_buhin_no, k60_buno_id, created_date, created_tantou_id) VALUES ('64125   EN000', 1547, GETDATE(), 999);</v>
      </c>
      <c r="AC9982" s="316"/>
    </row>
    <row r="9983" spans="26:29" s="626" customFormat="1">
      <c r="Z9983" s="626">
        <v>260</v>
      </c>
      <c r="AA9983" s="316" t="str">
        <f t="shared" si="87"/>
        <v>INSERT INTO UPK_IKOU.upk_k40.k60_os_buno_link (os_buhin_no, k60_buno_id, created_date, created_tantou_id) VALUES ('64182/3 EN000', 1548, GETDATE(), 999);</v>
      </c>
      <c r="AC9983" s="316"/>
    </row>
    <row r="9984" spans="26:29" s="626" customFormat="1">
      <c r="Z9984" s="626">
        <v>261</v>
      </c>
      <c r="AA9984" s="316" t="str">
        <f t="shared" si="87"/>
        <v>INSERT INTO UPK_IKOU.upk_k40.k60_os_buno_link (os_buhin_no, k60_buno_id, created_date, created_tantou_id) VALUES ('74352/3 EN012', 1549, GETDATE(), 999);</v>
      </c>
      <c r="AC9984" s="316"/>
    </row>
    <row r="9985" spans="26:29" s="626" customFormat="1">
      <c r="Z9985" s="626">
        <v>262</v>
      </c>
      <c r="AA9985" s="316" t="str">
        <f t="shared" si="87"/>
        <v>INSERT INTO UPK_IKOU.upk_k40.k60_os_buno_link (os_buhin_no, k60_buno_id, created_date, created_tantou_id) VALUES ('75522/3 EN000', 1550, GETDATE(), 999);</v>
      </c>
      <c r="AC9985" s="316"/>
    </row>
    <row r="9986" spans="26:29" s="626" customFormat="1">
      <c r="Z9986" s="626">
        <v>263</v>
      </c>
      <c r="AA9986" s="316" t="str">
        <f t="shared" si="87"/>
        <v>INSERT INTO UPK_IKOU.upk_k40.k60_os_buno_link (os_buhin_no, k60_buno_id, created_date, created_tantou_id) VALUES ('75532/3 EN000', 1551, GETDATE(), 999);</v>
      </c>
      <c r="AC9986" s="316"/>
    </row>
    <row r="9987" spans="26:29" s="626" customFormat="1">
      <c r="Z9987" s="626">
        <v>264</v>
      </c>
      <c r="AA9987" s="316" t="str">
        <f t="shared" si="87"/>
        <v>INSERT INTO UPK_IKOU.upk_k40.k60_os_buno_link (os_buhin_no, k60_buno_id, created_date, created_tantou_id) VALUES ('75532/3 EN100', 1552, GETDATE(), 999);</v>
      </c>
      <c r="AC9987" s="316"/>
    </row>
    <row r="9988" spans="26:29" s="626" customFormat="1">
      <c r="Z9988" s="626">
        <v>265</v>
      </c>
      <c r="AA9988" s="316" t="str">
        <f t="shared" si="87"/>
        <v>INSERT INTO UPK_IKOU.upk_k40.k60_os_buno_link (os_buhin_no, k60_buno_id, created_date, created_tantou_id) VALUES ('76742   EN000', 1553, GETDATE(), 999);</v>
      </c>
      <c r="AC9988" s="316"/>
    </row>
    <row r="9989" spans="26:29" s="626" customFormat="1">
      <c r="Z9989" s="626">
        <v>266</v>
      </c>
      <c r="AA9989" s="316" t="str">
        <f t="shared" si="87"/>
        <v>INSERT INTO UPK_IKOU.upk_k40.k60_os_buno_link (os_buhin_no, k60_buno_id, created_date, created_tantou_id) VALUES ('76743   EN000', 1554, GETDATE(), 999);</v>
      </c>
      <c r="AC9989" s="316"/>
    </row>
    <row r="9990" spans="26:29" s="626" customFormat="1">
      <c r="Z9990" s="626">
        <v>267</v>
      </c>
      <c r="AA9990" s="316" t="str">
        <f t="shared" si="87"/>
        <v>INSERT INTO UPK_IKOU.upk_k40.k60_os_buno_link (os_buhin_no, k60_buno_id, created_date, created_tantou_id) VALUES ('53216   B217101', 1555, GETDATE(), 999);</v>
      </c>
      <c r="AC9990" s="316"/>
    </row>
    <row r="9991" spans="26:29" s="626" customFormat="1">
      <c r="Z9991" s="626">
        <v>268</v>
      </c>
      <c r="AA9991" s="316" t="str">
        <f t="shared" si="87"/>
        <v>INSERT INTO UPK_IKOU.upk_k40.k60_os_buno_link (os_buhin_no, k60_buno_id, created_date, created_tantou_id) VALUES ('451631/2-1017P/05P', 1556, GETDATE(), 999);</v>
      </c>
      <c r="AC9991" s="316"/>
    </row>
    <row r="9992" spans="26:29" s="626" customFormat="1">
      <c r="Z9992" s="626">
        <v>269</v>
      </c>
      <c r="AA9992" s="316" t="str">
        <f t="shared" si="87"/>
        <v>INSERT INTO UPK_IKOU.upk_k40.k60_os_buno_link (os_buhin_no, k60_buno_id, created_date, created_tantou_id) VALUES ('451633/4-1004P', 1557, GETDATE(), 999);</v>
      </c>
      <c r="AC9992" s="316"/>
    </row>
    <row r="9993" spans="26:29" s="626" customFormat="1">
      <c r="Z9993" s="626">
        <v>270</v>
      </c>
      <c r="AA9993" s="316" t="str">
        <f t="shared" si="87"/>
        <v>INSERT INTO UPK_IKOU.upk_k40.k60_os_buno_link (os_buhin_no, k60_buno_id, created_date, created_tantou_id) VALUES ('451621/2-1052P/28P', 1558, GETDATE(), 999);</v>
      </c>
      <c r="AC9993" s="316"/>
    </row>
    <row r="9994" spans="26:29" s="626" customFormat="1">
      <c r="Z9994" s="626">
        <v>271</v>
      </c>
      <c r="AA9994" s="316" t="str">
        <f t="shared" si="87"/>
        <v>INSERT INTO UPK_IKOU.upk_k40.k60_os_buno_link (os_buhin_no, k60_buno_id, created_date, created_tantou_id) VALUES ('451673/4-1019P', 1559, GETDATE(), 999);</v>
      </c>
      <c r="AC9994" s="316"/>
    </row>
    <row r="9995" spans="26:29" s="626" customFormat="1">
      <c r="Z9995" s="626">
        <v>272</v>
      </c>
      <c r="AA9995" s="316" t="str">
        <f t="shared" si="87"/>
        <v>INSERT INTO UPK_IKOU.upk_k40.k60_os_buno_link (os_buhin_no, k60_buno_id, created_date, created_tantou_id) VALUES ('64285   5301001', 1560, GETDATE(), 999);</v>
      </c>
      <c r="AC9995" s="316"/>
    </row>
    <row r="9996" spans="26:29" s="626" customFormat="1">
      <c r="Z9996" s="626">
        <v>273</v>
      </c>
      <c r="AA9996" s="316" t="str">
        <f t="shared" si="87"/>
        <v>INSERT INTO UPK_IKOU.upk_k40.k60_os_buno_link (os_buhin_no, k60_buno_id, created_date, created_tantou_id) VALUES ('65426   5301001', 1561, GETDATE(), 999);</v>
      </c>
      <c r="AC9996" s="316"/>
    </row>
    <row r="9997" spans="26:29" s="626" customFormat="1">
      <c r="Z9997" s="626">
        <v>274</v>
      </c>
      <c r="AA9997" s="316" t="str">
        <f t="shared" si="87"/>
        <v>INSERT INTO UPK_IKOU.upk_k40.k60_os_buno_link (os_buhin_no, k60_buno_id, created_date, created_tantou_id) VALUES ('65437   5301001', 1562, GETDATE(), 999);</v>
      </c>
      <c r="AC9997" s="316"/>
    </row>
    <row r="9998" spans="26:29" s="626" customFormat="1">
      <c r="Z9998" s="626">
        <v>275</v>
      </c>
      <c r="AA9998" s="316" t="str">
        <f t="shared" si="87"/>
        <v>INSERT INTO UPK_IKOU.upk_k40.k60_os_buno_link (os_buhin_no, k60_buno_id, created_date, created_tantou_id) VALUES ('64182/3 JG00A', 1563, GETDATE(), 999);</v>
      </c>
      <c r="AC9998" s="316"/>
    </row>
    <row r="9999" spans="26:29" s="626" customFormat="1">
      <c r="Z9999" s="626">
        <v>276</v>
      </c>
      <c r="AA9999" s="316" t="str">
        <f t="shared" si="87"/>
        <v>INSERT INTO UPK_IKOU.upk_k40.k60_os_buno_link (os_buhin_no, k60_buno_id, created_date, created_tantou_id) VALUES ('66312   JG00A', 1564, GETDATE(), 999);</v>
      </c>
      <c r="AC9999" s="316"/>
    </row>
    <row r="10000" spans="26:29" s="626" customFormat="1">
      <c r="Z10000" s="626">
        <v>277</v>
      </c>
      <c r="AA10000" s="316" t="str">
        <f t="shared" si="87"/>
        <v>INSERT INTO UPK_IKOU.upk_k40.k60_os_buno_link (os_buhin_no, k60_buno_id, created_date, created_tantou_id) VALUES ('67416   JG01A', 1565, GETDATE(), 999);</v>
      </c>
      <c r="AC10000" s="316"/>
    </row>
    <row r="10001" spans="26:29" s="626" customFormat="1">
      <c r="Z10001" s="626">
        <v>278</v>
      </c>
      <c r="AA10001" s="316" t="str">
        <f t="shared" si="87"/>
        <v>INSERT INTO UPK_IKOU.upk_k40.k60_os_buno_link (os_buhin_no, k60_buno_id, created_date, created_tantou_id) VALUES ('67416   JG01A-G', 1566, GETDATE(), 999);</v>
      </c>
      <c r="AC10001" s="316"/>
    </row>
    <row r="10002" spans="26:29" s="626" customFormat="1">
      <c r="Z10002" s="626">
        <v>279</v>
      </c>
      <c r="AA10002" s="316" t="str">
        <f t="shared" si="87"/>
        <v>INSERT INTO UPK_IKOU.upk_k40.k60_os_buno_link (os_buhin_no, k60_buno_id, created_date, created_tantou_id) VALUES ('74356   JG00A', 1567, GETDATE(), 999);</v>
      </c>
      <c r="AC10002" s="316"/>
    </row>
    <row r="10003" spans="26:29" s="626" customFormat="1">
      <c r="Z10003" s="626">
        <v>280</v>
      </c>
      <c r="AA10003" s="316" t="str">
        <f t="shared" si="87"/>
        <v>INSERT INTO UPK_IKOU.upk_k40.k60_os_buno_link (os_buhin_no, k60_buno_id, created_date, created_tantou_id) VALUES ('74356   JG00A-B', 1568, GETDATE(), 999);</v>
      </c>
      <c r="AC10003" s="316"/>
    </row>
    <row r="10004" spans="26:29" s="626" customFormat="1">
      <c r="Z10004" s="626">
        <v>281</v>
      </c>
      <c r="AA10004" s="316" t="str">
        <f t="shared" si="87"/>
        <v>INSERT INTO UPK_IKOU.upk_k40.k60_os_buno_link (os_buhin_no, k60_buno_id, created_date, created_tantou_id) VALUES ('74366   JG00A', 1569, GETDATE(), 999);</v>
      </c>
      <c r="AC10004" s="316"/>
    </row>
    <row r="10005" spans="26:29" s="626" customFormat="1">
      <c r="Z10005" s="626">
        <v>282</v>
      </c>
      <c r="AA10005" s="316" t="str">
        <f t="shared" si="87"/>
        <v>INSERT INTO UPK_IKOU.upk_k40.k60_os_buno_link (os_buhin_no, k60_buno_id, created_date, created_tantou_id) VALUES ('75128   JG00A', 1570, GETDATE(), 999);</v>
      </c>
      <c r="AC10005" s="316"/>
    </row>
    <row r="10006" spans="26:29" s="626" customFormat="1">
      <c r="Z10006" s="626">
        <v>283</v>
      </c>
      <c r="AA10006" s="316" t="str">
        <f t="shared" si="87"/>
        <v>INSERT INTO UPK_IKOU.upk_k40.k60_os_buno_link (os_buhin_no, k60_buno_id, created_date, created_tantou_id) VALUES ('75128   JG00A-K', 1571, GETDATE(), 999);</v>
      </c>
      <c r="AC10006" s="316"/>
    </row>
    <row r="10007" spans="26:29" s="626" customFormat="1">
      <c r="Z10007" s="626">
        <v>284</v>
      </c>
      <c r="AA10007" s="316" t="str">
        <f t="shared" si="87"/>
        <v>INSERT INTO UPK_IKOU.upk_k40.k60_os_buno_link (os_buhin_no, k60_buno_id, created_date, created_tantou_id) VALUES ('75128   JG00A-E', 1572, GETDATE(), 999);</v>
      </c>
      <c r="AC10007" s="316"/>
    </row>
    <row r="10008" spans="26:29" s="626" customFormat="1">
      <c r="Z10008" s="626">
        <v>285</v>
      </c>
      <c r="AA10008" s="316" t="str">
        <f t="shared" si="87"/>
        <v>INSERT INTO UPK_IKOU.upk_k40.k60_os_buno_link (os_buhin_no, k60_buno_id, created_date, created_tantou_id) VALUES ('75262/3 JG00A', 1573, GETDATE(), 999);</v>
      </c>
      <c r="AC10008" s="316"/>
    </row>
    <row r="10009" spans="26:29" s="626" customFormat="1">
      <c r="Z10009" s="626">
        <v>286</v>
      </c>
      <c r="AA10009" s="316" t="str">
        <f t="shared" si="87"/>
        <v>INSERT INTO UPK_IKOU.upk_k40.k60_os_buno_link (os_buhin_no, k60_buno_id, created_date, created_tantou_id) VALUES ('75262/3 JG01A', 1574, GETDATE(), 999);</v>
      </c>
      <c r="AC10009" s="316"/>
    </row>
    <row r="10010" spans="26:29" s="626" customFormat="1">
      <c r="Z10010" s="626">
        <v>287</v>
      </c>
      <c r="AA10010" s="316" t="str">
        <f t="shared" si="87"/>
        <v>INSERT INTO UPK_IKOU.upk_k40.k60_os_buno_link (os_buhin_no, k60_buno_id, created_date, created_tantou_id) VALUES ('75262/3 JG01A-E', 1575, GETDATE(), 999);</v>
      </c>
      <c r="AC10010" s="316"/>
    </row>
    <row r="10011" spans="26:29" s="626" customFormat="1">
      <c r="Z10011" s="626">
        <v>288</v>
      </c>
      <c r="AA10011" s="316" t="str">
        <f t="shared" si="87"/>
        <v>INSERT INTO UPK_IKOU.upk_k40.k60_os_buno_link (os_buhin_no, k60_buno_id, created_date, created_tantou_id) VALUES ('75636/7 JG00A', 1576, GETDATE(), 999);</v>
      </c>
      <c r="AC10011" s="316"/>
    </row>
    <row r="10012" spans="26:29" s="626" customFormat="1">
      <c r="Z10012" s="626">
        <v>289</v>
      </c>
      <c r="AA10012" s="316" t="str">
        <f t="shared" si="87"/>
        <v>INSERT INTO UPK_IKOU.upk_k40.k60_os_buno_link (os_buhin_no, k60_buno_id, created_date, created_tantou_id) VALUES ('75676/7 JG00A', 1577, GETDATE(), 999);</v>
      </c>
      <c r="AC10012" s="316"/>
    </row>
    <row r="10013" spans="26:29" s="626" customFormat="1">
      <c r="Z10013" s="626">
        <v>290</v>
      </c>
      <c r="AA10013" s="316" t="str">
        <f t="shared" si="87"/>
        <v>INSERT INTO UPK_IKOU.upk_k40.k60_os_buno_link (os_buhin_no, k60_buno_id, created_date, created_tantou_id) VALUES ('75676/7 JG00A-E', 1578, GETDATE(), 999);</v>
      </c>
      <c r="AC10013" s="316"/>
    </row>
    <row r="10014" spans="26:29" s="626" customFormat="1">
      <c r="Z10014" s="626">
        <v>291</v>
      </c>
      <c r="AA10014" s="316" t="str">
        <f t="shared" si="87"/>
        <v>INSERT INTO UPK_IKOU.upk_k40.k60_os_buno_link (os_buhin_no, k60_buno_id, created_date, created_tantou_id) VALUES ('756C0/1 JG00A', 1579, GETDATE(), 999);</v>
      </c>
      <c r="AC10014" s="316"/>
    </row>
    <row r="10015" spans="26:29" s="626" customFormat="1">
      <c r="Z10015" s="626">
        <v>292</v>
      </c>
      <c r="AA10015" s="316" t="str">
        <f t="shared" si="87"/>
        <v>INSERT INTO UPK_IKOU.upk_k40.k60_os_buno_link (os_buhin_no, k60_buno_id, created_date, created_tantou_id) VALUES ('76246   JG00A', 1580, GETDATE(), 999);</v>
      </c>
      <c r="AC10015" s="316"/>
    </row>
    <row r="10016" spans="26:29" s="626" customFormat="1">
      <c r="Z10016" s="626">
        <v>293</v>
      </c>
      <c r="AA10016" s="316" t="str">
        <f t="shared" si="87"/>
        <v>INSERT INTO UPK_IKOU.upk_k40.k60_os_buno_link (os_buhin_no, k60_buno_id, created_date, created_tantou_id) VALUES ('76247   JG00A', 1581, GETDATE(), 999);</v>
      </c>
      <c r="AC10016" s="316"/>
    </row>
    <row r="10017" spans="26:29" s="626" customFormat="1">
      <c r="Z10017" s="626">
        <v>294</v>
      </c>
      <c r="AA10017" s="316" t="str">
        <f t="shared" si="87"/>
        <v>INSERT INTO UPK_IKOU.upk_k40.k60_os_buno_link (os_buhin_no, k60_buno_id, created_date, created_tantou_id) VALUES ('767C2/3 JG00A', 1582, GETDATE(), 999);</v>
      </c>
      <c r="AC10017" s="316"/>
    </row>
    <row r="10018" spans="26:29" s="626" customFormat="1">
      <c r="Z10018" s="626">
        <v>295</v>
      </c>
      <c r="AA10018" s="316" t="str">
        <f t="shared" si="87"/>
        <v>INSERT INTO UPK_IKOU.upk_k40.k60_os_buno_link (os_buhin_no, k60_buno_id, created_date, created_tantou_id) VALUES ('64112/3 JGA00-E', 1583, GETDATE(), 999);</v>
      </c>
      <c r="AC10018" s="316"/>
    </row>
    <row r="10019" spans="26:29" s="626" customFormat="1">
      <c r="Z10019" s="626">
        <v>296</v>
      </c>
      <c r="AA10019" s="316" t="str">
        <f t="shared" si="87"/>
        <v>INSERT INTO UPK_IKOU.upk_k40.k60_os_buno_link (os_buhin_no, k60_buno_id, created_date, created_tantou_id) VALUES ('64112/3 JG00A', 1584, GETDATE(), 999);</v>
      </c>
      <c r="AC10019" s="316"/>
    </row>
    <row r="10020" spans="26:29" s="626" customFormat="1">
      <c r="Z10020" s="626">
        <v>297</v>
      </c>
      <c r="AA10020" s="316" t="str">
        <f t="shared" si="87"/>
        <v>INSERT INTO UPK_IKOU.upk_k40.k60_os_buno_link (os_buhin_no, k60_buno_id, created_date, created_tantou_id) VALUES ('64112/3 JH00A', 1585, GETDATE(), 999);</v>
      </c>
      <c r="AC10020" s="316"/>
    </row>
    <row r="10021" spans="26:29" s="626" customFormat="1">
      <c r="Z10021" s="626">
        <v>298</v>
      </c>
      <c r="AA10021" s="316" t="str">
        <f t="shared" si="87"/>
        <v>INSERT INTO UPK_IKOU.upk_k40.k60_os_buno_link (os_buhin_no, k60_buno_id, created_date, created_tantou_id) VALUES ('74332   01G00', 1586, GETDATE(), 999);</v>
      </c>
      <c r="AC10021" s="316"/>
    </row>
    <row r="10022" spans="26:29" s="626" customFormat="1">
      <c r="Z10022" s="626">
        <v>299</v>
      </c>
      <c r="AA10022" s="316" t="str">
        <f t="shared" si="87"/>
        <v>INSERT INTO UPK_IKOU.upk_k40.k60_os_buno_link (os_buhin_no, k60_buno_id, created_date, created_tantou_id) VALUES ('74333   01G00', 1587, GETDATE(), 999);</v>
      </c>
      <c r="AC10022" s="316"/>
    </row>
    <row r="10023" spans="26:29" s="626" customFormat="1">
      <c r="Z10023" s="626">
        <v>300</v>
      </c>
      <c r="AA10023" s="316" t="str">
        <f t="shared" si="87"/>
        <v>INSERT INTO UPK_IKOU.upk_k40.k60_os_buno_link (os_buhin_no, k60_buno_id, created_date, created_tantou_id) VALUES ('65616   JM00A', 1588, GETDATE(), 999);</v>
      </c>
      <c r="AC10023" s="316"/>
    </row>
    <row r="10024" spans="26:29" s="626" customFormat="1">
      <c r="Z10024" s="626">
        <v>301</v>
      </c>
      <c r="AA10024" s="316" t="str">
        <f t="shared" si="87"/>
        <v>INSERT INTO UPK_IKOU.upk_k40.k60_os_buno_link (os_buhin_no, k60_buno_id, created_date, created_tantou_id) VALUES ('67632/3 JM00A', 1589, GETDATE(), 999);</v>
      </c>
      <c r="AC10024" s="316"/>
    </row>
    <row r="10025" spans="26:29" s="626" customFormat="1">
      <c r="Z10025" s="626">
        <v>302</v>
      </c>
      <c r="AA10025" s="316" t="str">
        <f t="shared" si="87"/>
        <v>INSERT INTO UPK_IKOU.upk_k40.k60_os_buno_link (os_buhin_no, k60_buno_id, created_date, created_tantou_id) VALUES ('73141   JM010', 1590, GETDATE(), 999);</v>
      </c>
      <c r="AC10025" s="316"/>
    </row>
    <row r="10026" spans="26:29" s="626" customFormat="1">
      <c r="Z10026" s="626">
        <v>303</v>
      </c>
      <c r="AA10026" s="316" t="str">
        <f t="shared" si="87"/>
        <v>INSERT INTO UPK_IKOU.upk_k40.k60_os_buno_link (os_buhin_no, k60_buno_id, created_date, created_tantou_id) VALUES ('73152/3 JM010', 1591, GETDATE(), 999);</v>
      </c>
      <c r="AC10026" s="316"/>
    </row>
    <row r="10027" spans="26:29" s="626" customFormat="1">
      <c r="Z10027" s="626">
        <v>304</v>
      </c>
      <c r="AA10027" s="316" t="str">
        <f t="shared" si="87"/>
        <v>INSERT INTO UPK_IKOU.upk_k40.k60_os_buno_link (os_buhin_no, k60_buno_id, created_date, created_tantou_id) VALUES ('73211   JM000', 1592, GETDATE(), 999);</v>
      </c>
      <c r="AC10027" s="316"/>
    </row>
    <row r="10028" spans="26:29" s="626" customFormat="1">
      <c r="Z10028" s="626">
        <v>305</v>
      </c>
      <c r="AA10028" s="316" t="str">
        <f t="shared" si="87"/>
        <v>INSERT INTO UPK_IKOU.upk_k40.k60_os_buno_link (os_buhin_no, k60_buno_id, created_date, created_tantou_id) VALUES ('73232   JM000', 1593, GETDATE(), 999);</v>
      </c>
      <c r="AC10028" s="316"/>
    </row>
    <row r="10029" spans="26:29" s="626" customFormat="1">
      <c r="Z10029" s="626">
        <v>306</v>
      </c>
      <c r="AA10029" s="316" t="str">
        <f t="shared" si="87"/>
        <v>INSERT INTO UPK_IKOU.upk_k40.k60_os_buno_link (os_buhin_no, k60_buno_id, created_date, created_tantou_id) VALUES ('73237   JM000', 1594, GETDATE(), 999);</v>
      </c>
      <c r="AC10029" s="316"/>
    </row>
    <row r="10030" spans="26:29" s="626" customFormat="1">
      <c r="Z10030" s="626">
        <v>307</v>
      </c>
      <c r="AA10030" s="316" t="str">
        <f t="shared" si="87"/>
        <v>INSERT INTO UPK_IKOU.upk_k40.k60_os_buno_link (os_buhin_no, k60_buno_id, created_date, created_tantou_id) VALUES ('73252   JM000', 1595, GETDATE(), 999);</v>
      </c>
      <c r="AC10030" s="316"/>
    </row>
    <row r="10031" spans="26:29" s="626" customFormat="1">
      <c r="Z10031" s="626">
        <v>308</v>
      </c>
      <c r="AA10031" s="316" t="str">
        <f t="shared" si="87"/>
        <v>INSERT INTO UPK_IKOU.upk_k40.k60_os_buno_link (os_buhin_no, k60_buno_id, created_date, created_tantou_id) VALUES ('74366   JM00A', 1596, GETDATE(), 999);</v>
      </c>
      <c r="AC10031" s="316"/>
    </row>
    <row r="10032" spans="26:29" s="626" customFormat="1">
      <c r="Z10032" s="626">
        <v>309</v>
      </c>
      <c r="AA10032" s="316" t="str">
        <f t="shared" si="87"/>
        <v>INSERT INTO UPK_IKOU.upk_k40.k60_os_buno_link (os_buhin_no, k60_buno_id, created_date, created_tantou_id) VALUES ('743F3   JM00A', 1597, GETDATE(), 999);</v>
      </c>
      <c r="AC10032" s="316"/>
    </row>
    <row r="10033" spans="26:29" s="626" customFormat="1">
      <c r="Z10033" s="626">
        <v>310</v>
      </c>
      <c r="AA10033" s="316" t="str">
        <f t="shared" si="87"/>
        <v>INSERT INTO UPK_IKOU.upk_k40.k60_os_buno_link (os_buhin_no, k60_buno_id, created_date, created_tantou_id) VALUES ('74542   JM00A', 1598, GETDATE(), 999);</v>
      </c>
      <c r="AC10033" s="316"/>
    </row>
    <row r="10034" spans="26:29" s="626" customFormat="1">
      <c r="Z10034" s="626">
        <v>311</v>
      </c>
      <c r="AA10034" s="316" t="str">
        <f t="shared" si="87"/>
        <v>INSERT INTO UPK_IKOU.upk_k40.k60_os_buno_link (os_buhin_no, k60_buno_id, created_date, created_tantou_id) VALUES ('75426/7 JM00A', 1599, GETDATE(), 999);</v>
      </c>
      <c r="AC10034" s="316"/>
    </row>
    <row r="10035" spans="26:29" s="626" customFormat="1">
      <c r="Z10035" s="626">
        <v>312</v>
      </c>
      <c r="AA10035" s="316" t="str">
        <f t="shared" si="87"/>
        <v>INSERT INTO UPK_IKOU.upk_k40.k60_os_buno_link (os_buhin_no, k60_buno_id, created_date, created_tantou_id) VALUES ('75426/7 JM00A-E', 1600, GETDATE(), 999);</v>
      </c>
      <c r="AC10035" s="316"/>
    </row>
    <row r="10036" spans="26:29" s="626" customFormat="1">
      <c r="Z10036" s="626">
        <v>313</v>
      </c>
      <c r="AA10036" s="316" t="str">
        <f t="shared" si="87"/>
        <v>INSERT INTO UPK_IKOU.upk_k40.k60_os_buno_link (os_buhin_no, k60_buno_id, created_date, created_tantou_id) VALUES ('75466/7 JM00A', 1601, GETDATE(), 999);</v>
      </c>
      <c r="AC10036" s="316"/>
    </row>
    <row r="10037" spans="26:29" s="626" customFormat="1">
      <c r="Z10037" s="626">
        <v>314</v>
      </c>
      <c r="AA10037" s="316" t="str">
        <f t="shared" si="87"/>
        <v>INSERT INTO UPK_IKOU.upk_k40.k60_os_buno_link (os_buhin_no, k60_buno_id, created_date, created_tantou_id) VALUES ('76320/1 JM00A', 1602, GETDATE(), 999);</v>
      </c>
      <c r="AC10037" s="316"/>
    </row>
    <row r="10038" spans="26:29" s="626" customFormat="1">
      <c r="Z10038" s="626">
        <v>315</v>
      </c>
      <c r="AA10038" s="316" t="str">
        <f t="shared" si="87"/>
        <v>INSERT INTO UPK_IKOU.upk_k40.k60_os_buno_link (os_buhin_no, k60_buno_id, created_date, created_tantou_id) VALUES ('76532/3 JM00A', 1603, GETDATE(), 999);</v>
      </c>
      <c r="AC10038" s="316"/>
    </row>
    <row r="10039" spans="26:29" s="626" customFormat="1">
      <c r="Z10039" s="626">
        <v>316</v>
      </c>
      <c r="AA10039" s="316" t="str">
        <f t="shared" si="87"/>
        <v>INSERT INTO UPK_IKOU.upk_k40.k60_os_buno_link (os_buhin_no, k60_buno_id, created_date, created_tantou_id) VALUES ('76682/3 JM00A', 1604, GETDATE(), 999);</v>
      </c>
      <c r="AC10039" s="316"/>
    </row>
    <row r="10040" spans="26:29" s="626" customFormat="1">
      <c r="Z10040" s="626">
        <v>317</v>
      </c>
      <c r="AA10040" s="316" t="str">
        <f t="shared" si="87"/>
        <v>INSERT INTO UPK_IKOU.upk_k40.k60_os_buno_link (os_buhin_no, k60_buno_id, created_date, created_tantou_id) VALUES ('767C2/3 JM00A', 1605, GETDATE(), 999);</v>
      </c>
      <c r="AC10040" s="316"/>
    </row>
    <row r="10041" spans="26:29" s="626" customFormat="1">
      <c r="Z10041" s="626">
        <v>318</v>
      </c>
      <c r="AA10041" s="316" t="str">
        <f t="shared" si="87"/>
        <v>INSERT INTO UPK_IKOU.upk_k40.k60_os_buno_link (os_buhin_no, k60_buno_id, created_date, created_tantou_id) VALUES ('80142/3 JM00A', 1606, GETDATE(), 999);</v>
      </c>
      <c r="AC10041" s="316"/>
    </row>
    <row r="10042" spans="26:29" s="626" customFormat="1">
      <c r="Z10042" s="626">
        <v>319</v>
      </c>
      <c r="AA10042" s="316" t="str">
        <f t="shared" si="87"/>
        <v>INSERT INTO UPK_IKOU.upk_k40.k60_os_buno_link (os_buhin_no, k60_buno_id, created_date, created_tantou_id) VALUES ('80148/9 JM00A', 1607, GETDATE(), 999);</v>
      </c>
      <c r="AC10042" s="316"/>
    </row>
    <row r="10043" spans="26:29" s="626" customFormat="1">
      <c r="Z10043" s="626">
        <v>320</v>
      </c>
      <c r="AA10043" s="316" t="str">
        <f t="shared" si="87"/>
        <v>INSERT INTO UPK_IKOU.upk_k40.k60_os_buno_link (os_buhin_no, k60_buno_id, created_date, created_tantou_id) VALUES ('80154   JM00A', 1608, GETDATE(), 999);</v>
      </c>
      <c r="AC10043" s="316"/>
    </row>
    <row r="10044" spans="26:29" s="626" customFormat="1">
      <c r="Z10044" s="626">
        <v>321</v>
      </c>
      <c r="AA10044" s="316" t="str">
        <f t="shared" ref="AA10044:AA10107" si="88">AA$9722&amp;"'"&amp;AA8643&amp;"', "&amp;AB8643&amp;", GETDATE(), 999);"</f>
        <v>INSERT INTO UPK_IKOU.upk_k40.k60_os_buno_link (os_buhin_no, k60_buno_id, created_date, created_tantou_id) VALUES ('80155   JM00A', 1609, GETDATE(), 999);</v>
      </c>
      <c r="AC10044" s="316"/>
    </row>
    <row r="10045" spans="26:29" s="626" customFormat="1">
      <c r="Z10045" s="626">
        <v>322</v>
      </c>
      <c r="AA10045" s="316" t="str">
        <f t="shared" si="88"/>
        <v>INSERT INTO UPK_IKOU.upk_k40.k60_os_buno_link (os_buhin_no, k60_buno_id, created_date, created_tantou_id) VALUES ('82142/3 JM00A', 1610, GETDATE(), 999);</v>
      </c>
      <c r="AC10045" s="316"/>
    </row>
    <row r="10046" spans="26:29" s="626" customFormat="1">
      <c r="Z10046" s="626">
        <v>323</v>
      </c>
      <c r="AA10046" s="316" t="str">
        <f t="shared" si="88"/>
        <v>INSERT INTO UPK_IKOU.upk_k40.k60_os_buno_link (os_buhin_no, k60_buno_id, created_date, created_tantou_id) VALUES ('82148/9 JM00A', 1611, GETDATE(), 999);</v>
      </c>
      <c r="AC10046" s="316"/>
    </row>
    <row r="10047" spans="26:29" s="626" customFormat="1">
      <c r="Z10047" s="626">
        <v>324</v>
      </c>
      <c r="AA10047" s="316" t="str">
        <f t="shared" si="88"/>
        <v>INSERT INTO UPK_IKOU.upk_k40.k60_os_buno_link (os_buhin_no, k60_buno_id, created_date, created_tantou_id) VALUES ('90126/7 JM00A', 1612, GETDATE(), 999);</v>
      </c>
      <c r="AC10047" s="316"/>
    </row>
    <row r="10048" spans="26:29" s="626" customFormat="1">
      <c r="Z10048" s="626">
        <v>325</v>
      </c>
      <c r="AA10048" s="316" t="str">
        <f t="shared" si="88"/>
        <v>INSERT INTO UPK_IKOU.upk_k40.k60_os_buno_link (os_buhin_no, k60_buno_id, created_date, created_tantou_id) VALUES ('64124   1AA0A', 1613, GETDATE(), 999);</v>
      </c>
      <c r="AC10048" s="316"/>
    </row>
    <row r="10049" spans="26:29" s="626" customFormat="1">
      <c r="Z10049" s="626">
        <v>326</v>
      </c>
      <c r="AA10049" s="316" t="str">
        <f t="shared" si="88"/>
        <v>INSERT INTO UPK_IKOU.upk_k40.k60_os_buno_link (os_buhin_no, k60_buno_id, created_date, created_tantou_id) VALUES ('64124   1AA0A-K', 1614, GETDATE(), 999);</v>
      </c>
      <c r="AC10049" s="316"/>
    </row>
    <row r="10050" spans="26:29" s="626" customFormat="1">
      <c r="Z10050" s="626">
        <v>327</v>
      </c>
      <c r="AA10050" s="316" t="str">
        <f t="shared" si="88"/>
        <v>INSERT INTO UPK_IKOU.upk_k40.k60_os_buno_link (os_buhin_no, k60_buno_id, created_date, created_tantou_id) VALUES ('64125   1AA0A', 1615, GETDATE(), 999);</v>
      </c>
      <c r="AC10050" s="316"/>
    </row>
    <row r="10051" spans="26:29" s="626" customFormat="1">
      <c r="Z10051" s="626">
        <v>328</v>
      </c>
      <c r="AA10051" s="316" t="str">
        <f t="shared" si="88"/>
        <v>INSERT INTO UPK_IKOU.upk_k40.k60_os_buno_link (os_buhin_no, k60_buno_id, created_date, created_tantou_id) VALUES ('64125   1AA0A-K', 1616, GETDATE(), 999);</v>
      </c>
      <c r="AC10051" s="316"/>
    </row>
    <row r="10052" spans="26:29" s="626" customFormat="1">
      <c r="Z10052" s="626">
        <v>329</v>
      </c>
      <c r="AA10052" s="316" t="str">
        <f t="shared" si="88"/>
        <v>INSERT INTO UPK_IKOU.upk_k40.k60_os_buno_link (os_buhin_no, k60_buno_id, created_date, created_tantou_id) VALUES ('66324/5 1AA0A01', 1617, GETDATE(), 999);</v>
      </c>
      <c r="AC10052" s="316"/>
    </row>
    <row r="10053" spans="26:29" s="626" customFormat="1">
      <c r="Z10053" s="626">
        <v>330</v>
      </c>
      <c r="AA10053" s="316" t="str">
        <f t="shared" si="88"/>
        <v>INSERT INTO UPK_IKOU.upk_k40.k60_os_buno_link (os_buhin_no, k60_buno_id, created_date, created_tantou_id) VALUES ('66324/5 1AE0A01', 1618, GETDATE(), 999);</v>
      </c>
      <c r="AC10053" s="316"/>
    </row>
    <row r="10054" spans="26:29" s="626" customFormat="1">
      <c r="Z10054" s="626">
        <v>331</v>
      </c>
      <c r="AA10054" s="316" t="str">
        <f t="shared" si="88"/>
        <v>INSERT INTO UPK_IKOU.upk_k40.k60_os_buno_link (os_buhin_no, k60_buno_id, created_date, created_tantou_id) VALUES ('67338/9 1AE0A/1AA0A', 1619, GETDATE(), 999);</v>
      </c>
      <c r="AC10054" s="316"/>
    </row>
    <row r="10055" spans="26:29" s="626" customFormat="1">
      <c r="Z10055" s="626">
        <v>332</v>
      </c>
      <c r="AA10055" s="316" t="str">
        <f t="shared" si="88"/>
        <v>INSERT INTO UPK_IKOU.upk_k40.k60_os_buno_link (os_buhin_no, k60_buno_id, created_date, created_tantou_id) VALUES ('67412   1AE0B', 1620, GETDATE(), 999);</v>
      </c>
      <c r="AC10055" s="316"/>
    </row>
    <row r="10056" spans="26:29" s="626" customFormat="1">
      <c r="Z10056" s="626">
        <v>333</v>
      </c>
      <c r="AA10056" s="316" t="str">
        <f t="shared" si="88"/>
        <v>INSERT INTO UPK_IKOU.upk_k40.k60_os_buno_link (os_buhin_no, k60_buno_id, created_date, created_tantou_id) VALUES ('67413   1AA0B', 1621, GETDATE(), 999);</v>
      </c>
      <c r="AC10056" s="316"/>
    </row>
    <row r="10057" spans="26:29" s="626" customFormat="1">
      <c r="Z10057" s="626">
        <v>334</v>
      </c>
      <c r="AA10057" s="316" t="str">
        <f t="shared" si="88"/>
        <v>INSERT INTO UPK_IKOU.upk_k40.k60_os_buno_link (os_buhin_no, k60_buno_id, created_date, created_tantou_id) VALUES ('67870   1AE0A03', 1622, GETDATE(), 999);</v>
      </c>
      <c r="AC10057" s="316"/>
    </row>
    <row r="10058" spans="26:29" s="626" customFormat="1">
      <c r="Z10058" s="626">
        <v>335</v>
      </c>
      <c r="AA10058" s="316" t="str">
        <f t="shared" si="88"/>
        <v>INSERT INTO UPK_IKOU.upk_k40.k60_os_buno_link (os_buhin_no, k60_buno_id, created_date, created_tantou_id) VALUES ('67870   1AE0A04', 1623, GETDATE(), 999);</v>
      </c>
      <c r="AC10058" s="316"/>
    </row>
    <row r="10059" spans="26:29" s="626" customFormat="1">
      <c r="Z10059" s="626">
        <v>336</v>
      </c>
      <c r="AA10059" s="316" t="str">
        <f t="shared" si="88"/>
        <v>INSERT INTO UPK_IKOU.upk_k40.k60_os_buno_link (os_buhin_no, k60_buno_id, created_date, created_tantou_id) VALUES ('67870   1AE0A05', 1624, GETDATE(), 999);</v>
      </c>
      <c r="AC10059" s="316"/>
    </row>
    <row r="10060" spans="26:29" s="626" customFormat="1">
      <c r="Z10060" s="626">
        <v>337</v>
      </c>
      <c r="AA10060" s="316" t="str">
        <f t="shared" si="88"/>
        <v>INSERT INTO UPK_IKOU.upk_k40.k60_os_buno_link (os_buhin_no, k60_buno_id, created_date, created_tantou_id) VALUES ('74317   1AA0A', 1625, GETDATE(), 999);</v>
      </c>
      <c r="AC10060" s="316"/>
    </row>
    <row r="10061" spans="26:29" s="626" customFormat="1">
      <c r="Z10061" s="626">
        <v>338</v>
      </c>
      <c r="AA10061" s="316" t="str">
        <f t="shared" si="88"/>
        <v>INSERT INTO UPK_IKOU.upk_k40.k60_os_buno_link (os_buhin_no, k60_buno_id, created_date, created_tantou_id) VALUES ('74356   1AA0A', 1626, GETDATE(), 999);</v>
      </c>
      <c r="AC10061" s="316"/>
    </row>
    <row r="10062" spans="26:29" s="626" customFormat="1">
      <c r="Z10062" s="626">
        <v>339</v>
      </c>
      <c r="AA10062" s="316" t="str">
        <f t="shared" si="88"/>
        <v>INSERT INTO UPK_IKOU.upk_k40.k60_os_buno_link (os_buhin_no, k60_buno_id, created_date, created_tantou_id) VALUES ('75186/7 1AA0A', 1627, GETDATE(), 999);</v>
      </c>
      <c r="AC10062" s="316"/>
    </row>
    <row r="10063" spans="26:29" s="626" customFormat="1">
      <c r="Z10063" s="626">
        <v>340</v>
      </c>
      <c r="AA10063" s="316" t="str">
        <f t="shared" si="88"/>
        <v>INSERT INTO UPK_IKOU.upk_k40.k60_os_buno_link (os_buhin_no, k60_buno_id, created_date, created_tantou_id) VALUES ('751A3   1AN0A', 1628, GETDATE(), 999);</v>
      </c>
      <c r="AC10063" s="316"/>
    </row>
    <row r="10064" spans="26:29" s="626" customFormat="1">
      <c r="Z10064" s="626">
        <v>341</v>
      </c>
      <c r="AA10064" s="316" t="str">
        <f t="shared" si="88"/>
        <v>INSERT INTO UPK_IKOU.upk_k40.k60_os_buno_link (os_buhin_no, k60_buno_id, created_date, created_tantou_id) VALUES ('751A3   1AN0A-E', 1629, GETDATE(), 999);</v>
      </c>
      <c r="AC10064" s="316"/>
    </row>
    <row r="10065" spans="26:29" s="626" customFormat="1">
      <c r="Z10065" s="626">
        <v>342</v>
      </c>
      <c r="AA10065" s="316" t="str">
        <f t="shared" si="88"/>
        <v>INSERT INTO UPK_IKOU.upk_k40.k60_os_buno_link (os_buhin_no, k60_buno_id, created_date, created_tantou_id) VALUES ('751B1   1AA0A', 1630, GETDATE(), 999);</v>
      </c>
      <c r="AC10065" s="316"/>
    </row>
    <row r="10066" spans="26:29" s="626" customFormat="1">
      <c r="Z10066" s="626">
        <v>343</v>
      </c>
      <c r="AA10066" s="316" t="str">
        <f t="shared" si="88"/>
        <v>INSERT INTO UPK_IKOU.upk_k40.k60_os_buno_link (os_buhin_no, k60_buno_id, created_date, created_tantou_id) VALUES ('75422   1AA0A', 1631, GETDATE(), 999);</v>
      </c>
      <c r="AC10066" s="316"/>
    </row>
    <row r="10067" spans="26:29" s="626" customFormat="1">
      <c r="Z10067" s="626">
        <v>344</v>
      </c>
      <c r="AA10067" s="316" t="str">
        <f t="shared" si="88"/>
        <v>INSERT INTO UPK_IKOU.upk_k40.k60_os_buno_link (os_buhin_no, k60_buno_id, created_date, created_tantou_id) VALUES ('75636   1AA0A', 1632, GETDATE(), 999);</v>
      </c>
      <c r="AC10067" s="316"/>
    </row>
    <row r="10068" spans="26:29" s="626" customFormat="1">
      <c r="Z10068" s="626">
        <v>345</v>
      </c>
      <c r="AA10068" s="316" t="str">
        <f t="shared" si="88"/>
        <v>INSERT INTO UPK_IKOU.upk_k40.k60_os_buno_link (os_buhin_no, k60_buno_id, created_date, created_tantou_id) VALUES ('75636   1AA0A-E', 1633, GETDATE(), 999);</v>
      </c>
      <c r="AC10068" s="316"/>
    </row>
    <row r="10069" spans="26:29" s="626" customFormat="1">
      <c r="Z10069" s="626">
        <v>346</v>
      </c>
      <c r="AA10069" s="316" t="str">
        <f t="shared" si="88"/>
        <v>INSERT INTO UPK_IKOU.upk_k40.k60_os_buno_link (os_buhin_no, k60_buno_id, created_date, created_tantou_id) VALUES ('75637   1AA0A', 1634, GETDATE(), 999);</v>
      </c>
      <c r="AC10069" s="316"/>
    </row>
    <row r="10070" spans="26:29" s="626" customFormat="1">
      <c r="Z10070" s="626">
        <v>347</v>
      </c>
      <c r="AA10070" s="316" t="str">
        <f t="shared" si="88"/>
        <v>INSERT INTO UPK_IKOU.upk_k40.k60_os_buno_link (os_buhin_no, k60_buno_id, created_date, created_tantou_id) VALUES ('75637   1AA0A-E', 1635, GETDATE(), 999);</v>
      </c>
      <c r="AC10070" s="316"/>
    </row>
    <row r="10071" spans="26:29" s="626" customFormat="1">
      <c r="Z10071" s="626">
        <v>348</v>
      </c>
      <c r="AA10071" s="316" t="str">
        <f t="shared" si="88"/>
        <v>INSERT INTO UPK_IKOU.upk_k40.k60_os_buno_link (os_buhin_no, k60_buno_id, created_date, created_tantou_id) VALUES ('76486/7 1AA0A', 1636, GETDATE(), 999);</v>
      </c>
      <c r="AC10071" s="316"/>
    </row>
    <row r="10072" spans="26:29" s="626" customFormat="1">
      <c r="Z10072" s="626">
        <v>349</v>
      </c>
      <c r="AA10072" s="316" t="str">
        <f t="shared" si="88"/>
        <v>INSERT INTO UPK_IKOU.upk_k40.k60_os_buno_link (os_buhin_no, k60_buno_id, created_date, created_tantou_id) VALUES ('76486/7 1AA0A-E', 1637, GETDATE(), 999);</v>
      </c>
      <c r="AC10072" s="316"/>
    </row>
    <row r="10073" spans="26:29" s="626" customFormat="1">
      <c r="Z10073" s="626">
        <v>350</v>
      </c>
      <c r="AA10073" s="316" t="str">
        <f t="shared" si="88"/>
        <v>INSERT INTO UPK_IKOU.upk_k40.k60_os_buno_link (os_buhin_no, k60_buno_id, created_date, created_tantou_id) VALUES ('64184/5 JN20A', 1638, GETDATE(), 999);</v>
      </c>
      <c r="AC10073" s="316"/>
    </row>
    <row r="10074" spans="26:29" s="626" customFormat="1">
      <c r="Z10074" s="626">
        <v>351</v>
      </c>
      <c r="AA10074" s="316" t="str">
        <f t="shared" si="88"/>
        <v>INSERT INTO UPK_IKOU.upk_k40.k60_os_buno_link (os_buhin_no, k60_buno_id, created_date, created_tantou_id) VALUES ('64184/5 JN20A-E', 1639, GETDATE(), 999);</v>
      </c>
      <c r="AC10074" s="316"/>
    </row>
    <row r="10075" spans="26:29" s="626" customFormat="1">
      <c r="Z10075" s="626">
        <v>352</v>
      </c>
      <c r="AA10075" s="316" t="str">
        <f t="shared" si="88"/>
        <v>INSERT INTO UPK_IKOU.upk_k40.k60_os_buno_link (os_buhin_no, k60_buno_id, created_date, created_tantou_id) VALUES ('66316   JN20A', 1640, GETDATE(), 999);</v>
      </c>
      <c r="AC10075" s="316"/>
    </row>
    <row r="10076" spans="26:29" s="626" customFormat="1">
      <c r="Z10076" s="626">
        <v>353</v>
      </c>
      <c r="AA10076" s="316" t="str">
        <f t="shared" si="88"/>
        <v>INSERT INTO UPK_IKOU.upk_k40.k60_os_buno_link (os_buhin_no, k60_buno_id, created_date, created_tantou_id) VALUES ('67338   JN20A', 1641, GETDATE(), 999);</v>
      </c>
      <c r="AC10076" s="316"/>
    </row>
    <row r="10077" spans="26:29" s="626" customFormat="1">
      <c r="Z10077" s="626">
        <v>354</v>
      </c>
      <c r="AA10077" s="316" t="str">
        <f t="shared" si="88"/>
        <v>INSERT INTO UPK_IKOU.upk_k40.k60_os_buno_link (os_buhin_no, k60_buno_id, created_date, created_tantou_id) VALUES ('67419   JN20A', 1642, GETDATE(), 999);</v>
      </c>
      <c r="AC10077" s="316"/>
    </row>
    <row r="10078" spans="26:29" s="626" customFormat="1">
      <c r="Z10078" s="626">
        <v>355</v>
      </c>
      <c r="AA10078" s="316" t="str">
        <f t="shared" si="88"/>
        <v>INSERT INTO UPK_IKOU.upk_k40.k60_os_buno_link (os_buhin_no, k60_buno_id, created_date, created_tantou_id) VALUES ('67419   JN90A', 1643, GETDATE(), 999);</v>
      </c>
      <c r="AC10078" s="316"/>
    </row>
    <row r="10079" spans="26:29" s="626" customFormat="1">
      <c r="Z10079" s="626">
        <v>356</v>
      </c>
      <c r="AA10079" s="316" t="str">
        <f t="shared" si="88"/>
        <v>INSERT INTO UPK_IKOU.upk_k40.k60_os_buno_link (os_buhin_no, k60_buno_id, created_date, created_tantou_id) VALUES ('67870   JN20A03', 1644, GETDATE(), 999);</v>
      </c>
      <c r="AC10079" s="316"/>
    </row>
    <row r="10080" spans="26:29" s="626" customFormat="1">
      <c r="Z10080" s="626">
        <v>357</v>
      </c>
      <c r="AA10080" s="316" t="str">
        <f t="shared" si="88"/>
        <v>INSERT INTO UPK_IKOU.upk_k40.k60_os_buno_link (os_buhin_no, k60_buno_id, created_date, created_tantou_id) VALUES ('67870   JN20A04', 1645, GETDATE(), 999);</v>
      </c>
      <c r="AC10080" s="316"/>
    </row>
    <row r="10081" spans="26:29" s="626" customFormat="1">
      <c r="Z10081" s="626">
        <v>358</v>
      </c>
      <c r="AA10081" s="316" t="str">
        <f t="shared" si="88"/>
        <v>INSERT INTO UPK_IKOU.upk_k40.k60_os_buno_link (os_buhin_no, k60_buno_id, created_date, created_tantou_id) VALUES ('67870   JN20A05', 1646, GETDATE(), 999);</v>
      </c>
      <c r="AC10081" s="316"/>
    </row>
    <row r="10082" spans="26:29" s="626" customFormat="1">
      <c r="Z10082" s="626">
        <v>359</v>
      </c>
      <c r="AA10082" s="316" t="str">
        <f t="shared" si="88"/>
        <v>INSERT INTO UPK_IKOU.upk_k40.k60_os_buno_link (os_buhin_no, k60_buno_id, created_date, created_tantou_id) VALUES ('75126   JN20A', 1647, GETDATE(), 999);</v>
      </c>
      <c r="AC10082" s="316"/>
    </row>
    <row r="10083" spans="26:29" s="626" customFormat="1">
      <c r="Z10083" s="626">
        <v>360</v>
      </c>
      <c r="AA10083" s="316" t="str">
        <f t="shared" si="88"/>
        <v>INSERT INTO UPK_IKOU.upk_k40.k60_os_buno_link (os_buhin_no, k60_buno_id, created_date, created_tantou_id) VALUES ('75126   JN20A-E', 1648, GETDATE(), 999);</v>
      </c>
      <c r="AC10083" s="316"/>
    </row>
    <row r="10084" spans="26:29" s="626" customFormat="1">
      <c r="Z10084" s="626">
        <v>361</v>
      </c>
      <c r="AA10084" s="316" t="str">
        <f t="shared" si="88"/>
        <v>INSERT INTO UPK_IKOU.upk_k40.k60_os_buno_link (os_buhin_no, k60_buno_id, created_date, created_tantou_id) VALUES ('75182   JN20A', 1649, GETDATE(), 999);</v>
      </c>
      <c r="AC10084" s="316"/>
    </row>
    <row r="10085" spans="26:29" s="626" customFormat="1">
      <c r="Z10085" s="626">
        <v>362</v>
      </c>
      <c r="AA10085" s="316" t="str">
        <f t="shared" si="88"/>
        <v>INSERT INTO UPK_IKOU.upk_k40.k60_os_buno_link (os_buhin_no, k60_buno_id, created_date, created_tantou_id) VALUES ('75352   JN20A', 1650, GETDATE(), 999);</v>
      </c>
      <c r="AC10085" s="316"/>
    </row>
    <row r="10086" spans="26:29" s="626" customFormat="1">
      <c r="Z10086" s="626">
        <v>363</v>
      </c>
      <c r="AA10086" s="316" t="str">
        <f t="shared" si="88"/>
        <v>INSERT INTO UPK_IKOU.upk_k40.k60_os_buno_link (os_buhin_no, k60_buno_id, created_date, created_tantou_id) VALUES ('75353   JN20A', 1651, GETDATE(), 999);</v>
      </c>
      <c r="AC10086" s="316"/>
    </row>
    <row r="10087" spans="26:29" s="626" customFormat="1">
      <c r="Z10087" s="626">
        <v>364</v>
      </c>
      <c r="AA10087" s="316" t="str">
        <f t="shared" si="88"/>
        <v>INSERT INTO UPK_IKOU.upk_k40.k60_os_buno_link (os_buhin_no, k60_buno_id, created_date, created_tantou_id) VALUES ('75422   JN20A', 1652, GETDATE(), 999);</v>
      </c>
      <c r="AC10087" s="316"/>
    </row>
    <row r="10088" spans="26:29" s="626" customFormat="1">
      <c r="Z10088" s="626">
        <v>365</v>
      </c>
      <c r="AA10088" s="316" t="str">
        <f t="shared" si="88"/>
        <v>INSERT INTO UPK_IKOU.upk_k40.k60_os_buno_link (os_buhin_no, k60_buno_id, created_date, created_tantou_id) VALUES ('75692   JN20A', 1653, GETDATE(), 999);</v>
      </c>
      <c r="AC10088" s="316"/>
    </row>
    <row r="10089" spans="26:29" s="626" customFormat="1">
      <c r="Z10089" s="626">
        <v>366</v>
      </c>
      <c r="AA10089" s="316" t="str">
        <f t="shared" si="88"/>
        <v>INSERT INTO UPK_IKOU.upk_k40.k60_os_buno_link (os_buhin_no, k60_buno_id, created_date, created_tantou_id) VALUES ('75692   JN20A-E', 1654, GETDATE(), 999);</v>
      </c>
      <c r="AC10089" s="316"/>
    </row>
    <row r="10090" spans="26:29" s="626" customFormat="1">
      <c r="Z10090" s="626">
        <v>367</v>
      </c>
      <c r="AA10090" s="316" t="str">
        <f t="shared" si="88"/>
        <v>INSERT INTO UPK_IKOU.upk_k40.k60_os_buno_link (os_buhin_no, k60_buno_id, created_date, created_tantou_id) VALUES ('75693   JN20A', 1655, GETDATE(), 999);</v>
      </c>
      <c r="AC10090" s="316"/>
    </row>
    <row r="10091" spans="26:29" s="626" customFormat="1">
      <c r="Z10091" s="626">
        <v>368</v>
      </c>
      <c r="AA10091" s="316" t="str">
        <f t="shared" si="88"/>
        <v>INSERT INTO UPK_IKOU.upk_k40.k60_os_buno_link (os_buhin_no, k60_buno_id, created_date, created_tantou_id) VALUES ('75693   JN20A-E', 1656, GETDATE(), 999);</v>
      </c>
      <c r="AC10091" s="316"/>
    </row>
    <row r="10092" spans="26:29" s="626" customFormat="1">
      <c r="Z10092" s="626">
        <v>369</v>
      </c>
      <c r="AA10092" s="316" t="str">
        <f t="shared" si="88"/>
        <v>INSERT INTO UPK_IKOU.upk_k40.k60_os_buno_link (os_buhin_no, k60_buno_id, created_date, created_tantou_id) VALUES ('76428/9 JN20A', 1657, GETDATE(), 999);</v>
      </c>
      <c r="AC10092" s="316"/>
    </row>
    <row r="10093" spans="26:29" s="626" customFormat="1">
      <c r="Z10093" s="626">
        <v>370</v>
      </c>
      <c r="AA10093" s="316" t="str">
        <f t="shared" si="88"/>
        <v>INSERT INTO UPK_IKOU.upk_k40.k60_os_buno_link (os_buhin_no, k60_buno_id, created_date, created_tantou_id) VALUES ('76486/7 JN20A', 1658, GETDATE(), 999);</v>
      </c>
      <c r="AC10093" s="316"/>
    </row>
    <row r="10094" spans="26:29" s="626" customFormat="1">
      <c r="Z10094" s="626">
        <v>371</v>
      </c>
      <c r="AA10094" s="316" t="str">
        <f t="shared" si="88"/>
        <v>INSERT INTO UPK_IKOU.upk_k40.k60_os_buno_link (os_buhin_no, k60_buno_id, created_date, created_tantou_id) VALUES ('76776/7 JN20A', 1659, GETDATE(), 999);</v>
      </c>
      <c r="AC10094" s="316"/>
    </row>
    <row r="10095" spans="26:29" s="626" customFormat="1">
      <c r="Z10095" s="626">
        <v>372</v>
      </c>
      <c r="AA10095" s="316" t="str">
        <f t="shared" si="88"/>
        <v>INSERT INTO UPK_IKOU.upk_k40.k60_os_buno_link (os_buhin_no, k60_buno_id, created_date, created_tantou_id) VALUES ('79424   JN20A', 1660, GETDATE(), 999);</v>
      </c>
      <c r="AC10095" s="316"/>
    </row>
    <row r="10096" spans="26:29" s="626" customFormat="1">
      <c r="Z10096" s="626">
        <v>373</v>
      </c>
      <c r="AA10096" s="316" t="str">
        <f t="shared" si="88"/>
        <v>INSERT INTO UPK_IKOU.upk_k40.k60_os_buno_link (os_buhin_no, k60_buno_id, created_date, created_tantou_id) VALUES ('62522   1LA5A', 1661, GETDATE(), 999);</v>
      </c>
      <c r="AC10096" s="316"/>
    </row>
    <row r="10097" spans="26:29" s="626" customFormat="1">
      <c r="Z10097" s="626">
        <v>374</v>
      </c>
      <c r="AA10097" s="316" t="str">
        <f t="shared" si="88"/>
        <v>INSERT INTO UPK_IKOU.upk_k40.k60_os_buno_link (os_buhin_no, k60_buno_id, created_date, created_tantou_id) VALUES ('62522/3 1LA0A', 1662, GETDATE(), 999);</v>
      </c>
      <c r="AC10097" s="316"/>
    </row>
    <row r="10098" spans="26:29" s="626" customFormat="1">
      <c r="Z10098" s="626">
        <v>375</v>
      </c>
      <c r="AA10098" s="316" t="str">
        <f t="shared" si="88"/>
        <v>INSERT INTO UPK_IKOU.upk_k40.k60_os_buno_link (os_buhin_no, k60_buno_id, created_date, created_tantou_id) VALUES ('62532/3 1LA0A', 1663, GETDATE(), 999);</v>
      </c>
      <c r="AC10098" s="316"/>
    </row>
    <row r="10099" spans="26:29" s="626" customFormat="1">
      <c r="Z10099" s="626">
        <v>376</v>
      </c>
      <c r="AA10099" s="316" t="str">
        <f t="shared" si="88"/>
        <v>INSERT INTO UPK_IKOU.upk_k40.k60_os_buno_link (os_buhin_no, k60_buno_id, created_date, created_tantou_id) VALUES ('67332   1LA0B', 1664, GETDATE(), 999);</v>
      </c>
      <c r="AC10099" s="316"/>
    </row>
    <row r="10100" spans="26:29" s="626" customFormat="1">
      <c r="Z10100" s="626">
        <v>377</v>
      </c>
      <c r="AA10100" s="316" t="str">
        <f t="shared" si="88"/>
        <v>INSERT INTO UPK_IKOU.upk_k40.k60_os_buno_link (os_buhin_no, k60_buno_id, created_date, created_tantou_id) VALUES ('67336   1LA0A', 1665, GETDATE(), 999);</v>
      </c>
      <c r="AC10100" s="316"/>
    </row>
    <row r="10101" spans="26:29" s="626" customFormat="1">
      <c r="Z10101" s="626">
        <v>378</v>
      </c>
      <c r="AA10101" s="316" t="str">
        <f t="shared" si="88"/>
        <v>INSERT INTO UPK_IKOU.upk_k40.k60_os_buno_link (os_buhin_no, k60_buno_id, created_date, created_tantou_id) VALUES ('74332   1LA0A', 1666, GETDATE(), 999);</v>
      </c>
      <c r="AC10101" s="316"/>
    </row>
    <row r="10102" spans="26:29" s="626" customFormat="1">
      <c r="Z10102" s="626">
        <v>379</v>
      </c>
      <c r="AA10102" s="316" t="str">
        <f t="shared" si="88"/>
        <v>INSERT INTO UPK_IKOU.upk_k40.k60_os_buno_link (os_buhin_no, k60_buno_id, created_date, created_tantou_id) VALUES ('74333   1LA0A', 1667, GETDATE(), 999);</v>
      </c>
      <c r="AC10102" s="316"/>
    </row>
    <row r="10103" spans="26:29" s="626" customFormat="1">
      <c r="Z10103" s="626">
        <v>380</v>
      </c>
      <c r="AA10103" s="316" t="str">
        <f t="shared" si="88"/>
        <v>INSERT INTO UPK_IKOU.upk_k40.k60_os_buno_link (os_buhin_no, k60_buno_id, created_date, created_tantou_id) VALUES ('74362/3 1LA0A', 1668, GETDATE(), 999);</v>
      </c>
      <c r="AC10103" s="316"/>
    </row>
    <row r="10104" spans="26:29" s="626" customFormat="1">
      <c r="Z10104" s="626">
        <v>381</v>
      </c>
      <c r="AA10104" s="316" t="str">
        <f t="shared" si="88"/>
        <v>INSERT INTO UPK_IKOU.upk_k40.k60_os_buno_link (os_buhin_no, k60_buno_id, created_date, created_tantou_id) VALUES ('74522   1LA0A', 1669, GETDATE(), 999);</v>
      </c>
      <c r="AC10104" s="316"/>
    </row>
    <row r="10105" spans="26:29" s="626" customFormat="1">
      <c r="Z10105" s="626">
        <v>382</v>
      </c>
      <c r="AA10105" s="316" t="str">
        <f t="shared" si="88"/>
        <v>INSERT INTO UPK_IKOU.upk_k40.k60_os_buno_link (os_buhin_no, k60_buno_id, created_date, created_tantou_id) VALUES ('74526   1LA0A', 1670, GETDATE(), 999);</v>
      </c>
      <c r="AC10105" s="316"/>
    </row>
    <row r="10106" spans="26:29" s="626" customFormat="1">
      <c r="Z10106" s="626">
        <v>383</v>
      </c>
      <c r="AA10106" s="316" t="str">
        <f t="shared" si="88"/>
        <v>INSERT INTO UPK_IKOU.upk_k40.k60_os_buno_link (os_buhin_no, k60_buno_id, created_date, created_tantou_id) VALUES ('74532   1LA0A', 1671, GETDATE(), 999);</v>
      </c>
      <c r="AC10106" s="316"/>
    </row>
    <row r="10107" spans="26:29" s="626" customFormat="1">
      <c r="Z10107" s="626">
        <v>384</v>
      </c>
      <c r="AA10107" s="316" t="str">
        <f t="shared" si="88"/>
        <v>INSERT INTO UPK_IKOU.upk_k40.k60_os_buno_link (os_buhin_no, k60_buno_id, created_date, created_tantou_id) VALUES ('74548   1LA0A', 1672, GETDATE(), 999);</v>
      </c>
      <c r="AC10107" s="316"/>
    </row>
    <row r="10108" spans="26:29" s="626" customFormat="1">
      <c r="Z10108" s="626">
        <v>385</v>
      </c>
      <c r="AA10108" s="316" t="str">
        <f t="shared" ref="AA10108:AA10171" si="89">AA$9722&amp;"'"&amp;AA8707&amp;"', "&amp;AB8707&amp;", GETDATE(), 999);"</f>
        <v>INSERT INTO UPK_IKOU.upk_k40.k60_os_buno_link (os_buhin_no, k60_buno_id, created_date, created_tantou_id) VALUES ('74586/7 1LA0A', 1673, GETDATE(), 999);</v>
      </c>
      <c r="AC10108" s="316"/>
    </row>
    <row r="10109" spans="26:29" s="626" customFormat="1">
      <c r="Z10109" s="626">
        <v>386</v>
      </c>
      <c r="AA10109" s="316" t="str">
        <f t="shared" si="89"/>
        <v>INSERT INTO UPK_IKOU.upk_k40.k60_os_buno_link (os_buhin_no, k60_buno_id, created_date, created_tantou_id) VALUES ('74586/7 1LA0A-G', 1674, GETDATE(), 999);</v>
      </c>
      <c r="AC10109" s="316"/>
    </row>
    <row r="10110" spans="26:29" s="626" customFormat="1">
      <c r="Z10110" s="626">
        <v>387</v>
      </c>
      <c r="AA10110" s="316" t="str">
        <f t="shared" si="89"/>
        <v>INSERT INTO UPK_IKOU.upk_k40.k60_os_buno_link (os_buhin_no, k60_buno_id, created_date, created_tantou_id) VALUES ('75412   1LA0A', 1675, GETDATE(), 999);</v>
      </c>
      <c r="AC10110" s="316"/>
    </row>
    <row r="10111" spans="26:29" s="626" customFormat="1">
      <c r="Z10111" s="626">
        <v>388</v>
      </c>
      <c r="AA10111" s="316" t="str">
        <f t="shared" si="89"/>
        <v>INSERT INTO UPK_IKOU.upk_k40.k60_os_buno_link (os_buhin_no, k60_buno_id, created_date, created_tantou_id) VALUES ('75458/9 1LA0B', 1676, GETDATE(), 999);</v>
      </c>
      <c r="AC10111" s="316"/>
    </row>
    <row r="10112" spans="26:29" s="626" customFormat="1">
      <c r="Z10112" s="626">
        <v>389</v>
      </c>
      <c r="AA10112" s="316" t="str">
        <f t="shared" si="89"/>
        <v>INSERT INTO UPK_IKOU.upk_k40.k60_os_buno_link (os_buhin_no, k60_buno_id, created_date, created_tantou_id) VALUES ('75458/9 1LA0B-G', 1677, GETDATE(), 999);</v>
      </c>
      <c r="AC10112" s="316"/>
    </row>
    <row r="10113" spans="26:29" s="626" customFormat="1">
      <c r="Z10113" s="626">
        <v>390</v>
      </c>
      <c r="AA10113" s="316" t="str">
        <f t="shared" si="89"/>
        <v>INSERT INTO UPK_IKOU.upk_k40.k60_os_buno_link (os_buhin_no, k60_buno_id, created_date, created_tantou_id) VALUES ('75622/3 1LA0A', 1678, GETDATE(), 999);</v>
      </c>
      <c r="AC10113" s="316"/>
    </row>
    <row r="10114" spans="26:29" s="626" customFormat="1">
      <c r="Z10114" s="626">
        <v>391</v>
      </c>
      <c r="AA10114" s="316" t="str">
        <f t="shared" si="89"/>
        <v>INSERT INTO UPK_IKOU.upk_k40.k60_os_buno_link (os_buhin_no, k60_buno_id, created_date, created_tantou_id) VALUES ('75622/3 1LA0A-G', 1679, GETDATE(), 999);</v>
      </c>
      <c r="AC10114" s="316"/>
    </row>
    <row r="10115" spans="26:29" s="626" customFormat="1">
      <c r="Z10115" s="626">
        <v>392</v>
      </c>
      <c r="AA10115" s="316" t="str">
        <f t="shared" si="89"/>
        <v>INSERT INTO UPK_IKOU.upk_k40.k60_os_buno_link (os_buhin_no, k60_buno_id, created_date, created_tantou_id) VALUES ('75624/5 1LA0A', 1680, GETDATE(), 999);</v>
      </c>
      <c r="AC10115" s="316"/>
    </row>
    <row r="10116" spans="26:29" s="626" customFormat="1">
      <c r="Z10116" s="626">
        <v>393</v>
      </c>
      <c r="AA10116" s="316" t="str">
        <f t="shared" si="89"/>
        <v>INSERT INTO UPK_IKOU.upk_k40.k60_os_buno_link (os_buhin_no, k60_buno_id, created_date, created_tantou_id) VALUES ('75624/5 1LA0A-G', 1681, GETDATE(), 999);</v>
      </c>
      <c r="AC10116" s="316"/>
    </row>
    <row r="10117" spans="26:29" s="626" customFormat="1">
      <c r="Z10117" s="626">
        <v>394</v>
      </c>
      <c r="AA10117" s="316" t="str">
        <f t="shared" si="89"/>
        <v>INSERT INTO UPK_IKOU.upk_k40.k60_os_buno_link (os_buhin_no, k60_buno_id, created_date, created_tantou_id) VALUES ('756B6/7 1LA0A', 1682, GETDATE(), 999);</v>
      </c>
      <c r="AC10117" s="316"/>
    </row>
    <row r="10118" spans="26:29" s="626" customFormat="1">
      <c r="Z10118" s="626">
        <v>395</v>
      </c>
      <c r="AA10118" s="316" t="str">
        <f t="shared" si="89"/>
        <v>INSERT INTO UPK_IKOU.upk_k40.k60_os_buno_link (os_buhin_no, k60_buno_id, created_date, created_tantou_id) VALUES ('756B6/7 1LA0A-G', 1683, GETDATE(), 999);</v>
      </c>
      <c r="AC10118" s="316"/>
    </row>
    <row r="10119" spans="26:29" s="626" customFormat="1">
      <c r="Z10119" s="626">
        <v>396</v>
      </c>
      <c r="AA10119" s="316" t="str">
        <f t="shared" si="89"/>
        <v>INSERT INTO UPK_IKOU.upk_k40.k60_os_buno_link (os_buhin_no, k60_buno_id, created_date, created_tantou_id) VALUES ('767C4/5 1LA0A', 1684, GETDATE(), 999);</v>
      </c>
      <c r="AC10119" s="316"/>
    </row>
    <row r="10120" spans="26:29" s="626" customFormat="1">
      <c r="Z10120" s="626">
        <v>397</v>
      </c>
      <c r="AA10120" s="316" t="str">
        <f t="shared" si="89"/>
        <v>INSERT INTO UPK_IKOU.upk_k40.k60_os_buno_link (os_buhin_no, k60_buno_id, created_date, created_tantou_id) VALUES ('67503   1JA0ACE', 1685, GETDATE(), 999);</v>
      </c>
      <c r="AC10120" s="316"/>
    </row>
    <row r="10121" spans="26:29" s="626" customFormat="1">
      <c r="Z10121" s="626">
        <v>398</v>
      </c>
      <c r="AA10121" s="316" t="str">
        <f t="shared" si="89"/>
        <v>INSERT INTO UPK_IKOU.upk_k40.k60_os_buno_link (os_buhin_no, k60_buno_id, created_date, created_tantou_id) VALUES ('67870   1JA0A03', 1686, GETDATE(), 999);</v>
      </c>
      <c r="AC10121" s="316"/>
    </row>
    <row r="10122" spans="26:29" s="626" customFormat="1">
      <c r="Z10122" s="626">
        <v>399</v>
      </c>
      <c r="AA10122" s="316" t="str">
        <f t="shared" si="89"/>
        <v>INSERT INTO UPK_IKOU.upk_k40.k60_os_buno_link (os_buhin_no, k60_buno_id, created_date, created_tantou_id) VALUES ('67870   1JA0A04', 1687, GETDATE(), 999);</v>
      </c>
      <c r="AC10122" s="316"/>
    </row>
    <row r="10123" spans="26:29" s="626" customFormat="1">
      <c r="Z10123" s="626">
        <v>400</v>
      </c>
      <c r="AA10123" s="316" t="str">
        <f t="shared" si="89"/>
        <v>INSERT INTO UPK_IKOU.upk_k40.k60_os_buno_link (os_buhin_no, k60_buno_id, created_date, created_tantou_id) VALUES ('67870   1JA0A06', 1688, GETDATE(), 999);</v>
      </c>
      <c r="AC10123" s="316"/>
    </row>
    <row r="10124" spans="26:29" s="626" customFormat="1">
      <c r="Z10124" s="626">
        <v>401</v>
      </c>
      <c r="AA10124" s="316" t="str">
        <f t="shared" si="89"/>
        <v>INSERT INTO UPK_IKOU.upk_k40.k60_os_buno_link (os_buhin_no, k60_buno_id, created_date, created_tantou_id) VALUES ('67870   1JB0A03', 1689, GETDATE(), 999);</v>
      </c>
      <c r="AC10124" s="316"/>
    </row>
    <row r="10125" spans="26:29" s="626" customFormat="1">
      <c r="Z10125" s="626">
        <v>402</v>
      </c>
      <c r="AA10125" s="316" t="str">
        <f t="shared" si="89"/>
        <v>INSERT INTO UPK_IKOU.upk_k40.k60_os_buno_link (os_buhin_no, k60_buno_id, created_date, created_tantou_id) VALUES ('67870   1JB0A04', 1690, GETDATE(), 999);</v>
      </c>
      <c r="AC10125" s="316"/>
    </row>
    <row r="10126" spans="26:29" s="626" customFormat="1">
      <c r="Z10126" s="626">
        <v>403</v>
      </c>
      <c r="AA10126" s="316" t="str">
        <f t="shared" si="89"/>
        <v>INSERT INTO UPK_IKOU.upk_k40.k60_os_buno_link (os_buhin_no, k60_buno_id, created_date, created_tantou_id) VALUES ('67870   1JB0A06', 1691, GETDATE(), 999);</v>
      </c>
      <c r="AC10126" s="316"/>
    </row>
    <row r="10127" spans="26:29" s="626" customFormat="1">
      <c r="Z10127" s="626">
        <v>404</v>
      </c>
      <c r="AA10127" s="316" t="str">
        <f t="shared" si="89"/>
        <v>INSERT INTO UPK_IKOU.upk_k40.k60_os_buno_link (os_buhin_no, k60_buno_id, created_date, created_tantou_id) VALUES ('745Q2/3 1JA0A', 1692, GETDATE(), 999);</v>
      </c>
      <c r="AC10127" s="316"/>
    </row>
    <row r="10128" spans="26:29" s="626" customFormat="1">
      <c r="Z10128" s="626">
        <v>405</v>
      </c>
      <c r="AA10128" s="316" t="str">
        <f t="shared" si="89"/>
        <v>INSERT INTO UPK_IKOU.upk_k40.k60_os_buno_link (os_buhin_no, k60_buno_id, created_date, created_tantou_id) VALUES ('74623   1JB0A01', 1693, GETDATE(), 999);</v>
      </c>
      <c r="AC10128" s="316"/>
    </row>
    <row r="10129" spans="26:29" s="626" customFormat="1">
      <c r="Z10129" s="626">
        <v>406</v>
      </c>
      <c r="AA10129" s="316" t="str">
        <f t="shared" si="89"/>
        <v>INSERT INTO UPK_IKOU.upk_k40.k60_os_buno_link (os_buhin_no, k60_buno_id, created_date, created_tantou_id) VALUES ('751J2   1JA0A', 1694, GETDATE(), 999);</v>
      </c>
      <c r="AC10129" s="316"/>
    </row>
    <row r="10130" spans="26:29" s="626" customFormat="1">
      <c r="Z10130" s="626">
        <v>407</v>
      </c>
      <c r="AA10130" s="316" t="str">
        <f t="shared" si="89"/>
        <v>INSERT INTO UPK_IKOU.upk_k40.k60_os_buno_link (os_buhin_no, k60_buno_id, created_date, created_tantou_id) VALUES ('751J3   1JA0A', 1695, GETDATE(), 999);</v>
      </c>
      <c r="AC10130" s="316"/>
    </row>
    <row r="10131" spans="26:29" s="626" customFormat="1">
      <c r="Z10131" s="626">
        <v>408</v>
      </c>
      <c r="AA10131" s="316" t="str">
        <f t="shared" si="89"/>
        <v>INSERT INTO UPK_IKOU.upk_k40.k60_os_buno_link (os_buhin_no, k60_buno_id, created_date, created_tantou_id) VALUES ('75476   1JA0A', 1696, GETDATE(), 999);</v>
      </c>
      <c r="AC10131" s="316"/>
    </row>
    <row r="10132" spans="26:29" s="626" customFormat="1">
      <c r="Z10132" s="626">
        <v>409</v>
      </c>
      <c r="AA10132" s="316" t="str">
        <f t="shared" si="89"/>
        <v>INSERT INTO UPK_IKOU.upk_k40.k60_os_buno_link (os_buhin_no, k60_buno_id, created_date, created_tantou_id) VALUES ('75578/9 1JA0A', 1697, GETDATE(), 999);</v>
      </c>
      <c r="AC10132" s="316"/>
    </row>
    <row r="10133" spans="26:29" s="626" customFormat="1">
      <c r="Z10133" s="626">
        <v>410</v>
      </c>
      <c r="AA10133" s="316" t="str">
        <f t="shared" si="89"/>
        <v>INSERT INTO UPK_IKOU.upk_k40.k60_os_buno_link (os_buhin_no, k60_buno_id, created_date, created_tantou_id) VALUES ('75578/9 1JB0A', 1698, GETDATE(), 999);</v>
      </c>
      <c r="AC10133" s="316"/>
    </row>
    <row r="10134" spans="26:29" s="626" customFormat="1">
      <c r="Z10134" s="626">
        <v>411</v>
      </c>
      <c r="AA10134" s="316" t="str">
        <f t="shared" si="89"/>
        <v>INSERT INTO UPK_IKOU.upk_k40.k60_os_buno_link (os_buhin_no, k60_buno_id, created_date, created_tantou_id) VALUES ('75926   1JA0A', 1699, GETDATE(), 999);</v>
      </c>
      <c r="AC10134" s="316"/>
    </row>
    <row r="10135" spans="26:29" s="626" customFormat="1">
      <c r="Z10135" s="626">
        <v>412</v>
      </c>
      <c r="AA10135" s="316" t="str">
        <f t="shared" si="89"/>
        <v>INSERT INTO UPK_IKOU.upk_k40.k60_os_buno_link (os_buhin_no, k60_buno_id, created_date, created_tantou_id) VALUES ('75927   1JA0A', 1700, GETDATE(), 999);</v>
      </c>
      <c r="AC10135" s="316"/>
    </row>
    <row r="10136" spans="26:29" s="626" customFormat="1">
      <c r="Z10136" s="626">
        <v>413</v>
      </c>
      <c r="AA10136" s="316" t="str">
        <f t="shared" si="89"/>
        <v>INSERT INTO UPK_IKOU.upk_k40.k60_os_buno_link (os_buhin_no, k60_buno_id, created_date, created_tantou_id) VALUES ('76452/3 1JA0A', 1701, GETDATE(), 999);</v>
      </c>
      <c r="AC10136" s="316"/>
    </row>
    <row r="10137" spans="26:29" s="626" customFormat="1">
      <c r="Z10137" s="626">
        <v>414</v>
      </c>
      <c r="AA10137" s="316" t="str">
        <f t="shared" si="89"/>
        <v>INSERT INTO UPK_IKOU.upk_k40.k60_os_buno_link (os_buhin_no, k60_buno_id, created_date, created_tantou_id) VALUES ('62522   1VA0A', 1702, GETDATE(), 999);</v>
      </c>
      <c r="AC10137" s="316"/>
    </row>
    <row r="10138" spans="26:29" s="626" customFormat="1">
      <c r="Z10138" s="626">
        <v>415</v>
      </c>
      <c r="AA10138" s="316" t="str">
        <f t="shared" si="89"/>
        <v>INSERT INTO UPK_IKOU.upk_k40.k60_os_buno_link (os_buhin_no, k60_buno_id, created_date, created_tantou_id) VALUES ('62523   1VA0A', 1703, GETDATE(), 999);</v>
      </c>
      <c r="AC10138" s="316"/>
    </row>
    <row r="10139" spans="26:29" s="626" customFormat="1">
      <c r="Z10139" s="626">
        <v>416</v>
      </c>
      <c r="AA10139" s="316" t="str">
        <f t="shared" si="89"/>
        <v>INSERT INTO UPK_IKOU.upk_k40.k60_os_buno_link (os_buhin_no, k60_buno_id, created_date, created_tantou_id) VALUES ('67870   1VA0A06', 1704, GETDATE(), 999);</v>
      </c>
      <c r="AC10139" s="316"/>
    </row>
    <row r="10140" spans="26:29" s="626" customFormat="1">
      <c r="Z10140" s="626">
        <v>417</v>
      </c>
      <c r="AA10140" s="316" t="str">
        <f t="shared" si="89"/>
        <v>INSERT INTO UPK_IKOU.upk_k40.k60_os_buno_link (os_buhin_no, k60_buno_id, created_date, created_tantou_id) VALUES ('751J2/3 1VA0A', 1705, GETDATE(), 999);</v>
      </c>
      <c r="AC10140" s="316"/>
    </row>
    <row r="10141" spans="26:29" s="626" customFormat="1">
      <c r="Z10141" s="626">
        <v>418</v>
      </c>
      <c r="AA10141" s="316" t="str">
        <f t="shared" si="89"/>
        <v>INSERT INTO UPK_IKOU.upk_k40.k60_os_buno_link (os_buhin_no, k60_buno_id, created_date, created_tantou_id) VALUES ('743F2/3 1GR0A', 1706, GETDATE(), 999);</v>
      </c>
      <c r="AC10141" s="316"/>
    </row>
    <row r="10142" spans="26:29" s="626" customFormat="1">
      <c r="Z10142" s="626">
        <v>419</v>
      </c>
      <c r="AA10142" s="316" t="str">
        <f t="shared" si="89"/>
        <v>INSERT INTO UPK_IKOU.upk_k40.k60_os_buno_link (os_buhin_no, k60_buno_id, created_date, created_tantou_id) VALUES ('17285   3XP0A01', 1707, GETDATE(), 999);</v>
      </c>
      <c r="AC10142" s="316"/>
    </row>
    <row r="10143" spans="26:29" s="626" customFormat="1">
      <c r="Z10143" s="626">
        <v>420</v>
      </c>
      <c r="AA10143" s="316" t="str">
        <f t="shared" si="89"/>
        <v>INSERT INTO UPK_IKOU.upk_k40.k60_os_buno_link (os_buhin_no, k60_buno_id, created_date, created_tantou_id) VALUES ('54272/3 3XA0A', 1708, GETDATE(), 999);</v>
      </c>
      <c r="AC10143" s="316"/>
    </row>
    <row r="10144" spans="26:29" s="626" customFormat="1">
      <c r="Z10144" s="626">
        <v>421</v>
      </c>
      <c r="AA10144" s="316" t="str">
        <f t="shared" si="89"/>
        <v>INSERT INTO UPK_IKOU.upk_k40.k60_os_buno_link (os_buhin_no, k60_buno_id, created_date, created_tantou_id) VALUES ('73233   3XC0A', 1709, GETDATE(), 999);</v>
      </c>
      <c r="AC10144" s="316"/>
    </row>
    <row r="10145" spans="26:29" s="626" customFormat="1">
      <c r="Z10145" s="626">
        <v>422</v>
      </c>
      <c r="AA10145" s="316" t="str">
        <f t="shared" si="89"/>
        <v>INSERT INTO UPK_IKOU.upk_k40.k60_os_buno_link (os_buhin_no, k60_buno_id, created_date, created_tantou_id) VALUES ('73233   3XC0B', 1710, GETDATE(), 999);</v>
      </c>
      <c r="AC10145" s="316"/>
    </row>
    <row r="10146" spans="26:29" s="626" customFormat="1">
      <c r="Z10146" s="626">
        <v>423</v>
      </c>
      <c r="AA10146" s="316" t="str">
        <f t="shared" si="89"/>
        <v>INSERT INTO UPK_IKOU.upk_k40.k60_os_buno_link (os_buhin_no, k60_buno_id, created_date, created_tantou_id) VALUES ('73233   3XC0C', 1711, GETDATE(), 999);</v>
      </c>
      <c r="AC10146" s="316"/>
    </row>
    <row r="10147" spans="26:29" s="626" customFormat="1">
      <c r="Z10147" s="626">
        <v>424</v>
      </c>
      <c r="AA10147" s="316" t="str">
        <f t="shared" si="89"/>
        <v>INSERT INTO UPK_IKOU.upk_k40.k60_os_buno_link (os_buhin_no, k60_buno_id, created_date, created_tantou_id) VALUES ('73233   3XE0A', 1712, GETDATE(), 999);</v>
      </c>
      <c r="AC10147" s="316"/>
    </row>
    <row r="10148" spans="26:29" s="626" customFormat="1">
      <c r="Z10148" s="626">
        <v>425</v>
      </c>
      <c r="AA10148" s="316" t="str">
        <f t="shared" si="89"/>
        <v>INSERT INTO UPK_IKOU.upk_k40.k60_os_buno_link (os_buhin_no, k60_buno_id, created_date, created_tantou_id) VALUES ('73233   3XE0B', 1713, GETDATE(), 999);</v>
      </c>
      <c r="AC10148" s="316"/>
    </row>
    <row r="10149" spans="26:29" s="626" customFormat="1">
      <c r="Z10149" s="626">
        <v>426</v>
      </c>
      <c r="AA10149" s="316" t="str">
        <f t="shared" si="89"/>
        <v>INSERT INTO UPK_IKOU.upk_k40.k60_os_buno_link (os_buhin_no, k60_buno_id, created_date, created_tantou_id) VALUES ('73233   3XE0C', 1714, GETDATE(), 999);</v>
      </c>
      <c r="AC10149" s="316"/>
    </row>
    <row r="10150" spans="26:29" s="626" customFormat="1">
      <c r="Z10150" s="626">
        <v>427</v>
      </c>
      <c r="AA10150" s="316" t="str">
        <f t="shared" si="89"/>
        <v>INSERT INTO UPK_IKOU.upk_k40.k60_os_buno_link (os_buhin_no, k60_buno_id, created_date, created_tantou_id) VALUES ('74223   3XA0A', 1715, GETDATE(), 999);</v>
      </c>
      <c r="AC10150" s="316"/>
    </row>
    <row r="10151" spans="26:29" s="626" customFormat="1">
      <c r="Z10151" s="626">
        <v>428</v>
      </c>
      <c r="AA10151" s="316" t="str">
        <f t="shared" si="89"/>
        <v>INSERT INTO UPK_IKOU.upk_k40.k60_os_buno_link (os_buhin_no, k60_buno_id, created_date, created_tantou_id) VALUES ('742D1   3XA0A', 1716, GETDATE(), 999);</v>
      </c>
      <c r="AC10151" s="316"/>
    </row>
    <row r="10152" spans="26:29" s="626" customFormat="1">
      <c r="Z10152" s="626">
        <v>429</v>
      </c>
      <c r="AA10152" s="316" t="str">
        <f t="shared" si="89"/>
        <v>INSERT INTO UPK_IKOU.upk_k40.k60_os_buno_link (os_buhin_no, k60_buno_id, created_date, created_tantou_id) VALUES ('74323   3XA0A', 1717, GETDATE(), 999);</v>
      </c>
      <c r="AC10152" s="316"/>
    </row>
    <row r="10153" spans="26:29" s="626" customFormat="1">
      <c r="Z10153" s="626">
        <v>430</v>
      </c>
      <c r="AA10153" s="316" t="str">
        <f t="shared" si="89"/>
        <v>INSERT INTO UPK_IKOU.upk_k40.k60_os_buno_link (os_buhin_no, k60_buno_id, created_date, created_tantou_id) VALUES ('74326   3XA0A', 1718, GETDATE(), 999);</v>
      </c>
      <c r="AC10153" s="316"/>
    </row>
    <row r="10154" spans="26:29" s="626" customFormat="1">
      <c r="Z10154" s="626">
        <v>431</v>
      </c>
      <c r="AA10154" s="316" t="str">
        <f t="shared" si="89"/>
        <v>INSERT INTO UPK_IKOU.upk_k40.k60_os_buno_link (os_buhin_no, k60_buno_id, created_date, created_tantou_id) VALUES ('74327   3XA0A', 1719, GETDATE(), 999);</v>
      </c>
      <c r="AC10154" s="316"/>
    </row>
    <row r="10155" spans="26:29" s="626" customFormat="1">
      <c r="Z10155" s="626">
        <v>432</v>
      </c>
      <c r="AA10155" s="316" t="str">
        <f t="shared" si="89"/>
        <v>INSERT INTO UPK_IKOU.upk_k40.k60_os_buno_link (os_buhin_no, k60_buno_id, created_date, created_tantou_id) VALUES ('74384   3XA0A', 1720, GETDATE(), 999);</v>
      </c>
      <c r="AC10155" s="316"/>
    </row>
    <row r="10156" spans="26:29" s="626" customFormat="1">
      <c r="Z10156" s="626">
        <v>433</v>
      </c>
      <c r="AA10156" s="316" t="str">
        <f t="shared" si="89"/>
        <v>INSERT INTO UPK_IKOU.upk_k40.k60_os_buno_link (os_buhin_no, k60_buno_id, created_date, created_tantou_id) VALUES ('743F6   3XA0A', 1721, GETDATE(), 999);</v>
      </c>
      <c r="AC10156" s="316"/>
    </row>
    <row r="10157" spans="26:29" s="626" customFormat="1">
      <c r="Z10157" s="626">
        <v>434</v>
      </c>
      <c r="AA10157" s="316" t="str">
        <f t="shared" si="89"/>
        <v>INSERT INTO UPK_IKOU.upk_k40.k60_os_buno_link (os_buhin_no, k60_buno_id, created_date, created_tantou_id) VALUES ('743F7   3XA0A', 1722, GETDATE(), 999);</v>
      </c>
      <c r="AC10157" s="316"/>
    </row>
    <row r="10158" spans="26:29" s="626" customFormat="1">
      <c r="Z10158" s="626">
        <v>435</v>
      </c>
      <c r="AA10158" s="316" t="str">
        <f t="shared" si="89"/>
        <v>INSERT INTO UPK_IKOU.upk_k40.k60_os_buno_link (os_buhin_no, k60_buno_id, created_date, created_tantou_id) VALUES ('743R2   3XA0A', 1723, GETDATE(), 999);</v>
      </c>
      <c r="AC10158" s="316"/>
    </row>
    <row r="10159" spans="26:29" s="626" customFormat="1">
      <c r="Z10159" s="626">
        <v>436</v>
      </c>
      <c r="AA10159" s="316" t="str">
        <f t="shared" si="89"/>
        <v>INSERT INTO UPK_IKOU.upk_k40.k60_os_buno_link (os_buhin_no, k60_buno_id, created_date, created_tantou_id) VALUES ('743R3   3XA0A', 1724, GETDATE(), 999);</v>
      </c>
      <c r="AC10159" s="316"/>
    </row>
    <row r="10160" spans="26:29" s="626" customFormat="1">
      <c r="Z10160" s="626">
        <v>437</v>
      </c>
      <c r="AA10160" s="316" t="str">
        <f t="shared" si="89"/>
        <v>INSERT INTO UPK_IKOU.upk_k40.k60_os_buno_link (os_buhin_no, k60_buno_id, created_date, created_tantou_id) VALUES ('743R4   3XA0A', 1725, GETDATE(), 999);</v>
      </c>
      <c r="AC10160" s="316"/>
    </row>
    <row r="10161" spans="26:29" s="626" customFormat="1">
      <c r="Z10161" s="626">
        <v>438</v>
      </c>
      <c r="AA10161" s="316" t="str">
        <f t="shared" si="89"/>
        <v>INSERT INTO UPK_IKOU.upk_k40.k60_os_buno_link (os_buhin_no, k60_buno_id, created_date, created_tantou_id) VALUES ('75234   3XY0A', 1726, GETDATE(), 999);</v>
      </c>
      <c r="AC10161" s="316"/>
    </row>
    <row r="10162" spans="26:29" s="626" customFormat="1">
      <c r="Z10162" s="626">
        <v>439</v>
      </c>
      <c r="AA10162" s="316" t="str">
        <f t="shared" si="89"/>
        <v>INSERT INTO UPK_IKOU.upk_k40.k60_os_buno_link (os_buhin_no, k60_buno_id, created_date, created_tantou_id) VALUES ('756S8   3XE0A', 1727, GETDATE(), 999);</v>
      </c>
      <c r="AC10162" s="316"/>
    </row>
    <row r="10163" spans="26:29" s="626" customFormat="1">
      <c r="Z10163" s="626">
        <v>440</v>
      </c>
      <c r="AA10163" s="316" t="str">
        <f t="shared" si="89"/>
        <v>INSERT INTO UPK_IKOU.upk_k40.k60_os_buno_link (os_buhin_no, k60_buno_id, created_date, created_tantou_id) VALUES ('76218/9 3XE0A', 1728, GETDATE(), 999);</v>
      </c>
      <c r="AC10163" s="316"/>
    </row>
    <row r="10164" spans="26:29" s="626" customFormat="1">
      <c r="Z10164" s="626">
        <v>441</v>
      </c>
      <c r="AA10164" s="316" t="str">
        <f t="shared" si="89"/>
        <v>INSERT INTO UPK_IKOU.upk_k40.k60_os_buno_link (os_buhin_no, k60_buno_id, created_date, created_tantou_id) VALUES ('76320/1 3XA0A', 1729, GETDATE(), 999);</v>
      </c>
      <c r="AC10164" s="316"/>
    </row>
    <row r="10165" spans="26:29" s="626" customFormat="1">
      <c r="Z10165" s="626">
        <v>442</v>
      </c>
      <c r="AA10165" s="316" t="str">
        <f t="shared" si="89"/>
        <v>INSERT INTO UPK_IKOU.upk_k40.k60_os_buno_link (os_buhin_no, k60_buno_id, created_date, created_tantou_id) VALUES ('76396   3XD0A', 1730, GETDATE(), 999);</v>
      </c>
      <c r="AC10165" s="316"/>
    </row>
    <row r="10166" spans="26:29" s="626" customFormat="1">
      <c r="Z10166" s="626">
        <v>443</v>
      </c>
      <c r="AA10166" s="316" t="str">
        <f t="shared" si="89"/>
        <v>INSERT INTO UPK_IKOU.upk_k40.k60_os_buno_link (os_buhin_no, k60_buno_id, created_date, created_tantou_id) VALUES ('76397   3XD0A', 1731, GETDATE(), 999);</v>
      </c>
      <c r="AC10166" s="316"/>
    </row>
    <row r="10167" spans="26:29" s="626" customFormat="1">
      <c r="Z10167" s="626">
        <v>444</v>
      </c>
      <c r="AA10167" s="316" t="str">
        <f t="shared" si="89"/>
        <v>INSERT INTO UPK_IKOU.upk_k40.k60_os_buno_link (os_buhin_no, k60_buno_id, created_date, created_tantou_id) VALUES ('76397   3YF0A-B', 1732, GETDATE(), 999);</v>
      </c>
      <c r="AC10167" s="316"/>
    </row>
    <row r="10168" spans="26:29" s="626" customFormat="1">
      <c r="Z10168" s="626">
        <v>445</v>
      </c>
      <c r="AA10168" s="316" t="str">
        <f t="shared" si="89"/>
        <v>INSERT INTO UPK_IKOU.upk_k40.k60_os_buno_link (os_buhin_no, k60_buno_id, created_date, created_tantou_id) VALUES ('76397   3XC9A', 1733, GETDATE(), 999);</v>
      </c>
      <c r="AC10168" s="316"/>
    </row>
    <row r="10169" spans="26:29" s="626" customFormat="1">
      <c r="Z10169" s="626">
        <v>446</v>
      </c>
      <c r="AA10169" s="316" t="str">
        <f t="shared" si="89"/>
        <v>INSERT INTO UPK_IKOU.upk_k40.k60_os_buno_link (os_buhin_no, k60_buno_id, created_date, created_tantou_id) VALUES ('76516/7 3XA0A', 1734, GETDATE(), 999);</v>
      </c>
      <c r="AC10169" s="316"/>
    </row>
    <row r="10170" spans="26:29" s="626" customFormat="1">
      <c r="Z10170" s="626">
        <v>447</v>
      </c>
      <c r="AA10170" s="316" t="str">
        <f t="shared" si="89"/>
        <v>INSERT INTO UPK_IKOU.upk_k40.k60_os_buno_link (os_buhin_no, k60_buno_id, created_date, created_tantou_id) VALUES ('76516/7 3XA2A', 1735, GETDATE(), 999);</v>
      </c>
      <c r="AC10170" s="316"/>
    </row>
    <row r="10171" spans="26:29" s="626" customFormat="1">
      <c r="Z10171" s="626">
        <v>448</v>
      </c>
      <c r="AA10171" s="316" t="str">
        <f t="shared" si="89"/>
        <v>INSERT INTO UPK_IKOU.upk_k40.k60_os_buno_link (os_buhin_no, k60_buno_id, created_date, created_tantou_id) VALUES ('62516   4CB0A', 1736, GETDATE(), 999);</v>
      </c>
      <c r="AC10171" s="316"/>
    </row>
    <row r="10172" spans="26:29" s="626" customFormat="1">
      <c r="Z10172" s="626">
        <v>449</v>
      </c>
      <c r="AA10172" s="316" t="str">
        <f t="shared" ref="AA10172:AA10235" si="90">AA$9722&amp;"'"&amp;AA8771&amp;"', "&amp;AB8771&amp;", GETDATE(), 999);"</f>
        <v>INSERT INTO UPK_IKOU.upk_k40.k60_os_buno_link (os_buhin_no, k60_buno_id, created_date, created_tantou_id) VALUES ('62516   6MA0A', 1737, GETDATE(), 999);</v>
      </c>
      <c r="AC10172" s="316"/>
    </row>
    <row r="10173" spans="26:29" s="626" customFormat="1">
      <c r="Z10173" s="626">
        <v>450</v>
      </c>
      <c r="AA10173" s="316" t="str">
        <f t="shared" si="90"/>
        <v>INSERT INTO UPK_IKOU.upk_k40.k60_os_buno_link (os_buhin_no, k60_buno_id, created_date, created_tantou_id) VALUES ('64112/3 3VA0A', 1738, GETDATE(), 999);</v>
      </c>
      <c r="AC10173" s="316"/>
    </row>
    <row r="10174" spans="26:29" s="626" customFormat="1">
      <c r="Z10174" s="626">
        <v>451</v>
      </c>
      <c r="AA10174" s="316" t="str">
        <f t="shared" si="90"/>
        <v>INSERT INTO UPK_IKOU.upk_k40.k60_os_buno_link (os_buhin_no, k60_buno_id, created_date, created_tantou_id) VALUES ('74342/3 3VA0A', 1739, GETDATE(), 999);</v>
      </c>
      <c r="AC10174" s="316"/>
    </row>
    <row r="10175" spans="26:29" s="626" customFormat="1">
      <c r="Z10175" s="626">
        <v>452</v>
      </c>
      <c r="AA10175" s="316" t="str">
        <f t="shared" si="90"/>
        <v>INSERT INTO UPK_IKOU.upk_k40.k60_os_buno_link (os_buhin_no, k60_buno_id, created_date, created_tantou_id) VALUES ('75176   3VA0A', 1740, GETDATE(), 999);</v>
      </c>
      <c r="AC10175" s="316"/>
    </row>
    <row r="10176" spans="26:29" s="626" customFormat="1">
      <c r="Z10176" s="626">
        <v>453</v>
      </c>
      <c r="AA10176" s="316" t="str">
        <f t="shared" si="90"/>
        <v>INSERT INTO UPK_IKOU.upk_k40.k60_os_buno_link (os_buhin_no, k60_buno_id, created_date, created_tantou_id) VALUES ('75422   3VA0A', 1741, GETDATE(), 999);</v>
      </c>
      <c r="AC10176" s="316"/>
    </row>
    <row r="10177" spans="26:29" s="626" customFormat="1">
      <c r="Z10177" s="626">
        <v>454</v>
      </c>
      <c r="AA10177" s="316" t="str">
        <f t="shared" si="90"/>
        <v>INSERT INTO UPK_IKOU.upk_k40.k60_os_buno_link (os_buhin_no, k60_buno_id, created_date, created_tantou_id) VALUES ('76586/7 3VA0A', 1742, GETDATE(), 999);</v>
      </c>
      <c r="AC10177" s="316"/>
    </row>
    <row r="10178" spans="26:29" s="626" customFormat="1">
      <c r="Z10178" s="626">
        <v>455</v>
      </c>
      <c r="AA10178" s="316" t="str">
        <f t="shared" si="90"/>
        <v>INSERT INTO UPK_IKOU.upk_k40.k60_os_buno_link (os_buhin_no, k60_buno_id, created_date, created_tantou_id) VALUES ('77648   3VA0A', 1743, GETDATE(), 999);</v>
      </c>
      <c r="AC10178" s="316"/>
    </row>
    <row r="10179" spans="26:29" s="626" customFormat="1">
      <c r="Z10179" s="626">
        <v>456</v>
      </c>
      <c r="AA10179" s="316" t="str">
        <f t="shared" si="90"/>
        <v>INSERT INTO UPK_IKOU.upk_k40.k60_os_buno_link (os_buhin_no, k60_buno_id, created_date, created_tantou_id) VALUES ('77649   3VA0A', 1744, GETDATE(), 999);</v>
      </c>
      <c r="AC10179" s="316"/>
    </row>
    <row r="10180" spans="26:29" s="626" customFormat="1">
      <c r="Z10180" s="626">
        <v>457</v>
      </c>
      <c r="AA10180" s="316" t="str">
        <f t="shared" si="90"/>
        <v>INSERT INTO UPK_IKOU.upk_k40.k60_os_buno_link (os_buhin_no, k60_buno_id, created_date, created_tantou_id) VALUES ('73211   3VA0A', 1745, GETDATE(), 999);</v>
      </c>
      <c r="AC10180" s="316"/>
    </row>
    <row r="10181" spans="26:29" s="626" customFormat="1">
      <c r="Z10181" s="626">
        <v>458</v>
      </c>
      <c r="AA10181" s="316" t="str">
        <f t="shared" si="90"/>
        <v>INSERT INTO UPK_IKOU.upk_k40.k60_os_buno_link (os_buhin_no, k60_buno_id, created_date, created_tantou_id) VALUES ('73233   3VA0A', 1746, GETDATE(), 999);</v>
      </c>
      <c r="AC10181" s="316"/>
    </row>
    <row r="10182" spans="26:29" s="626" customFormat="1">
      <c r="Z10182" s="626">
        <v>459</v>
      </c>
      <c r="AA10182" s="316" t="str">
        <f t="shared" si="90"/>
        <v>INSERT INTO UPK_IKOU.upk_k40.k60_os_buno_link (os_buhin_no, k60_buno_id, created_date, created_tantou_id) VALUES ('75432/3 3VA0A', 1747, GETDATE(), 999);</v>
      </c>
      <c r="AC10182" s="316"/>
    </row>
    <row r="10183" spans="26:29" s="626" customFormat="1">
      <c r="Z10183" s="626">
        <v>460</v>
      </c>
      <c r="AA10183" s="316" t="str">
        <f t="shared" si="90"/>
        <v>INSERT INTO UPK_IKOU.upk_k40.k60_os_buno_link (os_buhin_no, k60_buno_id, created_date, created_tantou_id) VALUES ('76722/3 3VA0A', 1748, GETDATE(), 999);</v>
      </c>
      <c r="AC10183" s="316"/>
    </row>
    <row r="10184" spans="26:29" s="626" customFormat="1">
      <c r="Z10184" s="626">
        <v>461</v>
      </c>
      <c r="AA10184" s="316" t="str">
        <f t="shared" si="90"/>
        <v>INSERT INTO UPK_IKOU.upk_k40.k60_os_buno_link (os_buhin_no, k60_buno_id, created_date, created_tantou_id) VALUES ('75262/3 3VA0A', 1749, GETDATE(), 999);</v>
      </c>
      <c r="AC10184" s="316"/>
    </row>
    <row r="10185" spans="26:29" s="626" customFormat="1">
      <c r="Z10185" s="626">
        <v>462</v>
      </c>
      <c r="AA10185" s="316" t="str">
        <f t="shared" si="90"/>
        <v>INSERT INTO UPK_IKOU.upk_k40.k60_os_buno_link (os_buhin_no, k60_buno_id, created_date, created_tantou_id) VALUES ('755C2/3 3VA0A', 1750, GETDATE(), 999);</v>
      </c>
      <c r="AC10185" s="316"/>
    </row>
    <row r="10186" spans="26:29" s="626" customFormat="1">
      <c r="Z10186" s="626">
        <v>463</v>
      </c>
      <c r="AA10186" s="316" t="str">
        <f t="shared" si="90"/>
        <v>INSERT INTO UPK_IKOU.upk_k40.k60_os_buno_link (os_buhin_no, k60_buno_id, created_date, created_tantou_id) VALUES ('75784/5 3VA0A', 1751, GETDATE(), 999);</v>
      </c>
      <c r="AC10186" s="316"/>
    </row>
    <row r="10187" spans="26:29" s="626" customFormat="1">
      <c r="Z10187" s="626">
        <v>464</v>
      </c>
      <c r="AA10187" s="316" t="str">
        <f t="shared" si="90"/>
        <v>INSERT INTO UPK_IKOU.upk_k40.k60_os_buno_link (os_buhin_no, k60_buno_id, created_date, created_tantou_id) VALUES ('64124   4CB0A', 1752, GETDATE(), 999);</v>
      </c>
      <c r="AC10187" s="316"/>
    </row>
    <row r="10188" spans="26:29" s="626" customFormat="1">
      <c r="Z10188" s="626">
        <v>465</v>
      </c>
      <c r="AA10188" s="316" t="str">
        <f t="shared" si="90"/>
        <v>INSERT INTO UPK_IKOU.upk_k40.k60_os_buno_link (os_buhin_no, k60_buno_id, created_date, created_tantou_id) VALUES ('64124   4CB0A-G', 1753, GETDATE(), 999);</v>
      </c>
      <c r="AC10188" s="316"/>
    </row>
    <row r="10189" spans="26:29" s="626" customFormat="1">
      <c r="Z10189" s="626">
        <v>466</v>
      </c>
      <c r="AA10189" s="316" t="str">
        <f t="shared" si="90"/>
        <v>INSERT INTO UPK_IKOU.upk_k40.k60_os_buno_link (os_buhin_no, k60_buno_id, created_date, created_tantou_id) VALUES ('64125   4CB0A', 1754, GETDATE(), 999);</v>
      </c>
      <c r="AC10189" s="316"/>
    </row>
    <row r="10190" spans="26:29" s="626" customFormat="1">
      <c r="Z10190" s="626">
        <v>467</v>
      </c>
      <c r="AA10190" s="316" t="str">
        <f t="shared" si="90"/>
        <v>INSERT INTO UPK_IKOU.upk_k40.k60_os_buno_link (os_buhin_no, k60_buno_id, created_date, created_tantou_id) VALUES ('64125   4CB0A-G', 1755, GETDATE(), 999);</v>
      </c>
      <c r="AC10190" s="316"/>
    </row>
    <row r="10191" spans="26:29" s="626" customFormat="1">
      <c r="Z10191" s="626">
        <v>468</v>
      </c>
      <c r="AA10191" s="316" t="str">
        <f t="shared" si="90"/>
        <v>INSERT INTO UPK_IKOU.upk_k40.k60_os_buno_link (os_buhin_no, k60_buno_id, created_date, created_tantou_id) VALUES ('64182/3 4CB0A', 1756, GETDATE(), 999);</v>
      </c>
      <c r="AC10191" s="316"/>
    </row>
    <row r="10192" spans="26:29" s="626" customFormat="1">
      <c r="Z10192" s="626">
        <v>469</v>
      </c>
      <c r="AA10192" s="316" t="str">
        <f t="shared" si="90"/>
        <v>INSERT INTO UPK_IKOU.upk_k40.k60_os_buno_link (os_buhin_no, k60_buno_id, created_date, created_tantou_id) VALUES ('67418   4CB0A', 1757, GETDATE(), 999);</v>
      </c>
      <c r="AC10192" s="316"/>
    </row>
    <row r="10193" spans="26:29" s="626" customFormat="1">
      <c r="Z10193" s="626">
        <v>470</v>
      </c>
      <c r="AA10193" s="316" t="str">
        <f t="shared" si="90"/>
        <v>INSERT INTO UPK_IKOU.upk_k40.k60_os_buno_link (os_buhin_no, k60_buno_id, created_date, created_tantou_id) VALUES ('74356   4CB0A', 1758, GETDATE(), 999);</v>
      </c>
      <c r="AC10193" s="316"/>
    </row>
    <row r="10194" spans="26:29" s="626" customFormat="1">
      <c r="Z10194" s="626">
        <v>471</v>
      </c>
      <c r="AA10194" s="316" t="str">
        <f t="shared" si="90"/>
        <v>INSERT INTO UPK_IKOU.upk_k40.k60_os_buno_link (os_buhin_no, k60_buno_id, created_date, created_tantou_id) VALUES ('74356   4CB0A-G', 1759, GETDATE(), 999);</v>
      </c>
      <c r="AC10194" s="316"/>
    </row>
    <row r="10195" spans="26:29" s="626" customFormat="1">
      <c r="Z10195" s="626">
        <v>472</v>
      </c>
      <c r="AA10195" s="316" t="str">
        <f t="shared" si="90"/>
        <v>INSERT INTO UPK_IKOU.upk_k40.k60_os_buno_link (os_buhin_no, k60_buno_id, created_date, created_tantou_id) VALUES ('74356   4CE0A-B', 1760, GETDATE(), 999);</v>
      </c>
      <c r="AC10195" s="316"/>
    </row>
    <row r="10196" spans="26:29" s="626" customFormat="1">
      <c r="Z10196" s="626">
        <v>473</v>
      </c>
      <c r="AA10196" s="316" t="str">
        <f t="shared" si="90"/>
        <v>INSERT INTO UPK_IKOU.upk_k40.k60_os_buno_link (os_buhin_no, k60_buno_id, created_date, created_tantou_id) VALUES ('74356   4CE0A', 1761, GETDATE(), 999);</v>
      </c>
      <c r="AC10196" s="316"/>
    </row>
    <row r="10197" spans="26:29" s="626" customFormat="1">
      <c r="Z10197" s="626">
        <v>474</v>
      </c>
      <c r="AA10197" s="316" t="str">
        <f t="shared" si="90"/>
        <v>INSERT INTO UPK_IKOU.upk_k40.k60_os_buno_link (os_buhin_no, k60_buno_id, created_date, created_tantou_id) VALUES ('74356   4CE0A-E', 1762, GETDATE(), 999);</v>
      </c>
      <c r="AC10197" s="316"/>
    </row>
    <row r="10198" spans="26:29" s="626" customFormat="1">
      <c r="Z10198" s="626">
        <v>475</v>
      </c>
      <c r="AA10198" s="316" t="str">
        <f t="shared" si="90"/>
        <v>INSERT INTO UPK_IKOU.upk_k40.k60_os_buno_link (os_buhin_no, k60_buno_id, created_date, created_tantou_id) VALUES ('74366   4CB0A', 1763, GETDATE(), 999);</v>
      </c>
      <c r="AC10198" s="316"/>
    </row>
    <row r="10199" spans="26:29" s="626" customFormat="1">
      <c r="Z10199" s="626">
        <v>476</v>
      </c>
      <c r="AA10199" s="316" t="str">
        <f t="shared" si="90"/>
        <v>INSERT INTO UPK_IKOU.upk_k40.k60_os_buno_link (os_buhin_no, k60_buno_id, created_date, created_tantou_id) VALUES ('75118   4CB0A', 1764, GETDATE(), 999);</v>
      </c>
      <c r="AC10199" s="316"/>
    </row>
    <row r="10200" spans="26:29" s="626" customFormat="1">
      <c r="Z10200" s="626">
        <v>477</v>
      </c>
      <c r="AA10200" s="316" t="str">
        <f t="shared" si="90"/>
        <v>INSERT INTO UPK_IKOU.upk_k40.k60_os_buno_link (os_buhin_no, k60_buno_id, created_date, created_tantou_id) VALUES ('75676/7 4CE0A', 1765, GETDATE(), 999);</v>
      </c>
      <c r="AC10200" s="316"/>
    </row>
    <row r="10201" spans="26:29" s="626" customFormat="1">
      <c r="Z10201" s="626">
        <v>478</v>
      </c>
      <c r="AA10201" s="316" t="str">
        <f t="shared" si="90"/>
        <v>INSERT INTO UPK_IKOU.upk_k40.k60_os_buno_link (os_buhin_no, k60_buno_id, created_date, created_tantou_id) VALUES ('75676/7 4CE0A-G', 1766, GETDATE(), 999);</v>
      </c>
      <c r="AC10201" s="316"/>
    </row>
    <row r="10202" spans="26:29" s="626" customFormat="1">
      <c r="Z10202" s="626">
        <v>479</v>
      </c>
      <c r="AA10202" s="316" t="str">
        <f t="shared" si="90"/>
        <v>INSERT INTO UPK_IKOU.upk_k40.k60_os_buno_link (os_buhin_no, k60_buno_id, created_date, created_tantou_id) VALUES ('765F4/5 4CC0A', 1767, GETDATE(), 999);</v>
      </c>
      <c r="AC10202" s="316"/>
    </row>
    <row r="10203" spans="26:29" s="626" customFormat="1">
      <c r="Z10203" s="626">
        <v>480</v>
      </c>
      <c r="AA10203" s="316" t="str">
        <f t="shared" si="90"/>
        <v>INSERT INTO UPK_IKOU.upk_k40.k60_os_buno_link (os_buhin_no, k60_buno_id, created_date, created_tantou_id) VALUES ('76466/7 4BC1A', 1768, GETDATE(), 999);</v>
      </c>
      <c r="AC10203" s="316"/>
    </row>
    <row r="10204" spans="26:29" s="626" customFormat="1">
      <c r="Z10204" s="626">
        <v>481</v>
      </c>
      <c r="AA10204" s="316" t="str">
        <f t="shared" si="90"/>
        <v>INSERT INTO UPK_IKOU.upk_k40.k60_os_buno_link (os_buhin_no, k60_buno_id, created_date, created_tantou_id) VALUES ('76466/7 6FK0A', 1769, GETDATE(), 999);</v>
      </c>
      <c r="AC10204" s="316"/>
    </row>
    <row r="10205" spans="26:29" s="626" customFormat="1">
      <c r="Z10205" s="626">
        <v>482</v>
      </c>
      <c r="AA10205" s="316" t="str">
        <f t="shared" si="90"/>
        <v>INSERT INTO UPK_IKOU.upk_k40.k60_os_buno_link (os_buhin_no, k60_buno_id, created_date, created_tantou_id) VALUES ('75186/7 6FK0A', 1770, GETDATE(), 999);</v>
      </c>
      <c r="AC10205" s="316"/>
    </row>
    <row r="10206" spans="26:29" s="626" customFormat="1">
      <c r="Z10206" s="626">
        <v>483</v>
      </c>
      <c r="AA10206" s="316" t="str">
        <f t="shared" si="90"/>
        <v>INSERT INTO UPK_IKOU.upk_k40.k60_os_buno_link (os_buhin_no, k60_buno_id, created_date, created_tantou_id) VALUES ('75186/7 6FK0A YM', 1770, GETDATE(), 999);</v>
      </c>
      <c r="AC10206" s="316"/>
    </row>
    <row r="10207" spans="26:29" s="626" customFormat="1">
      <c r="Z10207" s="626">
        <v>484</v>
      </c>
      <c r="AA10207" s="316" t="str">
        <f t="shared" si="90"/>
        <v>INSERT INTO UPK_IKOU.upk_k40.k60_os_buno_link (os_buhin_no, k60_buno_id, created_date, created_tantou_id) VALUES ('751C5   6FK0A', 1771, GETDATE(), 999);</v>
      </c>
      <c r="AC10207" s="316"/>
    </row>
    <row r="10208" spans="26:29" s="626" customFormat="1">
      <c r="Z10208" s="626">
        <v>485</v>
      </c>
      <c r="AA10208" s="316" t="str">
        <f t="shared" si="90"/>
        <v>INSERT INTO UPK_IKOU.upk_k40.k60_os_buno_link (os_buhin_no, k60_buno_id, created_date, created_tantou_id) VALUES ('751T7   6FK0B', 1772, GETDATE(), 999);</v>
      </c>
      <c r="AC10208" s="316"/>
    </row>
    <row r="10209" spans="26:29" s="626" customFormat="1">
      <c r="Z10209" s="626">
        <v>486</v>
      </c>
      <c r="AA10209" s="316" t="str">
        <f t="shared" si="90"/>
        <v>INSERT INTO UPK_IKOU.upk_k40.k60_os_buno_link (os_buhin_no, k60_buno_id, created_date, created_tantou_id) VALUES ('751T7   6FK0B YM', 1772, GETDATE(), 999);</v>
      </c>
      <c r="AC10209" s="316"/>
    </row>
    <row r="10210" spans="26:29" s="626" customFormat="1">
      <c r="Z10210" s="626">
        <v>487</v>
      </c>
      <c r="AA10210" s="316" t="str">
        <f t="shared" si="90"/>
        <v>INSERT INTO UPK_IKOU.upk_k40.k60_os_buno_link (os_buhin_no, k60_buno_id, created_date, created_tantou_id) VALUES ('73211   4CC1A', 1773, GETDATE(), 999);</v>
      </c>
      <c r="AC10210" s="316"/>
    </row>
    <row r="10211" spans="26:29" s="626" customFormat="1">
      <c r="Z10211" s="626">
        <v>488</v>
      </c>
      <c r="AA10211" s="316" t="str">
        <f t="shared" si="90"/>
        <v>INSERT INTO UPK_IKOU.upk_k40.k60_os_buno_link (os_buhin_no, k60_buno_id, created_date, created_tantou_id) VALUES ('62522/3  5TA0A', 1774, GETDATE(), 999);</v>
      </c>
      <c r="AC10211" s="316"/>
    </row>
    <row r="10212" spans="26:29" s="626" customFormat="1">
      <c r="Z10212" s="626">
        <v>489</v>
      </c>
      <c r="AA10212" s="316" t="str">
        <f t="shared" si="90"/>
        <v>INSERT INTO UPK_IKOU.upk_k40.k60_os_buno_link (os_buhin_no, k60_buno_id, created_date, created_tantou_id) VALUES ('65616    5TA0A', 1775, GETDATE(), 999);</v>
      </c>
      <c r="AC10212" s="316"/>
    </row>
    <row r="10213" spans="26:29" s="626" customFormat="1">
      <c r="Z10213" s="626">
        <v>490</v>
      </c>
      <c r="AA10213" s="316" t="str">
        <f t="shared" si="90"/>
        <v>INSERT INTO UPK_IKOU.upk_k40.k60_os_buno_link (os_buhin_no, k60_buno_id, created_date, created_tantou_id) VALUES ('67632    5TA0A', 1776, GETDATE(), 999);</v>
      </c>
      <c r="AC10213" s="316"/>
    </row>
    <row r="10214" spans="26:29" s="626" customFormat="1">
      <c r="Z10214" s="626">
        <v>491</v>
      </c>
      <c r="AA10214" s="316" t="str">
        <f t="shared" si="90"/>
        <v>INSERT INTO UPK_IKOU.upk_k40.k60_os_buno_link (os_buhin_no, k60_buno_id, created_date, created_tantou_id) VALUES ('73211    5TA0A', 1777, GETDATE(), 999);</v>
      </c>
      <c r="AC10214" s="316"/>
    </row>
    <row r="10215" spans="26:29" s="626" customFormat="1">
      <c r="Z10215" s="626">
        <v>492</v>
      </c>
      <c r="AA10215" s="316" t="str">
        <f t="shared" si="90"/>
        <v>INSERT INTO UPK_IKOU.upk_k40.k60_os_buno_link (os_buhin_no, k60_buno_id, created_date, created_tantou_id) VALUES ('75118    5TA0A', 1778, GETDATE(), 999);</v>
      </c>
      <c r="AC10215" s="316"/>
    </row>
    <row r="10216" spans="26:29" s="626" customFormat="1">
      <c r="Z10216" s="626">
        <v>493</v>
      </c>
      <c r="AA10216" s="316" t="str">
        <f t="shared" si="90"/>
        <v>INSERT INTO UPK_IKOU.upk_k40.k60_os_buno_link (os_buhin_no, k60_buno_id, created_date, created_tantou_id) VALUES ('75442    5TA0A', 1779, GETDATE(), 999);</v>
      </c>
      <c r="AC10216" s="316"/>
    </row>
    <row r="10217" spans="26:29" s="626" customFormat="1">
      <c r="Z10217" s="626">
        <v>494</v>
      </c>
      <c r="AA10217" s="316" t="str">
        <f t="shared" si="90"/>
        <v>INSERT INTO UPK_IKOU.upk_k40.k60_os_buno_link (os_buhin_no, k60_buno_id, created_date, created_tantou_id) VALUES ('75556/7  5TA0A', 1780, GETDATE(), 999);</v>
      </c>
      <c r="AC10217" s="316"/>
    </row>
    <row r="10218" spans="26:29" s="626" customFormat="1">
      <c r="Z10218" s="626">
        <v>495</v>
      </c>
      <c r="AA10218" s="316" t="str">
        <f t="shared" si="90"/>
        <v>INSERT INTO UPK_IKOU.upk_k40.k60_os_buno_link (os_buhin_no, k60_buno_id, created_date, created_tantou_id) VALUES ('76352/3  5TA1A', 1781, GETDATE(), 999);</v>
      </c>
      <c r="AC10218" s="316"/>
    </row>
    <row r="10219" spans="26:29" s="626" customFormat="1">
      <c r="Z10219" s="626">
        <v>496</v>
      </c>
      <c r="AA10219" s="316" t="str">
        <f t="shared" si="90"/>
        <v>INSERT INTO UPK_IKOU.upk_k40.k60_os_buno_link (os_buhin_no, k60_buno_id, created_date, created_tantou_id) VALUES ('76458    5TA0A', 1782, GETDATE(), 999);</v>
      </c>
      <c r="AC10219" s="316"/>
    </row>
    <row r="10220" spans="26:29" s="626" customFormat="1">
      <c r="Z10220" s="626">
        <v>497</v>
      </c>
      <c r="AA10220" s="316" t="str">
        <f t="shared" si="90"/>
        <v>INSERT INTO UPK_IKOU.upk_k40.k60_os_buno_link (os_buhin_no, k60_buno_id, created_date, created_tantou_id) VALUES ('76459    5TA0A', 1783, GETDATE(), 999);</v>
      </c>
      <c r="AC10220" s="316"/>
    </row>
    <row r="10221" spans="26:29" s="626" customFormat="1">
      <c r="Z10221" s="626">
        <v>498</v>
      </c>
      <c r="AA10221" s="316" t="str">
        <f t="shared" si="90"/>
        <v>INSERT INTO UPK_IKOU.upk_k40.k60_os_buno_link (os_buhin_no, k60_buno_id, created_date, created_tantou_id) VALUES ('76642/3  5TA0A', 1784, GETDATE(), 999);</v>
      </c>
      <c r="AC10221" s="316"/>
    </row>
    <row r="10222" spans="26:29" s="626" customFormat="1">
      <c r="Z10222" s="626">
        <v>499</v>
      </c>
      <c r="AA10222" s="316" t="str">
        <f t="shared" si="90"/>
        <v>INSERT INTO UPK_IKOU.upk_k40.k60_os_buno_link (os_buhin_no, k60_buno_id, created_date, created_tantou_id) VALUES ('79122    5TA0A', 1785, GETDATE(), 999);</v>
      </c>
      <c r="AC10222" s="316"/>
    </row>
    <row r="10223" spans="26:29" s="626" customFormat="1">
      <c r="Z10223" s="626">
        <v>500</v>
      </c>
      <c r="AA10223" s="316" t="str">
        <f t="shared" si="90"/>
        <v>INSERT INTO UPK_IKOU.upk_k40.k60_os_buno_link (os_buhin_no, k60_buno_id, created_date, created_tantou_id) VALUES ('79126/7   5TA0A', 1786, GETDATE(), 999);</v>
      </c>
      <c r="AC10223" s="316"/>
    </row>
    <row r="10224" spans="26:29" s="626" customFormat="1">
      <c r="Z10224" s="626">
        <v>501</v>
      </c>
      <c r="AA10224" s="316" t="str">
        <f t="shared" si="90"/>
        <v>INSERT INTO UPK_IKOU.upk_k40.k60_os_buno_link (os_buhin_no, k60_buno_id, created_date, created_tantou_id) VALUES ('80142/3  5TA0A', 1787, GETDATE(), 999);</v>
      </c>
      <c r="AC10224" s="316"/>
    </row>
    <row r="10225" spans="26:29" s="626" customFormat="1">
      <c r="Z10225" s="626">
        <v>502</v>
      </c>
      <c r="AA10225" s="316" t="str">
        <f t="shared" si="90"/>
        <v>INSERT INTO UPK_IKOU.upk_k40.k60_os_buno_link (os_buhin_no, k60_buno_id, created_date, created_tantou_id) VALUES ('80148/9  5TA0A', 1788, GETDATE(), 999);</v>
      </c>
      <c r="AC10225" s="316"/>
    </row>
    <row r="10226" spans="26:29" s="626" customFormat="1">
      <c r="Z10226" s="626">
        <v>503</v>
      </c>
      <c r="AA10226" s="316" t="str">
        <f t="shared" si="90"/>
        <v>INSERT INTO UPK_IKOU.upk_k40.k60_os_buno_link (os_buhin_no, k60_buno_id, created_date, created_tantou_id) VALUES ('90136    5TA0A', 1789, GETDATE(), 999);</v>
      </c>
      <c r="AC10226" s="316"/>
    </row>
    <row r="10227" spans="26:29" s="626" customFormat="1">
      <c r="Z10227" s="626">
        <v>504</v>
      </c>
      <c r="AA10227" s="316" t="str">
        <f t="shared" si="90"/>
        <v>INSERT INTO UPK_IKOU.upk_k40.k60_os_buno_link (os_buhin_no, k60_buno_id, created_date, created_tantou_id) VALUES ('90137    5TA0A', 1790, GETDATE(), 999);</v>
      </c>
      <c r="AC10227" s="316"/>
    </row>
    <row r="10228" spans="26:29" s="626" customFormat="1">
      <c r="Z10228" s="626">
        <v>505</v>
      </c>
      <c r="AA10228" s="316" t="str">
        <f t="shared" si="90"/>
        <v>INSERT INTO UPK_IKOU.upk_k40.k60_os_buno_link (os_buhin_no, k60_buno_id, created_date, created_tantou_id) VALUES ('64182/3  6MA0A', 1791, GETDATE(), 999);</v>
      </c>
      <c r="AC10228" s="316"/>
    </row>
    <row r="10229" spans="26:29" s="626" customFormat="1">
      <c r="Z10229" s="626">
        <v>506</v>
      </c>
      <c r="AA10229" s="316" t="str">
        <f t="shared" si="90"/>
        <v>INSERT INTO UPK_IKOU.upk_k40.k60_os_buno_link (os_buhin_no, k60_buno_id, created_date, created_tantou_id) VALUES ('75186/7  6MA0A', 1792, GETDATE(), 999);</v>
      </c>
      <c r="AC10229" s="316"/>
    </row>
    <row r="10230" spans="26:29" s="626" customFormat="1">
      <c r="Z10230" s="626">
        <v>507</v>
      </c>
      <c r="AA10230" s="316" t="str">
        <f t="shared" si="90"/>
        <v>INSERT INTO UPK_IKOU.upk_k40.k60_os_buno_link (os_buhin_no, k60_buno_id, created_date, created_tantou_id) VALUES ('74542/3  6MR0A', 1793, GETDATE(), 999);</v>
      </c>
      <c r="AC10230" s="316"/>
    </row>
    <row r="10231" spans="26:29" s="626" customFormat="1">
      <c r="Z10231" s="626">
        <v>508</v>
      </c>
      <c r="AA10231" s="316" t="str">
        <f t="shared" si="90"/>
        <v>INSERT INTO UPK_IKOU.upk_k40.k60_os_buno_link (os_buhin_no, k60_buno_id, created_date, created_tantou_id) VALUES ('75118    5TL0A  ', 1794, GETDATE(), 999);</v>
      </c>
      <c r="AC10231" s="316"/>
    </row>
    <row r="10232" spans="26:29" s="626" customFormat="1">
      <c r="Z10232" s="626">
        <v>509</v>
      </c>
      <c r="AA10232" s="316" t="str">
        <f t="shared" si="90"/>
        <v>INSERT INTO UPK_IKOU.upk_k40.k60_os_buno_link (os_buhin_no, k60_buno_id, created_date, created_tantou_id) VALUES ('63122/3  6GW0A', 1795, GETDATE(), 999);</v>
      </c>
      <c r="AC10232" s="316"/>
    </row>
    <row r="10233" spans="26:29" s="626" customFormat="1">
      <c r="Z10233" s="626">
        <v>510</v>
      </c>
      <c r="AA10233" s="316" t="str">
        <f t="shared" si="90"/>
        <v>INSERT INTO UPK_IKOU.upk_k40.k60_os_buno_link (os_buhin_no, k60_buno_id, created_date, created_tantou_id) VALUES ('64178/9  6RA0A', 1796, GETDATE(), 999);</v>
      </c>
      <c r="AC10233" s="316"/>
    </row>
    <row r="10234" spans="26:29" s="626" customFormat="1">
      <c r="Z10234" s="626">
        <v>511</v>
      </c>
      <c r="AA10234" s="316" t="str">
        <f t="shared" si="90"/>
        <v>INSERT INTO UPK_IKOU.upk_k40.k60_os_buno_link (os_buhin_no, k60_buno_id, created_date, created_tantou_id) VALUES ('641G0/1  6RA0A', 1797, GETDATE(), 999);</v>
      </c>
      <c r="AC10234" s="316"/>
    </row>
    <row r="10235" spans="26:29" s="626" customFormat="1">
      <c r="Z10235" s="626">
        <v>512</v>
      </c>
      <c r="AA10235" s="316" t="str">
        <f t="shared" si="90"/>
        <v>INSERT INTO UPK_IKOU.upk_k40.k60_os_buno_link (os_buhin_no, k60_buno_id, created_date, created_tantou_id) VALUES ('5220A N1200/N1100', 1798, GETDATE(), 999);</v>
      </c>
      <c r="AC10235" s="316"/>
    </row>
    <row r="10236" spans="26:29" s="626" customFormat="1">
      <c r="Z10236" s="626">
        <v>513</v>
      </c>
      <c r="AA10236" s="316" t="str">
        <f t="shared" ref="AA10236:AA10299" si="91">AA$9722&amp;"'"&amp;AA8835&amp;"', "&amp;AB8835&amp;", GETDATE(), 999);"</f>
        <v>INSERT INTO UPK_IKOU.upk_k40.k60_os_buno_link (os_buhin_no, k60_buno_id, created_date, created_tantou_id) VALUES ('75176/7  6RA0A', 1799, GETDATE(), 999);</v>
      </c>
      <c r="AC10236" s="316"/>
    </row>
    <row r="10237" spans="26:29" s="626" customFormat="1">
      <c r="Z10237" s="626">
        <v>514</v>
      </c>
      <c r="AA10237" s="316" t="str">
        <f t="shared" si="91"/>
        <v>INSERT INTO UPK_IKOU.upk_k40.k60_os_buno_link (os_buhin_no, k60_buno_id, created_date, created_tantou_id) VALUES ('5220A N4200/N4100', 1800, GETDATE(), 999);</v>
      </c>
      <c r="AC10237" s="316"/>
    </row>
    <row r="10238" spans="26:29" s="626" customFormat="1">
      <c r="Z10238" s="626">
        <v>515</v>
      </c>
      <c r="AA10238" s="316" t="str">
        <f t="shared" si="91"/>
        <v>INSERT INTO UPK_IKOU.upk_k40.k60_os_buno_link (os_buhin_no, k60_buno_id, created_date, created_tantou_id) VALUES ('75262    6RA1A', 1801, GETDATE(), 999);</v>
      </c>
      <c r="AC10238" s="316"/>
    </row>
    <row r="10239" spans="26:29" s="626" customFormat="1">
      <c r="Z10239" s="626">
        <v>516</v>
      </c>
      <c r="AA10239" s="316" t="str">
        <f t="shared" si="91"/>
        <v>INSERT INTO UPK_IKOU.upk_k40.k60_os_buno_link (os_buhin_no, k60_buno_id, created_date, created_tantou_id) VALUES ('5220A    M8000', 1802, GETDATE(), 999);</v>
      </c>
      <c r="AC10239" s="316"/>
    </row>
    <row r="10240" spans="26:29" s="626" customFormat="1">
      <c r="Z10240" s="626">
        <v>517</v>
      </c>
      <c r="AA10240" s="316" t="str">
        <f t="shared" si="91"/>
        <v>INSERT INTO UPK_IKOU.upk_k40.k60_os_buno_link (os_buhin_no, k60_buno_id, created_date, created_tantou_id) VALUES ('75263    6RA1A', 1803, GETDATE(), 999);</v>
      </c>
      <c r="AC10240" s="316"/>
    </row>
    <row r="10241" spans="26:29" s="626" customFormat="1">
      <c r="Z10241" s="626">
        <v>518</v>
      </c>
      <c r="AA10241" s="316" t="str">
        <f t="shared" si="91"/>
        <v>INSERT INTO UPK_IKOU.upk_k40.k60_os_buno_link (os_buhin_no, k60_buno_id, created_date, created_tantou_id) VALUES ('5220A    M7900', 1804, GETDATE(), 999);</v>
      </c>
      <c r="AC10241" s="316"/>
    </row>
    <row r="10242" spans="26:29" s="626" customFormat="1">
      <c r="Z10242" s="626">
        <v>519</v>
      </c>
      <c r="AA10242" s="316" t="str">
        <f t="shared" si="91"/>
        <v>INSERT INTO UPK_IKOU.upk_k40.k60_os_buno_link (os_buhin_no, k60_buno_id, created_date, created_tantou_id) VALUES ('75652    6RA0A-J', 1805, GETDATE(), 999);</v>
      </c>
      <c r="AC10242" s="316"/>
    </row>
    <row r="10243" spans="26:29" s="626" customFormat="1">
      <c r="Z10243" s="626">
        <v>520</v>
      </c>
      <c r="AA10243" s="316" t="str">
        <f t="shared" si="91"/>
        <v>INSERT INTO UPK_IKOU.upk_k40.k60_os_buno_link (os_buhin_no, k60_buno_id, created_date, created_tantou_id) VALUES ('75652    6RA0A', 1806, GETDATE(), 999);</v>
      </c>
      <c r="AC10243" s="316"/>
    </row>
    <row r="10244" spans="26:29" s="626" customFormat="1">
      <c r="Z10244" s="626">
        <v>521</v>
      </c>
      <c r="AA10244" s="316" t="str">
        <f t="shared" si="91"/>
        <v>INSERT INTO UPK_IKOU.upk_k40.k60_os_buno_link (os_buhin_no, k60_buno_id, created_date, created_tantou_id) VALUES ('75658/9  6RA0A', 1807, GETDATE(), 999);</v>
      </c>
      <c r="AC10244" s="316"/>
    </row>
    <row r="10245" spans="26:29" s="626" customFormat="1">
      <c r="Z10245" s="626">
        <v>522</v>
      </c>
      <c r="AA10245" s="316" t="str">
        <f t="shared" si="91"/>
        <v>INSERT INTO UPK_IKOU.upk_k40.k60_os_buno_link (os_buhin_no, k60_buno_id, created_date, created_tantou_id) VALUES ('75662/3  6RA0A', 1808, GETDATE(), 999);</v>
      </c>
      <c r="AC10245" s="316"/>
    </row>
    <row r="10246" spans="26:29" s="626" customFormat="1">
      <c r="Z10246" s="626">
        <v>523</v>
      </c>
      <c r="AA10246" s="316" t="str">
        <f t="shared" si="91"/>
        <v>INSERT INTO UPK_IKOU.upk_k40.k60_os_buno_link (os_buhin_no, k60_buno_id, created_date, created_tantou_id) VALUES ('5220A T9200/T9100', 1809, GETDATE(), 999);</v>
      </c>
      <c r="AC10246" s="316"/>
    </row>
    <row r="10247" spans="26:29" s="626" customFormat="1">
      <c r="Z10247" s="626">
        <v>524</v>
      </c>
      <c r="AA10247" s="316" t="str">
        <f t="shared" si="91"/>
        <v>INSERT INTO UPK_IKOU.upk_k40.k60_os_buno_link (os_buhin_no, k60_buno_id, created_date, created_tantou_id) VALUES ('75934/5  6RA0A', 1810, GETDATE(), 999);</v>
      </c>
      <c r="AC10247" s="316"/>
    </row>
    <row r="10248" spans="26:29" s="626" customFormat="1">
      <c r="Z10248" s="626">
        <v>525</v>
      </c>
      <c r="AA10248" s="316" t="str">
        <f t="shared" si="91"/>
        <v>INSERT INTO UPK_IKOU.upk_k40.k60_os_buno_link (os_buhin_no, k60_buno_id, created_date, created_tantou_id) VALUES ('75942/3  6RA0A', 1811, GETDATE(), 999);</v>
      </c>
      <c r="AC10248" s="316"/>
    </row>
    <row r="10249" spans="26:29" s="626" customFormat="1">
      <c r="Z10249" s="626">
        <v>526</v>
      </c>
      <c r="AA10249" s="316" t="str">
        <f t="shared" si="91"/>
        <v>INSERT INTO UPK_IKOU.upk_k40.k60_os_buno_link (os_buhin_no, k60_buno_id, created_date, created_tantou_id) VALUES ('5220A M9200/M9100', 1812, GETDATE(), 999);</v>
      </c>
      <c r="AC10249" s="316"/>
    </row>
    <row r="10250" spans="26:29" s="626" customFormat="1">
      <c r="Z10250" s="626">
        <v>527</v>
      </c>
      <c r="AA10250" s="316" t="str">
        <f t="shared" si="91"/>
        <v>INSERT INTO UPK_IKOU.upk_k40.k60_os_buno_link (os_buhin_no, k60_buno_id, created_date, created_tantou_id) VALUES ('76464/5  6RA0A', 1813, GETDATE(), 999);</v>
      </c>
      <c r="AC10250" s="316"/>
    </row>
    <row r="10251" spans="26:29" s="626" customFormat="1">
      <c r="Z10251" s="626">
        <v>528</v>
      </c>
      <c r="AA10251" s="316" t="str">
        <f t="shared" si="91"/>
        <v>INSERT INTO UPK_IKOU.upk_k40.k60_os_buno_link (os_buhin_no, k60_buno_id, created_date, created_tantou_id) VALUES ('9450C 04300/04500 ', 1814, GETDATE(), 999);</v>
      </c>
      <c r="AC10251" s="316"/>
    </row>
    <row r="10252" spans="26:29" s="626" customFormat="1">
      <c r="Z10252" s="626">
        <v>529</v>
      </c>
      <c r="AA10252" s="316" t="str">
        <f t="shared" si="91"/>
        <v>INSERT INTO UPK_IKOU.upk_k40.k60_os_buno_link (os_buhin_no, k60_buno_id, created_date, created_tantou_id) VALUES ('9450C 04400/04600', 1815, GETDATE(), 999);</v>
      </c>
      <c r="AC10252" s="316"/>
    </row>
    <row r="10253" spans="26:29" s="626" customFormat="1">
      <c r="Z10253" s="626">
        <v>530</v>
      </c>
      <c r="AA10253" s="316" t="str">
        <f t="shared" si="91"/>
        <v>INSERT INTO UPK_IKOU.upk_k40.k60_os_buno_link (os_buhin_no, k60_buno_id, created_date, created_tantou_id) VALUES ('9450C 04900', 1816, GETDATE(), 999);</v>
      </c>
      <c r="AC10253" s="316"/>
    </row>
    <row r="10254" spans="26:29" s="626" customFormat="1">
      <c r="Z10254" s="626">
        <v>531</v>
      </c>
      <c r="AA10254" s="316" t="str">
        <f t="shared" si="91"/>
        <v>INSERT INTO UPK_IKOU.upk_k40.k60_os_buno_link (os_buhin_no, k60_buno_id, created_date, created_tantou_id) VALUES ('9450C 05000', 1817, GETDATE(), 999);</v>
      </c>
      <c r="AC10254" s="316"/>
    </row>
    <row r="10255" spans="26:29" s="626" customFormat="1">
      <c r="Z10255" s="626">
        <v>532</v>
      </c>
      <c r="AA10255" s="316" t="str">
        <f t="shared" si="91"/>
        <v>INSERT INTO UPK_IKOU.upk_k40.k60_os_buno_link (os_buhin_no, k60_buno_id, created_date, created_tantou_id) VALUES ('17420   11G09     B309', 1818, GETDATE(), 999);</v>
      </c>
      <c r="AC10255" s="316"/>
    </row>
    <row r="10256" spans="26:29" s="626" customFormat="1">
      <c r="Z10256" s="626">
        <v>533</v>
      </c>
      <c r="AA10256" s="316" t="str">
        <f t="shared" si="91"/>
        <v>INSERT INTO UPK_IKOU.upk_k40.k60_os_buno_link (os_buhin_no, k60_buno_id, created_date, created_tantou_id) VALUES ('93742   01G00     逆送', 1819, GETDATE(), 999);</v>
      </c>
      <c r="AC10256" s="316"/>
    </row>
    <row r="10257" spans="26:29" s="626" customFormat="1">
      <c r="Z10257" s="626">
        <v>534</v>
      </c>
      <c r="AA10257" s="316" t="str">
        <f t="shared" si="91"/>
        <v>INSERT INTO UPK_IKOU.upk_k40.k60_os_buno_link (os_buhin_no, k60_buno_id, created_date, created_tantou_id) VALUES ('93752   12G00     逆送　　　　　', 1820, GETDATE(), 999);</v>
      </c>
      <c r="AC10257" s="316"/>
    </row>
    <row r="10258" spans="26:29" s="626" customFormat="1">
      <c r="Z10258" s="626">
        <v>535</v>
      </c>
      <c r="AA10258" s="316" t="str">
        <f t="shared" si="91"/>
        <v>INSERT INTO UPK_IKOU.upk_k40.k60_os_buno_link (os_buhin_no, k60_buno_id, created_date, created_tantou_id) VALUES ('93772   01G00     逆送', 1821, GETDATE(), 999);</v>
      </c>
      <c r="AC10258" s="316"/>
    </row>
    <row r="10259" spans="26:29" s="626" customFormat="1">
      <c r="Z10259" s="626">
        <v>536</v>
      </c>
      <c r="AA10259" s="316" t="str">
        <f t="shared" si="91"/>
        <v>INSERT INTO UPK_IKOU.upk_k40.k60_os_buno_link (os_buhin_no, k60_buno_id, created_date, created_tantou_id) VALUES ('62532   VG200     Aへ', 1822, GETDATE(), 999);</v>
      </c>
      <c r="AC10259" s="316"/>
    </row>
    <row r="10260" spans="26:29" s="626" customFormat="1">
      <c r="Z10260" s="626">
        <v>537</v>
      </c>
      <c r="AA10260" s="316" t="str">
        <f t="shared" si="91"/>
        <v>INSERT INTO UPK_IKOU.upk_k40.k60_os_buno_link (os_buhin_no, k60_buno_id, created_date, created_tantou_id) VALUES ('62532   VE000     逆送', 1823, GETDATE(), 999);</v>
      </c>
      <c r="AC10260" s="316"/>
    </row>
    <row r="10261" spans="26:29" s="626" customFormat="1">
      <c r="Z10261" s="626">
        <v>538</v>
      </c>
      <c r="AA10261" s="316" t="str">
        <f t="shared" si="91"/>
        <v>INSERT INTO UPK_IKOU.upk_k40.k60_os_buno_link (os_buhin_no, k60_buno_id, created_date, created_tantou_id) VALUES ('62532   WL00001   Aへ', 1824, GETDATE(), 999);</v>
      </c>
      <c r="AC10261" s="316"/>
    </row>
    <row r="10262" spans="26:29" s="626" customFormat="1">
      <c r="Z10262" s="626">
        <v>539</v>
      </c>
      <c r="AA10262" s="316" t="str">
        <f t="shared" si="91"/>
        <v>INSERT INTO UPK_IKOU.upk_k40.k60_os_buno_link (os_buhin_no, k60_buno_id, created_date, created_tantou_id) VALUES ('62532   0W700-1   M70', 1825, GETDATE(), 999);</v>
      </c>
      <c r="AC10262" s="316"/>
    </row>
    <row r="10263" spans="26:29" s="626" customFormat="1">
      <c r="Z10263" s="626">
        <v>540</v>
      </c>
      <c r="AA10263" s="316" t="str">
        <f t="shared" si="91"/>
        <v>INSERT INTO UPK_IKOU.upk_k40.k60_os_buno_link (os_buhin_no, k60_buno_id, created_date, created_tantou_id) VALUES ('62532   1W200-1   M70', 1826, GETDATE(), 999);</v>
      </c>
      <c r="AC10263" s="316"/>
    </row>
    <row r="10264" spans="26:29" s="626" customFormat="1">
      <c r="Z10264" s="626">
        <v>541</v>
      </c>
      <c r="AA10264" s="316" t="str">
        <f t="shared" si="91"/>
        <v>INSERT INTO UPK_IKOU.upk_k40.k60_os_buno_link (os_buhin_no, k60_buno_id, created_date, created_tantou_id) VALUES ('17216   8N001     K30', 1827, GETDATE(), 999);</v>
      </c>
      <c r="AC10264" s="316"/>
    </row>
    <row r="10265" spans="26:29" s="626" customFormat="1">
      <c r="Z10265" s="626">
        <v>542</v>
      </c>
      <c r="AA10265" s="316" t="str">
        <f t="shared" si="91"/>
        <v>INSERT INTO UPK_IKOU.upk_k40.k60_os_buno_link (os_buhin_no, k60_buno_id, created_date, created_tantou_id) VALUES ('17216   8N00001   B302', 1828, GETDATE(), 999);</v>
      </c>
      <c r="AC10265" s="316"/>
    </row>
    <row r="10266" spans="26:29" s="626" customFormat="1">
      <c r="Z10266" s="626">
        <v>543</v>
      </c>
      <c r="AA10266" s="316" t="str">
        <f t="shared" si="91"/>
        <v>INSERT INTO UPK_IKOU.upk_k40.k60_os_buno_link (os_buhin_no, k60_buno_id, created_date, created_tantou_id) VALUES ('17216   8N00002   B302', 1829, GETDATE(), 999);</v>
      </c>
      <c r="AC10266" s="316"/>
    </row>
    <row r="10267" spans="26:29" s="626" customFormat="1">
      <c r="Z10267" s="626">
        <v>544</v>
      </c>
      <c r="AA10267" s="316" t="str">
        <f t="shared" si="91"/>
        <v>INSERT INTO UPK_IKOU.upk_k40.k60_os_buno_link (os_buhin_no, k60_buno_id, created_date, created_tantou_id) VALUES ('73242   4M700     K30', 1830, GETDATE(), 999);</v>
      </c>
      <c r="AC10267" s="316"/>
    </row>
    <row r="10268" spans="26:29" s="626" customFormat="1">
      <c r="Z10268" s="626">
        <v>545</v>
      </c>
      <c r="AA10268" s="316" t="str">
        <f t="shared" si="91"/>
        <v>INSERT INTO UPK_IKOU.upk_k40.k60_os_buno_link (os_buhin_no, k60_buno_id, created_date, created_tantou_id) VALUES ('73262   4M500     K30', 1831, GETDATE(), 999);</v>
      </c>
      <c r="AC10268" s="316"/>
    </row>
    <row r="10269" spans="26:29" s="626" customFormat="1">
      <c r="Z10269" s="626">
        <v>546</v>
      </c>
      <c r="AA10269" s="316" t="str">
        <f t="shared" si="91"/>
        <v>INSERT INTO UPK_IKOU.upk_k40.k60_os_buno_link (os_buhin_no, k60_buno_id, created_date, created_tantou_id) VALUES ('62533   4M41001   K70', 1832, GETDATE(), 999);</v>
      </c>
      <c r="AC10269" s="316"/>
    </row>
    <row r="10270" spans="26:29" s="626" customFormat="1">
      <c r="Z10270" s="626">
        <v>547</v>
      </c>
      <c r="AA10270" s="316" t="str">
        <f t="shared" si="91"/>
        <v>INSERT INTO UPK_IKOU.upk_k40.k60_os_buno_link (os_buhin_no, k60_buno_id, created_date, created_tantou_id) VALUES ('764B0/1 4M400     B309', 1833, GETDATE(), 999);</v>
      </c>
      <c r="AC10270" s="316"/>
    </row>
    <row r="10271" spans="26:29" s="626" customFormat="1">
      <c r="Z10271" s="626">
        <v>548</v>
      </c>
      <c r="AA10271" s="316" t="str">
        <f t="shared" si="91"/>
        <v>INSERT INTO UPK_IKOU.upk_k40.k60_os_buno_link (os_buhin_no, k60_buno_id, created_date, created_tantou_id) VALUES ('76546/7 4M400     K70   ', 1834, GETDATE(), 999);</v>
      </c>
      <c r="AC10271" s="316"/>
    </row>
    <row r="10272" spans="26:29" s="626" customFormat="1">
      <c r="Z10272" s="626">
        <v>549</v>
      </c>
      <c r="AA10272" s="316" t="str">
        <f t="shared" si="91"/>
        <v>INSERT INTO UPK_IKOU.upk_k40.k60_os_buno_link (os_buhin_no, k60_buno_id, created_date, created_tantou_id) VALUES ('76316/7 4M400     B302', 1835, GETDATE(), 999);</v>
      </c>
      <c r="AC10272" s="316"/>
    </row>
    <row r="10273" spans="26:29" s="626" customFormat="1">
      <c r="Z10273" s="626">
        <v>550</v>
      </c>
      <c r="AA10273" s="316" t="str">
        <f t="shared" si="91"/>
        <v>INSERT INTO UPK_IKOU.upk_k40.k60_os_buno_link (os_buhin_no, k60_buno_id, created_date, created_tantou_id) VALUES ('62512   3VA3A     K70', 1836, GETDATE(), 999);</v>
      </c>
      <c r="AC10273" s="316"/>
    </row>
    <row r="10274" spans="26:29" s="626" customFormat="1">
      <c r="Z10274" s="626">
        <v>551</v>
      </c>
      <c r="AA10274" s="316" t="str">
        <f t="shared" si="91"/>
        <v>INSERT INTO UPK_IKOU.upk_k40.k60_os_buno_link (os_buhin_no, k60_buno_id, created_date, created_tantou_id) VALUES ('62512   5WK0A     K70', 1837, GETDATE(), 999);</v>
      </c>
      <c r="AC10274" s="316"/>
    </row>
    <row r="10275" spans="26:29" s="626" customFormat="1">
      <c r="Z10275" s="626">
        <v>552</v>
      </c>
      <c r="AA10275" s="316" t="str">
        <f t="shared" si="91"/>
        <v>INSERT INTO UPK_IKOU.upk_k40.k60_os_buno_link (os_buhin_no, k60_buno_id, created_date, created_tantou_id) VALUES ('66355   JN20A     B309', 1838, GETDATE(), 999);</v>
      </c>
      <c r="AC10275" s="316"/>
    </row>
    <row r="10276" spans="26:29" s="626" customFormat="1">
      <c r="Z10276" s="626">
        <v>553</v>
      </c>
      <c r="AA10276" s="316" t="str">
        <f t="shared" si="91"/>
        <v>INSERT INTO UPK_IKOU.upk_k40.k60_os_buno_link (os_buhin_no, k60_buno_id, created_date, created_tantou_id) VALUES ('751T7   6FK0C     K70', 1839, GETDATE(), 999);</v>
      </c>
      <c r="AC10276" s="316"/>
    </row>
    <row r="10277" spans="26:29" s="626" customFormat="1">
      <c r="Z10277" s="626">
        <v>554</v>
      </c>
      <c r="AA10277" s="316" t="str">
        <f t="shared" si="91"/>
        <v>INSERT INTO UPK_IKOU.upk_k40.k60_os_buno_link (os_buhin_no, k60_buno_id, created_date, created_tantou_id) VALUES ('62541   4CB0A     B309', 1840, GETDATE(), 999);</v>
      </c>
      <c r="AC10277" s="316"/>
    </row>
    <row r="10278" spans="26:29" s="626" customFormat="1">
      <c r="Z10278" s="626">
        <v>555</v>
      </c>
      <c r="AA10278" s="316" t="str">
        <f t="shared" si="91"/>
        <v>INSERT INTO UPK_IKOU.upk_k40.k60_os_buno_link (os_buhin_no, k60_buno_id, created_date, created_tantou_id) VALUES ('74539   3XA0A     X70', 1841, GETDATE(), 999);</v>
      </c>
      <c r="AC10278" s="316"/>
    </row>
    <row r="10279" spans="26:29" s="626" customFormat="1">
      <c r="Z10279" s="626">
        <v>556</v>
      </c>
      <c r="AA10279" s="316" t="str">
        <f t="shared" si="91"/>
        <v>INSERT INTO UPK_IKOU.upk_k40.k60_os_buno_link (os_buhin_no, k60_buno_id, created_date, created_tantou_id) VALUES ('75495   5YJ2A     K70', 1842, GETDATE(), 999);</v>
      </c>
      <c r="AC10279" s="316"/>
    </row>
    <row r="10280" spans="26:29" s="626" customFormat="1">
      <c r="Z10280" s="626">
        <v>557</v>
      </c>
      <c r="AA10280" s="316" t="str">
        <f t="shared" si="91"/>
        <v>INSERT INTO UPK_IKOU.upk_k40.k60_os_buno_link (os_buhin_no, k60_buno_id, created_date, created_tantou_id) VALUES ('75672/3 3XA1A     B301', 1843, GETDATE(), 999);</v>
      </c>
      <c r="AC10280" s="316"/>
    </row>
    <row r="10281" spans="26:29" s="626" customFormat="1">
      <c r="Z10281" s="626">
        <v>558</v>
      </c>
      <c r="AA10281" s="316" t="str">
        <f t="shared" si="91"/>
        <v>INSERT INTO UPK_IKOU.upk_k40.k60_os_buno_link (os_buhin_no, k60_buno_id, created_date, created_tantou_id) VALUES ('77536   3XA0A     K70', 1844, GETDATE(), 999);</v>
      </c>
      <c r="AC10281" s="316"/>
    </row>
    <row r="10282" spans="26:29" s="626" customFormat="1">
      <c r="Z10282" s="626">
        <v>559</v>
      </c>
      <c r="AA10282" s="316" t="str">
        <f t="shared" si="91"/>
        <v>INSERT INTO UPK_IKOU.upk_k40.k60_os_buno_link (os_buhin_no, k60_buno_id, created_date, created_tantou_id) VALUES ('77537   3XA0A     K70', 1845, GETDATE(), 999);</v>
      </c>
      <c r="AC10282" s="316"/>
    </row>
    <row r="10283" spans="26:29" s="626" customFormat="1">
      <c r="Z10283" s="626">
        <v>560</v>
      </c>
      <c r="AA10283" s="316" t="str">
        <f t="shared" si="91"/>
        <v>INSERT INTO UPK_IKOU.upk_k40.k60_os_buno_link (os_buhin_no, k60_buno_id, created_date, created_tantou_id) VALUES ('73234/5 3VA0A     外転', 1846, GETDATE(), 999);</v>
      </c>
      <c r="AC10283" s="316"/>
    </row>
    <row r="10284" spans="26:29" s="626" customFormat="1">
      <c r="Z10284" s="626">
        <v>561</v>
      </c>
      <c r="AA10284" s="316" t="str">
        <f t="shared" si="91"/>
        <v>INSERT INTO UPK_IKOU.upk_k40.k60_os_buno_link (os_buhin_no, k60_buno_id, created_date, created_tantou_id) VALUES ('76320/1 3VA0B     逆送', 1847, GETDATE(), 999);</v>
      </c>
      <c r="AC10284" s="316"/>
    </row>
    <row r="10285" spans="26:29" s="626" customFormat="1">
      <c r="Z10285" s="626">
        <v>562</v>
      </c>
      <c r="AA10285" s="316" t="str">
        <f t="shared" si="91"/>
        <v>INSERT INTO UPK_IKOU.upk_k40.k60_os_buno_link (os_buhin_no, k60_buno_id, created_date, created_tantou_id) VALUES ('76486   3VA0B     逆送', 1848, GETDATE(), 999);</v>
      </c>
      <c r="AC10285" s="316"/>
    </row>
    <row r="10286" spans="26:29" s="626" customFormat="1">
      <c r="Z10286" s="626">
        <v>563</v>
      </c>
      <c r="AA10286" s="316" t="str">
        <f t="shared" si="91"/>
        <v>INSERT INTO UPK_IKOU.upk_k40.k60_os_buno_link (os_buhin_no, k60_buno_id, created_date, created_tantou_id) VALUES ('764B0   3VA0A     逆送', 1849, GETDATE(), 999);</v>
      </c>
      <c r="AC10286" s="316"/>
    </row>
    <row r="10287" spans="26:29" s="626" customFormat="1">
      <c r="Z10287" s="626">
        <v>564</v>
      </c>
      <c r="AA10287" s="316" t="str">
        <f t="shared" si="91"/>
        <v>INSERT INTO UPK_IKOU.upk_k40.k60_os_buno_link (os_buhin_no, k60_buno_id, created_date, created_tantou_id) VALUES ('62522/3 3VA0A     外転', 1850, GETDATE(), 999);</v>
      </c>
      <c r="AC10287" s="316"/>
    </row>
    <row r="10288" spans="26:29" s="626" customFormat="1">
      <c r="Z10288" s="626">
        <v>565</v>
      </c>
      <c r="AA10288" s="316" t="str">
        <f t="shared" si="91"/>
        <v>INSERT INTO UPK_IKOU.upk_k40.k60_os_buno_link (os_buhin_no, k60_buno_id, created_date, created_tantou_id) VALUES ('751F2/3 3VA0A     逆送', 1851, GETDATE(), 999);</v>
      </c>
      <c r="AC10288" s="316"/>
    </row>
    <row r="10289" spans="26:29" s="626" customFormat="1">
      <c r="Z10289" s="626">
        <v>566</v>
      </c>
      <c r="AA10289" s="316" t="str">
        <f t="shared" si="91"/>
        <v>INSERT INTO UPK_IKOU.upk_k40.k60_os_buno_link (os_buhin_no, k60_buno_id, created_date, created_tantou_id) VALUES ('751F6/7 3VA0A     逆送', 1852, GETDATE(), 999);</v>
      </c>
      <c r="AC10289" s="316"/>
    </row>
    <row r="10290" spans="26:29" s="626" customFormat="1">
      <c r="Z10290" s="626">
        <v>567</v>
      </c>
      <c r="AA10290" s="316" t="str">
        <f t="shared" si="91"/>
        <v>INSERT INTO UPK_IKOU.upk_k40.k60_os_buno_link (os_buhin_no, k60_buno_id, created_date, created_tantou_id) VALUES ('75628   3VA0A     外転', 1853, GETDATE(), 999);</v>
      </c>
      <c r="AC10290" s="316"/>
    </row>
    <row r="10291" spans="26:29" s="626" customFormat="1">
      <c r="Z10291" s="626">
        <v>568</v>
      </c>
      <c r="AA10291" s="316" t="str">
        <f t="shared" si="91"/>
        <v>INSERT INTO UPK_IKOU.upk_k40.k60_os_buno_link (os_buhin_no, k60_buno_id, created_date, created_tantou_id) VALUES ('451671/2-1006P    T308', 1854, GETDATE(), 999);</v>
      </c>
      <c r="AC10291" s="316"/>
    </row>
    <row r="10292" spans="26:29" s="626" customFormat="1">
      <c r="Z10292" s="626">
        <v>569</v>
      </c>
      <c r="AA10292" s="316" t="str">
        <f t="shared" si="91"/>
        <v>INSERT INTO UPK_IKOU.upk_k40.k60_os_buno_link (os_buhin_no, k60_buno_id, created_date, created_tantou_id) VALUES ('451673/4-1006P    T308', 1855, GETDATE(), 999);</v>
      </c>
      <c r="AC10292" s="316"/>
    </row>
    <row r="10293" spans="26:29" s="626" customFormat="1">
      <c r="Z10293" s="626">
        <v>570</v>
      </c>
      <c r="AA10293" s="316" t="str">
        <f t="shared" si="91"/>
        <v>INSERT INTO UPK_IKOU.upk_k40.k60_os_buno_link (os_buhin_no, k60_buno_id, created_date, created_tantou_id) VALUES ('451671/2-1011P    T308', 1856, GETDATE(), 999);</v>
      </c>
      <c r="AC10293" s="316"/>
    </row>
    <row r="10294" spans="26:29" s="626" customFormat="1">
      <c r="Z10294" s="626">
        <v>571</v>
      </c>
      <c r="AA10294" s="316" t="str">
        <f t="shared" si="91"/>
        <v>INSERT INTO UPK_IKOU.upk_k40.k60_os_buno_link (os_buhin_no, k60_buno_id, created_date, created_tantou_id) VALUES ('451673/4-1011P    T308', 1857, GETDATE(), 999);</v>
      </c>
      <c r="AC10294" s="316"/>
    </row>
    <row r="10295" spans="26:29" s="626" customFormat="1">
      <c r="Z10295" s="626">
        <v>572</v>
      </c>
      <c r="AA10295" s="316" t="str">
        <f t="shared" si="91"/>
        <v>INSERT INTO UPK_IKOU.upk_k40.k60_os_buno_link (os_buhin_no, k60_buno_id, created_date, created_tantou_id) VALUES ('451633/4-1017P/1016P T308', 1858, GETDATE(), 999);</v>
      </c>
      <c r="AC10295" s="316"/>
    </row>
    <row r="10296" spans="26:29" s="626" customFormat="1">
      <c r="Z10296" s="626">
        <v>573</v>
      </c>
      <c r="AA10296" s="316" t="str">
        <f t="shared" si="91"/>
        <v>INSERT INTO UPK_IKOU.upk_k40.k60_os_buno_link (os_buhin_no, k60_buno_id, created_date, created_tantou_id) VALUES ('451151-1026P      B302', 1859, GETDATE(), 999);</v>
      </c>
      <c r="AC10296" s="316"/>
    </row>
    <row r="10297" spans="26:29" s="626" customFormat="1">
      <c r="Z10297" s="626">
        <v>574</v>
      </c>
      <c r="AA10297" s="316" t="str">
        <f t="shared" si="91"/>
        <v>INSERT INTO UPK_IKOU.upk_k40.k60_os_buno_link (os_buhin_no, k60_buno_id, created_date, created_tantou_id) VALUES ('451152-1025P      B302', 1860, GETDATE(), 999);</v>
      </c>
      <c r="AC10297" s="316"/>
    </row>
    <row r="10298" spans="26:29" s="626" customFormat="1">
      <c r="Z10298" s="626">
        <v>575</v>
      </c>
      <c r="AA10298" s="316" t="str">
        <f t="shared" si="91"/>
        <v>INSERT INTO UPK_IKOU.upk_k40.k60_os_buno_link (os_buhin_no, k60_buno_id, created_date, created_tantou_id) VALUES ('451155-1020P      B302', 1861, GETDATE(), 999);</v>
      </c>
      <c r="AC10298" s="316"/>
    </row>
    <row r="10299" spans="26:29" s="626" customFormat="1">
      <c r="Z10299" s="626">
        <v>576</v>
      </c>
      <c r="AA10299" s="316" t="str">
        <f t="shared" si="91"/>
        <v>INSERT INTO UPK_IKOU.upk_k40.k60_os_buno_link (os_buhin_no, k60_buno_id, created_date, created_tantou_id) VALUES ('451156-1020P      B302', 1862, GETDATE(), 999);</v>
      </c>
      <c r="AC10299" s="316"/>
    </row>
    <row r="10300" spans="26:29" s="626" customFormat="1">
      <c r="Z10300" s="626">
        <v>577</v>
      </c>
      <c r="AA10300" s="316" t="str">
        <f t="shared" ref="AA10300:AA10363" si="92">AA$9722&amp;"'"&amp;AA8899&amp;"', "&amp;AB8899&amp;", GETDATE(), 999);"</f>
        <v>INSERT INTO UPK_IKOU.upk_k40.k60_os_buno_link (os_buhin_no, k60_buno_id, created_date, created_tantou_id) VALUES ('451671/2-1026P/1025  T308', 1863, GETDATE(), 999);</v>
      </c>
      <c r="AC10300" s="316"/>
    </row>
    <row r="10301" spans="26:29" s="626" customFormat="1">
      <c r="Z10301" s="626">
        <v>578</v>
      </c>
      <c r="AA10301" s="316" t="str">
        <f t="shared" si="92"/>
        <v>INSERT INTO UPK_IKOU.upk_k40.k60_os_buno_link (os_buhin_no, k60_buno_id, created_date, created_tantou_id) VALUES ('451673/4-1053P    T308', 1864, GETDATE(), 999);</v>
      </c>
      <c r="AC10301" s="316"/>
    </row>
    <row r="10302" spans="26:29" s="626" customFormat="1">
      <c r="Z10302" s="626">
        <v>579</v>
      </c>
      <c r="AA10302" s="316" t="str">
        <f t="shared" si="92"/>
        <v>INSERT INTO UPK_IKOU.upk_k40.k60_os_buno_link (os_buhin_no, k60_buno_id, created_date, created_tantou_id) VALUES ('73242   5TA0A  完成品(400)', 1865, GETDATE(), 999);</v>
      </c>
      <c r="AC10302" s="316"/>
    </row>
    <row r="10303" spans="26:29" s="626" customFormat="1">
      <c r="Z10303" s="626">
        <v>580</v>
      </c>
      <c r="AA10303" s="316" t="str">
        <f t="shared" si="92"/>
        <v>INSERT INTO UPK_IKOU.upk_k40.k60_os_buno_link (os_buhin_no, k60_buno_id, created_date, created_tantou_id) VALUES ('73262   5TA0A     外転', 1866, GETDATE(), 999);</v>
      </c>
      <c r="AC10303" s="316"/>
    </row>
    <row r="10304" spans="26:29" s="626" customFormat="1">
      <c r="Z10304" s="626">
        <v>581</v>
      </c>
      <c r="AA10304" s="316" t="str">
        <f t="shared" si="92"/>
        <v>INSERT INTO UPK_IKOU.upk_k40.k60_os_buno_link (os_buhin_no, k60_buno_id, created_date, created_tantou_id) VALUES ('73272   5TA0A  完成品(400)', 1867, GETDATE(), 999);</v>
      </c>
      <c r="AC10304" s="316"/>
    </row>
    <row r="10305" spans="26:29" s="626" customFormat="1">
      <c r="Z10305" s="626">
        <v>582</v>
      </c>
      <c r="AA10305" s="316" t="str">
        <f t="shared" si="92"/>
        <v>INSERT INTO UPK_IKOU.upk_k40.k60_os_buno_link (os_buhin_no, k60_buno_id, created_date, created_tantou_id) VALUES ('74568   5TA0A     外転', 1868, GETDATE(), 999);</v>
      </c>
      <c r="AC10305" s="316"/>
    </row>
    <row r="10306" spans="26:29" s="626" customFormat="1">
      <c r="Z10306" s="626">
        <v>583</v>
      </c>
      <c r="AA10306" s="316" t="str">
        <f t="shared" si="92"/>
        <v>INSERT INTO UPK_IKOU.upk_k40.k60_os_buno_link (os_buhin_no, k60_buno_id, created_date, created_tantou_id) VALUES ('75182   5TA0A     外転', 1869, GETDATE(), 999);</v>
      </c>
      <c r="AC10306" s="316"/>
    </row>
    <row r="10307" spans="26:29" s="626" customFormat="1">
      <c r="Z10307" s="626">
        <v>584</v>
      </c>
      <c r="AA10307" s="316" t="str">
        <f t="shared" si="92"/>
        <v>INSERT INTO UPK_IKOU.upk_k40.k60_os_buno_link (os_buhin_no, k60_buno_id, created_date, created_tantou_id) VALUES ('80162   5TA0A  完成品(1200)', 1870, GETDATE(), 999);</v>
      </c>
      <c r="AC10307" s="316"/>
    </row>
    <row r="10308" spans="26:29" s="626" customFormat="1">
      <c r="Z10308" s="626">
        <v>585</v>
      </c>
      <c r="AA10308" s="316" t="str">
        <f t="shared" si="92"/>
        <v>INSERT INTO UPK_IKOU.upk_k40.k60_os_buno_link (os_buhin_no, k60_buno_id, created_date, created_tantou_id) VALUES ('80163   5TA0A  完成品(1200)', 1871, GETDATE(), 999);</v>
      </c>
      <c r="AC10308" s="316"/>
    </row>
    <row r="10309" spans="26:29" s="626" customFormat="1">
      <c r="Z10309" s="626">
        <v>586</v>
      </c>
      <c r="AA10309" s="316" t="str">
        <f t="shared" si="92"/>
        <v>INSERT INTO UPK_IKOU.upk_k40.k60_os_buno_link (os_buhin_no, k60_buno_id, created_date, created_tantou_id) VALUES ('80162   5TA1A     外転', 1872, GETDATE(), 999);</v>
      </c>
      <c r="AC10309" s="316"/>
    </row>
    <row r="10310" spans="26:29" s="626" customFormat="1">
      <c r="Z10310" s="626">
        <v>587</v>
      </c>
      <c r="AA10310" s="316" t="str">
        <f t="shared" si="92"/>
        <v>INSERT INTO UPK_IKOU.upk_k40.k60_os_buno_link (os_buhin_no, k60_buno_id, created_date, created_tantou_id) VALUES ('80163   5TA1A     外転', 1873, GETDATE(), 999);</v>
      </c>
      <c r="AC10310" s="316"/>
    </row>
    <row r="10311" spans="26:29" s="626" customFormat="1">
      <c r="Z10311" s="626">
        <v>588</v>
      </c>
      <c r="AA10311" s="316" t="str">
        <f t="shared" si="92"/>
        <v>INSERT INTO UPK_IKOU.upk_k40.k60_os_buno_link (os_buhin_no, k60_buno_id, created_date, created_tantou_id) VALUES ('82154   5TA0A  完成品(1200)', 1874, GETDATE(), 999);</v>
      </c>
      <c r="AC10311" s="316"/>
    </row>
    <row r="10312" spans="26:29" s="626" customFormat="1">
      <c r="Z10312" s="626">
        <v>589</v>
      </c>
      <c r="AA10312" s="316" t="str">
        <f t="shared" si="92"/>
        <v>INSERT INTO UPK_IKOU.upk_k40.k60_os_buno_link (os_buhin_no, k60_buno_id, created_date, created_tantou_id) VALUES ('82155   5TA0A  完成品(1200)', 1875, GETDATE(), 999);</v>
      </c>
      <c r="AC10312" s="316"/>
    </row>
    <row r="10313" spans="26:29" s="626" customFormat="1">
      <c r="Z10313" s="626">
        <v>590</v>
      </c>
      <c r="AA10313" s="316" t="str">
        <f t="shared" si="92"/>
        <v>INSERT INTO UPK_IKOU.upk_k40.k60_os_buno_link (os_buhin_no, k60_buno_id, created_date, created_tantou_id) VALUES ('82155   5TA1A  完成品(1200)', 1876, GETDATE(), 999);</v>
      </c>
      <c r="AC10313" s="316"/>
    </row>
    <row r="10314" spans="26:29" s="626" customFormat="1">
      <c r="Z10314" s="626">
        <v>591</v>
      </c>
      <c r="AA10314" s="316" t="str">
        <f t="shared" si="92"/>
        <v>INSERT INTO UPK_IKOU.upk_k40.k60_os_buno_link (os_buhin_no, k60_buno_id, created_date, created_tantou_id) VALUES ('62541   6MA0A    B309', 1877, GETDATE(), 999);</v>
      </c>
      <c r="AC10314" s="316"/>
    </row>
    <row r="10315" spans="26:29" s="626" customFormat="1">
      <c r="Z10315" s="626">
        <v>592</v>
      </c>
      <c r="AA10315" s="316" t="str">
        <f t="shared" si="92"/>
        <v>INSERT INTO UPK_IKOU.upk_k40.k60_os_buno_link (os_buhin_no, k60_buno_id, created_date, created_tantou_id) VALUES ('62590   6MA0A    B309', 1878, GETDATE(), 999);</v>
      </c>
      <c r="AC10315" s="316"/>
    </row>
    <row r="10316" spans="26:29" s="626" customFormat="1">
      <c r="Z10316" s="626">
        <v>593</v>
      </c>
      <c r="AA10316" s="316" t="str">
        <f t="shared" si="92"/>
        <v>INSERT INTO UPK_IKOU.upk_k40.k60_os_buno_link (os_buhin_no, k60_buno_id, created_date, created_tantou_id) VALUES ('767C2/3 6MA0A     外転', 1879, GETDATE(), 999);</v>
      </c>
      <c r="AC10316" s="316"/>
    </row>
    <row r="10317" spans="26:29" s="626" customFormat="1">
      <c r="Z10317" s="626">
        <v>594</v>
      </c>
      <c r="AA10317" s="316" t="str">
        <f t="shared" si="92"/>
        <v>INSERT INTO UPK_IKOU.upk_k40.k60_os_buno_link (os_buhin_no, k60_buno_id, created_date, created_tantou_id) VALUES ('756B4/5 5TL0A    B301', 1880, GETDATE(), 999);</v>
      </c>
      <c r="AC10317" s="316"/>
    </row>
    <row r="10318" spans="26:29" s="626" customFormat="1">
      <c r="Z10318" s="626">
        <v>595</v>
      </c>
      <c r="AA10318" s="316" t="str">
        <f t="shared" si="92"/>
        <v>INSERT INTO UPK_IKOU.upk_k40.k60_os_buno_link (os_buhin_no, k60_buno_id, created_date, created_tantou_id) VALUES ('73211   3XA0A    B301', 1881, GETDATE(), 999);</v>
      </c>
      <c r="AC10318" s="316"/>
    </row>
    <row r="10319" spans="26:29" s="626" customFormat="1">
      <c r="Z10319" s="626">
        <v>596</v>
      </c>
      <c r="AA10319" s="316" t="str">
        <f t="shared" si="92"/>
        <v>INSERT INTO UPK_IKOU.upk_k40.k60_os_buno_link (os_buhin_no, k60_buno_id, created_date, created_tantou_id) VALUES ('9450B   99000/98900 K70', 1882, GETDATE(), 999);</v>
      </c>
      <c r="AC10319" s="316"/>
    </row>
    <row r="10320" spans="26:29" s="626" customFormat="1">
      <c r="Z10320" s="626">
        <v>597</v>
      </c>
      <c r="AA10320" s="316" t="str">
        <f t="shared" si="92"/>
        <v>INSERT INTO UPK_IKOU.upk_k40.k60_os_buno_link (os_buhin_no, k60_buno_id, created_date, created_tantou_id) VALUES ('9450C   03300/02700 K70', 1883, GETDATE(), 999);</v>
      </c>
      <c r="AC10320" s="316"/>
    </row>
    <row r="10321" spans="26:29" s="626" customFormat="1">
      <c r="Z10321" s="626">
        <v>598</v>
      </c>
      <c r="AA10321" s="316" t="str">
        <f t="shared" si="92"/>
        <v>INSERT INTO UPK_IKOU.upk_k40.k60_os_buno_link (os_buhin_no, k60_buno_id, created_date, created_tantou_id) VALUES ('9450C   03400/02800 K70', 1884, GETDATE(), 999);</v>
      </c>
      <c r="AC10321" s="316"/>
    </row>
    <row r="10322" spans="26:29" s="626" customFormat="1">
      <c r="Z10322" s="626">
        <v>599</v>
      </c>
      <c r="AA10322" s="316" t="str">
        <f t="shared" si="92"/>
        <v>INSERT INTO UPK_IKOU.upk_k40.k60_os_buno_link (os_buhin_no, k60_buno_id, created_date, created_tantou_id) VALUES ('9450C   02900       K70', 1885, GETDATE(), 999);</v>
      </c>
      <c r="AC10322" s="316"/>
    </row>
    <row r="10323" spans="26:29" s="626" customFormat="1">
      <c r="Z10323" s="626">
        <v>600</v>
      </c>
      <c r="AA10323" s="316" t="str">
        <f t="shared" si="92"/>
        <v>INSERT INTO UPK_IKOU.upk_k40.k60_os_buno_link (os_buhin_no, k60_buno_id, created_date, created_tantou_id) VALUES ('9450C   03000       K70', 1886, GETDATE(), 999);</v>
      </c>
      <c r="AC10323" s="316"/>
    </row>
    <row r="10324" spans="26:29" s="626" customFormat="1">
      <c r="Z10324" s="626">
        <v>601</v>
      </c>
      <c r="AA10324" s="316" t="str">
        <f t="shared" si="92"/>
        <v>INSERT INTO UPK_IKOU.upk_k40.k60_os_buno_link (os_buhin_no, k60_buno_id, created_date, created_tantou_id) VALUES ('751N8/9  6RA0ABL', 1887, GETDATE(), 999);</v>
      </c>
      <c r="AC10324" s="316"/>
    </row>
    <row r="10325" spans="26:29" s="626" customFormat="1">
      <c r="Z10325" s="626">
        <v>602</v>
      </c>
      <c r="AA10325" s="316" t="str">
        <f t="shared" si="92"/>
        <v>INSERT INTO UPK_IKOU.upk_k40.k60_os_buno_link (os_buhin_no, k60_buno_id, created_date, created_tantou_id) VALUES ('67413    6RA0ABL', 1888, GETDATE(), 999);</v>
      </c>
      <c r="AC10325" s="316"/>
    </row>
    <row r="10326" spans="26:29" s="626" customFormat="1">
      <c r="Z10326" s="626">
        <v>603</v>
      </c>
      <c r="AA10326" s="316" t="str">
        <f t="shared" si="92"/>
        <v>INSERT INTO UPK_IKOU.upk_k40.k60_os_buno_link (os_buhin_no, k60_buno_id, created_date, created_tantou_id) VALUES ('75512    6RA0ABL', 1889, GETDATE(), 999);</v>
      </c>
      <c r="AC10326" s="316"/>
    </row>
    <row r="10327" spans="26:29" s="626" customFormat="1">
      <c r="Z10327" s="626">
        <v>604</v>
      </c>
      <c r="AA10327" s="316" t="str">
        <f t="shared" si="92"/>
        <v>INSERT INTO UPK_IKOU.upk_k40.k60_os_buno_link (os_buhin_no, k60_buno_id, created_date, created_tantou_id) VALUES ('75513    6RA0ABL', 1890, GETDATE(), 999);</v>
      </c>
      <c r="AC10327" s="316"/>
    </row>
    <row r="10328" spans="26:29" s="626" customFormat="1">
      <c r="Z10328" s="626">
        <v>605</v>
      </c>
      <c r="AA10328" s="316" t="str">
        <f t="shared" si="92"/>
        <v>INSERT INTO UPK_IKOU.upk_k40.k60_os_buno_link (os_buhin_no, k60_buno_id, created_date, created_tantou_id) VALUES ('75174/5  6RA0ABL', 1891, GETDATE(), 999);</v>
      </c>
      <c r="AC10328" s="316"/>
    </row>
    <row r="10329" spans="26:29" s="626" customFormat="1">
      <c r="Z10329" s="626">
        <v>606</v>
      </c>
      <c r="AA10329" s="316" t="str">
        <f t="shared" si="92"/>
        <v>INSERT INTO UPK_IKOU.upk_k40.k60_os_buno_link (os_buhin_no, k60_buno_id, created_date, created_tantou_id) VALUES ('5253C    F0200/0100BL', 1892, GETDATE(), 999);</v>
      </c>
      <c r="AC10329" s="316"/>
    </row>
    <row r="10330" spans="26:29" s="626" customFormat="1">
      <c r="Z10330" s="626">
        <v>607</v>
      </c>
      <c r="AA10330" s="316" t="str">
        <f t="shared" si="92"/>
        <v>INSERT INTO UPK_IKOU.upk_k40.k60_os_buno_link (os_buhin_no, k60_buno_id, created_date, created_tantou_id) VALUES ('75174/5  6RL0ABL', 1893, GETDATE(), 999);</v>
      </c>
      <c r="AC10330" s="316"/>
    </row>
    <row r="10331" spans="26:29" s="626" customFormat="1">
      <c r="Z10331" s="626">
        <v>608</v>
      </c>
      <c r="AA10331" s="316" t="str">
        <f t="shared" si="92"/>
        <v>INSERT INTO UPK_IKOU.upk_k40.k60_os_buno_link (os_buhin_no, k60_buno_id, created_date, created_tantou_id) VALUES ('75426    6RL1ABL', 1894, GETDATE(), 999);</v>
      </c>
      <c r="AC10331" s="316"/>
    </row>
    <row r="10332" spans="26:29" s="626" customFormat="1">
      <c r="Z10332" s="626">
        <v>609</v>
      </c>
      <c r="AA10332" s="316" t="str">
        <f t="shared" si="92"/>
        <v>INSERT INTO UPK_IKOU.upk_k40.k60_os_buno_link (os_buhin_no, k60_buno_id, created_date, created_tantou_id) VALUES ('75426    6RL1BBL', 1895, GETDATE(), 999);</v>
      </c>
      <c r="AC10332" s="316"/>
    </row>
    <row r="10333" spans="26:29" s="626" customFormat="1">
      <c r="Z10333" s="626">
        <v>610</v>
      </c>
      <c r="AA10333" s="316" t="str">
        <f t="shared" si="92"/>
        <v>INSERT INTO UPK_IKOU.upk_k40.k60_os_buno_link (os_buhin_no, k60_buno_id, created_date, created_tantou_id) VALUES ('75466    6RL1ABL', 1896, GETDATE(), 999);</v>
      </c>
      <c r="AC10333" s="316"/>
    </row>
    <row r="10334" spans="26:29" s="626" customFormat="1">
      <c r="Z10334" s="626">
        <v>611</v>
      </c>
      <c r="AA10334" s="316" t="str">
        <f t="shared" si="92"/>
        <v>INSERT INTO UPK_IKOU.upk_k40.k60_os_buno_link (os_buhin_no, k60_buno_id, created_date, created_tantou_id) VALUES ('75466    6RL1BBL', 1897, GETDATE(), 999);</v>
      </c>
      <c r="AC10334" s="316"/>
    </row>
    <row r="10335" spans="26:29" s="626" customFormat="1">
      <c r="Z10335" s="626">
        <v>612</v>
      </c>
      <c r="AA10335" s="316" t="str">
        <f t="shared" si="92"/>
        <v>INSERT INTO UPK_IKOU.upk_k40.k60_os_buno_link (os_buhin_no, k60_buno_id, created_date, created_tantou_id) VALUES ('76532/3  4CC0AT1', 1898, GETDATE(), 999);</v>
      </c>
      <c r="AC10335" s="316"/>
    </row>
    <row r="10336" spans="26:29" s="626" customFormat="1">
      <c r="Z10336" s="626">
        <v>613</v>
      </c>
      <c r="AA10336" s="316" t="str">
        <f t="shared" si="92"/>
        <v>INSERT INTO UPK_IKOU.upk_k40.k60_os_buno_link (os_buhin_no, k60_buno_id, created_date, created_tantou_id) VALUES ('76532/3  4CC0AT2', 1899, GETDATE(), 999);</v>
      </c>
      <c r="AC10336" s="316"/>
    </row>
    <row r="10337" spans="26:29" s="626" customFormat="1">
      <c r="Z10337" s="626">
        <v>614</v>
      </c>
      <c r="AA10337" s="316" t="str">
        <f t="shared" si="92"/>
        <v>INSERT INTO UPK_IKOU.upk_k40.k60_os_buno_link (os_buhin_no, k60_buno_id, created_date, created_tantou_id) VALUES ('76572    4CC0AT1', 1900, GETDATE(), 999);</v>
      </c>
      <c r="AC10337" s="316"/>
    </row>
    <row r="10338" spans="26:29" s="626" customFormat="1">
      <c r="Z10338" s="626">
        <v>615</v>
      </c>
      <c r="AA10338" s="316" t="str">
        <f t="shared" si="92"/>
        <v>INSERT INTO UPK_IKOU.upk_k40.k60_os_buno_link (os_buhin_no, k60_buno_id, created_date, created_tantou_id) VALUES ('76573    4CC0AT1', 1901, GETDATE(), 999);</v>
      </c>
      <c r="AC10338" s="316"/>
    </row>
    <row r="10339" spans="26:29" s="626" customFormat="1">
      <c r="Z10339" s="626">
        <v>616</v>
      </c>
      <c r="AA10339" s="316" t="str">
        <f t="shared" si="92"/>
        <v>INSERT INTO UPK_IKOU.upk_k40.k60_os_buno_link (os_buhin_no, k60_buno_id, created_date, created_tantou_id) VALUES ('76572/3  4CC0AT2', 1902, GETDATE(), 999);</v>
      </c>
      <c r="AC10339" s="316"/>
    </row>
    <row r="10340" spans="26:29" s="626" customFormat="1">
      <c r="Z10340" s="626">
        <v>617</v>
      </c>
      <c r="AA10340" s="316" t="str">
        <f t="shared" si="92"/>
        <v>INSERT INTO UPK_IKOU.upk_k40.k60_os_buno_link (os_buhin_no, k60_buno_id, created_date, created_tantou_id) VALUES ('75112/3  JG00A01', 1903, GETDATE(), 999);</v>
      </c>
      <c r="AC10340" s="316"/>
    </row>
    <row r="10341" spans="26:29" s="626" customFormat="1">
      <c r="Z10341" s="626">
        <v>618</v>
      </c>
      <c r="AA10341" s="316" t="str">
        <f t="shared" si="92"/>
        <v>INSERT INTO UPK_IKOU.upk_k40.k60_os_buno_link (os_buhin_no, k60_buno_id, created_date, created_tantou_id) VALUES ('75112    JG00A02', 1904, GETDATE(), 999);</v>
      </c>
      <c r="AC10341" s="316"/>
    </row>
    <row r="10342" spans="26:29" s="626" customFormat="1">
      <c r="Z10342" s="626">
        <v>619</v>
      </c>
      <c r="AA10342" s="316" t="str">
        <f t="shared" si="92"/>
        <v>INSERT INTO UPK_IKOU.upk_k40.k60_os_buno_link (os_buhin_no, k60_buno_id, created_date, created_tantou_id) VALUES ('75113    JG00A02', 1905, GETDATE(), 999);</v>
      </c>
      <c r="AC10342" s="316"/>
    </row>
    <row r="10343" spans="26:29" s="626" customFormat="1">
      <c r="Z10343" s="626">
        <v>620</v>
      </c>
      <c r="AA10343" s="316" t="str">
        <f t="shared" si="92"/>
        <v>INSERT INTO UPK_IKOU.upk_k40.k60_os_buno_link (os_buhin_no, k60_buno_id, created_date, created_tantou_id) VALUES ('75134    JG00A02', 1906, GETDATE(), 999);</v>
      </c>
      <c r="AC10343" s="316"/>
    </row>
    <row r="10344" spans="26:29" s="626" customFormat="1">
      <c r="Z10344" s="626">
        <v>621</v>
      </c>
      <c r="AA10344" s="316" t="str">
        <f t="shared" si="92"/>
        <v>INSERT INTO UPK_IKOU.upk_k40.k60_os_buno_link (os_buhin_no, k60_buno_id, created_date, created_tantou_id) VALUES ('75135    JG00A02', 1907, GETDATE(), 999);</v>
      </c>
      <c r="AC10344" s="316"/>
    </row>
    <row r="10345" spans="26:29" s="626" customFormat="1">
      <c r="Z10345" s="626">
        <v>622</v>
      </c>
      <c r="AA10345" s="316" t="str">
        <f t="shared" si="92"/>
        <v>INSERT INTO UPK_IKOU.upk_k40.k60_os_buno_link (os_buhin_no, k60_buno_id, created_date, created_tantou_id) VALUES ('75134/5  JG40A01', 1908, GETDATE(), 999);</v>
      </c>
      <c r="AC10345" s="316"/>
    </row>
    <row r="10346" spans="26:29" s="626" customFormat="1">
      <c r="Z10346" s="626">
        <v>623</v>
      </c>
      <c r="AA10346" s="316" t="str">
        <f t="shared" si="92"/>
        <v>INSERT INTO UPK_IKOU.upk_k40.k60_os_buno_link (os_buhin_no, k60_buno_id, created_date, created_tantou_id) VALUES ('76532/3  JM00B01', 1909, GETDATE(), 999);</v>
      </c>
      <c r="AC10346" s="316"/>
    </row>
    <row r="10347" spans="26:29" s="626" customFormat="1">
      <c r="Z10347" s="626">
        <v>624</v>
      </c>
      <c r="AA10347" s="316" t="str">
        <f t="shared" si="92"/>
        <v>INSERT INTO UPK_IKOU.upk_k40.k60_os_buno_link (os_buhin_no, k60_buno_id, created_date, created_tantou_id) VALUES ('76532/3  JM00B02', 1910, GETDATE(), 999);</v>
      </c>
      <c r="AC10347" s="316"/>
    </row>
    <row r="10348" spans="26:29" s="626" customFormat="1">
      <c r="Z10348" s="626">
        <v>625</v>
      </c>
      <c r="AA10348" s="316" t="str">
        <f t="shared" si="92"/>
        <v>INSERT INTO UPK_IKOU.upk_k40.k60_os_buno_link (os_buhin_no, k60_buno_id, created_date, created_tantou_id) VALUES ('75112/3  5TA0AT1', 1911, GETDATE(), 999);</v>
      </c>
      <c r="AC10348" s="316"/>
    </row>
    <row r="10349" spans="26:29" s="626" customFormat="1">
      <c r="Z10349" s="626">
        <v>626</v>
      </c>
      <c r="AA10349" s="316" t="str">
        <f t="shared" si="92"/>
        <v>INSERT INTO UPK_IKOU.upk_k40.k60_os_buno_link (os_buhin_no, k60_buno_id, created_date, created_tantou_id) VALUES ('75112    5TA0AT2', 1912, GETDATE(), 999);</v>
      </c>
      <c r="AC10349" s="316"/>
    </row>
    <row r="10350" spans="26:29" s="626" customFormat="1">
      <c r="Z10350" s="626">
        <v>627</v>
      </c>
      <c r="AA10350" s="316" t="str">
        <f t="shared" si="92"/>
        <v>INSERT INTO UPK_IKOU.upk_k40.k60_os_buno_link (os_buhin_no, k60_buno_id, created_date, created_tantou_id) VALUES ('75113    5TA0AT2', 1913, GETDATE(), 999);</v>
      </c>
      <c r="AC10350" s="316"/>
    </row>
    <row r="10351" spans="26:29" s="626" customFormat="1">
      <c r="Z10351" s="626">
        <v>628</v>
      </c>
      <c r="AA10351" s="316" t="str">
        <f t="shared" si="92"/>
        <v>INSERT INTO UPK_IKOU.upk_k40.k60_os_buno_link (os_buhin_no, k60_buno_id, created_date, created_tantou_id) VALUES ('75134/5  5TA0AT1', 1914, GETDATE(), 999);</v>
      </c>
      <c r="AC10351" s="316"/>
    </row>
    <row r="10352" spans="26:29" s="626" customFormat="1">
      <c r="Z10352" s="626">
        <v>629</v>
      </c>
      <c r="AA10352" s="316" t="str">
        <f t="shared" si="92"/>
        <v>INSERT INTO UPK_IKOU.upk_k40.k60_os_buno_link (os_buhin_no, k60_buno_id, created_date, created_tantou_id) VALUES ('75134    5TA0AT2', 1915, GETDATE(), 999);</v>
      </c>
      <c r="AC10352" s="316"/>
    </row>
    <row r="10353" spans="26:29" s="626" customFormat="1">
      <c r="Z10353" s="626">
        <v>630</v>
      </c>
      <c r="AA10353" s="316" t="str">
        <f t="shared" si="92"/>
        <v>INSERT INTO UPK_IKOU.upk_k40.k60_os_buno_link (os_buhin_no, k60_buno_id, created_date, created_tantou_id) VALUES ('75135    5TA0AT2', 1916, GETDATE(), 999);</v>
      </c>
      <c r="AC10353" s="316"/>
    </row>
    <row r="10354" spans="26:29" s="626" customFormat="1">
      <c r="Z10354" s="626">
        <v>631</v>
      </c>
      <c r="AA10354" s="316" t="str">
        <f t="shared" si="92"/>
        <v>INSERT INTO UPK_IKOU.upk_k40.k60_os_buno_link (os_buhin_no, k60_buno_id, created_date, created_tantou_id) VALUES ('75112/3 JN20AT1', 1917, GETDATE(), 999);</v>
      </c>
      <c r="AC10354" s="316"/>
    </row>
    <row r="10355" spans="26:29" s="626" customFormat="1">
      <c r="Z10355" s="626">
        <v>632</v>
      </c>
      <c r="AA10355" s="316" t="str">
        <f t="shared" si="92"/>
        <v>INSERT INTO UPK_IKOU.upk_k40.k60_os_buno_link (os_buhin_no, k60_buno_id, created_date, created_tantou_id) VALUES ('75112/3 JN20AT2', 1918, GETDATE(), 999);</v>
      </c>
      <c r="AC10355" s="316"/>
    </row>
    <row r="10356" spans="26:29" s="626" customFormat="1">
      <c r="Z10356" s="626">
        <v>633</v>
      </c>
      <c r="AA10356" s="316" t="str">
        <f t="shared" si="92"/>
        <v>INSERT INTO UPK_IKOU.upk_k40.k60_os_buno_link (os_buhin_no, k60_buno_id, created_date, created_tantou_id) VALUES ('76516   JN20AT1', 1919, GETDATE(), 999);</v>
      </c>
      <c r="AC10356" s="316"/>
    </row>
    <row r="10357" spans="26:29" s="626" customFormat="1">
      <c r="Z10357" s="626">
        <v>634</v>
      </c>
      <c r="AA10357" s="316" t="str">
        <f t="shared" si="92"/>
        <v>INSERT INTO UPK_IKOU.upk_k40.k60_os_buno_link (os_buhin_no, k60_buno_id, created_date, created_tantou_id) VALUES ('76517   JN20AT1', 1920, GETDATE(), 999);</v>
      </c>
      <c r="AC10357" s="316"/>
    </row>
    <row r="10358" spans="26:29" s="626" customFormat="1">
      <c r="Z10358" s="626">
        <v>635</v>
      </c>
      <c r="AA10358" s="316" t="str">
        <f t="shared" si="92"/>
        <v>INSERT INTO UPK_IKOU.upk_k40.k60_os_buno_link (os_buhin_no, k60_buno_id, created_date, created_tantou_id) VALUES ('76516/7 JN20AT2', 1921, GETDATE(), 999);</v>
      </c>
      <c r="AC10358" s="316"/>
    </row>
    <row r="10359" spans="26:29" s="626" customFormat="1">
      <c r="Z10359" s="626">
        <v>636</v>
      </c>
      <c r="AA10359" s="316" t="str">
        <f t="shared" si="92"/>
        <v>INSERT INTO UPK_IKOU.upk_k40.k60_os_buno_link (os_buhin_no, k60_buno_id, created_date, created_tantou_id) VALUES ('75112/3 1JA0AT1', 1922, GETDATE(), 999);</v>
      </c>
      <c r="AC10359" s="316"/>
    </row>
    <row r="10360" spans="26:29" s="626" customFormat="1">
      <c r="Z10360" s="626">
        <v>637</v>
      </c>
      <c r="AA10360" s="316" t="str">
        <f t="shared" si="92"/>
        <v>INSERT INTO UPK_IKOU.upk_k40.k60_os_buno_link (os_buhin_no, k60_buno_id, created_date, created_tantou_id) VALUES ('75112   1JA0AT2', 1923, GETDATE(), 999);</v>
      </c>
      <c r="AC10360" s="316"/>
    </row>
    <row r="10361" spans="26:29" s="626" customFormat="1">
      <c r="Z10361" s="626">
        <v>638</v>
      </c>
      <c r="AA10361" s="316" t="str">
        <f t="shared" si="92"/>
        <v>INSERT INTO UPK_IKOU.upk_k40.k60_os_buno_link (os_buhin_no, k60_buno_id, created_date, created_tantou_id) VALUES ('75113   1JA0AT2', 1924, GETDATE(), 999);</v>
      </c>
      <c r="AC10361" s="316"/>
    </row>
    <row r="10362" spans="26:29" s="626" customFormat="1">
      <c r="Z10362" s="626">
        <v>639</v>
      </c>
      <c r="AA10362" s="316" t="str">
        <f t="shared" si="92"/>
        <v>INSERT INTO UPK_IKOU.upk_k40.k60_os_buno_link (os_buhin_no, k60_buno_id, created_date, created_tantou_id) VALUES ('75134/5 1JA0AT1', 1925, GETDATE(), 999);</v>
      </c>
      <c r="AC10362" s="316"/>
    </row>
    <row r="10363" spans="26:29" s="626" customFormat="1">
      <c r="Z10363" s="626">
        <v>640</v>
      </c>
      <c r="AA10363" s="316" t="str">
        <f t="shared" si="92"/>
        <v>INSERT INTO UPK_IKOU.upk_k40.k60_os_buno_link (os_buhin_no, k60_buno_id, created_date, created_tantou_id) VALUES ('75134   1JA0AT2', 1926, GETDATE(), 999);</v>
      </c>
      <c r="AC10363" s="316"/>
    </row>
    <row r="10364" spans="26:29" s="626" customFormat="1">
      <c r="Z10364" s="626">
        <v>641</v>
      </c>
      <c r="AA10364" s="316" t="str">
        <f t="shared" ref="AA10364:AA10427" si="93">AA$9722&amp;"'"&amp;AA8963&amp;"', "&amp;AB8963&amp;", GETDATE(), 999);"</f>
        <v>INSERT INTO UPK_IKOU.upk_k40.k60_os_buno_link (os_buhin_no, k60_buno_id, created_date, created_tantou_id) VALUES ('75135   1JA0AT2', 1927, GETDATE(), 999);</v>
      </c>
      <c r="AC10364" s="316"/>
    </row>
    <row r="10365" spans="26:29" s="626" customFormat="1">
      <c r="Z10365" s="626">
        <v>642</v>
      </c>
      <c r="AA10365" s="316" t="str">
        <f t="shared" si="93"/>
        <v>INSERT INTO UPK_IKOU.upk_k40.k60_os_buno_link (os_buhin_no, k60_buno_id, created_date, created_tantou_id) VALUES ('67612   1GR0AT1', 1928, GETDATE(), 999);</v>
      </c>
      <c r="AC10365" s="316"/>
    </row>
    <row r="10366" spans="26:29" s="626" customFormat="1">
      <c r="Z10366" s="626">
        <v>643</v>
      </c>
      <c r="AA10366" s="316" t="str">
        <f t="shared" si="93"/>
        <v>INSERT INTO UPK_IKOU.upk_k40.k60_os_buno_link (os_buhin_no, k60_buno_id, created_date, created_tantou_id) VALUES ('67612   1GR0AT2', 1929, GETDATE(), 999);</v>
      </c>
      <c r="AC10366" s="316"/>
    </row>
    <row r="10367" spans="26:29" s="626" customFormat="1">
      <c r="Z10367" s="626">
        <v>644</v>
      </c>
      <c r="AA10367" s="316" t="str">
        <f t="shared" si="93"/>
        <v>INSERT INTO UPK_IKOU.upk_k40.k60_os_buno_link (os_buhin_no, k60_buno_id, created_date, created_tantou_id) VALUES ('67613   1GR0AT1', 1930, GETDATE(), 999);</v>
      </c>
      <c r="AC10367" s="316"/>
    </row>
    <row r="10368" spans="26:29" s="626" customFormat="1">
      <c r="Z10368" s="626">
        <v>645</v>
      </c>
      <c r="AA10368" s="316" t="str">
        <f t="shared" si="93"/>
        <v>INSERT INTO UPK_IKOU.upk_k40.k60_os_buno_link (os_buhin_no, k60_buno_id, created_date, created_tantou_id) VALUES ('67613   1GR0AT2', 1931, GETDATE(), 999);</v>
      </c>
      <c r="AC10368" s="316"/>
    </row>
    <row r="10369" spans="26:29" s="626" customFormat="1">
      <c r="Z10369" s="626">
        <v>646</v>
      </c>
      <c r="AA10369" s="316" t="str">
        <f t="shared" si="93"/>
        <v>INSERT INTO UPK_IKOU.upk_k40.k60_os_buno_link (os_buhin_no, k60_buno_id, created_date, created_tantou_id) VALUES ('75127   1GR0AT1', 1932, GETDATE(), 999);</v>
      </c>
      <c r="AC10369" s="316"/>
    </row>
    <row r="10370" spans="26:29" s="626" customFormat="1">
      <c r="Z10370" s="626">
        <v>647</v>
      </c>
      <c r="AA10370" s="316" t="str">
        <f t="shared" si="93"/>
        <v>INSERT INTO UPK_IKOU.upk_k40.k60_os_buno_link (os_buhin_no, k60_buno_id, created_date, created_tantou_id) VALUES ('75127   1GR0AT2', 1933, GETDATE(), 999);</v>
      </c>
      <c r="AC10370" s="316"/>
    </row>
    <row r="10371" spans="26:29" s="626" customFormat="1">
      <c r="Z10371" s="626">
        <v>648</v>
      </c>
      <c r="AA10371" s="316" t="str">
        <f t="shared" si="93"/>
        <v>INSERT INTO UPK_IKOU.upk_k40.k60_os_buno_link (os_buhin_no, k60_buno_id, created_date, created_tantou_id) VALUES ('75112/3 3VA0AT1', 1934, GETDATE(), 999);</v>
      </c>
      <c r="AC10371" s="316"/>
    </row>
    <row r="10372" spans="26:29" s="626" customFormat="1">
      <c r="Z10372" s="626">
        <v>649</v>
      </c>
      <c r="AA10372" s="316" t="str">
        <f t="shared" si="93"/>
        <v>INSERT INTO UPK_IKOU.upk_k40.k60_os_buno_link (os_buhin_no, k60_buno_id, created_date, created_tantou_id) VALUES ('75112   3VA0AT2', 1935, GETDATE(), 999);</v>
      </c>
      <c r="AC10372" s="316"/>
    </row>
    <row r="10373" spans="26:29" s="626" customFormat="1">
      <c r="Z10373" s="626">
        <v>650</v>
      </c>
      <c r="AA10373" s="316" t="str">
        <f t="shared" si="93"/>
        <v>INSERT INTO UPK_IKOU.upk_k40.k60_os_buno_link (os_buhin_no, k60_buno_id, created_date, created_tantou_id) VALUES ('75113   3VA0AT2', 1936, GETDATE(), 999);</v>
      </c>
      <c r="AC10373" s="316"/>
    </row>
    <row r="10374" spans="26:29" s="626" customFormat="1">
      <c r="Z10374" s="626">
        <v>651</v>
      </c>
      <c r="AA10374" s="316" t="str">
        <f t="shared" si="93"/>
        <v>INSERT INTO UPK_IKOU.upk_k40.k60_os_buno_link (os_buhin_no, k60_buno_id, created_date, created_tantou_id) VALUES ('62522/3 80F00     K70', 1937, GETDATE(), 999);</v>
      </c>
      <c r="AC10374" s="316"/>
    </row>
    <row r="10375" spans="26:29" s="626" customFormat="1">
      <c r="Z10375" s="626">
        <v>652</v>
      </c>
      <c r="AA10375" s="316" t="str">
        <f t="shared" si="93"/>
        <v>INSERT INTO UPK_IKOU.upk_k40.k60_os_buno_link (os_buhin_no, k60_buno_id, created_date, created_tantou_id) VALUES ('75134/5  JG00A01', 1938, GETDATE(), 999);</v>
      </c>
      <c r="AC10375" s="316"/>
    </row>
    <row r="10376" spans="26:29" s="626" customFormat="1">
      <c r="Z10376" s="626">
        <v>653</v>
      </c>
      <c r="AA10376" s="316" t="str">
        <f t="shared" si="93"/>
        <v>INSERT INTO UPK_IKOU.upk_k40.k60_os_buno_link (os_buhin_no, k60_buno_id, created_date, created_tantou_id) VALUES ('75112/3  1AA0AT1', 1939, GETDATE(), 999);</v>
      </c>
      <c r="AC10376" s="316"/>
    </row>
    <row r="10377" spans="26:29" s="626" customFormat="1">
      <c r="Z10377" s="626">
        <v>654</v>
      </c>
      <c r="AA10377" s="316" t="str">
        <f t="shared" si="93"/>
        <v>INSERT INTO UPK_IKOU.upk_k40.k60_os_buno_link (os_buhin_no, k60_buno_id, created_date, created_tantou_id) VALUES ('61161   B5010', 1940, GETDATE(), 999);</v>
      </c>
      <c r="AC10377" s="316"/>
    </row>
    <row r="10378" spans="26:29" s="626" customFormat="1">
      <c r="Z10378" s="626">
        <v>655</v>
      </c>
      <c r="AA10378" s="316" t="str">
        <f t="shared" si="93"/>
        <v>INSERT INTO UPK_IKOU.upk_k40.k60_os_buno_link (os_buhin_no, k60_buno_id, created_date, created_tantou_id) VALUES ('61161   B5030', 1941, GETDATE(), 999);</v>
      </c>
      <c r="AC10378" s="316"/>
    </row>
    <row r="10379" spans="26:29" s="626" customFormat="1">
      <c r="Z10379" s="626">
        <v>656</v>
      </c>
      <c r="AA10379" s="316" t="str">
        <f t="shared" si="93"/>
        <v>INSERT INTO UPK_IKOU.upk_k40.k60_os_buno_link (os_buhin_no, k60_buno_id, created_date, created_tantou_id) VALUES ('61162   B5010', 1942, GETDATE(), 999);</v>
      </c>
      <c r="AC10379" s="316"/>
    </row>
    <row r="10380" spans="26:29" s="626" customFormat="1">
      <c r="Z10380" s="626">
        <v>657</v>
      </c>
      <c r="AA10380" s="316" t="str">
        <f t="shared" si="93"/>
        <v>INSERT INTO UPK_IKOU.upk_k40.k60_os_buno_link (os_buhin_no, k60_buno_id, created_date, created_tantou_id) VALUES ('61162   B5030', 1943, GETDATE(), 999);</v>
      </c>
      <c r="AC10380" s="316"/>
    </row>
    <row r="10381" spans="26:29" s="626" customFormat="1">
      <c r="Z10381" s="626">
        <v>658</v>
      </c>
      <c r="AA10381" s="316" t="str">
        <f t="shared" si="93"/>
        <v>INSERT INTO UPK_IKOU.upk_k40.k60_os_buno_link (os_buhin_no, k60_buno_id, created_date, created_tantou_id) VALUES ('61175   B5010', 1944, GETDATE(), 999);</v>
      </c>
      <c r="AC10381" s="316"/>
    </row>
    <row r="10382" spans="26:29" s="626" customFormat="1">
      <c r="Z10382" s="626">
        <v>659</v>
      </c>
      <c r="AA10382" s="316" t="str">
        <f t="shared" si="93"/>
        <v>INSERT INTO UPK_IKOU.upk_k40.k60_os_buno_link (os_buhin_no, k60_buno_id, created_date, created_tantou_id) VALUES ('61176   B5010', 1945, GETDATE(), 999);</v>
      </c>
      <c r="AC10382" s="316"/>
    </row>
    <row r="10383" spans="26:29" s="626" customFormat="1">
      <c r="Z10383" s="626">
        <v>660</v>
      </c>
      <c r="AA10383" s="316" t="str">
        <f t="shared" si="93"/>
        <v>INSERT INTO UPK_IKOU.upk_k40.k60_os_buno_link (os_buhin_no, k60_buno_id, created_date, created_tantou_id) VALUES ('451631/2-1047P/1029P', 1946, GETDATE(), 999);</v>
      </c>
      <c r="AC10383" s="316"/>
    </row>
    <row r="10384" spans="26:29" s="626" customFormat="1">
      <c r="Z10384" s="626">
        <v>661</v>
      </c>
      <c r="AA10384" s="316" t="str">
        <f t="shared" si="93"/>
        <v>INSERT INTO UPK_IKOU.upk_k40.k60_os_buno_link (os_buhin_no, k60_buno_id, created_date, created_tantou_id) VALUES ('62516   3VA3A', 1947, GETDATE(), 999);</v>
      </c>
      <c r="AC10384" s="316"/>
    </row>
    <row r="10385" spans="26:29" s="626" customFormat="1">
      <c r="Z10385" s="626">
        <v>662</v>
      </c>
      <c r="AA10385" s="316" t="str">
        <f t="shared" si="93"/>
        <v>INSERT INTO UPK_IKOU.upk_k40.k60_os_buno_link (os_buhin_no, k60_buno_id, created_date, created_tantou_id) VALUES ('62532   3VA1A', 1948, GETDATE(), 999);</v>
      </c>
      <c r="AC10385" s="316"/>
    </row>
    <row r="10386" spans="26:29" s="626" customFormat="1">
      <c r="Z10386" s="626">
        <v>663</v>
      </c>
      <c r="AA10386" s="316" t="str">
        <f t="shared" si="93"/>
        <v>INSERT INTO UPK_IKOU.upk_k40.k60_os_buno_link (os_buhin_no, k60_buno_id, created_date, created_tantou_id) VALUES ('76218   3VA0A', 1949, GETDATE(), 999);</v>
      </c>
      <c r="AC10386" s="316"/>
    </row>
    <row r="10387" spans="26:29" s="626" customFormat="1">
      <c r="Z10387" s="626">
        <v>664</v>
      </c>
      <c r="AA10387" s="316" t="str">
        <f t="shared" si="93"/>
        <v>INSERT INTO UPK_IKOU.upk_k40.k60_os_buno_link (os_buhin_no, k60_buno_id, created_date, created_tantou_id) VALUES ('76219   3VA0A', 1950, GETDATE(), 999);</v>
      </c>
      <c r="AC10387" s="316"/>
    </row>
    <row r="10388" spans="26:29" s="626" customFormat="1">
      <c r="Z10388" s="626">
        <v>665</v>
      </c>
      <c r="AA10388" s="316" t="str">
        <f t="shared" si="93"/>
        <v>INSERT INTO UPK_IKOU.upk_k40.k60_os_buno_link (os_buhin_no, k60_buno_id, created_date, created_tantou_id) VALUES ('75186/7 5TA0A', 1951, GETDATE(), 999);</v>
      </c>
      <c r="AC10388" s="316"/>
    </row>
    <row r="10389" spans="26:29" s="626" customFormat="1">
      <c r="Z10389" s="626">
        <v>666</v>
      </c>
      <c r="AA10389" s="316" t="str">
        <f t="shared" si="93"/>
        <v>INSERT INTO UPK_IKOU.upk_k40.k60_os_buno_link (os_buhin_no, k60_buno_id, created_date, created_tantou_id) VALUES ('751B2   5TA0A', 1952, GETDATE(), 999);</v>
      </c>
      <c r="AC10389" s="316"/>
    </row>
    <row r="10390" spans="26:29" s="626" customFormat="1">
      <c r="Z10390" s="626">
        <v>667</v>
      </c>
      <c r="AA10390" s="316" t="str">
        <f t="shared" si="93"/>
        <v>INSERT INTO UPK_IKOU.upk_k40.k60_os_buno_link (os_buhin_no, k60_buno_id, created_date, created_tantou_id) VALUES ('90126/7 5TA0A', 1953, GETDATE(), 999);</v>
      </c>
      <c r="AC10390" s="316"/>
    </row>
    <row r="10391" spans="26:29" s="626" customFormat="1">
      <c r="Z10391" s="626">
        <v>668</v>
      </c>
      <c r="AA10391" s="316" t="str">
        <f t="shared" si="93"/>
        <v>INSERT INTO UPK_IKOU.upk_k40.k60_os_buno_link (os_buhin_no, k60_buno_id, created_date, created_tantou_id) VALUES ('641C2/3 JG00A', 1954, GETDATE(), 999);</v>
      </c>
      <c r="AC10391" s="316"/>
    </row>
    <row r="10392" spans="26:29" s="626" customFormat="1">
      <c r="Z10392" s="626">
        <v>669</v>
      </c>
      <c r="AA10392" s="316" t="str">
        <f t="shared" si="93"/>
        <v>INSERT INTO UPK_IKOU.upk_k40.k60_os_buno_link (os_buhin_no, k60_buno_id, created_date, created_tantou_id) VALUES ('75412   JG00A', 1955, GETDATE(), 999);</v>
      </c>
      <c r="AC10392" s="316"/>
    </row>
    <row r="10393" spans="26:29" s="626" customFormat="1">
      <c r="Z10393" s="626">
        <v>670</v>
      </c>
      <c r="AA10393" s="316" t="str">
        <f t="shared" si="93"/>
        <v>INSERT INTO UPK_IKOU.upk_k40.k60_os_buno_link (os_buhin_no, k60_buno_id, created_date, created_tantou_id) VALUES ('75528/9 JG00A', 1956, GETDATE(), 999);</v>
      </c>
      <c r="AC10393" s="316"/>
    </row>
    <row r="10394" spans="26:29" s="626" customFormat="1">
      <c r="Z10394" s="626">
        <v>671</v>
      </c>
      <c r="AA10394" s="316" t="str">
        <f t="shared" si="93"/>
        <v>INSERT INTO UPK_IKOU.upk_k40.k60_os_buno_link (os_buhin_no, k60_buno_id, created_date, created_tantou_id) VALUES ('75522/3 6MA0A', 1957, GETDATE(), 999);</v>
      </c>
      <c r="AC10394" s="316"/>
    </row>
    <row r="10395" spans="26:29" s="626" customFormat="1">
      <c r="Z10395" s="626">
        <v>672</v>
      </c>
      <c r="AA10395" s="316" t="str">
        <f t="shared" si="93"/>
        <v>INSERT INTO UPK_IKOU.upk_k40.k60_os_buno_link (os_buhin_no, k60_buno_id, created_date, created_tantou_id) VALUES ('75556/7 6MA0A', 1958, GETDATE(), 999);</v>
      </c>
      <c r="AC10395" s="316"/>
    </row>
    <row r="10396" spans="26:29" s="626" customFormat="1">
      <c r="Z10396" s="626">
        <v>673</v>
      </c>
      <c r="AA10396" s="316" t="str">
        <f t="shared" si="93"/>
        <v>INSERT INTO UPK_IKOU.upk_k40.k60_os_buno_link (os_buhin_no, k60_buno_id, created_date, created_tantou_id) VALUES ('74317   4BD0A', 1959, GETDATE(), 999);</v>
      </c>
      <c r="AC10396" s="316"/>
    </row>
    <row r="10397" spans="26:29" s="626" customFormat="1">
      <c r="Z10397" s="626">
        <v>674</v>
      </c>
      <c r="AA10397" s="316" t="str">
        <f t="shared" si="93"/>
        <v>INSERT INTO UPK_IKOU.upk_k40.k60_os_buno_link (os_buhin_no, k60_buno_id, created_date, created_tantou_id) VALUES ('74317   4CB0A', 1960, GETDATE(), 999);</v>
      </c>
      <c r="AC10397" s="316"/>
    </row>
    <row r="10398" spans="26:29" s="626" customFormat="1">
      <c r="Z10398" s="626">
        <v>675</v>
      </c>
      <c r="AA10398" s="316" t="str">
        <f t="shared" si="93"/>
        <v>INSERT INTO UPK_IKOU.upk_k40.k60_os_buno_link (os_buhin_no, k60_buno_id, created_date, created_tantou_id) VALUES ('74332/3 4CB0A', 1961, GETDATE(), 999);</v>
      </c>
      <c r="AC10398" s="316"/>
    </row>
    <row r="10399" spans="26:29" s="626" customFormat="1">
      <c r="Z10399" s="626">
        <v>676</v>
      </c>
      <c r="AA10399" s="316" t="str">
        <f t="shared" si="93"/>
        <v>INSERT INTO UPK_IKOU.upk_k40.k60_os_buno_link (os_buhin_no, k60_buno_id, created_date, created_tantou_id) VALUES ('75152/3 4CB0A', 1962, GETDATE(), 999);</v>
      </c>
      <c r="AC10399" s="316"/>
    </row>
    <row r="10400" spans="26:29" s="626" customFormat="1">
      <c r="Z10400" s="626">
        <v>677</v>
      </c>
      <c r="AA10400" s="316" t="str">
        <f t="shared" si="93"/>
        <v>INSERT INTO UPK_IKOU.upk_k40.k60_os_buno_link (os_buhin_no, k60_buno_id, created_date, created_tantou_id) VALUES ('75432/3 4CB0A', 1963, GETDATE(), 999);</v>
      </c>
      <c r="AC10400" s="316"/>
    </row>
    <row r="10401" spans="26:29" s="626" customFormat="1">
      <c r="Z10401" s="626">
        <v>678</v>
      </c>
      <c r="AA10401" s="316" t="str">
        <f t="shared" si="93"/>
        <v>INSERT INTO UPK_IKOU.upk_k40.k60_os_buno_link (os_buhin_no, k60_buno_id, created_date, created_tantou_id) VALUES ('75522/3 4BC1A', 1964, GETDATE(), 999);</v>
      </c>
      <c r="AC10401" s="316"/>
    </row>
    <row r="10402" spans="26:29" s="626" customFormat="1">
      <c r="Z10402" s="626">
        <v>679</v>
      </c>
      <c r="AA10402" s="316" t="str">
        <f t="shared" si="93"/>
        <v>INSERT INTO UPK_IKOU.upk_k40.k60_os_buno_link (os_buhin_no, k60_buno_id, created_date, created_tantou_id) VALUES ('75522/3 4CE0A', 1965, GETDATE(), 999);</v>
      </c>
      <c r="AC10402" s="316"/>
    </row>
    <row r="10403" spans="26:29" s="626" customFormat="1">
      <c r="Z10403" s="626">
        <v>680</v>
      </c>
      <c r="AA10403" s="316" t="str">
        <f t="shared" si="93"/>
        <v>INSERT INTO UPK_IKOU.upk_k40.k60_os_buno_link (os_buhin_no, k60_buno_id, created_date, created_tantou_id) VALUES ('75942/3 4CB0A', 1966, GETDATE(), 999);</v>
      </c>
      <c r="AC10403" s="316"/>
    </row>
    <row r="10404" spans="26:29" s="626" customFormat="1">
      <c r="Z10404" s="626">
        <v>681</v>
      </c>
      <c r="AA10404" s="316" t="str">
        <f t="shared" si="93"/>
        <v>INSERT INTO UPK_IKOU.upk_k40.k60_os_buno_link (os_buhin_no, k60_buno_id, created_date, created_tantou_id) VALUES ('76483   4CB0A', 1967, GETDATE(), 999);</v>
      </c>
      <c r="AC10404" s="316"/>
    </row>
    <row r="10405" spans="26:29" s="626" customFormat="1">
      <c r="Z10405" s="626">
        <v>682</v>
      </c>
      <c r="AA10405" s="316" t="str">
        <f t="shared" si="93"/>
        <v>INSERT INTO UPK_IKOU.upk_k40.k60_os_buno_link (os_buhin_no, k60_buno_id, created_date, created_tantou_id) VALUES ('765F6/7 4CF0A', 1968, GETDATE(), 999);</v>
      </c>
      <c r="AC10405" s="316"/>
    </row>
    <row r="10406" spans="26:29" s="626" customFormat="1">
      <c r="Z10406" s="626">
        <v>683</v>
      </c>
      <c r="AA10406" s="316" t="str">
        <f t="shared" si="93"/>
        <v>INSERT INTO UPK_IKOU.upk_k40.k60_os_buno_link (os_buhin_no, k60_buno_id, created_date, created_tantou_id) VALUES ('76742/3 4CE1A', 1969, GETDATE(), 999);</v>
      </c>
      <c r="AC10406" s="316"/>
    </row>
    <row r="10407" spans="26:29" s="626" customFormat="1">
      <c r="Z10407" s="626">
        <v>684</v>
      </c>
      <c r="AA10407" s="316" t="str">
        <f t="shared" si="93"/>
        <v>INSERT INTO UPK_IKOU.upk_k40.k60_os_buno_link (os_buhin_no, k60_buno_id, created_date, created_tantou_id) VALUES ('9450B   86300', 1970, GETDATE(), 999);</v>
      </c>
      <c r="AC10407" s="316"/>
    </row>
    <row r="10408" spans="26:29" s="626" customFormat="1">
      <c r="Z10408" s="626">
        <v>685</v>
      </c>
      <c r="AA10408" s="316" t="str">
        <f t="shared" si="93"/>
        <v>INSERT INTO UPK_IKOU.upk_k40.k60_os_buno_link (os_buhin_no, k60_buno_id, created_date, created_tantou_id) VALUES ('9450C   01700', 1971, GETDATE(), 999);</v>
      </c>
      <c r="AC10408" s="316"/>
    </row>
    <row r="10409" spans="26:29" s="626" customFormat="1">
      <c r="Z10409" s="626">
        <v>686</v>
      </c>
      <c r="AA10409" s="316" t="str">
        <f t="shared" si="93"/>
        <v>INSERT INTO UPK_IKOU.upk_k40.k60_os_buno_link (os_buhin_no, k60_buno_id, created_date, created_tantou_id) VALUES ('9450C   01800', 1972, GETDATE(), 999);</v>
      </c>
      <c r="AC10409" s="316"/>
    </row>
    <row r="10410" spans="26:29" s="626" customFormat="1">
      <c r="Z10410" s="626">
        <v>687</v>
      </c>
      <c r="AA10410" s="316" t="str">
        <f t="shared" si="93"/>
        <v>INSERT INTO UPK_IKOU.upk_k40.k60_os_buno_link (os_buhin_no, k60_buno_id, created_date, created_tantou_id) VALUES ('9450C   01900', 1973, GETDATE(), 999);</v>
      </c>
      <c r="AC10410" s="316"/>
    </row>
    <row r="10411" spans="26:29" s="626" customFormat="1">
      <c r="Z10411" s="626">
        <v>688</v>
      </c>
      <c r="AA10411" s="316" t="str">
        <f t="shared" si="93"/>
        <v>INSERT INTO UPK_IKOU.upk_k40.k60_os_buno_link (os_buhin_no, k60_buno_id, created_date, created_tantou_id) VALUES ('9450C   02000', 1974, GETDATE(), 999);</v>
      </c>
      <c r="AC10411" s="316"/>
    </row>
    <row r="10412" spans="26:29" s="626" customFormat="1">
      <c r="Z10412" s="626">
        <v>689</v>
      </c>
      <c r="AA10412" s="316" t="str">
        <f t="shared" si="93"/>
        <v>INSERT INTO UPK_IKOU.upk_k40.k60_os_buno_link (os_buhin_no, k60_buno_id, created_date, created_tantou_id) VALUES ('9450C   03600', 1975, GETDATE(), 999);</v>
      </c>
      <c r="AC10412" s="316"/>
    </row>
    <row r="10413" spans="26:29" s="626" customFormat="1">
      <c r="Z10413" s="626">
        <v>690</v>
      </c>
      <c r="AA10413" s="316" t="str">
        <f t="shared" si="93"/>
        <v>INSERT INTO UPK_IKOU.upk_k40.k60_os_buno_link (os_buhin_no, k60_buno_id, created_date, created_tantou_id) VALUES ('9450C   04000/03800', 1976, GETDATE(), 999);</v>
      </c>
      <c r="AC10413" s="316"/>
    </row>
    <row r="10414" spans="26:29" s="626" customFormat="1">
      <c r="Z10414" s="626">
        <v>691</v>
      </c>
      <c r="AA10414" s="316" t="str">
        <f t="shared" si="93"/>
        <v>INSERT INTO UPK_IKOU.upk_k40.k60_os_buno_link (os_buhin_no, k60_buno_id, created_date, created_tantou_id) VALUES ('64124   6RA0A', 1977, GETDATE(), 999);</v>
      </c>
      <c r="AC10414" s="316"/>
    </row>
    <row r="10415" spans="26:29" s="626" customFormat="1">
      <c r="Z10415" s="626">
        <v>692</v>
      </c>
      <c r="AA10415" s="316" t="str">
        <f t="shared" si="93"/>
        <v>INSERT INTO UPK_IKOU.upk_k40.k60_os_buno_link (os_buhin_no, k60_buno_id, created_date, created_tantou_id) VALUES ('5220A   M9400', 1978, GETDATE(), 999);</v>
      </c>
      <c r="AC10415" s="316"/>
    </row>
    <row r="10416" spans="26:29" s="626" customFormat="1">
      <c r="Z10416" s="626">
        <v>693</v>
      </c>
      <c r="AA10416" s="316" t="str">
        <f t="shared" si="93"/>
        <v>INSERT INTO UPK_IKOU.upk_k40.k60_os_buno_link (os_buhin_no, k60_buno_id, created_date, created_tantou_id) VALUES ('64125   6RA0A', 1979, GETDATE(), 999);</v>
      </c>
      <c r="AC10416" s="316"/>
    </row>
    <row r="10417" spans="26:29" s="626" customFormat="1">
      <c r="Z10417" s="626">
        <v>694</v>
      </c>
      <c r="AA10417" s="316" t="str">
        <f t="shared" si="93"/>
        <v>INSERT INTO UPK_IKOU.upk_k40.k60_os_buno_link (os_buhin_no, k60_buno_id, created_date, created_tantou_id) VALUES ('5220A   M9300', 1980, GETDATE(), 999);</v>
      </c>
      <c r="AC10417" s="316"/>
    </row>
    <row r="10418" spans="26:29" s="626" customFormat="1">
      <c r="Z10418" s="626">
        <v>695</v>
      </c>
      <c r="AA10418" s="316" t="str">
        <f t="shared" si="93"/>
        <v>INSERT INTO UPK_IKOU.upk_k40.k60_os_buno_link (os_buhin_no, k60_buno_id, created_date, created_tantou_id) VALUES ('75312/3 6RA0A', 1981, GETDATE(), 999);</v>
      </c>
      <c r="AC10418" s="316"/>
    </row>
    <row r="10419" spans="26:29" s="626" customFormat="1">
      <c r="Z10419" s="626">
        <v>696</v>
      </c>
      <c r="AA10419" s="316" t="str">
        <f t="shared" si="93"/>
        <v>INSERT INTO UPK_IKOU.upk_k40.k60_os_buno_link (os_buhin_no, k60_buno_id, created_date, created_tantou_id) VALUES ('5253C   J2200/J2100', 1982, GETDATE(), 999);</v>
      </c>
      <c r="AC10419" s="316"/>
    </row>
    <row r="10420" spans="26:29" s="626" customFormat="1">
      <c r="Z10420" s="626">
        <v>697</v>
      </c>
      <c r="AA10420" s="316" t="str">
        <f t="shared" si="93"/>
        <v>INSERT INTO UPK_IKOU.upk_k40.k60_os_buno_link (os_buhin_no, k60_buno_id, created_date, created_tantou_id) VALUES ('75312   6RA1A', 1983, GETDATE(), 999);</v>
      </c>
      <c r="AC10420" s="316"/>
    </row>
    <row r="10421" spans="26:29" s="626" customFormat="1">
      <c r="Z10421" s="626">
        <v>698</v>
      </c>
      <c r="AA10421" s="316" t="str">
        <f t="shared" si="93"/>
        <v>INSERT INTO UPK_IKOU.upk_k40.k60_os_buno_link (os_buhin_no, k60_buno_id, created_date, created_tantou_id) VALUES ('5253C   J1800', 1984, GETDATE(), 999);</v>
      </c>
      <c r="AC10421" s="316"/>
    </row>
    <row r="10422" spans="26:29" s="626" customFormat="1">
      <c r="Z10422" s="626">
        <v>699</v>
      </c>
      <c r="AA10422" s="316" t="str">
        <f t="shared" si="93"/>
        <v>INSERT INTO UPK_IKOU.upk_k40.k60_os_buno_link (os_buhin_no, k60_buno_id, created_date, created_tantou_id) VALUES ('75313   6RA1A', 1985, GETDATE(), 999);</v>
      </c>
      <c r="AC10422" s="316"/>
    </row>
    <row r="10423" spans="26:29" s="626" customFormat="1">
      <c r="Z10423" s="626">
        <v>700</v>
      </c>
      <c r="AA10423" s="316" t="str">
        <f t="shared" si="93"/>
        <v>INSERT INTO UPK_IKOU.upk_k40.k60_os_buno_link (os_buhin_no, k60_buno_id, created_date, created_tantou_id) VALUES ('5253C   J1700', 1986, GETDATE(), 999);</v>
      </c>
      <c r="AC10423" s="316"/>
    </row>
    <row r="10424" spans="26:29" s="626" customFormat="1">
      <c r="Z10424" s="626">
        <v>701</v>
      </c>
      <c r="AA10424" s="316" t="str">
        <f t="shared" si="93"/>
        <v>INSERT INTO UPK_IKOU.upk_k40.k60_os_buno_link (os_buhin_no, k60_buno_id, created_date, created_tantou_id) VALUES ('75466/7 6RA0A', 1987, GETDATE(), 999);</v>
      </c>
      <c r="AC10424" s="316"/>
    </row>
    <row r="10425" spans="26:29" s="626" customFormat="1">
      <c r="Z10425" s="626">
        <v>702</v>
      </c>
      <c r="AA10425" s="316" t="str">
        <f t="shared" si="93"/>
        <v>INSERT INTO UPK_IKOU.upk_k40.k60_os_buno_link (os_buhin_no, k60_buno_id, created_date, created_tantou_id) VALUES ('5253C   K1000/K0900', 1988, GETDATE(), 999);</v>
      </c>
      <c r="AC10425" s="316"/>
    </row>
    <row r="10426" spans="26:29" s="626" customFormat="1">
      <c r="Z10426" s="626">
        <v>703</v>
      </c>
      <c r="AA10426" s="316" t="str">
        <f t="shared" si="93"/>
        <v>INSERT INTO UPK_IKOU.upk_k40.k60_os_buno_link (os_buhin_no, k60_buno_id, created_date, created_tantou_id) VALUES ('75636/7 6RA0A', 1989, GETDATE(), 999);</v>
      </c>
      <c r="AC10426" s="316"/>
    </row>
    <row r="10427" spans="26:29" s="626" customFormat="1">
      <c r="Z10427" s="626">
        <v>704</v>
      </c>
      <c r="AA10427" s="316" t="str">
        <f t="shared" si="93"/>
        <v>INSERT INTO UPK_IKOU.upk_k40.k60_os_buno_link (os_buhin_no, k60_buno_id, created_date, created_tantou_id) VALUES ('5253C   K3000/K2900', 1990, GETDATE(), 999);</v>
      </c>
      <c r="AC10427" s="316"/>
    </row>
    <row r="10428" spans="26:29" s="626" customFormat="1">
      <c r="Z10428" s="626">
        <v>705</v>
      </c>
      <c r="AA10428" s="316" t="str">
        <f t="shared" ref="AA10428:AA10491" si="94">AA$9722&amp;"'"&amp;AA9027&amp;"', "&amp;AB9027&amp;", GETDATE(), 999);"</f>
        <v>INSERT INTO UPK_IKOU.upk_k40.k60_os_buno_link (os_buhin_no, k60_buno_id, created_date, created_tantou_id) VALUES ('75692   6RA0A', 1991, GETDATE(), 999);</v>
      </c>
      <c r="AC10428" s="316"/>
    </row>
    <row r="10429" spans="26:29" s="626" customFormat="1">
      <c r="Z10429" s="626">
        <v>706</v>
      </c>
      <c r="AA10429" s="316" t="str">
        <f t="shared" si="94"/>
        <v>INSERT INTO UPK_IKOU.upk_k40.k60_os_buno_link (os_buhin_no, k60_buno_id, created_date, created_tantou_id) VALUES ('5253C   B3200', 1992, GETDATE(), 999);</v>
      </c>
      <c r="AC10429" s="316"/>
    </row>
    <row r="10430" spans="26:29" s="626" customFormat="1">
      <c r="Z10430" s="626">
        <v>707</v>
      </c>
      <c r="AA10430" s="316" t="str">
        <f t="shared" si="94"/>
        <v>INSERT INTO UPK_IKOU.upk_k40.k60_os_buno_link (os_buhin_no, k60_buno_id, created_date, created_tantou_id) VALUES ('75693   6RA0A', 1993, GETDATE(), 999);</v>
      </c>
      <c r="AC10430" s="316"/>
    </row>
    <row r="10431" spans="26:29" s="626" customFormat="1">
      <c r="Z10431" s="626">
        <v>708</v>
      </c>
      <c r="AA10431" s="316" t="str">
        <f t="shared" si="94"/>
        <v>INSERT INTO UPK_IKOU.upk_k40.k60_os_buno_link (os_buhin_no, k60_buno_id, created_date, created_tantou_id) VALUES ('5253C   B3100', 1994, GETDATE(), 999);</v>
      </c>
      <c r="AC10431" s="316"/>
    </row>
    <row r="10432" spans="26:29" s="626" customFormat="1">
      <c r="Z10432" s="626">
        <v>709</v>
      </c>
      <c r="AA10432" s="316" t="str">
        <f t="shared" si="94"/>
        <v>INSERT INTO UPK_IKOU.upk_k40.k60_os_buno_link (os_buhin_no, k60_buno_id, created_date, created_tantou_id) VALUES ('76488/9 6RA0A', 1995, GETDATE(), 999);</v>
      </c>
      <c r="AC10432" s="316"/>
    </row>
    <row r="10433" spans="26:29" s="626" customFormat="1">
      <c r="Z10433" s="626">
        <v>710</v>
      </c>
      <c r="AA10433" s="316" t="str">
        <f t="shared" si="94"/>
        <v>INSERT INTO UPK_IKOU.upk_k40.k60_os_buno_link (os_buhin_no, k60_buno_id, created_date, created_tantou_id) VALUES ('5253C   A4600/A4500', 1996, GETDATE(), 999);</v>
      </c>
      <c r="AC10433" s="316"/>
    </row>
    <row r="10434" spans="26:29" s="626" customFormat="1">
      <c r="Z10434" s="626">
        <v>711</v>
      </c>
      <c r="AA10434" s="316" t="str">
        <f t="shared" si="94"/>
        <v>INSERT INTO UPK_IKOU.upk_k40.k60_os_buno_link (os_buhin_no, k60_buno_id, created_date, created_tantou_id) VALUES ('17285   1LA0A01', 1997, GETDATE(), 999);</v>
      </c>
      <c r="AC10434" s="316"/>
    </row>
    <row r="10435" spans="26:29" s="626" customFormat="1">
      <c r="Z10435" s="626">
        <v>712</v>
      </c>
      <c r="AA10435" s="316" t="str">
        <f t="shared" si="94"/>
        <v>INSERT INTO UPK_IKOU.upk_k40.k60_os_buno_link (os_buhin_no, k60_buno_id, created_date, created_tantou_id) VALUES ('67309   1LA0A', 1998, GETDATE(), 999);</v>
      </c>
      <c r="AC10435" s="316"/>
    </row>
    <row r="10436" spans="26:29" s="626" customFormat="1">
      <c r="Z10436" s="626">
        <v>713</v>
      </c>
      <c r="AA10436" s="316" t="str">
        <f t="shared" si="94"/>
        <v>INSERT INTO UPK_IKOU.upk_k40.k60_os_buno_link (os_buhin_no, k60_buno_id, created_date, created_tantou_id) VALUES ('67332   1LA0A', 1999, GETDATE(), 999);</v>
      </c>
      <c r="AC10436" s="316"/>
    </row>
    <row r="10437" spans="26:29" s="626" customFormat="1">
      <c r="Z10437" s="626">
        <v>714</v>
      </c>
      <c r="AA10437" s="316" t="str">
        <f t="shared" si="94"/>
        <v>INSERT INTO UPK_IKOU.upk_k40.k60_os_buno_link (os_buhin_no, k60_buno_id, created_date, created_tantou_id) VALUES ('67332   1LA0C', 2000, GETDATE(), 999);</v>
      </c>
      <c r="AC10437" s="316"/>
    </row>
    <row r="10438" spans="26:29" s="626" customFormat="1">
      <c r="Z10438" s="626">
        <v>715</v>
      </c>
      <c r="AA10438" s="316" t="str">
        <f t="shared" si="94"/>
        <v>INSERT INTO UPK_IKOU.upk_k40.k60_os_buno_link (os_buhin_no, k60_buno_id, created_date, created_tantou_id) VALUES ('74548   1LA0B', 2001, GETDATE(), 999);</v>
      </c>
      <c r="AC10438" s="316"/>
    </row>
    <row r="10439" spans="26:29" s="626" customFormat="1">
      <c r="Z10439" s="626">
        <v>716</v>
      </c>
      <c r="AA10439" s="316" t="str">
        <f t="shared" si="94"/>
        <v>INSERT INTO UPK_IKOU.upk_k40.k60_os_buno_link (os_buhin_no, k60_buno_id, created_date, created_tantou_id) VALUES ('74548   1LS0B', 2002, GETDATE(), 999);</v>
      </c>
      <c r="AC10439" s="316"/>
    </row>
    <row r="10440" spans="26:29" s="626" customFormat="1">
      <c r="Z10440" s="626">
        <v>717</v>
      </c>
      <c r="AA10440" s="316" t="str">
        <f t="shared" si="94"/>
        <v>INSERT INTO UPK_IKOU.upk_k40.k60_os_buno_link (os_buhin_no, k60_buno_id, created_date, created_tantou_id) VALUES ('745P4   1LA0B', 2003, GETDATE(), 999);</v>
      </c>
      <c r="AC10440" s="316"/>
    </row>
    <row r="10441" spans="26:29" s="626" customFormat="1">
      <c r="Z10441" s="626">
        <v>718</v>
      </c>
      <c r="AA10441" s="316" t="str">
        <f t="shared" si="94"/>
        <v>INSERT INTO UPK_IKOU.upk_k40.k60_os_buno_link (os_buhin_no, k60_buno_id, created_date, created_tantou_id) VALUES ('64132/3 1AA0A', 2004, GETDATE(), 999);</v>
      </c>
      <c r="AC10441" s="316"/>
    </row>
    <row r="10442" spans="26:29" s="626" customFormat="1">
      <c r="Z10442" s="626">
        <v>719</v>
      </c>
      <c r="AA10442" s="316" t="str">
        <f t="shared" si="94"/>
        <v>INSERT INTO UPK_IKOU.upk_k40.k60_os_buno_link (os_buhin_no, k60_buno_id, created_date, created_tantou_id) VALUES ('671C1   1JB0A', 2005, GETDATE(), 999);</v>
      </c>
      <c r="AC10442" s="316"/>
    </row>
    <row r="10443" spans="26:29" s="626" customFormat="1">
      <c r="Z10443" s="626">
        <v>720</v>
      </c>
      <c r="AA10443" s="316" t="str">
        <f t="shared" si="94"/>
        <v>INSERT INTO UPK_IKOU.upk_k40.k60_os_buno_link (os_buhin_no, k60_buno_id, created_date, created_tantou_id) VALUES ('75472   1JB0A', 2006, GETDATE(), 999);</v>
      </c>
      <c r="AC10443" s="316"/>
    </row>
    <row r="10444" spans="26:29" s="626" customFormat="1">
      <c r="Z10444" s="626">
        <v>721</v>
      </c>
      <c r="AA10444" s="316" t="str">
        <f t="shared" si="94"/>
        <v>INSERT INTO UPK_IKOU.upk_k40.k60_os_buno_link (os_buhin_no, k60_buno_id, created_date, created_tantou_id) VALUES ('762A2   1JA0A', 2007, GETDATE(), 999);</v>
      </c>
      <c r="AC10444" s="316"/>
    </row>
    <row r="10445" spans="26:29" s="626" customFormat="1">
      <c r="Z10445" s="626">
        <v>722</v>
      </c>
      <c r="AA10445" s="316" t="str">
        <f t="shared" si="94"/>
        <v>INSERT INTO UPK_IKOU.upk_k40.k60_os_buno_link (os_buhin_no, k60_buno_id, created_date, created_tantou_id) VALUES ('762A3   1JA0A', 2008, GETDATE(), 999);</v>
      </c>
      <c r="AC10445" s="316"/>
    </row>
    <row r="10446" spans="26:29" s="626" customFormat="1">
      <c r="Z10446" s="626">
        <v>723</v>
      </c>
      <c r="AA10446" s="316" t="str">
        <f t="shared" si="94"/>
        <v>INSERT INTO UPK_IKOU.upk_k40.k60_os_buno_link (os_buhin_no, k60_buno_id, created_date, created_tantou_id) VALUES ('76320/1 1JA0A', 2009, GETDATE(), 999);</v>
      </c>
      <c r="AC10446" s="316"/>
    </row>
    <row r="10447" spans="26:29" s="626" customFormat="1">
      <c r="Z10447" s="626">
        <v>724</v>
      </c>
      <c r="AA10447" s="316" t="str">
        <f t="shared" si="94"/>
        <v>INSERT INTO UPK_IKOU.upk_k40.k60_os_buno_link (os_buhin_no, k60_buno_id, created_date, created_tantou_id) VALUES ('742D1   3XA0B', 2010, GETDATE(), 999);</v>
      </c>
      <c r="AC10447" s="316"/>
    </row>
    <row r="10448" spans="26:29" s="626" customFormat="1">
      <c r="Z10448" s="626">
        <v>725</v>
      </c>
      <c r="AA10448" s="316" t="str">
        <f t="shared" si="94"/>
        <v>INSERT INTO UPK_IKOU.upk_k40.k60_os_buno_link (os_buhin_no, k60_buno_id, created_date, created_tantou_id) VALUES ('74328   3XA0A', 2011, GETDATE(), 999);</v>
      </c>
      <c r="AC10448" s="316"/>
    </row>
    <row r="10449" spans="26:29" s="626" customFormat="1">
      <c r="Z10449" s="626">
        <v>726</v>
      </c>
      <c r="AA10449" s="316" t="str">
        <f t="shared" si="94"/>
        <v>INSERT INTO UPK_IKOU.upk_k40.k60_os_buno_link (os_buhin_no, k60_buno_id, created_date, created_tantou_id) VALUES ('76546   5YM0B', 2012, GETDATE(), 999);</v>
      </c>
      <c r="AC10449" s="316"/>
    </row>
    <row r="10450" spans="26:29" s="626" customFormat="1">
      <c r="Z10450" s="626">
        <v>727</v>
      </c>
      <c r="AA10450" s="316" t="str">
        <f t="shared" si="94"/>
        <v>INSERT INTO UPK_IKOU.upk_k40.k60_os_buno_link (os_buhin_no, k60_buno_id, created_date, created_tantou_id) VALUES ('76547   5YM0B', 2013, GETDATE(), 999);</v>
      </c>
      <c r="AC10450" s="316"/>
    </row>
    <row r="10451" spans="26:29" s="626" customFormat="1">
      <c r="Z10451" s="626">
        <v>728</v>
      </c>
      <c r="AA10451" s="316" t="str">
        <f t="shared" si="94"/>
        <v>INSERT INTO UPK_IKOU.upk_k40.k60_os_buno_link (os_buhin_no, k60_buno_id, created_date, created_tantou_id) VALUES ('77532   3YB0CUF', 2014, GETDATE(), 999);</v>
      </c>
      <c r="AC10451" s="316"/>
    </row>
    <row r="10452" spans="26:29" s="626" customFormat="1">
      <c r="Z10452" s="626">
        <v>729</v>
      </c>
      <c r="AA10452" s="316" t="str">
        <f t="shared" si="94"/>
        <v>INSERT INTO UPK_IKOU.upk_k40.k60_os_buno_link (os_buhin_no, k60_buno_id, created_date, created_tantou_id) VALUES ('77532   3YF2AUF', 2015, GETDATE(), 999);</v>
      </c>
      <c r="AC10452" s="316"/>
    </row>
    <row r="10453" spans="26:29" s="626" customFormat="1">
      <c r="Z10453" s="626">
        <v>730</v>
      </c>
      <c r="AA10453" s="316" t="str">
        <f t="shared" si="94"/>
        <v>INSERT INTO UPK_IKOU.upk_k40.k60_os_buno_link (os_buhin_no, k60_buno_id, created_date, created_tantou_id) VALUES ('77533   3YB0AUF', 2016, GETDATE(), 999);</v>
      </c>
      <c r="AC10453" s="316"/>
    </row>
    <row r="10454" spans="26:29" s="626" customFormat="1">
      <c r="Z10454" s="626">
        <v>731</v>
      </c>
      <c r="AA10454" s="316" t="str">
        <f t="shared" si="94"/>
        <v>INSERT INTO UPK_IKOU.upk_k40.k60_os_buno_link (os_buhin_no, k60_buno_id, created_date, created_tantou_id) VALUES ('77533   3YE2AUF', 2017, GETDATE(), 999);</v>
      </c>
      <c r="AC10454" s="316"/>
    </row>
    <row r="10455" spans="26:29" s="626" customFormat="1">
      <c r="Z10455" s="626">
        <v>732</v>
      </c>
      <c r="AA10455" s="316" t="str">
        <f t="shared" si="94"/>
        <v>INSERT INTO UPK_IKOU.upk_k40.k60_os_buno_link (os_buhin_no, k60_buno_id, created_date, created_tantou_id) VALUES ('11330   80G09     B309', 2018, GETDATE(), 999);</v>
      </c>
      <c r="AC10455" s="316"/>
    </row>
    <row r="10456" spans="26:29" s="626" customFormat="1">
      <c r="Z10456" s="626">
        <v>733</v>
      </c>
      <c r="AA10456" s="316" t="str">
        <f t="shared" si="94"/>
        <v>INSERT INTO UPK_IKOU.upk_k40.k60_os_buno_link (os_buhin_no, k60_buno_id, created_date, created_tantou_id) VALUES ('11331   2S60001   B309', 2019, GETDATE(), 999);</v>
      </c>
      <c r="AC10456" s="316"/>
    </row>
    <row r="10457" spans="26:29" s="626" customFormat="1">
      <c r="Z10457" s="626">
        <v>734</v>
      </c>
      <c r="AA10457" s="316" t="str">
        <f t="shared" si="94"/>
        <v>INSERT INTO UPK_IKOU.upk_k40.k60_os_buno_link (os_buhin_no, k60_buno_id, created_date, created_tantou_id) VALUES ('11331   33G00-1   B309', 2020, GETDATE(), 999);</v>
      </c>
      <c r="AC10457" s="316"/>
    </row>
    <row r="10458" spans="26:29" s="626" customFormat="1">
      <c r="Z10458" s="626">
        <v>735</v>
      </c>
      <c r="AA10458" s="316" t="str">
        <f t="shared" si="94"/>
        <v>INSERT INTO UPK_IKOU.upk_k40.k60_os_buno_link (os_buhin_no, k60_buno_id, created_date, created_tantou_id) VALUES ('11331   35G00-1   B309', 2021, GETDATE(), 999);</v>
      </c>
      <c r="AC10458" s="316"/>
    </row>
    <row r="10459" spans="26:29" s="626" customFormat="1">
      <c r="Z10459" s="626">
        <v>736</v>
      </c>
      <c r="AA10459" s="316" t="str">
        <f t="shared" si="94"/>
        <v>INSERT INTO UPK_IKOU.upk_k40.k60_os_buno_link (os_buhin_no, k60_buno_id, created_date, created_tantou_id) VALUES ('11331   37G00-1   B309', 2022, GETDATE(), 999);</v>
      </c>
      <c r="AC10459" s="316"/>
    </row>
    <row r="10460" spans="26:29" s="626" customFormat="1">
      <c r="Z10460" s="626">
        <v>737</v>
      </c>
      <c r="AA10460" s="316" t="str">
        <f t="shared" si="94"/>
        <v>INSERT INTO UPK_IKOU.upk_k40.k60_os_buno_link (os_buhin_no, k60_buno_id, created_date, created_tantou_id) VALUES ('11331   86G09     T308', 2023, GETDATE(), 999);</v>
      </c>
      <c r="AC10460" s="316"/>
    </row>
    <row r="10461" spans="26:29" s="626" customFormat="1">
      <c r="Z10461" s="626">
        <v>738</v>
      </c>
      <c r="AA10461" s="316" t="str">
        <f t="shared" si="94"/>
        <v>INSERT INTO UPK_IKOU.upk_k40.k60_os_buno_link (os_buhin_no, k60_buno_id, created_date, created_tantou_id) VALUES ('11331   VK30001   逆送', 2024, GETDATE(), 999);</v>
      </c>
      <c r="AC10461" s="316"/>
    </row>
    <row r="10462" spans="26:29" s="626" customFormat="1">
      <c r="Z10462" s="626">
        <v>739</v>
      </c>
      <c r="AA10462" s="316" t="str">
        <f t="shared" si="94"/>
        <v>INSERT INTO UPK_IKOU.upk_k40.k60_os_buno_link (os_buhin_no, k60_buno_id, created_date, created_tantou_id) VALUES ('17420   11G08     B309', 2025, GETDATE(), 999);</v>
      </c>
      <c r="AC10462" s="316"/>
    </row>
    <row r="10463" spans="26:29" s="626" customFormat="1">
      <c r="Z10463" s="626">
        <v>740</v>
      </c>
      <c r="AA10463" s="316" t="str">
        <f t="shared" si="94"/>
        <v>INSERT INTO UPK_IKOU.upk_k40.k60_os_buno_link (os_buhin_no, k60_buno_id, created_date, created_tantou_id) VALUES ('17426   01G09     B309', 2026, GETDATE(), 999);</v>
      </c>
      <c r="AC10463" s="316"/>
    </row>
    <row r="10464" spans="26:29" s="626" customFormat="1">
      <c r="Z10464" s="626">
        <v>741</v>
      </c>
      <c r="AA10464" s="316" t="str">
        <f t="shared" si="94"/>
        <v>INSERT INTO UPK_IKOU.upk_k40.k60_os_buno_link (os_buhin_no, k60_buno_id, created_date, created_tantou_id) VALUES ('67331   15G11     日車', 2027, GETDATE(), 999);</v>
      </c>
      <c r="AC10464" s="316"/>
    </row>
    <row r="10465" spans="26:29" s="626" customFormat="1">
      <c r="Z10465" s="626">
        <v>742</v>
      </c>
      <c r="AA10465" s="316" t="str">
        <f t="shared" si="94"/>
        <v>INSERT INTO UPK_IKOU.upk_k40.k60_os_buno_link (os_buhin_no, k60_buno_id, created_date, created_tantou_id) VALUES ('62512   4U000 K70⇒M70', 2028, GETDATE(), 999);</v>
      </c>
      <c r="AC10465" s="316"/>
    </row>
    <row r="10466" spans="26:29" s="626" customFormat="1">
      <c r="Z10466" s="626">
        <v>743</v>
      </c>
      <c r="AA10466" s="316" t="str">
        <f t="shared" si="94"/>
        <v>INSERT INTO UPK_IKOU.upk_k40.k60_os_buno_link (os_buhin_no, k60_buno_id, created_date, created_tantou_id) VALUES ('54724   0W00001   B309', 2029, GETDATE(), 999);</v>
      </c>
      <c r="AC10466" s="316"/>
    </row>
    <row r="10467" spans="26:29" s="626" customFormat="1">
      <c r="Z10467" s="626">
        <v>744</v>
      </c>
      <c r="AA10467" s="316" t="str">
        <f t="shared" si="94"/>
        <v>INSERT INTO UPK_IKOU.upk_k40.k60_os_buno_link (os_buhin_no, k60_buno_id, created_date, created_tantou_id) VALUES ('54734   0W00001   B309', 2030, GETDATE(), 999);</v>
      </c>
      <c r="AC10467" s="316"/>
    </row>
    <row r="10468" spans="26:29" s="626" customFormat="1">
      <c r="Z10468" s="626">
        <v>745</v>
      </c>
      <c r="AA10468" s="316" t="str">
        <f t="shared" si="94"/>
        <v>INSERT INTO UPK_IKOU.upk_k40.k60_os_buno_link (os_buhin_no, k60_buno_id, created_date, created_tantou_id) VALUES ('76806/7 0W001     B302', 2031, GETDATE(), 999);</v>
      </c>
      <c r="AC10468" s="316"/>
    </row>
    <row r="10469" spans="26:29" s="626" customFormat="1">
      <c r="Z10469" s="626">
        <v>746</v>
      </c>
      <c r="AA10469" s="316" t="str">
        <f t="shared" si="94"/>
        <v>INSERT INTO UPK_IKOU.upk_k40.k60_os_buno_link (os_buhin_no, k60_buno_id, created_date, created_tantou_id) VALUES ('9606/7  14193     B309', 2032, GETDATE(), 999);</v>
      </c>
      <c r="AC10469" s="316"/>
    </row>
    <row r="10470" spans="26:29" s="626" customFormat="1">
      <c r="Z10470" s="626">
        <v>747</v>
      </c>
      <c r="AA10470" s="316" t="str">
        <f t="shared" si="94"/>
        <v>INSERT INTO UPK_IKOU.upk_k40.k60_os_buno_link (os_buhin_no, k60_buno_id, created_date, created_tantou_id) VALUES ('9608/9  14193     B309', 2033, GETDATE(), 999);</v>
      </c>
      <c r="AC10470" s="316"/>
    </row>
    <row r="10471" spans="26:29" s="626" customFormat="1">
      <c r="Z10471" s="626">
        <v>748</v>
      </c>
      <c r="AA10471" s="316" t="str">
        <f t="shared" si="94"/>
        <v>INSERT INTO UPK_IKOU.upk_k40.k60_os_buno_link (os_buhin_no, k60_buno_id, created_date, created_tantou_id) VALUES ('9632   14190-P    B309', 2034, GETDATE(), 999);</v>
      </c>
      <c r="AC10471" s="316"/>
    </row>
    <row r="10472" spans="26:29" s="626" customFormat="1">
      <c r="Z10472" s="626">
        <v>749</v>
      </c>
      <c r="AA10472" s="316" t="str">
        <f t="shared" si="94"/>
        <v>INSERT INTO UPK_IKOU.upk_k40.k60_os_buno_link (os_buhin_no, k60_buno_id, created_date, created_tantou_id) VALUES ('78118/9 0N000     B302', 2035, GETDATE(), 999);</v>
      </c>
      <c r="AC10472" s="316"/>
    </row>
    <row r="10473" spans="26:29" s="626" customFormat="1">
      <c r="Z10473" s="626">
        <v>750</v>
      </c>
      <c r="AA10473" s="316" t="str">
        <f t="shared" si="94"/>
        <v>INSERT INTO UPK_IKOU.upk_k40.k60_os_buno_link (os_buhin_no, k60_buno_id, created_date, created_tantou_id) VALUES ('62240    0M010    B301', 2036, GETDATE(), 999);</v>
      </c>
      <c r="AC10473" s="316"/>
    </row>
    <row r="10474" spans="26:29" s="626" customFormat="1">
      <c r="Z10474" s="626">
        <v>751</v>
      </c>
      <c r="AA10474" s="316" t="str">
        <f t="shared" si="94"/>
        <v>INSERT INTO UPK_IKOU.upk_k40.k60_os_buno_link (os_buhin_no, k60_buno_id, created_date, created_tantou_id) VALUES ('75212   2N300     T308', 2037, GETDATE(), 999);</v>
      </c>
      <c r="AC10474" s="316"/>
    </row>
    <row r="10475" spans="26:29" s="626" customFormat="1">
      <c r="Z10475" s="626">
        <v>752</v>
      </c>
      <c r="AA10475" s="316" t="str">
        <f t="shared" si="94"/>
        <v>INSERT INTO UPK_IKOU.upk_k40.k60_os_buno_link (os_buhin_no, k60_buno_id, created_date, created_tantou_id) VALUES ('62512   65F00     M70', 2038, GETDATE(), 999);</v>
      </c>
      <c r="AC10475" s="316"/>
    </row>
    <row r="10476" spans="26:29" s="626" customFormat="1">
      <c r="Z10476" s="626">
        <v>753</v>
      </c>
      <c r="AA10476" s="316" t="str">
        <f t="shared" si="94"/>
        <v>INSERT INTO UPK_IKOU.upk_k40.k60_os_buno_link (os_buhin_no, k60_buno_id, created_date, created_tantou_id) VALUES ('62532   65F00   K70⇒M70', 2039, GETDATE(), 999);</v>
      </c>
      <c r="AC10476" s="316"/>
    </row>
    <row r="10477" spans="26:29" s="626" customFormat="1">
      <c r="Z10477" s="626">
        <v>754</v>
      </c>
      <c r="AA10477" s="316" t="str">
        <f t="shared" si="94"/>
        <v>INSERT INTO UPK_IKOU.upk_k40.k60_os_buno_link (os_buhin_no, k60_buno_id, created_date, created_tantou_id) VALUES ('62532   70F00   K70⇒M70', 2040, GETDATE(), 999);</v>
      </c>
      <c r="AC10477" s="316"/>
    </row>
    <row r="10478" spans="26:29" s="626" customFormat="1">
      <c r="Z10478" s="626">
        <v>755</v>
      </c>
      <c r="AA10478" s="316" t="str">
        <f t="shared" si="94"/>
        <v>INSERT INTO UPK_IKOU.upk_k40.k60_os_buno_link (os_buhin_no, k60_buno_id, created_date, created_tantou_id) VALUES ('62512   85F00   K70⇒M70', 2041, GETDATE(), 999);</v>
      </c>
      <c r="AC10478" s="316"/>
    </row>
    <row r="10479" spans="26:29" s="626" customFormat="1">
      <c r="Z10479" s="626">
        <v>756</v>
      </c>
      <c r="AA10479" s="316" t="str">
        <f t="shared" si="94"/>
        <v>INSERT INTO UPK_IKOU.upk_k40.k60_os_buno_link (os_buhin_no, k60_buno_id, created_date, created_tantou_id) VALUES ('85212/3  40F29    B309 ', 2042, GETDATE(), 999);</v>
      </c>
      <c r="AC10479" s="316"/>
    </row>
    <row r="10480" spans="26:29" s="626" customFormat="1">
      <c r="Z10480" s="626">
        <v>757</v>
      </c>
      <c r="AA10480" s="316" t="str">
        <f t="shared" si="94"/>
        <v>INSERT INTO UPK_IKOU.upk_k40.k60_os_buno_link (os_buhin_no, k60_buno_id, created_date, created_tantou_id) VALUES ('66312   5M410     B302', 2043, GETDATE(), 999);</v>
      </c>
      <c r="AC10480" s="316"/>
    </row>
    <row r="10481" spans="26:29" s="626" customFormat="1">
      <c r="Z10481" s="626">
        <v>758</v>
      </c>
      <c r="AA10481" s="316" t="str">
        <f t="shared" si="94"/>
        <v>INSERT INTO UPK_IKOU.upk_k40.k60_os_buno_link (os_buhin_no, k60_buno_id, created_date, created_tantou_id) VALUES ('67123   4M400    完成品', 2044, GETDATE(), 999);</v>
      </c>
      <c r="AC10481" s="316"/>
    </row>
    <row r="10482" spans="26:29" s="626" customFormat="1">
      <c r="Z10482" s="626">
        <v>759</v>
      </c>
      <c r="AA10482" s="316" t="str">
        <f t="shared" si="94"/>
        <v>INSERT INTO UPK_IKOU.upk_k40.k60_os_buno_link (os_buhin_no, k60_buno_id, created_date, created_tantou_id) VALUES ('67332   4M400     B302', 2045, GETDATE(), 999);</v>
      </c>
      <c r="AC10482" s="316"/>
    </row>
    <row r="10483" spans="26:29" s="626" customFormat="1">
      <c r="Z10483" s="626">
        <v>760</v>
      </c>
      <c r="AA10483" s="316" t="str">
        <f t="shared" si="94"/>
        <v>INSERT INTO UPK_IKOU.upk_k40.k60_os_buno_link (os_buhin_no, k60_buno_id, created_date, created_tantou_id) VALUES ('75522/3 4M400     B309', 2046, GETDATE(), 999);</v>
      </c>
      <c r="AC10483" s="316"/>
    </row>
    <row r="10484" spans="26:29" s="626" customFormat="1">
      <c r="Z10484" s="626">
        <v>761</v>
      </c>
      <c r="AA10484" s="316" t="str">
        <f t="shared" si="94"/>
        <v>INSERT INTO UPK_IKOU.upk_k40.k60_os_buno_link (os_buhin_no, k60_buno_id, created_date, created_tantou_id) VALUES ('75522/3 5M500/5M000  B309', 2047, GETDATE(), 999);</v>
      </c>
      <c r="AC10484" s="316"/>
    </row>
    <row r="10485" spans="26:29" s="626" customFormat="1">
      <c r="Z10485" s="626">
        <v>762</v>
      </c>
      <c r="AA10485" s="316" t="str">
        <f t="shared" si="94"/>
        <v>INSERT INTO UPK_IKOU.upk_k40.k60_os_buno_link (os_buhin_no, k60_buno_id, created_date, created_tantou_id) VALUES ('76452/3 4M400     B309', 2048, GETDATE(), 999);</v>
      </c>
      <c r="AC10485" s="316"/>
    </row>
    <row r="10486" spans="26:29" s="626" customFormat="1">
      <c r="Z10486" s="626">
        <v>763</v>
      </c>
      <c r="AA10486" s="316" t="str">
        <f t="shared" si="94"/>
        <v>INSERT INTO UPK_IKOU.upk_k40.k60_os_buno_link (os_buhin_no, k60_buno_id, created_date, created_tantou_id) VALUES ('76456/7 4M400     B309', 2049, GETDATE(), 999);</v>
      </c>
      <c r="AC10486" s="316"/>
    </row>
    <row r="10487" spans="26:29" s="626" customFormat="1">
      <c r="Z10487" s="626">
        <v>764</v>
      </c>
      <c r="AA10487" s="316" t="str">
        <f t="shared" si="94"/>
        <v>INSERT INTO UPK_IKOU.upk_k40.k60_os_buno_link (os_buhin_no, k60_buno_id, created_date, created_tantou_id) VALUES ('78132   4M500    完成品', 2050, GETDATE(), 999);</v>
      </c>
      <c r="AC10487" s="316"/>
    </row>
    <row r="10488" spans="26:29" s="626" customFormat="1">
      <c r="Z10488" s="626">
        <v>765</v>
      </c>
      <c r="AA10488" s="316" t="str">
        <f t="shared" si="94"/>
        <v>INSERT INTO UPK_IKOU.upk_k40.k60_os_buno_link (os_buhin_no, k60_buno_id, created_date, created_tantou_id) VALUES ('78133   4M500    完成品', 2051, GETDATE(), 999);</v>
      </c>
      <c r="AC10488" s="316"/>
    </row>
    <row r="10489" spans="26:29" s="626" customFormat="1">
      <c r="Z10489" s="626">
        <v>766</v>
      </c>
      <c r="AA10489" s="316" t="str">
        <f t="shared" si="94"/>
        <v>INSERT INTO UPK_IKOU.upk_k40.k60_os_buno_link (os_buhin_no, k60_buno_id, created_date, created_tantou_id) VALUES ('80118/9 4M700   完成品', 2052, GETDATE(), 999);</v>
      </c>
      <c r="AC10489" s="316"/>
    </row>
    <row r="10490" spans="26:29" s="626" customFormat="1">
      <c r="Z10490" s="626">
        <v>767</v>
      </c>
      <c r="AA10490" s="316" t="str">
        <f t="shared" si="94"/>
        <v>INSERT INTO UPK_IKOU.upk_k40.k60_os_buno_link (os_buhin_no, k60_buno_id, created_date, created_tantou_id) VALUES ('80126/7 4M400    完成品', 2053, GETDATE(), 999);</v>
      </c>
      <c r="AC10490" s="316"/>
    </row>
    <row r="10491" spans="26:29" s="626" customFormat="1">
      <c r="Z10491" s="626">
        <v>768</v>
      </c>
      <c r="AA10491" s="316" t="str">
        <f t="shared" si="94"/>
        <v>INSERT INTO UPK_IKOU.upk_k40.k60_os_buno_link (os_buhin_no, k60_buno_id, created_date, created_tantou_id) VALUES ('80142   6N000    完成品', 2054, GETDATE(), 999);</v>
      </c>
      <c r="AC10491" s="316"/>
    </row>
    <row r="10492" spans="26:29" s="626" customFormat="1">
      <c r="Z10492" s="626">
        <v>769</v>
      </c>
      <c r="AA10492" s="316" t="str">
        <f t="shared" ref="AA10492:AA10555" si="95">AA$9722&amp;"'"&amp;AA9091&amp;"', "&amp;AB9091&amp;", GETDATE(), 999);"</f>
        <v>INSERT INTO UPK_IKOU.upk_k40.k60_os_buno_link (os_buhin_no, k60_buno_id, created_date, created_tantou_id) VALUES ('80238/9 4M400     B309', 2055, GETDATE(), 999);</v>
      </c>
      <c r="AC10492" s="316"/>
    </row>
    <row r="10493" spans="26:29" s="626" customFormat="1">
      <c r="Z10493" s="626">
        <v>770</v>
      </c>
      <c r="AA10493" s="316" t="str">
        <f t="shared" si="95"/>
        <v>INSERT INTO UPK_IKOU.upk_k40.k60_os_buno_link (os_buhin_no, k60_buno_id, created_date, created_tantou_id) VALUES ('82118/9 4M400    完成品', 2056, GETDATE(), 999);</v>
      </c>
      <c r="AC10493" s="316"/>
    </row>
    <row r="10494" spans="26:29" s="626" customFormat="1">
      <c r="Z10494" s="626">
        <v>771</v>
      </c>
      <c r="AA10494" s="316" t="str">
        <f t="shared" si="95"/>
        <v>INSERT INTO UPK_IKOU.upk_k40.k60_os_buno_link (os_buhin_no, k60_buno_id, created_date, created_tantou_id) VALUES ('82126/7 4M400    完成品', 2057, GETDATE(), 999);</v>
      </c>
      <c r="AC10494" s="316"/>
    </row>
    <row r="10495" spans="26:29" s="626" customFormat="1">
      <c r="Z10495" s="626">
        <v>772</v>
      </c>
      <c r="AA10495" s="316" t="str">
        <f t="shared" si="95"/>
        <v>INSERT INTO UPK_IKOU.upk_k40.k60_os_buno_link (os_buhin_no, k60_buno_id, created_date, created_tantou_id) VALUES ('82126/7 4M700    完成品', 2058, GETDATE(), 999);</v>
      </c>
      <c r="AC10495" s="316"/>
    </row>
    <row r="10496" spans="26:29" s="626" customFormat="1">
      <c r="Z10496" s="626">
        <v>773</v>
      </c>
      <c r="AA10496" s="316" t="str">
        <f t="shared" si="95"/>
        <v>INSERT INTO UPK_IKOU.upk_k40.k60_os_buno_link (os_buhin_no, k60_buno_id, created_date, created_tantou_id) VALUES ('82126/7 5M400    完成品', 2059, GETDATE(), 999);</v>
      </c>
      <c r="AC10496" s="316"/>
    </row>
    <row r="10497" spans="26:29" s="626" customFormat="1">
      <c r="Z10497" s="626">
        <v>774</v>
      </c>
      <c r="AA10497" s="316" t="str">
        <f t="shared" si="95"/>
        <v>INSERT INTO UPK_IKOU.upk_k40.k60_os_buno_link (os_buhin_no, k60_buno_id, created_date, created_tantou_id) VALUES ('17286   8H300     B301', 2060, GETDATE(), 999);</v>
      </c>
      <c r="AC10497" s="316"/>
    </row>
    <row r="10498" spans="26:29" s="626" customFormat="1">
      <c r="Z10498" s="626">
        <v>775</v>
      </c>
      <c r="AA10498" s="316" t="str">
        <f t="shared" si="95"/>
        <v>INSERT INTO UPK_IKOU.upk_k40.k60_os_buno_link (os_buhin_no, k60_buno_id, created_date, created_tantou_id) VALUES ('17286   8H30001   Bへ', 2061, GETDATE(), 999);</v>
      </c>
      <c r="AC10498" s="316"/>
    </row>
    <row r="10499" spans="26:29" s="626" customFormat="1">
      <c r="Z10499" s="626">
        <v>776</v>
      </c>
      <c r="AA10499" s="316" t="str">
        <f t="shared" si="95"/>
        <v>INSERT INTO UPK_IKOU.upk_k40.k60_os_buno_link (os_buhin_no, k60_buno_id, created_date, created_tantou_id) VALUES ('17286   8H30002   Bへ', 2062, GETDATE(), 999);</v>
      </c>
      <c r="AC10499" s="316"/>
    </row>
    <row r="10500" spans="26:29" s="626" customFormat="1">
      <c r="Z10500" s="626">
        <v>777</v>
      </c>
      <c r="AA10500" s="316" t="str">
        <f t="shared" si="95"/>
        <v>INSERT INTO UPK_IKOU.upk_k40.k60_os_buno_link (os_buhin_no, k60_buno_id, created_date, created_tantou_id) VALUES ('62030   EQ30001   ﾃｸﾉ', 2063, GETDATE(), 999);</v>
      </c>
      <c r="AC10500" s="316"/>
    </row>
    <row r="10501" spans="26:29" s="626" customFormat="1">
      <c r="Z10501" s="626">
        <v>778</v>
      </c>
      <c r="AA10501" s="316" t="str">
        <f t="shared" si="95"/>
        <v>INSERT INTO UPK_IKOU.upk_k40.k60_os_buno_link (os_buhin_no, k60_buno_id, created_date, created_tantou_id) VALUES ('76234/5 8H700     B301', 2064, GETDATE(), 999);</v>
      </c>
      <c r="AC10501" s="316"/>
    </row>
    <row r="10502" spans="26:29" s="626" customFormat="1">
      <c r="Z10502" s="626">
        <v>779</v>
      </c>
      <c r="AA10502" s="316" t="str">
        <f t="shared" si="95"/>
        <v>INSERT INTO UPK_IKOU.upk_k40.k60_os_buno_link (os_buhin_no, k60_buno_id, created_date, created_tantou_id) VALUES ('76274/5 8H300     B301', 2065, GETDATE(), 999);</v>
      </c>
      <c r="AC10502" s="316"/>
    </row>
    <row r="10503" spans="26:29" s="626" customFormat="1">
      <c r="Z10503" s="626">
        <v>780</v>
      </c>
      <c r="AA10503" s="316" t="str">
        <f t="shared" si="95"/>
        <v>INSERT INTO UPK_IKOU.upk_k40.k60_os_buno_link (os_buhin_no, k60_buno_id, created_date, created_tantou_id) VALUES ('76634/5 8H300     Rより', 1303, GETDATE(), 999);</v>
      </c>
      <c r="AC10503" s="316"/>
    </row>
    <row r="10504" spans="26:29" s="626" customFormat="1">
      <c r="Z10504" s="626">
        <v>781</v>
      </c>
      <c r="AA10504" s="316" t="str">
        <f t="shared" si="95"/>
        <v>INSERT INTO UPK_IKOU.upk_k40.k60_os_buno_link (os_buhin_no, k60_buno_id, created_date, created_tantou_id) VALUES ('79146   8H300   　B309', 2066, GETDATE(), 999);</v>
      </c>
      <c r="AC10504" s="316"/>
    </row>
    <row r="10505" spans="26:29" s="626" customFormat="1">
      <c r="Z10505" s="626">
        <v>782</v>
      </c>
      <c r="AA10505" s="316" t="str">
        <f t="shared" si="95"/>
        <v>INSERT INTO UPK_IKOU.upk_k40.k60_os_buno_link (os_buhin_no, k60_buno_id, created_date, created_tantou_id) VALUES ('74754   CA000     完成品', 2067, GETDATE(), 999);</v>
      </c>
      <c r="AC10505" s="316"/>
    </row>
    <row r="10506" spans="26:29" s="626" customFormat="1">
      <c r="Z10506" s="626">
        <v>783</v>
      </c>
      <c r="AA10506" s="316" t="str">
        <f t="shared" si="95"/>
        <v>INSERT INTO UPK_IKOU.upk_k40.k60_os_buno_link (os_buhin_no, k60_buno_id, created_date, created_tantou_id) VALUES ('74754   CA000-E (R8H 600)', 2068, GETDATE(), 999);</v>
      </c>
      <c r="AC10506" s="316"/>
    </row>
    <row r="10507" spans="26:29" s="626" customFormat="1">
      <c r="Z10507" s="626">
        <v>784</v>
      </c>
      <c r="AA10507" s="316" t="str">
        <f t="shared" si="95"/>
        <v>INSERT INTO UPK_IKOU.upk_k40.k60_os_buno_link (os_buhin_no, k60_buno_id, created_date, created_tantou_id) VALUES ('74772   9Y300     完成品', 2069, GETDATE(), 999);</v>
      </c>
      <c r="AC10507" s="316"/>
    </row>
    <row r="10508" spans="26:29" s="626" customFormat="1">
      <c r="Z10508" s="626">
        <v>785</v>
      </c>
      <c r="AA10508" s="316" t="str">
        <f t="shared" si="95"/>
        <v>INSERT INTO UPK_IKOU.upk_k40.k60_os_buno_link (os_buhin_no, k60_buno_id, created_date, created_tantou_id) VALUES ('74772   9Y300-E(R8H 1000)', 2070, GETDATE(), 999);</v>
      </c>
      <c r="AC10508" s="316"/>
    </row>
    <row r="10509" spans="26:29" s="626" customFormat="1">
      <c r="Z10509" s="626">
        <v>786</v>
      </c>
      <c r="AA10509" s="316" t="str">
        <f t="shared" si="95"/>
        <v>INSERT INTO UPK_IKOU.upk_k40.k60_os_buno_link (os_buhin_no, k60_buno_id, created_date, created_tantou_id) VALUES ('17285   EN00001   B301', 2071, GETDATE(), 999);</v>
      </c>
      <c r="AC10509" s="316"/>
    </row>
    <row r="10510" spans="26:29" s="626" customFormat="1">
      <c r="Z10510" s="626">
        <v>787</v>
      </c>
      <c r="AA10510" s="316" t="str">
        <f t="shared" si="95"/>
        <v>INSERT INTO UPK_IKOU.upk_k40.k60_os_buno_link (os_buhin_no, k60_buno_id, created_date, created_tantou_id) VALUES ('17285   EN00002/3  B301', 2072, GETDATE(), 999);</v>
      </c>
      <c r="AC10510" s="316"/>
    </row>
    <row r="10511" spans="26:29" s="626" customFormat="1">
      <c r="Z10511" s="626">
        <v>788</v>
      </c>
      <c r="AA10511" s="316" t="str">
        <f t="shared" si="95"/>
        <v>INSERT INTO UPK_IKOU.upk_k40.k60_os_buno_link (os_buhin_no, k60_buno_id, created_date, created_tantou_id) VALUES ('67332   EN000     ﾃｸﾉ', 2073, GETDATE(), 999);</v>
      </c>
      <c r="AC10511" s="316"/>
    </row>
    <row r="10512" spans="26:29" s="626" customFormat="1">
      <c r="Z10512" s="626">
        <v>789</v>
      </c>
      <c r="AA10512" s="316" t="str">
        <f t="shared" si="95"/>
        <v>INSERT INTO UPK_IKOU.upk_k40.k60_os_buno_link (os_buhin_no, k60_buno_id, created_date, created_tantou_id) VALUES ('74753   EN00A     B301', 2074, GETDATE(), 999);</v>
      </c>
      <c r="AC10512" s="316"/>
    </row>
    <row r="10513" spans="26:29" s="626" customFormat="1">
      <c r="Z10513" s="626">
        <v>790</v>
      </c>
      <c r="AA10513" s="316" t="str">
        <f t="shared" si="95"/>
        <v>INSERT INTO UPK_IKOU.upk_k40.k60_os_buno_link (os_buhin_no, k60_buno_id, created_date, created_tantou_id) VALUES ('74758   EN100     完成品', 2075, GETDATE(), 999);</v>
      </c>
      <c r="AC10513" s="316"/>
    </row>
    <row r="10514" spans="26:29" s="626" customFormat="1">
      <c r="Z10514" s="626">
        <v>791</v>
      </c>
      <c r="AA10514" s="316" t="str">
        <f t="shared" si="95"/>
        <v>INSERT INTO UPK_IKOU.upk_k40.k60_os_buno_link (os_buhin_no, k60_buno_id, created_date, created_tantou_id) VALUES ('74763   EN000     完成品', 2076, GETDATE(), 999);</v>
      </c>
      <c r="AC10514" s="316"/>
    </row>
    <row r="10515" spans="26:29" s="626" customFormat="1">
      <c r="Z10515" s="626">
        <v>792</v>
      </c>
      <c r="AA10515" s="316" t="str">
        <f t="shared" si="95"/>
        <v>INSERT INTO UPK_IKOU.upk_k40.k60_os_buno_link (os_buhin_no, k60_buno_id, created_date, created_tantou_id) VALUES ('74772   EN100     完成品', 2077, GETDATE(), 999);</v>
      </c>
      <c r="AC10515" s="316"/>
    </row>
    <row r="10516" spans="26:29" s="626" customFormat="1">
      <c r="Z10516" s="626">
        <v>793</v>
      </c>
      <c r="AA10516" s="316" t="str">
        <f t="shared" si="95"/>
        <v>INSERT INTO UPK_IKOU.upk_k40.k60_os_buno_link (os_buhin_no, k60_buno_id, created_date, created_tantou_id) VALUES ('75422   EN100UF   Pﾌﾟﾚｽ', 2078, GETDATE(), 999);</v>
      </c>
      <c r="AC10516" s="316"/>
    </row>
    <row r="10517" spans="26:29" s="626" customFormat="1">
      <c r="Z10517" s="626">
        <v>794</v>
      </c>
      <c r="AA10517" s="316" t="str">
        <f t="shared" si="95"/>
        <v>INSERT INTO UPK_IKOU.upk_k40.k60_os_buno_link (os_buhin_no, k60_buno_id, created_date, created_tantou_id) VALUES ('85064/5 1DA0A     K70', 2079, GETDATE(), 999);</v>
      </c>
      <c r="AC10517" s="316"/>
    </row>
    <row r="10518" spans="26:29" s="626" customFormat="1">
      <c r="Z10518" s="626">
        <v>795</v>
      </c>
      <c r="AA10518" s="316" t="str">
        <f t="shared" si="95"/>
        <v>INSERT INTO UPK_IKOU.upk_k40.k60_os_buno_link (os_buhin_no, k60_buno_id, created_date, created_tantou_id) VALUES ('17285   1AA0A0B   Aより', 2080, GETDATE(), 999);</v>
      </c>
      <c r="AC10518" s="316"/>
    </row>
    <row r="10519" spans="26:29" s="626" customFormat="1">
      <c r="Z10519" s="626">
        <v>796</v>
      </c>
      <c r="AA10519" s="316" t="str">
        <f t="shared" si="95"/>
        <v>INSERT INTO UPK_IKOU.upk_k40.k60_os_buno_link (os_buhin_no, k60_buno_id, created_date, created_tantou_id) VALUES ('67339   1AT0A     K70', 2081, GETDATE(), 999);</v>
      </c>
      <c r="AC10519" s="316"/>
    </row>
    <row r="10520" spans="26:29" s="626" customFormat="1">
      <c r="Z10520" s="626">
        <v>797</v>
      </c>
      <c r="AA10520" s="316" t="str">
        <f t="shared" si="95"/>
        <v>INSERT INTO UPK_IKOU.upk_k40.k60_os_buno_link (os_buhin_no, k60_buno_id, created_date, created_tantou_id) VALUES ('67339   1AT0B     K70', 2082, GETDATE(), 999);</v>
      </c>
      <c r="AC10520" s="316"/>
    </row>
    <row r="10521" spans="26:29" s="626" customFormat="1">
      <c r="Z10521" s="626">
        <v>798</v>
      </c>
      <c r="AA10521" s="316" t="str">
        <f t="shared" si="95"/>
        <v>INSERT INTO UPK_IKOU.upk_k40.k60_os_buno_link (os_buhin_no, k60_buno_id, created_date, created_tantou_id) VALUES ('67419   1AT0A     B302', 2083, GETDATE(), 999);</v>
      </c>
      <c r="AC10521" s="316"/>
    </row>
    <row r="10522" spans="26:29" s="626" customFormat="1">
      <c r="Z10522" s="626">
        <v>799</v>
      </c>
      <c r="AA10522" s="316" t="str">
        <f t="shared" si="95"/>
        <v>INSERT INTO UPK_IKOU.upk_k40.k60_os_buno_link (os_buhin_no, k60_buno_id, created_date, created_tantou_id) VALUES ('66362/3 1GR0A     B309', 2084, GETDATE(), 999);</v>
      </c>
      <c r="AC10522" s="316"/>
    </row>
    <row r="10523" spans="26:29" s="626" customFormat="1">
      <c r="Z10523" s="626">
        <v>800</v>
      </c>
      <c r="AA10523" s="316" t="str">
        <f t="shared" si="95"/>
        <v>INSERT INTO UPK_IKOU.upk_k40.k60_os_buno_link (os_buhin_no, k60_buno_id, created_date, created_tantou_id) VALUES ('743F2/3 1GR0C     B302', 2085, GETDATE(), 999);</v>
      </c>
      <c r="AC10523" s="316"/>
    </row>
    <row r="10524" spans="26:29" s="626" customFormat="1">
      <c r="Z10524" s="626">
        <v>801</v>
      </c>
      <c r="AA10524" s="316" t="str">
        <f t="shared" si="95"/>
        <v>INSERT INTO UPK_IKOU.upk_k40.k60_os_buno_link (os_buhin_no, k60_buno_id, created_date, created_tantou_id) VALUES ('743F2/3 1GR0D     B302', 2086, GETDATE(), 999);</v>
      </c>
      <c r="AC10524" s="316"/>
    </row>
    <row r="10525" spans="26:29" s="626" customFormat="1">
      <c r="Z10525" s="626">
        <v>802</v>
      </c>
      <c r="AA10525" s="316" t="str">
        <f t="shared" si="95"/>
        <v>INSERT INTO UPK_IKOU.upk_k40.k60_os_buno_link (os_buhin_no, k60_buno_id, created_date, created_tantou_id) VALUES ('743F2/3 1GR0E     B302', 2087, GETDATE(), 999);</v>
      </c>
      <c r="AC10525" s="316"/>
    </row>
    <row r="10526" spans="26:29" s="626" customFormat="1">
      <c r="Z10526" s="626">
        <v>803</v>
      </c>
      <c r="AA10526" s="316" t="str">
        <f t="shared" si="95"/>
        <v>INSERT INTO UPK_IKOU.upk_k40.k60_os_buno_link (os_buhin_no, k60_buno_id, created_date, created_tantou_id) VALUES ('74366   1GR0A     B309', 2088, GETDATE(), 999);</v>
      </c>
      <c r="AC10526" s="316"/>
    </row>
    <row r="10527" spans="26:29" s="626" customFormat="1">
      <c r="Z10527" s="626">
        <v>804</v>
      </c>
      <c r="AA10527" s="316" t="str">
        <f t="shared" si="95"/>
        <v>INSERT INTO UPK_IKOU.upk_k40.k60_os_buno_link (os_buhin_no, k60_buno_id, created_date, created_tantou_id) VALUES ('74367   1GR0A     B309', 2089, GETDATE(), 999);</v>
      </c>
      <c r="AC10527" s="316"/>
    </row>
    <row r="10528" spans="26:29" s="626" customFormat="1">
      <c r="Z10528" s="626">
        <v>805</v>
      </c>
      <c r="AA10528" s="316" t="str">
        <f t="shared" si="95"/>
        <v>INSERT INTO UPK_IKOU.upk_k40.k60_os_buno_link (os_buhin_no, k60_buno_id, created_date, created_tantou_id) VALUES ('74366   1GR0B     B309', 2090, GETDATE(), 999);</v>
      </c>
      <c r="AC10528" s="316"/>
    </row>
    <row r="10529" spans="26:29" s="626" customFormat="1">
      <c r="Z10529" s="626">
        <v>806</v>
      </c>
      <c r="AA10529" s="316" t="str">
        <f t="shared" si="95"/>
        <v>INSERT INTO UPK_IKOU.upk_k40.k60_os_buno_link (os_buhin_no, k60_buno_id, created_date, created_tantou_id) VALUES ('74367   1GR0B     B309', 2091, GETDATE(), 999);</v>
      </c>
      <c r="AC10529" s="316"/>
    </row>
    <row r="10530" spans="26:29" s="626" customFormat="1">
      <c r="Z10530" s="626">
        <v>807</v>
      </c>
      <c r="AA10530" s="316" t="str">
        <f t="shared" si="95"/>
        <v>INSERT INTO UPK_IKOU.upk_k40.k60_os_buno_link (os_buhin_no, k60_buno_id, created_date, created_tantou_id) VALUES ('74516   1GR0A     Zより', 2092, GETDATE(), 999);</v>
      </c>
      <c r="AC10530" s="316"/>
    </row>
    <row r="10531" spans="26:29" s="626" customFormat="1">
      <c r="Z10531" s="626">
        <v>808</v>
      </c>
      <c r="AA10531" s="316" t="str">
        <f t="shared" si="95"/>
        <v>INSERT INTO UPK_IKOU.upk_k40.k60_os_buno_link (os_buhin_no, k60_buno_id, created_date, created_tantou_id) VALUES ('76486/7 1GR0A　　 W70', 2093, GETDATE(), 999);</v>
      </c>
      <c r="AC10531" s="316"/>
    </row>
    <row r="10532" spans="26:29" s="626" customFormat="1">
      <c r="Z10532" s="626">
        <v>809</v>
      </c>
      <c r="AA10532" s="316" t="str">
        <f t="shared" si="95"/>
        <v>INSERT INTO UPK_IKOU.upk_k40.k60_os_buno_link (os_buhin_no, k60_buno_id, created_date, created_tantou_id) VALUES ('65616   JN20A     5016', 2094, GETDATE(), 999);</v>
      </c>
      <c r="AC10532" s="316"/>
    </row>
    <row r="10533" spans="26:29" s="626" customFormat="1">
      <c r="Z10533" s="626">
        <v>810</v>
      </c>
      <c r="AA10533" s="316" t="str">
        <f t="shared" si="95"/>
        <v>INSERT INTO UPK_IKOU.upk_k40.k60_os_buno_link (os_buhin_no, k60_buno_id, created_date, created_tantou_id) VALUES ('67466   JN20A     K70', 2095, GETDATE(), 999);</v>
      </c>
      <c r="AC10533" s="316"/>
    </row>
    <row r="10534" spans="26:29" s="626" customFormat="1">
      <c r="Z10534" s="626">
        <v>811</v>
      </c>
      <c r="AA10534" s="316" t="str">
        <f t="shared" si="95"/>
        <v>INSERT INTO UPK_IKOU.upk_k40.k60_os_buno_link (os_buhin_no, k60_buno_id, created_date, created_tantou_id) VALUES ('73211   JN22A     K70', 2096, GETDATE(), 999);</v>
      </c>
      <c r="AC10534" s="316"/>
    </row>
    <row r="10535" spans="26:29" s="626" customFormat="1">
      <c r="Z10535" s="626">
        <v>812</v>
      </c>
      <c r="AA10535" s="316" t="str">
        <f t="shared" si="95"/>
        <v>INSERT INTO UPK_IKOU.upk_k40.k60_os_buno_link (os_buhin_no, k60_buno_id, created_date, created_tantou_id) VALUES ('73211   JN22A     梱包', 2096, GETDATE(), 999);</v>
      </c>
      <c r="AC10535" s="316"/>
    </row>
    <row r="10536" spans="26:29" s="626" customFormat="1">
      <c r="Z10536" s="626">
        <v>813</v>
      </c>
      <c r="AA10536" s="316" t="str">
        <f t="shared" si="95"/>
        <v>INSERT INTO UPK_IKOU.upk_k40.k60_os_buno_link (os_buhin_no, k60_buno_id, created_date, created_tantou_id) VALUES ('73231   JN22A     完成品', 2097, GETDATE(), 999);</v>
      </c>
      <c r="AC10536" s="316"/>
    </row>
    <row r="10537" spans="26:29" s="626" customFormat="1">
      <c r="Z10537" s="626">
        <v>814</v>
      </c>
      <c r="AA10537" s="316" t="str">
        <f t="shared" si="95"/>
        <v>INSERT INTO UPK_IKOU.upk_k40.k60_os_buno_link (os_buhin_no, k60_buno_id, created_date, created_tantou_id) VALUES ('73231   JN22A     梱包', 2097, GETDATE(), 999);</v>
      </c>
      <c r="AC10537" s="316"/>
    </row>
    <row r="10538" spans="26:29" s="626" customFormat="1">
      <c r="Z10538" s="626">
        <v>815</v>
      </c>
      <c r="AA10538" s="316" t="str">
        <f t="shared" si="95"/>
        <v>INSERT INTO UPK_IKOU.upk_k40.k60_os_buno_link (os_buhin_no, k60_buno_id, created_date, created_tantou_id) VALUES ('76654/5 3TU0A     Zより', 2098, GETDATE(), 999);</v>
      </c>
      <c r="AC10538" s="316"/>
    </row>
    <row r="10539" spans="26:29" s="626" customFormat="1">
      <c r="Z10539" s="626">
        <v>816</v>
      </c>
      <c r="AA10539" s="316" t="str">
        <f t="shared" si="95"/>
        <v>INSERT INTO UPK_IKOU.upk_k40.k60_os_buno_link (os_buhin_no, k60_buno_id, created_date, created_tantou_id) VALUES ('755D6   3NU0A      W70', 2099, GETDATE(), 999);</v>
      </c>
      <c r="AC10539" s="316"/>
    </row>
    <row r="10540" spans="26:29" s="626" customFormat="1">
      <c r="Z10540" s="626">
        <v>817</v>
      </c>
      <c r="AA10540" s="316" t="str">
        <f t="shared" si="95"/>
        <v>INSERT INTO UPK_IKOU.upk_k40.k60_os_buno_link (os_buhin_no, k60_buno_id, created_date, created_tantou_id) VALUES ('755D7   3NU0A      W70', 2100, GETDATE(), 999);</v>
      </c>
      <c r="AC10540" s="316"/>
    </row>
    <row r="10541" spans="26:29" s="626" customFormat="1">
      <c r="Z10541" s="626">
        <v>818</v>
      </c>
      <c r="AA10541" s="316" t="str">
        <f t="shared" si="95"/>
        <v>INSERT INTO UPK_IKOU.upk_k40.k60_os_buno_link (os_buhin_no, k60_buno_id, created_date, created_tantou_id) VALUES ('74558/9 1LA0A-B   K70', 2101, GETDATE(), 999);</v>
      </c>
      <c r="AC10541" s="316"/>
    </row>
    <row r="10542" spans="26:29" s="626" customFormat="1">
      <c r="Z10542" s="626">
        <v>819</v>
      </c>
      <c r="AA10542" s="316" t="str">
        <f t="shared" si="95"/>
        <v>INSERT INTO UPK_IKOU.upk_k40.k60_os_buno_link (os_buhin_no, k60_buno_id, created_date, created_tantou_id) VALUES ('74558/9 1LA0A     K70', 2102, GETDATE(), 999);</v>
      </c>
      <c r="AC10542" s="316"/>
    </row>
    <row r="10543" spans="26:29" s="626" customFormat="1">
      <c r="Z10543" s="626">
        <v>820</v>
      </c>
      <c r="AA10543" s="316" t="str">
        <f t="shared" si="95"/>
        <v>INSERT INTO UPK_IKOU.upk_k40.k60_os_buno_link (os_buhin_no, k60_buno_id, created_date, created_tantou_id) VALUES ('75529   1LA0A     K70', 2103, GETDATE(), 999);</v>
      </c>
      <c r="AC10543" s="316"/>
    </row>
    <row r="10544" spans="26:29" s="626" customFormat="1">
      <c r="Z10544" s="626">
        <v>821</v>
      </c>
      <c r="AA10544" s="316" t="str">
        <f t="shared" si="95"/>
        <v>INSERT INTO UPK_IKOU.upk_k40.k60_os_buno_link (os_buhin_no, k60_buno_id, created_date, created_tantou_id) VALUES ('756C0/1 1LA0A     Rより', 1394, GETDATE(), 999);</v>
      </c>
      <c r="AC10544" s="316"/>
    </row>
    <row r="10545" spans="26:29" s="626" customFormat="1">
      <c r="Z10545" s="626">
        <v>822</v>
      </c>
      <c r="AA10545" s="316" t="str">
        <f t="shared" si="95"/>
        <v>INSERT INTO UPK_IKOU.upk_k40.k60_os_buno_link (os_buhin_no, k60_buno_id, created_date, created_tantou_id) VALUES ('67332   1ZR0A     B302', 2104, GETDATE(), 999);</v>
      </c>
      <c r="AC10545" s="316"/>
    </row>
    <row r="10546" spans="26:29" s="626" customFormat="1">
      <c r="Z10546" s="626">
        <v>823</v>
      </c>
      <c r="AA10546" s="316" t="str">
        <f t="shared" si="95"/>
        <v>INSERT INTO UPK_IKOU.upk_k40.k60_os_buno_link (os_buhin_no, k60_buno_id, created_date, created_tantou_id) VALUES ('67332   1ZR0B     K70', 2105, GETDATE(), 999);</v>
      </c>
      <c r="AC10546" s="316"/>
    </row>
    <row r="10547" spans="26:29" s="626" customFormat="1">
      <c r="Z10547" s="626">
        <v>824</v>
      </c>
      <c r="AA10547" s="316" t="str">
        <f t="shared" si="95"/>
        <v>INSERT INTO UPK_IKOU.upk_k40.k60_os_buno_link (os_buhin_no, k60_buno_id, created_date, created_tantou_id) VALUES ('67870   1ZR0A03   B70', 2106, GETDATE(), 999);</v>
      </c>
      <c r="AC10547" s="316"/>
    </row>
    <row r="10548" spans="26:29" s="626" customFormat="1">
      <c r="Z10548" s="626">
        <v>825</v>
      </c>
      <c r="AA10548" s="316" t="str">
        <f t="shared" si="95"/>
        <v>INSERT INTO UPK_IKOU.upk_k40.k60_os_buno_link (os_buhin_no, k60_buno_id, created_date, created_tantou_id) VALUES ('67870   1ZR0A04   B70', 2107, GETDATE(), 999);</v>
      </c>
      <c r="AC10548" s="316"/>
    </row>
    <row r="10549" spans="26:29" s="626" customFormat="1">
      <c r="Z10549" s="626">
        <v>826</v>
      </c>
      <c r="AA10549" s="316" t="str">
        <f t="shared" si="95"/>
        <v>INSERT INTO UPK_IKOU.upk_k40.k60_os_buno_link (os_buhin_no, k60_buno_id, created_date, created_tantou_id) VALUES ('75492/3 1JB0A     B302', 2108, GETDATE(), 999);</v>
      </c>
      <c r="AC10549" s="316"/>
    </row>
    <row r="10550" spans="26:29" s="626" customFormat="1">
      <c r="Z10550" s="626">
        <v>827</v>
      </c>
      <c r="AA10550" s="316" t="str">
        <f t="shared" si="95"/>
        <v>INSERT INTO UPK_IKOU.upk_k40.k60_os_buno_link (os_buhin_no, k60_buno_id, created_date, created_tantou_id) VALUES ('76246   1JA0A     B70', 2109, GETDATE(), 999);</v>
      </c>
      <c r="AC10550" s="316"/>
    </row>
    <row r="10551" spans="26:29" s="626" customFormat="1">
      <c r="Z10551" s="626">
        <v>828</v>
      </c>
      <c r="AA10551" s="316" t="str">
        <f t="shared" si="95"/>
        <v>INSERT INTO UPK_IKOU.upk_k40.k60_os_buno_link (os_buhin_no, k60_buno_id, created_date, created_tantou_id) VALUES ('76247   1JA0A     B70', 2110, GETDATE(), 999);</v>
      </c>
      <c r="AC10551" s="316"/>
    </row>
    <row r="10552" spans="26:29" s="626" customFormat="1">
      <c r="Z10552" s="626">
        <v>829</v>
      </c>
      <c r="AA10552" s="316" t="str">
        <f t="shared" si="95"/>
        <v>INSERT INTO UPK_IKOU.upk_k40.k60_os_buno_link (os_buhin_no, k60_buno_id, created_date, created_tantou_id) VALUES ('61212/3 3XA0A    Zより', 2111, GETDATE(), 999);</v>
      </c>
      <c r="AC10552" s="316"/>
    </row>
    <row r="10553" spans="26:29" s="626" customFormat="1">
      <c r="Z10553" s="626">
        <v>830</v>
      </c>
      <c r="AA10553" s="316" t="str">
        <f t="shared" si="95"/>
        <v>INSERT INTO UPK_IKOU.upk_k40.k60_os_buno_link (os_buhin_no, k60_buno_id, created_date, created_tantou_id) VALUES ('61212/3 3XA0A/3XE0A Zより', 2112, GETDATE(), 999);</v>
      </c>
      <c r="AC10553" s="316"/>
    </row>
    <row r="10554" spans="26:29" s="626" customFormat="1">
      <c r="Z10554" s="626">
        <v>831</v>
      </c>
      <c r="AA10554" s="316" t="str">
        <f t="shared" si="95"/>
        <v>INSERT INTO UPK_IKOU.upk_k40.k60_os_buno_link (os_buhin_no, k60_buno_id, created_date, created_tantou_id) VALUES ('61212/3 3XA2A    Zより', 2113, GETDATE(), 999);</v>
      </c>
      <c r="AC10554" s="316"/>
    </row>
    <row r="10555" spans="26:29" s="626" customFormat="1">
      <c r="Z10555" s="626">
        <v>832</v>
      </c>
      <c r="AA10555" s="316" t="str">
        <f t="shared" si="95"/>
        <v>INSERT INTO UPK_IKOU.upk_k40.k60_os_buno_link (os_buhin_no, k60_buno_id, created_date, created_tantou_id) VALUES ('61212/3 3XE2A/3XA2A Zより', 2114, GETDATE(), 999);</v>
      </c>
      <c r="AC10555" s="316"/>
    </row>
    <row r="10556" spans="26:29" s="626" customFormat="1">
      <c r="Z10556" s="626">
        <v>833</v>
      </c>
      <c r="AA10556" s="316" t="str">
        <f t="shared" ref="AA10556:AA10619" si="96">AA$9722&amp;"'"&amp;AA9155&amp;"', "&amp;AB9155&amp;", GETDATE(), 999);"</f>
        <v>INSERT INTO UPK_IKOU.upk_k40.k60_os_buno_link (os_buhin_no, k60_buno_id, created_date, created_tantou_id) VALUES ('73211   3XE0A     B301  ', 2115, GETDATE(), 999);</v>
      </c>
      <c r="AC10556" s="316"/>
    </row>
    <row r="10557" spans="26:29" s="626" customFormat="1">
      <c r="Z10557" s="626">
        <v>834</v>
      </c>
      <c r="AA10557" s="316" t="str">
        <f t="shared" si="96"/>
        <v>INSERT INTO UPK_IKOU.upk_k40.k60_os_buno_link (os_buhin_no, k60_buno_id, created_date, created_tantou_id) VALUES ('75234   3XA0A     B309', 2116, GETDATE(), 999);</v>
      </c>
      <c r="AC10557" s="316"/>
    </row>
    <row r="10558" spans="26:29" s="626" customFormat="1">
      <c r="Z10558" s="626">
        <v>835</v>
      </c>
      <c r="AA10558" s="316" t="str">
        <f t="shared" si="96"/>
        <v>INSERT INTO UPK_IKOU.upk_k40.k60_os_buno_link (os_buhin_no, k60_buno_id, created_date, created_tantou_id) VALUES ('76458   3XA0A     B309', 2117, GETDATE(), 999);</v>
      </c>
      <c r="AC10558" s="316"/>
    </row>
    <row r="10559" spans="26:29" s="626" customFormat="1">
      <c r="Z10559" s="626">
        <v>836</v>
      </c>
      <c r="AA10559" s="316" t="str">
        <f t="shared" si="96"/>
        <v>INSERT INTO UPK_IKOU.upk_k40.k60_os_buno_link (os_buhin_no, k60_buno_id, created_date, created_tantou_id) VALUES ('76459   3XA0A     B309', 2118, GETDATE(), 999);</v>
      </c>
      <c r="AC10559" s="316"/>
    </row>
    <row r="10560" spans="26:29" s="626" customFormat="1">
      <c r="Z10560" s="626">
        <v>837</v>
      </c>
      <c r="AA10560" s="316" t="str">
        <f t="shared" si="96"/>
        <v>INSERT INTO UPK_IKOU.upk_k40.k60_os_buno_link (os_buhin_no, k60_buno_id, created_date, created_tantou_id) VALUES ('73212   3XC0A     B301', 2119, GETDATE(), 999);</v>
      </c>
      <c r="AC10560" s="316"/>
    </row>
    <row r="10561" spans="26:29" s="626" customFormat="1">
      <c r="Z10561" s="626">
        <v>838</v>
      </c>
      <c r="AA10561" s="316" t="str">
        <f t="shared" si="96"/>
        <v>INSERT INTO UPK_IKOU.upk_k40.k60_os_buno_link (os_buhin_no, k60_buno_id, created_date, created_tantou_id) VALUES ('73232   3XC0A K70シンクロ', 2120, GETDATE(), 999);</v>
      </c>
      <c r="AC10561" s="316"/>
    </row>
    <row r="10562" spans="26:29" s="626" customFormat="1">
      <c r="Z10562" s="626">
        <v>839</v>
      </c>
      <c r="AA10562" s="316" t="str">
        <f t="shared" si="96"/>
        <v>INSERT INTO UPK_IKOU.upk_k40.k60_os_buno_link (os_buhin_no, k60_buno_id, created_date, created_tantou_id) VALUES ('74329   3XN0A    Wより', 2121, GETDATE(), 999);</v>
      </c>
      <c r="AC10562" s="316"/>
    </row>
    <row r="10563" spans="26:29" s="626" customFormat="1">
      <c r="Z10563" s="626">
        <v>840</v>
      </c>
      <c r="AA10563" s="316" t="str">
        <f t="shared" si="96"/>
        <v>INSERT INTO UPK_IKOU.upk_k40.k60_os_buno_link (os_buhin_no, k60_buno_id, created_date, created_tantou_id) VALUES ('76332/3 3XC0A      K70', 2122, GETDATE(), 999);</v>
      </c>
      <c r="AC10563" s="316"/>
    </row>
    <row r="10564" spans="26:29" s="626" customFormat="1">
      <c r="Z10564" s="626">
        <v>841</v>
      </c>
      <c r="AA10564" s="316" t="str">
        <f t="shared" si="96"/>
        <v>INSERT INTO UPK_IKOU.upk_k40.k60_os_buno_link (os_buhin_no, k60_buno_id, created_date, created_tantou_id) VALUES ('77598   3XC8A   K70⇒B309 ', 2123, GETDATE(), 999);</v>
      </c>
      <c r="AC10564" s="316"/>
    </row>
    <row r="10565" spans="26:29" s="626" customFormat="1">
      <c r="Z10565" s="626">
        <v>842</v>
      </c>
      <c r="AA10565" s="316" t="str">
        <f t="shared" si="96"/>
        <v>INSERT INTO UPK_IKOU.upk_k40.k60_os_buno_link (os_buhin_no, k60_buno_id, created_date, created_tantou_id) VALUES ('76516/7 3XA2A  Sより B301', 1735, GETDATE(), 999);</v>
      </c>
      <c r="AC10565" s="316"/>
    </row>
    <row r="10566" spans="26:29" s="626" customFormat="1">
      <c r="Z10566" s="626">
        <v>843</v>
      </c>
      <c r="AA10566" s="316" t="str">
        <f t="shared" si="96"/>
        <v>INSERT INTO UPK_IKOU.upk_k40.k60_os_buno_link (os_buhin_no, k60_buno_id, created_date, created_tantou_id) VALUES ('76218   3XJ0A      K70  ', 2124, GETDATE(), 999);</v>
      </c>
      <c r="AC10566" s="316"/>
    </row>
    <row r="10567" spans="26:29" s="626" customFormat="1">
      <c r="Z10567" s="626">
        <v>844</v>
      </c>
      <c r="AA10567" s="316" t="str">
        <f t="shared" si="96"/>
        <v>INSERT INTO UPK_IKOU.upk_k40.k60_os_buno_link (os_buhin_no, k60_buno_id, created_date, created_tantou_id) VALUES ('76219   3XJ0A      K70', 2125, GETDATE(), 999);</v>
      </c>
      <c r="AC10567" s="316"/>
    </row>
    <row r="10568" spans="26:29" s="626" customFormat="1">
      <c r="Z10568" s="626">
        <v>845</v>
      </c>
      <c r="AA10568" s="316" t="str">
        <f t="shared" si="96"/>
        <v>INSERT INTO UPK_IKOU.upk_k40.k60_os_buno_link (os_buhin_no, k60_buno_id, created_date, created_tantou_id) VALUES ('76246/7 3XJ0A      K70', 2126, GETDATE(), 999);</v>
      </c>
      <c r="AC10568" s="316"/>
    </row>
    <row r="10569" spans="26:29" s="626" customFormat="1">
      <c r="Z10569" s="626">
        <v>846</v>
      </c>
      <c r="AA10569" s="316" t="str">
        <f t="shared" si="96"/>
        <v>INSERT INTO UPK_IKOU.upk_k40.k60_os_buno_link (os_buhin_no, k60_buno_id, created_date, created_tantou_id) VALUES ('76373   3YF3A  Wより　K70', 2127, GETDATE(), 999);</v>
      </c>
      <c r="AC10569" s="316"/>
    </row>
    <row r="10570" spans="26:29" s="626" customFormat="1">
      <c r="Z10570" s="626">
        <v>847</v>
      </c>
      <c r="AA10570" s="316" t="str">
        <f t="shared" si="96"/>
        <v>INSERT INTO UPK_IKOU.upk_k40.k60_os_buno_link (os_buhin_no, k60_buno_id, created_date, created_tantou_id) VALUES ('76397   3YF0A  Sより　K70', 2128, GETDATE(), 999);</v>
      </c>
      <c r="AC10570" s="316"/>
    </row>
    <row r="10571" spans="26:29" s="626" customFormat="1">
      <c r="Z10571" s="626">
        <v>848</v>
      </c>
      <c r="AA10571" s="316" t="str">
        <f t="shared" si="96"/>
        <v>INSERT INTO UPK_IKOU.upk_k40.k60_os_buno_link (os_buhin_no, k60_buno_id, created_date, created_tantou_id) VALUES ('17216   CY00A      K30', 2129, GETDATE(), 999);</v>
      </c>
      <c r="AC10571" s="316"/>
    </row>
    <row r="10572" spans="26:29" s="626" customFormat="1">
      <c r="Z10572" s="626">
        <v>849</v>
      </c>
      <c r="AA10572" s="316" t="str">
        <f t="shared" si="96"/>
        <v>INSERT INTO UPK_IKOU.upk_k40.k60_os_buno_link (os_buhin_no, k60_buno_id, created_date, created_tantou_id) VALUES ('17217   CY00A      K30', 2130, GETDATE(), 999);</v>
      </c>
      <c r="AC10572" s="316"/>
    </row>
    <row r="10573" spans="26:29" s="626" customFormat="1">
      <c r="Z10573" s="626">
        <v>850</v>
      </c>
      <c r="AA10573" s="316" t="str">
        <f t="shared" si="96"/>
        <v>INSERT INTO UPK_IKOU.upk_k40.k60_os_buno_link (os_buhin_no, k60_buno_id, created_date, created_tantou_id) VALUES ('75454   1VN0A      W70', 2131, GETDATE(), 999);</v>
      </c>
      <c r="AC10573" s="316"/>
    </row>
    <row r="10574" spans="26:29" s="626" customFormat="1">
      <c r="Z10574" s="626">
        <v>851</v>
      </c>
      <c r="AA10574" s="316" t="str">
        <f t="shared" si="96"/>
        <v>INSERT INTO UPK_IKOU.upk_k40.k60_os_buno_link (os_buhin_no, k60_buno_id, created_date, created_tantou_id) VALUES ('75118   5TA0A  Sより W70', 1778, GETDATE(), 999);</v>
      </c>
      <c r="AC10574" s="316"/>
    </row>
    <row r="10575" spans="26:29" s="626" customFormat="1">
      <c r="Z10575" s="626">
        <v>852</v>
      </c>
      <c r="AA10575" s="316" t="str">
        <f t="shared" si="96"/>
        <v>INSERT INTO UPK_IKOU.upk_k40.k60_os_buno_link (os_buhin_no, k60_buno_id, created_date, created_tantou_id) VALUES ('75118   5TL0A  Sより K70', 1794, GETDATE(), 999);</v>
      </c>
      <c r="AC10575" s="316"/>
    </row>
    <row r="10576" spans="26:29" s="626" customFormat="1">
      <c r="Z10576" s="626">
        <v>853</v>
      </c>
      <c r="AA10576" s="316" t="str">
        <f t="shared" si="96"/>
        <v>INSERT INTO UPK_IKOU.upk_k40.k60_os_buno_link (os_buhin_no, k60_buno_id, created_date, created_tantou_id) VALUES ('51162   3VA4A      K70', 2132, GETDATE(), 999);</v>
      </c>
      <c r="AC10576" s="316"/>
    </row>
    <row r="10577" spans="26:29" s="626" customFormat="1">
      <c r="Z10577" s="626">
        <v>854</v>
      </c>
      <c r="AA10577" s="316" t="str">
        <f t="shared" si="96"/>
        <v>INSERT INTO UPK_IKOU.upk_k40.k60_os_buno_link (os_buhin_no, k60_buno_id, created_date, created_tantou_id) VALUES ('75176   5WK0A　移管逆送', 2133, GETDATE(), 999);</v>
      </c>
      <c r="AC10577" s="316"/>
    </row>
    <row r="10578" spans="26:29" s="626" customFormat="1">
      <c r="Z10578" s="626">
        <v>855</v>
      </c>
      <c r="AA10578" s="316" t="str">
        <f t="shared" si="96"/>
        <v>INSERT INTO UPK_IKOU.upk_k40.k60_os_buno_link (os_buhin_no, k60_buno_id, created_date, created_tantou_id) VALUES ('67466   4CB0A      K30', 2134, GETDATE(), 999);</v>
      </c>
      <c r="AC10578" s="316"/>
    </row>
    <row r="10579" spans="26:29" s="626" customFormat="1">
      <c r="Z10579" s="626">
        <v>856</v>
      </c>
      <c r="AA10579" s="316" t="str">
        <f t="shared" si="96"/>
        <v>INSERT INTO UPK_IKOU.upk_k40.k60_os_buno_link (os_buhin_no, k60_buno_id, created_date, created_tantou_id) VALUES ('67466   4CB0A-E ', 2135, GETDATE(), 999);</v>
      </c>
      <c r="AC10579" s="316"/>
    </row>
    <row r="10580" spans="26:29" s="626" customFormat="1">
      <c r="Z10580" s="626">
        <v>857</v>
      </c>
      <c r="AA10580" s="316" t="str">
        <f t="shared" si="96"/>
        <v>INSERT INTO UPK_IKOU.upk_k40.k60_os_buno_link (os_buhin_no, k60_buno_id, created_date, created_tantou_id) VALUES ('76482   4CB0A      K70', 2136, GETDATE(), 999);</v>
      </c>
      <c r="AC10580" s="316"/>
    </row>
    <row r="10581" spans="26:29" s="626" customFormat="1">
      <c r="Z10581" s="626">
        <v>858</v>
      </c>
      <c r="AA10581" s="316" t="str">
        <f t="shared" si="96"/>
        <v>INSERT INTO UPK_IKOU.upk_k40.k60_os_buno_link (os_buhin_no, k60_buno_id, created_date, created_tantou_id) VALUES ('76482   4CB0A-E  韓国向け', 2137, GETDATE(), 999);</v>
      </c>
      <c r="AC10581" s="316"/>
    </row>
    <row r="10582" spans="26:29" s="626" customFormat="1">
      <c r="Z10582" s="626">
        <v>859</v>
      </c>
      <c r="AA10582" s="316" t="str">
        <f t="shared" si="96"/>
        <v>INSERT INTO UPK_IKOU.upk_k40.k60_os_buno_link (os_buhin_no, k60_buno_id, created_date, created_tantou_id) VALUES ('78118　6MA0A　Rより B309', 2138, GETDATE(), 999);</v>
      </c>
      <c r="AC10582" s="316"/>
    </row>
    <row r="10583" spans="26:29" s="626" customFormat="1">
      <c r="Z10583" s="626">
        <v>860</v>
      </c>
      <c r="AA10583" s="316" t="str">
        <f t="shared" si="96"/>
        <v>INSERT INTO UPK_IKOU.upk_k40.k60_os_buno_link (os_buhin_no, k60_buno_id, created_date, created_tantou_id) VALUES ('78119　6MA0A　Rより B309', 2139, GETDATE(), 999);</v>
      </c>
      <c r="AC10583" s="316"/>
    </row>
    <row r="10584" spans="26:29" s="626" customFormat="1">
      <c r="Z10584" s="626">
        <v>861</v>
      </c>
      <c r="AA10584" s="316" t="str">
        <f t="shared" si="96"/>
        <v>INSERT INTO UPK_IKOU.upk_k40.k60_os_buno_link (os_buhin_no, k60_buno_id, created_date, created_tantou_id) VALUES ('76352/3 01G00   B302', 2140, GETDATE(), 999);</v>
      </c>
      <c r="AC10584" s="316"/>
    </row>
    <row r="10585" spans="26:29" s="626" customFormat="1">
      <c r="Z10585" s="626">
        <v>862</v>
      </c>
      <c r="AA10585" s="316" t="str">
        <f t="shared" si="96"/>
        <v>INSERT INTO UPK_IKOU.upk_k40.k60_os_buno_link (os_buhin_no, k60_buno_id, created_date, created_tantou_id) VALUES ('78152   CN000   B309', 2141, GETDATE(), 999);</v>
      </c>
      <c r="AC10585" s="316"/>
    </row>
    <row r="10586" spans="26:29" s="626" customFormat="1">
      <c r="Z10586" s="626">
        <v>863</v>
      </c>
      <c r="AA10586" s="316" t="str">
        <f t="shared" si="96"/>
        <v>INSERT INTO UPK_IKOU.upk_k40.k60_os_buno_link (os_buhin_no, k60_buno_id, created_date, created_tantou_id) VALUES ('80142/3  4M400  K30', 2142, GETDATE(), 999);</v>
      </c>
      <c r="AC10586" s="316"/>
    </row>
    <row r="10587" spans="26:29" s="626" customFormat="1">
      <c r="Z10587" s="626">
        <v>864</v>
      </c>
      <c r="AA10587" s="316" t="str">
        <f t="shared" si="96"/>
        <v>INSERT INTO UPK_IKOU.upk_k40.k60_os_buno_link (os_buhin_no, k60_buno_id, created_date, created_tantou_id) VALUES ('79146   8H300   B309', 2066, GETDATE(), 999);</v>
      </c>
      <c r="AC10587" s="316"/>
    </row>
    <row r="10588" spans="26:29" s="626" customFormat="1">
      <c r="Z10588" s="626">
        <v>865</v>
      </c>
      <c r="AA10588" s="316" t="str">
        <f t="shared" si="96"/>
        <v>INSERT INTO UPK_IKOU.upk_k40.k60_os_buno_link (os_buhin_no, k60_buno_id, created_date, created_tantou_id) VALUES ('62240   4M500   B302', 2143, GETDATE(), 999);</v>
      </c>
      <c r="AC10588" s="316"/>
    </row>
    <row r="10589" spans="26:29" s="626" customFormat="1">
      <c r="Z10589" s="626">
        <v>866</v>
      </c>
      <c r="AA10589" s="316" t="str">
        <f t="shared" si="96"/>
        <v>INSERT INTO UPK_IKOU.upk_k40.k60_os_buno_link (os_buhin_no, k60_buno_id, created_date, created_tantou_id) VALUES ('82118/9 5M000   高田', 2144, GETDATE(), 999);</v>
      </c>
      <c r="AC10589" s="316"/>
    </row>
    <row r="10590" spans="26:29" s="626" customFormat="1">
      <c r="Z10590" s="626">
        <v>867</v>
      </c>
      <c r="AA10590" s="316" t="str">
        <f t="shared" si="96"/>
        <v>INSERT INTO UPK_IKOU.upk_k40.k60_os_buno_link (os_buhin_no, k60_buno_id, created_date, created_tantou_id) VALUES ('77652/3 JM00A 　B309 Rより', 1327, GETDATE(), 999);</v>
      </c>
      <c r="AC10590" s="316"/>
    </row>
    <row r="10591" spans="26:29" s="626" customFormat="1">
      <c r="Z10591" s="626">
        <v>868</v>
      </c>
      <c r="AA10591" s="316" t="str">
        <f t="shared" si="96"/>
        <v>INSERT INTO UPK_IKOU.upk_k40.k60_os_buno_link (os_buhin_no, k60_buno_id, created_date, created_tantou_id) VALUES ('62522   1LA5A   SへK70', 1661, GETDATE(), 999);</v>
      </c>
      <c r="AC10591" s="316"/>
    </row>
    <row r="10592" spans="26:29" s="626" customFormat="1">
      <c r="Z10592" s="626">
        <v>869</v>
      </c>
      <c r="AA10592" s="316" t="str">
        <f t="shared" si="96"/>
        <v>INSERT INTO UPK_IKOU.upk_k40.k60_os_buno_link (os_buhin_no, k60_buno_id, created_date, created_tantou_id) VALUES ('67332   1LA0B   SへK70', 1664, GETDATE(), 999);</v>
      </c>
      <c r="AC10592" s="316"/>
    </row>
    <row r="10593" spans="26:29" s="626" customFormat="1">
      <c r="Z10593" s="626">
        <v>870</v>
      </c>
      <c r="AA10593" s="316" t="str">
        <f t="shared" si="96"/>
        <v>INSERT INTO UPK_IKOU.upk_k40.k60_os_buno_link (os_buhin_no, k60_buno_id, created_date, created_tantou_id) VALUES ('67336   1LA0A   SへB301', 1665, GETDATE(), 999);</v>
      </c>
      <c r="AC10593" s="316"/>
    </row>
    <row r="10594" spans="26:29" s="626" customFormat="1">
      <c r="Z10594" s="626">
        <v>871</v>
      </c>
      <c r="AA10594" s="316" t="str">
        <f t="shared" si="96"/>
        <v>INSERT INTO UPK_IKOU.upk_k40.k60_os_buno_link (os_buhin_no, k60_buno_id, created_date, created_tantou_id) VALUES ('74548   1LA0A   SへK70', 1672, GETDATE(), 999);</v>
      </c>
      <c r="AC10594" s="316"/>
    </row>
    <row r="10595" spans="26:29" s="626" customFormat="1">
      <c r="Z10595" s="626">
        <v>872</v>
      </c>
      <c r="AA10595" s="316" t="str">
        <f t="shared" si="96"/>
        <v>INSERT INTO UPK_IKOU.upk_k40.k60_os_buno_link (os_buhin_no, k60_buno_id, created_date, created_tantou_id) VALUES ('76458   5TA0A   SへW70', 1782, GETDATE(), 999);</v>
      </c>
      <c r="AC10595" s="316"/>
    </row>
    <row r="10596" spans="26:29" s="626" customFormat="1">
      <c r="Z10596" s="626">
        <v>873</v>
      </c>
      <c r="AA10596" s="316" t="str">
        <f t="shared" si="96"/>
        <v>INSERT INTO UPK_IKOU.upk_k40.k60_os_buno_link (os_buhin_no, k60_buno_id, created_date, created_tantou_id) VALUES ('76459   5TA0A   SへW70', 1783, GETDATE(), 999);</v>
      </c>
      <c r="AC10596" s="316"/>
    </row>
    <row r="10597" spans="26:29" s="626" customFormat="1">
      <c r="Z10597" s="626">
        <v>874</v>
      </c>
      <c r="AA10597" s="316" t="str">
        <f t="shared" si="96"/>
        <v>INSERT INTO UPK_IKOU.upk_k40.k60_os_buno_link (os_buhin_no, k60_buno_id, created_date, created_tantou_id) VALUES ('73211   4CC1A   SへB301', 1773, GETDATE(), 999);</v>
      </c>
      <c r="AC10597" s="316"/>
    </row>
    <row r="10598" spans="26:29" s="626" customFormat="1">
      <c r="Z10598" s="626">
        <v>875</v>
      </c>
      <c r="AA10598" s="316" t="str">
        <f t="shared" si="96"/>
        <v>INSERT INTO UPK_IKOU.upk_k40.k60_os_buno_link (os_buhin_no, k60_buno_id, created_date, created_tantou_id) VALUES ('64182/3 6MA0A   SへK70', 1791, GETDATE(), 999);</v>
      </c>
      <c r="AC10598" s="316"/>
    </row>
    <row r="10599" spans="26:29" s="626" customFormat="1">
      <c r="Z10599" s="626">
        <v>876</v>
      </c>
      <c r="AA10599" s="316" t="str">
        <f t="shared" si="96"/>
        <v>INSERT INTO UPK_IKOU.upk_k40.k60_os_buno_link (os_buhin_no, k60_buno_id, created_date, created_tantou_id) VALUES ('64828   D0109     B309', 2145, GETDATE(), 999);</v>
      </c>
      <c r="AC10599" s="316"/>
    </row>
    <row r="10600" spans="26:29" s="626" customFormat="1">
      <c r="Z10600" s="626">
        <v>877</v>
      </c>
      <c r="AA10600" s="316" t="str">
        <f t="shared" si="96"/>
        <v>INSERT INTO UPK_IKOU.upk_k40.k60_os_buno_link (os_buhin_no, k60_buno_id, created_date, created_tantou_id) VALUES ('64828   D0109-G   逆送', 2146, GETDATE(), 999);</v>
      </c>
      <c r="AC10600" s="316"/>
    </row>
    <row r="10601" spans="26:29" s="626" customFormat="1">
      <c r="Z10601" s="626">
        <v>878</v>
      </c>
      <c r="AA10601" s="316" t="str">
        <f t="shared" si="96"/>
        <v>INSERT INTO UPK_IKOU.upk_k40.k60_os_buno_link (os_buhin_no, k60_buno_id, created_date, created_tantou_id) VALUES ('74811   01G0A     Mより', 2147, GETDATE(), 999);</v>
      </c>
      <c r="AC10601" s="316"/>
    </row>
    <row r="10602" spans="26:29" s="626" customFormat="1">
      <c r="Z10602" s="626">
        <v>879</v>
      </c>
      <c r="AA10602" s="316" t="str">
        <f t="shared" si="96"/>
        <v>INSERT INTO UPK_IKOU.upk_k40.k60_os_buno_link (os_buhin_no, k60_buno_id, created_date, created_tantou_id) VALUES ('74811   08G00　　 Mより', 2148, GETDATE(), 999);</v>
      </c>
      <c r="AC10602" s="316"/>
    </row>
    <row r="10603" spans="26:29" s="626" customFormat="1">
      <c r="Z10603" s="626">
        <v>880</v>
      </c>
      <c r="AA10603" s="316" t="str">
        <f t="shared" si="96"/>
        <v>INSERT INTO UPK_IKOU.upk_k40.k60_os_buno_link (os_buhin_no, k60_buno_id, created_date, created_tantou_id) VALUES ('74811   31G0A　　 Mより', 2149, GETDATE(), 999);</v>
      </c>
      <c r="AC10603" s="316"/>
    </row>
    <row r="10604" spans="26:29" s="626" customFormat="1">
      <c r="Z10604" s="626">
        <v>881</v>
      </c>
      <c r="AA10604" s="316" t="str">
        <f t="shared" si="96"/>
        <v>INSERT INTO UPK_IKOU.upk_k40.k60_os_buno_link (os_buhin_no, k60_buno_id, created_date, created_tantou_id) VALUES ('74811   3S800 　　Mより', 2150, GETDATE(), 999);</v>
      </c>
      <c r="AC10604" s="316"/>
    </row>
    <row r="10605" spans="26:29" s="626" customFormat="1">
      <c r="Z10605" s="626">
        <v>882</v>
      </c>
      <c r="AA10605" s="316" t="str">
        <f t="shared" si="96"/>
        <v>INSERT INTO UPK_IKOU.upk_k40.k60_os_buno_link (os_buhin_no, k60_buno_id, created_date, created_tantou_id) VALUES ('74811   3S810　　 Mより', 2151, GETDATE(), 999);</v>
      </c>
      <c r="AC10605" s="316"/>
    </row>
    <row r="10606" spans="26:29" s="626" customFormat="1">
      <c r="Z10606" s="626">
        <v>883</v>
      </c>
      <c r="AA10606" s="316" t="str">
        <f t="shared" si="96"/>
        <v>INSERT INTO UPK_IKOU.upk_k40.k60_os_buno_link (os_buhin_no, k60_buno_id, created_date, created_tantou_id) VALUES ('74811   VJ30A　　 Mより', 2152, GETDATE(), 999);</v>
      </c>
      <c r="AC10606" s="316"/>
    </row>
    <row r="10607" spans="26:29" s="626" customFormat="1">
      <c r="Z10607" s="626">
        <v>884</v>
      </c>
      <c r="AA10607" s="316" t="str">
        <f t="shared" si="96"/>
        <v>INSERT INTO UPK_IKOU.upk_k40.k60_os_buno_link (os_buhin_no, k60_buno_id, created_date, created_tantou_id) VALUES ('74811   VJ40A     Mより', 2153, GETDATE(), 999);</v>
      </c>
      <c r="AC10607" s="316"/>
    </row>
    <row r="10608" spans="26:29" s="626" customFormat="1">
      <c r="Z10608" s="626">
        <v>885</v>
      </c>
      <c r="AA10608" s="316" t="str">
        <f t="shared" si="96"/>
        <v>INSERT INTO UPK_IKOU.upk_k40.k60_os_buno_link (os_buhin_no, k60_buno_id, created_date, created_tantou_id) VALUES ('62592   VG200-01　Mより', 2154, GETDATE(), 999);</v>
      </c>
      <c r="AC10608" s="316"/>
    </row>
    <row r="10609" spans="26:29" s="626" customFormat="1">
      <c r="Z10609" s="626">
        <v>886</v>
      </c>
      <c r="AA10609" s="316" t="str">
        <f t="shared" si="96"/>
        <v>INSERT INTO UPK_IKOU.upk_k40.k60_os_buno_link (os_buhin_no, k60_buno_id, created_date, created_tantou_id) VALUES ('62593   VG200-01　Mより', 2155, GETDATE(), 999);</v>
      </c>
      <c r="AC10609" s="316"/>
    </row>
    <row r="10610" spans="26:29" s="626" customFormat="1">
      <c r="Z10610" s="626">
        <v>887</v>
      </c>
      <c r="AA10610" s="316" t="str">
        <f t="shared" si="96"/>
        <v>INSERT INTO UPK_IKOU.upk_k40.k60_os_buno_link (os_buhin_no, k60_buno_id, created_date, created_tantou_id) VALUES ('93872  92G00      B301', 2156, GETDATE(), 999);</v>
      </c>
      <c r="AC10610" s="316"/>
    </row>
    <row r="10611" spans="26:29" s="626" customFormat="1">
      <c r="Z10611" s="626">
        <v>888</v>
      </c>
      <c r="AA10611" s="316" t="str">
        <f t="shared" si="96"/>
        <v>INSERT INTO UPK_IKOU.upk_k40.k60_os_buno_link (os_buhin_no, k60_buno_id, created_date, created_tantou_id) VALUES ('91314/5 0W000-P   B309', 2157, GETDATE(), 999);</v>
      </c>
      <c r="AC10611" s="316"/>
    </row>
    <row r="10612" spans="26:29" s="626" customFormat="1">
      <c r="Z10612" s="626">
        <v>889</v>
      </c>
      <c r="AA10612" s="316" t="str">
        <f t="shared" si="96"/>
        <v>INSERT INTO UPK_IKOU.upk_k40.k60_os_buno_link (os_buhin_no, k60_buno_id, created_date, created_tantou_id) VALUES ('91318/9 0W000-P   B309', 2158, GETDATE(), 999);</v>
      </c>
      <c r="AC10612" s="316"/>
    </row>
    <row r="10613" spans="26:29" s="626" customFormat="1">
      <c r="Z10613" s="626">
        <v>890</v>
      </c>
      <c r="AA10613" s="316" t="str">
        <f t="shared" si="96"/>
        <v>INSERT INTO UPK_IKOU.upk_k40.k60_os_buno_link (os_buhin_no, k60_buno_id, created_date, created_tantou_id) VALUES ('9640/1  14220     B309', 2159, GETDATE(), 999);</v>
      </c>
      <c r="AC10613" s="316"/>
    </row>
    <row r="10614" spans="26:29" s="626" customFormat="1">
      <c r="Z10614" s="626">
        <v>891</v>
      </c>
      <c r="AA10614" s="316" t="str">
        <f t="shared" si="96"/>
        <v>INSERT INTO UPK_IKOU.upk_k40.k60_os_buno_link (os_buhin_no, k60_buno_id, created_date, created_tantou_id) VALUES ('74755   73R0001   Bより', 2160, GETDATE(), 999);</v>
      </c>
      <c r="AC10614" s="316"/>
    </row>
    <row r="10615" spans="26:29" s="626" customFormat="1">
      <c r="Z10615" s="626">
        <v>892</v>
      </c>
      <c r="AA10615" s="316" t="str">
        <f t="shared" si="96"/>
        <v>INSERT INTO UPK_IKOU.upk_k40.k60_os_buno_link (os_buhin_no, k60_buno_id, created_date, created_tantou_id) VALUES ('62512   85F00　　 Bより', 2041, GETDATE(), 999);</v>
      </c>
      <c r="AC10615" s="316"/>
    </row>
    <row r="10616" spans="26:29" s="626" customFormat="1">
      <c r="Z10616" s="626">
        <v>893</v>
      </c>
      <c r="AA10616" s="316" t="str">
        <f t="shared" si="96"/>
        <v>INSERT INTO UPK_IKOU.upk_k40.k60_os_buno_link (os_buhin_no, k60_buno_id, created_date, created_tantou_id) VALUES ('74532   CA000　　 Uより', 2161, GETDATE(), 999);</v>
      </c>
      <c r="AC10616" s="316"/>
    </row>
    <row r="10617" spans="26:29" s="626" customFormat="1">
      <c r="Z10617" s="626">
        <v>894</v>
      </c>
      <c r="AA10617" s="316" t="str">
        <f t="shared" si="96"/>
        <v>INSERT INTO UPK_IKOU.upk_k40.k60_os_buno_link (os_buhin_no, k60_buno_id, created_date, created_tantou_id) VALUES ('78118/9 8H710　　 Rより', 1305, GETDATE(), 999);</v>
      </c>
      <c r="AC10617" s="316"/>
    </row>
    <row r="10618" spans="26:29" s="626" customFormat="1">
      <c r="Z10618" s="626">
        <v>895</v>
      </c>
      <c r="AA10618" s="316" t="str">
        <f t="shared" si="96"/>
        <v>INSERT INTO UPK_IKOU.upk_k40.k60_os_buno_link (os_buhin_no, k60_buno_id, created_date, created_tantou_id) VALUES ('75422   EN100　　 Bより', 2162, GETDATE(), 999);</v>
      </c>
      <c r="AC10618" s="316"/>
    </row>
    <row r="10619" spans="26:29" s="626" customFormat="1">
      <c r="Z10619" s="626">
        <v>896</v>
      </c>
      <c r="AA10619" s="316" t="str">
        <f t="shared" si="96"/>
        <v>INSERT INTO UPK_IKOU.upk_k40.k60_os_buno_link (os_buhin_no, k60_buno_id, created_date, created_tantou_id) VALUES ('66312   4M410     K70', 2163, GETDATE(), 999);</v>
      </c>
      <c r="AC10619" s="316"/>
    </row>
    <row r="10620" spans="26:29" s="626" customFormat="1">
      <c r="Z10620" s="626">
        <v>897</v>
      </c>
      <c r="AA10620" s="316" t="str">
        <f t="shared" ref="AA10620:AA10683" si="97">AA$9722&amp;"'"&amp;AA9219&amp;"', "&amp;AB9219&amp;", GETDATE(), 999);"</f>
        <v>INSERT INTO UPK_IKOU.upk_k40.k60_os_buno_link (os_buhin_no, k60_buno_id, created_date, created_tantou_id) VALUES ('66312   6M000     K70', 2164, GETDATE(), 999);</v>
      </c>
      <c r="AC10620" s="316"/>
    </row>
    <row r="10621" spans="26:29" s="626" customFormat="1">
      <c r="Z10621" s="626">
        <v>898</v>
      </c>
      <c r="AA10621" s="316" t="str">
        <f t="shared" si="97"/>
        <v>INSERT INTO UPK_IKOU.upk_k40.k60_os_buno_link (os_buhin_no, k60_buno_id, created_date, created_tantou_id) VALUES ('67122   4M409 爪無し K70', 2165, GETDATE(), 999);</v>
      </c>
      <c r="AC10621" s="316"/>
    </row>
    <row r="10622" spans="26:29" s="626" customFormat="1">
      <c r="Z10622" s="626">
        <v>899</v>
      </c>
      <c r="AA10622" s="316" t="str">
        <f t="shared" si="97"/>
        <v>INSERT INTO UPK_IKOU.upk_k40.k60_os_buno_link (os_buhin_no, k60_buno_id, created_date, created_tantou_id) VALUES ('67122   5M019 爪無し K70', 2166, GETDATE(), 999);</v>
      </c>
      <c r="AC10622" s="316"/>
    </row>
    <row r="10623" spans="26:29" s="626" customFormat="1">
      <c r="Z10623" s="626">
        <v>900</v>
      </c>
      <c r="AA10623" s="316" t="str">
        <f t="shared" si="97"/>
        <v>INSERT INTO UPK_IKOU.upk_k40.k60_os_buno_link (os_buhin_no, k60_buno_id, created_date, created_tantou_id) VALUES ('67332   5M000 爪無し B302', 2167, GETDATE(), 999);</v>
      </c>
      <c r="AC10623" s="316"/>
    </row>
    <row r="10624" spans="26:29" s="626" customFormat="1">
      <c r="Z10624" s="626">
        <v>901</v>
      </c>
      <c r="AA10624" s="316" t="str">
        <f t="shared" si="97"/>
        <v>INSERT INTO UPK_IKOU.upk_k40.k60_os_buno_link (os_buhin_no, k60_buno_id, created_date, created_tantou_id) VALUES ('74332/3 4M400     B309', 2168, GETDATE(), 999);</v>
      </c>
      <c r="AC10624" s="316"/>
    </row>
    <row r="10625" spans="26:29" s="626" customFormat="1">
      <c r="Z10625" s="626">
        <v>902</v>
      </c>
      <c r="AA10625" s="316" t="str">
        <f t="shared" si="97"/>
        <v>INSERT INTO UPK_IKOU.upk_k40.k60_os_buno_link (os_buhin_no, k60_buno_id, created_date, created_tantou_id) VALUES ('75172   4M412 爪無し B302', 2169, GETDATE(), 999);</v>
      </c>
      <c r="AC10625" s="316"/>
    </row>
    <row r="10626" spans="26:29" s="626" customFormat="1">
      <c r="Z10626" s="626">
        <v>903</v>
      </c>
      <c r="AA10626" s="316" t="str">
        <f t="shared" si="97"/>
        <v>INSERT INTO UPK_IKOU.upk_k40.k60_os_buno_link (os_buhin_no, k60_buno_id, created_date, created_tantou_id) VALUES ('75173   4M412 爪無し B302', 2170, GETDATE(), 999);</v>
      </c>
      <c r="AC10626" s="316"/>
    </row>
    <row r="10627" spans="26:29" s="626" customFormat="1">
      <c r="Z10627" s="626">
        <v>904</v>
      </c>
      <c r="AA10627" s="316" t="str">
        <f t="shared" si="97"/>
        <v>INSERT INTO UPK_IKOU.upk_k40.k60_os_buno_link (os_buhin_no, k60_buno_id, created_date, created_tantou_id) VALUES ('76242/3 4M408/400 爪無しB302', 2171, GETDATE(), 999);</v>
      </c>
      <c r="AC10627" s="316"/>
    </row>
    <row r="10628" spans="26:29" s="626" customFormat="1">
      <c r="Z10628" s="626">
        <v>905</v>
      </c>
      <c r="AA10628" s="316" t="str">
        <f t="shared" si="97"/>
        <v>INSERT INTO UPK_IKOU.upk_k40.k60_os_buno_link (os_buhin_no, k60_buno_id, created_date, created_tantou_id) VALUES ('79412   4M500     B301', 2172, GETDATE(), 999);</v>
      </c>
      <c r="AC10628" s="316"/>
    </row>
    <row r="10629" spans="26:29" s="626" customFormat="1">
      <c r="Z10629" s="626">
        <v>906</v>
      </c>
      <c r="AA10629" s="316" t="str">
        <f t="shared" si="97"/>
        <v>INSERT INTO UPK_IKOU.upk_k40.k60_os_buno_link (os_buhin_no, k60_buno_id, created_date, created_tantou_id) VALUES ('62532   4M410001  K70⇒M70', 2173, GETDATE(), 999);</v>
      </c>
      <c r="AC10629" s="316"/>
    </row>
    <row r="10630" spans="26:29" s="626" customFormat="1">
      <c r="Z10630" s="626">
        <v>907</v>
      </c>
      <c r="AA10630" s="316" t="str">
        <f t="shared" si="97"/>
        <v>INSERT INTO UPK_IKOU.upk_k40.k60_os_buno_link (os_buhin_no, k60_buno_id, created_date, created_tantou_id) VALUES ('62532   AU00001   K70⇒M70', 2174, GETDATE(), 999);</v>
      </c>
      <c r="AC10630" s="316"/>
    </row>
    <row r="10631" spans="26:29" s="626" customFormat="1">
      <c r="Z10631" s="626">
        <v>908</v>
      </c>
      <c r="AA10631" s="316" t="str">
        <f t="shared" si="97"/>
        <v>INSERT INTO UPK_IKOU.upk_k40.k60_os_buno_link (os_buhin_no, k60_buno_id, created_date, created_tantou_id) VALUES ('75172   AU000 爪無し B302', 2175, GETDATE(), 999);</v>
      </c>
      <c r="AC10631" s="316"/>
    </row>
    <row r="10632" spans="26:29" s="626" customFormat="1">
      <c r="Z10632" s="626">
        <v>909</v>
      </c>
      <c r="AA10632" s="316" t="str">
        <f t="shared" si="97"/>
        <v>INSERT INTO UPK_IKOU.upk_k40.k60_os_buno_link (os_buhin_no, k60_buno_id, created_date, created_tantou_id) VALUES ('75173   AU000 爪無し B302', 2176, GETDATE(), 999);</v>
      </c>
      <c r="AC10632" s="316"/>
    </row>
    <row r="10633" spans="26:29" s="626" customFormat="1">
      <c r="Z10633" s="626">
        <v>910</v>
      </c>
      <c r="AA10633" s="316" t="str">
        <f t="shared" si="97"/>
        <v>INSERT INTO UPK_IKOU.upk_k40.k60_os_buno_link (os_buhin_no, k60_buno_id, created_date, created_tantou_id) VALUES ('75513   CN000 爪無し K70 ', 2177, GETDATE(), 999);</v>
      </c>
      <c r="AC10633" s="316"/>
    </row>
    <row r="10634" spans="26:29" s="626" customFormat="1">
      <c r="Z10634" s="626">
        <v>911</v>
      </c>
      <c r="AA10634" s="316" t="str">
        <f t="shared" si="97"/>
        <v>INSERT INTO UPK_IKOU.upk_k40.k60_os_buno_link (os_buhin_no, k60_buno_id, created_date, created_tantou_id) VALUES ('76752/3 CN00001 爪無し K70', 2178, GETDATE(), 999);</v>
      </c>
      <c r="AC10634" s="316"/>
    </row>
    <row r="10635" spans="26:29" s="626" customFormat="1">
      <c r="Z10635" s="626">
        <v>912</v>
      </c>
      <c r="AA10635" s="316" t="str">
        <f t="shared" si="97"/>
        <v>INSERT INTO UPK_IKOU.upk_k40.k60_os_buno_link (os_buhin_no, k60_buno_id, created_date, created_tantou_id) VALUES ('67122   8H30001 爪無し B309', 2179, GETDATE(), 999);</v>
      </c>
      <c r="AC10635" s="316"/>
    </row>
    <row r="10636" spans="26:29" s="626" customFormat="1">
      <c r="Z10636" s="626">
        <v>913</v>
      </c>
      <c r="AA10636" s="316" t="str">
        <f t="shared" si="97"/>
        <v>INSERT INTO UPK_IKOU.upk_k40.k60_os_buno_link (os_buhin_no, k60_buno_id, created_date, created_tantou_id) VALUES ('67122   8H70001   B309', 2180, GETDATE(), 999);</v>
      </c>
      <c r="AC10636" s="316"/>
    </row>
    <row r="10637" spans="26:29" s="626" customFormat="1">
      <c r="Z10637" s="626">
        <v>914</v>
      </c>
      <c r="AA10637" s="316" t="str">
        <f t="shared" si="97"/>
        <v>INSERT INTO UPK_IKOU.upk_k40.k60_os_buno_link (os_buhin_no, k60_buno_id, created_date, created_tantou_id) VALUES ('67122   8H90001   B309', 2181, GETDATE(), 999);</v>
      </c>
      <c r="AC10637" s="316"/>
    </row>
    <row r="10638" spans="26:29" s="626" customFormat="1">
      <c r="Z10638" s="626">
        <v>915</v>
      </c>
      <c r="AA10638" s="316" t="str">
        <f t="shared" si="97"/>
        <v>INSERT INTO UPK_IKOU.upk_k40.k60_os_buno_link (os_buhin_no, k60_buno_id, created_date, created_tantou_id) VALUES ('76232   8H30001 爪無し B302', 2182, GETDATE(), 999);</v>
      </c>
      <c r="AC10638" s="316"/>
    </row>
    <row r="10639" spans="26:29" s="626" customFormat="1">
      <c r="Z10639" s="626">
        <v>916</v>
      </c>
      <c r="AA10639" s="316" t="str">
        <f t="shared" si="97"/>
        <v>INSERT INTO UPK_IKOU.upk_k40.k60_os_buno_link (os_buhin_no, k60_buno_id, created_date, created_tantou_id) VALUES ('76233   8H30001 爪無し B302', 2183, GETDATE(), 999);</v>
      </c>
      <c r="AC10639" s="316"/>
    </row>
    <row r="10640" spans="26:29" s="626" customFormat="1">
      <c r="Z10640" s="626">
        <v>917</v>
      </c>
      <c r="AA10640" s="316" t="str">
        <f t="shared" si="97"/>
        <v>INSERT INTO UPK_IKOU.upk_k40.k60_os_buno_link (os_buhin_no, k60_buno_id, created_date, created_tantou_id) VALUES ('75113   CA00001 爪無し W70 ', 2184, GETDATE(), 999);</v>
      </c>
      <c r="AC10640" s="316"/>
    </row>
    <row r="10641" spans="26:29" s="626" customFormat="1">
      <c r="Z10641" s="626">
        <v>918</v>
      </c>
      <c r="AA10641" s="316" t="str">
        <f t="shared" si="97"/>
        <v>INSERT INTO UPK_IKOU.upk_k40.k60_os_buno_link (os_buhin_no, k60_buno_id, created_date, created_tantou_id) VALUES ('75182   CA000 爪無し W70', 2185, GETDATE(), 999);</v>
      </c>
      <c r="AC10641" s="316"/>
    </row>
    <row r="10642" spans="26:29" s="626" customFormat="1">
      <c r="Z10642" s="626">
        <v>919</v>
      </c>
      <c r="AA10642" s="316" t="str">
        <f t="shared" si="97"/>
        <v>INSERT INTO UPK_IKOU.upk_k40.k60_os_buno_link (os_buhin_no, k60_buno_id, created_date, created_tantou_id) VALUES ('75182   CB000 爪無し W70', 2186, GETDATE(), 999);</v>
      </c>
      <c r="AC10642" s="316"/>
    </row>
    <row r="10643" spans="26:29" s="626" customFormat="1">
      <c r="Z10643" s="626">
        <v>920</v>
      </c>
      <c r="AA10643" s="316" t="str">
        <f t="shared" si="97"/>
        <v>INSERT INTO UPK_IKOU.upk_k40.k60_os_buno_link (os_buhin_no, k60_buno_id, created_date, created_tantou_id) VALUES ('66319   EN000 爪無し J70', 2187, GETDATE(), 999);</v>
      </c>
      <c r="AC10643" s="316"/>
    </row>
    <row r="10644" spans="26:29" s="626" customFormat="1">
      <c r="Z10644" s="626">
        <v>921</v>
      </c>
      <c r="AA10644" s="316" t="str">
        <f t="shared" si="97"/>
        <v>INSERT INTO UPK_IKOU.upk_k40.k60_os_buno_link (os_buhin_no, k60_buno_id, created_date, created_tantou_id) VALUES ('74516   EN000 爪無し J70', 2188, GETDATE(), 999);</v>
      </c>
      <c r="AC10644" s="316"/>
    </row>
    <row r="10645" spans="26:29" s="626" customFormat="1">
      <c r="Z10645" s="626">
        <v>922</v>
      </c>
      <c r="AA10645" s="316" t="str">
        <f t="shared" si="97"/>
        <v>INSERT INTO UPK_IKOU.upk_k40.k60_os_buno_link (os_buhin_no, k60_buno_id, created_date, created_tantou_id) VALUES ('74516   EN100 爪無し J70', 2189, GETDATE(), 999);</v>
      </c>
      <c r="AC10645" s="316"/>
    </row>
    <row r="10646" spans="26:29" s="626" customFormat="1">
      <c r="Z10646" s="626">
        <v>923</v>
      </c>
      <c r="AA10646" s="316" t="str">
        <f t="shared" si="97"/>
        <v>INSERT INTO UPK_IKOU.upk_k40.k60_os_buno_link (os_buhin_no, k60_buno_id, created_date, created_tantou_id) VALUES ('75112   EN000 爪無し J70', 2190, GETDATE(), 999);</v>
      </c>
      <c r="AC10646" s="316"/>
    </row>
    <row r="10647" spans="26:29" s="626" customFormat="1">
      <c r="Z10647" s="626">
        <v>924</v>
      </c>
      <c r="AA10647" s="316" t="str">
        <f t="shared" si="97"/>
        <v>INSERT INTO UPK_IKOU.upk_k40.k60_os_buno_link (os_buhin_no, k60_buno_id, created_date, created_tantou_id) VALUES ('75113   EN000 爪無し J70', 2191, GETDATE(), 999);</v>
      </c>
      <c r="AC10647" s="316"/>
    </row>
    <row r="10648" spans="26:29" s="626" customFormat="1">
      <c r="Z10648" s="626">
        <v>925</v>
      </c>
      <c r="AA10648" s="316" t="str">
        <f t="shared" si="97"/>
        <v>INSERT INTO UPK_IKOU.upk_k40.k60_os_buno_link (os_buhin_no, k60_buno_id, created_date, created_tantou_id) VALUES ('75152/3 EN000 爪無し J70', 2192, GETDATE(), 999);</v>
      </c>
      <c r="AC10648" s="316"/>
    </row>
    <row r="10649" spans="26:29" s="626" customFormat="1">
      <c r="Z10649" s="626">
        <v>926</v>
      </c>
      <c r="AA10649" s="316" t="str">
        <f t="shared" si="97"/>
        <v>INSERT INTO UPK_IKOU.upk_k40.k60_os_buno_link (os_buhin_no, k60_buno_id, created_date, created_tantou_id) VALUES ('75134   EN000 爪無し J70', 2193, GETDATE(), 999);</v>
      </c>
      <c r="AC10649" s="316"/>
    </row>
    <row r="10650" spans="26:29" s="626" customFormat="1">
      <c r="Z10650" s="626">
        <v>927</v>
      </c>
      <c r="AA10650" s="316" t="str">
        <f t="shared" si="97"/>
        <v>INSERT INTO UPK_IKOU.upk_k40.k60_os_buno_link (os_buhin_no, k60_buno_id, created_date, created_tantou_id) VALUES ('75135   EN000 爪無し J70', 2194, GETDATE(), 999);</v>
      </c>
      <c r="AC10650" s="316"/>
    </row>
    <row r="10651" spans="26:29" s="626" customFormat="1">
      <c r="Z10651" s="626">
        <v>928</v>
      </c>
      <c r="AA10651" s="316" t="str">
        <f t="shared" si="97"/>
        <v>INSERT INTO UPK_IKOU.upk_k40.k60_os_buno_link (os_buhin_no, k60_buno_id, created_date, created_tantou_id) VALUES ('75512   EN000 爪無し J70', 2195, GETDATE(), 999);</v>
      </c>
      <c r="AC10651" s="316"/>
    </row>
    <row r="10652" spans="26:29" s="626" customFormat="1">
      <c r="Z10652" s="626">
        <v>929</v>
      </c>
      <c r="AA10652" s="316" t="str">
        <f t="shared" si="97"/>
        <v>INSERT INTO UPK_IKOU.upk_k40.k60_os_buno_link (os_buhin_no, k60_buno_id, created_date, created_tantou_id) VALUES ('75512   EN100 爪無し J70', 2196, GETDATE(), 999);</v>
      </c>
      <c r="AC10652" s="316"/>
    </row>
    <row r="10653" spans="26:29" s="626" customFormat="1">
      <c r="Z10653" s="626">
        <v>930</v>
      </c>
      <c r="AA10653" s="316" t="str">
        <f t="shared" si="97"/>
        <v>INSERT INTO UPK_IKOU.upk_k40.k60_os_buno_link (os_buhin_no, k60_buno_id, created_date, created_tantou_id) VALUES ('75513   EN000 爪無し J70', 2197, GETDATE(), 999);</v>
      </c>
      <c r="AC10653" s="316"/>
    </row>
    <row r="10654" spans="26:29" s="626" customFormat="1">
      <c r="Z10654" s="626">
        <v>931</v>
      </c>
      <c r="AA10654" s="316" t="str">
        <f t="shared" si="97"/>
        <v>INSERT INTO UPK_IKOU.upk_k40.k60_os_buno_link (os_buhin_no, k60_buno_id, created_date, created_tantou_id) VALUES ('75513   EN100 爪無し J70', 2198, GETDATE(), 999);</v>
      </c>
      <c r="AC10654" s="316"/>
    </row>
    <row r="10655" spans="26:29" s="626" customFormat="1">
      <c r="Z10655" s="626">
        <v>932</v>
      </c>
      <c r="AA10655" s="316" t="str">
        <f t="shared" si="97"/>
        <v>INSERT INTO UPK_IKOU.upk_k40.k60_os_buno_link (os_buhin_no, k60_buno_id, created_date, created_tantou_id) VALUES ('76456/7 EN000 爪無し J70', 2199, GETDATE(), 999);</v>
      </c>
      <c r="AC10655" s="316"/>
    </row>
    <row r="10656" spans="26:29" s="626" customFormat="1">
      <c r="Z10656" s="626">
        <v>933</v>
      </c>
      <c r="AA10656" s="316" t="str">
        <f t="shared" si="97"/>
        <v>INSERT INTO UPK_IKOU.upk_k40.k60_os_buno_link (os_buhin_no, k60_buno_id, created_date, created_tantou_id) VALUES ('76456/7 EN100 爪無し J70', 2200, GETDATE(), 999);</v>
      </c>
      <c r="AC10656" s="316"/>
    </row>
    <row r="10657" spans="26:29" s="626" customFormat="1">
      <c r="Z10657" s="626">
        <v>934</v>
      </c>
      <c r="AA10657" s="316" t="str">
        <f t="shared" si="97"/>
        <v>INSERT INTO UPK_IKOU.upk_k40.k60_os_buno_link (os_buhin_no, k60_buno_id, created_date, created_tantou_id) VALUES ('75632   EN000 爪無し J70', 2201, GETDATE(), 999);</v>
      </c>
      <c r="AC10657" s="316"/>
    </row>
    <row r="10658" spans="26:29" s="626" customFormat="1">
      <c r="Z10658" s="626">
        <v>935</v>
      </c>
      <c r="AA10658" s="316" t="str">
        <f t="shared" si="97"/>
        <v>INSERT INTO UPK_IKOU.upk_k40.k60_os_buno_link (os_buhin_no, k60_buno_id, created_date, created_tantou_id) VALUES ('75632   EN100 爪無し J70', 2202, GETDATE(), 999);</v>
      </c>
      <c r="AC10658" s="316"/>
    </row>
    <row r="10659" spans="26:29" s="626" customFormat="1">
      <c r="Z10659" s="626">
        <v>936</v>
      </c>
      <c r="AA10659" s="316" t="str">
        <f t="shared" si="97"/>
        <v>INSERT INTO UPK_IKOU.upk_k40.k60_os_buno_link (os_buhin_no, k60_buno_id, created_date, created_tantou_id) VALUES ('76242   EN000 爪無し J70', 2203, GETDATE(), 999);</v>
      </c>
      <c r="AC10659" s="316"/>
    </row>
    <row r="10660" spans="26:29" s="626" customFormat="1">
      <c r="Z10660" s="626">
        <v>937</v>
      </c>
      <c r="AA10660" s="316" t="str">
        <f t="shared" si="97"/>
        <v>INSERT INTO UPK_IKOU.upk_k40.k60_os_buno_link (os_buhin_no, k60_buno_id, created_date, created_tantou_id) VALUES ('76243   EN000 爪無し J70', 2204, GETDATE(), 999);</v>
      </c>
      <c r="AC10660" s="316"/>
    </row>
    <row r="10661" spans="26:29" s="626" customFormat="1">
      <c r="Z10661" s="626">
        <v>938</v>
      </c>
      <c r="AA10661" s="316" t="str">
        <f t="shared" si="97"/>
        <v>INSERT INTO UPK_IKOU.upk_k40.k60_os_buno_link (os_buhin_no, k60_buno_id, created_date, created_tantou_id) VALUES ('76752/3 EN000 爪無し J70', 2205, GETDATE(), 999);</v>
      </c>
      <c r="AC10661" s="316"/>
    </row>
    <row r="10662" spans="26:29" s="626" customFormat="1">
      <c r="Z10662" s="626">
        <v>939</v>
      </c>
      <c r="AA10662" s="316" t="str">
        <f t="shared" si="97"/>
        <v>INSERT INTO UPK_IKOU.upk_k40.k60_os_buno_link (os_buhin_no, k60_buno_id, created_date, created_tantou_id) VALUES ('74372   EN000 爪無し K70', 2206, GETDATE(), 999);</v>
      </c>
      <c r="AC10662" s="316"/>
    </row>
    <row r="10663" spans="26:29" s="626" customFormat="1">
      <c r="Z10663" s="626">
        <v>940</v>
      </c>
      <c r="AA10663" s="316" t="str">
        <f t="shared" si="97"/>
        <v>INSERT INTO UPK_IKOU.upk_k40.k60_os_buno_link (os_buhin_no, k60_buno_id, created_date, created_tantou_id) VALUES ('74372   EN100 爪無し K70', 2207, GETDATE(), 999);</v>
      </c>
      <c r="AC10663" s="316"/>
    </row>
    <row r="10664" spans="26:29" s="626" customFormat="1">
      <c r="Z10664" s="626">
        <v>941</v>
      </c>
      <c r="AA10664" s="316" t="str">
        <f t="shared" si="97"/>
        <v>INSERT INTO UPK_IKOU.upk_k40.k60_os_buno_link (os_buhin_no, k60_buno_id, created_date, created_tantou_id) VALUES ('76452   EN000 爪無し B70', 2208, GETDATE(), 999);</v>
      </c>
      <c r="AC10664" s="316"/>
    </row>
    <row r="10665" spans="26:29" s="626" customFormat="1">
      <c r="Z10665" s="626">
        <v>942</v>
      </c>
      <c r="AA10665" s="316" t="str">
        <f t="shared" si="97"/>
        <v>INSERT INTO UPK_IKOU.upk_k40.k60_os_buno_link (os_buhin_no, k60_buno_id, created_date, created_tantou_id) VALUES ('76453   EN000 爪無し B70', 2209, GETDATE(), 999);</v>
      </c>
      <c r="AC10665" s="316"/>
    </row>
    <row r="10666" spans="26:29" s="626" customFormat="1">
      <c r="Z10666" s="626">
        <v>943</v>
      </c>
      <c r="AA10666" s="316" t="str">
        <f t="shared" si="97"/>
        <v>INSERT INTO UPK_IKOU.upk_k40.k60_os_buno_link (os_buhin_no, k60_buno_id, created_date, created_tantou_id) VALUES ('75112   CA00001 W70爪無し', 2210, GETDATE(), 999);</v>
      </c>
      <c r="AC10666" s="316"/>
    </row>
    <row r="10667" spans="26:29" s="626" customFormat="1">
      <c r="Z10667" s="626">
        <v>944</v>
      </c>
      <c r="AA10667" s="316" t="str">
        <f t="shared" si="97"/>
        <v>INSERT INTO UPK_IKOU.upk_k40.k60_os_buno_link (os_buhin_no, k60_buno_id, created_date, created_tantou_id) VALUES ('66319   CA00001 B302爪無し', 2211, GETDATE(), 999);</v>
      </c>
      <c r="AC10667" s="316"/>
    </row>
    <row r="10668" spans="26:29" s="626" customFormat="1">
      <c r="Z10668" s="626">
        <v>945</v>
      </c>
      <c r="AA10668" s="316" t="str">
        <f t="shared" si="97"/>
        <v>INSERT INTO UPK_IKOU.upk_k40.k60_os_buno_link (os_buhin_no, k60_buno_id, created_date, created_tantou_id) VALUES ('74332   CA000 B302爪無し', 2212, GETDATE(), 999);</v>
      </c>
      <c r="AC10668" s="316"/>
    </row>
    <row r="10669" spans="26:29" s="626" customFormat="1">
      <c r="Z10669" s="626">
        <v>946</v>
      </c>
      <c r="AA10669" s="316" t="str">
        <f t="shared" si="97"/>
        <v>INSERT INTO UPK_IKOU.upk_k40.k60_os_buno_link (os_buhin_no, k60_buno_id, created_date, created_tantou_id) VALUES ('75173   CA000 W70爪無し', 2213, GETDATE(), 999);</v>
      </c>
      <c r="AC10669" s="316"/>
    </row>
    <row r="10670" spans="26:29" s="626" customFormat="1">
      <c r="Z10670" s="626">
        <v>947</v>
      </c>
      <c r="AA10670" s="316" t="str">
        <f t="shared" si="97"/>
        <v>INSERT INTO UPK_IKOU.upk_k40.k60_os_buno_link (os_buhin_no, k60_buno_id, created_date, created_tantou_id) VALUES ('75513   CA00001 T308爪無し    ', 2214, GETDATE(), 999);</v>
      </c>
      <c r="AC10670" s="316"/>
    </row>
    <row r="10671" spans="26:29" s="626" customFormat="1">
      <c r="Z10671" s="626">
        <v>948</v>
      </c>
      <c r="AA10671" s="316" t="str">
        <f t="shared" si="97"/>
        <v>INSERT INTO UPK_IKOU.upk_k40.k60_os_buno_link (os_buhin_no, k60_buno_id, created_date, created_tantou_id) VALUES ('76456/7 CA000 T308爪無し', 2215, GETDATE(), 999);</v>
      </c>
      <c r="AC10671" s="316"/>
    </row>
    <row r="10672" spans="26:29" s="626" customFormat="1">
      <c r="Z10672" s="626">
        <v>949</v>
      </c>
      <c r="AA10672" s="316" t="str">
        <f t="shared" si="97"/>
        <v>INSERT INTO UPK_IKOU.upk_k40.k60_os_buno_link (os_buhin_no, k60_buno_id, created_date, created_tantou_id) VALUES ('76452   CA000 T308爪無し', 2216, GETDATE(), 999);</v>
      </c>
      <c r="AC10672" s="316"/>
    </row>
    <row r="10673" spans="26:29" s="626" customFormat="1">
      <c r="Z10673" s="626">
        <v>950</v>
      </c>
      <c r="AA10673" s="316" t="str">
        <f t="shared" si="97"/>
        <v>INSERT INTO UPK_IKOU.upk_k40.k60_os_buno_link (os_buhin_no, k60_buno_id, created_date, created_tantou_id) VALUES ('76453   CA000 T308爪無し', 2217, GETDATE(), 999);</v>
      </c>
      <c r="AC10673" s="316"/>
    </row>
    <row r="10674" spans="26:29" s="626" customFormat="1">
      <c r="Z10674" s="626">
        <v>951</v>
      </c>
      <c r="AA10674" s="316" t="str">
        <f t="shared" si="97"/>
        <v>INSERT INTO UPK_IKOU.upk_k40.k60_os_buno_link (os_buhin_no, k60_buno_id, created_date, created_tantou_id) VALUES ('76752/3 CA000 T308爪無し', 2218, GETDATE(), 999);</v>
      </c>
      <c r="AC10674" s="316"/>
    </row>
    <row r="10675" spans="26:29" s="626" customFormat="1">
      <c r="Z10675" s="626">
        <v>952</v>
      </c>
      <c r="AA10675" s="316" t="str">
        <f t="shared" si="97"/>
        <v>INSERT INTO UPK_IKOU.upk_k40.k60_os_buno_link (os_buhin_no, k60_buno_id, created_date, created_tantou_id) VALUES ('75312   CA000 T308爪無し', 2219, GETDATE(), 999);</v>
      </c>
      <c r="AC10675" s="316"/>
    </row>
    <row r="10676" spans="26:29" s="626" customFormat="1">
      <c r="Z10676" s="626">
        <v>953</v>
      </c>
      <c r="AA10676" s="316" t="str">
        <f t="shared" si="97"/>
        <v>INSERT INTO UPK_IKOU.upk_k40.k60_os_buno_link (os_buhin_no, k60_buno_id, created_date, created_tantou_id) VALUES ('75313   CA000 T308爪無し', 2220, GETDATE(), 999);</v>
      </c>
      <c r="AC10676" s="316"/>
    </row>
    <row r="10677" spans="26:29" s="626" customFormat="1">
      <c r="Z10677" s="626">
        <v>954</v>
      </c>
      <c r="AA10677" s="316" t="str">
        <f t="shared" si="97"/>
        <v>INSERT INTO UPK_IKOU.upk_k40.k60_os_buno_link (os_buhin_no, k60_buno_id, created_date, created_tantou_id) VALUES ('67408/9 9Y000 型廃却 爪無し', 2221, GETDATE(), 999);</v>
      </c>
      <c r="AC10677" s="316"/>
    </row>
    <row r="10678" spans="26:29" s="626" customFormat="1">
      <c r="Z10678" s="626">
        <v>955</v>
      </c>
      <c r="AA10678" s="316" t="str">
        <f t="shared" si="97"/>
        <v>INSERT INTO UPK_IKOU.upk_k40.k60_os_buno_link (os_buhin_no, k60_buno_id, created_date, created_tantou_id) VALUES ('75513   9Y000 K70爪無し', 2222, GETDATE(), 999);</v>
      </c>
      <c r="AC10678" s="316"/>
    </row>
    <row r="10679" spans="26:29" s="626" customFormat="1">
      <c r="Z10679" s="626">
        <v>956</v>
      </c>
      <c r="AA10679" s="316" t="str">
        <f t="shared" si="97"/>
        <v>INSERT INTO UPK_IKOU.upk_k40.k60_os_buno_link (os_buhin_no, k60_buno_id, created_date, created_tantou_id) VALUES ('57131   B5011     葵', 2223, GETDATE(), 999);</v>
      </c>
      <c r="AC10679" s="316"/>
    </row>
    <row r="10680" spans="26:29" s="626" customFormat="1">
      <c r="Z10680" s="626">
        <v>957</v>
      </c>
      <c r="AA10680" s="316" t="str">
        <f t="shared" si="97"/>
        <v>INSERT INTO UPK_IKOU.upk_k40.k60_os_buno_link (os_buhin_no, k60_buno_id, created_date, created_tantou_id) VALUES ('57132   B5011     葵', 2224, GETDATE(), 999);</v>
      </c>
      <c r="AC10680" s="316"/>
    </row>
    <row r="10681" spans="26:29" s="626" customFormat="1">
      <c r="Z10681" s="626">
        <v>958</v>
      </c>
      <c r="AA10681" s="316" t="str">
        <f t="shared" si="97"/>
        <v>INSERT INTO UPK_IKOU.upk_k40.k60_os_buno_link (os_buhin_no, k60_buno_id, created_date, created_tantou_id) VALUES ('57131   B5020     葵', 2225, GETDATE(), 999);</v>
      </c>
      <c r="AC10681" s="316"/>
    </row>
    <row r="10682" spans="26:29" s="626" customFormat="1">
      <c r="Z10682" s="626">
        <v>959</v>
      </c>
      <c r="AA10682" s="316" t="str">
        <f t="shared" si="97"/>
        <v>INSERT INTO UPK_IKOU.upk_k40.k60_os_buno_link (os_buhin_no, k60_buno_id, created_date, created_tantou_id) VALUES ('57132   B5020     葵', 2226, GETDATE(), 999);</v>
      </c>
      <c r="AC10682" s="316"/>
    </row>
    <row r="10683" spans="26:29" s="626" customFormat="1">
      <c r="Z10683" s="626">
        <v>960</v>
      </c>
      <c r="AA10683" s="316" t="str">
        <f t="shared" si="97"/>
        <v>INSERT INTO UPK_IKOU.upk_k40.k60_os_buno_link (os_buhin_no, k60_buno_id, created_date, created_tantou_id) VALUES ('64184   JG00A 爪廃却 B301', 2227, GETDATE(), 999);</v>
      </c>
      <c r="AC10683" s="316"/>
    </row>
    <row r="10684" spans="26:29" s="626" customFormat="1">
      <c r="Z10684" s="626">
        <v>961</v>
      </c>
      <c r="AA10684" s="316" t="str">
        <f t="shared" ref="AA10684:AA10747" si="98">AA$9722&amp;"'"&amp;AA9283&amp;"', "&amp;AB9283&amp;", GETDATE(), 999);"</f>
        <v>INSERT INTO UPK_IKOU.upk_k40.k60_os_buno_link (os_buhin_no, k60_buno_id, created_date, created_tantou_id) VALUES ('64185   JG00A 爪廃却 B301', 2228, GETDATE(), 999);</v>
      </c>
      <c r="AC10684" s="316"/>
    </row>
    <row r="10685" spans="26:29" s="626" customFormat="1">
      <c r="Z10685" s="626">
        <v>962</v>
      </c>
      <c r="AA10685" s="316" t="str">
        <f t="shared" si="98"/>
        <v>INSERT INTO UPK_IKOU.upk_k40.k60_os_buno_link (os_buhin_no, k60_buno_id, created_date, created_tantou_id) VALUES ('75632   JG00A     P323へ', 1316, GETDATE(), 999);</v>
      </c>
      <c r="AC10685" s="316"/>
    </row>
    <row r="10686" spans="26:29" s="626" customFormat="1">
      <c r="Z10686" s="626">
        <v>963</v>
      </c>
      <c r="AA10686" s="316" t="str">
        <f t="shared" si="98"/>
        <v>INSERT INTO UPK_IKOU.upk_k40.k60_os_buno_link (os_buhin_no, k60_buno_id, created_date, created_tantou_id) VALUES ('75632   JH00A     P323へ', 1317, GETDATE(), 999);</v>
      </c>
      <c r="AC10686" s="316"/>
    </row>
    <row r="10687" spans="26:29" s="626" customFormat="1">
      <c r="Z10687" s="626">
        <v>964</v>
      </c>
      <c r="AA10687" s="316" t="str">
        <f t="shared" si="98"/>
        <v>INSERT INTO UPK_IKOU.upk_k40.k60_os_buno_link (os_buhin_no, k60_buno_id, created_date, created_tantou_id) VALUES ('75632   1YA0A     P323へ', 1318, GETDATE(), 999);</v>
      </c>
      <c r="AC10687" s="316"/>
    </row>
    <row r="10688" spans="26:29" s="626" customFormat="1">
      <c r="Z10688" s="626">
        <v>965</v>
      </c>
      <c r="AA10688" s="316" t="str">
        <f t="shared" si="98"/>
        <v>INSERT INTO UPK_IKOU.upk_k40.k60_os_buno_link (os_buhin_no, k60_buno_id, created_date, created_tantou_id) VALUES ('75632   JM00A     P323へ', 1328, GETDATE(), 999);</v>
      </c>
      <c r="AC10688" s="316"/>
    </row>
    <row r="10689" spans="26:29" s="626" customFormat="1">
      <c r="Z10689" s="626">
        <v>966</v>
      </c>
      <c r="AA10689" s="316" t="str">
        <f t="shared" si="98"/>
        <v>INSERT INTO UPK_IKOU.upk_k40.k60_os_buno_link (os_buhin_no, k60_buno_id, created_date, created_tantou_id) VALUES ('76752/3 JG00A 爪廃却 J70', 2229, GETDATE(), 999);</v>
      </c>
      <c r="AC10689" s="316"/>
    </row>
    <row r="10690" spans="26:29" s="626" customFormat="1">
      <c r="Z10690" s="626">
        <v>967</v>
      </c>
      <c r="AA10690" s="316" t="str">
        <f t="shared" si="98"/>
        <v>INSERT INTO UPK_IKOU.upk_k40.k60_os_buno_link (os_buhin_no, k60_buno_id, created_date, created_tantou_id) VALUES ('76752/3 JG40A 爪廃却 J70', 2230, GETDATE(), 999);</v>
      </c>
      <c r="AC10690" s="316"/>
    </row>
    <row r="10691" spans="26:29" s="626" customFormat="1">
      <c r="Z10691" s="626">
        <v>968</v>
      </c>
      <c r="AA10691" s="316" t="str">
        <f t="shared" si="98"/>
        <v>INSERT INTO UPK_IKOU.upk_k40.k60_os_buno_link (os_buhin_no, k60_buno_id, created_date, created_tantou_id) VALUES ('77646/7 JM00A    RへJ70', 1336, GETDATE(), 999);</v>
      </c>
      <c r="AC10691" s="316"/>
    </row>
    <row r="10692" spans="26:29" s="626" customFormat="1">
      <c r="Z10692" s="626">
        <v>969</v>
      </c>
      <c r="AA10692" s="316" t="str">
        <f t="shared" si="98"/>
        <v>INSERT INTO UPK_IKOU.upk_k40.k60_os_buno_link (os_buhin_no, k60_buno_id, created_date, created_tantou_id) VALUES ('74798   JM00ACE   T308', 2231, GETDATE(), 999);</v>
      </c>
      <c r="AC10692" s="316"/>
    </row>
    <row r="10693" spans="26:29" s="626" customFormat="1">
      <c r="Z10693" s="626">
        <v>970</v>
      </c>
      <c r="AA10693" s="316" t="str">
        <f t="shared" si="98"/>
        <v>INSERT INTO UPK_IKOU.upk_k40.k60_os_buno_link (os_buhin_no, k60_buno_id, created_date, created_tantou_id) VALUES ('76572   JM00A 爪廃却 ZへK70', 2232, GETDATE(), 999);</v>
      </c>
      <c r="AC10693" s="316"/>
    </row>
    <row r="10694" spans="26:29" s="626" customFormat="1">
      <c r="Z10694" s="626">
        <v>971</v>
      </c>
      <c r="AA10694" s="316" t="str">
        <f t="shared" si="98"/>
        <v>INSERT INTO UPK_IKOU.upk_k40.k60_os_buno_link (os_buhin_no, k60_buno_id, created_date, created_tantou_id) VALUES ('76573   JM00A 爪廃却 ZへK70', 2233, GETDATE(), 999);</v>
      </c>
      <c r="AC10694" s="316"/>
    </row>
    <row r="10695" spans="26:29" s="626" customFormat="1">
      <c r="Z10695" s="626">
        <v>972</v>
      </c>
      <c r="AA10695" s="316" t="str">
        <f t="shared" si="98"/>
        <v>INSERT INTO UPK_IKOU.upk_k40.k60_os_buno_link (os_buhin_no, k60_buno_id, created_date, created_tantou_id) VALUES ('76532   JM00B 爪無しJ70', 2234, GETDATE(), 999);</v>
      </c>
      <c r="AC10695" s="316"/>
    </row>
    <row r="10696" spans="26:29" s="626" customFormat="1">
      <c r="Z10696" s="626">
        <v>973</v>
      </c>
      <c r="AA10696" s="316" t="str">
        <f t="shared" si="98"/>
        <v>INSERT INTO UPK_IKOU.upk_k40.k60_os_buno_link (os_buhin_no, k60_buno_id, created_date, created_tantou_id) VALUES ('76533   JM00B 爪無しJ70', 2235, GETDATE(), 999);</v>
      </c>
      <c r="AC10696" s="316"/>
    </row>
    <row r="10697" spans="26:29" s="626" customFormat="1">
      <c r="Z10697" s="626">
        <v>974</v>
      </c>
      <c r="AA10697" s="316" t="str">
        <f t="shared" si="98"/>
        <v>INSERT INTO UPK_IKOU.upk_k40.k60_os_buno_link (os_buhin_no, k60_buno_id, created_date, created_tantou_id) VALUES ('76516   JM00A  K70 Rへ', 1333, GETDATE(), 999);</v>
      </c>
      <c r="AC10697" s="316"/>
    </row>
    <row r="10698" spans="26:29" s="626" customFormat="1">
      <c r="Z10698" s="626">
        <v>975</v>
      </c>
      <c r="AA10698" s="316" t="str">
        <f t="shared" si="98"/>
        <v>INSERT INTO UPK_IKOU.upk_k40.k60_os_buno_link (os_buhin_no, k60_buno_id, created_date, created_tantou_id) VALUES ('76517   JM00A  K70 Rへ', 1334, GETDATE(), 999);</v>
      </c>
      <c r="AC10698" s="316"/>
    </row>
    <row r="10699" spans="26:29" s="626" customFormat="1">
      <c r="Z10699" s="626">
        <v>976</v>
      </c>
      <c r="AA10699" s="316" t="str">
        <f t="shared" si="98"/>
        <v>INSERT INTO UPK_IKOU.upk_k40.k60_os_buno_link (os_buhin_no, k60_buno_id, created_date, created_tantou_id) VALUES ('75512   JG00A   ZへJ70/W70', 2236, GETDATE(), 999);</v>
      </c>
      <c r="AC10699" s="316"/>
    </row>
    <row r="10700" spans="26:29" s="626" customFormat="1">
      <c r="Z10700" s="626">
        <v>977</v>
      </c>
      <c r="AA10700" s="316" t="str">
        <f t="shared" si="98"/>
        <v>INSERT INTO UPK_IKOU.upk_k40.k60_os_buno_link (os_buhin_no, k60_buno_id, created_date, created_tantou_id) VALUES ('75512   6MA0A   ZへW70', 2237, GETDATE(), 999);</v>
      </c>
      <c r="AC10700" s="316"/>
    </row>
    <row r="10701" spans="26:29" s="626" customFormat="1">
      <c r="Z10701" s="626">
        <v>978</v>
      </c>
      <c r="AA10701" s="316" t="str">
        <f t="shared" si="98"/>
        <v>INSERT INTO UPK_IKOU.upk_k40.k60_os_buno_link (os_buhin_no, k60_buno_id, created_date, created_tantou_id) VALUES ('75512   JM00A   ZへJ70/W70', 2238, GETDATE(), 999);</v>
      </c>
      <c r="AC10701" s="316"/>
    </row>
    <row r="10702" spans="26:29" s="626" customFormat="1">
      <c r="Z10702" s="626">
        <v>979</v>
      </c>
      <c r="AA10702" s="316" t="str">
        <f t="shared" si="98"/>
        <v>INSERT INTO UPK_IKOU.upk_k40.k60_os_buno_link (os_buhin_no, k60_buno_id, created_date, created_tantou_id) VALUES ('75513   JG00A   ZへJ70/W70', 2239, GETDATE(), 999);</v>
      </c>
      <c r="AC10702" s="316"/>
    </row>
    <row r="10703" spans="26:29" s="626" customFormat="1">
      <c r="Z10703" s="626">
        <v>980</v>
      </c>
      <c r="AA10703" s="316" t="str">
        <f t="shared" si="98"/>
        <v>INSERT INTO UPK_IKOU.upk_k40.k60_os_buno_link (os_buhin_no, k60_buno_id, created_date, created_tantou_id) VALUES ('75513   6MA0A   ZへW70', 2240, GETDATE(), 999);</v>
      </c>
      <c r="AC10703" s="316"/>
    </row>
    <row r="10704" spans="26:29" s="626" customFormat="1">
      <c r="Z10704" s="626">
        <v>981</v>
      </c>
      <c r="AA10704" s="316" t="str">
        <f t="shared" si="98"/>
        <v>INSERT INTO UPK_IKOU.upk_k40.k60_os_buno_link (os_buhin_no, k60_buno_id, created_date, created_tantou_id) VALUES ('75513   JM00A   ZへJ70/W70', 2241, GETDATE(), 999);</v>
      </c>
      <c r="AC10704" s="316"/>
    </row>
    <row r="10705" spans="26:29" s="626" customFormat="1">
      <c r="Z10705" s="626">
        <v>982</v>
      </c>
      <c r="AA10705" s="316" t="str">
        <f t="shared" si="98"/>
        <v>INSERT INTO UPK_IKOU.upk_k40.k60_os_buno_link (os_buhin_no, k60_buno_id, created_date, created_tantou_id) VALUES ('75112   JG00A-K  W70/J70', 2242, GETDATE(), 999);</v>
      </c>
      <c r="AC10705" s="316"/>
    </row>
    <row r="10706" spans="26:29" s="626" customFormat="1">
      <c r="Z10706" s="626">
        <v>983</v>
      </c>
      <c r="AA10706" s="316" t="str">
        <f t="shared" si="98"/>
        <v>INSERT INTO UPK_IKOU.upk_k40.k60_os_buno_link (os_buhin_no, k60_buno_id, created_date, created_tantou_id) VALUES ('75113   JG00A-K  W70/J70', 2243, GETDATE(), 999);</v>
      </c>
      <c r="AC10706" s="316"/>
    </row>
    <row r="10707" spans="26:29" s="626" customFormat="1">
      <c r="Z10707" s="626">
        <v>984</v>
      </c>
      <c r="AA10707" s="316" t="str">
        <f t="shared" si="98"/>
        <v>INSERT INTO UPK_IKOU.upk_k40.k60_os_buno_link (os_buhin_no, k60_buno_id, created_date, created_tantou_id) VALUES ('75113   6FK0A    W70/J70', 2244, GETDATE(), 999);</v>
      </c>
      <c r="AC10707" s="316"/>
    </row>
    <row r="10708" spans="26:29" s="626" customFormat="1">
      <c r="Z10708" s="626">
        <v>985</v>
      </c>
      <c r="AA10708" s="316" t="str">
        <f t="shared" si="98"/>
        <v>INSERT INTO UPK_IKOU.upk_k40.k60_os_buno_link (os_buhin_no, k60_buno_id, created_date, created_tantou_id) VALUES ('75134   JG00A    J70 ', 2245, GETDATE(), 999);</v>
      </c>
      <c r="AC10708" s="316"/>
    </row>
    <row r="10709" spans="26:29" s="626" customFormat="1">
      <c r="Z10709" s="626">
        <v>986</v>
      </c>
      <c r="AA10709" s="316" t="str">
        <f t="shared" si="98"/>
        <v>INSERT INTO UPK_IKOU.upk_k40.k60_os_buno_link (os_buhin_no, k60_buno_id, created_date, created_tantou_id) VALUES ('75134   JG40A    K70/J70', 2246, GETDATE(), 999);</v>
      </c>
      <c r="AC10709" s="316"/>
    </row>
    <row r="10710" spans="26:29" s="626" customFormat="1">
      <c r="Z10710" s="626">
        <v>987</v>
      </c>
      <c r="AA10710" s="316" t="str">
        <f t="shared" si="98"/>
        <v>INSERT INTO UPK_IKOU.upk_k40.k60_os_buno_link (os_buhin_no, k60_buno_id, created_date, created_tantou_id) VALUES ('75134   6FK1A    K70/J70', 2247, GETDATE(), 999);</v>
      </c>
      <c r="AC10710" s="316"/>
    </row>
    <row r="10711" spans="26:29" s="626" customFormat="1">
      <c r="Z10711" s="626">
        <v>988</v>
      </c>
      <c r="AA10711" s="316" t="str">
        <f t="shared" si="98"/>
        <v>INSERT INTO UPK_IKOU.upk_k40.k60_os_buno_link (os_buhin_no, k60_buno_id, created_date, created_tantou_id) VALUES ('75135   JG00A    J70', 2248, GETDATE(), 999);</v>
      </c>
      <c r="AC10711" s="316"/>
    </row>
    <row r="10712" spans="26:29" s="626" customFormat="1">
      <c r="Z10712" s="626">
        <v>989</v>
      </c>
      <c r="AA10712" s="316" t="str">
        <f t="shared" si="98"/>
        <v>INSERT INTO UPK_IKOU.upk_k40.k60_os_buno_link (os_buhin_no, k60_buno_id, created_date, created_tantou_id) VALUES ('75135   JG40A    K70/J70', 2249, GETDATE(), 999);</v>
      </c>
      <c r="AC10712" s="316"/>
    </row>
    <row r="10713" spans="26:29" s="626" customFormat="1">
      <c r="Z10713" s="626">
        <v>990</v>
      </c>
      <c r="AA10713" s="316" t="str">
        <f t="shared" si="98"/>
        <v>INSERT INTO UPK_IKOU.upk_k40.k60_os_buno_link (os_buhin_no, k60_buno_id, created_date, created_tantou_id) VALUES ('75135   6FK1A    K70/J70', 2250, GETDATE(), 999);</v>
      </c>
      <c r="AC10713" s="316"/>
    </row>
    <row r="10714" spans="26:29" s="626" customFormat="1">
      <c r="Z10714" s="626">
        <v>991</v>
      </c>
      <c r="AA10714" s="316" t="str">
        <f t="shared" si="98"/>
        <v>INSERT INTO UPK_IKOU.upk_k40.k60_os_buno_link (os_buhin_no, k60_buno_id, created_date, created_tantou_id) VALUES ('75174   JG00A-W   K30', 2251, GETDATE(), 999);</v>
      </c>
      <c r="AC10714" s="316"/>
    </row>
    <row r="10715" spans="26:29" s="626" customFormat="1">
      <c r="Z10715" s="626">
        <v>992</v>
      </c>
      <c r="AA10715" s="316" t="str">
        <f t="shared" si="98"/>
        <v>INSERT INTO UPK_IKOU.upk_k40.k60_os_buno_link (os_buhin_no, k60_buno_id, created_date, created_tantou_id) VALUES ('67408/9 1GR0A 爪無し W70', 2252, GETDATE(), 999);</v>
      </c>
      <c r="AC10715" s="316"/>
    </row>
    <row r="10716" spans="26:29" s="626" customFormat="1">
      <c r="Z10716" s="626">
        <v>993</v>
      </c>
      <c r="AA10716" s="316" t="str">
        <f t="shared" si="98"/>
        <v>INSERT INTO UPK_IKOU.upk_k40.k60_os_buno_link (os_buhin_no, k60_buno_id, created_date, created_tantou_id) VALUES ('67413   1AE0A 爪無し B302', 2253, GETDATE(), 999);</v>
      </c>
      <c r="AC10716" s="316"/>
    </row>
    <row r="10717" spans="26:29" s="626" customFormat="1">
      <c r="Z10717" s="626">
        <v>994</v>
      </c>
      <c r="AA10717" s="316" t="str">
        <f t="shared" si="98"/>
        <v>INSERT INTO UPK_IKOU.upk_k40.k60_os_buno_link (os_buhin_no, k60_buno_id, created_date, created_tantou_id) VALUES ('74332   1AA0A 爪廃却 W70', 2254, GETDATE(), 999);</v>
      </c>
      <c r="AC10717" s="316"/>
    </row>
    <row r="10718" spans="26:29" s="626" customFormat="1">
      <c r="Z10718" s="626">
        <v>995</v>
      </c>
      <c r="AA10718" s="316" t="str">
        <f t="shared" si="98"/>
        <v>INSERT INTO UPK_IKOU.upk_k40.k60_os_buno_link (os_buhin_no, k60_buno_id, created_date, created_tantou_id) VALUES ('74333   1AA0A 爪廃却 W70', 2255, GETDATE(), 999);</v>
      </c>
      <c r="AC10718" s="316"/>
    </row>
    <row r="10719" spans="26:29" s="626" customFormat="1">
      <c r="Z10719" s="626">
        <v>996</v>
      </c>
      <c r="AA10719" s="316" t="str">
        <f t="shared" si="98"/>
        <v>INSERT INTO UPK_IKOU.upk_k40.k60_os_buno_link (os_buhin_no, k60_buno_id, created_date, created_tantou_id) VALUES ('75112   1AA0A     B309', 2256, GETDATE(), 999);</v>
      </c>
      <c r="AC10719" s="316"/>
    </row>
    <row r="10720" spans="26:29" s="626" customFormat="1">
      <c r="Z10720" s="626">
        <v>997</v>
      </c>
      <c r="AA10720" s="316" t="str">
        <f t="shared" si="98"/>
        <v>INSERT INTO UPK_IKOU.upk_k40.k60_os_buno_link (os_buhin_no, k60_buno_id, created_date, created_tantou_id) VALUES ('75113   1AA0A    B309', 2257, GETDATE(), 999);</v>
      </c>
      <c r="AC10720" s="316"/>
    </row>
    <row r="10721" spans="26:29" s="626" customFormat="1">
      <c r="Z10721" s="626">
        <v>998</v>
      </c>
      <c r="AA10721" s="316" t="str">
        <f t="shared" si="98"/>
        <v>INSERT INTO UPK_IKOU.upk_k40.k60_os_buno_link (os_buhin_no, k60_buno_id, created_date, created_tantou_id) VALUES ('75134   1AA0A    B309', 2258, GETDATE(), 999);</v>
      </c>
      <c r="AC10721" s="316"/>
    </row>
    <row r="10722" spans="26:29" s="626" customFormat="1">
      <c r="Z10722" s="626">
        <v>999</v>
      </c>
      <c r="AA10722" s="316" t="str">
        <f t="shared" si="98"/>
        <v>INSERT INTO UPK_IKOU.upk_k40.k60_os_buno_link (os_buhin_no, k60_buno_id, created_date, created_tantou_id) VALUES ('75135   1AA0A     B309', 2259, GETDATE(), 999);</v>
      </c>
      <c r="AC10722" s="316"/>
    </row>
    <row r="10723" spans="26:29" s="626" customFormat="1">
      <c r="Z10723" s="626">
        <v>1000</v>
      </c>
      <c r="AA10723" s="316" t="str">
        <f t="shared" si="98"/>
        <v>INSERT INTO UPK_IKOU.upk_k40.k60_os_buno_link (os_buhin_no, k60_buno_id, created_date, created_tantou_id) VALUES ('75512   1AC0A 爪廃却 W70 ', 2260, GETDATE(), 999);</v>
      </c>
      <c r="AC10723" s="316"/>
    </row>
    <row r="10724" spans="26:29" s="626" customFormat="1">
      <c r="Z10724" s="626">
        <v>1001</v>
      </c>
      <c r="AA10724" s="316" t="str">
        <f t="shared" si="98"/>
        <v>INSERT INTO UPK_IKOU.upk_k40.k60_os_buno_link (os_buhin_no, k60_buno_id, created_date, created_tantou_id) VALUES ('75513   1AC0A 爪廃却 W70', 2261, GETDATE(), 999);</v>
      </c>
      <c r="AC10724" s="316"/>
    </row>
    <row r="10725" spans="26:29" s="626" customFormat="1">
      <c r="Z10725" s="626">
        <v>1002</v>
      </c>
      <c r="AA10725" s="316" t="str">
        <f t="shared" si="98"/>
        <v>INSERT INTO UPK_IKOU.upk_k40.k60_os_buno_link (os_buhin_no, k60_buno_id, created_date, created_tantou_id) VALUES ('75528/9 1AA0A 爪無し W70', 2262, GETDATE(), 999);</v>
      </c>
      <c r="AC10725" s="316"/>
    </row>
    <row r="10726" spans="26:29" s="626" customFormat="1">
      <c r="Z10726" s="626">
        <v>1003</v>
      </c>
      <c r="AA10726" s="316" t="str">
        <f t="shared" si="98"/>
        <v>INSERT INTO UPK_IKOU.upk_k40.k60_os_buno_link (os_buhin_no, k60_buno_id, created_date, created_tantou_id) VALUES ('76752/3 1AC0A 爪廃却 W70', 2263, GETDATE(), 999);</v>
      </c>
      <c r="AC10726" s="316"/>
    </row>
    <row r="10727" spans="26:29" s="626" customFormat="1">
      <c r="Z10727" s="626">
        <v>1004</v>
      </c>
      <c r="AA10727" s="316" t="str">
        <f t="shared" si="98"/>
        <v>INSERT INTO UPK_IKOU.upk_k40.k60_os_buno_link (os_buhin_no, k60_buno_id, created_date, created_tantou_id) VALUES ('67412   JN20A     B309', 2264, GETDATE(), 999);</v>
      </c>
      <c r="AC10727" s="316"/>
    </row>
    <row r="10728" spans="26:29" s="626" customFormat="1">
      <c r="Z10728" s="626">
        <v>1005</v>
      </c>
      <c r="AA10728" s="316" t="str">
        <f t="shared" si="98"/>
        <v>INSERT INTO UPK_IKOU.upk_k40.k60_os_buno_link (os_buhin_no, k60_buno_id, created_date, created_tantou_id) VALUES ('67412   JN20A-G   RJG(300)', 2265, GETDATE(), 999);</v>
      </c>
      <c r="AC10728" s="316"/>
    </row>
    <row r="10729" spans="26:29" s="626" customFormat="1">
      <c r="Z10729" s="626">
        <v>1006</v>
      </c>
      <c r="AA10729" s="316" t="str">
        <f t="shared" si="98"/>
        <v>INSERT INTO UPK_IKOU.upk_k40.k60_os_buno_link (os_buhin_no, k60_buno_id, created_date, created_tantou_id) VALUES ('67413   JN90A     B309', 2266, GETDATE(), 999);</v>
      </c>
      <c r="AC10729" s="316"/>
    </row>
    <row r="10730" spans="26:29" s="626" customFormat="1">
      <c r="Z10730" s="626">
        <v>1007</v>
      </c>
      <c r="AA10730" s="316" t="str">
        <f t="shared" si="98"/>
        <v>INSERT INTO UPK_IKOU.upk_k40.k60_os_buno_link (os_buhin_no, k60_buno_id, created_date, created_tantou_id) VALUES ('67413   JN90A-E   RB(300)', 2267, GETDATE(), 999);</v>
      </c>
      <c r="AC10730" s="316"/>
    </row>
    <row r="10731" spans="26:29" s="626" customFormat="1">
      <c r="Z10731" s="626">
        <v>1008</v>
      </c>
      <c r="AA10731" s="316" t="str">
        <f t="shared" si="98"/>
        <v>INSERT INTO UPK_IKOU.upk_k40.k60_os_buno_link (os_buhin_no, k60_buno_id, created_date, created_tantou_id) VALUES ('75112   3NU0A     B309', 2268, GETDATE(), 999);</v>
      </c>
      <c r="AC10731" s="316"/>
    </row>
    <row r="10732" spans="26:29" s="626" customFormat="1">
      <c r="Z10732" s="626">
        <v>1009</v>
      </c>
      <c r="AA10732" s="316" t="str">
        <f t="shared" si="98"/>
        <v>INSERT INTO UPK_IKOU.upk_k40.k60_os_buno_link (os_buhin_no, k60_buno_id, created_date, created_tantou_id) VALUES ('75113   3NU0A     B309', 2269, GETDATE(), 999);</v>
      </c>
      <c r="AC10732" s="316"/>
    </row>
    <row r="10733" spans="26:29" s="626" customFormat="1">
      <c r="Z10733" s="626">
        <v>1010</v>
      </c>
      <c r="AA10733" s="316" t="str">
        <f t="shared" si="98"/>
        <v>INSERT INTO UPK_IKOU.upk_k40.k60_os_buno_link (os_buhin_no, k60_buno_id, created_date, created_tantou_id) VALUES ('75142   JN20A     B302', 2270, GETDATE(), 999);</v>
      </c>
      <c r="AC10733" s="316"/>
    </row>
    <row r="10734" spans="26:29" s="626" customFormat="1">
      <c r="Z10734" s="626">
        <v>1011</v>
      </c>
      <c r="AA10734" s="316" t="str">
        <f t="shared" si="98"/>
        <v>INSERT INTO UPK_IKOU.upk_k40.k60_os_buno_link (os_buhin_no, k60_buno_id, created_date, created_tantou_id) VALUES ('75143   JN20A     B302', 2271, GETDATE(), 999);</v>
      </c>
      <c r="AC10734" s="316"/>
    </row>
    <row r="10735" spans="26:29" s="626" customFormat="1">
      <c r="Z10735" s="626">
        <v>1012</v>
      </c>
      <c r="AA10735" s="316" t="str">
        <f t="shared" si="98"/>
        <v>INSERT INTO UPK_IKOU.upk_k40.k60_os_buno_link (os_buhin_no, k60_buno_id, created_date, created_tantou_id) VALUES ('75313   3NU0A     K70', 2272, GETDATE(), 999);</v>
      </c>
      <c r="AC10735" s="316"/>
    </row>
    <row r="10736" spans="26:29" s="626" customFormat="1">
      <c r="Z10736" s="626">
        <v>1013</v>
      </c>
      <c r="AA10736" s="316" t="str">
        <f t="shared" si="98"/>
        <v>INSERT INTO UPK_IKOU.upk_k40.k60_os_buno_link (os_buhin_no, k60_buno_id, created_date, created_tantou_id) VALUES ('75528/9 JN20A     W70', 2273, GETDATE(), 999);</v>
      </c>
      <c r="AC10736" s="316"/>
    </row>
    <row r="10737" spans="26:29" s="626" customFormat="1">
      <c r="Z10737" s="626">
        <v>1014</v>
      </c>
      <c r="AA10737" s="316" t="str">
        <f t="shared" si="98"/>
        <v>INSERT INTO UPK_IKOU.upk_k40.k60_os_buno_link (os_buhin_no, k60_buno_id, created_date, created_tantou_id) VALUES ('76316   JN20A     B301', 2274, GETDATE(), 999);</v>
      </c>
      <c r="AC10737" s="316"/>
    </row>
    <row r="10738" spans="26:29" s="626" customFormat="1">
      <c r="Z10738" s="626">
        <v>1015</v>
      </c>
      <c r="AA10738" s="316" t="str">
        <f t="shared" si="98"/>
        <v>INSERT INTO UPK_IKOU.upk_k40.k60_os_buno_link (os_buhin_no, k60_buno_id, created_date, created_tantou_id) VALUES ('76317   JN20A     B301', 2275, GETDATE(), 999);</v>
      </c>
      <c r="AC10738" s="316"/>
    </row>
    <row r="10739" spans="26:29" s="626" customFormat="1">
      <c r="Z10739" s="626">
        <v>1016</v>
      </c>
      <c r="AA10739" s="316" t="str">
        <f t="shared" si="98"/>
        <v>INSERT INTO UPK_IKOU.upk_k40.k60_os_buno_link (os_buhin_no, k60_buno_id, created_date, created_tantou_id) VALUES ('76426   JN20A     B309', 2276, GETDATE(), 999);</v>
      </c>
      <c r="AC10739" s="316"/>
    </row>
    <row r="10740" spans="26:29" s="626" customFormat="1">
      <c r="Z10740" s="626">
        <v>1017</v>
      </c>
      <c r="AA10740" s="316" t="str">
        <f t="shared" si="98"/>
        <v>INSERT INTO UPK_IKOU.upk_k40.k60_os_buno_link (os_buhin_no, k60_buno_id, created_date, created_tantou_id) VALUES ('76427   JN20A     B309', 2277, GETDATE(), 999);</v>
      </c>
      <c r="AC10740" s="316"/>
    </row>
    <row r="10741" spans="26:29" s="626" customFormat="1">
      <c r="Z10741" s="626">
        <v>1018</v>
      </c>
      <c r="AA10741" s="316" t="str">
        <f t="shared" si="98"/>
        <v>INSERT INTO UPK_IKOU.upk_k40.k60_os_buno_link (os_buhin_no, k60_buno_id, created_date, created_tantou_id) VALUES ('76516   JN20A     B309', 2278, GETDATE(), 999);</v>
      </c>
      <c r="AC10741" s="316"/>
    </row>
    <row r="10742" spans="26:29" s="626" customFormat="1">
      <c r="Z10742" s="626">
        <v>1019</v>
      </c>
      <c r="AA10742" s="316" t="str">
        <f t="shared" si="98"/>
        <v>INSERT INTO UPK_IKOU.upk_k40.k60_os_buno_link (os_buhin_no, k60_buno_id, created_date, created_tantou_id) VALUES ('76517   JN20A     B309', 2279, GETDATE(), 999);</v>
      </c>
      <c r="AC10742" s="316"/>
    </row>
    <row r="10743" spans="26:29" s="626" customFormat="1">
      <c r="Z10743" s="626">
        <v>1020</v>
      </c>
      <c r="AA10743" s="316" t="str">
        <f t="shared" si="98"/>
        <v>INSERT INTO UPK_IKOU.upk_k40.k60_os_buno_link (os_buhin_no, k60_buno_id, created_date, created_tantou_id) VALUES ('17285 1LA0A02 ZよりK70', 2280, GETDATE(), 999);</v>
      </c>
      <c r="AC10743" s="316"/>
    </row>
    <row r="10744" spans="26:29" s="626" customFormat="1">
      <c r="Z10744" s="626">
        <v>1021</v>
      </c>
      <c r="AA10744" s="316" t="str">
        <f t="shared" si="98"/>
        <v>INSERT INTO UPK_IKOU.upk_k40.k60_os_buno_link (os_buhin_no, k60_buno_id, created_date, created_tantou_id) VALUES ('75662/3 1LA0A   B309', 2281, GETDATE(), 999);</v>
      </c>
      <c r="AC10744" s="316"/>
    </row>
    <row r="10745" spans="26:29" s="626" customFormat="1">
      <c r="Z10745" s="626">
        <v>1022</v>
      </c>
      <c r="AA10745" s="316" t="str">
        <f t="shared" si="98"/>
        <v>INSERT INTO UPK_IKOU.upk_k40.k60_os_buno_link (os_buhin_no, k60_buno_id, created_date, created_tantou_id) VALUES ('74366   1LA0B  P321外転 B309', 2282, GETDATE(), 999);</v>
      </c>
      <c r="AC10745" s="316"/>
    </row>
    <row r="10746" spans="26:29" s="626" customFormat="1">
      <c r="Z10746" s="626">
        <v>1023</v>
      </c>
      <c r="AA10746" s="316" t="str">
        <f t="shared" si="98"/>
        <v>INSERT INTO UPK_IKOU.upk_k40.k60_os_buno_link (os_buhin_no, k60_buno_id, created_date, created_tantou_id) VALUES ('74542   1LA0A     K70', 2283, GETDATE(), 999);</v>
      </c>
      <c r="AC10746" s="316"/>
    </row>
    <row r="10747" spans="26:29" s="626" customFormat="1">
      <c r="Z10747" s="626">
        <v>1024</v>
      </c>
      <c r="AA10747" s="316" t="str">
        <f t="shared" si="98"/>
        <v>INSERT INTO UPK_IKOU.upk_k40.k60_os_buno_link (os_buhin_no, k60_buno_id, created_date, created_tantou_id) VALUES ('75442   1LA0A     B309', 2284, GETDATE(), 999);</v>
      </c>
      <c r="AC10747" s="316"/>
    </row>
    <row r="10748" spans="26:29" s="626" customFormat="1">
      <c r="Z10748" s="626">
        <v>1025</v>
      </c>
      <c r="AA10748" s="316" t="str">
        <f t="shared" ref="AA10748:AA10811" si="99">AA$9722&amp;"'"&amp;AA9347&amp;"', "&amp;AB9347&amp;", GETDATE(), 999);"</f>
        <v>INSERT INTO UPK_IKOU.upk_k40.k60_os_buno_link (os_buhin_no, k60_buno_id, created_date, created_tantou_id) VALUES ('75522/3 1LA0A     K70', 2285, GETDATE(), 999);</v>
      </c>
      <c r="AC10748" s="316"/>
    </row>
    <row r="10749" spans="26:29" s="626" customFormat="1">
      <c r="Z10749" s="626">
        <v>1026</v>
      </c>
      <c r="AA10749" s="316" t="str">
        <f t="shared" si="99"/>
        <v>INSERT INTO UPK_IKOU.upk_k40.k60_os_buno_link (os_buhin_no, k60_buno_id, created_date, created_tantou_id) VALUES ('75617   1LA0A     K70', 2286, GETDATE(), 999);</v>
      </c>
      <c r="AC10749" s="316"/>
    </row>
    <row r="10750" spans="26:29" s="626" customFormat="1">
      <c r="Z10750" s="626">
        <v>1027</v>
      </c>
      <c r="AA10750" s="316" t="str">
        <f t="shared" si="99"/>
        <v>INSERT INTO UPK_IKOU.upk_k40.k60_os_buno_link (os_buhin_no, k60_buno_id, created_date, created_tantou_id) VALUES ('85034/5 1LB0A01   B309', 2287, GETDATE(), 999);</v>
      </c>
      <c r="AC10750" s="316"/>
    </row>
    <row r="10751" spans="26:29" s="626" customFormat="1">
      <c r="Z10751" s="626">
        <v>1028</v>
      </c>
      <c r="AA10751" s="316" t="str">
        <f t="shared" si="99"/>
        <v>INSERT INTO UPK_IKOU.upk_k40.k60_os_buno_link (os_buhin_no, k60_buno_id, created_date, created_tantou_id) VALUES ('85034/5 1LB0A02   B309', 2288, GETDATE(), 999);</v>
      </c>
      <c r="AC10751" s="316"/>
    </row>
    <row r="10752" spans="26:29" s="626" customFormat="1">
      <c r="Z10752" s="626">
        <v>1029</v>
      </c>
      <c r="AA10752" s="316" t="str">
        <f t="shared" si="99"/>
        <v>INSERT INTO UPK_IKOU.upk_k40.k60_os_buno_link (os_buhin_no, k60_buno_id, created_date, created_tantou_id) VALUES ('745B6/7 1LA0A Rより K70', 1389, GETDATE(), 999);</v>
      </c>
      <c r="AC10752" s="316"/>
    </row>
    <row r="10753" spans="26:29" s="626" customFormat="1">
      <c r="Z10753" s="626">
        <v>1030</v>
      </c>
      <c r="AA10753" s="316" t="str">
        <f t="shared" si="99"/>
        <v>INSERT INTO UPK_IKOU.upk_k40.k60_os_buno_link (os_buhin_no, k60_buno_id, created_date, created_tantou_id) VALUES ('75112   1JA0A     K70', 2289, GETDATE(), 999);</v>
      </c>
      <c r="AC10753" s="316"/>
    </row>
    <row r="10754" spans="26:29" s="626" customFormat="1">
      <c r="Z10754" s="626">
        <v>1031</v>
      </c>
      <c r="AA10754" s="316" t="str">
        <f t="shared" si="99"/>
        <v>INSERT INTO UPK_IKOU.upk_k40.k60_os_buno_link (os_buhin_no, k60_buno_id, created_date, created_tantou_id) VALUES ('75113   1JA0A     K70', 2290, GETDATE(), 999);</v>
      </c>
      <c r="AC10754" s="316"/>
    </row>
    <row r="10755" spans="26:29" s="626" customFormat="1">
      <c r="Z10755" s="626">
        <v>1032</v>
      </c>
      <c r="AA10755" s="316" t="str">
        <f t="shared" si="99"/>
        <v>INSERT INTO UPK_IKOU.upk_k40.k60_os_buno_link (os_buhin_no, k60_buno_id, created_date, created_tantou_id) VALUES ('75134   1JA0A     X70', 2291, GETDATE(), 999);</v>
      </c>
      <c r="AC10755" s="316"/>
    </row>
    <row r="10756" spans="26:29" s="626" customFormat="1">
      <c r="Z10756" s="626">
        <v>1033</v>
      </c>
      <c r="AA10756" s="316" t="str">
        <f t="shared" si="99"/>
        <v>INSERT INTO UPK_IKOU.upk_k40.k60_os_buno_link (os_buhin_no, k60_buno_id, created_date, created_tantou_id) VALUES ('75135   1JA0A     X70', 2292, GETDATE(), 999);</v>
      </c>
      <c r="AC10756" s="316"/>
    </row>
    <row r="10757" spans="26:29" s="626" customFormat="1">
      <c r="Z10757" s="626">
        <v>1034</v>
      </c>
      <c r="AA10757" s="316" t="str">
        <f t="shared" si="99"/>
        <v>INSERT INTO UPK_IKOU.upk_k40.k60_os_buno_link (os_buhin_no, k60_buno_id, created_date, created_tantou_id) VALUES ('75126   1JB0A     B309', 2293, GETDATE(), 999);</v>
      </c>
      <c r="AC10757" s="316"/>
    </row>
    <row r="10758" spans="26:29" s="626" customFormat="1">
      <c r="Z10758" s="626">
        <v>1035</v>
      </c>
      <c r="AA10758" s="316" t="str">
        <f t="shared" si="99"/>
        <v>INSERT INTO UPK_IKOU.upk_k40.k60_os_buno_link (os_buhin_no, k60_buno_id, created_date, created_tantou_id) VALUES ('75127   1GR0A     B309', 2294, GETDATE(), 999);</v>
      </c>
      <c r="AC10758" s="316"/>
    </row>
    <row r="10759" spans="26:29" s="626" customFormat="1">
      <c r="Z10759" s="626">
        <v>1036</v>
      </c>
      <c r="AA10759" s="316" t="str">
        <f t="shared" si="99"/>
        <v>INSERT INTO UPK_IKOU.upk_k40.k60_os_buno_link (os_buhin_no, k60_buno_id, created_date, created_tantou_id) VALUES ('75512   1JA0A     X70', 2295, GETDATE(), 999);</v>
      </c>
      <c r="AC10759" s="316"/>
    </row>
    <row r="10760" spans="26:29" s="626" customFormat="1">
      <c r="Z10760" s="626">
        <v>1037</v>
      </c>
      <c r="AA10760" s="316" t="str">
        <f t="shared" si="99"/>
        <v>INSERT INTO UPK_IKOU.upk_k40.k60_os_buno_link (os_buhin_no, k60_buno_id, created_date, created_tantou_id) VALUES ('75513   1JA0A     X70', 2296, GETDATE(), 999);</v>
      </c>
      <c r="AC10760" s="316"/>
    </row>
    <row r="10761" spans="26:29" s="626" customFormat="1">
      <c r="Z10761" s="626">
        <v>1038</v>
      </c>
      <c r="AA10761" s="316" t="str">
        <f t="shared" si="99"/>
        <v>INSERT INTO UPK_IKOU.upk_k40.k60_os_buno_link (os_buhin_no, k60_buno_id, created_date, created_tantou_id) VALUES ('75522/3 1JA0A     K70', 2297, GETDATE(), 999);</v>
      </c>
      <c r="AC10761" s="316"/>
    </row>
    <row r="10762" spans="26:29" s="626" customFormat="1">
      <c r="Z10762" s="626">
        <v>1039</v>
      </c>
      <c r="AA10762" s="316" t="str">
        <f t="shared" si="99"/>
        <v>INSERT INTO UPK_IKOU.upk_k40.k60_os_buno_link (os_buhin_no, k60_buno_id, created_date, created_tantou_id) VALUES ('76428/9 1JA0A     B301', 2298, GETDATE(), 999);</v>
      </c>
      <c r="AC10762" s="316"/>
    </row>
    <row r="10763" spans="26:29" s="626" customFormat="1">
      <c r="Z10763" s="626">
        <v>1040</v>
      </c>
      <c r="AA10763" s="316" t="str">
        <f t="shared" si="99"/>
        <v>INSERT INTO UPK_IKOU.upk_k40.k60_os_buno_link (os_buhin_no, k60_buno_id, created_date, created_tantou_id) VALUES ('76586   1JA0A     K70', 2299, GETDATE(), 999);</v>
      </c>
      <c r="AC10763" s="316"/>
    </row>
    <row r="10764" spans="26:29" s="626" customFormat="1">
      <c r="Z10764" s="626">
        <v>1041</v>
      </c>
      <c r="AA10764" s="316" t="str">
        <f t="shared" si="99"/>
        <v>INSERT INTO UPK_IKOU.upk_k40.k60_os_buno_link (os_buhin_no, k60_buno_id, created_date, created_tantou_id) VALUES ('76587   1JA0A     K70', 2300, GETDATE(), 999);</v>
      </c>
      <c r="AC10764" s="316"/>
    </row>
    <row r="10765" spans="26:29" s="626" customFormat="1">
      <c r="Z10765" s="626">
        <v>1042</v>
      </c>
      <c r="AA10765" s="316" t="str">
        <f t="shared" si="99"/>
        <v>INSERT INTO UPK_IKOU.upk_k40.k60_os_buno_link (os_buhin_no, k60_buno_id, created_date, created_tantou_id) VALUES ('76542   6AX0A     K70', 2301, GETDATE(), 999);</v>
      </c>
      <c r="AC10765" s="316"/>
    </row>
    <row r="10766" spans="26:29" s="626" customFormat="1">
      <c r="Z10766" s="626">
        <v>1043</v>
      </c>
      <c r="AA10766" s="316" t="str">
        <f t="shared" si="99"/>
        <v>INSERT INTO UPK_IKOU.upk_k40.k60_os_buno_link (os_buhin_no, k60_buno_id, created_date, created_tantou_id) VALUES ('76543   6AX0A     K70', 2302, GETDATE(), 999);</v>
      </c>
      <c r="AC10766" s="316"/>
    </row>
    <row r="10767" spans="26:29" s="626" customFormat="1">
      <c r="Z10767" s="626">
        <v>1044</v>
      </c>
      <c r="AA10767" s="316" t="str">
        <f t="shared" si="99"/>
        <v>INSERT INTO UPK_IKOU.upk_k40.k60_os_buno_link (os_buhin_no, k60_buno_id, created_date, created_tantou_id) VALUES ('74283 3XA0A Rより K70シン', 1407, GETDATE(), 999);</v>
      </c>
      <c r="AC10767" s="316"/>
    </row>
    <row r="10768" spans="26:29" s="626" customFormat="1">
      <c r="Z10768" s="626">
        <v>1045</v>
      </c>
      <c r="AA10768" s="316" t="str">
        <f t="shared" si="99"/>
        <v>INSERT INTO UPK_IKOU.upk_k40.k60_os_buno_link (os_buhin_no, k60_buno_id, created_date, created_tantou_id) VALUES ('74283 3XA0B Rより K70シン', 1408, GETDATE(), 999);</v>
      </c>
      <c r="AC10768" s="316"/>
    </row>
    <row r="10769" spans="26:29" s="626" customFormat="1">
      <c r="Z10769" s="626">
        <v>1046</v>
      </c>
      <c r="AA10769" s="316" t="str">
        <f t="shared" si="99"/>
        <v>INSERT INTO UPK_IKOU.upk_k40.k60_os_buno_link (os_buhin_no, k60_buno_id, created_date, created_tantou_id) VALUES ('61212/3 3XA0A    W⇒Z Bへ', 2111, GETDATE(), 999);</v>
      </c>
      <c r="AC10769" s="316"/>
    </row>
    <row r="10770" spans="26:29" s="626" customFormat="1">
      <c r="Z10770" s="626">
        <v>1047</v>
      </c>
      <c r="AA10770" s="316" t="str">
        <f t="shared" si="99"/>
        <v>INSERT INTO UPK_IKOU.upk_k40.k60_os_buno_link (os_buhin_no, k60_buno_id, created_date, created_tantou_id) VALUES ('61212/3 3XA0A/3XE0A  W⇒Z Bへ', 2112, GETDATE(), 999);</v>
      </c>
      <c r="AC10770" s="316"/>
    </row>
    <row r="10771" spans="26:29" s="626" customFormat="1">
      <c r="Z10771" s="626">
        <v>1048</v>
      </c>
      <c r="AA10771" s="316" t="str">
        <f t="shared" si="99"/>
        <v>INSERT INTO UPK_IKOU.upk_k40.k60_os_buno_link (os_buhin_no, k60_buno_id, created_date, created_tantou_id) VALUES ('61212/3 3XA2A    W⇒Z Bへ', 2113, GETDATE(), 999);</v>
      </c>
      <c r="AC10771" s="316"/>
    </row>
    <row r="10772" spans="26:29" s="626" customFormat="1">
      <c r="Z10772" s="626">
        <v>1049</v>
      </c>
      <c r="AA10772" s="316" t="str">
        <f t="shared" si="99"/>
        <v>INSERT INTO UPK_IKOU.upk_k40.k60_os_buno_link (os_buhin_no, k60_buno_id, created_date, created_tantou_id) VALUES ('61212/3 3XE2A/3XA2A  W⇒Z Bへ', 2114, GETDATE(), 999);</v>
      </c>
      <c r="AC10772" s="316"/>
    </row>
    <row r="10773" spans="26:29" s="626" customFormat="1">
      <c r="Z10773" s="626">
        <v>1050</v>
      </c>
      <c r="AA10773" s="316" t="str">
        <f t="shared" si="99"/>
        <v>INSERT INTO UPK_IKOU.upk_k40.k60_os_buno_link (os_buhin_no, k60_buno_id, created_date, created_tantou_id) VALUES ('54292/3 3XA0A   ZよりK70シン', 2303, GETDATE(), 999);</v>
      </c>
      <c r="AC10773" s="316"/>
    </row>
    <row r="10774" spans="26:29" s="626" customFormat="1">
      <c r="Z10774" s="626">
        <v>1051</v>
      </c>
      <c r="AA10774" s="316" t="str">
        <f t="shared" si="99"/>
        <v>INSERT INTO UPK_IKOU.upk_k40.k60_os_buno_link (os_buhin_no, k60_buno_id, created_date, created_tantou_id) VALUES ('54294/5 5YJ0A/3XA0A  K70シン', 2304, GETDATE(), 999);</v>
      </c>
      <c r="AC10774" s="316"/>
    </row>
    <row r="10775" spans="26:29" s="626" customFormat="1">
      <c r="Z10775" s="626">
        <v>1052</v>
      </c>
      <c r="AA10775" s="316" t="str">
        <f t="shared" si="99"/>
        <v>INSERT INTO UPK_IKOU.upk_k40.k60_os_buno_link (os_buhin_no, k60_buno_id, created_date, created_tantou_id) VALUES ('74329   3XN0A  　 Bへ', 2121, GETDATE(), 999);</v>
      </c>
      <c r="AC10775" s="316"/>
    </row>
    <row r="10776" spans="26:29" s="626" customFormat="1">
      <c r="Z10776" s="626">
        <v>1053</v>
      </c>
      <c r="AA10776" s="316" t="str">
        <f t="shared" si="99"/>
        <v>INSERT INTO UPK_IKOU.upk_k40.k60_os_buno_link (os_buhin_no, k60_buno_id, created_date, created_tantou_id) VALUES ('75126   5YJ0A    K70', 2305, GETDATE(), 999);</v>
      </c>
      <c r="AC10776" s="316"/>
    </row>
    <row r="10777" spans="26:29" s="626" customFormat="1">
      <c r="Z10777" s="626">
        <v>1054</v>
      </c>
      <c r="AA10777" s="316" t="str">
        <f t="shared" si="99"/>
        <v>INSERT INTO UPK_IKOU.upk_k40.k60_os_buno_link (os_buhin_no, k60_buno_id, created_date, created_tantou_id) VALUES ('75126   3XE0A    K70', 2306, GETDATE(), 999);</v>
      </c>
      <c r="AC10777" s="316"/>
    </row>
    <row r="10778" spans="26:29" s="626" customFormat="1">
      <c r="Z10778" s="626">
        <v>1055</v>
      </c>
      <c r="AA10778" s="316" t="str">
        <f t="shared" si="99"/>
        <v>INSERT INTO UPK_IKOU.upk_k40.k60_os_buno_link (os_buhin_no, k60_buno_id, created_date, created_tantou_id) VALUES ('75126   3XF0A    K70', 2307, GETDATE(), 999);</v>
      </c>
      <c r="AC10778" s="316"/>
    </row>
    <row r="10779" spans="26:29" s="626" customFormat="1">
      <c r="Z10779" s="626">
        <v>1056</v>
      </c>
      <c r="AA10779" s="316" t="str">
        <f t="shared" si="99"/>
        <v>INSERT INTO UPK_IKOU.upk_k40.k60_os_buno_link (os_buhin_no, k60_buno_id, created_date, created_tantou_id) VALUES ('75126   3XY0A    K70', 2308, GETDATE(), 999);</v>
      </c>
      <c r="AC10779" s="316"/>
    </row>
    <row r="10780" spans="26:29" s="626" customFormat="1">
      <c r="Z10780" s="626">
        <v>1057</v>
      </c>
      <c r="AA10780" s="316" t="str">
        <f t="shared" si="99"/>
        <v>INSERT INTO UPK_IKOU.upk_k40.k60_os_buno_link (os_buhin_no, k60_buno_id, created_date, created_tantou_id) VALUES ('75127   5YJ0A    K70', 2309, GETDATE(), 999);</v>
      </c>
      <c r="AC10780" s="316"/>
    </row>
    <row r="10781" spans="26:29" s="626" customFormat="1">
      <c r="Z10781" s="626">
        <v>1058</v>
      </c>
      <c r="AA10781" s="316" t="str">
        <f t="shared" si="99"/>
        <v>INSERT INTO UPK_IKOU.upk_k40.k60_os_buno_link (os_buhin_no, k60_buno_id, created_date, created_tantou_id) VALUES ('75127   3XE0A    K70', 2310, GETDATE(), 999);</v>
      </c>
      <c r="AC10781" s="316"/>
    </row>
    <row r="10782" spans="26:29" s="626" customFormat="1">
      <c r="Z10782" s="626">
        <v>1059</v>
      </c>
      <c r="AA10782" s="316" t="str">
        <f t="shared" si="99"/>
        <v>INSERT INTO UPK_IKOU.upk_k40.k60_os_buno_link (os_buhin_no, k60_buno_id, created_date, created_tantou_id) VALUES ('75127   3XF0A    K70', 2311, GETDATE(), 999);</v>
      </c>
      <c r="AC10782" s="316"/>
    </row>
    <row r="10783" spans="26:29" s="626" customFormat="1">
      <c r="Z10783" s="626">
        <v>1060</v>
      </c>
      <c r="AA10783" s="316" t="str">
        <f t="shared" si="99"/>
        <v>INSERT INTO UPK_IKOU.upk_k40.k60_os_buno_link (os_buhin_no, k60_buno_id, created_date, created_tantou_id) VALUES ('75127   3XY0A    K70', 2312, GETDATE(), 999);</v>
      </c>
      <c r="AC10783" s="316"/>
    </row>
    <row r="10784" spans="26:29" s="626" customFormat="1">
      <c r="Z10784" s="626">
        <v>1061</v>
      </c>
      <c r="AA10784" s="316" t="str">
        <f t="shared" si="99"/>
        <v>INSERT INTO UPK_IKOU.upk_k40.k60_os_buno_link (os_buhin_no, k60_buno_id, created_date, created_tantou_id) VALUES ('75134   3XA0A    K70', 2313, GETDATE(), 999);</v>
      </c>
      <c r="AC10784" s="316"/>
    </row>
    <row r="10785" spans="26:29" s="626" customFormat="1">
      <c r="Z10785" s="626">
        <v>1062</v>
      </c>
      <c r="AA10785" s="316" t="str">
        <f t="shared" si="99"/>
        <v>INSERT INTO UPK_IKOU.upk_k40.k60_os_buno_link (os_buhin_no, k60_buno_id, created_date, created_tantou_id) VALUES ('75135   3XA0A    K70', 2314, GETDATE(), 999);</v>
      </c>
      <c r="AC10785" s="316"/>
    </row>
    <row r="10786" spans="26:29" s="626" customFormat="1">
      <c r="Z10786" s="626">
        <v>1063</v>
      </c>
      <c r="AA10786" s="316" t="str">
        <f t="shared" si="99"/>
        <v>INSERT INTO UPK_IKOU.upk_k40.k60_os_buno_link (os_buhin_no, k60_buno_id, created_date, created_tantou_id) VALUES ('75134   3XE0A    K70', 2315, GETDATE(), 999);</v>
      </c>
      <c r="AC10786" s="316"/>
    </row>
    <row r="10787" spans="26:29" s="626" customFormat="1">
      <c r="Z10787" s="626">
        <v>1064</v>
      </c>
      <c r="AA10787" s="316" t="str">
        <f t="shared" si="99"/>
        <v>INSERT INTO UPK_IKOU.upk_k40.k60_os_buno_link (os_buhin_no, k60_buno_id, created_date, created_tantou_id) VALUES ('75135   3XE0A    K70', 2316, GETDATE(), 999);</v>
      </c>
      <c r="AC10787" s="316"/>
    </row>
    <row r="10788" spans="26:29" s="626" customFormat="1">
      <c r="Z10788" s="626">
        <v>1065</v>
      </c>
      <c r="AA10788" s="316" t="str">
        <f t="shared" si="99"/>
        <v>INSERT INTO UPK_IKOU.upk_k40.k60_os_buno_link (os_buhin_no, k60_buno_id, created_date, created_tantou_id) VALUES ('751L7   3XA0A    K30', 2317, GETDATE(), 999);</v>
      </c>
      <c r="AC10788" s="316"/>
    </row>
    <row r="10789" spans="26:29" s="626" customFormat="1">
      <c r="Z10789" s="626">
        <v>1066</v>
      </c>
      <c r="AA10789" s="316" t="str">
        <f t="shared" si="99"/>
        <v>INSERT INTO UPK_IKOU.upk_k40.k60_os_buno_link (os_buhin_no, k60_buno_id, created_date, created_tantou_id) VALUES ('751L7   3XA0A-K  B302', 2318, GETDATE(), 999);</v>
      </c>
      <c r="AC10789" s="316"/>
    </row>
    <row r="10790" spans="26:29" s="626" customFormat="1">
      <c r="Z10790" s="626">
        <v>1067</v>
      </c>
      <c r="AA10790" s="316" t="str">
        <f t="shared" si="99"/>
        <v>INSERT INTO UPK_IKOU.upk_k40.k60_os_buno_link (os_buhin_no, k60_buno_id, created_date, created_tantou_id) VALUES ('751L7   3XE0A    B302', 2319, GETDATE(), 999);</v>
      </c>
      <c r="AC10790" s="316"/>
    </row>
    <row r="10791" spans="26:29" s="626" customFormat="1">
      <c r="Z10791" s="626">
        <v>1068</v>
      </c>
      <c r="AA10791" s="316" t="str">
        <f t="shared" si="99"/>
        <v>INSERT INTO UPK_IKOU.upk_k40.k60_os_buno_link (os_buhin_no, k60_buno_id, created_date, created_tantou_id) VALUES ('76372   3XB0AUF  B309シン', 2320, GETDATE(), 999);</v>
      </c>
      <c r="AC10791" s="316"/>
    </row>
    <row r="10792" spans="26:29" s="626" customFormat="1">
      <c r="Z10792" s="626">
        <v>1069</v>
      </c>
      <c r="AA10792" s="316" t="str">
        <f t="shared" si="99"/>
        <v>INSERT INTO UPK_IKOU.upk_k40.k60_os_buno_link (os_buhin_no, k60_buno_id, created_date, created_tantou_id) VALUES ('76373   3XB0AUF  B309シン', 2321, GETDATE(), 999);</v>
      </c>
      <c r="AC10792" s="316"/>
    </row>
    <row r="10793" spans="26:29" s="626" customFormat="1">
      <c r="Z10793" s="626">
        <v>1070</v>
      </c>
      <c r="AA10793" s="316" t="str">
        <f t="shared" si="99"/>
        <v>INSERT INTO UPK_IKOU.upk_k40.k60_os_buno_link (os_buhin_no, k60_buno_id, created_date, created_tantou_id) VALUES ('76372   3XD3A    B309シン', 2322, GETDATE(), 999);</v>
      </c>
      <c r="AC10793" s="316"/>
    </row>
    <row r="10794" spans="26:29" s="626" customFormat="1">
      <c r="Z10794" s="626">
        <v>1071</v>
      </c>
      <c r="AA10794" s="316" t="str">
        <f t="shared" si="99"/>
        <v>INSERT INTO UPK_IKOU.upk_k40.k60_os_buno_link (os_buhin_no, k60_buno_id, created_date, created_tantou_id) VALUES ('76373   3XD3A    B309シン', 2323, GETDATE(), 999);</v>
      </c>
      <c r="AC10794" s="316"/>
    </row>
    <row r="10795" spans="26:29" s="626" customFormat="1">
      <c r="Z10795" s="626">
        <v>1072</v>
      </c>
      <c r="AA10795" s="316" t="str">
        <f t="shared" si="99"/>
        <v>INSERT INTO UPK_IKOU.upk_k40.k60_os_buno_link (os_buhin_no, k60_buno_id, created_date, created_tantou_id) VALUES ('76373   3YF3A-B  Bへ B309', 2324, GETDATE(), 999);</v>
      </c>
      <c r="AC10795" s="316"/>
    </row>
    <row r="10796" spans="26:29" s="626" customFormat="1">
      <c r="Z10796" s="626">
        <v>1073</v>
      </c>
      <c r="AA10796" s="316" t="str">
        <f t="shared" si="99"/>
        <v>INSERT INTO UPK_IKOU.upk_k40.k60_os_buno_link (os_buhin_no, k60_buno_id, created_date, created_tantou_id) VALUES ('77532   3XA0AUF  K70シン', 2325, GETDATE(), 999);</v>
      </c>
      <c r="AC10796" s="316"/>
    </row>
    <row r="10797" spans="26:29" s="626" customFormat="1">
      <c r="Z10797" s="626">
        <v>1074</v>
      </c>
      <c r="AA10797" s="316" t="str">
        <f t="shared" si="99"/>
        <v>INSERT INTO UPK_IKOU.upk_k40.k60_os_buno_link (os_buhin_no, k60_buno_id, created_date, created_tantou_id) VALUES ('77533   3YD0BUF  K70シン', 2326, GETDATE(), 999);</v>
      </c>
      <c r="AC10797" s="316"/>
    </row>
    <row r="10798" spans="26:29" s="626" customFormat="1">
      <c r="Z10798" s="626">
        <v>1075</v>
      </c>
      <c r="AA10798" s="316" t="str">
        <f t="shared" si="99"/>
        <v>INSERT INTO UPK_IKOU.upk_k40.k60_os_buno_link (os_buhin_no, k60_buno_id, created_date, created_tantou_id) VALUES ('75112   3VA0A    栃木移管', 2327, GETDATE(), 999);</v>
      </c>
      <c r="AC10798" s="316"/>
    </row>
    <row r="10799" spans="26:29" s="626" customFormat="1">
      <c r="Z10799" s="626">
        <v>1076</v>
      </c>
      <c r="AA10799" s="316" t="str">
        <f t="shared" si="99"/>
        <v>INSERT INTO UPK_IKOU.upk_k40.k60_os_buno_link (os_buhin_no, k60_buno_id, created_date, created_tantou_id) VALUES ('75113   3VA0A    栃木移管', 2328, GETDATE(), 999);</v>
      </c>
      <c r="AC10799" s="316"/>
    </row>
    <row r="10800" spans="26:29" s="626" customFormat="1">
      <c r="Z10800" s="626">
        <v>1077</v>
      </c>
      <c r="AA10800" s="316" t="str">
        <f t="shared" si="99"/>
        <v>INSERT INTO UPK_IKOU.upk_k40.k60_os_buno_link (os_buhin_no, k60_buno_id, created_date, created_tantou_id) VALUES ('76242   3VA0A    栃木移管', 2329, GETDATE(), 999);</v>
      </c>
      <c r="AC10800" s="316"/>
    </row>
    <row r="10801" spans="26:29" s="626" customFormat="1">
      <c r="Z10801" s="626">
        <v>1078</v>
      </c>
      <c r="AA10801" s="316" t="str">
        <f t="shared" si="99"/>
        <v>INSERT INTO UPK_IKOU.upk_k40.k60_os_buno_link (os_buhin_no, k60_buno_id, created_date, created_tantou_id) VALUES ('76243   3VA0A    栃木移管', 2330, GETDATE(), 999);</v>
      </c>
      <c r="AC10801" s="316"/>
    </row>
    <row r="10802" spans="26:29" s="626" customFormat="1">
      <c r="Z10802" s="626">
        <v>1079</v>
      </c>
      <c r="AA10802" s="316" t="str">
        <f t="shared" si="99"/>
        <v>INSERT INTO UPK_IKOU.upk_k40.k60_os_buno_link (os_buhin_no, k60_buno_id, created_date, created_tantou_id) VALUES ('76452   3VA0A    P321外転', 2331, GETDATE(), 999);</v>
      </c>
      <c r="AC10802" s="316"/>
    </row>
    <row r="10803" spans="26:29" s="626" customFormat="1">
      <c r="Z10803" s="626">
        <v>1080</v>
      </c>
      <c r="AA10803" s="316" t="str">
        <f t="shared" si="99"/>
        <v>INSERT INTO UPK_IKOU.upk_k40.k60_os_buno_link (os_buhin_no, k60_buno_id, created_date, created_tantou_id) VALUES ('76453   3VA0A    P321外転', 2332, GETDATE(), 999);</v>
      </c>
      <c r="AC10803" s="316"/>
    </row>
    <row r="10804" spans="26:29" s="626" customFormat="1">
      <c r="Z10804" s="626">
        <v>1081</v>
      </c>
      <c r="AA10804" s="316" t="str">
        <f t="shared" si="99"/>
        <v>INSERT INTO UPK_IKOU.upk_k40.k60_os_buno_link (os_buhin_no, k60_buno_id, created_date, created_tantou_id) VALUES ('76232   1VA0A     Zへ', 2333, GETDATE(), 999);</v>
      </c>
      <c r="AC10804" s="316"/>
    </row>
    <row r="10805" spans="26:29" s="626" customFormat="1">
      <c r="Z10805" s="626">
        <v>1082</v>
      </c>
      <c r="AA10805" s="316" t="str">
        <f t="shared" si="99"/>
        <v>INSERT INTO UPK_IKOU.upk_k40.k60_os_buno_link (os_buhin_no, k60_buno_id, created_date, created_tantou_id) VALUES ('76232   1VA0B     Zへ', 2334, GETDATE(), 999);</v>
      </c>
      <c r="AC10805" s="316"/>
    </row>
    <row r="10806" spans="26:29" s="626" customFormat="1">
      <c r="Z10806" s="626">
        <v>1083</v>
      </c>
      <c r="AA10806" s="316" t="str">
        <f t="shared" si="99"/>
        <v>INSERT INTO UPK_IKOU.upk_k40.k60_os_buno_link (os_buhin_no, k60_buno_id, created_date, created_tantou_id) VALUES ('76233   1VA0A     K70', 2335, GETDATE(), 999);</v>
      </c>
      <c r="AC10806" s="316"/>
    </row>
    <row r="10807" spans="26:29" s="626" customFormat="1">
      <c r="Z10807" s="626">
        <v>1084</v>
      </c>
      <c r="AA10807" s="316" t="str">
        <f t="shared" si="99"/>
        <v>INSERT INTO UPK_IKOU.upk_k40.k60_os_buno_link (os_buhin_no, k60_buno_id, created_date, created_tantou_id) VALUES ('76233   1VA0B     K70', 2336, GETDATE(), 999);</v>
      </c>
      <c r="AC10807" s="316"/>
    </row>
    <row r="10808" spans="26:29" s="626" customFormat="1">
      <c r="Z10808" s="626">
        <v>1085</v>
      </c>
      <c r="AA10808" s="316" t="str">
        <f t="shared" si="99"/>
        <v>INSERT INTO UPK_IKOU.upk_k40.k60_os_buno_link (os_buhin_no, k60_buno_id, created_date, created_tantou_id) VALUES ('76332/3 1VA0A     K70', 2337, GETDATE(), 999);</v>
      </c>
      <c r="AC10808" s="316"/>
    </row>
    <row r="10809" spans="26:29" s="626" customFormat="1">
      <c r="Z10809" s="626">
        <v>1086</v>
      </c>
      <c r="AA10809" s="316" t="str">
        <f t="shared" si="99"/>
        <v>INSERT INTO UPK_IKOU.upk_k40.k60_os_buno_link (os_buhin_no, k60_buno_id, created_date, created_tantou_id) VALUES ('76332/3 1VA0B     K70', 2338, GETDATE(), 999);</v>
      </c>
      <c r="AC10809" s="316"/>
    </row>
    <row r="10810" spans="26:29" s="626" customFormat="1">
      <c r="Z10810" s="626">
        <v>1087</v>
      </c>
      <c r="AA10810" s="316" t="str">
        <f t="shared" si="99"/>
        <v>INSERT INTO UPK_IKOU.upk_k40.k60_os_buno_link (os_buhin_no, k60_buno_id, created_date, created_tantou_id) VALUES ('75112   5TA0A     Zへ W70', 2339, GETDATE(), 999);</v>
      </c>
      <c r="AC10810" s="316"/>
    </row>
    <row r="10811" spans="26:29" s="626" customFormat="1">
      <c r="Z10811" s="626">
        <v>1088</v>
      </c>
      <c r="AA10811" s="316" t="str">
        <f t="shared" si="99"/>
        <v>INSERT INTO UPK_IKOU.upk_k40.k60_os_buno_link (os_buhin_no, k60_buno_id, created_date, created_tantou_id) VALUES ('75113   5TA0A     Zへ W70', 2340, GETDATE(), 999);</v>
      </c>
      <c r="AC10811" s="316"/>
    </row>
    <row r="10812" spans="26:29" s="626" customFormat="1">
      <c r="Z10812" s="626">
        <v>1089</v>
      </c>
      <c r="AA10812" s="316" t="str">
        <f t="shared" ref="AA10812:AA10875" si="100">AA$9722&amp;"'"&amp;AA9411&amp;"', "&amp;AB9411&amp;", GETDATE(), 999);"</f>
        <v>INSERT INTO UPK_IKOU.upk_k40.k60_os_buno_link (os_buhin_no, k60_buno_id, created_date, created_tantou_id) VALUES ('75134   5TA0A     W70', 2341, GETDATE(), 999);</v>
      </c>
      <c r="AC10812" s="316"/>
    </row>
    <row r="10813" spans="26:29" s="626" customFormat="1">
      <c r="Z10813" s="626">
        <v>1090</v>
      </c>
      <c r="AA10813" s="316" t="str">
        <f t="shared" si="100"/>
        <v>INSERT INTO UPK_IKOU.upk_k40.k60_os_buno_link (os_buhin_no, k60_buno_id, created_date, created_tantou_id) VALUES ('75135   5TA0A     W70', 2342, GETDATE(), 999);</v>
      </c>
      <c r="AC10813" s="316"/>
    </row>
    <row r="10814" spans="26:29" s="626" customFormat="1">
      <c r="Z10814" s="626">
        <v>1091</v>
      </c>
      <c r="AA10814" s="316" t="str">
        <f t="shared" si="100"/>
        <v>INSERT INTO UPK_IKOU.upk_k40.k60_os_buno_link (os_buhin_no, k60_buno_id, created_date, created_tantou_id) VALUES ('75262/3 1VA0A     B309', 2343, GETDATE(), 999);</v>
      </c>
      <c r="AC10814" s="316"/>
    </row>
    <row r="10815" spans="26:29" s="626" customFormat="1">
      <c r="Z10815" s="626">
        <v>1092</v>
      </c>
      <c r="AA10815" s="316" t="str">
        <f t="shared" si="100"/>
        <v>INSERT INTO UPK_IKOU.upk_k40.k60_os_buno_link (os_buhin_no, k60_buno_id, created_date, created_tantou_id) VALUES ('75534/5 5TA0A     W70 Zより', 1458, GETDATE(), 999);</v>
      </c>
      <c r="AC10815" s="316"/>
    </row>
    <row r="10816" spans="26:29" s="626" customFormat="1">
      <c r="Z10816" s="626">
        <v>1093</v>
      </c>
      <c r="AA10816" s="316" t="str">
        <f t="shared" si="100"/>
        <v>INSERT INTO UPK_IKOU.upk_k40.k60_os_buno_link (os_buhin_no, k60_buno_id, created_date, created_tantou_id) VALUES ('76452   5TA0A    W70⇒K70', 2344, GETDATE(), 999);</v>
      </c>
      <c r="AC10816" s="316"/>
    </row>
    <row r="10817" spans="26:29" s="626" customFormat="1">
      <c r="Z10817" s="626">
        <v>1094</v>
      </c>
      <c r="AA10817" s="316" t="str">
        <f t="shared" si="100"/>
        <v>INSERT INTO UPK_IKOU.upk_k40.k60_os_buno_link (os_buhin_no, k60_buno_id, created_date, created_tantou_id) VALUES ('76453   5TA0A    W70⇒K70', 2345, GETDATE(), 999);</v>
      </c>
      <c r="AC10817" s="316"/>
    </row>
    <row r="10818" spans="26:29" s="626" customFormat="1">
      <c r="Z10818" s="626">
        <v>1095</v>
      </c>
      <c r="AA10818" s="316" t="str">
        <f t="shared" si="100"/>
        <v>INSERT INTO UPK_IKOU.upk_k40.k60_os_buno_link (os_buhin_no, k60_buno_id, created_date, created_tantou_id) VALUES ('67467   4CC0A     K30  ', 2346, GETDATE(), 999);</v>
      </c>
      <c r="AC10818" s="316"/>
    </row>
    <row r="10819" spans="26:29" s="626" customFormat="1">
      <c r="Z10819" s="626">
        <v>1096</v>
      </c>
      <c r="AA10819" s="316" t="str">
        <f t="shared" si="100"/>
        <v>INSERT INTO UPK_IKOU.upk_k40.k60_os_buno_link (os_buhin_no, k60_buno_id, created_date, created_tantou_id) VALUES ('67467   4CC0A-E ', 2347, GETDATE(), 999);</v>
      </c>
      <c r="AC10819" s="316"/>
    </row>
    <row r="10820" spans="26:29" s="626" customFormat="1">
      <c r="Z10820" s="626">
        <v>1097</v>
      </c>
      <c r="AA10820" s="316" t="str">
        <f t="shared" si="100"/>
        <v>INSERT INTO UPK_IKOU.upk_k40.k60_os_buno_link (os_buhin_no, k60_buno_id, created_date, created_tantou_id) VALUES ('74372   4CB0A 　サンテック外転 B309', 2348, GETDATE(), 999);</v>
      </c>
      <c r="AC10820" s="316"/>
    </row>
    <row r="10821" spans="26:29" s="626" customFormat="1">
      <c r="Z10821" s="626">
        <v>1098</v>
      </c>
      <c r="AA10821" s="316" t="str">
        <f t="shared" si="100"/>
        <v>INSERT INTO UPK_IKOU.upk_k40.k60_os_buno_link (os_buhin_no, k60_buno_id, created_date, created_tantou_id) VALUES ('76312/3 4CC0A    J70⇒K70', 2349, GETDATE(), 999);</v>
      </c>
      <c r="AC10821" s="316"/>
    </row>
    <row r="10822" spans="26:29" s="626" customFormat="1">
      <c r="Z10822" s="626">
        <v>1099</v>
      </c>
      <c r="AA10822" s="316" t="str">
        <f t="shared" si="100"/>
        <v>INSERT INTO UPK_IKOU.upk_k40.k60_os_buno_link (os_buhin_no, k60_buno_id, created_date, created_tantou_id) VALUES ('76452   4CE0A    P323外転', 2350, GETDATE(), 999);</v>
      </c>
      <c r="AC10822" s="316"/>
    </row>
    <row r="10823" spans="26:29" s="626" customFormat="1">
      <c r="Z10823" s="626">
        <v>1100</v>
      </c>
      <c r="AA10823" s="316" t="str">
        <f t="shared" si="100"/>
        <v>INSERT INTO UPK_IKOU.upk_k40.k60_os_buno_link (os_buhin_no, k60_buno_id, created_date, created_tantou_id) VALUES ('76452   4CE0A-E  P323外転', 2351, GETDATE(), 999);</v>
      </c>
      <c r="AC10823" s="316"/>
    </row>
    <row r="10824" spans="26:29" s="626" customFormat="1">
      <c r="Z10824" s="626">
        <v>1101</v>
      </c>
      <c r="AA10824" s="316" t="str">
        <f t="shared" si="100"/>
        <v>INSERT INTO UPK_IKOU.upk_k40.k60_os_buno_link (os_buhin_no, k60_buno_id, created_date, created_tantou_id) VALUES ('76452   4BC1A    P323外転', 2352, GETDATE(), 999);</v>
      </c>
      <c r="AC10824" s="316"/>
    </row>
    <row r="10825" spans="26:29" s="626" customFormat="1">
      <c r="Z10825" s="626">
        <v>1102</v>
      </c>
      <c r="AA10825" s="316" t="str">
        <f t="shared" si="100"/>
        <v>INSERT INTO UPK_IKOU.upk_k40.k60_os_buno_link (os_buhin_no, k60_buno_id, created_date, created_tantou_id) VALUES ('76453   4CE0A    P323外転', 2353, GETDATE(), 999);</v>
      </c>
      <c r="AC10825" s="316"/>
    </row>
    <row r="10826" spans="26:29" s="626" customFormat="1">
      <c r="Z10826" s="626">
        <v>1103</v>
      </c>
      <c r="AA10826" s="316" t="str">
        <f t="shared" si="100"/>
        <v>INSERT INTO UPK_IKOU.upk_k40.k60_os_buno_link (os_buhin_no, k60_buno_id, created_date, created_tantou_id) VALUES ('76453   4CE0A-E  P323外転', 2354, GETDATE(), 999);</v>
      </c>
      <c r="AC10826" s="316"/>
    </row>
    <row r="10827" spans="26:29" s="626" customFormat="1">
      <c r="Z10827" s="626">
        <v>1104</v>
      </c>
      <c r="AA10827" s="316" t="str">
        <f t="shared" si="100"/>
        <v>INSERT INTO UPK_IKOU.upk_k40.k60_os_buno_link (os_buhin_no, k60_buno_id, created_date, created_tantou_id) VALUES ('76453   4BC1A    P323外転', 2355, GETDATE(), 999);</v>
      </c>
      <c r="AC10827" s="316"/>
    </row>
    <row r="10828" spans="26:29" s="626" customFormat="1">
      <c r="Z10828" s="626">
        <v>1105</v>
      </c>
      <c r="AA10828" s="316" t="str">
        <f t="shared" si="100"/>
        <v>INSERT INTO UPK_IKOU.upk_k40.k60_os_buno_link (os_buhin_no, k60_buno_id, created_date, created_tantou_id) VALUES ('76532   4CC0A    P323外転', 2356, GETDATE(), 999);</v>
      </c>
      <c r="AC10828" s="316"/>
    </row>
    <row r="10829" spans="26:29" s="626" customFormat="1">
      <c r="Z10829" s="626">
        <v>1106</v>
      </c>
      <c r="AA10829" s="316" t="str">
        <f t="shared" si="100"/>
        <v>INSERT INTO UPK_IKOU.upk_k40.k60_os_buno_link (os_buhin_no, k60_buno_id, created_date, created_tantou_id) VALUES ('76533   4CC0A    P323外転', 2357, GETDATE(), 999);</v>
      </c>
      <c r="AC10829" s="316"/>
    </row>
    <row r="10830" spans="26:29" s="626" customFormat="1">
      <c r="Z10830" s="626">
        <v>1107</v>
      </c>
      <c r="AA10830" s="316" t="str">
        <f t="shared" si="100"/>
        <v>INSERT INTO UPK_IKOU.upk_k40.k60_os_buno_link (os_buhin_no, k60_buno_id, created_date, created_tantou_id) VALUES ('76572   4CC0A    P323外転', 2358, GETDATE(), 999);</v>
      </c>
      <c r="AC10830" s="316"/>
    </row>
    <row r="10831" spans="26:29" s="626" customFormat="1">
      <c r="Z10831" s="626">
        <v>1108</v>
      </c>
      <c r="AA10831" s="316" t="str">
        <f t="shared" si="100"/>
        <v>INSERT INTO UPK_IKOU.upk_k40.k60_os_buno_link (os_buhin_no, k60_buno_id, created_date, created_tantou_id) VALUES ('76573   4CC0A    P323外転', 2359, GETDATE(), 999);</v>
      </c>
      <c r="AC10831" s="316"/>
    </row>
    <row r="10832" spans="26:29" s="626" customFormat="1">
      <c r="Z10832" s="626">
        <v>1109</v>
      </c>
      <c r="AA10832" s="316" t="str">
        <f t="shared" si="100"/>
        <v>INSERT INTO UPK_IKOU.upk_k40.k60_os_buno_link (os_buhin_no, k60_buno_id, created_date, created_tantou_id) VALUES ('75556   4BC1B    K70', 2360, GETDATE(), 999);</v>
      </c>
      <c r="AC10832" s="316"/>
    </row>
    <row r="10833" spans="26:29" s="626" customFormat="1">
      <c r="Z10833" s="626">
        <v>1110</v>
      </c>
      <c r="AA10833" s="316" t="str">
        <f t="shared" si="100"/>
        <v>INSERT INTO UPK_IKOU.upk_k40.k60_os_buno_link (os_buhin_no, k60_buno_id, created_date, created_tantou_id) VALUES ('75557   4BC1B    K70', 2361, GETDATE(), 999);</v>
      </c>
      <c r="AC10833" s="316"/>
    </row>
    <row r="10834" spans="26:29" s="626" customFormat="1">
      <c r="Z10834" s="626">
        <v>1111</v>
      </c>
      <c r="AA10834" s="316" t="str">
        <f t="shared" si="100"/>
        <v>INSERT INTO UPK_IKOU.upk_k40.k60_os_buno_link (os_buhin_no, k60_buno_id, created_date, created_tantou_id) VALUES ('76456/7 4CE0A  ZよりJ70', 2362, GETDATE(), 999);</v>
      </c>
      <c r="AC10834" s="316"/>
    </row>
    <row r="10835" spans="26:29" s="626" customFormat="1">
      <c r="Z10835" s="626">
        <v>1112</v>
      </c>
      <c r="AA10835" s="316" t="str">
        <f t="shared" si="100"/>
        <v>INSERT INTO UPK_IKOU.upk_k40.k60_os_buno_link (os_buhin_no, k60_buno_id, created_date, created_tantou_id) VALUES ('76456/7 4CE0A-E  ZよりJ70', 2363, GETDATE(), 999);</v>
      </c>
      <c r="AC10835" s="316"/>
    </row>
    <row r="10836" spans="26:29" s="626" customFormat="1">
      <c r="Z10836" s="626">
        <v>1113</v>
      </c>
      <c r="AA10836" s="316" t="str">
        <f t="shared" si="100"/>
        <v>INSERT INTO UPK_IKOU.upk_k40.k60_os_buno_link (os_buhin_no, k60_buno_id, created_date, created_tantou_id) VALUES ('76456/7 6FK0A  ZよりJ70', 2364, GETDATE(), 999);</v>
      </c>
      <c r="AC10836" s="316"/>
    </row>
    <row r="10837" spans="26:29" s="626" customFormat="1">
      <c r="Z10837" s="626">
        <v>1114</v>
      </c>
      <c r="AA10837" s="316" t="str">
        <f t="shared" si="100"/>
        <v>INSERT INTO UPK_IKOU.upk_k40.k60_os_buno_link (os_buhin_no, k60_buno_id, created_date, created_tantou_id) VALUES ('76218/9 4CC0A   J70 Rへ', 1448, GETDATE(), 999);</v>
      </c>
      <c r="AC10837" s="316"/>
    </row>
    <row r="10838" spans="26:29" s="626" customFormat="1">
      <c r="Z10838" s="626">
        <v>1115</v>
      </c>
      <c r="AA10838" s="316" t="str">
        <f t="shared" si="100"/>
        <v>INSERT INTO UPK_IKOU.upk_k40.k60_os_buno_link (os_buhin_no, k60_buno_id, created_date, created_tantou_id) VALUES ('76332/3 4CC1A   K70 Rへ', 1469, GETDATE(), 999);</v>
      </c>
      <c r="AC10838" s="316"/>
    </row>
    <row r="10839" spans="26:29" s="626" customFormat="1">
      <c r="Z10839" s="626">
        <v>1116</v>
      </c>
      <c r="AA10839" s="316" t="str">
        <f t="shared" si="100"/>
        <v>INSERT INTO UPK_IKOU.upk_k40.k60_os_buno_link (os_buhin_no, k60_buno_id, created_date, created_tantou_id) VALUES ('76452   6MA0A     K70 ', 2365, GETDATE(), 999);</v>
      </c>
      <c r="AC10839" s="316"/>
    </row>
    <row r="10840" spans="26:29" s="626" customFormat="1">
      <c r="Z10840" s="626">
        <v>1117</v>
      </c>
      <c r="AA10840" s="316" t="str">
        <f t="shared" si="100"/>
        <v>INSERT INTO UPK_IKOU.upk_k40.k60_os_buno_link (os_buhin_no, k60_buno_id, created_date, created_tantou_id) VALUES ('76452   6MT0A     K70', 2366, GETDATE(), 999);</v>
      </c>
      <c r="AC10840" s="316"/>
    </row>
    <row r="10841" spans="26:29" s="626" customFormat="1">
      <c r="Z10841" s="626">
        <v>1118</v>
      </c>
      <c r="AA10841" s="316" t="str">
        <f t="shared" si="100"/>
        <v>INSERT INTO UPK_IKOU.upk_k40.k60_os_buno_link (os_buhin_no, k60_buno_id, created_date, created_tantou_id) VALUES ('76453   6MT0A     K70', 2367, GETDATE(), 999);</v>
      </c>
      <c r="AC10841" s="316"/>
    </row>
    <row r="10842" spans="26:29" s="626" customFormat="1">
      <c r="Z10842" s="626">
        <v>1119</v>
      </c>
      <c r="AA10842" s="316" t="str">
        <f t="shared" si="100"/>
        <v>INSERT INTO UPK_IKOU.upk_k40.k60_os_buno_link (os_buhin_no, k60_buno_id, created_date, created_tantou_id) VALUES ('77662/3 6MR0A     B309', 2368, GETDATE(), 999);</v>
      </c>
      <c r="AC10842" s="316"/>
    </row>
    <row r="10843" spans="26:29" s="626" customFormat="1">
      <c r="Z10843" s="626">
        <v>1120</v>
      </c>
      <c r="AA10843" s="316" t="str">
        <f t="shared" si="100"/>
        <v>INSERT INTO UPK_IKOU.upk_k40.k60_os_buno_link (os_buhin_no, k60_buno_id, created_date, created_tantou_id) VALUES ('78142/3 6MA0A     B309', 2369, GETDATE(), 999);</v>
      </c>
      <c r="AC10843" s="316"/>
    </row>
    <row r="10844" spans="26:29" s="626" customFormat="1">
      <c r="Z10844" s="626">
        <v>1121</v>
      </c>
      <c r="AA10844" s="316" t="str">
        <f t="shared" si="100"/>
        <v>INSERT INTO UPK_IKOU.upk_k40.k60_os_buno_link (os_buhin_no, k60_buno_id, created_date, created_tantou_id) VALUES ('76483   6MA0A   K70  Rへ', 1467, GETDATE(), 999);</v>
      </c>
      <c r="AC10844" s="316"/>
    </row>
    <row r="10845" spans="26:29" s="626" customFormat="1">
      <c r="Z10845" s="626">
        <v>1122</v>
      </c>
      <c r="AA10845" s="316" t="str">
        <f t="shared" si="100"/>
        <v>INSERT INTO UPK_IKOU.upk_k40.k60_os_buno_link (os_buhin_no, k60_buno_id, created_date, created_tantou_id) VALUES ('76742/3 6MA0A   W70  Rへ', 1468, GETDATE(), 999);</v>
      </c>
      <c r="AC10845" s="316"/>
    </row>
    <row r="10846" spans="26:29" s="626" customFormat="1">
      <c r="Z10846" s="626">
        <v>1123</v>
      </c>
      <c r="AA10846" s="316" t="str">
        <f t="shared" si="100"/>
        <v>INSERT INTO UPK_IKOU.upk_k40.k60_os_buno_link (os_buhin_no, k60_buno_id, created_date, created_tantou_id) VALUES ('64182/3 6RA1A  K70', 2370, GETDATE(), 999);</v>
      </c>
      <c r="AC10846" s="316"/>
    </row>
    <row r="10847" spans="26:29" s="626" customFormat="1">
      <c r="Z10847" s="626">
        <v>1124</v>
      </c>
      <c r="AA10847" s="316" t="str">
        <f t="shared" si="100"/>
        <v>INSERT INTO UPK_IKOU.upk_k40.k60_os_buno_link (os_buhin_no, k60_buno_id, created_date, created_tantou_id) VALUES ('66322/3 6RA0A  J70', 2371, GETDATE(), 999);</v>
      </c>
      <c r="AC10847" s="316"/>
    </row>
    <row r="10848" spans="26:29" s="626" customFormat="1">
      <c r="Z10848" s="626">
        <v>1125</v>
      </c>
      <c r="AA10848" s="316" t="str">
        <f t="shared" si="100"/>
        <v>INSERT INTO UPK_IKOU.upk_k40.k60_os_buno_link (os_buhin_no, k60_buno_id, created_date, created_tantou_id) VALUES ('75112   6RA0A  J70', 2372, GETDATE(), 999);</v>
      </c>
      <c r="AC10848" s="316"/>
    </row>
    <row r="10849" spans="26:29" s="626" customFormat="1">
      <c r="Z10849" s="626">
        <v>1126</v>
      </c>
      <c r="AA10849" s="316" t="str">
        <f t="shared" si="100"/>
        <v>INSERT INTO UPK_IKOU.upk_k40.k60_os_buno_link (os_buhin_no, k60_buno_id, created_date, created_tantou_id) VALUES ('75113   6RA0A  J70', 2373, GETDATE(), 999);</v>
      </c>
      <c r="AC10849" s="316"/>
    </row>
    <row r="10850" spans="26:29" s="626" customFormat="1">
      <c r="Z10850" s="626">
        <v>1127</v>
      </c>
      <c r="AA10850" s="316" t="str">
        <f t="shared" si="100"/>
        <v>INSERT INTO UPK_IKOU.upk_k40.k60_os_buno_link (os_buhin_no, k60_buno_id, created_date, created_tantou_id) VALUES ('75312   6RA1A  TへK70', 1983, GETDATE(), 999);</v>
      </c>
      <c r="AC10850" s="316"/>
    </row>
    <row r="10851" spans="26:29" s="626" customFormat="1">
      <c r="Z10851" s="626">
        <v>1128</v>
      </c>
      <c r="AA10851" s="316" t="str">
        <f t="shared" si="100"/>
        <v>INSERT INTO UPK_IKOU.upk_k40.k60_os_buno_link (os_buhin_no, k60_buno_id, created_date, created_tantou_id) VALUES ('5253C   J1800  TへDGメタル', 1984, GETDATE(), 999);</v>
      </c>
      <c r="AC10851" s="316"/>
    </row>
    <row r="10852" spans="26:29" s="626" customFormat="1">
      <c r="Z10852" s="626">
        <v>1129</v>
      </c>
      <c r="AA10852" s="316" t="str">
        <f t="shared" si="100"/>
        <v>INSERT INTO UPK_IKOU.upk_k40.k60_os_buno_link (os_buhin_no, k60_buno_id, created_date, created_tantou_id) VALUES ('75313   6RA1A  TへK70', 1985, GETDATE(), 999);</v>
      </c>
      <c r="AC10852" s="316"/>
    </row>
    <row r="10853" spans="26:29" s="626" customFormat="1">
      <c r="Z10853" s="626">
        <v>1130</v>
      </c>
      <c r="AA10853" s="316" t="str">
        <f t="shared" si="100"/>
        <v>INSERT INTO UPK_IKOU.upk_k40.k60_os_buno_link (os_buhin_no, k60_buno_id, created_date, created_tantou_id) VALUES ('5253C   J1700  TへDGメタル', 1986, GETDATE(), 999);</v>
      </c>
      <c r="AC10853" s="316"/>
    </row>
    <row r="10854" spans="26:29" s="626" customFormat="1">
      <c r="Z10854" s="626">
        <v>1131</v>
      </c>
      <c r="AA10854" s="316" t="str">
        <f t="shared" si="100"/>
        <v>INSERT INTO UPK_IKOU.upk_k40.k60_os_buno_link (os_buhin_no, k60_buno_id, created_date, created_tantou_id) VALUES ('75692/3 6RA1A  J70', 2374, GETDATE(), 999);</v>
      </c>
      <c r="AC10854" s="316"/>
    </row>
    <row r="10855" spans="26:29" s="626" customFormat="1">
      <c r="Z10855" s="626">
        <v>1132</v>
      </c>
      <c r="AA10855" s="316" t="str">
        <f t="shared" si="100"/>
        <v>INSERT INTO UPK_IKOU.upk_k40.k60_os_buno_link (os_buhin_no, k60_buno_id, created_date, created_tantou_id) VALUES ('5253C B4800/B4700 DGメタル', 2375, GETDATE(), 999);</v>
      </c>
      <c r="AC10855" s="316"/>
    </row>
    <row r="10856" spans="26:29" s="626" customFormat="1">
      <c r="Z10856" s="626">
        <v>1133</v>
      </c>
      <c r="AA10856" s="316" t="str">
        <f t="shared" si="100"/>
        <v>INSERT INTO UPK_IKOU.upk_k40.k60_os_buno_link (os_buhin_no, k60_buno_id, created_date, created_tantou_id) VALUES ('76452   6RA0A  K70', 2376, GETDATE(), 999);</v>
      </c>
      <c r="AC10856" s="316"/>
    </row>
    <row r="10857" spans="26:29" s="626" customFormat="1">
      <c r="Z10857" s="626">
        <v>1134</v>
      </c>
      <c r="AA10857" s="316" t="str">
        <f t="shared" si="100"/>
        <v>INSERT INTO UPK_IKOU.upk_k40.k60_os_buno_link (os_buhin_no, k60_buno_id, created_date, created_tantou_id) VALUES ('76453   6RA0A  K70', 2377, GETDATE(), 999);</v>
      </c>
      <c r="AC10857" s="316"/>
    </row>
    <row r="10858" spans="26:29" s="626" customFormat="1">
      <c r="Z10858" s="626">
        <v>1135</v>
      </c>
      <c r="AA10858" s="316" t="str">
        <f t="shared" si="100"/>
        <v>INSERT INTO UPK_IKOU.upk_k40.k60_os_buno_link (os_buhin_no, k60_buno_id, created_date, created_tantou_id) VALUES ('76482/3 6RA0A  K70', 2378, GETDATE(), 999);</v>
      </c>
      <c r="AC10858" s="316"/>
    </row>
    <row r="10859" spans="26:29" s="626" customFormat="1">
      <c r="Z10859" s="626">
        <v>1136</v>
      </c>
      <c r="AA10859" s="316" t="str">
        <f t="shared" si="100"/>
        <v>INSERT INTO UPK_IKOU.upk_k40.k60_os_buno_link (os_buhin_no, k60_buno_id, created_date, created_tantou_id) VALUES ('76482/3 6RA1A  K70', 2379, GETDATE(), 999);</v>
      </c>
      <c r="AC10859" s="316"/>
    </row>
    <row r="10860" spans="26:29" s="626" customFormat="1">
      <c r="Z10860" s="626">
        <v>1137</v>
      </c>
      <c r="AA10860" s="316" t="str">
        <f t="shared" si="100"/>
        <v>INSERT INTO UPK_IKOU.upk_k40.k60_os_buno_link (os_buhin_no, k60_buno_id, created_date, created_tantou_id) VALUES ('5253C A0800/A0700 DGメタル', 2380, GETDATE(), 999);</v>
      </c>
      <c r="AC10860" s="316"/>
    </row>
    <row r="10861" spans="26:29" s="626" customFormat="1">
      <c r="Z10861" s="626">
        <v>1138</v>
      </c>
      <c r="AA10861" s="316" t="str">
        <f t="shared" si="100"/>
        <v>INSERT INTO UPK_IKOU.upk_k40.k60_os_buno_link (os_buhin_no, k60_buno_id, created_date, created_tantou_id) VALUES ('76764   6RA0A    K70', 2381, GETDATE(), 999);</v>
      </c>
      <c r="AC10861" s="316"/>
    </row>
    <row r="10862" spans="26:29" s="626" customFormat="1">
      <c r="Z10862" s="626">
        <v>1139</v>
      </c>
      <c r="AA10862" s="316" t="str">
        <f t="shared" si="100"/>
        <v>INSERT INTO UPK_IKOU.upk_k40.k60_os_buno_link (os_buhin_no, k60_buno_id, created_date, created_tantou_id) VALUES ('5228A   52200  DG/DGEメタル', 2382, GETDATE(), 999);</v>
      </c>
      <c r="AC10862" s="316"/>
    </row>
    <row r="10863" spans="26:29" s="626" customFormat="1">
      <c r="Z10863" s="626">
        <v>1140</v>
      </c>
      <c r="AA10863" s="316" t="str">
        <f t="shared" si="100"/>
        <v>INSERT INTO UPK_IKOU.upk_k40.k60_os_buno_link (os_buhin_no, k60_buno_id, created_date, created_tantou_id) VALUES ('76765   6RA0A    K70', 2383, GETDATE(), 999);</v>
      </c>
      <c r="AC10863" s="316"/>
    </row>
    <row r="10864" spans="26:29" s="626" customFormat="1">
      <c r="Z10864" s="626">
        <v>1141</v>
      </c>
      <c r="AA10864" s="316" t="str">
        <f t="shared" si="100"/>
        <v>INSERT INTO UPK_IKOU.upk_k40.k60_os_buno_link (os_buhin_no, k60_buno_id, created_date, created_tantou_id) VALUES ('5228A   52100  DG/DGEメタル', 2384, GETDATE(), 999);</v>
      </c>
      <c r="AC10864" s="316"/>
    </row>
    <row r="10865" spans="26:29" s="626" customFormat="1">
      <c r="Z10865" s="626">
        <v>1142</v>
      </c>
      <c r="AA10865" s="316" t="str">
        <f t="shared" si="100"/>
        <v>INSERT INTO UPK_IKOU.upk_k40.k60_os_buno_link (os_buhin_no, k60_buno_id, created_date, created_tantou_id) VALUES ('61137   B5010   5016 Rより', 1314, GETDATE(), 999);</v>
      </c>
      <c r="AC10865" s="316"/>
    </row>
    <row r="10866" spans="26:29" s="626" customFormat="1">
      <c r="Z10866" s="626">
        <v>1143</v>
      </c>
      <c r="AA10866" s="316" t="str">
        <f t="shared" si="100"/>
        <v>INSERT INTO UPK_IKOU.upk_k40.k60_os_buno_link (os_buhin_no, k60_buno_id, created_date, created_tantou_id) VALUES ('61138   B5010   5016 Rより', 1315, GETDATE(), 999);</v>
      </c>
      <c r="AC10866" s="316"/>
    </row>
    <row r="10867" spans="26:29" s="626" customFormat="1">
      <c r="Z10867" s="626">
        <v>1144</v>
      </c>
      <c r="AA10867" s="316" t="str">
        <f t="shared" si="100"/>
        <v>INSERT INTO UPK_IKOU.upk_k40.k60_os_buno_link (os_buhin_no, k60_buno_id, created_date, created_tantou_id) VALUES ('5253C  D6100 DG-Eメタル', 2385, GETDATE(), 999);</v>
      </c>
      <c r="AC10867" s="316"/>
    </row>
    <row r="10868" spans="26:29" s="626" customFormat="1">
      <c r="Z10868" s="626">
        <v>1145</v>
      </c>
      <c r="AA10868" s="316" t="str">
        <f t="shared" si="100"/>
        <v>INSERT INTO UPK_IKOU.upk_k40.k60_os_buno_link (os_buhin_no, k60_buno_id, created_date, created_tantou_id) VALUES ('9450B  39500 DG-E K70', 2386, GETDATE(), 999);</v>
      </c>
      <c r="AC10868" s="316"/>
    </row>
    <row r="10869" spans="26:29" s="626" customFormat="1">
      <c r="Z10869" s="626">
        <v>1146</v>
      </c>
      <c r="AA10869" s="316" t="str">
        <f t="shared" si="100"/>
        <v>INSERT INTO UPK_IKOU.upk_k40.k60_os_buno_link (os_buhin_no, k60_buno_id, created_date, created_tantou_id) VALUES ('9450B  39400 DG-E K70', 2387, GETDATE(), 999);</v>
      </c>
      <c r="AC10869" s="316"/>
    </row>
    <row r="10870" spans="26:29" s="626" customFormat="1">
      <c r="Z10870" s="626">
        <v>1147</v>
      </c>
      <c r="AA10870" s="316" t="str">
        <f t="shared" si="100"/>
        <v>INSERT INTO UPK_IKOU.upk_k40.k60_os_buno_link (os_buhin_no, k60_buno_id, created_date, created_tantou_id) VALUES ('64184   JG00A 爪廃却 WへB301', 2227, GETDATE(), 999);</v>
      </c>
      <c r="AC10870" s="316"/>
    </row>
    <row r="10871" spans="26:29" s="626" customFormat="1">
      <c r="Z10871" s="626">
        <v>1148</v>
      </c>
      <c r="AA10871" s="316" t="str">
        <f t="shared" si="100"/>
        <v>INSERT INTO UPK_IKOU.upk_k40.k60_os_buno_link (os_buhin_no, k60_buno_id, created_date, created_tantou_id) VALUES ('64185   JG00A 爪廃却 WへB301', 2228, GETDATE(), 999);</v>
      </c>
      <c r="AC10871" s="316"/>
    </row>
    <row r="10872" spans="26:29" s="626" customFormat="1">
      <c r="Z10872" s="626">
        <v>1149</v>
      </c>
      <c r="AA10872" s="316" t="str">
        <f t="shared" si="100"/>
        <v>INSERT INTO UPK_IKOU.upk_k40.k60_os_buno_link (os_buhin_no, k60_buno_id, created_date, created_tantou_id) VALUES ('67112   JG00A 爪無しJ70', 2388, GETDATE(), 999);</v>
      </c>
      <c r="AC10872" s="316"/>
    </row>
    <row r="10873" spans="26:29" s="626" customFormat="1">
      <c r="Z10873" s="626">
        <v>1150</v>
      </c>
      <c r="AA10873" s="316" t="str">
        <f t="shared" si="100"/>
        <v>INSERT INTO UPK_IKOU.upk_k40.k60_os_buno_link (os_buhin_no, k60_buno_id, created_date, created_tantou_id) VALUES ('67112   JG40A 爪無しJ70', 2389, GETDATE(), 999);</v>
      </c>
      <c r="AC10873" s="316"/>
    </row>
    <row r="10874" spans="26:29" s="626" customFormat="1">
      <c r="Z10874" s="626">
        <v>1151</v>
      </c>
      <c r="AA10874" s="316" t="str">
        <f t="shared" si="100"/>
        <v>INSERT INTO UPK_IKOU.upk_k40.k60_os_buno_link (os_buhin_no, k60_buno_id, created_date, created_tantou_id) VALUES ('67112   JM00A    P323外転 J70', 2390, GETDATE(), 999);</v>
      </c>
      <c r="AC10874" s="316"/>
    </row>
    <row r="10875" spans="26:29" s="626" customFormat="1">
      <c r="Z10875" s="626">
        <v>1152</v>
      </c>
      <c r="AA10875" s="316" t="str">
        <f t="shared" si="100"/>
        <v>INSERT INTO UPK_IKOU.upk_k40.k60_os_buno_link (os_buhin_no, k60_buno_id, created_date, created_tantou_id) VALUES ('756R2/3 JG00A    J70', 2391, GETDATE(), 999);</v>
      </c>
      <c r="AC10875" s="316"/>
    </row>
    <row r="10876" spans="26:29" s="626" customFormat="1">
      <c r="Z10876" s="626">
        <v>1153</v>
      </c>
      <c r="AA10876" s="316" t="str">
        <f t="shared" ref="AA10876:AA10939" si="101">AA$9722&amp;"'"&amp;AA9475&amp;"', "&amp;AB9475&amp;", GETDATE(), 999);"</f>
        <v>INSERT INTO UPK_IKOU.upk_k40.k60_os_buno_link (os_buhin_no, k60_buno_id, created_date, created_tantou_id) VALUES ('75632   JG00A  J70 P323外転', 1316, GETDATE(), 999);</v>
      </c>
      <c r="AC10876" s="316"/>
    </row>
    <row r="10877" spans="26:29" s="626" customFormat="1">
      <c r="Z10877" s="626">
        <v>1154</v>
      </c>
      <c r="AA10877" s="316" t="str">
        <f t="shared" si="101"/>
        <v>INSERT INTO UPK_IKOU.upk_k40.k60_os_buno_link (os_buhin_no, k60_buno_id, created_date, created_tantou_id) VALUES ('75632   JH00A  J70 P323外転', 1317, GETDATE(), 999);</v>
      </c>
      <c r="AC10877" s="316"/>
    </row>
    <row r="10878" spans="26:29" s="626" customFormat="1">
      <c r="Z10878" s="626">
        <v>1155</v>
      </c>
      <c r="AA10878" s="316" t="str">
        <f t="shared" si="101"/>
        <v>INSERT INTO UPK_IKOU.upk_k40.k60_os_buno_link (os_buhin_no, k60_buno_id, created_date, created_tantou_id) VALUES ('75632   1YA0A  J70 P323外転', 1318, GETDATE(), 999);</v>
      </c>
      <c r="AC10878" s="316"/>
    </row>
    <row r="10879" spans="26:29" s="626" customFormat="1">
      <c r="Z10879" s="626">
        <v>1156</v>
      </c>
      <c r="AA10879" s="316" t="str">
        <f t="shared" si="101"/>
        <v>INSERT INTO UPK_IKOU.upk_k40.k60_os_buno_link (os_buhin_no, k60_buno_id, created_date, created_tantou_id) VALUES ('75632   JM00A  J70 P323外転', 1328, GETDATE(), 999);</v>
      </c>
      <c r="AC10879" s="316"/>
    </row>
    <row r="10880" spans="26:29" s="626" customFormat="1">
      <c r="Z10880" s="626">
        <v>1157</v>
      </c>
      <c r="AA10880" s="316" t="str">
        <f t="shared" si="101"/>
        <v>INSERT INTO UPK_IKOU.upk_k40.k60_os_buno_link (os_buhin_no, k60_buno_id, created_date, created_tantou_id) VALUES ('76572   JM00A 爪廃却 K70', 2232, GETDATE(), 999);</v>
      </c>
      <c r="AC10880" s="316"/>
    </row>
    <row r="10881" spans="26:29" s="626" customFormat="1">
      <c r="Z10881" s="626">
        <v>1158</v>
      </c>
      <c r="AA10881" s="316" t="str">
        <f t="shared" si="101"/>
        <v>INSERT INTO UPK_IKOU.upk_k40.k60_os_buno_link (os_buhin_no, k60_buno_id, created_date, created_tantou_id) VALUES ('76573   JM00A 爪廃却 K70', 2233, GETDATE(), 999);</v>
      </c>
      <c r="AC10881" s="316"/>
    </row>
    <row r="10882" spans="26:29" s="626" customFormat="1">
      <c r="Z10882" s="626">
        <v>1159</v>
      </c>
      <c r="AA10882" s="316" t="str">
        <f t="shared" si="101"/>
        <v>INSERT INTO UPK_IKOU.upk_k40.k60_os_buno_link (os_buhin_no, k60_buno_id, created_date, created_tantou_id) VALUES ('74798   JM00ACE 爪無し T308', 2231, GETDATE(), 999);</v>
      </c>
      <c r="AC10882" s="316"/>
    </row>
    <row r="10883" spans="26:29" s="626" customFormat="1">
      <c r="Z10883" s="626">
        <v>1160</v>
      </c>
      <c r="AA10883" s="316" t="str">
        <f t="shared" si="101"/>
        <v>INSERT INTO UPK_IKOU.upk_k40.k60_os_buno_link (os_buhin_no, k60_buno_id, created_date, created_tantou_id) VALUES ('76632   JM00A 爪廃却 J70', 2392, GETDATE(), 999);</v>
      </c>
      <c r="AC10883" s="316"/>
    </row>
    <row r="10884" spans="26:29" s="626" customFormat="1">
      <c r="Z10884" s="626">
        <v>1161</v>
      </c>
      <c r="AA10884" s="316" t="str">
        <f t="shared" si="101"/>
        <v>INSERT INTO UPK_IKOU.upk_k40.k60_os_buno_link (os_buhin_no, k60_buno_id, created_date, created_tantou_id) VALUES ('76633   JM00A 爪廃却 J70', 2393, GETDATE(), 999);</v>
      </c>
      <c r="AC10884" s="316"/>
    </row>
    <row r="10885" spans="26:29" s="626" customFormat="1">
      <c r="Z10885" s="626">
        <v>1162</v>
      </c>
      <c r="AA10885" s="316" t="str">
        <f t="shared" si="101"/>
        <v>INSERT INTO UPK_IKOU.upk_k40.k60_os_buno_link (os_buhin_no, k60_buno_id, created_date, created_tantou_id) VALUES ('76532   JM00B    Wへ J70', 2234, GETDATE(), 999);</v>
      </c>
      <c r="AC10885" s="316"/>
    </row>
    <row r="10886" spans="26:29" s="626" customFormat="1">
      <c r="Z10886" s="626">
        <v>1163</v>
      </c>
      <c r="AA10886" s="316" t="str">
        <f t="shared" si="101"/>
        <v>INSERT INTO UPK_IKOU.upk_k40.k60_os_buno_link (os_buhin_no, k60_buno_id, created_date, created_tantou_id) VALUES ('76533   JM00B    Wへ J70', 2235, GETDATE(), 999);</v>
      </c>
      <c r="AC10886" s="316"/>
    </row>
    <row r="10887" spans="26:29" s="626" customFormat="1">
      <c r="Z10887" s="626">
        <v>1164</v>
      </c>
      <c r="AA10887" s="316" t="str">
        <f t="shared" si="101"/>
        <v>INSERT INTO UPK_IKOU.upk_k40.k60_os_buno_link (os_buhin_no, k60_buno_id, created_date, created_tantou_id) VALUES ('76232   JM00A  爪廃却 K70', 1329, GETDATE(), 999);</v>
      </c>
      <c r="AC10887" s="316"/>
    </row>
    <row r="10888" spans="26:29" s="626" customFormat="1">
      <c r="Z10888" s="626">
        <v>1165</v>
      </c>
      <c r="AA10888" s="316" t="str">
        <f t="shared" si="101"/>
        <v>INSERT INTO UPK_IKOU.upk_k40.k60_os_buno_link (os_buhin_no, k60_buno_id, created_date, created_tantou_id) VALUES ('76233   JM00A  爪廃却 K70', 1330, GETDATE(), 999);</v>
      </c>
      <c r="AC10888" s="316"/>
    </row>
    <row r="10889" spans="26:29" s="626" customFormat="1">
      <c r="Z10889" s="626">
        <v>1166</v>
      </c>
      <c r="AA10889" s="316" t="str">
        <f t="shared" si="101"/>
        <v>INSERT INTO UPK_IKOU.upk_k40.k60_os_buno_link (os_buhin_no, k60_buno_id, created_date, created_tantou_id) VALUES ('75174   JG00A    K30', 2394, GETDATE(), 999);</v>
      </c>
      <c r="AC10889" s="316"/>
    </row>
    <row r="10890" spans="26:29" s="626" customFormat="1">
      <c r="Z10890" s="626">
        <v>1167</v>
      </c>
      <c r="AA10890" s="316" t="str">
        <f t="shared" si="101"/>
        <v>INSERT INTO UPK_IKOU.upk_k40.k60_os_buno_link (os_buhin_no, k60_buno_id, created_date, created_tantou_id) VALUES ('75174   JG00A-K  K70', 2395, GETDATE(), 999);</v>
      </c>
      <c r="AC10890" s="316"/>
    </row>
    <row r="10891" spans="26:29" s="626" customFormat="1">
      <c r="Z10891" s="626">
        <v>1168</v>
      </c>
      <c r="AA10891" s="316" t="str">
        <f t="shared" si="101"/>
        <v>INSERT INTO UPK_IKOU.upk_k40.k60_os_buno_link (os_buhin_no, k60_buno_id, created_date, created_tantou_id) VALUES ('75152/3 JG00A-K 爪廃却  5016', 2396, GETDATE(), 999);</v>
      </c>
      <c r="AC10891" s="316"/>
    </row>
    <row r="10892" spans="26:29" s="626" customFormat="1">
      <c r="Z10892" s="626">
        <v>1169</v>
      </c>
      <c r="AA10892" s="316" t="str">
        <f t="shared" si="101"/>
        <v>INSERT INTO UPK_IKOU.upk_k40.k60_os_buno_link (os_buhin_no, k60_buno_id, created_date, created_tantou_id) VALUES ('75512   JG00A  WよりJ70/W70', 2236, GETDATE(), 999);</v>
      </c>
      <c r="AC10892" s="316"/>
    </row>
    <row r="10893" spans="26:29" s="626" customFormat="1">
      <c r="Z10893" s="626">
        <v>1170</v>
      </c>
      <c r="AA10893" s="316" t="str">
        <f t="shared" si="101"/>
        <v>INSERT INTO UPK_IKOU.upk_k40.k60_os_buno_link (os_buhin_no, k60_buno_id, created_date, created_tantou_id) VALUES ('75512   6MA0A  WよりW70', 2237, GETDATE(), 999);</v>
      </c>
      <c r="AC10893" s="316"/>
    </row>
    <row r="10894" spans="26:29" s="626" customFormat="1">
      <c r="Z10894" s="626">
        <v>1171</v>
      </c>
      <c r="AA10894" s="316" t="str">
        <f t="shared" si="101"/>
        <v>INSERT INTO UPK_IKOU.upk_k40.k60_os_buno_link (os_buhin_no, k60_buno_id, created_date, created_tantou_id) VALUES ('75512   JM00A  WよりJ70/W70', 2238, GETDATE(), 999);</v>
      </c>
      <c r="AC10894" s="316"/>
    </row>
    <row r="10895" spans="26:29" s="626" customFormat="1">
      <c r="Z10895" s="626">
        <v>1172</v>
      </c>
      <c r="AA10895" s="316" t="str">
        <f t="shared" si="101"/>
        <v>INSERT INTO UPK_IKOU.upk_k40.k60_os_buno_link (os_buhin_no, k60_buno_id, created_date, created_tantou_id) VALUES ('75513   JG00A  WよりJ70/W70', 2239, GETDATE(), 999);</v>
      </c>
      <c r="AC10895" s="316"/>
    </row>
    <row r="10896" spans="26:29" s="626" customFormat="1">
      <c r="Z10896" s="626">
        <v>1173</v>
      </c>
      <c r="AA10896" s="316" t="str">
        <f t="shared" si="101"/>
        <v>INSERT INTO UPK_IKOU.upk_k40.k60_os_buno_link (os_buhin_no, k60_buno_id, created_date, created_tantou_id) VALUES ('75513   6MA0A  WよりW70', 2240, GETDATE(), 999);</v>
      </c>
      <c r="AC10896" s="316"/>
    </row>
    <row r="10897" spans="26:29" s="626" customFormat="1">
      <c r="Z10897" s="626">
        <v>1174</v>
      </c>
      <c r="AA10897" s="316" t="str">
        <f t="shared" si="101"/>
        <v>INSERT INTO UPK_IKOU.upk_k40.k60_os_buno_link (os_buhin_no, k60_buno_id, created_date, created_tantou_id) VALUES ('75513   JM00A  WよりJ70/W70', 2241, GETDATE(), 999);</v>
      </c>
      <c r="AC10897" s="316"/>
    </row>
    <row r="10898" spans="26:29" s="626" customFormat="1">
      <c r="Z10898" s="626">
        <v>1175</v>
      </c>
      <c r="AA10898" s="316" t="str">
        <f t="shared" si="101"/>
        <v>INSERT INTO UPK_IKOU.upk_k40.k60_os_buno_link (os_buhin_no, k60_buno_id, created_date, created_tantou_id) VALUES ('75636   1VX0A    J70/W70', 2397, GETDATE(), 999);</v>
      </c>
      <c r="AC10898" s="316"/>
    </row>
    <row r="10899" spans="26:29" s="626" customFormat="1">
      <c r="Z10899" s="626">
        <v>1176</v>
      </c>
      <c r="AA10899" s="316" t="str">
        <f t="shared" si="101"/>
        <v>INSERT INTO UPK_IKOU.upk_k40.k60_os_buno_link (os_buhin_no, k60_buno_id, created_date, created_tantou_id) VALUES ('75636   1VX0A-G  UPZ', 2398, GETDATE(), 999);</v>
      </c>
      <c r="AC10899" s="316"/>
    </row>
    <row r="10900" spans="26:29" s="626" customFormat="1">
      <c r="Z10900" s="626">
        <v>1177</v>
      </c>
      <c r="AA10900" s="316" t="str">
        <f t="shared" si="101"/>
        <v>INSERT INTO UPK_IKOU.upk_k40.k60_os_buno_link (os_buhin_no, k60_buno_id, created_date, created_tantou_id) VALUES ('75636   6MA0B  B301', 2399, GETDATE(), 999);</v>
      </c>
      <c r="AC10900" s="316"/>
    </row>
    <row r="10901" spans="26:29" s="626" customFormat="1">
      <c r="Z10901" s="626">
        <v>1178</v>
      </c>
      <c r="AA10901" s="316" t="str">
        <f t="shared" si="101"/>
        <v>INSERT INTO UPK_IKOU.upk_k40.k60_os_buno_link (os_buhin_no, k60_buno_id, created_date, created_tantou_id) VALUES ('75658/9   JG00A   K70⇒B301', 2400, GETDATE(), 999);</v>
      </c>
      <c r="AC10901" s="316"/>
    </row>
    <row r="10902" spans="26:29" s="626" customFormat="1">
      <c r="Z10902" s="626">
        <v>1179</v>
      </c>
      <c r="AA10902" s="316" t="str">
        <f t="shared" si="101"/>
        <v>INSERT INTO UPK_IKOU.upk_k40.k60_os_buno_link (os_buhin_no, k60_buno_id, created_date, created_tantou_id) VALUES ('75196   JN20A    W70', 2401, GETDATE(), 999);</v>
      </c>
      <c r="AC10902" s="316"/>
    </row>
    <row r="10903" spans="26:29" s="626" customFormat="1">
      <c r="Z10903" s="626">
        <v>1180</v>
      </c>
      <c r="AA10903" s="316" t="str">
        <f t="shared" si="101"/>
        <v>INSERT INTO UPK_IKOU.upk_k40.k60_os_buno_link (os_buhin_no, k60_buno_id, created_date, created_tantou_id) VALUES ('75172   JN20A    B302', 2402, GETDATE(), 999);</v>
      </c>
      <c r="AC10903" s="316"/>
    </row>
    <row r="10904" spans="26:29" s="626" customFormat="1">
      <c r="Z10904" s="626">
        <v>1181</v>
      </c>
      <c r="AA10904" s="316" t="str">
        <f t="shared" si="101"/>
        <v>INSERT INTO UPK_IKOU.upk_k40.k60_os_buno_link (os_buhin_no, k60_buno_id, created_date, created_tantou_id) VALUES ('75173   JN20A    B302', 2403, GETDATE(), 999);</v>
      </c>
      <c r="AC10904" s="316"/>
    </row>
    <row r="10905" spans="26:29" s="626" customFormat="1">
      <c r="Z10905" s="626">
        <v>1182</v>
      </c>
      <c r="AA10905" s="316" t="str">
        <f t="shared" si="101"/>
        <v>INSERT INTO UPK_IKOU.upk_k40.k60_os_buno_link (os_buhin_no, k60_buno_id, created_date, created_tantou_id) VALUES ('75312   3NU0A    K70', 2404, GETDATE(), 999);</v>
      </c>
      <c r="AC10905" s="316"/>
    </row>
    <row r="10906" spans="26:29" s="626" customFormat="1">
      <c r="Z10906" s="626">
        <v>1183</v>
      </c>
      <c r="AA10906" s="316" t="str">
        <f t="shared" si="101"/>
        <v>INSERT INTO UPK_IKOU.upk_k40.k60_os_buno_link (os_buhin_no, k60_buno_id, created_date, created_tantou_id) VALUES ('75512   JN20A    W70', 2405, GETDATE(), 999);</v>
      </c>
      <c r="AC10906" s="316"/>
    </row>
    <row r="10907" spans="26:29" s="626" customFormat="1">
      <c r="Z10907" s="626">
        <v>1184</v>
      </c>
      <c r="AA10907" s="316" t="str">
        <f t="shared" si="101"/>
        <v>INSERT INTO UPK_IKOU.upk_k40.k60_os_buno_link (os_buhin_no, k60_buno_id, created_date, created_tantou_id) VALUES ('75512   3NU0A    W70', 2406, GETDATE(), 999);</v>
      </c>
      <c r="AC10907" s="316"/>
    </row>
    <row r="10908" spans="26:29" s="626" customFormat="1">
      <c r="Z10908" s="626">
        <v>1185</v>
      </c>
      <c r="AA10908" s="316" t="str">
        <f t="shared" si="101"/>
        <v>INSERT INTO UPK_IKOU.upk_k40.k60_os_buno_link (os_buhin_no, k60_buno_id, created_date, created_tantou_id) VALUES ('75513   JN20A    W70', 2407, GETDATE(), 999);</v>
      </c>
      <c r="AC10908" s="316"/>
    </row>
    <row r="10909" spans="26:29" s="626" customFormat="1">
      <c r="Z10909" s="626">
        <v>1186</v>
      </c>
      <c r="AA10909" s="316" t="str">
        <f t="shared" si="101"/>
        <v>INSERT INTO UPK_IKOU.upk_k40.k60_os_buno_link (os_buhin_no, k60_buno_id, created_date, created_tantou_id) VALUES ('75513   3NU0A    W70', 2408, GETDATE(), 999);</v>
      </c>
      <c r="AC10909" s="316"/>
    </row>
    <row r="10910" spans="26:29" s="626" customFormat="1">
      <c r="Z10910" s="626">
        <v>1187</v>
      </c>
      <c r="AA10910" s="316" t="str">
        <f t="shared" si="101"/>
        <v>INSERT INTO UPK_IKOU.upk_k40.k60_os_buno_link (os_buhin_no, k60_buno_id, created_date, created_tantou_id) VALUES ('76532   JN20A    B301', 2409, GETDATE(), 999);</v>
      </c>
      <c r="AC10910" s="316"/>
    </row>
    <row r="10911" spans="26:29" s="626" customFormat="1">
      <c r="Z10911" s="626">
        <v>1188</v>
      </c>
      <c r="AA10911" s="316" t="str">
        <f t="shared" si="101"/>
        <v>INSERT INTO UPK_IKOU.upk_k40.k60_os_buno_link (os_buhin_no, k60_buno_id, created_date, created_tantou_id) VALUES ('76533   JN20A    B301', 2410, GETDATE(), 999);</v>
      </c>
      <c r="AC10911" s="316"/>
    </row>
    <row r="10912" spans="26:29" s="626" customFormat="1">
      <c r="Z10912" s="626">
        <v>1189</v>
      </c>
      <c r="AA10912" s="316" t="str">
        <f t="shared" si="101"/>
        <v>INSERT INTO UPK_IKOU.upk_k40.k60_os_buno_link (os_buhin_no, k60_buno_id, created_date, created_tantou_id) VALUES ('76654/5 3TU0A    BへB301', 2098, GETDATE(), 999);</v>
      </c>
      <c r="AC10912" s="316"/>
    </row>
    <row r="10913" spans="26:29" s="626" customFormat="1">
      <c r="Z10913" s="626">
        <v>1190</v>
      </c>
      <c r="AA10913" s="316" t="str">
        <f t="shared" si="101"/>
        <v>INSERT INTO UPK_IKOU.upk_k40.k60_os_buno_link (os_buhin_no, k60_buno_id, created_date, created_tantou_id) VALUES ('76742/3 JN20A    B301', 2411, GETDATE(), 999);</v>
      </c>
      <c r="AC10913" s="316"/>
    </row>
    <row r="10914" spans="26:29" s="626" customFormat="1">
      <c r="Z10914" s="626">
        <v>1191</v>
      </c>
      <c r="AA10914" s="316" t="str">
        <f t="shared" si="101"/>
        <v>INSERT INTO UPK_IKOU.upk_k40.k60_os_buno_link (os_buhin_no, k60_buno_id, created_date, created_tantou_id) VALUES ('76752   JN20A    K30', 2412, GETDATE(), 999);</v>
      </c>
      <c r="AC10914" s="316"/>
    </row>
    <row r="10915" spans="26:29" s="626" customFormat="1">
      <c r="Z10915" s="626">
        <v>1192</v>
      </c>
      <c r="AA10915" s="316" t="str">
        <f t="shared" si="101"/>
        <v>INSERT INTO UPK_IKOU.upk_k40.k60_os_buno_link (os_buhin_no, k60_buno_id, created_date, created_tantou_id) VALUES ('76752   JN20A    RWB', 2412, GETDATE(), 999);</v>
      </c>
      <c r="AC10915" s="316"/>
    </row>
    <row r="10916" spans="26:29" s="626" customFormat="1">
      <c r="Z10916" s="626">
        <v>1193</v>
      </c>
      <c r="AA10916" s="316" t="str">
        <f t="shared" si="101"/>
        <v>INSERT INTO UPK_IKOU.upk_k40.k60_os_buno_link (os_buhin_no, k60_buno_id, created_date, created_tantou_id) VALUES ('79112   JN20A    追浜逆送', 2413, GETDATE(), 999);</v>
      </c>
      <c r="AC10916" s="316"/>
    </row>
    <row r="10917" spans="26:29" s="626" customFormat="1">
      <c r="Z10917" s="626">
        <v>1194</v>
      </c>
      <c r="AA10917" s="316" t="str">
        <f t="shared" si="101"/>
        <v>INSERT INTO UPK_IKOU.upk_k40.k60_os_buno_link (os_buhin_no, k60_buno_id, created_date, created_tantou_id) VALUES ('79112   JN90A    追浜逆送', 2414, GETDATE(), 999);</v>
      </c>
      <c r="AC10917" s="316"/>
    </row>
    <row r="10918" spans="26:29" s="626" customFormat="1">
      <c r="Z10918" s="626">
        <v>1195</v>
      </c>
      <c r="AA10918" s="316" t="str">
        <f t="shared" si="101"/>
        <v>INSERT INTO UPK_IKOU.upk_k40.k60_os_buno_link (os_buhin_no, k60_buno_id, created_date, created_tantou_id) VALUES ('79113   JN20A    追浜逆送', 2415, GETDATE(), 999);</v>
      </c>
      <c r="AC10918" s="316"/>
    </row>
    <row r="10919" spans="26:29" s="626" customFormat="1">
      <c r="Z10919" s="626">
        <v>1196</v>
      </c>
      <c r="AA10919" s="316" t="str">
        <f t="shared" si="101"/>
        <v>INSERT INTO UPK_IKOU.upk_k40.k60_os_buno_link (os_buhin_no, k60_buno_id, created_date, created_tantou_id) VALUES ('17285   1LA0A02  Wへ K70', 2280, GETDATE(), 999);</v>
      </c>
      <c r="AC10919" s="316"/>
    </row>
    <row r="10920" spans="26:29" s="626" customFormat="1">
      <c r="Z10920" s="626">
        <v>1197</v>
      </c>
      <c r="AA10920" s="316" t="str">
        <f t="shared" si="101"/>
        <v>INSERT INTO UPK_IKOU.upk_k40.k60_os_buno_link (os_buhin_no, k60_buno_id, created_date, created_tantou_id) VALUES ('74542   1LA0B    K70', 2416, GETDATE(), 999);</v>
      </c>
      <c r="AC10920" s="316"/>
    </row>
    <row r="10921" spans="26:29" s="626" customFormat="1">
      <c r="Z10921" s="626">
        <v>1198</v>
      </c>
      <c r="AA10921" s="316" t="str">
        <f t="shared" si="101"/>
        <v>INSERT INTO UPK_IKOU.upk_k40.k60_os_buno_link (os_buhin_no, k60_buno_id, created_date, created_tantou_id) VALUES ('75617   1LA0A   WへK70', 2286, GETDATE(), 999);</v>
      </c>
      <c r="AC10921" s="316"/>
    </row>
    <row r="10922" spans="26:29" s="626" customFormat="1">
      <c r="Z10922" s="626">
        <v>1199</v>
      </c>
      <c r="AA10922" s="316" t="str">
        <f t="shared" si="101"/>
        <v>INSERT INTO UPK_IKOU.upk_k40.k60_os_buno_link (os_buhin_no, k60_buno_id, created_date, created_tantou_id) VALUES ('75662/3 1LA0A   WへB309', 2281, GETDATE(), 999);</v>
      </c>
      <c r="AC10922" s="316"/>
    </row>
    <row r="10923" spans="26:29" s="626" customFormat="1">
      <c r="Z10923" s="626">
        <v>1200</v>
      </c>
      <c r="AA10923" s="316" t="str">
        <f t="shared" si="101"/>
        <v>INSERT INTO UPK_IKOU.upk_k40.k60_os_buno_link (os_buhin_no, k60_buno_id, created_date, created_tantou_id) VALUES ('76426   1LA0A    B301', 2417, GETDATE(), 999);</v>
      </c>
      <c r="AC10923" s="316"/>
    </row>
    <row r="10924" spans="26:29" s="626" customFormat="1">
      <c r="Z10924" s="626">
        <v>1201</v>
      </c>
      <c r="AA10924" s="316" t="str">
        <f t="shared" si="101"/>
        <v>INSERT INTO UPK_IKOU.upk_k40.k60_os_buno_link (os_buhin_no, k60_buno_id, created_date, created_tantou_id) VALUES ('76427   1LA0A    B301', 2418, GETDATE(), 999);</v>
      </c>
      <c r="AC10924" s="316"/>
    </row>
    <row r="10925" spans="26:29" s="626" customFormat="1">
      <c r="Z10925" s="626">
        <v>1202</v>
      </c>
      <c r="AA10925" s="316" t="str">
        <f t="shared" si="101"/>
        <v>INSERT INTO UPK_IKOU.upk_k40.k60_os_buno_link (os_buhin_no, k60_buno_id, created_date, created_tantou_id) VALUES ('76452   1LA0A    B301', 2419, GETDATE(), 999);</v>
      </c>
      <c r="AC10925" s="316"/>
    </row>
    <row r="10926" spans="26:29" s="626" customFormat="1">
      <c r="Z10926" s="626">
        <v>1203</v>
      </c>
      <c r="AA10926" s="316" t="str">
        <f t="shared" si="101"/>
        <v>INSERT INTO UPK_IKOU.upk_k40.k60_os_buno_link (os_buhin_no, k60_buno_id, created_date, created_tantou_id) VALUES ('76453   1LA0A    B301', 2420, GETDATE(), 999);</v>
      </c>
      <c r="AC10926" s="316"/>
    </row>
    <row r="10927" spans="26:29" s="626" customFormat="1">
      <c r="Z10927" s="626">
        <v>1204</v>
      </c>
      <c r="AA10927" s="316" t="str">
        <f t="shared" si="101"/>
        <v>INSERT INTO UPK_IKOU.upk_k40.k60_os_buno_link (os_buhin_no, k60_buno_id, created_date, created_tantou_id) VALUES ('764B4/5  1LA0A   B301', 2421, GETDATE(), 999);</v>
      </c>
      <c r="AC10927" s="316"/>
    </row>
    <row r="10928" spans="26:29" s="626" customFormat="1">
      <c r="Z10928" s="626">
        <v>1205</v>
      </c>
      <c r="AA10928" s="316" t="str">
        <f t="shared" si="101"/>
        <v>INSERT INTO UPK_IKOU.upk_k40.k60_os_buno_link (os_buhin_no, k60_buno_id, created_date, created_tantou_id) VALUES ('764B4/5  1LB0A   B301', 2422, GETDATE(), 999);</v>
      </c>
      <c r="AC10928" s="316"/>
    </row>
    <row r="10929" spans="26:29" s="626" customFormat="1">
      <c r="Z10929" s="626">
        <v>1206</v>
      </c>
      <c r="AA10929" s="316" t="str">
        <f t="shared" si="101"/>
        <v>INSERT INTO UPK_IKOU.upk_k40.k60_os_buno_link (os_buhin_no, k60_buno_id, created_date, created_tantou_id) VALUES ('85034/5 1LA0A01  B309', 2423, GETDATE(), 999);</v>
      </c>
      <c r="AC10929" s="316"/>
    </row>
    <row r="10930" spans="26:29" s="626" customFormat="1">
      <c r="Z10930" s="626">
        <v>1207</v>
      </c>
      <c r="AA10930" s="316" t="str">
        <f t="shared" si="101"/>
        <v>INSERT INTO UPK_IKOU.upk_k40.k60_os_buno_link (os_buhin_no, k60_buno_id, created_date, created_tantou_id) VALUES ('85034/5 1LA0A02  B309', 2424, GETDATE(), 999);</v>
      </c>
      <c r="AC10930" s="316"/>
    </row>
    <row r="10931" spans="26:29" s="626" customFormat="1">
      <c r="Z10931" s="626">
        <v>1208</v>
      </c>
      <c r="AA10931" s="316" t="str">
        <f t="shared" si="101"/>
        <v>INSERT INTO UPK_IKOU.upk_k40.k60_os_buno_link (os_buhin_no, k60_buno_id, created_date, created_tantou_id) VALUES ('74516   1JA0A    K30', 2425, GETDATE(), 999);</v>
      </c>
      <c r="AC10931" s="316"/>
    </row>
    <row r="10932" spans="26:29" s="626" customFormat="1">
      <c r="Z10932" s="626">
        <v>1209</v>
      </c>
      <c r="AA10932" s="316" t="str">
        <f t="shared" si="101"/>
        <v>INSERT INTO UPK_IKOU.upk_k40.k60_os_buno_link (os_buhin_no, k60_buno_id, created_date, created_tantou_id) VALUES ('74516   1JB0A    K30', 2426, GETDATE(), 999);</v>
      </c>
      <c r="AC10932" s="316"/>
    </row>
    <row r="10933" spans="26:29" s="626" customFormat="1">
      <c r="Z10933" s="626">
        <v>1210</v>
      </c>
      <c r="AA10933" s="316" t="str">
        <f t="shared" si="101"/>
        <v>INSERT INTO UPK_IKOU.upk_k40.k60_os_buno_link (os_buhin_no, k60_buno_id, created_date, created_tantou_id) VALUES ('74517   1JA0A    K30', 2427, GETDATE(), 999);</v>
      </c>
      <c r="AC10933" s="316"/>
    </row>
    <row r="10934" spans="26:29" s="626" customFormat="1">
      <c r="Z10934" s="626">
        <v>1211</v>
      </c>
      <c r="AA10934" s="316" t="str">
        <f t="shared" si="101"/>
        <v>INSERT INTO UPK_IKOU.upk_k40.k60_os_buno_link (os_buhin_no, k60_buno_id, created_date, created_tantou_id) VALUES ('74517   1JB0A    K30', 2428, GETDATE(), 999);</v>
      </c>
      <c r="AC10934" s="316"/>
    </row>
    <row r="10935" spans="26:29" s="626" customFormat="1">
      <c r="Z10935" s="626">
        <v>1212</v>
      </c>
      <c r="AA10935" s="316" t="str">
        <f t="shared" si="101"/>
        <v>INSERT INTO UPK_IKOU.upk_k40.k60_os_buno_link (os_buhin_no, k60_buno_id, created_date, created_tantou_id) VALUES ('74532/3 1JA1A    K30', 2429, GETDATE(), 999);</v>
      </c>
      <c r="AC10935" s="316"/>
    </row>
    <row r="10936" spans="26:29" s="626" customFormat="1">
      <c r="Z10936" s="626">
        <v>1213</v>
      </c>
      <c r="AA10936" s="316" t="str">
        <f t="shared" si="101"/>
        <v>INSERT INTO UPK_IKOU.upk_k40.k60_os_buno_link (os_buhin_no, k60_buno_id, created_date, created_tantou_id) VALUES ('76532/3 6AX0A    K70', 2430, GETDATE(), 999);</v>
      </c>
      <c r="AC10936" s="316"/>
    </row>
    <row r="10937" spans="26:29" s="626" customFormat="1">
      <c r="Z10937" s="626">
        <v>1214</v>
      </c>
      <c r="AA10937" s="316" t="str">
        <f t="shared" si="101"/>
        <v>INSERT INTO UPK_IKOU.upk_k40.k60_os_buno_link (os_buhin_no, k60_buno_id, created_date, created_tantou_id) VALUES ('67408/9 1JA0A    X70', 2431, GETDATE(), 999);</v>
      </c>
      <c r="AC10937" s="316"/>
    </row>
    <row r="10938" spans="26:29" s="626" customFormat="1">
      <c r="Z10938" s="626">
        <v>1215</v>
      </c>
      <c r="AA10938" s="316" t="str">
        <f t="shared" si="101"/>
        <v>INSERT INTO UPK_IKOU.upk_k40.k60_os_buno_link (os_buhin_no, k60_buno_id, created_date, created_tantou_id) VALUES ('67408/9 1JB0A    X70', 2432, GETDATE(), 999);</v>
      </c>
      <c r="AC10938" s="316"/>
    </row>
    <row r="10939" spans="26:29" s="626" customFormat="1">
      <c r="Z10939" s="626">
        <v>1216</v>
      </c>
      <c r="AA10939" s="316" t="str">
        <f t="shared" si="101"/>
        <v>INSERT INTO UPK_IKOU.upk_k40.k60_os_buno_link (os_buhin_no, k60_buno_id, created_date, created_tantou_id) VALUES ('75182   1JB0A    K70', 2433, GETDATE(), 999);</v>
      </c>
      <c r="AC10939" s="316"/>
    </row>
    <row r="10940" spans="26:29" s="626" customFormat="1">
      <c r="Z10940" s="626">
        <v>1217</v>
      </c>
      <c r="AA10940" s="316" t="str">
        <f t="shared" ref="AA10940:AA11003" si="102">AA$9722&amp;"'"&amp;AA9539&amp;"', "&amp;AB9539&amp;", GETDATE(), 999);"</f>
        <v>INSERT INTO UPK_IKOU.upk_k40.k60_os_buno_link (os_buhin_no, k60_buno_id, created_date, created_tantou_id) VALUES ('75183   1JB0A    K70', 2434, GETDATE(), 999);</v>
      </c>
      <c r="AC10940" s="316"/>
    </row>
    <row r="10941" spans="26:29" s="626" customFormat="1">
      <c r="Z10941" s="626">
        <v>1218</v>
      </c>
      <c r="AA10941" s="316" t="str">
        <f t="shared" si="102"/>
        <v>INSERT INTO UPK_IKOU.upk_k40.k60_os_buno_link (os_buhin_no, k60_buno_id, created_date, created_tantou_id) VALUES ('75518/9 1JA0A    K70', 2435, GETDATE(), 999);</v>
      </c>
      <c r="AC10941" s="316"/>
    </row>
    <row r="10942" spans="26:29" s="626" customFormat="1">
      <c r="Z10942" s="626">
        <v>1219</v>
      </c>
      <c r="AA10942" s="316" t="str">
        <f t="shared" si="102"/>
        <v>INSERT INTO UPK_IKOU.upk_k40.k60_os_buno_link (os_buhin_no, k60_buno_id, created_date, created_tantou_id) VALUES ('75528/9 1JA0A    X70', 2436, GETDATE(), 999);</v>
      </c>
      <c r="AC10942" s="316"/>
    </row>
    <row r="10943" spans="26:29" s="626" customFormat="1">
      <c r="Z10943" s="626">
        <v>1220</v>
      </c>
      <c r="AA10943" s="316" t="str">
        <f t="shared" si="102"/>
        <v>INSERT INTO UPK_IKOU.upk_k40.k60_os_buno_link (os_buhin_no, k60_buno_id, created_date, created_tantou_id) VALUES ('764B8   1JB0A    B301', 2437, GETDATE(), 999);</v>
      </c>
      <c r="AC10943" s="316"/>
    </row>
    <row r="10944" spans="26:29" s="626" customFormat="1">
      <c r="Z10944" s="626">
        <v>1221</v>
      </c>
      <c r="AA10944" s="316" t="str">
        <f t="shared" si="102"/>
        <v>INSERT INTO UPK_IKOU.upk_k40.k60_os_buno_link (os_buhin_no, k60_buno_id, created_date, created_tantou_id) VALUES ('764B9   1JB0A    B301', 2438, GETDATE(), 999);</v>
      </c>
      <c r="AC10944" s="316"/>
    </row>
    <row r="10945" spans="26:29" s="626" customFormat="1">
      <c r="Z10945" s="626">
        <v>1222</v>
      </c>
      <c r="AA10945" s="316" t="str">
        <f t="shared" si="102"/>
        <v>INSERT INTO UPK_IKOU.upk_k40.k60_os_buno_link (os_buhin_no, k60_buno_id, created_date, created_tantou_id) VALUES ('64182/3 1AA0A 爪無しK70', 2439, GETDATE(), 999);</v>
      </c>
      <c r="AC10945" s="316"/>
    </row>
    <row r="10946" spans="26:29" s="626" customFormat="1">
      <c r="Z10946" s="626">
        <v>1223</v>
      </c>
      <c r="AA10946" s="316" t="str">
        <f t="shared" si="102"/>
        <v>INSERT INTO UPK_IKOU.upk_k40.k60_os_buno_link (os_buhin_no, k60_buno_id, created_date, created_tantou_id) VALUES ('75197   1AA0A 爪無しK70', 1351, GETDATE(), 999);</v>
      </c>
      <c r="AC10946" s="316"/>
    </row>
    <row r="10947" spans="26:29" s="626" customFormat="1">
      <c r="Z10947" s="626">
        <v>1224</v>
      </c>
      <c r="AA10947" s="316" t="str">
        <f t="shared" si="102"/>
        <v>INSERT INTO UPK_IKOU.upk_k40.k60_os_buno_link (os_buhin_no, k60_buno_id, created_date, created_tantou_id) VALUES ('75632   1AA0A01爪無しW70', 2440, GETDATE(), 999);</v>
      </c>
      <c r="AC10947" s="316"/>
    </row>
    <row r="10948" spans="26:29" s="626" customFormat="1">
      <c r="Z10948" s="626">
        <v>1225</v>
      </c>
      <c r="AA10948" s="316" t="str">
        <f t="shared" si="102"/>
        <v>INSERT INTO UPK_IKOU.upk_k40.k60_os_buno_link (os_buhin_no, k60_buno_id, created_date, created_tantou_id) VALUES ('76456/7 1AC0A 爪無し W70', 2441, GETDATE(), 999);</v>
      </c>
      <c r="AC10948" s="316"/>
    </row>
    <row r="10949" spans="26:29" s="626" customFormat="1">
      <c r="Z10949" s="626">
        <v>1226</v>
      </c>
      <c r="AA10949" s="316" t="str">
        <f t="shared" si="102"/>
        <v>INSERT INTO UPK_IKOU.upk_k40.k60_os_buno_link (os_buhin_no, k60_buno_id, created_date, created_tantou_id) VALUES ('74516   1GR0A 爪無し B309 Bへ', 2092, GETDATE(), 999);</v>
      </c>
      <c r="AC10949" s="316"/>
    </row>
    <row r="10950" spans="26:29" s="626" customFormat="1">
      <c r="Z10950" s="626">
        <v>1227</v>
      </c>
      <c r="AA10950" s="316" t="str">
        <f t="shared" si="102"/>
        <v>INSERT INTO UPK_IKOU.upk_k40.k60_os_buno_link (os_buhin_no, k60_buno_id, created_date, created_tantou_id) VALUES ('76452   1GR0A 爪無し W70', 2442, GETDATE(), 999);</v>
      </c>
      <c r="AC10950" s="316"/>
    </row>
    <row r="10951" spans="26:29" s="626" customFormat="1">
      <c r="Z10951" s="626">
        <v>1228</v>
      </c>
      <c r="AA10951" s="316" t="str">
        <f t="shared" si="102"/>
        <v>INSERT INTO UPK_IKOU.upk_k40.k60_os_buno_link (os_buhin_no, k60_buno_id, created_date, created_tantou_id) VALUES ('76453   1GR0A 爪無し W70', 2443, GETDATE(), 999);</v>
      </c>
      <c r="AC10951" s="316"/>
    </row>
    <row r="10952" spans="26:29" s="626" customFormat="1">
      <c r="Z10952" s="626">
        <v>1229</v>
      </c>
      <c r="AA10952" s="316" t="str">
        <f t="shared" si="102"/>
        <v>INSERT INTO UPK_IKOU.upk_k40.k60_os_buno_link (os_buhin_no, k60_buno_id, created_date, created_tantou_id) VALUES ('17205   1VA0A    K30', 2444, GETDATE(), 999);</v>
      </c>
      <c r="AC10952" s="316"/>
    </row>
    <row r="10953" spans="26:29" s="626" customFormat="1">
      <c r="Z10953" s="626">
        <v>1230</v>
      </c>
      <c r="AA10953" s="316" t="str">
        <f t="shared" si="102"/>
        <v>INSERT INTO UPK_IKOU.upk_k40.k60_os_buno_link (os_buhin_no, k60_buno_id, created_date, created_tantou_id) VALUES ('17205   5TA0A    K30', 2445, GETDATE(), 999);</v>
      </c>
      <c r="AC10953" s="316"/>
    </row>
    <row r="10954" spans="26:29" s="626" customFormat="1">
      <c r="Z10954" s="626">
        <v>1231</v>
      </c>
      <c r="AA10954" s="316" t="str">
        <f t="shared" si="102"/>
        <v>INSERT INTO UPK_IKOU.upk_k40.k60_os_buno_link (os_buhin_no, k60_buno_id, created_date, created_tantou_id) VALUES ('17206   CY00A    K30', 2446, GETDATE(), 999);</v>
      </c>
      <c r="AC10954" s="316"/>
    </row>
    <row r="10955" spans="26:29" s="626" customFormat="1">
      <c r="Z10955" s="626">
        <v>1232</v>
      </c>
      <c r="AA10955" s="316" t="str">
        <f t="shared" si="102"/>
        <v>INSERT INTO UPK_IKOU.upk_k40.k60_os_buno_link (os_buhin_no, k60_buno_id, created_date, created_tantou_id) VALUES ('17205   1VB0A    K30', 2447, GETDATE(), 999);</v>
      </c>
      <c r="AC10955" s="316"/>
    </row>
    <row r="10956" spans="26:29" s="626" customFormat="1">
      <c r="Z10956" s="626">
        <v>1233</v>
      </c>
      <c r="AA10956" s="316" t="str">
        <f t="shared" si="102"/>
        <v>INSERT INTO UPK_IKOU.upk_k40.k60_os_buno_link (os_buhin_no, k60_buno_id, created_date, created_tantou_id) VALUES ('17206   CY10A    K30', 2448, GETDATE(), 999);</v>
      </c>
      <c r="AC10956" s="316"/>
    </row>
    <row r="10957" spans="26:29" s="626" customFormat="1">
      <c r="Z10957" s="626">
        <v>1234</v>
      </c>
      <c r="AA10957" s="316" t="str">
        <f t="shared" si="102"/>
        <v>INSERT INTO UPK_IKOU.upk_k40.k60_os_buno_link (os_buhin_no, k60_buno_id, created_date, created_tantou_id) VALUES ('75112   5TA0A    W70', 2339, GETDATE(), 999);</v>
      </c>
      <c r="AC10957" s="316"/>
    </row>
    <row r="10958" spans="26:29" s="626" customFormat="1">
      <c r="Z10958" s="626">
        <v>1235</v>
      </c>
      <c r="AA10958" s="316" t="str">
        <f t="shared" si="102"/>
        <v>INSERT INTO UPK_IKOU.upk_k40.k60_os_buno_link (os_buhin_no, k60_buno_id, created_date, created_tantou_id) VALUES ('75113   5TA0A    W70', 2340, GETDATE(), 999);</v>
      </c>
      <c r="AC10958" s="316"/>
    </row>
    <row r="10959" spans="26:29" s="626" customFormat="1">
      <c r="Z10959" s="626">
        <v>1236</v>
      </c>
      <c r="AA10959" s="316" t="str">
        <f t="shared" si="102"/>
        <v>INSERT INTO UPK_IKOU.upk_k40.k60_os_buno_link (os_buhin_no, k60_buno_id, created_date, created_tantou_id) VALUES ('76232   1VA0A    K70', 2333, GETDATE(), 999);</v>
      </c>
      <c r="AC10959" s="316"/>
    </row>
    <row r="10960" spans="26:29" s="626" customFormat="1">
      <c r="Z10960" s="626">
        <v>1237</v>
      </c>
      <c r="AA10960" s="316" t="str">
        <f t="shared" si="102"/>
        <v>INSERT INTO UPK_IKOU.upk_k40.k60_os_buno_link (os_buhin_no, k60_buno_id, created_date, created_tantou_id) VALUES ('76232   1VA0B    K70', 2334, GETDATE(), 999);</v>
      </c>
      <c r="AC10960" s="316"/>
    </row>
    <row r="10961" spans="26:29" s="626" customFormat="1">
      <c r="Z10961" s="626">
        <v>1238</v>
      </c>
      <c r="AA10961" s="316" t="str">
        <f t="shared" si="102"/>
        <v>INSERT INTO UPK_IKOU.upk_k40.k60_os_buno_link (os_buhin_no, k60_buno_id, created_date, created_tantou_id) VALUES ('76584/5 1VA0A    W70', 2449, GETDATE(), 999);</v>
      </c>
      <c r="AC10961" s="316"/>
    </row>
    <row r="10962" spans="26:29" s="626" customFormat="1">
      <c r="Z10962" s="626">
        <v>1239</v>
      </c>
      <c r="AA10962" s="316" t="str">
        <f t="shared" si="102"/>
        <v>INSERT INTO UPK_IKOU.upk_k40.k60_os_buno_link (os_buhin_no, k60_buno_id, created_date, created_tantou_id) VALUES ('76516   1VA0A    K70', 2450, GETDATE(), 999);</v>
      </c>
      <c r="AC10962" s="316"/>
    </row>
    <row r="10963" spans="26:29" s="626" customFormat="1">
      <c r="Z10963" s="626">
        <v>1240</v>
      </c>
      <c r="AA10963" s="316" t="str">
        <f t="shared" si="102"/>
        <v>INSERT INTO UPK_IKOU.upk_k40.k60_os_buno_link (os_buhin_no, k60_buno_id, created_date, created_tantou_id) VALUES ('76517   1VA0A    K70', 2451, GETDATE(), 999);</v>
      </c>
      <c r="AC10963" s="316"/>
    </row>
    <row r="10964" spans="26:29" s="626" customFormat="1">
      <c r="Z10964" s="626">
        <v>1241</v>
      </c>
      <c r="AA10964" s="316" t="str">
        <f t="shared" si="102"/>
        <v>INSERT INTO UPK_IKOU.upk_k40.k60_os_buno_link (os_buhin_no, k60_buno_id, created_date, created_tantou_id) VALUES ('74558   5TA0A    K30', 2452, GETDATE(), 999);</v>
      </c>
      <c r="AC10964" s="316"/>
    </row>
    <row r="10965" spans="26:29" s="626" customFormat="1">
      <c r="Z10965" s="626">
        <v>1242</v>
      </c>
      <c r="AA10965" s="316" t="str">
        <f t="shared" si="102"/>
        <v>INSERT INTO UPK_IKOU.upk_k40.k60_os_buno_link (os_buhin_no, k60_buno_id, created_date, created_tantou_id) VALUES ('74559   5TA0A    K30', 2453, GETDATE(), 999);</v>
      </c>
      <c r="AC10965" s="316"/>
    </row>
    <row r="10966" spans="26:29" s="626" customFormat="1">
      <c r="Z10966" s="626">
        <v>1243</v>
      </c>
      <c r="AA10966" s="316" t="str">
        <f t="shared" si="102"/>
        <v>INSERT INTO UPK_IKOU.upk_k40.k60_os_buno_link (os_buhin_no, k60_buno_id, created_date, created_tantou_id) VALUES ('75262/3 1VA0A   B309', 2343, GETDATE(), 999);</v>
      </c>
      <c r="AC10966" s="316"/>
    </row>
    <row r="10967" spans="26:29" s="626" customFormat="1">
      <c r="Z10967" s="626">
        <v>1244</v>
      </c>
      <c r="AA10967" s="316" t="str">
        <f t="shared" si="102"/>
        <v>INSERT INTO UPK_IKOU.upk_k40.k60_os_buno_link (os_buhin_no, k60_buno_id, created_date, created_tantou_id) VALUES ('75522/3 5TA0A    W70', 2454, GETDATE(), 999);</v>
      </c>
      <c r="AC10967" s="316"/>
    </row>
    <row r="10968" spans="26:29" s="626" customFormat="1">
      <c r="Z10968" s="626">
        <v>1245</v>
      </c>
      <c r="AA10968" s="316" t="str">
        <f t="shared" si="102"/>
        <v>INSERT INTO UPK_IKOU.upk_k40.k60_os_buno_link (os_buhin_no, k60_buno_id, created_date, created_tantou_id) VALUES ('76452   5TA0A   WへW70', 2344, GETDATE(), 999);</v>
      </c>
      <c r="AC10968" s="316"/>
    </row>
    <row r="10969" spans="26:29" s="626" customFormat="1">
      <c r="Z10969" s="626">
        <v>1246</v>
      </c>
      <c r="AA10969" s="316" t="str">
        <f t="shared" si="102"/>
        <v>INSERT INTO UPK_IKOU.upk_k40.k60_os_buno_link (os_buhin_no, k60_buno_id, created_date, created_tantou_id) VALUES ('76453   5TA0A   WへW70', 2345, GETDATE(), 999);</v>
      </c>
      <c r="AC10969" s="316"/>
    </row>
    <row r="10970" spans="26:29" s="626" customFormat="1">
      <c r="Z10970" s="626">
        <v>1247</v>
      </c>
      <c r="AA10970" s="316" t="str">
        <f t="shared" si="102"/>
        <v>INSERT INTO UPK_IKOU.upk_k40.k60_os_buno_link (os_buhin_no, k60_buno_id, created_date, created_tantou_id) VALUES ('75534/5  5TA0A   WへW70', 1458, GETDATE(), 999);</v>
      </c>
      <c r="AC10970" s="316"/>
    </row>
    <row r="10971" spans="26:29" s="626" customFormat="1">
      <c r="Z10971" s="626">
        <v>1248</v>
      </c>
      <c r="AA10971" s="316" t="str">
        <f t="shared" si="102"/>
        <v>INSERT INTO UPK_IKOU.upk_k40.k60_os_buno_link (os_buhin_no, k60_buno_id, created_date, created_tantou_id) VALUES ('75682/3  5TA0A   B309 Rより', 1459, GETDATE(), 999);</v>
      </c>
      <c r="AC10971" s="316"/>
    </row>
    <row r="10972" spans="26:29" s="626" customFormat="1">
      <c r="Z10972" s="626">
        <v>1249</v>
      </c>
      <c r="AA10972" s="316" t="str">
        <f t="shared" si="102"/>
        <v>INSERT INTO UPK_IKOU.upk_k40.k60_os_buno_link (os_buhin_no, k60_buno_id, created_date, created_tantou_id) VALUES ('75662/3 5TL0A    B301', 1470, GETDATE(), 999);</v>
      </c>
      <c r="AC10972" s="316"/>
    </row>
    <row r="10973" spans="26:29" s="626" customFormat="1">
      <c r="Z10973" s="626">
        <v>1250</v>
      </c>
      <c r="AA10973" s="316" t="str">
        <f t="shared" si="102"/>
        <v>INSERT INTO UPK_IKOU.upk_k40.k60_os_buno_link (os_buhin_no, k60_buno_id, created_date, created_tantou_id) VALUES ('54292/3 3XA0A   WへK70', 2303, GETDATE(), 999);</v>
      </c>
      <c r="AC10973" s="316"/>
    </row>
    <row r="10974" spans="26:29" s="626" customFormat="1">
      <c r="Z10974" s="626">
        <v>1251</v>
      </c>
      <c r="AA10974" s="316" t="str">
        <f t="shared" si="102"/>
        <v>INSERT INTO UPK_IKOU.upk_k40.k60_os_buno_link (os_buhin_no, k60_buno_id, created_date, created_tantou_id) VALUES ('61212/3 3XA0A    Bへ', 2111, GETDATE(), 999);</v>
      </c>
      <c r="AC10974" s="316"/>
    </row>
    <row r="10975" spans="26:29" s="626" customFormat="1">
      <c r="Z10975" s="626">
        <v>1252</v>
      </c>
      <c r="AA10975" s="316" t="str">
        <f t="shared" si="102"/>
        <v>INSERT INTO UPK_IKOU.upk_k40.k60_os_buno_link (os_buhin_no, k60_buno_id, created_date, created_tantou_id) VALUES ('61212/3 3XA0A/3XE0A   Bへ', 2112, GETDATE(), 999);</v>
      </c>
      <c r="AC10975" s="316"/>
    </row>
    <row r="10976" spans="26:29" s="626" customFormat="1">
      <c r="Z10976" s="626">
        <v>1253</v>
      </c>
      <c r="AA10976" s="316" t="str">
        <f t="shared" si="102"/>
        <v>INSERT INTO UPK_IKOU.upk_k40.k60_os_buno_link (os_buhin_no, k60_buno_id, created_date, created_tantou_id) VALUES ('61212/3 3XA2A    Bへ', 2113, GETDATE(), 999);</v>
      </c>
      <c r="AC10976" s="316"/>
    </row>
    <row r="10977" spans="26:29" s="626" customFormat="1">
      <c r="Z10977" s="626">
        <v>1254</v>
      </c>
      <c r="AA10977" s="316" t="str">
        <f t="shared" si="102"/>
        <v>INSERT INTO UPK_IKOU.upk_k40.k60_os_buno_link (os_buhin_no, k60_buno_id, created_date, created_tantou_id) VALUES ('61212/3 3XE2A/3XA2A   Bへ', 2114, GETDATE(), 999);</v>
      </c>
      <c r="AC10977" s="316"/>
    </row>
    <row r="10978" spans="26:29" s="626" customFormat="1">
      <c r="Z10978" s="626">
        <v>1255</v>
      </c>
      <c r="AA10978" s="316" t="str">
        <f t="shared" si="102"/>
        <v>INSERT INTO UPK_IKOU.upk_k40.k60_os_buno_link (os_buhin_no, k60_buno_id, created_date, created_tantou_id) VALUES ('75112   5YJ0A    K30', 2455, GETDATE(), 999);</v>
      </c>
      <c r="AC10978" s="316"/>
    </row>
    <row r="10979" spans="26:29" s="626" customFormat="1">
      <c r="Z10979" s="626">
        <v>1256</v>
      </c>
      <c r="AA10979" s="316" t="str">
        <f t="shared" si="102"/>
        <v>INSERT INTO UPK_IKOU.upk_k40.k60_os_buno_link (os_buhin_no, k60_buno_id, created_date, created_tantou_id) VALUES ('75113   5YJ0A    K30', 2456, GETDATE(), 999);</v>
      </c>
      <c r="AC10979" s="316"/>
    </row>
    <row r="10980" spans="26:29" s="626" customFormat="1">
      <c r="Z10980" s="626">
        <v>1257</v>
      </c>
      <c r="AA10980" s="316" t="str">
        <f t="shared" si="102"/>
        <v>INSERT INTO UPK_IKOU.upk_k40.k60_os_buno_link (os_buhin_no, k60_buno_id, created_date, created_tantou_id) VALUES ('75112   3XE0A    K30', 1412, GETDATE(), 999);</v>
      </c>
      <c r="AC10980" s="316"/>
    </row>
    <row r="10981" spans="26:29" s="626" customFormat="1">
      <c r="Z10981" s="626">
        <v>1258</v>
      </c>
      <c r="AA10981" s="316" t="str">
        <f t="shared" si="102"/>
        <v>INSERT INTO UPK_IKOU.upk_k40.k60_os_buno_link (os_buhin_no, k60_buno_id, created_date, created_tantou_id) VALUES ('75113   3XE0A    K30', 1413, GETDATE(), 999);</v>
      </c>
      <c r="AC10981" s="316"/>
    </row>
    <row r="10982" spans="26:29" s="626" customFormat="1">
      <c r="Z10982" s="626">
        <v>1259</v>
      </c>
      <c r="AA10982" s="316" t="str">
        <f t="shared" si="102"/>
        <v>INSERT INTO UPK_IKOU.upk_k40.k60_os_buno_link (os_buhin_no, k60_buno_id, created_date, created_tantou_id) VALUES ('74554   3XA0A    B309', 2457, GETDATE(), 999);</v>
      </c>
      <c r="AC10982" s="316"/>
    </row>
    <row r="10983" spans="26:29" s="626" customFormat="1">
      <c r="Z10983" s="626">
        <v>1260</v>
      </c>
      <c r="AA10983" s="316" t="str">
        <f t="shared" si="102"/>
        <v>INSERT INTO UPK_IKOU.upk_k40.k60_os_buno_link (os_buhin_no, k60_buno_id, created_date, created_tantou_id) VALUES ('74554   3XA0B    B309', 2458, GETDATE(), 999);</v>
      </c>
      <c r="AC10983" s="316"/>
    </row>
    <row r="10984" spans="26:29" s="626" customFormat="1">
      <c r="Z10984" s="626">
        <v>1261</v>
      </c>
      <c r="AA10984" s="316" t="str">
        <f t="shared" si="102"/>
        <v>INSERT INTO UPK_IKOU.upk_k40.k60_os_buno_link (os_buhin_no, k60_buno_id, created_date, created_tantou_id) VALUES ('74554   3XR0A    B309', 2459, GETDATE(), 999);</v>
      </c>
      <c r="AC10984" s="316"/>
    </row>
    <row r="10985" spans="26:29" s="626" customFormat="1">
      <c r="Z10985" s="626">
        <v>1262</v>
      </c>
      <c r="AA10985" s="316" t="str">
        <f t="shared" si="102"/>
        <v>INSERT INTO UPK_IKOU.upk_k40.k60_os_buno_link (os_buhin_no, k60_buno_id, created_date, created_tantou_id) VALUES ('74282   3XA0AUF  B309シン', 2460, GETDATE(), 999);</v>
      </c>
      <c r="AC10985" s="316"/>
    </row>
    <row r="10986" spans="26:29" s="626" customFormat="1">
      <c r="Z10986" s="626">
        <v>1263</v>
      </c>
      <c r="AA10986" s="316" t="str">
        <f t="shared" si="102"/>
        <v>INSERT INTO UPK_IKOU.upk_k40.k60_os_buno_link (os_buhin_no, k60_buno_id, created_date, created_tantou_id) VALUES ('74282   3XE0AUF  B309シン', 2461, GETDATE(), 999);</v>
      </c>
      <c r="AC10986" s="316"/>
    </row>
    <row r="10987" spans="26:29" s="626" customFormat="1">
      <c r="Z10987" s="626">
        <v>1264</v>
      </c>
      <c r="AA10987" s="316" t="str">
        <f t="shared" si="102"/>
        <v>INSERT INTO UPK_IKOU.upk_k40.k60_os_buno_link (os_buhin_no, k60_buno_id, created_date, created_tantou_id) VALUES ('74282   5YJ0A    B309シン', 2462, GETDATE(), 999);</v>
      </c>
      <c r="AC10987" s="316"/>
    </row>
    <row r="10988" spans="26:29" s="626" customFormat="1">
      <c r="Z10988" s="626">
        <v>1265</v>
      </c>
      <c r="AA10988" s="316" t="str">
        <f t="shared" si="102"/>
        <v>INSERT INTO UPK_IKOU.upk_k40.k60_os_buno_link (os_buhin_no, k60_buno_id, created_date, created_tantou_id) VALUES ('74282   5YJ0B    B309シン', 2463, GETDATE(), 999);</v>
      </c>
      <c r="AC10988" s="316"/>
    </row>
    <row r="10989" spans="26:29" s="626" customFormat="1">
      <c r="Z10989" s="626">
        <v>1266</v>
      </c>
      <c r="AA10989" s="316" t="str">
        <f t="shared" si="102"/>
        <v>INSERT INTO UPK_IKOU.upk_k40.k60_os_buno_link (os_buhin_no, k60_buno_id, created_date, created_tantou_id) VALUES ('74282   5YJ0D    B309シン', 2464, GETDATE(), 999);</v>
      </c>
      <c r="AC10989" s="316"/>
    </row>
    <row r="10990" spans="26:29" s="626" customFormat="1">
      <c r="Z10990" s="626">
        <v>1267</v>
      </c>
      <c r="AA10990" s="316" t="str">
        <f t="shared" si="102"/>
        <v>INSERT INTO UPK_IKOU.upk_k40.k60_os_buno_link (os_buhin_no, k60_buno_id, created_date, created_tantou_id) VALUES ('74332/3 3VA0A  小山外転', 2465, GETDATE(), 999);</v>
      </c>
      <c r="AC10990" s="316"/>
    </row>
    <row r="10991" spans="26:29" s="626" customFormat="1">
      <c r="Z10991" s="626">
        <v>1268</v>
      </c>
      <c r="AA10991" s="316" t="str">
        <f t="shared" si="102"/>
        <v>INSERT INTO UPK_IKOU.upk_k40.k60_os_buno_link (os_buhin_no, k60_buno_id, created_date, created_tantou_id) VALUES ('76232   3VA0A    逆送', 2466, GETDATE(), 999);</v>
      </c>
      <c r="AC10991" s="316"/>
    </row>
    <row r="10992" spans="26:29" s="626" customFormat="1">
      <c r="Z10992" s="626">
        <v>1269</v>
      </c>
      <c r="AA10992" s="316" t="str">
        <f t="shared" si="102"/>
        <v>INSERT INTO UPK_IKOU.upk_k40.k60_os_buno_link (os_buhin_no, k60_buno_id, created_date, created_tantou_id) VALUES ('76233   3VA0A    逆送', 2467, GETDATE(), 999);</v>
      </c>
      <c r="AC10992" s="316"/>
    </row>
    <row r="10993" spans="26:29" s="626" customFormat="1">
      <c r="Z10993" s="626">
        <v>1270</v>
      </c>
      <c r="AA10993" s="316" t="str">
        <f t="shared" si="102"/>
        <v>INSERT INTO UPK_IKOU.upk_k40.k60_os_buno_link (os_buhin_no, k60_buno_id, created_date, created_tantou_id) VALUES ('76272   3VA0A   返却逆送', 1431, GETDATE(), 999);</v>
      </c>
      <c r="AC10993" s="316"/>
    </row>
    <row r="10994" spans="26:29" s="626" customFormat="1">
      <c r="Z10994" s="626">
        <v>1271</v>
      </c>
      <c r="AA10994" s="316" t="str">
        <f t="shared" si="102"/>
        <v>INSERT INTO UPK_IKOU.upk_k40.k60_os_buno_link (os_buhin_no, k60_buno_id, created_date, created_tantou_id) VALUES ('76273   3VA0A   返却逆送', 1432, GETDATE(), 999);</v>
      </c>
      <c r="AC10994" s="316"/>
    </row>
    <row r="10995" spans="26:29" s="626" customFormat="1">
      <c r="Z10995" s="626">
        <v>1272</v>
      </c>
      <c r="AA10995" s="316" t="str">
        <f t="shared" si="102"/>
        <v>INSERT INTO UPK_IKOU.upk_k40.k60_os_buno_link (os_buhin_no, k60_buno_id, created_date, created_tantou_id) VALUES ('76340/1 3VA0A   返却逆送', 2468, GETDATE(), 999);</v>
      </c>
      <c r="AC10995" s="316"/>
    </row>
    <row r="10996" spans="26:29" s="626" customFormat="1">
      <c r="Z10996" s="626">
        <v>1273</v>
      </c>
      <c r="AA10996" s="316" t="str">
        <f t="shared" si="102"/>
        <v>INSERT INTO UPK_IKOU.upk_k40.k60_os_buno_link (os_buhin_no, k60_buno_id, created_date, created_tantou_id) VALUES ('76242   3VA0A    外転J70', 2329, GETDATE(), 999);</v>
      </c>
      <c r="AC10996" s="316"/>
    </row>
    <row r="10997" spans="26:29" s="626" customFormat="1">
      <c r="Z10997" s="626">
        <v>1274</v>
      </c>
      <c r="AA10997" s="316" t="str">
        <f t="shared" si="102"/>
        <v>INSERT INTO UPK_IKOU.upk_k40.k60_os_buno_link (os_buhin_no, k60_buno_id, created_date, created_tantou_id) VALUES ('76243   3VA0A    外転J70', 2330, GETDATE(), 999);</v>
      </c>
      <c r="AC10997" s="316"/>
    </row>
    <row r="10998" spans="26:29" s="626" customFormat="1">
      <c r="Z10998" s="626">
        <v>1275</v>
      </c>
      <c r="AA10998" s="316" t="str">
        <f t="shared" si="102"/>
        <v>INSERT INTO UPK_IKOU.upk_k40.k60_os_buno_link (os_buhin_no, k60_buno_id, created_date, created_tantou_id) VALUES ('76572   3VA0A    逆送', 2469, GETDATE(), 999);</v>
      </c>
      <c r="AC10998" s="316"/>
    </row>
    <row r="10999" spans="26:29" s="626" customFormat="1">
      <c r="Z10999" s="626">
        <v>1276</v>
      </c>
      <c r="AA10999" s="316" t="str">
        <f t="shared" si="102"/>
        <v>INSERT INTO UPK_IKOU.upk_k40.k60_os_buno_link (os_buhin_no, k60_buno_id, created_date, created_tantou_id) VALUES ('76573   3VA0A    逆送', 2470, GETDATE(), 999);</v>
      </c>
      <c r="AC10999" s="316"/>
    </row>
    <row r="11000" spans="26:29" s="626" customFormat="1">
      <c r="Z11000" s="626">
        <v>1277</v>
      </c>
      <c r="AA11000" s="316" t="str">
        <f t="shared" si="102"/>
        <v>INSERT INTO UPK_IKOU.upk_k40.k60_os_buno_link (os_buhin_no, k60_buno_id, created_date, created_tantou_id) VALUES ('76516/7 3VA0A    P323外転', 2471, GETDATE(), 999);</v>
      </c>
      <c r="AC11000" s="316"/>
    </row>
    <row r="11001" spans="26:29" s="626" customFormat="1">
      <c r="Z11001" s="626">
        <v>1278</v>
      </c>
      <c r="AA11001" s="316" t="str">
        <f t="shared" si="102"/>
        <v>INSERT INTO UPK_IKOU.upk_k40.k60_os_buno_link (os_buhin_no, k60_buno_id, created_date, created_tantou_id) VALUES ('76634/5 3VA0A    P323外転', 2472, GETDATE(), 999);</v>
      </c>
      <c r="AC11001" s="316"/>
    </row>
    <row r="11002" spans="26:29" s="626" customFormat="1">
      <c r="Z11002" s="626">
        <v>1279</v>
      </c>
      <c r="AA11002" s="316" t="str">
        <f t="shared" si="102"/>
        <v>INSERT INTO UPK_IKOU.upk_k40.k60_os_buno_link (os_buhin_no, k60_buno_id, created_date, created_tantou_id) VALUES ('79142   3VA0A    Uへ 逆送', 2473, GETDATE(), 999);</v>
      </c>
      <c r="AC11002" s="316"/>
    </row>
    <row r="11003" spans="26:29" s="626" customFormat="1">
      <c r="Z11003" s="626">
        <v>1280</v>
      </c>
      <c r="AA11003" s="316" t="str">
        <f t="shared" si="102"/>
        <v>INSERT INTO UPK_IKOU.upk_k40.k60_os_buno_link (os_buhin_no, k60_buno_id, created_date, created_tantou_id) VALUES ('67112   4CB0A    P323外転', 2474, GETDATE(), 999);</v>
      </c>
      <c r="AC11003" s="316"/>
    </row>
    <row r="11004" spans="26:29" s="626" customFormat="1">
      <c r="Z11004" s="626">
        <v>1281</v>
      </c>
      <c r="AA11004" s="316" t="str">
        <f t="shared" ref="AA11004:AA11067" si="103">AA$9722&amp;"'"&amp;AA9603&amp;"', "&amp;AB9603&amp;", GETDATE(), 999);"</f>
        <v>INSERT INTO UPK_IKOU.upk_k40.k60_os_buno_link (os_buhin_no, k60_buno_id, created_date, created_tantou_id) VALUES ('67112   4CC0A    P323外転', 2475, GETDATE(), 999);</v>
      </c>
      <c r="AC11004" s="316"/>
    </row>
    <row r="11005" spans="26:29" s="626" customFormat="1">
      <c r="Z11005" s="626">
        <v>1282</v>
      </c>
      <c r="AA11005" s="316" t="str">
        <f t="shared" si="103"/>
        <v>INSERT INTO UPK_IKOU.upk_k40.k60_os_buno_link (os_buhin_no, k60_buno_id, created_date, created_tantou_id) VALUES ('74372   4CB0A    B309', 2348, GETDATE(), 999);</v>
      </c>
      <c r="AC11005" s="316"/>
    </row>
    <row r="11006" spans="26:29" s="626" customFormat="1">
      <c r="Z11006" s="626">
        <v>1283</v>
      </c>
      <c r="AA11006" s="316" t="str">
        <f t="shared" si="103"/>
        <v>INSERT INTO UPK_IKOU.upk_k40.k60_os_buno_link (os_buhin_no, k60_buno_id, created_date, created_tantou_id) VALUES ('75262/3 4CB5A    B301', 2476, GETDATE(), 999);</v>
      </c>
      <c r="AC11006" s="316"/>
    </row>
    <row r="11007" spans="26:29" s="626" customFormat="1">
      <c r="Z11007" s="626">
        <v>1284</v>
      </c>
      <c r="AA11007" s="316" t="str">
        <f t="shared" si="103"/>
        <v>INSERT INTO UPK_IKOU.upk_k40.k60_os_buno_link (os_buhin_no, k60_buno_id, created_date, created_tantou_id) VALUES ('75262/3 6FK5A    B301', 2477, GETDATE(), 999);</v>
      </c>
      <c r="AC11007" s="316"/>
    </row>
    <row r="11008" spans="26:29" s="626" customFormat="1">
      <c r="Z11008" s="626">
        <v>1285</v>
      </c>
      <c r="AA11008" s="316" t="str">
        <f t="shared" si="103"/>
        <v>INSERT INTO UPK_IKOU.upk_k40.k60_os_buno_link (os_buhin_no, k60_buno_id, created_date, created_tantou_id) VALUES ('75632   4CE0A J70 P323外転', 2478, GETDATE(), 999);</v>
      </c>
      <c r="AC11008" s="316"/>
    </row>
    <row r="11009" spans="26:29" s="626" customFormat="1">
      <c r="Z11009" s="626">
        <v>1286</v>
      </c>
      <c r="AA11009" s="316" t="str">
        <f t="shared" si="103"/>
        <v>INSERT INTO UPK_IKOU.upk_k40.k60_os_buno_link (os_buhin_no, k60_buno_id, created_date, created_tantou_id) VALUES ('76516/7 4CC0A    K70', 2479, GETDATE(), 999);</v>
      </c>
      <c r="AC11009" s="316"/>
    </row>
    <row r="11010" spans="26:29" s="626" customFormat="1">
      <c r="Z11010" s="626">
        <v>1287</v>
      </c>
      <c r="AA11010" s="316" t="str">
        <f t="shared" si="103"/>
        <v>INSERT INTO UPK_IKOU.upk_k40.k60_os_buno_link (os_buhin_no, k60_buno_id, created_date, created_tantou_id) VALUES ('76272   4CC0A    K70', 1452, GETDATE(), 999);</v>
      </c>
      <c r="AC11010" s="316"/>
    </row>
    <row r="11011" spans="26:29" s="626" customFormat="1">
      <c r="Z11011" s="626">
        <v>1288</v>
      </c>
      <c r="AA11011" s="316" t="str">
        <f t="shared" si="103"/>
        <v>INSERT INTO UPK_IKOU.upk_k40.k60_os_buno_link (os_buhin_no, k60_buno_id, created_date, created_tantou_id) VALUES ('76273   4CC0A    K70', 1453, GETDATE(), 999);</v>
      </c>
      <c r="AC11011" s="316"/>
    </row>
    <row r="11012" spans="26:29" s="626" customFormat="1">
      <c r="Z11012" s="626">
        <v>1289</v>
      </c>
      <c r="AA11012" s="316" t="str">
        <f t="shared" si="103"/>
        <v>INSERT INTO UPK_IKOU.upk_k40.k60_os_buno_link (os_buhin_no, k60_buno_id, created_date, created_tantou_id) VALUES ('76426   4CC0A  RへK70', 1454, GETDATE(), 999);</v>
      </c>
      <c r="AC11012" s="316"/>
    </row>
    <row r="11013" spans="26:29" s="626" customFormat="1">
      <c r="Z11013" s="626">
        <v>1290</v>
      </c>
      <c r="AA11013" s="316" t="str">
        <f t="shared" si="103"/>
        <v>INSERT INTO UPK_IKOU.upk_k40.k60_os_buno_link (os_buhin_no, k60_buno_id, created_date, created_tantou_id) VALUES ('76427   4CC0A  RへK70', 1455, GETDATE(), 999);</v>
      </c>
      <c r="AC11013" s="316"/>
    </row>
    <row r="11014" spans="26:29" s="626" customFormat="1">
      <c r="Z11014" s="626">
        <v>1291</v>
      </c>
      <c r="AA11014" s="316" t="str">
        <f t="shared" si="103"/>
        <v>INSERT INTO UPK_IKOU.upk_k40.k60_os_buno_link (os_buhin_no, k60_buno_id, created_date, created_tantou_id) VALUES ('76456/7 4CE0A   WへJ70', 2362, GETDATE(), 999);</v>
      </c>
      <c r="AC11014" s="316"/>
    </row>
    <row r="11015" spans="26:29" s="626" customFormat="1">
      <c r="Z11015" s="626">
        <v>1292</v>
      </c>
      <c r="AA11015" s="316" t="str">
        <f t="shared" si="103"/>
        <v>INSERT INTO UPK_IKOU.upk_k40.k60_os_buno_link (os_buhin_no, k60_buno_id, created_date, created_tantou_id) VALUES ('76456/7 4CE0A-E Wへロシア向け', 2363, GETDATE(), 999);</v>
      </c>
      <c r="AC11015" s="316"/>
    </row>
    <row r="11016" spans="26:29" s="626" customFormat="1">
      <c r="Z11016" s="626">
        <v>1293</v>
      </c>
      <c r="AA11016" s="316" t="str">
        <f t="shared" si="103"/>
        <v>INSERT INTO UPK_IKOU.upk_k40.k60_os_buno_link (os_buhin_no, k60_buno_id, created_date, created_tantou_id) VALUES ('76456/7 6FK0A   WへW70', 2364, GETDATE(), 999);</v>
      </c>
      <c r="AC11016" s="316"/>
    </row>
    <row r="11017" spans="26:29" s="626" customFormat="1">
      <c r="Z11017" s="626">
        <v>1294</v>
      </c>
      <c r="AA11017" s="316" t="str">
        <f t="shared" si="103"/>
        <v>INSERT INTO UPK_IKOU.upk_k40.k60_os_buno_link (os_buhin_no, k60_buno_id, created_date, created_tantou_id) VALUES ('75556   4BC1B   Wへ K70', 2360, GETDATE(), 999);</v>
      </c>
      <c r="AC11017" s="316"/>
    </row>
    <row r="11018" spans="26:29" s="626" customFormat="1">
      <c r="Z11018" s="626">
        <v>1295</v>
      </c>
      <c r="AA11018" s="316" t="str">
        <f t="shared" si="103"/>
        <v>INSERT INTO UPK_IKOU.upk_k40.k60_os_buno_link (os_buhin_no, k60_buno_id, created_date, created_tantou_id) VALUES ('75557   4BC1B   Wへ K70', 2361, GETDATE(), 999);</v>
      </c>
      <c r="AC11018" s="316"/>
    </row>
    <row r="11019" spans="26:29" s="626" customFormat="1">
      <c r="Z11019" s="626">
        <v>1296</v>
      </c>
      <c r="AA11019" s="316" t="str">
        <f t="shared" si="103"/>
        <v>INSERT INTO UPK_IKOU.upk_k40.k60_os_buno_link (os_buhin_no, k60_buno_id, created_date, created_tantou_id) VALUES ('76582/3 4CF0B  J70⇒K70', 2480, GETDATE(), 999);</v>
      </c>
      <c r="AC11019" s="316"/>
    </row>
    <row r="11020" spans="26:29" s="626" customFormat="1">
      <c r="Z11020" s="626">
        <v>1297</v>
      </c>
      <c r="AA11020" s="316" t="str">
        <f t="shared" si="103"/>
        <v>INSERT INTO UPK_IKOU.upk_k40.k60_os_buno_link (os_buhin_no, k60_buno_id, created_date, created_tantou_id) VALUES ('64122/3 4CB0A  RよりJ70', 1441, GETDATE(), 999);</v>
      </c>
      <c r="AC11020" s="316"/>
    </row>
    <row r="11021" spans="26:29" s="626" customFormat="1">
      <c r="Z11021" s="626">
        <v>1298</v>
      </c>
      <c r="AA11021" s="316" t="str">
        <f t="shared" si="103"/>
        <v>INSERT INTO UPK_IKOU.upk_k40.k60_os_buno_link (os_buhin_no, k60_buno_id, created_date, created_tantou_id) VALUES ('75632   6MA0A　P323外転', 2481, GETDATE(), 999);</v>
      </c>
      <c r="AC11021" s="316"/>
    </row>
    <row r="11022" spans="26:29" s="626" customFormat="1">
      <c r="Z11022" s="626">
        <v>1299</v>
      </c>
      <c r="AA11022" s="316" t="str">
        <f t="shared" si="103"/>
        <v>INSERT INTO UPK_IKOU.upk_k40.k60_os_buno_link (os_buhin_no, k60_buno_id, created_date, created_tantou_id) VALUES ('76752/3 6MA0A   W70', 2482, GETDATE(), 999);</v>
      </c>
      <c r="AC11022" s="316"/>
    </row>
    <row r="11023" spans="26:29" s="626" customFormat="1">
      <c r="Z11023" s="626">
        <v>1300</v>
      </c>
      <c r="AA11023" s="316" t="str">
        <f t="shared" si="103"/>
        <v>INSERT INTO UPK_IKOU.upk_k40.k60_os_buno_link (os_buhin_no, k60_buno_id, created_date, created_tantou_id) VALUES ('76636/7 6MR0A   B309', 2483, GETDATE(), 999);</v>
      </c>
      <c r="AC11023" s="316"/>
    </row>
    <row r="11024" spans="26:29" s="626" customFormat="1">
      <c r="Z11024" s="626">
        <v>1301</v>
      </c>
      <c r="AA11024" s="316" t="str">
        <f t="shared" si="103"/>
        <v>INSERT INTO UPK_IKOU.upk_k40.k60_os_buno_link (os_buhin_no, k60_buno_id, created_date, created_tantou_id) VALUES ('64184/5 6MA0A   Rより K70', 1462, GETDATE(), 999);</v>
      </c>
      <c r="AC11024" s="316"/>
    </row>
    <row r="11025" spans="26:29" s="626" customFormat="1">
      <c r="Z11025" s="626">
        <v>1302</v>
      </c>
      <c r="AA11025" s="316" t="str">
        <f t="shared" si="103"/>
        <v>INSERT INTO UPK_IKOU.upk_k40.k60_os_buno_link (os_buhin_no, k60_buno_id, created_date, created_tantou_id) VALUES ('62518/9 6RA0A  K70', 2484, GETDATE(), 999);</v>
      </c>
      <c r="AC11025" s="316"/>
    </row>
    <row r="11026" spans="26:29" s="626" customFormat="1">
      <c r="Z11026" s="626">
        <v>1303</v>
      </c>
      <c r="AA11026" s="316" t="str">
        <f t="shared" si="103"/>
        <v>INSERT INTO UPK_IKOU.upk_k40.k60_os_buno_link (os_buhin_no, k60_buno_id, created_date, created_tantou_id) VALUES ('64194/5 6RA0A  B309', 2485, GETDATE(), 999);</v>
      </c>
      <c r="AC11026" s="316"/>
    </row>
    <row r="11027" spans="26:29" s="626" customFormat="1">
      <c r="Z11027" s="626">
        <v>1304</v>
      </c>
      <c r="AA11027" s="316" t="str">
        <f t="shared" si="103"/>
        <v>INSERT INTO UPK_IKOU.upk_k40.k60_os_buno_link (os_buhin_no, k60_buno_id, created_date, created_tantou_id) VALUES ('5220A N300000/N290000 DG/DGEメタル', 2486, GETDATE(), 999);</v>
      </c>
      <c r="AC11027" s="316"/>
    </row>
    <row r="11028" spans="26:29" s="626" customFormat="1">
      <c r="Z11028" s="626">
        <v>1305</v>
      </c>
      <c r="AA11028" s="316" t="str">
        <f t="shared" si="103"/>
        <v>INSERT INTO UPK_IKOU.upk_k40.k60_os_buno_link (os_buhin_no, k60_buno_id, created_date, created_tantou_id) VALUES ('74332/3 6RA0A  J70/K70', 2487, GETDATE(), 999);</v>
      </c>
      <c r="AC11028" s="316"/>
    </row>
    <row r="11029" spans="26:29" s="626" customFormat="1">
      <c r="Z11029" s="626">
        <v>1306</v>
      </c>
      <c r="AA11029" s="316" t="str">
        <f t="shared" si="103"/>
        <v>INSERT INTO UPK_IKOU.upk_k40.k60_os_buno_link (os_buhin_no, k60_buno_id, created_date, created_tantou_id) VALUES ('5253C J9800/J9700  DGメタル', 2488, GETDATE(), 999);</v>
      </c>
      <c r="AC11029" s="316"/>
    </row>
    <row r="11030" spans="26:29" s="626" customFormat="1">
      <c r="Z11030" s="626">
        <v>1307</v>
      </c>
      <c r="AA11030" s="316" t="str">
        <f t="shared" si="103"/>
        <v>INSERT INTO UPK_IKOU.upk_k40.k60_os_buno_link (os_buhin_no, k60_buno_id, created_date, created_tantou_id) VALUES ('74372   6RA0A  B309', 2489, GETDATE(), 999);</v>
      </c>
      <c r="AC11030" s="316"/>
    </row>
    <row r="11031" spans="26:29" s="626" customFormat="1">
      <c r="Z11031" s="626">
        <v>1308</v>
      </c>
      <c r="AA11031" s="316" t="str">
        <f t="shared" si="103"/>
        <v>INSERT INTO UPK_IKOU.upk_k40.k60_os_buno_link (os_buhin_no, k60_buno_id, created_date, created_tantou_id) VALUES ('5253B X2700   DGメタル', 2490, GETDATE(), 999);</v>
      </c>
      <c r="AC11031" s="316"/>
    </row>
    <row r="11032" spans="26:29" s="626" customFormat="1">
      <c r="Z11032" s="626">
        <v>1309</v>
      </c>
      <c r="AA11032" s="316" t="str">
        <f t="shared" si="103"/>
        <v>INSERT INTO UPK_IKOU.upk_k40.k60_os_buno_link (os_buhin_no, k60_buno_id, created_date, created_tantou_id) VALUES ('75134/5 6RA0A    J70', 2491, GETDATE(), 999);</v>
      </c>
      <c r="AC11032" s="316"/>
    </row>
    <row r="11033" spans="26:29" s="626" customFormat="1">
      <c r="Z11033" s="626">
        <v>1310</v>
      </c>
      <c r="AA11033" s="316" t="str">
        <f t="shared" si="103"/>
        <v>INSERT INTO UPK_IKOU.upk_k40.k60_os_buno_link (os_buhin_no, k60_buno_id, created_date, created_tantou_id) VALUES ('75528/9 6RA0A    J70', 2492, GETDATE(), 999);</v>
      </c>
      <c r="AC11033" s="316"/>
    </row>
    <row r="11034" spans="26:29" s="626" customFormat="1">
      <c r="Z11034" s="626">
        <v>1311</v>
      </c>
      <c r="AA11034" s="316" t="str">
        <f t="shared" si="103"/>
        <v>INSERT INTO UPK_IKOU.upk_k40.k60_os_buno_link (os_buhin_no, k60_buno_id, created_date, created_tantou_id) VALUES ('5253C A6600/A6500 DG/DGEメタル', 2493, GETDATE(), 999);</v>
      </c>
      <c r="AC11034" s="316"/>
    </row>
    <row r="11035" spans="26:29" s="626" customFormat="1">
      <c r="Z11035" s="626">
        <v>1312</v>
      </c>
      <c r="AA11035" s="316" t="str">
        <f t="shared" si="103"/>
        <v>INSERT INTO UPK_IKOU.upk_k40.k60_os_buno_link (os_buhin_no, k60_buno_id, created_date, created_tantou_id) VALUES ('755C4/5 6RA0A    J70', 2494, GETDATE(), 999);</v>
      </c>
      <c r="AC11035" s="316"/>
    </row>
    <row r="11036" spans="26:29" s="626" customFormat="1">
      <c r="Z11036" s="626">
        <v>1313</v>
      </c>
      <c r="AA11036" s="316" t="str">
        <f t="shared" si="103"/>
        <v>INSERT INTO UPK_IKOU.upk_k40.k60_os_buno_link (os_buhin_no, k60_buno_id, created_date, created_tantou_id) VALUES ('5253C A7400/A7300 DG/DGEメタル', 2495, GETDATE(), 999);</v>
      </c>
      <c r="AC11036" s="316"/>
    </row>
    <row r="11037" spans="26:29" s="626" customFormat="1">
      <c r="Z11037" s="626">
        <v>1314</v>
      </c>
      <c r="AA11037" s="316" t="str">
        <f t="shared" si="103"/>
        <v>INSERT INTO UPK_IKOU.upk_k40.k60_os_buno_link (os_buhin_no, k60_buno_id, created_date, created_tantou_id) VALUES ('76246/7 6RA0A    J70', 2496, GETDATE(), 999);</v>
      </c>
      <c r="AC11037" s="316"/>
    </row>
    <row r="11038" spans="26:29" s="626" customFormat="1">
      <c r="Z11038" s="626">
        <v>1315</v>
      </c>
      <c r="AA11038" s="316" t="str">
        <f t="shared" si="103"/>
        <v>INSERT INTO UPK_IKOU.upk_k40.k60_os_buno_link (os_buhin_no, k60_buno_id, created_date, created_tantou_id) VALUES ('76714   6RA0A    J70', 2497, GETDATE(), 999);</v>
      </c>
      <c r="AC11038" s="316"/>
    </row>
    <row r="11039" spans="26:29" s="626" customFormat="1">
      <c r="Z11039" s="626">
        <v>1316</v>
      </c>
      <c r="AA11039" s="316" t="str">
        <f t="shared" si="103"/>
        <v>INSERT INTO UPK_IKOU.upk_k40.k60_os_buno_link (os_buhin_no, k60_buno_id, created_date, created_tantou_id) VALUES ('76715   6RA0A    J70', 2498, GETDATE(), 999);</v>
      </c>
      <c r="AC11039" s="316"/>
    </row>
    <row r="11040" spans="26:29" s="626" customFormat="1">
      <c r="Z11040" s="626">
        <v>1317</v>
      </c>
      <c r="AA11040" s="316" t="str">
        <f t="shared" si="103"/>
        <v>INSERT INTO UPK_IKOU.upk_k40.k60_os_buno_link (os_buhin_no, k60_buno_id, created_date, created_tantou_id) VALUES ('5253C  D4100  DG-Eメタル', 2499, GETDATE(), 999);</v>
      </c>
      <c r="AC11040" s="316"/>
    </row>
    <row r="11041" spans="26:29" s="626" customFormat="1">
      <c r="Z11041" s="626">
        <v>1318</v>
      </c>
      <c r="AA11041" s="316" t="str">
        <f t="shared" si="103"/>
        <v>INSERT INTO UPK_IKOU.upk_k40.k60_os_buno_link (os_buhin_no, k60_buno_id, created_date, created_tantou_id) VALUES ('5253C  D5500  DG-Eメタル', 2500, GETDATE(), 999);</v>
      </c>
      <c r="AC11041" s="316"/>
    </row>
    <row r="11042" spans="26:29" s="626" customFormat="1">
      <c r="Z11042" s="626">
        <v>1319</v>
      </c>
      <c r="AA11042" s="316" t="str">
        <f t="shared" si="103"/>
        <v>INSERT INTO UPK_IKOU.upk_k40.k60_os_buno_link (os_buhin_no, k60_buno_id, created_date, created_tantou_id) VALUES ('5240C  66500  DG-Eメタル', 2501, GETDATE(), 999);</v>
      </c>
      <c r="AC11042" s="316"/>
    </row>
    <row r="11043" spans="26:29" s="626" customFormat="1">
      <c r="Z11043" s="626">
        <v>1320</v>
      </c>
      <c r="AA11043" s="316" t="str">
        <f t="shared" si="103"/>
        <v>INSERT INTO UPK_IKOU.upk_k40.k60_os_buno_link (os_buhin_no, k60_buno_id, created_date, created_tantou_id) VALUES ('67413  6US0B  完成品(日トレ)', 2502, GETDATE(), 999);</v>
      </c>
      <c r="AC11043" s="316"/>
    </row>
    <row r="11044" spans="26:29" s="626" customFormat="1">
      <c r="Z11044" s="626">
        <v>1321</v>
      </c>
      <c r="AA11044" s="316" t="str">
        <f t="shared" si="103"/>
        <v>INSERT INTO UPK_IKOU.upk_k40.k60_os_buno_link (os_buhin_no, k60_buno_id, created_date, created_tantou_id) VALUES ('67413  6RL0B  J70', 2503, GETDATE(), 999);</v>
      </c>
      <c r="AC11044" s="316"/>
    </row>
    <row r="11045" spans="26:29" s="626" customFormat="1">
      <c r="Z11045" s="626">
        <v>1322</v>
      </c>
      <c r="AA11045" s="316" t="str">
        <f t="shared" si="103"/>
        <v>INSERT INTO UPK_IKOU.upk_k40.k60_os_buno_link (os_buhin_no, k60_buno_id, created_date, created_tantou_id) VALUES ('5253C  S6800  DG-Eメタル', 2504, GETDATE(), 999);</v>
      </c>
      <c r="AC11045" s="316"/>
    </row>
    <row r="11046" spans="26:29" s="626" customFormat="1">
      <c r="Z11046" s="626">
        <v>1323</v>
      </c>
      <c r="AA11046" s="316" t="str">
        <f t="shared" si="103"/>
        <v>INSERT INTO UPK_IKOU.upk_k40.k60_os_buno_link (os_buhin_no, k60_buno_id, created_date, created_tantou_id) VALUES ('5253C  D7100  DG-Eメタル', 2505, GETDATE(), 999);</v>
      </c>
      <c r="AC11046" s="316"/>
    </row>
    <row r="11047" spans="26:29" s="626" customFormat="1">
      <c r="Z11047" s="626">
        <v>1324</v>
      </c>
      <c r="AA11047" s="316" t="str">
        <f t="shared" si="103"/>
        <v>INSERT INTO UPK_IKOU.upk_k40.k60_os_buno_link (os_buhin_no, k60_buno_id, created_date, created_tantou_id) VALUES ('5253C  D7200  DG-Eメタル', 2506, GETDATE(), 999);</v>
      </c>
      <c r="AC11047" s="316"/>
    </row>
    <row r="11048" spans="26:29" s="626" customFormat="1">
      <c r="Z11048" s="626">
        <v>1325</v>
      </c>
      <c r="AA11048" s="316" t="str">
        <f t="shared" si="103"/>
        <v>INSERT INTO UPK_IKOU.upk_k40.k60_os_buno_link (os_buhin_no, k60_buno_id, created_date, created_tantou_id) VALUES ('67331   21G00     日車 ', 2507, GETDATE(), 999);</v>
      </c>
      <c r="AC11048" s="316"/>
    </row>
    <row r="11049" spans="26:29" s="626" customFormat="1">
      <c r="Z11049" s="626">
        <v>1326</v>
      </c>
      <c r="AA11049" s="316" t="str">
        <f t="shared" si="103"/>
        <v>INSERT INTO UPK_IKOU.upk_k40.k60_os_buno_link (os_buhin_no, k60_buno_id, created_date, created_tantou_id) VALUES ('67331   21G00-E   KD', 2508, GETDATE(), 999);</v>
      </c>
      <c r="AC11049" s="316"/>
    </row>
    <row r="11050" spans="26:29" s="626" customFormat="1">
      <c r="Z11050" s="626">
        <v>1327</v>
      </c>
      <c r="AA11050" s="316" t="str">
        <f t="shared" si="103"/>
        <v>INSERT INTO UPK_IKOU.upk_k40.k60_os_buno_link (os_buhin_no, k60_buno_id, created_date, created_tantou_id) VALUES ('67331   21G00-B   B302', 2509, GETDATE(), 999);</v>
      </c>
      <c r="AC11050" s="316"/>
    </row>
    <row r="11051" spans="26:29" s="626" customFormat="1">
      <c r="Z11051" s="626">
        <v>1328</v>
      </c>
      <c r="AA11051" s="316" t="str">
        <f t="shared" si="103"/>
        <v>INSERT INTO UPK_IKOU.upk_k40.k60_os_buno_link (os_buhin_no, k60_buno_id, created_date, created_tantou_id) VALUES ('74755   65Y0001   P303', 2510, GETDATE(), 999);</v>
      </c>
      <c r="AC11051" s="316"/>
    </row>
    <row r="11052" spans="26:29" s="626" customFormat="1">
      <c r="Z11052" s="626">
        <v>1329</v>
      </c>
      <c r="AA11052" s="316" t="str">
        <f t="shared" si="103"/>
        <v>INSERT INTO UPK_IKOU.upk_k40.k60_os_buno_link (os_buhin_no, k60_buno_id, created_date, created_tantou_id) VALUES ('93634   01G00-G   逆送  ', 2511, GETDATE(), 999);</v>
      </c>
      <c r="AC11052" s="316"/>
    </row>
    <row r="11053" spans="26:29" s="626" customFormat="1">
      <c r="Z11053" s="626">
        <v>1330</v>
      </c>
      <c r="AA11053" s="316" t="str">
        <f t="shared" si="103"/>
        <v>INSERT INTO UPK_IKOU.upk_k40.k60_os_buno_link (os_buhin_no, k60_buno_id, created_date, created_tantou_id) VALUES ('79146   0N800     B309', 2512, GETDATE(), 999);</v>
      </c>
      <c r="AC11053" s="316"/>
    </row>
    <row r="11054" spans="26:29" s="626" customFormat="1">
      <c r="Z11054" s="626">
        <v>1331</v>
      </c>
      <c r="AA11054" s="316" t="str">
        <f t="shared" si="103"/>
        <v>INSERT INTO UPK_IKOU.upk_k40.k60_os_buno_link (os_buhin_no, k60_buno_id, created_date, created_tantou_id) VALUES ('66812   92G00     B302', 2513, GETDATE(), 999);</v>
      </c>
      <c r="AC11054" s="316"/>
    </row>
    <row r="11055" spans="26:29" s="626" customFormat="1">
      <c r="Z11055" s="626">
        <v>1332</v>
      </c>
      <c r="AA11055" s="316" t="str">
        <f t="shared" si="103"/>
        <v>INSERT INTO UPK_IKOU.upk_k40.k60_os_buno_link (os_buhin_no, k60_buno_id, created_date, created_tantou_id) VALUES ('66812   92G10     B302', 2514, GETDATE(), 999);</v>
      </c>
      <c r="AC11055" s="316"/>
    </row>
    <row r="11056" spans="26:29" s="626" customFormat="1">
      <c r="Z11056" s="626">
        <v>1333</v>
      </c>
      <c r="AA11056" s="316" t="str">
        <f t="shared" si="103"/>
        <v>INSERT INTO UPK_IKOU.upk_k40.k60_os_buno_link (os_buhin_no, k60_buno_id, created_date, created_tantou_id) VALUES ('62532   WL00001 逆送N⇒A', 1824, GETDATE(), 999);</v>
      </c>
      <c r="AC11056" s="316"/>
    </row>
    <row r="11057" spans="26:29" s="626" customFormat="1">
      <c r="Z11057" s="626">
        <v>1334</v>
      </c>
      <c r="AA11057" s="316" t="str">
        <f t="shared" si="103"/>
        <v>INSERT INTO UPK_IKOU.upk_k40.k60_os_buno_link (os_buhin_no, k60_buno_id, created_date, created_tantou_id) VALUES ('62522/3 80F00   K70⇒M70', 1937, GETDATE(), 999);</v>
      </c>
      <c r="AC11057" s="316"/>
    </row>
    <row r="11058" spans="26:29" s="626" customFormat="1">
      <c r="Z11058" s="626">
        <v>1335</v>
      </c>
      <c r="AA11058" s="316" t="str">
        <f t="shared" si="103"/>
        <v>INSERT INTO UPK_IKOU.upk_k40.k60_os_buno_link (os_buhin_no, k60_buno_id, created_date, created_tantou_id) VALUES ('62522/3 85F00   K70⇒M70', 2515, GETDATE(), 999);</v>
      </c>
      <c r="AC11058" s="316"/>
    </row>
    <row r="11059" spans="26:29" s="626" customFormat="1">
      <c r="Z11059" s="626">
        <v>1336</v>
      </c>
      <c r="AA11059" s="316" t="str">
        <f t="shared" si="103"/>
        <v>INSERT INTO UPK_IKOU.upk_k40.k60_os_buno_link (os_buhin_no, k60_buno_id, created_date, created_tantou_id) VALUES ('96112   0W700     B309', 2516, GETDATE(), 999);</v>
      </c>
      <c r="AC11059" s="316"/>
    </row>
    <row r="11060" spans="26:29" s="626" customFormat="1">
      <c r="Z11060" s="626">
        <v>1337</v>
      </c>
      <c r="AA11060" s="316" t="str">
        <f t="shared" si="103"/>
        <v>INSERT INTO UPK_IKOU.upk_k40.k60_os_buno_link (os_buhin_no, k60_buno_id, created_date, created_tantou_id) VALUES ('96113   0W700     B309', 2517, GETDATE(), 999);</v>
      </c>
      <c r="AC11060" s="316"/>
    </row>
    <row r="11061" spans="26:29" s="626" customFormat="1">
      <c r="Z11061" s="626">
        <v>1338</v>
      </c>
      <c r="AA11061" s="316" t="str">
        <f t="shared" si="103"/>
        <v>INSERT INTO UPK_IKOU.upk_k40.k60_os_buno_link (os_buhin_no, k60_buno_id, created_date, created_tantou_id) VALUES ('62522/3 0W000     B309', 2518, GETDATE(), 999);</v>
      </c>
      <c r="AC11061" s="316"/>
    </row>
    <row r="11062" spans="26:29" s="626" customFormat="1">
      <c r="Z11062" s="626">
        <v>1339</v>
      </c>
      <c r="AA11062" s="316" t="str">
        <f t="shared" si="103"/>
        <v>INSERT INTO UPK_IKOU.upk_k40.k60_os_buno_link (os_buhin_no, k60_buno_id, created_date, created_tantou_id) VALUES ('62032   6N000-B   B309 ', 2519, GETDATE(), 999);</v>
      </c>
      <c r="AC11062" s="316"/>
    </row>
    <row r="11063" spans="26:29" s="626" customFormat="1">
      <c r="Z11063" s="626">
        <v>1340</v>
      </c>
      <c r="AA11063" s="316" t="str">
        <f t="shared" si="103"/>
        <v>INSERT INTO UPK_IKOU.upk_k40.k60_os_buno_link (os_buhin_no, k60_buno_id, created_date, created_tantou_id) VALUES ('73256   4M500     K30', 2520, GETDATE(), 999);</v>
      </c>
      <c r="AC11063" s="316"/>
    </row>
    <row r="11064" spans="26:29" s="626" customFormat="1">
      <c r="Z11064" s="626">
        <v>1341</v>
      </c>
      <c r="AA11064" s="316" t="str">
        <f t="shared" si="103"/>
        <v>INSERT INTO UPK_IKOU.upk_k40.k60_os_buno_link (os_buhin_no, k60_buno_id, created_date, created_tantou_id) VALUES ('78136/7 4M500     B309', 2521, GETDATE(), 999);</v>
      </c>
      <c r="AC11064" s="316"/>
    </row>
    <row r="11065" spans="26:29" s="626" customFormat="1">
      <c r="Z11065" s="626">
        <v>1342</v>
      </c>
      <c r="AA11065" s="316" t="str">
        <f t="shared" si="103"/>
        <v>INSERT INTO UPK_IKOU.upk_k40.k60_os_buno_link (os_buhin_no, k60_buno_id, created_date, created_tantou_id) VALUES ('78142   6N600     B309', 2522, GETDATE(), 999);</v>
      </c>
      <c r="AC11065" s="316"/>
    </row>
    <row r="11066" spans="26:29" s="626" customFormat="1">
      <c r="Z11066" s="626">
        <v>1343</v>
      </c>
      <c r="AA11066" s="316" t="str">
        <f t="shared" si="103"/>
        <v>INSERT INTO UPK_IKOU.upk_k40.k60_os_buno_link (os_buhin_no, k60_buno_id, created_date, created_tantou_id) VALUES ('78143   6N600     B309', 2523, GETDATE(), 999);</v>
      </c>
      <c r="AC11066" s="316"/>
    </row>
    <row r="11067" spans="26:29" s="626" customFormat="1">
      <c r="Z11067" s="626">
        <v>1344</v>
      </c>
      <c r="AA11067" s="316" t="str">
        <f t="shared" si="103"/>
        <v>INSERT INTO UPK_IKOU.upk_k40.k60_os_buno_link (os_buhin_no, k60_buno_id, created_date, created_tantou_id) VALUES ('79113   6N600     B309', 2524, GETDATE(), 999);</v>
      </c>
      <c r="AC11067" s="316"/>
    </row>
    <row r="11068" spans="26:29" s="626" customFormat="1">
      <c r="Z11068" s="626">
        <v>1345</v>
      </c>
      <c r="AA11068" s="316" t="str">
        <f t="shared" ref="AA11068:AA11122" si="104">AA$9722&amp;"'"&amp;AA9667&amp;"', "&amp;AB9667&amp;", GETDATE(), 999);"</f>
        <v>INSERT INTO UPK_IKOU.upk_k40.k60_os_buno_link (os_buhin_no, k60_buno_id, created_date, created_tantou_id) VALUES ('85232/3 4M400     B301', 2525, GETDATE(), 999);</v>
      </c>
      <c r="AC11068" s="316"/>
    </row>
    <row r="11069" spans="26:29" s="626" customFormat="1">
      <c r="Z11069" s="626">
        <v>1346</v>
      </c>
      <c r="AA11069" s="316" t="str">
        <f t="shared" si="104"/>
        <v>INSERT INTO UPK_IKOU.upk_k40.k60_os_buno_link (os_buhin_no, k60_buno_id, created_date, created_tantou_id) VALUES ('79112   4M400     B309', 2526, GETDATE(), 999);</v>
      </c>
      <c r="AC11069" s="316"/>
    </row>
    <row r="11070" spans="26:29" s="626" customFormat="1">
      <c r="Z11070" s="626">
        <v>1347</v>
      </c>
      <c r="AA11070" s="316" t="str">
        <f t="shared" si="104"/>
        <v>INSERT INTO UPK_IKOU.upk_k40.k60_os_buno_link (os_buhin_no, k60_buno_id, created_date, created_tantou_id) VALUES ('79113   4M400     B309', 2527, GETDATE(), 999);</v>
      </c>
      <c r="AC11070" s="316"/>
    </row>
    <row r="11071" spans="26:29" s="626" customFormat="1">
      <c r="Z11071" s="626">
        <v>1348</v>
      </c>
      <c r="AA11071" s="316" t="str">
        <f t="shared" si="104"/>
        <v>INSERT INTO UPK_IKOU.upk_k40.k60_os_buno_link (os_buhin_no, k60_buno_id, created_date, created_tantou_id) VALUES ('79113   4M500     B309', 2528, GETDATE(), 999);</v>
      </c>
      <c r="AC11071" s="316"/>
    </row>
    <row r="11072" spans="26:29" s="626" customFormat="1">
      <c r="Z11072" s="626">
        <v>1349</v>
      </c>
      <c r="AA11072" s="316" t="str">
        <f t="shared" si="104"/>
        <v>INSERT INTO UPK_IKOU.upk_k40.k60_os_buno_link (os_buhin_no, k60_buno_id, created_date, created_tantou_id) VALUES ('79112   85F00     B309', 2529, GETDATE(), 999);</v>
      </c>
      <c r="AC11072" s="316"/>
    </row>
    <row r="11073" spans="26:29" s="626" customFormat="1">
      <c r="Z11073" s="626">
        <v>1350</v>
      </c>
      <c r="AA11073" s="316" t="str">
        <f t="shared" si="104"/>
        <v>INSERT INTO UPK_IKOU.upk_k40.k60_os_buno_link (os_buhin_no, k60_buno_id, created_date, created_tantou_id) VALUES ('76632   8H300     M70', 2530, GETDATE(), 999);</v>
      </c>
      <c r="AC11073" s="316"/>
    </row>
    <row r="11074" spans="26:29" s="626" customFormat="1">
      <c r="Z11074" s="626">
        <v>1351</v>
      </c>
      <c r="AA11074" s="316" t="str">
        <f t="shared" si="104"/>
        <v>INSERT INTO UPK_IKOU.upk_k40.k60_os_buno_link (os_buhin_no, k60_buno_id, created_date, created_tantou_id) VALUES ('76633   8H300     M70', 2531, GETDATE(), 999);</v>
      </c>
      <c r="AC11074" s="316"/>
    </row>
    <row r="11075" spans="26:29" s="626" customFormat="1">
      <c r="Z11075" s="626">
        <v>1352</v>
      </c>
      <c r="AA11075" s="316" t="str">
        <f t="shared" si="104"/>
        <v>INSERT INTO UPK_IKOU.upk_k40.k60_os_buno_link (os_buhin_no, k60_buno_id, created_date, created_tantou_id) VALUES ('62036   8H700     A526', 2532, GETDATE(), 999);</v>
      </c>
      <c r="AC11075" s="316"/>
    </row>
    <row r="11076" spans="26:29" s="626" customFormat="1">
      <c r="Z11076" s="626">
        <v>1353</v>
      </c>
      <c r="AA11076" s="316" t="str">
        <f t="shared" si="104"/>
        <v>INSERT INTO UPK_IKOU.upk_k40.k60_os_buno_link (os_buhin_no, k60_buno_id, created_date, created_tantou_id) VALUES ('62038   8H710     A526', 2533, GETDATE(), 999);</v>
      </c>
      <c r="AC11076" s="316"/>
    </row>
    <row r="11077" spans="26:29" s="626" customFormat="1">
      <c r="Z11077" s="626">
        <v>1354</v>
      </c>
      <c r="AA11077" s="316" t="str">
        <f t="shared" si="104"/>
        <v>INSERT INTO UPK_IKOU.upk_k40.k60_os_buno_link (os_buhin_no, k60_buno_id, created_date, created_tantou_id) VALUES ('79142   8H300     B309', 2534, GETDATE(), 999);</v>
      </c>
      <c r="AC11077" s="316"/>
    </row>
    <row r="11078" spans="26:29" s="626" customFormat="1">
      <c r="Z11078" s="626">
        <v>1355</v>
      </c>
      <c r="AA11078" s="316" t="str">
        <f t="shared" si="104"/>
        <v>INSERT INTO UPK_IKOU.upk_k40.k60_os_buno_link (os_buhin_no, k60_buno_id, created_date, created_tantou_id) VALUES ('62512 　AU00001 K70⇒M70', 2535, GETDATE(), 999);</v>
      </c>
      <c r="AC11078" s="316"/>
    </row>
    <row r="11079" spans="26:29" s="626" customFormat="1">
      <c r="Z11079" s="626">
        <v>1356</v>
      </c>
      <c r="AA11079" s="316" t="str">
        <f t="shared" si="104"/>
        <v>INSERT INTO UPK_IKOU.upk_k40.k60_os_buno_link (os_buhin_no, k60_buno_id, created_date, created_tantou_id) VALUES ('74762   CA01A', 2536, GETDATE(), 999);</v>
      </c>
      <c r="AC11079" s="316"/>
    </row>
    <row r="11080" spans="26:29" s="626" customFormat="1">
      <c r="Z11080" s="626">
        <v>1357</v>
      </c>
      <c r="AA11080" s="316" t="str">
        <f t="shared" si="104"/>
        <v>INSERT INTO UPK_IKOU.upk_k40.k60_os_buno_link (os_buhin_no, k60_buno_id, created_date, created_tantou_id) VALUES ('78136/7  9Y000    B309', 2537, GETDATE(), 999);</v>
      </c>
      <c r="AC11080" s="316"/>
    </row>
    <row r="11081" spans="26:29" s="626" customFormat="1">
      <c r="Z11081" s="626">
        <v>1358</v>
      </c>
      <c r="AA11081" s="316" t="str">
        <f t="shared" si="104"/>
        <v>INSERT INTO UPK_IKOU.upk_k40.k60_os_buno_link (os_buhin_no, k60_buno_id, created_date, created_tantou_id) VALUES ('78142    9Y00001  B309', 2538, GETDATE(), 999);</v>
      </c>
      <c r="AC11081" s="316"/>
    </row>
    <row r="11082" spans="26:29" s="626" customFormat="1">
      <c r="Z11082" s="626">
        <v>1359</v>
      </c>
      <c r="AA11082" s="316" t="str">
        <f t="shared" si="104"/>
        <v>INSERT INTO UPK_IKOU.upk_k40.k60_os_buno_link (os_buhin_no, k60_buno_id, created_date, created_tantou_id) VALUES ('78143    9Y00001  B309', 2539, GETDATE(), 999);</v>
      </c>
      <c r="AC11082" s="316"/>
    </row>
    <row r="11083" spans="26:29" s="626" customFormat="1">
      <c r="Z11083" s="626">
        <v>1360</v>
      </c>
      <c r="AA11083" s="316" t="str">
        <f t="shared" si="104"/>
        <v>INSERT INTO UPK_IKOU.upk_k40.k60_os_buno_link (os_buhin_no, k60_buno_id, created_date, created_tantou_id) VALUES ('62522/3  4U000  K70⇒M70', 2540, GETDATE(), 999);</v>
      </c>
      <c r="AC11083" s="316"/>
    </row>
    <row r="11084" spans="26:29" s="626" customFormat="1">
      <c r="Z11084" s="626">
        <v>1361</v>
      </c>
      <c r="AA11084" s="316" t="str">
        <f t="shared" si="104"/>
        <v>INSERT INTO UPK_IKOU.upk_k40.k60_os_buno_link (os_buhin_no, k60_buno_id, created_date, created_tantou_id) VALUES ('17285    EN10001  B301', 2541, GETDATE(), 999);</v>
      </c>
      <c r="AC11084" s="316"/>
    </row>
    <row r="11085" spans="26:29" s="626" customFormat="1">
      <c r="Z11085" s="626">
        <v>1362</v>
      </c>
      <c r="AA11085" s="316" t="str">
        <f t="shared" si="104"/>
        <v>INSERT INTO UPK_IKOU.upk_k40.k60_os_buno_link (os_buhin_no, k60_buno_id, created_date, created_tantou_id) VALUES ('85032    EN000    K30', 2542, GETDATE(), 999);</v>
      </c>
      <c r="AC11085" s="316"/>
    </row>
    <row r="11086" spans="26:29" s="626" customFormat="1">
      <c r="Z11086" s="626">
        <v>1363</v>
      </c>
      <c r="AA11086" s="316" t="str">
        <f t="shared" si="104"/>
        <v>INSERT INTO UPK_IKOU.upk_k40.k60_os_buno_link (os_buhin_no, k60_buno_id, created_date, created_tantou_id) VALUES ('61413/4 B5010     B70', 2543, GETDATE(), 999);</v>
      </c>
      <c r="AC11086" s="316"/>
    </row>
    <row r="11087" spans="26:29" s="626" customFormat="1">
      <c r="Z11087" s="626">
        <v>1364</v>
      </c>
      <c r="AA11087" s="316" t="str">
        <f t="shared" si="104"/>
        <v>INSERT INTO UPK_IKOU.upk_k40.k60_os_buno_link (os_buhin_no, k60_buno_id, created_date, created_tantou_id) VALUES ('74317   JG00A     K30', 2544, GETDATE(), 999);</v>
      </c>
      <c r="AC11087" s="316"/>
    </row>
    <row r="11088" spans="26:29" s="626" customFormat="1">
      <c r="Z11088" s="626">
        <v>1365</v>
      </c>
      <c r="AA11088" s="316" t="str">
        <f t="shared" si="104"/>
        <v>INSERT INTO UPK_IKOU.upk_k40.k60_os_buno_link (os_buhin_no, k60_buno_id, created_date, created_tantou_id) VALUES ('74317   JG00A-K   K70', 2545, GETDATE(), 999);</v>
      </c>
      <c r="AC11088" s="316"/>
    </row>
    <row r="11089" spans="26:29" s="626" customFormat="1">
      <c r="Z11089" s="626">
        <v>1366</v>
      </c>
      <c r="AA11089" s="316" t="str">
        <f t="shared" si="104"/>
        <v>INSERT INTO UPK_IKOU.upk_k40.k60_os_buno_link (os_buhin_no, k60_buno_id, created_date, created_tantou_id) VALUES ('85032   JG00A     K70', 2546, GETDATE(), 999);</v>
      </c>
      <c r="AC11089" s="316"/>
    </row>
    <row r="11090" spans="26:29" s="626" customFormat="1">
      <c r="Z11090" s="626">
        <v>1367</v>
      </c>
      <c r="AA11090" s="316" t="str">
        <f t="shared" si="104"/>
        <v>INSERT INTO UPK_IKOU.upk_k40.k60_os_buno_link (os_buhin_no, k60_buno_id, created_date, created_tantou_id) VALUES ('85032   JG00ACE   T308', 2547, GETDATE(), 999);</v>
      </c>
      <c r="AC11090" s="316"/>
    </row>
    <row r="11091" spans="26:29" s="626" customFormat="1">
      <c r="Z11091" s="626">
        <v>1368</v>
      </c>
      <c r="AA11091" s="316" t="str">
        <f t="shared" si="104"/>
        <v>INSERT INTO UPK_IKOU.upk_k40.k60_os_buno_link (os_buhin_no, k60_buno_id, created_date, created_tantou_id) VALUES ('17285   JM00A     B301', 2548, GETDATE(), 999);</v>
      </c>
      <c r="AC11091" s="316"/>
    </row>
    <row r="11092" spans="26:29" s="626" customFormat="1">
      <c r="Z11092" s="626">
        <v>1369</v>
      </c>
      <c r="AA11092" s="316" t="str">
        <f t="shared" si="104"/>
        <v>INSERT INTO UPK_IKOU.upk_k40.k60_os_buno_link (os_buhin_no, k60_buno_id, created_date, created_tantou_id) VALUES ('73236   JM000     B309', 2549, GETDATE(), 999);</v>
      </c>
      <c r="AC11092" s="316"/>
    </row>
    <row r="11093" spans="26:29" s="626" customFormat="1">
      <c r="Z11093" s="626">
        <v>1370</v>
      </c>
      <c r="AA11093" s="316" t="str">
        <f t="shared" si="104"/>
        <v>INSERT INTO UPK_IKOU.upk_k40.k60_os_buno_link (os_buhin_no, k60_buno_id, created_date, created_tantou_id) VALUES ('79142   JM00A     B309', 2550, GETDATE(), 999);</v>
      </c>
      <c r="AC11093" s="316"/>
    </row>
    <row r="11094" spans="26:29" s="626" customFormat="1">
      <c r="Z11094" s="626">
        <v>1371</v>
      </c>
      <c r="AA11094" s="316" t="str">
        <f t="shared" si="104"/>
        <v>INSERT INTO UPK_IKOU.upk_k40.k60_os_buno_link (os_buhin_no, k60_buno_id, created_date, created_tantou_id) VALUES ('17285   1AA1A/2A  Bへ', 2551, GETDATE(), 999);</v>
      </c>
      <c r="AC11094" s="316"/>
    </row>
    <row r="11095" spans="26:29" s="626" customFormat="1">
      <c r="Z11095" s="626">
        <v>1372</v>
      </c>
      <c r="AA11095" s="316" t="str">
        <f t="shared" si="104"/>
        <v>INSERT INTO UPK_IKOU.upk_k40.k60_os_buno_link (os_buhin_no, k60_buno_id, created_date, created_tantou_id) VALUES ('67408   1AA0A     B302', 2552, GETDATE(), 999);</v>
      </c>
      <c r="AC11095" s="316"/>
    </row>
    <row r="11096" spans="26:29" s="626" customFormat="1">
      <c r="Z11096" s="626">
        <v>1373</v>
      </c>
      <c r="AA11096" s="316" t="str">
        <f t="shared" si="104"/>
        <v>INSERT INTO UPK_IKOU.upk_k40.k60_os_buno_link (os_buhin_no, k60_buno_id, created_date, created_tantou_id) VALUES ('67409   1AA0A     B302', 2553, GETDATE(), 999);</v>
      </c>
      <c r="AC11096" s="316"/>
    </row>
    <row r="11097" spans="26:29" s="626" customFormat="1">
      <c r="Z11097" s="626">
        <v>1374</v>
      </c>
      <c r="AA11097" s="316" t="str">
        <f t="shared" si="104"/>
        <v>INSERT INTO UPK_IKOU.upk_k40.k60_os_buno_link (os_buhin_no, k60_buno_id, created_date, created_tantou_id) VALUES ('76742   1AA0A     W70', 2554, GETDATE(), 999);</v>
      </c>
      <c r="AC11097" s="316"/>
    </row>
    <row r="11098" spans="26:29" s="626" customFormat="1">
      <c r="Z11098" s="626">
        <v>1375</v>
      </c>
      <c r="AA11098" s="316" t="str">
        <f t="shared" si="104"/>
        <v>INSERT INTO UPK_IKOU.upk_k40.k60_os_buno_link (os_buhin_no, k60_buno_id, created_date, created_tantou_id) VALUES ('76743   1AA0A     W70', 2555, GETDATE(), 999);</v>
      </c>
      <c r="AC11098" s="316"/>
    </row>
    <row r="11099" spans="26:29" s="626" customFormat="1">
      <c r="Z11099" s="626">
        <v>1376</v>
      </c>
      <c r="AA11099" s="316" t="str">
        <f t="shared" si="104"/>
        <v>INSERT INTO UPK_IKOU.upk_k40.k60_os_buno_link (os_buhin_no, k60_buno_id, created_date, created_tantou_id) VALUES ('75636/7 1GR0A     W70', 2556, GETDATE(), 999);</v>
      </c>
      <c r="AC11099" s="316"/>
    </row>
    <row r="11100" spans="26:29" s="626" customFormat="1">
      <c r="Z11100" s="626">
        <v>1377</v>
      </c>
      <c r="AA11100" s="316" t="str">
        <f t="shared" si="104"/>
        <v>INSERT INTO UPK_IKOU.upk_k40.k60_os_buno_link (os_buhin_no, k60_buno_id, created_date, created_tantou_id) VALUES ('64124   JN20A    W70※KD有り', 2557, GETDATE(), 999);</v>
      </c>
      <c r="AC11100" s="316"/>
    </row>
    <row r="11101" spans="26:29" s="626" customFormat="1">
      <c r="Z11101" s="626">
        <v>1378</v>
      </c>
      <c r="AA11101" s="316" t="str">
        <f t="shared" si="104"/>
        <v>INSERT INTO UPK_IKOU.upk_k40.k60_os_buno_link (os_buhin_no, k60_buno_id, created_date, created_tantou_id) VALUES ('64125   JN20A    W70※KD有り', 2558, GETDATE(), 999);</v>
      </c>
      <c r="AC11101" s="316"/>
    </row>
    <row r="11102" spans="26:29" s="626" customFormat="1">
      <c r="Z11102" s="626">
        <v>1379</v>
      </c>
      <c r="AA11102" s="316" t="str">
        <f t="shared" si="104"/>
        <v>INSERT INTO UPK_IKOU.upk_k40.k60_os_buno_link (os_buhin_no, k60_buno_id, created_date, created_tantou_id) VALUES ('67418   JN20A     B309', 2559, GETDATE(), 999);</v>
      </c>
      <c r="AC11102" s="316"/>
    </row>
    <row r="11103" spans="26:29" s="626" customFormat="1">
      <c r="Z11103" s="626">
        <v>1380</v>
      </c>
      <c r="AA11103" s="316" t="str">
        <f t="shared" si="104"/>
        <v>INSERT INTO UPK_IKOU.upk_k40.k60_os_buno_link (os_buhin_no, k60_buno_id, created_date, created_tantou_id) VALUES ('75942/3 JN20A     B302', 2560, GETDATE(), 999);</v>
      </c>
      <c r="AC11103" s="316"/>
    </row>
    <row r="11104" spans="26:29" s="626" customFormat="1">
      <c r="Z11104" s="626">
        <v>1381</v>
      </c>
      <c r="AA11104" s="316" t="str">
        <f t="shared" si="104"/>
        <v>INSERT INTO UPK_IKOU.upk_k40.k60_os_buno_link (os_buhin_no, k60_buno_id, created_date, created_tantou_id) VALUES ('76731   JN21A     B302', 2561, GETDATE(), 999);</v>
      </c>
      <c r="AC11104" s="316"/>
    </row>
    <row r="11105" spans="26:29" s="626" customFormat="1">
      <c r="Z11105" s="626">
        <v>1382</v>
      </c>
      <c r="AA11105" s="316" t="str">
        <f t="shared" si="104"/>
        <v>INSERT INTO UPK_IKOU.upk_k40.k60_os_buno_link (os_buhin_no, k60_buno_id, created_date, created_tantou_id) VALUES ('78136   JN20A     B301', 2562, GETDATE(), 999);</v>
      </c>
      <c r="AC11105" s="316"/>
    </row>
    <row r="11106" spans="26:29" s="626" customFormat="1">
      <c r="Z11106" s="626">
        <v>1383</v>
      </c>
      <c r="AA11106" s="316" t="str">
        <f t="shared" si="104"/>
        <v>INSERT INTO UPK_IKOU.upk_k40.k60_os_buno_link (os_buhin_no, k60_buno_id, created_date, created_tantou_id) VALUES ('78137   JN20A     B301', 2563, GETDATE(), 999);</v>
      </c>
      <c r="AC11106" s="316"/>
    </row>
    <row r="11107" spans="26:29" s="626" customFormat="1">
      <c r="Z11107" s="626">
        <v>1384</v>
      </c>
      <c r="AA11107" s="316" t="str">
        <f t="shared" si="104"/>
        <v>INSERT INTO UPK_IKOU.upk_k40.k60_os_buno_link (os_buhin_no, k60_buno_id, created_date, created_tantou_id) VALUES ('78142/3 JN20A     B301', 2564, GETDATE(), 999);</v>
      </c>
      <c r="AC11107" s="316"/>
    </row>
    <row r="11108" spans="26:29" s="626" customFormat="1">
      <c r="Z11108" s="626">
        <v>1385</v>
      </c>
      <c r="AA11108" s="316" t="str">
        <f t="shared" si="104"/>
        <v>INSERT INTO UPK_IKOU.upk_k40.k60_os_buno_link (os_buhin_no, k60_buno_id, created_date, created_tantou_id) VALUES ('17422   1LB0C01   K70', 2565, GETDATE(), 999);</v>
      </c>
      <c r="AC11108" s="316"/>
    </row>
    <row r="11109" spans="26:29" s="626" customFormat="1">
      <c r="Z11109" s="626">
        <v>1386</v>
      </c>
      <c r="AA11109" s="316" t="str">
        <f t="shared" si="104"/>
        <v>INSERT INTO UPK_IKOU.upk_k40.k60_os_buno_link (os_buhin_no, k60_buno_id, created_date, created_tantou_id) VALUES ('17423   1LB0C01   K70', 2566, GETDATE(), 999);</v>
      </c>
      <c r="AC11109" s="316"/>
    </row>
    <row r="11110" spans="26:29" s="626" customFormat="1">
      <c r="Z11110" s="626">
        <v>1387</v>
      </c>
      <c r="AA11110" s="316" t="str">
        <f t="shared" si="104"/>
        <v>INSERT INTO UPK_IKOU.upk_k40.k60_os_buno_link (os_buhin_no, k60_buno_id, created_date, created_tantou_id) VALUES ('80633   1LC0A     B302', 2567, GETDATE(), 999);</v>
      </c>
      <c r="AC11110" s="316"/>
    </row>
    <row r="11111" spans="26:29" s="626" customFormat="1">
      <c r="Z11111" s="626">
        <v>1388</v>
      </c>
      <c r="AA11111" s="316" t="str">
        <f t="shared" si="104"/>
        <v>INSERT INTO UPK_IKOU.upk_k40.k60_os_buno_link (os_buhin_no, k60_buno_id, created_date, created_tantou_id) VALUES ('67332   1ZR0C     K70', 2568, GETDATE(), 999);</v>
      </c>
      <c r="AC11111" s="316"/>
    </row>
    <row r="11112" spans="26:29" s="626" customFormat="1">
      <c r="Z11112" s="626">
        <v>1389</v>
      </c>
      <c r="AA11112" s="316" t="str">
        <f t="shared" si="104"/>
        <v>INSERT INTO UPK_IKOU.upk_k40.k60_os_buno_link (os_buhin_no, k60_buno_id, created_date, created_tantou_id) VALUES ('62518   1JA0A     B302', 2569, GETDATE(), 999);</v>
      </c>
      <c r="AC11112" s="316"/>
    </row>
    <row r="11113" spans="26:29" s="626" customFormat="1">
      <c r="Z11113" s="626">
        <v>1390</v>
      </c>
      <c r="AA11113" s="316" t="str">
        <f t="shared" si="104"/>
        <v>INSERT INTO UPK_IKOU.upk_k40.k60_os_buno_link (os_buhin_no, k60_buno_id, created_date, created_tantou_id) VALUES ('62518   1JB0A     B302', 2570, GETDATE(), 999);</v>
      </c>
      <c r="AC11113" s="316"/>
    </row>
    <row r="11114" spans="26:29" s="626" customFormat="1">
      <c r="Z11114" s="626">
        <v>1391</v>
      </c>
      <c r="AA11114" s="316" t="str">
        <f t="shared" si="104"/>
        <v>INSERT INTO UPK_IKOU.upk_k40.k60_os_buno_link (os_buhin_no, k60_buno_id, created_date, created_tantou_id) VALUES ('62519   1JA0A     B302', 2571, GETDATE(), 999);</v>
      </c>
      <c r="AC11114" s="316"/>
    </row>
    <row r="11115" spans="26:29" s="626" customFormat="1">
      <c r="Z11115" s="626">
        <v>1392</v>
      </c>
      <c r="AA11115" s="316" t="str">
        <f t="shared" si="104"/>
        <v>INSERT INTO UPK_IKOU.upk_k40.k60_os_buno_link (os_buhin_no, k60_buno_id, created_date, created_tantou_id) VALUES ('62519   1JB0A     B302', 2572, GETDATE(), 999);</v>
      </c>
      <c r="AC11115" s="316"/>
    </row>
    <row r="11116" spans="26:29" s="626" customFormat="1">
      <c r="Z11116" s="626">
        <v>1393</v>
      </c>
      <c r="AA11116" s="316" t="str">
        <f t="shared" si="104"/>
        <v>INSERT INTO UPK_IKOU.upk_k40.k60_os_buno_link (os_buhin_no, k60_buno_id, created_date, created_tantou_id) VALUES ('77614   3VA0A     逆送', 2573, GETDATE(), 999);</v>
      </c>
      <c r="AC11116" s="316"/>
    </row>
    <row r="11117" spans="26:29" s="626" customFormat="1">
      <c r="Z11117" s="626">
        <v>1394</v>
      </c>
      <c r="AA11117" s="316" t="str">
        <f t="shared" si="104"/>
        <v>INSERT INTO UPK_IKOU.upk_k40.k60_os_buno_link (os_buhin_no, k60_buno_id, created_date, created_tantou_id) VALUES ('77615   3VA0A     逆送', 2574, GETDATE(), 999);</v>
      </c>
      <c r="AC11117" s="316"/>
    </row>
    <row r="11118" spans="26:29" s="626" customFormat="1">
      <c r="Z11118" s="626">
        <v>1395</v>
      </c>
      <c r="AA11118" s="316" t="str">
        <f t="shared" si="104"/>
        <v>INSERT INTO UPK_IKOU.upk_k40.k60_os_buno_link (os_buhin_no, k60_buno_id, created_date, created_tantou_id) VALUES ('751T7   6FK0A     P309外転', 2575, GETDATE(), 999);</v>
      </c>
      <c r="AC11118" s="316"/>
    </row>
    <row r="11119" spans="26:29" s="626" customFormat="1">
      <c r="Z11119" s="626">
        <v>1396</v>
      </c>
      <c r="AA11119" s="316" t="str">
        <f t="shared" si="104"/>
        <v>INSERT INTO UPK_IKOU.upk_k40.k60_os_buno_link (os_buhin_no, k60_buno_id, created_date, created_tantou_id) VALUES ('BRQP33552-1      タテブス', 2576, GETDATE(), 999);</v>
      </c>
      <c r="AC11119" s="316"/>
    </row>
    <row r="11120" spans="26:29" s="626" customFormat="1">
      <c r="Z11120" s="626">
        <v>1397</v>
      </c>
      <c r="AA11120" s="316" t="str">
        <f t="shared" si="104"/>
        <v>INSERT INTO UPK_IKOU.upk_k40.k60_os_buno_link (os_buhin_no, k60_buno_id, created_date, created_tantou_id) VALUES ('BRQP33553-1      タテブス', 2577, GETDATE(), 999);</v>
      </c>
      <c r="AC11120" s="316"/>
    </row>
    <row r="11121" spans="2:29" s="626" customFormat="1">
      <c r="Z11121" s="626">
        <v>1398</v>
      </c>
      <c r="AA11121" s="316" t="str">
        <f t="shared" si="104"/>
        <v>INSERT INTO UPK_IKOU.upk_k40.k60_os_buno_link (os_buhin_no, k60_buno_id, created_date, created_tantou_id) VALUES ('BRQP33554-1      タテブス', 2578, GETDATE(), 999);</v>
      </c>
      <c r="AC11121" s="316"/>
    </row>
    <row r="11122" spans="2:29" s="626" customFormat="1">
      <c r="Z11122" s="626">
        <v>1399</v>
      </c>
      <c r="AA11122" s="316" t="str">
        <f t="shared" si="104"/>
        <v>INSERT INTO UPK_IKOU.upk_k40.k60_os_buno_link (os_buhin_no, k60_buno_id, created_date, created_tantou_id) VALUES ('79112   AU100     B302', 2579, GETDATE(), 999);</v>
      </c>
      <c r="AC11122" s="316"/>
    </row>
    <row r="11123" spans="2:29" s="626" customFormat="1">
      <c r="AA11123" s="316"/>
      <c r="AC11123" s="316"/>
    </row>
    <row r="11124" spans="2:29">
      <c r="B11124" t="s">
        <v>8744</v>
      </c>
      <c r="H11124" s="626" t="str">
        <f>$H$1&amp;".upk_k40.k40_cmc_convert"</f>
        <v>UPK_IKOU.upk_k40.k40_cmc_convert</v>
      </c>
      <c r="Z11124">
        <v>1</v>
      </c>
      <c r="AA11124" s="626" t="s">
        <v>9427</v>
      </c>
      <c r="AB11124" s="626" t="s">
        <v>9427</v>
      </c>
      <c r="AC11124" s="626" t="s">
        <v>9428</v>
      </c>
    </row>
    <row r="11125" spans="2:29">
      <c r="Z11125">
        <v>2</v>
      </c>
      <c r="AA11125" s="626" t="s">
        <v>9379</v>
      </c>
      <c r="AB11125" s="626" t="s">
        <v>9444</v>
      </c>
      <c r="AC11125" s="626" t="s">
        <v>9445</v>
      </c>
    </row>
    <row r="11126" spans="2:29">
      <c r="Z11126" s="626">
        <v>3</v>
      </c>
      <c r="AA11126" s="626" t="s">
        <v>9394</v>
      </c>
      <c r="AB11126" s="626" t="s">
        <v>9392</v>
      </c>
      <c r="AC11126" s="626" t="s">
        <v>9393</v>
      </c>
    </row>
    <row r="11127" spans="2:29">
      <c r="Z11127" s="626">
        <v>4</v>
      </c>
      <c r="AA11127" s="626" t="s">
        <v>9394</v>
      </c>
      <c r="AB11127" s="626" t="s">
        <v>9395</v>
      </c>
      <c r="AC11127" s="626" t="s">
        <v>9393</v>
      </c>
    </row>
    <row r="11128" spans="2:29">
      <c r="Z11128" s="626">
        <v>5</v>
      </c>
      <c r="AA11128" s="626" t="s">
        <v>9400</v>
      </c>
      <c r="AB11128" s="626" t="s">
        <v>9399</v>
      </c>
      <c r="AC11128" s="626" t="s">
        <v>9393</v>
      </c>
    </row>
    <row r="11129" spans="2:29">
      <c r="Z11129" s="626">
        <v>6</v>
      </c>
      <c r="AA11129" s="626" t="s">
        <v>9400</v>
      </c>
      <c r="AB11129" s="626" t="s">
        <v>9404</v>
      </c>
      <c r="AC11129" s="626" t="s">
        <v>9393</v>
      </c>
    </row>
    <row r="11130" spans="2:29">
      <c r="Z11130" s="626">
        <v>7</v>
      </c>
      <c r="AA11130" s="626" t="s">
        <v>9409</v>
      </c>
      <c r="AB11130" s="626" t="s">
        <v>9408</v>
      </c>
      <c r="AC11130" s="626" t="s">
        <v>9393</v>
      </c>
    </row>
    <row r="11131" spans="2:29">
      <c r="Z11131" s="626">
        <v>8</v>
      </c>
      <c r="AA11131" s="626" t="s">
        <v>9437</v>
      </c>
      <c r="AB11131" s="626" t="s">
        <v>9436</v>
      </c>
      <c r="AC11131" s="626" t="s">
        <v>9393</v>
      </c>
    </row>
    <row r="11132" spans="2:29">
      <c r="Z11132" s="626">
        <v>9</v>
      </c>
      <c r="AA11132" s="626" t="s">
        <v>9437</v>
      </c>
      <c r="AB11132" s="626" t="s">
        <v>9438</v>
      </c>
      <c r="AC11132" s="626" t="s">
        <v>9393</v>
      </c>
    </row>
    <row r="11133" spans="2:29">
      <c r="Z11133" s="626">
        <v>10</v>
      </c>
      <c r="AA11133" s="626" t="s">
        <v>9441</v>
      </c>
      <c r="AB11133" s="626" t="s">
        <v>9439</v>
      </c>
      <c r="AC11133" s="626" t="s">
        <v>9440</v>
      </c>
    </row>
    <row r="11134" spans="2:29">
      <c r="Z11134" s="626">
        <v>11</v>
      </c>
      <c r="AA11134" s="626" t="s">
        <v>9403</v>
      </c>
      <c r="AB11134" s="626" t="s">
        <v>9401</v>
      </c>
      <c r="AC11134" s="626" t="s">
        <v>9402</v>
      </c>
    </row>
    <row r="11135" spans="2:29">
      <c r="Z11135" s="626">
        <v>12</v>
      </c>
      <c r="AA11135" s="626" t="s">
        <v>9403</v>
      </c>
      <c r="AB11135" s="626" t="s">
        <v>9435</v>
      </c>
      <c r="AC11135" s="626" t="s">
        <v>9402</v>
      </c>
    </row>
    <row r="11136" spans="2:29">
      <c r="Z11136" s="626">
        <v>13</v>
      </c>
      <c r="AA11136" s="626" t="s">
        <v>9423</v>
      </c>
      <c r="AB11136" s="626" t="s">
        <v>9421</v>
      </c>
      <c r="AC11136" s="626" t="s">
        <v>9422</v>
      </c>
    </row>
    <row r="11137" spans="26:29">
      <c r="Z11137" s="626">
        <v>14</v>
      </c>
      <c r="AA11137" s="626" t="s">
        <v>9385</v>
      </c>
      <c r="AB11137" s="626" t="s">
        <v>9383</v>
      </c>
      <c r="AC11137" s="626" t="s">
        <v>9384</v>
      </c>
    </row>
    <row r="11138" spans="26:29">
      <c r="Z11138" s="626">
        <v>15</v>
      </c>
      <c r="AA11138" s="626" t="s">
        <v>9426</v>
      </c>
      <c r="AB11138" s="626" t="s">
        <v>9424</v>
      </c>
      <c r="AC11138" s="626" t="s">
        <v>9425</v>
      </c>
    </row>
    <row r="11139" spans="26:29">
      <c r="Z11139" s="626">
        <v>16</v>
      </c>
      <c r="AA11139" s="626" t="s">
        <v>9379</v>
      </c>
      <c r="AB11139" s="626" t="s">
        <v>9377</v>
      </c>
      <c r="AC11139" s="626" t="s">
        <v>9378</v>
      </c>
    </row>
    <row r="11140" spans="26:29">
      <c r="Z11140" s="626">
        <v>17</v>
      </c>
      <c r="AA11140" s="626" t="s">
        <v>9390</v>
      </c>
      <c r="AB11140" s="626" t="s">
        <v>9389</v>
      </c>
      <c r="AC11140" s="626" t="s">
        <v>9378</v>
      </c>
    </row>
    <row r="11141" spans="26:29">
      <c r="Z11141" s="626">
        <v>18</v>
      </c>
      <c r="AA11141" s="626" t="s">
        <v>9407</v>
      </c>
      <c r="AB11141" s="626" t="s">
        <v>9405</v>
      </c>
      <c r="AC11141" s="626" t="s">
        <v>9406</v>
      </c>
    </row>
    <row r="11142" spans="26:29">
      <c r="Z11142" s="626">
        <v>19</v>
      </c>
      <c r="AA11142" s="626" t="s">
        <v>9420</v>
      </c>
      <c r="AB11142" s="626" t="s">
        <v>9418</v>
      </c>
      <c r="AC11142" s="626" t="s">
        <v>9419</v>
      </c>
    </row>
    <row r="11143" spans="26:29">
      <c r="Z11143" s="626">
        <v>20</v>
      </c>
      <c r="AA11143" s="626" t="s">
        <v>9376</v>
      </c>
      <c r="AB11143" s="626" t="s">
        <v>8850</v>
      </c>
      <c r="AC11143" s="626" t="s">
        <v>9375</v>
      </c>
    </row>
    <row r="11144" spans="26:29">
      <c r="Z11144" s="626">
        <v>21</v>
      </c>
      <c r="AA11144" s="626" t="s">
        <v>9431</v>
      </c>
      <c r="AB11144" s="626" t="s">
        <v>9429</v>
      </c>
      <c r="AC11144" s="626" t="s">
        <v>9430</v>
      </c>
    </row>
    <row r="11145" spans="26:29">
      <c r="Z11145" s="626">
        <v>22</v>
      </c>
      <c r="AA11145" s="626" t="s">
        <v>9417</v>
      </c>
      <c r="AB11145" s="626" t="s">
        <v>9415</v>
      </c>
      <c r="AC11145" s="626" t="s">
        <v>9416</v>
      </c>
    </row>
    <row r="11146" spans="26:29">
      <c r="Z11146" s="626">
        <v>23</v>
      </c>
      <c r="AA11146" s="626" t="s">
        <v>9382</v>
      </c>
      <c r="AB11146" s="626" t="s">
        <v>9380</v>
      </c>
      <c r="AC11146" s="626" t="s">
        <v>9381</v>
      </c>
    </row>
    <row r="11147" spans="26:29">
      <c r="Z11147" s="626">
        <v>24</v>
      </c>
      <c r="AA11147" s="626" t="s">
        <v>9443</v>
      </c>
      <c r="AB11147" s="626" t="s">
        <v>9442</v>
      </c>
      <c r="AC11147" s="626" t="s">
        <v>9381</v>
      </c>
    </row>
    <row r="11148" spans="26:29">
      <c r="Z11148" s="626">
        <v>25</v>
      </c>
      <c r="AA11148" s="626" t="s">
        <v>9434</v>
      </c>
      <c r="AB11148" s="626" t="s">
        <v>9432</v>
      </c>
      <c r="AC11148" s="626" t="s">
        <v>9433</v>
      </c>
    </row>
    <row r="11149" spans="26:29">
      <c r="Z11149" s="626">
        <v>26</v>
      </c>
      <c r="AA11149" s="626" t="s">
        <v>9446</v>
      </c>
      <c r="AB11149" s="626" t="s">
        <v>9446</v>
      </c>
      <c r="AC11149" s="626" t="s">
        <v>9447</v>
      </c>
    </row>
    <row r="11150" spans="26:29">
      <c r="Z11150" s="626">
        <v>27</v>
      </c>
      <c r="AA11150" s="626" t="s">
        <v>9388</v>
      </c>
      <c r="AB11150" s="626" t="s">
        <v>9386</v>
      </c>
      <c r="AC11150" s="626" t="s">
        <v>9387</v>
      </c>
    </row>
    <row r="11151" spans="26:29">
      <c r="Z11151" s="626">
        <v>28</v>
      </c>
      <c r="AA11151" s="626" t="s">
        <v>9398</v>
      </c>
      <c r="AB11151" s="626" t="s">
        <v>9396</v>
      </c>
      <c r="AC11151" s="626" t="s">
        <v>9397</v>
      </c>
    </row>
    <row r="11152" spans="26:29">
      <c r="Z11152" s="626">
        <v>29</v>
      </c>
      <c r="AA11152" s="626" t="s">
        <v>9414</v>
      </c>
      <c r="AB11152" s="626" t="s">
        <v>9412</v>
      </c>
      <c r="AC11152" s="626" t="s">
        <v>9413</v>
      </c>
    </row>
    <row r="11153" spans="26:36">
      <c r="Z11153" s="626">
        <v>30</v>
      </c>
      <c r="AA11153" s="626" t="s">
        <v>9411</v>
      </c>
      <c r="AB11153" s="626" t="s">
        <v>9410</v>
      </c>
      <c r="AC11153" s="626" t="s">
        <v>9391</v>
      </c>
    </row>
    <row r="11154" spans="26:36">
      <c r="AA11154" s="626" t="str">
        <f>"INSERT INTO "&amp;$H$11124&amp;" ("&amp;AB11155&amp;", "&amp;AC11155&amp;", "&amp;AD11155&amp;", "&amp;AG11155&amp;", "&amp;AH11155&amp;") VALUES("</f>
        <v>INSERT INTO UPK_IKOU.upk_k40.k40_cmc_convert (ms_cm, k40_cm, bikou, created_date, created_tantou_id) VALUES(</v>
      </c>
    </row>
    <row r="11155" spans="26:36">
      <c r="AA11155" s="626" t="s">
        <v>82</v>
      </c>
      <c r="AB11155" s="626" t="s">
        <v>9448</v>
      </c>
      <c r="AC11155" s="626" t="s">
        <v>10199</v>
      </c>
      <c r="AD11155" s="626" t="s">
        <v>9450</v>
      </c>
      <c r="AE11155" s="626" t="s">
        <v>93</v>
      </c>
      <c r="AF11155" s="626" t="s">
        <v>92</v>
      </c>
      <c r="AG11155" s="626" t="s">
        <v>52</v>
      </c>
      <c r="AH11155" s="626" t="s">
        <v>53</v>
      </c>
      <c r="AI11155" s="626" t="s">
        <v>54</v>
      </c>
      <c r="AJ11155" s="626" t="s">
        <v>55</v>
      </c>
    </row>
    <row r="11156" spans="26:36">
      <c r="Z11156" s="626">
        <v>1</v>
      </c>
      <c r="AA11156" s="626" t="str">
        <f>AA$11154&amp;"'"&amp;AA11124&amp;"', '"&amp;AB11124&amp;"', '"&amp;AC11124&amp;"', GETDATE(), 999);"</f>
        <v>INSERT INTO UPK_IKOU.upk_k40.k40_cmc_convert (ms_cm, k40_cm, bikou, created_date, created_tantou_id) VALUES('620', '620', '６２０', GETDATE(), 999);</v>
      </c>
    </row>
    <row r="11157" spans="26:36">
      <c r="Z11157" s="626">
        <v>2</v>
      </c>
      <c r="AA11157" s="626" t="str">
        <f t="shared" ref="AA11157:AA11185" si="105">AA$11154&amp;"'"&amp;AA11125&amp;"', '"&amp;AB11125&amp;"', '"&amp;AC11125&amp;"', GETDATE(), 999);"</f>
        <v>INSERT INTO UPK_IKOU.upk_k40.k40_cmc_convert (ms_cm, k40_cm, bikou, created_date, created_tantou_id) VALUES('S14', '973', 'ＲＧ', GETDATE(), 999);</v>
      </c>
    </row>
    <row r="11158" spans="26:36">
      <c r="Z11158" s="626">
        <v>3</v>
      </c>
      <c r="AA11158" s="626" t="str">
        <f t="shared" si="105"/>
        <v>INSERT INTO UPK_IKOU.upk_k40.k40_cmc_convert (ms_cm, k40_cm, bikou, created_date, created_tantou_id) VALUES('T33', '145DE', 'エクストレイル', GETDATE(), 999);</v>
      </c>
    </row>
    <row r="11159" spans="26:36">
      <c r="Z11159" s="626">
        <v>4</v>
      </c>
      <c r="AA11159" s="626" t="str">
        <f t="shared" si="105"/>
        <v>INSERT INTO UPK_IKOU.upk_k40.k40_cmc_convert (ms_cm, k40_cm, bikou, created_date, created_tantou_id) VALUES('T33', '145DP', 'エクストレイル', GETDATE(), 999);</v>
      </c>
    </row>
    <row r="11160" spans="26:36">
      <c r="Z11160" s="626">
        <v>5</v>
      </c>
      <c r="AA11160" s="626" t="str">
        <f t="shared" si="105"/>
        <v>INSERT INTO UPK_IKOU.upk_k40.k40_cmc_convert (ms_cm, k40_cm, bikou, created_date, created_tantou_id) VALUES('T30', '186', 'エクストレイル', GETDATE(), 999);</v>
      </c>
    </row>
    <row r="11161" spans="26:36">
      <c r="Z11161" s="626">
        <v>6</v>
      </c>
      <c r="AA11161" s="626" t="str">
        <f t="shared" si="105"/>
        <v>INSERT INTO UPK_IKOU.upk_k40.k40_cmc_convert (ms_cm, k40_cm, bikou, created_date, created_tantou_id) VALUES('T30', '359', 'エクストレイル', GETDATE(), 999);</v>
      </c>
    </row>
    <row r="11162" spans="26:36">
      <c r="Z11162" s="626">
        <v>7</v>
      </c>
      <c r="AA11162" s="626" t="str">
        <f t="shared" si="105"/>
        <v>INSERT INTO UPK_IKOU.upk_k40.k40_cmc_convert (ms_cm, k40_cm, bikou, created_date, created_tantou_id) VALUES('T31', '420', 'エクストレイル', GETDATE(), 999);</v>
      </c>
    </row>
    <row r="11163" spans="26:36">
      <c r="Z11163" s="626">
        <v>8</v>
      </c>
      <c r="AA11163" s="626" t="str">
        <f t="shared" si="105"/>
        <v>INSERT INTO UPK_IKOU.upk_k40.k40_cmc_convert (ms_cm, k40_cm, bikou, created_date, created_tantou_id) VALUES('T32', '920A', 'エクストレイル', GETDATE(), 999);</v>
      </c>
    </row>
    <row r="11164" spans="26:36">
      <c r="Z11164" s="626">
        <v>9</v>
      </c>
      <c r="AA11164" s="626" t="str">
        <f t="shared" si="105"/>
        <v>INSERT INTO UPK_IKOU.upk_k40.k40_cmc_convert (ms_cm, k40_cm, bikou, created_date, created_tantou_id) VALUES('T32', '920AJ', 'エクストレイル', GETDATE(), 999);</v>
      </c>
    </row>
    <row r="11165" spans="26:36">
      <c r="Z11165" s="626">
        <v>10</v>
      </c>
      <c r="AA11165" s="626" t="str">
        <f t="shared" si="105"/>
        <v>INSERT INTO UPK_IKOU.upk_k40.k40_cmc_convert (ms_cm, k40_cm, bikou, created_date, created_tantou_id) VALUES('J11', '950C', 'キャシュカイ', GETDATE(), 999);</v>
      </c>
    </row>
    <row r="11166" spans="26:36">
      <c r="Z11166" s="626">
        <v>11</v>
      </c>
      <c r="AA11166" s="626" t="str">
        <f t="shared" si="105"/>
        <v>INSERT INTO UPK_IKOU.upk_k40.k40_cmc_convert (ms_cm, k40_cm, bikou, created_date, created_tantou_id) VALUES('E26', '259B', 'キャラバン', GETDATE(), 999);</v>
      </c>
    </row>
    <row r="11167" spans="26:36">
      <c r="Z11167" s="626">
        <v>12</v>
      </c>
      <c r="AA11167" s="626" t="str">
        <f t="shared" si="105"/>
        <v>INSERT INTO UPK_IKOU.upk_k40.k40_cmc_convert (ms_cm, k40_cm, bikou, created_date, created_tantou_id) VALUES('E26', '883A', 'キャラバン', GETDATE(), 999);</v>
      </c>
    </row>
    <row r="11168" spans="26:36">
      <c r="Z11168" s="626">
        <v>13</v>
      </c>
      <c r="AA11168" s="626" t="str">
        <f t="shared" si="105"/>
        <v>INSERT INTO UPK_IKOU.upk_k40.k40_cmc_convert (ms_cm, k40_cm, bikou, created_date, created_tantou_id) VALUES('RE52', '518', 'クエスト', GETDATE(), 999);</v>
      </c>
    </row>
    <row r="11169" spans="26:27">
      <c r="Z11169" s="626">
        <v>14</v>
      </c>
      <c r="AA11169" s="626" t="str">
        <f t="shared" si="105"/>
        <v>INSERT INTO UPK_IKOU.upk_k40.k40_cmc_convert (ms_cm, k40_cm, bikou, created_date, created_tantou_id) VALUES('B15', '124', 'サニー', GETDATE(), 999);</v>
      </c>
    </row>
    <row r="11170" spans="26:27">
      <c r="Z11170" s="626">
        <v>15</v>
      </c>
      <c r="AA11170" s="626" t="str">
        <f t="shared" si="105"/>
        <v>INSERT INTO UPK_IKOU.upk_k40.k40_cmc_convert (ms_cm, k40_cm, bikou, created_date, created_tantou_id) VALUES('Y62', '519', 'サファリ', GETDATE(), 999);</v>
      </c>
    </row>
    <row r="11171" spans="26:27">
      <c r="Z11171" s="626">
        <v>16</v>
      </c>
      <c r="AA11171" s="626" t="str">
        <f t="shared" si="105"/>
        <v>INSERT INTO UPK_IKOU.upk_k40.k40_cmc_convert (ms_cm, k40_cm, bikou, created_date, created_tantou_id) VALUES('S14', '050', 'シルビア', GETDATE(), 999);</v>
      </c>
    </row>
    <row r="11172" spans="26:27">
      <c r="Z11172" s="626">
        <v>17</v>
      </c>
      <c r="AA11172" s="626" t="str">
        <f t="shared" si="105"/>
        <v>INSERT INTO UPK_IKOU.upk_k40.k40_cmc_convert (ms_cm, k40_cm, bikou, created_date, created_tantou_id) VALUES('S15', '131', 'シルビア', GETDATE(), 999);</v>
      </c>
    </row>
    <row r="11173" spans="26:27">
      <c r="Z11173" s="626">
        <v>18</v>
      </c>
      <c r="AA11173" s="626" t="str">
        <f t="shared" si="105"/>
        <v>INSERT INTO UPK_IKOU.upk_k40.k40_cmc_convert (ms_cm, k40_cm, bikou, created_date, created_tantou_id) VALUES('G10', '360', 'シルフィー', GETDATE(), 999);</v>
      </c>
    </row>
    <row r="11174" spans="26:27">
      <c r="Z11174" s="626">
        <v>19</v>
      </c>
      <c r="AA11174" s="626" t="str">
        <f t="shared" si="105"/>
        <v>INSERT INTO UPK_IKOU.upk_k40.k40_cmc_convert (ms_cm, k40_cm, bikou, created_date, created_tantou_id) VALUES('720', '480', 'セドリックタクシ－', GETDATE(), 999);</v>
      </c>
    </row>
    <row r="11175" spans="26:27">
      <c r="Z11175" s="626">
        <v>20</v>
      </c>
      <c r="AA11175" s="626" t="str">
        <f t="shared" si="105"/>
        <v>INSERT INTO UPK_IKOU.upk_k40.k40_cmc_convert (ms_cm, k40_cm, bikou, created_date, created_tantou_id) VALUES('C27', '008A', 'セレナ', GETDATE(), 999);</v>
      </c>
    </row>
    <row r="11176" spans="26:27">
      <c r="Z11176" s="626">
        <v>21</v>
      </c>
      <c r="AA11176" s="626" t="str">
        <f t="shared" si="105"/>
        <v>INSERT INTO UPK_IKOU.upk_k40.k40_cmc_convert (ms_cm, k40_cm, bikou, created_date, created_tantou_id) VALUES('D21', '850', 'ダットラ', GETDATE(), 999);</v>
      </c>
    </row>
    <row r="11177" spans="26:27">
      <c r="Z11177" s="626">
        <v>22</v>
      </c>
      <c r="AA11177" s="626" t="str">
        <f t="shared" si="105"/>
        <v>INSERT INTO UPK_IKOU.upk_k40.k40_cmc_convert (ms_cm, k40_cm, bikou, created_date, created_tantou_id) VALUES('J32', '474', 'ティアナ', GETDATE(), 999);</v>
      </c>
    </row>
    <row r="11178" spans="26:27">
      <c r="Z11178" s="626">
        <v>23</v>
      </c>
      <c r="AA11178" s="626" t="str">
        <f t="shared" si="105"/>
        <v>INSERT INTO UPK_IKOU.upk_k40.k40_cmc_convert (ms_cm, k40_cm, bikou, created_date, created_tantou_id) VALUES('R50', '123', 'テラノ', GETDATE(), 999);</v>
      </c>
    </row>
    <row r="11179" spans="26:27">
      <c r="Z11179" s="626">
        <v>24</v>
      </c>
      <c r="AA11179" s="626" t="str">
        <f t="shared" si="105"/>
        <v>INSERT INTO UPK_IKOU.upk_k40.k40_cmc_convert (ms_cm, k40_cm, bikou, created_date, created_tantou_id) VALUES('WD21', '951', 'テラノ', GETDATE(), 999);</v>
      </c>
    </row>
    <row r="11180" spans="26:27">
      <c r="Z11180" s="626">
        <v>25</v>
      </c>
      <c r="AA11180" s="626" t="str">
        <f t="shared" si="105"/>
        <v>INSERT INTO UPK_IKOU.upk_k40.k40_cmc_convert (ms_cm, k40_cm, bikou, created_date, created_tantou_id) VALUES('E12', '862B', 'ノート', GETDATE(), 999);</v>
      </c>
    </row>
    <row r="11181" spans="26:27">
      <c r="Z11181" s="626">
        <v>26</v>
      </c>
      <c r="AA11181" s="626" t="str">
        <f t="shared" si="105"/>
        <v>INSERT INTO UPK_IKOU.upk_k40.k40_cmc_convert (ms_cm, k40_cm, bikou, created_date, created_tantou_id) VALUES('D21A', 'D21A', 'ハイゼット　カーゴ', GETDATE(), 999);</v>
      </c>
    </row>
    <row r="11182" spans="26:27">
      <c r="Z11182" s="626">
        <v>27</v>
      </c>
      <c r="AA11182" s="626" t="str">
        <f t="shared" si="105"/>
        <v>INSERT INTO UPK_IKOU.upk_k40.k40_cmc_convert (ms_cm, k40_cm, bikou, created_date, created_tantou_id) VALUES('N16', '126', 'パルサー', GETDATE(), 999);</v>
      </c>
    </row>
    <row r="11183" spans="26:27">
      <c r="Z11183" s="626">
        <v>28</v>
      </c>
      <c r="AA11183" s="626" t="str">
        <f t="shared" si="105"/>
        <v>INSERT INTO UPK_IKOU.upk_k40.k40_cmc_convert (ms_cm, k40_cm, bikou, created_date, created_tantou_id) VALUES('P12', '182', 'プリメーラ', GETDATE(), 999);</v>
      </c>
    </row>
    <row r="11184" spans="26:27">
      <c r="Z11184" s="626">
        <v>29</v>
      </c>
      <c r="AA11184" s="626" t="str">
        <f t="shared" si="105"/>
        <v>INSERT INTO UPK_IKOU.upk_k40.k40_cmc_convert (ms_cm, k40_cm, bikou, created_date, created_tantou_id) VALUES('Z51', '457', 'ムラーノ', GETDATE(), 999);</v>
      </c>
    </row>
    <row r="11185" spans="26:27">
      <c r="Z11185" s="626">
        <v>30</v>
      </c>
      <c r="AA11185" s="626" t="str">
        <f t="shared" si="105"/>
        <v>INSERT INTO UPK_IKOU.upk_k40.k40_cmc_convert (ms_cm, k40_cm, bikou, created_date, created_tantou_id) VALUES('S35', '423', 'ローグ', GETDATE(), 999);</v>
      </c>
    </row>
  </sheetData>
  <phoneticPr fontId="45"/>
  <dataValidations disablePrompts="1" count="1">
    <dataValidation imeMode="disabled" allowBlank="1" showInputMessage="1" showErrorMessage="1" sqref="AJ597:AM598 AG596:AI597"/>
  </dataValidation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M11185"/>
  <sheetViews>
    <sheetView topLeftCell="A9717" workbookViewId="0">
      <selection activeCell="AA9724" sqref="AA9724"/>
    </sheetView>
  </sheetViews>
  <sheetFormatPr defaultRowHeight="15"/>
  <cols>
    <col min="1" max="25" width="2.7109375" style="631" customWidth="1"/>
    <col min="26" max="26" width="15.28515625" style="631" customWidth="1"/>
    <col min="27" max="27" width="15.5703125" style="631" customWidth="1"/>
    <col min="28" max="28" width="22.140625" style="631" customWidth="1"/>
    <col min="29" max="16384" width="9.140625" style="631"/>
  </cols>
  <sheetData>
    <row r="1" spans="1:26">
      <c r="A1" s="631" t="s">
        <v>10169</v>
      </c>
      <c r="H1" s="631" t="s">
        <v>13223</v>
      </c>
    </row>
    <row r="2" spans="1:26">
      <c r="A2" s="631" t="s">
        <v>9962</v>
      </c>
    </row>
    <row r="3" spans="1:26">
      <c r="B3" s="631" t="s">
        <v>9996</v>
      </c>
    </row>
    <row r="4" spans="1:26">
      <c r="C4" s="631" t="s">
        <v>9997</v>
      </c>
    </row>
    <row r="5" spans="1:26">
      <c r="B5" s="631" t="s">
        <v>9963</v>
      </c>
    </row>
    <row r="6" spans="1:26">
      <c r="C6" s="632" t="s">
        <v>9964</v>
      </c>
      <c r="D6" s="632"/>
      <c r="E6" s="632"/>
      <c r="F6" s="632"/>
      <c r="G6" s="632"/>
      <c r="H6" s="632"/>
      <c r="I6" s="632"/>
      <c r="J6" s="632"/>
      <c r="K6" s="632" t="s">
        <v>252</v>
      </c>
      <c r="L6" s="632"/>
      <c r="M6" s="632"/>
      <c r="N6" s="632"/>
      <c r="O6" s="632"/>
      <c r="P6" s="632"/>
      <c r="Q6" s="632"/>
      <c r="R6" s="632"/>
      <c r="S6" s="632"/>
      <c r="T6" s="632"/>
      <c r="U6" s="632" t="s">
        <v>253</v>
      </c>
      <c r="V6" s="632"/>
      <c r="W6" s="632"/>
      <c r="X6" s="632"/>
      <c r="Y6" s="632"/>
      <c r="Z6" s="632"/>
    </row>
    <row r="7" spans="1:26">
      <c r="C7" s="632" t="s">
        <v>9965</v>
      </c>
      <c r="D7" s="632"/>
      <c r="E7" s="632"/>
      <c r="F7" s="632"/>
      <c r="G7" s="632"/>
      <c r="H7" s="632"/>
      <c r="I7" s="632"/>
      <c r="J7" s="632"/>
      <c r="K7" s="632" t="s">
        <v>255</v>
      </c>
      <c r="L7" s="632"/>
      <c r="M7" s="632"/>
      <c r="N7" s="632"/>
      <c r="O7" s="632"/>
      <c r="P7" s="632"/>
      <c r="Q7" s="632"/>
      <c r="R7" s="632"/>
      <c r="S7" s="632"/>
      <c r="T7" s="632"/>
      <c r="U7" s="632" t="s">
        <v>10195</v>
      </c>
      <c r="V7" s="632"/>
      <c r="W7" s="632"/>
      <c r="X7" s="632"/>
      <c r="Y7" s="632"/>
      <c r="Z7" s="632"/>
    </row>
    <row r="8" spans="1:26">
      <c r="C8" s="632" t="s">
        <v>9965</v>
      </c>
      <c r="D8" s="632"/>
      <c r="E8" s="632"/>
      <c r="F8" s="632"/>
      <c r="G8" s="632"/>
      <c r="H8" s="632"/>
      <c r="I8" s="632"/>
      <c r="J8" s="632"/>
      <c r="K8" s="632" t="s">
        <v>8813</v>
      </c>
      <c r="L8" s="632"/>
      <c r="M8" s="632"/>
      <c r="N8" s="632"/>
      <c r="O8" s="632"/>
      <c r="P8" s="632"/>
      <c r="Q8" s="632"/>
      <c r="R8" s="632"/>
      <c r="S8" s="632"/>
      <c r="T8" s="632"/>
      <c r="U8" s="632" t="s">
        <v>258</v>
      </c>
      <c r="V8" s="632"/>
      <c r="W8" s="632"/>
      <c r="X8" s="632"/>
      <c r="Y8" s="632"/>
      <c r="Z8" s="632"/>
    </row>
    <row r="9" spans="1:26">
      <c r="C9" s="632" t="s">
        <v>9965</v>
      </c>
      <c r="D9" s="632"/>
      <c r="E9" s="632"/>
      <c r="F9" s="632"/>
      <c r="G9" s="632"/>
      <c r="H9" s="632"/>
      <c r="I9" s="632"/>
      <c r="J9" s="632"/>
      <c r="K9" s="632" t="s">
        <v>8812</v>
      </c>
      <c r="L9" s="632"/>
      <c r="M9" s="632"/>
      <c r="N9" s="632"/>
      <c r="O9" s="632"/>
      <c r="P9" s="632"/>
      <c r="Q9" s="632"/>
      <c r="R9" s="632"/>
      <c r="S9" s="632"/>
      <c r="T9" s="632"/>
      <c r="U9" s="632" t="s">
        <v>9966</v>
      </c>
      <c r="V9" s="632"/>
      <c r="W9" s="632"/>
      <c r="X9" s="632"/>
      <c r="Y9" s="632"/>
      <c r="Z9" s="632"/>
    </row>
    <row r="10" spans="1:26">
      <c r="C10" s="632" t="s">
        <v>9965</v>
      </c>
      <c r="D10" s="632"/>
      <c r="E10" s="632"/>
      <c r="F10" s="632"/>
      <c r="G10" s="632"/>
      <c r="H10" s="632"/>
      <c r="I10" s="632"/>
      <c r="J10" s="632"/>
      <c r="K10" s="632" t="s">
        <v>8744</v>
      </c>
      <c r="L10" s="632"/>
      <c r="M10" s="632"/>
      <c r="N10" s="632"/>
      <c r="O10" s="632"/>
      <c r="P10" s="632"/>
      <c r="Q10" s="632"/>
      <c r="R10" s="632"/>
      <c r="S10" s="632"/>
      <c r="T10" s="632"/>
      <c r="U10" s="632" t="s">
        <v>10198</v>
      </c>
      <c r="V10" s="632"/>
      <c r="W10" s="632"/>
      <c r="X10" s="632"/>
      <c r="Y10" s="632"/>
      <c r="Z10" s="632"/>
    </row>
    <row r="11" spans="1:26">
      <c r="C11" s="632" t="s">
        <v>9965</v>
      </c>
      <c r="D11" s="632"/>
      <c r="E11" s="632"/>
      <c r="F11" s="632"/>
      <c r="G11" s="632"/>
      <c r="H11" s="632"/>
      <c r="I11" s="632"/>
      <c r="J11" s="632"/>
      <c r="K11" s="632" t="s">
        <v>8735</v>
      </c>
      <c r="L11" s="632"/>
      <c r="M11" s="632"/>
      <c r="N11" s="632"/>
      <c r="O11" s="632"/>
      <c r="P11" s="632"/>
      <c r="Q11" s="632"/>
      <c r="R11" s="632"/>
      <c r="S11" s="632"/>
      <c r="T11" s="632"/>
      <c r="U11" s="632" t="s">
        <v>9967</v>
      </c>
      <c r="V11" s="632"/>
      <c r="W11" s="632"/>
      <c r="X11" s="632"/>
      <c r="Y11" s="632"/>
      <c r="Z11" s="632"/>
    </row>
    <row r="12" spans="1:26">
      <c r="C12" s="632" t="s">
        <v>9965</v>
      </c>
      <c r="D12" s="632"/>
      <c r="E12" s="632"/>
      <c r="F12" s="632"/>
      <c r="G12" s="632"/>
      <c r="H12" s="632"/>
      <c r="I12" s="632"/>
      <c r="J12" s="632"/>
      <c r="K12" s="632" t="s">
        <v>8738</v>
      </c>
      <c r="L12" s="632"/>
      <c r="M12" s="632"/>
      <c r="N12" s="632"/>
      <c r="O12" s="632"/>
      <c r="P12" s="632"/>
      <c r="Q12" s="632"/>
      <c r="R12" s="632"/>
      <c r="S12" s="632"/>
      <c r="T12" s="632"/>
      <c r="U12" s="632" t="s">
        <v>9968</v>
      </c>
      <c r="V12" s="632"/>
      <c r="W12" s="632"/>
      <c r="X12" s="632"/>
      <c r="Y12" s="632"/>
      <c r="Z12" s="632"/>
    </row>
    <row r="13" spans="1:26">
      <c r="C13" s="632" t="s">
        <v>9965</v>
      </c>
      <c r="D13" s="632"/>
      <c r="E13" s="632"/>
      <c r="F13" s="632"/>
      <c r="G13" s="632"/>
      <c r="H13" s="632"/>
      <c r="I13" s="632"/>
      <c r="J13" s="632"/>
      <c r="K13" s="632" t="s">
        <v>8736</v>
      </c>
      <c r="L13" s="632"/>
      <c r="M13" s="632"/>
      <c r="N13" s="632"/>
      <c r="O13" s="632"/>
      <c r="P13" s="632"/>
      <c r="Q13" s="632"/>
      <c r="R13" s="632"/>
      <c r="S13" s="632"/>
      <c r="T13" s="632"/>
      <c r="U13" s="632" t="s">
        <v>9969</v>
      </c>
      <c r="V13" s="632"/>
      <c r="W13" s="632"/>
      <c r="X13" s="632"/>
      <c r="Y13" s="632"/>
      <c r="Z13" s="632"/>
    </row>
    <row r="14" spans="1:26">
      <c r="C14" s="632" t="s">
        <v>9965</v>
      </c>
      <c r="D14" s="632"/>
      <c r="E14" s="632"/>
      <c r="F14" s="632"/>
      <c r="G14" s="632"/>
      <c r="H14" s="632"/>
      <c r="I14" s="632"/>
      <c r="J14" s="632"/>
      <c r="K14" s="632" t="s">
        <v>8742</v>
      </c>
      <c r="L14" s="632"/>
      <c r="M14" s="632"/>
      <c r="N14" s="632"/>
      <c r="O14" s="632"/>
      <c r="P14" s="632"/>
      <c r="Q14" s="632"/>
      <c r="R14" s="632"/>
      <c r="S14" s="632"/>
      <c r="T14" s="632"/>
      <c r="U14" s="632" t="s">
        <v>9970</v>
      </c>
      <c r="V14" s="632"/>
      <c r="W14" s="632"/>
      <c r="X14" s="632"/>
      <c r="Y14" s="632"/>
      <c r="Z14" s="632"/>
    </row>
    <row r="15" spans="1:26">
      <c r="C15" s="632" t="s">
        <v>9965</v>
      </c>
      <c r="D15" s="632"/>
      <c r="E15" s="632"/>
      <c r="F15" s="632"/>
      <c r="G15" s="632"/>
      <c r="H15" s="632"/>
      <c r="I15" s="632"/>
      <c r="J15" s="632"/>
      <c r="K15" s="632" t="s">
        <v>8737</v>
      </c>
      <c r="L15" s="632"/>
      <c r="M15" s="632"/>
      <c r="N15" s="632"/>
      <c r="O15" s="632"/>
      <c r="P15" s="632"/>
      <c r="Q15" s="632"/>
      <c r="R15" s="632"/>
      <c r="S15" s="632"/>
      <c r="T15" s="632"/>
      <c r="U15" s="632" t="s">
        <v>9885</v>
      </c>
      <c r="V15" s="632"/>
      <c r="W15" s="632"/>
      <c r="X15" s="632"/>
      <c r="Y15" s="632"/>
      <c r="Z15" s="632"/>
    </row>
    <row r="16" spans="1:26">
      <c r="C16" s="632" t="s">
        <v>9965</v>
      </c>
      <c r="D16" s="632"/>
      <c r="E16" s="632"/>
      <c r="F16" s="632"/>
      <c r="G16" s="632"/>
      <c r="H16" s="632"/>
      <c r="I16" s="632"/>
      <c r="J16" s="632"/>
      <c r="K16" s="632" t="s">
        <v>8774</v>
      </c>
      <c r="L16" s="632"/>
      <c r="M16" s="632"/>
      <c r="N16" s="632"/>
      <c r="O16" s="632"/>
      <c r="P16" s="632"/>
      <c r="Q16" s="632"/>
      <c r="R16" s="632"/>
      <c r="S16" s="632"/>
      <c r="T16" s="632"/>
      <c r="U16" s="632" t="s">
        <v>9971</v>
      </c>
      <c r="V16" s="632"/>
      <c r="W16" s="632"/>
      <c r="X16" s="632"/>
      <c r="Y16" s="632"/>
      <c r="Z16" s="632"/>
    </row>
    <row r="17" spans="2:26">
      <c r="B17" s="631" t="s">
        <v>9972</v>
      </c>
      <c r="C17" s="632"/>
      <c r="D17" s="632"/>
      <c r="E17" s="632"/>
      <c r="F17" s="632"/>
      <c r="G17" s="632"/>
      <c r="H17" s="632"/>
      <c r="I17" s="632"/>
      <c r="J17" s="632"/>
      <c r="K17" s="632"/>
      <c r="L17" s="632"/>
      <c r="M17" s="632"/>
      <c r="N17" s="632"/>
      <c r="O17" s="632"/>
      <c r="P17" s="632"/>
      <c r="Q17" s="632"/>
      <c r="R17" s="632"/>
      <c r="S17" s="632"/>
      <c r="T17" s="632"/>
      <c r="U17" s="632"/>
      <c r="V17" s="632"/>
      <c r="W17" s="632"/>
      <c r="X17" s="632"/>
      <c r="Y17" s="632"/>
      <c r="Z17" s="632"/>
    </row>
    <row r="18" spans="2:26">
      <c r="C18" s="632" t="s">
        <v>9964</v>
      </c>
      <c r="D18" s="632"/>
      <c r="E18" s="632"/>
      <c r="F18" s="632"/>
      <c r="G18" s="632"/>
      <c r="H18" s="632"/>
      <c r="I18" s="632"/>
      <c r="J18" s="632"/>
      <c r="K18" s="632" t="s">
        <v>301</v>
      </c>
      <c r="L18" s="632"/>
      <c r="M18" s="632"/>
      <c r="N18" s="632"/>
      <c r="O18" s="632"/>
      <c r="P18" s="632"/>
      <c r="Q18" s="632"/>
      <c r="R18" s="632"/>
      <c r="S18" s="632"/>
      <c r="T18" s="632"/>
      <c r="U18" s="632" t="s">
        <v>9973</v>
      </c>
      <c r="V18" s="632"/>
      <c r="W18" s="632"/>
      <c r="X18" s="632"/>
      <c r="Y18" s="632"/>
      <c r="Z18" s="632"/>
    </row>
    <row r="19" spans="2:26">
      <c r="C19" s="632" t="s">
        <v>9974</v>
      </c>
      <c r="D19" s="632"/>
      <c r="E19" s="632"/>
      <c r="F19" s="632"/>
      <c r="G19" s="632"/>
      <c r="H19" s="632"/>
      <c r="I19" s="632"/>
      <c r="J19" s="632"/>
      <c r="K19" s="632" t="s">
        <v>303</v>
      </c>
      <c r="L19" s="632"/>
      <c r="M19" s="632"/>
      <c r="N19" s="632"/>
      <c r="O19" s="632"/>
      <c r="P19" s="632"/>
      <c r="Q19" s="632"/>
      <c r="R19" s="632"/>
      <c r="S19" s="632"/>
      <c r="T19" s="632"/>
      <c r="U19" s="632" t="s">
        <v>9975</v>
      </c>
      <c r="V19" s="632"/>
      <c r="W19" s="632"/>
      <c r="X19" s="632"/>
      <c r="Y19" s="632"/>
      <c r="Z19" s="632"/>
    </row>
    <row r="20" spans="2:26">
      <c r="C20" s="632" t="s">
        <v>9974</v>
      </c>
      <c r="D20" s="632"/>
      <c r="E20" s="632"/>
      <c r="F20" s="632"/>
      <c r="G20" s="632"/>
      <c r="H20" s="632"/>
      <c r="I20" s="632"/>
      <c r="J20" s="632"/>
      <c r="K20" s="632" t="s">
        <v>8645</v>
      </c>
      <c r="L20" s="632"/>
      <c r="M20" s="632"/>
      <c r="N20" s="632"/>
      <c r="O20" s="632"/>
      <c r="P20" s="632"/>
      <c r="Q20" s="632"/>
      <c r="R20" s="632"/>
      <c r="S20" s="632"/>
      <c r="T20" s="632"/>
      <c r="U20" s="632" t="s">
        <v>9976</v>
      </c>
      <c r="V20" s="632"/>
      <c r="W20" s="632"/>
      <c r="X20" s="632"/>
      <c r="Y20" s="632"/>
      <c r="Z20" s="632"/>
    </row>
    <row r="21" spans="2:26">
      <c r="C21" s="632" t="s">
        <v>9974</v>
      </c>
      <c r="D21" s="632"/>
      <c r="E21" s="632"/>
      <c r="F21" s="632"/>
      <c r="G21" s="632"/>
      <c r="H21" s="632"/>
      <c r="I21" s="632"/>
      <c r="J21" s="632"/>
      <c r="K21" s="632" t="s">
        <v>8673</v>
      </c>
      <c r="L21" s="632"/>
      <c r="M21" s="632"/>
      <c r="N21" s="632"/>
      <c r="O21" s="632"/>
      <c r="P21" s="632"/>
      <c r="Q21" s="632"/>
      <c r="R21" s="632"/>
      <c r="S21" s="632"/>
      <c r="T21" s="632"/>
      <c r="U21" s="632" t="s">
        <v>9977</v>
      </c>
      <c r="V21" s="632"/>
      <c r="W21" s="632"/>
      <c r="X21" s="632"/>
      <c r="Y21" s="632"/>
      <c r="Z21" s="632"/>
    </row>
    <row r="22" spans="2:26">
      <c r="C22" s="632" t="s">
        <v>9974</v>
      </c>
      <c r="D22" s="632"/>
      <c r="E22" s="632"/>
      <c r="F22" s="632"/>
      <c r="G22" s="632"/>
      <c r="H22" s="632"/>
      <c r="I22" s="632"/>
      <c r="J22" s="632"/>
      <c r="K22" s="632" t="s">
        <v>261</v>
      </c>
      <c r="L22" s="632"/>
      <c r="M22" s="632"/>
      <c r="N22" s="632"/>
      <c r="O22" s="632"/>
      <c r="P22" s="632"/>
      <c r="Q22" s="632"/>
      <c r="R22" s="632"/>
      <c r="S22" s="632"/>
      <c r="T22" s="632"/>
      <c r="U22" s="632" t="s">
        <v>263</v>
      </c>
      <c r="V22" s="632"/>
      <c r="W22" s="632"/>
      <c r="X22" s="632"/>
      <c r="Y22" s="632"/>
      <c r="Z22" s="632"/>
    </row>
    <row r="23" spans="2:26">
      <c r="C23" s="632" t="s">
        <v>9974</v>
      </c>
      <c r="D23" s="632"/>
      <c r="E23" s="632"/>
      <c r="F23" s="632"/>
      <c r="G23" s="632"/>
      <c r="H23" s="632"/>
      <c r="I23" s="632"/>
      <c r="J23" s="632"/>
      <c r="K23" s="632" t="s">
        <v>262</v>
      </c>
      <c r="L23" s="632"/>
      <c r="M23" s="632"/>
      <c r="N23" s="632"/>
      <c r="O23" s="632"/>
      <c r="P23" s="632"/>
      <c r="Q23" s="632"/>
      <c r="R23" s="632"/>
      <c r="S23" s="632"/>
      <c r="T23" s="632"/>
      <c r="U23" s="632" t="s">
        <v>264</v>
      </c>
      <c r="V23" s="632"/>
      <c r="W23" s="632"/>
      <c r="X23" s="632"/>
      <c r="Y23" s="632"/>
      <c r="Z23" s="632"/>
    </row>
    <row r="24" spans="2:26">
      <c r="C24" s="632" t="s">
        <v>9974</v>
      </c>
      <c r="D24" s="632"/>
      <c r="E24" s="632"/>
      <c r="F24" s="632"/>
      <c r="G24" s="632"/>
      <c r="H24" s="632"/>
      <c r="I24" s="632"/>
      <c r="J24" s="632"/>
      <c r="K24" s="632" t="s">
        <v>8794</v>
      </c>
      <c r="L24" s="632"/>
      <c r="M24" s="632"/>
      <c r="N24" s="632"/>
      <c r="O24" s="632"/>
      <c r="P24" s="632"/>
      <c r="Q24" s="632"/>
      <c r="R24" s="632"/>
      <c r="S24" s="632"/>
      <c r="T24" s="632"/>
      <c r="U24" s="632" t="s">
        <v>9978</v>
      </c>
      <c r="V24" s="632"/>
      <c r="W24" s="632"/>
      <c r="X24" s="632"/>
      <c r="Y24" s="632"/>
      <c r="Z24" s="632"/>
    </row>
    <row r="25" spans="2:26">
      <c r="C25" s="632" t="s">
        <v>9974</v>
      </c>
      <c r="D25" s="632"/>
      <c r="E25" s="632"/>
      <c r="F25" s="632"/>
      <c r="G25" s="632"/>
      <c r="H25" s="632"/>
      <c r="I25" s="632"/>
      <c r="J25" s="632"/>
      <c r="K25" s="632" t="s">
        <v>8814</v>
      </c>
      <c r="L25" s="632"/>
      <c r="M25" s="632"/>
      <c r="N25" s="632"/>
      <c r="O25" s="632"/>
      <c r="P25" s="632"/>
      <c r="Q25" s="632"/>
      <c r="R25" s="632"/>
      <c r="S25" s="632"/>
      <c r="T25" s="632"/>
      <c r="U25" s="632" t="s">
        <v>9979</v>
      </c>
      <c r="V25" s="632"/>
      <c r="W25" s="632"/>
      <c r="X25" s="632"/>
      <c r="Y25" s="632"/>
      <c r="Z25" s="632"/>
    </row>
    <row r="26" spans="2:26">
      <c r="B26" s="315"/>
      <c r="C26" s="632" t="s">
        <v>9974</v>
      </c>
      <c r="D26" s="632"/>
      <c r="E26" s="632"/>
      <c r="F26" s="632"/>
      <c r="G26" s="632"/>
      <c r="H26" s="632"/>
      <c r="I26" s="632"/>
      <c r="J26" s="632"/>
      <c r="K26" s="632" t="s">
        <v>8815</v>
      </c>
      <c r="L26" s="632"/>
      <c r="M26" s="632"/>
      <c r="N26" s="632"/>
      <c r="O26" s="632"/>
      <c r="P26" s="632"/>
      <c r="Q26" s="632"/>
      <c r="R26" s="632"/>
      <c r="S26" s="632"/>
      <c r="T26" s="632"/>
      <c r="U26" s="632" t="s">
        <v>9980</v>
      </c>
      <c r="V26" s="632"/>
      <c r="W26" s="632"/>
      <c r="X26" s="632"/>
      <c r="Y26" s="632"/>
      <c r="Z26" s="632"/>
    </row>
    <row r="27" spans="2:26">
      <c r="C27" s="632" t="s">
        <v>9974</v>
      </c>
      <c r="D27" s="632"/>
      <c r="E27" s="632"/>
      <c r="F27" s="632"/>
      <c r="G27" s="632"/>
      <c r="H27" s="632"/>
      <c r="I27" s="632"/>
      <c r="J27" s="632"/>
      <c r="K27" s="632" t="s">
        <v>9185</v>
      </c>
      <c r="L27" s="632"/>
      <c r="M27" s="632"/>
      <c r="N27" s="632"/>
      <c r="O27" s="632"/>
      <c r="P27" s="632"/>
      <c r="Q27" s="632"/>
      <c r="R27" s="632"/>
      <c r="S27" s="632"/>
      <c r="T27" s="632"/>
      <c r="U27" s="632" t="s">
        <v>9981</v>
      </c>
      <c r="V27" s="632"/>
      <c r="W27" s="632"/>
      <c r="X27" s="632"/>
      <c r="Y27" s="632"/>
      <c r="Z27" s="632"/>
    </row>
    <row r="28" spans="2:26">
      <c r="C28" s="632" t="s">
        <v>9974</v>
      </c>
      <c r="D28" s="632"/>
      <c r="E28" s="632"/>
      <c r="F28" s="632"/>
      <c r="G28" s="632"/>
      <c r="H28" s="632"/>
      <c r="I28" s="632"/>
      <c r="J28" s="632"/>
      <c r="K28" s="632" t="s">
        <v>9250</v>
      </c>
      <c r="L28" s="632"/>
      <c r="M28" s="632"/>
      <c r="N28" s="632"/>
      <c r="O28" s="632"/>
      <c r="P28" s="632"/>
      <c r="Q28" s="632"/>
      <c r="R28" s="632"/>
      <c r="S28" s="632"/>
      <c r="T28" s="632"/>
      <c r="U28" s="632" t="s">
        <v>9982</v>
      </c>
      <c r="V28" s="632"/>
      <c r="W28" s="632"/>
      <c r="X28" s="632"/>
      <c r="Y28" s="632"/>
      <c r="Z28" s="632"/>
    </row>
    <row r="29" spans="2:26">
      <c r="C29" s="632" t="s">
        <v>9974</v>
      </c>
      <c r="D29" s="632"/>
      <c r="E29" s="632"/>
      <c r="F29" s="632"/>
      <c r="G29" s="632"/>
      <c r="H29" s="632"/>
      <c r="I29" s="632"/>
      <c r="J29" s="632"/>
      <c r="K29" s="632" t="s">
        <v>9797</v>
      </c>
      <c r="L29" s="632"/>
      <c r="M29" s="632"/>
      <c r="N29" s="632"/>
      <c r="O29" s="632"/>
      <c r="P29" s="632"/>
      <c r="Q29" s="632"/>
      <c r="R29" s="632"/>
      <c r="S29" s="632"/>
      <c r="T29" s="632"/>
      <c r="U29" s="632" t="s">
        <v>9983</v>
      </c>
      <c r="V29" s="632"/>
      <c r="W29" s="632"/>
      <c r="X29" s="632"/>
      <c r="Y29" s="632"/>
      <c r="Z29" s="632"/>
    </row>
    <row r="30" spans="2:26">
      <c r="C30" s="632" t="s">
        <v>9974</v>
      </c>
      <c r="D30" s="632"/>
      <c r="E30" s="632"/>
      <c r="F30" s="632"/>
      <c r="G30" s="632"/>
      <c r="H30" s="632"/>
      <c r="I30" s="632"/>
      <c r="J30" s="632"/>
      <c r="K30" s="632" t="s">
        <v>9899</v>
      </c>
      <c r="L30" s="632"/>
      <c r="M30" s="632"/>
      <c r="N30" s="632"/>
      <c r="O30" s="632"/>
      <c r="P30" s="632"/>
      <c r="Q30" s="632"/>
      <c r="R30" s="632"/>
      <c r="S30" s="632"/>
      <c r="T30" s="632"/>
      <c r="U30" s="632" t="s">
        <v>9984</v>
      </c>
      <c r="V30" s="632"/>
      <c r="W30" s="632"/>
      <c r="X30" s="632"/>
      <c r="Y30" s="632"/>
      <c r="Z30" s="632"/>
    </row>
    <row r="31" spans="2:26">
      <c r="B31" s="631" t="s">
        <v>9985</v>
      </c>
    </row>
    <row r="32" spans="2:26">
      <c r="C32" s="631" t="s">
        <v>9964</v>
      </c>
      <c r="K32" s="631" t="s">
        <v>252</v>
      </c>
      <c r="U32" s="631" t="s">
        <v>253</v>
      </c>
    </row>
    <row r="33" spans="3:20">
      <c r="D33" s="631" t="str">
        <f>"CREATE TABLE "&amp;$H$1&amp;".main_masters.mm_buhin_no("</f>
        <v>CREATE TABLE UPK.main_masters.mm_buhin_no(</v>
      </c>
    </row>
    <row r="34" spans="3:20">
      <c r="E34" s="631" t="s">
        <v>9986</v>
      </c>
    </row>
    <row r="35" spans="3:20">
      <c r="E35" s="631" t="s">
        <v>9987</v>
      </c>
    </row>
    <row r="36" spans="3:20">
      <c r="E36" s="631" t="s">
        <v>9994</v>
      </c>
    </row>
    <row r="37" spans="3:20">
      <c r="E37" s="631" t="s">
        <v>9988</v>
      </c>
    </row>
    <row r="38" spans="3:20">
      <c r="E38" s="631" t="s">
        <v>9989</v>
      </c>
    </row>
    <row r="39" spans="3:20">
      <c r="E39" s="631" t="s">
        <v>9990</v>
      </c>
    </row>
    <row r="40" spans="3:20">
      <c r="E40" s="631" t="s">
        <v>9991</v>
      </c>
    </row>
    <row r="41" spans="3:20">
      <c r="E41" s="631" t="s">
        <v>9992</v>
      </c>
    </row>
    <row r="42" spans="3:20">
      <c r="E42" s="631" t="s">
        <v>9993</v>
      </c>
    </row>
    <row r="43" spans="3:20">
      <c r="D43" s="631" t="s">
        <v>279</v>
      </c>
      <c r="E43" s="631" t="s">
        <v>8852</v>
      </c>
    </row>
    <row r="44" spans="3:20">
      <c r="D44" s="631" t="str">
        <f>"ALTER TABLE "&amp;$H$1&amp;".main_masters.mm_buhin_no ADD CONSTRAINT ui_mm_buhin_no PRIMARY KEY CLUSTERED (data_id);"</f>
        <v>ALTER TABLE UPK.main_masters.mm_buhin_no ADD CONSTRAINT ui_mm_buhin_no PRIMARY KEY CLUSTERED (data_id);</v>
      </c>
    </row>
    <row r="45" spans="3:20">
      <c r="D45" s="631" t="str">
        <f>"CREATE INDEX idx_buhin_no ON "&amp;$H$1&amp;".main_masters.mm_buhin_no (buhin_no);"</f>
        <v>CREATE INDEX idx_buhin_no ON UPK.main_masters.mm_buhin_no (buhin_no);</v>
      </c>
    </row>
    <row r="46" spans="3:20">
      <c r="C46" s="631" t="s">
        <v>9965</v>
      </c>
      <c r="J46" s="631" t="s">
        <v>255</v>
      </c>
      <c r="T46" s="631" t="s">
        <v>311</v>
      </c>
    </row>
    <row r="47" spans="3:20">
      <c r="D47" s="631" t="str">
        <f>"CREATE TABLE "&amp;$H$1&amp;".upk_k40.m_k60_buhin_no("</f>
        <v>CREATE TABLE UPK.upk_k40.m_k60_buhin_no(</v>
      </c>
    </row>
    <row r="48" spans="3:20">
      <c r="E48" s="631" t="s">
        <v>9986</v>
      </c>
    </row>
    <row r="49" spans="3:20">
      <c r="E49" s="631" t="s">
        <v>9995</v>
      </c>
    </row>
    <row r="50" spans="3:20">
      <c r="E50" s="631" t="s">
        <v>9988</v>
      </c>
    </row>
    <row r="51" spans="3:20">
      <c r="E51" s="631" t="s">
        <v>9989</v>
      </c>
    </row>
    <row r="52" spans="3:20">
      <c r="E52" s="631" t="s">
        <v>9990</v>
      </c>
    </row>
    <row r="53" spans="3:20">
      <c r="E53" s="631" t="s">
        <v>9991</v>
      </c>
    </row>
    <row r="54" spans="3:20">
      <c r="E54" s="631" t="s">
        <v>9992</v>
      </c>
    </row>
    <row r="55" spans="3:20">
      <c r="E55" s="631" t="s">
        <v>9993</v>
      </c>
    </row>
    <row r="56" spans="3:20">
      <c r="D56" s="631" t="s">
        <v>279</v>
      </c>
      <c r="E56" s="631" t="s">
        <v>8852</v>
      </c>
    </row>
    <row r="57" spans="3:20">
      <c r="D57" s="631" t="str">
        <f>"ALTER TABLE "&amp;$H$1&amp;".upk_k40.m_k60_buhin_no ADD CONSTRAINT ui_m_k60_buhin_no PRIMARY KEY CLUSTERED (data_id);"</f>
        <v>ALTER TABLE UPK.upk_k40.m_k60_buhin_no ADD CONSTRAINT ui_m_k60_buhin_no PRIMARY KEY CLUSTERED (data_id);</v>
      </c>
    </row>
    <row r="58" spans="3:20">
      <c r="C58" s="631" t="s">
        <v>9965</v>
      </c>
      <c r="J58" s="631" t="s">
        <v>8813</v>
      </c>
      <c r="T58" s="631" t="s">
        <v>258</v>
      </c>
    </row>
    <row r="59" spans="3:20">
      <c r="D59" s="631" t="str">
        <f>"CREATE TABLE "&amp;$H$1&amp;".upk_k40.k60_press_buno_link("</f>
        <v>CREATE TABLE UPK.upk_k40.k60_press_buno_link(</v>
      </c>
    </row>
    <row r="60" spans="3:20">
      <c r="E60" s="631" t="s">
        <v>9998</v>
      </c>
    </row>
    <row r="61" spans="3:20">
      <c r="E61" s="631" t="s">
        <v>9999</v>
      </c>
    </row>
    <row r="62" spans="3:20">
      <c r="E62" s="631" t="s">
        <v>9988</v>
      </c>
    </row>
    <row r="63" spans="3:20">
      <c r="E63" s="631" t="s">
        <v>9989</v>
      </c>
    </row>
    <row r="64" spans="3:20">
      <c r="E64" s="631" t="s">
        <v>9990</v>
      </c>
    </row>
    <row r="65" spans="3:20">
      <c r="E65" s="631" t="s">
        <v>9991</v>
      </c>
    </row>
    <row r="66" spans="3:20">
      <c r="E66" s="631" t="s">
        <v>9992</v>
      </c>
    </row>
    <row r="67" spans="3:20">
      <c r="E67" s="631" t="s">
        <v>9993</v>
      </c>
    </row>
    <row r="68" spans="3:20">
      <c r="D68" s="631" t="s">
        <v>279</v>
      </c>
      <c r="E68" s="631" t="s">
        <v>8852</v>
      </c>
    </row>
    <row r="69" spans="3:20">
      <c r="D69" s="631" t="str">
        <f>"ALTER TABLE "&amp;$H$1&amp;".upk_k40.k60_press_buno_link ADD CONSTRAINT ui_k60_press_buno_link PRIMARY KEY CLUSTERED (k60_buno_id, buno_id)"</f>
        <v>ALTER TABLE UPK.upk_k40.k60_press_buno_link ADD CONSTRAINT ui_k60_press_buno_link PRIMARY KEY CLUSTERED (k60_buno_id, buno_id)</v>
      </c>
    </row>
    <row r="70" spans="3:20">
      <c r="C70" s="631" t="s">
        <v>9965</v>
      </c>
      <c r="J70" s="631" t="s">
        <v>8812</v>
      </c>
      <c r="T70" s="631" t="s">
        <v>9966</v>
      </c>
    </row>
    <row r="71" spans="3:20">
      <c r="D71" s="631" t="str">
        <f>"CREATE TABLE "&amp;$H$1&amp;".upk_k40.k60_os_buno_link("</f>
        <v>CREATE TABLE UPK.upk_k40.k60_os_buno_link(</v>
      </c>
    </row>
    <row r="72" spans="3:20">
      <c r="E72" s="631" t="s">
        <v>9986</v>
      </c>
    </row>
    <row r="73" spans="3:20">
      <c r="E73" s="631" t="s">
        <v>10000</v>
      </c>
    </row>
    <row r="74" spans="3:20">
      <c r="E74" s="631" t="s">
        <v>9998</v>
      </c>
    </row>
    <row r="75" spans="3:20">
      <c r="E75" s="631" t="s">
        <v>9988</v>
      </c>
    </row>
    <row r="76" spans="3:20">
      <c r="E76" s="631" t="s">
        <v>9989</v>
      </c>
    </row>
    <row r="77" spans="3:20">
      <c r="E77" s="631" t="s">
        <v>9990</v>
      </c>
    </row>
    <row r="78" spans="3:20">
      <c r="E78" s="631" t="s">
        <v>9991</v>
      </c>
    </row>
    <row r="79" spans="3:20">
      <c r="E79" s="631" t="s">
        <v>9992</v>
      </c>
    </row>
    <row r="80" spans="3:20">
      <c r="E80" s="631" t="s">
        <v>9993</v>
      </c>
    </row>
    <row r="81" spans="3:20">
      <c r="D81" s="631" t="s">
        <v>279</v>
      </c>
      <c r="E81" s="631" t="s">
        <v>8852</v>
      </c>
    </row>
    <row r="82" spans="3:20">
      <c r="D82" s="631" t="str">
        <f>"ALTER TABLE "&amp;$H$1&amp;".upk_k40.k60_os_buno_link ADD CONSTRAINT ui_k60_os_buno_link PRIMARY KEY CLUSTERED (data_id);"</f>
        <v>ALTER TABLE UPK.upk_k40.k60_os_buno_link ADD CONSTRAINT ui_k60_os_buno_link PRIMARY KEY CLUSTERED (data_id);</v>
      </c>
    </row>
    <row r="83" spans="3:20">
      <c r="D83" s="631" t="str">
        <f>"CREATE INDEX idx_buno_key ON "&amp;$H$1&amp;".upk_k40.k60_os_buno_link (os_buhin_no, k60_buno_id);"</f>
        <v>CREATE INDEX idx_buno_key ON UPK.upk_k40.k60_os_buno_link (os_buhin_no, k60_buno_id);</v>
      </c>
    </row>
    <row r="84" spans="3:20">
      <c r="C84" s="631" t="s">
        <v>9965</v>
      </c>
      <c r="J84" s="631" t="s">
        <v>8744</v>
      </c>
      <c r="T84" s="631" t="s">
        <v>9762</v>
      </c>
    </row>
    <row r="85" spans="3:20">
      <c r="D85" s="631" t="str">
        <f>"CREATE TABLE "&amp;$H$1&amp;".upk_k40.k40_cmc_convert("</f>
        <v>CREATE TABLE UPK.upk_k40.k40_cmc_convert(</v>
      </c>
    </row>
    <row r="86" spans="3:20">
      <c r="E86" s="631" t="s">
        <v>9986</v>
      </c>
    </row>
    <row r="87" spans="3:20">
      <c r="E87" s="631" t="s">
        <v>10001</v>
      </c>
    </row>
    <row r="88" spans="3:20">
      <c r="E88" s="631" t="s">
        <v>10002</v>
      </c>
    </row>
    <row r="89" spans="3:20">
      <c r="E89" s="631" t="s">
        <v>10003</v>
      </c>
    </row>
    <row r="90" spans="3:20">
      <c r="E90" s="631" t="s">
        <v>9988</v>
      </c>
    </row>
    <row r="91" spans="3:20">
      <c r="E91" s="631" t="s">
        <v>9989</v>
      </c>
    </row>
    <row r="92" spans="3:20">
      <c r="E92" s="631" t="s">
        <v>9990</v>
      </c>
    </row>
    <row r="93" spans="3:20">
      <c r="E93" s="631" t="s">
        <v>9991</v>
      </c>
    </row>
    <row r="94" spans="3:20">
      <c r="E94" s="631" t="s">
        <v>9992</v>
      </c>
    </row>
    <row r="95" spans="3:20">
      <c r="E95" s="631" t="s">
        <v>9993</v>
      </c>
    </row>
    <row r="96" spans="3:20">
      <c r="D96" s="631" t="s">
        <v>279</v>
      </c>
      <c r="E96" s="631" t="s">
        <v>8852</v>
      </c>
    </row>
    <row r="97" spans="3:21">
      <c r="D97" s="631" t="str">
        <f>"ALTER TABLE "&amp;$H$1&amp;".upk_k40.k40_cmc_convert ADD CONSTRAINT ui_k40_cmc_convert PRIMARY KEY CLUSTERED (data_id);"</f>
        <v>ALTER TABLE UPK.upk_k40.k40_cmc_convert ADD CONSTRAINT ui_k40_cmc_convert PRIMARY KEY CLUSTERED (data_id);</v>
      </c>
    </row>
    <row r="98" spans="3:21">
      <c r="D98" s="631" t="str">
        <f>"CREATE INDEX idx_cmc_key ON "&amp;$H$1&amp;".upk_k40.k40_cmc_convert (ms_cm, k40_cm);"</f>
        <v>CREATE INDEX idx_cmc_key ON UPK.upk_k40.k40_cmc_convert (ms_cm, k40_cm);</v>
      </c>
    </row>
    <row r="99" spans="3:21">
      <c r="C99" s="631" t="s">
        <v>9965</v>
      </c>
      <c r="K99" s="631" t="s">
        <v>8735</v>
      </c>
      <c r="U99" s="631" t="s">
        <v>9967</v>
      </c>
    </row>
    <row r="100" spans="3:21">
      <c r="D100" s="631" t="str">
        <f>"CREATE TABLE "&amp;$H$1&amp;".upk_k40.k40_pv_data("</f>
        <v>CREATE TABLE UPK.upk_k40.k40_pv_data(</v>
      </c>
    </row>
    <row r="101" spans="3:21">
      <c r="E101" s="631" t="s">
        <v>9986</v>
      </c>
    </row>
    <row r="102" spans="3:21">
      <c r="E102" s="631" t="s">
        <v>10004</v>
      </c>
    </row>
    <row r="103" spans="3:21">
      <c r="E103" s="631" t="s">
        <v>10005</v>
      </c>
    </row>
    <row r="104" spans="3:21">
      <c r="E104" s="631" t="s">
        <v>10006</v>
      </c>
    </row>
    <row r="105" spans="3:21">
      <c r="E105" s="631" t="s">
        <v>10007</v>
      </c>
    </row>
    <row r="106" spans="3:21">
      <c r="E106" s="631" t="s">
        <v>10008</v>
      </c>
    </row>
    <row r="107" spans="3:21">
      <c r="E107" s="631" t="s">
        <v>10009</v>
      </c>
    </row>
    <row r="108" spans="3:21">
      <c r="E108" s="631" t="s">
        <v>10010</v>
      </c>
    </row>
    <row r="109" spans="3:21">
      <c r="E109" s="631" t="s">
        <v>10011</v>
      </c>
    </row>
    <row r="110" spans="3:21">
      <c r="E110" s="631" t="s">
        <v>10012</v>
      </c>
    </row>
    <row r="111" spans="3:21">
      <c r="E111" s="631" t="s">
        <v>10013</v>
      </c>
    </row>
    <row r="112" spans="3:21">
      <c r="E112" s="631" t="s">
        <v>10014</v>
      </c>
    </row>
    <row r="113" spans="3:21">
      <c r="E113" s="631" t="s">
        <v>9990</v>
      </c>
    </row>
    <row r="114" spans="3:21">
      <c r="E114" s="631" t="s">
        <v>9991</v>
      </c>
    </row>
    <row r="115" spans="3:21">
      <c r="E115" s="631" t="s">
        <v>9992</v>
      </c>
    </row>
    <row r="116" spans="3:21">
      <c r="E116" s="631" t="s">
        <v>9993</v>
      </c>
    </row>
    <row r="117" spans="3:21">
      <c r="D117" s="631" t="s">
        <v>279</v>
      </c>
    </row>
    <row r="118" spans="3:21">
      <c r="D118" s="631" t="str">
        <f>"ALTER TABLE "&amp;$H$1&amp;".upk_k40.k40_pv_data ADD CONSTRAINT ui_k40_pv_data PRIMARY KEY CLUSTERED (data_id);"</f>
        <v>ALTER TABLE UPK.upk_k40.k40_pv_data ADD CONSTRAINT ui_k40_pv_data PRIMARY KEY CLUSTERED (data_id);</v>
      </c>
    </row>
    <row r="119" spans="3:21">
      <c r="D119" s="631" t="str">
        <f>"CREATE INDEX idx_pv_data_key ON "&amp;$H$1&amp;".upk_k40.k40_pv_data (inf_date, car_model);"</f>
        <v>CREATE INDEX idx_pv_data_key ON UPK.upk_k40.k40_pv_data (inf_date, car_model);</v>
      </c>
    </row>
    <row r="120" spans="3:21">
      <c r="C120" s="631" t="s">
        <v>9965</v>
      </c>
      <c r="K120" s="631" t="s">
        <v>8738</v>
      </c>
      <c r="U120" s="631" t="s">
        <v>9968</v>
      </c>
    </row>
    <row r="121" spans="3:21">
      <c r="D121" s="631" t="str">
        <f>"CREATE TABLE "&amp;$H$1&amp;".upk_k40.k40_pv_history("</f>
        <v>CREATE TABLE UPK.upk_k40.k40_pv_history(</v>
      </c>
    </row>
    <row r="122" spans="3:21">
      <c r="E122" s="631" t="s">
        <v>9986</v>
      </c>
    </row>
    <row r="123" spans="3:21">
      <c r="E123" s="631" t="s">
        <v>10004</v>
      </c>
    </row>
    <row r="124" spans="3:21">
      <c r="E124" s="631" t="s">
        <v>10005</v>
      </c>
    </row>
    <row r="125" spans="3:21">
      <c r="E125" s="631" t="s">
        <v>10006</v>
      </c>
    </row>
    <row r="126" spans="3:21">
      <c r="E126" s="631" t="s">
        <v>10007</v>
      </c>
    </row>
    <row r="127" spans="3:21">
      <c r="E127" s="631" t="s">
        <v>10008</v>
      </c>
    </row>
    <row r="128" spans="3:21">
      <c r="E128" s="631" t="s">
        <v>10009</v>
      </c>
    </row>
    <row r="129" spans="3:21">
      <c r="E129" s="631" t="s">
        <v>10010</v>
      </c>
    </row>
    <row r="130" spans="3:21">
      <c r="E130" s="631" t="s">
        <v>10011</v>
      </c>
    </row>
    <row r="131" spans="3:21">
      <c r="E131" s="631" t="s">
        <v>10012</v>
      </c>
    </row>
    <row r="132" spans="3:21">
      <c r="E132" s="631" t="s">
        <v>10015</v>
      </c>
    </row>
    <row r="133" spans="3:21">
      <c r="E133" s="631" t="s">
        <v>10016</v>
      </c>
    </row>
    <row r="134" spans="3:21">
      <c r="E134" s="631" t="s">
        <v>9990</v>
      </c>
    </row>
    <row r="135" spans="3:21">
      <c r="E135" s="631" t="s">
        <v>10017</v>
      </c>
    </row>
    <row r="136" spans="3:21">
      <c r="D136" s="631" t="s">
        <v>279</v>
      </c>
    </row>
    <row r="137" spans="3:21">
      <c r="D137" s="631" t="str">
        <f>"ALTER TABLE "&amp;$H$1&amp;".upk_k40.k40_pv_history ADD CONSTRAINT ui_k40_pv_history PRIMARY KEY CLUSTERED (data_id);"</f>
        <v>ALTER TABLE UPK.upk_k40.k40_pv_history ADD CONSTRAINT ui_k40_pv_history PRIMARY KEY CLUSTERED (data_id);</v>
      </c>
    </row>
    <row r="138" spans="3:21">
      <c r="D138" s="631" t="str">
        <f>"CREATE INDEX idx_pv_history_key ON "&amp;$H$1&amp;".upk_k40.k40_pv_history (inf_date, car_model);"</f>
        <v>CREATE INDEX idx_pv_history_key ON UPK.upk_k40.k40_pv_history (inf_date, car_model);</v>
      </c>
    </row>
    <row r="139" spans="3:21">
      <c r="C139" s="631" t="s">
        <v>9965</v>
      </c>
      <c r="K139" s="631" t="s">
        <v>8736</v>
      </c>
      <c r="U139" s="631" t="s">
        <v>9969</v>
      </c>
    </row>
    <row r="140" spans="3:21">
      <c r="D140" s="631" t="str">
        <f>"CREATE TABLE "&amp;$H$1&amp;".upk_k40.k60_os_data("</f>
        <v>CREATE TABLE UPK.upk_k40.k60_os_data(</v>
      </c>
    </row>
    <row r="141" spans="3:21">
      <c r="E141" s="631" t="s">
        <v>9986</v>
      </c>
    </row>
    <row r="142" spans="3:21">
      <c r="E142" s="631" t="s">
        <v>10004</v>
      </c>
    </row>
    <row r="143" spans="3:21">
      <c r="E143" s="631" t="s">
        <v>10018</v>
      </c>
    </row>
    <row r="144" spans="3:21">
      <c r="E144" s="631" t="s">
        <v>10019</v>
      </c>
    </row>
    <row r="145" spans="3:21">
      <c r="E145" s="631" t="s">
        <v>10020</v>
      </c>
    </row>
    <row r="146" spans="3:21">
      <c r="E146" s="631" t="s">
        <v>10011</v>
      </c>
    </row>
    <row r="147" spans="3:21">
      <c r="E147" s="631" t="s">
        <v>10012</v>
      </c>
    </row>
    <row r="148" spans="3:21">
      <c r="E148" s="631" t="s">
        <v>10015</v>
      </c>
    </row>
    <row r="149" spans="3:21">
      <c r="E149" s="631" t="s">
        <v>10014</v>
      </c>
    </row>
    <row r="150" spans="3:21">
      <c r="E150" s="631" t="s">
        <v>9990</v>
      </c>
    </row>
    <row r="151" spans="3:21">
      <c r="E151" s="631" t="s">
        <v>9991</v>
      </c>
    </row>
    <row r="152" spans="3:21">
      <c r="E152" s="631" t="s">
        <v>9992</v>
      </c>
    </row>
    <row r="153" spans="3:21">
      <c r="E153" s="631" t="s">
        <v>9993</v>
      </c>
    </row>
    <row r="154" spans="3:21">
      <c r="D154" s="631" t="s">
        <v>279</v>
      </c>
    </row>
    <row r="155" spans="3:21">
      <c r="D155" s="631" t="str">
        <f>"ALTER TABLE "&amp;$H$1&amp;".upk_k40.k60_os_data ADD CONSTRAINT ui_k60_os_data PRIMARY KEY CLUSTERED (data_id);"</f>
        <v>ALTER TABLE UPK.upk_k40.k60_os_data ADD CONSTRAINT ui_k60_os_data PRIMARY KEY CLUSTERED (data_id);</v>
      </c>
    </row>
    <row r="156" spans="3:21">
      <c r="D156" s="631" t="str">
        <f>"CREATE INDEX idx_os_data_key ON "&amp;$H$1&amp;".upk_k40.k60_os_data (inf_date, buhin_no);"</f>
        <v>CREATE INDEX idx_os_data_key ON UPK.upk_k40.k60_os_data (inf_date, buhin_no);</v>
      </c>
    </row>
    <row r="157" spans="3:21">
      <c r="C157" s="631" t="s">
        <v>9965</v>
      </c>
      <c r="K157" s="631" t="s">
        <v>8742</v>
      </c>
      <c r="U157" s="631" t="s">
        <v>9970</v>
      </c>
    </row>
    <row r="158" spans="3:21">
      <c r="D158" s="631" t="str">
        <f>"CREATE TABLE "&amp;$H$1&amp;".upk_k40.k60_os_history("</f>
        <v>CREATE TABLE UPK.upk_k40.k60_os_history(</v>
      </c>
    </row>
    <row r="159" spans="3:21">
      <c r="E159" s="631" t="s">
        <v>9986</v>
      </c>
    </row>
    <row r="160" spans="3:21">
      <c r="E160" s="631" t="s">
        <v>10004</v>
      </c>
    </row>
    <row r="161" spans="3:21">
      <c r="E161" s="631" t="s">
        <v>10018</v>
      </c>
    </row>
    <row r="162" spans="3:21">
      <c r="E162" s="631" t="s">
        <v>10019</v>
      </c>
    </row>
    <row r="163" spans="3:21">
      <c r="E163" s="631" t="s">
        <v>10020</v>
      </c>
    </row>
    <row r="164" spans="3:21">
      <c r="E164" s="631" t="s">
        <v>10011</v>
      </c>
    </row>
    <row r="165" spans="3:21">
      <c r="E165" s="631" t="s">
        <v>10012</v>
      </c>
    </row>
    <row r="166" spans="3:21">
      <c r="E166" s="631" t="s">
        <v>10015</v>
      </c>
    </row>
    <row r="167" spans="3:21">
      <c r="E167" s="631" t="s">
        <v>10014</v>
      </c>
    </row>
    <row r="168" spans="3:21">
      <c r="E168" s="631" t="s">
        <v>9990</v>
      </c>
    </row>
    <row r="169" spans="3:21">
      <c r="E169" s="631" t="s">
        <v>10017</v>
      </c>
    </row>
    <row r="170" spans="3:21">
      <c r="D170" s="631" t="s">
        <v>279</v>
      </c>
    </row>
    <row r="171" spans="3:21">
      <c r="D171" s="631" t="str">
        <f>"ALTER TABLE "&amp;$H$1&amp;".upk_k40.k60_os_history ADD CONSTRAINT ui_k60_os_history PRIMARY KEY CLUSTERED (data_id);"</f>
        <v>ALTER TABLE UPK.upk_k40.k60_os_history ADD CONSTRAINT ui_k60_os_history PRIMARY KEY CLUSTERED (data_id);</v>
      </c>
    </row>
    <row r="172" spans="3:21">
      <c r="D172" s="631" t="str">
        <f>"CREATE INDEX idx_os_history_key ON "&amp;$H$1&amp;".upk_k40.k60_os_history (inf_date, buhin_no);"</f>
        <v>CREATE INDEX idx_os_history_key ON UPK.upk_k40.k60_os_history (inf_date, buhin_no);</v>
      </c>
    </row>
    <row r="173" spans="3:21">
      <c r="C173" s="631" t="s">
        <v>9965</v>
      </c>
      <c r="K173" s="631" t="s">
        <v>8737</v>
      </c>
      <c r="U173" s="631" t="s">
        <v>9885</v>
      </c>
    </row>
    <row r="174" spans="3:21">
      <c r="D174" s="631" t="str">
        <f>"CREATE TABLE "&amp;$H$1&amp;".upk_k40.k40_mm_data("</f>
        <v>CREATE TABLE UPK.upk_k40.k40_mm_data(</v>
      </c>
    </row>
    <row r="175" spans="3:21">
      <c r="E175" s="631" t="s">
        <v>9986</v>
      </c>
    </row>
    <row r="176" spans="3:21">
      <c r="E176" s="631" t="s">
        <v>10021</v>
      </c>
    </row>
    <row r="177" spans="5:5">
      <c r="E177" s="631" t="s">
        <v>10022</v>
      </c>
    </row>
    <row r="178" spans="5:5">
      <c r="E178" s="631" t="s">
        <v>9987</v>
      </c>
    </row>
    <row r="179" spans="5:5">
      <c r="E179" s="631" t="s">
        <v>10023</v>
      </c>
    </row>
    <row r="180" spans="5:5">
      <c r="E180" s="631" t="s">
        <v>10024</v>
      </c>
    </row>
    <row r="181" spans="5:5">
      <c r="E181" s="631" t="s">
        <v>10025</v>
      </c>
    </row>
    <row r="182" spans="5:5">
      <c r="E182" s="631" t="s">
        <v>10026</v>
      </c>
    </row>
    <row r="183" spans="5:5">
      <c r="E183" s="631" t="s">
        <v>10027</v>
      </c>
    </row>
    <row r="184" spans="5:5">
      <c r="E184" s="631" t="s">
        <v>10028</v>
      </c>
    </row>
    <row r="185" spans="5:5">
      <c r="E185" s="631" t="s">
        <v>10029</v>
      </c>
    </row>
    <row r="186" spans="5:5">
      <c r="E186" s="631" t="s">
        <v>10030</v>
      </c>
    </row>
    <row r="187" spans="5:5">
      <c r="E187" s="631" t="s">
        <v>10031</v>
      </c>
    </row>
    <row r="188" spans="5:5">
      <c r="E188" s="631" t="s">
        <v>10032</v>
      </c>
    </row>
    <row r="189" spans="5:5">
      <c r="E189" s="631" t="s">
        <v>10033</v>
      </c>
    </row>
    <row r="190" spans="5:5">
      <c r="E190" s="631" t="s">
        <v>10034</v>
      </c>
    </row>
    <row r="191" spans="5:5">
      <c r="E191" s="631" t="s">
        <v>10035</v>
      </c>
    </row>
    <row r="192" spans="5:5">
      <c r="E192" s="631" t="s">
        <v>10036</v>
      </c>
    </row>
    <row r="193" spans="5:5">
      <c r="E193" s="631" t="s">
        <v>10037</v>
      </c>
    </row>
    <row r="194" spans="5:5">
      <c r="E194" s="631" t="s">
        <v>10038</v>
      </c>
    </row>
    <row r="195" spans="5:5">
      <c r="E195" s="631" t="s">
        <v>10039</v>
      </c>
    </row>
    <row r="196" spans="5:5">
      <c r="E196" s="631" t="s">
        <v>10040</v>
      </c>
    </row>
    <row r="197" spans="5:5">
      <c r="E197" s="631" t="s">
        <v>10041</v>
      </c>
    </row>
    <row r="198" spans="5:5">
      <c r="E198" s="631" t="s">
        <v>10042</v>
      </c>
    </row>
    <row r="199" spans="5:5">
      <c r="E199" s="631" t="s">
        <v>10043</v>
      </c>
    </row>
    <row r="200" spans="5:5">
      <c r="E200" s="631" t="s">
        <v>10044</v>
      </c>
    </row>
    <row r="201" spans="5:5">
      <c r="E201" s="631" t="s">
        <v>10045</v>
      </c>
    </row>
    <row r="202" spans="5:5">
      <c r="E202" s="631" t="s">
        <v>10046</v>
      </c>
    </row>
    <row r="203" spans="5:5">
      <c r="E203" s="631" t="s">
        <v>10047</v>
      </c>
    </row>
    <row r="204" spans="5:5">
      <c r="E204" s="631" t="s">
        <v>10048</v>
      </c>
    </row>
    <row r="205" spans="5:5">
      <c r="E205" s="631" t="s">
        <v>10049</v>
      </c>
    </row>
    <row r="206" spans="5:5">
      <c r="E206" s="631" t="s">
        <v>10050</v>
      </c>
    </row>
    <row r="207" spans="5:5">
      <c r="E207" s="631" t="s">
        <v>10051</v>
      </c>
    </row>
    <row r="208" spans="5:5">
      <c r="E208" s="631" t="s">
        <v>10052</v>
      </c>
    </row>
    <row r="209" spans="5:5">
      <c r="E209" s="631" t="s">
        <v>10053</v>
      </c>
    </row>
    <row r="210" spans="5:5">
      <c r="E210" s="631" t="s">
        <v>10054</v>
      </c>
    </row>
    <row r="211" spans="5:5">
      <c r="E211" s="631" t="s">
        <v>10055</v>
      </c>
    </row>
    <row r="212" spans="5:5">
      <c r="E212" s="631" t="s">
        <v>10056</v>
      </c>
    </row>
    <row r="213" spans="5:5">
      <c r="E213" s="631" t="s">
        <v>10057</v>
      </c>
    </row>
    <row r="214" spans="5:5">
      <c r="E214" s="631" t="s">
        <v>10058</v>
      </c>
    </row>
    <row r="215" spans="5:5">
      <c r="E215" s="631" t="s">
        <v>10059</v>
      </c>
    </row>
    <row r="216" spans="5:5">
      <c r="E216" s="631" t="s">
        <v>10060</v>
      </c>
    </row>
    <row r="217" spans="5:5">
      <c r="E217" s="631" t="s">
        <v>10061</v>
      </c>
    </row>
    <row r="218" spans="5:5">
      <c r="E218" s="631" t="s">
        <v>10062</v>
      </c>
    </row>
    <row r="219" spans="5:5">
      <c r="E219" s="631" t="s">
        <v>10063</v>
      </c>
    </row>
    <row r="220" spans="5:5">
      <c r="E220" s="631" t="s">
        <v>10064</v>
      </c>
    </row>
    <row r="221" spans="5:5">
      <c r="E221" s="631" t="s">
        <v>10065</v>
      </c>
    </row>
    <row r="222" spans="5:5">
      <c r="E222" s="631" t="s">
        <v>10014</v>
      </c>
    </row>
    <row r="223" spans="5:5">
      <c r="E223" s="631" t="s">
        <v>10068</v>
      </c>
    </row>
    <row r="224" spans="5:5">
      <c r="E224" s="631" t="s">
        <v>10066</v>
      </c>
    </row>
    <row r="225" spans="3:21">
      <c r="E225" s="631" t="s">
        <v>9990</v>
      </c>
    </row>
    <row r="226" spans="3:21">
      <c r="E226" s="631" t="s">
        <v>9991</v>
      </c>
    </row>
    <row r="227" spans="3:21">
      <c r="E227" s="631" t="s">
        <v>13224</v>
      </c>
    </row>
    <row r="228" spans="3:21">
      <c r="E228" s="631" t="s">
        <v>9993</v>
      </c>
    </row>
    <row r="229" spans="3:21">
      <c r="D229" s="631" t="s">
        <v>279</v>
      </c>
    </row>
    <row r="230" spans="3:21">
      <c r="D230" s="631" t="str">
        <f>"ALTER TABLE "&amp;$H$1&amp;".upk_k40.k40_mm_data ADD CONSTRAINT ui_k40_mm_data PRIMARY KEY CLUSTERED (data_id);"</f>
        <v>ALTER TABLE UPK.upk_k40.k40_mm_data ADD CONSTRAINT ui_k40_mm_data PRIMARY KEY CLUSTERED (data_id);</v>
      </c>
    </row>
    <row r="231" spans="3:21">
      <c r="D231" s="631" t="str">
        <f>"CREATE INDEX idx_mm_data_key ON "&amp;$H$1&amp;".upk_k40.k40_mm_data (nendo, make_day, buhin_no, kougu_no, stage_no);"</f>
        <v>CREATE INDEX idx_mm_data_key ON UPK.upk_k40.k40_mm_data (nendo, make_day, buhin_no, kougu_no, stage_no);</v>
      </c>
    </row>
    <row r="232" spans="3:21">
      <c r="D232" s="631" t="str">
        <f>"CREATE INDEX idx_mm_data_nendo ON "&amp;$H$1&amp;".upk_k40.k40_mm_data (nendo);"</f>
        <v>CREATE INDEX idx_mm_data_nendo ON UPK.upk_k40.k40_mm_data (nendo);</v>
      </c>
    </row>
    <row r="233" spans="3:21">
      <c r="D233" s="631" t="str">
        <f>"CREATE INDEX idx_mm_data_make_day ON "&amp;$H$1&amp;".upk_k40.k40_mm_data (make_day);"</f>
        <v>CREATE INDEX idx_mm_data_make_day ON UPK.upk_k40.k40_mm_data (make_day);</v>
      </c>
    </row>
    <row r="234" spans="3:21">
      <c r="C234" s="631" t="s">
        <v>9965</v>
      </c>
      <c r="K234" s="631" t="s">
        <v>8774</v>
      </c>
      <c r="U234" s="631" t="s">
        <v>9971</v>
      </c>
    </row>
    <row r="235" spans="3:21">
      <c r="D235" s="631" t="str">
        <f>"CREATE TABLE "&amp;$H$1&amp;".upk_k40.k40_mm_history("</f>
        <v>CREATE TABLE UPK.upk_k40.k40_mm_history(</v>
      </c>
    </row>
    <row r="236" spans="3:21">
      <c r="E236" s="631" t="s">
        <v>9986</v>
      </c>
    </row>
    <row r="237" spans="3:21">
      <c r="E237" s="631" t="s">
        <v>10021</v>
      </c>
    </row>
    <row r="238" spans="3:21">
      <c r="E238" s="631" t="s">
        <v>10022</v>
      </c>
    </row>
    <row r="239" spans="3:21">
      <c r="E239" s="631" t="s">
        <v>9987</v>
      </c>
    </row>
    <row r="240" spans="3:21">
      <c r="E240" s="631" t="s">
        <v>10023</v>
      </c>
    </row>
    <row r="241" spans="5:5">
      <c r="E241" s="631" t="s">
        <v>10069</v>
      </c>
    </row>
    <row r="242" spans="5:5">
      <c r="E242" s="631" t="s">
        <v>10026</v>
      </c>
    </row>
    <row r="243" spans="5:5">
      <c r="E243" s="631" t="s">
        <v>10027</v>
      </c>
    </row>
    <row r="244" spans="5:5">
      <c r="E244" s="631" t="s">
        <v>10028</v>
      </c>
    </row>
    <row r="245" spans="5:5">
      <c r="E245" s="631" t="s">
        <v>10029</v>
      </c>
    </row>
    <row r="246" spans="5:5">
      <c r="E246" s="631" t="s">
        <v>10030</v>
      </c>
    </row>
    <row r="247" spans="5:5">
      <c r="E247" s="631" t="s">
        <v>10031</v>
      </c>
    </row>
    <row r="248" spans="5:5">
      <c r="E248" s="631" t="s">
        <v>10032</v>
      </c>
    </row>
    <row r="249" spans="5:5">
      <c r="E249" s="631" t="s">
        <v>10033</v>
      </c>
    </row>
    <row r="250" spans="5:5">
      <c r="E250" s="631" t="s">
        <v>10034</v>
      </c>
    </row>
    <row r="251" spans="5:5">
      <c r="E251" s="631" t="s">
        <v>10035</v>
      </c>
    </row>
    <row r="252" spans="5:5">
      <c r="E252" s="631" t="s">
        <v>10036</v>
      </c>
    </row>
    <row r="253" spans="5:5">
      <c r="E253" s="631" t="s">
        <v>10037</v>
      </c>
    </row>
    <row r="254" spans="5:5">
      <c r="E254" s="631" t="s">
        <v>10038</v>
      </c>
    </row>
    <row r="255" spans="5:5">
      <c r="E255" s="631" t="s">
        <v>10039</v>
      </c>
    </row>
    <row r="256" spans="5:5">
      <c r="E256" s="631" t="s">
        <v>10040</v>
      </c>
    </row>
    <row r="257" spans="5:5">
      <c r="E257" s="631" t="s">
        <v>10041</v>
      </c>
    </row>
    <row r="258" spans="5:5">
      <c r="E258" s="631" t="s">
        <v>10042</v>
      </c>
    </row>
    <row r="259" spans="5:5">
      <c r="E259" s="631" t="s">
        <v>10043</v>
      </c>
    </row>
    <row r="260" spans="5:5">
      <c r="E260" s="631" t="s">
        <v>10044</v>
      </c>
    </row>
    <row r="261" spans="5:5">
      <c r="E261" s="631" t="s">
        <v>10045</v>
      </c>
    </row>
    <row r="262" spans="5:5">
      <c r="E262" s="631" t="s">
        <v>10046</v>
      </c>
    </row>
    <row r="263" spans="5:5">
      <c r="E263" s="631" t="s">
        <v>10047</v>
      </c>
    </row>
    <row r="264" spans="5:5">
      <c r="E264" s="631" t="s">
        <v>10048</v>
      </c>
    </row>
    <row r="265" spans="5:5">
      <c r="E265" s="631" t="s">
        <v>10049</v>
      </c>
    </row>
    <row r="266" spans="5:5">
      <c r="E266" s="631" t="s">
        <v>10050</v>
      </c>
    </row>
    <row r="267" spans="5:5">
      <c r="E267" s="631" t="s">
        <v>10051</v>
      </c>
    </row>
    <row r="268" spans="5:5">
      <c r="E268" s="631" t="s">
        <v>10052</v>
      </c>
    </row>
    <row r="269" spans="5:5">
      <c r="E269" s="631" t="s">
        <v>10053</v>
      </c>
    </row>
    <row r="270" spans="5:5">
      <c r="E270" s="631" t="s">
        <v>10054</v>
      </c>
    </row>
    <row r="271" spans="5:5">
      <c r="E271" s="631" t="s">
        <v>10055</v>
      </c>
    </row>
    <row r="272" spans="5:5">
      <c r="E272" s="631" t="s">
        <v>10056</v>
      </c>
    </row>
    <row r="273" spans="4:5">
      <c r="E273" s="631" t="s">
        <v>10057</v>
      </c>
    </row>
    <row r="274" spans="4:5">
      <c r="E274" s="631" t="s">
        <v>10058</v>
      </c>
    </row>
    <row r="275" spans="4:5">
      <c r="E275" s="631" t="s">
        <v>10059</v>
      </c>
    </row>
    <row r="276" spans="4:5">
      <c r="E276" s="631" t="s">
        <v>10060</v>
      </c>
    </row>
    <row r="277" spans="4:5">
      <c r="E277" s="631" t="s">
        <v>10061</v>
      </c>
    </row>
    <row r="278" spans="4:5">
      <c r="E278" s="631" t="s">
        <v>10062</v>
      </c>
    </row>
    <row r="279" spans="4:5">
      <c r="E279" s="631" t="s">
        <v>10063</v>
      </c>
    </row>
    <row r="280" spans="4:5">
      <c r="E280" s="631" t="s">
        <v>10064</v>
      </c>
    </row>
    <row r="281" spans="4:5">
      <c r="E281" s="631" t="s">
        <v>10065</v>
      </c>
    </row>
    <row r="282" spans="4:5">
      <c r="E282" s="631" t="s">
        <v>10014</v>
      </c>
    </row>
    <row r="283" spans="4:5">
      <c r="E283" s="631" t="s">
        <v>10068</v>
      </c>
    </row>
    <row r="284" spans="4:5">
      <c r="E284" s="631" t="s">
        <v>10070</v>
      </c>
    </row>
    <row r="285" spans="4:5">
      <c r="E285" s="631" t="s">
        <v>9990</v>
      </c>
    </row>
    <row r="286" spans="4:5">
      <c r="E286" s="631" t="s">
        <v>10017</v>
      </c>
    </row>
    <row r="287" spans="4:5">
      <c r="D287" s="631" t="s">
        <v>279</v>
      </c>
    </row>
    <row r="288" spans="4:5">
      <c r="D288" s="631" t="str">
        <f>"ALTER TABLE "&amp;$H$1&amp;".upk_k40.k40_mm_history ADD CONSTRAINT ui_k40_mm_history PRIMARY KEY CLUSTERED (data_id);"</f>
        <v>ALTER TABLE UPK.upk_k40.k40_mm_history ADD CONSTRAINT ui_k40_mm_history PRIMARY KEY CLUSTERED (data_id);</v>
      </c>
    </row>
    <row r="289" spans="2:21">
      <c r="D289" s="631" t="str">
        <f>"CREATE INDEX idx_mm_data_key ON "&amp;$H$1&amp;".upk_k40.k40_mm_history (nendo, make_day, buhin_no, kougu_no, stage_no);"</f>
        <v>CREATE INDEX idx_mm_data_key ON UPK.upk_k40.k40_mm_history (nendo, make_day, buhin_no, kougu_no, stage_no);</v>
      </c>
    </row>
    <row r="290" spans="2:21">
      <c r="D290" s="631" t="str">
        <f>"CREATE INDEX idx_mm_data_nendo ON "&amp;$H$1&amp;".upk_k40.k40_mm_history (nendo);"</f>
        <v>CREATE INDEX idx_mm_data_nendo ON UPK.upk_k40.k40_mm_history (nendo);</v>
      </c>
    </row>
    <row r="291" spans="2:21">
      <c r="D291" s="631" t="str">
        <f>"CREATE INDEX idx_mm_data_make_day ON "&amp;$H$1&amp;".upk_k40.k40_mm_history (make_day);"</f>
        <v>CREATE INDEX idx_mm_data_make_day ON UPK.upk_k40.k40_mm_history (make_day);</v>
      </c>
    </row>
    <row r="292" spans="2:21">
      <c r="B292" s="631" t="s">
        <v>10071</v>
      </c>
    </row>
    <row r="293" spans="2:21">
      <c r="B293" s="624" t="s">
        <v>10168</v>
      </c>
    </row>
    <row r="294" spans="2:21">
      <c r="C294" s="631" t="s">
        <v>9964</v>
      </c>
      <c r="K294" s="631" t="s">
        <v>301</v>
      </c>
      <c r="U294" s="631" t="s">
        <v>9973</v>
      </c>
    </row>
    <row r="295" spans="2:21">
      <c r="D295" s="631" t="s">
        <v>10151</v>
      </c>
    </row>
    <row r="296" spans="2:21">
      <c r="D296" s="631" t="s">
        <v>10072</v>
      </c>
    </row>
    <row r="297" spans="2:21">
      <c r="D297" s="631" t="s">
        <v>10073</v>
      </c>
    </row>
    <row r="298" spans="2:21">
      <c r="D298" s="631" t="s">
        <v>10076</v>
      </c>
    </row>
    <row r="299" spans="2:21">
      <c r="C299" s="631" t="s">
        <v>9974</v>
      </c>
      <c r="K299" s="631" t="s">
        <v>303</v>
      </c>
      <c r="U299" s="631" t="s">
        <v>9975</v>
      </c>
    </row>
    <row r="300" spans="2:21">
      <c r="D300" s="631" t="s">
        <v>10152</v>
      </c>
    </row>
    <row r="301" spans="2:21">
      <c r="D301" s="631" t="s">
        <v>10074</v>
      </c>
    </row>
    <row r="302" spans="2:21">
      <c r="D302" s="631" t="s">
        <v>10075</v>
      </c>
    </row>
    <row r="303" spans="2:21">
      <c r="D303" s="631" t="s">
        <v>10076</v>
      </c>
    </row>
    <row r="304" spans="2:21">
      <c r="C304" s="631" t="s">
        <v>9974</v>
      </c>
      <c r="K304" s="631" t="s">
        <v>8645</v>
      </c>
      <c r="U304" s="631" t="s">
        <v>9976</v>
      </c>
    </row>
    <row r="305" spans="3:21">
      <c r="D305" s="631" t="s">
        <v>10153</v>
      </c>
    </row>
    <row r="306" spans="3:21">
      <c r="D306" s="631" t="s">
        <v>10077</v>
      </c>
    </row>
    <row r="307" spans="3:21">
      <c r="D307" s="631" t="s">
        <v>10078</v>
      </c>
    </row>
    <row r="308" spans="3:21">
      <c r="D308" s="631" t="s">
        <v>10076</v>
      </c>
    </row>
    <row r="309" spans="3:21">
      <c r="C309" s="631" t="s">
        <v>9974</v>
      </c>
      <c r="K309" s="631" t="s">
        <v>8673</v>
      </c>
      <c r="U309" s="631" t="s">
        <v>9977</v>
      </c>
    </row>
    <row r="310" spans="3:21">
      <c r="D310" s="631" t="s">
        <v>10154</v>
      </c>
    </row>
    <row r="311" spans="3:21">
      <c r="D311" s="631" t="s">
        <v>10079</v>
      </c>
    </row>
    <row r="312" spans="3:21">
      <c r="D312" s="631" t="s">
        <v>10080</v>
      </c>
    </row>
    <row r="313" spans="3:21">
      <c r="D313" s="631" t="s">
        <v>10081</v>
      </c>
    </row>
    <row r="314" spans="3:21">
      <c r="D314" s="631" t="s">
        <v>10082</v>
      </c>
    </row>
    <row r="315" spans="3:21">
      <c r="C315" s="631" t="s">
        <v>9974</v>
      </c>
      <c r="K315" s="631" t="s">
        <v>261</v>
      </c>
      <c r="U315" s="631" t="s">
        <v>263</v>
      </c>
    </row>
    <row r="316" spans="3:21">
      <c r="D316" s="631" t="s">
        <v>10155</v>
      </c>
    </row>
    <row r="317" spans="3:21">
      <c r="D317" s="631" t="s">
        <v>10083</v>
      </c>
    </row>
    <row r="318" spans="3:21">
      <c r="D318" s="631" t="s">
        <v>10084</v>
      </c>
    </row>
    <row r="319" spans="3:21">
      <c r="D319" s="631" t="s">
        <v>10085</v>
      </c>
    </row>
    <row r="320" spans="3:21">
      <c r="D320" s="631" t="s">
        <v>10086</v>
      </c>
    </row>
    <row r="321" spans="3:21">
      <c r="C321" s="631" t="s">
        <v>9974</v>
      </c>
      <c r="K321" s="631" t="s">
        <v>262</v>
      </c>
      <c r="U321" s="631" t="s">
        <v>264</v>
      </c>
    </row>
    <row r="322" spans="3:21">
      <c r="D322" s="631" t="s">
        <v>10156</v>
      </c>
    </row>
    <row r="323" spans="3:21">
      <c r="D323" s="631" t="s">
        <v>10087</v>
      </c>
    </row>
    <row r="324" spans="3:21">
      <c r="D324" s="631" t="s">
        <v>10088</v>
      </c>
    </row>
    <row r="325" spans="3:21">
      <c r="D325" s="631" t="s">
        <v>10089</v>
      </c>
    </row>
    <row r="326" spans="3:21">
      <c r="D326" s="631" t="s">
        <v>10090</v>
      </c>
    </row>
    <row r="327" spans="3:21">
      <c r="D327" s="631" t="s">
        <v>10091</v>
      </c>
    </row>
    <row r="328" spans="3:21">
      <c r="D328" s="631" t="s">
        <v>10157</v>
      </c>
    </row>
    <row r="329" spans="3:21">
      <c r="D329" s="631" t="s">
        <v>10158</v>
      </c>
    </row>
    <row r="330" spans="3:21">
      <c r="D330" s="631" t="s">
        <v>10159</v>
      </c>
    </row>
    <row r="331" spans="3:21">
      <c r="D331" s="631" t="s">
        <v>10092</v>
      </c>
    </row>
    <row r="332" spans="3:21">
      <c r="C332" s="631" t="s">
        <v>9974</v>
      </c>
      <c r="K332" s="631" t="s">
        <v>8794</v>
      </c>
      <c r="U332" s="631" t="s">
        <v>9978</v>
      </c>
    </row>
    <row r="333" spans="3:21">
      <c r="D333" s="631" t="s">
        <v>10160</v>
      </c>
    </row>
    <row r="334" spans="3:21">
      <c r="D334" s="631" t="s">
        <v>10093</v>
      </c>
    </row>
    <row r="335" spans="3:21">
      <c r="D335" s="631" t="s">
        <v>10094</v>
      </c>
    </row>
    <row r="336" spans="3:21">
      <c r="D336" s="631" t="s">
        <v>10076</v>
      </c>
    </row>
    <row r="337" spans="3:21">
      <c r="C337" s="631" t="s">
        <v>9974</v>
      </c>
      <c r="K337" s="631" t="s">
        <v>8814</v>
      </c>
      <c r="U337" s="631" t="s">
        <v>9979</v>
      </c>
    </row>
    <row r="338" spans="3:21">
      <c r="D338" s="631" t="s">
        <v>10161</v>
      </c>
    </row>
    <row r="339" spans="3:21">
      <c r="D339" s="631" t="s">
        <v>10095</v>
      </c>
    </row>
    <row r="340" spans="3:21">
      <c r="D340" s="631" t="s">
        <v>10096</v>
      </c>
    </row>
    <row r="341" spans="3:21">
      <c r="D341" s="631" t="s">
        <v>10097</v>
      </c>
    </row>
    <row r="342" spans="3:21">
      <c r="C342" s="631" t="s">
        <v>9974</v>
      </c>
      <c r="K342" s="631" t="s">
        <v>8815</v>
      </c>
      <c r="U342" s="631" t="s">
        <v>9980</v>
      </c>
    </row>
    <row r="343" spans="3:21">
      <c r="D343" s="631" t="s">
        <v>10162</v>
      </c>
    </row>
    <row r="344" spans="3:21">
      <c r="D344" s="631" t="s">
        <v>10098</v>
      </c>
    </row>
    <row r="345" spans="3:21">
      <c r="D345" s="631" t="s">
        <v>10096</v>
      </c>
    </row>
    <row r="346" spans="3:21">
      <c r="D346" s="631" t="s">
        <v>10099</v>
      </c>
    </row>
    <row r="347" spans="3:21">
      <c r="C347" s="631" t="s">
        <v>9974</v>
      </c>
      <c r="K347" s="631" t="s">
        <v>9185</v>
      </c>
      <c r="U347" s="631" t="s">
        <v>9981</v>
      </c>
    </row>
    <row r="348" spans="3:21">
      <c r="D348" s="631" t="s">
        <v>10163</v>
      </c>
    </row>
    <row r="349" spans="3:21">
      <c r="D349" s="631" t="s">
        <v>10100</v>
      </c>
    </row>
    <row r="350" spans="3:21">
      <c r="D350" s="631" t="s">
        <v>10101</v>
      </c>
    </row>
    <row r="351" spans="3:21">
      <c r="D351" s="631" t="s">
        <v>10102</v>
      </c>
    </row>
    <row r="352" spans="3:21">
      <c r="D352" s="631" t="s">
        <v>10103</v>
      </c>
    </row>
    <row r="353" spans="3:21">
      <c r="D353" s="631" t="s">
        <v>10104</v>
      </c>
    </row>
    <row r="354" spans="3:21">
      <c r="D354" s="631" t="s">
        <v>10105</v>
      </c>
    </row>
    <row r="355" spans="3:21">
      <c r="D355" s="631" t="s">
        <v>10106</v>
      </c>
    </row>
    <row r="356" spans="3:21">
      <c r="D356" s="631" t="s">
        <v>10107</v>
      </c>
    </row>
    <row r="357" spans="3:21">
      <c r="D357" s="631" t="s">
        <v>10108</v>
      </c>
    </row>
    <row r="358" spans="3:21">
      <c r="D358" s="631" t="s">
        <v>10109</v>
      </c>
    </row>
    <row r="359" spans="3:21">
      <c r="D359" s="631" t="s">
        <v>10110</v>
      </c>
    </row>
    <row r="360" spans="3:21">
      <c r="C360" s="631" t="s">
        <v>9974</v>
      </c>
      <c r="K360" s="631" t="s">
        <v>9250</v>
      </c>
      <c r="U360" s="631" t="s">
        <v>9982</v>
      </c>
    </row>
    <row r="361" spans="3:21">
      <c r="D361" s="631" t="s">
        <v>10164</v>
      </c>
    </row>
    <row r="362" spans="3:21">
      <c r="D362" s="631" t="s">
        <v>10111</v>
      </c>
    </row>
    <row r="363" spans="3:21">
      <c r="D363" s="631" t="s">
        <v>10112</v>
      </c>
    </row>
    <row r="364" spans="3:21">
      <c r="D364" s="631" t="s">
        <v>10113</v>
      </c>
    </row>
    <row r="365" spans="3:21">
      <c r="D365" s="631" t="s">
        <v>10114</v>
      </c>
    </row>
    <row r="366" spans="3:21">
      <c r="D366" s="631" t="s">
        <v>10115</v>
      </c>
    </row>
    <row r="367" spans="3:21">
      <c r="D367" s="631" t="s">
        <v>10116</v>
      </c>
    </row>
    <row r="368" spans="3:21">
      <c r="D368" s="631" t="s">
        <v>10117</v>
      </c>
    </row>
    <row r="369" spans="3:21">
      <c r="D369" s="631" t="s">
        <v>10165</v>
      </c>
    </row>
    <row r="370" spans="3:21">
      <c r="C370" s="631" t="s">
        <v>9974</v>
      </c>
      <c r="K370" s="631" t="s">
        <v>9797</v>
      </c>
      <c r="U370" s="631" t="s">
        <v>9983</v>
      </c>
    </row>
    <row r="371" spans="3:21">
      <c r="D371" s="631" t="s">
        <v>10166</v>
      </c>
    </row>
    <row r="372" spans="3:21">
      <c r="D372" s="631" t="s">
        <v>10118</v>
      </c>
    </row>
    <row r="373" spans="3:21">
      <c r="D373" s="631" t="s">
        <v>10119</v>
      </c>
    </row>
    <row r="374" spans="3:21">
      <c r="D374" s="631" t="s">
        <v>10120</v>
      </c>
    </row>
    <row r="375" spans="3:21">
      <c r="D375" s="631" t="s">
        <v>10121</v>
      </c>
    </row>
    <row r="376" spans="3:21">
      <c r="D376" s="631" t="s">
        <v>10122</v>
      </c>
    </row>
    <row r="377" spans="3:21">
      <c r="D377" s="631" t="s">
        <v>10123</v>
      </c>
    </row>
    <row r="378" spans="3:21">
      <c r="D378" s="631" t="s">
        <v>10124</v>
      </c>
    </row>
    <row r="379" spans="3:21">
      <c r="D379" s="631" t="s">
        <v>10125</v>
      </c>
    </row>
    <row r="380" spans="3:21">
      <c r="D380" s="631" t="s">
        <v>10126</v>
      </c>
    </row>
    <row r="381" spans="3:21">
      <c r="D381" s="631" t="s">
        <v>10127</v>
      </c>
    </row>
    <row r="382" spans="3:21">
      <c r="D382" s="631" t="s">
        <v>10128</v>
      </c>
    </row>
    <row r="383" spans="3:21">
      <c r="D383" s="631" t="s">
        <v>10129</v>
      </c>
    </row>
    <row r="384" spans="3:21">
      <c r="D384" s="631" t="s">
        <v>10130</v>
      </c>
    </row>
    <row r="385" spans="3:21">
      <c r="D385" s="631" t="s">
        <v>10131</v>
      </c>
    </row>
    <row r="386" spans="3:21">
      <c r="D386" s="631" t="s">
        <v>10132</v>
      </c>
    </row>
    <row r="387" spans="3:21">
      <c r="D387" s="631" t="s">
        <v>10133</v>
      </c>
    </row>
    <row r="388" spans="3:21">
      <c r="D388" s="631" t="s">
        <v>10134</v>
      </c>
    </row>
    <row r="389" spans="3:21">
      <c r="D389" s="631" t="s">
        <v>10135</v>
      </c>
    </row>
    <row r="390" spans="3:21">
      <c r="D390" s="631" t="s">
        <v>10136</v>
      </c>
    </row>
    <row r="391" spans="3:21">
      <c r="C391" s="631" t="s">
        <v>9974</v>
      </c>
      <c r="K391" s="631" t="s">
        <v>9899</v>
      </c>
      <c r="U391" s="631" t="s">
        <v>9984</v>
      </c>
    </row>
    <row r="392" spans="3:21">
      <c r="D392" s="631" t="s">
        <v>10193</v>
      </c>
    </row>
    <row r="393" spans="3:21">
      <c r="D393" s="631" t="s">
        <v>10137</v>
      </c>
    </row>
    <row r="394" spans="3:21">
      <c r="D394" s="631" t="s">
        <v>10138</v>
      </c>
    </row>
    <row r="395" spans="3:21">
      <c r="D395" s="631" t="s">
        <v>10139</v>
      </c>
    </row>
    <row r="396" spans="3:21">
      <c r="D396" s="631" t="s">
        <v>10140</v>
      </c>
    </row>
    <row r="397" spans="3:21">
      <c r="D397" s="631" t="s">
        <v>10141</v>
      </c>
    </row>
    <row r="398" spans="3:21">
      <c r="D398" s="631" t="s">
        <v>10142</v>
      </c>
    </row>
    <row r="399" spans="3:21">
      <c r="D399" s="631" t="s">
        <v>10143</v>
      </c>
    </row>
    <row r="400" spans="3:21">
      <c r="D400" s="631" t="s">
        <v>10144</v>
      </c>
    </row>
    <row r="401" spans="1:36">
      <c r="D401" s="631" t="s">
        <v>10145</v>
      </c>
    </row>
    <row r="402" spans="1:36">
      <c r="D402" s="631" t="s">
        <v>10146</v>
      </c>
    </row>
    <row r="403" spans="1:36">
      <c r="D403" s="631" t="s">
        <v>10147</v>
      </c>
    </row>
    <row r="404" spans="1:36">
      <c r="D404" s="631" t="s">
        <v>10148</v>
      </c>
    </row>
    <row r="405" spans="1:36">
      <c r="D405" s="631" t="s">
        <v>10149</v>
      </c>
    </row>
    <row r="406" spans="1:36">
      <c r="D406" s="631" t="s">
        <v>10150</v>
      </c>
    </row>
    <row r="407" spans="1:36">
      <c r="A407" s="631" t="s">
        <v>10167</v>
      </c>
    </row>
    <row r="408" spans="1:36">
      <c r="B408" s="631" t="s">
        <v>10171</v>
      </c>
      <c r="H408" s="631" t="s">
        <v>9341</v>
      </c>
      <c r="AB408" s="61" t="s">
        <v>9342</v>
      </c>
    </row>
    <row r="409" spans="1:36">
      <c r="C409" s="631" t="s">
        <v>10172</v>
      </c>
      <c r="Z409" s="631" t="s">
        <v>9329</v>
      </c>
      <c r="AA409" s="631" t="s">
        <v>9330</v>
      </c>
      <c r="AB409" s="631" t="s">
        <v>9331</v>
      </c>
      <c r="AC409" s="631" t="s">
        <v>9332</v>
      </c>
      <c r="AD409" s="631" t="s">
        <v>9333</v>
      </c>
      <c r="AE409" s="631" t="s">
        <v>93</v>
      </c>
      <c r="AF409" s="631" t="s">
        <v>92</v>
      </c>
      <c r="AG409" s="631" t="s">
        <v>52</v>
      </c>
      <c r="AH409" s="631" t="s">
        <v>53</v>
      </c>
      <c r="AI409" s="631" t="s">
        <v>54</v>
      </c>
      <c r="AJ409" s="631" t="s">
        <v>55</v>
      </c>
    </row>
    <row r="410" spans="1:36">
      <c r="Y410" s="631">
        <v>1</v>
      </c>
      <c r="Z410" s="631" t="s">
        <v>9337</v>
      </c>
      <c r="AA410" s="631" t="s">
        <v>9339</v>
      </c>
      <c r="AB410" s="631">
        <v>0</v>
      </c>
      <c r="AC410" s="631">
        <v>1</v>
      </c>
      <c r="AD410" s="631">
        <v>1</v>
      </c>
      <c r="AE410" s="631" t="s">
        <v>9334</v>
      </c>
      <c r="AF410" s="631" t="s">
        <v>9334</v>
      </c>
      <c r="AG410" s="542" t="s">
        <v>9344</v>
      </c>
      <c r="AH410" s="631">
        <v>433</v>
      </c>
      <c r="AI410" s="631" t="s">
        <v>9334</v>
      </c>
      <c r="AJ410" s="631" t="s">
        <v>9334</v>
      </c>
    </row>
    <row r="411" spans="1:36">
      <c r="Y411" s="631">
        <f t="shared" ref="Y411:Y474" si="0">Y410+1</f>
        <v>2</v>
      </c>
      <c r="Z411" s="631" t="s">
        <v>9337</v>
      </c>
      <c r="AA411" s="631" t="s">
        <v>9339</v>
      </c>
      <c r="AB411" s="631">
        <v>0</v>
      </c>
      <c r="AC411" s="631">
        <v>2</v>
      </c>
      <c r="AD411" s="631">
        <v>1</v>
      </c>
      <c r="AE411" s="631" t="s">
        <v>9334</v>
      </c>
      <c r="AF411" s="631" t="s">
        <v>9334</v>
      </c>
      <c r="AG411" s="542" t="s">
        <v>9344</v>
      </c>
      <c r="AH411" s="631">
        <v>433</v>
      </c>
      <c r="AI411" s="631" t="s">
        <v>9334</v>
      </c>
      <c r="AJ411" s="631" t="s">
        <v>9334</v>
      </c>
    </row>
    <row r="412" spans="1:36">
      <c r="Y412" s="631">
        <f t="shared" si="0"/>
        <v>3</v>
      </c>
      <c r="Z412" s="631" t="s">
        <v>9337</v>
      </c>
      <c r="AA412" s="631" t="s">
        <v>9339</v>
      </c>
      <c r="AB412" s="631">
        <v>0</v>
      </c>
      <c r="AC412" s="631">
        <v>3</v>
      </c>
      <c r="AD412" s="631">
        <v>0</v>
      </c>
      <c r="AE412" s="631" t="s">
        <v>9334</v>
      </c>
      <c r="AF412" s="631" t="s">
        <v>9334</v>
      </c>
      <c r="AG412" s="542" t="s">
        <v>9344</v>
      </c>
      <c r="AH412" s="631">
        <v>433</v>
      </c>
      <c r="AI412" s="631" t="s">
        <v>9334</v>
      </c>
      <c r="AJ412" s="631" t="s">
        <v>9334</v>
      </c>
    </row>
    <row r="413" spans="1:36">
      <c r="Y413" s="631">
        <f t="shared" si="0"/>
        <v>4</v>
      </c>
      <c r="Z413" s="631" t="s">
        <v>9337</v>
      </c>
      <c r="AA413" s="631" t="s">
        <v>9339</v>
      </c>
      <c r="AB413" s="631">
        <v>0</v>
      </c>
      <c r="AC413" s="631">
        <v>4</v>
      </c>
      <c r="AD413" s="631">
        <v>1</v>
      </c>
      <c r="AE413" s="631" t="s">
        <v>9334</v>
      </c>
      <c r="AF413" s="631" t="s">
        <v>9334</v>
      </c>
      <c r="AG413" s="542" t="s">
        <v>9344</v>
      </c>
      <c r="AH413" s="631">
        <v>433</v>
      </c>
      <c r="AI413" s="631" t="s">
        <v>9334</v>
      </c>
      <c r="AJ413" s="631" t="s">
        <v>9334</v>
      </c>
    </row>
    <row r="414" spans="1:36">
      <c r="Y414" s="631">
        <f t="shared" si="0"/>
        <v>5</v>
      </c>
      <c r="Z414" s="631" t="s">
        <v>9337</v>
      </c>
      <c r="AA414" s="631" t="s">
        <v>9339</v>
      </c>
      <c r="AB414" s="631">
        <v>8</v>
      </c>
      <c r="AC414" s="631">
        <v>1</v>
      </c>
      <c r="AD414" s="631">
        <v>0</v>
      </c>
      <c r="AE414" s="631" t="s">
        <v>9334</v>
      </c>
      <c r="AF414" s="631" t="s">
        <v>9334</v>
      </c>
      <c r="AG414" s="542" t="s">
        <v>9344</v>
      </c>
      <c r="AH414" s="631">
        <v>433</v>
      </c>
      <c r="AI414" s="631" t="s">
        <v>9334</v>
      </c>
      <c r="AJ414" s="631" t="s">
        <v>9334</v>
      </c>
    </row>
    <row r="415" spans="1:36">
      <c r="Y415" s="631">
        <f t="shared" si="0"/>
        <v>6</v>
      </c>
      <c r="Z415" s="631" t="s">
        <v>9337</v>
      </c>
      <c r="AA415" s="631" t="s">
        <v>9339</v>
      </c>
      <c r="AB415" s="631">
        <v>8</v>
      </c>
      <c r="AC415" s="631">
        <v>2</v>
      </c>
      <c r="AD415" s="631">
        <v>0</v>
      </c>
      <c r="AE415" s="631" t="s">
        <v>9334</v>
      </c>
      <c r="AF415" s="631" t="s">
        <v>9334</v>
      </c>
      <c r="AG415" s="542" t="s">
        <v>9344</v>
      </c>
      <c r="AH415" s="631">
        <v>433</v>
      </c>
      <c r="AI415" s="631" t="s">
        <v>9334</v>
      </c>
      <c r="AJ415" s="631" t="s">
        <v>9334</v>
      </c>
    </row>
    <row r="416" spans="1:36">
      <c r="Y416" s="631">
        <f t="shared" si="0"/>
        <v>7</v>
      </c>
      <c r="Z416" s="631" t="s">
        <v>9337</v>
      </c>
      <c r="AA416" s="631" t="s">
        <v>9339</v>
      </c>
      <c r="AB416" s="631">
        <v>8</v>
      </c>
      <c r="AC416" s="631">
        <v>3</v>
      </c>
      <c r="AD416" s="631">
        <v>0</v>
      </c>
      <c r="AE416" s="631" t="s">
        <v>9334</v>
      </c>
      <c r="AF416" s="631" t="s">
        <v>9334</v>
      </c>
      <c r="AG416" s="542" t="s">
        <v>9344</v>
      </c>
      <c r="AH416" s="631">
        <v>433</v>
      </c>
      <c r="AI416" s="631" t="s">
        <v>9334</v>
      </c>
      <c r="AJ416" s="631" t="s">
        <v>9334</v>
      </c>
    </row>
    <row r="417" spans="3:36">
      <c r="Y417" s="631">
        <f t="shared" si="0"/>
        <v>8</v>
      </c>
      <c r="Z417" s="631" t="s">
        <v>9337</v>
      </c>
      <c r="AA417" s="631" t="s">
        <v>9339</v>
      </c>
      <c r="AB417" s="631">
        <v>8</v>
      </c>
      <c r="AC417" s="631">
        <v>4</v>
      </c>
      <c r="AD417" s="631">
        <v>1</v>
      </c>
      <c r="AE417" s="631" t="s">
        <v>9334</v>
      </c>
      <c r="AF417" s="631" t="s">
        <v>9334</v>
      </c>
      <c r="AG417" s="542" t="s">
        <v>9344</v>
      </c>
      <c r="AH417" s="631">
        <v>433</v>
      </c>
      <c r="AI417" s="631" t="s">
        <v>9334</v>
      </c>
      <c r="AJ417" s="631" t="s">
        <v>9334</v>
      </c>
    </row>
    <row r="418" spans="3:36">
      <c r="Y418" s="631">
        <f t="shared" si="0"/>
        <v>9</v>
      </c>
      <c r="Z418" s="631" t="s">
        <v>9337</v>
      </c>
      <c r="AA418" s="631" t="s">
        <v>9339</v>
      </c>
      <c r="AB418" s="631">
        <v>9</v>
      </c>
      <c r="AC418" s="631">
        <v>1</v>
      </c>
      <c r="AD418" s="631">
        <v>1</v>
      </c>
      <c r="AE418" s="631" t="s">
        <v>9334</v>
      </c>
      <c r="AF418" s="631" t="s">
        <v>9334</v>
      </c>
      <c r="AG418" s="542" t="s">
        <v>9344</v>
      </c>
      <c r="AH418" s="631">
        <v>433</v>
      </c>
      <c r="AI418" s="631" t="s">
        <v>9334</v>
      </c>
      <c r="AJ418" s="631" t="s">
        <v>9334</v>
      </c>
    </row>
    <row r="419" spans="3:36">
      <c r="Y419" s="631">
        <f t="shared" si="0"/>
        <v>10</v>
      </c>
      <c r="Z419" s="631" t="s">
        <v>9337</v>
      </c>
      <c r="AA419" s="631" t="s">
        <v>9339</v>
      </c>
      <c r="AB419" s="631">
        <v>9</v>
      </c>
      <c r="AC419" s="631">
        <v>2</v>
      </c>
      <c r="AD419" s="631">
        <v>1</v>
      </c>
      <c r="AE419" s="631" t="s">
        <v>9334</v>
      </c>
      <c r="AF419" s="631" t="s">
        <v>9334</v>
      </c>
      <c r="AG419" s="542" t="s">
        <v>9344</v>
      </c>
      <c r="AH419" s="631">
        <v>433</v>
      </c>
      <c r="AI419" s="631" t="s">
        <v>9334</v>
      </c>
      <c r="AJ419" s="631" t="s">
        <v>9334</v>
      </c>
    </row>
    <row r="420" spans="3:36">
      <c r="Y420" s="631">
        <f t="shared" si="0"/>
        <v>11</v>
      </c>
      <c r="Z420" s="631" t="s">
        <v>9337</v>
      </c>
      <c r="AA420" s="631" t="s">
        <v>9339</v>
      </c>
      <c r="AB420" s="631">
        <v>9</v>
      </c>
      <c r="AC420" s="631">
        <v>3</v>
      </c>
      <c r="AD420" s="631">
        <v>1</v>
      </c>
      <c r="AE420" s="631" t="s">
        <v>9334</v>
      </c>
      <c r="AF420" s="631" t="s">
        <v>9334</v>
      </c>
      <c r="AG420" s="542" t="s">
        <v>9344</v>
      </c>
      <c r="AH420" s="631">
        <v>433</v>
      </c>
      <c r="AI420" s="631" t="s">
        <v>9334</v>
      </c>
      <c r="AJ420" s="631" t="s">
        <v>9334</v>
      </c>
    </row>
    <row r="421" spans="3:36">
      <c r="Y421" s="631">
        <f t="shared" si="0"/>
        <v>12</v>
      </c>
      <c r="Z421" s="631" t="s">
        <v>9337</v>
      </c>
      <c r="AA421" s="631" t="s">
        <v>9339</v>
      </c>
      <c r="AB421" s="631">
        <v>9</v>
      </c>
      <c r="AC421" s="631">
        <v>4</v>
      </c>
      <c r="AD421" s="631">
        <v>1</v>
      </c>
      <c r="AE421" s="631" t="s">
        <v>9334</v>
      </c>
      <c r="AF421" s="631" t="s">
        <v>9334</v>
      </c>
      <c r="AG421" s="542" t="s">
        <v>9344</v>
      </c>
      <c r="AH421" s="631">
        <v>433</v>
      </c>
      <c r="AI421" s="631" t="s">
        <v>9334</v>
      </c>
      <c r="AJ421" s="631" t="s">
        <v>9334</v>
      </c>
    </row>
    <row r="422" spans="3:36">
      <c r="C422" s="631" t="s">
        <v>10173</v>
      </c>
      <c r="Y422" s="631">
        <f t="shared" si="0"/>
        <v>13</v>
      </c>
      <c r="Z422" s="631" t="s">
        <v>9347</v>
      </c>
      <c r="AA422" s="631" t="s">
        <v>9348</v>
      </c>
      <c r="AB422" s="631">
        <v>0</v>
      </c>
      <c r="AC422" s="631">
        <v>1</v>
      </c>
      <c r="AD422" s="631">
        <v>1</v>
      </c>
      <c r="AE422" s="631" t="s">
        <v>9334</v>
      </c>
      <c r="AF422" s="631" t="s">
        <v>9334</v>
      </c>
      <c r="AG422" s="542" t="s">
        <v>9344</v>
      </c>
      <c r="AH422" s="631">
        <v>433</v>
      </c>
      <c r="AI422" s="631" t="s">
        <v>9334</v>
      </c>
      <c r="AJ422" s="631" t="s">
        <v>9334</v>
      </c>
    </row>
    <row r="423" spans="3:36">
      <c r="Y423" s="631">
        <f t="shared" si="0"/>
        <v>14</v>
      </c>
      <c r="Z423" s="631" t="s">
        <v>9347</v>
      </c>
      <c r="AA423" s="631" t="s">
        <v>9348</v>
      </c>
      <c r="AB423" s="631">
        <v>0</v>
      </c>
      <c r="AC423" s="631">
        <v>2</v>
      </c>
      <c r="AD423" s="631">
        <v>1</v>
      </c>
      <c r="AE423" s="631" t="s">
        <v>9334</v>
      </c>
      <c r="AF423" s="631" t="s">
        <v>9334</v>
      </c>
      <c r="AG423" s="542" t="s">
        <v>9344</v>
      </c>
      <c r="AH423" s="631">
        <v>433</v>
      </c>
      <c r="AI423" s="631" t="s">
        <v>9334</v>
      </c>
      <c r="AJ423" s="631" t="s">
        <v>9334</v>
      </c>
    </row>
    <row r="424" spans="3:36">
      <c r="Y424" s="631">
        <f t="shared" si="0"/>
        <v>15</v>
      </c>
      <c r="Z424" s="631" t="s">
        <v>9347</v>
      </c>
      <c r="AA424" s="631" t="s">
        <v>9348</v>
      </c>
      <c r="AB424" s="631">
        <v>0</v>
      </c>
      <c r="AC424" s="631">
        <v>3</v>
      </c>
      <c r="AD424" s="631">
        <v>0</v>
      </c>
      <c r="AE424" s="631" t="s">
        <v>9334</v>
      </c>
      <c r="AF424" s="631" t="s">
        <v>9334</v>
      </c>
      <c r="AG424" s="542" t="s">
        <v>9344</v>
      </c>
      <c r="AH424" s="631">
        <v>433</v>
      </c>
      <c r="AI424" s="631" t="s">
        <v>9334</v>
      </c>
      <c r="AJ424" s="631" t="s">
        <v>9334</v>
      </c>
    </row>
    <row r="425" spans="3:36">
      <c r="Y425" s="631">
        <f t="shared" si="0"/>
        <v>16</v>
      </c>
      <c r="Z425" s="631" t="s">
        <v>9347</v>
      </c>
      <c r="AA425" s="631" t="s">
        <v>9348</v>
      </c>
      <c r="AB425" s="631">
        <v>0</v>
      </c>
      <c r="AC425" s="631">
        <v>4</v>
      </c>
      <c r="AD425" s="631">
        <v>1</v>
      </c>
      <c r="AE425" s="631" t="s">
        <v>9334</v>
      </c>
      <c r="AF425" s="631" t="s">
        <v>9334</v>
      </c>
      <c r="AG425" s="542" t="s">
        <v>9344</v>
      </c>
      <c r="AH425" s="631">
        <v>433</v>
      </c>
      <c r="AI425" s="631" t="s">
        <v>9334</v>
      </c>
      <c r="AJ425" s="631" t="s">
        <v>9334</v>
      </c>
    </row>
    <row r="426" spans="3:36">
      <c r="Y426" s="631">
        <f t="shared" si="0"/>
        <v>17</v>
      </c>
      <c r="Z426" s="631" t="s">
        <v>9347</v>
      </c>
      <c r="AA426" s="631" t="s">
        <v>9348</v>
      </c>
      <c r="AB426" s="631">
        <v>8</v>
      </c>
      <c r="AC426" s="631">
        <v>1</v>
      </c>
      <c r="AD426" s="631">
        <v>0</v>
      </c>
      <c r="AE426" s="631" t="s">
        <v>9334</v>
      </c>
      <c r="AF426" s="631" t="s">
        <v>9334</v>
      </c>
      <c r="AG426" s="542" t="s">
        <v>9344</v>
      </c>
      <c r="AH426" s="631">
        <v>433</v>
      </c>
      <c r="AI426" s="631" t="s">
        <v>9334</v>
      </c>
      <c r="AJ426" s="631" t="s">
        <v>9334</v>
      </c>
    </row>
    <row r="427" spans="3:36">
      <c r="Y427" s="631">
        <f t="shared" si="0"/>
        <v>18</v>
      </c>
      <c r="Z427" s="631" t="s">
        <v>9347</v>
      </c>
      <c r="AA427" s="631" t="s">
        <v>9348</v>
      </c>
      <c r="AB427" s="631">
        <v>8</v>
      </c>
      <c r="AC427" s="631">
        <v>2</v>
      </c>
      <c r="AD427" s="631">
        <v>0</v>
      </c>
      <c r="AE427" s="631" t="s">
        <v>9334</v>
      </c>
      <c r="AF427" s="631" t="s">
        <v>9334</v>
      </c>
      <c r="AG427" s="542" t="s">
        <v>9344</v>
      </c>
      <c r="AH427" s="631">
        <v>433</v>
      </c>
      <c r="AI427" s="631" t="s">
        <v>9334</v>
      </c>
      <c r="AJ427" s="631" t="s">
        <v>9334</v>
      </c>
    </row>
    <row r="428" spans="3:36">
      <c r="Y428" s="631">
        <f t="shared" si="0"/>
        <v>19</v>
      </c>
      <c r="Z428" s="631" t="s">
        <v>9347</v>
      </c>
      <c r="AA428" s="631" t="s">
        <v>9348</v>
      </c>
      <c r="AB428" s="631">
        <v>8</v>
      </c>
      <c r="AC428" s="631">
        <v>3</v>
      </c>
      <c r="AD428" s="631">
        <v>0</v>
      </c>
      <c r="AE428" s="631" t="s">
        <v>9334</v>
      </c>
      <c r="AF428" s="631" t="s">
        <v>9334</v>
      </c>
      <c r="AG428" s="542" t="s">
        <v>9344</v>
      </c>
      <c r="AH428" s="631">
        <v>433</v>
      </c>
      <c r="AI428" s="631" t="s">
        <v>9334</v>
      </c>
      <c r="AJ428" s="631" t="s">
        <v>9334</v>
      </c>
    </row>
    <row r="429" spans="3:36">
      <c r="Y429" s="631">
        <f t="shared" si="0"/>
        <v>20</v>
      </c>
      <c r="Z429" s="631" t="s">
        <v>9347</v>
      </c>
      <c r="AA429" s="631" t="s">
        <v>9348</v>
      </c>
      <c r="AB429" s="631">
        <v>8</v>
      </c>
      <c r="AC429" s="631">
        <v>4</v>
      </c>
      <c r="AD429" s="631">
        <v>1</v>
      </c>
      <c r="AE429" s="631" t="s">
        <v>9334</v>
      </c>
      <c r="AF429" s="631" t="s">
        <v>9334</v>
      </c>
      <c r="AG429" s="542" t="s">
        <v>9344</v>
      </c>
      <c r="AH429" s="631">
        <v>433</v>
      </c>
      <c r="AI429" s="631" t="s">
        <v>9334</v>
      </c>
      <c r="AJ429" s="631" t="s">
        <v>9334</v>
      </c>
    </row>
    <row r="430" spans="3:36">
      <c r="Y430" s="631">
        <f t="shared" si="0"/>
        <v>21</v>
      </c>
      <c r="Z430" s="631" t="s">
        <v>9347</v>
      </c>
      <c r="AA430" s="631" t="s">
        <v>9348</v>
      </c>
      <c r="AB430" s="631">
        <v>9</v>
      </c>
      <c r="AC430" s="631">
        <v>1</v>
      </c>
      <c r="AD430" s="631">
        <v>1</v>
      </c>
      <c r="AE430" s="631" t="s">
        <v>9334</v>
      </c>
      <c r="AF430" s="631" t="s">
        <v>9334</v>
      </c>
      <c r="AG430" s="542" t="s">
        <v>9344</v>
      </c>
      <c r="AH430" s="631">
        <v>433</v>
      </c>
      <c r="AI430" s="631" t="s">
        <v>9334</v>
      </c>
      <c r="AJ430" s="631" t="s">
        <v>9334</v>
      </c>
    </row>
    <row r="431" spans="3:36">
      <c r="Y431" s="631">
        <f t="shared" si="0"/>
        <v>22</v>
      </c>
      <c r="Z431" s="631" t="s">
        <v>9347</v>
      </c>
      <c r="AA431" s="631" t="s">
        <v>9348</v>
      </c>
      <c r="AB431" s="631">
        <v>9</v>
      </c>
      <c r="AC431" s="631">
        <v>2</v>
      </c>
      <c r="AD431" s="631">
        <v>1</v>
      </c>
      <c r="AE431" s="631" t="s">
        <v>9334</v>
      </c>
      <c r="AF431" s="631" t="s">
        <v>9334</v>
      </c>
      <c r="AG431" s="542" t="s">
        <v>9344</v>
      </c>
      <c r="AH431" s="631">
        <v>433</v>
      </c>
      <c r="AI431" s="631" t="s">
        <v>9334</v>
      </c>
      <c r="AJ431" s="631" t="s">
        <v>9334</v>
      </c>
    </row>
    <row r="432" spans="3:36">
      <c r="Y432" s="631">
        <f t="shared" si="0"/>
        <v>23</v>
      </c>
      <c r="Z432" s="631" t="s">
        <v>9347</v>
      </c>
      <c r="AA432" s="631" t="s">
        <v>9348</v>
      </c>
      <c r="AB432" s="631">
        <v>9</v>
      </c>
      <c r="AC432" s="631">
        <v>3</v>
      </c>
      <c r="AD432" s="631">
        <v>1</v>
      </c>
      <c r="AE432" s="631" t="s">
        <v>9334</v>
      </c>
      <c r="AF432" s="631" t="s">
        <v>9334</v>
      </c>
      <c r="AG432" s="542" t="s">
        <v>9344</v>
      </c>
      <c r="AH432" s="631">
        <v>433</v>
      </c>
      <c r="AI432" s="631" t="s">
        <v>9334</v>
      </c>
      <c r="AJ432" s="631" t="s">
        <v>9334</v>
      </c>
    </row>
    <row r="433" spans="3:36">
      <c r="Y433" s="631">
        <f t="shared" si="0"/>
        <v>24</v>
      </c>
      <c r="Z433" s="631" t="s">
        <v>9347</v>
      </c>
      <c r="AA433" s="631" t="s">
        <v>9348</v>
      </c>
      <c r="AB433" s="631">
        <v>9</v>
      </c>
      <c r="AC433" s="631">
        <v>4</v>
      </c>
      <c r="AD433" s="631">
        <v>1</v>
      </c>
      <c r="AE433" s="631" t="s">
        <v>9334</v>
      </c>
      <c r="AF433" s="631" t="s">
        <v>9334</v>
      </c>
      <c r="AG433" s="542" t="s">
        <v>9344</v>
      </c>
      <c r="AH433" s="631">
        <v>433</v>
      </c>
      <c r="AI433" s="631" t="s">
        <v>9334</v>
      </c>
      <c r="AJ433" s="631" t="s">
        <v>9334</v>
      </c>
    </row>
    <row r="434" spans="3:36">
      <c r="C434" s="631" t="s">
        <v>10174</v>
      </c>
      <c r="Y434" s="631">
        <f t="shared" si="0"/>
        <v>25</v>
      </c>
      <c r="Z434" s="631" t="s">
        <v>9347</v>
      </c>
      <c r="AA434" s="631" t="s">
        <v>9354</v>
      </c>
      <c r="AB434" s="631">
        <v>0</v>
      </c>
      <c r="AC434" s="631">
        <v>1</v>
      </c>
      <c r="AD434" s="631">
        <v>1</v>
      </c>
      <c r="AE434" s="631" t="s">
        <v>9334</v>
      </c>
      <c r="AF434" s="631" t="s">
        <v>9334</v>
      </c>
      <c r="AG434" s="542" t="s">
        <v>9344</v>
      </c>
      <c r="AH434" s="631">
        <v>433</v>
      </c>
      <c r="AI434" s="631" t="s">
        <v>9334</v>
      </c>
      <c r="AJ434" s="631" t="s">
        <v>9334</v>
      </c>
    </row>
    <row r="435" spans="3:36">
      <c r="Y435" s="631">
        <f t="shared" si="0"/>
        <v>26</v>
      </c>
      <c r="Z435" s="631" t="s">
        <v>9347</v>
      </c>
      <c r="AA435" s="631" t="s">
        <v>9354</v>
      </c>
      <c r="AB435" s="631">
        <v>0</v>
      </c>
      <c r="AC435" s="631">
        <v>2</v>
      </c>
      <c r="AD435" s="631">
        <v>1</v>
      </c>
      <c r="AE435" s="631" t="s">
        <v>9334</v>
      </c>
      <c r="AF435" s="631" t="s">
        <v>9334</v>
      </c>
      <c r="AG435" s="542" t="s">
        <v>9344</v>
      </c>
      <c r="AH435" s="631">
        <v>433</v>
      </c>
      <c r="AI435" s="631" t="s">
        <v>9334</v>
      </c>
      <c r="AJ435" s="631" t="s">
        <v>9334</v>
      </c>
    </row>
    <row r="436" spans="3:36">
      <c r="Y436" s="631">
        <f t="shared" si="0"/>
        <v>27</v>
      </c>
      <c r="Z436" s="631" t="s">
        <v>9347</v>
      </c>
      <c r="AA436" s="631" t="s">
        <v>9354</v>
      </c>
      <c r="AB436" s="631">
        <v>0</v>
      </c>
      <c r="AC436" s="631">
        <v>3</v>
      </c>
      <c r="AD436" s="631">
        <v>0</v>
      </c>
      <c r="AE436" s="631" t="s">
        <v>9334</v>
      </c>
      <c r="AF436" s="631" t="s">
        <v>9334</v>
      </c>
      <c r="AG436" s="542" t="s">
        <v>9344</v>
      </c>
      <c r="AH436" s="631">
        <v>433</v>
      </c>
      <c r="AI436" s="631" t="s">
        <v>9334</v>
      </c>
      <c r="AJ436" s="631" t="s">
        <v>9334</v>
      </c>
    </row>
    <row r="437" spans="3:36">
      <c r="Y437" s="631">
        <f t="shared" si="0"/>
        <v>28</v>
      </c>
      <c r="Z437" s="631" t="s">
        <v>9347</v>
      </c>
      <c r="AA437" s="631" t="s">
        <v>9354</v>
      </c>
      <c r="AB437" s="631">
        <v>0</v>
      </c>
      <c r="AC437" s="631">
        <v>4</v>
      </c>
      <c r="AD437" s="631">
        <v>1</v>
      </c>
      <c r="AE437" s="631" t="s">
        <v>9334</v>
      </c>
      <c r="AF437" s="631" t="s">
        <v>9334</v>
      </c>
      <c r="AG437" s="542" t="s">
        <v>9344</v>
      </c>
      <c r="AH437" s="631">
        <v>433</v>
      </c>
      <c r="AI437" s="631" t="s">
        <v>9334</v>
      </c>
      <c r="AJ437" s="631" t="s">
        <v>9334</v>
      </c>
    </row>
    <row r="438" spans="3:36">
      <c r="Y438" s="631">
        <f t="shared" si="0"/>
        <v>29</v>
      </c>
      <c r="Z438" s="631" t="s">
        <v>9347</v>
      </c>
      <c r="AA438" s="631" t="s">
        <v>9354</v>
      </c>
      <c r="AB438" s="631">
        <v>8</v>
      </c>
      <c r="AC438" s="631">
        <v>1</v>
      </c>
      <c r="AD438" s="631">
        <v>0</v>
      </c>
      <c r="AE438" s="631" t="s">
        <v>9334</v>
      </c>
      <c r="AF438" s="631" t="s">
        <v>9334</v>
      </c>
      <c r="AG438" s="542" t="s">
        <v>9344</v>
      </c>
      <c r="AH438" s="631">
        <v>433</v>
      </c>
      <c r="AI438" s="631" t="s">
        <v>9334</v>
      </c>
      <c r="AJ438" s="631" t="s">
        <v>9334</v>
      </c>
    </row>
    <row r="439" spans="3:36">
      <c r="Y439" s="631">
        <f t="shared" si="0"/>
        <v>30</v>
      </c>
      <c r="Z439" s="631" t="s">
        <v>9347</v>
      </c>
      <c r="AA439" s="631" t="s">
        <v>9354</v>
      </c>
      <c r="AB439" s="631">
        <v>8</v>
      </c>
      <c r="AC439" s="631">
        <v>2</v>
      </c>
      <c r="AD439" s="631">
        <v>0</v>
      </c>
      <c r="AE439" s="631" t="s">
        <v>9334</v>
      </c>
      <c r="AF439" s="631" t="s">
        <v>9334</v>
      </c>
      <c r="AG439" s="542" t="s">
        <v>9344</v>
      </c>
      <c r="AH439" s="631">
        <v>433</v>
      </c>
      <c r="AI439" s="631" t="s">
        <v>9334</v>
      </c>
      <c r="AJ439" s="631" t="s">
        <v>9334</v>
      </c>
    </row>
    <row r="440" spans="3:36">
      <c r="Y440" s="631">
        <f t="shared" si="0"/>
        <v>31</v>
      </c>
      <c r="Z440" s="631" t="s">
        <v>9347</v>
      </c>
      <c r="AA440" s="631" t="s">
        <v>9354</v>
      </c>
      <c r="AB440" s="631">
        <v>8</v>
      </c>
      <c r="AC440" s="631">
        <v>3</v>
      </c>
      <c r="AD440" s="631">
        <v>0</v>
      </c>
      <c r="AE440" s="631" t="s">
        <v>9334</v>
      </c>
      <c r="AF440" s="631" t="s">
        <v>9334</v>
      </c>
      <c r="AG440" s="542" t="s">
        <v>9344</v>
      </c>
      <c r="AH440" s="631">
        <v>433</v>
      </c>
      <c r="AI440" s="631" t="s">
        <v>9334</v>
      </c>
      <c r="AJ440" s="631" t="s">
        <v>9334</v>
      </c>
    </row>
    <row r="441" spans="3:36">
      <c r="Y441" s="631">
        <f t="shared" si="0"/>
        <v>32</v>
      </c>
      <c r="Z441" s="631" t="s">
        <v>9347</v>
      </c>
      <c r="AA441" s="631" t="s">
        <v>9354</v>
      </c>
      <c r="AB441" s="631">
        <v>8</v>
      </c>
      <c r="AC441" s="631">
        <v>4</v>
      </c>
      <c r="AD441" s="631">
        <v>1</v>
      </c>
      <c r="AE441" s="631" t="s">
        <v>9334</v>
      </c>
      <c r="AF441" s="631" t="s">
        <v>9334</v>
      </c>
      <c r="AG441" s="542" t="s">
        <v>9344</v>
      </c>
      <c r="AH441" s="631">
        <v>433</v>
      </c>
      <c r="AI441" s="631" t="s">
        <v>9334</v>
      </c>
      <c r="AJ441" s="631" t="s">
        <v>9334</v>
      </c>
    </row>
    <row r="442" spans="3:36">
      <c r="Y442" s="631">
        <f t="shared" si="0"/>
        <v>33</v>
      </c>
      <c r="Z442" s="631" t="s">
        <v>9347</v>
      </c>
      <c r="AA442" s="631" t="s">
        <v>9354</v>
      </c>
      <c r="AB442" s="631">
        <v>9</v>
      </c>
      <c r="AC442" s="631">
        <v>1</v>
      </c>
      <c r="AD442" s="631">
        <v>1</v>
      </c>
      <c r="AE442" s="631" t="s">
        <v>9334</v>
      </c>
      <c r="AF442" s="631" t="s">
        <v>9334</v>
      </c>
      <c r="AG442" s="542" t="s">
        <v>9344</v>
      </c>
      <c r="AH442" s="631">
        <v>433</v>
      </c>
      <c r="AI442" s="631" t="s">
        <v>9334</v>
      </c>
      <c r="AJ442" s="631" t="s">
        <v>9334</v>
      </c>
    </row>
    <row r="443" spans="3:36">
      <c r="Y443" s="631">
        <f t="shared" si="0"/>
        <v>34</v>
      </c>
      <c r="Z443" s="631" t="s">
        <v>9347</v>
      </c>
      <c r="AA443" s="631" t="s">
        <v>9354</v>
      </c>
      <c r="AB443" s="631">
        <v>9</v>
      </c>
      <c r="AC443" s="631">
        <v>2</v>
      </c>
      <c r="AD443" s="631">
        <v>1</v>
      </c>
      <c r="AE443" s="631" t="s">
        <v>9334</v>
      </c>
      <c r="AF443" s="631" t="s">
        <v>9334</v>
      </c>
      <c r="AG443" s="542" t="s">
        <v>9344</v>
      </c>
      <c r="AH443" s="631">
        <v>433</v>
      </c>
      <c r="AI443" s="631" t="s">
        <v>9334</v>
      </c>
      <c r="AJ443" s="631" t="s">
        <v>9334</v>
      </c>
    </row>
    <row r="444" spans="3:36">
      <c r="Y444" s="631">
        <f t="shared" si="0"/>
        <v>35</v>
      </c>
      <c r="Z444" s="631" t="s">
        <v>9347</v>
      </c>
      <c r="AA444" s="631" t="s">
        <v>9354</v>
      </c>
      <c r="AB444" s="631">
        <v>9</v>
      </c>
      <c r="AC444" s="631">
        <v>3</v>
      </c>
      <c r="AD444" s="631">
        <v>1</v>
      </c>
      <c r="AE444" s="631" t="s">
        <v>9334</v>
      </c>
      <c r="AF444" s="631" t="s">
        <v>9334</v>
      </c>
      <c r="AG444" s="542" t="s">
        <v>9344</v>
      </c>
      <c r="AH444" s="631">
        <v>433</v>
      </c>
      <c r="AI444" s="631" t="s">
        <v>9334</v>
      </c>
      <c r="AJ444" s="631" t="s">
        <v>9334</v>
      </c>
    </row>
    <row r="445" spans="3:36">
      <c r="Y445" s="631">
        <f t="shared" si="0"/>
        <v>36</v>
      </c>
      <c r="Z445" s="631" t="s">
        <v>9347</v>
      </c>
      <c r="AA445" s="631" t="s">
        <v>9354</v>
      </c>
      <c r="AB445" s="631">
        <v>9</v>
      </c>
      <c r="AC445" s="631">
        <v>4</v>
      </c>
      <c r="AD445" s="631">
        <v>1</v>
      </c>
      <c r="AE445" s="631" t="s">
        <v>9334</v>
      </c>
      <c r="AF445" s="631" t="s">
        <v>9334</v>
      </c>
      <c r="AG445" s="542" t="s">
        <v>9344</v>
      </c>
      <c r="AH445" s="631">
        <v>433</v>
      </c>
      <c r="AI445" s="631" t="s">
        <v>9334</v>
      </c>
      <c r="AJ445" s="631" t="s">
        <v>9334</v>
      </c>
    </row>
    <row r="446" spans="3:36">
      <c r="C446" s="631" t="s">
        <v>9372</v>
      </c>
      <c r="Y446" s="631">
        <f t="shared" si="0"/>
        <v>37</v>
      </c>
      <c r="Z446" s="631" t="s">
        <v>9347</v>
      </c>
      <c r="AA446" s="631" t="s">
        <v>9373</v>
      </c>
      <c r="AB446" s="631">
        <v>0</v>
      </c>
      <c r="AC446" s="631">
        <v>1</v>
      </c>
      <c r="AD446" s="631">
        <v>1</v>
      </c>
      <c r="AE446" s="631" t="s">
        <v>9334</v>
      </c>
      <c r="AF446" s="631" t="s">
        <v>9334</v>
      </c>
      <c r="AG446" s="542" t="s">
        <v>9344</v>
      </c>
      <c r="AH446" s="631">
        <v>433</v>
      </c>
      <c r="AI446" s="631" t="s">
        <v>9334</v>
      </c>
      <c r="AJ446" s="631" t="s">
        <v>9334</v>
      </c>
    </row>
    <row r="447" spans="3:36">
      <c r="Y447" s="631">
        <f t="shared" si="0"/>
        <v>38</v>
      </c>
      <c r="Z447" s="631" t="s">
        <v>9347</v>
      </c>
      <c r="AA447" s="631" t="s">
        <v>9373</v>
      </c>
      <c r="AB447" s="631">
        <v>0</v>
      </c>
      <c r="AC447" s="631">
        <v>2</v>
      </c>
      <c r="AD447" s="631">
        <v>1</v>
      </c>
      <c r="AE447" s="631" t="s">
        <v>9334</v>
      </c>
      <c r="AF447" s="631" t="s">
        <v>9334</v>
      </c>
      <c r="AG447" s="542" t="s">
        <v>9344</v>
      </c>
      <c r="AH447" s="631">
        <v>433</v>
      </c>
      <c r="AI447" s="631" t="s">
        <v>9334</v>
      </c>
      <c r="AJ447" s="631" t="s">
        <v>9334</v>
      </c>
    </row>
    <row r="448" spans="3:36">
      <c r="Y448" s="631">
        <f t="shared" si="0"/>
        <v>39</v>
      </c>
      <c r="Z448" s="631" t="s">
        <v>9347</v>
      </c>
      <c r="AA448" s="631" t="s">
        <v>9373</v>
      </c>
      <c r="AB448" s="631">
        <v>0</v>
      </c>
      <c r="AC448" s="631">
        <v>3</v>
      </c>
      <c r="AD448" s="631">
        <v>0</v>
      </c>
      <c r="AE448" s="631" t="s">
        <v>9334</v>
      </c>
      <c r="AF448" s="631" t="s">
        <v>9334</v>
      </c>
      <c r="AG448" s="542" t="s">
        <v>9344</v>
      </c>
      <c r="AH448" s="631">
        <v>433</v>
      </c>
      <c r="AI448" s="631" t="s">
        <v>9334</v>
      </c>
      <c r="AJ448" s="631" t="s">
        <v>9334</v>
      </c>
    </row>
    <row r="449" spans="3:36">
      <c r="Y449" s="631">
        <f t="shared" si="0"/>
        <v>40</v>
      </c>
      <c r="Z449" s="631" t="s">
        <v>9347</v>
      </c>
      <c r="AA449" s="631" t="s">
        <v>9373</v>
      </c>
      <c r="AB449" s="631">
        <v>0</v>
      </c>
      <c r="AC449" s="631">
        <v>4</v>
      </c>
      <c r="AD449" s="631">
        <v>1</v>
      </c>
      <c r="AE449" s="631" t="s">
        <v>9334</v>
      </c>
      <c r="AF449" s="631" t="s">
        <v>9334</v>
      </c>
      <c r="AG449" s="542" t="s">
        <v>9344</v>
      </c>
      <c r="AH449" s="631">
        <v>433</v>
      </c>
      <c r="AI449" s="631" t="s">
        <v>9334</v>
      </c>
      <c r="AJ449" s="631" t="s">
        <v>9334</v>
      </c>
    </row>
    <row r="450" spans="3:36">
      <c r="Y450" s="631">
        <f t="shared" si="0"/>
        <v>41</v>
      </c>
      <c r="Z450" s="631" t="s">
        <v>9347</v>
      </c>
      <c r="AA450" s="631" t="s">
        <v>9373</v>
      </c>
      <c r="AB450" s="631">
        <v>8</v>
      </c>
      <c r="AC450" s="631">
        <v>1</v>
      </c>
      <c r="AD450" s="631">
        <v>0</v>
      </c>
      <c r="AE450" s="631" t="s">
        <v>9334</v>
      </c>
      <c r="AF450" s="631" t="s">
        <v>9334</v>
      </c>
      <c r="AG450" s="542" t="s">
        <v>9344</v>
      </c>
      <c r="AH450" s="631">
        <v>433</v>
      </c>
      <c r="AI450" s="631" t="s">
        <v>9334</v>
      </c>
      <c r="AJ450" s="631" t="s">
        <v>9334</v>
      </c>
    </row>
    <row r="451" spans="3:36">
      <c r="Y451" s="631">
        <f t="shared" si="0"/>
        <v>42</v>
      </c>
      <c r="Z451" s="631" t="s">
        <v>9347</v>
      </c>
      <c r="AA451" s="631" t="s">
        <v>9373</v>
      </c>
      <c r="AB451" s="631">
        <v>8</v>
      </c>
      <c r="AC451" s="631">
        <v>2</v>
      </c>
      <c r="AD451" s="631">
        <v>0</v>
      </c>
      <c r="AE451" s="631" t="s">
        <v>9334</v>
      </c>
      <c r="AF451" s="631" t="s">
        <v>9334</v>
      </c>
      <c r="AG451" s="542" t="s">
        <v>9344</v>
      </c>
      <c r="AH451" s="631">
        <v>433</v>
      </c>
      <c r="AI451" s="631" t="s">
        <v>9334</v>
      </c>
      <c r="AJ451" s="631" t="s">
        <v>9334</v>
      </c>
    </row>
    <row r="452" spans="3:36">
      <c r="Y452" s="631">
        <f t="shared" si="0"/>
        <v>43</v>
      </c>
      <c r="Z452" s="631" t="s">
        <v>9347</v>
      </c>
      <c r="AA452" s="631" t="s">
        <v>9373</v>
      </c>
      <c r="AB452" s="631">
        <v>8</v>
      </c>
      <c r="AC452" s="631">
        <v>3</v>
      </c>
      <c r="AD452" s="631">
        <v>0</v>
      </c>
      <c r="AE452" s="631" t="s">
        <v>9334</v>
      </c>
      <c r="AF452" s="631" t="s">
        <v>9334</v>
      </c>
      <c r="AG452" s="542" t="s">
        <v>9344</v>
      </c>
      <c r="AH452" s="631">
        <v>433</v>
      </c>
      <c r="AI452" s="631" t="s">
        <v>9334</v>
      </c>
      <c r="AJ452" s="631" t="s">
        <v>9334</v>
      </c>
    </row>
    <row r="453" spans="3:36">
      <c r="Y453" s="631">
        <f t="shared" si="0"/>
        <v>44</v>
      </c>
      <c r="Z453" s="631" t="s">
        <v>9347</v>
      </c>
      <c r="AA453" s="631" t="s">
        <v>9373</v>
      </c>
      <c r="AB453" s="631">
        <v>8</v>
      </c>
      <c r="AC453" s="631">
        <v>4</v>
      </c>
      <c r="AD453" s="631">
        <v>1</v>
      </c>
      <c r="AE453" s="631" t="s">
        <v>9334</v>
      </c>
      <c r="AF453" s="631" t="s">
        <v>9334</v>
      </c>
      <c r="AG453" s="542" t="s">
        <v>9344</v>
      </c>
      <c r="AH453" s="631">
        <v>433</v>
      </c>
      <c r="AI453" s="631" t="s">
        <v>9334</v>
      </c>
      <c r="AJ453" s="631" t="s">
        <v>9334</v>
      </c>
    </row>
    <row r="454" spans="3:36">
      <c r="Y454" s="631">
        <f t="shared" si="0"/>
        <v>45</v>
      </c>
      <c r="Z454" s="631" t="s">
        <v>9347</v>
      </c>
      <c r="AA454" s="631" t="s">
        <v>9373</v>
      </c>
      <c r="AB454" s="631">
        <v>9</v>
      </c>
      <c r="AC454" s="631">
        <v>1</v>
      </c>
      <c r="AD454" s="631">
        <v>1</v>
      </c>
      <c r="AE454" s="631" t="s">
        <v>9334</v>
      </c>
      <c r="AF454" s="631" t="s">
        <v>9334</v>
      </c>
      <c r="AG454" s="542" t="s">
        <v>9344</v>
      </c>
      <c r="AH454" s="631">
        <v>433</v>
      </c>
      <c r="AI454" s="631" t="s">
        <v>9334</v>
      </c>
      <c r="AJ454" s="631" t="s">
        <v>9334</v>
      </c>
    </row>
    <row r="455" spans="3:36">
      <c r="Y455" s="631">
        <f t="shared" si="0"/>
        <v>46</v>
      </c>
      <c r="Z455" s="631" t="s">
        <v>9347</v>
      </c>
      <c r="AA455" s="631" t="s">
        <v>9373</v>
      </c>
      <c r="AB455" s="631">
        <v>9</v>
      </c>
      <c r="AC455" s="631">
        <v>2</v>
      </c>
      <c r="AD455" s="631">
        <v>1</v>
      </c>
      <c r="AE455" s="631" t="s">
        <v>9334</v>
      </c>
      <c r="AF455" s="631" t="s">
        <v>9334</v>
      </c>
      <c r="AG455" s="542" t="s">
        <v>9344</v>
      </c>
      <c r="AH455" s="631">
        <v>433</v>
      </c>
      <c r="AI455" s="631" t="s">
        <v>9334</v>
      </c>
      <c r="AJ455" s="631" t="s">
        <v>9334</v>
      </c>
    </row>
    <row r="456" spans="3:36">
      <c r="Y456" s="631">
        <f t="shared" si="0"/>
        <v>47</v>
      </c>
      <c r="Z456" s="631" t="s">
        <v>9347</v>
      </c>
      <c r="AA456" s="631" t="s">
        <v>9373</v>
      </c>
      <c r="AB456" s="631">
        <v>9</v>
      </c>
      <c r="AC456" s="631">
        <v>3</v>
      </c>
      <c r="AD456" s="631">
        <v>1</v>
      </c>
      <c r="AE456" s="631" t="s">
        <v>9334</v>
      </c>
      <c r="AF456" s="631" t="s">
        <v>9334</v>
      </c>
      <c r="AG456" s="542" t="s">
        <v>9344</v>
      </c>
      <c r="AH456" s="631">
        <v>433</v>
      </c>
      <c r="AI456" s="631" t="s">
        <v>9334</v>
      </c>
      <c r="AJ456" s="631" t="s">
        <v>9334</v>
      </c>
    </row>
    <row r="457" spans="3:36">
      <c r="Y457" s="631">
        <f t="shared" si="0"/>
        <v>48</v>
      </c>
      <c r="Z457" s="631" t="s">
        <v>9347</v>
      </c>
      <c r="AA457" s="631" t="s">
        <v>9373</v>
      </c>
      <c r="AB457" s="631">
        <v>9</v>
      </c>
      <c r="AC457" s="631">
        <v>4</v>
      </c>
      <c r="AD457" s="631">
        <v>1</v>
      </c>
      <c r="AE457" s="631" t="s">
        <v>9334</v>
      </c>
      <c r="AF457" s="631" t="s">
        <v>9334</v>
      </c>
      <c r="AG457" s="542" t="s">
        <v>9344</v>
      </c>
      <c r="AH457" s="631">
        <v>433</v>
      </c>
      <c r="AI457" s="631" t="s">
        <v>9334</v>
      </c>
      <c r="AJ457" s="631" t="s">
        <v>9334</v>
      </c>
    </row>
    <row r="458" spans="3:36">
      <c r="C458" s="631" t="s">
        <v>9470</v>
      </c>
      <c r="Y458" s="631">
        <f t="shared" si="0"/>
        <v>49</v>
      </c>
      <c r="Z458" s="631" t="s">
        <v>9347</v>
      </c>
      <c r="AA458" s="631" t="s">
        <v>9471</v>
      </c>
      <c r="AB458" s="631">
        <v>0</v>
      </c>
      <c r="AC458" s="631">
        <v>1</v>
      </c>
      <c r="AD458" s="631">
        <v>1</v>
      </c>
      <c r="AE458" s="631" t="s">
        <v>9334</v>
      </c>
      <c r="AF458" s="631" t="s">
        <v>9334</v>
      </c>
      <c r="AG458" s="542" t="s">
        <v>9344</v>
      </c>
      <c r="AH458" s="631">
        <v>433</v>
      </c>
      <c r="AI458" s="631" t="s">
        <v>9334</v>
      </c>
      <c r="AJ458" s="631" t="s">
        <v>9334</v>
      </c>
    </row>
    <row r="459" spans="3:36">
      <c r="Y459" s="631">
        <f t="shared" si="0"/>
        <v>50</v>
      </c>
      <c r="Z459" s="631" t="s">
        <v>9347</v>
      </c>
      <c r="AA459" s="631" t="s">
        <v>9471</v>
      </c>
      <c r="AB459" s="631">
        <v>0</v>
      </c>
      <c r="AC459" s="631">
        <v>2</v>
      </c>
      <c r="AD459" s="631">
        <v>1</v>
      </c>
      <c r="AE459" s="631" t="s">
        <v>9334</v>
      </c>
      <c r="AF459" s="631" t="s">
        <v>9334</v>
      </c>
      <c r="AG459" s="542" t="s">
        <v>9344</v>
      </c>
      <c r="AH459" s="631">
        <v>433</v>
      </c>
      <c r="AI459" s="631" t="s">
        <v>9334</v>
      </c>
      <c r="AJ459" s="631" t="s">
        <v>9334</v>
      </c>
    </row>
    <row r="460" spans="3:36">
      <c r="Y460" s="631">
        <f t="shared" si="0"/>
        <v>51</v>
      </c>
      <c r="Z460" s="631" t="s">
        <v>9347</v>
      </c>
      <c r="AA460" s="631" t="s">
        <v>9471</v>
      </c>
      <c r="AB460" s="631">
        <v>0</v>
      </c>
      <c r="AC460" s="631">
        <v>3</v>
      </c>
      <c r="AD460" s="631">
        <v>0</v>
      </c>
      <c r="AE460" s="631" t="s">
        <v>9334</v>
      </c>
      <c r="AF460" s="631" t="s">
        <v>9334</v>
      </c>
      <c r="AG460" s="542" t="s">
        <v>9344</v>
      </c>
      <c r="AH460" s="631">
        <v>433</v>
      </c>
      <c r="AI460" s="631" t="s">
        <v>9334</v>
      </c>
      <c r="AJ460" s="631" t="s">
        <v>9334</v>
      </c>
    </row>
    <row r="461" spans="3:36">
      <c r="Y461" s="631">
        <f t="shared" si="0"/>
        <v>52</v>
      </c>
      <c r="Z461" s="631" t="s">
        <v>9347</v>
      </c>
      <c r="AA461" s="631" t="s">
        <v>9471</v>
      </c>
      <c r="AB461" s="631">
        <v>0</v>
      </c>
      <c r="AC461" s="631">
        <v>4</v>
      </c>
      <c r="AD461" s="631">
        <v>1</v>
      </c>
      <c r="AE461" s="631" t="s">
        <v>9334</v>
      </c>
      <c r="AF461" s="631" t="s">
        <v>9334</v>
      </c>
      <c r="AG461" s="542" t="s">
        <v>9344</v>
      </c>
      <c r="AH461" s="631">
        <v>433</v>
      </c>
      <c r="AI461" s="631" t="s">
        <v>9334</v>
      </c>
      <c r="AJ461" s="631" t="s">
        <v>9334</v>
      </c>
    </row>
    <row r="462" spans="3:36">
      <c r="Y462" s="631">
        <f t="shared" si="0"/>
        <v>53</v>
      </c>
      <c r="Z462" s="631" t="s">
        <v>9347</v>
      </c>
      <c r="AA462" s="631" t="s">
        <v>9471</v>
      </c>
      <c r="AB462" s="631">
        <v>8</v>
      </c>
      <c r="AC462" s="631">
        <v>1</v>
      </c>
      <c r="AD462" s="631">
        <v>0</v>
      </c>
      <c r="AE462" s="631" t="s">
        <v>9334</v>
      </c>
      <c r="AF462" s="631" t="s">
        <v>9334</v>
      </c>
      <c r="AG462" s="542" t="s">
        <v>9344</v>
      </c>
      <c r="AH462" s="631">
        <v>433</v>
      </c>
      <c r="AI462" s="631" t="s">
        <v>9334</v>
      </c>
      <c r="AJ462" s="631" t="s">
        <v>9334</v>
      </c>
    </row>
    <row r="463" spans="3:36">
      <c r="Y463" s="631">
        <f t="shared" si="0"/>
        <v>54</v>
      </c>
      <c r="Z463" s="631" t="s">
        <v>9347</v>
      </c>
      <c r="AA463" s="631" t="s">
        <v>9471</v>
      </c>
      <c r="AB463" s="631">
        <v>8</v>
      </c>
      <c r="AC463" s="631">
        <v>2</v>
      </c>
      <c r="AD463" s="631">
        <v>0</v>
      </c>
      <c r="AE463" s="631" t="s">
        <v>9334</v>
      </c>
      <c r="AF463" s="631" t="s">
        <v>9334</v>
      </c>
      <c r="AG463" s="542" t="s">
        <v>9344</v>
      </c>
      <c r="AH463" s="631">
        <v>433</v>
      </c>
      <c r="AI463" s="631" t="s">
        <v>9334</v>
      </c>
      <c r="AJ463" s="631" t="s">
        <v>9334</v>
      </c>
    </row>
    <row r="464" spans="3:36">
      <c r="Y464" s="631">
        <f t="shared" si="0"/>
        <v>55</v>
      </c>
      <c r="Z464" s="631" t="s">
        <v>9347</v>
      </c>
      <c r="AA464" s="631" t="s">
        <v>9471</v>
      </c>
      <c r="AB464" s="631">
        <v>8</v>
      </c>
      <c r="AC464" s="631">
        <v>3</v>
      </c>
      <c r="AD464" s="631">
        <v>0</v>
      </c>
      <c r="AE464" s="631" t="s">
        <v>9334</v>
      </c>
      <c r="AF464" s="631" t="s">
        <v>9334</v>
      </c>
      <c r="AG464" s="542" t="s">
        <v>9344</v>
      </c>
      <c r="AH464" s="631">
        <v>433</v>
      </c>
      <c r="AI464" s="631" t="s">
        <v>9334</v>
      </c>
      <c r="AJ464" s="631" t="s">
        <v>9334</v>
      </c>
    </row>
    <row r="465" spans="3:36">
      <c r="Y465" s="631">
        <f t="shared" si="0"/>
        <v>56</v>
      </c>
      <c r="Z465" s="631" t="s">
        <v>9347</v>
      </c>
      <c r="AA465" s="631" t="s">
        <v>9471</v>
      </c>
      <c r="AB465" s="631">
        <v>8</v>
      </c>
      <c r="AC465" s="631">
        <v>4</v>
      </c>
      <c r="AD465" s="631">
        <v>1</v>
      </c>
      <c r="AE465" s="631" t="s">
        <v>9334</v>
      </c>
      <c r="AF465" s="631" t="s">
        <v>9334</v>
      </c>
      <c r="AG465" s="542" t="s">
        <v>9344</v>
      </c>
      <c r="AH465" s="631">
        <v>433</v>
      </c>
      <c r="AI465" s="631" t="s">
        <v>9334</v>
      </c>
      <c r="AJ465" s="631" t="s">
        <v>9334</v>
      </c>
    </row>
    <row r="466" spans="3:36">
      <c r="Y466" s="631">
        <f t="shared" si="0"/>
        <v>57</v>
      </c>
      <c r="Z466" s="631" t="s">
        <v>9347</v>
      </c>
      <c r="AA466" s="631" t="s">
        <v>9471</v>
      </c>
      <c r="AB466" s="631">
        <v>9</v>
      </c>
      <c r="AC466" s="631">
        <v>1</v>
      </c>
      <c r="AD466" s="631">
        <v>1</v>
      </c>
      <c r="AE466" s="631" t="s">
        <v>9334</v>
      </c>
      <c r="AF466" s="631" t="s">
        <v>9334</v>
      </c>
      <c r="AG466" s="542" t="s">
        <v>9344</v>
      </c>
      <c r="AH466" s="631">
        <v>433</v>
      </c>
      <c r="AI466" s="631" t="s">
        <v>9334</v>
      </c>
      <c r="AJ466" s="631" t="s">
        <v>9334</v>
      </c>
    </row>
    <row r="467" spans="3:36">
      <c r="Y467" s="631">
        <f t="shared" si="0"/>
        <v>58</v>
      </c>
      <c r="Z467" s="631" t="s">
        <v>9347</v>
      </c>
      <c r="AA467" s="631" t="s">
        <v>9471</v>
      </c>
      <c r="AB467" s="631">
        <v>9</v>
      </c>
      <c r="AC467" s="631">
        <v>2</v>
      </c>
      <c r="AD467" s="631">
        <v>1</v>
      </c>
      <c r="AE467" s="631" t="s">
        <v>9334</v>
      </c>
      <c r="AF467" s="631" t="s">
        <v>9334</v>
      </c>
      <c r="AG467" s="542" t="s">
        <v>9344</v>
      </c>
      <c r="AH467" s="631">
        <v>433</v>
      </c>
      <c r="AI467" s="631" t="s">
        <v>9334</v>
      </c>
      <c r="AJ467" s="631" t="s">
        <v>9334</v>
      </c>
    </row>
    <row r="468" spans="3:36">
      <c r="Y468" s="631">
        <f t="shared" si="0"/>
        <v>59</v>
      </c>
      <c r="Z468" s="631" t="s">
        <v>9347</v>
      </c>
      <c r="AA468" s="631" t="s">
        <v>9471</v>
      </c>
      <c r="AB468" s="631">
        <v>9</v>
      </c>
      <c r="AC468" s="631">
        <v>3</v>
      </c>
      <c r="AD468" s="631">
        <v>1</v>
      </c>
      <c r="AE468" s="631" t="s">
        <v>9334</v>
      </c>
      <c r="AF468" s="631" t="s">
        <v>9334</v>
      </c>
      <c r="AG468" s="542" t="s">
        <v>9344</v>
      </c>
      <c r="AH468" s="631">
        <v>433</v>
      </c>
      <c r="AI468" s="631" t="s">
        <v>9334</v>
      </c>
      <c r="AJ468" s="631" t="s">
        <v>9334</v>
      </c>
    </row>
    <row r="469" spans="3:36">
      <c r="Y469" s="631">
        <f t="shared" si="0"/>
        <v>60</v>
      </c>
      <c r="Z469" s="631" t="s">
        <v>9347</v>
      </c>
      <c r="AA469" s="631" t="s">
        <v>9471</v>
      </c>
      <c r="AB469" s="631">
        <v>9</v>
      </c>
      <c r="AC469" s="631">
        <v>4</v>
      </c>
      <c r="AD469" s="631">
        <v>1</v>
      </c>
      <c r="AE469" s="631" t="s">
        <v>9334</v>
      </c>
      <c r="AF469" s="631" t="s">
        <v>9334</v>
      </c>
      <c r="AG469" s="542" t="s">
        <v>9344</v>
      </c>
      <c r="AH469" s="631">
        <v>433</v>
      </c>
      <c r="AI469" s="631" t="s">
        <v>9334</v>
      </c>
      <c r="AJ469" s="631" t="s">
        <v>9334</v>
      </c>
    </row>
    <row r="470" spans="3:36">
      <c r="C470" s="631" t="s">
        <v>9491</v>
      </c>
      <c r="Y470" s="631">
        <f t="shared" si="0"/>
        <v>61</v>
      </c>
      <c r="Z470" s="631" t="s">
        <v>9347</v>
      </c>
      <c r="AA470" s="631" t="s">
        <v>9492</v>
      </c>
      <c r="AB470" s="631">
        <v>0</v>
      </c>
      <c r="AC470" s="631">
        <v>1</v>
      </c>
      <c r="AD470" s="631">
        <v>1</v>
      </c>
      <c r="AE470" s="631" t="s">
        <v>9334</v>
      </c>
      <c r="AF470" s="631" t="s">
        <v>9334</v>
      </c>
      <c r="AG470" s="542" t="s">
        <v>9344</v>
      </c>
      <c r="AH470" s="631">
        <v>433</v>
      </c>
      <c r="AI470" s="631" t="s">
        <v>9334</v>
      </c>
      <c r="AJ470" s="631" t="s">
        <v>9334</v>
      </c>
    </row>
    <row r="471" spans="3:36">
      <c r="Y471" s="631">
        <f t="shared" si="0"/>
        <v>62</v>
      </c>
      <c r="Z471" s="631" t="s">
        <v>9347</v>
      </c>
      <c r="AA471" s="631" t="s">
        <v>9492</v>
      </c>
      <c r="AB471" s="631">
        <v>0</v>
      </c>
      <c r="AC471" s="631">
        <v>2</v>
      </c>
      <c r="AD471" s="631">
        <v>1</v>
      </c>
      <c r="AE471" s="631" t="s">
        <v>9334</v>
      </c>
      <c r="AF471" s="631" t="s">
        <v>9334</v>
      </c>
      <c r="AG471" s="542" t="s">
        <v>9344</v>
      </c>
      <c r="AH471" s="631">
        <v>433</v>
      </c>
      <c r="AI471" s="631" t="s">
        <v>9334</v>
      </c>
      <c r="AJ471" s="631" t="s">
        <v>9334</v>
      </c>
    </row>
    <row r="472" spans="3:36">
      <c r="Y472" s="631">
        <f t="shared" si="0"/>
        <v>63</v>
      </c>
      <c r="Z472" s="631" t="s">
        <v>9347</v>
      </c>
      <c r="AA472" s="631" t="s">
        <v>9492</v>
      </c>
      <c r="AB472" s="631">
        <v>0</v>
      </c>
      <c r="AC472" s="631">
        <v>3</v>
      </c>
      <c r="AD472" s="631">
        <v>0</v>
      </c>
      <c r="AE472" s="631" t="s">
        <v>9334</v>
      </c>
      <c r="AF472" s="631" t="s">
        <v>9334</v>
      </c>
      <c r="AG472" s="542" t="s">
        <v>9344</v>
      </c>
      <c r="AH472" s="631">
        <v>433</v>
      </c>
      <c r="AI472" s="631" t="s">
        <v>9334</v>
      </c>
      <c r="AJ472" s="631" t="s">
        <v>9334</v>
      </c>
    </row>
    <row r="473" spans="3:36">
      <c r="Y473" s="631">
        <f t="shared" si="0"/>
        <v>64</v>
      </c>
      <c r="Z473" s="631" t="s">
        <v>9347</v>
      </c>
      <c r="AA473" s="631" t="s">
        <v>9492</v>
      </c>
      <c r="AB473" s="631">
        <v>0</v>
      </c>
      <c r="AC473" s="631">
        <v>4</v>
      </c>
      <c r="AD473" s="631">
        <v>1</v>
      </c>
      <c r="AE473" s="631" t="s">
        <v>9334</v>
      </c>
      <c r="AF473" s="631" t="s">
        <v>9334</v>
      </c>
      <c r="AG473" s="542" t="s">
        <v>9344</v>
      </c>
      <c r="AH473" s="631">
        <v>433</v>
      </c>
      <c r="AI473" s="631" t="s">
        <v>9334</v>
      </c>
      <c r="AJ473" s="631" t="s">
        <v>9334</v>
      </c>
    </row>
    <row r="474" spans="3:36">
      <c r="Y474" s="631">
        <f t="shared" si="0"/>
        <v>65</v>
      </c>
      <c r="Z474" s="631" t="s">
        <v>9347</v>
      </c>
      <c r="AA474" s="631" t="s">
        <v>9492</v>
      </c>
      <c r="AB474" s="631">
        <v>8</v>
      </c>
      <c r="AC474" s="631">
        <v>1</v>
      </c>
      <c r="AD474" s="631">
        <v>0</v>
      </c>
      <c r="AE474" s="631" t="s">
        <v>9334</v>
      </c>
      <c r="AF474" s="631" t="s">
        <v>9334</v>
      </c>
      <c r="AG474" s="542" t="s">
        <v>9344</v>
      </c>
      <c r="AH474" s="631">
        <v>433</v>
      </c>
      <c r="AI474" s="631" t="s">
        <v>9334</v>
      </c>
      <c r="AJ474" s="631" t="s">
        <v>9334</v>
      </c>
    </row>
    <row r="475" spans="3:36">
      <c r="Y475" s="631">
        <f t="shared" ref="Y475:Y481" si="1">Y474+1</f>
        <v>66</v>
      </c>
      <c r="Z475" s="631" t="s">
        <v>9347</v>
      </c>
      <c r="AA475" s="631" t="s">
        <v>9492</v>
      </c>
      <c r="AB475" s="631">
        <v>8</v>
      </c>
      <c r="AC475" s="631">
        <v>2</v>
      </c>
      <c r="AD475" s="631">
        <v>0</v>
      </c>
      <c r="AE475" s="631" t="s">
        <v>9334</v>
      </c>
      <c r="AF475" s="631" t="s">
        <v>9334</v>
      </c>
      <c r="AG475" s="542" t="s">
        <v>9344</v>
      </c>
      <c r="AH475" s="631">
        <v>433</v>
      </c>
      <c r="AI475" s="631" t="s">
        <v>9334</v>
      </c>
      <c r="AJ475" s="631" t="s">
        <v>9334</v>
      </c>
    </row>
    <row r="476" spans="3:36">
      <c r="Y476" s="631">
        <f t="shared" si="1"/>
        <v>67</v>
      </c>
      <c r="Z476" s="631" t="s">
        <v>9347</v>
      </c>
      <c r="AA476" s="631" t="s">
        <v>9492</v>
      </c>
      <c r="AB476" s="631">
        <v>8</v>
      </c>
      <c r="AC476" s="631">
        <v>3</v>
      </c>
      <c r="AD476" s="631">
        <v>0</v>
      </c>
      <c r="AE476" s="631" t="s">
        <v>9334</v>
      </c>
      <c r="AF476" s="631" t="s">
        <v>9334</v>
      </c>
      <c r="AG476" s="542" t="s">
        <v>9344</v>
      </c>
      <c r="AH476" s="631">
        <v>433</v>
      </c>
      <c r="AI476" s="631" t="s">
        <v>9334</v>
      </c>
      <c r="AJ476" s="631" t="s">
        <v>9334</v>
      </c>
    </row>
    <row r="477" spans="3:36">
      <c r="Y477" s="631">
        <f t="shared" si="1"/>
        <v>68</v>
      </c>
      <c r="Z477" s="631" t="s">
        <v>9347</v>
      </c>
      <c r="AA477" s="631" t="s">
        <v>9492</v>
      </c>
      <c r="AB477" s="631">
        <v>8</v>
      </c>
      <c r="AC477" s="631">
        <v>4</v>
      </c>
      <c r="AD477" s="631">
        <v>1</v>
      </c>
      <c r="AE477" s="631" t="s">
        <v>9334</v>
      </c>
      <c r="AF477" s="631" t="s">
        <v>9334</v>
      </c>
      <c r="AG477" s="542" t="s">
        <v>9344</v>
      </c>
      <c r="AH477" s="631">
        <v>433</v>
      </c>
      <c r="AI477" s="631" t="s">
        <v>9334</v>
      </c>
      <c r="AJ477" s="631" t="s">
        <v>9334</v>
      </c>
    </row>
    <row r="478" spans="3:36">
      <c r="Y478" s="631">
        <f t="shared" si="1"/>
        <v>69</v>
      </c>
      <c r="Z478" s="631" t="s">
        <v>9347</v>
      </c>
      <c r="AA478" s="631" t="s">
        <v>9492</v>
      </c>
      <c r="AB478" s="631">
        <v>9</v>
      </c>
      <c r="AC478" s="631">
        <v>1</v>
      </c>
      <c r="AD478" s="631">
        <v>1</v>
      </c>
      <c r="AE478" s="631" t="s">
        <v>9334</v>
      </c>
      <c r="AF478" s="631" t="s">
        <v>9334</v>
      </c>
      <c r="AG478" s="542" t="s">
        <v>9344</v>
      </c>
      <c r="AH478" s="631">
        <v>433</v>
      </c>
      <c r="AI478" s="631" t="s">
        <v>9334</v>
      </c>
      <c r="AJ478" s="631" t="s">
        <v>9334</v>
      </c>
    </row>
    <row r="479" spans="3:36">
      <c r="Y479" s="631">
        <f t="shared" si="1"/>
        <v>70</v>
      </c>
      <c r="Z479" s="631" t="s">
        <v>9347</v>
      </c>
      <c r="AA479" s="631" t="s">
        <v>9492</v>
      </c>
      <c r="AB479" s="631">
        <v>9</v>
      </c>
      <c r="AC479" s="631">
        <v>2</v>
      </c>
      <c r="AD479" s="631">
        <v>1</v>
      </c>
      <c r="AE479" s="631" t="s">
        <v>9334</v>
      </c>
      <c r="AF479" s="631" t="s">
        <v>9334</v>
      </c>
      <c r="AG479" s="542" t="s">
        <v>9344</v>
      </c>
      <c r="AH479" s="631">
        <v>433</v>
      </c>
      <c r="AI479" s="631" t="s">
        <v>9334</v>
      </c>
      <c r="AJ479" s="631" t="s">
        <v>9334</v>
      </c>
    </row>
    <row r="480" spans="3:36">
      <c r="Y480" s="631">
        <f t="shared" si="1"/>
        <v>71</v>
      </c>
      <c r="Z480" s="631" t="s">
        <v>9347</v>
      </c>
      <c r="AA480" s="631" t="s">
        <v>9492</v>
      </c>
      <c r="AB480" s="631">
        <v>9</v>
      </c>
      <c r="AC480" s="631">
        <v>3</v>
      </c>
      <c r="AD480" s="631">
        <v>1</v>
      </c>
      <c r="AE480" s="631" t="s">
        <v>9334</v>
      </c>
      <c r="AF480" s="631" t="s">
        <v>9334</v>
      </c>
      <c r="AG480" s="542" t="s">
        <v>9344</v>
      </c>
      <c r="AH480" s="631">
        <v>433</v>
      </c>
      <c r="AI480" s="631" t="s">
        <v>9334</v>
      </c>
      <c r="AJ480" s="631" t="s">
        <v>9334</v>
      </c>
    </row>
    <row r="481" spans="24:36">
      <c r="Y481" s="631">
        <f t="shared" si="1"/>
        <v>72</v>
      </c>
      <c r="Z481" s="631" t="s">
        <v>9347</v>
      </c>
      <c r="AA481" s="631" t="s">
        <v>9492</v>
      </c>
      <c r="AB481" s="631">
        <v>9</v>
      </c>
      <c r="AC481" s="631">
        <v>4</v>
      </c>
      <c r="AD481" s="631">
        <v>1</v>
      </c>
      <c r="AE481" s="631" t="s">
        <v>9334</v>
      </c>
      <c r="AF481" s="631" t="s">
        <v>9334</v>
      </c>
      <c r="AG481" s="542" t="s">
        <v>9344</v>
      </c>
      <c r="AH481" s="631">
        <v>433</v>
      </c>
      <c r="AI481" s="631" t="s">
        <v>9334</v>
      </c>
      <c r="AJ481" s="631" t="s">
        <v>9334</v>
      </c>
    </row>
    <row r="482" spans="24:36">
      <c r="X482" s="631" t="s">
        <v>9343</v>
      </c>
      <c r="AG482" s="542"/>
    </row>
    <row r="483" spans="24:36">
      <c r="Y483" s="631" t="str">
        <f>"INSERT INTO "&amp;$H$1&amp;".main_masters.mm_gamen_operation ("&amp;$Z$409&amp;", "&amp;$AA$409&amp;", "&amp;$AB$409&amp;", "&amp;$AC$409&amp;", "&amp;$AD$409&amp;", "&amp;$AG$409&amp;", "&amp;$AH$409&amp;") VALUES ("</f>
        <v>INSERT INTO UPK.main_masters.mm_gamen_operation (project_code, program_code, authority_id, operation_id, permission, created_date, created_tantou_id) VALUES (</v>
      </c>
      <c r="AG483" s="542"/>
    </row>
    <row r="484" spans="24:36">
      <c r="Y484" s="631">
        <v>1</v>
      </c>
      <c r="Z484" s="631" t="str">
        <f t="shared" ref="Z484:Z547" si="2">Y$483&amp;"'"&amp;$Z410&amp;"', '"&amp;$AA410&amp;"', "&amp;$AB410&amp;", "&amp;$AC410&amp;", "&amp;$AD410&amp;", GETDATE(), 999);"</f>
        <v>INSERT INTO UPK.main_masters.mm_gamen_operation (project_code, program_code, authority_id, operation_id, permission, created_date, created_tantou_id) VALUES ('18K1001001', 'upk01020', 0, 1, 1, GETDATE(), 999);</v>
      </c>
      <c r="AG484" s="542"/>
    </row>
    <row r="485" spans="24:36">
      <c r="Y485" s="631">
        <f t="shared" ref="Y485:Y548" si="3">Y484+1</f>
        <v>2</v>
      </c>
      <c r="Z485" s="631" t="str">
        <f t="shared" si="2"/>
        <v>INSERT INTO UPK.main_masters.mm_gamen_operation (project_code, program_code, authority_id, operation_id, permission, created_date, created_tantou_id) VALUES ('18K1001001', 'upk01020', 0, 2, 1, GETDATE(), 999);</v>
      </c>
      <c r="AG485" s="542"/>
    </row>
    <row r="486" spans="24:36">
      <c r="Y486" s="631">
        <f t="shared" si="3"/>
        <v>3</v>
      </c>
      <c r="Z486" s="631" t="str">
        <f t="shared" si="2"/>
        <v>INSERT INTO UPK.main_masters.mm_gamen_operation (project_code, program_code, authority_id, operation_id, permission, created_date, created_tantou_id) VALUES ('18K1001001', 'upk01020', 0, 3, 0, GETDATE(), 999);</v>
      </c>
      <c r="AG486" s="542"/>
    </row>
    <row r="487" spans="24:36">
      <c r="Y487" s="631">
        <f t="shared" si="3"/>
        <v>4</v>
      </c>
      <c r="Z487" s="631" t="str">
        <f t="shared" si="2"/>
        <v>INSERT INTO UPK.main_masters.mm_gamen_operation (project_code, program_code, authority_id, operation_id, permission, created_date, created_tantou_id) VALUES ('18K1001001', 'upk01020', 0, 4, 1, GETDATE(), 999);</v>
      </c>
      <c r="AG487" s="542"/>
    </row>
    <row r="488" spans="24:36">
      <c r="Y488" s="631">
        <f t="shared" si="3"/>
        <v>5</v>
      </c>
      <c r="Z488" s="631" t="str">
        <f t="shared" si="2"/>
        <v>INSERT INTO UPK.main_masters.mm_gamen_operation (project_code, program_code, authority_id, operation_id, permission, created_date, created_tantou_id) VALUES ('18K1001001', 'upk01020', 8, 1, 0, GETDATE(), 999);</v>
      </c>
      <c r="AG488" s="542"/>
    </row>
    <row r="489" spans="24:36">
      <c r="Y489" s="631">
        <f t="shared" si="3"/>
        <v>6</v>
      </c>
      <c r="Z489" s="631" t="str">
        <f t="shared" si="2"/>
        <v>INSERT INTO UPK.main_masters.mm_gamen_operation (project_code, program_code, authority_id, operation_id, permission, created_date, created_tantou_id) VALUES ('18K1001001', 'upk01020', 8, 2, 0, GETDATE(), 999);</v>
      </c>
      <c r="AG489" s="542"/>
    </row>
    <row r="490" spans="24:36">
      <c r="Y490" s="631">
        <f t="shared" si="3"/>
        <v>7</v>
      </c>
      <c r="Z490" s="631" t="str">
        <f t="shared" si="2"/>
        <v>INSERT INTO UPK.main_masters.mm_gamen_operation (project_code, program_code, authority_id, operation_id, permission, created_date, created_tantou_id) VALUES ('18K1001001', 'upk01020', 8, 3, 0, GETDATE(), 999);</v>
      </c>
      <c r="AG490" s="542"/>
    </row>
    <row r="491" spans="24:36">
      <c r="Y491" s="631">
        <f t="shared" si="3"/>
        <v>8</v>
      </c>
      <c r="Z491" s="631" t="str">
        <f t="shared" si="2"/>
        <v>INSERT INTO UPK.main_masters.mm_gamen_operation (project_code, program_code, authority_id, operation_id, permission, created_date, created_tantou_id) VALUES ('18K1001001', 'upk01020', 8, 4, 1, GETDATE(), 999);</v>
      </c>
      <c r="AG491" s="542"/>
    </row>
    <row r="492" spans="24:36">
      <c r="Y492" s="631">
        <f t="shared" si="3"/>
        <v>9</v>
      </c>
      <c r="Z492" s="631" t="str">
        <f t="shared" si="2"/>
        <v>INSERT INTO UPK.main_masters.mm_gamen_operation (project_code, program_code, authority_id, operation_id, permission, created_date, created_tantou_id) VALUES ('18K1001001', 'upk01020', 9, 1, 1, GETDATE(), 999);</v>
      </c>
      <c r="AG492" s="542"/>
    </row>
    <row r="493" spans="24:36">
      <c r="Y493" s="631">
        <f t="shared" si="3"/>
        <v>10</v>
      </c>
      <c r="Z493" s="631" t="str">
        <f t="shared" si="2"/>
        <v>INSERT INTO UPK.main_masters.mm_gamen_operation (project_code, program_code, authority_id, operation_id, permission, created_date, created_tantou_id) VALUES ('18K1001001', 'upk01020', 9, 2, 1, GETDATE(), 999);</v>
      </c>
      <c r="AG493" s="542"/>
    </row>
    <row r="494" spans="24:36">
      <c r="Y494" s="631">
        <f t="shared" si="3"/>
        <v>11</v>
      </c>
      <c r="Z494" s="631" t="str">
        <f t="shared" si="2"/>
        <v>INSERT INTO UPK.main_masters.mm_gamen_operation (project_code, program_code, authority_id, operation_id, permission, created_date, created_tantou_id) VALUES ('18K1001001', 'upk01020', 9, 3, 1, GETDATE(), 999);</v>
      </c>
      <c r="AG494" s="542"/>
    </row>
    <row r="495" spans="24:36">
      <c r="Y495" s="631">
        <f t="shared" si="3"/>
        <v>12</v>
      </c>
      <c r="Z495" s="631" t="str">
        <f t="shared" si="2"/>
        <v>INSERT INTO UPK.main_masters.mm_gamen_operation (project_code, program_code, authority_id, operation_id, permission, created_date, created_tantou_id) VALUES ('18K1001001', 'upk01020', 9, 4, 1, GETDATE(), 999);</v>
      </c>
      <c r="AG495" s="542"/>
    </row>
    <row r="496" spans="24:36">
      <c r="Y496" s="631">
        <f t="shared" si="3"/>
        <v>13</v>
      </c>
      <c r="Z496" s="631" t="str">
        <f t="shared" si="2"/>
        <v>INSERT INTO UPK.main_masters.mm_gamen_operation (project_code, program_code, authority_id, operation_id, permission, created_date, created_tantou_id) VALUES ('21K4002001', 'k4001001', 0, 1, 1, GETDATE(), 999);</v>
      </c>
      <c r="AG496" s="542"/>
    </row>
    <row r="497" spans="25:33">
      <c r="Y497" s="631">
        <f t="shared" si="3"/>
        <v>14</v>
      </c>
      <c r="Z497" s="631" t="str">
        <f t="shared" si="2"/>
        <v>INSERT INTO UPK.main_masters.mm_gamen_operation (project_code, program_code, authority_id, operation_id, permission, created_date, created_tantou_id) VALUES ('21K4002001', 'k4001001', 0, 2, 1, GETDATE(), 999);</v>
      </c>
      <c r="AG497" s="542"/>
    </row>
    <row r="498" spans="25:33">
      <c r="Y498" s="631">
        <f t="shared" si="3"/>
        <v>15</v>
      </c>
      <c r="Z498" s="631" t="str">
        <f t="shared" si="2"/>
        <v>INSERT INTO UPK.main_masters.mm_gamen_operation (project_code, program_code, authority_id, operation_id, permission, created_date, created_tantou_id) VALUES ('21K4002001', 'k4001001', 0, 3, 0, GETDATE(), 999);</v>
      </c>
      <c r="AG498" s="542"/>
    </row>
    <row r="499" spans="25:33">
      <c r="Y499" s="631">
        <f t="shared" si="3"/>
        <v>16</v>
      </c>
      <c r="Z499" s="631" t="str">
        <f t="shared" si="2"/>
        <v>INSERT INTO UPK.main_masters.mm_gamen_operation (project_code, program_code, authority_id, operation_id, permission, created_date, created_tantou_id) VALUES ('21K4002001', 'k4001001', 0, 4, 1, GETDATE(), 999);</v>
      </c>
      <c r="AG499" s="542"/>
    </row>
    <row r="500" spans="25:33">
      <c r="Y500" s="631">
        <f t="shared" si="3"/>
        <v>17</v>
      </c>
      <c r="Z500" s="631" t="str">
        <f t="shared" si="2"/>
        <v>INSERT INTO UPK.main_masters.mm_gamen_operation (project_code, program_code, authority_id, operation_id, permission, created_date, created_tantou_id) VALUES ('21K4002001', 'k4001001', 8, 1, 0, GETDATE(), 999);</v>
      </c>
      <c r="AG500" s="542"/>
    </row>
    <row r="501" spans="25:33">
      <c r="Y501" s="631">
        <f t="shared" si="3"/>
        <v>18</v>
      </c>
      <c r="Z501" s="631" t="str">
        <f t="shared" si="2"/>
        <v>INSERT INTO UPK.main_masters.mm_gamen_operation (project_code, program_code, authority_id, operation_id, permission, created_date, created_tantou_id) VALUES ('21K4002001', 'k4001001', 8, 2, 0, GETDATE(), 999);</v>
      </c>
      <c r="AG501" s="542"/>
    </row>
    <row r="502" spans="25:33">
      <c r="Y502" s="631">
        <f t="shared" si="3"/>
        <v>19</v>
      </c>
      <c r="Z502" s="631" t="str">
        <f t="shared" si="2"/>
        <v>INSERT INTO UPK.main_masters.mm_gamen_operation (project_code, program_code, authority_id, operation_id, permission, created_date, created_tantou_id) VALUES ('21K4002001', 'k4001001', 8, 3, 0, GETDATE(), 999);</v>
      </c>
      <c r="AG502" s="542"/>
    </row>
    <row r="503" spans="25:33">
      <c r="Y503" s="631">
        <f t="shared" si="3"/>
        <v>20</v>
      </c>
      <c r="Z503" s="631" t="str">
        <f t="shared" si="2"/>
        <v>INSERT INTO UPK.main_masters.mm_gamen_operation (project_code, program_code, authority_id, operation_id, permission, created_date, created_tantou_id) VALUES ('21K4002001', 'k4001001', 8, 4, 1, GETDATE(), 999);</v>
      </c>
      <c r="AG503" s="542"/>
    </row>
    <row r="504" spans="25:33">
      <c r="Y504" s="631">
        <f t="shared" si="3"/>
        <v>21</v>
      </c>
      <c r="Z504" s="631" t="str">
        <f t="shared" si="2"/>
        <v>INSERT INTO UPK.main_masters.mm_gamen_operation (project_code, program_code, authority_id, operation_id, permission, created_date, created_tantou_id) VALUES ('21K4002001', 'k4001001', 9, 1, 1, GETDATE(), 999);</v>
      </c>
      <c r="AG504" s="542"/>
    </row>
    <row r="505" spans="25:33">
      <c r="Y505" s="631">
        <f t="shared" si="3"/>
        <v>22</v>
      </c>
      <c r="Z505" s="631" t="str">
        <f t="shared" si="2"/>
        <v>INSERT INTO UPK.main_masters.mm_gamen_operation (project_code, program_code, authority_id, operation_id, permission, created_date, created_tantou_id) VALUES ('21K4002001', 'k4001001', 9, 2, 1, GETDATE(), 999);</v>
      </c>
      <c r="AG505" s="542"/>
    </row>
    <row r="506" spans="25:33">
      <c r="Y506" s="631">
        <f t="shared" si="3"/>
        <v>23</v>
      </c>
      <c r="Z506" s="631" t="str">
        <f t="shared" si="2"/>
        <v>INSERT INTO UPK.main_masters.mm_gamen_operation (project_code, program_code, authority_id, operation_id, permission, created_date, created_tantou_id) VALUES ('21K4002001', 'k4001001', 9, 3, 1, GETDATE(), 999);</v>
      </c>
      <c r="AG506" s="542"/>
    </row>
    <row r="507" spans="25:33">
      <c r="Y507" s="631">
        <f t="shared" si="3"/>
        <v>24</v>
      </c>
      <c r="Z507" s="631" t="str">
        <f t="shared" si="2"/>
        <v>INSERT INTO UPK.main_masters.mm_gamen_operation (project_code, program_code, authority_id, operation_id, permission, created_date, created_tantou_id) VALUES ('21K4002001', 'k4001001', 9, 4, 1, GETDATE(), 999);</v>
      </c>
      <c r="AG507" s="542"/>
    </row>
    <row r="508" spans="25:33">
      <c r="Y508" s="631">
        <f t="shared" si="3"/>
        <v>25</v>
      </c>
      <c r="Z508" s="631" t="str">
        <f t="shared" si="2"/>
        <v>INSERT INTO UPK.main_masters.mm_gamen_operation (project_code, program_code, authority_id, operation_id, permission, created_date, created_tantou_id) VALUES ('21K4002001', 'k4001002', 0, 1, 1, GETDATE(), 999);</v>
      </c>
      <c r="AG508" s="542"/>
    </row>
    <row r="509" spans="25:33">
      <c r="Y509" s="631">
        <f t="shared" si="3"/>
        <v>26</v>
      </c>
      <c r="Z509" s="631" t="str">
        <f t="shared" si="2"/>
        <v>INSERT INTO UPK.main_masters.mm_gamen_operation (project_code, program_code, authority_id, operation_id, permission, created_date, created_tantou_id) VALUES ('21K4002001', 'k4001002', 0, 2, 1, GETDATE(), 999);</v>
      </c>
      <c r="AG509" s="542"/>
    </row>
    <row r="510" spans="25:33">
      <c r="Y510" s="631">
        <f t="shared" si="3"/>
        <v>27</v>
      </c>
      <c r="Z510" s="631" t="str">
        <f t="shared" si="2"/>
        <v>INSERT INTO UPK.main_masters.mm_gamen_operation (project_code, program_code, authority_id, operation_id, permission, created_date, created_tantou_id) VALUES ('21K4002001', 'k4001002', 0, 3, 0, GETDATE(), 999);</v>
      </c>
      <c r="AG510" s="542"/>
    </row>
    <row r="511" spans="25:33">
      <c r="Y511" s="631">
        <f t="shared" si="3"/>
        <v>28</v>
      </c>
      <c r="Z511" s="631" t="str">
        <f t="shared" si="2"/>
        <v>INSERT INTO UPK.main_masters.mm_gamen_operation (project_code, program_code, authority_id, operation_id, permission, created_date, created_tantou_id) VALUES ('21K4002001', 'k4001002', 0, 4, 1, GETDATE(), 999);</v>
      </c>
      <c r="AG511" s="542"/>
    </row>
    <row r="512" spans="25:33">
      <c r="Y512" s="631">
        <f t="shared" si="3"/>
        <v>29</v>
      </c>
      <c r="Z512" s="631" t="str">
        <f t="shared" si="2"/>
        <v>INSERT INTO UPK.main_masters.mm_gamen_operation (project_code, program_code, authority_id, operation_id, permission, created_date, created_tantou_id) VALUES ('21K4002001', 'k4001002', 8, 1, 0, GETDATE(), 999);</v>
      </c>
      <c r="AG512" s="542"/>
    </row>
    <row r="513" spans="25:33">
      <c r="Y513" s="631">
        <f t="shared" si="3"/>
        <v>30</v>
      </c>
      <c r="Z513" s="631" t="str">
        <f t="shared" si="2"/>
        <v>INSERT INTO UPK.main_masters.mm_gamen_operation (project_code, program_code, authority_id, operation_id, permission, created_date, created_tantou_id) VALUES ('21K4002001', 'k4001002', 8, 2, 0, GETDATE(), 999);</v>
      </c>
      <c r="AG513" s="542"/>
    </row>
    <row r="514" spans="25:33">
      <c r="Y514" s="631">
        <f t="shared" si="3"/>
        <v>31</v>
      </c>
      <c r="Z514" s="631" t="str">
        <f t="shared" si="2"/>
        <v>INSERT INTO UPK.main_masters.mm_gamen_operation (project_code, program_code, authority_id, operation_id, permission, created_date, created_tantou_id) VALUES ('21K4002001', 'k4001002', 8, 3, 0, GETDATE(), 999);</v>
      </c>
      <c r="AG514" s="542"/>
    </row>
    <row r="515" spans="25:33">
      <c r="Y515" s="631">
        <f t="shared" si="3"/>
        <v>32</v>
      </c>
      <c r="Z515" s="631" t="str">
        <f t="shared" si="2"/>
        <v>INSERT INTO UPK.main_masters.mm_gamen_operation (project_code, program_code, authority_id, operation_id, permission, created_date, created_tantou_id) VALUES ('21K4002001', 'k4001002', 8, 4, 1, GETDATE(), 999);</v>
      </c>
      <c r="AG515" s="542"/>
    </row>
    <row r="516" spans="25:33">
      <c r="Y516" s="631">
        <f t="shared" si="3"/>
        <v>33</v>
      </c>
      <c r="Z516" s="631" t="str">
        <f t="shared" si="2"/>
        <v>INSERT INTO UPK.main_masters.mm_gamen_operation (project_code, program_code, authority_id, operation_id, permission, created_date, created_tantou_id) VALUES ('21K4002001', 'k4001002', 9, 1, 1, GETDATE(), 999);</v>
      </c>
      <c r="AG516" s="542"/>
    </row>
    <row r="517" spans="25:33">
      <c r="Y517" s="631">
        <f t="shared" si="3"/>
        <v>34</v>
      </c>
      <c r="Z517" s="631" t="str">
        <f t="shared" si="2"/>
        <v>INSERT INTO UPK.main_masters.mm_gamen_operation (project_code, program_code, authority_id, operation_id, permission, created_date, created_tantou_id) VALUES ('21K4002001', 'k4001002', 9, 2, 1, GETDATE(), 999);</v>
      </c>
      <c r="AG517" s="542"/>
    </row>
    <row r="518" spans="25:33">
      <c r="Y518" s="631">
        <f t="shared" si="3"/>
        <v>35</v>
      </c>
      <c r="Z518" s="631" t="str">
        <f t="shared" si="2"/>
        <v>INSERT INTO UPK.main_masters.mm_gamen_operation (project_code, program_code, authority_id, operation_id, permission, created_date, created_tantou_id) VALUES ('21K4002001', 'k4001002', 9, 3, 1, GETDATE(), 999);</v>
      </c>
      <c r="AG518" s="542"/>
    </row>
    <row r="519" spans="25:33">
      <c r="Y519" s="631">
        <f t="shared" si="3"/>
        <v>36</v>
      </c>
      <c r="Z519" s="631" t="str">
        <f t="shared" si="2"/>
        <v>INSERT INTO UPK.main_masters.mm_gamen_operation (project_code, program_code, authority_id, operation_id, permission, created_date, created_tantou_id) VALUES ('21K4002001', 'k4001002', 9, 4, 1, GETDATE(), 999);</v>
      </c>
      <c r="AG519" s="542"/>
    </row>
    <row r="520" spans="25:33">
      <c r="Y520" s="631">
        <f t="shared" si="3"/>
        <v>37</v>
      </c>
      <c r="Z520" s="631" t="str">
        <f t="shared" si="2"/>
        <v>INSERT INTO UPK.main_masters.mm_gamen_operation (project_code, program_code, authority_id, operation_id, permission, created_date, created_tantou_id) VALUES ('21K4002001', 'k4001003', 0, 1, 1, GETDATE(), 999);</v>
      </c>
      <c r="AG520" s="542"/>
    </row>
    <row r="521" spans="25:33">
      <c r="Y521" s="631">
        <f t="shared" si="3"/>
        <v>38</v>
      </c>
      <c r="Z521" s="631" t="str">
        <f t="shared" si="2"/>
        <v>INSERT INTO UPK.main_masters.mm_gamen_operation (project_code, program_code, authority_id, operation_id, permission, created_date, created_tantou_id) VALUES ('21K4002001', 'k4001003', 0, 2, 1, GETDATE(), 999);</v>
      </c>
      <c r="AG521" s="542"/>
    </row>
    <row r="522" spans="25:33">
      <c r="Y522" s="631">
        <f t="shared" si="3"/>
        <v>39</v>
      </c>
      <c r="Z522" s="631" t="str">
        <f t="shared" si="2"/>
        <v>INSERT INTO UPK.main_masters.mm_gamen_operation (project_code, program_code, authority_id, operation_id, permission, created_date, created_tantou_id) VALUES ('21K4002001', 'k4001003', 0, 3, 0, GETDATE(), 999);</v>
      </c>
      <c r="AG522" s="542"/>
    </row>
    <row r="523" spans="25:33">
      <c r="Y523" s="631">
        <f t="shared" si="3"/>
        <v>40</v>
      </c>
      <c r="Z523" s="631" t="str">
        <f t="shared" si="2"/>
        <v>INSERT INTO UPK.main_masters.mm_gamen_operation (project_code, program_code, authority_id, operation_id, permission, created_date, created_tantou_id) VALUES ('21K4002001', 'k4001003', 0, 4, 1, GETDATE(), 999);</v>
      </c>
      <c r="AG523" s="542"/>
    </row>
    <row r="524" spans="25:33">
      <c r="Y524" s="631">
        <f t="shared" si="3"/>
        <v>41</v>
      </c>
      <c r="Z524" s="631" t="str">
        <f t="shared" si="2"/>
        <v>INSERT INTO UPK.main_masters.mm_gamen_operation (project_code, program_code, authority_id, operation_id, permission, created_date, created_tantou_id) VALUES ('21K4002001', 'k4001003', 8, 1, 0, GETDATE(), 999);</v>
      </c>
      <c r="AG524" s="542"/>
    </row>
    <row r="525" spans="25:33">
      <c r="Y525" s="631">
        <f t="shared" si="3"/>
        <v>42</v>
      </c>
      <c r="Z525" s="631" t="str">
        <f t="shared" si="2"/>
        <v>INSERT INTO UPK.main_masters.mm_gamen_operation (project_code, program_code, authority_id, operation_id, permission, created_date, created_tantou_id) VALUES ('21K4002001', 'k4001003', 8, 2, 0, GETDATE(), 999);</v>
      </c>
      <c r="AG525" s="542"/>
    </row>
    <row r="526" spans="25:33">
      <c r="Y526" s="631">
        <f t="shared" si="3"/>
        <v>43</v>
      </c>
      <c r="Z526" s="631" t="str">
        <f t="shared" si="2"/>
        <v>INSERT INTO UPK.main_masters.mm_gamen_operation (project_code, program_code, authority_id, operation_id, permission, created_date, created_tantou_id) VALUES ('21K4002001', 'k4001003', 8, 3, 0, GETDATE(), 999);</v>
      </c>
      <c r="AG526" s="542"/>
    </row>
    <row r="527" spans="25:33">
      <c r="Y527" s="631">
        <f t="shared" si="3"/>
        <v>44</v>
      </c>
      <c r="Z527" s="631" t="str">
        <f t="shared" si="2"/>
        <v>INSERT INTO UPK.main_masters.mm_gamen_operation (project_code, program_code, authority_id, operation_id, permission, created_date, created_tantou_id) VALUES ('21K4002001', 'k4001003', 8, 4, 1, GETDATE(), 999);</v>
      </c>
      <c r="AG527" s="542"/>
    </row>
    <row r="528" spans="25:33">
      <c r="Y528" s="631">
        <f t="shared" si="3"/>
        <v>45</v>
      </c>
      <c r="Z528" s="631" t="str">
        <f t="shared" si="2"/>
        <v>INSERT INTO UPK.main_masters.mm_gamen_operation (project_code, program_code, authority_id, operation_id, permission, created_date, created_tantou_id) VALUES ('21K4002001', 'k4001003', 9, 1, 1, GETDATE(), 999);</v>
      </c>
      <c r="AG528" s="542"/>
    </row>
    <row r="529" spans="25:33">
      <c r="Y529" s="631">
        <f t="shared" si="3"/>
        <v>46</v>
      </c>
      <c r="Z529" s="631" t="str">
        <f t="shared" si="2"/>
        <v>INSERT INTO UPK.main_masters.mm_gamen_operation (project_code, program_code, authority_id, operation_id, permission, created_date, created_tantou_id) VALUES ('21K4002001', 'k4001003', 9, 2, 1, GETDATE(), 999);</v>
      </c>
      <c r="AG529" s="542"/>
    </row>
    <row r="530" spans="25:33">
      <c r="Y530" s="631">
        <f t="shared" si="3"/>
        <v>47</v>
      </c>
      <c r="Z530" s="631" t="str">
        <f t="shared" si="2"/>
        <v>INSERT INTO UPK.main_masters.mm_gamen_operation (project_code, program_code, authority_id, operation_id, permission, created_date, created_tantou_id) VALUES ('21K4002001', 'k4001003', 9, 3, 1, GETDATE(), 999);</v>
      </c>
      <c r="AG530" s="542"/>
    </row>
    <row r="531" spans="25:33">
      <c r="Y531" s="631">
        <f t="shared" si="3"/>
        <v>48</v>
      </c>
      <c r="Z531" s="631" t="str">
        <f t="shared" si="2"/>
        <v>INSERT INTO UPK.main_masters.mm_gamen_operation (project_code, program_code, authority_id, operation_id, permission, created_date, created_tantou_id) VALUES ('21K4002001', 'k4001003', 9, 4, 1, GETDATE(), 999);</v>
      </c>
      <c r="AG531" s="542"/>
    </row>
    <row r="532" spans="25:33">
      <c r="Y532" s="631">
        <f t="shared" si="3"/>
        <v>49</v>
      </c>
      <c r="Z532" s="631" t="str">
        <f t="shared" si="2"/>
        <v>INSERT INTO UPK.main_masters.mm_gamen_operation (project_code, program_code, authority_id, operation_id, permission, created_date, created_tantou_id) VALUES ('21K4002001', 'k4001004', 0, 1, 1, GETDATE(), 999);</v>
      </c>
      <c r="AG532" s="542"/>
    </row>
    <row r="533" spans="25:33">
      <c r="Y533" s="631">
        <f t="shared" si="3"/>
        <v>50</v>
      </c>
      <c r="Z533" s="631" t="str">
        <f t="shared" si="2"/>
        <v>INSERT INTO UPK.main_masters.mm_gamen_operation (project_code, program_code, authority_id, operation_id, permission, created_date, created_tantou_id) VALUES ('21K4002001', 'k4001004', 0, 2, 1, GETDATE(), 999);</v>
      </c>
      <c r="AG533" s="542"/>
    </row>
    <row r="534" spans="25:33">
      <c r="Y534" s="631">
        <f t="shared" si="3"/>
        <v>51</v>
      </c>
      <c r="Z534" s="631" t="str">
        <f t="shared" si="2"/>
        <v>INSERT INTO UPK.main_masters.mm_gamen_operation (project_code, program_code, authority_id, operation_id, permission, created_date, created_tantou_id) VALUES ('21K4002001', 'k4001004', 0, 3, 0, GETDATE(), 999);</v>
      </c>
      <c r="AG534" s="542"/>
    </row>
    <row r="535" spans="25:33">
      <c r="Y535" s="631">
        <f t="shared" si="3"/>
        <v>52</v>
      </c>
      <c r="Z535" s="631" t="str">
        <f t="shared" si="2"/>
        <v>INSERT INTO UPK.main_masters.mm_gamen_operation (project_code, program_code, authority_id, operation_id, permission, created_date, created_tantou_id) VALUES ('21K4002001', 'k4001004', 0, 4, 1, GETDATE(), 999);</v>
      </c>
      <c r="AG535" s="542"/>
    </row>
    <row r="536" spans="25:33">
      <c r="Y536" s="631">
        <f t="shared" si="3"/>
        <v>53</v>
      </c>
      <c r="Z536" s="631" t="str">
        <f t="shared" si="2"/>
        <v>INSERT INTO UPK.main_masters.mm_gamen_operation (project_code, program_code, authority_id, operation_id, permission, created_date, created_tantou_id) VALUES ('21K4002001', 'k4001004', 8, 1, 0, GETDATE(), 999);</v>
      </c>
      <c r="AG536" s="542"/>
    </row>
    <row r="537" spans="25:33">
      <c r="Y537" s="631">
        <f t="shared" si="3"/>
        <v>54</v>
      </c>
      <c r="Z537" s="631" t="str">
        <f t="shared" si="2"/>
        <v>INSERT INTO UPK.main_masters.mm_gamen_operation (project_code, program_code, authority_id, operation_id, permission, created_date, created_tantou_id) VALUES ('21K4002001', 'k4001004', 8, 2, 0, GETDATE(), 999);</v>
      </c>
      <c r="AG537" s="542"/>
    </row>
    <row r="538" spans="25:33">
      <c r="Y538" s="631">
        <f t="shared" si="3"/>
        <v>55</v>
      </c>
      <c r="Z538" s="631" t="str">
        <f t="shared" si="2"/>
        <v>INSERT INTO UPK.main_masters.mm_gamen_operation (project_code, program_code, authority_id, operation_id, permission, created_date, created_tantou_id) VALUES ('21K4002001', 'k4001004', 8, 3, 0, GETDATE(), 999);</v>
      </c>
      <c r="AG538" s="542"/>
    </row>
    <row r="539" spans="25:33">
      <c r="Y539" s="631">
        <f t="shared" si="3"/>
        <v>56</v>
      </c>
      <c r="Z539" s="631" t="str">
        <f t="shared" si="2"/>
        <v>INSERT INTO UPK.main_masters.mm_gamen_operation (project_code, program_code, authority_id, operation_id, permission, created_date, created_tantou_id) VALUES ('21K4002001', 'k4001004', 8, 4, 1, GETDATE(), 999);</v>
      </c>
      <c r="AG539" s="542"/>
    </row>
    <row r="540" spans="25:33">
      <c r="Y540" s="631">
        <f t="shared" si="3"/>
        <v>57</v>
      </c>
      <c r="Z540" s="631" t="str">
        <f t="shared" si="2"/>
        <v>INSERT INTO UPK.main_masters.mm_gamen_operation (project_code, program_code, authority_id, operation_id, permission, created_date, created_tantou_id) VALUES ('21K4002001', 'k4001004', 9, 1, 1, GETDATE(), 999);</v>
      </c>
      <c r="AG540" s="542"/>
    </row>
    <row r="541" spans="25:33">
      <c r="Y541" s="631">
        <f t="shared" si="3"/>
        <v>58</v>
      </c>
      <c r="Z541" s="631" t="str">
        <f t="shared" si="2"/>
        <v>INSERT INTO UPK.main_masters.mm_gamen_operation (project_code, program_code, authority_id, operation_id, permission, created_date, created_tantou_id) VALUES ('21K4002001', 'k4001004', 9, 2, 1, GETDATE(), 999);</v>
      </c>
      <c r="AG541" s="542"/>
    </row>
    <row r="542" spans="25:33">
      <c r="Y542" s="631">
        <f t="shared" si="3"/>
        <v>59</v>
      </c>
      <c r="Z542" s="631" t="str">
        <f t="shared" si="2"/>
        <v>INSERT INTO UPK.main_masters.mm_gamen_operation (project_code, program_code, authority_id, operation_id, permission, created_date, created_tantou_id) VALUES ('21K4002001', 'k4001004', 9, 3, 1, GETDATE(), 999);</v>
      </c>
      <c r="AG542" s="542"/>
    </row>
    <row r="543" spans="25:33">
      <c r="Y543" s="631">
        <f t="shared" si="3"/>
        <v>60</v>
      </c>
      <c r="Z543" s="631" t="str">
        <f t="shared" si="2"/>
        <v>INSERT INTO UPK.main_masters.mm_gamen_operation (project_code, program_code, authority_id, operation_id, permission, created_date, created_tantou_id) VALUES ('21K4002001', 'k4001004', 9, 4, 1, GETDATE(), 999);</v>
      </c>
      <c r="AG543" s="542"/>
    </row>
    <row r="544" spans="25:33">
      <c r="Y544" s="631">
        <f t="shared" si="3"/>
        <v>61</v>
      </c>
      <c r="Z544" s="631" t="str">
        <f t="shared" si="2"/>
        <v>INSERT INTO UPK.main_masters.mm_gamen_operation (project_code, program_code, authority_id, operation_id, permission, created_date, created_tantou_id) VALUES ('21K4002001', 'k4002001', 0, 1, 1, GETDATE(), 999);</v>
      </c>
      <c r="AG544" s="542"/>
    </row>
    <row r="545" spans="2:34">
      <c r="Y545" s="631">
        <f t="shared" si="3"/>
        <v>62</v>
      </c>
      <c r="Z545" s="631" t="str">
        <f t="shared" si="2"/>
        <v>INSERT INTO UPK.main_masters.mm_gamen_operation (project_code, program_code, authority_id, operation_id, permission, created_date, created_tantou_id) VALUES ('21K4002001', 'k4002001', 0, 2, 1, GETDATE(), 999);</v>
      </c>
      <c r="AG545" s="542"/>
    </row>
    <row r="546" spans="2:34">
      <c r="Y546" s="631">
        <f t="shared" si="3"/>
        <v>63</v>
      </c>
      <c r="Z546" s="631" t="str">
        <f t="shared" si="2"/>
        <v>INSERT INTO UPK.main_masters.mm_gamen_operation (project_code, program_code, authority_id, operation_id, permission, created_date, created_tantou_id) VALUES ('21K4002001', 'k4002001', 0, 3, 0, GETDATE(), 999);</v>
      </c>
      <c r="AG546" s="542"/>
    </row>
    <row r="547" spans="2:34">
      <c r="Y547" s="631">
        <f t="shared" si="3"/>
        <v>64</v>
      </c>
      <c r="Z547" s="631" t="str">
        <f t="shared" si="2"/>
        <v>INSERT INTO UPK.main_masters.mm_gamen_operation (project_code, program_code, authority_id, operation_id, permission, created_date, created_tantou_id) VALUES ('21K4002001', 'k4002001', 0, 4, 1, GETDATE(), 999);</v>
      </c>
      <c r="AG547" s="542"/>
    </row>
    <row r="548" spans="2:34">
      <c r="Y548" s="631">
        <f t="shared" si="3"/>
        <v>65</v>
      </c>
      <c r="Z548" s="631" t="str">
        <f t="shared" ref="Z548:Z555" si="4">Y$483&amp;"'"&amp;$Z474&amp;"', '"&amp;$AA474&amp;"', "&amp;$AB474&amp;", "&amp;$AC474&amp;", "&amp;$AD474&amp;", GETDATE(), 999);"</f>
        <v>INSERT INTO UPK.main_masters.mm_gamen_operation (project_code, program_code, authority_id, operation_id, permission, created_date, created_tantou_id) VALUES ('21K4002001', 'k4002001', 8, 1, 0, GETDATE(), 999);</v>
      </c>
      <c r="AG548" s="542"/>
    </row>
    <row r="549" spans="2:34">
      <c r="Y549" s="631">
        <f t="shared" ref="Y549:Y555" si="5">Y548+1</f>
        <v>66</v>
      </c>
      <c r="Z549" s="631" t="str">
        <f t="shared" si="4"/>
        <v>INSERT INTO UPK.main_masters.mm_gamen_operation (project_code, program_code, authority_id, operation_id, permission, created_date, created_tantou_id) VALUES ('21K4002001', 'k4002001', 8, 2, 0, GETDATE(), 999);</v>
      </c>
      <c r="AG549" s="542"/>
    </row>
    <row r="550" spans="2:34">
      <c r="Y550" s="631">
        <f t="shared" si="5"/>
        <v>67</v>
      </c>
      <c r="Z550" s="631" t="str">
        <f t="shared" si="4"/>
        <v>INSERT INTO UPK.main_masters.mm_gamen_operation (project_code, program_code, authority_id, operation_id, permission, created_date, created_tantou_id) VALUES ('21K4002001', 'k4002001', 8, 3, 0, GETDATE(), 999);</v>
      </c>
      <c r="AG550" s="542"/>
    </row>
    <row r="551" spans="2:34">
      <c r="Y551" s="631">
        <f t="shared" si="5"/>
        <v>68</v>
      </c>
      <c r="Z551" s="631" t="str">
        <f t="shared" si="4"/>
        <v>INSERT INTO UPK.main_masters.mm_gamen_operation (project_code, program_code, authority_id, operation_id, permission, created_date, created_tantou_id) VALUES ('21K4002001', 'k4002001', 8, 4, 1, GETDATE(), 999);</v>
      </c>
      <c r="AG551" s="542"/>
    </row>
    <row r="552" spans="2:34">
      <c r="Y552" s="631">
        <f t="shared" si="5"/>
        <v>69</v>
      </c>
      <c r="Z552" s="631" t="str">
        <f t="shared" si="4"/>
        <v>INSERT INTO UPK.main_masters.mm_gamen_operation (project_code, program_code, authority_id, operation_id, permission, created_date, created_tantou_id) VALUES ('21K4002001', 'k4002001', 9, 1, 1, GETDATE(), 999);</v>
      </c>
      <c r="AG552" s="542"/>
    </row>
    <row r="553" spans="2:34">
      <c r="Y553" s="631">
        <f t="shared" si="5"/>
        <v>70</v>
      </c>
      <c r="Z553" s="631" t="str">
        <f t="shared" si="4"/>
        <v>INSERT INTO UPK.main_masters.mm_gamen_operation (project_code, program_code, authority_id, operation_id, permission, created_date, created_tantou_id) VALUES ('21K4002001', 'k4002001', 9, 2, 1, GETDATE(), 999);</v>
      </c>
      <c r="AG553" s="542"/>
    </row>
    <row r="554" spans="2:34">
      <c r="Y554" s="631">
        <f t="shared" si="5"/>
        <v>71</v>
      </c>
      <c r="Z554" s="631" t="str">
        <f t="shared" si="4"/>
        <v>INSERT INTO UPK.main_masters.mm_gamen_operation (project_code, program_code, authority_id, operation_id, permission, created_date, created_tantou_id) VALUES ('21K4002001', 'k4002001', 9, 3, 1, GETDATE(), 999);</v>
      </c>
      <c r="AG554" s="542"/>
    </row>
    <row r="555" spans="2:34">
      <c r="Y555" s="631">
        <f t="shared" si="5"/>
        <v>72</v>
      </c>
      <c r="Z555" s="631" t="str">
        <f t="shared" si="4"/>
        <v>INSERT INTO UPK.main_masters.mm_gamen_operation (project_code, program_code, authority_id, operation_id, permission, created_date, created_tantou_id) VALUES ('21K4002001', 'k4002001', 9, 4, 1, GETDATE(), 999);</v>
      </c>
      <c r="AG555" s="542"/>
    </row>
    <row r="556" spans="2:34">
      <c r="B556" s="631" t="s">
        <v>10178</v>
      </c>
      <c r="G556" s="631" t="s">
        <v>10176</v>
      </c>
      <c r="Z556" s="631" t="s">
        <v>9347</v>
      </c>
      <c r="AB556" s="631" t="s">
        <v>10180</v>
      </c>
      <c r="AG556" s="542"/>
    </row>
    <row r="557" spans="2:34">
      <c r="B557" s="631" t="s">
        <v>10175</v>
      </c>
      <c r="G557" s="631" t="s">
        <v>10176</v>
      </c>
    </row>
    <row r="558" spans="2:34">
      <c r="Z558" s="631" t="s">
        <v>9338</v>
      </c>
      <c r="AB558" s="631" t="s">
        <v>9339</v>
      </c>
      <c r="AD558" s="631" t="s">
        <v>9340</v>
      </c>
      <c r="AH558" s="631" t="s">
        <v>10177</v>
      </c>
    </row>
    <row r="559" spans="2:34">
      <c r="Z559" s="631" t="s">
        <v>9346</v>
      </c>
      <c r="AB559" s="631" t="s">
        <v>9348</v>
      </c>
      <c r="AD559" s="631" t="s">
        <v>9350</v>
      </c>
    </row>
    <row r="560" spans="2:34">
      <c r="Z560" s="631" t="s">
        <v>9346</v>
      </c>
      <c r="AB560" s="631" t="s">
        <v>9354</v>
      </c>
      <c r="AD560" s="631" t="s">
        <v>9355</v>
      </c>
    </row>
    <row r="561" spans="2:35">
      <c r="Z561" s="631" t="s">
        <v>9346</v>
      </c>
      <c r="AB561" s="631" t="s">
        <v>9373</v>
      </c>
      <c r="AD561" s="631" t="s">
        <v>9372</v>
      </c>
    </row>
    <row r="562" spans="2:35">
      <c r="Z562" s="631" t="s">
        <v>9346</v>
      </c>
      <c r="AB562" s="631" t="s">
        <v>9471</v>
      </c>
      <c r="AD562" s="631" t="s">
        <v>9472</v>
      </c>
    </row>
    <row r="563" spans="2:35">
      <c r="Z563" s="631" t="s">
        <v>9346</v>
      </c>
      <c r="AB563" s="631" t="s">
        <v>9492</v>
      </c>
      <c r="AD563" s="631" t="s">
        <v>9491</v>
      </c>
    </row>
    <row r="564" spans="2:35">
      <c r="Z564" s="631" t="s">
        <v>9346</v>
      </c>
      <c r="AB564" s="631" t="s">
        <v>9614</v>
      </c>
      <c r="AD564" s="631" t="s">
        <v>9616</v>
      </c>
    </row>
    <row r="565" spans="2:35">
      <c r="B565" s="631" t="s">
        <v>10181</v>
      </c>
      <c r="H565" s="631" t="str">
        <f>$H$1&amp;".main_masters.system_information"</f>
        <v>UPK.main_masters.system_information</v>
      </c>
    </row>
    <row r="566" spans="2:35">
      <c r="Z566" s="631" t="s">
        <v>9329</v>
      </c>
      <c r="AA566" s="631" t="s">
        <v>9330</v>
      </c>
      <c r="AB566" s="631" t="s">
        <v>9610</v>
      </c>
      <c r="AC566" s="631" t="s">
        <v>9611</v>
      </c>
      <c r="AD566" s="631" t="s">
        <v>93</v>
      </c>
      <c r="AE566" s="631" t="s">
        <v>92</v>
      </c>
      <c r="AF566" s="631" t="s">
        <v>52</v>
      </c>
      <c r="AG566" s="631" t="s">
        <v>53</v>
      </c>
      <c r="AH566" s="631" t="s">
        <v>54</v>
      </c>
      <c r="AI566" s="631" t="s">
        <v>55</v>
      </c>
    </row>
    <row r="567" spans="2:35">
      <c r="S567" s="624" t="s">
        <v>10182</v>
      </c>
      <c r="Z567" s="631" t="s">
        <v>9347</v>
      </c>
      <c r="AA567" s="631" t="s">
        <v>9615</v>
      </c>
      <c r="AB567" s="631" t="s">
        <v>10192</v>
      </c>
      <c r="AC567" s="631" t="s">
        <v>9618</v>
      </c>
      <c r="AF567" s="542"/>
    </row>
    <row r="568" spans="2:35">
      <c r="Z568" s="631" t="s">
        <v>9346</v>
      </c>
      <c r="AA568" s="631" t="s">
        <v>9781</v>
      </c>
      <c r="AB568" s="631" t="s">
        <v>9782</v>
      </c>
      <c r="AC568" s="631" t="s">
        <v>9783</v>
      </c>
    </row>
    <row r="569" spans="2:35">
      <c r="Z569" s="631" t="s">
        <v>9346</v>
      </c>
      <c r="AA569" s="631" t="s">
        <v>9781</v>
      </c>
      <c r="AB569" s="631" t="s">
        <v>9784</v>
      </c>
      <c r="AC569" s="631" t="s">
        <v>9785</v>
      </c>
    </row>
    <row r="571" spans="2:35">
      <c r="S571" s="625" t="s">
        <v>10183</v>
      </c>
      <c r="Z571" s="631" t="s">
        <v>9329</v>
      </c>
      <c r="AA571" s="631" t="s">
        <v>9330</v>
      </c>
      <c r="AB571" s="631" t="s">
        <v>9610</v>
      </c>
      <c r="AC571" s="631" t="s">
        <v>9611</v>
      </c>
      <c r="AD571" s="631" t="s">
        <v>93</v>
      </c>
      <c r="AE571" s="631" t="s">
        <v>92</v>
      </c>
      <c r="AF571" s="631" t="s">
        <v>52</v>
      </c>
      <c r="AG571" s="631" t="s">
        <v>53</v>
      </c>
      <c r="AH571" s="631" t="s">
        <v>54</v>
      </c>
      <c r="AI571" s="631" t="s">
        <v>55</v>
      </c>
    </row>
    <row r="572" spans="2:35">
      <c r="Z572" s="631" t="s">
        <v>9347</v>
      </c>
      <c r="AA572" s="631" t="s">
        <v>9615</v>
      </c>
      <c r="AB572" s="631" t="s">
        <v>10192</v>
      </c>
      <c r="AC572" s="631" t="s">
        <v>10184</v>
      </c>
      <c r="AF572" s="542"/>
    </row>
    <row r="573" spans="2:35">
      <c r="Z573" s="631" t="s">
        <v>9346</v>
      </c>
      <c r="AA573" s="631" t="s">
        <v>9781</v>
      </c>
      <c r="AB573" s="631" t="s">
        <v>9782</v>
      </c>
      <c r="AC573" s="631" t="s">
        <v>10185</v>
      </c>
    </row>
    <row r="574" spans="2:35">
      <c r="Z574" s="631" t="s">
        <v>9346</v>
      </c>
      <c r="AA574" s="631" t="s">
        <v>9781</v>
      </c>
      <c r="AB574" s="631" t="s">
        <v>9784</v>
      </c>
      <c r="AC574" s="631" t="s">
        <v>10186</v>
      </c>
    </row>
    <row r="576" spans="2:35">
      <c r="Y576" s="631" t="str">
        <f>"INSERT INTO "&amp;$H$565&amp;" ("&amp;Z566&amp;", "&amp;AA566&amp;", "&amp;AB566&amp;", "&amp;AC566&amp;", "&amp;AF566&amp;", "&amp;AG566&amp;") VALUES("</f>
        <v>INSERT INTO UPK.main_masters.system_information (project_code, program_code, settei_name, settei_information, created_date, created_tantou_id) VALUES(</v>
      </c>
    </row>
    <row r="577" spans="2:36">
      <c r="S577" s="624" t="s">
        <v>10182</v>
      </c>
      <c r="Z577" s="631" t="str">
        <f t="shared" ref="Z577:Z579" si="6">Y$576&amp;"'"&amp;Z567&amp;"', '"&amp;AA567&amp;"', '"&amp;AB567&amp;"', '"&amp;AC567&amp;"', GETDATE(), 999);"</f>
        <v>INSERT INTO UPK.main_masters.system_information (project_code, program_code, settei_name, settei_information, created_date, created_tantou_id) VALUES('21K4002001', 'k4003001  ', '生産台数推移フォルダ', '\\upk-dtss\upkroot\K20_生産課\公開参照\生産台数推移', GETDATE(), 999);</v>
      </c>
    </row>
    <row r="578" spans="2:36">
      <c r="Z578" s="631" t="str">
        <f t="shared" si="6"/>
        <v>INSERT INTO UPK.main_masters.system_information (project_code, program_code, settei_name, settei_information, created_date, created_tantou_id) VALUES('21K4002001', 'k4003001', '大日程フォルダ1', '\\upk-dtss\upkroot\K60_圧造課\部署書込\圧造課共有\00. 個人用\鐘ヶ江\大日程\', GETDATE(), 999);</v>
      </c>
    </row>
    <row r="579" spans="2:36">
      <c r="Z579" s="631" t="str">
        <f t="shared" si="6"/>
        <v>INSERT INTO UPK.main_masters.system_information (project_code, program_code, settei_name, settei_information, created_date, created_tantou_id) VALUES('21K4002001', 'k4003001', '大日程フォルダ2', '\\upk-dtss\upkroot\K60_圧造課\部署書込\圧造課共有\00. 個人用\鐘ヶ江\大日程(鐘）', GETDATE(), 999);</v>
      </c>
    </row>
    <row r="581" spans="2:36">
      <c r="S581" s="625" t="s">
        <v>10183</v>
      </c>
      <c r="Z581" s="631" t="str">
        <f>Y$576&amp;"'"&amp;Z572&amp;"', '"&amp;AA572&amp;"', '"&amp;AB572&amp;"', '"&amp;AC572&amp;"', GETDATE(), 999);"</f>
        <v>INSERT INTO UPK.main_masters.system_information (project_code, program_code, settei_name, settei_information, created_date, created_tantou_id) VALUES('21K4002001', 'k4003001  ', '生産台数推移フォルダ', '\\upk-dtss\upkroot\IFS_電算室\部署書込\采野　業務\94 本番移行テスト環境\生産台数推移', GETDATE(), 999);</v>
      </c>
    </row>
    <row r="582" spans="2:36">
      <c r="Z582" s="631" t="str">
        <f>Y$576&amp;"'"&amp;Z573&amp;"', '"&amp;AA573&amp;"', '"&amp;AB573&amp;"', '"&amp;AC573&amp;"', GETDATE(), 999);"</f>
        <v>INSERT INTO UPK.main_masters.system_information (project_code, program_code, settei_name, settei_information, created_date, created_tantou_id) VALUES('21K4002001', 'k4003001', '大日程フォルダ1', '\\upk-dtss\upkroot\IFS_電算室\部署書込\采野　業務\94 本番移行テスト環境\大日程', GETDATE(), 999);</v>
      </c>
    </row>
    <row r="583" spans="2:36">
      <c r="Z583" s="631" t="str">
        <f>Y$576&amp;"'"&amp;Z574&amp;"', '"&amp;AA574&amp;"', '"&amp;AB574&amp;"', '"&amp;AC574&amp;"', GETDATE(), 999);"</f>
        <v>INSERT INTO UPK.main_masters.system_information (project_code, program_code, settei_name, settei_information, created_date, created_tantou_id) VALUES('21K4002001', 'k4003001', '大日程フォルダ2', '\\upk-dtss\upkroot\IFS_電算室\部署書込\采野　業務\94 本番移行テスト環境\大日程(鐘）', GETDATE(), 999);</v>
      </c>
    </row>
    <row r="584" spans="2:36">
      <c r="B584" s="631" t="s">
        <v>10189</v>
      </c>
      <c r="H584" s="631" t="str">
        <f>$H$1&amp;".main_masters.mm_authority"</f>
        <v>UPK.main_masters.mm_authority</v>
      </c>
    </row>
    <row r="585" spans="2:36">
      <c r="Z585" s="631" t="s">
        <v>9329</v>
      </c>
      <c r="AA585" s="631" t="s">
        <v>10187</v>
      </c>
      <c r="AB585" s="631" t="s">
        <v>10188</v>
      </c>
      <c r="AC585" s="631" t="s">
        <v>93</v>
      </c>
      <c r="AD585" s="631" t="s">
        <v>92</v>
      </c>
      <c r="AE585" s="631" t="s">
        <v>52</v>
      </c>
      <c r="AF585" s="631" t="s">
        <v>53</v>
      </c>
      <c r="AG585" s="631" t="s">
        <v>54</v>
      </c>
      <c r="AH585" s="631" t="s">
        <v>55</v>
      </c>
    </row>
    <row r="586" spans="2:36">
      <c r="Y586" s="631">
        <v>1</v>
      </c>
      <c r="Z586" s="631" t="s">
        <v>9346</v>
      </c>
      <c r="AA586" s="631">
        <v>429</v>
      </c>
      <c r="AB586" s="631">
        <v>9</v>
      </c>
      <c r="AC586" s="631" t="s">
        <v>9334</v>
      </c>
      <c r="AD586" s="631" t="s">
        <v>9334</v>
      </c>
      <c r="AE586" s="542" t="s">
        <v>10190</v>
      </c>
      <c r="AF586" s="631">
        <v>429</v>
      </c>
      <c r="AG586" s="631" t="s">
        <v>9334</v>
      </c>
      <c r="AH586" s="631" t="s">
        <v>9334</v>
      </c>
      <c r="AJ586" s="631" t="s">
        <v>10191</v>
      </c>
    </row>
    <row r="587" spans="2:36">
      <c r="Y587" s="631">
        <f>Y586+1</f>
        <v>2</v>
      </c>
    </row>
    <row r="589" spans="2:36">
      <c r="Y589" s="631" t="str">
        <f>"INSERT INTO "&amp;$H$584&amp;" ("&amp;Z585&amp;", "&amp;AA585&amp;", "&amp;AB585&amp;", "&amp;AE585&amp;", "&amp;AF585&amp;") VALUES("</f>
        <v>INSERT INTO UPK.main_masters.mm_authority (project_code, tantou_id, authority, created_date, created_tantou_id) VALUES(</v>
      </c>
    </row>
    <row r="590" spans="2:36">
      <c r="Y590" s="631">
        <v>1</v>
      </c>
      <c r="Z590" s="631" t="str">
        <f>Y$589&amp;"'"&amp;Z586&amp;"', "&amp;AA586&amp;", "&amp;AB586&amp;", GETDATE(), 999);"</f>
        <v>INSERT INTO UPK.main_masters.mm_authority (project_code, tantou_id, authority, created_date, created_tantou_id) VALUES('21K4002001', 429, 9, GETDATE(), 999);</v>
      </c>
    </row>
    <row r="591" spans="2:36">
      <c r="B591" s="631" t="s">
        <v>296</v>
      </c>
      <c r="H591" s="631" t="str">
        <f>$H$1&amp;".main_masters.mm_buhin_no"</f>
        <v>UPK.main_masters.mm_buhin_no</v>
      </c>
    </row>
    <row r="592" spans="2:36">
      <c r="C592" s="315" t="s">
        <v>13219</v>
      </c>
      <c r="D592" s="315" t="s">
        <v>13220</v>
      </c>
      <c r="Z592" s="631">
        <v>1</v>
      </c>
      <c r="AA592" s="630" t="s">
        <v>6197</v>
      </c>
      <c r="AB592" s="630" t="s">
        <v>11490</v>
      </c>
      <c r="AC592" s="630" t="s">
        <v>8781</v>
      </c>
    </row>
    <row r="593" spans="3:39">
      <c r="C593" s="315"/>
      <c r="D593" s="315" t="s">
        <v>13221</v>
      </c>
      <c r="Z593" s="631">
        <v>2</v>
      </c>
      <c r="AA593" s="630" t="s">
        <v>6198</v>
      </c>
      <c r="AB593" s="630" t="s">
        <v>11491</v>
      </c>
      <c r="AC593" s="630" t="s">
        <v>8781</v>
      </c>
    </row>
    <row r="594" spans="3:39">
      <c r="C594" s="315"/>
      <c r="D594" s="315" t="s">
        <v>13222</v>
      </c>
      <c r="Z594" s="631">
        <v>3</v>
      </c>
      <c r="AA594" s="630" t="s">
        <v>6199</v>
      </c>
      <c r="AB594" s="630" t="s">
        <v>11492</v>
      </c>
      <c r="AC594" s="630" t="s">
        <v>8781</v>
      </c>
    </row>
    <row r="595" spans="3:39">
      <c r="Z595" s="631">
        <v>4</v>
      </c>
      <c r="AA595" s="630" t="s">
        <v>6200</v>
      </c>
      <c r="AB595" s="630" t="s">
        <v>11493</v>
      </c>
      <c r="AC595" s="630" t="s">
        <v>8781</v>
      </c>
    </row>
    <row r="596" spans="3:39">
      <c r="Z596" s="631">
        <v>5</v>
      </c>
      <c r="AA596" s="630" t="s">
        <v>6201</v>
      </c>
      <c r="AB596" s="630" t="s">
        <v>11494</v>
      </c>
      <c r="AC596" s="630" t="s">
        <v>8781</v>
      </c>
      <c r="AF596" s="180"/>
      <c r="AG596" s="180"/>
      <c r="AH596" s="180"/>
      <c r="AI596" s="180"/>
    </row>
    <row r="597" spans="3:39">
      <c r="Z597" s="631">
        <v>6</v>
      </c>
      <c r="AA597" s="630" t="s">
        <v>6202</v>
      </c>
      <c r="AB597" s="630" t="s">
        <v>11495</v>
      </c>
      <c r="AC597" s="630" t="s">
        <v>8781</v>
      </c>
      <c r="AF597" s="180"/>
      <c r="AG597" s="180"/>
      <c r="AH597" s="180"/>
      <c r="AI597" s="180"/>
      <c r="AJ597" s="180"/>
      <c r="AK597" s="180"/>
      <c r="AL597" s="180"/>
      <c r="AM597" s="180"/>
    </row>
    <row r="598" spans="3:39">
      <c r="Z598" s="631">
        <v>7</v>
      </c>
      <c r="AA598" s="630" t="s">
        <v>6203</v>
      </c>
      <c r="AB598" s="630" t="s">
        <v>11496</v>
      </c>
      <c r="AC598" s="630" t="s">
        <v>8781</v>
      </c>
      <c r="AJ598" s="180"/>
      <c r="AK598" s="180"/>
      <c r="AL598" s="180"/>
      <c r="AM598" s="180"/>
    </row>
    <row r="599" spans="3:39">
      <c r="Z599" s="631">
        <v>8</v>
      </c>
      <c r="AA599" s="630" t="s">
        <v>6204</v>
      </c>
      <c r="AB599" s="630" t="s">
        <v>11497</v>
      </c>
      <c r="AC599" s="630" t="s">
        <v>8781</v>
      </c>
      <c r="AF599" s="180"/>
      <c r="AG599" s="180"/>
      <c r="AH599" s="180"/>
      <c r="AI599" s="180"/>
    </row>
    <row r="600" spans="3:39">
      <c r="Z600" s="631">
        <v>9</v>
      </c>
      <c r="AA600" s="630" t="s">
        <v>6205</v>
      </c>
      <c r="AB600" s="630" t="s">
        <v>11498</v>
      </c>
      <c r="AC600" s="630" t="s">
        <v>8781</v>
      </c>
      <c r="AF600" s="180"/>
      <c r="AG600" s="180"/>
      <c r="AH600" s="180"/>
      <c r="AI600" s="180"/>
      <c r="AJ600" s="180"/>
      <c r="AK600" s="180"/>
      <c r="AL600" s="180"/>
      <c r="AM600" s="180"/>
    </row>
    <row r="601" spans="3:39">
      <c r="Z601" s="631">
        <v>10</v>
      </c>
      <c r="AA601" s="630" t="s">
        <v>6206</v>
      </c>
      <c r="AB601" s="630" t="s">
        <v>11499</v>
      </c>
      <c r="AC601" s="630" t="s">
        <v>8781</v>
      </c>
      <c r="AJ601" s="180"/>
      <c r="AK601" s="180"/>
      <c r="AL601" s="180"/>
      <c r="AM601" s="180"/>
    </row>
    <row r="602" spans="3:39">
      <c r="Z602" s="631">
        <v>11</v>
      </c>
      <c r="AA602" s="630" t="s">
        <v>6207</v>
      </c>
      <c r="AB602" s="630" t="s">
        <v>11500</v>
      </c>
      <c r="AC602" s="630" t="s">
        <v>8781</v>
      </c>
    </row>
    <row r="603" spans="3:39">
      <c r="Z603" s="631">
        <v>12</v>
      </c>
      <c r="AA603" s="630" t="s">
        <v>6208</v>
      </c>
      <c r="AB603" s="630" t="s">
        <v>11501</v>
      </c>
      <c r="AC603" s="630" t="s">
        <v>8781</v>
      </c>
    </row>
    <row r="604" spans="3:39">
      <c r="Z604" s="631">
        <v>13</v>
      </c>
      <c r="AA604" s="630" t="s">
        <v>6209</v>
      </c>
      <c r="AB604" s="630" t="s">
        <v>11502</v>
      </c>
      <c r="AC604" s="630" t="s">
        <v>8781</v>
      </c>
    </row>
    <row r="605" spans="3:39">
      <c r="Z605" s="631">
        <v>14</v>
      </c>
      <c r="AA605" s="630" t="s">
        <v>6210</v>
      </c>
      <c r="AB605" s="630" t="s">
        <v>11503</v>
      </c>
      <c r="AC605" s="630" t="s">
        <v>8781</v>
      </c>
    </row>
    <row r="606" spans="3:39">
      <c r="Z606" s="631">
        <v>15</v>
      </c>
      <c r="AA606" s="630" t="s">
        <v>6211</v>
      </c>
      <c r="AB606" s="630" t="s">
        <v>11504</v>
      </c>
      <c r="AC606" s="630" t="s">
        <v>8781</v>
      </c>
    </row>
    <row r="607" spans="3:39">
      <c r="Z607" s="631">
        <v>16</v>
      </c>
      <c r="AA607" s="630" t="s">
        <v>6212</v>
      </c>
      <c r="AB607" s="630" t="s">
        <v>11505</v>
      </c>
      <c r="AC607" s="630" t="s">
        <v>8781</v>
      </c>
    </row>
    <row r="608" spans="3:39">
      <c r="Z608" s="631">
        <v>17</v>
      </c>
      <c r="AA608" s="630" t="s">
        <v>6213</v>
      </c>
      <c r="AB608" s="630" t="s">
        <v>11506</v>
      </c>
      <c r="AC608" s="630" t="s">
        <v>8781</v>
      </c>
    </row>
    <row r="609" spans="26:29">
      <c r="Z609" s="631">
        <v>18</v>
      </c>
      <c r="AA609" s="630" t="s">
        <v>6215</v>
      </c>
      <c r="AB609" s="630" t="s">
        <v>11507</v>
      </c>
      <c r="AC609" s="630" t="s">
        <v>8781</v>
      </c>
    </row>
    <row r="610" spans="26:29">
      <c r="Z610" s="631">
        <v>19</v>
      </c>
      <c r="AA610" s="630" t="s">
        <v>6216</v>
      </c>
      <c r="AB610" s="630" t="s">
        <v>11508</v>
      </c>
      <c r="AC610" s="630" t="s">
        <v>8781</v>
      </c>
    </row>
    <row r="611" spans="26:29">
      <c r="Z611" s="631">
        <v>20</v>
      </c>
      <c r="AA611" s="630" t="s">
        <v>6217</v>
      </c>
      <c r="AB611" s="630" t="s">
        <v>11509</v>
      </c>
      <c r="AC611" s="630" t="s">
        <v>8781</v>
      </c>
    </row>
    <row r="612" spans="26:29">
      <c r="Z612" s="631">
        <v>21</v>
      </c>
      <c r="AA612" s="630" t="s">
        <v>6218</v>
      </c>
      <c r="AB612" s="630" t="s">
        <v>11510</v>
      </c>
      <c r="AC612" s="630" t="s">
        <v>8781</v>
      </c>
    </row>
    <row r="613" spans="26:29">
      <c r="Z613" s="631">
        <v>22</v>
      </c>
      <c r="AA613" s="630" t="s">
        <v>6219</v>
      </c>
      <c r="AB613" s="630" t="s">
        <v>11511</v>
      </c>
      <c r="AC613" s="630" t="s">
        <v>8781</v>
      </c>
    </row>
    <row r="614" spans="26:29">
      <c r="Z614" s="631">
        <v>23</v>
      </c>
      <c r="AA614" s="630" t="s">
        <v>6220</v>
      </c>
      <c r="AB614" s="630" t="s">
        <v>11512</v>
      </c>
      <c r="AC614" s="630" t="s">
        <v>8781</v>
      </c>
    </row>
    <row r="615" spans="26:29">
      <c r="Z615" s="631">
        <v>24</v>
      </c>
      <c r="AA615" s="630" t="s">
        <v>6221</v>
      </c>
      <c r="AB615" s="630" t="s">
        <v>11513</v>
      </c>
      <c r="AC615" s="630" t="s">
        <v>8781</v>
      </c>
    </row>
    <row r="616" spans="26:29">
      <c r="Z616" s="631">
        <v>25</v>
      </c>
      <c r="AA616" s="630" t="s">
        <v>6222</v>
      </c>
      <c r="AB616" s="630" t="s">
        <v>11514</v>
      </c>
      <c r="AC616" s="630" t="s">
        <v>8781</v>
      </c>
    </row>
    <row r="617" spans="26:29">
      <c r="Z617" s="631">
        <v>26</v>
      </c>
      <c r="AA617" s="630" t="s">
        <v>6223</v>
      </c>
      <c r="AB617" s="630" t="s">
        <v>11515</v>
      </c>
      <c r="AC617" s="630" t="s">
        <v>8781</v>
      </c>
    </row>
    <row r="618" spans="26:29">
      <c r="Z618" s="631">
        <v>27</v>
      </c>
      <c r="AA618" s="630" t="s">
        <v>6224</v>
      </c>
      <c r="AB618" s="630" t="s">
        <v>11516</v>
      </c>
      <c r="AC618" s="630" t="s">
        <v>8781</v>
      </c>
    </row>
    <row r="619" spans="26:29">
      <c r="Z619" s="631">
        <v>28</v>
      </c>
      <c r="AA619" s="630" t="s">
        <v>6225</v>
      </c>
      <c r="AB619" s="630" t="s">
        <v>11517</v>
      </c>
      <c r="AC619" s="630" t="s">
        <v>8781</v>
      </c>
    </row>
    <row r="620" spans="26:29">
      <c r="Z620" s="631">
        <v>29</v>
      </c>
      <c r="AA620" s="630" t="s">
        <v>6226</v>
      </c>
      <c r="AB620" s="630" t="s">
        <v>11518</v>
      </c>
      <c r="AC620" s="630" t="s">
        <v>8781</v>
      </c>
    </row>
    <row r="621" spans="26:29">
      <c r="Z621" s="631">
        <v>30</v>
      </c>
      <c r="AA621" s="630" t="s">
        <v>6227</v>
      </c>
      <c r="AB621" s="630" t="s">
        <v>11519</v>
      </c>
      <c r="AC621" s="630" t="s">
        <v>8781</v>
      </c>
    </row>
    <row r="622" spans="26:29">
      <c r="Z622" s="631">
        <v>31</v>
      </c>
      <c r="AA622" s="630" t="s">
        <v>6228</v>
      </c>
      <c r="AB622" s="630" t="s">
        <v>11520</v>
      </c>
      <c r="AC622" s="630" t="s">
        <v>8781</v>
      </c>
    </row>
    <row r="623" spans="26:29">
      <c r="Z623" s="631">
        <v>32</v>
      </c>
      <c r="AA623" s="630" t="s">
        <v>6229</v>
      </c>
      <c r="AB623" s="630" t="s">
        <v>11521</v>
      </c>
      <c r="AC623" s="630" t="s">
        <v>8781</v>
      </c>
    </row>
    <row r="624" spans="26:29">
      <c r="Z624" s="631">
        <v>33</v>
      </c>
      <c r="AA624" s="630" t="s">
        <v>6230</v>
      </c>
      <c r="AB624" s="630" t="s">
        <v>11522</v>
      </c>
      <c r="AC624" s="630" t="s">
        <v>8781</v>
      </c>
    </row>
    <row r="625" spans="26:29">
      <c r="Z625" s="631">
        <v>34</v>
      </c>
      <c r="AA625" s="630" t="s">
        <v>6231</v>
      </c>
      <c r="AB625" s="630" t="s">
        <v>11523</v>
      </c>
      <c r="AC625" s="630" t="s">
        <v>8781</v>
      </c>
    </row>
    <row r="626" spans="26:29">
      <c r="Z626" s="631">
        <v>35</v>
      </c>
      <c r="AA626" s="630" t="s">
        <v>6232</v>
      </c>
      <c r="AB626" s="630" t="s">
        <v>11524</v>
      </c>
      <c r="AC626" s="630" t="s">
        <v>8781</v>
      </c>
    </row>
    <row r="627" spans="26:29">
      <c r="Z627" s="631">
        <v>36</v>
      </c>
      <c r="AA627" s="630" t="s">
        <v>6233</v>
      </c>
      <c r="AB627" s="630" t="s">
        <v>11525</v>
      </c>
      <c r="AC627" s="630" t="s">
        <v>8781</v>
      </c>
    </row>
    <row r="628" spans="26:29">
      <c r="Z628" s="631">
        <v>37</v>
      </c>
      <c r="AA628" s="630" t="s">
        <v>6234</v>
      </c>
      <c r="AB628" s="630" t="s">
        <v>11526</v>
      </c>
      <c r="AC628" s="630" t="s">
        <v>8781</v>
      </c>
    </row>
    <row r="629" spans="26:29">
      <c r="Z629" s="631">
        <v>38</v>
      </c>
      <c r="AA629" s="630" t="s">
        <v>6235</v>
      </c>
      <c r="AB629" s="630" t="s">
        <v>11527</v>
      </c>
      <c r="AC629" s="630" t="s">
        <v>8781</v>
      </c>
    </row>
    <row r="630" spans="26:29">
      <c r="Z630" s="631">
        <v>39</v>
      </c>
      <c r="AA630" s="630" t="s">
        <v>6236</v>
      </c>
      <c r="AB630" s="630" t="s">
        <v>11528</v>
      </c>
      <c r="AC630" s="630" t="s">
        <v>8781</v>
      </c>
    </row>
    <row r="631" spans="26:29">
      <c r="Z631" s="631">
        <v>40</v>
      </c>
      <c r="AA631" s="630" t="s">
        <v>6237</v>
      </c>
      <c r="AB631" s="630" t="s">
        <v>11529</v>
      </c>
      <c r="AC631" s="630" t="s">
        <v>8781</v>
      </c>
    </row>
    <row r="632" spans="26:29">
      <c r="Z632" s="631">
        <v>41</v>
      </c>
      <c r="AA632" s="630" t="s">
        <v>6238</v>
      </c>
      <c r="AB632" s="630" t="s">
        <v>11530</v>
      </c>
      <c r="AC632" s="630" t="s">
        <v>8781</v>
      </c>
    </row>
    <row r="633" spans="26:29">
      <c r="Z633" s="631">
        <v>42</v>
      </c>
      <c r="AA633" s="630" t="s">
        <v>6239</v>
      </c>
      <c r="AB633" s="630" t="s">
        <v>11531</v>
      </c>
      <c r="AC633" s="630" t="s">
        <v>8781</v>
      </c>
    </row>
    <row r="634" spans="26:29">
      <c r="Z634" s="631">
        <v>43</v>
      </c>
      <c r="AA634" s="630" t="s">
        <v>6240</v>
      </c>
      <c r="AB634" s="630" t="s">
        <v>11532</v>
      </c>
      <c r="AC634" s="630" t="s">
        <v>8781</v>
      </c>
    </row>
    <row r="635" spans="26:29">
      <c r="Z635" s="631">
        <v>44</v>
      </c>
      <c r="AA635" s="630" t="s">
        <v>6241</v>
      </c>
      <c r="AB635" s="630" t="s">
        <v>11533</v>
      </c>
      <c r="AC635" s="630" t="s">
        <v>8781</v>
      </c>
    </row>
    <row r="636" spans="26:29">
      <c r="Z636" s="631">
        <v>45</v>
      </c>
      <c r="AA636" s="630" t="s">
        <v>6242</v>
      </c>
      <c r="AB636" s="630" t="s">
        <v>11534</v>
      </c>
      <c r="AC636" s="630" t="s">
        <v>8781</v>
      </c>
    </row>
    <row r="637" spans="26:29">
      <c r="Z637" s="631">
        <v>46</v>
      </c>
      <c r="AA637" s="630" t="s">
        <v>6243</v>
      </c>
      <c r="AB637" s="630" t="s">
        <v>11535</v>
      </c>
      <c r="AC637" s="630" t="s">
        <v>8781</v>
      </c>
    </row>
    <row r="638" spans="26:29">
      <c r="Z638" s="631">
        <v>47</v>
      </c>
      <c r="AA638" s="630" t="s">
        <v>6244</v>
      </c>
      <c r="AB638" s="630" t="s">
        <v>11536</v>
      </c>
      <c r="AC638" s="630" t="s">
        <v>8781</v>
      </c>
    </row>
    <row r="639" spans="26:29">
      <c r="Z639" s="631">
        <v>48</v>
      </c>
      <c r="AA639" s="630" t="s">
        <v>6245</v>
      </c>
      <c r="AB639" s="630" t="s">
        <v>11537</v>
      </c>
      <c r="AC639" s="630" t="s">
        <v>8781</v>
      </c>
    </row>
    <row r="640" spans="26:29">
      <c r="Z640" s="631">
        <v>49</v>
      </c>
      <c r="AA640" s="630" t="s">
        <v>6246</v>
      </c>
      <c r="AB640" s="630" t="s">
        <v>11538</v>
      </c>
      <c r="AC640" s="630" t="s">
        <v>8781</v>
      </c>
    </row>
    <row r="641" spans="26:29">
      <c r="Z641" s="631">
        <v>50</v>
      </c>
      <c r="AA641" s="630" t="s">
        <v>6247</v>
      </c>
      <c r="AB641" s="630" t="s">
        <v>11539</v>
      </c>
      <c r="AC641" s="630" t="s">
        <v>8781</v>
      </c>
    </row>
    <row r="642" spans="26:29">
      <c r="Z642" s="631">
        <v>51</v>
      </c>
      <c r="AA642" s="630" t="s">
        <v>6248</v>
      </c>
      <c r="AB642" s="630" t="s">
        <v>11540</v>
      </c>
      <c r="AC642" s="630" t="s">
        <v>8781</v>
      </c>
    </row>
    <row r="643" spans="26:29">
      <c r="Z643" s="631">
        <v>52</v>
      </c>
      <c r="AA643" s="630" t="s">
        <v>6249</v>
      </c>
      <c r="AB643" s="630" t="s">
        <v>11541</v>
      </c>
      <c r="AC643" s="630" t="s">
        <v>8781</v>
      </c>
    </row>
    <row r="644" spans="26:29">
      <c r="Z644" s="631">
        <v>53</v>
      </c>
      <c r="AA644" s="630" t="s">
        <v>6250</v>
      </c>
      <c r="AB644" s="630" t="s">
        <v>11542</v>
      </c>
      <c r="AC644" s="630" t="s">
        <v>8781</v>
      </c>
    </row>
    <row r="645" spans="26:29">
      <c r="Z645" s="631">
        <v>54</v>
      </c>
      <c r="AA645" s="630" t="s">
        <v>6251</v>
      </c>
      <c r="AB645" s="630" t="s">
        <v>11543</v>
      </c>
      <c r="AC645" s="630" t="s">
        <v>8781</v>
      </c>
    </row>
    <row r="646" spans="26:29">
      <c r="Z646" s="631">
        <v>55</v>
      </c>
      <c r="AA646" s="630" t="s">
        <v>6252</v>
      </c>
      <c r="AB646" s="630" t="s">
        <v>11544</v>
      </c>
      <c r="AC646" s="630" t="s">
        <v>8781</v>
      </c>
    </row>
    <row r="647" spans="26:29">
      <c r="Z647" s="631">
        <v>56</v>
      </c>
      <c r="AA647" s="630" t="s">
        <v>6253</v>
      </c>
      <c r="AB647" s="630" t="s">
        <v>11545</v>
      </c>
      <c r="AC647" s="630" t="s">
        <v>8781</v>
      </c>
    </row>
    <row r="648" spans="26:29">
      <c r="Z648" s="631">
        <v>57</v>
      </c>
      <c r="AA648" s="630" t="s">
        <v>6254</v>
      </c>
      <c r="AB648" s="630" t="s">
        <v>11546</v>
      </c>
      <c r="AC648" s="630" t="s">
        <v>8781</v>
      </c>
    </row>
    <row r="649" spans="26:29">
      <c r="Z649" s="631">
        <v>58</v>
      </c>
      <c r="AA649" s="630" t="s">
        <v>6255</v>
      </c>
      <c r="AB649" s="630" t="s">
        <v>11547</v>
      </c>
      <c r="AC649" s="630" t="s">
        <v>8781</v>
      </c>
    </row>
    <row r="650" spans="26:29">
      <c r="Z650" s="631">
        <v>59</v>
      </c>
      <c r="AA650" s="630" t="s">
        <v>6256</v>
      </c>
      <c r="AB650" s="630" t="s">
        <v>11548</v>
      </c>
      <c r="AC650" s="630" t="s">
        <v>8781</v>
      </c>
    </row>
    <row r="651" spans="26:29">
      <c r="Z651" s="631">
        <v>60</v>
      </c>
      <c r="AA651" s="630" t="s">
        <v>6257</v>
      </c>
      <c r="AB651" s="630" t="s">
        <v>11549</v>
      </c>
      <c r="AC651" s="630" t="s">
        <v>8781</v>
      </c>
    </row>
    <row r="652" spans="26:29">
      <c r="Z652" s="631">
        <v>61</v>
      </c>
      <c r="AA652" s="630" t="s">
        <v>6258</v>
      </c>
      <c r="AB652" s="630" t="s">
        <v>11550</v>
      </c>
      <c r="AC652" s="630" t="s">
        <v>8781</v>
      </c>
    </row>
    <row r="653" spans="26:29">
      <c r="Z653" s="631">
        <v>62</v>
      </c>
      <c r="AA653" s="630" t="s">
        <v>6259</v>
      </c>
      <c r="AB653" s="630" t="s">
        <v>11551</v>
      </c>
      <c r="AC653" s="630" t="s">
        <v>8781</v>
      </c>
    </row>
    <row r="654" spans="26:29">
      <c r="Z654" s="631">
        <v>63</v>
      </c>
      <c r="AA654" s="630" t="s">
        <v>6260</v>
      </c>
      <c r="AB654" s="630" t="s">
        <v>11552</v>
      </c>
      <c r="AC654" s="630" t="s">
        <v>8781</v>
      </c>
    </row>
    <row r="655" spans="26:29">
      <c r="Z655" s="631">
        <v>64</v>
      </c>
      <c r="AA655" s="630" t="s">
        <v>6261</v>
      </c>
      <c r="AB655" s="630" t="s">
        <v>11553</v>
      </c>
      <c r="AC655" s="630" t="s">
        <v>8781</v>
      </c>
    </row>
    <row r="656" spans="26:29">
      <c r="Z656" s="631">
        <v>65</v>
      </c>
      <c r="AA656" s="630" t="s">
        <v>6262</v>
      </c>
      <c r="AB656" s="630" t="s">
        <v>11554</v>
      </c>
      <c r="AC656" s="630" t="s">
        <v>8781</v>
      </c>
    </row>
    <row r="657" spans="26:29">
      <c r="Z657" s="631">
        <v>66</v>
      </c>
      <c r="AA657" s="630" t="s">
        <v>6263</v>
      </c>
      <c r="AB657" s="630" t="s">
        <v>11555</v>
      </c>
      <c r="AC657" s="630" t="s">
        <v>8781</v>
      </c>
    </row>
    <row r="658" spans="26:29">
      <c r="Z658" s="631">
        <v>67</v>
      </c>
      <c r="AA658" s="630" t="s">
        <v>6264</v>
      </c>
      <c r="AB658" s="630" t="s">
        <v>11556</v>
      </c>
      <c r="AC658" s="630" t="s">
        <v>8781</v>
      </c>
    </row>
    <row r="659" spans="26:29">
      <c r="Z659" s="631">
        <v>68</v>
      </c>
      <c r="AA659" s="630" t="s">
        <v>6265</v>
      </c>
      <c r="AB659" s="630" t="s">
        <v>11557</v>
      </c>
      <c r="AC659" s="630" t="s">
        <v>8781</v>
      </c>
    </row>
    <row r="660" spans="26:29">
      <c r="Z660" s="631">
        <v>69</v>
      </c>
      <c r="AA660" s="630" t="s">
        <v>6266</v>
      </c>
      <c r="AB660" s="630" t="s">
        <v>11558</v>
      </c>
      <c r="AC660" s="630" t="s">
        <v>8781</v>
      </c>
    </row>
    <row r="661" spans="26:29">
      <c r="Z661" s="631">
        <v>70</v>
      </c>
      <c r="AA661" s="630" t="s">
        <v>6267</v>
      </c>
      <c r="AB661" s="630" t="s">
        <v>11559</v>
      </c>
      <c r="AC661" s="630" t="s">
        <v>8781</v>
      </c>
    </row>
    <row r="662" spans="26:29">
      <c r="Z662" s="631">
        <v>71</v>
      </c>
      <c r="AA662" s="630" t="s">
        <v>6268</v>
      </c>
      <c r="AB662" s="630" t="s">
        <v>11560</v>
      </c>
      <c r="AC662" s="630" t="s">
        <v>8781</v>
      </c>
    </row>
    <row r="663" spans="26:29">
      <c r="Z663" s="631">
        <v>72</v>
      </c>
      <c r="AA663" s="630" t="s">
        <v>6269</v>
      </c>
      <c r="AB663" s="630" t="s">
        <v>11561</v>
      </c>
      <c r="AC663" s="630" t="s">
        <v>8781</v>
      </c>
    </row>
    <row r="664" spans="26:29">
      <c r="Z664" s="631">
        <v>73</v>
      </c>
      <c r="AA664" s="630" t="s">
        <v>6270</v>
      </c>
      <c r="AB664" s="630" t="s">
        <v>11562</v>
      </c>
      <c r="AC664" s="630" t="s">
        <v>8781</v>
      </c>
    </row>
    <row r="665" spans="26:29">
      <c r="Z665" s="631">
        <v>74</v>
      </c>
      <c r="AA665" s="630" t="s">
        <v>6271</v>
      </c>
      <c r="AB665" s="630" t="s">
        <v>11563</v>
      </c>
      <c r="AC665" s="630" t="s">
        <v>8781</v>
      </c>
    </row>
    <row r="666" spans="26:29">
      <c r="Z666" s="631">
        <v>75</v>
      </c>
      <c r="AA666" s="630" t="s">
        <v>6272</v>
      </c>
      <c r="AB666" s="630" t="s">
        <v>11564</v>
      </c>
      <c r="AC666" s="630" t="s">
        <v>8781</v>
      </c>
    </row>
    <row r="667" spans="26:29">
      <c r="Z667" s="631">
        <v>76</v>
      </c>
      <c r="AA667" s="630" t="s">
        <v>6273</v>
      </c>
      <c r="AB667" s="630" t="s">
        <v>11565</v>
      </c>
      <c r="AC667" s="630" t="s">
        <v>8781</v>
      </c>
    </row>
    <row r="668" spans="26:29">
      <c r="Z668" s="631">
        <v>77</v>
      </c>
      <c r="AA668" s="630" t="s">
        <v>6274</v>
      </c>
      <c r="AB668" s="630" t="s">
        <v>11566</v>
      </c>
      <c r="AC668" s="630" t="s">
        <v>8781</v>
      </c>
    </row>
    <row r="669" spans="26:29">
      <c r="Z669" s="631">
        <v>78</v>
      </c>
      <c r="AA669" s="630" t="s">
        <v>6275</v>
      </c>
      <c r="AB669" s="630" t="s">
        <v>11567</v>
      </c>
      <c r="AC669" s="630" t="s">
        <v>8781</v>
      </c>
    </row>
    <row r="670" spans="26:29">
      <c r="Z670" s="631">
        <v>79</v>
      </c>
      <c r="AA670" s="630" t="s">
        <v>6276</v>
      </c>
      <c r="AB670" s="630" t="s">
        <v>11568</v>
      </c>
      <c r="AC670" s="630" t="s">
        <v>8781</v>
      </c>
    </row>
    <row r="671" spans="26:29">
      <c r="Z671" s="631">
        <v>80</v>
      </c>
      <c r="AA671" s="630" t="s">
        <v>6277</v>
      </c>
      <c r="AB671" s="630" t="s">
        <v>11569</v>
      </c>
      <c r="AC671" s="630" t="s">
        <v>8781</v>
      </c>
    </row>
    <row r="672" spans="26:29">
      <c r="Z672" s="631">
        <v>81</v>
      </c>
      <c r="AA672" s="630" t="s">
        <v>6278</v>
      </c>
      <c r="AB672" s="630" t="s">
        <v>11570</v>
      </c>
      <c r="AC672" s="630" t="s">
        <v>8781</v>
      </c>
    </row>
    <row r="673" spans="26:29">
      <c r="Z673" s="631">
        <v>82</v>
      </c>
      <c r="AA673" s="630" t="s">
        <v>6279</v>
      </c>
      <c r="AB673" s="630" t="s">
        <v>11571</v>
      </c>
      <c r="AC673" s="630" t="s">
        <v>8781</v>
      </c>
    </row>
    <row r="674" spans="26:29">
      <c r="Z674" s="631">
        <v>83</v>
      </c>
      <c r="AA674" s="630" t="s">
        <v>6280</v>
      </c>
      <c r="AB674" s="630" t="s">
        <v>11572</v>
      </c>
      <c r="AC674" s="630" t="s">
        <v>8781</v>
      </c>
    </row>
    <row r="675" spans="26:29">
      <c r="Z675" s="631">
        <v>84</v>
      </c>
      <c r="AA675" s="630" t="s">
        <v>6281</v>
      </c>
      <c r="AB675" s="630" t="s">
        <v>11573</v>
      </c>
      <c r="AC675" s="630" t="s">
        <v>8781</v>
      </c>
    </row>
    <row r="676" spans="26:29">
      <c r="Z676" s="631">
        <v>85</v>
      </c>
      <c r="AA676" s="630" t="s">
        <v>6282</v>
      </c>
      <c r="AB676" s="630" t="s">
        <v>11574</v>
      </c>
      <c r="AC676" s="630" t="s">
        <v>8781</v>
      </c>
    </row>
    <row r="677" spans="26:29">
      <c r="Z677" s="631">
        <v>86</v>
      </c>
      <c r="AA677" s="630" t="s">
        <v>6283</v>
      </c>
      <c r="AB677" s="630" t="s">
        <v>11575</v>
      </c>
      <c r="AC677" s="630" t="s">
        <v>8781</v>
      </c>
    </row>
    <row r="678" spans="26:29">
      <c r="Z678" s="631">
        <v>87</v>
      </c>
      <c r="AA678" s="630" t="s">
        <v>6284</v>
      </c>
      <c r="AB678" s="630" t="s">
        <v>11576</v>
      </c>
      <c r="AC678" s="630" t="s">
        <v>8781</v>
      </c>
    </row>
    <row r="679" spans="26:29">
      <c r="Z679" s="631">
        <v>88</v>
      </c>
      <c r="AA679" s="630" t="s">
        <v>6285</v>
      </c>
      <c r="AB679" s="630" t="s">
        <v>11577</v>
      </c>
      <c r="AC679" s="630" t="s">
        <v>8781</v>
      </c>
    </row>
    <row r="680" spans="26:29">
      <c r="Z680" s="631">
        <v>89</v>
      </c>
      <c r="AA680" s="630" t="s">
        <v>6286</v>
      </c>
      <c r="AB680" s="630" t="s">
        <v>11578</v>
      </c>
      <c r="AC680" s="630" t="s">
        <v>8781</v>
      </c>
    </row>
    <row r="681" spans="26:29">
      <c r="Z681" s="631">
        <v>90</v>
      </c>
      <c r="AA681" s="630" t="s">
        <v>6287</v>
      </c>
      <c r="AB681" s="630" t="s">
        <v>11579</v>
      </c>
      <c r="AC681" s="630" t="s">
        <v>8781</v>
      </c>
    </row>
    <row r="682" spans="26:29">
      <c r="Z682" s="631">
        <v>91</v>
      </c>
      <c r="AA682" s="630" t="s">
        <v>6288</v>
      </c>
      <c r="AB682" s="630" t="s">
        <v>11580</v>
      </c>
      <c r="AC682" s="630" t="s">
        <v>8781</v>
      </c>
    </row>
    <row r="683" spans="26:29">
      <c r="Z683" s="631">
        <v>92</v>
      </c>
      <c r="AA683" s="630" t="s">
        <v>6289</v>
      </c>
      <c r="AB683" s="630" t="s">
        <v>11581</v>
      </c>
      <c r="AC683" s="630" t="s">
        <v>8781</v>
      </c>
    </row>
    <row r="684" spans="26:29">
      <c r="Z684" s="631">
        <v>93</v>
      </c>
      <c r="AA684" s="630" t="s">
        <v>6290</v>
      </c>
      <c r="AB684" s="630" t="s">
        <v>11582</v>
      </c>
      <c r="AC684" s="630" t="s">
        <v>8781</v>
      </c>
    </row>
    <row r="685" spans="26:29">
      <c r="Z685" s="631">
        <v>94</v>
      </c>
      <c r="AA685" s="630" t="s">
        <v>6291</v>
      </c>
      <c r="AB685" s="630" t="s">
        <v>11583</v>
      </c>
      <c r="AC685" s="630" t="s">
        <v>8781</v>
      </c>
    </row>
    <row r="686" spans="26:29">
      <c r="Z686" s="631">
        <v>95</v>
      </c>
      <c r="AA686" s="630" t="s">
        <v>6292</v>
      </c>
      <c r="AB686" s="630" t="s">
        <v>11584</v>
      </c>
      <c r="AC686" s="630" t="s">
        <v>8781</v>
      </c>
    </row>
    <row r="687" spans="26:29">
      <c r="Z687" s="631">
        <v>96</v>
      </c>
      <c r="AA687" s="630" t="s">
        <v>6293</v>
      </c>
      <c r="AB687" s="630" t="s">
        <v>11585</v>
      </c>
      <c r="AC687" s="630" t="s">
        <v>8781</v>
      </c>
    </row>
    <row r="688" spans="26:29">
      <c r="Z688" s="631">
        <v>97</v>
      </c>
      <c r="AA688" s="630" t="s">
        <v>6294</v>
      </c>
      <c r="AB688" s="630" t="s">
        <v>11586</v>
      </c>
      <c r="AC688" s="630" t="s">
        <v>8781</v>
      </c>
    </row>
    <row r="689" spans="26:29">
      <c r="Z689" s="631">
        <v>98</v>
      </c>
      <c r="AA689" s="630" t="s">
        <v>6295</v>
      </c>
      <c r="AB689" s="630" t="s">
        <v>11587</v>
      </c>
      <c r="AC689" s="630" t="s">
        <v>8781</v>
      </c>
    </row>
    <row r="690" spans="26:29">
      <c r="Z690" s="631">
        <v>99</v>
      </c>
      <c r="AA690" s="630" t="s">
        <v>6296</v>
      </c>
      <c r="AB690" s="630" t="s">
        <v>11588</v>
      </c>
      <c r="AC690" s="630" t="s">
        <v>8781</v>
      </c>
    </row>
    <row r="691" spans="26:29">
      <c r="Z691" s="631">
        <v>100</v>
      </c>
      <c r="AA691" s="630" t="s">
        <v>6297</v>
      </c>
      <c r="AB691" s="630" t="s">
        <v>11589</v>
      </c>
      <c r="AC691" s="630" t="s">
        <v>8781</v>
      </c>
    </row>
    <row r="692" spans="26:29">
      <c r="Z692" s="631">
        <v>101</v>
      </c>
      <c r="AA692" s="630" t="s">
        <v>6298</v>
      </c>
      <c r="AB692" s="630" t="s">
        <v>11590</v>
      </c>
      <c r="AC692" s="630" t="s">
        <v>8781</v>
      </c>
    </row>
    <row r="693" spans="26:29">
      <c r="Z693" s="631">
        <v>102</v>
      </c>
      <c r="AA693" s="630" t="s">
        <v>6299</v>
      </c>
      <c r="AB693" s="630" t="s">
        <v>11591</v>
      </c>
      <c r="AC693" s="630" t="s">
        <v>8781</v>
      </c>
    </row>
    <row r="694" spans="26:29">
      <c r="Z694" s="631">
        <v>103</v>
      </c>
      <c r="AA694" s="630" t="s">
        <v>6300</v>
      </c>
      <c r="AB694" s="630" t="s">
        <v>11592</v>
      </c>
      <c r="AC694" s="630" t="s">
        <v>8781</v>
      </c>
    </row>
    <row r="695" spans="26:29">
      <c r="Z695" s="631">
        <v>104</v>
      </c>
      <c r="AA695" s="630" t="s">
        <v>6301</v>
      </c>
      <c r="AB695" s="630" t="s">
        <v>11593</v>
      </c>
      <c r="AC695" s="630" t="s">
        <v>8781</v>
      </c>
    </row>
    <row r="696" spans="26:29">
      <c r="Z696" s="631">
        <v>105</v>
      </c>
      <c r="AA696" s="630" t="s">
        <v>6302</v>
      </c>
      <c r="AB696" s="630" t="s">
        <v>11594</v>
      </c>
      <c r="AC696" s="630" t="s">
        <v>8781</v>
      </c>
    </row>
    <row r="697" spans="26:29">
      <c r="Z697" s="631">
        <v>106</v>
      </c>
      <c r="AA697" s="630" t="s">
        <v>6303</v>
      </c>
      <c r="AB697" s="630" t="s">
        <v>11595</v>
      </c>
      <c r="AC697" s="630" t="s">
        <v>8781</v>
      </c>
    </row>
    <row r="698" spans="26:29">
      <c r="Z698" s="631">
        <v>107</v>
      </c>
      <c r="AA698" s="630" t="s">
        <v>6304</v>
      </c>
      <c r="AB698" s="630" t="s">
        <v>11596</v>
      </c>
      <c r="AC698" s="630" t="s">
        <v>8781</v>
      </c>
    </row>
    <row r="699" spans="26:29">
      <c r="Z699" s="631">
        <v>108</v>
      </c>
      <c r="AA699" s="630" t="s">
        <v>6305</v>
      </c>
      <c r="AB699" s="630" t="s">
        <v>11597</v>
      </c>
      <c r="AC699" s="630" t="s">
        <v>8781</v>
      </c>
    </row>
    <row r="700" spans="26:29">
      <c r="Z700" s="631">
        <v>109</v>
      </c>
      <c r="AA700" s="630" t="s">
        <v>6306</v>
      </c>
      <c r="AB700" s="630" t="s">
        <v>11598</v>
      </c>
      <c r="AC700" s="630" t="s">
        <v>8781</v>
      </c>
    </row>
    <row r="701" spans="26:29">
      <c r="Z701" s="631">
        <v>110</v>
      </c>
      <c r="AA701" s="630" t="s">
        <v>6307</v>
      </c>
      <c r="AB701" s="630" t="s">
        <v>11599</v>
      </c>
      <c r="AC701" s="630" t="s">
        <v>8781</v>
      </c>
    </row>
    <row r="702" spans="26:29">
      <c r="Z702" s="631">
        <v>111</v>
      </c>
      <c r="AA702" s="630" t="s">
        <v>6308</v>
      </c>
      <c r="AB702" s="630" t="s">
        <v>11600</v>
      </c>
      <c r="AC702" s="630" t="s">
        <v>8781</v>
      </c>
    </row>
    <row r="703" spans="26:29">
      <c r="Z703" s="631">
        <v>112</v>
      </c>
      <c r="AA703" s="630" t="s">
        <v>6309</v>
      </c>
      <c r="AB703" s="630" t="s">
        <v>11601</v>
      </c>
      <c r="AC703" s="630" t="s">
        <v>8781</v>
      </c>
    </row>
    <row r="704" spans="26:29">
      <c r="Z704" s="631">
        <v>113</v>
      </c>
      <c r="AA704" s="630" t="s">
        <v>6310</v>
      </c>
      <c r="AB704" s="630" t="s">
        <v>11602</v>
      </c>
      <c r="AC704" s="630" t="s">
        <v>8781</v>
      </c>
    </row>
    <row r="705" spans="26:29">
      <c r="Z705" s="631">
        <v>114</v>
      </c>
      <c r="AA705" s="630" t="s">
        <v>6311</v>
      </c>
      <c r="AB705" s="630" t="s">
        <v>11603</v>
      </c>
      <c r="AC705" s="630" t="s">
        <v>8781</v>
      </c>
    </row>
    <row r="706" spans="26:29">
      <c r="Z706" s="631">
        <v>115</v>
      </c>
      <c r="AA706" s="630" t="s">
        <v>6312</v>
      </c>
      <c r="AB706" s="630" t="s">
        <v>11604</v>
      </c>
      <c r="AC706" s="630" t="s">
        <v>8781</v>
      </c>
    </row>
    <row r="707" spans="26:29">
      <c r="Z707" s="631">
        <v>116</v>
      </c>
      <c r="AA707" s="630" t="s">
        <v>6313</v>
      </c>
      <c r="AB707" s="630" t="s">
        <v>11605</v>
      </c>
      <c r="AC707" s="630" t="s">
        <v>8781</v>
      </c>
    </row>
    <row r="708" spans="26:29">
      <c r="Z708" s="631">
        <v>117</v>
      </c>
      <c r="AA708" s="630" t="s">
        <v>6314</v>
      </c>
      <c r="AB708" s="630" t="s">
        <v>11606</v>
      </c>
      <c r="AC708" s="630" t="s">
        <v>8781</v>
      </c>
    </row>
    <row r="709" spans="26:29">
      <c r="Z709" s="631">
        <v>118</v>
      </c>
      <c r="AA709" s="630" t="s">
        <v>6315</v>
      </c>
      <c r="AB709" s="630" t="s">
        <v>11607</v>
      </c>
      <c r="AC709" s="630" t="s">
        <v>8781</v>
      </c>
    </row>
    <row r="710" spans="26:29">
      <c r="Z710" s="631">
        <v>119</v>
      </c>
      <c r="AA710" s="630" t="s">
        <v>6316</v>
      </c>
      <c r="AB710" s="630" t="s">
        <v>11608</v>
      </c>
      <c r="AC710" s="630" t="s">
        <v>8781</v>
      </c>
    </row>
    <row r="711" spans="26:29">
      <c r="Z711" s="631">
        <v>120</v>
      </c>
      <c r="AA711" s="630" t="s">
        <v>6317</v>
      </c>
      <c r="AB711" s="630" t="s">
        <v>11609</v>
      </c>
      <c r="AC711" s="630" t="s">
        <v>8781</v>
      </c>
    </row>
    <row r="712" spans="26:29">
      <c r="Z712" s="631">
        <v>121</v>
      </c>
      <c r="AA712" s="630" t="s">
        <v>6318</v>
      </c>
      <c r="AB712" s="630" t="s">
        <v>11610</v>
      </c>
      <c r="AC712" s="630" t="s">
        <v>8781</v>
      </c>
    </row>
    <row r="713" spans="26:29">
      <c r="Z713" s="631">
        <v>122</v>
      </c>
      <c r="AA713" s="630" t="s">
        <v>6319</v>
      </c>
      <c r="AB713" s="630" t="s">
        <v>11611</v>
      </c>
      <c r="AC713" s="630" t="s">
        <v>8781</v>
      </c>
    </row>
    <row r="714" spans="26:29">
      <c r="Z714" s="631">
        <v>123</v>
      </c>
      <c r="AA714" s="630" t="s">
        <v>6320</v>
      </c>
      <c r="AB714" s="630" t="s">
        <v>11612</v>
      </c>
      <c r="AC714" s="630" t="s">
        <v>8781</v>
      </c>
    </row>
    <row r="715" spans="26:29">
      <c r="Z715" s="631">
        <v>124</v>
      </c>
      <c r="AA715" s="630" t="s">
        <v>6321</v>
      </c>
      <c r="AB715" s="630" t="s">
        <v>11613</v>
      </c>
      <c r="AC715" s="630" t="s">
        <v>8781</v>
      </c>
    </row>
    <row r="716" spans="26:29">
      <c r="Z716" s="631">
        <v>125</v>
      </c>
      <c r="AA716" s="630" t="s">
        <v>6322</v>
      </c>
      <c r="AB716" s="630" t="s">
        <v>11614</v>
      </c>
      <c r="AC716" s="630" t="s">
        <v>8781</v>
      </c>
    </row>
    <row r="717" spans="26:29">
      <c r="Z717" s="631">
        <v>126</v>
      </c>
      <c r="AA717" s="630" t="s">
        <v>6323</v>
      </c>
      <c r="AB717" s="630" t="s">
        <v>11615</v>
      </c>
      <c r="AC717" s="630" t="s">
        <v>8781</v>
      </c>
    </row>
    <row r="718" spans="26:29">
      <c r="Z718" s="631">
        <v>127</v>
      </c>
      <c r="AA718" s="630" t="s">
        <v>6324</v>
      </c>
      <c r="AB718" s="630" t="s">
        <v>11616</v>
      </c>
      <c r="AC718" s="630" t="s">
        <v>8781</v>
      </c>
    </row>
    <row r="719" spans="26:29">
      <c r="Z719" s="631">
        <v>128</v>
      </c>
      <c r="AA719" s="630" t="s">
        <v>6325</v>
      </c>
      <c r="AB719" s="630" t="s">
        <v>11617</v>
      </c>
      <c r="AC719" s="630" t="s">
        <v>8781</v>
      </c>
    </row>
    <row r="720" spans="26:29">
      <c r="Z720" s="631">
        <v>129</v>
      </c>
      <c r="AA720" s="630" t="s">
        <v>6326</v>
      </c>
      <c r="AB720" s="630" t="s">
        <v>11618</v>
      </c>
      <c r="AC720" s="630" t="s">
        <v>8781</v>
      </c>
    </row>
    <row r="721" spans="26:29">
      <c r="Z721" s="631">
        <v>130</v>
      </c>
      <c r="AA721" s="630" t="s">
        <v>6327</v>
      </c>
      <c r="AB721" s="630" t="s">
        <v>11619</v>
      </c>
      <c r="AC721" s="630" t="s">
        <v>8781</v>
      </c>
    </row>
    <row r="722" spans="26:29">
      <c r="Z722" s="631">
        <v>131</v>
      </c>
      <c r="AA722" s="630" t="s">
        <v>6328</v>
      </c>
      <c r="AB722" s="630" t="s">
        <v>11620</v>
      </c>
      <c r="AC722" s="630" t="s">
        <v>8781</v>
      </c>
    </row>
    <row r="723" spans="26:29">
      <c r="Z723" s="631">
        <v>132</v>
      </c>
      <c r="AA723" s="630" t="s">
        <v>6329</v>
      </c>
      <c r="AB723" s="630" t="s">
        <v>11621</v>
      </c>
      <c r="AC723" s="630" t="s">
        <v>8781</v>
      </c>
    </row>
    <row r="724" spans="26:29">
      <c r="Z724" s="631">
        <v>133</v>
      </c>
      <c r="AA724" s="630" t="s">
        <v>6330</v>
      </c>
      <c r="AB724" s="630" t="s">
        <v>11622</v>
      </c>
      <c r="AC724" s="630" t="s">
        <v>8781</v>
      </c>
    </row>
    <row r="725" spans="26:29">
      <c r="Z725" s="631">
        <v>134</v>
      </c>
      <c r="AA725" s="630" t="s">
        <v>6331</v>
      </c>
      <c r="AB725" s="630" t="s">
        <v>11623</v>
      </c>
      <c r="AC725" s="630" t="s">
        <v>8781</v>
      </c>
    </row>
    <row r="726" spans="26:29">
      <c r="Z726" s="631">
        <v>135</v>
      </c>
      <c r="AA726" s="630" t="s">
        <v>6332</v>
      </c>
      <c r="AB726" s="630" t="s">
        <v>11624</v>
      </c>
      <c r="AC726" s="630" t="s">
        <v>8781</v>
      </c>
    </row>
    <row r="727" spans="26:29">
      <c r="Z727" s="631">
        <v>136</v>
      </c>
      <c r="AA727" s="630" t="s">
        <v>6333</v>
      </c>
      <c r="AB727" s="630" t="s">
        <v>11625</v>
      </c>
      <c r="AC727" s="630" t="s">
        <v>8781</v>
      </c>
    </row>
    <row r="728" spans="26:29">
      <c r="Z728" s="631">
        <v>137</v>
      </c>
      <c r="AA728" s="630" t="s">
        <v>6334</v>
      </c>
      <c r="AB728" s="630" t="s">
        <v>11626</v>
      </c>
      <c r="AC728" s="630" t="s">
        <v>8781</v>
      </c>
    </row>
    <row r="729" spans="26:29">
      <c r="Z729" s="631">
        <v>138</v>
      </c>
      <c r="AA729" s="630" t="s">
        <v>6335</v>
      </c>
      <c r="AB729" s="630" t="s">
        <v>11627</v>
      </c>
      <c r="AC729" s="630" t="s">
        <v>8781</v>
      </c>
    </row>
    <row r="730" spans="26:29">
      <c r="Z730" s="631">
        <v>139</v>
      </c>
      <c r="AA730" s="630" t="s">
        <v>6336</v>
      </c>
      <c r="AB730" s="630" t="s">
        <v>11628</v>
      </c>
      <c r="AC730" s="630" t="s">
        <v>8781</v>
      </c>
    </row>
    <row r="731" spans="26:29">
      <c r="Z731" s="631">
        <v>140</v>
      </c>
      <c r="AA731" s="630" t="s">
        <v>6337</v>
      </c>
      <c r="AB731" s="630" t="s">
        <v>11629</v>
      </c>
      <c r="AC731" s="630" t="s">
        <v>8781</v>
      </c>
    </row>
    <row r="732" spans="26:29">
      <c r="Z732" s="631">
        <v>141</v>
      </c>
      <c r="AA732" s="630" t="s">
        <v>6338</v>
      </c>
      <c r="AB732" s="630" t="s">
        <v>11630</v>
      </c>
      <c r="AC732" s="630" t="s">
        <v>8781</v>
      </c>
    </row>
    <row r="733" spans="26:29">
      <c r="Z733" s="631">
        <v>142</v>
      </c>
      <c r="AA733" s="630" t="s">
        <v>6339</v>
      </c>
      <c r="AB733" s="630" t="s">
        <v>11631</v>
      </c>
      <c r="AC733" s="630" t="s">
        <v>8781</v>
      </c>
    </row>
    <row r="734" spans="26:29">
      <c r="Z734" s="631">
        <v>143</v>
      </c>
      <c r="AA734" s="630" t="s">
        <v>6340</v>
      </c>
      <c r="AB734" s="630" t="s">
        <v>11632</v>
      </c>
      <c r="AC734" s="630" t="s">
        <v>8781</v>
      </c>
    </row>
    <row r="735" spans="26:29">
      <c r="Z735" s="631">
        <v>144</v>
      </c>
      <c r="AA735" s="630" t="s">
        <v>6341</v>
      </c>
      <c r="AB735" s="630" t="s">
        <v>11633</v>
      </c>
      <c r="AC735" s="630" t="s">
        <v>8781</v>
      </c>
    </row>
    <row r="736" spans="26:29">
      <c r="Z736" s="631">
        <v>145</v>
      </c>
      <c r="AA736" s="630" t="s">
        <v>6342</v>
      </c>
      <c r="AB736" s="630" t="s">
        <v>11634</v>
      </c>
      <c r="AC736" s="630" t="s">
        <v>8781</v>
      </c>
    </row>
    <row r="737" spans="26:29">
      <c r="Z737" s="631">
        <v>146</v>
      </c>
      <c r="AA737" s="630" t="s">
        <v>6343</v>
      </c>
      <c r="AB737" s="630" t="s">
        <v>11635</v>
      </c>
      <c r="AC737" s="630" t="s">
        <v>8781</v>
      </c>
    </row>
    <row r="738" spans="26:29">
      <c r="Z738" s="631">
        <v>147</v>
      </c>
      <c r="AA738" s="630" t="s">
        <v>6344</v>
      </c>
      <c r="AB738" s="630" t="s">
        <v>11636</v>
      </c>
      <c r="AC738" s="630" t="s">
        <v>8781</v>
      </c>
    </row>
    <row r="739" spans="26:29">
      <c r="Z739" s="631">
        <v>148</v>
      </c>
      <c r="AA739" s="630" t="s">
        <v>6345</v>
      </c>
      <c r="AB739" s="630" t="s">
        <v>11637</v>
      </c>
      <c r="AC739" s="630" t="s">
        <v>8781</v>
      </c>
    </row>
    <row r="740" spans="26:29">
      <c r="Z740" s="631">
        <v>149</v>
      </c>
      <c r="AA740" s="630" t="s">
        <v>6346</v>
      </c>
      <c r="AB740" s="630" t="s">
        <v>11638</v>
      </c>
      <c r="AC740" s="630" t="s">
        <v>8781</v>
      </c>
    </row>
    <row r="741" spans="26:29">
      <c r="Z741" s="631">
        <v>150</v>
      </c>
      <c r="AA741" s="630" t="s">
        <v>6347</v>
      </c>
      <c r="AB741" s="630" t="s">
        <v>11639</v>
      </c>
      <c r="AC741" s="630" t="s">
        <v>8781</v>
      </c>
    </row>
    <row r="742" spans="26:29">
      <c r="Z742" s="631">
        <v>151</v>
      </c>
      <c r="AA742" s="630" t="s">
        <v>6348</v>
      </c>
      <c r="AB742" s="630" t="s">
        <v>11640</v>
      </c>
      <c r="AC742" s="630" t="s">
        <v>8781</v>
      </c>
    </row>
    <row r="743" spans="26:29">
      <c r="Z743" s="631">
        <v>152</v>
      </c>
      <c r="AA743" s="630" t="s">
        <v>6349</v>
      </c>
      <c r="AB743" s="630" t="s">
        <v>11641</v>
      </c>
      <c r="AC743" s="630" t="s">
        <v>8781</v>
      </c>
    </row>
    <row r="744" spans="26:29">
      <c r="Z744" s="631">
        <v>153</v>
      </c>
      <c r="AA744" s="630" t="s">
        <v>6350</v>
      </c>
      <c r="AB744" s="630" t="s">
        <v>11642</v>
      </c>
      <c r="AC744" s="630" t="s">
        <v>8781</v>
      </c>
    </row>
    <row r="745" spans="26:29">
      <c r="Z745" s="631">
        <v>154</v>
      </c>
      <c r="AA745" s="630" t="s">
        <v>6351</v>
      </c>
      <c r="AB745" s="630" t="s">
        <v>11643</v>
      </c>
      <c r="AC745" s="630" t="s">
        <v>8781</v>
      </c>
    </row>
    <row r="746" spans="26:29">
      <c r="Z746" s="631">
        <v>155</v>
      </c>
      <c r="AA746" s="630" t="s">
        <v>6352</v>
      </c>
      <c r="AB746" s="630" t="s">
        <v>11644</v>
      </c>
      <c r="AC746" s="630" t="s">
        <v>8781</v>
      </c>
    </row>
    <row r="747" spans="26:29">
      <c r="Z747" s="631">
        <v>156</v>
      </c>
      <c r="AA747" s="630" t="s">
        <v>6353</v>
      </c>
      <c r="AB747" s="630" t="s">
        <v>11645</v>
      </c>
      <c r="AC747" s="630" t="s">
        <v>8781</v>
      </c>
    </row>
    <row r="748" spans="26:29">
      <c r="Z748" s="631">
        <v>157</v>
      </c>
      <c r="AA748" s="630" t="s">
        <v>6354</v>
      </c>
      <c r="AB748" s="630" t="s">
        <v>11646</v>
      </c>
      <c r="AC748" s="630" t="s">
        <v>8781</v>
      </c>
    </row>
    <row r="749" spans="26:29">
      <c r="Z749" s="631">
        <v>158</v>
      </c>
      <c r="AA749" s="630" t="s">
        <v>6355</v>
      </c>
      <c r="AB749" s="630" t="s">
        <v>11647</v>
      </c>
      <c r="AC749" s="630" t="s">
        <v>8781</v>
      </c>
    </row>
    <row r="750" spans="26:29">
      <c r="Z750" s="631">
        <v>159</v>
      </c>
      <c r="AA750" s="630" t="s">
        <v>6357</v>
      </c>
      <c r="AB750" s="630" t="s">
        <v>11648</v>
      </c>
      <c r="AC750" s="630" t="s">
        <v>8781</v>
      </c>
    </row>
    <row r="751" spans="26:29">
      <c r="Z751" s="631">
        <v>160</v>
      </c>
      <c r="AA751" s="630" t="s">
        <v>6358</v>
      </c>
      <c r="AB751" s="630" t="s">
        <v>11649</v>
      </c>
      <c r="AC751" s="630" t="s">
        <v>8781</v>
      </c>
    </row>
    <row r="752" spans="26:29">
      <c r="Z752" s="631">
        <v>161</v>
      </c>
      <c r="AA752" s="630" t="s">
        <v>6359</v>
      </c>
      <c r="AB752" s="630" t="s">
        <v>11650</v>
      </c>
      <c r="AC752" s="630" t="s">
        <v>8781</v>
      </c>
    </row>
    <row r="753" spans="26:29">
      <c r="Z753" s="631">
        <v>162</v>
      </c>
      <c r="AA753" s="630" t="s">
        <v>6360</v>
      </c>
      <c r="AB753" s="630" t="s">
        <v>11651</v>
      </c>
      <c r="AC753" s="630" t="s">
        <v>8781</v>
      </c>
    </row>
    <row r="754" spans="26:29">
      <c r="Z754" s="631">
        <v>163</v>
      </c>
      <c r="AA754" s="630" t="s">
        <v>6362</v>
      </c>
      <c r="AB754" s="630" t="s">
        <v>11652</v>
      </c>
      <c r="AC754" s="630" t="s">
        <v>8781</v>
      </c>
    </row>
    <row r="755" spans="26:29">
      <c r="Z755" s="631">
        <v>164</v>
      </c>
      <c r="AA755" s="630" t="s">
        <v>6363</v>
      </c>
      <c r="AB755" s="630" t="s">
        <v>11653</v>
      </c>
      <c r="AC755" s="630" t="s">
        <v>8781</v>
      </c>
    </row>
    <row r="756" spans="26:29">
      <c r="Z756" s="631">
        <v>165</v>
      </c>
      <c r="AA756" s="630" t="s">
        <v>6364</v>
      </c>
      <c r="AB756" s="630" t="s">
        <v>11654</v>
      </c>
      <c r="AC756" s="630" t="s">
        <v>8781</v>
      </c>
    </row>
    <row r="757" spans="26:29">
      <c r="Z757" s="631">
        <v>166</v>
      </c>
      <c r="AA757" s="630" t="s">
        <v>6365</v>
      </c>
      <c r="AB757" s="630" t="s">
        <v>11655</v>
      </c>
      <c r="AC757" s="630" t="s">
        <v>8781</v>
      </c>
    </row>
    <row r="758" spans="26:29">
      <c r="Z758" s="631">
        <v>167</v>
      </c>
      <c r="AA758" s="630" t="s">
        <v>6366</v>
      </c>
      <c r="AB758" s="630" t="s">
        <v>11656</v>
      </c>
      <c r="AC758" s="630" t="s">
        <v>8781</v>
      </c>
    </row>
    <row r="759" spans="26:29">
      <c r="Z759" s="631">
        <v>168</v>
      </c>
      <c r="AA759" s="630" t="s">
        <v>6367</v>
      </c>
      <c r="AB759" s="630" t="s">
        <v>11657</v>
      </c>
      <c r="AC759" s="630" t="s">
        <v>8781</v>
      </c>
    </row>
    <row r="760" spans="26:29">
      <c r="Z760" s="631">
        <v>169</v>
      </c>
      <c r="AA760" s="630" t="s">
        <v>6368</v>
      </c>
      <c r="AB760" s="630" t="s">
        <v>11658</v>
      </c>
      <c r="AC760" s="630" t="s">
        <v>8781</v>
      </c>
    </row>
    <row r="761" spans="26:29">
      <c r="Z761" s="631">
        <v>170</v>
      </c>
      <c r="AA761" s="630" t="s">
        <v>6369</v>
      </c>
      <c r="AB761" s="630" t="s">
        <v>11659</v>
      </c>
      <c r="AC761" s="630" t="s">
        <v>8781</v>
      </c>
    </row>
    <row r="762" spans="26:29">
      <c r="Z762" s="631">
        <v>171</v>
      </c>
      <c r="AA762" s="630" t="s">
        <v>6370</v>
      </c>
      <c r="AB762" s="630" t="s">
        <v>11660</v>
      </c>
      <c r="AC762" s="630" t="s">
        <v>8781</v>
      </c>
    </row>
    <row r="763" spans="26:29">
      <c r="Z763" s="631">
        <v>172</v>
      </c>
      <c r="AA763" s="630" t="s">
        <v>6371</v>
      </c>
      <c r="AB763" s="630" t="s">
        <v>11661</v>
      </c>
      <c r="AC763" s="630" t="s">
        <v>8781</v>
      </c>
    </row>
    <row r="764" spans="26:29">
      <c r="Z764" s="631">
        <v>173</v>
      </c>
      <c r="AA764" s="630" t="s">
        <v>6372</v>
      </c>
      <c r="AB764" s="630" t="s">
        <v>11662</v>
      </c>
      <c r="AC764" s="630" t="s">
        <v>8781</v>
      </c>
    </row>
    <row r="765" spans="26:29">
      <c r="Z765" s="631">
        <v>174</v>
      </c>
      <c r="AA765" s="630" t="s">
        <v>6373</v>
      </c>
      <c r="AB765" s="630" t="s">
        <v>11663</v>
      </c>
      <c r="AC765" s="630" t="s">
        <v>8781</v>
      </c>
    </row>
    <row r="766" spans="26:29">
      <c r="Z766" s="631">
        <v>175</v>
      </c>
      <c r="AA766" s="630" t="s">
        <v>6374</v>
      </c>
      <c r="AB766" s="630" t="s">
        <v>11664</v>
      </c>
      <c r="AC766" s="630" t="s">
        <v>8781</v>
      </c>
    </row>
    <row r="767" spans="26:29">
      <c r="Z767" s="631">
        <v>176</v>
      </c>
      <c r="AA767" s="630" t="s">
        <v>6375</v>
      </c>
      <c r="AB767" s="630" t="s">
        <v>11665</v>
      </c>
      <c r="AC767" s="630" t="s">
        <v>8781</v>
      </c>
    </row>
    <row r="768" spans="26:29">
      <c r="Z768" s="631">
        <v>177</v>
      </c>
      <c r="AA768" s="630" t="s">
        <v>6376</v>
      </c>
      <c r="AB768" s="630" t="s">
        <v>11666</v>
      </c>
      <c r="AC768" s="630" t="s">
        <v>8781</v>
      </c>
    </row>
    <row r="769" spans="26:29">
      <c r="Z769" s="631">
        <v>178</v>
      </c>
      <c r="AA769" s="630" t="s">
        <v>6377</v>
      </c>
      <c r="AB769" s="630" t="s">
        <v>11667</v>
      </c>
      <c r="AC769" s="630" t="s">
        <v>8781</v>
      </c>
    </row>
    <row r="770" spans="26:29">
      <c r="Z770" s="631">
        <v>179</v>
      </c>
      <c r="AA770" s="630" t="s">
        <v>6378</v>
      </c>
      <c r="AB770" s="630" t="s">
        <v>11668</v>
      </c>
      <c r="AC770" s="630" t="s">
        <v>8781</v>
      </c>
    </row>
    <row r="771" spans="26:29">
      <c r="Z771" s="631">
        <v>180</v>
      </c>
      <c r="AA771" s="630" t="s">
        <v>6379</v>
      </c>
      <c r="AB771" s="630" t="s">
        <v>11669</v>
      </c>
      <c r="AC771" s="630" t="s">
        <v>8781</v>
      </c>
    </row>
    <row r="772" spans="26:29">
      <c r="Z772" s="631">
        <v>181</v>
      </c>
      <c r="AA772" s="630" t="s">
        <v>6380</v>
      </c>
      <c r="AB772" s="630" t="s">
        <v>11670</v>
      </c>
      <c r="AC772" s="630" t="s">
        <v>8781</v>
      </c>
    </row>
    <row r="773" spans="26:29">
      <c r="Z773" s="631">
        <v>182</v>
      </c>
      <c r="AA773" s="630" t="s">
        <v>6381</v>
      </c>
      <c r="AB773" s="630" t="s">
        <v>11671</v>
      </c>
      <c r="AC773" s="630" t="s">
        <v>8781</v>
      </c>
    </row>
    <row r="774" spans="26:29">
      <c r="Z774" s="631">
        <v>183</v>
      </c>
      <c r="AA774" s="630" t="s">
        <v>6382</v>
      </c>
      <c r="AB774" s="630" t="s">
        <v>11672</v>
      </c>
      <c r="AC774" s="630" t="s">
        <v>8781</v>
      </c>
    </row>
    <row r="775" spans="26:29">
      <c r="Z775" s="631">
        <v>184</v>
      </c>
      <c r="AA775" s="630" t="s">
        <v>6383</v>
      </c>
      <c r="AB775" s="630" t="s">
        <v>11673</v>
      </c>
      <c r="AC775" s="630" t="s">
        <v>8781</v>
      </c>
    </row>
    <row r="776" spans="26:29">
      <c r="Z776" s="631">
        <v>185</v>
      </c>
      <c r="AA776" s="630" t="s">
        <v>6384</v>
      </c>
      <c r="AB776" s="630" t="s">
        <v>11674</v>
      </c>
      <c r="AC776" s="630" t="s">
        <v>8781</v>
      </c>
    </row>
    <row r="777" spans="26:29">
      <c r="Z777" s="631">
        <v>186</v>
      </c>
      <c r="AA777" s="630" t="s">
        <v>6385</v>
      </c>
      <c r="AB777" s="630" t="s">
        <v>11675</v>
      </c>
      <c r="AC777" s="630" t="s">
        <v>8781</v>
      </c>
    </row>
    <row r="778" spans="26:29">
      <c r="Z778" s="631">
        <v>187</v>
      </c>
      <c r="AA778" s="630" t="s">
        <v>6386</v>
      </c>
      <c r="AB778" s="630" t="s">
        <v>11676</v>
      </c>
      <c r="AC778" s="630" t="s">
        <v>8781</v>
      </c>
    </row>
    <row r="779" spans="26:29">
      <c r="Z779" s="631">
        <v>188</v>
      </c>
      <c r="AA779" s="630" t="s">
        <v>6387</v>
      </c>
      <c r="AB779" s="630" t="s">
        <v>11677</v>
      </c>
      <c r="AC779" s="630" t="s">
        <v>8781</v>
      </c>
    </row>
    <row r="780" spans="26:29">
      <c r="Z780" s="631">
        <v>189</v>
      </c>
      <c r="AA780" s="630" t="s">
        <v>6388</v>
      </c>
      <c r="AB780" s="630" t="s">
        <v>11678</v>
      </c>
      <c r="AC780" s="630" t="s">
        <v>8781</v>
      </c>
    </row>
    <row r="781" spans="26:29">
      <c r="Z781" s="631">
        <v>190</v>
      </c>
      <c r="AA781" s="630" t="s">
        <v>6389</v>
      </c>
      <c r="AB781" s="630" t="s">
        <v>11679</v>
      </c>
      <c r="AC781" s="630" t="s">
        <v>8781</v>
      </c>
    </row>
    <row r="782" spans="26:29">
      <c r="Z782" s="631">
        <v>191</v>
      </c>
      <c r="AA782" s="630" t="s">
        <v>6390</v>
      </c>
      <c r="AB782" s="630" t="s">
        <v>11680</v>
      </c>
      <c r="AC782" s="630" t="s">
        <v>8781</v>
      </c>
    </row>
    <row r="783" spans="26:29">
      <c r="Z783" s="631">
        <v>192</v>
      </c>
      <c r="AA783" s="630" t="s">
        <v>6391</v>
      </c>
      <c r="AB783" s="630" t="s">
        <v>11681</v>
      </c>
      <c r="AC783" s="630" t="s">
        <v>8781</v>
      </c>
    </row>
    <row r="784" spans="26:29">
      <c r="Z784" s="631">
        <v>193</v>
      </c>
      <c r="AA784" s="630" t="s">
        <v>6392</v>
      </c>
      <c r="AB784" s="630" t="s">
        <v>11682</v>
      </c>
      <c r="AC784" s="630" t="s">
        <v>8781</v>
      </c>
    </row>
    <row r="785" spans="26:29">
      <c r="Z785" s="631">
        <v>194</v>
      </c>
      <c r="AA785" s="630" t="s">
        <v>6393</v>
      </c>
      <c r="AB785" s="630" t="s">
        <v>11683</v>
      </c>
      <c r="AC785" s="630" t="s">
        <v>8781</v>
      </c>
    </row>
    <row r="786" spans="26:29">
      <c r="Z786" s="631">
        <v>195</v>
      </c>
      <c r="AA786" s="630" t="s">
        <v>6394</v>
      </c>
      <c r="AB786" s="630" t="s">
        <v>11684</v>
      </c>
      <c r="AC786" s="630" t="s">
        <v>8781</v>
      </c>
    </row>
    <row r="787" spans="26:29">
      <c r="Z787" s="631">
        <v>196</v>
      </c>
      <c r="AA787" s="630" t="s">
        <v>6395</v>
      </c>
      <c r="AB787" s="630" t="s">
        <v>11685</v>
      </c>
      <c r="AC787" s="630" t="s">
        <v>8781</v>
      </c>
    </row>
    <row r="788" spans="26:29">
      <c r="Z788" s="631">
        <v>197</v>
      </c>
      <c r="AA788" s="630" t="s">
        <v>6396</v>
      </c>
      <c r="AB788" s="630" t="s">
        <v>11686</v>
      </c>
      <c r="AC788" s="630" t="s">
        <v>8781</v>
      </c>
    </row>
    <row r="789" spans="26:29">
      <c r="Z789" s="631">
        <v>198</v>
      </c>
      <c r="AA789" s="630" t="s">
        <v>6397</v>
      </c>
      <c r="AB789" s="630" t="s">
        <v>11687</v>
      </c>
      <c r="AC789" s="630" t="s">
        <v>8781</v>
      </c>
    </row>
    <row r="790" spans="26:29">
      <c r="Z790" s="631">
        <v>199</v>
      </c>
      <c r="AA790" s="630" t="s">
        <v>6398</v>
      </c>
      <c r="AB790" s="630" t="s">
        <v>11688</v>
      </c>
      <c r="AC790" s="630" t="s">
        <v>8781</v>
      </c>
    </row>
    <row r="791" spans="26:29">
      <c r="Z791" s="631">
        <v>200</v>
      </c>
      <c r="AA791" s="630" t="s">
        <v>6399</v>
      </c>
      <c r="AB791" s="630" t="s">
        <v>11689</v>
      </c>
      <c r="AC791" s="630" t="s">
        <v>8781</v>
      </c>
    </row>
    <row r="792" spans="26:29">
      <c r="Z792" s="631">
        <v>201</v>
      </c>
      <c r="AA792" s="630" t="s">
        <v>6400</v>
      </c>
      <c r="AB792" s="630" t="s">
        <v>11690</v>
      </c>
      <c r="AC792" s="630" t="s">
        <v>8781</v>
      </c>
    </row>
    <row r="793" spans="26:29">
      <c r="Z793" s="631">
        <v>202</v>
      </c>
      <c r="AA793" s="630" t="s">
        <v>6401</v>
      </c>
      <c r="AB793" s="630" t="s">
        <v>11691</v>
      </c>
      <c r="AC793" s="630" t="s">
        <v>8781</v>
      </c>
    </row>
    <row r="794" spans="26:29">
      <c r="Z794" s="631">
        <v>203</v>
      </c>
      <c r="AA794" s="630" t="s">
        <v>6402</v>
      </c>
      <c r="AB794" s="630" t="s">
        <v>11692</v>
      </c>
      <c r="AC794" s="630" t="s">
        <v>8781</v>
      </c>
    </row>
    <row r="795" spans="26:29">
      <c r="Z795" s="631">
        <v>204</v>
      </c>
      <c r="AA795" s="630" t="s">
        <v>6403</v>
      </c>
      <c r="AB795" s="630" t="s">
        <v>11693</v>
      </c>
      <c r="AC795" s="630" t="s">
        <v>8781</v>
      </c>
    </row>
    <row r="796" spans="26:29">
      <c r="Z796" s="631">
        <v>205</v>
      </c>
      <c r="AA796" s="630" t="s">
        <v>6404</v>
      </c>
      <c r="AB796" s="630" t="s">
        <v>11694</v>
      </c>
      <c r="AC796" s="630" t="s">
        <v>8781</v>
      </c>
    </row>
    <row r="797" spans="26:29">
      <c r="Z797" s="631">
        <v>206</v>
      </c>
      <c r="AA797" s="630" t="s">
        <v>6405</v>
      </c>
      <c r="AB797" s="630" t="s">
        <v>11695</v>
      </c>
      <c r="AC797" s="630" t="s">
        <v>8781</v>
      </c>
    </row>
    <row r="798" spans="26:29">
      <c r="Z798" s="631">
        <v>207</v>
      </c>
      <c r="AA798" s="630" t="s">
        <v>6406</v>
      </c>
      <c r="AB798" s="630" t="s">
        <v>11696</v>
      </c>
      <c r="AC798" s="630" t="s">
        <v>8781</v>
      </c>
    </row>
    <row r="799" spans="26:29">
      <c r="Z799" s="631">
        <v>208</v>
      </c>
      <c r="AA799" s="630" t="s">
        <v>6407</v>
      </c>
      <c r="AB799" s="630" t="s">
        <v>11697</v>
      </c>
      <c r="AC799" s="630" t="s">
        <v>8781</v>
      </c>
    </row>
    <row r="800" spans="26:29">
      <c r="Z800" s="631">
        <v>209</v>
      </c>
      <c r="AA800" s="630" t="s">
        <v>6408</v>
      </c>
      <c r="AB800" s="630" t="s">
        <v>11698</v>
      </c>
      <c r="AC800" s="630" t="s">
        <v>8781</v>
      </c>
    </row>
    <row r="801" spans="26:29">
      <c r="Z801" s="631">
        <v>210</v>
      </c>
      <c r="AA801" s="630" t="s">
        <v>6409</v>
      </c>
      <c r="AB801" s="630" t="s">
        <v>11699</v>
      </c>
      <c r="AC801" s="630" t="s">
        <v>8781</v>
      </c>
    </row>
    <row r="802" spans="26:29">
      <c r="Z802" s="631">
        <v>211</v>
      </c>
      <c r="AA802" s="630" t="s">
        <v>6410</v>
      </c>
      <c r="AB802" s="630" t="s">
        <v>11700</v>
      </c>
      <c r="AC802" s="630" t="s">
        <v>8781</v>
      </c>
    </row>
    <row r="803" spans="26:29">
      <c r="Z803" s="631">
        <v>212</v>
      </c>
      <c r="AA803" s="630" t="s">
        <v>6411</v>
      </c>
      <c r="AB803" s="630" t="s">
        <v>11701</v>
      </c>
      <c r="AC803" s="630" t="s">
        <v>8781</v>
      </c>
    </row>
    <row r="804" spans="26:29">
      <c r="Z804" s="631">
        <v>213</v>
      </c>
      <c r="AA804" s="630" t="s">
        <v>6412</v>
      </c>
      <c r="AB804" s="630" t="s">
        <v>11702</v>
      </c>
      <c r="AC804" s="630" t="s">
        <v>8781</v>
      </c>
    </row>
    <row r="805" spans="26:29">
      <c r="Z805" s="631">
        <v>214</v>
      </c>
      <c r="AA805" s="630" t="s">
        <v>6413</v>
      </c>
      <c r="AB805" s="630" t="s">
        <v>11703</v>
      </c>
      <c r="AC805" s="630" t="s">
        <v>8781</v>
      </c>
    </row>
    <row r="806" spans="26:29">
      <c r="Z806" s="631">
        <v>215</v>
      </c>
      <c r="AA806" s="630" t="s">
        <v>6414</v>
      </c>
      <c r="AB806" s="630" t="s">
        <v>11704</v>
      </c>
      <c r="AC806" s="630" t="s">
        <v>8781</v>
      </c>
    </row>
    <row r="807" spans="26:29">
      <c r="Z807" s="631">
        <v>216</v>
      </c>
      <c r="AA807" s="630" t="s">
        <v>6415</v>
      </c>
      <c r="AB807" s="630" t="s">
        <v>11705</v>
      </c>
      <c r="AC807" s="630" t="s">
        <v>8781</v>
      </c>
    </row>
    <row r="808" spans="26:29">
      <c r="Z808" s="631">
        <v>217</v>
      </c>
      <c r="AA808" s="630" t="s">
        <v>6416</v>
      </c>
      <c r="AB808" s="630" t="s">
        <v>11706</v>
      </c>
      <c r="AC808" s="630" t="s">
        <v>8781</v>
      </c>
    </row>
    <row r="809" spans="26:29">
      <c r="Z809" s="631">
        <v>218</v>
      </c>
      <c r="AA809" s="630" t="s">
        <v>6417</v>
      </c>
      <c r="AB809" s="630" t="s">
        <v>11707</v>
      </c>
      <c r="AC809" s="630" t="s">
        <v>8781</v>
      </c>
    </row>
    <row r="810" spans="26:29">
      <c r="Z810" s="631">
        <v>219</v>
      </c>
      <c r="AA810" s="630" t="s">
        <v>6418</v>
      </c>
      <c r="AB810" s="630" t="s">
        <v>11708</v>
      </c>
      <c r="AC810" s="630" t="s">
        <v>8781</v>
      </c>
    </row>
    <row r="811" spans="26:29">
      <c r="Z811" s="631">
        <v>220</v>
      </c>
      <c r="AA811" s="630" t="s">
        <v>6419</v>
      </c>
      <c r="AB811" s="630" t="s">
        <v>11709</v>
      </c>
      <c r="AC811" s="630" t="s">
        <v>8781</v>
      </c>
    </row>
    <row r="812" spans="26:29">
      <c r="Z812" s="631">
        <v>221</v>
      </c>
      <c r="AA812" s="630" t="s">
        <v>6420</v>
      </c>
      <c r="AB812" s="630" t="s">
        <v>11710</v>
      </c>
      <c r="AC812" s="630" t="s">
        <v>8781</v>
      </c>
    </row>
    <row r="813" spans="26:29">
      <c r="Z813" s="631">
        <v>222</v>
      </c>
      <c r="AA813" s="630" t="s">
        <v>6421</v>
      </c>
      <c r="AB813" s="630" t="s">
        <v>11711</v>
      </c>
      <c r="AC813" s="630" t="s">
        <v>8781</v>
      </c>
    </row>
    <row r="814" spans="26:29">
      <c r="Z814" s="631">
        <v>223</v>
      </c>
      <c r="AA814" s="630" t="s">
        <v>6422</v>
      </c>
      <c r="AB814" s="630" t="s">
        <v>11712</v>
      </c>
      <c r="AC814" s="630" t="s">
        <v>8781</v>
      </c>
    </row>
    <row r="815" spans="26:29">
      <c r="Z815" s="631">
        <v>224</v>
      </c>
      <c r="AA815" s="630" t="s">
        <v>6423</v>
      </c>
      <c r="AB815" s="630" t="s">
        <v>11713</v>
      </c>
      <c r="AC815" s="630" t="s">
        <v>8781</v>
      </c>
    </row>
    <row r="816" spans="26:29">
      <c r="Z816" s="631">
        <v>225</v>
      </c>
      <c r="AA816" s="630" t="s">
        <v>6424</v>
      </c>
      <c r="AB816" s="630" t="s">
        <v>11714</v>
      </c>
      <c r="AC816" s="630" t="s">
        <v>8781</v>
      </c>
    </row>
    <row r="817" spans="26:29">
      <c r="Z817" s="631">
        <v>226</v>
      </c>
      <c r="AA817" s="630" t="s">
        <v>6425</v>
      </c>
      <c r="AB817" s="630" t="s">
        <v>11715</v>
      </c>
      <c r="AC817" s="630" t="s">
        <v>8781</v>
      </c>
    </row>
    <row r="818" spans="26:29">
      <c r="Z818" s="631">
        <v>227</v>
      </c>
      <c r="AA818" s="630" t="s">
        <v>6426</v>
      </c>
      <c r="AB818" s="630" t="s">
        <v>11716</v>
      </c>
      <c r="AC818" s="630" t="s">
        <v>8781</v>
      </c>
    </row>
    <row r="819" spans="26:29">
      <c r="Z819" s="631">
        <v>228</v>
      </c>
      <c r="AA819" s="630" t="s">
        <v>6427</v>
      </c>
      <c r="AB819" s="630" t="s">
        <v>11717</v>
      </c>
      <c r="AC819" s="630" t="s">
        <v>8781</v>
      </c>
    </row>
    <row r="820" spans="26:29">
      <c r="Z820" s="631">
        <v>229</v>
      </c>
      <c r="AA820" s="630" t="s">
        <v>6428</v>
      </c>
      <c r="AB820" s="630" t="s">
        <v>11718</v>
      </c>
      <c r="AC820" s="630" t="s">
        <v>8781</v>
      </c>
    </row>
    <row r="821" spans="26:29">
      <c r="Z821" s="631">
        <v>230</v>
      </c>
      <c r="AA821" s="630" t="s">
        <v>6429</v>
      </c>
      <c r="AB821" s="630" t="s">
        <v>11719</v>
      </c>
      <c r="AC821" s="630" t="s">
        <v>8781</v>
      </c>
    </row>
    <row r="822" spans="26:29">
      <c r="Z822" s="631">
        <v>231</v>
      </c>
      <c r="AA822" s="630" t="s">
        <v>6430</v>
      </c>
      <c r="AB822" s="630" t="s">
        <v>11720</v>
      </c>
      <c r="AC822" s="630" t="s">
        <v>8781</v>
      </c>
    </row>
    <row r="823" spans="26:29">
      <c r="Z823" s="631">
        <v>232</v>
      </c>
      <c r="AA823" s="630" t="s">
        <v>6431</v>
      </c>
      <c r="AB823" s="630" t="s">
        <v>11721</v>
      </c>
      <c r="AC823" s="630" t="s">
        <v>8781</v>
      </c>
    </row>
    <row r="824" spans="26:29">
      <c r="Z824" s="631">
        <v>233</v>
      </c>
      <c r="AA824" s="630" t="s">
        <v>6432</v>
      </c>
      <c r="AB824" s="630" t="s">
        <v>11722</v>
      </c>
      <c r="AC824" s="630" t="s">
        <v>8781</v>
      </c>
    </row>
    <row r="825" spans="26:29">
      <c r="Z825" s="631">
        <v>234</v>
      </c>
      <c r="AA825" s="630" t="s">
        <v>6433</v>
      </c>
      <c r="AB825" s="630" t="s">
        <v>11723</v>
      </c>
      <c r="AC825" s="630" t="s">
        <v>8781</v>
      </c>
    </row>
    <row r="826" spans="26:29">
      <c r="Z826" s="631">
        <v>235</v>
      </c>
      <c r="AA826" s="630" t="s">
        <v>6434</v>
      </c>
      <c r="AB826" s="630" t="s">
        <v>11724</v>
      </c>
      <c r="AC826" s="630" t="s">
        <v>8781</v>
      </c>
    </row>
    <row r="827" spans="26:29">
      <c r="Z827" s="631">
        <v>236</v>
      </c>
      <c r="AA827" s="630" t="s">
        <v>6435</v>
      </c>
      <c r="AB827" s="630" t="s">
        <v>11725</v>
      </c>
      <c r="AC827" s="630" t="s">
        <v>8781</v>
      </c>
    </row>
    <row r="828" spans="26:29">
      <c r="Z828" s="631">
        <v>237</v>
      </c>
      <c r="AA828" s="630" t="s">
        <v>6436</v>
      </c>
      <c r="AB828" s="630" t="s">
        <v>11726</v>
      </c>
      <c r="AC828" s="630" t="s">
        <v>8781</v>
      </c>
    </row>
    <row r="829" spans="26:29">
      <c r="Z829" s="631">
        <v>238</v>
      </c>
      <c r="AA829" s="630" t="s">
        <v>6437</v>
      </c>
      <c r="AB829" s="630" t="s">
        <v>11727</v>
      </c>
      <c r="AC829" s="630" t="s">
        <v>8781</v>
      </c>
    </row>
    <row r="830" spans="26:29">
      <c r="Z830" s="631">
        <v>239</v>
      </c>
      <c r="AA830" s="630" t="s">
        <v>6438</v>
      </c>
      <c r="AB830" s="630" t="s">
        <v>11728</v>
      </c>
      <c r="AC830" s="630" t="s">
        <v>8781</v>
      </c>
    </row>
    <row r="831" spans="26:29">
      <c r="Z831" s="631">
        <v>240</v>
      </c>
      <c r="AA831" s="630" t="s">
        <v>6439</v>
      </c>
      <c r="AB831" s="630" t="s">
        <v>11729</v>
      </c>
      <c r="AC831" s="630" t="s">
        <v>8781</v>
      </c>
    </row>
    <row r="832" spans="26:29">
      <c r="Z832" s="631">
        <v>241</v>
      </c>
      <c r="AA832" s="630" t="s">
        <v>6440</v>
      </c>
      <c r="AB832" s="630" t="s">
        <v>11730</v>
      </c>
      <c r="AC832" s="630" t="s">
        <v>8781</v>
      </c>
    </row>
    <row r="833" spans="26:29">
      <c r="Z833" s="631">
        <v>242</v>
      </c>
      <c r="AA833" s="630" t="s">
        <v>6441</v>
      </c>
      <c r="AB833" s="630" t="s">
        <v>11731</v>
      </c>
      <c r="AC833" s="630" t="s">
        <v>8781</v>
      </c>
    </row>
    <row r="834" spans="26:29">
      <c r="Z834" s="631">
        <v>243</v>
      </c>
      <c r="AA834" s="630" t="s">
        <v>6442</v>
      </c>
      <c r="AB834" s="630" t="s">
        <v>11732</v>
      </c>
      <c r="AC834" s="630" t="s">
        <v>8781</v>
      </c>
    </row>
    <row r="835" spans="26:29">
      <c r="Z835" s="631">
        <v>244</v>
      </c>
      <c r="AA835" s="630" t="s">
        <v>6443</v>
      </c>
      <c r="AB835" s="630" t="s">
        <v>11733</v>
      </c>
      <c r="AC835" s="630" t="s">
        <v>8781</v>
      </c>
    </row>
    <row r="836" spans="26:29">
      <c r="Z836" s="631">
        <v>245</v>
      </c>
      <c r="AA836" s="630" t="s">
        <v>6444</v>
      </c>
      <c r="AB836" s="630" t="s">
        <v>11734</v>
      </c>
      <c r="AC836" s="630" t="s">
        <v>8781</v>
      </c>
    </row>
    <row r="837" spans="26:29">
      <c r="Z837" s="631">
        <v>246</v>
      </c>
      <c r="AA837" s="630" t="s">
        <v>6445</v>
      </c>
      <c r="AB837" s="630" t="s">
        <v>11735</v>
      </c>
      <c r="AC837" s="630" t="s">
        <v>8781</v>
      </c>
    </row>
    <row r="838" spans="26:29">
      <c r="Z838" s="631">
        <v>247</v>
      </c>
      <c r="AA838" s="630" t="s">
        <v>6446</v>
      </c>
      <c r="AB838" s="630" t="s">
        <v>11736</v>
      </c>
      <c r="AC838" s="630" t="s">
        <v>8781</v>
      </c>
    </row>
    <row r="839" spans="26:29">
      <c r="Z839" s="631">
        <v>248</v>
      </c>
      <c r="AA839" s="630" t="s">
        <v>6447</v>
      </c>
      <c r="AB839" s="630" t="s">
        <v>11737</v>
      </c>
      <c r="AC839" s="630" t="s">
        <v>8781</v>
      </c>
    </row>
    <row r="840" spans="26:29">
      <c r="Z840" s="631">
        <v>249</v>
      </c>
      <c r="AA840" s="630" t="s">
        <v>6448</v>
      </c>
      <c r="AB840" s="630" t="s">
        <v>11738</v>
      </c>
      <c r="AC840" s="630" t="s">
        <v>8781</v>
      </c>
    </row>
    <row r="841" spans="26:29">
      <c r="Z841" s="631">
        <v>250</v>
      </c>
      <c r="AA841" s="630" t="s">
        <v>6449</v>
      </c>
      <c r="AB841" s="630" t="s">
        <v>11739</v>
      </c>
      <c r="AC841" s="630" t="s">
        <v>8781</v>
      </c>
    </row>
    <row r="842" spans="26:29">
      <c r="Z842" s="631">
        <v>251</v>
      </c>
      <c r="AA842" s="630" t="s">
        <v>6450</v>
      </c>
      <c r="AB842" s="630" t="s">
        <v>11740</v>
      </c>
      <c r="AC842" s="630" t="s">
        <v>8781</v>
      </c>
    </row>
    <row r="843" spans="26:29">
      <c r="Z843" s="631">
        <v>252</v>
      </c>
      <c r="AA843" s="630" t="s">
        <v>6451</v>
      </c>
      <c r="AB843" s="630" t="s">
        <v>11741</v>
      </c>
      <c r="AC843" s="630" t="s">
        <v>8781</v>
      </c>
    </row>
    <row r="844" spans="26:29">
      <c r="Z844" s="631">
        <v>253</v>
      </c>
      <c r="AA844" s="630" t="s">
        <v>6452</v>
      </c>
      <c r="AB844" s="630" t="s">
        <v>11742</v>
      </c>
      <c r="AC844" s="630" t="s">
        <v>8781</v>
      </c>
    </row>
    <row r="845" spans="26:29">
      <c r="Z845" s="631">
        <v>254</v>
      </c>
      <c r="AA845" s="630" t="s">
        <v>6453</v>
      </c>
      <c r="AB845" s="630" t="s">
        <v>11743</v>
      </c>
      <c r="AC845" s="630" t="s">
        <v>8781</v>
      </c>
    </row>
    <row r="846" spans="26:29">
      <c r="Z846" s="631">
        <v>255</v>
      </c>
      <c r="AA846" s="630" t="s">
        <v>6454</v>
      </c>
      <c r="AB846" s="630" t="s">
        <v>11744</v>
      </c>
      <c r="AC846" s="630" t="s">
        <v>8781</v>
      </c>
    </row>
    <row r="847" spans="26:29">
      <c r="Z847" s="631">
        <v>256</v>
      </c>
      <c r="AA847" s="630" t="s">
        <v>6455</v>
      </c>
      <c r="AB847" s="630" t="s">
        <v>11745</v>
      </c>
      <c r="AC847" s="630" t="s">
        <v>8781</v>
      </c>
    </row>
    <row r="848" spans="26:29">
      <c r="Z848" s="631">
        <v>257</v>
      </c>
      <c r="AA848" s="630" t="s">
        <v>6456</v>
      </c>
      <c r="AB848" s="630" t="s">
        <v>11746</v>
      </c>
      <c r="AC848" s="630" t="s">
        <v>8781</v>
      </c>
    </row>
    <row r="849" spans="26:29">
      <c r="Z849" s="631">
        <v>258</v>
      </c>
      <c r="AA849" s="630" t="s">
        <v>6457</v>
      </c>
      <c r="AB849" s="630" t="s">
        <v>11747</v>
      </c>
      <c r="AC849" s="630" t="s">
        <v>8781</v>
      </c>
    </row>
    <row r="850" spans="26:29">
      <c r="Z850" s="631">
        <v>259</v>
      </c>
      <c r="AA850" s="630" t="s">
        <v>6458</v>
      </c>
      <c r="AB850" s="630" t="s">
        <v>11748</v>
      </c>
      <c r="AC850" s="630" t="s">
        <v>8781</v>
      </c>
    </row>
    <row r="851" spans="26:29">
      <c r="Z851" s="631">
        <v>260</v>
      </c>
      <c r="AA851" s="630" t="s">
        <v>6459</v>
      </c>
      <c r="AB851" s="630" t="s">
        <v>11749</v>
      </c>
      <c r="AC851" s="630" t="s">
        <v>8781</v>
      </c>
    </row>
    <row r="852" spans="26:29">
      <c r="Z852" s="631">
        <v>261</v>
      </c>
      <c r="AA852" s="630" t="s">
        <v>6460</v>
      </c>
      <c r="AB852" s="630" t="s">
        <v>11750</v>
      </c>
      <c r="AC852" s="630" t="s">
        <v>8781</v>
      </c>
    </row>
    <row r="853" spans="26:29">
      <c r="Z853" s="631">
        <v>262</v>
      </c>
      <c r="AA853" s="630" t="s">
        <v>6461</v>
      </c>
      <c r="AB853" s="630" t="s">
        <v>11751</v>
      </c>
      <c r="AC853" s="630" t="s">
        <v>8781</v>
      </c>
    </row>
    <row r="854" spans="26:29">
      <c r="Z854" s="631">
        <v>263</v>
      </c>
      <c r="AA854" s="630" t="s">
        <v>6462</v>
      </c>
      <c r="AB854" s="630" t="s">
        <v>11752</v>
      </c>
      <c r="AC854" s="630" t="s">
        <v>8781</v>
      </c>
    </row>
    <row r="855" spans="26:29">
      <c r="Z855" s="631">
        <v>264</v>
      </c>
      <c r="AA855" s="630" t="s">
        <v>6463</v>
      </c>
      <c r="AB855" s="630" t="s">
        <v>11753</v>
      </c>
      <c r="AC855" s="630" t="s">
        <v>8781</v>
      </c>
    </row>
    <row r="856" spans="26:29">
      <c r="Z856" s="631">
        <v>265</v>
      </c>
      <c r="AA856" s="630" t="s">
        <v>6464</v>
      </c>
      <c r="AB856" s="630" t="s">
        <v>11754</v>
      </c>
      <c r="AC856" s="630" t="s">
        <v>8781</v>
      </c>
    </row>
    <row r="857" spans="26:29">
      <c r="Z857" s="631">
        <v>266</v>
      </c>
      <c r="AA857" s="630" t="s">
        <v>6465</v>
      </c>
      <c r="AB857" s="630" t="s">
        <v>11755</v>
      </c>
      <c r="AC857" s="630" t="s">
        <v>8781</v>
      </c>
    </row>
    <row r="858" spans="26:29">
      <c r="Z858" s="631">
        <v>267</v>
      </c>
      <c r="AA858" s="630" t="s">
        <v>6466</v>
      </c>
      <c r="AB858" s="630" t="s">
        <v>11756</v>
      </c>
      <c r="AC858" s="630" t="s">
        <v>8781</v>
      </c>
    </row>
    <row r="859" spans="26:29">
      <c r="Z859" s="631">
        <v>268</v>
      </c>
      <c r="AA859" s="630" t="s">
        <v>6467</v>
      </c>
      <c r="AB859" s="630" t="s">
        <v>11757</v>
      </c>
      <c r="AC859" s="630" t="s">
        <v>8781</v>
      </c>
    </row>
    <row r="860" spans="26:29">
      <c r="Z860" s="631">
        <v>269</v>
      </c>
      <c r="AA860" s="630" t="s">
        <v>6468</v>
      </c>
      <c r="AB860" s="630" t="s">
        <v>11758</v>
      </c>
      <c r="AC860" s="630" t="s">
        <v>8781</v>
      </c>
    </row>
    <row r="861" spans="26:29">
      <c r="Z861" s="631">
        <v>270</v>
      </c>
      <c r="AA861" s="630" t="s">
        <v>6469</v>
      </c>
      <c r="AB861" s="630" t="s">
        <v>11759</v>
      </c>
      <c r="AC861" s="630" t="s">
        <v>8781</v>
      </c>
    </row>
    <row r="862" spans="26:29">
      <c r="Z862" s="631">
        <v>271</v>
      </c>
      <c r="AA862" s="630" t="s">
        <v>6470</v>
      </c>
      <c r="AB862" s="630" t="s">
        <v>11760</v>
      </c>
      <c r="AC862" s="630" t="s">
        <v>8781</v>
      </c>
    </row>
    <row r="863" spans="26:29">
      <c r="Z863" s="631">
        <v>272</v>
      </c>
      <c r="AA863" s="630" t="s">
        <v>6471</v>
      </c>
      <c r="AB863" s="630" t="s">
        <v>11761</v>
      </c>
      <c r="AC863" s="630" t="s">
        <v>8781</v>
      </c>
    </row>
    <row r="864" spans="26:29">
      <c r="Z864" s="631">
        <v>273</v>
      </c>
      <c r="AA864" s="630" t="s">
        <v>6472</v>
      </c>
      <c r="AB864" s="630" t="s">
        <v>11762</v>
      </c>
      <c r="AC864" s="630" t="s">
        <v>8781</v>
      </c>
    </row>
    <row r="865" spans="26:29">
      <c r="Z865" s="631">
        <v>274</v>
      </c>
      <c r="AA865" s="630" t="s">
        <v>6473</v>
      </c>
      <c r="AB865" s="630" t="s">
        <v>11763</v>
      </c>
      <c r="AC865" s="630" t="s">
        <v>8781</v>
      </c>
    </row>
    <row r="866" spans="26:29">
      <c r="Z866" s="631">
        <v>275</v>
      </c>
      <c r="AA866" s="630" t="s">
        <v>6474</v>
      </c>
      <c r="AB866" s="630" t="s">
        <v>11764</v>
      </c>
      <c r="AC866" s="630" t="s">
        <v>8781</v>
      </c>
    </row>
    <row r="867" spans="26:29">
      <c r="Z867" s="631">
        <v>276</v>
      </c>
      <c r="AA867" s="630" t="s">
        <v>6475</v>
      </c>
      <c r="AB867" s="630" t="s">
        <v>11765</v>
      </c>
      <c r="AC867" s="630" t="s">
        <v>8781</v>
      </c>
    </row>
    <row r="868" spans="26:29">
      <c r="Z868" s="631">
        <v>277</v>
      </c>
      <c r="AA868" s="630" t="s">
        <v>6476</v>
      </c>
      <c r="AB868" s="630" t="s">
        <v>11766</v>
      </c>
      <c r="AC868" s="630" t="s">
        <v>8781</v>
      </c>
    </row>
    <row r="869" spans="26:29">
      <c r="Z869" s="631">
        <v>278</v>
      </c>
      <c r="AA869" s="630" t="s">
        <v>6477</v>
      </c>
      <c r="AB869" s="630" t="s">
        <v>11767</v>
      </c>
      <c r="AC869" s="630" t="s">
        <v>8781</v>
      </c>
    </row>
    <row r="870" spans="26:29">
      <c r="Z870" s="631">
        <v>279</v>
      </c>
      <c r="AA870" s="630" t="s">
        <v>6478</v>
      </c>
      <c r="AB870" s="630" t="s">
        <v>11768</v>
      </c>
      <c r="AC870" s="630" t="s">
        <v>8781</v>
      </c>
    </row>
    <row r="871" spans="26:29">
      <c r="Z871" s="631">
        <v>280</v>
      </c>
      <c r="AA871" s="630" t="s">
        <v>6479</v>
      </c>
      <c r="AB871" s="630" t="s">
        <v>11769</v>
      </c>
      <c r="AC871" s="630" t="s">
        <v>8781</v>
      </c>
    </row>
    <row r="872" spans="26:29">
      <c r="Z872" s="631">
        <v>281</v>
      </c>
      <c r="AA872" s="630" t="s">
        <v>6480</v>
      </c>
      <c r="AB872" s="630" t="s">
        <v>11770</v>
      </c>
      <c r="AC872" s="630" t="s">
        <v>8781</v>
      </c>
    </row>
    <row r="873" spans="26:29">
      <c r="Z873" s="631">
        <v>282</v>
      </c>
      <c r="AA873" s="630" t="s">
        <v>6481</v>
      </c>
      <c r="AB873" s="630" t="s">
        <v>11771</v>
      </c>
      <c r="AC873" s="630" t="s">
        <v>8781</v>
      </c>
    </row>
    <row r="874" spans="26:29">
      <c r="Z874" s="631">
        <v>283</v>
      </c>
      <c r="AA874" s="630" t="s">
        <v>6482</v>
      </c>
      <c r="AB874" s="630" t="s">
        <v>11772</v>
      </c>
      <c r="AC874" s="630" t="s">
        <v>8781</v>
      </c>
    </row>
    <row r="875" spans="26:29">
      <c r="Z875" s="631">
        <v>284</v>
      </c>
      <c r="AA875" s="630" t="s">
        <v>6484</v>
      </c>
      <c r="AB875" s="630" t="s">
        <v>11773</v>
      </c>
      <c r="AC875" s="630" t="s">
        <v>8781</v>
      </c>
    </row>
    <row r="876" spans="26:29">
      <c r="Z876" s="631">
        <v>285</v>
      </c>
      <c r="AA876" s="630" t="s">
        <v>6485</v>
      </c>
      <c r="AB876" s="630" t="s">
        <v>11774</v>
      </c>
      <c r="AC876" s="630" t="s">
        <v>8781</v>
      </c>
    </row>
    <row r="877" spans="26:29">
      <c r="Z877" s="631">
        <v>286</v>
      </c>
      <c r="AA877" s="630" t="s">
        <v>6486</v>
      </c>
      <c r="AB877" s="630" t="s">
        <v>11775</v>
      </c>
      <c r="AC877" s="630" t="s">
        <v>8781</v>
      </c>
    </row>
    <row r="878" spans="26:29">
      <c r="Z878" s="631">
        <v>287</v>
      </c>
      <c r="AA878" s="630" t="s">
        <v>6487</v>
      </c>
      <c r="AB878" s="630" t="s">
        <v>11776</v>
      </c>
      <c r="AC878" s="630" t="s">
        <v>8781</v>
      </c>
    </row>
    <row r="879" spans="26:29">
      <c r="Z879" s="631">
        <v>288</v>
      </c>
      <c r="AA879" s="630" t="s">
        <v>205</v>
      </c>
      <c r="AB879" s="630" t="s">
        <v>11777</v>
      </c>
      <c r="AC879" s="630" t="s">
        <v>8781</v>
      </c>
    </row>
    <row r="880" spans="26:29">
      <c r="Z880" s="631">
        <v>289</v>
      </c>
      <c r="AA880" s="630" t="s">
        <v>186</v>
      </c>
      <c r="AB880" s="630" t="s">
        <v>11778</v>
      </c>
      <c r="AC880" s="630" t="s">
        <v>8781</v>
      </c>
    </row>
    <row r="881" spans="26:29">
      <c r="Z881" s="631">
        <v>290</v>
      </c>
      <c r="AA881" s="630" t="s">
        <v>210</v>
      </c>
      <c r="AB881" s="630" t="s">
        <v>11779</v>
      </c>
      <c r="AC881" s="630" t="s">
        <v>8781</v>
      </c>
    </row>
    <row r="882" spans="26:29">
      <c r="Z882" s="631">
        <v>291</v>
      </c>
      <c r="AA882" s="630" t="s">
        <v>215</v>
      </c>
      <c r="AB882" s="630" t="s">
        <v>11780</v>
      </c>
      <c r="AC882" s="630" t="s">
        <v>8781</v>
      </c>
    </row>
    <row r="883" spans="26:29">
      <c r="Z883" s="631">
        <v>292</v>
      </c>
      <c r="AA883" s="630" t="s">
        <v>233</v>
      </c>
      <c r="AB883" s="630" t="s">
        <v>11781</v>
      </c>
      <c r="AC883" s="630" t="s">
        <v>8781</v>
      </c>
    </row>
    <row r="884" spans="26:29">
      <c r="Z884" s="631">
        <v>293</v>
      </c>
      <c r="AA884" s="630" t="s">
        <v>234</v>
      </c>
      <c r="AB884" s="630" t="s">
        <v>11782</v>
      </c>
      <c r="AC884" s="630" t="s">
        <v>8781</v>
      </c>
    </row>
    <row r="885" spans="26:29">
      <c r="Z885" s="631">
        <v>294</v>
      </c>
      <c r="AA885" s="630" t="s">
        <v>218</v>
      </c>
      <c r="AB885" s="630" t="s">
        <v>11783</v>
      </c>
      <c r="AC885" s="630" t="s">
        <v>8781</v>
      </c>
    </row>
    <row r="886" spans="26:29">
      <c r="Z886" s="631">
        <v>295</v>
      </c>
      <c r="AA886" s="630" t="s">
        <v>219</v>
      </c>
      <c r="AB886" s="630" t="s">
        <v>11784</v>
      </c>
      <c r="AC886" s="630" t="s">
        <v>8781</v>
      </c>
    </row>
    <row r="887" spans="26:29">
      <c r="Z887" s="631">
        <v>296</v>
      </c>
      <c r="AA887" s="630" t="s">
        <v>235</v>
      </c>
      <c r="AB887" s="630" t="s">
        <v>11785</v>
      </c>
      <c r="AC887" s="630" t="s">
        <v>8781</v>
      </c>
    </row>
    <row r="888" spans="26:29">
      <c r="Z888" s="631">
        <v>297</v>
      </c>
      <c r="AA888" s="630" t="s">
        <v>220</v>
      </c>
      <c r="AB888" s="630" t="s">
        <v>11786</v>
      </c>
      <c r="AC888" s="630" t="s">
        <v>8781</v>
      </c>
    </row>
    <row r="889" spans="26:29">
      <c r="Z889" s="631">
        <v>298</v>
      </c>
      <c r="AA889" s="630" t="s">
        <v>213</v>
      </c>
      <c r="AB889" s="630" t="s">
        <v>11787</v>
      </c>
      <c r="AC889" s="630" t="s">
        <v>8781</v>
      </c>
    </row>
    <row r="890" spans="26:29">
      <c r="Z890" s="631">
        <v>299</v>
      </c>
      <c r="AA890" s="630" t="s">
        <v>6488</v>
      </c>
      <c r="AB890" s="630" t="s">
        <v>11788</v>
      </c>
      <c r="AC890" s="630" t="s">
        <v>8781</v>
      </c>
    </row>
    <row r="891" spans="26:29">
      <c r="Z891" s="631">
        <v>300</v>
      </c>
      <c r="AA891" s="630" t="s">
        <v>208</v>
      </c>
      <c r="AB891" s="630" t="s">
        <v>11789</v>
      </c>
      <c r="AC891" s="630" t="s">
        <v>8781</v>
      </c>
    </row>
    <row r="892" spans="26:29">
      <c r="Z892" s="631">
        <v>301</v>
      </c>
      <c r="AA892" s="630" t="s">
        <v>236</v>
      </c>
      <c r="AB892" s="630" t="s">
        <v>11790</v>
      </c>
      <c r="AC892" s="630" t="s">
        <v>8781</v>
      </c>
    </row>
    <row r="893" spans="26:29">
      <c r="Z893" s="631">
        <v>302</v>
      </c>
      <c r="AA893" s="630" t="s">
        <v>223</v>
      </c>
      <c r="AB893" s="630" t="s">
        <v>11791</v>
      </c>
      <c r="AC893" s="630" t="s">
        <v>8781</v>
      </c>
    </row>
    <row r="894" spans="26:29">
      <c r="Z894" s="631">
        <v>303</v>
      </c>
      <c r="AA894" s="630" t="s">
        <v>237</v>
      </c>
      <c r="AB894" s="630" t="s">
        <v>11792</v>
      </c>
      <c r="AC894" s="630" t="s">
        <v>8781</v>
      </c>
    </row>
    <row r="895" spans="26:29">
      <c r="Z895" s="631">
        <v>304</v>
      </c>
      <c r="AA895" s="630" t="s">
        <v>6489</v>
      </c>
      <c r="AB895" s="630" t="s">
        <v>11793</v>
      </c>
      <c r="AC895" s="630" t="s">
        <v>8781</v>
      </c>
    </row>
    <row r="896" spans="26:29">
      <c r="Z896" s="631">
        <v>305</v>
      </c>
      <c r="AA896" s="630" t="s">
        <v>6490</v>
      </c>
      <c r="AB896" s="630" t="s">
        <v>11794</v>
      </c>
      <c r="AC896" s="630" t="s">
        <v>8781</v>
      </c>
    </row>
    <row r="897" spans="26:29">
      <c r="Z897" s="631">
        <v>306</v>
      </c>
      <c r="AA897" s="630" t="s">
        <v>224</v>
      </c>
      <c r="AB897" s="630" t="s">
        <v>11795</v>
      </c>
      <c r="AC897" s="630" t="s">
        <v>8781</v>
      </c>
    </row>
    <row r="898" spans="26:29">
      <c r="Z898" s="631">
        <v>307</v>
      </c>
      <c r="AA898" s="630" t="s">
        <v>225</v>
      </c>
      <c r="AB898" s="630" t="s">
        <v>11796</v>
      </c>
      <c r="AC898" s="630" t="s">
        <v>8781</v>
      </c>
    </row>
    <row r="899" spans="26:29">
      <c r="Z899" s="631">
        <v>308</v>
      </c>
      <c r="AA899" s="630" t="s">
        <v>214</v>
      </c>
      <c r="AB899" s="630" t="s">
        <v>11797</v>
      </c>
      <c r="AC899" s="630" t="s">
        <v>8781</v>
      </c>
    </row>
    <row r="900" spans="26:29">
      <c r="Z900" s="631">
        <v>309</v>
      </c>
      <c r="AA900" s="630" t="s">
        <v>6491</v>
      </c>
      <c r="AB900" s="630" t="s">
        <v>11798</v>
      </c>
      <c r="AC900" s="630" t="s">
        <v>8781</v>
      </c>
    </row>
    <row r="901" spans="26:29">
      <c r="Z901" s="631">
        <v>310</v>
      </c>
      <c r="AA901" s="630" t="s">
        <v>226</v>
      </c>
      <c r="AB901" s="630" t="s">
        <v>11799</v>
      </c>
      <c r="AC901" s="630" t="s">
        <v>8781</v>
      </c>
    </row>
    <row r="902" spans="26:29">
      <c r="Z902" s="631">
        <v>311</v>
      </c>
      <c r="AA902" s="630" t="s">
        <v>6492</v>
      </c>
      <c r="AB902" s="630" t="s">
        <v>11800</v>
      </c>
      <c r="AC902" s="630" t="s">
        <v>8781</v>
      </c>
    </row>
    <row r="903" spans="26:29">
      <c r="Z903" s="631">
        <v>312</v>
      </c>
      <c r="AA903" s="630" t="s">
        <v>221</v>
      </c>
      <c r="AB903" s="630" t="s">
        <v>11801</v>
      </c>
      <c r="AC903" s="630" t="s">
        <v>8781</v>
      </c>
    </row>
    <row r="904" spans="26:29">
      <c r="Z904" s="631">
        <v>313</v>
      </c>
      <c r="AA904" s="630" t="s">
        <v>6493</v>
      </c>
      <c r="AB904" s="630" t="s">
        <v>11802</v>
      </c>
      <c r="AC904" s="630" t="s">
        <v>8781</v>
      </c>
    </row>
    <row r="905" spans="26:29">
      <c r="Z905" s="631">
        <v>314</v>
      </c>
      <c r="AA905" s="630" t="s">
        <v>222</v>
      </c>
      <c r="AB905" s="630" t="s">
        <v>11803</v>
      </c>
      <c r="AC905" s="630" t="s">
        <v>8781</v>
      </c>
    </row>
    <row r="906" spans="26:29">
      <c r="Z906" s="631">
        <v>315</v>
      </c>
      <c r="AA906" s="630" t="s">
        <v>6494</v>
      </c>
      <c r="AB906" s="630" t="s">
        <v>11804</v>
      </c>
      <c r="AC906" s="630" t="s">
        <v>8781</v>
      </c>
    </row>
    <row r="907" spans="26:29">
      <c r="Z907" s="631">
        <v>316</v>
      </c>
      <c r="AA907" s="630" t="s">
        <v>227</v>
      </c>
      <c r="AB907" s="630" t="s">
        <v>11805</v>
      </c>
      <c r="AC907" s="630" t="s">
        <v>8781</v>
      </c>
    </row>
    <row r="908" spans="26:29">
      <c r="Z908" s="631">
        <v>317</v>
      </c>
      <c r="AA908" s="630" t="s">
        <v>211</v>
      </c>
      <c r="AB908" s="630" t="s">
        <v>11806</v>
      </c>
      <c r="AC908" s="630" t="s">
        <v>8781</v>
      </c>
    </row>
    <row r="909" spans="26:29">
      <c r="Z909" s="631">
        <v>318</v>
      </c>
      <c r="AA909" s="630" t="s">
        <v>228</v>
      </c>
      <c r="AB909" s="630" t="s">
        <v>11807</v>
      </c>
      <c r="AC909" s="630" t="s">
        <v>8781</v>
      </c>
    </row>
    <row r="910" spans="26:29">
      <c r="Z910" s="631">
        <v>319</v>
      </c>
      <c r="AA910" s="630" t="s">
        <v>6495</v>
      </c>
      <c r="AB910" s="630" t="s">
        <v>11808</v>
      </c>
      <c r="AC910" s="630" t="s">
        <v>8781</v>
      </c>
    </row>
    <row r="911" spans="26:29">
      <c r="Z911" s="631">
        <v>320</v>
      </c>
      <c r="AA911" s="630" t="s">
        <v>6496</v>
      </c>
      <c r="AB911" s="630" t="s">
        <v>11809</v>
      </c>
      <c r="AC911" s="630" t="s">
        <v>8781</v>
      </c>
    </row>
    <row r="912" spans="26:29">
      <c r="Z912" s="631">
        <v>321</v>
      </c>
      <c r="AA912" s="630" t="s">
        <v>232</v>
      </c>
      <c r="AB912" s="630" t="s">
        <v>11810</v>
      </c>
      <c r="AC912" s="630" t="s">
        <v>8781</v>
      </c>
    </row>
    <row r="913" spans="26:29">
      <c r="Z913" s="631">
        <v>322</v>
      </c>
      <c r="AA913" s="630" t="s">
        <v>238</v>
      </c>
      <c r="AB913" s="630" t="s">
        <v>11811</v>
      </c>
      <c r="AC913" s="630" t="s">
        <v>8781</v>
      </c>
    </row>
    <row r="914" spans="26:29">
      <c r="Z914" s="631">
        <v>323</v>
      </c>
      <c r="AA914" s="630" t="s">
        <v>6497</v>
      </c>
      <c r="AB914" s="630" t="s">
        <v>11812</v>
      </c>
      <c r="AC914" s="630" t="s">
        <v>8781</v>
      </c>
    </row>
    <row r="915" spans="26:29">
      <c r="Z915" s="631">
        <v>324</v>
      </c>
      <c r="AA915" s="630" t="s">
        <v>229</v>
      </c>
      <c r="AB915" s="630" t="s">
        <v>11813</v>
      </c>
      <c r="AC915" s="630" t="s">
        <v>8781</v>
      </c>
    </row>
    <row r="916" spans="26:29">
      <c r="Z916" s="631">
        <v>325</v>
      </c>
      <c r="AA916" s="630" t="s">
        <v>6498</v>
      </c>
      <c r="AB916" s="630" t="s">
        <v>13187</v>
      </c>
      <c r="AC916" s="630" t="s">
        <v>8781</v>
      </c>
    </row>
    <row r="917" spans="26:29">
      <c r="Z917" s="631">
        <v>326</v>
      </c>
      <c r="AA917" s="630" t="s">
        <v>6499</v>
      </c>
      <c r="AB917" s="630" t="s">
        <v>11814</v>
      </c>
      <c r="AC917" s="630" t="s">
        <v>8781</v>
      </c>
    </row>
    <row r="918" spans="26:29">
      <c r="Z918" s="631">
        <v>327</v>
      </c>
      <c r="AA918" s="630" t="s">
        <v>6500</v>
      </c>
      <c r="AB918" s="630" t="s">
        <v>11815</v>
      </c>
      <c r="AC918" s="630" t="s">
        <v>8781</v>
      </c>
    </row>
    <row r="919" spans="26:29">
      <c r="Z919" s="631">
        <v>328</v>
      </c>
      <c r="AA919" s="630" t="s">
        <v>209</v>
      </c>
      <c r="AB919" s="630" t="s">
        <v>13188</v>
      </c>
      <c r="AC919" s="630" t="s">
        <v>8781</v>
      </c>
    </row>
    <row r="920" spans="26:29">
      <c r="Z920" s="631">
        <v>329</v>
      </c>
      <c r="AA920" s="630" t="s">
        <v>6501</v>
      </c>
      <c r="AB920" s="630" t="s">
        <v>13189</v>
      </c>
      <c r="AC920" s="630" t="s">
        <v>8781</v>
      </c>
    </row>
    <row r="921" spans="26:29">
      <c r="Z921" s="631">
        <v>330</v>
      </c>
      <c r="AA921" s="630" t="s">
        <v>6502</v>
      </c>
      <c r="AB921" s="630" t="s">
        <v>11816</v>
      </c>
      <c r="AC921" s="630" t="s">
        <v>8781</v>
      </c>
    </row>
    <row r="922" spans="26:29">
      <c r="Z922" s="631">
        <v>331</v>
      </c>
      <c r="AA922" s="630" t="s">
        <v>230</v>
      </c>
      <c r="AB922" s="630" t="s">
        <v>11817</v>
      </c>
      <c r="AC922" s="630" t="s">
        <v>8781</v>
      </c>
    </row>
    <row r="923" spans="26:29">
      <c r="Z923" s="631">
        <v>332</v>
      </c>
      <c r="AA923" s="630" t="s">
        <v>231</v>
      </c>
      <c r="AB923" s="630" t="s">
        <v>11818</v>
      </c>
      <c r="AC923" s="630" t="s">
        <v>8781</v>
      </c>
    </row>
    <row r="924" spans="26:29">
      <c r="Z924" s="631">
        <v>333</v>
      </c>
      <c r="AA924" s="630" t="s">
        <v>6503</v>
      </c>
      <c r="AB924" s="630" t="s">
        <v>11819</v>
      </c>
      <c r="AC924" s="630" t="s">
        <v>8781</v>
      </c>
    </row>
    <row r="925" spans="26:29">
      <c r="Z925" s="631">
        <v>334</v>
      </c>
      <c r="AA925" s="630" t="s">
        <v>6504</v>
      </c>
      <c r="AB925" s="630" t="s">
        <v>11820</v>
      </c>
      <c r="AC925" s="630" t="s">
        <v>8781</v>
      </c>
    </row>
    <row r="926" spans="26:29">
      <c r="Z926" s="631">
        <v>335</v>
      </c>
      <c r="AA926" s="630" t="s">
        <v>239</v>
      </c>
      <c r="AB926" s="630" t="s">
        <v>11821</v>
      </c>
      <c r="AC926" s="630" t="s">
        <v>8781</v>
      </c>
    </row>
    <row r="927" spans="26:29">
      <c r="Z927" s="631">
        <v>336</v>
      </c>
      <c r="AA927" s="630" t="s">
        <v>6505</v>
      </c>
      <c r="AB927" s="630" t="s">
        <v>11822</v>
      </c>
      <c r="AC927" s="630" t="s">
        <v>8781</v>
      </c>
    </row>
    <row r="928" spans="26:29">
      <c r="Z928" s="631">
        <v>337</v>
      </c>
      <c r="AA928" s="630" t="s">
        <v>6506</v>
      </c>
      <c r="AB928" s="630" t="s">
        <v>11823</v>
      </c>
      <c r="AC928" s="630" t="s">
        <v>8781</v>
      </c>
    </row>
    <row r="929" spans="26:29">
      <c r="Z929" s="631">
        <v>338</v>
      </c>
      <c r="AA929" s="630" t="s">
        <v>6507</v>
      </c>
      <c r="AB929" s="630" t="s">
        <v>11824</v>
      </c>
      <c r="AC929" s="630" t="s">
        <v>8781</v>
      </c>
    </row>
    <row r="930" spans="26:29">
      <c r="Z930" s="631">
        <v>339</v>
      </c>
      <c r="AA930" s="630" t="s">
        <v>6508</v>
      </c>
      <c r="AB930" s="630" t="s">
        <v>11825</v>
      </c>
      <c r="AC930" s="630" t="s">
        <v>8781</v>
      </c>
    </row>
    <row r="931" spans="26:29">
      <c r="Z931" s="631">
        <v>340</v>
      </c>
      <c r="AA931" s="630" t="s">
        <v>240</v>
      </c>
      <c r="AB931" s="630" t="s">
        <v>11826</v>
      </c>
      <c r="AC931" s="630" t="s">
        <v>8781</v>
      </c>
    </row>
    <row r="932" spans="26:29">
      <c r="Z932" s="631">
        <v>341</v>
      </c>
      <c r="AA932" s="630" t="s">
        <v>241</v>
      </c>
      <c r="AB932" s="630" t="s">
        <v>11827</v>
      </c>
      <c r="AC932" s="630" t="s">
        <v>8781</v>
      </c>
    </row>
    <row r="933" spans="26:29">
      <c r="Z933" s="631">
        <v>342</v>
      </c>
      <c r="AA933" s="630" t="s">
        <v>6509</v>
      </c>
      <c r="AB933" s="630" t="s">
        <v>11828</v>
      </c>
      <c r="AC933" s="630" t="s">
        <v>8781</v>
      </c>
    </row>
    <row r="934" spans="26:29">
      <c r="Z934" s="631">
        <v>343</v>
      </c>
      <c r="AA934" s="630" t="s">
        <v>242</v>
      </c>
      <c r="AB934" s="630" t="s">
        <v>11829</v>
      </c>
      <c r="AC934" s="630" t="s">
        <v>8781</v>
      </c>
    </row>
    <row r="935" spans="26:29">
      <c r="Z935" s="631">
        <v>344</v>
      </c>
      <c r="AA935" s="630" t="s">
        <v>243</v>
      </c>
      <c r="AB935" s="630" t="s">
        <v>11830</v>
      </c>
      <c r="AC935" s="630" t="s">
        <v>8781</v>
      </c>
    </row>
    <row r="936" spans="26:29">
      <c r="Z936" s="631">
        <v>345</v>
      </c>
      <c r="AA936" s="630" t="s">
        <v>244</v>
      </c>
      <c r="AB936" s="630" t="s">
        <v>11831</v>
      </c>
      <c r="AC936" s="630" t="s">
        <v>8781</v>
      </c>
    </row>
    <row r="937" spans="26:29">
      <c r="Z937" s="631">
        <v>346</v>
      </c>
      <c r="AA937" s="630" t="s">
        <v>245</v>
      </c>
      <c r="AB937" s="630" t="s">
        <v>11832</v>
      </c>
      <c r="AC937" s="630" t="s">
        <v>8781</v>
      </c>
    </row>
    <row r="938" spans="26:29">
      <c r="Z938" s="631">
        <v>347</v>
      </c>
      <c r="AA938" s="630" t="s">
        <v>6510</v>
      </c>
      <c r="AB938" s="630" t="s">
        <v>11833</v>
      </c>
      <c r="AC938" s="630" t="s">
        <v>8781</v>
      </c>
    </row>
    <row r="939" spans="26:29">
      <c r="Z939" s="631">
        <v>348</v>
      </c>
      <c r="AA939" s="630" t="s">
        <v>6511</v>
      </c>
      <c r="AB939" s="630" t="s">
        <v>11834</v>
      </c>
      <c r="AC939" s="630" t="s">
        <v>8781</v>
      </c>
    </row>
    <row r="940" spans="26:29">
      <c r="Z940" s="631">
        <v>349</v>
      </c>
      <c r="AA940" s="630" t="s">
        <v>6512</v>
      </c>
      <c r="AB940" s="630" t="s">
        <v>11835</v>
      </c>
      <c r="AC940" s="630" t="s">
        <v>8781</v>
      </c>
    </row>
    <row r="941" spans="26:29">
      <c r="Z941" s="631">
        <v>350</v>
      </c>
      <c r="AA941" s="630" t="s">
        <v>6513</v>
      </c>
      <c r="AB941" s="630" t="s">
        <v>11836</v>
      </c>
      <c r="AC941" s="630" t="s">
        <v>8781</v>
      </c>
    </row>
    <row r="942" spans="26:29">
      <c r="Z942" s="631">
        <v>351</v>
      </c>
      <c r="AA942" s="630" t="s">
        <v>6514</v>
      </c>
      <c r="AB942" s="630" t="s">
        <v>11837</v>
      </c>
      <c r="AC942" s="630" t="s">
        <v>8781</v>
      </c>
    </row>
    <row r="943" spans="26:29">
      <c r="Z943" s="631">
        <v>352</v>
      </c>
      <c r="AA943" s="630" t="s">
        <v>217</v>
      </c>
      <c r="AB943" s="630" t="s">
        <v>11838</v>
      </c>
      <c r="AC943" s="630" t="s">
        <v>8781</v>
      </c>
    </row>
    <row r="944" spans="26:29">
      <c r="Z944" s="631">
        <v>353</v>
      </c>
      <c r="AA944" s="630" t="s">
        <v>207</v>
      </c>
      <c r="AB944" s="630" t="s">
        <v>11839</v>
      </c>
      <c r="AC944" s="630" t="s">
        <v>8781</v>
      </c>
    </row>
    <row r="945" spans="26:29">
      <c r="Z945" s="631">
        <v>354</v>
      </c>
      <c r="AA945" s="630" t="s">
        <v>6515</v>
      </c>
      <c r="AB945" s="630" t="s">
        <v>11840</v>
      </c>
      <c r="AC945" s="630" t="s">
        <v>8781</v>
      </c>
    </row>
    <row r="946" spans="26:29">
      <c r="Z946" s="631">
        <v>355</v>
      </c>
      <c r="AA946" s="630" t="s">
        <v>6516</v>
      </c>
      <c r="AB946" s="630" t="s">
        <v>11841</v>
      </c>
      <c r="AC946" s="630" t="s">
        <v>8781</v>
      </c>
    </row>
    <row r="947" spans="26:29">
      <c r="Z947" s="631">
        <v>356</v>
      </c>
      <c r="AA947" s="630" t="s">
        <v>6517</v>
      </c>
      <c r="AB947" s="630" t="s">
        <v>11842</v>
      </c>
      <c r="AC947" s="630" t="s">
        <v>8781</v>
      </c>
    </row>
    <row r="948" spans="26:29">
      <c r="Z948" s="631">
        <v>357</v>
      </c>
      <c r="AA948" s="630" t="s">
        <v>6518</v>
      </c>
      <c r="AB948" s="630" t="s">
        <v>11843</v>
      </c>
      <c r="AC948" s="630" t="s">
        <v>8781</v>
      </c>
    </row>
    <row r="949" spans="26:29">
      <c r="Z949" s="631">
        <v>358</v>
      </c>
      <c r="AA949" s="630" t="s">
        <v>6519</v>
      </c>
      <c r="AB949" s="630" t="s">
        <v>11844</v>
      </c>
      <c r="AC949" s="630" t="s">
        <v>8781</v>
      </c>
    </row>
    <row r="950" spans="26:29">
      <c r="Z950" s="631">
        <v>359</v>
      </c>
      <c r="AA950" s="630" t="s">
        <v>6520</v>
      </c>
      <c r="AB950" s="630" t="s">
        <v>11845</v>
      </c>
      <c r="AC950" s="630" t="s">
        <v>8781</v>
      </c>
    </row>
    <row r="951" spans="26:29">
      <c r="Z951" s="631">
        <v>360</v>
      </c>
      <c r="AA951" s="630" t="s">
        <v>6521</v>
      </c>
      <c r="AB951" s="630" t="s">
        <v>11846</v>
      </c>
      <c r="AC951" s="630" t="s">
        <v>8781</v>
      </c>
    </row>
    <row r="952" spans="26:29">
      <c r="Z952" s="631">
        <v>361</v>
      </c>
      <c r="AA952" s="630" t="s">
        <v>6522</v>
      </c>
      <c r="AB952" s="630" t="s">
        <v>11847</v>
      </c>
      <c r="AC952" s="630" t="s">
        <v>8781</v>
      </c>
    </row>
    <row r="953" spans="26:29">
      <c r="Z953" s="631">
        <v>362</v>
      </c>
      <c r="AA953" s="630" t="s">
        <v>6523</v>
      </c>
      <c r="AB953" s="630" t="s">
        <v>11848</v>
      </c>
      <c r="AC953" s="630" t="s">
        <v>8781</v>
      </c>
    </row>
    <row r="954" spans="26:29">
      <c r="Z954" s="631">
        <v>363</v>
      </c>
      <c r="AA954" s="630" t="s">
        <v>6524</v>
      </c>
      <c r="AB954" s="630" t="s">
        <v>11849</v>
      </c>
      <c r="AC954" s="630" t="s">
        <v>8781</v>
      </c>
    </row>
    <row r="955" spans="26:29">
      <c r="Z955" s="631">
        <v>364</v>
      </c>
      <c r="AA955" s="630" t="s">
        <v>6525</v>
      </c>
      <c r="AB955" s="630" t="s">
        <v>11850</v>
      </c>
      <c r="AC955" s="630" t="s">
        <v>8781</v>
      </c>
    </row>
    <row r="956" spans="26:29">
      <c r="Z956" s="631">
        <v>365</v>
      </c>
      <c r="AA956" s="630" t="s">
        <v>6526</v>
      </c>
      <c r="AB956" s="630" t="s">
        <v>11851</v>
      </c>
      <c r="AC956" s="630" t="s">
        <v>8781</v>
      </c>
    </row>
    <row r="957" spans="26:29">
      <c r="Z957" s="631">
        <v>366</v>
      </c>
      <c r="AA957" s="630" t="s">
        <v>6527</v>
      </c>
      <c r="AB957" s="630" t="s">
        <v>11852</v>
      </c>
      <c r="AC957" s="630" t="s">
        <v>8781</v>
      </c>
    </row>
    <row r="958" spans="26:29">
      <c r="Z958" s="631">
        <v>367</v>
      </c>
      <c r="AA958" s="630" t="s">
        <v>6528</v>
      </c>
      <c r="AB958" s="630" t="s">
        <v>11853</v>
      </c>
      <c r="AC958" s="630" t="s">
        <v>8781</v>
      </c>
    </row>
    <row r="959" spans="26:29">
      <c r="Z959" s="631">
        <v>368</v>
      </c>
      <c r="AA959" s="630" t="s">
        <v>6529</v>
      </c>
      <c r="AB959" s="630" t="s">
        <v>11854</v>
      </c>
      <c r="AC959" s="630" t="s">
        <v>8781</v>
      </c>
    </row>
    <row r="960" spans="26:29">
      <c r="Z960" s="631">
        <v>369</v>
      </c>
      <c r="AA960" s="630" t="s">
        <v>6530</v>
      </c>
      <c r="AB960" s="630" t="s">
        <v>11855</v>
      </c>
      <c r="AC960" s="630" t="s">
        <v>8781</v>
      </c>
    </row>
    <row r="961" spans="26:29">
      <c r="Z961" s="631">
        <v>370</v>
      </c>
      <c r="AA961" s="630" t="s">
        <v>6531</v>
      </c>
      <c r="AB961" s="630" t="s">
        <v>11856</v>
      </c>
      <c r="AC961" s="630" t="s">
        <v>8781</v>
      </c>
    </row>
    <row r="962" spans="26:29">
      <c r="Z962" s="631">
        <v>371</v>
      </c>
      <c r="AA962" s="630" t="s">
        <v>6532</v>
      </c>
      <c r="AB962" s="630" t="s">
        <v>11857</v>
      </c>
      <c r="AC962" s="630" t="s">
        <v>8781</v>
      </c>
    </row>
    <row r="963" spans="26:29">
      <c r="Z963" s="631">
        <v>372</v>
      </c>
      <c r="AA963" s="630" t="s">
        <v>6533</v>
      </c>
      <c r="AB963" s="630" t="s">
        <v>11858</v>
      </c>
      <c r="AC963" s="630" t="s">
        <v>8781</v>
      </c>
    </row>
    <row r="964" spans="26:29">
      <c r="Z964" s="631">
        <v>373</v>
      </c>
      <c r="AA964" s="630" t="s">
        <v>6534</v>
      </c>
      <c r="AB964" s="630" t="s">
        <v>11859</v>
      </c>
      <c r="AC964" s="630" t="s">
        <v>8781</v>
      </c>
    </row>
    <row r="965" spans="26:29">
      <c r="Z965" s="631">
        <v>374</v>
      </c>
      <c r="AA965" s="630" t="s">
        <v>6535</v>
      </c>
      <c r="AB965" s="630" t="s">
        <v>11860</v>
      </c>
      <c r="AC965" s="630" t="s">
        <v>8781</v>
      </c>
    </row>
    <row r="966" spans="26:29">
      <c r="Z966" s="631">
        <v>375</v>
      </c>
      <c r="AA966" s="630" t="s">
        <v>6536</v>
      </c>
      <c r="AB966" s="630" t="s">
        <v>11861</v>
      </c>
      <c r="AC966" s="630" t="s">
        <v>8781</v>
      </c>
    </row>
    <row r="967" spans="26:29">
      <c r="Z967" s="631">
        <v>376</v>
      </c>
      <c r="AA967" s="630" t="s">
        <v>6537</v>
      </c>
      <c r="AB967" s="630" t="s">
        <v>11862</v>
      </c>
      <c r="AC967" s="630" t="s">
        <v>8781</v>
      </c>
    </row>
    <row r="968" spans="26:29">
      <c r="Z968" s="631">
        <v>377</v>
      </c>
      <c r="AA968" s="630" t="s">
        <v>6538</v>
      </c>
      <c r="AB968" s="630" t="s">
        <v>11863</v>
      </c>
      <c r="AC968" s="630" t="s">
        <v>8781</v>
      </c>
    </row>
    <row r="969" spans="26:29">
      <c r="Z969" s="631">
        <v>378</v>
      </c>
      <c r="AA969" s="630" t="s">
        <v>6539</v>
      </c>
      <c r="AB969" s="630" t="s">
        <v>11864</v>
      </c>
      <c r="AC969" s="630" t="s">
        <v>8781</v>
      </c>
    </row>
    <row r="970" spans="26:29">
      <c r="Z970" s="631">
        <v>379</v>
      </c>
      <c r="AA970" s="630" t="s">
        <v>6540</v>
      </c>
      <c r="AB970" s="630" t="s">
        <v>11865</v>
      </c>
      <c r="AC970" s="630" t="s">
        <v>8781</v>
      </c>
    </row>
    <row r="971" spans="26:29">
      <c r="Z971" s="631">
        <v>380</v>
      </c>
      <c r="AA971" s="630" t="s">
        <v>6541</v>
      </c>
      <c r="AB971" s="630" t="s">
        <v>11866</v>
      </c>
      <c r="AC971" s="630" t="s">
        <v>8781</v>
      </c>
    </row>
    <row r="972" spans="26:29">
      <c r="Z972" s="631">
        <v>381</v>
      </c>
      <c r="AA972" s="630" t="s">
        <v>6542</v>
      </c>
      <c r="AB972" s="630" t="s">
        <v>11867</v>
      </c>
      <c r="AC972" s="630" t="s">
        <v>8781</v>
      </c>
    </row>
    <row r="973" spans="26:29">
      <c r="Z973" s="631">
        <v>382</v>
      </c>
      <c r="AA973" s="630" t="s">
        <v>6543</v>
      </c>
      <c r="AB973" s="630" t="s">
        <v>11868</v>
      </c>
      <c r="AC973" s="630" t="s">
        <v>8781</v>
      </c>
    </row>
    <row r="974" spans="26:29">
      <c r="Z974" s="631">
        <v>383</v>
      </c>
      <c r="AA974" s="630" t="s">
        <v>6544</v>
      </c>
      <c r="AB974" s="630" t="s">
        <v>11869</v>
      </c>
      <c r="AC974" s="630" t="s">
        <v>8781</v>
      </c>
    </row>
    <row r="975" spans="26:29">
      <c r="Z975" s="631">
        <v>384</v>
      </c>
      <c r="AA975" s="630" t="s">
        <v>6545</v>
      </c>
      <c r="AB975" s="630" t="s">
        <v>11870</v>
      </c>
      <c r="AC975" s="630" t="s">
        <v>8781</v>
      </c>
    </row>
    <row r="976" spans="26:29">
      <c r="Z976" s="631">
        <v>385</v>
      </c>
      <c r="AA976" s="630" t="s">
        <v>6546</v>
      </c>
      <c r="AB976" s="630" t="s">
        <v>11871</v>
      </c>
      <c r="AC976" s="630" t="s">
        <v>8781</v>
      </c>
    </row>
    <row r="977" spans="26:29">
      <c r="Z977" s="631">
        <v>386</v>
      </c>
      <c r="AA977" s="630" t="s">
        <v>6547</v>
      </c>
      <c r="AB977" s="630" t="s">
        <v>11872</v>
      </c>
      <c r="AC977" s="630" t="s">
        <v>8781</v>
      </c>
    </row>
    <row r="978" spans="26:29">
      <c r="Z978" s="631">
        <v>387</v>
      </c>
      <c r="AA978" s="630" t="s">
        <v>6548</v>
      </c>
      <c r="AB978" s="630" t="s">
        <v>11873</v>
      </c>
      <c r="AC978" s="630" t="s">
        <v>8781</v>
      </c>
    </row>
    <row r="979" spans="26:29">
      <c r="Z979" s="631">
        <v>388</v>
      </c>
      <c r="AA979" s="630" t="s">
        <v>6549</v>
      </c>
      <c r="AB979" s="630" t="s">
        <v>11874</v>
      </c>
      <c r="AC979" s="630" t="s">
        <v>8781</v>
      </c>
    </row>
    <row r="980" spans="26:29">
      <c r="Z980" s="631">
        <v>389</v>
      </c>
      <c r="AA980" s="630" t="s">
        <v>6550</v>
      </c>
      <c r="AB980" s="630" t="s">
        <v>11875</v>
      </c>
      <c r="AC980" s="630" t="s">
        <v>8781</v>
      </c>
    </row>
    <row r="981" spans="26:29">
      <c r="Z981" s="631">
        <v>390</v>
      </c>
      <c r="AA981" s="630" t="s">
        <v>6551</v>
      </c>
      <c r="AB981" s="630" t="s">
        <v>11876</v>
      </c>
      <c r="AC981" s="630" t="s">
        <v>8781</v>
      </c>
    </row>
    <row r="982" spans="26:29">
      <c r="Z982" s="631">
        <v>391</v>
      </c>
      <c r="AA982" s="630" t="s">
        <v>6552</v>
      </c>
      <c r="AB982" s="630" t="s">
        <v>11877</v>
      </c>
      <c r="AC982" s="630" t="s">
        <v>8781</v>
      </c>
    </row>
    <row r="983" spans="26:29">
      <c r="Z983" s="631">
        <v>392</v>
      </c>
      <c r="AA983" s="630" t="s">
        <v>6553</v>
      </c>
      <c r="AB983" s="630" t="s">
        <v>11878</v>
      </c>
      <c r="AC983" s="630" t="s">
        <v>8781</v>
      </c>
    </row>
    <row r="984" spans="26:29">
      <c r="Z984" s="631">
        <v>393</v>
      </c>
      <c r="AA984" s="630" t="s">
        <v>6554</v>
      </c>
      <c r="AB984" s="630" t="s">
        <v>11879</v>
      </c>
      <c r="AC984" s="630" t="s">
        <v>8781</v>
      </c>
    </row>
    <row r="985" spans="26:29">
      <c r="Z985" s="631">
        <v>394</v>
      </c>
      <c r="AA985" s="630" t="s">
        <v>6555</v>
      </c>
      <c r="AB985" s="630" t="s">
        <v>11880</v>
      </c>
      <c r="AC985" s="630" t="s">
        <v>8781</v>
      </c>
    </row>
    <row r="986" spans="26:29">
      <c r="Z986" s="631">
        <v>395</v>
      </c>
      <c r="AA986" s="630" t="s">
        <v>6556</v>
      </c>
      <c r="AB986" s="630" t="s">
        <v>11881</v>
      </c>
      <c r="AC986" s="630" t="s">
        <v>8781</v>
      </c>
    </row>
    <row r="987" spans="26:29">
      <c r="Z987" s="631">
        <v>396</v>
      </c>
      <c r="AA987" s="630" t="s">
        <v>6557</v>
      </c>
      <c r="AB987" s="630" t="s">
        <v>11882</v>
      </c>
      <c r="AC987" s="630" t="s">
        <v>8781</v>
      </c>
    </row>
    <row r="988" spans="26:29">
      <c r="Z988" s="631">
        <v>397</v>
      </c>
      <c r="AA988" s="630" t="s">
        <v>6558</v>
      </c>
      <c r="AB988" s="630" t="s">
        <v>11883</v>
      </c>
      <c r="AC988" s="630" t="s">
        <v>8781</v>
      </c>
    </row>
    <row r="989" spans="26:29">
      <c r="Z989" s="631">
        <v>398</v>
      </c>
      <c r="AA989" s="630" t="s">
        <v>6559</v>
      </c>
      <c r="AB989" s="630" t="s">
        <v>11884</v>
      </c>
      <c r="AC989" s="630" t="s">
        <v>8781</v>
      </c>
    </row>
    <row r="990" spans="26:29">
      <c r="Z990" s="631">
        <v>399</v>
      </c>
      <c r="AA990" s="630" t="s">
        <v>6560</v>
      </c>
      <c r="AB990" s="630" t="s">
        <v>11885</v>
      </c>
      <c r="AC990" s="630" t="s">
        <v>8781</v>
      </c>
    </row>
    <row r="991" spans="26:29">
      <c r="Z991" s="631">
        <v>400</v>
      </c>
      <c r="AA991" s="630" t="s">
        <v>6561</v>
      </c>
      <c r="AB991" s="630" t="s">
        <v>11886</v>
      </c>
      <c r="AC991" s="630" t="s">
        <v>8781</v>
      </c>
    </row>
    <row r="992" spans="26:29">
      <c r="Z992" s="631">
        <v>401</v>
      </c>
      <c r="AA992" s="630" t="s">
        <v>6562</v>
      </c>
      <c r="AB992" s="630" t="s">
        <v>11887</v>
      </c>
      <c r="AC992" s="630" t="s">
        <v>8781</v>
      </c>
    </row>
    <row r="993" spans="26:29">
      <c r="Z993" s="631">
        <v>402</v>
      </c>
      <c r="AA993" s="630" t="s">
        <v>6563</v>
      </c>
      <c r="AB993" s="630" t="s">
        <v>11888</v>
      </c>
      <c r="AC993" s="630" t="s">
        <v>8781</v>
      </c>
    </row>
    <row r="994" spans="26:29">
      <c r="Z994" s="631">
        <v>403</v>
      </c>
      <c r="AA994" s="630" t="s">
        <v>6564</v>
      </c>
      <c r="AB994" s="630" t="s">
        <v>11889</v>
      </c>
      <c r="AC994" s="630" t="s">
        <v>8781</v>
      </c>
    </row>
    <row r="995" spans="26:29">
      <c r="Z995" s="631">
        <v>404</v>
      </c>
      <c r="AA995" s="630" t="s">
        <v>6565</v>
      </c>
      <c r="AB995" s="630" t="s">
        <v>11890</v>
      </c>
      <c r="AC995" s="630" t="s">
        <v>8781</v>
      </c>
    </row>
    <row r="996" spans="26:29">
      <c r="Z996" s="631">
        <v>405</v>
      </c>
      <c r="AA996" s="630" t="s">
        <v>6566</v>
      </c>
      <c r="AB996" s="630" t="s">
        <v>11891</v>
      </c>
      <c r="AC996" s="630" t="s">
        <v>8781</v>
      </c>
    </row>
    <row r="997" spans="26:29">
      <c r="Z997" s="631">
        <v>406</v>
      </c>
      <c r="AA997" s="630" t="s">
        <v>6567</v>
      </c>
      <c r="AB997" s="630" t="s">
        <v>11892</v>
      </c>
      <c r="AC997" s="630" t="s">
        <v>8781</v>
      </c>
    </row>
    <row r="998" spans="26:29">
      <c r="Z998" s="631">
        <v>407</v>
      </c>
      <c r="AA998" s="630" t="s">
        <v>6568</v>
      </c>
      <c r="AB998" s="630" t="s">
        <v>11893</v>
      </c>
      <c r="AC998" s="630" t="s">
        <v>8781</v>
      </c>
    </row>
    <row r="999" spans="26:29">
      <c r="Z999" s="631">
        <v>408</v>
      </c>
      <c r="AA999" s="630" t="s">
        <v>6569</v>
      </c>
      <c r="AB999" s="630" t="s">
        <v>11894</v>
      </c>
      <c r="AC999" s="630" t="s">
        <v>8781</v>
      </c>
    </row>
    <row r="1000" spans="26:29">
      <c r="Z1000" s="631">
        <v>409</v>
      </c>
      <c r="AA1000" s="630" t="s">
        <v>6570</v>
      </c>
      <c r="AB1000" s="630" t="s">
        <v>11895</v>
      </c>
      <c r="AC1000" s="630" t="s">
        <v>8781</v>
      </c>
    </row>
    <row r="1001" spans="26:29">
      <c r="Z1001" s="631">
        <v>410</v>
      </c>
      <c r="AA1001" s="630" t="s">
        <v>6571</v>
      </c>
      <c r="AB1001" s="630" t="s">
        <v>11896</v>
      </c>
      <c r="AC1001" s="630" t="s">
        <v>8781</v>
      </c>
    </row>
    <row r="1002" spans="26:29">
      <c r="Z1002" s="631">
        <v>411</v>
      </c>
      <c r="AA1002" s="630" t="s">
        <v>6572</v>
      </c>
      <c r="AB1002" s="630" t="s">
        <v>11897</v>
      </c>
      <c r="AC1002" s="630" t="s">
        <v>8781</v>
      </c>
    </row>
    <row r="1003" spans="26:29">
      <c r="Z1003" s="631">
        <v>412</v>
      </c>
      <c r="AA1003" s="630" t="s">
        <v>6573</v>
      </c>
      <c r="AB1003" s="630" t="s">
        <v>11898</v>
      </c>
      <c r="AC1003" s="630" t="s">
        <v>8781</v>
      </c>
    </row>
    <row r="1004" spans="26:29">
      <c r="Z1004" s="631">
        <v>413</v>
      </c>
      <c r="AA1004" s="630" t="s">
        <v>6574</v>
      </c>
      <c r="AB1004" s="630" t="s">
        <v>11899</v>
      </c>
      <c r="AC1004" s="630" t="s">
        <v>8781</v>
      </c>
    </row>
    <row r="1005" spans="26:29">
      <c r="Z1005" s="631">
        <v>414</v>
      </c>
      <c r="AA1005" s="630" t="s">
        <v>6575</v>
      </c>
      <c r="AB1005" s="630" t="s">
        <v>11900</v>
      </c>
      <c r="AC1005" s="630" t="s">
        <v>8781</v>
      </c>
    </row>
    <row r="1006" spans="26:29">
      <c r="Z1006" s="631">
        <v>415</v>
      </c>
      <c r="AA1006" s="630" t="s">
        <v>6576</v>
      </c>
      <c r="AB1006" s="630" t="s">
        <v>11901</v>
      </c>
      <c r="AC1006" s="630" t="s">
        <v>8781</v>
      </c>
    </row>
    <row r="1007" spans="26:29">
      <c r="Z1007" s="631">
        <v>416</v>
      </c>
      <c r="AA1007" s="630" t="s">
        <v>6577</v>
      </c>
      <c r="AB1007" s="630" t="s">
        <v>11902</v>
      </c>
      <c r="AC1007" s="630" t="s">
        <v>8781</v>
      </c>
    </row>
    <row r="1008" spans="26:29">
      <c r="Z1008" s="631">
        <v>417</v>
      </c>
      <c r="AA1008" s="630" t="s">
        <v>6578</v>
      </c>
      <c r="AB1008" s="630" t="s">
        <v>11903</v>
      </c>
      <c r="AC1008" s="630" t="s">
        <v>8781</v>
      </c>
    </row>
    <row r="1009" spans="26:29">
      <c r="Z1009" s="631">
        <v>418</v>
      </c>
      <c r="AA1009" s="630" t="s">
        <v>6579</v>
      </c>
      <c r="AB1009" s="630" t="s">
        <v>11904</v>
      </c>
      <c r="AC1009" s="630" t="s">
        <v>8781</v>
      </c>
    </row>
    <row r="1010" spans="26:29">
      <c r="Z1010" s="631">
        <v>419</v>
      </c>
      <c r="AA1010" s="630" t="s">
        <v>6580</v>
      </c>
      <c r="AB1010" s="630" t="s">
        <v>11905</v>
      </c>
      <c r="AC1010" s="630" t="s">
        <v>8781</v>
      </c>
    </row>
    <row r="1011" spans="26:29">
      <c r="Z1011" s="631">
        <v>420</v>
      </c>
      <c r="AA1011" s="630" t="s">
        <v>6581</v>
      </c>
      <c r="AB1011" s="630" t="s">
        <v>11906</v>
      </c>
      <c r="AC1011" s="630" t="s">
        <v>8781</v>
      </c>
    </row>
    <row r="1012" spans="26:29">
      <c r="Z1012" s="631">
        <v>421</v>
      </c>
      <c r="AA1012" s="630" t="s">
        <v>6582</v>
      </c>
      <c r="AB1012" s="630" t="s">
        <v>11907</v>
      </c>
      <c r="AC1012" s="630" t="s">
        <v>8781</v>
      </c>
    </row>
    <row r="1013" spans="26:29">
      <c r="Z1013" s="631">
        <v>422</v>
      </c>
      <c r="AA1013" s="630" t="s">
        <v>6583</v>
      </c>
      <c r="AB1013" s="630" t="s">
        <v>11908</v>
      </c>
      <c r="AC1013" s="630" t="s">
        <v>8781</v>
      </c>
    </row>
    <row r="1014" spans="26:29">
      <c r="Z1014" s="631">
        <v>423</v>
      </c>
      <c r="AA1014" s="630" t="s">
        <v>6584</v>
      </c>
      <c r="AB1014" s="630" t="s">
        <v>11909</v>
      </c>
      <c r="AC1014" s="630" t="s">
        <v>8781</v>
      </c>
    </row>
    <row r="1015" spans="26:29">
      <c r="Z1015" s="631">
        <v>424</v>
      </c>
      <c r="AA1015" s="630" t="s">
        <v>6585</v>
      </c>
      <c r="AB1015" s="630" t="s">
        <v>11910</v>
      </c>
      <c r="AC1015" s="630" t="s">
        <v>8781</v>
      </c>
    </row>
    <row r="1016" spans="26:29">
      <c r="Z1016" s="631">
        <v>425</v>
      </c>
      <c r="AA1016" s="630" t="s">
        <v>6586</v>
      </c>
      <c r="AB1016" s="630" t="s">
        <v>11911</v>
      </c>
      <c r="AC1016" s="630" t="s">
        <v>8781</v>
      </c>
    </row>
    <row r="1017" spans="26:29">
      <c r="Z1017" s="631">
        <v>426</v>
      </c>
      <c r="AA1017" s="630" t="s">
        <v>6587</v>
      </c>
      <c r="AB1017" s="630" t="s">
        <v>11912</v>
      </c>
      <c r="AC1017" s="630" t="s">
        <v>8781</v>
      </c>
    </row>
    <row r="1018" spans="26:29">
      <c r="Z1018" s="631">
        <v>427</v>
      </c>
      <c r="AA1018" s="630" t="s">
        <v>6588</v>
      </c>
      <c r="AB1018" s="630" t="s">
        <v>11913</v>
      </c>
      <c r="AC1018" s="630" t="s">
        <v>8781</v>
      </c>
    </row>
    <row r="1019" spans="26:29">
      <c r="Z1019" s="631">
        <v>428</v>
      </c>
      <c r="AA1019" s="630" t="s">
        <v>6589</v>
      </c>
      <c r="AB1019" s="630" t="s">
        <v>11914</v>
      </c>
      <c r="AC1019" s="630" t="s">
        <v>8781</v>
      </c>
    </row>
    <row r="1020" spans="26:29">
      <c r="Z1020" s="631">
        <v>429</v>
      </c>
      <c r="AA1020" s="630" t="s">
        <v>6590</v>
      </c>
      <c r="AB1020" s="630" t="s">
        <v>11915</v>
      </c>
      <c r="AC1020" s="630" t="s">
        <v>8781</v>
      </c>
    </row>
    <row r="1021" spans="26:29">
      <c r="Z1021" s="631">
        <v>430</v>
      </c>
      <c r="AA1021" s="630" t="s">
        <v>6591</v>
      </c>
      <c r="AB1021" s="630" t="s">
        <v>11916</v>
      </c>
      <c r="AC1021" s="630" t="s">
        <v>8781</v>
      </c>
    </row>
    <row r="1022" spans="26:29">
      <c r="Z1022" s="631">
        <v>431</v>
      </c>
      <c r="AA1022" s="630" t="s">
        <v>6592</v>
      </c>
      <c r="AB1022" s="630" t="s">
        <v>11917</v>
      </c>
      <c r="AC1022" s="630" t="s">
        <v>8781</v>
      </c>
    </row>
    <row r="1023" spans="26:29">
      <c r="Z1023" s="631">
        <v>432</v>
      </c>
      <c r="AA1023" s="630" t="s">
        <v>6593</v>
      </c>
      <c r="AB1023" s="630" t="s">
        <v>11918</v>
      </c>
      <c r="AC1023" s="630" t="s">
        <v>8781</v>
      </c>
    </row>
    <row r="1024" spans="26:29">
      <c r="Z1024" s="631">
        <v>433</v>
      </c>
      <c r="AA1024" s="630" t="s">
        <v>6594</v>
      </c>
      <c r="AB1024" s="630" t="s">
        <v>11919</v>
      </c>
      <c r="AC1024" s="630" t="s">
        <v>8781</v>
      </c>
    </row>
    <row r="1025" spans="26:29">
      <c r="Z1025" s="631">
        <v>434</v>
      </c>
      <c r="AA1025" s="630" t="s">
        <v>6595</v>
      </c>
      <c r="AB1025" s="630" t="s">
        <v>11920</v>
      </c>
      <c r="AC1025" s="630" t="s">
        <v>8781</v>
      </c>
    </row>
    <row r="1026" spans="26:29">
      <c r="Z1026" s="631">
        <v>435</v>
      </c>
      <c r="AA1026" s="630" t="s">
        <v>6596</v>
      </c>
      <c r="AB1026" s="630" t="s">
        <v>11921</v>
      </c>
      <c r="AC1026" s="630" t="s">
        <v>8781</v>
      </c>
    </row>
    <row r="1027" spans="26:29">
      <c r="Z1027" s="631">
        <v>436</v>
      </c>
      <c r="AA1027" s="630" t="s">
        <v>6597</v>
      </c>
      <c r="AB1027" s="630" t="s">
        <v>11922</v>
      </c>
      <c r="AC1027" s="630" t="s">
        <v>8781</v>
      </c>
    </row>
    <row r="1028" spans="26:29">
      <c r="Z1028" s="631">
        <v>437</v>
      </c>
      <c r="AA1028" s="630" t="s">
        <v>6598</v>
      </c>
      <c r="AB1028" s="630" t="s">
        <v>11923</v>
      </c>
      <c r="AC1028" s="630" t="s">
        <v>8781</v>
      </c>
    </row>
    <row r="1029" spans="26:29">
      <c r="Z1029" s="631">
        <v>438</v>
      </c>
      <c r="AA1029" s="630" t="s">
        <v>6599</v>
      </c>
      <c r="AB1029" s="630" t="s">
        <v>11924</v>
      </c>
      <c r="AC1029" s="630" t="s">
        <v>8781</v>
      </c>
    </row>
    <row r="1030" spans="26:29">
      <c r="Z1030" s="631">
        <v>439</v>
      </c>
      <c r="AA1030" s="630" t="s">
        <v>6600</v>
      </c>
      <c r="AB1030" s="630" t="s">
        <v>11925</v>
      </c>
      <c r="AC1030" s="630" t="s">
        <v>8781</v>
      </c>
    </row>
    <row r="1031" spans="26:29">
      <c r="Z1031" s="631">
        <v>440</v>
      </c>
      <c r="AA1031" s="630" t="s">
        <v>6601</v>
      </c>
      <c r="AB1031" s="630" t="s">
        <v>11926</v>
      </c>
      <c r="AC1031" s="630" t="s">
        <v>8781</v>
      </c>
    </row>
    <row r="1032" spans="26:29">
      <c r="Z1032" s="631">
        <v>441</v>
      </c>
      <c r="AA1032" s="630" t="s">
        <v>6602</v>
      </c>
      <c r="AB1032" s="630" t="s">
        <v>11927</v>
      </c>
      <c r="AC1032" s="630" t="s">
        <v>8781</v>
      </c>
    </row>
    <row r="1033" spans="26:29">
      <c r="Z1033" s="631">
        <v>442</v>
      </c>
      <c r="AA1033" s="630" t="s">
        <v>6603</v>
      </c>
      <c r="AB1033" s="630" t="s">
        <v>11928</v>
      </c>
      <c r="AC1033" s="630" t="s">
        <v>8781</v>
      </c>
    </row>
    <row r="1034" spans="26:29">
      <c r="Z1034" s="631">
        <v>443</v>
      </c>
      <c r="AA1034" s="630" t="s">
        <v>6604</v>
      </c>
      <c r="AB1034" s="630" t="s">
        <v>11929</v>
      </c>
      <c r="AC1034" s="630" t="s">
        <v>8781</v>
      </c>
    </row>
    <row r="1035" spans="26:29">
      <c r="Z1035" s="631">
        <v>444</v>
      </c>
      <c r="AA1035" s="630" t="s">
        <v>6605</v>
      </c>
      <c r="AB1035" s="630" t="s">
        <v>11930</v>
      </c>
      <c r="AC1035" s="630" t="s">
        <v>8781</v>
      </c>
    </row>
    <row r="1036" spans="26:29">
      <c r="Z1036" s="631">
        <v>445</v>
      </c>
      <c r="AA1036" s="630" t="s">
        <v>6606</v>
      </c>
      <c r="AB1036" s="630" t="s">
        <v>11931</v>
      </c>
      <c r="AC1036" s="630" t="s">
        <v>8781</v>
      </c>
    </row>
    <row r="1037" spans="26:29">
      <c r="Z1037" s="631">
        <v>446</v>
      </c>
      <c r="AA1037" s="630" t="s">
        <v>6607</v>
      </c>
      <c r="AB1037" s="630" t="s">
        <v>11932</v>
      </c>
      <c r="AC1037" s="630" t="s">
        <v>8781</v>
      </c>
    </row>
    <row r="1038" spans="26:29">
      <c r="Z1038" s="631">
        <v>447</v>
      </c>
      <c r="AA1038" s="630" t="s">
        <v>6608</v>
      </c>
      <c r="AB1038" s="630" t="s">
        <v>11933</v>
      </c>
      <c r="AC1038" s="630" t="s">
        <v>8781</v>
      </c>
    </row>
    <row r="1039" spans="26:29">
      <c r="Z1039" s="631">
        <v>448</v>
      </c>
      <c r="AA1039" s="630" t="s">
        <v>6609</v>
      </c>
      <c r="AB1039" s="630" t="s">
        <v>11934</v>
      </c>
      <c r="AC1039" s="630" t="s">
        <v>8781</v>
      </c>
    </row>
    <row r="1040" spans="26:29">
      <c r="Z1040" s="631">
        <v>449</v>
      </c>
      <c r="AA1040" s="630" t="s">
        <v>6610</v>
      </c>
      <c r="AB1040" s="630" t="s">
        <v>11935</v>
      </c>
      <c r="AC1040" s="630" t="s">
        <v>8781</v>
      </c>
    </row>
    <row r="1041" spans="26:29">
      <c r="Z1041" s="631">
        <v>450</v>
      </c>
      <c r="AA1041" s="630" t="s">
        <v>6611</v>
      </c>
      <c r="AB1041" s="630" t="s">
        <v>11936</v>
      </c>
      <c r="AC1041" s="630" t="s">
        <v>8781</v>
      </c>
    </row>
    <row r="1042" spans="26:29">
      <c r="Z1042" s="631">
        <v>451</v>
      </c>
      <c r="AA1042" s="630" t="s">
        <v>6612</v>
      </c>
      <c r="AB1042" s="630" t="s">
        <v>11937</v>
      </c>
      <c r="AC1042" s="630" t="s">
        <v>8781</v>
      </c>
    </row>
    <row r="1043" spans="26:29">
      <c r="Z1043" s="631">
        <v>452</v>
      </c>
      <c r="AA1043" s="630" t="s">
        <v>6613</v>
      </c>
      <c r="AB1043" s="630" t="s">
        <v>11938</v>
      </c>
      <c r="AC1043" s="630" t="s">
        <v>8781</v>
      </c>
    </row>
    <row r="1044" spans="26:29">
      <c r="Z1044" s="631">
        <v>453</v>
      </c>
      <c r="AA1044" s="630" t="s">
        <v>6614</v>
      </c>
      <c r="AB1044" s="630" t="s">
        <v>11939</v>
      </c>
      <c r="AC1044" s="630" t="s">
        <v>8781</v>
      </c>
    </row>
    <row r="1045" spans="26:29">
      <c r="Z1045" s="631">
        <v>454</v>
      </c>
      <c r="AA1045" s="630" t="s">
        <v>6615</v>
      </c>
      <c r="AB1045" s="630" t="s">
        <v>11940</v>
      </c>
      <c r="AC1045" s="630" t="s">
        <v>8781</v>
      </c>
    </row>
    <row r="1046" spans="26:29">
      <c r="Z1046" s="631">
        <v>455</v>
      </c>
      <c r="AA1046" s="630" t="s">
        <v>6616</v>
      </c>
      <c r="AB1046" s="630" t="s">
        <v>11941</v>
      </c>
      <c r="AC1046" s="630" t="s">
        <v>8781</v>
      </c>
    </row>
    <row r="1047" spans="26:29">
      <c r="Z1047" s="631">
        <v>456</v>
      </c>
      <c r="AA1047" s="630" t="s">
        <v>6617</v>
      </c>
      <c r="AB1047" s="630" t="s">
        <v>11942</v>
      </c>
      <c r="AC1047" s="630" t="s">
        <v>8781</v>
      </c>
    </row>
    <row r="1048" spans="26:29">
      <c r="Z1048" s="631">
        <v>457</v>
      </c>
      <c r="AA1048" s="630" t="s">
        <v>6618</v>
      </c>
      <c r="AB1048" s="630" t="s">
        <v>11943</v>
      </c>
      <c r="AC1048" s="630" t="s">
        <v>8781</v>
      </c>
    </row>
    <row r="1049" spans="26:29">
      <c r="Z1049" s="631">
        <v>458</v>
      </c>
      <c r="AA1049" s="630" t="s">
        <v>6619</v>
      </c>
      <c r="AB1049" s="630" t="s">
        <v>11944</v>
      </c>
      <c r="AC1049" s="630" t="s">
        <v>8781</v>
      </c>
    </row>
    <row r="1050" spans="26:29">
      <c r="Z1050" s="631">
        <v>459</v>
      </c>
      <c r="AA1050" s="630" t="s">
        <v>6620</v>
      </c>
      <c r="AB1050" s="630" t="s">
        <v>11945</v>
      </c>
      <c r="AC1050" s="630" t="s">
        <v>8781</v>
      </c>
    </row>
    <row r="1051" spans="26:29">
      <c r="Z1051" s="631">
        <v>460</v>
      </c>
      <c r="AA1051" s="630" t="s">
        <v>6621</v>
      </c>
      <c r="AB1051" s="630" t="s">
        <v>11946</v>
      </c>
      <c r="AC1051" s="630" t="s">
        <v>8781</v>
      </c>
    </row>
    <row r="1052" spans="26:29">
      <c r="Z1052" s="631">
        <v>461</v>
      </c>
      <c r="AA1052" s="630" t="s">
        <v>6622</v>
      </c>
      <c r="AB1052" s="630" t="s">
        <v>11947</v>
      </c>
      <c r="AC1052" s="630" t="s">
        <v>8781</v>
      </c>
    </row>
    <row r="1053" spans="26:29">
      <c r="Z1053" s="631">
        <v>462</v>
      </c>
      <c r="AA1053" s="630" t="s">
        <v>6623</v>
      </c>
      <c r="AB1053" s="630" t="s">
        <v>11948</v>
      </c>
      <c r="AC1053" s="630" t="s">
        <v>8781</v>
      </c>
    </row>
    <row r="1054" spans="26:29">
      <c r="Z1054" s="631">
        <v>463</v>
      </c>
      <c r="AA1054" s="630" t="s">
        <v>6624</v>
      </c>
      <c r="AB1054" s="630" t="s">
        <v>11949</v>
      </c>
      <c r="AC1054" s="630" t="s">
        <v>8781</v>
      </c>
    </row>
    <row r="1055" spans="26:29">
      <c r="Z1055" s="631">
        <v>464</v>
      </c>
      <c r="AA1055" s="630" t="s">
        <v>6625</v>
      </c>
      <c r="AB1055" s="630" t="s">
        <v>11950</v>
      </c>
      <c r="AC1055" s="630" t="s">
        <v>8781</v>
      </c>
    </row>
    <row r="1056" spans="26:29">
      <c r="Z1056" s="631">
        <v>465</v>
      </c>
      <c r="AA1056" s="630" t="s">
        <v>6626</v>
      </c>
      <c r="AB1056" s="630" t="s">
        <v>11951</v>
      </c>
      <c r="AC1056" s="630" t="s">
        <v>8781</v>
      </c>
    </row>
    <row r="1057" spans="26:29">
      <c r="Z1057" s="631">
        <v>466</v>
      </c>
      <c r="AA1057" s="630" t="s">
        <v>6627</v>
      </c>
      <c r="AB1057" s="630" t="s">
        <v>11952</v>
      </c>
      <c r="AC1057" s="630" t="s">
        <v>8781</v>
      </c>
    </row>
    <row r="1058" spans="26:29">
      <c r="Z1058" s="631">
        <v>467</v>
      </c>
      <c r="AA1058" s="630" t="s">
        <v>6628</v>
      </c>
      <c r="AB1058" s="630" t="s">
        <v>11953</v>
      </c>
      <c r="AC1058" s="630" t="s">
        <v>8781</v>
      </c>
    </row>
    <row r="1059" spans="26:29">
      <c r="Z1059" s="631">
        <v>468</v>
      </c>
      <c r="AA1059" s="630" t="s">
        <v>6629</v>
      </c>
      <c r="AB1059" s="630" t="s">
        <v>11954</v>
      </c>
      <c r="AC1059" s="630" t="s">
        <v>8781</v>
      </c>
    </row>
    <row r="1060" spans="26:29">
      <c r="Z1060" s="631">
        <v>469</v>
      </c>
      <c r="AA1060" s="630" t="s">
        <v>6630</v>
      </c>
      <c r="AB1060" s="630" t="s">
        <v>11955</v>
      </c>
      <c r="AC1060" s="630" t="s">
        <v>8781</v>
      </c>
    </row>
    <row r="1061" spans="26:29">
      <c r="Z1061" s="631">
        <v>470</v>
      </c>
      <c r="AA1061" s="630" t="s">
        <v>6631</v>
      </c>
      <c r="AB1061" s="630" t="s">
        <v>11956</v>
      </c>
      <c r="AC1061" s="630" t="s">
        <v>8781</v>
      </c>
    </row>
    <row r="1062" spans="26:29">
      <c r="Z1062" s="631">
        <v>471</v>
      </c>
      <c r="AA1062" s="630" t="s">
        <v>6632</v>
      </c>
      <c r="AB1062" s="630" t="s">
        <v>11957</v>
      </c>
      <c r="AC1062" s="630" t="s">
        <v>8781</v>
      </c>
    </row>
    <row r="1063" spans="26:29">
      <c r="Z1063" s="631">
        <v>472</v>
      </c>
      <c r="AA1063" s="630" t="s">
        <v>6633</v>
      </c>
      <c r="AB1063" s="630" t="s">
        <v>11958</v>
      </c>
      <c r="AC1063" s="630" t="s">
        <v>8781</v>
      </c>
    </row>
    <row r="1064" spans="26:29">
      <c r="Z1064" s="631">
        <v>473</v>
      </c>
      <c r="AA1064" s="630" t="s">
        <v>6634</v>
      </c>
      <c r="AB1064" s="630" t="s">
        <v>11959</v>
      </c>
      <c r="AC1064" s="630" t="s">
        <v>8781</v>
      </c>
    </row>
    <row r="1065" spans="26:29">
      <c r="Z1065" s="631">
        <v>474</v>
      </c>
      <c r="AA1065" s="630" t="s">
        <v>6635</v>
      </c>
      <c r="AB1065" s="630" t="s">
        <v>11960</v>
      </c>
      <c r="AC1065" s="630" t="s">
        <v>8781</v>
      </c>
    </row>
    <row r="1066" spans="26:29">
      <c r="Z1066" s="631">
        <v>475</v>
      </c>
      <c r="AA1066" s="630" t="s">
        <v>6636</v>
      </c>
      <c r="AB1066" s="630" t="s">
        <v>11961</v>
      </c>
      <c r="AC1066" s="630" t="s">
        <v>8781</v>
      </c>
    </row>
    <row r="1067" spans="26:29">
      <c r="Z1067" s="631">
        <v>476</v>
      </c>
      <c r="AA1067" s="630" t="s">
        <v>6637</v>
      </c>
      <c r="AB1067" s="630" t="s">
        <v>11962</v>
      </c>
      <c r="AC1067" s="630" t="s">
        <v>8781</v>
      </c>
    </row>
    <row r="1068" spans="26:29">
      <c r="Z1068" s="631">
        <v>477</v>
      </c>
      <c r="AA1068" s="630" t="s">
        <v>6638</v>
      </c>
      <c r="AB1068" s="630" t="s">
        <v>11963</v>
      </c>
      <c r="AC1068" s="630" t="s">
        <v>8781</v>
      </c>
    </row>
    <row r="1069" spans="26:29">
      <c r="Z1069" s="631">
        <v>478</v>
      </c>
      <c r="AA1069" s="630" t="s">
        <v>6639</v>
      </c>
      <c r="AB1069" s="630" t="s">
        <v>11964</v>
      </c>
      <c r="AC1069" s="630" t="s">
        <v>8781</v>
      </c>
    </row>
    <row r="1070" spans="26:29">
      <c r="Z1070" s="631">
        <v>479</v>
      </c>
      <c r="AA1070" s="630" t="s">
        <v>6640</v>
      </c>
      <c r="AB1070" s="630" t="s">
        <v>11965</v>
      </c>
      <c r="AC1070" s="630" t="s">
        <v>8781</v>
      </c>
    </row>
    <row r="1071" spans="26:29">
      <c r="Z1071" s="631">
        <v>480</v>
      </c>
      <c r="AA1071" s="630" t="s">
        <v>6641</v>
      </c>
      <c r="AB1071" s="630" t="s">
        <v>11966</v>
      </c>
      <c r="AC1071" s="630" t="s">
        <v>8781</v>
      </c>
    </row>
    <row r="1072" spans="26:29">
      <c r="Z1072" s="631">
        <v>481</v>
      </c>
      <c r="AA1072" s="630" t="s">
        <v>6642</v>
      </c>
      <c r="AB1072" s="630" t="s">
        <v>11967</v>
      </c>
      <c r="AC1072" s="630" t="s">
        <v>8781</v>
      </c>
    </row>
    <row r="1073" spans="26:29">
      <c r="Z1073" s="631">
        <v>482</v>
      </c>
      <c r="AA1073" s="630" t="s">
        <v>6643</v>
      </c>
      <c r="AB1073" s="630" t="s">
        <v>11968</v>
      </c>
      <c r="AC1073" s="630" t="s">
        <v>8781</v>
      </c>
    </row>
    <row r="1074" spans="26:29">
      <c r="Z1074" s="631">
        <v>483</v>
      </c>
      <c r="AA1074" s="630" t="s">
        <v>6644</v>
      </c>
      <c r="AB1074" s="630" t="s">
        <v>11969</v>
      </c>
      <c r="AC1074" s="630" t="s">
        <v>8781</v>
      </c>
    </row>
    <row r="1075" spans="26:29">
      <c r="Z1075" s="631">
        <v>484</v>
      </c>
      <c r="AA1075" s="630" t="s">
        <v>6645</v>
      </c>
      <c r="AB1075" s="630" t="s">
        <v>11970</v>
      </c>
      <c r="AC1075" s="630" t="s">
        <v>8781</v>
      </c>
    </row>
    <row r="1076" spans="26:29">
      <c r="Z1076" s="631">
        <v>485</v>
      </c>
      <c r="AA1076" s="630" t="s">
        <v>6646</v>
      </c>
      <c r="AB1076" s="630" t="s">
        <v>11971</v>
      </c>
      <c r="AC1076" s="630" t="s">
        <v>8781</v>
      </c>
    </row>
    <row r="1077" spans="26:29">
      <c r="Z1077" s="631">
        <v>486</v>
      </c>
      <c r="AA1077" s="630" t="s">
        <v>6647</v>
      </c>
      <c r="AB1077" s="630" t="s">
        <v>11972</v>
      </c>
      <c r="AC1077" s="630" t="s">
        <v>8781</v>
      </c>
    </row>
    <row r="1078" spans="26:29">
      <c r="Z1078" s="631">
        <v>487</v>
      </c>
      <c r="AA1078" s="630" t="s">
        <v>6648</v>
      </c>
      <c r="AB1078" s="630" t="s">
        <v>11973</v>
      </c>
      <c r="AC1078" s="630" t="s">
        <v>8781</v>
      </c>
    </row>
    <row r="1079" spans="26:29">
      <c r="Z1079" s="631">
        <v>488</v>
      </c>
      <c r="AA1079" s="630" t="s">
        <v>6649</v>
      </c>
      <c r="AB1079" s="630" t="s">
        <v>11974</v>
      </c>
      <c r="AC1079" s="630" t="s">
        <v>8781</v>
      </c>
    </row>
    <row r="1080" spans="26:29">
      <c r="Z1080" s="631">
        <v>489</v>
      </c>
      <c r="AA1080" s="630" t="s">
        <v>6650</v>
      </c>
      <c r="AB1080" s="630" t="s">
        <v>11975</v>
      </c>
      <c r="AC1080" s="630" t="s">
        <v>8781</v>
      </c>
    </row>
    <row r="1081" spans="26:29">
      <c r="Z1081" s="631">
        <v>490</v>
      </c>
      <c r="AA1081" s="630" t="s">
        <v>6651</v>
      </c>
      <c r="AB1081" s="630" t="s">
        <v>11976</v>
      </c>
      <c r="AC1081" s="630" t="s">
        <v>8781</v>
      </c>
    </row>
    <row r="1082" spans="26:29">
      <c r="Z1082" s="631">
        <v>491</v>
      </c>
      <c r="AA1082" s="630" t="s">
        <v>6652</v>
      </c>
      <c r="AB1082" s="630" t="s">
        <v>11977</v>
      </c>
      <c r="AC1082" s="630" t="s">
        <v>8781</v>
      </c>
    </row>
    <row r="1083" spans="26:29">
      <c r="Z1083" s="631">
        <v>492</v>
      </c>
      <c r="AA1083" s="630" t="s">
        <v>6653</v>
      </c>
      <c r="AB1083" s="630" t="s">
        <v>11978</v>
      </c>
      <c r="AC1083" s="630" t="s">
        <v>8781</v>
      </c>
    </row>
    <row r="1084" spans="26:29">
      <c r="Z1084" s="631">
        <v>493</v>
      </c>
      <c r="AA1084" s="630" t="s">
        <v>6654</v>
      </c>
      <c r="AB1084" s="630" t="s">
        <v>11979</v>
      </c>
      <c r="AC1084" s="630" t="s">
        <v>8781</v>
      </c>
    </row>
    <row r="1085" spans="26:29">
      <c r="Z1085" s="631">
        <v>494</v>
      </c>
      <c r="AA1085" s="630" t="s">
        <v>6655</v>
      </c>
      <c r="AB1085" s="630" t="s">
        <v>11980</v>
      </c>
      <c r="AC1085" s="630" t="s">
        <v>8781</v>
      </c>
    </row>
    <row r="1086" spans="26:29">
      <c r="Z1086" s="631">
        <v>495</v>
      </c>
      <c r="AA1086" s="630" t="s">
        <v>6656</v>
      </c>
      <c r="AB1086" s="630" t="s">
        <v>11981</v>
      </c>
      <c r="AC1086" s="630" t="s">
        <v>8781</v>
      </c>
    </row>
    <row r="1087" spans="26:29">
      <c r="Z1087" s="631">
        <v>496</v>
      </c>
      <c r="AA1087" s="630" t="s">
        <v>6657</v>
      </c>
      <c r="AB1087" s="630" t="s">
        <v>11982</v>
      </c>
      <c r="AC1087" s="630" t="s">
        <v>8781</v>
      </c>
    </row>
    <row r="1088" spans="26:29">
      <c r="Z1088" s="631">
        <v>497</v>
      </c>
      <c r="AA1088" s="630" t="s">
        <v>6658</v>
      </c>
      <c r="AB1088" s="630" t="s">
        <v>11983</v>
      </c>
      <c r="AC1088" s="630" t="s">
        <v>8781</v>
      </c>
    </row>
    <row r="1089" spans="26:29">
      <c r="Z1089" s="631">
        <v>498</v>
      </c>
      <c r="AA1089" s="630" t="s">
        <v>6659</v>
      </c>
      <c r="AB1089" s="630" t="s">
        <v>11984</v>
      </c>
      <c r="AC1089" s="630" t="s">
        <v>8781</v>
      </c>
    </row>
    <row r="1090" spans="26:29">
      <c r="Z1090" s="631">
        <v>499</v>
      </c>
      <c r="AA1090" s="630" t="s">
        <v>6660</v>
      </c>
      <c r="AB1090" s="630" t="s">
        <v>11985</v>
      </c>
      <c r="AC1090" s="630" t="s">
        <v>8781</v>
      </c>
    </row>
    <row r="1091" spans="26:29">
      <c r="Z1091" s="631">
        <v>500</v>
      </c>
      <c r="AA1091" s="630" t="s">
        <v>6661</v>
      </c>
      <c r="AB1091" s="630" t="s">
        <v>11986</v>
      </c>
      <c r="AC1091" s="630" t="s">
        <v>8781</v>
      </c>
    </row>
    <row r="1092" spans="26:29">
      <c r="Z1092" s="631">
        <v>501</v>
      </c>
      <c r="AA1092" s="630" t="s">
        <v>6662</v>
      </c>
      <c r="AB1092" s="630" t="s">
        <v>11987</v>
      </c>
      <c r="AC1092" s="630" t="s">
        <v>8781</v>
      </c>
    </row>
    <row r="1093" spans="26:29">
      <c r="Z1093" s="631">
        <v>502</v>
      </c>
      <c r="AA1093" s="630" t="s">
        <v>6663</v>
      </c>
      <c r="AB1093" s="630" t="s">
        <v>11988</v>
      </c>
      <c r="AC1093" s="630" t="s">
        <v>8781</v>
      </c>
    </row>
    <row r="1094" spans="26:29">
      <c r="Z1094" s="631">
        <v>503</v>
      </c>
      <c r="AA1094" s="630" t="s">
        <v>6664</v>
      </c>
      <c r="AB1094" s="630" t="s">
        <v>11989</v>
      </c>
      <c r="AC1094" s="630" t="s">
        <v>8781</v>
      </c>
    </row>
    <row r="1095" spans="26:29">
      <c r="Z1095" s="631">
        <v>504</v>
      </c>
      <c r="AA1095" s="630" t="s">
        <v>6665</v>
      </c>
      <c r="AB1095" s="630" t="s">
        <v>11990</v>
      </c>
      <c r="AC1095" s="630" t="s">
        <v>8781</v>
      </c>
    </row>
    <row r="1096" spans="26:29">
      <c r="Z1096" s="631">
        <v>505</v>
      </c>
      <c r="AA1096" s="630" t="s">
        <v>6666</v>
      </c>
      <c r="AB1096" s="630" t="s">
        <v>11991</v>
      </c>
      <c r="AC1096" s="630" t="s">
        <v>8781</v>
      </c>
    </row>
    <row r="1097" spans="26:29">
      <c r="Z1097" s="631">
        <v>506</v>
      </c>
      <c r="AA1097" s="630" t="s">
        <v>6667</v>
      </c>
      <c r="AB1097" s="630" t="s">
        <v>11992</v>
      </c>
      <c r="AC1097" s="630" t="s">
        <v>8781</v>
      </c>
    </row>
    <row r="1098" spans="26:29">
      <c r="Z1098" s="631">
        <v>507</v>
      </c>
      <c r="AA1098" s="630" t="s">
        <v>6668</v>
      </c>
      <c r="AB1098" s="630" t="s">
        <v>11993</v>
      </c>
      <c r="AC1098" s="630" t="s">
        <v>8781</v>
      </c>
    </row>
    <row r="1099" spans="26:29">
      <c r="Z1099" s="631">
        <v>508</v>
      </c>
      <c r="AA1099" s="630" t="s">
        <v>6669</v>
      </c>
      <c r="AB1099" s="630" t="s">
        <v>11994</v>
      </c>
      <c r="AC1099" s="630" t="s">
        <v>8781</v>
      </c>
    </row>
    <row r="1100" spans="26:29">
      <c r="Z1100" s="631">
        <v>509</v>
      </c>
      <c r="AA1100" s="630" t="s">
        <v>6670</v>
      </c>
      <c r="AB1100" s="630" t="s">
        <v>11995</v>
      </c>
      <c r="AC1100" s="630" t="s">
        <v>8781</v>
      </c>
    </row>
    <row r="1101" spans="26:29">
      <c r="Z1101" s="631">
        <v>510</v>
      </c>
      <c r="AA1101" s="630" t="s">
        <v>6671</v>
      </c>
      <c r="AB1101" s="630" t="s">
        <v>11996</v>
      </c>
      <c r="AC1101" s="630" t="s">
        <v>8781</v>
      </c>
    </row>
    <row r="1102" spans="26:29">
      <c r="Z1102" s="631">
        <v>511</v>
      </c>
      <c r="AA1102" s="630" t="s">
        <v>6672</v>
      </c>
      <c r="AB1102" s="630" t="s">
        <v>11997</v>
      </c>
      <c r="AC1102" s="630" t="s">
        <v>8781</v>
      </c>
    </row>
    <row r="1103" spans="26:29">
      <c r="Z1103" s="631">
        <v>512</v>
      </c>
      <c r="AA1103" s="630" t="s">
        <v>6673</v>
      </c>
      <c r="AB1103" s="630" t="s">
        <v>11998</v>
      </c>
      <c r="AC1103" s="630" t="s">
        <v>8781</v>
      </c>
    </row>
    <row r="1104" spans="26:29">
      <c r="Z1104" s="631">
        <v>513</v>
      </c>
      <c r="AA1104" s="630" t="s">
        <v>6674</v>
      </c>
      <c r="AB1104" s="630" t="s">
        <v>11999</v>
      </c>
      <c r="AC1104" s="630" t="s">
        <v>8781</v>
      </c>
    </row>
    <row r="1105" spans="26:29">
      <c r="Z1105" s="631">
        <v>514</v>
      </c>
      <c r="AA1105" s="630" t="s">
        <v>6675</v>
      </c>
      <c r="AB1105" s="630" t="s">
        <v>12000</v>
      </c>
      <c r="AC1105" s="630" t="s">
        <v>8781</v>
      </c>
    </row>
    <row r="1106" spans="26:29">
      <c r="Z1106" s="631">
        <v>515</v>
      </c>
      <c r="AA1106" s="630" t="s">
        <v>6676</v>
      </c>
      <c r="AB1106" s="630" t="s">
        <v>12001</v>
      </c>
      <c r="AC1106" s="630" t="s">
        <v>8781</v>
      </c>
    </row>
    <row r="1107" spans="26:29">
      <c r="Z1107" s="631">
        <v>516</v>
      </c>
      <c r="AA1107" s="630" t="s">
        <v>6677</v>
      </c>
      <c r="AB1107" s="630" t="s">
        <v>12002</v>
      </c>
      <c r="AC1107" s="630" t="s">
        <v>8781</v>
      </c>
    </row>
    <row r="1108" spans="26:29">
      <c r="Z1108" s="631">
        <v>517</v>
      </c>
      <c r="AA1108" s="630" t="s">
        <v>6678</v>
      </c>
      <c r="AB1108" s="630" t="s">
        <v>12003</v>
      </c>
      <c r="AC1108" s="630" t="s">
        <v>8781</v>
      </c>
    </row>
    <row r="1109" spans="26:29">
      <c r="Z1109" s="631">
        <v>518</v>
      </c>
      <c r="AA1109" s="630" t="s">
        <v>6679</v>
      </c>
      <c r="AB1109" s="630" t="s">
        <v>12004</v>
      </c>
      <c r="AC1109" s="630" t="s">
        <v>8781</v>
      </c>
    </row>
    <row r="1110" spans="26:29">
      <c r="Z1110" s="631">
        <v>519</v>
      </c>
      <c r="AA1110" s="630" t="s">
        <v>6680</v>
      </c>
      <c r="AB1110" s="630" t="s">
        <v>12005</v>
      </c>
      <c r="AC1110" s="630" t="s">
        <v>8781</v>
      </c>
    </row>
    <row r="1111" spans="26:29">
      <c r="Z1111" s="631">
        <v>520</v>
      </c>
      <c r="AA1111" s="630" t="s">
        <v>6681</v>
      </c>
      <c r="AB1111" s="630" t="s">
        <v>12006</v>
      </c>
      <c r="AC1111" s="630" t="s">
        <v>8781</v>
      </c>
    </row>
    <row r="1112" spans="26:29">
      <c r="Z1112" s="631">
        <v>521</v>
      </c>
      <c r="AA1112" s="630" t="s">
        <v>6682</v>
      </c>
      <c r="AB1112" s="630" t="s">
        <v>12007</v>
      </c>
      <c r="AC1112" s="630" t="s">
        <v>8781</v>
      </c>
    </row>
    <row r="1113" spans="26:29">
      <c r="Z1113" s="631">
        <v>522</v>
      </c>
      <c r="AA1113" s="630" t="s">
        <v>6683</v>
      </c>
      <c r="AB1113" s="630" t="s">
        <v>12008</v>
      </c>
      <c r="AC1113" s="630" t="s">
        <v>8781</v>
      </c>
    </row>
    <row r="1114" spans="26:29">
      <c r="Z1114" s="631">
        <v>523</v>
      </c>
      <c r="AA1114" s="630" t="s">
        <v>6684</v>
      </c>
      <c r="AB1114" s="630" t="s">
        <v>12009</v>
      </c>
      <c r="AC1114" s="630" t="s">
        <v>8781</v>
      </c>
    </row>
    <row r="1115" spans="26:29">
      <c r="Z1115" s="631">
        <v>524</v>
      </c>
      <c r="AA1115" s="630" t="s">
        <v>6685</v>
      </c>
      <c r="AB1115" s="630" t="s">
        <v>12010</v>
      </c>
      <c r="AC1115" s="630" t="s">
        <v>8781</v>
      </c>
    </row>
    <row r="1116" spans="26:29">
      <c r="Z1116" s="631">
        <v>525</v>
      </c>
      <c r="AA1116" s="630" t="s">
        <v>6686</v>
      </c>
      <c r="AB1116" s="630" t="s">
        <v>12011</v>
      </c>
      <c r="AC1116" s="630" t="s">
        <v>8781</v>
      </c>
    </row>
    <row r="1117" spans="26:29">
      <c r="Z1117" s="631">
        <v>526</v>
      </c>
      <c r="AA1117" s="630" t="s">
        <v>6687</v>
      </c>
      <c r="AB1117" s="630" t="s">
        <v>12012</v>
      </c>
      <c r="AC1117" s="630" t="s">
        <v>8781</v>
      </c>
    </row>
    <row r="1118" spans="26:29">
      <c r="Z1118" s="631">
        <v>527</v>
      </c>
      <c r="AA1118" s="630" t="s">
        <v>6688</v>
      </c>
      <c r="AB1118" s="630" t="s">
        <v>12013</v>
      </c>
      <c r="AC1118" s="630" t="s">
        <v>8781</v>
      </c>
    </row>
    <row r="1119" spans="26:29">
      <c r="Z1119" s="631">
        <v>528</v>
      </c>
      <c r="AA1119" s="630" t="s">
        <v>6689</v>
      </c>
      <c r="AB1119" s="630" t="s">
        <v>12014</v>
      </c>
      <c r="AC1119" s="630" t="s">
        <v>8781</v>
      </c>
    </row>
    <row r="1120" spans="26:29">
      <c r="Z1120" s="631">
        <v>529</v>
      </c>
      <c r="AA1120" s="630" t="s">
        <v>6690</v>
      </c>
      <c r="AB1120" s="630" t="s">
        <v>12015</v>
      </c>
      <c r="AC1120" s="630" t="s">
        <v>8781</v>
      </c>
    </row>
    <row r="1121" spans="26:29">
      <c r="Z1121" s="631">
        <v>530</v>
      </c>
      <c r="AA1121" s="630" t="s">
        <v>6691</v>
      </c>
      <c r="AB1121" s="630" t="s">
        <v>12016</v>
      </c>
      <c r="AC1121" s="630" t="s">
        <v>8781</v>
      </c>
    </row>
    <row r="1122" spans="26:29">
      <c r="Z1122" s="631">
        <v>531</v>
      </c>
      <c r="AA1122" s="630" t="s">
        <v>6692</v>
      </c>
      <c r="AB1122" s="630" t="s">
        <v>12017</v>
      </c>
      <c r="AC1122" s="630" t="s">
        <v>8781</v>
      </c>
    </row>
    <row r="1123" spans="26:29">
      <c r="Z1123" s="631">
        <v>532</v>
      </c>
      <c r="AA1123" s="630" t="s">
        <v>6693</v>
      </c>
      <c r="AB1123" s="630" t="s">
        <v>12018</v>
      </c>
      <c r="AC1123" s="630" t="s">
        <v>8781</v>
      </c>
    </row>
    <row r="1124" spans="26:29">
      <c r="Z1124" s="631">
        <v>533</v>
      </c>
      <c r="AA1124" s="630" t="s">
        <v>6694</v>
      </c>
      <c r="AB1124" s="630" t="s">
        <v>12019</v>
      </c>
      <c r="AC1124" s="630" t="s">
        <v>8781</v>
      </c>
    </row>
    <row r="1125" spans="26:29">
      <c r="Z1125" s="631">
        <v>534</v>
      </c>
      <c r="AA1125" s="630" t="s">
        <v>6695</v>
      </c>
      <c r="AB1125" s="630" t="s">
        <v>12020</v>
      </c>
      <c r="AC1125" s="630" t="s">
        <v>8781</v>
      </c>
    </row>
    <row r="1126" spans="26:29">
      <c r="Z1126" s="631">
        <v>535</v>
      </c>
      <c r="AA1126" s="630" t="s">
        <v>6696</v>
      </c>
      <c r="AB1126" s="630" t="s">
        <v>12021</v>
      </c>
      <c r="AC1126" s="630" t="s">
        <v>8781</v>
      </c>
    </row>
    <row r="1127" spans="26:29">
      <c r="Z1127" s="631">
        <v>536</v>
      </c>
      <c r="AA1127" s="630" t="s">
        <v>6697</v>
      </c>
      <c r="AB1127" s="630" t="s">
        <v>12022</v>
      </c>
      <c r="AC1127" s="630" t="s">
        <v>8781</v>
      </c>
    </row>
    <row r="1128" spans="26:29">
      <c r="Z1128" s="631">
        <v>537</v>
      </c>
      <c r="AA1128" s="630" t="s">
        <v>6698</v>
      </c>
      <c r="AB1128" s="630" t="s">
        <v>12023</v>
      </c>
      <c r="AC1128" s="630" t="s">
        <v>8781</v>
      </c>
    </row>
    <row r="1129" spans="26:29">
      <c r="Z1129" s="631">
        <v>538</v>
      </c>
      <c r="AA1129" s="630" t="s">
        <v>6699</v>
      </c>
      <c r="AB1129" s="630" t="s">
        <v>12024</v>
      </c>
      <c r="AC1129" s="630" t="s">
        <v>8781</v>
      </c>
    </row>
    <row r="1130" spans="26:29">
      <c r="Z1130" s="631">
        <v>539</v>
      </c>
      <c r="AA1130" s="630" t="s">
        <v>6700</v>
      </c>
      <c r="AB1130" s="630" t="s">
        <v>12025</v>
      </c>
      <c r="AC1130" s="630" t="s">
        <v>8781</v>
      </c>
    </row>
    <row r="1131" spans="26:29">
      <c r="Z1131" s="631">
        <v>540</v>
      </c>
      <c r="AA1131" s="630" t="s">
        <v>6701</v>
      </c>
      <c r="AB1131" s="630" t="s">
        <v>12026</v>
      </c>
      <c r="AC1131" s="630" t="s">
        <v>8781</v>
      </c>
    </row>
    <row r="1132" spans="26:29">
      <c r="Z1132" s="631">
        <v>541</v>
      </c>
      <c r="AA1132" s="630" t="s">
        <v>6702</v>
      </c>
      <c r="AB1132" s="630" t="s">
        <v>12027</v>
      </c>
      <c r="AC1132" s="630" t="s">
        <v>8781</v>
      </c>
    </row>
    <row r="1133" spans="26:29">
      <c r="Z1133" s="631">
        <v>542</v>
      </c>
      <c r="AA1133" s="630" t="s">
        <v>6703</v>
      </c>
      <c r="AB1133" s="630" t="s">
        <v>12028</v>
      </c>
      <c r="AC1133" s="630" t="s">
        <v>8781</v>
      </c>
    </row>
    <row r="1134" spans="26:29">
      <c r="Z1134" s="631">
        <v>543</v>
      </c>
      <c r="AA1134" s="630" t="s">
        <v>6704</v>
      </c>
      <c r="AB1134" s="630" t="s">
        <v>12029</v>
      </c>
      <c r="AC1134" s="630" t="s">
        <v>8781</v>
      </c>
    </row>
    <row r="1135" spans="26:29">
      <c r="Z1135" s="631">
        <v>544</v>
      </c>
      <c r="AA1135" s="630" t="s">
        <v>6705</v>
      </c>
      <c r="AB1135" s="630" t="s">
        <v>12030</v>
      </c>
      <c r="AC1135" s="630" t="s">
        <v>8781</v>
      </c>
    </row>
    <row r="1136" spans="26:29">
      <c r="Z1136" s="631">
        <v>545</v>
      </c>
      <c r="AA1136" s="630" t="s">
        <v>6706</v>
      </c>
      <c r="AB1136" s="630" t="s">
        <v>12031</v>
      </c>
      <c r="AC1136" s="630" t="s">
        <v>8781</v>
      </c>
    </row>
    <row r="1137" spans="26:29">
      <c r="Z1137" s="631">
        <v>546</v>
      </c>
      <c r="AA1137" s="630" t="s">
        <v>6707</v>
      </c>
      <c r="AB1137" s="630" t="s">
        <v>12032</v>
      </c>
      <c r="AC1137" s="630" t="s">
        <v>8781</v>
      </c>
    </row>
    <row r="1138" spans="26:29">
      <c r="Z1138" s="631">
        <v>547</v>
      </c>
      <c r="AA1138" s="630" t="s">
        <v>6708</v>
      </c>
      <c r="AB1138" s="630" t="s">
        <v>12033</v>
      </c>
      <c r="AC1138" s="630" t="s">
        <v>8781</v>
      </c>
    </row>
    <row r="1139" spans="26:29">
      <c r="Z1139" s="631">
        <v>548</v>
      </c>
      <c r="AA1139" s="630" t="s">
        <v>6709</v>
      </c>
      <c r="AB1139" s="630" t="s">
        <v>12034</v>
      </c>
      <c r="AC1139" s="630" t="s">
        <v>8781</v>
      </c>
    </row>
    <row r="1140" spans="26:29">
      <c r="Z1140" s="631">
        <v>549</v>
      </c>
      <c r="AA1140" s="630" t="s">
        <v>6710</v>
      </c>
      <c r="AB1140" s="630" t="s">
        <v>12035</v>
      </c>
      <c r="AC1140" s="630" t="s">
        <v>8781</v>
      </c>
    </row>
    <row r="1141" spans="26:29">
      <c r="Z1141" s="631">
        <v>550</v>
      </c>
      <c r="AA1141" s="630" t="s">
        <v>6711</v>
      </c>
      <c r="AB1141" s="630" t="s">
        <v>12036</v>
      </c>
      <c r="AC1141" s="630" t="s">
        <v>8781</v>
      </c>
    </row>
    <row r="1142" spans="26:29">
      <c r="Z1142" s="631">
        <v>551</v>
      </c>
      <c r="AA1142" s="630" t="s">
        <v>6712</v>
      </c>
      <c r="AB1142" s="630" t="s">
        <v>12037</v>
      </c>
      <c r="AC1142" s="630" t="s">
        <v>8781</v>
      </c>
    </row>
    <row r="1143" spans="26:29">
      <c r="Z1143" s="631">
        <v>552</v>
      </c>
      <c r="AA1143" s="630" t="s">
        <v>6713</v>
      </c>
      <c r="AB1143" s="630" t="s">
        <v>12038</v>
      </c>
      <c r="AC1143" s="630" t="s">
        <v>8781</v>
      </c>
    </row>
    <row r="1144" spans="26:29">
      <c r="Z1144" s="631">
        <v>553</v>
      </c>
      <c r="AA1144" s="630" t="s">
        <v>6714</v>
      </c>
      <c r="AB1144" s="630" t="s">
        <v>12039</v>
      </c>
      <c r="AC1144" s="630" t="s">
        <v>8781</v>
      </c>
    </row>
    <row r="1145" spans="26:29">
      <c r="Z1145" s="631">
        <v>554</v>
      </c>
      <c r="AA1145" s="630" t="s">
        <v>6715</v>
      </c>
      <c r="AB1145" s="630" t="s">
        <v>12040</v>
      </c>
      <c r="AC1145" s="630" t="s">
        <v>8781</v>
      </c>
    </row>
    <row r="1146" spans="26:29">
      <c r="Z1146" s="631">
        <v>555</v>
      </c>
      <c r="AA1146" s="630" t="s">
        <v>6716</v>
      </c>
      <c r="AB1146" s="630" t="s">
        <v>12041</v>
      </c>
      <c r="AC1146" s="630" t="s">
        <v>8781</v>
      </c>
    </row>
    <row r="1147" spans="26:29">
      <c r="Z1147" s="631">
        <v>556</v>
      </c>
      <c r="AA1147" s="630" t="s">
        <v>6717</v>
      </c>
      <c r="AB1147" s="630" t="s">
        <v>12042</v>
      </c>
      <c r="AC1147" s="630" t="s">
        <v>8781</v>
      </c>
    </row>
    <row r="1148" spans="26:29">
      <c r="Z1148" s="631">
        <v>557</v>
      </c>
      <c r="AA1148" s="630" t="s">
        <v>6718</v>
      </c>
      <c r="AB1148" s="630" t="s">
        <v>12043</v>
      </c>
      <c r="AC1148" s="630" t="s">
        <v>8781</v>
      </c>
    </row>
    <row r="1149" spans="26:29">
      <c r="Z1149" s="631">
        <v>558</v>
      </c>
      <c r="AA1149" s="630" t="s">
        <v>6719</v>
      </c>
      <c r="AB1149" s="630" t="s">
        <v>12044</v>
      </c>
      <c r="AC1149" s="630" t="s">
        <v>8781</v>
      </c>
    </row>
    <row r="1150" spans="26:29">
      <c r="Z1150" s="631">
        <v>559</v>
      </c>
      <c r="AA1150" s="630" t="s">
        <v>6720</v>
      </c>
      <c r="AB1150" s="630" t="s">
        <v>12045</v>
      </c>
      <c r="AC1150" s="630" t="s">
        <v>8781</v>
      </c>
    </row>
    <row r="1151" spans="26:29">
      <c r="Z1151" s="631">
        <v>560</v>
      </c>
      <c r="AA1151" s="630" t="s">
        <v>6721</v>
      </c>
      <c r="AB1151" s="630" t="s">
        <v>12046</v>
      </c>
      <c r="AC1151" s="630" t="s">
        <v>8781</v>
      </c>
    </row>
    <row r="1152" spans="26:29">
      <c r="Z1152" s="631">
        <v>561</v>
      </c>
      <c r="AA1152" s="630" t="s">
        <v>6722</v>
      </c>
      <c r="AB1152" s="630" t="s">
        <v>12047</v>
      </c>
      <c r="AC1152" s="630" t="s">
        <v>8781</v>
      </c>
    </row>
    <row r="1153" spans="26:29">
      <c r="Z1153" s="631">
        <v>562</v>
      </c>
      <c r="AA1153" s="630" t="s">
        <v>6723</v>
      </c>
      <c r="AB1153" s="630" t="s">
        <v>12048</v>
      </c>
      <c r="AC1153" s="630" t="s">
        <v>8781</v>
      </c>
    </row>
    <row r="1154" spans="26:29">
      <c r="Z1154" s="631">
        <v>563</v>
      </c>
      <c r="AA1154" s="630" t="s">
        <v>6724</v>
      </c>
      <c r="AB1154" s="630" t="s">
        <v>12049</v>
      </c>
      <c r="AC1154" s="630" t="s">
        <v>8781</v>
      </c>
    </row>
    <row r="1155" spans="26:29">
      <c r="Z1155" s="631">
        <v>564</v>
      </c>
      <c r="AA1155" s="630" t="s">
        <v>6725</v>
      </c>
      <c r="AB1155" s="630" t="s">
        <v>12050</v>
      </c>
      <c r="AC1155" s="630" t="s">
        <v>8781</v>
      </c>
    </row>
    <row r="1156" spans="26:29">
      <c r="Z1156" s="631">
        <v>565</v>
      </c>
      <c r="AA1156" s="630" t="s">
        <v>6726</v>
      </c>
      <c r="AB1156" s="630" t="s">
        <v>12051</v>
      </c>
      <c r="AC1156" s="630" t="s">
        <v>8781</v>
      </c>
    </row>
    <row r="1157" spans="26:29">
      <c r="Z1157" s="631">
        <v>566</v>
      </c>
      <c r="AA1157" s="630" t="s">
        <v>6727</v>
      </c>
      <c r="AB1157" s="630" t="s">
        <v>12052</v>
      </c>
      <c r="AC1157" s="630" t="s">
        <v>8781</v>
      </c>
    </row>
    <row r="1158" spans="26:29">
      <c r="Z1158" s="631">
        <v>567</v>
      </c>
      <c r="AA1158" s="630" t="s">
        <v>6728</v>
      </c>
      <c r="AB1158" s="630" t="s">
        <v>12053</v>
      </c>
      <c r="AC1158" s="630" t="s">
        <v>8781</v>
      </c>
    </row>
    <row r="1159" spans="26:29">
      <c r="Z1159" s="631">
        <v>568</v>
      </c>
      <c r="AA1159" s="630" t="s">
        <v>6729</v>
      </c>
      <c r="AB1159" s="630" t="s">
        <v>12054</v>
      </c>
      <c r="AC1159" s="630" t="s">
        <v>8781</v>
      </c>
    </row>
    <row r="1160" spans="26:29">
      <c r="Z1160" s="631">
        <v>569</v>
      </c>
      <c r="AA1160" s="630" t="s">
        <v>6730</v>
      </c>
      <c r="AB1160" s="630" t="s">
        <v>12055</v>
      </c>
      <c r="AC1160" s="630" t="s">
        <v>8781</v>
      </c>
    </row>
    <row r="1161" spans="26:29">
      <c r="Z1161" s="631">
        <v>570</v>
      </c>
      <c r="AA1161" s="630" t="s">
        <v>6731</v>
      </c>
      <c r="AB1161" s="630" t="s">
        <v>12056</v>
      </c>
      <c r="AC1161" s="630" t="s">
        <v>8781</v>
      </c>
    </row>
    <row r="1162" spans="26:29">
      <c r="Z1162" s="631">
        <v>571</v>
      </c>
      <c r="AA1162" s="630" t="s">
        <v>6732</v>
      </c>
      <c r="AB1162" s="630" t="s">
        <v>12057</v>
      </c>
      <c r="AC1162" s="630" t="s">
        <v>8781</v>
      </c>
    </row>
    <row r="1163" spans="26:29">
      <c r="Z1163" s="631">
        <v>572</v>
      </c>
      <c r="AA1163" s="630" t="s">
        <v>6733</v>
      </c>
      <c r="AB1163" s="630" t="s">
        <v>12058</v>
      </c>
      <c r="AC1163" s="630" t="s">
        <v>8781</v>
      </c>
    </row>
    <row r="1164" spans="26:29">
      <c r="Z1164" s="631">
        <v>573</v>
      </c>
      <c r="AA1164" s="630" t="s">
        <v>6734</v>
      </c>
      <c r="AB1164" s="630" t="s">
        <v>12059</v>
      </c>
      <c r="AC1164" s="630" t="s">
        <v>8781</v>
      </c>
    </row>
    <row r="1165" spans="26:29">
      <c r="Z1165" s="631">
        <v>574</v>
      </c>
      <c r="AA1165" s="630" t="s">
        <v>6735</v>
      </c>
      <c r="AB1165" s="630" t="s">
        <v>12060</v>
      </c>
      <c r="AC1165" s="630" t="s">
        <v>8781</v>
      </c>
    </row>
    <row r="1166" spans="26:29">
      <c r="Z1166" s="631">
        <v>575</v>
      </c>
      <c r="AA1166" s="630" t="s">
        <v>6736</v>
      </c>
      <c r="AB1166" s="630" t="s">
        <v>12061</v>
      </c>
      <c r="AC1166" s="630" t="s">
        <v>8781</v>
      </c>
    </row>
    <row r="1167" spans="26:29">
      <c r="Z1167" s="631">
        <v>576</v>
      </c>
      <c r="AA1167" s="630" t="s">
        <v>6737</v>
      </c>
      <c r="AB1167" s="630" t="s">
        <v>12062</v>
      </c>
      <c r="AC1167" s="630" t="s">
        <v>8781</v>
      </c>
    </row>
    <row r="1168" spans="26:29">
      <c r="Z1168" s="631">
        <v>577</v>
      </c>
      <c r="AA1168" s="630" t="s">
        <v>6738</v>
      </c>
      <c r="AB1168" s="630" t="s">
        <v>12063</v>
      </c>
      <c r="AC1168" s="630" t="s">
        <v>8781</v>
      </c>
    </row>
    <row r="1169" spans="26:29">
      <c r="Z1169" s="631">
        <v>578</v>
      </c>
      <c r="AA1169" s="630" t="s">
        <v>6739</v>
      </c>
      <c r="AB1169" s="630" t="s">
        <v>12064</v>
      </c>
      <c r="AC1169" s="630" t="s">
        <v>8781</v>
      </c>
    </row>
    <row r="1170" spans="26:29">
      <c r="Z1170" s="631">
        <v>579</v>
      </c>
      <c r="AA1170" s="630" t="s">
        <v>6740</v>
      </c>
      <c r="AB1170" s="630" t="s">
        <v>12065</v>
      </c>
      <c r="AC1170" s="630" t="s">
        <v>8781</v>
      </c>
    </row>
    <row r="1171" spans="26:29">
      <c r="Z1171" s="631">
        <v>580</v>
      </c>
      <c r="AA1171" s="630" t="s">
        <v>6741</v>
      </c>
      <c r="AB1171" s="630" t="s">
        <v>12066</v>
      </c>
      <c r="AC1171" s="630" t="s">
        <v>8781</v>
      </c>
    </row>
    <row r="1172" spans="26:29">
      <c r="Z1172" s="631">
        <v>581</v>
      </c>
      <c r="AA1172" s="630" t="s">
        <v>6742</v>
      </c>
      <c r="AB1172" s="630" t="s">
        <v>12067</v>
      </c>
      <c r="AC1172" s="630" t="s">
        <v>8781</v>
      </c>
    </row>
    <row r="1173" spans="26:29">
      <c r="Z1173" s="631">
        <v>582</v>
      </c>
      <c r="AA1173" s="630" t="s">
        <v>6743</v>
      </c>
      <c r="AB1173" s="630" t="s">
        <v>12068</v>
      </c>
      <c r="AC1173" s="630" t="s">
        <v>8781</v>
      </c>
    </row>
    <row r="1174" spans="26:29">
      <c r="Z1174" s="631">
        <v>583</v>
      </c>
      <c r="AA1174" s="630" t="s">
        <v>6744</v>
      </c>
      <c r="AB1174" s="630" t="s">
        <v>12069</v>
      </c>
      <c r="AC1174" s="630" t="s">
        <v>8781</v>
      </c>
    </row>
    <row r="1175" spans="26:29">
      <c r="Z1175" s="631">
        <v>584</v>
      </c>
      <c r="AA1175" s="630" t="s">
        <v>6745</v>
      </c>
      <c r="AB1175" s="630" t="s">
        <v>12070</v>
      </c>
      <c r="AC1175" s="630" t="s">
        <v>8781</v>
      </c>
    </row>
    <row r="1176" spans="26:29">
      <c r="Z1176" s="631">
        <v>585</v>
      </c>
      <c r="AA1176" s="630" t="s">
        <v>6746</v>
      </c>
      <c r="AB1176" s="630" t="s">
        <v>12071</v>
      </c>
      <c r="AC1176" s="630" t="s">
        <v>8781</v>
      </c>
    </row>
    <row r="1177" spans="26:29">
      <c r="Z1177" s="631">
        <v>586</v>
      </c>
      <c r="AA1177" s="630" t="s">
        <v>6747</v>
      </c>
      <c r="AB1177" s="630" t="s">
        <v>12072</v>
      </c>
      <c r="AC1177" s="630" t="s">
        <v>8781</v>
      </c>
    </row>
    <row r="1178" spans="26:29">
      <c r="Z1178" s="631">
        <v>587</v>
      </c>
      <c r="AA1178" s="630" t="s">
        <v>6748</v>
      </c>
      <c r="AB1178" s="630" t="s">
        <v>12073</v>
      </c>
      <c r="AC1178" s="630" t="s">
        <v>8781</v>
      </c>
    </row>
    <row r="1179" spans="26:29">
      <c r="Z1179" s="631">
        <v>588</v>
      </c>
      <c r="AA1179" s="630" t="s">
        <v>6749</v>
      </c>
      <c r="AB1179" s="630" t="s">
        <v>12074</v>
      </c>
      <c r="AC1179" s="630" t="s">
        <v>8781</v>
      </c>
    </row>
    <row r="1180" spans="26:29">
      <c r="Z1180" s="631">
        <v>589</v>
      </c>
      <c r="AA1180" s="630" t="s">
        <v>6750</v>
      </c>
      <c r="AB1180" s="630" t="s">
        <v>12075</v>
      </c>
      <c r="AC1180" s="630" t="s">
        <v>8781</v>
      </c>
    </row>
    <row r="1181" spans="26:29">
      <c r="Z1181" s="631">
        <v>590</v>
      </c>
      <c r="AA1181" s="630" t="s">
        <v>6751</v>
      </c>
      <c r="AB1181" s="630" t="s">
        <v>12076</v>
      </c>
      <c r="AC1181" s="630" t="s">
        <v>8781</v>
      </c>
    </row>
    <row r="1182" spans="26:29">
      <c r="Z1182" s="631">
        <v>591</v>
      </c>
      <c r="AA1182" s="630" t="s">
        <v>6752</v>
      </c>
      <c r="AB1182" s="630" t="s">
        <v>12077</v>
      </c>
      <c r="AC1182" s="630" t="s">
        <v>8781</v>
      </c>
    </row>
    <row r="1183" spans="26:29">
      <c r="Z1183" s="631">
        <v>592</v>
      </c>
      <c r="AA1183" s="630" t="s">
        <v>6753</v>
      </c>
      <c r="AB1183" s="630" t="s">
        <v>12078</v>
      </c>
      <c r="AC1183" s="630" t="s">
        <v>8781</v>
      </c>
    </row>
    <row r="1184" spans="26:29">
      <c r="Z1184" s="631">
        <v>593</v>
      </c>
      <c r="AA1184" s="630" t="s">
        <v>6754</v>
      </c>
      <c r="AB1184" s="630" t="s">
        <v>12079</v>
      </c>
      <c r="AC1184" s="630" t="s">
        <v>8781</v>
      </c>
    </row>
    <row r="1185" spans="26:29">
      <c r="Z1185" s="631">
        <v>594</v>
      </c>
      <c r="AA1185" s="630" t="s">
        <v>6755</v>
      </c>
      <c r="AB1185" s="630" t="s">
        <v>12080</v>
      </c>
      <c r="AC1185" s="630" t="s">
        <v>8781</v>
      </c>
    </row>
    <row r="1186" spans="26:29">
      <c r="Z1186" s="631">
        <v>595</v>
      </c>
      <c r="AA1186" s="630" t="s">
        <v>6756</v>
      </c>
      <c r="AB1186" s="630" t="s">
        <v>12081</v>
      </c>
      <c r="AC1186" s="630" t="s">
        <v>8781</v>
      </c>
    </row>
    <row r="1187" spans="26:29">
      <c r="Z1187" s="631">
        <v>596</v>
      </c>
      <c r="AA1187" s="630" t="s">
        <v>6757</v>
      </c>
      <c r="AB1187" s="630" t="s">
        <v>12082</v>
      </c>
      <c r="AC1187" s="630" t="s">
        <v>8781</v>
      </c>
    </row>
    <row r="1188" spans="26:29">
      <c r="Z1188" s="631">
        <v>597</v>
      </c>
      <c r="AA1188" s="630" t="s">
        <v>6758</v>
      </c>
      <c r="AB1188" s="630" t="s">
        <v>12083</v>
      </c>
      <c r="AC1188" s="630" t="s">
        <v>8781</v>
      </c>
    </row>
    <row r="1189" spans="26:29">
      <c r="Z1189" s="631">
        <v>598</v>
      </c>
      <c r="AA1189" s="630" t="s">
        <v>6759</v>
      </c>
      <c r="AB1189" s="630" t="s">
        <v>12084</v>
      </c>
      <c r="AC1189" s="630" t="s">
        <v>8781</v>
      </c>
    </row>
    <row r="1190" spans="26:29">
      <c r="Z1190" s="631">
        <v>599</v>
      </c>
      <c r="AA1190" s="630" t="s">
        <v>6760</v>
      </c>
      <c r="AB1190" s="630" t="s">
        <v>12085</v>
      </c>
      <c r="AC1190" s="630" t="s">
        <v>8781</v>
      </c>
    </row>
    <row r="1191" spans="26:29">
      <c r="Z1191" s="631">
        <v>600</v>
      </c>
      <c r="AA1191" s="630" t="s">
        <v>6761</v>
      </c>
      <c r="AB1191" s="630" t="s">
        <v>12086</v>
      </c>
      <c r="AC1191" s="630" t="s">
        <v>8781</v>
      </c>
    </row>
    <row r="1192" spans="26:29">
      <c r="Z1192" s="631">
        <v>601</v>
      </c>
      <c r="AA1192" s="630" t="s">
        <v>6762</v>
      </c>
      <c r="AB1192" s="630" t="s">
        <v>12087</v>
      </c>
      <c r="AC1192" s="630" t="s">
        <v>8781</v>
      </c>
    </row>
    <row r="1193" spans="26:29">
      <c r="Z1193" s="631">
        <v>602</v>
      </c>
      <c r="AA1193" s="630" t="s">
        <v>6763</v>
      </c>
      <c r="AB1193" s="630" t="s">
        <v>12088</v>
      </c>
      <c r="AC1193" s="630" t="s">
        <v>8781</v>
      </c>
    </row>
    <row r="1194" spans="26:29">
      <c r="Z1194" s="631">
        <v>603</v>
      </c>
      <c r="AA1194" s="630" t="s">
        <v>6764</v>
      </c>
      <c r="AB1194" s="630" t="s">
        <v>12089</v>
      </c>
      <c r="AC1194" s="630" t="s">
        <v>8781</v>
      </c>
    </row>
    <row r="1195" spans="26:29">
      <c r="Z1195" s="631">
        <v>604</v>
      </c>
      <c r="AA1195" s="630" t="s">
        <v>6765</v>
      </c>
      <c r="AB1195" s="630" t="s">
        <v>12090</v>
      </c>
      <c r="AC1195" s="630" t="s">
        <v>8781</v>
      </c>
    </row>
    <row r="1196" spans="26:29">
      <c r="Z1196" s="631">
        <v>605</v>
      </c>
      <c r="AA1196" s="630" t="s">
        <v>6766</v>
      </c>
      <c r="AB1196" s="630" t="s">
        <v>12091</v>
      </c>
      <c r="AC1196" s="630" t="s">
        <v>8781</v>
      </c>
    </row>
    <row r="1197" spans="26:29">
      <c r="Z1197" s="631">
        <v>606</v>
      </c>
      <c r="AA1197" s="630" t="s">
        <v>6767</v>
      </c>
      <c r="AB1197" s="630" t="s">
        <v>12092</v>
      </c>
      <c r="AC1197" s="630" t="s">
        <v>8781</v>
      </c>
    </row>
    <row r="1198" spans="26:29">
      <c r="Z1198" s="631">
        <v>607</v>
      </c>
      <c r="AA1198" s="630" t="s">
        <v>6768</v>
      </c>
      <c r="AB1198" s="630" t="s">
        <v>12093</v>
      </c>
      <c r="AC1198" s="630" t="s">
        <v>8781</v>
      </c>
    </row>
    <row r="1199" spans="26:29">
      <c r="Z1199" s="631">
        <v>608</v>
      </c>
      <c r="AA1199" s="630" t="s">
        <v>6769</v>
      </c>
      <c r="AB1199" s="630" t="s">
        <v>12094</v>
      </c>
      <c r="AC1199" s="630" t="s">
        <v>8781</v>
      </c>
    </row>
    <row r="1200" spans="26:29">
      <c r="Z1200" s="631">
        <v>609</v>
      </c>
      <c r="AA1200" s="630" t="s">
        <v>6770</v>
      </c>
      <c r="AB1200" s="630" t="s">
        <v>12095</v>
      </c>
      <c r="AC1200" s="630" t="s">
        <v>8781</v>
      </c>
    </row>
    <row r="1201" spans="26:29">
      <c r="Z1201" s="631">
        <v>610</v>
      </c>
      <c r="AA1201" s="630" t="s">
        <v>6771</v>
      </c>
      <c r="AB1201" s="630" t="s">
        <v>12096</v>
      </c>
      <c r="AC1201" s="630" t="s">
        <v>8781</v>
      </c>
    </row>
    <row r="1202" spans="26:29">
      <c r="Z1202" s="631">
        <v>611</v>
      </c>
      <c r="AA1202" s="630" t="s">
        <v>6772</v>
      </c>
      <c r="AB1202" s="630" t="s">
        <v>12097</v>
      </c>
      <c r="AC1202" s="630" t="s">
        <v>8781</v>
      </c>
    </row>
    <row r="1203" spans="26:29">
      <c r="Z1203" s="631">
        <v>612</v>
      </c>
      <c r="AA1203" s="630" t="s">
        <v>6773</v>
      </c>
      <c r="AB1203" s="630" t="s">
        <v>12098</v>
      </c>
      <c r="AC1203" s="630" t="s">
        <v>8781</v>
      </c>
    </row>
    <row r="1204" spans="26:29">
      <c r="Z1204" s="631">
        <v>613</v>
      </c>
      <c r="AA1204" s="630" t="s">
        <v>6774</v>
      </c>
      <c r="AB1204" s="630" t="s">
        <v>12099</v>
      </c>
      <c r="AC1204" s="630" t="s">
        <v>8781</v>
      </c>
    </row>
    <row r="1205" spans="26:29">
      <c r="Z1205" s="631">
        <v>614</v>
      </c>
      <c r="AA1205" s="630" t="s">
        <v>6775</v>
      </c>
      <c r="AB1205" s="630" t="s">
        <v>12100</v>
      </c>
      <c r="AC1205" s="630" t="s">
        <v>8781</v>
      </c>
    </row>
    <row r="1206" spans="26:29">
      <c r="Z1206" s="631">
        <v>615</v>
      </c>
      <c r="AA1206" s="630" t="s">
        <v>6776</v>
      </c>
      <c r="AB1206" s="630" t="s">
        <v>12101</v>
      </c>
      <c r="AC1206" s="630" t="s">
        <v>8781</v>
      </c>
    </row>
    <row r="1207" spans="26:29">
      <c r="Z1207" s="631">
        <v>616</v>
      </c>
      <c r="AA1207" s="630" t="s">
        <v>6777</v>
      </c>
      <c r="AB1207" s="630" t="s">
        <v>12102</v>
      </c>
      <c r="AC1207" s="630" t="s">
        <v>8781</v>
      </c>
    </row>
    <row r="1208" spans="26:29">
      <c r="Z1208" s="631">
        <v>617</v>
      </c>
      <c r="AA1208" s="630" t="s">
        <v>6778</v>
      </c>
      <c r="AB1208" s="630" t="s">
        <v>12103</v>
      </c>
      <c r="AC1208" s="630" t="s">
        <v>8781</v>
      </c>
    </row>
    <row r="1209" spans="26:29">
      <c r="Z1209" s="631">
        <v>618</v>
      </c>
      <c r="AA1209" s="630" t="s">
        <v>6779</v>
      </c>
      <c r="AB1209" s="630" t="s">
        <v>12104</v>
      </c>
      <c r="AC1209" s="630" t="s">
        <v>8781</v>
      </c>
    </row>
    <row r="1210" spans="26:29">
      <c r="Z1210" s="631">
        <v>619</v>
      </c>
      <c r="AA1210" s="630" t="s">
        <v>6780</v>
      </c>
      <c r="AB1210" s="630" t="s">
        <v>12105</v>
      </c>
      <c r="AC1210" s="630" t="s">
        <v>8781</v>
      </c>
    </row>
    <row r="1211" spans="26:29">
      <c r="Z1211" s="631">
        <v>620</v>
      </c>
      <c r="AA1211" s="630" t="s">
        <v>6781</v>
      </c>
      <c r="AB1211" s="630" t="s">
        <v>12106</v>
      </c>
      <c r="AC1211" s="630" t="s">
        <v>8781</v>
      </c>
    </row>
    <row r="1212" spans="26:29">
      <c r="Z1212" s="631">
        <v>621</v>
      </c>
      <c r="AA1212" s="630" t="s">
        <v>6782</v>
      </c>
      <c r="AB1212" s="630" t="s">
        <v>12107</v>
      </c>
      <c r="AC1212" s="630" t="s">
        <v>8781</v>
      </c>
    </row>
    <row r="1213" spans="26:29">
      <c r="Z1213" s="631">
        <v>622</v>
      </c>
      <c r="AA1213" s="630" t="s">
        <v>6783</v>
      </c>
      <c r="AB1213" s="630" t="s">
        <v>12108</v>
      </c>
      <c r="AC1213" s="630" t="s">
        <v>8781</v>
      </c>
    </row>
    <row r="1214" spans="26:29">
      <c r="Z1214" s="631">
        <v>623</v>
      </c>
      <c r="AA1214" s="630" t="s">
        <v>6784</v>
      </c>
      <c r="AB1214" s="630" t="s">
        <v>12109</v>
      </c>
      <c r="AC1214" s="630" t="s">
        <v>8781</v>
      </c>
    </row>
    <row r="1215" spans="26:29">
      <c r="Z1215" s="631">
        <v>624</v>
      </c>
      <c r="AA1215" s="630" t="s">
        <v>6785</v>
      </c>
      <c r="AB1215" s="630" t="s">
        <v>12110</v>
      </c>
      <c r="AC1215" s="630" t="s">
        <v>8781</v>
      </c>
    </row>
    <row r="1216" spans="26:29">
      <c r="Z1216" s="631">
        <v>625</v>
      </c>
      <c r="AA1216" s="630" t="s">
        <v>6786</v>
      </c>
      <c r="AB1216" s="630" t="s">
        <v>12111</v>
      </c>
      <c r="AC1216" s="630" t="s">
        <v>8781</v>
      </c>
    </row>
    <row r="1217" spans="26:29">
      <c r="Z1217" s="631">
        <v>626</v>
      </c>
      <c r="AA1217" s="630" t="s">
        <v>6787</v>
      </c>
      <c r="AB1217" s="630" t="s">
        <v>12112</v>
      </c>
      <c r="AC1217" s="630" t="s">
        <v>8781</v>
      </c>
    </row>
    <row r="1218" spans="26:29">
      <c r="Z1218" s="631">
        <v>627</v>
      </c>
      <c r="AA1218" s="630" t="s">
        <v>6788</v>
      </c>
      <c r="AB1218" s="630" t="s">
        <v>12113</v>
      </c>
      <c r="AC1218" s="630" t="s">
        <v>8781</v>
      </c>
    </row>
    <row r="1219" spans="26:29">
      <c r="Z1219" s="631">
        <v>628</v>
      </c>
      <c r="AA1219" s="630" t="s">
        <v>6789</v>
      </c>
      <c r="AB1219" s="630" t="s">
        <v>12114</v>
      </c>
      <c r="AC1219" s="630" t="s">
        <v>8781</v>
      </c>
    </row>
    <row r="1220" spans="26:29">
      <c r="Z1220" s="631">
        <v>629</v>
      </c>
      <c r="AA1220" s="630" t="s">
        <v>6790</v>
      </c>
      <c r="AB1220" s="630" t="s">
        <v>12115</v>
      </c>
      <c r="AC1220" s="630" t="s">
        <v>8781</v>
      </c>
    </row>
    <row r="1221" spans="26:29">
      <c r="Z1221" s="631">
        <v>630</v>
      </c>
      <c r="AA1221" s="630" t="s">
        <v>6791</v>
      </c>
      <c r="AB1221" s="630" t="s">
        <v>12116</v>
      </c>
      <c r="AC1221" s="630" t="s">
        <v>8781</v>
      </c>
    </row>
    <row r="1222" spans="26:29">
      <c r="Z1222" s="631">
        <v>631</v>
      </c>
      <c r="AA1222" s="630" t="s">
        <v>6792</v>
      </c>
      <c r="AB1222" s="630" t="s">
        <v>12117</v>
      </c>
      <c r="AC1222" s="630" t="s">
        <v>8781</v>
      </c>
    </row>
    <row r="1223" spans="26:29">
      <c r="Z1223" s="631">
        <v>632</v>
      </c>
      <c r="AA1223" s="630" t="s">
        <v>6793</v>
      </c>
      <c r="AB1223" s="630" t="s">
        <v>12118</v>
      </c>
      <c r="AC1223" s="630" t="s">
        <v>8781</v>
      </c>
    </row>
    <row r="1224" spans="26:29">
      <c r="Z1224" s="631">
        <v>633</v>
      </c>
      <c r="AA1224" s="630" t="s">
        <v>6794</v>
      </c>
      <c r="AB1224" s="630" t="s">
        <v>12119</v>
      </c>
      <c r="AC1224" s="630" t="s">
        <v>8781</v>
      </c>
    </row>
    <row r="1225" spans="26:29">
      <c r="Z1225" s="631">
        <v>634</v>
      </c>
      <c r="AA1225" s="630" t="s">
        <v>6795</v>
      </c>
      <c r="AB1225" s="630" t="s">
        <v>12120</v>
      </c>
      <c r="AC1225" s="630" t="s">
        <v>8781</v>
      </c>
    </row>
    <row r="1226" spans="26:29">
      <c r="Z1226" s="631">
        <v>635</v>
      </c>
      <c r="AA1226" s="630" t="s">
        <v>6796</v>
      </c>
      <c r="AB1226" s="630" t="s">
        <v>12121</v>
      </c>
      <c r="AC1226" s="630" t="s">
        <v>8781</v>
      </c>
    </row>
    <row r="1227" spans="26:29">
      <c r="Z1227" s="631">
        <v>636</v>
      </c>
      <c r="AA1227" s="630" t="s">
        <v>6797</v>
      </c>
      <c r="AB1227" s="630" t="s">
        <v>12122</v>
      </c>
      <c r="AC1227" s="630" t="s">
        <v>8781</v>
      </c>
    </row>
    <row r="1228" spans="26:29">
      <c r="Z1228" s="631">
        <v>637</v>
      </c>
      <c r="AA1228" s="630" t="s">
        <v>6798</v>
      </c>
      <c r="AB1228" s="630" t="s">
        <v>12123</v>
      </c>
      <c r="AC1228" s="630" t="s">
        <v>8781</v>
      </c>
    </row>
    <row r="1229" spans="26:29">
      <c r="Z1229" s="631">
        <v>638</v>
      </c>
      <c r="AA1229" s="630" t="s">
        <v>6799</v>
      </c>
      <c r="AB1229" s="630" t="s">
        <v>12124</v>
      </c>
      <c r="AC1229" s="630" t="s">
        <v>8781</v>
      </c>
    </row>
    <row r="1230" spans="26:29">
      <c r="Z1230" s="631">
        <v>639</v>
      </c>
      <c r="AA1230" s="630" t="s">
        <v>6800</v>
      </c>
      <c r="AB1230" s="630" t="s">
        <v>12125</v>
      </c>
      <c r="AC1230" s="630" t="s">
        <v>8781</v>
      </c>
    </row>
    <row r="1231" spans="26:29">
      <c r="Z1231" s="631">
        <v>640</v>
      </c>
      <c r="AA1231" s="630" t="s">
        <v>6801</v>
      </c>
      <c r="AB1231" s="630" t="s">
        <v>12126</v>
      </c>
      <c r="AC1231" s="630" t="s">
        <v>8781</v>
      </c>
    </row>
    <row r="1232" spans="26:29">
      <c r="Z1232" s="631">
        <v>641</v>
      </c>
      <c r="AA1232" s="630" t="s">
        <v>6802</v>
      </c>
      <c r="AB1232" s="630" t="s">
        <v>12127</v>
      </c>
      <c r="AC1232" s="630" t="s">
        <v>8781</v>
      </c>
    </row>
    <row r="1233" spans="26:29">
      <c r="Z1233" s="631">
        <v>642</v>
      </c>
      <c r="AA1233" s="630" t="s">
        <v>6803</v>
      </c>
      <c r="AB1233" s="630" t="s">
        <v>12128</v>
      </c>
      <c r="AC1233" s="630" t="s">
        <v>8781</v>
      </c>
    </row>
    <row r="1234" spans="26:29">
      <c r="Z1234" s="631">
        <v>643</v>
      </c>
      <c r="AA1234" s="630" t="s">
        <v>6804</v>
      </c>
      <c r="AB1234" s="630" t="s">
        <v>12129</v>
      </c>
      <c r="AC1234" s="630" t="s">
        <v>8781</v>
      </c>
    </row>
    <row r="1235" spans="26:29">
      <c r="Z1235" s="631">
        <v>644</v>
      </c>
      <c r="AA1235" s="630" t="s">
        <v>6805</v>
      </c>
      <c r="AB1235" s="630" t="s">
        <v>12130</v>
      </c>
      <c r="AC1235" s="630" t="s">
        <v>8781</v>
      </c>
    </row>
    <row r="1236" spans="26:29">
      <c r="Z1236" s="631">
        <v>645</v>
      </c>
      <c r="AA1236" s="630" t="s">
        <v>6806</v>
      </c>
      <c r="AB1236" s="630" t="s">
        <v>12131</v>
      </c>
      <c r="AC1236" s="630" t="s">
        <v>8781</v>
      </c>
    </row>
    <row r="1237" spans="26:29">
      <c r="Z1237" s="631">
        <v>646</v>
      </c>
      <c r="AA1237" s="630" t="s">
        <v>6807</v>
      </c>
      <c r="AB1237" s="630" t="s">
        <v>12132</v>
      </c>
      <c r="AC1237" s="630" t="s">
        <v>8781</v>
      </c>
    </row>
    <row r="1238" spans="26:29">
      <c r="Z1238" s="631">
        <v>647</v>
      </c>
      <c r="AA1238" s="630" t="s">
        <v>6808</v>
      </c>
      <c r="AB1238" s="630" t="s">
        <v>12133</v>
      </c>
      <c r="AC1238" s="630" t="s">
        <v>8781</v>
      </c>
    </row>
    <row r="1239" spans="26:29">
      <c r="Z1239" s="631">
        <v>648</v>
      </c>
      <c r="AA1239" s="630" t="s">
        <v>6809</v>
      </c>
      <c r="AB1239" s="630" t="s">
        <v>12134</v>
      </c>
      <c r="AC1239" s="630" t="s">
        <v>8781</v>
      </c>
    </row>
    <row r="1240" spans="26:29">
      <c r="Z1240" s="631">
        <v>649</v>
      </c>
      <c r="AA1240" s="630" t="s">
        <v>6810</v>
      </c>
      <c r="AB1240" s="630" t="s">
        <v>12135</v>
      </c>
      <c r="AC1240" s="630" t="s">
        <v>8781</v>
      </c>
    </row>
    <row r="1241" spans="26:29">
      <c r="Z1241" s="631">
        <v>650</v>
      </c>
      <c r="AA1241" s="630" t="s">
        <v>6811</v>
      </c>
      <c r="AB1241" s="630" t="s">
        <v>12136</v>
      </c>
      <c r="AC1241" s="630" t="s">
        <v>8781</v>
      </c>
    </row>
    <row r="1242" spans="26:29">
      <c r="Z1242" s="631">
        <v>651</v>
      </c>
      <c r="AA1242" s="630" t="s">
        <v>6812</v>
      </c>
      <c r="AB1242" s="630" t="s">
        <v>12137</v>
      </c>
      <c r="AC1242" s="630" t="s">
        <v>8781</v>
      </c>
    </row>
    <row r="1243" spans="26:29">
      <c r="Z1243" s="631">
        <v>652</v>
      </c>
      <c r="AA1243" s="630" t="s">
        <v>6813</v>
      </c>
      <c r="AB1243" s="630" t="s">
        <v>12138</v>
      </c>
      <c r="AC1243" s="630" t="s">
        <v>8781</v>
      </c>
    </row>
    <row r="1244" spans="26:29">
      <c r="Z1244" s="631">
        <v>653</v>
      </c>
      <c r="AA1244" s="630" t="s">
        <v>6814</v>
      </c>
      <c r="AB1244" s="630" t="s">
        <v>12139</v>
      </c>
      <c r="AC1244" s="630" t="s">
        <v>8781</v>
      </c>
    </row>
    <row r="1245" spans="26:29">
      <c r="Z1245" s="631">
        <v>654</v>
      </c>
      <c r="AA1245" s="630" t="s">
        <v>6815</v>
      </c>
      <c r="AB1245" s="630" t="s">
        <v>12140</v>
      </c>
      <c r="AC1245" s="630" t="s">
        <v>8781</v>
      </c>
    </row>
    <row r="1246" spans="26:29">
      <c r="Z1246" s="631">
        <v>655</v>
      </c>
      <c r="AA1246" s="630" t="s">
        <v>6816</v>
      </c>
      <c r="AB1246" s="630" t="s">
        <v>12141</v>
      </c>
      <c r="AC1246" s="630" t="s">
        <v>8781</v>
      </c>
    </row>
    <row r="1247" spans="26:29">
      <c r="Z1247" s="631">
        <v>656</v>
      </c>
      <c r="AA1247" s="630" t="s">
        <v>6817</v>
      </c>
      <c r="AB1247" s="630" t="s">
        <v>12142</v>
      </c>
      <c r="AC1247" s="630" t="s">
        <v>8781</v>
      </c>
    </row>
    <row r="1248" spans="26:29">
      <c r="Z1248" s="631">
        <v>657</v>
      </c>
      <c r="AA1248" s="630" t="s">
        <v>6818</v>
      </c>
      <c r="AB1248" s="630" t="s">
        <v>12143</v>
      </c>
      <c r="AC1248" s="630" t="s">
        <v>8781</v>
      </c>
    </row>
    <row r="1249" spans="26:29">
      <c r="Z1249" s="631">
        <v>658</v>
      </c>
      <c r="AA1249" s="630" t="s">
        <v>6819</v>
      </c>
      <c r="AB1249" s="630" t="s">
        <v>12144</v>
      </c>
      <c r="AC1249" s="630" t="s">
        <v>8781</v>
      </c>
    </row>
    <row r="1250" spans="26:29">
      <c r="Z1250" s="631">
        <v>659</v>
      </c>
      <c r="AA1250" s="630" t="s">
        <v>6820</v>
      </c>
      <c r="AB1250" s="630" t="s">
        <v>12145</v>
      </c>
      <c r="AC1250" s="630" t="s">
        <v>8781</v>
      </c>
    </row>
    <row r="1251" spans="26:29">
      <c r="Z1251" s="631">
        <v>660</v>
      </c>
      <c r="AA1251" s="630" t="s">
        <v>6821</v>
      </c>
      <c r="AB1251" s="630" t="s">
        <v>12146</v>
      </c>
      <c r="AC1251" s="630" t="s">
        <v>8781</v>
      </c>
    </row>
    <row r="1252" spans="26:29">
      <c r="Z1252" s="631">
        <v>661</v>
      </c>
      <c r="AA1252" s="630" t="s">
        <v>6822</v>
      </c>
      <c r="AB1252" s="630" t="s">
        <v>12147</v>
      </c>
      <c r="AC1252" s="630" t="s">
        <v>8781</v>
      </c>
    </row>
    <row r="1253" spans="26:29">
      <c r="Z1253" s="631">
        <v>662</v>
      </c>
      <c r="AA1253" s="630" t="s">
        <v>6823</v>
      </c>
      <c r="AB1253" s="630" t="s">
        <v>12148</v>
      </c>
      <c r="AC1253" s="630" t="s">
        <v>8781</v>
      </c>
    </row>
    <row r="1254" spans="26:29">
      <c r="Z1254" s="631">
        <v>663</v>
      </c>
      <c r="AA1254" s="630" t="s">
        <v>6824</v>
      </c>
      <c r="AB1254" s="630" t="s">
        <v>12149</v>
      </c>
      <c r="AC1254" s="630" t="s">
        <v>8781</v>
      </c>
    </row>
    <row r="1255" spans="26:29">
      <c r="Z1255" s="631">
        <v>664</v>
      </c>
      <c r="AA1255" s="630" t="s">
        <v>6825</v>
      </c>
      <c r="AB1255" s="630" t="s">
        <v>12150</v>
      </c>
      <c r="AC1255" s="630" t="s">
        <v>8781</v>
      </c>
    </row>
    <row r="1256" spans="26:29">
      <c r="Z1256" s="631">
        <v>665</v>
      </c>
      <c r="AA1256" s="630" t="s">
        <v>6826</v>
      </c>
      <c r="AB1256" s="630" t="s">
        <v>12151</v>
      </c>
      <c r="AC1256" s="630" t="s">
        <v>8781</v>
      </c>
    </row>
    <row r="1257" spans="26:29">
      <c r="Z1257" s="631">
        <v>666</v>
      </c>
      <c r="AA1257" s="630" t="s">
        <v>6827</v>
      </c>
      <c r="AB1257" s="630" t="s">
        <v>12152</v>
      </c>
      <c r="AC1257" s="630" t="s">
        <v>8781</v>
      </c>
    </row>
    <row r="1258" spans="26:29">
      <c r="Z1258" s="631">
        <v>667</v>
      </c>
      <c r="AA1258" s="630" t="s">
        <v>6828</v>
      </c>
      <c r="AB1258" s="630" t="s">
        <v>12153</v>
      </c>
      <c r="AC1258" s="630" t="s">
        <v>8781</v>
      </c>
    </row>
    <row r="1259" spans="26:29">
      <c r="Z1259" s="631">
        <v>668</v>
      </c>
      <c r="AA1259" s="630" t="s">
        <v>6829</v>
      </c>
      <c r="AB1259" s="630" t="s">
        <v>12154</v>
      </c>
      <c r="AC1259" s="630" t="s">
        <v>8781</v>
      </c>
    </row>
    <row r="1260" spans="26:29">
      <c r="Z1260" s="631">
        <v>669</v>
      </c>
      <c r="AA1260" s="630" t="s">
        <v>6830</v>
      </c>
      <c r="AB1260" s="630" t="s">
        <v>12155</v>
      </c>
      <c r="AC1260" s="630" t="s">
        <v>8781</v>
      </c>
    </row>
    <row r="1261" spans="26:29">
      <c r="Z1261" s="631">
        <v>670</v>
      </c>
      <c r="AA1261" s="630" t="s">
        <v>6831</v>
      </c>
      <c r="AB1261" s="630" t="s">
        <v>12156</v>
      </c>
      <c r="AC1261" s="630" t="s">
        <v>8781</v>
      </c>
    </row>
    <row r="1262" spans="26:29">
      <c r="Z1262" s="631">
        <v>671</v>
      </c>
      <c r="AA1262" s="630" t="s">
        <v>6832</v>
      </c>
      <c r="AB1262" s="630" t="s">
        <v>12157</v>
      </c>
      <c r="AC1262" s="630" t="s">
        <v>8781</v>
      </c>
    </row>
    <row r="1263" spans="26:29">
      <c r="Z1263" s="631">
        <v>672</v>
      </c>
      <c r="AA1263" s="630" t="s">
        <v>6833</v>
      </c>
      <c r="AB1263" s="630" t="s">
        <v>12158</v>
      </c>
      <c r="AC1263" s="630" t="s">
        <v>8781</v>
      </c>
    </row>
    <row r="1264" spans="26:29">
      <c r="Z1264" s="631">
        <v>673</v>
      </c>
      <c r="AA1264" s="630" t="s">
        <v>6834</v>
      </c>
      <c r="AB1264" s="630" t="s">
        <v>12159</v>
      </c>
      <c r="AC1264" s="630" t="s">
        <v>8781</v>
      </c>
    </row>
    <row r="1265" spans="26:29">
      <c r="Z1265" s="631">
        <v>674</v>
      </c>
      <c r="AA1265" s="630" t="s">
        <v>6835</v>
      </c>
      <c r="AB1265" s="630" t="s">
        <v>12160</v>
      </c>
      <c r="AC1265" s="630" t="s">
        <v>8781</v>
      </c>
    </row>
    <row r="1266" spans="26:29">
      <c r="Z1266" s="631">
        <v>675</v>
      </c>
      <c r="AA1266" s="630" t="s">
        <v>6836</v>
      </c>
      <c r="AB1266" s="630" t="s">
        <v>12161</v>
      </c>
      <c r="AC1266" s="630" t="s">
        <v>8781</v>
      </c>
    </row>
    <row r="1267" spans="26:29">
      <c r="Z1267" s="631">
        <v>676</v>
      </c>
      <c r="AA1267" s="630" t="s">
        <v>6837</v>
      </c>
      <c r="AB1267" s="630" t="s">
        <v>12162</v>
      </c>
      <c r="AC1267" s="630" t="s">
        <v>8781</v>
      </c>
    </row>
    <row r="1268" spans="26:29">
      <c r="Z1268" s="631">
        <v>677</v>
      </c>
      <c r="AA1268" s="630" t="s">
        <v>6838</v>
      </c>
      <c r="AB1268" s="630" t="s">
        <v>12163</v>
      </c>
      <c r="AC1268" s="630" t="s">
        <v>8781</v>
      </c>
    </row>
    <row r="1269" spans="26:29">
      <c r="Z1269" s="631">
        <v>678</v>
      </c>
      <c r="AA1269" s="630" t="s">
        <v>6839</v>
      </c>
      <c r="AB1269" s="630" t="s">
        <v>12164</v>
      </c>
      <c r="AC1269" s="630" t="s">
        <v>8781</v>
      </c>
    </row>
    <row r="1270" spans="26:29">
      <c r="Z1270" s="631">
        <v>679</v>
      </c>
      <c r="AA1270" s="630" t="s">
        <v>6840</v>
      </c>
      <c r="AB1270" s="630" t="s">
        <v>12165</v>
      </c>
      <c r="AC1270" s="630" t="s">
        <v>8781</v>
      </c>
    </row>
    <row r="1271" spans="26:29">
      <c r="Z1271" s="631">
        <v>680</v>
      </c>
      <c r="AA1271" s="630" t="s">
        <v>6841</v>
      </c>
      <c r="AB1271" s="630" t="s">
        <v>12166</v>
      </c>
      <c r="AC1271" s="630" t="s">
        <v>8781</v>
      </c>
    </row>
    <row r="1272" spans="26:29">
      <c r="Z1272" s="631">
        <v>681</v>
      </c>
      <c r="AA1272" s="630" t="s">
        <v>6842</v>
      </c>
      <c r="AB1272" s="630" t="s">
        <v>12167</v>
      </c>
      <c r="AC1272" s="630" t="s">
        <v>8781</v>
      </c>
    </row>
    <row r="1273" spans="26:29">
      <c r="Z1273" s="631">
        <v>682</v>
      </c>
      <c r="AA1273" s="630" t="s">
        <v>6843</v>
      </c>
      <c r="AB1273" s="630" t="s">
        <v>12168</v>
      </c>
      <c r="AC1273" s="630" t="s">
        <v>8781</v>
      </c>
    </row>
    <row r="1274" spans="26:29">
      <c r="Z1274" s="631">
        <v>683</v>
      </c>
      <c r="AA1274" s="630" t="s">
        <v>6844</v>
      </c>
      <c r="AB1274" s="630" t="s">
        <v>12169</v>
      </c>
      <c r="AC1274" s="630" t="s">
        <v>8781</v>
      </c>
    </row>
    <row r="1275" spans="26:29">
      <c r="Z1275" s="631">
        <v>684</v>
      </c>
      <c r="AA1275" s="630" t="s">
        <v>6845</v>
      </c>
      <c r="AB1275" s="630" t="s">
        <v>12170</v>
      </c>
      <c r="AC1275" s="630" t="s">
        <v>8781</v>
      </c>
    </row>
    <row r="1276" spans="26:29">
      <c r="Z1276" s="631">
        <v>685</v>
      </c>
      <c r="AA1276" s="630" t="s">
        <v>6846</v>
      </c>
      <c r="AB1276" s="630" t="s">
        <v>12171</v>
      </c>
      <c r="AC1276" s="630" t="s">
        <v>8781</v>
      </c>
    </row>
    <row r="1277" spans="26:29">
      <c r="Z1277" s="631">
        <v>686</v>
      </c>
      <c r="AA1277" s="630" t="s">
        <v>6847</v>
      </c>
      <c r="AB1277" s="630" t="s">
        <v>12172</v>
      </c>
      <c r="AC1277" s="630" t="s">
        <v>8781</v>
      </c>
    </row>
    <row r="1278" spans="26:29">
      <c r="Z1278" s="631">
        <v>687</v>
      </c>
      <c r="AA1278" s="630" t="s">
        <v>6848</v>
      </c>
      <c r="AB1278" s="630" t="s">
        <v>12173</v>
      </c>
      <c r="AC1278" s="630" t="s">
        <v>8781</v>
      </c>
    </row>
    <row r="1279" spans="26:29">
      <c r="Z1279" s="631">
        <v>688</v>
      </c>
      <c r="AA1279" s="630" t="s">
        <v>6849</v>
      </c>
      <c r="AB1279" s="630" t="s">
        <v>12174</v>
      </c>
      <c r="AC1279" s="630" t="s">
        <v>8781</v>
      </c>
    </row>
    <row r="1280" spans="26:29">
      <c r="Z1280" s="631">
        <v>689</v>
      </c>
      <c r="AA1280" s="630" t="s">
        <v>6850</v>
      </c>
      <c r="AB1280" s="630" t="s">
        <v>12175</v>
      </c>
      <c r="AC1280" s="630" t="s">
        <v>8781</v>
      </c>
    </row>
    <row r="1281" spans="26:29">
      <c r="Z1281" s="631">
        <v>690</v>
      </c>
      <c r="AA1281" s="630" t="s">
        <v>6851</v>
      </c>
      <c r="AB1281" s="630" t="s">
        <v>12176</v>
      </c>
      <c r="AC1281" s="630" t="s">
        <v>8781</v>
      </c>
    </row>
    <row r="1282" spans="26:29">
      <c r="Z1282" s="631">
        <v>691</v>
      </c>
      <c r="AA1282" s="630" t="s">
        <v>6852</v>
      </c>
      <c r="AB1282" s="630" t="s">
        <v>12177</v>
      </c>
      <c r="AC1282" s="630" t="s">
        <v>8781</v>
      </c>
    </row>
    <row r="1283" spans="26:29">
      <c r="Z1283" s="631">
        <v>692</v>
      </c>
      <c r="AA1283" s="630" t="s">
        <v>6853</v>
      </c>
      <c r="AB1283" s="630" t="s">
        <v>12178</v>
      </c>
      <c r="AC1283" s="630" t="s">
        <v>8781</v>
      </c>
    </row>
    <row r="1284" spans="26:29">
      <c r="Z1284" s="631">
        <v>693</v>
      </c>
      <c r="AA1284" s="630" t="s">
        <v>6854</v>
      </c>
      <c r="AB1284" s="630" t="s">
        <v>12179</v>
      </c>
      <c r="AC1284" s="630" t="s">
        <v>8781</v>
      </c>
    </row>
    <row r="1285" spans="26:29">
      <c r="Z1285" s="631">
        <v>694</v>
      </c>
      <c r="AA1285" s="630" t="s">
        <v>6855</v>
      </c>
      <c r="AB1285" s="630" t="s">
        <v>12180</v>
      </c>
      <c r="AC1285" s="630" t="s">
        <v>8781</v>
      </c>
    </row>
    <row r="1286" spans="26:29">
      <c r="Z1286" s="631">
        <v>695</v>
      </c>
      <c r="AA1286" s="630" t="s">
        <v>6856</v>
      </c>
      <c r="AB1286" s="630" t="s">
        <v>12181</v>
      </c>
      <c r="AC1286" s="630" t="s">
        <v>8781</v>
      </c>
    </row>
    <row r="1287" spans="26:29">
      <c r="Z1287" s="631">
        <v>696</v>
      </c>
      <c r="AA1287" s="630" t="s">
        <v>6857</v>
      </c>
      <c r="AB1287" s="630" t="s">
        <v>12182</v>
      </c>
      <c r="AC1287" s="630" t="s">
        <v>8781</v>
      </c>
    </row>
    <row r="1288" spans="26:29">
      <c r="Z1288" s="631">
        <v>697</v>
      </c>
      <c r="AA1288" s="630" t="s">
        <v>6858</v>
      </c>
      <c r="AB1288" s="630" t="s">
        <v>12183</v>
      </c>
      <c r="AC1288" s="630" t="s">
        <v>8781</v>
      </c>
    </row>
    <row r="1289" spans="26:29">
      <c r="Z1289" s="631">
        <v>698</v>
      </c>
      <c r="AA1289" s="630" t="s">
        <v>6859</v>
      </c>
      <c r="AB1289" s="630" t="s">
        <v>12184</v>
      </c>
      <c r="AC1289" s="630" t="s">
        <v>8781</v>
      </c>
    </row>
    <row r="1290" spans="26:29">
      <c r="Z1290" s="631">
        <v>699</v>
      </c>
      <c r="AA1290" s="630" t="s">
        <v>6860</v>
      </c>
      <c r="AB1290" s="630" t="s">
        <v>12185</v>
      </c>
      <c r="AC1290" s="630" t="s">
        <v>8781</v>
      </c>
    </row>
    <row r="1291" spans="26:29">
      <c r="Z1291" s="631">
        <v>700</v>
      </c>
      <c r="AA1291" s="630" t="s">
        <v>6861</v>
      </c>
      <c r="AB1291" s="630" t="s">
        <v>12186</v>
      </c>
      <c r="AC1291" s="630" t="s">
        <v>8781</v>
      </c>
    </row>
    <row r="1292" spans="26:29">
      <c r="Z1292" s="631">
        <v>701</v>
      </c>
      <c r="AA1292" s="630" t="s">
        <v>6862</v>
      </c>
      <c r="AB1292" s="630" t="s">
        <v>12187</v>
      </c>
      <c r="AC1292" s="630" t="s">
        <v>8781</v>
      </c>
    </row>
    <row r="1293" spans="26:29">
      <c r="Z1293" s="631">
        <v>702</v>
      </c>
      <c r="AA1293" s="630" t="s">
        <v>6863</v>
      </c>
      <c r="AB1293" s="630" t="s">
        <v>12188</v>
      </c>
      <c r="AC1293" s="630" t="s">
        <v>8781</v>
      </c>
    </row>
    <row r="1294" spans="26:29">
      <c r="Z1294" s="631">
        <v>703</v>
      </c>
      <c r="AA1294" s="630" t="s">
        <v>6864</v>
      </c>
      <c r="AB1294" s="630" t="s">
        <v>12189</v>
      </c>
      <c r="AC1294" s="630" t="s">
        <v>8781</v>
      </c>
    </row>
    <row r="1295" spans="26:29">
      <c r="Z1295" s="631">
        <v>704</v>
      </c>
      <c r="AA1295" s="630" t="s">
        <v>6865</v>
      </c>
      <c r="AB1295" s="630" t="s">
        <v>12190</v>
      </c>
      <c r="AC1295" s="630" t="s">
        <v>8781</v>
      </c>
    </row>
    <row r="1296" spans="26:29">
      <c r="Z1296" s="631">
        <v>705</v>
      </c>
      <c r="AA1296" s="630" t="s">
        <v>6866</v>
      </c>
      <c r="AB1296" s="630" t="s">
        <v>12191</v>
      </c>
      <c r="AC1296" s="630" t="s">
        <v>8781</v>
      </c>
    </row>
    <row r="1297" spans="26:29">
      <c r="Z1297" s="631">
        <v>706</v>
      </c>
      <c r="AA1297" s="630" t="s">
        <v>6867</v>
      </c>
      <c r="AB1297" s="630" t="s">
        <v>12192</v>
      </c>
      <c r="AC1297" s="630" t="s">
        <v>8781</v>
      </c>
    </row>
    <row r="1298" spans="26:29">
      <c r="Z1298" s="631">
        <v>707</v>
      </c>
      <c r="AA1298" s="630" t="s">
        <v>6868</v>
      </c>
      <c r="AB1298" s="630" t="s">
        <v>12193</v>
      </c>
      <c r="AC1298" s="630" t="s">
        <v>8781</v>
      </c>
    </row>
    <row r="1299" spans="26:29">
      <c r="Z1299" s="631">
        <v>708</v>
      </c>
      <c r="AA1299" s="630" t="s">
        <v>6869</v>
      </c>
      <c r="AB1299" s="630" t="s">
        <v>12194</v>
      </c>
      <c r="AC1299" s="630" t="s">
        <v>8781</v>
      </c>
    </row>
    <row r="1300" spans="26:29">
      <c r="Z1300" s="631">
        <v>709</v>
      </c>
      <c r="AA1300" s="630" t="s">
        <v>6870</v>
      </c>
      <c r="AB1300" s="630" t="s">
        <v>12195</v>
      </c>
      <c r="AC1300" s="630" t="s">
        <v>8781</v>
      </c>
    </row>
    <row r="1301" spans="26:29">
      <c r="Z1301" s="631">
        <v>710</v>
      </c>
      <c r="AA1301" s="630" t="s">
        <v>6871</v>
      </c>
      <c r="AB1301" s="630" t="s">
        <v>12196</v>
      </c>
      <c r="AC1301" s="630" t="s">
        <v>8781</v>
      </c>
    </row>
    <row r="1302" spans="26:29">
      <c r="Z1302" s="631">
        <v>711</v>
      </c>
      <c r="AA1302" s="630" t="s">
        <v>6872</v>
      </c>
      <c r="AB1302" s="630" t="s">
        <v>12197</v>
      </c>
      <c r="AC1302" s="630" t="s">
        <v>8781</v>
      </c>
    </row>
    <row r="1303" spans="26:29">
      <c r="Z1303" s="631">
        <v>712</v>
      </c>
      <c r="AA1303" s="630" t="s">
        <v>6873</v>
      </c>
      <c r="AB1303" s="630" t="s">
        <v>12198</v>
      </c>
      <c r="AC1303" s="630" t="s">
        <v>8781</v>
      </c>
    </row>
    <row r="1304" spans="26:29">
      <c r="Z1304" s="631">
        <v>713</v>
      </c>
      <c r="AA1304" s="630" t="s">
        <v>6874</v>
      </c>
      <c r="AB1304" s="630" t="s">
        <v>12199</v>
      </c>
      <c r="AC1304" s="630" t="s">
        <v>8781</v>
      </c>
    </row>
    <row r="1305" spans="26:29">
      <c r="Z1305" s="631">
        <v>714</v>
      </c>
      <c r="AA1305" s="630" t="s">
        <v>6875</v>
      </c>
      <c r="AB1305" s="630" t="s">
        <v>12200</v>
      </c>
      <c r="AC1305" s="630" t="s">
        <v>8781</v>
      </c>
    </row>
    <row r="1306" spans="26:29">
      <c r="Z1306" s="631">
        <v>715</v>
      </c>
      <c r="AA1306" s="630" t="s">
        <v>6876</v>
      </c>
      <c r="AB1306" s="630" t="s">
        <v>12201</v>
      </c>
      <c r="AC1306" s="630" t="s">
        <v>8781</v>
      </c>
    </row>
    <row r="1307" spans="26:29">
      <c r="Z1307" s="631">
        <v>716</v>
      </c>
      <c r="AA1307" s="630" t="s">
        <v>6877</v>
      </c>
      <c r="AB1307" s="630" t="s">
        <v>12202</v>
      </c>
      <c r="AC1307" s="630" t="s">
        <v>8781</v>
      </c>
    </row>
    <row r="1308" spans="26:29">
      <c r="Z1308" s="631">
        <v>717</v>
      </c>
      <c r="AA1308" s="630" t="s">
        <v>6878</v>
      </c>
      <c r="AB1308" s="630" t="s">
        <v>12203</v>
      </c>
      <c r="AC1308" s="630" t="s">
        <v>8781</v>
      </c>
    </row>
    <row r="1309" spans="26:29">
      <c r="Z1309" s="631">
        <v>718</v>
      </c>
      <c r="AA1309" s="630" t="s">
        <v>6879</v>
      </c>
      <c r="AB1309" s="630" t="s">
        <v>12204</v>
      </c>
      <c r="AC1309" s="630" t="s">
        <v>8781</v>
      </c>
    </row>
    <row r="1310" spans="26:29">
      <c r="Z1310" s="631">
        <v>719</v>
      </c>
      <c r="AA1310" s="630" t="s">
        <v>6880</v>
      </c>
      <c r="AB1310" s="630" t="s">
        <v>12205</v>
      </c>
      <c r="AC1310" s="630" t="s">
        <v>8781</v>
      </c>
    </row>
    <row r="1311" spans="26:29">
      <c r="Z1311" s="631">
        <v>720</v>
      </c>
      <c r="AA1311" s="630" t="s">
        <v>6881</v>
      </c>
      <c r="AB1311" s="630" t="s">
        <v>12206</v>
      </c>
      <c r="AC1311" s="630" t="s">
        <v>8781</v>
      </c>
    </row>
    <row r="1312" spans="26:29">
      <c r="Z1312" s="631">
        <v>721</v>
      </c>
      <c r="AA1312" s="630" t="s">
        <v>6882</v>
      </c>
      <c r="AB1312" s="630" t="s">
        <v>12207</v>
      </c>
      <c r="AC1312" s="630" t="s">
        <v>8781</v>
      </c>
    </row>
    <row r="1313" spans="26:29">
      <c r="Z1313" s="631">
        <v>722</v>
      </c>
      <c r="AA1313" s="630" t="s">
        <v>6883</v>
      </c>
      <c r="AB1313" s="630" t="s">
        <v>12208</v>
      </c>
      <c r="AC1313" s="630" t="s">
        <v>8781</v>
      </c>
    </row>
    <row r="1314" spans="26:29">
      <c r="Z1314" s="631">
        <v>723</v>
      </c>
      <c r="AA1314" s="630" t="s">
        <v>6884</v>
      </c>
      <c r="AB1314" s="630" t="s">
        <v>12209</v>
      </c>
      <c r="AC1314" s="630" t="s">
        <v>8781</v>
      </c>
    </row>
    <row r="1315" spans="26:29">
      <c r="Z1315" s="631">
        <v>724</v>
      </c>
      <c r="AA1315" s="630" t="s">
        <v>6885</v>
      </c>
      <c r="AB1315" s="630" t="s">
        <v>12210</v>
      </c>
      <c r="AC1315" s="630" t="s">
        <v>8781</v>
      </c>
    </row>
    <row r="1316" spans="26:29">
      <c r="Z1316" s="631">
        <v>725</v>
      </c>
      <c r="AA1316" s="630" t="s">
        <v>6886</v>
      </c>
      <c r="AB1316" s="630" t="s">
        <v>12211</v>
      </c>
      <c r="AC1316" s="630" t="s">
        <v>8781</v>
      </c>
    </row>
    <row r="1317" spans="26:29">
      <c r="Z1317" s="631">
        <v>726</v>
      </c>
      <c r="AA1317" s="630" t="s">
        <v>6887</v>
      </c>
      <c r="AB1317" s="630" t="s">
        <v>12212</v>
      </c>
      <c r="AC1317" s="630" t="s">
        <v>8781</v>
      </c>
    </row>
    <row r="1318" spans="26:29">
      <c r="Z1318" s="631">
        <v>727</v>
      </c>
      <c r="AA1318" s="630" t="s">
        <v>6888</v>
      </c>
      <c r="AB1318" s="630" t="s">
        <v>12213</v>
      </c>
      <c r="AC1318" s="630" t="s">
        <v>8781</v>
      </c>
    </row>
    <row r="1319" spans="26:29">
      <c r="Z1319" s="631">
        <v>728</v>
      </c>
      <c r="AA1319" s="630" t="s">
        <v>6889</v>
      </c>
      <c r="AB1319" s="630" t="s">
        <v>12214</v>
      </c>
      <c r="AC1319" s="630" t="s">
        <v>8781</v>
      </c>
    </row>
    <row r="1320" spans="26:29">
      <c r="Z1320" s="631">
        <v>729</v>
      </c>
      <c r="AA1320" s="630" t="s">
        <v>6890</v>
      </c>
      <c r="AB1320" s="630" t="s">
        <v>12215</v>
      </c>
      <c r="AC1320" s="630" t="s">
        <v>8781</v>
      </c>
    </row>
    <row r="1321" spans="26:29">
      <c r="Z1321" s="631">
        <v>730</v>
      </c>
      <c r="AA1321" s="630" t="s">
        <v>6891</v>
      </c>
      <c r="AB1321" s="630" t="s">
        <v>12216</v>
      </c>
      <c r="AC1321" s="630" t="s">
        <v>8781</v>
      </c>
    </row>
    <row r="1322" spans="26:29">
      <c r="Z1322" s="631">
        <v>731</v>
      </c>
      <c r="AA1322" s="630" t="s">
        <v>6892</v>
      </c>
      <c r="AB1322" s="630" t="s">
        <v>12217</v>
      </c>
      <c r="AC1322" s="630" t="s">
        <v>8781</v>
      </c>
    </row>
    <row r="1323" spans="26:29">
      <c r="Z1323" s="631">
        <v>732</v>
      </c>
      <c r="AA1323" s="630" t="s">
        <v>6893</v>
      </c>
      <c r="AB1323" s="630" t="s">
        <v>12218</v>
      </c>
      <c r="AC1323" s="630" t="s">
        <v>8781</v>
      </c>
    </row>
    <row r="1324" spans="26:29">
      <c r="Z1324" s="631">
        <v>733</v>
      </c>
      <c r="AA1324" s="630" t="s">
        <v>6894</v>
      </c>
      <c r="AB1324" s="630" t="s">
        <v>12219</v>
      </c>
      <c r="AC1324" s="630" t="s">
        <v>8781</v>
      </c>
    </row>
    <row r="1325" spans="26:29">
      <c r="Z1325" s="631">
        <v>734</v>
      </c>
      <c r="AA1325" s="630" t="s">
        <v>6895</v>
      </c>
      <c r="AB1325" s="630" t="s">
        <v>12220</v>
      </c>
      <c r="AC1325" s="630" t="s">
        <v>8781</v>
      </c>
    </row>
    <row r="1326" spans="26:29">
      <c r="Z1326" s="631">
        <v>735</v>
      </c>
      <c r="AA1326" s="630" t="s">
        <v>6896</v>
      </c>
      <c r="AB1326" s="630" t="s">
        <v>12221</v>
      </c>
      <c r="AC1326" s="630" t="s">
        <v>8781</v>
      </c>
    </row>
    <row r="1327" spans="26:29">
      <c r="Z1327" s="631">
        <v>736</v>
      </c>
      <c r="AA1327" s="630" t="s">
        <v>6897</v>
      </c>
      <c r="AB1327" s="630" t="s">
        <v>12222</v>
      </c>
      <c r="AC1327" s="630" t="s">
        <v>8781</v>
      </c>
    </row>
    <row r="1328" spans="26:29">
      <c r="Z1328" s="631">
        <v>737</v>
      </c>
      <c r="AA1328" s="630" t="s">
        <v>6898</v>
      </c>
      <c r="AB1328" s="630" t="s">
        <v>12223</v>
      </c>
      <c r="AC1328" s="630" t="s">
        <v>8781</v>
      </c>
    </row>
    <row r="1329" spans="26:29">
      <c r="Z1329" s="631">
        <v>738</v>
      </c>
      <c r="AA1329" s="630" t="s">
        <v>6899</v>
      </c>
      <c r="AB1329" s="630" t="s">
        <v>12224</v>
      </c>
      <c r="AC1329" s="630" t="s">
        <v>8781</v>
      </c>
    </row>
    <row r="1330" spans="26:29">
      <c r="Z1330" s="631">
        <v>739</v>
      </c>
      <c r="AA1330" s="630" t="s">
        <v>6900</v>
      </c>
      <c r="AB1330" s="630" t="s">
        <v>12225</v>
      </c>
      <c r="AC1330" s="630" t="s">
        <v>8781</v>
      </c>
    </row>
    <row r="1331" spans="26:29">
      <c r="Z1331" s="631">
        <v>740</v>
      </c>
      <c r="AA1331" s="630" t="s">
        <v>6901</v>
      </c>
      <c r="AB1331" s="630" t="s">
        <v>12226</v>
      </c>
      <c r="AC1331" s="630" t="s">
        <v>8781</v>
      </c>
    </row>
    <row r="1332" spans="26:29">
      <c r="Z1332" s="631">
        <v>741</v>
      </c>
      <c r="AA1332" s="630" t="s">
        <v>6902</v>
      </c>
      <c r="AB1332" s="630" t="s">
        <v>12227</v>
      </c>
      <c r="AC1332" s="630" t="s">
        <v>8781</v>
      </c>
    </row>
    <row r="1333" spans="26:29">
      <c r="Z1333" s="631">
        <v>742</v>
      </c>
      <c r="AA1333" s="630" t="s">
        <v>6903</v>
      </c>
      <c r="AB1333" s="630" t="s">
        <v>12228</v>
      </c>
      <c r="AC1333" s="630" t="s">
        <v>8781</v>
      </c>
    </row>
    <row r="1334" spans="26:29">
      <c r="Z1334" s="631">
        <v>743</v>
      </c>
      <c r="AA1334" s="630" t="s">
        <v>6904</v>
      </c>
      <c r="AB1334" s="630" t="s">
        <v>12229</v>
      </c>
      <c r="AC1334" s="630" t="s">
        <v>8781</v>
      </c>
    </row>
    <row r="1335" spans="26:29">
      <c r="Z1335" s="631">
        <v>744</v>
      </c>
      <c r="AA1335" s="630" t="s">
        <v>6905</v>
      </c>
      <c r="AB1335" s="630" t="s">
        <v>12230</v>
      </c>
      <c r="AC1335" s="630" t="s">
        <v>8781</v>
      </c>
    </row>
    <row r="1336" spans="26:29">
      <c r="Z1336" s="631">
        <v>745</v>
      </c>
      <c r="AA1336" s="630" t="s">
        <v>6906</v>
      </c>
      <c r="AB1336" s="630" t="s">
        <v>12231</v>
      </c>
      <c r="AC1336" s="630" t="s">
        <v>8781</v>
      </c>
    </row>
    <row r="1337" spans="26:29">
      <c r="Z1337" s="631">
        <v>746</v>
      </c>
      <c r="AA1337" s="630" t="s">
        <v>6907</v>
      </c>
      <c r="AB1337" s="630" t="s">
        <v>12232</v>
      </c>
      <c r="AC1337" s="630" t="s">
        <v>8781</v>
      </c>
    </row>
    <row r="1338" spans="26:29">
      <c r="Z1338" s="631">
        <v>747</v>
      </c>
      <c r="AA1338" s="630" t="s">
        <v>6908</v>
      </c>
      <c r="AB1338" s="630" t="s">
        <v>12233</v>
      </c>
      <c r="AC1338" s="630" t="s">
        <v>8781</v>
      </c>
    </row>
    <row r="1339" spans="26:29">
      <c r="Z1339" s="631">
        <v>748</v>
      </c>
      <c r="AA1339" s="630" t="s">
        <v>6909</v>
      </c>
      <c r="AB1339" s="630" t="s">
        <v>12234</v>
      </c>
      <c r="AC1339" s="630" t="s">
        <v>8781</v>
      </c>
    </row>
    <row r="1340" spans="26:29">
      <c r="Z1340" s="631">
        <v>749</v>
      </c>
      <c r="AA1340" s="630" t="s">
        <v>6910</v>
      </c>
      <c r="AB1340" s="630" t="s">
        <v>12235</v>
      </c>
      <c r="AC1340" s="630" t="s">
        <v>8781</v>
      </c>
    </row>
    <row r="1341" spans="26:29">
      <c r="Z1341" s="631">
        <v>750</v>
      </c>
      <c r="AA1341" s="630" t="s">
        <v>6911</v>
      </c>
      <c r="AB1341" s="630" t="s">
        <v>12236</v>
      </c>
      <c r="AC1341" s="630" t="s">
        <v>8781</v>
      </c>
    </row>
    <row r="1342" spans="26:29">
      <c r="Z1342" s="631">
        <v>751</v>
      </c>
      <c r="AA1342" s="630" t="s">
        <v>6912</v>
      </c>
      <c r="AB1342" s="630" t="s">
        <v>12237</v>
      </c>
      <c r="AC1342" s="630" t="s">
        <v>8781</v>
      </c>
    </row>
    <row r="1343" spans="26:29">
      <c r="Z1343" s="631">
        <v>752</v>
      </c>
      <c r="AA1343" s="630" t="s">
        <v>6913</v>
      </c>
      <c r="AB1343" s="630" t="s">
        <v>12238</v>
      </c>
      <c r="AC1343" s="630" t="s">
        <v>8781</v>
      </c>
    </row>
    <row r="1344" spans="26:29">
      <c r="Z1344" s="631">
        <v>753</v>
      </c>
      <c r="AA1344" s="630" t="s">
        <v>6914</v>
      </c>
      <c r="AB1344" s="630" t="s">
        <v>12239</v>
      </c>
      <c r="AC1344" s="630" t="s">
        <v>8781</v>
      </c>
    </row>
    <row r="1345" spans="26:29">
      <c r="Z1345" s="631">
        <v>754</v>
      </c>
      <c r="AA1345" s="630" t="s">
        <v>6915</v>
      </c>
      <c r="AB1345" s="630" t="s">
        <v>12240</v>
      </c>
      <c r="AC1345" s="630" t="s">
        <v>8781</v>
      </c>
    </row>
    <row r="1346" spans="26:29">
      <c r="Z1346" s="631">
        <v>755</v>
      </c>
      <c r="AA1346" s="630" t="s">
        <v>6916</v>
      </c>
      <c r="AB1346" s="630" t="s">
        <v>12241</v>
      </c>
      <c r="AC1346" s="630" t="s">
        <v>8781</v>
      </c>
    </row>
    <row r="1347" spans="26:29">
      <c r="Z1347" s="631">
        <v>756</v>
      </c>
      <c r="AA1347" s="630" t="s">
        <v>6917</v>
      </c>
      <c r="AB1347" s="630" t="s">
        <v>12242</v>
      </c>
      <c r="AC1347" s="630" t="s">
        <v>8781</v>
      </c>
    </row>
    <row r="1348" spans="26:29">
      <c r="Z1348" s="631">
        <v>757</v>
      </c>
      <c r="AA1348" s="630" t="s">
        <v>6918</v>
      </c>
      <c r="AB1348" s="630" t="s">
        <v>12243</v>
      </c>
      <c r="AC1348" s="630" t="s">
        <v>8781</v>
      </c>
    </row>
    <row r="1349" spans="26:29">
      <c r="Z1349" s="631">
        <v>758</v>
      </c>
      <c r="AA1349" s="630" t="s">
        <v>6919</v>
      </c>
      <c r="AB1349" s="630" t="s">
        <v>12244</v>
      </c>
      <c r="AC1349" s="630" t="s">
        <v>8781</v>
      </c>
    </row>
    <row r="1350" spans="26:29">
      <c r="Z1350" s="631">
        <v>759</v>
      </c>
      <c r="AA1350" s="630" t="s">
        <v>6920</v>
      </c>
      <c r="AB1350" s="630" t="s">
        <v>12245</v>
      </c>
      <c r="AC1350" s="630" t="s">
        <v>8781</v>
      </c>
    </row>
    <row r="1351" spans="26:29">
      <c r="Z1351" s="631">
        <v>760</v>
      </c>
      <c r="AA1351" s="630" t="s">
        <v>6921</v>
      </c>
      <c r="AB1351" s="630" t="s">
        <v>12246</v>
      </c>
      <c r="AC1351" s="630" t="s">
        <v>8781</v>
      </c>
    </row>
    <row r="1352" spans="26:29">
      <c r="Z1352" s="631">
        <v>761</v>
      </c>
      <c r="AA1352" s="630" t="s">
        <v>6922</v>
      </c>
      <c r="AB1352" s="630" t="s">
        <v>12247</v>
      </c>
      <c r="AC1352" s="630" t="s">
        <v>8781</v>
      </c>
    </row>
    <row r="1353" spans="26:29">
      <c r="Z1353" s="631">
        <v>762</v>
      </c>
      <c r="AA1353" s="630" t="s">
        <v>6923</v>
      </c>
      <c r="AB1353" s="630" t="s">
        <v>12248</v>
      </c>
      <c r="AC1353" s="630" t="s">
        <v>8781</v>
      </c>
    </row>
    <row r="1354" spans="26:29">
      <c r="Z1354" s="631">
        <v>763</v>
      </c>
      <c r="AA1354" s="630" t="s">
        <v>6924</v>
      </c>
      <c r="AB1354" s="630" t="s">
        <v>12249</v>
      </c>
      <c r="AC1354" s="630" t="s">
        <v>8781</v>
      </c>
    </row>
    <row r="1355" spans="26:29">
      <c r="Z1355" s="631">
        <v>764</v>
      </c>
      <c r="AA1355" s="630" t="s">
        <v>6925</v>
      </c>
      <c r="AB1355" s="630" t="s">
        <v>12250</v>
      </c>
      <c r="AC1355" s="630" t="s">
        <v>8781</v>
      </c>
    </row>
    <row r="1356" spans="26:29">
      <c r="Z1356" s="631">
        <v>765</v>
      </c>
      <c r="AA1356" s="630" t="s">
        <v>6926</v>
      </c>
      <c r="AB1356" s="630" t="s">
        <v>12251</v>
      </c>
      <c r="AC1356" s="630" t="s">
        <v>8781</v>
      </c>
    </row>
    <row r="1357" spans="26:29">
      <c r="Z1357" s="631">
        <v>766</v>
      </c>
      <c r="AA1357" s="630" t="s">
        <v>6927</v>
      </c>
      <c r="AB1357" s="630" t="s">
        <v>12252</v>
      </c>
      <c r="AC1357" s="630" t="s">
        <v>8781</v>
      </c>
    </row>
    <row r="1358" spans="26:29">
      <c r="Z1358" s="631">
        <v>767</v>
      </c>
      <c r="AA1358" s="630" t="s">
        <v>6928</v>
      </c>
      <c r="AB1358" s="630" t="s">
        <v>12253</v>
      </c>
      <c r="AC1358" s="630" t="s">
        <v>8781</v>
      </c>
    </row>
    <row r="1359" spans="26:29">
      <c r="Z1359" s="631">
        <v>768</v>
      </c>
      <c r="AA1359" s="630" t="s">
        <v>6929</v>
      </c>
      <c r="AB1359" s="630" t="s">
        <v>12254</v>
      </c>
      <c r="AC1359" s="630" t="s">
        <v>8781</v>
      </c>
    </row>
    <row r="1360" spans="26:29">
      <c r="Z1360" s="631">
        <v>769</v>
      </c>
      <c r="AA1360" s="630" t="s">
        <v>6930</v>
      </c>
      <c r="AB1360" s="630" t="s">
        <v>12255</v>
      </c>
      <c r="AC1360" s="630" t="s">
        <v>8781</v>
      </c>
    </row>
    <row r="1361" spans="26:29">
      <c r="Z1361" s="631">
        <v>770</v>
      </c>
      <c r="AA1361" s="630" t="s">
        <v>6931</v>
      </c>
      <c r="AB1361" s="630" t="s">
        <v>12256</v>
      </c>
      <c r="AC1361" s="630" t="s">
        <v>8781</v>
      </c>
    </row>
    <row r="1362" spans="26:29">
      <c r="Z1362" s="631">
        <v>771</v>
      </c>
      <c r="AA1362" s="630" t="s">
        <v>6932</v>
      </c>
      <c r="AB1362" s="630" t="s">
        <v>12257</v>
      </c>
      <c r="AC1362" s="630" t="s">
        <v>8781</v>
      </c>
    </row>
    <row r="1363" spans="26:29">
      <c r="Z1363" s="631">
        <v>772</v>
      </c>
      <c r="AA1363" s="630" t="s">
        <v>6933</v>
      </c>
      <c r="AB1363" s="630" t="s">
        <v>12258</v>
      </c>
      <c r="AC1363" s="630" t="s">
        <v>8781</v>
      </c>
    </row>
    <row r="1364" spans="26:29">
      <c r="Z1364" s="631">
        <v>773</v>
      </c>
      <c r="AA1364" s="630" t="s">
        <v>6934</v>
      </c>
      <c r="AB1364" s="630" t="s">
        <v>12259</v>
      </c>
      <c r="AC1364" s="630" t="s">
        <v>8781</v>
      </c>
    </row>
    <row r="1365" spans="26:29">
      <c r="Z1365" s="631">
        <v>774</v>
      </c>
      <c r="AA1365" s="630" t="s">
        <v>6935</v>
      </c>
      <c r="AB1365" s="630" t="s">
        <v>12260</v>
      </c>
      <c r="AC1365" s="630" t="s">
        <v>8781</v>
      </c>
    </row>
    <row r="1366" spans="26:29">
      <c r="Z1366" s="631">
        <v>775</v>
      </c>
      <c r="AA1366" s="630" t="s">
        <v>6936</v>
      </c>
      <c r="AB1366" s="630" t="s">
        <v>12261</v>
      </c>
      <c r="AC1366" s="630" t="s">
        <v>8781</v>
      </c>
    </row>
    <row r="1367" spans="26:29">
      <c r="Z1367" s="631">
        <v>776</v>
      </c>
      <c r="AA1367" s="630" t="s">
        <v>6937</v>
      </c>
      <c r="AB1367" s="630" t="s">
        <v>12262</v>
      </c>
      <c r="AC1367" s="630" t="s">
        <v>8781</v>
      </c>
    </row>
    <row r="1368" spans="26:29">
      <c r="Z1368" s="631">
        <v>777</v>
      </c>
      <c r="AA1368" s="630" t="s">
        <v>6938</v>
      </c>
      <c r="AB1368" s="630" t="s">
        <v>12263</v>
      </c>
      <c r="AC1368" s="630" t="s">
        <v>8781</v>
      </c>
    </row>
    <row r="1369" spans="26:29">
      <c r="Z1369" s="631">
        <v>778</v>
      </c>
      <c r="AA1369" s="630" t="s">
        <v>6939</v>
      </c>
      <c r="AB1369" s="630" t="s">
        <v>12264</v>
      </c>
      <c r="AC1369" s="630" t="s">
        <v>8781</v>
      </c>
    </row>
    <row r="1370" spans="26:29">
      <c r="Z1370" s="631">
        <v>779</v>
      </c>
      <c r="AA1370" s="630" t="s">
        <v>6940</v>
      </c>
      <c r="AB1370" s="630" t="s">
        <v>12265</v>
      </c>
      <c r="AC1370" s="630" t="s">
        <v>8781</v>
      </c>
    </row>
    <row r="1371" spans="26:29">
      <c r="Z1371" s="631">
        <v>780</v>
      </c>
      <c r="AA1371" s="630" t="s">
        <v>6941</v>
      </c>
      <c r="AB1371" s="630" t="s">
        <v>12266</v>
      </c>
      <c r="AC1371" s="630" t="s">
        <v>8781</v>
      </c>
    </row>
    <row r="1372" spans="26:29">
      <c r="Z1372" s="631">
        <v>781</v>
      </c>
      <c r="AA1372" s="630" t="s">
        <v>6942</v>
      </c>
      <c r="AB1372" s="630" t="s">
        <v>12267</v>
      </c>
      <c r="AC1372" s="630" t="s">
        <v>8781</v>
      </c>
    </row>
    <row r="1373" spans="26:29">
      <c r="Z1373" s="631">
        <v>782</v>
      </c>
      <c r="AA1373" s="630" t="s">
        <v>6943</v>
      </c>
      <c r="AB1373" s="630" t="s">
        <v>12268</v>
      </c>
      <c r="AC1373" s="630" t="s">
        <v>8781</v>
      </c>
    </row>
    <row r="1374" spans="26:29">
      <c r="Z1374" s="631">
        <v>783</v>
      </c>
      <c r="AA1374" s="630" t="s">
        <v>6944</v>
      </c>
      <c r="AB1374" s="630" t="s">
        <v>12269</v>
      </c>
      <c r="AC1374" s="630" t="s">
        <v>8781</v>
      </c>
    </row>
    <row r="1375" spans="26:29">
      <c r="Z1375" s="631">
        <v>784</v>
      </c>
      <c r="AA1375" s="630" t="s">
        <v>6945</v>
      </c>
      <c r="AB1375" s="630" t="s">
        <v>12270</v>
      </c>
      <c r="AC1375" s="630" t="s">
        <v>8781</v>
      </c>
    </row>
    <row r="1376" spans="26:29">
      <c r="Z1376" s="631">
        <v>785</v>
      </c>
      <c r="AA1376" s="630" t="s">
        <v>6946</v>
      </c>
      <c r="AB1376" s="630" t="s">
        <v>12271</v>
      </c>
      <c r="AC1376" s="630" t="s">
        <v>8781</v>
      </c>
    </row>
    <row r="1377" spans="26:29">
      <c r="Z1377" s="631">
        <v>786</v>
      </c>
      <c r="AA1377" s="630" t="s">
        <v>6947</v>
      </c>
      <c r="AB1377" s="630" t="s">
        <v>12272</v>
      </c>
      <c r="AC1377" s="630" t="s">
        <v>8781</v>
      </c>
    </row>
    <row r="1378" spans="26:29">
      <c r="Z1378" s="631">
        <v>787</v>
      </c>
      <c r="AA1378" s="630" t="s">
        <v>6948</v>
      </c>
      <c r="AB1378" s="630" t="s">
        <v>12273</v>
      </c>
      <c r="AC1378" s="630" t="s">
        <v>8781</v>
      </c>
    </row>
    <row r="1379" spans="26:29">
      <c r="Z1379" s="631">
        <v>788</v>
      </c>
      <c r="AA1379" s="630" t="s">
        <v>6949</v>
      </c>
      <c r="AB1379" s="630" t="s">
        <v>12274</v>
      </c>
      <c r="AC1379" s="630" t="s">
        <v>8781</v>
      </c>
    </row>
    <row r="1380" spans="26:29">
      <c r="Z1380" s="631">
        <v>789</v>
      </c>
      <c r="AA1380" s="630" t="s">
        <v>6950</v>
      </c>
      <c r="AB1380" s="630" t="s">
        <v>12275</v>
      </c>
      <c r="AC1380" s="630" t="s">
        <v>8781</v>
      </c>
    </row>
    <row r="1381" spans="26:29">
      <c r="Z1381" s="631">
        <v>790</v>
      </c>
      <c r="AA1381" s="630" t="s">
        <v>6951</v>
      </c>
      <c r="AB1381" s="630" t="s">
        <v>12276</v>
      </c>
      <c r="AC1381" s="630" t="s">
        <v>8781</v>
      </c>
    </row>
    <row r="1382" spans="26:29">
      <c r="Z1382" s="631">
        <v>791</v>
      </c>
      <c r="AA1382" s="630" t="s">
        <v>6952</v>
      </c>
      <c r="AB1382" s="630" t="s">
        <v>12277</v>
      </c>
      <c r="AC1382" s="630" t="s">
        <v>8781</v>
      </c>
    </row>
    <row r="1383" spans="26:29">
      <c r="Z1383" s="631">
        <v>792</v>
      </c>
      <c r="AA1383" s="630" t="s">
        <v>6953</v>
      </c>
      <c r="AB1383" s="630" t="s">
        <v>12278</v>
      </c>
      <c r="AC1383" s="630" t="s">
        <v>8781</v>
      </c>
    </row>
    <row r="1384" spans="26:29">
      <c r="Z1384" s="631">
        <v>793</v>
      </c>
      <c r="AA1384" s="630" t="s">
        <v>6954</v>
      </c>
      <c r="AB1384" s="630" t="s">
        <v>12279</v>
      </c>
      <c r="AC1384" s="630" t="s">
        <v>8781</v>
      </c>
    </row>
    <row r="1385" spans="26:29">
      <c r="Z1385" s="631">
        <v>794</v>
      </c>
      <c r="AA1385" s="630" t="s">
        <v>6955</v>
      </c>
      <c r="AB1385" s="630" t="s">
        <v>12280</v>
      </c>
      <c r="AC1385" s="630" t="s">
        <v>8781</v>
      </c>
    </row>
    <row r="1386" spans="26:29">
      <c r="Z1386" s="631">
        <v>795</v>
      </c>
      <c r="AA1386" s="630" t="s">
        <v>6956</v>
      </c>
      <c r="AB1386" s="630" t="s">
        <v>12281</v>
      </c>
      <c r="AC1386" s="630" t="s">
        <v>8781</v>
      </c>
    </row>
    <row r="1387" spans="26:29">
      <c r="Z1387" s="631">
        <v>796</v>
      </c>
      <c r="AA1387" s="630" t="s">
        <v>6957</v>
      </c>
      <c r="AB1387" s="630" t="s">
        <v>12282</v>
      </c>
      <c r="AC1387" s="630" t="s">
        <v>8781</v>
      </c>
    </row>
    <row r="1388" spans="26:29">
      <c r="Z1388" s="631">
        <v>797</v>
      </c>
      <c r="AA1388" s="630" t="s">
        <v>6958</v>
      </c>
      <c r="AB1388" s="630" t="s">
        <v>12283</v>
      </c>
      <c r="AC1388" s="630" t="s">
        <v>8781</v>
      </c>
    </row>
    <row r="1389" spans="26:29">
      <c r="Z1389" s="631">
        <v>798</v>
      </c>
      <c r="AA1389" s="630" t="s">
        <v>6959</v>
      </c>
      <c r="AB1389" s="630" t="s">
        <v>12284</v>
      </c>
      <c r="AC1389" s="630" t="s">
        <v>8781</v>
      </c>
    </row>
    <row r="1390" spans="26:29">
      <c r="Z1390" s="631">
        <v>799</v>
      </c>
      <c r="AA1390" s="630" t="s">
        <v>6960</v>
      </c>
      <c r="AB1390" s="630" t="s">
        <v>12285</v>
      </c>
      <c r="AC1390" s="630" t="s">
        <v>8781</v>
      </c>
    </row>
    <row r="1391" spans="26:29">
      <c r="Z1391" s="631">
        <v>800</v>
      </c>
      <c r="AA1391" s="630" t="s">
        <v>6961</v>
      </c>
      <c r="AB1391" s="630" t="s">
        <v>12286</v>
      </c>
      <c r="AC1391" s="630" t="s">
        <v>8781</v>
      </c>
    </row>
    <row r="1392" spans="26:29">
      <c r="Z1392" s="631">
        <v>801</v>
      </c>
      <c r="AA1392" s="630" t="s">
        <v>6962</v>
      </c>
      <c r="AB1392" s="630" t="s">
        <v>12287</v>
      </c>
      <c r="AC1392" s="630" t="s">
        <v>8781</v>
      </c>
    </row>
    <row r="1393" spans="26:29">
      <c r="Z1393" s="631">
        <v>802</v>
      </c>
      <c r="AA1393" s="630" t="s">
        <v>6963</v>
      </c>
      <c r="AB1393" s="630" t="s">
        <v>12288</v>
      </c>
      <c r="AC1393" s="630" t="s">
        <v>8781</v>
      </c>
    </row>
    <row r="1394" spans="26:29">
      <c r="Z1394" s="631">
        <v>803</v>
      </c>
      <c r="AA1394" s="630" t="s">
        <v>6964</v>
      </c>
      <c r="AB1394" s="630" t="s">
        <v>12289</v>
      </c>
      <c r="AC1394" s="630" t="s">
        <v>8781</v>
      </c>
    </row>
    <row r="1395" spans="26:29">
      <c r="Z1395" s="631">
        <v>804</v>
      </c>
      <c r="AA1395" s="630" t="s">
        <v>6965</v>
      </c>
      <c r="AB1395" s="630" t="s">
        <v>12290</v>
      </c>
      <c r="AC1395" s="630" t="s">
        <v>8781</v>
      </c>
    </row>
    <row r="1396" spans="26:29">
      <c r="Z1396" s="631">
        <v>805</v>
      </c>
      <c r="AA1396" s="630" t="s">
        <v>6966</v>
      </c>
      <c r="AB1396" s="630" t="s">
        <v>12291</v>
      </c>
      <c r="AC1396" s="630" t="s">
        <v>8781</v>
      </c>
    </row>
    <row r="1397" spans="26:29">
      <c r="Z1397" s="631">
        <v>806</v>
      </c>
      <c r="AA1397" s="630" t="s">
        <v>6967</v>
      </c>
      <c r="AB1397" s="630" t="s">
        <v>12292</v>
      </c>
      <c r="AC1397" s="630" t="s">
        <v>8781</v>
      </c>
    </row>
    <row r="1398" spans="26:29">
      <c r="Z1398" s="631">
        <v>807</v>
      </c>
      <c r="AA1398" s="630" t="s">
        <v>6968</v>
      </c>
      <c r="AB1398" s="630" t="s">
        <v>12293</v>
      </c>
      <c r="AC1398" s="630" t="s">
        <v>8781</v>
      </c>
    </row>
    <row r="1399" spans="26:29">
      <c r="Z1399" s="631">
        <v>808</v>
      </c>
      <c r="AA1399" s="630" t="s">
        <v>6969</v>
      </c>
      <c r="AB1399" s="630" t="s">
        <v>12294</v>
      </c>
      <c r="AC1399" s="630" t="s">
        <v>8781</v>
      </c>
    </row>
    <row r="1400" spans="26:29">
      <c r="Z1400" s="631">
        <v>809</v>
      </c>
      <c r="AA1400" s="630" t="s">
        <v>6970</v>
      </c>
      <c r="AB1400" s="630" t="s">
        <v>12295</v>
      </c>
      <c r="AC1400" s="630" t="s">
        <v>8781</v>
      </c>
    </row>
    <row r="1401" spans="26:29">
      <c r="Z1401" s="631">
        <v>810</v>
      </c>
      <c r="AA1401" s="630" t="s">
        <v>6971</v>
      </c>
      <c r="AB1401" s="630" t="s">
        <v>12296</v>
      </c>
      <c r="AC1401" s="630" t="s">
        <v>8781</v>
      </c>
    </row>
    <row r="1402" spans="26:29">
      <c r="Z1402" s="631">
        <v>811</v>
      </c>
      <c r="AA1402" s="630" t="s">
        <v>6972</v>
      </c>
      <c r="AB1402" s="630" t="s">
        <v>12297</v>
      </c>
      <c r="AC1402" s="630" t="s">
        <v>8781</v>
      </c>
    </row>
    <row r="1403" spans="26:29">
      <c r="Z1403" s="631">
        <v>812</v>
      </c>
      <c r="AA1403" s="630" t="s">
        <v>6973</v>
      </c>
      <c r="AB1403" s="630" t="s">
        <v>12298</v>
      </c>
      <c r="AC1403" s="630" t="s">
        <v>8781</v>
      </c>
    </row>
    <row r="1404" spans="26:29">
      <c r="Z1404" s="631">
        <v>813</v>
      </c>
      <c r="AA1404" s="630" t="s">
        <v>6974</v>
      </c>
      <c r="AB1404" s="630" t="s">
        <v>12299</v>
      </c>
      <c r="AC1404" s="630" t="s">
        <v>8781</v>
      </c>
    </row>
    <row r="1405" spans="26:29">
      <c r="Z1405" s="631">
        <v>814</v>
      </c>
      <c r="AA1405" s="630" t="s">
        <v>6975</v>
      </c>
      <c r="AB1405" s="630" t="s">
        <v>12300</v>
      </c>
      <c r="AC1405" s="630" t="s">
        <v>8781</v>
      </c>
    </row>
    <row r="1406" spans="26:29">
      <c r="Z1406" s="631">
        <v>815</v>
      </c>
      <c r="AA1406" s="630" t="s">
        <v>6976</v>
      </c>
      <c r="AB1406" s="630" t="s">
        <v>12301</v>
      </c>
      <c r="AC1406" s="630" t="s">
        <v>8781</v>
      </c>
    </row>
    <row r="1407" spans="26:29">
      <c r="Z1407" s="631">
        <v>816</v>
      </c>
      <c r="AA1407" s="630" t="s">
        <v>6977</v>
      </c>
      <c r="AB1407" s="630" t="s">
        <v>12302</v>
      </c>
      <c r="AC1407" s="630" t="s">
        <v>8781</v>
      </c>
    </row>
    <row r="1408" spans="26:29">
      <c r="Z1408" s="631">
        <v>817</v>
      </c>
      <c r="AA1408" s="630" t="s">
        <v>6978</v>
      </c>
      <c r="AB1408" s="630" t="s">
        <v>12303</v>
      </c>
      <c r="AC1408" s="630" t="s">
        <v>8781</v>
      </c>
    </row>
    <row r="1409" spans="26:29">
      <c r="Z1409" s="631">
        <v>818</v>
      </c>
      <c r="AA1409" s="630" t="s">
        <v>6979</v>
      </c>
      <c r="AB1409" s="630" t="s">
        <v>12304</v>
      </c>
      <c r="AC1409" s="630" t="s">
        <v>8781</v>
      </c>
    </row>
    <row r="1410" spans="26:29">
      <c r="Z1410" s="631">
        <v>819</v>
      </c>
      <c r="AA1410" s="630" t="s">
        <v>6980</v>
      </c>
      <c r="AB1410" s="630" t="s">
        <v>12305</v>
      </c>
      <c r="AC1410" s="630" t="s">
        <v>8781</v>
      </c>
    </row>
    <row r="1411" spans="26:29">
      <c r="Z1411" s="631">
        <v>820</v>
      </c>
      <c r="AA1411" s="630" t="s">
        <v>6981</v>
      </c>
      <c r="AB1411" s="630" t="s">
        <v>12306</v>
      </c>
      <c r="AC1411" s="630" t="s">
        <v>8781</v>
      </c>
    </row>
    <row r="1412" spans="26:29">
      <c r="Z1412" s="631">
        <v>821</v>
      </c>
      <c r="AA1412" s="630" t="s">
        <v>6982</v>
      </c>
      <c r="AB1412" s="630" t="s">
        <v>12307</v>
      </c>
      <c r="AC1412" s="630" t="s">
        <v>8781</v>
      </c>
    </row>
    <row r="1413" spans="26:29">
      <c r="Z1413" s="631">
        <v>822</v>
      </c>
      <c r="AA1413" s="630" t="s">
        <v>6983</v>
      </c>
      <c r="AB1413" s="630" t="s">
        <v>12308</v>
      </c>
      <c r="AC1413" s="630" t="s">
        <v>8781</v>
      </c>
    </row>
    <row r="1414" spans="26:29">
      <c r="Z1414" s="631">
        <v>823</v>
      </c>
      <c r="AA1414" s="630" t="s">
        <v>6984</v>
      </c>
      <c r="AB1414" s="630" t="s">
        <v>12309</v>
      </c>
      <c r="AC1414" s="630" t="s">
        <v>8781</v>
      </c>
    </row>
    <row r="1415" spans="26:29">
      <c r="Z1415" s="631">
        <v>824</v>
      </c>
      <c r="AA1415" s="630" t="s">
        <v>6985</v>
      </c>
      <c r="AB1415" s="630" t="s">
        <v>12310</v>
      </c>
      <c r="AC1415" s="630" t="s">
        <v>8781</v>
      </c>
    </row>
    <row r="1416" spans="26:29">
      <c r="Z1416" s="631">
        <v>825</v>
      </c>
      <c r="AA1416" s="630" t="s">
        <v>6986</v>
      </c>
      <c r="AB1416" s="630" t="s">
        <v>12311</v>
      </c>
      <c r="AC1416" s="630" t="s">
        <v>8781</v>
      </c>
    </row>
    <row r="1417" spans="26:29">
      <c r="Z1417" s="631">
        <v>826</v>
      </c>
      <c r="AA1417" s="630" t="s">
        <v>6987</v>
      </c>
      <c r="AB1417" s="630" t="s">
        <v>12312</v>
      </c>
      <c r="AC1417" s="630" t="s">
        <v>8781</v>
      </c>
    </row>
    <row r="1418" spans="26:29">
      <c r="Z1418" s="631">
        <v>827</v>
      </c>
      <c r="AA1418" s="630" t="s">
        <v>6988</v>
      </c>
      <c r="AB1418" s="630" t="s">
        <v>12313</v>
      </c>
      <c r="AC1418" s="630" t="s">
        <v>8781</v>
      </c>
    </row>
    <row r="1419" spans="26:29">
      <c r="Z1419" s="631">
        <v>828</v>
      </c>
      <c r="AA1419" s="630" t="s">
        <v>6989</v>
      </c>
      <c r="AB1419" s="630" t="s">
        <v>12314</v>
      </c>
      <c r="AC1419" s="630" t="s">
        <v>8781</v>
      </c>
    </row>
    <row r="1420" spans="26:29">
      <c r="Z1420" s="631">
        <v>829</v>
      </c>
      <c r="AA1420" s="630" t="s">
        <v>7738</v>
      </c>
      <c r="AB1420" s="630" t="s">
        <v>12315</v>
      </c>
      <c r="AC1420" s="630" t="s">
        <v>8781</v>
      </c>
    </row>
    <row r="1421" spans="26:29">
      <c r="Z1421" s="631">
        <v>830</v>
      </c>
      <c r="AA1421" s="630" t="s">
        <v>7739</v>
      </c>
      <c r="AB1421" s="630" t="s">
        <v>12316</v>
      </c>
      <c r="AC1421" s="630" t="s">
        <v>8781</v>
      </c>
    </row>
    <row r="1422" spans="26:29">
      <c r="Z1422" s="631">
        <v>831</v>
      </c>
      <c r="AA1422" s="630" t="s">
        <v>7740</v>
      </c>
      <c r="AB1422" s="630" t="s">
        <v>12317</v>
      </c>
      <c r="AC1422" s="630" t="s">
        <v>8781</v>
      </c>
    </row>
    <row r="1423" spans="26:29">
      <c r="Z1423" s="631">
        <v>832</v>
      </c>
      <c r="AA1423" s="630" t="s">
        <v>7741</v>
      </c>
      <c r="AB1423" s="630" t="s">
        <v>12318</v>
      </c>
      <c r="AC1423" s="630" t="s">
        <v>8781</v>
      </c>
    </row>
    <row r="1424" spans="26:29">
      <c r="Z1424" s="631">
        <v>833</v>
      </c>
      <c r="AA1424" s="630" t="s">
        <v>7742</v>
      </c>
      <c r="AB1424" s="630" t="s">
        <v>12319</v>
      </c>
      <c r="AC1424" s="630" t="s">
        <v>8781</v>
      </c>
    </row>
    <row r="1425" spans="26:29">
      <c r="Z1425" s="631">
        <v>834</v>
      </c>
      <c r="AA1425" s="630" t="s">
        <v>7743</v>
      </c>
      <c r="AB1425" s="630" t="s">
        <v>12320</v>
      </c>
      <c r="AC1425" s="630" t="s">
        <v>8781</v>
      </c>
    </row>
    <row r="1426" spans="26:29">
      <c r="Z1426" s="631">
        <v>835</v>
      </c>
      <c r="AA1426" s="630" t="s">
        <v>7744</v>
      </c>
      <c r="AB1426" s="630" t="s">
        <v>12321</v>
      </c>
      <c r="AC1426" s="630" t="s">
        <v>8781</v>
      </c>
    </row>
    <row r="1427" spans="26:29">
      <c r="Z1427" s="631">
        <v>836</v>
      </c>
      <c r="AA1427" s="630" t="s">
        <v>7745</v>
      </c>
      <c r="AB1427" s="630" t="s">
        <v>12322</v>
      </c>
      <c r="AC1427" s="630" t="s">
        <v>8781</v>
      </c>
    </row>
    <row r="1428" spans="26:29">
      <c r="Z1428" s="631">
        <v>837</v>
      </c>
      <c r="AA1428" s="630" t="s">
        <v>7746</v>
      </c>
      <c r="AB1428" s="630" t="s">
        <v>12323</v>
      </c>
      <c r="AC1428" s="630" t="s">
        <v>8781</v>
      </c>
    </row>
    <row r="1429" spans="26:29">
      <c r="Z1429" s="631">
        <v>838</v>
      </c>
      <c r="AA1429" s="630" t="s">
        <v>7747</v>
      </c>
      <c r="AB1429" s="630" t="s">
        <v>12324</v>
      </c>
      <c r="AC1429" s="630" t="s">
        <v>8781</v>
      </c>
    </row>
    <row r="1430" spans="26:29">
      <c r="Z1430" s="631">
        <v>839</v>
      </c>
      <c r="AA1430" s="630" t="s">
        <v>7748</v>
      </c>
      <c r="AB1430" s="630" t="s">
        <v>12325</v>
      </c>
      <c r="AC1430" s="630" t="s">
        <v>8781</v>
      </c>
    </row>
    <row r="1431" spans="26:29">
      <c r="Z1431" s="631">
        <v>840</v>
      </c>
      <c r="AA1431" s="630" t="s">
        <v>7749</v>
      </c>
      <c r="AB1431" s="630" t="s">
        <v>12326</v>
      </c>
      <c r="AC1431" s="630" t="s">
        <v>8781</v>
      </c>
    </row>
    <row r="1432" spans="26:29">
      <c r="Z1432" s="631">
        <v>841</v>
      </c>
      <c r="AA1432" s="630" t="s">
        <v>7750</v>
      </c>
      <c r="AB1432" s="630" t="s">
        <v>12327</v>
      </c>
      <c r="AC1432" s="630" t="s">
        <v>8781</v>
      </c>
    </row>
    <row r="1433" spans="26:29">
      <c r="Z1433" s="631">
        <v>842</v>
      </c>
      <c r="AA1433" s="630" t="s">
        <v>7751</v>
      </c>
      <c r="AB1433" s="630" t="s">
        <v>12328</v>
      </c>
      <c r="AC1433" s="630" t="s">
        <v>8781</v>
      </c>
    </row>
    <row r="1434" spans="26:29">
      <c r="Z1434" s="631">
        <v>843</v>
      </c>
      <c r="AA1434" s="630" t="s">
        <v>7752</v>
      </c>
      <c r="AB1434" s="630" t="s">
        <v>12329</v>
      </c>
      <c r="AC1434" s="630" t="s">
        <v>8781</v>
      </c>
    </row>
    <row r="1435" spans="26:29">
      <c r="Z1435" s="631">
        <v>844</v>
      </c>
      <c r="AA1435" s="630" t="s">
        <v>7753</v>
      </c>
      <c r="AB1435" s="630" t="s">
        <v>12330</v>
      </c>
      <c r="AC1435" s="630" t="s">
        <v>8781</v>
      </c>
    </row>
    <row r="1436" spans="26:29">
      <c r="Z1436" s="631">
        <v>845</v>
      </c>
      <c r="AA1436" s="630" t="s">
        <v>7754</v>
      </c>
      <c r="AB1436" s="630" t="s">
        <v>12331</v>
      </c>
      <c r="AC1436" s="630" t="s">
        <v>8781</v>
      </c>
    </row>
    <row r="1437" spans="26:29">
      <c r="Z1437" s="631">
        <v>846</v>
      </c>
      <c r="AA1437" s="630" t="s">
        <v>7755</v>
      </c>
      <c r="AB1437" s="630" t="s">
        <v>12332</v>
      </c>
      <c r="AC1437" s="630" t="s">
        <v>8781</v>
      </c>
    </row>
    <row r="1438" spans="26:29">
      <c r="Z1438" s="631">
        <v>847</v>
      </c>
      <c r="AA1438" s="630" t="s">
        <v>7756</v>
      </c>
      <c r="AB1438" s="630" t="s">
        <v>12333</v>
      </c>
      <c r="AC1438" s="630" t="s">
        <v>8781</v>
      </c>
    </row>
    <row r="1439" spans="26:29">
      <c r="Z1439" s="631">
        <v>848</v>
      </c>
      <c r="AA1439" s="630" t="s">
        <v>7757</v>
      </c>
      <c r="AB1439" s="630" t="s">
        <v>12334</v>
      </c>
      <c r="AC1439" s="630" t="s">
        <v>8781</v>
      </c>
    </row>
    <row r="1440" spans="26:29">
      <c r="Z1440" s="631">
        <v>849</v>
      </c>
      <c r="AA1440" s="630" t="s">
        <v>7758</v>
      </c>
      <c r="AB1440" s="630" t="s">
        <v>12335</v>
      </c>
      <c r="AC1440" s="630" t="s">
        <v>8781</v>
      </c>
    </row>
    <row r="1441" spans="26:29">
      <c r="Z1441" s="631">
        <v>850</v>
      </c>
      <c r="AA1441" s="630" t="s">
        <v>7759</v>
      </c>
      <c r="AB1441" s="630" t="s">
        <v>12336</v>
      </c>
      <c r="AC1441" s="630" t="s">
        <v>8781</v>
      </c>
    </row>
    <row r="1442" spans="26:29">
      <c r="Z1442" s="631">
        <v>851</v>
      </c>
      <c r="AA1442" s="630" t="s">
        <v>7760</v>
      </c>
      <c r="AB1442" s="630" t="s">
        <v>12337</v>
      </c>
      <c r="AC1442" s="630" t="s">
        <v>8781</v>
      </c>
    </row>
    <row r="1443" spans="26:29">
      <c r="Z1443" s="631">
        <v>852</v>
      </c>
      <c r="AA1443" s="630" t="s">
        <v>7761</v>
      </c>
      <c r="AB1443" s="630" t="s">
        <v>12338</v>
      </c>
      <c r="AC1443" s="630" t="s">
        <v>8781</v>
      </c>
    </row>
    <row r="1444" spans="26:29">
      <c r="Z1444" s="631">
        <v>853</v>
      </c>
      <c r="AA1444" s="630" t="s">
        <v>7762</v>
      </c>
      <c r="AB1444" s="630" t="s">
        <v>12339</v>
      </c>
      <c r="AC1444" s="630" t="s">
        <v>8781</v>
      </c>
    </row>
    <row r="1445" spans="26:29">
      <c r="Z1445" s="631">
        <v>854</v>
      </c>
      <c r="AA1445" s="630" t="s">
        <v>7763</v>
      </c>
      <c r="AB1445" s="630" t="s">
        <v>12340</v>
      </c>
      <c r="AC1445" s="630" t="s">
        <v>8781</v>
      </c>
    </row>
    <row r="1446" spans="26:29">
      <c r="Z1446" s="631">
        <v>855</v>
      </c>
      <c r="AA1446" s="630" t="s">
        <v>7764</v>
      </c>
      <c r="AB1446" s="630" t="s">
        <v>12341</v>
      </c>
      <c r="AC1446" s="630" t="s">
        <v>8781</v>
      </c>
    </row>
    <row r="1447" spans="26:29">
      <c r="Z1447" s="631">
        <v>856</v>
      </c>
      <c r="AA1447" s="630" t="s">
        <v>7765</v>
      </c>
      <c r="AB1447" s="630" t="s">
        <v>12342</v>
      </c>
      <c r="AC1447" s="630" t="s">
        <v>8781</v>
      </c>
    </row>
    <row r="1448" spans="26:29">
      <c r="Z1448" s="631">
        <v>857</v>
      </c>
      <c r="AA1448" s="630" t="s">
        <v>7766</v>
      </c>
      <c r="AB1448" s="630" t="s">
        <v>12343</v>
      </c>
      <c r="AC1448" s="630" t="s">
        <v>8781</v>
      </c>
    </row>
    <row r="1449" spans="26:29">
      <c r="Z1449" s="631">
        <v>858</v>
      </c>
      <c r="AA1449" s="630" t="s">
        <v>7767</v>
      </c>
      <c r="AB1449" s="630" t="s">
        <v>12344</v>
      </c>
      <c r="AC1449" s="630" t="s">
        <v>8781</v>
      </c>
    </row>
    <row r="1450" spans="26:29">
      <c r="Z1450" s="631">
        <v>859</v>
      </c>
      <c r="AA1450" s="630" t="s">
        <v>7768</v>
      </c>
      <c r="AB1450" s="630" t="s">
        <v>12345</v>
      </c>
      <c r="AC1450" s="630" t="s">
        <v>8781</v>
      </c>
    </row>
    <row r="1451" spans="26:29">
      <c r="Z1451" s="631">
        <v>860</v>
      </c>
      <c r="AA1451" s="630" t="s">
        <v>7769</v>
      </c>
      <c r="AB1451" s="630" t="s">
        <v>12346</v>
      </c>
      <c r="AC1451" s="630" t="s">
        <v>8781</v>
      </c>
    </row>
    <row r="1452" spans="26:29">
      <c r="Z1452" s="631">
        <v>861</v>
      </c>
      <c r="AA1452" s="630" t="s">
        <v>7770</v>
      </c>
      <c r="AB1452" s="630" t="s">
        <v>12347</v>
      </c>
      <c r="AC1452" s="630" t="s">
        <v>8781</v>
      </c>
    </row>
    <row r="1453" spans="26:29">
      <c r="Z1453" s="631">
        <v>862</v>
      </c>
      <c r="AA1453" s="630" t="s">
        <v>7771</v>
      </c>
      <c r="AB1453" s="630" t="s">
        <v>12348</v>
      </c>
      <c r="AC1453" s="630" t="s">
        <v>8781</v>
      </c>
    </row>
    <row r="1454" spans="26:29">
      <c r="Z1454" s="631">
        <v>863</v>
      </c>
      <c r="AA1454" s="630" t="s">
        <v>7772</v>
      </c>
      <c r="AB1454" s="630" t="s">
        <v>12349</v>
      </c>
      <c r="AC1454" s="630" t="s">
        <v>8781</v>
      </c>
    </row>
    <row r="1455" spans="26:29">
      <c r="Z1455" s="631">
        <v>864</v>
      </c>
      <c r="AA1455" s="630" t="s">
        <v>7773</v>
      </c>
      <c r="AB1455" s="630" t="s">
        <v>12350</v>
      </c>
      <c r="AC1455" s="630" t="s">
        <v>8781</v>
      </c>
    </row>
    <row r="1456" spans="26:29">
      <c r="Z1456" s="631">
        <v>865</v>
      </c>
      <c r="AA1456" s="630" t="s">
        <v>7774</v>
      </c>
      <c r="AB1456" s="630" t="s">
        <v>12351</v>
      </c>
      <c r="AC1456" s="630" t="s">
        <v>8781</v>
      </c>
    </row>
    <row r="1457" spans="26:29">
      <c r="Z1457" s="631">
        <v>866</v>
      </c>
      <c r="AA1457" s="630" t="s">
        <v>7775</v>
      </c>
      <c r="AB1457" s="630" t="s">
        <v>12352</v>
      </c>
      <c r="AC1457" s="630" t="s">
        <v>8781</v>
      </c>
    </row>
    <row r="1458" spans="26:29">
      <c r="Z1458" s="631">
        <v>867</v>
      </c>
      <c r="AA1458" s="630" t="s">
        <v>7776</v>
      </c>
      <c r="AB1458" s="630" t="s">
        <v>12353</v>
      </c>
      <c r="AC1458" s="630" t="s">
        <v>8781</v>
      </c>
    </row>
    <row r="1459" spans="26:29">
      <c r="Z1459" s="631">
        <v>868</v>
      </c>
      <c r="AA1459" s="630" t="s">
        <v>7777</v>
      </c>
      <c r="AB1459" s="630" t="s">
        <v>12354</v>
      </c>
      <c r="AC1459" s="630" t="s">
        <v>8781</v>
      </c>
    </row>
    <row r="1460" spans="26:29">
      <c r="Z1460" s="631">
        <v>869</v>
      </c>
      <c r="AA1460" s="630" t="s">
        <v>7778</v>
      </c>
      <c r="AB1460" s="630" t="s">
        <v>12355</v>
      </c>
      <c r="AC1460" s="630" t="s">
        <v>8781</v>
      </c>
    </row>
    <row r="1461" spans="26:29">
      <c r="Z1461" s="631">
        <v>870</v>
      </c>
      <c r="AA1461" s="630" t="s">
        <v>7779</v>
      </c>
      <c r="AB1461" s="630" t="s">
        <v>12356</v>
      </c>
      <c r="AC1461" s="630" t="s">
        <v>8781</v>
      </c>
    </row>
    <row r="1462" spans="26:29">
      <c r="Z1462" s="631">
        <v>871</v>
      </c>
      <c r="AA1462" s="630" t="s">
        <v>7780</v>
      </c>
      <c r="AB1462" s="630" t="s">
        <v>12357</v>
      </c>
      <c r="AC1462" s="630" t="s">
        <v>8781</v>
      </c>
    </row>
    <row r="1463" spans="26:29">
      <c r="Z1463" s="631">
        <v>872</v>
      </c>
      <c r="AA1463" s="630" t="s">
        <v>7781</v>
      </c>
      <c r="AB1463" s="630" t="s">
        <v>12358</v>
      </c>
      <c r="AC1463" s="630" t="s">
        <v>8781</v>
      </c>
    </row>
    <row r="1464" spans="26:29">
      <c r="Z1464" s="631">
        <v>873</v>
      </c>
      <c r="AA1464" s="630" t="s">
        <v>7782</v>
      </c>
      <c r="AB1464" s="630" t="s">
        <v>12359</v>
      </c>
      <c r="AC1464" s="630" t="s">
        <v>8781</v>
      </c>
    </row>
    <row r="1465" spans="26:29">
      <c r="Z1465" s="631">
        <v>874</v>
      </c>
      <c r="AA1465" s="630" t="s">
        <v>7783</v>
      </c>
      <c r="AB1465" s="630" t="s">
        <v>12360</v>
      </c>
      <c r="AC1465" s="630" t="s">
        <v>8781</v>
      </c>
    </row>
    <row r="1466" spans="26:29">
      <c r="Z1466" s="631">
        <v>875</v>
      </c>
      <c r="AA1466" s="630" t="s">
        <v>7784</v>
      </c>
      <c r="AB1466" s="630" t="s">
        <v>12361</v>
      </c>
      <c r="AC1466" s="630" t="s">
        <v>8781</v>
      </c>
    </row>
    <row r="1467" spans="26:29">
      <c r="Z1467" s="631">
        <v>876</v>
      </c>
      <c r="AA1467" s="630" t="s">
        <v>7785</v>
      </c>
      <c r="AB1467" s="630" t="s">
        <v>12362</v>
      </c>
      <c r="AC1467" s="630" t="s">
        <v>8781</v>
      </c>
    </row>
    <row r="1468" spans="26:29">
      <c r="Z1468" s="631">
        <v>877</v>
      </c>
      <c r="AA1468" s="630" t="s">
        <v>7786</v>
      </c>
      <c r="AB1468" s="630" t="s">
        <v>12363</v>
      </c>
      <c r="AC1468" s="630" t="s">
        <v>8781</v>
      </c>
    </row>
    <row r="1469" spans="26:29">
      <c r="Z1469" s="631">
        <v>878</v>
      </c>
      <c r="AA1469" s="630" t="s">
        <v>7787</v>
      </c>
      <c r="AB1469" s="630" t="s">
        <v>12364</v>
      </c>
      <c r="AC1469" s="630" t="s">
        <v>8781</v>
      </c>
    </row>
    <row r="1470" spans="26:29">
      <c r="Z1470" s="631">
        <v>879</v>
      </c>
      <c r="AA1470" s="630" t="s">
        <v>7788</v>
      </c>
      <c r="AB1470" s="630" t="s">
        <v>12365</v>
      </c>
      <c r="AC1470" s="630" t="s">
        <v>8781</v>
      </c>
    </row>
    <row r="1471" spans="26:29">
      <c r="Z1471" s="631">
        <v>880</v>
      </c>
      <c r="AA1471" s="630" t="s">
        <v>7789</v>
      </c>
      <c r="AB1471" s="630" t="s">
        <v>12366</v>
      </c>
      <c r="AC1471" s="630" t="s">
        <v>8781</v>
      </c>
    </row>
    <row r="1472" spans="26:29">
      <c r="Z1472" s="631">
        <v>881</v>
      </c>
      <c r="AA1472" s="630" t="s">
        <v>7790</v>
      </c>
      <c r="AB1472" s="630" t="s">
        <v>12367</v>
      </c>
      <c r="AC1472" s="630" t="s">
        <v>8781</v>
      </c>
    </row>
    <row r="1473" spans="26:29">
      <c r="Z1473" s="631">
        <v>882</v>
      </c>
      <c r="AA1473" s="630" t="s">
        <v>7791</v>
      </c>
      <c r="AB1473" s="630" t="s">
        <v>12368</v>
      </c>
      <c r="AC1473" s="630" t="s">
        <v>8781</v>
      </c>
    </row>
    <row r="1474" spans="26:29">
      <c r="Z1474" s="631">
        <v>883</v>
      </c>
      <c r="AA1474" s="630" t="s">
        <v>7792</v>
      </c>
      <c r="AB1474" s="630" t="s">
        <v>12369</v>
      </c>
      <c r="AC1474" s="630" t="s">
        <v>8781</v>
      </c>
    </row>
    <row r="1475" spans="26:29">
      <c r="Z1475" s="631">
        <v>884</v>
      </c>
      <c r="AA1475" s="630" t="s">
        <v>7793</v>
      </c>
      <c r="AB1475" s="630" t="s">
        <v>12370</v>
      </c>
      <c r="AC1475" s="630" t="s">
        <v>8781</v>
      </c>
    </row>
    <row r="1476" spans="26:29">
      <c r="Z1476" s="631">
        <v>885</v>
      </c>
      <c r="AA1476" s="630" t="s">
        <v>7794</v>
      </c>
      <c r="AB1476" s="630" t="s">
        <v>12371</v>
      </c>
      <c r="AC1476" s="630" t="s">
        <v>8781</v>
      </c>
    </row>
    <row r="1477" spans="26:29">
      <c r="Z1477" s="631">
        <v>886</v>
      </c>
      <c r="AA1477" s="630" t="s">
        <v>7795</v>
      </c>
      <c r="AB1477" s="630" t="s">
        <v>12372</v>
      </c>
      <c r="AC1477" s="630" t="s">
        <v>8781</v>
      </c>
    </row>
    <row r="1478" spans="26:29">
      <c r="Z1478" s="631">
        <v>887</v>
      </c>
      <c r="AA1478" s="630" t="s">
        <v>7796</v>
      </c>
      <c r="AB1478" s="630" t="s">
        <v>12373</v>
      </c>
      <c r="AC1478" s="630" t="s">
        <v>8781</v>
      </c>
    </row>
    <row r="1479" spans="26:29">
      <c r="Z1479" s="631">
        <v>888</v>
      </c>
      <c r="AA1479" s="630" t="s">
        <v>7797</v>
      </c>
      <c r="AB1479" s="630" t="s">
        <v>12374</v>
      </c>
      <c r="AC1479" s="630" t="s">
        <v>8781</v>
      </c>
    </row>
    <row r="1480" spans="26:29">
      <c r="Z1480" s="631">
        <v>889</v>
      </c>
      <c r="AA1480" s="630" t="s">
        <v>7798</v>
      </c>
      <c r="AB1480" s="630" t="s">
        <v>12375</v>
      </c>
      <c r="AC1480" s="630" t="s">
        <v>8781</v>
      </c>
    </row>
    <row r="1481" spans="26:29">
      <c r="Z1481" s="631">
        <v>890</v>
      </c>
      <c r="AA1481" s="630" t="s">
        <v>7799</v>
      </c>
      <c r="AB1481" s="630" t="s">
        <v>12376</v>
      </c>
      <c r="AC1481" s="630" t="s">
        <v>8781</v>
      </c>
    </row>
    <row r="1482" spans="26:29">
      <c r="Z1482" s="631">
        <v>891</v>
      </c>
      <c r="AA1482" s="630" t="s">
        <v>7800</v>
      </c>
      <c r="AB1482" s="630" t="s">
        <v>12377</v>
      </c>
      <c r="AC1482" s="630" t="s">
        <v>8781</v>
      </c>
    </row>
    <row r="1483" spans="26:29">
      <c r="Z1483" s="631">
        <v>892</v>
      </c>
      <c r="AA1483" s="630" t="s">
        <v>7801</v>
      </c>
      <c r="AB1483" s="630" t="s">
        <v>12378</v>
      </c>
      <c r="AC1483" s="630" t="s">
        <v>8781</v>
      </c>
    </row>
    <row r="1484" spans="26:29">
      <c r="Z1484" s="631">
        <v>893</v>
      </c>
      <c r="AA1484" s="630" t="s">
        <v>7802</v>
      </c>
      <c r="AB1484" s="630" t="s">
        <v>12379</v>
      </c>
      <c r="AC1484" s="630" t="s">
        <v>8781</v>
      </c>
    </row>
    <row r="1485" spans="26:29">
      <c r="Z1485" s="631">
        <v>894</v>
      </c>
      <c r="AA1485" s="630" t="s">
        <v>7803</v>
      </c>
      <c r="AB1485" s="630" t="s">
        <v>12380</v>
      </c>
      <c r="AC1485" s="630" t="s">
        <v>8781</v>
      </c>
    </row>
    <row r="1486" spans="26:29">
      <c r="Z1486" s="631">
        <v>895</v>
      </c>
      <c r="AA1486" s="630" t="s">
        <v>7804</v>
      </c>
      <c r="AB1486" s="630" t="s">
        <v>12381</v>
      </c>
      <c r="AC1486" s="630" t="s">
        <v>8781</v>
      </c>
    </row>
    <row r="1487" spans="26:29">
      <c r="Z1487" s="631">
        <v>896</v>
      </c>
      <c r="AA1487" s="630" t="s">
        <v>7805</v>
      </c>
      <c r="AB1487" s="630" t="s">
        <v>12382</v>
      </c>
      <c r="AC1487" s="630" t="s">
        <v>8781</v>
      </c>
    </row>
    <row r="1488" spans="26:29">
      <c r="Z1488" s="631">
        <v>897</v>
      </c>
      <c r="AA1488" s="630" t="s">
        <v>7806</v>
      </c>
      <c r="AB1488" s="630" t="s">
        <v>12383</v>
      </c>
      <c r="AC1488" s="630" t="s">
        <v>8781</v>
      </c>
    </row>
    <row r="1489" spans="26:29">
      <c r="Z1489" s="631">
        <v>898</v>
      </c>
      <c r="AA1489" s="630" t="s">
        <v>7807</v>
      </c>
      <c r="AB1489" s="630" t="s">
        <v>12384</v>
      </c>
      <c r="AC1489" s="630" t="s">
        <v>8781</v>
      </c>
    </row>
    <row r="1490" spans="26:29">
      <c r="Z1490" s="631">
        <v>899</v>
      </c>
      <c r="AA1490" s="630" t="s">
        <v>7808</v>
      </c>
      <c r="AB1490" s="630" t="s">
        <v>12385</v>
      </c>
      <c r="AC1490" s="630" t="s">
        <v>8781</v>
      </c>
    </row>
    <row r="1491" spans="26:29">
      <c r="Z1491" s="631">
        <v>900</v>
      </c>
      <c r="AA1491" s="630" t="s">
        <v>7809</v>
      </c>
      <c r="AB1491" s="630" t="s">
        <v>12386</v>
      </c>
      <c r="AC1491" s="630" t="s">
        <v>8781</v>
      </c>
    </row>
    <row r="1492" spans="26:29">
      <c r="Z1492" s="631">
        <v>901</v>
      </c>
      <c r="AA1492" s="630" t="s">
        <v>7810</v>
      </c>
      <c r="AB1492" s="630" t="s">
        <v>12387</v>
      </c>
      <c r="AC1492" s="630" t="s">
        <v>8781</v>
      </c>
    </row>
    <row r="1493" spans="26:29">
      <c r="Z1493" s="631">
        <v>902</v>
      </c>
      <c r="AA1493" s="630" t="s">
        <v>7811</v>
      </c>
      <c r="AB1493" s="630" t="s">
        <v>12388</v>
      </c>
      <c r="AC1493" s="630" t="s">
        <v>8781</v>
      </c>
    </row>
    <row r="1494" spans="26:29">
      <c r="Z1494" s="631">
        <v>903</v>
      </c>
      <c r="AA1494" s="630" t="s">
        <v>7812</v>
      </c>
      <c r="AB1494" s="630" t="s">
        <v>12389</v>
      </c>
      <c r="AC1494" s="630" t="s">
        <v>8781</v>
      </c>
    </row>
    <row r="1495" spans="26:29">
      <c r="Z1495" s="631">
        <v>904</v>
      </c>
      <c r="AA1495" s="630" t="s">
        <v>7813</v>
      </c>
      <c r="AB1495" s="630" t="s">
        <v>12390</v>
      </c>
      <c r="AC1495" s="630" t="s">
        <v>8781</v>
      </c>
    </row>
    <row r="1496" spans="26:29">
      <c r="Z1496" s="631">
        <v>905</v>
      </c>
      <c r="AA1496" s="630" t="s">
        <v>7814</v>
      </c>
      <c r="AB1496" s="630" t="s">
        <v>12391</v>
      </c>
      <c r="AC1496" s="630" t="s">
        <v>8781</v>
      </c>
    </row>
    <row r="1497" spans="26:29">
      <c r="Z1497" s="631">
        <v>906</v>
      </c>
      <c r="AA1497" s="630" t="s">
        <v>7815</v>
      </c>
      <c r="AB1497" s="630" t="s">
        <v>12392</v>
      </c>
      <c r="AC1497" s="630" t="s">
        <v>8781</v>
      </c>
    </row>
    <row r="1498" spans="26:29">
      <c r="Z1498" s="631">
        <v>907</v>
      </c>
      <c r="AA1498" s="630" t="s">
        <v>7816</v>
      </c>
      <c r="AB1498" s="630" t="s">
        <v>12393</v>
      </c>
      <c r="AC1498" s="630" t="s">
        <v>8781</v>
      </c>
    </row>
    <row r="1499" spans="26:29">
      <c r="Z1499" s="631">
        <v>908</v>
      </c>
      <c r="AA1499" s="630" t="s">
        <v>7817</v>
      </c>
      <c r="AB1499" s="630" t="s">
        <v>12394</v>
      </c>
      <c r="AC1499" s="630" t="s">
        <v>8781</v>
      </c>
    </row>
    <row r="1500" spans="26:29">
      <c r="Z1500" s="631">
        <v>909</v>
      </c>
      <c r="AA1500" s="630" t="s">
        <v>7818</v>
      </c>
      <c r="AB1500" s="630" t="s">
        <v>12395</v>
      </c>
      <c r="AC1500" s="630" t="s">
        <v>8781</v>
      </c>
    </row>
    <row r="1501" spans="26:29">
      <c r="Z1501" s="631">
        <v>910</v>
      </c>
      <c r="AA1501" s="630" t="s">
        <v>7819</v>
      </c>
      <c r="AB1501" s="630" t="s">
        <v>12396</v>
      </c>
      <c r="AC1501" s="630" t="s">
        <v>8781</v>
      </c>
    </row>
    <row r="1502" spans="26:29">
      <c r="Z1502" s="631">
        <v>911</v>
      </c>
      <c r="AA1502" s="630" t="s">
        <v>7820</v>
      </c>
      <c r="AB1502" s="630" t="s">
        <v>12397</v>
      </c>
      <c r="AC1502" s="630" t="s">
        <v>8781</v>
      </c>
    </row>
    <row r="1503" spans="26:29">
      <c r="Z1503" s="631">
        <v>912</v>
      </c>
      <c r="AA1503" s="630" t="s">
        <v>7821</v>
      </c>
      <c r="AB1503" s="630" t="s">
        <v>12398</v>
      </c>
      <c r="AC1503" s="630" t="s">
        <v>8781</v>
      </c>
    </row>
    <row r="1504" spans="26:29">
      <c r="Z1504" s="631">
        <v>913</v>
      </c>
      <c r="AA1504" s="630" t="s">
        <v>7822</v>
      </c>
      <c r="AB1504" s="630" t="s">
        <v>12399</v>
      </c>
      <c r="AC1504" s="630" t="s">
        <v>8781</v>
      </c>
    </row>
    <row r="1505" spans="26:29">
      <c r="Z1505" s="631">
        <v>914</v>
      </c>
      <c r="AA1505" s="630" t="s">
        <v>7823</v>
      </c>
      <c r="AB1505" s="630" t="s">
        <v>12400</v>
      </c>
      <c r="AC1505" s="630" t="s">
        <v>8781</v>
      </c>
    </row>
    <row r="1506" spans="26:29">
      <c r="Z1506" s="631">
        <v>915</v>
      </c>
      <c r="AA1506" s="630" t="s">
        <v>7824</v>
      </c>
      <c r="AB1506" s="630" t="s">
        <v>12401</v>
      </c>
      <c r="AC1506" s="630" t="s">
        <v>8781</v>
      </c>
    </row>
    <row r="1507" spans="26:29">
      <c r="Z1507" s="631">
        <v>916</v>
      </c>
      <c r="AA1507" s="630" t="s">
        <v>7825</v>
      </c>
      <c r="AB1507" s="630" t="s">
        <v>12402</v>
      </c>
      <c r="AC1507" s="630" t="s">
        <v>8781</v>
      </c>
    </row>
    <row r="1508" spans="26:29">
      <c r="Z1508" s="631">
        <v>917</v>
      </c>
      <c r="AA1508" s="630" t="s">
        <v>7826</v>
      </c>
      <c r="AB1508" s="630" t="s">
        <v>12403</v>
      </c>
      <c r="AC1508" s="630" t="s">
        <v>8781</v>
      </c>
    </row>
    <row r="1509" spans="26:29">
      <c r="Z1509" s="631">
        <v>918</v>
      </c>
      <c r="AA1509" s="630" t="s">
        <v>7827</v>
      </c>
      <c r="AB1509" s="630" t="s">
        <v>12404</v>
      </c>
      <c r="AC1509" s="630" t="s">
        <v>8781</v>
      </c>
    </row>
    <row r="1510" spans="26:29">
      <c r="Z1510" s="631">
        <v>919</v>
      </c>
      <c r="AA1510" s="630" t="s">
        <v>7828</v>
      </c>
      <c r="AB1510" s="630" t="s">
        <v>12405</v>
      </c>
      <c r="AC1510" s="630" t="s">
        <v>8781</v>
      </c>
    </row>
    <row r="1511" spans="26:29">
      <c r="Z1511" s="631">
        <v>920</v>
      </c>
      <c r="AA1511" s="630" t="s">
        <v>7829</v>
      </c>
      <c r="AB1511" s="630" t="s">
        <v>12406</v>
      </c>
      <c r="AC1511" s="630" t="s">
        <v>8781</v>
      </c>
    </row>
    <row r="1512" spans="26:29">
      <c r="Z1512" s="631">
        <v>921</v>
      </c>
      <c r="AA1512" s="630" t="s">
        <v>7830</v>
      </c>
      <c r="AB1512" s="630" t="s">
        <v>12407</v>
      </c>
      <c r="AC1512" s="630" t="s">
        <v>8781</v>
      </c>
    </row>
    <row r="1513" spans="26:29">
      <c r="Z1513" s="631">
        <v>922</v>
      </c>
      <c r="AA1513" s="630" t="s">
        <v>7831</v>
      </c>
      <c r="AB1513" s="630" t="s">
        <v>12408</v>
      </c>
      <c r="AC1513" s="630" t="s">
        <v>8781</v>
      </c>
    </row>
    <row r="1514" spans="26:29">
      <c r="Z1514" s="631">
        <v>923</v>
      </c>
      <c r="AA1514" s="630" t="s">
        <v>7832</v>
      </c>
      <c r="AB1514" s="630" t="s">
        <v>12409</v>
      </c>
      <c r="AC1514" s="630" t="s">
        <v>8781</v>
      </c>
    </row>
    <row r="1515" spans="26:29">
      <c r="Z1515" s="631">
        <v>924</v>
      </c>
      <c r="AA1515" s="630" t="s">
        <v>7833</v>
      </c>
      <c r="AB1515" s="630" t="s">
        <v>12410</v>
      </c>
      <c r="AC1515" s="630" t="s">
        <v>8781</v>
      </c>
    </row>
    <row r="1516" spans="26:29">
      <c r="Z1516" s="631">
        <v>925</v>
      </c>
      <c r="AA1516" s="630" t="s">
        <v>7834</v>
      </c>
      <c r="AB1516" s="630" t="s">
        <v>12411</v>
      </c>
      <c r="AC1516" s="630" t="s">
        <v>8781</v>
      </c>
    </row>
    <row r="1517" spans="26:29">
      <c r="Z1517" s="631">
        <v>926</v>
      </c>
      <c r="AA1517" s="630" t="s">
        <v>7835</v>
      </c>
      <c r="AB1517" s="630" t="s">
        <v>12412</v>
      </c>
      <c r="AC1517" s="630" t="s">
        <v>8781</v>
      </c>
    </row>
    <row r="1518" spans="26:29">
      <c r="Z1518" s="631">
        <v>927</v>
      </c>
      <c r="AA1518" s="630" t="s">
        <v>7836</v>
      </c>
      <c r="AB1518" s="630" t="s">
        <v>12413</v>
      </c>
      <c r="AC1518" s="630" t="s">
        <v>8781</v>
      </c>
    </row>
    <row r="1519" spans="26:29">
      <c r="Z1519" s="631">
        <v>928</v>
      </c>
      <c r="AA1519" s="630" t="s">
        <v>7837</v>
      </c>
      <c r="AB1519" s="630" t="s">
        <v>12414</v>
      </c>
      <c r="AC1519" s="630" t="s">
        <v>8781</v>
      </c>
    </row>
    <row r="1520" spans="26:29">
      <c r="Z1520" s="631">
        <v>929</v>
      </c>
      <c r="AA1520" s="630" t="s">
        <v>7838</v>
      </c>
      <c r="AB1520" s="630" t="s">
        <v>12415</v>
      </c>
      <c r="AC1520" s="630" t="s">
        <v>8781</v>
      </c>
    </row>
    <row r="1521" spans="26:29">
      <c r="Z1521" s="631">
        <v>930</v>
      </c>
      <c r="AA1521" s="630" t="s">
        <v>7839</v>
      </c>
      <c r="AB1521" s="630" t="s">
        <v>12416</v>
      </c>
      <c r="AC1521" s="630" t="s">
        <v>8781</v>
      </c>
    </row>
    <row r="1522" spans="26:29">
      <c r="Z1522" s="631">
        <v>931</v>
      </c>
      <c r="AA1522" s="630" t="s">
        <v>7840</v>
      </c>
      <c r="AB1522" s="630" t="s">
        <v>12417</v>
      </c>
      <c r="AC1522" s="630" t="s">
        <v>8781</v>
      </c>
    </row>
    <row r="1523" spans="26:29">
      <c r="Z1523" s="631">
        <v>932</v>
      </c>
      <c r="AA1523" s="630" t="s">
        <v>7841</v>
      </c>
      <c r="AB1523" s="630" t="s">
        <v>12418</v>
      </c>
      <c r="AC1523" s="630" t="s">
        <v>8781</v>
      </c>
    </row>
    <row r="1524" spans="26:29">
      <c r="Z1524" s="631">
        <v>933</v>
      </c>
      <c r="AA1524" s="630" t="s">
        <v>7842</v>
      </c>
      <c r="AB1524" s="630" t="s">
        <v>12419</v>
      </c>
      <c r="AC1524" s="630" t="s">
        <v>8781</v>
      </c>
    </row>
    <row r="1525" spans="26:29">
      <c r="Z1525" s="631">
        <v>934</v>
      </c>
      <c r="AA1525" s="630" t="s">
        <v>7843</v>
      </c>
      <c r="AB1525" s="630" t="s">
        <v>12420</v>
      </c>
      <c r="AC1525" s="630" t="s">
        <v>8781</v>
      </c>
    </row>
    <row r="1526" spans="26:29">
      <c r="Z1526" s="631">
        <v>935</v>
      </c>
      <c r="AA1526" s="630" t="s">
        <v>7844</v>
      </c>
      <c r="AB1526" s="630" t="s">
        <v>12421</v>
      </c>
      <c r="AC1526" s="630" t="s">
        <v>8781</v>
      </c>
    </row>
    <row r="1527" spans="26:29">
      <c r="Z1527" s="631">
        <v>936</v>
      </c>
      <c r="AA1527" s="630" t="s">
        <v>7845</v>
      </c>
      <c r="AB1527" s="630" t="s">
        <v>12422</v>
      </c>
      <c r="AC1527" s="630" t="s">
        <v>8781</v>
      </c>
    </row>
    <row r="1528" spans="26:29">
      <c r="Z1528" s="631">
        <v>937</v>
      </c>
      <c r="AA1528" s="630" t="s">
        <v>7846</v>
      </c>
      <c r="AB1528" s="630" t="s">
        <v>12423</v>
      </c>
      <c r="AC1528" s="630" t="s">
        <v>8781</v>
      </c>
    </row>
    <row r="1529" spans="26:29">
      <c r="Z1529" s="631">
        <v>938</v>
      </c>
      <c r="AA1529" s="630" t="s">
        <v>7847</v>
      </c>
      <c r="AB1529" s="630" t="s">
        <v>12424</v>
      </c>
      <c r="AC1529" s="630" t="s">
        <v>8781</v>
      </c>
    </row>
    <row r="1530" spans="26:29">
      <c r="Z1530" s="631">
        <v>939</v>
      </c>
      <c r="AA1530" s="630" t="s">
        <v>7848</v>
      </c>
      <c r="AB1530" s="630" t="s">
        <v>12425</v>
      </c>
      <c r="AC1530" s="630" t="s">
        <v>8781</v>
      </c>
    </row>
    <row r="1531" spans="26:29">
      <c r="Z1531" s="631">
        <v>940</v>
      </c>
      <c r="AA1531" s="630" t="s">
        <v>7849</v>
      </c>
      <c r="AB1531" s="630" t="s">
        <v>12426</v>
      </c>
      <c r="AC1531" s="630" t="s">
        <v>8781</v>
      </c>
    </row>
    <row r="1532" spans="26:29">
      <c r="Z1532" s="631">
        <v>941</v>
      </c>
      <c r="AA1532" s="630" t="s">
        <v>7850</v>
      </c>
      <c r="AB1532" s="630" t="s">
        <v>12427</v>
      </c>
      <c r="AC1532" s="630" t="s">
        <v>8781</v>
      </c>
    </row>
    <row r="1533" spans="26:29">
      <c r="Z1533" s="631">
        <v>942</v>
      </c>
      <c r="AA1533" s="630" t="s">
        <v>7851</v>
      </c>
      <c r="AB1533" s="630" t="s">
        <v>12428</v>
      </c>
      <c r="AC1533" s="630" t="s">
        <v>8781</v>
      </c>
    </row>
    <row r="1534" spans="26:29">
      <c r="Z1534" s="631">
        <v>943</v>
      </c>
      <c r="AA1534" s="630" t="s">
        <v>7852</v>
      </c>
      <c r="AB1534" s="630" t="s">
        <v>12429</v>
      </c>
      <c r="AC1534" s="630" t="s">
        <v>8781</v>
      </c>
    </row>
    <row r="1535" spans="26:29">
      <c r="Z1535" s="631">
        <v>944</v>
      </c>
      <c r="AA1535" s="630" t="s">
        <v>7853</v>
      </c>
      <c r="AB1535" s="630" t="s">
        <v>12430</v>
      </c>
      <c r="AC1535" s="630" t="s">
        <v>8781</v>
      </c>
    </row>
    <row r="1536" spans="26:29">
      <c r="Z1536" s="631">
        <v>945</v>
      </c>
      <c r="AA1536" s="630" t="s">
        <v>7854</v>
      </c>
      <c r="AB1536" s="630" t="s">
        <v>12431</v>
      </c>
      <c r="AC1536" s="630" t="s">
        <v>8781</v>
      </c>
    </row>
    <row r="1537" spans="26:29">
      <c r="Z1537" s="631">
        <v>946</v>
      </c>
      <c r="AA1537" s="630" t="s">
        <v>7855</v>
      </c>
      <c r="AB1537" s="630" t="s">
        <v>12432</v>
      </c>
      <c r="AC1537" s="630" t="s">
        <v>8781</v>
      </c>
    </row>
    <row r="1538" spans="26:29">
      <c r="Z1538" s="631">
        <v>947</v>
      </c>
      <c r="AA1538" s="630" t="s">
        <v>7856</v>
      </c>
      <c r="AB1538" s="630" t="s">
        <v>12433</v>
      </c>
      <c r="AC1538" s="630" t="s">
        <v>8781</v>
      </c>
    </row>
    <row r="1539" spans="26:29">
      <c r="Z1539" s="631">
        <v>948</v>
      </c>
      <c r="AA1539" s="630" t="s">
        <v>7857</v>
      </c>
      <c r="AB1539" s="630" t="s">
        <v>12434</v>
      </c>
      <c r="AC1539" s="630" t="s">
        <v>8781</v>
      </c>
    </row>
    <row r="1540" spans="26:29">
      <c r="Z1540" s="631">
        <v>949</v>
      </c>
      <c r="AA1540" s="630" t="s">
        <v>7858</v>
      </c>
      <c r="AB1540" s="630" t="s">
        <v>12435</v>
      </c>
      <c r="AC1540" s="630" t="s">
        <v>8781</v>
      </c>
    </row>
    <row r="1541" spans="26:29">
      <c r="Z1541" s="631">
        <v>950</v>
      </c>
      <c r="AA1541" s="630" t="s">
        <v>7859</v>
      </c>
      <c r="AB1541" s="630" t="s">
        <v>12436</v>
      </c>
      <c r="AC1541" s="630" t="s">
        <v>8781</v>
      </c>
    </row>
    <row r="1542" spans="26:29">
      <c r="Z1542" s="631">
        <v>951</v>
      </c>
      <c r="AA1542" s="630" t="s">
        <v>7860</v>
      </c>
      <c r="AB1542" s="630" t="s">
        <v>12437</v>
      </c>
      <c r="AC1542" s="630" t="s">
        <v>8781</v>
      </c>
    </row>
    <row r="1543" spans="26:29">
      <c r="Z1543" s="631">
        <v>952</v>
      </c>
      <c r="AA1543" s="630" t="s">
        <v>7861</v>
      </c>
      <c r="AB1543" s="630" t="s">
        <v>12438</v>
      </c>
      <c r="AC1543" s="630" t="s">
        <v>8781</v>
      </c>
    </row>
    <row r="1544" spans="26:29">
      <c r="Z1544" s="631">
        <v>953</v>
      </c>
      <c r="AA1544" s="630" t="s">
        <v>7862</v>
      </c>
      <c r="AB1544" s="630" t="s">
        <v>12439</v>
      </c>
      <c r="AC1544" s="630" t="s">
        <v>8781</v>
      </c>
    </row>
    <row r="1545" spans="26:29">
      <c r="Z1545" s="631">
        <v>954</v>
      </c>
      <c r="AA1545" s="630" t="s">
        <v>7863</v>
      </c>
      <c r="AB1545" s="630" t="s">
        <v>12440</v>
      </c>
      <c r="AC1545" s="630" t="s">
        <v>8781</v>
      </c>
    </row>
    <row r="1546" spans="26:29">
      <c r="Z1546" s="631">
        <v>955</v>
      </c>
      <c r="AA1546" s="630" t="s">
        <v>7864</v>
      </c>
      <c r="AB1546" s="630" t="s">
        <v>12441</v>
      </c>
      <c r="AC1546" s="630" t="s">
        <v>8781</v>
      </c>
    </row>
    <row r="1547" spans="26:29">
      <c r="Z1547" s="631">
        <v>956</v>
      </c>
      <c r="AA1547" s="630" t="s">
        <v>7865</v>
      </c>
      <c r="AB1547" s="630" t="s">
        <v>12442</v>
      </c>
      <c r="AC1547" s="630" t="s">
        <v>8781</v>
      </c>
    </row>
    <row r="1548" spans="26:29">
      <c r="Z1548" s="631">
        <v>957</v>
      </c>
      <c r="AA1548" s="630" t="s">
        <v>7866</v>
      </c>
      <c r="AB1548" s="630" t="s">
        <v>12443</v>
      </c>
      <c r="AC1548" s="630" t="s">
        <v>8781</v>
      </c>
    </row>
    <row r="1549" spans="26:29">
      <c r="Z1549" s="631">
        <v>958</v>
      </c>
      <c r="AA1549" s="630" t="s">
        <v>7867</v>
      </c>
      <c r="AB1549" s="630" t="s">
        <v>12444</v>
      </c>
      <c r="AC1549" s="630" t="s">
        <v>8781</v>
      </c>
    </row>
    <row r="1550" spans="26:29">
      <c r="Z1550" s="631">
        <v>959</v>
      </c>
      <c r="AA1550" s="630" t="s">
        <v>7868</v>
      </c>
      <c r="AB1550" s="630" t="s">
        <v>12445</v>
      </c>
      <c r="AC1550" s="630" t="s">
        <v>8781</v>
      </c>
    </row>
    <row r="1551" spans="26:29">
      <c r="Z1551" s="631">
        <v>960</v>
      </c>
      <c r="AA1551" s="630" t="s">
        <v>7869</v>
      </c>
      <c r="AB1551" s="630" t="s">
        <v>12446</v>
      </c>
      <c r="AC1551" s="630" t="s">
        <v>8781</v>
      </c>
    </row>
    <row r="1552" spans="26:29">
      <c r="Z1552" s="631">
        <v>961</v>
      </c>
      <c r="AA1552" s="630" t="s">
        <v>7870</v>
      </c>
      <c r="AB1552" s="630" t="s">
        <v>12447</v>
      </c>
      <c r="AC1552" s="630" t="s">
        <v>8781</v>
      </c>
    </row>
    <row r="1553" spans="26:29">
      <c r="Z1553" s="631">
        <v>962</v>
      </c>
      <c r="AA1553" s="630" t="s">
        <v>7871</v>
      </c>
      <c r="AB1553" s="630" t="s">
        <v>12448</v>
      </c>
      <c r="AC1553" s="630" t="s">
        <v>8781</v>
      </c>
    </row>
    <row r="1554" spans="26:29">
      <c r="Z1554" s="631">
        <v>963</v>
      </c>
      <c r="AA1554" s="630" t="s">
        <v>7872</v>
      </c>
      <c r="AB1554" s="630" t="s">
        <v>12449</v>
      </c>
      <c r="AC1554" s="630" t="s">
        <v>8781</v>
      </c>
    </row>
    <row r="1555" spans="26:29">
      <c r="Z1555" s="631">
        <v>964</v>
      </c>
      <c r="AA1555" s="630" t="s">
        <v>7873</v>
      </c>
      <c r="AB1555" s="630" t="s">
        <v>12450</v>
      </c>
      <c r="AC1555" s="630" t="s">
        <v>8781</v>
      </c>
    </row>
    <row r="1556" spans="26:29">
      <c r="Z1556" s="631">
        <v>965</v>
      </c>
      <c r="AA1556" s="630" t="s">
        <v>7874</v>
      </c>
      <c r="AB1556" s="630" t="s">
        <v>12451</v>
      </c>
      <c r="AC1556" s="630" t="s">
        <v>8781</v>
      </c>
    </row>
    <row r="1557" spans="26:29">
      <c r="Z1557" s="631">
        <v>966</v>
      </c>
      <c r="AA1557" s="630" t="s">
        <v>7875</v>
      </c>
      <c r="AB1557" s="630" t="s">
        <v>12452</v>
      </c>
      <c r="AC1557" s="630" t="s">
        <v>8781</v>
      </c>
    </row>
    <row r="1558" spans="26:29">
      <c r="Z1558" s="631">
        <v>967</v>
      </c>
      <c r="AA1558" s="630" t="s">
        <v>7876</v>
      </c>
      <c r="AB1558" s="630" t="s">
        <v>12453</v>
      </c>
      <c r="AC1558" s="630" t="s">
        <v>8781</v>
      </c>
    </row>
    <row r="1559" spans="26:29">
      <c r="Z1559" s="631">
        <v>968</v>
      </c>
      <c r="AA1559" s="630" t="s">
        <v>7877</v>
      </c>
      <c r="AB1559" s="630" t="s">
        <v>12454</v>
      </c>
      <c r="AC1559" s="630" t="s">
        <v>8781</v>
      </c>
    </row>
    <row r="1560" spans="26:29">
      <c r="Z1560" s="631">
        <v>969</v>
      </c>
      <c r="AA1560" s="630" t="s">
        <v>7878</v>
      </c>
      <c r="AB1560" s="630" t="s">
        <v>12455</v>
      </c>
      <c r="AC1560" s="630" t="s">
        <v>8781</v>
      </c>
    </row>
    <row r="1561" spans="26:29">
      <c r="Z1561" s="631">
        <v>970</v>
      </c>
      <c r="AA1561" s="630" t="s">
        <v>7879</v>
      </c>
      <c r="AB1561" s="630" t="s">
        <v>12456</v>
      </c>
      <c r="AC1561" s="630" t="s">
        <v>8781</v>
      </c>
    </row>
    <row r="1562" spans="26:29">
      <c r="Z1562" s="631">
        <v>971</v>
      </c>
      <c r="AA1562" s="630" t="s">
        <v>7880</v>
      </c>
      <c r="AB1562" s="630" t="s">
        <v>12457</v>
      </c>
      <c r="AC1562" s="630" t="s">
        <v>8781</v>
      </c>
    </row>
    <row r="1563" spans="26:29">
      <c r="Z1563" s="631">
        <v>972</v>
      </c>
      <c r="AA1563" s="630" t="s">
        <v>7881</v>
      </c>
      <c r="AB1563" s="630" t="s">
        <v>12458</v>
      </c>
      <c r="AC1563" s="630" t="s">
        <v>8781</v>
      </c>
    </row>
    <row r="1564" spans="26:29">
      <c r="Z1564" s="631">
        <v>973</v>
      </c>
      <c r="AA1564" s="630" t="s">
        <v>7882</v>
      </c>
      <c r="AB1564" s="630" t="s">
        <v>12459</v>
      </c>
      <c r="AC1564" s="630" t="s">
        <v>8781</v>
      </c>
    </row>
    <row r="1565" spans="26:29">
      <c r="Z1565" s="631">
        <v>974</v>
      </c>
      <c r="AA1565" s="630" t="s">
        <v>7883</v>
      </c>
      <c r="AB1565" s="630" t="s">
        <v>12460</v>
      </c>
      <c r="AC1565" s="630" t="s">
        <v>8781</v>
      </c>
    </row>
    <row r="1566" spans="26:29">
      <c r="Z1566" s="631">
        <v>975</v>
      </c>
      <c r="AA1566" s="630" t="s">
        <v>7884</v>
      </c>
      <c r="AB1566" s="630" t="s">
        <v>12461</v>
      </c>
      <c r="AC1566" s="630" t="s">
        <v>8781</v>
      </c>
    </row>
    <row r="1567" spans="26:29">
      <c r="Z1567" s="631">
        <v>976</v>
      </c>
      <c r="AA1567" s="630" t="s">
        <v>7885</v>
      </c>
      <c r="AB1567" s="630" t="s">
        <v>12462</v>
      </c>
      <c r="AC1567" s="630" t="s">
        <v>8781</v>
      </c>
    </row>
    <row r="1568" spans="26:29">
      <c r="Z1568" s="631">
        <v>977</v>
      </c>
      <c r="AA1568" s="630" t="s">
        <v>7886</v>
      </c>
      <c r="AB1568" s="630" t="s">
        <v>12463</v>
      </c>
      <c r="AC1568" s="630" t="s">
        <v>8781</v>
      </c>
    </row>
    <row r="1569" spans="26:29">
      <c r="Z1569" s="631">
        <v>978</v>
      </c>
      <c r="AA1569" s="630" t="s">
        <v>7887</v>
      </c>
      <c r="AB1569" s="630" t="s">
        <v>12464</v>
      </c>
      <c r="AC1569" s="630" t="s">
        <v>8781</v>
      </c>
    </row>
    <row r="1570" spans="26:29">
      <c r="Z1570" s="631">
        <v>979</v>
      </c>
      <c r="AA1570" s="630" t="s">
        <v>7888</v>
      </c>
      <c r="AB1570" s="630" t="s">
        <v>12465</v>
      </c>
      <c r="AC1570" s="630" t="s">
        <v>8781</v>
      </c>
    </row>
    <row r="1571" spans="26:29">
      <c r="Z1571" s="631">
        <v>980</v>
      </c>
      <c r="AA1571" s="630" t="s">
        <v>7889</v>
      </c>
      <c r="AB1571" s="630" t="s">
        <v>12466</v>
      </c>
      <c r="AC1571" s="630" t="s">
        <v>8781</v>
      </c>
    </row>
    <row r="1572" spans="26:29">
      <c r="Z1572" s="631">
        <v>981</v>
      </c>
      <c r="AA1572" s="630" t="s">
        <v>7890</v>
      </c>
      <c r="AB1572" s="630" t="s">
        <v>12467</v>
      </c>
      <c r="AC1572" s="630" t="s">
        <v>8781</v>
      </c>
    </row>
    <row r="1573" spans="26:29">
      <c r="Z1573" s="631">
        <v>982</v>
      </c>
      <c r="AA1573" s="630" t="s">
        <v>7891</v>
      </c>
      <c r="AB1573" s="630" t="s">
        <v>12468</v>
      </c>
      <c r="AC1573" s="630" t="s">
        <v>8781</v>
      </c>
    </row>
    <row r="1574" spans="26:29">
      <c r="Z1574" s="631">
        <v>983</v>
      </c>
      <c r="AA1574" s="630" t="s">
        <v>7892</v>
      </c>
      <c r="AB1574" s="630" t="s">
        <v>12469</v>
      </c>
      <c r="AC1574" s="630" t="s">
        <v>8781</v>
      </c>
    </row>
    <row r="1575" spans="26:29">
      <c r="Z1575" s="631">
        <v>984</v>
      </c>
      <c r="AA1575" s="630" t="s">
        <v>7893</v>
      </c>
      <c r="AB1575" s="630" t="s">
        <v>12470</v>
      </c>
      <c r="AC1575" s="630" t="s">
        <v>8781</v>
      </c>
    </row>
    <row r="1576" spans="26:29">
      <c r="Z1576" s="631">
        <v>985</v>
      </c>
      <c r="AA1576" s="630" t="s">
        <v>7894</v>
      </c>
      <c r="AB1576" s="630" t="s">
        <v>12471</v>
      </c>
      <c r="AC1576" s="630" t="s">
        <v>8781</v>
      </c>
    </row>
    <row r="1577" spans="26:29">
      <c r="Z1577" s="631">
        <v>986</v>
      </c>
      <c r="AA1577" s="630" t="s">
        <v>7895</v>
      </c>
      <c r="AB1577" s="630" t="s">
        <v>12472</v>
      </c>
      <c r="AC1577" s="630" t="s">
        <v>8781</v>
      </c>
    </row>
    <row r="1578" spans="26:29">
      <c r="Z1578" s="631">
        <v>987</v>
      </c>
      <c r="AA1578" s="630" t="s">
        <v>7896</v>
      </c>
      <c r="AB1578" s="630" t="s">
        <v>12473</v>
      </c>
      <c r="AC1578" s="630" t="s">
        <v>8781</v>
      </c>
    </row>
    <row r="1579" spans="26:29">
      <c r="Z1579" s="631">
        <v>988</v>
      </c>
      <c r="AA1579" s="630" t="s">
        <v>7897</v>
      </c>
      <c r="AB1579" s="630" t="s">
        <v>12474</v>
      </c>
      <c r="AC1579" s="630" t="s">
        <v>8781</v>
      </c>
    </row>
    <row r="1580" spans="26:29">
      <c r="Z1580" s="631">
        <v>989</v>
      </c>
      <c r="AA1580" s="630" t="s">
        <v>7898</v>
      </c>
      <c r="AB1580" s="630" t="s">
        <v>12475</v>
      </c>
      <c r="AC1580" s="630" t="s">
        <v>8781</v>
      </c>
    </row>
    <row r="1581" spans="26:29">
      <c r="Z1581" s="631">
        <v>990</v>
      </c>
      <c r="AA1581" s="630" t="s">
        <v>7899</v>
      </c>
      <c r="AB1581" s="630" t="s">
        <v>12476</v>
      </c>
      <c r="AC1581" s="630" t="s">
        <v>8781</v>
      </c>
    </row>
    <row r="1582" spans="26:29">
      <c r="Z1582" s="631">
        <v>991</v>
      </c>
      <c r="AA1582" s="630" t="s">
        <v>7900</v>
      </c>
      <c r="AB1582" s="630" t="s">
        <v>12477</v>
      </c>
      <c r="AC1582" s="630" t="s">
        <v>8781</v>
      </c>
    </row>
    <row r="1583" spans="26:29">
      <c r="Z1583" s="631">
        <v>992</v>
      </c>
      <c r="AA1583" s="630" t="s">
        <v>7901</v>
      </c>
      <c r="AB1583" s="630" t="s">
        <v>12478</v>
      </c>
      <c r="AC1583" s="630" t="s">
        <v>8781</v>
      </c>
    </row>
    <row r="1584" spans="26:29">
      <c r="Z1584" s="631">
        <v>993</v>
      </c>
      <c r="AA1584" s="630" t="s">
        <v>7902</v>
      </c>
      <c r="AB1584" s="630" t="s">
        <v>12479</v>
      </c>
      <c r="AC1584" s="630" t="s">
        <v>8781</v>
      </c>
    </row>
    <row r="1585" spans="26:29">
      <c r="Z1585" s="631">
        <v>994</v>
      </c>
      <c r="AA1585" s="630" t="s">
        <v>7903</v>
      </c>
      <c r="AB1585" s="630" t="s">
        <v>12480</v>
      </c>
      <c r="AC1585" s="630" t="s">
        <v>8781</v>
      </c>
    </row>
    <row r="1586" spans="26:29">
      <c r="Z1586" s="631">
        <v>995</v>
      </c>
      <c r="AA1586" s="630" t="s">
        <v>7904</v>
      </c>
      <c r="AB1586" s="630" t="s">
        <v>12481</v>
      </c>
      <c r="AC1586" s="630" t="s">
        <v>8781</v>
      </c>
    </row>
    <row r="1587" spans="26:29">
      <c r="Z1587" s="631">
        <v>996</v>
      </c>
      <c r="AA1587" s="630" t="s">
        <v>7905</v>
      </c>
      <c r="AB1587" s="630" t="s">
        <v>12482</v>
      </c>
      <c r="AC1587" s="630" t="s">
        <v>8781</v>
      </c>
    </row>
    <row r="1588" spans="26:29">
      <c r="Z1588" s="631">
        <v>997</v>
      </c>
      <c r="AA1588" s="630" t="s">
        <v>7906</v>
      </c>
      <c r="AB1588" s="630" t="s">
        <v>12483</v>
      </c>
      <c r="AC1588" s="630" t="s">
        <v>8781</v>
      </c>
    </row>
    <row r="1589" spans="26:29">
      <c r="Z1589" s="631">
        <v>998</v>
      </c>
      <c r="AA1589" s="630" t="s">
        <v>7907</v>
      </c>
      <c r="AB1589" s="630" t="s">
        <v>12484</v>
      </c>
      <c r="AC1589" s="630" t="s">
        <v>8781</v>
      </c>
    </row>
    <row r="1590" spans="26:29">
      <c r="Z1590" s="631">
        <v>999</v>
      </c>
      <c r="AA1590" s="630" t="s">
        <v>7908</v>
      </c>
      <c r="AB1590" s="630" t="s">
        <v>12485</v>
      </c>
      <c r="AC1590" s="630" t="s">
        <v>8781</v>
      </c>
    </row>
    <row r="1591" spans="26:29">
      <c r="Z1591" s="631">
        <v>1000</v>
      </c>
      <c r="AA1591" s="630" t="s">
        <v>7909</v>
      </c>
      <c r="AB1591" s="630" t="s">
        <v>12486</v>
      </c>
      <c r="AC1591" s="630" t="s">
        <v>8781</v>
      </c>
    </row>
    <row r="1592" spans="26:29">
      <c r="Z1592" s="631">
        <v>1001</v>
      </c>
      <c r="AA1592" s="630" t="s">
        <v>7910</v>
      </c>
      <c r="AB1592" s="630" t="s">
        <v>12487</v>
      </c>
      <c r="AC1592" s="630" t="s">
        <v>8781</v>
      </c>
    </row>
    <row r="1593" spans="26:29">
      <c r="Z1593" s="631">
        <v>1002</v>
      </c>
      <c r="AA1593" s="630" t="s">
        <v>7911</v>
      </c>
      <c r="AB1593" s="630" t="s">
        <v>12488</v>
      </c>
      <c r="AC1593" s="630" t="s">
        <v>8781</v>
      </c>
    </row>
    <row r="1594" spans="26:29">
      <c r="Z1594" s="631">
        <v>1003</v>
      </c>
      <c r="AA1594" s="630" t="s">
        <v>7912</v>
      </c>
      <c r="AB1594" s="630" t="s">
        <v>12489</v>
      </c>
      <c r="AC1594" s="630" t="s">
        <v>8781</v>
      </c>
    </row>
    <row r="1595" spans="26:29">
      <c r="Z1595" s="631">
        <v>1004</v>
      </c>
      <c r="AA1595" s="630" t="s">
        <v>7913</v>
      </c>
      <c r="AB1595" s="630" t="s">
        <v>12490</v>
      </c>
      <c r="AC1595" s="630" t="s">
        <v>8781</v>
      </c>
    </row>
    <row r="1596" spans="26:29">
      <c r="Z1596" s="631">
        <v>1005</v>
      </c>
      <c r="AA1596" s="630" t="s">
        <v>7914</v>
      </c>
      <c r="AB1596" s="630" t="s">
        <v>12491</v>
      </c>
      <c r="AC1596" s="630" t="s">
        <v>8781</v>
      </c>
    </row>
    <row r="1597" spans="26:29">
      <c r="Z1597" s="631">
        <v>1006</v>
      </c>
      <c r="AA1597" s="630" t="s">
        <v>7915</v>
      </c>
      <c r="AB1597" s="630" t="s">
        <v>12492</v>
      </c>
      <c r="AC1597" s="630" t="s">
        <v>8781</v>
      </c>
    </row>
    <row r="1598" spans="26:29">
      <c r="Z1598" s="631">
        <v>1007</v>
      </c>
      <c r="AA1598" s="630" t="s">
        <v>7916</v>
      </c>
      <c r="AB1598" s="630" t="s">
        <v>12493</v>
      </c>
      <c r="AC1598" s="630" t="s">
        <v>8781</v>
      </c>
    </row>
    <row r="1599" spans="26:29">
      <c r="Z1599" s="631">
        <v>1008</v>
      </c>
      <c r="AA1599" s="630" t="s">
        <v>7917</v>
      </c>
      <c r="AB1599" s="630" t="s">
        <v>12494</v>
      </c>
      <c r="AC1599" s="630" t="s">
        <v>8781</v>
      </c>
    </row>
    <row r="1600" spans="26:29">
      <c r="Z1600" s="631">
        <v>1009</v>
      </c>
      <c r="AA1600" s="630" t="s">
        <v>7918</v>
      </c>
      <c r="AB1600" s="630" t="s">
        <v>12495</v>
      </c>
      <c r="AC1600" s="630" t="s">
        <v>8781</v>
      </c>
    </row>
    <row r="1601" spans="26:29">
      <c r="Z1601" s="631">
        <v>1010</v>
      </c>
      <c r="AA1601" s="630" t="s">
        <v>7919</v>
      </c>
      <c r="AB1601" s="630" t="s">
        <v>12496</v>
      </c>
      <c r="AC1601" s="630" t="s">
        <v>8781</v>
      </c>
    </row>
    <row r="1602" spans="26:29">
      <c r="Z1602" s="631">
        <v>1011</v>
      </c>
      <c r="AA1602" s="630" t="s">
        <v>7920</v>
      </c>
      <c r="AB1602" s="630" t="s">
        <v>12497</v>
      </c>
      <c r="AC1602" s="630" t="s">
        <v>8781</v>
      </c>
    </row>
    <row r="1603" spans="26:29">
      <c r="Z1603" s="631">
        <v>1012</v>
      </c>
      <c r="AA1603" s="630" t="s">
        <v>7921</v>
      </c>
      <c r="AB1603" s="630" t="s">
        <v>12498</v>
      </c>
      <c r="AC1603" s="630" t="s">
        <v>8781</v>
      </c>
    </row>
    <row r="1604" spans="26:29">
      <c r="Z1604" s="631">
        <v>1013</v>
      </c>
      <c r="AA1604" s="630" t="s">
        <v>7922</v>
      </c>
      <c r="AB1604" s="630" t="s">
        <v>12499</v>
      </c>
      <c r="AC1604" s="630" t="s">
        <v>8781</v>
      </c>
    </row>
    <row r="1605" spans="26:29">
      <c r="Z1605" s="631">
        <v>1014</v>
      </c>
      <c r="AA1605" s="630" t="s">
        <v>7923</v>
      </c>
      <c r="AB1605" s="630" t="s">
        <v>12500</v>
      </c>
      <c r="AC1605" s="630" t="s">
        <v>8781</v>
      </c>
    </row>
    <row r="1606" spans="26:29">
      <c r="Z1606" s="631">
        <v>1015</v>
      </c>
      <c r="AA1606" s="630" t="s">
        <v>7924</v>
      </c>
      <c r="AB1606" s="630" t="s">
        <v>12501</v>
      </c>
      <c r="AC1606" s="630" t="s">
        <v>8781</v>
      </c>
    </row>
    <row r="1607" spans="26:29">
      <c r="Z1607" s="631">
        <v>1016</v>
      </c>
      <c r="AA1607" s="630" t="s">
        <v>7925</v>
      </c>
      <c r="AB1607" s="630" t="s">
        <v>12502</v>
      </c>
      <c r="AC1607" s="630" t="s">
        <v>8781</v>
      </c>
    </row>
    <row r="1608" spans="26:29">
      <c r="Z1608" s="631">
        <v>1017</v>
      </c>
      <c r="AA1608" s="630" t="s">
        <v>7926</v>
      </c>
      <c r="AB1608" s="630" t="s">
        <v>12503</v>
      </c>
      <c r="AC1608" s="630" t="s">
        <v>8781</v>
      </c>
    </row>
    <row r="1609" spans="26:29">
      <c r="Z1609" s="631">
        <v>1018</v>
      </c>
      <c r="AA1609" s="630" t="s">
        <v>7927</v>
      </c>
      <c r="AB1609" s="630" t="s">
        <v>12504</v>
      </c>
      <c r="AC1609" s="630" t="s">
        <v>8781</v>
      </c>
    </row>
    <row r="1610" spans="26:29">
      <c r="Z1610" s="631">
        <v>1019</v>
      </c>
      <c r="AA1610" s="630" t="s">
        <v>7928</v>
      </c>
      <c r="AB1610" s="630" t="s">
        <v>12505</v>
      </c>
      <c r="AC1610" s="630" t="s">
        <v>8781</v>
      </c>
    </row>
    <row r="1611" spans="26:29">
      <c r="Z1611" s="631">
        <v>1020</v>
      </c>
      <c r="AA1611" s="630" t="s">
        <v>7929</v>
      </c>
      <c r="AB1611" s="630" t="s">
        <v>12506</v>
      </c>
      <c r="AC1611" s="630" t="s">
        <v>8781</v>
      </c>
    </row>
    <row r="1612" spans="26:29">
      <c r="Z1612" s="631">
        <v>1021</v>
      </c>
      <c r="AA1612" s="630" t="s">
        <v>7930</v>
      </c>
      <c r="AB1612" s="630" t="s">
        <v>12507</v>
      </c>
      <c r="AC1612" s="630" t="s">
        <v>8781</v>
      </c>
    </row>
    <row r="1613" spans="26:29">
      <c r="Z1613" s="631">
        <v>1022</v>
      </c>
      <c r="AA1613" s="630" t="s">
        <v>7931</v>
      </c>
      <c r="AB1613" s="630" t="s">
        <v>12508</v>
      </c>
      <c r="AC1613" s="630" t="s">
        <v>8781</v>
      </c>
    </row>
    <row r="1614" spans="26:29">
      <c r="Z1614" s="631">
        <v>1023</v>
      </c>
      <c r="AA1614" s="630" t="s">
        <v>7932</v>
      </c>
      <c r="AB1614" s="630" t="s">
        <v>12509</v>
      </c>
      <c r="AC1614" s="630" t="s">
        <v>8781</v>
      </c>
    </row>
    <row r="1615" spans="26:29">
      <c r="Z1615" s="631">
        <v>1024</v>
      </c>
      <c r="AA1615" s="630" t="s">
        <v>7933</v>
      </c>
      <c r="AB1615" s="630" t="s">
        <v>12510</v>
      </c>
      <c r="AC1615" s="630" t="s">
        <v>8781</v>
      </c>
    </row>
    <row r="1616" spans="26:29">
      <c r="Z1616" s="631">
        <v>1025</v>
      </c>
      <c r="AA1616" s="630" t="s">
        <v>7934</v>
      </c>
      <c r="AB1616" s="630" t="s">
        <v>12511</v>
      </c>
      <c r="AC1616" s="630" t="s">
        <v>8781</v>
      </c>
    </row>
    <row r="1617" spans="26:29">
      <c r="Z1617" s="631">
        <v>1026</v>
      </c>
      <c r="AA1617" s="630" t="s">
        <v>7935</v>
      </c>
      <c r="AB1617" s="630" t="s">
        <v>12512</v>
      </c>
      <c r="AC1617" s="630" t="s">
        <v>8781</v>
      </c>
    </row>
    <row r="1618" spans="26:29">
      <c r="Z1618" s="631">
        <v>1027</v>
      </c>
      <c r="AA1618" s="630" t="s">
        <v>7936</v>
      </c>
      <c r="AB1618" s="630" t="s">
        <v>12513</v>
      </c>
      <c r="AC1618" s="630" t="s">
        <v>8781</v>
      </c>
    </row>
    <row r="1619" spans="26:29">
      <c r="Z1619" s="631">
        <v>1028</v>
      </c>
      <c r="AA1619" s="630" t="s">
        <v>7937</v>
      </c>
      <c r="AB1619" s="630" t="s">
        <v>12514</v>
      </c>
      <c r="AC1619" s="630" t="s">
        <v>8781</v>
      </c>
    </row>
    <row r="1620" spans="26:29">
      <c r="Z1620" s="631">
        <v>1029</v>
      </c>
      <c r="AA1620" s="630" t="s">
        <v>7938</v>
      </c>
      <c r="AB1620" s="630" t="s">
        <v>12515</v>
      </c>
      <c r="AC1620" s="630" t="s">
        <v>8781</v>
      </c>
    </row>
    <row r="1621" spans="26:29">
      <c r="Z1621" s="631">
        <v>1030</v>
      </c>
      <c r="AA1621" s="630" t="s">
        <v>7939</v>
      </c>
      <c r="AB1621" s="630" t="s">
        <v>12516</v>
      </c>
      <c r="AC1621" s="630" t="s">
        <v>8781</v>
      </c>
    </row>
    <row r="1622" spans="26:29">
      <c r="Z1622" s="631">
        <v>1031</v>
      </c>
      <c r="AA1622" s="630" t="s">
        <v>7940</v>
      </c>
      <c r="AB1622" s="630" t="s">
        <v>12517</v>
      </c>
      <c r="AC1622" s="630" t="s">
        <v>8781</v>
      </c>
    </row>
    <row r="1623" spans="26:29">
      <c r="Z1623" s="631">
        <v>1032</v>
      </c>
      <c r="AA1623" s="630" t="s">
        <v>7941</v>
      </c>
      <c r="AB1623" s="630" t="s">
        <v>12518</v>
      </c>
      <c r="AC1623" s="630" t="s">
        <v>8781</v>
      </c>
    </row>
    <row r="1624" spans="26:29">
      <c r="Z1624" s="631">
        <v>1033</v>
      </c>
      <c r="AA1624" s="630" t="s">
        <v>7942</v>
      </c>
      <c r="AB1624" s="630" t="s">
        <v>12519</v>
      </c>
      <c r="AC1624" s="630" t="s">
        <v>8781</v>
      </c>
    </row>
    <row r="1625" spans="26:29">
      <c r="Z1625" s="631">
        <v>1034</v>
      </c>
      <c r="AA1625" s="630" t="s">
        <v>7943</v>
      </c>
      <c r="AB1625" s="630" t="s">
        <v>12520</v>
      </c>
      <c r="AC1625" s="630" t="s">
        <v>8781</v>
      </c>
    </row>
    <row r="1626" spans="26:29">
      <c r="Z1626" s="631">
        <v>1035</v>
      </c>
      <c r="AA1626" s="630" t="s">
        <v>7944</v>
      </c>
      <c r="AB1626" s="630" t="s">
        <v>12521</v>
      </c>
      <c r="AC1626" s="630" t="s">
        <v>8781</v>
      </c>
    </row>
    <row r="1627" spans="26:29">
      <c r="Z1627" s="631">
        <v>1036</v>
      </c>
      <c r="AA1627" s="630" t="s">
        <v>7945</v>
      </c>
      <c r="AB1627" s="630" t="s">
        <v>12522</v>
      </c>
      <c r="AC1627" s="630" t="s">
        <v>8781</v>
      </c>
    </row>
    <row r="1628" spans="26:29">
      <c r="Z1628" s="631">
        <v>1037</v>
      </c>
      <c r="AA1628" s="630" t="s">
        <v>7946</v>
      </c>
      <c r="AB1628" s="630" t="s">
        <v>12523</v>
      </c>
      <c r="AC1628" s="630" t="s">
        <v>8781</v>
      </c>
    </row>
    <row r="1629" spans="26:29">
      <c r="Z1629" s="631">
        <v>1038</v>
      </c>
      <c r="AA1629" s="630" t="s">
        <v>7947</v>
      </c>
      <c r="AB1629" s="630" t="s">
        <v>12524</v>
      </c>
      <c r="AC1629" s="630" t="s">
        <v>8781</v>
      </c>
    </row>
    <row r="1630" spans="26:29">
      <c r="Z1630" s="631">
        <v>1039</v>
      </c>
      <c r="AA1630" s="630" t="s">
        <v>7948</v>
      </c>
      <c r="AB1630" s="630" t="s">
        <v>12525</v>
      </c>
      <c r="AC1630" s="630" t="s">
        <v>8781</v>
      </c>
    </row>
    <row r="1631" spans="26:29">
      <c r="Z1631" s="631">
        <v>1040</v>
      </c>
      <c r="AA1631" s="630" t="s">
        <v>7949</v>
      </c>
      <c r="AB1631" s="630" t="s">
        <v>12526</v>
      </c>
      <c r="AC1631" s="630" t="s">
        <v>8781</v>
      </c>
    </row>
    <row r="1632" spans="26:29">
      <c r="Z1632" s="631">
        <v>1041</v>
      </c>
      <c r="AA1632" s="630" t="s">
        <v>7950</v>
      </c>
      <c r="AB1632" s="630" t="s">
        <v>12527</v>
      </c>
      <c r="AC1632" s="630" t="s">
        <v>8781</v>
      </c>
    </row>
    <row r="1633" spans="26:29">
      <c r="Z1633" s="631">
        <v>1042</v>
      </c>
      <c r="AA1633" s="630" t="s">
        <v>7951</v>
      </c>
      <c r="AB1633" s="630" t="s">
        <v>12528</v>
      </c>
      <c r="AC1633" s="630" t="s">
        <v>8781</v>
      </c>
    </row>
    <row r="1634" spans="26:29">
      <c r="Z1634" s="631">
        <v>1043</v>
      </c>
      <c r="AA1634" s="630" t="s">
        <v>7952</v>
      </c>
      <c r="AB1634" s="630" t="s">
        <v>12529</v>
      </c>
      <c r="AC1634" s="630" t="s">
        <v>8781</v>
      </c>
    </row>
    <row r="1635" spans="26:29">
      <c r="Z1635" s="631">
        <v>1044</v>
      </c>
      <c r="AA1635" s="630" t="s">
        <v>7953</v>
      </c>
      <c r="AB1635" s="630" t="s">
        <v>12530</v>
      </c>
      <c r="AC1635" s="630" t="s">
        <v>8781</v>
      </c>
    </row>
    <row r="1636" spans="26:29">
      <c r="Z1636" s="631">
        <v>1045</v>
      </c>
      <c r="AA1636" s="630" t="s">
        <v>7954</v>
      </c>
      <c r="AB1636" s="630" t="s">
        <v>12531</v>
      </c>
      <c r="AC1636" s="630" t="s">
        <v>8781</v>
      </c>
    </row>
    <row r="1637" spans="26:29">
      <c r="Z1637" s="631">
        <v>1046</v>
      </c>
      <c r="AA1637" s="630" t="s">
        <v>7955</v>
      </c>
      <c r="AB1637" s="630" t="s">
        <v>12532</v>
      </c>
      <c r="AC1637" s="630" t="s">
        <v>8781</v>
      </c>
    </row>
    <row r="1638" spans="26:29">
      <c r="Z1638" s="631">
        <v>1047</v>
      </c>
      <c r="AA1638" s="630" t="s">
        <v>7956</v>
      </c>
      <c r="AB1638" s="630" t="s">
        <v>12533</v>
      </c>
      <c r="AC1638" s="630" t="s">
        <v>8781</v>
      </c>
    </row>
    <row r="1639" spans="26:29">
      <c r="Z1639" s="631">
        <v>1048</v>
      </c>
      <c r="AA1639" s="630" t="s">
        <v>7957</v>
      </c>
      <c r="AB1639" s="630" t="s">
        <v>12534</v>
      </c>
      <c r="AC1639" s="630" t="s">
        <v>8781</v>
      </c>
    </row>
    <row r="1640" spans="26:29">
      <c r="Z1640" s="631">
        <v>1049</v>
      </c>
      <c r="AA1640" s="630" t="s">
        <v>7958</v>
      </c>
      <c r="AB1640" s="630" t="s">
        <v>12535</v>
      </c>
      <c r="AC1640" s="630" t="s">
        <v>8781</v>
      </c>
    </row>
    <row r="1641" spans="26:29">
      <c r="Z1641" s="631">
        <v>1050</v>
      </c>
      <c r="AA1641" s="630" t="s">
        <v>7959</v>
      </c>
      <c r="AB1641" s="630" t="s">
        <v>12536</v>
      </c>
      <c r="AC1641" s="630" t="s">
        <v>8781</v>
      </c>
    </row>
    <row r="1642" spans="26:29">
      <c r="Z1642" s="631">
        <v>1051</v>
      </c>
      <c r="AA1642" s="630" t="s">
        <v>7960</v>
      </c>
      <c r="AB1642" s="630" t="s">
        <v>12537</v>
      </c>
      <c r="AC1642" s="630" t="s">
        <v>8781</v>
      </c>
    </row>
    <row r="1643" spans="26:29">
      <c r="Z1643" s="631">
        <v>1052</v>
      </c>
      <c r="AA1643" s="630" t="s">
        <v>7961</v>
      </c>
      <c r="AB1643" s="630" t="s">
        <v>12538</v>
      </c>
      <c r="AC1643" s="630" t="s">
        <v>8781</v>
      </c>
    </row>
    <row r="1644" spans="26:29">
      <c r="Z1644" s="631">
        <v>1053</v>
      </c>
      <c r="AA1644" s="630" t="s">
        <v>7962</v>
      </c>
      <c r="AB1644" s="630" t="s">
        <v>12539</v>
      </c>
      <c r="AC1644" s="630" t="s">
        <v>8781</v>
      </c>
    </row>
    <row r="1645" spans="26:29">
      <c r="Z1645" s="631">
        <v>1054</v>
      </c>
      <c r="AA1645" s="630" t="s">
        <v>7963</v>
      </c>
      <c r="AB1645" s="630" t="s">
        <v>12540</v>
      </c>
      <c r="AC1645" s="630" t="s">
        <v>8781</v>
      </c>
    </row>
    <row r="1646" spans="26:29">
      <c r="Z1646" s="631">
        <v>1055</v>
      </c>
      <c r="AA1646" s="630" t="s">
        <v>7964</v>
      </c>
      <c r="AB1646" s="630" t="s">
        <v>12541</v>
      </c>
      <c r="AC1646" s="630" t="s">
        <v>8781</v>
      </c>
    </row>
    <row r="1647" spans="26:29">
      <c r="Z1647" s="631">
        <v>1056</v>
      </c>
      <c r="AA1647" s="630" t="s">
        <v>7965</v>
      </c>
      <c r="AB1647" s="630" t="s">
        <v>12542</v>
      </c>
      <c r="AC1647" s="630" t="s">
        <v>8781</v>
      </c>
    </row>
    <row r="1648" spans="26:29">
      <c r="Z1648" s="631">
        <v>1057</v>
      </c>
      <c r="AA1648" s="630" t="s">
        <v>7966</v>
      </c>
      <c r="AB1648" s="630" t="s">
        <v>12543</v>
      </c>
      <c r="AC1648" s="630" t="s">
        <v>8781</v>
      </c>
    </row>
    <row r="1649" spans="26:29">
      <c r="Z1649" s="631">
        <v>1058</v>
      </c>
      <c r="AA1649" s="630" t="s">
        <v>7967</v>
      </c>
      <c r="AB1649" s="630" t="s">
        <v>12544</v>
      </c>
      <c r="AC1649" s="630" t="s">
        <v>8781</v>
      </c>
    </row>
    <row r="1650" spans="26:29">
      <c r="Z1650" s="631">
        <v>1059</v>
      </c>
      <c r="AA1650" s="630" t="s">
        <v>7968</v>
      </c>
      <c r="AB1650" s="630" t="s">
        <v>12545</v>
      </c>
      <c r="AC1650" s="630" t="s">
        <v>8781</v>
      </c>
    </row>
    <row r="1651" spans="26:29">
      <c r="Z1651" s="631">
        <v>1060</v>
      </c>
      <c r="AA1651" s="630" t="s">
        <v>7969</v>
      </c>
      <c r="AB1651" s="630" t="s">
        <v>12546</v>
      </c>
      <c r="AC1651" s="630" t="s">
        <v>8781</v>
      </c>
    </row>
    <row r="1652" spans="26:29">
      <c r="Z1652" s="631">
        <v>1061</v>
      </c>
      <c r="AA1652" s="630" t="s">
        <v>7970</v>
      </c>
      <c r="AB1652" s="630" t="s">
        <v>12547</v>
      </c>
      <c r="AC1652" s="630" t="s">
        <v>8781</v>
      </c>
    </row>
    <row r="1653" spans="26:29">
      <c r="Z1653" s="631">
        <v>1062</v>
      </c>
      <c r="AA1653" s="630" t="s">
        <v>7971</v>
      </c>
      <c r="AB1653" s="630" t="s">
        <v>12548</v>
      </c>
      <c r="AC1653" s="630" t="s">
        <v>8781</v>
      </c>
    </row>
    <row r="1654" spans="26:29">
      <c r="Z1654" s="631">
        <v>1063</v>
      </c>
      <c r="AA1654" s="630" t="s">
        <v>7972</v>
      </c>
      <c r="AB1654" s="630" t="s">
        <v>12549</v>
      </c>
      <c r="AC1654" s="630" t="s">
        <v>8781</v>
      </c>
    </row>
    <row r="1655" spans="26:29">
      <c r="Z1655" s="631">
        <v>1064</v>
      </c>
      <c r="AA1655" s="630" t="s">
        <v>7973</v>
      </c>
      <c r="AB1655" s="630" t="s">
        <v>12550</v>
      </c>
      <c r="AC1655" s="630" t="s">
        <v>8781</v>
      </c>
    </row>
    <row r="1656" spans="26:29">
      <c r="Z1656" s="631">
        <v>1065</v>
      </c>
      <c r="AA1656" s="630" t="s">
        <v>7974</v>
      </c>
      <c r="AB1656" s="630" t="s">
        <v>12551</v>
      </c>
      <c r="AC1656" s="630" t="s">
        <v>8781</v>
      </c>
    </row>
    <row r="1657" spans="26:29">
      <c r="Z1657" s="631">
        <v>1066</v>
      </c>
      <c r="AA1657" s="630" t="s">
        <v>7975</v>
      </c>
      <c r="AB1657" s="630" t="s">
        <v>12552</v>
      </c>
      <c r="AC1657" s="630" t="s">
        <v>8781</v>
      </c>
    </row>
    <row r="1658" spans="26:29">
      <c r="Z1658" s="631">
        <v>1067</v>
      </c>
      <c r="AA1658" s="630" t="s">
        <v>7976</v>
      </c>
      <c r="AB1658" s="630" t="s">
        <v>12553</v>
      </c>
      <c r="AC1658" s="630" t="s">
        <v>8781</v>
      </c>
    </row>
    <row r="1659" spans="26:29">
      <c r="Z1659" s="631">
        <v>1068</v>
      </c>
      <c r="AA1659" s="630" t="s">
        <v>7977</v>
      </c>
      <c r="AB1659" s="630" t="s">
        <v>12554</v>
      </c>
      <c r="AC1659" s="630" t="s">
        <v>8781</v>
      </c>
    </row>
    <row r="1660" spans="26:29">
      <c r="Z1660" s="631">
        <v>1069</v>
      </c>
      <c r="AA1660" s="630" t="s">
        <v>7978</v>
      </c>
      <c r="AB1660" s="630" t="s">
        <v>12555</v>
      </c>
      <c r="AC1660" s="630" t="s">
        <v>8781</v>
      </c>
    </row>
    <row r="1661" spans="26:29">
      <c r="Z1661" s="631">
        <v>1070</v>
      </c>
      <c r="AA1661" s="630" t="s">
        <v>7979</v>
      </c>
      <c r="AB1661" s="630" t="s">
        <v>12556</v>
      </c>
      <c r="AC1661" s="630" t="s">
        <v>8781</v>
      </c>
    </row>
    <row r="1662" spans="26:29">
      <c r="Z1662" s="631">
        <v>1071</v>
      </c>
      <c r="AA1662" s="630" t="s">
        <v>7980</v>
      </c>
      <c r="AB1662" s="630" t="s">
        <v>12557</v>
      </c>
      <c r="AC1662" s="630" t="s">
        <v>8781</v>
      </c>
    </row>
    <row r="1663" spans="26:29">
      <c r="Z1663" s="631">
        <v>1072</v>
      </c>
      <c r="AA1663" s="630" t="s">
        <v>7981</v>
      </c>
      <c r="AB1663" s="630" t="s">
        <v>12558</v>
      </c>
      <c r="AC1663" s="630" t="s">
        <v>8781</v>
      </c>
    </row>
    <row r="1664" spans="26:29">
      <c r="Z1664" s="631">
        <v>1073</v>
      </c>
      <c r="AA1664" s="630" t="s">
        <v>7982</v>
      </c>
      <c r="AB1664" s="630" t="s">
        <v>12559</v>
      </c>
      <c r="AC1664" s="630" t="s">
        <v>8781</v>
      </c>
    </row>
    <row r="1665" spans="26:29">
      <c r="Z1665" s="631">
        <v>1074</v>
      </c>
      <c r="AA1665" s="630" t="s">
        <v>7983</v>
      </c>
      <c r="AB1665" s="630" t="s">
        <v>12560</v>
      </c>
      <c r="AC1665" s="630" t="s">
        <v>8781</v>
      </c>
    </row>
    <row r="1666" spans="26:29">
      <c r="Z1666" s="631">
        <v>1075</v>
      </c>
      <c r="AA1666" s="630" t="s">
        <v>7984</v>
      </c>
      <c r="AB1666" s="630" t="s">
        <v>12561</v>
      </c>
      <c r="AC1666" s="630" t="s">
        <v>8781</v>
      </c>
    </row>
    <row r="1667" spans="26:29">
      <c r="Z1667" s="631">
        <v>1076</v>
      </c>
      <c r="AA1667" s="630" t="s">
        <v>7985</v>
      </c>
      <c r="AB1667" s="630" t="s">
        <v>12562</v>
      </c>
      <c r="AC1667" s="630" t="s">
        <v>8781</v>
      </c>
    </row>
    <row r="1668" spans="26:29">
      <c r="Z1668" s="631">
        <v>1077</v>
      </c>
      <c r="AA1668" s="630" t="s">
        <v>7986</v>
      </c>
      <c r="AB1668" s="630" t="s">
        <v>12563</v>
      </c>
      <c r="AC1668" s="630" t="s">
        <v>8781</v>
      </c>
    </row>
    <row r="1669" spans="26:29">
      <c r="Z1669" s="631">
        <v>1078</v>
      </c>
      <c r="AA1669" s="630" t="s">
        <v>7987</v>
      </c>
      <c r="AB1669" s="630" t="s">
        <v>12564</v>
      </c>
      <c r="AC1669" s="630" t="s">
        <v>8781</v>
      </c>
    </row>
    <row r="1670" spans="26:29">
      <c r="Z1670" s="631">
        <v>1079</v>
      </c>
      <c r="AA1670" s="630" t="s">
        <v>7988</v>
      </c>
      <c r="AB1670" s="630" t="s">
        <v>12565</v>
      </c>
      <c r="AC1670" s="630" t="s">
        <v>8781</v>
      </c>
    </row>
    <row r="1671" spans="26:29">
      <c r="Z1671" s="631">
        <v>1080</v>
      </c>
      <c r="AA1671" s="630" t="s">
        <v>7989</v>
      </c>
      <c r="AB1671" s="630" t="s">
        <v>12566</v>
      </c>
      <c r="AC1671" s="630" t="s">
        <v>8781</v>
      </c>
    </row>
    <row r="1672" spans="26:29">
      <c r="Z1672" s="631">
        <v>1081</v>
      </c>
      <c r="AA1672" s="630" t="s">
        <v>7990</v>
      </c>
      <c r="AB1672" s="630" t="s">
        <v>12567</v>
      </c>
      <c r="AC1672" s="630" t="s">
        <v>8781</v>
      </c>
    </row>
    <row r="1673" spans="26:29">
      <c r="Z1673" s="631">
        <v>1082</v>
      </c>
      <c r="AA1673" s="630" t="s">
        <v>7991</v>
      </c>
      <c r="AB1673" s="630" t="s">
        <v>12568</v>
      </c>
      <c r="AC1673" s="630" t="s">
        <v>8781</v>
      </c>
    </row>
    <row r="1674" spans="26:29">
      <c r="Z1674" s="631">
        <v>1083</v>
      </c>
      <c r="AA1674" s="630" t="s">
        <v>7992</v>
      </c>
      <c r="AB1674" s="630" t="s">
        <v>12569</v>
      </c>
      <c r="AC1674" s="630" t="s">
        <v>8781</v>
      </c>
    </row>
    <row r="1675" spans="26:29">
      <c r="Z1675" s="631">
        <v>1084</v>
      </c>
      <c r="AA1675" s="630" t="s">
        <v>7993</v>
      </c>
      <c r="AB1675" s="630" t="s">
        <v>12570</v>
      </c>
      <c r="AC1675" s="630" t="s">
        <v>8781</v>
      </c>
    </row>
    <row r="1676" spans="26:29">
      <c r="Z1676" s="631">
        <v>1085</v>
      </c>
      <c r="AA1676" s="630" t="s">
        <v>7994</v>
      </c>
      <c r="AB1676" s="630" t="s">
        <v>12571</v>
      </c>
      <c r="AC1676" s="630" t="s">
        <v>8781</v>
      </c>
    </row>
    <row r="1677" spans="26:29">
      <c r="Z1677" s="631">
        <v>1086</v>
      </c>
      <c r="AA1677" s="630" t="s">
        <v>7995</v>
      </c>
      <c r="AB1677" s="630" t="s">
        <v>12572</v>
      </c>
      <c r="AC1677" s="630" t="s">
        <v>8781</v>
      </c>
    </row>
    <row r="1678" spans="26:29">
      <c r="Z1678" s="631">
        <v>1087</v>
      </c>
      <c r="AA1678" s="630" t="s">
        <v>7996</v>
      </c>
      <c r="AB1678" s="630" t="s">
        <v>12573</v>
      </c>
      <c r="AC1678" s="630" t="s">
        <v>8781</v>
      </c>
    </row>
    <row r="1679" spans="26:29">
      <c r="Z1679" s="631">
        <v>1088</v>
      </c>
      <c r="AA1679" s="630" t="s">
        <v>7997</v>
      </c>
      <c r="AB1679" s="630" t="s">
        <v>12574</v>
      </c>
      <c r="AC1679" s="630" t="s">
        <v>8781</v>
      </c>
    </row>
    <row r="1680" spans="26:29">
      <c r="Z1680" s="631">
        <v>1089</v>
      </c>
      <c r="AA1680" s="630" t="s">
        <v>7998</v>
      </c>
      <c r="AB1680" s="630" t="s">
        <v>12575</v>
      </c>
      <c r="AC1680" s="630" t="s">
        <v>8781</v>
      </c>
    </row>
    <row r="1681" spans="26:29">
      <c r="Z1681" s="631">
        <v>1090</v>
      </c>
      <c r="AA1681" s="630" t="s">
        <v>7999</v>
      </c>
      <c r="AB1681" s="630" t="s">
        <v>12576</v>
      </c>
      <c r="AC1681" s="630" t="s">
        <v>8781</v>
      </c>
    </row>
    <row r="1682" spans="26:29">
      <c r="Z1682" s="631">
        <v>1091</v>
      </c>
      <c r="AA1682" s="630" t="s">
        <v>8000</v>
      </c>
      <c r="AB1682" s="630" t="s">
        <v>12577</v>
      </c>
      <c r="AC1682" s="630" t="s">
        <v>8781</v>
      </c>
    </row>
    <row r="1683" spans="26:29">
      <c r="Z1683" s="631">
        <v>1092</v>
      </c>
      <c r="AA1683" s="630" t="s">
        <v>8001</v>
      </c>
      <c r="AB1683" s="630" t="s">
        <v>12578</v>
      </c>
      <c r="AC1683" s="630" t="s">
        <v>8781</v>
      </c>
    </row>
    <row r="1684" spans="26:29">
      <c r="Z1684" s="631">
        <v>1093</v>
      </c>
      <c r="AA1684" s="630" t="s">
        <v>8002</v>
      </c>
      <c r="AB1684" s="630" t="s">
        <v>12579</v>
      </c>
      <c r="AC1684" s="630" t="s">
        <v>8781</v>
      </c>
    </row>
    <row r="1685" spans="26:29">
      <c r="Z1685" s="631">
        <v>1094</v>
      </c>
      <c r="AA1685" s="630" t="s">
        <v>8003</v>
      </c>
      <c r="AB1685" s="630" t="s">
        <v>12580</v>
      </c>
      <c r="AC1685" s="630" t="s">
        <v>8781</v>
      </c>
    </row>
    <row r="1686" spans="26:29">
      <c r="Z1686" s="631">
        <v>1095</v>
      </c>
      <c r="AA1686" s="630" t="s">
        <v>8004</v>
      </c>
      <c r="AB1686" s="630" t="s">
        <v>12581</v>
      </c>
      <c r="AC1686" s="630" t="s">
        <v>8781</v>
      </c>
    </row>
    <row r="1687" spans="26:29">
      <c r="Z1687" s="631">
        <v>1096</v>
      </c>
      <c r="AA1687" s="630" t="s">
        <v>8005</v>
      </c>
      <c r="AB1687" s="630" t="s">
        <v>12582</v>
      </c>
      <c r="AC1687" s="630" t="s">
        <v>8781</v>
      </c>
    </row>
    <row r="1688" spans="26:29">
      <c r="Z1688" s="631">
        <v>1097</v>
      </c>
      <c r="AA1688" s="630" t="s">
        <v>8006</v>
      </c>
      <c r="AB1688" s="630" t="s">
        <v>12583</v>
      </c>
      <c r="AC1688" s="630" t="s">
        <v>8781</v>
      </c>
    </row>
    <row r="1689" spans="26:29">
      <c r="Z1689" s="631">
        <v>1098</v>
      </c>
      <c r="AA1689" s="630" t="s">
        <v>8007</v>
      </c>
      <c r="AB1689" s="630" t="s">
        <v>12584</v>
      </c>
      <c r="AC1689" s="630" t="s">
        <v>8781</v>
      </c>
    </row>
    <row r="1690" spans="26:29">
      <c r="Z1690" s="631">
        <v>1099</v>
      </c>
      <c r="AA1690" s="630" t="s">
        <v>8008</v>
      </c>
      <c r="AB1690" s="630" t="s">
        <v>12585</v>
      </c>
      <c r="AC1690" s="630" t="s">
        <v>8781</v>
      </c>
    </row>
    <row r="1691" spans="26:29">
      <c r="Z1691" s="631">
        <v>1100</v>
      </c>
      <c r="AA1691" s="630" t="s">
        <v>8009</v>
      </c>
      <c r="AB1691" s="630" t="s">
        <v>12586</v>
      </c>
      <c r="AC1691" s="630" t="s">
        <v>8781</v>
      </c>
    </row>
    <row r="1692" spans="26:29">
      <c r="Z1692" s="631">
        <v>1101</v>
      </c>
      <c r="AA1692" s="630" t="s">
        <v>8010</v>
      </c>
      <c r="AB1692" s="630" t="s">
        <v>12587</v>
      </c>
      <c r="AC1692" s="630" t="s">
        <v>8781</v>
      </c>
    </row>
    <row r="1693" spans="26:29">
      <c r="Z1693" s="631">
        <v>1102</v>
      </c>
      <c r="AA1693" s="630" t="s">
        <v>8011</v>
      </c>
      <c r="AB1693" s="630" t="s">
        <v>12588</v>
      </c>
      <c r="AC1693" s="630" t="s">
        <v>8781</v>
      </c>
    </row>
    <row r="1694" spans="26:29">
      <c r="Z1694" s="631">
        <v>1103</v>
      </c>
      <c r="AA1694" s="630" t="s">
        <v>8012</v>
      </c>
      <c r="AB1694" s="630" t="s">
        <v>12589</v>
      </c>
      <c r="AC1694" s="630" t="s">
        <v>8781</v>
      </c>
    </row>
    <row r="1695" spans="26:29">
      <c r="Z1695" s="631">
        <v>1104</v>
      </c>
      <c r="AA1695" s="630" t="s">
        <v>8013</v>
      </c>
      <c r="AB1695" s="630" t="s">
        <v>12590</v>
      </c>
      <c r="AC1695" s="630" t="s">
        <v>8781</v>
      </c>
    </row>
    <row r="1696" spans="26:29">
      <c r="Z1696" s="631">
        <v>1105</v>
      </c>
      <c r="AA1696" s="630" t="s">
        <v>8014</v>
      </c>
      <c r="AB1696" s="630" t="s">
        <v>12591</v>
      </c>
      <c r="AC1696" s="630" t="s">
        <v>8781</v>
      </c>
    </row>
    <row r="1697" spans="26:29">
      <c r="Z1697" s="631">
        <v>1106</v>
      </c>
      <c r="AA1697" s="630" t="s">
        <v>8015</v>
      </c>
      <c r="AB1697" s="630" t="s">
        <v>12592</v>
      </c>
      <c r="AC1697" s="630" t="s">
        <v>8781</v>
      </c>
    </row>
    <row r="1698" spans="26:29">
      <c r="Z1698" s="631">
        <v>1107</v>
      </c>
      <c r="AA1698" s="630" t="s">
        <v>8016</v>
      </c>
      <c r="AB1698" s="630" t="s">
        <v>12593</v>
      </c>
      <c r="AC1698" s="630" t="s">
        <v>8781</v>
      </c>
    </row>
    <row r="1699" spans="26:29">
      <c r="Z1699" s="631">
        <v>1108</v>
      </c>
      <c r="AA1699" s="630" t="s">
        <v>8017</v>
      </c>
      <c r="AB1699" s="630" t="s">
        <v>12594</v>
      </c>
      <c r="AC1699" s="630" t="s">
        <v>8781</v>
      </c>
    </row>
    <row r="1700" spans="26:29">
      <c r="Z1700" s="631">
        <v>1109</v>
      </c>
      <c r="AA1700" s="630" t="s">
        <v>8018</v>
      </c>
      <c r="AB1700" s="630" t="s">
        <v>12595</v>
      </c>
      <c r="AC1700" s="630" t="s">
        <v>8781</v>
      </c>
    </row>
    <row r="1701" spans="26:29">
      <c r="Z1701" s="631">
        <v>1110</v>
      </c>
      <c r="AA1701" s="630" t="s">
        <v>8019</v>
      </c>
      <c r="AB1701" s="630" t="s">
        <v>12596</v>
      </c>
      <c r="AC1701" s="630" t="s">
        <v>8781</v>
      </c>
    </row>
    <row r="1702" spans="26:29">
      <c r="Z1702" s="631">
        <v>1111</v>
      </c>
      <c r="AA1702" s="630" t="s">
        <v>8020</v>
      </c>
      <c r="AB1702" s="630" t="s">
        <v>12597</v>
      </c>
      <c r="AC1702" s="630" t="s">
        <v>8781</v>
      </c>
    </row>
    <row r="1703" spans="26:29">
      <c r="Z1703" s="631">
        <v>1112</v>
      </c>
      <c r="AA1703" s="630" t="s">
        <v>8021</v>
      </c>
      <c r="AB1703" s="630" t="s">
        <v>12598</v>
      </c>
      <c r="AC1703" s="630" t="s">
        <v>8781</v>
      </c>
    </row>
    <row r="1704" spans="26:29">
      <c r="Z1704" s="631">
        <v>1113</v>
      </c>
      <c r="AA1704" s="630" t="s">
        <v>8022</v>
      </c>
      <c r="AB1704" s="630" t="s">
        <v>12599</v>
      </c>
      <c r="AC1704" s="630" t="s">
        <v>8781</v>
      </c>
    </row>
    <row r="1705" spans="26:29">
      <c r="Z1705" s="631">
        <v>1114</v>
      </c>
      <c r="AA1705" s="630" t="s">
        <v>8023</v>
      </c>
      <c r="AB1705" s="630" t="s">
        <v>12600</v>
      </c>
      <c r="AC1705" s="630" t="s">
        <v>8781</v>
      </c>
    </row>
    <row r="1706" spans="26:29">
      <c r="Z1706" s="631">
        <v>1115</v>
      </c>
      <c r="AA1706" s="630" t="s">
        <v>8024</v>
      </c>
      <c r="AB1706" s="630" t="s">
        <v>12601</v>
      </c>
      <c r="AC1706" s="630" t="s">
        <v>8781</v>
      </c>
    </row>
    <row r="1707" spans="26:29">
      <c r="Z1707" s="631">
        <v>1116</v>
      </c>
      <c r="AA1707" s="630" t="s">
        <v>8025</v>
      </c>
      <c r="AB1707" s="630" t="s">
        <v>12602</v>
      </c>
      <c r="AC1707" s="630" t="s">
        <v>8781</v>
      </c>
    </row>
    <row r="1708" spans="26:29">
      <c r="Z1708" s="631">
        <v>1117</v>
      </c>
      <c r="AA1708" s="630" t="s">
        <v>8026</v>
      </c>
      <c r="AB1708" s="630" t="s">
        <v>12603</v>
      </c>
      <c r="AC1708" s="630" t="s">
        <v>8781</v>
      </c>
    </row>
    <row r="1709" spans="26:29">
      <c r="Z1709" s="631">
        <v>1118</v>
      </c>
      <c r="AA1709" s="630" t="s">
        <v>8027</v>
      </c>
      <c r="AB1709" s="630" t="s">
        <v>12604</v>
      </c>
      <c r="AC1709" s="630" t="s">
        <v>8781</v>
      </c>
    </row>
    <row r="1710" spans="26:29">
      <c r="Z1710" s="631">
        <v>1119</v>
      </c>
      <c r="AA1710" s="630" t="s">
        <v>8028</v>
      </c>
      <c r="AB1710" s="630" t="s">
        <v>12605</v>
      </c>
      <c r="AC1710" s="630" t="s">
        <v>8781</v>
      </c>
    </row>
    <row r="1711" spans="26:29">
      <c r="Z1711" s="631">
        <v>1120</v>
      </c>
      <c r="AA1711" s="630" t="s">
        <v>8029</v>
      </c>
      <c r="AB1711" s="630" t="s">
        <v>12606</v>
      </c>
      <c r="AC1711" s="630" t="s">
        <v>8781</v>
      </c>
    </row>
    <row r="1712" spans="26:29">
      <c r="Z1712" s="631">
        <v>1121</v>
      </c>
      <c r="AA1712" s="630" t="s">
        <v>8030</v>
      </c>
      <c r="AB1712" s="630" t="s">
        <v>12607</v>
      </c>
      <c r="AC1712" s="630" t="s">
        <v>8781</v>
      </c>
    </row>
    <row r="1713" spans="26:29">
      <c r="Z1713" s="631">
        <v>1122</v>
      </c>
      <c r="AA1713" s="630" t="s">
        <v>8031</v>
      </c>
      <c r="AB1713" s="630" t="s">
        <v>12608</v>
      </c>
      <c r="AC1713" s="630" t="s">
        <v>8781</v>
      </c>
    </row>
    <row r="1714" spans="26:29">
      <c r="Z1714" s="631">
        <v>1123</v>
      </c>
      <c r="AA1714" s="630" t="s">
        <v>8032</v>
      </c>
      <c r="AB1714" s="630" t="s">
        <v>12609</v>
      </c>
      <c r="AC1714" s="630" t="s">
        <v>8781</v>
      </c>
    </row>
    <row r="1715" spans="26:29">
      <c r="Z1715" s="631">
        <v>1124</v>
      </c>
      <c r="AA1715" s="630" t="s">
        <v>8033</v>
      </c>
      <c r="AB1715" s="630" t="s">
        <v>12610</v>
      </c>
      <c r="AC1715" s="630" t="s">
        <v>8781</v>
      </c>
    </row>
    <row r="1716" spans="26:29">
      <c r="Z1716" s="631">
        <v>1125</v>
      </c>
      <c r="AA1716" s="630" t="s">
        <v>8034</v>
      </c>
      <c r="AB1716" s="630" t="s">
        <v>12611</v>
      </c>
      <c r="AC1716" s="630" t="s">
        <v>8781</v>
      </c>
    </row>
    <row r="1717" spans="26:29">
      <c r="Z1717" s="631">
        <v>1126</v>
      </c>
      <c r="AA1717" s="630" t="s">
        <v>8035</v>
      </c>
      <c r="AB1717" s="630" t="s">
        <v>12612</v>
      </c>
      <c r="AC1717" s="630" t="s">
        <v>8781</v>
      </c>
    </row>
    <row r="1718" spans="26:29">
      <c r="Z1718" s="631">
        <v>1127</v>
      </c>
      <c r="AA1718" s="630" t="s">
        <v>8036</v>
      </c>
      <c r="AB1718" s="630" t="s">
        <v>12613</v>
      </c>
      <c r="AC1718" s="630" t="s">
        <v>8781</v>
      </c>
    </row>
    <row r="1719" spans="26:29">
      <c r="Z1719" s="631">
        <v>1128</v>
      </c>
      <c r="AA1719" s="630" t="s">
        <v>8037</v>
      </c>
      <c r="AB1719" s="630" t="s">
        <v>12614</v>
      </c>
      <c r="AC1719" s="630" t="s">
        <v>8781</v>
      </c>
    </row>
    <row r="1720" spans="26:29">
      <c r="Z1720" s="631">
        <v>1129</v>
      </c>
      <c r="AA1720" s="630" t="s">
        <v>8038</v>
      </c>
      <c r="AB1720" s="630" t="s">
        <v>12615</v>
      </c>
      <c r="AC1720" s="630" t="s">
        <v>8781</v>
      </c>
    </row>
    <row r="1721" spans="26:29">
      <c r="Z1721" s="631">
        <v>1130</v>
      </c>
      <c r="AA1721" s="630" t="s">
        <v>8039</v>
      </c>
      <c r="AB1721" s="630" t="s">
        <v>12616</v>
      </c>
      <c r="AC1721" s="630" t="s">
        <v>8781</v>
      </c>
    </row>
    <row r="1722" spans="26:29">
      <c r="Z1722" s="631">
        <v>1131</v>
      </c>
      <c r="AA1722" s="630" t="s">
        <v>8040</v>
      </c>
      <c r="AB1722" s="630" t="s">
        <v>12617</v>
      </c>
      <c r="AC1722" s="630" t="s">
        <v>8781</v>
      </c>
    </row>
    <row r="1723" spans="26:29">
      <c r="Z1723" s="631">
        <v>1132</v>
      </c>
      <c r="AA1723" s="630" t="s">
        <v>8041</v>
      </c>
      <c r="AB1723" s="630" t="s">
        <v>12618</v>
      </c>
      <c r="AC1723" s="630" t="s">
        <v>8781</v>
      </c>
    </row>
    <row r="1724" spans="26:29">
      <c r="Z1724" s="631">
        <v>1133</v>
      </c>
      <c r="AA1724" s="630" t="s">
        <v>8042</v>
      </c>
      <c r="AB1724" s="630" t="s">
        <v>12619</v>
      </c>
      <c r="AC1724" s="630" t="s">
        <v>8781</v>
      </c>
    </row>
    <row r="1725" spans="26:29">
      <c r="Z1725" s="631">
        <v>1134</v>
      </c>
      <c r="AA1725" s="630" t="s">
        <v>8043</v>
      </c>
      <c r="AB1725" s="630" t="s">
        <v>12620</v>
      </c>
      <c r="AC1725" s="630" t="s">
        <v>8781</v>
      </c>
    </row>
    <row r="1726" spans="26:29">
      <c r="Z1726" s="631">
        <v>1135</v>
      </c>
      <c r="AA1726" s="630" t="s">
        <v>8044</v>
      </c>
      <c r="AB1726" s="630" t="s">
        <v>12621</v>
      </c>
      <c r="AC1726" s="630" t="s">
        <v>8781</v>
      </c>
    </row>
    <row r="1727" spans="26:29">
      <c r="Z1727" s="631">
        <v>1136</v>
      </c>
      <c r="AA1727" s="630" t="s">
        <v>8045</v>
      </c>
      <c r="AB1727" s="630" t="s">
        <v>12622</v>
      </c>
      <c r="AC1727" s="630" t="s">
        <v>8781</v>
      </c>
    </row>
    <row r="1728" spans="26:29">
      <c r="Z1728" s="631">
        <v>1137</v>
      </c>
      <c r="AA1728" s="630" t="s">
        <v>8046</v>
      </c>
      <c r="AB1728" s="630" t="s">
        <v>12623</v>
      </c>
      <c r="AC1728" s="630" t="s">
        <v>8781</v>
      </c>
    </row>
    <row r="1729" spans="26:29">
      <c r="Z1729" s="631">
        <v>1138</v>
      </c>
      <c r="AA1729" s="630" t="s">
        <v>8047</v>
      </c>
      <c r="AB1729" s="630" t="s">
        <v>12624</v>
      </c>
      <c r="AC1729" s="630" t="s">
        <v>8781</v>
      </c>
    </row>
    <row r="1730" spans="26:29">
      <c r="Z1730" s="631">
        <v>1139</v>
      </c>
      <c r="AA1730" s="630" t="s">
        <v>8048</v>
      </c>
      <c r="AB1730" s="630" t="s">
        <v>12625</v>
      </c>
      <c r="AC1730" s="630" t="s">
        <v>8781</v>
      </c>
    </row>
    <row r="1731" spans="26:29">
      <c r="Z1731" s="631">
        <v>1140</v>
      </c>
      <c r="AA1731" s="630" t="s">
        <v>8049</v>
      </c>
      <c r="AB1731" s="630" t="s">
        <v>12626</v>
      </c>
      <c r="AC1731" s="630" t="s">
        <v>8781</v>
      </c>
    </row>
    <row r="1732" spans="26:29">
      <c r="Z1732" s="631">
        <v>1141</v>
      </c>
      <c r="AA1732" s="630" t="s">
        <v>8050</v>
      </c>
      <c r="AB1732" s="630" t="s">
        <v>12627</v>
      </c>
      <c r="AC1732" s="630" t="s">
        <v>8781</v>
      </c>
    </row>
    <row r="1733" spans="26:29">
      <c r="Z1733" s="631">
        <v>1142</v>
      </c>
      <c r="AA1733" s="630" t="s">
        <v>8051</v>
      </c>
      <c r="AB1733" s="630" t="s">
        <v>12628</v>
      </c>
      <c r="AC1733" s="630" t="s">
        <v>8781</v>
      </c>
    </row>
    <row r="1734" spans="26:29">
      <c r="Z1734" s="631">
        <v>1143</v>
      </c>
      <c r="AA1734" s="630" t="s">
        <v>8052</v>
      </c>
      <c r="AB1734" s="630" t="s">
        <v>12629</v>
      </c>
      <c r="AC1734" s="630" t="s">
        <v>8781</v>
      </c>
    </row>
    <row r="1735" spans="26:29">
      <c r="Z1735" s="631">
        <v>1144</v>
      </c>
      <c r="AA1735" s="630" t="s">
        <v>8053</v>
      </c>
      <c r="AB1735" s="630" t="s">
        <v>12630</v>
      </c>
      <c r="AC1735" s="630" t="s">
        <v>8781</v>
      </c>
    </row>
    <row r="1736" spans="26:29">
      <c r="Z1736" s="631">
        <v>1145</v>
      </c>
      <c r="AA1736" s="630" t="s">
        <v>8054</v>
      </c>
      <c r="AB1736" s="630" t="s">
        <v>12631</v>
      </c>
      <c r="AC1736" s="630" t="s">
        <v>8781</v>
      </c>
    </row>
    <row r="1737" spans="26:29">
      <c r="Z1737" s="631">
        <v>1146</v>
      </c>
      <c r="AA1737" s="630" t="s">
        <v>8055</v>
      </c>
      <c r="AB1737" s="630" t="s">
        <v>12632</v>
      </c>
      <c r="AC1737" s="630" t="s">
        <v>8781</v>
      </c>
    </row>
    <row r="1738" spans="26:29">
      <c r="Z1738" s="631">
        <v>1147</v>
      </c>
      <c r="AA1738" s="630" t="s">
        <v>8056</v>
      </c>
      <c r="AB1738" s="630" t="s">
        <v>12633</v>
      </c>
      <c r="AC1738" s="630" t="s">
        <v>8781</v>
      </c>
    </row>
    <row r="1739" spans="26:29">
      <c r="Z1739" s="631">
        <v>1148</v>
      </c>
      <c r="AA1739" s="630" t="s">
        <v>8057</v>
      </c>
      <c r="AB1739" s="630" t="s">
        <v>12634</v>
      </c>
      <c r="AC1739" s="630" t="s">
        <v>8781</v>
      </c>
    </row>
    <row r="1740" spans="26:29">
      <c r="Z1740" s="631">
        <v>1149</v>
      </c>
      <c r="AA1740" s="630" t="s">
        <v>8058</v>
      </c>
      <c r="AB1740" s="630" t="s">
        <v>12635</v>
      </c>
      <c r="AC1740" s="630" t="s">
        <v>8781</v>
      </c>
    </row>
    <row r="1741" spans="26:29">
      <c r="Z1741" s="631">
        <v>1150</v>
      </c>
      <c r="AA1741" s="630" t="s">
        <v>8059</v>
      </c>
      <c r="AB1741" s="630" t="s">
        <v>12636</v>
      </c>
      <c r="AC1741" s="630" t="s">
        <v>8781</v>
      </c>
    </row>
    <row r="1742" spans="26:29">
      <c r="Z1742" s="631">
        <v>1151</v>
      </c>
      <c r="AA1742" s="630" t="s">
        <v>8060</v>
      </c>
      <c r="AB1742" s="630" t="s">
        <v>12637</v>
      </c>
      <c r="AC1742" s="630" t="s">
        <v>8781</v>
      </c>
    </row>
    <row r="1743" spans="26:29">
      <c r="Z1743" s="631">
        <v>1152</v>
      </c>
      <c r="AA1743" s="630" t="s">
        <v>8061</v>
      </c>
      <c r="AB1743" s="630" t="s">
        <v>12638</v>
      </c>
      <c r="AC1743" s="630" t="s">
        <v>8781</v>
      </c>
    </row>
    <row r="1744" spans="26:29">
      <c r="Z1744" s="631">
        <v>1153</v>
      </c>
      <c r="AA1744" s="630" t="s">
        <v>8062</v>
      </c>
      <c r="AB1744" s="630" t="s">
        <v>12639</v>
      </c>
      <c r="AC1744" s="630" t="s">
        <v>8781</v>
      </c>
    </row>
    <row r="1745" spans="26:29">
      <c r="Z1745" s="631">
        <v>1154</v>
      </c>
      <c r="AA1745" s="630" t="s">
        <v>8063</v>
      </c>
      <c r="AB1745" s="630" t="s">
        <v>12640</v>
      </c>
      <c r="AC1745" s="630" t="s">
        <v>8781</v>
      </c>
    </row>
    <row r="1746" spans="26:29">
      <c r="Z1746" s="631">
        <v>1155</v>
      </c>
      <c r="AA1746" s="630" t="s">
        <v>8064</v>
      </c>
      <c r="AB1746" s="630" t="s">
        <v>12641</v>
      </c>
      <c r="AC1746" s="630" t="s">
        <v>8781</v>
      </c>
    </row>
    <row r="1747" spans="26:29">
      <c r="Z1747" s="631">
        <v>1156</v>
      </c>
      <c r="AA1747" s="630" t="s">
        <v>8065</v>
      </c>
      <c r="AB1747" s="630" t="s">
        <v>12642</v>
      </c>
      <c r="AC1747" s="630" t="s">
        <v>8781</v>
      </c>
    </row>
    <row r="1748" spans="26:29">
      <c r="Z1748" s="631">
        <v>1157</v>
      </c>
      <c r="AA1748" s="630" t="s">
        <v>8066</v>
      </c>
      <c r="AB1748" s="630" t="s">
        <v>12643</v>
      </c>
      <c r="AC1748" s="630" t="s">
        <v>8781</v>
      </c>
    </row>
    <row r="1749" spans="26:29">
      <c r="Z1749" s="631">
        <v>1158</v>
      </c>
      <c r="AA1749" s="630" t="s">
        <v>8067</v>
      </c>
      <c r="AB1749" s="630" t="s">
        <v>12644</v>
      </c>
      <c r="AC1749" s="630" t="s">
        <v>8781</v>
      </c>
    </row>
    <row r="1750" spans="26:29">
      <c r="Z1750" s="631">
        <v>1159</v>
      </c>
      <c r="AA1750" s="630" t="s">
        <v>8068</v>
      </c>
      <c r="AB1750" s="630" t="s">
        <v>12645</v>
      </c>
      <c r="AC1750" s="630" t="s">
        <v>8781</v>
      </c>
    </row>
    <row r="1751" spans="26:29">
      <c r="Z1751" s="631">
        <v>1160</v>
      </c>
      <c r="AA1751" s="630" t="s">
        <v>8069</v>
      </c>
      <c r="AB1751" s="630" t="s">
        <v>12646</v>
      </c>
      <c r="AC1751" s="630" t="s">
        <v>8781</v>
      </c>
    </row>
    <row r="1752" spans="26:29">
      <c r="Z1752" s="631">
        <v>1161</v>
      </c>
      <c r="AA1752" s="630" t="s">
        <v>8070</v>
      </c>
      <c r="AB1752" s="630" t="s">
        <v>12647</v>
      </c>
      <c r="AC1752" s="630" t="s">
        <v>8781</v>
      </c>
    </row>
    <row r="1753" spans="26:29">
      <c r="Z1753" s="631">
        <v>1162</v>
      </c>
      <c r="AA1753" s="630" t="s">
        <v>8071</v>
      </c>
      <c r="AB1753" s="630" t="s">
        <v>12648</v>
      </c>
      <c r="AC1753" s="630" t="s">
        <v>8781</v>
      </c>
    </row>
    <row r="1754" spans="26:29">
      <c r="Z1754" s="631">
        <v>1163</v>
      </c>
      <c r="AA1754" s="630" t="s">
        <v>8072</v>
      </c>
      <c r="AB1754" s="630" t="s">
        <v>12649</v>
      </c>
      <c r="AC1754" s="630" t="s">
        <v>8781</v>
      </c>
    </row>
    <row r="1755" spans="26:29">
      <c r="Z1755" s="631">
        <v>1164</v>
      </c>
      <c r="AA1755" s="630" t="s">
        <v>8073</v>
      </c>
      <c r="AB1755" s="630" t="s">
        <v>12650</v>
      </c>
      <c r="AC1755" s="630" t="s">
        <v>8781</v>
      </c>
    </row>
    <row r="1756" spans="26:29">
      <c r="Z1756" s="631">
        <v>1165</v>
      </c>
      <c r="AA1756" s="630" t="s">
        <v>8074</v>
      </c>
      <c r="AB1756" s="630" t="s">
        <v>12651</v>
      </c>
      <c r="AC1756" s="630" t="s">
        <v>8781</v>
      </c>
    </row>
    <row r="1757" spans="26:29">
      <c r="Z1757" s="631">
        <v>1166</v>
      </c>
      <c r="AA1757" s="630" t="s">
        <v>8075</v>
      </c>
      <c r="AB1757" s="630" t="s">
        <v>12652</v>
      </c>
      <c r="AC1757" s="630" t="s">
        <v>8781</v>
      </c>
    </row>
    <row r="1758" spans="26:29">
      <c r="Z1758" s="631">
        <v>1167</v>
      </c>
      <c r="AA1758" s="630" t="s">
        <v>8076</v>
      </c>
      <c r="AB1758" s="630" t="s">
        <v>12653</v>
      </c>
      <c r="AC1758" s="630" t="s">
        <v>8781</v>
      </c>
    </row>
    <row r="1759" spans="26:29">
      <c r="Z1759" s="631">
        <v>1168</v>
      </c>
      <c r="AA1759" s="630" t="s">
        <v>8077</v>
      </c>
      <c r="AB1759" s="630" t="s">
        <v>12654</v>
      </c>
      <c r="AC1759" s="630" t="s">
        <v>8781</v>
      </c>
    </row>
    <row r="1760" spans="26:29">
      <c r="Z1760" s="631">
        <v>1169</v>
      </c>
      <c r="AA1760" s="630" t="s">
        <v>8078</v>
      </c>
      <c r="AB1760" s="630" t="s">
        <v>12655</v>
      </c>
      <c r="AC1760" s="630" t="s">
        <v>8781</v>
      </c>
    </row>
    <row r="1761" spans="26:29">
      <c r="Z1761" s="631">
        <v>1170</v>
      </c>
      <c r="AA1761" s="630" t="s">
        <v>8079</v>
      </c>
      <c r="AB1761" s="630" t="s">
        <v>12656</v>
      </c>
      <c r="AC1761" s="630" t="s">
        <v>8781</v>
      </c>
    </row>
    <row r="1762" spans="26:29">
      <c r="Z1762" s="631">
        <v>1171</v>
      </c>
      <c r="AA1762" s="630" t="s">
        <v>8080</v>
      </c>
      <c r="AB1762" s="630" t="s">
        <v>12657</v>
      </c>
      <c r="AC1762" s="630" t="s">
        <v>8781</v>
      </c>
    </row>
    <row r="1763" spans="26:29">
      <c r="Z1763" s="631">
        <v>1172</v>
      </c>
      <c r="AA1763" s="630" t="s">
        <v>8081</v>
      </c>
      <c r="AB1763" s="630" t="s">
        <v>12658</v>
      </c>
      <c r="AC1763" s="630" t="s">
        <v>8781</v>
      </c>
    </row>
    <row r="1764" spans="26:29">
      <c r="Z1764" s="631">
        <v>1173</v>
      </c>
      <c r="AA1764" s="630" t="s">
        <v>8082</v>
      </c>
      <c r="AB1764" s="630" t="s">
        <v>12659</v>
      </c>
      <c r="AC1764" s="630" t="s">
        <v>8781</v>
      </c>
    </row>
    <row r="1765" spans="26:29">
      <c r="Z1765" s="631">
        <v>1174</v>
      </c>
      <c r="AA1765" s="630" t="s">
        <v>8083</v>
      </c>
      <c r="AB1765" s="630" t="s">
        <v>12660</v>
      </c>
      <c r="AC1765" s="630" t="s">
        <v>8781</v>
      </c>
    </row>
    <row r="1766" spans="26:29">
      <c r="Z1766" s="631">
        <v>1175</v>
      </c>
      <c r="AA1766" s="630" t="s">
        <v>8084</v>
      </c>
      <c r="AB1766" s="630" t="s">
        <v>12661</v>
      </c>
      <c r="AC1766" s="630" t="s">
        <v>8781</v>
      </c>
    </row>
    <row r="1767" spans="26:29">
      <c r="Z1767" s="631">
        <v>1176</v>
      </c>
      <c r="AA1767" s="630" t="s">
        <v>8085</v>
      </c>
      <c r="AB1767" s="630" t="s">
        <v>12662</v>
      </c>
      <c r="AC1767" s="630" t="s">
        <v>8781</v>
      </c>
    </row>
    <row r="1768" spans="26:29">
      <c r="Z1768" s="631">
        <v>1177</v>
      </c>
      <c r="AA1768" s="630" t="s">
        <v>8086</v>
      </c>
      <c r="AB1768" s="630" t="s">
        <v>12663</v>
      </c>
      <c r="AC1768" s="630" t="s">
        <v>8781</v>
      </c>
    </row>
    <row r="1769" spans="26:29">
      <c r="Z1769" s="631">
        <v>1178</v>
      </c>
      <c r="AA1769" s="630" t="s">
        <v>8087</v>
      </c>
      <c r="AB1769" s="630" t="s">
        <v>12664</v>
      </c>
      <c r="AC1769" s="630" t="s">
        <v>8781</v>
      </c>
    </row>
    <row r="1770" spans="26:29">
      <c r="Z1770" s="631">
        <v>1179</v>
      </c>
      <c r="AA1770" s="630" t="s">
        <v>8088</v>
      </c>
      <c r="AB1770" s="630" t="s">
        <v>12665</v>
      </c>
      <c r="AC1770" s="630" t="s">
        <v>8781</v>
      </c>
    </row>
    <row r="1771" spans="26:29">
      <c r="Z1771" s="631">
        <v>1180</v>
      </c>
      <c r="AA1771" s="630" t="s">
        <v>8089</v>
      </c>
      <c r="AB1771" s="630" t="s">
        <v>12666</v>
      </c>
      <c r="AC1771" s="630" t="s">
        <v>8781</v>
      </c>
    </row>
    <row r="1772" spans="26:29">
      <c r="Z1772" s="631">
        <v>1181</v>
      </c>
      <c r="AA1772" s="630" t="s">
        <v>8090</v>
      </c>
      <c r="AB1772" s="630" t="s">
        <v>12667</v>
      </c>
      <c r="AC1772" s="630" t="s">
        <v>8781</v>
      </c>
    </row>
    <row r="1773" spans="26:29">
      <c r="Z1773" s="631">
        <v>1182</v>
      </c>
      <c r="AA1773" s="630" t="s">
        <v>8091</v>
      </c>
      <c r="AB1773" s="630" t="s">
        <v>12668</v>
      </c>
      <c r="AC1773" s="630" t="s">
        <v>8781</v>
      </c>
    </row>
    <row r="1774" spans="26:29">
      <c r="Z1774" s="631">
        <v>1183</v>
      </c>
      <c r="AA1774" s="630" t="s">
        <v>8092</v>
      </c>
      <c r="AB1774" s="630" t="s">
        <v>12669</v>
      </c>
      <c r="AC1774" s="630" t="s">
        <v>8781</v>
      </c>
    </row>
    <row r="1775" spans="26:29">
      <c r="Z1775" s="631">
        <v>1184</v>
      </c>
      <c r="AA1775" s="630" t="s">
        <v>8093</v>
      </c>
      <c r="AB1775" s="630" t="s">
        <v>12670</v>
      </c>
      <c r="AC1775" s="630" t="s">
        <v>8781</v>
      </c>
    </row>
    <row r="1776" spans="26:29">
      <c r="Z1776" s="631">
        <v>1185</v>
      </c>
      <c r="AA1776" s="630" t="s">
        <v>8094</v>
      </c>
      <c r="AB1776" s="630" t="s">
        <v>12671</v>
      </c>
      <c r="AC1776" s="630" t="s">
        <v>8781</v>
      </c>
    </row>
    <row r="1777" spans="26:29">
      <c r="Z1777" s="631">
        <v>1186</v>
      </c>
      <c r="AA1777" s="630" t="s">
        <v>8095</v>
      </c>
      <c r="AB1777" s="630" t="s">
        <v>12672</v>
      </c>
      <c r="AC1777" s="630" t="s">
        <v>8781</v>
      </c>
    </row>
    <row r="1778" spans="26:29">
      <c r="Z1778" s="631">
        <v>1187</v>
      </c>
      <c r="AA1778" s="630" t="s">
        <v>8096</v>
      </c>
      <c r="AB1778" s="630" t="s">
        <v>12673</v>
      </c>
      <c r="AC1778" s="630" t="s">
        <v>8781</v>
      </c>
    </row>
    <row r="1779" spans="26:29">
      <c r="Z1779" s="631">
        <v>1188</v>
      </c>
      <c r="AA1779" s="630" t="s">
        <v>8097</v>
      </c>
      <c r="AB1779" s="630" t="s">
        <v>12674</v>
      </c>
      <c r="AC1779" s="630" t="s">
        <v>8781</v>
      </c>
    </row>
    <row r="1780" spans="26:29">
      <c r="Z1780" s="631">
        <v>1189</v>
      </c>
      <c r="AA1780" s="630" t="s">
        <v>8098</v>
      </c>
      <c r="AB1780" s="630" t="s">
        <v>12675</v>
      </c>
      <c r="AC1780" s="630" t="s">
        <v>8781</v>
      </c>
    </row>
    <row r="1781" spans="26:29">
      <c r="Z1781" s="631">
        <v>1190</v>
      </c>
      <c r="AA1781" s="630" t="s">
        <v>8099</v>
      </c>
      <c r="AB1781" s="630" t="s">
        <v>12676</v>
      </c>
      <c r="AC1781" s="630" t="s">
        <v>8781</v>
      </c>
    </row>
    <row r="1782" spans="26:29">
      <c r="Z1782" s="631">
        <v>1191</v>
      </c>
      <c r="AA1782" s="630" t="s">
        <v>8100</v>
      </c>
      <c r="AB1782" s="630" t="s">
        <v>12677</v>
      </c>
      <c r="AC1782" s="630" t="s">
        <v>8781</v>
      </c>
    </row>
    <row r="1783" spans="26:29">
      <c r="Z1783" s="631">
        <v>1192</v>
      </c>
      <c r="AA1783" s="630" t="s">
        <v>8101</v>
      </c>
      <c r="AB1783" s="630" t="s">
        <v>12678</v>
      </c>
      <c r="AC1783" s="630" t="s">
        <v>8781</v>
      </c>
    </row>
    <row r="1784" spans="26:29">
      <c r="Z1784" s="631">
        <v>1193</v>
      </c>
      <c r="AA1784" s="630" t="s">
        <v>8102</v>
      </c>
      <c r="AB1784" s="630" t="s">
        <v>12679</v>
      </c>
      <c r="AC1784" s="630" t="s">
        <v>8781</v>
      </c>
    </row>
    <row r="1785" spans="26:29">
      <c r="Z1785" s="631">
        <v>1194</v>
      </c>
      <c r="AA1785" s="630" t="s">
        <v>8103</v>
      </c>
      <c r="AB1785" s="630" t="s">
        <v>12680</v>
      </c>
      <c r="AC1785" s="630" t="s">
        <v>8781</v>
      </c>
    </row>
    <row r="1786" spans="26:29">
      <c r="Z1786" s="631">
        <v>1195</v>
      </c>
      <c r="AA1786" s="630" t="s">
        <v>8104</v>
      </c>
      <c r="AB1786" s="630" t="s">
        <v>12681</v>
      </c>
      <c r="AC1786" s="630" t="s">
        <v>8781</v>
      </c>
    </row>
    <row r="1787" spans="26:29">
      <c r="Z1787" s="631">
        <v>1196</v>
      </c>
      <c r="AA1787" s="630" t="s">
        <v>8105</v>
      </c>
      <c r="AB1787" s="630" t="s">
        <v>12682</v>
      </c>
      <c r="AC1787" s="630" t="s">
        <v>8781</v>
      </c>
    </row>
    <row r="1788" spans="26:29">
      <c r="Z1788" s="631">
        <v>1197</v>
      </c>
      <c r="AA1788" s="630" t="s">
        <v>8106</v>
      </c>
      <c r="AB1788" s="630" t="s">
        <v>12683</v>
      </c>
      <c r="AC1788" s="630" t="s">
        <v>8781</v>
      </c>
    </row>
    <row r="1789" spans="26:29">
      <c r="Z1789" s="631">
        <v>1198</v>
      </c>
      <c r="AA1789" s="630" t="s">
        <v>8107</v>
      </c>
      <c r="AB1789" s="630" t="s">
        <v>12684</v>
      </c>
      <c r="AC1789" s="630" t="s">
        <v>8781</v>
      </c>
    </row>
    <row r="1790" spans="26:29">
      <c r="Z1790" s="631">
        <v>1199</v>
      </c>
      <c r="AA1790" s="630" t="s">
        <v>8108</v>
      </c>
      <c r="AB1790" s="630" t="s">
        <v>12685</v>
      </c>
      <c r="AC1790" s="630" t="s">
        <v>8781</v>
      </c>
    </row>
    <row r="1791" spans="26:29">
      <c r="Z1791" s="631">
        <v>1200</v>
      </c>
      <c r="AA1791" s="630" t="s">
        <v>8109</v>
      </c>
      <c r="AB1791" s="630" t="s">
        <v>12686</v>
      </c>
      <c r="AC1791" s="630" t="s">
        <v>8781</v>
      </c>
    </row>
    <row r="1792" spans="26:29">
      <c r="Z1792" s="631">
        <v>1201</v>
      </c>
      <c r="AA1792" s="630" t="s">
        <v>8110</v>
      </c>
      <c r="AB1792" s="630" t="s">
        <v>12687</v>
      </c>
      <c r="AC1792" s="630" t="s">
        <v>8781</v>
      </c>
    </row>
    <row r="1793" spans="26:29">
      <c r="Z1793" s="631">
        <v>1202</v>
      </c>
      <c r="AA1793" s="630" t="s">
        <v>8111</v>
      </c>
      <c r="AB1793" s="630" t="s">
        <v>12688</v>
      </c>
      <c r="AC1793" s="630" t="s">
        <v>8781</v>
      </c>
    </row>
    <row r="1794" spans="26:29">
      <c r="Z1794" s="631">
        <v>1203</v>
      </c>
      <c r="AA1794" s="630" t="s">
        <v>8112</v>
      </c>
      <c r="AB1794" s="630" t="s">
        <v>12689</v>
      </c>
      <c r="AC1794" s="630" t="s">
        <v>8781</v>
      </c>
    </row>
    <row r="1795" spans="26:29">
      <c r="Z1795" s="631">
        <v>1204</v>
      </c>
      <c r="AA1795" s="630" t="s">
        <v>8113</v>
      </c>
      <c r="AB1795" s="630" t="s">
        <v>12690</v>
      </c>
      <c r="AC1795" s="630" t="s">
        <v>8781</v>
      </c>
    </row>
    <row r="1796" spans="26:29">
      <c r="Z1796" s="631">
        <v>1205</v>
      </c>
      <c r="AA1796" s="630" t="s">
        <v>8114</v>
      </c>
      <c r="AB1796" s="630" t="s">
        <v>12691</v>
      </c>
      <c r="AC1796" s="630" t="s">
        <v>8781</v>
      </c>
    </row>
    <row r="1797" spans="26:29">
      <c r="Z1797" s="631">
        <v>1206</v>
      </c>
      <c r="AA1797" s="630" t="s">
        <v>8115</v>
      </c>
      <c r="AB1797" s="630" t="s">
        <v>12692</v>
      </c>
      <c r="AC1797" s="630" t="s">
        <v>8781</v>
      </c>
    </row>
    <row r="1798" spans="26:29">
      <c r="Z1798" s="631">
        <v>1207</v>
      </c>
      <c r="AA1798" s="630" t="s">
        <v>8116</v>
      </c>
      <c r="AB1798" s="630" t="s">
        <v>12693</v>
      </c>
      <c r="AC1798" s="630" t="s">
        <v>8781</v>
      </c>
    </row>
    <row r="1799" spans="26:29">
      <c r="Z1799" s="631">
        <v>1208</v>
      </c>
      <c r="AA1799" s="630" t="s">
        <v>8117</v>
      </c>
      <c r="AB1799" s="630" t="s">
        <v>12694</v>
      </c>
      <c r="AC1799" s="630" t="s">
        <v>8781</v>
      </c>
    </row>
    <row r="1800" spans="26:29">
      <c r="Z1800" s="631">
        <v>1209</v>
      </c>
      <c r="AA1800" s="630" t="s">
        <v>8118</v>
      </c>
      <c r="AB1800" s="630" t="s">
        <v>12695</v>
      </c>
      <c r="AC1800" s="630" t="s">
        <v>8781</v>
      </c>
    </row>
    <row r="1801" spans="26:29">
      <c r="Z1801" s="631">
        <v>1210</v>
      </c>
      <c r="AA1801" s="630" t="s">
        <v>8119</v>
      </c>
      <c r="AB1801" s="630" t="s">
        <v>12696</v>
      </c>
      <c r="AC1801" s="630" t="s">
        <v>8781</v>
      </c>
    </row>
    <row r="1802" spans="26:29">
      <c r="Z1802" s="631">
        <v>1211</v>
      </c>
      <c r="AA1802" s="630" t="s">
        <v>8120</v>
      </c>
      <c r="AB1802" s="630" t="s">
        <v>12697</v>
      </c>
      <c r="AC1802" s="630" t="s">
        <v>8781</v>
      </c>
    </row>
    <row r="1803" spans="26:29">
      <c r="Z1803" s="631">
        <v>1212</v>
      </c>
      <c r="AA1803" s="630" t="s">
        <v>8121</v>
      </c>
      <c r="AB1803" s="630" t="s">
        <v>12698</v>
      </c>
      <c r="AC1803" s="630" t="s">
        <v>8781</v>
      </c>
    </row>
    <row r="1804" spans="26:29">
      <c r="Z1804" s="631">
        <v>1213</v>
      </c>
      <c r="AA1804" s="630" t="s">
        <v>8122</v>
      </c>
      <c r="AB1804" s="630" t="s">
        <v>12699</v>
      </c>
      <c r="AC1804" s="630" t="s">
        <v>8781</v>
      </c>
    </row>
    <row r="1805" spans="26:29">
      <c r="Z1805" s="631">
        <v>1214</v>
      </c>
      <c r="AA1805" s="630" t="s">
        <v>8123</v>
      </c>
      <c r="AB1805" s="630" t="s">
        <v>12700</v>
      </c>
      <c r="AC1805" s="630" t="s">
        <v>8781</v>
      </c>
    </row>
    <row r="1806" spans="26:29">
      <c r="Z1806" s="631">
        <v>1215</v>
      </c>
      <c r="AA1806" s="630" t="s">
        <v>8124</v>
      </c>
      <c r="AB1806" s="630" t="s">
        <v>12701</v>
      </c>
      <c r="AC1806" s="630" t="s">
        <v>8781</v>
      </c>
    </row>
    <row r="1807" spans="26:29">
      <c r="Z1807" s="631">
        <v>1216</v>
      </c>
      <c r="AA1807" s="630" t="s">
        <v>8125</v>
      </c>
      <c r="AB1807" s="630" t="s">
        <v>12702</v>
      </c>
      <c r="AC1807" s="630" t="s">
        <v>8781</v>
      </c>
    </row>
    <row r="1808" spans="26:29">
      <c r="Z1808" s="631">
        <v>1217</v>
      </c>
      <c r="AA1808" s="630" t="s">
        <v>8126</v>
      </c>
      <c r="AB1808" s="630" t="s">
        <v>12703</v>
      </c>
      <c r="AC1808" s="630" t="s">
        <v>8781</v>
      </c>
    </row>
    <row r="1809" spans="26:29">
      <c r="Z1809" s="631">
        <v>1218</v>
      </c>
      <c r="AA1809" s="630" t="s">
        <v>8127</v>
      </c>
      <c r="AB1809" s="630" t="s">
        <v>12704</v>
      </c>
      <c r="AC1809" s="630" t="s">
        <v>8781</v>
      </c>
    </row>
    <row r="1810" spans="26:29">
      <c r="Z1810" s="631">
        <v>1219</v>
      </c>
      <c r="AA1810" s="630" t="s">
        <v>8128</v>
      </c>
      <c r="AB1810" s="630" t="s">
        <v>12705</v>
      </c>
      <c r="AC1810" s="630" t="s">
        <v>8781</v>
      </c>
    </row>
    <row r="1811" spans="26:29">
      <c r="Z1811" s="631">
        <v>1220</v>
      </c>
      <c r="AA1811" s="630" t="s">
        <v>8129</v>
      </c>
      <c r="AB1811" s="630" t="s">
        <v>12706</v>
      </c>
      <c r="AC1811" s="630" t="s">
        <v>8781</v>
      </c>
    </row>
    <row r="1812" spans="26:29">
      <c r="Z1812" s="631">
        <v>1221</v>
      </c>
      <c r="AA1812" s="630" t="s">
        <v>8130</v>
      </c>
      <c r="AB1812" s="630" t="s">
        <v>12707</v>
      </c>
      <c r="AC1812" s="630" t="s">
        <v>8781</v>
      </c>
    </row>
    <row r="1813" spans="26:29">
      <c r="Z1813" s="631">
        <v>1222</v>
      </c>
      <c r="AA1813" s="630" t="s">
        <v>8131</v>
      </c>
      <c r="AB1813" s="630" t="s">
        <v>12708</v>
      </c>
      <c r="AC1813" s="630" t="s">
        <v>8781</v>
      </c>
    </row>
    <row r="1814" spans="26:29">
      <c r="Z1814" s="631">
        <v>1223</v>
      </c>
      <c r="AA1814" s="630" t="s">
        <v>8132</v>
      </c>
      <c r="AB1814" s="630" t="s">
        <v>12709</v>
      </c>
      <c r="AC1814" s="630" t="s">
        <v>8781</v>
      </c>
    </row>
    <row r="1815" spans="26:29">
      <c r="Z1815" s="631">
        <v>1224</v>
      </c>
      <c r="AA1815" s="630" t="s">
        <v>8133</v>
      </c>
      <c r="AB1815" s="630" t="s">
        <v>12710</v>
      </c>
      <c r="AC1815" s="630" t="s">
        <v>8781</v>
      </c>
    </row>
    <row r="1816" spans="26:29">
      <c r="Z1816" s="631">
        <v>1225</v>
      </c>
      <c r="AA1816" s="630" t="s">
        <v>8134</v>
      </c>
      <c r="AB1816" s="630" t="s">
        <v>12711</v>
      </c>
      <c r="AC1816" s="630" t="s">
        <v>8781</v>
      </c>
    </row>
    <row r="1817" spans="26:29">
      <c r="Z1817" s="631">
        <v>1226</v>
      </c>
      <c r="AA1817" s="630" t="s">
        <v>8135</v>
      </c>
      <c r="AB1817" s="630" t="s">
        <v>12712</v>
      </c>
      <c r="AC1817" s="630" t="s">
        <v>8781</v>
      </c>
    </row>
    <row r="1818" spans="26:29">
      <c r="Z1818" s="631">
        <v>1227</v>
      </c>
      <c r="AA1818" s="630" t="s">
        <v>8136</v>
      </c>
      <c r="AB1818" s="630" t="s">
        <v>12713</v>
      </c>
      <c r="AC1818" s="630" t="s">
        <v>8781</v>
      </c>
    </row>
    <row r="1819" spans="26:29">
      <c r="Z1819" s="631">
        <v>1228</v>
      </c>
      <c r="AA1819" s="630" t="s">
        <v>8137</v>
      </c>
      <c r="AB1819" s="630" t="s">
        <v>12714</v>
      </c>
      <c r="AC1819" s="630" t="s">
        <v>8781</v>
      </c>
    </row>
    <row r="1820" spans="26:29">
      <c r="Z1820" s="631">
        <v>1229</v>
      </c>
      <c r="AA1820" s="630" t="s">
        <v>8138</v>
      </c>
      <c r="AB1820" s="630" t="s">
        <v>12715</v>
      </c>
      <c r="AC1820" s="630" t="s">
        <v>8781</v>
      </c>
    </row>
    <row r="1821" spans="26:29">
      <c r="Z1821" s="631">
        <v>1230</v>
      </c>
      <c r="AA1821" s="630" t="s">
        <v>8139</v>
      </c>
      <c r="AB1821" s="630" t="s">
        <v>12716</v>
      </c>
      <c r="AC1821" s="630" t="s">
        <v>8781</v>
      </c>
    </row>
    <row r="1822" spans="26:29">
      <c r="Z1822" s="631">
        <v>1231</v>
      </c>
      <c r="AA1822" s="630" t="s">
        <v>8140</v>
      </c>
      <c r="AB1822" s="630" t="s">
        <v>12717</v>
      </c>
      <c r="AC1822" s="630" t="s">
        <v>8781</v>
      </c>
    </row>
    <row r="1823" spans="26:29">
      <c r="Z1823" s="631">
        <v>1232</v>
      </c>
      <c r="AA1823" s="630" t="s">
        <v>8141</v>
      </c>
      <c r="AB1823" s="630" t="s">
        <v>12718</v>
      </c>
      <c r="AC1823" s="630" t="s">
        <v>8781</v>
      </c>
    </row>
    <row r="1824" spans="26:29">
      <c r="Z1824" s="631">
        <v>1233</v>
      </c>
      <c r="AA1824" s="630" t="s">
        <v>8142</v>
      </c>
      <c r="AB1824" s="630" t="s">
        <v>12719</v>
      </c>
      <c r="AC1824" s="630" t="s">
        <v>8781</v>
      </c>
    </row>
    <row r="1825" spans="26:29">
      <c r="Z1825" s="631">
        <v>1234</v>
      </c>
      <c r="AA1825" s="630" t="s">
        <v>8143</v>
      </c>
      <c r="AB1825" s="630" t="s">
        <v>12720</v>
      </c>
      <c r="AC1825" s="630" t="s">
        <v>8781</v>
      </c>
    </row>
    <row r="1826" spans="26:29">
      <c r="Z1826" s="631">
        <v>1235</v>
      </c>
      <c r="AA1826" s="630" t="s">
        <v>8144</v>
      </c>
      <c r="AB1826" s="630" t="s">
        <v>12721</v>
      </c>
      <c r="AC1826" s="630" t="s">
        <v>8781</v>
      </c>
    </row>
    <row r="1827" spans="26:29">
      <c r="Z1827" s="631">
        <v>1236</v>
      </c>
      <c r="AA1827" s="630" t="s">
        <v>8145</v>
      </c>
      <c r="AB1827" s="630" t="s">
        <v>12722</v>
      </c>
      <c r="AC1827" s="630" t="s">
        <v>8781</v>
      </c>
    </row>
    <row r="1828" spans="26:29">
      <c r="Z1828" s="631">
        <v>1237</v>
      </c>
      <c r="AA1828" s="630" t="s">
        <v>8146</v>
      </c>
      <c r="AB1828" s="630" t="s">
        <v>12723</v>
      </c>
      <c r="AC1828" s="630" t="s">
        <v>8781</v>
      </c>
    </row>
    <row r="1829" spans="26:29">
      <c r="Z1829" s="631">
        <v>1238</v>
      </c>
      <c r="AA1829" s="630" t="s">
        <v>8147</v>
      </c>
      <c r="AB1829" s="630" t="s">
        <v>12724</v>
      </c>
      <c r="AC1829" s="630" t="s">
        <v>8781</v>
      </c>
    </row>
    <row r="1830" spans="26:29">
      <c r="Z1830" s="631">
        <v>1239</v>
      </c>
      <c r="AA1830" s="630" t="s">
        <v>8148</v>
      </c>
      <c r="AB1830" s="630" t="s">
        <v>12725</v>
      </c>
      <c r="AC1830" s="630" t="s">
        <v>8781</v>
      </c>
    </row>
    <row r="1831" spans="26:29">
      <c r="Z1831" s="631">
        <v>1240</v>
      </c>
      <c r="AA1831" s="630" t="s">
        <v>8149</v>
      </c>
      <c r="AB1831" s="630" t="s">
        <v>12726</v>
      </c>
      <c r="AC1831" s="630" t="s">
        <v>8781</v>
      </c>
    </row>
    <row r="1832" spans="26:29">
      <c r="Z1832" s="631">
        <v>1241</v>
      </c>
      <c r="AA1832" s="630" t="s">
        <v>8150</v>
      </c>
      <c r="AB1832" s="630" t="s">
        <v>12727</v>
      </c>
      <c r="AC1832" s="630" t="s">
        <v>8781</v>
      </c>
    </row>
    <row r="1833" spans="26:29">
      <c r="Z1833" s="631">
        <v>1242</v>
      </c>
      <c r="AA1833" s="630" t="s">
        <v>8151</v>
      </c>
      <c r="AB1833" s="630" t="s">
        <v>12728</v>
      </c>
      <c r="AC1833" s="630" t="s">
        <v>8781</v>
      </c>
    </row>
    <row r="1834" spans="26:29">
      <c r="Z1834" s="631">
        <v>1243</v>
      </c>
      <c r="AA1834" s="630" t="s">
        <v>8152</v>
      </c>
      <c r="AB1834" s="630" t="s">
        <v>12729</v>
      </c>
      <c r="AC1834" s="630" t="s">
        <v>8781</v>
      </c>
    </row>
    <row r="1835" spans="26:29">
      <c r="Z1835" s="631">
        <v>1244</v>
      </c>
      <c r="AA1835" s="630" t="s">
        <v>8153</v>
      </c>
      <c r="AB1835" s="630" t="s">
        <v>12730</v>
      </c>
      <c r="AC1835" s="630" t="s">
        <v>8781</v>
      </c>
    </row>
    <row r="1836" spans="26:29">
      <c r="Z1836" s="631">
        <v>1245</v>
      </c>
      <c r="AA1836" s="630" t="s">
        <v>8154</v>
      </c>
      <c r="AB1836" s="630" t="s">
        <v>12731</v>
      </c>
      <c r="AC1836" s="630" t="s">
        <v>8781</v>
      </c>
    </row>
    <row r="1837" spans="26:29">
      <c r="Z1837" s="631">
        <v>1246</v>
      </c>
      <c r="AA1837" s="630" t="s">
        <v>8155</v>
      </c>
      <c r="AB1837" s="630" t="s">
        <v>12732</v>
      </c>
      <c r="AC1837" s="630" t="s">
        <v>8781</v>
      </c>
    </row>
    <row r="1838" spans="26:29">
      <c r="Z1838" s="631">
        <v>1247</v>
      </c>
      <c r="AA1838" s="630" t="s">
        <v>8156</v>
      </c>
      <c r="AB1838" s="630" t="s">
        <v>12733</v>
      </c>
      <c r="AC1838" s="630" t="s">
        <v>8781</v>
      </c>
    </row>
    <row r="1839" spans="26:29">
      <c r="Z1839" s="631">
        <v>1248</v>
      </c>
      <c r="AA1839" s="630" t="s">
        <v>8157</v>
      </c>
      <c r="AB1839" s="630" t="s">
        <v>12734</v>
      </c>
      <c r="AC1839" s="630" t="s">
        <v>8781</v>
      </c>
    </row>
    <row r="1840" spans="26:29">
      <c r="Z1840" s="631">
        <v>1249</v>
      </c>
      <c r="AA1840" s="630" t="s">
        <v>8158</v>
      </c>
      <c r="AB1840" s="630" t="s">
        <v>12735</v>
      </c>
      <c r="AC1840" s="630" t="s">
        <v>8781</v>
      </c>
    </row>
    <row r="1841" spans="26:29">
      <c r="Z1841" s="631">
        <v>1250</v>
      </c>
      <c r="AA1841" s="630" t="s">
        <v>8159</v>
      </c>
      <c r="AB1841" s="630" t="s">
        <v>12736</v>
      </c>
      <c r="AC1841" s="630" t="s">
        <v>8781</v>
      </c>
    </row>
    <row r="1842" spans="26:29">
      <c r="Z1842" s="631">
        <v>1251</v>
      </c>
      <c r="AA1842" s="630" t="s">
        <v>8160</v>
      </c>
      <c r="AB1842" s="630" t="s">
        <v>12737</v>
      </c>
      <c r="AC1842" s="630" t="s">
        <v>8781</v>
      </c>
    </row>
    <row r="1843" spans="26:29">
      <c r="Z1843" s="631">
        <v>1252</v>
      </c>
      <c r="AA1843" s="630" t="s">
        <v>8161</v>
      </c>
      <c r="AB1843" s="630" t="s">
        <v>12738</v>
      </c>
      <c r="AC1843" s="630" t="s">
        <v>8781</v>
      </c>
    </row>
    <row r="1844" spans="26:29">
      <c r="Z1844" s="631">
        <v>1253</v>
      </c>
      <c r="AA1844" s="630" t="s">
        <v>8162</v>
      </c>
      <c r="AB1844" s="630" t="s">
        <v>12739</v>
      </c>
      <c r="AC1844" s="630" t="s">
        <v>8781</v>
      </c>
    </row>
    <row r="1845" spans="26:29">
      <c r="Z1845" s="631">
        <v>1254</v>
      </c>
      <c r="AA1845" s="630" t="s">
        <v>8163</v>
      </c>
      <c r="AB1845" s="630" t="s">
        <v>12740</v>
      </c>
      <c r="AC1845" s="630" t="s">
        <v>8781</v>
      </c>
    </row>
    <row r="1846" spans="26:29">
      <c r="Z1846" s="631">
        <v>1255</v>
      </c>
      <c r="AA1846" s="630" t="s">
        <v>8164</v>
      </c>
      <c r="AB1846" s="630" t="s">
        <v>12741</v>
      </c>
      <c r="AC1846" s="630" t="s">
        <v>8781</v>
      </c>
    </row>
    <row r="1847" spans="26:29">
      <c r="Z1847" s="631">
        <v>1256</v>
      </c>
      <c r="AA1847" s="630" t="s">
        <v>8165</v>
      </c>
      <c r="AB1847" s="630" t="s">
        <v>12742</v>
      </c>
      <c r="AC1847" s="630" t="s">
        <v>8781</v>
      </c>
    </row>
    <row r="1848" spans="26:29">
      <c r="Z1848" s="631">
        <v>1257</v>
      </c>
      <c r="AA1848" s="630" t="s">
        <v>8166</v>
      </c>
      <c r="AB1848" s="630" t="s">
        <v>12743</v>
      </c>
      <c r="AC1848" s="630" t="s">
        <v>8781</v>
      </c>
    </row>
    <row r="1849" spans="26:29">
      <c r="Z1849" s="631">
        <v>1258</v>
      </c>
      <c r="AA1849" s="630" t="s">
        <v>8167</v>
      </c>
      <c r="AB1849" s="630" t="s">
        <v>12744</v>
      </c>
      <c r="AC1849" s="630" t="s">
        <v>8781</v>
      </c>
    </row>
    <row r="1850" spans="26:29">
      <c r="Z1850" s="631">
        <v>1259</v>
      </c>
      <c r="AA1850" s="630" t="s">
        <v>8168</v>
      </c>
      <c r="AB1850" s="630" t="s">
        <v>12745</v>
      </c>
      <c r="AC1850" s="630" t="s">
        <v>8781</v>
      </c>
    </row>
    <row r="1851" spans="26:29">
      <c r="Z1851" s="631">
        <v>1260</v>
      </c>
      <c r="AA1851" s="630" t="s">
        <v>8169</v>
      </c>
      <c r="AB1851" s="630" t="s">
        <v>12746</v>
      </c>
      <c r="AC1851" s="630" t="s">
        <v>8781</v>
      </c>
    </row>
    <row r="1852" spans="26:29">
      <c r="Z1852" s="631">
        <v>1261</v>
      </c>
      <c r="AA1852" s="630" t="s">
        <v>8170</v>
      </c>
      <c r="AB1852" s="630" t="s">
        <v>12747</v>
      </c>
      <c r="AC1852" s="630" t="s">
        <v>8781</v>
      </c>
    </row>
    <row r="1853" spans="26:29">
      <c r="Z1853" s="631">
        <v>1262</v>
      </c>
      <c r="AA1853" s="630" t="s">
        <v>8171</v>
      </c>
      <c r="AB1853" s="630" t="s">
        <v>12748</v>
      </c>
      <c r="AC1853" s="630" t="s">
        <v>8781</v>
      </c>
    </row>
    <row r="1854" spans="26:29">
      <c r="Z1854" s="631">
        <v>1263</v>
      </c>
      <c r="AA1854" s="630" t="s">
        <v>8172</v>
      </c>
      <c r="AB1854" s="630" t="s">
        <v>12749</v>
      </c>
      <c r="AC1854" s="630" t="s">
        <v>8781</v>
      </c>
    </row>
    <row r="1855" spans="26:29">
      <c r="Z1855" s="631">
        <v>1264</v>
      </c>
      <c r="AA1855" s="630" t="s">
        <v>8173</v>
      </c>
      <c r="AB1855" s="630" t="s">
        <v>12750</v>
      </c>
      <c r="AC1855" s="630" t="s">
        <v>8781</v>
      </c>
    </row>
    <row r="1856" spans="26:29">
      <c r="Z1856" s="631">
        <v>1265</v>
      </c>
      <c r="AA1856" s="630" t="s">
        <v>8174</v>
      </c>
      <c r="AB1856" s="630" t="s">
        <v>12751</v>
      </c>
      <c r="AC1856" s="630" t="s">
        <v>8781</v>
      </c>
    </row>
    <row r="1857" spans="26:29">
      <c r="Z1857" s="631">
        <v>1266</v>
      </c>
      <c r="AA1857" s="630" t="s">
        <v>8175</v>
      </c>
      <c r="AB1857" s="630" t="s">
        <v>12752</v>
      </c>
      <c r="AC1857" s="630" t="s">
        <v>8781</v>
      </c>
    </row>
    <row r="1858" spans="26:29">
      <c r="Z1858" s="631">
        <v>1267</v>
      </c>
      <c r="AA1858" s="630" t="s">
        <v>8176</v>
      </c>
      <c r="AB1858" s="630" t="s">
        <v>12753</v>
      </c>
      <c r="AC1858" s="630" t="s">
        <v>8781</v>
      </c>
    </row>
    <row r="1859" spans="26:29">
      <c r="Z1859" s="631">
        <v>1268</v>
      </c>
      <c r="AA1859" s="630" t="s">
        <v>8177</v>
      </c>
      <c r="AB1859" s="630" t="s">
        <v>12754</v>
      </c>
      <c r="AC1859" s="630" t="s">
        <v>8781</v>
      </c>
    </row>
    <row r="1860" spans="26:29">
      <c r="Z1860" s="631">
        <v>1269</v>
      </c>
      <c r="AA1860" s="630" t="s">
        <v>8178</v>
      </c>
      <c r="AB1860" s="630" t="s">
        <v>12755</v>
      </c>
      <c r="AC1860" s="630" t="s">
        <v>8781</v>
      </c>
    </row>
    <row r="1861" spans="26:29">
      <c r="Z1861" s="631">
        <v>1270</v>
      </c>
      <c r="AA1861" s="630" t="s">
        <v>8179</v>
      </c>
      <c r="AB1861" s="630" t="s">
        <v>12756</v>
      </c>
      <c r="AC1861" s="630" t="s">
        <v>8781</v>
      </c>
    </row>
    <row r="1862" spans="26:29">
      <c r="Z1862" s="631">
        <v>1271</v>
      </c>
      <c r="AA1862" s="630" t="s">
        <v>8180</v>
      </c>
      <c r="AB1862" s="630" t="s">
        <v>12757</v>
      </c>
      <c r="AC1862" s="630" t="s">
        <v>8781</v>
      </c>
    </row>
    <row r="1863" spans="26:29">
      <c r="Z1863" s="631">
        <v>1272</v>
      </c>
      <c r="AA1863" s="630" t="s">
        <v>8181</v>
      </c>
      <c r="AB1863" s="630" t="s">
        <v>12758</v>
      </c>
      <c r="AC1863" s="630" t="s">
        <v>8781</v>
      </c>
    </row>
    <row r="1864" spans="26:29">
      <c r="Z1864" s="631">
        <v>1273</v>
      </c>
      <c r="AA1864" s="630" t="s">
        <v>8182</v>
      </c>
      <c r="AB1864" s="630" t="s">
        <v>12759</v>
      </c>
      <c r="AC1864" s="630" t="s">
        <v>8781</v>
      </c>
    </row>
    <row r="1865" spans="26:29">
      <c r="Z1865" s="631">
        <v>1274</v>
      </c>
      <c r="AA1865" s="630" t="s">
        <v>8183</v>
      </c>
      <c r="AB1865" s="630" t="s">
        <v>12760</v>
      </c>
      <c r="AC1865" s="630" t="s">
        <v>8781</v>
      </c>
    </row>
    <row r="1866" spans="26:29">
      <c r="Z1866" s="631">
        <v>1275</v>
      </c>
      <c r="AA1866" s="630" t="s">
        <v>8184</v>
      </c>
      <c r="AB1866" s="630" t="s">
        <v>12761</v>
      </c>
      <c r="AC1866" s="630" t="s">
        <v>8781</v>
      </c>
    </row>
    <row r="1867" spans="26:29">
      <c r="Z1867" s="631">
        <v>1276</v>
      </c>
      <c r="AA1867" s="630" t="s">
        <v>8185</v>
      </c>
      <c r="AB1867" s="630" t="s">
        <v>12762</v>
      </c>
      <c r="AC1867" s="630" t="s">
        <v>8781</v>
      </c>
    </row>
    <row r="1868" spans="26:29">
      <c r="Z1868" s="631">
        <v>1277</v>
      </c>
      <c r="AA1868" s="630" t="s">
        <v>8186</v>
      </c>
      <c r="AB1868" s="630" t="s">
        <v>12763</v>
      </c>
      <c r="AC1868" s="630" t="s">
        <v>8781</v>
      </c>
    </row>
    <row r="1869" spans="26:29">
      <c r="Z1869" s="631">
        <v>1278</v>
      </c>
      <c r="AA1869" s="630" t="s">
        <v>8187</v>
      </c>
      <c r="AB1869" s="630" t="s">
        <v>12764</v>
      </c>
      <c r="AC1869" s="630" t="s">
        <v>8781</v>
      </c>
    </row>
    <row r="1870" spans="26:29">
      <c r="Z1870" s="631">
        <v>1279</v>
      </c>
      <c r="AA1870" s="630" t="s">
        <v>8188</v>
      </c>
      <c r="AB1870" s="630" t="s">
        <v>12765</v>
      </c>
      <c r="AC1870" s="630" t="s">
        <v>8781</v>
      </c>
    </row>
    <row r="1871" spans="26:29">
      <c r="Z1871" s="631">
        <v>1280</v>
      </c>
      <c r="AA1871" s="630" t="s">
        <v>8189</v>
      </c>
      <c r="AB1871" s="630" t="s">
        <v>12766</v>
      </c>
      <c r="AC1871" s="630" t="s">
        <v>8781</v>
      </c>
    </row>
    <row r="1872" spans="26:29">
      <c r="Z1872" s="631">
        <v>1281</v>
      </c>
      <c r="AA1872" s="630" t="s">
        <v>8190</v>
      </c>
      <c r="AB1872" s="630" t="s">
        <v>12767</v>
      </c>
      <c r="AC1872" s="630" t="s">
        <v>8781</v>
      </c>
    </row>
    <row r="1873" spans="26:29">
      <c r="Z1873" s="631">
        <v>1282</v>
      </c>
      <c r="AA1873" s="630" t="s">
        <v>8191</v>
      </c>
      <c r="AB1873" s="630" t="s">
        <v>12768</v>
      </c>
      <c r="AC1873" s="630" t="s">
        <v>8781</v>
      </c>
    </row>
    <row r="1874" spans="26:29">
      <c r="Z1874" s="631">
        <v>1283</v>
      </c>
      <c r="AA1874" s="630" t="s">
        <v>8192</v>
      </c>
      <c r="AB1874" s="630" t="s">
        <v>12769</v>
      </c>
      <c r="AC1874" s="630" t="s">
        <v>8781</v>
      </c>
    </row>
    <row r="1875" spans="26:29">
      <c r="Z1875" s="631">
        <v>1284</v>
      </c>
      <c r="AA1875" s="630" t="s">
        <v>8193</v>
      </c>
      <c r="AB1875" s="630" t="s">
        <v>12770</v>
      </c>
      <c r="AC1875" s="630" t="s">
        <v>8781</v>
      </c>
    </row>
    <row r="1876" spans="26:29">
      <c r="Z1876" s="631">
        <v>1285</v>
      </c>
      <c r="AA1876" s="630" t="s">
        <v>8194</v>
      </c>
      <c r="AB1876" s="630" t="s">
        <v>12771</v>
      </c>
      <c r="AC1876" s="630" t="s">
        <v>8781</v>
      </c>
    </row>
    <row r="1877" spans="26:29">
      <c r="Z1877" s="631">
        <v>1286</v>
      </c>
      <c r="AA1877" s="630" t="s">
        <v>8195</v>
      </c>
      <c r="AB1877" s="630" t="s">
        <v>12772</v>
      </c>
      <c r="AC1877" s="630" t="s">
        <v>8781</v>
      </c>
    </row>
    <row r="1878" spans="26:29">
      <c r="Z1878" s="631">
        <v>1287</v>
      </c>
      <c r="AA1878" s="630" t="s">
        <v>8196</v>
      </c>
      <c r="AB1878" s="630" t="s">
        <v>12773</v>
      </c>
      <c r="AC1878" s="630" t="s">
        <v>8781</v>
      </c>
    </row>
    <row r="1879" spans="26:29">
      <c r="Z1879" s="631">
        <v>1288</v>
      </c>
      <c r="AA1879" s="630" t="s">
        <v>8197</v>
      </c>
      <c r="AB1879" s="630" t="s">
        <v>12774</v>
      </c>
      <c r="AC1879" s="630" t="s">
        <v>8781</v>
      </c>
    </row>
    <row r="1880" spans="26:29">
      <c r="Z1880" s="631">
        <v>1289</v>
      </c>
      <c r="AA1880" s="630" t="s">
        <v>8198</v>
      </c>
      <c r="AB1880" s="630" t="s">
        <v>12775</v>
      </c>
      <c r="AC1880" s="630" t="s">
        <v>8781</v>
      </c>
    </row>
    <row r="1881" spans="26:29">
      <c r="Z1881" s="631">
        <v>1290</v>
      </c>
      <c r="AA1881" s="630" t="s">
        <v>8199</v>
      </c>
      <c r="AB1881" s="630" t="s">
        <v>12776</v>
      </c>
      <c r="AC1881" s="630" t="s">
        <v>8781</v>
      </c>
    </row>
    <row r="1882" spans="26:29">
      <c r="Z1882" s="631">
        <v>1291</v>
      </c>
      <c r="AA1882" s="630" t="s">
        <v>8200</v>
      </c>
      <c r="AB1882" s="630" t="s">
        <v>12777</v>
      </c>
      <c r="AC1882" s="630" t="s">
        <v>8781</v>
      </c>
    </row>
    <row r="1883" spans="26:29">
      <c r="Z1883" s="631">
        <v>1292</v>
      </c>
      <c r="AA1883" s="630" t="s">
        <v>8201</v>
      </c>
      <c r="AB1883" s="630" t="s">
        <v>12778</v>
      </c>
      <c r="AC1883" s="630" t="s">
        <v>8781</v>
      </c>
    </row>
    <row r="1884" spans="26:29">
      <c r="Z1884" s="631">
        <v>1293</v>
      </c>
      <c r="AA1884" s="630" t="s">
        <v>8202</v>
      </c>
      <c r="AB1884" s="630" t="s">
        <v>12779</v>
      </c>
      <c r="AC1884" s="630" t="s">
        <v>8781</v>
      </c>
    </row>
    <row r="1885" spans="26:29">
      <c r="Z1885" s="631">
        <v>1294</v>
      </c>
      <c r="AA1885" s="630" t="s">
        <v>8203</v>
      </c>
      <c r="AB1885" s="630" t="s">
        <v>12780</v>
      </c>
      <c r="AC1885" s="630" t="s">
        <v>8781</v>
      </c>
    </row>
    <row r="1886" spans="26:29">
      <c r="Z1886" s="631">
        <v>1295</v>
      </c>
      <c r="AA1886" s="630" t="s">
        <v>8204</v>
      </c>
      <c r="AB1886" s="630" t="s">
        <v>12781</v>
      </c>
      <c r="AC1886" s="630" t="s">
        <v>8781</v>
      </c>
    </row>
    <row r="1887" spans="26:29">
      <c r="Z1887" s="631">
        <v>1296</v>
      </c>
      <c r="AA1887" s="630" t="s">
        <v>8205</v>
      </c>
      <c r="AB1887" s="630" t="s">
        <v>12782</v>
      </c>
      <c r="AC1887" s="630" t="s">
        <v>8781</v>
      </c>
    </row>
    <row r="1888" spans="26:29">
      <c r="Z1888" s="631">
        <v>1297</v>
      </c>
      <c r="AA1888" s="630" t="s">
        <v>8206</v>
      </c>
      <c r="AB1888" s="630" t="s">
        <v>12783</v>
      </c>
      <c r="AC1888" s="630" t="s">
        <v>8781</v>
      </c>
    </row>
    <row r="1889" spans="26:29">
      <c r="Z1889" s="631">
        <v>1298</v>
      </c>
      <c r="AA1889" s="630" t="s">
        <v>8207</v>
      </c>
      <c r="AB1889" s="630" t="s">
        <v>12784</v>
      </c>
      <c r="AC1889" s="630" t="s">
        <v>8781</v>
      </c>
    </row>
    <row r="1890" spans="26:29">
      <c r="Z1890" s="631">
        <v>1299</v>
      </c>
      <c r="AA1890" s="630" t="s">
        <v>8208</v>
      </c>
      <c r="AB1890" s="630" t="s">
        <v>12785</v>
      </c>
      <c r="AC1890" s="630" t="s">
        <v>8781</v>
      </c>
    </row>
    <row r="1891" spans="26:29">
      <c r="Z1891" s="631">
        <v>1300</v>
      </c>
      <c r="AA1891" s="630" t="s">
        <v>8209</v>
      </c>
      <c r="AB1891" s="630" t="s">
        <v>12786</v>
      </c>
      <c r="AC1891" s="630" t="s">
        <v>8781</v>
      </c>
    </row>
    <row r="1892" spans="26:29">
      <c r="Z1892" s="631">
        <v>1301</v>
      </c>
      <c r="AA1892" s="630" t="s">
        <v>8210</v>
      </c>
      <c r="AB1892" s="630" t="s">
        <v>12787</v>
      </c>
      <c r="AC1892" s="630" t="s">
        <v>8781</v>
      </c>
    </row>
    <row r="1893" spans="26:29">
      <c r="Z1893" s="631">
        <v>1302</v>
      </c>
      <c r="AA1893" s="630" t="s">
        <v>8211</v>
      </c>
      <c r="AB1893" s="630" t="s">
        <v>12788</v>
      </c>
      <c r="AC1893" s="630" t="s">
        <v>8781</v>
      </c>
    </row>
    <row r="1894" spans="26:29">
      <c r="Z1894" s="631">
        <v>1303</v>
      </c>
      <c r="AA1894" s="630" t="s">
        <v>8212</v>
      </c>
      <c r="AB1894" s="630" t="s">
        <v>12789</v>
      </c>
      <c r="AC1894" s="630" t="s">
        <v>8781</v>
      </c>
    </row>
    <row r="1895" spans="26:29">
      <c r="Z1895" s="631">
        <v>1304</v>
      </c>
      <c r="AA1895" s="630" t="s">
        <v>8213</v>
      </c>
      <c r="AB1895" s="630" t="s">
        <v>12790</v>
      </c>
      <c r="AC1895" s="630" t="s">
        <v>8781</v>
      </c>
    </row>
    <row r="1896" spans="26:29">
      <c r="Z1896" s="631">
        <v>1305</v>
      </c>
      <c r="AA1896" s="630" t="s">
        <v>8214</v>
      </c>
      <c r="AB1896" s="630" t="s">
        <v>12791</v>
      </c>
      <c r="AC1896" s="630" t="s">
        <v>8781</v>
      </c>
    </row>
    <row r="1897" spans="26:29">
      <c r="Z1897" s="631">
        <v>1306</v>
      </c>
      <c r="AA1897" s="630" t="s">
        <v>8215</v>
      </c>
      <c r="AB1897" s="630" t="s">
        <v>12792</v>
      </c>
      <c r="AC1897" s="630" t="s">
        <v>8781</v>
      </c>
    </row>
    <row r="1898" spans="26:29">
      <c r="Z1898" s="631">
        <v>1307</v>
      </c>
      <c r="AA1898" s="630" t="s">
        <v>8216</v>
      </c>
      <c r="AB1898" s="630" t="s">
        <v>12793</v>
      </c>
      <c r="AC1898" s="630" t="s">
        <v>8781</v>
      </c>
    </row>
    <row r="1899" spans="26:29">
      <c r="Z1899" s="631">
        <v>1308</v>
      </c>
      <c r="AA1899" s="630" t="s">
        <v>8217</v>
      </c>
      <c r="AB1899" s="630" t="s">
        <v>12794</v>
      </c>
      <c r="AC1899" s="630" t="s">
        <v>8781</v>
      </c>
    </row>
    <row r="1900" spans="26:29">
      <c r="Z1900" s="631">
        <v>1309</v>
      </c>
      <c r="AA1900" s="630" t="s">
        <v>8218</v>
      </c>
      <c r="AB1900" s="630" t="s">
        <v>12795</v>
      </c>
      <c r="AC1900" s="630" t="s">
        <v>8781</v>
      </c>
    </row>
    <row r="1901" spans="26:29">
      <c r="Z1901" s="631">
        <v>1310</v>
      </c>
      <c r="AA1901" s="630" t="s">
        <v>8219</v>
      </c>
      <c r="AB1901" s="630" t="s">
        <v>12796</v>
      </c>
      <c r="AC1901" s="630" t="s">
        <v>8781</v>
      </c>
    </row>
    <row r="1902" spans="26:29">
      <c r="Z1902" s="631">
        <v>1311</v>
      </c>
      <c r="AA1902" s="630" t="s">
        <v>8220</v>
      </c>
      <c r="AB1902" s="630" t="s">
        <v>12797</v>
      </c>
      <c r="AC1902" s="630" t="s">
        <v>8781</v>
      </c>
    </row>
    <row r="1903" spans="26:29">
      <c r="Z1903" s="631">
        <v>1312</v>
      </c>
      <c r="AA1903" s="630" t="s">
        <v>8221</v>
      </c>
      <c r="AB1903" s="630" t="s">
        <v>12798</v>
      </c>
      <c r="AC1903" s="630" t="s">
        <v>8781</v>
      </c>
    </row>
    <row r="1904" spans="26:29">
      <c r="Z1904" s="631">
        <v>1313</v>
      </c>
      <c r="AA1904" s="630" t="s">
        <v>8222</v>
      </c>
      <c r="AB1904" s="630" t="s">
        <v>12799</v>
      </c>
      <c r="AC1904" s="630" t="s">
        <v>8781</v>
      </c>
    </row>
    <row r="1905" spans="26:29">
      <c r="Z1905" s="631">
        <v>1314</v>
      </c>
      <c r="AA1905" s="630" t="s">
        <v>8223</v>
      </c>
      <c r="AB1905" s="630" t="s">
        <v>12800</v>
      </c>
      <c r="AC1905" s="630" t="s">
        <v>8781</v>
      </c>
    </row>
    <row r="1906" spans="26:29">
      <c r="Z1906" s="631">
        <v>1315</v>
      </c>
      <c r="AA1906" s="630" t="s">
        <v>8224</v>
      </c>
      <c r="AB1906" s="630" t="s">
        <v>12801</v>
      </c>
      <c r="AC1906" s="630" t="s">
        <v>8781</v>
      </c>
    </row>
    <row r="1907" spans="26:29">
      <c r="Z1907" s="631">
        <v>1316</v>
      </c>
      <c r="AA1907" s="630" t="s">
        <v>8225</v>
      </c>
      <c r="AB1907" s="630" t="s">
        <v>12802</v>
      </c>
      <c r="AC1907" s="630" t="s">
        <v>8781</v>
      </c>
    </row>
    <row r="1908" spans="26:29">
      <c r="Z1908" s="631">
        <v>1317</v>
      </c>
      <c r="AA1908" s="630" t="s">
        <v>8226</v>
      </c>
      <c r="AB1908" s="630" t="s">
        <v>12803</v>
      </c>
      <c r="AC1908" s="630" t="s">
        <v>8781</v>
      </c>
    </row>
    <row r="1909" spans="26:29">
      <c r="Z1909" s="631">
        <v>1318</v>
      </c>
      <c r="AA1909" s="630" t="s">
        <v>8227</v>
      </c>
      <c r="AB1909" s="630" t="s">
        <v>12804</v>
      </c>
      <c r="AC1909" s="630" t="s">
        <v>8781</v>
      </c>
    </row>
    <row r="1910" spans="26:29">
      <c r="Z1910" s="631">
        <v>1319</v>
      </c>
      <c r="AA1910" s="630" t="s">
        <v>8228</v>
      </c>
      <c r="AB1910" s="630" t="s">
        <v>12805</v>
      </c>
      <c r="AC1910" s="630" t="s">
        <v>8781</v>
      </c>
    </row>
    <row r="1911" spans="26:29">
      <c r="Z1911" s="631">
        <v>1320</v>
      </c>
      <c r="AA1911" s="630" t="s">
        <v>8229</v>
      </c>
      <c r="AB1911" s="630" t="s">
        <v>12806</v>
      </c>
      <c r="AC1911" s="630" t="s">
        <v>8781</v>
      </c>
    </row>
    <row r="1912" spans="26:29">
      <c r="Z1912" s="631">
        <v>1321</v>
      </c>
      <c r="AA1912" s="630" t="s">
        <v>8230</v>
      </c>
      <c r="AB1912" s="630" t="s">
        <v>12807</v>
      </c>
      <c r="AC1912" s="630" t="s">
        <v>8781</v>
      </c>
    </row>
    <row r="1913" spans="26:29">
      <c r="Z1913" s="631">
        <v>1322</v>
      </c>
      <c r="AA1913" s="630" t="s">
        <v>8231</v>
      </c>
      <c r="AB1913" s="630" t="s">
        <v>12808</v>
      </c>
      <c r="AC1913" s="630" t="s">
        <v>8781</v>
      </c>
    </row>
    <row r="1914" spans="26:29">
      <c r="Z1914" s="631">
        <v>1323</v>
      </c>
      <c r="AA1914" s="630" t="s">
        <v>8232</v>
      </c>
      <c r="AB1914" s="630" t="s">
        <v>12809</v>
      </c>
      <c r="AC1914" s="630" t="s">
        <v>8781</v>
      </c>
    </row>
    <row r="1915" spans="26:29">
      <c r="Z1915" s="631">
        <v>1324</v>
      </c>
      <c r="AA1915" s="630" t="s">
        <v>8233</v>
      </c>
      <c r="AB1915" s="630" t="s">
        <v>12810</v>
      </c>
      <c r="AC1915" s="630" t="s">
        <v>8781</v>
      </c>
    </row>
    <row r="1916" spans="26:29">
      <c r="Z1916" s="631">
        <v>1325</v>
      </c>
      <c r="AA1916" s="630" t="s">
        <v>8234</v>
      </c>
      <c r="AB1916" s="630" t="s">
        <v>12811</v>
      </c>
      <c r="AC1916" s="630" t="s">
        <v>8781</v>
      </c>
    </row>
    <row r="1917" spans="26:29">
      <c r="Z1917" s="631">
        <v>1326</v>
      </c>
      <c r="AA1917" s="630" t="s">
        <v>8235</v>
      </c>
      <c r="AB1917" s="630" t="s">
        <v>12812</v>
      </c>
      <c r="AC1917" s="630" t="s">
        <v>8781</v>
      </c>
    </row>
    <row r="1918" spans="26:29">
      <c r="Z1918" s="631">
        <v>1327</v>
      </c>
      <c r="AA1918" s="630" t="s">
        <v>8236</v>
      </c>
      <c r="AB1918" s="630" t="s">
        <v>12813</v>
      </c>
      <c r="AC1918" s="630" t="s">
        <v>8781</v>
      </c>
    </row>
    <row r="1919" spans="26:29">
      <c r="Z1919" s="631">
        <v>1328</v>
      </c>
      <c r="AA1919" s="630" t="s">
        <v>8237</v>
      </c>
      <c r="AB1919" s="630" t="s">
        <v>12814</v>
      </c>
      <c r="AC1919" s="630" t="s">
        <v>8781</v>
      </c>
    </row>
    <row r="1920" spans="26:29">
      <c r="Z1920" s="631">
        <v>1329</v>
      </c>
      <c r="AA1920" s="630" t="s">
        <v>8238</v>
      </c>
      <c r="AB1920" s="630" t="s">
        <v>12815</v>
      </c>
      <c r="AC1920" s="630" t="s">
        <v>8781</v>
      </c>
    </row>
    <row r="1921" spans="26:29">
      <c r="Z1921" s="631">
        <v>1330</v>
      </c>
      <c r="AA1921" s="630" t="s">
        <v>8239</v>
      </c>
      <c r="AB1921" s="630" t="s">
        <v>12816</v>
      </c>
      <c r="AC1921" s="630" t="s">
        <v>8781</v>
      </c>
    </row>
    <row r="1922" spans="26:29">
      <c r="Z1922" s="631">
        <v>1331</v>
      </c>
      <c r="AA1922" s="630" t="s">
        <v>8240</v>
      </c>
      <c r="AB1922" s="630" t="s">
        <v>12817</v>
      </c>
      <c r="AC1922" s="630" t="s">
        <v>8781</v>
      </c>
    </row>
    <row r="1923" spans="26:29">
      <c r="Z1923" s="631">
        <v>1332</v>
      </c>
      <c r="AA1923" s="630" t="s">
        <v>8241</v>
      </c>
      <c r="AB1923" s="630" t="s">
        <v>12818</v>
      </c>
      <c r="AC1923" s="630" t="s">
        <v>8781</v>
      </c>
    </row>
    <row r="1924" spans="26:29">
      <c r="Z1924" s="631">
        <v>1333</v>
      </c>
      <c r="AA1924" s="630" t="s">
        <v>8242</v>
      </c>
      <c r="AB1924" s="630" t="s">
        <v>12819</v>
      </c>
      <c r="AC1924" s="630" t="s">
        <v>8781</v>
      </c>
    </row>
    <row r="1925" spans="26:29">
      <c r="Z1925" s="631">
        <v>1334</v>
      </c>
      <c r="AA1925" s="630" t="s">
        <v>8243</v>
      </c>
      <c r="AB1925" s="630" t="s">
        <v>12820</v>
      </c>
      <c r="AC1925" s="630" t="s">
        <v>8781</v>
      </c>
    </row>
    <row r="1926" spans="26:29">
      <c r="Z1926" s="631">
        <v>1335</v>
      </c>
      <c r="AA1926" s="630" t="s">
        <v>8244</v>
      </c>
      <c r="AB1926" s="630" t="s">
        <v>12821</v>
      </c>
      <c r="AC1926" s="630" t="s">
        <v>8781</v>
      </c>
    </row>
    <row r="1927" spans="26:29">
      <c r="Z1927" s="631">
        <v>1336</v>
      </c>
      <c r="AA1927" s="630" t="s">
        <v>8245</v>
      </c>
      <c r="AB1927" s="630" t="s">
        <v>12822</v>
      </c>
      <c r="AC1927" s="630" t="s">
        <v>8781</v>
      </c>
    </row>
    <row r="1928" spans="26:29">
      <c r="Z1928" s="631">
        <v>1337</v>
      </c>
      <c r="AA1928" s="630" t="s">
        <v>8246</v>
      </c>
      <c r="AB1928" s="630" t="s">
        <v>12823</v>
      </c>
      <c r="AC1928" s="630" t="s">
        <v>8781</v>
      </c>
    </row>
    <row r="1929" spans="26:29">
      <c r="Z1929" s="631">
        <v>1338</v>
      </c>
      <c r="AA1929" s="630" t="s">
        <v>8247</v>
      </c>
      <c r="AB1929" s="630" t="s">
        <v>12824</v>
      </c>
      <c r="AC1929" s="630" t="s">
        <v>8781</v>
      </c>
    </row>
    <row r="1930" spans="26:29">
      <c r="Z1930" s="631">
        <v>1339</v>
      </c>
      <c r="AA1930" s="630" t="s">
        <v>8248</v>
      </c>
      <c r="AB1930" s="630" t="s">
        <v>12825</v>
      </c>
      <c r="AC1930" s="630" t="s">
        <v>8781</v>
      </c>
    </row>
    <row r="1931" spans="26:29">
      <c r="Z1931" s="631">
        <v>1340</v>
      </c>
      <c r="AA1931" s="630" t="s">
        <v>8249</v>
      </c>
      <c r="AB1931" s="630" t="s">
        <v>12826</v>
      </c>
      <c r="AC1931" s="630" t="s">
        <v>8781</v>
      </c>
    </row>
    <row r="1932" spans="26:29">
      <c r="Z1932" s="631">
        <v>1341</v>
      </c>
      <c r="AA1932" s="630" t="s">
        <v>8250</v>
      </c>
      <c r="AB1932" s="630" t="s">
        <v>12827</v>
      </c>
      <c r="AC1932" s="630" t="s">
        <v>8781</v>
      </c>
    </row>
    <row r="1933" spans="26:29">
      <c r="Z1933" s="631">
        <v>1342</v>
      </c>
      <c r="AA1933" s="630" t="s">
        <v>8251</v>
      </c>
      <c r="AB1933" s="630" t="s">
        <v>12828</v>
      </c>
      <c r="AC1933" s="630" t="s">
        <v>8781</v>
      </c>
    </row>
    <row r="1934" spans="26:29">
      <c r="Z1934" s="631">
        <v>1343</v>
      </c>
      <c r="AA1934" s="630" t="s">
        <v>8252</v>
      </c>
      <c r="AB1934" s="630" t="s">
        <v>12829</v>
      </c>
      <c r="AC1934" s="630" t="s">
        <v>8781</v>
      </c>
    </row>
    <row r="1935" spans="26:29">
      <c r="Z1935" s="631">
        <v>1344</v>
      </c>
      <c r="AA1935" s="630" t="s">
        <v>8253</v>
      </c>
      <c r="AB1935" s="630" t="s">
        <v>12830</v>
      </c>
      <c r="AC1935" s="630" t="s">
        <v>8781</v>
      </c>
    </row>
    <row r="1936" spans="26:29">
      <c r="Z1936" s="631">
        <v>1345</v>
      </c>
      <c r="AA1936" s="630" t="s">
        <v>8254</v>
      </c>
      <c r="AB1936" s="630" t="s">
        <v>12831</v>
      </c>
      <c r="AC1936" s="630" t="s">
        <v>8781</v>
      </c>
    </row>
    <row r="1937" spans="26:29">
      <c r="Z1937" s="631">
        <v>1346</v>
      </c>
      <c r="AA1937" s="630" t="s">
        <v>8255</v>
      </c>
      <c r="AB1937" s="630" t="s">
        <v>12832</v>
      </c>
      <c r="AC1937" s="630" t="s">
        <v>8781</v>
      </c>
    </row>
    <row r="1938" spans="26:29">
      <c r="Z1938" s="631">
        <v>1347</v>
      </c>
      <c r="AA1938" s="630" t="s">
        <v>8256</v>
      </c>
      <c r="AB1938" s="630" t="s">
        <v>12833</v>
      </c>
      <c r="AC1938" s="630" t="s">
        <v>8781</v>
      </c>
    </row>
    <row r="1939" spans="26:29">
      <c r="Z1939" s="631">
        <v>1348</v>
      </c>
      <c r="AA1939" s="630" t="s">
        <v>8257</v>
      </c>
      <c r="AB1939" s="630" t="s">
        <v>12834</v>
      </c>
      <c r="AC1939" s="630" t="s">
        <v>8781</v>
      </c>
    </row>
    <row r="1940" spans="26:29">
      <c r="Z1940" s="631">
        <v>1349</v>
      </c>
      <c r="AA1940" s="630" t="s">
        <v>8258</v>
      </c>
      <c r="AB1940" s="630" t="s">
        <v>12835</v>
      </c>
      <c r="AC1940" s="630" t="s">
        <v>8781</v>
      </c>
    </row>
    <row r="1941" spans="26:29">
      <c r="Z1941" s="631">
        <v>1350</v>
      </c>
      <c r="AA1941" s="630" t="s">
        <v>8259</v>
      </c>
      <c r="AB1941" s="630" t="s">
        <v>12836</v>
      </c>
      <c r="AC1941" s="630" t="s">
        <v>8781</v>
      </c>
    </row>
    <row r="1942" spans="26:29">
      <c r="Z1942" s="631">
        <v>1351</v>
      </c>
      <c r="AA1942" s="630" t="s">
        <v>8260</v>
      </c>
      <c r="AB1942" s="630" t="s">
        <v>12837</v>
      </c>
      <c r="AC1942" s="630" t="s">
        <v>8781</v>
      </c>
    </row>
    <row r="1943" spans="26:29">
      <c r="Z1943" s="631">
        <v>1352</v>
      </c>
      <c r="AA1943" s="630" t="s">
        <v>8261</v>
      </c>
      <c r="AB1943" s="630" t="s">
        <v>12838</v>
      </c>
      <c r="AC1943" s="630" t="s">
        <v>8781</v>
      </c>
    </row>
    <row r="1944" spans="26:29">
      <c r="Z1944" s="631">
        <v>1353</v>
      </c>
      <c r="AA1944" s="630" t="s">
        <v>8262</v>
      </c>
      <c r="AB1944" s="630" t="s">
        <v>12839</v>
      </c>
      <c r="AC1944" s="630" t="s">
        <v>8781</v>
      </c>
    </row>
    <row r="1945" spans="26:29">
      <c r="Z1945" s="631">
        <v>1354</v>
      </c>
      <c r="AA1945" s="630" t="s">
        <v>8263</v>
      </c>
      <c r="AB1945" s="630" t="s">
        <v>12840</v>
      </c>
      <c r="AC1945" s="630" t="s">
        <v>8781</v>
      </c>
    </row>
    <row r="1946" spans="26:29">
      <c r="Z1946" s="631">
        <v>1355</v>
      </c>
      <c r="AA1946" s="630" t="s">
        <v>8264</v>
      </c>
      <c r="AB1946" s="630" t="s">
        <v>12841</v>
      </c>
      <c r="AC1946" s="630" t="s">
        <v>8781</v>
      </c>
    </row>
    <row r="1947" spans="26:29">
      <c r="Z1947" s="631">
        <v>1356</v>
      </c>
      <c r="AA1947" s="630" t="s">
        <v>8265</v>
      </c>
      <c r="AB1947" s="630" t="s">
        <v>12842</v>
      </c>
      <c r="AC1947" s="630" t="s">
        <v>8781</v>
      </c>
    </row>
    <row r="1948" spans="26:29">
      <c r="Z1948" s="631">
        <v>1357</v>
      </c>
      <c r="AA1948" s="630" t="s">
        <v>8266</v>
      </c>
      <c r="AB1948" s="630" t="s">
        <v>12843</v>
      </c>
      <c r="AC1948" s="630" t="s">
        <v>8781</v>
      </c>
    </row>
    <row r="1949" spans="26:29">
      <c r="Z1949" s="631">
        <v>1358</v>
      </c>
      <c r="AA1949" s="630" t="s">
        <v>8267</v>
      </c>
      <c r="AB1949" s="630" t="s">
        <v>12844</v>
      </c>
      <c r="AC1949" s="630" t="s">
        <v>8781</v>
      </c>
    </row>
    <row r="1950" spans="26:29">
      <c r="Z1950" s="631">
        <v>1359</v>
      </c>
      <c r="AA1950" s="630" t="s">
        <v>8268</v>
      </c>
      <c r="AB1950" s="630" t="s">
        <v>12845</v>
      </c>
      <c r="AC1950" s="630" t="s">
        <v>8781</v>
      </c>
    </row>
    <row r="1951" spans="26:29">
      <c r="Z1951" s="631">
        <v>1360</v>
      </c>
      <c r="AA1951" s="630" t="s">
        <v>8269</v>
      </c>
      <c r="AB1951" s="630" t="s">
        <v>12846</v>
      </c>
      <c r="AC1951" s="630" t="s">
        <v>8781</v>
      </c>
    </row>
    <row r="1952" spans="26:29">
      <c r="Z1952" s="631">
        <v>1361</v>
      </c>
      <c r="AA1952" s="630" t="s">
        <v>8270</v>
      </c>
      <c r="AB1952" s="630" t="s">
        <v>12847</v>
      </c>
      <c r="AC1952" s="630" t="s">
        <v>8781</v>
      </c>
    </row>
    <row r="1953" spans="26:29">
      <c r="Z1953" s="631">
        <v>1362</v>
      </c>
      <c r="AA1953" s="630" t="s">
        <v>8271</v>
      </c>
      <c r="AB1953" s="630" t="s">
        <v>12848</v>
      </c>
      <c r="AC1953" s="630" t="s">
        <v>8781</v>
      </c>
    </row>
    <row r="1954" spans="26:29">
      <c r="Z1954" s="631">
        <v>1363</v>
      </c>
      <c r="AA1954" s="630" t="s">
        <v>8272</v>
      </c>
      <c r="AB1954" s="630" t="s">
        <v>12849</v>
      </c>
      <c r="AC1954" s="630" t="s">
        <v>8781</v>
      </c>
    </row>
    <row r="1955" spans="26:29">
      <c r="Z1955" s="631">
        <v>1364</v>
      </c>
      <c r="AA1955" s="630" t="s">
        <v>8273</v>
      </c>
      <c r="AB1955" s="630" t="s">
        <v>12850</v>
      </c>
      <c r="AC1955" s="630" t="s">
        <v>8781</v>
      </c>
    </row>
    <row r="1956" spans="26:29">
      <c r="Z1956" s="631">
        <v>1365</v>
      </c>
      <c r="AA1956" s="630" t="s">
        <v>8274</v>
      </c>
      <c r="AB1956" s="630" t="s">
        <v>12851</v>
      </c>
      <c r="AC1956" s="630" t="s">
        <v>8781</v>
      </c>
    </row>
    <row r="1957" spans="26:29">
      <c r="Z1957" s="631">
        <v>1366</v>
      </c>
      <c r="AA1957" s="630" t="s">
        <v>8275</v>
      </c>
      <c r="AB1957" s="630" t="s">
        <v>12852</v>
      </c>
      <c r="AC1957" s="630" t="s">
        <v>8781</v>
      </c>
    </row>
    <row r="1958" spans="26:29">
      <c r="Z1958" s="631">
        <v>1367</v>
      </c>
      <c r="AA1958" s="630" t="s">
        <v>8276</v>
      </c>
      <c r="AB1958" s="630" t="s">
        <v>12853</v>
      </c>
      <c r="AC1958" s="630" t="s">
        <v>8781</v>
      </c>
    </row>
    <row r="1959" spans="26:29">
      <c r="Z1959" s="631">
        <v>1368</v>
      </c>
      <c r="AA1959" s="630" t="s">
        <v>8277</v>
      </c>
      <c r="AB1959" s="630" t="s">
        <v>12854</v>
      </c>
      <c r="AC1959" s="630" t="s">
        <v>8781</v>
      </c>
    </row>
    <row r="1960" spans="26:29">
      <c r="Z1960" s="631">
        <v>1369</v>
      </c>
      <c r="AA1960" s="630" t="s">
        <v>8278</v>
      </c>
      <c r="AB1960" s="630" t="s">
        <v>12855</v>
      </c>
      <c r="AC1960" s="630" t="s">
        <v>8781</v>
      </c>
    </row>
    <row r="1961" spans="26:29">
      <c r="Z1961" s="631">
        <v>1370</v>
      </c>
      <c r="AA1961" s="630" t="s">
        <v>8279</v>
      </c>
      <c r="AB1961" s="630" t="s">
        <v>12856</v>
      </c>
      <c r="AC1961" s="630" t="s">
        <v>8781</v>
      </c>
    </row>
    <row r="1962" spans="26:29">
      <c r="Z1962" s="631">
        <v>1371</v>
      </c>
      <c r="AA1962" s="630" t="s">
        <v>8280</v>
      </c>
      <c r="AB1962" s="630" t="s">
        <v>12857</v>
      </c>
      <c r="AC1962" s="630" t="s">
        <v>8781</v>
      </c>
    </row>
    <row r="1963" spans="26:29">
      <c r="Z1963" s="631">
        <v>1372</v>
      </c>
      <c r="AA1963" s="630" t="s">
        <v>8281</v>
      </c>
      <c r="AB1963" s="630" t="s">
        <v>12858</v>
      </c>
      <c r="AC1963" s="630" t="s">
        <v>8781</v>
      </c>
    </row>
    <row r="1964" spans="26:29">
      <c r="Z1964" s="631">
        <v>1373</v>
      </c>
      <c r="AA1964" s="630" t="s">
        <v>8282</v>
      </c>
      <c r="AB1964" s="630" t="s">
        <v>12859</v>
      </c>
      <c r="AC1964" s="630" t="s">
        <v>8781</v>
      </c>
    </row>
    <row r="1965" spans="26:29">
      <c r="Z1965" s="631">
        <v>1374</v>
      </c>
      <c r="AA1965" s="630" t="s">
        <v>8283</v>
      </c>
      <c r="AB1965" s="630" t="s">
        <v>12860</v>
      </c>
      <c r="AC1965" s="630" t="s">
        <v>8781</v>
      </c>
    </row>
    <row r="1966" spans="26:29">
      <c r="Z1966" s="631">
        <v>1375</v>
      </c>
      <c r="AA1966" s="630" t="s">
        <v>8284</v>
      </c>
      <c r="AB1966" s="630" t="s">
        <v>12861</v>
      </c>
      <c r="AC1966" s="630" t="s">
        <v>8781</v>
      </c>
    </row>
    <row r="1967" spans="26:29">
      <c r="Z1967" s="631">
        <v>1376</v>
      </c>
      <c r="AA1967" s="630" t="s">
        <v>8285</v>
      </c>
      <c r="AB1967" s="630" t="s">
        <v>12862</v>
      </c>
      <c r="AC1967" s="630" t="s">
        <v>8781</v>
      </c>
    </row>
    <row r="1968" spans="26:29">
      <c r="Z1968" s="631">
        <v>1377</v>
      </c>
      <c r="AA1968" s="630" t="s">
        <v>8286</v>
      </c>
      <c r="AB1968" s="630" t="s">
        <v>12863</v>
      </c>
      <c r="AC1968" s="630" t="s">
        <v>8781</v>
      </c>
    </row>
    <row r="1969" spans="26:29">
      <c r="Z1969" s="631">
        <v>1378</v>
      </c>
      <c r="AA1969" s="630" t="s">
        <v>8287</v>
      </c>
      <c r="AB1969" s="630" t="s">
        <v>12864</v>
      </c>
      <c r="AC1969" s="630" t="s">
        <v>8781</v>
      </c>
    </row>
    <row r="1970" spans="26:29">
      <c r="Z1970" s="631">
        <v>1379</v>
      </c>
      <c r="AA1970" s="630" t="s">
        <v>8288</v>
      </c>
      <c r="AB1970" s="630" t="s">
        <v>12865</v>
      </c>
      <c r="AC1970" s="630" t="s">
        <v>8781</v>
      </c>
    </row>
    <row r="1971" spans="26:29">
      <c r="Z1971" s="631">
        <v>1380</v>
      </c>
      <c r="AA1971" s="630" t="s">
        <v>8289</v>
      </c>
      <c r="AB1971" s="630" t="s">
        <v>12866</v>
      </c>
      <c r="AC1971" s="630" t="s">
        <v>8781</v>
      </c>
    </row>
    <row r="1972" spans="26:29">
      <c r="Z1972" s="631">
        <v>1381</v>
      </c>
      <c r="AA1972" s="630" t="s">
        <v>8290</v>
      </c>
      <c r="AB1972" s="630" t="s">
        <v>12867</v>
      </c>
      <c r="AC1972" s="630" t="s">
        <v>8781</v>
      </c>
    </row>
    <row r="1973" spans="26:29">
      <c r="Z1973" s="631">
        <v>1382</v>
      </c>
      <c r="AA1973" s="630" t="s">
        <v>8291</v>
      </c>
      <c r="AB1973" s="630" t="s">
        <v>12868</v>
      </c>
      <c r="AC1973" s="630" t="s">
        <v>8781</v>
      </c>
    </row>
    <row r="1974" spans="26:29">
      <c r="Z1974" s="631">
        <v>1383</v>
      </c>
      <c r="AA1974" s="630" t="s">
        <v>8292</v>
      </c>
      <c r="AB1974" s="630" t="s">
        <v>12869</v>
      </c>
      <c r="AC1974" s="630" t="s">
        <v>8781</v>
      </c>
    </row>
    <row r="1975" spans="26:29">
      <c r="Z1975" s="631">
        <v>1384</v>
      </c>
      <c r="AA1975" s="630" t="s">
        <v>8293</v>
      </c>
      <c r="AB1975" s="630" t="s">
        <v>12870</v>
      </c>
      <c r="AC1975" s="630" t="s">
        <v>8781</v>
      </c>
    </row>
    <row r="1976" spans="26:29">
      <c r="Z1976" s="631">
        <v>1385</v>
      </c>
      <c r="AA1976" s="630" t="s">
        <v>8294</v>
      </c>
      <c r="AB1976" s="630" t="s">
        <v>12871</v>
      </c>
      <c r="AC1976" s="630" t="s">
        <v>8781</v>
      </c>
    </row>
    <row r="1977" spans="26:29">
      <c r="Z1977" s="631">
        <v>1386</v>
      </c>
      <c r="AA1977" s="630" t="s">
        <v>8295</v>
      </c>
      <c r="AB1977" s="630" t="s">
        <v>12872</v>
      </c>
      <c r="AC1977" s="630" t="s">
        <v>8781</v>
      </c>
    </row>
    <row r="1978" spans="26:29">
      <c r="Z1978" s="631">
        <v>1387</v>
      </c>
      <c r="AA1978" s="630" t="s">
        <v>8296</v>
      </c>
      <c r="AB1978" s="630" t="s">
        <v>12873</v>
      </c>
      <c r="AC1978" s="630" t="s">
        <v>8781</v>
      </c>
    </row>
    <row r="1979" spans="26:29">
      <c r="Z1979" s="631">
        <v>1388</v>
      </c>
      <c r="AA1979" s="630" t="s">
        <v>8297</v>
      </c>
      <c r="AB1979" s="630" t="s">
        <v>12874</v>
      </c>
      <c r="AC1979" s="630" t="s">
        <v>8781</v>
      </c>
    </row>
    <row r="1980" spans="26:29">
      <c r="Z1980" s="631">
        <v>1389</v>
      </c>
      <c r="AA1980" s="630" t="s">
        <v>8298</v>
      </c>
      <c r="AB1980" s="630" t="s">
        <v>12875</v>
      </c>
      <c r="AC1980" s="630" t="s">
        <v>8781</v>
      </c>
    </row>
    <row r="1981" spans="26:29">
      <c r="Z1981" s="631">
        <v>1390</v>
      </c>
      <c r="AA1981" s="630" t="s">
        <v>8299</v>
      </c>
      <c r="AB1981" s="630" t="s">
        <v>12876</v>
      </c>
      <c r="AC1981" s="630" t="s">
        <v>8781</v>
      </c>
    </row>
    <row r="1982" spans="26:29">
      <c r="Z1982" s="631">
        <v>1391</v>
      </c>
      <c r="AA1982" s="630" t="s">
        <v>8300</v>
      </c>
      <c r="AB1982" s="630" t="s">
        <v>12877</v>
      </c>
      <c r="AC1982" s="630" t="s">
        <v>8781</v>
      </c>
    </row>
    <row r="1983" spans="26:29">
      <c r="Z1983" s="631">
        <v>1392</v>
      </c>
      <c r="AA1983" s="630" t="s">
        <v>8301</v>
      </c>
      <c r="AB1983" s="630" t="s">
        <v>12878</v>
      </c>
      <c r="AC1983" s="630" t="s">
        <v>8781</v>
      </c>
    </row>
    <row r="1984" spans="26:29">
      <c r="Z1984" s="631">
        <v>1393</v>
      </c>
      <c r="AA1984" s="630" t="s">
        <v>8302</v>
      </c>
      <c r="AB1984" s="630" t="s">
        <v>12879</v>
      </c>
      <c r="AC1984" s="630" t="s">
        <v>8781</v>
      </c>
    </row>
    <row r="1985" spans="26:29">
      <c r="Z1985" s="631">
        <v>1394</v>
      </c>
      <c r="AA1985" s="630" t="s">
        <v>8303</v>
      </c>
      <c r="AB1985" s="630" t="s">
        <v>12880</v>
      </c>
      <c r="AC1985" s="630" t="s">
        <v>8781</v>
      </c>
    </row>
    <row r="1986" spans="26:29">
      <c r="Z1986" s="631">
        <v>1395</v>
      </c>
      <c r="AA1986" s="630" t="s">
        <v>8304</v>
      </c>
      <c r="AB1986" s="630" t="s">
        <v>12881</v>
      </c>
      <c r="AC1986" s="630" t="s">
        <v>8781</v>
      </c>
    </row>
    <row r="1987" spans="26:29">
      <c r="Z1987" s="631">
        <v>1396</v>
      </c>
      <c r="AA1987" s="630" t="s">
        <v>8305</v>
      </c>
      <c r="AB1987" s="630" t="s">
        <v>12882</v>
      </c>
      <c r="AC1987" s="630" t="s">
        <v>8781</v>
      </c>
    </row>
    <row r="1988" spans="26:29">
      <c r="Z1988" s="631">
        <v>1397</v>
      </c>
      <c r="AA1988" s="630" t="s">
        <v>8306</v>
      </c>
      <c r="AB1988" s="630" t="s">
        <v>12883</v>
      </c>
      <c r="AC1988" s="630" t="s">
        <v>8781</v>
      </c>
    </row>
    <row r="1989" spans="26:29">
      <c r="Z1989" s="631">
        <v>1398</v>
      </c>
      <c r="AA1989" s="630" t="s">
        <v>8307</v>
      </c>
      <c r="AB1989" s="630" t="s">
        <v>12884</v>
      </c>
      <c r="AC1989" s="630" t="s">
        <v>8781</v>
      </c>
    </row>
    <row r="1990" spans="26:29">
      <c r="Z1990" s="631">
        <v>1399</v>
      </c>
      <c r="AA1990" s="630" t="s">
        <v>8308</v>
      </c>
      <c r="AB1990" s="630" t="s">
        <v>12885</v>
      </c>
      <c r="AC1990" s="630" t="s">
        <v>8781</v>
      </c>
    </row>
    <row r="1991" spans="26:29">
      <c r="Z1991" s="631">
        <v>1400</v>
      </c>
      <c r="AA1991" s="630" t="s">
        <v>8309</v>
      </c>
      <c r="AB1991" s="630" t="s">
        <v>12886</v>
      </c>
      <c r="AC1991" s="630" t="s">
        <v>8781</v>
      </c>
    </row>
    <row r="1992" spans="26:29">
      <c r="Z1992" s="631">
        <v>1401</v>
      </c>
      <c r="AA1992" s="630" t="s">
        <v>8310</v>
      </c>
      <c r="AB1992" s="630" t="s">
        <v>12887</v>
      </c>
      <c r="AC1992" s="630" t="s">
        <v>8781</v>
      </c>
    </row>
    <row r="1993" spans="26:29">
      <c r="Z1993" s="631">
        <v>1402</v>
      </c>
      <c r="AA1993" s="630" t="s">
        <v>8311</v>
      </c>
      <c r="AB1993" s="630" t="s">
        <v>12888</v>
      </c>
      <c r="AC1993" s="630" t="s">
        <v>8781</v>
      </c>
    </row>
    <row r="1994" spans="26:29">
      <c r="Z1994" s="631">
        <v>1403</v>
      </c>
      <c r="AA1994" s="630" t="s">
        <v>8312</v>
      </c>
      <c r="AB1994" s="630" t="s">
        <v>12889</v>
      </c>
      <c r="AC1994" s="630" t="s">
        <v>8781</v>
      </c>
    </row>
    <row r="1995" spans="26:29">
      <c r="Z1995" s="631">
        <v>1404</v>
      </c>
      <c r="AA1995" s="630" t="s">
        <v>8313</v>
      </c>
      <c r="AB1995" s="630" t="s">
        <v>12890</v>
      </c>
      <c r="AC1995" s="630" t="s">
        <v>8781</v>
      </c>
    </row>
    <row r="1996" spans="26:29">
      <c r="Z1996" s="631">
        <v>1405</v>
      </c>
      <c r="AA1996" s="630" t="s">
        <v>8314</v>
      </c>
      <c r="AB1996" s="630" t="s">
        <v>12891</v>
      </c>
      <c r="AC1996" s="630" t="s">
        <v>8781</v>
      </c>
    </row>
    <row r="1997" spans="26:29">
      <c r="Z1997" s="631">
        <v>1406</v>
      </c>
      <c r="AA1997" s="630" t="s">
        <v>8315</v>
      </c>
      <c r="AB1997" s="630" t="s">
        <v>12892</v>
      </c>
      <c r="AC1997" s="630" t="s">
        <v>8781</v>
      </c>
    </row>
    <row r="1998" spans="26:29">
      <c r="Z1998" s="631">
        <v>1407</v>
      </c>
      <c r="AA1998" s="630" t="s">
        <v>8316</v>
      </c>
      <c r="AB1998" s="630" t="s">
        <v>12893</v>
      </c>
      <c r="AC1998" s="630" t="s">
        <v>8781</v>
      </c>
    </row>
    <row r="1999" spans="26:29">
      <c r="Z1999" s="631">
        <v>1408</v>
      </c>
      <c r="AA1999" s="630" t="s">
        <v>8317</v>
      </c>
      <c r="AB1999" s="630" t="s">
        <v>12894</v>
      </c>
      <c r="AC1999" s="630" t="s">
        <v>8781</v>
      </c>
    </row>
    <row r="2000" spans="26:29">
      <c r="Z2000" s="631">
        <v>1409</v>
      </c>
      <c r="AA2000" s="630" t="s">
        <v>8318</v>
      </c>
      <c r="AB2000" s="630" t="s">
        <v>12895</v>
      </c>
      <c r="AC2000" s="630" t="s">
        <v>8781</v>
      </c>
    </row>
    <row r="2001" spans="26:29">
      <c r="Z2001" s="631">
        <v>1410</v>
      </c>
      <c r="AA2001" s="630" t="s">
        <v>8319</v>
      </c>
      <c r="AB2001" s="630" t="s">
        <v>12896</v>
      </c>
      <c r="AC2001" s="630" t="s">
        <v>8781</v>
      </c>
    </row>
    <row r="2002" spans="26:29">
      <c r="Z2002" s="631">
        <v>1411</v>
      </c>
      <c r="AA2002" s="630" t="s">
        <v>8320</v>
      </c>
      <c r="AB2002" s="630" t="s">
        <v>12897</v>
      </c>
      <c r="AC2002" s="630" t="s">
        <v>8781</v>
      </c>
    </row>
    <row r="2003" spans="26:29">
      <c r="Z2003" s="631">
        <v>1412</v>
      </c>
      <c r="AA2003" s="630" t="s">
        <v>8321</v>
      </c>
      <c r="AB2003" s="630" t="s">
        <v>12898</v>
      </c>
      <c r="AC2003" s="630" t="s">
        <v>8781</v>
      </c>
    </row>
    <row r="2004" spans="26:29">
      <c r="Z2004" s="631">
        <v>1413</v>
      </c>
      <c r="AA2004" s="630" t="s">
        <v>8322</v>
      </c>
      <c r="AB2004" s="630" t="s">
        <v>12899</v>
      </c>
      <c r="AC2004" s="630" t="s">
        <v>8781</v>
      </c>
    </row>
    <row r="2005" spans="26:29">
      <c r="Z2005" s="631">
        <v>1414</v>
      </c>
      <c r="AA2005" s="630" t="s">
        <v>8323</v>
      </c>
      <c r="AB2005" s="630" t="s">
        <v>12900</v>
      </c>
      <c r="AC2005" s="630" t="s">
        <v>8781</v>
      </c>
    </row>
    <row r="2006" spans="26:29">
      <c r="Z2006" s="631">
        <v>1415</v>
      </c>
      <c r="AA2006" s="630" t="s">
        <v>8324</v>
      </c>
      <c r="AB2006" s="630" t="s">
        <v>12901</v>
      </c>
      <c r="AC2006" s="630" t="s">
        <v>8781</v>
      </c>
    </row>
    <row r="2007" spans="26:29">
      <c r="Z2007" s="631">
        <v>1416</v>
      </c>
      <c r="AA2007" s="630" t="s">
        <v>8325</v>
      </c>
      <c r="AB2007" s="630" t="s">
        <v>12902</v>
      </c>
      <c r="AC2007" s="630" t="s">
        <v>8781</v>
      </c>
    </row>
    <row r="2008" spans="26:29">
      <c r="Z2008" s="631">
        <v>1417</v>
      </c>
      <c r="AA2008" s="630" t="s">
        <v>8326</v>
      </c>
      <c r="AB2008" s="630" t="s">
        <v>12903</v>
      </c>
      <c r="AC2008" s="630" t="s">
        <v>8781</v>
      </c>
    </row>
    <row r="2009" spans="26:29">
      <c r="Z2009" s="631">
        <v>1418</v>
      </c>
      <c r="AA2009" s="630" t="s">
        <v>8327</v>
      </c>
      <c r="AB2009" s="630" t="s">
        <v>12904</v>
      </c>
      <c r="AC2009" s="630" t="s">
        <v>8781</v>
      </c>
    </row>
    <row r="2010" spans="26:29">
      <c r="Z2010" s="631">
        <v>1419</v>
      </c>
      <c r="AA2010" s="630" t="s">
        <v>8328</v>
      </c>
      <c r="AB2010" s="630" t="s">
        <v>12905</v>
      </c>
      <c r="AC2010" s="630" t="s">
        <v>8781</v>
      </c>
    </row>
    <row r="2011" spans="26:29">
      <c r="Z2011" s="631">
        <v>1420</v>
      </c>
      <c r="AA2011" s="630" t="s">
        <v>8329</v>
      </c>
      <c r="AB2011" s="630" t="s">
        <v>12906</v>
      </c>
      <c r="AC2011" s="630" t="s">
        <v>8781</v>
      </c>
    </row>
    <row r="2012" spans="26:29">
      <c r="Z2012" s="631">
        <v>1421</v>
      </c>
      <c r="AA2012" s="630" t="s">
        <v>8330</v>
      </c>
      <c r="AB2012" s="630" t="s">
        <v>12907</v>
      </c>
      <c r="AC2012" s="630" t="s">
        <v>8781</v>
      </c>
    </row>
    <row r="2013" spans="26:29">
      <c r="Z2013" s="631">
        <v>1422</v>
      </c>
      <c r="AA2013" s="630" t="s">
        <v>8331</v>
      </c>
      <c r="AB2013" s="630" t="s">
        <v>12908</v>
      </c>
      <c r="AC2013" s="630" t="s">
        <v>8781</v>
      </c>
    </row>
    <row r="2014" spans="26:29">
      <c r="Z2014" s="631">
        <v>1423</v>
      </c>
      <c r="AA2014" s="630" t="s">
        <v>8332</v>
      </c>
      <c r="AB2014" s="630" t="s">
        <v>12909</v>
      </c>
      <c r="AC2014" s="630" t="s">
        <v>8781</v>
      </c>
    </row>
    <row r="2015" spans="26:29">
      <c r="Z2015" s="631">
        <v>1424</v>
      </c>
      <c r="AA2015" s="630" t="s">
        <v>8333</v>
      </c>
      <c r="AB2015" s="630" t="s">
        <v>12910</v>
      </c>
      <c r="AC2015" s="630" t="s">
        <v>8781</v>
      </c>
    </row>
    <row r="2016" spans="26:29">
      <c r="Z2016" s="631">
        <v>1425</v>
      </c>
      <c r="AA2016" s="630" t="s">
        <v>8334</v>
      </c>
      <c r="AB2016" s="630" t="s">
        <v>12911</v>
      </c>
      <c r="AC2016" s="630" t="s">
        <v>8781</v>
      </c>
    </row>
    <row r="2017" spans="26:29">
      <c r="Z2017" s="631">
        <v>1426</v>
      </c>
      <c r="AA2017" s="630" t="s">
        <v>8335</v>
      </c>
      <c r="AB2017" s="630" t="s">
        <v>12912</v>
      </c>
      <c r="AC2017" s="630" t="s">
        <v>8781</v>
      </c>
    </row>
    <row r="2018" spans="26:29">
      <c r="Z2018" s="631">
        <v>1427</v>
      </c>
      <c r="AA2018" s="630" t="s">
        <v>8336</v>
      </c>
      <c r="AB2018" s="630" t="s">
        <v>12913</v>
      </c>
      <c r="AC2018" s="630" t="s">
        <v>8781</v>
      </c>
    </row>
    <row r="2019" spans="26:29">
      <c r="Z2019" s="631">
        <v>1428</v>
      </c>
      <c r="AA2019" s="630" t="s">
        <v>8337</v>
      </c>
      <c r="AB2019" s="630" t="s">
        <v>12914</v>
      </c>
      <c r="AC2019" s="630" t="s">
        <v>8781</v>
      </c>
    </row>
    <row r="2020" spans="26:29">
      <c r="Z2020" s="631">
        <v>1429</v>
      </c>
      <c r="AA2020" s="630" t="s">
        <v>8338</v>
      </c>
      <c r="AB2020" s="630" t="s">
        <v>12915</v>
      </c>
      <c r="AC2020" s="630" t="s">
        <v>8781</v>
      </c>
    </row>
    <row r="2021" spans="26:29">
      <c r="Z2021" s="631">
        <v>1430</v>
      </c>
      <c r="AA2021" s="630" t="s">
        <v>8339</v>
      </c>
      <c r="AB2021" s="630" t="s">
        <v>12916</v>
      </c>
      <c r="AC2021" s="630" t="s">
        <v>8781</v>
      </c>
    </row>
    <row r="2022" spans="26:29">
      <c r="Z2022" s="631">
        <v>1431</v>
      </c>
      <c r="AA2022" s="630" t="s">
        <v>8340</v>
      </c>
      <c r="AB2022" s="630" t="s">
        <v>12917</v>
      </c>
      <c r="AC2022" s="630" t="s">
        <v>8781</v>
      </c>
    </row>
    <row r="2023" spans="26:29">
      <c r="Z2023" s="631">
        <v>1432</v>
      </c>
      <c r="AA2023" s="630" t="s">
        <v>8341</v>
      </c>
      <c r="AB2023" s="630" t="s">
        <v>12918</v>
      </c>
      <c r="AC2023" s="630" t="s">
        <v>8781</v>
      </c>
    </row>
    <row r="2024" spans="26:29">
      <c r="Z2024" s="631">
        <v>1433</v>
      </c>
      <c r="AA2024" s="630" t="s">
        <v>8342</v>
      </c>
      <c r="AB2024" s="630" t="s">
        <v>12919</v>
      </c>
      <c r="AC2024" s="630" t="s">
        <v>8781</v>
      </c>
    </row>
    <row r="2025" spans="26:29">
      <c r="Z2025" s="631">
        <v>1434</v>
      </c>
      <c r="AA2025" s="630" t="s">
        <v>8343</v>
      </c>
      <c r="AB2025" s="630" t="s">
        <v>12920</v>
      </c>
      <c r="AC2025" s="630" t="s">
        <v>8781</v>
      </c>
    </row>
    <row r="2026" spans="26:29">
      <c r="Z2026" s="631">
        <v>1435</v>
      </c>
      <c r="AA2026" s="630" t="s">
        <v>8344</v>
      </c>
      <c r="AB2026" s="630" t="s">
        <v>12921</v>
      </c>
      <c r="AC2026" s="630" t="s">
        <v>8781</v>
      </c>
    </row>
    <row r="2027" spans="26:29">
      <c r="Z2027" s="631">
        <v>1436</v>
      </c>
      <c r="AA2027" s="630" t="s">
        <v>8345</v>
      </c>
      <c r="AB2027" s="630" t="s">
        <v>12922</v>
      </c>
      <c r="AC2027" s="630" t="s">
        <v>8781</v>
      </c>
    </row>
    <row r="2028" spans="26:29">
      <c r="Z2028" s="631">
        <v>1437</v>
      </c>
      <c r="AA2028" s="630" t="s">
        <v>8346</v>
      </c>
      <c r="AB2028" s="630" t="s">
        <v>12923</v>
      </c>
      <c r="AC2028" s="630" t="s">
        <v>8781</v>
      </c>
    </row>
    <row r="2029" spans="26:29">
      <c r="Z2029" s="631">
        <v>1438</v>
      </c>
      <c r="AA2029" s="630" t="s">
        <v>8347</v>
      </c>
      <c r="AB2029" s="630" t="s">
        <v>12924</v>
      </c>
      <c r="AC2029" s="630" t="s">
        <v>8781</v>
      </c>
    </row>
    <row r="2030" spans="26:29">
      <c r="Z2030" s="631">
        <v>1439</v>
      </c>
      <c r="AA2030" s="630" t="s">
        <v>8348</v>
      </c>
      <c r="AB2030" s="630" t="s">
        <v>12925</v>
      </c>
      <c r="AC2030" s="630" t="s">
        <v>8781</v>
      </c>
    </row>
    <row r="2031" spans="26:29">
      <c r="Z2031" s="631">
        <v>1440</v>
      </c>
      <c r="AA2031" s="630" t="s">
        <v>8349</v>
      </c>
      <c r="AB2031" s="630" t="s">
        <v>12926</v>
      </c>
      <c r="AC2031" s="630" t="s">
        <v>8781</v>
      </c>
    </row>
    <row r="2032" spans="26:29">
      <c r="Z2032" s="631">
        <v>1441</v>
      </c>
      <c r="AA2032" s="630" t="s">
        <v>8350</v>
      </c>
      <c r="AB2032" s="630" t="s">
        <v>12927</v>
      </c>
      <c r="AC2032" s="630" t="s">
        <v>8781</v>
      </c>
    </row>
    <row r="2033" spans="26:29">
      <c r="Z2033" s="631">
        <v>1442</v>
      </c>
      <c r="AA2033" s="630" t="s">
        <v>8351</v>
      </c>
      <c r="AB2033" s="630" t="s">
        <v>12928</v>
      </c>
      <c r="AC2033" s="630" t="s">
        <v>8781</v>
      </c>
    </row>
    <row r="2034" spans="26:29">
      <c r="Z2034" s="631">
        <v>1443</v>
      </c>
      <c r="AA2034" s="630" t="s">
        <v>8352</v>
      </c>
      <c r="AB2034" s="630" t="s">
        <v>12929</v>
      </c>
      <c r="AC2034" s="630" t="s">
        <v>8781</v>
      </c>
    </row>
    <row r="2035" spans="26:29">
      <c r="Z2035" s="631">
        <v>1444</v>
      </c>
      <c r="AA2035" s="630" t="s">
        <v>8353</v>
      </c>
      <c r="AB2035" s="630" t="s">
        <v>12930</v>
      </c>
      <c r="AC2035" s="630" t="s">
        <v>8781</v>
      </c>
    </row>
    <row r="2036" spans="26:29">
      <c r="Z2036" s="631">
        <v>1445</v>
      </c>
      <c r="AA2036" s="630" t="s">
        <v>8354</v>
      </c>
      <c r="AB2036" s="630" t="s">
        <v>12931</v>
      </c>
      <c r="AC2036" s="630" t="s">
        <v>8781</v>
      </c>
    </row>
    <row r="2037" spans="26:29">
      <c r="Z2037" s="631">
        <v>1446</v>
      </c>
      <c r="AA2037" s="630" t="s">
        <v>8355</v>
      </c>
      <c r="AB2037" s="630" t="s">
        <v>12932</v>
      </c>
      <c r="AC2037" s="630" t="s">
        <v>8781</v>
      </c>
    </row>
    <row r="2038" spans="26:29">
      <c r="Z2038" s="631">
        <v>1447</v>
      </c>
      <c r="AA2038" s="630" t="s">
        <v>8356</v>
      </c>
      <c r="AB2038" s="630" t="s">
        <v>12933</v>
      </c>
      <c r="AC2038" s="630" t="s">
        <v>8781</v>
      </c>
    </row>
    <row r="2039" spans="26:29">
      <c r="Z2039" s="631">
        <v>1448</v>
      </c>
      <c r="AA2039" s="630" t="s">
        <v>8357</v>
      </c>
      <c r="AB2039" s="630" t="s">
        <v>12934</v>
      </c>
      <c r="AC2039" s="630" t="s">
        <v>8781</v>
      </c>
    </row>
    <row r="2040" spans="26:29">
      <c r="Z2040" s="631">
        <v>1449</v>
      </c>
      <c r="AA2040" s="630" t="s">
        <v>8358</v>
      </c>
      <c r="AB2040" s="630" t="s">
        <v>12935</v>
      </c>
      <c r="AC2040" s="630" t="s">
        <v>8781</v>
      </c>
    </row>
    <row r="2041" spans="26:29">
      <c r="Z2041" s="631">
        <v>1450</v>
      </c>
      <c r="AA2041" s="630" t="s">
        <v>8359</v>
      </c>
      <c r="AB2041" s="630" t="s">
        <v>12936</v>
      </c>
      <c r="AC2041" s="630" t="s">
        <v>8781</v>
      </c>
    </row>
    <row r="2042" spans="26:29">
      <c r="Z2042" s="631">
        <v>1451</v>
      </c>
      <c r="AA2042" s="630" t="s">
        <v>8360</v>
      </c>
      <c r="AB2042" s="630" t="s">
        <v>12937</v>
      </c>
      <c r="AC2042" s="630" t="s">
        <v>8781</v>
      </c>
    </row>
    <row r="2043" spans="26:29">
      <c r="Z2043" s="631">
        <v>1452</v>
      </c>
      <c r="AA2043" s="630" t="s">
        <v>8361</v>
      </c>
      <c r="AB2043" s="630" t="s">
        <v>12938</v>
      </c>
      <c r="AC2043" s="630" t="s">
        <v>8781</v>
      </c>
    </row>
    <row r="2044" spans="26:29">
      <c r="Z2044" s="631">
        <v>1453</v>
      </c>
      <c r="AA2044" s="630" t="s">
        <v>8362</v>
      </c>
      <c r="AB2044" s="630" t="s">
        <v>12939</v>
      </c>
      <c r="AC2044" s="630" t="s">
        <v>8781</v>
      </c>
    </row>
    <row r="2045" spans="26:29">
      <c r="Z2045" s="631">
        <v>1454</v>
      </c>
      <c r="AA2045" s="630" t="s">
        <v>8363</v>
      </c>
      <c r="AB2045" s="630" t="s">
        <v>12940</v>
      </c>
      <c r="AC2045" s="630" t="s">
        <v>8781</v>
      </c>
    </row>
    <row r="2046" spans="26:29">
      <c r="Z2046" s="631">
        <v>1455</v>
      </c>
      <c r="AA2046" s="630" t="s">
        <v>8364</v>
      </c>
      <c r="AB2046" s="630" t="s">
        <v>12941</v>
      </c>
      <c r="AC2046" s="630" t="s">
        <v>8781</v>
      </c>
    </row>
    <row r="2047" spans="26:29">
      <c r="Z2047" s="631">
        <v>1456</v>
      </c>
      <c r="AA2047" s="630" t="s">
        <v>8365</v>
      </c>
      <c r="AB2047" s="630" t="s">
        <v>12942</v>
      </c>
      <c r="AC2047" s="630" t="s">
        <v>8781</v>
      </c>
    </row>
    <row r="2048" spans="26:29">
      <c r="Z2048" s="631">
        <v>1457</v>
      </c>
      <c r="AA2048" s="630" t="s">
        <v>8366</v>
      </c>
      <c r="AB2048" s="630" t="s">
        <v>12943</v>
      </c>
      <c r="AC2048" s="630" t="s">
        <v>8781</v>
      </c>
    </row>
    <row r="2049" spans="26:29">
      <c r="Z2049" s="631">
        <v>1458</v>
      </c>
      <c r="AA2049" s="630" t="s">
        <v>8367</v>
      </c>
      <c r="AB2049" s="630" t="s">
        <v>12944</v>
      </c>
      <c r="AC2049" s="630" t="s">
        <v>8781</v>
      </c>
    </row>
    <row r="2050" spans="26:29">
      <c r="Z2050" s="631">
        <v>1459</v>
      </c>
      <c r="AA2050" s="630" t="s">
        <v>8368</v>
      </c>
      <c r="AB2050" s="630" t="s">
        <v>12945</v>
      </c>
      <c r="AC2050" s="630" t="s">
        <v>8781</v>
      </c>
    </row>
    <row r="2051" spans="26:29">
      <c r="Z2051" s="631">
        <v>1460</v>
      </c>
      <c r="AA2051" s="630" t="s">
        <v>8369</v>
      </c>
      <c r="AB2051" s="630" t="s">
        <v>12946</v>
      </c>
      <c r="AC2051" s="630" t="s">
        <v>8781</v>
      </c>
    </row>
    <row r="2052" spans="26:29">
      <c r="Z2052" s="631">
        <v>1461</v>
      </c>
      <c r="AA2052" s="630" t="s">
        <v>8370</v>
      </c>
      <c r="AB2052" s="630" t="s">
        <v>12947</v>
      </c>
      <c r="AC2052" s="630" t="s">
        <v>8781</v>
      </c>
    </row>
    <row r="2053" spans="26:29">
      <c r="Z2053" s="631">
        <v>1462</v>
      </c>
      <c r="AA2053" s="630" t="s">
        <v>8371</v>
      </c>
      <c r="AB2053" s="630" t="s">
        <v>12948</v>
      </c>
      <c r="AC2053" s="630" t="s">
        <v>8781</v>
      </c>
    </row>
    <row r="2054" spans="26:29">
      <c r="Z2054" s="631">
        <v>1463</v>
      </c>
      <c r="AA2054" s="630" t="s">
        <v>8372</v>
      </c>
      <c r="AB2054" s="630" t="s">
        <v>12949</v>
      </c>
      <c r="AC2054" s="630" t="s">
        <v>8781</v>
      </c>
    </row>
    <row r="2055" spans="26:29">
      <c r="Z2055" s="631">
        <v>1464</v>
      </c>
      <c r="AA2055" s="630" t="s">
        <v>8373</v>
      </c>
      <c r="AB2055" s="630" t="s">
        <v>12950</v>
      </c>
      <c r="AC2055" s="630" t="s">
        <v>8781</v>
      </c>
    </row>
    <row r="2056" spans="26:29">
      <c r="Z2056" s="631">
        <v>1465</v>
      </c>
      <c r="AA2056" s="630" t="s">
        <v>8374</v>
      </c>
      <c r="AB2056" s="630" t="s">
        <v>12951</v>
      </c>
      <c r="AC2056" s="630" t="s">
        <v>8781</v>
      </c>
    </row>
    <row r="2057" spans="26:29">
      <c r="Z2057" s="631">
        <v>1466</v>
      </c>
      <c r="AA2057" s="630" t="s">
        <v>8375</v>
      </c>
      <c r="AB2057" s="630" t="s">
        <v>12952</v>
      </c>
      <c r="AC2057" s="630" t="s">
        <v>8781</v>
      </c>
    </row>
    <row r="2058" spans="26:29">
      <c r="Z2058" s="631">
        <v>1467</v>
      </c>
      <c r="AA2058" s="630" t="s">
        <v>8376</v>
      </c>
      <c r="AB2058" s="630" t="s">
        <v>12953</v>
      </c>
      <c r="AC2058" s="630" t="s">
        <v>8781</v>
      </c>
    </row>
    <row r="2059" spans="26:29">
      <c r="Z2059" s="631">
        <v>1468</v>
      </c>
      <c r="AA2059" s="630" t="s">
        <v>8377</v>
      </c>
      <c r="AB2059" s="630" t="s">
        <v>12954</v>
      </c>
      <c r="AC2059" s="630" t="s">
        <v>8781</v>
      </c>
    </row>
    <row r="2060" spans="26:29">
      <c r="Z2060" s="631">
        <v>1469</v>
      </c>
      <c r="AA2060" s="630" t="s">
        <v>8378</v>
      </c>
      <c r="AB2060" s="630" t="s">
        <v>12955</v>
      </c>
      <c r="AC2060" s="630" t="s">
        <v>8781</v>
      </c>
    </row>
    <row r="2061" spans="26:29">
      <c r="Z2061" s="631">
        <v>1470</v>
      </c>
      <c r="AA2061" s="630" t="s">
        <v>8379</v>
      </c>
      <c r="AB2061" s="630" t="s">
        <v>12956</v>
      </c>
      <c r="AC2061" s="630" t="s">
        <v>8781</v>
      </c>
    </row>
    <row r="2062" spans="26:29">
      <c r="Z2062" s="631">
        <v>1471</v>
      </c>
      <c r="AA2062" s="630" t="s">
        <v>8380</v>
      </c>
      <c r="AB2062" s="630" t="s">
        <v>12957</v>
      </c>
      <c r="AC2062" s="630" t="s">
        <v>8781</v>
      </c>
    </row>
    <row r="2063" spans="26:29">
      <c r="Z2063" s="631">
        <v>1472</v>
      </c>
      <c r="AA2063" s="630" t="s">
        <v>8381</v>
      </c>
      <c r="AB2063" s="630" t="s">
        <v>12958</v>
      </c>
      <c r="AC2063" s="630" t="s">
        <v>8781</v>
      </c>
    </row>
    <row r="2064" spans="26:29">
      <c r="Z2064" s="631">
        <v>1473</v>
      </c>
      <c r="AA2064" s="630" t="s">
        <v>8382</v>
      </c>
      <c r="AB2064" s="630" t="s">
        <v>12959</v>
      </c>
      <c r="AC2064" s="630" t="s">
        <v>8781</v>
      </c>
    </row>
    <row r="2065" spans="26:29">
      <c r="Z2065" s="631">
        <v>1474</v>
      </c>
      <c r="AA2065" s="630" t="s">
        <v>8383</v>
      </c>
      <c r="AB2065" s="630" t="s">
        <v>12960</v>
      </c>
      <c r="AC2065" s="630" t="s">
        <v>8781</v>
      </c>
    </row>
    <row r="2066" spans="26:29">
      <c r="Z2066" s="631">
        <v>1475</v>
      </c>
      <c r="AA2066" s="630" t="s">
        <v>8384</v>
      </c>
      <c r="AB2066" s="630" t="s">
        <v>12961</v>
      </c>
      <c r="AC2066" s="630" t="s">
        <v>8781</v>
      </c>
    </row>
    <row r="2067" spans="26:29">
      <c r="Z2067" s="631">
        <v>1476</v>
      </c>
      <c r="AA2067" s="630" t="s">
        <v>8385</v>
      </c>
      <c r="AB2067" s="630" t="s">
        <v>12962</v>
      </c>
      <c r="AC2067" s="630" t="s">
        <v>8781</v>
      </c>
    </row>
    <row r="2068" spans="26:29">
      <c r="Z2068" s="631">
        <v>1477</v>
      </c>
      <c r="AA2068" s="630" t="s">
        <v>8386</v>
      </c>
      <c r="AB2068" s="630" t="s">
        <v>12963</v>
      </c>
      <c r="AC2068" s="630" t="s">
        <v>8781</v>
      </c>
    </row>
    <row r="2069" spans="26:29">
      <c r="Z2069" s="631">
        <v>1478</v>
      </c>
      <c r="AA2069" s="630" t="s">
        <v>8387</v>
      </c>
      <c r="AB2069" s="630" t="s">
        <v>12964</v>
      </c>
      <c r="AC2069" s="630" t="s">
        <v>8781</v>
      </c>
    </row>
    <row r="2070" spans="26:29">
      <c r="Z2070" s="631">
        <v>1479</v>
      </c>
      <c r="AA2070" s="630" t="s">
        <v>8388</v>
      </c>
      <c r="AB2070" s="630" t="s">
        <v>12965</v>
      </c>
      <c r="AC2070" s="630" t="s">
        <v>8781</v>
      </c>
    </row>
    <row r="2071" spans="26:29">
      <c r="Z2071" s="631">
        <v>1480</v>
      </c>
      <c r="AA2071" s="630" t="s">
        <v>8389</v>
      </c>
      <c r="AB2071" s="630" t="s">
        <v>12966</v>
      </c>
      <c r="AC2071" s="630" t="s">
        <v>8781</v>
      </c>
    </row>
    <row r="2072" spans="26:29">
      <c r="Z2072" s="631">
        <v>1481</v>
      </c>
      <c r="AA2072" s="630" t="s">
        <v>8390</v>
      </c>
      <c r="AB2072" s="630" t="s">
        <v>12967</v>
      </c>
      <c r="AC2072" s="630" t="s">
        <v>8781</v>
      </c>
    </row>
    <row r="2073" spans="26:29">
      <c r="Z2073" s="631">
        <v>1482</v>
      </c>
      <c r="AA2073" s="630" t="s">
        <v>8391</v>
      </c>
      <c r="AB2073" s="630" t="s">
        <v>12968</v>
      </c>
      <c r="AC2073" s="630" t="s">
        <v>8781</v>
      </c>
    </row>
    <row r="2074" spans="26:29">
      <c r="Z2074" s="631">
        <v>1483</v>
      </c>
      <c r="AA2074" s="630" t="s">
        <v>8392</v>
      </c>
      <c r="AB2074" s="630" t="s">
        <v>12969</v>
      </c>
      <c r="AC2074" s="630" t="s">
        <v>8781</v>
      </c>
    </row>
    <row r="2075" spans="26:29">
      <c r="Z2075" s="631">
        <v>1484</v>
      </c>
      <c r="AA2075" s="630" t="s">
        <v>8393</v>
      </c>
      <c r="AB2075" s="630" t="s">
        <v>12970</v>
      </c>
      <c r="AC2075" s="630" t="s">
        <v>8781</v>
      </c>
    </row>
    <row r="2076" spans="26:29">
      <c r="Z2076" s="631">
        <v>1485</v>
      </c>
      <c r="AA2076" s="630" t="s">
        <v>8394</v>
      </c>
      <c r="AB2076" s="630" t="s">
        <v>12971</v>
      </c>
      <c r="AC2076" s="630" t="s">
        <v>8781</v>
      </c>
    </row>
    <row r="2077" spans="26:29">
      <c r="Z2077" s="631">
        <v>1486</v>
      </c>
      <c r="AA2077" s="630" t="s">
        <v>8395</v>
      </c>
      <c r="AB2077" s="630" t="s">
        <v>12972</v>
      </c>
      <c r="AC2077" s="630" t="s">
        <v>8781</v>
      </c>
    </row>
    <row r="2078" spans="26:29">
      <c r="Z2078" s="631">
        <v>1487</v>
      </c>
      <c r="AA2078" s="630" t="s">
        <v>8396</v>
      </c>
      <c r="AB2078" s="630" t="s">
        <v>12973</v>
      </c>
      <c r="AC2078" s="630" t="s">
        <v>8781</v>
      </c>
    </row>
    <row r="2079" spans="26:29">
      <c r="Z2079" s="631">
        <v>1488</v>
      </c>
      <c r="AA2079" s="630" t="s">
        <v>8397</v>
      </c>
      <c r="AB2079" s="630" t="s">
        <v>12974</v>
      </c>
      <c r="AC2079" s="630" t="s">
        <v>8781</v>
      </c>
    </row>
    <row r="2080" spans="26:29">
      <c r="Z2080" s="631">
        <v>1489</v>
      </c>
      <c r="AA2080" s="630" t="s">
        <v>8398</v>
      </c>
      <c r="AB2080" s="630" t="s">
        <v>12975</v>
      </c>
      <c r="AC2080" s="630" t="s">
        <v>8781</v>
      </c>
    </row>
    <row r="2081" spans="26:29">
      <c r="Z2081" s="631">
        <v>1490</v>
      </c>
      <c r="AA2081" s="630" t="s">
        <v>8399</v>
      </c>
      <c r="AB2081" s="630" t="s">
        <v>12976</v>
      </c>
      <c r="AC2081" s="630" t="s">
        <v>8781</v>
      </c>
    </row>
    <row r="2082" spans="26:29">
      <c r="Z2082" s="631">
        <v>1491</v>
      </c>
      <c r="AA2082" s="630" t="s">
        <v>8400</v>
      </c>
      <c r="AB2082" s="630" t="s">
        <v>12977</v>
      </c>
      <c r="AC2082" s="630" t="s">
        <v>8781</v>
      </c>
    </row>
    <row r="2083" spans="26:29">
      <c r="Z2083" s="631">
        <v>1492</v>
      </c>
      <c r="AA2083" s="630" t="s">
        <v>8401</v>
      </c>
      <c r="AB2083" s="630" t="s">
        <v>12978</v>
      </c>
      <c r="AC2083" s="630" t="s">
        <v>8781</v>
      </c>
    </row>
    <row r="2084" spans="26:29">
      <c r="Z2084" s="631">
        <v>1493</v>
      </c>
      <c r="AA2084" s="630" t="s">
        <v>8402</v>
      </c>
      <c r="AB2084" s="630" t="s">
        <v>12979</v>
      </c>
      <c r="AC2084" s="630" t="s">
        <v>8781</v>
      </c>
    </row>
    <row r="2085" spans="26:29">
      <c r="Z2085" s="631">
        <v>1494</v>
      </c>
      <c r="AA2085" s="630" t="s">
        <v>8403</v>
      </c>
      <c r="AB2085" s="630" t="s">
        <v>12980</v>
      </c>
      <c r="AC2085" s="630" t="s">
        <v>8781</v>
      </c>
    </row>
    <row r="2086" spans="26:29">
      <c r="Z2086" s="631">
        <v>1495</v>
      </c>
      <c r="AA2086" s="630" t="s">
        <v>8404</v>
      </c>
      <c r="AB2086" s="630" t="s">
        <v>12981</v>
      </c>
      <c r="AC2086" s="630" t="s">
        <v>8781</v>
      </c>
    </row>
    <row r="2087" spans="26:29">
      <c r="Z2087" s="631">
        <v>1496</v>
      </c>
      <c r="AA2087" s="630" t="s">
        <v>8405</v>
      </c>
      <c r="AB2087" s="630" t="s">
        <v>12982</v>
      </c>
      <c r="AC2087" s="630" t="s">
        <v>8781</v>
      </c>
    </row>
    <row r="2088" spans="26:29">
      <c r="Z2088" s="631">
        <v>1497</v>
      </c>
      <c r="AA2088" s="630" t="s">
        <v>8406</v>
      </c>
      <c r="AB2088" s="630" t="s">
        <v>12983</v>
      </c>
      <c r="AC2088" s="630" t="s">
        <v>8781</v>
      </c>
    </row>
    <row r="2089" spans="26:29">
      <c r="Z2089" s="631">
        <v>1498</v>
      </c>
      <c r="AA2089" s="630" t="s">
        <v>8407</v>
      </c>
      <c r="AB2089" s="630" t="s">
        <v>12984</v>
      </c>
      <c r="AC2089" s="630" t="s">
        <v>8781</v>
      </c>
    </row>
    <row r="2090" spans="26:29">
      <c r="Z2090" s="631">
        <v>1499</v>
      </c>
      <c r="AA2090" s="630" t="s">
        <v>8408</v>
      </c>
      <c r="AB2090" s="630" t="s">
        <v>12985</v>
      </c>
      <c r="AC2090" s="630" t="s">
        <v>8781</v>
      </c>
    </row>
    <row r="2091" spans="26:29">
      <c r="Z2091" s="631">
        <v>1500</v>
      </c>
      <c r="AA2091" s="630" t="s">
        <v>8409</v>
      </c>
      <c r="AB2091" s="630" t="s">
        <v>12986</v>
      </c>
      <c r="AC2091" s="630" t="s">
        <v>8781</v>
      </c>
    </row>
    <row r="2092" spans="26:29">
      <c r="Z2092" s="631">
        <v>1501</v>
      </c>
      <c r="AA2092" s="630" t="s">
        <v>8410</v>
      </c>
      <c r="AB2092" s="630" t="s">
        <v>12987</v>
      </c>
      <c r="AC2092" s="630" t="s">
        <v>8781</v>
      </c>
    </row>
    <row r="2093" spans="26:29">
      <c r="Z2093" s="631">
        <v>1502</v>
      </c>
      <c r="AA2093" s="630" t="s">
        <v>8411</v>
      </c>
      <c r="AB2093" s="630" t="s">
        <v>12988</v>
      </c>
      <c r="AC2093" s="630" t="s">
        <v>8781</v>
      </c>
    </row>
    <row r="2094" spans="26:29">
      <c r="Z2094" s="631">
        <v>1503</v>
      </c>
      <c r="AA2094" s="630" t="s">
        <v>8412</v>
      </c>
      <c r="AB2094" s="630" t="s">
        <v>12989</v>
      </c>
      <c r="AC2094" s="630" t="s">
        <v>8781</v>
      </c>
    </row>
    <row r="2095" spans="26:29">
      <c r="Z2095" s="631">
        <v>1504</v>
      </c>
      <c r="AA2095" s="630" t="s">
        <v>8413</v>
      </c>
      <c r="AB2095" s="630" t="s">
        <v>12990</v>
      </c>
      <c r="AC2095" s="630" t="s">
        <v>8781</v>
      </c>
    </row>
    <row r="2096" spans="26:29">
      <c r="Z2096" s="631">
        <v>1505</v>
      </c>
      <c r="AA2096" s="630" t="s">
        <v>8414</v>
      </c>
      <c r="AB2096" s="630" t="s">
        <v>12991</v>
      </c>
      <c r="AC2096" s="630" t="s">
        <v>8781</v>
      </c>
    </row>
    <row r="2097" spans="26:29">
      <c r="Z2097" s="631">
        <v>1506</v>
      </c>
      <c r="AA2097" s="630" t="s">
        <v>8415</v>
      </c>
      <c r="AB2097" s="630" t="s">
        <v>12992</v>
      </c>
      <c r="AC2097" s="630" t="s">
        <v>8781</v>
      </c>
    </row>
    <row r="2098" spans="26:29">
      <c r="Z2098" s="631">
        <v>1507</v>
      </c>
      <c r="AA2098" s="630" t="s">
        <v>8416</v>
      </c>
      <c r="AB2098" s="630" t="s">
        <v>12993</v>
      </c>
      <c r="AC2098" s="630" t="s">
        <v>8781</v>
      </c>
    </row>
    <row r="2099" spans="26:29">
      <c r="Z2099" s="631">
        <v>1508</v>
      </c>
      <c r="AA2099" s="630" t="s">
        <v>8417</v>
      </c>
      <c r="AB2099" s="630" t="s">
        <v>12994</v>
      </c>
      <c r="AC2099" s="630" t="s">
        <v>8781</v>
      </c>
    </row>
    <row r="2100" spans="26:29">
      <c r="Z2100" s="631">
        <v>1509</v>
      </c>
      <c r="AA2100" s="630" t="s">
        <v>8418</v>
      </c>
      <c r="AB2100" s="630" t="s">
        <v>12995</v>
      </c>
      <c r="AC2100" s="630" t="s">
        <v>8781</v>
      </c>
    </row>
    <row r="2101" spans="26:29">
      <c r="Z2101" s="631">
        <v>1510</v>
      </c>
      <c r="AA2101" s="630" t="s">
        <v>8419</v>
      </c>
      <c r="AB2101" s="630" t="s">
        <v>12996</v>
      </c>
      <c r="AC2101" s="630" t="s">
        <v>8781</v>
      </c>
    </row>
    <row r="2102" spans="26:29">
      <c r="Z2102" s="631">
        <v>1511</v>
      </c>
      <c r="AA2102" s="630" t="s">
        <v>8420</v>
      </c>
      <c r="AB2102" s="630" t="s">
        <v>12997</v>
      </c>
      <c r="AC2102" s="630" t="s">
        <v>8781</v>
      </c>
    </row>
    <row r="2103" spans="26:29">
      <c r="Z2103" s="631">
        <v>1512</v>
      </c>
      <c r="AA2103" s="630" t="s">
        <v>8421</v>
      </c>
      <c r="AB2103" s="630" t="s">
        <v>12998</v>
      </c>
      <c r="AC2103" s="630" t="s">
        <v>8781</v>
      </c>
    </row>
    <row r="2104" spans="26:29">
      <c r="Z2104" s="631">
        <v>1513</v>
      </c>
      <c r="AA2104" s="630" t="s">
        <v>8422</v>
      </c>
      <c r="AB2104" s="630" t="s">
        <v>12999</v>
      </c>
      <c r="AC2104" s="630" t="s">
        <v>8781</v>
      </c>
    </row>
    <row r="2105" spans="26:29">
      <c r="Z2105" s="631">
        <v>1514</v>
      </c>
      <c r="AA2105" s="630" t="s">
        <v>8423</v>
      </c>
      <c r="AB2105" s="630" t="s">
        <v>13000</v>
      </c>
      <c r="AC2105" s="630" t="s">
        <v>8781</v>
      </c>
    </row>
    <row r="2106" spans="26:29">
      <c r="Z2106" s="631">
        <v>1515</v>
      </c>
      <c r="AA2106" s="630" t="s">
        <v>8424</v>
      </c>
      <c r="AB2106" s="630" t="s">
        <v>13001</v>
      </c>
      <c r="AC2106" s="630" t="s">
        <v>8781</v>
      </c>
    </row>
    <row r="2107" spans="26:29">
      <c r="Z2107" s="631">
        <v>1516</v>
      </c>
      <c r="AA2107" s="630" t="s">
        <v>8425</v>
      </c>
      <c r="AB2107" s="630" t="s">
        <v>13002</v>
      </c>
      <c r="AC2107" s="630" t="s">
        <v>8781</v>
      </c>
    </row>
    <row r="2108" spans="26:29">
      <c r="Z2108" s="631">
        <v>1517</v>
      </c>
      <c r="AA2108" s="630" t="s">
        <v>8426</v>
      </c>
      <c r="AB2108" s="630" t="s">
        <v>13003</v>
      </c>
      <c r="AC2108" s="630" t="s">
        <v>8781</v>
      </c>
    </row>
    <row r="2109" spans="26:29">
      <c r="Z2109" s="631">
        <v>1518</v>
      </c>
      <c r="AA2109" s="630" t="s">
        <v>8427</v>
      </c>
      <c r="AB2109" s="630" t="s">
        <v>13004</v>
      </c>
      <c r="AC2109" s="630" t="s">
        <v>8781</v>
      </c>
    </row>
    <row r="2110" spans="26:29">
      <c r="Z2110" s="631">
        <v>1519</v>
      </c>
      <c r="AA2110" s="630" t="s">
        <v>8428</v>
      </c>
      <c r="AB2110" s="630" t="s">
        <v>13005</v>
      </c>
      <c r="AC2110" s="630" t="s">
        <v>8781</v>
      </c>
    </row>
    <row r="2111" spans="26:29">
      <c r="Z2111" s="631">
        <v>1520</v>
      </c>
      <c r="AA2111" s="630" t="s">
        <v>8429</v>
      </c>
      <c r="AB2111" s="630" t="s">
        <v>13006</v>
      </c>
      <c r="AC2111" s="630" t="s">
        <v>8781</v>
      </c>
    </row>
    <row r="2112" spans="26:29">
      <c r="Z2112" s="631">
        <v>1521</v>
      </c>
      <c r="AA2112" s="630" t="s">
        <v>8430</v>
      </c>
      <c r="AB2112" s="630" t="s">
        <v>13007</v>
      </c>
      <c r="AC2112" s="630" t="s">
        <v>8781</v>
      </c>
    </row>
    <row r="2113" spans="26:29">
      <c r="Z2113" s="631">
        <v>1522</v>
      </c>
      <c r="AA2113" s="630" t="s">
        <v>8431</v>
      </c>
      <c r="AB2113" s="630" t="s">
        <v>13008</v>
      </c>
      <c r="AC2113" s="630" t="s">
        <v>8781</v>
      </c>
    </row>
    <row r="2114" spans="26:29">
      <c r="Z2114" s="631">
        <v>1523</v>
      </c>
      <c r="AA2114" s="630" t="s">
        <v>8432</v>
      </c>
      <c r="AB2114" s="630" t="s">
        <v>13009</v>
      </c>
      <c r="AC2114" s="630" t="s">
        <v>8781</v>
      </c>
    </row>
    <row r="2115" spans="26:29">
      <c r="Z2115" s="631">
        <v>1524</v>
      </c>
      <c r="AA2115" s="630" t="s">
        <v>8433</v>
      </c>
      <c r="AB2115" s="630" t="s">
        <v>13010</v>
      </c>
      <c r="AC2115" s="630" t="s">
        <v>8781</v>
      </c>
    </row>
    <row r="2116" spans="26:29">
      <c r="Z2116" s="631">
        <v>1525</v>
      </c>
      <c r="AA2116" s="630" t="s">
        <v>8434</v>
      </c>
      <c r="AB2116" s="630" t="s">
        <v>13011</v>
      </c>
      <c r="AC2116" s="630" t="s">
        <v>8781</v>
      </c>
    </row>
    <row r="2117" spans="26:29">
      <c r="Z2117" s="631">
        <v>1526</v>
      </c>
      <c r="AA2117" s="630" t="s">
        <v>8435</v>
      </c>
      <c r="AB2117" s="630" t="s">
        <v>13012</v>
      </c>
      <c r="AC2117" s="630" t="s">
        <v>8781</v>
      </c>
    </row>
    <row r="2118" spans="26:29">
      <c r="Z2118" s="631">
        <v>1527</v>
      </c>
      <c r="AA2118" s="630" t="s">
        <v>8436</v>
      </c>
      <c r="AB2118" s="630" t="s">
        <v>13013</v>
      </c>
      <c r="AC2118" s="630" t="s">
        <v>8781</v>
      </c>
    </row>
    <row r="2119" spans="26:29">
      <c r="Z2119" s="631">
        <v>1528</v>
      </c>
      <c r="AA2119" s="630" t="s">
        <v>8437</v>
      </c>
      <c r="AB2119" s="630" t="s">
        <v>13014</v>
      </c>
      <c r="AC2119" s="630" t="s">
        <v>8781</v>
      </c>
    </row>
    <row r="2120" spans="26:29">
      <c r="Z2120" s="631">
        <v>1529</v>
      </c>
      <c r="AA2120" s="630" t="s">
        <v>8438</v>
      </c>
      <c r="AB2120" s="630" t="s">
        <v>13015</v>
      </c>
      <c r="AC2120" s="630" t="s">
        <v>8781</v>
      </c>
    </row>
    <row r="2121" spans="26:29">
      <c r="Z2121" s="631">
        <v>1530</v>
      </c>
      <c r="AA2121" s="630" t="s">
        <v>8439</v>
      </c>
      <c r="AB2121" s="630" t="s">
        <v>13016</v>
      </c>
      <c r="AC2121" s="630" t="s">
        <v>8781</v>
      </c>
    </row>
    <row r="2122" spans="26:29">
      <c r="Z2122" s="631">
        <v>1531</v>
      </c>
      <c r="AA2122" s="630" t="s">
        <v>8440</v>
      </c>
      <c r="AB2122" s="630" t="s">
        <v>13017</v>
      </c>
      <c r="AC2122" s="630" t="s">
        <v>8781</v>
      </c>
    </row>
    <row r="2123" spans="26:29">
      <c r="Z2123" s="631">
        <v>1532</v>
      </c>
      <c r="AA2123" s="630" t="s">
        <v>8441</v>
      </c>
      <c r="AB2123" s="630" t="s">
        <v>13018</v>
      </c>
      <c r="AC2123" s="630" t="s">
        <v>8781</v>
      </c>
    </row>
    <row r="2124" spans="26:29">
      <c r="Z2124" s="631">
        <v>1533</v>
      </c>
      <c r="AA2124" s="630" t="s">
        <v>8442</v>
      </c>
      <c r="AB2124" s="630" t="s">
        <v>13019</v>
      </c>
      <c r="AC2124" s="630" t="s">
        <v>8781</v>
      </c>
    </row>
    <row r="2125" spans="26:29">
      <c r="Z2125" s="631">
        <v>1534</v>
      </c>
      <c r="AA2125" s="630" t="s">
        <v>8443</v>
      </c>
      <c r="AB2125" s="630" t="s">
        <v>13020</v>
      </c>
      <c r="AC2125" s="630" t="s">
        <v>8781</v>
      </c>
    </row>
    <row r="2126" spans="26:29">
      <c r="Z2126" s="631">
        <v>1535</v>
      </c>
      <c r="AA2126" s="630" t="s">
        <v>8444</v>
      </c>
      <c r="AB2126" s="630" t="s">
        <v>13021</v>
      </c>
      <c r="AC2126" s="630" t="s">
        <v>8781</v>
      </c>
    </row>
    <row r="2127" spans="26:29">
      <c r="Z2127" s="631">
        <v>1536</v>
      </c>
      <c r="AA2127" s="630" t="s">
        <v>8445</v>
      </c>
      <c r="AB2127" s="630" t="s">
        <v>13022</v>
      </c>
      <c r="AC2127" s="630" t="s">
        <v>8781</v>
      </c>
    </row>
    <row r="2128" spans="26:29">
      <c r="Z2128" s="631">
        <v>1537</v>
      </c>
      <c r="AA2128" s="630" t="s">
        <v>8446</v>
      </c>
      <c r="AB2128" s="630" t="s">
        <v>13023</v>
      </c>
      <c r="AC2128" s="630" t="s">
        <v>8781</v>
      </c>
    </row>
    <row r="2129" spans="26:29">
      <c r="Z2129" s="631">
        <v>1538</v>
      </c>
      <c r="AA2129" s="630" t="s">
        <v>8447</v>
      </c>
      <c r="AB2129" s="630" t="s">
        <v>13024</v>
      </c>
      <c r="AC2129" s="630" t="s">
        <v>8781</v>
      </c>
    </row>
    <row r="2130" spans="26:29">
      <c r="Z2130" s="631">
        <v>1539</v>
      </c>
      <c r="AA2130" s="630" t="s">
        <v>8448</v>
      </c>
      <c r="AB2130" s="630" t="s">
        <v>13025</v>
      </c>
      <c r="AC2130" s="630" t="s">
        <v>8781</v>
      </c>
    </row>
    <row r="2131" spans="26:29">
      <c r="Z2131" s="631">
        <v>1540</v>
      </c>
      <c r="AA2131" s="630" t="s">
        <v>8449</v>
      </c>
      <c r="AB2131" s="630" t="s">
        <v>13026</v>
      </c>
      <c r="AC2131" s="630" t="s">
        <v>8781</v>
      </c>
    </row>
    <row r="2132" spans="26:29">
      <c r="Z2132" s="631">
        <v>1541</v>
      </c>
      <c r="AA2132" s="630" t="s">
        <v>8450</v>
      </c>
      <c r="AB2132" s="630" t="s">
        <v>13027</v>
      </c>
      <c r="AC2132" s="630" t="s">
        <v>8781</v>
      </c>
    </row>
    <row r="2133" spans="26:29">
      <c r="Z2133" s="631">
        <v>1542</v>
      </c>
      <c r="AA2133" s="630" t="s">
        <v>8451</v>
      </c>
      <c r="AB2133" s="630" t="s">
        <v>13028</v>
      </c>
      <c r="AC2133" s="630" t="s">
        <v>8781</v>
      </c>
    </row>
    <row r="2134" spans="26:29">
      <c r="Z2134" s="631">
        <v>1543</v>
      </c>
      <c r="AA2134" s="630" t="s">
        <v>8452</v>
      </c>
      <c r="AB2134" s="630" t="s">
        <v>13029</v>
      </c>
      <c r="AC2134" s="630" t="s">
        <v>8781</v>
      </c>
    </row>
    <row r="2135" spans="26:29">
      <c r="Z2135" s="631">
        <v>1544</v>
      </c>
      <c r="AA2135" s="630" t="s">
        <v>8453</v>
      </c>
      <c r="AB2135" s="630" t="s">
        <v>13030</v>
      </c>
      <c r="AC2135" s="630" t="s">
        <v>8781</v>
      </c>
    </row>
    <row r="2136" spans="26:29">
      <c r="Z2136" s="631">
        <v>1545</v>
      </c>
      <c r="AA2136" s="630" t="s">
        <v>8454</v>
      </c>
      <c r="AB2136" s="630" t="s">
        <v>13031</v>
      </c>
      <c r="AC2136" s="630" t="s">
        <v>8781</v>
      </c>
    </row>
    <row r="2137" spans="26:29">
      <c r="Z2137" s="631">
        <v>1546</v>
      </c>
      <c r="AA2137" s="630" t="s">
        <v>8455</v>
      </c>
      <c r="AB2137" s="630" t="s">
        <v>13032</v>
      </c>
      <c r="AC2137" s="630" t="s">
        <v>8781</v>
      </c>
    </row>
    <row r="2138" spans="26:29">
      <c r="Z2138" s="631">
        <v>1547</v>
      </c>
      <c r="AA2138" s="630" t="s">
        <v>8456</v>
      </c>
      <c r="AB2138" s="630" t="s">
        <v>13033</v>
      </c>
      <c r="AC2138" s="630" t="s">
        <v>8781</v>
      </c>
    </row>
    <row r="2139" spans="26:29">
      <c r="Z2139" s="631">
        <v>1548</v>
      </c>
      <c r="AA2139" s="630" t="s">
        <v>8457</v>
      </c>
      <c r="AB2139" s="630" t="s">
        <v>13034</v>
      </c>
      <c r="AC2139" s="630" t="s">
        <v>8781</v>
      </c>
    </row>
    <row r="2140" spans="26:29">
      <c r="Z2140" s="631">
        <v>1549</v>
      </c>
      <c r="AA2140" s="630" t="s">
        <v>8458</v>
      </c>
      <c r="AB2140" s="630" t="s">
        <v>13035</v>
      </c>
      <c r="AC2140" s="630" t="s">
        <v>8781</v>
      </c>
    </row>
    <row r="2141" spans="26:29">
      <c r="Z2141" s="631">
        <v>1550</v>
      </c>
      <c r="AA2141" s="630" t="s">
        <v>8459</v>
      </c>
      <c r="AB2141" s="630" t="s">
        <v>13036</v>
      </c>
      <c r="AC2141" s="630" t="s">
        <v>8781</v>
      </c>
    </row>
    <row r="2142" spans="26:29">
      <c r="Z2142" s="631">
        <v>1551</v>
      </c>
      <c r="AA2142" s="630" t="s">
        <v>8460</v>
      </c>
      <c r="AB2142" s="630" t="s">
        <v>13037</v>
      </c>
      <c r="AC2142" s="630" t="s">
        <v>8781</v>
      </c>
    </row>
    <row r="2143" spans="26:29">
      <c r="Z2143" s="631">
        <v>1552</v>
      </c>
      <c r="AA2143" s="630" t="s">
        <v>8461</v>
      </c>
      <c r="AB2143" s="630" t="s">
        <v>13038</v>
      </c>
      <c r="AC2143" s="630" t="s">
        <v>8781</v>
      </c>
    </row>
    <row r="2144" spans="26:29">
      <c r="Z2144" s="631">
        <v>1553</v>
      </c>
      <c r="AA2144" s="630" t="s">
        <v>8462</v>
      </c>
      <c r="AB2144" s="630" t="s">
        <v>13039</v>
      </c>
      <c r="AC2144" s="630" t="s">
        <v>8781</v>
      </c>
    </row>
    <row r="2145" spans="26:29">
      <c r="Z2145" s="631">
        <v>1554</v>
      </c>
      <c r="AA2145" s="630" t="s">
        <v>8463</v>
      </c>
      <c r="AB2145" s="630" t="s">
        <v>13040</v>
      </c>
      <c r="AC2145" s="630" t="s">
        <v>8781</v>
      </c>
    </row>
    <row r="2146" spans="26:29">
      <c r="Z2146" s="631">
        <v>1555</v>
      </c>
      <c r="AA2146" s="630" t="s">
        <v>8464</v>
      </c>
      <c r="AB2146" s="630" t="s">
        <v>13041</v>
      </c>
      <c r="AC2146" s="630" t="s">
        <v>8781</v>
      </c>
    </row>
    <row r="2147" spans="26:29">
      <c r="Z2147" s="631">
        <v>1556</v>
      </c>
      <c r="AA2147" s="630" t="s">
        <v>8465</v>
      </c>
      <c r="AB2147" s="630" t="s">
        <v>13042</v>
      </c>
      <c r="AC2147" s="630" t="s">
        <v>8781</v>
      </c>
    </row>
    <row r="2148" spans="26:29">
      <c r="Z2148" s="631">
        <v>1557</v>
      </c>
      <c r="AA2148" s="630" t="s">
        <v>8466</v>
      </c>
      <c r="AB2148" s="630" t="s">
        <v>13043</v>
      </c>
      <c r="AC2148" s="630" t="s">
        <v>8781</v>
      </c>
    </row>
    <row r="2149" spans="26:29">
      <c r="Z2149" s="631">
        <v>1558</v>
      </c>
      <c r="AA2149" s="630" t="s">
        <v>8467</v>
      </c>
      <c r="AB2149" s="630" t="s">
        <v>13044</v>
      </c>
      <c r="AC2149" s="630" t="s">
        <v>8781</v>
      </c>
    </row>
    <row r="2150" spans="26:29">
      <c r="Z2150" s="631">
        <v>1559</v>
      </c>
      <c r="AA2150" s="630" t="s">
        <v>8468</v>
      </c>
      <c r="AB2150" s="630" t="s">
        <v>13045</v>
      </c>
      <c r="AC2150" s="630" t="s">
        <v>8781</v>
      </c>
    </row>
    <row r="2151" spans="26:29">
      <c r="Z2151" s="631">
        <v>1560</v>
      </c>
      <c r="AA2151" s="630" t="s">
        <v>8469</v>
      </c>
      <c r="AB2151" s="630" t="s">
        <v>13046</v>
      </c>
      <c r="AC2151" s="630" t="s">
        <v>8781</v>
      </c>
    </row>
    <row r="2152" spans="26:29">
      <c r="Z2152" s="631">
        <v>1561</v>
      </c>
      <c r="AA2152" s="630" t="s">
        <v>8470</v>
      </c>
      <c r="AB2152" s="630" t="s">
        <v>13047</v>
      </c>
      <c r="AC2152" s="630" t="s">
        <v>8781</v>
      </c>
    </row>
    <row r="2153" spans="26:29">
      <c r="Z2153" s="631">
        <v>1562</v>
      </c>
      <c r="AA2153" s="630" t="s">
        <v>8471</v>
      </c>
      <c r="AB2153" s="630" t="s">
        <v>13048</v>
      </c>
      <c r="AC2153" s="630" t="s">
        <v>8781</v>
      </c>
    </row>
    <row r="2154" spans="26:29">
      <c r="Z2154" s="631">
        <v>1563</v>
      </c>
      <c r="AA2154" s="630" t="s">
        <v>8472</v>
      </c>
      <c r="AB2154" s="630" t="s">
        <v>13049</v>
      </c>
      <c r="AC2154" s="630" t="s">
        <v>8781</v>
      </c>
    </row>
    <row r="2155" spans="26:29">
      <c r="Z2155" s="631">
        <v>1564</v>
      </c>
      <c r="AA2155" s="630" t="s">
        <v>8473</v>
      </c>
      <c r="AB2155" s="630" t="s">
        <v>13050</v>
      </c>
      <c r="AC2155" s="630" t="s">
        <v>8781</v>
      </c>
    </row>
    <row r="2156" spans="26:29">
      <c r="Z2156" s="631">
        <v>1565</v>
      </c>
      <c r="AA2156" s="630" t="s">
        <v>8474</v>
      </c>
      <c r="AB2156" s="630" t="s">
        <v>13051</v>
      </c>
      <c r="AC2156" s="630" t="s">
        <v>8781</v>
      </c>
    </row>
    <row r="2157" spans="26:29">
      <c r="Z2157" s="631">
        <v>1566</v>
      </c>
      <c r="AA2157" s="630" t="s">
        <v>8475</v>
      </c>
      <c r="AB2157" s="630" t="s">
        <v>13052</v>
      </c>
      <c r="AC2157" s="630" t="s">
        <v>8781</v>
      </c>
    </row>
    <row r="2158" spans="26:29">
      <c r="Z2158" s="631">
        <v>1567</v>
      </c>
      <c r="AA2158" s="630" t="s">
        <v>8476</v>
      </c>
      <c r="AB2158" s="630" t="s">
        <v>13053</v>
      </c>
      <c r="AC2158" s="630" t="s">
        <v>8781</v>
      </c>
    </row>
    <row r="2159" spans="26:29">
      <c r="Z2159" s="631">
        <v>1568</v>
      </c>
      <c r="AA2159" s="630" t="s">
        <v>8477</v>
      </c>
      <c r="AB2159" s="630" t="s">
        <v>13054</v>
      </c>
      <c r="AC2159" s="630" t="s">
        <v>8781</v>
      </c>
    </row>
    <row r="2160" spans="26:29">
      <c r="Z2160" s="631">
        <v>1569</v>
      </c>
      <c r="AA2160" s="630" t="s">
        <v>8478</v>
      </c>
      <c r="AB2160" s="630" t="s">
        <v>13055</v>
      </c>
      <c r="AC2160" s="630" t="s">
        <v>8781</v>
      </c>
    </row>
    <row r="2161" spans="26:29">
      <c r="Z2161" s="631">
        <v>1570</v>
      </c>
      <c r="AA2161" s="630" t="s">
        <v>8479</v>
      </c>
      <c r="AB2161" s="630" t="s">
        <v>13056</v>
      </c>
      <c r="AC2161" s="630" t="s">
        <v>8781</v>
      </c>
    </row>
    <row r="2162" spans="26:29">
      <c r="Z2162" s="631">
        <v>1571</v>
      </c>
      <c r="AA2162" s="630" t="s">
        <v>8480</v>
      </c>
      <c r="AB2162" s="630" t="s">
        <v>13057</v>
      </c>
      <c r="AC2162" s="630" t="s">
        <v>8781</v>
      </c>
    </row>
    <row r="2163" spans="26:29">
      <c r="Z2163" s="631">
        <v>1572</v>
      </c>
      <c r="AA2163" s="630" t="s">
        <v>8481</v>
      </c>
      <c r="AB2163" s="630" t="s">
        <v>13058</v>
      </c>
      <c r="AC2163" s="630" t="s">
        <v>8781</v>
      </c>
    </row>
    <row r="2164" spans="26:29">
      <c r="Z2164" s="631">
        <v>1573</v>
      </c>
      <c r="AA2164" s="630" t="s">
        <v>8482</v>
      </c>
      <c r="AB2164" s="630" t="s">
        <v>13059</v>
      </c>
      <c r="AC2164" s="630" t="s">
        <v>8781</v>
      </c>
    </row>
    <row r="2165" spans="26:29">
      <c r="Z2165" s="631">
        <v>1574</v>
      </c>
      <c r="AA2165" s="630" t="s">
        <v>8483</v>
      </c>
      <c r="AB2165" s="630" t="s">
        <v>13060</v>
      </c>
      <c r="AC2165" s="630" t="s">
        <v>8781</v>
      </c>
    </row>
    <row r="2166" spans="26:29">
      <c r="Z2166" s="631">
        <v>1575</v>
      </c>
      <c r="AA2166" s="630" t="s">
        <v>8484</v>
      </c>
      <c r="AB2166" s="630" t="s">
        <v>13061</v>
      </c>
      <c r="AC2166" s="630" t="s">
        <v>8781</v>
      </c>
    </row>
    <row r="2167" spans="26:29">
      <c r="Z2167" s="631">
        <v>1576</v>
      </c>
      <c r="AA2167" s="630" t="s">
        <v>8485</v>
      </c>
      <c r="AB2167" s="630" t="s">
        <v>13062</v>
      </c>
      <c r="AC2167" s="630" t="s">
        <v>8781</v>
      </c>
    </row>
    <row r="2168" spans="26:29">
      <c r="Z2168" s="631">
        <v>1577</v>
      </c>
      <c r="AA2168" s="630" t="s">
        <v>8486</v>
      </c>
      <c r="AB2168" s="630" t="s">
        <v>13063</v>
      </c>
      <c r="AC2168" s="630" t="s">
        <v>8781</v>
      </c>
    </row>
    <row r="2169" spans="26:29">
      <c r="Z2169" s="631">
        <v>1578</v>
      </c>
      <c r="AA2169" s="630" t="s">
        <v>8487</v>
      </c>
      <c r="AB2169" s="630" t="s">
        <v>13064</v>
      </c>
      <c r="AC2169" s="630" t="s">
        <v>8781</v>
      </c>
    </row>
    <row r="2170" spans="26:29">
      <c r="Z2170" s="631">
        <v>1579</v>
      </c>
      <c r="AA2170" s="630" t="s">
        <v>8488</v>
      </c>
      <c r="AB2170" s="630" t="s">
        <v>13065</v>
      </c>
      <c r="AC2170" s="630" t="s">
        <v>8781</v>
      </c>
    </row>
    <row r="2171" spans="26:29">
      <c r="Z2171" s="631">
        <v>1580</v>
      </c>
      <c r="AA2171" s="630" t="s">
        <v>8489</v>
      </c>
      <c r="AB2171" s="630" t="s">
        <v>13066</v>
      </c>
      <c r="AC2171" s="630" t="s">
        <v>8781</v>
      </c>
    </row>
    <row r="2172" spans="26:29">
      <c r="Z2172" s="631">
        <v>1581</v>
      </c>
      <c r="AA2172" s="630" t="s">
        <v>8490</v>
      </c>
      <c r="AB2172" s="630" t="s">
        <v>13067</v>
      </c>
      <c r="AC2172" s="630" t="s">
        <v>8781</v>
      </c>
    </row>
    <row r="2173" spans="26:29">
      <c r="Z2173" s="631">
        <v>1582</v>
      </c>
      <c r="AA2173" s="630" t="s">
        <v>8491</v>
      </c>
      <c r="AB2173" s="630" t="s">
        <v>13068</v>
      </c>
      <c r="AC2173" s="630" t="s">
        <v>8781</v>
      </c>
    </row>
    <row r="2174" spans="26:29">
      <c r="Z2174" s="631">
        <v>1583</v>
      </c>
      <c r="AA2174" s="630" t="s">
        <v>8492</v>
      </c>
      <c r="AB2174" s="630" t="s">
        <v>13069</v>
      </c>
      <c r="AC2174" s="630" t="s">
        <v>8781</v>
      </c>
    </row>
    <row r="2175" spans="26:29">
      <c r="Z2175" s="631">
        <v>1584</v>
      </c>
      <c r="AA2175" s="630" t="s">
        <v>8493</v>
      </c>
      <c r="AB2175" s="630" t="s">
        <v>13070</v>
      </c>
      <c r="AC2175" s="630" t="s">
        <v>8781</v>
      </c>
    </row>
    <row r="2176" spans="26:29">
      <c r="Z2176" s="631">
        <v>1585</v>
      </c>
      <c r="AA2176" s="630" t="s">
        <v>8494</v>
      </c>
      <c r="AB2176" s="630" t="s">
        <v>13071</v>
      </c>
      <c r="AC2176" s="630" t="s">
        <v>8781</v>
      </c>
    </row>
    <row r="2177" spans="26:29">
      <c r="Z2177" s="631">
        <v>1586</v>
      </c>
      <c r="AA2177" s="630" t="s">
        <v>8495</v>
      </c>
      <c r="AB2177" s="630" t="s">
        <v>13072</v>
      </c>
      <c r="AC2177" s="630" t="s">
        <v>8781</v>
      </c>
    </row>
    <row r="2178" spans="26:29">
      <c r="Z2178" s="631">
        <v>1587</v>
      </c>
      <c r="AA2178" s="630" t="s">
        <v>8496</v>
      </c>
      <c r="AB2178" s="630" t="s">
        <v>13073</v>
      </c>
      <c r="AC2178" s="630" t="s">
        <v>8781</v>
      </c>
    </row>
    <row r="2179" spans="26:29">
      <c r="Z2179" s="631">
        <v>1588</v>
      </c>
      <c r="AA2179" s="630" t="s">
        <v>8497</v>
      </c>
      <c r="AB2179" s="630" t="s">
        <v>13074</v>
      </c>
      <c r="AC2179" s="630" t="s">
        <v>8781</v>
      </c>
    </row>
    <row r="2180" spans="26:29">
      <c r="Z2180" s="631">
        <v>1589</v>
      </c>
      <c r="AA2180" s="630" t="s">
        <v>8498</v>
      </c>
      <c r="AB2180" s="630" t="s">
        <v>13075</v>
      </c>
      <c r="AC2180" s="630" t="s">
        <v>8781</v>
      </c>
    </row>
    <row r="2181" spans="26:29">
      <c r="Z2181" s="631">
        <v>1590</v>
      </c>
      <c r="AA2181" s="630" t="s">
        <v>8499</v>
      </c>
      <c r="AB2181" s="630" t="s">
        <v>13076</v>
      </c>
      <c r="AC2181" s="630" t="s">
        <v>8781</v>
      </c>
    </row>
    <row r="2182" spans="26:29">
      <c r="Z2182" s="631">
        <v>1591</v>
      </c>
      <c r="AA2182" s="630" t="s">
        <v>8500</v>
      </c>
      <c r="AB2182" s="630" t="s">
        <v>13077</v>
      </c>
      <c r="AC2182" s="630" t="s">
        <v>8781</v>
      </c>
    </row>
    <row r="2183" spans="26:29">
      <c r="Z2183" s="631">
        <v>1592</v>
      </c>
      <c r="AA2183" s="630" t="s">
        <v>8501</v>
      </c>
      <c r="AB2183" s="630" t="s">
        <v>13078</v>
      </c>
      <c r="AC2183" s="630" t="s">
        <v>8781</v>
      </c>
    </row>
    <row r="2184" spans="26:29">
      <c r="Z2184" s="631">
        <v>1593</v>
      </c>
      <c r="AA2184" s="630" t="s">
        <v>8502</v>
      </c>
      <c r="AB2184" s="630" t="s">
        <v>13079</v>
      </c>
      <c r="AC2184" s="630" t="s">
        <v>8781</v>
      </c>
    </row>
    <row r="2185" spans="26:29">
      <c r="Z2185" s="631">
        <v>1594</v>
      </c>
      <c r="AA2185" s="630" t="s">
        <v>8503</v>
      </c>
      <c r="AB2185" s="630" t="s">
        <v>13080</v>
      </c>
      <c r="AC2185" s="630" t="s">
        <v>8781</v>
      </c>
    </row>
    <row r="2186" spans="26:29">
      <c r="Z2186" s="631">
        <v>1595</v>
      </c>
      <c r="AA2186" s="630" t="s">
        <v>8504</v>
      </c>
      <c r="AB2186" s="630" t="s">
        <v>13081</v>
      </c>
      <c r="AC2186" s="630" t="s">
        <v>8781</v>
      </c>
    </row>
    <row r="2187" spans="26:29">
      <c r="Z2187" s="631">
        <v>1596</v>
      </c>
      <c r="AA2187" s="630" t="s">
        <v>8505</v>
      </c>
      <c r="AB2187" s="630" t="s">
        <v>13082</v>
      </c>
      <c r="AC2187" s="630" t="s">
        <v>8781</v>
      </c>
    </row>
    <row r="2188" spans="26:29">
      <c r="Z2188" s="631">
        <v>1597</v>
      </c>
      <c r="AA2188" s="630" t="s">
        <v>8506</v>
      </c>
      <c r="AB2188" s="630" t="s">
        <v>13083</v>
      </c>
      <c r="AC2188" s="630" t="s">
        <v>8781</v>
      </c>
    </row>
    <row r="2189" spans="26:29">
      <c r="Z2189" s="631">
        <v>1598</v>
      </c>
      <c r="AA2189" s="630" t="s">
        <v>8507</v>
      </c>
      <c r="AB2189" s="630" t="s">
        <v>13084</v>
      </c>
      <c r="AC2189" s="630" t="s">
        <v>8781</v>
      </c>
    </row>
    <row r="2190" spans="26:29">
      <c r="Z2190" s="631">
        <v>1599</v>
      </c>
      <c r="AA2190" s="630" t="s">
        <v>8508</v>
      </c>
      <c r="AB2190" s="630" t="s">
        <v>13085</v>
      </c>
      <c r="AC2190" s="630" t="s">
        <v>8781</v>
      </c>
    </row>
    <row r="2191" spans="26:29">
      <c r="Z2191" s="631">
        <v>1600</v>
      </c>
      <c r="AA2191" s="630" t="s">
        <v>8509</v>
      </c>
      <c r="AB2191" s="630" t="s">
        <v>13086</v>
      </c>
      <c r="AC2191" s="630" t="s">
        <v>8781</v>
      </c>
    </row>
    <row r="2192" spans="26:29">
      <c r="Z2192" s="631">
        <v>1601</v>
      </c>
      <c r="AA2192" s="630" t="s">
        <v>8510</v>
      </c>
      <c r="AB2192" s="630" t="s">
        <v>13087</v>
      </c>
      <c r="AC2192" s="630" t="s">
        <v>8781</v>
      </c>
    </row>
    <row r="2193" spans="26:29">
      <c r="Z2193" s="631">
        <v>1602</v>
      </c>
      <c r="AA2193" s="630" t="s">
        <v>8511</v>
      </c>
      <c r="AB2193" s="630" t="s">
        <v>13088</v>
      </c>
      <c r="AC2193" s="630" t="s">
        <v>8781</v>
      </c>
    </row>
    <row r="2194" spans="26:29">
      <c r="Z2194" s="631">
        <v>1603</v>
      </c>
      <c r="AA2194" s="630" t="s">
        <v>8512</v>
      </c>
      <c r="AB2194" s="630" t="s">
        <v>13089</v>
      </c>
      <c r="AC2194" s="630" t="s">
        <v>8781</v>
      </c>
    </row>
    <row r="2195" spans="26:29">
      <c r="Z2195" s="631">
        <v>1604</v>
      </c>
      <c r="AA2195" s="630" t="s">
        <v>8513</v>
      </c>
      <c r="AB2195" s="630" t="s">
        <v>13090</v>
      </c>
      <c r="AC2195" s="630" t="s">
        <v>8781</v>
      </c>
    </row>
    <row r="2196" spans="26:29">
      <c r="Z2196" s="631">
        <v>1605</v>
      </c>
      <c r="AA2196" s="630" t="s">
        <v>8514</v>
      </c>
      <c r="AB2196" s="630" t="s">
        <v>13091</v>
      </c>
      <c r="AC2196" s="630" t="s">
        <v>8781</v>
      </c>
    </row>
    <row r="2197" spans="26:29">
      <c r="Z2197" s="631">
        <v>1606</v>
      </c>
      <c r="AA2197" s="630" t="s">
        <v>8515</v>
      </c>
      <c r="AB2197" s="630" t="s">
        <v>13092</v>
      </c>
      <c r="AC2197" s="630" t="s">
        <v>8781</v>
      </c>
    </row>
    <row r="2198" spans="26:29">
      <c r="Z2198" s="631">
        <v>1607</v>
      </c>
      <c r="AA2198" s="630" t="s">
        <v>8516</v>
      </c>
      <c r="AB2198" s="630" t="s">
        <v>13093</v>
      </c>
      <c r="AC2198" s="630" t="s">
        <v>8781</v>
      </c>
    </row>
    <row r="2199" spans="26:29">
      <c r="Z2199" s="631">
        <v>1608</v>
      </c>
      <c r="AA2199" s="630" t="s">
        <v>8517</v>
      </c>
      <c r="AB2199" s="630" t="s">
        <v>13094</v>
      </c>
      <c r="AC2199" s="630" t="s">
        <v>8781</v>
      </c>
    </row>
    <row r="2200" spans="26:29">
      <c r="Z2200" s="631">
        <v>1609</v>
      </c>
      <c r="AA2200" s="630" t="s">
        <v>8518</v>
      </c>
      <c r="AB2200" s="630" t="s">
        <v>13095</v>
      </c>
      <c r="AC2200" s="630" t="s">
        <v>8781</v>
      </c>
    </row>
    <row r="2201" spans="26:29">
      <c r="Z2201" s="631">
        <v>1610</v>
      </c>
      <c r="AA2201" s="630" t="s">
        <v>8519</v>
      </c>
      <c r="AB2201" s="630" t="s">
        <v>13096</v>
      </c>
      <c r="AC2201" s="630" t="s">
        <v>8781</v>
      </c>
    </row>
    <row r="2202" spans="26:29">
      <c r="Z2202" s="631">
        <v>1611</v>
      </c>
      <c r="AA2202" s="630" t="s">
        <v>8520</v>
      </c>
      <c r="AB2202" s="630" t="s">
        <v>13097</v>
      </c>
      <c r="AC2202" s="630" t="s">
        <v>8781</v>
      </c>
    </row>
    <row r="2203" spans="26:29">
      <c r="Z2203" s="631">
        <v>1612</v>
      </c>
      <c r="AA2203" s="630" t="s">
        <v>8521</v>
      </c>
      <c r="AB2203" s="630" t="s">
        <v>13098</v>
      </c>
      <c r="AC2203" s="630" t="s">
        <v>8781</v>
      </c>
    </row>
    <row r="2204" spans="26:29">
      <c r="Z2204" s="631">
        <v>1613</v>
      </c>
      <c r="AA2204" s="630" t="s">
        <v>8522</v>
      </c>
      <c r="AB2204" s="630" t="s">
        <v>13099</v>
      </c>
      <c r="AC2204" s="630" t="s">
        <v>8781</v>
      </c>
    </row>
    <row r="2205" spans="26:29">
      <c r="Z2205" s="631">
        <v>1614</v>
      </c>
      <c r="AA2205" s="630" t="s">
        <v>8523</v>
      </c>
      <c r="AB2205" s="630" t="s">
        <v>13100</v>
      </c>
      <c r="AC2205" s="630" t="s">
        <v>8781</v>
      </c>
    </row>
    <row r="2206" spans="26:29">
      <c r="Z2206" s="631">
        <v>1615</v>
      </c>
      <c r="AA2206" s="630" t="s">
        <v>8524</v>
      </c>
      <c r="AB2206" s="630" t="s">
        <v>13101</v>
      </c>
      <c r="AC2206" s="630" t="s">
        <v>8781</v>
      </c>
    </row>
    <row r="2207" spans="26:29">
      <c r="Z2207" s="631">
        <v>1616</v>
      </c>
      <c r="AA2207" s="630" t="s">
        <v>8525</v>
      </c>
      <c r="AB2207" s="630" t="s">
        <v>13102</v>
      </c>
      <c r="AC2207" s="630" t="s">
        <v>8781</v>
      </c>
    </row>
    <row r="2208" spans="26:29">
      <c r="Z2208" s="631">
        <v>1617</v>
      </c>
      <c r="AA2208" s="630" t="s">
        <v>8526</v>
      </c>
      <c r="AB2208" s="630" t="s">
        <v>13103</v>
      </c>
      <c r="AC2208" s="630" t="s">
        <v>8781</v>
      </c>
    </row>
    <row r="2209" spans="26:29">
      <c r="Z2209" s="631">
        <v>1618</v>
      </c>
      <c r="AA2209" s="630" t="s">
        <v>8527</v>
      </c>
      <c r="AB2209" s="630" t="s">
        <v>13104</v>
      </c>
      <c r="AC2209" s="630" t="s">
        <v>8781</v>
      </c>
    </row>
    <row r="2210" spans="26:29">
      <c r="Z2210" s="631">
        <v>1619</v>
      </c>
      <c r="AA2210" s="630" t="s">
        <v>8528</v>
      </c>
      <c r="AB2210" s="630" t="s">
        <v>13105</v>
      </c>
      <c r="AC2210" s="630" t="s">
        <v>8781</v>
      </c>
    </row>
    <row r="2211" spans="26:29">
      <c r="Z2211" s="631">
        <v>1620</v>
      </c>
      <c r="AA2211" s="630" t="s">
        <v>8529</v>
      </c>
      <c r="AB2211" s="630" t="s">
        <v>13106</v>
      </c>
      <c r="AC2211" s="630" t="s">
        <v>8781</v>
      </c>
    </row>
    <row r="2212" spans="26:29">
      <c r="Z2212" s="631">
        <v>1621</v>
      </c>
      <c r="AA2212" s="630" t="s">
        <v>8530</v>
      </c>
      <c r="AB2212" s="630" t="s">
        <v>13107</v>
      </c>
      <c r="AC2212" s="630" t="s">
        <v>8781</v>
      </c>
    </row>
    <row r="2213" spans="26:29">
      <c r="Z2213" s="631">
        <v>1622</v>
      </c>
      <c r="AA2213" s="630" t="s">
        <v>8531</v>
      </c>
      <c r="AB2213" s="630" t="s">
        <v>13108</v>
      </c>
      <c r="AC2213" s="630" t="s">
        <v>8781</v>
      </c>
    </row>
    <row r="2214" spans="26:29">
      <c r="Z2214" s="631">
        <v>1623</v>
      </c>
      <c r="AA2214" s="630" t="s">
        <v>8532</v>
      </c>
      <c r="AB2214" s="630" t="s">
        <v>13109</v>
      </c>
      <c r="AC2214" s="630" t="s">
        <v>8781</v>
      </c>
    </row>
    <row r="2215" spans="26:29">
      <c r="Z2215" s="631">
        <v>1624</v>
      </c>
      <c r="AA2215" s="630" t="s">
        <v>8533</v>
      </c>
      <c r="AB2215" s="630" t="s">
        <v>13110</v>
      </c>
      <c r="AC2215" s="630" t="s">
        <v>8781</v>
      </c>
    </row>
    <row r="2216" spans="26:29">
      <c r="Z2216" s="631">
        <v>1625</v>
      </c>
      <c r="AA2216" s="630" t="s">
        <v>8534</v>
      </c>
      <c r="AB2216" s="630" t="s">
        <v>13111</v>
      </c>
      <c r="AC2216" s="630" t="s">
        <v>8781</v>
      </c>
    </row>
    <row r="2217" spans="26:29">
      <c r="Z2217" s="631">
        <v>1626</v>
      </c>
      <c r="AA2217" s="630" t="s">
        <v>8535</v>
      </c>
      <c r="AB2217" s="630" t="s">
        <v>13112</v>
      </c>
      <c r="AC2217" s="630" t="s">
        <v>8781</v>
      </c>
    </row>
    <row r="2218" spans="26:29">
      <c r="Z2218" s="631">
        <v>1627</v>
      </c>
      <c r="AA2218" s="630" t="s">
        <v>8536</v>
      </c>
      <c r="AB2218" s="630" t="s">
        <v>13113</v>
      </c>
      <c r="AC2218" s="630" t="s">
        <v>8781</v>
      </c>
    </row>
    <row r="2219" spans="26:29">
      <c r="Z2219" s="631">
        <v>1628</v>
      </c>
      <c r="AA2219" s="630" t="s">
        <v>8537</v>
      </c>
      <c r="AB2219" s="630" t="s">
        <v>13114</v>
      </c>
      <c r="AC2219" s="630" t="s">
        <v>8781</v>
      </c>
    </row>
    <row r="2220" spans="26:29">
      <c r="Z2220" s="631">
        <v>1629</v>
      </c>
      <c r="AA2220" s="630" t="s">
        <v>8538</v>
      </c>
      <c r="AB2220" s="630" t="s">
        <v>13115</v>
      </c>
      <c r="AC2220" s="630" t="s">
        <v>8781</v>
      </c>
    </row>
    <row r="2221" spans="26:29">
      <c r="Z2221" s="631">
        <v>1630</v>
      </c>
      <c r="AA2221" s="630" t="s">
        <v>8539</v>
      </c>
      <c r="AB2221" s="630" t="s">
        <v>13116</v>
      </c>
      <c r="AC2221" s="630" t="s">
        <v>8781</v>
      </c>
    </row>
    <row r="2222" spans="26:29">
      <c r="Z2222" s="631">
        <v>1631</v>
      </c>
      <c r="AA2222" s="630" t="s">
        <v>8540</v>
      </c>
      <c r="AB2222" s="630" t="s">
        <v>13117</v>
      </c>
      <c r="AC2222" s="630" t="s">
        <v>8781</v>
      </c>
    </row>
    <row r="2223" spans="26:29">
      <c r="Z2223" s="631">
        <v>1632</v>
      </c>
      <c r="AA2223" s="630" t="s">
        <v>8541</v>
      </c>
      <c r="AB2223" s="630" t="s">
        <v>13118</v>
      </c>
      <c r="AC2223" s="630" t="s">
        <v>8781</v>
      </c>
    </row>
    <row r="2224" spans="26:29">
      <c r="Z2224" s="631">
        <v>1633</v>
      </c>
      <c r="AA2224" s="630" t="s">
        <v>8542</v>
      </c>
      <c r="AB2224" s="630" t="s">
        <v>13119</v>
      </c>
      <c r="AC2224" s="630" t="s">
        <v>8781</v>
      </c>
    </row>
    <row r="2225" spans="26:29">
      <c r="Z2225" s="631">
        <v>1634</v>
      </c>
      <c r="AA2225" s="630" t="s">
        <v>8543</v>
      </c>
      <c r="AB2225" s="630" t="s">
        <v>13120</v>
      </c>
      <c r="AC2225" s="630" t="s">
        <v>8781</v>
      </c>
    </row>
    <row r="2226" spans="26:29">
      <c r="Z2226" s="631">
        <v>1635</v>
      </c>
      <c r="AA2226" s="630" t="s">
        <v>8544</v>
      </c>
      <c r="AB2226" s="630" t="s">
        <v>13121</v>
      </c>
      <c r="AC2226" s="630" t="s">
        <v>8781</v>
      </c>
    </row>
    <row r="2227" spans="26:29">
      <c r="Z2227" s="631">
        <v>1636</v>
      </c>
      <c r="AA2227" s="630" t="s">
        <v>8545</v>
      </c>
      <c r="AB2227" s="630" t="s">
        <v>13122</v>
      </c>
      <c r="AC2227" s="630" t="s">
        <v>8781</v>
      </c>
    </row>
    <row r="2228" spans="26:29">
      <c r="Z2228" s="631">
        <v>1637</v>
      </c>
      <c r="AA2228" s="630" t="s">
        <v>8546</v>
      </c>
      <c r="AB2228" s="630" t="s">
        <v>13123</v>
      </c>
      <c r="AC2228" s="630" t="s">
        <v>8781</v>
      </c>
    </row>
    <row r="2229" spans="26:29">
      <c r="Z2229" s="631">
        <v>1638</v>
      </c>
      <c r="AA2229" s="630" t="s">
        <v>8547</v>
      </c>
      <c r="AB2229" s="630" t="s">
        <v>13124</v>
      </c>
      <c r="AC2229" s="630" t="s">
        <v>8781</v>
      </c>
    </row>
    <row r="2230" spans="26:29">
      <c r="Z2230" s="631">
        <v>1639</v>
      </c>
      <c r="AA2230" s="630" t="s">
        <v>8548</v>
      </c>
      <c r="AB2230" s="630" t="s">
        <v>13125</v>
      </c>
      <c r="AC2230" s="630" t="s">
        <v>8781</v>
      </c>
    </row>
    <row r="2231" spans="26:29">
      <c r="Z2231" s="631">
        <v>1640</v>
      </c>
      <c r="AA2231" s="630" t="s">
        <v>8549</v>
      </c>
      <c r="AB2231" s="630" t="s">
        <v>13126</v>
      </c>
      <c r="AC2231" s="630" t="s">
        <v>8781</v>
      </c>
    </row>
    <row r="2232" spans="26:29">
      <c r="Z2232" s="631">
        <v>1641</v>
      </c>
      <c r="AA2232" s="630" t="s">
        <v>8550</v>
      </c>
      <c r="AB2232" s="630" t="s">
        <v>13127</v>
      </c>
      <c r="AC2232" s="630" t="s">
        <v>8781</v>
      </c>
    </row>
    <row r="2233" spans="26:29">
      <c r="Z2233" s="631">
        <v>1642</v>
      </c>
      <c r="AA2233" s="630" t="s">
        <v>8551</v>
      </c>
      <c r="AB2233" s="630" t="s">
        <v>13128</v>
      </c>
      <c r="AC2233" s="630" t="s">
        <v>8781</v>
      </c>
    </row>
    <row r="2234" spans="26:29">
      <c r="Z2234" s="631">
        <v>1643</v>
      </c>
      <c r="AA2234" s="630" t="s">
        <v>8552</v>
      </c>
      <c r="AB2234" s="630" t="s">
        <v>13129</v>
      </c>
      <c r="AC2234" s="630" t="s">
        <v>8781</v>
      </c>
    </row>
    <row r="2235" spans="26:29">
      <c r="Z2235" s="631">
        <v>1644</v>
      </c>
      <c r="AA2235" s="630" t="s">
        <v>8553</v>
      </c>
      <c r="AB2235" s="630" t="s">
        <v>13130</v>
      </c>
      <c r="AC2235" s="630" t="s">
        <v>8781</v>
      </c>
    </row>
    <row r="2236" spans="26:29">
      <c r="Z2236" s="631">
        <v>1645</v>
      </c>
      <c r="AA2236" s="630" t="s">
        <v>8554</v>
      </c>
      <c r="AB2236" s="630" t="s">
        <v>13131</v>
      </c>
      <c r="AC2236" s="630" t="s">
        <v>8781</v>
      </c>
    </row>
    <row r="2237" spans="26:29">
      <c r="Z2237" s="631">
        <v>1646</v>
      </c>
      <c r="AA2237" s="630" t="s">
        <v>8555</v>
      </c>
      <c r="AB2237" s="630" t="s">
        <v>13132</v>
      </c>
      <c r="AC2237" s="630" t="s">
        <v>8781</v>
      </c>
    </row>
    <row r="2238" spans="26:29">
      <c r="Z2238" s="631">
        <v>1647</v>
      </c>
      <c r="AA2238" s="630" t="s">
        <v>8556</v>
      </c>
      <c r="AB2238" s="630" t="s">
        <v>13133</v>
      </c>
      <c r="AC2238" s="630" t="s">
        <v>8781</v>
      </c>
    </row>
    <row r="2239" spans="26:29">
      <c r="Z2239" s="631">
        <v>1648</v>
      </c>
      <c r="AA2239" s="630" t="s">
        <v>8557</v>
      </c>
      <c r="AB2239" s="630" t="s">
        <v>13134</v>
      </c>
      <c r="AC2239" s="630" t="s">
        <v>8781</v>
      </c>
    </row>
    <row r="2240" spans="26:29">
      <c r="Z2240" s="631">
        <v>1649</v>
      </c>
      <c r="AA2240" s="630" t="s">
        <v>8558</v>
      </c>
      <c r="AB2240" s="630" t="s">
        <v>13135</v>
      </c>
      <c r="AC2240" s="630" t="s">
        <v>8781</v>
      </c>
    </row>
    <row r="2241" spans="26:29">
      <c r="Z2241" s="631">
        <v>1650</v>
      </c>
      <c r="AA2241" s="630" t="s">
        <v>8559</v>
      </c>
      <c r="AB2241" s="630" t="s">
        <v>13136</v>
      </c>
      <c r="AC2241" s="630" t="s">
        <v>8781</v>
      </c>
    </row>
    <row r="2242" spans="26:29">
      <c r="Z2242" s="631">
        <v>1651</v>
      </c>
      <c r="AA2242" s="630" t="s">
        <v>8560</v>
      </c>
      <c r="AB2242" s="630" t="s">
        <v>13137</v>
      </c>
      <c r="AC2242" s="630" t="s">
        <v>8781</v>
      </c>
    </row>
    <row r="2243" spans="26:29">
      <c r="Z2243" s="631">
        <v>1652</v>
      </c>
      <c r="AA2243" s="630" t="s">
        <v>8561</v>
      </c>
      <c r="AB2243" s="630" t="s">
        <v>13138</v>
      </c>
      <c r="AC2243" s="630" t="s">
        <v>8781</v>
      </c>
    </row>
    <row r="2244" spans="26:29">
      <c r="Z2244" s="631">
        <v>1653</v>
      </c>
      <c r="AA2244" s="630" t="s">
        <v>8562</v>
      </c>
      <c r="AB2244" s="630" t="s">
        <v>13139</v>
      </c>
      <c r="AC2244" s="630" t="s">
        <v>8781</v>
      </c>
    </row>
    <row r="2245" spans="26:29">
      <c r="Z2245" s="631">
        <v>1654</v>
      </c>
      <c r="AA2245" s="630" t="s">
        <v>8563</v>
      </c>
      <c r="AB2245" s="630" t="s">
        <v>13140</v>
      </c>
      <c r="AC2245" s="630" t="s">
        <v>8781</v>
      </c>
    </row>
    <row r="2246" spans="26:29">
      <c r="Z2246" s="631">
        <v>1655</v>
      </c>
      <c r="AA2246" s="630" t="s">
        <v>8564</v>
      </c>
      <c r="AB2246" s="630" t="s">
        <v>13141</v>
      </c>
      <c r="AC2246" s="630" t="s">
        <v>8781</v>
      </c>
    </row>
    <row r="2247" spans="26:29">
      <c r="Z2247" s="631">
        <v>1656</v>
      </c>
      <c r="AA2247" s="630" t="s">
        <v>8565</v>
      </c>
      <c r="AB2247" s="630" t="s">
        <v>13142</v>
      </c>
      <c r="AC2247" s="630" t="s">
        <v>8781</v>
      </c>
    </row>
    <row r="2248" spans="26:29">
      <c r="Z2248" s="631">
        <v>1657</v>
      </c>
      <c r="AA2248" s="630" t="s">
        <v>8566</v>
      </c>
      <c r="AB2248" s="630" t="s">
        <v>13143</v>
      </c>
      <c r="AC2248" s="630" t="s">
        <v>8781</v>
      </c>
    </row>
    <row r="2249" spans="26:29">
      <c r="Z2249" s="631">
        <v>1658</v>
      </c>
      <c r="AA2249" s="630" t="s">
        <v>8567</v>
      </c>
      <c r="AB2249" s="630" t="s">
        <v>13144</v>
      </c>
      <c r="AC2249" s="630" t="s">
        <v>8781</v>
      </c>
    </row>
    <row r="2250" spans="26:29">
      <c r="Z2250" s="631">
        <v>1659</v>
      </c>
      <c r="AA2250" s="630" t="s">
        <v>8568</v>
      </c>
      <c r="AB2250" s="630" t="s">
        <v>13145</v>
      </c>
      <c r="AC2250" s="630" t="s">
        <v>8781</v>
      </c>
    </row>
    <row r="2251" spans="26:29">
      <c r="Z2251" s="631">
        <v>1660</v>
      </c>
      <c r="AA2251" s="630" t="s">
        <v>8569</v>
      </c>
      <c r="AB2251" s="630" t="s">
        <v>13146</v>
      </c>
      <c r="AC2251" s="630" t="s">
        <v>8781</v>
      </c>
    </row>
    <row r="2252" spans="26:29">
      <c r="Z2252" s="631">
        <v>1661</v>
      </c>
      <c r="AA2252" s="630" t="s">
        <v>8570</v>
      </c>
      <c r="AB2252" s="630" t="s">
        <v>13147</v>
      </c>
      <c r="AC2252" s="630" t="s">
        <v>8781</v>
      </c>
    </row>
    <row r="2253" spans="26:29">
      <c r="Z2253" s="631">
        <v>1662</v>
      </c>
      <c r="AA2253" s="630" t="s">
        <v>8571</v>
      </c>
      <c r="AB2253" s="630" t="s">
        <v>13148</v>
      </c>
      <c r="AC2253" s="630" t="s">
        <v>8781</v>
      </c>
    </row>
    <row r="2254" spans="26:29">
      <c r="Z2254" s="631">
        <v>1663</v>
      </c>
      <c r="AA2254" s="630" t="s">
        <v>8572</v>
      </c>
      <c r="AB2254" s="630" t="s">
        <v>13149</v>
      </c>
      <c r="AC2254" s="630" t="s">
        <v>8781</v>
      </c>
    </row>
    <row r="2255" spans="26:29">
      <c r="Z2255" s="631">
        <v>1664</v>
      </c>
      <c r="AA2255" s="630" t="s">
        <v>8573</v>
      </c>
      <c r="AB2255" s="630" t="s">
        <v>13150</v>
      </c>
      <c r="AC2255" s="630" t="s">
        <v>8781</v>
      </c>
    </row>
    <row r="2256" spans="26:29">
      <c r="Z2256" s="631">
        <v>1665</v>
      </c>
      <c r="AA2256" s="630" t="s">
        <v>8574</v>
      </c>
      <c r="AB2256" s="630" t="s">
        <v>13151</v>
      </c>
      <c r="AC2256" s="630" t="s">
        <v>8781</v>
      </c>
    </row>
    <row r="2257" spans="26:29">
      <c r="Z2257" s="631">
        <v>1666</v>
      </c>
      <c r="AA2257" s="630" t="s">
        <v>8575</v>
      </c>
      <c r="AB2257" s="630" t="s">
        <v>13152</v>
      </c>
      <c r="AC2257" s="630" t="s">
        <v>8781</v>
      </c>
    </row>
    <row r="2258" spans="26:29">
      <c r="Z2258" s="631">
        <v>1667</v>
      </c>
      <c r="AA2258" s="630" t="s">
        <v>8576</v>
      </c>
      <c r="AB2258" s="630" t="s">
        <v>13153</v>
      </c>
      <c r="AC2258" s="630" t="s">
        <v>8781</v>
      </c>
    </row>
    <row r="2259" spans="26:29">
      <c r="Z2259" s="631">
        <v>1668</v>
      </c>
      <c r="AA2259" s="630" t="s">
        <v>8577</v>
      </c>
      <c r="AB2259" s="630" t="s">
        <v>13154</v>
      </c>
      <c r="AC2259" s="630" t="s">
        <v>8781</v>
      </c>
    </row>
    <row r="2260" spans="26:29">
      <c r="Z2260" s="631">
        <v>1669</v>
      </c>
      <c r="AA2260" s="630" t="s">
        <v>8578</v>
      </c>
      <c r="AB2260" s="630" t="s">
        <v>13155</v>
      </c>
      <c r="AC2260" s="630" t="s">
        <v>8781</v>
      </c>
    </row>
    <row r="2261" spans="26:29">
      <c r="Z2261" s="631">
        <v>1670</v>
      </c>
      <c r="AA2261" s="630" t="s">
        <v>8579</v>
      </c>
      <c r="AB2261" s="630" t="s">
        <v>13156</v>
      </c>
      <c r="AC2261" s="630" t="s">
        <v>8781</v>
      </c>
    </row>
    <row r="2262" spans="26:29">
      <c r="Z2262" s="631">
        <v>1671</v>
      </c>
      <c r="AA2262" s="630" t="s">
        <v>8580</v>
      </c>
      <c r="AB2262" s="630" t="s">
        <v>13157</v>
      </c>
      <c r="AC2262" s="630" t="s">
        <v>8781</v>
      </c>
    </row>
    <row r="2263" spans="26:29">
      <c r="Z2263" s="631">
        <v>1672</v>
      </c>
      <c r="AA2263" s="630" t="s">
        <v>8581</v>
      </c>
      <c r="AB2263" s="630" t="s">
        <v>13158</v>
      </c>
      <c r="AC2263" s="630" t="s">
        <v>8781</v>
      </c>
    </row>
    <row r="2264" spans="26:29">
      <c r="Z2264" s="631">
        <v>1673</v>
      </c>
      <c r="AA2264" s="630" t="s">
        <v>8582</v>
      </c>
      <c r="AB2264" s="630" t="s">
        <v>13159</v>
      </c>
      <c r="AC2264" s="630" t="s">
        <v>8781</v>
      </c>
    </row>
    <row r="2265" spans="26:29">
      <c r="Z2265" s="631">
        <v>1674</v>
      </c>
      <c r="AA2265" s="630" t="s">
        <v>8583</v>
      </c>
      <c r="AB2265" s="630" t="s">
        <v>13160</v>
      </c>
      <c r="AC2265" s="630" t="s">
        <v>8781</v>
      </c>
    </row>
    <row r="2266" spans="26:29">
      <c r="Z2266" s="631">
        <v>1675</v>
      </c>
      <c r="AA2266" s="630" t="s">
        <v>8584</v>
      </c>
      <c r="AB2266" s="630" t="s">
        <v>13161</v>
      </c>
      <c r="AC2266" s="630" t="s">
        <v>8781</v>
      </c>
    </row>
    <row r="2267" spans="26:29">
      <c r="Z2267" s="631">
        <v>1676</v>
      </c>
      <c r="AA2267" s="630" t="s">
        <v>8585</v>
      </c>
      <c r="AB2267" s="630" t="s">
        <v>13162</v>
      </c>
      <c r="AC2267" s="630" t="s">
        <v>8781</v>
      </c>
    </row>
    <row r="2268" spans="26:29">
      <c r="Z2268" s="631">
        <v>1677</v>
      </c>
      <c r="AA2268" s="630" t="s">
        <v>8586</v>
      </c>
      <c r="AB2268" s="630" t="s">
        <v>13163</v>
      </c>
      <c r="AC2268" s="630" t="s">
        <v>8781</v>
      </c>
    </row>
    <row r="2269" spans="26:29">
      <c r="Z2269" s="631">
        <v>1678</v>
      </c>
      <c r="AA2269" s="630" t="s">
        <v>8587</v>
      </c>
      <c r="AB2269" s="630" t="s">
        <v>13164</v>
      </c>
      <c r="AC2269" s="630" t="s">
        <v>8781</v>
      </c>
    </row>
    <row r="2270" spans="26:29">
      <c r="Z2270" s="631">
        <v>1679</v>
      </c>
      <c r="AA2270" s="630" t="s">
        <v>8588</v>
      </c>
      <c r="AB2270" s="630" t="s">
        <v>13165</v>
      </c>
      <c r="AC2270" s="630" t="s">
        <v>8781</v>
      </c>
    </row>
    <row r="2271" spans="26:29">
      <c r="Z2271" s="631">
        <v>1680</v>
      </c>
      <c r="AA2271" s="630" t="s">
        <v>8589</v>
      </c>
      <c r="AB2271" s="630" t="s">
        <v>13166</v>
      </c>
      <c r="AC2271" s="630" t="s">
        <v>8781</v>
      </c>
    </row>
    <row r="2272" spans="26:29">
      <c r="Z2272" s="631">
        <v>1681</v>
      </c>
      <c r="AA2272" s="630" t="s">
        <v>8590</v>
      </c>
      <c r="AB2272" s="630" t="s">
        <v>13167</v>
      </c>
      <c r="AC2272" s="630" t="s">
        <v>8781</v>
      </c>
    </row>
    <row r="2273" spans="26:29">
      <c r="Z2273" s="631">
        <v>1682</v>
      </c>
      <c r="AA2273" s="630" t="s">
        <v>8591</v>
      </c>
      <c r="AB2273" s="630" t="s">
        <v>13168</v>
      </c>
      <c r="AC2273" s="630" t="s">
        <v>8781</v>
      </c>
    </row>
    <row r="2274" spans="26:29">
      <c r="Z2274" s="631">
        <v>1683</v>
      </c>
      <c r="AA2274" s="630" t="s">
        <v>8592</v>
      </c>
      <c r="AB2274" s="630" t="s">
        <v>13169</v>
      </c>
      <c r="AC2274" s="630" t="s">
        <v>8781</v>
      </c>
    </row>
    <row r="2275" spans="26:29">
      <c r="Z2275" s="631">
        <v>1684</v>
      </c>
      <c r="AA2275" s="630" t="s">
        <v>8593</v>
      </c>
      <c r="AB2275" s="630" t="s">
        <v>13170</v>
      </c>
      <c r="AC2275" s="630" t="s">
        <v>8781</v>
      </c>
    </row>
    <row r="2276" spans="26:29">
      <c r="Z2276" s="631">
        <v>1685</v>
      </c>
      <c r="AA2276" s="630" t="s">
        <v>8594</v>
      </c>
      <c r="AB2276" s="630" t="s">
        <v>13171</v>
      </c>
      <c r="AC2276" s="630" t="s">
        <v>8781</v>
      </c>
    </row>
    <row r="2277" spans="26:29">
      <c r="Z2277" s="631">
        <v>1686</v>
      </c>
      <c r="AA2277" s="630" t="s">
        <v>8595</v>
      </c>
      <c r="AB2277" s="630" t="s">
        <v>13172</v>
      </c>
      <c r="AC2277" s="630" t="s">
        <v>8781</v>
      </c>
    </row>
    <row r="2278" spans="26:29">
      <c r="Z2278" s="631">
        <v>1687</v>
      </c>
      <c r="AA2278" s="630" t="s">
        <v>8596</v>
      </c>
      <c r="AB2278" s="630" t="s">
        <v>13173</v>
      </c>
      <c r="AC2278" s="630" t="s">
        <v>8781</v>
      </c>
    </row>
    <row r="2279" spans="26:29">
      <c r="Z2279" s="631">
        <v>1688</v>
      </c>
      <c r="AA2279" s="630" t="s">
        <v>8597</v>
      </c>
      <c r="AB2279" s="630" t="s">
        <v>13174</v>
      </c>
      <c r="AC2279" s="630" t="s">
        <v>8781</v>
      </c>
    </row>
    <row r="2280" spans="26:29">
      <c r="Z2280" s="631">
        <v>1689</v>
      </c>
      <c r="AA2280" s="630" t="s">
        <v>8598</v>
      </c>
      <c r="AB2280" s="630" t="s">
        <v>13175</v>
      </c>
      <c r="AC2280" s="630" t="s">
        <v>8781</v>
      </c>
    </row>
    <row r="2281" spans="26:29">
      <c r="Z2281" s="631">
        <v>1690</v>
      </c>
      <c r="AA2281" s="630" t="s">
        <v>8599</v>
      </c>
      <c r="AB2281" s="630" t="s">
        <v>13176</v>
      </c>
      <c r="AC2281" s="630" t="s">
        <v>8781</v>
      </c>
    </row>
    <row r="2282" spans="26:29">
      <c r="Z2282" s="631">
        <v>1691</v>
      </c>
      <c r="AA2282" s="630" t="s">
        <v>8600</v>
      </c>
      <c r="AB2282" s="630" t="s">
        <v>13177</v>
      </c>
      <c r="AC2282" s="630" t="s">
        <v>8781</v>
      </c>
    </row>
    <row r="2283" spans="26:29">
      <c r="Z2283" s="631">
        <v>1692</v>
      </c>
      <c r="AA2283" s="630" t="s">
        <v>8601</v>
      </c>
      <c r="AB2283" s="630" t="s">
        <v>13178</v>
      </c>
      <c r="AC2283" s="630" t="s">
        <v>8781</v>
      </c>
    </row>
    <row r="2284" spans="26:29">
      <c r="Z2284" s="631">
        <v>1693</v>
      </c>
      <c r="AA2284" s="630" t="s">
        <v>8602</v>
      </c>
      <c r="AB2284" s="630" t="s">
        <v>13179</v>
      </c>
      <c r="AC2284" s="630" t="s">
        <v>8781</v>
      </c>
    </row>
    <row r="2285" spans="26:29">
      <c r="Z2285" s="631">
        <v>1694</v>
      </c>
      <c r="AA2285" s="630" t="s">
        <v>8603</v>
      </c>
      <c r="AB2285" s="630" t="s">
        <v>13180</v>
      </c>
      <c r="AC2285" s="630" t="s">
        <v>8781</v>
      </c>
    </row>
    <row r="2286" spans="26:29">
      <c r="Z2286" s="631">
        <v>1695</v>
      </c>
      <c r="AA2286" s="630" t="s">
        <v>8604</v>
      </c>
      <c r="AB2286" s="630" t="s">
        <v>13190</v>
      </c>
      <c r="AC2286" s="630" t="s">
        <v>8781</v>
      </c>
    </row>
    <row r="2287" spans="26:29">
      <c r="Z2287" s="631">
        <v>1696</v>
      </c>
      <c r="AA2287" s="630" t="s">
        <v>8605</v>
      </c>
      <c r="AB2287" s="630" t="s">
        <v>13191</v>
      </c>
      <c r="AC2287" s="630" t="s">
        <v>8781</v>
      </c>
    </row>
    <row r="2288" spans="26:29">
      <c r="Z2288" s="631">
        <v>1697</v>
      </c>
      <c r="AA2288" s="630" t="s">
        <v>8606</v>
      </c>
      <c r="AB2288" s="630" t="s">
        <v>13192</v>
      </c>
      <c r="AC2288" s="630" t="s">
        <v>8781</v>
      </c>
    </row>
    <row r="2289" spans="26:29">
      <c r="Z2289" s="631">
        <v>1698</v>
      </c>
      <c r="AA2289" s="630" t="s">
        <v>8607</v>
      </c>
      <c r="AB2289" s="630" t="s">
        <v>13193</v>
      </c>
      <c r="AC2289" s="630" t="s">
        <v>8781</v>
      </c>
    </row>
    <row r="2290" spans="26:29">
      <c r="Z2290" s="631">
        <v>1699</v>
      </c>
      <c r="AA2290" s="630" t="s">
        <v>8608</v>
      </c>
      <c r="AB2290" s="630" t="s">
        <v>13181</v>
      </c>
      <c r="AC2290" s="630" t="s">
        <v>8781</v>
      </c>
    </row>
    <row r="2291" spans="26:29">
      <c r="Z2291" s="631">
        <v>1700</v>
      </c>
      <c r="AA2291" s="630" t="s">
        <v>8609</v>
      </c>
      <c r="AB2291" s="630" t="s">
        <v>13182</v>
      </c>
      <c r="AC2291" s="630" t="s">
        <v>8781</v>
      </c>
    </row>
    <row r="2292" spans="26:29">
      <c r="Z2292" s="631">
        <v>1701</v>
      </c>
      <c r="AA2292" s="630" t="s">
        <v>8610</v>
      </c>
      <c r="AB2292" s="630" t="s">
        <v>13183</v>
      </c>
      <c r="AC2292" s="630" t="s">
        <v>8781</v>
      </c>
    </row>
    <row r="2293" spans="26:29">
      <c r="Z2293" s="631">
        <v>1702</v>
      </c>
      <c r="AA2293" s="630" t="s">
        <v>8611</v>
      </c>
      <c r="AB2293" s="630" t="s">
        <v>13194</v>
      </c>
      <c r="AC2293" s="630" t="s">
        <v>8781</v>
      </c>
    </row>
    <row r="2294" spans="26:29">
      <c r="Z2294" s="631">
        <v>1703</v>
      </c>
      <c r="AA2294" s="630" t="s">
        <v>8612</v>
      </c>
      <c r="AB2294" s="630" t="s">
        <v>13195</v>
      </c>
      <c r="AC2294" s="630" t="s">
        <v>8781</v>
      </c>
    </row>
    <row r="2295" spans="26:29">
      <c r="Z2295" s="631">
        <v>1704</v>
      </c>
      <c r="AA2295" s="630" t="s">
        <v>8613</v>
      </c>
      <c r="AB2295" s="630" t="s">
        <v>13184</v>
      </c>
      <c r="AC2295" s="630" t="s">
        <v>8781</v>
      </c>
    </row>
    <row r="2296" spans="26:29">
      <c r="Z2296" s="631">
        <v>1705</v>
      </c>
      <c r="AA2296" s="630" t="s">
        <v>8614</v>
      </c>
      <c r="AB2296" s="630" t="s">
        <v>13185</v>
      </c>
      <c r="AC2296" s="630" t="s">
        <v>8781</v>
      </c>
    </row>
    <row r="2297" spans="26:29">
      <c r="Z2297" s="631">
        <v>1706</v>
      </c>
      <c r="AA2297" s="630" t="s">
        <v>8615</v>
      </c>
      <c r="AB2297" s="630" t="s">
        <v>13186</v>
      </c>
      <c r="AC2297" s="630" t="s">
        <v>8781</v>
      </c>
    </row>
    <row r="2298" spans="26:29">
      <c r="Z2298" s="631">
        <v>1707</v>
      </c>
      <c r="AA2298" s="630" t="s">
        <v>13196</v>
      </c>
      <c r="AB2298" s="630" t="s">
        <v>13197</v>
      </c>
      <c r="AC2298" s="630" t="s">
        <v>78</v>
      </c>
    </row>
    <row r="2299" spans="26:29">
      <c r="Z2299" s="631">
        <v>1708</v>
      </c>
      <c r="AA2299" s="630" t="s">
        <v>13198</v>
      </c>
      <c r="AB2299" s="630" t="s">
        <v>13199</v>
      </c>
      <c r="AC2299" s="630" t="s">
        <v>13200</v>
      </c>
    </row>
    <row r="2300" spans="26:29">
      <c r="Z2300" s="631">
        <v>1709</v>
      </c>
      <c r="AA2300" s="630" t="s">
        <v>13201</v>
      </c>
      <c r="AB2300" s="630" t="s">
        <v>13202</v>
      </c>
      <c r="AC2300" s="630" t="s">
        <v>13200</v>
      </c>
    </row>
    <row r="2301" spans="26:29">
      <c r="Z2301" s="631">
        <v>1710</v>
      </c>
      <c r="AA2301" s="630" t="s">
        <v>13203</v>
      </c>
      <c r="AB2301" s="630" t="s">
        <v>13204</v>
      </c>
      <c r="AC2301" s="630" t="s">
        <v>13200</v>
      </c>
    </row>
    <row r="2302" spans="26:29">
      <c r="Z2302" s="631">
        <v>1711</v>
      </c>
      <c r="AA2302" s="630" t="s">
        <v>13205</v>
      </c>
      <c r="AB2302" s="630" t="s">
        <v>13206</v>
      </c>
      <c r="AC2302" s="630" t="s">
        <v>13207</v>
      </c>
    </row>
    <row r="2303" spans="26:29">
      <c r="Z2303" s="631">
        <v>1712</v>
      </c>
      <c r="AA2303" s="630" t="s">
        <v>13208</v>
      </c>
      <c r="AB2303" s="630" t="s">
        <v>13209</v>
      </c>
      <c r="AC2303" s="630" t="s">
        <v>78</v>
      </c>
    </row>
    <row r="2304" spans="26:29">
      <c r="Z2304" s="631">
        <v>1713</v>
      </c>
      <c r="AA2304" s="630" t="s">
        <v>13210</v>
      </c>
      <c r="AB2304" s="630" t="s">
        <v>13211</v>
      </c>
      <c r="AC2304" s="630" t="s">
        <v>78</v>
      </c>
    </row>
    <row r="2305" spans="25:34">
      <c r="Z2305" s="631">
        <v>1714</v>
      </c>
      <c r="AA2305" s="630" t="s">
        <v>13212</v>
      </c>
      <c r="AB2305" s="630" t="s">
        <v>13213</v>
      </c>
      <c r="AC2305" s="630" t="s">
        <v>9703</v>
      </c>
    </row>
    <row r="2306" spans="25:34">
      <c r="Z2306" s="631">
        <v>1715</v>
      </c>
      <c r="AA2306" s="630" t="s">
        <v>13214</v>
      </c>
      <c r="AB2306" s="630" t="s">
        <v>13215</v>
      </c>
      <c r="AC2306" s="630" t="s">
        <v>8781</v>
      </c>
    </row>
    <row r="2307" spans="25:34">
      <c r="Z2307" s="631">
        <v>1716</v>
      </c>
      <c r="AA2307" s="630" t="s">
        <v>13216</v>
      </c>
      <c r="AB2307" s="630" t="s">
        <v>13217</v>
      </c>
      <c r="AC2307" s="630" t="s">
        <v>8781</v>
      </c>
    </row>
    <row r="2310" spans="25:34">
      <c r="Y2310" s="332" t="str">
        <f>"INSERT INTO "&amp;$H591&amp;" ("&amp;Z2311&amp;", "&amp;AA2311&amp;", "&amp;AB2311&amp;", "&amp;AE2311&amp;", "&amp;AF2311&amp;") VALUES ("</f>
        <v>INSERT INTO UPK.main_masters.mm_buhin_no (data_id, buhin_no, coefficient, created_date, created_tantou_id) VALUES (</v>
      </c>
    </row>
    <row r="2311" spans="25:34">
      <c r="Z2311" s="329" t="s">
        <v>268</v>
      </c>
      <c r="AA2311" s="329" t="s">
        <v>249</v>
      </c>
      <c r="AB2311" s="631" t="s">
        <v>13218</v>
      </c>
      <c r="AC2311" s="329" t="s">
        <v>281</v>
      </c>
      <c r="AD2311" s="329" t="s">
        <v>284</v>
      </c>
      <c r="AE2311" s="180" t="s">
        <v>52</v>
      </c>
      <c r="AF2311" s="329" t="s">
        <v>53</v>
      </c>
      <c r="AG2311" s="180" t="s">
        <v>54</v>
      </c>
      <c r="AH2311" s="329" t="s">
        <v>55</v>
      </c>
    </row>
    <row r="2312" spans="25:34">
      <c r="Z2312" s="631">
        <v>1</v>
      </c>
      <c r="AA2312" s="631" t="str">
        <f>$Y$2310&amp;AA592&amp;", '"&amp;TRIM(AB592)&amp;"', "&amp;AC592&amp;", GETDATE(), 999);"</f>
        <v>INSERT INTO UPK.main_masters.mm_buhin_no (data_id, buhin_no, coefficient, created_date, created_tantou_id) VALUES (1709, '1133080G09', 1, GETDATE(), 999);</v>
      </c>
    </row>
    <row r="2313" spans="25:34">
      <c r="Z2313" s="631">
        <v>2</v>
      </c>
      <c r="AA2313" s="631" t="str">
        <f t="shared" ref="AA2313:AA2376" si="7">$Y$2310&amp;AA593&amp;", '"&amp;TRIM(AB593)&amp;"', "&amp;AC593&amp;", GETDATE(), 999);"</f>
        <v>INSERT INTO UPK.main_masters.mm_buhin_no (data_id, buhin_no, coefficient, created_date, created_tantou_id) VALUES (1710, '113312S60001', 1, GETDATE(), 999);</v>
      </c>
    </row>
    <row r="2314" spans="25:34">
      <c r="Z2314" s="631">
        <v>3</v>
      </c>
      <c r="AA2314" s="631" t="str">
        <f t="shared" si="7"/>
        <v>INSERT INTO UPK.main_masters.mm_buhin_no (data_id, buhin_no, coefficient, created_date, created_tantou_id) VALUES (1711, '1133133G00-1', 1, GETDATE(), 999);</v>
      </c>
    </row>
    <row r="2315" spans="25:34">
      <c r="Z2315" s="631">
        <v>4</v>
      </c>
      <c r="AA2315" s="631" t="str">
        <f t="shared" si="7"/>
        <v>INSERT INTO UPK.main_masters.mm_buhin_no (data_id, buhin_no, coefficient, created_date, created_tantou_id) VALUES (1712, '1133135G00-1', 1, GETDATE(), 999);</v>
      </c>
    </row>
    <row r="2316" spans="25:34">
      <c r="Z2316" s="631">
        <v>5</v>
      </c>
      <c r="AA2316" s="631" t="str">
        <f t="shared" si="7"/>
        <v>INSERT INTO UPK.main_masters.mm_buhin_no (data_id, buhin_no, coefficient, created_date, created_tantou_id) VALUES (1713, '1133137G00-1', 1, GETDATE(), 999);</v>
      </c>
    </row>
    <row r="2317" spans="25:34">
      <c r="Z2317" s="631">
        <v>6</v>
      </c>
      <c r="AA2317" s="631" t="str">
        <f t="shared" si="7"/>
        <v>INSERT INTO UPK.main_masters.mm_buhin_no (data_id, buhin_no, coefficient, created_date, created_tantou_id) VALUES (1714, '1133186G09', 1, GETDATE(), 999);</v>
      </c>
    </row>
    <row r="2318" spans="25:34">
      <c r="Z2318" s="631">
        <v>7</v>
      </c>
      <c r="AA2318" s="631" t="str">
        <f t="shared" si="7"/>
        <v>INSERT INTO UPK.main_masters.mm_buhin_no (data_id, buhin_no, coefficient, created_date, created_tantou_id) VALUES (1715, '11331VK30001', 1, GETDATE(), 999);</v>
      </c>
    </row>
    <row r="2319" spans="25:34">
      <c r="Z2319" s="631">
        <v>8</v>
      </c>
      <c r="AA2319" s="631" t="str">
        <f t="shared" si="7"/>
        <v>INSERT INTO UPK.main_masters.mm_buhin_no (data_id, buhin_no, coefficient, created_date, created_tantou_id) VALUES (1716, '172051VA0A', 1, GETDATE(), 999);</v>
      </c>
    </row>
    <row r="2320" spans="25:34">
      <c r="Z2320" s="631">
        <v>9</v>
      </c>
      <c r="AA2320" s="631" t="str">
        <f t="shared" si="7"/>
        <v>INSERT INTO UPK.main_masters.mm_buhin_no (data_id, buhin_no, coefficient, created_date, created_tantou_id) VALUES (1717, '172051VB0A', 1, GETDATE(), 999);</v>
      </c>
    </row>
    <row r="2321" spans="26:27">
      <c r="Z2321" s="631">
        <v>10</v>
      </c>
      <c r="AA2321" s="631" t="str">
        <f t="shared" si="7"/>
        <v>INSERT INTO UPK.main_masters.mm_buhin_no (data_id, buhin_no, coefficient, created_date, created_tantou_id) VALUES (1718, '172055TA0A', 1, GETDATE(), 999);</v>
      </c>
    </row>
    <row r="2322" spans="26:27">
      <c r="Z2322" s="631">
        <v>11</v>
      </c>
      <c r="AA2322" s="631" t="str">
        <f t="shared" si="7"/>
        <v>INSERT INTO UPK.main_masters.mm_buhin_no (data_id, buhin_no, coefficient, created_date, created_tantou_id) VALUES (1719, '17206CY00A', 1, GETDATE(), 999);</v>
      </c>
    </row>
    <row r="2323" spans="26:27">
      <c r="Z2323" s="631">
        <v>12</v>
      </c>
      <c r="AA2323" s="631" t="str">
        <f t="shared" si="7"/>
        <v>INSERT INTO UPK.main_masters.mm_buhin_no (data_id, buhin_no, coefficient, created_date, created_tantou_id) VALUES (1720, '17206CY10A', 1, GETDATE(), 999);</v>
      </c>
    </row>
    <row r="2324" spans="26:27">
      <c r="Z2324" s="631">
        <v>13</v>
      </c>
      <c r="AA2324" s="631" t="str">
        <f t="shared" si="7"/>
        <v>INSERT INTO UPK.main_masters.mm_buhin_no (data_id, buhin_no, coefficient, created_date, created_tantou_id) VALUES (1721, '172168N00001', 1, GETDATE(), 999);</v>
      </c>
    </row>
    <row r="2325" spans="26:27">
      <c r="Z2325" s="631">
        <v>14</v>
      </c>
      <c r="AA2325" s="631" t="str">
        <f t="shared" si="7"/>
        <v>INSERT INTO UPK.main_masters.mm_buhin_no (data_id, buhin_no, coefficient, created_date, created_tantou_id) VALUES (1722, '172168N00002', 1, GETDATE(), 999);</v>
      </c>
    </row>
    <row r="2326" spans="26:27">
      <c r="Z2326" s="631">
        <v>15</v>
      </c>
      <c r="AA2326" s="631" t="str">
        <f t="shared" si="7"/>
        <v>INSERT INTO UPK.main_masters.mm_buhin_no (data_id, buhin_no, coefficient, created_date, created_tantou_id) VALUES (1723, '172168N001', 1, GETDATE(), 999);</v>
      </c>
    </row>
    <row r="2327" spans="26:27">
      <c r="Z2327" s="631">
        <v>16</v>
      </c>
      <c r="AA2327" s="631" t="str">
        <f t="shared" si="7"/>
        <v>INSERT INTO UPK.main_masters.mm_buhin_no (data_id, buhin_no, coefficient, created_date, created_tantou_id) VALUES (1724, '17216CY00A', 1, GETDATE(), 999);</v>
      </c>
    </row>
    <row r="2328" spans="26:27">
      <c r="Z2328" s="631">
        <v>17</v>
      </c>
      <c r="AA2328" s="631" t="str">
        <f t="shared" si="7"/>
        <v>INSERT INTO UPK.main_masters.mm_buhin_no (data_id, buhin_no, coefficient, created_date, created_tantou_id) VALUES (1725, '17217CY00A', 1, GETDATE(), 999);</v>
      </c>
    </row>
    <row r="2329" spans="26:27">
      <c r="Z2329" s="631">
        <v>18</v>
      </c>
      <c r="AA2329" s="631" t="str">
        <f t="shared" si="7"/>
        <v>INSERT INTO UPK.main_masters.mm_buhin_no (data_id, buhin_no, coefficient, created_date, created_tantou_id) VALUES (1727, '172851AA1A', 1, GETDATE(), 999);</v>
      </c>
    </row>
    <row r="2330" spans="26:27">
      <c r="Z2330" s="631">
        <v>19</v>
      </c>
      <c r="AA2330" s="631" t="str">
        <f t="shared" si="7"/>
        <v>INSERT INTO UPK.main_masters.mm_buhin_no (data_id, buhin_no, coefficient, created_date, created_tantou_id) VALUES (1728, '172851AA2A', 1, GETDATE(), 999);</v>
      </c>
    </row>
    <row r="2331" spans="26:27">
      <c r="Z2331" s="631">
        <v>20</v>
      </c>
      <c r="AA2331" s="631" t="str">
        <f t="shared" si="7"/>
        <v>INSERT INTO UPK.main_masters.mm_buhin_no (data_id, buhin_no, coefficient, created_date, created_tantou_id) VALUES (1729, '172851LA0A01', 1, GETDATE(), 999);</v>
      </c>
    </row>
    <row r="2332" spans="26:27">
      <c r="Z2332" s="631">
        <v>21</v>
      </c>
      <c r="AA2332" s="631" t="str">
        <f t="shared" si="7"/>
        <v>INSERT INTO UPK.main_masters.mm_buhin_no (data_id, buhin_no, coefficient, created_date, created_tantou_id) VALUES (1730, '172851LA0A02', 1, GETDATE(), 999);</v>
      </c>
    </row>
    <row r="2333" spans="26:27">
      <c r="Z2333" s="631">
        <v>22</v>
      </c>
      <c r="AA2333" s="631" t="str">
        <f t="shared" si="7"/>
        <v>INSERT INTO UPK.main_masters.mm_buhin_no (data_id, buhin_no, coefficient, created_date, created_tantou_id) VALUES (1731, '172851LA1A01', 1, GETDATE(), 999);</v>
      </c>
    </row>
    <row r="2334" spans="26:27">
      <c r="Z2334" s="631">
        <v>23</v>
      </c>
      <c r="AA2334" s="631" t="str">
        <f t="shared" si="7"/>
        <v>INSERT INTO UPK.main_masters.mm_buhin_no (data_id, buhin_no, coefficient, created_date, created_tantou_id) VALUES (1732, '172853XP0A01', 1, GETDATE(), 999);</v>
      </c>
    </row>
    <row r="2335" spans="26:27">
      <c r="Z2335" s="631">
        <v>24</v>
      </c>
      <c r="AA2335" s="631" t="str">
        <f t="shared" si="7"/>
        <v>INSERT INTO UPK.main_masters.mm_buhin_no (data_id, buhin_no, coefficient, created_date, created_tantou_id) VALUES (1733, '172855YJ0A01', 1, GETDATE(), 999);</v>
      </c>
    </row>
    <row r="2336" spans="26:27">
      <c r="Z2336" s="631">
        <v>25</v>
      </c>
      <c r="AA2336" s="631" t="str">
        <f t="shared" si="7"/>
        <v>INSERT INTO UPK.main_masters.mm_buhin_no (data_id, buhin_no, coefficient, created_date, created_tantou_id) VALUES (1734, '17285EN00001', 1, GETDATE(), 999);</v>
      </c>
    </row>
    <row r="2337" spans="26:27">
      <c r="Z2337" s="631">
        <v>26</v>
      </c>
      <c r="AA2337" s="631" t="str">
        <f t="shared" si="7"/>
        <v>INSERT INTO UPK.main_masters.mm_buhin_no (data_id, buhin_no, coefficient, created_date, created_tantou_id) VALUES (1735, '17285EN00002', 1, GETDATE(), 999);</v>
      </c>
    </row>
    <row r="2338" spans="26:27">
      <c r="Z2338" s="631">
        <v>27</v>
      </c>
      <c r="AA2338" s="631" t="str">
        <f t="shared" si="7"/>
        <v>INSERT INTO UPK.main_masters.mm_buhin_no (data_id, buhin_no, coefficient, created_date, created_tantou_id) VALUES (1736, '17285EN00003', 1, GETDATE(), 999);</v>
      </c>
    </row>
    <row r="2339" spans="26:27">
      <c r="Z2339" s="631">
        <v>28</v>
      </c>
      <c r="AA2339" s="631" t="str">
        <f t="shared" si="7"/>
        <v>INSERT INTO UPK.main_masters.mm_buhin_no (data_id, buhin_no, coefficient, created_date, created_tantou_id) VALUES (1737, '17285EN10001', 1, GETDATE(), 999);</v>
      </c>
    </row>
    <row r="2340" spans="26:27">
      <c r="Z2340" s="631">
        <v>29</v>
      </c>
      <c r="AA2340" s="631" t="str">
        <f t="shared" si="7"/>
        <v>INSERT INTO UPK.main_masters.mm_buhin_no (data_id, buhin_no, coefficient, created_date, created_tantou_id) VALUES (1738, '17285JM00A', 1, GETDATE(), 999);</v>
      </c>
    </row>
    <row r="2341" spans="26:27">
      <c r="Z2341" s="631">
        <v>30</v>
      </c>
      <c r="AA2341" s="631" t="str">
        <f t="shared" si="7"/>
        <v>INSERT INTO UPK.main_masters.mm_buhin_no (data_id, buhin_no, coefficient, created_date, created_tantou_id) VALUES (1739, '172868H300', 1, GETDATE(), 999);</v>
      </c>
    </row>
    <row r="2342" spans="26:27">
      <c r="Z2342" s="631">
        <v>31</v>
      </c>
      <c r="AA2342" s="631" t="str">
        <f t="shared" si="7"/>
        <v>INSERT INTO UPK.main_masters.mm_buhin_no (data_id, buhin_no, coefficient, created_date, created_tantou_id) VALUES (1740, '172868H30001', 1, GETDATE(), 999);</v>
      </c>
    </row>
    <row r="2343" spans="26:27">
      <c r="Z2343" s="631">
        <v>32</v>
      </c>
      <c r="AA2343" s="631" t="str">
        <f t="shared" si="7"/>
        <v>INSERT INTO UPK.main_masters.mm_buhin_no (data_id, buhin_no, coefficient, created_date, created_tantou_id) VALUES (1741, '172868H30002', 1, GETDATE(), 999);</v>
      </c>
    </row>
    <row r="2344" spans="26:27">
      <c r="Z2344" s="631">
        <v>33</v>
      </c>
      <c r="AA2344" s="631" t="str">
        <f t="shared" si="7"/>
        <v>INSERT INTO UPK.main_masters.mm_buhin_no (data_id, buhin_no, coefficient, created_date, created_tantou_id) VALUES (1742, '1742011G08', 1, GETDATE(), 999);</v>
      </c>
    </row>
    <row r="2345" spans="26:27">
      <c r="Z2345" s="631">
        <v>34</v>
      </c>
      <c r="AA2345" s="631" t="str">
        <f t="shared" si="7"/>
        <v>INSERT INTO UPK.main_masters.mm_buhin_no (data_id, buhin_no, coefficient, created_date, created_tantou_id) VALUES (1743, '1742011G09', 1, GETDATE(), 999);</v>
      </c>
    </row>
    <row r="2346" spans="26:27">
      <c r="Z2346" s="631">
        <v>35</v>
      </c>
      <c r="AA2346" s="631" t="str">
        <f t="shared" si="7"/>
        <v>INSERT INTO UPK.main_masters.mm_buhin_no (data_id, buhin_no, coefficient, created_date, created_tantou_id) VALUES (1744, '174221LB0C01', 1, GETDATE(), 999);</v>
      </c>
    </row>
    <row r="2347" spans="26:27">
      <c r="Z2347" s="631">
        <v>36</v>
      </c>
      <c r="AA2347" s="631" t="str">
        <f t="shared" si="7"/>
        <v>INSERT INTO UPK.main_masters.mm_buhin_no (data_id, buhin_no, coefficient, created_date, created_tantou_id) VALUES (1745, '174231LB0C01', 1, GETDATE(), 999);</v>
      </c>
    </row>
    <row r="2348" spans="26:27">
      <c r="Z2348" s="631">
        <v>37</v>
      </c>
      <c r="AA2348" s="631" t="str">
        <f t="shared" si="7"/>
        <v>INSERT INTO UPK.main_masters.mm_buhin_no (data_id, buhin_no, coefficient, created_date, created_tantou_id) VALUES (1746, '1742601G09', 1, GETDATE(), 999);</v>
      </c>
    </row>
    <row r="2349" spans="26:27">
      <c r="Z2349" s="631">
        <v>38</v>
      </c>
      <c r="AA2349" s="631" t="str">
        <f t="shared" si="7"/>
        <v>INSERT INTO UPK.main_masters.mm_buhin_no (data_id, buhin_no, coefficient, created_date, created_tantou_id) VALUES (1747, '451151-1026P', 1, GETDATE(), 999);</v>
      </c>
    </row>
    <row r="2350" spans="26:27">
      <c r="Z2350" s="631">
        <v>39</v>
      </c>
      <c r="AA2350" s="631" t="str">
        <f t="shared" si="7"/>
        <v>INSERT INTO UPK.main_masters.mm_buhin_no (data_id, buhin_no, coefficient, created_date, created_tantou_id) VALUES (1748, '451152-1025P', 1, GETDATE(), 999);</v>
      </c>
    </row>
    <row r="2351" spans="26:27">
      <c r="Z2351" s="631">
        <v>40</v>
      </c>
      <c r="AA2351" s="631" t="str">
        <f t="shared" si="7"/>
        <v>INSERT INTO UPK.main_masters.mm_buhin_no (data_id, buhin_no, coefficient, created_date, created_tantou_id) VALUES (1749, '451155-1020P', 1, GETDATE(), 999);</v>
      </c>
    </row>
    <row r="2352" spans="26:27">
      <c r="Z2352" s="631">
        <v>41</v>
      </c>
      <c r="AA2352" s="631" t="str">
        <f t="shared" si="7"/>
        <v>INSERT INTO UPK.main_masters.mm_buhin_no (data_id, buhin_no, coefficient, created_date, created_tantou_id) VALUES (1750, '451156-1020P', 1, GETDATE(), 999);</v>
      </c>
    </row>
    <row r="2353" spans="26:27">
      <c r="Z2353" s="631">
        <v>42</v>
      </c>
      <c r="AA2353" s="631" t="str">
        <f t="shared" si="7"/>
        <v>INSERT INTO UPK.main_masters.mm_buhin_no (data_id, buhin_no, coefficient, created_date, created_tantou_id) VALUES (1751, '451621-1052P', 1, GETDATE(), 999);</v>
      </c>
    </row>
    <row r="2354" spans="26:27">
      <c r="Z2354" s="631">
        <v>43</v>
      </c>
      <c r="AA2354" s="631" t="str">
        <f t="shared" si="7"/>
        <v>INSERT INTO UPK.main_masters.mm_buhin_no (data_id, buhin_no, coefficient, created_date, created_tantou_id) VALUES (1752, '451622-1028P', 1, GETDATE(), 999);</v>
      </c>
    </row>
    <row r="2355" spans="26:27">
      <c r="Z2355" s="631">
        <v>44</v>
      </c>
      <c r="AA2355" s="631" t="str">
        <f t="shared" si="7"/>
        <v>INSERT INTO UPK.main_masters.mm_buhin_no (data_id, buhin_no, coefficient, created_date, created_tantou_id) VALUES (1753, '451631-1017P', 1, GETDATE(), 999);</v>
      </c>
    </row>
    <row r="2356" spans="26:27">
      <c r="Z2356" s="631">
        <v>45</v>
      </c>
      <c r="AA2356" s="631" t="str">
        <f t="shared" si="7"/>
        <v>INSERT INTO UPK.main_masters.mm_buhin_no (data_id, buhin_no, coefficient, created_date, created_tantou_id) VALUES (1754, '451632-1005P', 1, GETDATE(), 999);</v>
      </c>
    </row>
    <row r="2357" spans="26:27">
      <c r="Z2357" s="631">
        <v>46</v>
      </c>
      <c r="AA2357" s="631" t="str">
        <f t="shared" si="7"/>
        <v>INSERT INTO UPK.main_masters.mm_buhin_no (data_id, buhin_no, coefficient, created_date, created_tantou_id) VALUES (1755, '451631-1047P', 1, GETDATE(), 999);</v>
      </c>
    </row>
    <row r="2358" spans="26:27">
      <c r="Z2358" s="631">
        <v>47</v>
      </c>
      <c r="AA2358" s="631" t="str">
        <f t="shared" si="7"/>
        <v>INSERT INTO UPK.main_masters.mm_buhin_no (data_id, buhin_no, coefficient, created_date, created_tantou_id) VALUES (1756, '451632-1029P', 1, GETDATE(), 999);</v>
      </c>
    </row>
    <row r="2359" spans="26:27">
      <c r="Z2359" s="631">
        <v>48</v>
      </c>
      <c r="AA2359" s="631" t="str">
        <f t="shared" si="7"/>
        <v>INSERT INTO UPK.main_masters.mm_buhin_no (data_id, buhin_no, coefficient, created_date, created_tantou_id) VALUES (1757, '451633-1004P', 1, GETDATE(), 999);</v>
      </c>
    </row>
    <row r="2360" spans="26:27">
      <c r="Z2360" s="631">
        <v>49</v>
      </c>
      <c r="AA2360" s="631" t="str">
        <f t="shared" si="7"/>
        <v>INSERT INTO UPK.main_masters.mm_buhin_no (data_id, buhin_no, coefficient, created_date, created_tantou_id) VALUES (1758, '451634-1004P', 1, GETDATE(), 999);</v>
      </c>
    </row>
    <row r="2361" spans="26:27">
      <c r="Z2361" s="631">
        <v>50</v>
      </c>
      <c r="AA2361" s="631" t="str">
        <f t="shared" si="7"/>
        <v>INSERT INTO UPK.main_masters.mm_buhin_no (data_id, buhin_no, coefficient, created_date, created_tantou_id) VALUES (1759, '451633-1017P', 1, GETDATE(), 999);</v>
      </c>
    </row>
    <row r="2362" spans="26:27">
      <c r="Z2362" s="631">
        <v>51</v>
      </c>
      <c r="AA2362" s="631" t="str">
        <f t="shared" si="7"/>
        <v>INSERT INTO UPK.main_masters.mm_buhin_no (data_id, buhin_no, coefficient, created_date, created_tantou_id) VALUES (1760, '451634-1016P', 1, GETDATE(), 999);</v>
      </c>
    </row>
    <row r="2363" spans="26:27">
      <c r="Z2363" s="631">
        <v>52</v>
      </c>
      <c r="AA2363" s="631" t="str">
        <f t="shared" si="7"/>
        <v>INSERT INTO UPK.main_masters.mm_buhin_no (data_id, buhin_no, coefficient, created_date, created_tantou_id) VALUES (1761, '451671-1006P', 1, GETDATE(), 999);</v>
      </c>
    </row>
    <row r="2364" spans="26:27">
      <c r="Z2364" s="631">
        <v>53</v>
      </c>
      <c r="AA2364" s="631" t="str">
        <f t="shared" si="7"/>
        <v>INSERT INTO UPK.main_masters.mm_buhin_no (data_id, buhin_no, coefficient, created_date, created_tantou_id) VALUES (1762, '451672-1006P', 1, GETDATE(), 999);</v>
      </c>
    </row>
    <row r="2365" spans="26:27">
      <c r="Z2365" s="631">
        <v>54</v>
      </c>
      <c r="AA2365" s="631" t="str">
        <f t="shared" si="7"/>
        <v>INSERT INTO UPK.main_masters.mm_buhin_no (data_id, buhin_no, coefficient, created_date, created_tantou_id) VALUES (1763, '451671-1011P', 1, GETDATE(), 999);</v>
      </c>
    </row>
    <row r="2366" spans="26:27">
      <c r="Z2366" s="631">
        <v>55</v>
      </c>
      <c r="AA2366" s="631" t="str">
        <f t="shared" si="7"/>
        <v>INSERT INTO UPK.main_masters.mm_buhin_no (data_id, buhin_no, coefficient, created_date, created_tantou_id) VALUES (1764, '451672-1011P', 1, GETDATE(), 999);</v>
      </c>
    </row>
    <row r="2367" spans="26:27">
      <c r="Z2367" s="631">
        <v>56</v>
      </c>
      <c r="AA2367" s="631" t="str">
        <f t="shared" si="7"/>
        <v>INSERT INTO UPK.main_masters.mm_buhin_no (data_id, buhin_no, coefficient, created_date, created_tantou_id) VALUES (1765, '451671-1026P', 1, GETDATE(), 999);</v>
      </c>
    </row>
    <row r="2368" spans="26:27">
      <c r="Z2368" s="631">
        <v>57</v>
      </c>
      <c r="AA2368" s="631" t="str">
        <f t="shared" si="7"/>
        <v>INSERT INTO UPK.main_masters.mm_buhin_no (data_id, buhin_no, coefficient, created_date, created_tantou_id) VALUES (1766, '451672-1025P', 1, GETDATE(), 999);</v>
      </c>
    </row>
    <row r="2369" spans="26:27">
      <c r="Z2369" s="631">
        <v>58</v>
      </c>
      <c r="AA2369" s="631" t="str">
        <f t="shared" si="7"/>
        <v>INSERT INTO UPK.main_masters.mm_buhin_no (data_id, buhin_no, coefficient, created_date, created_tantou_id) VALUES (1767, '451673-1006P', 1, GETDATE(), 999);</v>
      </c>
    </row>
    <row r="2370" spans="26:27">
      <c r="Z2370" s="631">
        <v>59</v>
      </c>
      <c r="AA2370" s="631" t="str">
        <f t="shared" si="7"/>
        <v>INSERT INTO UPK.main_masters.mm_buhin_no (data_id, buhin_no, coefficient, created_date, created_tantou_id) VALUES (1768, '451674-1006P', 1, GETDATE(), 999);</v>
      </c>
    </row>
    <row r="2371" spans="26:27">
      <c r="Z2371" s="631">
        <v>60</v>
      </c>
      <c r="AA2371" s="631" t="str">
        <f t="shared" si="7"/>
        <v>INSERT INTO UPK.main_masters.mm_buhin_no (data_id, buhin_no, coefficient, created_date, created_tantou_id) VALUES (1769, '451673-1011P', 1, GETDATE(), 999);</v>
      </c>
    </row>
    <row r="2372" spans="26:27">
      <c r="Z2372" s="631">
        <v>61</v>
      </c>
      <c r="AA2372" s="631" t="str">
        <f t="shared" si="7"/>
        <v>INSERT INTO UPK.main_masters.mm_buhin_no (data_id, buhin_no, coefficient, created_date, created_tantou_id) VALUES (1770, '451674-1011P', 1, GETDATE(), 999);</v>
      </c>
    </row>
    <row r="2373" spans="26:27">
      <c r="Z2373" s="631">
        <v>62</v>
      </c>
      <c r="AA2373" s="631" t="str">
        <f t="shared" si="7"/>
        <v>INSERT INTO UPK.main_masters.mm_buhin_no (data_id, buhin_no, coefficient, created_date, created_tantou_id) VALUES (1771, '451673-1019P', 1, GETDATE(), 999);</v>
      </c>
    </row>
    <row r="2374" spans="26:27">
      <c r="Z2374" s="631">
        <v>63</v>
      </c>
      <c r="AA2374" s="631" t="str">
        <f t="shared" si="7"/>
        <v>INSERT INTO UPK.main_masters.mm_buhin_no (data_id, buhin_no, coefficient, created_date, created_tantou_id) VALUES (1772, '451674-1019P', 1, GETDATE(), 999);</v>
      </c>
    </row>
    <row r="2375" spans="26:27">
      <c r="Z2375" s="631">
        <v>64</v>
      </c>
      <c r="AA2375" s="631" t="str">
        <f t="shared" si="7"/>
        <v>INSERT INTO UPK.main_masters.mm_buhin_no (data_id, buhin_no, coefficient, created_date, created_tantou_id) VALUES (1773, '451673-1053P', 1, GETDATE(), 999);</v>
      </c>
    </row>
    <row r="2376" spans="26:27">
      <c r="Z2376" s="631">
        <v>65</v>
      </c>
      <c r="AA2376" s="631" t="str">
        <f t="shared" si="7"/>
        <v>INSERT INTO UPK.main_masters.mm_buhin_no (data_id, buhin_no, coefficient, created_date, created_tantou_id) VALUES (1774, '451674-1053P', 1, GETDATE(), 999);</v>
      </c>
    </row>
    <row r="2377" spans="26:27">
      <c r="Z2377" s="631">
        <v>66</v>
      </c>
      <c r="AA2377" s="631" t="str">
        <f t="shared" ref="AA2377:AA2440" si="8">$Y$2310&amp;AA657&amp;", '"&amp;TRIM(AB657)&amp;"', "&amp;AC657&amp;", GETDATE(), 999);"</f>
        <v>INSERT INTO UPK.main_masters.mm_buhin_no (data_id, buhin_no, coefficient, created_date, created_tantou_id) VALUES (1775, '511623VA4A', 1, GETDATE(), 999);</v>
      </c>
    </row>
    <row r="2378" spans="26:27">
      <c r="Z2378" s="631">
        <v>67</v>
      </c>
      <c r="AA2378" s="631" t="str">
        <f t="shared" si="8"/>
        <v>INSERT INTO UPK.main_masters.mm_buhin_no (data_id, buhin_no, coefficient, created_date, created_tantou_id) VALUES (1776, '5220AM7300', 1, GETDATE(), 999);</v>
      </c>
    </row>
    <row r="2379" spans="26:27">
      <c r="Z2379" s="631">
        <v>68</v>
      </c>
      <c r="AA2379" s="631" t="str">
        <f t="shared" si="8"/>
        <v>INSERT INTO UPK.main_masters.mm_buhin_no (data_id, buhin_no, coefficient, created_date, created_tantou_id) VALUES (1777, '5220AM7400', 1, GETDATE(), 999);</v>
      </c>
    </row>
    <row r="2380" spans="26:27">
      <c r="Z2380" s="631">
        <v>69</v>
      </c>
      <c r="AA2380" s="631" t="str">
        <f t="shared" si="8"/>
        <v>INSERT INTO UPK.main_masters.mm_buhin_no (data_id, buhin_no, coefficient, created_date, created_tantou_id) VALUES (1778, '5220AM7900', 1, GETDATE(), 999);</v>
      </c>
    </row>
    <row r="2381" spans="26:27">
      <c r="Z2381" s="631">
        <v>70</v>
      </c>
      <c r="AA2381" s="631" t="str">
        <f t="shared" si="8"/>
        <v>INSERT INTO UPK.main_masters.mm_buhin_no (data_id, buhin_no, coefficient, created_date, created_tantou_id) VALUES (1779, '5220AM8000', 1, GETDATE(), 999);</v>
      </c>
    </row>
    <row r="2382" spans="26:27">
      <c r="Z2382" s="631">
        <v>71</v>
      </c>
      <c r="AA2382" s="631" t="str">
        <f t="shared" si="8"/>
        <v>INSERT INTO UPK.main_masters.mm_buhin_no (data_id, buhin_no, coefficient, created_date, created_tantou_id) VALUES (1780, '5220AM8300', 1, GETDATE(), 999);</v>
      </c>
    </row>
    <row r="2383" spans="26:27">
      <c r="Z2383" s="631">
        <v>72</v>
      </c>
      <c r="AA2383" s="631" t="str">
        <f t="shared" si="8"/>
        <v>INSERT INTO UPK.main_masters.mm_buhin_no (data_id, buhin_no, coefficient, created_date, created_tantou_id) VALUES (1781, '5220AM8400', 1, GETDATE(), 999);</v>
      </c>
    </row>
    <row r="2384" spans="26:27">
      <c r="Z2384" s="631">
        <v>73</v>
      </c>
      <c r="AA2384" s="631" t="str">
        <f t="shared" si="8"/>
        <v>INSERT INTO UPK.main_masters.mm_buhin_no (data_id, buhin_no, coefficient, created_date, created_tantou_id) VALUES (1782, '5220AM9100', 1, GETDATE(), 999);</v>
      </c>
    </row>
    <row r="2385" spans="26:27">
      <c r="Z2385" s="631">
        <v>74</v>
      </c>
      <c r="AA2385" s="631" t="str">
        <f t="shared" si="8"/>
        <v>INSERT INTO UPK.main_masters.mm_buhin_no (data_id, buhin_no, coefficient, created_date, created_tantou_id) VALUES (1783, '5220AM9200', 1, GETDATE(), 999);</v>
      </c>
    </row>
    <row r="2386" spans="26:27">
      <c r="Z2386" s="631">
        <v>75</v>
      </c>
      <c r="AA2386" s="631" t="str">
        <f t="shared" si="8"/>
        <v>INSERT INTO UPK.main_masters.mm_buhin_no (data_id, buhin_no, coefficient, created_date, created_tantou_id) VALUES (1784, '5220AM9300', 1, GETDATE(), 999);</v>
      </c>
    </row>
    <row r="2387" spans="26:27">
      <c r="Z2387" s="631">
        <v>76</v>
      </c>
      <c r="AA2387" s="631" t="str">
        <f t="shared" si="8"/>
        <v>INSERT INTO UPK.main_masters.mm_buhin_no (data_id, buhin_no, coefficient, created_date, created_tantou_id) VALUES (1785, '5220AM9400', 1, GETDATE(), 999);</v>
      </c>
    </row>
    <row r="2388" spans="26:27">
      <c r="Z2388" s="631">
        <v>77</v>
      </c>
      <c r="AA2388" s="631" t="str">
        <f t="shared" si="8"/>
        <v>INSERT INTO UPK.main_masters.mm_buhin_no (data_id, buhin_no, coefficient, created_date, created_tantou_id) VALUES (1786, '5220AN0100', 1, GETDATE(), 999);</v>
      </c>
    </row>
    <row r="2389" spans="26:27">
      <c r="Z2389" s="631">
        <v>78</v>
      </c>
      <c r="AA2389" s="631" t="str">
        <f t="shared" si="8"/>
        <v>INSERT INTO UPK.main_masters.mm_buhin_no (data_id, buhin_no, coefficient, created_date, created_tantou_id) VALUES (1787, '5220AN0200', 1, GETDATE(), 999);</v>
      </c>
    </row>
    <row r="2390" spans="26:27">
      <c r="Z2390" s="631">
        <v>79</v>
      </c>
      <c r="AA2390" s="631" t="str">
        <f t="shared" si="8"/>
        <v>INSERT INTO UPK.main_masters.mm_buhin_no (data_id, buhin_no, coefficient, created_date, created_tantou_id) VALUES (1788, '5220AN1100', 1, GETDATE(), 999);</v>
      </c>
    </row>
    <row r="2391" spans="26:27">
      <c r="Z2391" s="631">
        <v>80</v>
      </c>
      <c r="AA2391" s="631" t="str">
        <f t="shared" si="8"/>
        <v>INSERT INTO UPK.main_masters.mm_buhin_no (data_id, buhin_no, coefficient, created_date, created_tantou_id) VALUES (1789, '5220AN1200', 1, GETDATE(), 999);</v>
      </c>
    </row>
    <row r="2392" spans="26:27">
      <c r="Z2392" s="631">
        <v>81</v>
      </c>
      <c r="AA2392" s="631" t="str">
        <f t="shared" si="8"/>
        <v>INSERT INTO UPK.main_masters.mm_buhin_no (data_id, buhin_no, coefficient, created_date, created_tantou_id) VALUES (1790, '5220AN290000', 1, GETDATE(), 999);</v>
      </c>
    </row>
    <row r="2393" spans="26:27">
      <c r="Z2393" s="631">
        <v>82</v>
      </c>
      <c r="AA2393" s="631" t="str">
        <f t="shared" si="8"/>
        <v>INSERT INTO UPK.main_masters.mm_buhin_no (data_id, buhin_no, coefficient, created_date, created_tantou_id) VALUES (1791, '5220AN300000', 1, GETDATE(), 999);</v>
      </c>
    </row>
    <row r="2394" spans="26:27">
      <c r="Z2394" s="631">
        <v>83</v>
      </c>
      <c r="AA2394" s="631" t="str">
        <f t="shared" si="8"/>
        <v>INSERT INTO UPK.main_masters.mm_buhin_no (data_id, buhin_no, coefficient, created_date, created_tantou_id) VALUES (1792, '5220AN4100', 1, GETDATE(), 999);</v>
      </c>
    </row>
    <row r="2395" spans="26:27">
      <c r="Z2395" s="631">
        <v>84</v>
      </c>
      <c r="AA2395" s="631" t="str">
        <f t="shared" si="8"/>
        <v>INSERT INTO UPK.main_masters.mm_buhin_no (data_id, buhin_no, coefficient, created_date, created_tantou_id) VALUES (1793, '5220AN4200', 1, GETDATE(), 999);</v>
      </c>
    </row>
    <row r="2396" spans="26:27">
      <c r="Z2396" s="631">
        <v>85</v>
      </c>
      <c r="AA2396" s="631" t="str">
        <f t="shared" si="8"/>
        <v>INSERT INTO UPK.main_masters.mm_buhin_no (data_id, buhin_no, coefficient, created_date, created_tantou_id) VALUES (1794, '5220AT9100', 1, GETDATE(), 999);</v>
      </c>
    </row>
    <row r="2397" spans="26:27">
      <c r="Z2397" s="631">
        <v>86</v>
      </c>
      <c r="AA2397" s="631" t="str">
        <f t="shared" si="8"/>
        <v>INSERT INTO UPK.main_masters.mm_buhin_no (data_id, buhin_no, coefficient, created_date, created_tantou_id) VALUES (1795, '5220AT9200', 1, GETDATE(), 999);</v>
      </c>
    </row>
    <row r="2398" spans="26:27">
      <c r="Z2398" s="631">
        <v>87</v>
      </c>
      <c r="AA2398" s="631" t="str">
        <f t="shared" si="8"/>
        <v>INSERT INTO UPK.main_masters.mm_buhin_no (data_id, buhin_no, coefficient, created_date, created_tantou_id) VALUES (1796, '5228A52100', 1, GETDATE(), 999);</v>
      </c>
    </row>
    <row r="2399" spans="26:27">
      <c r="Z2399" s="631">
        <v>88</v>
      </c>
      <c r="AA2399" s="631" t="str">
        <f t="shared" si="8"/>
        <v>INSERT INTO UPK.main_masters.mm_buhin_no (data_id, buhin_no, coefficient, created_date, created_tantou_id) VALUES (1797, '5228A52200', 1, GETDATE(), 999);</v>
      </c>
    </row>
    <row r="2400" spans="26:27">
      <c r="Z2400" s="631">
        <v>89</v>
      </c>
      <c r="AA2400" s="631" t="str">
        <f t="shared" si="8"/>
        <v>INSERT INTO UPK.main_masters.mm_buhin_no (data_id, buhin_no, coefficient, created_date, created_tantou_id) VALUES (1798, '5240C66500', 1, GETDATE(), 999);</v>
      </c>
    </row>
    <row r="2401" spans="26:27">
      <c r="Z2401" s="631">
        <v>90</v>
      </c>
      <c r="AA2401" s="631" t="str">
        <f t="shared" si="8"/>
        <v>INSERT INTO UPK.main_masters.mm_buhin_no (data_id, buhin_no, coefficient, created_date, created_tantou_id) VALUES (1799, '5253BY9300', 1, GETDATE(), 999);</v>
      </c>
    </row>
    <row r="2402" spans="26:27">
      <c r="Z2402" s="631">
        <v>91</v>
      </c>
      <c r="AA2402" s="631" t="str">
        <f t="shared" si="8"/>
        <v>INSERT INTO UPK.main_masters.mm_buhin_no (data_id, buhin_no, coefficient, created_date, created_tantou_id) VALUES (1800, '5253CG9800', 1, GETDATE(), 999);</v>
      </c>
    </row>
    <row r="2403" spans="26:27">
      <c r="Z2403" s="631">
        <v>92</v>
      </c>
      <c r="AA2403" s="631" t="str">
        <f t="shared" si="8"/>
        <v>INSERT INTO UPK.main_masters.mm_buhin_no (data_id, buhin_no, coefficient, created_date, created_tantou_id) VALUES (1801, '5253BM5600', 1, GETDATE(), 999);</v>
      </c>
    </row>
    <row r="2404" spans="26:27">
      <c r="Z2404" s="631">
        <v>93</v>
      </c>
      <c r="AA2404" s="631" t="str">
        <f t="shared" si="8"/>
        <v>INSERT INTO UPK.main_masters.mm_buhin_no (data_id, buhin_no, coefficient, created_date, created_tantou_id) VALUES (1802, '5253BX2700', 1, GETDATE(), 999);</v>
      </c>
    </row>
    <row r="2405" spans="26:27">
      <c r="Z2405" s="631">
        <v>94</v>
      </c>
      <c r="AA2405" s="631" t="str">
        <f t="shared" si="8"/>
        <v>INSERT INTO UPK.main_masters.mm_buhin_no (data_id, buhin_no, coefficient, created_date, created_tantou_id) VALUES (1803, '5253BY6400', 1, GETDATE(), 999);</v>
      </c>
    </row>
    <row r="2406" spans="26:27">
      <c r="Z2406" s="631">
        <v>95</v>
      </c>
      <c r="AA2406" s="631" t="str">
        <f t="shared" si="8"/>
        <v>INSERT INTO UPK.main_masters.mm_buhin_no (data_id, buhin_no, coefficient, created_date, created_tantou_id) VALUES (1804, '5253CA0700', 1, GETDATE(), 999);</v>
      </c>
    </row>
    <row r="2407" spans="26:27">
      <c r="Z2407" s="631">
        <v>96</v>
      </c>
      <c r="AA2407" s="631" t="str">
        <f t="shared" si="8"/>
        <v>INSERT INTO UPK.main_masters.mm_buhin_no (data_id, buhin_no, coefficient, created_date, created_tantou_id) VALUES (1805, '5253CA0800', 1, GETDATE(), 999);</v>
      </c>
    </row>
    <row r="2408" spans="26:27">
      <c r="Z2408" s="631">
        <v>97</v>
      </c>
      <c r="AA2408" s="631" t="str">
        <f t="shared" si="8"/>
        <v>INSERT INTO UPK.main_masters.mm_buhin_no (data_id, buhin_no, coefficient, created_date, created_tantou_id) VALUES (1806, '5253CA4500', 1, GETDATE(), 999);</v>
      </c>
    </row>
    <row r="2409" spans="26:27">
      <c r="Z2409" s="631">
        <v>98</v>
      </c>
      <c r="AA2409" s="631" t="str">
        <f t="shared" si="8"/>
        <v>INSERT INTO UPK.main_masters.mm_buhin_no (data_id, buhin_no, coefficient, created_date, created_tantou_id) VALUES (1807, '5253CA4600', 1, GETDATE(), 999);</v>
      </c>
    </row>
    <row r="2410" spans="26:27">
      <c r="Z2410" s="631">
        <v>99</v>
      </c>
      <c r="AA2410" s="631" t="str">
        <f t="shared" si="8"/>
        <v>INSERT INTO UPK.main_masters.mm_buhin_no (data_id, buhin_no, coefficient, created_date, created_tantou_id) VALUES (1808, '5253CA5700', 1, GETDATE(), 999);</v>
      </c>
    </row>
    <row r="2411" spans="26:27">
      <c r="Z2411" s="631">
        <v>100</v>
      </c>
      <c r="AA2411" s="631" t="str">
        <f t="shared" si="8"/>
        <v>INSERT INTO UPK.main_masters.mm_buhin_no (data_id, buhin_no, coefficient, created_date, created_tantou_id) VALUES (1809, '5253CA5800', 1, GETDATE(), 999);</v>
      </c>
    </row>
    <row r="2412" spans="26:27">
      <c r="Z2412" s="631">
        <v>101</v>
      </c>
      <c r="AA2412" s="631" t="str">
        <f t="shared" si="8"/>
        <v>INSERT INTO UPK.main_masters.mm_buhin_no (data_id, buhin_no, coefficient, created_date, created_tantou_id) VALUES (1810, '5253CA6500', 1, GETDATE(), 999);</v>
      </c>
    </row>
    <row r="2413" spans="26:27">
      <c r="Z2413" s="631">
        <v>102</v>
      </c>
      <c r="AA2413" s="631" t="str">
        <f t="shared" si="8"/>
        <v>INSERT INTO UPK.main_masters.mm_buhin_no (data_id, buhin_no, coefficient, created_date, created_tantou_id) VALUES (1811, '5253CA6600', 1, GETDATE(), 999);</v>
      </c>
    </row>
    <row r="2414" spans="26:27">
      <c r="Z2414" s="631">
        <v>103</v>
      </c>
      <c r="AA2414" s="631" t="str">
        <f t="shared" si="8"/>
        <v>INSERT INTO UPK.main_masters.mm_buhin_no (data_id, buhin_no, coefficient, created_date, created_tantou_id) VALUES (1812, '5253CA7300', 1, GETDATE(), 999);</v>
      </c>
    </row>
    <row r="2415" spans="26:27">
      <c r="Z2415" s="631">
        <v>104</v>
      </c>
      <c r="AA2415" s="631" t="str">
        <f t="shared" si="8"/>
        <v>INSERT INTO UPK.main_masters.mm_buhin_no (data_id, buhin_no, coefficient, created_date, created_tantou_id) VALUES (1813, '5253CA7400', 1, GETDATE(), 999);</v>
      </c>
    </row>
    <row r="2416" spans="26:27">
      <c r="Z2416" s="631">
        <v>105</v>
      </c>
      <c r="AA2416" s="631" t="str">
        <f t="shared" si="8"/>
        <v>INSERT INTO UPK.main_masters.mm_buhin_no (data_id, buhin_no, coefficient, created_date, created_tantou_id) VALUES (1814, '5253CA9500', 1, GETDATE(), 999);</v>
      </c>
    </row>
    <row r="2417" spans="26:27">
      <c r="Z2417" s="631">
        <v>106</v>
      </c>
      <c r="AA2417" s="631" t="str">
        <f t="shared" si="8"/>
        <v>INSERT INTO UPK.main_masters.mm_buhin_no (data_id, buhin_no, coefficient, created_date, created_tantou_id) VALUES (1815, '5253CA9600', 1, GETDATE(), 999);</v>
      </c>
    </row>
    <row r="2418" spans="26:27">
      <c r="Z2418" s="631">
        <v>107</v>
      </c>
      <c r="AA2418" s="631" t="str">
        <f t="shared" si="8"/>
        <v>INSERT INTO UPK.main_masters.mm_buhin_no (data_id, buhin_no, coefficient, created_date, created_tantou_id) VALUES (1816, '5253CB3100', 1, GETDATE(), 999);</v>
      </c>
    </row>
    <row r="2419" spans="26:27">
      <c r="Z2419" s="631">
        <v>108</v>
      </c>
      <c r="AA2419" s="631" t="str">
        <f t="shared" si="8"/>
        <v>INSERT INTO UPK.main_masters.mm_buhin_no (data_id, buhin_no, coefficient, created_date, created_tantou_id) VALUES (1817, '5253CB3200', 1, GETDATE(), 999);</v>
      </c>
    </row>
    <row r="2420" spans="26:27">
      <c r="Z2420" s="631">
        <v>109</v>
      </c>
      <c r="AA2420" s="631" t="str">
        <f t="shared" si="8"/>
        <v>INSERT INTO UPK.main_masters.mm_buhin_no (data_id, buhin_no, coefficient, created_date, created_tantou_id) VALUES (1818, '5253CB4700', 1, GETDATE(), 999);</v>
      </c>
    </row>
    <row r="2421" spans="26:27">
      <c r="Z2421" s="631">
        <v>110</v>
      </c>
      <c r="AA2421" s="631" t="str">
        <f t="shared" si="8"/>
        <v>INSERT INTO UPK.main_masters.mm_buhin_no (data_id, buhin_no, coefficient, created_date, created_tantou_id) VALUES (1819, '5253CB4800', 1, GETDATE(), 999);</v>
      </c>
    </row>
    <row r="2422" spans="26:27">
      <c r="Z2422" s="631">
        <v>111</v>
      </c>
      <c r="AA2422" s="631" t="str">
        <f t="shared" si="8"/>
        <v>INSERT INTO UPK.main_masters.mm_buhin_no (data_id, buhin_no, coefficient, created_date, created_tantou_id) VALUES (1820, '5253CC9700', 1, GETDATE(), 999);</v>
      </c>
    </row>
    <row r="2423" spans="26:27">
      <c r="Z2423" s="631">
        <v>112</v>
      </c>
      <c r="AA2423" s="631" t="str">
        <f t="shared" si="8"/>
        <v>INSERT INTO UPK.main_masters.mm_buhin_no (data_id, buhin_no, coefficient, created_date, created_tantou_id) VALUES (1821, '5253CD4100', 1, GETDATE(), 999);</v>
      </c>
    </row>
    <row r="2424" spans="26:27">
      <c r="Z2424" s="631">
        <v>113</v>
      </c>
      <c r="AA2424" s="631" t="str">
        <f t="shared" si="8"/>
        <v>INSERT INTO UPK.main_masters.mm_buhin_no (data_id, buhin_no, coefficient, created_date, created_tantou_id) VALUES (1822, '5253CD4300', 1, GETDATE(), 999);</v>
      </c>
    </row>
    <row r="2425" spans="26:27">
      <c r="Z2425" s="631">
        <v>114</v>
      </c>
      <c r="AA2425" s="631" t="str">
        <f t="shared" si="8"/>
        <v>INSERT INTO UPK.main_masters.mm_buhin_no (data_id, buhin_no, coefficient, created_date, created_tantou_id) VALUES (1823, '5253CD5500', 1, GETDATE(), 999);</v>
      </c>
    </row>
    <row r="2426" spans="26:27">
      <c r="Z2426" s="631">
        <v>115</v>
      </c>
      <c r="AA2426" s="631" t="str">
        <f t="shared" si="8"/>
        <v>INSERT INTO UPK.main_masters.mm_buhin_no (data_id, buhin_no, coefficient, created_date, created_tantou_id) VALUES (1824, '5253CD5600', 1, GETDATE(), 999);</v>
      </c>
    </row>
    <row r="2427" spans="26:27">
      <c r="Z2427" s="631">
        <v>116</v>
      </c>
      <c r="AA2427" s="631" t="str">
        <f t="shared" si="8"/>
        <v>INSERT INTO UPK.main_masters.mm_buhin_no (data_id, buhin_no, coefficient, created_date, created_tantou_id) VALUES (1825, '5253CD6100', 1, GETDATE(), 999);</v>
      </c>
    </row>
    <row r="2428" spans="26:27">
      <c r="Z2428" s="631">
        <v>117</v>
      </c>
      <c r="AA2428" s="631" t="str">
        <f t="shared" si="8"/>
        <v>INSERT INTO UPK.main_masters.mm_buhin_no (data_id, buhin_no, coefficient, created_date, created_tantou_id) VALUES (1826, '5253CD7100', 1, GETDATE(), 999);</v>
      </c>
    </row>
    <row r="2429" spans="26:27">
      <c r="Z2429" s="631">
        <v>118</v>
      </c>
      <c r="AA2429" s="631" t="str">
        <f t="shared" si="8"/>
        <v>INSERT INTO UPK.main_masters.mm_buhin_no (data_id, buhin_no, coefficient, created_date, created_tantou_id) VALUES (1827, '5253CD7200', 1, GETDATE(), 999);</v>
      </c>
    </row>
    <row r="2430" spans="26:27">
      <c r="Z2430" s="631">
        <v>119</v>
      </c>
      <c r="AA2430" s="631" t="str">
        <f t="shared" si="8"/>
        <v>INSERT INTO UPK.main_masters.mm_buhin_no (data_id, buhin_no, coefficient, created_date, created_tantou_id) VALUES (1828, '5253C0100BL', 1, GETDATE(), 999);</v>
      </c>
    </row>
    <row r="2431" spans="26:27">
      <c r="Z2431" s="631">
        <v>120</v>
      </c>
      <c r="AA2431" s="631" t="str">
        <f t="shared" si="8"/>
        <v>INSERT INTO UPK.main_masters.mm_buhin_no (data_id, buhin_no, coefficient, created_date, created_tantou_id) VALUES (1829, '5253CF0200', 1, GETDATE(), 999);</v>
      </c>
    </row>
    <row r="2432" spans="26:27">
      <c r="Z2432" s="631">
        <v>121</v>
      </c>
      <c r="AA2432" s="631" t="str">
        <f t="shared" si="8"/>
        <v>INSERT INTO UPK.main_masters.mm_buhin_no (data_id, buhin_no, coefficient, created_date, created_tantou_id) VALUES (1830, '5253CG9700', 1, GETDATE(), 999);</v>
      </c>
    </row>
    <row r="2433" spans="26:27">
      <c r="Z2433" s="631">
        <v>122</v>
      </c>
      <c r="AA2433" s="631" t="str">
        <f t="shared" si="8"/>
        <v>INSERT INTO UPK.main_masters.mm_buhin_no (data_id, buhin_no, coefficient, created_date, created_tantou_id) VALUES (1831, '5253CJ1700', 1, GETDATE(), 999);</v>
      </c>
    </row>
    <row r="2434" spans="26:27">
      <c r="Z2434" s="631">
        <v>123</v>
      </c>
      <c r="AA2434" s="631" t="str">
        <f t="shared" si="8"/>
        <v>INSERT INTO UPK.main_masters.mm_buhin_no (data_id, buhin_no, coefficient, created_date, created_tantou_id) VALUES (1832, '5253CJ1800', 1, GETDATE(), 999);</v>
      </c>
    </row>
    <row r="2435" spans="26:27">
      <c r="Z2435" s="631">
        <v>124</v>
      </c>
      <c r="AA2435" s="631" t="str">
        <f t="shared" si="8"/>
        <v>INSERT INTO UPK.main_masters.mm_buhin_no (data_id, buhin_no, coefficient, created_date, created_tantou_id) VALUES (1833, '5253CJ2100', 1, GETDATE(), 999);</v>
      </c>
    </row>
    <row r="2436" spans="26:27">
      <c r="Z2436" s="631">
        <v>125</v>
      </c>
      <c r="AA2436" s="631" t="str">
        <f t="shared" si="8"/>
        <v>INSERT INTO UPK.main_masters.mm_buhin_no (data_id, buhin_no, coefficient, created_date, created_tantou_id) VALUES (1834, '5253CJ2200', 1, GETDATE(), 999);</v>
      </c>
    </row>
    <row r="2437" spans="26:27">
      <c r="Z2437" s="631">
        <v>126</v>
      </c>
      <c r="AA2437" s="631" t="str">
        <f t="shared" si="8"/>
        <v>INSERT INTO UPK.main_masters.mm_buhin_no (data_id, buhin_no, coefficient, created_date, created_tantou_id) VALUES (1835, '5253CJ9700', 1, GETDATE(), 999);</v>
      </c>
    </row>
    <row r="2438" spans="26:27">
      <c r="Z2438" s="631">
        <v>127</v>
      </c>
      <c r="AA2438" s="631" t="str">
        <f t="shared" si="8"/>
        <v>INSERT INTO UPK.main_masters.mm_buhin_no (data_id, buhin_no, coefficient, created_date, created_tantou_id) VALUES (1836, '5253CJ9800', 1, GETDATE(), 999);</v>
      </c>
    </row>
    <row r="2439" spans="26:27">
      <c r="Z2439" s="631">
        <v>128</v>
      </c>
      <c r="AA2439" s="631" t="str">
        <f t="shared" si="8"/>
        <v>INSERT INTO UPK.main_masters.mm_buhin_no (data_id, buhin_no, coefficient, created_date, created_tantou_id) VALUES (1837, '5253CK0900', 1, GETDATE(), 999);</v>
      </c>
    </row>
    <row r="2440" spans="26:27">
      <c r="Z2440" s="631">
        <v>129</v>
      </c>
      <c r="AA2440" s="631" t="str">
        <f t="shared" si="8"/>
        <v>INSERT INTO UPK.main_masters.mm_buhin_no (data_id, buhin_no, coefficient, created_date, created_tantou_id) VALUES (1838, '5253CK1000', 1, GETDATE(), 999);</v>
      </c>
    </row>
    <row r="2441" spans="26:27">
      <c r="Z2441" s="631">
        <v>130</v>
      </c>
      <c r="AA2441" s="631" t="str">
        <f t="shared" ref="AA2441:AA2504" si="9">$Y$2310&amp;AA721&amp;", '"&amp;TRIM(AB721)&amp;"', "&amp;AC721&amp;", GETDATE(), 999);"</f>
        <v>INSERT INTO UPK.main_masters.mm_buhin_no (data_id, buhin_no, coefficient, created_date, created_tantou_id) VALUES (1839, '5253CK2900', 1, GETDATE(), 999);</v>
      </c>
    </row>
    <row r="2442" spans="26:27">
      <c r="Z2442" s="631">
        <v>131</v>
      </c>
      <c r="AA2442" s="631" t="str">
        <f t="shared" si="9"/>
        <v>INSERT INTO UPK.main_masters.mm_buhin_no (data_id, buhin_no, coefficient, created_date, created_tantou_id) VALUES (1840, '5253CK3000', 1, GETDATE(), 999);</v>
      </c>
    </row>
    <row r="2443" spans="26:27">
      <c r="Z2443" s="631">
        <v>132</v>
      </c>
      <c r="AA2443" s="631" t="str">
        <f t="shared" si="9"/>
        <v>INSERT INTO UPK.main_masters.mm_buhin_no (data_id, buhin_no, coefficient, created_date, created_tantou_id) VALUES (1841, '5253CQ4100', 1, GETDATE(), 999);</v>
      </c>
    </row>
    <row r="2444" spans="26:27">
      <c r="Z2444" s="631">
        <v>133</v>
      </c>
      <c r="AA2444" s="631" t="str">
        <f t="shared" si="9"/>
        <v>INSERT INTO UPK.main_masters.mm_buhin_no (data_id, buhin_no, coefficient, created_date, created_tantou_id) VALUES (1842, '5253CQ4200', 1, GETDATE(), 999);</v>
      </c>
    </row>
    <row r="2445" spans="26:27">
      <c r="Z2445" s="631">
        <v>134</v>
      </c>
      <c r="AA2445" s="631" t="str">
        <f t="shared" si="9"/>
        <v>INSERT INTO UPK.main_masters.mm_buhin_no (data_id, buhin_no, coefficient, created_date, created_tantou_id) VALUES (1843, '5253CQ4300', 1, GETDATE(), 999);</v>
      </c>
    </row>
    <row r="2446" spans="26:27">
      <c r="Z2446" s="631">
        <v>135</v>
      </c>
      <c r="AA2446" s="631" t="str">
        <f t="shared" si="9"/>
        <v>INSERT INTO UPK.main_masters.mm_buhin_no (data_id, buhin_no, coefficient, created_date, created_tantou_id) VALUES (1844, '5253CS6800', 1, GETDATE(), 999);</v>
      </c>
    </row>
    <row r="2447" spans="26:27">
      <c r="Z2447" s="631">
        <v>136</v>
      </c>
      <c r="AA2447" s="631" t="str">
        <f t="shared" si="9"/>
        <v>INSERT INTO UPK.main_masters.mm_buhin_no (data_id, buhin_no, coefficient, created_date, created_tantou_id) VALUES (1845, '53216B217101', 1, GETDATE(), 999);</v>
      </c>
    </row>
    <row r="2448" spans="26:27">
      <c r="Z2448" s="631">
        <v>137</v>
      </c>
      <c r="AA2448" s="631" t="str">
        <f t="shared" si="9"/>
        <v>INSERT INTO UPK.main_masters.mm_buhin_no (data_id, buhin_no, coefficient, created_date, created_tantou_id) VALUES (1846, '542723XA0A', 1, GETDATE(), 999);</v>
      </c>
    </row>
    <row r="2449" spans="26:27">
      <c r="Z2449" s="631">
        <v>138</v>
      </c>
      <c r="AA2449" s="631" t="str">
        <f t="shared" si="9"/>
        <v>INSERT INTO UPK.main_masters.mm_buhin_no (data_id, buhin_no, coefficient, created_date, created_tantou_id) VALUES (1847, '542733XA0A', 1, GETDATE(), 999);</v>
      </c>
    </row>
    <row r="2450" spans="26:27">
      <c r="Z2450" s="631">
        <v>139</v>
      </c>
      <c r="AA2450" s="631" t="str">
        <f t="shared" si="9"/>
        <v>INSERT INTO UPK.main_masters.mm_buhin_no (data_id, buhin_no, coefficient, created_date, created_tantou_id) VALUES (1848, '542923XA0A', 1, GETDATE(), 999);</v>
      </c>
    </row>
    <row r="2451" spans="26:27">
      <c r="Z2451" s="631">
        <v>140</v>
      </c>
      <c r="AA2451" s="631" t="str">
        <f t="shared" si="9"/>
        <v>INSERT INTO UPK.main_masters.mm_buhin_no (data_id, buhin_no, coefficient, created_date, created_tantou_id) VALUES (1849, '542933XA0A', 1, GETDATE(), 999);</v>
      </c>
    </row>
    <row r="2452" spans="26:27">
      <c r="Z2452" s="631">
        <v>141</v>
      </c>
      <c r="AA2452" s="631" t="str">
        <f t="shared" si="9"/>
        <v>INSERT INTO UPK.main_masters.mm_buhin_no (data_id, buhin_no, coefficient, created_date, created_tantou_id) VALUES (1850, '542945YJ0A', 1, GETDATE(), 999);</v>
      </c>
    </row>
    <row r="2453" spans="26:27">
      <c r="Z2453" s="631">
        <v>142</v>
      </c>
      <c r="AA2453" s="631" t="str">
        <f t="shared" si="9"/>
        <v>INSERT INTO UPK.main_masters.mm_buhin_no (data_id, buhin_no, coefficient, created_date, created_tantou_id) VALUES (1851, '542953XA0A', 1, GETDATE(), 999);</v>
      </c>
    </row>
    <row r="2454" spans="26:27">
      <c r="Z2454" s="631">
        <v>143</v>
      </c>
      <c r="AA2454" s="631" t="str">
        <f t="shared" si="9"/>
        <v>INSERT INTO UPK.main_masters.mm_buhin_no (data_id, buhin_no, coefficient, created_date, created_tantou_id) VALUES (1852, '547240W00001', 1, GETDATE(), 999);</v>
      </c>
    </row>
    <row r="2455" spans="26:27">
      <c r="Z2455" s="631">
        <v>144</v>
      </c>
      <c r="AA2455" s="631" t="str">
        <f t="shared" si="9"/>
        <v>INSERT INTO UPK.main_masters.mm_buhin_no (data_id, buhin_no, coefficient, created_date, created_tantou_id) VALUES (1853, '547340W00001', 1, GETDATE(), 999);</v>
      </c>
    </row>
    <row r="2456" spans="26:27">
      <c r="Z2456" s="631">
        <v>145</v>
      </c>
      <c r="AA2456" s="631" t="str">
        <f t="shared" si="9"/>
        <v>INSERT INTO UPK.main_masters.mm_buhin_no (data_id, buhin_no, coefficient, created_date, created_tantou_id) VALUES (1854, '57131B5011', 1, GETDATE(), 999);</v>
      </c>
    </row>
    <row r="2457" spans="26:27">
      <c r="Z2457" s="631">
        <v>146</v>
      </c>
      <c r="AA2457" s="631" t="str">
        <f t="shared" si="9"/>
        <v>INSERT INTO UPK.main_masters.mm_buhin_no (data_id, buhin_no, coefficient, created_date, created_tantou_id) VALUES (1855, '57131B5020', 1, GETDATE(), 999);</v>
      </c>
    </row>
    <row r="2458" spans="26:27">
      <c r="Z2458" s="631">
        <v>147</v>
      </c>
      <c r="AA2458" s="631" t="str">
        <f t="shared" si="9"/>
        <v>INSERT INTO UPK.main_masters.mm_buhin_no (data_id, buhin_no, coefficient, created_date, created_tantou_id) VALUES (1856, '57132B5011', 1, GETDATE(), 999);</v>
      </c>
    </row>
    <row r="2459" spans="26:27">
      <c r="Z2459" s="631">
        <v>148</v>
      </c>
      <c r="AA2459" s="631" t="str">
        <f t="shared" si="9"/>
        <v>INSERT INTO UPK.main_masters.mm_buhin_no (data_id, buhin_no, coefficient, created_date, created_tantou_id) VALUES (1857, '57132B5020', 1, GETDATE(), 999);</v>
      </c>
    </row>
    <row r="2460" spans="26:27">
      <c r="Z2460" s="631">
        <v>149</v>
      </c>
      <c r="AA2460" s="631" t="str">
        <f t="shared" si="9"/>
        <v>INSERT INTO UPK.main_masters.mm_buhin_no (data_id, buhin_no, coefficient, created_date, created_tantou_id) VALUES (1858, '61137B5010', 1, GETDATE(), 999);</v>
      </c>
    </row>
    <row r="2461" spans="26:27">
      <c r="Z2461" s="631">
        <v>150</v>
      </c>
      <c r="AA2461" s="631" t="str">
        <f t="shared" si="9"/>
        <v>INSERT INTO UPK.main_masters.mm_buhin_no (data_id, buhin_no, coefficient, created_date, created_tantou_id) VALUES (1859, '61138B5010', 1, GETDATE(), 999);</v>
      </c>
    </row>
    <row r="2462" spans="26:27">
      <c r="Z2462" s="631">
        <v>151</v>
      </c>
      <c r="AA2462" s="631" t="str">
        <f t="shared" si="9"/>
        <v>INSERT INTO UPK.main_masters.mm_buhin_no (data_id, buhin_no, coefficient, created_date, created_tantou_id) VALUES (1860, '61161B5010', 1, GETDATE(), 999);</v>
      </c>
    </row>
    <row r="2463" spans="26:27">
      <c r="Z2463" s="631">
        <v>152</v>
      </c>
      <c r="AA2463" s="631" t="str">
        <f t="shared" si="9"/>
        <v>INSERT INTO UPK.main_masters.mm_buhin_no (data_id, buhin_no, coefficient, created_date, created_tantou_id) VALUES (1861, '61161B5030', 1, GETDATE(), 999);</v>
      </c>
    </row>
    <row r="2464" spans="26:27">
      <c r="Z2464" s="631">
        <v>153</v>
      </c>
      <c r="AA2464" s="631" t="str">
        <f t="shared" si="9"/>
        <v>INSERT INTO UPK.main_masters.mm_buhin_no (data_id, buhin_no, coefficient, created_date, created_tantou_id) VALUES (1862, '61162B5010', 1, GETDATE(), 999);</v>
      </c>
    </row>
    <row r="2465" spans="26:27">
      <c r="Z2465" s="631">
        <v>154</v>
      </c>
      <c r="AA2465" s="631" t="str">
        <f t="shared" si="9"/>
        <v>INSERT INTO UPK.main_masters.mm_buhin_no (data_id, buhin_no, coefficient, created_date, created_tantou_id) VALUES (1863, '61162B5030', 1, GETDATE(), 999);</v>
      </c>
    </row>
    <row r="2466" spans="26:27">
      <c r="Z2466" s="631">
        <v>155</v>
      </c>
      <c r="AA2466" s="631" t="str">
        <f t="shared" si="9"/>
        <v>INSERT INTO UPK.main_masters.mm_buhin_no (data_id, buhin_no, coefficient, created_date, created_tantou_id) VALUES (1864, '61175B5010', 1, GETDATE(), 999);</v>
      </c>
    </row>
    <row r="2467" spans="26:27">
      <c r="Z2467" s="631">
        <v>156</v>
      </c>
      <c r="AA2467" s="631" t="str">
        <f t="shared" si="9"/>
        <v>INSERT INTO UPK.main_masters.mm_buhin_no (data_id, buhin_no, coefficient, created_date, created_tantou_id) VALUES (1865, '61176B5010', 1, GETDATE(), 999);</v>
      </c>
    </row>
    <row r="2468" spans="26:27">
      <c r="Z2468" s="631">
        <v>157</v>
      </c>
      <c r="AA2468" s="631" t="str">
        <f t="shared" si="9"/>
        <v>INSERT INTO UPK.main_masters.mm_buhin_no (data_id, buhin_no, coefficient, created_date, created_tantou_id) VALUES (1866, '612123XA0A', 1, GETDATE(), 999);</v>
      </c>
    </row>
    <row r="2469" spans="26:27">
      <c r="Z2469" s="631">
        <v>158</v>
      </c>
      <c r="AA2469" s="631" t="str">
        <f t="shared" si="9"/>
        <v>INSERT INTO UPK.main_masters.mm_buhin_no (data_id, buhin_no, coefficient, created_date, created_tantou_id) VALUES (1867, '612133XA0A', 1, GETDATE(), 999);</v>
      </c>
    </row>
    <row r="2470" spans="26:27">
      <c r="Z2470" s="631">
        <v>159</v>
      </c>
      <c r="AA2470" s="631" t="str">
        <f t="shared" si="9"/>
        <v>INSERT INTO UPK.main_masters.mm_buhin_no (data_id, buhin_no, coefficient, created_date, created_tantou_id) VALUES (1869, '612133XE0A', 1, GETDATE(), 999);</v>
      </c>
    </row>
    <row r="2471" spans="26:27">
      <c r="Z2471" s="631">
        <v>160</v>
      </c>
      <c r="AA2471" s="631" t="str">
        <f t="shared" si="9"/>
        <v>INSERT INTO UPK.main_masters.mm_buhin_no (data_id, buhin_no, coefficient, created_date, created_tantou_id) VALUES (1870, '612123XA2A', 1, GETDATE(), 999);</v>
      </c>
    </row>
    <row r="2472" spans="26:27">
      <c r="Z2472" s="631">
        <v>161</v>
      </c>
      <c r="AA2472" s="631" t="str">
        <f t="shared" si="9"/>
        <v>INSERT INTO UPK.main_masters.mm_buhin_no (data_id, buhin_no, coefficient, created_date, created_tantou_id) VALUES (1871, '612133XA2A', 1, GETDATE(), 999);</v>
      </c>
    </row>
    <row r="2473" spans="26:27">
      <c r="Z2473" s="631">
        <v>162</v>
      </c>
      <c r="AA2473" s="631" t="str">
        <f t="shared" si="9"/>
        <v>INSERT INTO UPK.main_masters.mm_buhin_no (data_id, buhin_no, coefficient, created_date, created_tantou_id) VALUES (1872, '612123XE2A', 1, GETDATE(), 999);</v>
      </c>
    </row>
    <row r="2474" spans="26:27">
      <c r="Z2474" s="631">
        <v>163</v>
      </c>
      <c r="AA2474" s="631" t="str">
        <f t="shared" si="9"/>
        <v>INSERT INTO UPK.main_masters.mm_buhin_no (data_id, buhin_no, coefficient, created_date, created_tantou_id) VALUES (1874, '61231B5010', 1, GETDATE(), 999);</v>
      </c>
    </row>
    <row r="2475" spans="26:27">
      <c r="Z2475" s="631">
        <v>164</v>
      </c>
      <c r="AA2475" s="631" t="str">
        <f t="shared" si="9"/>
        <v>INSERT INTO UPK.main_masters.mm_buhin_no (data_id, buhin_no, coefficient, created_date, created_tantou_id) VALUES (1875, '61232B5010', 1, GETDATE(), 999);</v>
      </c>
    </row>
    <row r="2476" spans="26:27">
      <c r="Z2476" s="631">
        <v>165</v>
      </c>
      <c r="AA2476" s="631" t="str">
        <f t="shared" si="9"/>
        <v>INSERT INTO UPK.main_masters.mm_buhin_no (data_id, buhin_no, coefficient, created_date, created_tantou_id) VALUES (1876, '61231B5020', 1, GETDATE(), 999);</v>
      </c>
    </row>
    <row r="2477" spans="26:27">
      <c r="Z2477" s="631">
        <v>166</v>
      </c>
      <c r="AA2477" s="631" t="str">
        <f t="shared" si="9"/>
        <v>INSERT INTO UPK.main_masters.mm_buhin_no (data_id, buhin_no, coefficient, created_date, created_tantou_id) VALUES (1877, '61232B5020', 1, GETDATE(), 999);</v>
      </c>
    </row>
    <row r="2478" spans="26:27">
      <c r="Z2478" s="631">
        <v>167</v>
      </c>
      <c r="AA2478" s="631" t="str">
        <f t="shared" si="9"/>
        <v>INSERT INTO UPK.main_masters.mm_buhin_no (data_id, buhin_no, coefficient, created_date, created_tantou_id) VALUES (1878, '61231B5020-B', 1, GETDATE(), 999);</v>
      </c>
    </row>
    <row r="2479" spans="26:27">
      <c r="Z2479" s="631">
        <v>168</v>
      </c>
      <c r="AA2479" s="631" t="str">
        <f t="shared" si="9"/>
        <v>INSERT INTO UPK.main_masters.mm_buhin_no (data_id, buhin_no, coefficient, created_date, created_tantou_id) VALUES (1879, '61232B5020-B', 1, GETDATE(), 999);</v>
      </c>
    </row>
    <row r="2480" spans="26:27">
      <c r="Z2480" s="631">
        <v>169</v>
      </c>
      <c r="AA2480" s="631" t="str">
        <f t="shared" si="9"/>
        <v>INSERT INTO UPK.main_masters.mm_buhin_no (data_id, buhin_no, coefficient, created_date, created_tantou_id) VALUES (1880, '61231B5030', 1, GETDATE(), 999);</v>
      </c>
    </row>
    <row r="2481" spans="26:27">
      <c r="Z2481" s="631">
        <v>170</v>
      </c>
      <c r="AA2481" s="631" t="str">
        <f t="shared" si="9"/>
        <v>INSERT INTO UPK.main_masters.mm_buhin_no (data_id, buhin_no, coefficient, created_date, created_tantou_id) VALUES (1881, '61232B5030', 1, GETDATE(), 999);</v>
      </c>
    </row>
    <row r="2482" spans="26:27">
      <c r="Z2482" s="631">
        <v>171</v>
      </c>
      <c r="AA2482" s="631" t="str">
        <f t="shared" si="9"/>
        <v>INSERT INTO UPK.main_masters.mm_buhin_no (data_id, buhin_no, coefficient, created_date, created_tantou_id) VALUES (1882, '61413B5010', 1, GETDATE(), 999);</v>
      </c>
    </row>
    <row r="2483" spans="26:27">
      <c r="Z2483" s="631">
        <v>172</v>
      </c>
      <c r="AA2483" s="631" t="str">
        <f t="shared" si="9"/>
        <v>INSERT INTO UPK.main_masters.mm_buhin_no (data_id, buhin_no, coefficient, created_date, created_tantou_id) VALUES (1883, '61414B5010', 1, GETDATE(), 999);</v>
      </c>
    </row>
    <row r="2484" spans="26:27">
      <c r="Z2484" s="631">
        <v>173</v>
      </c>
      <c r="AA2484" s="631" t="str">
        <f t="shared" si="9"/>
        <v>INSERT INTO UPK.main_masters.mm_buhin_no (data_id, buhin_no, coefficient, created_date, created_tantou_id) VALUES (1884, '62030EQ30001', 1, GETDATE(), 999);</v>
      </c>
    </row>
    <row r="2485" spans="26:27">
      <c r="Z2485" s="631">
        <v>174</v>
      </c>
      <c r="AA2485" s="631" t="str">
        <f t="shared" si="9"/>
        <v>INSERT INTO UPK.main_masters.mm_buhin_no (data_id, buhin_no, coefficient, created_date, created_tantou_id) VALUES (1885, '620326N000-B', 1, GETDATE(), 999);</v>
      </c>
    </row>
    <row r="2486" spans="26:27">
      <c r="Z2486" s="631">
        <v>175</v>
      </c>
      <c r="AA2486" s="631" t="str">
        <f t="shared" si="9"/>
        <v>INSERT INTO UPK.main_masters.mm_buhin_no (data_id, buhin_no, coefficient, created_date, created_tantou_id) VALUES (1886, '620368H700', 1, GETDATE(), 999);</v>
      </c>
    </row>
    <row r="2487" spans="26:27">
      <c r="Z2487" s="631">
        <v>176</v>
      </c>
      <c r="AA2487" s="631" t="str">
        <f t="shared" si="9"/>
        <v>INSERT INTO UPK.main_masters.mm_buhin_no (data_id, buhin_no, coefficient, created_date, created_tantou_id) VALUES (1887, '620388H710', 1, GETDATE(), 999);</v>
      </c>
    </row>
    <row r="2488" spans="26:27">
      <c r="Z2488" s="631">
        <v>177</v>
      </c>
      <c r="AA2488" s="631" t="str">
        <f t="shared" si="9"/>
        <v>INSERT INTO UPK.main_masters.mm_buhin_no (data_id, buhin_no, coefficient, created_date, created_tantou_id) VALUES (1888, '622400M010', 1, GETDATE(), 999);</v>
      </c>
    </row>
    <row r="2489" spans="26:27">
      <c r="Z2489" s="631">
        <v>178</v>
      </c>
      <c r="AA2489" s="631" t="str">
        <f t="shared" si="9"/>
        <v>INSERT INTO UPK.main_masters.mm_buhin_no (data_id, buhin_no, coefficient, created_date, created_tantou_id) VALUES (1889, '622404M500', 1, GETDATE(), 999);</v>
      </c>
    </row>
    <row r="2490" spans="26:27">
      <c r="Z2490" s="631">
        <v>179</v>
      </c>
      <c r="AA2490" s="631" t="str">
        <f t="shared" si="9"/>
        <v>INSERT INTO UPK.main_masters.mm_buhin_no (data_id, buhin_no, coefficient, created_date, created_tantou_id) VALUES (1890, '625123VA3A', 1, GETDATE(), 999);</v>
      </c>
    </row>
    <row r="2491" spans="26:27">
      <c r="Z2491" s="631">
        <v>180</v>
      </c>
      <c r="AA2491" s="631" t="str">
        <f t="shared" si="9"/>
        <v>INSERT INTO UPK.main_masters.mm_buhin_no (data_id, buhin_no, coefficient, created_date, created_tantou_id) VALUES (1891, '625124U000', 1, GETDATE(), 999);</v>
      </c>
    </row>
    <row r="2492" spans="26:27">
      <c r="Z2492" s="631">
        <v>181</v>
      </c>
      <c r="AA2492" s="631" t="str">
        <f t="shared" si="9"/>
        <v>INSERT INTO UPK.main_masters.mm_buhin_no (data_id, buhin_no, coefficient, created_date, created_tantou_id) VALUES (1892, '625125WK0A', 1, GETDATE(), 999);</v>
      </c>
    </row>
    <row r="2493" spans="26:27">
      <c r="Z2493" s="631">
        <v>182</v>
      </c>
      <c r="AA2493" s="631" t="str">
        <f t="shared" si="9"/>
        <v>INSERT INTO UPK.main_masters.mm_buhin_no (data_id, buhin_no, coefficient, created_date, created_tantou_id) VALUES (1893, '6251265F00', 1, GETDATE(), 999);</v>
      </c>
    </row>
    <row r="2494" spans="26:27">
      <c r="Z2494" s="631">
        <v>183</v>
      </c>
      <c r="AA2494" s="631" t="str">
        <f t="shared" si="9"/>
        <v>INSERT INTO UPK.main_masters.mm_buhin_no (data_id, buhin_no, coefficient, created_date, created_tantou_id) VALUES (1894, '6251285F00', 1, GETDATE(), 999);</v>
      </c>
    </row>
    <row r="2495" spans="26:27">
      <c r="Z2495" s="631">
        <v>184</v>
      </c>
      <c r="AA2495" s="631" t="str">
        <f t="shared" si="9"/>
        <v>INSERT INTO UPK.main_masters.mm_buhin_no (data_id, buhin_no, coefficient, created_date, created_tantou_id) VALUES (1895, '62512AU00001', 1, GETDATE(), 999);</v>
      </c>
    </row>
    <row r="2496" spans="26:27">
      <c r="Z2496" s="631">
        <v>185</v>
      </c>
      <c r="AA2496" s="631" t="str">
        <f t="shared" si="9"/>
        <v>INSERT INTO UPK.main_masters.mm_buhin_no (data_id, buhin_no, coefficient, created_date, created_tantou_id) VALUES (1896, '625163VA3A', 1, GETDATE(), 999);</v>
      </c>
    </row>
    <row r="2497" spans="26:27">
      <c r="Z2497" s="631">
        <v>186</v>
      </c>
      <c r="AA2497" s="631" t="str">
        <f t="shared" si="9"/>
        <v>INSERT INTO UPK.main_masters.mm_buhin_no (data_id, buhin_no, coefficient, created_date, created_tantou_id) VALUES (1897, '625164CB0A', 1, GETDATE(), 999);</v>
      </c>
    </row>
    <row r="2498" spans="26:27">
      <c r="Z2498" s="631">
        <v>187</v>
      </c>
      <c r="AA2498" s="631" t="str">
        <f t="shared" si="9"/>
        <v>INSERT INTO UPK.main_masters.mm_buhin_no (data_id, buhin_no, coefficient, created_date, created_tantou_id) VALUES (1898, '625166MA0A', 1, GETDATE(), 999);</v>
      </c>
    </row>
    <row r="2499" spans="26:27">
      <c r="Z2499" s="631">
        <v>188</v>
      </c>
      <c r="AA2499" s="631" t="str">
        <f t="shared" si="9"/>
        <v>INSERT INTO UPK.main_masters.mm_buhin_no (data_id, buhin_no, coefficient, created_date, created_tantou_id) VALUES (1899, '625181JA0A', 1, GETDATE(), 999);</v>
      </c>
    </row>
    <row r="2500" spans="26:27">
      <c r="Z2500" s="631">
        <v>189</v>
      </c>
      <c r="AA2500" s="631" t="str">
        <f t="shared" si="9"/>
        <v>INSERT INTO UPK.main_masters.mm_buhin_no (data_id, buhin_no, coefficient, created_date, created_tantou_id) VALUES (1900, '625181JB0A', 1, GETDATE(), 999);</v>
      </c>
    </row>
    <row r="2501" spans="26:27">
      <c r="Z2501" s="631">
        <v>190</v>
      </c>
      <c r="AA2501" s="631" t="str">
        <f t="shared" si="9"/>
        <v>INSERT INTO UPK.main_masters.mm_buhin_no (data_id, buhin_no, coefficient, created_date, created_tantou_id) VALUES (1901, '625186RA0A', 1, GETDATE(), 999);</v>
      </c>
    </row>
    <row r="2502" spans="26:27">
      <c r="Z2502" s="631">
        <v>191</v>
      </c>
      <c r="AA2502" s="631" t="str">
        <f t="shared" si="9"/>
        <v>INSERT INTO UPK.main_masters.mm_buhin_no (data_id, buhin_no, coefficient, created_date, created_tantou_id) VALUES (1902, '625196RA0A', 1, GETDATE(), 999);</v>
      </c>
    </row>
    <row r="2503" spans="26:27">
      <c r="Z2503" s="631">
        <v>192</v>
      </c>
      <c r="AA2503" s="631" t="str">
        <f t="shared" si="9"/>
        <v>INSERT INTO UPK.main_masters.mm_buhin_no (data_id, buhin_no, coefficient, created_date, created_tantou_id) VALUES (1903, '625191JA0A', 1, GETDATE(), 999);</v>
      </c>
    </row>
    <row r="2504" spans="26:27">
      <c r="Z2504" s="631">
        <v>193</v>
      </c>
      <c r="AA2504" s="631" t="str">
        <f t="shared" si="9"/>
        <v>INSERT INTO UPK.main_masters.mm_buhin_no (data_id, buhin_no, coefficient, created_date, created_tantou_id) VALUES (1904, '625191JB0A', 1, GETDATE(), 999);</v>
      </c>
    </row>
    <row r="2505" spans="26:27">
      <c r="Z2505" s="631">
        <v>194</v>
      </c>
      <c r="AA2505" s="631" t="str">
        <f t="shared" ref="AA2505:AA2568" si="10">$Y$2310&amp;AA785&amp;", '"&amp;TRIM(AB785)&amp;"', "&amp;AC785&amp;", GETDATE(), 999);"</f>
        <v>INSERT INTO UPK.main_masters.mm_buhin_no (data_id, buhin_no, coefficient, created_date, created_tantou_id) VALUES (1905, '625221LA5A', 1, GETDATE(), 999);</v>
      </c>
    </row>
    <row r="2506" spans="26:27">
      <c r="Z2506" s="631">
        <v>195</v>
      </c>
      <c r="AA2506" s="631" t="str">
        <f t="shared" si="10"/>
        <v>INSERT INTO UPK.main_masters.mm_buhin_no (data_id, buhin_no, coefficient, created_date, created_tantou_id) VALUES (1906, '625221VA0A', 1, GETDATE(), 999);</v>
      </c>
    </row>
    <row r="2507" spans="26:27">
      <c r="Z2507" s="631">
        <v>196</v>
      </c>
      <c r="AA2507" s="631" t="str">
        <f t="shared" si="10"/>
        <v>INSERT INTO UPK.main_masters.mm_buhin_no (data_id, buhin_no, coefficient, created_date, created_tantou_id) VALUES (1907, '625220W000', 1, GETDATE(), 999);</v>
      </c>
    </row>
    <row r="2508" spans="26:27">
      <c r="Z2508" s="631">
        <v>197</v>
      </c>
      <c r="AA2508" s="631" t="str">
        <f t="shared" si="10"/>
        <v>INSERT INTO UPK.main_masters.mm_buhin_no (data_id, buhin_no, coefficient, created_date, created_tantou_id) VALUES (1908, '625230W000', 1, GETDATE(), 999);</v>
      </c>
    </row>
    <row r="2509" spans="26:27">
      <c r="Z2509" s="631">
        <v>198</v>
      </c>
      <c r="AA2509" s="631" t="str">
        <f t="shared" si="10"/>
        <v>INSERT INTO UPK.main_masters.mm_buhin_no (data_id, buhin_no, coefficient, created_date, created_tantou_id) VALUES (1909, '625221LA0A', 1, GETDATE(), 999);</v>
      </c>
    </row>
    <row r="2510" spans="26:27">
      <c r="Z2510" s="631">
        <v>199</v>
      </c>
      <c r="AA2510" s="631" t="str">
        <f t="shared" si="10"/>
        <v>INSERT INTO UPK.main_masters.mm_buhin_no (data_id, buhin_no, coefficient, created_date, created_tantou_id) VALUES (1910, '625231LA0A', 1, GETDATE(), 999);</v>
      </c>
    </row>
    <row r="2511" spans="26:27">
      <c r="Z2511" s="631">
        <v>200</v>
      </c>
      <c r="AA2511" s="631" t="str">
        <f t="shared" si="10"/>
        <v>INSERT INTO UPK.main_masters.mm_buhin_no (data_id, buhin_no, coefficient, created_date, created_tantou_id) VALUES (1911, '625223VA0A', 1, GETDATE(), 999);</v>
      </c>
    </row>
    <row r="2512" spans="26:27">
      <c r="Z2512" s="631">
        <v>201</v>
      </c>
      <c r="AA2512" s="631" t="str">
        <f t="shared" si="10"/>
        <v>INSERT INTO UPK.main_masters.mm_buhin_no (data_id, buhin_no, coefficient, created_date, created_tantou_id) VALUES (1912, '625233VA0A', 1, GETDATE(), 999);</v>
      </c>
    </row>
    <row r="2513" spans="26:27">
      <c r="Z2513" s="631">
        <v>202</v>
      </c>
      <c r="AA2513" s="631" t="str">
        <f t="shared" si="10"/>
        <v>INSERT INTO UPK.main_masters.mm_buhin_no (data_id, buhin_no, coefficient, created_date, created_tantou_id) VALUES (1913, '625224U000', 1, GETDATE(), 999);</v>
      </c>
    </row>
    <row r="2514" spans="26:27">
      <c r="Z2514" s="631">
        <v>203</v>
      </c>
      <c r="AA2514" s="631" t="str">
        <f t="shared" si="10"/>
        <v>INSERT INTO UPK.main_masters.mm_buhin_no (data_id, buhin_no, coefficient, created_date, created_tantou_id) VALUES (1914, '625234U000', 1, GETDATE(), 999);</v>
      </c>
    </row>
    <row r="2515" spans="26:27">
      <c r="Z2515" s="631">
        <v>204</v>
      </c>
      <c r="AA2515" s="631" t="str">
        <f t="shared" si="10"/>
        <v>INSERT INTO UPK.main_masters.mm_buhin_no (data_id, buhin_no, coefficient, created_date, created_tantou_id) VALUES (1915, '625225TA0A', 1, GETDATE(), 999);</v>
      </c>
    </row>
    <row r="2516" spans="26:27">
      <c r="Z2516" s="631">
        <v>205</v>
      </c>
      <c r="AA2516" s="631" t="str">
        <f t="shared" si="10"/>
        <v>INSERT INTO UPK.main_masters.mm_buhin_no (data_id, buhin_no, coefficient, created_date, created_tantou_id) VALUES (1916, '625235TA0A', 1, GETDATE(), 999);</v>
      </c>
    </row>
    <row r="2517" spans="26:27">
      <c r="Z2517" s="631">
        <v>206</v>
      </c>
      <c r="AA2517" s="631" t="str">
        <f t="shared" si="10"/>
        <v>INSERT INTO UPK.main_masters.mm_buhin_no (data_id, buhin_no, coefficient, created_date, created_tantou_id) VALUES (1917, '6252280F00', 1, GETDATE(), 999);</v>
      </c>
    </row>
    <row r="2518" spans="26:27">
      <c r="Z2518" s="631">
        <v>207</v>
      </c>
      <c r="AA2518" s="631" t="str">
        <f t="shared" si="10"/>
        <v>INSERT INTO UPK.main_masters.mm_buhin_no (data_id, buhin_no, coefficient, created_date, created_tantou_id) VALUES (1918, '6252380F00', 1, GETDATE(), 999);</v>
      </c>
    </row>
    <row r="2519" spans="26:27">
      <c r="Z2519" s="631">
        <v>208</v>
      </c>
      <c r="AA2519" s="631" t="str">
        <f t="shared" si="10"/>
        <v>INSERT INTO UPK.main_masters.mm_buhin_no (data_id, buhin_no, coefficient, created_date, created_tantou_id) VALUES (1919, '6252285F00', 1, GETDATE(), 999);</v>
      </c>
    </row>
    <row r="2520" spans="26:27">
      <c r="Z2520" s="631">
        <v>209</v>
      </c>
      <c r="AA2520" s="631" t="str">
        <f t="shared" si="10"/>
        <v>INSERT INTO UPK.main_masters.mm_buhin_no (data_id, buhin_no, coefficient, created_date, created_tantou_id) VALUES (1920, '6252385F00', 1, GETDATE(), 999);</v>
      </c>
    </row>
    <row r="2521" spans="26:27">
      <c r="Z2521" s="631">
        <v>210</v>
      </c>
      <c r="AA2521" s="631" t="str">
        <f t="shared" si="10"/>
        <v>INSERT INTO UPK.main_masters.mm_buhin_no (data_id, buhin_no, coefficient, created_date, created_tantou_id) VALUES (1921, '625231VA0A', 1, GETDATE(), 999);</v>
      </c>
    </row>
    <row r="2522" spans="26:27">
      <c r="Z2522" s="631">
        <v>211</v>
      </c>
      <c r="AA2522" s="631" t="str">
        <f t="shared" si="10"/>
        <v>INSERT INTO UPK.main_masters.mm_buhin_no (data_id, buhin_no, coefficient, created_date, created_tantou_id) VALUES (1922, '625320W700-1', 1, GETDATE(), 999);</v>
      </c>
    </row>
    <row r="2523" spans="26:27">
      <c r="Z2523" s="631">
        <v>212</v>
      </c>
      <c r="AA2523" s="631" t="str">
        <f t="shared" si="10"/>
        <v>INSERT INTO UPK.main_masters.mm_buhin_no (data_id, buhin_no, coefficient, created_date, created_tantou_id) VALUES (1923, '625321W200-1', 1, GETDATE(), 999);</v>
      </c>
    </row>
    <row r="2524" spans="26:27">
      <c r="Z2524" s="631">
        <v>213</v>
      </c>
      <c r="AA2524" s="631" t="str">
        <f t="shared" si="10"/>
        <v>INSERT INTO UPK.main_masters.mm_buhin_no (data_id, buhin_no, coefficient, created_date, created_tantou_id) VALUES (1924, '625323VA1A', 1, GETDATE(), 999);</v>
      </c>
    </row>
    <row r="2525" spans="26:27">
      <c r="Z2525" s="631">
        <v>214</v>
      </c>
      <c r="AA2525" s="631" t="str">
        <f t="shared" si="10"/>
        <v>INSERT INTO UPK.main_masters.mm_buhin_no (data_id, buhin_no, coefficient, created_date, created_tantou_id) VALUES (1925, '625324M410001', 1, GETDATE(), 999);</v>
      </c>
    </row>
    <row r="2526" spans="26:27">
      <c r="Z2526" s="631">
        <v>215</v>
      </c>
      <c r="AA2526" s="631" t="str">
        <f t="shared" si="10"/>
        <v>INSERT INTO UPK.main_masters.mm_buhin_no (data_id, buhin_no, coefficient, created_date, created_tantou_id) VALUES (1926, '6253265F00', 1, GETDATE(), 999);</v>
      </c>
    </row>
    <row r="2527" spans="26:27">
      <c r="Z2527" s="631">
        <v>216</v>
      </c>
      <c r="AA2527" s="631" t="str">
        <f t="shared" si="10"/>
        <v>INSERT INTO UPK.main_masters.mm_buhin_no (data_id, buhin_no, coefficient, created_date, created_tantou_id) VALUES (1927, '6253270F00', 1, GETDATE(), 999);</v>
      </c>
    </row>
    <row r="2528" spans="26:27">
      <c r="Z2528" s="631">
        <v>217</v>
      </c>
      <c r="AA2528" s="631" t="str">
        <f t="shared" si="10"/>
        <v>INSERT INTO UPK.main_masters.mm_buhin_no (data_id, buhin_no, coefficient, created_date, created_tantou_id) VALUES (1928, '62532AU00001', 1, GETDATE(), 999);</v>
      </c>
    </row>
    <row r="2529" spans="26:27">
      <c r="Z2529" s="631">
        <v>218</v>
      </c>
      <c r="AA2529" s="631" t="str">
        <f t="shared" si="10"/>
        <v>INSERT INTO UPK.main_masters.mm_buhin_no (data_id, buhin_no, coefficient, created_date, created_tantou_id) VALUES (1929, '62532VE000', 1, GETDATE(), 999);</v>
      </c>
    </row>
    <row r="2530" spans="26:27">
      <c r="Z2530" s="631">
        <v>219</v>
      </c>
      <c r="AA2530" s="631" t="str">
        <f t="shared" si="10"/>
        <v>INSERT INTO UPK.main_masters.mm_buhin_no (data_id, buhin_no, coefficient, created_date, created_tantou_id) VALUES (1930, '62532VG200', 1, GETDATE(), 999);</v>
      </c>
    </row>
    <row r="2531" spans="26:27">
      <c r="Z2531" s="631">
        <v>220</v>
      </c>
      <c r="AA2531" s="631" t="str">
        <f t="shared" si="10"/>
        <v>INSERT INTO UPK.main_masters.mm_buhin_no (data_id, buhin_no, coefficient, created_date, created_tantou_id) VALUES (1931, '62532WL00001', 1, GETDATE(), 999);</v>
      </c>
    </row>
    <row r="2532" spans="26:27">
      <c r="Z2532" s="631">
        <v>221</v>
      </c>
      <c r="AA2532" s="631" t="str">
        <f t="shared" si="10"/>
        <v>INSERT INTO UPK.main_masters.mm_buhin_no (data_id, buhin_no, coefficient, created_date, created_tantou_id) VALUES (1932, '625321LA0A', 1, GETDATE(), 999);</v>
      </c>
    </row>
    <row r="2533" spans="26:27">
      <c r="Z2533" s="631">
        <v>222</v>
      </c>
      <c r="AA2533" s="631" t="str">
        <f t="shared" si="10"/>
        <v>INSERT INTO UPK.main_masters.mm_buhin_no (data_id, buhin_no, coefficient, created_date, created_tantou_id) VALUES (1933, '625331LA0A', 1, GETDATE(), 999);</v>
      </c>
    </row>
    <row r="2534" spans="26:27">
      <c r="Z2534" s="631">
        <v>223</v>
      </c>
      <c r="AA2534" s="631" t="str">
        <f t="shared" si="10"/>
        <v>INSERT INTO UPK.main_masters.mm_buhin_no (data_id, buhin_no, coefficient, created_date, created_tantou_id) VALUES (1934, '625334M41001', 1, GETDATE(), 999);</v>
      </c>
    </row>
    <row r="2535" spans="26:27">
      <c r="Z2535" s="631">
        <v>224</v>
      </c>
      <c r="AA2535" s="631" t="str">
        <f t="shared" si="10"/>
        <v>INSERT INTO UPK.main_masters.mm_buhin_no (data_id, buhin_no, coefficient, created_date, created_tantou_id) VALUES (1935, '625414CB0A', 1, GETDATE(), 999);</v>
      </c>
    </row>
    <row r="2536" spans="26:27">
      <c r="Z2536" s="631">
        <v>225</v>
      </c>
      <c r="AA2536" s="631" t="str">
        <f t="shared" si="10"/>
        <v>INSERT INTO UPK.main_masters.mm_buhin_no (data_id, buhin_no, coefficient, created_date, created_tantou_id) VALUES (1936, '625416MA0A', 1, GETDATE(), 999);</v>
      </c>
    </row>
    <row r="2537" spans="26:27">
      <c r="Z2537" s="631">
        <v>226</v>
      </c>
      <c r="AA2537" s="631" t="str">
        <f t="shared" si="10"/>
        <v>INSERT INTO UPK.main_masters.mm_buhin_no (data_id, buhin_no, coefficient, created_date, created_tantou_id) VALUES (1937, '625906MA0A', 1, GETDATE(), 999);</v>
      </c>
    </row>
    <row r="2538" spans="26:27">
      <c r="Z2538" s="631">
        <v>227</v>
      </c>
      <c r="AA2538" s="631" t="str">
        <f t="shared" si="10"/>
        <v>INSERT INTO UPK.main_masters.mm_buhin_no (data_id, buhin_no, coefficient, created_date, created_tantou_id) VALUES (1938, '62592VG200-01', 1, GETDATE(), 999);</v>
      </c>
    </row>
    <row r="2539" spans="26:27">
      <c r="Z2539" s="631">
        <v>228</v>
      </c>
      <c r="AA2539" s="631" t="str">
        <f t="shared" si="10"/>
        <v>INSERT INTO UPK.main_masters.mm_buhin_no (data_id, buhin_no, coefficient, created_date, created_tantou_id) VALUES (1939, '62593VG200-01', 1, GETDATE(), 999);</v>
      </c>
    </row>
    <row r="2540" spans="26:27">
      <c r="Z2540" s="631">
        <v>229</v>
      </c>
      <c r="AA2540" s="631" t="str">
        <f t="shared" si="10"/>
        <v>INSERT INTO UPK.main_masters.mm_buhin_no (data_id, buhin_no, coefficient, created_date, created_tantou_id) VALUES (1940, '631226GW0A', 1, GETDATE(), 999);</v>
      </c>
    </row>
    <row r="2541" spans="26:27">
      <c r="Z2541" s="631">
        <v>230</v>
      </c>
      <c r="AA2541" s="631" t="str">
        <f t="shared" si="10"/>
        <v>INSERT INTO UPK.main_masters.mm_buhin_no (data_id, buhin_no, coefficient, created_date, created_tantou_id) VALUES (1941, '631236GW0A', 1, GETDATE(), 999);</v>
      </c>
    </row>
    <row r="2542" spans="26:27">
      <c r="Z2542" s="631">
        <v>231</v>
      </c>
      <c r="AA2542" s="631" t="str">
        <f t="shared" si="10"/>
        <v>INSERT INTO UPK.main_masters.mm_buhin_no (data_id, buhin_no, coefficient, created_date, created_tantou_id) VALUES (1942, '641121JA0A-C', 1, GETDATE(), 999);</v>
      </c>
    </row>
    <row r="2543" spans="26:27">
      <c r="Z2543" s="631">
        <v>232</v>
      </c>
      <c r="AA2543" s="631" t="str">
        <f t="shared" si="10"/>
        <v>INSERT INTO UPK.main_masters.mm_buhin_no (data_id, buhin_no, coefficient, created_date, created_tantou_id) VALUES (1943, '641121JA0A-B', 1, GETDATE(), 999);</v>
      </c>
    </row>
    <row r="2544" spans="26:27">
      <c r="Z2544" s="631">
        <v>233</v>
      </c>
      <c r="AA2544" s="631" t="str">
        <f t="shared" si="10"/>
        <v>INSERT INTO UPK.main_masters.mm_buhin_no (data_id, buhin_no, coefficient, created_date, created_tantou_id) VALUES (1944, '641131JA0A-B', 1, GETDATE(), 999);</v>
      </c>
    </row>
    <row r="2545" spans="26:27">
      <c r="Z2545" s="631">
        <v>234</v>
      </c>
      <c r="AA2545" s="631" t="str">
        <f t="shared" si="10"/>
        <v>INSERT INTO UPK.main_masters.mm_buhin_no (data_id, buhin_no, coefficient, created_date, created_tantou_id) VALUES (1945, '641123VA0A', 1, GETDATE(), 999);</v>
      </c>
    </row>
    <row r="2546" spans="26:27">
      <c r="Z2546" s="631">
        <v>235</v>
      </c>
      <c r="AA2546" s="631" t="str">
        <f t="shared" si="10"/>
        <v>INSERT INTO UPK.main_masters.mm_buhin_no (data_id, buhin_no, coefficient, created_date, created_tantou_id) VALUES (1946, '641133VA0A', 1, GETDATE(), 999);</v>
      </c>
    </row>
    <row r="2547" spans="26:27">
      <c r="Z2547" s="631">
        <v>236</v>
      </c>
      <c r="AA2547" s="631" t="str">
        <f t="shared" si="10"/>
        <v>INSERT INTO UPK.main_masters.mm_buhin_no (data_id, buhin_no, coefficient, created_date, created_tantou_id) VALUES (1947, '641125TA0A', 1, GETDATE(), 999);</v>
      </c>
    </row>
    <row r="2548" spans="26:27">
      <c r="Z2548" s="631">
        <v>237</v>
      </c>
      <c r="AA2548" s="631" t="str">
        <f t="shared" si="10"/>
        <v>INSERT INTO UPK.main_masters.mm_buhin_no (data_id, buhin_no, coefficient, created_date, created_tantou_id) VALUES (1948, '641135TA0A', 1, GETDATE(), 999);</v>
      </c>
    </row>
    <row r="2549" spans="26:27">
      <c r="Z2549" s="631">
        <v>238</v>
      </c>
      <c r="AA2549" s="631" t="str">
        <f t="shared" si="10"/>
        <v>INSERT INTO UPK.main_masters.mm_buhin_no (data_id, buhin_no, coefficient, created_date, created_tantou_id) VALUES (1949, '641126RA0A', 1, GETDATE(), 999);</v>
      </c>
    </row>
    <row r="2550" spans="26:27">
      <c r="Z2550" s="631">
        <v>239</v>
      </c>
      <c r="AA2550" s="631" t="str">
        <f t="shared" si="10"/>
        <v>INSERT INTO UPK.main_masters.mm_buhin_no (data_id, buhin_no, coefficient, created_date, created_tantou_id) VALUES (1950, '641136RA0A', 1, GETDATE(), 999);</v>
      </c>
    </row>
    <row r="2551" spans="26:27">
      <c r="Z2551" s="631">
        <v>240</v>
      </c>
      <c r="AA2551" s="631" t="str">
        <f t="shared" si="10"/>
        <v>INSERT INTO UPK.main_masters.mm_buhin_no (data_id, buhin_no, coefficient, created_date, created_tantou_id) VALUES (1951, '64112JG00A', 1, GETDATE(), 999);</v>
      </c>
    </row>
    <row r="2552" spans="26:27">
      <c r="Z2552" s="631">
        <v>241</v>
      </c>
      <c r="AA2552" s="631" t="str">
        <f t="shared" si="10"/>
        <v>INSERT INTO UPK.main_masters.mm_buhin_no (data_id, buhin_no, coefficient, created_date, created_tantou_id) VALUES (1952, '64113JG00A', 1, GETDATE(), 999);</v>
      </c>
    </row>
    <row r="2553" spans="26:27">
      <c r="Z2553" s="631">
        <v>242</v>
      </c>
      <c r="AA2553" s="631" t="str">
        <f t="shared" si="10"/>
        <v>INSERT INTO UPK.main_masters.mm_buhin_no (data_id, buhin_no, coefficient, created_date, created_tantou_id) VALUES (1953, '64112JGA00-E', 1, GETDATE(), 999);</v>
      </c>
    </row>
    <row r="2554" spans="26:27">
      <c r="Z2554" s="631">
        <v>243</v>
      </c>
      <c r="AA2554" s="631" t="str">
        <f t="shared" si="10"/>
        <v>INSERT INTO UPK.main_masters.mm_buhin_no (data_id, buhin_no, coefficient, created_date, created_tantou_id) VALUES (1954, '64113JGA00-E', 1, GETDATE(), 999);</v>
      </c>
    </row>
    <row r="2555" spans="26:27">
      <c r="Z2555" s="631">
        <v>244</v>
      </c>
      <c r="AA2555" s="631" t="str">
        <f t="shared" si="10"/>
        <v>INSERT INTO UPK.main_masters.mm_buhin_no (data_id, buhin_no, coefficient, created_date, created_tantou_id) VALUES (1955, '64112JH00A', 1, GETDATE(), 999);</v>
      </c>
    </row>
    <row r="2556" spans="26:27">
      <c r="Z2556" s="631">
        <v>245</v>
      </c>
      <c r="AA2556" s="631" t="str">
        <f t="shared" si="10"/>
        <v>INSERT INTO UPK.main_masters.mm_buhin_no (data_id, buhin_no, coefficient, created_date, created_tantou_id) VALUES (1956, '64113JH00A', 1, GETDATE(), 999);</v>
      </c>
    </row>
    <row r="2557" spans="26:27">
      <c r="Z2557" s="631">
        <v>246</v>
      </c>
      <c r="AA2557" s="631" t="str">
        <f t="shared" si="10"/>
        <v>INSERT INTO UPK.main_masters.mm_buhin_no (data_id, buhin_no, coefficient, created_date, created_tantou_id) VALUES (1957, '641131JA0A', 1, GETDATE(), 999);</v>
      </c>
    </row>
    <row r="2558" spans="26:27">
      <c r="Z2558" s="631">
        <v>247</v>
      </c>
      <c r="AA2558" s="631" t="str">
        <f t="shared" si="10"/>
        <v>INSERT INTO UPK.main_masters.mm_buhin_no (data_id, buhin_no, coefficient, created_date, created_tantou_id) VALUES (1958, '641224CB0A', 1, GETDATE(), 999);</v>
      </c>
    </row>
    <row r="2559" spans="26:27">
      <c r="Z2559" s="631">
        <v>248</v>
      </c>
      <c r="AA2559" s="631" t="str">
        <f t="shared" si="10"/>
        <v>INSERT INTO UPK.main_masters.mm_buhin_no (data_id, buhin_no, coefficient, created_date, created_tantou_id) VALUES (1959, '641234CB0A', 1, GETDATE(), 999);</v>
      </c>
    </row>
    <row r="2560" spans="26:27">
      <c r="Z2560" s="631">
        <v>249</v>
      </c>
      <c r="AA2560" s="631" t="str">
        <f t="shared" si="10"/>
        <v>INSERT INTO UPK.main_masters.mm_buhin_no (data_id, buhin_no, coefficient, created_date, created_tantou_id) VALUES (1960, '641224CB0A-E', 1, GETDATE(), 999);</v>
      </c>
    </row>
    <row r="2561" spans="26:27">
      <c r="Z2561" s="631">
        <v>250</v>
      </c>
      <c r="AA2561" s="631" t="str">
        <f t="shared" si="10"/>
        <v>INSERT INTO UPK.main_masters.mm_buhin_no (data_id, buhin_no, coefficient, created_date, created_tantou_id) VALUES (1961, '641234CB0A-E', 1, GETDATE(), 999);</v>
      </c>
    </row>
    <row r="2562" spans="26:27">
      <c r="Z2562" s="631">
        <v>251</v>
      </c>
      <c r="AA2562" s="631" t="str">
        <f t="shared" si="10"/>
        <v>INSERT INTO UPK.main_masters.mm_buhin_no (data_id, buhin_no, coefficient, created_date, created_tantou_id) VALUES (1962, '641226RA0A', 1, GETDATE(), 999);</v>
      </c>
    </row>
    <row r="2563" spans="26:27">
      <c r="Z2563" s="631">
        <v>252</v>
      </c>
      <c r="AA2563" s="631" t="str">
        <f t="shared" si="10"/>
        <v>INSERT INTO UPK.main_masters.mm_buhin_no (data_id, buhin_no, coefficient, created_date, created_tantou_id) VALUES (1963, '641236RA0A', 1, GETDATE(), 999);</v>
      </c>
    </row>
    <row r="2564" spans="26:27">
      <c r="Z2564" s="631">
        <v>253</v>
      </c>
      <c r="AA2564" s="631" t="str">
        <f t="shared" si="10"/>
        <v>INSERT INTO UPK.main_masters.mm_buhin_no (data_id, buhin_no, coefficient, created_date, created_tantou_id) VALUES (1964, '64122EN000', 1, GETDATE(), 999);</v>
      </c>
    </row>
    <row r="2565" spans="26:27">
      <c r="Z2565" s="631">
        <v>254</v>
      </c>
      <c r="AA2565" s="631" t="str">
        <f t="shared" si="10"/>
        <v>INSERT INTO UPK.main_masters.mm_buhin_no (data_id, buhin_no, coefficient, created_date, created_tantou_id) VALUES (1965, '64123EN000', 1, GETDATE(), 999);</v>
      </c>
    </row>
    <row r="2566" spans="26:27">
      <c r="Z2566" s="631">
        <v>255</v>
      </c>
      <c r="AA2566" s="631" t="str">
        <f t="shared" si="10"/>
        <v>INSERT INTO UPK.main_masters.mm_buhin_no (data_id, buhin_no, coefficient, created_date, created_tantou_id) VALUES (1966, '641241AA0A', 1, GETDATE(), 999);</v>
      </c>
    </row>
    <row r="2567" spans="26:27">
      <c r="Z2567" s="631">
        <v>256</v>
      </c>
      <c r="AA2567" s="631" t="str">
        <f t="shared" si="10"/>
        <v>INSERT INTO UPK.main_masters.mm_buhin_no (data_id, buhin_no, coefficient, created_date, created_tantou_id) VALUES (1967, '641241AA0A-K', 1, GETDATE(), 999);</v>
      </c>
    </row>
    <row r="2568" spans="26:27">
      <c r="Z2568" s="631">
        <v>257</v>
      </c>
      <c r="AA2568" s="631" t="str">
        <f t="shared" si="10"/>
        <v>INSERT INTO UPK.main_masters.mm_buhin_no (data_id, buhin_no, coefficient, created_date, created_tantou_id) VALUES (1968, '641244CB0A', 1, GETDATE(), 999);</v>
      </c>
    </row>
    <row r="2569" spans="26:27">
      <c r="Z2569" s="631">
        <v>258</v>
      </c>
      <c r="AA2569" s="631" t="str">
        <f t="shared" ref="AA2569:AA2632" si="11">$Y$2310&amp;AA849&amp;", '"&amp;TRIM(AB849)&amp;"', "&amp;AC849&amp;", GETDATE(), 999);"</f>
        <v>INSERT INTO UPK.main_masters.mm_buhin_no (data_id, buhin_no, coefficient, created_date, created_tantou_id) VALUES (1969, '641244CB0A-G', 1, GETDATE(), 999);</v>
      </c>
    </row>
    <row r="2570" spans="26:27">
      <c r="Z2570" s="631">
        <v>259</v>
      </c>
      <c r="AA2570" s="631" t="str">
        <f t="shared" si="11"/>
        <v>INSERT INTO UPK.main_masters.mm_buhin_no (data_id, buhin_no, coefficient, created_date, created_tantou_id) VALUES (1970, '641246RA0A', 1, GETDATE(), 999);</v>
      </c>
    </row>
    <row r="2571" spans="26:27">
      <c r="Z2571" s="631">
        <v>260</v>
      </c>
      <c r="AA2571" s="631" t="str">
        <f t="shared" si="11"/>
        <v>INSERT INTO UPK.main_masters.mm_buhin_no (data_id, buhin_no, coefficient, created_date, created_tantou_id) VALUES (1971, '64124EN000', 1, GETDATE(), 999);</v>
      </c>
    </row>
    <row r="2572" spans="26:27">
      <c r="Z2572" s="631">
        <v>261</v>
      </c>
      <c r="AA2572" s="631" t="str">
        <f t="shared" si="11"/>
        <v>INSERT INTO UPK.main_masters.mm_buhin_no (data_id, buhin_no, coefficient, created_date, created_tantou_id) VALUES (1972, '64124JN20A', 1, GETDATE(), 999);</v>
      </c>
    </row>
    <row r="2573" spans="26:27">
      <c r="Z2573" s="631">
        <v>262</v>
      </c>
      <c r="AA2573" s="631" t="str">
        <f t="shared" si="11"/>
        <v>INSERT INTO UPK.main_masters.mm_buhin_no (data_id, buhin_no, coefficient, created_date, created_tantou_id) VALUES (1973, '641251AA0A', 1, GETDATE(), 999);</v>
      </c>
    </row>
    <row r="2574" spans="26:27">
      <c r="Z2574" s="631">
        <v>263</v>
      </c>
      <c r="AA2574" s="631" t="str">
        <f t="shared" si="11"/>
        <v>INSERT INTO UPK.main_masters.mm_buhin_no (data_id, buhin_no, coefficient, created_date, created_tantou_id) VALUES (1974, '641251AA0A-K', 1, GETDATE(), 999);</v>
      </c>
    </row>
    <row r="2575" spans="26:27">
      <c r="Z2575" s="631">
        <v>264</v>
      </c>
      <c r="AA2575" s="631" t="str">
        <f t="shared" si="11"/>
        <v>INSERT INTO UPK.main_masters.mm_buhin_no (data_id, buhin_no, coefficient, created_date, created_tantou_id) VALUES (1975, '641254CB0A', 1, GETDATE(), 999);</v>
      </c>
    </row>
    <row r="2576" spans="26:27">
      <c r="Z2576" s="631">
        <v>265</v>
      </c>
      <c r="AA2576" s="631" t="str">
        <f t="shared" si="11"/>
        <v>INSERT INTO UPK.main_masters.mm_buhin_no (data_id, buhin_no, coefficient, created_date, created_tantou_id) VALUES (1976, '641254CB0A-G', 1, GETDATE(), 999);</v>
      </c>
    </row>
    <row r="2577" spans="26:27">
      <c r="Z2577" s="631">
        <v>266</v>
      </c>
      <c r="AA2577" s="631" t="str">
        <f t="shared" si="11"/>
        <v>INSERT INTO UPK.main_masters.mm_buhin_no (data_id, buhin_no, coefficient, created_date, created_tantou_id) VALUES (1977, '641256RA0A', 1, GETDATE(), 999);</v>
      </c>
    </row>
    <row r="2578" spans="26:27">
      <c r="Z2578" s="631">
        <v>267</v>
      </c>
      <c r="AA2578" s="631" t="str">
        <f t="shared" si="11"/>
        <v>INSERT INTO UPK.main_masters.mm_buhin_no (data_id, buhin_no, coefficient, created_date, created_tantou_id) VALUES (1978, '64125EN000', 1, GETDATE(), 999);</v>
      </c>
    </row>
    <row r="2579" spans="26:27">
      <c r="Z2579" s="631">
        <v>268</v>
      </c>
      <c r="AA2579" s="631" t="str">
        <f t="shared" si="11"/>
        <v>INSERT INTO UPK.main_masters.mm_buhin_no (data_id, buhin_no, coefficient, created_date, created_tantou_id) VALUES (1979, '64125JN20A', 1, GETDATE(), 999);</v>
      </c>
    </row>
    <row r="2580" spans="26:27">
      <c r="Z2580" s="631">
        <v>269</v>
      </c>
      <c r="AA2580" s="631" t="str">
        <f t="shared" si="11"/>
        <v>INSERT INTO UPK.main_masters.mm_buhin_no (data_id, buhin_no, coefficient, created_date, created_tantou_id) VALUES (1980, '641321LA0A', 1, GETDATE(), 999);</v>
      </c>
    </row>
    <row r="2581" spans="26:27">
      <c r="Z2581" s="631">
        <v>270</v>
      </c>
      <c r="AA2581" s="631" t="str">
        <f t="shared" si="11"/>
        <v>INSERT INTO UPK.main_masters.mm_buhin_no (data_id, buhin_no, coefficient, created_date, created_tantou_id) VALUES (1981, '641321LA0A-G', 1, GETDATE(), 999);</v>
      </c>
    </row>
    <row r="2582" spans="26:27">
      <c r="Z2582" s="631">
        <v>271</v>
      </c>
      <c r="AA2582" s="631" t="str">
        <f t="shared" si="11"/>
        <v>INSERT INTO UPK.main_masters.mm_buhin_no (data_id, buhin_no, coefficient, created_date, created_tantou_id) VALUES (1982, '641321AA0A', 1, GETDATE(), 999);</v>
      </c>
    </row>
    <row r="2583" spans="26:27">
      <c r="Z2583" s="631">
        <v>272</v>
      </c>
      <c r="AA2583" s="631" t="str">
        <f t="shared" si="11"/>
        <v>INSERT INTO UPK.main_masters.mm_buhin_no (data_id, buhin_no, coefficient, created_date, created_tantou_id) VALUES (1983, '641331AA0A', 1, GETDATE(), 999);</v>
      </c>
    </row>
    <row r="2584" spans="26:27">
      <c r="Z2584" s="631">
        <v>273</v>
      </c>
      <c r="AA2584" s="631" t="str">
        <f t="shared" si="11"/>
        <v>INSERT INTO UPK.main_masters.mm_buhin_no (data_id, buhin_no, coefficient, created_date, created_tantou_id) VALUES (1984, '64132AU000', 1, GETDATE(), 999);</v>
      </c>
    </row>
    <row r="2585" spans="26:27">
      <c r="Z2585" s="631">
        <v>274</v>
      </c>
      <c r="AA2585" s="631" t="str">
        <f t="shared" si="11"/>
        <v>INSERT INTO UPK.main_masters.mm_buhin_no (data_id, buhin_no, coefficient, created_date, created_tantou_id) VALUES (1985, '64133AU000', 1, GETDATE(), 999);</v>
      </c>
    </row>
    <row r="2586" spans="26:27">
      <c r="Z2586" s="631">
        <v>275</v>
      </c>
      <c r="AA2586" s="631" t="str">
        <f t="shared" si="11"/>
        <v>INSERT INTO UPK.main_masters.mm_buhin_no (data_id, buhin_no, coefficient, created_date, created_tantou_id) VALUES (1986, '641331LA0A', 1, GETDATE(), 999);</v>
      </c>
    </row>
    <row r="2587" spans="26:27">
      <c r="Z2587" s="631">
        <v>276</v>
      </c>
      <c r="AA2587" s="631" t="str">
        <f t="shared" si="11"/>
        <v>INSERT INTO UPK.main_masters.mm_buhin_no (data_id, buhin_no, coefficient, created_date, created_tantou_id) VALUES (1987, '641421AA0A', 1, GETDATE(), 999);</v>
      </c>
    </row>
    <row r="2588" spans="26:27">
      <c r="Z2588" s="631">
        <v>277</v>
      </c>
      <c r="AA2588" s="631" t="str">
        <f t="shared" si="11"/>
        <v>INSERT INTO UPK.main_masters.mm_buhin_no (data_id, buhin_no, coefficient, created_date, created_tantou_id) VALUES (1988, '641431AA0A', 1, GETDATE(), 999);</v>
      </c>
    </row>
    <row r="2589" spans="26:27">
      <c r="Z2589" s="631">
        <v>278</v>
      </c>
      <c r="AA2589" s="631" t="str">
        <f t="shared" si="11"/>
        <v>INSERT INTO UPK.main_masters.mm_buhin_no (data_id, buhin_no, coefficient, created_date, created_tantou_id) VALUES (1989, '641421AA0A-K', 1, GETDATE(), 999);</v>
      </c>
    </row>
    <row r="2590" spans="26:27">
      <c r="Z2590" s="631">
        <v>279</v>
      </c>
      <c r="AA2590" s="631" t="str">
        <f t="shared" si="11"/>
        <v>INSERT INTO UPK.main_masters.mm_buhin_no (data_id, buhin_no, coefficient, created_date, created_tantou_id) VALUES (1990, '641431AA0A-K', 1, GETDATE(), 999);</v>
      </c>
    </row>
    <row r="2591" spans="26:27">
      <c r="Z2591" s="631">
        <v>280</v>
      </c>
      <c r="AA2591" s="631" t="str">
        <f t="shared" si="11"/>
        <v>INSERT INTO UPK.main_masters.mm_buhin_no (data_id, buhin_no, coefficient, created_date, created_tantou_id) VALUES (1991, '641421JA0A', 1, GETDATE(), 999);</v>
      </c>
    </row>
    <row r="2592" spans="26:27">
      <c r="Z2592" s="631">
        <v>281</v>
      </c>
      <c r="AA2592" s="631" t="str">
        <f t="shared" si="11"/>
        <v>INSERT INTO UPK.main_masters.mm_buhin_no (data_id, buhin_no, coefficient, created_date, created_tantou_id) VALUES (1992, '641431JA0A', 1, GETDATE(), 999);</v>
      </c>
    </row>
    <row r="2593" spans="26:27">
      <c r="Z2593" s="631">
        <v>282</v>
      </c>
      <c r="AA2593" s="631" t="str">
        <f t="shared" si="11"/>
        <v>INSERT INTO UPK.main_masters.mm_buhin_no (data_id, buhin_no, coefficient, created_date, created_tantou_id) VALUES (1993, '641423TU0A', 1, GETDATE(), 999);</v>
      </c>
    </row>
    <row r="2594" spans="26:27">
      <c r="Z2594" s="631">
        <v>283</v>
      </c>
      <c r="AA2594" s="631" t="str">
        <f t="shared" si="11"/>
        <v>INSERT INTO UPK.main_masters.mm_buhin_no (data_id, buhin_no, coefficient, created_date, created_tantou_id) VALUES (1994, '64143JN20A', 1, GETDATE(), 999);</v>
      </c>
    </row>
    <row r="2595" spans="26:27">
      <c r="Z2595" s="631">
        <v>284</v>
      </c>
      <c r="AA2595" s="631" t="str">
        <f t="shared" si="11"/>
        <v>INSERT INTO UPK.main_masters.mm_buhin_no (data_id, buhin_no, coefficient, created_date, created_tantou_id) VALUES (1996, '64143JN20A-E', 1, GETDATE(), 999);</v>
      </c>
    </row>
    <row r="2596" spans="26:27">
      <c r="Z2596" s="631">
        <v>285</v>
      </c>
      <c r="AA2596" s="631" t="str">
        <f t="shared" si="11"/>
        <v>INSERT INTO UPK.main_masters.mm_buhin_no (data_id, buhin_no, coefficient, created_date, created_tantou_id) VALUES (1997, '641786RA0A', 1, GETDATE(), 999);</v>
      </c>
    </row>
    <row r="2597" spans="26:27">
      <c r="Z2597" s="631">
        <v>286</v>
      </c>
      <c r="AA2597" s="631" t="str">
        <f t="shared" si="11"/>
        <v>INSERT INTO UPK.main_masters.mm_buhin_no (data_id, buhin_no, coefficient, created_date, created_tantou_id) VALUES (1998, '641796RA0A', 1, GETDATE(), 999);</v>
      </c>
    </row>
    <row r="2598" spans="26:27">
      <c r="Z2598" s="631">
        <v>287</v>
      </c>
      <c r="AA2598" s="631" t="str">
        <f t="shared" si="11"/>
        <v>INSERT INTO UPK.main_masters.mm_buhin_no (data_id, buhin_no, coefficient, created_date, created_tantou_id) VALUES (1999, '641821AA0A', 1, GETDATE(), 999);</v>
      </c>
    </row>
    <row r="2599" spans="26:27">
      <c r="Z2599" s="631">
        <v>288</v>
      </c>
      <c r="AA2599" s="631" t="str">
        <f t="shared" si="11"/>
        <v>INSERT INTO UPK.main_masters.mm_buhin_no (data_id, buhin_no, coefficient, created_date, created_tantou_id) VALUES (2000, '641831AA0A', 1, GETDATE(), 999);</v>
      </c>
    </row>
    <row r="2600" spans="26:27">
      <c r="Z2600" s="631">
        <v>289</v>
      </c>
      <c r="AA2600" s="631" t="str">
        <f t="shared" si="11"/>
        <v>INSERT INTO UPK.main_masters.mm_buhin_no (data_id, buhin_no, coefficient, created_date, created_tantou_id) VALUES (2001, '641821LA0A', 1, GETDATE(), 999);</v>
      </c>
    </row>
    <row r="2601" spans="26:27">
      <c r="Z2601" s="631">
        <v>290</v>
      </c>
      <c r="AA2601" s="631" t="str">
        <f t="shared" si="11"/>
        <v>INSERT INTO UPK.main_masters.mm_buhin_no (data_id, buhin_no, coefficient, created_date, created_tantou_id) VALUES (2002, '641831LA0A', 1, GETDATE(), 999);</v>
      </c>
    </row>
    <row r="2602" spans="26:27">
      <c r="Z2602" s="631">
        <v>291</v>
      </c>
      <c r="AA2602" s="631" t="str">
        <f t="shared" si="11"/>
        <v>INSERT INTO UPK.main_masters.mm_buhin_no (data_id, buhin_no, coefficient, created_date, created_tantou_id) VALUES (2003, '641824CB0A', 1, GETDATE(), 999);</v>
      </c>
    </row>
    <row r="2603" spans="26:27">
      <c r="Z2603" s="631">
        <v>292</v>
      </c>
      <c r="AA2603" s="631" t="str">
        <f t="shared" si="11"/>
        <v>INSERT INTO UPK.main_masters.mm_buhin_no (data_id, buhin_no, coefficient, created_date, created_tantou_id) VALUES (2004, '641834CB0A', 1, GETDATE(), 999);</v>
      </c>
    </row>
    <row r="2604" spans="26:27">
      <c r="Z2604" s="631">
        <v>293</v>
      </c>
      <c r="AA2604" s="631" t="str">
        <f t="shared" si="11"/>
        <v>INSERT INTO UPK.main_masters.mm_buhin_no (data_id, buhin_no, coefficient, created_date, created_tantou_id) VALUES (2005, '641824M41001', 1, GETDATE(), 999);</v>
      </c>
    </row>
    <row r="2605" spans="26:27">
      <c r="Z2605" s="631">
        <v>294</v>
      </c>
      <c r="AA2605" s="631" t="str">
        <f t="shared" si="11"/>
        <v>INSERT INTO UPK.main_masters.mm_buhin_no (data_id, buhin_no, coefficient, created_date, created_tantou_id) VALUES (2006, '641834M41001', 1, GETDATE(), 999);</v>
      </c>
    </row>
    <row r="2606" spans="26:27">
      <c r="Z2606" s="631">
        <v>295</v>
      </c>
      <c r="AA2606" s="631" t="str">
        <f t="shared" si="11"/>
        <v>INSERT INTO UPK.main_masters.mm_buhin_no (data_id, buhin_no, coefficient, created_date, created_tantou_id) VALUES (2007, '641824M410-G', 1, GETDATE(), 999);</v>
      </c>
    </row>
    <row r="2607" spans="26:27">
      <c r="Z2607" s="631">
        <v>296</v>
      </c>
      <c r="AA2607" s="631" t="str">
        <f t="shared" si="11"/>
        <v>INSERT INTO UPK.main_masters.mm_buhin_no (data_id, buhin_no, coefficient, created_date, created_tantou_id) VALUES (2008, '641834M410-G', 1, GETDATE(), 999);</v>
      </c>
    </row>
    <row r="2608" spans="26:27">
      <c r="Z2608" s="631">
        <v>297</v>
      </c>
      <c r="AA2608" s="631" t="str">
        <f t="shared" si="11"/>
        <v>INSERT INTO UPK.main_masters.mm_buhin_no (data_id, buhin_no, coefficient, created_date, created_tantou_id) VALUES (2009, '641825M01001', 1, GETDATE(), 999);</v>
      </c>
    </row>
    <row r="2609" spans="26:27">
      <c r="Z2609" s="631">
        <v>298</v>
      </c>
      <c r="AA2609" s="631" t="str">
        <f t="shared" si="11"/>
        <v>INSERT INTO UPK.main_masters.mm_buhin_no (data_id, buhin_no, coefficient, created_date, created_tantou_id) VALUES (2010, '641835M01001', 1, GETDATE(), 999);</v>
      </c>
    </row>
    <row r="2610" spans="26:27">
      <c r="Z2610" s="631">
        <v>299</v>
      </c>
      <c r="AA2610" s="631" t="str">
        <f t="shared" si="11"/>
        <v>INSERT INTO UPK.main_masters.mm_buhin_no (data_id, buhin_no, coefficient, created_date, created_tantou_id) VALUES (2011, '641826MA0A', 1, GETDATE(), 999);</v>
      </c>
    </row>
    <row r="2611" spans="26:27">
      <c r="Z2611" s="631">
        <v>300</v>
      </c>
      <c r="AA2611" s="631" t="str">
        <f t="shared" si="11"/>
        <v>INSERT INTO UPK.main_masters.mm_buhin_no (data_id, buhin_no, coefficient, created_date, created_tantou_id) VALUES (2012, '641836MA0A', 1, GETDATE(), 999);</v>
      </c>
    </row>
    <row r="2612" spans="26:27">
      <c r="Z2612" s="631">
        <v>301</v>
      </c>
      <c r="AA2612" s="631" t="str">
        <f t="shared" si="11"/>
        <v>INSERT INTO UPK.main_masters.mm_buhin_no (data_id, buhin_no, coefficient, created_date, created_tantou_id) VALUES (2013, '641826RA0A', 1, GETDATE(), 999);</v>
      </c>
    </row>
    <row r="2613" spans="26:27">
      <c r="Z2613" s="631">
        <v>302</v>
      </c>
      <c r="AA2613" s="631" t="str">
        <f t="shared" si="11"/>
        <v>INSERT INTO UPK.main_masters.mm_buhin_no (data_id, buhin_no, coefficient, created_date, created_tantou_id) VALUES (2014, '641836RA0A', 1, GETDATE(), 999);</v>
      </c>
    </row>
    <row r="2614" spans="26:27">
      <c r="Z2614" s="631">
        <v>303</v>
      </c>
      <c r="AA2614" s="631" t="str">
        <f t="shared" si="11"/>
        <v>INSERT INTO UPK.main_masters.mm_buhin_no (data_id, buhin_no, coefficient, created_date, created_tantou_id) VALUES (2015, '641826RA1A', 1, GETDATE(), 999);</v>
      </c>
    </row>
    <row r="2615" spans="26:27">
      <c r="Z2615" s="631">
        <v>304</v>
      </c>
      <c r="AA2615" s="631" t="str">
        <f t="shared" si="11"/>
        <v>INSERT INTO UPK.main_masters.mm_buhin_no (data_id, buhin_no, coefficient, created_date, created_tantou_id) VALUES (2016, '641836RA1A', 1, GETDATE(), 999);</v>
      </c>
    </row>
    <row r="2616" spans="26:27">
      <c r="Z2616" s="631">
        <v>305</v>
      </c>
      <c r="AA2616" s="631" t="str">
        <f t="shared" si="11"/>
        <v>INSERT INTO UPK.main_masters.mm_buhin_no (data_id, buhin_no, coefficient, created_date, created_tantou_id) VALUES (2017, '64182EN000', 1, GETDATE(), 999);</v>
      </c>
    </row>
    <row r="2617" spans="26:27">
      <c r="Z2617" s="631">
        <v>306</v>
      </c>
      <c r="AA2617" s="631" t="str">
        <f t="shared" si="11"/>
        <v>INSERT INTO UPK.main_masters.mm_buhin_no (data_id, buhin_no, coefficient, created_date, created_tantou_id) VALUES (2018, '64183EN000', 1, GETDATE(), 999);</v>
      </c>
    </row>
    <row r="2618" spans="26:27">
      <c r="Z2618" s="631">
        <v>307</v>
      </c>
      <c r="AA2618" s="631" t="str">
        <f t="shared" si="11"/>
        <v>INSERT INTO UPK.main_masters.mm_buhin_no (data_id, buhin_no, coefficient, created_date, created_tantou_id) VALUES (2019, '64182JG00A', 1, GETDATE(), 999);</v>
      </c>
    </row>
    <row r="2619" spans="26:27">
      <c r="Z2619" s="631">
        <v>308</v>
      </c>
      <c r="AA2619" s="631" t="str">
        <f t="shared" si="11"/>
        <v>INSERT INTO UPK.main_masters.mm_buhin_no (data_id, buhin_no, coefficient, created_date, created_tantou_id) VALUES (2020, '64183JG00A', 1, GETDATE(), 999);</v>
      </c>
    </row>
    <row r="2620" spans="26:27">
      <c r="Z2620" s="631">
        <v>309</v>
      </c>
      <c r="AA2620" s="631" t="str">
        <f t="shared" si="11"/>
        <v>INSERT INTO UPK.main_masters.mm_buhin_no (data_id, buhin_no, coefficient, created_date, created_tantou_id) VALUES (2021, '64184JG00A', 1, GETDATE(), 999);</v>
      </c>
    </row>
    <row r="2621" spans="26:27">
      <c r="Z2621" s="631">
        <v>310</v>
      </c>
      <c r="AA2621" s="631" t="str">
        <f t="shared" si="11"/>
        <v>INSERT INTO UPK.main_masters.mm_buhin_no (data_id, buhin_no, coefficient, created_date, created_tantou_id) VALUES (2022, '641844CB0A', 1, GETDATE(), 999);</v>
      </c>
    </row>
    <row r="2622" spans="26:27">
      <c r="Z2622" s="631">
        <v>311</v>
      </c>
      <c r="AA2622" s="631" t="str">
        <f t="shared" si="11"/>
        <v>INSERT INTO UPK.main_masters.mm_buhin_no (data_id, buhin_no, coefficient, created_date, created_tantou_id) VALUES (2023, '641854CB0A', 1, GETDATE(), 999);</v>
      </c>
    </row>
    <row r="2623" spans="26:27">
      <c r="Z2623" s="631">
        <v>312</v>
      </c>
      <c r="AA2623" s="631" t="str">
        <f t="shared" si="11"/>
        <v>INSERT INTO UPK.main_masters.mm_buhin_no (data_id, buhin_no, coefficient, created_date, created_tantou_id) VALUES (2024, '641846MA0A', 1, GETDATE(), 999);</v>
      </c>
    </row>
    <row r="2624" spans="26:27">
      <c r="Z2624" s="631">
        <v>313</v>
      </c>
      <c r="AA2624" s="631" t="str">
        <f t="shared" si="11"/>
        <v>INSERT INTO UPK.main_masters.mm_buhin_no (data_id, buhin_no, coefficient, created_date, created_tantou_id) VALUES (2025, '641856MA0A', 1, GETDATE(), 999);</v>
      </c>
    </row>
    <row r="2625" spans="26:27">
      <c r="Z2625" s="631">
        <v>314</v>
      </c>
      <c r="AA2625" s="631" t="str">
        <f t="shared" si="11"/>
        <v>INSERT INTO UPK.main_masters.mm_buhin_no (data_id, buhin_no, coefficient, created_date, created_tantou_id) VALUES (2026, '64184JN20A', 1, GETDATE(), 999);</v>
      </c>
    </row>
    <row r="2626" spans="26:27">
      <c r="Z2626" s="631">
        <v>315</v>
      </c>
      <c r="AA2626" s="631" t="str">
        <f t="shared" si="11"/>
        <v>INSERT INTO UPK.main_masters.mm_buhin_no (data_id, buhin_no, coefficient, created_date, created_tantou_id) VALUES (2027, '64185JN20A', 1, GETDATE(), 999);</v>
      </c>
    </row>
    <row r="2627" spans="26:27">
      <c r="Z2627" s="631">
        <v>316</v>
      </c>
      <c r="AA2627" s="631" t="str">
        <f t="shared" si="11"/>
        <v>INSERT INTO UPK.main_masters.mm_buhin_no (data_id, buhin_no, coefficient, created_date, created_tantou_id) VALUES (2028, '64184JN20A-E', 1, GETDATE(), 999);</v>
      </c>
    </row>
    <row r="2628" spans="26:27">
      <c r="Z2628" s="631">
        <v>317</v>
      </c>
      <c r="AA2628" s="631" t="str">
        <f t="shared" si="11"/>
        <v>INSERT INTO UPK.main_masters.mm_buhin_no (data_id, buhin_no, coefficient, created_date, created_tantou_id) VALUES (2029, '64185JN20A-E', 1, GETDATE(), 999);</v>
      </c>
    </row>
    <row r="2629" spans="26:27">
      <c r="Z2629" s="631">
        <v>318</v>
      </c>
      <c r="AA2629" s="631" t="str">
        <f t="shared" si="11"/>
        <v>INSERT INTO UPK.main_masters.mm_buhin_no (data_id, buhin_no, coefficient, created_date, created_tantou_id) VALUES (2030, '64185JG00A', 1, GETDATE(), 999);</v>
      </c>
    </row>
    <row r="2630" spans="26:27">
      <c r="Z2630" s="631">
        <v>319</v>
      </c>
      <c r="AA2630" s="631" t="str">
        <f t="shared" si="11"/>
        <v>INSERT INTO UPK.main_masters.mm_buhin_no (data_id, buhin_no, coefficient, created_date, created_tantou_id) VALUES (2031, '641946RA0A', 1, GETDATE(), 999);</v>
      </c>
    </row>
    <row r="2631" spans="26:27">
      <c r="Z2631" s="631">
        <v>320</v>
      </c>
      <c r="AA2631" s="631" t="str">
        <f t="shared" si="11"/>
        <v>INSERT INTO UPK.main_masters.mm_buhin_no (data_id, buhin_no, coefficient, created_date, created_tantou_id) VALUES (2032, '641956RA0A', 1, GETDATE(), 999);</v>
      </c>
    </row>
    <row r="2632" spans="26:27">
      <c r="Z2632" s="631">
        <v>321</v>
      </c>
      <c r="AA2632" s="631" t="str">
        <f t="shared" si="11"/>
        <v>INSERT INTO UPK.main_masters.mm_buhin_no (data_id, buhin_no, coefficient, created_date, created_tantou_id) VALUES (2033, '641C2JG00A', 1, GETDATE(), 999);</v>
      </c>
    </row>
    <row r="2633" spans="26:27">
      <c r="Z2633" s="631">
        <v>322</v>
      </c>
      <c r="AA2633" s="631" t="str">
        <f t="shared" ref="AA2633:AA2696" si="12">$Y$2310&amp;AA913&amp;", '"&amp;TRIM(AB913)&amp;"', "&amp;AC913&amp;", GETDATE(), 999);"</f>
        <v>INSERT INTO UPK.main_masters.mm_buhin_no (data_id, buhin_no, coefficient, created_date, created_tantou_id) VALUES (2034, '641C3JG00A', 1, GETDATE(), 999);</v>
      </c>
    </row>
    <row r="2634" spans="26:27">
      <c r="Z2634" s="631">
        <v>323</v>
      </c>
      <c r="AA2634" s="631" t="str">
        <f t="shared" si="12"/>
        <v>INSERT INTO UPK.main_masters.mm_buhin_no (data_id, buhin_no, coefficient, created_date, created_tantou_id) VALUES (2035, '641G06RA0A', 1, GETDATE(), 999);</v>
      </c>
    </row>
    <row r="2635" spans="26:27">
      <c r="Z2635" s="631">
        <v>324</v>
      </c>
      <c r="AA2635" s="631" t="str">
        <f t="shared" si="12"/>
        <v>INSERT INTO UPK.main_masters.mm_buhin_no (data_id, buhin_no, coefficient, created_date, created_tantou_id) VALUES (2036, '641G16RA0A', 1, GETDATE(), 999);</v>
      </c>
    </row>
    <row r="2636" spans="26:27">
      <c r="Z2636" s="631">
        <v>325</v>
      </c>
      <c r="AA2636" s="631" t="str">
        <f t="shared" si="12"/>
        <v>INSERT INTO UPK.main_masters.mm_buhin_no (data_id, buhin_no, coefficient, created_date, created_tantou_id) VALUES (2037, '642855301001', 1, GETDATE(), 999);</v>
      </c>
    </row>
    <row r="2637" spans="26:27">
      <c r="Z2637" s="631">
        <v>326</v>
      </c>
      <c r="AA2637" s="631" t="str">
        <f t="shared" si="12"/>
        <v>INSERT INTO UPK.main_masters.mm_buhin_no (data_id, buhin_no, coefficient, created_date, created_tantou_id) VALUES (2038, '64828D0109', 1, GETDATE(), 999);</v>
      </c>
    </row>
    <row r="2638" spans="26:27">
      <c r="Z2638" s="631">
        <v>327</v>
      </c>
      <c r="AA2638" s="631" t="str">
        <f t="shared" si="12"/>
        <v>INSERT INTO UPK.main_masters.mm_buhin_no (data_id, buhin_no, coefficient, created_date, created_tantou_id) VALUES (2039, '64828D0109-G', 1, GETDATE(), 999);</v>
      </c>
    </row>
    <row r="2639" spans="26:27">
      <c r="Z2639" s="631">
        <v>328</v>
      </c>
      <c r="AA2639" s="631" t="str">
        <f t="shared" si="12"/>
        <v>INSERT INTO UPK.main_masters.mm_buhin_no (data_id, buhin_no, coefficient, created_date, created_tantou_id) VALUES (2040, '654265301001', 1, GETDATE(), 999);</v>
      </c>
    </row>
    <row r="2640" spans="26:27">
      <c r="Z2640" s="631">
        <v>329</v>
      </c>
      <c r="AA2640" s="631" t="str">
        <f t="shared" si="12"/>
        <v>INSERT INTO UPK.main_masters.mm_buhin_no (data_id, buhin_no, coefficient, created_date, created_tantou_id) VALUES (2041, '654375301001', 1, GETDATE(), 999);</v>
      </c>
    </row>
    <row r="2641" spans="26:27">
      <c r="Z2641" s="631">
        <v>330</v>
      </c>
      <c r="AA2641" s="631" t="str">
        <f t="shared" si="12"/>
        <v>INSERT INTO UPK.main_masters.mm_buhin_no (data_id, buhin_no, coefficient, created_date, created_tantou_id) VALUES (2042, '656165TA0A', 1, GETDATE(), 999);</v>
      </c>
    </row>
    <row r="2642" spans="26:27">
      <c r="Z2642" s="631">
        <v>331</v>
      </c>
      <c r="AA2642" s="631" t="str">
        <f t="shared" si="12"/>
        <v>INSERT INTO UPK.main_masters.mm_buhin_no (data_id, buhin_no, coefficient, created_date, created_tantou_id) VALUES (2043, '65616JM00A', 1, GETDATE(), 999);</v>
      </c>
    </row>
    <row r="2643" spans="26:27">
      <c r="Z2643" s="631">
        <v>332</v>
      </c>
      <c r="AA2643" s="631" t="str">
        <f t="shared" si="12"/>
        <v>INSERT INTO UPK.main_masters.mm_buhin_no (data_id, buhin_no, coefficient, created_date, created_tantou_id) VALUES (2044, '65616JN20A', 1, GETDATE(), 999);</v>
      </c>
    </row>
    <row r="2644" spans="26:27">
      <c r="Z2644" s="631">
        <v>333</v>
      </c>
      <c r="AA2644" s="631" t="str">
        <f t="shared" si="12"/>
        <v>INSERT INTO UPK.main_masters.mm_buhin_no (data_id, buhin_no, coefficient, created_date, created_tantou_id) VALUES (2045, '663123VA1C', 1, GETDATE(), 999);</v>
      </c>
    </row>
    <row r="2645" spans="26:27">
      <c r="Z2645" s="631">
        <v>334</v>
      </c>
      <c r="AA2645" s="631" t="str">
        <f t="shared" si="12"/>
        <v>INSERT INTO UPK.main_masters.mm_buhin_no (data_id, buhin_no, coefficient, created_date, created_tantou_id) VALUES (2046, '663124CB0A', 1, GETDATE(), 999);</v>
      </c>
    </row>
    <row r="2646" spans="26:27">
      <c r="Z2646" s="631">
        <v>335</v>
      </c>
      <c r="AA2646" s="631" t="str">
        <f t="shared" si="12"/>
        <v>INSERT INTO UPK.main_masters.mm_buhin_no (data_id, buhin_no, coefficient, created_date, created_tantou_id) VALUES (2047, '663124M410', 1, GETDATE(), 999);</v>
      </c>
    </row>
    <row r="2647" spans="26:27">
      <c r="Z2647" s="631">
        <v>336</v>
      </c>
      <c r="AA2647" s="631" t="str">
        <f t="shared" si="12"/>
        <v>INSERT INTO UPK.main_masters.mm_buhin_no (data_id, buhin_no, coefficient, created_date, created_tantou_id) VALUES (2048, '663125M410', 1, GETDATE(), 999);</v>
      </c>
    </row>
    <row r="2648" spans="26:27">
      <c r="Z2648" s="631">
        <v>337</v>
      </c>
      <c r="AA2648" s="631" t="str">
        <f t="shared" si="12"/>
        <v>INSERT INTO UPK.main_masters.mm_buhin_no (data_id, buhin_no, coefficient, created_date, created_tantou_id) VALUES (2049, '663125WK1C', 1, GETDATE(), 999);</v>
      </c>
    </row>
    <row r="2649" spans="26:27">
      <c r="Z2649" s="631">
        <v>338</v>
      </c>
      <c r="AA2649" s="631" t="str">
        <f t="shared" si="12"/>
        <v>INSERT INTO UPK.main_masters.mm_buhin_no (data_id, buhin_no, coefficient, created_date, created_tantou_id) VALUES (2050, '663126M000', 1, GETDATE(), 999);</v>
      </c>
    </row>
    <row r="2650" spans="26:27">
      <c r="Z2650" s="631">
        <v>339</v>
      </c>
      <c r="AA2650" s="631" t="str">
        <f t="shared" si="12"/>
        <v>INSERT INTO UPK.main_masters.mm_buhin_no (data_id, buhin_no, coefficient, created_date, created_tantou_id) VALUES (2051, '66312EN000', 1, GETDATE(), 999);</v>
      </c>
    </row>
    <row r="2651" spans="26:27">
      <c r="Z2651" s="631">
        <v>340</v>
      </c>
      <c r="AA2651" s="631" t="str">
        <f t="shared" si="12"/>
        <v>INSERT INTO UPK.main_masters.mm_buhin_no (data_id, buhin_no, coefficient, created_date, created_tantou_id) VALUES (2052, '66312JG00A', 1, GETDATE(), 999);</v>
      </c>
    </row>
    <row r="2652" spans="26:27">
      <c r="Z2652" s="631">
        <v>341</v>
      </c>
      <c r="AA2652" s="631" t="str">
        <f t="shared" si="12"/>
        <v>INSERT INTO UPK.main_masters.mm_buhin_no (data_id, buhin_no, coefficient, created_date, created_tantou_id) VALUES (2053, '66316JN20A', 1, GETDATE(), 999);</v>
      </c>
    </row>
    <row r="2653" spans="26:27">
      <c r="Z2653" s="631">
        <v>342</v>
      </c>
      <c r="AA2653" s="631" t="str">
        <f t="shared" si="12"/>
        <v>INSERT INTO UPK.main_masters.mm_buhin_no (data_id, buhin_no, coefficient, created_date, created_tantou_id) VALUES (2054, '663196RA0A', 1, GETDATE(), 999);</v>
      </c>
    </row>
    <row r="2654" spans="26:27">
      <c r="Z2654" s="631">
        <v>343</v>
      </c>
      <c r="AA2654" s="631" t="str">
        <f t="shared" si="12"/>
        <v>INSERT INTO UPK.main_masters.mm_buhin_no (data_id, buhin_no, coefficient, created_date, created_tantou_id) VALUES (2055, '66319CA00001', 1, GETDATE(), 999);</v>
      </c>
    </row>
    <row r="2655" spans="26:27">
      <c r="Z2655" s="631">
        <v>344</v>
      </c>
      <c r="AA2655" s="631" t="str">
        <f t="shared" si="12"/>
        <v>INSERT INTO UPK.main_masters.mm_buhin_no (data_id, buhin_no, coefficient, created_date, created_tantou_id) VALUES (2056, '66319EN000', 1, GETDATE(), 999);</v>
      </c>
    </row>
    <row r="2656" spans="26:27">
      <c r="Z2656" s="631">
        <v>345</v>
      </c>
      <c r="AA2656" s="631" t="str">
        <f t="shared" si="12"/>
        <v>INSERT INTO UPK.main_masters.mm_buhin_no (data_id, buhin_no, coefficient, created_date, created_tantou_id) VALUES (2057, '663226RA0A', 1, GETDATE(), 999);</v>
      </c>
    </row>
    <row r="2657" spans="26:27">
      <c r="Z2657" s="631">
        <v>346</v>
      </c>
      <c r="AA2657" s="631" t="str">
        <f t="shared" si="12"/>
        <v>INSERT INTO UPK.main_masters.mm_buhin_no (data_id, buhin_no, coefficient, created_date, created_tantou_id) VALUES (2058, '663236RA0A', 1, GETDATE(), 999);</v>
      </c>
    </row>
    <row r="2658" spans="26:27">
      <c r="Z2658" s="631">
        <v>347</v>
      </c>
      <c r="AA2658" s="631" t="str">
        <f t="shared" si="12"/>
        <v>INSERT INTO UPK.main_masters.mm_buhin_no (data_id, buhin_no, coefficient, created_date, created_tantou_id) VALUES (2059, '663228H300', 1, GETDATE(), 999);</v>
      </c>
    </row>
    <row r="2659" spans="26:27">
      <c r="Z2659" s="631">
        <v>348</v>
      </c>
      <c r="AA2659" s="631" t="str">
        <f t="shared" si="12"/>
        <v>INSERT INTO UPK.main_masters.mm_buhin_no (data_id, buhin_no, coefficient, created_date, created_tantou_id) VALUES (2060, '663238H300', 1, GETDATE(), 999);</v>
      </c>
    </row>
    <row r="2660" spans="26:27">
      <c r="Z2660" s="631">
        <v>349</v>
      </c>
      <c r="AA2660" s="631" t="str">
        <f t="shared" si="12"/>
        <v>INSERT INTO UPK.main_masters.mm_buhin_no (data_id, buhin_no, coefficient, created_date, created_tantou_id) VALUES (2061, '663228H900', 1, GETDATE(), 999);</v>
      </c>
    </row>
    <row r="2661" spans="26:27">
      <c r="Z2661" s="631">
        <v>350</v>
      </c>
      <c r="AA2661" s="631" t="str">
        <f t="shared" si="12"/>
        <v>INSERT INTO UPK.main_masters.mm_buhin_no (data_id, buhin_no, coefficient, created_date, created_tantou_id) VALUES (2062, '663238H900', 1, GETDATE(), 999);</v>
      </c>
    </row>
    <row r="2662" spans="26:27">
      <c r="Z2662" s="631">
        <v>351</v>
      </c>
      <c r="AA2662" s="631" t="str">
        <f t="shared" si="12"/>
        <v>INSERT INTO UPK.main_masters.mm_buhin_no (data_id, buhin_no, coefficient, created_date, created_tantou_id) VALUES (2063, '663241AA0A01', 1, GETDATE(), 999);</v>
      </c>
    </row>
    <row r="2663" spans="26:27">
      <c r="Z2663" s="631">
        <v>352</v>
      </c>
      <c r="AA2663" s="631" t="str">
        <f t="shared" si="12"/>
        <v>INSERT INTO UPK.main_masters.mm_buhin_no (data_id, buhin_no, coefficient, created_date, created_tantou_id) VALUES (2064, '663251AA0A01', 1, GETDATE(), 999);</v>
      </c>
    </row>
    <row r="2664" spans="26:27">
      <c r="Z2664" s="631">
        <v>353</v>
      </c>
      <c r="AA2664" s="631" t="str">
        <f t="shared" si="12"/>
        <v>INSERT INTO UPK.main_masters.mm_buhin_no (data_id, buhin_no, coefficient, created_date, created_tantou_id) VALUES (2065, '663241AE0A01', 1, GETDATE(), 999);</v>
      </c>
    </row>
    <row r="2665" spans="26:27">
      <c r="Z2665" s="631">
        <v>354</v>
      </c>
      <c r="AA2665" s="631" t="str">
        <f t="shared" si="12"/>
        <v>INSERT INTO UPK.main_masters.mm_buhin_no (data_id, buhin_no, coefficient, created_date, created_tantou_id) VALUES (2066, '663251AE0A01', 1, GETDATE(), 999);</v>
      </c>
    </row>
    <row r="2666" spans="26:27">
      <c r="Z2666" s="631">
        <v>355</v>
      </c>
      <c r="AA2666" s="631" t="str">
        <f t="shared" si="12"/>
        <v>INSERT INTO UPK.main_masters.mm_buhin_no (data_id, buhin_no, coefficient, created_date, created_tantou_id) VALUES (2067, '66355JN20A', 1, GETDATE(), 999);</v>
      </c>
    </row>
    <row r="2667" spans="26:27">
      <c r="Z2667" s="631">
        <v>356</v>
      </c>
      <c r="AA2667" s="631" t="str">
        <f t="shared" si="12"/>
        <v>INSERT INTO UPK.main_masters.mm_buhin_no (data_id, buhin_no, coefficient, created_date, created_tantou_id) VALUES (2068, '663626RA0A', 1, GETDATE(), 999);</v>
      </c>
    </row>
    <row r="2668" spans="26:27">
      <c r="Z2668" s="631">
        <v>357</v>
      </c>
      <c r="AA2668" s="631" t="str">
        <f t="shared" si="12"/>
        <v>INSERT INTO UPK.main_masters.mm_buhin_no (data_id, buhin_no, coefficient, created_date, created_tantou_id) VALUES (2069, '663621GR0A', 1, GETDATE(), 999);</v>
      </c>
    </row>
    <row r="2669" spans="26:27">
      <c r="Z2669" s="631">
        <v>358</v>
      </c>
      <c r="AA2669" s="631" t="str">
        <f t="shared" si="12"/>
        <v>INSERT INTO UPK.main_masters.mm_buhin_no (data_id, buhin_no, coefficient, created_date, created_tantou_id) VALUES (2070, '663631GR0A', 1, GETDATE(), 999);</v>
      </c>
    </row>
    <row r="2670" spans="26:27">
      <c r="Z2670" s="631">
        <v>359</v>
      </c>
      <c r="AA2670" s="631" t="str">
        <f t="shared" si="12"/>
        <v>INSERT INTO UPK.main_masters.mm_buhin_no (data_id, buhin_no, coefficient, created_date, created_tantou_id) VALUES (2071, '6681292G00', 1, GETDATE(), 999);</v>
      </c>
    </row>
    <row r="2671" spans="26:27">
      <c r="Z2671" s="631">
        <v>360</v>
      </c>
      <c r="AA2671" s="631" t="str">
        <f t="shared" si="12"/>
        <v>INSERT INTO UPK.main_masters.mm_buhin_no (data_id, buhin_no, coefficient, created_date, created_tantou_id) VALUES (2072, '6681292G10', 1, GETDATE(), 999);</v>
      </c>
    </row>
    <row r="2672" spans="26:27">
      <c r="Z2672" s="631">
        <v>361</v>
      </c>
      <c r="AA2672" s="631" t="str">
        <f t="shared" si="12"/>
        <v>INSERT INTO UPK.main_masters.mm_buhin_no (data_id, buhin_no, coefficient, created_date, created_tantou_id) VALUES (2073, '671121AE0A', 1, GETDATE(), 999);</v>
      </c>
    </row>
    <row r="2673" spans="26:27">
      <c r="Z2673" s="631">
        <v>362</v>
      </c>
      <c r="AA2673" s="631" t="str">
        <f t="shared" si="12"/>
        <v>INSERT INTO UPK.main_masters.mm_buhin_no (data_id, buhin_no, coefficient, created_date, created_tantou_id) VALUES (2074, '671124CB0A', 1, GETDATE(), 999);</v>
      </c>
    </row>
    <row r="2674" spans="26:27">
      <c r="Z2674" s="631">
        <v>363</v>
      </c>
      <c r="AA2674" s="631" t="str">
        <f t="shared" si="12"/>
        <v>INSERT INTO UPK.main_masters.mm_buhin_no (data_id, buhin_no, coefficient, created_date, created_tantou_id) VALUES (2075, '671124CC0A', 1, GETDATE(), 999);</v>
      </c>
    </row>
    <row r="2675" spans="26:27">
      <c r="Z2675" s="631">
        <v>364</v>
      </c>
      <c r="AA2675" s="631" t="str">
        <f t="shared" si="12"/>
        <v>INSERT INTO UPK.main_masters.mm_buhin_no (data_id, buhin_no, coefficient, created_date, created_tantou_id) VALUES (2076, '67112JG00A', 1, GETDATE(), 999);</v>
      </c>
    </row>
    <row r="2676" spans="26:27">
      <c r="Z2676" s="631">
        <v>365</v>
      </c>
      <c r="AA2676" s="631" t="str">
        <f t="shared" si="12"/>
        <v>INSERT INTO UPK.main_masters.mm_buhin_no (data_id, buhin_no, coefficient, created_date, created_tantou_id) VALUES (2077, '67112JG40A', 1, GETDATE(), 999);</v>
      </c>
    </row>
    <row r="2677" spans="26:27">
      <c r="Z2677" s="631">
        <v>366</v>
      </c>
      <c r="AA2677" s="631" t="str">
        <f t="shared" si="12"/>
        <v>INSERT INTO UPK.main_masters.mm_buhin_no (data_id, buhin_no, coefficient, created_date, created_tantou_id) VALUES (2078, '67112JM00A', 1, GETDATE(), 999);</v>
      </c>
    </row>
    <row r="2678" spans="26:27">
      <c r="Z2678" s="631">
        <v>367</v>
      </c>
      <c r="AA2678" s="631" t="str">
        <f t="shared" si="12"/>
        <v>INSERT INTO UPK.main_masters.mm_buhin_no (data_id, buhin_no, coefficient, created_date, created_tantou_id) VALUES (2079, '671224M409', 1, GETDATE(), 999);</v>
      </c>
    </row>
    <row r="2679" spans="26:27">
      <c r="Z2679" s="631">
        <v>368</v>
      </c>
      <c r="AA2679" s="631" t="str">
        <f t="shared" si="12"/>
        <v>INSERT INTO UPK.main_masters.mm_buhin_no (data_id, buhin_no, coefficient, created_date, created_tantou_id) VALUES (2080, '671225M019', 1, GETDATE(), 999);</v>
      </c>
    </row>
    <row r="2680" spans="26:27">
      <c r="Z2680" s="631">
        <v>369</v>
      </c>
      <c r="AA2680" s="631" t="str">
        <f t="shared" si="12"/>
        <v>INSERT INTO UPK.main_masters.mm_buhin_no (data_id, buhin_no, coefficient, created_date, created_tantou_id) VALUES (2081, '671228H30001', 1, GETDATE(), 999);</v>
      </c>
    </row>
    <row r="2681" spans="26:27">
      <c r="Z2681" s="631">
        <v>370</v>
      </c>
      <c r="AA2681" s="631" t="str">
        <f t="shared" si="12"/>
        <v>INSERT INTO UPK.main_masters.mm_buhin_no (data_id, buhin_no, coefficient, created_date, created_tantou_id) VALUES (2082, '671228H70001', 1, GETDATE(), 999);</v>
      </c>
    </row>
    <row r="2682" spans="26:27">
      <c r="Z2682" s="631">
        <v>371</v>
      </c>
      <c r="AA2682" s="631" t="str">
        <f t="shared" si="12"/>
        <v>INSERT INTO UPK.main_masters.mm_buhin_no (data_id, buhin_no, coefficient, created_date, created_tantou_id) VALUES (2083, '671228H90001', 1, GETDATE(), 999);</v>
      </c>
    </row>
    <row r="2683" spans="26:27">
      <c r="Z2683" s="631">
        <v>372</v>
      </c>
      <c r="AA2683" s="631" t="str">
        <f t="shared" si="12"/>
        <v>INSERT INTO UPK.main_masters.mm_buhin_no (data_id, buhin_no, coefficient, created_date, created_tantou_id) VALUES (2084, '671234M400', 1, GETDATE(), 999);</v>
      </c>
    </row>
    <row r="2684" spans="26:27">
      <c r="Z2684" s="631">
        <v>373</v>
      </c>
      <c r="AA2684" s="631" t="str">
        <f t="shared" si="12"/>
        <v>INSERT INTO UPK.main_masters.mm_buhin_no (data_id, buhin_no, coefficient, created_date, created_tantou_id) VALUES (2085, '671238H30001', 1, GETDATE(), 999);</v>
      </c>
    </row>
    <row r="2685" spans="26:27">
      <c r="Z2685" s="631">
        <v>374</v>
      </c>
      <c r="AA2685" s="631" t="str">
        <f t="shared" si="12"/>
        <v>INSERT INTO UPK.main_masters.mm_buhin_no (data_id, buhin_no, coefficient, created_date, created_tantou_id) VALUES (2086, '671238H70001', 1, GETDATE(), 999);</v>
      </c>
    </row>
    <row r="2686" spans="26:27">
      <c r="Z2686" s="631">
        <v>375</v>
      </c>
      <c r="AA2686" s="631" t="str">
        <f t="shared" si="12"/>
        <v>INSERT INTO UPK.main_masters.mm_buhin_no (data_id, buhin_no, coefficient, created_date, created_tantou_id) VALUES (2087, '671238H90001', 1, GETDATE(), 999);</v>
      </c>
    </row>
    <row r="2687" spans="26:27">
      <c r="Z2687" s="631">
        <v>376</v>
      </c>
      <c r="AA2687" s="631" t="str">
        <f t="shared" si="12"/>
        <v>INSERT INTO UPK.main_masters.mm_buhin_no (data_id, buhin_no, coefficient, created_date, created_tantou_id) VALUES (2088, '671C11JB0A', 1, GETDATE(), 999);</v>
      </c>
    </row>
    <row r="2688" spans="26:27">
      <c r="Z2688" s="631">
        <v>377</v>
      </c>
      <c r="AA2688" s="631" t="str">
        <f t="shared" si="12"/>
        <v>INSERT INTO UPK.main_masters.mm_buhin_no (data_id, buhin_no, coefficient, created_date, created_tantou_id) VALUES (2089, '673091LA0A', 1, GETDATE(), 999);</v>
      </c>
    </row>
    <row r="2689" spans="26:27">
      <c r="Z2689" s="631">
        <v>378</v>
      </c>
      <c r="AA2689" s="631" t="str">
        <f t="shared" si="12"/>
        <v>INSERT INTO UPK.main_masters.mm_buhin_no (data_id, buhin_no, coefficient, created_date, created_tantou_id) VALUES (2090, '6733115G11', 1, GETDATE(), 999);</v>
      </c>
    </row>
    <row r="2690" spans="26:27">
      <c r="Z2690" s="631">
        <v>379</v>
      </c>
      <c r="AA2690" s="631" t="str">
        <f t="shared" si="12"/>
        <v>INSERT INTO UPK.main_masters.mm_buhin_no (data_id, buhin_no, coefficient, created_date, created_tantou_id) VALUES (2091, '6733121G00', 1, GETDATE(), 999);</v>
      </c>
    </row>
    <row r="2691" spans="26:27">
      <c r="Z2691" s="631">
        <v>380</v>
      </c>
      <c r="AA2691" s="631" t="str">
        <f t="shared" si="12"/>
        <v>INSERT INTO UPK.main_masters.mm_buhin_no (data_id, buhin_no, coefficient, created_date, created_tantou_id) VALUES (2092, '6733121G00-B', 1, GETDATE(), 999);</v>
      </c>
    </row>
    <row r="2692" spans="26:27">
      <c r="Z2692" s="631">
        <v>381</v>
      </c>
      <c r="AA2692" s="631" t="str">
        <f t="shared" si="12"/>
        <v>INSERT INTO UPK.main_masters.mm_buhin_no (data_id, buhin_no, coefficient, created_date, created_tantou_id) VALUES (2093, '6733121G00-E', 1, GETDATE(), 999);</v>
      </c>
    </row>
    <row r="2693" spans="26:27">
      <c r="Z2693" s="631">
        <v>382</v>
      </c>
      <c r="AA2693" s="631" t="str">
        <f t="shared" si="12"/>
        <v>INSERT INTO UPK.main_masters.mm_buhin_no (data_id, buhin_no, coefficient, created_date, created_tantou_id) VALUES (2094, '673321LA0A', 1, GETDATE(), 999);</v>
      </c>
    </row>
    <row r="2694" spans="26:27">
      <c r="Z2694" s="631">
        <v>383</v>
      </c>
      <c r="AA2694" s="631" t="str">
        <f t="shared" si="12"/>
        <v>INSERT INTO UPK.main_masters.mm_buhin_no (data_id, buhin_no, coefficient, created_date, created_tantou_id) VALUES (2095, '673321LA0B', 1, GETDATE(), 999);</v>
      </c>
    </row>
    <row r="2695" spans="26:27">
      <c r="Z2695" s="631">
        <v>384</v>
      </c>
      <c r="AA2695" s="631" t="str">
        <f t="shared" si="12"/>
        <v>INSERT INTO UPK.main_masters.mm_buhin_no (data_id, buhin_no, coefficient, created_date, created_tantou_id) VALUES (2096, '673321LA0C', 1, GETDATE(), 999);</v>
      </c>
    </row>
    <row r="2696" spans="26:27">
      <c r="Z2696" s="631">
        <v>385</v>
      </c>
      <c r="AA2696" s="631" t="str">
        <f t="shared" si="12"/>
        <v>INSERT INTO UPK.main_masters.mm_buhin_no (data_id, buhin_no, coefficient, created_date, created_tantou_id) VALUES (2097, '673321ZR0A', 1, GETDATE(), 999);</v>
      </c>
    </row>
    <row r="2697" spans="26:27">
      <c r="Z2697" s="631">
        <v>386</v>
      </c>
      <c r="AA2697" s="631" t="str">
        <f t="shared" ref="AA2697:AA2760" si="13">$Y$2310&amp;AA977&amp;", '"&amp;TRIM(AB977)&amp;"', "&amp;AC977&amp;", GETDATE(), 999);"</f>
        <v>INSERT INTO UPK.main_masters.mm_buhin_no (data_id, buhin_no, coefficient, created_date, created_tantou_id) VALUES (2098, '673321ZR0B', 1, GETDATE(), 999);</v>
      </c>
    </row>
    <row r="2698" spans="26:27">
      <c r="Z2698" s="631">
        <v>387</v>
      </c>
      <c r="AA2698" s="631" t="str">
        <f t="shared" si="13"/>
        <v>INSERT INTO UPK.main_masters.mm_buhin_no (data_id, buhin_no, coefficient, created_date, created_tantou_id) VALUES (2099, '673321ZR0C', 1, GETDATE(), 999);</v>
      </c>
    </row>
    <row r="2699" spans="26:27">
      <c r="Z2699" s="631">
        <v>388</v>
      </c>
      <c r="AA2699" s="631" t="str">
        <f t="shared" si="13"/>
        <v>INSERT INTO UPK.main_masters.mm_buhin_no (data_id, buhin_no, coefficient, created_date, created_tantou_id) VALUES (2100, '673324M400', 1, GETDATE(), 999);</v>
      </c>
    </row>
    <row r="2700" spans="26:27">
      <c r="Z2700" s="631">
        <v>389</v>
      </c>
      <c r="AA2700" s="631" t="str">
        <f t="shared" si="13"/>
        <v>INSERT INTO UPK.main_masters.mm_buhin_no (data_id, buhin_no, coefficient, created_date, created_tantou_id) VALUES (2101, '673325M000', 1, GETDATE(), 999);</v>
      </c>
    </row>
    <row r="2701" spans="26:27">
      <c r="Z2701" s="631">
        <v>390</v>
      </c>
      <c r="AA2701" s="631" t="str">
        <f t="shared" si="13"/>
        <v>INSERT INTO UPK.main_masters.mm_buhin_no (data_id, buhin_no, coefficient, created_date, created_tantou_id) VALUES (2102, '67332EN000', 1, GETDATE(), 999);</v>
      </c>
    </row>
    <row r="2702" spans="26:27">
      <c r="Z2702" s="631">
        <v>391</v>
      </c>
      <c r="AA2702" s="631" t="str">
        <f t="shared" si="13"/>
        <v>INSERT INTO UPK.main_masters.mm_buhin_no (data_id, buhin_no, coefficient, created_date, created_tantou_id) VALUES (2103, '673361LA0A', 1, GETDATE(), 999);</v>
      </c>
    </row>
    <row r="2703" spans="26:27">
      <c r="Z2703" s="631">
        <v>392</v>
      </c>
      <c r="AA2703" s="631" t="str">
        <f t="shared" si="13"/>
        <v>INSERT INTO UPK.main_masters.mm_buhin_no (data_id, buhin_no, coefficient, created_date, created_tantou_id) VALUES (2104, '67338JN20A', 1, GETDATE(), 999);</v>
      </c>
    </row>
    <row r="2704" spans="26:27">
      <c r="Z2704" s="631">
        <v>393</v>
      </c>
      <c r="AA2704" s="631" t="str">
        <f t="shared" si="13"/>
        <v>INSERT INTO UPK.main_masters.mm_buhin_no (data_id, buhin_no, coefficient, created_date, created_tantou_id) VALUES (2105, '673381AE0A', 1, GETDATE(), 999);</v>
      </c>
    </row>
    <row r="2705" spans="26:27">
      <c r="Z2705" s="631">
        <v>394</v>
      </c>
      <c r="AA2705" s="631" t="str">
        <f t="shared" si="13"/>
        <v>INSERT INTO UPK.main_masters.mm_buhin_no (data_id, buhin_no, coefficient, created_date, created_tantou_id) VALUES (2106, '673391AA0A', 1, GETDATE(), 999);</v>
      </c>
    </row>
    <row r="2706" spans="26:27">
      <c r="Z2706" s="631">
        <v>395</v>
      </c>
      <c r="AA2706" s="631" t="str">
        <f t="shared" si="13"/>
        <v>INSERT INTO UPK.main_masters.mm_buhin_no (data_id, buhin_no, coefficient, created_date, created_tantou_id) VALUES (2107, '673391AT0A', 1, GETDATE(), 999);</v>
      </c>
    </row>
    <row r="2707" spans="26:27">
      <c r="Z2707" s="631">
        <v>396</v>
      </c>
      <c r="AA2707" s="631" t="str">
        <f t="shared" si="13"/>
        <v>INSERT INTO UPK.main_masters.mm_buhin_no (data_id, buhin_no, coefficient, created_date, created_tantou_id) VALUES (2108, '673391AT0B', 1, GETDATE(), 999);</v>
      </c>
    </row>
    <row r="2708" spans="26:27">
      <c r="Z2708" s="631">
        <v>397</v>
      </c>
      <c r="AA2708" s="631" t="str">
        <f t="shared" si="13"/>
        <v>INSERT INTO UPK.main_masters.mm_buhin_no (data_id, buhin_no, coefficient, created_date, created_tantou_id) VALUES (2109, '674081AA0A', 1, GETDATE(), 999);</v>
      </c>
    </row>
    <row r="2709" spans="26:27">
      <c r="Z2709" s="631">
        <v>398</v>
      </c>
      <c r="AA2709" s="631" t="str">
        <f t="shared" si="13"/>
        <v>INSERT INTO UPK.main_masters.mm_buhin_no (data_id, buhin_no, coefficient, created_date, created_tantou_id) VALUES (2110, '674081GR0A', 1, GETDATE(), 999);</v>
      </c>
    </row>
    <row r="2710" spans="26:27">
      <c r="Z2710" s="631">
        <v>399</v>
      </c>
      <c r="AA2710" s="631" t="str">
        <f t="shared" si="13"/>
        <v>INSERT INTO UPK.main_masters.mm_buhin_no (data_id, buhin_no, coefficient, created_date, created_tantou_id) VALUES (2111, '674091GR0A', 1, GETDATE(), 999);</v>
      </c>
    </row>
    <row r="2711" spans="26:27">
      <c r="Z2711" s="631">
        <v>400</v>
      </c>
      <c r="AA2711" s="631" t="str">
        <f t="shared" si="13"/>
        <v>INSERT INTO UPK.main_masters.mm_buhin_no (data_id, buhin_no, coefficient, created_date, created_tantou_id) VALUES (2112, '674081JA0A', 1, GETDATE(), 999);</v>
      </c>
    </row>
    <row r="2712" spans="26:27">
      <c r="Z2712" s="631">
        <v>401</v>
      </c>
      <c r="AA2712" s="631" t="str">
        <f t="shared" si="13"/>
        <v>INSERT INTO UPK.main_masters.mm_buhin_no (data_id, buhin_no, coefficient, created_date, created_tantou_id) VALUES (2113, '674091JA0A', 1, GETDATE(), 999);</v>
      </c>
    </row>
    <row r="2713" spans="26:27">
      <c r="Z2713" s="631">
        <v>402</v>
      </c>
      <c r="AA2713" s="631" t="str">
        <f t="shared" si="13"/>
        <v>INSERT INTO UPK.main_masters.mm_buhin_no (data_id, buhin_no, coefficient, created_date, created_tantou_id) VALUES (2114, '674081JB0A', 1, GETDATE(), 999);</v>
      </c>
    </row>
    <row r="2714" spans="26:27">
      <c r="Z2714" s="631">
        <v>403</v>
      </c>
      <c r="AA2714" s="631" t="str">
        <f t="shared" si="13"/>
        <v>INSERT INTO UPK.main_masters.mm_buhin_no (data_id, buhin_no, coefficient, created_date, created_tantou_id) VALUES (2115, '674091JB0A', 1, GETDATE(), 999);</v>
      </c>
    </row>
    <row r="2715" spans="26:27">
      <c r="Z2715" s="631">
        <v>404</v>
      </c>
      <c r="AA2715" s="631" t="str">
        <f t="shared" si="13"/>
        <v>INSERT INTO UPK.main_masters.mm_buhin_no (data_id, buhin_no, coefficient, created_date, created_tantou_id) VALUES (2116, '674084M400', 1, GETDATE(), 999);</v>
      </c>
    </row>
    <row r="2716" spans="26:27">
      <c r="Z2716" s="631">
        <v>405</v>
      </c>
      <c r="AA2716" s="631" t="str">
        <f t="shared" si="13"/>
        <v>INSERT INTO UPK.main_masters.mm_buhin_no (data_id, buhin_no, coefficient, created_date, created_tantou_id) VALUES (2117, '674094M400', 1, GETDATE(), 999);</v>
      </c>
    </row>
    <row r="2717" spans="26:27">
      <c r="Z2717" s="631">
        <v>406</v>
      </c>
      <c r="AA2717" s="631" t="str">
        <f t="shared" si="13"/>
        <v>INSERT INTO UPK.main_masters.mm_buhin_no (data_id, buhin_no, coefficient, created_date, created_tantou_id) VALUES (2118, '674089Y000', 1, GETDATE(), 999);</v>
      </c>
    </row>
    <row r="2718" spans="26:27">
      <c r="Z2718" s="631">
        <v>407</v>
      </c>
      <c r="AA2718" s="631" t="str">
        <f t="shared" si="13"/>
        <v>INSERT INTO UPK.main_masters.mm_buhin_no (data_id, buhin_no, coefficient, created_date, created_tantou_id) VALUES (2119, '674099Y000', 1, GETDATE(), 999);</v>
      </c>
    </row>
    <row r="2719" spans="26:27">
      <c r="Z2719" s="631">
        <v>408</v>
      </c>
      <c r="AA2719" s="631" t="str">
        <f t="shared" si="13"/>
        <v>INSERT INTO UPK.main_masters.mm_buhin_no (data_id, buhin_no, coefficient, created_date, created_tantou_id) VALUES (2120, '67408EN000', 1, GETDATE(), 999);</v>
      </c>
    </row>
    <row r="2720" spans="26:27">
      <c r="Z2720" s="631">
        <v>409</v>
      </c>
      <c r="AA2720" s="631" t="str">
        <f t="shared" si="13"/>
        <v>INSERT INTO UPK.main_masters.mm_buhin_no (data_id, buhin_no, coefficient, created_date, created_tantou_id) VALUES (2121, '67409EN000', 1, GETDATE(), 999);</v>
      </c>
    </row>
    <row r="2721" spans="26:27">
      <c r="Z2721" s="631">
        <v>410</v>
      </c>
      <c r="AA2721" s="631" t="str">
        <f t="shared" si="13"/>
        <v>INSERT INTO UPK.main_masters.mm_buhin_no (data_id, buhin_no, coefficient, created_date, created_tantou_id) VALUES (2122, '67408JN20A', 1, GETDATE(), 999);</v>
      </c>
    </row>
    <row r="2722" spans="26:27">
      <c r="Z2722" s="631">
        <v>411</v>
      </c>
      <c r="AA2722" s="631" t="str">
        <f t="shared" si="13"/>
        <v>INSERT INTO UPK.main_masters.mm_buhin_no (data_id, buhin_no, coefficient, created_date, created_tantou_id) VALUES (2123, '67409JN20A', 1, GETDATE(), 999);</v>
      </c>
    </row>
    <row r="2723" spans="26:27">
      <c r="Z2723" s="631">
        <v>412</v>
      </c>
      <c r="AA2723" s="631" t="str">
        <f t="shared" si="13"/>
        <v>INSERT INTO UPK.main_masters.mm_buhin_no (data_id, buhin_no, coefficient, created_date, created_tantou_id) VALUES (2124, '67408JN20A-E', 1, GETDATE(), 999);</v>
      </c>
    </row>
    <row r="2724" spans="26:27">
      <c r="Z2724" s="631">
        <v>413</v>
      </c>
      <c r="AA2724" s="631" t="str">
        <f t="shared" si="13"/>
        <v>INSERT INTO UPK.main_masters.mm_buhin_no (data_id, buhin_no, coefficient, created_date, created_tantou_id) VALUES (2125, '67409JN20A-E', 1, GETDATE(), 999);</v>
      </c>
    </row>
    <row r="2725" spans="26:27">
      <c r="Z2725" s="631">
        <v>414</v>
      </c>
      <c r="AA2725" s="631" t="str">
        <f t="shared" si="13"/>
        <v>INSERT INTO UPK.main_masters.mm_buhin_no (data_id, buhin_no, coefficient, created_date, created_tantou_id) VALUES (2126, '674091AA0A', 1, GETDATE(), 999);</v>
      </c>
    </row>
    <row r="2726" spans="26:27">
      <c r="Z2726" s="631">
        <v>415</v>
      </c>
      <c r="AA2726" s="631" t="str">
        <f t="shared" si="13"/>
        <v>INSERT INTO UPK.main_masters.mm_buhin_no (data_id, buhin_no, coefficient, created_date, created_tantou_id) VALUES (2127, '674121AE0A', 1, GETDATE(), 999);</v>
      </c>
    </row>
    <row r="2727" spans="26:27">
      <c r="Z2727" s="631">
        <v>416</v>
      </c>
      <c r="AA2727" s="631" t="str">
        <f t="shared" si="13"/>
        <v>INSERT INTO UPK.main_masters.mm_buhin_no (data_id, buhin_no, coefficient, created_date, created_tantou_id) VALUES (2128, '674121AE0B', 1, GETDATE(), 999);</v>
      </c>
    </row>
    <row r="2728" spans="26:27">
      <c r="Z2728" s="631">
        <v>417</v>
      </c>
      <c r="AA2728" s="631" t="str">
        <f t="shared" si="13"/>
        <v>INSERT INTO UPK.main_masters.mm_buhin_no (data_id, buhin_no, coefficient, created_date, created_tantou_id) VALUES (2129, '67412JN20A', 1, GETDATE(), 999);</v>
      </c>
    </row>
    <row r="2729" spans="26:27">
      <c r="Z2729" s="631">
        <v>418</v>
      </c>
      <c r="AA2729" s="631" t="str">
        <f t="shared" si="13"/>
        <v>INSERT INTO UPK.main_masters.mm_buhin_no (data_id, buhin_no, coefficient, created_date, created_tantou_id) VALUES (2130, '67412JN20A-G', 1, GETDATE(), 999);</v>
      </c>
    </row>
    <row r="2730" spans="26:27">
      <c r="Z2730" s="631">
        <v>419</v>
      </c>
      <c r="AA2730" s="631" t="str">
        <f t="shared" si="13"/>
        <v>INSERT INTO UPK.main_masters.mm_buhin_no (data_id, buhin_no, coefficient, created_date, created_tantou_id) VALUES (2131, '67412JN90A', 1, GETDATE(), 999);</v>
      </c>
    </row>
    <row r="2731" spans="26:27">
      <c r="Z2731" s="631">
        <v>420</v>
      </c>
      <c r="AA2731" s="631" t="str">
        <f t="shared" si="13"/>
        <v>INSERT INTO UPK.main_masters.mm_buhin_no (data_id, buhin_no, coefficient, created_date, created_tantou_id) VALUES (2132, '67412JN90A-E', 1, GETDATE(), 999);</v>
      </c>
    </row>
    <row r="2732" spans="26:27">
      <c r="Z2732" s="631">
        <v>421</v>
      </c>
      <c r="AA2732" s="631" t="str">
        <f t="shared" si="13"/>
        <v>INSERT INTO UPK.main_masters.mm_buhin_no (data_id, buhin_no, coefficient, created_date, created_tantou_id) VALUES (2133, '674131AA0A', 1, GETDATE(), 999);</v>
      </c>
    </row>
    <row r="2733" spans="26:27">
      <c r="Z2733" s="631">
        <v>422</v>
      </c>
      <c r="AA2733" s="631" t="str">
        <f t="shared" si="13"/>
        <v>INSERT INTO UPK.main_masters.mm_buhin_no (data_id, buhin_no, coefficient, created_date, created_tantou_id) VALUES (2134, '674131AA0B', 1, GETDATE(), 999);</v>
      </c>
    </row>
    <row r="2734" spans="26:27">
      <c r="Z2734" s="631">
        <v>423</v>
      </c>
      <c r="AA2734" s="631" t="str">
        <f t="shared" si="13"/>
        <v>INSERT INTO UPK.main_masters.mm_buhin_no (data_id, buhin_no, coefficient, created_date, created_tantou_id) VALUES (2135, '674131AE0A', 1, GETDATE(), 999);</v>
      </c>
    </row>
    <row r="2735" spans="26:27">
      <c r="Z2735" s="631">
        <v>424</v>
      </c>
      <c r="AA2735" s="631" t="str">
        <f t="shared" si="13"/>
        <v>INSERT INTO UPK.main_masters.mm_buhin_no (data_id, buhin_no, coefficient, created_date, created_tantou_id) VALUES (2136, '674131VA0A', 1, GETDATE(), 999);</v>
      </c>
    </row>
    <row r="2736" spans="26:27">
      <c r="Z2736" s="631">
        <v>425</v>
      </c>
      <c r="AA2736" s="631" t="str">
        <f t="shared" si="13"/>
        <v>INSERT INTO UPK.main_masters.mm_buhin_no (data_id, buhin_no, coefficient, created_date, created_tantou_id) VALUES (2137, '674135TA0A', 1, GETDATE(), 999);</v>
      </c>
    </row>
    <row r="2737" spans="26:27">
      <c r="Z2737" s="631">
        <v>426</v>
      </c>
      <c r="AA2737" s="631" t="str">
        <f t="shared" si="13"/>
        <v>INSERT INTO UPK.main_masters.mm_buhin_no (data_id, buhin_no, coefficient, created_date, created_tantou_id) VALUES (2138, '674136RA0ABL', 1, GETDATE(), 999);</v>
      </c>
    </row>
    <row r="2738" spans="26:27">
      <c r="Z2738" s="631">
        <v>427</v>
      </c>
      <c r="AA2738" s="631" t="str">
        <f t="shared" si="13"/>
        <v>INSERT INTO UPK.main_masters.mm_buhin_no (data_id, buhin_no, coefficient, created_date, created_tantou_id) VALUES (2139, '674136RL0B', 1, GETDATE(), 999);</v>
      </c>
    </row>
    <row r="2739" spans="26:27">
      <c r="Z2739" s="631">
        <v>428</v>
      </c>
      <c r="AA2739" s="631" t="str">
        <f t="shared" si="13"/>
        <v>INSERT INTO UPK.main_masters.mm_buhin_no (data_id, buhin_no, coefficient, created_date, created_tantou_id) VALUES (2140, '674136US0B', 1, GETDATE(), 999);</v>
      </c>
    </row>
    <row r="2740" spans="26:27">
      <c r="Z2740" s="631">
        <v>429</v>
      </c>
      <c r="AA2740" s="631" t="str">
        <f t="shared" si="13"/>
        <v>INSERT INTO UPK.main_masters.mm_buhin_no (data_id, buhin_no, coefficient, created_date, created_tantou_id) VALUES (2141, '67413JN20A', 1, GETDATE(), 999);</v>
      </c>
    </row>
    <row r="2741" spans="26:27">
      <c r="Z2741" s="631">
        <v>430</v>
      </c>
      <c r="AA2741" s="631" t="str">
        <f t="shared" si="13"/>
        <v>INSERT INTO UPK.main_masters.mm_buhin_no (data_id, buhin_no, coefficient, created_date, created_tantou_id) VALUES (2142, '67413JN20A-G', 1, GETDATE(), 999);</v>
      </c>
    </row>
    <row r="2742" spans="26:27">
      <c r="Z2742" s="631">
        <v>431</v>
      </c>
      <c r="AA2742" s="631" t="str">
        <f t="shared" si="13"/>
        <v>INSERT INTO UPK.main_masters.mm_buhin_no (data_id, buhin_no, coefficient, created_date, created_tantou_id) VALUES (2143, '67413JN90A', 1, GETDATE(), 999);</v>
      </c>
    </row>
    <row r="2743" spans="26:27">
      <c r="Z2743" s="631">
        <v>432</v>
      </c>
      <c r="AA2743" s="631" t="str">
        <f t="shared" si="13"/>
        <v>INSERT INTO UPK.main_masters.mm_buhin_no (data_id, buhin_no, coefficient, created_date, created_tantou_id) VALUES (2144, '67413JN90A-E', 1, GETDATE(), 999);</v>
      </c>
    </row>
    <row r="2744" spans="26:27">
      <c r="Z2744" s="631">
        <v>433</v>
      </c>
      <c r="AA2744" s="631" t="str">
        <f t="shared" si="13"/>
        <v>INSERT INTO UPK.main_masters.mm_buhin_no (data_id, buhin_no, coefficient, created_date, created_tantou_id) VALUES (2145, '67416JG01A', 1, GETDATE(), 999);</v>
      </c>
    </row>
    <row r="2745" spans="26:27">
      <c r="Z2745" s="631">
        <v>434</v>
      </c>
      <c r="AA2745" s="631" t="str">
        <f t="shared" si="13"/>
        <v>INSERT INTO UPK.main_masters.mm_buhin_no (data_id, buhin_no, coefficient, created_date, created_tantou_id) VALUES (2146, '67416JG01A-G', 1, GETDATE(), 999);</v>
      </c>
    </row>
    <row r="2746" spans="26:27">
      <c r="Z2746" s="631">
        <v>435</v>
      </c>
      <c r="AA2746" s="631" t="str">
        <f t="shared" si="13"/>
        <v>INSERT INTO UPK.main_masters.mm_buhin_no (data_id, buhin_no, coefficient, created_date, created_tantou_id) VALUES (2147, '674184CB0A', 1, GETDATE(), 999);</v>
      </c>
    </row>
    <row r="2747" spans="26:27">
      <c r="Z2747" s="631">
        <v>436</v>
      </c>
      <c r="AA2747" s="631" t="str">
        <f t="shared" si="13"/>
        <v>INSERT INTO UPK.main_masters.mm_buhin_no (data_id, buhin_no, coefficient, created_date, created_tantou_id) VALUES (2148, '67418JN20A', 1, GETDATE(), 999);</v>
      </c>
    </row>
    <row r="2748" spans="26:27">
      <c r="Z2748" s="631">
        <v>437</v>
      </c>
      <c r="AA2748" s="631" t="str">
        <f t="shared" si="13"/>
        <v>INSERT INTO UPK.main_masters.mm_buhin_no (data_id, buhin_no, coefficient, created_date, created_tantou_id) VALUES (2149, '674191AT0A', 1, GETDATE(), 999);</v>
      </c>
    </row>
    <row r="2749" spans="26:27">
      <c r="Z2749" s="631">
        <v>438</v>
      </c>
      <c r="AA2749" s="631" t="str">
        <f t="shared" si="13"/>
        <v>INSERT INTO UPK.main_masters.mm_buhin_no (data_id, buhin_no, coefficient, created_date, created_tantou_id) VALUES (2150, '67419JN20A', 1, GETDATE(), 999);</v>
      </c>
    </row>
    <row r="2750" spans="26:27">
      <c r="Z2750" s="631">
        <v>439</v>
      </c>
      <c r="AA2750" s="631" t="str">
        <f t="shared" si="13"/>
        <v>INSERT INTO UPK.main_masters.mm_buhin_no (data_id, buhin_no, coefficient, created_date, created_tantou_id) VALUES (2151, '67419JN90A', 1, GETDATE(), 999);</v>
      </c>
    </row>
    <row r="2751" spans="26:27">
      <c r="Z2751" s="631">
        <v>440</v>
      </c>
      <c r="AA2751" s="631" t="str">
        <f t="shared" si="13"/>
        <v>INSERT INTO UPK.main_masters.mm_buhin_no (data_id, buhin_no, coefficient, created_date, created_tantou_id) VALUES (2152, '674664CB0A', 1, GETDATE(), 999);</v>
      </c>
    </row>
    <row r="2752" spans="26:27">
      <c r="Z2752" s="631">
        <v>441</v>
      </c>
      <c r="AA2752" s="631" t="str">
        <f t="shared" si="13"/>
        <v>INSERT INTO UPK.main_masters.mm_buhin_no (data_id, buhin_no, coefficient, created_date, created_tantou_id) VALUES (2153, '674664CB0A-E', 1, GETDATE(), 999);</v>
      </c>
    </row>
    <row r="2753" spans="26:27">
      <c r="Z2753" s="631">
        <v>442</v>
      </c>
      <c r="AA2753" s="631" t="str">
        <f t="shared" si="13"/>
        <v>INSERT INTO UPK.main_masters.mm_buhin_no (data_id, buhin_no, coefficient, created_date, created_tantou_id) VALUES (2154, '67466JN20A', 1, GETDATE(), 999);</v>
      </c>
    </row>
    <row r="2754" spans="26:27">
      <c r="Z2754" s="631">
        <v>443</v>
      </c>
      <c r="AA2754" s="631" t="str">
        <f t="shared" si="13"/>
        <v>INSERT INTO UPK.main_masters.mm_buhin_no (data_id, buhin_no, coefficient, created_date, created_tantou_id) VALUES (2155, '674666RA0A', 1, GETDATE(), 999);</v>
      </c>
    </row>
    <row r="2755" spans="26:27">
      <c r="Z2755" s="631">
        <v>444</v>
      </c>
      <c r="AA2755" s="631" t="str">
        <f t="shared" si="13"/>
        <v>INSERT INTO UPK.main_masters.mm_buhin_no (data_id, buhin_no, coefficient, created_date, created_tantou_id) VALUES (2156, '674676RA0A', 1, GETDATE(), 999);</v>
      </c>
    </row>
    <row r="2756" spans="26:27">
      <c r="Z2756" s="631">
        <v>445</v>
      </c>
      <c r="AA2756" s="631" t="str">
        <f t="shared" si="13"/>
        <v>INSERT INTO UPK.main_masters.mm_buhin_no (data_id, buhin_no, coefficient, created_date, created_tantou_id) VALUES (2157, '674674CC0A', 1, GETDATE(), 999);</v>
      </c>
    </row>
    <row r="2757" spans="26:27">
      <c r="Z2757" s="631">
        <v>446</v>
      </c>
      <c r="AA2757" s="631" t="str">
        <f t="shared" si="13"/>
        <v>INSERT INTO UPK.main_masters.mm_buhin_no (data_id, buhin_no, coefficient, created_date, created_tantou_id) VALUES (2158, '674674CC0A-E', 1, GETDATE(), 999);</v>
      </c>
    </row>
    <row r="2758" spans="26:27">
      <c r="Z2758" s="631">
        <v>447</v>
      </c>
      <c r="AA2758" s="631" t="str">
        <f t="shared" si="13"/>
        <v>INSERT INTO UPK.main_masters.mm_buhin_no (data_id, buhin_no, coefficient, created_date, created_tantou_id) VALUES (2159, '675031JA0ACE', 1, GETDATE(), 999);</v>
      </c>
    </row>
    <row r="2759" spans="26:27">
      <c r="Z2759" s="631">
        <v>448</v>
      </c>
      <c r="AA2759" s="631" t="str">
        <f t="shared" si="13"/>
        <v>INSERT INTO UPK.main_masters.mm_buhin_no (data_id, buhin_no, coefficient, created_date, created_tantou_id) VALUES (2160, '676121GR0AT1', 1, GETDATE(), 999);</v>
      </c>
    </row>
    <row r="2760" spans="26:27">
      <c r="Z2760" s="631">
        <v>449</v>
      </c>
      <c r="AA2760" s="631" t="str">
        <f t="shared" si="13"/>
        <v>INSERT INTO UPK.main_masters.mm_buhin_no (data_id, buhin_no, coefficient, created_date, created_tantou_id) VALUES (2161, '676121GR0AT2', 1, GETDATE(), 999);</v>
      </c>
    </row>
    <row r="2761" spans="26:27">
      <c r="Z2761" s="631">
        <v>450</v>
      </c>
      <c r="AA2761" s="631" t="str">
        <f t="shared" ref="AA2761:AA2824" si="14">$Y$2310&amp;AA1041&amp;", '"&amp;TRIM(AB1041)&amp;"', "&amp;AC1041&amp;", GETDATE(), 999);"</f>
        <v>INSERT INTO UPK.main_masters.mm_buhin_no (data_id, buhin_no, coefficient, created_date, created_tantou_id) VALUES (2162, '676131GR0AT1', 1, GETDATE(), 999);</v>
      </c>
    </row>
    <row r="2762" spans="26:27">
      <c r="Z2762" s="631">
        <v>451</v>
      </c>
      <c r="AA2762" s="631" t="str">
        <f t="shared" si="14"/>
        <v>INSERT INTO UPK.main_masters.mm_buhin_no (data_id, buhin_no, coefficient, created_date, created_tantou_id) VALUES (2163, '676131GR0AT2', 1, GETDATE(), 999);</v>
      </c>
    </row>
    <row r="2763" spans="26:27">
      <c r="Z2763" s="631">
        <v>452</v>
      </c>
      <c r="AA2763" s="631" t="str">
        <f t="shared" si="14"/>
        <v>INSERT INTO UPK.main_masters.mm_buhin_no (data_id, buhin_no, coefficient, created_date, created_tantou_id) VALUES (2164, '676325TA0A', 1, GETDATE(), 999);</v>
      </c>
    </row>
    <row r="2764" spans="26:27">
      <c r="Z2764" s="631">
        <v>453</v>
      </c>
      <c r="AA2764" s="631" t="str">
        <f t="shared" si="14"/>
        <v>INSERT INTO UPK.main_masters.mm_buhin_no (data_id, buhin_no, coefficient, created_date, created_tantou_id) VALUES (2165, '67632JM00A', 1, GETDATE(), 999);</v>
      </c>
    </row>
    <row r="2765" spans="26:27">
      <c r="Z2765" s="631">
        <v>454</v>
      </c>
      <c r="AA2765" s="631" t="str">
        <f t="shared" si="14"/>
        <v>INSERT INTO UPK.main_masters.mm_buhin_no (data_id, buhin_no, coefficient, created_date, created_tantou_id) VALUES (2166, '67633JM00A', 1, GETDATE(), 999);</v>
      </c>
    </row>
    <row r="2766" spans="26:27">
      <c r="Z2766" s="631">
        <v>455</v>
      </c>
      <c r="AA2766" s="631" t="str">
        <f t="shared" si="14"/>
        <v>INSERT INTO UPK.main_masters.mm_buhin_no (data_id, buhin_no, coefficient, created_date, created_tantou_id) VALUES (2167, '678701AE0A03', 1, GETDATE(), 999);</v>
      </c>
    </row>
    <row r="2767" spans="26:27">
      <c r="Z2767" s="631">
        <v>456</v>
      </c>
      <c r="AA2767" s="631" t="str">
        <f t="shared" si="14"/>
        <v>INSERT INTO UPK.main_masters.mm_buhin_no (data_id, buhin_no, coefficient, created_date, created_tantou_id) VALUES (2168, '678701AE0A04', 1, GETDATE(), 999);</v>
      </c>
    </row>
    <row r="2768" spans="26:27">
      <c r="Z2768" s="631">
        <v>457</v>
      </c>
      <c r="AA2768" s="631" t="str">
        <f t="shared" si="14"/>
        <v>INSERT INTO UPK.main_masters.mm_buhin_no (data_id, buhin_no, coefficient, created_date, created_tantou_id) VALUES (2169, '678701AE0A05', 1, GETDATE(), 999);</v>
      </c>
    </row>
    <row r="2769" spans="26:27">
      <c r="Z2769" s="631">
        <v>458</v>
      </c>
      <c r="AA2769" s="631" t="str">
        <f t="shared" si="14"/>
        <v>INSERT INTO UPK.main_masters.mm_buhin_no (data_id, buhin_no, coefficient, created_date, created_tantou_id) VALUES (2170, '678701JA0A03', 1, GETDATE(), 999);</v>
      </c>
    </row>
    <row r="2770" spans="26:27">
      <c r="Z2770" s="631">
        <v>459</v>
      </c>
      <c r="AA2770" s="631" t="str">
        <f t="shared" si="14"/>
        <v>INSERT INTO UPK.main_masters.mm_buhin_no (data_id, buhin_no, coefficient, created_date, created_tantou_id) VALUES (2171, '678701JA0A04', 1, GETDATE(), 999);</v>
      </c>
    </row>
    <row r="2771" spans="26:27">
      <c r="Z2771" s="631">
        <v>460</v>
      </c>
      <c r="AA2771" s="631" t="str">
        <f t="shared" si="14"/>
        <v>INSERT INTO UPK.main_masters.mm_buhin_no (data_id, buhin_no, coefficient, created_date, created_tantou_id) VALUES (2172, '678701JA0A06', 1, GETDATE(), 999);</v>
      </c>
    </row>
    <row r="2772" spans="26:27">
      <c r="Z2772" s="631">
        <v>461</v>
      </c>
      <c r="AA2772" s="631" t="str">
        <f t="shared" si="14"/>
        <v>INSERT INTO UPK.main_masters.mm_buhin_no (data_id, buhin_no, coefficient, created_date, created_tantou_id) VALUES (2173, '678701JB0A03', 1, GETDATE(), 999);</v>
      </c>
    </row>
    <row r="2773" spans="26:27">
      <c r="Z2773" s="631">
        <v>462</v>
      </c>
      <c r="AA2773" s="631" t="str">
        <f t="shared" si="14"/>
        <v>INSERT INTO UPK.main_masters.mm_buhin_no (data_id, buhin_no, coefficient, created_date, created_tantou_id) VALUES (2174, '678701JB0A04', 1, GETDATE(), 999);</v>
      </c>
    </row>
    <row r="2774" spans="26:27">
      <c r="Z2774" s="631">
        <v>463</v>
      </c>
      <c r="AA2774" s="631" t="str">
        <f t="shared" si="14"/>
        <v>INSERT INTO UPK.main_masters.mm_buhin_no (data_id, buhin_no, coefficient, created_date, created_tantou_id) VALUES (2175, '678701JB0A06', 1, GETDATE(), 999);</v>
      </c>
    </row>
    <row r="2775" spans="26:27">
      <c r="Z2775" s="631">
        <v>464</v>
      </c>
      <c r="AA2775" s="631" t="str">
        <f t="shared" si="14"/>
        <v>INSERT INTO UPK.main_masters.mm_buhin_no (data_id, buhin_no, coefficient, created_date, created_tantou_id) VALUES (2176, '678701VA0A06', 1, GETDATE(), 999);</v>
      </c>
    </row>
    <row r="2776" spans="26:27">
      <c r="Z2776" s="631">
        <v>465</v>
      </c>
      <c r="AA2776" s="631" t="str">
        <f t="shared" si="14"/>
        <v>INSERT INTO UPK.main_masters.mm_buhin_no (data_id, buhin_no, coefficient, created_date, created_tantou_id) VALUES (2177, '678701ZR0A03', 1, GETDATE(), 999);</v>
      </c>
    </row>
    <row r="2777" spans="26:27">
      <c r="Z2777" s="631">
        <v>466</v>
      </c>
      <c r="AA2777" s="631" t="str">
        <f t="shared" si="14"/>
        <v>INSERT INTO UPK.main_masters.mm_buhin_no (data_id, buhin_no, coefficient, created_date, created_tantou_id) VALUES (2178, '678701ZR0A04', 1, GETDATE(), 999);</v>
      </c>
    </row>
    <row r="2778" spans="26:27">
      <c r="Z2778" s="631">
        <v>467</v>
      </c>
      <c r="AA2778" s="631" t="str">
        <f t="shared" si="14"/>
        <v>INSERT INTO UPK.main_masters.mm_buhin_no (data_id, buhin_no, coefficient, created_date, created_tantou_id) VALUES (2179, '67870JN20A03', 1, GETDATE(), 999);</v>
      </c>
    </row>
    <row r="2779" spans="26:27">
      <c r="Z2779" s="631">
        <v>468</v>
      </c>
      <c r="AA2779" s="631" t="str">
        <f t="shared" si="14"/>
        <v>INSERT INTO UPK.main_masters.mm_buhin_no (data_id, buhin_no, coefficient, created_date, created_tantou_id) VALUES (2180, '67870JN20A04', 1, GETDATE(), 999);</v>
      </c>
    </row>
    <row r="2780" spans="26:27">
      <c r="Z2780" s="631">
        <v>469</v>
      </c>
      <c r="AA2780" s="631" t="str">
        <f t="shared" si="14"/>
        <v>INSERT INTO UPK.main_masters.mm_buhin_no (data_id, buhin_no, coefficient, created_date, created_tantou_id) VALUES (2181, '67870JN20A05', 1, GETDATE(), 999);</v>
      </c>
    </row>
    <row r="2781" spans="26:27">
      <c r="Z2781" s="631">
        <v>470</v>
      </c>
      <c r="AA2781" s="631" t="str">
        <f t="shared" si="14"/>
        <v>INSERT INTO UPK.main_masters.mm_buhin_no (data_id, buhin_no, coefficient, created_date, created_tantou_id) VALUES (2182, '73141JM010', 1, GETDATE(), 999);</v>
      </c>
    </row>
    <row r="2782" spans="26:27">
      <c r="Z2782" s="631">
        <v>471</v>
      </c>
      <c r="AA2782" s="631" t="str">
        <f t="shared" si="14"/>
        <v>INSERT INTO UPK.main_masters.mm_buhin_no (data_id, buhin_no, coefficient, created_date, created_tantou_id) VALUES (2183, '73152JM010', 1, GETDATE(), 999);</v>
      </c>
    </row>
    <row r="2783" spans="26:27">
      <c r="Z2783" s="631">
        <v>472</v>
      </c>
      <c r="AA2783" s="631" t="str">
        <f t="shared" si="14"/>
        <v>INSERT INTO UPK.main_masters.mm_buhin_no (data_id, buhin_no, coefficient, created_date, created_tantou_id) VALUES (2184, '73153JM010', 1, GETDATE(), 999);</v>
      </c>
    </row>
    <row r="2784" spans="26:27">
      <c r="Z2784" s="631">
        <v>473</v>
      </c>
      <c r="AA2784" s="631" t="str">
        <f t="shared" si="14"/>
        <v>INSERT INTO UPK.main_masters.mm_buhin_no (data_id, buhin_no, coefficient, created_date, created_tantou_id) VALUES (2185, '732113VA0A', 1, GETDATE(), 999);</v>
      </c>
    </row>
    <row r="2785" spans="26:27">
      <c r="Z2785" s="631">
        <v>474</v>
      </c>
      <c r="AA2785" s="631" t="str">
        <f t="shared" si="14"/>
        <v>INSERT INTO UPK.main_masters.mm_buhin_no (data_id, buhin_no, coefficient, created_date, created_tantou_id) VALUES (2186, '732113XA0A', 1, GETDATE(), 999);</v>
      </c>
    </row>
    <row r="2786" spans="26:27">
      <c r="Z2786" s="631">
        <v>475</v>
      </c>
      <c r="AA2786" s="631" t="str">
        <f t="shared" si="14"/>
        <v>INSERT INTO UPK.main_masters.mm_buhin_no (data_id, buhin_no, coefficient, created_date, created_tantou_id) VALUES (2187, '732113XE0A', 1, GETDATE(), 999);</v>
      </c>
    </row>
    <row r="2787" spans="26:27">
      <c r="Z2787" s="631">
        <v>476</v>
      </c>
      <c r="AA2787" s="631" t="str">
        <f t="shared" si="14"/>
        <v>INSERT INTO UPK.main_masters.mm_buhin_no (data_id, buhin_no, coefficient, created_date, created_tantou_id) VALUES (2188, '732114CC1A', 1, GETDATE(), 999);</v>
      </c>
    </row>
    <row r="2788" spans="26:27">
      <c r="Z2788" s="631">
        <v>477</v>
      </c>
      <c r="AA2788" s="631" t="str">
        <f t="shared" si="14"/>
        <v>INSERT INTO UPK.main_masters.mm_buhin_no (data_id, buhin_no, coefficient, created_date, created_tantou_id) VALUES (2189, '732115TA0A', 1, GETDATE(), 999);</v>
      </c>
    </row>
    <row r="2789" spans="26:27">
      <c r="Z2789" s="631">
        <v>478</v>
      </c>
      <c r="AA2789" s="631" t="str">
        <f t="shared" si="14"/>
        <v>INSERT INTO UPK.main_masters.mm_buhin_no (data_id, buhin_no, coefficient, created_date, created_tantou_id) VALUES (2190, '73211JM000', 1, GETDATE(), 999);</v>
      </c>
    </row>
    <row r="2790" spans="26:27">
      <c r="Z2790" s="631">
        <v>479</v>
      </c>
      <c r="AA2790" s="631" t="str">
        <f t="shared" si="14"/>
        <v>INSERT INTO UPK.main_masters.mm_buhin_no (data_id, buhin_no, coefficient, created_date, created_tantou_id) VALUES (2191, '73211JN22A', 1, GETDATE(), 999);</v>
      </c>
    </row>
    <row r="2791" spans="26:27">
      <c r="Z2791" s="631">
        <v>480</v>
      </c>
      <c r="AA2791" s="631" t="str">
        <f t="shared" si="14"/>
        <v>INSERT INTO UPK.main_masters.mm_buhin_no (data_id, buhin_no, coefficient, created_date, created_tantou_id) VALUES (2192, '732123XC0A', 1, GETDATE(), 999);</v>
      </c>
    </row>
    <row r="2792" spans="26:27">
      <c r="Z2792" s="631">
        <v>481</v>
      </c>
      <c r="AA2792" s="631" t="str">
        <f t="shared" si="14"/>
        <v>INSERT INTO UPK.main_masters.mm_buhin_no (data_id, buhin_no, coefficient, created_date, created_tantou_id) VALUES (2193, '73231JN22A', 1, GETDATE(), 999);</v>
      </c>
    </row>
    <row r="2793" spans="26:27">
      <c r="Z2793" s="631">
        <v>482</v>
      </c>
      <c r="AA2793" s="631" t="str">
        <f t="shared" si="14"/>
        <v>INSERT INTO UPK.main_masters.mm_buhin_no (data_id, buhin_no, coefficient, created_date, created_tantou_id) VALUES (2194, '732323XC0A', 1, GETDATE(), 999);</v>
      </c>
    </row>
    <row r="2794" spans="26:27">
      <c r="Z2794" s="631">
        <v>483</v>
      </c>
      <c r="AA2794" s="631" t="str">
        <f t="shared" si="14"/>
        <v>INSERT INTO UPK.main_masters.mm_buhin_no (data_id, buhin_no, coefficient, created_date, created_tantou_id) VALUES (2195, '73232JM000', 1, GETDATE(), 999);</v>
      </c>
    </row>
    <row r="2795" spans="26:27">
      <c r="Z2795" s="631">
        <v>484</v>
      </c>
      <c r="AA2795" s="631" t="str">
        <f t="shared" si="14"/>
        <v>INSERT INTO UPK.main_masters.mm_buhin_no (data_id, buhin_no, coefficient, created_date, created_tantou_id) VALUES (2196, '732333VA0A', 1, GETDATE(), 999);</v>
      </c>
    </row>
    <row r="2796" spans="26:27">
      <c r="Z2796" s="631">
        <v>485</v>
      </c>
      <c r="AA2796" s="631" t="str">
        <f t="shared" si="14"/>
        <v>INSERT INTO UPK.main_masters.mm_buhin_no (data_id, buhin_no, coefficient, created_date, created_tantou_id) VALUES (2197, '732333XC0A', 1, GETDATE(), 999);</v>
      </c>
    </row>
    <row r="2797" spans="26:27">
      <c r="Z2797" s="631">
        <v>486</v>
      </c>
      <c r="AA2797" s="631" t="str">
        <f t="shared" si="14"/>
        <v>INSERT INTO UPK.main_masters.mm_buhin_no (data_id, buhin_no, coefficient, created_date, created_tantou_id) VALUES (2198, '732333XC0B', 1, GETDATE(), 999);</v>
      </c>
    </row>
    <row r="2798" spans="26:27">
      <c r="Z2798" s="631">
        <v>487</v>
      </c>
      <c r="AA2798" s="631" t="str">
        <f t="shared" si="14"/>
        <v>INSERT INTO UPK.main_masters.mm_buhin_no (data_id, buhin_no, coefficient, created_date, created_tantou_id) VALUES (2199, '732333XC0C', 1, GETDATE(), 999);</v>
      </c>
    </row>
    <row r="2799" spans="26:27">
      <c r="Z2799" s="631">
        <v>488</v>
      </c>
      <c r="AA2799" s="631" t="str">
        <f t="shared" si="14"/>
        <v>INSERT INTO UPK.main_masters.mm_buhin_no (data_id, buhin_no, coefficient, created_date, created_tantou_id) VALUES (2200, '732333XE0A', 1, GETDATE(), 999);</v>
      </c>
    </row>
    <row r="2800" spans="26:27">
      <c r="Z2800" s="631">
        <v>489</v>
      </c>
      <c r="AA2800" s="631" t="str">
        <f t="shared" si="14"/>
        <v>INSERT INTO UPK.main_masters.mm_buhin_no (data_id, buhin_no, coefficient, created_date, created_tantou_id) VALUES (2201, '732333XE0B', 1, GETDATE(), 999);</v>
      </c>
    </row>
    <row r="2801" spans="26:27">
      <c r="Z2801" s="631">
        <v>490</v>
      </c>
      <c r="AA2801" s="631" t="str">
        <f t="shared" si="14"/>
        <v>INSERT INTO UPK.main_masters.mm_buhin_no (data_id, buhin_no, coefficient, created_date, created_tantou_id) VALUES (2202, '732333XE0C', 1, GETDATE(), 999);</v>
      </c>
    </row>
    <row r="2802" spans="26:27">
      <c r="Z2802" s="631">
        <v>491</v>
      </c>
      <c r="AA2802" s="631" t="str">
        <f t="shared" si="14"/>
        <v>INSERT INTO UPK.main_masters.mm_buhin_no (data_id, buhin_no, coefficient, created_date, created_tantou_id) VALUES (2203, '732343VA0A', 1, GETDATE(), 999);</v>
      </c>
    </row>
    <row r="2803" spans="26:27">
      <c r="Z2803" s="631">
        <v>492</v>
      </c>
      <c r="AA2803" s="631" t="str">
        <f t="shared" si="14"/>
        <v>INSERT INTO UPK.main_masters.mm_buhin_no (data_id, buhin_no, coefficient, created_date, created_tantou_id) VALUES (2204, '732353VA0A', 1, GETDATE(), 999);</v>
      </c>
    </row>
    <row r="2804" spans="26:27">
      <c r="Z2804" s="631">
        <v>493</v>
      </c>
      <c r="AA2804" s="631" t="str">
        <f t="shared" si="14"/>
        <v>INSERT INTO UPK.main_masters.mm_buhin_no (data_id, buhin_no, coefficient, created_date, created_tantou_id) VALUES (2205, '73236JM000', 1, GETDATE(), 999);</v>
      </c>
    </row>
    <row r="2805" spans="26:27">
      <c r="Z2805" s="631">
        <v>494</v>
      </c>
      <c r="AA2805" s="631" t="str">
        <f t="shared" si="14"/>
        <v>INSERT INTO UPK.main_masters.mm_buhin_no (data_id, buhin_no, coefficient, created_date, created_tantou_id) VALUES (2206, '73237JM000', 1, GETDATE(), 999);</v>
      </c>
    </row>
    <row r="2806" spans="26:27">
      <c r="Z2806" s="631">
        <v>495</v>
      </c>
      <c r="AA2806" s="631" t="str">
        <f t="shared" si="14"/>
        <v>INSERT INTO UPK.main_masters.mm_buhin_no (data_id, buhin_no, coefficient, created_date, created_tantou_id) VALUES (2207, '732424M700', 1, GETDATE(), 999);</v>
      </c>
    </row>
    <row r="2807" spans="26:27">
      <c r="Z2807" s="631">
        <v>496</v>
      </c>
      <c r="AA2807" s="631" t="str">
        <f t="shared" si="14"/>
        <v>INSERT INTO UPK.main_masters.mm_buhin_no (data_id, buhin_no, coefficient, created_date, created_tantou_id) VALUES (2208, '732425TA0A', 1, GETDATE(), 999);</v>
      </c>
    </row>
    <row r="2808" spans="26:27">
      <c r="Z2808" s="631">
        <v>497</v>
      </c>
      <c r="AA2808" s="631" t="str">
        <f t="shared" si="14"/>
        <v>INSERT INTO UPK.main_masters.mm_buhin_no (data_id, buhin_no, coefficient, created_date, created_tantou_id) VALUES (2209, '73252JM000', 1, GETDATE(), 999);</v>
      </c>
    </row>
    <row r="2809" spans="26:27">
      <c r="Z2809" s="631">
        <v>498</v>
      </c>
      <c r="AA2809" s="631" t="str">
        <f t="shared" si="14"/>
        <v>INSERT INTO UPK.main_masters.mm_buhin_no (data_id, buhin_no, coefficient, created_date, created_tantou_id) VALUES (2210, '732564M500', 1, GETDATE(), 999);</v>
      </c>
    </row>
    <row r="2810" spans="26:27">
      <c r="Z2810" s="631">
        <v>499</v>
      </c>
      <c r="AA2810" s="631" t="str">
        <f t="shared" si="14"/>
        <v>INSERT INTO UPK.main_masters.mm_buhin_no (data_id, buhin_no, coefficient, created_date, created_tantou_id) VALUES (2211, '732624M500', 1, GETDATE(), 999);</v>
      </c>
    </row>
    <row r="2811" spans="26:27">
      <c r="Z2811" s="631">
        <v>500</v>
      </c>
      <c r="AA2811" s="631" t="str">
        <f t="shared" si="14"/>
        <v>INSERT INTO UPK.main_masters.mm_buhin_no (data_id, buhin_no, coefficient, created_date, created_tantou_id) VALUES (2212, '732625TA0A', 1, GETDATE(), 999);</v>
      </c>
    </row>
    <row r="2812" spans="26:27">
      <c r="Z2812" s="631">
        <v>501</v>
      </c>
      <c r="AA2812" s="631" t="str">
        <f t="shared" si="14"/>
        <v>INSERT INTO UPK.main_masters.mm_buhin_no (data_id, buhin_no, coefficient, created_date, created_tantou_id) VALUES (2213, '732725TA0A', 1, GETDATE(), 999);</v>
      </c>
    </row>
    <row r="2813" spans="26:27">
      <c r="Z2813" s="631">
        <v>502</v>
      </c>
      <c r="AA2813" s="631" t="str">
        <f t="shared" si="14"/>
        <v>INSERT INTO UPK.main_masters.mm_buhin_no (data_id, buhin_no, coefficient, created_date, created_tantou_id) VALUES (2214, '742233XA0A', 1, GETDATE(), 999);</v>
      </c>
    </row>
    <row r="2814" spans="26:27">
      <c r="Z2814" s="631">
        <v>503</v>
      </c>
      <c r="AA2814" s="631" t="str">
        <f t="shared" si="14"/>
        <v>INSERT INTO UPK.main_masters.mm_buhin_no (data_id, buhin_no, coefficient, created_date, created_tantou_id) VALUES (2215, '742823XA0AUF', 1, GETDATE(), 999);</v>
      </c>
    </row>
    <row r="2815" spans="26:27">
      <c r="Z2815" s="631">
        <v>504</v>
      </c>
      <c r="AA2815" s="631" t="str">
        <f t="shared" si="14"/>
        <v>INSERT INTO UPK.main_masters.mm_buhin_no (data_id, buhin_no, coefficient, created_date, created_tantou_id) VALUES (2216, '742823XE0AUF', 1, GETDATE(), 999);</v>
      </c>
    </row>
    <row r="2816" spans="26:27">
      <c r="Z2816" s="631">
        <v>505</v>
      </c>
      <c r="AA2816" s="631" t="str">
        <f t="shared" si="14"/>
        <v>INSERT INTO UPK.main_masters.mm_buhin_no (data_id, buhin_no, coefficient, created_date, created_tantou_id) VALUES (2217, '742825YJ0A', 1, GETDATE(), 999);</v>
      </c>
    </row>
    <row r="2817" spans="26:27">
      <c r="Z2817" s="631">
        <v>506</v>
      </c>
      <c r="AA2817" s="631" t="str">
        <f t="shared" si="14"/>
        <v>INSERT INTO UPK.main_masters.mm_buhin_no (data_id, buhin_no, coefficient, created_date, created_tantou_id) VALUES (2218, '742825YJ0B', 1, GETDATE(), 999);</v>
      </c>
    </row>
    <row r="2818" spans="26:27">
      <c r="Z2818" s="631">
        <v>507</v>
      </c>
      <c r="AA2818" s="631" t="str">
        <f t="shared" si="14"/>
        <v>INSERT INTO UPK.main_masters.mm_buhin_no (data_id, buhin_no, coefficient, created_date, created_tantou_id) VALUES (2219, '742825YJ0D', 1, GETDATE(), 999);</v>
      </c>
    </row>
    <row r="2819" spans="26:27">
      <c r="Z2819" s="631">
        <v>508</v>
      </c>
      <c r="AA2819" s="631" t="str">
        <f t="shared" si="14"/>
        <v>INSERT INTO UPK.main_masters.mm_buhin_no (data_id, buhin_no, coefficient, created_date, created_tantou_id) VALUES (2220, '742833XA0A', 1, GETDATE(), 999);</v>
      </c>
    </row>
    <row r="2820" spans="26:27">
      <c r="Z2820" s="631">
        <v>509</v>
      </c>
      <c r="AA2820" s="631" t="str">
        <f t="shared" si="14"/>
        <v>INSERT INTO UPK.main_masters.mm_buhin_no (data_id, buhin_no, coefficient, created_date, created_tantou_id) VALUES (2221, '742833XA0B', 1, GETDATE(), 999);</v>
      </c>
    </row>
    <row r="2821" spans="26:27">
      <c r="Z2821" s="631">
        <v>510</v>
      </c>
      <c r="AA2821" s="631" t="str">
        <f t="shared" si="14"/>
        <v>INSERT INTO UPK.main_masters.mm_buhin_no (data_id, buhin_no, coefficient, created_date, created_tantou_id) VALUES (2222, '742D13XA0A', 1, GETDATE(), 999);</v>
      </c>
    </row>
    <row r="2822" spans="26:27">
      <c r="Z2822" s="631">
        <v>511</v>
      </c>
      <c r="AA2822" s="631" t="str">
        <f t="shared" si="14"/>
        <v>INSERT INTO UPK.main_masters.mm_buhin_no (data_id, buhin_no, coefficient, created_date, created_tantou_id) VALUES (2223, '742D13XA0B', 1, GETDATE(), 999);</v>
      </c>
    </row>
    <row r="2823" spans="26:27">
      <c r="Z2823" s="631">
        <v>512</v>
      </c>
      <c r="AA2823" s="631" t="str">
        <f t="shared" si="14"/>
        <v>INSERT INTO UPK.main_masters.mm_buhin_no (data_id, buhin_no, coefficient, created_date, created_tantou_id) VALUES (2224, '743171AA0A', 1, GETDATE(), 999);</v>
      </c>
    </row>
    <row r="2824" spans="26:27">
      <c r="Z2824" s="631">
        <v>513</v>
      </c>
      <c r="AA2824" s="631" t="str">
        <f t="shared" si="14"/>
        <v>INSERT INTO UPK.main_masters.mm_buhin_no (data_id, buhin_no, coefficient, created_date, created_tantou_id) VALUES (2225, '743174BD0A', 1, GETDATE(), 999);</v>
      </c>
    </row>
    <row r="2825" spans="26:27">
      <c r="Z2825" s="631">
        <v>514</v>
      </c>
      <c r="AA2825" s="631" t="str">
        <f t="shared" ref="AA2825:AA2888" si="15">$Y$2310&amp;AA1105&amp;", '"&amp;TRIM(AB1105)&amp;"', "&amp;AC1105&amp;", GETDATE(), 999);"</f>
        <v>INSERT INTO UPK.main_masters.mm_buhin_no (data_id, buhin_no, coefficient, created_date, created_tantou_id) VALUES (2226, '743174CB0A', 1, GETDATE(), 999);</v>
      </c>
    </row>
    <row r="2826" spans="26:27">
      <c r="Z2826" s="631">
        <v>515</v>
      </c>
      <c r="AA2826" s="631" t="str">
        <f t="shared" si="15"/>
        <v>INSERT INTO UPK.main_masters.mm_buhin_no (data_id, buhin_no, coefficient, created_date, created_tantou_id) VALUES (2227, '74317JG00A', 1, GETDATE(), 999);</v>
      </c>
    </row>
    <row r="2827" spans="26:27">
      <c r="Z2827" s="631">
        <v>516</v>
      </c>
      <c r="AA2827" s="631" t="str">
        <f t="shared" si="15"/>
        <v>INSERT INTO UPK.main_masters.mm_buhin_no (data_id, buhin_no, coefficient, created_date, created_tantou_id) VALUES (2228, '74317JG00A-K', 1, GETDATE(), 999);</v>
      </c>
    </row>
    <row r="2828" spans="26:27">
      <c r="Z2828" s="631">
        <v>517</v>
      </c>
      <c r="AA2828" s="631" t="str">
        <f t="shared" si="15"/>
        <v>INSERT INTO UPK.main_masters.mm_buhin_no (data_id, buhin_no, coefficient, created_date, created_tantou_id) VALUES (2229, '743225YJ0A', 1, GETDATE(), 999);</v>
      </c>
    </row>
    <row r="2829" spans="26:27">
      <c r="Z2829" s="631">
        <v>518</v>
      </c>
      <c r="AA2829" s="631" t="str">
        <f t="shared" si="15"/>
        <v>INSERT INTO UPK.main_masters.mm_buhin_no (data_id, buhin_no, coefficient, created_date, created_tantou_id) VALUES (2230, '743233XA0A', 1, GETDATE(), 999);</v>
      </c>
    </row>
    <row r="2830" spans="26:27">
      <c r="Z2830" s="631">
        <v>519</v>
      </c>
      <c r="AA2830" s="631" t="str">
        <f t="shared" si="15"/>
        <v>INSERT INTO UPK.main_masters.mm_buhin_no (data_id, buhin_no, coefficient, created_date, created_tantou_id) VALUES (2231, '743263XA0A', 1, GETDATE(), 999);</v>
      </c>
    </row>
    <row r="2831" spans="26:27">
      <c r="Z2831" s="631">
        <v>520</v>
      </c>
      <c r="AA2831" s="631" t="str">
        <f t="shared" si="15"/>
        <v>INSERT INTO UPK.main_masters.mm_buhin_no (data_id, buhin_no, coefficient, created_date, created_tantou_id) VALUES (2232, '743273XA0A', 1, GETDATE(), 999);</v>
      </c>
    </row>
    <row r="2832" spans="26:27">
      <c r="Z2832" s="631">
        <v>521</v>
      </c>
      <c r="AA2832" s="631" t="str">
        <f t="shared" si="15"/>
        <v>INSERT INTO UPK.main_masters.mm_buhin_no (data_id, buhin_no, coefficient, created_date, created_tantou_id) VALUES (2233, '743283XA0A', 1, GETDATE(), 999);</v>
      </c>
    </row>
    <row r="2833" spans="26:27">
      <c r="Z2833" s="631">
        <v>522</v>
      </c>
      <c r="AA2833" s="631" t="str">
        <f t="shared" si="15"/>
        <v>INSERT INTO UPK.main_masters.mm_buhin_no (data_id, buhin_no, coefficient, created_date, created_tantou_id) VALUES (2234, '743293XN0A', 1, GETDATE(), 999);</v>
      </c>
    </row>
    <row r="2834" spans="26:27">
      <c r="Z2834" s="631">
        <v>523</v>
      </c>
      <c r="AA2834" s="631" t="str">
        <f t="shared" si="15"/>
        <v>INSERT INTO UPK.main_masters.mm_buhin_no (data_id, buhin_no, coefficient, created_date, created_tantou_id) VALUES (2235, '7433201G00', 1, GETDATE(), 999);</v>
      </c>
    </row>
    <row r="2835" spans="26:27">
      <c r="Z2835" s="631">
        <v>524</v>
      </c>
      <c r="AA2835" s="631" t="str">
        <f t="shared" si="15"/>
        <v>INSERT INTO UPK.main_masters.mm_buhin_no (data_id, buhin_no, coefficient, created_date, created_tantou_id) VALUES (2236, '743321AA0A', 1, GETDATE(), 999);</v>
      </c>
    </row>
    <row r="2836" spans="26:27">
      <c r="Z2836" s="631">
        <v>525</v>
      </c>
      <c r="AA2836" s="631" t="str">
        <f t="shared" si="15"/>
        <v>INSERT INTO UPK.main_masters.mm_buhin_no (data_id, buhin_no, coefficient, created_date, created_tantou_id) VALUES (2237, '743321LA0A', 1, GETDATE(), 999);</v>
      </c>
    </row>
    <row r="2837" spans="26:27">
      <c r="Z2837" s="631">
        <v>526</v>
      </c>
      <c r="AA2837" s="631" t="str">
        <f t="shared" si="15"/>
        <v>INSERT INTO UPK.main_masters.mm_buhin_no (data_id, buhin_no, coefficient, created_date, created_tantou_id) VALUES (2238, '74332CA000', 1, GETDATE(), 999);</v>
      </c>
    </row>
    <row r="2838" spans="26:27">
      <c r="Z2838" s="631">
        <v>527</v>
      </c>
      <c r="AA2838" s="631" t="str">
        <f t="shared" si="15"/>
        <v>INSERT INTO UPK.main_masters.mm_buhin_no (data_id, buhin_no, coefficient, created_date, created_tantou_id) VALUES (2239, '743323VA0A', 1, GETDATE(), 999);</v>
      </c>
    </row>
    <row r="2839" spans="26:27">
      <c r="Z2839" s="631">
        <v>528</v>
      </c>
      <c r="AA2839" s="631" t="str">
        <f t="shared" si="15"/>
        <v>INSERT INTO UPK.main_masters.mm_buhin_no (data_id, buhin_no, coefficient, created_date, created_tantou_id) VALUES (2240, '743333VA0A', 1, GETDATE(), 999);</v>
      </c>
    </row>
    <row r="2840" spans="26:27">
      <c r="Z2840" s="631">
        <v>529</v>
      </c>
      <c r="AA2840" s="631" t="str">
        <f t="shared" si="15"/>
        <v>INSERT INTO UPK.main_masters.mm_buhin_no (data_id, buhin_no, coefficient, created_date, created_tantou_id) VALUES (2241, '743324CB0A', 1, GETDATE(), 999);</v>
      </c>
    </row>
    <row r="2841" spans="26:27">
      <c r="Z2841" s="631">
        <v>530</v>
      </c>
      <c r="AA2841" s="631" t="str">
        <f t="shared" si="15"/>
        <v>INSERT INTO UPK.main_masters.mm_buhin_no (data_id, buhin_no, coefficient, created_date, created_tantou_id) VALUES (2242, '743334CB0A', 1, GETDATE(), 999);</v>
      </c>
    </row>
    <row r="2842" spans="26:27">
      <c r="Z2842" s="631">
        <v>531</v>
      </c>
      <c r="AA2842" s="631" t="str">
        <f t="shared" si="15"/>
        <v>INSERT INTO UPK.main_masters.mm_buhin_no (data_id, buhin_no, coefficient, created_date, created_tantou_id) VALUES (2243, '743324M400', 1, GETDATE(), 999);</v>
      </c>
    </row>
    <row r="2843" spans="26:27">
      <c r="Z2843" s="631">
        <v>532</v>
      </c>
      <c r="AA2843" s="631" t="str">
        <f t="shared" si="15"/>
        <v>INSERT INTO UPK.main_masters.mm_buhin_no (data_id, buhin_no, coefficient, created_date, created_tantou_id) VALUES (2244, '743334M400', 1, GETDATE(), 999);</v>
      </c>
    </row>
    <row r="2844" spans="26:27">
      <c r="Z2844" s="631">
        <v>533</v>
      </c>
      <c r="AA2844" s="631" t="str">
        <f t="shared" si="15"/>
        <v>INSERT INTO UPK.main_masters.mm_buhin_no (data_id, buhin_no, coefficient, created_date, created_tantou_id) VALUES (2245, '743326RA0A', 1, GETDATE(), 999);</v>
      </c>
    </row>
    <row r="2845" spans="26:27">
      <c r="Z2845" s="631">
        <v>534</v>
      </c>
      <c r="AA2845" s="631" t="str">
        <f t="shared" si="15"/>
        <v>INSERT INTO UPK.main_masters.mm_buhin_no (data_id, buhin_no, coefficient, created_date, created_tantou_id) VALUES (2246, '743336RA0A', 1, GETDATE(), 999);</v>
      </c>
    </row>
    <row r="2846" spans="26:27">
      <c r="Z2846" s="631">
        <v>535</v>
      </c>
      <c r="AA2846" s="631" t="str">
        <f t="shared" si="15"/>
        <v>INSERT INTO UPK.main_masters.mm_buhin_no (data_id, buhin_no, coefficient, created_date, created_tantou_id) VALUES (2247, '7433301G00', 1, GETDATE(), 999);</v>
      </c>
    </row>
    <row r="2847" spans="26:27">
      <c r="Z2847" s="631">
        <v>536</v>
      </c>
      <c r="AA2847" s="631" t="str">
        <f t="shared" si="15"/>
        <v>INSERT INTO UPK.main_masters.mm_buhin_no (data_id, buhin_no, coefficient, created_date, created_tantou_id) VALUES (2248, '743331AA0A', 1, GETDATE(), 999);</v>
      </c>
    </row>
    <row r="2848" spans="26:27">
      <c r="Z2848" s="631">
        <v>537</v>
      </c>
      <c r="AA2848" s="631" t="str">
        <f t="shared" si="15"/>
        <v>INSERT INTO UPK.main_masters.mm_buhin_no (data_id, buhin_no, coefficient, created_date, created_tantou_id) VALUES (2249, '743331LA0A', 1, GETDATE(), 999);</v>
      </c>
    </row>
    <row r="2849" spans="26:27">
      <c r="Z2849" s="631">
        <v>538</v>
      </c>
      <c r="AA2849" s="631" t="str">
        <f t="shared" si="15"/>
        <v>INSERT INTO UPK.main_masters.mm_buhin_no (data_id, buhin_no, coefficient, created_date, created_tantou_id) VALUES (2250, '743338H70001', 1, GETDATE(), 999);</v>
      </c>
    </row>
    <row r="2850" spans="26:27">
      <c r="Z2850" s="631">
        <v>539</v>
      </c>
      <c r="AA2850" s="631" t="str">
        <f t="shared" si="15"/>
        <v>INSERT INTO UPK.main_masters.mm_buhin_no (data_id, buhin_no, coefficient, created_date, created_tantou_id) VALUES (2251, '743423VA0A', 1, GETDATE(), 999);</v>
      </c>
    </row>
    <row r="2851" spans="26:27">
      <c r="Z2851" s="631">
        <v>540</v>
      </c>
      <c r="AA2851" s="631" t="str">
        <f t="shared" si="15"/>
        <v>INSERT INTO UPK.main_masters.mm_buhin_no (data_id, buhin_no, coefficient, created_date, created_tantou_id) VALUES (2252, '743433VA0A', 1, GETDATE(), 999);</v>
      </c>
    </row>
    <row r="2852" spans="26:27">
      <c r="Z2852" s="631">
        <v>541</v>
      </c>
      <c r="AA2852" s="631" t="str">
        <f t="shared" si="15"/>
        <v>INSERT INTO UPK.main_masters.mm_buhin_no (data_id, buhin_no, coefficient, created_date, created_tantou_id) VALUES (2253, '743464M400', 1, GETDATE(), 999);</v>
      </c>
    </row>
    <row r="2853" spans="26:27">
      <c r="Z2853" s="631">
        <v>542</v>
      </c>
      <c r="AA2853" s="631" t="str">
        <f t="shared" si="15"/>
        <v>INSERT INTO UPK.main_masters.mm_buhin_no (data_id, buhin_no, coefficient, created_date, created_tantou_id) VALUES (2254, '743464M400-G', 1, GETDATE(), 999);</v>
      </c>
    </row>
    <row r="2854" spans="26:27">
      <c r="Z2854" s="631">
        <v>543</v>
      </c>
      <c r="AA2854" s="631" t="str">
        <f t="shared" si="15"/>
        <v>INSERT INTO UPK.main_masters.mm_buhin_no (data_id, buhin_no, coefficient, created_date, created_tantou_id) VALUES (2255, '743468H300', 1, GETDATE(), 999);</v>
      </c>
    </row>
    <row r="2855" spans="26:27">
      <c r="Z2855" s="631">
        <v>544</v>
      </c>
      <c r="AA2855" s="631" t="str">
        <f t="shared" si="15"/>
        <v>INSERT INTO UPK.main_masters.mm_buhin_no (data_id, buhin_no, coefficient, created_date, created_tantou_id) VALUES (2256, '74352EN012', 1, GETDATE(), 999);</v>
      </c>
    </row>
    <row r="2856" spans="26:27">
      <c r="Z2856" s="631">
        <v>545</v>
      </c>
      <c r="AA2856" s="631" t="str">
        <f t="shared" si="15"/>
        <v>INSERT INTO UPK.main_masters.mm_buhin_no (data_id, buhin_no, coefficient, created_date, created_tantou_id) VALUES (2257, '74353EN012', 1, GETDATE(), 999);</v>
      </c>
    </row>
    <row r="2857" spans="26:27">
      <c r="Z2857" s="631">
        <v>546</v>
      </c>
      <c r="AA2857" s="631" t="str">
        <f t="shared" si="15"/>
        <v>INSERT INTO UPK.main_masters.mm_buhin_no (data_id, buhin_no, coefficient, created_date, created_tantou_id) VALUES (2258, '743561AA0A', 1, GETDATE(), 999);</v>
      </c>
    </row>
    <row r="2858" spans="26:27">
      <c r="Z2858" s="631">
        <v>547</v>
      </c>
      <c r="AA2858" s="631" t="str">
        <f t="shared" si="15"/>
        <v>INSERT INTO UPK.main_masters.mm_buhin_no (data_id, buhin_no, coefficient, created_date, created_tantou_id) VALUES (2259, '743564CB0A', 1, GETDATE(), 999);</v>
      </c>
    </row>
    <row r="2859" spans="26:27">
      <c r="Z2859" s="631">
        <v>548</v>
      </c>
      <c r="AA2859" s="631" t="str">
        <f t="shared" si="15"/>
        <v>INSERT INTO UPK.main_masters.mm_buhin_no (data_id, buhin_no, coefficient, created_date, created_tantou_id) VALUES (2260, '743564CB0A-G', 1, GETDATE(), 999);</v>
      </c>
    </row>
    <row r="2860" spans="26:27">
      <c r="Z2860" s="631">
        <v>549</v>
      </c>
      <c r="AA2860" s="631" t="str">
        <f t="shared" si="15"/>
        <v>INSERT INTO UPK.main_masters.mm_buhin_no (data_id, buhin_no, coefficient, created_date, created_tantou_id) VALUES (2261, '743564CE0A', 1, GETDATE(), 999);</v>
      </c>
    </row>
    <row r="2861" spans="26:27">
      <c r="Z2861" s="631">
        <v>550</v>
      </c>
      <c r="AA2861" s="631" t="str">
        <f t="shared" si="15"/>
        <v>INSERT INTO UPK.main_masters.mm_buhin_no (data_id, buhin_no, coefficient, created_date, created_tantou_id) VALUES (2262, '743564CE0A-B', 1, GETDATE(), 999);</v>
      </c>
    </row>
    <row r="2862" spans="26:27">
      <c r="Z2862" s="631">
        <v>551</v>
      </c>
      <c r="AA2862" s="631" t="str">
        <f t="shared" si="15"/>
        <v>INSERT INTO UPK.main_masters.mm_buhin_no (data_id, buhin_no, coefficient, created_date, created_tantou_id) VALUES (2263, '743564CE0A-E', 1, GETDATE(), 999);</v>
      </c>
    </row>
    <row r="2863" spans="26:27">
      <c r="Z2863" s="631">
        <v>552</v>
      </c>
      <c r="AA2863" s="631" t="str">
        <f t="shared" si="15"/>
        <v>INSERT INTO UPK.main_masters.mm_buhin_no (data_id, buhin_no, coefficient, created_date, created_tantou_id) VALUES (2264, '743568H300', 1, GETDATE(), 999);</v>
      </c>
    </row>
    <row r="2864" spans="26:27">
      <c r="Z2864" s="631">
        <v>553</v>
      </c>
      <c r="AA2864" s="631" t="str">
        <f t="shared" si="15"/>
        <v>INSERT INTO UPK.main_masters.mm_buhin_no (data_id, buhin_no, coefficient, created_date, created_tantou_id) VALUES (2265, '74356AW000', 1, GETDATE(), 999);</v>
      </c>
    </row>
    <row r="2865" spans="26:27">
      <c r="Z2865" s="631">
        <v>554</v>
      </c>
      <c r="AA2865" s="631" t="str">
        <f t="shared" si="15"/>
        <v>INSERT INTO UPK.main_masters.mm_buhin_no (data_id, buhin_no, coefficient, created_date, created_tantou_id) VALUES (2266, '74356JG00A', 1, GETDATE(), 999);</v>
      </c>
    </row>
    <row r="2866" spans="26:27">
      <c r="Z2866" s="631">
        <v>555</v>
      </c>
      <c r="AA2866" s="631" t="str">
        <f t="shared" si="15"/>
        <v>INSERT INTO UPK.main_masters.mm_buhin_no (data_id, buhin_no, coefficient, created_date, created_tantou_id) VALUES (2267, '74356JG00A-B', 1, GETDATE(), 999);</v>
      </c>
    </row>
    <row r="2867" spans="26:27">
      <c r="Z2867" s="631">
        <v>556</v>
      </c>
      <c r="AA2867" s="631" t="str">
        <f t="shared" si="15"/>
        <v>INSERT INTO UPK.main_masters.mm_buhin_no (data_id, buhin_no, coefficient, created_date, created_tantou_id) VALUES (2268, '743621LA0A', 1, GETDATE(), 999);</v>
      </c>
    </row>
    <row r="2868" spans="26:27">
      <c r="Z2868" s="631">
        <v>557</v>
      </c>
      <c r="AA2868" s="631" t="str">
        <f t="shared" si="15"/>
        <v>INSERT INTO UPK.main_masters.mm_buhin_no (data_id, buhin_no, coefficient, created_date, created_tantou_id) VALUES (2269, '743631LA0A', 1, GETDATE(), 999);</v>
      </c>
    </row>
    <row r="2869" spans="26:27">
      <c r="Z2869" s="631">
        <v>558</v>
      </c>
      <c r="AA2869" s="631" t="str">
        <f t="shared" si="15"/>
        <v>INSERT INTO UPK.main_masters.mm_buhin_no (data_id, buhin_no, coefficient, created_date, created_tantou_id) VALUES (2270, '743661GR0A', 1, GETDATE(), 999);</v>
      </c>
    </row>
    <row r="2870" spans="26:27">
      <c r="Z2870" s="631">
        <v>559</v>
      </c>
      <c r="AA2870" s="631" t="str">
        <f t="shared" si="15"/>
        <v>INSERT INTO UPK.main_masters.mm_buhin_no (data_id, buhin_no, coefficient, created_date, created_tantou_id) VALUES (2271, '743661GR0B', 1, GETDATE(), 999);</v>
      </c>
    </row>
    <row r="2871" spans="26:27">
      <c r="Z2871" s="631">
        <v>560</v>
      </c>
      <c r="AA2871" s="631" t="str">
        <f t="shared" si="15"/>
        <v>INSERT INTO UPK.main_masters.mm_buhin_no (data_id, buhin_no, coefficient, created_date, created_tantou_id) VALUES (2272, '743661LA0B', 1, GETDATE(), 999);</v>
      </c>
    </row>
    <row r="2872" spans="26:27">
      <c r="Z2872" s="631">
        <v>561</v>
      </c>
      <c r="AA2872" s="631" t="str">
        <f t="shared" si="15"/>
        <v>INSERT INTO UPK.main_masters.mm_buhin_no (data_id, buhin_no, coefficient, created_date, created_tantou_id) VALUES (2273, '743664CB0A', 1, GETDATE(), 999);</v>
      </c>
    </row>
    <row r="2873" spans="26:27">
      <c r="Z2873" s="631">
        <v>562</v>
      </c>
      <c r="AA2873" s="631" t="str">
        <f t="shared" si="15"/>
        <v>INSERT INTO UPK.main_masters.mm_buhin_no (data_id, buhin_no, coefficient, created_date, created_tantou_id) VALUES (2274, '74366JG00A', 1, GETDATE(), 999);</v>
      </c>
    </row>
    <row r="2874" spans="26:27">
      <c r="Z2874" s="631">
        <v>563</v>
      </c>
      <c r="AA2874" s="631" t="str">
        <f t="shared" si="15"/>
        <v>INSERT INTO UPK.main_masters.mm_buhin_no (data_id, buhin_no, coefficient, created_date, created_tantou_id) VALUES (2275, '74366JM00A', 1, GETDATE(), 999);</v>
      </c>
    </row>
    <row r="2875" spans="26:27">
      <c r="Z2875" s="631">
        <v>564</v>
      </c>
      <c r="AA2875" s="631" t="str">
        <f t="shared" si="15"/>
        <v>INSERT INTO UPK.main_masters.mm_buhin_no (data_id, buhin_no, coefficient, created_date, created_tantou_id) VALUES (2276, '743671GR0A', 1, GETDATE(), 999);</v>
      </c>
    </row>
    <row r="2876" spans="26:27">
      <c r="Z2876" s="631">
        <v>565</v>
      </c>
      <c r="AA2876" s="631" t="str">
        <f t="shared" si="15"/>
        <v>INSERT INTO UPK.main_masters.mm_buhin_no (data_id, buhin_no, coefficient, created_date, created_tantou_id) VALUES (2277, '743671GR0B', 1, GETDATE(), 999);</v>
      </c>
    </row>
    <row r="2877" spans="26:27">
      <c r="Z2877" s="631">
        <v>566</v>
      </c>
      <c r="AA2877" s="631" t="str">
        <f t="shared" si="15"/>
        <v>INSERT INTO UPK.main_masters.mm_buhin_no (data_id, buhin_no, coefficient, created_date, created_tantou_id) VALUES (2278, '743724CB0A', 1, GETDATE(), 999);</v>
      </c>
    </row>
    <row r="2878" spans="26:27">
      <c r="Z2878" s="631">
        <v>567</v>
      </c>
      <c r="AA2878" s="631" t="str">
        <f t="shared" si="15"/>
        <v>INSERT INTO UPK.main_masters.mm_buhin_no (data_id, buhin_no, coefficient, created_date, created_tantou_id) VALUES (2279, '743726RA0A', 1, GETDATE(), 999);</v>
      </c>
    </row>
    <row r="2879" spans="26:27">
      <c r="Z2879" s="631">
        <v>568</v>
      </c>
      <c r="AA2879" s="631" t="str">
        <f t="shared" si="15"/>
        <v>INSERT INTO UPK.main_masters.mm_buhin_no (data_id, buhin_no, coefficient, created_date, created_tantou_id) VALUES (2280, '74372EN000', 1, GETDATE(), 999);</v>
      </c>
    </row>
    <row r="2880" spans="26:27">
      <c r="Z2880" s="631">
        <v>569</v>
      </c>
      <c r="AA2880" s="631" t="str">
        <f t="shared" si="15"/>
        <v>INSERT INTO UPK.main_masters.mm_buhin_no (data_id, buhin_no, coefficient, created_date, created_tantou_id) VALUES (2281, '74372EN100', 1, GETDATE(), 999);</v>
      </c>
    </row>
    <row r="2881" spans="26:27">
      <c r="Z2881" s="631">
        <v>570</v>
      </c>
      <c r="AA2881" s="631" t="str">
        <f t="shared" si="15"/>
        <v>INSERT INTO UPK.main_masters.mm_buhin_no (data_id, buhin_no, coefficient, created_date, created_tantou_id) VALUES (2282, '743843XA0A', 1, GETDATE(), 999);</v>
      </c>
    </row>
    <row r="2882" spans="26:27">
      <c r="Z2882" s="631">
        <v>571</v>
      </c>
      <c r="AA2882" s="631" t="str">
        <f t="shared" si="15"/>
        <v>INSERT INTO UPK.main_masters.mm_buhin_no (data_id, buhin_no, coefficient, created_date, created_tantou_id) VALUES (2283, '743F21GR0A', 1, GETDATE(), 999);</v>
      </c>
    </row>
    <row r="2883" spans="26:27">
      <c r="Z2883" s="631">
        <v>572</v>
      </c>
      <c r="AA2883" s="631" t="str">
        <f t="shared" si="15"/>
        <v>INSERT INTO UPK.main_masters.mm_buhin_no (data_id, buhin_no, coefficient, created_date, created_tantou_id) VALUES (2284, '743F31GR0A', 1, GETDATE(), 999);</v>
      </c>
    </row>
    <row r="2884" spans="26:27">
      <c r="Z2884" s="631">
        <v>573</v>
      </c>
      <c r="AA2884" s="631" t="str">
        <f t="shared" si="15"/>
        <v>INSERT INTO UPK.main_masters.mm_buhin_no (data_id, buhin_no, coefficient, created_date, created_tantou_id) VALUES (2285, '743F21GR0C', 1, GETDATE(), 999);</v>
      </c>
    </row>
    <row r="2885" spans="26:27">
      <c r="Z2885" s="631">
        <v>574</v>
      </c>
      <c r="AA2885" s="631" t="str">
        <f t="shared" si="15"/>
        <v>INSERT INTO UPK.main_masters.mm_buhin_no (data_id, buhin_no, coefficient, created_date, created_tantou_id) VALUES (2286, '743F31GR0C', 1, GETDATE(), 999);</v>
      </c>
    </row>
    <row r="2886" spans="26:27">
      <c r="Z2886" s="631">
        <v>575</v>
      </c>
      <c r="AA2886" s="631" t="str">
        <f t="shared" si="15"/>
        <v>INSERT INTO UPK.main_masters.mm_buhin_no (data_id, buhin_no, coefficient, created_date, created_tantou_id) VALUES (2287, '743F21GR0D', 1, GETDATE(), 999);</v>
      </c>
    </row>
    <row r="2887" spans="26:27">
      <c r="Z2887" s="631">
        <v>576</v>
      </c>
      <c r="AA2887" s="631" t="str">
        <f t="shared" si="15"/>
        <v>INSERT INTO UPK.main_masters.mm_buhin_no (data_id, buhin_no, coefficient, created_date, created_tantou_id) VALUES (2288, '743F31GR0D', 1, GETDATE(), 999);</v>
      </c>
    </row>
    <row r="2888" spans="26:27">
      <c r="Z2888" s="631">
        <v>577</v>
      </c>
      <c r="AA2888" s="631" t="str">
        <f t="shared" si="15"/>
        <v>INSERT INTO UPK.main_masters.mm_buhin_no (data_id, buhin_no, coefficient, created_date, created_tantou_id) VALUES (2289, '743F21GR0E', 1, GETDATE(), 999);</v>
      </c>
    </row>
    <row r="2889" spans="26:27">
      <c r="Z2889" s="631">
        <v>578</v>
      </c>
      <c r="AA2889" s="631" t="str">
        <f t="shared" ref="AA2889:AA2952" si="16">$Y$2310&amp;AA1169&amp;", '"&amp;TRIM(AB1169)&amp;"', "&amp;AC1169&amp;", GETDATE(), 999);"</f>
        <v>INSERT INTO UPK.main_masters.mm_buhin_no (data_id, buhin_no, coefficient, created_date, created_tantou_id) VALUES (2290, '743F31GR0E', 1, GETDATE(), 999);</v>
      </c>
    </row>
    <row r="2890" spans="26:27">
      <c r="Z2890" s="631">
        <v>579</v>
      </c>
      <c r="AA2890" s="631" t="str">
        <f t="shared" si="16"/>
        <v>INSERT INTO UPK.main_masters.mm_buhin_no (data_id, buhin_no, coefficient, created_date, created_tantou_id) VALUES (2291, '743F3JM00A', 1, GETDATE(), 999);</v>
      </c>
    </row>
    <row r="2891" spans="26:27">
      <c r="Z2891" s="631">
        <v>580</v>
      </c>
      <c r="AA2891" s="631" t="str">
        <f t="shared" si="16"/>
        <v>INSERT INTO UPK.main_masters.mm_buhin_no (data_id, buhin_no, coefficient, created_date, created_tantou_id) VALUES (2292, '743F63XA0A', 1, GETDATE(), 999);</v>
      </c>
    </row>
    <row r="2892" spans="26:27">
      <c r="Z2892" s="631">
        <v>581</v>
      </c>
      <c r="AA2892" s="631" t="str">
        <f t="shared" si="16"/>
        <v>INSERT INTO UPK.main_masters.mm_buhin_no (data_id, buhin_no, coefficient, created_date, created_tantou_id) VALUES (2293, '743F73XA0A', 1, GETDATE(), 999);</v>
      </c>
    </row>
    <row r="2893" spans="26:27">
      <c r="Z2893" s="631">
        <v>582</v>
      </c>
      <c r="AA2893" s="631" t="str">
        <f t="shared" si="16"/>
        <v>INSERT INTO UPK.main_masters.mm_buhin_no (data_id, buhin_no, coefficient, created_date, created_tantou_id) VALUES (2294, '743R23XA0A', 1, GETDATE(), 999);</v>
      </c>
    </row>
    <row r="2894" spans="26:27">
      <c r="Z2894" s="631">
        <v>583</v>
      </c>
      <c r="AA2894" s="631" t="str">
        <f t="shared" si="16"/>
        <v>INSERT INTO UPK.main_masters.mm_buhin_no (data_id, buhin_no, coefficient, created_date, created_tantou_id) VALUES (2295, '743R33XA0A', 1, GETDATE(), 999);</v>
      </c>
    </row>
    <row r="2895" spans="26:27">
      <c r="Z2895" s="631">
        <v>584</v>
      </c>
      <c r="AA2895" s="631" t="str">
        <f t="shared" si="16"/>
        <v>INSERT INTO UPK.main_masters.mm_buhin_no (data_id, buhin_no, coefficient, created_date, created_tantou_id) VALUES (2296, '743R43XA0A', 1, GETDATE(), 999);</v>
      </c>
    </row>
    <row r="2896" spans="26:27">
      <c r="Z2896" s="631">
        <v>585</v>
      </c>
      <c r="AA2896" s="631" t="str">
        <f t="shared" si="16"/>
        <v>INSERT INTO UPK.main_masters.mm_buhin_no (data_id, buhin_no, coefficient, created_date, created_tantou_id) VALUES (2297, '745161GR0A', 1, GETDATE(), 999);</v>
      </c>
    </row>
    <row r="2897" spans="26:27">
      <c r="Z2897" s="631">
        <v>586</v>
      </c>
      <c r="AA2897" s="631" t="str">
        <f t="shared" si="16"/>
        <v>INSERT INTO UPK.main_masters.mm_buhin_no (data_id, buhin_no, coefficient, created_date, created_tantou_id) VALUES (2298, '745161JA0A', 1, GETDATE(), 999);</v>
      </c>
    </row>
    <row r="2898" spans="26:27">
      <c r="Z2898" s="631">
        <v>587</v>
      </c>
      <c r="AA2898" s="631" t="str">
        <f t="shared" si="16"/>
        <v>INSERT INTO UPK.main_masters.mm_buhin_no (data_id, buhin_no, coefficient, created_date, created_tantou_id) VALUES (2299, '745161JB0A', 1, GETDATE(), 999);</v>
      </c>
    </row>
    <row r="2899" spans="26:27">
      <c r="Z2899" s="631">
        <v>588</v>
      </c>
      <c r="AA2899" s="631" t="str">
        <f t="shared" si="16"/>
        <v>INSERT INTO UPK.main_masters.mm_buhin_no (data_id, buhin_no, coefficient, created_date, created_tantou_id) VALUES (2300, '745166RA0A', 1, GETDATE(), 999);</v>
      </c>
    </row>
    <row r="2900" spans="26:27">
      <c r="Z2900" s="631">
        <v>589</v>
      </c>
      <c r="AA2900" s="631" t="str">
        <f t="shared" si="16"/>
        <v>INSERT INTO UPK.main_masters.mm_buhin_no (data_id, buhin_no, coefficient, created_date, created_tantou_id) VALUES (2301, '745168H310', 1, GETDATE(), 999);</v>
      </c>
    </row>
    <row r="2901" spans="26:27">
      <c r="Z2901" s="631">
        <v>590</v>
      </c>
      <c r="AA2901" s="631" t="str">
        <f t="shared" si="16"/>
        <v>INSERT INTO UPK.main_masters.mm_buhin_no (data_id, buhin_no, coefficient, created_date, created_tantou_id) VALUES (2302, '74516EN000', 1, GETDATE(), 999);</v>
      </c>
    </row>
    <row r="2902" spans="26:27">
      <c r="Z2902" s="631">
        <v>591</v>
      </c>
      <c r="AA2902" s="631" t="str">
        <f t="shared" si="16"/>
        <v>INSERT INTO UPK.main_masters.mm_buhin_no (data_id, buhin_no, coefficient, created_date, created_tantou_id) VALUES (2303, '74516EN100', 1, GETDATE(), 999);</v>
      </c>
    </row>
    <row r="2903" spans="26:27">
      <c r="Z2903" s="631">
        <v>592</v>
      </c>
      <c r="AA2903" s="631" t="str">
        <f t="shared" si="16"/>
        <v>INSERT INTO UPK.main_masters.mm_buhin_no (data_id, buhin_no, coefficient, created_date, created_tantou_id) VALUES (2304, '74516EQ000', 1, GETDATE(), 999);</v>
      </c>
    </row>
    <row r="2904" spans="26:27">
      <c r="Z2904" s="631">
        <v>593</v>
      </c>
      <c r="AA2904" s="631" t="str">
        <f t="shared" si="16"/>
        <v>INSERT INTO UPK.main_masters.mm_buhin_no (data_id, buhin_no, coefficient, created_date, created_tantou_id) VALUES (2305, '74516EQ500', 1, GETDATE(), 999);</v>
      </c>
    </row>
    <row r="2905" spans="26:27">
      <c r="Z2905" s="631">
        <v>594</v>
      </c>
      <c r="AA2905" s="631" t="str">
        <f t="shared" si="16"/>
        <v>INSERT INTO UPK.main_masters.mm_buhin_no (data_id, buhin_no, coefficient, created_date, created_tantou_id) VALUES (2306, '745164CE0A', 1, GETDATE(), 999);</v>
      </c>
    </row>
    <row r="2906" spans="26:27">
      <c r="Z2906" s="631">
        <v>595</v>
      </c>
      <c r="AA2906" s="631" t="str">
        <f t="shared" si="16"/>
        <v>INSERT INTO UPK.main_masters.mm_buhin_no (data_id, buhin_no, coefficient, created_date, created_tantou_id) VALUES (2307, '745174CE0A', 1, GETDATE(), 999);</v>
      </c>
    </row>
    <row r="2907" spans="26:27">
      <c r="Z2907" s="631">
        <v>596</v>
      </c>
      <c r="AA2907" s="631" t="str">
        <f t="shared" si="16"/>
        <v>INSERT INTO UPK.main_masters.mm_buhin_no (data_id, buhin_no, coefficient, created_date, created_tantou_id) VALUES (2308, '745164CE0A-E', 1, GETDATE(), 999);</v>
      </c>
    </row>
    <row r="2908" spans="26:27">
      <c r="Z2908" s="631">
        <v>597</v>
      </c>
      <c r="AA2908" s="631" t="str">
        <f t="shared" si="16"/>
        <v>INSERT INTO UPK.main_masters.mm_buhin_no (data_id, buhin_no, coefficient, created_date, created_tantou_id) VALUES (2309, '745174CE0A-E', 1, GETDATE(), 999);</v>
      </c>
    </row>
    <row r="2909" spans="26:27">
      <c r="Z2909" s="631">
        <v>598</v>
      </c>
      <c r="AA2909" s="631" t="str">
        <f t="shared" si="16"/>
        <v>INSERT INTO UPK.main_masters.mm_buhin_no (data_id, buhin_no, coefficient, created_date, created_tantou_id) VALUES (2310, '745164CE1A', 1, GETDATE(), 999);</v>
      </c>
    </row>
    <row r="2910" spans="26:27">
      <c r="Z2910" s="631">
        <v>599</v>
      </c>
      <c r="AA2910" s="631" t="str">
        <f t="shared" si="16"/>
        <v>INSERT INTO UPK.main_masters.mm_buhin_no (data_id, buhin_no, coefficient, created_date, created_tantou_id) VALUES (2311, '745174CE1A', 1, GETDATE(), 999);</v>
      </c>
    </row>
    <row r="2911" spans="26:27">
      <c r="Z2911" s="631">
        <v>600</v>
      </c>
      <c r="AA2911" s="631" t="str">
        <f t="shared" si="16"/>
        <v>INSERT INTO UPK.main_masters.mm_buhin_no (data_id, buhin_no, coefficient, created_date, created_tantou_id) VALUES (2312, '745166FM0A', 1, GETDATE(), 999);</v>
      </c>
    </row>
    <row r="2912" spans="26:27">
      <c r="Z2912" s="631">
        <v>601</v>
      </c>
      <c r="AA2912" s="631" t="str">
        <f t="shared" si="16"/>
        <v>INSERT INTO UPK.main_masters.mm_buhin_no (data_id, buhin_no, coefficient, created_date, created_tantou_id) VALUES (2313, '745176FM0A', 1, GETDATE(), 999);</v>
      </c>
    </row>
    <row r="2913" spans="26:27">
      <c r="Z2913" s="631">
        <v>602</v>
      </c>
      <c r="AA2913" s="631" t="str">
        <f t="shared" si="16"/>
        <v>INSERT INTO UPK.main_masters.mm_buhin_no (data_id, buhin_no, coefficient, created_date, created_tantou_id) VALUES (2314, '745166MA0A', 1, GETDATE(), 999);</v>
      </c>
    </row>
    <row r="2914" spans="26:27">
      <c r="Z2914" s="631">
        <v>603</v>
      </c>
      <c r="AA2914" s="631" t="str">
        <f t="shared" si="16"/>
        <v>INSERT INTO UPK.main_masters.mm_buhin_no (data_id, buhin_no, coefficient, created_date, created_tantou_id) VALUES (2315, '745176MA0A', 1, GETDATE(), 999);</v>
      </c>
    </row>
    <row r="2915" spans="26:27">
      <c r="Z2915" s="631">
        <v>604</v>
      </c>
      <c r="AA2915" s="631" t="str">
        <f t="shared" si="16"/>
        <v>INSERT INTO UPK.main_masters.mm_buhin_no (data_id, buhin_no, coefficient, created_date, created_tantou_id) VALUES (2316, '745171JA0A', 1, GETDATE(), 999);</v>
      </c>
    </row>
    <row r="2916" spans="26:27">
      <c r="Z2916" s="631">
        <v>605</v>
      </c>
      <c r="AA2916" s="631" t="str">
        <f t="shared" si="16"/>
        <v>INSERT INTO UPK.main_masters.mm_buhin_no (data_id, buhin_no, coefficient, created_date, created_tantou_id) VALUES (2317, '745171JB0A', 1, GETDATE(), 999);</v>
      </c>
    </row>
    <row r="2917" spans="26:27">
      <c r="Z2917" s="631">
        <v>606</v>
      </c>
      <c r="AA2917" s="631" t="str">
        <f t="shared" si="16"/>
        <v>INSERT INTO UPK.main_masters.mm_buhin_no (data_id, buhin_no, coefficient, created_date, created_tantou_id) VALUES (2318, '745221LA0A', 1, GETDATE(), 999);</v>
      </c>
    </row>
    <row r="2918" spans="26:27">
      <c r="Z2918" s="631">
        <v>607</v>
      </c>
      <c r="AA2918" s="631" t="str">
        <f t="shared" si="16"/>
        <v>INSERT INTO UPK.main_masters.mm_buhin_no (data_id, buhin_no, coefficient, created_date, created_tantou_id) VALUES (2319, '745261LA0A', 1, GETDATE(), 999);</v>
      </c>
    </row>
    <row r="2919" spans="26:27">
      <c r="Z2919" s="631">
        <v>608</v>
      </c>
      <c r="AA2919" s="631" t="str">
        <f t="shared" si="16"/>
        <v>INSERT INTO UPK.main_masters.mm_buhin_no (data_id, buhin_no, coefficient, created_date, created_tantou_id) VALUES (2320, '745321LA0A', 1, GETDATE(), 999);</v>
      </c>
    </row>
    <row r="2920" spans="26:27">
      <c r="Z2920" s="631">
        <v>609</v>
      </c>
      <c r="AA2920" s="631" t="str">
        <f t="shared" si="16"/>
        <v>INSERT INTO UPK.main_masters.mm_buhin_no (data_id, buhin_no, coefficient, created_date, created_tantou_id) VALUES (2321, '74532CA000', 1, GETDATE(), 999);</v>
      </c>
    </row>
    <row r="2921" spans="26:27">
      <c r="Z2921" s="631">
        <v>610</v>
      </c>
      <c r="AA2921" s="631" t="str">
        <f t="shared" si="16"/>
        <v>INSERT INTO UPK.main_masters.mm_buhin_no (data_id, buhin_no, coefficient, created_date, created_tantou_id) VALUES (2322, '745321JA1A', 1, GETDATE(), 999);</v>
      </c>
    </row>
    <row r="2922" spans="26:27">
      <c r="Z2922" s="631">
        <v>611</v>
      </c>
      <c r="AA2922" s="631" t="str">
        <f t="shared" si="16"/>
        <v>INSERT INTO UPK.main_masters.mm_buhin_no (data_id, buhin_no, coefficient, created_date, created_tantou_id) VALUES (2323, '745331JA1A', 1, GETDATE(), 999);</v>
      </c>
    </row>
    <row r="2923" spans="26:27">
      <c r="Z2923" s="631">
        <v>612</v>
      </c>
      <c r="AA2923" s="631" t="str">
        <f t="shared" si="16"/>
        <v>INSERT INTO UPK.main_masters.mm_buhin_no (data_id, buhin_no, coefficient, created_date, created_tantou_id) VALUES (2324, '745393XA0A', 1, GETDATE(), 999);</v>
      </c>
    </row>
    <row r="2924" spans="26:27">
      <c r="Z2924" s="631">
        <v>613</v>
      </c>
      <c r="AA2924" s="631" t="str">
        <f t="shared" si="16"/>
        <v>INSERT INTO UPK.main_masters.mm_buhin_no (data_id, buhin_no, coefficient, created_date, created_tantou_id) VALUES (2325, '745421LA0A', 1, GETDATE(), 999);</v>
      </c>
    </row>
    <row r="2925" spans="26:27">
      <c r="Z2925" s="631">
        <v>614</v>
      </c>
      <c r="AA2925" s="631" t="str">
        <f t="shared" si="16"/>
        <v>INSERT INTO UPK.main_masters.mm_buhin_no (data_id, buhin_no, coefficient, created_date, created_tantou_id) VALUES (2326, '745421LA0B', 1, GETDATE(), 999);</v>
      </c>
    </row>
    <row r="2926" spans="26:27">
      <c r="Z2926" s="631">
        <v>615</v>
      </c>
      <c r="AA2926" s="631" t="str">
        <f t="shared" si="16"/>
        <v>INSERT INTO UPK.main_masters.mm_buhin_no (data_id, buhin_no, coefficient, created_date, created_tantou_id) VALUES (2327, '74542JM00A', 1, GETDATE(), 999);</v>
      </c>
    </row>
    <row r="2927" spans="26:27">
      <c r="Z2927" s="631">
        <v>616</v>
      </c>
      <c r="AA2927" s="631" t="str">
        <f t="shared" si="16"/>
        <v>INSERT INTO UPK.main_masters.mm_buhin_no (data_id, buhin_no, coefficient, created_date, created_tantou_id) VALUES (2328, '745426MR0A', 1, GETDATE(), 999);</v>
      </c>
    </row>
    <row r="2928" spans="26:27">
      <c r="Z2928" s="631">
        <v>617</v>
      </c>
      <c r="AA2928" s="631" t="str">
        <f t="shared" si="16"/>
        <v>INSERT INTO UPK.main_masters.mm_buhin_no (data_id, buhin_no, coefficient, created_date, created_tantou_id) VALUES (2329, '745436MR0A', 1, GETDATE(), 999);</v>
      </c>
    </row>
    <row r="2929" spans="26:27">
      <c r="Z2929" s="631">
        <v>618</v>
      </c>
      <c r="AA2929" s="631" t="str">
        <f t="shared" si="16"/>
        <v>INSERT INTO UPK.main_masters.mm_buhin_no (data_id, buhin_no, coefficient, created_date, created_tantou_id) VALUES (2330, '745481LA0A', 1, GETDATE(), 999);</v>
      </c>
    </row>
    <row r="2930" spans="26:27">
      <c r="Z2930" s="631">
        <v>619</v>
      </c>
      <c r="AA2930" s="631" t="str">
        <f t="shared" si="16"/>
        <v>INSERT INTO UPK.main_masters.mm_buhin_no (data_id, buhin_no, coefficient, created_date, created_tantou_id) VALUES (2331, '745481LA0B', 1, GETDATE(), 999);</v>
      </c>
    </row>
    <row r="2931" spans="26:27">
      <c r="Z2931" s="631">
        <v>620</v>
      </c>
      <c r="AA2931" s="631" t="str">
        <f t="shared" si="16"/>
        <v>INSERT INTO UPK.main_masters.mm_buhin_no (data_id, buhin_no, coefficient, created_date, created_tantou_id) VALUES (2332, '745481LS0B', 1, GETDATE(), 999);</v>
      </c>
    </row>
    <row r="2932" spans="26:27">
      <c r="Z2932" s="631">
        <v>621</v>
      </c>
      <c r="AA2932" s="631" t="str">
        <f t="shared" si="16"/>
        <v>INSERT INTO UPK.main_masters.mm_buhin_no (data_id, buhin_no, coefficient, created_date, created_tantou_id) VALUES (2333, '745543XA0A', 1, GETDATE(), 999);</v>
      </c>
    </row>
    <row r="2933" spans="26:27">
      <c r="Z2933" s="631">
        <v>622</v>
      </c>
      <c r="AA2933" s="631" t="str">
        <f t="shared" si="16"/>
        <v>INSERT INTO UPK.main_masters.mm_buhin_no (data_id, buhin_no, coefficient, created_date, created_tantou_id) VALUES (2334, '745543XA0B', 1, GETDATE(), 999);</v>
      </c>
    </row>
    <row r="2934" spans="26:27">
      <c r="Z2934" s="631">
        <v>623</v>
      </c>
      <c r="AA2934" s="631" t="str">
        <f t="shared" si="16"/>
        <v>INSERT INTO UPK.main_masters.mm_buhin_no (data_id, buhin_no, coefficient, created_date, created_tantou_id) VALUES (2335, '745543XR0A', 1, GETDATE(), 999);</v>
      </c>
    </row>
    <row r="2935" spans="26:27">
      <c r="Z2935" s="631">
        <v>624</v>
      </c>
      <c r="AA2935" s="631" t="str">
        <f t="shared" si="16"/>
        <v>INSERT INTO UPK.main_masters.mm_buhin_no (data_id, buhin_no, coefficient, created_date, created_tantou_id) VALUES (2336, '745585TA0A', 1, GETDATE(), 999);</v>
      </c>
    </row>
    <row r="2936" spans="26:27">
      <c r="Z2936" s="631">
        <v>625</v>
      </c>
      <c r="AA2936" s="631" t="str">
        <f t="shared" si="16"/>
        <v>INSERT INTO UPK.main_masters.mm_buhin_no (data_id, buhin_no, coefficient, created_date, created_tantou_id) VALUES (2337, '745581LA0A', 1, GETDATE(), 999);</v>
      </c>
    </row>
    <row r="2937" spans="26:27">
      <c r="Z2937" s="631">
        <v>626</v>
      </c>
      <c r="AA2937" s="631" t="str">
        <f t="shared" si="16"/>
        <v>INSERT INTO UPK.main_masters.mm_buhin_no (data_id, buhin_no, coefficient, created_date, created_tantou_id) VALUES (2338, '745591LA0A', 1, GETDATE(), 999);</v>
      </c>
    </row>
    <row r="2938" spans="26:27">
      <c r="Z2938" s="631">
        <v>627</v>
      </c>
      <c r="AA2938" s="631" t="str">
        <f t="shared" si="16"/>
        <v>INSERT INTO UPK.main_masters.mm_buhin_no (data_id, buhin_no, coefficient, created_date, created_tantou_id) VALUES (2339, '745581LA0A-B', 1, GETDATE(), 999);</v>
      </c>
    </row>
    <row r="2939" spans="26:27">
      <c r="Z2939" s="631">
        <v>628</v>
      </c>
      <c r="AA2939" s="631" t="str">
        <f t="shared" si="16"/>
        <v>INSERT INTO UPK.main_masters.mm_buhin_no (data_id, buhin_no, coefficient, created_date, created_tantou_id) VALUES (2340, '745591LA0A-B', 1, GETDATE(), 999);</v>
      </c>
    </row>
    <row r="2940" spans="26:27">
      <c r="Z2940" s="631">
        <v>629</v>
      </c>
      <c r="AA2940" s="631" t="str">
        <f t="shared" si="16"/>
        <v>INSERT INTO UPK.main_masters.mm_buhin_no (data_id, buhin_no, coefficient, created_date, created_tantou_id) VALUES (2341, '745595TA0A', 1, GETDATE(), 999);</v>
      </c>
    </row>
    <row r="2941" spans="26:27">
      <c r="Z2941" s="631">
        <v>630</v>
      </c>
      <c r="AA2941" s="631" t="str">
        <f t="shared" si="16"/>
        <v>INSERT INTO UPK.main_masters.mm_buhin_no (data_id, buhin_no, coefficient, created_date, created_tantou_id) VALUES (2342, '745685TA0A', 1, GETDATE(), 999);</v>
      </c>
    </row>
    <row r="2942" spans="26:27">
      <c r="Z2942" s="631">
        <v>631</v>
      </c>
      <c r="AA2942" s="631" t="str">
        <f t="shared" si="16"/>
        <v>INSERT INTO UPK.main_masters.mm_buhin_no (data_id, buhin_no, coefficient, created_date, created_tantou_id) VALUES (2343, '745861LA0A', 1, GETDATE(), 999);</v>
      </c>
    </row>
    <row r="2943" spans="26:27">
      <c r="Z2943" s="631">
        <v>632</v>
      </c>
      <c r="AA2943" s="631" t="str">
        <f t="shared" si="16"/>
        <v>INSERT INTO UPK.main_masters.mm_buhin_no (data_id, buhin_no, coefficient, created_date, created_tantou_id) VALUES (2344, '745871LA0A', 1, GETDATE(), 999);</v>
      </c>
    </row>
    <row r="2944" spans="26:27">
      <c r="Z2944" s="631">
        <v>633</v>
      </c>
      <c r="AA2944" s="631" t="str">
        <f t="shared" si="16"/>
        <v>INSERT INTO UPK.main_masters.mm_buhin_no (data_id, buhin_no, coefficient, created_date, created_tantou_id) VALUES (2345, '745861LA0A-G', 1, GETDATE(), 999);</v>
      </c>
    </row>
    <row r="2945" spans="26:27">
      <c r="Z2945" s="631">
        <v>634</v>
      </c>
      <c r="AA2945" s="631" t="str">
        <f t="shared" si="16"/>
        <v>INSERT INTO UPK.main_masters.mm_buhin_no (data_id, buhin_no, coefficient, created_date, created_tantou_id) VALUES (2346, '745871LA0A-G', 1, GETDATE(), 999);</v>
      </c>
    </row>
    <row r="2946" spans="26:27">
      <c r="Z2946" s="631">
        <v>635</v>
      </c>
      <c r="AA2946" s="631" t="str">
        <f t="shared" si="16"/>
        <v>INSERT INTO UPK.main_masters.mm_buhin_no (data_id, buhin_no, coefficient, created_date, created_tantou_id) VALUES (2347, '745B61LA0A', 1, GETDATE(), 999);</v>
      </c>
    </row>
    <row r="2947" spans="26:27">
      <c r="Z2947" s="631">
        <v>636</v>
      </c>
      <c r="AA2947" s="631" t="str">
        <f t="shared" si="16"/>
        <v>INSERT INTO UPK.main_masters.mm_buhin_no (data_id, buhin_no, coefficient, created_date, created_tantou_id) VALUES (2348, '745B71LA0A', 1, GETDATE(), 999);</v>
      </c>
    </row>
    <row r="2948" spans="26:27">
      <c r="Z2948" s="631">
        <v>637</v>
      </c>
      <c r="AA2948" s="631" t="str">
        <f t="shared" si="16"/>
        <v>INSERT INTO UPK.main_masters.mm_buhin_no (data_id, buhin_no, coefficient, created_date, created_tantou_id) VALUES (2349, '745B61LA0A-G', 1, GETDATE(), 999);</v>
      </c>
    </row>
    <row r="2949" spans="26:27">
      <c r="Z2949" s="631">
        <v>638</v>
      </c>
      <c r="AA2949" s="631" t="str">
        <f t="shared" si="16"/>
        <v>INSERT INTO UPK.main_masters.mm_buhin_no (data_id, buhin_no, coefficient, created_date, created_tantou_id) VALUES (2350, '745B71LA0A-G', 1, GETDATE(), 999);</v>
      </c>
    </row>
    <row r="2950" spans="26:27">
      <c r="Z2950" s="631">
        <v>639</v>
      </c>
      <c r="AA2950" s="631" t="str">
        <f t="shared" si="16"/>
        <v>INSERT INTO UPK.main_masters.mm_buhin_no (data_id, buhin_no, coefficient, created_date, created_tantou_id) VALUES (2351, '745G31GR0A', 1, GETDATE(), 999);</v>
      </c>
    </row>
    <row r="2951" spans="26:27">
      <c r="Z2951" s="631">
        <v>640</v>
      </c>
      <c r="AA2951" s="631" t="str">
        <f t="shared" si="16"/>
        <v>INSERT INTO UPK.main_masters.mm_buhin_no (data_id, buhin_no, coefficient, created_date, created_tantou_id) VALUES (2352, '745J41GR0A', 1, GETDATE(), 999);</v>
      </c>
    </row>
    <row r="2952" spans="26:27">
      <c r="Z2952" s="631">
        <v>641</v>
      </c>
      <c r="AA2952" s="631" t="str">
        <f t="shared" si="16"/>
        <v>INSERT INTO UPK.main_masters.mm_buhin_no (data_id, buhin_no, coefficient, created_date, created_tantou_id) VALUES (2353, '745J51GR0A', 1, GETDATE(), 999);</v>
      </c>
    </row>
    <row r="2953" spans="26:27">
      <c r="Z2953" s="631">
        <v>642</v>
      </c>
      <c r="AA2953" s="631" t="str">
        <f t="shared" ref="AA2953:AA3016" si="17">$Y$2310&amp;AA1233&amp;", '"&amp;TRIM(AB1233)&amp;"', "&amp;AC1233&amp;", GETDATE(), 999);"</f>
        <v>INSERT INTO UPK.main_masters.mm_buhin_no (data_id, buhin_no, coefficient, created_date, created_tantou_id) VALUES (2354, '745P41LA0B', 1, GETDATE(), 999);</v>
      </c>
    </row>
    <row r="2954" spans="26:27">
      <c r="Z2954" s="631">
        <v>643</v>
      </c>
      <c r="AA2954" s="631" t="str">
        <f t="shared" si="17"/>
        <v>INSERT INTO UPK.main_masters.mm_buhin_no (data_id, buhin_no, coefficient, created_date, created_tantou_id) VALUES (2355, '745Q21JA0A', 1, GETDATE(), 999);</v>
      </c>
    </row>
    <row r="2955" spans="26:27">
      <c r="Z2955" s="631">
        <v>644</v>
      </c>
      <c r="AA2955" s="631" t="str">
        <f t="shared" si="17"/>
        <v>INSERT INTO UPK.main_masters.mm_buhin_no (data_id, buhin_no, coefficient, created_date, created_tantou_id) VALUES (2356, '745Q31JA0A', 1, GETDATE(), 999);</v>
      </c>
    </row>
    <row r="2956" spans="26:27">
      <c r="Z2956" s="631">
        <v>645</v>
      </c>
      <c r="AA2956" s="631" t="str">
        <f t="shared" si="17"/>
        <v>INSERT INTO UPK.main_masters.mm_buhin_no (data_id, buhin_no, coefficient, created_date, created_tantou_id) VALUES (2357, '746231JB0A01', 1, GETDATE(), 999);</v>
      </c>
    </row>
    <row r="2957" spans="26:27">
      <c r="Z2957" s="631">
        <v>646</v>
      </c>
      <c r="AA2957" s="631" t="str">
        <f t="shared" si="17"/>
        <v>INSERT INTO UPK.main_masters.mm_buhin_no (data_id, buhin_no, coefficient, created_date, created_tantou_id) VALUES (2358, '74753EN00A', 1, GETDATE(), 999);</v>
      </c>
    </row>
    <row r="2958" spans="26:27">
      <c r="Z2958" s="631">
        <v>647</v>
      </c>
      <c r="AA2958" s="631" t="str">
        <f t="shared" si="17"/>
        <v>INSERT INTO UPK.main_masters.mm_buhin_no (data_id, buhin_no, coefficient, created_date, created_tantou_id) VALUES (2359, '74754CA000', 1, GETDATE(), 999);</v>
      </c>
    </row>
    <row r="2959" spans="26:27">
      <c r="Z2959" s="631">
        <v>648</v>
      </c>
      <c r="AA2959" s="631" t="str">
        <f t="shared" si="17"/>
        <v>INSERT INTO UPK.main_masters.mm_buhin_no (data_id, buhin_no, coefficient, created_date, created_tantou_id) VALUES (2360, '74754CA000-E', 1, GETDATE(), 999);</v>
      </c>
    </row>
    <row r="2960" spans="26:27">
      <c r="Z2960" s="631">
        <v>649</v>
      </c>
      <c r="AA2960" s="631" t="str">
        <f t="shared" si="17"/>
        <v>INSERT INTO UPK.main_masters.mm_buhin_no (data_id, buhin_no, coefficient, created_date, created_tantou_id) VALUES (2361, '7475565Y0001', 1, GETDATE(), 999);</v>
      </c>
    </row>
    <row r="2961" spans="26:27">
      <c r="Z2961" s="631">
        <v>650</v>
      </c>
      <c r="AA2961" s="631" t="str">
        <f t="shared" si="17"/>
        <v>INSERT INTO UPK.main_masters.mm_buhin_no (data_id, buhin_no, coefficient, created_date, created_tantou_id) VALUES (2362, '7475573R0001', 1, GETDATE(), 999);</v>
      </c>
    </row>
    <row r="2962" spans="26:27">
      <c r="Z2962" s="631">
        <v>651</v>
      </c>
      <c r="AA2962" s="631" t="str">
        <f t="shared" si="17"/>
        <v>INSERT INTO UPK.main_masters.mm_buhin_no (data_id, buhin_no, coefficient, created_date, created_tantou_id) VALUES (2363, '74758EN100', 1, GETDATE(), 999);</v>
      </c>
    </row>
    <row r="2963" spans="26:27">
      <c r="Z2963" s="631">
        <v>652</v>
      </c>
      <c r="AA2963" s="631" t="str">
        <f t="shared" si="17"/>
        <v>INSERT INTO UPK.main_masters.mm_buhin_no (data_id, buhin_no, coefficient, created_date, created_tantou_id) VALUES (2364, '74762CA01A', 1, GETDATE(), 999);</v>
      </c>
    </row>
    <row r="2964" spans="26:27">
      <c r="Z2964" s="631">
        <v>653</v>
      </c>
      <c r="AA2964" s="631" t="str">
        <f t="shared" si="17"/>
        <v>INSERT INTO UPK.main_masters.mm_buhin_no (data_id, buhin_no, coefficient, created_date, created_tantou_id) VALUES (2365, '74763EN000', 1, GETDATE(), 999);</v>
      </c>
    </row>
    <row r="2965" spans="26:27">
      <c r="Z2965" s="631">
        <v>654</v>
      </c>
      <c r="AA2965" s="631" t="str">
        <f t="shared" si="17"/>
        <v>INSERT INTO UPK.main_masters.mm_buhin_no (data_id, buhin_no, coefficient, created_date, created_tantou_id) VALUES (2366, '747729Y300', 1, GETDATE(), 999);</v>
      </c>
    </row>
    <row r="2966" spans="26:27">
      <c r="Z2966" s="631">
        <v>655</v>
      </c>
      <c r="AA2966" s="631" t="str">
        <f t="shared" si="17"/>
        <v>INSERT INTO UPK.main_masters.mm_buhin_no (data_id, buhin_no, coefficient, created_date, created_tantou_id) VALUES (2367, '747729Y300-E', 1, GETDATE(), 999);</v>
      </c>
    </row>
    <row r="2967" spans="26:27">
      <c r="Z2967" s="631">
        <v>656</v>
      </c>
      <c r="AA2967" s="631" t="str">
        <f t="shared" si="17"/>
        <v>INSERT INTO UPK.main_masters.mm_buhin_no (data_id, buhin_no, coefficient, created_date, created_tantou_id) VALUES (2368, '74772EN100', 1, GETDATE(), 999);</v>
      </c>
    </row>
    <row r="2968" spans="26:27">
      <c r="Z2968" s="631">
        <v>657</v>
      </c>
      <c r="AA2968" s="631" t="str">
        <f t="shared" si="17"/>
        <v>INSERT INTO UPK.main_masters.mm_buhin_no (data_id, buhin_no, coefficient, created_date, created_tantou_id) VALUES (2369, '74798JM00ACE', 1, GETDATE(), 999);</v>
      </c>
    </row>
    <row r="2969" spans="26:27">
      <c r="Z2969" s="631">
        <v>658</v>
      </c>
      <c r="AA2969" s="631" t="str">
        <f t="shared" si="17"/>
        <v>INSERT INTO UPK.main_masters.mm_buhin_no (data_id, buhin_no, coefficient, created_date, created_tantou_id) VALUES (2370, '7481101G0A', 1, GETDATE(), 999);</v>
      </c>
    </row>
    <row r="2970" spans="26:27">
      <c r="Z2970" s="631">
        <v>659</v>
      </c>
      <c r="AA2970" s="631" t="str">
        <f t="shared" si="17"/>
        <v>INSERT INTO UPK.main_masters.mm_buhin_no (data_id, buhin_no, coefficient, created_date, created_tantou_id) VALUES (2371, '7481108G00', 1, GETDATE(), 999);</v>
      </c>
    </row>
    <row r="2971" spans="26:27">
      <c r="Z2971" s="631">
        <v>660</v>
      </c>
      <c r="AA2971" s="631" t="str">
        <f t="shared" si="17"/>
        <v>INSERT INTO UPK.main_masters.mm_buhin_no (data_id, buhin_no, coefficient, created_date, created_tantou_id) VALUES (2372, '7481131G0A', 1, GETDATE(), 999);</v>
      </c>
    </row>
    <row r="2972" spans="26:27">
      <c r="Z2972" s="631">
        <v>661</v>
      </c>
      <c r="AA2972" s="631" t="str">
        <f t="shared" si="17"/>
        <v>INSERT INTO UPK.main_masters.mm_buhin_no (data_id, buhin_no, coefficient, created_date, created_tantou_id) VALUES (2373, '748113S800', 1, GETDATE(), 999);</v>
      </c>
    </row>
    <row r="2973" spans="26:27">
      <c r="Z2973" s="631">
        <v>662</v>
      </c>
      <c r="AA2973" s="631" t="str">
        <f t="shared" si="17"/>
        <v>INSERT INTO UPK.main_masters.mm_buhin_no (data_id, buhin_no, coefficient, created_date, created_tantou_id) VALUES (2374, '748113S810', 1, GETDATE(), 999);</v>
      </c>
    </row>
    <row r="2974" spans="26:27">
      <c r="Z2974" s="631">
        <v>663</v>
      </c>
      <c r="AA2974" s="631" t="str">
        <f t="shared" si="17"/>
        <v>INSERT INTO UPK.main_masters.mm_buhin_no (data_id, buhin_no, coefficient, created_date, created_tantou_id) VALUES (2375, '74811VJ30A', 1, GETDATE(), 999);</v>
      </c>
    </row>
    <row r="2975" spans="26:27">
      <c r="Z2975" s="631">
        <v>664</v>
      </c>
      <c r="AA2975" s="631" t="str">
        <f t="shared" si="17"/>
        <v>INSERT INTO UPK.main_masters.mm_buhin_no (data_id, buhin_no, coefficient, created_date, created_tantou_id) VALUES (2376, '74811VJ40A', 1, GETDATE(), 999);</v>
      </c>
    </row>
    <row r="2976" spans="26:27">
      <c r="Z2976" s="631">
        <v>665</v>
      </c>
      <c r="AA2976" s="631" t="str">
        <f t="shared" si="17"/>
        <v>INSERT INTO UPK.main_masters.mm_buhin_no (data_id, buhin_no, coefficient, created_date, created_tantou_id) VALUES (2377, '748B21GR0ATE', 1, GETDATE(), 999);</v>
      </c>
    </row>
    <row r="2977" spans="26:27">
      <c r="Z2977" s="631">
        <v>666</v>
      </c>
      <c r="AA2977" s="631" t="str">
        <f t="shared" si="17"/>
        <v>INSERT INTO UPK.main_masters.mm_buhin_no (data_id, buhin_no, coefficient, created_date, created_tantou_id) VALUES (2378, '748B31GR0ATE', 1, GETDATE(), 999);</v>
      </c>
    </row>
    <row r="2978" spans="26:27">
      <c r="Z2978" s="631">
        <v>667</v>
      </c>
      <c r="AA2978" s="631" t="str">
        <f t="shared" si="17"/>
        <v>INSERT INTO UPK.main_masters.mm_buhin_no (data_id, buhin_no, coefficient, created_date, created_tantou_id) VALUES (2379, '751121AA0A', 1, GETDATE(), 999);</v>
      </c>
    </row>
    <row r="2979" spans="26:27">
      <c r="Z2979" s="631">
        <v>668</v>
      </c>
      <c r="AA2979" s="631" t="str">
        <f t="shared" si="17"/>
        <v>INSERT INTO UPK.main_masters.mm_buhin_no (data_id, buhin_no, coefficient, created_date, created_tantou_id) VALUES (2380, '751121JA0A', 1, GETDATE(), 999);</v>
      </c>
    </row>
    <row r="2980" spans="26:27">
      <c r="Z2980" s="631">
        <v>669</v>
      </c>
      <c r="AA2980" s="631" t="str">
        <f t="shared" si="17"/>
        <v>INSERT INTO UPK.main_masters.mm_buhin_no (data_id, buhin_no, coefficient, created_date, created_tantou_id) VALUES (2381, '751121JA0AT2', 1, GETDATE(), 999);</v>
      </c>
    </row>
    <row r="2981" spans="26:27">
      <c r="Z2981" s="631">
        <v>670</v>
      </c>
      <c r="AA2981" s="631" t="str">
        <f t="shared" si="17"/>
        <v>INSERT INTO UPK.main_masters.mm_buhin_no (data_id, buhin_no, coefficient, created_date, created_tantou_id) VALUES (2382, '751123NU0A', 1, GETDATE(), 999);</v>
      </c>
    </row>
    <row r="2982" spans="26:27">
      <c r="Z2982" s="631">
        <v>671</v>
      </c>
      <c r="AA2982" s="631" t="str">
        <f t="shared" si="17"/>
        <v>INSERT INTO UPK.main_masters.mm_buhin_no (data_id, buhin_no, coefficient, created_date, created_tantou_id) VALUES (2383, '751123VA0A', 1, GETDATE(), 999);</v>
      </c>
    </row>
    <row r="2983" spans="26:27">
      <c r="Z2983" s="631">
        <v>672</v>
      </c>
      <c r="AA2983" s="631" t="str">
        <f t="shared" si="17"/>
        <v>INSERT INTO UPK.main_masters.mm_buhin_no (data_id, buhin_no, coefficient, created_date, created_tantou_id) VALUES (2384, '751123VA0AT2', 1, GETDATE(), 999);</v>
      </c>
    </row>
    <row r="2984" spans="26:27">
      <c r="Z2984" s="631">
        <v>673</v>
      </c>
      <c r="AA2984" s="631" t="str">
        <f t="shared" si="17"/>
        <v>INSERT INTO UPK.main_masters.mm_buhin_no (data_id, buhin_no, coefficient, created_date, created_tantou_id) VALUES (2385, '751123XA0A', 1, GETDATE(), 999);</v>
      </c>
    </row>
    <row r="2985" spans="26:27">
      <c r="Z2985" s="631">
        <v>674</v>
      </c>
      <c r="AA2985" s="631" t="str">
        <f t="shared" si="17"/>
        <v>INSERT INTO UPK.main_masters.mm_buhin_no (data_id, buhin_no, coefficient, created_date, created_tantou_id) VALUES (2386, '751123XE0A', 1, GETDATE(), 999);</v>
      </c>
    </row>
    <row r="2986" spans="26:27">
      <c r="Z2986" s="631">
        <v>675</v>
      </c>
      <c r="AA2986" s="631" t="str">
        <f t="shared" si="17"/>
        <v>INSERT INTO UPK.main_masters.mm_buhin_no (data_id, buhin_no, coefficient, created_date, created_tantou_id) VALUES (2387, '751125TA0A', 1, GETDATE(), 999);</v>
      </c>
    </row>
    <row r="2987" spans="26:27">
      <c r="Z2987" s="631">
        <v>676</v>
      </c>
      <c r="AA2987" s="631" t="str">
        <f t="shared" si="17"/>
        <v>INSERT INTO UPK.main_masters.mm_buhin_no (data_id, buhin_no, coefficient, created_date, created_tantou_id) VALUES (2388, '751125TA0AT2', 1, GETDATE(), 999);</v>
      </c>
    </row>
    <row r="2988" spans="26:27">
      <c r="Z2988" s="631">
        <v>677</v>
      </c>
      <c r="AA2988" s="631" t="str">
        <f t="shared" si="17"/>
        <v>INSERT INTO UPK.main_masters.mm_buhin_no (data_id, buhin_no, coefficient, created_date, created_tantou_id) VALUES (2389, '751125YJ0A', 1, GETDATE(), 999);</v>
      </c>
    </row>
    <row r="2989" spans="26:27">
      <c r="Z2989" s="631">
        <v>678</v>
      </c>
      <c r="AA2989" s="631" t="str">
        <f t="shared" si="17"/>
        <v>INSERT INTO UPK.main_masters.mm_buhin_no (data_id, buhin_no, coefficient, created_date, created_tantou_id) VALUES (2390, '751126RA0A', 1, GETDATE(), 999);</v>
      </c>
    </row>
    <row r="2990" spans="26:27">
      <c r="Z2990" s="631">
        <v>679</v>
      </c>
      <c r="AA2990" s="631" t="str">
        <f t="shared" si="17"/>
        <v>INSERT INTO UPK.main_masters.mm_buhin_no (data_id, buhin_no, coefficient, created_date, created_tantou_id) VALUES (2391, '75112CA00001', 1, GETDATE(), 999);</v>
      </c>
    </row>
    <row r="2991" spans="26:27">
      <c r="Z2991" s="631">
        <v>680</v>
      </c>
      <c r="AA2991" s="631" t="str">
        <f t="shared" si="17"/>
        <v>INSERT INTO UPK.main_masters.mm_buhin_no (data_id, buhin_no, coefficient, created_date, created_tantou_id) VALUES (2392, '75112EN000', 1, GETDATE(), 999);</v>
      </c>
    </row>
    <row r="2992" spans="26:27">
      <c r="Z2992" s="631">
        <v>681</v>
      </c>
      <c r="AA2992" s="631" t="str">
        <f t="shared" si="17"/>
        <v>INSERT INTO UPK.main_masters.mm_buhin_no (data_id, buhin_no, coefficient, created_date, created_tantou_id) VALUES (2393, '75112JG00A02', 1, GETDATE(), 999);</v>
      </c>
    </row>
    <row r="2993" spans="26:27">
      <c r="Z2993" s="631">
        <v>682</v>
      </c>
      <c r="AA2993" s="631" t="str">
        <f t="shared" si="17"/>
        <v>INSERT INTO UPK.main_masters.mm_buhin_no (data_id, buhin_no, coefficient, created_date, created_tantou_id) VALUES (2394, '75112JG00A-K', 1, GETDATE(), 999);</v>
      </c>
    </row>
    <row r="2994" spans="26:27">
      <c r="Z2994" s="631">
        <v>683</v>
      </c>
      <c r="AA2994" s="631" t="str">
        <f t="shared" si="17"/>
        <v>INSERT INTO UPK.main_masters.mm_buhin_no (data_id, buhin_no, coefficient, created_date, created_tantou_id) VALUES (2395, '751121AA0AT1', 1, GETDATE(), 999);</v>
      </c>
    </row>
    <row r="2995" spans="26:27">
      <c r="Z2995" s="631">
        <v>684</v>
      </c>
      <c r="AA2995" s="631" t="str">
        <f t="shared" si="17"/>
        <v>INSERT INTO UPK.main_masters.mm_buhin_no (data_id, buhin_no, coefficient, created_date, created_tantou_id) VALUES (2396, '751131AA0AT1', 1, GETDATE(), 999);</v>
      </c>
    </row>
    <row r="2996" spans="26:27">
      <c r="Z2996" s="631">
        <v>685</v>
      </c>
      <c r="AA2996" s="631" t="str">
        <f t="shared" si="17"/>
        <v>INSERT INTO UPK.main_masters.mm_buhin_no (data_id, buhin_no, coefficient, created_date, created_tantou_id) VALUES (2397, '751121JA0AT1', 1, GETDATE(), 999);</v>
      </c>
    </row>
    <row r="2997" spans="26:27">
      <c r="Z2997" s="631">
        <v>686</v>
      </c>
      <c r="AA2997" s="631" t="str">
        <f t="shared" si="17"/>
        <v>INSERT INTO UPK.main_masters.mm_buhin_no (data_id, buhin_no, coefficient, created_date, created_tantou_id) VALUES (2398, '751131JA0AT1', 1, GETDATE(), 999);</v>
      </c>
    </row>
    <row r="2998" spans="26:27">
      <c r="Z2998" s="631">
        <v>687</v>
      </c>
      <c r="AA2998" s="631" t="str">
        <f t="shared" si="17"/>
        <v>INSERT INTO UPK.main_masters.mm_buhin_no (data_id, buhin_no, coefficient, created_date, created_tantou_id) VALUES (2399, '751123VA0AT1', 1, GETDATE(), 999);</v>
      </c>
    </row>
    <row r="2999" spans="26:27">
      <c r="Z2999" s="631">
        <v>688</v>
      </c>
      <c r="AA2999" s="631" t="str">
        <f t="shared" si="17"/>
        <v>INSERT INTO UPK.main_masters.mm_buhin_no (data_id, buhin_no, coefficient, created_date, created_tantou_id) VALUES (2400, '751133VA0AT1', 1, GETDATE(), 999);</v>
      </c>
    </row>
    <row r="3000" spans="26:27">
      <c r="Z3000" s="631">
        <v>689</v>
      </c>
      <c r="AA3000" s="631" t="str">
        <f t="shared" si="17"/>
        <v>INSERT INTO UPK.main_masters.mm_buhin_no (data_id, buhin_no, coefficient, created_date, created_tantou_id) VALUES (2401, '751125TA0AT1', 1, GETDATE(), 999);</v>
      </c>
    </row>
    <row r="3001" spans="26:27">
      <c r="Z3001" s="631">
        <v>690</v>
      </c>
      <c r="AA3001" s="631" t="str">
        <f t="shared" si="17"/>
        <v>INSERT INTO UPK.main_masters.mm_buhin_no (data_id, buhin_no, coefficient, created_date, created_tantou_id) VALUES (2402, '751135TA0AT1', 1, GETDATE(), 999);</v>
      </c>
    </row>
    <row r="3002" spans="26:27">
      <c r="Z3002" s="631">
        <v>691</v>
      </c>
      <c r="AA3002" s="631" t="str">
        <f t="shared" si="17"/>
        <v>INSERT INTO UPK.main_masters.mm_buhin_no (data_id, buhin_no, coefficient, created_date, created_tantou_id) VALUES (2403, '75112JG00A01', 1, GETDATE(), 999);</v>
      </c>
    </row>
    <row r="3003" spans="26:27">
      <c r="Z3003" s="631">
        <v>692</v>
      </c>
      <c r="AA3003" s="631" t="str">
        <f t="shared" si="17"/>
        <v>INSERT INTO UPK.main_masters.mm_buhin_no (data_id, buhin_no, coefficient, created_date, created_tantou_id) VALUES (2404, '75113JG00A01', 1, GETDATE(), 999);</v>
      </c>
    </row>
    <row r="3004" spans="26:27">
      <c r="Z3004" s="631">
        <v>693</v>
      </c>
      <c r="AA3004" s="631" t="str">
        <f t="shared" si="17"/>
        <v>INSERT INTO UPK.main_masters.mm_buhin_no (data_id, buhin_no, coefficient, created_date, created_tantou_id) VALUES (2405, '75112JN20AT1', 1, GETDATE(), 999);</v>
      </c>
    </row>
    <row r="3005" spans="26:27">
      <c r="Z3005" s="631">
        <v>694</v>
      </c>
      <c r="AA3005" s="631" t="str">
        <f t="shared" si="17"/>
        <v>INSERT INTO UPK.main_masters.mm_buhin_no (data_id, buhin_no, coefficient, created_date, created_tantou_id) VALUES (2406, '75113JN20AT1', 1, GETDATE(), 999);</v>
      </c>
    </row>
    <row r="3006" spans="26:27">
      <c r="Z3006" s="631">
        <v>695</v>
      </c>
      <c r="AA3006" s="631" t="str">
        <f t="shared" si="17"/>
        <v>INSERT INTO UPK.main_masters.mm_buhin_no (data_id, buhin_no, coefficient, created_date, created_tantou_id) VALUES (2407, '75112JN20AT2', 1, GETDATE(), 999);</v>
      </c>
    </row>
    <row r="3007" spans="26:27">
      <c r="Z3007" s="631">
        <v>696</v>
      </c>
      <c r="AA3007" s="631" t="str">
        <f t="shared" si="17"/>
        <v>INSERT INTO UPK.main_masters.mm_buhin_no (data_id, buhin_no, coefficient, created_date, created_tantou_id) VALUES (2408, '75113JN20AT2', 1, GETDATE(), 999);</v>
      </c>
    </row>
    <row r="3008" spans="26:27">
      <c r="Z3008" s="631">
        <v>697</v>
      </c>
      <c r="AA3008" s="631" t="str">
        <f t="shared" si="17"/>
        <v>INSERT INTO UPK.main_masters.mm_buhin_no (data_id, buhin_no, coefficient, created_date, created_tantou_id) VALUES (2409, '751131AA0A', 1, GETDATE(), 999);</v>
      </c>
    </row>
    <row r="3009" spans="26:27">
      <c r="Z3009" s="631">
        <v>698</v>
      </c>
      <c r="AA3009" s="631" t="str">
        <f t="shared" si="17"/>
        <v>INSERT INTO UPK.main_masters.mm_buhin_no (data_id, buhin_no, coefficient, created_date, created_tantou_id) VALUES (2410, '751131JA0A', 1, GETDATE(), 999);</v>
      </c>
    </row>
    <row r="3010" spans="26:27">
      <c r="Z3010" s="631">
        <v>699</v>
      </c>
      <c r="AA3010" s="631" t="str">
        <f t="shared" si="17"/>
        <v>INSERT INTO UPK.main_masters.mm_buhin_no (data_id, buhin_no, coefficient, created_date, created_tantou_id) VALUES (2411, '751131JA0AT2', 1, GETDATE(), 999);</v>
      </c>
    </row>
    <row r="3011" spans="26:27">
      <c r="Z3011" s="631">
        <v>700</v>
      </c>
      <c r="AA3011" s="631" t="str">
        <f t="shared" si="17"/>
        <v>INSERT INTO UPK.main_masters.mm_buhin_no (data_id, buhin_no, coefficient, created_date, created_tantou_id) VALUES (2412, '751133NU0A', 1, GETDATE(), 999);</v>
      </c>
    </row>
    <row r="3012" spans="26:27">
      <c r="Z3012" s="631">
        <v>701</v>
      </c>
      <c r="AA3012" s="631" t="str">
        <f t="shared" si="17"/>
        <v>INSERT INTO UPK.main_masters.mm_buhin_no (data_id, buhin_no, coefficient, created_date, created_tantou_id) VALUES (2413, '751133VA0A', 1, GETDATE(), 999);</v>
      </c>
    </row>
    <row r="3013" spans="26:27">
      <c r="Z3013" s="631">
        <v>702</v>
      </c>
      <c r="AA3013" s="631" t="str">
        <f t="shared" si="17"/>
        <v>INSERT INTO UPK.main_masters.mm_buhin_no (data_id, buhin_no, coefficient, created_date, created_tantou_id) VALUES (2414, '751133VA0AT2', 1, GETDATE(), 999);</v>
      </c>
    </row>
    <row r="3014" spans="26:27">
      <c r="Z3014" s="631">
        <v>703</v>
      </c>
      <c r="AA3014" s="631" t="str">
        <f t="shared" si="17"/>
        <v>INSERT INTO UPK.main_masters.mm_buhin_no (data_id, buhin_no, coefficient, created_date, created_tantou_id) VALUES (2415, '751133XA0A', 1, GETDATE(), 999);</v>
      </c>
    </row>
    <row r="3015" spans="26:27">
      <c r="Z3015" s="631">
        <v>704</v>
      </c>
      <c r="AA3015" s="631" t="str">
        <f t="shared" si="17"/>
        <v>INSERT INTO UPK.main_masters.mm_buhin_no (data_id, buhin_no, coefficient, created_date, created_tantou_id) VALUES (2416, '751133XE0A', 1, GETDATE(), 999);</v>
      </c>
    </row>
    <row r="3016" spans="26:27">
      <c r="Z3016" s="631">
        <v>705</v>
      </c>
      <c r="AA3016" s="631" t="str">
        <f t="shared" si="17"/>
        <v>INSERT INTO UPK.main_masters.mm_buhin_no (data_id, buhin_no, coefficient, created_date, created_tantou_id) VALUES (2417, '751135TA0A', 1, GETDATE(), 999);</v>
      </c>
    </row>
    <row r="3017" spans="26:27">
      <c r="Z3017" s="631">
        <v>706</v>
      </c>
      <c r="AA3017" s="631" t="str">
        <f t="shared" ref="AA3017:AA3080" si="18">$Y$2310&amp;AA1297&amp;", '"&amp;TRIM(AB1297)&amp;"', "&amp;AC1297&amp;", GETDATE(), 999);"</f>
        <v>INSERT INTO UPK.main_masters.mm_buhin_no (data_id, buhin_no, coefficient, created_date, created_tantou_id) VALUES (2418, '751135TA0AT2', 1, GETDATE(), 999);</v>
      </c>
    </row>
    <row r="3018" spans="26:27">
      <c r="Z3018" s="631">
        <v>707</v>
      </c>
      <c r="AA3018" s="631" t="str">
        <f t="shared" si="18"/>
        <v>INSERT INTO UPK.main_masters.mm_buhin_no (data_id, buhin_no, coefficient, created_date, created_tantou_id) VALUES (2419, '751135YJ0A', 1, GETDATE(), 999);</v>
      </c>
    </row>
    <row r="3019" spans="26:27">
      <c r="Z3019" s="631">
        <v>708</v>
      </c>
      <c r="AA3019" s="631" t="str">
        <f t="shared" si="18"/>
        <v>INSERT INTO UPK.main_masters.mm_buhin_no (data_id, buhin_no, coefficient, created_date, created_tantou_id) VALUES (2420, '751136FK0A', 1, GETDATE(), 999);</v>
      </c>
    </row>
    <row r="3020" spans="26:27">
      <c r="Z3020" s="631">
        <v>709</v>
      </c>
      <c r="AA3020" s="631" t="str">
        <f t="shared" si="18"/>
        <v>INSERT INTO UPK.main_masters.mm_buhin_no (data_id, buhin_no, coefficient, created_date, created_tantou_id) VALUES (2421, '751136RA0A', 1, GETDATE(), 999);</v>
      </c>
    </row>
    <row r="3021" spans="26:27">
      <c r="Z3021" s="631">
        <v>710</v>
      </c>
      <c r="AA3021" s="631" t="str">
        <f t="shared" si="18"/>
        <v>INSERT INTO UPK.main_masters.mm_buhin_no (data_id, buhin_no, coefficient, created_date, created_tantou_id) VALUES (2422, '75113CA00001', 1, GETDATE(), 999);</v>
      </c>
    </row>
    <row r="3022" spans="26:27">
      <c r="Z3022" s="631">
        <v>711</v>
      </c>
      <c r="AA3022" s="631" t="str">
        <f t="shared" si="18"/>
        <v>INSERT INTO UPK.main_masters.mm_buhin_no (data_id, buhin_no, coefficient, created_date, created_tantou_id) VALUES (2423, '75113EN000', 1, GETDATE(), 999);</v>
      </c>
    </row>
    <row r="3023" spans="26:27">
      <c r="Z3023" s="631">
        <v>712</v>
      </c>
      <c r="AA3023" s="631" t="str">
        <f t="shared" si="18"/>
        <v>INSERT INTO UPK.main_masters.mm_buhin_no (data_id, buhin_no, coefficient, created_date, created_tantou_id) VALUES (2424, '75113JG00A02', 1, GETDATE(), 999);</v>
      </c>
    </row>
    <row r="3024" spans="26:27">
      <c r="Z3024" s="631">
        <v>713</v>
      </c>
      <c r="AA3024" s="631" t="str">
        <f t="shared" si="18"/>
        <v>INSERT INTO UPK.main_masters.mm_buhin_no (data_id, buhin_no, coefficient, created_date, created_tantou_id) VALUES (2425, '75113JG00A-K', 1, GETDATE(), 999);</v>
      </c>
    </row>
    <row r="3025" spans="26:27">
      <c r="Z3025" s="631">
        <v>714</v>
      </c>
      <c r="AA3025" s="631" t="str">
        <f t="shared" si="18"/>
        <v>INSERT INTO UPK.main_masters.mm_buhin_no (data_id, buhin_no, coefficient, created_date, created_tantou_id) VALUES (2426, '751184CB0A', 1, GETDATE(), 999);</v>
      </c>
    </row>
    <row r="3026" spans="26:27">
      <c r="Z3026" s="631">
        <v>715</v>
      </c>
      <c r="AA3026" s="631" t="str">
        <f t="shared" si="18"/>
        <v>INSERT INTO UPK.main_masters.mm_buhin_no (data_id, buhin_no, coefficient, created_date, created_tantou_id) VALUES (2427, '751185TA0A', 1, GETDATE(), 999);</v>
      </c>
    </row>
    <row r="3027" spans="26:27">
      <c r="Z3027" s="631">
        <v>716</v>
      </c>
      <c r="AA3027" s="631" t="str">
        <f t="shared" si="18"/>
        <v>INSERT INTO UPK.main_masters.mm_buhin_no (data_id, buhin_no, coefficient, created_date, created_tantou_id) VALUES (2428, '751185TL0A', 1, GETDATE(), 999);</v>
      </c>
    </row>
    <row r="3028" spans="26:27">
      <c r="Z3028" s="631">
        <v>717</v>
      </c>
      <c r="AA3028" s="631" t="str">
        <f t="shared" si="18"/>
        <v>INSERT INTO UPK.main_masters.mm_buhin_no (data_id, buhin_no, coefficient, created_date, created_tantou_id) VALUES (2429, '751261JB0A', 1, GETDATE(), 999);</v>
      </c>
    </row>
    <row r="3029" spans="26:27">
      <c r="Z3029" s="631">
        <v>718</v>
      </c>
      <c r="AA3029" s="631" t="str">
        <f t="shared" si="18"/>
        <v>INSERT INTO UPK.main_masters.mm_buhin_no (data_id, buhin_no, coefficient, created_date, created_tantou_id) VALUES (2430, '751263XE0A', 1, GETDATE(), 999);</v>
      </c>
    </row>
    <row r="3030" spans="26:27">
      <c r="Z3030" s="631">
        <v>719</v>
      </c>
      <c r="AA3030" s="631" t="str">
        <f t="shared" si="18"/>
        <v>INSERT INTO UPK.main_masters.mm_buhin_no (data_id, buhin_no, coefficient, created_date, created_tantou_id) VALUES (2431, '751263XF0A', 1, GETDATE(), 999);</v>
      </c>
    </row>
    <row r="3031" spans="26:27">
      <c r="Z3031" s="631">
        <v>720</v>
      </c>
      <c r="AA3031" s="631" t="str">
        <f t="shared" si="18"/>
        <v>INSERT INTO UPK.main_masters.mm_buhin_no (data_id, buhin_no, coefficient, created_date, created_tantou_id) VALUES (2432, '751263XY0A', 1, GETDATE(), 999);</v>
      </c>
    </row>
    <row r="3032" spans="26:27">
      <c r="Z3032" s="631">
        <v>721</v>
      </c>
      <c r="AA3032" s="631" t="str">
        <f t="shared" si="18"/>
        <v>INSERT INTO UPK.main_masters.mm_buhin_no (data_id, buhin_no, coefficient, created_date, created_tantou_id) VALUES (2433, '751265YJ0A', 1, GETDATE(), 999);</v>
      </c>
    </row>
    <row r="3033" spans="26:27">
      <c r="Z3033" s="631">
        <v>722</v>
      </c>
      <c r="AA3033" s="631" t="str">
        <f t="shared" si="18"/>
        <v>INSERT INTO UPK.main_masters.mm_buhin_no (data_id, buhin_no, coefficient, created_date, created_tantou_id) VALUES (2434, '75126JN20A', 1, GETDATE(), 999);</v>
      </c>
    </row>
    <row r="3034" spans="26:27">
      <c r="Z3034" s="631">
        <v>723</v>
      </c>
      <c r="AA3034" s="631" t="str">
        <f t="shared" si="18"/>
        <v>INSERT INTO UPK.main_masters.mm_buhin_no (data_id, buhin_no, coefficient, created_date, created_tantou_id) VALUES (2435, '75126JN20A-E', 1, GETDATE(), 999);</v>
      </c>
    </row>
    <row r="3035" spans="26:27">
      <c r="Z3035" s="631">
        <v>724</v>
      </c>
      <c r="AA3035" s="631" t="str">
        <f t="shared" si="18"/>
        <v>INSERT INTO UPK.main_masters.mm_buhin_no (data_id, buhin_no, coefficient, created_date, created_tantou_id) VALUES (2436, '751271GR0A', 1, GETDATE(), 999);</v>
      </c>
    </row>
    <row r="3036" spans="26:27">
      <c r="Z3036" s="631">
        <v>725</v>
      </c>
      <c r="AA3036" s="631" t="str">
        <f t="shared" si="18"/>
        <v>INSERT INTO UPK.main_masters.mm_buhin_no (data_id, buhin_no, coefficient, created_date, created_tantou_id) VALUES (2437, '751271GR0AT1', 1, GETDATE(), 999);</v>
      </c>
    </row>
    <row r="3037" spans="26:27">
      <c r="Z3037" s="631">
        <v>726</v>
      </c>
      <c r="AA3037" s="631" t="str">
        <f t="shared" si="18"/>
        <v>INSERT INTO UPK.main_masters.mm_buhin_no (data_id, buhin_no, coefficient, created_date, created_tantou_id) VALUES (2438, '751271GR0AT2', 1, GETDATE(), 999);</v>
      </c>
    </row>
    <row r="3038" spans="26:27">
      <c r="Z3038" s="631">
        <v>727</v>
      </c>
      <c r="AA3038" s="631" t="str">
        <f t="shared" si="18"/>
        <v>INSERT INTO UPK.main_masters.mm_buhin_no (data_id, buhin_no, coefficient, created_date, created_tantou_id) VALUES (2439, '751273XE0A', 1, GETDATE(), 999);</v>
      </c>
    </row>
    <row r="3039" spans="26:27">
      <c r="Z3039" s="631">
        <v>728</v>
      </c>
      <c r="AA3039" s="631" t="str">
        <f t="shared" si="18"/>
        <v>INSERT INTO UPK.main_masters.mm_buhin_no (data_id, buhin_no, coefficient, created_date, created_tantou_id) VALUES (2440, '751273XF0A', 1, GETDATE(), 999);</v>
      </c>
    </row>
    <row r="3040" spans="26:27">
      <c r="Z3040" s="631">
        <v>729</v>
      </c>
      <c r="AA3040" s="631" t="str">
        <f t="shared" si="18"/>
        <v>INSERT INTO UPK.main_masters.mm_buhin_no (data_id, buhin_no, coefficient, created_date, created_tantou_id) VALUES (2441, '751273XY0A', 1, GETDATE(), 999);</v>
      </c>
    </row>
    <row r="3041" spans="26:27">
      <c r="Z3041" s="631">
        <v>730</v>
      </c>
      <c r="AA3041" s="631" t="str">
        <f t="shared" si="18"/>
        <v>INSERT INTO UPK.main_masters.mm_buhin_no (data_id, buhin_no, coefficient, created_date, created_tantou_id) VALUES (2442, '751275YJ0A', 1, GETDATE(), 999);</v>
      </c>
    </row>
    <row r="3042" spans="26:27">
      <c r="Z3042" s="631">
        <v>731</v>
      </c>
      <c r="AA3042" s="631" t="str">
        <f t="shared" si="18"/>
        <v>INSERT INTO UPK.main_masters.mm_buhin_no (data_id, buhin_no, coefficient, created_date, created_tantou_id) VALUES (2443, '75128JG00A', 1, GETDATE(), 999);</v>
      </c>
    </row>
    <row r="3043" spans="26:27">
      <c r="Z3043" s="631">
        <v>732</v>
      </c>
      <c r="AA3043" s="631" t="str">
        <f t="shared" si="18"/>
        <v>INSERT INTO UPK.main_masters.mm_buhin_no (data_id, buhin_no, coefficient, created_date, created_tantou_id) VALUES (2444, '75128JG00A-E', 1, GETDATE(), 999);</v>
      </c>
    </row>
    <row r="3044" spans="26:27">
      <c r="Z3044" s="631">
        <v>733</v>
      </c>
      <c r="AA3044" s="631" t="str">
        <f t="shared" si="18"/>
        <v>INSERT INTO UPK.main_masters.mm_buhin_no (data_id, buhin_no, coefficient, created_date, created_tantou_id) VALUES (2445, '75128JG00A-K', 1, GETDATE(), 999);</v>
      </c>
    </row>
    <row r="3045" spans="26:27">
      <c r="Z3045" s="631">
        <v>734</v>
      </c>
      <c r="AA3045" s="631" t="str">
        <f t="shared" si="18"/>
        <v>INSERT INTO UPK.main_masters.mm_buhin_no (data_id, buhin_no, coefficient, created_date, created_tantou_id) VALUES (2446, '751341AA0A', 1, GETDATE(), 999);</v>
      </c>
    </row>
    <row r="3046" spans="26:27">
      <c r="Z3046" s="631">
        <v>735</v>
      </c>
      <c r="AA3046" s="631" t="str">
        <f t="shared" si="18"/>
        <v>INSERT INTO UPK.main_masters.mm_buhin_no (data_id, buhin_no, coefficient, created_date, created_tantou_id) VALUES (2447, '751341JA0A', 1, GETDATE(), 999);</v>
      </c>
    </row>
    <row r="3047" spans="26:27">
      <c r="Z3047" s="631">
        <v>736</v>
      </c>
      <c r="AA3047" s="631" t="str">
        <f t="shared" si="18"/>
        <v>INSERT INTO UPK.main_masters.mm_buhin_no (data_id, buhin_no, coefficient, created_date, created_tantou_id) VALUES (2448, '751341JA0AT2', 1, GETDATE(), 999);</v>
      </c>
    </row>
    <row r="3048" spans="26:27">
      <c r="Z3048" s="631">
        <v>737</v>
      </c>
      <c r="AA3048" s="631" t="str">
        <f t="shared" si="18"/>
        <v>INSERT INTO UPK.main_masters.mm_buhin_no (data_id, buhin_no, coefficient, created_date, created_tantou_id) VALUES (2449, '751343XA0A', 1, GETDATE(), 999);</v>
      </c>
    </row>
    <row r="3049" spans="26:27">
      <c r="Z3049" s="631">
        <v>738</v>
      </c>
      <c r="AA3049" s="631" t="str">
        <f t="shared" si="18"/>
        <v>INSERT INTO UPK.main_masters.mm_buhin_no (data_id, buhin_no, coefficient, created_date, created_tantou_id) VALUES (2450, '751343XE0A', 1, GETDATE(), 999);</v>
      </c>
    </row>
    <row r="3050" spans="26:27">
      <c r="Z3050" s="631">
        <v>739</v>
      </c>
      <c r="AA3050" s="631" t="str">
        <f t="shared" si="18"/>
        <v>INSERT INTO UPK.main_masters.mm_buhin_no (data_id, buhin_no, coefficient, created_date, created_tantou_id) VALUES (2451, '751345TA0A', 1, GETDATE(), 999);</v>
      </c>
    </row>
    <row r="3051" spans="26:27">
      <c r="Z3051" s="631">
        <v>740</v>
      </c>
      <c r="AA3051" s="631" t="str">
        <f t="shared" si="18"/>
        <v>INSERT INTO UPK.main_masters.mm_buhin_no (data_id, buhin_no, coefficient, created_date, created_tantou_id) VALUES (2452, '751345TA0AT2', 1, GETDATE(), 999);</v>
      </c>
    </row>
    <row r="3052" spans="26:27">
      <c r="Z3052" s="631">
        <v>741</v>
      </c>
      <c r="AA3052" s="631" t="str">
        <f t="shared" si="18"/>
        <v>INSERT INTO UPK.main_masters.mm_buhin_no (data_id, buhin_no, coefficient, created_date, created_tantou_id) VALUES (2453, '751346FK1A', 1, GETDATE(), 999);</v>
      </c>
    </row>
    <row r="3053" spans="26:27">
      <c r="Z3053" s="631">
        <v>742</v>
      </c>
      <c r="AA3053" s="631" t="str">
        <f t="shared" si="18"/>
        <v>INSERT INTO UPK.main_masters.mm_buhin_no (data_id, buhin_no, coefficient, created_date, created_tantou_id) VALUES (2454, '75134EN000', 1, GETDATE(), 999);</v>
      </c>
    </row>
    <row r="3054" spans="26:27">
      <c r="Z3054" s="631">
        <v>743</v>
      </c>
      <c r="AA3054" s="631" t="str">
        <f t="shared" si="18"/>
        <v>INSERT INTO UPK.main_masters.mm_buhin_no (data_id, buhin_no, coefficient, created_date, created_tantou_id) VALUES (2455, '75134JG00A', 1, GETDATE(), 999);</v>
      </c>
    </row>
    <row r="3055" spans="26:27">
      <c r="Z3055" s="631">
        <v>744</v>
      </c>
      <c r="AA3055" s="631" t="str">
        <f t="shared" si="18"/>
        <v>INSERT INTO UPK.main_masters.mm_buhin_no (data_id, buhin_no, coefficient, created_date, created_tantou_id) VALUES (2456, '75134JG00A02', 1, GETDATE(), 999);</v>
      </c>
    </row>
    <row r="3056" spans="26:27">
      <c r="Z3056" s="631">
        <v>745</v>
      </c>
      <c r="AA3056" s="631" t="str">
        <f t="shared" si="18"/>
        <v>INSERT INTO UPK.main_masters.mm_buhin_no (data_id, buhin_no, coefficient, created_date, created_tantou_id) VALUES (2457, '75134JG40A', 1, GETDATE(), 999);</v>
      </c>
    </row>
    <row r="3057" spans="26:27">
      <c r="Z3057" s="631">
        <v>746</v>
      </c>
      <c r="AA3057" s="631" t="str">
        <f t="shared" si="18"/>
        <v>INSERT INTO UPK.main_masters.mm_buhin_no (data_id, buhin_no, coefficient, created_date, created_tantou_id) VALUES (2458, '75134JN20A', 1, GETDATE(), 999);</v>
      </c>
    </row>
    <row r="3058" spans="26:27">
      <c r="Z3058" s="631">
        <v>747</v>
      </c>
      <c r="AA3058" s="631" t="str">
        <f t="shared" si="18"/>
        <v>INSERT INTO UPK.main_masters.mm_buhin_no (data_id, buhin_no, coefficient, created_date, created_tantou_id) VALUES (2459, '75134JN20A-E', 1, GETDATE(), 999);</v>
      </c>
    </row>
    <row r="3059" spans="26:27">
      <c r="Z3059" s="631">
        <v>748</v>
      </c>
      <c r="AA3059" s="631" t="str">
        <f t="shared" si="18"/>
        <v>INSERT INTO UPK.main_masters.mm_buhin_no (data_id, buhin_no, coefficient, created_date, created_tantou_id) VALUES (2460, '751341JA0AT1', 1, GETDATE(), 999);</v>
      </c>
    </row>
    <row r="3060" spans="26:27">
      <c r="Z3060" s="631">
        <v>749</v>
      </c>
      <c r="AA3060" s="631" t="str">
        <f t="shared" si="18"/>
        <v>INSERT INTO UPK.main_masters.mm_buhin_no (data_id, buhin_no, coefficient, created_date, created_tantou_id) VALUES (2461, '751351JA0AT1', 1, GETDATE(), 999);</v>
      </c>
    </row>
    <row r="3061" spans="26:27">
      <c r="Z3061" s="631">
        <v>750</v>
      </c>
      <c r="AA3061" s="631" t="str">
        <f t="shared" si="18"/>
        <v>INSERT INTO UPK.main_masters.mm_buhin_no (data_id, buhin_no, coefficient, created_date, created_tantou_id) VALUES (2462, '751345TA0AT1', 1, GETDATE(), 999);</v>
      </c>
    </row>
    <row r="3062" spans="26:27">
      <c r="Z3062" s="631">
        <v>751</v>
      </c>
      <c r="AA3062" s="631" t="str">
        <f t="shared" si="18"/>
        <v>INSERT INTO UPK.main_masters.mm_buhin_no (data_id, buhin_no, coefficient, created_date, created_tantou_id) VALUES (2463, '751355TA0AT1', 1, GETDATE(), 999);</v>
      </c>
    </row>
    <row r="3063" spans="26:27">
      <c r="Z3063" s="631">
        <v>752</v>
      </c>
      <c r="AA3063" s="631" t="str">
        <f t="shared" si="18"/>
        <v>INSERT INTO UPK.main_masters.mm_buhin_no (data_id, buhin_no, coefficient, created_date, created_tantou_id) VALUES (2464, '751346RA0A', 1, GETDATE(), 999);</v>
      </c>
    </row>
    <row r="3064" spans="26:27">
      <c r="Z3064" s="631">
        <v>753</v>
      </c>
      <c r="AA3064" s="631" t="str">
        <f t="shared" si="18"/>
        <v>INSERT INTO UPK.main_masters.mm_buhin_no (data_id, buhin_no, coefficient, created_date, created_tantou_id) VALUES (2465, '751356RA0A', 1, GETDATE(), 999);</v>
      </c>
    </row>
    <row r="3065" spans="26:27">
      <c r="Z3065" s="631">
        <v>754</v>
      </c>
      <c r="AA3065" s="631" t="str">
        <f t="shared" si="18"/>
        <v>INSERT INTO UPK.main_masters.mm_buhin_no (data_id, buhin_no, coefficient, created_date, created_tantou_id) VALUES (2466, '75134JG00A01', 1, GETDATE(), 999);</v>
      </c>
    </row>
    <row r="3066" spans="26:27">
      <c r="Z3066" s="631">
        <v>755</v>
      </c>
      <c r="AA3066" s="631" t="str">
        <f t="shared" si="18"/>
        <v>INSERT INTO UPK.main_masters.mm_buhin_no (data_id, buhin_no, coefficient, created_date, created_tantou_id) VALUES (2467, '75135JG00A01', 1, GETDATE(), 999);</v>
      </c>
    </row>
    <row r="3067" spans="26:27">
      <c r="Z3067" s="631">
        <v>756</v>
      </c>
      <c r="AA3067" s="631" t="str">
        <f t="shared" si="18"/>
        <v>INSERT INTO UPK.main_masters.mm_buhin_no (data_id, buhin_no, coefficient, created_date, created_tantou_id) VALUES (2468, '75134JG40A01', 1, GETDATE(), 999);</v>
      </c>
    </row>
    <row r="3068" spans="26:27">
      <c r="Z3068" s="631">
        <v>757</v>
      </c>
      <c r="AA3068" s="631" t="str">
        <f t="shared" si="18"/>
        <v>INSERT INTO UPK.main_masters.mm_buhin_no (data_id, buhin_no, coefficient, created_date, created_tantou_id) VALUES (2469, '75135JG40A01', 1, GETDATE(), 999);</v>
      </c>
    </row>
    <row r="3069" spans="26:27">
      <c r="Z3069" s="631">
        <v>758</v>
      </c>
      <c r="AA3069" s="631" t="str">
        <f t="shared" si="18"/>
        <v>INSERT INTO UPK.main_masters.mm_buhin_no (data_id, buhin_no, coefficient, created_date, created_tantou_id) VALUES (2470, '751351AA0A', 1, GETDATE(), 999);</v>
      </c>
    </row>
    <row r="3070" spans="26:27">
      <c r="Z3070" s="631">
        <v>759</v>
      </c>
      <c r="AA3070" s="631" t="str">
        <f t="shared" si="18"/>
        <v>INSERT INTO UPK.main_masters.mm_buhin_no (data_id, buhin_no, coefficient, created_date, created_tantou_id) VALUES (2471, '751351JA0A', 1, GETDATE(), 999);</v>
      </c>
    </row>
    <row r="3071" spans="26:27">
      <c r="Z3071" s="631">
        <v>760</v>
      </c>
      <c r="AA3071" s="631" t="str">
        <f t="shared" si="18"/>
        <v>INSERT INTO UPK.main_masters.mm_buhin_no (data_id, buhin_no, coefficient, created_date, created_tantou_id) VALUES (2472, '751351JA0AT2', 1, GETDATE(), 999);</v>
      </c>
    </row>
    <row r="3072" spans="26:27">
      <c r="Z3072" s="631">
        <v>761</v>
      </c>
      <c r="AA3072" s="631" t="str">
        <f t="shared" si="18"/>
        <v>INSERT INTO UPK.main_masters.mm_buhin_no (data_id, buhin_no, coefficient, created_date, created_tantou_id) VALUES (2473, '751353XA0A', 1, GETDATE(), 999);</v>
      </c>
    </row>
    <row r="3073" spans="26:27">
      <c r="Z3073" s="631">
        <v>762</v>
      </c>
      <c r="AA3073" s="631" t="str">
        <f t="shared" si="18"/>
        <v>INSERT INTO UPK.main_masters.mm_buhin_no (data_id, buhin_no, coefficient, created_date, created_tantou_id) VALUES (2474, '751353XE0A', 1, GETDATE(), 999);</v>
      </c>
    </row>
    <row r="3074" spans="26:27">
      <c r="Z3074" s="631">
        <v>763</v>
      </c>
      <c r="AA3074" s="631" t="str">
        <f t="shared" si="18"/>
        <v>INSERT INTO UPK.main_masters.mm_buhin_no (data_id, buhin_no, coefficient, created_date, created_tantou_id) VALUES (2475, '751355TA0A', 1, GETDATE(), 999);</v>
      </c>
    </row>
    <row r="3075" spans="26:27">
      <c r="Z3075" s="631">
        <v>764</v>
      </c>
      <c r="AA3075" s="631" t="str">
        <f t="shared" si="18"/>
        <v>INSERT INTO UPK.main_masters.mm_buhin_no (data_id, buhin_no, coefficient, created_date, created_tantou_id) VALUES (2476, '751355TA0AT2', 1, GETDATE(), 999);</v>
      </c>
    </row>
    <row r="3076" spans="26:27">
      <c r="Z3076" s="631">
        <v>765</v>
      </c>
      <c r="AA3076" s="631" t="str">
        <f t="shared" si="18"/>
        <v>INSERT INTO UPK.main_masters.mm_buhin_no (data_id, buhin_no, coefficient, created_date, created_tantou_id) VALUES (2477, '751356FK1A', 1, GETDATE(), 999);</v>
      </c>
    </row>
    <row r="3077" spans="26:27">
      <c r="Z3077" s="631">
        <v>766</v>
      </c>
      <c r="AA3077" s="631" t="str">
        <f t="shared" si="18"/>
        <v>INSERT INTO UPK.main_masters.mm_buhin_no (data_id, buhin_no, coefficient, created_date, created_tantou_id) VALUES (2478, '75135EN000', 1, GETDATE(), 999);</v>
      </c>
    </row>
    <row r="3078" spans="26:27">
      <c r="Z3078" s="631">
        <v>767</v>
      </c>
      <c r="AA3078" s="631" t="str">
        <f t="shared" si="18"/>
        <v>INSERT INTO UPK.main_masters.mm_buhin_no (data_id, buhin_no, coefficient, created_date, created_tantou_id) VALUES (2479, '75135JG00A', 1, GETDATE(), 999);</v>
      </c>
    </row>
    <row r="3079" spans="26:27">
      <c r="Z3079" s="631">
        <v>768</v>
      </c>
      <c r="AA3079" s="631" t="str">
        <f t="shared" si="18"/>
        <v>INSERT INTO UPK.main_masters.mm_buhin_no (data_id, buhin_no, coefficient, created_date, created_tantou_id) VALUES (2480, '75135JG00A02', 1, GETDATE(), 999);</v>
      </c>
    </row>
    <row r="3080" spans="26:27">
      <c r="Z3080" s="631">
        <v>769</v>
      </c>
      <c r="AA3080" s="631" t="str">
        <f t="shared" si="18"/>
        <v>INSERT INTO UPK.main_masters.mm_buhin_no (data_id, buhin_no, coefficient, created_date, created_tantou_id) VALUES (2481, '75135JG40A', 1, GETDATE(), 999);</v>
      </c>
    </row>
    <row r="3081" spans="26:27">
      <c r="Z3081" s="631">
        <v>770</v>
      </c>
      <c r="AA3081" s="631" t="str">
        <f t="shared" ref="AA3081:AA3144" si="19">$Y$2310&amp;AA1361&amp;", '"&amp;TRIM(AB1361)&amp;"', "&amp;AC1361&amp;", GETDATE(), 999);"</f>
        <v>INSERT INTO UPK.main_masters.mm_buhin_no (data_id, buhin_no, coefficient, created_date, created_tantou_id) VALUES (2482, '75135JN20A', 1, GETDATE(), 999);</v>
      </c>
    </row>
    <row r="3082" spans="26:27">
      <c r="Z3082" s="631">
        <v>771</v>
      </c>
      <c r="AA3082" s="631" t="str">
        <f t="shared" si="19"/>
        <v>INSERT INTO UPK.main_masters.mm_buhin_no (data_id, buhin_no, coefficient, created_date, created_tantou_id) VALUES (2483, '75135JN20A-E', 1, GETDATE(), 999);</v>
      </c>
    </row>
    <row r="3083" spans="26:27">
      <c r="Z3083" s="631">
        <v>772</v>
      </c>
      <c r="AA3083" s="631" t="str">
        <f t="shared" si="19"/>
        <v>INSERT INTO UPK.main_masters.mm_buhin_no (data_id, buhin_no, coefficient, created_date, created_tantou_id) VALUES (2484, '751388H90001', 1, GETDATE(), 999);</v>
      </c>
    </row>
    <row r="3084" spans="26:27">
      <c r="Z3084" s="631">
        <v>773</v>
      </c>
      <c r="AA3084" s="631" t="str">
        <f t="shared" si="19"/>
        <v>INSERT INTO UPK.main_masters.mm_buhin_no (data_id, buhin_no, coefficient, created_date, created_tantou_id) VALUES (2485, '751398H90001', 1, GETDATE(), 999);</v>
      </c>
    </row>
    <row r="3085" spans="26:27">
      <c r="Z3085" s="631">
        <v>774</v>
      </c>
      <c r="AA3085" s="631" t="str">
        <f t="shared" si="19"/>
        <v>INSERT INTO UPK.main_masters.mm_buhin_no (data_id, buhin_no, coefficient, created_date, created_tantou_id) VALUES (2486, '75142JN20A', 1, GETDATE(), 999);</v>
      </c>
    </row>
    <row r="3086" spans="26:27">
      <c r="Z3086" s="631">
        <v>775</v>
      </c>
      <c r="AA3086" s="631" t="str">
        <f t="shared" si="19"/>
        <v>INSERT INTO UPK.main_masters.mm_buhin_no (data_id, buhin_no, coefficient, created_date, created_tantou_id) VALUES (2487, '75143JN20A', 1, GETDATE(), 999);</v>
      </c>
    </row>
    <row r="3087" spans="26:27">
      <c r="Z3087" s="631">
        <v>776</v>
      </c>
      <c r="AA3087" s="631" t="str">
        <f t="shared" si="19"/>
        <v>INSERT INTO UPK.main_masters.mm_buhin_no (data_id, buhin_no, coefficient, created_date, created_tantou_id) VALUES (2488, '751524CB0A', 1, GETDATE(), 999);</v>
      </c>
    </row>
    <row r="3088" spans="26:27">
      <c r="Z3088" s="631">
        <v>777</v>
      </c>
      <c r="AA3088" s="631" t="str">
        <f t="shared" si="19"/>
        <v>INSERT INTO UPK.main_masters.mm_buhin_no (data_id, buhin_no, coefficient, created_date, created_tantou_id) VALUES (2489, '751534CB0A', 1, GETDATE(), 999);</v>
      </c>
    </row>
    <row r="3089" spans="26:27">
      <c r="Z3089" s="631">
        <v>778</v>
      </c>
      <c r="AA3089" s="631" t="str">
        <f t="shared" si="19"/>
        <v>INSERT INTO UPK.main_masters.mm_buhin_no (data_id, buhin_no, coefficient, created_date, created_tantou_id) VALUES (2490, '75152EN000', 1, GETDATE(), 999);</v>
      </c>
    </row>
    <row r="3090" spans="26:27">
      <c r="Z3090" s="631">
        <v>779</v>
      </c>
      <c r="AA3090" s="631" t="str">
        <f t="shared" si="19"/>
        <v>INSERT INTO UPK.main_masters.mm_buhin_no (data_id, buhin_no, coefficient, created_date, created_tantou_id) VALUES (2491, '75153EN000', 1, GETDATE(), 999);</v>
      </c>
    </row>
    <row r="3091" spans="26:27">
      <c r="Z3091" s="631">
        <v>780</v>
      </c>
      <c r="AA3091" s="631" t="str">
        <f t="shared" si="19"/>
        <v>INSERT INTO UPK.main_masters.mm_buhin_no (data_id, buhin_no, coefficient, created_date, created_tantou_id) VALUES (2492, '75152JG00A-K', 1, GETDATE(), 999);</v>
      </c>
    </row>
    <row r="3092" spans="26:27">
      <c r="Z3092" s="631">
        <v>781</v>
      </c>
      <c r="AA3092" s="631" t="str">
        <f t="shared" si="19"/>
        <v>INSERT INTO UPK.main_masters.mm_buhin_no (data_id, buhin_no, coefficient, created_date, created_tantou_id) VALUES (2493, '75153JG00A-K', 1, GETDATE(), 999);</v>
      </c>
    </row>
    <row r="3093" spans="26:27">
      <c r="Z3093" s="631">
        <v>782</v>
      </c>
      <c r="AA3093" s="631" t="str">
        <f t="shared" si="19"/>
        <v>INSERT INTO UPK.main_masters.mm_buhin_no (data_id, buhin_no, coefficient, created_date, created_tantou_id) VALUES (2494, '751721AA0A', 1, GETDATE(), 999);</v>
      </c>
    </row>
    <row r="3094" spans="26:27">
      <c r="Z3094" s="631">
        <v>783</v>
      </c>
      <c r="AA3094" s="631" t="str">
        <f t="shared" si="19"/>
        <v>INSERT INTO UPK.main_masters.mm_buhin_no (data_id, buhin_no, coefficient, created_date, created_tantou_id) VALUES (2495, '751721AA0A-E', 1, GETDATE(), 999);</v>
      </c>
    </row>
    <row r="3095" spans="26:27">
      <c r="Z3095" s="631">
        <v>784</v>
      </c>
      <c r="AA3095" s="631" t="str">
        <f t="shared" si="19"/>
        <v>INSERT INTO UPK.main_masters.mm_buhin_no (data_id, buhin_no, coefficient, created_date, created_tantou_id) VALUES (2496, '751721AE0A', 1, GETDATE(), 999);</v>
      </c>
    </row>
    <row r="3096" spans="26:27">
      <c r="Z3096" s="631">
        <v>785</v>
      </c>
      <c r="AA3096" s="631" t="str">
        <f t="shared" si="19"/>
        <v>INSERT INTO UPK.main_masters.mm_buhin_no (data_id, buhin_no, coefficient, created_date, created_tantou_id) VALUES (2497, '751724M412', 1, GETDATE(), 999);</v>
      </c>
    </row>
    <row r="3097" spans="26:27">
      <c r="Z3097" s="631">
        <v>786</v>
      </c>
      <c r="AA3097" s="631" t="str">
        <f t="shared" si="19"/>
        <v>INSERT INTO UPK.main_masters.mm_buhin_no (data_id, buhin_no, coefficient, created_date, created_tantou_id) VALUES (2498, '75172AU000', 1, GETDATE(), 999);</v>
      </c>
    </row>
    <row r="3098" spans="26:27">
      <c r="Z3098" s="631">
        <v>787</v>
      </c>
      <c r="AA3098" s="631" t="str">
        <f t="shared" si="19"/>
        <v>INSERT INTO UPK.main_masters.mm_buhin_no (data_id, buhin_no, coefficient, created_date, created_tantou_id) VALUES (2499, '75172JN20A', 1, GETDATE(), 999);</v>
      </c>
    </row>
    <row r="3099" spans="26:27">
      <c r="Z3099" s="631">
        <v>788</v>
      </c>
      <c r="AA3099" s="631" t="str">
        <f t="shared" si="19"/>
        <v>INSERT INTO UPK.main_masters.mm_buhin_no (data_id, buhin_no, coefficient, created_date, created_tantou_id) VALUES (2500, '751731AA0A', 1, GETDATE(), 999);</v>
      </c>
    </row>
    <row r="3100" spans="26:27">
      <c r="Z3100" s="631">
        <v>789</v>
      </c>
      <c r="AA3100" s="631" t="str">
        <f t="shared" si="19"/>
        <v>INSERT INTO UPK.main_masters.mm_buhin_no (data_id, buhin_no, coefficient, created_date, created_tantou_id) VALUES (2501, '751731AA0A-E', 1, GETDATE(), 999);</v>
      </c>
    </row>
    <row r="3101" spans="26:27">
      <c r="Z3101" s="631">
        <v>790</v>
      </c>
      <c r="AA3101" s="631" t="str">
        <f t="shared" si="19"/>
        <v>INSERT INTO UPK.main_masters.mm_buhin_no (data_id, buhin_no, coefficient, created_date, created_tantou_id) VALUES (2502, '751734M412', 1, GETDATE(), 999);</v>
      </c>
    </row>
    <row r="3102" spans="26:27">
      <c r="Z3102" s="631">
        <v>791</v>
      </c>
      <c r="AA3102" s="631" t="str">
        <f t="shared" si="19"/>
        <v>INSERT INTO UPK.main_masters.mm_buhin_no (data_id, buhin_no, coefficient, created_date, created_tantou_id) VALUES (2503, '75173AU000', 1, GETDATE(), 999);</v>
      </c>
    </row>
    <row r="3103" spans="26:27">
      <c r="Z3103" s="631">
        <v>792</v>
      </c>
      <c r="AA3103" s="631" t="str">
        <f t="shared" si="19"/>
        <v>INSERT INTO UPK.main_masters.mm_buhin_no (data_id, buhin_no, coefficient, created_date, created_tantou_id) VALUES (2504, '75173CA000', 1, GETDATE(), 999);</v>
      </c>
    </row>
    <row r="3104" spans="26:27">
      <c r="Z3104" s="631">
        <v>793</v>
      </c>
      <c r="AA3104" s="631" t="str">
        <f t="shared" si="19"/>
        <v>INSERT INTO UPK.main_masters.mm_buhin_no (data_id, buhin_no, coefficient, created_date, created_tantou_id) VALUES (2505, '75173JN20A', 1, GETDATE(), 999);</v>
      </c>
    </row>
    <row r="3105" spans="26:27">
      <c r="Z3105" s="631">
        <v>794</v>
      </c>
      <c r="AA3105" s="631" t="str">
        <f t="shared" si="19"/>
        <v>INSERT INTO UPK.main_masters.mm_buhin_no (data_id, buhin_no, coefficient, created_date, created_tantou_id) VALUES (2506, '75174JG00A', 1, GETDATE(), 999);</v>
      </c>
    </row>
    <row r="3106" spans="26:27">
      <c r="Z3106" s="631">
        <v>795</v>
      </c>
      <c r="AA3106" s="631" t="str">
        <f t="shared" si="19"/>
        <v>INSERT INTO UPK.main_masters.mm_buhin_no (data_id, buhin_no, coefficient, created_date, created_tantou_id) VALUES (2507, '75174JG00A-K', 1, GETDATE(), 999);</v>
      </c>
    </row>
    <row r="3107" spans="26:27">
      <c r="Z3107" s="631">
        <v>796</v>
      </c>
      <c r="AA3107" s="631" t="str">
        <f t="shared" si="19"/>
        <v>INSERT INTO UPK.main_masters.mm_buhin_no (data_id, buhin_no, coefficient, created_date, created_tantou_id) VALUES (2508, '75174JG00A-W', 1, GETDATE(), 999);</v>
      </c>
    </row>
    <row r="3108" spans="26:27">
      <c r="Z3108" s="631">
        <v>797</v>
      </c>
      <c r="AA3108" s="631" t="str">
        <f t="shared" si="19"/>
        <v>INSERT INTO UPK.main_masters.mm_buhin_no (data_id, buhin_no, coefficient, created_date, created_tantou_id) VALUES (2509, '751746RA0ABL', 1, GETDATE(), 999);</v>
      </c>
    </row>
    <row r="3109" spans="26:27">
      <c r="Z3109" s="631">
        <v>798</v>
      </c>
      <c r="AA3109" s="631" t="str">
        <f t="shared" si="19"/>
        <v>INSERT INTO UPK.main_masters.mm_buhin_no (data_id, buhin_no, coefficient, created_date, created_tantou_id) VALUES (2510, '751756RA0ABL', 1, GETDATE(), 999);</v>
      </c>
    </row>
    <row r="3110" spans="26:27">
      <c r="Z3110" s="631">
        <v>799</v>
      </c>
      <c r="AA3110" s="631" t="str">
        <f t="shared" si="19"/>
        <v>INSERT INTO UPK.main_masters.mm_buhin_no (data_id, buhin_no, coefficient, created_date, created_tantou_id) VALUES (2511, '751746RL0ABL', 1, GETDATE(), 999);</v>
      </c>
    </row>
    <row r="3111" spans="26:27">
      <c r="Z3111" s="631">
        <v>800</v>
      </c>
      <c r="AA3111" s="631" t="str">
        <f t="shared" si="19"/>
        <v>INSERT INTO UPK.main_masters.mm_buhin_no (data_id, buhin_no, coefficient, created_date, created_tantou_id) VALUES (2512, '751756RL0ABL', 1, GETDATE(), 999);</v>
      </c>
    </row>
    <row r="3112" spans="26:27">
      <c r="Z3112" s="631">
        <v>801</v>
      </c>
      <c r="AA3112" s="631" t="str">
        <f t="shared" si="19"/>
        <v>INSERT INTO UPK.main_masters.mm_buhin_no (data_id, buhin_no, coefficient, created_date, created_tantou_id) VALUES (2513, '751761JB0A', 1, GETDATE(), 999);</v>
      </c>
    </row>
    <row r="3113" spans="26:27">
      <c r="Z3113" s="631">
        <v>802</v>
      </c>
      <c r="AA3113" s="631" t="str">
        <f t="shared" si="19"/>
        <v>INSERT INTO UPK.main_masters.mm_buhin_no (data_id, buhin_no, coefficient, created_date, created_tantou_id) VALUES (2514, '751763VA0A', 1, GETDATE(), 999);</v>
      </c>
    </row>
    <row r="3114" spans="26:27">
      <c r="Z3114" s="631">
        <v>803</v>
      </c>
      <c r="AA3114" s="631" t="str">
        <f t="shared" si="19"/>
        <v>INSERT INTO UPK.main_masters.mm_buhin_no (data_id, buhin_no, coefficient, created_date, created_tantou_id) VALUES (2515, '751765WK0A', 1, GETDATE(), 999);</v>
      </c>
    </row>
    <row r="3115" spans="26:27">
      <c r="Z3115" s="631">
        <v>804</v>
      </c>
      <c r="AA3115" s="631" t="str">
        <f t="shared" si="19"/>
        <v>INSERT INTO UPK.main_masters.mm_buhin_no (data_id, buhin_no, coefficient, created_date, created_tantou_id) VALUES (2516, '751766RA0A', 1, GETDATE(), 999);</v>
      </c>
    </row>
    <row r="3116" spans="26:27">
      <c r="Z3116" s="631">
        <v>805</v>
      </c>
      <c r="AA3116" s="631" t="str">
        <f t="shared" si="19"/>
        <v>INSERT INTO UPK.main_masters.mm_buhin_no (data_id, buhin_no, coefficient, created_date, created_tantou_id) VALUES (2517, '751776RA0A', 1, GETDATE(), 999);</v>
      </c>
    </row>
    <row r="3117" spans="26:27">
      <c r="Z3117" s="631">
        <v>806</v>
      </c>
      <c r="AA3117" s="631" t="str">
        <f t="shared" si="19"/>
        <v>INSERT INTO UPK.main_masters.mm_buhin_no (data_id, buhin_no, coefficient, created_date, created_tantou_id) VALUES (2518, '751771JA0A', 1, GETDATE(), 999);</v>
      </c>
    </row>
    <row r="3118" spans="26:27">
      <c r="Z3118" s="631">
        <v>807</v>
      </c>
      <c r="AA3118" s="631" t="str">
        <f t="shared" si="19"/>
        <v>INSERT INTO UPK.main_masters.mm_buhin_no (data_id, buhin_no, coefficient, created_date, created_tantou_id) VALUES (2519, '751821JB0A', 1, GETDATE(), 999);</v>
      </c>
    </row>
    <row r="3119" spans="26:27">
      <c r="Z3119" s="631">
        <v>808</v>
      </c>
      <c r="AA3119" s="631" t="str">
        <f t="shared" si="19"/>
        <v>INSERT INTO UPK.main_masters.mm_buhin_no (data_id, buhin_no, coefficient, created_date, created_tantou_id) VALUES (2520, '751825TA0A', 1, GETDATE(), 999);</v>
      </c>
    </row>
    <row r="3120" spans="26:27">
      <c r="Z3120" s="631">
        <v>809</v>
      </c>
      <c r="AA3120" s="631" t="str">
        <f t="shared" si="19"/>
        <v>INSERT INTO UPK.main_masters.mm_buhin_no (data_id, buhin_no, coefficient, created_date, created_tantou_id) VALUES (2521, '75182CA000', 1, GETDATE(), 999);</v>
      </c>
    </row>
    <row r="3121" spans="26:27">
      <c r="Z3121" s="631">
        <v>810</v>
      </c>
      <c r="AA3121" s="631" t="str">
        <f t="shared" si="19"/>
        <v>INSERT INTO UPK.main_masters.mm_buhin_no (data_id, buhin_no, coefficient, created_date, created_tantou_id) VALUES (2522, '75182CB000', 1, GETDATE(), 999);</v>
      </c>
    </row>
    <row r="3122" spans="26:27">
      <c r="Z3122" s="631">
        <v>811</v>
      </c>
      <c r="AA3122" s="631" t="str">
        <f t="shared" si="19"/>
        <v>INSERT INTO UPK.main_masters.mm_buhin_no (data_id, buhin_no, coefficient, created_date, created_tantou_id) VALUES (2523, '75182JN20A', 1, GETDATE(), 999);</v>
      </c>
    </row>
    <row r="3123" spans="26:27">
      <c r="Z3123" s="631">
        <v>812</v>
      </c>
      <c r="AA3123" s="631" t="str">
        <f t="shared" si="19"/>
        <v>INSERT INTO UPK.main_masters.mm_buhin_no (data_id, buhin_no, coefficient, created_date, created_tantou_id) VALUES (2524, '751831JB0A', 1, GETDATE(), 999);</v>
      </c>
    </row>
    <row r="3124" spans="26:27">
      <c r="Z3124" s="631">
        <v>813</v>
      </c>
      <c r="AA3124" s="631" t="str">
        <f t="shared" si="19"/>
        <v>INSERT INTO UPK.main_masters.mm_buhin_no (data_id, buhin_no, coefficient, created_date, created_tantou_id) VALUES (2525, '751861AA0A', 1, GETDATE(), 999);</v>
      </c>
    </row>
    <row r="3125" spans="26:27">
      <c r="Z3125" s="631">
        <v>814</v>
      </c>
      <c r="AA3125" s="631" t="str">
        <f t="shared" si="19"/>
        <v>INSERT INTO UPK.main_masters.mm_buhin_no (data_id, buhin_no, coefficient, created_date, created_tantou_id) VALUES (2526, '751871AA0A', 1, GETDATE(), 999);</v>
      </c>
    </row>
    <row r="3126" spans="26:27">
      <c r="Z3126" s="631">
        <v>815</v>
      </c>
      <c r="AA3126" s="631" t="str">
        <f t="shared" si="19"/>
        <v>INSERT INTO UPK.main_masters.mm_buhin_no (data_id, buhin_no, coefficient, created_date, created_tantou_id) VALUES (2527, '751865TA0A', 1, GETDATE(), 999);</v>
      </c>
    </row>
    <row r="3127" spans="26:27">
      <c r="Z3127" s="631">
        <v>816</v>
      </c>
      <c r="AA3127" s="631" t="str">
        <f t="shared" si="19"/>
        <v>INSERT INTO UPK.main_masters.mm_buhin_no (data_id, buhin_no, coefficient, created_date, created_tantou_id) VALUES (2528, '751875TA0A', 1, GETDATE(), 999);</v>
      </c>
    </row>
    <row r="3128" spans="26:27">
      <c r="Z3128" s="631">
        <v>817</v>
      </c>
      <c r="AA3128" s="631" t="str">
        <f t="shared" si="19"/>
        <v>INSERT INTO UPK.main_masters.mm_buhin_no (data_id, buhin_no, coefficient, created_date, created_tantou_id) VALUES (2529, '751866FK0A', 1, GETDATE(), 999);</v>
      </c>
    </row>
    <row r="3129" spans="26:27">
      <c r="Z3129" s="631">
        <v>818</v>
      </c>
      <c r="AA3129" s="631" t="str">
        <f t="shared" si="19"/>
        <v>INSERT INTO UPK.main_masters.mm_buhin_no (data_id, buhin_no, coefficient, created_date, created_tantou_id) VALUES (2530, '751876FK0A', 1, GETDATE(), 999);</v>
      </c>
    </row>
    <row r="3130" spans="26:27">
      <c r="Z3130" s="631">
        <v>819</v>
      </c>
      <c r="AA3130" s="631" t="str">
        <f t="shared" si="19"/>
        <v>INSERT INTO UPK.main_masters.mm_buhin_no (data_id, buhin_no, coefficient, created_date, created_tantou_id) VALUES (2531, '751866MA0A', 1, GETDATE(), 999);</v>
      </c>
    </row>
    <row r="3131" spans="26:27">
      <c r="Z3131" s="631">
        <v>820</v>
      </c>
      <c r="AA3131" s="631" t="str">
        <f t="shared" si="19"/>
        <v>INSERT INTO UPK.main_masters.mm_buhin_no (data_id, buhin_no, coefficient, created_date, created_tantou_id) VALUES (2532, '751876MA0A', 1, GETDATE(), 999);</v>
      </c>
    </row>
    <row r="3132" spans="26:27">
      <c r="Z3132" s="631">
        <v>821</v>
      </c>
      <c r="AA3132" s="631" t="str">
        <f t="shared" si="19"/>
        <v>INSERT INTO UPK.main_masters.mm_buhin_no (data_id, buhin_no, coefficient, created_date, created_tantou_id) VALUES (2533, '751866RA0A', 1, GETDATE(), 999);</v>
      </c>
    </row>
    <row r="3133" spans="26:27">
      <c r="Z3133" s="631">
        <v>822</v>
      </c>
      <c r="AA3133" s="631" t="str">
        <f t="shared" si="19"/>
        <v>INSERT INTO UPK.main_masters.mm_buhin_no (data_id, buhin_no, coefficient, created_date, created_tantou_id) VALUES (2534, '751876RA0A', 1, GETDATE(), 999);</v>
      </c>
    </row>
    <row r="3134" spans="26:27">
      <c r="Z3134" s="631">
        <v>823</v>
      </c>
      <c r="AA3134" s="631" t="str">
        <f t="shared" si="19"/>
        <v>INSERT INTO UPK.main_masters.mm_buhin_no (data_id, buhin_no, coefficient, created_date, created_tantou_id) VALUES (2535, '75196JN20A', 1, GETDATE(), 999);</v>
      </c>
    </row>
    <row r="3135" spans="26:27">
      <c r="Z3135" s="631">
        <v>824</v>
      </c>
      <c r="AA3135" s="631" t="str">
        <f t="shared" si="19"/>
        <v>INSERT INTO UPK.main_masters.mm_buhin_no (data_id, buhin_no, coefficient, created_date, created_tantou_id) VALUES (2536, '751971AA0A', 1, GETDATE(), 999);</v>
      </c>
    </row>
    <row r="3136" spans="26:27">
      <c r="Z3136" s="631">
        <v>825</v>
      </c>
      <c r="AA3136" s="631" t="str">
        <f t="shared" si="19"/>
        <v>INSERT INTO UPK.main_masters.mm_buhin_no (data_id, buhin_no, coefficient, created_date, created_tantou_id) VALUES (2537, '751A31AN0A', 1, GETDATE(), 999);</v>
      </c>
    </row>
    <row r="3137" spans="26:27">
      <c r="Z3137" s="631">
        <v>826</v>
      </c>
      <c r="AA3137" s="631" t="str">
        <f t="shared" si="19"/>
        <v>INSERT INTO UPK.main_masters.mm_buhin_no (data_id, buhin_no, coefficient, created_date, created_tantou_id) VALUES (2538, '751A31AN0A-E', 1, GETDATE(), 999);</v>
      </c>
    </row>
    <row r="3138" spans="26:27">
      <c r="Z3138" s="631">
        <v>827</v>
      </c>
      <c r="AA3138" s="631" t="str">
        <f t="shared" si="19"/>
        <v>INSERT INTO UPK.main_masters.mm_buhin_no (data_id, buhin_no, coefficient, created_date, created_tantou_id) VALUES (2539, '751B06RA0A', 1, GETDATE(), 999);</v>
      </c>
    </row>
    <row r="3139" spans="26:27">
      <c r="Z3139" s="631">
        <v>828</v>
      </c>
      <c r="AA3139" s="631" t="str">
        <f t="shared" si="19"/>
        <v>INSERT INTO UPK.main_masters.mm_buhin_no (data_id, buhin_no, coefficient, created_date, created_tantou_id) VALUES (2540, '751B16RA0A', 1, GETDATE(), 999);</v>
      </c>
    </row>
    <row r="3140" spans="26:27">
      <c r="Z3140" s="631">
        <v>829</v>
      </c>
      <c r="AA3140" s="631" t="str">
        <f t="shared" si="19"/>
        <v>INSERT INTO UPK.main_masters.mm_buhin_no (data_id, buhin_no, coefficient, created_date, created_tantou_id) VALUES (2541, '751B11AA0A', 1, GETDATE(), 999);</v>
      </c>
    </row>
    <row r="3141" spans="26:27">
      <c r="Z3141" s="631">
        <v>830</v>
      </c>
      <c r="AA3141" s="631" t="str">
        <f t="shared" si="19"/>
        <v>INSERT INTO UPK.main_masters.mm_buhin_no (data_id, buhin_no, coefficient, created_date, created_tantou_id) VALUES (2542, '751B25TA0A', 1, GETDATE(), 999);</v>
      </c>
    </row>
    <row r="3142" spans="26:27">
      <c r="Z3142" s="631">
        <v>831</v>
      </c>
      <c r="AA3142" s="631" t="str">
        <f t="shared" si="19"/>
        <v>INSERT INTO UPK.main_masters.mm_buhin_no (data_id, buhin_no, coefficient, created_date, created_tantou_id) VALUES (2543, '751C56FK0A', 1, GETDATE(), 999);</v>
      </c>
    </row>
    <row r="3143" spans="26:27">
      <c r="Z3143" s="631">
        <v>832</v>
      </c>
      <c r="AA3143" s="631" t="str">
        <f t="shared" si="19"/>
        <v>INSERT INTO UPK.main_masters.mm_buhin_no (data_id, buhin_no, coefficient, created_date, created_tantou_id) VALUES (2544, '751F23VA0A', 1, GETDATE(), 999);</v>
      </c>
    </row>
    <row r="3144" spans="26:27">
      <c r="Z3144" s="631">
        <v>833</v>
      </c>
      <c r="AA3144" s="631" t="str">
        <f t="shared" si="19"/>
        <v>INSERT INTO UPK.main_masters.mm_buhin_no (data_id, buhin_no, coefficient, created_date, created_tantou_id) VALUES (2545, '751F33VA0A', 1, GETDATE(), 999);</v>
      </c>
    </row>
    <row r="3145" spans="26:27">
      <c r="Z3145" s="631">
        <v>834</v>
      </c>
      <c r="AA3145" s="631" t="str">
        <f t="shared" ref="AA3145:AA3208" si="20">$Y$2310&amp;AA1425&amp;", '"&amp;TRIM(AB1425)&amp;"', "&amp;AC1425&amp;", GETDATE(), 999);"</f>
        <v>INSERT INTO UPK.main_masters.mm_buhin_no (data_id, buhin_no, coefficient, created_date, created_tantou_id) VALUES (2546, '751F63VA0A', 1, GETDATE(), 999);</v>
      </c>
    </row>
    <row r="3146" spans="26:27">
      <c r="Z3146" s="631">
        <v>835</v>
      </c>
      <c r="AA3146" s="631" t="str">
        <f t="shared" si="20"/>
        <v>INSERT INTO UPK.main_masters.mm_buhin_no (data_id, buhin_no, coefficient, created_date, created_tantou_id) VALUES (2547, '751F73VA0A', 1, GETDATE(), 999);</v>
      </c>
    </row>
    <row r="3147" spans="26:27">
      <c r="Z3147" s="631">
        <v>836</v>
      </c>
      <c r="AA3147" s="631" t="str">
        <f t="shared" si="20"/>
        <v>INSERT INTO UPK.main_masters.mm_buhin_no (data_id, buhin_no, coefficient, created_date, created_tantou_id) VALUES (2548, '751J21AA0A', 1, GETDATE(), 999);</v>
      </c>
    </row>
    <row r="3148" spans="26:27">
      <c r="Z3148" s="631">
        <v>837</v>
      </c>
      <c r="AA3148" s="631" t="str">
        <f t="shared" si="20"/>
        <v>INSERT INTO UPK.main_masters.mm_buhin_no (data_id, buhin_no, coefficient, created_date, created_tantou_id) VALUES (2549, '751J21JA0A', 1, GETDATE(), 999);</v>
      </c>
    </row>
    <row r="3149" spans="26:27">
      <c r="Z3149" s="631">
        <v>838</v>
      </c>
      <c r="AA3149" s="631" t="str">
        <f t="shared" si="20"/>
        <v>INSERT INTO UPK.main_masters.mm_buhin_no (data_id, buhin_no, coefficient, created_date, created_tantou_id) VALUES (2550, '751J21VA0A', 1, GETDATE(), 999);</v>
      </c>
    </row>
    <row r="3150" spans="26:27">
      <c r="Z3150" s="631">
        <v>839</v>
      </c>
      <c r="AA3150" s="631" t="str">
        <f t="shared" si="20"/>
        <v>INSERT INTO UPK.main_masters.mm_buhin_no (data_id, buhin_no, coefficient, created_date, created_tantou_id) VALUES (2551, '751J31VA0A', 1, GETDATE(), 999);</v>
      </c>
    </row>
    <row r="3151" spans="26:27">
      <c r="Z3151" s="631">
        <v>840</v>
      </c>
      <c r="AA3151" s="631" t="str">
        <f t="shared" si="20"/>
        <v>INSERT INTO UPK.main_masters.mm_buhin_no (data_id, buhin_no, coefficient, created_date, created_tantou_id) VALUES (2552, '751J31AA0A', 1, GETDATE(), 999);</v>
      </c>
    </row>
    <row r="3152" spans="26:27">
      <c r="Z3152" s="631">
        <v>841</v>
      </c>
      <c r="AA3152" s="631" t="str">
        <f t="shared" si="20"/>
        <v>INSERT INTO UPK.main_masters.mm_buhin_no (data_id, buhin_no, coefficient, created_date, created_tantou_id) VALUES (2553, '751J31AA0A-E', 1, GETDATE(), 999);</v>
      </c>
    </row>
    <row r="3153" spans="26:27">
      <c r="Z3153" s="631">
        <v>842</v>
      </c>
      <c r="AA3153" s="631" t="str">
        <f t="shared" si="20"/>
        <v>INSERT INTO UPK.main_masters.mm_buhin_no (data_id, buhin_no, coefficient, created_date, created_tantou_id) VALUES (2554, '751J31JA0A', 1, GETDATE(), 999);</v>
      </c>
    </row>
    <row r="3154" spans="26:27">
      <c r="Z3154" s="631">
        <v>843</v>
      </c>
      <c r="AA3154" s="631" t="str">
        <f t="shared" si="20"/>
        <v>INSERT INTO UPK.main_masters.mm_buhin_no (data_id, buhin_no, coefficient, created_date, created_tantou_id) VALUES (2555, '751L73XA0A', 1, GETDATE(), 999);</v>
      </c>
    </row>
    <row r="3155" spans="26:27">
      <c r="Z3155" s="631">
        <v>844</v>
      </c>
      <c r="AA3155" s="631" t="str">
        <f t="shared" si="20"/>
        <v>INSERT INTO UPK.main_masters.mm_buhin_no (data_id, buhin_no, coefficient, created_date, created_tantou_id) VALUES (2556, '751L73XA0A-K', 1, GETDATE(), 999);</v>
      </c>
    </row>
    <row r="3156" spans="26:27">
      <c r="Z3156" s="631">
        <v>845</v>
      </c>
      <c r="AA3156" s="631" t="str">
        <f t="shared" si="20"/>
        <v>INSERT INTO UPK.main_masters.mm_buhin_no (data_id, buhin_no, coefficient, created_date, created_tantou_id) VALUES (2557, '751L73XE0A', 1, GETDATE(), 999);</v>
      </c>
    </row>
    <row r="3157" spans="26:27">
      <c r="Z3157" s="631">
        <v>846</v>
      </c>
      <c r="AA3157" s="631" t="str">
        <f t="shared" si="20"/>
        <v>INSERT INTO UPK.main_masters.mm_buhin_no (data_id, buhin_no, coefficient, created_date, created_tantou_id) VALUES (2558, '751N86RA0ABL', 1, GETDATE(), 999);</v>
      </c>
    </row>
    <row r="3158" spans="26:27">
      <c r="Z3158" s="631">
        <v>847</v>
      </c>
      <c r="AA3158" s="631" t="str">
        <f t="shared" si="20"/>
        <v>INSERT INTO UPK.main_masters.mm_buhin_no (data_id, buhin_no, coefficient, created_date, created_tantou_id) VALUES (2559, '751N96RA0ABL', 1, GETDATE(), 999);</v>
      </c>
    </row>
    <row r="3159" spans="26:27">
      <c r="Z3159" s="631">
        <v>848</v>
      </c>
      <c r="AA3159" s="631" t="str">
        <f t="shared" si="20"/>
        <v>INSERT INTO UPK.main_masters.mm_buhin_no (data_id, buhin_no, coefficient, created_date, created_tantou_id) VALUES (2560, '751T76FK0A', 1, GETDATE(), 999);</v>
      </c>
    </row>
    <row r="3160" spans="26:27">
      <c r="Z3160" s="631">
        <v>849</v>
      </c>
      <c r="AA3160" s="631" t="str">
        <f t="shared" si="20"/>
        <v>INSERT INTO UPK.main_masters.mm_buhin_no (data_id, buhin_no, coefficient, created_date, created_tantou_id) VALUES (2561, '751T76FK0B', 1, GETDATE(), 999);</v>
      </c>
    </row>
    <row r="3161" spans="26:27">
      <c r="Z3161" s="631">
        <v>850</v>
      </c>
      <c r="AA3161" s="631" t="str">
        <f t="shared" si="20"/>
        <v>INSERT INTO UPK.main_masters.mm_buhin_no (data_id, buhin_no, coefficient, created_date, created_tantou_id) VALUES (2562, '751T76FK0C', 1, GETDATE(), 999);</v>
      </c>
    </row>
    <row r="3162" spans="26:27">
      <c r="Z3162" s="631">
        <v>851</v>
      </c>
      <c r="AA3162" s="631" t="str">
        <f t="shared" si="20"/>
        <v>INSERT INTO UPK.main_masters.mm_buhin_no (data_id, buhin_no, coefficient, created_date, created_tantou_id) VALUES (2563, '752122N300', 1, GETDATE(), 999);</v>
      </c>
    </row>
    <row r="3163" spans="26:27">
      <c r="Z3163" s="631">
        <v>852</v>
      </c>
      <c r="AA3163" s="631" t="str">
        <f t="shared" si="20"/>
        <v>INSERT INTO UPK.main_masters.mm_buhin_no (data_id, buhin_no, coefficient, created_date, created_tantou_id) VALUES (2564, '752343XA0A', 1, GETDATE(), 999);</v>
      </c>
    </row>
    <row r="3164" spans="26:27">
      <c r="Z3164" s="631">
        <v>853</v>
      </c>
      <c r="AA3164" s="631" t="str">
        <f t="shared" si="20"/>
        <v>INSERT INTO UPK.main_masters.mm_buhin_no (data_id, buhin_no, coefficient, created_date, created_tantou_id) VALUES (2565, '752343XY0A', 1, GETDATE(), 999);</v>
      </c>
    </row>
    <row r="3165" spans="26:27">
      <c r="Z3165" s="631">
        <v>854</v>
      </c>
      <c r="AA3165" s="631" t="str">
        <f t="shared" si="20"/>
        <v>INSERT INTO UPK.main_masters.mm_buhin_no (data_id, buhin_no, coefficient, created_date, created_tantou_id) VALUES (2566, '752626RA1A', 1, GETDATE(), 999);</v>
      </c>
    </row>
    <row r="3166" spans="26:27">
      <c r="Z3166" s="631">
        <v>855</v>
      </c>
      <c r="AA3166" s="631" t="str">
        <f t="shared" si="20"/>
        <v>INSERT INTO UPK.main_masters.mm_buhin_no (data_id, buhin_no, coefficient, created_date, created_tantou_id) VALUES (2567, '752621VA0A', 1, GETDATE(), 999);</v>
      </c>
    </row>
    <row r="3167" spans="26:27">
      <c r="Z3167" s="631">
        <v>856</v>
      </c>
      <c r="AA3167" s="631" t="str">
        <f t="shared" si="20"/>
        <v>INSERT INTO UPK.main_masters.mm_buhin_no (data_id, buhin_no, coefficient, created_date, created_tantou_id) VALUES (2568, '752631VA0A', 1, GETDATE(), 999);</v>
      </c>
    </row>
    <row r="3168" spans="26:27">
      <c r="Z3168" s="631">
        <v>857</v>
      </c>
      <c r="AA3168" s="631" t="str">
        <f t="shared" si="20"/>
        <v>INSERT INTO UPK.main_masters.mm_buhin_no (data_id, buhin_no, coefficient, created_date, created_tantou_id) VALUES (2569, '752623VA0A', 1, GETDATE(), 999);</v>
      </c>
    </row>
    <row r="3169" spans="26:27">
      <c r="Z3169" s="631">
        <v>858</v>
      </c>
      <c r="AA3169" s="631" t="str">
        <f t="shared" si="20"/>
        <v>INSERT INTO UPK.main_masters.mm_buhin_no (data_id, buhin_no, coefficient, created_date, created_tantou_id) VALUES (2570, '752633VA0A', 1, GETDATE(), 999);</v>
      </c>
    </row>
    <row r="3170" spans="26:27">
      <c r="Z3170" s="631">
        <v>859</v>
      </c>
      <c r="AA3170" s="631" t="str">
        <f t="shared" si="20"/>
        <v>INSERT INTO UPK.main_masters.mm_buhin_no (data_id, buhin_no, coefficient, created_date, created_tantou_id) VALUES (2571, '752624CB5A', 1, GETDATE(), 999);</v>
      </c>
    </row>
    <row r="3171" spans="26:27">
      <c r="Z3171" s="631">
        <v>860</v>
      </c>
      <c r="AA3171" s="631" t="str">
        <f t="shared" si="20"/>
        <v>INSERT INTO UPK.main_masters.mm_buhin_no (data_id, buhin_no, coefficient, created_date, created_tantou_id) VALUES (2572, '752634CB5A', 1, GETDATE(), 999);</v>
      </c>
    </row>
    <row r="3172" spans="26:27">
      <c r="Z3172" s="631">
        <v>861</v>
      </c>
      <c r="AA3172" s="631" t="str">
        <f t="shared" si="20"/>
        <v>INSERT INTO UPK.main_masters.mm_buhin_no (data_id, buhin_no, coefficient, created_date, created_tantou_id) VALUES (2573, '752626FK5A', 1, GETDATE(), 999);</v>
      </c>
    </row>
    <row r="3173" spans="26:27">
      <c r="Z3173" s="631">
        <v>862</v>
      </c>
      <c r="AA3173" s="631" t="str">
        <f t="shared" si="20"/>
        <v>INSERT INTO UPK.main_masters.mm_buhin_no (data_id, buhin_no, coefficient, created_date, created_tantou_id) VALUES (2574, '752636FK5A', 1, GETDATE(), 999);</v>
      </c>
    </row>
    <row r="3174" spans="26:27">
      <c r="Z3174" s="631">
        <v>863</v>
      </c>
      <c r="AA3174" s="631" t="str">
        <f t="shared" si="20"/>
        <v>INSERT INTO UPK.main_masters.mm_buhin_no (data_id, buhin_no, coefficient, created_date, created_tantou_id) VALUES (2575, '752626RA0A', 1, GETDATE(), 999);</v>
      </c>
    </row>
    <row r="3175" spans="26:27">
      <c r="Z3175" s="631">
        <v>864</v>
      </c>
      <c r="AA3175" s="631" t="str">
        <f t="shared" si="20"/>
        <v>INSERT INTO UPK.main_masters.mm_buhin_no (data_id, buhin_no, coefficient, created_date, created_tantou_id) VALUES (2576, '752636RA0A', 1, GETDATE(), 999);</v>
      </c>
    </row>
    <row r="3176" spans="26:27">
      <c r="Z3176" s="631">
        <v>865</v>
      </c>
      <c r="AA3176" s="631" t="str">
        <f t="shared" si="20"/>
        <v>INSERT INTO UPK.main_masters.mm_buhin_no (data_id, buhin_no, coefficient, created_date, created_tantou_id) VALUES (2577, '75262EN000', 1, GETDATE(), 999);</v>
      </c>
    </row>
    <row r="3177" spans="26:27">
      <c r="Z3177" s="631">
        <v>866</v>
      </c>
      <c r="AA3177" s="631" t="str">
        <f t="shared" si="20"/>
        <v>INSERT INTO UPK.main_masters.mm_buhin_no (data_id, buhin_no, coefficient, created_date, created_tantou_id) VALUES (2578, '75263EN000', 1, GETDATE(), 999);</v>
      </c>
    </row>
    <row r="3178" spans="26:27">
      <c r="Z3178" s="631">
        <v>867</v>
      </c>
      <c r="AA3178" s="631" t="str">
        <f t="shared" si="20"/>
        <v>INSERT INTO UPK.main_masters.mm_buhin_no (data_id, buhin_no, coefficient, created_date, created_tantou_id) VALUES (2579, '75262JG00A', 1, GETDATE(), 999);</v>
      </c>
    </row>
    <row r="3179" spans="26:27">
      <c r="Z3179" s="631">
        <v>868</v>
      </c>
      <c r="AA3179" s="631" t="str">
        <f t="shared" si="20"/>
        <v>INSERT INTO UPK.main_masters.mm_buhin_no (data_id, buhin_no, coefficient, created_date, created_tantou_id) VALUES (2580, '75263JG00A', 1, GETDATE(), 999);</v>
      </c>
    </row>
    <row r="3180" spans="26:27">
      <c r="Z3180" s="631">
        <v>869</v>
      </c>
      <c r="AA3180" s="631" t="str">
        <f t="shared" si="20"/>
        <v>INSERT INTO UPK.main_masters.mm_buhin_no (data_id, buhin_no, coefficient, created_date, created_tantou_id) VALUES (2581, '75262JG01A', 1, GETDATE(), 999);</v>
      </c>
    </row>
    <row r="3181" spans="26:27">
      <c r="Z3181" s="631">
        <v>870</v>
      </c>
      <c r="AA3181" s="631" t="str">
        <f t="shared" si="20"/>
        <v>INSERT INTO UPK.main_masters.mm_buhin_no (data_id, buhin_no, coefficient, created_date, created_tantou_id) VALUES (2582, '75263JG01A', 1, GETDATE(), 999);</v>
      </c>
    </row>
    <row r="3182" spans="26:27">
      <c r="Z3182" s="631">
        <v>871</v>
      </c>
      <c r="AA3182" s="631" t="str">
        <f t="shared" si="20"/>
        <v>INSERT INTO UPK.main_masters.mm_buhin_no (data_id, buhin_no, coefficient, created_date, created_tantou_id) VALUES (2583, '75262JG01A-E', 1, GETDATE(), 999);</v>
      </c>
    </row>
    <row r="3183" spans="26:27">
      <c r="Z3183" s="631">
        <v>872</v>
      </c>
      <c r="AA3183" s="631" t="str">
        <f t="shared" si="20"/>
        <v>INSERT INTO UPK.main_masters.mm_buhin_no (data_id, buhin_no, coefficient, created_date, created_tantou_id) VALUES (2584, '75263JG01A-E', 1, GETDATE(), 999);</v>
      </c>
    </row>
    <row r="3184" spans="26:27">
      <c r="Z3184" s="631">
        <v>873</v>
      </c>
      <c r="AA3184" s="631" t="str">
        <f t="shared" si="20"/>
        <v>INSERT INTO UPK.main_masters.mm_buhin_no (data_id, buhin_no, coefficient, created_date, created_tantou_id) VALUES (2585, '752636RA1A', 1, GETDATE(), 999);</v>
      </c>
    </row>
    <row r="3185" spans="26:27">
      <c r="Z3185" s="631">
        <v>874</v>
      </c>
      <c r="AA3185" s="631" t="str">
        <f t="shared" si="20"/>
        <v>INSERT INTO UPK.main_masters.mm_buhin_no (data_id, buhin_no, coefficient, created_date, created_tantou_id) VALUES (2586, '753123NU0A', 1, GETDATE(), 999);</v>
      </c>
    </row>
    <row r="3186" spans="26:27">
      <c r="Z3186" s="631">
        <v>875</v>
      </c>
      <c r="AA3186" s="631" t="str">
        <f t="shared" si="20"/>
        <v>INSERT INTO UPK.main_masters.mm_buhin_no (data_id, buhin_no, coefficient, created_date, created_tantou_id) VALUES (2587, '753126RA1A', 1, GETDATE(), 999);</v>
      </c>
    </row>
    <row r="3187" spans="26:27">
      <c r="Z3187" s="631">
        <v>876</v>
      </c>
      <c r="AA3187" s="631" t="str">
        <f t="shared" si="20"/>
        <v>INSERT INTO UPK.main_masters.mm_buhin_no (data_id, buhin_no, coefficient, created_date, created_tantou_id) VALUES (2588, '75312CA000', 1, GETDATE(), 999);</v>
      </c>
    </row>
    <row r="3188" spans="26:27">
      <c r="Z3188" s="631">
        <v>877</v>
      </c>
      <c r="AA3188" s="631" t="str">
        <f t="shared" si="20"/>
        <v>INSERT INTO UPK.main_masters.mm_buhin_no (data_id, buhin_no, coefficient, created_date, created_tantou_id) VALUES (2589, '753126RA0A', 1, GETDATE(), 999);</v>
      </c>
    </row>
    <row r="3189" spans="26:27">
      <c r="Z3189" s="631">
        <v>878</v>
      </c>
      <c r="AA3189" s="631" t="str">
        <f t="shared" si="20"/>
        <v>INSERT INTO UPK.main_masters.mm_buhin_no (data_id, buhin_no, coefficient, created_date, created_tantou_id) VALUES (2590, '753136RA0A', 1, GETDATE(), 999);</v>
      </c>
    </row>
    <row r="3190" spans="26:27">
      <c r="Z3190" s="631">
        <v>879</v>
      </c>
      <c r="AA3190" s="631" t="str">
        <f t="shared" si="20"/>
        <v>INSERT INTO UPK.main_masters.mm_buhin_no (data_id, buhin_no, coefficient, created_date, created_tantou_id) VALUES (2591, '753133NU0A', 1, GETDATE(), 999);</v>
      </c>
    </row>
    <row r="3191" spans="26:27">
      <c r="Z3191" s="631">
        <v>880</v>
      </c>
      <c r="AA3191" s="631" t="str">
        <f t="shared" si="20"/>
        <v>INSERT INTO UPK.main_masters.mm_buhin_no (data_id, buhin_no, coefficient, created_date, created_tantou_id) VALUES (2592, '753136RA1A', 1, GETDATE(), 999);</v>
      </c>
    </row>
    <row r="3192" spans="26:27">
      <c r="Z3192" s="631">
        <v>881</v>
      </c>
      <c r="AA3192" s="631" t="str">
        <f t="shared" si="20"/>
        <v>INSERT INTO UPK.main_masters.mm_buhin_no (data_id, buhin_no, coefficient, created_date, created_tantou_id) VALUES (2593, '75313CA000', 1, GETDATE(), 999);</v>
      </c>
    </row>
    <row r="3193" spans="26:27">
      <c r="Z3193" s="631">
        <v>882</v>
      </c>
      <c r="AA3193" s="631" t="str">
        <f t="shared" si="20"/>
        <v>INSERT INTO UPK.main_masters.mm_buhin_no (data_id, buhin_no, coefficient, created_date, created_tantou_id) VALUES (2594, '75352JN20A', 1, GETDATE(), 999);</v>
      </c>
    </row>
    <row r="3194" spans="26:27">
      <c r="Z3194" s="631">
        <v>883</v>
      </c>
      <c r="AA3194" s="631" t="str">
        <f t="shared" si="20"/>
        <v>INSERT INTO UPK.main_masters.mm_buhin_no (data_id, buhin_no, coefficient, created_date, created_tantou_id) VALUES (2595, '75353JN20A', 1, GETDATE(), 999);</v>
      </c>
    </row>
    <row r="3195" spans="26:27">
      <c r="Z3195" s="631">
        <v>884</v>
      </c>
      <c r="AA3195" s="631" t="str">
        <f t="shared" si="20"/>
        <v>INSERT INTO UPK.main_masters.mm_buhin_no (data_id, buhin_no, coefficient, created_date, created_tantou_id) VALUES (2596, '754121LA0A', 1, GETDATE(), 999);</v>
      </c>
    </row>
    <row r="3196" spans="26:27">
      <c r="Z3196" s="631">
        <v>885</v>
      </c>
      <c r="AA3196" s="631" t="str">
        <f t="shared" si="20"/>
        <v>INSERT INTO UPK.main_masters.mm_buhin_no (data_id, buhin_no, coefficient, created_date, created_tantou_id) VALUES (2597, '75412JG00A', 1, GETDATE(), 999);</v>
      </c>
    </row>
    <row r="3197" spans="26:27">
      <c r="Z3197" s="631">
        <v>886</v>
      </c>
      <c r="AA3197" s="631" t="str">
        <f t="shared" si="20"/>
        <v>INSERT INTO UPK.main_masters.mm_buhin_no (data_id, buhin_no, coefficient, created_date, created_tantou_id) VALUES (2598, '754221AA0A', 1, GETDATE(), 999);</v>
      </c>
    </row>
    <row r="3198" spans="26:27">
      <c r="Z3198" s="631">
        <v>887</v>
      </c>
      <c r="AA3198" s="631" t="str">
        <f t="shared" si="20"/>
        <v>INSERT INTO UPK.main_masters.mm_buhin_no (data_id, buhin_no, coefficient, created_date, created_tantou_id) VALUES (2599, '754223VA0A', 1, GETDATE(), 999);</v>
      </c>
    </row>
    <row r="3199" spans="26:27">
      <c r="Z3199" s="631">
        <v>888</v>
      </c>
      <c r="AA3199" s="631" t="str">
        <f t="shared" si="20"/>
        <v>INSERT INTO UPK.main_masters.mm_buhin_no (data_id, buhin_no, coefficient, created_date, created_tantou_id) VALUES (2600, '754225YJ0A', 1, GETDATE(), 999);</v>
      </c>
    </row>
    <row r="3200" spans="26:27">
      <c r="Z3200" s="631">
        <v>889</v>
      </c>
      <c r="AA3200" s="631" t="str">
        <f t="shared" si="20"/>
        <v>INSERT INTO UPK.main_masters.mm_buhin_no (data_id, buhin_no, coefficient, created_date, created_tantou_id) VALUES (2601, '754225YJ2A', 1, GETDATE(), 999);</v>
      </c>
    </row>
    <row r="3201" spans="26:27">
      <c r="Z3201" s="631">
        <v>890</v>
      </c>
      <c r="AA3201" s="631" t="str">
        <f t="shared" si="20"/>
        <v>INSERT INTO UPK.main_masters.mm_buhin_no (data_id, buhin_no, coefficient, created_date, created_tantou_id) VALUES (2602, '75422EN100', 1, GETDATE(), 999);</v>
      </c>
    </row>
    <row r="3202" spans="26:27">
      <c r="Z3202" s="631">
        <v>891</v>
      </c>
      <c r="AA3202" s="631" t="str">
        <f t="shared" si="20"/>
        <v>INSERT INTO UPK.main_masters.mm_buhin_no (data_id, buhin_no, coefficient, created_date, created_tantou_id) VALUES (2603, '75422EN100UF', 1, GETDATE(), 999);</v>
      </c>
    </row>
    <row r="3203" spans="26:27">
      <c r="Z3203" s="631">
        <v>892</v>
      </c>
      <c r="AA3203" s="631" t="str">
        <f t="shared" si="20"/>
        <v>INSERT INTO UPK.main_masters.mm_buhin_no (data_id, buhin_no, coefficient, created_date, created_tantou_id) VALUES (2604, '75422JN20A', 1, GETDATE(), 999);</v>
      </c>
    </row>
    <row r="3204" spans="26:27">
      <c r="Z3204" s="631">
        <v>893</v>
      </c>
      <c r="AA3204" s="631" t="str">
        <f t="shared" si="20"/>
        <v>INSERT INTO UPK.main_masters.mm_buhin_no (data_id, buhin_no, coefficient, created_date, created_tantou_id) VALUES (2605, '754266RL1ABL', 1, GETDATE(), 999);</v>
      </c>
    </row>
    <row r="3205" spans="26:27">
      <c r="Z3205" s="631">
        <v>894</v>
      </c>
      <c r="AA3205" s="631" t="str">
        <f t="shared" si="20"/>
        <v>INSERT INTO UPK.main_masters.mm_buhin_no (data_id, buhin_no, coefficient, created_date, created_tantou_id) VALUES (2606, '754266RL1BBL', 1, GETDATE(), 999);</v>
      </c>
    </row>
    <row r="3206" spans="26:27">
      <c r="Z3206" s="631">
        <v>895</v>
      </c>
      <c r="AA3206" s="631" t="str">
        <f t="shared" si="20"/>
        <v>INSERT INTO UPK.main_masters.mm_buhin_no (data_id, buhin_no, coefficient, created_date, created_tantou_id) VALUES (2607, '75426JM00A', 1, GETDATE(), 999);</v>
      </c>
    </row>
    <row r="3207" spans="26:27">
      <c r="Z3207" s="631">
        <v>896</v>
      </c>
      <c r="AA3207" s="631" t="str">
        <f t="shared" si="20"/>
        <v>INSERT INTO UPK.main_masters.mm_buhin_no (data_id, buhin_no, coefficient, created_date, created_tantou_id) VALUES (2608, '75427JM00A', 1, GETDATE(), 999);</v>
      </c>
    </row>
    <row r="3208" spans="26:27">
      <c r="Z3208" s="631">
        <v>897</v>
      </c>
      <c r="AA3208" s="631" t="str">
        <f t="shared" si="20"/>
        <v>INSERT INTO UPK.main_masters.mm_buhin_no (data_id, buhin_no, coefficient, created_date, created_tantou_id) VALUES (2609, '75426JM00A-E', 1, GETDATE(), 999);</v>
      </c>
    </row>
    <row r="3209" spans="26:27">
      <c r="Z3209" s="631">
        <v>898</v>
      </c>
      <c r="AA3209" s="631" t="str">
        <f t="shared" ref="AA3209:AA3272" si="21">$Y$2310&amp;AA1489&amp;", '"&amp;TRIM(AB1489)&amp;"', "&amp;AC1489&amp;", GETDATE(), 999);"</f>
        <v>INSERT INTO UPK.main_masters.mm_buhin_no (data_id, buhin_no, coefficient, created_date, created_tantou_id) VALUES (2610, '75427JM00A-E', 1, GETDATE(), 999);</v>
      </c>
    </row>
    <row r="3210" spans="26:27">
      <c r="Z3210" s="631">
        <v>899</v>
      </c>
      <c r="AA3210" s="631" t="str">
        <f t="shared" si="21"/>
        <v>INSERT INTO UPK.main_masters.mm_buhin_no (data_id, buhin_no, coefficient, created_date, created_tantou_id) VALUES (2611, '754321LA0A', 1, GETDATE(), 999);</v>
      </c>
    </row>
    <row r="3211" spans="26:27">
      <c r="Z3211" s="631">
        <v>900</v>
      </c>
      <c r="AA3211" s="631" t="str">
        <f t="shared" si="21"/>
        <v>INSERT INTO UPK.main_masters.mm_buhin_no (data_id, buhin_no, coefficient, created_date, created_tantou_id) VALUES (2612, '754323VA0A', 1, GETDATE(), 999);</v>
      </c>
    </row>
    <row r="3212" spans="26:27">
      <c r="Z3212" s="631">
        <v>901</v>
      </c>
      <c r="AA3212" s="631" t="str">
        <f t="shared" si="21"/>
        <v>INSERT INTO UPK.main_masters.mm_buhin_no (data_id, buhin_no, coefficient, created_date, created_tantou_id) VALUES (2613, '754333VA0A', 1, GETDATE(), 999);</v>
      </c>
    </row>
    <row r="3213" spans="26:27">
      <c r="Z3213" s="631">
        <v>902</v>
      </c>
      <c r="AA3213" s="631" t="str">
        <f t="shared" si="21"/>
        <v>INSERT INTO UPK.main_masters.mm_buhin_no (data_id, buhin_no, coefficient, created_date, created_tantou_id) VALUES (2614, '754324CB0A', 1, GETDATE(), 999);</v>
      </c>
    </row>
    <row r="3214" spans="26:27">
      <c r="Z3214" s="631">
        <v>903</v>
      </c>
      <c r="AA3214" s="631" t="str">
        <f t="shared" si="21"/>
        <v>INSERT INTO UPK.main_masters.mm_buhin_no (data_id, buhin_no, coefficient, created_date, created_tantou_id) VALUES (2615, '754334CB0A', 1, GETDATE(), 999);</v>
      </c>
    </row>
    <row r="3215" spans="26:27">
      <c r="Z3215" s="631">
        <v>904</v>
      </c>
      <c r="AA3215" s="631" t="str">
        <f t="shared" si="21"/>
        <v>INSERT INTO UPK.main_masters.mm_buhin_no (data_id, buhin_no, coefficient, created_date, created_tantou_id) VALUES (2616, '75432JN20A', 1, GETDATE(), 999);</v>
      </c>
    </row>
    <row r="3216" spans="26:27">
      <c r="Z3216" s="631">
        <v>905</v>
      </c>
      <c r="AA3216" s="631" t="str">
        <f t="shared" si="21"/>
        <v>INSERT INTO UPK.main_masters.mm_buhin_no (data_id, buhin_no, coefficient, created_date, created_tantou_id) VALUES (2617, '75433JN20A', 1, GETDATE(), 999);</v>
      </c>
    </row>
    <row r="3217" spans="26:27">
      <c r="Z3217" s="631">
        <v>906</v>
      </c>
      <c r="AA3217" s="631" t="str">
        <f t="shared" si="21"/>
        <v>INSERT INTO UPK.main_masters.mm_buhin_no (data_id, buhin_no, coefficient, created_date, created_tantou_id) VALUES (2618, '754421LA0A', 1, GETDATE(), 999);</v>
      </c>
    </row>
    <row r="3218" spans="26:27">
      <c r="Z3218" s="631">
        <v>907</v>
      </c>
      <c r="AA3218" s="631" t="str">
        <f t="shared" si="21"/>
        <v>INSERT INTO UPK.main_masters.mm_buhin_no (data_id, buhin_no, coefficient, created_date, created_tantou_id) VALUES (2619, '754425TA0A', 1, GETDATE(), 999);</v>
      </c>
    </row>
    <row r="3219" spans="26:27">
      <c r="Z3219" s="631">
        <v>908</v>
      </c>
      <c r="AA3219" s="631" t="str">
        <f t="shared" si="21"/>
        <v>INSERT INTO UPK.main_masters.mm_buhin_no (data_id, buhin_no, coefficient, created_date, created_tantou_id) VALUES (2620, '754541VN0A', 1, GETDATE(), 999);</v>
      </c>
    </row>
    <row r="3220" spans="26:27">
      <c r="Z3220" s="631">
        <v>909</v>
      </c>
      <c r="AA3220" s="631" t="str">
        <f t="shared" si="21"/>
        <v>INSERT INTO UPK.main_masters.mm_buhin_no (data_id, buhin_no, coefficient, created_date, created_tantou_id) VALUES (2621, '754581LA0B', 1, GETDATE(), 999);</v>
      </c>
    </row>
    <row r="3221" spans="26:27">
      <c r="Z3221" s="631">
        <v>910</v>
      </c>
      <c r="AA3221" s="631" t="str">
        <f t="shared" si="21"/>
        <v>INSERT INTO UPK.main_masters.mm_buhin_no (data_id, buhin_no, coefficient, created_date, created_tantou_id) VALUES (2622, '754591LA0B', 1, GETDATE(), 999);</v>
      </c>
    </row>
    <row r="3222" spans="26:27">
      <c r="Z3222" s="631">
        <v>911</v>
      </c>
      <c r="AA3222" s="631" t="str">
        <f t="shared" si="21"/>
        <v>INSERT INTO UPK.main_masters.mm_buhin_no (data_id, buhin_no, coefficient, created_date, created_tantou_id) VALUES (2623, '754581LA0B-G', 1, GETDATE(), 999);</v>
      </c>
    </row>
    <row r="3223" spans="26:27">
      <c r="Z3223" s="631">
        <v>912</v>
      </c>
      <c r="AA3223" s="631" t="str">
        <f t="shared" si="21"/>
        <v>INSERT INTO UPK.main_masters.mm_buhin_no (data_id, buhin_no, coefficient, created_date, created_tantou_id) VALUES (2624, '754591LA0B-G', 1, GETDATE(), 999);</v>
      </c>
    </row>
    <row r="3224" spans="26:27">
      <c r="Z3224" s="631">
        <v>913</v>
      </c>
      <c r="AA3224" s="631" t="str">
        <f t="shared" si="21"/>
        <v>INSERT INTO UPK.main_masters.mm_buhin_no (data_id, buhin_no, coefficient, created_date, created_tantou_id) VALUES (2625, '754666RL1ABL', 1, GETDATE(), 999);</v>
      </c>
    </row>
    <row r="3225" spans="26:27">
      <c r="Z3225" s="631">
        <v>914</v>
      </c>
      <c r="AA3225" s="631" t="str">
        <f t="shared" si="21"/>
        <v>INSERT INTO UPK.main_masters.mm_buhin_no (data_id, buhin_no, coefficient, created_date, created_tantou_id) VALUES (2626, '754666RL1BBL', 1, GETDATE(), 999);</v>
      </c>
    </row>
    <row r="3226" spans="26:27">
      <c r="Z3226" s="631">
        <v>915</v>
      </c>
      <c r="AA3226" s="631" t="str">
        <f t="shared" si="21"/>
        <v>INSERT INTO UPK.main_masters.mm_buhin_no (data_id, buhin_no, coefficient, created_date, created_tantou_id) VALUES (2627, '754666RA0A', 1, GETDATE(), 999);</v>
      </c>
    </row>
    <row r="3227" spans="26:27">
      <c r="Z3227" s="631">
        <v>916</v>
      </c>
      <c r="AA3227" s="631" t="str">
        <f t="shared" si="21"/>
        <v>INSERT INTO UPK.main_masters.mm_buhin_no (data_id, buhin_no, coefficient, created_date, created_tantou_id) VALUES (2628, '754676RA0A', 1, GETDATE(), 999);</v>
      </c>
    </row>
    <row r="3228" spans="26:27">
      <c r="Z3228" s="631">
        <v>917</v>
      </c>
      <c r="AA3228" s="631" t="str">
        <f t="shared" si="21"/>
        <v>INSERT INTO UPK.main_masters.mm_buhin_no (data_id, buhin_no, coefficient, created_date, created_tantou_id) VALUES (2629, '75466JM00A', 1, GETDATE(), 999);</v>
      </c>
    </row>
    <row r="3229" spans="26:27">
      <c r="Z3229" s="631">
        <v>918</v>
      </c>
      <c r="AA3229" s="631" t="str">
        <f t="shared" si="21"/>
        <v>INSERT INTO UPK.main_masters.mm_buhin_no (data_id, buhin_no, coefficient, created_date, created_tantou_id) VALUES (2630, '75467JM00A', 1, GETDATE(), 999);</v>
      </c>
    </row>
    <row r="3230" spans="26:27">
      <c r="Z3230" s="631">
        <v>919</v>
      </c>
      <c r="AA3230" s="631" t="str">
        <f t="shared" si="21"/>
        <v>INSERT INTO UPK.main_masters.mm_buhin_no (data_id, buhin_no, coefficient, created_date, created_tantou_id) VALUES (2631, '754721JB0A', 1, GETDATE(), 999);</v>
      </c>
    </row>
    <row r="3231" spans="26:27">
      <c r="Z3231" s="631">
        <v>920</v>
      </c>
      <c r="AA3231" s="631" t="str">
        <f t="shared" si="21"/>
        <v>INSERT INTO UPK.main_masters.mm_buhin_no (data_id, buhin_no, coefficient, created_date, created_tantou_id) VALUES (2632, '754761JA0A', 1, GETDATE(), 999);</v>
      </c>
    </row>
    <row r="3232" spans="26:27">
      <c r="Z3232" s="631">
        <v>921</v>
      </c>
      <c r="AA3232" s="631" t="str">
        <f t="shared" si="21"/>
        <v>INSERT INTO UPK.main_masters.mm_buhin_no (data_id, buhin_no, coefficient, created_date, created_tantou_id) VALUES (2633, '754921JB0A', 1, GETDATE(), 999);</v>
      </c>
    </row>
    <row r="3233" spans="26:27">
      <c r="Z3233" s="631">
        <v>922</v>
      </c>
      <c r="AA3233" s="631" t="str">
        <f t="shared" si="21"/>
        <v>INSERT INTO UPK.main_masters.mm_buhin_no (data_id, buhin_no, coefficient, created_date, created_tantou_id) VALUES (2634, '754931JB0A', 1, GETDATE(), 999);</v>
      </c>
    </row>
    <row r="3234" spans="26:27">
      <c r="Z3234" s="631">
        <v>923</v>
      </c>
      <c r="AA3234" s="631" t="str">
        <f t="shared" si="21"/>
        <v>INSERT INTO UPK.main_masters.mm_buhin_no (data_id, buhin_no, coefficient, created_date, created_tantou_id) VALUES (2635, '754946RA0A', 1, GETDATE(), 999);</v>
      </c>
    </row>
    <row r="3235" spans="26:27">
      <c r="Z3235" s="631">
        <v>924</v>
      </c>
      <c r="AA3235" s="631" t="str">
        <f t="shared" si="21"/>
        <v>INSERT INTO UPK.main_masters.mm_buhin_no (data_id, buhin_no, coefficient, created_date, created_tantou_id) VALUES (2636, '754956RA0A', 1, GETDATE(), 999);</v>
      </c>
    </row>
    <row r="3236" spans="26:27">
      <c r="Z3236" s="631">
        <v>925</v>
      </c>
      <c r="AA3236" s="631" t="str">
        <f t="shared" si="21"/>
        <v>INSERT INTO UPK.main_masters.mm_buhin_no (data_id, buhin_no, coefficient, created_date, created_tantou_id) VALUES (2637, '754955YJ2A', 1, GETDATE(), 999);</v>
      </c>
    </row>
    <row r="3237" spans="26:27">
      <c r="Z3237" s="631">
        <v>926</v>
      </c>
      <c r="AA3237" s="631" t="str">
        <f t="shared" si="21"/>
        <v>INSERT INTO UPK.main_masters.mm_buhin_no (data_id, buhin_no, coefficient, created_date, created_tantou_id) VALUES (2638, '755121AC0A', 1, GETDATE(), 999);</v>
      </c>
    </row>
    <row r="3238" spans="26:27">
      <c r="Z3238" s="631">
        <v>927</v>
      </c>
      <c r="AA3238" s="631" t="str">
        <f t="shared" si="21"/>
        <v>INSERT INTO UPK.main_masters.mm_buhin_no (data_id, buhin_no, coefficient, created_date, created_tantou_id) VALUES (2639, '755121JA0A', 1, GETDATE(), 999);</v>
      </c>
    </row>
    <row r="3239" spans="26:27">
      <c r="Z3239" s="631">
        <v>928</v>
      </c>
      <c r="AA3239" s="631" t="str">
        <f t="shared" si="21"/>
        <v>INSERT INTO UPK.main_masters.mm_buhin_no (data_id, buhin_no, coefficient, created_date, created_tantou_id) VALUES (2640, '755123NU0A', 1, GETDATE(), 999);</v>
      </c>
    </row>
    <row r="3240" spans="26:27">
      <c r="Z3240" s="631">
        <v>929</v>
      </c>
      <c r="AA3240" s="631" t="str">
        <f t="shared" si="21"/>
        <v>INSERT INTO UPK.main_masters.mm_buhin_no (data_id, buhin_no, coefficient, created_date, created_tantou_id) VALUES (2641, '755126MA0A', 1, GETDATE(), 999);</v>
      </c>
    </row>
    <row r="3241" spans="26:27">
      <c r="Z3241" s="631">
        <v>930</v>
      </c>
      <c r="AA3241" s="631" t="str">
        <f t="shared" si="21"/>
        <v>INSERT INTO UPK.main_masters.mm_buhin_no (data_id, buhin_no, coefficient, created_date, created_tantou_id) VALUES (2642, '755126RA0ABL', 1, GETDATE(), 999);</v>
      </c>
    </row>
    <row r="3242" spans="26:27">
      <c r="Z3242" s="631">
        <v>931</v>
      </c>
      <c r="AA3242" s="631" t="str">
        <f t="shared" si="21"/>
        <v>INSERT INTO UPK.main_masters.mm_buhin_no (data_id, buhin_no, coefficient, created_date, created_tantou_id) VALUES (2643, '75512EN000', 1, GETDATE(), 999);</v>
      </c>
    </row>
    <row r="3243" spans="26:27">
      <c r="Z3243" s="631">
        <v>932</v>
      </c>
      <c r="AA3243" s="631" t="str">
        <f t="shared" si="21"/>
        <v>INSERT INTO UPK.main_masters.mm_buhin_no (data_id, buhin_no, coefficient, created_date, created_tantou_id) VALUES (2644, '75512EN100', 1, GETDATE(), 999);</v>
      </c>
    </row>
    <row r="3244" spans="26:27">
      <c r="Z3244" s="631">
        <v>933</v>
      </c>
      <c r="AA3244" s="631" t="str">
        <f t="shared" si="21"/>
        <v>INSERT INTO UPK.main_masters.mm_buhin_no (data_id, buhin_no, coefficient, created_date, created_tantou_id) VALUES (2645, '75512JG00A', 1, GETDATE(), 999);</v>
      </c>
    </row>
    <row r="3245" spans="26:27">
      <c r="Z3245" s="631">
        <v>934</v>
      </c>
      <c r="AA3245" s="631" t="str">
        <f t="shared" si="21"/>
        <v>INSERT INTO UPK.main_masters.mm_buhin_no (data_id, buhin_no, coefficient, created_date, created_tantou_id) VALUES (2646, '75512JM00A', 1, GETDATE(), 999);</v>
      </c>
    </row>
    <row r="3246" spans="26:27">
      <c r="Z3246" s="631">
        <v>935</v>
      </c>
      <c r="AA3246" s="631" t="str">
        <f t="shared" si="21"/>
        <v>INSERT INTO UPK.main_masters.mm_buhin_no (data_id, buhin_no, coefficient, created_date, created_tantou_id) VALUES (2647, '75512JN20A', 1, GETDATE(), 999);</v>
      </c>
    </row>
    <row r="3247" spans="26:27">
      <c r="Z3247" s="631">
        <v>936</v>
      </c>
      <c r="AA3247" s="631" t="str">
        <f t="shared" si="21"/>
        <v>INSERT INTO UPK.main_masters.mm_buhin_no (data_id, buhin_no, coefficient, created_date, created_tantou_id) VALUES (2648, '755131AC0A', 1, GETDATE(), 999);</v>
      </c>
    </row>
    <row r="3248" spans="26:27">
      <c r="Z3248" s="631">
        <v>937</v>
      </c>
      <c r="AA3248" s="631" t="str">
        <f t="shared" si="21"/>
        <v>INSERT INTO UPK.main_masters.mm_buhin_no (data_id, buhin_no, coefficient, created_date, created_tantou_id) VALUES (2649, '755131JA0A', 1, GETDATE(), 999);</v>
      </c>
    </row>
    <row r="3249" spans="26:27">
      <c r="Z3249" s="631">
        <v>938</v>
      </c>
      <c r="AA3249" s="631" t="str">
        <f t="shared" si="21"/>
        <v>INSERT INTO UPK.main_masters.mm_buhin_no (data_id, buhin_no, coefficient, created_date, created_tantou_id) VALUES (2650, '755133NU0A', 1, GETDATE(), 999);</v>
      </c>
    </row>
    <row r="3250" spans="26:27">
      <c r="Z3250" s="631">
        <v>939</v>
      </c>
      <c r="AA3250" s="631" t="str">
        <f t="shared" si="21"/>
        <v>INSERT INTO UPK.main_masters.mm_buhin_no (data_id, buhin_no, coefficient, created_date, created_tantou_id) VALUES (2651, '755136MA0A', 1, GETDATE(), 999);</v>
      </c>
    </row>
    <row r="3251" spans="26:27">
      <c r="Z3251" s="631">
        <v>940</v>
      </c>
      <c r="AA3251" s="631" t="str">
        <f t="shared" si="21"/>
        <v>INSERT INTO UPK.main_masters.mm_buhin_no (data_id, buhin_no, coefficient, created_date, created_tantou_id) VALUES (2652, '755136RA0ABL', 1, GETDATE(), 999);</v>
      </c>
    </row>
    <row r="3252" spans="26:27">
      <c r="Z3252" s="631">
        <v>941</v>
      </c>
      <c r="AA3252" s="631" t="str">
        <f t="shared" si="21"/>
        <v>INSERT INTO UPK.main_masters.mm_buhin_no (data_id, buhin_no, coefficient, created_date, created_tantou_id) VALUES (2653, '755139Y000', 1, GETDATE(), 999);</v>
      </c>
    </row>
    <row r="3253" spans="26:27">
      <c r="Z3253" s="631">
        <v>942</v>
      </c>
      <c r="AA3253" s="631" t="str">
        <f t="shared" si="21"/>
        <v>INSERT INTO UPK.main_masters.mm_buhin_no (data_id, buhin_no, coefficient, created_date, created_tantou_id) VALUES (2654, '75513CA00001', 1, GETDATE(), 999);</v>
      </c>
    </row>
    <row r="3254" spans="26:27">
      <c r="Z3254" s="631">
        <v>943</v>
      </c>
      <c r="AA3254" s="631" t="str">
        <f t="shared" si="21"/>
        <v>INSERT INTO UPK.main_masters.mm_buhin_no (data_id, buhin_no, coefficient, created_date, created_tantou_id) VALUES (2655, '75513CN000', 1, GETDATE(), 999);</v>
      </c>
    </row>
    <row r="3255" spans="26:27">
      <c r="Z3255" s="631">
        <v>944</v>
      </c>
      <c r="AA3255" s="631" t="str">
        <f t="shared" si="21"/>
        <v>INSERT INTO UPK.main_masters.mm_buhin_no (data_id, buhin_no, coefficient, created_date, created_tantou_id) VALUES (2656, '75513EN000', 1, GETDATE(), 999);</v>
      </c>
    </row>
    <row r="3256" spans="26:27">
      <c r="Z3256" s="631">
        <v>945</v>
      </c>
      <c r="AA3256" s="631" t="str">
        <f t="shared" si="21"/>
        <v>INSERT INTO UPK.main_masters.mm_buhin_no (data_id, buhin_no, coefficient, created_date, created_tantou_id) VALUES (2657, '75513EN100', 1, GETDATE(), 999);</v>
      </c>
    </row>
    <row r="3257" spans="26:27">
      <c r="Z3257" s="631">
        <v>946</v>
      </c>
      <c r="AA3257" s="631" t="str">
        <f t="shared" si="21"/>
        <v>INSERT INTO UPK.main_masters.mm_buhin_no (data_id, buhin_no, coefficient, created_date, created_tantou_id) VALUES (2658, '75513JG00A', 1, GETDATE(), 999);</v>
      </c>
    </row>
    <row r="3258" spans="26:27">
      <c r="Z3258" s="631">
        <v>947</v>
      </c>
      <c r="AA3258" s="631" t="str">
        <f t="shared" si="21"/>
        <v>INSERT INTO UPK.main_masters.mm_buhin_no (data_id, buhin_no, coefficient, created_date, created_tantou_id) VALUES (2659, '75513JM00A', 1, GETDATE(), 999);</v>
      </c>
    </row>
    <row r="3259" spans="26:27">
      <c r="Z3259" s="631">
        <v>948</v>
      </c>
      <c r="AA3259" s="631" t="str">
        <f t="shared" si="21"/>
        <v>INSERT INTO UPK.main_masters.mm_buhin_no (data_id, buhin_no, coefficient, created_date, created_tantou_id) VALUES (2660, '75513JN20A', 1, GETDATE(), 999);</v>
      </c>
    </row>
    <row r="3260" spans="26:27">
      <c r="Z3260" s="631">
        <v>949</v>
      </c>
      <c r="AA3260" s="631" t="str">
        <f t="shared" si="21"/>
        <v>INSERT INTO UPK.main_masters.mm_buhin_no (data_id, buhin_no, coefficient, created_date, created_tantou_id) VALUES (2661, '755181JA0A', 1, GETDATE(), 999);</v>
      </c>
    </row>
    <row r="3261" spans="26:27">
      <c r="Z3261" s="631">
        <v>950</v>
      </c>
      <c r="AA3261" s="631" t="str">
        <f t="shared" si="21"/>
        <v>INSERT INTO UPK.main_masters.mm_buhin_no (data_id, buhin_no, coefficient, created_date, created_tantou_id) VALUES (2662, '755191JA0A', 1, GETDATE(), 999);</v>
      </c>
    </row>
    <row r="3262" spans="26:27">
      <c r="Z3262" s="631">
        <v>951</v>
      </c>
      <c r="AA3262" s="631" t="str">
        <f t="shared" si="21"/>
        <v>INSERT INTO UPK.main_masters.mm_buhin_no (data_id, buhin_no, coefficient, created_date, created_tantou_id) VALUES (2663, '755221JA0A', 1, GETDATE(), 999);</v>
      </c>
    </row>
    <row r="3263" spans="26:27">
      <c r="Z3263" s="631">
        <v>952</v>
      </c>
      <c r="AA3263" s="631" t="str">
        <f t="shared" si="21"/>
        <v>INSERT INTO UPK.main_masters.mm_buhin_no (data_id, buhin_no, coefficient, created_date, created_tantou_id) VALUES (2664, '755231JA0A', 1, GETDATE(), 999);</v>
      </c>
    </row>
    <row r="3264" spans="26:27">
      <c r="Z3264" s="631">
        <v>953</v>
      </c>
      <c r="AA3264" s="631" t="str">
        <f t="shared" si="21"/>
        <v>INSERT INTO UPK.main_masters.mm_buhin_no (data_id, buhin_no, coefficient, created_date, created_tantou_id) VALUES (2665, '755221LA0A', 1, GETDATE(), 999);</v>
      </c>
    </row>
    <row r="3265" spans="26:27">
      <c r="Z3265" s="631">
        <v>954</v>
      </c>
      <c r="AA3265" s="631" t="str">
        <f t="shared" si="21"/>
        <v>INSERT INTO UPK.main_masters.mm_buhin_no (data_id, buhin_no, coefficient, created_date, created_tantou_id) VALUES (2666, '755231LA0A', 1, GETDATE(), 999);</v>
      </c>
    </row>
    <row r="3266" spans="26:27">
      <c r="Z3266" s="631">
        <v>955</v>
      </c>
      <c r="AA3266" s="631" t="str">
        <f t="shared" si="21"/>
        <v>INSERT INTO UPK.main_masters.mm_buhin_no (data_id, buhin_no, coefficient, created_date, created_tantou_id) VALUES (2667, '755224BC1A', 1, GETDATE(), 999);</v>
      </c>
    </row>
    <row r="3267" spans="26:27">
      <c r="Z3267" s="631">
        <v>956</v>
      </c>
      <c r="AA3267" s="631" t="str">
        <f t="shared" si="21"/>
        <v>INSERT INTO UPK.main_masters.mm_buhin_no (data_id, buhin_no, coefficient, created_date, created_tantou_id) VALUES (2668, '755234BC1A', 1, GETDATE(), 999);</v>
      </c>
    </row>
    <row r="3268" spans="26:27">
      <c r="Z3268" s="631">
        <v>957</v>
      </c>
      <c r="AA3268" s="631" t="str">
        <f t="shared" si="21"/>
        <v>INSERT INTO UPK.main_masters.mm_buhin_no (data_id, buhin_no, coefficient, created_date, created_tantou_id) VALUES (2669, '755224CE0A', 1, GETDATE(), 999);</v>
      </c>
    </row>
    <row r="3269" spans="26:27">
      <c r="Z3269" s="631">
        <v>958</v>
      </c>
      <c r="AA3269" s="631" t="str">
        <f t="shared" si="21"/>
        <v>INSERT INTO UPK.main_masters.mm_buhin_no (data_id, buhin_no, coefficient, created_date, created_tantou_id) VALUES (2670, '755234CE0A', 1, GETDATE(), 999);</v>
      </c>
    </row>
    <row r="3270" spans="26:27">
      <c r="Z3270" s="631">
        <v>959</v>
      </c>
      <c r="AA3270" s="631" t="str">
        <f t="shared" si="21"/>
        <v>INSERT INTO UPK.main_masters.mm_buhin_no (data_id, buhin_no, coefficient, created_date, created_tantou_id) VALUES (2671, '755224M400', 1, GETDATE(), 999);</v>
      </c>
    </row>
    <row r="3271" spans="26:27">
      <c r="Z3271" s="631">
        <v>960</v>
      </c>
      <c r="AA3271" s="631" t="str">
        <f t="shared" si="21"/>
        <v>INSERT INTO UPK.main_masters.mm_buhin_no (data_id, buhin_no, coefficient, created_date, created_tantou_id) VALUES (2672, '755234M400', 1, GETDATE(), 999);</v>
      </c>
    </row>
    <row r="3272" spans="26:27">
      <c r="Z3272" s="631">
        <v>961</v>
      </c>
      <c r="AA3272" s="631" t="str">
        <f t="shared" si="21"/>
        <v>INSERT INTO UPK.main_masters.mm_buhin_no (data_id, buhin_no, coefficient, created_date, created_tantou_id) VALUES (2673, '755225M500', 1, GETDATE(), 999);</v>
      </c>
    </row>
    <row r="3273" spans="26:27">
      <c r="Z3273" s="631">
        <v>962</v>
      </c>
      <c r="AA3273" s="631" t="str">
        <f t="shared" ref="AA3273:AA3336" si="22">$Y$2310&amp;AA1553&amp;", '"&amp;TRIM(AB1553)&amp;"', "&amp;AC1553&amp;", GETDATE(), 999);"</f>
        <v>INSERT INTO UPK.main_masters.mm_buhin_no (data_id, buhin_no, coefficient, created_date, created_tantou_id) VALUES (2674, '755235M000', 1, GETDATE(), 999);</v>
      </c>
    </row>
    <row r="3274" spans="26:27">
      <c r="Z3274" s="631">
        <v>963</v>
      </c>
      <c r="AA3274" s="631" t="str">
        <f t="shared" si="22"/>
        <v>INSERT INTO UPK.main_masters.mm_buhin_no (data_id, buhin_no, coefficient, created_date, created_tantou_id) VALUES (2675, '755225TA0A', 1, GETDATE(), 999);</v>
      </c>
    </row>
    <row r="3275" spans="26:27">
      <c r="Z3275" s="631">
        <v>964</v>
      </c>
      <c r="AA3275" s="631" t="str">
        <f t="shared" si="22"/>
        <v>INSERT INTO UPK.main_masters.mm_buhin_no (data_id, buhin_no, coefficient, created_date, created_tantou_id) VALUES (2676, '755235TA0A', 1, GETDATE(), 999);</v>
      </c>
    </row>
    <row r="3276" spans="26:27">
      <c r="Z3276" s="631">
        <v>965</v>
      </c>
      <c r="AA3276" s="631" t="str">
        <f t="shared" si="22"/>
        <v>INSERT INTO UPK.main_masters.mm_buhin_no (data_id, buhin_no, coefficient, created_date, created_tantou_id) VALUES (2677, '755226MA0A', 1, GETDATE(), 999);</v>
      </c>
    </row>
    <row r="3277" spans="26:27">
      <c r="Z3277" s="631">
        <v>966</v>
      </c>
      <c r="AA3277" s="631" t="str">
        <f t="shared" si="22"/>
        <v>INSERT INTO UPK.main_masters.mm_buhin_no (data_id, buhin_no, coefficient, created_date, created_tantou_id) VALUES (2678, '755236MA0A', 1, GETDATE(), 999);</v>
      </c>
    </row>
    <row r="3278" spans="26:27">
      <c r="Z3278" s="631">
        <v>967</v>
      </c>
      <c r="AA3278" s="631" t="str">
        <f t="shared" si="22"/>
        <v>INSERT INTO UPK.main_masters.mm_buhin_no (data_id, buhin_no, coefficient, created_date, created_tantou_id) VALUES (2679, '755226RA0A', 1, GETDATE(), 999);</v>
      </c>
    </row>
    <row r="3279" spans="26:27">
      <c r="Z3279" s="631">
        <v>968</v>
      </c>
      <c r="AA3279" s="631" t="str">
        <f t="shared" si="22"/>
        <v>INSERT INTO UPK.main_masters.mm_buhin_no (data_id, buhin_no, coefficient, created_date, created_tantou_id) VALUES (2680, '755236RA0A', 1, GETDATE(), 999);</v>
      </c>
    </row>
    <row r="3280" spans="26:27">
      <c r="Z3280" s="631">
        <v>969</v>
      </c>
      <c r="AA3280" s="631" t="str">
        <f t="shared" si="22"/>
        <v>INSERT INTO UPK.main_masters.mm_buhin_no (data_id, buhin_no, coefficient, created_date, created_tantou_id) VALUES (2681, '75522EN000', 1, GETDATE(), 999);</v>
      </c>
    </row>
    <row r="3281" spans="26:27">
      <c r="Z3281" s="631">
        <v>970</v>
      </c>
      <c r="AA3281" s="631" t="str">
        <f t="shared" si="22"/>
        <v>INSERT INTO UPK.main_masters.mm_buhin_no (data_id, buhin_no, coefficient, created_date, created_tantou_id) VALUES (2682, '75523EN000', 1, GETDATE(), 999);</v>
      </c>
    </row>
    <row r="3282" spans="26:27">
      <c r="Z3282" s="631">
        <v>971</v>
      </c>
      <c r="AA3282" s="631" t="str">
        <f t="shared" si="22"/>
        <v>INSERT INTO UPK.main_masters.mm_buhin_no (data_id, buhin_no, coefficient, created_date, created_tantou_id) VALUES (2683, '75522JG00A', 1, GETDATE(), 999);</v>
      </c>
    </row>
    <row r="3283" spans="26:27">
      <c r="Z3283" s="631">
        <v>972</v>
      </c>
      <c r="AA3283" s="631" t="str">
        <f t="shared" si="22"/>
        <v>INSERT INTO UPK.main_masters.mm_buhin_no (data_id, buhin_no, coefficient, created_date, created_tantou_id) VALUES (2684, '75523JG00A', 1, GETDATE(), 999);</v>
      </c>
    </row>
    <row r="3284" spans="26:27">
      <c r="Z3284" s="631">
        <v>973</v>
      </c>
      <c r="AA3284" s="631" t="str">
        <f t="shared" si="22"/>
        <v>INSERT INTO UPK.main_masters.mm_buhin_no (data_id, buhin_no, coefficient, created_date, created_tantou_id) VALUES (2685, '75522JG00A-E', 1, GETDATE(), 999);</v>
      </c>
    </row>
    <row r="3285" spans="26:27">
      <c r="Z3285" s="631">
        <v>974</v>
      </c>
      <c r="AA3285" s="631" t="str">
        <f t="shared" si="22"/>
        <v>INSERT INTO UPK.main_masters.mm_buhin_no (data_id, buhin_no, coefficient, created_date, created_tantou_id) VALUES (2686, '75523JG00A-E', 1, GETDATE(), 999);</v>
      </c>
    </row>
    <row r="3286" spans="26:27">
      <c r="Z3286" s="631">
        <v>975</v>
      </c>
      <c r="AA3286" s="631" t="str">
        <f t="shared" si="22"/>
        <v>INSERT INTO UPK.main_masters.mm_buhin_no (data_id, buhin_no, coefficient, created_date, created_tantou_id) VALUES (2687, '755281AA0A', 1, GETDATE(), 999);</v>
      </c>
    </row>
    <row r="3287" spans="26:27">
      <c r="Z3287" s="631">
        <v>976</v>
      </c>
      <c r="AA3287" s="631" t="str">
        <f t="shared" si="22"/>
        <v>INSERT INTO UPK.main_masters.mm_buhin_no (data_id, buhin_no, coefficient, created_date, created_tantou_id) VALUES (2688, '755291AA0A', 1, GETDATE(), 999);</v>
      </c>
    </row>
    <row r="3288" spans="26:27">
      <c r="Z3288" s="631">
        <v>977</v>
      </c>
      <c r="AA3288" s="631" t="str">
        <f t="shared" si="22"/>
        <v>INSERT INTO UPK.main_masters.mm_buhin_no (data_id, buhin_no, coefficient, created_date, created_tantou_id) VALUES (2689, '755281JA0A', 1, GETDATE(), 999);</v>
      </c>
    </row>
    <row r="3289" spans="26:27">
      <c r="Z3289" s="631">
        <v>978</v>
      </c>
      <c r="AA3289" s="631" t="str">
        <f t="shared" si="22"/>
        <v>INSERT INTO UPK.main_masters.mm_buhin_no (data_id, buhin_no, coefficient, created_date, created_tantou_id) VALUES (2690, '755291JA0A', 1, GETDATE(), 999);</v>
      </c>
    </row>
    <row r="3290" spans="26:27">
      <c r="Z3290" s="631">
        <v>979</v>
      </c>
      <c r="AA3290" s="631" t="str">
        <f t="shared" si="22"/>
        <v>INSERT INTO UPK.main_masters.mm_buhin_no (data_id, buhin_no, coefficient, created_date, created_tantou_id) VALUES (2691, '755286MA0A', 1, GETDATE(), 999);</v>
      </c>
    </row>
    <row r="3291" spans="26:27">
      <c r="Z3291" s="631">
        <v>980</v>
      </c>
      <c r="AA3291" s="631" t="str">
        <f t="shared" si="22"/>
        <v>INSERT INTO UPK.main_masters.mm_buhin_no (data_id, buhin_no, coefficient, created_date, created_tantou_id) VALUES (2692, '755296MA0A', 1, GETDATE(), 999);</v>
      </c>
    </row>
    <row r="3292" spans="26:27">
      <c r="Z3292" s="631">
        <v>981</v>
      </c>
      <c r="AA3292" s="631" t="str">
        <f t="shared" si="22"/>
        <v>INSERT INTO UPK.main_masters.mm_buhin_no (data_id, buhin_no, coefficient, created_date, created_tantou_id) VALUES (2693, '755286RA0A', 1, GETDATE(), 999);</v>
      </c>
    </row>
    <row r="3293" spans="26:27">
      <c r="Z3293" s="631">
        <v>982</v>
      </c>
      <c r="AA3293" s="631" t="str">
        <f t="shared" si="22"/>
        <v>INSERT INTO UPK.main_masters.mm_buhin_no (data_id, buhin_no, coefficient, created_date, created_tantou_id) VALUES (2694, '755296RA0A', 1, GETDATE(), 999);</v>
      </c>
    </row>
    <row r="3294" spans="26:27">
      <c r="Z3294" s="631">
        <v>983</v>
      </c>
      <c r="AA3294" s="631" t="str">
        <f t="shared" si="22"/>
        <v>INSERT INTO UPK.main_masters.mm_buhin_no (data_id, buhin_no, coefficient, created_date, created_tantou_id) VALUES (2695, '75528JG00A', 1, GETDATE(), 999);</v>
      </c>
    </row>
    <row r="3295" spans="26:27">
      <c r="Z3295" s="631">
        <v>984</v>
      </c>
      <c r="AA3295" s="631" t="str">
        <f t="shared" si="22"/>
        <v>INSERT INTO UPK.main_masters.mm_buhin_no (data_id, buhin_no, coefficient, created_date, created_tantou_id) VALUES (2696, '75529JG00A', 1, GETDATE(), 999);</v>
      </c>
    </row>
    <row r="3296" spans="26:27">
      <c r="Z3296" s="631">
        <v>985</v>
      </c>
      <c r="AA3296" s="631" t="str">
        <f t="shared" si="22"/>
        <v>INSERT INTO UPK.main_masters.mm_buhin_no (data_id, buhin_no, coefficient, created_date, created_tantou_id) VALUES (2697, '75528JN20A', 1, GETDATE(), 999);</v>
      </c>
    </row>
    <row r="3297" spans="26:27">
      <c r="Z3297" s="631">
        <v>986</v>
      </c>
      <c r="AA3297" s="631" t="str">
        <f t="shared" si="22"/>
        <v>INSERT INTO UPK.main_masters.mm_buhin_no (data_id, buhin_no, coefficient, created_date, created_tantou_id) VALUES (2698, '75529JN20A', 1, GETDATE(), 999);</v>
      </c>
    </row>
    <row r="3298" spans="26:27">
      <c r="Z3298" s="631">
        <v>987</v>
      </c>
      <c r="AA3298" s="631" t="str">
        <f t="shared" si="22"/>
        <v>INSERT INTO UPK.main_masters.mm_buhin_no (data_id, buhin_no, coefficient, created_date, created_tantou_id) VALUES (2699, '755291LA0A', 1, GETDATE(), 999);</v>
      </c>
    </row>
    <row r="3299" spans="26:27">
      <c r="Z3299" s="631">
        <v>988</v>
      </c>
      <c r="AA3299" s="631" t="str">
        <f t="shared" si="22"/>
        <v>INSERT INTO UPK.main_masters.mm_buhin_no (data_id, buhin_no, coefficient, created_date, created_tantou_id) VALUES (2700, '75532EN000', 1, GETDATE(), 999);</v>
      </c>
    </row>
    <row r="3300" spans="26:27">
      <c r="Z3300" s="631">
        <v>989</v>
      </c>
      <c r="AA3300" s="631" t="str">
        <f t="shared" si="22"/>
        <v>INSERT INTO UPK.main_masters.mm_buhin_no (data_id, buhin_no, coefficient, created_date, created_tantou_id) VALUES (2701, '75533EN000', 1, GETDATE(), 999);</v>
      </c>
    </row>
    <row r="3301" spans="26:27">
      <c r="Z3301" s="631">
        <v>990</v>
      </c>
      <c r="AA3301" s="631" t="str">
        <f t="shared" si="22"/>
        <v>INSERT INTO UPK.main_masters.mm_buhin_no (data_id, buhin_no, coefficient, created_date, created_tantou_id) VALUES (2702, '75532EN100', 1, GETDATE(), 999);</v>
      </c>
    </row>
    <row r="3302" spans="26:27">
      <c r="Z3302" s="631">
        <v>991</v>
      </c>
      <c r="AA3302" s="631" t="str">
        <f t="shared" si="22"/>
        <v>INSERT INTO UPK.main_masters.mm_buhin_no (data_id, buhin_no, coefficient, created_date, created_tantou_id) VALUES (2703, '75533EN100', 1, GETDATE(), 999);</v>
      </c>
    </row>
    <row r="3303" spans="26:27">
      <c r="Z3303" s="631">
        <v>992</v>
      </c>
      <c r="AA3303" s="631" t="str">
        <f t="shared" si="22"/>
        <v>INSERT INTO UPK.main_masters.mm_buhin_no (data_id, buhin_no, coefficient, created_date, created_tantou_id) VALUES (2704, '755345TA0A', 1, GETDATE(), 999);</v>
      </c>
    </row>
    <row r="3304" spans="26:27">
      <c r="Z3304" s="631">
        <v>993</v>
      </c>
      <c r="AA3304" s="631" t="str">
        <f t="shared" si="22"/>
        <v>INSERT INTO UPK.main_masters.mm_buhin_no (data_id, buhin_no, coefficient, created_date, created_tantou_id) VALUES (2705, '755355TA0A', 1, GETDATE(), 999);</v>
      </c>
    </row>
    <row r="3305" spans="26:27">
      <c r="Z3305" s="631">
        <v>994</v>
      </c>
      <c r="AA3305" s="631" t="str">
        <f t="shared" si="22"/>
        <v>INSERT INTO UPK.main_masters.mm_buhin_no (data_id, buhin_no, coefficient, created_date, created_tantou_id) VALUES (2706, '755361AC0A', 1, GETDATE(), 999);</v>
      </c>
    </row>
    <row r="3306" spans="26:27">
      <c r="Z3306" s="631">
        <v>995</v>
      </c>
      <c r="AA3306" s="631" t="str">
        <f t="shared" si="22"/>
        <v>INSERT INTO UPK.main_masters.mm_buhin_no (data_id, buhin_no, coefficient, created_date, created_tantou_id) VALUES (2707, '755371AC0A', 1, GETDATE(), 999);</v>
      </c>
    </row>
    <row r="3307" spans="26:27">
      <c r="Z3307" s="631">
        <v>996</v>
      </c>
      <c r="AA3307" s="631" t="str">
        <f t="shared" si="22"/>
        <v>INSERT INTO UPK.main_masters.mm_buhin_no (data_id, buhin_no, coefficient, created_date, created_tantou_id) VALUES (2708, '755361AC0A-E', 1, GETDATE(), 999);</v>
      </c>
    </row>
    <row r="3308" spans="26:27">
      <c r="Z3308" s="631">
        <v>997</v>
      </c>
      <c r="AA3308" s="631" t="str">
        <f t="shared" si="22"/>
        <v>INSERT INTO UPK.main_masters.mm_buhin_no (data_id, buhin_no, coefficient, created_date, created_tantou_id) VALUES (2709, '755371AC0A-E', 1, GETDATE(), 999);</v>
      </c>
    </row>
    <row r="3309" spans="26:27">
      <c r="Z3309" s="631">
        <v>998</v>
      </c>
      <c r="AA3309" s="631" t="str">
        <f t="shared" si="22"/>
        <v>INSERT INTO UPK.main_masters.mm_buhin_no (data_id, buhin_no, coefficient, created_date, created_tantou_id) VALUES (2710, '755564BC1B', 1, GETDATE(), 999);</v>
      </c>
    </row>
    <row r="3310" spans="26:27">
      <c r="Z3310" s="631">
        <v>999</v>
      </c>
      <c r="AA3310" s="631" t="str">
        <f t="shared" si="22"/>
        <v>INSERT INTO UPK.main_masters.mm_buhin_no (data_id, buhin_no, coefficient, created_date, created_tantou_id) VALUES (2711, '755565TA0A', 1, GETDATE(), 999);</v>
      </c>
    </row>
    <row r="3311" spans="26:27">
      <c r="Z3311" s="631">
        <v>1000</v>
      </c>
      <c r="AA3311" s="631" t="str">
        <f t="shared" si="22"/>
        <v>INSERT INTO UPK.main_masters.mm_buhin_no (data_id, buhin_no, coefficient, created_date, created_tantou_id) VALUES (2712, '755575TA0A', 1, GETDATE(), 999);</v>
      </c>
    </row>
    <row r="3312" spans="26:27">
      <c r="Z3312" s="631">
        <v>1001</v>
      </c>
      <c r="AA3312" s="631" t="str">
        <f t="shared" si="22"/>
        <v>INSERT INTO UPK.main_masters.mm_buhin_no (data_id, buhin_no, coefficient, created_date, created_tantou_id) VALUES (2713, '755566MA0A', 1, GETDATE(), 999);</v>
      </c>
    </row>
    <row r="3313" spans="26:27">
      <c r="Z3313" s="631">
        <v>1002</v>
      </c>
      <c r="AA3313" s="631" t="str">
        <f t="shared" si="22"/>
        <v>INSERT INTO UPK.main_masters.mm_buhin_no (data_id, buhin_no, coefficient, created_date, created_tantou_id) VALUES (2714, '755576MA0A', 1, GETDATE(), 999);</v>
      </c>
    </row>
    <row r="3314" spans="26:27">
      <c r="Z3314" s="631">
        <v>1003</v>
      </c>
      <c r="AA3314" s="631" t="str">
        <f t="shared" si="22"/>
        <v>INSERT INTO UPK.main_masters.mm_buhin_no (data_id, buhin_no, coefficient, created_date, created_tantou_id) VALUES (2715, '755574BC1B', 1, GETDATE(), 999);</v>
      </c>
    </row>
    <row r="3315" spans="26:27">
      <c r="Z3315" s="631">
        <v>1004</v>
      </c>
      <c r="AA3315" s="631" t="str">
        <f t="shared" si="22"/>
        <v>INSERT INTO UPK.main_masters.mm_buhin_no (data_id, buhin_no, coefficient, created_date, created_tantou_id) VALUES (2716, '755781JA0A', 1, GETDATE(), 999);</v>
      </c>
    </row>
    <row r="3316" spans="26:27">
      <c r="Z3316" s="631">
        <v>1005</v>
      </c>
      <c r="AA3316" s="631" t="str">
        <f t="shared" si="22"/>
        <v>INSERT INTO UPK.main_masters.mm_buhin_no (data_id, buhin_no, coefficient, created_date, created_tantou_id) VALUES (2717, '755791JA0A', 1, GETDATE(), 999);</v>
      </c>
    </row>
    <row r="3317" spans="26:27">
      <c r="Z3317" s="631">
        <v>1006</v>
      </c>
      <c r="AA3317" s="631" t="str">
        <f t="shared" si="22"/>
        <v>INSERT INTO UPK.main_masters.mm_buhin_no (data_id, buhin_no, coefficient, created_date, created_tantou_id) VALUES (2718, '755781JB0A', 1, GETDATE(), 999);</v>
      </c>
    </row>
    <row r="3318" spans="26:27">
      <c r="Z3318" s="631">
        <v>1007</v>
      </c>
      <c r="AA3318" s="631" t="str">
        <f t="shared" si="22"/>
        <v>INSERT INTO UPK.main_masters.mm_buhin_no (data_id, buhin_no, coefficient, created_date, created_tantou_id) VALUES (2719, '755791JB0A', 1, GETDATE(), 999);</v>
      </c>
    </row>
    <row r="3319" spans="26:27">
      <c r="Z3319" s="631">
        <v>1008</v>
      </c>
      <c r="AA3319" s="631" t="str">
        <f t="shared" si="22"/>
        <v>INSERT INTO UPK.main_masters.mm_buhin_no (data_id, buhin_no, coefficient, created_date, created_tantou_id) VALUES (2720, '755C23VA0A', 1, GETDATE(), 999);</v>
      </c>
    </row>
    <row r="3320" spans="26:27">
      <c r="Z3320" s="631">
        <v>1009</v>
      </c>
      <c r="AA3320" s="631" t="str">
        <f t="shared" si="22"/>
        <v>INSERT INTO UPK.main_masters.mm_buhin_no (data_id, buhin_no, coefficient, created_date, created_tantou_id) VALUES (2721, '755C33VA0A', 1, GETDATE(), 999);</v>
      </c>
    </row>
    <row r="3321" spans="26:27">
      <c r="Z3321" s="631">
        <v>1010</v>
      </c>
      <c r="AA3321" s="631" t="str">
        <f t="shared" si="22"/>
        <v>INSERT INTO UPK.main_masters.mm_buhin_no (data_id, buhin_no, coefficient, created_date, created_tantou_id) VALUES (2722, '755C43VA0A', 1, GETDATE(), 999);</v>
      </c>
    </row>
    <row r="3322" spans="26:27">
      <c r="Z3322" s="631">
        <v>1011</v>
      </c>
      <c r="AA3322" s="631" t="str">
        <f t="shared" si="22"/>
        <v>INSERT INTO UPK.main_masters.mm_buhin_no (data_id, buhin_no, coefficient, created_date, created_tantou_id) VALUES (2723, '755C53VA0A', 1, GETDATE(), 999);</v>
      </c>
    </row>
    <row r="3323" spans="26:27">
      <c r="Z3323" s="631">
        <v>1012</v>
      </c>
      <c r="AA3323" s="631" t="str">
        <f t="shared" si="22"/>
        <v>INSERT INTO UPK.main_masters.mm_buhin_no (data_id, buhin_no, coefficient, created_date, created_tantou_id) VALUES (2724, '755C46RA0A', 1, GETDATE(), 999);</v>
      </c>
    </row>
    <row r="3324" spans="26:27">
      <c r="Z3324" s="631">
        <v>1013</v>
      </c>
      <c r="AA3324" s="631" t="str">
        <f t="shared" si="22"/>
        <v>INSERT INTO UPK.main_masters.mm_buhin_no (data_id, buhin_no, coefficient, created_date, created_tantou_id) VALUES (2725, '755C56RA0A', 1, GETDATE(), 999);</v>
      </c>
    </row>
    <row r="3325" spans="26:27">
      <c r="Z3325" s="631">
        <v>1014</v>
      </c>
      <c r="AA3325" s="631" t="str">
        <f t="shared" si="22"/>
        <v>INSERT INTO UPK.main_masters.mm_buhin_no (data_id, buhin_no, coefficient, created_date, created_tantou_id) VALUES (2726, '755D63NU0A', 1, GETDATE(), 999);</v>
      </c>
    </row>
    <row r="3326" spans="26:27">
      <c r="Z3326" s="631">
        <v>1015</v>
      </c>
      <c r="AA3326" s="631" t="str">
        <f t="shared" si="22"/>
        <v>INSERT INTO UPK.main_masters.mm_buhin_no (data_id, buhin_no, coefficient, created_date, created_tantou_id) VALUES (2727, '755D73NU0A', 1, GETDATE(), 999);</v>
      </c>
    </row>
    <row r="3327" spans="26:27">
      <c r="Z3327" s="631">
        <v>1016</v>
      </c>
      <c r="AA3327" s="631" t="str">
        <f t="shared" si="22"/>
        <v>INSERT INTO UPK.main_masters.mm_buhin_no (data_id, buhin_no, coefficient, created_date, created_tantou_id) VALUES (2728, '756171LA0A', 1, GETDATE(), 999);</v>
      </c>
    </row>
    <row r="3328" spans="26:27">
      <c r="Z3328" s="631">
        <v>1017</v>
      </c>
      <c r="AA3328" s="631" t="str">
        <f t="shared" si="22"/>
        <v>INSERT INTO UPK.main_masters.mm_buhin_no (data_id, buhin_no, coefficient, created_date, created_tantou_id) VALUES (2729, '756221LA0A', 1, GETDATE(), 999);</v>
      </c>
    </row>
    <row r="3329" spans="26:27">
      <c r="Z3329" s="631">
        <v>1018</v>
      </c>
      <c r="AA3329" s="631" t="str">
        <f t="shared" si="22"/>
        <v>INSERT INTO UPK.main_masters.mm_buhin_no (data_id, buhin_no, coefficient, created_date, created_tantou_id) VALUES (2730, '756231LA0A', 1, GETDATE(), 999);</v>
      </c>
    </row>
    <row r="3330" spans="26:27">
      <c r="Z3330" s="631">
        <v>1019</v>
      </c>
      <c r="AA3330" s="631" t="str">
        <f t="shared" si="22"/>
        <v>INSERT INTO UPK.main_masters.mm_buhin_no (data_id, buhin_no, coefficient, created_date, created_tantou_id) VALUES (2731, '756221LA0A-G', 1, GETDATE(), 999);</v>
      </c>
    </row>
    <row r="3331" spans="26:27">
      <c r="Z3331" s="631">
        <v>1020</v>
      </c>
      <c r="AA3331" s="631" t="str">
        <f t="shared" si="22"/>
        <v>INSERT INTO UPK.main_masters.mm_buhin_no (data_id, buhin_no, coefficient, created_date, created_tantou_id) VALUES (2732, '756231LA0A-G', 1, GETDATE(), 999);</v>
      </c>
    </row>
    <row r="3332" spans="26:27">
      <c r="Z3332" s="631">
        <v>1021</v>
      </c>
      <c r="AA3332" s="631" t="str">
        <f t="shared" si="22"/>
        <v>INSERT INTO UPK.main_masters.mm_buhin_no (data_id, buhin_no, coefficient, created_date, created_tantou_id) VALUES (2733, '756241LA0A', 1, GETDATE(), 999);</v>
      </c>
    </row>
    <row r="3333" spans="26:27">
      <c r="Z3333" s="631">
        <v>1022</v>
      </c>
      <c r="AA3333" s="631" t="str">
        <f t="shared" si="22"/>
        <v>INSERT INTO UPK.main_masters.mm_buhin_no (data_id, buhin_no, coefficient, created_date, created_tantou_id) VALUES (2734, '756251LA0A', 1, GETDATE(), 999);</v>
      </c>
    </row>
    <row r="3334" spans="26:27">
      <c r="Z3334" s="631">
        <v>1023</v>
      </c>
      <c r="AA3334" s="631" t="str">
        <f t="shared" si="22"/>
        <v>INSERT INTO UPK.main_masters.mm_buhin_no (data_id, buhin_no, coefficient, created_date, created_tantou_id) VALUES (2735, '756241LA0A-G', 1, GETDATE(), 999);</v>
      </c>
    </row>
    <row r="3335" spans="26:27">
      <c r="Z3335" s="631">
        <v>1024</v>
      </c>
      <c r="AA3335" s="631" t="str">
        <f t="shared" si="22"/>
        <v>INSERT INTO UPK.main_masters.mm_buhin_no (data_id, buhin_no, coefficient, created_date, created_tantou_id) VALUES (2736, '756251LA0A-G', 1, GETDATE(), 999);</v>
      </c>
    </row>
    <row r="3336" spans="26:27">
      <c r="Z3336" s="631">
        <v>1025</v>
      </c>
      <c r="AA3336" s="631" t="str">
        <f t="shared" si="22"/>
        <v>INSERT INTO UPK.main_masters.mm_buhin_no (data_id, buhin_no, coefficient, created_date, created_tantou_id) VALUES (2737, '756283VA0A', 1, GETDATE(), 999);</v>
      </c>
    </row>
    <row r="3337" spans="26:27">
      <c r="Z3337" s="631">
        <v>1026</v>
      </c>
      <c r="AA3337" s="631" t="str">
        <f t="shared" ref="AA3337:AA3400" si="23">$Y$2310&amp;AA1617&amp;", '"&amp;TRIM(AB1617)&amp;"', "&amp;AC1617&amp;", GETDATE(), 999);"</f>
        <v>INSERT INTO UPK.main_masters.mm_buhin_no (data_id, buhin_no, coefficient, created_date, created_tantou_id) VALUES (2738, '756321AA0A01', 1, GETDATE(), 999);</v>
      </c>
    </row>
    <row r="3338" spans="26:27">
      <c r="Z3338" s="631">
        <v>1027</v>
      </c>
      <c r="AA3338" s="631" t="str">
        <f t="shared" si="23"/>
        <v>INSERT INTO UPK.main_masters.mm_buhin_no (data_id, buhin_no, coefficient, created_date, created_tantou_id) VALUES (2739, '756321YA0A', 1, GETDATE(), 999);</v>
      </c>
    </row>
    <row r="3339" spans="26:27">
      <c r="Z3339" s="631">
        <v>1028</v>
      </c>
      <c r="AA3339" s="631" t="str">
        <f t="shared" si="23"/>
        <v>INSERT INTO UPK.main_masters.mm_buhin_no (data_id, buhin_no, coefficient, created_date, created_tantou_id) VALUES (2740, '756323VA0A', 1, GETDATE(), 999);</v>
      </c>
    </row>
    <row r="3340" spans="26:27">
      <c r="Z3340" s="631">
        <v>1029</v>
      </c>
      <c r="AA3340" s="631" t="str">
        <f t="shared" si="23"/>
        <v>INSERT INTO UPK.main_masters.mm_buhin_no (data_id, buhin_no, coefficient, created_date, created_tantou_id) VALUES (2741, '756324CE0A', 1, GETDATE(), 999);</v>
      </c>
    </row>
    <row r="3341" spans="26:27">
      <c r="Z3341" s="631">
        <v>1030</v>
      </c>
      <c r="AA3341" s="631" t="str">
        <f t="shared" si="23"/>
        <v>INSERT INTO UPK.main_masters.mm_buhin_no (data_id, buhin_no, coefficient, created_date, created_tantou_id) VALUES (2742, '756326MA0A', 1, GETDATE(), 999);</v>
      </c>
    </row>
    <row r="3342" spans="26:27">
      <c r="Z3342" s="631">
        <v>1031</v>
      </c>
      <c r="AA3342" s="631" t="str">
        <f t="shared" si="23"/>
        <v>INSERT INTO UPK.main_masters.mm_buhin_no (data_id, buhin_no, coefficient, created_date, created_tantou_id) VALUES (2743, '756326RA0A', 1, GETDATE(), 999);</v>
      </c>
    </row>
    <row r="3343" spans="26:27">
      <c r="Z3343" s="631">
        <v>1032</v>
      </c>
      <c r="AA3343" s="631" t="str">
        <f t="shared" si="23"/>
        <v>INSERT INTO UPK.main_masters.mm_buhin_no (data_id, buhin_no, coefficient, created_date, created_tantou_id) VALUES (2744, '756326RA3A', 1, GETDATE(), 999);</v>
      </c>
    </row>
    <row r="3344" spans="26:27">
      <c r="Z3344" s="631">
        <v>1033</v>
      </c>
      <c r="AA3344" s="631" t="str">
        <f t="shared" si="23"/>
        <v>INSERT INTO UPK.main_masters.mm_buhin_no (data_id, buhin_no, coefficient, created_date, created_tantou_id) VALUES (2745, '75632EN000', 1, GETDATE(), 999);</v>
      </c>
    </row>
    <row r="3345" spans="26:27">
      <c r="Z3345" s="631">
        <v>1034</v>
      </c>
      <c r="AA3345" s="631" t="str">
        <f t="shared" si="23"/>
        <v>INSERT INTO UPK.main_masters.mm_buhin_no (data_id, buhin_no, coefficient, created_date, created_tantou_id) VALUES (2746, '75632EN100', 1, GETDATE(), 999);</v>
      </c>
    </row>
    <row r="3346" spans="26:27">
      <c r="Z3346" s="631">
        <v>1035</v>
      </c>
      <c r="AA3346" s="631" t="str">
        <f t="shared" si="23"/>
        <v>INSERT INTO UPK.main_masters.mm_buhin_no (data_id, buhin_no, coefficient, created_date, created_tantou_id) VALUES (2747, '75632JG00A', 1, GETDATE(), 999);</v>
      </c>
    </row>
    <row r="3347" spans="26:27">
      <c r="Z3347" s="631">
        <v>1036</v>
      </c>
      <c r="AA3347" s="631" t="str">
        <f t="shared" si="23"/>
        <v>INSERT INTO UPK.main_masters.mm_buhin_no (data_id, buhin_no, coefficient, created_date, created_tantou_id) VALUES (2748, '75632JH00A', 1, GETDATE(), 999);</v>
      </c>
    </row>
    <row r="3348" spans="26:27">
      <c r="Z3348" s="631">
        <v>1037</v>
      </c>
      <c r="AA3348" s="631" t="str">
        <f t="shared" si="23"/>
        <v>INSERT INTO UPK.main_masters.mm_buhin_no (data_id, buhin_no, coefficient, created_date, created_tantou_id) VALUES (2749, '75632JM00A', 1, GETDATE(), 999);</v>
      </c>
    </row>
    <row r="3349" spans="26:27">
      <c r="Z3349" s="631">
        <v>1038</v>
      </c>
      <c r="AA3349" s="631" t="str">
        <f t="shared" si="23"/>
        <v>INSERT INTO UPK.main_masters.mm_buhin_no (data_id, buhin_no, coefficient, created_date, created_tantou_id) VALUES (2750, '756361AA0A', 1, GETDATE(), 999);</v>
      </c>
    </row>
    <row r="3350" spans="26:27">
      <c r="Z3350" s="631">
        <v>1039</v>
      </c>
      <c r="AA3350" s="631" t="str">
        <f t="shared" si="23"/>
        <v>INSERT INTO UPK.main_masters.mm_buhin_no (data_id, buhin_no, coefficient, created_date, created_tantou_id) VALUES (2751, '756361AA0A-E', 1, GETDATE(), 999);</v>
      </c>
    </row>
    <row r="3351" spans="26:27">
      <c r="Z3351" s="631">
        <v>1040</v>
      </c>
      <c r="AA3351" s="631" t="str">
        <f t="shared" si="23"/>
        <v>INSERT INTO UPK.main_masters.mm_buhin_no (data_id, buhin_no, coefficient, created_date, created_tantou_id) VALUES (2752, '756361VX0A', 1, GETDATE(), 999);</v>
      </c>
    </row>
    <row r="3352" spans="26:27">
      <c r="Z3352" s="631">
        <v>1041</v>
      </c>
      <c r="AA3352" s="631" t="str">
        <f t="shared" si="23"/>
        <v>INSERT INTO UPK.main_masters.mm_buhin_no (data_id, buhin_no, coefficient, created_date, created_tantou_id) VALUES (2753, '756361VX0A-G', 1, GETDATE(), 999);</v>
      </c>
    </row>
    <row r="3353" spans="26:27">
      <c r="Z3353" s="631">
        <v>1042</v>
      </c>
      <c r="AA3353" s="631" t="str">
        <f t="shared" si="23"/>
        <v>INSERT INTO UPK.main_masters.mm_buhin_no (data_id, buhin_no, coefficient, created_date, created_tantou_id) VALUES (2754, '756366MA0B', 1, GETDATE(), 999);</v>
      </c>
    </row>
    <row r="3354" spans="26:27">
      <c r="Z3354" s="631">
        <v>1043</v>
      </c>
      <c r="AA3354" s="631" t="str">
        <f t="shared" si="23"/>
        <v>INSERT INTO UPK.main_masters.mm_buhin_no (data_id, buhin_no, coefficient, created_date, created_tantou_id) VALUES (2755, '756361GR0A', 1, GETDATE(), 999);</v>
      </c>
    </row>
    <row r="3355" spans="26:27">
      <c r="Z3355" s="631">
        <v>1044</v>
      </c>
      <c r="AA3355" s="631" t="str">
        <f t="shared" si="23"/>
        <v>INSERT INTO UPK.main_masters.mm_buhin_no (data_id, buhin_no, coefficient, created_date, created_tantou_id) VALUES (2756, '756371GR0A', 1, GETDATE(), 999);</v>
      </c>
    </row>
    <row r="3356" spans="26:27">
      <c r="Z3356" s="631">
        <v>1045</v>
      </c>
      <c r="AA3356" s="631" t="str">
        <f t="shared" si="23"/>
        <v>INSERT INTO UPK.main_masters.mm_buhin_no (data_id, buhin_no, coefficient, created_date, created_tantou_id) VALUES (2757, '756366RA0A', 1, GETDATE(), 999);</v>
      </c>
    </row>
    <row r="3357" spans="26:27">
      <c r="Z3357" s="631">
        <v>1046</v>
      </c>
      <c r="AA3357" s="631" t="str">
        <f t="shared" si="23"/>
        <v>INSERT INTO UPK.main_masters.mm_buhin_no (data_id, buhin_no, coefficient, created_date, created_tantou_id) VALUES (2758, '756376RA0A', 1, GETDATE(), 999);</v>
      </c>
    </row>
    <row r="3358" spans="26:27">
      <c r="Z3358" s="631">
        <v>1047</v>
      </c>
      <c r="AA3358" s="631" t="str">
        <f t="shared" si="23"/>
        <v>INSERT INTO UPK.main_masters.mm_buhin_no (data_id, buhin_no, coefficient, created_date, created_tantou_id) VALUES (2759, '75636JG00A', 1, GETDATE(), 999);</v>
      </c>
    </row>
    <row r="3359" spans="26:27">
      <c r="Z3359" s="631">
        <v>1048</v>
      </c>
      <c r="AA3359" s="631" t="str">
        <f t="shared" si="23"/>
        <v>INSERT INTO UPK.main_masters.mm_buhin_no (data_id, buhin_no, coefficient, created_date, created_tantou_id) VALUES (2760, '75637JG00A', 1, GETDATE(), 999);</v>
      </c>
    </row>
    <row r="3360" spans="26:27">
      <c r="Z3360" s="631">
        <v>1049</v>
      </c>
      <c r="AA3360" s="631" t="str">
        <f t="shared" si="23"/>
        <v>INSERT INTO UPK.main_masters.mm_buhin_no (data_id, buhin_no, coefficient, created_date, created_tantou_id) VALUES (2761, '756371AA0A', 1, GETDATE(), 999);</v>
      </c>
    </row>
    <row r="3361" spans="26:27">
      <c r="Z3361" s="631">
        <v>1050</v>
      </c>
      <c r="AA3361" s="631" t="str">
        <f t="shared" si="23"/>
        <v>INSERT INTO UPK.main_masters.mm_buhin_no (data_id, buhin_no, coefficient, created_date, created_tantou_id) VALUES (2762, '756371AA0A-E', 1, GETDATE(), 999);</v>
      </c>
    </row>
    <row r="3362" spans="26:27">
      <c r="Z3362" s="631">
        <v>1051</v>
      </c>
      <c r="AA3362" s="631" t="str">
        <f t="shared" si="23"/>
        <v>INSERT INTO UPK.main_masters.mm_buhin_no (data_id, buhin_no, coefficient, created_date, created_tantou_id) VALUES (2763, '756523VA0A', 1, GETDATE(), 999);</v>
      </c>
    </row>
    <row r="3363" spans="26:27">
      <c r="Z3363" s="631">
        <v>1052</v>
      </c>
      <c r="AA3363" s="631" t="str">
        <f t="shared" si="23"/>
        <v>INSERT INTO UPK.main_masters.mm_buhin_no (data_id, buhin_no, coefficient, created_date, created_tantou_id) VALUES (2764, '756526RA0A', 1, GETDATE(), 999);</v>
      </c>
    </row>
    <row r="3364" spans="26:27">
      <c r="Z3364" s="631">
        <v>1053</v>
      </c>
      <c r="AA3364" s="631" t="str">
        <f t="shared" si="23"/>
        <v>INSERT INTO UPK.main_masters.mm_buhin_no (data_id, buhin_no, coefficient, created_date, created_tantou_id) VALUES (2765, '756526RA0A-J', 1, GETDATE(), 999);</v>
      </c>
    </row>
    <row r="3365" spans="26:27">
      <c r="Z3365" s="631">
        <v>1054</v>
      </c>
      <c r="AA3365" s="631" t="str">
        <f t="shared" si="23"/>
        <v>INSERT INTO UPK.main_masters.mm_buhin_no (data_id, buhin_no, coefficient, created_date, created_tantou_id) VALUES (2766, '756586RA0A', 1, GETDATE(), 999);</v>
      </c>
    </row>
    <row r="3366" spans="26:27">
      <c r="Z3366" s="631">
        <v>1055</v>
      </c>
      <c r="AA3366" s="631" t="str">
        <f t="shared" si="23"/>
        <v>INSERT INTO UPK.main_masters.mm_buhin_no (data_id, buhin_no, coefficient, created_date, created_tantou_id) VALUES (2767, '756596RA0A', 1, GETDATE(), 999);</v>
      </c>
    </row>
    <row r="3367" spans="26:27">
      <c r="Z3367" s="631">
        <v>1056</v>
      </c>
      <c r="AA3367" s="631" t="str">
        <f t="shared" si="23"/>
        <v>INSERT INTO UPK.main_masters.mm_buhin_no (data_id, buhin_no, coefficient, created_date, created_tantou_id) VALUES (2768, '75658JG00A', 1, GETDATE(), 999);</v>
      </c>
    </row>
    <row r="3368" spans="26:27">
      <c r="Z3368" s="631">
        <v>1057</v>
      </c>
      <c r="AA3368" s="631" t="str">
        <f t="shared" si="23"/>
        <v>INSERT INTO UPK.main_masters.mm_buhin_no (data_id, buhin_no, coefficient, created_date, created_tantou_id) VALUES (2769, '75659JG00A', 1, GETDATE(), 999);</v>
      </c>
    </row>
    <row r="3369" spans="26:27">
      <c r="Z3369" s="631">
        <v>1058</v>
      </c>
      <c r="AA3369" s="631" t="str">
        <f t="shared" si="23"/>
        <v>INSERT INTO UPK.main_masters.mm_buhin_no (data_id, buhin_no, coefficient, created_date, created_tantou_id) VALUES (2770, '756621LA0A', 1, GETDATE(), 999);</v>
      </c>
    </row>
    <row r="3370" spans="26:27">
      <c r="Z3370" s="631">
        <v>1059</v>
      </c>
      <c r="AA3370" s="631" t="str">
        <f t="shared" si="23"/>
        <v>INSERT INTO UPK.main_masters.mm_buhin_no (data_id, buhin_no, coefficient, created_date, created_tantou_id) VALUES (2771, '756631LA0A', 1, GETDATE(), 999);</v>
      </c>
    </row>
    <row r="3371" spans="26:27">
      <c r="Z3371" s="631">
        <v>1060</v>
      </c>
      <c r="AA3371" s="631" t="str">
        <f t="shared" si="23"/>
        <v>INSERT INTO UPK.main_masters.mm_buhin_no (data_id, buhin_no, coefficient, created_date, created_tantou_id) VALUES (2772, '756625TL0A', 1, GETDATE(), 999);</v>
      </c>
    </row>
    <row r="3372" spans="26:27">
      <c r="Z3372" s="631">
        <v>1061</v>
      </c>
      <c r="AA3372" s="631" t="str">
        <f t="shared" si="23"/>
        <v>INSERT INTO UPK.main_masters.mm_buhin_no (data_id, buhin_no, coefficient, created_date, created_tantou_id) VALUES (2773, '756635TL0A', 1, GETDATE(), 999);</v>
      </c>
    </row>
    <row r="3373" spans="26:27">
      <c r="Z3373" s="631">
        <v>1062</v>
      </c>
      <c r="AA3373" s="631" t="str">
        <f t="shared" si="23"/>
        <v>INSERT INTO UPK.main_masters.mm_buhin_no (data_id, buhin_no, coefficient, created_date, created_tantou_id) VALUES (2774, '756626RA0A', 1, GETDATE(), 999);</v>
      </c>
    </row>
    <row r="3374" spans="26:27">
      <c r="Z3374" s="631">
        <v>1063</v>
      </c>
      <c r="AA3374" s="631" t="str">
        <f t="shared" si="23"/>
        <v>INSERT INTO UPK.main_masters.mm_buhin_no (data_id, buhin_no, coefficient, created_date, created_tantou_id) VALUES (2775, '756636RA0A', 1, GETDATE(), 999);</v>
      </c>
    </row>
    <row r="3375" spans="26:27">
      <c r="Z3375" s="631">
        <v>1064</v>
      </c>
      <c r="AA3375" s="631" t="str">
        <f t="shared" si="23"/>
        <v>INSERT INTO UPK.main_masters.mm_buhin_no (data_id, buhin_no, coefficient, created_date, created_tantou_id) VALUES (2776, '756723XA1A', 1, GETDATE(), 999);</v>
      </c>
    </row>
    <row r="3376" spans="26:27">
      <c r="Z3376" s="631">
        <v>1065</v>
      </c>
      <c r="AA3376" s="631" t="str">
        <f t="shared" si="23"/>
        <v>INSERT INTO UPK.main_masters.mm_buhin_no (data_id, buhin_no, coefficient, created_date, created_tantou_id) VALUES (2777, '756733XA1A', 1, GETDATE(), 999);</v>
      </c>
    </row>
    <row r="3377" spans="26:27">
      <c r="Z3377" s="631">
        <v>1066</v>
      </c>
      <c r="AA3377" s="631" t="str">
        <f t="shared" si="23"/>
        <v>INSERT INTO UPK.main_masters.mm_buhin_no (data_id, buhin_no, coefficient, created_date, created_tantou_id) VALUES (2778, '756764CE0A', 1, GETDATE(), 999);</v>
      </c>
    </row>
    <row r="3378" spans="26:27">
      <c r="Z3378" s="631">
        <v>1067</v>
      </c>
      <c r="AA3378" s="631" t="str">
        <f t="shared" si="23"/>
        <v>INSERT INTO UPK.main_masters.mm_buhin_no (data_id, buhin_no, coefficient, created_date, created_tantou_id) VALUES (2779, '756774CE0A', 1, GETDATE(), 999);</v>
      </c>
    </row>
    <row r="3379" spans="26:27">
      <c r="Z3379" s="631">
        <v>1068</v>
      </c>
      <c r="AA3379" s="631" t="str">
        <f t="shared" si="23"/>
        <v>INSERT INTO UPK.main_masters.mm_buhin_no (data_id, buhin_no, coefficient, created_date, created_tantou_id) VALUES (2780, '756764CE0A-G', 1, GETDATE(), 999);</v>
      </c>
    </row>
    <row r="3380" spans="26:27">
      <c r="Z3380" s="631">
        <v>1069</v>
      </c>
      <c r="AA3380" s="631" t="str">
        <f t="shared" si="23"/>
        <v>INSERT INTO UPK.main_masters.mm_buhin_no (data_id, buhin_no, coefficient, created_date, created_tantou_id) VALUES (2781, '756774CE0A-G', 1, GETDATE(), 999);</v>
      </c>
    </row>
    <row r="3381" spans="26:27">
      <c r="Z3381" s="631">
        <v>1070</v>
      </c>
      <c r="AA3381" s="631" t="str">
        <f t="shared" si="23"/>
        <v>INSERT INTO UPK.main_masters.mm_buhin_no (data_id, buhin_no, coefficient, created_date, created_tantou_id) VALUES (2782, '75676JG00A', 1, GETDATE(), 999);</v>
      </c>
    </row>
    <row r="3382" spans="26:27">
      <c r="Z3382" s="631">
        <v>1071</v>
      </c>
      <c r="AA3382" s="631" t="str">
        <f t="shared" si="23"/>
        <v>INSERT INTO UPK.main_masters.mm_buhin_no (data_id, buhin_no, coefficient, created_date, created_tantou_id) VALUES (2783, '75677JG00A', 1, GETDATE(), 999);</v>
      </c>
    </row>
    <row r="3383" spans="26:27">
      <c r="Z3383" s="631">
        <v>1072</v>
      </c>
      <c r="AA3383" s="631" t="str">
        <f t="shared" si="23"/>
        <v>INSERT INTO UPK.main_masters.mm_buhin_no (data_id, buhin_no, coefficient, created_date, created_tantou_id) VALUES (2784, '75676JG00A-E', 1, GETDATE(), 999);</v>
      </c>
    </row>
    <row r="3384" spans="26:27">
      <c r="Z3384" s="631">
        <v>1073</v>
      </c>
      <c r="AA3384" s="631" t="str">
        <f t="shared" si="23"/>
        <v>INSERT INTO UPK.main_masters.mm_buhin_no (data_id, buhin_no, coefficient, created_date, created_tantou_id) VALUES (2785, '75677JG00A-E', 1, GETDATE(), 999);</v>
      </c>
    </row>
    <row r="3385" spans="26:27">
      <c r="Z3385" s="631">
        <v>1074</v>
      </c>
      <c r="AA3385" s="631" t="str">
        <f t="shared" si="23"/>
        <v>INSERT INTO UPK.main_masters.mm_buhin_no (data_id, buhin_no, coefficient, created_date, created_tantou_id) VALUES (2786, '756825TA0A', 1, GETDATE(), 999);</v>
      </c>
    </row>
    <row r="3386" spans="26:27">
      <c r="Z3386" s="631">
        <v>1075</v>
      </c>
      <c r="AA3386" s="631" t="str">
        <f t="shared" si="23"/>
        <v>INSERT INTO UPK.main_masters.mm_buhin_no (data_id, buhin_no, coefficient, created_date, created_tantou_id) VALUES (2787, '756835TA0A', 1, GETDATE(), 999);</v>
      </c>
    </row>
    <row r="3387" spans="26:27">
      <c r="Z3387" s="631">
        <v>1076</v>
      </c>
      <c r="AA3387" s="631" t="str">
        <f t="shared" si="23"/>
        <v>INSERT INTO UPK.main_masters.mm_buhin_no (data_id, buhin_no, coefficient, created_date, created_tantou_id) VALUES (2788, '756926RA0A', 1, GETDATE(), 999);</v>
      </c>
    </row>
    <row r="3388" spans="26:27">
      <c r="Z3388" s="631">
        <v>1077</v>
      </c>
      <c r="AA3388" s="631" t="str">
        <f t="shared" si="23"/>
        <v>INSERT INTO UPK.main_masters.mm_buhin_no (data_id, buhin_no, coefficient, created_date, created_tantou_id) VALUES (2789, '75692JN20A', 1, GETDATE(), 999);</v>
      </c>
    </row>
    <row r="3389" spans="26:27">
      <c r="Z3389" s="631">
        <v>1078</v>
      </c>
      <c r="AA3389" s="631" t="str">
        <f t="shared" si="23"/>
        <v>INSERT INTO UPK.main_masters.mm_buhin_no (data_id, buhin_no, coefficient, created_date, created_tantou_id) VALUES (2790, '75692JN20A-E', 1, GETDATE(), 999);</v>
      </c>
    </row>
    <row r="3390" spans="26:27">
      <c r="Z3390" s="631">
        <v>1079</v>
      </c>
      <c r="AA3390" s="631" t="str">
        <f t="shared" si="23"/>
        <v>INSERT INTO UPK.main_masters.mm_buhin_no (data_id, buhin_no, coefficient, created_date, created_tantou_id) VALUES (2791, '756926RA1A', 1, GETDATE(), 999);</v>
      </c>
    </row>
    <row r="3391" spans="26:27">
      <c r="Z3391" s="631">
        <v>1080</v>
      </c>
      <c r="AA3391" s="631" t="str">
        <f t="shared" si="23"/>
        <v>INSERT INTO UPK.main_masters.mm_buhin_no (data_id, buhin_no, coefficient, created_date, created_tantou_id) VALUES (2792, '756936RA1A', 1, GETDATE(), 999);</v>
      </c>
    </row>
    <row r="3392" spans="26:27">
      <c r="Z3392" s="631">
        <v>1081</v>
      </c>
      <c r="AA3392" s="631" t="str">
        <f t="shared" si="23"/>
        <v>INSERT INTO UPK.main_masters.mm_buhin_no (data_id, buhin_no, coefficient, created_date, created_tantou_id) VALUES (2793, '756936RA0A', 1, GETDATE(), 999);</v>
      </c>
    </row>
    <row r="3393" spans="26:27">
      <c r="Z3393" s="631">
        <v>1082</v>
      </c>
      <c r="AA3393" s="631" t="str">
        <f t="shared" si="23"/>
        <v>INSERT INTO UPK.main_masters.mm_buhin_no (data_id, buhin_no, coefficient, created_date, created_tantou_id) VALUES (2794, '75693JN20A', 1, GETDATE(), 999);</v>
      </c>
    </row>
    <row r="3394" spans="26:27">
      <c r="Z3394" s="631">
        <v>1083</v>
      </c>
      <c r="AA3394" s="631" t="str">
        <f t="shared" si="23"/>
        <v>INSERT INTO UPK.main_masters.mm_buhin_no (data_id, buhin_no, coefficient, created_date, created_tantou_id) VALUES (2795, '75693JN20A-E', 1, GETDATE(), 999);</v>
      </c>
    </row>
    <row r="3395" spans="26:27">
      <c r="Z3395" s="631">
        <v>1084</v>
      </c>
      <c r="AA3395" s="631" t="str">
        <f t="shared" si="23"/>
        <v>INSERT INTO UPK.main_masters.mm_buhin_no (data_id, buhin_no, coefficient, created_date, created_tantou_id) VALUES (2796, '756B45TL0A', 1, GETDATE(), 999);</v>
      </c>
    </row>
    <row r="3396" spans="26:27">
      <c r="Z3396" s="631">
        <v>1085</v>
      </c>
      <c r="AA3396" s="631" t="str">
        <f t="shared" si="23"/>
        <v>INSERT INTO UPK.main_masters.mm_buhin_no (data_id, buhin_no, coefficient, created_date, created_tantou_id) VALUES (2797, '756B55TL0A', 1, GETDATE(), 999);</v>
      </c>
    </row>
    <row r="3397" spans="26:27">
      <c r="Z3397" s="631">
        <v>1086</v>
      </c>
      <c r="AA3397" s="631" t="str">
        <f t="shared" si="23"/>
        <v>INSERT INTO UPK.main_masters.mm_buhin_no (data_id, buhin_no, coefficient, created_date, created_tantou_id) VALUES (2798, '756B61LA0A', 1, GETDATE(), 999);</v>
      </c>
    </row>
    <row r="3398" spans="26:27">
      <c r="Z3398" s="631">
        <v>1087</v>
      </c>
      <c r="AA3398" s="631" t="str">
        <f t="shared" si="23"/>
        <v>INSERT INTO UPK.main_masters.mm_buhin_no (data_id, buhin_no, coefficient, created_date, created_tantou_id) VALUES (2799, '756B71LA0A', 1, GETDATE(), 999);</v>
      </c>
    </row>
    <row r="3399" spans="26:27">
      <c r="Z3399" s="631">
        <v>1088</v>
      </c>
      <c r="AA3399" s="631" t="str">
        <f t="shared" si="23"/>
        <v>INSERT INTO UPK.main_masters.mm_buhin_no (data_id, buhin_no, coefficient, created_date, created_tantou_id) VALUES (2800, '756B61LA0A-G', 1, GETDATE(), 999);</v>
      </c>
    </row>
    <row r="3400" spans="26:27">
      <c r="Z3400" s="631">
        <v>1089</v>
      </c>
      <c r="AA3400" s="631" t="str">
        <f t="shared" si="23"/>
        <v>INSERT INTO UPK.main_masters.mm_buhin_no (data_id, buhin_no, coefficient, created_date, created_tantou_id) VALUES (2801, '756B71LA0A-G', 1, GETDATE(), 999);</v>
      </c>
    </row>
    <row r="3401" spans="26:27">
      <c r="Z3401" s="631">
        <v>1090</v>
      </c>
      <c r="AA3401" s="631" t="str">
        <f t="shared" ref="AA3401:AA3464" si="24">$Y$2310&amp;AA1681&amp;", '"&amp;TRIM(AB1681)&amp;"', "&amp;AC1681&amp;", GETDATE(), 999);"</f>
        <v>INSERT INTO UPK.main_masters.mm_buhin_no (data_id, buhin_no, coefficient, created_date, created_tantou_id) VALUES (2802, '756C01LA0A', 1, GETDATE(), 999);</v>
      </c>
    </row>
    <row r="3402" spans="26:27">
      <c r="Z3402" s="631">
        <v>1091</v>
      </c>
      <c r="AA3402" s="631" t="str">
        <f t="shared" si="24"/>
        <v>INSERT INTO UPK.main_masters.mm_buhin_no (data_id, buhin_no, coefficient, created_date, created_tantou_id) VALUES (2803, '756C11LA0A', 1, GETDATE(), 999);</v>
      </c>
    </row>
    <row r="3403" spans="26:27">
      <c r="Z3403" s="631">
        <v>1092</v>
      </c>
      <c r="AA3403" s="631" t="str">
        <f t="shared" si="24"/>
        <v>INSERT INTO UPK.main_masters.mm_buhin_no (data_id, buhin_no, coefficient, created_date, created_tantou_id) VALUES (2804, '756C01LA0A-G', 1, GETDATE(), 999);</v>
      </c>
    </row>
    <row r="3404" spans="26:27">
      <c r="Z3404" s="631">
        <v>1093</v>
      </c>
      <c r="AA3404" s="631" t="str">
        <f t="shared" si="24"/>
        <v>INSERT INTO UPK.main_masters.mm_buhin_no (data_id, buhin_no, coefficient, created_date, created_tantou_id) VALUES (2805, '756C11LA0A-G', 1, GETDATE(), 999);</v>
      </c>
    </row>
    <row r="3405" spans="26:27">
      <c r="Z3405" s="631">
        <v>1094</v>
      </c>
      <c r="AA3405" s="631" t="str">
        <f t="shared" si="24"/>
        <v>INSERT INTO UPK.main_masters.mm_buhin_no (data_id, buhin_no, coefficient, created_date, created_tantou_id) VALUES (2806, '756C0JG00A', 1, GETDATE(), 999);</v>
      </c>
    </row>
    <row r="3406" spans="26:27">
      <c r="Z3406" s="631">
        <v>1095</v>
      </c>
      <c r="AA3406" s="631" t="str">
        <f t="shared" si="24"/>
        <v>INSERT INTO UPK.main_masters.mm_buhin_no (data_id, buhin_no, coefficient, created_date, created_tantou_id) VALUES (2807, '756C1JG00A', 1, GETDATE(), 999);</v>
      </c>
    </row>
    <row r="3407" spans="26:27">
      <c r="Z3407" s="631">
        <v>1096</v>
      </c>
      <c r="AA3407" s="631" t="str">
        <f t="shared" si="24"/>
        <v>INSERT INTO UPK.main_masters.mm_buhin_no (data_id, buhin_no, coefficient, created_date, created_tantou_id) VALUES (2808, '756R2JG00A', 1, GETDATE(), 999);</v>
      </c>
    </row>
    <row r="3408" spans="26:27">
      <c r="Z3408" s="631">
        <v>1097</v>
      </c>
      <c r="AA3408" s="631" t="str">
        <f t="shared" si="24"/>
        <v>INSERT INTO UPK.main_masters.mm_buhin_no (data_id, buhin_no, coefficient, created_date, created_tantou_id) VALUES (2809, '756R3JG00A', 1, GETDATE(), 999);</v>
      </c>
    </row>
    <row r="3409" spans="26:27">
      <c r="Z3409" s="631">
        <v>1098</v>
      </c>
      <c r="AA3409" s="631" t="str">
        <f t="shared" si="24"/>
        <v>INSERT INTO UPK.main_masters.mm_buhin_no (data_id, buhin_no, coefficient, created_date, created_tantou_id) VALUES (2810, '756S83XE0A', 1, GETDATE(), 999);</v>
      </c>
    </row>
    <row r="3410" spans="26:27">
      <c r="Z3410" s="631">
        <v>1099</v>
      </c>
      <c r="AA3410" s="631" t="str">
        <f t="shared" si="24"/>
        <v>INSERT INTO UPK.main_masters.mm_buhin_no (data_id, buhin_no, coefficient, created_date, created_tantou_id) VALUES (2811, '757843VA0A', 1, GETDATE(), 999);</v>
      </c>
    </row>
    <row r="3411" spans="26:27">
      <c r="Z3411" s="631">
        <v>1100</v>
      </c>
      <c r="AA3411" s="631" t="str">
        <f t="shared" si="24"/>
        <v>INSERT INTO UPK.main_masters.mm_buhin_no (data_id, buhin_no, coefficient, created_date, created_tantou_id) VALUES (2812, '757853VA0A', 1, GETDATE(), 999);</v>
      </c>
    </row>
    <row r="3412" spans="26:27">
      <c r="Z3412" s="631">
        <v>1101</v>
      </c>
      <c r="AA3412" s="631" t="str">
        <f t="shared" si="24"/>
        <v>INSERT INTO UPK.main_masters.mm_buhin_no (data_id, buhin_no, coefficient, created_date, created_tantou_id) VALUES (2813, '759261JA0A', 1, GETDATE(), 999);</v>
      </c>
    </row>
    <row r="3413" spans="26:27">
      <c r="Z3413" s="631">
        <v>1102</v>
      </c>
      <c r="AA3413" s="631" t="str">
        <f t="shared" si="24"/>
        <v>INSERT INTO UPK.main_masters.mm_buhin_no (data_id, buhin_no, coefficient, created_date, created_tantou_id) VALUES (2814, '759271JA0A', 1, GETDATE(), 999);</v>
      </c>
    </row>
    <row r="3414" spans="26:27">
      <c r="Z3414" s="631">
        <v>1103</v>
      </c>
      <c r="AA3414" s="631" t="str">
        <f t="shared" si="24"/>
        <v>INSERT INTO UPK.main_masters.mm_buhin_no (data_id, buhin_no, coefficient, created_date, created_tantou_id) VALUES (2815, '759346RA0A', 1, GETDATE(), 999);</v>
      </c>
    </row>
    <row r="3415" spans="26:27">
      <c r="Z3415" s="631">
        <v>1104</v>
      </c>
      <c r="AA3415" s="631" t="str">
        <f t="shared" si="24"/>
        <v>INSERT INTO UPK.main_masters.mm_buhin_no (data_id, buhin_no, coefficient, created_date, created_tantou_id) VALUES (2816, '759356RA0A', 1, GETDATE(), 999);</v>
      </c>
    </row>
    <row r="3416" spans="26:27">
      <c r="Z3416" s="631">
        <v>1105</v>
      </c>
      <c r="AA3416" s="631" t="str">
        <f t="shared" si="24"/>
        <v>INSERT INTO UPK.main_masters.mm_buhin_no (data_id, buhin_no, coefficient, created_date, created_tantou_id) VALUES (2817, '759424CB0A', 1, GETDATE(), 999);</v>
      </c>
    </row>
    <row r="3417" spans="26:27">
      <c r="Z3417" s="631">
        <v>1106</v>
      </c>
      <c r="AA3417" s="631" t="str">
        <f t="shared" si="24"/>
        <v>INSERT INTO UPK.main_masters.mm_buhin_no (data_id, buhin_no, coefficient, created_date, created_tantou_id) VALUES (2818, '759434CB0A', 1, GETDATE(), 999);</v>
      </c>
    </row>
    <row r="3418" spans="26:27">
      <c r="Z3418" s="631">
        <v>1107</v>
      </c>
      <c r="AA3418" s="631" t="str">
        <f t="shared" si="24"/>
        <v>INSERT INTO UPK.main_masters.mm_buhin_no (data_id, buhin_no, coefficient, created_date, created_tantou_id) VALUES (2819, '759426RA0A', 1, GETDATE(), 999);</v>
      </c>
    </row>
    <row r="3419" spans="26:27">
      <c r="Z3419" s="631">
        <v>1108</v>
      </c>
      <c r="AA3419" s="631" t="str">
        <f t="shared" si="24"/>
        <v>INSERT INTO UPK.main_masters.mm_buhin_no (data_id, buhin_no, coefficient, created_date, created_tantou_id) VALUES (2820, '759436RA0A', 1, GETDATE(), 999);</v>
      </c>
    </row>
    <row r="3420" spans="26:27">
      <c r="Z3420" s="631">
        <v>1109</v>
      </c>
      <c r="AA3420" s="631" t="str">
        <f t="shared" si="24"/>
        <v>INSERT INTO UPK.main_masters.mm_buhin_no (data_id, buhin_no, coefficient, created_date, created_tantou_id) VALUES (2821, '759426RA1A', 1, GETDATE(), 999);</v>
      </c>
    </row>
    <row r="3421" spans="26:27">
      <c r="Z3421" s="631">
        <v>1110</v>
      </c>
      <c r="AA3421" s="631" t="str">
        <f t="shared" si="24"/>
        <v>INSERT INTO UPK.main_masters.mm_buhin_no (data_id, buhin_no, coefficient, created_date, created_tantou_id) VALUES (2822, '759436RA1A', 1, GETDATE(), 999);</v>
      </c>
    </row>
    <row r="3422" spans="26:27">
      <c r="Z3422" s="631">
        <v>1111</v>
      </c>
      <c r="AA3422" s="631" t="str">
        <f t="shared" si="24"/>
        <v>INSERT INTO UPK.main_masters.mm_buhin_no (data_id, buhin_no, coefficient, created_date, created_tantou_id) VALUES (2823, '75942JN20A', 1, GETDATE(), 999);</v>
      </c>
    </row>
    <row r="3423" spans="26:27">
      <c r="Z3423" s="631">
        <v>1112</v>
      </c>
      <c r="AA3423" s="631" t="str">
        <f t="shared" si="24"/>
        <v>INSERT INTO UPK.main_masters.mm_buhin_no (data_id, buhin_no, coefficient, created_date, created_tantou_id) VALUES (2824, '75943JN20A', 1, GETDATE(), 999);</v>
      </c>
    </row>
    <row r="3424" spans="26:27">
      <c r="Z3424" s="631">
        <v>1113</v>
      </c>
      <c r="AA3424" s="631" t="str">
        <f t="shared" si="24"/>
        <v>INSERT INTO UPK.main_masters.mm_buhin_no (data_id, buhin_no, coefficient, created_date, created_tantou_id) VALUES (2825, '762183VA0A', 1, GETDATE(), 999);</v>
      </c>
    </row>
    <row r="3425" spans="26:27">
      <c r="Z3425" s="631">
        <v>1114</v>
      </c>
      <c r="AA3425" s="631" t="str">
        <f t="shared" si="24"/>
        <v>INSERT INTO UPK.main_masters.mm_buhin_no (data_id, buhin_no, coefficient, created_date, created_tantou_id) VALUES (2826, '762183XJ0A', 1, GETDATE(), 999);</v>
      </c>
    </row>
    <row r="3426" spans="26:27">
      <c r="Z3426" s="631">
        <v>1115</v>
      </c>
      <c r="AA3426" s="631" t="str">
        <f t="shared" si="24"/>
        <v>INSERT INTO UPK.main_masters.mm_buhin_no (data_id, buhin_no, coefficient, created_date, created_tantou_id) VALUES (2827, '762183XE0A', 1, GETDATE(), 999);</v>
      </c>
    </row>
    <row r="3427" spans="26:27">
      <c r="Z3427" s="631">
        <v>1116</v>
      </c>
      <c r="AA3427" s="631" t="str">
        <f t="shared" si="24"/>
        <v>INSERT INTO UPK.main_masters.mm_buhin_no (data_id, buhin_no, coefficient, created_date, created_tantou_id) VALUES (2828, '762193XE0A', 1, GETDATE(), 999);</v>
      </c>
    </row>
    <row r="3428" spans="26:27">
      <c r="Z3428" s="631">
        <v>1117</v>
      </c>
      <c r="AA3428" s="631" t="str">
        <f t="shared" si="24"/>
        <v>INSERT INTO UPK.main_masters.mm_buhin_no (data_id, buhin_no, coefficient, created_date, created_tantou_id) VALUES (2829, '762184CC0A', 1, GETDATE(), 999);</v>
      </c>
    </row>
    <row r="3429" spans="26:27">
      <c r="Z3429" s="631">
        <v>1118</v>
      </c>
      <c r="AA3429" s="631" t="str">
        <f t="shared" si="24"/>
        <v>INSERT INTO UPK.main_masters.mm_buhin_no (data_id, buhin_no, coefficient, created_date, created_tantou_id) VALUES (2830, '762194CC0A', 1, GETDATE(), 999);</v>
      </c>
    </row>
    <row r="3430" spans="26:27">
      <c r="Z3430" s="631">
        <v>1119</v>
      </c>
      <c r="AA3430" s="631" t="str">
        <f t="shared" si="24"/>
        <v>INSERT INTO UPK.main_masters.mm_buhin_no (data_id, buhin_no, coefficient, created_date, created_tantou_id) VALUES (2831, '762193VA0A', 1, GETDATE(), 999);</v>
      </c>
    </row>
    <row r="3431" spans="26:27">
      <c r="Z3431" s="631">
        <v>1120</v>
      </c>
      <c r="AA3431" s="631" t="str">
        <f t="shared" si="24"/>
        <v>INSERT INTO UPK.main_masters.mm_buhin_no (data_id, buhin_no, coefficient, created_date, created_tantou_id) VALUES (2832, '762193XJ0A', 1, GETDATE(), 999);</v>
      </c>
    </row>
    <row r="3432" spans="26:27">
      <c r="Z3432" s="631">
        <v>1121</v>
      </c>
      <c r="AA3432" s="631" t="str">
        <f t="shared" si="24"/>
        <v>INSERT INTO UPK.main_masters.mm_buhin_no (data_id, buhin_no, coefficient, created_date, created_tantou_id) VALUES (2833, '762268H300', 1, GETDATE(), 999);</v>
      </c>
    </row>
    <row r="3433" spans="26:27">
      <c r="Z3433" s="631">
        <v>1122</v>
      </c>
      <c r="AA3433" s="631" t="str">
        <f t="shared" si="24"/>
        <v>INSERT INTO UPK.main_masters.mm_buhin_no (data_id, buhin_no, coefficient, created_date, created_tantou_id) VALUES (2834, '762278H300', 1, GETDATE(), 999);</v>
      </c>
    </row>
    <row r="3434" spans="26:27">
      <c r="Z3434" s="631">
        <v>1123</v>
      </c>
      <c r="AA3434" s="631" t="str">
        <f t="shared" si="24"/>
        <v>INSERT INTO UPK.main_masters.mm_buhin_no (data_id, buhin_no, coefficient, created_date, created_tantou_id) VALUES (2835, '762268H700', 1, GETDATE(), 999);</v>
      </c>
    </row>
    <row r="3435" spans="26:27">
      <c r="Z3435" s="631">
        <v>1124</v>
      </c>
      <c r="AA3435" s="631" t="str">
        <f t="shared" si="24"/>
        <v>INSERT INTO UPK.main_masters.mm_buhin_no (data_id, buhin_no, coefficient, created_date, created_tantou_id) VALUES (2836, '762278H700', 1, GETDATE(), 999);</v>
      </c>
    </row>
    <row r="3436" spans="26:27">
      <c r="Z3436" s="631">
        <v>1125</v>
      </c>
      <c r="AA3436" s="631" t="str">
        <f t="shared" si="24"/>
        <v>INSERT INTO UPK.main_masters.mm_buhin_no (data_id, buhin_no, coefficient, created_date, created_tantou_id) VALUES (2837, '762321VA0A', 1, GETDATE(), 999);</v>
      </c>
    </row>
    <row r="3437" spans="26:27">
      <c r="Z3437" s="631">
        <v>1126</v>
      </c>
      <c r="AA3437" s="631" t="str">
        <f t="shared" si="24"/>
        <v>INSERT INTO UPK.main_masters.mm_buhin_no (data_id, buhin_no, coefficient, created_date, created_tantou_id) VALUES (2838, '762321VA0B', 1, GETDATE(), 999);</v>
      </c>
    </row>
    <row r="3438" spans="26:27">
      <c r="Z3438" s="631">
        <v>1127</v>
      </c>
      <c r="AA3438" s="631" t="str">
        <f t="shared" si="24"/>
        <v>INSERT INTO UPK.main_masters.mm_buhin_no (data_id, buhin_no, coefficient, created_date, created_tantou_id) VALUES (2839, '762323VA0A', 1, GETDATE(), 999);</v>
      </c>
    </row>
    <row r="3439" spans="26:27">
      <c r="Z3439" s="631">
        <v>1128</v>
      </c>
      <c r="AA3439" s="631" t="str">
        <f t="shared" si="24"/>
        <v>INSERT INTO UPK.main_masters.mm_buhin_no (data_id, buhin_no, coefficient, created_date, created_tantou_id) VALUES (2840, '762323XA0A', 1, GETDATE(), 999);</v>
      </c>
    </row>
    <row r="3440" spans="26:27">
      <c r="Z3440" s="631">
        <v>1129</v>
      </c>
      <c r="AA3440" s="631" t="str">
        <f t="shared" si="24"/>
        <v>INSERT INTO UPK.main_masters.mm_buhin_no (data_id, buhin_no, coefficient, created_date, created_tantou_id) VALUES (2841, '762323XJ0A', 1, GETDATE(), 999);</v>
      </c>
    </row>
    <row r="3441" spans="26:27">
      <c r="Z3441" s="631">
        <v>1130</v>
      </c>
      <c r="AA3441" s="631" t="str">
        <f t="shared" si="24"/>
        <v>INSERT INTO UPK.main_masters.mm_buhin_no (data_id, buhin_no, coefficient, created_date, created_tantou_id) VALUES (2842, '762328H30001', 1, GETDATE(), 999);</v>
      </c>
    </row>
    <row r="3442" spans="26:27">
      <c r="Z3442" s="631">
        <v>1131</v>
      </c>
      <c r="AA3442" s="631" t="str">
        <f t="shared" si="24"/>
        <v>INSERT INTO UPK.main_masters.mm_buhin_no (data_id, buhin_no, coefficient, created_date, created_tantou_id) VALUES (2843, '76232JM00A', 1, GETDATE(), 999);</v>
      </c>
    </row>
    <row r="3443" spans="26:27">
      <c r="Z3443" s="631">
        <v>1132</v>
      </c>
      <c r="AA3443" s="631" t="str">
        <f t="shared" si="24"/>
        <v>INSERT INTO UPK.main_masters.mm_buhin_no (data_id, buhin_no, coefficient, created_date, created_tantou_id) VALUES (2844, '76232JN20A', 1, GETDATE(), 999);</v>
      </c>
    </row>
    <row r="3444" spans="26:27">
      <c r="Z3444" s="631">
        <v>1133</v>
      </c>
      <c r="AA3444" s="631" t="str">
        <f t="shared" si="24"/>
        <v>INSERT INTO UPK.main_masters.mm_buhin_no (data_id, buhin_no, coefficient, created_date, created_tantou_id) VALUES (2845, '762324CC0A', 1, GETDATE(), 999);</v>
      </c>
    </row>
    <row r="3445" spans="26:27">
      <c r="Z3445" s="631">
        <v>1134</v>
      </c>
      <c r="AA3445" s="631" t="str">
        <f t="shared" si="24"/>
        <v>INSERT INTO UPK.main_masters.mm_buhin_no (data_id, buhin_no, coefficient, created_date, created_tantou_id) VALUES (2846, '762334CC0A', 1, GETDATE(), 999);</v>
      </c>
    </row>
    <row r="3446" spans="26:27">
      <c r="Z3446" s="631">
        <v>1135</v>
      </c>
      <c r="AA3446" s="631" t="str">
        <f t="shared" si="24"/>
        <v>INSERT INTO UPK.main_masters.mm_buhin_no (data_id, buhin_no, coefficient, created_date, created_tantou_id) VALUES (2847, '762331VA0A', 1, GETDATE(), 999);</v>
      </c>
    </row>
    <row r="3447" spans="26:27">
      <c r="Z3447" s="631">
        <v>1136</v>
      </c>
      <c r="AA3447" s="631" t="str">
        <f t="shared" si="24"/>
        <v>INSERT INTO UPK.main_masters.mm_buhin_no (data_id, buhin_no, coefficient, created_date, created_tantou_id) VALUES (2848, '762331VA0B', 1, GETDATE(), 999);</v>
      </c>
    </row>
    <row r="3448" spans="26:27">
      <c r="Z3448" s="631">
        <v>1137</v>
      </c>
      <c r="AA3448" s="631" t="str">
        <f t="shared" si="24"/>
        <v>INSERT INTO UPK.main_masters.mm_buhin_no (data_id, buhin_no, coefficient, created_date, created_tantou_id) VALUES (2849, '762333VA0A', 1, GETDATE(), 999);</v>
      </c>
    </row>
    <row r="3449" spans="26:27">
      <c r="Z3449" s="631">
        <v>1138</v>
      </c>
      <c r="AA3449" s="631" t="str">
        <f t="shared" si="24"/>
        <v>INSERT INTO UPK.main_masters.mm_buhin_no (data_id, buhin_no, coefficient, created_date, created_tantou_id) VALUES (2850, '762333XA0A', 1, GETDATE(), 999);</v>
      </c>
    </row>
    <row r="3450" spans="26:27">
      <c r="Z3450" s="631">
        <v>1139</v>
      </c>
      <c r="AA3450" s="631" t="str">
        <f t="shared" si="24"/>
        <v>INSERT INTO UPK.main_masters.mm_buhin_no (data_id, buhin_no, coefficient, created_date, created_tantou_id) VALUES (2851, '762333XJ0A', 1, GETDATE(), 999);</v>
      </c>
    </row>
    <row r="3451" spans="26:27">
      <c r="Z3451" s="631">
        <v>1140</v>
      </c>
      <c r="AA3451" s="631" t="str">
        <f t="shared" si="24"/>
        <v>INSERT INTO UPK.main_masters.mm_buhin_no (data_id, buhin_no, coefficient, created_date, created_tantou_id) VALUES (2852, '762338H30001', 1, GETDATE(), 999);</v>
      </c>
    </row>
    <row r="3452" spans="26:27">
      <c r="Z3452" s="631">
        <v>1141</v>
      </c>
      <c r="AA3452" s="631" t="str">
        <f t="shared" si="24"/>
        <v>INSERT INTO UPK.main_masters.mm_buhin_no (data_id, buhin_no, coefficient, created_date, created_tantou_id) VALUES (2853, '76233JM00A', 1, GETDATE(), 999);</v>
      </c>
    </row>
    <row r="3453" spans="26:27">
      <c r="Z3453" s="631">
        <v>1142</v>
      </c>
      <c r="AA3453" s="631" t="str">
        <f t="shared" si="24"/>
        <v>INSERT INTO UPK.main_masters.mm_buhin_no (data_id, buhin_no, coefficient, created_date, created_tantou_id) VALUES (2854, '76233JN20A', 1, GETDATE(), 999);</v>
      </c>
    </row>
    <row r="3454" spans="26:27">
      <c r="Z3454" s="631">
        <v>1143</v>
      </c>
      <c r="AA3454" s="631" t="str">
        <f t="shared" si="24"/>
        <v>INSERT INTO UPK.main_masters.mm_buhin_no (data_id, buhin_no, coefficient, created_date, created_tantou_id) VALUES (2855, '762348H700', 1, GETDATE(), 999);</v>
      </c>
    </row>
    <row r="3455" spans="26:27">
      <c r="Z3455" s="631">
        <v>1144</v>
      </c>
      <c r="AA3455" s="631" t="str">
        <f t="shared" si="24"/>
        <v>INSERT INTO UPK.main_masters.mm_buhin_no (data_id, buhin_no, coefficient, created_date, created_tantou_id) VALUES (2856, '762358H700', 1, GETDATE(), 999);</v>
      </c>
    </row>
    <row r="3456" spans="26:27">
      <c r="Z3456" s="631">
        <v>1145</v>
      </c>
      <c r="AA3456" s="631" t="str">
        <f t="shared" si="24"/>
        <v>INSERT INTO UPK.main_masters.mm_buhin_no (data_id, buhin_no, coefficient, created_date, created_tantou_id) VALUES (2857, '762423VA0A', 1, GETDATE(), 999);</v>
      </c>
    </row>
    <row r="3457" spans="26:27">
      <c r="Z3457" s="631">
        <v>1146</v>
      </c>
      <c r="AA3457" s="631" t="str">
        <f t="shared" si="24"/>
        <v>INSERT INTO UPK.main_masters.mm_buhin_no (data_id, buhin_no, coefficient, created_date, created_tantou_id) VALUES (2858, '762424CB0A', 1, GETDATE(), 999);</v>
      </c>
    </row>
    <row r="3458" spans="26:27">
      <c r="Z3458" s="631">
        <v>1147</v>
      </c>
      <c r="AA3458" s="631" t="str">
        <f t="shared" si="24"/>
        <v>INSERT INTO UPK.main_masters.mm_buhin_no (data_id, buhin_no, coefficient, created_date, created_tantou_id) VALUES (2859, '76242EN000', 1, GETDATE(), 999);</v>
      </c>
    </row>
    <row r="3459" spans="26:27">
      <c r="Z3459" s="631">
        <v>1148</v>
      </c>
      <c r="AA3459" s="631" t="str">
        <f t="shared" si="24"/>
        <v>INSERT INTO UPK.main_masters.mm_buhin_no (data_id, buhin_no, coefficient, created_date, created_tantou_id) VALUES (2860, '76242JG00A', 1, GETDATE(), 999);</v>
      </c>
    </row>
    <row r="3460" spans="26:27">
      <c r="Z3460" s="631">
        <v>1149</v>
      </c>
      <c r="AA3460" s="631" t="str">
        <f t="shared" si="24"/>
        <v>INSERT INTO UPK.main_masters.mm_buhin_no (data_id, buhin_no, coefficient, created_date, created_tantou_id) VALUES (2861, '76242JG40A', 1, GETDATE(), 999);</v>
      </c>
    </row>
    <row r="3461" spans="26:27">
      <c r="Z3461" s="631">
        <v>1150</v>
      </c>
      <c r="AA3461" s="631" t="str">
        <f t="shared" si="24"/>
        <v>INSERT INTO UPK.main_masters.mm_buhin_no (data_id, buhin_no, coefficient, created_date, created_tantou_id) VALUES (2862, '76242JG40A-E', 1, GETDATE(), 999);</v>
      </c>
    </row>
    <row r="3462" spans="26:27">
      <c r="Z3462" s="631">
        <v>1151</v>
      </c>
      <c r="AA3462" s="631" t="str">
        <f t="shared" si="24"/>
        <v>INSERT INTO UPK.main_masters.mm_buhin_no (data_id, buhin_no, coefficient, created_date, created_tantou_id) VALUES (2863, '762424M408', 1, GETDATE(), 999);</v>
      </c>
    </row>
    <row r="3463" spans="26:27">
      <c r="Z3463" s="631">
        <v>1152</v>
      </c>
      <c r="AA3463" s="631" t="str">
        <f t="shared" si="24"/>
        <v>INSERT INTO UPK.main_masters.mm_buhin_no (data_id, buhin_no, coefficient, created_date, created_tantou_id) VALUES (2864, '762434M400', 1, GETDATE(), 999);</v>
      </c>
    </row>
    <row r="3464" spans="26:27">
      <c r="Z3464" s="631">
        <v>1153</v>
      </c>
      <c r="AA3464" s="631" t="str">
        <f t="shared" si="24"/>
        <v>INSERT INTO UPK.main_masters.mm_buhin_no (data_id, buhin_no, coefficient, created_date, created_tantou_id) VALUES (2865, '762425TA0A', 1, GETDATE(), 999);</v>
      </c>
    </row>
    <row r="3465" spans="26:27">
      <c r="Z3465" s="631">
        <v>1154</v>
      </c>
      <c r="AA3465" s="631" t="str">
        <f t="shared" ref="AA3465:AA3528" si="25">$Y$2310&amp;AA1745&amp;", '"&amp;TRIM(AB1745)&amp;"', "&amp;AC1745&amp;", GETDATE(), 999);"</f>
        <v>INSERT INTO UPK.main_masters.mm_buhin_no (data_id, buhin_no, coefficient, created_date, created_tantou_id) VALUES (2866, '762435TA0A', 1, GETDATE(), 999);</v>
      </c>
    </row>
    <row r="3466" spans="26:27">
      <c r="Z3466" s="631">
        <v>1155</v>
      </c>
      <c r="AA3466" s="631" t="str">
        <f t="shared" si="25"/>
        <v>INSERT INTO UPK.main_masters.mm_buhin_no (data_id, buhin_no, coefficient, created_date, created_tantou_id) VALUES (2867, '762425TA1A', 1, GETDATE(), 999);</v>
      </c>
    </row>
    <row r="3467" spans="26:27">
      <c r="Z3467" s="631">
        <v>1156</v>
      </c>
      <c r="AA3467" s="631" t="str">
        <f t="shared" si="25"/>
        <v>INSERT INTO UPK.main_masters.mm_buhin_no (data_id, buhin_no, coefficient, created_date, created_tantou_id) VALUES (2868, '762435TA1A', 1, GETDATE(), 999);</v>
      </c>
    </row>
    <row r="3468" spans="26:27">
      <c r="Z3468" s="631">
        <v>1157</v>
      </c>
      <c r="AA3468" s="631" t="str">
        <f t="shared" si="25"/>
        <v>INSERT INTO UPK.main_masters.mm_buhin_no (data_id, buhin_no, coefficient, created_date, created_tantou_id) VALUES (2869, '762426RA0A', 1, GETDATE(), 999);</v>
      </c>
    </row>
    <row r="3469" spans="26:27">
      <c r="Z3469" s="631">
        <v>1158</v>
      </c>
      <c r="AA3469" s="631" t="str">
        <f t="shared" si="25"/>
        <v>INSERT INTO UPK.main_masters.mm_buhin_no (data_id, buhin_no, coefficient, created_date, created_tantou_id) VALUES (2870, '762436RA0A', 1, GETDATE(), 999);</v>
      </c>
    </row>
    <row r="3470" spans="26:27">
      <c r="Z3470" s="631">
        <v>1159</v>
      </c>
      <c r="AA3470" s="631" t="str">
        <f t="shared" si="25"/>
        <v>INSERT INTO UPK.main_masters.mm_buhin_no (data_id, buhin_no, coefficient, created_date, created_tantou_id) VALUES (2871, '762433VA0A', 1, GETDATE(), 999);</v>
      </c>
    </row>
    <row r="3471" spans="26:27">
      <c r="Z3471" s="631">
        <v>1160</v>
      </c>
      <c r="AA3471" s="631" t="str">
        <f t="shared" si="25"/>
        <v>INSERT INTO UPK.main_masters.mm_buhin_no (data_id, buhin_no, coefficient, created_date, created_tantou_id) VALUES (2872, '762434CB0A', 1, GETDATE(), 999);</v>
      </c>
    </row>
    <row r="3472" spans="26:27">
      <c r="Z3472" s="631">
        <v>1161</v>
      </c>
      <c r="AA3472" s="631" t="str">
        <f t="shared" si="25"/>
        <v>INSERT INTO UPK.main_masters.mm_buhin_no (data_id, buhin_no, coefficient, created_date, created_tantou_id) VALUES (2873, '76243EN000', 1, GETDATE(), 999);</v>
      </c>
    </row>
    <row r="3473" spans="26:27">
      <c r="Z3473" s="631">
        <v>1162</v>
      </c>
      <c r="AA3473" s="631" t="str">
        <f t="shared" si="25"/>
        <v>INSERT INTO UPK.main_masters.mm_buhin_no (data_id, buhin_no, coefficient, created_date, created_tantou_id) VALUES (2874, '76243JG00A', 1, GETDATE(), 999);</v>
      </c>
    </row>
    <row r="3474" spans="26:27">
      <c r="Z3474" s="631">
        <v>1163</v>
      </c>
      <c r="AA3474" s="631" t="str">
        <f t="shared" si="25"/>
        <v>INSERT INTO UPK.main_masters.mm_buhin_no (data_id, buhin_no, coefficient, created_date, created_tantou_id) VALUES (2875, '76243JG40A', 1, GETDATE(), 999);</v>
      </c>
    </row>
    <row r="3475" spans="26:27">
      <c r="Z3475" s="631">
        <v>1164</v>
      </c>
      <c r="AA3475" s="631" t="str">
        <f t="shared" si="25"/>
        <v>INSERT INTO UPK.main_masters.mm_buhin_no (data_id, buhin_no, coefficient, created_date, created_tantou_id) VALUES (2876, '76243JG40A-E', 1, GETDATE(), 999);</v>
      </c>
    </row>
    <row r="3476" spans="26:27">
      <c r="Z3476" s="631">
        <v>1165</v>
      </c>
      <c r="AA3476" s="631" t="str">
        <f t="shared" si="25"/>
        <v>INSERT INTO UPK.main_masters.mm_buhin_no (data_id, buhin_no, coefficient, created_date, created_tantou_id) VALUES (2877, '762461JA0A', 1, GETDATE(), 999);</v>
      </c>
    </row>
    <row r="3477" spans="26:27">
      <c r="Z3477" s="631">
        <v>1166</v>
      </c>
      <c r="AA3477" s="631" t="str">
        <f t="shared" si="25"/>
        <v>INSERT INTO UPK.main_masters.mm_buhin_no (data_id, buhin_no, coefficient, created_date, created_tantou_id) VALUES (2878, '76246JG00A', 1, GETDATE(), 999);</v>
      </c>
    </row>
    <row r="3478" spans="26:27">
      <c r="Z3478" s="631">
        <v>1167</v>
      </c>
      <c r="AA3478" s="631" t="str">
        <f t="shared" si="25"/>
        <v>INSERT INTO UPK.main_masters.mm_buhin_no (data_id, buhin_no, coefficient, created_date, created_tantou_id) VALUES (2879, '762463XJ0A', 1, GETDATE(), 999);</v>
      </c>
    </row>
    <row r="3479" spans="26:27">
      <c r="Z3479" s="631">
        <v>1168</v>
      </c>
      <c r="AA3479" s="631" t="str">
        <f t="shared" si="25"/>
        <v>INSERT INTO UPK.main_masters.mm_buhin_no (data_id, buhin_no, coefficient, created_date, created_tantou_id) VALUES (2880, '762473XJ0A', 1, GETDATE(), 999);</v>
      </c>
    </row>
    <row r="3480" spans="26:27">
      <c r="Z3480" s="631">
        <v>1169</v>
      </c>
      <c r="AA3480" s="631" t="str">
        <f t="shared" si="25"/>
        <v>INSERT INTO UPK.main_masters.mm_buhin_no (data_id, buhin_no, coefficient, created_date, created_tantou_id) VALUES (2881, '762466RA0A', 1, GETDATE(), 999);</v>
      </c>
    </row>
    <row r="3481" spans="26:27">
      <c r="Z3481" s="631">
        <v>1170</v>
      </c>
      <c r="AA3481" s="631" t="str">
        <f t="shared" si="25"/>
        <v>INSERT INTO UPK.main_masters.mm_buhin_no (data_id, buhin_no, coefficient, created_date, created_tantou_id) VALUES (2882, '762476RA0A', 1, GETDATE(), 999);</v>
      </c>
    </row>
    <row r="3482" spans="26:27">
      <c r="Z3482" s="631">
        <v>1171</v>
      </c>
      <c r="AA3482" s="631" t="str">
        <f t="shared" si="25"/>
        <v>INSERT INTO UPK.main_masters.mm_buhin_no (data_id, buhin_no, coefficient, created_date, created_tantou_id) VALUES (2883, '762471JA0A', 1, GETDATE(), 999);</v>
      </c>
    </row>
    <row r="3483" spans="26:27">
      <c r="Z3483" s="631">
        <v>1172</v>
      </c>
      <c r="AA3483" s="631" t="str">
        <f t="shared" si="25"/>
        <v>INSERT INTO UPK.main_masters.mm_buhin_no (data_id, buhin_no, coefficient, created_date, created_tantou_id) VALUES (2884, '76247JG00A', 1, GETDATE(), 999);</v>
      </c>
    </row>
    <row r="3484" spans="26:27">
      <c r="Z3484" s="631">
        <v>1173</v>
      </c>
      <c r="AA3484" s="631" t="str">
        <f t="shared" si="25"/>
        <v>INSERT INTO UPK.main_masters.mm_buhin_no (data_id, buhin_no, coefficient, created_date, created_tantou_id) VALUES (2885, '762621LA0A', 1, GETDATE(), 999);</v>
      </c>
    </row>
    <row r="3485" spans="26:27">
      <c r="Z3485" s="631">
        <v>1174</v>
      </c>
      <c r="AA3485" s="631" t="str">
        <f t="shared" si="25"/>
        <v>INSERT INTO UPK.main_masters.mm_buhin_no (data_id, buhin_no, coefficient, created_date, created_tantou_id) VALUES (2886, '762624M400', 1, GETDATE(), 999);</v>
      </c>
    </row>
    <row r="3486" spans="26:27">
      <c r="Z3486" s="631">
        <v>1175</v>
      </c>
      <c r="AA3486" s="631" t="str">
        <f t="shared" si="25"/>
        <v>INSERT INTO UPK.main_masters.mm_buhin_no (data_id, buhin_no, coefficient, created_date, created_tantou_id) VALUES (2887, '762624M710', 1, GETDATE(), 999);</v>
      </c>
    </row>
    <row r="3487" spans="26:27">
      <c r="Z3487" s="631">
        <v>1176</v>
      </c>
      <c r="AA3487" s="631" t="str">
        <f t="shared" si="25"/>
        <v>INSERT INTO UPK.main_masters.mm_buhin_no (data_id, buhin_no, coefficient, created_date, created_tantou_id) VALUES (2888, '762631LA0A', 1, GETDATE(), 999);</v>
      </c>
    </row>
    <row r="3488" spans="26:27">
      <c r="Z3488" s="631">
        <v>1177</v>
      </c>
      <c r="AA3488" s="631" t="str">
        <f t="shared" si="25"/>
        <v>INSERT INTO UPK.main_masters.mm_buhin_no (data_id, buhin_no, coefficient, created_date, created_tantou_id) VALUES (2889, '762634M400', 1, GETDATE(), 999);</v>
      </c>
    </row>
    <row r="3489" spans="26:27">
      <c r="Z3489" s="631">
        <v>1178</v>
      </c>
      <c r="AA3489" s="631" t="str">
        <f t="shared" si="25"/>
        <v>INSERT INTO UPK.main_masters.mm_buhin_no (data_id, buhin_no, coefficient, created_date, created_tantou_id) VALUES (2890, '762634M710', 1, GETDATE(), 999);</v>
      </c>
    </row>
    <row r="3490" spans="26:27">
      <c r="Z3490" s="631">
        <v>1179</v>
      </c>
      <c r="AA3490" s="631" t="str">
        <f t="shared" si="25"/>
        <v>INSERT INTO UPK.main_masters.mm_buhin_no (data_id, buhin_no, coefficient, created_date, created_tantou_id) VALUES (2891, '762723VA0A', 1, GETDATE(), 999);</v>
      </c>
    </row>
    <row r="3491" spans="26:27">
      <c r="Z3491" s="631">
        <v>1180</v>
      </c>
      <c r="AA3491" s="631" t="str">
        <f t="shared" si="25"/>
        <v>INSERT INTO UPK.main_masters.mm_buhin_no (data_id, buhin_no, coefficient, created_date, created_tantou_id) VALUES (2892, '762724CC0A', 1, GETDATE(), 999);</v>
      </c>
    </row>
    <row r="3492" spans="26:27">
      <c r="Z3492" s="631">
        <v>1181</v>
      </c>
      <c r="AA3492" s="631" t="str">
        <f t="shared" si="25"/>
        <v>INSERT INTO UPK.main_masters.mm_buhin_no (data_id, buhin_no, coefficient, created_date, created_tantou_id) VALUES (2893, '762724M400', 1, GETDATE(), 999);</v>
      </c>
    </row>
    <row r="3493" spans="26:27">
      <c r="Z3493" s="631">
        <v>1182</v>
      </c>
      <c r="AA3493" s="631" t="str">
        <f t="shared" si="25"/>
        <v>INSERT INTO UPK.main_masters.mm_buhin_no (data_id, buhin_no, coefficient, created_date, created_tantou_id) VALUES (2894, '762724M500', 1, GETDATE(), 999);</v>
      </c>
    </row>
    <row r="3494" spans="26:27">
      <c r="Z3494" s="631">
        <v>1183</v>
      </c>
      <c r="AA3494" s="631" t="str">
        <f t="shared" si="25"/>
        <v>INSERT INTO UPK.main_masters.mm_buhin_no (data_id, buhin_no, coefficient, created_date, created_tantou_id) VALUES (2895, '76272JM00A', 1, GETDATE(), 999);</v>
      </c>
    </row>
    <row r="3495" spans="26:27">
      <c r="Z3495" s="631">
        <v>1184</v>
      </c>
      <c r="AA3495" s="631" t="str">
        <f t="shared" si="25"/>
        <v>INSERT INTO UPK.main_masters.mm_buhin_no (data_id, buhin_no, coefficient, created_date, created_tantou_id) VALUES (2896, '762721LA0A', 1, GETDATE(), 999);</v>
      </c>
    </row>
    <row r="3496" spans="26:27">
      <c r="Z3496" s="631">
        <v>1185</v>
      </c>
      <c r="AA3496" s="631" t="str">
        <f t="shared" si="25"/>
        <v>INSERT INTO UPK.main_masters.mm_buhin_no (data_id, buhin_no, coefficient, created_date, created_tantou_id) VALUES (2897, '762731LA0A', 1, GETDATE(), 999);</v>
      </c>
    </row>
    <row r="3497" spans="26:27">
      <c r="Z3497" s="631">
        <v>1186</v>
      </c>
      <c r="AA3497" s="631" t="str">
        <f t="shared" si="25"/>
        <v>INSERT INTO UPK.main_masters.mm_buhin_no (data_id, buhin_no, coefficient, created_date, created_tantou_id) VALUES (2898, '76272JN20A', 1, GETDATE(), 999);</v>
      </c>
    </row>
    <row r="3498" spans="26:27">
      <c r="Z3498" s="631">
        <v>1187</v>
      </c>
      <c r="AA3498" s="631" t="str">
        <f t="shared" si="25"/>
        <v>INSERT INTO UPK.main_masters.mm_buhin_no (data_id, buhin_no, coefficient, created_date, created_tantou_id) VALUES (2899, '76273JN20A', 1, GETDATE(), 999);</v>
      </c>
    </row>
    <row r="3499" spans="26:27">
      <c r="Z3499" s="631">
        <v>1188</v>
      </c>
      <c r="AA3499" s="631" t="str">
        <f t="shared" si="25"/>
        <v>INSERT INTO UPK.main_masters.mm_buhin_no (data_id, buhin_no, coefficient, created_date, created_tantou_id) VALUES (2900, '76272JN20A-E', 1, GETDATE(), 999);</v>
      </c>
    </row>
    <row r="3500" spans="26:27">
      <c r="Z3500" s="631">
        <v>1189</v>
      </c>
      <c r="AA3500" s="631" t="str">
        <f t="shared" si="25"/>
        <v>INSERT INTO UPK.main_masters.mm_buhin_no (data_id, buhin_no, coefficient, created_date, created_tantou_id) VALUES (2901, '76273JN20A-E', 1, GETDATE(), 999);</v>
      </c>
    </row>
    <row r="3501" spans="26:27">
      <c r="Z3501" s="631">
        <v>1190</v>
      </c>
      <c r="AA3501" s="631" t="str">
        <f t="shared" si="25"/>
        <v>INSERT INTO UPK.main_masters.mm_buhin_no (data_id, buhin_no, coefficient, created_date, created_tantou_id) VALUES (2902, '762733VA0A', 1, GETDATE(), 999);</v>
      </c>
    </row>
    <row r="3502" spans="26:27">
      <c r="Z3502" s="631">
        <v>1191</v>
      </c>
      <c r="AA3502" s="631" t="str">
        <f t="shared" si="25"/>
        <v>INSERT INTO UPK.main_masters.mm_buhin_no (data_id, buhin_no, coefficient, created_date, created_tantou_id) VALUES (2903, '762734CC0A', 1, GETDATE(), 999);</v>
      </c>
    </row>
    <row r="3503" spans="26:27">
      <c r="Z3503" s="631">
        <v>1192</v>
      </c>
      <c r="AA3503" s="631" t="str">
        <f t="shared" si="25"/>
        <v>INSERT INTO UPK.main_masters.mm_buhin_no (data_id, buhin_no, coefficient, created_date, created_tantou_id) VALUES (2904, '762734M400', 1, GETDATE(), 999);</v>
      </c>
    </row>
    <row r="3504" spans="26:27">
      <c r="Z3504" s="631">
        <v>1193</v>
      </c>
      <c r="AA3504" s="631" t="str">
        <f t="shared" si="25"/>
        <v>INSERT INTO UPK.main_masters.mm_buhin_no (data_id, buhin_no, coefficient, created_date, created_tantou_id) VALUES (2905, '762734M500', 1, GETDATE(), 999);</v>
      </c>
    </row>
    <row r="3505" spans="26:27">
      <c r="Z3505" s="631">
        <v>1194</v>
      </c>
      <c r="AA3505" s="631" t="str">
        <f t="shared" si="25"/>
        <v>INSERT INTO UPK.main_masters.mm_buhin_no (data_id, buhin_no, coefficient, created_date, created_tantou_id) VALUES (2906, '76273JM00A', 1, GETDATE(), 999);</v>
      </c>
    </row>
    <row r="3506" spans="26:27">
      <c r="Z3506" s="631">
        <v>1195</v>
      </c>
      <c r="AA3506" s="631" t="str">
        <f t="shared" si="25"/>
        <v>INSERT INTO UPK.main_masters.mm_buhin_no (data_id, buhin_no, coefficient, created_date, created_tantou_id) VALUES (2907, '762748H300', 1, GETDATE(), 999);</v>
      </c>
    </row>
    <row r="3507" spans="26:27">
      <c r="Z3507" s="631">
        <v>1196</v>
      </c>
      <c r="AA3507" s="631" t="str">
        <f t="shared" si="25"/>
        <v>INSERT INTO UPK.main_masters.mm_buhin_no (data_id, buhin_no, coefficient, created_date, created_tantou_id) VALUES (2908, '762758H300', 1, GETDATE(), 999);</v>
      </c>
    </row>
    <row r="3508" spans="26:27">
      <c r="Z3508" s="631">
        <v>1197</v>
      </c>
      <c r="AA3508" s="631" t="str">
        <f t="shared" si="25"/>
        <v>INSERT INTO UPK.main_masters.mm_buhin_no (data_id, buhin_no, coefficient, created_date, created_tantou_id) VALUES (2909, '762988H300', 1, GETDATE(), 999);</v>
      </c>
    </row>
    <row r="3509" spans="26:27">
      <c r="Z3509" s="631">
        <v>1198</v>
      </c>
      <c r="AA3509" s="631" t="str">
        <f t="shared" si="25"/>
        <v>INSERT INTO UPK.main_masters.mm_buhin_no (data_id, buhin_no, coefficient, created_date, created_tantou_id) VALUES (2910, '762998H300', 1, GETDATE(), 999);</v>
      </c>
    </row>
    <row r="3510" spans="26:27">
      <c r="Z3510" s="631">
        <v>1199</v>
      </c>
      <c r="AA3510" s="631" t="str">
        <f t="shared" si="25"/>
        <v>INSERT INTO UPK.main_masters.mm_buhin_no (data_id, buhin_no, coefficient, created_date, created_tantou_id) VALUES (2911, '762A21JA0A', 1, GETDATE(), 999);</v>
      </c>
    </row>
    <row r="3511" spans="26:27">
      <c r="Z3511" s="631">
        <v>1200</v>
      </c>
      <c r="AA3511" s="631" t="str">
        <f t="shared" si="25"/>
        <v>INSERT INTO UPK.main_masters.mm_buhin_no (data_id, buhin_no, coefficient, created_date, created_tantou_id) VALUES (2912, '762A31JA0A', 1, GETDATE(), 999);</v>
      </c>
    </row>
    <row r="3512" spans="26:27">
      <c r="Z3512" s="631">
        <v>1201</v>
      </c>
      <c r="AA3512" s="631" t="str">
        <f t="shared" si="25"/>
        <v>INSERT INTO UPK.main_masters.mm_buhin_no (data_id, buhin_no, coefficient, created_date, created_tantou_id) VALUES (2913, '763124CC0A', 1, GETDATE(), 999);</v>
      </c>
    </row>
    <row r="3513" spans="26:27">
      <c r="Z3513" s="631">
        <v>1202</v>
      </c>
      <c r="AA3513" s="631" t="str">
        <f t="shared" si="25"/>
        <v>INSERT INTO UPK.main_masters.mm_buhin_no (data_id, buhin_no, coefficient, created_date, created_tantou_id) VALUES (2914, '763134CC0A', 1, GETDATE(), 999);</v>
      </c>
    </row>
    <row r="3514" spans="26:27">
      <c r="Z3514" s="631">
        <v>1203</v>
      </c>
      <c r="AA3514" s="631" t="str">
        <f t="shared" si="25"/>
        <v>INSERT INTO UPK.main_masters.mm_buhin_no (data_id, buhin_no, coefficient, created_date, created_tantou_id) VALUES (2915, '76316JN20A', 1, GETDATE(), 999);</v>
      </c>
    </row>
    <row r="3515" spans="26:27">
      <c r="Z3515" s="631">
        <v>1204</v>
      </c>
      <c r="AA3515" s="631" t="str">
        <f t="shared" si="25"/>
        <v>INSERT INTO UPK.main_masters.mm_buhin_no (data_id, buhin_no, coefficient, created_date, created_tantou_id) VALUES (2916, '763163VA0A', 1, GETDATE(), 999);</v>
      </c>
    </row>
    <row r="3516" spans="26:27">
      <c r="Z3516" s="631">
        <v>1205</v>
      </c>
      <c r="AA3516" s="631" t="str">
        <f t="shared" si="25"/>
        <v>INSERT INTO UPK.main_masters.mm_buhin_no (data_id, buhin_no, coefficient, created_date, created_tantou_id) VALUES (2917, '763173VA0A', 1, GETDATE(), 999);</v>
      </c>
    </row>
    <row r="3517" spans="26:27">
      <c r="Z3517" s="631">
        <v>1206</v>
      </c>
      <c r="AA3517" s="631" t="str">
        <f t="shared" si="25"/>
        <v>INSERT INTO UPK.main_masters.mm_buhin_no (data_id, buhin_no, coefficient, created_date, created_tantou_id) VALUES (2918, '763164M400', 1, GETDATE(), 999);</v>
      </c>
    </row>
    <row r="3518" spans="26:27">
      <c r="Z3518" s="631">
        <v>1207</v>
      </c>
      <c r="AA3518" s="631" t="str">
        <f t="shared" si="25"/>
        <v>INSERT INTO UPK.main_masters.mm_buhin_no (data_id, buhin_no, coefficient, created_date, created_tantou_id) VALUES (2919, '763174M400', 1, GETDATE(), 999);</v>
      </c>
    </row>
    <row r="3519" spans="26:27">
      <c r="Z3519" s="631">
        <v>1208</v>
      </c>
      <c r="AA3519" s="631" t="str">
        <f t="shared" si="25"/>
        <v>INSERT INTO UPK.main_masters.mm_buhin_no (data_id, buhin_no, coefficient, created_date, created_tantou_id) VALUES (2920, '763164M500', 1, GETDATE(), 999);</v>
      </c>
    </row>
    <row r="3520" spans="26:27">
      <c r="Z3520" s="631">
        <v>1209</v>
      </c>
      <c r="AA3520" s="631" t="str">
        <f t="shared" si="25"/>
        <v>INSERT INTO UPK.main_masters.mm_buhin_no (data_id, buhin_no, coefficient, created_date, created_tantou_id) VALUES (2921, '763174M500', 1, GETDATE(), 999);</v>
      </c>
    </row>
    <row r="3521" spans="26:27">
      <c r="Z3521" s="631">
        <v>1210</v>
      </c>
      <c r="AA3521" s="631" t="str">
        <f t="shared" si="25"/>
        <v>INSERT INTO UPK.main_masters.mm_buhin_no (data_id, buhin_no, coefficient, created_date, created_tantou_id) VALUES (2922, '763164M500-B', 1, GETDATE(), 999);</v>
      </c>
    </row>
    <row r="3522" spans="26:27">
      <c r="Z3522" s="631">
        <v>1211</v>
      </c>
      <c r="AA3522" s="631" t="str">
        <f t="shared" si="25"/>
        <v>INSERT INTO UPK.main_masters.mm_buhin_no (data_id, buhin_no, coefficient, created_date, created_tantou_id) VALUES (2923, '763174M500-B', 1, GETDATE(), 999);</v>
      </c>
    </row>
    <row r="3523" spans="26:27">
      <c r="Z3523" s="631">
        <v>1212</v>
      </c>
      <c r="AA3523" s="631" t="str">
        <f t="shared" si="25"/>
        <v>INSERT INTO UPK.main_masters.mm_buhin_no (data_id, buhin_no, coefficient, created_date, created_tantou_id) VALUES (2924, '76317JN20A', 1, GETDATE(), 999);</v>
      </c>
    </row>
    <row r="3524" spans="26:27">
      <c r="Z3524" s="631">
        <v>1213</v>
      </c>
      <c r="AA3524" s="631" t="str">
        <f t="shared" si="25"/>
        <v>INSERT INTO UPK.main_masters.mm_buhin_no (data_id, buhin_no, coefficient, created_date, created_tantou_id) VALUES (2925, '763201JA0A', 1, GETDATE(), 999);</v>
      </c>
    </row>
    <row r="3525" spans="26:27">
      <c r="Z3525" s="631">
        <v>1214</v>
      </c>
      <c r="AA3525" s="631" t="str">
        <f t="shared" si="25"/>
        <v>INSERT INTO UPK.main_masters.mm_buhin_no (data_id, buhin_no, coefficient, created_date, created_tantou_id) VALUES (2926, '763211JA0A', 1, GETDATE(), 999);</v>
      </c>
    </row>
    <row r="3526" spans="26:27">
      <c r="Z3526" s="631">
        <v>1215</v>
      </c>
      <c r="AA3526" s="631" t="str">
        <f t="shared" si="25"/>
        <v>INSERT INTO UPK.main_masters.mm_buhin_no (data_id, buhin_no, coefficient, created_date, created_tantou_id) VALUES (2927, '763203VA0B', 1, GETDATE(), 999);</v>
      </c>
    </row>
    <row r="3527" spans="26:27">
      <c r="Z3527" s="631">
        <v>1216</v>
      </c>
      <c r="AA3527" s="631" t="str">
        <f t="shared" si="25"/>
        <v>INSERT INTO UPK.main_masters.mm_buhin_no (data_id, buhin_no, coefficient, created_date, created_tantou_id) VALUES (2928, '763213VA0B', 1, GETDATE(), 999);</v>
      </c>
    </row>
    <row r="3528" spans="26:27">
      <c r="Z3528" s="631">
        <v>1217</v>
      </c>
      <c r="AA3528" s="631" t="str">
        <f t="shared" si="25"/>
        <v>INSERT INTO UPK.main_masters.mm_buhin_no (data_id, buhin_no, coefficient, created_date, created_tantou_id) VALUES (2929, '763203XA0A', 1, GETDATE(), 999);</v>
      </c>
    </row>
    <row r="3529" spans="26:27">
      <c r="Z3529" s="631">
        <v>1218</v>
      </c>
      <c r="AA3529" s="631" t="str">
        <f t="shared" ref="AA3529:AA3592" si="26">$Y$2310&amp;AA1809&amp;", '"&amp;TRIM(AB1809)&amp;"', "&amp;AC1809&amp;", GETDATE(), 999);"</f>
        <v>INSERT INTO UPK.main_masters.mm_buhin_no (data_id, buhin_no, coefficient, created_date, created_tantou_id) VALUES (2930, '763213XA0A', 1, GETDATE(), 999);</v>
      </c>
    </row>
    <row r="3530" spans="26:27">
      <c r="Z3530" s="631">
        <v>1219</v>
      </c>
      <c r="AA3530" s="631" t="str">
        <f t="shared" si="26"/>
        <v>INSERT INTO UPK.main_masters.mm_buhin_no (data_id, buhin_no, coefficient, created_date, created_tantou_id) VALUES (2931, '763204M510', 1, GETDATE(), 999);</v>
      </c>
    </row>
    <row r="3531" spans="26:27">
      <c r="Z3531" s="631">
        <v>1220</v>
      </c>
      <c r="AA3531" s="631" t="str">
        <f t="shared" si="26"/>
        <v>INSERT INTO UPK.main_masters.mm_buhin_no (data_id, buhin_no, coefficient, created_date, created_tantou_id) VALUES (2932, '763214M510', 1, GETDATE(), 999);</v>
      </c>
    </row>
    <row r="3532" spans="26:27">
      <c r="Z3532" s="631">
        <v>1221</v>
      </c>
      <c r="AA3532" s="631" t="str">
        <f t="shared" si="26"/>
        <v>INSERT INTO UPK.main_masters.mm_buhin_no (data_id, buhin_no, coefficient, created_date, created_tantou_id) VALUES (2933, '76320JM00A', 1, GETDATE(), 999);</v>
      </c>
    </row>
    <row r="3533" spans="26:27">
      <c r="Z3533" s="631">
        <v>1222</v>
      </c>
      <c r="AA3533" s="631" t="str">
        <f t="shared" si="26"/>
        <v>INSERT INTO UPK.main_masters.mm_buhin_no (data_id, buhin_no, coefficient, created_date, created_tantou_id) VALUES (2934, '76321JM00A', 1, GETDATE(), 999);</v>
      </c>
    </row>
    <row r="3534" spans="26:27">
      <c r="Z3534" s="631">
        <v>1223</v>
      </c>
      <c r="AA3534" s="631" t="str">
        <f t="shared" si="26"/>
        <v>INSERT INTO UPK.main_masters.mm_buhin_no (data_id, buhin_no, coefficient, created_date, created_tantou_id) VALUES (2935, '763321VA0A', 1, GETDATE(), 999);</v>
      </c>
    </row>
    <row r="3535" spans="26:27">
      <c r="Z3535" s="631">
        <v>1224</v>
      </c>
      <c r="AA3535" s="631" t="str">
        <f t="shared" si="26"/>
        <v>INSERT INTO UPK.main_masters.mm_buhin_no (data_id, buhin_no, coefficient, created_date, created_tantou_id) VALUES (2936, '763331VA0A', 1, GETDATE(), 999);</v>
      </c>
    </row>
    <row r="3536" spans="26:27">
      <c r="Z3536" s="631">
        <v>1225</v>
      </c>
      <c r="AA3536" s="631" t="str">
        <f t="shared" si="26"/>
        <v>INSERT INTO UPK.main_masters.mm_buhin_no (data_id, buhin_no, coefficient, created_date, created_tantou_id) VALUES (2937, '763321VA0B', 1, GETDATE(), 999);</v>
      </c>
    </row>
    <row r="3537" spans="26:27">
      <c r="Z3537" s="631">
        <v>1226</v>
      </c>
      <c r="AA3537" s="631" t="str">
        <f t="shared" si="26"/>
        <v>INSERT INTO UPK.main_masters.mm_buhin_no (data_id, buhin_no, coefficient, created_date, created_tantou_id) VALUES (2938, '763331VA0B', 1, GETDATE(), 999);</v>
      </c>
    </row>
    <row r="3538" spans="26:27">
      <c r="Z3538" s="631">
        <v>1227</v>
      </c>
      <c r="AA3538" s="631" t="str">
        <f t="shared" si="26"/>
        <v>INSERT INTO UPK.main_masters.mm_buhin_no (data_id, buhin_no, coefficient, created_date, created_tantou_id) VALUES (2939, '763323VA0A', 1, GETDATE(), 999);</v>
      </c>
    </row>
    <row r="3539" spans="26:27">
      <c r="Z3539" s="631">
        <v>1228</v>
      </c>
      <c r="AA3539" s="631" t="str">
        <f t="shared" si="26"/>
        <v>INSERT INTO UPK.main_masters.mm_buhin_no (data_id, buhin_no, coefficient, created_date, created_tantou_id) VALUES (2940, '763333VA0A', 1, GETDATE(), 999);</v>
      </c>
    </row>
    <row r="3540" spans="26:27">
      <c r="Z3540" s="631">
        <v>1229</v>
      </c>
      <c r="AA3540" s="631" t="str">
        <f t="shared" si="26"/>
        <v>INSERT INTO UPK.main_masters.mm_buhin_no (data_id, buhin_no, coefficient, created_date, created_tantou_id) VALUES (2941, '763323XC0A', 1, GETDATE(), 999);</v>
      </c>
    </row>
    <row r="3541" spans="26:27">
      <c r="Z3541" s="631">
        <v>1230</v>
      </c>
      <c r="AA3541" s="631" t="str">
        <f t="shared" si="26"/>
        <v>INSERT INTO UPK.main_masters.mm_buhin_no (data_id, buhin_no, coefficient, created_date, created_tantou_id) VALUES (2942, '763333XC0A', 1, GETDATE(), 999);</v>
      </c>
    </row>
    <row r="3542" spans="26:27">
      <c r="Z3542" s="631">
        <v>1231</v>
      </c>
      <c r="AA3542" s="631" t="str">
        <f t="shared" si="26"/>
        <v>INSERT INTO UPK.main_masters.mm_buhin_no (data_id, buhin_no, coefficient, created_date, created_tantou_id) VALUES (2943, '763324CC1A', 1, GETDATE(), 999);</v>
      </c>
    </row>
    <row r="3543" spans="26:27">
      <c r="Z3543" s="631">
        <v>1232</v>
      </c>
      <c r="AA3543" s="631" t="str">
        <f t="shared" si="26"/>
        <v>INSERT INTO UPK.main_masters.mm_buhin_no (data_id, buhin_no, coefficient, created_date, created_tantou_id) VALUES (2944, '763334CC1A', 1, GETDATE(), 999);</v>
      </c>
    </row>
    <row r="3544" spans="26:27">
      <c r="Z3544" s="631">
        <v>1233</v>
      </c>
      <c r="AA3544" s="631" t="str">
        <f t="shared" si="26"/>
        <v>INSERT INTO UPK.main_masters.mm_buhin_no (data_id, buhin_no, coefficient, created_date, created_tantou_id) VALUES (2945, '763403VA0A', 1, GETDATE(), 999);</v>
      </c>
    </row>
    <row r="3545" spans="26:27">
      <c r="Z3545" s="631">
        <v>1234</v>
      </c>
      <c r="AA3545" s="631" t="str">
        <f t="shared" si="26"/>
        <v>INSERT INTO UPK.main_masters.mm_buhin_no (data_id, buhin_no, coefficient, created_date, created_tantou_id) VALUES (2946, '763413VA0A', 1, GETDATE(), 999);</v>
      </c>
    </row>
    <row r="3546" spans="26:27">
      <c r="Z3546" s="631">
        <v>1235</v>
      </c>
      <c r="AA3546" s="631" t="str">
        <f t="shared" si="26"/>
        <v>INSERT INTO UPK.main_masters.mm_buhin_no (data_id, buhin_no, coefficient, created_date, created_tantou_id) VALUES (2947, '7635201G00', 1, GETDATE(), 999);</v>
      </c>
    </row>
    <row r="3547" spans="26:27">
      <c r="Z3547" s="631">
        <v>1236</v>
      </c>
      <c r="AA3547" s="631" t="str">
        <f t="shared" si="26"/>
        <v>INSERT INTO UPK.main_masters.mm_buhin_no (data_id, buhin_no, coefficient, created_date, created_tantou_id) VALUES (2948, '7635301G00', 1, GETDATE(), 999);</v>
      </c>
    </row>
    <row r="3548" spans="26:27">
      <c r="Z3548" s="631">
        <v>1237</v>
      </c>
      <c r="AA3548" s="631" t="str">
        <f t="shared" si="26"/>
        <v>INSERT INTO UPK.main_masters.mm_buhin_no (data_id, buhin_no, coefficient, created_date, created_tantou_id) VALUES (2949, '763525TA1A', 1, GETDATE(), 999);</v>
      </c>
    </row>
    <row r="3549" spans="26:27">
      <c r="Z3549" s="631">
        <v>1238</v>
      </c>
      <c r="AA3549" s="631" t="str">
        <f t="shared" si="26"/>
        <v>INSERT INTO UPK.main_masters.mm_buhin_no (data_id, buhin_no, coefficient, created_date, created_tantou_id) VALUES (2950, '763535TA1A', 1, GETDATE(), 999);</v>
      </c>
    </row>
    <row r="3550" spans="26:27">
      <c r="Z3550" s="631">
        <v>1239</v>
      </c>
      <c r="AA3550" s="631" t="str">
        <f t="shared" si="26"/>
        <v>INSERT INTO UPK.main_masters.mm_buhin_no (data_id, buhin_no, coefficient, created_date, created_tantou_id) VALUES (2951, '763661VA0A', 1, GETDATE(), 999);</v>
      </c>
    </row>
    <row r="3551" spans="26:27">
      <c r="Z3551" s="631">
        <v>1240</v>
      </c>
      <c r="AA3551" s="631" t="str">
        <f t="shared" si="26"/>
        <v>INSERT INTO UPK.main_masters.mm_buhin_no (data_id, buhin_no, coefficient, created_date, created_tantou_id) VALUES (2952, '763671VA0A', 1, GETDATE(), 999);</v>
      </c>
    </row>
    <row r="3552" spans="26:27">
      <c r="Z3552" s="631">
        <v>1241</v>
      </c>
      <c r="AA3552" s="631" t="str">
        <f t="shared" si="26"/>
        <v>INSERT INTO UPK.main_masters.mm_buhin_no (data_id, buhin_no, coefficient, created_date, created_tantou_id) VALUES (2953, '763661VA0A-E', 1, GETDATE(), 999);</v>
      </c>
    </row>
    <row r="3553" spans="26:27">
      <c r="Z3553" s="631">
        <v>1242</v>
      </c>
      <c r="AA3553" s="631" t="str">
        <f t="shared" si="26"/>
        <v>INSERT INTO UPK.main_masters.mm_buhin_no (data_id, buhin_no, coefficient, created_date, created_tantou_id) VALUES (2954, '763671VA0A-E', 1, GETDATE(), 999);</v>
      </c>
    </row>
    <row r="3554" spans="26:27">
      <c r="Z3554" s="631">
        <v>1243</v>
      </c>
      <c r="AA3554" s="631" t="str">
        <f t="shared" si="26"/>
        <v>INSERT INTO UPK.main_masters.mm_buhin_no (data_id, buhin_no, coefficient, created_date, created_tantou_id) VALUES (2955, '763723XB0AUF', 1, GETDATE(), 999);</v>
      </c>
    </row>
    <row r="3555" spans="26:27">
      <c r="Z3555" s="631">
        <v>1244</v>
      </c>
      <c r="AA3555" s="631" t="str">
        <f t="shared" si="26"/>
        <v>INSERT INTO UPK.main_masters.mm_buhin_no (data_id, buhin_no, coefficient, created_date, created_tantou_id) VALUES (2956, '763723XD3A', 1, GETDATE(), 999);</v>
      </c>
    </row>
    <row r="3556" spans="26:27">
      <c r="Z3556" s="631">
        <v>1245</v>
      </c>
      <c r="AA3556" s="631" t="str">
        <f t="shared" si="26"/>
        <v>INSERT INTO UPK.main_masters.mm_buhin_no (data_id, buhin_no, coefficient, created_date, created_tantou_id) VALUES (2957, '763733XB0AUF', 1, GETDATE(), 999);</v>
      </c>
    </row>
    <row r="3557" spans="26:27">
      <c r="Z3557" s="631">
        <v>1246</v>
      </c>
      <c r="AA3557" s="631" t="str">
        <f t="shared" si="26"/>
        <v>INSERT INTO UPK.main_masters.mm_buhin_no (data_id, buhin_no, coefficient, created_date, created_tantou_id) VALUES (2958, '763733XD3A', 1, GETDATE(), 999);</v>
      </c>
    </row>
    <row r="3558" spans="26:27">
      <c r="Z3558" s="631">
        <v>1247</v>
      </c>
      <c r="AA3558" s="631" t="str">
        <f t="shared" si="26"/>
        <v>INSERT INTO UPK.main_masters.mm_buhin_no (data_id, buhin_no, coefficient, created_date, created_tantou_id) VALUES (2959, '763733YF3A', 1, GETDATE(), 999);</v>
      </c>
    </row>
    <row r="3559" spans="26:27">
      <c r="Z3559" s="631">
        <v>1248</v>
      </c>
      <c r="AA3559" s="631" t="str">
        <f t="shared" si="26"/>
        <v>INSERT INTO UPK.main_masters.mm_buhin_no (data_id, buhin_no, coefficient, created_date, created_tantou_id) VALUES (2960, '763733YF3A-B', 1, GETDATE(), 999);</v>
      </c>
    </row>
    <row r="3560" spans="26:27">
      <c r="Z3560" s="631">
        <v>1249</v>
      </c>
      <c r="AA3560" s="631" t="str">
        <f t="shared" si="26"/>
        <v>INSERT INTO UPK.main_masters.mm_buhin_no (data_id, buhin_no, coefficient, created_date, created_tantou_id) VALUES (2961, '763963XD0A', 1, GETDATE(), 999);</v>
      </c>
    </row>
    <row r="3561" spans="26:27">
      <c r="Z3561" s="631">
        <v>1250</v>
      </c>
      <c r="AA3561" s="631" t="str">
        <f t="shared" si="26"/>
        <v>INSERT INTO UPK.main_masters.mm_buhin_no (data_id, buhin_no, coefficient, created_date, created_tantou_id) VALUES (2962, '763973XC9A', 1, GETDATE(), 999);</v>
      </c>
    </row>
    <row r="3562" spans="26:27">
      <c r="Z3562" s="631">
        <v>1251</v>
      </c>
      <c r="AA3562" s="631" t="str">
        <f t="shared" si="26"/>
        <v>INSERT INTO UPK.main_masters.mm_buhin_no (data_id, buhin_no, coefficient, created_date, created_tantou_id) VALUES (2963, '763973XD0A', 1, GETDATE(), 999);</v>
      </c>
    </row>
    <row r="3563" spans="26:27">
      <c r="Z3563" s="631">
        <v>1252</v>
      </c>
      <c r="AA3563" s="631" t="str">
        <f t="shared" si="26"/>
        <v>INSERT INTO UPK.main_masters.mm_buhin_no (data_id, buhin_no, coefficient, created_date, created_tantou_id) VALUES (2964, '763973YF0A', 1, GETDATE(), 999);</v>
      </c>
    </row>
    <row r="3564" spans="26:27">
      <c r="Z3564" s="631">
        <v>1253</v>
      </c>
      <c r="AA3564" s="631" t="str">
        <f t="shared" si="26"/>
        <v>INSERT INTO UPK.main_masters.mm_buhin_no (data_id, buhin_no, coefficient, created_date, created_tantou_id) VALUES (2965, '763973YF0A-B', 1, GETDATE(), 999);</v>
      </c>
    </row>
    <row r="3565" spans="26:27">
      <c r="Z3565" s="631">
        <v>1254</v>
      </c>
      <c r="AA3565" s="631" t="str">
        <f t="shared" si="26"/>
        <v>INSERT INTO UPK.main_masters.mm_buhin_no (data_id, buhin_no, coefficient, created_date, created_tantou_id) VALUES (2966, '764261LA0A', 1, GETDATE(), 999);</v>
      </c>
    </row>
    <row r="3566" spans="26:27">
      <c r="Z3566" s="631">
        <v>1255</v>
      </c>
      <c r="AA3566" s="631" t="str">
        <f t="shared" si="26"/>
        <v>INSERT INTO UPK.main_masters.mm_buhin_no (data_id, buhin_no, coefficient, created_date, created_tantou_id) VALUES (2967, '764264CC0A', 1, GETDATE(), 999);</v>
      </c>
    </row>
    <row r="3567" spans="26:27">
      <c r="Z3567" s="631">
        <v>1256</v>
      </c>
      <c r="AA3567" s="631" t="str">
        <f t="shared" si="26"/>
        <v>INSERT INTO UPK.main_masters.mm_buhin_no (data_id, buhin_no, coefficient, created_date, created_tantou_id) VALUES (2968, '764268H300', 1, GETDATE(), 999);</v>
      </c>
    </row>
    <row r="3568" spans="26:27">
      <c r="Z3568" s="631">
        <v>1257</v>
      </c>
      <c r="AA3568" s="631" t="str">
        <f t="shared" si="26"/>
        <v>INSERT INTO UPK.main_masters.mm_buhin_no (data_id, buhin_no, coefficient, created_date, created_tantou_id) VALUES (2969, '76426JN20A', 1, GETDATE(), 999);</v>
      </c>
    </row>
    <row r="3569" spans="26:27">
      <c r="Z3569" s="631">
        <v>1258</v>
      </c>
      <c r="AA3569" s="631" t="str">
        <f t="shared" si="26"/>
        <v>INSERT INTO UPK.main_masters.mm_buhin_no (data_id, buhin_no, coefficient, created_date, created_tantou_id) VALUES (2970, '764271LA0A', 1, GETDATE(), 999);</v>
      </c>
    </row>
    <row r="3570" spans="26:27">
      <c r="Z3570" s="631">
        <v>1259</v>
      </c>
      <c r="AA3570" s="631" t="str">
        <f t="shared" si="26"/>
        <v>INSERT INTO UPK.main_masters.mm_buhin_no (data_id, buhin_no, coefficient, created_date, created_tantou_id) VALUES (2971, '764274CC0A', 1, GETDATE(), 999);</v>
      </c>
    </row>
    <row r="3571" spans="26:27">
      <c r="Z3571" s="631">
        <v>1260</v>
      </c>
      <c r="AA3571" s="631" t="str">
        <f t="shared" si="26"/>
        <v>INSERT INTO UPK.main_masters.mm_buhin_no (data_id, buhin_no, coefficient, created_date, created_tantou_id) VALUES (2972, '764278H300', 1, GETDATE(), 999);</v>
      </c>
    </row>
    <row r="3572" spans="26:27">
      <c r="Z3572" s="631">
        <v>1261</v>
      </c>
      <c r="AA3572" s="631" t="str">
        <f t="shared" si="26"/>
        <v>INSERT INTO UPK.main_masters.mm_buhin_no (data_id, buhin_no, coefficient, created_date, created_tantou_id) VALUES (2973, '76427JN20A', 1, GETDATE(), 999);</v>
      </c>
    </row>
    <row r="3573" spans="26:27">
      <c r="Z3573" s="631">
        <v>1262</v>
      </c>
      <c r="AA3573" s="631" t="str">
        <f t="shared" si="26"/>
        <v>INSERT INTO UPK.main_masters.mm_buhin_no (data_id, buhin_no, coefficient, created_date, created_tantou_id) VALUES (2974, '764288H300', 1, GETDATE(), 999);</v>
      </c>
    </row>
    <row r="3574" spans="26:27">
      <c r="Z3574" s="631">
        <v>1263</v>
      </c>
      <c r="AA3574" s="631" t="str">
        <f t="shared" si="26"/>
        <v>INSERT INTO UPK.main_masters.mm_buhin_no (data_id, buhin_no, coefficient, created_date, created_tantou_id) VALUES (2975, '764281JA0A', 1, GETDATE(), 999);</v>
      </c>
    </row>
    <row r="3575" spans="26:27">
      <c r="Z3575" s="631">
        <v>1264</v>
      </c>
      <c r="AA3575" s="631" t="str">
        <f t="shared" si="26"/>
        <v>INSERT INTO UPK.main_masters.mm_buhin_no (data_id, buhin_no, coefficient, created_date, created_tantou_id) VALUES (2976, '764291JA0A', 1, GETDATE(), 999);</v>
      </c>
    </row>
    <row r="3576" spans="26:27">
      <c r="Z3576" s="631">
        <v>1265</v>
      </c>
      <c r="AA3576" s="631" t="str">
        <f t="shared" si="26"/>
        <v>INSERT INTO UPK.main_masters.mm_buhin_no (data_id, buhin_no, coefficient, created_date, created_tantou_id) VALUES (2977, '76428JN20A', 1, GETDATE(), 999);</v>
      </c>
    </row>
    <row r="3577" spans="26:27">
      <c r="Z3577" s="631">
        <v>1266</v>
      </c>
      <c r="AA3577" s="631" t="str">
        <f t="shared" si="26"/>
        <v>INSERT INTO UPK.main_masters.mm_buhin_no (data_id, buhin_no, coefficient, created_date, created_tantou_id) VALUES (2978, '76429JN20A', 1, GETDATE(), 999);</v>
      </c>
    </row>
    <row r="3578" spans="26:27">
      <c r="Z3578" s="631">
        <v>1267</v>
      </c>
      <c r="AA3578" s="631" t="str">
        <f t="shared" si="26"/>
        <v>INSERT INTO UPK.main_masters.mm_buhin_no (data_id, buhin_no, coefficient, created_date, created_tantou_id) VALUES (2979, '764298H300', 1, GETDATE(), 999);</v>
      </c>
    </row>
    <row r="3579" spans="26:27">
      <c r="Z3579" s="631">
        <v>1268</v>
      </c>
      <c r="AA3579" s="631" t="str">
        <f t="shared" si="26"/>
        <v>INSERT INTO UPK.main_masters.mm_buhin_no (data_id, buhin_no, coefficient, created_date, created_tantou_id) VALUES (2980, '764521GR0A', 1, GETDATE(), 999);</v>
      </c>
    </row>
    <row r="3580" spans="26:27">
      <c r="Z3580" s="631">
        <v>1269</v>
      </c>
      <c r="AA3580" s="631" t="str">
        <f t="shared" si="26"/>
        <v>INSERT INTO UPK.main_masters.mm_buhin_no (data_id, buhin_no, coefficient, created_date, created_tantou_id) VALUES (2981, '764521LA0A', 1, GETDATE(), 999);</v>
      </c>
    </row>
    <row r="3581" spans="26:27">
      <c r="Z3581" s="631">
        <v>1270</v>
      </c>
      <c r="AA3581" s="631" t="str">
        <f t="shared" si="26"/>
        <v>INSERT INTO UPK.main_masters.mm_buhin_no (data_id, buhin_no, coefficient, created_date, created_tantou_id) VALUES (2982, '764523VA0A', 1, GETDATE(), 999);</v>
      </c>
    </row>
    <row r="3582" spans="26:27">
      <c r="Z3582" s="631">
        <v>1271</v>
      </c>
      <c r="AA3582" s="631" t="str">
        <f t="shared" si="26"/>
        <v>INSERT INTO UPK.main_masters.mm_buhin_no (data_id, buhin_no, coefficient, created_date, created_tantou_id) VALUES (2983, '764524BC1A', 1, GETDATE(), 999);</v>
      </c>
    </row>
    <row r="3583" spans="26:27">
      <c r="Z3583" s="631">
        <v>1272</v>
      </c>
      <c r="AA3583" s="631" t="str">
        <f t="shared" si="26"/>
        <v>INSERT INTO UPK.main_masters.mm_buhin_no (data_id, buhin_no, coefficient, created_date, created_tantou_id) VALUES (2984, '764524CE0A', 1, GETDATE(), 999);</v>
      </c>
    </row>
    <row r="3584" spans="26:27">
      <c r="Z3584" s="631">
        <v>1273</v>
      </c>
      <c r="AA3584" s="631" t="str">
        <f t="shared" si="26"/>
        <v>INSERT INTO UPK.main_masters.mm_buhin_no (data_id, buhin_no, coefficient, created_date, created_tantou_id) VALUES (2985, '764524CE0A-E', 1, GETDATE(), 999);</v>
      </c>
    </row>
    <row r="3585" spans="26:27">
      <c r="Z3585" s="631">
        <v>1274</v>
      </c>
      <c r="AA3585" s="631" t="str">
        <f t="shared" si="26"/>
        <v>INSERT INTO UPK.main_masters.mm_buhin_no (data_id, buhin_no, coefficient, created_date, created_tantou_id) VALUES (2986, '764525TA0A', 1, GETDATE(), 999);</v>
      </c>
    </row>
    <row r="3586" spans="26:27">
      <c r="Z3586" s="631">
        <v>1275</v>
      </c>
      <c r="AA3586" s="631" t="str">
        <f t="shared" si="26"/>
        <v>INSERT INTO UPK.main_masters.mm_buhin_no (data_id, buhin_no, coefficient, created_date, created_tantou_id) VALUES (2987, '764526MA0A', 1, GETDATE(), 999);</v>
      </c>
    </row>
    <row r="3587" spans="26:27">
      <c r="Z3587" s="631">
        <v>1276</v>
      </c>
      <c r="AA3587" s="631" t="str">
        <f t="shared" si="26"/>
        <v>INSERT INTO UPK.main_masters.mm_buhin_no (data_id, buhin_no, coefficient, created_date, created_tantou_id) VALUES (2988, '764526MT0A', 1, GETDATE(), 999);</v>
      </c>
    </row>
    <row r="3588" spans="26:27">
      <c r="Z3588" s="631">
        <v>1277</v>
      </c>
      <c r="AA3588" s="631" t="str">
        <f t="shared" si="26"/>
        <v>INSERT INTO UPK.main_masters.mm_buhin_no (data_id, buhin_no, coefficient, created_date, created_tantou_id) VALUES (2989, '764526RA0A', 1, GETDATE(), 999);</v>
      </c>
    </row>
    <row r="3589" spans="26:27">
      <c r="Z3589" s="631">
        <v>1278</v>
      </c>
      <c r="AA3589" s="631" t="str">
        <f t="shared" si="26"/>
        <v>INSERT INTO UPK.main_masters.mm_buhin_no (data_id, buhin_no, coefficient, created_date, created_tantou_id) VALUES (2990, '76452CA000', 1, GETDATE(), 999);</v>
      </c>
    </row>
    <row r="3590" spans="26:27">
      <c r="Z3590" s="631">
        <v>1279</v>
      </c>
      <c r="AA3590" s="631" t="str">
        <f t="shared" si="26"/>
        <v>INSERT INTO UPK.main_masters.mm_buhin_no (data_id, buhin_no, coefficient, created_date, created_tantou_id) VALUES (2991, '76452EN000', 1, GETDATE(), 999);</v>
      </c>
    </row>
    <row r="3591" spans="26:27">
      <c r="Z3591" s="631">
        <v>1280</v>
      </c>
      <c r="AA3591" s="631" t="str">
        <f t="shared" si="26"/>
        <v>INSERT INTO UPK.main_masters.mm_buhin_no (data_id, buhin_no, coefficient, created_date, created_tantou_id) VALUES (2992, '764521JA0A', 1, GETDATE(), 999);</v>
      </c>
    </row>
    <row r="3592" spans="26:27">
      <c r="Z3592" s="631">
        <v>1281</v>
      </c>
      <c r="AA3592" s="631" t="str">
        <f t="shared" si="26"/>
        <v>INSERT INTO UPK.main_masters.mm_buhin_no (data_id, buhin_no, coefficient, created_date, created_tantou_id) VALUES (2993, '764531JA0A', 1, GETDATE(), 999);</v>
      </c>
    </row>
    <row r="3593" spans="26:27">
      <c r="Z3593" s="631">
        <v>1282</v>
      </c>
      <c r="AA3593" s="631" t="str">
        <f t="shared" ref="AA3593:AA3656" si="27">$Y$2310&amp;AA1873&amp;", '"&amp;TRIM(AB1873)&amp;"', "&amp;AC1873&amp;", GETDATE(), 999);"</f>
        <v>INSERT INTO UPK.main_masters.mm_buhin_no (data_id, buhin_no, coefficient, created_date, created_tantou_id) VALUES (2994, '764524M400', 1, GETDATE(), 999);</v>
      </c>
    </row>
    <row r="3594" spans="26:27">
      <c r="Z3594" s="631">
        <v>1283</v>
      </c>
      <c r="AA3594" s="631" t="str">
        <f t="shared" si="27"/>
        <v>INSERT INTO UPK.main_masters.mm_buhin_no (data_id, buhin_no, coefficient, created_date, created_tantou_id) VALUES (2995, '764534M400', 1, GETDATE(), 999);</v>
      </c>
    </row>
    <row r="3595" spans="26:27">
      <c r="Z3595" s="631">
        <v>1284</v>
      </c>
      <c r="AA3595" s="631" t="str">
        <f t="shared" si="27"/>
        <v>INSERT INTO UPK.main_masters.mm_buhin_no (data_id, buhin_no, coefficient, created_date, created_tantou_id) VALUES (2996, '764531GR0A', 1, GETDATE(), 999);</v>
      </c>
    </row>
    <row r="3596" spans="26:27">
      <c r="Z3596" s="631">
        <v>1285</v>
      </c>
      <c r="AA3596" s="631" t="str">
        <f t="shared" si="27"/>
        <v>INSERT INTO UPK.main_masters.mm_buhin_no (data_id, buhin_no, coefficient, created_date, created_tantou_id) VALUES (2997, '764531LA0A', 1, GETDATE(), 999);</v>
      </c>
    </row>
    <row r="3597" spans="26:27">
      <c r="Z3597" s="631">
        <v>1286</v>
      </c>
      <c r="AA3597" s="631" t="str">
        <f t="shared" si="27"/>
        <v>INSERT INTO UPK.main_masters.mm_buhin_no (data_id, buhin_no, coefficient, created_date, created_tantou_id) VALUES (2998, '764533VA0A', 1, GETDATE(), 999);</v>
      </c>
    </row>
    <row r="3598" spans="26:27">
      <c r="Z3598" s="631">
        <v>1287</v>
      </c>
      <c r="AA3598" s="631" t="str">
        <f t="shared" si="27"/>
        <v>INSERT INTO UPK.main_masters.mm_buhin_no (data_id, buhin_no, coefficient, created_date, created_tantou_id) VALUES (2999, '764534BC1A', 1, GETDATE(), 999);</v>
      </c>
    </row>
    <row r="3599" spans="26:27">
      <c r="Z3599" s="631">
        <v>1288</v>
      </c>
      <c r="AA3599" s="631" t="str">
        <f t="shared" si="27"/>
        <v>INSERT INTO UPK.main_masters.mm_buhin_no (data_id, buhin_no, coefficient, created_date, created_tantou_id) VALUES (3000, '764534CE0A', 1, GETDATE(), 999);</v>
      </c>
    </row>
    <row r="3600" spans="26:27">
      <c r="Z3600" s="631">
        <v>1289</v>
      </c>
      <c r="AA3600" s="631" t="str">
        <f t="shared" si="27"/>
        <v>INSERT INTO UPK.main_masters.mm_buhin_no (data_id, buhin_no, coefficient, created_date, created_tantou_id) VALUES (3001, '764534CE0A-E', 1, GETDATE(), 999);</v>
      </c>
    </row>
    <row r="3601" spans="26:27">
      <c r="Z3601" s="631">
        <v>1290</v>
      </c>
      <c r="AA3601" s="631" t="str">
        <f t="shared" si="27"/>
        <v>INSERT INTO UPK.main_masters.mm_buhin_no (data_id, buhin_no, coefficient, created_date, created_tantou_id) VALUES (3002, '764535TA0A', 1, GETDATE(), 999);</v>
      </c>
    </row>
    <row r="3602" spans="26:27">
      <c r="Z3602" s="631">
        <v>1291</v>
      </c>
      <c r="AA3602" s="631" t="str">
        <f t="shared" si="27"/>
        <v>INSERT INTO UPK.main_masters.mm_buhin_no (data_id, buhin_no, coefficient, created_date, created_tantou_id) VALUES (3003, '764536MT0A', 1, GETDATE(), 999);</v>
      </c>
    </row>
    <row r="3603" spans="26:27">
      <c r="Z3603" s="631">
        <v>1292</v>
      </c>
      <c r="AA3603" s="631" t="str">
        <f t="shared" si="27"/>
        <v>INSERT INTO UPK.main_masters.mm_buhin_no (data_id, buhin_no, coefficient, created_date, created_tantou_id) VALUES (3004, '764536RA0A', 1, GETDATE(), 999);</v>
      </c>
    </row>
    <row r="3604" spans="26:27">
      <c r="Z3604" s="631">
        <v>1293</v>
      </c>
      <c r="AA3604" s="631" t="str">
        <f t="shared" si="27"/>
        <v>INSERT INTO UPK.main_masters.mm_buhin_no (data_id, buhin_no, coefficient, created_date, created_tantou_id) VALUES (3005, '76453CA000', 1, GETDATE(), 999);</v>
      </c>
    </row>
    <row r="3605" spans="26:27">
      <c r="Z3605" s="631">
        <v>1294</v>
      </c>
      <c r="AA3605" s="631" t="str">
        <f t="shared" si="27"/>
        <v>INSERT INTO UPK.main_masters.mm_buhin_no (data_id, buhin_no, coefficient, created_date, created_tantou_id) VALUES (3006, '76453EN000', 1, GETDATE(), 999);</v>
      </c>
    </row>
    <row r="3606" spans="26:27">
      <c r="Z3606" s="631">
        <v>1295</v>
      </c>
      <c r="AA3606" s="631" t="str">
        <f t="shared" si="27"/>
        <v>INSERT INTO UPK.main_masters.mm_buhin_no (data_id, buhin_no, coefficient, created_date, created_tantou_id) VALUES (3007, '764561AC0A', 1, GETDATE(), 999);</v>
      </c>
    </row>
    <row r="3607" spans="26:27">
      <c r="Z3607" s="631">
        <v>1296</v>
      </c>
      <c r="AA3607" s="631" t="str">
        <f t="shared" si="27"/>
        <v>INSERT INTO UPK.main_masters.mm_buhin_no (data_id, buhin_no, coefficient, created_date, created_tantou_id) VALUES (3008, '764571AC0A', 1, GETDATE(), 999);</v>
      </c>
    </row>
    <row r="3608" spans="26:27">
      <c r="Z3608" s="631">
        <v>1297</v>
      </c>
      <c r="AA3608" s="631" t="str">
        <f t="shared" si="27"/>
        <v>INSERT INTO UPK.main_masters.mm_buhin_no (data_id, buhin_no, coefficient, created_date, created_tantou_id) VALUES (3009, '764561GR0A', 1, GETDATE(), 999);</v>
      </c>
    </row>
    <row r="3609" spans="26:27">
      <c r="Z3609" s="631">
        <v>1298</v>
      </c>
      <c r="AA3609" s="631" t="str">
        <f t="shared" si="27"/>
        <v>INSERT INTO UPK.main_masters.mm_buhin_no (data_id, buhin_no, coefficient, created_date, created_tantou_id) VALUES (3010, '764571GR0A', 1, GETDATE(), 999);</v>
      </c>
    </row>
    <row r="3610" spans="26:27">
      <c r="Z3610" s="631">
        <v>1299</v>
      </c>
      <c r="AA3610" s="631" t="str">
        <f t="shared" si="27"/>
        <v>INSERT INTO UPK.main_masters.mm_buhin_no (data_id, buhin_no, coefficient, created_date, created_tantou_id) VALUES (3011, '764561LA0A', 1, GETDATE(), 999);</v>
      </c>
    </row>
    <row r="3611" spans="26:27">
      <c r="Z3611" s="631">
        <v>1300</v>
      </c>
      <c r="AA3611" s="631" t="str">
        <f t="shared" si="27"/>
        <v>INSERT INTO UPK.main_masters.mm_buhin_no (data_id, buhin_no, coefficient, created_date, created_tantou_id) VALUES (3012, '764571LA0A', 1, GETDATE(), 999);</v>
      </c>
    </row>
    <row r="3612" spans="26:27">
      <c r="Z3612" s="631">
        <v>1301</v>
      </c>
      <c r="AA3612" s="631" t="str">
        <f t="shared" si="27"/>
        <v>INSERT INTO UPK.main_masters.mm_buhin_no (data_id, buhin_no, coefficient, created_date, created_tantou_id) VALUES (3013, '764561LA0A-G', 1, GETDATE(), 999);</v>
      </c>
    </row>
    <row r="3613" spans="26:27">
      <c r="Z3613" s="631">
        <v>1302</v>
      </c>
      <c r="AA3613" s="631" t="str">
        <f t="shared" si="27"/>
        <v>INSERT INTO UPK.main_masters.mm_buhin_no (data_id, buhin_no, coefficient, created_date, created_tantou_id) VALUES (3014, '764571LA0A-G', 1, GETDATE(), 999);</v>
      </c>
    </row>
    <row r="3614" spans="26:27">
      <c r="Z3614" s="631">
        <v>1303</v>
      </c>
      <c r="AA3614" s="631" t="str">
        <f t="shared" si="27"/>
        <v>INSERT INTO UPK.main_masters.mm_buhin_no (data_id, buhin_no, coefficient, created_date, created_tantou_id) VALUES (3015, '764564CE0A', 1, GETDATE(), 999);</v>
      </c>
    </row>
    <row r="3615" spans="26:27">
      <c r="Z3615" s="631">
        <v>1304</v>
      </c>
      <c r="AA3615" s="631" t="str">
        <f t="shared" si="27"/>
        <v>INSERT INTO UPK.main_masters.mm_buhin_no (data_id, buhin_no, coefficient, created_date, created_tantou_id) VALUES (3016, '764574CE0A', 1, GETDATE(), 999);</v>
      </c>
    </row>
    <row r="3616" spans="26:27">
      <c r="Z3616" s="631">
        <v>1305</v>
      </c>
      <c r="AA3616" s="631" t="str">
        <f t="shared" si="27"/>
        <v>INSERT INTO UPK.main_masters.mm_buhin_no (data_id, buhin_no, coefficient, created_date, created_tantou_id) VALUES (3017, '764564CE0A-E', 1, GETDATE(), 999);</v>
      </c>
    </row>
    <row r="3617" spans="26:27">
      <c r="Z3617" s="631">
        <v>1306</v>
      </c>
      <c r="AA3617" s="631" t="str">
        <f t="shared" si="27"/>
        <v>INSERT INTO UPK.main_masters.mm_buhin_no (data_id, buhin_no, coefficient, created_date, created_tantou_id) VALUES (3018, '764574CE0A-E', 1, GETDATE(), 999);</v>
      </c>
    </row>
    <row r="3618" spans="26:27">
      <c r="Z3618" s="631">
        <v>1307</v>
      </c>
      <c r="AA3618" s="631" t="str">
        <f t="shared" si="27"/>
        <v>INSERT INTO UPK.main_masters.mm_buhin_no (data_id, buhin_no, coefficient, created_date, created_tantou_id) VALUES (3019, '764564M400', 1, GETDATE(), 999);</v>
      </c>
    </row>
    <row r="3619" spans="26:27">
      <c r="Z3619" s="631">
        <v>1308</v>
      </c>
      <c r="AA3619" s="631" t="str">
        <f t="shared" si="27"/>
        <v>INSERT INTO UPK.main_masters.mm_buhin_no (data_id, buhin_no, coefficient, created_date, created_tantou_id) VALUES (3020, '764574M400', 1, GETDATE(), 999);</v>
      </c>
    </row>
    <row r="3620" spans="26:27">
      <c r="Z3620" s="631">
        <v>1309</v>
      </c>
      <c r="AA3620" s="631" t="str">
        <f t="shared" si="27"/>
        <v>INSERT INTO UPK.main_masters.mm_buhin_no (data_id, buhin_no, coefficient, created_date, created_tantou_id) VALUES (3021, '764566FK0A', 1, GETDATE(), 999);</v>
      </c>
    </row>
    <row r="3621" spans="26:27">
      <c r="Z3621" s="631">
        <v>1310</v>
      </c>
      <c r="AA3621" s="631" t="str">
        <f t="shared" si="27"/>
        <v>INSERT INTO UPK.main_masters.mm_buhin_no (data_id, buhin_no, coefficient, created_date, created_tantou_id) VALUES (3022, '764576FK0A', 1, GETDATE(), 999);</v>
      </c>
    </row>
    <row r="3622" spans="26:27">
      <c r="Z3622" s="631">
        <v>1311</v>
      </c>
      <c r="AA3622" s="631" t="str">
        <f t="shared" si="27"/>
        <v>INSERT INTO UPK.main_masters.mm_buhin_no (data_id, buhin_no, coefficient, created_date, created_tantou_id) VALUES (3023, '764566MA0A', 1, GETDATE(), 999);</v>
      </c>
    </row>
    <row r="3623" spans="26:27">
      <c r="Z3623" s="631">
        <v>1312</v>
      </c>
      <c r="AA3623" s="631" t="str">
        <f t="shared" si="27"/>
        <v>INSERT INTO UPK.main_masters.mm_buhin_no (data_id, buhin_no, coefficient, created_date, created_tantou_id) VALUES (3024, '764576MA0A', 1, GETDATE(), 999);</v>
      </c>
    </row>
    <row r="3624" spans="26:27">
      <c r="Z3624" s="631">
        <v>1313</v>
      </c>
      <c r="AA3624" s="631" t="str">
        <f t="shared" si="27"/>
        <v>INSERT INTO UPK.main_masters.mm_buhin_no (data_id, buhin_no, coefficient, created_date, created_tantou_id) VALUES (3025, '764566MR0A', 1, GETDATE(), 999);</v>
      </c>
    </row>
    <row r="3625" spans="26:27">
      <c r="Z3625" s="631">
        <v>1314</v>
      </c>
      <c r="AA3625" s="631" t="str">
        <f t="shared" si="27"/>
        <v>INSERT INTO UPK.main_masters.mm_buhin_no (data_id, buhin_no, coefficient, created_date, created_tantou_id) VALUES (3026, '764576MR0A', 1, GETDATE(), 999);</v>
      </c>
    </row>
    <row r="3626" spans="26:27">
      <c r="Z3626" s="631">
        <v>1315</v>
      </c>
      <c r="AA3626" s="631" t="str">
        <f t="shared" si="27"/>
        <v>INSERT INTO UPK.main_masters.mm_buhin_no (data_id, buhin_no, coefficient, created_date, created_tantou_id) VALUES (3027, '76456CA000', 1, GETDATE(), 999);</v>
      </c>
    </row>
    <row r="3627" spans="26:27">
      <c r="Z3627" s="631">
        <v>1316</v>
      </c>
      <c r="AA3627" s="631" t="str">
        <f t="shared" si="27"/>
        <v>INSERT INTO UPK.main_masters.mm_buhin_no (data_id, buhin_no, coefficient, created_date, created_tantou_id) VALUES (3028, '76457CA000', 1, GETDATE(), 999);</v>
      </c>
    </row>
    <row r="3628" spans="26:27">
      <c r="Z3628" s="631">
        <v>1317</v>
      </c>
      <c r="AA3628" s="631" t="str">
        <f t="shared" si="27"/>
        <v>INSERT INTO UPK.main_masters.mm_buhin_no (data_id, buhin_no, coefficient, created_date, created_tantou_id) VALUES (3029, '76456EN000', 1, GETDATE(), 999);</v>
      </c>
    </row>
    <row r="3629" spans="26:27">
      <c r="Z3629" s="631">
        <v>1318</v>
      </c>
      <c r="AA3629" s="631" t="str">
        <f t="shared" si="27"/>
        <v>INSERT INTO UPK.main_masters.mm_buhin_no (data_id, buhin_no, coefficient, created_date, created_tantou_id) VALUES (3030, '76457EN000', 1, GETDATE(), 999);</v>
      </c>
    </row>
    <row r="3630" spans="26:27">
      <c r="Z3630" s="631">
        <v>1319</v>
      </c>
      <c r="AA3630" s="631" t="str">
        <f t="shared" si="27"/>
        <v>INSERT INTO UPK.main_masters.mm_buhin_no (data_id, buhin_no, coefficient, created_date, created_tantou_id) VALUES (3031, '76456EN100', 1, GETDATE(), 999);</v>
      </c>
    </row>
    <row r="3631" spans="26:27">
      <c r="Z3631" s="631">
        <v>1320</v>
      </c>
      <c r="AA3631" s="631" t="str">
        <f t="shared" si="27"/>
        <v>INSERT INTO UPK.main_masters.mm_buhin_no (data_id, buhin_no, coefficient, created_date, created_tantou_id) VALUES (3032, '76457EN100', 1, GETDATE(), 999);</v>
      </c>
    </row>
    <row r="3632" spans="26:27">
      <c r="Z3632" s="631">
        <v>1321</v>
      </c>
      <c r="AA3632" s="631" t="str">
        <f t="shared" si="27"/>
        <v>INSERT INTO UPK.main_masters.mm_buhin_no (data_id, buhin_no, coefficient, created_date, created_tantou_id) VALUES (3033, '764583XA0A', 1, GETDATE(), 999);</v>
      </c>
    </row>
    <row r="3633" spans="26:27">
      <c r="Z3633" s="631">
        <v>1322</v>
      </c>
      <c r="AA3633" s="631" t="str">
        <f t="shared" si="27"/>
        <v>INSERT INTO UPK.main_masters.mm_buhin_no (data_id, buhin_no, coefficient, created_date, created_tantou_id) VALUES (3034, '764585TA0A', 1, GETDATE(), 999);</v>
      </c>
    </row>
    <row r="3634" spans="26:27">
      <c r="Z3634" s="631">
        <v>1323</v>
      </c>
      <c r="AA3634" s="631" t="str">
        <f t="shared" si="27"/>
        <v>INSERT INTO UPK.main_masters.mm_buhin_no (data_id, buhin_no, coefficient, created_date, created_tantou_id) VALUES (3035, '764593XA0A', 1, GETDATE(), 999);</v>
      </c>
    </row>
    <row r="3635" spans="26:27">
      <c r="Z3635" s="631">
        <v>1324</v>
      </c>
      <c r="AA3635" s="631" t="str">
        <f t="shared" si="27"/>
        <v>INSERT INTO UPK.main_masters.mm_buhin_no (data_id, buhin_no, coefficient, created_date, created_tantou_id) VALUES (3036, '764595TA0A', 1, GETDATE(), 999);</v>
      </c>
    </row>
    <row r="3636" spans="26:27">
      <c r="Z3636" s="631">
        <v>1325</v>
      </c>
      <c r="AA3636" s="631" t="str">
        <f t="shared" si="27"/>
        <v>INSERT INTO UPK.main_masters.mm_buhin_no (data_id, buhin_no, coefficient, created_date, created_tantou_id) VALUES (3037, '764646RA0A', 1, GETDATE(), 999);</v>
      </c>
    </row>
    <row r="3637" spans="26:27">
      <c r="Z3637" s="631">
        <v>1326</v>
      </c>
      <c r="AA3637" s="631" t="str">
        <f t="shared" si="27"/>
        <v>INSERT INTO UPK.main_masters.mm_buhin_no (data_id, buhin_no, coefficient, created_date, created_tantou_id) VALUES (3038, '764656RA0A', 1, GETDATE(), 999);</v>
      </c>
    </row>
    <row r="3638" spans="26:27">
      <c r="Z3638" s="631">
        <v>1327</v>
      </c>
      <c r="AA3638" s="631" t="str">
        <f t="shared" si="27"/>
        <v>INSERT INTO UPK.main_masters.mm_buhin_no (data_id, buhin_no, coefficient, created_date, created_tantou_id) VALUES (3039, '764664BC1A', 1, GETDATE(), 999);</v>
      </c>
    </row>
    <row r="3639" spans="26:27">
      <c r="Z3639" s="631">
        <v>1328</v>
      </c>
      <c r="AA3639" s="631" t="str">
        <f t="shared" si="27"/>
        <v>INSERT INTO UPK.main_masters.mm_buhin_no (data_id, buhin_no, coefficient, created_date, created_tantou_id) VALUES (3040, '764674BC1A', 1, GETDATE(), 999);</v>
      </c>
    </row>
    <row r="3640" spans="26:27">
      <c r="Z3640" s="631">
        <v>1329</v>
      </c>
      <c r="AA3640" s="631" t="str">
        <f t="shared" si="27"/>
        <v>INSERT INTO UPK.main_masters.mm_buhin_no (data_id, buhin_no, coefficient, created_date, created_tantou_id) VALUES (3041, '764666FK0A', 1, GETDATE(), 999);</v>
      </c>
    </row>
    <row r="3641" spans="26:27">
      <c r="Z3641" s="631">
        <v>1330</v>
      </c>
      <c r="AA3641" s="631" t="str">
        <f t="shared" si="27"/>
        <v>INSERT INTO UPK.main_masters.mm_buhin_no (data_id, buhin_no, coefficient, created_date, created_tantou_id) VALUES (3042, '764676FK0A', 1, GETDATE(), 999);</v>
      </c>
    </row>
    <row r="3642" spans="26:27">
      <c r="Z3642" s="631">
        <v>1331</v>
      </c>
      <c r="AA3642" s="631" t="str">
        <f t="shared" si="27"/>
        <v>INSERT INTO UPK.main_masters.mm_buhin_no (data_id, buhin_no, coefficient, created_date, created_tantou_id) VALUES (3043, '764824CB0A', 1, GETDATE(), 999);</v>
      </c>
    </row>
    <row r="3643" spans="26:27">
      <c r="Z3643" s="631">
        <v>1332</v>
      </c>
      <c r="AA3643" s="631" t="str">
        <f t="shared" si="27"/>
        <v>INSERT INTO UPK.main_masters.mm_buhin_no (data_id, buhin_no, coefficient, created_date, created_tantou_id) VALUES (3044, '764824CB0A-E', 1, GETDATE(), 999);</v>
      </c>
    </row>
    <row r="3644" spans="26:27">
      <c r="Z3644" s="631">
        <v>1333</v>
      </c>
      <c r="AA3644" s="631" t="str">
        <f t="shared" si="27"/>
        <v>INSERT INTO UPK.main_masters.mm_buhin_no (data_id, buhin_no, coefficient, created_date, created_tantou_id) VALUES (3045, '764826RA0A', 1, GETDATE(), 999);</v>
      </c>
    </row>
    <row r="3645" spans="26:27">
      <c r="Z3645" s="631">
        <v>1334</v>
      </c>
      <c r="AA3645" s="631" t="str">
        <f t="shared" si="27"/>
        <v>INSERT INTO UPK.main_masters.mm_buhin_no (data_id, buhin_no, coefficient, created_date, created_tantou_id) VALUES (3046, '764836RA0A', 1, GETDATE(), 999);</v>
      </c>
    </row>
    <row r="3646" spans="26:27">
      <c r="Z3646" s="631">
        <v>1335</v>
      </c>
      <c r="AA3646" s="631" t="str">
        <f t="shared" si="27"/>
        <v>INSERT INTO UPK.main_masters.mm_buhin_no (data_id, buhin_no, coefficient, created_date, created_tantou_id) VALUES (3047, '764826RA1A', 1, GETDATE(), 999);</v>
      </c>
    </row>
    <row r="3647" spans="26:27">
      <c r="Z3647" s="631">
        <v>1336</v>
      </c>
      <c r="AA3647" s="631" t="str">
        <f t="shared" si="27"/>
        <v>INSERT INTO UPK.main_masters.mm_buhin_no (data_id, buhin_no, coefficient, created_date, created_tantou_id) VALUES (3048, '764836RA1A', 1, GETDATE(), 999);</v>
      </c>
    </row>
    <row r="3648" spans="26:27">
      <c r="Z3648" s="631">
        <v>1337</v>
      </c>
      <c r="AA3648" s="631" t="str">
        <f t="shared" si="27"/>
        <v>INSERT INTO UPK.main_masters.mm_buhin_no (data_id, buhin_no, coefficient, created_date, created_tantou_id) VALUES (3049, '764834CB0A', 1, GETDATE(), 999);</v>
      </c>
    </row>
    <row r="3649" spans="26:27">
      <c r="Z3649" s="631">
        <v>1338</v>
      </c>
      <c r="AA3649" s="631" t="str">
        <f t="shared" si="27"/>
        <v>INSERT INTO UPK.main_masters.mm_buhin_no (data_id, buhin_no, coefficient, created_date, created_tantou_id) VALUES (3050, '764836MA0A', 1, GETDATE(), 999);</v>
      </c>
    </row>
    <row r="3650" spans="26:27">
      <c r="Z3650" s="631">
        <v>1339</v>
      </c>
      <c r="AA3650" s="631" t="str">
        <f t="shared" si="27"/>
        <v>INSERT INTO UPK.main_masters.mm_buhin_no (data_id, buhin_no, coefficient, created_date, created_tantou_id) VALUES (3051, '764863VA0B', 1, GETDATE(), 999);</v>
      </c>
    </row>
    <row r="3651" spans="26:27">
      <c r="Z3651" s="631">
        <v>1340</v>
      </c>
      <c r="AA3651" s="631" t="str">
        <f t="shared" si="27"/>
        <v>INSERT INTO UPK.main_masters.mm_buhin_no (data_id, buhin_no, coefficient, created_date, created_tantou_id) VALUES (3052, '764861AA0A', 1, GETDATE(), 999);</v>
      </c>
    </row>
    <row r="3652" spans="26:27">
      <c r="Z3652" s="631">
        <v>1341</v>
      </c>
      <c r="AA3652" s="631" t="str">
        <f t="shared" si="27"/>
        <v>INSERT INTO UPK.main_masters.mm_buhin_no (data_id, buhin_no, coefficient, created_date, created_tantou_id) VALUES (3053, '764871AA0A', 1, GETDATE(), 999);</v>
      </c>
    </row>
    <row r="3653" spans="26:27">
      <c r="Z3653" s="631">
        <v>1342</v>
      </c>
      <c r="AA3653" s="631" t="str">
        <f t="shared" si="27"/>
        <v>INSERT INTO UPK.main_masters.mm_buhin_no (data_id, buhin_no, coefficient, created_date, created_tantou_id) VALUES (3054, '764861AA0A-E', 1, GETDATE(), 999);</v>
      </c>
    </row>
    <row r="3654" spans="26:27">
      <c r="Z3654" s="631">
        <v>1343</v>
      </c>
      <c r="AA3654" s="631" t="str">
        <f t="shared" si="27"/>
        <v>INSERT INTO UPK.main_masters.mm_buhin_no (data_id, buhin_no, coefficient, created_date, created_tantou_id) VALUES (3055, '764871AA0A-E', 1, GETDATE(), 999);</v>
      </c>
    </row>
    <row r="3655" spans="26:27">
      <c r="Z3655" s="631">
        <v>1344</v>
      </c>
      <c r="AA3655" s="631" t="str">
        <f t="shared" si="27"/>
        <v>INSERT INTO UPK.main_masters.mm_buhin_no (data_id, buhin_no, coefficient, created_date, created_tantou_id) VALUES (3056, '764861GR0A', 1, GETDATE(), 999);</v>
      </c>
    </row>
    <row r="3656" spans="26:27">
      <c r="Z3656" s="631">
        <v>1345</v>
      </c>
      <c r="AA3656" s="631" t="str">
        <f t="shared" si="27"/>
        <v>INSERT INTO UPK.main_masters.mm_buhin_no (data_id, buhin_no, coefficient, created_date, created_tantou_id) VALUES (3057, '764871GR0A', 1, GETDATE(), 999);</v>
      </c>
    </row>
    <row r="3657" spans="26:27">
      <c r="Z3657" s="631">
        <v>1346</v>
      </c>
      <c r="AA3657" s="631" t="str">
        <f t="shared" ref="AA3657:AA3720" si="28">$Y$2310&amp;AA1937&amp;", '"&amp;TRIM(AB1937)&amp;"', "&amp;AC1937&amp;", GETDATE(), 999);"</f>
        <v>INSERT INTO UPK.main_masters.mm_buhin_no (data_id, buhin_no, coefficient, created_date, created_tantou_id) VALUES (3058, '76486JN20A', 1, GETDATE(), 999);</v>
      </c>
    </row>
    <row r="3658" spans="26:27">
      <c r="Z3658" s="631">
        <v>1347</v>
      </c>
      <c r="AA3658" s="631" t="str">
        <f t="shared" si="28"/>
        <v>INSERT INTO UPK.main_masters.mm_buhin_no (data_id, buhin_no, coefficient, created_date, created_tantou_id) VALUES (3059, '76487JN20A', 1, GETDATE(), 999);</v>
      </c>
    </row>
    <row r="3659" spans="26:27">
      <c r="Z3659" s="631">
        <v>1348</v>
      </c>
      <c r="AA3659" s="631" t="str">
        <f t="shared" si="28"/>
        <v>INSERT INTO UPK.main_masters.mm_buhin_no (data_id, buhin_no, coefficient, created_date, created_tantou_id) VALUES (3060, '764881GR0A', 1, GETDATE(), 999);</v>
      </c>
    </row>
    <row r="3660" spans="26:27">
      <c r="Z3660" s="631">
        <v>1349</v>
      </c>
      <c r="AA3660" s="631" t="str">
        <f t="shared" si="28"/>
        <v>INSERT INTO UPK.main_masters.mm_buhin_no (data_id, buhin_no, coefficient, created_date, created_tantou_id) VALUES (3061, '764886RA0A', 1, GETDATE(), 999);</v>
      </c>
    </row>
    <row r="3661" spans="26:27">
      <c r="Z3661" s="631">
        <v>1350</v>
      </c>
      <c r="AA3661" s="631" t="str">
        <f t="shared" si="28"/>
        <v>INSERT INTO UPK.main_masters.mm_buhin_no (data_id, buhin_no, coefficient, created_date, created_tantou_id) VALUES (3062, '764896RA0A', 1, GETDATE(), 999);</v>
      </c>
    </row>
    <row r="3662" spans="26:27">
      <c r="Z3662" s="631">
        <v>1351</v>
      </c>
      <c r="AA3662" s="631" t="str">
        <f t="shared" si="28"/>
        <v>INSERT INTO UPK.main_masters.mm_buhin_no (data_id, buhin_no, coefficient, created_date, created_tantou_id) VALUES (3063, '764891GR0A', 1, GETDATE(), 999);</v>
      </c>
    </row>
    <row r="3663" spans="26:27">
      <c r="Z3663" s="631">
        <v>1352</v>
      </c>
      <c r="AA3663" s="631" t="str">
        <f t="shared" si="28"/>
        <v>INSERT INTO UPK.main_masters.mm_buhin_no (data_id, buhin_no, coefficient, created_date, created_tantou_id) VALUES (3064, '764B03VA0A', 1, GETDATE(), 999);</v>
      </c>
    </row>
    <row r="3664" spans="26:27">
      <c r="Z3664" s="631">
        <v>1353</v>
      </c>
      <c r="AA3664" s="631" t="str">
        <f t="shared" si="28"/>
        <v>INSERT INTO UPK.main_masters.mm_buhin_no (data_id, buhin_no, coefficient, created_date, created_tantou_id) VALUES (3065, '764B04M400', 1, GETDATE(), 999);</v>
      </c>
    </row>
    <row r="3665" spans="26:27">
      <c r="Z3665" s="631">
        <v>1354</v>
      </c>
      <c r="AA3665" s="631" t="str">
        <f t="shared" si="28"/>
        <v>INSERT INTO UPK.main_masters.mm_buhin_no (data_id, buhin_no, coefficient, created_date, created_tantou_id) VALUES (3066, '764B14M400', 1, GETDATE(), 999);</v>
      </c>
    </row>
    <row r="3666" spans="26:27">
      <c r="Z3666" s="631">
        <v>1355</v>
      </c>
      <c r="AA3666" s="631" t="str">
        <f t="shared" si="28"/>
        <v>INSERT INTO UPK.main_masters.mm_buhin_no (data_id, buhin_no, coefficient, created_date, created_tantou_id) VALUES (3067, '764B41LA0A', 1, GETDATE(), 999);</v>
      </c>
    </row>
    <row r="3667" spans="26:27">
      <c r="Z3667" s="631">
        <v>1356</v>
      </c>
      <c r="AA3667" s="631" t="str">
        <f t="shared" si="28"/>
        <v>INSERT INTO UPK.main_masters.mm_buhin_no (data_id, buhin_no, coefficient, created_date, created_tantou_id) VALUES (3068, '764B51LA0A', 1, GETDATE(), 999);</v>
      </c>
    </row>
    <row r="3668" spans="26:27">
      <c r="Z3668" s="631">
        <v>1357</v>
      </c>
      <c r="AA3668" s="631" t="str">
        <f t="shared" si="28"/>
        <v>INSERT INTO UPK.main_masters.mm_buhin_no (data_id, buhin_no, coefficient, created_date, created_tantou_id) VALUES (3069, '764B41LB0A', 1, GETDATE(), 999);</v>
      </c>
    </row>
    <row r="3669" spans="26:27">
      <c r="Z3669" s="631">
        <v>1358</v>
      </c>
      <c r="AA3669" s="631" t="str">
        <f t="shared" si="28"/>
        <v>INSERT INTO UPK.main_masters.mm_buhin_no (data_id, buhin_no, coefficient, created_date, created_tantou_id) VALUES (3070, '764B51LB0A', 1, GETDATE(), 999);</v>
      </c>
    </row>
    <row r="3670" spans="26:27">
      <c r="Z3670" s="631">
        <v>1359</v>
      </c>
      <c r="AA3670" s="631" t="str">
        <f t="shared" si="28"/>
        <v>INSERT INTO UPK.main_masters.mm_buhin_no (data_id, buhin_no, coefficient, created_date, created_tantou_id) VALUES (3071, '764B4JN20A', 1, GETDATE(), 999);</v>
      </c>
    </row>
    <row r="3671" spans="26:27">
      <c r="Z3671" s="631">
        <v>1360</v>
      </c>
      <c r="AA3671" s="631" t="str">
        <f t="shared" si="28"/>
        <v>INSERT INTO UPK.main_masters.mm_buhin_no (data_id, buhin_no, coefficient, created_date, created_tantou_id) VALUES (3072, '764B5JN20A', 1, GETDATE(), 999);</v>
      </c>
    </row>
    <row r="3672" spans="26:27">
      <c r="Z3672" s="631">
        <v>1361</v>
      </c>
      <c r="AA3672" s="631" t="str">
        <f t="shared" si="28"/>
        <v>INSERT INTO UPK.main_masters.mm_buhin_no (data_id, buhin_no, coefficient, created_date, created_tantou_id) VALUES (3073, '764B81JB0A', 1, GETDATE(), 999);</v>
      </c>
    </row>
    <row r="3673" spans="26:27">
      <c r="Z3673" s="631">
        <v>1362</v>
      </c>
      <c r="AA3673" s="631" t="str">
        <f t="shared" si="28"/>
        <v>INSERT INTO UPK.main_masters.mm_buhin_no (data_id, buhin_no, coefficient, created_date, created_tantou_id) VALUES (3074, '764B91JB0A', 1, GETDATE(), 999);</v>
      </c>
    </row>
    <row r="3674" spans="26:27">
      <c r="Z3674" s="631">
        <v>1363</v>
      </c>
      <c r="AA3674" s="631" t="str">
        <f t="shared" si="28"/>
        <v>INSERT INTO UPK.main_masters.mm_buhin_no (data_id, buhin_no, coefficient, created_date, created_tantou_id) VALUES (3075, '765161VA0A', 1, GETDATE(), 999);</v>
      </c>
    </row>
    <row r="3675" spans="26:27">
      <c r="Z3675" s="631">
        <v>1364</v>
      </c>
      <c r="AA3675" s="631" t="str">
        <f t="shared" si="28"/>
        <v>INSERT INTO UPK.main_masters.mm_buhin_no (data_id, buhin_no, coefficient, created_date, created_tantou_id) VALUES (3076, '76516JM00A', 1, GETDATE(), 999);</v>
      </c>
    </row>
    <row r="3676" spans="26:27">
      <c r="Z3676" s="631">
        <v>1365</v>
      </c>
      <c r="AA3676" s="631" t="str">
        <f t="shared" si="28"/>
        <v>INSERT INTO UPK.main_masters.mm_buhin_no (data_id, buhin_no, coefficient, created_date, created_tantou_id) VALUES (3077, '76516JN20A', 1, GETDATE(), 999);</v>
      </c>
    </row>
    <row r="3677" spans="26:27">
      <c r="Z3677" s="631">
        <v>1366</v>
      </c>
      <c r="AA3677" s="631" t="str">
        <f t="shared" si="28"/>
        <v>INSERT INTO UPK.main_masters.mm_buhin_no (data_id, buhin_no, coefficient, created_date, created_tantou_id) VALUES (3078, '76516JN20AT1', 1, GETDATE(), 999);</v>
      </c>
    </row>
    <row r="3678" spans="26:27">
      <c r="Z3678" s="631">
        <v>1367</v>
      </c>
      <c r="AA3678" s="631" t="str">
        <f t="shared" si="28"/>
        <v>INSERT INTO UPK.main_masters.mm_buhin_no (data_id, buhin_no, coefficient, created_date, created_tantou_id) VALUES (3079, '765163VA0A', 1, GETDATE(), 999);</v>
      </c>
    </row>
    <row r="3679" spans="26:27">
      <c r="Z3679" s="631">
        <v>1368</v>
      </c>
      <c r="AA3679" s="631" t="str">
        <f t="shared" si="28"/>
        <v>INSERT INTO UPK.main_masters.mm_buhin_no (data_id, buhin_no, coefficient, created_date, created_tantou_id) VALUES (3080, '765173VA0A', 1, GETDATE(), 999);</v>
      </c>
    </row>
    <row r="3680" spans="26:27">
      <c r="Z3680" s="631">
        <v>1369</v>
      </c>
      <c r="AA3680" s="631" t="str">
        <f t="shared" si="28"/>
        <v>INSERT INTO UPK.main_masters.mm_buhin_no (data_id, buhin_no, coefficient, created_date, created_tantou_id) VALUES (3081, '765163XA0A', 1, GETDATE(), 999);</v>
      </c>
    </row>
    <row r="3681" spans="26:27">
      <c r="Z3681" s="631">
        <v>1370</v>
      </c>
      <c r="AA3681" s="631" t="str">
        <f t="shared" si="28"/>
        <v>INSERT INTO UPK.main_masters.mm_buhin_no (data_id, buhin_no, coefficient, created_date, created_tantou_id) VALUES (3082, '765173XA0A', 1, GETDATE(), 999);</v>
      </c>
    </row>
    <row r="3682" spans="26:27">
      <c r="Z3682" s="631">
        <v>1371</v>
      </c>
      <c r="AA3682" s="631" t="str">
        <f t="shared" si="28"/>
        <v>INSERT INTO UPK.main_masters.mm_buhin_no (data_id, buhin_no, coefficient, created_date, created_tantou_id) VALUES (3083, '765163XA2A', 1, GETDATE(), 999);</v>
      </c>
    </row>
    <row r="3683" spans="26:27">
      <c r="Z3683" s="631">
        <v>1372</v>
      </c>
      <c r="AA3683" s="631" t="str">
        <f t="shared" si="28"/>
        <v>INSERT INTO UPK.main_masters.mm_buhin_no (data_id, buhin_no, coefficient, created_date, created_tantou_id) VALUES (3084, '765173XA2A', 1, GETDATE(), 999);</v>
      </c>
    </row>
    <row r="3684" spans="26:27">
      <c r="Z3684" s="631">
        <v>1373</v>
      </c>
      <c r="AA3684" s="631" t="str">
        <f t="shared" si="28"/>
        <v>INSERT INTO UPK.main_masters.mm_buhin_no (data_id, buhin_no, coefficient, created_date, created_tantou_id) VALUES (3085, '765164CC0A', 1, GETDATE(), 999);</v>
      </c>
    </row>
    <row r="3685" spans="26:27">
      <c r="Z3685" s="631">
        <v>1374</v>
      </c>
      <c r="AA3685" s="631" t="str">
        <f t="shared" si="28"/>
        <v>INSERT INTO UPK.main_masters.mm_buhin_no (data_id, buhin_no, coefficient, created_date, created_tantou_id) VALUES (3086, '765174CC0A', 1, GETDATE(), 999);</v>
      </c>
    </row>
    <row r="3686" spans="26:27">
      <c r="Z3686" s="631">
        <v>1375</v>
      </c>
      <c r="AA3686" s="631" t="str">
        <f t="shared" si="28"/>
        <v>INSERT INTO UPK.main_masters.mm_buhin_no (data_id, buhin_no, coefficient, created_date, created_tantou_id) VALUES (3087, '76516JN20AT2', 1, GETDATE(), 999);</v>
      </c>
    </row>
    <row r="3687" spans="26:27">
      <c r="Z3687" s="631">
        <v>1376</v>
      </c>
      <c r="AA3687" s="631" t="str">
        <f t="shared" si="28"/>
        <v>INSERT INTO UPK.main_masters.mm_buhin_no (data_id, buhin_no, coefficient, created_date, created_tantou_id) VALUES (3088, '76517JN20AT2', 1, GETDATE(), 999);</v>
      </c>
    </row>
    <row r="3688" spans="26:27">
      <c r="Z3688" s="631">
        <v>1377</v>
      </c>
      <c r="AA3688" s="631" t="str">
        <f t="shared" si="28"/>
        <v>INSERT INTO UPK.main_masters.mm_buhin_no (data_id, buhin_no, coefficient, created_date, created_tantou_id) VALUES (3089, '765171VA0A', 1, GETDATE(), 999);</v>
      </c>
    </row>
    <row r="3689" spans="26:27">
      <c r="Z3689" s="631">
        <v>1378</v>
      </c>
      <c r="AA3689" s="631" t="str">
        <f t="shared" si="28"/>
        <v>INSERT INTO UPK.main_masters.mm_buhin_no (data_id, buhin_no, coefficient, created_date, created_tantou_id) VALUES (3090, '76517JM00A', 1, GETDATE(), 999);</v>
      </c>
    </row>
    <row r="3690" spans="26:27">
      <c r="Z3690" s="631">
        <v>1379</v>
      </c>
      <c r="AA3690" s="631" t="str">
        <f t="shared" si="28"/>
        <v>INSERT INTO UPK.main_masters.mm_buhin_no (data_id, buhin_no, coefficient, created_date, created_tantou_id) VALUES (3091, '76517JN20A', 1, GETDATE(), 999);</v>
      </c>
    </row>
    <row r="3691" spans="26:27">
      <c r="Z3691" s="631">
        <v>1380</v>
      </c>
      <c r="AA3691" s="631" t="str">
        <f t="shared" si="28"/>
        <v>INSERT INTO UPK.main_masters.mm_buhin_no (data_id, buhin_no, coefficient, created_date, created_tantou_id) VALUES (3092, '76517JN20AT1', 1, GETDATE(), 999);</v>
      </c>
    </row>
    <row r="3692" spans="26:27">
      <c r="Z3692" s="631">
        <v>1381</v>
      </c>
      <c r="AA3692" s="631" t="str">
        <f t="shared" si="28"/>
        <v>INSERT INTO UPK.main_masters.mm_buhin_no (data_id, buhin_no, coefficient, created_date, created_tantou_id) VALUES (3093, '765324CC0A', 1, GETDATE(), 999);</v>
      </c>
    </row>
    <row r="3693" spans="26:27">
      <c r="Z3693" s="631">
        <v>1382</v>
      </c>
      <c r="AA3693" s="631" t="str">
        <f t="shared" si="28"/>
        <v>INSERT INTO UPK.main_masters.mm_buhin_no (data_id, buhin_no, coefficient, created_date, created_tantou_id) VALUES (3094, '76532JM00B', 1, GETDATE(), 999);</v>
      </c>
    </row>
    <row r="3694" spans="26:27">
      <c r="Z3694" s="631">
        <v>1383</v>
      </c>
      <c r="AA3694" s="631" t="str">
        <f t="shared" si="28"/>
        <v>INSERT INTO UPK.main_masters.mm_buhin_no (data_id, buhin_no, coefficient, created_date, created_tantou_id) VALUES (3095, '76532JN20A', 1, GETDATE(), 999);</v>
      </c>
    </row>
    <row r="3695" spans="26:27">
      <c r="Z3695" s="631">
        <v>1384</v>
      </c>
      <c r="AA3695" s="631" t="str">
        <f t="shared" si="28"/>
        <v>INSERT INTO UPK.main_masters.mm_buhin_no (data_id, buhin_no, coefficient, created_date, created_tantou_id) VALUES (3096, '765324CC0AT1', 1, GETDATE(), 999);</v>
      </c>
    </row>
    <row r="3696" spans="26:27">
      <c r="Z3696" s="631">
        <v>1385</v>
      </c>
      <c r="AA3696" s="631" t="str">
        <f t="shared" si="28"/>
        <v>INSERT INTO UPK.main_masters.mm_buhin_no (data_id, buhin_no, coefficient, created_date, created_tantou_id) VALUES (3097, '765334CC0AT1', 1, GETDATE(), 999);</v>
      </c>
    </row>
    <row r="3697" spans="26:27">
      <c r="Z3697" s="631">
        <v>1386</v>
      </c>
      <c r="AA3697" s="631" t="str">
        <f t="shared" si="28"/>
        <v>INSERT INTO UPK.main_masters.mm_buhin_no (data_id, buhin_no, coefficient, created_date, created_tantou_id) VALUES (3098, '765324CC0AT2', 1, GETDATE(), 999);</v>
      </c>
    </row>
    <row r="3698" spans="26:27">
      <c r="Z3698" s="631">
        <v>1387</v>
      </c>
      <c r="AA3698" s="631" t="str">
        <f t="shared" si="28"/>
        <v>INSERT INTO UPK.main_masters.mm_buhin_no (data_id, buhin_no, coefficient, created_date, created_tantou_id) VALUES (3099, '765334CC0AT2', 1, GETDATE(), 999);</v>
      </c>
    </row>
    <row r="3699" spans="26:27">
      <c r="Z3699" s="631">
        <v>1388</v>
      </c>
      <c r="AA3699" s="631" t="str">
        <f t="shared" si="28"/>
        <v>INSERT INTO UPK.main_masters.mm_buhin_no (data_id, buhin_no, coefficient, created_date, created_tantou_id) VALUES (3100, '765326AX0A', 1, GETDATE(), 999);</v>
      </c>
    </row>
    <row r="3700" spans="26:27">
      <c r="Z3700" s="631">
        <v>1389</v>
      </c>
      <c r="AA3700" s="631" t="str">
        <f t="shared" si="28"/>
        <v>INSERT INTO UPK.main_masters.mm_buhin_no (data_id, buhin_no, coefficient, created_date, created_tantou_id) VALUES (3101, '765336AX0A', 1, GETDATE(), 999);</v>
      </c>
    </row>
    <row r="3701" spans="26:27">
      <c r="Z3701" s="631">
        <v>1390</v>
      </c>
      <c r="AA3701" s="631" t="str">
        <f t="shared" si="28"/>
        <v>INSERT INTO UPK.main_masters.mm_buhin_no (data_id, buhin_no, coefficient, created_date, created_tantou_id) VALUES (3102, '76532JM00A', 1, GETDATE(), 999);</v>
      </c>
    </row>
    <row r="3702" spans="26:27">
      <c r="Z3702" s="631">
        <v>1391</v>
      </c>
      <c r="AA3702" s="631" t="str">
        <f t="shared" si="28"/>
        <v>INSERT INTO UPK.main_masters.mm_buhin_no (data_id, buhin_no, coefficient, created_date, created_tantou_id) VALUES (3103, '76533JM00A', 1, GETDATE(), 999);</v>
      </c>
    </row>
    <row r="3703" spans="26:27">
      <c r="Z3703" s="631">
        <v>1392</v>
      </c>
      <c r="AA3703" s="631" t="str">
        <f t="shared" si="28"/>
        <v>INSERT INTO UPK.main_masters.mm_buhin_no (data_id, buhin_no, coefficient, created_date, created_tantou_id) VALUES (3104, '76532JM00B01', 1, GETDATE(), 999);</v>
      </c>
    </row>
    <row r="3704" spans="26:27">
      <c r="Z3704" s="631">
        <v>1393</v>
      </c>
      <c r="AA3704" s="631" t="str">
        <f t="shared" si="28"/>
        <v>INSERT INTO UPK.main_masters.mm_buhin_no (data_id, buhin_no, coefficient, created_date, created_tantou_id) VALUES (3105, '76533JM00B01', 1, GETDATE(), 999);</v>
      </c>
    </row>
    <row r="3705" spans="26:27">
      <c r="Z3705" s="631">
        <v>1394</v>
      </c>
      <c r="AA3705" s="631" t="str">
        <f t="shared" si="28"/>
        <v>INSERT INTO UPK.main_masters.mm_buhin_no (data_id, buhin_no, coefficient, created_date, created_tantou_id) VALUES (3106, '76532JM00B02', 1, GETDATE(), 999);</v>
      </c>
    </row>
    <row r="3706" spans="26:27">
      <c r="Z3706" s="631">
        <v>1395</v>
      </c>
      <c r="AA3706" s="631" t="str">
        <f t="shared" si="28"/>
        <v>INSERT INTO UPK.main_masters.mm_buhin_no (data_id, buhin_no, coefficient, created_date, created_tantou_id) VALUES (3107, '76533JM00B02', 1, GETDATE(), 999);</v>
      </c>
    </row>
    <row r="3707" spans="26:27">
      <c r="Z3707" s="631">
        <v>1396</v>
      </c>
      <c r="AA3707" s="631" t="str">
        <f t="shared" si="28"/>
        <v>INSERT INTO UPK.main_masters.mm_buhin_no (data_id, buhin_no, coefficient, created_date, created_tantou_id) VALUES (3108, '765334CC0A', 1, GETDATE(), 999);</v>
      </c>
    </row>
    <row r="3708" spans="26:27">
      <c r="Z3708" s="631">
        <v>1397</v>
      </c>
      <c r="AA3708" s="631" t="str">
        <f t="shared" si="28"/>
        <v>INSERT INTO UPK.main_masters.mm_buhin_no (data_id, buhin_no, coefficient, created_date, created_tantou_id) VALUES (3109, '76533JM00B', 1, GETDATE(), 999);</v>
      </c>
    </row>
    <row r="3709" spans="26:27">
      <c r="Z3709" s="631">
        <v>1398</v>
      </c>
      <c r="AA3709" s="631" t="str">
        <f t="shared" si="28"/>
        <v>INSERT INTO UPK.main_masters.mm_buhin_no (data_id, buhin_no, coefficient, created_date, created_tantou_id) VALUES (3110, '76533JN20A', 1, GETDATE(), 999);</v>
      </c>
    </row>
    <row r="3710" spans="26:27">
      <c r="Z3710" s="631">
        <v>1399</v>
      </c>
      <c r="AA3710" s="631" t="str">
        <f t="shared" si="28"/>
        <v>INSERT INTO UPK.main_masters.mm_buhin_no (data_id, buhin_no, coefficient, created_date, created_tantou_id) VALUES (3111, '765426AX0A', 1, GETDATE(), 999);</v>
      </c>
    </row>
    <row r="3711" spans="26:27">
      <c r="Z3711" s="631">
        <v>1400</v>
      </c>
      <c r="AA3711" s="631" t="str">
        <f t="shared" si="28"/>
        <v>INSERT INTO UPK.main_masters.mm_buhin_no (data_id, buhin_no, coefficient, created_date, created_tantou_id) VALUES (3112, '765436AX0A', 1, GETDATE(), 999);</v>
      </c>
    </row>
    <row r="3712" spans="26:27">
      <c r="Z3712" s="631">
        <v>1401</v>
      </c>
      <c r="AA3712" s="631" t="str">
        <f t="shared" si="28"/>
        <v>INSERT INTO UPK.main_masters.mm_buhin_no (data_id, buhin_no, coefficient, created_date, created_tantou_id) VALUES (3113, '765465YM0B', 1, GETDATE(), 999);</v>
      </c>
    </row>
    <row r="3713" spans="26:27">
      <c r="Z3713" s="631">
        <v>1402</v>
      </c>
      <c r="AA3713" s="631" t="str">
        <f t="shared" si="28"/>
        <v>INSERT INTO UPK.main_masters.mm_buhin_no (data_id, buhin_no, coefficient, created_date, created_tantou_id) VALUES (3114, '765464M400', 1, GETDATE(), 999);</v>
      </c>
    </row>
    <row r="3714" spans="26:27">
      <c r="Z3714" s="631">
        <v>1403</v>
      </c>
      <c r="AA3714" s="631" t="str">
        <f t="shared" si="28"/>
        <v>INSERT INTO UPK.main_masters.mm_buhin_no (data_id, buhin_no, coefficient, created_date, created_tantou_id) VALUES (3115, '765474M400', 1, GETDATE(), 999);</v>
      </c>
    </row>
    <row r="3715" spans="26:27">
      <c r="Z3715" s="631">
        <v>1404</v>
      </c>
      <c r="AA3715" s="631" t="str">
        <f t="shared" si="28"/>
        <v>INSERT INTO UPK.main_masters.mm_buhin_no (data_id, buhin_no, coefficient, created_date, created_tantou_id) VALUES (3116, '765475YM0B', 1, GETDATE(), 999);</v>
      </c>
    </row>
    <row r="3716" spans="26:27">
      <c r="Z3716" s="631">
        <v>1405</v>
      </c>
      <c r="AA3716" s="631" t="str">
        <f t="shared" si="28"/>
        <v>INSERT INTO UPK.main_masters.mm_buhin_no (data_id, buhin_no, coefficient, created_date, created_tantou_id) VALUES (3117, '765486AX0A', 1, GETDATE(), 999);</v>
      </c>
    </row>
    <row r="3717" spans="26:27">
      <c r="Z3717" s="631">
        <v>1406</v>
      </c>
      <c r="AA3717" s="631" t="str">
        <f t="shared" si="28"/>
        <v>INSERT INTO UPK.main_masters.mm_buhin_no (data_id, buhin_no, coefficient, created_date, created_tantou_id) VALUES (3118, '765496AX0A', 1, GETDATE(), 999);</v>
      </c>
    </row>
    <row r="3718" spans="26:27">
      <c r="Z3718" s="631">
        <v>1407</v>
      </c>
      <c r="AA3718" s="631" t="str">
        <f t="shared" si="28"/>
        <v>INSERT INTO UPK.main_masters.mm_buhin_no (data_id, buhin_no, coefficient, created_date, created_tantou_id) VALUES (3119, '765723VA0A', 1, GETDATE(), 999);</v>
      </c>
    </row>
    <row r="3719" spans="26:27">
      <c r="Z3719" s="631">
        <v>1408</v>
      </c>
      <c r="AA3719" s="631" t="str">
        <f t="shared" si="28"/>
        <v>INSERT INTO UPK.main_masters.mm_buhin_no (data_id, buhin_no, coefficient, created_date, created_tantou_id) VALUES (3120, '765724CC0A', 1, GETDATE(), 999);</v>
      </c>
    </row>
    <row r="3720" spans="26:27">
      <c r="Z3720" s="631">
        <v>1409</v>
      </c>
      <c r="AA3720" s="631" t="str">
        <f t="shared" si="28"/>
        <v>INSERT INTO UPK.main_masters.mm_buhin_no (data_id, buhin_no, coefficient, created_date, created_tantou_id) VALUES (3121, '765724CC0AT1', 1, GETDATE(), 999);</v>
      </c>
    </row>
    <row r="3721" spans="26:27">
      <c r="Z3721" s="631">
        <v>1410</v>
      </c>
      <c r="AA3721" s="631" t="str">
        <f t="shared" ref="AA3721:AA3784" si="29">$Y$2310&amp;AA2001&amp;", '"&amp;TRIM(AB2001)&amp;"', "&amp;AC2001&amp;", GETDATE(), 999);"</f>
        <v>INSERT INTO UPK.main_masters.mm_buhin_no (data_id, buhin_no, coefficient, created_date, created_tantou_id) VALUES (3122, '76572JM00A', 1, GETDATE(), 999);</v>
      </c>
    </row>
    <row r="3722" spans="26:27">
      <c r="Z3722" s="631">
        <v>1411</v>
      </c>
      <c r="AA3722" s="631" t="str">
        <f t="shared" si="29"/>
        <v>INSERT INTO UPK.main_masters.mm_buhin_no (data_id, buhin_no, coefficient, created_date, created_tantou_id) VALUES (3123, '765724CC0AT2', 1, GETDATE(), 999);</v>
      </c>
    </row>
    <row r="3723" spans="26:27">
      <c r="Z3723" s="631">
        <v>1412</v>
      </c>
      <c r="AA3723" s="631" t="str">
        <f t="shared" si="29"/>
        <v>INSERT INTO UPK.main_masters.mm_buhin_no (data_id, buhin_no, coefficient, created_date, created_tantou_id) VALUES (3124, '765734CC0AT2', 1, GETDATE(), 999);</v>
      </c>
    </row>
    <row r="3724" spans="26:27">
      <c r="Z3724" s="631">
        <v>1413</v>
      </c>
      <c r="AA3724" s="631" t="str">
        <f t="shared" si="29"/>
        <v>INSERT INTO UPK.main_masters.mm_buhin_no (data_id, buhin_no, coefficient, created_date, created_tantou_id) VALUES (3125, '765733VA0A', 1, GETDATE(), 999);</v>
      </c>
    </row>
    <row r="3725" spans="26:27">
      <c r="Z3725" s="631">
        <v>1414</v>
      </c>
      <c r="AA3725" s="631" t="str">
        <f t="shared" si="29"/>
        <v>INSERT INTO UPK.main_masters.mm_buhin_no (data_id, buhin_no, coefficient, created_date, created_tantou_id) VALUES (3126, '765734CC0A', 1, GETDATE(), 999);</v>
      </c>
    </row>
    <row r="3726" spans="26:27">
      <c r="Z3726" s="631">
        <v>1415</v>
      </c>
      <c r="AA3726" s="631" t="str">
        <f t="shared" si="29"/>
        <v>INSERT INTO UPK.main_masters.mm_buhin_no (data_id, buhin_no, coefficient, created_date, created_tantou_id) VALUES (3127, '765734CC0AT1', 1, GETDATE(), 999);</v>
      </c>
    </row>
    <row r="3727" spans="26:27">
      <c r="Z3727" s="631">
        <v>1416</v>
      </c>
      <c r="AA3727" s="631" t="str">
        <f t="shared" si="29"/>
        <v>INSERT INTO UPK.main_masters.mm_buhin_no (data_id, buhin_no, coefficient, created_date, created_tantou_id) VALUES (3128, '76573JM00A', 1, GETDATE(), 999);</v>
      </c>
    </row>
    <row r="3728" spans="26:27">
      <c r="Z3728" s="631">
        <v>1417</v>
      </c>
      <c r="AA3728" s="631" t="str">
        <f t="shared" si="29"/>
        <v>INSERT INTO UPK.main_masters.mm_buhin_no (data_id, buhin_no, coefficient, created_date, created_tantou_id) VALUES (3129, '765824CF0B', 1, GETDATE(), 999);</v>
      </c>
    </row>
    <row r="3729" spans="26:27">
      <c r="Z3729" s="631">
        <v>1418</v>
      </c>
      <c r="AA3729" s="631" t="str">
        <f t="shared" si="29"/>
        <v>INSERT INTO UPK.main_masters.mm_buhin_no (data_id, buhin_no, coefficient, created_date, created_tantou_id) VALUES (3130, '765834CF0B', 1, GETDATE(), 999);</v>
      </c>
    </row>
    <row r="3730" spans="26:27">
      <c r="Z3730" s="631">
        <v>1419</v>
      </c>
      <c r="AA3730" s="631" t="str">
        <f t="shared" si="29"/>
        <v>INSERT INTO UPK.main_masters.mm_buhin_no (data_id, buhin_no, coefficient, created_date, created_tantou_id) VALUES (3131, '765841VA0A', 1, GETDATE(), 999);</v>
      </c>
    </row>
    <row r="3731" spans="26:27">
      <c r="Z3731" s="631">
        <v>1420</v>
      </c>
      <c r="AA3731" s="631" t="str">
        <f t="shared" si="29"/>
        <v>INSERT INTO UPK.main_masters.mm_buhin_no (data_id, buhin_no, coefficient, created_date, created_tantou_id) VALUES (3132, '765851VA0A', 1, GETDATE(), 999);</v>
      </c>
    </row>
    <row r="3732" spans="26:27">
      <c r="Z3732" s="631">
        <v>1421</v>
      </c>
      <c r="AA3732" s="631" t="str">
        <f t="shared" si="29"/>
        <v>INSERT INTO UPK.main_masters.mm_buhin_no (data_id, buhin_no, coefficient, created_date, created_tantou_id) VALUES (3133, '765861JA0A', 1, GETDATE(), 999);</v>
      </c>
    </row>
    <row r="3733" spans="26:27">
      <c r="Z3733" s="631">
        <v>1422</v>
      </c>
      <c r="AA3733" s="631" t="str">
        <f t="shared" si="29"/>
        <v>INSERT INTO UPK.main_masters.mm_buhin_no (data_id, buhin_no, coefficient, created_date, created_tantou_id) VALUES (3134, '765863VA0A', 1, GETDATE(), 999);</v>
      </c>
    </row>
    <row r="3734" spans="26:27">
      <c r="Z3734" s="631">
        <v>1423</v>
      </c>
      <c r="AA3734" s="631" t="str">
        <f t="shared" si="29"/>
        <v>INSERT INTO UPK.main_masters.mm_buhin_no (data_id, buhin_no, coefficient, created_date, created_tantou_id) VALUES (3135, '765873VA0A', 1, GETDATE(), 999);</v>
      </c>
    </row>
    <row r="3735" spans="26:27">
      <c r="Z3735" s="631">
        <v>1424</v>
      </c>
      <c r="AA3735" s="631" t="str">
        <f t="shared" si="29"/>
        <v>INSERT INTO UPK.main_masters.mm_buhin_no (data_id, buhin_no, coefficient, created_date, created_tantou_id) VALUES (3136, '765871JA0A', 1, GETDATE(), 999);</v>
      </c>
    </row>
    <row r="3736" spans="26:27">
      <c r="Z3736" s="631">
        <v>1425</v>
      </c>
      <c r="AA3736" s="631" t="str">
        <f t="shared" si="29"/>
        <v>INSERT INTO UPK.main_masters.mm_buhin_no (data_id, buhin_no, coefficient, created_date, created_tantou_id) VALUES (3137, '765F44CC0A', 1, GETDATE(), 999);</v>
      </c>
    </row>
    <row r="3737" spans="26:27">
      <c r="Z3737" s="631">
        <v>1426</v>
      </c>
      <c r="AA3737" s="631" t="str">
        <f t="shared" si="29"/>
        <v>INSERT INTO UPK.main_masters.mm_buhin_no (data_id, buhin_no, coefficient, created_date, created_tantou_id) VALUES (3138, '765F54CC0A', 1, GETDATE(), 999);</v>
      </c>
    </row>
    <row r="3738" spans="26:27">
      <c r="Z3738" s="631">
        <v>1427</v>
      </c>
      <c r="AA3738" s="631" t="str">
        <f t="shared" si="29"/>
        <v>INSERT INTO UPK.main_masters.mm_buhin_no (data_id, buhin_no, coefficient, created_date, created_tantou_id) VALUES (3139, '765F64CF0A', 1, GETDATE(), 999);</v>
      </c>
    </row>
    <row r="3739" spans="26:27">
      <c r="Z3739" s="631">
        <v>1428</v>
      </c>
      <c r="AA3739" s="631" t="str">
        <f t="shared" si="29"/>
        <v>INSERT INTO UPK.main_masters.mm_buhin_no (data_id, buhin_no, coefficient, created_date, created_tantou_id) VALUES (3140, '765F74CF0A', 1, GETDATE(), 999);</v>
      </c>
    </row>
    <row r="3740" spans="26:27">
      <c r="Z3740" s="631">
        <v>1429</v>
      </c>
      <c r="AA3740" s="631" t="str">
        <f t="shared" si="29"/>
        <v>INSERT INTO UPK.main_masters.mm_buhin_no (data_id, buhin_no, coefficient, created_date, created_tantou_id) VALUES (3141, '765M23XA0A', 1, GETDATE(), 999);</v>
      </c>
    </row>
    <row r="3741" spans="26:27">
      <c r="Z3741" s="631">
        <v>1430</v>
      </c>
      <c r="AA3741" s="631" t="str">
        <f t="shared" si="29"/>
        <v>INSERT INTO UPK.main_masters.mm_buhin_no (data_id, buhin_no, coefficient, created_date, created_tantou_id) VALUES (3142, '765M23XC0A', 1, GETDATE(), 999);</v>
      </c>
    </row>
    <row r="3742" spans="26:27">
      <c r="Z3742" s="631">
        <v>1431</v>
      </c>
      <c r="AA3742" s="631" t="str">
        <f t="shared" si="29"/>
        <v>INSERT INTO UPK.main_masters.mm_buhin_no (data_id, buhin_no, coefficient, created_date, created_tantou_id) VALUES (3143, '765M33XA0A', 1, GETDATE(), 999);</v>
      </c>
    </row>
    <row r="3743" spans="26:27">
      <c r="Z3743" s="631">
        <v>1432</v>
      </c>
      <c r="AA3743" s="631" t="str">
        <f t="shared" si="29"/>
        <v>INSERT INTO UPK.main_masters.mm_buhin_no (data_id, buhin_no, coefficient, created_date, created_tantou_id) VALUES (3144, '765M33XC0A', 1, GETDATE(), 999);</v>
      </c>
    </row>
    <row r="3744" spans="26:27">
      <c r="Z3744" s="631">
        <v>1433</v>
      </c>
      <c r="AA3744" s="631" t="str">
        <f t="shared" si="29"/>
        <v>INSERT INTO UPK.main_masters.mm_buhin_no (data_id, buhin_no, coefficient, created_date, created_tantou_id) VALUES (3145, '766324M400-1', 1, GETDATE(), 999);</v>
      </c>
    </row>
    <row r="3745" spans="26:27">
      <c r="Z3745" s="631">
        <v>1434</v>
      </c>
      <c r="AA3745" s="631" t="str">
        <f t="shared" si="29"/>
        <v>INSERT INTO UPK.main_masters.mm_buhin_no (data_id, buhin_no, coefficient, created_date, created_tantou_id) VALUES (3146, '766328H300', 1, GETDATE(), 999);</v>
      </c>
    </row>
    <row r="3746" spans="26:27">
      <c r="Z3746" s="631">
        <v>1435</v>
      </c>
      <c r="AA3746" s="631" t="str">
        <f t="shared" si="29"/>
        <v>INSERT INTO UPK.main_masters.mm_buhin_no (data_id, buhin_no, coefficient, created_date, created_tantou_id) VALUES (3147, '76632JM00A', 1, GETDATE(), 999);</v>
      </c>
    </row>
    <row r="3747" spans="26:27">
      <c r="Z3747" s="631">
        <v>1436</v>
      </c>
      <c r="AA3747" s="631" t="str">
        <f t="shared" si="29"/>
        <v>INSERT INTO UPK.main_masters.mm_buhin_no (data_id, buhin_no, coefficient, created_date, created_tantou_id) VALUES (3148, '766334M400-1', 1, GETDATE(), 999);</v>
      </c>
    </row>
    <row r="3748" spans="26:27">
      <c r="Z3748" s="631">
        <v>1437</v>
      </c>
      <c r="AA3748" s="631" t="str">
        <f t="shared" si="29"/>
        <v>INSERT INTO UPK.main_masters.mm_buhin_no (data_id, buhin_no, coefficient, created_date, created_tantou_id) VALUES (3149, '766338H300', 1, GETDATE(), 999);</v>
      </c>
    </row>
    <row r="3749" spans="26:27">
      <c r="Z3749" s="631">
        <v>1438</v>
      </c>
      <c r="AA3749" s="631" t="str">
        <f t="shared" si="29"/>
        <v>INSERT INTO UPK.main_masters.mm_buhin_no (data_id, buhin_no, coefficient, created_date, created_tantou_id) VALUES (3150, '76633JM00A', 1, GETDATE(), 999);</v>
      </c>
    </row>
    <row r="3750" spans="26:27">
      <c r="Z3750" s="631">
        <v>1439</v>
      </c>
      <c r="AA3750" s="631" t="str">
        <f t="shared" si="29"/>
        <v>INSERT INTO UPK.main_masters.mm_buhin_no (data_id, buhin_no, coefficient, created_date, created_tantou_id) VALUES (3151, '766343VA0A', 1, GETDATE(), 999);</v>
      </c>
    </row>
    <row r="3751" spans="26:27">
      <c r="Z3751" s="631">
        <v>1440</v>
      </c>
      <c r="AA3751" s="631" t="str">
        <f t="shared" si="29"/>
        <v>INSERT INTO UPK.main_masters.mm_buhin_no (data_id, buhin_no, coefficient, created_date, created_tantou_id) VALUES (3152, '766353VA0A', 1, GETDATE(), 999);</v>
      </c>
    </row>
    <row r="3752" spans="26:27">
      <c r="Z3752" s="631">
        <v>1441</v>
      </c>
      <c r="AA3752" s="631" t="str">
        <f t="shared" si="29"/>
        <v>INSERT INTO UPK.main_masters.mm_buhin_no (data_id, buhin_no, coefficient, created_date, created_tantou_id) VALUES (3153, '766344M400', 1, GETDATE(), 999);</v>
      </c>
    </row>
    <row r="3753" spans="26:27">
      <c r="Z3753" s="631">
        <v>1442</v>
      </c>
      <c r="AA3753" s="631" t="str">
        <f t="shared" si="29"/>
        <v>INSERT INTO UPK.main_masters.mm_buhin_no (data_id, buhin_no, coefficient, created_date, created_tantou_id) VALUES (3154, '766354M400', 1, GETDATE(), 999);</v>
      </c>
    </row>
    <row r="3754" spans="26:27">
      <c r="Z3754" s="631">
        <v>1443</v>
      </c>
      <c r="AA3754" s="631" t="str">
        <f t="shared" si="29"/>
        <v>INSERT INTO UPK.main_masters.mm_buhin_no (data_id, buhin_no, coefficient, created_date, created_tantou_id) VALUES (3155, '766344M500', 1, GETDATE(), 999);</v>
      </c>
    </row>
    <row r="3755" spans="26:27">
      <c r="Z3755" s="631">
        <v>1444</v>
      </c>
      <c r="AA3755" s="631" t="str">
        <f t="shared" si="29"/>
        <v>INSERT INTO UPK.main_masters.mm_buhin_no (data_id, buhin_no, coefficient, created_date, created_tantou_id) VALUES (3156, '766354M500', 1, GETDATE(), 999);</v>
      </c>
    </row>
    <row r="3756" spans="26:27">
      <c r="Z3756" s="631">
        <v>1445</v>
      </c>
      <c r="AA3756" s="631" t="str">
        <f t="shared" si="29"/>
        <v>INSERT INTO UPK.main_masters.mm_buhin_no (data_id, buhin_no, coefficient, created_date, created_tantou_id) VALUES (3157, '766348H300', 1, GETDATE(), 999);</v>
      </c>
    </row>
    <row r="3757" spans="26:27">
      <c r="Z3757" s="631">
        <v>1446</v>
      </c>
      <c r="AA3757" s="631" t="str">
        <f t="shared" si="29"/>
        <v>INSERT INTO UPK.main_masters.mm_buhin_no (data_id, buhin_no, coefficient, created_date, created_tantou_id) VALUES (3158, '766358H300', 1, GETDATE(), 999);</v>
      </c>
    </row>
    <row r="3758" spans="26:27">
      <c r="Z3758" s="631">
        <v>1447</v>
      </c>
      <c r="AA3758" s="631" t="str">
        <f t="shared" si="29"/>
        <v>INSERT INTO UPK.main_masters.mm_buhin_no (data_id, buhin_no, coefficient, created_date, created_tantou_id) VALUES (3159, '766366MR0A', 1, GETDATE(), 999);</v>
      </c>
    </row>
    <row r="3759" spans="26:27">
      <c r="Z3759" s="631">
        <v>1448</v>
      </c>
      <c r="AA3759" s="631" t="str">
        <f t="shared" si="29"/>
        <v>INSERT INTO UPK.main_masters.mm_buhin_no (data_id, buhin_no, coefficient, created_date, created_tantou_id) VALUES (3160, '766376MR0A', 1, GETDATE(), 999);</v>
      </c>
    </row>
    <row r="3760" spans="26:27">
      <c r="Z3760" s="631">
        <v>1449</v>
      </c>
      <c r="AA3760" s="631" t="str">
        <f t="shared" si="29"/>
        <v>INSERT INTO UPK.main_masters.mm_buhin_no (data_id, buhin_no, coefficient, created_date, created_tantou_id) VALUES (3161, '766425TA0A', 1, GETDATE(), 999);</v>
      </c>
    </row>
    <row r="3761" spans="26:27">
      <c r="Z3761" s="631">
        <v>1450</v>
      </c>
      <c r="AA3761" s="631" t="str">
        <f t="shared" si="29"/>
        <v>INSERT INTO UPK.main_masters.mm_buhin_no (data_id, buhin_no, coefficient, created_date, created_tantou_id) VALUES (3162, '766435TA0A', 1, GETDATE(), 999);</v>
      </c>
    </row>
    <row r="3762" spans="26:27">
      <c r="Z3762" s="631">
        <v>1451</v>
      </c>
      <c r="AA3762" s="631" t="str">
        <f t="shared" si="29"/>
        <v>INSERT INTO UPK.main_masters.mm_buhin_no (data_id, buhin_no, coefficient, created_date, created_tantou_id) VALUES (3163, '766448H300', 1, GETDATE(), 999);</v>
      </c>
    </row>
    <row r="3763" spans="26:27">
      <c r="Z3763" s="631">
        <v>1452</v>
      </c>
      <c r="AA3763" s="631" t="str">
        <f t="shared" si="29"/>
        <v>INSERT INTO UPK.main_masters.mm_buhin_no (data_id, buhin_no, coefficient, created_date, created_tantou_id) VALUES (3164, '766458H300', 1, GETDATE(), 999);</v>
      </c>
    </row>
    <row r="3764" spans="26:27">
      <c r="Z3764" s="631">
        <v>1453</v>
      </c>
      <c r="AA3764" s="631" t="str">
        <f t="shared" si="29"/>
        <v>INSERT INTO UPK.main_masters.mm_buhin_no (data_id, buhin_no, coefficient, created_date, created_tantou_id) VALUES (3165, '766468H300', 1, GETDATE(), 999);</v>
      </c>
    </row>
    <row r="3765" spans="26:27">
      <c r="Z3765" s="631">
        <v>1454</v>
      </c>
      <c r="AA3765" s="631" t="str">
        <f t="shared" si="29"/>
        <v>INSERT INTO UPK.main_masters.mm_buhin_no (data_id, buhin_no, coefficient, created_date, created_tantou_id) VALUES (3166, '766478H300', 1, GETDATE(), 999);</v>
      </c>
    </row>
    <row r="3766" spans="26:27">
      <c r="Z3766" s="631">
        <v>1455</v>
      </c>
      <c r="AA3766" s="631" t="str">
        <f t="shared" si="29"/>
        <v>INSERT INTO UPK.main_masters.mm_buhin_no (data_id, buhin_no, coefficient, created_date, created_tantou_id) VALUES (3167, '76646EQ500', 1, GETDATE(), 999);</v>
      </c>
    </row>
    <row r="3767" spans="26:27">
      <c r="Z3767" s="631">
        <v>1456</v>
      </c>
      <c r="AA3767" s="631" t="str">
        <f t="shared" si="29"/>
        <v>INSERT INTO UPK.main_masters.mm_buhin_no (data_id, buhin_no, coefficient, created_date, created_tantou_id) VALUES (3168, '76647EQ500', 1, GETDATE(), 999);</v>
      </c>
    </row>
    <row r="3768" spans="26:27">
      <c r="Z3768" s="631">
        <v>1457</v>
      </c>
      <c r="AA3768" s="631" t="str">
        <f t="shared" si="29"/>
        <v>INSERT INTO UPK.main_masters.mm_buhin_no (data_id, buhin_no, coefficient, created_date, created_tantou_id) VALUES (3169, '766543TU0A', 1, GETDATE(), 999);</v>
      </c>
    </row>
    <row r="3769" spans="26:27">
      <c r="Z3769" s="631">
        <v>1458</v>
      </c>
      <c r="AA3769" s="631" t="str">
        <f t="shared" si="29"/>
        <v>INSERT INTO UPK.main_masters.mm_buhin_no (data_id, buhin_no, coefficient, created_date, created_tantou_id) VALUES (3170, '766553TU0A', 1, GETDATE(), 999);</v>
      </c>
    </row>
    <row r="3770" spans="26:27">
      <c r="Z3770" s="631">
        <v>1459</v>
      </c>
      <c r="AA3770" s="631" t="str">
        <f t="shared" si="29"/>
        <v>INSERT INTO UPK.main_masters.mm_buhin_no (data_id, buhin_no, coefficient, created_date, created_tantou_id) VALUES (3171, '76682JM00A', 1, GETDATE(), 999);</v>
      </c>
    </row>
    <row r="3771" spans="26:27">
      <c r="Z3771" s="631">
        <v>1460</v>
      </c>
      <c r="AA3771" s="631" t="str">
        <f t="shared" si="29"/>
        <v>INSERT INTO UPK.main_masters.mm_buhin_no (data_id, buhin_no, coefficient, created_date, created_tantou_id) VALUES (3172, '76683JM00A', 1, GETDATE(), 999);</v>
      </c>
    </row>
    <row r="3772" spans="26:27">
      <c r="Z3772" s="631">
        <v>1461</v>
      </c>
      <c r="AA3772" s="631" t="str">
        <f t="shared" si="29"/>
        <v>INSERT INTO UPK.main_masters.mm_buhin_no (data_id, buhin_no, coefficient, created_date, created_tantou_id) VALUES (3173, '767146RA0A', 1, GETDATE(), 999);</v>
      </c>
    </row>
    <row r="3773" spans="26:27">
      <c r="Z3773" s="631">
        <v>1462</v>
      </c>
      <c r="AA3773" s="631" t="str">
        <f t="shared" si="29"/>
        <v>INSERT INTO UPK.main_masters.mm_buhin_no (data_id, buhin_no, coefficient, created_date, created_tantou_id) VALUES (3174, '767156RA0A', 1, GETDATE(), 999);</v>
      </c>
    </row>
    <row r="3774" spans="26:27">
      <c r="Z3774" s="631">
        <v>1463</v>
      </c>
      <c r="AA3774" s="631" t="str">
        <f t="shared" si="29"/>
        <v>INSERT INTO UPK.main_masters.mm_buhin_no (data_id, buhin_no, coefficient, created_date, created_tantou_id) VALUES (3175, '767223VA0A', 1, GETDATE(), 999);</v>
      </c>
    </row>
    <row r="3775" spans="26:27">
      <c r="Z3775" s="631">
        <v>1464</v>
      </c>
      <c r="AA3775" s="631" t="str">
        <f t="shared" si="29"/>
        <v>INSERT INTO UPK.main_masters.mm_buhin_no (data_id, buhin_no, coefficient, created_date, created_tantou_id) VALUES (3176, '767233VA0A', 1, GETDATE(), 999);</v>
      </c>
    </row>
    <row r="3776" spans="26:27">
      <c r="Z3776" s="631">
        <v>1465</v>
      </c>
      <c r="AA3776" s="631" t="str">
        <f t="shared" si="29"/>
        <v>INSERT INTO UPK.main_masters.mm_buhin_no (data_id, buhin_no, coefficient, created_date, created_tantou_id) VALUES (3177, '76731JN21A', 1, GETDATE(), 999);</v>
      </c>
    </row>
    <row r="3777" spans="26:27">
      <c r="Z3777" s="631">
        <v>1466</v>
      </c>
      <c r="AA3777" s="631" t="str">
        <f t="shared" si="29"/>
        <v>INSERT INTO UPK.main_masters.mm_buhin_no (data_id, buhin_no, coefficient, created_date, created_tantou_id) VALUES (3178, '767421AA0A', 1, GETDATE(), 999);</v>
      </c>
    </row>
    <row r="3778" spans="26:27">
      <c r="Z3778" s="631">
        <v>1467</v>
      </c>
      <c r="AA3778" s="631" t="str">
        <f t="shared" si="29"/>
        <v>INSERT INTO UPK.main_masters.mm_buhin_no (data_id, buhin_no, coefficient, created_date, created_tantou_id) VALUES (3179, '76742EN000', 1, GETDATE(), 999);</v>
      </c>
    </row>
    <row r="3779" spans="26:27">
      <c r="Z3779" s="631">
        <v>1468</v>
      </c>
      <c r="AA3779" s="631" t="str">
        <f t="shared" si="29"/>
        <v>INSERT INTO UPK.main_masters.mm_buhin_no (data_id, buhin_no, coefficient, created_date, created_tantou_id) VALUES (3180, '767424CE1A', 1, GETDATE(), 999);</v>
      </c>
    </row>
    <row r="3780" spans="26:27">
      <c r="Z3780" s="631">
        <v>1469</v>
      </c>
      <c r="AA3780" s="631" t="str">
        <f t="shared" si="29"/>
        <v>INSERT INTO UPK.main_masters.mm_buhin_no (data_id, buhin_no, coefficient, created_date, created_tantou_id) VALUES (3181, '767434CE1A', 1, GETDATE(), 999);</v>
      </c>
    </row>
    <row r="3781" spans="26:27">
      <c r="Z3781" s="631">
        <v>1470</v>
      </c>
      <c r="AA3781" s="631" t="str">
        <f t="shared" si="29"/>
        <v>INSERT INTO UPK.main_masters.mm_buhin_no (data_id, buhin_no, coefficient, created_date, created_tantou_id) VALUES (3182, '767424M400-1', 1, GETDATE(), 999);</v>
      </c>
    </row>
    <row r="3782" spans="26:27">
      <c r="Z3782" s="631">
        <v>1471</v>
      </c>
      <c r="AA3782" s="631" t="str">
        <f t="shared" si="29"/>
        <v>INSERT INTO UPK.main_masters.mm_buhin_no (data_id, buhin_no, coefficient, created_date, created_tantou_id) VALUES (3183, '767434M400-1', 1, GETDATE(), 999);</v>
      </c>
    </row>
    <row r="3783" spans="26:27">
      <c r="Z3783" s="631">
        <v>1472</v>
      </c>
      <c r="AA3783" s="631" t="str">
        <f t="shared" si="29"/>
        <v>INSERT INTO UPK.main_masters.mm_buhin_no (data_id, buhin_no, coefficient, created_date, created_tantou_id) VALUES (3184, '767426MA0A', 1, GETDATE(), 999);</v>
      </c>
    </row>
    <row r="3784" spans="26:27">
      <c r="Z3784" s="631">
        <v>1473</v>
      </c>
      <c r="AA3784" s="631" t="str">
        <f t="shared" si="29"/>
        <v>INSERT INTO UPK.main_masters.mm_buhin_no (data_id, buhin_no, coefficient, created_date, created_tantou_id) VALUES (3185, '767436MA0A', 1, GETDATE(), 999);</v>
      </c>
    </row>
    <row r="3785" spans="26:27">
      <c r="Z3785" s="631">
        <v>1474</v>
      </c>
      <c r="AA3785" s="631" t="str">
        <f t="shared" ref="AA3785:AA3848" si="30">$Y$2310&amp;AA2065&amp;", '"&amp;TRIM(AB2065)&amp;"', "&amp;AC2065&amp;", GETDATE(), 999);"</f>
        <v>INSERT INTO UPK.main_masters.mm_buhin_no (data_id, buhin_no, coefficient, created_date, created_tantou_id) VALUES (3186, '76742JM00A', 1, GETDATE(), 999);</v>
      </c>
    </row>
    <row r="3786" spans="26:27">
      <c r="Z3786" s="631">
        <v>1475</v>
      </c>
      <c r="AA3786" s="631" t="str">
        <f t="shared" si="30"/>
        <v>INSERT INTO UPK.main_masters.mm_buhin_no (data_id, buhin_no, coefficient, created_date, created_tantou_id) VALUES (3187, '76743JM00A', 1, GETDATE(), 999);</v>
      </c>
    </row>
    <row r="3787" spans="26:27">
      <c r="Z3787" s="631">
        <v>1476</v>
      </c>
      <c r="AA3787" s="631" t="str">
        <f t="shared" si="30"/>
        <v>INSERT INTO UPK.main_masters.mm_buhin_no (data_id, buhin_no, coefficient, created_date, created_tantou_id) VALUES (3188, '76742JN20A', 1, GETDATE(), 999);</v>
      </c>
    </row>
    <row r="3788" spans="26:27">
      <c r="Z3788" s="631">
        <v>1477</v>
      </c>
      <c r="AA3788" s="631" t="str">
        <f t="shared" si="30"/>
        <v>INSERT INTO UPK.main_masters.mm_buhin_no (data_id, buhin_no, coefficient, created_date, created_tantou_id) VALUES (3189, '76743JN20A', 1, GETDATE(), 999);</v>
      </c>
    </row>
    <row r="3789" spans="26:27">
      <c r="Z3789" s="631">
        <v>1478</v>
      </c>
      <c r="AA3789" s="631" t="str">
        <f t="shared" si="30"/>
        <v>INSERT INTO UPK.main_masters.mm_buhin_no (data_id, buhin_no, coefficient, created_date, created_tantou_id) VALUES (3190, '767431AA0A', 1, GETDATE(), 999);</v>
      </c>
    </row>
    <row r="3790" spans="26:27">
      <c r="Z3790" s="631">
        <v>1479</v>
      </c>
      <c r="AA3790" s="631" t="str">
        <f t="shared" si="30"/>
        <v>INSERT INTO UPK.main_masters.mm_buhin_no (data_id, buhin_no, coefficient, created_date, created_tantou_id) VALUES (3191, '76743EN000', 1, GETDATE(), 999);</v>
      </c>
    </row>
    <row r="3791" spans="26:27">
      <c r="Z3791" s="631">
        <v>1480</v>
      </c>
      <c r="AA3791" s="631" t="str">
        <f t="shared" si="30"/>
        <v>INSERT INTO UPK.main_masters.mm_buhin_no (data_id, buhin_no, coefficient, created_date, created_tantou_id) VALUES (3192, '76752JN20A', 1, GETDATE(), 999);</v>
      </c>
    </row>
    <row r="3792" spans="26:27">
      <c r="Z3792" s="631">
        <v>1481</v>
      </c>
      <c r="AA3792" s="631" t="str">
        <f t="shared" si="30"/>
        <v>INSERT INTO UPK.main_masters.mm_buhin_no (data_id, buhin_no, coefficient, created_date, created_tantou_id) VALUES (3193, '767521AC0A', 1, GETDATE(), 999);</v>
      </c>
    </row>
    <row r="3793" spans="26:27">
      <c r="Z3793" s="631">
        <v>1482</v>
      </c>
      <c r="AA3793" s="631" t="str">
        <f t="shared" si="30"/>
        <v>INSERT INTO UPK.main_masters.mm_buhin_no (data_id, buhin_no, coefficient, created_date, created_tantou_id) VALUES (3194, '767531AC0A', 1, GETDATE(), 999);</v>
      </c>
    </row>
    <row r="3794" spans="26:27">
      <c r="Z3794" s="631">
        <v>1483</v>
      </c>
      <c r="AA3794" s="631" t="str">
        <f t="shared" si="30"/>
        <v>INSERT INTO UPK.main_masters.mm_buhin_no (data_id, buhin_no, coefficient, created_date, created_tantou_id) VALUES (3195, '767526MA0A', 1, GETDATE(), 999);</v>
      </c>
    </row>
    <row r="3795" spans="26:27">
      <c r="Z3795" s="631">
        <v>1484</v>
      </c>
      <c r="AA3795" s="631" t="str">
        <f t="shared" si="30"/>
        <v>INSERT INTO UPK.main_masters.mm_buhin_no (data_id, buhin_no, coefficient, created_date, created_tantou_id) VALUES (3196, '767536MA0A', 1, GETDATE(), 999);</v>
      </c>
    </row>
    <row r="3796" spans="26:27">
      <c r="Z3796" s="631">
        <v>1485</v>
      </c>
      <c r="AA3796" s="631" t="str">
        <f t="shared" si="30"/>
        <v>INSERT INTO UPK.main_masters.mm_buhin_no (data_id, buhin_no, coefficient, created_date, created_tantou_id) VALUES (3197, '76752CA000', 1, GETDATE(), 999);</v>
      </c>
    </row>
    <row r="3797" spans="26:27">
      <c r="Z3797" s="631">
        <v>1486</v>
      </c>
      <c r="AA3797" s="631" t="str">
        <f t="shared" si="30"/>
        <v>INSERT INTO UPK.main_masters.mm_buhin_no (data_id, buhin_no, coefficient, created_date, created_tantou_id) VALUES (3198, '76753CA000', 1, GETDATE(), 999);</v>
      </c>
    </row>
    <row r="3798" spans="26:27">
      <c r="Z3798" s="631">
        <v>1487</v>
      </c>
      <c r="AA3798" s="631" t="str">
        <f t="shared" si="30"/>
        <v>INSERT INTO UPK.main_masters.mm_buhin_no (data_id, buhin_no, coefficient, created_date, created_tantou_id) VALUES (3199, '76752CN00001', 1, GETDATE(), 999);</v>
      </c>
    </row>
    <row r="3799" spans="26:27">
      <c r="Z3799" s="631">
        <v>1488</v>
      </c>
      <c r="AA3799" s="631" t="str">
        <f t="shared" si="30"/>
        <v>INSERT INTO UPK.main_masters.mm_buhin_no (data_id, buhin_no, coefficient, created_date, created_tantou_id) VALUES (3200, '76753CN00001', 1, GETDATE(), 999);</v>
      </c>
    </row>
    <row r="3800" spans="26:27">
      <c r="Z3800" s="631">
        <v>1489</v>
      </c>
      <c r="AA3800" s="631" t="str">
        <f t="shared" si="30"/>
        <v>INSERT INTO UPK.main_masters.mm_buhin_no (data_id, buhin_no, coefficient, created_date, created_tantou_id) VALUES (3201, '76752EN000', 1, GETDATE(), 999);</v>
      </c>
    </row>
    <row r="3801" spans="26:27">
      <c r="Z3801" s="631">
        <v>1490</v>
      </c>
      <c r="AA3801" s="631" t="str">
        <f t="shared" si="30"/>
        <v>INSERT INTO UPK.main_masters.mm_buhin_no (data_id, buhin_no, coefficient, created_date, created_tantou_id) VALUES (3202, '76753EN000', 1, GETDATE(), 999);</v>
      </c>
    </row>
    <row r="3802" spans="26:27">
      <c r="Z3802" s="631">
        <v>1491</v>
      </c>
      <c r="AA3802" s="631" t="str">
        <f t="shared" si="30"/>
        <v>INSERT INTO UPK.main_masters.mm_buhin_no (data_id, buhin_no, coefficient, created_date, created_tantou_id) VALUES (3203, '76752JG00A', 1, GETDATE(), 999);</v>
      </c>
    </row>
    <row r="3803" spans="26:27">
      <c r="Z3803" s="631">
        <v>1492</v>
      </c>
      <c r="AA3803" s="631" t="str">
        <f t="shared" si="30"/>
        <v>INSERT INTO UPK.main_masters.mm_buhin_no (data_id, buhin_no, coefficient, created_date, created_tantou_id) VALUES (3204, '76753JG00A', 1, GETDATE(), 999);</v>
      </c>
    </row>
    <row r="3804" spans="26:27">
      <c r="Z3804" s="631">
        <v>1493</v>
      </c>
      <c r="AA3804" s="631" t="str">
        <f t="shared" si="30"/>
        <v>INSERT INTO UPK.main_masters.mm_buhin_no (data_id, buhin_no, coefficient, created_date, created_tantou_id) VALUES (3205, '76752JG40A', 1, GETDATE(), 999);</v>
      </c>
    </row>
    <row r="3805" spans="26:27">
      <c r="Z3805" s="631">
        <v>1494</v>
      </c>
      <c r="AA3805" s="631" t="str">
        <f t="shared" si="30"/>
        <v>INSERT INTO UPK.main_masters.mm_buhin_no (data_id, buhin_no, coefficient, created_date, created_tantou_id) VALUES (3206, '76753JG40A', 1, GETDATE(), 999);</v>
      </c>
    </row>
    <row r="3806" spans="26:27">
      <c r="Z3806" s="631">
        <v>1495</v>
      </c>
      <c r="AA3806" s="631" t="str">
        <f t="shared" si="30"/>
        <v>INSERT INTO UPK.main_masters.mm_buhin_no (data_id, buhin_no, coefficient, created_date, created_tantou_id) VALUES (3207, '76753JN20A', 1, GETDATE(), 999);</v>
      </c>
    </row>
    <row r="3807" spans="26:27">
      <c r="Z3807" s="631">
        <v>1496</v>
      </c>
      <c r="AA3807" s="631" t="str">
        <f t="shared" si="30"/>
        <v>INSERT INTO UPK.main_masters.mm_buhin_no (data_id, buhin_no, coefficient, created_date, created_tantou_id) VALUES (3208, '767646RA0A', 1, GETDATE(), 999);</v>
      </c>
    </row>
    <row r="3808" spans="26:27">
      <c r="Z3808" s="631">
        <v>1497</v>
      </c>
      <c r="AA3808" s="631" t="str">
        <f t="shared" si="30"/>
        <v>INSERT INTO UPK.main_masters.mm_buhin_no (data_id, buhin_no, coefficient, created_date, created_tantou_id) VALUES (3209, '767656RA0A', 1, GETDATE(), 999);</v>
      </c>
    </row>
    <row r="3809" spans="26:27">
      <c r="Z3809" s="631">
        <v>1498</v>
      </c>
      <c r="AA3809" s="631" t="str">
        <f t="shared" si="30"/>
        <v>INSERT INTO UPK.main_masters.mm_buhin_no (data_id, buhin_no, coefficient, created_date, created_tantou_id) VALUES (3210, '76776JN20A', 1, GETDATE(), 999);</v>
      </c>
    </row>
    <row r="3810" spans="26:27">
      <c r="Z3810" s="631">
        <v>1499</v>
      </c>
      <c r="AA3810" s="631" t="str">
        <f t="shared" si="30"/>
        <v>INSERT INTO UPK.main_masters.mm_buhin_no (data_id, buhin_no, coefficient, created_date, created_tantou_id) VALUES (3211, '76777JN20A', 1, GETDATE(), 999);</v>
      </c>
    </row>
    <row r="3811" spans="26:27">
      <c r="Z3811" s="631">
        <v>1500</v>
      </c>
      <c r="AA3811" s="631" t="str">
        <f t="shared" si="30"/>
        <v>INSERT INTO UPK.main_masters.mm_buhin_no (data_id, buhin_no, coefficient, created_date, created_tantou_id) VALUES (3212, '767C26MA0A', 1, GETDATE(), 999);</v>
      </c>
    </row>
    <row r="3812" spans="26:27">
      <c r="Z3812" s="631">
        <v>1501</v>
      </c>
      <c r="AA3812" s="631" t="str">
        <f t="shared" si="30"/>
        <v>INSERT INTO UPK.main_masters.mm_buhin_no (data_id, buhin_no, coefficient, created_date, created_tantou_id) VALUES (3213, '767C36MA0A', 1, GETDATE(), 999);</v>
      </c>
    </row>
    <row r="3813" spans="26:27">
      <c r="Z3813" s="631">
        <v>1502</v>
      </c>
      <c r="AA3813" s="631" t="str">
        <f t="shared" si="30"/>
        <v>INSERT INTO UPK.main_masters.mm_buhin_no (data_id, buhin_no, coefficient, created_date, created_tantou_id) VALUES (3214, '767C2JG00A', 1, GETDATE(), 999);</v>
      </c>
    </row>
    <row r="3814" spans="26:27">
      <c r="Z3814" s="631">
        <v>1503</v>
      </c>
      <c r="AA3814" s="631" t="str">
        <f t="shared" si="30"/>
        <v>INSERT INTO UPK.main_masters.mm_buhin_no (data_id, buhin_no, coefficient, created_date, created_tantou_id) VALUES (3215, '767C3JG00A', 1, GETDATE(), 999);</v>
      </c>
    </row>
    <row r="3815" spans="26:27">
      <c r="Z3815" s="631">
        <v>1504</v>
      </c>
      <c r="AA3815" s="631" t="str">
        <f t="shared" si="30"/>
        <v>INSERT INTO UPK.main_masters.mm_buhin_no (data_id, buhin_no, coefficient, created_date, created_tantou_id) VALUES (3216, '767C2JM00A', 1, GETDATE(), 999);</v>
      </c>
    </row>
    <row r="3816" spans="26:27">
      <c r="Z3816" s="631">
        <v>1505</v>
      </c>
      <c r="AA3816" s="631" t="str">
        <f t="shared" si="30"/>
        <v>INSERT INTO UPK.main_masters.mm_buhin_no (data_id, buhin_no, coefficient, created_date, created_tantou_id) VALUES (3217, '767C3JM00A', 1, GETDATE(), 999);</v>
      </c>
    </row>
    <row r="3817" spans="26:27">
      <c r="Z3817" s="631">
        <v>1506</v>
      </c>
      <c r="AA3817" s="631" t="str">
        <f t="shared" si="30"/>
        <v>INSERT INTO UPK.main_masters.mm_buhin_no (data_id, buhin_no, coefficient, created_date, created_tantou_id) VALUES (3218, '767C41LA0A', 1, GETDATE(), 999);</v>
      </c>
    </row>
    <row r="3818" spans="26:27">
      <c r="Z3818" s="631">
        <v>1507</v>
      </c>
      <c r="AA3818" s="631" t="str">
        <f t="shared" si="30"/>
        <v>INSERT INTO UPK.main_masters.mm_buhin_no (data_id, buhin_no, coefficient, created_date, created_tantou_id) VALUES (3219, '767C51LA0A', 1, GETDATE(), 999);</v>
      </c>
    </row>
    <row r="3819" spans="26:27">
      <c r="Z3819" s="631">
        <v>1508</v>
      </c>
      <c r="AA3819" s="631" t="str">
        <f t="shared" si="30"/>
        <v>INSERT INTO UPK.main_masters.mm_buhin_no (data_id, buhin_no, coefficient, created_date, created_tantou_id) VALUES (3220, '768060W001', 1, GETDATE(), 999);</v>
      </c>
    </row>
    <row r="3820" spans="26:27">
      <c r="Z3820" s="631">
        <v>1509</v>
      </c>
      <c r="AA3820" s="631" t="str">
        <f t="shared" si="30"/>
        <v>INSERT INTO UPK.main_masters.mm_buhin_no (data_id, buhin_no, coefficient, created_date, created_tantou_id) VALUES (3221, '768070W001', 1, GETDATE(), 999);</v>
      </c>
    </row>
    <row r="3821" spans="26:27">
      <c r="Z3821" s="631">
        <v>1510</v>
      </c>
      <c r="AA3821" s="631" t="str">
        <f t="shared" si="30"/>
        <v>INSERT INTO UPK.main_masters.mm_buhin_no (data_id, buhin_no, coefficient, created_date, created_tantou_id) VALUES (3222, '775323XA0AUF', 1, GETDATE(), 999);</v>
      </c>
    </row>
    <row r="3822" spans="26:27">
      <c r="Z3822" s="631">
        <v>1511</v>
      </c>
      <c r="AA3822" s="631" t="str">
        <f t="shared" si="30"/>
        <v>INSERT INTO UPK.main_masters.mm_buhin_no (data_id, buhin_no, coefficient, created_date, created_tantou_id) VALUES (3223, '775323XA2CUF', 1, GETDATE(), 999);</v>
      </c>
    </row>
    <row r="3823" spans="26:27">
      <c r="Z3823" s="631">
        <v>1512</v>
      </c>
      <c r="AA3823" s="631" t="str">
        <f t="shared" si="30"/>
        <v>INSERT INTO UPK.main_masters.mm_buhin_no (data_id, buhin_no, coefficient, created_date, created_tantou_id) VALUES (3224, '775323YB0CUF', 1, GETDATE(), 999);</v>
      </c>
    </row>
    <row r="3824" spans="26:27">
      <c r="Z3824" s="631">
        <v>1513</v>
      </c>
      <c r="AA3824" s="631" t="str">
        <f t="shared" si="30"/>
        <v>INSERT INTO UPK.main_masters.mm_buhin_no (data_id, buhin_no, coefficient, created_date, created_tantou_id) VALUES (3225, '775323YF2AUF', 1, GETDATE(), 999);</v>
      </c>
    </row>
    <row r="3825" spans="26:27">
      <c r="Z3825" s="631">
        <v>1514</v>
      </c>
      <c r="AA3825" s="631" t="str">
        <f t="shared" si="30"/>
        <v>INSERT INTO UPK.main_masters.mm_buhin_no (data_id, buhin_no, coefficient, created_date, created_tantou_id) VALUES (3226, '775333YB0AUF', 1, GETDATE(), 999);</v>
      </c>
    </row>
    <row r="3826" spans="26:27">
      <c r="Z3826" s="631">
        <v>1515</v>
      </c>
      <c r="AA3826" s="631" t="str">
        <f t="shared" si="30"/>
        <v>INSERT INTO UPK.main_masters.mm_buhin_no (data_id, buhin_no, coefficient, created_date, created_tantou_id) VALUES (3227, '775333YD0BUF', 1, GETDATE(), 999);</v>
      </c>
    </row>
    <row r="3827" spans="26:27">
      <c r="Z3827" s="631">
        <v>1516</v>
      </c>
      <c r="AA3827" s="631" t="str">
        <f t="shared" si="30"/>
        <v>INSERT INTO UPK.main_masters.mm_buhin_no (data_id, buhin_no, coefficient, created_date, created_tantou_id) VALUES (3228, '775333YE2AUF', 1, GETDATE(), 999);</v>
      </c>
    </row>
    <row r="3828" spans="26:27">
      <c r="Z3828" s="631">
        <v>1517</v>
      </c>
      <c r="AA3828" s="631" t="str">
        <f t="shared" si="30"/>
        <v>INSERT INTO UPK.main_masters.mm_buhin_no (data_id, buhin_no, coefficient, created_date, created_tantou_id) VALUES (3229, '775333YF2BUF', 1, GETDATE(), 999);</v>
      </c>
    </row>
    <row r="3829" spans="26:27">
      <c r="Z3829" s="631">
        <v>1518</v>
      </c>
      <c r="AA3829" s="631" t="str">
        <f t="shared" si="30"/>
        <v>INSERT INTO UPK.main_masters.mm_buhin_no (data_id, buhin_no, coefficient, created_date, created_tantou_id) VALUES (3230, '775363XA0A', 1, GETDATE(), 999);</v>
      </c>
    </row>
    <row r="3830" spans="26:27">
      <c r="Z3830" s="631">
        <v>1519</v>
      </c>
      <c r="AA3830" s="631" t="str">
        <f t="shared" si="30"/>
        <v>INSERT INTO UPK.main_masters.mm_buhin_no (data_id, buhin_no, coefficient, created_date, created_tantou_id) VALUES (3231, '775373XA0A', 1, GETDATE(), 999);</v>
      </c>
    </row>
    <row r="3831" spans="26:27">
      <c r="Z3831" s="631">
        <v>1520</v>
      </c>
      <c r="AA3831" s="631" t="str">
        <f t="shared" si="30"/>
        <v>INSERT INTO UPK.main_masters.mm_buhin_no (data_id, buhin_no, coefficient, created_date, created_tantou_id) VALUES (3232, '775523YF2AUF', 1, GETDATE(), 999);</v>
      </c>
    </row>
    <row r="3832" spans="26:27">
      <c r="Z3832" s="631">
        <v>1521</v>
      </c>
      <c r="AA3832" s="631" t="str">
        <f t="shared" si="30"/>
        <v>INSERT INTO UPK.main_masters.mm_buhin_no (data_id, buhin_no, coefficient, created_date, created_tantou_id) VALUES (3233, '775533YE2AUF', 1, GETDATE(), 999);</v>
      </c>
    </row>
    <row r="3833" spans="26:27">
      <c r="Z3833" s="631">
        <v>1522</v>
      </c>
      <c r="AA3833" s="631" t="str">
        <f t="shared" si="30"/>
        <v>INSERT INTO UPK.main_masters.mm_buhin_no (data_id, buhin_no, coefficient, created_date, created_tantou_id) VALUES (3234, '775743XA0A', 1, GETDATE(), 999);</v>
      </c>
    </row>
    <row r="3834" spans="26:27">
      <c r="Z3834" s="631">
        <v>1523</v>
      </c>
      <c r="AA3834" s="631" t="str">
        <f t="shared" si="30"/>
        <v>INSERT INTO UPK.main_masters.mm_buhin_no (data_id, buhin_no, coefficient, created_date, created_tantou_id) VALUES (3235, '775753XA0A', 1, GETDATE(), 999);</v>
      </c>
    </row>
    <row r="3835" spans="26:27">
      <c r="Z3835" s="631">
        <v>1524</v>
      </c>
      <c r="AA3835" s="631" t="str">
        <f t="shared" si="30"/>
        <v>INSERT INTO UPK.main_masters.mm_buhin_no (data_id, buhin_no, coefficient, created_date, created_tantou_id) VALUES (3236, '775983XC8A', 1, GETDATE(), 999);</v>
      </c>
    </row>
    <row r="3836" spans="26:27">
      <c r="Z3836" s="631">
        <v>1525</v>
      </c>
      <c r="AA3836" s="631" t="str">
        <f t="shared" si="30"/>
        <v>INSERT INTO UPK.main_masters.mm_buhin_no (data_id, buhin_no, coefficient, created_date, created_tantou_id) VALUES (3237, '776143VA0A', 1, GETDATE(), 999);</v>
      </c>
    </row>
    <row r="3837" spans="26:27">
      <c r="Z3837" s="631">
        <v>1526</v>
      </c>
      <c r="AA3837" s="631" t="str">
        <f t="shared" si="30"/>
        <v>INSERT INTO UPK.main_masters.mm_buhin_no (data_id, buhin_no, coefficient, created_date, created_tantou_id) VALUES (3238, '776153VA0A', 1, GETDATE(), 999);</v>
      </c>
    </row>
    <row r="3838" spans="26:27">
      <c r="Z3838" s="631">
        <v>1527</v>
      </c>
      <c r="AA3838" s="631" t="str">
        <f t="shared" si="30"/>
        <v>INSERT INTO UPK.main_masters.mm_buhin_no (data_id, buhin_no, coefficient, created_date, created_tantou_id) VALUES (3239, '77632JM00A', 1, GETDATE(), 999);</v>
      </c>
    </row>
    <row r="3839" spans="26:27">
      <c r="Z3839" s="631">
        <v>1528</v>
      </c>
      <c r="AA3839" s="631" t="str">
        <f t="shared" si="30"/>
        <v>INSERT INTO UPK.main_masters.mm_buhin_no (data_id, buhin_no, coefficient, created_date, created_tantou_id) VALUES (3240, '77633JM00A', 1, GETDATE(), 999);</v>
      </c>
    </row>
    <row r="3840" spans="26:27">
      <c r="Z3840" s="631">
        <v>1529</v>
      </c>
      <c r="AA3840" s="631" t="str">
        <f t="shared" si="30"/>
        <v>INSERT INTO UPK.main_masters.mm_buhin_no (data_id, buhin_no, coefficient, created_date, created_tantou_id) VALUES (3241, '77646JM00A', 1, GETDATE(), 999);</v>
      </c>
    </row>
    <row r="3841" spans="26:27">
      <c r="Z3841" s="631">
        <v>1530</v>
      </c>
      <c r="AA3841" s="631" t="str">
        <f t="shared" si="30"/>
        <v>INSERT INTO UPK.main_masters.mm_buhin_no (data_id, buhin_no, coefficient, created_date, created_tantou_id) VALUES (3242, '77647JM00A', 1, GETDATE(), 999);</v>
      </c>
    </row>
    <row r="3842" spans="26:27">
      <c r="Z3842" s="631">
        <v>1531</v>
      </c>
      <c r="AA3842" s="631" t="str">
        <f t="shared" si="30"/>
        <v>INSERT INTO UPK.main_masters.mm_buhin_no (data_id, buhin_no, coefficient, created_date, created_tantou_id) VALUES (3243, '776483VA0A', 1, GETDATE(), 999);</v>
      </c>
    </row>
    <row r="3843" spans="26:27">
      <c r="Z3843" s="631">
        <v>1532</v>
      </c>
      <c r="AA3843" s="631" t="str">
        <f t="shared" si="30"/>
        <v>INSERT INTO UPK.main_masters.mm_buhin_no (data_id, buhin_no, coefficient, created_date, created_tantou_id) VALUES (3244, '776488H300', 1, GETDATE(), 999);</v>
      </c>
    </row>
    <row r="3844" spans="26:27">
      <c r="Z3844" s="631">
        <v>1533</v>
      </c>
      <c r="AA3844" s="631" t="str">
        <f t="shared" si="30"/>
        <v>INSERT INTO UPK.main_masters.mm_buhin_no (data_id, buhin_no, coefficient, created_date, created_tantou_id) VALUES (3245, '776498H300', 1, GETDATE(), 999);</v>
      </c>
    </row>
    <row r="3845" spans="26:27">
      <c r="Z3845" s="631">
        <v>1534</v>
      </c>
      <c r="AA3845" s="631" t="str">
        <f t="shared" si="30"/>
        <v>INSERT INTO UPK.main_masters.mm_buhin_no (data_id, buhin_no, coefficient, created_date, created_tantou_id) VALUES (3246, '776493VA0A', 1, GETDATE(), 999);</v>
      </c>
    </row>
    <row r="3846" spans="26:27">
      <c r="Z3846" s="631">
        <v>1535</v>
      </c>
      <c r="AA3846" s="631" t="str">
        <f t="shared" si="30"/>
        <v>INSERT INTO UPK.main_masters.mm_buhin_no (data_id, buhin_no, coefficient, created_date, created_tantou_id) VALUES (3247, '77652JM00A', 1, GETDATE(), 999);</v>
      </c>
    </row>
    <row r="3847" spans="26:27">
      <c r="Z3847" s="631">
        <v>1536</v>
      </c>
      <c r="AA3847" s="631" t="str">
        <f t="shared" si="30"/>
        <v>INSERT INTO UPK.main_masters.mm_buhin_no (data_id, buhin_no, coefficient, created_date, created_tantou_id) VALUES (3248, '77653JM00A', 1, GETDATE(), 999);</v>
      </c>
    </row>
    <row r="3848" spans="26:27">
      <c r="Z3848" s="631">
        <v>1537</v>
      </c>
      <c r="AA3848" s="631" t="str">
        <f t="shared" si="30"/>
        <v>INSERT INTO UPK.main_masters.mm_buhin_no (data_id, buhin_no, coefficient, created_date, created_tantou_id) VALUES (3249, '776626MR0A', 1, GETDATE(), 999);</v>
      </c>
    </row>
    <row r="3849" spans="26:27">
      <c r="Z3849" s="631">
        <v>1538</v>
      </c>
      <c r="AA3849" s="631" t="str">
        <f t="shared" ref="AA3849:AA3912" si="31">$Y$2310&amp;AA2129&amp;", '"&amp;TRIM(AB2129)&amp;"', "&amp;AC2129&amp;", GETDATE(), 999);"</f>
        <v>INSERT INTO UPK.main_masters.mm_buhin_no (data_id, buhin_no, coefficient, created_date, created_tantou_id) VALUES (3250, '776636MR0A', 1, GETDATE(), 999);</v>
      </c>
    </row>
    <row r="3850" spans="26:27">
      <c r="Z3850" s="631">
        <v>1539</v>
      </c>
      <c r="AA3850" s="631" t="str">
        <f t="shared" si="31"/>
        <v>INSERT INTO UPK.main_masters.mm_buhin_no (data_id, buhin_no, coefficient, created_date, created_tantou_id) VALUES (3251, '781186MA0A', 1, GETDATE(), 999);</v>
      </c>
    </row>
    <row r="3851" spans="26:27">
      <c r="Z3851" s="631">
        <v>1540</v>
      </c>
      <c r="AA3851" s="631" t="str">
        <f t="shared" si="31"/>
        <v>INSERT INTO UPK.main_masters.mm_buhin_no (data_id, buhin_no, coefficient, created_date, created_tantou_id) VALUES (3252, '781180N000', 1, GETDATE(), 999);</v>
      </c>
    </row>
    <row r="3852" spans="26:27">
      <c r="Z3852" s="631">
        <v>1541</v>
      </c>
      <c r="AA3852" s="631" t="str">
        <f t="shared" si="31"/>
        <v>INSERT INTO UPK.main_masters.mm_buhin_no (data_id, buhin_no, coefficient, created_date, created_tantou_id) VALUES (3253, '781190N000', 1, GETDATE(), 999);</v>
      </c>
    </row>
    <row r="3853" spans="26:27">
      <c r="Z3853" s="631">
        <v>1542</v>
      </c>
      <c r="AA3853" s="631" t="str">
        <f t="shared" si="31"/>
        <v>INSERT INTO UPK.main_masters.mm_buhin_no (data_id, buhin_no, coefficient, created_date, created_tantou_id) VALUES (3254, '781186MA0AUF', 1, GETDATE(), 999);</v>
      </c>
    </row>
    <row r="3854" spans="26:27">
      <c r="Z3854" s="631">
        <v>1543</v>
      </c>
      <c r="AA3854" s="631" t="str">
        <f t="shared" si="31"/>
        <v>INSERT INTO UPK.main_masters.mm_buhin_no (data_id, buhin_no, coefficient, created_date, created_tantou_id) VALUES (3255, '781196MA0AUF', 1, GETDATE(), 999);</v>
      </c>
    </row>
    <row r="3855" spans="26:27">
      <c r="Z3855" s="631">
        <v>1544</v>
      </c>
      <c r="AA3855" s="631" t="str">
        <f t="shared" si="31"/>
        <v>INSERT INTO UPK.main_masters.mm_buhin_no (data_id, buhin_no, coefficient, created_date, created_tantou_id) VALUES (3256, '781188H300', 1, GETDATE(), 999);</v>
      </c>
    </row>
    <row r="3856" spans="26:27">
      <c r="Z3856" s="631">
        <v>1545</v>
      </c>
      <c r="AA3856" s="631" t="str">
        <f t="shared" si="31"/>
        <v>INSERT INTO UPK.main_masters.mm_buhin_no (data_id, buhin_no, coefficient, created_date, created_tantou_id) VALUES (3257, '781198H300', 1, GETDATE(), 999);</v>
      </c>
    </row>
    <row r="3857" spans="26:27">
      <c r="Z3857" s="631">
        <v>1546</v>
      </c>
      <c r="AA3857" s="631" t="str">
        <f t="shared" si="31"/>
        <v>INSERT INTO UPK.main_masters.mm_buhin_no (data_id, buhin_no, coefficient, created_date, created_tantou_id) VALUES (3258, '781188H710', 1, GETDATE(), 999);</v>
      </c>
    </row>
    <row r="3858" spans="26:27">
      <c r="Z3858" s="631">
        <v>1547</v>
      </c>
      <c r="AA3858" s="631" t="str">
        <f t="shared" si="31"/>
        <v>INSERT INTO UPK.main_masters.mm_buhin_no (data_id, buhin_no, coefficient, created_date, created_tantou_id) VALUES (3259, '781198H710', 1, GETDATE(), 999);</v>
      </c>
    </row>
    <row r="3859" spans="26:27">
      <c r="Z3859" s="631">
        <v>1548</v>
      </c>
      <c r="AA3859" s="631" t="str">
        <f t="shared" si="31"/>
        <v>INSERT INTO UPK.main_masters.mm_buhin_no (data_id, buhin_no, coefficient, created_date, created_tantou_id) VALUES (3260, '781196MA0A', 1, GETDATE(), 999);</v>
      </c>
    </row>
    <row r="3860" spans="26:27">
      <c r="Z3860" s="631">
        <v>1549</v>
      </c>
      <c r="AA3860" s="631" t="str">
        <f t="shared" si="31"/>
        <v>INSERT INTO UPK.main_masters.mm_buhin_no (data_id, buhin_no, coefficient, created_date, created_tantou_id) VALUES (3261, '781324M500', 1, GETDATE(), 999);</v>
      </c>
    </row>
    <row r="3861" spans="26:27">
      <c r="Z3861" s="631">
        <v>1550</v>
      </c>
      <c r="AA3861" s="631" t="str">
        <f t="shared" si="31"/>
        <v>INSERT INTO UPK.main_masters.mm_buhin_no (data_id, buhin_no, coefficient, created_date, created_tantou_id) VALUES (3262, '781334M500', 1, GETDATE(), 999);</v>
      </c>
    </row>
    <row r="3862" spans="26:27">
      <c r="Z3862" s="631">
        <v>1551</v>
      </c>
      <c r="AA3862" s="631" t="str">
        <f t="shared" si="31"/>
        <v>INSERT INTO UPK.main_masters.mm_buhin_no (data_id, buhin_no, coefficient, created_date, created_tantou_id) VALUES (3263, '78136JN20A', 1, GETDATE(), 999);</v>
      </c>
    </row>
    <row r="3863" spans="26:27">
      <c r="Z3863" s="631">
        <v>1552</v>
      </c>
      <c r="AA3863" s="631" t="str">
        <f t="shared" si="31"/>
        <v>INSERT INTO UPK.main_masters.mm_buhin_no (data_id, buhin_no, coefficient, created_date, created_tantou_id) VALUES (3264, '781364M500', 1, GETDATE(), 999);</v>
      </c>
    </row>
    <row r="3864" spans="26:27">
      <c r="Z3864" s="631">
        <v>1553</v>
      </c>
      <c r="AA3864" s="631" t="str">
        <f t="shared" si="31"/>
        <v>INSERT INTO UPK.main_masters.mm_buhin_no (data_id, buhin_no, coefficient, created_date, created_tantou_id) VALUES (3265, '781374M500', 1, GETDATE(), 999);</v>
      </c>
    </row>
    <row r="3865" spans="26:27">
      <c r="Z3865" s="631">
        <v>1554</v>
      </c>
      <c r="AA3865" s="631" t="str">
        <f t="shared" si="31"/>
        <v>INSERT INTO UPK.main_masters.mm_buhin_no (data_id, buhin_no, coefficient, created_date, created_tantou_id) VALUES (3266, '781369Y000', 1, GETDATE(), 999);</v>
      </c>
    </row>
    <row r="3866" spans="26:27">
      <c r="Z3866" s="631">
        <v>1555</v>
      </c>
      <c r="AA3866" s="631" t="str">
        <f t="shared" si="31"/>
        <v>INSERT INTO UPK.main_masters.mm_buhin_no (data_id, buhin_no, coefficient, created_date, created_tantou_id) VALUES (3267, '781379Y000', 1, GETDATE(), 999);</v>
      </c>
    </row>
    <row r="3867" spans="26:27">
      <c r="Z3867" s="631">
        <v>1556</v>
      </c>
      <c r="AA3867" s="631" t="str">
        <f t="shared" si="31"/>
        <v>INSERT INTO UPK.main_masters.mm_buhin_no (data_id, buhin_no, coefficient, created_date, created_tantou_id) VALUES (3268, '78137JN20A', 1, GETDATE(), 999);</v>
      </c>
    </row>
    <row r="3868" spans="26:27">
      <c r="Z3868" s="631">
        <v>1557</v>
      </c>
      <c r="AA3868" s="631" t="str">
        <f t="shared" si="31"/>
        <v>INSERT INTO UPK.main_masters.mm_buhin_no (data_id, buhin_no, coefficient, created_date, created_tantou_id) VALUES (3269, '781426N600', 1, GETDATE(), 999);</v>
      </c>
    </row>
    <row r="3869" spans="26:27">
      <c r="Z3869" s="631">
        <v>1558</v>
      </c>
      <c r="AA3869" s="631" t="str">
        <f t="shared" si="31"/>
        <v>INSERT INTO UPK.main_masters.mm_buhin_no (data_id, buhin_no, coefficient, created_date, created_tantou_id) VALUES (3270, '781429Y00001', 1, GETDATE(), 999);</v>
      </c>
    </row>
    <row r="3870" spans="26:27">
      <c r="Z3870" s="631">
        <v>1559</v>
      </c>
      <c r="AA3870" s="631" t="str">
        <f t="shared" si="31"/>
        <v>INSERT INTO UPK.main_masters.mm_buhin_no (data_id, buhin_no, coefficient, created_date, created_tantou_id) VALUES (3271, '781424M500', 1, GETDATE(), 999);</v>
      </c>
    </row>
    <row r="3871" spans="26:27">
      <c r="Z3871" s="631">
        <v>1560</v>
      </c>
      <c r="AA3871" s="631" t="str">
        <f t="shared" si="31"/>
        <v>INSERT INTO UPK.main_masters.mm_buhin_no (data_id, buhin_no, coefficient, created_date, created_tantou_id) VALUES (3272, '781434M500', 1, GETDATE(), 999);</v>
      </c>
    </row>
    <row r="3872" spans="26:27">
      <c r="Z3872" s="631">
        <v>1561</v>
      </c>
      <c r="AA3872" s="631" t="str">
        <f t="shared" si="31"/>
        <v>INSERT INTO UPK.main_masters.mm_buhin_no (data_id, buhin_no, coefficient, created_date, created_tantou_id) VALUES (3273, '781426MA0A', 1, GETDATE(), 999);</v>
      </c>
    </row>
    <row r="3873" spans="26:27">
      <c r="Z3873" s="631">
        <v>1562</v>
      </c>
      <c r="AA3873" s="631" t="str">
        <f t="shared" si="31"/>
        <v>INSERT INTO UPK.main_masters.mm_buhin_no (data_id, buhin_no, coefficient, created_date, created_tantou_id) VALUES (3274, '781436MA0A', 1, GETDATE(), 999);</v>
      </c>
    </row>
    <row r="3874" spans="26:27">
      <c r="Z3874" s="631">
        <v>1563</v>
      </c>
      <c r="AA3874" s="631" t="str">
        <f t="shared" si="31"/>
        <v>INSERT INTO UPK.main_masters.mm_buhin_no (data_id, buhin_no, coefficient, created_date, created_tantou_id) VALUES (3275, '78142JN20A', 1, GETDATE(), 999);</v>
      </c>
    </row>
    <row r="3875" spans="26:27">
      <c r="Z3875" s="631">
        <v>1564</v>
      </c>
      <c r="AA3875" s="631" t="str">
        <f t="shared" si="31"/>
        <v>INSERT INTO UPK.main_masters.mm_buhin_no (data_id, buhin_no, coefficient, created_date, created_tantou_id) VALUES (3276, '78143JN20A', 1, GETDATE(), 999);</v>
      </c>
    </row>
    <row r="3876" spans="26:27">
      <c r="Z3876" s="631">
        <v>1565</v>
      </c>
      <c r="AA3876" s="631" t="str">
        <f t="shared" si="31"/>
        <v>INSERT INTO UPK.main_masters.mm_buhin_no (data_id, buhin_no, coefficient, created_date, created_tantou_id) VALUES (3277, '781436N600', 1, GETDATE(), 999);</v>
      </c>
    </row>
    <row r="3877" spans="26:27">
      <c r="Z3877" s="631">
        <v>1566</v>
      </c>
      <c r="AA3877" s="631" t="str">
        <f t="shared" si="31"/>
        <v>INSERT INTO UPK.main_masters.mm_buhin_no (data_id, buhin_no, coefficient, created_date, created_tantou_id) VALUES (3278, '781439Y00001', 1, GETDATE(), 999);</v>
      </c>
    </row>
    <row r="3878" spans="26:27">
      <c r="Z3878" s="631">
        <v>1567</v>
      </c>
      <c r="AA3878" s="631" t="str">
        <f t="shared" si="31"/>
        <v>INSERT INTO UPK.main_masters.mm_buhin_no (data_id, buhin_no, coefficient, created_date, created_tantou_id) VALUES (3279, '78152CN000', 1, GETDATE(), 999);</v>
      </c>
    </row>
    <row r="3879" spans="26:27">
      <c r="Z3879" s="631">
        <v>1568</v>
      </c>
      <c r="AA3879" s="631" t="str">
        <f t="shared" si="31"/>
        <v>INSERT INTO UPK.main_masters.mm_buhin_no (data_id, buhin_no, coefficient, created_date, created_tantou_id) VALUES (3280, '791123MA0A', 1, GETDATE(), 999);</v>
      </c>
    </row>
    <row r="3880" spans="26:27">
      <c r="Z3880" s="631">
        <v>1569</v>
      </c>
      <c r="AA3880" s="631" t="str">
        <f t="shared" si="31"/>
        <v>INSERT INTO UPK.main_masters.mm_buhin_no (data_id, buhin_no, coefficient, created_date, created_tantou_id) VALUES (3281, '791124M400', 1, GETDATE(), 999);</v>
      </c>
    </row>
    <row r="3881" spans="26:27">
      <c r="Z3881" s="631">
        <v>1570</v>
      </c>
      <c r="AA3881" s="631" t="str">
        <f t="shared" si="31"/>
        <v>INSERT INTO UPK.main_masters.mm_buhin_no (data_id, buhin_no, coefficient, created_date, created_tantou_id) VALUES (3282, '791126N600', 1, GETDATE(), 999);</v>
      </c>
    </row>
    <row r="3882" spans="26:27">
      <c r="Z3882" s="631">
        <v>1571</v>
      </c>
      <c r="AA3882" s="631" t="str">
        <f t="shared" si="31"/>
        <v>INSERT INTO UPK.main_masters.mm_buhin_no (data_id, buhin_no, coefficient, created_date, created_tantou_id) VALUES (3283, '791126N610', 1, GETDATE(), 999);</v>
      </c>
    </row>
    <row r="3883" spans="26:27">
      <c r="Z3883" s="631">
        <v>1572</v>
      </c>
      <c r="AA3883" s="631" t="str">
        <f t="shared" si="31"/>
        <v>INSERT INTO UPK.main_masters.mm_buhin_no (data_id, buhin_no, coefficient, created_date, created_tantou_id) VALUES (3284, '7911285F00', 1, GETDATE(), 999);</v>
      </c>
    </row>
    <row r="3884" spans="26:27">
      <c r="Z3884" s="631">
        <v>1573</v>
      </c>
      <c r="AA3884" s="631" t="str">
        <f t="shared" si="31"/>
        <v>INSERT INTO UPK.main_masters.mm_buhin_no (data_id, buhin_no, coefficient, created_date, created_tantou_id) VALUES (3285, '79112AU100', 1, GETDATE(), 999);</v>
      </c>
    </row>
    <row r="3885" spans="26:27">
      <c r="Z3885" s="631">
        <v>1574</v>
      </c>
      <c r="AA3885" s="631" t="str">
        <f t="shared" si="31"/>
        <v>INSERT INTO UPK.main_masters.mm_buhin_no (data_id, buhin_no, coefficient, created_date, created_tantou_id) VALUES (3286, '79112JN20A', 1, GETDATE(), 999);</v>
      </c>
    </row>
    <row r="3886" spans="26:27">
      <c r="Z3886" s="631">
        <v>1575</v>
      </c>
      <c r="AA3886" s="631" t="str">
        <f t="shared" si="31"/>
        <v>INSERT INTO UPK.main_masters.mm_buhin_no (data_id, buhin_no, coefficient, created_date, created_tantou_id) VALUES (3287, '79112JN90A', 1, GETDATE(), 999);</v>
      </c>
    </row>
    <row r="3887" spans="26:27">
      <c r="Z3887" s="631">
        <v>1576</v>
      </c>
      <c r="AA3887" s="631" t="str">
        <f t="shared" si="31"/>
        <v>INSERT INTO UPK.main_masters.mm_buhin_no (data_id, buhin_no, coefficient, created_date, created_tantou_id) VALUES (3288, '791134M400', 1, GETDATE(), 999);</v>
      </c>
    </row>
    <row r="3888" spans="26:27">
      <c r="Z3888" s="631">
        <v>1577</v>
      </c>
      <c r="AA3888" s="631" t="str">
        <f t="shared" si="31"/>
        <v>INSERT INTO UPK.main_masters.mm_buhin_no (data_id, buhin_no, coefficient, created_date, created_tantou_id) VALUES (3289, '791134M500', 1, GETDATE(), 999);</v>
      </c>
    </row>
    <row r="3889" spans="26:27">
      <c r="Z3889" s="631">
        <v>1578</v>
      </c>
      <c r="AA3889" s="631" t="str">
        <f t="shared" si="31"/>
        <v>INSERT INTO UPK.main_masters.mm_buhin_no (data_id, buhin_no, coefficient, created_date, created_tantou_id) VALUES (3290, '791136N600', 1, GETDATE(), 999);</v>
      </c>
    </row>
    <row r="3890" spans="26:27">
      <c r="Z3890" s="631">
        <v>1579</v>
      </c>
      <c r="AA3890" s="631" t="str">
        <f t="shared" si="31"/>
        <v>INSERT INTO UPK.main_masters.mm_buhin_no (data_id, buhin_no, coefficient, created_date, created_tantou_id) VALUES (3291, '79113JN20A', 1, GETDATE(), 999);</v>
      </c>
    </row>
    <row r="3891" spans="26:27">
      <c r="Z3891" s="631">
        <v>1580</v>
      </c>
      <c r="AA3891" s="631" t="str">
        <f t="shared" si="31"/>
        <v>INSERT INTO UPK.main_masters.mm_buhin_no (data_id, buhin_no, coefficient, created_date, created_tantou_id) VALUES (3292, '791225TA0A', 1, GETDATE(), 999);</v>
      </c>
    </row>
    <row r="3892" spans="26:27">
      <c r="Z3892" s="631">
        <v>1581</v>
      </c>
      <c r="AA3892" s="631" t="str">
        <f t="shared" si="31"/>
        <v>INSERT INTO UPK.main_masters.mm_buhin_no (data_id, buhin_no, coefficient, created_date, created_tantou_id) VALUES (3293, '791265TA0A', 1, GETDATE(), 999);</v>
      </c>
    </row>
    <row r="3893" spans="26:27">
      <c r="Z3893" s="631">
        <v>1582</v>
      </c>
      <c r="AA3893" s="631" t="str">
        <f t="shared" si="31"/>
        <v>INSERT INTO UPK.main_masters.mm_buhin_no (data_id, buhin_no, coefficient, created_date, created_tantou_id) VALUES (3294, '791275TA0A', 1, GETDATE(), 999);</v>
      </c>
    </row>
    <row r="3894" spans="26:27">
      <c r="Z3894" s="631">
        <v>1583</v>
      </c>
      <c r="AA3894" s="631" t="str">
        <f t="shared" si="31"/>
        <v>INSERT INTO UPK.main_masters.mm_buhin_no (data_id, buhin_no, coefficient, created_date, created_tantou_id) VALUES (3295, '791423VA0A', 1, GETDATE(), 999);</v>
      </c>
    </row>
    <row r="3895" spans="26:27">
      <c r="Z3895" s="631">
        <v>1584</v>
      </c>
      <c r="AA3895" s="631" t="str">
        <f t="shared" si="31"/>
        <v>INSERT INTO UPK.main_masters.mm_buhin_no (data_id, buhin_no, coefficient, created_date, created_tantou_id) VALUES (3296, '791428H300', 1, GETDATE(), 999);</v>
      </c>
    </row>
    <row r="3896" spans="26:27">
      <c r="Z3896" s="631">
        <v>1585</v>
      </c>
      <c r="AA3896" s="631" t="str">
        <f t="shared" si="31"/>
        <v>INSERT INTO UPK.main_masters.mm_buhin_no (data_id, buhin_no, coefficient, created_date, created_tantou_id) VALUES (3297, '79142JM00A', 1, GETDATE(), 999);</v>
      </c>
    </row>
    <row r="3897" spans="26:27">
      <c r="Z3897" s="631">
        <v>1586</v>
      </c>
      <c r="AA3897" s="631" t="str">
        <f t="shared" si="31"/>
        <v>INSERT INTO UPK.main_masters.mm_buhin_no (data_id, buhin_no, coefficient, created_date, created_tantou_id) VALUES (3298, '791460N800', 1, GETDATE(), 999);</v>
      </c>
    </row>
    <row r="3898" spans="26:27">
      <c r="Z3898" s="631">
        <v>1587</v>
      </c>
      <c r="AA3898" s="631" t="str">
        <f t="shared" si="31"/>
        <v>INSERT INTO UPK.main_masters.mm_buhin_no (data_id, buhin_no, coefficient, created_date, created_tantou_id) VALUES (3299, '791468H300', 1, GETDATE(), 999);</v>
      </c>
    </row>
    <row r="3899" spans="26:27">
      <c r="Z3899" s="631">
        <v>1588</v>
      </c>
      <c r="AA3899" s="631" t="str">
        <f t="shared" si="31"/>
        <v>INSERT INTO UPK.main_masters.mm_buhin_no (data_id, buhin_no, coefficient, created_date, created_tantou_id) VALUES (3300, '794124M500', 1, GETDATE(), 999);</v>
      </c>
    </row>
    <row r="3900" spans="26:27">
      <c r="Z3900" s="631">
        <v>1589</v>
      </c>
      <c r="AA3900" s="631" t="str">
        <f t="shared" si="31"/>
        <v>INSERT INTO UPK.main_masters.mm_buhin_no (data_id, buhin_no, coefficient, created_date, created_tantou_id) VALUES (3301, '794224M500', 1, GETDATE(), 999);</v>
      </c>
    </row>
    <row r="3901" spans="26:27">
      <c r="Z3901" s="631">
        <v>1590</v>
      </c>
      <c r="AA3901" s="631" t="str">
        <f t="shared" si="31"/>
        <v>INSERT INTO UPK.main_masters.mm_buhin_no (data_id, buhin_no, coefficient, created_date, created_tantou_id) VALUES (3302, '79422JN20A', 1, GETDATE(), 999);</v>
      </c>
    </row>
    <row r="3902" spans="26:27">
      <c r="Z3902" s="631">
        <v>1591</v>
      </c>
      <c r="AA3902" s="631" t="str">
        <f t="shared" si="31"/>
        <v>INSERT INTO UPK.main_masters.mm_buhin_no (data_id, buhin_no, coefficient, created_date, created_tantou_id) VALUES (3303, '79422JN20B', 1, GETDATE(), 999);</v>
      </c>
    </row>
    <row r="3903" spans="26:27">
      <c r="Z3903" s="631">
        <v>1592</v>
      </c>
      <c r="AA3903" s="631" t="str">
        <f t="shared" si="31"/>
        <v>INSERT INTO UPK.main_masters.mm_buhin_no (data_id, buhin_no, coefficient, created_date, created_tantou_id) VALUES (3304, '79424JN20A', 1, GETDATE(), 999);</v>
      </c>
    </row>
    <row r="3904" spans="26:27">
      <c r="Z3904" s="631">
        <v>1593</v>
      </c>
      <c r="AA3904" s="631" t="str">
        <f t="shared" si="31"/>
        <v>INSERT INTO UPK.main_masters.mm_buhin_no (data_id, buhin_no, coefficient, created_date, created_tantou_id) VALUES (3305, '801183VA0A', 1, GETDATE(), 999);</v>
      </c>
    </row>
    <row r="3905" spans="26:27">
      <c r="Z3905" s="631">
        <v>1594</v>
      </c>
      <c r="AA3905" s="631" t="str">
        <f t="shared" si="31"/>
        <v>INSERT INTO UPK.main_masters.mm_buhin_no (data_id, buhin_no, coefficient, created_date, created_tantou_id) VALUES (3306, '801193VA0A', 1, GETDATE(), 999);</v>
      </c>
    </row>
    <row r="3906" spans="26:27">
      <c r="Z3906" s="631">
        <v>1595</v>
      </c>
      <c r="AA3906" s="631" t="str">
        <f t="shared" si="31"/>
        <v>INSERT INTO UPK.main_masters.mm_buhin_no (data_id, buhin_no, coefficient, created_date, created_tantou_id) VALUES (3307, '801184M700', 1, GETDATE(), 999);</v>
      </c>
    </row>
    <row r="3907" spans="26:27">
      <c r="Z3907" s="631">
        <v>1596</v>
      </c>
      <c r="AA3907" s="631" t="str">
        <f t="shared" si="31"/>
        <v>INSERT INTO UPK.main_masters.mm_buhin_no (data_id, buhin_no, coefficient, created_date, created_tantou_id) VALUES (3308, '801194M700', 1, GETDATE(), 999);</v>
      </c>
    </row>
    <row r="3908" spans="26:27">
      <c r="Z3908" s="631">
        <v>1597</v>
      </c>
      <c r="AA3908" s="631" t="str">
        <f t="shared" si="31"/>
        <v>INSERT INTO UPK.main_masters.mm_buhin_no (data_id, buhin_no, coefficient, created_date, created_tantou_id) VALUES (3309, '801264M400', 1, GETDATE(), 999);</v>
      </c>
    </row>
    <row r="3909" spans="26:27">
      <c r="Z3909" s="631">
        <v>1598</v>
      </c>
      <c r="AA3909" s="631" t="str">
        <f t="shared" si="31"/>
        <v>INSERT INTO UPK.main_masters.mm_buhin_no (data_id, buhin_no, coefficient, created_date, created_tantou_id) VALUES (3310, '801274M400', 1, GETDATE(), 999);</v>
      </c>
    </row>
    <row r="3910" spans="26:27">
      <c r="Z3910" s="631">
        <v>1599</v>
      </c>
      <c r="AA3910" s="631" t="str">
        <f t="shared" si="31"/>
        <v>INSERT INTO UPK.main_masters.mm_buhin_no (data_id, buhin_no, coefficient, created_date, created_tantou_id) VALUES (3311, '801426N000', 1, GETDATE(), 999);</v>
      </c>
    </row>
    <row r="3911" spans="26:27">
      <c r="Z3911" s="631">
        <v>1600</v>
      </c>
      <c r="AA3911" s="631" t="str">
        <f t="shared" si="31"/>
        <v>INSERT INTO UPK.main_masters.mm_buhin_no (data_id, buhin_no, coefficient, created_date, created_tantou_id) VALUES (3312, '801424M400', 1, GETDATE(), 999);</v>
      </c>
    </row>
    <row r="3912" spans="26:27">
      <c r="Z3912" s="631">
        <v>1601</v>
      </c>
      <c r="AA3912" s="631" t="str">
        <f t="shared" si="31"/>
        <v>INSERT INTO UPK.main_masters.mm_buhin_no (data_id, buhin_no, coefficient, created_date, created_tantou_id) VALUES (3313, '801434M400', 1, GETDATE(), 999);</v>
      </c>
    </row>
    <row r="3913" spans="26:27">
      <c r="Z3913" s="631">
        <v>1602</v>
      </c>
      <c r="AA3913" s="631" t="str">
        <f t="shared" ref="AA3913:AA3976" si="32">$Y$2310&amp;AA2193&amp;", '"&amp;TRIM(AB2193)&amp;"', "&amp;AC2193&amp;", GETDATE(), 999);"</f>
        <v>INSERT INTO UPK.main_masters.mm_buhin_no (data_id, buhin_no, coefficient, created_date, created_tantou_id) VALUES (3314, '801425TA0A', 1, GETDATE(), 999);</v>
      </c>
    </row>
    <row r="3914" spans="26:27">
      <c r="Z3914" s="631">
        <v>1603</v>
      </c>
      <c r="AA3914" s="631" t="str">
        <f t="shared" si="32"/>
        <v>INSERT INTO UPK.main_masters.mm_buhin_no (data_id, buhin_no, coefficient, created_date, created_tantou_id) VALUES (3315, '801435TA0A', 1, GETDATE(), 999);</v>
      </c>
    </row>
    <row r="3915" spans="26:27">
      <c r="Z3915" s="631">
        <v>1604</v>
      </c>
      <c r="AA3915" s="631" t="str">
        <f t="shared" si="32"/>
        <v>INSERT INTO UPK.main_masters.mm_buhin_no (data_id, buhin_no, coefficient, created_date, created_tantou_id) VALUES (3316, '80142JM00A', 1, GETDATE(), 999);</v>
      </c>
    </row>
    <row r="3916" spans="26:27">
      <c r="Z3916" s="631">
        <v>1605</v>
      </c>
      <c r="AA3916" s="631" t="str">
        <f t="shared" si="32"/>
        <v>INSERT INTO UPK.main_masters.mm_buhin_no (data_id, buhin_no, coefficient, created_date, created_tantou_id) VALUES (3317, '80143JM00A', 1, GETDATE(), 999);</v>
      </c>
    </row>
    <row r="3917" spans="26:27">
      <c r="Z3917" s="631">
        <v>1606</v>
      </c>
      <c r="AA3917" s="631" t="str">
        <f t="shared" si="32"/>
        <v>INSERT INTO UPK.main_masters.mm_buhin_no (data_id, buhin_no, coefficient, created_date, created_tantou_id) VALUES (3318, '801485TA0A', 1, GETDATE(), 999);</v>
      </c>
    </row>
    <row r="3918" spans="26:27">
      <c r="Z3918" s="631">
        <v>1607</v>
      </c>
      <c r="AA3918" s="631" t="str">
        <f t="shared" si="32"/>
        <v>INSERT INTO UPK.main_masters.mm_buhin_no (data_id, buhin_no, coefficient, created_date, created_tantou_id) VALUES (3319, '801495TA0A', 1, GETDATE(), 999);</v>
      </c>
    </row>
    <row r="3919" spans="26:27">
      <c r="Z3919" s="631">
        <v>1608</v>
      </c>
      <c r="AA3919" s="631" t="str">
        <f t="shared" si="32"/>
        <v>INSERT INTO UPK.main_masters.mm_buhin_no (data_id, buhin_no, coefficient, created_date, created_tantou_id) VALUES (3320, '80148JM00A', 1, GETDATE(), 999);</v>
      </c>
    </row>
    <row r="3920" spans="26:27">
      <c r="Z3920" s="631">
        <v>1609</v>
      </c>
      <c r="AA3920" s="631" t="str">
        <f t="shared" si="32"/>
        <v>INSERT INTO UPK.main_masters.mm_buhin_no (data_id, buhin_no, coefficient, created_date, created_tantou_id) VALUES (3321, '80149JM00A', 1, GETDATE(), 999);</v>
      </c>
    </row>
    <row r="3921" spans="26:27">
      <c r="Z3921" s="631">
        <v>1610</v>
      </c>
      <c r="AA3921" s="631" t="str">
        <f t="shared" si="32"/>
        <v>INSERT INTO UPK.main_masters.mm_buhin_no (data_id, buhin_no, coefficient, created_date, created_tantou_id) VALUES (3322, '80154JM00A', 1, GETDATE(), 999);</v>
      </c>
    </row>
    <row r="3922" spans="26:27">
      <c r="Z3922" s="631">
        <v>1611</v>
      </c>
      <c r="AA3922" s="631" t="str">
        <f t="shared" si="32"/>
        <v>INSERT INTO UPK.main_masters.mm_buhin_no (data_id, buhin_no, coefficient, created_date, created_tantou_id) VALUES (3323, '80155JM00A', 1, GETDATE(), 999);</v>
      </c>
    </row>
    <row r="3923" spans="26:27">
      <c r="Z3923" s="631">
        <v>1612</v>
      </c>
      <c r="AA3923" s="631" t="str">
        <f t="shared" si="32"/>
        <v>INSERT INTO UPK.main_masters.mm_buhin_no (data_id, buhin_no, coefficient, created_date, created_tantou_id) VALUES (3324, '801625TA0A', 1, GETDATE(), 999);</v>
      </c>
    </row>
    <row r="3924" spans="26:27">
      <c r="Z3924" s="631">
        <v>1613</v>
      </c>
      <c r="AA3924" s="631" t="str">
        <f t="shared" si="32"/>
        <v>INSERT INTO UPK.main_masters.mm_buhin_no (data_id, buhin_no, coefficient, created_date, created_tantou_id) VALUES (3325, '801625TA1A', 1, GETDATE(), 999);</v>
      </c>
    </row>
    <row r="3925" spans="26:27">
      <c r="Z3925" s="631">
        <v>1614</v>
      </c>
      <c r="AA3925" s="631" t="str">
        <f t="shared" si="32"/>
        <v>INSERT INTO UPK.main_masters.mm_buhin_no (data_id, buhin_no, coefficient, created_date, created_tantou_id) VALUES (3326, '801635TA0A', 1, GETDATE(), 999);</v>
      </c>
    </row>
    <row r="3926" spans="26:27">
      <c r="Z3926" s="631">
        <v>1615</v>
      </c>
      <c r="AA3926" s="631" t="str">
        <f t="shared" si="32"/>
        <v>INSERT INTO UPK.main_masters.mm_buhin_no (data_id, buhin_no, coefficient, created_date, created_tantou_id) VALUES (3327, '801635TA1A', 1, GETDATE(), 999);</v>
      </c>
    </row>
    <row r="3927" spans="26:27">
      <c r="Z3927" s="631">
        <v>1616</v>
      </c>
      <c r="AA3927" s="631" t="str">
        <f t="shared" si="32"/>
        <v>INSERT INTO UPK.main_masters.mm_buhin_no (data_id, buhin_no, coefficient, created_date, created_tantou_id) VALUES (3328, '802384M400', 1, GETDATE(), 999);</v>
      </c>
    </row>
    <row r="3928" spans="26:27">
      <c r="Z3928" s="631">
        <v>1617</v>
      </c>
      <c r="AA3928" s="631" t="str">
        <f t="shared" si="32"/>
        <v>INSERT INTO UPK.main_masters.mm_buhin_no (data_id, buhin_no, coefficient, created_date, created_tantou_id) VALUES (3329, '802394M400', 1, GETDATE(), 999);</v>
      </c>
    </row>
    <row r="3929" spans="26:27">
      <c r="Z3929" s="631">
        <v>1618</v>
      </c>
      <c r="AA3929" s="631" t="str">
        <f t="shared" si="32"/>
        <v>INSERT INTO UPK.main_masters.mm_buhin_no (data_id, buhin_no, coefficient, created_date, created_tantou_id) VALUES (3330, '806331LC0A', 1, GETDATE(), 999);</v>
      </c>
    </row>
    <row r="3930" spans="26:27">
      <c r="Z3930" s="631">
        <v>1619</v>
      </c>
      <c r="AA3930" s="631" t="str">
        <f t="shared" si="32"/>
        <v>INSERT INTO UPK.main_masters.mm_buhin_no (data_id, buhin_no, coefficient, created_date, created_tantou_id) VALUES (3331, '821184M400', 1, GETDATE(), 999);</v>
      </c>
    </row>
    <row r="3931" spans="26:27">
      <c r="Z3931" s="631">
        <v>1620</v>
      </c>
      <c r="AA3931" s="631" t="str">
        <f t="shared" si="32"/>
        <v>INSERT INTO UPK.main_masters.mm_buhin_no (data_id, buhin_no, coefficient, created_date, created_tantou_id) VALUES (3332, '821194M400', 1, GETDATE(), 999);</v>
      </c>
    </row>
    <row r="3932" spans="26:27">
      <c r="Z3932" s="631">
        <v>1621</v>
      </c>
      <c r="AA3932" s="631" t="str">
        <f t="shared" si="32"/>
        <v>INSERT INTO UPK.main_masters.mm_buhin_no (data_id, buhin_no, coefficient, created_date, created_tantou_id) VALUES (3333, '821185M000', 1, GETDATE(), 999);</v>
      </c>
    </row>
    <row r="3933" spans="26:27">
      <c r="Z3933" s="631">
        <v>1622</v>
      </c>
      <c r="AA3933" s="631" t="str">
        <f t="shared" si="32"/>
        <v>INSERT INTO UPK.main_masters.mm_buhin_no (data_id, buhin_no, coefficient, created_date, created_tantou_id) VALUES (3334, '821195M000', 1, GETDATE(), 999);</v>
      </c>
    </row>
    <row r="3934" spans="26:27">
      <c r="Z3934" s="631">
        <v>1623</v>
      </c>
      <c r="AA3934" s="631" t="str">
        <f t="shared" si="32"/>
        <v>INSERT INTO UPK.main_masters.mm_buhin_no (data_id, buhin_no, coefficient, created_date, created_tantou_id) VALUES (3335, '821264M400', 1, GETDATE(), 999);</v>
      </c>
    </row>
    <row r="3935" spans="26:27">
      <c r="Z3935" s="631">
        <v>1624</v>
      </c>
      <c r="AA3935" s="631" t="str">
        <f t="shared" si="32"/>
        <v>INSERT INTO UPK.main_masters.mm_buhin_no (data_id, buhin_no, coefficient, created_date, created_tantou_id) VALUES (3336, '821274M400', 1, GETDATE(), 999);</v>
      </c>
    </row>
    <row r="3936" spans="26:27">
      <c r="Z3936" s="631">
        <v>1625</v>
      </c>
      <c r="AA3936" s="631" t="str">
        <f t="shared" si="32"/>
        <v>INSERT INTO UPK.main_masters.mm_buhin_no (data_id, buhin_no, coefficient, created_date, created_tantou_id) VALUES (3337, '821264M700', 1, GETDATE(), 999);</v>
      </c>
    </row>
    <row r="3937" spans="26:27">
      <c r="Z3937" s="631">
        <v>1626</v>
      </c>
      <c r="AA3937" s="631" t="str">
        <f t="shared" si="32"/>
        <v>INSERT INTO UPK.main_masters.mm_buhin_no (data_id, buhin_no, coefficient, created_date, created_tantou_id) VALUES (3338, '821274M700', 1, GETDATE(), 999);</v>
      </c>
    </row>
    <row r="3938" spans="26:27">
      <c r="Z3938" s="631">
        <v>1627</v>
      </c>
      <c r="AA3938" s="631" t="str">
        <f t="shared" si="32"/>
        <v>INSERT INTO UPK.main_masters.mm_buhin_no (data_id, buhin_no, coefficient, created_date, created_tantou_id) VALUES (3339, '821265M400', 1, GETDATE(), 999);</v>
      </c>
    </row>
    <row r="3939" spans="26:27">
      <c r="Z3939" s="631">
        <v>1628</v>
      </c>
      <c r="AA3939" s="631" t="str">
        <f t="shared" si="32"/>
        <v>INSERT INTO UPK.main_masters.mm_buhin_no (data_id, buhin_no, coefficient, created_date, created_tantou_id) VALUES (3340, '821275M400', 1, GETDATE(), 999);</v>
      </c>
    </row>
    <row r="3940" spans="26:27">
      <c r="Z3940" s="631">
        <v>1629</v>
      </c>
      <c r="AA3940" s="631" t="str">
        <f t="shared" si="32"/>
        <v>INSERT INTO UPK.main_masters.mm_buhin_no (data_id, buhin_no, coefficient, created_date, created_tantou_id) VALUES (3341, '82142JM00A', 1, GETDATE(), 999);</v>
      </c>
    </row>
    <row r="3941" spans="26:27">
      <c r="Z3941" s="631">
        <v>1630</v>
      </c>
      <c r="AA3941" s="631" t="str">
        <f t="shared" si="32"/>
        <v>INSERT INTO UPK.main_masters.mm_buhin_no (data_id, buhin_no, coefficient, created_date, created_tantou_id) VALUES (3342, '82143JM00A', 1, GETDATE(), 999);</v>
      </c>
    </row>
    <row r="3942" spans="26:27">
      <c r="Z3942" s="631">
        <v>1631</v>
      </c>
      <c r="AA3942" s="631" t="str">
        <f t="shared" si="32"/>
        <v>INSERT INTO UPK.main_masters.mm_buhin_no (data_id, buhin_no, coefficient, created_date, created_tantou_id) VALUES (3343, '82148JM00A', 1, GETDATE(), 999);</v>
      </c>
    </row>
    <row r="3943" spans="26:27">
      <c r="Z3943" s="631">
        <v>1632</v>
      </c>
      <c r="AA3943" s="631" t="str">
        <f t="shared" si="32"/>
        <v>INSERT INTO UPK.main_masters.mm_buhin_no (data_id, buhin_no, coefficient, created_date, created_tantou_id) VALUES (3344, '82149JM00A', 1, GETDATE(), 999);</v>
      </c>
    </row>
    <row r="3944" spans="26:27">
      <c r="Z3944" s="631">
        <v>1633</v>
      </c>
      <c r="AA3944" s="631" t="str">
        <f t="shared" si="32"/>
        <v>INSERT INTO UPK.main_masters.mm_buhin_no (data_id, buhin_no, coefficient, created_date, created_tantou_id) VALUES (3345, '821545TA0A', 1, GETDATE(), 999);</v>
      </c>
    </row>
    <row r="3945" spans="26:27">
      <c r="Z3945" s="631">
        <v>1634</v>
      </c>
      <c r="AA3945" s="631" t="str">
        <f t="shared" si="32"/>
        <v>INSERT INTO UPK.main_masters.mm_buhin_no (data_id, buhin_no, coefficient, created_date, created_tantou_id) VALUES (3346, '821555TA0A', 1, GETDATE(), 999);</v>
      </c>
    </row>
    <row r="3946" spans="26:27">
      <c r="Z3946" s="631">
        <v>1635</v>
      </c>
      <c r="AA3946" s="631" t="str">
        <f t="shared" si="32"/>
        <v>INSERT INTO UPK.main_masters.mm_buhin_no (data_id, buhin_no, coefficient, created_date, created_tantou_id) VALUES (3347, '821555TA1A', 1, GETDATE(), 999);</v>
      </c>
    </row>
    <row r="3947" spans="26:27">
      <c r="Z3947" s="631">
        <v>1636</v>
      </c>
      <c r="AA3947" s="631" t="str">
        <f t="shared" si="32"/>
        <v>INSERT INTO UPK.main_masters.mm_buhin_no (data_id, buhin_no, coefficient, created_date, created_tantou_id) VALUES (3348, '821984M400', 1, GETDATE(), 999);</v>
      </c>
    </row>
    <row r="3948" spans="26:27">
      <c r="Z3948" s="631">
        <v>1637</v>
      </c>
      <c r="AA3948" s="631" t="str">
        <f t="shared" si="32"/>
        <v>INSERT INTO UPK.main_masters.mm_buhin_no (data_id, buhin_no, coefficient, created_date, created_tantou_id) VALUES (3349, '821994M400', 1, GETDATE(), 999);</v>
      </c>
    </row>
    <row r="3949" spans="26:27">
      <c r="Z3949" s="631">
        <v>1638</v>
      </c>
      <c r="AA3949" s="631" t="str">
        <f t="shared" si="32"/>
        <v>INSERT INTO UPK.main_masters.mm_buhin_no (data_id, buhin_no, coefficient, created_date, created_tantou_id) VALUES (3350, '85032EN000', 1, GETDATE(), 999);</v>
      </c>
    </row>
    <row r="3950" spans="26:27">
      <c r="Z3950" s="631">
        <v>1639</v>
      </c>
      <c r="AA3950" s="631" t="str">
        <f t="shared" si="32"/>
        <v>INSERT INTO UPK.main_masters.mm_buhin_no (data_id, buhin_no, coefficient, created_date, created_tantou_id) VALUES (3351, '85032JG00A', 1, GETDATE(), 999);</v>
      </c>
    </row>
    <row r="3951" spans="26:27">
      <c r="Z3951" s="631">
        <v>1640</v>
      </c>
      <c r="AA3951" s="631" t="str">
        <f t="shared" si="32"/>
        <v>INSERT INTO UPK.main_masters.mm_buhin_no (data_id, buhin_no, coefficient, created_date, created_tantou_id) VALUES (3352, '85032JG00ACE', 1, GETDATE(), 999);</v>
      </c>
    </row>
    <row r="3952" spans="26:27">
      <c r="Z3952" s="631">
        <v>1641</v>
      </c>
      <c r="AA3952" s="631" t="str">
        <f t="shared" si="32"/>
        <v>INSERT INTO UPK.main_masters.mm_buhin_no (data_id, buhin_no, coefficient, created_date, created_tantou_id) VALUES (3353, '850341LA0A01', 1, GETDATE(), 999);</v>
      </c>
    </row>
    <row r="3953" spans="26:27">
      <c r="Z3953" s="631">
        <v>1642</v>
      </c>
      <c r="AA3953" s="631" t="str">
        <f t="shared" si="32"/>
        <v>INSERT INTO UPK.main_masters.mm_buhin_no (data_id, buhin_no, coefficient, created_date, created_tantou_id) VALUES (3354, '850351LA0A01', 1, GETDATE(), 999);</v>
      </c>
    </row>
    <row r="3954" spans="26:27">
      <c r="Z3954" s="631">
        <v>1643</v>
      </c>
      <c r="AA3954" s="631" t="str">
        <f t="shared" si="32"/>
        <v>INSERT INTO UPK.main_masters.mm_buhin_no (data_id, buhin_no, coefficient, created_date, created_tantou_id) VALUES (3355, '850341LA0A02', 1, GETDATE(), 999);</v>
      </c>
    </row>
    <row r="3955" spans="26:27">
      <c r="Z3955" s="631">
        <v>1644</v>
      </c>
      <c r="AA3955" s="631" t="str">
        <f t="shared" si="32"/>
        <v>INSERT INTO UPK.main_masters.mm_buhin_no (data_id, buhin_no, coefficient, created_date, created_tantou_id) VALUES (3356, '850351LA0A02', 1, GETDATE(), 999);</v>
      </c>
    </row>
    <row r="3956" spans="26:27">
      <c r="Z3956" s="631">
        <v>1645</v>
      </c>
      <c r="AA3956" s="631" t="str">
        <f t="shared" si="32"/>
        <v>INSERT INTO UPK.main_masters.mm_buhin_no (data_id, buhin_no, coefficient, created_date, created_tantou_id) VALUES (3357, '850341LB0A01', 1, GETDATE(), 999);</v>
      </c>
    </row>
    <row r="3957" spans="26:27">
      <c r="Z3957" s="631">
        <v>1646</v>
      </c>
      <c r="AA3957" s="631" t="str">
        <f t="shared" si="32"/>
        <v>INSERT INTO UPK.main_masters.mm_buhin_no (data_id, buhin_no, coefficient, created_date, created_tantou_id) VALUES (3358, '850351LB0A01', 1, GETDATE(), 999);</v>
      </c>
    </row>
    <row r="3958" spans="26:27">
      <c r="Z3958" s="631">
        <v>1647</v>
      </c>
      <c r="AA3958" s="631" t="str">
        <f t="shared" si="32"/>
        <v>INSERT INTO UPK.main_masters.mm_buhin_no (data_id, buhin_no, coefficient, created_date, created_tantou_id) VALUES (3359, '850341LB0A02', 1, GETDATE(), 999);</v>
      </c>
    </row>
    <row r="3959" spans="26:27">
      <c r="Z3959" s="631">
        <v>1648</v>
      </c>
      <c r="AA3959" s="631" t="str">
        <f t="shared" si="32"/>
        <v>INSERT INTO UPK.main_masters.mm_buhin_no (data_id, buhin_no, coefficient, created_date, created_tantou_id) VALUES (3360, '850351LB0A02', 1, GETDATE(), 999);</v>
      </c>
    </row>
    <row r="3960" spans="26:27">
      <c r="Z3960" s="631">
        <v>1649</v>
      </c>
      <c r="AA3960" s="631" t="str">
        <f t="shared" si="32"/>
        <v>INSERT INTO UPK.main_masters.mm_buhin_no (data_id, buhin_no, coefficient, created_date, created_tantou_id) VALUES (3361, '850641DA0A', 1, GETDATE(), 999);</v>
      </c>
    </row>
    <row r="3961" spans="26:27">
      <c r="Z3961" s="631">
        <v>1650</v>
      </c>
      <c r="AA3961" s="631" t="str">
        <f t="shared" si="32"/>
        <v>INSERT INTO UPK.main_masters.mm_buhin_no (data_id, buhin_no, coefficient, created_date, created_tantou_id) VALUES (3362, '850651DA0A', 1, GETDATE(), 999);</v>
      </c>
    </row>
    <row r="3962" spans="26:27">
      <c r="Z3962" s="631">
        <v>1651</v>
      </c>
      <c r="AA3962" s="631" t="str">
        <f t="shared" si="32"/>
        <v>INSERT INTO UPK.main_masters.mm_buhin_no (data_id, buhin_no, coefficient, created_date, created_tantou_id) VALUES (3363, '8521240F29', 1, GETDATE(), 999);</v>
      </c>
    </row>
    <row r="3963" spans="26:27">
      <c r="Z3963" s="631">
        <v>1652</v>
      </c>
      <c r="AA3963" s="631" t="str">
        <f t="shared" si="32"/>
        <v>INSERT INTO UPK.main_masters.mm_buhin_no (data_id, buhin_no, coefficient, created_date, created_tantou_id) VALUES (3364, '8521340F29', 1, GETDATE(), 999);</v>
      </c>
    </row>
    <row r="3964" spans="26:27">
      <c r="Z3964" s="631">
        <v>1653</v>
      </c>
      <c r="AA3964" s="631" t="str">
        <f t="shared" si="32"/>
        <v>INSERT INTO UPK.main_masters.mm_buhin_no (data_id, buhin_no, coefficient, created_date, created_tantou_id) VALUES (3365, '852324M400', 1, GETDATE(), 999);</v>
      </c>
    </row>
    <row r="3965" spans="26:27">
      <c r="Z3965" s="631">
        <v>1654</v>
      </c>
      <c r="AA3965" s="631" t="str">
        <f t="shared" si="32"/>
        <v>INSERT INTO UPK.main_masters.mm_buhin_no (data_id, buhin_no, coefficient, created_date, created_tantou_id) VALUES (3366, '852334M400', 1, GETDATE(), 999);</v>
      </c>
    </row>
    <row r="3966" spans="26:27">
      <c r="Z3966" s="631">
        <v>1655</v>
      </c>
      <c r="AA3966" s="631" t="str">
        <f t="shared" si="32"/>
        <v>INSERT INTO UPK.main_masters.mm_buhin_no (data_id, buhin_no, coefficient, created_date, created_tantou_id) VALUES (3367, '901265TA0A', 1, GETDATE(), 999);</v>
      </c>
    </row>
    <row r="3967" spans="26:27">
      <c r="Z3967" s="631">
        <v>1656</v>
      </c>
      <c r="AA3967" s="631" t="str">
        <f t="shared" si="32"/>
        <v>INSERT INTO UPK.main_masters.mm_buhin_no (data_id, buhin_no, coefficient, created_date, created_tantou_id) VALUES (3368, '901275TA0A', 1, GETDATE(), 999);</v>
      </c>
    </row>
    <row r="3968" spans="26:27">
      <c r="Z3968" s="631">
        <v>1657</v>
      </c>
      <c r="AA3968" s="631" t="str">
        <f t="shared" si="32"/>
        <v>INSERT INTO UPK.main_masters.mm_buhin_no (data_id, buhin_no, coefficient, created_date, created_tantou_id) VALUES (3369, '90126JM00A', 1, GETDATE(), 999);</v>
      </c>
    </row>
    <row r="3969" spans="26:27">
      <c r="Z3969" s="631">
        <v>1658</v>
      </c>
      <c r="AA3969" s="631" t="str">
        <f t="shared" si="32"/>
        <v>INSERT INTO UPK.main_masters.mm_buhin_no (data_id, buhin_no, coefficient, created_date, created_tantou_id) VALUES (3370, '90127JM00A', 1, GETDATE(), 999);</v>
      </c>
    </row>
    <row r="3970" spans="26:27">
      <c r="Z3970" s="631">
        <v>1659</v>
      </c>
      <c r="AA3970" s="631" t="str">
        <f t="shared" si="32"/>
        <v>INSERT INTO UPK.main_masters.mm_buhin_no (data_id, buhin_no, coefficient, created_date, created_tantou_id) VALUES (3371, '901365TA0A', 1, GETDATE(), 999);</v>
      </c>
    </row>
    <row r="3971" spans="26:27">
      <c r="Z3971" s="631">
        <v>1660</v>
      </c>
      <c r="AA3971" s="631" t="str">
        <f t="shared" si="32"/>
        <v>INSERT INTO UPK.main_masters.mm_buhin_no (data_id, buhin_no, coefficient, created_date, created_tantou_id) VALUES (3372, '901375TA0A', 1, GETDATE(), 999);</v>
      </c>
    </row>
    <row r="3972" spans="26:27">
      <c r="Z3972" s="631">
        <v>1661</v>
      </c>
      <c r="AA3972" s="631" t="str">
        <f t="shared" si="32"/>
        <v>INSERT INTO UPK.main_masters.mm_buhin_no (data_id, buhin_no, coefficient, created_date, created_tantou_id) VALUES (3373, '913140W000-P', 1, GETDATE(), 999);</v>
      </c>
    </row>
    <row r="3973" spans="26:27">
      <c r="Z3973" s="631">
        <v>1662</v>
      </c>
      <c r="AA3973" s="631" t="str">
        <f t="shared" si="32"/>
        <v>INSERT INTO UPK.main_masters.mm_buhin_no (data_id, buhin_no, coefficient, created_date, created_tantou_id) VALUES (3374, '913150W000-P', 1, GETDATE(), 999);</v>
      </c>
    </row>
    <row r="3974" spans="26:27">
      <c r="Z3974" s="631">
        <v>1663</v>
      </c>
      <c r="AA3974" s="631" t="str">
        <f t="shared" si="32"/>
        <v>INSERT INTO UPK.main_masters.mm_buhin_no (data_id, buhin_no, coefficient, created_date, created_tantou_id) VALUES (3375, '913180W000-P', 1, GETDATE(), 999);</v>
      </c>
    </row>
    <row r="3975" spans="26:27">
      <c r="Z3975" s="631">
        <v>1664</v>
      </c>
      <c r="AA3975" s="631" t="str">
        <f t="shared" si="32"/>
        <v>INSERT INTO UPK.main_masters.mm_buhin_no (data_id, buhin_no, coefficient, created_date, created_tantou_id) VALUES (3376, '913190W000-P', 1, GETDATE(), 999);</v>
      </c>
    </row>
    <row r="3976" spans="26:27">
      <c r="Z3976" s="631">
        <v>1665</v>
      </c>
      <c r="AA3976" s="631" t="str">
        <f t="shared" si="32"/>
        <v>INSERT INTO UPK.main_masters.mm_buhin_no (data_id, buhin_no, coefficient, created_date, created_tantou_id) VALUES (3377, '9363401G00-G', 1, GETDATE(), 999);</v>
      </c>
    </row>
    <row r="3977" spans="26:27">
      <c r="Z3977" s="631">
        <v>1666</v>
      </c>
      <c r="AA3977" s="631" t="str">
        <f t="shared" ref="AA3977:AA4027" si="33">$Y$2310&amp;AA2257&amp;", '"&amp;TRIM(AB2257)&amp;"', "&amp;AC2257&amp;", GETDATE(), 999);"</f>
        <v>INSERT INTO UPK.main_masters.mm_buhin_no (data_id, buhin_no, coefficient, created_date, created_tantou_id) VALUES (3378, '9374201G00', 1, GETDATE(), 999);</v>
      </c>
    </row>
    <row r="3978" spans="26:27">
      <c r="Z3978" s="631">
        <v>1667</v>
      </c>
      <c r="AA3978" s="631" t="str">
        <f t="shared" si="33"/>
        <v>INSERT INTO UPK.main_masters.mm_buhin_no (data_id, buhin_no, coefficient, created_date, created_tantou_id) VALUES (3379, '9375212G00', 1, GETDATE(), 999);</v>
      </c>
    </row>
    <row r="3979" spans="26:27">
      <c r="Z3979" s="631">
        <v>1668</v>
      </c>
      <c r="AA3979" s="631" t="str">
        <f t="shared" si="33"/>
        <v>INSERT INTO UPK.main_masters.mm_buhin_no (data_id, buhin_no, coefficient, created_date, created_tantou_id) VALUES (3380, '9377201G00', 1, GETDATE(), 999);</v>
      </c>
    </row>
    <row r="3980" spans="26:27">
      <c r="Z3980" s="631">
        <v>1669</v>
      </c>
      <c r="AA3980" s="631" t="str">
        <f t="shared" si="33"/>
        <v>INSERT INTO UPK.main_masters.mm_buhin_no (data_id, buhin_no, coefficient, created_date, created_tantou_id) VALUES (3381, '9387292G00', 1, GETDATE(), 999);</v>
      </c>
    </row>
    <row r="3981" spans="26:27">
      <c r="Z3981" s="631">
        <v>1670</v>
      </c>
      <c r="AA3981" s="631" t="str">
        <f t="shared" si="33"/>
        <v>INSERT INTO UPK.main_masters.mm_buhin_no (data_id, buhin_no, coefficient, created_date, created_tantou_id) VALUES (3382, '9450B39400', 1, GETDATE(), 999);</v>
      </c>
    </row>
    <row r="3982" spans="26:27">
      <c r="Z3982" s="631">
        <v>1671</v>
      </c>
      <c r="AA3982" s="631" t="str">
        <f t="shared" si="33"/>
        <v>INSERT INTO UPK.main_masters.mm_buhin_no (data_id, buhin_no, coefficient, created_date, created_tantou_id) VALUES (3383, '9450B39500', 1, GETDATE(), 999);</v>
      </c>
    </row>
    <row r="3983" spans="26:27">
      <c r="Z3983" s="631">
        <v>1672</v>
      </c>
      <c r="AA3983" s="631" t="str">
        <f t="shared" si="33"/>
        <v>INSERT INTO UPK.main_masters.mm_buhin_no (data_id, buhin_no, coefficient, created_date, created_tantou_id) VALUES (3384, '9450B86300', 1, GETDATE(), 999);</v>
      </c>
    </row>
    <row r="3984" spans="26:27">
      <c r="Z3984" s="631">
        <v>1673</v>
      </c>
      <c r="AA3984" s="631" t="str">
        <f t="shared" si="33"/>
        <v>INSERT INTO UPK.main_masters.mm_buhin_no (data_id, buhin_no, coefficient, created_date, created_tantou_id) VALUES (3385, '9450B98900', 1, GETDATE(), 999);</v>
      </c>
    </row>
    <row r="3985" spans="26:27">
      <c r="Z3985" s="631">
        <v>1674</v>
      </c>
      <c r="AA3985" s="631" t="str">
        <f t="shared" si="33"/>
        <v>INSERT INTO UPK.main_masters.mm_buhin_no (data_id, buhin_no, coefficient, created_date, created_tantou_id) VALUES (3386, '9450B99000', 1, GETDATE(), 999);</v>
      </c>
    </row>
    <row r="3986" spans="26:27">
      <c r="Z3986" s="631">
        <v>1675</v>
      </c>
      <c r="AA3986" s="631" t="str">
        <f t="shared" si="33"/>
        <v>INSERT INTO UPK.main_masters.mm_buhin_no (data_id, buhin_no, coefficient, created_date, created_tantou_id) VALUES (3387, '9450C01700', 1, GETDATE(), 999);</v>
      </c>
    </row>
    <row r="3987" spans="26:27">
      <c r="Z3987" s="631">
        <v>1676</v>
      </c>
      <c r="AA3987" s="631" t="str">
        <f t="shared" si="33"/>
        <v>INSERT INTO UPK.main_masters.mm_buhin_no (data_id, buhin_no, coefficient, created_date, created_tantou_id) VALUES (3388, '9450C01800', 1, GETDATE(), 999);</v>
      </c>
    </row>
    <row r="3988" spans="26:27">
      <c r="Z3988" s="631">
        <v>1677</v>
      </c>
      <c r="AA3988" s="631" t="str">
        <f t="shared" si="33"/>
        <v>INSERT INTO UPK.main_masters.mm_buhin_no (data_id, buhin_no, coefficient, created_date, created_tantou_id) VALUES (3389, '9450C01900', 1, GETDATE(), 999);</v>
      </c>
    </row>
    <row r="3989" spans="26:27">
      <c r="Z3989" s="631">
        <v>1678</v>
      </c>
      <c r="AA3989" s="631" t="str">
        <f t="shared" si="33"/>
        <v>INSERT INTO UPK.main_masters.mm_buhin_no (data_id, buhin_no, coefficient, created_date, created_tantou_id) VALUES (3390, '9450C02000', 1, GETDATE(), 999);</v>
      </c>
    </row>
    <row r="3990" spans="26:27">
      <c r="Z3990" s="631">
        <v>1679</v>
      </c>
      <c r="AA3990" s="631" t="str">
        <f t="shared" si="33"/>
        <v>INSERT INTO UPK.main_masters.mm_buhin_no (data_id, buhin_no, coefficient, created_date, created_tantou_id) VALUES (3391, '9450C02200', 1, GETDATE(), 999);</v>
      </c>
    </row>
    <row r="3991" spans="26:27">
      <c r="Z3991" s="631">
        <v>1680</v>
      </c>
      <c r="AA3991" s="631" t="str">
        <f t="shared" si="33"/>
        <v>INSERT INTO UPK.main_masters.mm_buhin_no (data_id, buhin_no, coefficient, created_date, created_tantou_id) VALUES (3392, '9450C02900', 1, GETDATE(), 999);</v>
      </c>
    </row>
    <row r="3992" spans="26:27">
      <c r="Z3992" s="631">
        <v>1681</v>
      </c>
      <c r="AA3992" s="631" t="str">
        <f t="shared" si="33"/>
        <v>INSERT INTO UPK.main_masters.mm_buhin_no (data_id, buhin_no, coefficient, created_date, created_tantou_id) VALUES (3393, '9450C03000', 1, GETDATE(), 999);</v>
      </c>
    </row>
    <row r="3993" spans="26:27">
      <c r="Z3993" s="631">
        <v>1682</v>
      </c>
      <c r="AA3993" s="631" t="str">
        <f t="shared" si="33"/>
        <v>INSERT INTO UPK.main_masters.mm_buhin_no (data_id, buhin_no, coefficient, created_date, created_tantou_id) VALUES (3394, '9450C02700', 1, GETDATE(), 999);</v>
      </c>
    </row>
    <row r="3994" spans="26:27">
      <c r="Z3994" s="631">
        <v>1683</v>
      </c>
      <c r="AA3994" s="631" t="str">
        <f t="shared" si="33"/>
        <v>INSERT INTO UPK.main_masters.mm_buhin_no (data_id, buhin_no, coefficient, created_date, created_tantou_id) VALUES (3395, '9450C03300', 1, GETDATE(), 999);</v>
      </c>
    </row>
    <row r="3995" spans="26:27">
      <c r="Z3995" s="631">
        <v>1684</v>
      </c>
      <c r="AA3995" s="631" t="str">
        <f t="shared" si="33"/>
        <v>INSERT INTO UPK.main_masters.mm_buhin_no (data_id, buhin_no, coefficient, created_date, created_tantou_id) VALUES (3396, '9450C02800', 1, GETDATE(), 999);</v>
      </c>
    </row>
    <row r="3996" spans="26:27">
      <c r="Z3996" s="631">
        <v>1685</v>
      </c>
      <c r="AA3996" s="631" t="str">
        <f t="shared" si="33"/>
        <v>INSERT INTO UPK.main_masters.mm_buhin_no (data_id, buhin_no, coefficient, created_date, created_tantou_id) VALUES (3397, '9450C03400', 1, GETDATE(), 999);</v>
      </c>
    </row>
    <row r="3997" spans="26:27">
      <c r="Z3997" s="631">
        <v>1686</v>
      </c>
      <c r="AA3997" s="631" t="str">
        <f t="shared" si="33"/>
        <v>INSERT INTO UPK.main_masters.mm_buhin_no (data_id, buhin_no, coefficient, created_date, created_tantou_id) VALUES (3398, '9450C03600', 1, GETDATE(), 999);</v>
      </c>
    </row>
    <row r="3998" spans="26:27">
      <c r="Z3998" s="631">
        <v>1687</v>
      </c>
      <c r="AA3998" s="631" t="str">
        <f t="shared" si="33"/>
        <v>INSERT INTO UPK.main_masters.mm_buhin_no (data_id, buhin_no, coefficient, created_date, created_tantou_id) VALUES (3399, '9450C03800', 1, GETDATE(), 999);</v>
      </c>
    </row>
    <row r="3999" spans="26:27">
      <c r="Z3999" s="631">
        <v>1688</v>
      </c>
      <c r="AA3999" s="631" t="str">
        <f t="shared" si="33"/>
        <v>INSERT INTO UPK.main_masters.mm_buhin_no (data_id, buhin_no, coefficient, created_date, created_tantou_id) VALUES (3400, '9450C04000', 1, GETDATE(), 999);</v>
      </c>
    </row>
    <row r="4000" spans="26:27">
      <c r="Z4000" s="631">
        <v>1689</v>
      </c>
      <c r="AA4000" s="631" t="str">
        <f t="shared" si="33"/>
        <v>INSERT INTO UPK.main_masters.mm_buhin_no (data_id, buhin_no, coefficient, created_date, created_tantou_id) VALUES (3401, '9450C04300', 1, GETDATE(), 999);</v>
      </c>
    </row>
    <row r="4001" spans="26:27">
      <c r="Z4001" s="631">
        <v>1690</v>
      </c>
      <c r="AA4001" s="631" t="str">
        <f t="shared" si="33"/>
        <v>INSERT INTO UPK.main_masters.mm_buhin_no (data_id, buhin_no, coefficient, created_date, created_tantou_id) VALUES (3402, '9450C04500', 1, GETDATE(), 999);</v>
      </c>
    </row>
    <row r="4002" spans="26:27">
      <c r="Z4002" s="631">
        <v>1691</v>
      </c>
      <c r="AA4002" s="631" t="str">
        <f t="shared" si="33"/>
        <v>INSERT INTO UPK.main_masters.mm_buhin_no (data_id, buhin_no, coefficient, created_date, created_tantou_id) VALUES (3403, '9450C04400', 1, GETDATE(), 999);</v>
      </c>
    </row>
    <row r="4003" spans="26:27">
      <c r="Z4003" s="631">
        <v>1692</v>
      </c>
      <c r="AA4003" s="631" t="str">
        <f t="shared" si="33"/>
        <v>INSERT INTO UPK.main_masters.mm_buhin_no (data_id, buhin_no, coefficient, created_date, created_tantou_id) VALUES (3404, '9450C04600', 1, GETDATE(), 999);</v>
      </c>
    </row>
    <row r="4004" spans="26:27">
      <c r="Z4004" s="631">
        <v>1693</v>
      </c>
      <c r="AA4004" s="631" t="str">
        <f t="shared" si="33"/>
        <v>INSERT INTO UPK.main_masters.mm_buhin_no (data_id, buhin_no, coefficient, created_date, created_tantou_id) VALUES (3405, '9450C04900', 1, GETDATE(), 999);</v>
      </c>
    </row>
    <row r="4005" spans="26:27">
      <c r="Z4005" s="631">
        <v>1694</v>
      </c>
      <c r="AA4005" s="631" t="str">
        <f t="shared" si="33"/>
        <v>INSERT INTO UPK.main_masters.mm_buhin_no (data_id, buhin_no, coefficient, created_date, created_tantou_id) VALUES (3406, '9450C05000', 1, GETDATE(), 999);</v>
      </c>
    </row>
    <row r="4006" spans="26:27">
      <c r="Z4006" s="631">
        <v>1695</v>
      </c>
      <c r="AA4006" s="631" t="str">
        <f t="shared" si="33"/>
        <v>INSERT INTO UPK.main_masters.mm_buhin_no (data_id, buhin_no, coefficient, created_date, created_tantou_id) VALUES (3407, '960614193', 1, GETDATE(), 999);</v>
      </c>
    </row>
    <row r="4007" spans="26:27">
      <c r="Z4007" s="631">
        <v>1696</v>
      </c>
      <c r="AA4007" s="631" t="str">
        <f t="shared" si="33"/>
        <v>INSERT INTO UPK.main_masters.mm_buhin_no (data_id, buhin_no, coefficient, created_date, created_tantou_id) VALUES (3408, '960714193', 1, GETDATE(), 999);</v>
      </c>
    </row>
    <row r="4008" spans="26:27">
      <c r="Z4008" s="631">
        <v>1697</v>
      </c>
      <c r="AA4008" s="631" t="str">
        <f t="shared" si="33"/>
        <v>INSERT INTO UPK.main_masters.mm_buhin_no (data_id, buhin_no, coefficient, created_date, created_tantou_id) VALUES (3409, '960814193', 1, GETDATE(), 999);</v>
      </c>
    </row>
    <row r="4009" spans="26:27">
      <c r="Z4009" s="631">
        <v>1698</v>
      </c>
      <c r="AA4009" s="631" t="str">
        <f t="shared" si="33"/>
        <v>INSERT INTO UPK.main_masters.mm_buhin_no (data_id, buhin_no, coefficient, created_date, created_tantou_id) VALUES (3410, '960914193', 1, GETDATE(), 999);</v>
      </c>
    </row>
    <row r="4010" spans="26:27">
      <c r="Z4010" s="631">
        <v>1699</v>
      </c>
      <c r="AA4010" s="631" t="str">
        <f t="shared" si="33"/>
        <v>INSERT INTO UPK.main_masters.mm_buhin_no (data_id, buhin_no, coefficient, created_date, created_tantou_id) VALUES (3411, '961120W700', 1, GETDATE(), 999);</v>
      </c>
    </row>
    <row r="4011" spans="26:27">
      <c r="Z4011" s="631">
        <v>1700</v>
      </c>
      <c r="AA4011" s="631" t="str">
        <f t="shared" si="33"/>
        <v>INSERT INTO UPK.main_masters.mm_buhin_no (data_id, buhin_no, coefficient, created_date, created_tantou_id) VALUES (3412, '961130W700', 1, GETDATE(), 999);</v>
      </c>
    </row>
    <row r="4012" spans="26:27">
      <c r="Z4012" s="631">
        <v>1701</v>
      </c>
      <c r="AA4012" s="631" t="str">
        <f t="shared" si="33"/>
        <v>INSERT INTO UPK.main_masters.mm_buhin_no (data_id, buhin_no, coefficient, created_date, created_tantou_id) VALUES (3413, '963214190-P', 1, GETDATE(), 999);</v>
      </c>
    </row>
    <row r="4013" spans="26:27">
      <c r="Z4013" s="631">
        <v>1702</v>
      </c>
      <c r="AA4013" s="631" t="str">
        <f t="shared" si="33"/>
        <v>INSERT INTO UPK.main_masters.mm_buhin_no (data_id, buhin_no, coefficient, created_date, created_tantou_id) VALUES (3414, '964014220', 1, GETDATE(), 999);</v>
      </c>
    </row>
    <row r="4014" spans="26:27">
      <c r="Z4014" s="631">
        <v>1703</v>
      </c>
      <c r="AA4014" s="631" t="str">
        <f t="shared" si="33"/>
        <v>INSERT INTO UPK.main_masters.mm_buhin_no (data_id, buhin_no, coefficient, created_date, created_tantou_id) VALUES (3415, '964114220', 1, GETDATE(), 999);</v>
      </c>
    </row>
    <row r="4015" spans="26:27">
      <c r="Z4015" s="631">
        <v>1704</v>
      </c>
      <c r="AA4015" s="631" t="str">
        <f t="shared" si="33"/>
        <v>INSERT INTO UPK.main_masters.mm_buhin_no (data_id, buhin_no, coefficient, created_date, created_tantou_id) VALUES (3416, 'BRQP33552-1', 1, GETDATE(), 999);</v>
      </c>
    </row>
    <row r="4016" spans="26:27">
      <c r="Z4016" s="631">
        <v>1705</v>
      </c>
      <c r="AA4016" s="631" t="str">
        <f t="shared" si="33"/>
        <v>INSERT INTO UPK.main_masters.mm_buhin_no (data_id, buhin_no, coefficient, created_date, created_tantou_id) VALUES (3417, 'BRQP33553-1', 1, GETDATE(), 999);</v>
      </c>
    </row>
    <row r="4017" spans="2:28">
      <c r="Z4017" s="631">
        <v>1706</v>
      </c>
      <c r="AA4017" s="631" t="str">
        <f t="shared" si="33"/>
        <v>INSERT INTO UPK.main_masters.mm_buhin_no (data_id, buhin_no, coefficient, created_date, created_tantou_id) VALUES (3418, 'BRQP33554-1', 1, GETDATE(), 999);</v>
      </c>
    </row>
    <row r="4018" spans="2:28">
      <c r="Z4018" s="631">
        <v>1707</v>
      </c>
      <c r="AA4018" s="631" t="str">
        <f t="shared" si="33"/>
        <v>INSERT INTO UPK.main_masters.mm_buhin_no (data_id, buhin_no, coefficient, created_date, created_tantou_id) VALUES (3419, '0test', 2, GETDATE(), 999);</v>
      </c>
    </row>
    <row r="4019" spans="2:28">
      <c r="Z4019" s="631">
        <v>1708</v>
      </c>
      <c r="AA4019" s="631" t="str">
        <f t="shared" si="33"/>
        <v>INSERT INTO UPK.main_masters.mm_buhin_no (data_id, buhin_no, coefficient, created_date, created_tantou_id) VALUES (3420, '172851AA0A', 1.01, GETDATE(), 999);</v>
      </c>
    </row>
    <row r="4020" spans="2:28">
      <c r="Z4020" s="631">
        <v>1709</v>
      </c>
      <c r="AA4020" s="631" t="str">
        <f t="shared" si="33"/>
        <v>INSERT INTO UPK.main_masters.mm_buhin_no (data_id, buhin_no, coefficient, created_date, created_tantou_id) VALUES (3421, '172851AA0A0B', 1.01, GETDATE(), 999);</v>
      </c>
    </row>
    <row r="4021" spans="2:28">
      <c r="Z4021" s="631">
        <v>1710</v>
      </c>
      <c r="AA4021" s="631" t="str">
        <f t="shared" si="33"/>
        <v>INSERT INTO UPK.main_masters.mm_buhin_no (data_id, buhin_no, coefficient, created_date, created_tantou_id) VALUES (3422, '1test', 1.01, GETDATE(), 999);</v>
      </c>
    </row>
    <row r="4022" spans="2:28">
      <c r="Z4022" s="631">
        <v>1711</v>
      </c>
      <c r="AA4022" s="631" t="str">
        <f t="shared" si="33"/>
        <v>INSERT INTO UPK.main_masters.mm_buhin_no (data_id, buhin_no, coefficient, created_date, created_tantou_id) VALUES (3423, '2test', 1.02, GETDATE(), 999);</v>
      </c>
    </row>
    <row r="4023" spans="2:28">
      <c r="Z4023" s="631">
        <v>1712</v>
      </c>
      <c r="AA4023" s="631" t="str">
        <f t="shared" si="33"/>
        <v>INSERT INTO UPK.main_masters.mm_buhin_no (data_id, buhin_no, coefficient, created_date, created_tantou_id) VALUES (3424, '01test', 2, GETDATE(), 999);</v>
      </c>
    </row>
    <row r="4024" spans="2:28">
      <c r="Z4024" s="631">
        <v>1713</v>
      </c>
      <c r="AA4024" s="631" t="str">
        <f t="shared" si="33"/>
        <v>INSERT INTO UPK.main_masters.mm_buhin_no (data_id, buhin_no, coefficient, created_date, created_tantou_id) VALUES (3425, '02test', 2, GETDATE(), 999);</v>
      </c>
    </row>
    <row r="4025" spans="2:28">
      <c r="Z4025" s="631">
        <v>1714</v>
      </c>
      <c r="AA4025" s="631" t="str">
        <f t="shared" si="33"/>
        <v>INSERT INTO UPK.main_masters.mm_buhin_no (data_id, buhin_no, coefficient, created_date, created_tantou_id) VALUES (3426, '03test', 3, GETDATE(), 999);</v>
      </c>
    </row>
    <row r="4026" spans="2:28">
      <c r="Z4026" s="631">
        <v>1715</v>
      </c>
      <c r="AA4026" s="631" t="str">
        <f t="shared" si="33"/>
        <v>INSERT INTO UPK.main_masters.mm_buhin_no (data_id, buhin_no, coefficient, created_date, created_tantou_id) VALUES (3427, '04test', 1, GETDATE(), 999);</v>
      </c>
    </row>
    <row r="4027" spans="2:28">
      <c r="Z4027" s="631">
        <v>1716</v>
      </c>
      <c r="AA4027" s="631" t="str">
        <f t="shared" si="33"/>
        <v>INSERT INTO UPK.main_masters.mm_buhin_no (data_id, buhin_no, coefficient, created_date, created_tantou_id) VALUES (3428, '172055TA0A-T', 1, GETDATE(), 999);</v>
      </c>
    </row>
    <row r="4028" spans="2:28">
      <c r="B4028" s="631" t="s">
        <v>255</v>
      </c>
      <c r="H4028" s="631" t="str">
        <f>$H$1&amp;".upk_k40.m_k60_buhin_no"</f>
        <v>UPK.upk_k40.m_k60_buhin_no</v>
      </c>
    </row>
    <row r="4029" spans="2:28">
      <c r="C4029" s="315" t="s">
        <v>13219</v>
      </c>
      <c r="D4029" s="315" t="s">
        <v>13220</v>
      </c>
      <c r="Z4029" s="631">
        <v>1</v>
      </c>
      <c r="AA4029" s="631">
        <v>1291</v>
      </c>
      <c r="AB4029" s="631" t="s">
        <v>10201</v>
      </c>
    </row>
    <row r="4030" spans="2:28">
      <c r="C4030" s="315"/>
      <c r="D4030" s="315" t="s">
        <v>13221</v>
      </c>
      <c r="Z4030" s="631">
        <v>2</v>
      </c>
      <c r="AA4030" s="631">
        <v>1292</v>
      </c>
      <c r="AB4030" s="631" t="s">
        <v>10202</v>
      </c>
    </row>
    <row r="4031" spans="2:28">
      <c r="C4031" s="315"/>
      <c r="D4031" s="315" t="s">
        <v>13222</v>
      </c>
      <c r="Z4031" s="631">
        <v>3</v>
      </c>
      <c r="AA4031" s="631">
        <v>1293</v>
      </c>
      <c r="AB4031" s="631" t="s">
        <v>10203</v>
      </c>
    </row>
    <row r="4032" spans="2:28">
      <c r="D4032" s="631" t="s">
        <v>13225</v>
      </c>
      <c r="Z4032" s="631">
        <v>4</v>
      </c>
      <c r="AA4032" s="631">
        <v>1294</v>
      </c>
      <c r="AB4032" s="631" t="s">
        <v>10204</v>
      </c>
    </row>
    <row r="4033" spans="26:28">
      <c r="Z4033" s="631">
        <v>5</v>
      </c>
      <c r="AA4033" s="631">
        <v>1295</v>
      </c>
      <c r="AB4033" s="631" t="s">
        <v>10205</v>
      </c>
    </row>
    <row r="4034" spans="26:28">
      <c r="Z4034" s="631">
        <v>6</v>
      </c>
      <c r="AA4034" s="631">
        <v>1296</v>
      </c>
      <c r="AB4034" s="631" t="s">
        <v>10206</v>
      </c>
    </row>
    <row r="4035" spans="26:28">
      <c r="Z4035" s="631">
        <v>7</v>
      </c>
      <c r="AA4035" s="631">
        <v>1297</v>
      </c>
      <c r="AB4035" s="631" t="s">
        <v>10207</v>
      </c>
    </row>
    <row r="4036" spans="26:28">
      <c r="Z4036" s="631">
        <v>8</v>
      </c>
      <c r="AA4036" s="631">
        <v>1298</v>
      </c>
      <c r="AB4036" s="631" t="s">
        <v>10208</v>
      </c>
    </row>
    <row r="4037" spans="26:28">
      <c r="Z4037" s="631">
        <v>9</v>
      </c>
      <c r="AA4037" s="631">
        <v>1299</v>
      </c>
      <c r="AB4037" s="631" t="s">
        <v>10209</v>
      </c>
    </row>
    <row r="4038" spans="26:28">
      <c r="Z4038" s="631">
        <v>10</v>
      </c>
      <c r="AA4038" s="631">
        <v>1300</v>
      </c>
      <c r="AB4038" s="631" t="s">
        <v>10210</v>
      </c>
    </row>
    <row r="4039" spans="26:28">
      <c r="Z4039" s="631">
        <v>11</v>
      </c>
      <c r="AA4039" s="631">
        <v>1301</v>
      </c>
      <c r="AB4039" s="631" t="s">
        <v>10211</v>
      </c>
    </row>
    <row r="4040" spans="26:28">
      <c r="Z4040" s="631">
        <v>12</v>
      </c>
      <c r="AA4040" s="631">
        <v>1302</v>
      </c>
      <c r="AB4040" s="631" t="s">
        <v>10212</v>
      </c>
    </row>
    <row r="4041" spans="26:28">
      <c r="Z4041" s="631">
        <v>13</v>
      </c>
      <c r="AA4041" s="631">
        <v>1303</v>
      </c>
      <c r="AB4041" s="631" t="s">
        <v>10213</v>
      </c>
    </row>
    <row r="4042" spans="26:28">
      <c r="Z4042" s="631">
        <v>14</v>
      </c>
      <c r="AA4042" s="631">
        <v>1304</v>
      </c>
      <c r="AB4042" s="631" t="s">
        <v>10214</v>
      </c>
    </row>
    <row r="4043" spans="26:28">
      <c r="Z4043" s="631">
        <v>15</v>
      </c>
      <c r="AA4043" s="631">
        <v>1305</v>
      </c>
      <c r="AB4043" s="631" t="s">
        <v>10215</v>
      </c>
    </row>
    <row r="4044" spans="26:28">
      <c r="Z4044" s="631">
        <v>16</v>
      </c>
      <c r="AA4044" s="631">
        <v>1306</v>
      </c>
      <c r="AB4044" s="631" t="s">
        <v>10216</v>
      </c>
    </row>
    <row r="4045" spans="26:28">
      <c r="Z4045" s="631">
        <v>17</v>
      </c>
      <c r="AA4045" s="631">
        <v>1307</v>
      </c>
      <c r="AB4045" s="631" t="s">
        <v>10217</v>
      </c>
    </row>
    <row r="4046" spans="26:28">
      <c r="Z4046" s="631">
        <v>18</v>
      </c>
      <c r="AA4046" s="631">
        <v>1308</v>
      </c>
      <c r="AB4046" s="631" t="s">
        <v>10218</v>
      </c>
    </row>
    <row r="4047" spans="26:28">
      <c r="Z4047" s="631">
        <v>19</v>
      </c>
      <c r="AA4047" s="631">
        <v>1309</v>
      </c>
      <c r="AB4047" s="631" t="s">
        <v>10219</v>
      </c>
    </row>
    <row r="4048" spans="26:28">
      <c r="Z4048" s="631">
        <v>20</v>
      </c>
      <c r="AA4048" s="631">
        <v>1310</v>
      </c>
      <c r="AB4048" s="631" t="s">
        <v>10220</v>
      </c>
    </row>
    <row r="4049" spans="26:28">
      <c r="Z4049" s="631">
        <v>21</v>
      </c>
      <c r="AA4049" s="631">
        <v>1311</v>
      </c>
      <c r="AB4049" s="631" t="s">
        <v>10221</v>
      </c>
    </row>
    <row r="4050" spans="26:28">
      <c r="Z4050" s="631">
        <v>22</v>
      </c>
      <c r="AA4050" s="631">
        <v>1312</v>
      </c>
      <c r="AB4050" s="631" t="s">
        <v>10222</v>
      </c>
    </row>
    <row r="4051" spans="26:28">
      <c r="Z4051" s="631">
        <v>23</v>
      </c>
      <c r="AA4051" s="631">
        <v>1313</v>
      </c>
      <c r="AB4051" s="631" t="s">
        <v>10223</v>
      </c>
    </row>
    <row r="4052" spans="26:28">
      <c r="Z4052" s="631">
        <v>24</v>
      </c>
      <c r="AA4052" s="631">
        <v>1314</v>
      </c>
      <c r="AB4052" s="631" t="s">
        <v>10224</v>
      </c>
    </row>
    <row r="4053" spans="26:28">
      <c r="Z4053" s="631">
        <v>25</v>
      </c>
      <c r="AA4053" s="631">
        <v>1315</v>
      </c>
      <c r="AB4053" s="631" t="s">
        <v>10225</v>
      </c>
    </row>
    <row r="4054" spans="26:28">
      <c r="Z4054" s="631">
        <v>26</v>
      </c>
      <c r="AA4054" s="631">
        <v>1316</v>
      </c>
      <c r="AB4054" s="631" t="s">
        <v>10226</v>
      </c>
    </row>
    <row r="4055" spans="26:28">
      <c r="Z4055" s="631">
        <v>27</v>
      </c>
      <c r="AA4055" s="631">
        <v>1317</v>
      </c>
      <c r="AB4055" s="631" t="s">
        <v>10227</v>
      </c>
    </row>
    <row r="4056" spans="26:28">
      <c r="Z4056" s="631">
        <v>28</v>
      </c>
      <c r="AA4056" s="631">
        <v>1318</v>
      </c>
      <c r="AB4056" s="631" t="s">
        <v>10228</v>
      </c>
    </row>
    <row r="4057" spans="26:28">
      <c r="Z4057" s="631">
        <v>29</v>
      </c>
      <c r="AA4057" s="631">
        <v>1319</v>
      </c>
      <c r="AB4057" s="631" t="s">
        <v>10229</v>
      </c>
    </row>
    <row r="4058" spans="26:28">
      <c r="Z4058" s="631">
        <v>30</v>
      </c>
      <c r="AA4058" s="631">
        <v>1320</v>
      </c>
      <c r="AB4058" s="631" t="s">
        <v>10230</v>
      </c>
    </row>
    <row r="4059" spans="26:28">
      <c r="Z4059" s="631">
        <v>31</v>
      </c>
      <c r="AA4059" s="631">
        <v>1321</v>
      </c>
      <c r="AB4059" s="631" t="s">
        <v>10231</v>
      </c>
    </row>
    <row r="4060" spans="26:28">
      <c r="Z4060" s="631">
        <v>32</v>
      </c>
      <c r="AA4060" s="631">
        <v>1322</v>
      </c>
      <c r="AB4060" s="631" t="s">
        <v>10232</v>
      </c>
    </row>
    <row r="4061" spans="26:28">
      <c r="Z4061" s="631">
        <v>33</v>
      </c>
      <c r="AA4061" s="631">
        <v>1323</v>
      </c>
      <c r="AB4061" s="631" t="s">
        <v>10233</v>
      </c>
    </row>
    <row r="4062" spans="26:28">
      <c r="Z4062" s="631">
        <v>34</v>
      </c>
      <c r="AA4062" s="631">
        <v>1324</v>
      </c>
      <c r="AB4062" s="631" t="s">
        <v>10234</v>
      </c>
    </row>
    <row r="4063" spans="26:28">
      <c r="Z4063" s="631">
        <v>35</v>
      </c>
      <c r="AA4063" s="631">
        <v>1325</v>
      </c>
      <c r="AB4063" s="631" t="s">
        <v>10235</v>
      </c>
    </row>
    <row r="4064" spans="26:28">
      <c r="Z4064" s="631">
        <v>36</v>
      </c>
      <c r="AA4064" s="631">
        <v>1326</v>
      </c>
      <c r="AB4064" s="631" t="s">
        <v>10236</v>
      </c>
    </row>
    <row r="4065" spans="26:28">
      <c r="Z4065" s="631">
        <v>37</v>
      </c>
      <c r="AA4065" s="631">
        <v>1327</v>
      </c>
      <c r="AB4065" s="631" t="s">
        <v>10237</v>
      </c>
    </row>
    <row r="4066" spans="26:28">
      <c r="Z4066" s="631">
        <v>38</v>
      </c>
      <c r="AA4066" s="631">
        <v>1328</v>
      </c>
      <c r="AB4066" s="631" t="s">
        <v>10238</v>
      </c>
    </row>
    <row r="4067" spans="26:28">
      <c r="Z4067" s="631">
        <v>39</v>
      </c>
      <c r="AA4067" s="631">
        <v>1329</v>
      </c>
      <c r="AB4067" s="631" t="s">
        <v>10239</v>
      </c>
    </row>
    <row r="4068" spans="26:28">
      <c r="Z4068" s="631">
        <v>40</v>
      </c>
      <c r="AA4068" s="631">
        <v>1330</v>
      </c>
      <c r="AB4068" s="631" t="s">
        <v>10240</v>
      </c>
    </row>
    <row r="4069" spans="26:28">
      <c r="Z4069" s="631">
        <v>41</v>
      </c>
      <c r="AA4069" s="631">
        <v>1331</v>
      </c>
      <c r="AB4069" s="631" t="s">
        <v>10241</v>
      </c>
    </row>
    <row r="4070" spans="26:28">
      <c r="Z4070" s="631">
        <v>42</v>
      </c>
      <c r="AA4070" s="631">
        <v>1332</v>
      </c>
      <c r="AB4070" s="631" t="s">
        <v>10242</v>
      </c>
    </row>
    <row r="4071" spans="26:28">
      <c r="Z4071" s="631">
        <v>43</v>
      </c>
      <c r="AA4071" s="631">
        <v>1333</v>
      </c>
      <c r="AB4071" s="631" t="s">
        <v>10243</v>
      </c>
    </row>
    <row r="4072" spans="26:28">
      <c r="Z4072" s="631">
        <v>44</v>
      </c>
      <c r="AA4072" s="631">
        <v>1334</v>
      </c>
      <c r="AB4072" s="631" t="s">
        <v>10244</v>
      </c>
    </row>
    <row r="4073" spans="26:28">
      <c r="Z4073" s="631">
        <v>45</v>
      </c>
      <c r="AA4073" s="631">
        <v>1335</v>
      </c>
      <c r="AB4073" s="631" t="s">
        <v>10245</v>
      </c>
    </row>
    <row r="4074" spans="26:28">
      <c r="Z4074" s="631">
        <v>46</v>
      </c>
      <c r="AA4074" s="631">
        <v>1336</v>
      </c>
      <c r="AB4074" s="631" t="s">
        <v>10246</v>
      </c>
    </row>
    <row r="4075" spans="26:28">
      <c r="Z4075" s="631">
        <v>47</v>
      </c>
      <c r="AA4075" s="631">
        <v>1337</v>
      </c>
      <c r="AB4075" s="631" t="s">
        <v>10247</v>
      </c>
    </row>
    <row r="4076" spans="26:28">
      <c r="Z4076" s="631">
        <v>48</v>
      </c>
      <c r="AA4076" s="631">
        <v>1338</v>
      </c>
      <c r="AB4076" s="631" t="s">
        <v>10248</v>
      </c>
    </row>
    <row r="4077" spans="26:28">
      <c r="Z4077" s="631">
        <v>49</v>
      </c>
      <c r="AA4077" s="631">
        <v>1339</v>
      </c>
      <c r="AB4077" s="631" t="s">
        <v>10249</v>
      </c>
    </row>
    <row r="4078" spans="26:28">
      <c r="Z4078" s="631">
        <v>50</v>
      </c>
      <c r="AA4078" s="631">
        <v>1340</v>
      </c>
      <c r="AB4078" s="631" t="s">
        <v>10250</v>
      </c>
    </row>
    <row r="4079" spans="26:28">
      <c r="Z4079" s="631">
        <v>51</v>
      </c>
      <c r="AA4079" s="631">
        <v>1341</v>
      </c>
      <c r="AB4079" s="631" t="s">
        <v>10251</v>
      </c>
    </row>
    <row r="4080" spans="26:28">
      <c r="Z4080" s="631">
        <v>52</v>
      </c>
      <c r="AA4080" s="631">
        <v>1342</v>
      </c>
      <c r="AB4080" s="631" t="s">
        <v>10252</v>
      </c>
    </row>
    <row r="4081" spans="26:28">
      <c r="Z4081" s="631">
        <v>53</v>
      </c>
      <c r="AA4081" s="631">
        <v>1343</v>
      </c>
      <c r="AB4081" s="631" t="s">
        <v>10253</v>
      </c>
    </row>
    <row r="4082" spans="26:28">
      <c r="Z4082" s="631">
        <v>54</v>
      </c>
      <c r="AA4082" s="631">
        <v>1344</v>
      </c>
      <c r="AB4082" s="631" t="s">
        <v>10254</v>
      </c>
    </row>
    <row r="4083" spans="26:28">
      <c r="Z4083" s="631">
        <v>55</v>
      </c>
      <c r="AA4083" s="631">
        <v>1345</v>
      </c>
      <c r="AB4083" s="631" t="s">
        <v>10255</v>
      </c>
    </row>
    <row r="4084" spans="26:28">
      <c r="Z4084" s="631">
        <v>56</v>
      </c>
      <c r="AA4084" s="631">
        <v>1346</v>
      </c>
      <c r="AB4084" s="631" t="s">
        <v>10256</v>
      </c>
    </row>
    <row r="4085" spans="26:28">
      <c r="Z4085" s="631">
        <v>57</v>
      </c>
      <c r="AA4085" s="631">
        <v>1347</v>
      </c>
      <c r="AB4085" s="631" t="s">
        <v>10257</v>
      </c>
    </row>
    <row r="4086" spans="26:28">
      <c r="Z4086" s="631">
        <v>58</v>
      </c>
      <c r="AA4086" s="631">
        <v>1348</v>
      </c>
      <c r="AB4086" s="631" t="s">
        <v>10258</v>
      </c>
    </row>
    <row r="4087" spans="26:28">
      <c r="Z4087" s="631">
        <v>59</v>
      </c>
      <c r="AA4087" s="631">
        <v>1349</v>
      </c>
      <c r="AB4087" s="631" t="s">
        <v>10259</v>
      </c>
    </row>
    <row r="4088" spans="26:28">
      <c r="Z4088" s="631">
        <v>60</v>
      </c>
      <c r="AA4088" s="631">
        <v>1350</v>
      </c>
      <c r="AB4088" s="631" t="s">
        <v>10260</v>
      </c>
    </row>
    <row r="4089" spans="26:28">
      <c r="Z4089" s="631">
        <v>61</v>
      </c>
      <c r="AA4089" s="631">
        <v>1351</v>
      </c>
      <c r="AB4089" s="631" t="s">
        <v>10261</v>
      </c>
    </row>
    <row r="4090" spans="26:28">
      <c r="Z4090" s="631">
        <v>62</v>
      </c>
      <c r="AA4090" s="631">
        <v>1352</v>
      </c>
      <c r="AB4090" s="631" t="s">
        <v>10262</v>
      </c>
    </row>
    <row r="4091" spans="26:28">
      <c r="Z4091" s="631">
        <v>63</v>
      </c>
      <c r="AA4091" s="631">
        <v>1353</v>
      </c>
      <c r="AB4091" s="631" t="s">
        <v>10263</v>
      </c>
    </row>
    <row r="4092" spans="26:28">
      <c r="Z4092" s="631">
        <v>64</v>
      </c>
      <c r="AA4092" s="631">
        <v>1354</v>
      </c>
      <c r="AB4092" s="631" t="s">
        <v>10264</v>
      </c>
    </row>
    <row r="4093" spans="26:28">
      <c r="Z4093" s="631">
        <v>65</v>
      </c>
      <c r="AA4093" s="631">
        <v>1355</v>
      </c>
      <c r="AB4093" s="631" t="s">
        <v>10265</v>
      </c>
    </row>
    <row r="4094" spans="26:28">
      <c r="Z4094" s="631">
        <v>66</v>
      </c>
      <c r="AA4094" s="631">
        <v>1356</v>
      </c>
      <c r="AB4094" s="631" t="s">
        <v>10266</v>
      </c>
    </row>
    <row r="4095" spans="26:28">
      <c r="Z4095" s="631">
        <v>67</v>
      </c>
      <c r="AA4095" s="631">
        <v>1357</v>
      </c>
      <c r="AB4095" s="631" t="s">
        <v>10267</v>
      </c>
    </row>
    <row r="4096" spans="26:28">
      <c r="Z4096" s="631">
        <v>68</v>
      </c>
      <c r="AA4096" s="631">
        <v>1358</v>
      </c>
      <c r="AB4096" s="631" t="s">
        <v>10268</v>
      </c>
    </row>
    <row r="4097" spans="26:28">
      <c r="Z4097" s="631">
        <v>69</v>
      </c>
      <c r="AA4097" s="631">
        <v>1359</v>
      </c>
      <c r="AB4097" s="631" t="s">
        <v>10269</v>
      </c>
    </row>
    <row r="4098" spans="26:28">
      <c r="Z4098" s="631">
        <v>70</v>
      </c>
      <c r="AA4098" s="631">
        <v>1360</v>
      </c>
      <c r="AB4098" s="631" t="s">
        <v>10270</v>
      </c>
    </row>
    <row r="4099" spans="26:28">
      <c r="Z4099" s="631">
        <v>71</v>
      </c>
      <c r="AA4099" s="631">
        <v>1361</v>
      </c>
      <c r="AB4099" s="631" t="s">
        <v>10271</v>
      </c>
    </row>
    <row r="4100" spans="26:28">
      <c r="Z4100" s="631">
        <v>72</v>
      </c>
      <c r="AA4100" s="631">
        <v>1362</v>
      </c>
      <c r="AB4100" s="631" t="s">
        <v>10272</v>
      </c>
    </row>
    <row r="4101" spans="26:28">
      <c r="Z4101" s="631">
        <v>73</v>
      </c>
      <c r="AA4101" s="631">
        <v>1363</v>
      </c>
      <c r="AB4101" s="631" t="s">
        <v>10273</v>
      </c>
    </row>
    <row r="4102" spans="26:28">
      <c r="Z4102" s="631">
        <v>74</v>
      </c>
      <c r="AA4102" s="631">
        <v>1364</v>
      </c>
      <c r="AB4102" s="631" t="s">
        <v>10274</v>
      </c>
    </row>
    <row r="4103" spans="26:28">
      <c r="Z4103" s="631">
        <v>75</v>
      </c>
      <c r="AA4103" s="631">
        <v>1365</v>
      </c>
      <c r="AB4103" s="631" t="s">
        <v>10275</v>
      </c>
    </row>
    <row r="4104" spans="26:28">
      <c r="Z4104" s="631">
        <v>76</v>
      </c>
      <c r="AA4104" s="631">
        <v>1366</v>
      </c>
      <c r="AB4104" s="631" t="s">
        <v>10276</v>
      </c>
    </row>
    <row r="4105" spans="26:28">
      <c r="Z4105" s="631">
        <v>77</v>
      </c>
      <c r="AA4105" s="631">
        <v>1367</v>
      </c>
      <c r="AB4105" s="631" t="s">
        <v>10277</v>
      </c>
    </row>
    <row r="4106" spans="26:28">
      <c r="Z4106" s="631">
        <v>78</v>
      </c>
      <c r="AA4106" s="631">
        <v>1368</v>
      </c>
      <c r="AB4106" s="631" t="s">
        <v>10278</v>
      </c>
    </row>
    <row r="4107" spans="26:28">
      <c r="Z4107" s="631">
        <v>79</v>
      </c>
      <c r="AA4107" s="631">
        <v>1369</v>
      </c>
      <c r="AB4107" s="631" t="s">
        <v>10279</v>
      </c>
    </row>
    <row r="4108" spans="26:28">
      <c r="Z4108" s="631">
        <v>80</v>
      </c>
      <c r="AA4108" s="631">
        <v>1370</v>
      </c>
      <c r="AB4108" s="631" t="s">
        <v>10280</v>
      </c>
    </row>
    <row r="4109" spans="26:28">
      <c r="Z4109" s="631">
        <v>81</v>
      </c>
      <c r="AA4109" s="631">
        <v>1371</v>
      </c>
      <c r="AB4109" s="631" t="s">
        <v>10281</v>
      </c>
    </row>
    <row r="4110" spans="26:28">
      <c r="Z4110" s="631">
        <v>82</v>
      </c>
      <c r="AA4110" s="631">
        <v>1372</v>
      </c>
      <c r="AB4110" s="631" t="s">
        <v>10282</v>
      </c>
    </row>
    <row r="4111" spans="26:28">
      <c r="Z4111" s="631">
        <v>83</v>
      </c>
      <c r="AA4111" s="631">
        <v>1373</v>
      </c>
      <c r="AB4111" s="631" t="s">
        <v>10283</v>
      </c>
    </row>
    <row r="4112" spans="26:28">
      <c r="Z4112" s="631">
        <v>84</v>
      </c>
      <c r="AA4112" s="631">
        <v>1374</v>
      </c>
      <c r="AB4112" s="631" t="s">
        <v>10284</v>
      </c>
    </row>
    <row r="4113" spans="26:28">
      <c r="Z4113" s="631">
        <v>85</v>
      </c>
      <c r="AA4113" s="631">
        <v>1375</v>
      </c>
      <c r="AB4113" s="631" t="s">
        <v>10285</v>
      </c>
    </row>
    <row r="4114" spans="26:28">
      <c r="Z4114" s="631">
        <v>86</v>
      </c>
      <c r="AA4114" s="631">
        <v>1376</v>
      </c>
      <c r="AB4114" s="631" t="s">
        <v>10286</v>
      </c>
    </row>
    <row r="4115" spans="26:28">
      <c r="Z4115" s="631">
        <v>87</v>
      </c>
      <c r="AA4115" s="631">
        <v>1377</v>
      </c>
      <c r="AB4115" s="631" t="s">
        <v>10287</v>
      </c>
    </row>
    <row r="4116" spans="26:28">
      <c r="Z4116" s="631">
        <v>88</v>
      </c>
      <c r="AA4116" s="631">
        <v>1378</v>
      </c>
      <c r="AB4116" s="631" t="s">
        <v>10288</v>
      </c>
    </row>
    <row r="4117" spans="26:28">
      <c r="Z4117" s="631">
        <v>89</v>
      </c>
      <c r="AA4117" s="631">
        <v>1379</v>
      </c>
      <c r="AB4117" s="631" t="s">
        <v>10289</v>
      </c>
    </row>
    <row r="4118" spans="26:28">
      <c r="Z4118" s="631">
        <v>90</v>
      </c>
      <c r="AA4118" s="631">
        <v>1380</v>
      </c>
      <c r="AB4118" s="631" t="s">
        <v>10290</v>
      </c>
    </row>
    <row r="4119" spans="26:28">
      <c r="Z4119" s="631">
        <v>91</v>
      </c>
      <c r="AA4119" s="631">
        <v>1381</v>
      </c>
      <c r="AB4119" s="631" t="s">
        <v>10291</v>
      </c>
    </row>
    <row r="4120" spans="26:28">
      <c r="Z4120" s="631">
        <v>92</v>
      </c>
      <c r="AA4120" s="631">
        <v>1382</v>
      </c>
      <c r="AB4120" s="631" t="s">
        <v>10292</v>
      </c>
    </row>
    <row r="4121" spans="26:28">
      <c r="Z4121" s="631">
        <v>93</v>
      </c>
      <c r="AA4121" s="631">
        <v>1383</v>
      </c>
      <c r="AB4121" s="631" t="s">
        <v>10293</v>
      </c>
    </row>
    <row r="4122" spans="26:28">
      <c r="Z4122" s="631">
        <v>94</v>
      </c>
      <c r="AA4122" s="631">
        <v>1384</v>
      </c>
      <c r="AB4122" s="631" t="s">
        <v>10294</v>
      </c>
    </row>
    <row r="4123" spans="26:28">
      <c r="Z4123" s="631">
        <v>95</v>
      </c>
      <c r="AA4123" s="631">
        <v>1385</v>
      </c>
      <c r="AB4123" s="631" t="s">
        <v>10295</v>
      </c>
    </row>
    <row r="4124" spans="26:28">
      <c r="Z4124" s="631">
        <v>96</v>
      </c>
      <c r="AA4124" s="631">
        <v>1386</v>
      </c>
      <c r="AB4124" s="631" t="s">
        <v>10296</v>
      </c>
    </row>
    <row r="4125" spans="26:28">
      <c r="Z4125" s="631">
        <v>97</v>
      </c>
      <c r="AA4125" s="631">
        <v>1387</v>
      </c>
      <c r="AB4125" s="631" t="s">
        <v>10297</v>
      </c>
    </row>
    <row r="4126" spans="26:28">
      <c r="Z4126" s="631">
        <v>98</v>
      </c>
      <c r="AA4126" s="631">
        <v>1388</v>
      </c>
      <c r="AB4126" s="631" t="s">
        <v>10298</v>
      </c>
    </row>
    <row r="4127" spans="26:28">
      <c r="Z4127" s="631">
        <v>99</v>
      </c>
      <c r="AA4127" s="631">
        <v>1389</v>
      </c>
      <c r="AB4127" s="631" t="s">
        <v>10299</v>
      </c>
    </row>
    <row r="4128" spans="26:28">
      <c r="Z4128" s="631">
        <v>100</v>
      </c>
      <c r="AA4128" s="631">
        <v>1390</v>
      </c>
      <c r="AB4128" s="631" t="s">
        <v>10300</v>
      </c>
    </row>
    <row r="4129" spans="26:28">
      <c r="Z4129" s="631">
        <v>101</v>
      </c>
      <c r="AA4129" s="631">
        <v>1391</v>
      </c>
      <c r="AB4129" s="631" t="s">
        <v>10301</v>
      </c>
    </row>
    <row r="4130" spans="26:28">
      <c r="Z4130" s="631">
        <v>102</v>
      </c>
      <c r="AA4130" s="631">
        <v>1392</v>
      </c>
      <c r="AB4130" s="631" t="s">
        <v>10302</v>
      </c>
    </row>
    <row r="4131" spans="26:28">
      <c r="Z4131" s="631">
        <v>103</v>
      </c>
      <c r="AA4131" s="631">
        <v>1393</v>
      </c>
      <c r="AB4131" s="631" t="s">
        <v>10303</v>
      </c>
    </row>
    <row r="4132" spans="26:28">
      <c r="Z4132" s="631">
        <v>104</v>
      </c>
      <c r="AA4132" s="631">
        <v>1394</v>
      </c>
      <c r="AB4132" s="631" t="s">
        <v>10304</v>
      </c>
    </row>
    <row r="4133" spans="26:28">
      <c r="Z4133" s="631">
        <v>105</v>
      </c>
      <c r="AA4133" s="631">
        <v>1395</v>
      </c>
      <c r="AB4133" s="631" t="s">
        <v>10305</v>
      </c>
    </row>
    <row r="4134" spans="26:28">
      <c r="Z4134" s="631">
        <v>106</v>
      </c>
      <c r="AA4134" s="631">
        <v>1396</v>
      </c>
      <c r="AB4134" s="631" t="s">
        <v>10306</v>
      </c>
    </row>
    <row r="4135" spans="26:28">
      <c r="Z4135" s="631">
        <v>107</v>
      </c>
      <c r="AA4135" s="631">
        <v>1397</v>
      </c>
      <c r="AB4135" s="631" t="s">
        <v>10307</v>
      </c>
    </row>
    <row r="4136" spans="26:28">
      <c r="Z4136" s="631">
        <v>108</v>
      </c>
      <c r="AA4136" s="631">
        <v>1398</v>
      </c>
      <c r="AB4136" s="631" t="s">
        <v>10308</v>
      </c>
    </row>
    <row r="4137" spans="26:28">
      <c r="Z4137" s="631">
        <v>109</v>
      </c>
      <c r="AA4137" s="631">
        <v>1399</v>
      </c>
      <c r="AB4137" s="631" t="s">
        <v>10309</v>
      </c>
    </row>
    <row r="4138" spans="26:28">
      <c r="Z4138" s="631">
        <v>110</v>
      </c>
      <c r="AA4138" s="631">
        <v>1400</v>
      </c>
      <c r="AB4138" s="631" t="s">
        <v>10310</v>
      </c>
    </row>
    <row r="4139" spans="26:28">
      <c r="Z4139" s="631">
        <v>111</v>
      </c>
      <c r="AA4139" s="631">
        <v>1401</v>
      </c>
      <c r="AB4139" s="631" t="s">
        <v>10311</v>
      </c>
    </row>
    <row r="4140" spans="26:28">
      <c r="Z4140" s="631">
        <v>112</v>
      </c>
      <c r="AA4140" s="631">
        <v>1402</v>
      </c>
      <c r="AB4140" s="631" t="s">
        <v>10312</v>
      </c>
    </row>
    <row r="4141" spans="26:28">
      <c r="Z4141" s="631">
        <v>113</v>
      </c>
      <c r="AA4141" s="631">
        <v>1403</v>
      </c>
      <c r="AB4141" s="631" t="s">
        <v>10313</v>
      </c>
    </row>
    <row r="4142" spans="26:28">
      <c r="Z4142" s="631">
        <v>114</v>
      </c>
      <c r="AA4142" s="631">
        <v>1404</v>
      </c>
      <c r="AB4142" s="631" t="s">
        <v>10314</v>
      </c>
    </row>
    <row r="4143" spans="26:28">
      <c r="Z4143" s="631">
        <v>115</v>
      </c>
      <c r="AA4143" s="631">
        <v>1405</v>
      </c>
      <c r="AB4143" s="631" t="s">
        <v>10315</v>
      </c>
    </row>
    <row r="4144" spans="26:28">
      <c r="Z4144" s="631">
        <v>116</v>
      </c>
      <c r="AA4144" s="631">
        <v>1406</v>
      </c>
      <c r="AB4144" s="631" t="s">
        <v>10316</v>
      </c>
    </row>
    <row r="4145" spans="26:28">
      <c r="Z4145" s="631">
        <v>117</v>
      </c>
      <c r="AA4145" s="631">
        <v>1407</v>
      </c>
      <c r="AB4145" s="631" t="s">
        <v>10317</v>
      </c>
    </row>
    <row r="4146" spans="26:28">
      <c r="Z4146" s="631">
        <v>118</v>
      </c>
      <c r="AA4146" s="631">
        <v>1408</v>
      </c>
      <c r="AB4146" s="631" t="s">
        <v>10318</v>
      </c>
    </row>
    <row r="4147" spans="26:28">
      <c r="Z4147" s="631">
        <v>119</v>
      </c>
      <c r="AA4147" s="631">
        <v>1409</v>
      </c>
      <c r="AB4147" s="631" t="s">
        <v>10319</v>
      </c>
    </row>
    <row r="4148" spans="26:28">
      <c r="Z4148" s="631">
        <v>120</v>
      </c>
      <c r="AA4148" s="631">
        <v>1410</v>
      </c>
      <c r="AB4148" s="631" t="s">
        <v>10320</v>
      </c>
    </row>
    <row r="4149" spans="26:28">
      <c r="Z4149" s="631">
        <v>121</v>
      </c>
      <c r="AA4149" s="631">
        <v>1411</v>
      </c>
      <c r="AB4149" s="631" t="s">
        <v>10321</v>
      </c>
    </row>
    <row r="4150" spans="26:28">
      <c r="Z4150" s="631">
        <v>122</v>
      </c>
      <c r="AA4150" s="631">
        <v>1412</v>
      </c>
      <c r="AB4150" s="631" t="s">
        <v>10322</v>
      </c>
    </row>
    <row r="4151" spans="26:28">
      <c r="Z4151" s="631">
        <v>123</v>
      </c>
      <c r="AA4151" s="631">
        <v>1413</v>
      </c>
      <c r="AB4151" s="631" t="s">
        <v>10323</v>
      </c>
    </row>
    <row r="4152" spans="26:28">
      <c r="Z4152" s="631">
        <v>124</v>
      </c>
      <c r="AA4152" s="631">
        <v>1414</v>
      </c>
      <c r="AB4152" s="631" t="s">
        <v>10324</v>
      </c>
    </row>
    <row r="4153" spans="26:28">
      <c r="Z4153" s="631">
        <v>125</v>
      </c>
      <c r="AA4153" s="631">
        <v>1415</v>
      </c>
      <c r="AB4153" s="631" t="s">
        <v>10325</v>
      </c>
    </row>
    <row r="4154" spans="26:28">
      <c r="Z4154" s="631">
        <v>126</v>
      </c>
      <c r="AA4154" s="631">
        <v>1416</v>
      </c>
      <c r="AB4154" s="631" t="s">
        <v>10326</v>
      </c>
    </row>
    <row r="4155" spans="26:28">
      <c r="Z4155" s="631">
        <v>127</v>
      </c>
      <c r="AA4155" s="631">
        <v>1417</v>
      </c>
      <c r="AB4155" s="631" t="s">
        <v>10327</v>
      </c>
    </row>
    <row r="4156" spans="26:28">
      <c r="Z4156" s="631">
        <v>128</v>
      </c>
      <c r="AA4156" s="631">
        <v>1418</v>
      </c>
      <c r="AB4156" s="631" t="s">
        <v>10328</v>
      </c>
    </row>
    <row r="4157" spans="26:28">
      <c r="Z4157" s="631">
        <v>129</v>
      </c>
      <c r="AA4157" s="631">
        <v>1419</v>
      </c>
      <c r="AB4157" s="631" t="s">
        <v>10329</v>
      </c>
    </row>
    <row r="4158" spans="26:28">
      <c r="Z4158" s="631">
        <v>130</v>
      </c>
      <c r="AA4158" s="631">
        <v>1420</v>
      </c>
      <c r="AB4158" s="631" t="s">
        <v>10330</v>
      </c>
    </row>
    <row r="4159" spans="26:28">
      <c r="Z4159" s="631">
        <v>131</v>
      </c>
      <c r="AA4159" s="631">
        <v>1421</v>
      </c>
      <c r="AB4159" s="631" t="s">
        <v>10331</v>
      </c>
    </row>
    <row r="4160" spans="26:28">
      <c r="Z4160" s="631">
        <v>132</v>
      </c>
      <c r="AA4160" s="631">
        <v>1422</v>
      </c>
      <c r="AB4160" s="631" t="s">
        <v>10332</v>
      </c>
    </row>
    <row r="4161" spans="26:28">
      <c r="Z4161" s="631">
        <v>133</v>
      </c>
      <c r="AA4161" s="631">
        <v>1423</v>
      </c>
      <c r="AB4161" s="631" t="s">
        <v>10333</v>
      </c>
    </row>
    <row r="4162" spans="26:28">
      <c r="Z4162" s="631">
        <v>134</v>
      </c>
      <c r="AA4162" s="631">
        <v>1424</v>
      </c>
      <c r="AB4162" s="631" t="s">
        <v>10334</v>
      </c>
    </row>
    <row r="4163" spans="26:28">
      <c r="Z4163" s="631">
        <v>135</v>
      </c>
      <c r="AA4163" s="631">
        <v>1425</v>
      </c>
      <c r="AB4163" s="631" t="s">
        <v>10335</v>
      </c>
    </row>
    <row r="4164" spans="26:28">
      <c r="Z4164" s="631">
        <v>136</v>
      </c>
      <c r="AA4164" s="631">
        <v>1426</v>
      </c>
      <c r="AB4164" s="631" t="s">
        <v>10336</v>
      </c>
    </row>
    <row r="4165" spans="26:28">
      <c r="Z4165" s="631">
        <v>137</v>
      </c>
      <c r="AA4165" s="631">
        <v>1427</v>
      </c>
      <c r="AB4165" s="631" t="s">
        <v>10337</v>
      </c>
    </row>
    <row r="4166" spans="26:28">
      <c r="Z4166" s="631">
        <v>138</v>
      </c>
      <c r="AA4166" s="631">
        <v>1428</v>
      </c>
      <c r="AB4166" s="631" t="s">
        <v>10338</v>
      </c>
    </row>
    <row r="4167" spans="26:28">
      <c r="Z4167" s="631">
        <v>139</v>
      </c>
      <c r="AA4167" s="631">
        <v>1429</v>
      </c>
      <c r="AB4167" s="631" t="s">
        <v>10339</v>
      </c>
    </row>
    <row r="4168" spans="26:28">
      <c r="Z4168" s="631">
        <v>140</v>
      </c>
      <c r="AA4168" s="631">
        <v>1430</v>
      </c>
      <c r="AB4168" s="631" t="s">
        <v>10340</v>
      </c>
    </row>
    <row r="4169" spans="26:28">
      <c r="Z4169" s="631">
        <v>141</v>
      </c>
      <c r="AA4169" s="631">
        <v>1431</v>
      </c>
      <c r="AB4169" s="631" t="s">
        <v>10341</v>
      </c>
    </row>
    <row r="4170" spans="26:28">
      <c r="Z4170" s="631">
        <v>142</v>
      </c>
      <c r="AA4170" s="631">
        <v>1432</v>
      </c>
      <c r="AB4170" s="631" t="s">
        <v>10342</v>
      </c>
    </row>
    <row r="4171" spans="26:28">
      <c r="Z4171" s="631">
        <v>143</v>
      </c>
      <c r="AA4171" s="631">
        <v>1433</v>
      </c>
      <c r="AB4171" s="631" t="s">
        <v>10343</v>
      </c>
    </row>
    <row r="4172" spans="26:28">
      <c r="Z4172" s="631">
        <v>144</v>
      </c>
      <c r="AA4172" s="631">
        <v>1434</v>
      </c>
      <c r="AB4172" s="631" t="s">
        <v>10344</v>
      </c>
    </row>
    <row r="4173" spans="26:28">
      <c r="Z4173" s="631">
        <v>145</v>
      </c>
      <c r="AA4173" s="631">
        <v>1435</v>
      </c>
      <c r="AB4173" s="631" t="s">
        <v>10345</v>
      </c>
    </row>
    <row r="4174" spans="26:28">
      <c r="Z4174" s="631">
        <v>146</v>
      </c>
      <c r="AA4174" s="631">
        <v>1436</v>
      </c>
      <c r="AB4174" s="631" t="s">
        <v>10346</v>
      </c>
    </row>
    <row r="4175" spans="26:28">
      <c r="Z4175" s="631">
        <v>147</v>
      </c>
      <c r="AA4175" s="631">
        <v>1437</v>
      </c>
      <c r="AB4175" s="631" t="s">
        <v>10347</v>
      </c>
    </row>
    <row r="4176" spans="26:28">
      <c r="Z4176" s="631">
        <v>148</v>
      </c>
      <c r="AA4176" s="631">
        <v>1438</v>
      </c>
      <c r="AB4176" s="631" t="s">
        <v>10348</v>
      </c>
    </row>
    <row r="4177" spans="26:28">
      <c r="Z4177" s="631">
        <v>149</v>
      </c>
      <c r="AA4177" s="631">
        <v>1439</v>
      </c>
      <c r="AB4177" s="631" t="s">
        <v>10349</v>
      </c>
    </row>
    <row r="4178" spans="26:28">
      <c r="Z4178" s="631">
        <v>150</v>
      </c>
      <c r="AA4178" s="631">
        <v>1440</v>
      </c>
      <c r="AB4178" s="631" t="s">
        <v>10350</v>
      </c>
    </row>
    <row r="4179" spans="26:28">
      <c r="Z4179" s="631">
        <v>151</v>
      </c>
      <c r="AA4179" s="631">
        <v>1441</v>
      </c>
      <c r="AB4179" s="631" t="s">
        <v>10351</v>
      </c>
    </row>
    <row r="4180" spans="26:28">
      <c r="Z4180" s="631">
        <v>152</v>
      </c>
      <c r="AA4180" s="631">
        <v>1442</v>
      </c>
      <c r="AB4180" s="631" t="s">
        <v>10352</v>
      </c>
    </row>
    <row r="4181" spans="26:28">
      <c r="Z4181" s="631">
        <v>153</v>
      </c>
      <c r="AA4181" s="631">
        <v>1443</v>
      </c>
      <c r="AB4181" s="631" t="s">
        <v>10353</v>
      </c>
    </row>
    <row r="4182" spans="26:28">
      <c r="Z4182" s="631">
        <v>154</v>
      </c>
      <c r="AA4182" s="631">
        <v>1444</v>
      </c>
      <c r="AB4182" s="631" t="s">
        <v>10354</v>
      </c>
    </row>
    <row r="4183" spans="26:28">
      <c r="Z4183" s="631">
        <v>155</v>
      </c>
      <c r="AA4183" s="631">
        <v>1445</v>
      </c>
      <c r="AB4183" s="631" t="s">
        <v>10355</v>
      </c>
    </row>
    <row r="4184" spans="26:28">
      <c r="Z4184" s="631">
        <v>156</v>
      </c>
      <c r="AA4184" s="631">
        <v>1446</v>
      </c>
      <c r="AB4184" s="631" t="s">
        <v>10356</v>
      </c>
    </row>
    <row r="4185" spans="26:28">
      <c r="Z4185" s="631">
        <v>157</v>
      </c>
      <c r="AA4185" s="631">
        <v>1447</v>
      </c>
      <c r="AB4185" s="631" t="s">
        <v>10357</v>
      </c>
    </row>
    <row r="4186" spans="26:28">
      <c r="Z4186" s="631">
        <v>158</v>
      </c>
      <c r="AA4186" s="631">
        <v>1448</v>
      </c>
      <c r="AB4186" s="631" t="s">
        <v>10358</v>
      </c>
    </row>
    <row r="4187" spans="26:28">
      <c r="Z4187" s="631">
        <v>159</v>
      </c>
      <c r="AA4187" s="631">
        <v>1449</v>
      </c>
      <c r="AB4187" s="631" t="s">
        <v>10359</v>
      </c>
    </row>
    <row r="4188" spans="26:28">
      <c r="Z4188" s="631">
        <v>160</v>
      </c>
      <c r="AA4188" s="631">
        <v>1450</v>
      </c>
      <c r="AB4188" s="631" t="s">
        <v>10360</v>
      </c>
    </row>
    <row r="4189" spans="26:28">
      <c r="Z4189" s="631">
        <v>161</v>
      </c>
      <c r="AA4189" s="631">
        <v>1451</v>
      </c>
      <c r="AB4189" s="631" t="s">
        <v>10361</v>
      </c>
    </row>
    <row r="4190" spans="26:28">
      <c r="Z4190" s="631">
        <v>162</v>
      </c>
      <c r="AA4190" s="631">
        <v>1452</v>
      </c>
      <c r="AB4190" s="631" t="s">
        <v>10362</v>
      </c>
    </row>
    <row r="4191" spans="26:28">
      <c r="Z4191" s="631">
        <v>163</v>
      </c>
      <c r="AA4191" s="631">
        <v>1453</v>
      </c>
      <c r="AB4191" s="631" t="s">
        <v>10363</v>
      </c>
    </row>
    <row r="4192" spans="26:28">
      <c r="Z4192" s="631">
        <v>164</v>
      </c>
      <c r="AA4192" s="631">
        <v>1454</v>
      </c>
      <c r="AB4192" s="631" t="s">
        <v>10364</v>
      </c>
    </row>
    <row r="4193" spans="26:28">
      <c r="Z4193" s="631">
        <v>165</v>
      </c>
      <c r="AA4193" s="631">
        <v>1455</v>
      </c>
      <c r="AB4193" s="631" t="s">
        <v>10365</v>
      </c>
    </row>
    <row r="4194" spans="26:28">
      <c r="Z4194" s="631">
        <v>166</v>
      </c>
      <c r="AA4194" s="631">
        <v>1456</v>
      </c>
      <c r="AB4194" s="631" t="s">
        <v>10366</v>
      </c>
    </row>
    <row r="4195" spans="26:28">
      <c r="Z4195" s="631">
        <v>167</v>
      </c>
      <c r="AA4195" s="631">
        <v>1457</v>
      </c>
      <c r="AB4195" s="631" t="s">
        <v>10367</v>
      </c>
    </row>
    <row r="4196" spans="26:28">
      <c r="Z4196" s="631">
        <v>168</v>
      </c>
      <c r="AA4196" s="631">
        <v>1458</v>
      </c>
      <c r="AB4196" s="631" t="s">
        <v>10368</v>
      </c>
    </row>
    <row r="4197" spans="26:28">
      <c r="Z4197" s="631">
        <v>169</v>
      </c>
      <c r="AA4197" s="631">
        <v>1459</v>
      </c>
      <c r="AB4197" s="631" t="s">
        <v>10369</v>
      </c>
    </row>
    <row r="4198" spans="26:28">
      <c r="Z4198" s="631">
        <v>170</v>
      </c>
      <c r="AA4198" s="631">
        <v>1460</v>
      </c>
      <c r="AB4198" s="631" t="s">
        <v>10370</v>
      </c>
    </row>
    <row r="4199" spans="26:28">
      <c r="Z4199" s="631">
        <v>171</v>
      </c>
      <c r="AA4199" s="631">
        <v>1461</v>
      </c>
      <c r="AB4199" s="631" t="s">
        <v>10371</v>
      </c>
    </row>
    <row r="4200" spans="26:28">
      <c r="Z4200" s="631">
        <v>172</v>
      </c>
      <c r="AA4200" s="631">
        <v>1462</v>
      </c>
      <c r="AB4200" s="631" t="s">
        <v>10372</v>
      </c>
    </row>
    <row r="4201" spans="26:28">
      <c r="Z4201" s="631">
        <v>173</v>
      </c>
      <c r="AA4201" s="631">
        <v>1463</v>
      </c>
      <c r="AB4201" s="631" t="s">
        <v>10373</v>
      </c>
    </row>
    <row r="4202" spans="26:28">
      <c r="Z4202" s="631">
        <v>174</v>
      </c>
      <c r="AA4202" s="631">
        <v>1464</v>
      </c>
      <c r="AB4202" s="631" t="s">
        <v>10374</v>
      </c>
    </row>
    <row r="4203" spans="26:28">
      <c r="Z4203" s="631">
        <v>175</v>
      </c>
      <c r="AA4203" s="631">
        <v>1465</v>
      </c>
      <c r="AB4203" s="631" t="s">
        <v>10375</v>
      </c>
    </row>
    <row r="4204" spans="26:28">
      <c r="Z4204" s="631">
        <v>176</v>
      </c>
      <c r="AA4204" s="631">
        <v>1466</v>
      </c>
      <c r="AB4204" s="631" t="s">
        <v>10376</v>
      </c>
    </row>
    <row r="4205" spans="26:28">
      <c r="Z4205" s="631">
        <v>177</v>
      </c>
      <c r="AA4205" s="631">
        <v>1467</v>
      </c>
      <c r="AB4205" s="631" t="s">
        <v>10377</v>
      </c>
    </row>
    <row r="4206" spans="26:28">
      <c r="Z4206" s="631">
        <v>178</v>
      </c>
      <c r="AA4206" s="631">
        <v>1468</v>
      </c>
      <c r="AB4206" s="631" t="s">
        <v>10378</v>
      </c>
    </row>
    <row r="4207" spans="26:28">
      <c r="Z4207" s="631">
        <v>179</v>
      </c>
      <c r="AA4207" s="631">
        <v>1469</v>
      </c>
      <c r="AB4207" s="631" t="s">
        <v>10379</v>
      </c>
    </row>
    <row r="4208" spans="26:28">
      <c r="Z4208" s="631">
        <v>180</v>
      </c>
      <c r="AA4208" s="631">
        <v>1470</v>
      </c>
      <c r="AB4208" s="631" t="s">
        <v>10380</v>
      </c>
    </row>
    <row r="4209" spans="26:28">
      <c r="Z4209" s="631">
        <v>181</v>
      </c>
      <c r="AA4209" s="631">
        <v>1471</v>
      </c>
      <c r="AB4209" s="631" t="s">
        <v>10381</v>
      </c>
    </row>
    <row r="4210" spans="26:28">
      <c r="Z4210" s="631">
        <v>182</v>
      </c>
      <c r="AA4210" s="631">
        <v>1472</v>
      </c>
      <c r="AB4210" s="631" t="s">
        <v>10382</v>
      </c>
    </row>
    <row r="4211" spans="26:28">
      <c r="Z4211" s="631">
        <v>183</v>
      </c>
      <c r="AA4211" s="631">
        <v>1473</v>
      </c>
      <c r="AB4211" s="631" t="s">
        <v>10383</v>
      </c>
    </row>
    <row r="4212" spans="26:28">
      <c r="Z4212" s="631">
        <v>184</v>
      </c>
      <c r="AA4212" s="631">
        <v>1474</v>
      </c>
      <c r="AB4212" s="631" t="s">
        <v>10384</v>
      </c>
    </row>
    <row r="4213" spans="26:28">
      <c r="Z4213" s="631">
        <v>185</v>
      </c>
      <c r="AA4213" s="631">
        <v>1475</v>
      </c>
      <c r="AB4213" s="631" t="s">
        <v>10385</v>
      </c>
    </row>
    <row r="4214" spans="26:28">
      <c r="Z4214" s="631">
        <v>186</v>
      </c>
      <c r="AA4214" s="631">
        <v>1476</v>
      </c>
      <c r="AB4214" s="631" t="s">
        <v>10386</v>
      </c>
    </row>
    <row r="4215" spans="26:28">
      <c r="Z4215" s="631">
        <v>187</v>
      </c>
      <c r="AA4215" s="631">
        <v>1477</v>
      </c>
      <c r="AB4215" s="631" t="s">
        <v>10387</v>
      </c>
    </row>
    <row r="4216" spans="26:28">
      <c r="Z4216" s="631">
        <v>188</v>
      </c>
      <c r="AA4216" s="631">
        <v>1478</v>
      </c>
      <c r="AB4216" s="631" t="s">
        <v>10388</v>
      </c>
    </row>
    <row r="4217" spans="26:28">
      <c r="Z4217" s="631">
        <v>189</v>
      </c>
      <c r="AA4217" s="631">
        <v>1479</v>
      </c>
      <c r="AB4217" s="631" t="s">
        <v>10389</v>
      </c>
    </row>
    <row r="4218" spans="26:28">
      <c r="Z4218" s="631">
        <v>190</v>
      </c>
      <c r="AA4218" s="631">
        <v>1480</v>
      </c>
      <c r="AB4218" s="631" t="s">
        <v>10390</v>
      </c>
    </row>
    <row r="4219" spans="26:28">
      <c r="Z4219" s="631">
        <v>191</v>
      </c>
      <c r="AA4219" s="631">
        <v>1481</v>
      </c>
      <c r="AB4219" s="631" t="s">
        <v>10391</v>
      </c>
    </row>
    <row r="4220" spans="26:28">
      <c r="Z4220" s="631">
        <v>192</v>
      </c>
      <c r="AA4220" s="631">
        <v>1482</v>
      </c>
      <c r="AB4220" s="631" t="s">
        <v>10392</v>
      </c>
    </row>
    <row r="4221" spans="26:28">
      <c r="Z4221" s="631">
        <v>193</v>
      </c>
      <c r="AA4221" s="631">
        <v>1483</v>
      </c>
      <c r="AB4221" s="631" t="s">
        <v>10393</v>
      </c>
    </row>
    <row r="4222" spans="26:28">
      <c r="Z4222" s="631">
        <v>194</v>
      </c>
      <c r="AA4222" s="631">
        <v>1484</v>
      </c>
      <c r="AB4222" s="631" t="s">
        <v>10394</v>
      </c>
    </row>
    <row r="4223" spans="26:28">
      <c r="Z4223" s="631">
        <v>195</v>
      </c>
      <c r="AA4223" s="631">
        <v>1485</v>
      </c>
      <c r="AB4223" s="631" t="s">
        <v>10395</v>
      </c>
    </row>
    <row r="4224" spans="26:28">
      <c r="Z4224" s="631">
        <v>196</v>
      </c>
      <c r="AA4224" s="631">
        <v>1486</v>
      </c>
      <c r="AB4224" s="631" t="s">
        <v>10396</v>
      </c>
    </row>
    <row r="4225" spans="26:28">
      <c r="Z4225" s="631">
        <v>197</v>
      </c>
      <c r="AA4225" s="631">
        <v>1487</v>
      </c>
      <c r="AB4225" s="631" t="s">
        <v>10397</v>
      </c>
    </row>
    <row r="4226" spans="26:28">
      <c r="Z4226" s="631">
        <v>198</v>
      </c>
      <c r="AA4226" s="631">
        <v>1488</v>
      </c>
      <c r="AB4226" s="631" t="s">
        <v>10398</v>
      </c>
    </row>
    <row r="4227" spans="26:28">
      <c r="Z4227" s="631">
        <v>199</v>
      </c>
      <c r="AA4227" s="631">
        <v>1489</v>
      </c>
      <c r="AB4227" s="631" t="s">
        <v>10399</v>
      </c>
    </row>
    <row r="4228" spans="26:28">
      <c r="Z4228" s="631">
        <v>200</v>
      </c>
      <c r="AA4228" s="631">
        <v>1490</v>
      </c>
      <c r="AB4228" s="631" t="s">
        <v>10400</v>
      </c>
    </row>
    <row r="4229" spans="26:28">
      <c r="Z4229" s="631">
        <v>201</v>
      </c>
      <c r="AA4229" s="631">
        <v>1491</v>
      </c>
      <c r="AB4229" s="631" t="s">
        <v>10401</v>
      </c>
    </row>
    <row r="4230" spans="26:28">
      <c r="Z4230" s="631">
        <v>202</v>
      </c>
      <c r="AA4230" s="631">
        <v>1492</v>
      </c>
      <c r="AB4230" s="631" t="s">
        <v>10402</v>
      </c>
    </row>
    <row r="4231" spans="26:28">
      <c r="Z4231" s="631">
        <v>203</v>
      </c>
      <c r="AA4231" s="631">
        <v>1493</v>
      </c>
      <c r="AB4231" s="631" t="s">
        <v>10403</v>
      </c>
    </row>
    <row r="4232" spans="26:28">
      <c r="Z4232" s="631">
        <v>204</v>
      </c>
      <c r="AA4232" s="631">
        <v>1494</v>
      </c>
      <c r="AB4232" s="631" t="s">
        <v>10404</v>
      </c>
    </row>
    <row r="4233" spans="26:28">
      <c r="Z4233" s="631">
        <v>205</v>
      </c>
      <c r="AA4233" s="631">
        <v>1495</v>
      </c>
      <c r="AB4233" s="631" t="s">
        <v>10405</v>
      </c>
    </row>
    <row r="4234" spans="26:28">
      <c r="Z4234" s="631">
        <v>206</v>
      </c>
      <c r="AA4234" s="631">
        <v>1496</v>
      </c>
      <c r="AB4234" s="631" t="s">
        <v>10406</v>
      </c>
    </row>
    <row r="4235" spans="26:28">
      <c r="Z4235" s="631">
        <v>207</v>
      </c>
      <c r="AA4235" s="631">
        <v>1497</v>
      </c>
      <c r="AB4235" s="631" t="s">
        <v>10407</v>
      </c>
    </row>
    <row r="4236" spans="26:28">
      <c r="Z4236" s="631">
        <v>208</v>
      </c>
      <c r="AA4236" s="631">
        <v>1498</v>
      </c>
      <c r="AB4236" s="631" t="s">
        <v>10408</v>
      </c>
    </row>
    <row r="4237" spans="26:28">
      <c r="Z4237" s="631">
        <v>209</v>
      </c>
      <c r="AA4237" s="631">
        <v>1499</v>
      </c>
      <c r="AB4237" s="631" t="s">
        <v>10409</v>
      </c>
    </row>
    <row r="4238" spans="26:28">
      <c r="Z4238" s="631">
        <v>210</v>
      </c>
      <c r="AA4238" s="631">
        <v>1500</v>
      </c>
      <c r="AB4238" s="631" t="s">
        <v>10410</v>
      </c>
    </row>
    <row r="4239" spans="26:28">
      <c r="Z4239" s="631">
        <v>211</v>
      </c>
      <c r="AA4239" s="631">
        <v>1501</v>
      </c>
      <c r="AB4239" s="631" t="s">
        <v>10411</v>
      </c>
    </row>
    <row r="4240" spans="26:28">
      <c r="Z4240" s="631">
        <v>212</v>
      </c>
      <c r="AA4240" s="631">
        <v>1502</v>
      </c>
      <c r="AB4240" s="631" t="s">
        <v>10412</v>
      </c>
    </row>
    <row r="4241" spans="26:28">
      <c r="Z4241" s="631">
        <v>213</v>
      </c>
      <c r="AA4241" s="631">
        <v>1503</v>
      </c>
      <c r="AB4241" s="631" t="s">
        <v>10413</v>
      </c>
    </row>
    <row r="4242" spans="26:28">
      <c r="Z4242" s="631">
        <v>214</v>
      </c>
      <c r="AA4242" s="631">
        <v>1504</v>
      </c>
      <c r="AB4242" s="631" t="s">
        <v>10414</v>
      </c>
    </row>
    <row r="4243" spans="26:28">
      <c r="Z4243" s="631">
        <v>215</v>
      </c>
      <c r="AA4243" s="631">
        <v>1505</v>
      </c>
      <c r="AB4243" s="631" t="s">
        <v>10415</v>
      </c>
    </row>
    <row r="4244" spans="26:28">
      <c r="Z4244" s="631">
        <v>216</v>
      </c>
      <c r="AA4244" s="631">
        <v>1506</v>
      </c>
      <c r="AB4244" s="631" t="s">
        <v>10416</v>
      </c>
    </row>
    <row r="4245" spans="26:28">
      <c r="Z4245" s="631">
        <v>217</v>
      </c>
      <c r="AA4245" s="631">
        <v>1507</v>
      </c>
      <c r="AB4245" s="631" t="s">
        <v>10417</v>
      </c>
    </row>
    <row r="4246" spans="26:28">
      <c r="Z4246" s="631">
        <v>218</v>
      </c>
      <c r="AA4246" s="631">
        <v>1508</v>
      </c>
      <c r="AB4246" s="631" t="s">
        <v>10418</v>
      </c>
    </row>
    <row r="4247" spans="26:28">
      <c r="Z4247" s="631">
        <v>219</v>
      </c>
      <c r="AA4247" s="631">
        <v>1509</v>
      </c>
      <c r="AB4247" s="631" t="s">
        <v>10419</v>
      </c>
    </row>
    <row r="4248" spans="26:28">
      <c r="Z4248" s="631">
        <v>220</v>
      </c>
      <c r="AA4248" s="631">
        <v>1510</v>
      </c>
      <c r="AB4248" s="631" t="s">
        <v>10420</v>
      </c>
    </row>
    <row r="4249" spans="26:28">
      <c r="Z4249" s="631">
        <v>221</v>
      </c>
      <c r="AA4249" s="631">
        <v>1511</v>
      </c>
      <c r="AB4249" s="631" t="s">
        <v>10421</v>
      </c>
    </row>
    <row r="4250" spans="26:28">
      <c r="Z4250" s="631">
        <v>222</v>
      </c>
      <c r="AA4250" s="631">
        <v>1512</v>
      </c>
      <c r="AB4250" s="631" t="s">
        <v>10422</v>
      </c>
    </row>
    <row r="4251" spans="26:28">
      <c r="Z4251" s="631">
        <v>223</v>
      </c>
      <c r="AA4251" s="631">
        <v>1513</v>
      </c>
      <c r="AB4251" s="631" t="s">
        <v>10423</v>
      </c>
    </row>
    <row r="4252" spans="26:28">
      <c r="Z4252" s="631">
        <v>224</v>
      </c>
      <c r="AA4252" s="631">
        <v>1514</v>
      </c>
      <c r="AB4252" s="631" t="s">
        <v>10424</v>
      </c>
    </row>
    <row r="4253" spans="26:28">
      <c r="Z4253" s="631">
        <v>225</v>
      </c>
      <c r="AA4253" s="631">
        <v>1515</v>
      </c>
      <c r="AB4253" s="631" t="s">
        <v>10425</v>
      </c>
    </row>
    <row r="4254" spans="26:28">
      <c r="Z4254" s="631">
        <v>226</v>
      </c>
      <c r="AA4254" s="631">
        <v>1516</v>
      </c>
      <c r="AB4254" s="631" t="s">
        <v>10426</v>
      </c>
    </row>
    <row r="4255" spans="26:28">
      <c r="Z4255" s="631">
        <v>227</v>
      </c>
      <c r="AA4255" s="631">
        <v>1517</v>
      </c>
      <c r="AB4255" s="631" t="s">
        <v>10427</v>
      </c>
    </row>
    <row r="4256" spans="26:28">
      <c r="Z4256" s="631">
        <v>228</v>
      </c>
      <c r="AA4256" s="631">
        <v>1518</v>
      </c>
      <c r="AB4256" s="631" t="s">
        <v>10428</v>
      </c>
    </row>
    <row r="4257" spans="26:28">
      <c r="Z4257" s="631">
        <v>229</v>
      </c>
      <c r="AA4257" s="631">
        <v>1519</v>
      </c>
      <c r="AB4257" s="631" t="s">
        <v>10429</v>
      </c>
    </row>
    <row r="4258" spans="26:28">
      <c r="Z4258" s="631">
        <v>230</v>
      </c>
      <c r="AA4258" s="631">
        <v>1520</v>
      </c>
      <c r="AB4258" s="631" t="s">
        <v>10430</v>
      </c>
    </row>
    <row r="4259" spans="26:28">
      <c r="Z4259" s="631">
        <v>231</v>
      </c>
      <c r="AA4259" s="631">
        <v>1521</v>
      </c>
      <c r="AB4259" s="631" t="s">
        <v>10431</v>
      </c>
    </row>
    <row r="4260" spans="26:28">
      <c r="Z4260" s="631">
        <v>232</v>
      </c>
      <c r="AA4260" s="631">
        <v>1522</v>
      </c>
      <c r="AB4260" s="631" t="s">
        <v>10432</v>
      </c>
    </row>
    <row r="4261" spans="26:28">
      <c r="Z4261" s="631">
        <v>233</v>
      </c>
      <c r="AA4261" s="631">
        <v>1523</v>
      </c>
      <c r="AB4261" s="631" t="s">
        <v>10433</v>
      </c>
    </row>
    <row r="4262" spans="26:28">
      <c r="Z4262" s="631">
        <v>234</v>
      </c>
      <c r="AA4262" s="631">
        <v>1524</v>
      </c>
      <c r="AB4262" s="631" t="s">
        <v>10434</v>
      </c>
    </row>
    <row r="4263" spans="26:28">
      <c r="Z4263" s="631">
        <v>235</v>
      </c>
      <c r="AA4263" s="631">
        <v>1525</v>
      </c>
      <c r="AB4263" s="631" t="s">
        <v>10435</v>
      </c>
    </row>
    <row r="4264" spans="26:28">
      <c r="Z4264" s="631">
        <v>236</v>
      </c>
      <c r="AA4264" s="631">
        <v>1526</v>
      </c>
      <c r="AB4264" s="631" t="s">
        <v>10436</v>
      </c>
    </row>
    <row r="4265" spans="26:28">
      <c r="Z4265" s="631">
        <v>237</v>
      </c>
      <c r="AA4265" s="631">
        <v>1527</v>
      </c>
      <c r="AB4265" s="631" t="s">
        <v>10437</v>
      </c>
    </row>
    <row r="4266" spans="26:28">
      <c r="Z4266" s="631">
        <v>238</v>
      </c>
      <c r="AA4266" s="631">
        <v>1528</v>
      </c>
      <c r="AB4266" s="631" t="s">
        <v>10438</v>
      </c>
    </row>
    <row r="4267" spans="26:28">
      <c r="Z4267" s="631">
        <v>239</v>
      </c>
      <c r="AA4267" s="631">
        <v>1529</v>
      </c>
      <c r="AB4267" s="631" t="s">
        <v>10439</v>
      </c>
    </row>
    <row r="4268" spans="26:28">
      <c r="Z4268" s="631">
        <v>240</v>
      </c>
      <c r="AA4268" s="631">
        <v>1530</v>
      </c>
      <c r="AB4268" s="631" t="s">
        <v>10440</v>
      </c>
    </row>
    <row r="4269" spans="26:28">
      <c r="Z4269" s="631">
        <v>241</v>
      </c>
      <c r="AA4269" s="631">
        <v>1531</v>
      </c>
      <c r="AB4269" s="631" t="s">
        <v>10441</v>
      </c>
    </row>
    <row r="4270" spans="26:28">
      <c r="Z4270" s="631">
        <v>242</v>
      </c>
      <c r="AA4270" s="631">
        <v>1532</v>
      </c>
      <c r="AB4270" s="631" t="s">
        <v>10442</v>
      </c>
    </row>
    <row r="4271" spans="26:28">
      <c r="Z4271" s="631">
        <v>243</v>
      </c>
      <c r="AA4271" s="631">
        <v>1533</v>
      </c>
      <c r="AB4271" s="631" t="s">
        <v>10443</v>
      </c>
    </row>
    <row r="4272" spans="26:28">
      <c r="Z4272" s="631">
        <v>244</v>
      </c>
      <c r="AA4272" s="631">
        <v>1534</v>
      </c>
      <c r="AB4272" s="631" t="s">
        <v>10444</v>
      </c>
    </row>
    <row r="4273" spans="26:28">
      <c r="Z4273" s="631">
        <v>245</v>
      </c>
      <c r="AA4273" s="631">
        <v>1535</v>
      </c>
      <c r="AB4273" s="631" t="s">
        <v>10445</v>
      </c>
    </row>
    <row r="4274" spans="26:28">
      <c r="Z4274" s="631">
        <v>246</v>
      </c>
      <c r="AA4274" s="631">
        <v>1536</v>
      </c>
      <c r="AB4274" s="631" t="s">
        <v>10446</v>
      </c>
    </row>
    <row r="4275" spans="26:28">
      <c r="Z4275" s="631">
        <v>247</v>
      </c>
      <c r="AA4275" s="631">
        <v>1537</v>
      </c>
      <c r="AB4275" s="631" t="s">
        <v>10447</v>
      </c>
    </row>
    <row r="4276" spans="26:28">
      <c r="Z4276" s="631">
        <v>248</v>
      </c>
      <c r="AA4276" s="631">
        <v>1538</v>
      </c>
      <c r="AB4276" s="631" t="s">
        <v>10448</v>
      </c>
    </row>
    <row r="4277" spans="26:28">
      <c r="Z4277" s="631">
        <v>249</v>
      </c>
      <c r="AA4277" s="631">
        <v>1539</v>
      </c>
      <c r="AB4277" s="631" t="s">
        <v>10449</v>
      </c>
    </row>
    <row r="4278" spans="26:28">
      <c r="Z4278" s="631">
        <v>250</v>
      </c>
      <c r="AA4278" s="631">
        <v>1540</v>
      </c>
      <c r="AB4278" s="631" t="s">
        <v>10450</v>
      </c>
    </row>
    <row r="4279" spans="26:28">
      <c r="Z4279" s="631">
        <v>251</v>
      </c>
      <c r="AA4279" s="631">
        <v>1541</v>
      </c>
      <c r="AB4279" s="631" t="s">
        <v>10451</v>
      </c>
    </row>
    <row r="4280" spans="26:28">
      <c r="Z4280" s="631">
        <v>252</v>
      </c>
      <c r="AA4280" s="631">
        <v>1542</v>
      </c>
      <c r="AB4280" s="631" t="s">
        <v>10452</v>
      </c>
    </row>
    <row r="4281" spans="26:28">
      <c r="Z4281" s="631">
        <v>253</v>
      </c>
      <c r="AA4281" s="631">
        <v>1543</v>
      </c>
      <c r="AB4281" s="631" t="s">
        <v>10453</v>
      </c>
    </row>
    <row r="4282" spans="26:28">
      <c r="Z4282" s="631">
        <v>254</v>
      </c>
      <c r="AA4282" s="631">
        <v>1544</v>
      </c>
      <c r="AB4282" s="631" t="s">
        <v>10454</v>
      </c>
    </row>
    <row r="4283" spans="26:28">
      <c r="Z4283" s="631">
        <v>255</v>
      </c>
      <c r="AA4283" s="631">
        <v>1545</v>
      </c>
      <c r="AB4283" s="631" t="s">
        <v>10455</v>
      </c>
    </row>
    <row r="4284" spans="26:28">
      <c r="Z4284" s="631">
        <v>256</v>
      </c>
      <c r="AA4284" s="631">
        <v>1546</v>
      </c>
      <c r="AB4284" s="631" t="s">
        <v>10456</v>
      </c>
    </row>
    <row r="4285" spans="26:28">
      <c r="Z4285" s="631">
        <v>257</v>
      </c>
      <c r="AA4285" s="631">
        <v>1547</v>
      </c>
      <c r="AB4285" s="631" t="s">
        <v>10457</v>
      </c>
    </row>
    <row r="4286" spans="26:28">
      <c r="Z4286" s="631">
        <v>258</v>
      </c>
      <c r="AA4286" s="631">
        <v>1548</v>
      </c>
      <c r="AB4286" s="631" t="s">
        <v>10458</v>
      </c>
    </row>
    <row r="4287" spans="26:28">
      <c r="Z4287" s="631">
        <v>259</v>
      </c>
      <c r="AA4287" s="631">
        <v>1549</v>
      </c>
      <c r="AB4287" s="631" t="s">
        <v>10459</v>
      </c>
    </row>
    <row r="4288" spans="26:28">
      <c r="Z4288" s="631">
        <v>260</v>
      </c>
      <c r="AA4288" s="631">
        <v>1550</v>
      </c>
      <c r="AB4288" s="631" t="s">
        <v>10460</v>
      </c>
    </row>
    <row r="4289" spans="26:28">
      <c r="Z4289" s="631">
        <v>261</v>
      </c>
      <c r="AA4289" s="631">
        <v>1551</v>
      </c>
      <c r="AB4289" s="631" t="s">
        <v>10461</v>
      </c>
    </row>
    <row r="4290" spans="26:28">
      <c r="Z4290" s="631">
        <v>262</v>
      </c>
      <c r="AA4290" s="631">
        <v>1552</v>
      </c>
      <c r="AB4290" s="631" t="s">
        <v>10462</v>
      </c>
    </row>
    <row r="4291" spans="26:28">
      <c r="Z4291" s="631">
        <v>263</v>
      </c>
      <c r="AA4291" s="631">
        <v>1553</v>
      </c>
      <c r="AB4291" s="631" t="s">
        <v>10463</v>
      </c>
    </row>
    <row r="4292" spans="26:28">
      <c r="Z4292" s="631">
        <v>264</v>
      </c>
      <c r="AA4292" s="631">
        <v>1554</v>
      </c>
      <c r="AB4292" s="631" t="s">
        <v>10464</v>
      </c>
    </row>
    <row r="4293" spans="26:28">
      <c r="Z4293" s="631">
        <v>265</v>
      </c>
      <c r="AA4293" s="631">
        <v>1555</v>
      </c>
      <c r="AB4293" s="631" t="s">
        <v>10465</v>
      </c>
    </row>
    <row r="4294" spans="26:28">
      <c r="Z4294" s="631">
        <v>266</v>
      </c>
      <c r="AA4294" s="631">
        <v>1556</v>
      </c>
      <c r="AB4294" s="631" t="s">
        <v>10466</v>
      </c>
    </row>
    <row r="4295" spans="26:28">
      <c r="Z4295" s="631">
        <v>267</v>
      </c>
      <c r="AA4295" s="631">
        <v>1557</v>
      </c>
      <c r="AB4295" s="631" t="s">
        <v>10467</v>
      </c>
    </row>
    <row r="4296" spans="26:28">
      <c r="Z4296" s="631">
        <v>268</v>
      </c>
      <c r="AA4296" s="631">
        <v>1558</v>
      </c>
      <c r="AB4296" s="631" t="s">
        <v>10468</v>
      </c>
    </row>
    <row r="4297" spans="26:28">
      <c r="Z4297" s="631">
        <v>269</v>
      </c>
      <c r="AA4297" s="631">
        <v>1559</v>
      </c>
      <c r="AB4297" s="631" t="s">
        <v>10469</v>
      </c>
    </row>
    <row r="4298" spans="26:28">
      <c r="Z4298" s="631">
        <v>270</v>
      </c>
      <c r="AA4298" s="631">
        <v>1560</v>
      </c>
      <c r="AB4298" s="631" t="s">
        <v>10470</v>
      </c>
    </row>
    <row r="4299" spans="26:28">
      <c r="Z4299" s="631">
        <v>271</v>
      </c>
      <c r="AA4299" s="631">
        <v>1561</v>
      </c>
      <c r="AB4299" s="631" t="s">
        <v>10471</v>
      </c>
    </row>
    <row r="4300" spans="26:28">
      <c r="Z4300" s="631">
        <v>272</v>
      </c>
      <c r="AA4300" s="631">
        <v>1562</v>
      </c>
      <c r="AB4300" s="631" t="s">
        <v>10472</v>
      </c>
    </row>
    <row r="4301" spans="26:28">
      <c r="Z4301" s="631">
        <v>273</v>
      </c>
      <c r="AA4301" s="631">
        <v>1563</v>
      </c>
      <c r="AB4301" s="631" t="s">
        <v>10473</v>
      </c>
    </row>
    <row r="4302" spans="26:28">
      <c r="Z4302" s="631">
        <v>274</v>
      </c>
      <c r="AA4302" s="631">
        <v>1564</v>
      </c>
      <c r="AB4302" s="631" t="s">
        <v>10474</v>
      </c>
    </row>
    <row r="4303" spans="26:28">
      <c r="Z4303" s="631">
        <v>275</v>
      </c>
      <c r="AA4303" s="631">
        <v>1565</v>
      </c>
      <c r="AB4303" s="631" t="s">
        <v>10475</v>
      </c>
    </row>
    <row r="4304" spans="26:28">
      <c r="Z4304" s="631">
        <v>276</v>
      </c>
      <c r="AA4304" s="631">
        <v>1566</v>
      </c>
      <c r="AB4304" s="631" t="s">
        <v>10476</v>
      </c>
    </row>
    <row r="4305" spans="26:28">
      <c r="Z4305" s="631">
        <v>277</v>
      </c>
      <c r="AA4305" s="631">
        <v>1567</v>
      </c>
      <c r="AB4305" s="631" t="s">
        <v>10477</v>
      </c>
    </row>
    <row r="4306" spans="26:28">
      <c r="Z4306" s="631">
        <v>278</v>
      </c>
      <c r="AA4306" s="631">
        <v>1568</v>
      </c>
      <c r="AB4306" s="631" t="s">
        <v>10478</v>
      </c>
    </row>
    <row r="4307" spans="26:28">
      <c r="Z4307" s="631">
        <v>279</v>
      </c>
      <c r="AA4307" s="631">
        <v>1569</v>
      </c>
      <c r="AB4307" s="631" t="s">
        <v>10479</v>
      </c>
    </row>
    <row r="4308" spans="26:28">
      <c r="Z4308" s="631">
        <v>280</v>
      </c>
      <c r="AA4308" s="631">
        <v>1570</v>
      </c>
      <c r="AB4308" s="631" t="s">
        <v>10480</v>
      </c>
    </row>
    <row r="4309" spans="26:28">
      <c r="Z4309" s="631">
        <v>281</v>
      </c>
      <c r="AA4309" s="631">
        <v>1571</v>
      </c>
      <c r="AB4309" s="631" t="s">
        <v>10481</v>
      </c>
    </row>
    <row r="4310" spans="26:28">
      <c r="Z4310" s="631">
        <v>282</v>
      </c>
      <c r="AA4310" s="631">
        <v>1572</v>
      </c>
      <c r="AB4310" s="631" t="s">
        <v>10482</v>
      </c>
    </row>
    <row r="4311" spans="26:28">
      <c r="Z4311" s="631">
        <v>283</v>
      </c>
      <c r="AA4311" s="631">
        <v>1573</v>
      </c>
      <c r="AB4311" s="631" t="s">
        <v>10483</v>
      </c>
    </row>
    <row r="4312" spans="26:28">
      <c r="Z4312" s="631">
        <v>284</v>
      </c>
      <c r="AA4312" s="631">
        <v>1574</v>
      </c>
      <c r="AB4312" s="631" t="s">
        <v>10484</v>
      </c>
    </row>
    <row r="4313" spans="26:28">
      <c r="Z4313" s="631">
        <v>285</v>
      </c>
      <c r="AA4313" s="631">
        <v>1575</v>
      </c>
      <c r="AB4313" s="631" t="s">
        <v>10485</v>
      </c>
    </row>
    <row r="4314" spans="26:28">
      <c r="Z4314" s="631">
        <v>286</v>
      </c>
      <c r="AA4314" s="631">
        <v>1576</v>
      </c>
      <c r="AB4314" s="631" t="s">
        <v>10486</v>
      </c>
    </row>
    <row r="4315" spans="26:28">
      <c r="Z4315" s="631">
        <v>287</v>
      </c>
      <c r="AA4315" s="631">
        <v>1577</v>
      </c>
      <c r="AB4315" s="631" t="s">
        <v>10487</v>
      </c>
    </row>
    <row r="4316" spans="26:28">
      <c r="Z4316" s="631">
        <v>288</v>
      </c>
      <c r="AA4316" s="631">
        <v>1578</v>
      </c>
      <c r="AB4316" s="631" t="s">
        <v>10488</v>
      </c>
    </row>
    <row r="4317" spans="26:28">
      <c r="Z4317" s="631">
        <v>289</v>
      </c>
      <c r="AA4317" s="631">
        <v>1579</v>
      </c>
      <c r="AB4317" s="631" t="s">
        <v>10489</v>
      </c>
    </row>
    <row r="4318" spans="26:28">
      <c r="Z4318" s="631">
        <v>290</v>
      </c>
      <c r="AA4318" s="631">
        <v>1580</v>
      </c>
      <c r="AB4318" s="631" t="s">
        <v>10490</v>
      </c>
    </row>
    <row r="4319" spans="26:28">
      <c r="Z4319" s="631">
        <v>291</v>
      </c>
      <c r="AA4319" s="631">
        <v>1581</v>
      </c>
      <c r="AB4319" s="631" t="s">
        <v>10491</v>
      </c>
    </row>
    <row r="4320" spans="26:28">
      <c r="Z4320" s="631">
        <v>292</v>
      </c>
      <c r="AA4320" s="631">
        <v>1582</v>
      </c>
      <c r="AB4320" s="631" t="s">
        <v>10492</v>
      </c>
    </row>
    <row r="4321" spans="26:28">
      <c r="Z4321" s="631">
        <v>293</v>
      </c>
      <c r="AA4321" s="631">
        <v>1583</v>
      </c>
      <c r="AB4321" s="631" t="s">
        <v>10493</v>
      </c>
    </row>
    <row r="4322" spans="26:28">
      <c r="Z4322" s="631">
        <v>294</v>
      </c>
      <c r="AA4322" s="631">
        <v>1584</v>
      </c>
      <c r="AB4322" s="631" t="s">
        <v>10494</v>
      </c>
    </row>
    <row r="4323" spans="26:28">
      <c r="Z4323" s="631">
        <v>295</v>
      </c>
      <c r="AA4323" s="631">
        <v>1585</v>
      </c>
      <c r="AB4323" s="631" t="s">
        <v>10495</v>
      </c>
    </row>
    <row r="4324" spans="26:28">
      <c r="Z4324" s="631">
        <v>296</v>
      </c>
      <c r="AA4324" s="631">
        <v>1586</v>
      </c>
      <c r="AB4324" s="631" t="s">
        <v>10496</v>
      </c>
    </row>
    <row r="4325" spans="26:28">
      <c r="Z4325" s="631">
        <v>297</v>
      </c>
      <c r="AA4325" s="631">
        <v>1587</v>
      </c>
      <c r="AB4325" s="631" t="s">
        <v>10497</v>
      </c>
    </row>
    <row r="4326" spans="26:28">
      <c r="Z4326" s="631">
        <v>298</v>
      </c>
      <c r="AA4326" s="631">
        <v>1588</v>
      </c>
      <c r="AB4326" s="631" t="s">
        <v>10498</v>
      </c>
    </row>
    <row r="4327" spans="26:28">
      <c r="Z4327" s="631">
        <v>299</v>
      </c>
      <c r="AA4327" s="631">
        <v>1589</v>
      </c>
      <c r="AB4327" s="631" t="s">
        <v>10499</v>
      </c>
    </row>
    <row r="4328" spans="26:28">
      <c r="Z4328" s="631">
        <v>300</v>
      </c>
      <c r="AA4328" s="631">
        <v>1590</v>
      </c>
      <c r="AB4328" s="631" t="s">
        <v>10500</v>
      </c>
    </row>
    <row r="4329" spans="26:28">
      <c r="Z4329" s="631">
        <v>301</v>
      </c>
      <c r="AA4329" s="631">
        <v>1591</v>
      </c>
      <c r="AB4329" s="631" t="s">
        <v>10501</v>
      </c>
    </row>
    <row r="4330" spans="26:28">
      <c r="Z4330" s="631">
        <v>302</v>
      </c>
      <c r="AA4330" s="631">
        <v>1592</v>
      </c>
      <c r="AB4330" s="631" t="s">
        <v>10502</v>
      </c>
    </row>
    <row r="4331" spans="26:28">
      <c r="Z4331" s="631">
        <v>303</v>
      </c>
      <c r="AA4331" s="631">
        <v>1593</v>
      </c>
      <c r="AB4331" s="631" t="s">
        <v>10503</v>
      </c>
    </row>
    <row r="4332" spans="26:28">
      <c r="Z4332" s="631">
        <v>304</v>
      </c>
      <c r="AA4332" s="631">
        <v>1594</v>
      </c>
      <c r="AB4332" s="631" t="s">
        <v>10504</v>
      </c>
    </row>
    <row r="4333" spans="26:28">
      <c r="Z4333" s="631">
        <v>305</v>
      </c>
      <c r="AA4333" s="631">
        <v>1595</v>
      </c>
      <c r="AB4333" s="631" t="s">
        <v>10505</v>
      </c>
    </row>
    <row r="4334" spans="26:28">
      <c r="Z4334" s="631">
        <v>306</v>
      </c>
      <c r="AA4334" s="631">
        <v>1596</v>
      </c>
      <c r="AB4334" s="631" t="s">
        <v>10506</v>
      </c>
    </row>
    <row r="4335" spans="26:28">
      <c r="Z4335" s="631">
        <v>307</v>
      </c>
      <c r="AA4335" s="631">
        <v>1597</v>
      </c>
      <c r="AB4335" s="631" t="s">
        <v>10507</v>
      </c>
    </row>
    <row r="4336" spans="26:28">
      <c r="Z4336" s="631">
        <v>308</v>
      </c>
      <c r="AA4336" s="631">
        <v>1598</v>
      </c>
      <c r="AB4336" s="631" t="s">
        <v>10508</v>
      </c>
    </row>
    <row r="4337" spans="26:28">
      <c r="Z4337" s="631">
        <v>309</v>
      </c>
      <c r="AA4337" s="631">
        <v>1599</v>
      </c>
      <c r="AB4337" s="631" t="s">
        <v>10509</v>
      </c>
    </row>
    <row r="4338" spans="26:28">
      <c r="Z4338" s="631">
        <v>310</v>
      </c>
      <c r="AA4338" s="631">
        <v>1600</v>
      </c>
      <c r="AB4338" s="631" t="s">
        <v>10510</v>
      </c>
    </row>
    <row r="4339" spans="26:28">
      <c r="Z4339" s="631">
        <v>311</v>
      </c>
      <c r="AA4339" s="631">
        <v>1601</v>
      </c>
      <c r="AB4339" s="631" t="s">
        <v>10511</v>
      </c>
    </row>
    <row r="4340" spans="26:28">
      <c r="Z4340" s="631">
        <v>312</v>
      </c>
      <c r="AA4340" s="631">
        <v>1602</v>
      </c>
      <c r="AB4340" s="631" t="s">
        <v>10512</v>
      </c>
    </row>
    <row r="4341" spans="26:28">
      <c r="Z4341" s="631">
        <v>313</v>
      </c>
      <c r="AA4341" s="631">
        <v>1603</v>
      </c>
      <c r="AB4341" s="631" t="s">
        <v>10513</v>
      </c>
    </row>
    <row r="4342" spans="26:28">
      <c r="Z4342" s="631">
        <v>314</v>
      </c>
      <c r="AA4342" s="631">
        <v>1604</v>
      </c>
      <c r="AB4342" s="631" t="s">
        <v>10514</v>
      </c>
    </row>
    <row r="4343" spans="26:28">
      <c r="Z4343" s="631">
        <v>315</v>
      </c>
      <c r="AA4343" s="631">
        <v>1605</v>
      </c>
      <c r="AB4343" s="631" t="s">
        <v>10515</v>
      </c>
    </row>
    <row r="4344" spans="26:28">
      <c r="Z4344" s="631">
        <v>316</v>
      </c>
      <c r="AA4344" s="631">
        <v>1606</v>
      </c>
      <c r="AB4344" s="631" t="s">
        <v>10516</v>
      </c>
    </row>
    <row r="4345" spans="26:28">
      <c r="Z4345" s="631">
        <v>317</v>
      </c>
      <c r="AA4345" s="631">
        <v>1607</v>
      </c>
      <c r="AB4345" s="631" t="s">
        <v>10517</v>
      </c>
    </row>
    <row r="4346" spans="26:28">
      <c r="Z4346" s="631">
        <v>318</v>
      </c>
      <c r="AA4346" s="631">
        <v>1608</v>
      </c>
      <c r="AB4346" s="631" t="s">
        <v>10518</v>
      </c>
    </row>
    <row r="4347" spans="26:28">
      <c r="Z4347" s="631">
        <v>319</v>
      </c>
      <c r="AA4347" s="631">
        <v>1609</v>
      </c>
      <c r="AB4347" s="631" t="s">
        <v>10519</v>
      </c>
    </row>
    <row r="4348" spans="26:28">
      <c r="Z4348" s="631">
        <v>320</v>
      </c>
      <c r="AA4348" s="631">
        <v>1610</v>
      </c>
      <c r="AB4348" s="631" t="s">
        <v>10520</v>
      </c>
    </row>
    <row r="4349" spans="26:28">
      <c r="Z4349" s="631">
        <v>321</v>
      </c>
      <c r="AA4349" s="631">
        <v>1611</v>
      </c>
      <c r="AB4349" s="631" t="s">
        <v>10521</v>
      </c>
    </row>
    <row r="4350" spans="26:28">
      <c r="Z4350" s="631">
        <v>322</v>
      </c>
      <c r="AA4350" s="631">
        <v>1612</v>
      </c>
      <c r="AB4350" s="631" t="s">
        <v>10522</v>
      </c>
    </row>
    <row r="4351" spans="26:28">
      <c r="Z4351" s="631">
        <v>323</v>
      </c>
      <c r="AA4351" s="631">
        <v>1613</v>
      </c>
      <c r="AB4351" s="631" t="s">
        <v>10523</v>
      </c>
    </row>
    <row r="4352" spans="26:28">
      <c r="Z4352" s="631">
        <v>324</v>
      </c>
      <c r="AA4352" s="631">
        <v>1614</v>
      </c>
      <c r="AB4352" s="631" t="s">
        <v>10524</v>
      </c>
    </row>
    <row r="4353" spans="26:28">
      <c r="Z4353" s="631">
        <v>325</v>
      </c>
      <c r="AA4353" s="631">
        <v>1615</v>
      </c>
      <c r="AB4353" s="631" t="s">
        <v>10525</v>
      </c>
    </row>
    <row r="4354" spans="26:28">
      <c r="Z4354" s="631">
        <v>326</v>
      </c>
      <c r="AA4354" s="631">
        <v>1616</v>
      </c>
      <c r="AB4354" s="631" t="s">
        <v>10526</v>
      </c>
    </row>
    <row r="4355" spans="26:28">
      <c r="Z4355" s="631">
        <v>327</v>
      </c>
      <c r="AA4355" s="631">
        <v>1617</v>
      </c>
      <c r="AB4355" s="631" t="s">
        <v>10527</v>
      </c>
    </row>
    <row r="4356" spans="26:28">
      <c r="Z4356" s="631">
        <v>328</v>
      </c>
      <c r="AA4356" s="631">
        <v>1618</v>
      </c>
      <c r="AB4356" s="631" t="s">
        <v>10528</v>
      </c>
    </row>
    <row r="4357" spans="26:28">
      <c r="Z4357" s="631">
        <v>329</v>
      </c>
      <c r="AA4357" s="631">
        <v>1619</v>
      </c>
      <c r="AB4357" s="631" t="s">
        <v>10529</v>
      </c>
    </row>
    <row r="4358" spans="26:28">
      <c r="Z4358" s="631">
        <v>330</v>
      </c>
      <c r="AA4358" s="631">
        <v>1620</v>
      </c>
      <c r="AB4358" s="631" t="s">
        <v>10530</v>
      </c>
    </row>
    <row r="4359" spans="26:28">
      <c r="Z4359" s="631">
        <v>331</v>
      </c>
      <c r="AA4359" s="631">
        <v>1621</v>
      </c>
      <c r="AB4359" s="631" t="s">
        <v>10531</v>
      </c>
    </row>
    <row r="4360" spans="26:28">
      <c r="Z4360" s="631">
        <v>332</v>
      </c>
      <c r="AA4360" s="631">
        <v>1622</v>
      </c>
      <c r="AB4360" s="631" t="s">
        <v>10532</v>
      </c>
    </row>
    <row r="4361" spans="26:28">
      <c r="Z4361" s="631">
        <v>333</v>
      </c>
      <c r="AA4361" s="631">
        <v>1623</v>
      </c>
      <c r="AB4361" s="631" t="s">
        <v>10533</v>
      </c>
    </row>
    <row r="4362" spans="26:28">
      <c r="Z4362" s="631">
        <v>334</v>
      </c>
      <c r="AA4362" s="631">
        <v>1624</v>
      </c>
      <c r="AB4362" s="631" t="s">
        <v>10534</v>
      </c>
    </row>
    <row r="4363" spans="26:28">
      <c r="Z4363" s="631">
        <v>335</v>
      </c>
      <c r="AA4363" s="631">
        <v>1625</v>
      </c>
      <c r="AB4363" s="631" t="s">
        <v>10535</v>
      </c>
    </row>
    <row r="4364" spans="26:28">
      <c r="Z4364" s="631">
        <v>336</v>
      </c>
      <c r="AA4364" s="631">
        <v>1626</v>
      </c>
      <c r="AB4364" s="631" t="s">
        <v>10536</v>
      </c>
    </row>
    <row r="4365" spans="26:28">
      <c r="Z4365" s="631">
        <v>337</v>
      </c>
      <c r="AA4365" s="631">
        <v>1627</v>
      </c>
      <c r="AB4365" s="631" t="s">
        <v>10537</v>
      </c>
    </row>
    <row r="4366" spans="26:28">
      <c r="Z4366" s="631">
        <v>338</v>
      </c>
      <c r="AA4366" s="631">
        <v>1628</v>
      </c>
      <c r="AB4366" s="631" t="s">
        <v>10538</v>
      </c>
    </row>
    <row r="4367" spans="26:28">
      <c r="Z4367" s="631">
        <v>339</v>
      </c>
      <c r="AA4367" s="631">
        <v>1629</v>
      </c>
      <c r="AB4367" s="631" t="s">
        <v>10539</v>
      </c>
    </row>
    <row r="4368" spans="26:28">
      <c r="Z4368" s="631">
        <v>340</v>
      </c>
      <c r="AA4368" s="631">
        <v>1630</v>
      </c>
      <c r="AB4368" s="631" t="s">
        <v>10540</v>
      </c>
    </row>
    <row r="4369" spans="26:28">
      <c r="Z4369" s="631">
        <v>341</v>
      </c>
      <c r="AA4369" s="631">
        <v>1631</v>
      </c>
      <c r="AB4369" s="631" t="s">
        <v>10541</v>
      </c>
    </row>
    <row r="4370" spans="26:28">
      <c r="Z4370" s="631">
        <v>342</v>
      </c>
      <c r="AA4370" s="631">
        <v>1632</v>
      </c>
      <c r="AB4370" s="631" t="s">
        <v>10542</v>
      </c>
    </row>
    <row r="4371" spans="26:28">
      <c r="Z4371" s="631">
        <v>343</v>
      </c>
      <c r="AA4371" s="631">
        <v>1633</v>
      </c>
      <c r="AB4371" s="631" t="s">
        <v>10543</v>
      </c>
    </row>
    <row r="4372" spans="26:28">
      <c r="Z4372" s="631">
        <v>344</v>
      </c>
      <c r="AA4372" s="631">
        <v>1634</v>
      </c>
      <c r="AB4372" s="631" t="s">
        <v>10544</v>
      </c>
    </row>
    <row r="4373" spans="26:28">
      <c r="Z4373" s="631">
        <v>345</v>
      </c>
      <c r="AA4373" s="631">
        <v>1635</v>
      </c>
      <c r="AB4373" s="631" t="s">
        <v>10545</v>
      </c>
    </row>
    <row r="4374" spans="26:28">
      <c r="Z4374" s="631">
        <v>346</v>
      </c>
      <c r="AA4374" s="631">
        <v>1636</v>
      </c>
      <c r="AB4374" s="631" t="s">
        <v>10546</v>
      </c>
    </row>
    <row r="4375" spans="26:28">
      <c r="Z4375" s="631">
        <v>347</v>
      </c>
      <c r="AA4375" s="631">
        <v>1637</v>
      </c>
      <c r="AB4375" s="631" t="s">
        <v>10547</v>
      </c>
    </row>
    <row r="4376" spans="26:28">
      <c r="Z4376" s="631">
        <v>348</v>
      </c>
      <c r="AA4376" s="631">
        <v>1638</v>
      </c>
      <c r="AB4376" s="631" t="s">
        <v>10548</v>
      </c>
    </row>
    <row r="4377" spans="26:28">
      <c r="Z4377" s="631">
        <v>349</v>
      </c>
      <c r="AA4377" s="631">
        <v>1639</v>
      </c>
      <c r="AB4377" s="631" t="s">
        <v>10549</v>
      </c>
    </row>
    <row r="4378" spans="26:28">
      <c r="Z4378" s="631">
        <v>350</v>
      </c>
      <c r="AA4378" s="631">
        <v>1640</v>
      </c>
      <c r="AB4378" s="631" t="s">
        <v>10550</v>
      </c>
    </row>
    <row r="4379" spans="26:28">
      <c r="Z4379" s="631">
        <v>351</v>
      </c>
      <c r="AA4379" s="631">
        <v>1641</v>
      </c>
      <c r="AB4379" s="631" t="s">
        <v>10551</v>
      </c>
    </row>
    <row r="4380" spans="26:28">
      <c r="Z4380" s="631">
        <v>352</v>
      </c>
      <c r="AA4380" s="631">
        <v>1642</v>
      </c>
      <c r="AB4380" s="631" t="s">
        <v>10552</v>
      </c>
    </row>
    <row r="4381" spans="26:28">
      <c r="Z4381" s="631">
        <v>353</v>
      </c>
      <c r="AA4381" s="631">
        <v>1643</v>
      </c>
      <c r="AB4381" s="631" t="s">
        <v>10553</v>
      </c>
    </row>
    <row r="4382" spans="26:28">
      <c r="Z4382" s="631">
        <v>354</v>
      </c>
      <c r="AA4382" s="631">
        <v>1644</v>
      </c>
      <c r="AB4382" s="631" t="s">
        <v>10554</v>
      </c>
    </row>
    <row r="4383" spans="26:28">
      <c r="Z4383" s="631">
        <v>355</v>
      </c>
      <c r="AA4383" s="631">
        <v>1645</v>
      </c>
      <c r="AB4383" s="631" t="s">
        <v>10555</v>
      </c>
    </row>
    <row r="4384" spans="26:28">
      <c r="Z4384" s="631">
        <v>356</v>
      </c>
      <c r="AA4384" s="631">
        <v>1646</v>
      </c>
      <c r="AB4384" s="631" t="s">
        <v>10556</v>
      </c>
    </row>
    <row r="4385" spans="26:28">
      <c r="Z4385" s="631">
        <v>357</v>
      </c>
      <c r="AA4385" s="631">
        <v>1647</v>
      </c>
      <c r="AB4385" s="631" t="s">
        <v>10557</v>
      </c>
    </row>
    <row r="4386" spans="26:28">
      <c r="Z4386" s="631">
        <v>358</v>
      </c>
      <c r="AA4386" s="631">
        <v>1648</v>
      </c>
      <c r="AB4386" s="631" t="s">
        <v>10558</v>
      </c>
    </row>
    <row r="4387" spans="26:28">
      <c r="Z4387" s="631">
        <v>359</v>
      </c>
      <c r="AA4387" s="631">
        <v>1649</v>
      </c>
      <c r="AB4387" s="631" t="s">
        <v>10559</v>
      </c>
    </row>
    <row r="4388" spans="26:28">
      <c r="Z4388" s="631">
        <v>360</v>
      </c>
      <c r="AA4388" s="631">
        <v>1650</v>
      </c>
      <c r="AB4388" s="631" t="s">
        <v>10560</v>
      </c>
    </row>
    <row r="4389" spans="26:28">
      <c r="Z4389" s="631">
        <v>361</v>
      </c>
      <c r="AA4389" s="631">
        <v>1651</v>
      </c>
      <c r="AB4389" s="631" t="s">
        <v>10561</v>
      </c>
    </row>
    <row r="4390" spans="26:28">
      <c r="Z4390" s="631">
        <v>362</v>
      </c>
      <c r="AA4390" s="631">
        <v>1652</v>
      </c>
      <c r="AB4390" s="631" t="s">
        <v>10562</v>
      </c>
    </row>
    <row r="4391" spans="26:28">
      <c r="Z4391" s="631">
        <v>363</v>
      </c>
      <c r="AA4391" s="631">
        <v>1653</v>
      </c>
      <c r="AB4391" s="631" t="s">
        <v>10563</v>
      </c>
    </row>
    <row r="4392" spans="26:28">
      <c r="Z4392" s="631">
        <v>364</v>
      </c>
      <c r="AA4392" s="631">
        <v>1654</v>
      </c>
      <c r="AB4392" s="631" t="s">
        <v>10564</v>
      </c>
    </row>
    <row r="4393" spans="26:28">
      <c r="Z4393" s="631">
        <v>365</v>
      </c>
      <c r="AA4393" s="631">
        <v>1655</v>
      </c>
      <c r="AB4393" s="631" t="s">
        <v>10565</v>
      </c>
    </row>
    <row r="4394" spans="26:28">
      <c r="Z4394" s="631">
        <v>366</v>
      </c>
      <c r="AA4394" s="631">
        <v>1656</v>
      </c>
      <c r="AB4394" s="631" t="s">
        <v>10566</v>
      </c>
    </row>
    <row r="4395" spans="26:28">
      <c r="Z4395" s="631">
        <v>367</v>
      </c>
      <c r="AA4395" s="631">
        <v>1657</v>
      </c>
      <c r="AB4395" s="631" t="s">
        <v>10567</v>
      </c>
    </row>
    <row r="4396" spans="26:28">
      <c r="Z4396" s="631">
        <v>368</v>
      </c>
      <c r="AA4396" s="631">
        <v>1658</v>
      </c>
      <c r="AB4396" s="631" t="s">
        <v>10568</v>
      </c>
    </row>
    <row r="4397" spans="26:28">
      <c r="Z4397" s="631">
        <v>369</v>
      </c>
      <c r="AA4397" s="631">
        <v>1659</v>
      </c>
      <c r="AB4397" s="631" t="s">
        <v>10569</v>
      </c>
    </row>
    <row r="4398" spans="26:28">
      <c r="Z4398" s="631">
        <v>370</v>
      </c>
      <c r="AA4398" s="631">
        <v>1660</v>
      </c>
      <c r="AB4398" s="631" t="s">
        <v>10570</v>
      </c>
    </row>
    <row r="4399" spans="26:28">
      <c r="Z4399" s="631">
        <v>371</v>
      </c>
      <c r="AA4399" s="631">
        <v>1661</v>
      </c>
      <c r="AB4399" s="631" t="s">
        <v>10571</v>
      </c>
    </row>
    <row r="4400" spans="26:28">
      <c r="Z4400" s="631">
        <v>372</v>
      </c>
      <c r="AA4400" s="631">
        <v>1662</v>
      </c>
      <c r="AB4400" s="631" t="s">
        <v>10572</v>
      </c>
    </row>
    <row r="4401" spans="26:28">
      <c r="Z4401" s="631">
        <v>373</v>
      </c>
      <c r="AA4401" s="631">
        <v>1663</v>
      </c>
      <c r="AB4401" s="631" t="s">
        <v>10573</v>
      </c>
    </row>
    <row r="4402" spans="26:28">
      <c r="Z4402" s="631">
        <v>374</v>
      </c>
      <c r="AA4402" s="631">
        <v>1664</v>
      </c>
      <c r="AB4402" s="631" t="s">
        <v>10574</v>
      </c>
    </row>
    <row r="4403" spans="26:28">
      <c r="Z4403" s="631">
        <v>375</v>
      </c>
      <c r="AA4403" s="631">
        <v>1665</v>
      </c>
      <c r="AB4403" s="631" t="s">
        <v>10575</v>
      </c>
    </row>
    <row r="4404" spans="26:28">
      <c r="Z4404" s="631">
        <v>376</v>
      </c>
      <c r="AA4404" s="631">
        <v>1666</v>
      </c>
      <c r="AB4404" s="631" t="s">
        <v>10576</v>
      </c>
    </row>
    <row r="4405" spans="26:28">
      <c r="Z4405" s="631">
        <v>377</v>
      </c>
      <c r="AA4405" s="631">
        <v>1667</v>
      </c>
      <c r="AB4405" s="631" t="s">
        <v>10577</v>
      </c>
    </row>
    <row r="4406" spans="26:28">
      <c r="Z4406" s="631">
        <v>378</v>
      </c>
      <c r="AA4406" s="631">
        <v>1668</v>
      </c>
      <c r="AB4406" s="631" t="s">
        <v>10578</v>
      </c>
    </row>
    <row r="4407" spans="26:28">
      <c r="Z4407" s="631">
        <v>379</v>
      </c>
      <c r="AA4407" s="631">
        <v>1669</v>
      </c>
      <c r="AB4407" s="631" t="s">
        <v>10579</v>
      </c>
    </row>
    <row r="4408" spans="26:28">
      <c r="Z4408" s="631">
        <v>380</v>
      </c>
      <c r="AA4408" s="631">
        <v>1670</v>
      </c>
      <c r="AB4408" s="631" t="s">
        <v>10580</v>
      </c>
    </row>
    <row r="4409" spans="26:28">
      <c r="Z4409" s="631">
        <v>381</v>
      </c>
      <c r="AA4409" s="631">
        <v>1671</v>
      </c>
      <c r="AB4409" s="631" t="s">
        <v>10581</v>
      </c>
    </row>
    <row r="4410" spans="26:28">
      <c r="Z4410" s="631">
        <v>382</v>
      </c>
      <c r="AA4410" s="631">
        <v>1672</v>
      </c>
      <c r="AB4410" s="631" t="s">
        <v>10582</v>
      </c>
    </row>
    <row r="4411" spans="26:28">
      <c r="Z4411" s="631">
        <v>383</v>
      </c>
      <c r="AA4411" s="631">
        <v>1673</v>
      </c>
      <c r="AB4411" s="631" t="s">
        <v>10583</v>
      </c>
    </row>
    <row r="4412" spans="26:28">
      <c r="Z4412" s="631">
        <v>384</v>
      </c>
      <c r="AA4412" s="631">
        <v>1674</v>
      </c>
      <c r="AB4412" s="631" t="s">
        <v>10584</v>
      </c>
    </row>
    <row r="4413" spans="26:28">
      <c r="Z4413" s="631">
        <v>385</v>
      </c>
      <c r="AA4413" s="631">
        <v>1675</v>
      </c>
      <c r="AB4413" s="631" t="s">
        <v>10585</v>
      </c>
    </row>
    <row r="4414" spans="26:28">
      <c r="Z4414" s="631">
        <v>386</v>
      </c>
      <c r="AA4414" s="631">
        <v>1676</v>
      </c>
      <c r="AB4414" s="631" t="s">
        <v>10586</v>
      </c>
    </row>
    <row r="4415" spans="26:28">
      <c r="Z4415" s="631">
        <v>387</v>
      </c>
      <c r="AA4415" s="631">
        <v>1677</v>
      </c>
      <c r="AB4415" s="631" t="s">
        <v>10587</v>
      </c>
    </row>
    <row r="4416" spans="26:28">
      <c r="Z4416" s="631">
        <v>388</v>
      </c>
      <c r="AA4416" s="631">
        <v>1678</v>
      </c>
      <c r="AB4416" s="631" t="s">
        <v>10588</v>
      </c>
    </row>
    <row r="4417" spans="26:28">
      <c r="Z4417" s="631">
        <v>389</v>
      </c>
      <c r="AA4417" s="631">
        <v>1679</v>
      </c>
      <c r="AB4417" s="631" t="s">
        <v>10589</v>
      </c>
    </row>
    <row r="4418" spans="26:28">
      <c r="Z4418" s="631">
        <v>390</v>
      </c>
      <c r="AA4418" s="631">
        <v>1680</v>
      </c>
      <c r="AB4418" s="631" t="s">
        <v>10590</v>
      </c>
    </row>
    <row r="4419" spans="26:28">
      <c r="Z4419" s="631">
        <v>391</v>
      </c>
      <c r="AA4419" s="631">
        <v>1681</v>
      </c>
      <c r="AB4419" s="631" t="s">
        <v>10591</v>
      </c>
    </row>
    <row r="4420" spans="26:28">
      <c r="Z4420" s="631">
        <v>392</v>
      </c>
      <c r="AA4420" s="631">
        <v>1682</v>
      </c>
      <c r="AB4420" s="631" t="s">
        <v>10592</v>
      </c>
    </row>
    <row r="4421" spans="26:28">
      <c r="Z4421" s="631">
        <v>393</v>
      </c>
      <c r="AA4421" s="631">
        <v>1683</v>
      </c>
      <c r="AB4421" s="631" t="s">
        <v>10593</v>
      </c>
    </row>
    <row r="4422" spans="26:28">
      <c r="Z4422" s="631">
        <v>394</v>
      </c>
      <c r="AA4422" s="631">
        <v>1684</v>
      </c>
      <c r="AB4422" s="631" t="s">
        <v>10594</v>
      </c>
    </row>
    <row r="4423" spans="26:28">
      <c r="Z4423" s="631">
        <v>395</v>
      </c>
      <c r="AA4423" s="631">
        <v>1685</v>
      </c>
      <c r="AB4423" s="631" t="s">
        <v>10595</v>
      </c>
    </row>
    <row r="4424" spans="26:28">
      <c r="Z4424" s="631">
        <v>396</v>
      </c>
      <c r="AA4424" s="631">
        <v>1686</v>
      </c>
      <c r="AB4424" s="631" t="s">
        <v>10596</v>
      </c>
    </row>
    <row r="4425" spans="26:28">
      <c r="Z4425" s="631">
        <v>397</v>
      </c>
      <c r="AA4425" s="631">
        <v>1687</v>
      </c>
      <c r="AB4425" s="631" t="s">
        <v>10597</v>
      </c>
    </row>
    <row r="4426" spans="26:28">
      <c r="Z4426" s="631">
        <v>398</v>
      </c>
      <c r="AA4426" s="631">
        <v>1688</v>
      </c>
      <c r="AB4426" s="631" t="s">
        <v>10598</v>
      </c>
    </row>
    <row r="4427" spans="26:28">
      <c r="Z4427" s="631">
        <v>399</v>
      </c>
      <c r="AA4427" s="631">
        <v>1689</v>
      </c>
      <c r="AB4427" s="631" t="s">
        <v>10599</v>
      </c>
    </row>
    <row r="4428" spans="26:28">
      <c r="Z4428" s="631">
        <v>400</v>
      </c>
      <c r="AA4428" s="631">
        <v>1690</v>
      </c>
      <c r="AB4428" s="631" t="s">
        <v>10600</v>
      </c>
    </row>
    <row r="4429" spans="26:28">
      <c r="Z4429" s="631">
        <v>401</v>
      </c>
      <c r="AA4429" s="631">
        <v>1691</v>
      </c>
      <c r="AB4429" s="631" t="s">
        <v>10601</v>
      </c>
    </row>
    <row r="4430" spans="26:28">
      <c r="Z4430" s="631">
        <v>402</v>
      </c>
      <c r="AA4430" s="631">
        <v>1692</v>
      </c>
      <c r="AB4430" s="631" t="s">
        <v>10602</v>
      </c>
    </row>
    <row r="4431" spans="26:28">
      <c r="Z4431" s="631">
        <v>403</v>
      </c>
      <c r="AA4431" s="631">
        <v>1693</v>
      </c>
      <c r="AB4431" s="631" t="s">
        <v>10603</v>
      </c>
    </row>
    <row r="4432" spans="26:28">
      <c r="Z4432" s="631">
        <v>404</v>
      </c>
      <c r="AA4432" s="631">
        <v>1694</v>
      </c>
      <c r="AB4432" s="631" t="s">
        <v>10604</v>
      </c>
    </row>
    <row r="4433" spans="26:28">
      <c r="Z4433" s="631">
        <v>405</v>
      </c>
      <c r="AA4433" s="631">
        <v>1695</v>
      </c>
      <c r="AB4433" s="631" t="s">
        <v>10605</v>
      </c>
    </row>
    <row r="4434" spans="26:28">
      <c r="Z4434" s="631">
        <v>406</v>
      </c>
      <c r="AA4434" s="631">
        <v>1696</v>
      </c>
      <c r="AB4434" s="631" t="s">
        <v>10606</v>
      </c>
    </row>
    <row r="4435" spans="26:28">
      <c r="Z4435" s="631">
        <v>407</v>
      </c>
      <c r="AA4435" s="631">
        <v>1697</v>
      </c>
      <c r="AB4435" s="631" t="s">
        <v>10607</v>
      </c>
    </row>
    <row r="4436" spans="26:28">
      <c r="Z4436" s="631">
        <v>408</v>
      </c>
      <c r="AA4436" s="631">
        <v>1698</v>
      </c>
      <c r="AB4436" s="631" t="s">
        <v>10608</v>
      </c>
    </row>
    <row r="4437" spans="26:28">
      <c r="Z4437" s="631">
        <v>409</v>
      </c>
      <c r="AA4437" s="631">
        <v>1699</v>
      </c>
      <c r="AB4437" s="631" t="s">
        <v>10609</v>
      </c>
    </row>
    <row r="4438" spans="26:28">
      <c r="Z4438" s="631">
        <v>410</v>
      </c>
      <c r="AA4438" s="631">
        <v>1700</v>
      </c>
      <c r="AB4438" s="631" t="s">
        <v>10610</v>
      </c>
    </row>
    <row r="4439" spans="26:28">
      <c r="Z4439" s="631">
        <v>411</v>
      </c>
      <c r="AA4439" s="631">
        <v>1701</v>
      </c>
      <c r="AB4439" s="631" t="s">
        <v>10611</v>
      </c>
    </row>
    <row r="4440" spans="26:28">
      <c r="Z4440" s="631">
        <v>412</v>
      </c>
      <c r="AA4440" s="631">
        <v>1702</v>
      </c>
      <c r="AB4440" s="631" t="s">
        <v>10612</v>
      </c>
    </row>
    <row r="4441" spans="26:28">
      <c r="Z4441" s="631">
        <v>413</v>
      </c>
      <c r="AA4441" s="631">
        <v>1703</v>
      </c>
      <c r="AB4441" s="631" t="s">
        <v>10613</v>
      </c>
    </row>
    <row r="4442" spans="26:28">
      <c r="Z4442" s="631">
        <v>414</v>
      </c>
      <c r="AA4442" s="631">
        <v>1704</v>
      </c>
      <c r="AB4442" s="631" t="s">
        <v>10614</v>
      </c>
    </row>
    <row r="4443" spans="26:28">
      <c r="Z4443" s="631">
        <v>415</v>
      </c>
      <c r="AA4443" s="631">
        <v>1705</v>
      </c>
      <c r="AB4443" s="631" t="s">
        <v>10615</v>
      </c>
    </row>
    <row r="4444" spans="26:28">
      <c r="Z4444" s="631">
        <v>416</v>
      </c>
      <c r="AA4444" s="631">
        <v>1706</v>
      </c>
      <c r="AB4444" s="631" t="s">
        <v>10616</v>
      </c>
    </row>
    <row r="4445" spans="26:28">
      <c r="Z4445" s="631">
        <v>417</v>
      </c>
      <c r="AA4445" s="631">
        <v>1707</v>
      </c>
      <c r="AB4445" s="631" t="s">
        <v>10617</v>
      </c>
    </row>
    <row r="4446" spans="26:28">
      <c r="Z4446" s="631">
        <v>418</v>
      </c>
      <c r="AA4446" s="631">
        <v>1708</v>
      </c>
      <c r="AB4446" s="631" t="s">
        <v>10618</v>
      </c>
    </row>
    <row r="4447" spans="26:28">
      <c r="Z4447" s="631">
        <v>419</v>
      </c>
      <c r="AA4447" s="631">
        <v>1709</v>
      </c>
      <c r="AB4447" s="631" t="s">
        <v>10619</v>
      </c>
    </row>
    <row r="4448" spans="26:28">
      <c r="Z4448" s="631">
        <v>420</v>
      </c>
      <c r="AA4448" s="631">
        <v>1710</v>
      </c>
      <c r="AB4448" s="631" t="s">
        <v>10620</v>
      </c>
    </row>
    <row r="4449" spans="26:28">
      <c r="Z4449" s="631">
        <v>421</v>
      </c>
      <c r="AA4449" s="631">
        <v>1711</v>
      </c>
      <c r="AB4449" s="631" t="s">
        <v>10621</v>
      </c>
    </row>
    <row r="4450" spans="26:28">
      <c r="Z4450" s="631">
        <v>422</v>
      </c>
      <c r="AA4450" s="631">
        <v>1712</v>
      </c>
      <c r="AB4450" s="631" t="s">
        <v>10622</v>
      </c>
    </row>
    <row r="4451" spans="26:28">
      <c r="Z4451" s="631">
        <v>423</v>
      </c>
      <c r="AA4451" s="631">
        <v>1713</v>
      </c>
      <c r="AB4451" s="631" t="s">
        <v>10623</v>
      </c>
    </row>
    <row r="4452" spans="26:28">
      <c r="Z4452" s="631">
        <v>424</v>
      </c>
      <c r="AA4452" s="631">
        <v>1714</v>
      </c>
      <c r="AB4452" s="631" t="s">
        <v>10624</v>
      </c>
    </row>
    <row r="4453" spans="26:28">
      <c r="Z4453" s="631">
        <v>425</v>
      </c>
      <c r="AA4453" s="631">
        <v>1715</v>
      </c>
      <c r="AB4453" s="631" t="s">
        <v>10625</v>
      </c>
    </row>
    <row r="4454" spans="26:28">
      <c r="Z4454" s="631">
        <v>426</v>
      </c>
      <c r="AA4454" s="631">
        <v>1716</v>
      </c>
      <c r="AB4454" s="631" t="s">
        <v>10626</v>
      </c>
    </row>
    <row r="4455" spans="26:28">
      <c r="Z4455" s="631">
        <v>427</v>
      </c>
      <c r="AA4455" s="631">
        <v>1717</v>
      </c>
      <c r="AB4455" s="631" t="s">
        <v>10627</v>
      </c>
    </row>
    <row r="4456" spans="26:28">
      <c r="Z4456" s="631">
        <v>428</v>
      </c>
      <c r="AA4456" s="631">
        <v>1718</v>
      </c>
      <c r="AB4456" s="631" t="s">
        <v>10628</v>
      </c>
    </row>
    <row r="4457" spans="26:28">
      <c r="Z4457" s="631">
        <v>429</v>
      </c>
      <c r="AA4457" s="631">
        <v>1719</v>
      </c>
      <c r="AB4457" s="631" t="s">
        <v>10629</v>
      </c>
    </row>
    <row r="4458" spans="26:28">
      <c r="Z4458" s="631">
        <v>430</v>
      </c>
      <c r="AA4458" s="631">
        <v>1720</v>
      </c>
      <c r="AB4458" s="631" t="s">
        <v>10630</v>
      </c>
    </row>
    <row r="4459" spans="26:28">
      <c r="Z4459" s="631">
        <v>431</v>
      </c>
      <c r="AA4459" s="631">
        <v>1721</v>
      </c>
      <c r="AB4459" s="631" t="s">
        <v>10631</v>
      </c>
    </row>
    <row r="4460" spans="26:28">
      <c r="Z4460" s="631">
        <v>432</v>
      </c>
      <c r="AA4460" s="631">
        <v>1722</v>
      </c>
      <c r="AB4460" s="631" t="s">
        <v>10632</v>
      </c>
    </row>
    <row r="4461" spans="26:28">
      <c r="Z4461" s="631">
        <v>433</v>
      </c>
      <c r="AA4461" s="631">
        <v>1723</v>
      </c>
      <c r="AB4461" s="631" t="s">
        <v>10633</v>
      </c>
    </row>
    <row r="4462" spans="26:28">
      <c r="Z4462" s="631">
        <v>434</v>
      </c>
      <c r="AA4462" s="631">
        <v>1724</v>
      </c>
      <c r="AB4462" s="631" t="s">
        <v>10634</v>
      </c>
    </row>
    <row r="4463" spans="26:28">
      <c r="Z4463" s="631">
        <v>435</v>
      </c>
      <c r="AA4463" s="631">
        <v>1725</v>
      </c>
      <c r="AB4463" s="631" t="s">
        <v>10635</v>
      </c>
    </row>
    <row r="4464" spans="26:28">
      <c r="Z4464" s="631">
        <v>436</v>
      </c>
      <c r="AA4464" s="631">
        <v>1726</v>
      </c>
      <c r="AB4464" s="631" t="s">
        <v>10636</v>
      </c>
    </row>
    <row r="4465" spans="26:28">
      <c r="Z4465" s="631">
        <v>437</v>
      </c>
      <c r="AA4465" s="631">
        <v>1727</v>
      </c>
      <c r="AB4465" s="631" t="s">
        <v>10637</v>
      </c>
    </row>
    <row r="4466" spans="26:28">
      <c r="Z4466" s="631">
        <v>438</v>
      </c>
      <c r="AA4466" s="631">
        <v>1728</v>
      </c>
      <c r="AB4466" s="631" t="s">
        <v>10638</v>
      </c>
    </row>
    <row r="4467" spans="26:28">
      <c r="Z4467" s="631">
        <v>439</v>
      </c>
      <c r="AA4467" s="631">
        <v>1729</v>
      </c>
      <c r="AB4467" s="631" t="s">
        <v>10639</v>
      </c>
    </row>
    <row r="4468" spans="26:28">
      <c r="Z4468" s="631">
        <v>440</v>
      </c>
      <c r="AA4468" s="631">
        <v>1730</v>
      </c>
      <c r="AB4468" s="631" t="s">
        <v>10640</v>
      </c>
    </row>
    <row r="4469" spans="26:28">
      <c r="Z4469" s="631">
        <v>441</v>
      </c>
      <c r="AA4469" s="631">
        <v>1731</v>
      </c>
      <c r="AB4469" s="631" t="s">
        <v>10641</v>
      </c>
    </row>
    <row r="4470" spans="26:28">
      <c r="Z4470" s="631">
        <v>442</v>
      </c>
      <c r="AA4470" s="631">
        <v>1732</v>
      </c>
      <c r="AB4470" s="631" t="s">
        <v>10642</v>
      </c>
    </row>
    <row r="4471" spans="26:28">
      <c r="Z4471" s="631">
        <v>443</v>
      </c>
      <c r="AA4471" s="631">
        <v>1733</v>
      </c>
      <c r="AB4471" s="631" t="s">
        <v>10643</v>
      </c>
    </row>
    <row r="4472" spans="26:28">
      <c r="Z4472" s="631">
        <v>444</v>
      </c>
      <c r="AA4472" s="631">
        <v>1734</v>
      </c>
      <c r="AB4472" s="631" t="s">
        <v>10644</v>
      </c>
    </row>
    <row r="4473" spans="26:28">
      <c r="Z4473" s="631">
        <v>445</v>
      </c>
      <c r="AA4473" s="631">
        <v>1735</v>
      </c>
      <c r="AB4473" s="631" t="s">
        <v>10645</v>
      </c>
    </row>
    <row r="4474" spans="26:28">
      <c r="Z4474" s="631">
        <v>446</v>
      </c>
      <c r="AA4474" s="631">
        <v>1736</v>
      </c>
      <c r="AB4474" s="631" t="s">
        <v>10646</v>
      </c>
    </row>
    <row r="4475" spans="26:28">
      <c r="Z4475" s="631">
        <v>447</v>
      </c>
      <c r="AA4475" s="631">
        <v>1737</v>
      </c>
      <c r="AB4475" s="631" t="s">
        <v>10647</v>
      </c>
    </row>
    <row r="4476" spans="26:28">
      <c r="Z4476" s="631">
        <v>448</v>
      </c>
      <c r="AA4476" s="631">
        <v>1738</v>
      </c>
      <c r="AB4476" s="631" t="s">
        <v>10648</v>
      </c>
    </row>
    <row r="4477" spans="26:28">
      <c r="Z4477" s="631">
        <v>449</v>
      </c>
      <c r="AA4477" s="631">
        <v>1739</v>
      </c>
      <c r="AB4477" s="631" t="s">
        <v>10649</v>
      </c>
    </row>
    <row r="4478" spans="26:28">
      <c r="Z4478" s="631">
        <v>450</v>
      </c>
      <c r="AA4478" s="631">
        <v>1740</v>
      </c>
      <c r="AB4478" s="631" t="s">
        <v>10650</v>
      </c>
    </row>
    <row r="4479" spans="26:28">
      <c r="Z4479" s="631">
        <v>451</v>
      </c>
      <c r="AA4479" s="631">
        <v>1741</v>
      </c>
      <c r="AB4479" s="631" t="s">
        <v>10651</v>
      </c>
    </row>
    <row r="4480" spans="26:28">
      <c r="Z4480" s="631">
        <v>452</v>
      </c>
      <c r="AA4480" s="631">
        <v>1742</v>
      </c>
      <c r="AB4480" s="631" t="s">
        <v>10652</v>
      </c>
    </row>
    <row r="4481" spans="26:28">
      <c r="Z4481" s="631">
        <v>453</v>
      </c>
      <c r="AA4481" s="631">
        <v>1743</v>
      </c>
      <c r="AB4481" s="631" t="s">
        <v>10653</v>
      </c>
    </row>
    <row r="4482" spans="26:28">
      <c r="Z4482" s="631">
        <v>454</v>
      </c>
      <c r="AA4482" s="631">
        <v>1744</v>
      </c>
      <c r="AB4482" s="631" t="s">
        <v>10654</v>
      </c>
    </row>
    <row r="4483" spans="26:28">
      <c r="Z4483" s="631">
        <v>455</v>
      </c>
      <c r="AA4483" s="631">
        <v>1745</v>
      </c>
      <c r="AB4483" s="631" t="s">
        <v>10655</v>
      </c>
    </row>
    <row r="4484" spans="26:28">
      <c r="Z4484" s="631">
        <v>456</v>
      </c>
      <c r="AA4484" s="631">
        <v>1746</v>
      </c>
      <c r="AB4484" s="631" t="s">
        <v>10656</v>
      </c>
    </row>
    <row r="4485" spans="26:28">
      <c r="Z4485" s="631">
        <v>457</v>
      </c>
      <c r="AA4485" s="631">
        <v>1747</v>
      </c>
      <c r="AB4485" s="631" t="s">
        <v>10657</v>
      </c>
    </row>
    <row r="4486" spans="26:28">
      <c r="Z4486" s="631">
        <v>458</v>
      </c>
      <c r="AA4486" s="631">
        <v>1748</v>
      </c>
      <c r="AB4486" s="631" t="s">
        <v>10658</v>
      </c>
    </row>
    <row r="4487" spans="26:28">
      <c r="Z4487" s="631">
        <v>459</v>
      </c>
      <c r="AA4487" s="631">
        <v>1749</v>
      </c>
      <c r="AB4487" s="631" t="s">
        <v>10659</v>
      </c>
    </row>
    <row r="4488" spans="26:28">
      <c r="Z4488" s="631">
        <v>460</v>
      </c>
      <c r="AA4488" s="631">
        <v>1750</v>
      </c>
      <c r="AB4488" s="631" t="s">
        <v>10660</v>
      </c>
    </row>
    <row r="4489" spans="26:28">
      <c r="Z4489" s="631">
        <v>461</v>
      </c>
      <c r="AA4489" s="631">
        <v>1751</v>
      </c>
      <c r="AB4489" s="631" t="s">
        <v>10661</v>
      </c>
    </row>
    <row r="4490" spans="26:28">
      <c r="Z4490" s="631">
        <v>462</v>
      </c>
      <c r="AA4490" s="631">
        <v>1752</v>
      </c>
      <c r="AB4490" s="631" t="s">
        <v>10662</v>
      </c>
    </row>
    <row r="4491" spans="26:28">
      <c r="Z4491" s="631">
        <v>463</v>
      </c>
      <c r="AA4491" s="631">
        <v>1753</v>
      </c>
      <c r="AB4491" s="631" t="s">
        <v>10663</v>
      </c>
    </row>
    <row r="4492" spans="26:28">
      <c r="Z4492" s="631">
        <v>464</v>
      </c>
      <c r="AA4492" s="631">
        <v>1754</v>
      </c>
      <c r="AB4492" s="631" t="s">
        <v>10664</v>
      </c>
    </row>
    <row r="4493" spans="26:28">
      <c r="Z4493" s="631">
        <v>465</v>
      </c>
      <c r="AA4493" s="631">
        <v>1755</v>
      </c>
      <c r="AB4493" s="631" t="s">
        <v>10665</v>
      </c>
    </row>
    <row r="4494" spans="26:28">
      <c r="Z4494" s="631">
        <v>466</v>
      </c>
      <c r="AA4494" s="631">
        <v>1756</v>
      </c>
      <c r="AB4494" s="631" t="s">
        <v>10666</v>
      </c>
    </row>
    <row r="4495" spans="26:28">
      <c r="Z4495" s="631">
        <v>467</v>
      </c>
      <c r="AA4495" s="631">
        <v>1757</v>
      </c>
      <c r="AB4495" s="631" t="s">
        <v>10667</v>
      </c>
    </row>
    <row r="4496" spans="26:28">
      <c r="Z4496" s="631">
        <v>468</v>
      </c>
      <c r="AA4496" s="631">
        <v>1758</v>
      </c>
      <c r="AB4496" s="631" t="s">
        <v>10668</v>
      </c>
    </row>
    <row r="4497" spans="26:28">
      <c r="Z4497" s="631">
        <v>469</v>
      </c>
      <c r="AA4497" s="631">
        <v>1759</v>
      </c>
      <c r="AB4497" s="631" t="s">
        <v>10669</v>
      </c>
    </row>
    <row r="4498" spans="26:28">
      <c r="Z4498" s="631">
        <v>470</v>
      </c>
      <c r="AA4498" s="631">
        <v>1760</v>
      </c>
      <c r="AB4498" s="631" t="s">
        <v>10670</v>
      </c>
    </row>
    <row r="4499" spans="26:28">
      <c r="Z4499" s="631">
        <v>471</v>
      </c>
      <c r="AA4499" s="631">
        <v>1761</v>
      </c>
      <c r="AB4499" s="631" t="s">
        <v>10671</v>
      </c>
    </row>
    <row r="4500" spans="26:28">
      <c r="Z4500" s="631">
        <v>472</v>
      </c>
      <c r="AA4500" s="631">
        <v>1762</v>
      </c>
      <c r="AB4500" s="631" t="s">
        <v>10672</v>
      </c>
    </row>
    <row r="4501" spans="26:28">
      <c r="Z4501" s="631">
        <v>473</v>
      </c>
      <c r="AA4501" s="631">
        <v>1763</v>
      </c>
      <c r="AB4501" s="631" t="s">
        <v>10673</v>
      </c>
    </row>
    <row r="4502" spans="26:28">
      <c r="Z4502" s="631">
        <v>474</v>
      </c>
      <c r="AA4502" s="631">
        <v>1764</v>
      </c>
      <c r="AB4502" s="631" t="s">
        <v>10674</v>
      </c>
    </row>
    <row r="4503" spans="26:28">
      <c r="Z4503" s="631">
        <v>475</v>
      </c>
      <c r="AA4503" s="631">
        <v>1765</v>
      </c>
      <c r="AB4503" s="631" t="s">
        <v>10675</v>
      </c>
    </row>
    <row r="4504" spans="26:28">
      <c r="Z4504" s="631">
        <v>476</v>
      </c>
      <c r="AA4504" s="631">
        <v>1766</v>
      </c>
      <c r="AB4504" s="631" t="s">
        <v>10676</v>
      </c>
    </row>
    <row r="4505" spans="26:28">
      <c r="Z4505" s="631">
        <v>477</v>
      </c>
      <c r="AA4505" s="631">
        <v>1767</v>
      </c>
      <c r="AB4505" s="631" t="s">
        <v>10677</v>
      </c>
    </row>
    <row r="4506" spans="26:28">
      <c r="Z4506" s="631">
        <v>478</v>
      </c>
      <c r="AA4506" s="631">
        <v>1768</v>
      </c>
      <c r="AB4506" s="631" t="s">
        <v>10678</v>
      </c>
    </row>
    <row r="4507" spans="26:28">
      <c r="Z4507" s="631">
        <v>479</v>
      </c>
      <c r="AA4507" s="631">
        <v>1769</v>
      </c>
      <c r="AB4507" s="631" t="s">
        <v>10679</v>
      </c>
    </row>
    <row r="4508" spans="26:28">
      <c r="Z4508" s="631">
        <v>480</v>
      </c>
      <c r="AA4508" s="631">
        <v>1770</v>
      </c>
      <c r="AB4508" s="631" t="s">
        <v>10680</v>
      </c>
    </row>
    <row r="4509" spans="26:28">
      <c r="Z4509" s="631">
        <v>481</v>
      </c>
      <c r="AA4509" s="631">
        <v>1771</v>
      </c>
      <c r="AB4509" s="631" t="s">
        <v>10681</v>
      </c>
    </row>
    <row r="4510" spans="26:28">
      <c r="Z4510" s="631">
        <v>482</v>
      </c>
      <c r="AA4510" s="631">
        <v>1772</v>
      </c>
      <c r="AB4510" s="631" t="s">
        <v>10682</v>
      </c>
    </row>
    <row r="4511" spans="26:28">
      <c r="Z4511" s="631">
        <v>483</v>
      </c>
      <c r="AA4511" s="631">
        <v>1773</v>
      </c>
      <c r="AB4511" s="631" t="s">
        <v>10683</v>
      </c>
    </row>
    <row r="4512" spans="26:28">
      <c r="Z4512" s="631">
        <v>484</v>
      </c>
      <c r="AA4512" s="631">
        <v>1774</v>
      </c>
      <c r="AB4512" s="631" t="s">
        <v>10684</v>
      </c>
    </row>
    <row r="4513" spans="26:28">
      <c r="Z4513" s="631">
        <v>485</v>
      </c>
      <c r="AA4513" s="631">
        <v>1775</v>
      </c>
      <c r="AB4513" s="631" t="s">
        <v>10685</v>
      </c>
    </row>
    <row r="4514" spans="26:28">
      <c r="Z4514" s="631">
        <v>486</v>
      </c>
      <c r="AA4514" s="631">
        <v>1776</v>
      </c>
      <c r="AB4514" s="631" t="s">
        <v>10686</v>
      </c>
    </row>
    <row r="4515" spans="26:28">
      <c r="Z4515" s="631">
        <v>487</v>
      </c>
      <c r="AA4515" s="631">
        <v>1777</v>
      </c>
      <c r="AB4515" s="631" t="s">
        <v>10687</v>
      </c>
    </row>
    <row r="4516" spans="26:28">
      <c r="Z4516" s="631">
        <v>488</v>
      </c>
      <c r="AA4516" s="631">
        <v>1778</v>
      </c>
      <c r="AB4516" s="631" t="s">
        <v>10688</v>
      </c>
    </row>
    <row r="4517" spans="26:28">
      <c r="Z4517" s="631">
        <v>489</v>
      </c>
      <c r="AA4517" s="631">
        <v>1779</v>
      </c>
      <c r="AB4517" s="631" t="s">
        <v>10689</v>
      </c>
    </row>
    <row r="4518" spans="26:28">
      <c r="Z4518" s="631">
        <v>490</v>
      </c>
      <c r="AA4518" s="631">
        <v>1780</v>
      </c>
      <c r="AB4518" s="631" t="s">
        <v>10690</v>
      </c>
    </row>
    <row r="4519" spans="26:28">
      <c r="Z4519" s="631">
        <v>491</v>
      </c>
      <c r="AA4519" s="631">
        <v>1781</v>
      </c>
      <c r="AB4519" s="631" t="s">
        <v>10691</v>
      </c>
    </row>
    <row r="4520" spans="26:28">
      <c r="Z4520" s="631">
        <v>492</v>
      </c>
      <c r="AA4520" s="631">
        <v>1782</v>
      </c>
      <c r="AB4520" s="631" t="s">
        <v>10692</v>
      </c>
    </row>
    <row r="4521" spans="26:28">
      <c r="Z4521" s="631">
        <v>493</v>
      </c>
      <c r="AA4521" s="631">
        <v>1783</v>
      </c>
      <c r="AB4521" s="631" t="s">
        <v>10693</v>
      </c>
    </row>
    <row r="4522" spans="26:28">
      <c r="Z4522" s="631">
        <v>494</v>
      </c>
      <c r="AA4522" s="631">
        <v>1784</v>
      </c>
      <c r="AB4522" s="631" t="s">
        <v>10694</v>
      </c>
    </row>
    <row r="4523" spans="26:28">
      <c r="Z4523" s="631">
        <v>495</v>
      </c>
      <c r="AA4523" s="631">
        <v>1785</v>
      </c>
      <c r="AB4523" s="631" t="s">
        <v>10695</v>
      </c>
    </row>
    <row r="4524" spans="26:28">
      <c r="Z4524" s="631">
        <v>496</v>
      </c>
      <c r="AA4524" s="631">
        <v>1786</v>
      </c>
      <c r="AB4524" s="631" t="s">
        <v>10696</v>
      </c>
    </row>
    <row r="4525" spans="26:28">
      <c r="Z4525" s="631">
        <v>497</v>
      </c>
      <c r="AA4525" s="631">
        <v>1787</v>
      </c>
      <c r="AB4525" s="631" t="s">
        <v>10697</v>
      </c>
    </row>
    <row r="4526" spans="26:28">
      <c r="Z4526" s="631">
        <v>498</v>
      </c>
      <c r="AA4526" s="631">
        <v>1788</v>
      </c>
      <c r="AB4526" s="631" t="s">
        <v>10698</v>
      </c>
    </row>
    <row r="4527" spans="26:28">
      <c r="Z4527" s="631">
        <v>499</v>
      </c>
      <c r="AA4527" s="631">
        <v>1789</v>
      </c>
      <c r="AB4527" s="631" t="s">
        <v>10699</v>
      </c>
    </row>
    <row r="4528" spans="26:28">
      <c r="Z4528" s="631">
        <v>500</v>
      </c>
      <c r="AA4528" s="631">
        <v>1790</v>
      </c>
      <c r="AB4528" s="631" t="s">
        <v>10700</v>
      </c>
    </row>
    <row r="4529" spans="26:28">
      <c r="Z4529" s="631">
        <v>501</v>
      </c>
      <c r="AA4529" s="631">
        <v>1791</v>
      </c>
      <c r="AB4529" s="631" t="s">
        <v>10701</v>
      </c>
    </row>
    <row r="4530" spans="26:28">
      <c r="Z4530" s="631">
        <v>502</v>
      </c>
      <c r="AA4530" s="631">
        <v>1792</v>
      </c>
      <c r="AB4530" s="631" t="s">
        <v>10702</v>
      </c>
    </row>
    <row r="4531" spans="26:28">
      <c r="Z4531" s="631">
        <v>503</v>
      </c>
      <c r="AA4531" s="631">
        <v>1793</v>
      </c>
      <c r="AB4531" s="631" t="s">
        <v>10703</v>
      </c>
    </row>
    <row r="4532" spans="26:28">
      <c r="Z4532" s="631">
        <v>504</v>
      </c>
      <c r="AA4532" s="631">
        <v>1794</v>
      </c>
      <c r="AB4532" s="631" t="s">
        <v>10704</v>
      </c>
    </row>
    <row r="4533" spans="26:28">
      <c r="Z4533" s="631">
        <v>505</v>
      </c>
      <c r="AA4533" s="631">
        <v>1795</v>
      </c>
      <c r="AB4533" s="631" t="s">
        <v>10705</v>
      </c>
    </row>
    <row r="4534" spans="26:28">
      <c r="Z4534" s="631">
        <v>506</v>
      </c>
      <c r="AA4534" s="631">
        <v>1796</v>
      </c>
      <c r="AB4534" s="631" t="s">
        <v>10706</v>
      </c>
    </row>
    <row r="4535" spans="26:28">
      <c r="Z4535" s="631">
        <v>507</v>
      </c>
      <c r="AA4535" s="631">
        <v>1797</v>
      </c>
      <c r="AB4535" s="631" t="s">
        <v>10707</v>
      </c>
    </row>
    <row r="4536" spans="26:28">
      <c r="Z4536" s="631">
        <v>508</v>
      </c>
      <c r="AA4536" s="631">
        <v>1798</v>
      </c>
      <c r="AB4536" s="631" t="s">
        <v>10708</v>
      </c>
    </row>
    <row r="4537" spans="26:28">
      <c r="Z4537" s="631">
        <v>509</v>
      </c>
      <c r="AA4537" s="631">
        <v>1799</v>
      </c>
      <c r="AB4537" s="631" t="s">
        <v>10709</v>
      </c>
    </row>
    <row r="4538" spans="26:28">
      <c r="Z4538" s="631">
        <v>510</v>
      </c>
      <c r="AA4538" s="631">
        <v>1800</v>
      </c>
      <c r="AB4538" s="631" t="s">
        <v>10710</v>
      </c>
    </row>
    <row r="4539" spans="26:28">
      <c r="Z4539" s="631">
        <v>511</v>
      </c>
      <c r="AA4539" s="631">
        <v>1801</v>
      </c>
      <c r="AB4539" s="631" t="s">
        <v>10711</v>
      </c>
    </row>
    <row r="4540" spans="26:28">
      <c r="Z4540" s="631">
        <v>512</v>
      </c>
      <c r="AA4540" s="631">
        <v>1802</v>
      </c>
      <c r="AB4540" s="631" t="s">
        <v>10712</v>
      </c>
    </row>
    <row r="4541" spans="26:28">
      <c r="Z4541" s="631">
        <v>513</v>
      </c>
      <c r="AA4541" s="631">
        <v>1803</v>
      </c>
      <c r="AB4541" s="631" t="s">
        <v>10713</v>
      </c>
    </row>
    <row r="4542" spans="26:28">
      <c r="Z4542" s="631">
        <v>514</v>
      </c>
      <c r="AA4542" s="631">
        <v>1804</v>
      </c>
      <c r="AB4542" s="631" t="s">
        <v>10714</v>
      </c>
    </row>
    <row r="4543" spans="26:28">
      <c r="Z4543" s="631">
        <v>515</v>
      </c>
      <c r="AA4543" s="631">
        <v>1805</v>
      </c>
      <c r="AB4543" s="631" t="s">
        <v>10715</v>
      </c>
    </row>
    <row r="4544" spans="26:28">
      <c r="Z4544" s="631">
        <v>516</v>
      </c>
      <c r="AA4544" s="631">
        <v>1806</v>
      </c>
      <c r="AB4544" s="631" t="s">
        <v>10716</v>
      </c>
    </row>
    <row r="4545" spans="26:28">
      <c r="Z4545" s="631">
        <v>517</v>
      </c>
      <c r="AA4545" s="631">
        <v>1807</v>
      </c>
      <c r="AB4545" s="631" t="s">
        <v>10717</v>
      </c>
    </row>
    <row r="4546" spans="26:28">
      <c r="Z4546" s="631">
        <v>518</v>
      </c>
      <c r="AA4546" s="631">
        <v>1808</v>
      </c>
      <c r="AB4546" s="631" t="s">
        <v>10718</v>
      </c>
    </row>
    <row r="4547" spans="26:28">
      <c r="Z4547" s="631">
        <v>519</v>
      </c>
      <c r="AA4547" s="631">
        <v>1809</v>
      </c>
      <c r="AB4547" s="631" t="s">
        <v>10719</v>
      </c>
    </row>
    <row r="4548" spans="26:28">
      <c r="Z4548" s="631">
        <v>520</v>
      </c>
      <c r="AA4548" s="631">
        <v>1810</v>
      </c>
      <c r="AB4548" s="631" t="s">
        <v>10720</v>
      </c>
    </row>
    <row r="4549" spans="26:28">
      <c r="Z4549" s="631">
        <v>521</v>
      </c>
      <c r="AA4549" s="631">
        <v>1811</v>
      </c>
      <c r="AB4549" s="631" t="s">
        <v>10721</v>
      </c>
    </row>
    <row r="4550" spans="26:28">
      <c r="Z4550" s="631">
        <v>522</v>
      </c>
      <c r="AA4550" s="631">
        <v>1812</v>
      </c>
      <c r="AB4550" s="631" t="s">
        <v>10722</v>
      </c>
    </row>
    <row r="4551" spans="26:28">
      <c r="Z4551" s="631">
        <v>523</v>
      </c>
      <c r="AA4551" s="631">
        <v>1813</v>
      </c>
      <c r="AB4551" s="631" t="s">
        <v>10723</v>
      </c>
    </row>
    <row r="4552" spans="26:28">
      <c r="Z4552" s="631">
        <v>524</v>
      </c>
      <c r="AA4552" s="631">
        <v>1814</v>
      </c>
      <c r="AB4552" s="631" t="s">
        <v>10724</v>
      </c>
    </row>
    <row r="4553" spans="26:28">
      <c r="Z4553" s="631">
        <v>525</v>
      </c>
      <c r="AA4553" s="631">
        <v>1815</v>
      </c>
      <c r="AB4553" s="631" t="s">
        <v>10725</v>
      </c>
    </row>
    <row r="4554" spans="26:28">
      <c r="Z4554" s="631">
        <v>526</v>
      </c>
      <c r="AA4554" s="631">
        <v>1816</v>
      </c>
      <c r="AB4554" s="631" t="s">
        <v>10726</v>
      </c>
    </row>
    <row r="4555" spans="26:28">
      <c r="Z4555" s="631">
        <v>527</v>
      </c>
      <c r="AA4555" s="631">
        <v>1817</v>
      </c>
      <c r="AB4555" s="631" t="s">
        <v>10727</v>
      </c>
    </row>
    <row r="4556" spans="26:28">
      <c r="Z4556" s="631">
        <v>528</v>
      </c>
      <c r="AA4556" s="631">
        <v>1818</v>
      </c>
      <c r="AB4556" s="631" t="s">
        <v>10728</v>
      </c>
    </row>
    <row r="4557" spans="26:28">
      <c r="Z4557" s="631">
        <v>529</v>
      </c>
      <c r="AA4557" s="631">
        <v>1819</v>
      </c>
      <c r="AB4557" s="631" t="s">
        <v>10729</v>
      </c>
    </row>
    <row r="4558" spans="26:28">
      <c r="Z4558" s="631">
        <v>530</v>
      </c>
      <c r="AA4558" s="631">
        <v>1820</v>
      </c>
      <c r="AB4558" s="631" t="s">
        <v>10730</v>
      </c>
    </row>
    <row r="4559" spans="26:28">
      <c r="Z4559" s="631">
        <v>531</v>
      </c>
      <c r="AA4559" s="631">
        <v>1821</v>
      </c>
      <c r="AB4559" s="631" t="s">
        <v>10731</v>
      </c>
    </row>
    <row r="4560" spans="26:28">
      <c r="Z4560" s="631">
        <v>532</v>
      </c>
      <c r="AA4560" s="631">
        <v>1822</v>
      </c>
      <c r="AB4560" s="631" t="s">
        <v>10732</v>
      </c>
    </row>
    <row r="4561" spans="26:28">
      <c r="Z4561" s="631">
        <v>533</v>
      </c>
      <c r="AA4561" s="631">
        <v>1823</v>
      </c>
      <c r="AB4561" s="631" t="s">
        <v>10733</v>
      </c>
    </row>
    <row r="4562" spans="26:28">
      <c r="Z4562" s="631">
        <v>534</v>
      </c>
      <c r="AA4562" s="631">
        <v>1824</v>
      </c>
      <c r="AB4562" s="631" t="s">
        <v>10734</v>
      </c>
    </row>
    <row r="4563" spans="26:28">
      <c r="Z4563" s="631">
        <v>535</v>
      </c>
      <c r="AA4563" s="631">
        <v>1825</v>
      </c>
      <c r="AB4563" s="631" t="s">
        <v>10735</v>
      </c>
    </row>
    <row r="4564" spans="26:28">
      <c r="Z4564" s="631">
        <v>536</v>
      </c>
      <c r="AA4564" s="631">
        <v>1826</v>
      </c>
      <c r="AB4564" s="631" t="s">
        <v>10736</v>
      </c>
    </row>
    <row r="4565" spans="26:28">
      <c r="Z4565" s="631">
        <v>537</v>
      </c>
      <c r="AA4565" s="631">
        <v>1827</v>
      </c>
      <c r="AB4565" s="631" t="s">
        <v>10737</v>
      </c>
    </row>
    <row r="4566" spans="26:28">
      <c r="Z4566" s="631">
        <v>538</v>
      </c>
      <c r="AA4566" s="631">
        <v>1828</v>
      </c>
      <c r="AB4566" s="631" t="s">
        <v>10738</v>
      </c>
    </row>
    <row r="4567" spans="26:28">
      <c r="Z4567" s="631">
        <v>539</v>
      </c>
      <c r="AA4567" s="631">
        <v>1829</v>
      </c>
      <c r="AB4567" s="631" t="s">
        <v>10739</v>
      </c>
    </row>
    <row r="4568" spans="26:28">
      <c r="Z4568" s="631">
        <v>540</v>
      </c>
      <c r="AA4568" s="631">
        <v>1830</v>
      </c>
      <c r="AB4568" s="631" t="s">
        <v>10740</v>
      </c>
    </row>
    <row r="4569" spans="26:28">
      <c r="Z4569" s="631">
        <v>541</v>
      </c>
      <c r="AA4569" s="631">
        <v>1831</v>
      </c>
      <c r="AB4569" s="631" t="s">
        <v>10741</v>
      </c>
    </row>
    <row r="4570" spans="26:28">
      <c r="Z4570" s="631">
        <v>542</v>
      </c>
      <c r="AA4570" s="631">
        <v>1832</v>
      </c>
      <c r="AB4570" s="631" t="s">
        <v>10742</v>
      </c>
    </row>
    <row r="4571" spans="26:28">
      <c r="Z4571" s="631">
        <v>543</v>
      </c>
      <c r="AA4571" s="631">
        <v>1833</v>
      </c>
      <c r="AB4571" s="631" t="s">
        <v>10743</v>
      </c>
    </row>
    <row r="4572" spans="26:28">
      <c r="Z4572" s="631">
        <v>544</v>
      </c>
      <c r="AA4572" s="631">
        <v>1834</v>
      </c>
      <c r="AB4572" s="631" t="s">
        <v>10744</v>
      </c>
    </row>
    <row r="4573" spans="26:28">
      <c r="Z4573" s="631">
        <v>545</v>
      </c>
      <c r="AA4573" s="631">
        <v>1835</v>
      </c>
      <c r="AB4573" s="631" t="s">
        <v>10745</v>
      </c>
    </row>
    <row r="4574" spans="26:28">
      <c r="Z4574" s="631">
        <v>546</v>
      </c>
      <c r="AA4574" s="631">
        <v>1836</v>
      </c>
      <c r="AB4574" s="631" t="s">
        <v>10746</v>
      </c>
    </row>
    <row r="4575" spans="26:28">
      <c r="Z4575" s="631">
        <v>547</v>
      </c>
      <c r="AA4575" s="631">
        <v>1837</v>
      </c>
      <c r="AB4575" s="631" t="s">
        <v>10747</v>
      </c>
    </row>
    <row r="4576" spans="26:28">
      <c r="Z4576" s="631">
        <v>548</v>
      </c>
      <c r="AA4576" s="631">
        <v>1838</v>
      </c>
      <c r="AB4576" s="631" t="s">
        <v>10748</v>
      </c>
    </row>
    <row r="4577" spans="26:28">
      <c r="Z4577" s="631">
        <v>549</v>
      </c>
      <c r="AA4577" s="631">
        <v>1839</v>
      </c>
      <c r="AB4577" s="631" t="s">
        <v>10749</v>
      </c>
    </row>
    <row r="4578" spans="26:28">
      <c r="Z4578" s="631">
        <v>550</v>
      </c>
      <c r="AA4578" s="631">
        <v>1840</v>
      </c>
      <c r="AB4578" s="631" t="s">
        <v>10750</v>
      </c>
    </row>
    <row r="4579" spans="26:28">
      <c r="Z4579" s="631">
        <v>551</v>
      </c>
      <c r="AA4579" s="631">
        <v>1841</v>
      </c>
      <c r="AB4579" s="631" t="s">
        <v>10751</v>
      </c>
    </row>
    <row r="4580" spans="26:28">
      <c r="Z4580" s="631">
        <v>552</v>
      </c>
      <c r="AA4580" s="631">
        <v>1842</v>
      </c>
      <c r="AB4580" s="631" t="s">
        <v>10752</v>
      </c>
    </row>
    <row r="4581" spans="26:28">
      <c r="Z4581" s="631">
        <v>553</v>
      </c>
      <c r="AA4581" s="631">
        <v>1843</v>
      </c>
      <c r="AB4581" s="631" t="s">
        <v>10753</v>
      </c>
    </row>
    <row r="4582" spans="26:28">
      <c r="Z4582" s="631">
        <v>554</v>
      </c>
      <c r="AA4582" s="631">
        <v>1844</v>
      </c>
      <c r="AB4582" s="631" t="s">
        <v>10754</v>
      </c>
    </row>
    <row r="4583" spans="26:28">
      <c r="Z4583" s="631">
        <v>555</v>
      </c>
      <c r="AA4583" s="631">
        <v>1845</v>
      </c>
      <c r="AB4583" s="631" t="s">
        <v>10755</v>
      </c>
    </row>
    <row r="4584" spans="26:28">
      <c r="Z4584" s="631">
        <v>556</v>
      </c>
      <c r="AA4584" s="631">
        <v>1846</v>
      </c>
      <c r="AB4584" s="631" t="s">
        <v>10756</v>
      </c>
    </row>
    <row r="4585" spans="26:28">
      <c r="Z4585" s="631">
        <v>557</v>
      </c>
      <c r="AA4585" s="631">
        <v>1847</v>
      </c>
      <c r="AB4585" s="631" t="s">
        <v>10757</v>
      </c>
    </row>
    <row r="4586" spans="26:28">
      <c r="Z4586" s="631">
        <v>558</v>
      </c>
      <c r="AA4586" s="631">
        <v>1848</v>
      </c>
      <c r="AB4586" s="631" t="s">
        <v>10758</v>
      </c>
    </row>
    <row r="4587" spans="26:28">
      <c r="Z4587" s="631">
        <v>559</v>
      </c>
      <c r="AA4587" s="631">
        <v>1849</v>
      </c>
      <c r="AB4587" s="631" t="s">
        <v>10759</v>
      </c>
    </row>
    <row r="4588" spans="26:28">
      <c r="Z4588" s="631">
        <v>560</v>
      </c>
      <c r="AA4588" s="631">
        <v>1850</v>
      </c>
      <c r="AB4588" s="631" t="s">
        <v>10760</v>
      </c>
    </row>
    <row r="4589" spans="26:28">
      <c r="Z4589" s="631">
        <v>561</v>
      </c>
      <c r="AA4589" s="631">
        <v>1851</v>
      </c>
      <c r="AB4589" s="631" t="s">
        <v>10761</v>
      </c>
    </row>
    <row r="4590" spans="26:28">
      <c r="Z4590" s="631">
        <v>562</v>
      </c>
      <c r="AA4590" s="631">
        <v>1852</v>
      </c>
      <c r="AB4590" s="631" t="s">
        <v>10762</v>
      </c>
    </row>
    <row r="4591" spans="26:28">
      <c r="Z4591" s="631">
        <v>563</v>
      </c>
      <c r="AA4591" s="631">
        <v>1853</v>
      </c>
      <c r="AB4591" s="631" t="s">
        <v>10763</v>
      </c>
    </row>
    <row r="4592" spans="26:28">
      <c r="Z4592" s="631">
        <v>564</v>
      </c>
      <c r="AA4592" s="631">
        <v>1854</v>
      </c>
      <c r="AB4592" s="631" t="s">
        <v>10764</v>
      </c>
    </row>
    <row r="4593" spans="26:28">
      <c r="Z4593" s="631">
        <v>565</v>
      </c>
      <c r="AA4593" s="631">
        <v>1855</v>
      </c>
      <c r="AB4593" s="631" t="s">
        <v>10765</v>
      </c>
    </row>
    <row r="4594" spans="26:28">
      <c r="Z4594" s="631">
        <v>566</v>
      </c>
      <c r="AA4594" s="631">
        <v>1856</v>
      </c>
      <c r="AB4594" s="631" t="s">
        <v>10766</v>
      </c>
    </row>
    <row r="4595" spans="26:28">
      <c r="Z4595" s="631">
        <v>567</v>
      </c>
      <c r="AA4595" s="631">
        <v>1857</v>
      </c>
      <c r="AB4595" s="631" t="s">
        <v>10767</v>
      </c>
    </row>
    <row r="4596" spans="26:28">
      <c r="Z4596" s="631">
        <v>568</v>
      </c>
      <c r="AA4596" s="631">
        <v>1858</v>
      </c>
      <c r="AB4596" s="631" t="s">
        <v>10768</v>
      </c>
    </row>
    <row r="4597" spans="26:28">
      <c r="Z4597" s="631">
        <v>569</v>
      </c>
      <c r="AA4597" s="631">
        <v>1859</v>
      </c>
      <c r="AB4597" s="631" t="s">
        <v>10769</v>
      </c>
    </row>
    <row r="4598" spans="26:28">
      <c r="Z4598" s="631">
        <v>570</v>
      </c>
      <c r="AA4598" s="631">
        <v>1860</v>
      </c>
      <c r="AB4598" s="631" t="s">
        <v>10770</v>
      </c>
    </row>
    <row r="4599" spans="26:28">
      <c r="Z4599" s="631">
        <v>571</v>
      </c>
      <c r="AA4599" s="631">
        <v>1861</v>
      </c>
      <c r="AB4599" s="631" t="s">
        <v>10771</v>
      </c>
    </row>
    <row r="4600" spans="26:28">
      <c r="Z4600" s="631">
        <v>572</v>
      </c>
      <c r="AA4600" s="631">
        <v>1862</v>
      </c>
      <c r="AB4600" s="631" t="s">
        <v>10772</v>
      </c>
    </row>
    <row r="4601" spans="26:28">
      <c r="Z4601" s="631">
        <v>573</v>
      </c>
      <c r="AA4601" s="631">
        <v>1863</v>
      </c>
      <c r="AB4601" s="631" t="s">
        <v>10773</v>
      </c>
    </row>
    <row r="4602" spans="26:28">
      <c r="Z4602" s="631">
        <v>574</v>
      </c>
      <c r="AA4602" s="631">
        <v>1864</v>
      </c>
      <c r="AB4602" s="631" t="s">
        <v>10774</v>
      </c>
    </row>
    <row r="4603" spans="26:28">
      <c r="Z4603" s="631">
        <v>575</v>
      </c>
      <c r="AA4603" s="631">
        <v>1865</v>
      </c>
      <c r="AB4603" s="631" t="s">
        <v>10775</v>
      </c>
    </row>
    <row r="4604" spans="26:28">
      <c r="Z4604" s="631">
        <v>576</v>
      </c>
      <c r="AA4604" s="631">
        <v>1866</v>
      </c>
      <c r="AB4604" s="631" t="s">
        <v>10776</v>
      </c>
    </row>
    <row r="4605" spans="26:28">
      <c r="Z4605" s="631">
        <v>577</v>
      </c>
      <c r="AA4605" s="631">
        <v>1867</v>
      </c>
      <c r="AB4605" s="631" t="s">
        <v>10777</v>
      </c>
    </row>
    <row r="4606" spans="26:28">
      <c r="Z4606" s="631">
        <v>578</v>
      </c>
      <c r="AA4606" s="631">
        <v>1868</v>
      </c>
      <c r="AB4606" s="631" t="s">
        <v>10778</v>
      </c>
    </row>
    <row r="4607" spans="26:28">
      <c r="Z4607" s="631">
        <v>579</v>
      </c>
      <c r="AA4607" s="631">
        <v>1869</v>
      </c>
      <c r="AB4607" s="631" t="s">
        <v>10779</v>
      </c>
    </row>
    <row r="4608" spans="26:28">
      <c r="Z4608" s="631">
        <v>580</v>
      </c>
      <c r="AA4608" s="631">
        <v>1870</v>
      </c>
      <c r="AB4608" s="631" t="s">
        <v>10780</v>
      </c>
    </row>
    <row r="4609" spans="26:28">
      <c r="Z4609" s="631">
        <v>581</v>
      </c>
      <c r="AA4609" s="631">
        <v>1871</v>
      </c>
      <c r="AB4609" s="631" t="s">
        <v>10781</v>
      </c>
    </row>
    <row r="4610" spans="26:28">
      <c r="Z4610" s="631">
        <v>582</v>
      </c>
      <c r="AA4610" s="631">
        <v>1872</v>
      </c>
      <c r="AB4610" s="631" t="s">
        <v>10782</v>
      </c>
    </row>
    <row r="4611" spans="26:28">
      <c r="Z4611" s="631">
        <v>583</v>
      </c>
      <c r="AA4611" s="631">
        <v>1873</v>
      </c>
      <c r="AB4611" s="631" t="s">
        <v>10783</v>
      </c>
    </row>
    <row r="4612" spans="26:28">
      <c r="Z4612" s="631">
        <v>584</v>
      </c>
      <c r="AA4612" s="631">
        <v>1874</v>
      </c>
      <c r="AB4612" s="631" t="s">
        <v>10784</v>
      </c>
    </row>
    <row r="4613" spans="26:28">
      <c r="Z4613" s="631">
        <v>585</v>
      </c>
      <c r="AA4613" s="631">
        <v>1875</v>
      </c>
      <c r="AB4613" s="631" t="s">
        <v>10785</v>
      </c>
    </row>
    <row r="4614" spans="26:28">
      <c r="Z4614" s="631">
        <v>586</v>
      </c>
      <c r="AA4614" s="631">
        <v>1876</v>
      </c>
      <c r="AB4614" s="631" t="s">
        <v>10786</v>
      </c>
    </row>
    <row r="4615" spans="26:28">
      <c r="Z4615" s="631">
        <v>587</v>
      </c>
      <c r="AA4615" s="631">
        <v>1877</v>
      </c>
      <c r="AB4615" s="631" t="s">
        <v>10787</v>
      </c>
    </row>
    <row r="4616" spans="26:28">
      <c r="Z4616" s="631">
        <v>588</v>
      </c>
      <c r="AA4616" s="631">
        <v>1878</v>
      </c>
      <c r="AB4616" s="631" t="s">
        <v>10788</v>
      </c>
    </row>
    <row r="4617" spans="26:28">
      <c r="Z4617" s="631">
        <v>589</v>
      </c>
      <c r="AA4617" s="631">
        <v>1879</v>
      </c>
      <c r="AB4617" s="631" t="s">
        <v>10789</v>
      </c>
    </row>
    <row r="4618" spans="26:28">
      <c r="Z4618" s="631">
        <v>590</v>
      </c>
      <c r="AA4618" s="631">
        <v>1880</v>
      </c>
      <c r="AB4618" s="631" t="s">
        <v>10790</v>
      </c>
    </row>
    <row r="4619" spans="26:28">
      <c r="Z4619" s="631">
        <v>591</v>
      </c>
      <c r="AA4619" s="631">
        <v>1881</v>
      </c>
      <c r="AB4619" s="631" t="s">
        <v>10791</v>
      </c>
    </row>
    <row r="4620" spans="26:28">
      <c r="Z4620" s="631">
        <v>592</v>
      </c>
      <c r="AA4620" s="631">
        <v>1882</v>
      </c>
      <c r="AB4620" s="631" t="s">
        <v>10792</v>
      </c>
    </row>
    <row r="4621" spans="26:28">
      <c r="Z4621" s="631">
        <v>593</v>
      </c>
      <c r="AA4621" s="631">
        <v>1883</v>
      </c>
      <c r="AB4621" s="631" t="s">
        <v>10793</v>
      </c>
    </row>
    <row r="4622" spans="26:28">
      <c r="Z4622" s="631">
        <v>594</v>
      </c>
      <c r="AA4622" s="631">
        <v>1884</v>
      </c>
      <c r="AB4622" s="631" t="s">
        <v>10794</v>
      </c>
    </row>
    <row r="4623" spans="26:28">
      <c r="Z4623" s="631">
        <v>595</v>
      </c>
      <c r="AA4623" s="631">
        <v>1885</v>
      </c>
      <c r="AB4623" s="631" t="s">
        <v>10795</v>
      </c>
    </row>
    <row r="4624" spans="26:28">
      <c r="Z4624" s="631">
        <v>596</v>
      </c>
      <c r="AA4624" s="631">
        <v>1886</v>
      </c>
      <c r="AB4624" s="631" t="s">
        <v>10796</v>
      </c>
    </row>
    <row r="4625" spans="26:28">
      <c r="Z4625" s="631">
        <v>597</v>
      </c>
      <c r="AA4625" s="631">
        <v>1887</v>
      </c>
      <c r="AB4625" s="631" t="s">
        <v>10797</v>
      </c>
    </row>
    <row r="4626" spans="26:28">
      <c r="Z4626" s="631">
        <v>598</v>
      </c>
      <c r="AA4626" s="631">
        <v>1888</v>
      </c>
      <c r="AB4626" s="631" t="s">
        <v>10798</v>
      </c>
    </row>
    <row r="4627" spans="26:28">
      <c r="Z4627" s="631">
        <v>599</v>
      </c>
      <c r="AA4627" s="631">
        <v>1889</v>
      </c>
      <c r="AB4627" s="631" t="s">
        <v>10799</v>
      </c>
    </row>
    <row r="4628" spans="26:28">
      <c r="Z4628" s="631">
        <v>600</v>
      </c>
      <c r="AA4628" s="631">
        <v>1890</v>
      </c>
      <c r="AB4628" s="631" t="s">
        <v>10800</v>
      </c>
    </row>
    <row r="4629" spans="26:28">
      <c r="Z4629" s="631">
        <v>601</v>
      </c>
      <c r="AA4629" s="631">
        <v>1891</v>
      </c>
      <c r="AB4629" s="631" t="s">
        <v>10801</v>
      </c>
    </row>
    <row r="4630" spans="26:28">
      <c r="Z4630" s="631">
        <v>602</v>
      </c>
      <c r="AA4630" s="631">
        <v>1892</v>
      </c>
      <c r="AB4630" s="631" t="s">
        <v>10802</v>
      </c>
    </row>
    <row r="4631" spans="26:28">
      <c r="Z4631" s="631">
        <v>603</v>
      </c>
      <c r="AA4631" s="631">
        <v>1893</v>
      </c>
      <c r="AB4631" s="631" t="s">
        <v>10803</v>
      </c>
    </row>
    <row r="4632" spans="26:28">
      <c r="Z4632" s="631">
        <v>604</v>
      </c>
      <c r="AA4632" s="631">
        <v>1894</v>
      </c>
      <c r="AB4632" s="631" t="s">
        <v>10804</v>
      </c>
    </row>
    <row r="4633" spans="26:28">
      <c r="Z4633" s="631">
        <v>605</v>
      </c>
      <c r="AA4633" s="631">
        <v>1895</v>
      </c>
      <c r="AB4633" s="631" t="s">
        <v>10805</v>
      </c>
    </row>
    <row r="4634" spans="26:28">
      <c r="Z4634" s="631">
        <v>606</v>
      </c>
      <c r="AA4634" s="631">
        <v>1896</v>
      </c>
      <c r="AB4634" s="631" t="s">
        <v>10806</v>
      </c>
    </row>
    <row r="4635" spans="26:28">
      <c r="Z4635" s="631">
        <v>607</v>
      </c>
      <c r="AA4635" s="631">
        <v>1897</v>
      </c>
      <c r="AB4635" s="631" t="s">
        <v>10807</v>
      </c>
    </row>
    <row r="4636" spans="26:28">
      <c r="Z4636" s="631">
        <v>608</v>
      </c>
      <c r="AA4636" s="631">
        <v>1898</v>
      </c>
      <c r="AB4636" s="631" t="s">
        <v>10808</v>
      </c>
    </row>
    <row r="4637" spans="26:28">
      <c r="Z4637" s="631">
        <v>609</v>
      </c>
      <c r="AA4637" s="631">
        <v>1899</v>
      </c>
      <c r="AB4637" s="631" t="s">
        <v>10809</v>
      </c>
    </row>
    <row r="4638" spans="26:28">
      <c r="Z4638" s="631">
        <v>610</v>
      </c>
      <c r="AA4638" s="631">
        <v>1900</v>
      </c>
      <c r="AB4638" s="631" t="s">
        <v>10810</v>
      </c>
    </row>
    <row r="4639" spans="26:28">
      <c r="Z4639" s="631">
        <v>611</v>
      </c>
      <c r="AA4639" s="631">
        <v>1901</v>
      </c>
      <c r="AB4639" s="631" t="s">
        <v>10811</v>
      </c>
    </row>
    <row r="4640" spans="26:28">
      <c r="Z4640" s="631">
        <v>612</v>
      </c>
      <c r="AA4640" s="631">
        <v>1902</v>
      </c>
      <c r="AB4640" s="631" t="s">
        <v>10812</v>
      </c>
    </row>
    <row r="4641" spans="26:28">
      <c r="Z4641" s="631">
        <v>613</v>
      </c>
      <c r="AA4641" s="631">
        <v>1903</v>
      </c>
      <c r="AB4641" s="631" t="s">
        <v>10813</v>
      </c>
    </row>
    <row r="4642" spans="26:28">
      <c r="Z4642" s="631">
        <v>614</v>
      </c>
      <c r="AA4642" s="631">
        <v>1904</v>
      </c>
      <c r="AB4642" s="631" t="s">
        <v>10814</v>
      </c>
    </row>
    <row r="4643" spans="26:28">
      <c r="Z4643" s="631">
        <v>615</v>
      </c>
      <c r="AA4643" s="631">
        <v>1905</v>
      </c>
      <c r="AB4643" s="631" t="s">
        <v>10815</v>
      </c>
    </row>
    <row r="4644" spans="26:28">
      <c r="Z4644" s="631">
        <v>616</v>
      </c>
      <c r="AA4644" s="631">
        <v>1906</v>
      </c>
      <c r="AB4644" s="631" t="s">
        <v>10816</v>
      </c>
    </row>
    <row r="4645" spans="26:28">
      <c r="Z4645" s="631">
        <v>617</v>
      </c>
      <c r="AA4645" s="631">
        <v>1907</v>
      </c>
      <c r="AB4645" s="631" t="s">
        <v>10817</v>
      </c>
    </row>
    <row r="4646" spans="26:28">
      <c r="Z4646" s="631">
        <v>618</v>
      </c>
      <c r="AA4646" s="631">
        <v>1908</v>
      </c>
      <c r="AB4646" s="631" t="s">
        <v>10818</v>
      </c>
    </row>
    <row r="4647" spans="26:28">
      <c r="Z4647" s="631">
        <v>619</v>
      </c>
      <c r="AA4647" s="631">
        <v>1909</v>
      </c>
      <c r="AB4647" s="631" t="s">
        <v>10819</v>
      </c>
    </row>
    <row r="4648" spans="26:28">
      <c r="Z4648" s="631">
        <v>620</v>
      </c>
      <c r="AA4648" s="631">
        <v>1910</v>
      </c>
      <c r="AB4648" s="631" t="s">
        <v>10820</v>
      </c>
    </row>
    <row r="4649" spans="26:28">
      <c r="Z4649" s="631">
        <v>621</v>
      </c>
      <c r="AA4649" s="631">
        <v>1911</v>
      </c>
      <c r="AB4649" s="631" t="s">
        <v>10821</v>
      </c>
    </row>
    <row r="4650" spans="26:28">
      <c r="Z4650" s="631">
        <v>622</v>
      </c>
      <c r="AA4650" s="631">
        <v>1912</v>
      </c>
      <c r="AB4650" s="631" t="s">
        <v>10822</v>
      </c>
    </row>
    <row r="4651" spans="26:28">
      <c r="Z4651" s="631">
        <v>623</v>
      </c>
      <c r="AA4651" s="631">
        <v>1913</v>
      </c>
      <c r="AB4651" s="631" t="s">
        <v>10823</v>
      </c>
    </row>
    <row r="4652" spans="26:28">
      <c r="Z4652" s="631">
        <v>624</v>
      </c>
      <c r="AA4652" s="631">
        <v>1914</v>
      </c>
      <c r="AB4652" s="631" t="s">
        <v>10824</v>
      </c>
    </row>
    <row r="4653" spans="26:28">
      <c r="Z4653" s="631">
        <v>625</v>
      </c>
      <c r="AA4653" s="631">
        <v>1915</v>
      </c>
      <c r="AB4653" s="631" t="s">
        <v>10825</v>
      </c>
    </row>
    <row r="4654" spans="26:28">
      <c r="Z4654" s="631">
        <v>626</v>
      </c>
      <c r="AA4654" s="631">
        <v>1916</v>
      </c>
      <c r="AB4654" s="631" t="s">
        <v>10826</v>
      </c>
    </row>
    <row r="4655" spans="26:28">
      <c r="Z4655" s="631">
        <v>627</v>
      </c>
      <c r="AA4655" s="631">
        <v>1917</v>
      </c>
      <c r="AB4655" s="631" t="s">
        <v>10827</v>
      </c>
    </row>
    <row r="4656" spans="26:28">
      <c r="Z4656" s="631">
        <v>628</v>
      </c>
      <c r="AA4656" s="631">
        <v>1918</v>
      </c>
      <c r="AB4656" s="631" t="s">
        <v>10828</v>
      </c>
    </row>
    <row r="4657" spans="26:28">
      <c r="Z4657" s="631">
        <v>629</v>
      </c>
      <c r="AA4657" s="631">
        <v>1919</v>
      </c>
      <c r="AB4657" s="631" t="s">
        <v>10829</v>
      </c>
    </row>
    <row r="4658" spans="26:28">
      <c r="Z4658" s="631">
        <v>630</v>
      </c>
      <c r="AA4658" s="631">
        <v>1920</v>
      </c>
      <c r="AB4658" s="631" t="s">
        <v>10830</v>
      </c>
    </row>
    <row r="4659" spans="26:28">
      <c r="Z4659" s="631">
        <v>631</v>
      </c>
      <c r="AA4659" s="631">
        <v>1921</v>
      </c>
      <c r="AB4659" s="631" t="s">
        <v>10831</v>
      </c>
    </row>
    <row r="4660" spans="26:28">
      <c r="Z4660" s="631">
        <v>632</v>
      </c>
      <c r="AA4660" s="631">
        <v>1922</v>
      </c>
      <c r="AB4660" s="631" t="s">
        <v>10832</v>
      </c>
    </row>
    <row r="4661" spans="26:28">
      <c r="Z4661" s="631">
        <v>633</v>
      </c>
      <c r="AA4661" s="631">
        <v>1923</v>
      </c>
      <c r="AB4661" s="631" t="s">
        <v>10833</v>
      </c>
    </row>
    <row r="4662" spans="26:28">
      <c r="Z4662" s="631">
        <v>634</v>
      </c>
      <c r="AA4662" s="631">
        <v>1924</v>
      </c>
      <c r="AB4662" s="631" t="s">
        <v>10834</v>
      </c>
    </row>
    <row r="4663" spans="26:28">
      <c r="Z4663" s="631">
        <v>635</v>
      </c>
      <c r="AA4663" s="631">
        <v>1925</v>
      </c>
      <c r="AB4663" s="631" t="s">
        <v>10835</v>
      </c>
    </row>
    <row r="4664" spans="26:28">
      <c r="Z4664" s="631">
        <v>636</v>
      </c>
      <c r="AA4664" s="631">
        <v>1926</v>
      </c>
      <c r="AB4664" s="631" t="s">
        <v>10836</v>
      </c>
    </row>
    <row r="4665" spans="26:28">
      <c r="Z4665" s="631">
        <v>637</v>
      </c>
      <c r="AA4665" s="631">
        <v>1927</v>
      </c>
      <c r="AB4665" s="631" t="s">
        <v>10837</v>
      </c>
    </row>
    <row r="4666" spans="26:28">
      <c r="Z4666" s="631">
        <v>638</v>
      </c>
      <c r="AA4666" s="631">
        <v>1928</v>
      </c>
      <c r="AB4666" s="631" t="s">
        <v>10838</v>
      </c>
    </row>
    <row r="4667" spans="26:28">
      <c r="Z4667" s="631">
        <v>639</v>
      </c>
      <c r="AA4667" s="631">
        <v>1929</v>
      </c>
      <c r="AB4667" s="631" t="s">
        <v>10839</v>
      </c>
    </row>
    <row r="4668" spans="26:28">
      <c r="Z4668" s="631">
        <v>640</v>
      </c>
      <c r="AA4668" s="631">
        <v>1930</v>
      </c>
      <c r="AB4668" s="631" t="s">
        <v>10840</v>
      </c>
    </row>
    <row r="4669" spans="26:28">
      <c r="Z4669" s="631">
        <v>641</v>
      </c>
      <c r="AA4669" s="631">
        <v>1931</v>
      </c>
      <c r="AB4669" s="631" t="s">
        <v>10841</v>
      </c>
    </row>
    <row r="4670" spans="26:28">
      <c r="Z4670" s="631">
        <v>642</v>
      </c>
      <c r="AA4670" s="631">
        <v>1932</v>
      </c>
      <c r="AB4670" s="631" t="s">
        <v>10842</v>
      </c>
    </row>
    <row r="4671" spans="26:28">
      <c r="Z4671" s="631">
        <v>643</v>
      </c>
      <c r="AA4671" s="631">
        <v>1933</v>
      </c>
      <c r="AB4671" s="631" t="s">
        <v>10843</v>
      </c>
    </row>
    <row r="4672" spans="26:28">
      <c r="Z4672" s="631">
        <v>644</v>
      </c>
      <c r="AA4672" s="631">
        <v>1934</v>
      </c>
      <c r="AB4672" s="631" t="s">
        <v>10844</v>
      </c>
    </row>
    <row r="4673" spans="26:28">
      <c r="Z4673" s="631">
        <v>645</v>
      </c>
      <c r="AA4673" s="631">
        <v>1935</v>
      </c>
      <c r="AB4673" s="631" t="s">
        <v>10845</v>
      </c>
    </row>
    <row r="4674" spans="26:28">
      <c r="Z4674" s="631">
        <v>646</v>
      </c>
      <c r="AA4674" s="631">
        <v>1936</v>
      </c>
      <c r="AB4674" s="631" t="s">
        <v>10846</v>
      </c>
    </row>
    <row r="4675" spans="26:28">
      <c r="Z4675" s="631">
        <v>647</v>
      </c>
      <c r="AA4675" s="631">
        <v>1937</v>
      </c>
      <c r="AB4675" s="631" t="s">
        <v>10847</v>
      </c>
    </row>
    <row r="4676" spans="26:28">
      <c r="Z4676" s="631">
        <v>648</v>
      </c>
      <c r="AA4676" s="631">
        <v>1938</v>
      </c>
      <c r="AB4676" s="631" t="s">
        <v>10848</v>
      </c>
    </row>
    <row r="4677" spans="26:28">
      <c r="Z4677" s="631">
        <v>649</v>
      </c>
      <c r="AA4677" s="631">
        <v>1939</v>
      </c>
      <c r="AB4677" s="631" t="s">
        <v>10849</v>
      </c>
    </row>
    <row r="4678" spans="26:28">
      <c r="Z4678" s="631">
        <v>650</v>
      </c>
      <c r="AA4678" s="631">
        <v>1940</v>
      </c>
      <c r="AB4678" s="631" t="s">
        <v>10850</v>
      </c>
    </row>
    <row r="4679" spans="26:28">
      <c r="Z4679" s="631">
        <v>651</v>
      </c>
      <c r="AA4679" s="631">
        <v>1941</v>
      </c>
      <c r="AB4679" s="631" t="s">
        <v>10851</v>
      </c>
    </row>
    <row r="4680" spans="26:28">
      <c r="Z4680" s="631">
        <v>652</v>
      </c>
      <c r="AA4680" s="631">
        <v>1942</v>
      </c>
      <c r="AB4680" s="631" t="s">
        <v>10852</v>
      </c>
    </row>
    <row r="4681" spans="26:28">
      <c r="Z4681" s="631">
        <v>653</v>
      </c>
      <c r="AA4681" s="631">
        <v>1943</v>
      </c>
      <c r="AB4681" s="631" t="s">
        <v>10853</v>
      </c>
    </row>
    <row r="4682" spans="26:28">
      <c r="Z4682" s="631">
        <v>654</v>
      </c>
      <c r="AA4682" s="631">
        <v>1944</v>
      </c>
      <c r="AB4682" s="631" t="s">
        <v>10854</v>
      </c>
    </row>
    <row r="4683" spans="26:28">
      <c r="Z4683" s="631">
        <v>655</v>
      </c>
      <c r="AA4683" s="631">
        <v>1945</v>
      </c>
      <c r="AB4683" s="631" t="s">
        <v>10855</v>
      </c>
    </row>
    <row r="4684" spans="26:28">
      <c r="Z4684" s="631">
        <v>656</v>
      </c>
      <c r="AA4684" s="631">
        <v>1946</v>
      </c>
      <c r="AB4684" s="631" t="s">
        <v>10856</v>
      </c>
    </row>
    <row r="4685" spans="26:28">
      <c r="Z4685" s="631">
        <v>657</v>
      </c>
      <c r="AA4685" s="631">
        <v>1947</v>
      </c>
      <c r="AB4685" s="631" t="s">
        <v>10857</v>
      </c>
    </row>
    <row r="4686" spans="26:28">
      <c r="Z4686" s="631">
        <v>658</v>
      </c>
      <c r="AA4686" s="631">
        <v>1948</v>
      </c>
      <c r="AB4686" s="631" t="s">
        <v>10858</v>
      </c>
    </row>
    <row r="4687" spans="26:28">
      <c r="Z4687" s="631">
        <v>659</v>
      </c>
      <c r="AA4687" s="631">
        <v>1949</v>
      </c>
      <c r="AB4687" s="631" t="s">
        <v>10859</v>
      </c>
    </row>
    <row r="4688" spans="26:28">
      <c r="Z4688" s="631">
        <v>660</v>
      </c>
      <c r="AA4688" s="631">
        <v>1950</v>
      </c>
      <c r="AB4688" s="631" t="s">
        <v>10860</v>
      </c>
    </row>
    <row r="4689" spans="26:28">
      <c r="Z4689" s="631">
        <v>661</v>
      </c>
      <c r="AA4689" s="631">
        <v>1951</v>
      </c>
      <c r="AB4689" s="631" t="s">
        <v>10861</v>
      </c>
    </row>
    <row r="4690" spans="26:28">
      <c r="Z4690" s="631">
        <v>662</v>
      </c>
      <c r="AA4690" s="631">
        <v>1952</v>
      </c>
      <c r="AB4690" s="631" t="s">
        <v>10862</v>
      </c>
    </row>
    <row r="4691" spans="26:28">
      <c r="Z4691" s="631">
        <v>663</v>
      </c>
      <c r="AA4691" s="631">
        <v>1953</v>
      </c>
      <c r="AB4691" s="631" t="s">
        <v>10863</v>
      </c>
    </row>
    <row r="4692" spans="26:28">
      <c r="Z4692" s="631">
        <v>664</v>
      </c>
      <c r="AA4692" s="631">
        <v>1954</v>
      </c>
      <c r="AB4692" s="631" t="s">
        <v>10864</v>
      </c>
    </row>
    <row r="4693" spans="26:28">
      <c r="Z4693" s="631">
        <v>665</v>
      </c>
      <c r="AA4693" s="631">
        <v>1955</v>
      </c>
      <c r="AB4693" s="631" t="s">
        <v>10865</v>
      </c>
    </row>
    <row r="4694" spans="26:28">
      <c r="Z4694" s="631">
        <v>666</v>
      </c>
      <c r="AA4694" s="631">
        <v>1956</v>
      </c>
      <c r="AB4694" s="631" t="s">
        <v>10866</v>
      </c>
    </row>
    <row r="4695" spans="26:28">
      <c r="Z4695" s="631">
        <v>667</v>
      </c>
      <c r="AA4695" s="631">
        <v>1957</v>
      </c>
      <c r="AB4695" s="631" t="s">
        <v>10867</v>
      </c>
    </row>
    <row r="4696" spans="26:28">
      <c r="Z4696" s="631">
        <v>668</v>
      </c>
      <c r="AA4696" s="631">
        <v>1958</v>
      </c>
      <c r="AB4696" s="631" t="s">
        <v>10868</v>
      </c>
    </row>
    <row r="4697" spans="26:28">
      <c r="Z4697" s="631">
        <v>669</v>
      </c>
      <c r="AA4697" s="631">
        <v>1959</v>
      </c>
      <c r="AB4697" s="631" t="s">
        <v>10869</v>
      </c>
    </row>
    <row r="4698" spans="26:28">
      <c r="Z4698" s="631">
        <v>670</v>
      </c>
      <c r="AA4698" s="631">
        <v>1960</v>
      </c>
      <c r="AB4698" s="631" t="s">
        <v>10870</v>
      </c>
    </row>
    <row r="4699" spans="26:28">
      <c r="Z4699" s="631">
        <v>671</v>
      </c>
      <c r="AA4699" s="631">
        <v>1961</v>
      </c>
      <c r="AB4699" s="631" t="s">
        <v>10871</v>
      </c>
    </row>
    <row r="4700" spans="26:28">
      <c r="Z4700" s="631">
        <v>672</v>
      </c>
      <c r="AA4700" s="631">
        <v>1962</v>
      </c>
      <c r="AB4700" s="631" t="s">
        <v>10872</v>
      </c>
    </row>
    <row r="4701" spans="26:28">
      <c r="Z4701" s="631">
        <v>673</v>
      </c>
      <c r="AA4701" s="631">
        <v>1963</v>
      </c>
      <c r="AB4701" s="631" t="s">
        <v>10873</v>
      </c>
    </row>
    <row r="4702" spans="26:28">
      <c r="Z4702" s="631">
        <v>674</v>
      </c>
      <c r="AA4702" s="631">
        <v>1964</v>
      </c>
      <c r="AB4702" s="631" t="s">
        <v>10874</v>
      </c>
    </row>
    <row r="4703" spans="26:28">
      <c r="Z4703" s="631">
        <v>675</v>
      </c>
      <c r="AA4703" s="631">
        <v>1965</v>
      </c>
      <c r="AB4703" s="631" t="s">
        <v>10875</v>
      </c>
    </row>
    <row r="4704" spans="26:28">
      <c r="Z4704" s="631">
        <v>676</v>
      </c>
      <c r="AA4704" s="631">
        <v>1966</v>
      </c>
      <c r="AB4704" s="631" t="s">
        <v>10876</v>
      </c>
    </row>
    <row r="4705" spans="26:28">
      <c r="Z4705" s="631">
        <v>677</v>
      </c>
      <c r="AA4705" s="631">
        <v>1967</v>
      </c>
      <c r="AB4705" s="631" t="s">
        <v>10877</v>
      </c>
    </row>
    <row r="4706" spans="26:28">
      <c r="Z4706" s="631">
        <v>678</v>
      </c>
      <c r="AA4706" s="631">
        <v>1968</v>
      </c>
      <c r="AB4706" s="631" t="s">
        <v>10878</v>
      </c>
    </row>
    <row r="4707" spans="26:28">
      <c r="Z4707" s="631">
        <v>679</v>
      </c>
      <c r="AA4707" s="631">
        <v>1969</v>
      </c>
      <c r="AB4707" s="631" t="s">
        <v>10879</v>
      </c>
    </row>
    <row r="4708" spans="26:28">
      <c r="Z4708" s="631">
        <v>680</v>
      </c>
      <c r="AA4708" s="631">
        <v>1970</v>
      </c>
      <c r="AB4708" s="631" t="s">
        <v>10880</v>
      </c>
    </row>
    <row r="4709" spans="26:28">
      <c r="Z4709" s="631">
        <v>681</v>
      </c>
      <c r="AA4709" s="631">
        <v>1971</v>
      </c>
      <c r="AB4709" s="631" t="s">
        <v>10881</v>
      </c>
    </row>
    <row r="4710" spans="26:28">
      <c r="Z4710" s="631">
        <v>682</v>
      </c>
      <c r="AA4710" s="631">
        <v>1972</v>
      </c>
      <c r="AB4710" s="631" t="s">
        <v>10882</v>
      </c>
    </row>
    <row r="4711" spans="26:28">
      <c r="Z4711" s="631">
        <v>683</v>
      </c>
      <c r="AA4711" s="631">
        <v>1973</v>
      </c>
      <c r="AB4711" s="631" t="s">
        <v>10883</v>
      </c>
    </row>
    <row r="4712" spans="26:28">
      <c r="Z4712" s="631">
        <v>684</v>
      </c>
      <c r="AA4712" s="631">
        <v>1974</v>
      </c>
      <c r="AB4712" s="631" t="s">
        <v>10884</v>
      </c>
    </row>
    <row r="4713" spans="26:28">
      <c r="Z4713" s="631">
        <v>685</v>
      </c>
      <c r="AA4713" s="631">
        <v>1975</v>
      </c>
      <c r="AB4713" s="631" t="s">
        <v>10885</v>
      </c>
    </row>
    <row r="4714" spans="26:28">
      <c r="Z4714" s="631">
        <v>686</v>
      </c>
      <c r="AA4714" s="631">
        <v>1976</v>
      </c>
      <c r="AB4714" s="631" t="s">
        <v>10886</v>
      </c>
    </row>
    <row r="4715" spans="26:28">
      <c r="Z4715" s="631">
        <v>687</v>
      </c>
      <c r="AA4715" s="631">
        <v>1977</v>
      </c>
      <c r="AB4715" s="631" t="s">
        <v>10887</v>
      </c>
    </row>
    <row r="4716" spans="26:28">
      <c r="Z4716" s="631">
        <v>688</v>
      </c>
      <c r="AA4716" s="631">
        <v>1978</v>
      </c>
      <c r="AB4716" s="631" t="s">
        <v>10888</v>
      </c>
    </row>
    <row r="4717" spans="26:28">
      <c r="Z4717" s="631">
        <v>689</v>
      </c>
      <c r="AA4717" s="631">
        <v>1979</v>
      </c>
      <c r="AB4717" s="631" t="s">
        <v>10889</v>
      </c>
    </row>
    <row r="4718" spans="26:28">
      <c r="Z4718" s="631">
        <v>690</v>
      </c>
      <c r="AA4718" s="631">
        <v>1980</v>
      </c>
      <c r="AB4718" s="631" t="s">
        <v>10890</v>
      </c>
    </row>
    <row r="4719" spans="26:28">
      <c r="Z4719" s="631">
        <v>691</v>
      </c>
      <c r="AA4719" s="631">
        <v>1981</v>
      </c>
      <c r="AB4719" s="631" t="s">
        <v>10891</v>
      </c>
    </row>
    <row r="4720" spans="26:28">
      <c r="Z4720" s="631">
        <v>692</v>
      </c>
      <c r="AA4720" s="631">
        <v>1982</v>
      </c>
      <c r="AB4720" s="631" t="s">
        <v>10892</v>
      </c>
    </row>
    <row r="4721" spans="26:28">
      <c r="Z4721" s="631">
        <v>693</v>
      </c>
      <c r="AA4721" s="631">
        <v>1983</v>
      </c>
      <c r="AB4721" s="631" t="s">
        <v>10893</v>
      </c>
    </row>
    <row r="4722" spans="26:28">
      <c r="Z4722" s="631">
        <v>694</v>
      </c>
      <c r="AA4722" s="631">
        <v>1984</v>
      </c>
      <c r="AB4722" s="631" t="s">
        <v>10894</v>
      </c>
    </row>
    <row r="4723" spans="26:28">
      <c r="Z4723" s="631">
        <v>695</v>
      </c>
      <c r="AA4723" s="631">
        <v>1985</v>
      </c>
      <c r="AB4723" s="631" t="s">
        <v>10895</v>
      </c>
    </row>
    <row r="4724" spans="26:28">
      <c r="Z4724" s="631">
        <v>696</v>
      </c>
      <c r="AA4724" s="631">
        <v>1986</v>
      </c>
      <c r="AB4724" s="631" t="s">
        <v>10896</v>
      </c>
    </row>
    <row r="4725" spans="26:28">
      <c r="Z4725" s="631">
        <v>697</v>
      </c>
      <c r="AA4725" s="631">
        <v>1987</v>
      </c>
      <c r="AB4725" s="631" t="s">
        <v>10897</v>
      </c>
    </row>
    <row r="4726" spans="26:28">
      <c r="Z4726" s="631">
        <v>698</v>
      </c>
      <c r="AA4726" s="631">
        <v>1988</v>
      </c>
      <c r="AB4726" s="631" t="s">
        <v>10898</v>
      </c>
    </row>
    <row r="4727" spans="26:28">
      <c r="Z4727" s="631">
        <v>699</v>
      </c>
      <c r="AA4727" s="631">
        <v>1989</v>
      </c>
      <c r="AB4727" s="631" t="s">
        <v>10899</v>
      </c>
    </row>
    <row r="4728" spans="26:28">
      <c r="Z4728" s="631">
        <v>700</v>
      </c>
      <c r="AA4728" s="631">
        <v>1990</v>
      </c>
      <c r="AB4728" s="631" t="s">
        <v>10900</v>
      </c>
    </row>
    <row r="4729" spans="26:28">
      <c r="Z4729" s="631">
        <v>701</v>
      </c>
      <c r="AA4729" s="631">
        <v>1991</v>
      </c>
      <c r="AB4729" s="631" t="s">
        <v>10901</v>
      </c>
    </row>
    <row r="4730" spans="26:28">
      <c r="Z4730" s="631">
        <v>702</v>
      </c>
      <c r="AA4730" s="631">
        <v>1992</v>
      </c>
      <c r="AB4730" s="631" t="s">
        <v>10902</v>
      </c>
    </row>
    <row r="4731" spans="26:28">
      <c r="Z4731" s="631">
        <v>703</v>
      </c>
      <c r="AA4731" s="631">
        <v>1993</v>
      </c>
      <c r="AB4731" s="631" t="s">
        <v>10903</v>
      </c>
    </row>
    <row r="4732" spans="26:28">
      <c r="Z4732" s="631">
        <v>704</v>
      </c>
      <c r="AA4732" s="631">
        <v>1994</v>
      </c>
      <c r="AB4732" s="631" t="s">
        <v>10904</v>
      </c>
    </row>
    <row r="4733" spans="26:28">
      <c r="Z4733" s="631">
        <v>705</v>
      </c>
      <c r="AA4733" s="631">
        <v>1995</v>
      </c>
      <c r="AB4733" s="631" t="s">
        <v>10905</v>
      </c>
    </row>
    <row r="4734" spans="26:28">
      <c r="Z4734" s="631">
        <v>706</v>
      </c>
      <c r="AA4734" s="631">
        <v>1996</v>
      </c>
      <c r="AB4734" s="631" t="s">
        <v>10906</v>
      </c>
    </row>
    <row r="4735" spans="26:28">
      <c r="Z4735" s="631">
        <v>707</v>
      </c>
      <c r="AA4735" s="631">
        <v>1997</v>
      </c>
      <c r="AB4735" s="631" t="s">
        <v>10907</v>
      </c>
    </row>
    <row r="4736" spans="26:28">
      <c r="Z4736" s="631">
        <v>708</v>
      </c>
      <c r="AA4736" s="631">
        <v>1998</v>
      </c>
      <c r="AB4736" s="631" t="s">
        <v>10908</v>
      </c>
    </row>
    <row r="4737" spans="26:28">
      <c r="Z4737" s="631">
        <v>709</v>
      </c>
      <c r="AA4737" s="631">
        <v>1999</v>
      </c>
      <c r="AB4737" s="631" t="s">
        <v>10909</v>
      </c>
    </row>
    <row r="4738" spans="26:28">
      <c r="Z4738" s="631">
        <v>710</v>
      </c>
      <c r="AA4738" s="631">
        <v>2000</v>
      </c>
      <c r="AB4738" s="631" t="s">
        <v>10910</v>
      </c>
    </row>
    <row r="4739" spans="26:28">
      <c r="Z4739" s="631">
        <v>711</v>
      </c>
      <c r="AA4739" s="631">
        <v>2001</v>
      </c>
      <c r="AB4739" s="631" t="s">
        <v>10911</v>
      </c>
    </row>
    <row r="4740" spans="26:28">
      <c r="Z4740" s="631">
        <v>712</v>
      </c>
      <c r="AA4740" s="631">
        <v>2002</v>
      </c>
      <c r="AB4740" s="631" t="s">
        <v>10912</v>
      </c>
    </row>
    <row r="4741" spans="26:28">
      <c r="Z4741" s="631">
        <v>713</v>
      </c>
      <c r="AA4741" s="631">
        <v>2003</v>
      </c>
      <c r="AB4741" s="631" t="s">
        <v>10913</v>
      </c>
    </row>
    <row r="4742" spans="26:28">
      <c r="Z4742" s="631">
        <v>714</v>
      </c>
      <c r="AA4742" s="631">
        <v>2004</v>
      </c>
      <c r="AB4742" s="631" t="s">
        <v>10914</v>
      </c>
    </row>
    <row r="4743" spans="26:28">
      <c r="Z4743" s="631">
        <v>715</v>
      </c>
      <c r="AA4743" s="631">
        <v>2005</v>
      </c>
      <c r="AB4743" s="631" t="s">
        <v>10915</v>
      </c>
    </row>
    <row r="4744" spans="26:28">
      <c r="Z4744" s="631">
        <v>716</v>
      </c>
      <c r="AA4744" s="631">
        <v>2006</v>
      </c>
      <c r="AB4744" s="631" t="s">
        <v>10916</v>
      </c>
    </row>
    <row r="4745" spans="26:28">
      <c r="Z4745" s="631">
        <v>717</v>
      </c>
      <c r="AA4745" s="631">
        <v>2007</v>
      </c>
      <c r="AB4745" s="631" t="s">
        <v>10917</v>
      </c>
    </row>
    <row r="4746" spans="26:28">
      <c r="Z4746" s="631">
        <v>718</v>
      </c>
      <c r="AA4746" s="631">
        <v>2008</v>
      </c>
      <c r="AB4746" s="631" t="s">
        <v>10918</v>
      </c>
    </row>
    <row r="4747" spans="26:28">
      <c r="Z4747" s="631">
        <v>719</v>
      </c>
      <c r="AA4747" s="631">
        <v>2009</v>
      </c>
      <c r="AB4747" s="631" t="s">
        <v>10919</v>
      </c>
    </row>
    <row r="4748" spans="26:28">
      <c r="Z4748" s="631">
        <v>720</v>
      </c>
      <c r="AA4748" s="631">
        <v>2010</v>
      </c>
      <c r="AB4748" s="631" t="s">
        <v>10920</v>
      </c>
    </row>
    <row r="4749" spans="26:28">
      <c r="Z4749" s="631">
        <v>721</v>
      </c>
      <c r="AA4749" s="631">
        <v>2011</v>
      </c>
      <c r="AB4749" s="631" t="s">
        <v>10921</v>
      </c>
    </row>
    <row r="4750" spans="26:28">
      <c r="Z4750" s="631">
        <v>722</v>
      </c>
      <c r="AA4750" s="631">
        <v>2012</v>
      </c>
      <c r="AB4750" s="631" t="s">
        <v>10922</v>
      </c>
    </row>
    <row r="4751" spans="26:28">
      <c r="Z4751" s="631">
        <v>723</v>
      </c>
      <c r="AA4751" s="631">
        <v>2013</v>
      </c>
      <c r="AB4751" s="631" t="s">
        <v>10923</v>
      </c>
    </row>
    <row r="4752" spans="26:28">
      <c r="Z4752" s="631">
        <v>724</v>
      </c>
      <c r="AA4752" s="631">
        <v>2014</v>
      </c>
      <c r="AB4752" s="631" t="s">
        <v>10924</v>
      </c>
    </row>
    <row r="4753" spans="26:28">
      <c r="Z4753" s="631">
        <v>725</v>
      </c>
      <c r="AA4753" s="631">
        <v>2015</v>
      </c>
      <c r="AB4753" s="631" t="s">
        <v>10925</v>
      </c>
    </row>
    <row r="4754" spans="26:28">
      <c r="Z4754" s="631">
        <v>726</v>
      </c>
      <c r="AA4754" s="631">
        <v>2016</v>
      </c>
      <c r="AB4754" s="631" t="s">
        <v>10926</v>
      </c>
    </row>
    <row r="4755" spans="26:28">
      <c r="Z4755" s="631">
        <v>727</v>
      </c>
      <c r="AA4755" s="631">
        <v>2017</v>
      </c>
      <c r="AB4755" s="631" t="s">
        <v>10927</v>
      </c>
    </row>
    <row r="4756" spans="26:28">
      <c r="Z4756" s="631">
        <v>728</v>
      </c>
      <c r="AA4756" s="631">
        <v>2018</v>
      </c>
      <c r="AB4756" s="631" t="s">
        <v>10928</v>
      </c>
    </row>
    <row r="4757" spans="26:28">
      <c r="Z4757" s="631">
        <v>729</v>
      </c>
      <c r="AA4757" s="631">
        <v>2019</v>
      </c>
      <c r="AB4757" s="631" t="s">
        <v>10929</v>
      </c>
    </row>
    <row r="4758" spans="26:28">
      <c r="Z4758" s="631">
        <v>730</v>
      </c>
      <c r="AA4758" s="631">
        <v>2020</v>
      </c>
      <c r="AB4758" s="631" t="s">
        <v>10930</v>
      </c>
    </row>
    <row r="4759" spans="26:28">
      <c r="Z4759" s="631">
        <v>731</v>
      </c>
      <c r="AA4759" s="631">
        <v>2021</v>
      </c>
      <c r="AB4759" s="631" t="s">
        <v>10931</v>
      </c>
    </row>
    <row r="4760" spans="26:28">
      <c r="Z4760" s="631">
        <v>732</v>
      </c>
      <c r="AA4760" s="631">
        <v>2022</v>
      </c>
      <c r="AB4760" s="631" t="s">
        <v>10932</v>
      </c>
    </row>
    <row r="4761" spans="26:28">
      <c r="Z4761" s="631">
        <v>733</v>
      </c>
      <c r="AA4761" s="631">
        <v>2023</v>
      </c>
      <c r="AB4761" s="631" t="s">
        <v>10933</v>
      </c>
    </row>
    <row r="4762" spans="26:28">
      <c r="Z4762" s="631">
        <v>734</v>
      </c>
      <c r="AA4762" s="631">
        <v>2024</v>
      </c>
      <c r="AB4762" s="631" t="s">
        <v>10934</v>
      </c>
    </row>
    <row r="4763" spans="26:28">
      <c r="Z4763" s="631">
        <v>735</v>
      </c>
      <c r="AA4763" s="631">
        <v>2025</v>
      </c>
      <c r="AB4763" s="631" t="s">
        <v>10935</v>
      </c>
    </row>
    <row r="4764" spans="26:28">
      <c r="Z4764" s="631">
        <v>736</v>
      </c>
      <c r="AA4764" s="631">
        <v>2026</v>
      </c>
      <c r="AB4764" s="631" t="s">
        <v>10936</v>
      </c>
    </row>
    <row r="4765" spans="26:28">
      <c r="Z4765" s="631">
        <v>737</v>
      </c>
      <c r="AA4765" s="631">
        <v>2027</v>
      </c>
      <c r="AB4765" s="631" t="s">
        <v>10937</v>
      </c>
    </row>
    <row r="4766" spans="26:28">
      <c r="Z4766" s="631">
        <v>738</v>
      </c>
      <c r="AA4766" s="631">
        <v>2028</v>
      </c>
      <c r="AB4766" s="631" t="s">
        <v>10938</v>
      </c>
    </row>
    <row r="4767" spans="26:28">
      <c r="Z4767" s="631">
        <v>739</v>
      </c>
      <c r="AA4767" s="631">
        <v>2029</v>
      </c>
      <c r="AB4767" s="631" t="s">
        <v>10939</v>
      </c>
    </row>
    <row r="4768" spans="26:28">
      <c r="Z4768" s="631">
        <v>740</v>
      </c>
      <c r="AA4768" s="631">
        <v>2030</v>
      </c>
      <c r="AB4768" s="631" t="s">
        <v>10940</v>
      </c>
    </row>
    <row r="4769" spans="26:28">
      <c r="Z4769" s="631">
        <v>741</v>
      </c>
      <c r="AA4769" s="631">
        <v>2031</v>
      </c>
      <c r="AB4769" s="631" t="s">
        <v>10941</v>
      </c>
    </row>
    <row r="4770" spans="26:28">
      <c r="Z4770" s="631">
        <v>742</v>
      </c>
      <c r="AA4770" s="631">
        <v>2032</v>
      </c>
      <c r="AB4770" s="631" t="s">
        <v>10942</v>
      </c>
    </row>
    <row r="4771" spans="26:28">
      <c r="Z4771" s="631">
        <v>743</v>
      </c>
      <c r="AA4771" s="631">
        <v>2033</v>
      </c>
      <c r="AB4771" s="631" t="s">
        <v>10943</v>
      </c>
    </row>
    <row r="4772" spans="26:28">
      <c r="Z4772" s="631">
        <v>744</v>
      </c>
      <c r="AA4772" s="631">
        <v>2034</v>
      </c>
      <c r="AB4772" s="631" t="s">
        <v>10944</v>
      </c>
    </row>
    <row r="4773" spans="26:28">
      <c r="Z4773" s="631">
        <v>745</v>
      </c>
      <c r="AA4773" s="631">
        <v>2035</v>
      </c>
      <c r="AB4773" s="631" t="s">
        <v>10945</v>
      </c>
    </row>
    <row r="4774" spans="26:28">
      <c r="Z4774" s="631">
        <v>746</v>
      </c>
      <c r="AA4774" s="631">
        <v>2036</v>
      </c>
      <c r="AB4774" s="631" t="s">
        <v>10946</v>
      </c>
    </row>
    <row r="4775" spans="26:28">
      <c r="Z4775" s="631">
        <v>747</v>
      </c>
      <c r="AA4775" s="631">
        <v>2037</v>
      </c>
      <c r="AB4775" s="631" t="s">
        <v>10947</v>
      </c>
    </row>
    <row r="4776" spans="26:28">
      <c r="Z4776" s="631">
        <v>748</v>
      </c>
      <c r="AA4776" s="631">
        <v>2038</v>
      </c>
      <c r="AB4776" s="631" t="s">
        <v>10948</v>
      </c>
    </row>
    <row r="4777" spans="26:28">
      <c r="Z4777" s="631">
        <v>749</v>
      </c>
      <c r="AA4777" s="631">
        <v>2039</v>
      </c>
      <c r="AB4777" s="631" t="s">
        <v>10949</v>
      </c>
    </row>
    <row r="4778" spans="26:28">
      <c r="Z4778" s="631">
        <v>750</v>
      </c>
      <c r="AA4778" s="631">
        <v>2040</v>
      </c>
      <c r="AB4778" s="631" t="s">
        <v>10950</v>
      </c>
    </row>
    <row r="4779" spans="26:28">
      <c r="Z4779" s="631">
        <v>751</v>
      </c>
      <c r="AA4779" s="631">
        <v>2041</v>
      </c>
      <c r="AB4779" s="631" t="s">
        <v>10951</v>
      </c>
    </row>
    <row r="4780" spans="26:28">
      <c r="Z4780" s="631">
        <v>752</v>
      </c>
      <c r="AA4780" s="631">
        <v>2042</v>
      </c>
      <c r="AB4780" s="631" t="s">
        <v>10952</v>
      </c>
    </row>
    <row r="4781" spans="26:28">
      <c r="Z4781" s="631">
        <v>753</v>
      </c>
      <c r="AA4781" s="631">
        <v>2043</v>
      </c>
      <c r="AB4781" s="631" t="s">
        <v>10953</v>
      </c>
    </row>
    <row r="4782" spans="26:28">
      <c r="Z4782" s="631">
        <v>754</v>
      </c>
      <c r="AA4782" s="631">
        <v>2044</v>
      </c>
      <c r="AB4782" s="631" t="s">
        <v>10954</v>
      </c>
    </row>
    <row r="4783" spans="26:28">
      <c r="Z4783" s="631">
        <v>755</v>
      </c>
      <c r="AA4783" s="631">
        <v>2045</v>
      </c>
      <c r="AB4783" s="631" t="s">
        <v>10955</v>
      </c>
    </row>
    <row r="4784" spans="26:28">
      <c r="Z4784" s="631">
        <v>756</v>
      </c>
      <c r="AA4784" s="631">
        <v>2046</v>
      </c>
      <c r="AB4784" s="631" t="s">
        <v>10956</v>
      </c>
    </row>
    <row r="4785" spans="26:28">
      <c r="Z4785" s="631">
        <v>757</v>
      </c>
      <c r="AA4785" s="631">
        <v>2047</v>
      </c>
      <c r="AB4785" s="631" t="s">
        <v>10957</v>
      </c>
    </row>
    <row r="4786" spans="26:28">
      <c r="Z4786" s="631">
        <v>758</v>
      </c>
      <c r="AA4786" s="631">
        <v>2048</v>
      </c>
      <c r="AB4786" s="631" t="s">
        <v>10958</v>
      </c>
    </row>
    <row r="4787" spans="26:28">
      <c r="Z4787" s="631">
        <v>759</v>
      </c>
      <c r="AA4787" s="631">
        <v>2049</v>
      </c>
      <c r="AB4787" s="631" t="s">
        <v>10959</v>
      </c>
    </row>
    <row r="4788" spans="26:28">
      <c r="Z4788" s="631">
        <v>760</v>
      </c>
      <c r="AA4788" s="631">
        <v>2050</v>
      </c>
      <c r="AB4788" s="631" t="s">
        <v>10960</v>
      </c>
    </row>
    <row r="4789" spans="26:28">
      <c r="Z4789" s="631">
        <v>761</v>
      </c>
      <c r="AA4789" s="631">
        <v>2051</v>
      </c>
      <c r="AB4789" s="631" t="s">
        <v>10961</v>
      </c>
    </row>
    <row r="4790" spans="26:28">
      <c r="Z4790" s="631">
        <v>762</v>
      </c>
      <c r="AA4790" s="631">
        <v>2052</v>
      </c>
      <c r="AB4790" s="631" t="s">
        <v>10962</v>
      </c>
    </row>
    <row r="4791" spans="26:28">
      <c r="Z4791" s="631">
        <v>763</v>
      </c>
      <c r="AA4791" s="631">
        <v>2053</v>
      </c>
      <c r="AB4791" s="631" t="s">
        <v>10963</v>
      </c>
    </row>
    <row r="4792" spans="26:28">
      <c r="Z4792" s="631">
        <v>764</v>
      </c>
      <c r="AA4792" s="631">
        <v>2054</v>
      </c>
      <c r="AB4792" s="631" t="s">
        <v>10964</v>
      </c>
    </row>
    <row r="4793" spans="26:28">
      <c r="Z4793" s="631">
        <v>765</v>
      </c>
      <c r="AA4793" s="631">
        <v>2055</v>
      </c>
      <c r="AB4793" s="631" t="s">
        <v>10965</v>
      </c>
    </row>
    <row r="4794" spans="26:28">
      <c r="Z4794" s="631">
        <v>766</v>
      </c>
      <c r="AA4794" s="631">
        <v>2056</v>
      </c>
      <c r="AB4794" s="631" t="s">
        <v>10966</v>
      </c>
    </row>
    <row r="4795" spans="26:28">
      <c r="Z4795" s="631">
        <v>767</v>
      </c>
      <c r="AA4795" s="631">
        <v>2057</v>
      </c>
      <c r="AB4795" s="631" t="s">
        <v>10967</v>
      </c>
    </row>
    <row r="4796" spans="26:28">
      <c r="Z4796" s="631">
        <v>768</v>
      </c>
      <c r="AA4796" s="631">
        <v>2058</v>
      </c>
      <c r="AB4796" s="631" t="s">
        <v>10968</v>
      </c>
    </row>
    <row r="4797" spans="26:28">
      <c r="Z4797" s="631">
        <v>769</v>
      </c>
      <c r="AA4797" s="631">
        <v>2059</v>
      </c>
      <c r="AB4797" s="631" t="s">
        <v>10969</v>
      </c>
    </row>
    <row r="4798" spans="26:28">
      <c r="Z4798" s="631">
        <v>770</v>
      </c>
      <c r="AA4798" s="631">
        <v>2060</v>
      </c>
      <c r="AB4798" s="631" t="s">
        <v>10970</v>
      </c>
    </row>
    <row r="4799" spans="26:28">
      <c r="Z4799" s="631">
        <v>771</v>
      </c>
      <c r="AA4799" s="631">
        <v>2061</v>
      </c>
      <c r="AB4799" s="631" t="s">
        <v>10971</v>
      </c>
    </row>
    <row r="4800" spans="26:28">
      <c r="Z4800" s="631">
        <v>772</v>
      </c>
      <c r="AA4800" s="631">
        <v>2062</v>
      </c>
      <c r="AB4800" s="631" t="s">
        <v>10972</v>
      </c>
    </row>
    <row r="4801" spans="26:28">
      <c r="Z4801" s="631">
        <v>773</v>
      </c>
      <c r="AA4801" s="631">
        <v>2063</v>
      </c>
      <c r="AB4801" s="631" t="s">
        <v>10973</v>
      </c>
    </row>
    <row r="4802" spans="26:28">
      <c r="Z4802" s="631">
        <v>774</v>
      </c>
      <c r="AA4802" s="631">
        <v>2064</v>
      </c>
      <c r="AB4802" s="631" t="s">
        <v>10974</v>
      </c>
    </row>
    <row r="4803" spans="26:28">
      <c r="Z4803" s="631">
        <v>775</v>
      </c>
      <c r="AA4803" s="631">
        <v>2065</v>
      </c>
      <c r="AB4803" s="631" t="s">
        <v>10975</v>
      </c>
    </row>
    <row r="4804" spans="26:28">
      <c r="Z4804" s="631">
        <v>776</v>
      </c>
      <c r="AA4804" s="631">
        <v>2066</v>
      </c>
      <c r="AB4804" s="631" t="s">
        <v>10976</v>
      </c>
    </row>
    <row r="4805" spans="26:28">
      <c r="Z4805" s="631">
        <v>777</v>
      </c>
      <c r="AA4805" s="631">
        <v>2067</v>
      </c>
      <c r="AB4805" s="631" t="s">
        <v>10977</v>
      </c>
    </row>
    <row r="4806" spans="26:28">
      <c r="Z4806" s="631">
        <v>778</v>
      </c>
      <c r="AA4806" s="631">
        <v>2068</v>
      </c>
      <c r="AB4806" s="631" t="s">
        <v>10978</v>
      </c>
    </row>
    <row r="4807" spans="26:28">
      <c r="Z4807" s="631">
        <v>779</v>
      </c>
      <c r="AA4807" s="631">
        <v>2069</v>
      </c>
      <c r="AB4807" s="631" t="s">
        <v>10979</v>
      </c>
    </row>
    <row r="4808" spans="26:28">
      <c r="Z4808" s="631">
        <v>780</v>
      </c>
      <c r="AA4808" s="631">
        <v>2070</v>
      </c>
      <c r="AB4808" s="631" t="s">
        <v>10980</v>
      </c>
    </row>
    <row r="4809" spans="26:28">
      <c r="Z4809" s="631">
        <v>781</v>
      </c>
      <c r="AA4809" s="631">
        <v>2071</v>
      </c>
      <c r="AB4809" s="631" t="s">
        <v>10981</v>
      </c>
    </row>
    <row r="4810" spans="26:28">
      <c r="Z4810" s="631">
        <v>782</v>
      </c>
      <c r="AA4810" s="631">
        <v>2072</v>
      </c>
      <c r="AB4810" s="631" t="s">
        <v>10982</v>
      </c>
    </row>
    <row r="4811" spans="26:28">
      <c r="Z4811" s="631">
        <v>783</v>
      </c>
      <c r="AA4811" s="631">
        <v>2073</v>
      </c>
      <c r="AB4811" s="631" t="s">
        <v>10983</v>
      </c>
    </row>
    <row r="4812" spans="26:28">
      <c r="Z4812" s="631">
        <v>784</v>
      </c>
      <c r="AA4812" s="631">
        <v>2074</v>
      </c>
      <c r="AB4812" s="631" t="s">
        <v>10984</v>
      </c>
    </row>
    <row r="4813" spans="26:28">
      <c r="Z4813" s="631">
        <v>785</v>
      </c>
      <c r="AA4813" s="631">
        <v>2075</v>
      </c>
      <c r="AB4813" s="631" t="s">
        <v>10985</v>
      </c>
    </row>
    <row r="4814" spans="26:28">
      <c r="Z4814" s="631">
        <v>786</v>
      </c>
      <c r="AA4814" s="631">
        <v>2076</v>
      </c>
      <c r="AB4814" s="631" t="s">
        <v>10986</v>
      </c>
    </row>
    <row r="4815" spans="26:28">
      <c r="Z4815" s="631">
        <v>787</v>
      </c>
      <c r="AA4815" s="631">
        <v>2077</v>
      </c>
      <c r="AB4815" s="631" t="s">
        <v>10987</v>
      </c>
    </row>
    <row r="4816" spans="26:28">
      <c r="Z4816" s="631">
        <v>788</v>
      </c>
      <c r="AA4816" s="631">
        <v>2078</v>
      </c>
      <c r="AB4816" s="631" t="s">
        <v>10988</v>
      </c>
    </row>
    <row r="4817" spans="26:28">
      <c r="Z4817" s="631">
        <v>789</v>
      </c>
      <c r="AA4817" s="631">
        <v>2079</v>
      </c>
      <c r="AB4817" s="631" t="s">
        <v>10989</v>
      </c>
    </row>
    <row r="4818" spans="26:28">
      <c r="Z4818" s="631">
        <v>790</v>
      </c>
      <c r="AA4818" s="631">
        <v>2080</v>
      </c>
      <c r="AB4818" s="631" t="s">
        <v>10990</v>
      </c>
    </row>
    <row r="4819" spans="26:28">
      <c r="Z4819" s="631">
        <v>791</v>
      </c>
      <c r="AA4819" s="631">
        <v>2081</v>
      </c>
      <c r="AB4819" s="631" t="s">
        <v>10991</v>
      </c>
    </row>
    <row r="4820" spans="26:28">
      <c r="Z4820" s="631">
        <v>792</v>
      </c>
      <c r="AA4820" s="631">
        <v>2082</v>
      </c>
      <c r="AB4820" s="631" t="s">
        <v>10992</v>
      </c>
    </row>
    <row r="4821" spans="26:28">
      <c r="Z4821" s="631">
        <v>793</v>
      </c>
      <c r="AA4821" s="631">
        <v>2083</v>
      </c>
      <c r="AB4821" s="631" t="s">
        <v>10993</v>
      </c>
    </row>
    <row r="4822" spans="26:28">
      <c r="Z4822" s="631">
        <v>794</v>
      </c>
      <c r="AA4822" s="631">
        <v>2084</v>
      </c>
      <c r="AB4822" s="631" t="s">
        <v>10994</v>
      </c>
    </row>
    <row r="4823" spans="26:28">
      <c r="Z4823" s="631">
        <v>795</v>
      </c>
      <c r="AA4823" s="631">
        <v>2085</v>
      </c>
      <c r="AB4823" s="631" t="s">
        <v>10995</v>
      </c>
    </row>
    <row r="4824" spans="26:28">
      <c r="Z4824" s="631">
        <v>796</v>
      </c>
      <c r="AA4824" s="631">
        <v>2086</v>
      </c>
      <c r="AB4824" s="631" t="s">
        <v>10996</v>
      </c>
    </row>
    <row r="4825" spans="26:28">
      <c r="Z4825" s="631">
        <v>797</v>
      </c>
      <c r="AA4825" s="631">
        <v>2087</v>
      </c>
      <c r="AB4825" s="631" t="s">
        <v>10997</v>
      </c>
    </row>
    <row r="4826" spans="26:28">
      <c r="Z4826" s="631">
        <v>798</v>
      </c>
      <c r="AA4826" s="631">
        <v>2088</v>
      </c>
      <c r="AB4826" s="631" t="s">
        <v>10998</v>
      </c>
    </row>
    <row r="4827" spans="26:28">
      <c r="Z4827" s="631">
        <v>799</v>
      </c>
      <c r="AA4827" s="631">
        <v>2089</v>
      </c>
      <c r="AB4827" s="631" t="s">
        <v>10999</v>
      </c>
    </row>
    <row r="4828" spans="26:28">
      <c r="Z4828" s="631">
        <v>800</v>
      </c>
      <c r="AA4828" s="631">
        <v>2090</v>
      </c>
      <c r="AB4828" s="631" t="s">
        <v>11000</v>
      </c>
    </row>
    <row r="4829" spans="26:28">
      <c r="Z4829" s="631">
        <v>801</v>
      </c>
      <c r="AA4829" s="631">
        <v>2091</v>
      </c>
      <c r="AB4829" s="631" t="s">
        <v>11001</v>
      </c>
    </row>
    <row r="4830" spans="26:28">
      <c r="Z4830" s="631">
        <v>802</v>
      </c>
      <c r="AA4830" s="631">
        <v>2092</v>
      </c>
      <c r="AB4830" s="631" t="s">
        <v>11002</v>
      </c>
    </row>
    <row r="4831" spans="26:28">
      <c r="Z4831" s="631">
        <v>803</v>
      </c>
      <c r="AA4831" s="631">
        <v>2093</v>
      </c>
      <c r="AB4831" s="631" t="s">
        <v>11003</v>
      </c>
    </row>
    <row r="4832" spans="26:28">
      <c r="Z4832" s="631">
        <v>804</v>
      </c>
      <c r="AA4832" s="631">
        <v>2094</v>
      </c>
      <c r="AB4832" s="631" t="s">
        <v>11004</v>
      </c>
    </row>
    <row r="4833" spans="26:28">
      <c r="Z4833" s="631">
        <v>805</v>
      </c>
      <c r="AA4833" s="631">
        <v>2095</v>
      </c>
      <c r="AB4833" s="631" t="s">
        <v>11005</v>
      </c>
    </row>
    <row r="4834" spans="26:28">
      <c r="Z4834" s="631">
        <v>806</v>
      </c>
      <c r="AA4834" s="631">
        <v>2096</v>
      </c>
      <c r="AB4834" s="631" t="s">
        <v>11006</v>
      </c>
    </row>
    <row r="4835" spans="26:28">
      <c r="Z4835" s="631">
        <v>807</v>
      </c>
      <c r="AA4835" s="631">
        <v>2097</v>
      </c>
      <c r="AB4835" s="631" t="s">
        <v>11007</v>
      </c>
    </row>
    <row r="4836" spans="26:28">
      <c r="Z4836" s="631">
        <v>808</v>
      </c>
      <c r="AA4836" s="631">
        <v>2098</v>
      </c>
      <c r="AB4836" s="631" t="s">
        <v>11008</v>
      </c>
    </row>
    <row r="4837" spans="26:28">
      <c r="Z4837" s="631">
        <v>809</v>
      </c>
      <c r="AA4837" s="631">
        <v>2099</v>
      </c>
      <c r="AB4837" s="631" t="s">
        <v>11009</v>
      </c>
    </row>
    <row r="4838" spans="26:28">
      <c r="Z4838" s="631">
        <v>810</v>
      </c>
      <c r="AA4838" s="631">
        <v>2100</v>
      </c>
      <c r="AB4838" s="631" t="s">
        <v>11010</v>
      </c>
    </row>
    <row r="4839" spans="26:28">
      <c r="Z4839" s="631">
        <v>811</v>
      </c>
      <c r="AA4839" s="631">
        <v>2101</v>
      </c>
      <c r="AB4839" s="631" t="s">
        <v>11011</v>
      </c>
    </row>
    <row r="4840" spans="26:28">
      <c r="Z4840" s="631">
        <v>812</v>
      </c>
      <c r="AA4840" s="631">
        <v>2102</v>
      </c>
      <c r="AB4840" s="631" t="s">
        <v>11012</v>
      </c>
    </row>
    <row r="4841" spans="26:28">
      <c r="Z4841" s="631">
        <v>813</v>
      </c>
      <c r="AA4841" s="631">
        <v>2103</v>
      </c>
      <c r="AB4841" s="631" t="s">
        <v>11013</v>
      </c>
    </row>
    <row r="4842" spans="26:28">
      <c r="Z4842" s="631">
        <v>814</v>
      </c>
      <c r="AA4842" s="631">
        <v>2104</v>
      </c>
      <c r="AB4842" s="631" t="s">
        <v>11014</v>
      </c>
    </row>
    <row r="4843" spans="26:28">
      <c r="Z4843" s="631">
        <v>815</v>
      </c>
      <c r="AA4843" s="631">
        <v>2105</v>
      </c>
      <c r="AB4843" s="631" t="s">
        <v>11015</v>
      </c>
    </row>
    <row r="4844" spans="26:28">
      <c r="Z4844" s="631">
        <v>816</v>
      </c>
      <c r="AA4844" s="631">
        <v>2106</v>
      </c>
      <c r="AB4844" s="631" t="s">
        <v>11016</v>
      </c>
    </row>
    <row r="4845" spans="26:28">
      <c r="Z4845" s="631">
        <v>817</v>
      </c>
      <c r="AA4845" s="631">
        <v>2107</v>
      </c>
      <c r="AB4845" s="631" t="s">
        <v>11017</v>
      </c>
    </row>
    <row r="4846" spans="26:28">
      <c r="Z4846" s="631">
        <v>818</v>
      </c>
      <c r="AA4846" s="631">
        <v>2108</v>
      </c>
      <c r="AB4846" s="631" t="s">
        <v>11018</v>
      </c>
    </row>
    <row r="4847" spans="26:28">
      <c r="Z4847" s="631">
        <v>819</v>
      </c>
      <c r="AA4847" s="631">
        <v>2109</v>
      </c>
      <c r="AB4847" s="631" t="s">
        <v>11019</v>
      </c>
    </row>
    <row r="4848" spans="26:28">
      <c r="Z4848" s="631">
        <v>820</v>
      </c>
      <c r="AA4848" s="631">
        <v>2110</v>
      </c>
      <c r="AB4848" s="631" t="s">
        <v>11020</v>
      </c>
    </row>
    <row r="4849" spans="26:28">
      <c r="Z4849" s="631">
        <v>821</v>
      </c>
      <c r="AA4849" s="631">
        <v>2111</v>
      </c>
      <c r="AB4849" s="631" t="s">
        <v>11021</v>
      </c>
    </row>
    <row r="4850" spans="26:28">
      <c r="Z4850" s="631">
        <v>822</v>
      </c>
      <c r="AA4850" s="631">
        <v>2112</v>
      </c>
      <c r="AB4850" s="631" t="s">
        <v>11022</v>
      </c>
    </row>
    <row r="4851" spans="26:28">
      <c r="Z4851" s="631">
        <v>823</v>
      </c>
      <c r="AA4851" s="631">
        <v>2113</v>
      </c>
      <c r="AB4851" s="631" t="s">
        <v>11023</v>
      </c>
    </row>
    <row r="4852" spans="26:28">
      <c r="Z4852" s="631">
        <v>824</v>
      </c>
      <c r="AA4852" s="631">
        <v>2114</v>
      </c>
      <c r="AB4852" s="631" t="s">
        <v>11024</v>
      </c>
    </row>
    <row r="4853" spans="26:28">
      <c r="Z4853" s="631">
        <v>825</v>
      </c>
      <c r="AA4853" s="631">
        <v>2115</v>
      </c>
      <c r="AB4853" s="631" t="s">
        <v>11025</v>
      </c>
    </row>
    <row r="4854" spans="26:28">
      <c r="Z4854" s="631">
        <v>826</v>
      </c>
      <c r="AA4854" s="631">
        <v>2116</v>
      </c>
      <c r="AB4854" s="631" t="s">
        <v>11026</v>
      </c>
    </row>
    <row r="4855" spans="26:28">
      <c r="Z4855" s="631">
        <v>827</v>
      </c>
      <c r="AA4855" s="631">
        <v>2117</v>
      </c>
      <c r="AB4855" s="631" t="s">
        <v>11027</v>
      </c>
    </row>
    <row r="4856" spans="26:28">
      <c r="Z4856" s="631">
        <v>828</v>
      </c>
      <c r="AA4856" s="631">
        <v>2118</v>
      </c>
      <c r="AB4856" s="631" t="s">
        <v>11028</v>
      </c>
    </row>
    <row r="4857" spans="26:28">
      <c r="Z4857" s="631">
        <v>829</v>
      </c>
      <c r="AA4857" s="631">
        <v>2119</v>
      </c>
      <c r="AB4857" s="631" t="s">
        <v>11029</v>
      </c>
    </row>
    <row r="4858" spans="26:28">
      <c r="Z4858" s="631">
        <v>830</v>
      </c>
      <c r="AA4858" s="631">
        <v>2120</v>
      </c>
      <c r="AB4858" s="631" t="s">
        <v>11030</v>
      </c>
    </row>
    <row r="4859" spans="26:28">
      <c r="Z4859" s="631">
        <v>831</v>
      </c>
      <c r="AA4859" s="631">
        <v>2121</v>
      </c>
      <c r="AB4859" s="631" t="s">
        <v>11031</v>
      </c>
    </row>
    <row r="4860" spans="26:28">
      <c r="Z4860" s="631">
        <v>832</v>
      </c>
      <c r="AA4860" s="631">
        <v>2122</v>
      </c>
      <c r="AB4860" s="631" t="s">
        <v>11032</v>
      </c>
    </row>
    <row r="4861" spans="26:28">
      <c r="Z4861" s="631">
        <v>833</v>
      </c>
      <c r="AA4861" s="631">
        <v>2123</v>
      </c>
      <c r="AB4861" s="631" t="s">
        <v>11033</v>
      </c>
    </row>
    <row r="4862" spans="26:28">
      <c r="Z4862" s="631">
        <v>834</v>
      </c>
      <c r="AA4862" s="631">
        <v>2124</v>
      </c>
      <c r="AB4862" s="631" t="s">
        <v>11034</v>
      </c>
    </row>
    <row r="4863" spans="26:28">
      <c r="Z4863" s="631">
        <v>835</v>
      </c>
      <c r="AA4863" s="631">
        <v>2125</v>
      </c>
      <c r="AB4863" s="631" t="s">
        <v>11035</v>
      </c>
    </row>
    <row r="4864" spans="26:28">
      <c r="Z4864" s="631">
        <v>836</v>
      </c>
      <c r="AA4864" s="631">
        <v>2126</v>
      </c>
      <c r="AB4864" s="631" t="s">
        <v>11036</v>
      </c>
    </row>
    <row r="4865" spans="26:28">
      <c r="Z4865" s="631">
        <v>837</v>
      </c>
      <c r="AA4865" s="631">
        <v>2127</v>
      </c>
      <c r="AB4865" s="631" t="s">
        <v>11037</v>
      </c>
    </row>
    <row r="4866" spans="26:28">
      <c r="Z4866" s="631">
        <v>838</v>
      </c>
      <c r="AA4866" s="631">
        <v>2128</v>
      </c>
      <c r="AB4866" s="631" t="s">
        <v>11038</v>
      </c>
    </row>
    <row r="4867" spans="26:28">
      <c r="Z4867" s="631">
        <v>839</v>
      </c>
      <c r="AA4867" s="631">
        <v>2129</v>
      </c>
      <c r="AB4867" s="631" t="s">
        <v>11039</v>
      </c>
    </row>
    <row r="4868" spans="26:28">
      <c r="Z4868" s="631">
        <v>840</v>
      </c>
      <c r="AA4868" s="631">
        <v>2130</v>
      </c>
      <c r="AB4868" s="631" t="s">
        <v>11040</v>
      </c>
    </row>
    <row r="4869" spans="26:28">
      <c r="Z4869" s="631">
        <v>841</v>
      </c>
      <c r="AA4869" s="631">
        <v>2131</v>
      </c>
      <c r="AB4869" s="631" t="s">
        <v>11041</v>
      </c>
    </row>
    <row r="4870" spans="26:28">
      <c r="Z4870" s="631">
        <v>842</v>
      </c>
      <c r="AA4870" s="631">
        <v>2132</v>
      </c>
      <c r="AB4870" s="631" t="s">
        <v>11042</v>
      </c>
    </row>
    <row r="4871" spans="26:28">
      <c r="Z4871" s="631">
        <v>843</v>
      </c>
      <c r="AA4871" s="631">
        <v>2133</v>
      </c>
      <c r="AB4871" s="631" t="s">
        <v>11043</v>
      </c>
    </row>
    <row r="4872" spans="26:28">
      <c r="Z4872" s="631">
        <v>844</v>
      </c>
      <c r="AA4872" s="631">
        <v>2134</v>
      </c>
      <c r="AB4872" s="631" t="s">
        <v>11044</v>
      </c>
    </row>
    <row r="4873" spans="26:28">
      <c r="Z4873" s="631">
        <v>845</v>
      </c>
      <c r="AA4873" s="631">
        <v>2135</v>
      </c>
      <c r="AB4873" s="631" t="s">
        <v>11045</v>
      </c>
    </row>
    <row r="4874" spans="26:28">
      <c r="Z4874" s="631">
        <v>846</v>
      </c>
      <c r="AA4874" s="631">
        <v>2136</v>
      </c>
      <c r="AB4874" s="631" t="s">
        <v>11046</v>
      </c>
    </row>
    <row r="4875" spans="26:28">
      <c r="Z4875" s="631">
        <v>847</v>
      </c>
      <c r="AA4875" s="631">
        <v>2137</v>
      </c>
      <c r="AB4875" s="631" t="s">
        <v>11047</v>
      </c>
    </row>
    <row r="4876" spans="26:28">
      <c r="Z4876" s="631">
        <v>848</v>
      </c>
      <c r="AA4876" s="631">
        <v>2138</v>
      </c>
      <c r="AB4876" s="631" t="s">
        <v>11048</v>
      </c>
    </row>
    <row r="4877" spans="26:28">
      <c r="Z4877" s="631">
        <v>849</v>
      </c>
      <c r="AA4877" s="631">
        <v>2139</v>
      </c>
      <c r="AB4877" s="631" t="s">
        <v>11049</v>
      </c>
    </row>
    <row r="4878" spans="26:28">
      <c r="Z4878" s="631">
        <v>850</v>
      </c>
      <c r="AA4878" s="631">
        <v>2140</v>
      </c>
      <c r="AB4878" s="631" t="s">
        <v>11050</v>
      </c>
    </row>
    <row r="4879" spans="26:28">
      <c r="Z4879" s="631">
        <v>851</v>
      </c>
      <c r="AA4879" s="631">
        <v>2141</v>
      </c>
      <c r="AB4879" s="631" t="s">
        <v>11051</v>
      </c>
    </row>
    <row r="4880" spans="26:28">
      <c r="Z4880" s="631">
        <v>852</v>
      </c>
      <c r="AA4880" s="631">
        <v>2142</v>
      </c>
      <c r="AB4880" s="631" t="s">
        <v>11052</v>
      </c>
    </row>
    <row r="4881" spans="26:28">
      <c r="Z4881" s="631">
        <v>853</v>
      </c>
      <c r="AA4881" s="631">
        <v>2143</v>
      </c>
      <c r="AB4881" s="631" t="s">
        <v>11053</v>
      </c>
    </row>
    <row r="4882" spans="26:28">
      <c r="Z4882" s="631">
        <v>854</v>
      </c>
      <c r="AA4882" s="631">
        <v>2144</v>
      </c>
      <c r="AB4882" s="631" t="s">
        <v>11054</v>
      </c>
    </row>
    <row r="4883" spans="26:28">
      <c r="Z4883" s="631">
        <v>855</v>
      </c>
      <c r="AA4883" s="631">
        <v>2145</v>
      </c>
      <c r="AB4883" s="631" t="s">
        <v>11055</v>
      </c>
    </row>
    <row r="4884" spans="26:28">
      <c r="Z4884" s="631">
        <v>856</v>
      </c>
      <c r="AA4884" s="631">
        <v>2146</v>
      </c>
      <c r="AB4884" s="631" t="s">
        <v>11056</v>
      </c>
    </row>
    <row r="4885" spans="26:28">
      <c r="Z4885" s="631">
        <v>857</v>
      </c>
      <c r="AA4885" s="631">
        <v>2147</v>
      </c>
      <c r="AB4885" s="631" t="s">
        <v>11057</v>
      </c>
    </row>
    <row r="4886" spans="26:28">
      <c r="Z4886" s="631">
        <v>858</v>
      </c>
      <c r="AA4886" s="631">
        <v>2148</v>
      </c>
      <c r="AB4886" s="631" t="s">
        <v>11058</v>
      </c>
    </row>
    <row r="4887" spans="26:28">
      <c r="Z4887" s="631">
        <v>859</v>
      </c>
      <c r="AA4887" s="631">
        <v>2149</v>
      </c>
      <c r="AB4887" s="631" t="s">
        <v>11059</v>
      </c>
    </row>
    <row r="4888" spans="26:28">
      <c r="Z4888" s="631">
        <v>860</v>
      </c>
      <c r="AA4888" s="631">
        <v>2150</v>
      </c>
      <c r="AB4888" s="631" t="s">
        <v>11060</v>
      </c>
    </row>
    <row r="4889" spans="26:28">
      <c r="Z4889" s="631">
        <v>861</v>
      </c>
      <c r="AA4889" s="631">
        <v>2151</v>
      </c>
      <c r="AB4889" s="631" t="s">
        <v>11061</v>
      </c>
    </row>
    <row r="4890" spans="26:28">
      <c r="Z4890" s="631">
        <v>862</v>
      </c>
      <c r="AA4890" s="631">
        <v>2152</v>
      </c>
      <c r="AB4890" s="631" t="s">
        <v>11062</v>
      </c>
    </row>
    <row r="4891" spans="26:28">
      <c r="Z4891" s="631">
        <v>863</v>
      </c>
      <c r="AA4891" s="631">
        <v>2153</v>
      </c>
      <c r="AB4891" s="631" t="s">
        <v>11063</v>
      </c>
    </row>
    <row r="4892" spans="26:28">
      <c r="Z4892" s="631">
        <v>864</v>
      </c>
      <c r="AA4892" s="631">
        <v>2154</v>
      </c>
      <c r="AB4892" s="631" t="s">
        <v>11064</v>
      </c>
    </row>
    <row r="4893" spans="26:28">
      <c r="Z4893" s="631">
        <v>865</v>
      </c>
      <c r="AA4893" s="631">
        <v>2155</v>
      </c>
      <c r="AB4893" s="631" t="s">
        <v>11065</v>
      </c>
    </row>
    <row r="4894" spans="26:28">
      <c r="Z4894" s="631">
        <v>866</v>
      </c>
      <c r="AA4894" s="631">
        <v>2156</v>
      </c>
      <c r="AB4894" s="631" t="s">
        <v>11066</v>
      </c>
    </row>
    <row r="4895" spans="26:28">
      <c r="Z4895" s="631">
        <v>867</v>
      </c>
      <c r="AA4895" s="631">
        <v>2157</v>
      </c>
      <c r="AB4895" s="631" t="s">
        <v>11067</v>
      </c>
    </row>
    <row r="4896" spans="26:28">
      <c r="Z4896" s="631">
        <v>868</v>
      </c>
      <c r="AA4896" s="631">
        <v>2158</v>
      </c>
      <c r="AB4896" s="631" t="s">
        <v>11068</v>
      </c>
    </row>
    <row r="4897" spans="26:28">
      <c r="Z4897" s="631">
        <v>869</v>
      </c>
      <c r="AA4897" s="631">
        <v>2159</v>
      </c>
      <c r="AB4897" s="631" t="s">
        <v>11069</v>
      </c>
    </row>
    <row r="4898" spans="26:28">
      <c r="Z4898" s="631">
        <v>870</v>
      </c>
      <c r="AA4898" s="631">
        <v>2160</v>
      </c>
      <c r="AB4898" s="631" t="s">
        <v>11070</v>
      </c>
    </row>
    <row r="4899" spans="26:28">
      <c r="Z4899" s="631">
        <v>871</v>
      </c>
      <c r="AA4899" s="631">
        <v>2161</v>
      </c>
      <c r="AB4899" s="631" t="s">
        <v>11071</v>
      </c>
    </row>
    <row r="4900" spans="26:28">
      <c r="Z4900" s="631">
        <v>872</v>
      </c>
      <c r="AA4900" s="631">
        <v>2162</v>
      </c>
      <c r="AB4900" s="631" t="s">
        <v>11072</v>
      </c>
    </row>
    <row r="4901" spans="26:28">
      <c r="Z4901" s="631">
        <v>873</v>
      </c>
      <c r="AA4901" s="631">
        <v>2163</v>
      </c>
      <c r="AB4901" s="631" t="s">
        <v>11073</v>
      </c>
    </row>
    <row r="4902" spans="26:28">
      <c r="Z4902" s="631">
        <v>874</v>
      </c>
      <c r="AA4902" s="631">
        <v>2164</v>
      </c>
      <c r="AB4902" s="631" t="s">
        <v>11074</v>
      </c>
    </row>
    <row r="4903" spans="26:28">
      <c r="Z4903" s="631">
        <v>875</v>
      </c>
      <c r="AA4903" s="631">
        <v>2165</v>
      </c>
      <c r="AB4903" s="631" t="s">
        <v>11075</v>
      </c>
    </row>
    <row r="4904" spans="26:28">
      <c r="Z4904" s="631">
        <v>876</v>
      </c>
      <c r="AA4904" s="631">
        <v>2166</v>
      </c>
      <c r="AB4904" s="631" t="s">
        <v>11076</v>
      </c>
    </row>
    <row r="4905" spans="26:28">
      <c r="Z4905" s="631">
        <v>877</v>
      </c>
      <c r="AA4905" s="631">
        <v>2167</v>
      </c>
      <c r="AB4905" s="631" t="s">
        <v>11077</v>
      </c>
    </row>
    <row r="4906" spans="26:28">
      <c r="Z4906" s="631">
        <v>878</v>
      </c>
      <c r="AA4906" s="631">
        <v>2168</v>
      </c>
      <c r="AB4906" s="631" t="s">
        <v>11078</v>
      </c>
    </row>
    <row r="4907" spans="26:28">
      <c r="Z4907" s="631">
        <v>879</v>
      </c>
      <c r="AA4907" s="631">
        <v>2169</v>
      </c>
      <c r="AB4907" s="631" t="s">
        <v>11079</v>
      </c>
    </row>
    <row r="4908" spans="26:28">
      <c r="Z4908" s="631">
        <v>880</v>
      </c>
      <c r="AA4908" s="631">
        <v>2170</v>
      </c>
      <c r="AB4908" s="631" t="s">
        <v>11080</v>
      </c>
    </row>
    <row r="4909" spans="26:28">
      <c r="Z4909" s="631">
        <v>881</v>
      </c>
      <c r="AA4909" s="631">
        <v>2171</v>
      </c>
      <c r="AB4909" s="631" t="s">
        <v>11081</v>
      </c>
    </row>
    <row r="4910" spans="26:28">
      <c r="Z4910" s="631">
        <v>882</v>
      </c>
      <c r="AA4910" s="631">
        <v>2172</v>
      </c>
      <c r="AB4910" s="631" t="s">
        <v>11082</v>
      </c>
    </row>
    <row r="4911" spans="26:28">
      <c r="Z4911" s="631">
        <v>883</v>
      </c>
      <c r="AA4911" s="631">
        <v>2173</v>
      </c>
      <c r="AB4911" s="631" t="s">
        <v>11083</v>
      </c>
    </row>
    <row r="4912" spans="26:28">
      <c r="Z4912" s="631">
        <v>884</v>
      </c>
      <c r="AA4912" s="631">
        <v>2174</v>
      </c>
      <c r="AB4912" s="631" t="s">
        <v>11084</v>
      </c>
    </row>
    <row r="4913" spans="26:28">
      <c r="Z4913" s="631">
        <v>885</v>
      </c>
      <c r="AA4913" s="631">
        <v>2175</v>
      </c>
      <c r="AB4913" s="631" t="s">
        <v>11085</v>
      </c>
    </row>
    <row r="4914" spans="26:28">
      <c r="Z4914" s="631">
        <v>886</v>
      </c>
      <c r="AA4914" s="631">
        <v>2176</v>
      </c>
      <c r="AB4914" s="631" t="s">
        <v>11086</v>
      </c>
    </row>
    <row r="4915" spans="26:28">
      <c r="Z4915" s="631">
        <v>887</v>
      </c>
      <c r="AA4915" s="631">
        <v>2177</v>
      </c>
      <c r="AB4915" s="631" t="s">
        <v>11087</v>
      </c>
    </row>
    <row r="4916" spans="26:28">
      <c r="Z4916" s="631">
        <v>888</v>
      </c>
      <c r="AA4916" s="631">
        <v>2178</v>
      </c>
      <c r="AB4916" s="631" t="s">
        <v>11088</v>
      </c>
    </row>
    <row r="4917" spans="26:28">
      <c r="Z4917" s="631">
        <v>889</v>
      </c>
      <c r="AA4917" s="631">
        <v>2179</v>
      </c>
      <c r="AB4917" s="631" t="s">
        <v>11089</v>
      </c>
    </row>
    <row r="4918" spans="26:28">
      <c r="Z4918" s="631">
        <v>890</v>
      </c>
      <c r="AA4918" s="631">
        <v>2180</v>
      </c>
      <c r="AB4918" s="631" t="s">
        <v>11090</v>
      </c>
    </row>
    <row r="4919" spans="26:28">
      <c r="Z4919" s="631">
        <v>891</v>
      </c>
      <c r="AA4919" s="631">
        <v>2181</v>
      </c>
      <c r="AB4919" s="631" t="s">
        <v>11091</v>
      </c>
    </row>
    <row r="4920" spans="26:28">
      <c r="Z4920" s="631">
        <v>892</v>
      </c>
      <c r="AA4920" s="631">
        <v>2182</v>
      </c>
      <c r="AB4920" s="631" t="s">
        <v>11092</v>
      </c>
    </row>
    <row r="4921" spans="26:28">
      <c r="Z4921" s="631">
        <v>893</v>
      </c>
      <c r="AA4921" s="631">
        <v>2183</v>
      </c>
      <c r="AB4921" s="631" t="s">
        <v>11093</v>
      </c>
    </row>
    <row r="4922" spans="26:28">
      <c r="Z4922" s="631">
        <v>894</v>
      </c>
      <c r="AA4922" s="631">
        <v>2184</v>
      </c>
      <c r="AB4922" s="631" t="s">
        <v>11094</v>
      </c>
    </row>
    <row r="4923" spans="26:28">
      <c r="Z4923" s="631">
        <v>895</v>
      </c>
      <c r="AA4923" s="631">
        <v>2185</v>
      </c>
      <c r="AB4923" s="631" t="s">
        <v>11095</v>
      </c>
    </row>
    <row r="4924" spans="26:28">
      <c r="Z4924" s="631">
        <v>896</v>
      </c>
      <c r="AA4924" s="631">
        <v>2186</v>
      </c>
      <c r="AB4924" s="631" t="s">
        <v>11096</v>
      </c>
    </row>
    <row r="4925" spans="26:28">
      <c r="Z4925" s="631">
        <v>897</v>
      </c>
      <c r="AA4925" s="631">
        <v>2187</v>
      </c>
      <c r="AB4925" s="631" t="s">
        <v>11097</v>
      </c>
    </row>
    <row r="4926" spans="26:28">
      <c r="Z4926" s="631">
        <v>898</v>
      </c>
      <c r="AA4926" s="631">
        <v>2188</v>
      </c>
      <c r="AB4926" s="631" t="s">
        <v>11098</v>
      </c>
    </row>
    <row r="4927" spans="26:28">
      <c r="Z4927" s="631">
        <v>899</v>
      </c>
      <c r="AA4927" s="631">
        <v>2189</v>
      </c>
      <c r="AB4927" s="631" t="s">
        <v>11099</v>
      </c>
    </row>
    <row r="4928" spans="26:28">
      <c r="Z4928" s="631">
        <v>900</v>
      </c>
      <c r="AA4928" s="631">
        <v>2190</v>
      </c>
      <c r="AB4928" s="631" t="s">
        <v>11100</v>
      </c>
    </row>
    <row r="4929" spans="26:28">
      <c r="Z4929" s="631">
        <v>901</v>
      </c>
      <c r="AA4929" s="631">
        <v>2191</v>
      </c>
      <c r="AB4929" s="631" t="s">
        <v>11101</v>
      </c>
    </row>
    <row r="4930" spans="26:28">
      <c r="Z4930" s="631">
        <v>902</v>
      </c>
      <c r="AA4930" s="631">
        <v>2192</v>
      </c>
      <c r="AB4930" s="631" t="s">
        <v>11102</v>
      </c>
    </row>
    <row r="4931" spans="26:28">
      <c r="Z4931" s="631">
        <v>903</v>
      </c>
      <c r="AA4931" s="631">
        <v>2193</v>
      </c>
      <c r="AB4931" s="631" t="s">
        <v>11103</v>
      </c>
    </row>
    <row r="4932" spans="26:28">
      <c r="Z4932" s="631">
        <v>904</v>
      </c>
      <c r="AA4932" s="631">
        <v>2194</v>
      </c>
      <c r="AB4932" s="631" t="s">
        <v>11104</v>
      </c>
    </row>
    <row r="4933" spans="26:28">
      <c r="Z4933" s="631">
        <v>905</v>
      </c>
      <c r="AA4933" s="631">
        <v>2195</v>
      </c>
      <c r="AB4933" s="631" t="s">
        <v>11105</v>
      </c>
    </row>
    <row r="4934" spans="26:28">
      <c r="Z4934" s="631">
        <v>906</v>
      </c>
      <c r="AA4934" s="631">
        <v>2196</v>
      </c>
      <c r="AB4934" s="631" t="s">
        <v>11106</v>
      </c>
    </row>
    <row r="4935" spans="26:28">
      <c r="Z4935" s="631">
        <v>907</v>
      </c>
      <c r="AA4935" s="631">
        <v>2197</v>
      </c>
      <c r="AB4935" s="631" t="s">
        <v>11107</v>
      </c>
    </row>
    <row r="4936" spans="26:28">
      <c r="Z4936" s="631">
        <v>908</v>
      </c>
      <c r="AA4936" s="631">
        <v>2198</v>
      </c>
      <c r="AB4936" s="631" t="s">
        <v>11108</v>
      </c>
    </row>
    <row r="4937" spans="26:28">
      <c r="Z4937" s="631">
        <v>909</v>
      </c>
      <c r="AA4937" s="631">
        <v>2199</v>
      </c>
      <c r="AB4937" s="631" t="s">
        <v>11109</v>
      </c>
    </row>
    <row r="4938" spans="26:28">
      <c r="Z4938" s="631">
        <v>910</v>
      </c>
      <c r="AA4938" s="631">
        <v>2200</v>
      </c>
      <c r="AB4938" s="631" t="s">
        <v>11110</v>
      </c>
    </row>
    <row r="4939" spans="26:28">
      <c r="Z4939" s="631">
        <v>911</v>
      </c>
      <c r="AA4939" s="631">
        <v>2201</v>
      </c>
      <c r="AB4939" s="631" t="s">
        <v>11111</v>
      </c>
    </row>
    <row r="4940" spans="26:28">
      <c r="Z4940" s="631">
        <v>912</v>
      </c>
      <c r="AA4940" s="631">
        <v>2202</v>
      </c>
      <c r="AB4940" s="631" t="s">
        <v>11112</v>
      </c>
    </row>
    <row r="4941" spans="26:28">
      <c r="Z4941" s="631">
        <v>913</v>
      </c>
      <c r="AA4941" s="631">
        <v>2203</v>
      </c>
      <c r="AB4941" s="631" t="s">
        <v>11113</v>
      </c>
    </row>
    <row r="4942" spans="26:28">
      <c r="Z4942" s="631">
        <v>914</v>
      </c>
      <c r="AA4942" s="631">
        <v>2204</v>
      </c>
      <c r="AB4942" s="631" t="s">
        <v>11114</v>
      </c>
    </row>
    <row r="4943" spans="26:28">
      <c r="Z4943" s="631">
        <v>915</v>
      </c>
      <c r="AA4943" s="631">
        <v>2205</v>
      </c>
      <c r="AB4943" s="631" t="s">
        <v>11115</v>
      </c>
    </row>
    <row r="4944" spans="26:28">
      <c r="Z4944" s="631">
        <v>916</v>
      </c>
      <c r="AA4944" s="631">
        <v>2206</v>
      </c>
      <c r="AB4944" s="631" t="s">
        <v>11116</v>
      </c>
    </row>
    <row r="4945" spans="26:28">
      <c r="Z4945" s="631">
        <v>917</v>
      </c>
      <c r="AA4945" s="631">
        <v>2207</v>
      </c>
      <c r="AB4945" s="631" t="s">
        <v>11117</v>
      </c>
    </row>
    <row r="4946" spans="26:28">
      <c r="Z4946" s="631">
        <v>918</v>
      </c>
      <c r="AA4946" s="631">
        <v>2208</v>
      </c>
      <c r="AB4946" s="631" t="s">
        <v>11118</v>
      </c>
    </row>
    <row r="4947" spans="26:28">
      <c r="Z4947" s="631">
        <v>919</v>
      </c>
      <c r="AA4947" s="631">
        <v>2209</v>
      </c>
      <c r="AB4947" s="631" t="s">
        <v>11119</v>
      </c>
    </row>
    <row r="4948" spans="26:28">
      <c r="Z4948" s="631">
        <v>920</v>
      </c>
      <c r="AA4948" s="631">
        <v>2210</v>
      </c>
      <c r="AB4948" s="631" t="s">
        <v>11120</v>
      </c>
    </row>
    <row r="4949" spans="26:28">
      <c r="Z4949" s="631">
        <v>921</v>
      </c>
      <c r="AA4949" s="631">
        <v>2211</v>
      </c>
      <c r="AB4949" s="631" t="s">
        <v>11121</v>
      </c>
    </row>
    <row r="4950" spans="26:28">
      <c r="Z4950" s="631">
        <v>922</v>
      </c>
      <c r="AA4950" s="631">
        <v>2212</v>
      </c>
      <c r="AB4950" s="631" t="s">
        <v>11122</v>
      </c>
    </row>
    <row r="4951" spans="26:28">
      <c r="Z4951" s="631">
        <v>923</v>
      </c>
      <c r="AA4951" s="631">
        <v>2213</v>
      </c>
      <c r="AB4951" s="631" t="s">
        <v>11123</v>
      </c>
    </row>
    <row r="4952" spans="26:28">
      <c r="Z4952" s="631">
        <v>924</v>
      </c>
      <c r="AA4952" s="631">
        <v>2214</v>
      </c>
      <c r="AB4952" s="631" t="s">
        <v>11124</v>
      </c>
    </row>
    <row r="4953" spans="26:28">
      <c r="Z4953" s="631">
        <v>925</v>
      </c>
      <c r="AA4953" s="631">
        <v>2215</v>
      </c>
      <c r="AB4953" s="631" t="s">
        <v>11125</v>
      </c>
    </row>
    <row r="4954" spans="26:28">
      <c r="Z4954" s="631">
        <v>926</v>
      </c>
      <c r="AA4954" s="631">
        <v>2216</v>
      </c>
      <c r="AB4954" s="631" t="s">
        <v>11126</v>
      </c>
    </row>
    <row r="4955" spans="26:28">
      <c r="Z4955" s="631">
        <v>927</v>
      </c>
      <c r="AA4955" s="631">
        <v>2217</v>
      </c>
      <c r="AB4955" s="631" t="s">
        <v>11127</v>
      </c>
    </row>
    <row r="4956" spans="26:28">
      <c r="Z4956" s="631">
        <v>928</v>
      </c>
      <c r="AA4956" s="631">
        <v>2218</v>
      </c>
      <c r="AB4956" s="631" t="s">
        <v>11128</v>
      </c>
    </row>
    <row r="4957" spans="26:28">
      <c r="Z4957" s="631">
        <v>929</v>
      </c>
      <c r="AA4957" s="631">
        <v>2219</v>
      </c>
      <c r="AB4957" s="631" t="s">
        <v>11129</v>
      </c>
    </row>
    <row r="4958" spans="26:28">
      <c r="Z4958" s="631">
        <v>930</v>
      </c>
      <c r="AA4958" s="631">
        <v>2220</v>
      </c>
      <c r="AB4958" s="631" t="s">
        <v>11130</v>
      </c>
    </row>
    <row r="4959" spans="26:28">
      <c r="Z4959" s="631">
        <v>931</v>
      </c>
      <c r="AA4959" s="631">
        <v>2221</v>
      </c>
      <c r="AB4959" s="631" t="s">
        <v>11131</v>
      </c>
    </row>
    <row r="4960" spans="26:28">
      <c r="Z4960" s="631">
        <v>932</v>
      </c>
      <c r="AA4960" s="631">
        <v>2222</v>
      </c>
      <c r="AB4960" s="631" t="s">
        <v>11132</v>
      </c>
    </row>
    <row r="4961" spans="26:28">
      <c r="Z4961" s="631">
        <v>933</v>
      </c>
      <c r="AA4961" s="631">
        <v>2223</v>
      </c>
      <c r="AB4961" s="631" t="s">
        <v>11133</v>
      </c>
    </row>
    <row r="4962" spans="26:28">
      <c r="Z4962" s="631">
        <v>934</v>
      </c>
      <c r="AA4962" s="631">
        <v>2224</v>
      </c>
      <c r="AB4962" s="631" t="s">
        <v>11134</v>
      </c>
    </row>
    <row r="4963" spans="26:28">
      <c r="Z4963" s="631">
        <v>935</v>
      </c>
      <c r="AA4963" s="631">
        <v>2225</v>
      </c>
      <c r="AB4963" s="631" t="s">
        <v>11135</v>
      </c>
    </row>
    <row r="4964" spans="26:28">
      <c r="Z4964" s="631">
        <v>936</v>
      </c>
      <c r="AA4964" s="631">
        <v>2226</v>
      </c>
      <c r="AB4964" s="631" t="s">
        <v>11136</v>
      </c>
    </row>
    <row r="4965" spans="26:28">
      <c r="Z4965" s="631">
        <v>937</v>
      </c>
      <c r="AA4965" s="631">
        <v>2227</v>
      </c>
      <c r="AB4965" s="631" t="s">
        <v>11137</v>
      </c>
    </row>
    <row r="4966" spans="26:28">
      <c r="Z4966" s="631">
        <v>938</v>
      </c>
      <c r="AA4966" s="631">
        <v>2228</v>
      </c>
      <c r="AB4966" s="631" t="s">
        <v>11138</v>
      </c>
    </row>
    <row r="4967" spans="26:28">
      <c r="Z4967" s="631">
        <v>939</v>
      </c>
      <c r="AA4967" s="631">
        <v>2229</v>
      </c>
      <c r="AB4967" s="631" t="s">
        <v>11139</v>
      </c>
    </row>
    <row r="4968" spans="26:28">
      <c r="Z4968" s="631">
        <v>940</v>
      </c>
      <c r="AA4968" s="631">
        <v>2230</v>
      </c>
      <c r="AB4968" s="631" t="s">
        <v>11140</v>
      </c>
    </row>
    <row r="4969" spans="26:28">
      <c r="Z4969" s="631">
        <v>941</v>
      </c>
      <c r="AA4969" s="631">
        <v>2231</v>
      </c>
      <c r="AB4969" s="631" t="s">
        <v>11141</v>
      </c>
    </row>
    <row r="4970" spans="26:28">
      <c r="Z4970" s="631">
        <v>942</v>
      </c>
      <c r="AA4970" s="631">
        <v>2232</v>
      </c>
      <c r="AB4970" s="631" t="s">
        <v>11142</v>
      </c>
    </row>
    <row r="4971" spans="26:28">
      <c r="Z4971" s="631">
        <v>943</v>
      </c>
      <c r="AA4971" s="631">
        <v>2233</v>
      </c>
      <c r="AB4971" s="631" t="s">
        <v>11143</v>
      </c>
    </row>
    <row r="4972" spans="26:28">
      <c r="Z4972" s="631">
        <v>944</v>
      </c>
      <c r="AA4972" s="631">
        <v>2234</v>
      </c>
      <c r="AB4972" s="631" t="s">
        <v>11144</v>
      </c>
    </row>
    <row r="4973" spans="26:28">
      <c r="Z4973" s="631">
        <v>945</v>
      </c>
      <c r="AA4973" s="631">
        <v>2235</v>
      </c>
      <c r="AB4973" s="631" t="s">
        <v>11145</v>
      </c>
    </row>
    <row r="4974" spans="26:28">
      <c r="Z4974" s="631">
        <v>946</v>
      </c>
      <c r="AA4974" s="631">
        <v>2236</v>
      </c>
      <c r="AB4974" s="631" t="s">
        <v>11146</v>
      </c>
    </row>
    <row r="4975" spans="26:28">
      <c r="Z4975" s="631">
        <v>947</v>
      </c>
      <c r="AA4975" s="631">
        <v>2237</v>
      </c>
      <c r="AB4975" s="631" t="s">
        <v>11147</v>
      </c>
    </row>
    <row r="4976" spans="26:28">
      <c r="Z4976" s="631">
        <v>948</v>
      </c>
      <c r="AA4976" s="631">
        <v>2238</v>
      </c>
      <c r="AB4976" s="631" t="s">
        <v>11148</v>
      </c>
    </row>
    <row r="4977" spans="26:28">
      <c r="Z4977" s="631">
        <v>949</v>
      </c>
      <c r="AA4977" s="631">
        <v>2239</v>
      </c>
      <c r="AB4977" s="631" t="s">
        <v>11149</v>
      </c>
    </row>
    <row r="4978" spans="26:28">
      <c r="Z4978" s="631">
        <v>950</v>
      </c>
      <c r="AA4978" s="631">
        <v>2240</v>
      </c>
      <c r="AB4978" s="631" t="s">
        <v>11150</v>
      </c>
    </row>
    <row r="4979" spans="26:28">
      <c r="Z4979" s="631">
        <v>951</v>
      </c>
      <c r="AA4979" s="631">
        <v>2241</v>
      </c>
      <c r="AB4979" s="631" t="s">
        <v>11151</v>
      </c>
    </row>
    <row r="4980" spans="26:28">
      <c r="Z4980" s="631">
        <v>952</v>
      </c>
      <c r="AA4980" s="631">
        <v>2242</v>
      </c>
      <c r="AB4980" s="631" t="s">
        <v>11152</v>
      </c>
    </row>
    <row r="4981" spans="26:28">
      <c r="Z4981" s="631">
        <v>953</v>
      </c>
      <c r="AA4981" s="631">
        <v>2243</v>
      </c>
      <c r="AB4981" s="631" t="s">
        <v>11153</v>
      </c>
    </row>
    <row r="4982" spans="26:28">
      <c r="Z4982" s="631">
        <v>954</v>
      </c>
      <c r="AA4982" s="631">
        <v>2244</v>
      </c>
      <c r="AB4982" s="631" t="s">
        <v>11154</v>
      </c>
    </row>
    <row r="4983" spans="26:28">
      <c r="Z4983" s="631">
        <v>955</v>
      </c>
      <c r="AA4983" s="631">
        <v>2245</v>
      </c>
      <c r="AB4983" s="631" t="s">
        <v>11155</v>
      </c>
    </row>
    <row r="4984" spans="26:28">
      <c r="Z4984" s="631">
        <v>956</v>
      </c>
      <c r="AA4984" s="631">
        <v>2246</v>
      </c>
      <c r="AB4984" s="631" t="s">
        <v>11156</v>
      </c>
    </row>
    <row r="4985" spans="26:28">
      <c r="Z4985" s="631">
        <v>957</v>
      </c>
      <c r="AA4985" s="631">
        <v>2247</v>
      </c>
      <c r="AB4985" s="631" t="s">
        <v>11157</v>
      </c>
    </row>
    <row r="4986" spans="26:28">
      <c r="Z4986" s="631">
        <v>958</v>
      </c>
      <c r="AA4986" s="631">
        <v>2248</v>
      </c>
      <c r="AB4986" s="631" t="s">
        <v>11158</v>
      </c>
    </row>
    <row r="4987" spans="26:28">
      <c r="Z4987" s="631">
        <v>959</v>
      </c>
      <c r="AA4987" s="631">
        <v>2249</v>
      </c>
      <c r="AB4987" s="631" t="s">
        <v>11159</v>
      </c>
    </row>
    <row r="4988" spans="26:28">
      <c r="Z4988" s="631">
        <v>960</v>
      </c>
      <c r="AA4988" s="631">
        <v>2250</v>
      </c>
      <c r="AB4988" s="631" t="s">
        <v>11160</v>
      </c>
    </row>
    <row r="4989" spans="26:28">
      <c r="Z4989" s="631">
        <v>961</v>
      </c>
      <c r="AA4989" s="631">
        <v>2251</v>
      </c>
      <c r="AB4989" s="631" t="s">
        <v>11161</v>
      </c>
    </row>
    <row r="4990" spans="26:28">
      <c r="Z4990" s="631">
        <v>962</v>
      </c>
      <c r="AA4990" s="631">
        <v>2252</v>
      </c>
      <c r="AB4990" s="631" t="s">
        <v>11162</v>
      </c>
    </row>
    <row r="4991" spans="26:28">
      <c r="Z4991" s="631">
        <v>963</v>
      </c>
      <c r="AA4991" s="631">
        <v>2253</v>
      </c>
      <c r="AB4991" s="631" t="s">
        <v>11163</v>
      </c>
    </row>
    <row r="4992" spans="26:28">
      <c r="Z4992" s="631">
        <v>964</v>
      </c>
      <c r="AA4992" s="631">
        <v>2254</v>
      </c>
      <c r="AB4992" s="631" t="s">
        <v>11164</v>
      </c>
    </row>
    <row r="4993" spans="26:28">
      <c r="Z4993" s="631">
        <v>965</v>
      </c>
      <c r="AA4993" s="631">
        <v>2255</v>
      </c>
      <c r="AB4993" s="631" t="s">
        <v>11165</v>
      </c>
    </row>
    <row r="4994" spans="26:28">
      <c r="Z4994" s="631">
        <v>966</v>
      </c>
      <c r="AA4994" s="631">
        <v>2256</v>
      </c>
      <c r="AB4994" s="631" t="s">
        <v>11166</v>
      </c>
    </row>
    <row r="4995" spans="26:28">
      <c r="Z4995" s="631">
        <v>967</v>
      </c>
      <c r="AA4995" s="631">
        <v>2257</v>
      </c>
      <c r="AB4995" s="631" t="s">
        <v>11167</v>
      </c>
    </row>
    <row r="4996" spans="26:28">
      <c r="Z4996" s="631">
        <v>968</v>
      </c>
      <c r="AA4996" s="631">
        <v>2258</v>
      </c>
      <c r="AB4996" s="631" t="s">
        <v>11168</v>
      </c>
    </row>
    <row r="4997" spans="26:28">
      <c r="Z4997" s="631">
        <v>969</v>
      </c>
      <c r="AA4997" s="631">
        <v>2259</v>
      </c>
      <c r="AB4997" s="631" t="s">
        <v>11169</v>
      </c>
    </row>
    <row r="4998" spans="26:28">
      <c r="Z4998" s="631">
        <v>970</v>
      </c>
      <c r="AA4998" s="631">
        <v>2260</v>
      </c>
      <c r="AB4998" s="631" t="s">
        <v>11170</v>
      </c>
    </row>
    <row r="4999" spans="26:28">
      <c r="Z4999" s="631">
        <v>971</v>
      </c>
      <c r="AA4999" s="631">
        <v>2261</v>
      </c>
      <c r="AB4999" s="631" t="s">
        <v>11171</v>
      </c>
    </row>
    <row r="5000" spans="26:28">
      <c r="Z5000" s="631">
        <v>972</v>
      </c>
      <c r="AA5000" s="631">
        <v>2262</v>
      </c>
      <c r="AB5000" s="631" t="s">
        <v>11172</v>
      </c>
    </row>
    <row r="5001" spans="26:28">
      <c r="Z5001" s="631">
        <v>973</v>
      </c>
      <c r="AA5001" s="631">
        <v>2263</v>
      </c>
      <c r="AB5001" s="631" t="s">
        <v>11173</v>
      </c>
    </row>
    <row r="5002" spans="26:28">
      <c r="Z5002" s="631">
        <v>974</v>
      </c>
      <c r="AA5002" s="631">
        <v>2264</v>
      </c>
      <c r="AB5002" s="631" t="s">
        <v>11174</v>
      </c>
    </row>
    <row r="5003" spans="26:28">
      <c r="Z5003" s="631">
        <v>975</v>
      </c>
      <c r="AA5003" s="631">
        <v>2265</v>
      </c>
      <c r="AB5003" s="631" t="s">
        <v>11175</v>
      </c>
    </row>
    <row r="5004" spans="26:28">
      <c r="Z5004" s="631">
        <v>976</v>
      </c>
      <c r="AA5004" s="631">
        <v>2266</v>
      </c>
      <c r="AB5004" s="631" t="s">
        <v>11176</v>
      </c>
    </row>
    <row r="5005" spans="26:28">
      <c r="Z5005" s="631">
        <v>977</v>
      </c>
      <c r="AA5005" s="631">
        <v>2267</v>
      </c>
      <c r="AB5005" s="631" t="s">
        <v>11177</v>
      </c>
    </row>
    <row r="5006" spans="26:28">
      <c r="Z5006" s="631">
        <v>978</v>
      </c>
      <c r="AA5006" s="631">
        <v>2268</v>
      </c>
      <c r="AB5006" s="631" t="s">
        <v>11178</v>
      </c>
    </row>
    <row r="5007" spans="26:28">
      <c r="Z5007" s="631">
        <v>979</v>
      </c>
      <c r="AA5007" s="631">
        <v>2269</v>
      </c>
      <c r="AB5007" s="631" t="s">
        <v>11179</v>
      </c>
    </row>
    <row r="5008" spans="26:28">
      <c r="Z5008" s="631">
        <v>980</v>
      </c>
      <c r="AA5008" s="631">
        <v>2270</v>
      </c>
      <c r="AB5008" s="631" t="s">
        <v>11180</v>
      </c>
    </row>
    <row r="5009" spans="26:28">
      <c r="Z5009" s="631">
        <v>981</v>
      </c>
      <c r="AA5009" s="631">
        <v>2271</v>
      </c>
      <c r="AB5009" s="631" t="s">
        <v>11181</v>
      </c>
    </row>
    <row r="5010" spans="26:28">
      <c r="Z5010" s="631">
        <v>982</v>
      </c>
      <c r="AA5010" s="631">
        <v>2272</v>
      </c>
      <c r="AB5010" s="631" t="s">
        <v>11182</v>
      </c>
    </row>
    <row r="5011" spans="26:28">
      <c r="Z5011" s="631">
        <v>983</v>
      </c>
      <c r="AA5011" s="631">
        <v>2273</v>
      </c>
      <c r="AB5011" s="631" t="s">
        <v>11183</v>
      </c>
    </row>
    <row r="5012" spans="26:28">
      <c r="Z5012" s="631">
        <v>984</v>
      </c>
      <c r="AA5012" s="631">
        <v>2274</v>
      </c>
      <c r="AB5012" s="631" t="s">
        <v>11184</v>
      </c>
    </row>
    <row r="5013" spans="26:28">
      <c r="Z5013" s="631">
        <v>985</v>
      </c>
      <c r="AA5013" s="631">
        <v>2275</v>
      </c>
      <c r="AB5013" s="631" t="s">
        <v>11185</v>
      </c>
    </row>
    <row r="5014" spans="26:28">
      <c r="Z5014" s="631">
        <v>986</v>
      </c>
      <c r="AA5014" s="631">
        <v>2276</v>
      </c>
      <c r="AB5014" s="631" t="s">
        <v>11186</v>
      </c>
    </row>
    <row r="5015" spans="26:28">
      <c r="Z5015" s="631">
        <v>987</v>
      </c>
      <c r="AA5015" s="631">
        <v>2277</v>
      </c>
      <c r="AB5015" s="631" t="s">
        <v>11187</v>
      </c>
    </row>
    <row r="5016" spans="26:28">
      <c r="Z5016" s="631">
        <v>988</v>
      </c>
      <c r="AA5016" s="631">
        <v>2278</v>
      </c>
      <c r="AB5016" s="631" t="s">
        <v>11188</v>
      </c>
    </row>
    <row r="5017" spans="26:28">
      <c r="Z5017" s="631">
        <v>989</v>
      </c>
      <c r="AA5017" s="631">
        <v>2279</v>
      </c>
      <c r="AB5017" s="631" t="s">
        <v>11189</v>
      </c>
    </row>
    <row r="5018" spans="26:28">
      <c r="Z5018" s="631">
        <v>990</v>
      </c>
      <c r="AA5018" s="631">
        <v>2280</v>
      </c>
      <c r="AB5018" s="631" t="s">
        <v>11190</v>
      </c>
    </row>
    <row r="5019" spans="26:28">
      <c r="Z5019" s="631">
        <v>991</v>
      </c>
      <c r="AA5019" s="631">
        <v>2281</v>
      </c>
      <c r="AB5019" s="631" t="s">
        <v>11191</v>
      </c>
    </row>
    <row r="5020" spans="26:28">
      <c r="Z5020" s="631">
        <v>992</v>
      </c>
      <c r="AA5020" s="631">
        <v>2282</v>
      </c>
      <c r="AB5020" s="631" t="s">
        <v>11192</v>
      </c>
    </row>
    <row r="5021" spans="26:28">
      <c r="Z5021" s="631">
        <v>993</v>
      </c>
      <c r="AA5021" s="631">
        <v>2283</v>
      </c>
      <c r="AB5021" s="631" t="s">
        <v>11193</v>
      </c>
    </row>
    <row r="5022" spans="26:28">
      <c r="Z5022" s="631">
        <v>994</v>
      </c>
      <c r="AA5022" s="631">
        <v>2284</v>
      </c>
      <c r="AB5022" s="631" t="s">
        <v>11194</v>
      </c>
    </row>
    <row r="5023" spans="26:28">
      <c r="Z5023" s="631">
        <v>995</v>
      </c>
      <c r="AA5023" s="631">
        <v>2285</v>
      </c>
      <c r="AB5023" s="631" t="s">
        <v>11195</v>
      </c>
    </row>
    <row r="5024" spans="26:28">
      <c r="Z5024" s="631">
        <v>996</v>
      </c>
      <c r="AA5024" s="631">
        <v>2286</v>
      </c>
      <c r="AB5024" s="631" t="s">
        <v>11196</v>
      </c>
    </row>
    <row r="5025" spans="26:28">
      <c r="Z5025" s="631">
        <v>997</v>
      </c>
      <c r="AA5025" s="631">
        <v>2287</v>
      </c>
      <c r="AB5025" s="631" t="s">
        <v>11197</v>
      </c>
    </row>
    <row r="5026" spans="26:28">
      <c r="Z5026" s="631">
        <v>998</v>
      </c>
      <c r="AA5026" s="631">
        <v>2288</v>
      </c>
      <c r="AB5026" s="631" t="s">
        <v>11198</v>
      </c>
    </row>
    <row r="5027" spans="26:28">
      <c r="Z5027" s="631">
        <v>999</v>
      </c>
      <c r="AA5027" s="631">
        <v>2289</v>
      </c>
      <c r="AB5027" s="631" t="s">
        <v>11199</v>
      </c>
    </row>
    <row r="5028" spans="26:28">
      <c r="Z5028" s="631">
        <v>1000</v>
      </c>
      <c r="AA5028" s="631">
        <v>2290</v>
      </c>
      <c r="AB5028" s="631" t="s">
        <v>11200</v>
      </c>
    </row>
    <row r="5029" spans="26:28">
      <c r="Z5029" s="631">
        <v>1001</v>
      </c>
      <c r="AA5029" s="631">
        <v>2291</v>
      </c>
      <c r="AB5029" s="631" t="s">
        <v>11201</v>
      </c>
    </row>
    <row r="5030" spans="26:28">
      <c r="Z5030" s="631">
        <v>1002</v>
      </c>
      <c r="AA5030" s="631">
        <v>2292</v>
      </c>
      <c r="AB5030" s="631" t="s">
        <v>11202</v>
      </c>
    </row>
    <row r="5031" spans="26:28">
      <c r="Z5031" s="631">
        <v>1003</v>
      </c>
      <c r="AA5031" s="631">
        <v>2293</v>
      </c>
      <c r="AB5031" s="631" t="s">
        <v>11203</v>
      </c>
    </row>
    <row r="5032" spans="26:28">
      <c r="Z5032" s="631">
        <v>1004</v>
      </c>
      <c r="AA5032" s="631">
        <v>2294</v>
      </c>
      <c r="AB5032" s="631" t="s">
        <v>11204</v>
      </c>
    </row>
    <row r="5033" spans="26:28">
      <c r="Z5033" s="631">
        <v>1005</v>
      </c>
      <c r="AA5033" s="631">
        <v>2295</v>
      </c>
      <c r="AB5033" s="631" t="s">
        <v>11205</v>
      </c>
    </row>
    <row r="5034" spans="26:28">
      <c r="Z5034" s="631">
        <v>1006</v>
      </c>
      <c r="AA5034" s="631">
        <v>2296</v>
      </c>
      <c r="AB5034" s="631" t="s">
        <v>11206</v>
      </c>
    </row>
    <row r="5035" spans="26:28">
      <c r="Z5035" s="631">
        <v>1007</v>
      </c>
      <c r="AA5035" s="631">
        <v>2297</v>
      </c>
      <c r="AB5035" s="631" t="s">
        <v>11207</v>
      </c>
    </row>
    <row r="5036" spans="26:28">
      <c r="Z5036" s="631">
        <v>1008</v>
      </c>
      <c r="AA5036" s="631">
        <v>2298</v>
      </c>
      <c r="AB5036" s="631" t="s">
        <v>11208</v>
      </c>
    </row>
    <row r="5037" spans="26:28">
      <c r="Z5037" s="631">
        <v>1009</v>
      </c>
      <c r="AA5037" s="631">
        <v>2299</v>
      </c>
      <c r="AB5037" s="631" t="s">
        <v>11209</v>
      </c>
    </row>
    <row r="5038" spans="26:28">
      <c r="Z5038" s="631">
        <v>1010</v>
      </c>
      <c r="AA5038" s="631">
        <v>2300</v>
      </c>
      <c r="AB5038" s="631" t="s">
        <v>11210</v>
      </c>
    </row>
    <row r="5039" spans="26:28">
      <c r="Z5039" s="631">
        <v>1011</v>
      </c>
      <c r="AA5039" s="631">
        <v>2301</v>
      </c>
      <c r="AB5039" s="631" t="s">
        <v>11211</v>
      </c>
    </row>
    <row r="5040" spans="26:28">
      <c r="Z5040" s="631">
        <v>1012</v>
      </c>
      <c r="AA5040" s="631">
        <v>2302</v>
      </c>
      <c r="AB5040" s="631" t="s">
        <v>11212</v>
      </c>
    </row>
    <row r="5041" spans="26:28">
      <c r="Z5041" s="631">
        <v>1013</v>
      </c>
      <c r="AA5041" s="631">
        <v>2303</v>
      </c>
      <c r="AB5041" s="631" t="s">
        <v>11213</v>
      </c>
    </row>
    <row r="5042" spans="26:28">
      <c r="Z5042" s="631">
        <v>1014</v>
      </c>
      <c r="AA5042" s="631">
        <v>2304</v>
      </c>
      <c r="AB5042" s="631" t="s">
        <v>11214</v>
      </c>
    </row>
    <row r="5043" spans="26:28">
      <c r="Z5043" s="631">
        <v>1015</v>
      </c>
      <c r="AA5043" s="631">
        <v>2305</v>
      </c>
      <c r="AB5043" s="631" t="s">
        <v>11215</v>
      </c>
    </row>
    <row r="5044" spans="26:28">
      <c r="Z5044" s="631">
        <v>1016</v>
      </c>
      <c r="AA5044" s="631">
        <v>2306</v>
      </c>
      <c r="AB5044" s="631" t="s">
        <v>11216</v>
      </c>
    </row>
    <row r="5045" spans="26:28">
      <c r="Z5045" s="631">
        <v>1017</v>
      </c>
      <c r="AA5045" s="631">
        <v>2307</v>
      </c>
      <c r="AB5045" s="631" t="s">
        <v>11217</v>
      </c>
    </row>
    <row r="5046" spans="26:28">
      <c r="Z5046" s="631">
        <v>1018</v>
      </c>
      <c r="AA5046" s="631">
        <v>2308</v>
      </c>
      <c r="AB5046" s="631" t="s">
        <v>11218</v>
      </c>
    </row>
    <row r="5047" spans="26:28">
      <c r="Z5047" s="631">
        <v>1019</v>
      </c>
      <c r="AA5047" s="631">
        <v>2309</v>
      </c>
      <c r="AB5047" s="631" t="s">
        <v>11219</v>
      </c>
    </row>
    <row r="5048" spans="26:28">
      <c r="Z5048" s="631">
        <v>1020</v>
      </c>
      <c r="AA5048" s="631">
        <v>2310</v>
      </c>
      <c r="AB5048" s="631" t="s">
        <v>11220</v>
      </c>
    </row>
    <row r="5049" spans="26:28">
      <c r="Z5049" s="631">
        <v>1021</v>
      </c>
      <c r="AA5049" s="631">
        <v>2311</v>
      </c>
      <c r="AB5049" s="631" t="s">
        <v>11221</v>
      </c>
    </row>
    <row r="5050" spans="26:28">
      <c r="Z5050" s="631">
        <v>1022</v>
      </c>
      <c r="AA5050" s="631">
        <v>2312</v>
      </c>
      <c r="AB5050" s="631" t="s">
        <v>11222</v>
      </c>
    </row>
    <row r="5051" spans="26:28">
      <c r="Z5051" s="631">
        <v>1023</v>
      </c>
      <c r="AA5051" s="631">
        <v>2313</v>
      </c>
      <c r="AB5051" s="631" t="s">
        <v>11223</v>
      </c>
    </row>
    <row r="5052" spans="26:28">
      <c r="Z5052" s="631">
        <v>1024</v>
      </c>
      <c r="AA5052" s="631">
        <v>2314</v>
      </c>
      <c r="AB5052" s="631" t="s">
        <v>11224</v>
      </c>
    </row>
    <row r="5053" spans="26:28">
      <c r="Z5053" s="631">
        <v>1025</v>
      </c>
      <c r="AA5053" s="631">
        <v>2315</v>
      </c>
      <c r="AB5053" s="631" t="s">
        <v>11225</v>
      </c>
    </row>
    <row r="5054" spans="26:28">
      <c r="Z5054" s="631">
        <v>1026</v>
      </c>
      <c r="AA5054" s="631">
        <v>2316</v>
      </c>
      <c r="AB5054" s="631" t="s">
        <v>11226</v>
      </c>
    </row>
    <row r="5055" spans="26:28">
      <c r="Z5055" s="631">
        <v>1027</v>
      </c>
      <c r="AA5055" s="631">
        <v>2317</v>
      </c>
      <c r="AB5055" s="631" t="s">
        <v>11227</v>
      </c>
    </row>
    <row r="5056" spans="26:28">
      <c r="Z5056" s="631">
        <v>1028</v>
      </c>
      <c r="AA5056" s="631">
        <v>2318</v>
      </c>
      <c r="AB5056" s="631" t="s">
        <v>11228</v>
      </c>
    </row>
    <row r="5057" spans="26:28">
      <c r="Z5057" s="631">
        <v>1029</v>
      </c>
      <c r="AA5057" s="631">
        <v>2319</v>
      </c>
      <c r="AB5057" s="631" t="s">
        <v>11229</v>
      </c>
    </row>
    <row r="5058" spans="26:28">
      <c r="Z5058" s="631">
        <v>1030</v>
      </c>
      <c r="AA5058" s="631">
        <v>2320</v>
      </c>
      <c r="AB5058" s="631" t="s">
        <v>11230</v>
      </c>
    </row>
    <row r="5059" spans="26:28">
      <c r="Z5059" s="631">
        <v>1031</v>
      </c>
      <c r="AA5059" s="631">
        <v>2321</v>
      </c>
      <c r="AB5059" s="631" t="s">
        <v>11231</v>
      </c>
    </row>
    <row r="5060" spans="26:28">
      <c r="Z5060" s="631">
        <v>1032</v>
      </c>
      <c r="AA5060" s="631">
        <v>2322</v>
      </c>
      <c r="AB5060" s="631" t="s">
        <v>11232</v>
      </c>
    </row>
    <row r="5061" spans="26:28">
      <c r="Z5061" s="631">
        <v>1033</v>
      </c>
      <c r="AA5061" s="631">
        <v>2323</v>
      </c>
      <c r="AB5061" s="631" t="s">
        <v>11233</v>
      </c>
    </row>
    <row r="5062" spans="26:28">
      <c r="Z5062" s="631">
        <v>1034</v>
      </c>
      <c r="AA5062" s="631">
        <v>2324</v>
      </c>
      <c r="AB5062" s="631" t="s">
        <v>11234</v>
      </c>
    </row>
    <row r="5063" spans="26:28">
      <c r="Z5063" s="631">
        <v>1035</v>
      </c>
      <c r="AA5063" s="631">
        <v>2325</v>
      </c>
      <c r="AB5063" s="631" t="s">
        <v>11235</v>
      </c>
    </row>
    <row r="5064" spans="26:28">
      <c r="Z5064" s="631">
        <v>1036</v>
      </c>
      <c r="AA5064" s="631">
        <v>2326</v>
      </c>
      <c r="AB5064" s="631" t="s">
        <v>11236</v>
      </c>
    </row>
    <row r="5065" spans="26:28">
      <c r="Z5065" s="631">
        <v>1037</v>
      </c>
      <c r="AA5065" s="631">
        <v>2327</v>
      </c>
      <c r="AB5065" s="631" t="s">
        <v>11237</v>
      </c>
    </row>
    <row r="5066" spans="26:28">
      <c r="Z5066" s="631">
        <v>1038</v>
      </c>
      <c r="AA5066" s="631">
        <v>2328</v>
      </c>
      <c r="AB5066" s="631" t="s">
        <v>11238</v>
      </c>
    </row>
    <row r="5067" spans="26:28">
      <c r="Z5067" s="631">
        <v>1039</v>
      </c>
      <c r="AA5067" s="631">
        <v>2329</v>
      </c>
      <c r="AB5067" s="631" t="s">
        <v>11239</v>
      </c>
    </row>
    <row r="5068" spans="26:28">
      <c r="Z5068" s="631">
        <v>1040</v>
      </c>
      <c r="AA5068" s="631">
        <v>2330</v>
      </c>
      <c r="AB5068" s="631" t="s">
        <v>11240</v>
      </c>
    </row>
    <row r="5069" spans="26:28">
      <c r="Z5069" s="631">
        <v>1041</v>
      </c>
      <c r="AA5069" s="631">
        <v>2331</v>
      </c>
      <c r="AB5069" s="631" t="s">
        <v>11241</v>
      </c>
    </row>
    <row r="5070" spans="26:28">
      <c r="Z5070" s="631">
        <v>1042</v>
      </c>
      <c r="AA5070" s="631">
        <v>2332</v>
      </c>
      <c r="AB5070" s="631" t="s">
        <v>11242</v>
      </c>
    </row>
    <row r="5071" spans="26:28">
      <c r="Z5071" s="631">
        <v>1043</v>
      </c>
      <c r="AA5071" s="631">
        <v>2333</v>
      </c>
      <c r="AB5071" s="631" t="s">
        <v>11243</v>
      </c>
    </row>
    <row r="5072" spans="26:28">
      <c r="Z5072" s="631">
        <v>1044</v>
      </c>
      <c r="AA5072" s="631">
        <v>2334</v>
      </c>
      <c r="AB5072" s="631" t="s">
        <v>11244</v>
      </c>
    </row>
    <row r="5073" spans="26:28">
      <c r="Z5073" s="631">
        <v>1045</v>
      </c>
      <c r="AA5073" s="631">
        <v>2335</v>
      </c>
      <c r="AB5073" s="631" t="s">
        <v>11245</v>
      </c>
    </row>
    <row r="5074" spans="26:28">
      <c r="Z5074" s="631">
        <v>1046</v>
      </c>
      <c r="AA5074" s="631">
        <v>2336</v>
      </c>
      <c r="AB5074" s="631" t="s">
        <v>11246</v>
      </c>
    </row>
    <row r="5075" spans="26:28">
      <c r="Z5075" s="631">
        <v>1047</v>
      </c>
      <c r="AA5075" s="631">
        <v>2337</v>
      </c>
      <c r="AB5075" s="631" t="s">
        <v>11247</v>
      </c>
    </row>
    <row r="5076" spans="26:28">
      <c r="Z5076" s="631">
        <v>1048</v>
      </c>
      <c r="AA5076" s="631">
        <v>2338</v>
      </c>
      <c r="AB5076" s="631" t="s">
        <v>11248</v>
      </c>
    </row>
    <row r="5077" spans="26:28">
      <c r="Z5077" s="631">
        <v>1049</v>
      </c>
      <c r="AA5077" s="631">
        <v>2339</v>
      </c>
      <c r="AB5077" s="631" t="s">
        <v>11249</v>
      </c>
    </row>
    <row r="5078" spans="26:28">
      <c r="Z5078" s="631">
        <v>1050</v>
      </c>
      <c r="AA5078" s="631">
        <v>2340</v>
      </c>
      <c r="AB5078" s="631" t="s">
        <v>11250</v>
      </c>
    </row>
    <row r="5079" spans="26:28">
      <c r="Z5079" s="631">
        <v>1051</v>
      </c>
      <c r="AA5079" s="631">
        <v>2341</v>
      </c>
      <c r="AB5079" s="631" t="s">
        <v>11251</v>
      </c>
    </row>
    <row r="5080" spans="26:28">
      <c r="Z5080" s="631">
        <v>1052</v>
      </c>
      <c r="AA5080" s="631">
        <v>2342</v>
      </c>
      <c r="AB5080" s="631" t="s">
        <v>11252</v>
      </c>
    </row>
    <row r="5081" spans="26:28">
      <c r="Z5081" s="631">
        <v>1053</v>
      </c>
      <c r="AA5081" s="631">
        <v>2343</v>
      </c>
      <c r="AB5081" s="631" t="s">
        <v>11253</v>
      </c>
    </row>
    <row r="5082" spans="26:28">
      <c r="Z5082" s="631">
        <v>1054</v>
      </c>
      <c r="AA5082" s="631">
        <v>2344</v>
      </c>
      <c r="AB5082" s="631" t="s">
        <v>11254</v>
      </c>
    </row>
    <row r="5083" spans="26:28">
      <c r="Z5083" s="631">
        <v>1055</v>
      </c>
      <c r="AA5083" s="631">
        <v>2345</v>
      </c>
      <c r="AB5083" s="631" t="s">
        <v>11255</v>
      </c>
    </row>
    <row r="5084" spans="26:28">
      <c r="Z5084" s="631">
        <v>1056</v>
      </c>
      <c r="AA5084" s="631">
        <v>2346</v>
      </c>
      <c r="AB5084" s="631" t="s">
        <v>11256</v>
      </c>
    </row>
    <row r="5085" spans="26:28">
      <c r="Z5085" s="631">
        <v>1057</v>
      </c>
      <c r="AA5085" s="631">
        <v>2347</v>
      </c>
      <c r="AB5085" s="631" t="s">
        <v>11257</v>
      </c>
    </row>
    <row r="5086" spans="26:28">
      <c r="Z5086" s="631">
        <v>1058</v>
      </c>
      <c r="AA5086" s="631">
        <v>2348</v>
      </c>
      <c r="AB5086" s="631" t="s">
        <v>11258</v>
      </c>
    </row>
    <row r="5087" spans="26:28">
      <c r="Z5087" s="631">
        <v>1059</v>
      </c>
      <c r="AA5087" s="631">
        <v>2349</v>
      </c>
      <c r="AB5087" s="631" t="s">
        <v>11259</v>
      </c>
    </row>
    <row r="5088" spans="26:28">
      <c r="Z5088" s="631">
        <v>1060</v>
      </c>
      <c r="AA5088" s="631">
        <v>2350</v>
      </c>
      <c r="AB5088" s="631" t="s">
        <v>11260</v>
      </c>
    </row>
    <row r="5089" spans="26:28">
      <c r="Z5089" s="631">
        <v>1061</v>
      </c>
      <c r="AA5089" s="631">
        <v>2351</v>
      </c>
      <c r="AB5089" s="631" t="s">
        <v>11261</v>
      </c>
    </row>
    <row r="5090" spans="26:28">
      <c r="Z5090" s="631">
        <v>1062</v>
      </c>
      <c r="AA5090" s="631">
        <v>2352</v>
      </c>
      <c r="AB5090" s="631" t="s">
        <v>11262</v>
      </c>
    </row>
    <row r="5091" spans="26:28">
      <c r="Z5091" s="631">
        <v>1063</v>
      </c>
      <c r="AA5091" s="631">
        <v>2353</v>
      </c>
      <c r="AB5091" s="631" t="s">
        <v>11263</v>
      </c>
    </row>
    <row r="5092" spans="26:28">
      <c r="Z5092" s="631">
        <v>1064</v>
      </c>
      <c r="AA5092" s="631">
        <v>2354</v>
      </c>
      <c r="AB5092" s="631" t="s">
        <v>11264</v>
      </c>
    </row>
    <row r="5093" spans="26:28">
      <c r="Z5093" s="631">
        <v>1065</v>
      </c>
      <c r="AA5093" s="631">
        <v>2355</v>
      </c>
      <c r="AB5093" s="631" t="s">
        <v>11265</v>
      </c>
    </row>
    <row r="5094" spans="26:28">
      <c r="Z5094" s="631">
        <v>1066</v>
      </c>
      <c r="AA5094" s="631">
        <v>2356</v>
      </c>
      <c r="AB5094" s="631" t="s">
        <v>11266</v>
      </c>
    </row>
    <row r="5095" spans="26:28">
      <c r="Z5095" s="631">
        <v>1067</v>
      </c>
      <c r="AA5095" s="631">
        <v>2357</v>
      </c>
      <c r="AB5095" s="631" t="s">
        <v>11267</v>
      </c>
    </row>
    <row r="5096" spans="26:28">
      <c r="Z5096" s="631">
        <v>1068</v>
      </c>
      <c r="AA5096" s="631">
        <v>2358</v>
      </c>
      <c r="AB5096" s="631" t="s">
        <v>11268</v>
      </c>
    </row>
    <row r="5097" spans="26:28">
      <c r="Z5097" s="631">
        <v>1069</v>
      </c>
      <c r="AA5097" s="631">
        <v>2359</v>
      </c>
      <c r="AB5097" s="631" t="s">
        <v>11269</v>
      </c>
    </row>
    <row r="5098" spans="26:28">
      <c r="Z5098" s="631">
        <v>1070</v>
      </c>
      <c r="AA5098" s="631">
        <v>2360</v>
      </c>
      <c r="AB5098" s="631" t="s">
        <v>11270</v>
      </c>
    </row>
    <row r="5099" spans="26:28">
      <c r="Z5099" s="631">
        <v>1071</v>
      </c>
      <c r="AA5099" s="631">
        <v>2361</v>
      </c>
      <c r="AB5099" s="631" t="s">
        <v>11271</v>
      </c>
    </row>
    <row r="5100" spans="26:28">
      <c r="Z5100" s="631">
        <v>1072</v>
      </c>
      <c r="AA5100" s="631">
        <v>2362</v>
      </c>
      <c r="AB5100" s="631" t="s">
        <v>11272</v>
      </c>
    </row>
    <row r="5101" spans="26:28">
      <c r="Z5101" s="631">
        <v>1073</v>
      </c>
      <c r="AA5101" s="631">
        <v>2363</v>
      </c>
      <c r="AB5101" s="631" t="s">
        <v>11273</v>
      </c>
    </row>
    <row r="5102" spans="26:28">
      <c r="Z5102" s="631">
        <v>1074</v>
      </c>
      <c r="AA5102" s="631">
        <v>2364</v>
      </c>
      <c r="AB5102" s="631" t="s">
        <v>11274</v>
      </c>
    </row>
    <row r="5103" spans="26:28">
      <c r="Z5103" s="631">
        <v>1075</v>
      </c>
      <c r="AA5103" s="631">
        <v>2365</v>
      </c>
      <c r="AB5103" s="631" t="s">
        <v>11275</v>
      </c>
    </row>
    <row r="5104" spans="26:28">
      <c r="Z5104" s="631">
        <v>1076</v>
      </c>
      <c r="AA5104" s="631">
        <v>2366</v>
      </c>
      <c r="AB5104" s="631" t="s">
        <v>11276</v>
      </c>
    </row>
    <row r="5105" spans="26:28">
      <c r="Z5105" s="631">
        <v>1077</v>
      </c>
      <c r="AA5105" s="631">
        <v>2367</v>
      </c>
      <c r="AB5105" s="631" t="s">
        <v>11277</v>
      </c>
    </row>
    <row r="5106" spans="26:28">
      <c r="Z5106" s="631">
        <v>1078</v>
      </c>
      <c r="AA5106" s="631">
        <v>2368</v>
      </c>
      <c r="AB5106" s="631" t="s">
        <v>11278</v>
      </c>
    </row>
    <row r="5107" spans="26:28">
      <c r="Z5107" s="631">
        <v>1079</v>
      </c>
      <c r="AA5107" s="631">
        <v>2369</v>
      </c>
      <c r="AB5107" s="631" t="s">
        <v>11279</v>
      </c>
    </row>
    <row r="5108" spans="26:28">
      <c r="Z5108" s="631">
        <v>1080</v>
      </c>
      <c r="AA5108" s="631">
        <v>2370</v>
      </c>
      <c r="AB5108" s="631" t="s">
        <v>11280</v>
      </c>
    </row>
    <row r="5109" spans="26:28">
      <c r="Z5109" s="631">
        <v>1081</v>
      </c>
      <c r="AA5109" s="631">
        <v>2371</v>
      </c>
      <c r="AB5109" s="631" t="s">
        <v>11281</v>
      </c>
    </row>
    <row r="5110" spans="26:28">
      <c r="Z5110" s="631">
        <v>1082</v>
      </c>
      <c r="AA5110" s="631">
        <v>2372</v>
      </c>
      <c r="AB5110" s="631" t="s">
        <v>11282</v>
      </c>
    </row>
    <row r="5111" spans="26:28">
      <c r="Z5111" s="631">
        <v>1083</v>
      </c>
      <c r="AA5111" s="631">
        <v>2373</v>
      </c>
      <c r="AB5111" s="631" t="s">
        <v>11283</v>
      </c>
    </row>
    <row r="5112" spans="26:28">
      <c r="Z5112" s="631">
        <v>1084</v>
      </c>
      <c r="AA5112" s="631">
        <v>2374</v>
      </c>
      <c r="AB5112" s="631" t="s">
        <v>11284</v>
      </c>
    </row>
    <row r="5113" spans="26:28">
      <c r="Z5113" s="631">
        <v>1085</v>
      </c>
      <c r="AA5113" s="631">
        <v>2375</v>
      </c>
      <c r="AB5113" s="631" t="s">
        <v>11285</v>
      </c>
    </row>
    <row r="5114" spans="26:28">
      <c r="Z5114" s="631">
        <v>1086</v>
      </c>
      <c r="AA5114" s="631">
        <v>2376</v>
      </c>
      <c r="AB5114" s="631" t="s">
        <v>11286</v>
      </c>
    </row>
    <row r="5115" spans="26:28">
      <c r="Z5115" s="631">
        <v>1087</v>
      </c>
      <c r="AA5115" s="631">
        <v>2377</v>
      </c>
      <c r="AB5115" s="631" t="s">
        <v>11287</v>
      </c>
    </row>
    <row r="5116" spans="26:28">
      <c r="Z5116" s="631">
        <v>1088</v>
      </c>
      <c r="AA5116" s="631">
        <v>2378</v>
      </c>
      <c r="AB5116" s="631" t="s">
        <v>11288</v>
      </c>
    </row>
    <row r="5117" spans="26:28">
      <c r="Z5117" s="631">
        <v>1089</v>
      </c>
      <c r="AA5117" s="631">
        <v>2379</v>
      </c>
      <c r="AB5117" s="631" t="s">
        <v>11289</v>
      </c>
    </row>
    <row r="5118" spans="26:28">
      <c r="Z5118" s="631">
        <v>1090</v>
      </c>
      <c r="AA5118" s="631">
        <v>2380</v>
      </c>
      <c r="AB5118" s="631" t="s">
        <v>11290</v>
      </c>
    </row>
    <row r="5119" spans="26:28">
      <c r="Z5119" s="631">
        <v>1091</v>
      </c>
      <c r="AA5119" s="631">
        <v>2381</v>
      </c>
      <c r="AB5119" s="631" t="s">
        <v>11291</v>
      </c>
    </row>
    <row r="5120" spans="26:28">
      <c r="Z5120" s="631">
        <v>1092</v>
      </c>
      <c r="AA5120" s="631">
        <v>2382</v>
      </c>
      <c r="AB5120" s="631" t="s">
        <v>11292</v>
      </c>
    </row>
    <row r="5121" spans="26:28">
      <c r="Z5121" s="631">
        <v>1093</v>
      </c>
      <c r="AA5121" s="631">
        <v>2383</v>
      </c>
      <c r="AB5121" s="631" t="s">
        <v>11293</v>
      </c>
    </row>
    <row r="5122" spans="26:28">
      <c r="Z5122" s="631">
        <v>1094</v>
      </c>
      <c r="AA5122" s="631">
        <v>2384</v>
      </c>
      <c r="AB5122" s="631" t="s">
        <v>11294</v>
      </c>
    </row>
    <row r="5123" spans="26:28">
      <c r="Z5123" s="631">
        <v>1095</v>
      </c>
      <c r="AA5123" s="631">
        <v>2385</v>
      </c>
      <c r="AB5123" s="631" t="s">
        <v>11295</v>
      </c>
    </row>
    <row r="5124" spans="26:28">
      <c r="Z5124" s="631">
        <v>1096</v>
      </c>
      <c r="AA5124" s="631">
        <v>2386</v>
      </c>
      <c r="AB5124" s="631" t="s">
        <v>11296</v>
      </c>
    </row>
    <row r="5125" spans="26:28">
      <c r="Z5125" s="631">
        <v>1097</v>
      </c>
      <c r="AA5125" s="631">
        <v>2387</v>
      </c>
      <c r="AB5125" s="631" t="s">
        <v>11297</v>
      </c>
    </row>
    <row r="5126" spans="26:28">
      <c r="Z5126" s="631">
        <v>1098</v>
      </c>
      <c r="AA5126" s="631">
        <v>2388</v>
      </c>
      <c r="AB5126" s="631" t="s">
        <v>11298</v>
      </c>
    </row>
    <row r="5127" spans="26:28">
      <c r="Z5127" s="631">
        <v>1099</v>
      </c>
      <c r="AA5127" s="631">
        <v>2389</v>
      </c>
      <c r="AB5127" s="631" t="s">
        <v>11299</v>
      </c>
    </row>
    <row r="5128" spans="26:28">
      <c r="Z5128" s="631">
        <v>1100</v>
      </c>
      <c r="AA5128" s="631">
        <v>2390</v>
      </c>
      <c r="AB5128" s="631" t="s">
        <v>11300</v>
      </c>
    </row>
    <row r="5129" spans="26:28">
      <c r="Z5129" s="631">
        <v>1101</v>
      </c>
      <c r="AA5129" s="631">
        <v>2391</v>
      </c>
      <c r="AB5129" s="631" t="s">
        <v>11301</v>
      </c>
    </row>
    <row r="5130" spans="26:28">
      <c r="Z5130" s="631">
        <v>1102</v>
      </c>
      <c r="AA5130" s="631">
        <v>2392</v>
      </c>
      <c r="AB5130" s="631" t="s">
        <v>11302</v>
      </c>
    </row>
    <row r="5131" spans="26:28">
      <c r="Z5131" s="631">
        <v>1103</v>
      </c>
      <c r="AA5131" s="631">
        <v>2393</v>
      </c>
      <c r="AB5131" s="631" t="s">
        <v>11303</v>
      </c>
    </row>
    <row r="5132" spans="26:28">
      <c r="Z5132" s="631">
        <v>1104</v>
      </c>
      <c r="AA5132" s="631">
        <v>2394</v>
      </c>
      <c r="AB5132" s="631" t="s">
        <v>11304</v>
      </c>
    </row>
    <row r="5133" spans="26:28">
      <c r="Z5133" s="631">
        <v>1105</v>
      </c>
      <c r="AA5133" s="631">
        <v>2395</v>
      </c>
      <c r="AB5133" s="631" t="s">
        <v>11305</v>
      </c>
    </row>
    <row r="5134" spans="26:28">
      <c r="Z5134" s="631">
        <v>1106</v>
      </c>
      <c r="AA5134" s="631">
        <v>2396</v>
      </c>
      <c r="AB5134" s="631" t="s">
        <v>11306</v>
      </c>
    </row>
    <row r="5135" spans="26:28">
      <c r="Z5135" s="631">
        <v>1107</v>
      </c>
      <c r="AA5135" s="631">
        <v>2397</v>
      </c>
      <c r="AB5135" s="631" t="s">
        <v>11307</v>
      </c>
    </row>
    <row r="5136" spans="26:28">
      <c r="Z5136" s="631">
        <v>1108</v>
      </c>
      <c r="AA5136" s="631">
        <v>2398</v>
      </c>
      <c r="AB5136" s="631" t="s">
        <v>11308</v>
      </c>
    </row>
    <row r="5137" spans="26:28">
      <c r="Z5137" s="631">
        <v>1109</v>
      </c>
      <c r="AA5137" s="631">
        <v>2399</v>
      </c>
      <c r="AB5137" s="631" t="s">
        <v>11309</v>
      </c>
    </row>
    <row r="5138" spans="26:28">
      <c r="Z5138" s="631">
        <v>1110</v>
      </c>
      <c r="AA5138" s="631">
        <v>2400</v>
      </c>
      <c r="AB5138" s="631" t="s">
        <v>11310</v>
      </c>
    </row>
    <row r="5139" spans="26:28">
      <c r="Z5139" s="631">
        <v>1111</v>
      </c>
      <c r="AA5139" s="631">
        <v>2401</v>
      </c>
      <c r="AB5139" s="631" t="s">
        <v>11311</v>
      </c>
    </row>
    <row r="5140" spans="26:28">
      <c r="Z5140" s="631">
        <v>1112</v>
      </c>
      <c r="AA5140" s="631">
        <v>2402</v>
      </c>
      <c r="AB5140" s="631" t="s">
        <v>11312</v>
      </c>
    </row>
    <row r="5141" spans="26:28">
      <c r="Z5141" s="631">
        <v>1113</v>
      </c>
      <c r="AA5141" s="631">
        <v>2403</v>
      </c>
      <c r="AB5141" s="631" t="s">
        <v>11313</v>
      </c>
    </row>
    <row r="5142" spans="26:28">
      <c r="Z5142" s="631">
        <v>1114</v>
      </c>
      <c r="AA5142" s="631">
        <v>2404</v>
      </c>
      <c r="AB5142" s="631" t="s">
        <v>11314</v>
      </c>
    </row>
    <row r="5143" spans="26:28">
      <c r="Z5143" s="631">
        <v>1115</v>
      </c>
      <c r="AA5143" s="631">
        <v>2405</v>
      </c>
      <c r="AB5143" s="631" t="s">
        <v>11315</v>
      </c>
    </row>
    <row r="5144" spans="26:28">
      <c r="Z5144" s="631">
        <v>1116</v>
      </c>
      <c r="AA5144" s="631">
        <v>2406</v>
      </c>
      <c r="AB5144" s="631" t="s">
        <v>11316</v>
      </c>
    </row>
    <row r="5145" spans="26:28">
      <c r="Z5145" s="631">
        <v>1117</v>
      </c>
      <c r="AA5145" s="631">
        <v>2407</v>
      </c>
      <c r="AB5145" s="631" t="s">
        <v>11317</v>
      </c>
    </row>
    <row r="5146" spans="26:28">
      <c r="Z5146" s="631">
        <v>1118</v>
      </c>
      <c r="AA5146" s="631">
        <v>2408</v>
      </c>
      <c r="AB5146" s="631" t="s">
        <v>11318</v>
      </c>
    </row>
    <row r="5147" spans="26:28">
      <c r="Z5147" s="631">
        <v>1119</v>
      </c>
      <c r="AA5147" s="631">
        <v>2409</v>
      </c>
      <c r="AB5147" s="631" t="s">
        <v>11319</v>
      </c>
    </row>
    <row r="5148" spans="26:28">
      <c r="Z5148" s="631">
        <v>1120</v>
      </c>
      <c r="AA5148" s="631">
        <v>2410</v>
      </c>
      <c r="AB5148" s="631" t="s">
        <v>11320</v>
      </c>
    </row>
    <row r="5149" spans="26:28">
      <c r="Z5149" s="631">
        <v>1121</v>
      </c>
      <c r="AA5149" s="631">
        <v>2411</v>
      </c>
      <c r="AB5149" s="631" t="s">
        <v>11321</v>
      </c>
    </row>
    <row r="5150" spans="26:28">
      <c r="Z5150" s="631">
        <v>1122</v>
      </c>
      <c r="AA5150" s="631">
        <v>2412</v>
      </c>
      <c r="AB5150" s="631" t="s">
        <v>11322</v>
      </c>
    </row>
    <row r="5151" spans="26:28">
      <c r="Z5151" s="631">
        <v>1123</v>
      </c>
      <c r="AA5151" s="631">
        <v>2413</v>
      </c>
      <c r="AB5151" s="631" t="s">
        <v>11323</v>
      </c>
    </row>
    <row r="5152" spans="26:28">
      <c r="Z5152" s="631">
        <v>1124</v>
      </c>
      <c r="AA5152" s="631">
        <v>2414</v>
      </c>
      <c r="AB5152" s="631" t="s">
        <v>11324</v>
      </c>
    </row>
    <row r="5153" spans="26:28">
      <c r="Z5153" s="631">
        <v>1125</v>
      </c>
      <c r="AA5153" s="631">
        <v>2415</v>
      </c>
      <c r="AB5153" s="631" t="s">
        <v>11325</v>
      </c>
    </row>
    <row r="5154" spans="26:28">
      <c r="Z5154" s="631">
        <v>1126</v>
      </c>
      <c r="AA5154" s="631">
        <v>2416</v>
      </c>
      <c r="AB5154" s="631" t="s">
        <v>11326</v>
      </c>
    </row>
    <row r="5155" spans="26:28">
      <c r="Z5155" s="631">
        <v>1127</v>
      </c>
      <c r="AA5155" s="631">
        <v>2417</v>
      </c>
      <c r="AB5155" s="631" t="s">
        <v>11327</v>
      </c>
    </row>
    <row r="5156" spans="26:28">
      <c r="Z5156" s="631">
        <v>1128</v>
      </c>
      <c r="AA5156" s="631">
        <v>2418</v>
      </c>
      <c r="AB5156" s="631" t="s">
        <v>11328</v>
      </c>
    </row>
    <row r="5157" spans="26:28">
      <c r="Z5157" s="631">
        <v>1129</v>
      </c>
      <c r="AA5157" s="631">
        <v>2419</v>
      </c>
      <c r="AB5157" s="631" t="s">
        <v>11329</v>
      </c>
    </row>
    <row r="5158" spans="26:28">
      <c r="Z5158" s="631">
        <v>1130</v>
      </c>
      <c r="AA5158" s="631">
        <v>2420</v>
      </c>
      <c r="AB5158" s="631" t="s">
        <v>11330</v>
      </c>
    </row>
    <row r="5159" spans="26:28">
      <c r="Z5159" s="631">
        <v>1131</v>
      </c>
      <c r="AA5159" s="631">
        <v>2421</v>
      </c>
      <c r="AB5159" s="631" t="s">
        <v>11331</v>
      </c>
    </row>
    <row r="5160" spans="26:28">
      <c r="Z5160" s="631">
        <v>1132</v>
      </c>
      <c r="AA5160" s="631">
        <v>2422</v>
      </c>
      <c r="AB5160" s="631" t="s">
        <v>11332</v>
      </c>
    </row>
    <row r="5161" spans="26:28">
      <c r="Z5161" s="631">
        <v>1133</v>
      </c>
      <c r="AA5161" s="631">
        <v>2423</v>
      </c>
      <c r="AB5161" s="631" t="s">
        <v>11333</v>
      </c>
    </row>
    <row r="5162" spans="26:28">
      <c r="Z5162" s="631">
        <v>1134</v>
      </c>
      <c r="AA5162" s="631">
        <v>2424</v>
      </c>
      <c r="AB5162" s="631" t="s">
        <v>11334</v>
      </c>
    </row>
    <row r="5163" spans="26:28">
      <c r="Z5163" s="631">
        <v>1135</v>
      </c>
      <c r="AA5163" s="631">
        <v>2425</v>
      </c>
      <c r="AB5163" s="631" t="s">
        <v>11335</v>
      </c>
    </row>
    <row r="5164" spans="26:28">
      <c r="Z5164" s="631">
        <v>1136</v>
      </c>
      <c r="AA5164" s="631">
        <v>2426</v>
      </c>
      <c r="AB5164" s="631" t="s">
        <v>11336</v>
      </c>
    </row>
    <row r="5165" spans="26:28">
      <c r="Z5165" s="631">
        <v>1137</v>
      </c>
      <c r="AA5165" s="631">
        <v>2427</v>
      </c>
      <c r="AB5165" s="631" t="s">
        <v>11337</v>
      </c>
    </row>
    <row r="5166" spans="26:28">
      <c r="Z5166" s="631">
        <v>1138</v>
      </c>
      <c r="AA5166" s="631">
        <v>2428</v>
      </c>
      <c r="AB5166" s="631" t="s">
        <v>11338</v>
      </c>
    </row>
    <row r="5167" spans="26:28">
      <c r="Z5167" s="631">
        <v>1139</v>
      </c>
      <c r="AA5167" s="631">
        <v>2429</v>
      </c>
      <c r="AB5167" s="631" t="s">
        <v>11339</v>
      </c>
    </row>
    <row r="5168" spans="26:28">
      <c r="Z5168" s="631">
        <v>1140</v>
      </c>
      <c r="AA5168" s="631">
        <v>2430</v>
      </c>
      <c r="AB5168" s="631" t="s">
        <v>11340</v>
      </c>
    </row>
    <row r="5169" spans="26:28">
      <c r="Z5169" s="631">
        <v>1141</v>
      </c>
      <c r="AA5169" s="631">
        <v>2431</v>
      </c>
      <c r="AB5169" s="631" t="s">
        <v>11341</v>
      </c>
    </row>
    <row r="5170" spans="26:28">
      <c r="Z5170" s="631">
        <v>1142</v>
      </c>
      <c r="AA5170" s="631">
        <v>2432</v>
      </c>
      <c r="AB5170" s="631" t="s">
        <v>11342</v>
      </c>
    </row>
    <row r="5171" spans="26:28">
      <c r="Z5171" s="631">
        <v>1143</v>
      </c>
      <c r="AA5171" s="631">
        <v>2433</v>
      </c>
      <c r="AB5171" s="631" t="s">
        <v>11343</v>
      </c>
    </row>
    <row r="5172" spans="26:28">
      <c r="Z5172" s="631">
        <v>1144</v>
      </c>
      <c r="AA5172" s="631">
        <v>2434</v>
      </c>
      <c r="AB5172" s="631" t="s">
        <v>11344</v>
      </c>
    </row>
    <row r="5173" spans="26:28">
      <c r="Z5173" s="631">
        <v>1145</v>
      </c>
      <c r="AA5173" s="631">
        <v>2435</v>
      </c>
      <c r="AB5173" s="631" t="s">
        <v>11345</v>
      </c>
    </row>
    <row r="5174" spans="26:28">
      <c r="Z5174" s="631">
        <v>1146</v>
      </c>
      <c r="AA5174" s="631">
        <v>2436</v>
      </c>
      <c r="AB5174" s="631" t="s">
        <v>11346</v>
      </c>
    </row>
    <row r="5175" spans="26:28">
      <c r="Z5175" s="631">
        <v>1147</v>
      </c>
      <c r="AA5175" s="631">
        <v>2437</v>
      </c>
      <c r="AB5175" s="631" t="s">
        <v>11347</v>
      </c>
    </row>
    <row r="5176" spans="26:28">
      <c r="Z5176" s="631">
        <v>1148</v>
      </c>
      <c r="AA5176" s="631">
        <v>2438</v>
      </c>
      <c r="AB5176" s="631" t="s">
        <v>11348</v>
      </c>
    </row>
    <row r="5177" spans="26:28">
      <c r="Z5177" s="631">
        <v>1149</v>
      </c>
      <c r="AA5177" s="631">
        <v>2439</v>
      </c>
      <c r="AB5177" s="631" t="s">
        <v>11349</v>
      </c>
    </row>
    <row r="5178" spans="26:28">
      <c r="Z5178" s="631">
        <v>1150</v>
      </c>
      <c r="AA5178" s="631">
        <v>2440</v>
      </c>
      <c r="AB5178" s="631" t="s">
        <v>11350</v>
      </c>
    </row>
    <row r="5179" spans="26:28">
      <c r="Z5179" s="631">
        <v>1151</v>
      </c>
      <c r="AA5179" s="631">
        <v>2441</v>
      </c>
      <c r="AB5179" s="631" t="s">
        <v>11351</v>
      </c>
    </row>
    <row r="5180" spans="26:28">
      <c r="Z5180" s="631">
        <v>1152</v>
      </c>
      <c r="AA5180" s="631">
        <v>2442</v>
      </c>
      <c r="AB5180" s="631" t="s">
        <v>11352</v>
      </c>
    </row>
    <row r="5181" spans="26:28">
      <c r="Z5181" s="631">
        <v>1153</v>
      </c>
      <c r="AA5181" s="631">
        <v>2443</v>
      </c>
      <c r="AB5181" s="631" t="s">
        <v>11353</v>
      </c>
    </row>
    <row r="5182" spans="26:28">
      <c r="Z5182" s="631">
        <v>1154</v>
      </c>
      <c r="AA5182" s="631">
        <v>2444</v>
      </c>
      <c r="AB5182" s="631" t="s">
        <v>11354</v>
      </c>
    </row>
    <row r="5183" spans="26:28">
      <c r="Z5183" s="631">
        <v>1155</v>
      </c>
      <c r="AA5183" s="631">
        <v>2445</v>
      </c>
      <c r="AB5183" s="631" t="s">
        <v>11355</v>
      </c>
    </row>
    <row r="5184" spans="26:28">
      <c r="Z5184" s="631">
        <v>1156</v>
      </c>
      <c r="AA5184" s="631">
        <v>2446</v>
      </c>
      <c r="AB5184" s="631" t="s">
        <v>11356</v>
      </c>
    </row>
    <row r="5185" spans="26:28">
      <c r="Z5185" s="631">
        <v>1157</v>
      </c>
      <c r="AA5185" s="631">
        <v>2447</v>
      </c>
      <c r="AB5185" s="631" t="s">
        <v>11357</v>
      </c>
    </row>
    <row r="5186" spans="26:28">
      <c r="Z5186" s="631">
        <v>1158</v>
      </c>
      <c r="AA5186" s="631">
        <v>2448</v>
      </c>
      <c r="AB5186" s="631" t="s">
        <v>11358</v>
      </c>
    </row>
    <row r="5187" spans="26:28">
      <c r="Z5187" s="631">
        <v>1159</v>
      </c>
      <c r="AA5187" s="631">
        <v>2449</v>
      </c>
      <c r="AB5187" s="631" t="s">
        <v>11359</v>
      </c>
    </row>
    <row r="5188" spans="26:28">
      <c r="Z5188" s="631">
        <v>1160</v>
      </c>
      <c r="AA5188" s="631">
        <v>2450</v>
      </c>
      <c r="AB5188" s="631" t="s">
        <v>11360</v>
      </c>
    </row>
    <row r="5189" spans="26:28">
      <c r="Z5189" s="631">
        <v>1161</v>
      </c>
      <c r="AA5189" s="631">
        <v>2451</v>
      </c>
      <c r="AB5189" s="631" t="s">
        <v>11361</v>
      </c>
    </row>
    <row r="5190" spans="26:28">
      <c r="Z5190" s="631">
        <v>1162</v>
      </c>
      <c r="AA5190" s="631">
        <v>2452</v>
      </c>
      <c r="AB5190" s="631" t="s">
        <v>11362</v>
      </c>
    </row>
    <row r="5191" spans="26:28">
      <c r="Z5191" s="631">
        <v>1163</v>
      </c>
      <c r="AA5191" s="631">
        <v>2453</v>
      </c>
      <c r="AB5191" s="631" t="s">
        <v>11363</v>
      </c>
    </row>
    <row r="5192" spans="26:28">
      <c r="Z5192" s="631">
        <v>1164</v>
      </c>
      <c r="AA5192" s="631">
        <v>2454</v>
      </c>
      <c r="AB5192" s="631" t="s">
        <v>11364</v>
      </c>
    </row>
    <row r="5193" spans="26:28">
      <c r="Z5193" s="631">
        <v>1165</v>
      </c>
      <c r="AA5193" s="631">
        <v>2455</v>
      </c>
      <c r="AB5193" s="631" t="s">
        <v>11365</v>
      </c>
    </row>
    <row r="5194" spans="26:28">
      <c r="Z5194" s="631">
        <v>1166</v>
      </c>
      <c r="AA5194" s="631">
        <v>2456</v>
      </c>
      <c r="AB5194" s="631" t="s">
        <v>11366</v>
      </c>
    </row>
    <row r="5195" spans="26:28">
      <c r="Z5195" s="631">
        <v>1167</v>
      </c>
      <c r="AA5195" s="631">
        <v>2457</v>
      </c>
      <c r="AB5195" s="631" t="s">
        <v>11367</v>
      </c>
    </row>
    <row r="5196" spans="26:28">
      <c r="Z5196" s="631">
        <v>1168</v>
      </c>
      <c r="AA5196" s="631">
        <v>2458</v>
      </c>
      <c r="AB5196" s="631" t="s">
        <v>11368</v>
      </c>
    </row>
    <row r="5197" spans="26:28">
      <c r="Z5197" s="631">
        <v>1169</v>
      </c>
      <c r="AA5197" s="631">
        <v>2459</v>
      </c>
      <c r="AB5197" s="631" t="s">
        <v>11369</v>
      </c>
    </row>
    <row r="5198" spans="26:28">
      <c r="Z5198" s="631">
        <v>1170</v>
      </c>
      <c r="AA5198" s="631">
        <v>2460</v>
      </c>
      <c r="AB5198" s="631" t="s">
        <v>11370</v>
      </c>
    </row>
    <row r="5199" spans="26:28">
      <c r="Z5199" s="631">
        <v>1171</v>
      </c>
      <c r="AA5199" s="631">
        <v>2461</v>
      </c>
      <c r="AB5199" s="631" t="s">
        <v>11371</v>
      </c>
    </row>
    <row r="5200" spans="26:28">
      <c r="Z5200" s="631">
        <v>1172</v>
      </c>
      <c r="AA5200" s="631">
        <v>2462</v>
      </c>
      <c r="AB5200" s="631" t="s">
        <v>11372</v>
      </c>
    </row>
    <row r="5201" spans="26:28">
      <c r="Z5201" s="631">
        <v>1173</v>
      </c>
      <c r="AA5201" s="631">
        <v>2463</v>
      </c>
      <c r="AB5201" s="631" t="s">
        <v>11373</v>
      </c>
    </row>
    <row r="5202" spans="26:28">
      <c r="Z5202" s="631">
        <v>1174</v>
      </c>
      <c r="AA5202" s="631">
        <v>2464</v>
      </c>
      <c r="AB5202" s="631" t="s">
        <v>11374</v>
      </c>
    </row>
    <row r="5203" spans="26:28">
      <c r="Z5203" s="631">
        <v>1175</v>
      </c>
      <c r="AA5203" s="631">
        <v>2465</v>
      </c>
      <c r="AB5203" s="631" t="s">
        <v>11375</v>
      </c>
    </row>
    <row r="5204" spans="26:28">
      <c r="Z5204" s="631">
        <v>1176</v>
      </c>
      <c r="AA5204" s="631">
        <v>2466</v>
      </c>
      <c r="AB5204" s="631" t="s">
        <v>11376</v>
      </c>
    </row>
    <row r="5205" spans="26:28">
      <c r="Z5205" s="631">
        <v>1177</v>
      </c>
      <c r="AA5205" s="631">
        <v>2467</v>
      </c>
      <c r="AB5205" s="631" t="s">
        <v>11377</v>
      </c>
    </row>
    <row r="5206" spans="26:28">
      <c r="Z5206" s="631">
        <v>1178</v>
      </c>
      <c r="AA5206" s="631">
        <v>2468</v>
      </c>
      <c r="AB5206" s="631" t="s">
        <v>11378</v>
      </c>
    </row>
    <row r="5207" spans="26:28">
      <c r="Z5207" s="631">
        <v>1179</v>
      </c>
      <c r="AA5207" s="631">
        <v>2469</v>
      </c>
      <c r="AB5207" s="631" t="s">
        <v>11379</v>
      </c>
    </row>
    <row r="5208" spans="26:28">
      <c r="Z5208" s="631">
        <v>1180</v>
      </c>
      <c r="AA5208" s="631">
        <v>2470</v>
      </c>
      <c r="AB5208" s="631" t="s">
        <v>11380</v>
      </c>
    </row>
    <row r="5209" spans="26:28">
      <c r="Z5209" s="631">
        <v>1181</v>
      </c>
      <c r="AA5209" s="631">
        <v>2471</v>
      </c>
      <c r="AB5209" s="631" t="s">
        <v>11381</v>
      </c>
    </row>
    <row r="5210" spans="26:28">
      <c r="Z5210" s="631">
        <v>1182</v>
      </c>
      <c r="AA5210" s="631">
        <v>2472</v>
      </c>
      <c r="AB5210" s="631" t="s">
        <v>11382</v>
      </c>
    </row>
    <row r="5211" spans="26:28">
      <c r="Z5211" s="631">
        <v>1183</v>
      </c>
      <c r="AA5211" s="631">
        <v>2473</v>
      </c>
      <c r="AB5211" s="631" t="s">
        <v>11383</v>
      </c>
    </row>
    <row r="5212" spans="26:28">
      <c r="Z5212" s="631">
        <v>1184</v>
      </c>
      <c r="AA5212" s="631">
        <v>2474</v>
      </c>
      <c r="AB5212" s="631" t="s">
        <v>11384</v>
      </c>
    </row>
    <row r="5213" spans="26:28">
      <c r="Z5213" s="631">
        <v>1185</v>
      </c>
      <c r="AA5213" s="631">
        <v>2475</v>
      </c>
      <c r="AB5213" s="631" t="s">
        <v>11385</v>
      </c>
    </row>
    <row r="5214" spans="26:28">
      <c r="Z5214" s="631">
        <v>1186</v>
      </c>
      <c r="AA5214" s="631">
        <v>2476</v>
      </c>
      <c r="AB5214" s="631" t="s">
        <v>11386</v>
      </c>
    </row>
    <row r="5215" spans="26:28">
      <c r="Z5215" s="631">
        <v>1187</v>
      </c>
      <c r="AA5215" s="631">
        <v>2477</v>
      </c>
      <c r="AB5215" s="631" t="s">
        <v>11387</v>
      </c>
    </row>
    <row r="5216" spans="26:28">
      <c r="Z5216" s="631">
        <v>1188</v>
      </c>
      <c r="AA5216" s="631">
        <v>2478</v>
      </c>
      <c r="AB5216" s="631" t="s">
        <v>11388</v>
      </c>
    </row>
    <row r="5217" spans="26:28">
      <c r="Z5217" s="631">
        <v>1189</v>
      </c>
      <c r="AA5217" s="631">
        <v>2479</v>
      </c>
      <c r="AB5217" s="631" t="s">
        <v>11389</v>
      </c>
    </row>
    <row r="5218" spans="26:28">
      <c r="Z5218" s="631">
        <v>1190</v>
      </c>
      <c r="AA5218" s="631">
        <v>2480</v>
      </c>
      <c r="AB5218" s="631" t="s">
        <v>11390</v>
      </c>
    </row>
    <row r="5219" spans="26:28">
      <c r="Z5219" s="631">
        <v>1191</v>
      </c>
      <c r="AA5219" s="631">
        <v>2481</v>
      </c>
      <c r="AB5219" s="631" t="s">
        <v>11391</v>
      </c>
    </row>
    <row r="5220" spans="26:28">
      <c r="Z5220" s="631">
        <v>1192</v>
      </c>
      <c r="AA5220" s="631">
        <v>2482</v>
      </c>
      <c r="AB5220" s="631" t="s">
        <v>11392</v>
      </c>
    </row>
    <row r="5221" spans="26:28">
      <c r="Z5221" s="631">
        <v>1193</v>
      </c>
      <c r="AA5221" s="631">
        <v>2483</v>
      </c>
      <c r="AB5221" s="631" t="s">
        <v>11393</v>
      </c>
    </row>
    <row r="5222" spans="26:28">
      <c r="Z5222" s="631">
        <v>1194</v>
      </c>
      <c r="AA5222" s="631">
        <v>2484</v>
      </c>
      <c r="AB5222" s="631" t="s">
        <v>11394</v>
      </c>
    </row>
    <row r="5223" spans="26:28">
      <c r="Z5223" s="631">
        <v>1195</v>
      </c>
      <c r="AA5223" s="631">
        <v>2485</v>
      </c>
      <c r="AB5223" s="631" t="s">
        <v>11395</v>
      </c>
    </row>
    <row r="5224" spans="26:28">
      <c r="Z5224" s="631">
        <v>1196</v>
      </c>
      <c r="AA5224" s="631">
        <v>2486</v>
      </c>
      <c r="AB5224" s="631" t="s">
        <v>11396</v>
      </c>
    </row>
    <row r="5225" spans="26:28">
      <c r="Z5225" s="631">
        <v>1197</v>
      </c>
      <c r="AA5225" s="631">
        <v>2487</v>
      </c>
      <c r="AB5225" s="631" t="s">
        <v>11397</v>
      </c>
    </row>
    <row r="5226" spans="26:28">
      <c r="Z5226" s="631">
        <v>1198</v>
      </c>
      <c r="AA5226" s="631">
        <v>2488</v>
      </c>
      <c r="AB5226" s="631" t="s">
        <v>11398</v>
      </c>
    </row>
    <row r="5227" spans="26:28">
      <c r="Z5227" s="631">
        <v>1199</v>
      </c>
      <c r="AA5227" s="631">
        <v>2489</v>
      </c>
      <c r="AB5227" s="631" t="s">
        <v>11399</v>
      </c>
    </row>
    <row r="5228" spans="26:28">
      <c r="Z5228" s="631">
        <v>1200</v>
      </c>
      <c r="AA5228" s="631">
        <v>2490</v>
      </c>
      <c r="AB5228" s="631" t="s">
        <v>11400</v>
      </c>
    </row>
    <row r="5229" spans="26:28">
      <c r="Z5229" s="631">
        <v>1201</v>
      </c>
      <c r="AA5229" s="631">
        <v>2491</v>
      </c>
      <c r="AB5229" s="631" t="s">
        <v>11401</v>
      </c>
    </row>
    <row r="5230" spans="26:28">
      <c r="Z5230" s="631">
        <v>1202</v>
      </c>
      <c r="AA5230" s="631">
        <v>2492</v>
      </c>
      <c r="AB5230" s="631" t="s">
        <v>11402</v>
      </c>
    </row>
    <row r="5231" spans="26:28">
      <c r="Z5231" s="631">
        <v>1203</v>
      </c>
      <c r="AA5231" s="631">
        <v>2493</v>
      </c>
      <c r="AB5231" s="631" t="s">
        <v>11403</v>
      </c>
    </row>
    <row r="5232" spans="26:28">
      <c r="Z5232" s="631">
        <v>1204</v>
      </c>
      <c r="AA5232" s="631">
        <v>2494</v>
      </c>
      <c r="AB5232" s="631" t="s">
        <v>11404</v>
      </c>
    </row>
    <row r="5233" spans="26:28">
      <c r="Z5233" s="631">
        <v>1205</v>
      </c>
      <c r="AA5233" s="631">
        <v>2495</v>
      </c>
      <c r="AB5233" s="631" t="s">
        <v>11405</v>
      </c>
    </row>
    <row r="5234" spans="26:28">
      <c r="Z5234" s="631">
        <v>1206</v>
      </c>
      <c r="AA5234" s="631">
        <v>2496</v>
      </c>
      <c r="AB5234" s="631" t="s">
        <v>11406</v>
      </c>
    </row>
    <row r="5235" spans="26:28">
      <c r="Z5235" s="631">
        <v>1207</v>
      </c>
      <c r="AA5235" s="631">
        <v>2497</v>
      </c>
      <c r="AB5235" s="631" t="s">
        <v>11407</v>
      </c>
    </row>
    <row r="5236" spans="26:28">
      <c r="Z5236" s="631">
        <v>1208</v>
      </c>
      <c r="AA5236" s="631">
        <v>2498</v>
      </c>
      <c r="AB5236" s="631" t="s">
        <v>11408</v>
      </c>
    </row>
    <row r="5237" spans="26:28">
      <c r="Z5237" s="631">
        <v>1209</v>
      </c>
      <c r="AA5237" s="631">
        <v>2499</v>
      </c>
      <c r="AB5237" s="631" t="s">
        <v>11409</v>
      </c>
    </row>
    <row r="5238" spans="26:28">
      <c r="Z5238" s="631">
        <v>1210</v>
      </c>
      <c r="AA5238" s="631">
        <v>2500</v>
      </c>
      <c r="AB5238" s="631" t="s">
        <v>11410</v>
      </c>
    </row>
    <row r="5239" spans="26:28">
      <c r="Z5239" s="631">
        <v>1211</v>
      </c>
      <c r="AA5239" s="631">
        <v>2501</v>
      </c>
      <c r="AB5239" s="631" t="s">
        <v>11411</v>
      </c>
    </row>
    <row r="5240" spans="26:28">
      <c r="Z5240" s="631">
        <v>1212</v>
      </c>
      <c r="AA5240" s="631">
        <v>2502</v>
      </c>
      <c r="AB5240" s="631" t="s">
        <v>11412</v>
      </c>
    </row>
    <row r="5241" spans="26:28">
      <c r="Z5241" s="631">
        <v>1213</v>
      </c>
      <c r="AA5241" s="631">
        <v>2503</v>
      </c>
      <c r="AB5241" s="631" t="s">
        <v>11413</v>
      </c>
    </row>
    <row r="5242" spans="26:28">
      <c r="Z5242" s="631">
        <v>1214</v>
      </c>
      <c r="AA5242" s="631">
        <v>2504</v>
      </c>
      <c r="AB5242" s="631" t="s">
        <v>11414</v>
      </c>
    </row>
    <row r="5243" spans="26:28">
      <c r="Z5243" s="631">
        <v>1215</v>
      </c>
      <c r="AA5243" s="631">
        <v>2505</v>
      </c>
      <c r="AB5243" s="631" t="s">
        <v>11415</v>
      </c>
    </row>
    <row r="5244" spans="26:28">
      <c r="Z5244" s="631">
        <v>1216</v>
      </c>
      <c r="AA5244" s="631">
        <v>2506</v>
      </c>
      <c r="AB5244" s="631" t="s">
        <v>11416</v>
      </c>
    </row>
    <row r="5245" spans="26:28">
      <c r="Z5245" s="631">
        <v>1217</v>
      </c>
      <c r="AA5245" s="631">
        <v>2507</v>
      </c>
      <c r="AB5245" s="631" t="s">
        <v>11417</v>
      </c>
    </row>
    <row r="5246" spans="26:28">
      <c r="Z5246" s="631">
        <v>1218</v>
      </c>
      <c r="AA5246" s="631">
        <v>2508</v>
      </c>
      <c r="AB5246" s="631" t="s">
        <v>11418</v>
      </c>
    </row>
    <row r="5247" spans="26:28">
      <c r="Z5247" s="631">
        <v>1219</v>
      </c>
      <c r="AA5247" s="631">
        <v>2509</v>
      </c>
      <c r="AB5247" s="631" t="s">
        <v>11419</v>
      </c>
    </row>
    <row r="5248" spans="26:28">
      <c r="Z5248" s="631">
        <v>1220</v>
      </c>
      <c r="AA5248" s="631">
        <v>2510</v>
      </c>
      <c r="AB5248" s="631" t="s">
        <v>11420</v>
      </c>
    </row>
    <row r="5249" spans="26:28">
      <c r="Z5249" s="631">
        <v>1221</v>
      </c>
      <c r="AA5249" s="631">
        <v>2511</v>
      </c>
      <c r="AB5249" s="631" t="s">
        <v>11421</v>
      </c>
    </row>
    <row r="5250" spans="26:28">
      <c r="Z5250" s="631">
        <v>1222</v>
      </c>
      <c r="AA5250" s="631">
        <v>2512</v>
      </c>
      <c r="AB5250" s="631" t="s">
        <v>11422</v>
      </c>
    </row>
    <row r="5251" spans="26:28">
      <c r="Z5251" s="631">
        <v>1223</v>
      </c>
      <c r="AA5251" s="631">
        <v>2513</v>
      </c>
      <c r="AB5251" s="631" t="s">
        <v>11423</v>
      </c>
    </row>
    <row r="5252" spans="26:28">
      <c r="Z5252" s="631">
        <v>1224</v>
      </c>
      <c r="AA5252" s="631">
        <v>2514</v>
      </c>
      <c r="AB5252" s="631" t="s">
        <v>11424</v>
      </c>
    </row>
    <row r="5253" spans="26:28">
      <c r="Z5253" s="631">
        <v>1225</v>
      </c>
      <c r="AA5253" s="631">
        <v>2515</v>
      </c>
      <c r="AB5253" s="631" t="s">
        <v>11425</v>
      </c>
    </row>
    <row r="5254" spans="26:28">
      <c r="Z5254" s="631">
        <v>1226</v>
      </c>
      <c r="AA5254" s="631">
        <v>2516</v>
      </c>
      <c r="AB5254" s="631" t="s">
        <v>11426</v>
      </c>
    </row>
    <row r="5255" spans="26:28">
      <c r="Z5255" s="631">
        <v>1227</v>
      </c>
      <c r="AA5255" s="631">
        <v>2517</v>
      </c>
      <c r="AB5255" s="631" t="s">
        <v>11427</v>
      </c>
    </row>
    <row r="5256" spans="26:28">
      <c r="Z5256" s="631">
        <v>1228</v>
      </c>
      <c r="AA5256" s="631">
        <v>2518</v>
      </c>
      <c r="AB5256" s="631" t="s">
        <v>11428</v>
      </c>
    </row>
    <row r="5257" spans="26:28">
      <c r="Z5257" s="631">
        <v>1229</v>
      </c>
      <c r="AA5257" s="631">
        <v>2519</v>
      </c>
      <c r="AB5257" s="631" t="s">
        <v>11429</v>
      </c>
    </row>
    <row r="5258" spans="26:28">
      <c r="Z5258" s="631">
        <v>1230</v>
      </c>
      <c r="AA5258" s="631">
        <v>2520</v>
      </c>
      <c r="AB5258" s="631" t="s">
        <v>11430</v>
      </c>
    </row>
    <row r="5259" spans="26:28">
      <c r="Z5259" s="631">
        <v>1231</v>
      </c>
      <c r="AA5259" s="631">
        <v>2521</v>
      </c>
      <c r="AB5259" s="631" t="s">
        <v>11431</v>
      </c>
    </row>
    <row r="5260" spans="26:28">
      <c r="Z5260" s="631">
        <v>1232</v>
      </c>
      <c r="AA5260" s="631">
        <v>2522</v>
      </c>
      <c r="AB5260" s="631" t="s">
        <v>11432</v>
      </c>
    </row>
    <row r="5261" spans="26:28">
      <c r="Z5261" s="631">
        <v>1233</v>
      </c>
      <c r="AA5261" s="631">
        <v>2523</v>
      </c>
      <c r="AB5261" s="631" t="s">
        <v>11433</v>
      </c>
    </row>
    <row r="5262" spans="26:28">
      <c r="Z5262" s="631">
        <v>1234</v>
      </c>
      <c r="AA5262" s="631">
        <v>2524</v>
      </c>
      <c r="AB5262" s="631" t="s">
        <v>11434</v>
      </c>
    </row>
    <row r="5263" spans="26:28">
      <c r="Z5263" s="631">
        <v>1235</v>
      </c>
      <c r="AA5263" s="631">
        <v>2525</v>
      </c>
      <c r="AB5263" s="631" t="s">
        <v>11435</v>
      </c>
    </row>
    <row r="5264" spans="26:28">
      <c r="Z5264" s="631">
        <v>1236</v>
      </c>
      <c r="AA5264" s="631">
        <v>2526</v>
      </c>
      <c r="AB5264" s="631" t="s">
        <v>11436</v>
      </c>
    </row>
    <row r="5265" spans="26:28">
      <c r="Z5265" s="631">
        <v>1237</v>
      </c>
      <c r="AA5265" s="631">
        <v>2527</v>
      </c>
      <c r="AB5265" s="631" t="s">
        <v>11437</v>
      </c>
    </row>
    <row r="5266" spans="26:28">
      <c r="Z5266" s="631">
        <v>1238</v>
      </c>
      <c r="AA5266" s="631">
        <v>2528</v>
      </c>
      <c r="AB5266" s="631" t="s">
        <v>11438</v>
      </c>
    </row>
    <row r="5267" spans="26:28">
      <c r="Z5267" s="631">
        <v>1239</v>
      </c>
      <c r="AA5267" s="631">
        <v>2529</v>
      </c>
      <c r="AB5267" s="631" t="s">
        <v>11439</v>
      </c>
    </row>
    <row r="5268" spans="26:28">
      <c r="Z5268" s="631">
        <v>1240</v>
      </c>
      <c r="AA5268" s="631">
        <v>2530</v>
      </c>
      <c r="AB5268" s="631" t="s">
        <v>11440</v>
      </c>
    </row>
    <row r="5269" spans="26:28">
      <c r="Z5269" s="631">
        <v>1241</v>
      </c>
      <c r="AA5269" s="631">
        <v>2531</v>
      </c>
      <c r="AB5269" s="631" t="s">
        <v>11441</v>
      </c>
    </row>
    <row r="5270" spans="26:28">
      <c r="Z5270" s="631">
        <v>1242</v>
      </c>
      <c r="AA5270" s="631">
        <v>2532</v>
      </c>
      <c r="AB5270" s="631" t="s">
        <v>11442</v>
      </c>
    </row>
    <row r="5271" spans="26:28">
      <c r="Z5271" s="631">
        <v>1243</v>
      </c>
      <c r="AA5271" s="631">
        <v>2533</v>
      </c>
      <c r="AB5271" s="631" t="s">
        <v>11443</v>
      </c>
    </row>
    <row r="5272" spans="26:28">
      <c r="Z5272" s="631">
        <v>1244</v>
      </c>
      <c r="AA5272" s="631">
        <v>2534</v>
      </c>
      <c r="AB5272" s="631" t="s">
        <v>11444</v>
      </c>
    </row>
    <row r="5273" spans="26:28">
      <c r="Z5273" s="631">
        <v>1245</v>
      </c>
      <c r="AA5273" s="631">
        <v>2535</v>
      </c>
      <c r="AB5273" s="631" t="s">
        <v>11445</v>
      </c>
    </row>
    <row r="5274" spans="26:28">
      <c r="Z5274" s="631">
        <v>1246</v>
      </c>
      <c r="AA5274" s="631">
        <v>2536</v>
      </c>
      <c r="AB5274" s="631" t="s">
        <v>11446</v>
      </c>
    </row>
    <row r="5275" spans="26:28">
      <c r="Z5275" s="631">
        <v>1247</v>
      </c>
      <c r="AA5275" s="631">
        <v>2537</v>
      </c>
      <c r="AB5275" s="631" t="s">
        <v>11447</v>
      </c>
    </row>
    <row r="5276" spans="26:28">
      <c r="Z5276" s="631">
        <v>1248</v>
      </c>
      <c r="AA5276" s="631">
        <v>2538</v>
      </c>
      <c r="AB5276" s="631" t="s">
        <v>11448</v>
      </c>
    </row>
    <row r="5277" spans="26:28">
      <c r="Z5277" s="631">
        <v>1249</v>
      </c>
      <c r="AA5277" s="631">
        <v>2539</v>
      </c>
      <c r="AB5277" s="631" t="s">
        <v>11449</v>
      </c>
    </row>
    <row r="5278" spans="26:28">
      <c r="Z5278" s="631">
        <v>1250</v>
      </c>
      <c r="AA5278" s="631">
        <v>2540</v>
      </c>
      <c r="AB5278" s="631" t="s">
        <v>11450</v>
      </c>
    </row>
    <row r="5279" spans="26:28">
      <c r="Z5279" s="631">
        <v>1251</v>
      </c>
      <c r="AA5279" s="631">
        <v>2541</v>
      </c>
      <c r="AB5279" s="631" t="s">
        <v>11451</v>
      </c>
    </row>
    <row r="5280" spans="26:28">
      <c r="Z5280" s="631">
        <v>1252</v>
      </c>
      <c r="AA5280" s="631">
        <v>2542</v>
      </c>
      <c r="AB5280" s="631" t="s">
        <v>11452</v>
      </c>
    </row>
    <row r="5281" spans="26:28">
      <c r="Z5281" s="631">
        <v>1253</v>
      </c>
      <c r="AA5281" s="631">
        <v>2543</v>
      </c>
      <c r="AB5281" s="631" t="s">
        <v>11453</v>
      </c>
    </row>
    <row r="5282" spans="26:28">
      <c r="Z5282" s="631">
        <v>1254</v>
      </c>
      <c r="AA5282" s="631">
        <v>2544</v>
      </c>
      <c r="AB5282" s="631" t="s">
        <v>11454</v>
      </c>
    </row>
    <row r="5283" spans="26:28">
      <c r="Z5283" s="631">
        <v>1255</v>
      </c>
      <c r="AA5283" s="631">
        <v>2545</v>
      </c>
      <c r="AB5283" s="631" t="s">
        <v>11455</v>
      </c>
    </row>
    <row r="5284" spans="26:28">
      <c r="Z5284" s="631">
        <v>1256</v>
      </c>
      <c r="AA5284" s="631">
        <v>2546</v>
      </c>
      <c r="AB5284" s="631" t="s">
        <v>11456</v>
      </c>
    </row>
    <row r="5285" spans="26:28">
      <c r="Z5285" s="631">
        <v>1257</v>
      </c>
      <c r="AA5285" s="631">
        <v>2547</v>
      </c>
      <c r="AB5285" s="631" t="s">
        <v>11457</v>
      </c>
    </row>
    <row r="5286" spans="26:28">
      <c r="Z5286" s="631">
        <v>1258</v>
      </c>
      <c r="AA5286" s="631">
        <v>2548</v>
      </c>
      <c r="AB5286" s="631" t="s">
        <v>11458</v>
      </c>
    </row>
    <row r="5287" spans="26:28">
      <c r="Z5287" s="631">
        <v>1259</v>
      </c>
      <c r="AA5287" s="631">
        <v>2549</v>
      </c>
      <c r="AB5287" s="631" t="s">
        <v>11459</v>
      </c>
    </row>
    <row r="5288" spans="26:28">
      <c r="Z5288" s="631">
        <v>1260</v>
      </c>
      <c r="AA5288" s="631">
        <v>2550</v>
      </c>
      <c r="AB5288" s="631" t="s">
        <v>11460</v>
      </c>
    </row>
    <row r="5289" spans="26:28">
      <c r="Z5289" s="631">
        <v>1261</v>
      </c>
      <c r="AA5289" s="631">
        <v>2551</v>
      </c>
      <c r="AB5289" s="631" t="s">
        <v>11461</v>
      </c>
    </row>
    <row r="5290" spans="26:28">
      <c r="Z5290" s="631">
        <v>1262</v>
      </c>
      <c r="AA5290" s="631">
        <v>2552</v>
      </c>
      <c r="AB5290" s="631" t="s">
        <v>11462</v>
      </c>
    </row>
    <row r="5291" spans="26:28">
      <c r="Z5291" s="631">
        <v>1263</v>
      </c>
      <c r="AA5291" s="631">
        <v>2553</v>
      </c>
      <c r="AB5291" s="631" t="s">
        <v>11463</v>
      </c>
    </row>
    <row r="5292" spans="26:28">
      <c r="Z5292" s="631">
        <v>1264</v>
      </c>
      <c r="AA5292" s="631">
        <v>2554</v>
      </c>
      <c r="AB5292" s="631" t="s">
        <v>11464</v>
      </c>
    </row>
    <row r="5293" spans="26:28">
      <c r="Z5293" s="631">
        <v>1265</v>
      </c>
      <c r="AA5293" s="631">
        <v>2555</v>
      </c>
      <c r="AB5293" s="631" t="s">
        <v>11465</v>
      </c>
    </row>
    <row r="5294" spans="26:28">
      <c r="Z5294" s="631">
        <v>1266</v>
      </c>
      <c r="AA5294" s="631">
        <v>2556</v>
      </c>
      <c r="AB5294" s="631" t="s">
        <v>11466</v>
      </c>
    </row>
    <row r="5295" spans="26:28">
      <c r="Z5295" s="631">
        <v>1267</v>
      </c>
      <c r="AA5295" s="631">
        <v>2557</v>
      </c>
      <c r="AB5295" s="631" t="s">
        <v>11467</v>
      </c>
    </row>
    <row r="5296" spans="26:28">
      <c r="Z5296" s="631">
        <v>1268</v>
      </c>
      <c r="AA5296" s="631">
        <v>2558</v>
      </c>
      <c r="AB5296" s="631" t="s">
        <v>11468</v>
      </c>
    </row>
    <row r="5297" spans="26:28">
      <c r="Z5297" s="631">
        <v>1269</v>
      </c>
      <c r="AA5297" s="631">
        <v>2559</v>
      </c>
      <c r="AB5297" s="631" t="s">
        <v>11469</v>
      </c>
    </row>
    <row r="5298" spans="26:28">
      <c r="Z5298" s="631">
        <v>1270</v>
      </c>
      <c r="AA5298" s="631">
        <v>2560</v>
      </c>
      <c r="AB5298" s="631" t="s">
        <v>11470</v>
      </c>
    </row>
    <row r="5299" spans="26:28">
      <c r="Z5299" s="631">
        <v>1271</v>
      </c>
      <c r="AA5299" s="631">
        <v>2561</v>
      </c>
      <c r="AB5299" s="631" t="s">
        <v>11471</v>
      </c>
    </row>
    <row r="5300" spans="26:28">
      <c r="Z5300" s="631">
        <v>1272</v>
      </c>
      <c r="AA5300" s="631">
        <v>2562</v>
      </c>
      <c r="AB5300" s="631" t="s">
        <v>11472</v>
      </c>
    </row>
    <row r="5301" spans="26:28">
      <c r="Z5301" s="631">
        <v>1273</v>
      </c>
      <c r="AA5301" s="631">
        <v>2563</v>
      </c>
      <c r="AB5301" s="631" t="s">
        <v>11473</v>
      </c>
    </row>
    <row r="5302" spans="26:28">
      <c r="Z5302" s="631">
        <v>1274</v>
      </c>
      <c r="AA5302" s="631">
        <v>2564</v>
      </c>
      <c r="AB5302" s="631" t="s">
        <v>11474</v>
      </c>
    </row>
    <row r="5303" spans="26:28">
      <c r="Z5303" s="631">
        <v>1275</v>
      </c>
      <c r="AA5303" s="631">
        <v>2565</v>
      </c>
      <c r="AB5303" s="631" t="s">
        <v>11475</v>
      </c>
    </row>
    <row r="5304" spans="26:28">
      <c r="Z5304" s="631">
        <v>1276</v>
      </c>
      <c r="AA5304" s="631">
        <v>2566</v>
      </c>
      <c r="AB5304" s="631" t="s">
        <v>11476</v>
      </c>
    </row>
    <row r="5305" spans="26:28">
      <c r="Z5305" s="631">
        <v>1277</v>
      </c>
      <c r="AA5305" s="631">
        <v>2567</v>
      </c>
      <c r="AB5305" s="631" t="s">
        <v>11477</v>
      </c>
    </row>
    <row r="5306" spans="26:28">
      <c r="Z5306" s="631">
        <v>1278</v>
      </c>
      <c r="AA5306" s="631">
        <v>2568</v>
      </c>
      <c r="AB5306" s="631" t="s">
        <v>11478</v>
      </c>
    </row>
    <row r="5307" spans="26:28">
      <c r="Z5307" s="631">
        <v>1279</v>
      </c>
      <c r="AA5307" s="631">
        <v>2569</v>
      </c>
      <c r="AB5307" s="631" t="s">
        <v>11479</v>
      </c>
    </row>
    <row r="5308" spans="26:28">
      <c r="Z5308" s="631">
        <v>1280</v>
      </c>
      <c r="AA5308" s="631">
        <v>2570</v>
      </c>
      <c r="AB5308" s="631" t="s">
        <v>11480</v>
      </c>
    </row>
    <row r="5309" spans="26:28">
      <c r="Z5309" s="631">
        <v>1281</v>
      </c>
      <c r="AA5309" s="631">
        <v>2571</v>
      </c>
      <c r="AB5309" s="631" t="s">
        <v>11481</v>
      </c>
    </row>
    <row r="5310" spans="26:28">
      <c r="Z5310" s="631">
        <v>1282</v>
      </c>
      <c r="AA5310" s="631">
        <v>2572</v>
      </c>
      <c r="AB5310" s="631" t="s">
        <v>11482</v>
      </c>
    </row>
    <row r="5311" spans="26:28">
      <c r="Z5311" s="631">
        <v>1283</v>
      </c>
      <c r="AA5311" s="631">
        <v>2573</v>
      </c>
      <c r="AB5311" s="631" t="s">
        <v>11483</v>
      </c>
    </row>
    <row r="5312" spans="26:28">
      <c r="Z5312" s="631">
        <v>1284</v>
      </c>
      <c r="AA5312" s="631">
        <v>2574</v>
      </c>
      <c r="AB5312" s="631" t="s">
        <v>11484</v>
      </c>
    </row>
    <row r="5313" spans="25:33">
      <c r="Z5313" s="631">
        <v>1285</v>
      </c>
      <c r="AA5313" s="631">
        <v>2575</v>
      </c>
      <c r="AB5313" s="631" t="s">
        <v>11485</v>
      </c>
    </row>
    <row r="5314" spans="25:33">
      <c r="Z5314" s="631">
        <v>1286</v>
      </c>
      <c r="AA5314" s="631">
        <v>2576</v>
      </c>
      <c r="AB5314" s="631" t="s">
        <v>11486</v>
      </c>
    </row>
    <row r="5315" spans="25:33">
      <c r="Z5315" s="631">
        <v>1287</v>
      </c>
      <c r="AA5315" s="631">
        <v>2577</v>
      </c>
      <c r="AB5315" s="631" t="s">
        <v>11487</v>
      </c>
    </row>
    <row r="5316" spans="25:33">
      <c r="Z5316" s="631">
        <v>1288</v>
      </c>
      <c r="AA5316" s="631">
        <v>2578</v>
      </c>
      <c r="AB5316" s="631" t="s">
        <v>11488</v>
      </c>
    </row>
    <row r="5317" spans="25:33">
      <c r="Z5317" s="631">
        <v>1289</v>
      </c>
      <c r="AA5317" s="631">
        <v>2579</v>
      </c>
      <c r="AB5317" s="631" t="s">
        <v>11489</v>
      </c>
    </row>
    <row r="5318" spans="25:33">
      <c r="Y5318" s="316" t="str">
        <f>"INSERT INTO "&amp;$H$4028&amp;" ("&amp;Z5319&amp;", "&amp;AA5319&amp;", "&amp;AD5319&amp;", "&amp;AE5319&amp;") VALUES ("</f>
        <v>INSERT INTO UPK.upk_k40.m_k60_buhin_no (data_id, buhin_no, created_date, created_tantou_id) VALUES (</v>
      </c>
    </row>
    <row r="5319" spans="25:33">
      <c r="Z5319" s="316" t="s">
        <v>82</v>
      </c>
      <c r="AA5319" s="316" t="s">
        <v>88</v>
      </c>
      <c r="AB5319" s="316" t="s">
        <v>93</v>
      </c>
      <c r="AC5319" s="316" t="s">
        <v>92</v>
      </c>
      <c r="AD5319" s="316" t="s">
        <v>52</v>
      </c>
      <c r="AE5319" s="316" t="s">
        <v>53</v>
      </c>
      <c r="AF5319" s="316" t="s">
        <v>54</v>
      </c>
      <c r="AG5319" s="316" t="s">
        <v>55</v>
      </c>
    </row>
    <row r="5320" spans="25:33">
      <c r="Z5320" s="631">
        <v>1</v>
      </c>
      <c r="AA5320" s="316" t="str">
        <f t="shared" ref="AA5320:AA5383" si="34">$Y$5318&amp;AA4029&amp;", '"&amp;TRIM(AB4029)&amp;"', GETDATE(), 999);"</f>
        <v>INSERT INTO UPK.upk_k40.m_k60_buhin_no (data_id, buhin_no, created_date, created_tantou_id) VALUES (1291, '67408/9 4M400', GETDATE(), 999);</v>
      </c>
    </row>
    <row r="5321" spans="25:33">
      <c r="Z5321" s="631">
        <v>2</v>
      </c>
      <c r="AA5321" s="316" t="str">
        <f t="shared" si="34"/>
        <v>INSERT INTO UPK.upk_k40.m_k60_buhin_no (data_id, buhin_no, created_date, created_tantou_id) VALUES (1292, '76742/3 4M400-1', GETDATE(), 999);</v>
      </c>
    </row>
    <row r="5322" spans="25:33">
      <c r="Z5322" s="631">
        <v>3</v>
      </c>
      <c r="AA5322" s="316" t="str">
        <f t="shared" si="34"/>
        <v>INSERT INTO UPK.upk_k40.m_k60_buhin_no (data_id, buhin_no, created_date, created_tantou_id) VALUES (1293, '79112 3MA0A', GETDATE(), 999);</v>
      </c>
    </row>
    <row r="5323" spans="25:33">
      <c r="Z5323" s="631">
        <v>4</v>
      </c>
      <c r="AA5323" s="316" t="str">
        <f t="shared" si="34"/>
        <v>INSERT INTO UPK.upk_k40.m_k60_buhin_no (data_id, buhin_no, created_date, created_tantou_id) VALUES (1294, '79112 6N600', GETDATE(), 999);</v>
      </c>
    </row>
    <row r="5324" spans="25:33">
      <c r="Z5324" s="631">
        <v>5</v>
      </c>
      <c r="AA5324" s="316" t="str">
        <f t="shared" si="34"/>
        <v>INSERT INTO UPK.upk_k40.m_k60_buhin_no (data_id, buhin_no, created_date, created_tantou_id) VALUES (1295, '79112 6N610', GETDATE(), 999);</v>
      </c>
    </row>
    <row r="5325" spans="25:33">
      <c r="Z5325" s="631">
        <v>6</v>
      </c>
      <c r="AA5325" s="316" t="str">
        <f t="shared" si="34"/>
        <v>INSERT INTO UPK.upk_k40.m_k60_buhin_no (data_id, buhin_no, created_date, created_tantou_id) VALUES (1296, '79422 4M500', GETDATE(), 999);</v>
      </c>
    </row>
    <row r="5326" spans="25:33">
      <c r="Z5326" s="631">
        <v>7</v>
      </c>
      <c r="AA5326" s="316" t="str">
        <f t="shared" si="34"/>
        <v>INSERT INTO UPK.upk_k40.m_k60_buhin_no (data_id, buhin_no, created_date, created_tantou_id) VALUES (1297, '64132/3 AU000', GETDATE(), 999);</v>
      </c>
    </row>
    <row r="5327" spans="25:33">
      <c r="Z5327" s="631">
        <v>8</v>
      </c>
      <c r="AA5327" s="316" t="str">
        <f t="shared" si="34"/>
        <v>INSERT INTO UPK.upk_k40.m_k60_buhin_no (data_id, buhin_no, created_date, created_tantou_id) VALUES (1298, '74516 8H310', GETDATE(), 999);</v>
      </c>
    </row>
    <row r="5328" spans="25:33">
      <c r="Z5328" s="631">
        <v>9</v>
      </c>
      <c r="AA5328" s="316" t="str">
        <f t="shared" si="34"/>
        <v>INSERT INTO UPK.upk_k40.m_k60_buhin_no (data_id, buhin_no, created_date, created_tantou_id) VALUES (1299, '74516 EQ000', GETDATE(), 999);</v>
      </c>
    </row>
    <row r="5329" spans="26:27">
      <c r="Z5329" s="631">
        <v>10</v>
      </c>
      <c r="AA5329" s="316" t="str">
        <f t="shared" si="34"/>
        <v>INSERT INTO UPK.upk_k40.m_k60_buhin_no (data_id, buhin_no, created_date, created_tantou_id) VALUES (1300, '74516 EQ500', GETDATE(), 999);</v>
      </c>
    </row>
    <row r="5330" spans="26:27">
      <c r="Z5330" s="631">
        <v>11</v>
      </c>
      <c r="AA5330" s="316" t="str">
        <f t="shared" si="34"/>
        <v>INSERT INTO UPK.upk_k40.m_k60_buhin_no (data_id, buhin_no, created_date, created_tantou_id) VALUES (1301, '76426 8H300', GETDATE(), 999);</v>
      </c>
    </row>
    <row r="5331" spans="26:27">
      <c r="Z5331" s="631">
        <v>12</v>
      </c>
      <c r="AA5331" s="316" t="str">
        <f t="shared" si="34"/>
        <v>INSERT INTO UPK.upk_k40.m_k60_buhin_no (data_id, buhin_no, created_date, created_tantou_id) VALUES (1302, '76427 8H300', GETDATE(), 999);</v>
      </c>
    </row>
    <row r="5332" spans="26:27">
      <c r="Z5332" s="631">
        <v>13</v>
      </c>
      <c r="AA5332" s="316" t="str">
        <f t="shared" si="34"/>
        <v>INSERT INTO UPK.upk_k40.m_k60_buhin_no (data_id, buhin_no, created_date, created_tantou_id) VALUES (1303, '76634/5 8H300', GETDATE(), 999);</v>
      </c>
    </row>
    <row r="5333" spans="26:27">
      <c r="Z5333" s="631">
        <v>14</v>
      </c>
      <c r="AA5333" s="316" t="str">
        <f t="shared" si="34"/>
        <v>INSERT INTO UPK.upk_k40.m_k60_buhin_no (data_id, buhin_no, created_date, created_tantou_id) VALUES (1304, '78118/9 8H300', GETDATE(), 999);</v>
      </c>
    </row>
    <row r="5334" spans="26:27">
      <c r="Z5334" s="631">
        <v>15</v>
      </c>
      <c r="AA5334" s="316" t="str">
        <f t="shared" si="34"/>
        <v>INSERT INTO UPK.upk_k40.m_k60_buhin_no (data_id, buhin_no, created_date, created_tantou_id) VALUES (1305, '78118/9 8H710', GETDATE(), 999);</v>
      </c>
    </row>
    <row r="5335" spans="26:27">
      <c r="Z5335" s="631">
        <v>16</v>
      </c>
      <c r="AA5335" s="316" t="str">
        <f t="shared" si="34"/>
        <v>INSERT INTO UPK.upk_k40.m_k60_buhin_no (data_id, buhin_no, created_date, created_tantou_id) VALUES (1306, '64122/3 EN000', GETDATE(), 999);</v>
      </c>
    </row>
    <row r="5336" spans="26:27">
      <c r="Z5336" s="631">
        <v>17</v>
      </c>
      <c r="AA5336" s="316" t="str">
        <f t="shared" si="34"/>
        <v>INSERT INTO UPK.upk_k40.m_k60_buhin_no (data_id, buhin_no, created_date, created_tantou_id) VALUES (1307, '66312 EN000', GETDATE(), 999);</v>
      </c>
    </row>
    <row r="5337" spans="26:27">
      <c r="Z5337" s="631">
        <v>18</v>
      </c>
      <c r="AA5337" s="316" t="str">
        <f t="shared" si="34"/>
        <v>INSERT INTO UPK.upk_k40.m_k60_buhin_no (data_id, buhin_no, created_date, created_tantou_id) VALUES (1308, '67408/9 EN000', GETDATE(), 999);</v>
      </c>
    </row>
    <row r="5338" spans="26:27">
      <c r="Z5338" s="631">
        <v>19</v>
      </c>
      <c r="AA5338" s="316" t="str">
        <f t="shared" si="34"/>
        <v>INSERT INTO UPK.upk_k40.m_k60_buhin_no (data_id, buhin_no, created_date, created_tantou_id) VALUES (1309, '75262/3 EN000', GETDATE(), 999);</v>
      </c>
    </row>
    <row r="5339" spans="26:27">
      <c r="Z5339" s="631">
        <v>20</v>
      </c>
      <c r="AA5339" s="316" t="str">
        <f t="shared" si="34"/>
        <v>INSERT INTO UPK.upk_k40.m_k60_buhin_no (data_id, buhin_no, created_date, created_tantou_id) VALUES (1310, '61231/2 B5010', GETDATE(), 999);</v>
      </c>
    </row>
    <row r="5340" spans="26:27">
      <c r="Z5340" s="631">
        <v>21</v>
      </c>
      <c r="AA5340" s="316" t="str">
        <f t="shared" si="34"/>
        <v>INSERT INTO UPK.upk_k40.m_k60_buhin_no (data_id, buhin_no, created_date, created_tantou_id) VALUES (1311, '61231/2 B5020', GETDATE(), 999);</v>
      </c>
    </row>
    <row r="5341" spans="26:27">
      <c r="Z5341" s="631">
        <v>22</v>
      </c>
      <c r="AA5341" s="316" t="str">
        <f t="shared" si="34"/>
        <v>INSERT INTO UPK.upk_k40.m_k60_buhin_no (data_id, buhin_no, created_date, created_tantou_id) VALUES (1312, '61231/2 B5020-B', GETDATE(), 999);</v>
      </c>
    </row>
    <row r="5342" spans="26:27">
      <c r="Z5342" s="631">
        <v>23</v>
      </c>
      <c r="AA5342" s="316" t="str">
        <f t="shared" si="34"/>
        <v>INSERT INTO UPK.upk_k40.m_k60_buhin_no (data_id, buhin_no, created_date, created_tantou_id) VALUES (1313, '61231/2 B5030', GETDATE(), 999);</v>
      </c>
    </row>
    <row r="5343" spans="26:27">
      <c r="Z5343" s="631">
        <v>24</v>
      </c>
      <c r="AA5343" s="316" t="str">
        <f t="shared" si="34"/>
        <v>INSERT INTO UPK.upk_k40.m_k60_buhin_no (data_id, buhin_no, created_date, created_tantou_id) VALUES (1314, '61137 B5010', GETDATE(), 999);</v>
      </c>
    </row>
    <row r="5344" spans="26:27">
      <c r="Z5344" s="631">
        <v>25</v>
      </c>
      <c r="AA5344" s="316" t="str">
        <f t="shared" si="34"/>
        <v>INSERT INTO UPK.upk_k40.m_k60_buhin_no (data_id, buhin_no, created_date, created_tantou_id) VALUES (1315, '61138 B5010', GETDATE(), 999);</v>
      </c>
    </row>
    <row r="5345" spans="26:27">
      <c r="Z5345" s="631">
        <v>26</v>
      </c>
      <c r="AA5345" s="316" t="str">
        <f t="shared" si="34"/>
        <v>INSERT INTO UPK.upk_k40.m_k60_buhin_no (data_id, buhin_no, created_date, created_tantou_id) VALUES (1316, '75632 JG00A', GETDATE(), 999);</v>
      </c>
    </row>
    <row r="5346" spans="26:27">
      <c r="Z5346" s="631">
        <v>27</v>
      </c>
      <c r="AA5346" s="316" t="str">
        <f t="shared" si="34"/>
        <v>INSERT INTO UPK.upk_k40.m_k60_buhin_no (data_id, buhin_no, created_date, created_tantou_id) VALUES (1317, '75632 JH00A', GETDATE(), 999);</v>
      </c>
    </row>
    <row r="5347" spans="26:27">
      <c r="Z5347" s="631">
        <v>28</v>
      </c>
      <c r="AA5347" s="316" t="str">
        <f t="shared" si="34"/>
        <v>INSERT INTO UPK.upk_k40.m_k60_buhin_no (data_id, buhin_no, created_date, created_tantou_id) VALUES (1318, '75632 1YA0A', GETDATE(), 999);</v>
      </c>
    </row>
    <row r="5348" spans="26:27">
      <c r="Z5348" s="631">
        <v>29</v>
      </c>
      <c r="AA5348" s="316" t="str">
        <f t="shared" si="34"/>
        <v>INSERT INTO UPK.upk_k40.m_k60_buhin_no (data_id, buhin_no, created_date, created_tantou_id) VALUES (1319, '75522/3 JG00A', GETDATE(), 999);</v>
      </c>
    </row>
    <row r="5349" spans="26:27">
      <c r="Z5349" s="631">
        <v>30</v>
      </c>
      <c r="AA5349" s="316" t="str">
        <f t="shared" si="34"/>
        <v>INSERT INTO UPK.upk_k40.m_k60_buhin_no (data_id, buhin_no, created_date, created_tantou_id) VALUES (1320, '75522/3 JG00A-E', GETDATE(), 999);</v>
      </c>
    </row>
    <row r="5350" spans="26:27">
      <c r="Z5350" s="631">
        <v>31</v>
      </c>
      <c r="AA5350" s="316" t="str">
        <f t="shared" si="34"/>
        <v>INSERT INTO UPK.upk_k40.m_k60_buhin_no (data_id, buhin_no, created_date, created_tantou_id) VALUES (1321, '76242 JG00A', GETDATE(), 999);</v>
      </c>
    </row>
    <row r="5351" spans="26:27">
      <c r="Z5351" s="631">
        <v>32</v>
      </c>
      <c r="AA5351" s="316" t="str">
        <f t="shared" si="34"/>
        <v>INSERT INTO UPK.upk_k40.m_k60_buhin_no (data_id, buhin_no, created_date, created_tantou_id) VALUES (1322, '76242 JG40A', GETDATE(), 999);</v>
      </c>
    </row>
    <row r="5352" spans="26:27">
      <c r="Z5352" s="631">
        <v>33</v>
      </c>
      <c r="AA5352" s="316" t="str">
        <f t="shared" si="34"/>
        <v>INSERT INTO UPK.upk_k40.m_k60_buhin_no (data_id, buhin_no, created_date, created_tantou_id) VALUES (1323, '76242 JG40A-E', GETDATE(), 999);</v>
      </c>
    </row>
    <row r="5353" spans="26:27">
      <c r="Z5353" s="631">
        <v>34</v>
      </c>
      <c r="AA5353" s="316" t="str">
        <f t="shared" si="34"/>
        <v>INSERT INTO UPK.upk_k40.m_k60_buhin_no (data_id, buhin_no, created_date, created_tantou_id) VALUES (1324, '76243 JG00A', GETDATE(), 999);</v>
      </c>
    </row>
    <row r="5354" spans="26:27">
      <c r="Z5354" s="631">
        <v>35</v>
      </c>
      <c r="AA5354" s="316" t="str">
        <f t="shared" si="34"/>
        <v>INSERT INTO UPK.upk_k40.m_k60_buhin_no (data_id, buhin_no, created_date, created_tantou_id) VALUES (1325, '76243 JG40A', GETDATE(), 999);</v>
      </c>
    </row>
    <row r="5355" spans="26:27">
      <c r="Z5355" s="631">
        <v>36</v>
      </c>
      <c r="AA5355" s="316" t="str">
        <f t="shared" si="34"/>
        <v>INSERT INTO UPK.upk_k40.m_k60_buhin_no (data_id, buhin_no, created_date, created_tantou_id) VALUES (1326, '76243 JG40A-E', GETDATE(), 999);</v>
      </c>
    </row>
    <row r="5356" spans="26:27">
      <c r="Z5356" s="631">
        <v>37</v>
      </c>
      <c r="AA5356" s="316" t="str">
        <f t="shared" si="34"/>
        <v>INSERT INTO UPK.upk_k40.m_k60_buhin_no (data_id, buhin_no, created_date, created_tantou_id) VALUES (1327, '77652/3 JM00A', GETDATE(), 999);</v>
      </c>
    </row>
    <row r="5357" spans="26:27">
      <c r="Z5357" s="631">
        <v>38</v>
      </c>
      <c r="AA5357" s="316" t="str">
        <f t="shared" si="34"/>
        <v>INSERT INTO UPK.upk_k40.m_k60_buhin_no (data_id, buhin_no, created_date, created_tantou_id) VALUES (1328, '75632 JM00A', GETDATE(), 999);</v>
      </c>
    </row>
    <row r="5358" spans="26:27">
      <c r="Z5358" s="631">
        <v>39</v>
      </c>
      <c r="AA5358" s="316" t="str">
        <f t="shared" si="34"/>
        <v>INSERT INTO UPK.upk_k40.m_k60_buhin_no (data_id, buhin_no, created_date, created_tantou_id) VALUES (1329, '76232 JM00A', GETDATE(), 999);</v>
      </c>
    </row>
    <row r="5359" spans="26:27">
      <c r="Z5359" s="631">
        <v>40</v>
      </c>
      <c r="AA5359" s="316" t="str">
        <f t="shared" si="34"/>
        <v>INSERT INTO UPK.upk_k40.m_k60_buhin_no (data_id, buhin_no, created_date, created_tantou_id) VALUES (1330, '76233 JM00A', GETDATE(), 999);</v>
      </c>
    </row>
    <row r="5360" spans="26:27">
      <c r="Z5360" s="631">
        <v>41</v>
      </c>
      <c r="AA5360" s="316" t="str">
        <f t="shared" si="34"/>
        <v>INSERT INTO UPK.upk_k40.m_k60_buhin_no (data_id, buhin_no, created_date, created_tantou_id) VALUES (1331, '76272 JM00A', GETDATE(), 999);</v>
      </c>
    </row>
    <row r="5361" spans="26:27">
      <c r="Z5361" s="631">
        <v>42</v>
      </c>
      <c r="AA5361" s="316" t="str">
        <f t="shared" si="34"/>
        <v>INSERT INTO UPK.upk_k40.m_k60_buhin_no (data_id, buhin_no, created_date, created_tantou_id) VALUES (1332, '76273 JM00A', GETDATE(), 999);</v>
      </c>
    </row>
    <row r="5362" spans="26:27">
      <c r="Z5362" s="631">
        <v>43</v>
      </c>
      <c r="AA5362" s="316" t="str">
        <f t="shared" si="34"/>
        <v>INSERT INTO UPK.upk_k40.m_k60_buhin_no (data_id, buhin_no, created_date, created_tantou_id) VALUES (1333, '76516 JM00A', GETDATE(), 999);</v>
      </c>
    </row>
    <row r="5363" spans="26:27">
      <c r="Z5363" s="631">
        <v>44</v>
      </c>
      <c r="AA5363" s="316" t="str">
        <f t="shared" si="34"/>
        <v>INSERT INTO UPK.upk_k40.m_k60_buhin_no (data_id, buhin_no, created_date, created_tantou_id) VALUES (1334, '76517 JM00A', GETDATE(), 999);</v>
      </c>
    </row>
    <row r="5364" spans="26:27">
      <c r="Z5364" s="631">
        <v>45</v>
      </c>
      <c r="AA5364" s="316" t="str">
        <f t="shared" si="34"/>
        <v>INSERT INTO UPK.upk_k40.m_k60_buhin_no (data_id, buhin_no, created_date, created_tantou_id) VALUES (1335, '77632/3 JM00A', GETDATE(), 999);</v>
      </c>
    </row>
    <row r="5365" spans="26:27">
      <c r="Z5365" s="631">
        <v>46</v>
      </c>
      <c r="AA5365" s="316" t="str">
        <f t="shared" si="34"/>
        <v>INSERT INTO UPK.upk_k40.m_k60_buhin_no (data_id, buhin_no, created_date, created_tantou_id) VALUES (1336, '77646/7 JM00A', GETDATE(), 999);</v>
      </c>
    </row>
    <row r="5366" spans="26:27">
      <c r="Z5366" s="631">
        <v>47</v>
      </c>
      <c r="AA5366" s="316" t="str">
        <f t="shared" si="34"/>
        <v>INSERT INTO UPK.upk_k40.m_k60_buhin_no (data_id, buhin_no, created_date, created_tantou_id) VALUES (1337, '76742/3 JM00A', GETDATE(), 999);</v>
      </c>
    </row>
    <row r="5367" spans="26:27">
      <c r="Z5367" s="631">
        <v>48</v>
      </c>
      <c r="AA5367" s="316" t="str">
        <f t="shared" si="34"/>
        <v>INSERT INTO UPK.upk_k40.m_k60_buhin_no (data_id, buhin_no, created_date, created_tantou_id) VALUES (1338, '64142/3 1AA0A', GETDATE(), 999);</v>
      </c>
    </row>
    <row r="5368" spans="26:27">
      <c r="Z5368" s="631">
        <v>49</v>
      </c>
      <c r="AA5368" s="316" t="str">
        <f t="shared" si="34"/>
        <v>INSERT INTO UPK.upk_k40.m_k60_buhin_no (data_id, buhin_no, created_date, created_tantou_id) VALUES (1339, '64142/3 1AA0A-K', GETDATE(), 999);</v>
      </c>
    </row>
    <row r="5369" spans="26:27">
      <c r="Z5369" s="631">
        <v>50</v>
      </c>
      <c r="AA5369" s="316" t="str">
        <f t="shared" si="34"/>
        <v>INSERT INTO UPK.upk_k40.m_k60_buhin_no (data_id, buhin_no, created_date, created_tantou_id) VALUES (1340, '67112 1AE0A', GETDATE(), 999);</v>
      </c>
    </row>
    <row r="5370" spans="26:27">
      <c r="Z5370" s="631">
        <v>51</v>
      </c>
      <c r="AA5370" s="316" t="str">
        <f t="shared" si="34"/>
        <v>INSERT INTO UPK.upk_k40.m_k60_buhin_no (data_id, buhin_no, created_date, created_tantou_id) VALUES (1341, '67412 1AE0A', GETDATE(), 999);</v>
      </c>
    </row>
    <row r="5371" spans="26:27">
      <c r="Z5371" s="631">
        <v>52</v>
      </c>
      <c r="AA5371" s="316" t="str">
        <f t="shared" si="34"/>
        <v>INSERT INTO UPK.upk_k40.m_k60_buhin_no (data_id, buhin_no, created_date, created_tantou_id) VALUES (1342, '67413 1AA0A', GETDATE(), 999);</v>
      </c>
    </row>
    <row r="5372" spans="26:27">
      <c r="Z5372" s="631">
        <v>53</v>
      </c>
      <c r="AA5372" s="316" t="str">
        <f t="shared" si="34"/>
        <v>INSERT INTO UPK.upk_k40.m_k60_buhin_no (data_id, buhin_no, created_date, created_tantou_id) VALUES (1343, '751J2 1AA0A', GETDATE(), 999);</v>
      </c>
    </row>
    <row r="5373" spans="26:27">
      <c r="Z5373" s="631">
        <v>54</v>
      </c>
      <c r="AA5373" s="316" t="str">
        <f t="shared" si="34"/>
        <v>INSERT INTO UPK.upk_k40.m_k60_buhin_no (data_id, buhin_no, created_date, created_tantou_id) VALUES (1344, '751J3 1AA0A', GETDATE(), 999);</v>
      </c>
    </row>
    <row r="5374" spans="26:27">
      <c r="Z5374" s="631">
        <v>55</v>
      </c>
      <c r="AA5374" s="316" t="str">
        <f t="shared" si="34"/>
        <v>INSERT INTO UPK.upk_k40.m_k60_buhin_no (data_id, buhin_no, created_date, created_tantou_id) VALUES (1345, '751J3 1AA0A-E', GETDATE(), 999);</v>
      </c>
    </row>
    <row r="5375" spans="26:27">
      <c r="Z5375" s="631">
        <v>56</v>
      </c>
      <c r="AA5375" s="316" t="str">
        <f t="shared" si="34"/>
        <v>INSERT INTO UPK.upk_k40.m_k60_buhin_no (data_id, buhin_no, created_date, created_tantou_id) VALUES (1346, '75172 1AA0A', GETDATE(), 999);</v>
      </c>
    </row>
    <row r="5376" spans="26:27">
      <c r="Z5376" s="631">
        <v>57</v>
      </c>
      <c r="AA5376" s="316" t="str">
        <f t="shared" si="34"/>
        <v>INSERT INTO UPK.upk_k40.m_k60_buhin_no (data_id, buhin_no, created_date, created_tantou_id) VALUES (1347, '75172 1AA0A-E', GETDATE(), 999);</v>
      </c>
    </row>
    <row r="5377" spans="26:27">
      <c r="Z5377" s="631">
        <v>58</v>
      </c>
      <c r="AA5377" s="316" t="str">
        <f t="shared" si="34"/>
        <v>INSERT INTO UPK.upk_k40.m_k60_buhin_no (data_id, buhin_no, created_date, created_tantou_id) VALUES (1348, '75172 1AE0A', GETDATE(), 999);</v>
      </c>
    </row>
    <row r="5378" spans="26:27">
      <c r="Z5378" s="631">
        <v>59</v>
      </c>
      <c r="AA5378" s="316" t="str">
        <f t="shared" si="34"/>
        <v>INSERT INTO UPK.upk_k40.m_k60_buhin_no (data_id, buhin_no, created_date, created_tantou_id) VALUES (1349, '75173 1AA0A', GETDATE(), 999);</v>
      </c>
    </row>
    <row r="5379" spans="26:27">
      <c r="Z5379" s="631">
        <v>60</v>
      </c>
      <c r="AA5379" s="316" t="str">
        <f t="shared" si="34"/>
        <v>INSERT INTO UPK.upk_k40.m_k60_buhin_no (data_id, buhin_no, created_date, created_tantou_id) VALUES (1350, '75173 1AA0A-E', GETDATE(), 999);</v>
      </c>
    </row>
    <row r="5380" spans="26:27">
      <c r="Z5380" s="631">
        <v>61</v>
      </c>
      <c r="AA5380" s="316" t="str">
        <f t="shared" si="34"/>
        <v>INSERT INTO UPK.upk_k40.m_k60_buhin_no (data_id, buhin_no, created_date, created_tantou_id) VALUES (1351, '75197 1AA0A', GETDATE(), 999);</v>
      </c>
    </row>
    <row r="5381" spans="26:27">
      <c r="Z5381" s="631">
        <v>62</v>
      </c>
      <c r="AA5381" s="316" t="str">
        <f t="shared" si="34"/>
        <v>INSERT INTO UPK.upk_k40.m_k60_buhin_no (data_id, buhin_no, created_date, created_tantou_id) VALUES (1352, '75536/7 1AC0A', GETDATE(), 999);</v>
      </c>
    </row>
    <row r="5382" spans="26:27">
      <c r="Z5382" s="631">
        <v>63</v>
      </c>
      <c r="AA5382" s="316" t="str">
        <f t="shared" si="34"/>
        <v>INSERT INTO UPK.upk_k40.m_k60_buhin_no (data_id, buhin_no, created_date, created_tantou_id) VALUES (1353, '75536/7 1AC0A-E', GETDATE(), 999);</v>
      </c>
    </row>
    <row r="5383" spans="26:27">
      <c r="Z5383" s="631">
        <v>64</v>
      </c>
      <c r="AA5383" s="316" t="str">
        <f t="shared" si="34"/>
        <v>INSERT INTO UPK.upk_k40.m_k60_buhin_no (data_id, buhin_no, created_date, created_tantou_id) VALUES (1354, '745G3 1GR0A', GETDATE(), 999);</v>
      </c>
    </row>
    <row r="5384" spans="26:27">
      <c r="Z5384" s="631">
        <v>65</v>
      </c>
      <c r="AA5384" s="316" t="str">
        <f t="shared" ref="AA5384:AA5447" si="35">$Y$5318&amp;AA4093&amp;", '"&amp;TRIM(AB4093)&amp;"', GETDATE(), 999);"</f>
        <v>INSERT INTO UPK.upk_k40.m_k60_buhin_no (data_id, buhin_no, created_date, created_tantou_id) VALUES (1355, '745J4/5 1GR0A', GETDATE(), 999);</v>
      </c>
    </row>
    <row r="5385" spans="26:27">
      <c r="Z5385" s="631">
        <v>66</v>
      </c>
      <c r="AA5385" s="316" t="str">
        <f t="shared" si="35"/>
        <v>INSERT INTO UPK.upk_k40.m_k60_buhin_no (data_id, buhin_no, created_date, created_tantou_id) VALUES (1356, '748B2/3 1GR0ATE', GETDATE(), 999);</v>
      </c>
    </row>
    <row r="5386" spans="26:27">
      <c r="Z5386" s="631">
        <v>67</v>
      </c>
      <c r="AA5386" s="316" t="str">
        <f t="shared" si="35"/>
        <v>INSERT INTO UPK.upk_k40.m_k60_buhin_no (data_id, buhin_no, created_date, created_tantou_id) VALUES (1357, '76456/7 1GR0A', GETDATE(), 999);</v>
      </c>
    </row>
    <row r="5387" spans="26:27">
      <c r="Z5387" s="631">
        <v>68</v>
      </c>
      <c r="AA5387" s="316" t="str">
        <f t="shared" si="35"/>
        <v>INSERT INTO UPK.upk_k40.m_k60_buhin_no (data_id, buhin_no, created_date, created_tantou_id) VALUES (1358, '76488 1GR0A', GETDATE(), 999);</v>
      </c>
    </row>
    <row r="5388" spans="26:27">
      <c r="Z5388" s="631">
        <v>69</v>
      </c>
      <c r="AA5388" s="316" t="str">
        <f t="shared" si="35"/>
        <v>INSERT INTO UPK.upk_k40.m_k60_buhin_no (data_id, buhin_no, created_date, created_tantou_id) VALUES (1359, '76489 1GR0A', GETDATE(), 999);</v>
      </c>
    </row>
    <row r="5389" spans="26:27">
      <c r="Z5389" s="631">
        <v>70</v>
      </c>
      <c r="AA5389" s="316" t="str">
        <f t="shared" si="35"/>
        <v>INSERT INTO UPK.upk_k40.m_k60_buhin_no (data_id, buhin_no, created_date, created_tantou_id) VALUES (1360, '67413 JN20A', GETDATE(), 999);</v>
      </c>
    </row>
    <row r="5390" spans="26:27">
      <c r="Z5390" s="631">
        <v>71</v>
      </c>
      <c r="AA5390" s="316" t="str">
        <f t="shared" si="35"/>
        <v>INSERT INTO UPK.upk_k40.m_k60_buhin_no (data_id, buhin_no, created_date, created_tantou_id) VALUES (1361, '67413 JN20A-G', GETDATE(), 999);</v>
      </c>
    </row>
    <row r="5391" spans="26:27">
      <c r="Z5391" s="631">
        <v>72</v>
      </c>
      <c r="AA5391" s="316" t="str">
        <f t="shared" si="35"/>
        <v>INSERT INTO UPK.upk_k40.m_k60_buhin_no (data_id, buhin_no, created_date, created_tantou_id) VALUES (1362, '67413 1VA0A', GETDATE(), 999);</v>
      </c>
    </row>
    <row r="5392" spans="26:27">
      <c r="Z5392" s="631">
        <v>73</v>
      </c>
      <c r="AA5392" s="316" t="str">
        <f t="shared" si="35"/>
        <v>INSERT INTO UPK.upk_k40.m_k60_buhin_no (data_id, buhin_no, created_date, created_tantou_id) VALUES (1363, '76366/7 1VA0A', GETDATE(), 999);</v>
      </c>
    </row>
    <row r="5393" spans="26:27">
      <c r="Z5393" s="631">
        <v>74</v>
      </c>
      <c r="AA5393" s="316" t="str">
        <f t="shared" si="35"/>
        <v>INSERT INTO UPK.upk_k40.m_k60_buhin_no (data_id, buhin_no, created_date, created_tantou_id) VALUES (1364, '76366/7 1VA0A-E', GETDATE(), 999);</v>
      </c>
    </row>
    <row r="5394" spans="26:27">
      <c r="Z5394" s="631">
        <v>75</v>
      </c>
      <c r="AA5394" s="316" t="str">
        <f t="shared" si="35"/>
        <v>INSERT INTO UPK.upk_k40.m_k60_buhin_no (data_id, buhin_no, created_date, created_tantou_id) VALUES (1365, '64142/3 3TU0A/JN20A-E', GETDATE(), 999);</v>
      </c>
    </row>
    <row r="5395" spans="26:27">
      <c r="Z5395" s="631">
        <v>76</v>
      </c>
      <c r="AA5395" s="316" t="str">
        <f t="shared" si="35"/>
        <v>INSERT INTO UPK.upk_k40.m_k60_buhin_no (data_id, buhin_no, created_date, created_tantou_id) VALUES (1366, '64142/3 3TU0A/JN20A', GETDATE(), 999);</v>
      </c>
    </row>
    <row r="5396" spans="26:27">
      <c r="Z5396" s="631">
        <v>77</v>
      </c>
      <c r="AA5396" s="316" t="str">
        <f t="shared" si="35"/>
        <v>INSERT INTO UPK.upk_k40.m_k60_buhin_no (data_id, buhin_no, created_date, created_tantou_id) VALUES (1367, '67412 JN90A-E', GETDATE(), 999);</v>
      </c>
    </row>
    <row r="5397" spans="26:27">
      <c r="Z5397" s="631">
        <v>78</v>
      </c>
      <c r="AA5397" s="316" t="str">
        <f t="shared" si="35"/>
        <v>INSERT INTO UPK.upk_k40.m_k60_buhin_no (data_id, buhin_no, created_date, created_tantou_id) VALUES (1368, '67412 JN90A', GETDATE(), 999);</v>
      </c>
    </row>
    <row r="5398" spans="26:27">
      <c r="Z5398" s="631">
        <v>79</v>
      </c>
      <c r="AA5398" s="316" t="str">
        <f t="shared" si="35"/>
        <v>INSERT INTO UPK.upk_k40.m_k60_buhin_no (data_id, buhin_no, created_date, created_tantou_id) VALUES (1369, '67408/9 JN20A', GETDATE(), 999);</v>
      </c>
    </row>
    <row r="5399" spans="26:27">
      <c r="Z5399" s="631">
        <v>80</v>
      </c>
      <c r="AA5399" s="316" t="str">
        <f t="shared" si="35"/>
        <v>INSERT INTO UPK.upk_k40.m_k60_buhin_no (data_id, buhin_no, created_date, created_tantou_id) VALUES (1370, '67408/9 JN20A-E', GETDATE(), 999);</v>
      </c>
    </row>
    <row r="5400" spans="26:27">
      <c r="Z5400" s="631">
        <v>81</v>
      </c>
      <c r="AA5400" s="316" t="str">
        <f t="shared" si="35"/>
        <v>INSERT INTO UPK.upk_k40.m_k60_buhin_no (data_id, buhin_no, created_date, created_tantou_id) VALUES (1371, '75134 JN20A', GETDATE(), 999);</v>
      </c>
    </row>
    <row r="5401" spans="26:27">
      <c r="Z5401" s="631">
        <v>82</v>
      </c>
      <c r="AA5401" s="316" t="str">
        <f t="shared" si="35"/>
        <v>INSERT INTO UPK.upk_k40.m_k60_buhin_no (data_id, buhin_no, created_date, created_tantou_id) VALUES (1372, '75134 JN20A-E', GETDATE(), 999);</v>
      </c>
    </row>
    <row r="5402" spans="26:27">
      <c r="Z5402" s="631">
        <v>83</v>
      </c>
      <c r="AA5402" s="316" t="str">
        <f t="shared" si="35"/>
        <v>INSERT INTO UPK.upk_k40.m_k60_buhin_no (data_id, buhin_no, created_date, created_tantou_id) VALUES (1373, '75135 JN20A', GETDATE(), 999);</v>
      </c>
    </row>
    <row r="5403" spans="26:27">
      <c r="Z5403" s="631">
        <v>84</v>
      </c>
      <c r="AA5403" s="316" t="str">
        <f t="shared" si="35"/>
        <v>INSERT INTO UPK.upk_k40.m_k60_buhin_no (data_id, buhin_no, created_date, created_tantou_id) VALUES (1374, '75135 JN20A-E', GETDATE(), 999);</v>
      </c>
    </row>
    <row r="5404" spans="26:27">
      <c r="Z5404" s="631">
        <v>85</v>
      </c>
      <c r="AA5404" s="316" t="str">
        <f t="shared" si="35"/>
        <v>INSERT INTO UPK.upk_k40.m_k60_buhin_no (data_id, buhin_no, created_date, created_tantou_id) VALUES (1375, '75432/3 JN20A', GETDATE(), 999);</v>
      </c>
    </row>
    <row r="5405" spans="26:27">
      <c r="Z5405" s="631">
        <v>86</v>
      </c>
      <c r="AA5405" s="316" t="str">
        <f t="shared" si="35"/>
        <v>INSERT INTO UPK.upk_k40.m_k60_buhin_no (data_id, buhin_no, created_date, created_tantou_id) VALUES (1376, '76272/3 JN20A', GETDATE(), 999);</v>
      </c>
    </row>
    <row r="5406" spans="26:27">
      <c r="Z5406" s="631">
        <v>87</v>
      </c>
      <c r="AA5406" s="316" t="str">
        <f t="shared" si="35"/>
        <v>INSERT INTO UPK.upk_k40.m_k60_buhin_no (data_id, buhin_no, created_date, created_tantou_id) VALUES (1377, '76272/3 JN20A-E', GETDATE(), 999);</v>
      </c>
    </row>
    <row r="5407" spans="26:27">
      <c r="Z5407" s="631">
        <v>88</v>
      </c>
      <c r="AA5407" s="316" t="str">
        <f t="shared" si="35"/>
        <v>INSERT INTO UPK.upk_k40.m_k60_buhin_no (data_id, buhin_no, created_date, created_tantou_id) VALUES (1378, '76232 JN20A', GETDATE(), 999);</v>
      </c>
    </row>
    <row r="5408" spans="26:27">
      <c r="Z5408" s="631">
        <v>89</v>
      </c>
      <c r="AA5408" s="316" t="str">
        <f t="shared" si="35"/>
        <v>INSERT INTO UPK.upk_k40.m_k60_buhin_no (data_id, buhin_no, created_date, created_tantou_id) VALUES (1379, '76233 JN20A', GETDATE(), 999);</v>
      </c>
    </row>
    <row r="5409" spans="26:27">
      <c r="Z5409" s="631">
        <v>90</v>
      </c>
      <c r="AA5409" s="316" t="str">
        <f t="shared" si="35"/>
        <v>INSERT INTO UPK.upk_k40.m_k60_buhin_no (data_id, buhin_no, created_date, created_tantou_id) VALUES (1380, '764B4/5 JN20A', GETDATE(), 999);</v>
      </c>
    </row>
    <row r="5410" spans="26:27">
      <c r="Z5410" s="631">
        <v>91</v>
      </c>
      <c r="AA5410" s="316" t="str">
        <f t="shared" si="35"/>
        <v>INSERT INTO UPK.upk_k40.m_k60_buhin_no (data_id, buhin_no, created_date, created_tantou_id) VALUES (1381, '76753 JN20A', GETDATE(), 999);</v>
      </c>
    </row>
    <row r="5411" spans="26:27">
      <c r="Z5411" s="631">
        <v>92</v>
      </c>
      <c r="AA5411" s="316" t="str">
        <f t="shared" si="35"/>
        <v>INSERT INTO UPK.upk_k40.m_k60_buhin_no (data_id, buhin_no, created_date, created_tantou_id) VALUES (1382, '79422 JN20A', GETDATE(), 999);</v>
      </c>
    </row>
    <row r="5412" spans="26:27">
      <c r="Z5412" s="631">
        <v>93</v>
      </c>
      <c r="AA5412" s="316" t="str">
        <f t="shared" si="35"/>
        <v>INSERT INTO UPK.upk_k40.m_k60_buhin_no (data_id, buhin_no, created_date, created_tantou_id) VALUES (1383, '79422 JN20B', GETDATE(), 999);</v>
      </c>
    </row>
    <row r="5413" spans="26:27">
      <c r="Z5413" s="631">
        <v>94</v>
      </c>
      <c r="AA5413" s="316" t="str">
        <f t="shared" si="35"/>
        <v>INSERT INTO UPK.upk_k40.m_k60_buhin_no (data_id, buhin_no, created_date, created_tantou_id) VALUES (1384, '17285 1LA1A01', GETDATE(), 999);</v>
      </c>
    </row>
    <row r="5414" spans="26:27">
      <c r="Z5414" s="631">
        <v>95</v>
      </c>
      <c r="AA5414" s="316" t="str">
        <f t="shared" si="35"/>
        <v>INSERT INTO UPK.upk_k40.m_k60_buhin_no (data_id, buhin_no, created_date, created_tantou_id) VALUES (1385, '64132 1LA0A', GETDATE(), 999);</v>
      </c>
    </row>
    <row r="5415" spans="26:27">
      <c r="Z5415" s="631">
        <v>96</v>
      </c>
      <c r="AA5415" s="316" t="str">
        <f t="shared" si="35"/>
        <v>INSERT INTO UPK.upk_k40.m_k60_buhin_no (data_id, buhin_no, created_date, created_tantou_id) VALUES (1386, '64132 1LA0A-G', GETDATE(), 999);</v>
      </c>
    </row>
    <row r="5416" spans="26:27">
      <c r="Z5416" s="631">
        <v>97</v>
      </c>
      <c r="AA5416" s="316" t="str">
        <f t="shared" si="35"/>
        <v>INSERT INTO UPK.upk_k40.m_k60_buhin_no (data_id, buhin_no, created_date, created_tantou_id) VALUES (1387, '64133 1LA0A', GETDATE(), 999);</v>
      </c>
    </row>
    <row r="5417" spans="26:27">
      <c r="Z5417" s="631">
        <v>98</v>
      </c>
      <c r="AA5417" s="316" t="str">
        <f t="shared" si="35"/>
        <v>INSERT INTO UPK.upk_k40.m_k60_buhin_no (data_id, buhin_no, created_date, created_tantou_id) VALUES (1388, '64182/3 1LA0A', GETDATE(), 999);</v>
      </c>
    </row>
    <row r="5418" spans="26:27">
      <c r="Z5418" s="631">
        <v>99</v>
      </c>
      <c r="AA5418" s="316" t="str">
        <f t="shared" si="35"/>
        <v>INSERT INTO UPK.upk_k40.m_k60_buhin_no (data_id, buhin_no, created_date, created_tantou_id) VALUES (1389, '745B6/7 1LA0A', GETDATE(), 999);</v>
      </c>
    </row>
    <row r="5419" spans="26:27">
      <c r="Z5419" s="631">
        <v>100</v>
      </c>
      <c r="AA5419" s="316" t="str">
        <f t="shared" si="35"/>
        <v>INSERT INTO UPK.upk_k40.m_k60_buhin_no (data_id, buhin_no, created_date, created_tantou_id) VALUES (1390, '745B6/7 1LA0A-G', GETDATE(), 999);</v>
      </c>
    </row>
    <row r="5420" spans="26:27">
      <c r="Z5420" s="631">
        <v>101</v>
      </c>
      <c r="AA5420" s="316" t="str">
        <f t="shared" si="35"/>
        <v>INSERT INTO UPK.upk_k40.m_k60_buhin_no (data_id, buhin_no, created_date, created_tantou_id) VALUES (1391, '76456/7 1LA0A', GETDATE(), 999);</v>
      </c>
    </row>
    <row r="5421" spans="26:27">
      <c r="Z5421" s="631">
        <v>102</v>
      </c>
      <c r="AA5421" s="316" t="str">
        <f t="shared" si="35"/>
        <v>INSERT INTO UPK.upk_k40.m_k60_buhin_no (data_id, buhin_no, created_date, created_tantou_id) VALUES (1392, '76456/7 1LA0A-G', GETDATE(), 999);</v>
      </c>
    </row>
    <row r="5422" spans="26:27">
      <c r="Z5422" s="631">
        <v>103</v>
      </c>
      <c r="AA5422" s="316" t="str">
        <f t="shared" si="35"/>
        <v>INSERT INTO UPK.upk_k40.m_k60_buhin_no (data_id, buhin_no, created_date, created_tantou_id) VALUES (1393, '75432 1LA0A', GETDATE(), 999);</v>
      </c>
    </row>
    <row r="5423" spans="26:27">
      <c r="Z5423" s="631">
        <v>104</v>
      </c>
      <c r="AA5423" s="316" t="str">
        <f t="shared" si="35"/>
        <v>INSERT INTO UPK.upk_k40.m_k60_buhin_no (data_id, buhin_no, created_date, created_tantou_id) VALUES (1394, '756C0/1 1LA0A', GETDATE(), 999);</v>
      </c>
    </row>
    <row r="5424" spans="26:27">
      <c r="Z5424" s="631">
        <v>105</v>
      </c>
      <c r="AA5424" s="316" t="str">
        <f t="shared" si="35"/>
        <v>INSERT INTO UPK.upk_k40.m_k60_buhin_no (data_id, buhin_no, created_date, created_tantou_id) VALUES (1395, '756C0/1 1LA0A-G', GETDATE(), 999);</v>
      </c>
    </row>
    <row r="5425" spans="26:27">
      <c r="Z5425" s="631">
        <v>106</v>
      </c>
      <c r="AA5425" s="316" t="str">
        <f t="shared" si="35"/>
        <v>INSERT INTO UPK.upk_k40.m_k60_buhin_no (data_id, buhin_no, created_date, created_tantou_id) VALUES (1396, '76262 1LA0A', GETDATE(), 999);</v>
      </c>
    </row>
    <row r="5426" spans="26:27">
      <c r="Z5426" s="631">
        <v>107</v>
      </c>
      <c r="AA5426" s="316" t="str">
        <f t="shared" si="35"/>
        <v>INSERT INTO UPK.upk_k40.m_k60_buhin_no (data_id, buhin_no, created_date, created_tantou_id) VALUES (1397, '76263 1LA0A', GETDATE(), 999);</v>
      </c>
    </row>
    <row r="5427" spans="26:27">
      <c r="Z5427" s="631">
        <v>108</v>
      </c>
      <c r="AA5427" s="316" t="str">
        <f t="shared" si="35"/>
        <v>INSERT INTO UPK.upk_k40.m_k60_buhin_no (data_id, buhin_no, created_date, created_tantou_id) VALUES (1398, '76272/3 1LA0A', GETDATE(), 999);</v>
      </c>
    </row>
    <row r="5428" spans="26:27">
      <c r="Z5428" s="631">
        <v>109</v>
      </c>
      <c r="AA5428" s="316" t="str">
        <f t="shared" si="35"/>
        <v>INSERT INTO UPK.upk_k40.m_k60_buhin_no (data_id, buhin_no, created_date, created_tantou_id) VALUES (1399, '64112/3 1JA0A-B', GETDATE(), 999);</v>
      </c>
    </row>
    <row r="5429" spans="26:27">
      <c r="Z5429" s="631">
        <v>110</v>
      </c>
      <c r="AA5429" s="316" t="str">
        <f t="shared" si="35"/>
        <v>INSERT INTO UPK.upk_k40.m_k60_buhin_no (data_id, buhin_no, created_date, created_tantou_id) VALUES (1400, '64112 1JA0A-C', GETDATE(), 999);</v>
      </c>
    </row>
    <row r="5430" spans="26:27">
      <c r="Z5430" s="631">
        <v>111</v>
      </c>
      <c r="AA5430" s="316" t="str">
        <f t="shared" si="35"/>
        <v>INSERT INTO UPK.upk_k40.m_k60_buhin_no (data_id, buhin_no, created_date, created_tantou_id) VALUES (1401, '64113 1JA0A', GETDATE(), 999);</v>
      </c>
    </row>
    <row r="5431" spans="26:27">
      <c r="Z5431" s="631">
        <v>112</v>
      </c>
      <c r="AA5431" s="316" t="str">
        <f t="shared" si="35"/>
        <v>INSERT INTO UPK.upk_k40.m_k60_buhin_no (data_id, buhin_no, created_date, created_tantou_id) VALUES (1402, '64142/3 1JA0A', GETDATE(), 999);</v>
      </c>
    </row>
    <row r="5432" spans="26:27">
      <c r="Z5432" s="631">
        <v>113</v>
      </c>
      <c r="AA5432" s="316" t="str">
        <f t="shared" si="35"/>
        <v>INSERT INTO UPK.upk_k40.m_k60_buhin_no (data_id, buhin_no, created_date, created_tantou_id) VALUES (1403, '75176 1JB0A', GETDATE(), 999);</v>
      </c>
    </row>
    <row r="5433" spans="26:27">
      <c r="Z5433" s="631">
        <v>114</v>
      </c>
      <c r="AA5433" s="316" t="str">
        <f t="shared" si="35"/>
        <v>INSERT INTO UPK.upk_k40.m_k60_buhin_no (data_id, buhin_no, created_date, created_tantou_id) VALUES (1404, '75177 1JA0A', GETDATE(), 999);</v>
      </c>
    </row>
    <row r="5434" spans="26:27">
      <c r="Z5434" s="631">
        <v>115</v>
      </c>
      <c r="AA5434" s="316" t="str">
        <f t="shared" si="35"/>
        <v>INSERT INTO UPK.upk_k40.m_k60_buhin_no (data_id, buhin_no, created_date, created_tantou_id) VALUES (1405, '76548 6AX0A', GETDATE(), 999);</v>
      </c>
    </row>
    <row r="5435" spans="26:27">
      <c r="Z5435" s="631">
        <v>116</v>
      </c>
      <c r="AA5435" s="316" t="str">
        <f t="shared" si="35"/>
        <v>INSERT INTO UPK.upk_k40.m_k60_buhin_no (data_id, buhin_no, created_date, created_tantou_id) VALUES (1406, '76549 6AX0A', GETDATE(), 999);</v>
      </c>
    </row>
    <row r="5436" spans="26:27">
      <c r="Z5436" s="631">
        <v>117</v>
      </c>
      <c r="AA5436" s="316" t="str">
        <f t="shared" si="35"/>
        <v>INSERT INTO UPK.upk_k40.m_k60_buhin_no (data_id, buhin_no, created_date, created_tantou_id) VALUES (1407, '74283 3XA0A', GETDATE(), 999);</v>
      </c>
    </row>
    <row r="5437" spans="26:27">
      <c r="Z5437" s="631">
        <v>118</v>
      </c>
      <c r="AA5437" s="316" t="str">
        <f t="shared" si="35"/>
        <v>INSERT INTO UPK.upk_k40.m_k60_buhin_no (data_id, buhin_no, created_date, created_tantou_id) VALUES (1408, '74283 3XA0B', GETDATE(), 999);</v>
      </c>
    </row>
    <row r="5438" spans="26:27">
      <c r="Z5438" s="631">
        <v>119</v>
      </c>
      <c r="AA5438" s="316" t="str">
        <f t="shared" si="35"/>
        <v>INSERT INTO UPK.upk_k40.m_k60_buhin_no (data_id, buhin_no, created_date, created_tantou_id) VALUES (1409, '74322 5YJ0A', GETDATE(), 999);</v>
      </c>
    </row>
    <row r="5439" spans="26:27">
      <c r="Z5439" s="631">
        <v>120</v>
      </c>
      <c r="AA5439" s="316" t="str">
        <f t="shared" si="35"/>
        <v>INSERT INTO UPK.upk_k40.m_k60_buhin_no (data_id, buhin_no, created_date, created_tantou_id) VALUES (1410, '75112 3XA0A', GETDATE(), 999);</v>
      </c>
    </row>
    <row r="5440" spans="26:27">
      <c r="Z5440" s="631">
        <v>121</v>
      </c>
      <c r="AA5440" s="316" t="str">
        <f t="shared" si="35"/>
        <v>INSERT INTO UPK.upk_k40.m_k60_buhin_no (data_id, buhin_no, created_date, created_tantou_id) VALUES (1411, '75113 3XA0A', GETDATE(), 999);</v>
      </c>
    </row>
    <row r="5441" spans="26:27">
      <c r="Z5441" s="631">
        <v>122</v>
      </c>
      <c r="AA5441" s="316" t="str">
        <f t="shared" si="35"/>
        <v>INSERT INTO UPK.upk_k40.m_k60_buhin_no (data_id, buhin_no, created_date, created_tantou_id) VALUES (1412, '75112 3XE0A', GETDATE(), 999);</v>
      </c>
    </row>
    <row r="5442" spans="26:27">
      <c r="Z5442" s="631">
        <v>123</v>
      </c>
      <c r="AA5442" s="316" t="str">
        <f t="shared" si="35"/>
        <v>INSERT INTO UPK.upk_k40.m_k60_buhin_no (data_id, buhin_no, created_date, created_tantou_id) VALUES (1413, '75113 3XE0A', GETDATE(), 999);</v>
      </c>
    </row>
    <row r="5443" spans="26:27">
      <c r="Z5443" s="631">
        <v>124</v>
      </c>
      <c r="AA5443" s="316" t="str">
        <f t="shared" si="35"/>
        <v>INSERT INTO UPK.upk_k40.m_k60_buhin_no (data_id, buhin_no, created_date, created_tantou_id) VALUES (1414, '75422 5YJ0A', GETDATE(), 999);</v>
      </c>
    </row>
    <row r="5444" spans="26:27">
      <c r="Z5444" s="631">
        <v>125</v>
      </c>
      <c r="AA5444" s="316" t="str">
        <f t="shared" si="35"/>
        <v>INSERT INTO UPK.upk_k40.m_k60_buhin_no (data_id, buhin_no, created_date, created_tantou_id) VALUES (1415, '75422 5YJ2A', GETDATE(), 999);</v>
      </c>
    </row>
    <row r="5445" spans="26:27">
      <c r="Z5445" s="631">
        <v>126</v>
      </c>
      <c r="AA5445" s="316" t="str">
        <f t="shared" si="35"/>
        <v>INSERT INTO UPK.upk_k40.m_k60_buhin_no (data_id, buhin_no, created_date, created_tantou_id) VALUES (1416, '17285 5YJ0A01', GETDATE(), 999);</v>
      </c>
    </row>
    <row r="5446" spans="26:27">
      <c r="Z5446" s="631">
        <v>127</v>
      </c>
      <c r="AA5446" s="316" t="str">
        <f t="shared" si="35"/>
        <v>INSERT INTO UPK.upk_k40.m_k60_buhin_no (data_id, buhin_no, created_date, created_tantou_id) VALUES (1417, '765M2 3XA0A', GETDATE(), 999);</v>
      </c>
    </row>
    <row r="5447" spans="26:27">
      <c r="Z5447" s="631">
        <v>128</v>
      </c>
      <c r="AA5447" s="316" t="str">
        <f t="shared" si="35"/>
        <v>INSERT INTO UPK.upk_k40.m_k60_buhin_no (data_id, buhin_no, created_date, created_tantou_id) VALUES (1418, '765M3 3XA0A', GETDATE(), 999);</v>
      </c>
    </row>
    <row r="5448" spans="26:27">
      <c r="Z5448" s="631">
        <v>129</v>
      </c>
      <c r="AA5448" s="316" t="str">
        <f t="shared" ref="AA5448:AA5511" si="36">$Y$5318&amp;AA4157&amp;", '"&amp;TRIM(AB4157)&amp;"', GETDATE(), 999);"</f>
        <v>INSERT INTO UPK.upk_k40.m_k60_buhin_no (data_id, buhin_no, created_date, created_tantou_id) VALUES (1419, '765M2 3XC0A', GETDATE(), 999);</v>
      </c>
    </row>
    <row r="5449" spans="26:27">
      <c r="Z5449" s="631">
        <v>130</v>
      </c>
      <c r="AA5449" s="316" t="str">
        <f t="shared" si="36"/>
        <v>INSERT INTO UPK.upk_k40.m_k60_buhin_no (data_id, buhin_no, created_date, created_tantou_id) VALUES (1420, '765M3 3XC0A', GETDATE(), 999);</v>
      </c>
    </row>
    <row r="5450" spans="26:27">
      <c r="Z5450" s="631">
        <v>131</v>
      </c>
      <c r="AA5450" s="316" t="str">
        <f t="shared" si="36"/>
        <v>INSERT INTO UPK.upk_k40.m_k60_buhin_no (data_id, buhin_no, created_date, created_tantou_id) VALUES (1421, '77532 3XA2CUF', GETDATE(), 999);</v>
      </c>
    </row>
    <row r="5451" spans="26:27">
      <c r="Z5451" s="631">
        <v>132</v>
      </c>
      <c r="AA5451" s="316" t="str">
        <f t="shared" si="36"/>
        <v>INSERT INTO UPK.upk_k40.m_k60_buhin_no (data_id, buhin_no, created_date, created_tantou_id) VALUES (1422, '77533 3YF2BUF', GETDATE(), 999);</v>
      </c>
    </row>
    <row r="5452" spans="26:27">
      <c r="Z5452" s="631">
        <v>133</v>
      </c>
      <c r="AA5452" s="316" t="str">
        <f t="shared" si="36"/>
        <v>INSERT INTO UPK.upk_k40.m_k60_buhin_no (data_id, buhin_no, created_date, created_tantou_id) VALUES (1423, '77552 3YF2AUF', GETDATE(), 999);</v>
      </c>
    </row>
    <row r="5453" spans="26:27">
      <c r="Z5453" s="631">
        <v>134</v>
      </c>
      <c r="AA5453" s="316" t="str">
        <f t="shared" si="36"/>
        <v>INSERT INTO UPK.upk_k40.m_k60_buhin_no (data_id, buhin_no, created_date, created_tantou_id) VALUES (1424, '77553 3YE2AUF', GETDATE(), 999);</v>
      </c>
    </row>
    <row r="5454" spans="26:27">
      <c r="Z5454" s="631">
        <v>135</v>
      </c>
      <c r="AA5454" s="316" t="str">
        <f t="shared" si="36"/>
        <v>INSERT INTO UPK.upk_k40.m_k60_buhin_no (data_id, buhin_no, created_date, created_tantou_id) VALUES (1425, '77574 3XA0A', GETDATE(), 999);</v>
      </c>
    </row>
    <row r="5455" spans="26:27">
      <c r="Z5455" s="631">
        <v>136</v>
      </c>
      <c r="AA5455" s="316" t="str">
        <f t="shared" si="36"/>
        <v>INSERT INTO UPK.upk_k40.m_k60_buhin_no (data_id, buhin_no, created_date, created_tantou_id) VALUES (1426, '77575 3XA0A', GETDATE(), 999);</v>
      </c>
    </row>
    <row r="5456" spans="26:27">
      <c r="Z5456" s="631">
        <v>137</v>
      </c>
      <c r="AA5456" s="316" t="str">
        <f t="shared" si="36"/>
        <v>INSERT INTO UPK.upk_k40.m_k60_buhin_no (data_id, buhin_no, created_date, created_tantou_id) VALUES (1427, '76232 3XA0A', GETDATE(), 999);</v>
      </c>
    </row>
    <row r="5457" spans="26:27">
      <c r="Z5457" s="631">
        <v>138</v>
      </c>
      <c r="AA5457" s="316" t="str">
        <f t="shared" si="36"/>
        <v>INSERT INTO UPK.upk_k40.m_k60_buhin_no (data_id, buhin_no, created_date, created_tantou_id) VALUES (1428, '76232 3XJ0A', GETDATE(), 999);</v>
      </c>
    </row>
    <row r="5458" spans="26:27">
      <c r="Z5458" s="631">
        <v>139</v>
      </c>
      <c r="AA5458" s="316" t="str">
        <f t="shared" si="36"/>
        <v>INSERT INTO UPK.upk_k40.m_k60_buhin_no (data_id, buhin_no, created_date, created_tantou_id) VALUES (1429, '76233 3XA0A', GETDATE(), 999);</v>
      </c>
    </row>
    <row r="5459" spans="26:27">
      <c r="Z5459" s="631">
        <v>140</v>
      </c>
      <c r="AA5459" s="316" t="str">
        <f t="shared" si="36"/>
        <v>INSERT INTO UPK.upk_k40.m_k60_buhin_no (data_id, buhin_no, created_date, created_tantou_id) VALUES (1430, '76233 3XJ0A', GETDATE(), 999);</v>
      </c>
    </row>
    <row r="5460" spans="26:27">
      <c r="Z5460" s="631">
        <v>141</v>
      </c>
      <c r="AA5460" s="316" t="str">
        <f t="shared" si="36"/>
        <v>INSERT INTO UPK.upk_k40.m_k60_buhin_no (data_id, buhin_no, created_date, created_tantou_id) VALUES (1431, '76272 3VA0A', GETDATE(), 999);</v>
      </c>
    </row>
    <row r="5461" spans="26:27">
      <c r="Z5461" s="631">
        <v>142</v>
      </c>
      <c r="AA5461" s="316" t="str">
        <f t="shared" si="36"/>
        <v>INSERT INTO UPK.upk_k40.m_k60_buhin_no (data_id, buhin_no, created_date, created_tantou_id) VALUES (1432, '76273 3VA0A', GETDATE(), 999);</v>
      </c>
    </row>
    <row r="5462" spans="26:27">
      <c r="Z5462" s="631">
        <v>143</v>
      </c>
      <c r="AA5462" s="316" t="str">
        <f t="shared" si="36"/>
        <v>INSERT INTO UPK.upk_k40.m_k60_buhin_no (data_id, buhin_no, created_date, created_tantou_id) VALUES (1433, '76332/3 3VA0A', GETDATE(), 999);</v>
      </c>
    </row>
    <row r="5463" spans="26:27">
      <c r="Z5463" s="631">
        <v>144</v>
      </c>
      <c r="AA5463" s="316" t="str">
        <f t="shared" si="36"/>
        <v>INSERT INTO UPK.upk_k40.m_k60_buhin_no (data_id, buhin_no, created_date, created_tantou_id) VALUES (1434, '66312 3VA1C', GETDATE(), 999);</v>
      </c>
    </row>
    <row r="5464" spans="26:27">
      <c r="Z5464" s="631">
        <v>145</v>
      </c>
      <c r="AA5464" s="316" t="str">
        <f t="shared" si="36"/>
        <v>INSERT INTO UPK.upk_k40.m_k60_buhin_no (data_id, buhin_no, created_date, created_tantou_id) VALUES (1435, '66312 5WK1C', GETDATE(), 999);</v>
      </c>
    </row>
    <row r="5465" spans="26:27">
      <c r="Z5465" s="631">
        <v>146</v>
      </c>
      <c r="AA5465" s="316" t="str">
        <f t="shared" si="36"/>
        <v>INSERT INTO UPK.upk_k40.m_k60_buhin_no (data_id, buhin_no, created_date, created_tantou_id) VALUES (1436, '80118/9 3VA0A', GETDATE(), 999);</v>
      </c>
    </row>
    <row r="5466" spans="26:27">
      <c r="Z5466" s="631">
        <v>147</v>
      </c>
      <c r="AA5466" s="316" t="str">
        <f t="shared" si="36"/>
        <v>INSERT INTO UPK.upk_k40.m_k60_buhin_no (data_id, buhin_no, created_date, created_tantou_id) VALUES (1437, '76316/7 3VA0A', GETDATE(), 999);</v>
      </c>
    </row>
    <row r="5467" spans="26:27">
      <c r="Z5467" s="631">
        <v>148</v>
      </c>
      <c r="AA5467" s="316" t="str">
        <f t="shared" si="36"/>
        <v>INSERT INTO UPK.upk_k40.m_k60_buhin_no (data_id, buhin_no, created_date, created_tantou_id) VALUES (1438, '75632 3VA0A', GETDATE(), 999);</v>
      </c>
    </row>
    <row r="5468" spans="26:27">
      <c r="Z5468" s="631">
        <v>149</v>
      </c>
      <c r="AA5468" s="316" t="str">
        <f t="shared" si="36"/>
        <v>INSERT INTO UPK.upk_k40.m_k60_buhin_no (data_id, buhin_no, created_date, created_tantou_id) VALUES (1439, '75652 3VA0A', GETDATE(), 999);</v>
      </c>
    </row>
    <row r="5469" spans="26:27">
      <c r="Z5469" s="631">
        <v>150</v>
      </c>
      <c r="AA5469" s="316" t="str">
        <f t="shared" si="36"/>
        <v>INSERT INTO UPK.upk_k40.m_k60_buhin_no (data_id, buhin_no, created_date, created_tantou_id) VALUES (1440, '755C4/5 3VA0A', GETDATE(), 999);</v>
      </c>
    </row>
    <row r="5470" spans="26:27">
      <c r="Z5470" s="631">
        <v>151</v>
      </c>
      <c r="AA5470" s="316" t="str">
        <f t="shared" si="36"/>
        <v>INSERT INTO UPK.upk_k40.m_k60_buhin_no (data_id, buhin_no, created_date, created_tantou_id) VALUES (1441, '64122/3 4CB0A', GETDATE(), 999);</v>
      </c>
    </row>
    <row r="5471" spans="26:27">
      <c r="Z5471" s="631">
        <v>152</v>
      </c>
      <c r="AA5471" s="316" t="str">
        <f t="shared" si="36"/>
        <v>INSERT INTO UPK.upk_k40.m_k60_buhin_no (data_id, buhin_no, created_date, created_tantou_id) VALUES (1442, '64122/3 4CB0A-E', GETDATE(), 999);</v>
      </c>
    </row>
    <row r="5472" spans="26:27">
      <c r="Z5472" s="631">
        <v>153</v>
      </c>
      <c r="AA5472" s="316" t="str">
        <f t="shared" si="36"/>
        <v>INSERT INTO UPK.upk_k40.m_k60_buhin_no (data_id, buhin_no, created_date, created_tantou_id) VALUES (1443, '64184/5 4CB0A', GETDATE(), 999);</v>
      </c>
    </row>
    <row r="5473" spans="26:27">
      <c r="Z5473" s="631">
        <v>154</v>
      </c>
      <c r="AA5473" s="316" t="str">
        <f t="shared" si="36"/>
        <v>INSERT INTO UPK.upk_k40.m_k60_buhin_no (data_id, buhin_no, created_date, created_tantou_id) VALUES (1444, '66312 4CB0A', GETDATE(), 999);</v>
      </c>
    </row>
    <row r="5474" spans="26:27">
      <c r="Z5474" s="631">
        <v>155</v>
      </c>
      <c r="AA5474" s="316" t="str">
        <f t="shared" si="36"/>
        <v>INSERT INTO UPK.upk_k40.m_k60_buhin_no (data_id, buhin_no, created_date, created_tantou_id) VALUES (1445, '74516/7 4CE0A', GETDATE(), 999);</v>
      </c>
    </row>
    <row r="5475" spans="26:27">
      <c r="Z5475" s="631">
        <v>156</v>
      </c>
      <c r="AA5475" s="316" t="str">
        <f t="shared" si="36"/>
        <v>INSERT INTO UPK.upk_k40.m_k60_buhin_no (data_id, buhin_no, created_date, created_tantou_id) VALUES (1446, '74516/7 4CE0A-E', GETDATE(), 999);</v>
      </c>
    </row>
    <row r="5476" spans="26:27">
      <c r="Z5476" s="631">
        <v>157</v>
      </c>
      <c r="AA5476" s="316" t="str">
        <f t="shared" si="36"/>
        <v>INSERT INTO UPK.upk_k40.m_k60_buhin_no (data_id, buhin_no, created_date, created_tantou_id) VALUES (1447, '74516/7 4CE1A', GETDATE(), 999);</v>
      </c>
    </row>
    <row r="5477" spans="26:27">
      <c r="Z5477" s="631">
        <v>158</v>
      </c>
      <c r="AA5477" s="316" t="str">
        <f t="shared" si="36"/>
        <v>INSERT INTO UPK.upk_k40.m_k60_buhin_no (data_id, buhin_no, created_date, created_tantou_id) VALUES (1448, '76218/9 4CC0A', GETDATE(), 999);</v>
      </c>
    </row>
    <row r="5478" spans="26:27">
      <c r="Z5478" s="631">
        <v>159</v>
      </c>
      <c r="AA5478" s="316" t="str">
        <f t="shared" si="36"/>
        <v>INSERT INTO UPK.upk_k40.m_k60_buhin_no (data_id, buhin_no, created_date, created_tantou_id) VALUES (1449, '76232/3 4CC0A', GETDATE(), 999);</v>
      </c>
    </row>
    <row r="5479" spans="26:27">
      <c r="Z5479" s="631">
        <v>160</v>
      </c>
      <c r="AA5479" s="316" t="str">
        <f t="shared" si="36"/>
        <v>INSERT INTO UPK.upk_k40.m_k60_buhin_no (data_id, buhin_no, created_date, created_tantou_id) VALUES (1450, '76242 4CB0A', GETDATE(), 999);</v>
      </c>
    </row>
    <row r="5480" spans="26:27">
      <c r="Z5480" s="631">
        <v>161</v>
      </c>
      <c r="AA5480" s="316" t="str">
        <f t="shared" si="36"/>
        <v>INSERT INTO UPK.upk_k40.m_k60_buhin_no (data_id, buhin_no, created_date, created_tantou_id) VALUES (1451, '76243 4CB0A', GETDATE(), 999);</v>
      </c>
    </row>
    <row r="5481" spans="26:27">
      <c r="Z5481" s="631">
        <v>162</v>
      </c>
      <c r="AA5481" s="316" t="str">
        <f t="shared" si="36"/>
        <v>INSERT INTO UPK.upk_k40.m_k60_buhin_no (data_id, buhin_no, created_date, created_tantou_id) VALUES (1452, '76272 4CC0A', GETDATE(), 999);</v>
      </c>
    </row>
    <row r="5482" spans="26:27">
      <c r="Z5482" s="631">
        <v>163</v>
      </c>
      <c r="AA5482" s="316" t="str">
        <f t="shared" si="36"/>
        <v>INSERT INTO UPK.upk_k40.m_k60_buhin_no (data_id, buhin_no, created_date, created_tantou_id) VALUES (1453, '76273 4CC0A', GETDATE(), 999);</v>
      </c>
    </row>
    <row r="5483" spans="26:27">
      <c r="Z5483" s="631">
        <v>164</v>
      </c>
      <c r="AA5483" s="316" t="str">
        <f t="shared" si="36"/>
        <v>INSERT INTO UPK.upk_k40.m_k60_buhin_no (data_id, buhin_no, created_date, created_tantou_id) VALUES (1454, '76426 4CC0A', GETDATE(), 999);</v>
      </c>
    </row>
    <row r="5484" spans="26:27">
      <c r="Z5484" s="631">
        <v>165</v>
      </c>
      <c r="AA5484" s="316" t="str">
        <f t="shared" si="36"/>
        <v>INSERT INTO UPK.upk_k40.m_k60_buhin_no (data_id, buhin_no, created_date, created_tantou_id) VALUES (1455, '76427 4CC0A', GETDATE(), 999);</v>
      </c>
    </row>
    <row r="5485" spans="26:27">
      <c r="Z5485" s="631">
        <v>166</v>
      </c>
      <c r="AA5485" s="316" t="str">
        <f t="shared" si="36"/>
        <v>INSERT INTO UPK.upk_k40.m_k60_buhin_no (data_id, buhin_no, created_date, created_tantou_id) VALUES (1456, '64112/3 5TA0A', GETDATE(), 999);</v>
      </c>
    </row>
    <row r="5486" spans="26:27">
      <c r="Z5486" s="631">
        <v>167</v>
      </c>
      <c r="AA5486" s="316" t="str">
        <f t="shared" si="36"/>
        <v>INSERT INTO UPK.upk_k40.m_k60_buhin_no (data_id, buhin_no, created_date, created_tantou_id) VALUES (1457, '67413 5TA0A', GETDATE(), 999);</v>
      </c>
    </row>
    <row r="5487" spans="26:27">
      <c r="Z5487" s="631">
        <v>168</v>
      </c>
      <c r="AA5487" s="316" t="str">
        <f t="shared" si="36"/>
        <v>INSERT INTO UPK.upk_k40.m_k60_buhin_no (data_id, buhin_no, created_date, created_tantou_id) VALUES (1458, '75534/5 5TA0A', GETDATE(), 999);</v>
      </c>
    </row>
    <row r="5488" spans="26:27">
      <c r="Z5488" s="631">
        <v>169</v>
      </c>
      <c r="AA5488" s="316" t="str">
        <f t="shared" si="36"/>
        <v>INSERT INTO UPK.upk_k40.m_k60_buhin_no (data_id, buhin_no, created_date, created_tantou_id) VALUES (1459, '75682/3 5TA0A', GETDATE(), 999);</v>
      </c>
    </row>
    <row r="5489" spans="26:27">
      <c r="Z5489" s="631">
        <v>170</v>
      </c>
      <c r="AA5489" s="316" t="str">
        <f t="shared" si="36"/>
        <v>INSERT INTO UPK.upk_k40.m_k60_buhin_no (data_id, buhin_no, created_date, created_tantou_id) VALUES (1460, '76242/3 5TA0A', GETDATE(), 999);</v>
      </c>
    </row>
    <row r="5490" spans="26:27">
      <c r="Z5490" s="631">
        <v>171</v>
      </c>
      <c r="AA5490" s="316" t="str">
        <f t="shared" si="36"/>
        <v>INSERT INTO UPK.upk_k40.m_k60_buhin_no (data_id, buhin_no, created_date, created_tantou_id) VALUES (1461, '76242/3 5TA1A', GETDATE(), 999);</v>
      </c>
    </row>
    <row r="5491" spans="26:27">
      <c r="Z5491" s="631">
        <v>172</v>
      </c>
      <c r="AA5491" s="316" t="str">
        <f t="shared" si="36"/>
        <v>INSERT INTO UPK.upk_k40.m_k60_buhin_no (data_id, buhin_no, created_date, created_tantou_id) VALUES (1462, '64184/5 6MA0A', GETDATE(), 999);</v>
      </c>
    </row>
    <row r="5492" spans="26:27">
      <c r="Z5492" s="631">
        <v>173</v>
      </c>
      <c r="AA5492" s="316" t="str">
        <f t="shared" si="36"/>
        <v>INSERT INTO UPK.upk_k40.m_k60_buhin_no (data_id, buhin_no, created_date, created_tantou_id) VALUES (1463, '74516/7 6FM0A', GETDATE(), 999);</v>
      </c>
    </row>
    <row r="5493" spans="26:27">
      <c r="Z5493" s="631">
        <v>174</v>
      </c>
      <c r="AA5493" s="316" t="str">
        <f t="shared" si="36"/>
        <v>INSERT INTO UPK.upk_k40.m_k60_buhin_no (data_id, buhin_no, created_date, created_tantou_id) VALUES (1464, '74516/7 6MA0A', GETDATE(), 999);</v>
      </c>
    </row>
    <row r="5494" spans="26:27">
      <c r="Z5494" s="631">
        <v>175</v>
      </c>
      <c r="AA5494" s="316" t="str">
        <f t="shared" si="36"/>
        <v>INSERT INTO UPK.upk_k40.m_k60_buhin_no (data_id, buhin_no, created_date, created_tantou_id) VALUES (1465, '75528/9 6MA0A', GETDATE(), 999);</v>
      </c>
    </row>
    <row r="5495" spans="26:27">
      <c r="Z5495" s="631">
        <v>176</v>
      </c>
      <c r="AA5495" s="316" t="str">
        <f t="shared" si="36"/>
        <v>INSERT INTO UPK.upk_k40.m_k60_buhin_no (data_id, buhin_no, created_date, created_tantou_id) VALUES (1466, '76456/7 6MA0A', GETDATE(), 999);</v>
      </c>
    </row>
    <row r="5496" spans="26:27">
      <c r="Z5496" s="631">
        <v>177</v>
      </c>
      <c r="AA5496" s="316" t="str">
        <f t="shared" si="36"/>
        <v>INSERT INTO UPK.upk_k40.m_k60_buhin_no (data_id, buhin_no, created_date, created_tantou_id) VALUES (1467, '76483 6MA0A', GETDATE(), 999);</v>
      </c>
    </row>
    <row r="5497" spans="26:27">
      <c r="Z5497" s="631">
        <v>178</v>
      </c>
      <c r="AA5497" s="316" t="str">
        <f t="shared" si="36"/>
        <v>INSERT INTO UPK.upk_k40.m_k60_buhin_no (data_id, buhin_no, created_date, created_tantou_id) VALUES (1468, '76742/3 6MA0A', GETDATE(), 999);</v>
      </c>
    </row>
    <row r="5498" spans="26:27">
      <c r="Z5498" s="631">
        <v>179</v>
      </c>
      <c r="AA5498" s="316" t="str">
        <f t="shared" si="36"/>
        <v>INSERT INTO UPK.upk_k40.m_k60_buhin_no (data_id, buhin_no, created_date, created_tantou_id) VALUES (1469, '76332/3 4CC1A', GETDATE(), 999);</v>
      </c>
    </row>
    <row r="5499" spans="26:27">
      <c r="Z5499" s="631">
        <v>180</v>
      </c>
      <c r="AA5499" s="316" t="str">
        <f t="shared" si="36"/>
        <v>INSERT INTO UPK.upk_k40.m_k60_buhin_no (data_id, buhin_no, created_date, created_tantou_id) VALUES (1470, '75662/3 5TL0A', GETDATE(), 999);</v>
      </c>
    </row>
    <row r="5500" spans="26:27">
      <c r="Z5500" s="631">
        <v>181</v>
      </c>
      <c r="AA5500" s="316" t="str">
        <f t="shared" si="36"/>
        <v>INSERT INTO UPK.upk_k40.m_k60_buhin_no (data_id, buhin_no, created_date, created_tantou_id) VALUES (1471, '76456/7 6MR0A', GETDATE(), 999);</v>
      </c>
    </row>
    <row r="5501" spans="26:27">
      <c r="Z5501" s="631">
        <v>182</v>
      </c>
      <c r="AA5501" s="316" t="str">
        <f t="shared" si="36"/>
        <v>INSERT INTO UPK.upk_k40.m_k60_buhin_no (data_id, buhin_no, created_date, created_tantou_id) VALUES (1472, '78118/9 6MA0AUF', GETDATE(), 999);</v>
      </c>
    </row>
    <row r="5502" spans="26:27">
      <c r="Z5502" s="631">
        <v>183</v>
      </c>
      <c r="AA5502" s="316" t="str">
        <f t="shared" si="36"/>
        <v>INSERT INTO UPK.upk_k40.m_k60_buhin_no (data_id, buhin_no, created_date, created_tantou_id) VALUES (1473, '64112/3 6RA0A', GETDATE(), 999);</v>
      </c>
    </row>
    <row r="5503" spans="26:27">
      <c r="Z5503" s="631">
        <v>184</v>
      </c>
      <c r="AA5503" s="316" t="str">
        <f t="shared" si="36"/>
        <v>INSERT INTO UPK.upk_k40.m_k60_buhin_no (data_id, buhin_no, created_date, created_tantou_id) VALUES (1474, '64122/3 6RA0A', GETDATE(), 999);</v>
      </c>
    </row>
    <row r="5504" spans="26:27">
      <c r="Z5504" s="631">
        <v>185</v>
      </c>
      <c r="AA5504" s="316" t="str">
        <f t="shared" si="36"/>
        <v>INSERT INTO UPK.upk_k40.m_k60_buhin_no (data_id, buhin_no, created_date, created_tantou_id) VALUES (1475, '5220A M7400/M7300', GETDATE(), 999);</v>
      </c>
    </row>
    <row r="5505" spans="26:27">
      <c r="Z5505" s="631">
        <v>186</v>
      </c>
      <c r="AA5505" s="316" t="str">
        <f t="shared" si="36"/>
        <v>INSERT INTO UPK.upk_k40.m_k60_buhin_no (data_id, buhin_no, created_date, created_tantou_id) VALUES (1476, '64182/3 6RA0A', GETDATE(), 999);</v>
      </c>
    </row>
    <row r="5506" spans="26:27">
      <c r="Z5506" s="631">
        <v>187</v>
      </c>
      <c r="AA5506" s="316" t="str">
        <f t="shared" si="36"/>
        <v>INSERT INTO UPK.upk_k40.m_k60_buhin_no (data_id, buhin_no, created_date, created_tantou_id) VALUES (1477, '66319 6RA0A', GETDATE(), 999);</v>
      </c>
    </row>
    <row r="5507" spans="26:27">
      <c r="Z5507" s="631">
        <v>188</v>
      </c>
      <c r="AA5507" s="316" t="str">
        <f t="shared" si="36"/>
        <v>INSERT INTO UPK.upk_k40.m_k60_buhin_no (data_id, buhin_no, created_date, created_tantou_id) VALUES (1478, '66362 6RA0A', GETDATE(), 999);</v>
      </c>
    </row>
    <row r="5508" spans="26:27">
      <c r="Z5508" s="631">
        <v>189</v>
      </c>
      <c r="AA5508" s="316" t="str">
        <f t="shared" si="36"/>
        <v>INSERT INTO UPK.upk_k40.m_k60_buhin_no (data_id, buhin_no, created_date, created_tantou_id) VALUES (1479, '67466/7 6RA0A', GETDATE(), 999);</v>
      </c>
    </row>
    <row r="5509" spans="26:27">
      <c r="Z5509" s="631">
        <v>190</v>
      </c>
      <c r="AA5509" s="316" t="str">
        <f t="shared" si="36"/>
        <v>INSERT INTO UPK.upk_k40.m_k60_buhin_no (data_id, buhin_no, created_date, created_tantou_id) VALUES (1480, '74516 6RA0A', GETDATE(), 999);</v>
      </c>
    </row>
    <row r="5510" spans="26:27">
      <c r="Z5510" s="631">
        <v>191</v>
      </c>
      <c r="AA5510" s="316" t="str">
        <f t="shared" si="36"/>
        <v>INSERT INTO UPK.upk_k40.m_k60_buhin_no (data_id, buhin_no, created_date, created_tantou_id) VALUES (1481, '5253B Y6400', GETDATE(), 999);</v>
      </c>
    </row>
    <row r="5511" spans="26:27">
      <c r="Z5511" s="631">
        <v>192</v>
      </c>
      <c r="AA5511" s="316" t="str">
        <f t="shared" si="36"/>
        <v>INSERT INTO UPK.upk_k40.m_k60_buhin_no (data_id, buhin_no, created_date, created_tantou_id) VALUES (1482, '75186/7 6RA0A', GETDATE(), 999);</v>
      </c>
    </row>
    <row r="5512" spans="26:27">
      <c r="Z5512" s="631">
        <v>193</v>
      </c>
      <c r="AA5512" s="316" t="str">
        <f t="shared" ref="AA5512:AA5575" si="37">$Y$5318&amp;AA4221&amp;", '"&amp;TRIM(AB4221)&amp;"', GETDATE(), 999);"</f>
        <v>INSERT INTO UPK.upk_k40.m_k60_buhin_no (data_id, buhin_no, created_date, created_tantou_id) VALUES (1483, '751B0/1 6RA0A', GETDATE(), 999);</v>
      </c>
    </row>
    <row r="5513" spans="26:27">
      <c r="Z5513" s="631">
        <v>194</v>
      </c>
      <c r="AA5513" s="316" t="str">
        <f t="shared" si="37"/>
        <v>INSERT INTO UPK.upk_k40.m_k60_buhin_no (data_id, buhin_no, created_date, created_tantou_id) VALUES (1484, '5253 CG9800/BY9300', GETDATE(), 999);</v>
      </c>
    </row>
    <row r="5514" spans="26:27">
      <c r="Z5514" s="631">
        <v>195</v>
      </c>
      <c r="AA5514" s="316" t="str">
        <f t="shared" si="37"/>
        <v>INSERT INTO UPK.upk_k40.m_k60_buhin_no (data_id, buhin_no, created_date, created_tantou_id) VALUES (1485, '75262/3 6RA0A', GETDATE(), 999);</v>
      </c>
    </row>
    <row r="5515" spans="26:27">
      <c r="Z5515" s="631">
        <v>196</v>
      </c>
      <c r="AA5515" s="316" t="str">
        <f t="shared" si="37"/>
        <v>INSERT INTO UPK.upk_k40.m_k60_buhin_no (data_id, buhin_no, created_date, created_tantou_id) VALUES (1486, '5220A M8400/M8300', GETDATE(), 999);</v>
      </c>
    </row>
    <row r="5516" spans="26:27">
      <c r="Z5516" s="631">
        <v>197</v>
      </c>
      <c r="AA5516" s="316" t="str">
        <f t="shared" si="37"/>
        <v>INSERT INTO UPK.upk_k40.m_k60_buhin_no (data_id, buhin_no, created_date, created_tantou_id) VALUES (1487, '75494/5 6RA0A', GETDATE(), 999);</v>
      </c>
    </row>
    <row r="5517" spans="26:27">
      <c r="Z5517" s="631">
        <v>198</v>
      </c>
      <c r="AA5517" s="316" t="str">
        <f t="shared" si="37"/>
        <v>INSERT INTO UPK.upk_k40.m_k60_buhin_no (data_id, buhin_no, created_date, created_tantou_id) VALUES (1488, '5253C A5800/A5700', GETDATE(), 999);</v>
      </c>
    </row>
    <row r="5518" spans="26:27">
      <c r="Z5518" s="631">
        <v>199</v>
      </c>
      <c r="AA5518" s="316" t="str">
        <f t="shared" si="37"/>
        <v>INSERT INTO UPK.upk_k40.m_k60_buhin_no (data_id, buhin_no, created_date, created_tantou_id) VALUES (1489, '75522/3 6RA0A', GETDATE(), 999);</v>
      </c>
    </row>
    <row r="5519" spans="26:27">
      <c r="Z5519" s="631">
        <v>200</v>
      </c>
      <c r="AA5519" s="316" t="str">
        <f t="shared" si="37"/>
        <v>INSERT INTO UPK.upk_k40.m_k60_buhin_no (data_id, buhin_no, created_date, created_tantou_id) VALUES (1490, '5253C A9600/A9500', GETDATE(), 999);</v>
      </c>
    </row>
    <row r="5520" spans="26:27">
      <c r="Z5520" s="631">
        <v>201</v>
      </c>
      <c r="AA5520" s="316" t="str">
        <f t="shared" si="37"/>
        <v>INSERT INTO UPK.upk_k40.m_k60_buhin_no (data_id, buhin_no, created_date, created_tantou_id) VALUES (1491, '75632 6RA0A', GETDATE(), 999);</v>
      </c>
    </row>
    <row r="5521" spans="26:27">
      <c r="Z5521" s="631">
        <v>202</v>
      </c>
      <c r="AA5521" s="316" t="str">
        <f t="shared" si="37"/>
        <v>INSERT INTO UPK.upk_k40.m_k60_buhin_no (data_id, buhin_no, created_date, created_tantou_id) VALUES (1492, '5253B M5600', GETDATE(), 999);</v>
      </c>
    </row>
    <row r="5522" spans="26:27">
      <c r="Z5522" s="631">
        <v>203</v>
      </c>
      <c r="AA5522" s="316" t="str">
        <f t="shared" si="37"/>
        <v>INSERT INTO UPK.upk_k40.m_k60_buhin_no (data_id, buhin_no, created_date, created_tantou_id) VALUES (1493, '75632 6RA3A', GETDATE(), 999);</v>
      </c>
    </row>
    <row r="5523" spans="26:27">
      <c r="Z5523" s="631">
        <v>204</v>
      </c>
      <c r="AA5523" s="316" t="str">
        <f t="shared" si="37"/>
        <v>INSERT INTO UPK.upk_k40.m_k60_buhin_no (data_id, buhin_no, created_date, created_tantou_id) VALUES (1494, '5253C C9700', GETDATE(), 999);</v>
      </c>
    </row>
    <row r="5524" spans="26:27">
      <c r="Z5524" s="631">
        <v>205</v>
      </c>
      <c r="AA5524" s="316" t="str">
        <f t="shared" si="37"/>
        <v>INSERT INTO UPK.upk_k40.m_k60_buhin_no (data_id, buhin_no, created_date, created_tantou_id) VALUES (1495, '75942/3 6RA1A', GETDATE(), 999);</v>
      </c>
    </row>
    <row r="5525" spans="26:27">
      <c r="Z5525" s="631">
        <v>206</v>
      </c>
      <c r="AA5525" s="316" t="str">
        <f t="shared" si="37"/>
        <v>INSERT INTO UPK.upk_k40.m_k60_buhin_no (data_id, buhin_no, created_date, created_tantou_id) VALUES (1496, '5220A N0200/N0100', GETDATE(), 999);</v>
      </c>
    </row>
    <row r="5526" spans="26:27">
      <c r="Z5526" s="631">
        <v>207</v>
      </c>
      <c r="AA5526" s="316" t="str">
        <f t="shared" si="37"/>
        <v>INSERT INTO UPK.upk_k40.m_k60_buhin_no (data_id, buhin_no, created_date, created_tantou_id) VALUES (1497, '76242/3 6RA0A', GETDATE(), 999);</v>
      </c>
    </row>
    <row r="5527" spans="26:27">
      <c r="Z5527" s="631">
        <v>208</v>
      </c>
      <c r="AA5527" s="316" t="str">
        <f t="shared" si="37"/>
        <v>INSERT INTO UPK.upk_k40.m_k60_buhin_no (data_id, buhin_no, created_date, created_tantou_id) VALUES (1498, '9450C 02200', GETDATE(), 999);</v>
      </c>
    </row>
    <row r="5528" spans="26:27">
      <c r="Z5528" s="631">
        <v>209</v>
      </c>
      <c r="AA5528" s="316" t="str">
        <f t="shared" si="37"/>
        <v>INSERT INTO UPK.upk_k40.m_k60_buhin_no (data_id, buhin_no, created_date, created_tantou_id) VALUES (1499, '5253C D4300', GETDATE(), 999);</v>
      </c>
    </row>
    <row r="5529" spans="26:27">
      <c r="Z5529" s="631">
        <v>210</v>
      </c>
      <c r="AA5529" s="316" t="str">
        <f t="shared" si="37"/>
        <v>INSERT INTO UPK.upk_k40.m_k60_buhin_no (data_id, buhin_no, created_date, created_tantou_id) VALUES (1500, '5253C D5600', GETDATE(), 999);</v>
      </c>
    </row>
    <row r="5530" spans="26:27">
      <c r="Z5530" s="631">
        <v>211</v>
      </c>
      <c r="AA5530" s="316" t="str">
        <f t="shared" si="37"/>
        <v>INSERT INTO UPK.upk_k40.m_k60_buhin_no (data_id, buhin_no, created_date, created_tantou_id) VALUES (1501, '5253C G9700', GETDATE(), 999);</v>
      </c>
    </row>
    <row r="5531" spans="26:27">
      <c r="Z5531" s="631">
        <v>212</v>
      </c>
      <c r="AA5531" s="316" t="str">
        <f t="shared" si="37"/>
        <v>INSERT INTO UPK.upk_k40.m_k60_buhin_no (data_id, buhin_no, created_date, created_tantou_id) VALUES (1502, '5253C Q4100', GETDATE(), 999);</v>
      </c>
    </row>
    <row r="5532" spans="26:27">
      <c r="Z5532" s="631">
        <v>213</v>
      </c>
      <c r="AA5532" s="316" t="str">
        <f t="shared" si="37"/>
        <v>INSERT INTO UPK.upk_k40.m_k60_buhin_no (data_id, buhin_no, created_date, created_tantou_id) VALUES (1503, '5253C Q4200', GETDATE(), 999);</v>
      </c>
    </row>
    <row r="5533" spans="26:27">
      <c r="Z5533" s="631">
        <v>214</v>
      </c>
      <c r="AA5533" s="316" t="str">
        <f t="shared" si="37"/>
        <v>INSERT INTO UPK.upk_k40.m_k60_buhin_no (data_id, buhin_no, created_date, created_tantou_id) VALUES (1504, '5253C Q4300', GETDATE(), 999);</v>
      </c>
    </row>
    <row r="5534" spans="26:27">
      <c r="Z5534" s="631">
        <v>215</v>
      </c>
      <c r="AA5534" s="316" t="str">
        <f t="shared" si="37"/>
        <v>INSERT INTO UPK.upk_k40.m_k60_buhin_no (data_id, buhin_no, created_date, created_tantou_id) VALUES (1505, '64182/3 4M41001', GETDATE(), 999);</v>
      </c>
    </row>
    <row r="5535" spans="26:27">
      <c r="Z5535" s="631">
        <v>216</v>
      </c>
      <c r="AA5535" s="316" t="str">
        <f t="shared" si="37"/>
        <v>INSERT INTO UPK.upk_k40.m_k60_buhin_no (data_id, buhin_no, created_date, created_tantou_id) VALUES (1506, '64182/3 4M410-G', GETDATE(), 999);</v>
      </c>
    </row>
    <row r="5536" spans="26:27">
      <c r="Z5536" s="631">
        <v>217</v>
      </c>
      <c r="AA5536" s="316" t="str">
        <f t="shared" si="37"/>
        <v>INSERT INTO UPK.upk_k40.m_k60_buhin_no (data_id, buhin_no, created_date, created_tantou_id) VALUES (1507, '64182/3 5M01001', GETDATE(), 999);</v>
      </c>
    </row>
    <row r="5537" spans="26:27">
      <c r="Z5537" s="631">
        <v>218</v>
      </c>
      <c r="AA5537" s="316" t="str">
        <f t="shared" si="37"/>
        <v>INSERT INTO UPK.upk_k40.m_k60_buhin_no (data_id, buhin_no, created_date, created_tantou_id) VALUES (1508, '74346 4M400', GETDATE(), 999);</v>
      </c>
    </row>
    <row r="5538" spans="26:27">
      <c r="Z5538" s="631">
        <v>219</v>
      </c>
      <c r="AA5538" s="316" t="str">
        <f t="shared" si="37"/>
        <v>INSERT INTO UPK.upk_k40.m_k60_buhin_no (data_id, buhin_no, created_date, created_tantou_id) VALUES (1509, '74346 4M400-G', GETDATE(), 999);</v>
      </c>
    </row>
    <row r="5539" spans="26:27">
      <c r="Z5539" s="631">
        <v>220</v>
      </c>
      <c r="AA5539" s="316" t="str">
        <f t="shared" si="37"/>
        <v>INSERT INTO UPK.upk_k40.m_k60_buhin_no (data_id, buhin_no, created_date, created_tantou_id) VALUES (1510, '76262 4M400', GETDATE(), 999);</v>
      </c>
    </row>
    <row r="5540" spans="26:27">
      <c r="Z5540" s="631">
        <v>221</v>
      </c>
      <c r="AA5540" s="316" t="str">
        <f t="shared" si="37"/>
        <v>INSERT INTO UPK.upk_k40.m_k60_buhin_no (data_id, buhin_no, created_date, created_tantou_id) VALUES (1511, '76262 4M710', GETDATE(), 999);</v>
      </c>
    </row>
    <row r="5541" spans="26:27">
      <c r="Z5541" s="631">
        <v>222</v>
      </c>
      <c r="AA5541" s="316" t="str">
        <f t="shared" si="37"/>
        <v>INSERT INTO UPK.upk_k40.m_k60_buhin_no (data_id, buhin_no, created_date, created_tantou_id) VALUES (1512, '76263 4M400', GETDATE(), 999);</v>
      </c>
    </row>
    <row r="5542" spans="26:27">
      <c r="Z5542" s="631">
        <v>223</v>
      </c>
      <c r="AA5542" s="316" t="str">
        <f t="shared" si="37"/>
        <v>INSERT INTO UPK.upk_k40.m_k60_buhin_no (data_id, buhin_no, created_date, created_tantou_id) VALUES (1513, '76263 4M710', GETDATE(), 999);</v>
      </c>
    </row>
    <row r="5543" spans="26:27">
      <c r="Z5543" s="631">
        <v>224</v>
      </c>
      <c r="AA5543" s="316" t="str">
        <f t="shared" si="37"/>
        <v>INSERT INTO UPK.upk_k40.m_k60_buhin_no (data_id, buhin_no, created_date, created_tantou_id) VALUES (1514, '76272 4M400', GETDATE(), 999);</v>
      </c>
    </row>
    <row r="5544" spans="26:27">
      <c r="Z5544" s="631">
        <v>225</v>
      </c>
      <c r="AA5544" s="316" t="str">
        <f t="shared" si="37"/>
        <v>INSERT INTO UPK.upk_k40.m_k60_buhin_no (data_id, buhin_no, created_date, created_tantou_id) VALUES (1515, '76272 4M500', GETDATE(), 999);</v>
      </c>
    </row>
    <row r="5545" spans="26:27">
      <c r="Z5545" s="631">
        <v>226</v>
      </c>
      <c r="AA5545" s="316" t="str">
        <f t="shared" si="37"/>
        <v>INSERT INTO UPK.upk_k40.m_k60_buhin_no (data_id, buhin_no, created_date, created_tantou_id) VALUES (1516, '76273 4M400', GETDATE(), 999);</v>
      </c>
    </row>
    <row r="5546" spans="26:27">
      <c r="Z5546" s="631">
        <v>227</v>
      </c>
      <c r="AA5546" s="316" t="str">
        <f t="shared" si="37"/>
        <v>INSERT INTO UPK.upk_k40.m_k60_buhin_no (data_id, buhin_no, created_date, created_tantou_id) VALUES (1517, '76273 4M500', GETDATE(), 999);</v>
      </c>
    </row>
    <row r="5547" spans="26:27">
      <c r="Z5547" s="631">
        <v>228</v>
      </c>
      <c r="AA5547" s="316" t="str">
        <f t="shared" si="37"/>
        <v>INSERT INTO UPK.upk_k40.m_k60_buhin_no (data_id, buhin_no, created_date, created_tantou_id) VALUES (1518, '76316/7 4M500', GETDATE(), 999);</v>
      </c>
    </row>
    <row r="5548" spans="26:27">
      <c r="Z5548" s="631">
        <v>229</v>
      </c>
      <c r="AA5548" s="316" t="str">
        <f t="shared" si="37"/>
        <v>INSERT INTO UPK.upk_k40.m_k60_buhin_no (data_id, buhin_no, created_date, created_tantou_id) VALUES (1519, '76316/7 4M500-B', GETDATE(), 999);</v>
      </c>
    </row>
    <row r="5549" spans="26:27">
      <c r="Z5549" s="631">
        <v>230</v>
      </c>
      <c r="AA5549" s="316" t="str">
        <f t="shared" si="37"/>
        <v>INSERT INTO UPK.upk_k40.m_k60_buhin_no (data_id, buhin_no, created_date, created_tantou_id) VALUES (1520, '76320/1 4M510', GETDATE(), 999);</v>
      </c>
    </row>
    <row r="5550" spans="26:27">
      <c r="Z5550" s="631">
        <v>231</v>
      </c>
      <c r="AA5550" s="316" t="str">
        <f t="shared" si="37"/>
        <v>INSERT INTO UPK.upk_k40.m_k60_buhin_no (data_id, buhin_no, created_date, created_tantou_id) VALUES (1521, '76632 4M400-1', GETDATE(), 999);</v>
      </c>
    </row>
    <row r="5551" spans="26:27">
      <c r="Z5551" s="631">
        <v>232</v>
      </c>
      <c r="AA5551" s="316" t="str">
        <f t="shared" si="37"/>
        <v>INSERT INTO UPK.upk_k40.m_k60_buhin_no (data_id, buhin_no, created_date, created_tantou_id) VALUES (1522, '76633 4M400-1', GETDATE(), 999);</v>
      </c>
    </row>
    <row r="5552" spans="26:27">
      <c r="Z5552" s="631">
        <v>233</v>
      </c>
      <c r="AA5552" s="316" t="str">
        <f t="shared" si="37"/>
        <v>INSERT INTO UPK.upk_k40.m_k60_buhin_no (data_id, buhin_no, created_date, created_tantou_id) VALUES (1523, '76634/5 4M400', GETDATE(), 999);</v>
      </c>
    </row>
    <row r="5553" spans="26:27">
      <c r="Z5553" s="631">
        <v>234</v>
      </c>
      <c r="AA5553" s="316" t="str">
        <f t="shared" si="37"/>
        <v>INSERT INTO UPK.upk_k40.m_k60_buhin_no (data_id, buhin_no, created_date, created_tantou_id) VALUES (1524, '76634/5 4M500', GETDATE(), 999);</v>
      </c>
    </row>
    <row r="5554" spans="26:27">
      <c r="Z5554" s="631">
        <v>235</v>
      </c>
      <c r="AA5554" s="316" t="str">
        <f t="shared" si="37"/>
        <v>INSERT INTO UPK.upk_k40.m_k60_buhin_no (data_id, buhin_no, created_date, created_tantou_id) VALUES (1525, '78142/3 4M500', GETDATE(), 999);</v>
      </c>
    </row>
    <row r="5555" spans="26:27">
      <c r="Z5555" s="631">
        <v>236</v>
      </c>
      <c r="AA5555" s="316" t="str">
        <f t="shared" si="37"/>
        <v>INSERT INTO UPK.upk_k40.m_k60_buhin_no (data_id, buhin_no, created_date, created_tantou_id) VALUES (1526, '82198/9 4M400', GETDATE(), 999);</v>
      </c>
    </row>
    <row r="5556" spans="26:27">
      <c r="Z5556" s="631">
        <v>237</v>
      </c>
      <c r="AA5556" s="316" t="str">
        <f t="shared" si="37"/>
        <v>INSERT INTO UPK.upk_k40.m_k60_buhin_no (data_id, buhin_no, created_date, created_tantou_id) VALUES (1527, '66322/3 8H300', GETDATE(), 999);</v>
      </c>
    </row>
    <row r="5557" spans="26:27">
      <c r="Z5557" s="631">
        <v>238</v>
      </c>
      <c r="AA5557" s="316" t="str">
        <f t="shared" si="37"/>
        <v>INSERT INTO UPK.upk_k40.m_k60_buhin_no (data_id, buhin_no, created_date, created_tantou_id) VALUES (1528, '66322/3 8H900', GETDATE(), 999);</v>
      </c>
    </row>
    <row r="5558" spans="26:27">
      <c r="Z5558" s="631">
        <v>239</v>
      </c>
      <c r="AA5558" s="316" t="str">
        <f t="shared" si="37"/>
        <v>INSERT INTO UPK.upk_k40.m_k60_buhin_no (data_id, buhin_no, created_date, created_tantou_id) VALUES (1529, '67123 8H30001', GETDATE(), 999);</v>
      </c>
    </row>
    <row r="5559" spans="26:27">
      <c r="Z5559" s="631">
        <v>240</v>
      </c>
      <c r="AA5559" s="316" t="str">
        <f t="shared" si="37"/>
        <v>INSERT INTO UPK.upk_k40.m_k60_buhin_no (data_id, buhin_no, created_date, created_tantou_id) VALUES (1530, '67123 8H70001', GETDATE(), 999);</v>
      </c>
    </row>
    <row r="5560" spans="26:27">
      <c r="Z5560" s="631">
        <v>241</v>
      </c>
      <c r="AA5560" s="316" t="str">
        <f t="shared" si="37"/>
        <v>INSERT INTO UPK.upk_k40.m_k60_buhin_no (data_id, buhin_no, created_date, created_tantou_id) VALUES (1531, '67123 8H90001', GETDATE(), 999);</v>
      </c>
    </row>
    <row r="5561" spans="26:27">
      <c r="Z5561" s="631">
        <v>242</v>
      </c>
      <c r="AA5561" s="316" t="str">
        <f t="shared" si="37"/>
        <v>INSERT INTO UPK.upk_k40.m_k60_buhin_no (data_id, buhin_no, created_date, created_tantou_id) VALUES (1532, '74333 8H70001', GETDATE(), 999);</v>
      </c>
    </row>
    <row r="5562" spans="26:27">
      <c r="Z5562" s="631">
        <v>243</v>
      </c>
      <c r="AA5562" s="316" t="str">
        <f t="shared" si="37"/>
        <v>INSERT INTO UPK.upk_k40.m_k60_buhin_no (data_id, buhin_no, created_date, created_tantou_id) VALUES (1533, '74346 8H300', GETDATE(), 999);</v>
      </c>
    </row>
    <row r="5563" spans="26:27">
      <c r="Z5563" s="631">
        <v>244</v>
      </c>
      <c r="AA5563" s="316" t="str">
        <f t="shared" si="37"/>
        <v>INSERT INTO UPK.upk_k40.m_k60_buhin_no (data_id, buhin_no, created_date, created_tantou_id) VALUES (1534, '74356 8H300', GETDATE(), 999);</v>
      </c>
    </row>
    <row r="5564" spans="26:27">
      <c r="Z5564" s="631">
        <v>245</v>
      </c>
      <c r="AA5564" s="316" t="str">
        <f t="shared" si="37"/>
        <v>INSERT INTO UPK.upk_k40.m_k60_buhin_no (data_id, buhin_no, created_date, created_tantou_id) VALUES (1535, '74356 AW000', GETDATE(), 999);</v>
      </c>
    </row>
    <row r="5565" spans="26:27">
      <c r="Z5565" s="631">
        <v>246</v>
      </c>
      <c r="AA5565" s="316" t="str">
        <f t="shared" si="37"/>
        <v>INSERT INTO UPK.upk_k40.m_k60_buhin_no (data_id, buhin_no, created_date, created_tantou_id) VALUES (1536, '75138/9 8H90001', GETDATE(), 999);</v>
      </c>
    </row>
    <row r="5566" spans="26:27">
      <c r="Z5566" s="631">
        <v>247</v>
      </c>
      <c r="AA5566" s="316" t="str">
        <f t="shared" si="37"/>
        <v>INSERT INTO UPK.upk_k40.m_k60_buhin_no (data_id, buhin_no, created_date, created_tantou_id) VALUES (1537, '76226/7 8H300', GETDATE(), 999);</v>
      </c>
    </row>
    <row r="5567" spans="26:27">
      <c r="Z5567" s="631">
        <v>248</v>
      </c>
      <c r="AA5567" s="316" t="str">
        <f t="shared" si="37"/>
        <v>INSERT INTO UPK.upk_k40.m_k60_buhin_no (data_id, buhin_no, created_date, created_tantou_id) VALUES (1538, '76226/7 8H700', GETDATE(), 999);</v>
      </c>
    </row>
    <row r="5568" spans="26:27">
      <c r="Z5568" s="631">
        <v>249</v>
      </c>
      <c r="AA5568" s="316" t="str">
        <f t="shared" si="37"/>
        <v>INSERT INTO UPK.upk_k40.m_k60_buhin_no (data_id, buhin_no, created_date, created_tantou_id) VALUES (1539, '76298/9 8H300', GETDATE(), 999);</v>
      </c>
    </row>
    <row r="5569" spans="26:27">
      <c r="Z5569" s="631">
        <v>250</v>
      </c>
      <c r="AA5569" s="316" t="str">
        <f t="shared" si="37"/>
        <v>INSERT INTO UPK.upk_k40.m_k60_buhin_no (data_id, buhin_no, created_date, created_tantou_id) VALUES (1540, '76428 8H300', GETDATE(), 999);</v>
      </c>
    </row>
    <row r="5570" spans="26:27">
      <c r="Z5570" s="631">
        <v>251</v>
      </c>
      <c r="AA5570" s="316" t="str">
        <f t="shared" si="37"/>
        <v>INSERT INTO UPK.upk_k40.m_k60_buhin_no (data_id, buhin_no, created_date, created_tantou_id) VALUES (1541, '76429 8H300', GETDATE(), 999);</v>
      </c>
    </row>
    <row r="5571" spans="26:27">
      <c r="Z5571" s="631">
        <v>252</v>
      </c>
      <c r="AA5571" s="316" t="str">
        <f t="shared" si="37"/>
        <v>INSERT INTO UPK.upk_k40.m_k60_buhin_no (data_id, buhin_no, created_date, created_tantou_id) VALUES (1542, '76644/5 8H300', GETDATE(), 999);</v>
      </c>
    </row>
    <row r="5572" spans="26:27">
      <c r="Z5572" s="631">
        <v>253</v>
      </c>
      <c r="AA5572" s="316" t="str">
        <f t="shared" si="37"/>
        <v>INSERT INTO UPK.upk_k40.m_k60_buhin_no (data_id, buhin_no, created_date, created_tantou_id) VALUES (1543, '76646/7 8H300', GETDATE(), 999);</v>
      </c>
    </row>
    <row r="5573" spans="26:27">
      <c r="Z5573" s="631">
        <v>254</v>
      </c>
      <c r="AA5573" s="316" t="str">
        <f t="shared" si="37"/>
        <v>INSERT INTO UPK.upk_k40.m_k60_buhin_no (data_id, buhin_no, created_date, created_tantou_id) VALUES (1544, '76646/7 EQ500', GETDATE(), 999);</v>
      </c>
    </row>
    <row r="5574" spans="26:27">
      <c r="Z5574" s="631">
        <v>255</v>
      </c>
      <c r="AA5574" s="316" t="str">
        <f t="shared" si="37"/>
        <v>INSERT INTO UPK.upk_k40.m_k60_buhin_no (data_id, buhin_no, created_date, created_tantou_id) VALUES (1545, '77648/9 8H300', GETDATE(), 999);</v>
      </c>
    </row>
    <row r="5575" spans="26:27">
      <c r="Z5575" s="631">
        <v>256</v>
      </c>
      <c r="AA5575" s="316" t="str">
        <f t="shared" si="37"/>
        <v>INSERT INTO UPK.upk_k40.m_k60_buhin_no (data_id, buhin_no, created_date, created_tantou_id) VALUES (1546, '64124 EN000', GETDATE(), 999);</v>
      </c>
    </row>
    <row r="5576" spans="26:27">
      <c r="Z5576" s="631">
        <v>257</v>
      </c>
      <c r="AA5576" s="316" t="str">
        <f t="shared" ref="AA5576:AA5639" si="38">$Y$5318&amp;AA4285&amp;", '"&amp;TRIM(AB4285)&amp;"', GETDATE(), 999);"</f>
        <v>INSERT INTO UPK.upk_k40.m_k60_buhin_no (data_id, buhin_no, created_date, created_tantou_id) VALUES (1547, '64125 EN000', GETDATE(), 999);</v>
      </c>
    </row>
    <row r="5577" spans="26:27">
      <c r="Z5577" s="631">
        <v>258</v>
      </c>
      <c r="AA5577" s="316" t="str">
        <f t="shared" si="38"/>
        <v>INSERT INTO UPK.upk_k40.m_k60_buhin_no (data_id, buhin_no, created_date, created_tantou_id) VALUES (1548, '64182/3 EN000', GETDATE(), 999);</v>
      </c>
    </row>
    <row r="5578" spans="26:27">
      <c r="Z5578" s="631">
        <v>259</v>
      </c>
      <c r="AA5578" s="316" t="str">
        <f t="shared" si="38"/>
        <v>INSERT INTO UPK.upk_k40.m_k60_buhin_no (data_id, buhin_no, created_date, created_tantou_id) VALUES (1549, '74352/3 EN012', GETDATE(), 999);</v>
      </c>
    </row>
    <row r="5579" spans="26:27">
      <c r="Z5579" s="631">
        <v>260</v>
      </c>
      <c r="AA5579" s="316" t="str">
        <f t="shared" si="38"/>
        <v>INSERT INTO UPK.upk_k40.m_k60_buhin_no (data_id, buhin_no, created_date, created_tantou_id) VALUES (1550, '75522/3 EN000', GETDATE(), 999);</v>
      </c>
    </row>
    <row r="5580" spans="26:27">
      <c r="Z5580" s="631">
        <v>261</v>
      </c>
      <c r="AA5580" s="316" t="str">
        <f t="shared" si="38"/>
        <v>INSERT INTO UPK.upk_k40.m_k60_buhin_no (data_id, buhin_no, created_date, created_tantou_id) VALUES (1551, '75532/3 EN000', GETDATE(), 999);</v>
      </c>
    </row>
    <row r="5581" spans="26:27">
      <c r="Z5581" s="631">
        <v>262</v>
      </c>
      <c r="AA5581" s="316" t="str">
        <f t="shared" si="38"/>
        <v>INSERT INTO UPK.upk_k40.m_k60_buhin_no (data_id, buhin_no, created_date, created_tantou_id) VALUES (1552, '75532/3 EN100', GETDATE(), 999);</v>
      </c>
    </row>
    <row r="5582" spans="26:27">
      <c r="Z5582" s="631">
        <v>263</v>
      </c>
      <c r="AA5582" s="316" t="str">
        <f t="shared" si="38"/>
        <v>INSERT INTO UPK.upk_k40.m_k60_buhin_no (data_id, buhin_no, created_date, created_tantou_id) VALUES (1553, '76742 EN000', GETDATE(), 999);</v>
      </c>
    </row>
    <row r="5583" spans="26:27">
      <c r="Z5583" s="631">
        <v>264</v>
      </c>
      <c r="AA5583" s="316" t="str">
        <f t="shared" si="38"/>
        <v>INSERT INTO UPK.upk_k40.m_k60_buhin_no (data_id, buhin_no, created_date, created_tantou_id) VALUES (1554, '76743 EN000', GETDATE(), 999);</v>
      </c>
    </row>
    <row r="5584" spans="26:27">
      <c r="Z5584" s="631">
        <v>265</v>
      </c>
      <c r="AA5584" s="316" t="str">
        <f t="shared" si="38"/>
        <v>INSERT INTO UPK.upk_k40.m_k60_buhin_no (data_id, buhin_no, created_date, created_tantou_id) VALUES (1555, '53216 B217101', GETDATE(), 999);</v>
      </c>
    </row>
    <row r="5585" spans="26:27">
      <c r="Z5585" s="631">
        <v>266</v>
      </c>
      <c r="AA5585" s="316" t="str">
        <f t="shared" si="38"/>
        <v>INSERT INTO UPK.upk_k40.m_k60_buhin_no (data_id, buhin_no, created_date, created_tantou_id) VALUES (1556, '451631/2-1017P/05P', GETDATE(), 999);</v>
      </c>
    </row>
    <row r="5586" spans="26:27">
      <c r="Z5586" s="631">
        <v>267</v>
      </c>
      <c r="AA5586" s="316" t="str">
        <f t="shared" si="38"/>
        <v>INSERT INTO UPK.upk_k40.m_k60_buhin_no (data_id, buhin_no, created_date, created_tantou_id) VALUES (1557, '451633/4-1004P', GETDATE(), 999);</v>
      </c>
    </row>
    <row r="5587" spans="26:27">
      <c r="Z5587" s="631">
        <v>268</v>
      </c>
      <c r="AA5587" s="316" t="str">
        <f t="shared" si="38"/>
        <v>INSERT INTO UPK.upk_k40.m_k60_buhin_no (data_id, buhin_no, created_date, created_tantou_id) VALUES (1558, '451621/2-1052P/28P', GETDATE(), 999);</v>
      </c>
    </row>
    <row r="5588" spans="26:27">
      <c r="Z5588" s="631">
        <v>269</v>
      </c>
      <c r="AA5588" s="316" t="str">
        <f t="shared" si="38"/>
        <v>INSERT INTO UPK.upk_k40.m_k60_buhin_no (data_id, buhin_no, created_date, created_tantou_id) VALUES (1559, '451673/4-1019P', GETDATE(), 999);</v>
      </c>
    </row>
    <row r="5589" spans="26:27">
      <c r="Z5589" s="631">
        <v>270</v>
      </c>
      <c r="AA5589" s="316" t="str">
        <f t="shared" si="38"/>
        <v>INSERT INTO UPK.upk_k40.m_k60_buhin_no (data_id, buhin_no, created_date, created_tantou_id) VALUES (1560, '64285 5301001', GETDATE(), 999);</v>
      </c>
    </row>
    <row r="5590" spans="26:27">
      <c r="Z5590" s="631">
        <v>271</v>
      </c>
      <c r="AA5590" s="316" t="str">
        <f t="shared" si="38"/>
        <v>INSERT INTO UPK.upk_k40.m_k60_buhin_no (data_id, buhin_no, created_date, created_tantou_id) VALUES (1561, '65426 5301001', GETDATE(), 999);</v>
      </c>
    </row>
    <row r="5591" spans="26:27">
      <c r="Z5591" s="631">
        <v>272</v>
      </c>
      <c r="AA5591" s="316" t="str">
        <f t="shared" si="38"/>
        <v>INSERT INTO UPK.upk_k40.m_k60_buhin_no (data_id, buhin_no, created_date, created_tantou_id) VALUES (1562, '65437 5301001', GETDATE(), 999);</v>
      </c>
    </row>
    <row r="5592" spans="26:27">
      <c r="Z5592" s="631">
        <v>273</v>
      </c>
      <c r="AA5592" s="316" t="str">
        <f t="shared" si="38"/>
        <v>INSERT INTO UPK.upk_k40.m_k60_buhin_no (data_id, buhin_no, created_date, created_tantou_id) VALUES (1563, '64182/3 JG00A', GETDATE(), 999);</v>
      </c>
    </row>
    <row r="5593" spans="26:27">
      <c r="Z5593" s="631">
        <v>274</v>
      </c>
      <c r="AA5593" s="316" t="str">
        <f t="shared" si="38"/>
        <v>INSERT INTO UPK.upk_k40.m_k60_buhin_no (data_id, buhin_no, created_date, created_tantou_id) VALUES (1564, '66312 JG00A', GETDATE(), 999);</v>
      </c>
    </row>
    <row r="5594" spans="26:27">
      <c r="Z5594" s="631">
        <v>275</v>
      </c>
      <c r="AA5594" s="316" t="str">
        <f t="shared" si="38"/>
        <v>INSERT INTO UPK.upk_k40.m_k60_buhin_no (data_id, buhin_no, created_date, created_tantou_id) VALUES (1565, '67416 JG01A', GETDATE(), 999);</v>
      </c>
    </row>
    <row r="5595" spans="26:27">
      <c r="Z5595" s="631">
        <v>276</v>
      </c>
      <c r="AA5595" s="316" t="str">
        <f t="shared" si="38"/>
        <v>INSERT INTO UPK.upk_k40.m_k60_buhin_no (data_id, buhin_no, created_date, created_tantou_id) VALUES (1566, '67416 JG01A-G', GETDATE(), 999);</v>
      </c>
    </row>
    <row r="5596" spans="26:27">
      <c r="Z5596" s="631">
        <v>277</v>
      </c>
      <c r="AA5596" s="316" t="str">
        <f t="shared" si="38"/>
        <v>INSERT INTO UPK.upk_k40.m_k60_buhin_no (data_id, buhin_no, created_date, created_tantou_id) VALUES (1567, '74356 JG00A', GETDATE(), 999);</v>
      </c>
    </row>
    <row r="5597" spans="26:27">
      <c r="Z5597" s="631">
        <v>278</v>
      </c>
      <c r="AA5597" s="316" t="str">
        <f t="shared" si="38"/>
        <v>INSERT INTO UPK.upk_k40.m_k60_buhin_no (data_id, buhin_no, created_date, created_tantou_id) VALUES (1568, '74356 JG00A-B', GETDATE(), 999);</v>
      </c>
    </row>
    <row r="5598" spans="26:27">
      <c r="Z5598" s="631">
        <v>279</v>
      </c>
      <c r="AA5598" s="316" t="str">
        <f t="shared" si="38"/>
        <v>INSERT INTO UPK.upk_k40.m_k60_buhin_no (data_id, buhin_no, created_date, created_tantou_id) VALUES (1569, '74366 JG00A', GETDATE(), 999);</v>
      </c>
    </row>
    <row r="5599" spans="26:27">
      <c r="Z5599" s="631">
        <v>280</v>
      </c>
      <c r="AA5599" s="316" t="str">
        <f t="shared" si="38"/>
        <v>INSERT INTO UPK.upk_k40.m_k60_buhin_no (data_id, buhin_no, created_date, created_tantou_id) VALUES (1570, '75128 JG00A', GETDATE(), 999);</v>
      </c>
    </row>
    <row r="5600" spans="26:27">
      <c r="Z5600" s="631">
        <v>281</v>
      </c>
      <c r="AA5600" s="316" t="str">
        <f t="shared" si="38"/>
        <v>INSERT INTO UPK.upk_k40.m_k60_buhin_no (data_id, buhin_no, created_date, created_tantou_id) VALUES (1571, '75128 JG00A-K', GETDATE(), 999);</v>
      </c>
    </row>
    <row r="5601" spans="26:27">
      <c r="Z5601" s="631">
        <v>282</v>
      </c>
      <c r="AA5601" s="316" t="str">
        <f t="shared" si="38"/>
        <v>INSERT INTO UPK.upk_k40.m_k60_buhin_no (data_id, buhin_no, created_date, created_tantou_id) VALUES (1572, '75128 JG00A-E', GETDATE(), 999);</v>
      </c>
    </row>
    <row r="5602" spans="26:27">
      <c r="Z5602" s="631">
        <v>283</v>
      </c>
      <c r="AA5602" s="316" t="str">
        <f t="shared" si="38"/>
        <v>INSERT INTO UPK.upk_k40.m_k60_buhin_no (data_id, buhin_no, created_date, created_tantou_id) VALUES (1573, '75262/3 JG00A', GETDATE(), 999);</v>
      </c>
    </row>
    <row r="5603" spans="26:27">
      <c r="Z5603" s="631">
        <v>284</v>
      </c>
      <c r="AA5603" s="316" t="str">
        <f t="shared" si="38"/>
        <v>INSERT INTO UPK.upk_k40.m_k60_buhin_no (data_id, buhin_no, created_date, created_tantou_id) VALUES (1574, '75262/3 JG01A', GETDATE(), 999);</v>
      </c>
    </row>
    <row r="5604" spans="26:27">
      <c r="Z5604" s="631">
        <v>285</v>
      </c>
      <c r="AA5604" s="316" t="str">
        <f t="shared" si="38"/>
        <v>INSERT INTO UPK.upk_k40.m_k60_buhin_no (data_id, buhin_no, created_date, created_tantou_id) VALUES (1575, '75262/3 JG01A-E', GETDATE(), 999);</v>
      </c>
    </row>
    <row r="5605" spans="26:27">
      <c r="Z5605" s="631">
        <v>286</v>
      </c>
      <c r="AA5605" s="316" t="str">
        <f t="shared" si="38"/>
        <v>INSERT INTO UPK.upk_k40.m_k60_buhin_no (data_id, buhin_no, created_date, created_tantou_id) VALUES (1576, '75636/7 JG00A', GETDATE(), 999);</v>
      </c>
    </row>
    <row r="5606" spans="26:27">
      <c r="Z5606" s="631">
        <v>287</v>
      </c>
      <c r="AA5606" s="316" t="str">
        <f t="shared" si="38"/>
        <v>INSERT INTO UPK.upk_k40.m_k60_buhin_no (data_id, buhin_no, created_date, created_tantou_id) VALUES (1577, '75676/7 JG00A', GETDATE(), 999);</v>
      </c>
    </row>
    <row r="5607" spans="26:27">
      <c r="Z5607" s="631">
        <v>288</v>
      </c>
      <c r="AA5607" s="316" t="str">
        <f t="shared" si="38"/>
        <v>INSERT INTO UPK.upk_k40.m_k60_buhin_no (data_id, buhin_no, created_date, created_tantou_id) VALUES (1578, '75676/7 JG00A-E', GETDATE(), 999);</v>
      </c>
    </row>
    <row r="5608" spans="26:27">
      <c r="Z5608" s="631">
        <v>289</v>
      </c>
      <c r="AA5608" s="316" t="str">
        <f t="shared" si="38"/>
        <v>INSERT INTO UPK.upk_k40.m_k60_buhin_no (data_id, buhin_no, created_date, created_tantou_id) VALUES (1579, '756C0/1 JG00A', GETDATE(), 999);</v>
      </c>
    </row>
    <row r="5609" spans="26:27">
      <c r="Z5609" s="631">
        <v>290</v>
      </c>
      <c r="AA5609" s="316" t="str">
        <f t="shared" si="38"/>
        <v>INSERT INTO UPK.upk_k40.m_k60_buhin_no (data_id, buhin_no, created_date, created_tantou_id) VALUES (1580, '76246 JG00A', GETDATE(), 999);</v>
      </c>
    </row>
    <row r="5610" spans="26:27">
      <c r="Z5610" s="631">
        <v>291</v>
      </c>
      <c r="AA5610" s="316" t="str">
        <f t="shared" si="38"/>
        <v>INSERT INTO UPK.upk_k40.m_k60_buhin_no (data_id, buhin_no, created_date, created_tantou_id) VALUES (1581, '76247 JG00A', GETDATE(), 999);</v>
      </c>
    </row>
    <row r="5611" spans="26:27">
      <c r="Z5611" s="631">
        <v>292</v>
      </c>
      <c r="AA5611" s="316" t="str">
        <f t="shared" si="38"/>
        <v>INSERT INTO UPK.upk_k40.m_k60_buhin_no (data_id, buhin_no, created_date, created_tantou_id) VALUES (1582, '767C2/3 JG00A', GETDATE(), 999);</v>
      </c>
    </row>
    <row r="5612" spans="26:27">
      <c r="Z5612" s="631">
        <v>293</v>
      </c>
      <c r="AA5612" s="316" t="str">
        <f t="shared" si="38"/>
        <v>INSERT INTO UPK.upk_k40.m_k60_buhin_no (data_id, buhin_no, created_date, created_tantou_id) VALUES (1583, '64112/3 JGA00-E', GETDATE(), 999);</v>
      </c>
    </row>
    <row r="5613" spans="26:27">
      <c r="Z5613" s="631">
        <v>294</v>
      </c>
      <c r="AA5613" s="316" t="str">
        <f t="shared" si="38"/>
        <v>INSERT INTO UPK.upk_k40.m_k60_buhin_no (data_id, buhin_no, created_date, created_tantou_id) VALUES (1584, '64112/3 JG00A', GETDATE(), 999);</v>
      </c>
    </row>
    <row r="5614" spans="26:27">
      <c r="Z5614" s="631">
        <v>295</v>
      </c>
      <c r="AA5614" s="316" t="str">
        <f t="shared" si="38"/>
        <v>INSERT INTO UPK.upk_k40.m_k60_buhin_no (data_id, buhin_no, created_date, created_tantou_id) VALUES (1585, '64112/3 JH00A', GETDATE(), 999);</v>
      </c>
    </row>
    <row r="5615" spans="26:27">
      <c r="Z5615" s="631">
        <v>296</v>
      </c>
      <c r="AA5615" s="316" t="str">
        <f t="shared" si="38"/>
        <v>INSERT INTO UPK.upk_k40.m_k60_buhin_no (data_id, buhin_no, created_date, created_tantou_id) VALUES (1586, '74332 01G00', GETDATE(), 999);</v>
      </c>
    </row>
    <row r="5616" spans="26:27">
      <c r="Z5616" s="631">
        <v>297</v>
      </c>
      <c r="AA5616" s="316" t="str">
        <f t="shared" si="38"/>
        <v>INSERT INTO UPK.upk_k40.m_k60_buhin_no (data_id, buhin_no, created_date, created_tantou_id) VALUES (1587, '74333 01G00', GETDATE(), 999);</v>
      </c>
    </row>
    <row r="5617" spans="26:27">
      <c r="Z5617" s="631">
        <v>298</v>
      </c>
      <c r="AA5617" s="316" t="str">
        <f t="shared" si="38"/>
        <v>INSERT INTO UPK.upk_k40.m_k60_buhin_no (data_id, buhin_no, created_date, created_tantou_id) VALUES (1588, '65616 JM00A', GETDATE(), 999);</v>
      </c>
    </row>
    <row r="5618" spans="26:27">
      <c r="Z5618" s="631">
        <v>299</v>
      </c>
      <c r="AA5618" s="316" t="str">
        <f t="shared" si="38"/>
        <v>INSERT INTO UPK.upk_k40.m_k60_buhin_no (data_id, buhin_no, created_date, created_tantou_id) VALUES (1589, '67632/3 JM00A', GETDATE(), 999);</v>
      </c>
    </row>
    <row r="5619" spans="26:27">
      <c r="Z5619" s="631">
        <v>300</v>
      </c>
      <c r="AA5619" s="316" t="str">
        <f t="shared" si="38"/>
        <v>INSERT INTO UPK.upk_k40.m_k60_buhin_no (data_id, buhin_no, created_date, created_tantou_id) VALUES (1590, '73141 JM010', GETDATE(), 999);</v>
      </c>
    </row>
    <row r="5620" spans="26:27">
      <c r="Z5620" s="631">
        <v>301</v>
      </c>
      <c r="AA5620" s="316" t="str">
        <f t="shared" si="38"/>
        <v>INSERT INTO UPK.upk_k40.m_k60_buhin_no (data_id, buhin_no, created_date, created_tantou_id) VALUES (1591, '73152/3 JM010', GETDATE(), 999);</v>
      </c>
    </row>
    <row r="5621" spans="26:27">
      <c r="Z5621" s="631">
        <v>302</v>
      </c>
      <c r="AA5621" s="316" t="str">
        <f t="shared" si="38"/>
        <v>INSERT INTO UPK.upk_k40.m_k60_buhin_no (data_id, buhin_no, created_date, created_tantou_id) VALUES (1592, '73211 JM000', GETDATE(), 999);</v>
      </c>
    </row>
    <row r="5622" spans="26:27">
      <c r="Z5622" s="631">
        <v>303</v>
      </c>
      <c r="AA5622" s="316" t="str">
        <f t="shared" si="38"/>
        <v>INSERT INTO UPK.upk_k40.m_k60_buhin_no (data_id, buhin_no, created_date, created_tantou_id) VALUES (1593, '73232 JM000', GETDATE(), 999);</v>
      </c>
    </row>
    <row r="5623" spans="26:27">
      <c r="Z5623" s="631">
        <v>304</v>
      </c>
      <c r="AA5623" s="316" t="str">
        <f t="shared" si="38"/>
        <v>INSERT INTO UPK.upk_k40.m_k60_buhin_no (data_id, buhin_no, created_date, created_tantou_id) VALUES (1594, '73237 JM000', GETDATE(), 999);</v>
      </c>
    </row>
    <row r="5624" spans="26:27">
      <c r="Z5624" s="631">
        <v>305</v>
      </c>
      <c r="AA5624" s="316" t="str">
        <f t="shared" si="38"/>
        <v>INSERT INTO UPK.upk_k40.m_k60_buhin_no (data_id, buhin_no, created_date, created_tantou_id) VALUES (1595, '73252 JM000', GETDATE(), 999);</v>
      </c>
    </row>
    <row r="5625" spans="26:27">
      <c r="Z5625" s="631">
        <v>306</v>
      </c>
      <c r="AA5625" s="316" t="str">
        <f t="shared" si="38"/>
        <v>INSERT INTO UPK.upk_k40.m_k60_buhin_no (data_id, buhin_no, created_date, created_tantou_id) VALUES (1596, '74366 JM00A', GETDATE(), 999);</v>
      </c>
    </row>
    <row r="5626" spans="26:27">
      <c r="Z5626" s="631">
        <v>307</v>
      </c>
      <c r="AA5626" s="316" t="str">
        <f t="shared" si="38"/>
        <v>INSERT INTO UPK.upk_k40.m_k60_buhin_no (data_id, buhin_no, created_date, created_tantou_id) VALUES (1597, '743F3 JM00A', GETDATE(), 999);</v>
      </c>
    </row>
    <row r="5627" spans="26:27">
      <c r="Z5627" s="631">
        <v>308</v>
      </c>
      <c r="AA5627" s="316" t="str">
        <f t="shared" si="38"/>
        <v>INSERT INTO UPK.upk_k40.m_k60_buhin_no (data_id, buhin_no, created_date, created_tantou_id) VALUES (1598, '74542 JM00A', GETDATE(), 999);</v>
      </c>
    </row>
    <row r="5628" spans="26:27">
      <c r="Z5628" s="631">
        <v>309</v>
      </c>
      <c r="AA5628" s="316" t="str">
        <f t="shared" si="38"/>
        <v>INSERT INTO UPK.upk_k40.m_k60_buhin_no (data_id, buhin_no, created_date, created_tantou_id) VALUES (1599, '75426/7 JM00A', GETDATE(), 999);</v>
      </c>
    </row>
    <row r="5629" spans="26:27">
      <c r="Z5629" s="631">
        <v>310</v>
      </c>
      <c r="AA5629" s="316" t="str">
        <f t="shared" si="38"/>
        <v>INSERT INTO UPK.upk_k40.m_k60_buhin_no (data_id, buhin_no, created_date, created_tantou_id) VALUES (1600, '75426/7 JM00A-E', GETDATE(), 999);</v>
      </c>
    </row>
    <row r="5630" spans="26:27">
      <c r="Z5630" s="631">
        <v>311</v>
      </c>
      <c r="AA5630" s="316" t="str">
        <f t="shared" si="38"/>
        <v>INSERT INTO UPK.upk_k40.m_k60_buhin_no (data_id, buhin_no, created_date, created_tantou_id) VALUES (1601, '75466/7 JM00A', GETDATE(), 999);</v>
      </c>
    </row>
    <row r="5631" spans="26:27">
      <c r="Z5631" s="631">
        <v>312</v>
      </c>
      <c r="AA5631" s="316" t="str">
        <f t="shared" si="38"/>
        <v>INSERT INTO UPK.upk_k40.m_k60_buhin_no (data_id, buhin_no, created_date, created_tantou_id) VALUES (1602, '76320/1 JM00A', GETDATE(), 999);</v>
      </c>
    </row>
    <row r="5632" spans="26:27">
      <c r="Z5632" s="631">
        <v>313</v>
      </c>
      <c r="AA5632" s="316" t="str">
        <f t="shared" si="38"/>
        <v>INSERT INTO UPK.upk_k40.m_k60_buhin_no (data_id, buhin_no, created_date, created_tantou_id) VALUES (1603, '76532/3 JM00A', GETDATE(), 999);</v>
      </c>
    </row>
    <row r="5633" spans="26:27">
      <c r="Z5633" s="631">
        <v>314</v>
      </c>
      <c r="AA5633" s="316" t="str">
        <f t="shared" si="38"/>
        <v>INSERT INTO UPK.upk_k40.m_k60_buhin_no (data_id, buhin_no, created_date, created_tantou_id) VALUES (1604, '76682/3 JM00A', GETDATE(), 999);</v>
      </c>
    </row>
    <row r="5634" spans="26:27">
      <c r="Z5634" s="631">
        <v>315</v>
      </c>
      <c r="AA5634" s="316" t="str">
        <f t="shared" si="38"/>
        <v>INSERT INTO UPK.upk_k40.m_k60_buhin_no (data_id, buhin_no, created_date, created_tantou_id) VALUES (1605, '767C2/3 JM00A', GETDATE(), 999);</v>
      </c>
    </row>
    <row r="5635" spans="26:27">
      <c r="Z5635" s="631">
        <v>316</v>
      </c>
      <c r="AA5635" s="316" t="str">
        <f t="shared" si="38"/>
        <v>INSERT INTO UPK.upk_k40.m_k60_buhin_no (data_id, buhin_no, created_date, created_tantou_id) VALUES (1606, '80142/3 JM00A', GETDATE(), 999);</v>
      </c>
    </row>
    <row r="5636" spans="26:27">
      <c r="Z5636" s="631">
        <v>317</v>
      </c>
      <c r="AA5636" s="316" t="str">
        <f t="shared" si="38"/>
        <v>INSERT INTO UPK.upk_k40.m_k60_buhin_no (data_id, buhin_no, created_date, created_tantou_id) VALUES (1607, '80148/9 JM00A', GETDATE(), 999);</v>
      </c>
    </row>
    <row r="5637" spans="26:27">
      <c r="Z5637" s="631">
        <v>318</v>
      </c>
      <c r="AA5637" s="316" t="str">
        <f t="shared" si="38"/>
        <v>INSERT INTO UPK.upk_k40.m_k60_buhin_no (data_id, buhin_no, created_date, created_tantou_id) VALUES (1608, '80154 JM00A', GETDATE(), 999);</v>
      </c>
    </row>
    <row r="5638" spans="26:27">
      <c r="Z5638" s="631">
        <v>319</v>
      </c>
      <c r="AA5638" s="316" t="str">
        <f t="shared" si="38"/>
        <v>INSERT INTO UPK.upk_k40.m_k60_buhin_no (data_id, buhin_no, created_date, created_tantou_id) VALUES (1609, '80155 JM00A', GETDATE(), 999);</v>
      </c>
    </row>
    <row r="5639" spans="26:27">
      <c r="Z5639" s="631">
        <v>320</v>
      </c>
      <c r="AA5639" s="316" t="str">
        <f t="shared" si="38"/>
        <v>INSERT INTO UPK.upk_k40.m_k60_buhin_no (data_id, buhin_no, created_date, created_tantou_id) VALUES (1610, '82142/3 JM00A', GETDATE(), 999);</v>
      </c>
    </row>
    <row r="5640" spans="26:27">
      <c r="Z5640" s="631">
        <v>321</v>
      </c>
      <c r="AA5640" s="316" t="str">
        <f t="shared" ref="AA5640:AA5703" si="39">$Y$5318&amp;AA4349&amp;", '"&amp;TRIM(AB4349)&amp;"', GETDATE(), 999);"</f>
        <v>INSERT INTO UPK.upk_k40.m_k60_buhin_no (data_id, buhin_no, created_date, created_tantou_id) VALUES (1611, '82148/9 JM00A', GETDATE(), 999);</v>
      </c>
    </row>
    <row r="5641" spans="26:27">
      <c r="Z5641" s="631">
        <v>322</v>
      </c>
      <c r="AA5641" s="316" t="str">
        <f t="shared" si="39"/>
        <v>INSERT INTO UPK.upk_k40.m_k60_buhin_no (data_id, buhin_no, created_date, created_tantou_id) VALUES (1612, '90126/7 JM00A', GETDATE(), 999);</v>
      </c>
    </row>
    <row r="5642" spans="26:27">
      <c r="Z5642" s="631">
        <v>323</v>
      </c>
      <c r="AA5642" s="316" t="str">
        <f t="shared" si="39"/>
        <v>INSERT INTO UPK.upk_k40.m_k60_buhin_no (data_id, buhin_no, created_date, created_tantou_id) VALUES (1613, '64124 1AA0A', GETDATE(), 999);</v>
      </c>
    </row>
    <row r="5643" spans="26:27">
      <c r="Z5643" s="631">
        <v>324</v>
      </c>
      <c r="AA5643" s="316" t="str">
        <f t="shared" si="39"/>
        <v>INSERT INTO UPK.upk_k40.m_k60_buhin_no (data_id, buhin_no, created_date, created_tantou_id) VALUES (1614, '64124 1AA0A-K', GETDATE(), 999);</v>
      </c>
    </row>
    <row r="5644" spans="26:27">
      <c r="Z5644" s="631">
        <v>325</v>
      </c>
      <c r="AA5644" s="316" t="str">
        <f t="shared" si="39"/>
        <v>INSERT INTO UPK.upk_k40.m_k60_buhin_no (data_id, buhin_no, created_date, created_tantou_id) VALUES (1615, '64125 1AA0A', GETDATE(), 999);</v>
      </c>
    </row>
    <row r="5645" spans="26:27">
      <c r="Z5645" s="631">
        <v>326</v>
      </c>
      <c r="AA5645" s="316" t="str">
        <f t="shared" si="39"/>
        <v>INSERT INTO UPK.upk_k40.m_k60_buhin_no (data_id, buhin_no, created_date, created_tantou_id) VALUES (1616, '64125 1AA0A-K', GETDATE(), 999);</v>
      </c>
    </row>
    <row r="5646" spans="26:27">
      <c r="Z5646" s="631">
        <v>327</v>
      </c>
      <c r="AA5646" s="316" t="str">
        <f t="shared" si="39"/>
        <v>INSERT INTO UPK.upk_k40.m_k60_buhin_no (data_id, buhin_no, created_date, created_tantou_id) VALUES (1617, '66324/5 1AA0A01', GETDATE(), 999);</v>
      </c>
    </row>
    <row r="5647" spans="26:27">
      <c r="Z5647" s="631">
        <v>328</v>
      </c>
      <c r="AA5647" s="316" t="str">
        <f t="shared" si="39"/>
        <v>INSERT INTO UPK.upk_k40.m_k60_buhin_no (data_id, buhin_no, created_date, created_tantou_id) VALUES (1618, '66324/5 1AE0A01', GETDATE(), 999);</v>
      </c>
    </row>
    <row r="5648" spans="26:27">
      <c r="Z5648" s="631">
        <v>329</v>
      </c>
      <c r="AA5648" s="316" t="str">
        <f t="shared" si="39"/>
        <v>INSERT INTO UPK.upk_k40.m_k60_buhin_no (data_id, buhin_no, created_date, created_tantou_id) VALUES (1619, '67338/9 1AE0A/1AA0A', GETDATE(), 999);</v>
      </c>
    </row>
    <row r="5649" spans="26:27">
      <c r="Z5649" s="631">
        <v>330</v>
      </c>
      <c r="AA5649" s="316" t="str">
        <f t="shared" si="39"/>
        <v>INSERT INTO UPK.upk_k40.m_k60_buhin_no (data_id, buhin_no, created_date, created_tantou_id) VALUES (1620, '67412 1AE0B', GETDATE(), 999);</v>
      </c>
    </row>
    <row r="5650" spans="26:27">
      <c r="Z5650" s="631">
        <v>331</v>
      </c>
      <c r="AA5650" s="316" t="str">
        <f t="shared" si="39"/>
        <v>INSERT INTO UPK.upk_k40.m_k60_buhin_no (data_id, buhin_no, created_date, created_tantou_id) VALUES (1621, '67413 1AA0B', GETDATE(), 999);</v>
      </c>
    </row>
    <row r="5651" spans="26:27">
      <c r="Z5651" s="631">
        <v>332</v>
      </c>
      <c r="AA5651" s="316" t="str">
        <f t="shared" si="39"/>
        <v>INSERT INTO UPK.upk_k40.m_k60_buhin_no (data_id, buhin_no, created_date, created_tantou_id) VALUES (1622, '67870 1AE0A03', GETDATE(), 999);</v>
      </c>
    </row>
    <row r="5652" spans="26:27">
      <c r="Z5652" s="631">
        <v>333</v>
      </c>
      <c r="AA5652" s="316" t="str">
        <f t="shared" si="39"/>
        <v>INSERT INTO UPK.upk_k40.m_k60_buhin_no (data_id, buhin_no, created_date, created_tantou_id) VALUES (1623, '67870 1AE0A04', GETDATE(), 999);</v>
      </c>
    </row>
    <row r="5653" spans="26:27">
      <c r="Z5653" s="631">
        <v>334</v>
      </c>
      <c r="AA5653" s="316" t="str">
        <f t="shared" si="39"/>
        <v>INSERT INTO UPK.upk_k40.m_k60_buhin_no (data_id, buhin_no, created_date, created_tantou_id) VALUES (1624, '67870 1AE0A05', GETDATE(), 999);</v>
      </c>
    </row>
    <row r="5654" spans="26:27">
      <c r="Z5654" s="631">
        <v>335</v>
      </c>
      <c r="AA5654" s="316" t="str">
        <f t="shared" si="39"/>
        <v>INSERT INTO UPK.upk_k40.m_k60_buhin_no (data_id, buhin_no, created_date, created_tantou_id) VALUES (1625, '74317 1AA0A', GETDATE(), 999);</v>
      </c>
    </row>
    <row r="5655" spans="26:27">
      <c r="Z5655" s="631">
        <v>336</v>
      </c>
      <c r="AA5655" s="316" t="str">
        <f t="shared" si="39"/>
        <v>INSERT INTO UPK.upk_k40.m_k60_buhin_no (data_id, buhin_no, created_date, created_tantou_id) VALUES (1626, '74356 1AA0A', GETDATE(), 999);</v>
      </c>
    </row>
    <row r="5656" spans="26:27">
      <c r="Z5656" s="631">
        <v>337</v>
      </c>
      <c r="AA5656" s="316" t="str">
        <f t="shared" si="39"/>
        <v>INSERT INTO UPK.upk_k40.m_k60_buhin_no (data_id, buhin_no, created_date, created_tantou_id) VALUES (1627, '75186/7 1AA0A', GETDATE(), 999);</v>
      </c>
    </row>
    <row r="5657" spans="26:27">
      <c r="Z5657" s="631">
        <v>338</v>
      </c>
      <c r="AA5657" s="316" t="str">
        <f t="shared" si="39"/>
        <v>INSERT INTO UPK.upk_k40.m_k60_buhin_no (data_id, buhin_no, created_date, created_tantou_id) VALUES (1628, '751A3 1AN0A', GETDATE(), 999);</v>
      </c>
    </row>
    <row r="5658" spans="26:27">
      <c r="Z5658" s="631">
        <v>339</v>
      </c>
      <c r="AA5658" s="316" t="str">
        <f t="shared" si="39"/>
        <v>INSERT INTO UPK.upk_k40.m_k60_buhin_no (data_id, buhin_no, created_date, created_tantou_id) VALUES (1629, '751A3 1AN0A-E', GETDATE(), 999);</v>
      </c>
    </row>
    <row r="5659" spans="26:27">
      <c r="Z5659" s="631">
        <v>340</v>
      </c>
      <c r="AA5659" s="316" t="str">
        <f t="shared" si="39"/>
        <v>INSERT INTO UPK.upk_k40.m_k60_buhin_no (data_id, buhin_no, created_date, created_tantou_id) VALUES (1630, '751B1 1AA0A', GETDATE(), 999);</v>
      </c>
    </row>
    <row r="5660" spans="26:27">
      <c r="Z5660" s="631">
        <v>341</v>
      </c>
      <c r="AA5660" s="316" t="str">
        <f t="shared" si="39"/>
        <v>INSERT INTO UPK.upk_k40.m_k60_buhin_no (data_id, buhin_no, created_date, created_tantou_id) VALUES (1631, '75422 1AA0A', GETDATE(), 999);</v>
      </c>
    </row>
    <row r="5661" spans="26:27">
      <c r="Z5661" s="631">
        <v>342</v>
      </c>
      <c r="AA5661" s="316" t="str">
        <f t="shared" si="39"/>
        <v>INSERT INTO UPK.upk_k40.m_k60_buhin_no (data_id, buhin_no, created_date, created_tantou_id) VALUES (1632, '75636 1AA0A', GETDATE(), 999);</v>
      </c>
    </row>
    <row r="5662" spans="26:27">
      <c r="Z5662" s="631">
        <v>343</v>
      </c>
      <c r="AA5662" s="316" t="str">
        <f t="shared" si="39"/>
        <v>INSERT INTO UPK.upk_k40.m_k60_buhin_no (data_id, buhin_no, created_date, created_tantou_id) VALUES (1633, '75636 1AA0A-E', GETDATE(), 999);</v>
      </c>
    </row>
    <row r="5663" spans="26:27">
      <c r="Z5663" s="631">
        <v>344</v>
      </c>
      <c r="AA5663" s="316" t="str">
        <f t="shared" si="39"/>
        <v>INSERT INTO UPK.upk_k40.m_k60_buhin_no (data_id, buhin_no, created_date, created_tantou_id) VALUES (1634, '75637 1AA0A', GETDATE(), 999);</v>
      </c>
    </row>
    <row r="5664" spans="26:27">
      <c r="Z5664" s="631">
        <v>345</v>
      </c>
      <c r="AA5664" s="316" t="str">
        <f t="shared" si="39"/>
        <v>INSERT INTO UPK.upk_k40.m_k60_buhin_no (data_id, buhin_no, created_date, created_tantou_id) VALUES (1635, '75637 1AA0A-E', GETDATE(), 999);</v>
      </c>
    </row>
    <row r="5665" spans="26:27">
      <c r="Z5665" s="631">
        <v>346</v>
      </c>
      <c r="AA5665" s="316" t="str">
        <f t="shared" si="39"/>
        <v>INSERT INTO UPK.upk_k40.m_k60_buhin_no (data_id, buhin_no, created_date, created_tantou_id) VALUES (1636, '76486/7 1AA0A', GETDATE(), 999);</v>
      </c>
    </row>
    <row r="5666" spans="26:27">
      <c r="Z5666" s="631">
        <v>347</v>
      </c>
      <c r="AA5666" s="316" t="str">
        <f t="shared" si="39"/>
        <v>INSERT INTO UPK.upk_k40.m_k60_buhin_no (data_id, buhin_no, created_date, created_tantou_id) VALUES (1637, '76486/7 1AA0A-E', GETDATE(), 999);</v>
      </c>
    </row>
    <row r="5667" spans="26:27">
      <c r="Z5667" s="631">
        <v>348</v>
      </c>
      <c r="AA5667" s="316" t="str">
        <f t="shared" si="39"/>
        <v>INSERT INTO UPK.upk_k40.m_k60_buhin_no (data_id, buhin_no, created_date, created_tantou_id) VALUES (1638, '64184/5 JN20A', GETDATE(), 999);</v>
      </c>
    </row>
    <row r="5668" spans="26:27">
      <c r="Z5668" s="631">
        <v>349</v>
      </c>
      <c r="AA5668" s="316" t="str">
        <f t="shared" si="39"/>
        <v>INSERT INTO UPK.upk_k40.m_k60_buhin_no (data_id, buhin_no, created_date, created_tantou_id) VALUES (1639, '64184/5 JN20A-E', GETDATE(), 999);</v>
      </c>
    </row>
    <row r="5669" spans="26:27">
      <c r="Z5669" s="631">
        <v>350</v>
      </c>
      <c r="AA5669" s="316" t="str">
        <f t="shared" si="39"/>
        <v>INSERT INTO UPK.upk_k40.m_k60_buhin_no (data_id, buhin_no, created_date, created_tantou_id) VALUES (1640, '66316 JN20A', GETDATE(), 999);</v>
      </c>
    </row>
    <row r="5670" spans="26:27">
      <c r="Z5670" s="631">
        <v>351</v>
      </c>
      <c r="AA5670" s="316" t="str">
        <f t="shared" si="39"/>
        <v>INSERT INTO UPK.upk_k40.m_k60_buhin_no (data_id, buhin_no, created_date, created_tantou_id) VALUES (1641, '67338 JN20A', GETDATE(), 999);</v>
      </c>
    </row>
    <row r="5671" spans="26:27">
      <c r="Z5671" s="631">
        <v>352</v>
      </c>
      <c r="AA5671" s="316" t="str">
        <f t="shared" si="39"/>
        <v>INSERT INTO UPK.upk_k40.m_k60_buhin_no (data_id, buhin_no, created_date, created_tantou_id) VALUES (1642, '67419 JN20A', GETDATE(), 999);</v>
      </c>
    </row>
    <row r="5672" spans="26:27">
      <c r="Z5672" s="631">
        <v>353</v>
      </c>
      <c r="AA5672" s="316" t="str">
        <f t="shared" si="39"/>
        <v>INSERT INTO UPK.upk_k40.m_k60_buhin_no (data_id, buhin_no, created_date, created_tantou_id) VALUES (1643, '67419 JN90A', GETDATE(), 999);</v>
      </c>
    </row>
    <row r="5673" spans="26:27">
      <c r="Z5673" s="631">
        <v>354</v>
      </c>
      <c r="AA5673" s="316" t="str">
        <f t="shared" si="39"/>
        <v>INSERT INTO UPK.upk_k40.m_k60_buhin_no (data_id, buhin_no, created_date, created_tantou_id) VALUES (1644, '67870 JN20A03', GETDATE(), 999);</v>
      </c>
    </row>
    <row r="5674" spans="26:27">
      <c r="Z5674" s="631">
        <v>355</v>
      </c>
      <c r="AA5674" s="316" t="str">
        <f t="shared" si="39"/>
        <v>INSERT INTO UPK.upk_k40.m_k60_buhin_no (data_id, buhin_no, created_date, created_tantou_id) VALUES (1645, '67870 JN20A04', GETDATE(), 999);</v>
      </c>
    </row>
    <row r="5675" spans="26:27">
      <c r="Z5675" s="631">
        <v>356</v>
      </c>
      <c r="AA5675" s="316" t="str">
        <f t="shared" si="39"/>
        <v>INSERT INTO UPK.upk_k40.m_k60_buhin_no (data_id, buhin_no, created_date, created_tantou_id) VALUES (1646, '67870 JN20A05', GETDATE(), 999);</v>
      </c>
    </row>
    <row r="5676" spans="26:27">
      <c r="Z5676" s="631">
        <v>357</v>
      </c>
      <c r="AA5676" s="316" t="str">
        <f t="shared" si="39"/>
        <v>INSERT INTO UPK.upk_k40.m_k60_buhin_no (data_id, buhin_no, created_date, created_tantou_id) VALUES (1647, '75126 JN20A', GETDATE(), 999);</v>
      </c>
    </row>
    <row r="5677" spans="26:27">
      <c r="Z5677" s="631">
        <v>358</v>
      </c>
      <c r="AA5677" s="316" t="str">
        <f t="shared" si="39"/>
        <v>INSERT INTO UPK.upk_k40.m_k60_buhin_no (data_id, buhin_no, created_date, created_tantou_id) VALUES (1648, '75126 JN20A-E', GETDATE(), 999);</v>
      </c>
    </row>
    <row r="5678" spans="26:27">
      <c r="Z5678" s="631">
        <v>359</v>
      </c>
      <c r="AA5678" s="316" t="str">
        <f t="shared" si="39"/>
        <v>INSERT INTO UPK.upk_k40.m_k60_buhin_no (data_id, buhin_no, created_date, created_tantou_id) VALUES (1649, '75182 JN20A', GETDATE(), 999);</v>
      </c>
    </row>
    <row r="5679" spans="26:27">
      <c r="Z5679" s="631">
        <v>360</v>
      </c>
      <c r="AA5679" s="316" t="str">
        <f t="shared" si="39"/>
        <v>INSERT INTO UPK.upk_k40.m_k60_buhin_no (data_id, buhin_no, created_date, created_tantou_id) VALUES (1650, '75352 JN20A', GETDATE(), 999);</v>
      </c>
    </row>
    <row r="5680" spans="26:27">
      <c r="Z5680" s="631">
        <v>361</v>
      </c>
      <c r="AA5680" s="316" t="str">
        <f t="shared" si="39"/>
        <v>INSERT INTO UPK.upk_k40.m_k60_buhin_no (data_id, buhin_no, created_date, created_tantou_id) VALUES (1651, '75353 JN20A', GETDATE(), 999);</v>
      </c>
    </row>
    <row r="5681" spans="26:27">
      <c r="Z5681" s="631">
        <v>362</v>
      </c>
      <c r="AA5681" s="316" t="str">
        <f t="shared" si="39"/>
        <v>INSERT INTO UPK.upk_k40.m_k60_buhin_no (data_id, buhin_no, created_date, created_tantou_id) VALUES (1652, '75422 JN20A', GETDATE(), 999);</v>
      </c>
    </row>
    <row r="5682" spans="26:27">
      <c r="Z5682" s="631">
        <v>363</v>
      </c>
      <c r="AA5682" s="316" t="str">
        <f t="shared" si="39"/>
        <v>INSERT INTO UPK.upk_k40.m_k60_buhin_no (data_id, buhin_no, created_date, created_tantou_id) VALUES (1653, '75692 JN20A', GETDATE(), 999);</v>
      </c>
    </row>
    <row r="5683" spans="26:27">
      <c r="Z5683" s="631">
        <v>364</v>
      </c>
      <c r="AA5683" s="316" t="str">
        <f t="shared" si="39"/>
        <v>INSERT INTO UPK.upk_k40.m_k60_buhin_no (data_id, buhin_no, created_date, created_tantou_id) VALUES (1654, '75692 JN20A-E', GETDATE(), 999);</v>
      </c>
    </row>
    <row r="5684" spans="26:27">
      <c r="Z5684" s="631">
        <v>365</v>
      </c>
      <c r="AA5684" s="316" t="str">
        <f t="shared" si="39"/>
        <v>INSERT INTO UPK.upk_k40.m_k60_buhin_no (data_id, buhin_no, created_date, created_tantou_id) VALUES (1655, '75693 JN20A', GETDATE(), 999);</v>
      </c>
    </row>
    <row r="5685" spans="26:27">
      <c r="Z5685" s="631">
        <v>366</v>
      </c>
      <c r="AA5685" s="316" t="str">
        <f t="shared" si="39"/>
        <v>INSERT INTO UPK.upk_k40.m_k60_buhin_no (data_id, buhin_no, created_date, created_tantou_id) VALUES (1656, '75693 JN20A-E', GETDATE(), 999);</v>
      </c>
    </row>
    <row r="5686" spans="26:27">
      <c r="Z5686" s="631">
        <v>367</v>
      </c>
      <c r="AA5686" s="316" t="str">
        <f t="shared" si="39"/>
        <v>INSERT INTO UPK.upk_k40.m_k60_buhin_no (data_id, buhin_no, created_date, created_tantou_id) VALUES (1657, '76428/9 JN20A', GETDATE(), 999);</v>
      </c>
    </row>
    <row r="5687" spans="26:27">
      <c r="Z5687" s="631">
        <v>368</v>
      </c>
      <c r="AA5687" s="316" t="str">
        <f t="shared" si="39"/>
        <v>INSERT INTO UPK.upk_k40.m_k60_buhin_no (data_id, buhin_no, created_date, created_tantou_id) VALUES (1658, '76486/7 JN20A', GETDATE(), 999);</v>
      </c>
    </row>
    <row r="5688" spans="26:27">
      <c r="Z5688" s="631">
        <v>369</v>
      </c>
      <c r="AA5688" s="316" t="str">
        <f t="shared" si="39"/>
        <v>INSERT INTO UPK.upk_k40.m_k60_buhin_no (data_id, buhin_no, created_date, created_tantou_id) VALUES (1659, '76776/7 JN20A', GETDATE(), 999);</v>
      </c>
    </row>
    <row r="5689" spans="26:27">
      <c r="Z5689" s="631">
        <v>370</v>
      </c>
      <c r="AA5689" s="316" t="str">
        <f t="shared" si="39"/>
        <v>INSERT INTO UPK.upk_k40.m_k60_buhin_no (data_id, buhin_no, created_date, created_tantou_id) VALUES (1660, '79424 JN20A', GETDATE(), 999);</v>
      </c>
    </row>
    <row r="5690" spans="26:27">
      <c r="Z5690" s="631">
        <v>371</v>
      </c>
      <c r="AA5690" s="316" t="str">
        <f t="shared" si="39"/>
        <v>INSERT INTO UPK.upk_k40.m_k60_buhin_no (data_id, buhin_no, created_date, created_tantou_id) VALUES (1661, '62522 1LA5A', GETDATE(), 999);</v>
      </c>
    </row>
    <row r="5691" spans="26:27">
      <c r="Z5691" s="631">
        <v>372</v>
      </c>
      <c r="AA5691" s="316" t="str">
        <f t="shared" si="39"/>
        <v>INSERT INTO UPK.upk_k40.m_k60_buhin_no (data_id, buhin_no, created_date, created_tantou_id) VALUES (1662, '62522/3 1LA0A', GETDATE(), 999);</v>
      </c>
    </row>
    <row r="5692" spans="26:27">
      <c r="Z5692" s="631">
        <v>373</v>
      </c>
      <c r="AA5692" s="316" t="str">
        <f t="shared" si="39"/>
        <v>INSERT INTO UPK.upk_k40.m_k60_buhin_no (data_id, buhin_no, created_date, created_tantou_id) VALUES (1663, '62532/3 1LA0A', GETDATE(), 999);</v>
      </c>
    </row>
    <row r="5693" spans="26:27">
      <c r="Z5693" s="631">
        <v>374</v>
      </c>
      <c r="AA5693" s="316" t="str">
        <f t="shared" si="39"/>
        <v>INSERT INTO UPK.upk_k40.m_k60_buhin_no (data_id, buhin_no, created_date, created_tantou_id) VALUES (1664, '67332 1LA0B', GETDATE(), 999);</v>
      </c>
    </row>
    <row r="5694" spans="26:27">
      <c r="Z5694" s="631">
        <v>375</v>
      </c>
      <c r="AA5694" s="316" t="str">
        <f t="shared" si="39"/>
        <v>INSERT INTO UPK.upk_k40.m_k60_buhin_no (data_id, buhin_no, created_date, created_tantou_id) VALUES (1665, '67336 1LA0A', GETDATE(), 999);</v>
      </c>
    </row>
    <row r="5695" spans="26:27">
      <c r="Z5695" s="631">
        <v>376</v>
      </c>
      <c r="AA5695" s="316" t="str">
        <f t="shared" si="39"/>
        <v>INSERT INTO UPK.upk_k40.m_k60_buhin_no (data_id, buhin_no, created_date, created_tantou_id) VALUES (1666, '74332 1LA0A', GETDATE(), 999);</v>
      </c>
    </row>
    <row r="5696" spans="26:27">
      <c r="Z5696" s="631">
        <v>377</v>
      </c>
      <c r="AA5696" s="316" t="str">
        <f t="shared" si="39"/>
        <v>INSERT INTO UPK.upk_k40.m_k60_buhin_no (data_id, buhin_no, created_date, created_tantou_id) VALUES (1667, '74333 1LA0A', GETDATE(), 999);</v>
      </c>
    </row>
    <row r="5697" spans="26:27">
      <c r="Z5697" s="631">
        <v>378</v>
      </c>
      <c r="AA5697" s="316" t="str">
        <f t="shared" si="39"/>
        <v>INSERT INTO UPK.upk_k40.m_k60_buhin_no (data_id, buhin_no, created_date, created_tantou_id) VALUES (1668, '74362/3 1LA0A', GETDATE(), 999);</v>
      </c>
    </row>
    <row r="5698" spans="26:27">
      <c r="Z5698" s="631">
        <v>379</v>
      </c>
      <c r="AA5698" s="316" t="str">
        <f t="shared" si="39"/>
        <v>INSERT INTO UPK.upk_k40.m_k60_buhin_no (data_id, buhin_no, created_date, created_tantou_id) VALUES (1669, '74522 1LA0A', GETDATE(), 999);</v>
      </c>
    </row>
    <row r="5699" spans="26:27">
      <c r="Z5699" s="631">
        <v>380</v>
      </c>
      <c r="AA5699" s="316" t="str">
        <f t="shared" si="39"/>
        <v>INSERT INTO UPK.upk_k40.m_k60_buhin_no (data_id, buhin_no, created_date, created_tantou_id) VALUES (1670, '74526 1LA0A', GETDATE(), 999);</v>
      </c>
    </row>
    <row r="5700" spans="26:27">
      <c r="Z5700" s="631">
        <v>381</v>
      </c>
      <c r="AA5700" s="316" t="str">
        <f t="shared" si="39"/>
        <v>INSERT INTO UPK.upk_k40.m_k60_buhin_no (data_id, buhin_no, created_date, created_tantou_id) VALUES (1671, '74532 1LA0A', GETDATE(), 999);</v>
      </c>
    </row>
    <row r="5701" spans="26:27">
      <c r="Z5701" s="631">
        <v>382</v>
      </c>
      <c r="AA5701" s="316" t="str">
        <f t="shared" si="39"/>
        <v>INSERT INTO UPK.upk_k40.m_k60_buhin_no (data_id, buhin_no, created_date, created_tantou_id) VALUES (1672, '74548 1LA0A', GETDATE(), 999);</v>
      </c>
    </row>
    <row r="5702" spans="26:27">
      <c r="Z5702" s="631">
        <v>383</v>
      </c>
      <c r="AA5702" s="316" t="str">
        <f t="shared" si="39"/>
        <v>INSERT INTO UPK.upk_k40.m_k60_buhin_no (data_id, buhin_no, created_date, created_tantou_id) VALUES (1673, '74586/7 1LA0A', GETDATE(), 999);</v>
      </c>
    </row>
    <row r="5703" spans="26:27">
      <c r="Z5703" s="631">
        <v>384</v>
      </c>
      <c r="AA5703" s="316" t="str">
        <f t="shared" si="39"/>
        <v>INSERT INTO UPK.upk_k40.m_k60_buhin_no (data_id, buhin_no, created_date, created_tantou_id) VALUES (1674, '74586/7 1LA0A-G', GETDATE(), 999);</v>
      </c>
    </row>
    <row r="5704" spans="26:27">
      <c r="Z5704" s="631">
        <v>385</v>
      </c>
      <c r="AA5704" s="316" t="str">
        <f t="shared" ref="AA5704:AA5767" si="40">$Y$5318&amp;AA4413&amp;", '"&amp;TRIM(AB4413)&amp;"', GETDATE(), 999);"</f>
        <v>INSERT INTO UPK.upk_k40.m_k60_buhin_no (data_id, buhin_no, created_date, created_tantou_id) VALUES (1675, '75412 1LA0A', GETDATE(), 999);</v>
      </c>
    </row>
    <row r="5705" spans="26:27">
      <c r="Z5705" s="631">
        <v>386</v>
      </c>
      <c r="AA5705" s="316" t="str">
        <f t="shared" si="40"/>
        <v>INSERT INTO UPK.upk_k40.m_k60_buhin_no (data_id, buhin_no, created_date, created_tantou_id) VALUES (1676, '75458/9 1LA0B', GETDATE(), 999);</v>
      </c>
    </row>
    <row r="5706" spans="26:27">
      <c r="Z5706" s="631">
        <v>387</v>
      </c>
      <c r="AA5706" s="316" t="str">
        <f t="shared" si="40"/>
        <v>INSERT INTO UPK.upk_k40.m_k60_buhin_no (data_id, buhin_no, created_date, created_tantou_id) VALUES (1677, '75458/9 1LA0B-G', GETDATE(), 999);</v>
      </c>
    </row>
    <row r="5707" spans="26:27">
      <c r="Z5707" s="631">
        <v>388</v>
      </c>
      <c r="AA5707" s="316" t="str">
        <f t="shared" si="40"/>
        <v>INSERT INTO UPK.upk_k40.m_k60_buhin_no (data_id, buhin_no, created_date, created_tantou_id) VALUES (1678, '75622/3 1LA0A', GETDATE(), 999);</v>
      </c>
    </row>
    <row r="5708" spans="26:27">
      <c r="Z5708" s="631">
        <v>389</v>
      </c>
      <c r="AA5708" s="316" t="str">
        <f t="shared" si="40"/>
        <v>INSERT INTO UPK.upk_k40.m_k60_buhin_no (data_id, buhin_no, created_date, created_tantou_id) VALUES (1679, '75622/3 1LA0A-G', GETDATE(), 999);</v>
      </c>
    </row>
    <row r="5709" spans="26:27">
      <c r="Z5709" s="631">
        <v>390</v>
      </c>
      <c r="AA5709" s="316" t="str">
        <f t="shared" si="40"/>
        <v>INSERT INTO UPK.upk_k40.m_k60_buhin_no (data_id, buhin_no, created_date, created_tantou_id) VALUES (1680, '75624/5 1LA0A', GETDATE(), 999);</v>
      </c>
    </row>
    <row r="5710" spans="26:27">
      <c r="Z5710" s="631">
        <v>391</v>
      </c>
      <c r="AA5710" s="316" t="str">
        <f t="shared" si="40"/>
        <v>INSERT INTO UPK.upk_k40.m_k60_buhin_no (data_id, buhin_no, created_date, created_tantou_id) VALUES (1681, '75624/5 1LA0A-G', GETDATE(), 999);</v>
      </c>
    </row>
    <row r="5711" spans="26:27">
      <c r="Z5711" s="631">
        <v>392</v>
      </c>
      <c r="AA5711" s="316" t="str">
        <f t="shared" si="40"/>
        <v>INSERT INTO UPK.upk_k40.m_k60_buhin_no (data_id, buhin_no, created_date, created_tantou_id) VALUES (1682, '756B6/7 1LA0A', GETDATE(), 999);</v>
      </c>
    </row>
    <row r="5712" spans="26:27">
      <c r="Z5712" s="631">
        <v>393</v>
      </c>
      <c r="AA5712" s="316" t="str">
        <f t="shared" si="40"/>
        <v>INSERT INTO UPK.upk_k40.m_k60_buhin_no (data_id, buhin_no, created_date, created_tantou_id) VALUES (1683, '756B6/7 1LA0A-G', GETDATE(), 999);</v>
      </c>
    </row>
    <row r="5713" spans="26:27">
      <c r="Z5713" s="631">
        <v>394</v>
      </c>
      <c r="AA5713" s="316" t="str">
        <f t="shared" si="40"/>
        <v>INSERT INTO UPK.upk_k40.m_k60_buhin_no (data_id, buhin_no, created_date, created_tantou_id) VALUES (1684, '767C4/5 1LA0A', GETDATE(), 999);</v>
      </c>
    </row>
    <row r="5714" spans="26:27">
      <c r="Z5714" s="631">
        <v>395</v>
      </c>
      <c r="AA5714" s="316" t="str">
        <f t="shared" si="40"/>
        <v>INSERT INTO UPK.upk_k40.m_k60_buhin_no (data_id, buhin_no, created_date, created_tantou_id) VALUES (1685, '67503 1JA0ACE', GETDATE(), 999);</v>
      </c>
    </row>
    <row r="5715" spans="26:27">
      <c r="Z5715" s="631">
        <v>396</v>
      </c>
      <c r="AA5715" s="316" t="str">
        <f t="shared" si="40"/>
        <v>INSERT INTO UPK.upk_k40.m_k60_buhin_no (data_id, buhin_no, created_date, created_tantou_id) VALUES (1686, '67870 1JA0A03', GETDATE(), 999);</v>
      </c>
    </row>
    <row r="5716" spans="26:27">
      <c r="Z5716" s="631">
        <v>397</v>
      </c>
      <c r="AA5716" s="316" t="str">
        <f t="shared" si="40"/>
        <v>INSERT INTO UPK.upk_k40.m_k60_buhin_no (data_id, buhin_no, created_date, created_tantou_id) VALUES (1687, '67870 1JA0A04', GETDATE(), 999);</v>
      </c>
    </row>
    <row r="5717" spans="26:27">
      <c r="Z5717" s="631">
        <v>398</v>
      </c>
      <c r="AA5717" s="316" t="str">
        <f t="shared" si="40"/>
        <v>INSERT INTO UPK.upk_k40.m_k60_buhin_no (data_id, buhin_no, created_date, created_tantou_id) VALUES (1688, '67870 1JA0A06', GETDATE(), 999);</v>
      </c>
    </row>
    <row r="5718" spans="26:27">
      <c r="Z5718" s="631">
        <v>399</v>
      </c>
      <c r="AA5718" s="316" t="str">
        <f t="shared" si="40"/>
        <v>INSERT INTO UPK.upk_k40.m_k60_buhin_no (data_id, buhin_no, created_date, created_tantou_id) VALUES (1689, '67870 1JB0A03', GETDATE(), 999);</v>
      </c>
    </row>
    <row r="5719" spans="26:27">
      <c r="Z5719" s="631">
        <v>400</v>
      </c>
      <c r="AA5719" s="316" t="str">
        <f t="shared" si="40"/>
        <v>INSERT INTO UPK.upk_k40.m_k60_buhin_no (data_id, buhin_no, created_date, created_tantou_id) VALUES (1690, '67870 1JB0A04', GETDATE(), 999);</v>
      </c>
    </row>
    <row r="5720" spans="26:27">
      <c r="Z5720" s="631">
        <v>401</v>
      </c>
      <c r="AA5720" s="316" t="str">
        <f t="shared" si="40"/>
        <v>INSERT INTO UPK.upk_k40.m_k60_buhin_no (data_id, buhin_no, created_date, created_tantou_id) VALUES (1691, '67870 1JB0A06', GETDATE(), 999);</v>
      </c>
    </row>
    <row r="5721" spans="26:27">
      <c r="Z5721" s="631">
        <v>402</v>
      </c>
      <c r="AA5721" s="316" t="str">
        <f t="shared" si="40"/>
        <v>INSERT INTO UPK.upk_k40.m_k60_buhin_no (data_id, buhin_no, created_date, created_tantou_id) VALUES (1692, '745Q2/3 1JA0A', GETDATE(), 999);</v>
      </c>
    </row>
    <row r="5722" spans="26:27">
      <c r="Z5722" s="631">
        <v>403</v>
      </c>
      <c r="AA5722" s="316" t="str">
        <f t="shared" si="40"/>
        <v>INSERT INTO UPK.upk_k40.m_k60_buhin_no (data_id, buhin_no, created_date, created_tantou_id) VALUES (1693, '74623 1JB0A01', GETDATE(), 999);</v>
      </c>
    </row>
    <row r="5723" spans="26:27">
      <c r="Z5723" s="631">
        <v>404</v>
      </c>
      <c r="AA5723" s="316" t="str">
        <f t="shared" si="40"/>
        <v>INSERT INTO UPK.upk_k40.m_k60_buhin_no (data_id, buhin_no, created_date, created_tantou_id) VALUES (1694, '751J2 1JA0A', GETDATE(), 999);</v>
      </c>
    </row>
    <row r="5724" spans="26:27">
      <c r="Z5724" s="631">
        <v>405</v>
      </c>
      <c r="AA5724" s="316" t="str">
        <f t="shared" si="40"/>
        <v>INSERT INTO UPK.upk_k40.m_k60_buhin_no (data_id, buhin_no, created_date, created_tantou_id) VALUES (1695, '751J3 1JA0A', GETDATE(), 999);</v>
      </c>
    </row>
    <row r="5725" spans="26:27">
      <c r="Z5725" s="631">
        <v>406</v>
      </c>
      <c r="AA5725" s="316" t="str">
        <f t="shared" si="40"/>
        <v>INSERT INTO UPK.upk_k40.m_k60_buhin_no (data_id, buhin_no, created_date, created_tantou_id) VALUES (1696, '75476 1JA0A', GETDATE(), 999);</v>
      </c>
    </row>
    <row r="5726" spans="26:27">
      <c r="Z5726" s="631">
        <v>407</v>
      </c>
      <c r="AA5726" s="316" t="str">
        <f t="shared" si="40"/>
        <v>INSERT INTO UPK.upk_k40.m_k60_buhin_no (data_id, buhin_no, created_date, created_tantou_id) VALUES (1697, '75578/9 1JA0A', GETDATE(), 999);</v>
      </c>
    </row>
    <row r="5727" spans="26:27">
      <c r="Z5727" s="631">
        <v>408</v>
      </c>
      <c r="AA5727" s="316" t="str">
        <f t="shared" si="40"/>
        <v>INSERT INTO UPK.upk_k40.m_k60_buhin_no (data_id, buhin_no, created_date, created_tantou_id) VALUES (1698, '75578/9 1JB0A', GETDATE(), 999);</v>
      </c>
    </row>
    <row r="5728" spans="26:27">
      <c r="Z5728" s="631">
        <v>409</v>
      </c>
      <c r="AA5728" s="316" t="str">
        <f t="shared" si="40"/>
        <v>INSERT INTO UPK.upk_k40.m_k60_buhin_no (data_id, buhin_no, created_date, created_tantou_id) VALUES (1699, '75926 1JA0A', GETDATE(), 999);</v>
      </c>
    </row>
    <row r="5729" spans="26:27">
      <c r="Z5729" s="631">
        <v>410</v>
      </c>
      <c r="AA5729" s="316" t="str">
        <f t="shared" si="40"/>
        <v>INSERT INTO UPK.upk_k40.m_k60_buhin_no (data_id, buhin_no, created_date, created_tantou_id) VALUES (1700, '75927 1JA0A', GETDATE(), 999);</v>
      </c>
    </row>
    <row r="5730" spans="26:27">
      <c r="Z5730" s="631">
        <v>411</v>
      </c>
      <c r="AA5730" s="316" t="str">
        <f t="shared" si="40"/>
        <v>INSERT INTO UPK.upk_k40.m_k60_buhin_no (data_id, buhin_no, created_date, created_tantou_id) VALUES (1701, '76452/3 1JA0A', GETDATE(), 999);</v>
      </c>
    </row>
    <row r="5731" spans="26:27">
      <c r="Z5731" s="631">
        <v>412</v>
      </c>
      <c r="AA5731" s="316" t="str">
        <f t="shared" si="40"/>
        <v>INSERT INTO UPK.upk_k40.m_k60_buhin_no (data_id, buhin_no, created_date, created_tantou_id) VALUES (1702, '62522 1VA0A', GETDATE(), 999);</v>
      </c>
    </row>
    <row r="5732" spans="26:27">
      <c r="Z5732" s="631">
        <v>413</v>
      </c>
      <c r="AA5732" s="316" t="str">
        <f t="shared" si="40"/>
        <v>INSERT INTO UPK.upk_k40.m_k60_buhin_no (data_id, buhin_no, created_date, created_tantou_id) VALUES (1703, '62523 1VA0A', GETDATE(), 999);</v>
      </c>
    </row>
    <row r="5733" spans="26:27">
      <c r="Z5733" s="631">
        <v>414</v>
      </c>
      <c r="AA5733" s="316" t="str">
        <f t="shared" si="40"/>
        <v>INSERT INTO UPK.upk_k40.m_k60_buhin_no (data_id, buhin_no, created_date, created_tantou_id) VALUES (1704, '67870 1VA0A06', GETDATE(), 999);</v>
      </c>
    </row>
    <row r="5734" spans="26:27">
      <c r="Z5734" s="631">
        <v>415</v>
      </c>
      <c r="AA5734" s="316" t="str">
        <f t="shared" si="40"/>
        <v>INSERT INTO UPK.upk_k40.m_k60_buhin_no (data_id, buhin_no, created_date, created_tantou_id) VALUES (1705, '751J2/3 1VA0A', GETDATE(), 999);</v>
      </c>
    </row>
    <row r="5735" spans="26:27">
      <c r="Z5735" s="631">
        <v>416</v>
      </c>
      <c r="AA5735" s="316" t="str">
        <f t="shared" si="40"/>
        <v>INSERT INTO UPK.upk_k40.m_k60_buhin_no (data_id, buhin_no, created_date, created_tantou_id) VALUES (1706, '743F2/3 1GR0A', GETDATE(), 999);</v>
      </c>
    </row>
    <row r="5736" spans="26:27">
      <c r="Z5736" s="631">
        <v>417</v>
      </c>
      <c r="AA5736" s="316" t="str">
        <f t="shared" si="40"/>
        <v>INSERT INTO UPK.upk_k40.m_k60_buhin_no (data_id, buhin_no, created_date, created_tantou_id) VALUES (1707, '17285 3XP0A01', GETDATE(), 999);</v>
      </c>
    </row>
    <row r="5737" spans="26:27">
      <c r="Z5737" s="631">
        <v>418</v>
      </c>
      <c r="AA5737" s="316" t="str">
        <f t="shared" si="40"/>
        <v>INSERT INTO UPK.upk_k40.m_k60_buhin_no (data_id, buhin_no, created_date, created_tantou_id) VALUES (1708, '54272/3 3XA0A', GETDATE(), 999);</v>
      </c>
    </row>
    <row r="5738" spans="26:27">
      <c r="Z5738" s="631">
        <v>419</v>
      </c>
      <c r="AA5738" s="316" t="str">
        <f t="shared" si="40"/>
        <v>INSERT INTO UPK.upk_k40.m_k60_buhin_no (data_id, buhin_no, created_date, created_tantou_id) VALUES (1709, '73233 3XC0A', GETDATE(), 999);</v>
      </c>
    </row>
    <row r="5739" spans="26:27">
      <c r="Z5739" s="631">
        <v>420</v>
      </c>
      <c r="AA5739" s="316" t="str">
        <f t="shared" si="40"/>
        <v>INSERT INTO UPK.upk_k40.m_k60_buhin_no (data_id, buhin_no, created_date, created_tantou_id) VALUES (1710, '73233 3XC0B', GETDATE(), 999);</v>
      </c>
    </row>
    <row r="5740" spans="26:27">
      <c r="Z5740" s="631">
        <v>421</v>
      </c>
      <c r="AA5740" s="316" t="str">
        <f t="shared" si="40"/>
        <v>INSERT INTO UPK.upk_k40.m_k60_buhin_no (data_id, buhin_no, created_date, created_tantou_id) VALUES (1711, '73233 3XC0C', GETDATE(), 999);</v>
      </c>
    </row>
    <row r="5741" spans="26:27">
      <c r="Z5741" s="631">
        <v>422</v>
      </c>
      <c r="AA5741" s="316" t="str">
        <f t="shared" si="40"/>
        <v>INSERT INTO UPK.upk_k40.m_k60_buhin_no (data_id, buhin_no, created_date, created_tantou_id) VALUES (1712, '73233 3XE0A', GETDATE(), 999);</v>
      </c>
    </row>
    <row r="5742" spans="26:27">
      <c r="Z5742" s="631">
        <v>423</v>
      </c>
      <c r="AA5742" s="316" t="str">
        <f t="shared" si="40"/>
        <v>INSERT INTO UPK.upk_k40.m_k60_buhin_no (data_id, buhin_no, created_date, created_tantou_id) VALUES (1713, '73233 3XE0B', GETDATE(), 999);</v>
      </c>
    </row>
    <row r="5743" spans="26:27">
      <c r="Z5743" s="631">
        <v>424</v>
      </c>
      <c r="AA5743" s="316" t="str">
        <f t="shared" si="40"/>
        <v>INSERT INTO UPK.upk_k40.m_k60_buhin_no (data_id, buhin_no, created_date, created_tantou_id) VALUES (1714, '73233 3XE0C', GETDATE(), 999);</v>
      </c>
    </row>
    <row r="5744" spans="26:27">
      <c r="Z5744" s="631">
        <v>425</v>
      </c>
      <c r="AA5744" s="316" t="str">
        <f t="shared" si="40"/>
        <v>INSERT INTO UPK.upk_k40.m_k60_buhin_no (data_id, buhin_no, created_date, created_tantou_id) VALUES (1715, '74223 3XA0A', GETDATE(), 999);</v>
      </c>
    </row>
    <row r="5745" spans="26:27">
      <c r="Z5745" s="631">
        <v>426</v>
      </c>
      <c r="AA5745" s="316" t="str">
        <f t="shared" si="40"/>
        <v>INSERT INTO UPK.upk_k40.m_k60_buhin_no (data_id, buhin_no, created_date, created_tantou_id) VALUES (1716, '742D1 3XA0A', GETDATE(), 999);</v>
      </c>
    </row>
    <row r="5746" spans="26:27">
      <c r="Z5746" s="631">
        <v>427</v>
      </c>
      <c r="AA5746" s="316" t="str">
        <f t="shared" si="40"/>
        <v>INSERT INTO UPK.upk_k40.m_k60_buhin_no (data_id, buhin_no, created_date, created_tantou_id) VALUES (1717, '74323 3XA0A', GETDATE(), 999);</v>
      </c>
    </row>
    <row r="5747" spans="26:27">
      <c r="Z5747" s="631">
        <v>428</v>
      </c>
      <c r="AA5747" s="316" t="str">
        <f t="shared" si="40"/>
        <v>INSERT INTO UPK.upk_k40.m_k60_buhin_no (data_id, buhin_no, created_date, created_tantou_id) VALUES (1718, '74326 3XA0A', GETDATE(), 999);</v>
      </c>
    </row>
    <row r="5748" spans="26:27">
      <c r="Z5748" s="631">
        <v>429</v>
      </c>
      <c r="AA5748" s="316" t="str">
        <f t="shared" si="40"/>
        <v>INSERT INTO UPK.upk_k40.m_k60_buhin_no (data_id, buhin_no, created_date, created_tantou_id) VALUES (1719, '74327 3XA0A', GETDATE(), 999);</v>
      </c>
    </row>
    <row r="5749" spans="26:27">
      <c r="Z5749" s="631">
        <v>430</v>
      </c>
      <c r="AA5749" s="316" t="str">
        <f t="shared" si="40"/>
        <v>INSERT INTO UPK.upk_k40.m_k60_buhin_no (data_id, buhin_no, created_date, created_tantou_id) VALUES (1720, '74384 3XA0A', GETDATE(), 999);</v>
      </c>
    </row>
    <row r="5750" spans="26:27">
      <c r="Z5750" s="631">
        <v>431</v>
      </c>
      <c r="AA5750" s="316" t="str">
        <f t="shared" si="40"/>
        <v>INSERT INTO UPK.upk_k40.m_k60_buhin_no (data_id, buhin_no, created_date, created_tantou_id) VALUES (1721, '743F6 3XA0A', GETDATE(), 999);</v>
      </c>
    </row>
    <row r="5751" spans="26:27">
      <c r="Z5751" s="631">
        <v>432</v>
      </c>
      <c r="AA5751" s="316" t="str">
        <f t="shared" si="40"/>
        <v>INSERT INTO UPK.upk_k40.m_k60_buhin_no (data_id, buhin_no, created_date, created_tantou_id) VALUES (1722, '743F7 3XA0A', GETDATE(), 999);</v>
      </c>
    </row>
    <row r="5752" spans="26:27">
      <c r="Z5752" s="631">
        <v>433</v>
      </c>
      <c r="AA5752" s="316" t="str">
        <f t="shared" si="40"/>
        <v>INSERT INTO UPK.upk_k40.m_k60_buhin_no (data_id, buhin_no, created_date, created_tantou_id) VALUES (1723, '743R2 3XA0A', GETDATE(), 999);</v>
      </c>
    </row>
    <row r="5753" spans="26:27">
      <c r="Z5753" s="631">
        <v>434</v>
      </c>
      <c r="AA5753" s="316" t="str">
        <f t="shared" si="40"/>
        <v>INSERT INTO UPK.upk_k40.m_k60_buhin_no (data_id, buhin_no, created_date, created_tantou_id) VALUES (1724, '743R3 3XA0A', GETDATE(), 999);</v>
      </c>
    </row>
    <row r="5754" spans="26:27">
      <c r="Z5754" s="631">
        <v>435</v>
      </c>
      <c r="AA5754" s="316" t="str">
        <f t="shared" si="40"/>
        <v>INSERT INTO UPK.upk_k40.m_k60_buhin_no (data_id, buhin_no, created_date, created_tantou_id) VALUES (1725, '743R4 3XA0A', GETDATE(), 999);</v>
      </c>
    </row>
    <row r="5755" spans="26:27">
      <c r="Z5755" s="631">
        <v>436</v>
      </c>
      <c r="AA5755" s="316" t="str">
        <f t="shared" si="40"/>
        <v>INSERT INTO UPK.upk_k40.m_k60_buhin_no (data_id, buhin_no, created_date, created_tantou_id) VALUES (1726, '75234 3XY0A', GETDATE(), 999);</v>
      </c>
    </row>
    <row r="5756" spans="26:27">
      <c r="Z5756" s="631">
        <v>437</v>
      </c>
      <c r="AA5756" s="316" t="str">
        <f t="shared" si="40"/>
        <v>INSERT INTO UPK.upk_k40.m_k60_buhin_no (data_id, buhin_no, created_date, created_tantou_id) VALUES (1727, '756S8 3XE0A', GETDATE(), 999);</v>
      </c>
    </row>
    <row r="5757" spans="26:27">
      <c r="Z5757" s="631">
        <v>438</v>
      </c>
      <c r="AA5757" s="316" t="str">
        <f t="shared" si="40"/>
        <v>INSERT INTO UPK.upk_k40.m_k60_buhin_no (data_id, buhin_no, created_date, created_tantou_id) VALUES (1728, '76218/9 3XE0A', GETDATE(), 999);</v>
      </c>
    </row>
    <row r="5758" spans="26:27">
      <c r="Z5758" s="631">
        <v>439</v>
      </c>
      <c r="AA5758" s="316" t="str">
        <f t="shared" si="40"/>
        <v>INSERT INTO UPK.upk_k40.m_k60_buhin_no (data_id, buhin_no, created_date, created_tantou_id) VALUES (1729, '76320/1 3XA0A', GETDATE(), 999);</v>
      </c>
    </row>
    <row r="5759" spans="26:27">
      <c r="Z5759" s="631">
        <v>440</v>
      </c>
      <c r="AA5759" s="316" t="str">
        <f t="shared" si="40"/>
        <v>INSERT INTO UPK.upk_k40.m_k60_buhin_no (data_id, buhin_no, created_date, created_tantou_id) VALUES (1730, '76396 3XD0A', GETDATE(), 999);</v>
      </c>
    </row>
    <row r="5760" spans="26:27">
      <c r="Z5760" s="631">
        <v>441</v>
      </c>
      <c r="AA5760" s="316" t="str">
        <f t="shared" si="40"/>
        <v>INSERT INTO UPK.upk_k40.m_k60_buhin_no (data_id, buhin_no, created_date, created_tantou_id) VALUES (1731, '76397 3XD0A', GETDATE(), 999);</v>
      </c>
    </row>
    <row r="5761" spans="26:27">
      <c r="Z5761" s="631">
        <v>442</v>
      </c>
      <c r="AA5761" s="316" t="str">
        <f t="shared" si="40"/>
        <v>INSERT INTO UPK.upk_k40.m_k60_buhin_no (data_id, buhin_no, created_date, created_tantou_id) VALUES (1732, '76397 3YF0A-B', GETDATE(), 999);</v>
      </c>
    </row>
    <row r="5762" spans="26:27">
      <c r="Z5762" s="631">
        <v>443</v>
      </c>
      <c r="AA5762" s="316" t="str">
        <f t="shared" si="40"/>
        <v>INSERT INTO UPK.upk_k40.m_k60_buhin_no (data_id, buhin_no, created_date, created_tantou_id) VALUES (1733, '76397 3XC9A', GETDATE(), 999);</v>
      </c>
    </row>
    <row r="5763" spans="26:27">
      <c r="Z5763" s="631">
        <v>444</v>
      </c>
      <c r="AA5763" s="316" t="str">
        <f t="shared" si="40"/>
        <v>INSERT INTO UPK.upk_k40.m_k60_buhin_no (data_id, buhin_no, created_date, created_tantou_id) VALUES (1734, '76516/7 3XA0A', GETDATE(), 999);</v>
      </c>
    </row>
    <row r="5764" spans="26:27">
      <c r="Z5764" s="631">
        <v>445</v>
      </c>
      <c r="AA5764" s="316" t="str">
        <f t="shared" si="40"/>
        <v>INSERT INTO UPK.upk_k40.m_k60_buhin_no (data_id, buhin_no, created_date, created_tantou_id) VALUES (1735, '76516/7 3XA2A', GETDATE(), 999);</v>
      </c>
    </row>
    <row r="5765" spans="26:27">
      <c r="Z5765" s="631">
        <v>446</v>
      </c>
      <c r="AA5765" s="316" t="str">
        <f t="shared" si="40"/>
        <v>INSERT INTO UPK.upk_k40.m_k60_buhin_no (data_id, buhin_no, created_date, created_tantou_id) VALUES (1736, '62516 4CB0A', GETDATE(), 999);</v>
      </c>
    </row>
    <row r="5766" spans="26:27">
      <c r="Z5766" s="631">
        <v>447</v>
      </c>
      <c r="AA5766" s="316" t="str">
        <f t="shared" si="40"/>
        <v>INSERT INTO UPK.upk_k40.m_k60_buhin_no (data_id, buhin_no, created_date, created_tantou_id) VALUES (1737, '62516 6MA0A', GETDATE(), 999);</v>
      </c>
    </row>
    <row r="5767" spans="26:27">
      <c r="Z5767" s="631">
        <v>448</v>
      </c>
      <c r="AA5767" s="316" t="str">
        <f t="shared" si="40"/>
        <v>INSERT INTO UPK.upk_k40.m_k60_buhin_no (data_id, buhin_no, created_date, created_tantou_id) VALUES (1738, '64112/3 3VA0A', GETDATE(), 999);</v>
      </c>
    </row>
    <row r="5768" spans="26:27">
      <c r="Z5768" s="631">
        <v>449</v>
      </c>
      <c r="AA5768" s="316" t="str">
        <f t="shared" ref="AA5768:AA5831" si="41">$Y$5318&amp;AA4477&amp;", '"&amp;TRIM(AB4477)&amp;"', GETDATE(), 999);"</f>
        <v>INSERT INTO UPK.upk_k40.m_k60_buhin_no (data_id, buhin_no, created_date, created_tantou_id) VALUES (1739, '74342/3 3VA0A', GETDATE(), 999);</v>
      </c>
    </row>
    <row r="5769" spans="26:27">
      <c r="Z5769" s="631">
        <v>450</v>
      </c>
      <c r="AA5769" s="316" t="str">
        <f t="shared" si="41"/>
        <v>INSERT INTO UPK.upk_k40.m_k60_buhin_no (data_id, buhin_no, created_date, created_tantou_id) VALUES (1740, '75176 3VA0A', GETDATE(), 999);</v>
      </c>
    </row>
    <row r="5770" spans="26:27">
      <c r="Z5770" s="631">
        <v>451</v>
      </c>
      <c r="AA5770" s="316" t="str">
        <f t="shared" si="41"/>
        <v>INSERT INTO UPK.upk_k40.m_k60_buhin_no (data_id, buhin_no, created_date, created_tantou_id) VALUES (1741, '75422 3VA0A', GETDATE(), 999);</v>
      </c>
    </row>
    <row r="5771" spans="26:27">
      <c r="Z5771" s="631">
        <v>452</v>
      </c>
      <c r="AA5771" s="316" t="str">
        <f t="shared" si="41"/>
        <v>INSERT INTO UPK.upk_k40.m_k60_buhin_no (data_id, buhin_no, created_date, created_tantou_id) VALUES (1742, '76586/7 3VA0A', GETDATE(), 999);</v>
      </c>
    </row>
    <row r="5772" spans="26:27">
      <c r="Z5772" s="631">
        <v>453</v>
      </c>
      <c r="AA5772" s="316" t="str">
        <f t="shared" si="41"/>
        <v>INSERT INTO UPK.upk_k40.m_k60_buhin_no (data_id, buhin_no, created_date, created_tantou_id) VALUES (1743, '77648 3VA0A', GETDATE(), 999);</v>
      </c>
    </row>
    <row r="5773" spans="26:27">
      <c r="Z5773" s="631">
        <v>454</v>
      </c>
      <c r="AA5773" s="316" t="str">
        <f t="shared" si="41"/>
        <v>INSERT INTO UPK.upk_k40.m_k60_buhin_no (data_id, buhin_no, created_date, created_tantou_id) VALUES (1744, '77649 3VA0A', GETDATE(), 999);</v>
      </c>
    </row>
    <row r="5774" spans="26:27">
      <c r="Z5774" s="631">
        <v>455</v>
      </c>
      <c r="AA5774" s="316" t="str">
        <f t="shared" si="41"/>
        <v>INSERT INTO UPK.upk_k40.m_k60_buhin_no (data_id, buhin_no, created_date, created_tantou_id) VALUES (1745, '73211 3VA0A', GETDATE(), 999);</v>
      </c>
    </row>
    <row r="5775" spans="26:27">
      <c r="Z5775" s="631">
        <v>456</v>
      </c>
      <c r="AA5775" s="316" t="str">
        <f t="shared" si="41"/>
        <v>INSERT INTO UPK.upk_k40.m_k60_buhin_no (data_id, buhin_no, created_date, created_tantou_id) VALUES (1746, '73233 3VA0A', GETDATE(), 999);</v>
      </c>
    </row>
    <row r="5776" spans="26:27">
      <c r="Z5776" s="631">
        <v>457</v>
      </c>
      <c r="AA5776" s="316" t="str">
        <f t="shared" si="41"/>
        <v>INSERT INTO UPK.upk_k40.m_k60_buhin_no (data_id, buhin_no, created_date, created_tantou_id) VALUES (1747, '75432/3 3VA0A', GETDATE(), 999);</v>
      </c>
    </row>
    <row r="5777" spans="26:27">
      <c r="Z5777" s="631">
        <v>458</v>
      </c>
      <c r="AA5777" s="316" t="str">
        <f t="shared" si="41"/>
        <v>INSERT INTO UPK.upk_k40.m_k60_buhin_no (data_id, buhin_no, created_date, created_tantou_id) VALUES (1748, '76722/3 3VA0A', GETDATE(), 999);</v>
      </c>
    </row>
    <row r="5778" spans="26:27">
      <c r="Z5778" s="631">
        <v>459</v>
      </c>
      <c r="AA5778" s="316" t="str">
        <f t="shared" si="41"/>
        <v>INSERT INTO UPK.upk_k40.m_k60_buhin_no (data_id, buhin_no, created_date, created_tantou_id) VALUES (1749, '75262/3 3VA0A', GETDATE(), 999);</v>
      </c>
    </row>
    <row r="5779" spans="26:27">
      <c r="Z5779" s="631">
        <v>460</v>
      </c>
      <c r="AA5779" s="316" t="str">
        <f t="shared" si="41"/>
        <v>INSERT INTO UPK.upk_k40.m_k60_buhin_no (data_id, buhin_no, created_date, created_tantou_id) VALUES (1750, '755C2/3 3VA0A', GETDATE(), 999);</v>
      </c>
    </row>
    <row r="5780" spans="26:27">
      <c r="Z5780" s="631">
        <v>461</v>
      </c>
      <c r="AA5780" s="316" t="str">
        <f t="shared" si="41"/>
        <v>INSERT INTO UPK.upk_k40.m_k60_buhin_no (data_id, buhin_no, created_date, created_tantou_id) VALUES (1751, '75784/5 3VA0A', GETDATE(), 999);</v>
      </c>
    </row>
    <row r="5781" spans="26:27">
      <c r="Z5781" s="631">
        <v>462</v>
      </c>
      <c r="AA5781" s="316" t="str">
        <f t="shared" si="41"/>
        <v>INSERT INTO UPK.upk_k40.m_k60_buhin_no (data_id, buhin_no, created_date, created_tantou_id) VALUES (1752, '64124 4CB0A', GETDATE(), 999);</v>
      </c>
    </row>
    <row r="5782" spans="26:27">
      <c r="Z5782" s="631">
        <v>463</v>
      </c>
      <c r="AA5782" s="316" t="str">
        <f t="shared" si="41"/>
        <v>INSERT INTO UPK.upk_k40.m_k60_buhin_no (data_id, buhin_no, created_date, created_tantou_id) VALUES (1753, '64124 4CB0A-G', GETDATE(), 999);</v>
      </c>
    </row>
    <row r="5783" spans="26:27">
      <c r="Z5783" s="631">
        <v>464</v>
      </c>
      <c r="AA5783" s="316" t="str">
        <f t="shared" si="41"/>
        <v>INSERT INTO UPK.upk_k40.m_k60_buhin_no (data_id, buhin_no, created_date, created_tantou_id) VALUES (1754, '64125 4CB0A', GETDATE(), 999);</v>
      </c>
    </row>
    <row r="5784" spans="26:27">
      <c r="Z5784" s="631">
        <v>465</v>
      </c>
      <c r="AA5784" s="316" t="str">
        <f t="shared" si="41"/>
        <v>INSERT INTO UPK.upk_k40.m_k60_buhin_no (data_id, buhin_no, created_date, created_tantou_id) VALUES (1755, '64125 4CB0A-G', GETDATE(), 999);</v>
      </c>
    </row>
    <row r="5785" spans="26:27">
      <c r="Z5785" s="631">
        <v>466</v>
      </c>
      <c r="AA5785" s="316" t="str">
        <f t="shared" si="41"/>
        <v>INSERT INTO UPK.upk_k40.m_k60_buhin_no (data_id, buhin_no, created_date, created_tantou_id) VALUES (1756, '64182/3 4CB0A', GETDATE(), 999);</v>
      </c>
    </row>
    <row r="5786" spans="26:27">
      <c r="Z5786" s="631">
        <v>467</v>
      </c>
      <c r="AA5786" s="316" t="str">
        <f t="shared" si="41"/>
        <v>INSERT INTO UPK.upk_k40.m_k60_buhin_no (data_id, buhin_no, created_date, created_tantou_id) VALUES (1757, '67418 4CB0A', GETDATE(), 999);</v>
      </c>
    </row>
    <row r="5787" spans="26:27">
      <c r="Z5787" s="631">
        <v>468</v>
      </c>
      <c r="AA5787" s="316" t="str">
        <f t="shared" si="41"/>
        <v>INSERT INTO UPK.upk_k40.m_k60_buhin_no (data_id, buhin_no, created_date, created_tantou_id) VALUES (1758, '74356 4CB0A', GETDATE(), 999);</v>
      </c>
    </row>
    <row r="5788" spans="26:27">
      <c r="Z5788" s="631">
        <v>469</v>
      </c>
      <c r="AA5788" s="316" t="str">
        <f t="shared" si="41"/>
        <v>INSERT INTO UPK.upk_k40.m_k60_buhin_no (data_id, buhin_no, created_date, created_tantou_id) VALUES (1759, '74356 4CB0A-G', GETDATE(), 999);</v>
      </c>
    </row>
    <row r="5789" spans="26:27">
      <c r="Z5789" s="631">
        <v>470</v>
      </c>
      <c r="AA5789" s="316" t="str">
        <f t="shared" si="41"/>
        <v>INSERT INTO UPK.upk_k40.m_k60_buhin_no (data_id, buhin_no, created_date, created_tantou_id) VALUES (1760, '74356 4CE0A-B', GETDATE(), 999);</v>
      </c>
    </row>
    <row r="5790" spans="26:27">
      <c r="Z5790" s="631">
        <v>471</v>
      </c>
      <c r="AA5790" s="316" t="str">
        <f t="shared" si="41"/>
        <v>INSERT INTO UPK.upk_k40.m_k60_buhin_no (data_id, buhin_no, created_date, created_tantou_id) VALUES (1761, '74356 4CE0A', GETDATE(), 999);</v>
      </c>
    </row>
    <row r="5791" spans="26:27">
      <c r="Z5791" s="631">
        <v>472</v>
      </c>
      <c r="AA5791" s="316" t="str">
        <f t="shared" si="41"/>
        <v>INSERT INTO UPK.upk_k40.m_k60_buhin_no (data_id, buhin_no, created_date, created_tantou_id) VALUES (1762, '74356 4CE0A-E', GETDATE(), 999);</v>
      </c>
    </row>
    <row r="5792" spans="26:27">
      <c r="Z5792" s="631">
        <v>473</v>
      </c>
      <c r="AA5792" s="316" t="str">
        <f t="shared" si="41"/>
        <v>INSERT INTO UPK.upk_k40.m_k60_buhin_no (data_id, buhin_no, created_date, created_tantou_id) VALUES (1763, '74366 4CB0A', GETDATE(), 999);</v>
      </c>
    </row>
    <row r="5793" spans="26:27">
      <c r="Z5793" s="631">
        <v>474</v>
      </c>
      <c r="AA5793" s="316" t="str">
        <f t="shared" si="41"/>
        <v>INSERT INTO UPK.upk_k40.m_k60_buhin_no (data_id, buhin_no, created_date, created_tantou_id) VALUES (1764, '75118 4CB0A', GETDATE(), 999);</v>
      </c>
    </row>
    <row r="5794" spans="26:27">
      <c r="Z5794" s="631">
        <v>475</v>
      </c>
      <c r="AA5794" s="316" t="str">
        <f t="shared" si="41"/>
        <v>INSERT INTO UPK.upk_k40.m_k60_buhin_no (data_id, buhin_no, created_date, created_tantou_id) VALUES (1765, '75676/7 4CE0A', GETDATE(), 999);</v>
      </c>
    </row>
    <row r="5795" spans="26:27">
      <c r="Z5795" s="631">
        <v>476</v>
      </c>
      <c r="AA5795" s="316" t="str">
        <f t="shared" si="41"/>
        <v>INSERT INTO UPK.upk_k40.m_k60_buhin_no (data_id, buhin_no, created_date, created_tantou_id) VALUES (1766, '75676/7 4CE0A-G', GETDATE(), 999);</v>
      </c>
    </row>
    <row r="5796" spans="26:27">
      <c r="Z5796" s="631">
        <v>477</v>
      </c>
      <c r="AA5796" s="316" t="str">
        <f t="shared" si="41"/>
        <v>INSERT INTO UPK.upk_k40.m_k60_buhin_no (data_id, buhin_no, created_date, created_tantou_id) VALUES (1767, '765F4/5 4CC0A', GETDATE(), 999);</v>
      </c>
    </row>
    <row r="5797" spans="26:27">
      <c r="Z5797" s="631">
        <v>478</v>
      </c>
      <c r="AA5797" s="316" t="str">
        <f t="shared" si="41"/>
        <v>INSERT INTO UPK.upk_k40.m_k60_buhin_no (data_id, buhin_no, created_date, created_tantou_id) VALUES (1768, '76466/7 4BC1A', GETDATE(), 999);</v>
      </c>
    </row>
    <row r="5798" spans="26:27">
      <c r="Z5798" s="631">
        <v>479</v>
      </c>
      <c r="AA5798" s="316" t="str">
        <f t="shared" si="41"/>
        <v>INSERT INTO UPK.upk_k40.m_k60_buhin_no (data_id, buhin_no, created_date, created_tantou_id) VALUES (1769, '76466/7 6FK0A', GETDATE(), 999);</v>
      </c>
    </row>
    <row r="5799" spans="26:27">
      <c r="Z5799" s="631">
        <v>480</v>
      </c>
      <c r="AA5799" s="316" t="str">
        <f t="shared" si="41"/>
        <v>INSERT INTO UPK.upk_k40.m_k60_buhin_no (data_id, buhin_no, created_date, created_tantou_id) VALUES (1770, '75186/7 6FK0A', GETDATE(), 999);</v>
      </c>
    </row>
    <row r="5800" spans="26:27">
      <c r="Z5800" s="631">
        <v>481</v>
      </c>
      <c r="AA5800" s="316" t="str">
        <f t="shared" si="41"/>
        <v>INSERT INTO UPK.upk_k40.m_k60_buhin_no (data_id, buhin_no, created_date, created_tantou_id) VALUES (1771, '751C5 6FK0A', GETDATE(), 999);</v>
      </c>
    </row>
    <row r="5801" spans="26:27">
      <c r="Z5801" s="631">
        <v>482</v>
      </c>
      <c r="AA5801" s="316" t="str">
        <f t="shared" si="41"/>
        <v>INSERT INTO UPK.upk_k40.m_k60_buhin_no (data_id, buhin_no, created_date, created_tantou_id) VALUES (1772, '751T7 6FK0B', GETDATE(), 999);</v>
      </c>
    </row>
    <row r="5802" spans="26:27">
      <c r="Z5802" s="631">
        <v>483</v>
      </c>
      <c r="AA5802" s="316" t="str">
        <f t="shared" si="41"/>
        <v>INSERT INTO UPK.upk_k40.m_k60_buhin_no (data_id, buhin_no, created_date, created_tantou_id) VALUES (1773, '73211 4CC1A', GETDATE(), 999);</v>
      </c>
    </row>
    <row r="5803" spans="26:27">
      <c r="Z5803" s="631">
        <v>484</v>
      </c>
      <c r="AA5803" s="316" t="str">
        <f t="shared" si="41"/>
        <v>INSERT INTO UPK.upk_k40.m_k60_buhin_no (data_id, buhin_no, created_date, created_tantou_id) VALUES (1774, '62522/3 5TA0A', GETDATE(), 999);</v>
      </c>
    </row>
    <row r="5804" spans="26:27">
      <c r="Z5804" s="631">
        <v>485</v>
      </c>
      <c r="AA5804" s="316" t="str">
        <f t="shared" si="41"/>
        <v>INSERT INTO UPK.upk_k40.m_k60_buhin_no (data_id, buhin_no, created_date, created_tantou_id) VALUES (1775, '65616 5TA0A', GETDATE(), 999);</v>
      </c>
    </row>
    <row r="5805" spans="26:27">
      <c r="Z5805" s="631">
        <v>486</v>
      </c>
      <c r="AA5805" s="316" t="str">
        <f t="shared" si="41"/>
        <v>INSERT INTO UPK.upk_k40.m_k60_buhin_no (data_id, buhin_no, created_date, created_tantou_id) VALUES (1776, '67632 5TA0A', GETDATE(), 999);</v>
      </c>
    </row>
    <row r="5806" spans="26:27">
      <c r="Z5806" s="631">
        <v>487</v>
      </c>
      <c r="AA5806" s="316" t="str">
        <f t="shared" si="41"/>
        <v>INSERT INTO UPK.upk_k40.m_k60_buhin_no (data_id, buhin_no, created_date, created_tantou_id) VALUES (1777, '73211 5TA0A', GETDATE(), 999);</v>
      </c>
    </row>
    <row r="5807" spans="26:27">
      <c r="Z5807" s="631">
        <v>488</v>
      </c>
      <c r="AA5807" s="316" t="str">
        <f t="shared" si="41"/>
        <v>INSERT INTO UPK.upk_k40.m_k60_buhin_no (data_id, buhin_no, created_date, created_tantou_id) VALUES (1778, '75118 5TA0A', GETDATE(), 999);</v>
      </c>
    </row>
    <row r="5808" spans="26:27">
      <c r="Z5808" s="631">
        <v>489</v>
      </c>
      <c r="AA5808" s="316" t="str">
        <f t="shared" si="41"/>
        <v>INSERT INTO UPK.upk_k40.m_k60_buhin_no (data_id, buhin_no, created_date, created_tantou_id) VALUES (1779, '75442 5TA0A', GETDATE(), 999);</v>
      </c>
    </row>
    <row r="5809" spans="26:27">
      <c r="Z5809" s="631">
        <v>490</v>
      </c>
      <c r="AA5809" s="316" t="str">
        <f t="shared" si="41"/>
        <v>INSERT INTO UPK.upk_k40.m_k60_buhin_no (data_id, buhin_no, created_date, created_tantou_id) VALUES (1780, '75556/7 5TA0A', GETDATE(), 999);</v>
      </c>
    </row>
    <row r="5810" spans="26:27">
      <c r="Z5810" s="631">
        <v>491</v>
      </c>
      <c r="AA5810" s="316" t="str">
        <f t="shared" si="41"/>
        <v>INSERT INTO UPK.upk_k40.m_k60_buhin_no (data_id, buhin_no, created_date, created_tantou_id) VALUES (1781, '76352/3 5TA1A', GETDATE(), 999);</v>
      </c>
    </row>
    <row r="5811" spans="26:27">
      <c r="Z5811" s="631">
        <v>492</v>
      </c>
      <c r="AA5811" s="316" t="str">
        <f t="shared" si="41"/>
        <v>INSERT INTO UPK.upk_k40.m_k60_buhin_no (data_id, buhin_no, created_date, created_tantou_id) VALUES (1782, '76458 5TA0A', GETDATE(), 999);</v>
      </c>
    </row>
    <row r="5812" spans="26:27">
      <c r="Z5812" s="631">
        <v>493</v>
      </c>
      <c r="AA5812" s="316" t="str">
        <f t="shared" si="41"/>
        <v>INSERT INTO UPK.upk_k40.m_k60_buhin_no (data_id, buhin_no, created_date, created_tantou_id) VALUES (1783, '76459 5TA0A', GETDATE(), 999);</v>
      </c>
    </row>
    <row r="5813" spans="26:27">
      <c r="Z5813" s="631">
        <v>494</v>
      </c>
      <c r="AA5813" s="316" t="str">
        <f t="shared" si="41"/>
        <v>INSERT INTO UPK.upk_k40.m_k60_buhin_no (data_id, buhin_no, created_date, created_tantou_id) VALUES (1784, '76642/3 5TA0A', GETDATE(), 999);</v>
      </c>
    </row>
    <row r="5814" spans="26:27">
      <c r="Z5814" s="631">
        <v>495</v>
      </c>
      <c r="AA5814" s="316" t="str">
        <f t="shared" si="41"/>
        <v>INSERT INTO UPK.upk_k40.m_k60_buhin_no (data_id, buhin_no, created_date, created_tantou_id) VALUES (1785, '79122 5TA0A', GETDATE(), 999);</v>
      </c>
    </row>
    <row r="5815" spans="26:27">
      <c r="Z5815" s="631">
        <v>496</v>
      </c>
      <c r="AA5815" s="316" t="str">
        <f t="shared" si="41"/>
        <v>INSERT INTO UPK.upk_k40.m_k60_buhin_no (data_id, buhin_no, created_date, created_tantou_id) VALUES (1786, '79126/7 5TA0A', GETDATE(), 999);</v>
      </c>
    </row>
    <row r="5816" spans="26:27">
      <c r="Z5816" s="631">
        <v>497</v>
      </c>
      <c r="AA5816" s="316" t="str">
        <f t="shared" si="41"/>
        <v>INSERT INTO UPK.upk_k40.m_k60_buhin_no (data_id, buhin_no, created_date, created_tantou_id) VALUES (1787, '80142/3 5TA0A', GETDATE(), 999);</v>
      </c>
    </row>
    <row r="5817" spans="26:27">
      <c r="Z5817" s="631">
        <v>498</v>
      </c>
      <c r="AA5817" s="316" t="str">
        <f t="shared" si="41"/>
        <v>INSERT INTO UPK.upk_k40.m_k60_buhin_no (data_id, buhin_no, created_date, created_tantou_id) VALUES (1788, '80148/9 5TA0A', GETDATE(), 999);</v>
      </c>
    </row>
    <row r="5818" spans="26:27">
      <c r="Z5818" s="631">
        <v>499</v>
      </c>
      <c r="AA5818" s="316" t="str">
        <f t="shared" si="41"/>
        <v>INSERT INTO UPK.upk_k40.m_k60_buhin_no (data_id, buhin_no, created_date, created_tantou_id) VALUES (1789, '90136 5TA0A', GETDATE(), 999);</v>
      </c>
    </row>
    <row r="5819" spans="26:27">
      <c r="Z5819" s="631">
        <v>500</v>
      </c>
      <c r="AA5819" s="316" t="str">
        <f t="shared" si="41"/>
        <v>INSERT INTO UPK.upk_k40.m_k60_buhin_no (data_id, buhin_no, created_date, created_tantou_id) VALUES (1790, '90137 5TA0A', GETDATE(), 999);</v>
      </c>
    </row>
    <row r="5820" spans="26:27">
      <c r="Z5820" s="631">
        <v>501</v>
      </c>
      <c r="AA5820" s="316" t="str">
        <f t="shared" si="41"/>
        <v>INSERT INTO UPK.upk_k40.m_k60_buhin_no (data_id, buhin_no, created_date, created_tantou_id) VALUES (1791, '64182/3 6MA0A', GETDATE(), 999);</v>
      </c>
    </row>
    <row r="5821" spans="26:27">
      <c r="Z5821" s="631">
        <v>502</v>
      </c>
      <c r="AA5821" s="316" t="str">
        <f t="shared" si="41"/>
        <v>INSERT INTO UPK.upk_k40.m_k60_buhin_no (data_id, buhin_no, created_date, created_tantou_id) VALUES (1792, '75186/7 6MA0A', GETDATE(), 999);</v>
      </c>
    </row>
    <row r="5822" spans="26:27">
      <c r="Z5822" s="631">
        <v>503</v>
      </c>
      <c r="AA5822" s="316" t="str">
        <f t="shared" si="41"/>
        <v>INSERT INTO UPK.upk_k40.m_k60_buhin_no (data_id, buhin_no, created_date, created_tantou_id) VALUES (1793, '74542/3 6MR0A', GETDATE(), 999);</v>
      </c>
    </row>
    <row r="5823" spans="26:27">
      <c r="Z5823" s="631">
        <v>504</v>
      </c>
      <c r="AA5823" s="316" t="str">
        <f t="shared" si="41"/>
        <v>INSERT INTO UPK.upk_k40.m_k60_buhin_no (data_id, buhin_no, created_date, created_tantou_id) VALUES (1794, '75118 5TL0A', GETDATE(), 999);</v>
      </c>
    </row>
    <row r="5824" spans="26:27">
      <c r="Z5824" s="631">
        <v>505</v>
      </c>
      <c r="AA5824" s="316" t="str">
        <f t="shared" si="41"/>
        <v>INSERT INTO UPK.upk_k40.m_k60_buhin_no (data_id, buhin_no, created_date, created_tantou_id) VALUES (1795, '63122/3 6GW0A', GETDATE(), 999);</v>
      </c>
    </row>
    <row r="5825" spans="26:27">
      <c r="Z5825" s="631">
        <v>506</v>
      </c>
      <c r="AA5825" s="316" t="str">
        <f t="shared" si="41"/>
        <v>INSERT INTO UPK.upk_k40.m_k60_buhin_no (data_id, buhin_no, created_date, created_tantou_id) VALUES (1796, '64178/9 6RA0A', GETDATE(), 999);</v>
      </c>
    </row>
    <row r="5826" spans="26:27">
      <c r="Z5826" s="631">
        <v>507</v>
      </c>
      <c r="AA5826" s="316" t="str">
        <f t="shared" si="41"/>
        <v>INSERT INTO UPK.upk_k40.m_k60_buhin_no (data_id, buhin_no, created_date, created_tantou_id) VALUES (1797, '641G0/1 6RA0A', GETDATE(), 999);</v>
      </c>
    </row>
    <row r="5827" spans="26:27">
      <c r="Z5827" s="631">
        <v>508</v>
      </c>
      <c r="AA5827" s="316" t="str">
        <f t="shared" si="41"/>
        <v>INSERT INTO UPK.upk_k40.m_k60_buhin_no (data_id, buhin_no, created_date, created_tantou_id) VALUES (1798, '5220A N1200/N1100', GETDATE(), 999);</v>
      </c>
    </row>
    <row r="5828" spans="26:27">
      <c r="Z5828" s="631">
        <v>509</v>
      </c>
      <c r="AA5828" s="316" t="str">
        <f t="shared" si="41"/>
        <v>INSERT INTO UPK.upk_k40.m_k60_buhin_no (data_id, buhin_no, created_date, created_tantou_id) VALUES (1799, '75176/7 6RA0A', GETDATE(), 999);</v>
      </c>
    </row>
    <row r="5829" spans="26:27">
      <c r="Z5829" s="631">
        <v>510</v>
      </c>
      <c r="AA5829" s="316" t="str">
        <f t="shared" si="41"/>
        <v>INSERT INTO UPK.upk_k40.m_k60_buhin_no (data_id, buhin_no, created_date, created_tantou_id) VALUES (1800, '5220A N4200/N4100', GETDATE(), 999);</v>
      </c>
    </row>
    <row r="5830" spans="26:27">
      <c r="Z5830" s="631">
        <v>511</v>
      </c>
      <c r="AA5830" s="316" t="str">
        <f t="shared" si="41"/>
        <v>INSERT INTO UPK.upk_k40.m_k60_buhin_no (data_id, buhin_no, created_date, created_tantou_id) VALUES (1801, '75262 6RA1A', GETDATE(), 999);</v>
      </c>
    </row>
    <row r="5831" spans="26:27">
      <c r="Z5831" s="631">
        <v>512</v>
      </c>
      <c r="AA5831" s="316" t="str">
        <f t="shared" si="41"/>
        <v>INSERT INTO UPK.upk_k40.m_k60_buhin_no (data_id, buhin_no, created_date, created_tantou_id) VALUES (1802, '5220A M8000', GETDATE(), 999);</v>
      </c>
    </row>
    <row r="5832" spans="26:27">
      <c r="Z5832" s="631">
        <v>513</v>
      </c>
      <c r="AA5832" s="316" t="str">
        <f t="shared" ref="AA5832:AA5895" si="42">$Y$5318&amp;AA4541&amp;", '"&amp;TRIM(AB4541)&amp;"', GETDATE(), 999);"</f>
        <v>INSERT INTO UPK.upk_k40.m_k60_buhin_no (data_id, buhin_no, created_date, created_tantou_id) VALUES (1803, '75263 6RA1A', GETDATE(), 999);</v>
      </c>
    </row>
    <row r="5833" spans="26:27">
      <c r="Z5833" s="631">
        <v>514</v>
      </c>
      <c r="AA5833" s="316" t="str">
        <f t="shared" si="42"/>
        <v>INSERT INTO UPK.upk_k40.m_k60_buhin_no (data_id, buhin_no, created_date, created_tantou_id) VALUES (1804, '5220A M7900', GETDATE(), 999);</v>
      </c>
    </row>
    <row r="5834" spans="26:27">
      <c r="Z5834" s="631">
        <v>515</v>
      </c>
      <c r="AA5834" s="316" t="str">
        <f t="shared" si="42"/>
        <v>INSERT INTO UPK.upk_k40.m_k60_buhin_no (data_id, buhin_no, created_date, created_tantou_id) VALUES (1805, '75652 6RA0A-J', GETDATE(), 999);</v>
      </c>
    </row>
    <row r="5835" spans="26:27">
      <c r="Z5835" s="631">
        <v>516</v>
      </c>
      <c r="AA5835" s="316" t="str">
        <f t="shared" si="42"/>
        <v>INSERT INTO UPK.upk_k40.m_k60_buhin_no (data_id, buhin_no, created_date, created_tantou_id) VALUES (1806, '75652 6RA0A', GETDATE(), 999);</v>
      </c>
    </row>
    <row r="5836" spans="26:27">
      <c r="Z5836" s="631">
        <v>517</v>
      </c>
      <c r="AA5836" s="316" t="str">
        <f t="shared" si="42"/>
        <v>INSERT INTO UPK.upk_k40.m_k60_buhin_no (data_id, buhin_no, created_date, created_tantou_id) VALUES (1807, '75658/9 6RA0A', GETDATE(), 999);</v>
      </c>
    </row>
    <row r="5837" spans="26:27">
      <c r="Z5837" s="631">
        <v>518</v>
      </c>
      <c r="AA5837" s="316" t="str">
        <f t="shared" si="42"/>
        <v>INSERT INTO UPK.upk_k40.m_k60_buhin_no (data_id, buhin_no, created_date, created_tantou_id) VALUES (1808, '75662/3 6RA0A', GETDATE(), 999);</v>
      </c>
    </row>
    <row r="5838" spans="26:27">
      <c r="Z5838" s="631">
        <v>519</v>
      </c>
      <c r="AA5838" s="316" t="str">
        <f t="shared" si="42"/>
        <v>INSERT INTO UPK.upk_k40.m_k60_buhin_no (data_id, buhin_no, created_date, created_tantou_id) VALUES (1809, '5220A T9200/T9100', GETDATE(), 999);</v>
      </c>
    </row>
    <row r="5839" spans="26:27">
      <c r="Z5839" s="631">
        <v>520</v>
      </c>
      <c r="AA5839" s="316" t="str">
        <f t="shared" si="42"/>
        <v>INSERT INTO UPK.upk_k40.m_k60_buhin_no (data_id, buhin_no, created_date, created_tantou_id) VALUES (1810, '75934/5 6RA0A', GETDATE(), 999);</v>
      </c>
    </row>
    <row r="5840" spans="26:27">
      <c r="Z5840" s="631">
        <v>521</v>
      </c>
      <c r="AA5840" s="316" t="str">
        <f t="shared" si="42"/>
        <v>INSERT INTO UPK.upk_k40.m_k60_buhin_no (data_id, buhin_no, created_date, created_tantou_id) VALUES (1811, '75942/3 6RA0A', GETDATE(), 999);</v>
      </c>
    </row>
    <row r="5841" spans="26:27">
      <c r="Z5841" s="631">
        <v>522</v>
      </c>
      <c r="AA5841" s="316" t="str">
        <f t="shared" si="42"/>
        <v>INSERT INTO UPK.upk_k40.m_k60_buhin_no (data_id, buhin_no, created_date, created_tantou_id) VALUES (1812, '5220A M9200/M9100', GETDATE(), 999);</v>
      </c>
    </row>
    <row r="5842" spans="26:27">
      <c r="Z5842" s="631">
        <v>523</v>
      </c>
      <c r="AA5842" s="316" t="str">
        <f t="shared" si="42"/>
        <v>INSERT INTO UPK.upk_k40.m_k60_buhin_no (data_id, buhin_no, created_date, created_tantou_id) VALUES (1813, '76464/5 6RA0A', GETDATE(), 999);</v>
      </c>
    </row>
    <row r="5843" spans="26:27">
      <c r="Z5843" s="631">
        <v>524</v>
      </c>
      <c r="AA5843" s="316" t="str">
        <f t="shared" si="42"/>
        <v>INSERT INTO UPK.upk_k40.m_k60_buhin_no (data_id, buhin_no, created_date, created_tantou_id) VALUES (1814, '9450C 04300/04500', GETDATE(), 999);</v>
      </c>
    </row>
    <row r="5844" spans="26:27">
      <c r="Z5844" s="631">
        <v>525</v>
      </c>
      <c r="AA5844" s="316" t="str">
        <f t="shared" si="42"/>
        <v>INSERT INTO UPK.upk_k40.m_k60_buhin_no (data_id, buhin_no, created_date, created_tantou_id) VALUES (1815, '9450C 04400/04600', GETDATE(), 999);</v>
      </c>
    </row>
    <row r="5845" spans="26:27">
      <c r="Z5845" s="631">
        <v>526</v>
      </c>
      <c r="AA5845" s="316" t="str">
        <f t="shared" si="42"/>
        <v>INSERT INTO UPK.upk_k40.m_k60_buhin_no (data_id, buhin_no, created_date, created_tantou_id) VALUES (1816, '9450C 04900', GETDATE(), 999);</v>
      </c>
    </row>
    <row r="5846" spans="26:27">
      <c r="Z5846" s="631">
        <v>527</v>
      </c>
      <c r="AA5846" s="316" t="str">
        <f t="shared" si="42"/>
        <v>INSERT INTO UPK.upk_k40.m_k60_buhin_no (data_id, buhin_no, created_date, created_tantou_id) VALUES (1817, '9450C 05000', GETDATE(), 999);</v>
      </c>
    </row>
    <row r="5847" spans="26:27">
      <c r="Z5847" s="631">
        <v>528</v>
      </c>
      <c r="AA5847" s="316" t="str">
        <f t="shared" si="42"/>
        <v>INSERT INTO UPK.upk_k40.m_k60_buhin_no (data_id, buhin_no, created_date, created_tantou_id) VALUES (1818, '17420 11G09', GETDATE(), 999);</v>
      </c>
    </row>
    <row r="5848" spans="26:27">
      <c r="Z5848" s="631">
        <v>529</v>
      </c>
      <c r="AA5848" s="316" t="str">
        <f t="shared" si="42"/>
        <v>INSERT INTO UPK.upk_k40.m_k60_buhin_no (data_id, buhin_no, created_date, created_tantou_id) VALUES (1819, '93742 01G00', GETDATE(), 999);</v>
      </c>
    </row>
    <row r="5849" spans="26:27">
      <c r="Z5849" s="631">
        <v>530</v>
      </c>
      <c r="AA5849" s="316" t="str">
        <f t="shared" si="42"/>
        <v>INSERT INTO UPK.upk_k40.m_k60_buhin_no (data_id, buhin_no, created_date, created_tantou_id) VALUES (1820, '93752 12G00', GETDATE(), 999);</v>
      </c>
    </row>
    <row r="5850" spans="26:27">
      <c r="Z5850" s="631">
        <v>531</v>
      </c>
      <c r="AA5850" s="316" t="str">
        <f t="shared" si="42"/>
        <v>INSERT INTO UPK.upk_k40.m_k60_buhin_no (data_id, buhin_no, created_date, created_tantou_id) VALUES (1821, '93772 01G00', GETDATE(), 999);</v>
      </c>
    </row>
    <row r="5851" spans="26:27">
      <c r="Z5851" s="631">
        <v>532</v>
      </c>
      <c r="AA5851" s="316" t="str">
        <f t="shared" si="42"/>
        <v>INSERT INTO UPK.upk_k40.m_k60_buhin_no (data_id, buhin_no, created_date, created_tantou_id) VALUES (1822, '62532 VG200', GETDATE(), 999);</v>
      </c>
    </row>
    <row r="5852" spans="26:27">
      <c r="Z5852" s="631">
        <v>533</v>
      </c>
      <c r="AA5852" s="316" t="str">
        <f t="shared" si="42"/>
        <v>INSERT INTO UPK.upk_k40.m_k60_buhin_no (data_id, buhin_no, created_date, created_tantou_id) VALUES (1823, '62532 VE000', GETDATE(), 999);</v>
      </c>
    </row>
    <row r="5853" spans="26:27">
      <c r="Z5853" s="631">
        <v>534</v>
      </c>
      <c r="AA5853" s="316" t="str">
        <f t="shared" si="42"/>
        <v>INSERT INTO UPK.upk_k40.m_k60_buhin_no (data_id, buhin_no, created_date, created_tantou_id) VALUES (1824, '62532 WL00001', GETDATE(), 999);</v>
      </c>
    </row>
    <row r="5854" spans="26:27">
      <c r="Z5854" s="631">
        <v>535</v>
      </c>
      <c r="AA5854" s="316" t="str">
        <f t="shared" si="42"/>
        <v>INSERT INTO UPK.upk_k40.m_k60_buhin_no (data_id, buhin_no, created_date, created_tantou_id) VALUES (1825, '62532 0W700-1', GETDATE(), 999);</v>
      </c>
    </row>
    <row r="5855" spans="26:27">
      <c r="Z5855" s="631">
        <v>536</v>
      </c>
      <c r="AA5855" s="316" t="str">
        <f t="shared" si="42"/>
        <v>INSERT INTO UPK.upk_k40.m_k60_buhin_no (data_id, buhin_no, created_date, created_tantou_id) VALUES (1826, '62532 1W200-1', GETDATE(), 999);</v>
      </c>
    </row>
    <row r="5856" spans="26:27">
      <c r="Z5856" s="631">
        <v>537</v>
      </c>
      <c r="AA5856" s="316" t="str">
        <f t="shared" si="42"/>
        <v>INSERT INTO UPK.upk_k40.m_k60_buhin_no (data_id, buhin_no, created_date, created_tantou_id) VALUES (1827, '17216 8N001', GETDATE(), 999);</v>
      </c>
    </row>
    <row r="5857" spans="26:27">
      <c r="Z5857" s="631">
        <v>538</v>
      </c>
      <c r="AA5857" s="316" t="str">
        <f t="shared" si="42"/>
        <v>INSERT INTO UPK.upk_k40.m_k60_buhin_no (data_id, buhin_no, created_date, created_tantou_id) VALUES (1828, '17216 8N00001', GETDATE(), 999);</v>
      </c>
    </row>
    <row r="5858" spans="26:27">
      <c r="Z5858" s="631">
        <v>539</v>
      </c>
      <c r="AA5858" s="316" t="str">
        <f t="shared" si="42"/>
        <v>INSERT INTO UPK.upk_k40.m_k60_buhin_no (data_id, buhin_no, created_date, created_tantou_id) VALUES (1829, '17216 8N00002', GETDATE(), 999);</v>
      </c>
    </row>
    <row r="5859" spans="26:27">
      <c r="Z5859" s="631">
        <v>540</v>
      </c>
      <c r="AA5859" s="316" t="str">
        <f t="shared" si="42"/>
        <v>INSERT INTO UPK.upk_k40.m_k60_buhin_no (data_id, buhin_no, created_date, created_tantou_id) VALUES (1830, '73242 4M700', GETDATE(), 999);</v>
      </c>
    </row>
    <row r="5860" spans="26:27">
      <c r="Z5860" s="631">
        <v>541</v>
      </c>
      <c r="AA5860" s="316" t="str">
        <f t="shared" si="42"/>
        <v>INSERT INTO UPK.upk_k40.m_k60_buhin_no (data_id, buhin_no, created_date, created_tantou_id) VALUES (1831, '73262 4M500', GETDATE(), 999);</v>
      </c>
    </row>
    <row r="5861" spans="26:27">
      <c r="Z5861" s="631">
        <v>542</v>
      </c>
      <c r="AA5861" s="316" t="str">
        <f t="shared" si="42"/>
        <v>INSERT INTO UPK.upk_k40.m_k60_buhin_no (data_id, buhin_no, created_date, created_tantou_id) VALUES (1832, '62533 4M41001', GETDATE(), 999);</v>
      </c>
    </row>
    <row r="5862" spans="26:27">
      <c r="Z5862" s="631">
        <v>543</v>
      </c>
      <c r="AA5862" s="316" t="str">
        <f t="shared" si="42"/>
        <v>INSERT INTO UPK.upk_k40.m_k60_buhin_no (data_id, buhin_no, created_date, created_tantou_id) VALUES (1833, '764B0/1 4M400', GETDATE(), 999);</v>
      </c>
    </row>
    <row r="5863" spans="26:27">
      <c r="Z5863" s="631">
        <v>544</v>
      </c>
      <c r="AA5863" s="316" t="str">
        <f t="shared" si="42"/>
        <v>INSERT INTO UPK.upk_k40.m_k60_buhin_no (data_id, buhin_no, created_date, created_tantou_id) VALUES (1834, '76546/7 4M400', GETDATE(), 999);</v>
      </c>
    </row>
    <row r="5864" spans="26:27">
      <c r="Z5864" s="631">
        <v>545</v>
      </c>
      <c r="AA5864" s="316" t="str">
        <f t="shared" si="42"/>
        <v>INSERT INTO UPK.upk_k40.m_k60_buhin_no (data_id, buhin_no, created_date, created_tantou_id) VALUES (1835, '76316/7 4M400', GETDATE(), 999);</v>
      </c>
    </row>
    <row r="5865" spans="26:27">
      <c r="Z5865" s="631">
        <v>546</v>
      </c>
      <c r="AA5865" s="316" t="str">
        <f t="shared" si="42"/>
        <v>INSERT INTO UPK.upk_k40.m_k60_buhin_no (data_id, buhin_no, created_date, created_tantou_id) VALUES (1836, '62512 3VA3A', GETDATE(), 999);</v>
      </c>
    </row>
    <row r="5866" spans="26:27">
      <c r="Z5866" s="631">
        <v>547</v>
      </c>
      <c r="AA5866" s="316" t="str">
        <f t="shared" si="42"/>
        <v>INSERT INTO UPK.upk_k40.m_k60_buhin_no (data_id, buhin_no, created_date, created_tantou_id) VALUES (1837, '62512 5WK0A', GETDATE(), 999);</v>
      </c>
    </row>
    <row r="5867" spans="26:27">
      <c r="Z5867" s="631">
        <v>548</v>
      </c>
      <c r="AA5867" s="316" t="str">
        <f t="shared" si="42"/>
        <v>INSERT INTO UPK.upk_k40.m_k60_buhin_no (data_id, buhin_no, created_date, created_tantou_id) VALUES (1838, '66355 JN20A', GETDATE(), 999);</v>
      </c>
    </row>
    <row r="5868" spans="26:27">
      <c r="Z5868" s="631">
        <v>549</v>
      </c>
      <c r="AA5868" s="316" t="str">
        <f t="shared" si="42"/>
        <v>INSERT INTO UPK.upk_k40.m_k60_buhin_no (data_id, buhin_no, created_date, created_tantou_id) VALUES (1839, '751T7 6FK0C', GETDATE(), 999);</v>
      </c>
    </row>
    <row r="5869" spans="26:27">
      <c r="Z5869" s="631">
        <v>550</v>
      </c>
      <c r="AA5869" s="316" t="str">
        <f t="shared" si="42"/>
        <v>INSERT INTO UPK.upk_k40.m_k60_buhin_no (data_id, buhin_no, created_date, created_tantou_id) VALUES (1840, '62541 4CB0A', GETDATE(), 999);</v>
      </c>
    </row>
    <row r="5870" spans="26:27">
      <c r="Z5870" s="631">
        <v>551</v>
      </c>
      <c r="AA5870" s="316" t="str">
        <f t="shared" si="42"/>
        <v>INSERT INTO UPK.upk_k40.m_k60_buhin_no (data_id, buhin_no, created_date, created_tantou_id) VALUES (1841, '74539 3XA0A', GETDATE(), 999);</v>
      </c>
    </row>
    <row r="5871" spans="26:27">
      <c r="Z5871" s="631">
        <v>552</v>
      </c>
      <c r="AA5871" s="316" t="str">
        <f t="shared" si="42"/>
        <v>INSERT INTO UPK.upk_k40.m_k60_buhin_no (data_id, buhin_no, created_date, created_tantou_id) VALUES (1842, '75495 5YJ2A', GETDATE(), 999);</v>
      </c>
    </row>
    <row r="5872" spans="26:27">
      <c r="Z5872" s="631">
        <v>553</v>
      </c>
      <c r="AA5872" s="316" t="str">
        <f t="shared" si="42"/>
        <v>INSERT INTO UPK.upk_k40.m_k60_buhin_no (data_id, buhin_no, created_date, created_tantou_id) VALUES (1843, '75672/3 3XA1A', GETDATE(), 999);</v>
      </c>
    </row>
    <row r="5873" spans="26:27">
      <c r="Z5873" s="631">
        <v>554</v>
      </c>
      <c r="AA5873" s="316" t="str">
        <f t="shared" si="42"/>
        <v>INSERT INTO UPK.upk_k40.m_k60_buhin_no (data_id, buhin_no, created_date, created_tantou_id) VALUES (1844, '77536 3XA0A', GETDATE(), 999);</v>
      </c>
    </row>
    <row r="5874" spans="26:27">
      <c r="Z5874" s="631">
        <v>555</v>
      </c>
      <c r="AA5874" s="316" t="str">
        <f t="shared" si="42"/>
        <v>INSERT INTO UPK.upk_k40.m_k60_buhin_no (data_id, buhin_no, created_date, created_tantou_id) VALUES (1845, '77537 3XA0A', GETDATE(), 999);</v>
      </c>
    </row>
    <row r="5875" spans="26:27">
      <c r="Z5875" s="631">
        <v>556</v>
      </c>
      <c r="AA5875" s="316" t="str">
        <f t="shared" si="42"/>
        <v>INSERT INTO UPK.upk_k40.m_k60_buhin_no (data_id, buhin_no, created_date, created_tantou_id) VALUES (1846, '73234/5 3VA0A', GETDATE(), 999);</v>
      </c>
    </row>
    <row r="5876" spans="26:27">
      <c r="Z5876" s="631">
        <v>557</v>
      </c>
      <c r="AA5876" s="316" t="str">
        <f t="shared" si="42"/>
        <v>INSERT INTO UPK.upk_k40.m_k60_buhin_no (data_id, buhin_no, created_date, created_tantou_id) VALUES (1847, '76320/1 3VA0B', GETDATE(), 999);</v>
      </c>
    </row>
    <row r="5877" spans="26:27">
      <c r="Z5877" s="631">
        <v>558</v>
      </c>
      <c r="AA5877" s="316" t="str">
        <f t="shared" si="42"/>
        <v>INSERT INTO UPK.upk_k40.m_k60_buhin_no (data_id, buhin_no, created_date, created_tantou_id) VALUES (1848, '76486 3VA0B', GETDATE(), 999);</v>
      </c>
    </row>
    <row r="5878" spans="26:27">
      <c r="Z5878" s="631">
        <v>559</v>
      </c>
      <c r="AA5878" s="316" t="str">
        <f t="shared" si="42"/>
        <v>INSERT INTO UPK.upk_k40.m_k60_buhin_no (data_id, buhin_no, created_date, created_tantou_id) VALUES (1849, '764B0 3VA0A', GETDATE(), 999);</v>
      </c>
    </row>
    <row r="5879" spans="26:27">
      <c r="Z5879" s="631">
        <v>560</v>
      </c>
      <c r="AA5879" s="316" t="str">
        <f t="shared" si="42"/>
        <v>INSERT INTO UPK.upk_k40.m_k60_buhin_no (data_id, buhin_no, created_date, created_tantou_id) VALUES (1850, '62522/3 3VA0A', GETDATE(), 999);</v>
      </c>
    </row>
    <row r="5880" spans="26:27">
      <c r="Z5880" s="631">
        <v>561</v>
      </c>
      <c r="AA5880" s="316" t="str">
        <f t="shared" si="42"/>
        <v>INSERT INTO UPK.upk_k40.m_k60_buhin_no (data_id, buhin_no, created_date, created_tantou_id) VALUES (1851, '751F2/3 3VA0A', GETDATE(), 999);</v>
      </c>
    </row>
    <row r="5881" spans="26:27">
      <c r="Z5881" s="631">
        <v>562</v>
      </c>
      <c r="AA5881" s="316" t="str">
        <f t="shared" si="42"/>
        <v>INSERT INTO UPK.upk_k40.m_k60_buhin_no (data_id, buhin_no, created_date, created_tantou_id) VALUES (1852, '751F6/7 3VA0A', GETDATE(), 999);</v>
      </c>
    </row>
    <row r="5882" spans="26:27">
      <c r="Z5882" s="631">
        <v>563</v>
      </c>
      <c r="AA5882" s="316" t="str">
        <f t="shared" si="42"/>
        <v>INSERT INTO UPK.upk_k40.m_k60_buhin_no (data_id, buhin_no, created_date, created_tantou_id) VALUES (1853, '75628 3VA0A', GETDATE(), 999);</v>
      </c>
    </row>
    <row r="5883" spans="26:27">
      <c r="Z5883" s="631">
        <v>564</v>
      </c>
      <c r="AA5883" s="316" t="str">
        <f t="shared" si="42"/>
        <v>INSERT INTO UPK.upk_k40.m_k60_buhin_no (data_id, buhin_no, created_date, created_tantou_id) VALUES (1854, '451671/2-1006P', GETDATE(), 999);</v>
      </c>
    </row>
    <row r="5884" spans="26:27">
      <c r="Z5884" s="631">
        <v>565</v>
      </c>
      <c r="AA5884" s="316" t="str">
        <f t="shared" si="42"/>
        <v>INSERT INTO UPK.upk_k40.m_k60_buhin_no (data_id, buhin_no, created_date, created_tantou_id) VALUES (1855, '451673/4-1006P', GETDATE(), 999);</v>
      </c>
    </row>
    <row r="5885" spans="26:27">
      <c r="Z5885" s="631">
        <v>566</v>
      </c>
      <c r="AA5885" s="316" t="str">
        <f t="shared" si="42"/>
        <v>INSERT INTO UPK.upk_k40.m_k60_buhin_no (data_id, buhin_no, created_date, created_tantou_id) VALUES (1856, '451671/2-1011P', GETDATE(), 999);</v>
      </c>
    </row>
    <row r="5886" spans="26:27">
      <c r="Z5886" s="631">
        <v>567</v>
      </c>
      <c r="AA5886" s="316" t="str">
        <f t="shared" si="42"/>
        <v>INSERT INTO UPK.upk_k40.m_k60_buhin_no (data_id, buhin_no, created_date, created_tantou_id) VALUES (1857, '451673/4-1011P', GETDATE(), 999);</v>
      </c>
    </row>
    <row r="5887" spans="26:27">
      <c r="Z5887" s="631">
        <v>568</v>
      </c>
      <c r="AA5887" s="316" t="str">
        <f t="shared" si="42"/>
        <v>INSERT INTO UPK.upk_k40.m_k60_buhin_no (data_id, buhin_no, created_date, created_tantou_id) VALUES (1858, '451633/4-1017P/1016P', GETDATE(), 999);</v>
      </c>
    </row>
    <row r="5888" spans="26:27">
      <c r="Z5888" s="631">
        <v>569</v>
      </c>
      <c r="AA5888" s="316" t="str">
        <f t="shared" si="42"/>
        <v>INSERT INTO UPK.upk_k40.m_k60_buhin_no (data_id, buhin_no, created_date, created_tantou_id) VALUES (1859, '451151-1026P', GETDATE(), 999);</v>
      </c>
    </row>
    <row r="5889" spans="26:27">
      <c r="Z5889" s="631">
        <v>570</v>
      </c>
      <c r="AA5889" s="316" t="str">
        <f t="shared" si="42"/>
        <v>INSERT INTO UPK.upk_k40.m_k60_buhin_no (data_id, buhin_no, created_date, created_tantou_id) VALUES (1860, '451152-1025P', GETDATE(), 999);</v>
      </c>
    </row>
    <row r="5890" spans="26:27">
      <c r="Z5890" s="631">
        <v>571</v>
      </c>
      <c r="AA5890" s="316" t="str">
        <f t="shared" si="42"/>
        <v>INSERT INTO UPK.upk_k40.m_k60_buhin_no (data_id, buhin_no, created_date, created_tantou_id) VALUES (1861, '451155-1020P', GETDATE(), 999);</v>
      </c>
    </row>
    <row r="5891" spans="26:27">
      <c r="Z5891" s="631">
        <v>572</v>
      </c>
      <c r="AA5891" s="316" t="str">
        <f t="shared" si="42"/>
        <v>INSERT INTO UPK.upk_k40.m_k60_buhin_no (data_id, buhin_no, created_date, created_tantou_id) VALUES (1862, '451156-1020P', GETDATE(), 999);</v>
      </c>
    </row>
    <row r="5892" spans="26:27">
      <c r="Z5892" s="631">
        <v>573</v>
      </c>
      <c r="AA5892" s="316" t="str">
        <f t="shared" si="42"/>
        <v>INSERT INTO UPK.upk_k40.m_k60_buhin_no (data_id, buhin_no, created_date, created_tantou_id) VALUES (1863, '451671/2-1026P/1025', GETDATE(), 999);</v>
      </c>
    </row>
    <row r="5893" spans="26:27">
      <c r="Z5893" s="631">
        <v>574</v>
      </c>
      <c r="AA5893" s="316" t="str">
        <f t="shared" si="42"/>
        <v>INSERT INTO UPK.upk_k40.m_k60_buhin_no (data_id, buhin_no, created_date, created_tantou_id) VALUES (1864, '451673/4-1053P', GETDATE(), 999);</v>
      </c>
    </row>
    <row r="5894" spans="26:27">
      <c r="Z5894" s="631">
        <v>575</v>
      </c>
      <c r="AA5894" s="316" t="str">
        <f t="shared" si="42"/>
        <v>INSERT INTO UPK.upk_k40.m_k60_buhin_no (data_id, buhin_no, created_date, created_tantou_id) VALUES (1865, '73242 5TA0A', GETDATE(), 999);</v>
      </c>
    </row>
    <row r="5895" spans="26:27">
      <c r="Z5895" s="631">
        <v>576</v>
      </c>
      <c r="AA5895" s="316" t="str">
        <f t="shared" si="42"/>
        <v>INSERT INTO UPK.upk_k40.m_k60_buhin_no (data_id, buhin_no, created_date, created_tantou_id) VALUES (1866, '73262 5TA0A', GETDATE(), 999);</v>
      </c>
    </row>
    <row r="5896" spans="26:27">
      <c r="Z5896" s="631">
        <v>577</v>
      </c>
      <c r="AA5896" s="316" t="str">
        <f t="shared" ref="AA5896:AA5959" si="43">$Y$5318&amp;AA4605&amp;", '"&amp;TRIM(AB4605)&amp;"', GETDATE(), 999);"</f>
        <v>INSERT INTO UPK.upk_k40.m_k60_buhin_no (data_id, buhin_no, created_date, created_tantou_id) VALUES (1867, '73272 5TA0A', GETDATE(), 999);</v>
      </c>
    </row>
    <row r="5897" spans="26:27">
      <c r="Z5897" s="631">
        <v>578</v>
      </c>
      <c r="AA5897" s="316" t="str">
        <f t="shared" si="43"/>
        <v>INSERT INTO UPK.upk_k40.m_k60_buhin_no (data_id, buhin_no, created_date, created_tantou_id) VALUES (1868, '74568 5TA0A', GETDATE(), 999);</v>
      </c>
    </row>
    <row r="5898" spans="26:27">
      <c r="Z5898" s="631">
        <v>579</v>
      </c>
      <c r="AA5898" s="316" t="str">
        <f t="shared" si="43"/>
        <v>INSERT INTO UPK.upk_k40.m_k60_buhin_no (data_id, buhin_no, created_date, created_tantou_id) VALUES (1869, '75182 5TA0A', GETDATE(), 999);</v>
      </c>
    </row>
    <row r="5899" spans="26:27">
      <c r="Z5899" s="631">
        <v>580</v>
      </c>
      <c r="AA5899" s="316" t="str">
        <f t="shared" si="43"/>
        <v>INSERT INTO UPK.upk_k40.m_k60_buhin_no (data_id, buhin_no, created_date, created_tantou_id) VALUES (1870, '80162 5TA0A', GETDATE(), 999);</v>
      </c>
    </row>
    <row r="5900" spans="26:27">
      <c r="Z5900" s="631">
        <v>581</v>
      </c>
      <c r="AA5900" s="316" t="str">
        <f t="shared" si="43"/>
        <v>INSERT INTO UPK.upk_k40.m_k60_buhin_no (data_id, buhin_no, created_date, created_tantou_id) VALUES (1871, '80163 5TA0A', GETDATE(), 999);</v>
      </c>
    </row>
    <row r="5901" spans="26:27">
      <c r="Z5901" s="631">
        <v>582</v>
      </c>
      <c r="AA5901" s="316" t="str">
        <f t="shared" si="43"/>
        <v>INSERT INTO UPK.upk_k40.m_k60_buhin_no (data_id, buhin_no, created_date, created_tantou_id) VALUES (1872, '80162 5TA1A', GETDATE(), 999);</v>
      </c>
    </row>
    <row r="5902" spans="26:27">
      <c r="Z5902" s="631">
        <v>583</v>
      </c>
      <c r="AA5902" s="316" t="str">
        <f t="shared" si="43"/>
        <v>INSERT INTO UPK.upk_k40.m_k60_buhin_no (data_id, buhin_no, created_date, created_tantou_id) VALUES (1873, '80163 5TA1A', GETDATE(), 999);</v>
      </c>
    </row>
    <row r="5903" spans="26:27">
      <c r="Z5903" s="631">
        <v>584</v>
      </c>
      <c r="AA5903" s="316" t="str">
        <f t="shared" si="43"/>
        <v>INSERT INTO UPK.upk_k40.m_k60_buhin_no (data_id, buhin_no, created_date, created_tantou_id) VALUES (1874, '82154 5TA0A', GETDATE(), 999);</v>
      </c>
    </row>
    <row r="5904" spans="26:27">
      <c r="Z5904" s="631">
        <v>585</v>
      </c>
      <c r="AA5904" s="316" t="str">
        <f t="shared" si="43"/>
        <v>INSERT INTO UPK.upk_k40.m_k60_buhin_no (data_id, buhin_no, created_date, created_tantou_id) VALUES (1875, '82155 5TA0A', GETDATE(), 999);</v>
      </c>
    </row>
    <row r="5905" spans="26:27">
      <c r="Z5905" s="631">
        <v>586</v>
      </c>
      <c r="AA5905" s="316" t="str">
        <f t="shared" si="43"/>
        <v>INSERT INTO UPK.upk_k40.m_k60_buhin_no (data_id, buhin_no, created_date, created_tantou_id) VALUES (1876, '82155 5TA1A', GETDATE(), 999);</v>
      </c>
    </row>
    <row r="5906" spans="26:27">
      <c r="Z5906" s="631">
        <v>587</v>
      </c>
      <c r="AA5906" s="316" t="str">
        <f t="shared" si="43"/>
        <v>INSERT INTO UPK.upk_k40.m_k60_buhin_no (data_id, buhin_no, created_date, created_tantou_id) VALUES (1877, '62541 6MA0A', GETDATE(), 999);</v>
      </c>
    </row>
    <row r="5907" spans="26:27">
      <c r="Z5907" s="631">
        <v>588</v>
      </c>
      <c r="AA5907" s="316" t="str">
        <f t="shared" si="43"/>
        <v>INSERT INTO UPK.upk_k40.m_k60_buhin_no (data_id, buhin_no, created_date, created_tantou_id) VALUES (1878, '62590 6MA0A', GETDATE(), 999);</v>
      </c>
    </row>
    <row r="5908" spans="26:27">
      <c r="Z5908" s="631">
        <v>589</v>
      </c>
      <c r="AA5908" s="316" t="str">
        <f t="shared" si="43"/>
        <v>INSERT INTO UPK.upk_k40.m_k60_buhin_no (data_id, buhin_no, created_date, created_tantou_id) VALUES (1879, '767C2/3 6MA0A', GETDATE(), 999);</v>
      </c>
    </row>
    <row r="5909" spans="26:27">
      <c r="Z5909" s="631">
        <v>590</v>
      </c>
      <c r="AA5909" s="316" t="str">
        <f t="shared" si="43"/>
        <v>INSERT INTO UPK.upk_k40.m_k60_buhin_no (data_id, buhin_no, created_date, created_tantou_id) VALUES (1880, '756B4/5 5TL0A', GETDATE(), 999);</v>
      </c>
    </row>
    <row r="5910" spans="26:27">
      <c r="Z5910" s="631">
        <v>591</v>
      </c>
      <c r="AA5910" s="316" t="str">
        <f t="shared" si="43"/>
        <v>INSERT INTO UPK.upk_k40.m_k60_buhin_no (data_id, buhin_no, created_date, created_tantou_id) VALUES (1881, '73211 3XA0A', GETDATE(), 999);</v>
      </c>
    </row>
    <row r="5911" spans="26:27">
      <c r="Z5911" s="631">
        <v>592</v>
      </c>
      <c r="AA5911" s="316" t="str">
        <f t="shared" si="43"/>
        <v>INSERT INTO UPK.upk_k40.m_k60_buhin_no (data_id, buhin_no, created_date, created_tantou_id) VALUES (1882, '9450B 99000/98900', GETDATE(), 999);</v>
      </c>
    </row>
    <row r="5912" spans="26:27">
      <c r="Z5912" s="631">
        <v>593</v>
      </c>
      <c r="AA5912" s="316" t="str">
        <f t="shared" si="43"/>
        <v>INSERT INTO UPK.upk_k40.m_k60_buhin_no (data_id, buhin_no, created_date, created_tantou_id) VALUES (1883, '9450C 03300/02700', GETDATE(), 999);</v>
      </c>
    </row>
    <row r="5913" spans="26:27">
      <c r="Z5913" s="631">
        <v>594</v>
      </c>
      <c r="AA5913" s="316" t="str">
        <f t="shared" si="43"/>
        <v>INSERT INTO UPK.upk_k40.m_k60_buhin_no (data_id, buhin_no, created_date, created_tantou_id) VALUES (1884, '9450C 03400/02800', GETDATE(), 999);</v>
      </c>
    </row>
    <row r="5914" spans="26:27">
      <c r="Z5914" s="631">
        <v>595</v>
      </c>
      <c r="AA5914" s="316" t="str">
        <f t="shared" si="43"/>
        <v>INSERT INTO UPK.upk_k40.m_k60_buhin_no (data_id, buhin_no, created_date, created_tantou_id) VALUES (1885, '9450C 02900', GETDATE(), 999);</v>
      </c>
    </row>
    <row r="5915" spans="26:27">
      <c r="Z5915" s="631">
        <v>596</v>
      </c>
      <c r="AA5915" s="316" t="str">
        <f t="shared" si="43"/>
        <v>INSERT INTO UPK.upk_k40.m_k60_buhin_no (data_id, buhin_no, created_date, created_tantou_id) VALUES (1886, '9450C 03000', GETDATE(), 999);</v>
      </c>
    </row>
    <row r="5916" spans="26:27">
      <c r="Z5916" s="631">
        <v>597</v>
      </c>
      <c r="AA5916" s="316" t="str">
        <f t="shared" si="43"/>
        <v>INSERT INTO UPK.upk_k40.m_k60_buhin_no (data_id, buhin_no, created_date, created_tantou_id) VALUES (1887, '751N8/9 6RA0ABL', GETDATE(), 999);</v>
      </c>
    </row>
    <row r="5917" spans="26:27">
      <c r="Z5917" s="631">
        <v>598</v>
      </c>
      <c r="AA5917" s="316" t="str">
        <f t="shared" si="43"/>
        <v>INSERT INTO UPK.upk_k40.m_k60_buhin_no (data_id, buhin_no, created_date, created_tantou_id) VALUES (1888, '67413 6RA0ABL', GETDATE(), 999);</v>
      </c>
    </row>
    <row r="5918" spans="26:27">
      <c r="Z5918" s="631">
        <v>599</v>
      </c>
      <c r="AA5918" s="316" t="str">
        <f t="shared" si="43"/>
        <v>INSERT INTO UPK.upk_k40.m_k60_buhin_no (data_id, buhin_no, created_date, created_tantou_id) VALUES (1889, '75512 6RA0ABL', GETDATE(), 999);</v>
      </c>
    </row>
    <row r="5919" spans="26:27">
      <c r="Z5919" s="631">
        <v>600</v>
      </c>
      <c r="AA5919" s="316" t="str">
        <f t="shared" si="43"/>
        <v>INSERT INTO UPK.upk_k40.m_k60_buhin_no (data_id, buhin_no, created_date, created_tantou_id) VALUES (1890, '75513 6RA0ABL', GETDATE(), 999);</v>
      </c>
    </row>
    <row r="5920" spans="26:27">
      <c r="Z5920" s="631">
        <v>601</v>
      </c>
      <c r="AA5920" s="316" t="str">
        <f t="shared" si="43"/>
        <v>INSERT INTO UPK.upk_k40.m_k60_buhin_no (data_id, buhin_no, created_date, created_tantou_id) VALUES (1891, '75174/5 6RA0ABL', GETDATE(), 999);</v>
      </c>
    </row>
    <row r="5921" spans="26:27">
      <c r="Z5921" s="631">
        <v>602</v>
      </c>
      <c r="AA5921" s="316" t="str">
        <f t="shared" si="43"/>
        <v>INSERT INTO UPK.upk_k40.m_k60_buhin_no (data_id, buhin_no, created_date, created_tantou_id) VALUES (1892, '5253C F0200/0100BL', GETDATE(), 999);</v>
      </c>
    </row>
    <row r="5922" spans="26:27">
      <c r="Z5922" s="631">
        <v>603</v>
      </c>
      <c r="AA5922" s="316" t="str">
        <f t="shared" si="43"/>
        <v>INSERT INTO UPK.upk_k40.m_k60_buhin_no (data_id, buhin_no, created_date, created_tantou_id) VALUES (1893, '75174/5 6RL0ABL', GETDATE(), 999);</v>
      </c>
    </row>
    <row r="5923" spans="26:27">
      <c r="Z5923" s="631">
        <v>604</v>
      </c>
      <c r="AA5923" s="316" t="str">
        <f t="shared" si="43"/>
        <v>INSERT INTO UPK.upk_k40.m_k60_buhin_no (data_id, buhin_no, created_date, created_tantou_id) VALUES (1894, '75426 6RL1ABL', GETDATE(), 999);</v>
      </c>
    </row>
    <row r="5924" spans="26:27">
      <c r="Z5924" s="631">
        <v>605</v>
      </c>
      <c r="AA5924" s="316" t="str">
        <f t="shared" si="43"/>
        <v>INSERT INTO UPK.upk_k40.m_k60_buhin_no (data_id, buhin_no, created_date, created_tantou_id) VALUES (1895, '75426 6RL1BBL', GETDATE(), 999);</v>
      </c>
    </row>
    <row r="5925" spans="26:27">
      <c r="Z5925" s="631">
        <v>606</v>
      </c>
      <c r="AA5925" s="316" t="str">
        <f t="shared" si="43"/>
        <v>INSERT INTO UPK.upk_k40.m_k60_buhin_no (data_id, buhin_no, created_date, created_tantou_id) VALUES (1896, '75466 6RL1ABL', GETDATE(), 999);</v>
      </c>
    </row>
    <row r="5926" spans="26:27">
      <c r="Z5926" s="631">
        <v>607</v>
      </c>
      <c r="AA5926" s="316" t="str">
        <f t="shared" si="43"/>
        <v>INSERT INTO UPK.upk_k40.m_k60_buhin_no (data_id, buhin_no, created_date, created_tantou_id) VALUES (1897, '75466 6RL1BBL', GETDATE(), 999);</v>
      </c>
    </row>
    <row r="5927" spans="26:27">
      <c r="Z5927" s="631">
        <v>608</v>
      </c>
      <c r="AA5927" s="316" t="str">
        <f t="shared" si="43"/>
        <v>INSERT INTO UPK.upk_k40.m_k60_buhin_no (data_id, buhin_no, created_date, created_tantou_id) VALUES (1898, '76532/3 4CC0AT1', GETDATE(), 999);</v>
      </c>
    </row>
    <row r="5928" spans="26:27">
      <c r="Z5928" s="631">
        <v>609</v>
      </c>
      <c r="AA5928" s="316" t="str">
        <f t="shared" si="43"/>
        <v>INSERT INTO UPK.upk_k40.m_k60_buhin_no (data_id, buhin_no, created_date, created_tantou_id) VALUES (1899, '76532/3 4CC0AT2', GETDATE(), 999);</v>
      </c>
    </row>
    <row r="5929" spans="26:27">
      <c r="Z5929" s="631">
        <v>610</v>
      </c>
      <c r="AA5929" s="316" t="str">
        <f t="shared" si="43"/>
        <v>INSERT INTO UPK.upk_k40.m_k60_buhin_no (data_id, buhin_no, created_date, created_tantou_id) VALUES (1900, '76572 4CC0AT1', GETDATE(), 999);</v>
      </c>
    </row>
    <row r="5930" spans="26:27">
      <c r="Z5930" s="631">
        <v>611</v>
      </c>
      <c r="AA5930" s="316" t="str">
        <f t="shared" si="43"/>
        <v>INSERT INTO UPK.upk_k40.m_k60_buhin_no (data_id, buhin_no, created_date, created_tantou_id) VALUES (1901, '76573 4CC0AT1', GETDATE(), 999);</v>
      </c>
    </row>
    <row r="5931" spans="26:27">
      <c r="Z5931" s="631">
        <v>612</v>
      </c>
      <c r="AA5931" s="316" t="str">
        <f t="shared" si="43"/>
        <v>INSERT INTO UPK.upk_k40.m_k60_buhin_no (data_id, buhin_no, created_date, created_tantou_id) VALUES (1902, '76572/3 4CC0AT2', GETDATE(), 999);</v>
      </c>
    </row>
    <row r="5932" spans="26:27">
      <c r="Z5932" s="631">
        <v>613</v>
      </c>
      <c r="AA5932" s="316" t="str">
        <f t="shared" si="43"/>
        <v>INSERT INTO UPK.upk_k40.m_k60_buhin_no (data_id, buhin_no, created_date, created_tantou_id) VALUES (1903, '75112/3 JG00A01', GETDATE(), 999);</v>
      </c>
    </row>
    <row r="5933" spans="26:27">
      <c r="Z5933" s="631">
        <v>614</v>
      </c>
      <c r="AA5933" s="316" t="str">
        <f t="shared" si="43"/>
        <v>INSERT INTO UPK.upk_k40.m_k60_buhin_no (data_id, buhin_no, created_date, created_tantou_id) VALUES (1904, '75112 JG00A02', GETDATE(), 999);</v>
      </c>
    </row>
    <row r="5934" spans="26:27">
      <c r="Z5934" s="631">
        <v>615</v>
      </c>
      <c r="AA5934" s="316" t="str">
        <f t="shared" si="43"/>
        <v>INSERT INTO UPK.upk_k40.m_k60_buhin_no (data_id, buhin_no, created_date, created_tantou_id) VALUES (1905, '75113 JG00A02', GETDATE(), 999);</v>
      </c>
    </row>
    <row r="5935" spans="26:27">
      <c r="Z5935" s="631">
        <v>616</v>
      </c>
      <c r="AA5935" s="316" t="str">
        <f t="shared" si="43"/>
        <v>INSERT INTO UPK.upk_k40.m_k60_buhin_no (data_id, buhin_no, created_date, created_tantou_id) VALUES (1906, '75134 JG00A02', GETDATE(), 999);</v>
      </c>
    </row>
    <row r="5936" spans="26:27">
      <c r="Z5936" s="631">
        <v>617</v>
      </c>
      <c r="AA5936" s="316" t="str">
        <f t="shared" si="43"/>
        <v>INSERT INTO UPK.upk_k40.m_k60_buhin_no (data_id, buhin_no, created_date, created_tantou_id) VALUES (1907, '75135 JG00A02', GETDATE(), 999);</v>
      </c>
    </row>
    <row r="5937" spans="26:27">
      <c r="Z5937" s="631">
        <v>618</v>
      </c>
      <c r="AA5937" s="316" t="str">
        <f t="shared" si="43"/>
        <v>INSERT INTO UPK.upk_k40.m_k60_buhin_no (data_id, buhin_no, created_date, created_tantou_id) VALUES (1908, '75134/5 JG40A01', GETDATE(), 999);</v>
      </c>
    </row>
    <row r="5938" spans="26:27">
      <c r="Z5938" s="631">
        <v>619</v>
      </c>
      <c r="AA5938" s="316" t="str">
        <f t="shared" si="43"/>
        <v>INSERT INTO UPK.upk_k40.m_k60_buhin_no (data_id, buhin_no, created_date, created_tantou_id) VALUES (1909, '76532/3 JM00B01', GETDATE(), 999);</v>
      </c>
    </row>
    <row r="5939" spans="26:27">
      <c r="Z5939" s="631">
        <v>620</v>
      </c>
      <c r="AA5939" s="316" t="str">
        <f t="shared" si="43"/>
        <v>INSERT INTO UPK.upk_k40.m_k60_buhin_no (data_id, buhin_no, created_date, created_tantou_id) VALUES (1910, '76532/3 JM00B02', GETDATE(), 999);</v>
      </c>
    </row>
    <row r="5940" spans="26:27">
      <c r="Z5940" s="631">
        <v>621</v>
      </c>
      <c r="AA5940" s="316" t="str">
        <f t="shared" si="43"/>
        <v>INSERT INTO UPK.upk_k40.m_k60_buhin_no (data_id, buhin_no, created_date, created_tantou_id) VALUES (1911, '75112/3 5TA0AT1', GETDATE(), 999);</v>
      </c>
    </row>
    <row r="5941" spans="26:27">
      <c r="Z5941" s="631">
        <v>622</v>
      </c>
      <c r="AA5941" s="316" t="str">
        <f t="shared" si="43"/>
        <v>INSERT INTO UPK.upk_k40.m_k60_buhin_no (data_id, buhin_no, created_date, created_tantou_id) VALUES (1912, '75112 5TA0AT2', GETDATE(), 999);</v>
      </c>
    </row>
    <row r="5942" spans="26:27">
      <c r="Z5942" s="631">
        <v>623</v>
      </c>
      <c r="AA5942" s="316" t="str">
        <f t="shared" si="43"/>
        <v>INSERT INTO UPK.upk_k40.m_k60_buhin_no (data_id, buhin_no, created_date, created_tantou_id) VALUES (1913, '75113 5TA0AT2', GETDATE(), 999);</v>
      </c>
    </row>
    <row r="5943" spans="26:27">
      <c r="Z5943" s="631">
        <v>624</v>
      </c>
      <c r="AA5943" s="316" t="str">
        <f t="shared" si="43"/>
        <v>INSERT INTO UPK.upk_k40.m_k60_buhin_no (data_id, buhin_no, created_date, created_tantou_id) VALUES (1914, '75134/5 5TA0AT1', GETDATE(), 999);</v>
      </c>
    </row>
    <row r="5944" spans="26:27">
      <c r="Z5944" s="631">
        <v>625</v>
      </c>
      <c r="AA5944" s="316" t="str">
        <f t="shared" si="43"/>
        <v>INSERT INTO UPK.upk_k40.m_k60_buhin_no (data_id, buhin_no, created_date, created_tantou_id) VALUES (1915, '75134 5TA0AT2', GETDATE(), 999);</v>
      </c>
    </row>
    <row r="5945" spans="26:27">
      <c r="Z5945" s="631">
        <v>626</v>
      </c>
      <c r="AA5945" s="316" t="str">
        <f t="shared" si="43"/>
        <v>INSERT INTO UPK.upk_k40.m_k60_buhin_no (data_id, buhin_no, created_date, created_tantou_id) VALUES (1916, '75135 5TA0AT2', GETDATE(), 999);</v>
      </c>
    </row>
    <row r="5946" spans="26:27">
      <c r="Z5946" s="631">
        <v>627</v>
      </c>
      <c r="AA5946" s="316" t="str">
        <f t="shared" si="43"/>
        <v>INSERT INTO UPK.upk_k40.m_k60_buhin_no (data_id, buhin_no, created_date, created_tantou_id) VALUES (1917, '75112/3 JN20AT1', GETDATE(), 999);</v>
      </c>
    </row>
    <row r="5947" spans="26:27">
      <c r="Z5947" s="631">
        <v>628</v>
      </c>
      <c r="AA5947" s="316" t="str">
        <f t="shared" si="43"/>
        <v>INSERT INTO UPK.upk_k40.m_k60_buhin_no (data_id, buhin_no, created_date, created_tantou_id) VALUES (1918, '75112/3 JN20AT2', GETDATE(), 999);</v>
      </c>
    </row>
    <row r="5948" spans="26:27">
      <c r="Z5948" s="631">
        <v>629</v>
      </c>
      <c r="AA5948" s="316" t="str">
        <f t="shared" si="43"/>
        <v>INSERT INTO UPK.upk_k40.m_k60_buhin_no (data_id, buhin_no, created_date, created_tantou_id) VALUES (1919, '76516 JN20AT1', GETDATE(), 999);</v>
      </c>
    </row>
    <row r="5949" spans="26:27">
      <c r="Z5949" s="631">
        <v>630</v>
      </c>
      <c r="AA5949" s="316" t="str">
        <f t="shared" si="43"/>
        <v>INSERT INTO UPK.upk_k40.m_k60_buhin_no (data_id, buhin_no, created_date, created_tantou_id) VALUES (1920, '76517 JN20AT1', GETDATE(), 999);</v>
      </c>
    </row>
    <row r="5950" spans="26:27">
      <c r="Z5950" s="631">
        <v>631</v>
      </c>
      <c r="AA5950" s="316" t="str">
        <f t="shared" si="43"/>
        <v>INSERT INTO UPK.upk_k40.m_k60_buhin_no (data_id, buhin_no, created_date, created_tantou_id) VALUES (1921, '76516/7 JN20AT2', GETDATE(), 999);</v>
      </c>
    </row>
    <row r="5951" spans="26:27">
      <c r="Z5951" s="631">
        <v>632</v>
      </c>
      <c r="AA5951" s="316" t="str">
        <f t="shared" si="43"/>
        <v>INSERT INTO UPK.upk_k40.m_k60_buhin_no (data_id, buhin_no, created_date, created_tantou_id) VALUES (1922, '75112/3 1JA0AT1', GETDATE(), 999);</v>
      </c>
    </row>
    <row r="5952" spans="26:27">
      <c r="Z5952" s="631">
        <v>633</v>
      </c>
      <c r="AA5952" s="316" t="str">
        <f t="shared" si="43"/>
        <v>INSERT INTO UPK.upk_k40.m_k60_buhin_no (data_id, buhin_no, created_date, created_tantou_id) VALUES (1923, '75112 1JA0AT2', GETDATE(), 999);</v>
      </c>
    </row>
    <row r="5953" spans="26:27">
      <c r="Z5953" s="631">
        <v>634</v>
      </c>
      <c r="AA5953" s="316" t="str">
        <f t="shared" si="43"/>
        <v>INSERT INTO UPK.upk_k40.m_k60_buhin_no (data_id, buhin_no, created_date, created_tantou_id) VALUES (1924, '75113 1JA0AT2', GETDATE(), 999);</v>
      </c>
    </row>
    <row r="5954" spans="26:27">
      <c r="Z5954" s="631">
        <v>635</v>
      </c>
      <c r="AA5954" s="316" t="str">
        <f t="shared" si="43"/>
        <v>INSERT INTO UPK.upk_k40.m_k60_buhin_no (data_id, buhin_no, created_date, created_tantou_id) VALUES (1925, '75134/5 1JA0AT1', GETDATE(), 999);</v>
      </c>
    </row>
    <row r="5955" spans="26:27">
      <c r="Z5955" s="631">
        <v>636</v>
      </c>
      <c r="AA5955" s="316" t="str">
        <f t="shared" si="43"/>
        <v>INSERT INTO UPK.upk_k40.m_k60_buhin_no (data_id, buhin_no, created_date, created_tantou_id) VALUES (1926, '75134 1JA0AT2', GETDATE(), 999);</v>
      </c>
    </row>
    <row r="5956" spans="26:27">
      <c r="Z5956" s="631">
        <v>637</v>
      </c>
      <c r="AA5956" s="316" t="str">
        <f t="shared" si="43"/>
        <v>INSERT INTO UPK.upk_k40.m_k60_buhin_no (data_id, buhin_no, created_date, created_tantou_id) VALUES (1927, '75135 1JA0AT2', GETDATE(), 999);</v>
      </c>
    </row>
    <row r="5957" spans="26:27">
      <c r="Z5957" s="631">
        <v>638</v>
      </c>
      <c r="AA5957" s="316" t="str">
        <f t="shared" si="43"/>
        <v>INSERT INTO UPK.upk_k40.m_k60_buhin_no (data_id, buhin_no, created_date, created_tantou_id) VALUES (1928, '67612 1GR0AT1', GETDATE(), 999);</v>
      </c>
    </row>
    <row r="5958" spans="26:27">
      <c r="Z5958" s="631">
        <v>639</v>
      </c>
      <c r="AA5958" s="316" t="str">
        <f t="shared" si="43"/>
        <v>INSERT INTO UPK.upk_k40.m_k60_buhin_no (data_id, buhin_no, created_date, created_tantou_id) VALUES (1929, '67612 1GR0AT2', GETDATE(), 999);</v>
      </c>
    </row>
    <row r="5959" spans="26:27">
      <c r="Z5959" s="631">
        <v>640</v>
      </c>
      <c r="AA5959" s="316" t="str">
        <f t="shared" si="43"/>
        <v>INSERT INTO UPK.upk_k40.m_k60_buhin_no (data_id, buhin_no, created_date, created_tantou_id) VALUES (1930, '67613 1GR0AT1', GETDATE(), 999);</v>
      </c>
    </row>
    <row r="5960" spans="26:27">
      <c r="Z5960" s="631">
        <v>641</v>
      </c>
      <c r="AA5960" s="316" t="str">
        <f t="shared" ref="AA5960:AA6023" si="44">$Y$5318&amp;AA4669&amp;", '"&amp;TRIM(AB4669)&amp;"', GETDATE(), 999);"</f>
        <v>INSERT INTO UPK.upk_k40.m_k60_buhin_no (data_id, buhin_no, created_date, created_tantou_id) VALUES (1931, '67613 1GR0AT2', GETDATE(), 999);</v>
      </c>
    </row>
    <row r="5961" spans="26:27">
      <c r="Z5961" s="631">
        <v>642</v>
      </c>
      <c r="AA5961" s="316" t="str">
        <f t="shared" si="44"/>
        <v>INSERT INTO UPK.upk_k40.m_k60_buhin_no (data_id, buhin_no, created_date, created_tantou_id) VALUES (1932, '75127 1GR0AT1', GETDATE(), 999);</v>
      </c>
    </row>
    <row r="5962" spans="26:27">
      <c r="Z5962" s="631">
        <v>643</v>
      </c>
      <c r="AA5962" s="316" t="str">
        <f t="shared" si="44"/>
        <v>INSERT INTO UPK.upk_k40.m_k60_buhin_no (data_id, buhin_no, created_date, created_tantou_id) VALUES (1933, '75127 1GR0AT2', GETDATE(), 999);</v>
      </c>
    </row>
    <row r="5963" spans="26:27">
      <c r="Z5963" s="631">
        <v>644</v>
      </c>
      <c r="AA5963" s="316" t="str">
        <f t="shared" si="44"/>
        <v>INSERT INTO UPK.upk_k40.m_k60_buhin_no (data_id, buhin_no, created_date, created_tantou_id) VALUES (1934, '75112/3 3VA0AT1', GETDATE(), 999);</v>
      </c>
    </row>
    <row r="5964" spans="26:27">
      <c r="Z5964" s="631">
        <v>645</v>
      </c>
      <c r="AA5964" s="316" t="str">
        <f t="shared" si="44"/>
        <v>INSERT INTO UPK.upk_k40.m_k60_buhin_no (data_id, buhin_no, created_date, created_tantou_id) VALUES (1935, '75112 3VA0AT2', GETDATE(), 999);</v>
      </c>
    </row>
    <row r="5965" spans="26:27">
      <c r="Z5965" s="631">
        <v>646</v>
      </c>
      <c r="AA5965" s="316" t="str">
        <f t="shared" si="44"/>
        <v>INSERT INTO UPK.upk_k40.m_k60_buhin_no (data_id, buhin_no, created_date, created_tantou_id) VALUES (1936, '75113 3VA0AT2', GETDATE(), 999);</v>
      </c>
    </row>
    <row r="5966" spans="26:27">
      <c r="Z5966" s="631">
        <v>647</v>
      </c>
      <c r="AA5966" s="316" t="str">
        <f t="shared" si="44"/>
        <v>INSERT INTO UPK.upk_k40.m_k60_buhin_no (data_id, buhin_no, created_date, created_tantou_id) VALUES (1937, '62522/3 80F00', GETDATE(), 999);</v>
      </c>
    </row>
    <row r="5967" spans="26:27">
      <c r="Z5967" s="631">
        <v>648</v>
      </c>
      <c r="AA5967" s="316" t="str">
        <f t="shared" si="44"/>
        <v>INSERT INTO UPK.upk_k40.m_k60_buhin_no (data_id, buhin_no, created_date, created_tantou_id) VALUES (1938, '75134/5 JG00A01', GETDATE(), 999);</v>
      </c>
    </row>
    <row r="5968" spans="26:27">
      <c r="Z5968" s="631">
        <v>649</v>
      </c>
      <c r="AA5968" s="316" t="str">
        <f t="shared" si="44"/>
        <v>INSERT INTO UPK.upk_k40.m_k60_buhin_no (data_id, buhin_no, created_date, created_tantou_id) VALUES (1939, '75112/3 1AA0AT1', GETDATE(), 999);</v>
      </c>
    </row>
    <row r="5969" spans="26:27">
      <c r="Z5969" s="631">
        <v>650</v>
      </c>
      <c r="AA5969" s="316" t="str">
        <f t="shared" si="44"/>
        <v>INSERT INTO UPK.upk_k40.m_k60_buhin_no (data_id, buhin_no, created_date, created_tantou_id) VALUES (1940, '61161 B5010', GETDATE(), 999);</v>
      </c>
    </row>
    <row r="5970" spans="26:27">
      <c r="Z5970" s="631">
        <v>651</v>
      </c>
      <c r="AA5970" s="316" t="str">
        <f t="shared" si="44"/>
        <v>INSERT INTO UPK.upk_k40.m_k60_buhin_no (data_id, buhin_no, created_date, created_tantou_id) VALUES (1941, '61161 B5030', GETDATE(), 999);</v>
      </c>
    </row>
    <row r="5971" spans="26:27">
      <c r="Z5971" s="631">
        <v>652</v>
      </c>
      <c r="AA5971" s="316" t="str">
        <f t="shared" si="44"/>
        <v>INSERT INTO UPK.upk_k40.m_k60_buhin_no (data_id, buhin_no, created_date, created_tantou_id) VALUES (1942, '61162 B5010', GETDATE(), 999);</v>
      </c>
    </row>
    <row r="5972" spans="26:27">
      <c r="Z5972" s="631">
        <v>653</v>
      </c>
      <c r="AA5972" s="316" t="str">
        <f t="shared" si="44"/>
        <v>INSERT INTO UPK.upk_k40.m_k60_buhin_no (data_id, buhin_no, created_date, created_tantou_id) VALUES (1943, '61162 B5030', GETDATE(), 999);</v>
      </c>
    </row>
    <row r="5973" spans="26:27">
      <c r="Z5973" s="631">
        <v>654</v>
      </c>
      <c r="AA5973" s="316" t="str">
        <f t="shared" si="44"/>
        <v>INSERT INTO UPK.upk_k40.m_k60_buhin_no (data_id, buhin_no, created_date, created_tantou_id) VALUES (1944, '61175 B5010', GETDATE(), 999);</v>
      </c>
    </row>
    <row r="5974" spans="26:27">
      <c r="Z5974" s="631">
        <v>655</v>
      </c>
      <c r="AA5974" s="316" t="str">
        <f t="shared" si="44"/>
        <v>INSERT INTO UPK.upk_k40.m_k60_buhin_no (data_id, buhin_no, created_date, created_tantou_id) VALUES (1945, '61176 B5010', GETDATE(), 999);</v>
      </c>
    </row>
    <row r="5975" spans="26:27">
      <c r="Z5975" s="631">
        <v>656</v>
      </c>
      <c r="AA5975" s="316" t="str">
        <f t="shared" si="44"/>
        <v>INSERT INTO UPK.upk_k40.m_k60_buhin_no (data_id, buhin_no, created_date, created_tantou_id) VALUES (1946, '451631/2-1047P/1029P', GETDATE(), 999);</v>
      </c>
    </row>
    <row r="5976" spans="26:27">
      <c r="Z5976" s="631">
        <v>657</v>
      </c>
      <c r="AA5976" s="316" t="str">
        <f t="shared" si="44"/>
        <v>INSERT INTO UPK.upk_k40.m_k60_buhin_no (data_id, buhin_no, created_date, created_tantou_id) VALUES (1947, '62516 3VA3A', GETDATE(), 999);</v>
      </c>
    </row>
    <row r="5977" spans="26:27">
      <c r="Z5977" s="631">
        <v>658</v>
      </c>
      <c r="AA5977" s="316" t="str">
        <f t="shared" si="44"/>
        <v>INSERT INTO UPK.upk_k40.m_k60_buhin_no (data_id, buhin_no, created_date, created_tantou_id) VALUES (1948, '62532 3VA1A', GETDATE(), 999);</v>
      </c>
    </row>
    <row r="5978" spans="26:27">
      <c r="Z5978" s="631">
        <v>659</v>
      </c>
      <c r="AA5978" s="316" t="str">
        <f t="shared" si="44"/>
        <v>INSERT INTO UPK.upk_k40.m_k60_buhin_no (data_id, buhin_no, created_date, created_tantou_id) VALUES (1949, '76218 3VA0A', GETDATE(), 999);</v>
      </c>
    </row>
    <row r="5979" spans="26:27">
      <c r="Z5979" s="631">
        <v>660</v>
      </c>
      <c r="AA5979" s="316" t="str">
        <f t="shared" si="44"/>
        <v>INSERT INTO UPK.upk_k40.m_k60_buhin_no (data_id, buhin_no, created_date, created_tantou_id) VALUES (1950, '76219 3VA0A', GETDATE(), 999);</v>
      </c>
    </row>
    <row r="5980" spans="26:27">
      <c r="Z5980" s="631">
        <v>661</v>
      </c>
      <c r="AA5980" s="316" t="str">
        <f t="shared" si="44"/>
        <v>INSERT INTO UPK.upk_k40.m_k60_buhin_no (data_id, buhin_no, created_date, created_tantou_id) VALUES (1951, '75186/7 5TA0A', GETDATE(), 999);</v>
      </c>
    </row>
    <row r="5981" spans="26:27">
      <c r="Z5981" s="631">
        <v>662</v>
      </c>
      <c r="AA5981" s="316" t="str">
        <f t="shared" si="44"/>
        <v>INSERT INTO UPK.upk_k40.m_k60_buhin_no (data_id, buhin_no, created_date, created_tantou_id) VALUES (1952, '751B2 5TA0A', GETDATE(), 999);</v>
      </c>
    </row>
    <row r="5982" spans="26:27">
      <c r="Z5982" s="631">
        <v>663</v>
      </c>
      <c r="AA5982" s="316" t="str">
        <f t="shared" si="44"/>
        <v>INSERT INTO UPK.upk_k40.m_k60_buhin_no (data_id, buhin_no, created_date, created_tantou_id) VALUES (1953, '90126/7 5TA0A', GETDATE(), 999);</v>
      </c>
    </row>
    <row r="5983" spans="26:27">
      <c r="Z5983" s="631">
        <v>664</v>
      </c>
      <c r="AA5983" s="316" t="str">
        <f t="shared" si="44"/>
        <v>INSERT INTO UPK.upk_k40.m_k60_buhin_no (data_id, buhin_no, created_date, created_tantou_id) VALUES (1954, '641C2/3 JG00A', GETDATE(), 999);</v>
      </c>
    </row>
    <row r="5984" spans="26:27">
      <c r="Z5984" s="631">
        <v>665</v>
      </c>
      <c r="AA5984" s="316" t="str">
        <f t="shared" si="44"/>
        <v>INSERT INTO UPK.upk_k40.m_k60_buhin_no (data_id, buhin_no, created_date, created_tantou_id) VALUES (1955, '75412 JG00A', GETDATE(), 999);</v>
      </c>
    </row>
    <row r="5985" spans="26:27">
      <c r="Z5985" s="631">
        <v>666</v>
      </c>
      <c r="AA5985" s="316" t="str">
        <f t="shared" si="44"/>
        <v>INSERT INTO UPK.upk_k40.m_k60_buhin_no (data_id, buhin_no, created_date, created_tantou_id) VALUES (1956, '75528/9 JG00A', GETDATE(), 999);</v>
      </c>
    </row>
    <row r="5986" spans="26:27">
      <c r="Z5986" s="631">
        <v>667</v>
      </c>
      <c r="AA5986" s="316" t="str">
        <f t="shared" si="44"/>
        <v>INSERT INTO UPK.upk_k40.m_k60_buhin_no (data_id, buhin_no, created_date, created_tantou_id) VALUES (1957, '75522/3 6MA0A', GETDATE(), 999);</v>
      </c>
    </row>
    <row r="5987" spans="26:27">
      <c r="Z5987" s="631">
        <v>668</v>
      </c>
      <c r="AA5987" s="316" t="str">
        <f t="shared" si="44"/>
        <v>INSERT INTO UPK.upk_k40.m_k60_buhin_no (data_id, buhin_no, created_date, created_tantou_id) VALUES (1958, '75556/7 6MA0A', GETDATE(), 999);</v>
      </c>
    </row>
    <row r="5988" spans="26:27">
      <c r="Z5988" s="631">
        <v>669</v>
      </c>
      <c r="AA5988" s="316" t="str">
        <f t="shared" si="44"/>
        <v>INSERT INTO UPK.upk_k40.m_k60_buhin_no (data_id, buhin_no, created_date, created_tantou_id) VALUES (1959, '74317 4BD0A', GETDATE(), 999);</v>
      </c>
    </row>
    <row r="5989" spans="26:27">
      <c r="Z5989" s="631">
        <v>670</v>
      </c>
      <c r="AA5989" s="316" t="str">
        <f t="shared" si="44"/>
        <v>INSERT INTO UPK.upk_k40.m_k60_buhin_no (data_id, buhin_no, created_date, created_tantou_id) VALUES (1960, '74317 4CB0A', GETDATE(), 999);</v>
      </c>
    </row>
    <row r="5990" spans="26:27">
      <c r="Z5990" s="631">
        <v>671</v>
      </c>
      <c r="AA5990" s="316" t="str">
        <f t="shared" si="44"/>
        <v>INSERT INTO UPK.upk_k40.m_k60_buhin_no (data_id, buhin_no, created_date, created_tantou_id) VALUES (1961, '74332/3 4CB0A', GETDATE(), 999);</v>
      </c>
    </row>
    <row r="5991" spans="26:27">
      <c r="Z5991" s="631">
        <v>672</v>
      </c>
      <c r="AA5991" s="316" t="str">
        <f t="shared" si="44"/>
        <v>INSERT INTO UPK.upk_k40.m_k60_buhin_no (data_id, buhin_no, created_date, created_tantou_id) VALUES (1962, '75152/3 4CB0A', GETDATE(), 999);</v>
      </c>
    </row>
    <row r="5992" spans="26:27">
      <c r="Z5992" s="631">
        <v>673</v>
      </c>
      <c r="AA5992" s="316" t="str">
        <f t="shared" si="44"/>
        <v>INSERT INTO UPK.upk_k40.m_k60_buhin_no (data_id, buhin_no, created_date, created_tantou_id) VALUES (1963, '75432/3 4CB0A', GETDATE(), 999);</v>
      </c>
    </row>
    <row r="5993" spans="26:27">
      <c r="Z5993" s="631">
        <v>674</v>
      </c>
      <c r="AA5993" s="316" t="str">
        <f t="shared" si="44"/>
        <v>INSERT INTO UPK.upk_k40.m_k60_buhin_no (data_id, buhin_no, created_date, created_tantou_id) VALUES (1964, '75522/3 4BC1A', GETDATE(), 999);</v>
      </c>
    </row>
    <row r="5994" spans="26:27">
      <c r="Z5994" s="631">
        <v>675</v>
      </c>
      <c r="AA5994" s="316" t="str">
        <f t="shared" si="44"/>
        <v>INSERT INTO UPK.upk_k40.m_k60_buhin_no (data_id, buhin_no, created_date, created_tantou_id) VALUES (1965, '75522/3 4CE0A', GETDATE(), 999);</v>
      </c>
    </row>
    <row r="5995" spans="26:27">
      <c r="Z5995" s="631">
        <v>676</v>
      </c>
      <c r="AA5995" s="316" t="str">
        <f t="shared" si="44"/>
        <v>INSERT INTO UPK.upk_k40.m_k60_buhin_no (data_id, buhin_no, created_date, created_tantou_id) VALUES (1966, '75942/3 4CB0A', GETDATE(), 999);</v>
      </c>
    </row>
    <row r="5996" spans="26:27">
      <c r="Z5996" s="631">
        <v>677</v>
      </c>
      <c r="AA5996" s="316" t="str">
        <f t="shared" si="44"/>
        <v>INSERT INTO UPK.upk_k40.m_k60_buhin_no (data_id, buhin_no, created_date, created_tantou_id) VALUES (1967, '76483 4CB0A', GETDATE(), 999);</v>
      </c>
    </row>
    <row r="5997" spans="26:27">
      <c r="Z5997" s="631">
        <v>678</v>
      </c>
      <c r="AA5997" s="316" t="str">
        <f t="shared" si="44"/>
        <v>INSERT INTO UPK.upk_k40.m_k60_buhin_no (data_id, buhin_no, created_date, created_tantou_id) VALUES (1968, '765F6/7 4CF0A', GETDATE(), 999);</v>
      </c>
    </row>
    <row r="5998" spans="26:27">
      <c r="Z5998" s="631">
        <v>679</v>
      </c>
      <c r="AA5998" s="316" t="str">
        <f t="shared" si="44"/>
        <v>INSERT INTO UPK.upk_k40.m_k60_buhin_no (data_id, buhin_no, created_date, created_tantou_id) VALUES (1969, '76742/3 4CE1A', GETDATE(), 999);</v>
      </c>
    </row>
    <row r="5999" spans="26:27">
      <c r="Z5999" s="631">
        <v>680</v>
      </c>
      <c r="AA5999" s="316" t="str">
        <f t="shared" si="44"/>
        <v>INSERT INTO UPK.upk_k40.m_k60_buhin_no (data_id, buhin_no, created_date, created_tantou_id) VALUES (1970, '9450B 86300', GETDATE(), 999);</v>
      </c>
    </row>
    <row r="6000" spans="26:27">
      <c r="Z6000" s="631">
        <v>681</v>
      </c>
      <c r="AA6000" s="316" t="str">
        <f t="shared" si="44"/>
        <v>INSERT INTO UPK.upk_k40.m_k60_buhin_no (data_id, buhin_no, created_date, created_tantou_id) VALUES (1971, '9450C 01700', GETDATE(), 999);</v>
      </c>
    </row>
    <row r="6001" spans="26:27">
      <c r="Z6001" s="631">
        <v>682</v>
      </c>
      <c r="AA6001" s="316" t="str">
        <f t="shared" si="44"/>
        <v>INSERT INTO UPK.upk_k40.m_k60_buhin_no (data_id, buhin_no, created_date, created_tantou_id) VALUES (1972, '9450C 01800', GETDATE(), 999);</v>
      </c>
    </row>
    <row r="6002" spans="26:27">
      <c r="Z6002" s="631">
        <v>683</v>
      </c>
      <c r="AA6002" s="316" t="str">
        <f t="shared" si="44"/>
        <v>INSERT INTO UPK.upk_k40.m_k60_buhin_no (data_id, buhin_no, created_date, created_tantou_id) VALUES (1973, '9450C 01900', GETDATE(), 999);</v>
      </c>
    </row>
    <row r="6003" spans="26:27">
      <c r="Z6003" s="631">
        <v>684</v>
      </c>
      <c r="AA6003" s="316" t="str">
        <f t="shared" si="44"/>
        <v>INSERT INTO UPK.upk_k40.m_k60_buhin_no (data_id, buhin_no, created_date, created_tantou_id) VALUES (1974, '9450C 02000', GETDATE(), 999);</v>
      </c>
    </row>
    <row r="6004" spans="26:27">
      <c r="Z6004" s="631">
        <v>685</v>
      </c>
      <c r="AA6004" s="316" t="str">
        <f t="shared" si="44"/>
        <v>INSERT INTO UPK.upk_k40.m_k60_buhin_no (data_id, buhin_no, created_date, created_tantou_id) VALUES (1975, '9450C 03600', GETDATE(), 999);</v>
      </c>
    </row>
    <row r="6005" spans="26:27">
      <c r="Z6005" s="631">
        <v>686</v>
      </c>
      <c r="AA6005" s="316" t="str">
        <f t="shared" si="44"/>
        <v>INSERT INTO UPK.upk_k40.m_k60_buhin_no (data_id, buhin_no, created_date, created_tantou_id) VALUES (1976, '9450C 04000/03800', GETDATE(), 999);</v>
      </c>
    </row>
    <row r="6006" spans="26:27">
      <c r="Z6006" s="631">
        <v>687</v>
      </c>
      <c r="AA6006" s="316" t="str">
        <f t="shared" si="44"/>
        <v>INSERT INTO UPK.upk_k40.m_k60_buhin_no (data_id, buhin_no, created_date, created_tantou_id) VALUES (1977, '64124 6RA0A', GETDATE(), 999);</v>
      </c>
    </row>
    <row r="6007" spans="26:27">
      <c r="Z6007" s="631">
        <v>688</v>
      </c>
      <c r="AA6007" s="316" t="str">
        <f t="shared" si="44"/>
        <v>INSERT INTO UPK.upk_k40.m_k60_buhin_no (data_id, buhin_no, created_date, created_tantou_id) VALUES (1978, '5220A M9400', GETDATE(), 999);</v>
      </c>
    </row>
    <row r="6008" spans="26:27">
      <c r="Z6008" s="631">
        <v>689</v>
      </c>
      <c r="AA6008" s="316" t="str">
        <f t="shared" si="44"/>
        <v>INSERT INTO UPK.upk_k40.m_k60_buhin_no (data_id, buhin_no, created_date, created_tantou_id) VALUES (1979, '64125 6RA0A', GETDATE(), 999);</v>
      </c>
    </row>
    <row r="6009" spans="26:27">
      <c r="Z6009" s="631">
        <v>690</v>
      </c>
      <c r="AA6009" s="316" t="str">
        <f t="shared" si="44"/>
        <v>INSERT INTO UPK.upk_k40.m_k60_buhin_no (data_id, buhin_no, created_date, created_tantou_id) VALUES (1980, '5220A M9300', GETDATE(), 999);</v>
      </c>
    </row>
    <row r="6010" spans="26:27">
      <c r="Z6010" s="631">
        <v>691</v>
      </c>
      <c r="AA6010" s="316" t="str">
        <f t="shared" si="44"/>
        <v>INSERT INTO UPK.upk_k40.m_k60_buhin_no (data_id, buhin_no, created_date, created_tantou_id) VALUES (1981, '75312/3 6RA0A', GETDATE(), 999);</v>
      </c>
    </row>
    <row r="6011" spans="26:27">
      <c r="Z6011" s="631">
        <v>692</v>
      </c>
      <c r="AA6011" s="316" t="str">
        <f t="shared" si="44"/>
        <v>INSERT INTO UPK.upk_k40.m_k60_buhin_no (data_id, buhin_no, created_date, created_tantou_id) VALUES (1982, '5253C J2200/J2100', GETDATE(), 999);</v>
      </c>
    </row>
    <row r="6012" spans="26:27">
      <c r="Z6012" s="631">
        <v>693</v>
      </c>
      <c r="AA6012" s="316" t="str">
        <f t="shared" si="44"/>
        <v>INSERT INTO UPK.upk_k40.m_k60_buhin_no (data_id, buhin_no, created_date, created_tantou_id) VALUES (1983, '75312 6RA1A', GETDATE(), 999);</v>
      </c>
    </row>
    <row r="6013" spans="26:27">
      <c r="Z6013" s="631">
        <v>694</v>
      </c>
      <c r="AA6013" s="316" t="str">
        <f t="shared" si="44"/>
        <v>INSERT INTO UPK.upk_k40.m_k60_buhin_no (data_id, buhin_no, created_date, created_tantou_id) VALUES (1984, '5253C J1800', GETDATE(), 999);</v>
      </c>
    </row>
    <row r="6014" spans="26:27">
      <c r="Z6014" s="631">
        <v>695</v>
      </c>
      <c r="AA6014" s="316" t="str">
        <f t="shared" si="44"/>
        <v>INSERT INTO UPK.upk_k40.m_k60_buhin_no (data_id, buhin_no, created_date, created_tantou_id) VALUES (1985, '75313 6RA1A', GETDATE(), 999);</v>
      </c>
    </row>
    <row r="6015" spans="26:27">
      <c r="Z6015" s="631">
        <v>696</v>
      </c>
      <c r="AA6015" s="316" t="str">
        <f t="shared" si="44"/>
        <v>INSERT INTO UPK.upk_k40.m_k60_buhin_no (data_id, buhin_no, created_date, created_tantou_id) VALUES (1986, '5253C J1700', GETDATE(), 999);</v>
      </c>
    </row>
    <row r="6016" spans="26:27">
      <c r="Z6016" s="631">
        <v>697</v>
      </c>
      <c r="AA6016" s="316" t="str">
        <f t="shared" si="44"/>
        <v>INSERT INTO UPK.upk_k40.m_k60_buhin_no (data_id, buhin_no, created_date, created_tantou_id) VALUES (1987, '75466/7 6RA0A', GETDATE(), 999);</v>
      </c>
    </row>
    <row r="6017" spans="26:27">
      <c r="Z6017" s="631">
        <v>698</v>
      </c>
      <c r="AA6017" s="316" t="str">
        <f t="shared" si="44"/>
        <v>INSERT INTO UPK.upk_k40.m_k60_buhin_no (data_id, buhin_no, created_date, created_tantou_id) VALUES (1988, '5253C K1000/K0900', GETDATE(), 999);</v>
      </c>
    </row>
    <row r="6018" spans="26:27">
      <c r="Z6018" s="631">
        <v>699</v>
      </c>
      <c r="AA6018" s="316" t="str">
        <f t="shared" si="44"/>
        <v>INSERT INTO UPK.upk_k40.m_k60_buhin_no (data_id, buhin_no, created_date, created_tantou_id) VALUES (1989, '75636/7 6RA0A', GETDATE(), 999);</v>
      </c>
    </row>
    <row r="6019" spans="26:27">
      <c r="Z6019" s="631">
        <v>700</v>
      </c>
      <c r="AA6019" s="316" t="str">
        <f t="shared" si="44"/>
        <v>INSERT INTO UPK.upk_k40.m_k60_buhin_no (data_id, buhin_no, created_date, created_tantou_id) VALUES (1990, '5253C K3000/K2900', GETDATE(), 999);</v>
      </c>
    </row>
    <row r="6020" spans="26:27">
      <c r="Z6020" s="631">
        <v>701</v>
      </c>
      <c r="AA6020" s="316" t="str">
        <f t="shared" si="44"/>
        <v>INSERT INTO UPK.upk_k40.m_k60_buhin_no (data_id, buhin_no, created_date, created_tantou_id) VALUES (1991, '75692 6RA0A', GETDATE(), 999);</v>
      </c>
    </row>
    <row r="6021" spans="26:27">
      <c r="Z6021" s="631">
        <v>702</v>
      </c>
      <c r="AA6021" s="316" t="str">
        <f t="shared" si="44"/>
        <v>INSERT INTO UPK.upk_k40.m_k60_buhin_no (data_id, buhin_no, created_date, created_tantou_id) VALUES (1992, '5253C B3200', GETDATE(), 999);</v>
      </c>
    </row>
    <row r="6022" spans="26:27">
      <c r="Z6022" s="631">
        <v>703</v>
      </c>
      <c r="AA6022" s="316" t="str">
        <f t="shared" si="44"/>
        <v>INSERT INTO UPK.upk_k40.m_k60_buhin_no (data_id, buhin_no, created_date, created_tantou_id) VALUES (1993, '75693 6RA0A', GETDATE(), 999);</v>
      </c>
    </row>
    <row r="6023" spans="26:27">
      <c r="Z6023" s="631">
        <v>704</v>
      </c>
      <c r="AA6023" s="316" t="str">
        <f t="shared" si="44"/>
        <v>INSERT INTO UPK.upk_k40.m_k60_buhin_no (data_id, buhin_no, created_date, created_tantou_id) VALUES (1994, '5253C B3100', GETDATE(), 999);</v>
      </c>
    </row>
    <row r="6024" spans="26:27">
      <c r="Z6024" s="631">
        <v>705</v>
      </c>
      <c r="AA6024" s="316" t="str">
        <f t="shared" ref="AA6024:AA6087" si="45">$Y$5318&amp;AA4733&amp;", '"&amp;TRIM(AB4733)&amp;"', GETDATE(), 999);"</f>
        <v>INSERT INTO UPK.upk_k40.m_k60_buhin_no (data_id, buhin_no, created_date, created_tantou_id) VALUES (1995, '76488/9 6RA0A', GETDATE(), 999);</v>
      </c>
    </row>
    <row r="6025" spans="26:27">
      <c r="Z6025" s="631">
        <v>706</v>
      </c>
      <c r="AA6025" s="316" t="str">
        <f t="shared" si="45"/>
        <v>INSERT INTO UPK.upk_k40.m_k60_buhin_no (data_id, buhin_no, created_date, created_tantou_id) VALUES (1996, '5253C A4600/A4500', GETDATE(), 999);</v>
      </c>
    </row>
    <row r="6026" spans="26:27">
      <c r="Z6026" s="631">
        <v>707</v>
      </c>
      <c r="AA6026" s="316" t="str">
        <f t="shared" si="45"/>
        <v>INSERT INTO UPK.upk_k40.m_k60_buhin_no (data_id, buhin_no, created_date, created_tantou_id) VALUES (1997, '17285 1LA0A01', GETDATE(), 999);</v>
      </c>
    </row>
    <row r="6027" spans="26:27">
      <c r="Z6027" s="631">
        <v>708</v>
      </c>
      <c r="AA6027" s="316" t="str">
        <f t="shared" si="45"/>
        <v>INSERT INTO UPK.upk_k40.m_k60_buhin_no (data_id, buhin_no, created_date, created_tantou_id) VALUES (1998, '67309 1LA0A', GETDATE(), 999);</v>
      </c>
    </row>
    <row r="6028" spans="26:27">
      <c r="Z6028" s="631">
        <v>709</v>
      </c>
      <c r="AA6028" s="316" t="str">
        <f t="shared" si="45"/>
        <v>INSERT INTO UPK.upk_k40.m_k60_buhin_no (data_id, buhin_no, created_date, created_tantou_id) VALUES (1999, '67332 1LA0A', GETDATE(), 999);</v>
      </c>
    </row>
    <row r="6029" spans="26:27">
      <c r="Z6029" s="631">
        <v>710</v>
      </c>
      <c r="AA6029" s="316" t="str">
        <f t="shared" si="45"/>
        <v>INSERT INTO UPK.upk_k40.m_k60_buhin_no (data_id, buhin_no, created_date, created_tantou_id) VALUES (2000, '67332 1LA0C', GETDATE(), 999);</v>
      </c>
    </row>
    <row r="6030" spans="26:27">
      <c r="Z6030" s="631">
        <v>711</v>
      </c>
      <c r="AA6030" s="316" t="str">
        <f t="shared" si="45"/>
        <v>INSERT INTO UPK.upk_k40.m_k60_buhin_no (data_id, buhin_no, created_date, created_tantou_id) VALUES (2001, '74548 1LA0B', GETDATE(), 999);</v>
      </c>
    </row>
    <row r="6031" spans="26:27">
      <c r="Z6031" s="631">
        <v>712</v>
      </c>
      <c r="AA6031" s="316" t="str">
        <f t="shared" si="45"/>
        <v>INSERT INTO UPK.upk_k40.m_k60_buhin_no (data_id, buhin_no, created_date, created_tantou_id) VALUES (2002, '74548 1LS0B', GETDATE(), 999);</v>
      </c>
    </row>
    <row r="6032" spans="26:27">
      <c r="Z6032" s="631">
        <v>713</v>
      </c>
      <c r="AA6032" s="316" t="str">
        <f t="shared" si="45"/>
        <v>INSERT INTO UPK.upk_k40.m_k60_buhin_no (data_id, buhin_no, created_date, created_tantou_id) VALUES (2003, '745P4 1LA0B', GETDATE(), 999);</v>
      </c>
    </row>
    <row r="6033" spans="26:27">
      <c r="Z6033" s="631">
        <v>714</v>
      </c>
      <c r="AA6033" s="316" t="str">
        <f t="shared" si="45"/>
        <v>INSERT INTO UPK.upk_k40.m_k60_buhin_no (data_id, buhin_no, created_date, created_tantou_id) VALUES (2004, '64132/3 1AA0A', GETDATE(), 999);</v>
      </c>
    </row>
    <row r="6034" spans="26:27">
      <c r="Z6034" s="631">
        <v>715</v>
      </c>
      <c r="AA6034" s="316" t="str">
        <f t="shared" si="45"/>
        <v>INSERT INTO UPK.upk_k40.m_k60_buhin_no (data_id, buhin_no, created_date, created_tantou_id) VALUES (2005, '671C1 1JB0A', GETDATE(), 999);</v>
      </c>
    </row>
    <row r="6035" spans="26:27">
      <c r="Z6035" s="631">
        <v>716</v>
      </c>
      <c r="AA6035" s="316" t="str">
        <f t="shared" si="45"/>
        <v>INSERT INTO UPK.upk_k40.m_k60_buhin_no (data_id, buhin_no, created_date, created_tantou_id) VALUES (2006, '75472 1JB0A', GETDATE(), 999);</v>
      </c>
    </row>
    <row r="6036" spans="26:27">
      <c r="Z6036" s="631">
        <v>717</v>
      </c>
      <c r="AA6036" s="316" t="str">
        <f t="shared" si="45"/>
        <v>INSERT INTO UPK.upk_k40.m_k60_buhin_no (data_id, buhin_no, created_date, created_tantou_id) VALUES (2007, '762A2 1JA0A', GETDATE(), 999);</v>
      </c>
    </row>
    <row r="6037" spans="26:27">
      <c r="Z6037" s="631">
        <v>718</v>
      </c>
      <c r="AA6037" s="316" t="str">
        <f t="shared" si="45"/>
        <v>INSERT INTO UPK.upk_k40.m_k60_buhin_no (data_id, buhin_no, created_date, created_tantou_id) VALUES (2008, '762A3 1JA0A', GETDATE(), 999);</v>
      </c>
    </row>
    <row r="6038" spans="26:27">
      <c r="Z6038" s="631">
        <v>719</v>
      </c>
      <c r="AA6038" s="316" t="str">
        <f t="shared" si="45"/>
        <v>INSERT INTO UPK.upk_k40.m_k60_buhin_no (data_id, buhin_no, created_date, created_tantou_id) VALUES (2009, '76320/1 1JA0A', GETDATE(), 999);</v>
      </c>
    </row>
    <row r="6039" spans="26:27">
      <c r="Z6039" s="631">
        <v>720</v>
      </c>
      <c r="AA6039" s="316" t="str">
        <f t="shared" si="45"/>
        <v>INSERT INTO UPK.upk_k40.m_k60_buhin_no (data_id, buhin_no, created_date, created_tantou_id) VALUES (2010, '742D1 3XA0B', GETDATE(), 999);</v>
      </c>
    </row>
    <row r="6040" spans="26:27">
      <c r="Z6040" s="631">
        <v>721</v>
      </c>
      <c r="AA6040" s="316" t="str">
        <f t="shared" si="45"/>
        <v>INSERT INTO UPK.upk_k40.m_k60_buhin_no (data_id, buhin_no, created_date, created_tantou_id) VALUES (2011, '74328 3XA0A', GETDATE(), 999);</v>
      </c>
    </row>
    <row r="6041" spans="26:27">
      <c r="Z6041" s="631">
        <v>722</v>
      </c>
      <c r="AA6041" s="316" t="str">
        <f t="shared" si="45"/>
        <v>INSERT INTO UPK.upk_k40.m_k60_buhin_no (data_id, buhin_no, created_date, created_tantou_id) VALUES (2012, '76546 5YM0B', GETDATE(), 999);</v>
      </c>
    </row>
    <row r="6042" spans="26:27">
      <c r="Z6042" s="631">
        <v>723</v>
      </c>
      <c r="AA6042" s="316" t="str">
        <f t="shared" si="45"/>
        <v>INSERT INTO UPK.upk_k40.m_k60_buhin_no (data_id, buhin_no, created_date, created_tantou_id) VALUES (2013, '76547 5YM0B', GETDATE(), 999);</v>
      </c>
    </row>
    <row r="6043" spans="26:27">
      <c r="Z6043" s="631">
        <v>724</v>
      </c>
      <c r="AA6043" s="316" t="str">
        <f t="shared" si="45"/>
        <v>INSERT INTO UPK.upk_k40.m_k60_buhin_no (data_id, buhin_no, created_date, created_tantou_id) VALUES (2014, '77532 3YB0CUF', GETDATE(), 999);</v>
      </c>
    </row>
    <row r="6044" spans="26:27">
      <c r="Z6044" s="631">
        <v>725</v>
      </c>
      <c r="AA6044" s="316" t="str">
        <f t="shared" si="45"/>
        <v>INSERT INTO UPK.upk_k40.m_k60_buhin_no (data_id, buhin_no, created_date, created_tantou_id) VALUES (2015, '77532 3YF2AUF', GETDATE(), 999);</v>
      </c>
    </row>
    <row r="6045" spans="26:27">
      <c r="Z6045" s="631">
        <v>726</v>
      </c>
      <c r="AA6045" s="316" t="str">
        <f t="shared" si="45"/>
        <v>INSERT INTO UPK.upk_k40.m_k60_buhin_no (data_id, buhin_no, created_date, created_tantou_id) VALUES (2016, '77533 3YB0AUF', GETDATE(), 999);</v>
      </c>
    </row>
    <row r="6046" spans="26:27">
      <c r="Z6046" s="631">
        <v>727</v>
      </c>
      <c r="AA6046" s="316" t="str">
        <f t="shared" si="45"/>
        <v>INSERT INTO UPK.upk_k40.m_k60_buhin_no (data_id, buhin_no, created_date, created_tantou_id) VALUES (2017, '77533 3YE2AUF', GETDATE(), 999);</v>
      </c>
    </row>
    <row r="6047" spans="26:27">
      <c r="Z6047" s="631">
        <v>728</v>
      </c>
      <c r="AA6047" s="316" t="str">
        <f t="shared" si="45"/>
        <v>INSERT INTO UPK.upk_k40.m_k60_buhin_no (data_id, buhin_no, created_date, created_tantou_id) VALUES (2018, '11330 80G09', GETDATE(), 999);</v>
      </c>
    </row>
    <row r="6048" spans="26:27">
      <c r="Z6048" s="631">
        <v>729</v>
      </c>
      <c r="AA6048" s="316" t="str">
        <f t="shared" si="45"/>
        <v>INSERT INTO UPK.upk_k40.m_k60_buhin_no (data_id, buhin_no, created_date, created_tantou_id) VALUES (2019, '11331 2S60001', GETDATE(), 999);</v>
      </c>
    </row>
    <row r="6049" spans="26:27">
      <c r="Z6049" s="631">
        <v>730</v>
      </c>
      <c r="AA6049" s="316" t="str">
        <f t="shared" si="45"/>
        <v>INSERT INTO UPK.upk_k40.m_k60_buhin_no (data_id, buhin_no, created_date, created_tantou_id) VALUES (2020, '11331 33G00-1', GETDATE(), 999);</v>
      </c>
    </row>
    <row r="6050" spans="26:27">
      <c r="Z6050" s="631">
        <v>731</v>
      </c>
      <c r="AA6050" s="316" t="str">
        <f t="shared" si="45"/>
        <v>INSERT INTO UPK.upk_k40.m_k60_buhin_no (data_id, buhin_no, created_date, created_tantou_id) VALUES (2021, '11331 35G00-1', GETDATE(), 999);</v>
      </c>
    </row>
    <row r="6051" spans="26:27">
      <c r="Z6051" s="631">
        <v>732</v>
      </c>
      <c r="AA6051" s="316" t="str">
        <f t="shared" si="45"/>
        <v>INSERT INTO UPK.upk_k40.m_k60_buhin_no (data_id, buhin_no, created_date, created_tantou_id) VALUES (2022, '11331 37G00-1', GETDATE(), 999);</v>
      </c>
    </row>
    <row r="6052" spans="26:27">
      <c r="Z6052" s="631">
        <v>733</v>
      </c>
      <c r="AA6052" s="316" t="str">
        <f t="shared" si="45"/>
        <v>INSERT INTO UPK.upk_k40.m_k60_buhin_no (data_id, buhin_no, created_date, created_tantou_id) VALUES (2023, '11331 86G09', GETDATE(), 999);</v>
      </c>
    </row>
    <row r="6053" spans="26:27">
      <c r="Z6053" s="631">
        <v>734</v>
      </c>
      <c r="AA6053" s="316" t="str">
        <f t="shared" si="45"/>
        <v>INSERT INTO UPK.upk_k40.m_k60_buhin_no (data_id, buhin_no, created_date, created_tantou_id) VALUES (2024, '11331 VK30001', GETDATE(), 999);</v>
      </c>
    </row>
    <row r="6054" spans="26:27">
      <c r="Z6054" s="631">
        <v>735</v>
      </c>
      <c r="AA6054" s="316" t="str">
        <f t="shared" si="45"/>
        <v>INSERT INTO UPK.upk_k40.m_k60_buhin_no (data_id, buhin_no, created_date, created_tantou_id) VALUES (2025, '17420 11G08', GETDATE(), 999);</v>
      </c>
    </row>
    <row r="6055" spans="26:27">
      <c r="Z6055" s="631">
        <v>736</v>
      </c>
      <c r="AA6055" s="316" t="str">
        <f t="shared" si="45"/>
        <v>INSERT INTO UPK.upk_k40.m_k60_buhin_no (data_id, buhin_no, created_date, created_tantou_id) VALUES (2026, '17426 01G09', GETDATE(), 999);</v>
      </c>
    </row>
    <row r="6056" spans="26:27">
      <c r="Z6056" s="631">
        <v>737</v>
      </c>
      <c r="AA6056" s="316" t="str">
        <f t="shared" si="45"/>
        <v>INSERT INTO UPK.upk_k40.m_k60_buhin_no (data_id, buhin_no, created_date, created_tantou_id) VALUES (2027, '67331 15G11', GETDATE(), 999);</v>
      </c>
    </row>
    <row r="6057" spans="26:27">
      <c r="Z6057" s="631">
        <v>738</v>
      </c>
      <c r="AA6057" s="316" t="str">
        <f t="shared" si="45"/>
        <v>INSERT INTO UPK.upk_k40.m_k60_buhin_no (data_id, buhin_no, created_date, created_tantou_id) VALUES (2028, '62512 4U000', GETDATE(), 999);</v>
      </c>
    </row>
    <row r="6058" spans="26:27">
      <c r="Z6058" s="631">
        <v>739</v>
      </c>
      <c r="AA6058" s="316" t="str">
        <f t="shared" si="45"/>
        <v>INSERT INTO UPK.upk_k40.m_k60_buhin_no (data_id, buhin_no, created_date, created_tantou_id) VALUES (2029, '54724 0W00001', GETDATE(), 999);</v>
      </c>
    </row>
    <row r="6059" spans="26:27">
      <c r="Z6059" s="631">
        <v>740</v>
      </c>
      <c r="AA6059" s="316" t="str">
        <f t="shared" si="45"/>
        <v>INSERT INTO UPK.upk_k40.m_k60_buhin_no (data_id, buhin_no, created_date, created_tantou_id) VALUES (2030, '54734 0W00001', GETDATE(), 999);</v>
      </c>
    </row>
    <row r="6060" spans="26:27">
      <c r="Z6060" s="631">
        <v>741</v>
      </c>
      <c r="AA6060" s="316" t="str">
        <f t="shared" si="45"/>
        <v>INSERT INTO UPK.upk_k40.m_k60_buhin_no (data_id, buhin_no, created_date, created_tantou_id) VALUES (2031, '76806/7 0W001', GETDATE(), 999);</v>
      </c>
    </row>
    <row r="6061" spans="26:27">
      <c r="Z6061" s="631">
        <v>742</v>
      </c>
      <c r="AA6061" s="316" t="str">
        <f t="shared" si="45"/>
        <v>INSERT INTO UPK.upk_k40.m_k60_buhin_no (data_id, buhin_no, created_date, created_tantou_id) VALUES (2032, '9606/7 14193', GETDATE(), 999);</v>
      </c>
    </row>
    <row r="6062" spans="26:27">
      <c r="Z6062" s="631">
        <v>743</v>
      </c>
      <c r="AA6062" s="316" t="str">
        <f t="shared" si="45"/>
        <v>INSERT INTO UPK.upk_k40.m_k60_buhin_no (data_id, buhin_no, created_date, created_tantou_id) VALUES (2033, '9608/9 14193', GETDATE(), 999);</v>
      </c>
    </row>
    <row r="6063" spans="26:27">
      <c r="Z6063" s="631">
        <v>744</v>
      </c>
      <c r="AA6063" s="316" t="str">
        <f t="shared" si="45"/>
        <v>INSERT INTO UPK.upk_k40.m_k60_buhin_no (data_id, buhin_no, created_date, created_tantou_id) VALUES (2034, '9632 14190-P', GETDATE(), 999);</v>
      </c>
    </row>
    <row r="6064" spans="26:27">
      <c r="Z6064" s="631">
        <v>745</v>
      </c>
      <c r="AA6064" s="316" t="str">
        <f t="shared" si="45"/>
        <v>INSERT INTO UPK.upk_k40.m_k60_buhin_no (data_id, buhin_no, created_date, created_tantou_id) VALUES (2035, '78118/9 0N000', GETDATE(), 999);</v>
      </c>
    </row>
    <row r="6065" spans="26:27">
      <c r="Z6065" s="631">
        <v>746</v>
      </c>
      <c r="AA6065" s="316" t="str">
        <f t="shared" si="45"/>
        <v>INSERT INTO UPK.upk_k40.m_k60_buhin_no (data_id, buhin_no, created_date, created_tantou_id) VALUES (2036, '62240 0M010', GETDATE(), 999);</v>
      </c>
    </row>
    <row r="6066" spans="26:27">
      <c r="Z6066" s="631">
        <v>747</v>
      </c>
      <c r="AA6066" s="316" t="str">
        <f t="shared" si="45"/>
        <v>INSERT INTO UPK.upk_k40.m_k60_buhin_no (data_id, buhin_no, created_date, created_tantou_id) VALUES (2037, '75212 2N300', GETDATE(), 999);</v>
      </c>
    </row>
    <row r="6067" spans="26:27">
      <c r="Z6067" s="631">
        <v>748</v>
      </c>
      <c r="AA6067" s="316" t="str">
        <f t="shared" si="45"/>
        <v>INSERT INTO UPK.upk_k40.m_k60_buhin_no (data_id, buhin_no, created_date, created_tantou_id) VALUES (2038, '62512 65F00', GETDATE(), 999);</v>
      </c>
    </row>
    <row r="6068" spans="26:27">
      <c r="Z6068" s="631">
        <v>749</v>
      </c>
      <c r="AA6068" s="316" t="str">
        <f t="shared" si="45"/>
        <v>INSERT INTO UPK.upk_k40.m_k60_buhin_no (data_id, buhin_no, created_date, created_tantou_id) VALUES (2039, '62532 65F00', GETDATE(), 999);</v>
      </c>
    </row>
    <row r="6069" spans="26:27">
      <c r="Z6069" s="631">
        <v>750</v>
      </c>
      <c r="AA6069" s="316" t="str">
        <f t="shared" si="45"/>
        <v>INSERT INTO UPK.upk_k40.m_k60_buhin_no (data_id, buhin_no, created_date, created_tantou_id) VALUES (2040, '62532 70F00', GETDATE(), 999);</v>
      </c>
    </row>
    <row r="6070" spans="26:27">
      <c r="Z6070" s="631">
        <v>751</v>
      </c>
      <c r="AA6070" s="316" t="str">
        <f t="shared" si="45"/>
        <v>INSERT INTO UPK.upk_k40.m_k60_buhin_no (data_id, buhin_no, created_date, created_tantou_id) VALUES (2041, '62512 85F00', GETDATE(), 999);</v>
      </c>
    </row>
    <row r="6071" spans="26:27">
      <c r="Z6071" s="631">
        <v>752</v>
      </c>
      <c r="AA6071" s="316" t="str">
        <f t="shared" si="45"/>
        <v>INSERT INTO UPK.upk_k40.m_k60_buhin_no (data_id, buhin_no, created_date, created_tantou_id) VALUES (2042, '85212/3 40F29', GETDATE(), 999);</v>
      </c>
    </row>
    <row r="6072" spans="26:27">
      <c r="Z6072" s="631">
        <v>753</v>
      </c>
      <c r="AA6072" s="316" t="str">
        <f t="shared" si="45"/>
        <v>INSERT INTO UPK.upk_k40.m_k60_buhin_no (data_id, buhin_no, created_date, created_tantou_id) VALUES (2043, '66312 5M410', GETDATE(), 999);</v>
      </c>
    </row>
    <row r="6073" spans="26:27">
      <c r="Z6073" s="631">
        <v>754</v>
      </c>
      <c r="AA6073" s="316" t="str">
        <f t="shared" si="45"/>
        <v>INSERT INTO UPK.upk_k40.m_k60_buhin_no (data_id, buhin_no, created_date, created_tantou_id) VALUES (2044, '67123 4M400', GETDATE(), 999);</v>
      </c>
    </row>
    <row r="6074" spans="26:27">
      <c r="Z6074" s="631">
        <v>755</v>
      </c>
      <c r="AA6074" s="316" t="str">
        <f t="shared" si="45"/>
        <v>INSERT INTO UPK.upk_k40.m_k60_buhin_no (data_id, buhin_no, created_date, created_tantou_id) VALUES (2045, '67332 4M400', GETDATE(), 999);</v>
      </c>
    </row>
    <row r="6075" spans="26:27">
      <c r="Z6075" s="631">
        <v>756</v>
      </c>
      <c r="AA6075" s="316" t="str">
        <f t="shared" si="45"/>
        <v>INSERT INTO UPK.upk_k40.m_k60_buhin_no (data_id, buhin_no, created_date, created_tantou_id) VALUES (2046, '75522/3 4M400', GETDATE(), 999);</v>
      </c>
    </row>
    <row r="6076" spans="26:27">
      <c r="Z6076" s="631">
        <v>757</v>
      </c>
      <c r="AA6076" s="316" t="str">
        <f t="shared" si="45"/>
        <v>INSERT INTO UPK.upk_k40.m_k60_buhin_no (data_id, buhin_no, created_date, created_tantou_id) VALUES (2047, '75522/3 5M500/5M000', GETDATE(), 999);</v>
      </c>
    </row>
    <row r="6077" spans="26:27">
      <c r="Z6077" s="631">
        <v>758</v>
      </c>
      <c r="AA6077" s="316" t="str">
        <f t="shared" si="45"/>
        <v>INSERT INTO UPK.upk_k40.m_k60_buhin_no (data_id, buhin_no, created_date, created_tantou_id) VALUES (2048, '76452/3 4M400', GETDATE(), 999);</v>
      </c>
    </row>
    <row r="6078" spans="26:27">
      <c r="Z6078" s="631">
        <v>759</v>
      </c>
      <c r="AA6078" s="316" t="str">
        <f t="shared" si="45"/>
        <v>INSERT INTO UPK.upk_k40.m_k60_buhin_no (data_id, buhin_no, created_date, created_tantou_id) VALUES (2049, '76456/7 4M400', GETDATE(), 999);</v>
      </c>
    </row>
    <row r="6079" spans="26:27">
      <c r="Z6079" s="631">
        <v>760</v>
      </c>
      <c r="AA6079" s="316" t="str">
        <f t="shared" si="45"/>
        <v>INSERT INTO UPK.upk_k40.m_k60_buhin_no (data_id, buhin_no, created_date, created_tantou_id) VALUES (2050, '78132 4M500', GETDATE(), 999);</v>
      </c>
    </row>
    <row r="6080" spans="26:27">
      <c r="Z6080" s="631">
        <v>761</v>
      </c>
      <c r="AA6080" s="316" t="str">
        <f t="shared" si="45"/>
        <v>INSERT INTO UPK.upk_k40.m_k60_buhin_no (data_id, buhin_no, created_date, created_tantou_id) VALUES (2051, '78133 4M500', GETDATE(), 999);</v>
      </c>
    </row>
    <row r="6081" spans="26:27">
      <c r="Z6081" s="631">
        <v>762</v>
      </c>
      <c r="AA6081" s="316" t="str">
        <f t="shared" si="45"/>
        <v>INSERT INTO UPK.upk_k40.m_k60_buhin_no (data_id, buhin_no, created_date, created_tantou_id) VALUES (2052, '80118/9 4M700', GETDATE(), 999);</v>
      </c>
    </row>
    <row r="6082" spans="26:27">
      <c r="Z6082" s="631">
        <v>763</v>
      </c>
      <c r="AA6082" s="316" t="str">
        <f t="shared" si="45"/>
        <v>INSERT INTO UPK.upk_k40.m_k60_buhin_no (data_id, buhin_no, created_date, created_tantou_id) VALUES (2053, '80126/7 4M400', GETDATE(), 999);</v>
      </c>
    </row>
    <row r="6083" spans="26:27">
      <c r="Z6083" s="631">
        <v>764</v>
      </c>
      <c r="AA6083" s="316" t="str">
        <f t="shared" si="45"/>
        <v>INSERT INTO UPK.upk_k40.m_k60_buhin_no (data_id, buhin_no, created_date, created_tantou_id) VALUES (2054, '80142 6N000', GETDATE(), 999);</v>
      </c>
    </row>
    <row r="6084" spans="26:27">
      <c r="Z6084" s="631">
        <v>765</v>
      </c>
      <c r="AA6084" s="316" t="str">
        <f t="shared" si="45"/>
        <v>INSERT INTO UPK.upk_k40.m_k60_buhin_no (data_id, buhin_no, created_date, created_tantou_id) VALUES (2055, '80238/9 4M400', GETDATE(), 999);</v>
      </c>
    </row>
    <row r="6085" spans="26:27">
      <c r="Z6085" s="631">
        <v>766</v>
      </c>
      <c r="AA6085" s="316" t="str">
        <f t="shared" si="45"/>
        <v>INSERT INTO UPK.upk_k40.m_k60_buhin_no (data_id, buhin_no, created_date, created_tantou_id) VALUES (2056, '82118/9 4M400', GETDATE(), 999);</v>
      </c>
    </row>
    <row r="6086" spans="26:27">
      <c r="Z6086" s="631">
        <v>767</v>
      </c>
      <c r="AA6086" s="316" t="str">
        <f t="shared" si="45"/>
        <v>INSERT INTO UPK.upk_k40.m_k60_buhin_no (data_id, buhin_no, created_date, created_tantou_id) VALUES (2057, '82126/7 4M400', GETDATE(), 999);</v>
      </c>
    </row>
    <row r="6087" spans="26:27">
      <c r="Z6087" s="631">
        <v>768</v>
      </c>
      <c r="AA6087" s="316" t="str">
        <f t="shared" si="45"/>
        <v>INSERT INTO UPK.upk_k40.m_k60_buhin_no (data_id, buhin_no, created_date, created_tantou_id) VALUES (2058, '82126/7 4M700', GETDATE(), 999);</v>
      </c>
    </row>
    <row r="6088" spans="26:27">
      <c r="Z6088" s="631">
        <v>769</v>
      </c>
      <c r="AA6088" s="316" t="str">
        <f t="shared" ref="AA6088:AA6151" si="46">$Y$5318&amp;AA4797&amp;", '"&amp;TRIM(AB4797)&amp;"', GETDATE(), 999);"</f>
        <v>INSERT INTO UPK.upk_k40.m_k60_buhin_no (data_id, buhin_no, created_date, created_tantou_id) VALUES (2059, '82126/7 5M400', GETDATE(), 999);</v>
      </c>
    </row>
    <row r="6089" spans="26:27">
      <c r="Z6089" s="631">
        <v>770</v>
      </c>
      <c r="AA6089" s="316" t="str">
        <f t="shared" si="46"/>
        <v>INSERT INTO UPK.upk_k40.m_k60_buhin_no (data_id, buhin_no, created_date, created_tantou_id) VALUES (2060, '17286 8H300', GETDATE(), 999);</v>
      </c>
    </row>
    <row r="6090" spans="26:27">
      <c r="Z6090" s="631">
        <v>771</v>
      </c>
      <c r="AA6090" s="316" t="str">
        <f t="shared" si="46"/>
        <v>INSERT INTO UPK.upk_k40.m_k60_buhin_no (data_id, buhin_no, created_date, created_tantou_id) VALUES (2061, '17286 8H30001', GETDATE(), 999);</v>
      </c>
    </row>
    <row r="6091" spans="26:27">
      <c r="Z6091" s="631">
        <v>772</v>
      </c>
      <c r="AA6091" s="316" t="str">
        <f t="shared" si="46"/>
        <v>INSERT INTO UPK.upk_k40.m_k60_buhin_no (data_id, buhin_no, created_date, created_tantou_id) VALUES (2062, '17286 8H30002', GETDATE(), 999);</v>
      </c>
    </row>
    <row r="6092" spans="26:27">
      <c r="Z6092" s="631">
        <v>773</v>
      </c>
      <c r="AA6092" s="316" t="str">
        <f t="shared" si="46"/>
        <v>INSERT INTO UPK.upk_k40.m_k60_buhin_no (data_id, buhin_no, created_date, created_tantou_id) VALUES (2063, '62030 EQ30001', GETDATE(), 999);</v>
      </c>
    </row>
    <row r="6093" spans="26:27">
      <c r="Z6093" s="631">
        <v>774</v>
      </c>
      <c r="AA6093" s="316" t="str">
        <f t="shared" si="46"/>
        <v>INSERT INTO UPK.upk_k40.m_k60_buhin_no (data_id, buhin_no, created_date, created_tantou_id) VALUES (2064, '76234/5 8H700', GETDATE(), 999);</v>
      </c>
    </row>
    <row r="6094" spans="26:27">
      <c r="Z6094" s="631">
        <v>775</v>
      </c>
      <c r="AA6094" s="316" t="str">
        <f t="shared" si="46"/>
        <v>INSERT INTO UPK.upk_k40.m_k60_buhin_no (data_id, buhin_no, created_date, created_tantou_id) VALUES (2065, '76274/5 8H300', GETDATE(), 999);</v>
      </c>
    </row>
    <row r="6095" spans="26:27">
      <c r="Z6095" s="631">
        <v>776</v>
      </c>
      <c r="AA6095" s="316" t="str">
        <f t="shared" si="46"/>
        <v>INSERT INTO UPK.upk_k40.m_k60_buhin_no (data_id, buhin_no, created_date, created_tantou_id) VALUES (2066, '79146 8H300', GETDATE(), 999);</v>
      </c>
    </row>
    <row r="6096" spans="26:27">
      <c r="Z6096" s="631">
        <v>777</v>
      </c>
      <c r="AA6096" s="316" t="str">
        <f t="shared" si="46"/>
        <v>INSERT INTO UPK.upk_k40.m_k60_buhin_no (data_id, buhin_no, created_date, created_tantou_id) VALUES (2067, '74754 CA000', GETDATE(), 999);</v>
      </c>
    </row>
    <row r="6097" spans="26:27">
      <c r="Z6097" s="631">
        <v>778</v>
      </c>
      <c r="AA6097" s="316" t="str">
        <f t="shared" si="46"/>
        <v>INSERT INTO UPK.upk_k40.m_k60_buhin_no (data_id, buhin_no, created_date, created_tantou_id) VALUES (2068, '74754 CA000-E', GETDATE(), 999);</v>
      </c>
    </row>
    <row r="6098" spans="26:27">
      <c r="Z6098" s="631">
        <v>779</v>
      </c>
      <c r="AA6098" s="316" t="str">
        <f t="shared" si="46"/>
        <v>INSERT INTO UPK.upk_k40.m_k60_buhin_no (data_id, buhin_no, created_date, created_tantou_id) VALUES (2069, '74772 9Y300', GETDATE(), 999);</v>
      </c>
    </row>
    <row r="6099" spans="26:27">
      <c r="Z6099" s="631">
        <v>780</v>
      </c>
      <c r="AA6099" s="316" t="str">
        <f t="shared" si="46"/>
        <v>INSERT INTO UPK.upk_k40.m_k60_buhin_no (data_id, buhin_no, created_date, created_tantou_id) VALUES (2070, '74772 9Y300-E', GETDATE(), 999);</v>
      </c>
    </row>
    <row r="6100" spans="26:27">
      <c r="Z6100" s="631">
        <v>781</v>
      </c>
      <c r="AA6100" s="316" t="str">
        <f t="shared" si="46"/>
        <v>INSERT INTO UPK.upk_k40.m_k60_buhin_no (data_id, buhin_no, created_date, created_tantou_id) VALUES (2071, '17285 EN00001', GETDATE(), 999);</v>
      </c>
    </row>
    <row r="6101" spans="26:27">
      <c r="Z6101" s="631">
        <v>782</v>
      </c>
      <c r="AA6101" s="316" t="str">
        <f t="shared" si="46"/>
        <v>INSERT INTO UPK.upk_k40.m_k60_buhin_no (data_id, buhin_no, created_date, created_tantou_id) VALUES (2072, '17285 EN00002/3', GETDATE(), 999);</v>
      </c>
    </row>
    <row r="6102" spans="26:27">
      <c r="Z6102" s="631">
        <v>783</v>
      </c>
      <c r="AA6102" s="316" t="str">
        <f t="shared" si="46"/>
        <v>INSERT INTO UPK.upk_k40.m_k60_buhin_no (data_id, buhin_no, created_date, created_tantou_id) VALUES (2073, '67332 EN000', GETDATE(), 999);</v>
      </c>
    </row>
    <row r="6103" spans="26:27">
      <c r="Z6103" s="631">
        <v>784</v>
      </c>
      <c r="AA6103" s="316" t="str">
        <f t="shared" si="46"/>
        <v>INSERT INTO UPK.upk_k40.m_k60_buhin_no (data_id, buhin_no, created_date, created_tantou_id) VALUES (2074, '74753 EN00A', GETDATE(), 999);</v>
      </c>
    </row>
    <row r="6104" spans="26:27">
      <c r="Z6104" s="631">
        <v>785</v>
      </c>
      <c r="AA6104" s="316" t="str">
        <f t="shared" si="46"/>
        <v>INSERT INTO UPK.upk_k40.m_k60_buhin_no (data_id, buhin_no, created_date, created_tantou_id) VALUES (2075, '74758 EN100', GETDATE(), 999);</v>
      </c>
    </row>
    <row r="6105" spans="26:27">
      <c r="Z6105" s="631">
        <v>786</v>
      </c>
      <c r="AA6105" s="316" t="str">
        <f t="shared" si="46"/>
        <v>INSERT INTO UPK.upk_k40.m_k60_buhin_no (data_id, buhin_no, created_date, created_tantou_id) VALUES (2076, '74763 EN000', GETDATE(), 999);</v>
      </c>
    </row>
    <row r="6106" spans="26:27">
      <c r="Z6106" s="631">
        <v>787</v>
      </c>
      <c r="AA6106" s="316" t="str">
        <f t="shared" si="46"/>
        <v>INSERT INTO UPK.upk_k40.m_k60_buhin_no (data_id, buhin_no, created_date, created_tantou_id) VALUES (2077, '74772 EN100', GETDATE(), 999);</v>
      </c>
    </row>
    <row r="6107" spans="26:27">
      <c r="Z6107" s="631">
        <v>788</v>
      </c>
      <c r="AA6107" s="316" t="str">
        <f t="shared" si="46"/>
        <v>INSERT INTO UPK.upk_k40.m_k60_buhin_no (data_id, buhin_no, created_date, created_tantou_id) VALUES (2078, '75422 EN100UF', GETDATE(), 999);</v>
      </c>
    </row>
    <row r="6108" spans="26:27">
      <c r="Z6108" s="631">
        <v>789</v>
      </c>
      <c r="AA6108" s="316" t="str">
        <f t="shared" si="46"/>
        <v>INSERT INTO UPK.upk_k40.m_k60_buhin_no (data_id, buhin_no, created_date, created_tantou_id) VALUES (2079, '85064/5 1DA0A', GETDATE(), 999);</v>
      </c>
    </row>
    <row r="6109" spans="26:27">
      <c r="Z6109" s="631">
        <v>790</v>
      </c>
      <c r="AA6109" s="316" t="str">
        <f t="shared" si="46"/>
        <v>INSERT INTO UPK.upk_k40.m_k60_buhin_no (data_id, buhin_no, created_date, created_tantou_id) VALUES (2080, '17285 1AA0A0B', GETDATE(), 999);</v>
      </c>
    </row>
    <row r="6110" spans="26:27">
      <c r="Z6110" s="631">
        <v>791</v>
      </c>
      <c r="AA6110" s="316" t="str">
        <f t="shared" si="46"/>
        <v>INSERT INTO UPK.upk_k40.m_k60_buhin_no (data_id, buhin_no, created_date, created_tantou_id) VALUES (2081, '67339 1AT0A', GETDATE(), 999);</v>
      </c>
    </row>
    <row r="6111" spans="26:27">
      <c r="Z6111" s="631">
        <v>792</v>
      </c>
      <c r="AA6111" s="316" t="str">
        <f t="shared" si="46"/>
        <v>INSERT INTO UPK.upk_k40.m_k60_buhin_no (data_id, buhin_no, created_date, created_tantou_id) VALUES (2082, '67339 1AT0B', GETDATE(), 999);</v>
      </c>
    </row>
    <row r="6112" spans="26:27">
      <c r="Z6112" s="631">
        <v>793</v>
      </c>
      <c r="AA6112" s="316" t="str">
        <f t="shared" si="46"/>
        <v>INSERT INTO UPK.upk_k40.m_k60_buhin_no (data_id, buhin_no, created_date, created_tantou_id) VALUES (2083, '67419 1AT0A', GETDATE(), 999);</v>
      </c>
    </row>
    <row r="6113" spans="26:27">
      <c r="Z6113" s="631">
        <v>794</v>
      </c>
      <c r="AA6113" s="316" t="str">
        <f t="shared" si="46"/>
        <v>INSERT INTO UPK.upk_k40.m_k60_buhin_no (data_id, buhin_no, created_date, created_tantou_id) VALUES (2084, '66362/3 1GR0A', GETDATE(), 999);</v>
      </c>
    </row>
    <row r="6114" spans="26:27">
      <c r="Z6114" s="631">
        <v>795</v>
      </c>
      <c r="AA6114" s="316" t="str">
        <f t="shared" si="46"/>
        <v>INSERT INTO UPK.upk_k40.m_k60_buhin_no (data_id, buhin_no, created_date, created_tantou_id) VALUES (2085, '743F2/3 1GR0C', GETDATE(), 999);</v>
      </c>
    </row>
    <row r="6115" spans="26:27">
      <c r="Z6115" s="631">
        <v>796</v>
      </c>
      <c r="AA6115" s="316" t="str">
        <f t="shared" si="46"/>
        <v>INSERT INTO UPK.upk_k40.m_k60_buhin_no (data_id, buhin_no, created_date, created_tantou_id) VALUES (2086, '743F2/3 1GR0D', GETDATE(), 999);</v>
      </c>
    </row>
    <row r="6116" spans="26:27">
      <c r="Z6116" s="631">
        <v>797</v>
      </c>
      <c r="AA6116" s="316" t="str">
        <f t="shared" si="46"/>
        <v>INSERT INTO UPK.upk_k40.m_k60_buhin_no (data_id, buhin_no, created_date, created_tantou_id) VALUES (2087, '743F2/3 1GR0E', GETDATE(), 999);</v>
      </c>
    </row>
    <row r="6117" spans="26:27">
      <c r="Z6117" s="631">
        <v>798</v>
      </c>
      <c r="AA6117" s="316" t="str">
        <f t="shared" si="46"/>
        <v>INSERT INTO UPK.upk_k40.m_k60_buhin_no (data_id, buhin_no, created_date, created_tantou_id) VALUES (2088, '74366 1GR0A', GETDATE(), 999);</v>
      </c>
    </row>
    <row r="6118" spans="26:27">
      <c r="Z6118" s="631">
        <v>799</v>
      </c>
      <c r="AA6118" s="316" t="str">
        <f t="shared" si="46"/>
        <v>INSERT INTO UPK.upk_k40.m_k60_buhin_no (data_id, buhin_no, created_date, created_tantou_id) VALUES (2089, '74367 1GR0A', GETDATE(), 999);</v>
      </c>
    </row>
    <row r="6119" spans="26:27">
      <c r="Z6119" s="631">
        <v>800</v>
      </c>
      <c r="AA6119" s="316" t="str">
        <f t="shared" si="46"/>
        <v>INSERT INTO UPK.upk_k40.m_k60_buhin_no (data_id, buhin_no, created_date, created_tantou_id) VALUES (2090, '74366 1GR0B', GETDATE(), 999);</v>
      </c>
    </row>
    <row r="6120" spans="26:27">
      <c r="Z6120" s="631">
        <v>801</v>
      </c>
      <c r="AA6120" s="316" t="str">
        <f t="shared" si="46"/>
        <v>INSERT INTO UPK.upk_k40.m_k60_buhin_no (data_id, buhin_no, created_date, created_tantou_id) VALUES (2091, '74367 1GR0B', GETDATE(), 999);</v>
      </c>
    </row>
    <row r="6121" spans="26:27">
      <c r="Z6121" s="631">
        <v>802</v>
      </c>
      <c r="AA6121" s="316" t="str">
        <f t="shared" si="46"/>
        <v>INSERT INTO UPK.upk_k40.m_k60_buhin_no (data_id, buhin_no, created_date, created_tantou_id) VALUES (2092, '74516 1GR0A', GETDATE(), 999);</v>
      </c>
    </row>
    <row r="6122" spans="26:27">
      <c r="Z6122" s="631">
        <v>803</v>
      </c>
      <c r="AA6122" s="316" t="str">
        <f t="shared" si="46"/>
        <v>INSERT INTO UPK.upk_k40.m_k60_buhin_no (data_id, buhin_no, created_date, created_tantou_id) VALUES (2093, '76486/7 1GR0A', GETDATE(), 999);</v>
      </c>
    </row>
    <row r="6123" spans="26:27">
      <c r="Z6123" s="631">
        <v>804</v>
      </c>
      <c r="AA6123" s="316" t="str">
        <f t="shared" si="46"/>
        <v>INSERT INTO UPK.upk_k40.m_k60_buhin_no (data_id, buhin_no, created_date, created_tantou_id) VALUES (2094, '65616 JN20A', GETDATE(), 999);</v>
      </c>
    </row>
    <row r="6124" spans="26:27">
      <c r="Z6124" s="631">
        <v>805</v>
      </c>
      <c r="AA6124" s="316" t="str">
        <f t="shared" si="46"/>
        <v>INSERT INTO UPK.upk_k40.m_k60_buhin_no (data_id, buhin_no, created_date, created_tantou_id) VALUES (2095, '67466 JN20A', GETDATE(), 999);</v>
      </c>
    </row>
    <row r="6125" spans="26:27">
      <c r="Z6125" s="631">
        <v>806</v>
      </c>
      <c r="AA6125" s="316" t="str">
        <f t="shared" si="46"/>
        <v>INSERT INTO UPK.upk_k40.m_k60_buhin_no (data_id, buhin_no, created_date, created_tantou_id) VALUES (2096, '73211 JN22A', GETDATE(), 999);</v>
      </c>
    </row>
    <row r="6126" spans="26:27">
      <c r="Z6126" s="631">
        <v>807</v>
      </c>
      <c r="AA6126" s="316" t="str">
        <f t="shared" si="46"/>
        <v>INSERT INTO UPK.upk_k40.m_k60_buhin_no (data_id, buhin_no, created_date, created_tantou_id) VALUES (2097, '73231 JN22A', GETDATE(), 999);</v>
      </c>
    </row>
    <row r="6127" spans="26:27">
      <c r="Z6127" s="631">
        <v>808</v>
      </c>
      <c r="AA6127" s="316" t="str">
        <f t="shared" si="46"/>
        <v>INSERT INTO UPK.upk_k40.m_k60_buhin_no (data_id, buhin_no, created_date, created_tantou_id) VALUES (2098, '76654/5 3TU0A', GETDATE(), 999);</v>
      </c>
    </row>
    <row r="6128" spans="26:27">
      <c r="Z6128" s="631">
        <v>809</v>
      </c>
      <c r="AA6128" s="316" t="str">
        <f t="shared" si="46"/>
        <v>INSERT INTO UPK.upk_k40.m_k60_buhin_no (data_id, buhin_no, created_date, created_tantou_id) VALUES (2099, '755D6 3NU0A', GETDATE(), 999);</v>
      </c>
    </row>
    <row r="6129" spans="26:27">
      <c r="Z6129" s="631">
        <v>810</v>
      </c>
      <c r="AA6129" s="316" t="str">
        <f t="shared" si="46"/>
        <v>INSERT INTO UPK.upk_k40.m_k60_buhin_no (data_id, buhin_no, created_date, created_tantou_id) VALUES (2100, '755D7 3NU0A', GETDATE(), 999);</v>
      </c>
    </row>
    <row r="6130" spans="26:27">
      <c r="Z6130" s="631">
        <v>811</v>
      </c>
      <c r="AA6130" s="316" t="str">
        <f t="shared" si="46"/>
        <v>INSERT INTO UPK.upk_k40.m_k60_buhin_no (data_id, buhin_no, created_date, created_tantou_id) VALUES (2101, '74558/9 1LA0A-B', GETDATE(), 999);</v>
      </c>
    </row>
    <row r="6131" spans="26:27">
      <c r="Z6131" s="631">
        <v>812</v>
      </c>
      <c r="AA6131" s="316" t="str">
        <f t="shared" si="46"/>
        <v>INSERT INTO UPK.upk_k40.m_k60_buhin_no (data_id, buhin_no, created_date, created_tantou_id) VALUES (2102, '74558/9 1LA0A', GETDATE(), 999);</v>
      </c>
    </row>
    <row r="6132" spans="26:27">
      <c r="Z6132" s="631">
        <v>813</v>
      </c>
      <c r="AA6132" s="316" t="str">
        <f t="shared" si="46"/>
        <v>INSERT INTO UPK.upk_k40.m_k60_buhin_no (data_id, buhin_no, created_date, created_tantou_id) VALUES (2103, '75529 1LA0A', GETDATE(), 999);</v>
      </c>
    </row>
    <row r="6133" spans="26:27">
      <c r="Z6133" s="631">
        <v>814</v>
      </c>
      <c r="AA6133" s="316" t="str">
        <f t="shared" si="46"/>
        <v>INSERT INTO UPK.upk_k40.m_k60_buhin_no (data_id, buhin_no, created_date, created_tantou_id) VALUES (2104, '67332 1ZR0A', GETDATE(), 999);</v>
      </c>
    </row>
    <row r="6134" spans="26:27">
      <c r="Z6134" s="631">
        <v>815</v>
      </c>
      <c r="AA6134" s="316" t="str">
        <f t="shared" si="46"/>
        <v>INSERT INTO UPK.upk_k40.m_k60_buhin_no (data_id, buhin_no, created_date, created_tantou_id) VALUES (2105, '67332 1ZR0B', GETDATE(), 999);</v>
      </c>
    </row>
    <row r="6135" spans="26:27">
      <c r="Z6135" s="631">
        <v>816</v>
      </c>
      <c r="AA6135" s="316" t="str">
        <f t="shared" si="46"/>
        <v>INSERT INTO UPK.upk_k40.m_k60_buhin_no (data_id, buhin_no, created_date, created_tantou_id) VALUES (2106, '67870 1ZR0A03', GETDATE(), 999);</v>
      </c>
    </row>
    <row r="6136" spans="26:27">
      <c r="Z6136" s="631">
        <v>817</v>
      </c>
      <c r="AA6136" s="316" t="str">
        <f t="shared" si="46"/>
        <v>INSERT INTO UPK.upk_k40.m_k60_buhin_no (data_id, buhin_no, created_date, created_tantou_id) VALUES (2107, '67870 1ZR0A04', GETDATE(), 999);</v>
      </c>
    </row>
    <row r="6137" spans="26:27">
      <c r="Z6137" s="631">
        <v>818</v>
      </c>
      <c r="AA6137" s="316" t="str">
        <f t="shared" si="46"/>
        <v>INSERT INTO UPK.upk_k40.m_k60_buhin_no (data_id, buhin_no, created_date, created_tantou_id) VALUES (2108, '75492/3 1JB0A', GETDATE(), 999);</v>
      </c>
    </row>
    <row r="6138" spans="26:27">
      <c r="Z6138" s="631">
        <v>819</v>
      </c>
      <c r="AA6138" s="316" t="str">
        <f t="shared" si="46"/>
        <v>INSERT INTO UPK.upk_k40.m_k60_buhin_no (data_id, buhin_no, created_date, created_tantou_id) VALUES (2109, '76246 1JA0A', GETDATE(), 999);</v>
      </c>
    </row>
    <row r="6139" spans="26:27">
      <c r="Z6139" s="631">
        <v>820</v>
      </c>
      <c r="AA6139" s="316" t="str">
        <f t="shared" si="46"/>
        <v>INSERT INTO UPK.upk_k40.m_k60_buhin_no (data_id, buhin_no, created_date, created_tantou_id) VALUES (2110, '76247 1JA0A', GETDATE(), 999);</v>
      </c>
    </row>
    <row r="6140" spans="26:27">
      <c r="Z6140" s="631">
        <v>821</v>
      </c>
      <c r="AA6140" s="316" t="str">
        <f t="shared" si="46"/>
        <v>INSERT INTO UPK.upk_k40.m_k60_buhin_no (data_id, buhin_no, created_date, created_tantou_id) VALUES (2111, '61212/3 3XA0A', GETDATE(), 999);</v>
      </c>
    </row>
    <row r="6141" spans="26:27">
      <c r="Z6141" s="631">
        <v>822</v>
      </c>
      <c r="AA6141" s="316" t="str">
        <f t="shared" si="46"/>
        <v>INSERT INTO UPK.upk_k40.m_k60_buhin_no (data_id, buhin_no, created_date, created_tantou_id) VALUES (2112, '61212/3 3XA0A/3XE0A', GETDATE(), 999);</v>
      </c>
    </row>
    <row r="6142" spans="26:27">
      <c r="Z6142" s="631">
        <v>823</v>
      </c>
      <c r="AA6142" s="316" t="str">
        <f t="shared" si="46"/>
        <v>INSERT INTO UPK.upk_k40.m_k60_buhin_no (data_id, buhin_no, created_date, created_tantou_id) VALUES (2113, '61212/3 3XA2A', GETDATE(), 999);</v>
      </c>
    </row>
    <row r="6143" spans="26:27">
      <c r="Z6143" s="631">
        <v>824</v>
      </c>
      <c r="AA6143" s="316" t="str">
        <f t="shared" si="46"/>
        <v>INSERT INTO UPK.upk_k40.m_k60_buhin_no (data_id, buhin_no, created_date, created_tantou_id) VALUES (2114, '61212/3 3XE2A/3XA2A', GETDATE(), 999);</v>
      </c>
    </row>
    <row r="6144" spans="26:27">
      <c r="Z6144" s="631">
        <v>825</v>
      </c>
      <c r="AA6144" s="316" t="str">
        <f t="shared" si="46"/>
        <v>INSERT INTO UPK.upk_k40.m_k60_buhin_no (data_id, buhin_no, created_date, created_tantou_id) VALUES (2115, '73211 3XE0A', GETDATE(), 999);</v>
      </c>
    </row>
    <row r="6145" spans="26:27">
      <c r="Z6145" s="631">
        <v>826</v>
      </c>
      <c r="AA6145" s="316" t="str">
        <f t="shared" si="46"/>
        <v>INSERT INTO UPK.upk_k40.m_k60_buhin_no (data_id, buhin_no, created_date, created_tantou_id) VALUES (2116, '75234 3XA0A', GETDATE(), 999);</v>
      </c>
    </row>
    <row r="6146" spans="26:27">
      <c r="Z6146" s="631">
        <v>827</v>
      </c>
      <c r="AA6146" s="316" t="str">
        <f t="shared" si="46"/>
        <v>INSERT INTO UPK.upk_k40.m_k60_buhin_no (data_id, buhin_no, created_date, created_tantou_id) VALUES (2117, '76458 3XA0A', GETDATE(), 999);</v>
      </c>
    </row>
    <row r="6147" spans="26:27">
      <c r="Z6147" s="631">
        <v>828</v>
      </c>
      <c r="AA6147" s="316" t="str">
        <f t="shared" si="46"/>
        <v>INSERT INTO UPK.upk_k40.m_k60_buhin_no (data_id, buhin_no, created_date, created_tantou_id) VALUES (2118, '76459 3XA0A', GETDATE(), 999);</v>
      </c>
    </row>
    <row r="6148" spans="26:27">
      <c r="Z6148" s="631">
        <v>829</v>
      </c>
      <c r="AA6148" s="316" t="str">
        <f t="shared" si="46"/>
        <v>INSERT INTO UPK.upk_k40.m_k60_buhin_no (data_id, buhin_no, created_date, created_tantou_id) VALUES (2119, '73212 3XC0A', GETDATE(), 999);</v>
      </c>
    </row>
    <row r="6149" spans="26:27">
      <c r="Z6149" s="631">
        <v>830</v>
      </c>
      <c r="AA6149" s="316" t="str">
        <f t="shared" si="46"/>
        <v>INSERT INTO UPK.upk_k40.m_k60_buhin_no (data_id, buhin_no, created_date, created_tantou_id) VALUES (2120, '73232 3XC0A', GETDATE(), 999);</v>
      </c>
    </row>
    <row r="6150" spans="26:27">
      <c r="Z6150" s="631">
        <v>831</v>
      </c>
      <c r="AA6150" s="316" t="str">
        <f t="shared" si="46"/>
        <v>INSERT INTO UPK.upk_k40.m_k60_buhin_no (data_id, buhin_no, created_date, created_tantou_id) VALUES (2121, '74329 3XN0A', GETDATE(), 999);</v>
      </c>
    </row>
    <row r="6151" spans="26:27">
      <c r="Z6151" s="631">
        <v>832</v>
      </c>
      <c r="AA6151" s="316" t="str">
        <f t="shared" si="46"/>
        <v>INSERT INTO UPK.upk_k40.m_k60_buhin_no (data_id, buhin_no, created_date, created_tantou_id) VALUES (2122, '76332/3 3XC0A', GETDATE(), 999);</v>
      </c>
    </row>
    <row r="6152" spans="26:27">
      <c r="Z6152" s="631">
        <v>833</v>
      </c>
      <c r="AA6152" s="316" t="str">
        <f t="shared" ref="AA6152:AA6215" si="47">$Y$5318&amp;AA4861&amp;", '"&amp;TRIM(AB4861)&amp;"', GETDATE(), 999);"</f>
        <v>INSERT INTO UPK.upk_k40.m_k60_buhin_no (data_id, buhin_no, created_date, created_tantou_id) VALUES (2123, '77598 3XC8A', GETDATE(), 999);</v>
      </c>
    </row>
    <row r="6153" spans="26:27">
      <c r="Z6153" s="631">
        <v>834</v>
      </c>
      <c r="AA6153" s="316" t="str">
        <f t="shared" si="47"/>
        <v>INSERT INTO UPK.upk_k40.m_k60_buhin_no (data_id, buhin_no, created_date, created_tantou_id) VALUES (2124, '76218 3XJ0A', GETDATE(), 999);</v>
      </c>
    </row>
    <row r="6154" spans="26:27">
      <c r="Z6154" s="631">
        <v>835</v>
      </c>
      <c r="AA6154" s="316" t="str">
        <f t="shared" si="47"/>
        <v>INSERT INTO UPK.upk_k40.m_k60_buhin_no (data_id, buhin_no, created_date, created_tantou_id) VALUES (2125, '76219 3XJ0A', GETDATE(), 999);</v>
      </c>
    </row>
    <row r="6155" spans="26:27">
      <c r="Z6155" s="631">
        <v>836</v>
      </c>
      <c r="AA6155" s="316" t="str">
        <f t="shared" si="47"/>
        <v>INSERT INTO UPK.upk_k40.m_k60_buhin_no (data_id, buhin_no, created_date, created_tantou_id) VALUES (2126, '76246/7 3XJ0A', GETDATE(), 999);</v>
      </c>
    </row>
    <row r="6156" spans="26:27">
      <c r="Z6156" s="631">
        <v>837</v>
      </c>
      <c r="AA6156" s="316" t="str">
        <f t="shared" si="47"/>
        <v>INSERT INTO UPK.upk_k40.m_k60_buhin_no (data_id, buhin_no, created_date, created_tantou_id) VALUES (2127, '76373 3YF3A', GETDATE(), 999);</v>
      </c>
    </row>
    <row r="6157" spans="26:27">
      <c r="Z6157" s="631">
        <v>838</v>
      </c>
      <c r="AA6157" s="316" t="str">
        <f t="shared" si="47"/>
        <v>INSERT INTO UPK.upk_k40.m_k60_buhin_no (data_id, buhin_no, created_date, created_tantou_id) VALUES (2128, '76397 3YF0A', GETDATE(), 999);</v>
      </c>
    </row>
    <row r="6158" spans="26:27">
      <c r="Z6158" s="631">
        <v>839</v>
      </c>
      <c r="AA6158" s="316" t="str">
        <f t="shared" si="47"/>
        <v>INSERT INTO UPK.upk_k40.m_k60_buhin_no (data_id, buhin_no, created_date, created_tantou_id) VALUES (2129, '17216 CY00A', GETDATE(), 999);</v>
      </c>
    </row>
    <row r="6159" spans="26:27">
      <c r="Z6159" s="631">
        <v>840</v>
      </c>
      <c r="AA6159" s="316" t="str">
        <f t="shared" si="47"/>
        <v>INSERT INTO UPK.upk_k40.m_k60_buhin_no (data_id, buhin_no, created_date, created_tantou_id) VALUES (2130, '17217 CY00A', GETDATE(), 999);</v>
      </c>
    </row>
    <row r="6160" spans="26:27">
      <c r="Z6160" s="631">
        <v>841</v>
      </c>
      <c r="AA6160" s="316" t="str">
        <f t="shared" si="47"/>
        <v>INSERT INTO UPK.upk_k40.m_k60_buhin_no (data_id, buhin_no, created_date, created_tantou_id) VALUES (2131, '75454 1VN0A', GETDATE(), 999);</v>
      </c>
    </row>
    <row r="6161" spans="26:27">
      <c r="Z6161" s="631">
        <v>842</v>
      </c>
      <c r="AA6161" s="316" t="str">
        <f t="shared" si="47"/>
        <v>INSERT INTO UPK.upk_k40.m_k60_buhin_no (data_id, buhin_no, created_date, created_tantou_id) VALUES (2132, '51162 3VA4A', GETDATE(), 999);</v>
      </c>
    </row>
    <row r="6162" spans="26:27">
      <c r="Z6162" s="631">
        <v>843</v>
      </c>
      <c r="AA6162" s="316" t="str">
        <f t="shared" si="47"/>
        <v>INSERT INTO UPK.upk_k40.m_k60_buhin_no (data_id, buhin_no, created_date, created_tantou_id) VALUES (2133, '75176 5WK0A', GETDATE(), 999);</v>
      </c>
    </row>
    <row r="6163" spans="26:27">
      <c r="Z6163" s="631">
        <v>844</v>
      </c>
      <c r="AA6163" s="316" t="str">
        <f t="shared" si="47"/>
        <v>INSERT INTO UPK.upk_k40.m_k60_buhin_no (data_id, buhin_no, created_date, created_tantou_id) VALUES (2134, '67466 4CB0A', GETDATE(), 999);</v>
      </c>
    </row>
    <row r="6164" spans="26:27">
      <c r="Z6164" s="631">
        <v>845</v>
      </c>
      <c r="AA6164" s="316" t="str">
        <f t="shared" si="47"/>
        <v>INSERT INTO UPK.upk_k40.m_k60_buhin_no (data_id, buhin_no, created_date, created_tantou_id) VALUES (2135, '67466 4CB0A-E', GETDATE(), 999);</v>
      </c>
    </row>
    <row r="6165" spans="26:27">
      <c r="Z6165" s="631">
        <v>846</v>
      </c>
      <c r="AA6165" s="316" t="str">
        <f t="shared" si="47"/>
        <v>INSERT INTO UPK.upk_k40.m_k60_buhin_no (data_id, buhin_no, created_date, created_tantou_id) VALUES (2136, '76482 4CB0A', GETDATE(), 999);</v>
      </c>
    </row>
    <row r="6166" spans="26:27">
      <c r="Z6166" s="631">
        <v>847</v>
      </c>
      <c r="AA6166" s="316" t="str">
        <f t="shared" si="47"/>
        <v>INSERT INTO UPK.upk_k40.m_k60_buhin_no (data_id, buhin_no, created_date, created_tantou_id) VALUES (2137, '76482 4CB0A-E', GETDATE(), 999);</v>
      </c>
    </row>
    <row r="6167" spans="26:27">
      <c r="Z6167" s="631">
        <v>848</v>
      </c>
      <c r="AA6167" s="316" t="str">
        <f t="shared" si="47"/>
        <v>INSERT INTO UPK.upk_k40.m_k60_buhin_no (data_id, buhin_no, created_date, created_tantou_id) VALUES (2138, '78118 6MA0A', GETDATE(), 999);</v>
      </c>
    </row>
    <row r="6168" spans="26:27">
      <c r="Z6168" s="631">
        <v>849</v>
      </c>
      <c r="AA6168" s="316" t="str">
        <f t="shared" si="47"/>
        <v>INSERT INTO UPK.upk_k40.m_k60_buhin_no (data_id, buhin_no, created_date, created_tantou_id) VALUES (2139, '78119 6MA0A', GETDATE(), 999);</v>
      </c>
    </row>
    <row r="6169" spans="26:27">
      <c r="Z6169" s="631">
        <v>850</v>
      </c>
      <c r="AA6169" s="316" t="str">
        <f t="shared" si="47"/>
        <v>INSERT INTO UPK.upk_k40.m_k60_buhin_no (data_id, buhin_no, created_date, created_tantou_id) VALUES (2140, '76352/3 01G00', GETDATE(), 999);</v>
      </c>
    </row>
    <row r="6170" spans="26:27">
      <c r="Z6170" s="631">
        <v>851</v>
      </c>
      <c r="AA6170" s="316" t="str">
        <f t="shared" si="47"/>
        <v>INSERT INTO UPK.upk_k40.m_k60_buhin_no (data_id, buhin_no, created_date, created_tantou_id) VALUES (2141, '78152 CN000', GETDATE(), 999);</v>
      </c>
    </row>
    <row r="6171" spans="26:27">
      <c r="Z6171" s="631">
        <v>852</v>
      </c>
      <c r="AA6171" s="316" t="str">
        <f t="shared" si="47"/>
        <v>INSERT INTO UPK.upk_k40.m_k60_buhin_no (data_id, buhin_no, created_date, created_tantou_id) VALUES (2142, '80142/3 4M400', GETDATE(), 999);</v>
      </c>
    </row>
    <row r="6172" spans="26:27">
      <c r="Z6172" s="631">
        <v>853</v>
      </c>
      <c r="AA6172" s="316" t="str">
        <f t="shared" si="47"/>
        <v>INSERT INTO UPK.upk_k40.m_k60_buhin_no (data_id, buhin_no, created_date, created_tantou_id) VALUES (2143, '62240 4M500', GETDATE(), 999);</v>
      </c>
    </row>
    <row r="6173" spans="26:27">
      <c r="Z6173" s="631">
        <v>854</v>
      </c>
      <c r="AA6173" s="316" t="str">
        <f t="shared" si="47"/>
        <v>INSERT INTO UPK.upk_k40.m_k60_buhin_no (data_id, buhin_no, created_date, created_tantou_id) VALUES (2144, '82118/9 5M000', GETDATE(), 999);</v>
      </c>
    </row>
    <row r="6174" spans="26:27">
      <c r="Z6174" s="631">
        <v>855</v>
      </c>
      <c r="AA6174" s="316" t="str">
        <f t="shared" si="47"/>
        <v>INSERT INTO UPK.upk_k40.m_k60_buhin_no (data_id, buhin_no, created_date, created_tantou_id) VALUES (2145, '64828 D0109', GETDATE(), 999);</v>
      </c>
    </row>
    <row r="6175" spans="26:27">
      <c r="Z6175" s="631">
        <v>856</v>
      </c>
      <c r="AA6175" s="316" t="str">
        <f t="shared" si="47"/>
        <v>INSERT INTO UPK.upk_k40.m_k60_buhin_no (data_id, buhin_no, created_date, created_tantou_id) VALUES (2146, '64828 D0109-G', GETDATE(), 999);</v>
      </c>
    </row>
    <row r="6176" spans="26:27">
      <c r="Z6176" s="631">
        <v>857</v>
      </c>
      <c r="AA6176" s="316" t="str">
        <f t="shared" si="47"/>
        <v>INSERT INTO UPK.upk_k40.m_k60_buhin_no (data_id, buhin_no, created_date, created_tantou_id) VALUES (2147, '74811 01G0A', GETDATE(), 999);</v>
      </c>
    </row>
    <row r="6177" spans="26:27">
      <c r="Z6177" s="631">
        <v>858</v>
      </c>
      <c r="AA6177" s="316" t="str">
        <f t="shared" si="47"/>
        <v>INSERT INTO UPK.upk_k40.m_k60_buhin_no (data_id, buhin_no, created_date, created_tantou_id) VALUES (2148, '74811 08G00', GETDATE(), 999);</v>
      </c>
    </row>
    <row r="6178" spans="26:27">
      <c r="Z6178" s="631">
        <v>859</v>
      </c>
      <c r="AA6178" s="316" t="str">
        <f t="shared" si="47"/>
        <v>INSERT INTO UPK.upk_k40.m_k60_buhin_no (data_id, buhin_no, created_date, created_tantou_id) VALUES (2149, '74811 31G0A', GETDATE(), 999);</v>
      </c>
    </row>
    <row r="6179" spans="26:27">
      <c r="Z6179" s="631">
        <v>860</v>
      </c>
      <c r="AA6179" s="316" t="str">
        <f t="shared" si="47"/>
        <v>INSERT INTO UPK.upk_k40.m_k60_buhin_no (data_id, buhin_no, created_date, created_tantou_id) VALUES (2150, '74811 3S800', GETDATE(), 999);</v>
      </c>
    </row>
    <row r="6180" spans="26:27">
      <c r="Z6180" s="631">
        <v>861</v>
      </c>
      <c r="AA6180" s="316" t="str">
        <f t="shared" si="47"/>
        <v>INSERT INTO UPK.upk_k40.m_k60_buhin_no (data_id, buhin_no, created_date, created_tantou_id) VALUES (2151, '74811 3S810', GETDATE(), 999);</v>
      </c>
    </row>
    <row r="6181" spans="26:27">
      <c r="Z6181" s="631">
        <v>862</v>
      </c>
      <c r="AA6181" s="316" t="str">
        <f t="shared" si="47"/>
        <v>INSERT INTO UPK.upk_k40.m_k60_buhin_no (data_id, buhin_no, created_date, created_tantou_id) VALUES (2152, '74811 VJ30A', GETDATE(), 999);</v>
      </c>
    </row>
    <row r="6182" spans="26:27">
      <c r="Z6182" s="631">
        <v>863</v>
      </c>
      <c r="AA6182" s="316" t="str">
        <f t="shared" si="47"/>
        <v>INSERT INTO UPK.upk_k40.m_k60_buhin_no (data_id, buhin_no, created_date, created_tantou_id) VALUES (2153, '74811 VJ40A', GETDATE(), 999);</v>
      </c>
    </row>
    <row r="6183" spans="26:27">
      <c r="Z6183" s="631">
        <v>864</v>
      </c>
      <c r="AA6183" s="316" t="str">
        <f t="shared" si="47"/>
        <v>INSERT INTO UPK.upk_k40.m_k60_buhin_no (data_id, buhin_no, created_date, created_tantou_id) VALUES (2154, '62592 VG200-01', GETDATE(), 999);</v>
      </c>
    </row>
    <row r="6184" spans="26:27">
      <c r="Z6184" s="631">
        <v>865</v>
      </c>
      <c r="AA6184" s="316" t="str">
        <f t="shared" si="47"/>
        <v>INSERT INTO UPK.upk_k40.m_k60_buhin_no (data_id, buhin_no, created_date, created_tantou_id) VALUES (2155, '62593 VG200-01', GETDATE(), 999);</v>
      </c>
    </row>
    <row r="6185" spans="26:27">
      <c r="Z6185" s="631">
        <v>866</v>
      </c>
      <c r="AA6185" s="316" t="str">
        <f t="shared" si="47"/>
        <v>INSERT INTO UPK.upk_k40.m_k60_buhin_no (data_id, buhin_no, created_date, created_tantou_id) VALUES (2156, '93872 92G00', GETDATE(), 999);</v>
      </c>
    </row>
    <row r="6186" spans="26:27">
      <c r="Z6186" s="631">
        <v>867</v>
      </c>
      <c r="AA6186" s="316" t="str">
        <f t="shared" si="47"/>
        <v>INSERT INTO UPK.upk_k40.m_k60_buhin_no (data_id, buhin_no, created_date, created_tantou_id) VALUES (2157, '91314/5 0W000-P', GETDATE(), 999);</v>
      </c>
    </row>
    <row r="6187" spans="26:27">
      <c r="Z6187" s="631">
        <v>868</v>
      </c>
      <c r="AA6187" s="316" t="str">
        <f t="shared" si="47"/>
        <v>INSERT INTO UPK.upk_k40.m_k60_buhin_no (data_id, buhin_no, created_date, created_tantou_id) VALUES (2158, '91318/9 0W000-P', GETDATE(), 999);</v>
      </c>
    </row>
    <row r="6188" spans="26:27">
      <c r="Z6188" s="631">
        <v>869</v>
      </c>
      <c r="AA6188" s="316" t="str">
        <f t="shared" si="47"/>
        <v>INSERT INTO UPK.upk_k40.m_k60_buhin_no (data_id, buhin_no, created_date, created_tantou_id) VALUES (2159, '9640/1 14220', GETDATE(), 999);</v>
      </c>
    </row>
    <row r="6189" spans="26:27">
      <c r="Z6189" s="631">
        <v>870</v>
      </c>
      <c r="AA6189" s="316" t="str">
        <f t="shared" si="47"/>
        <v>INSERT INTO UPK.upk_k40.m_k60_buhin_no (data_id, buhin_no, created_date, created_tantou_id) VALUES (2160, '74755 73R0001', GETDATE(), 999);</v>
      </c>
    </row>
    <row r="6190" spans="26:27">
      <c r="Z6190" s="631">
        <v>871</v>
      </c>
      <c r="AA6190" s="316" t="str">
        <f t="shared" si="47"/>
        <v>INSERT INTO UPK.upk_k40.m_k60_buhin_no (data_id, buhin_no, created_date, created_tantou_id) VALUES (2161, '74532 CA000', GETDATE(), 999);</v>
      </c>
    </row>
    <row r="6191" spans="26:27">
      <c r="Z6191" s="631">
        <v>872</v>
      </c>
      <c r="AA6191" s="316" t="str">
        <f t="shared" si="47"/>
        <v>INSERT INTO UPK.upk_k40.m_k60_buhin_no (data_id, buhin_no, created_date, created_tantou_id) VALUES (2162, '75422 EN100', GETDATE(), 999);</v>
      </c>
    </row>
    <row r="6192" spans="26:27">
      <c r="Z6192" s="631">
        <v>873</v>
      </c>
      <c r="AA6192" s="316" t="str">
        <f t="shared" si="47"/>
        <v>INSERT INTO UPK.upk_k40.m_k60_buhin_no (data_id, buhin_no, created_date, created_tantou_id) VALUES (2163, '66312 4M410', GETDATE(), 999);</v>
      </c>
    </row>
    <row r="6193" spans="26:27">
      <c r="Z6193" s="631">
        <v>874</v>
      </c>
      <c r="AA6193" s="316" t="str">
        <f t="shared" si="47"/>
        <v>INSERT INTO UPK.upk_k40.m_k60_buhin_no (data_id, buhin_no, created_date, created_tantou_id) VALUES (2164, '66312 6M000', GETDATE(), 999);</v>
      </c>
    </row>
    <row r="6194" spans="26:27">
      <c r="Z6194" s="631">
        <v>875</v>
      </c>
      <c r="AA6194" s="316" t="str">
        <f t="shared" si="47"/>
        <v>INSERT INTO UPK.upk_k40.m_k60_buhin_no (data_id, buhin_no, created_date, created_tantou_id) VALUES (2165, '67122 4M409', GETDATE(), 999);</v>
      </c>
    </row>
    <row r="6195" spans="26:27">
      <c r="Z6195" s="631">
        <v>876</v>
      </c>
      <c r="AA6195" s="316" t="str">
        <f t="shared" si="47"/>
        <v>INSERT INTO UPK.upk_k40.m_k60_buhin_no (data_id, buhin_no, created_date, created_tantou_id) VALUES (2166, '67122 5M019', GETDATE(), 999);</v>
      </c>
    </row>
    <row r="6196" spans="26:27">
      <c r="Z6196" s="631">
        <v>877</v>
      </c>
      <c r="AA6196" s="316" t="str">
        <f t="shared" si="47"/>
        <v>INSERT INTO UPK.upk_k40.m_k60_buhin_no (data_id, buhin_no, created_date, created_tantou_id) VALUES (2167, '67332 5M000', GETDATE(), 999);</v>
      </c>
    </row>
    <row r="6197" spans="26:27">
      <c r="Z6197" s="631">
        <v>878</v>
      </c>
      <c r="AA6197" s="316" t="str">
        <f t="shared" si="47"/>
        <v>INSERT INTO UPK.upk_k40.m_k60_buhin_no (data_id, buhin_no, created_date, created_tantou_id) VALUES (2168, '74332/3 4M400', GETDATE(), 999);</v>
      </c>
    </row>
    <row r="6198" spans="26:27">
      <c r="Z6198" s="631">
        <v>879</v>
      </c>
      <c r="AA6198" s="316" t="str">
        <f t="shared" si="47"/>
        <v>INSERT INTO UPK.upk_k40.m_k60_buhin_no (data_id, buhin_no, created_date, created_tantou_id) VALUES (2169, '75172 4M412', GETDATE(), 999);</v>
      </c>
    </row>
    <row r="6199" spans="26:27">
      <c r="Z6199" s="631">
        <v>880</v>
      </c>
      <c r="AA6199" s="316" t="str">
        <f t="shared" si="47"/>
        <v>INSERT INTO UPK.upk_k40.m_k60_buhin_no (data_id, buhin_no, created_date, created_tantou_id) VALUES (2170, '75173 4M412', GETDATE(), 999);</v>
      </c>
    </row>
    <row r="6200" spans="26:27">
      <c r="Z6200" s="631">
        <v>881</v>
      </c>
      <c r="AA6200" s="316" t="str">
        <f t="shared" si="47"/>
        <v>INSERT INTO UPK.upk_k40.m_k60_buhin_no (data_id, buhin_no, created_date, created_tantou_id) VALUES (2171, '76242/3 4M408/400', GETDATE(), 999);</v>
      </c>
    </row>
    <row r="6201" spans="26:27">
      <c r="Z6201" s="631">
        <v>882</v>
      </c>
      <c r="AA6201" s="316" t="str">
        <f t="shared" si="47"/>
        <v>INSERT INTO UPK.upk_k40.m_k60_buhin_no (data_id, buhin_no, created_date, created_tantou_id) VALUES (2172, '79412 4M500', GETDATE(), 999);</v>
      </c>
    </row>
    <row r="6202" spans="26:27">
      <c r="Z6202" s="631">
        <v>883</v>
      </c>
      <c r="AA6202" s="316" t="str">
        <f t="shared" si="47"/>
        <v>INSERT INTO UPK.upk_k40.m_k60_buhin_no (data_id, buhin_no, created_date, created_tantou_id) VALUES (2173, '62532 4M410001', GETDATE(), 999);</v>
      </c>
    </row>
    <row r="6203" spans="26:27">
      <c r="Z6203" s="631">
        <v>884</v>
      </c>
      <c r="AA6203" s="316" t="str">
        <f t="shared" si="47"/>
        <v>INSERT INTO UPK.upk_k40.m_k60_buhin_no (data_id, buhin_no, created_date, created_tantou_id) VALUES (2174, '62532 AU00001', GETDATE(), 999);</v>
      </c>
    </row>
    <row r="6204" spans="26:27">
      <c r="Z6204" s="631">
        <v>885</v>
      </c>
      <c r="AA6204" s="316" t="str">
        <f t="shared" si="47"/>
        <v>INSERT INTO UPK.upk_k40.m_k60_buhin_no (data_id, buhin_no, created_date, created_tantou_id) VALUES (2175, '75172 AU000', GETDATE(), 999);</v>
      </c>
    </row>
    <row r="6205" spans="26:27">
      <c r="Z6205" s="631">
        <v>886</v>
      </c>
      <c r="AA6205" s="316" t="str">
        <f t="shared" si="47"/>
        <v>INSERT INTO UPK.upk_k40.m_k60_buhin_no (data_id, buhin_no, created_date, created_tantou_id) VALUES (2176, '75173 AU000', GETDATE(), 999);</v>
      </c>
    </row>
    <row r="6206" spans="26:27">
      <c r="Z6206" s="631">
        <v>887</v>
      </c>
      <c r="AA6206" s="316" t="str">
        <f t="shared" si="47"/>
        <v>INSERT INTO UPK.upk_k40.m_k60_buhin_no (data_id, buhin_no, created_date, created_tantou_id) VALUES (2177, '75513 CN000', GETDATE(), 999);</v>
      </c>
    </row>
    <row r="6207" spans="26:27">
      <c r="Z6207" s="631">
        <v>888</v>
      </c>
      <c r="AA6207" s="316" t="str">
        <f t="shared" si="47"/>
        <v>INSERT INTO UPK.upk_k40.m_k60_buhin_no (data_id, buhin_no, created_date, created_tantou_id) VALUES (2178, '76752/3 CN00001', GETDATE(), 999);</v>
      </c>
    </row>
    <row r="6208" spans="26:27">
      <c r="Z6208" s="631">
        <v>889</v>
      </c>
      <c r="AA6208" s="316" t="str">
        <f t="shared" si="47"/>
        <v>INSERT INTO UPK.upk_k40.m_k60_buhin_no (data_id, buhin_no, created_date, created_tantou_id) VALUES (2179, '67122 8H30001', GETDATE(), 999);</v>
      </c>
    </row>
    <row r="6209" spans="26:27">
      <c r="Z6209" s="631">
        <v>890</v>
      </c>
      <c r="AA6209" s="316" t="str">
        <f t="shared" si="47"/>
        <v>INSERT INTO UPK.upk_k40.m_k60_buhin_no (data_id, buhin_no, created_date, created_tantou_id) VALUES (2180, '67122 8H70001', GETDATE(), 999);</v>
      </c>
    </row>
    <row r="6210" spans="26:27">
      <c r="Z6210" s="631">
        <v>891</v>
      </c>
      <c r="AA6210" s="316" t="str">
        <f t="shared" si="47"/>
        <v>INSERT INTO UPK.upk_k40.m_k60_buhin_no (data_id, buhin_no, created_date, created_tantou_id) VALUES (2181, '67122 8H90001', GETDATE(), 999);</v>
      </c>
    </row>
    <row r="6211" spans="26:27">
      <c r="Z6211" s="631">
        <v>892</v>
      </c>
      <c r="AA6211" s="316" t="str">
        <f t="shared" si="47"/>
        <v>INSERT INTO UPK.upk_k40.m_k60_buhin_no (data_id, buhin_no, created_date, created_tantou_id) VALUES (2182, '76232 8H30001', GETDATE(), 999);</v>
      </c>
    </row>
    <row r="6212" spans="26:27">
      <c r="Z6212" s="631">
        <v>893</v>
      </c>
      <c r="AA6212" s="316" t="str">
        <f t="shared" si="47"/>
        <v>INSERT INTO UPK.upk_k40.m_k60_buhin_no (data_id, buhin_no, created_date, created_tantou_id) VALUES (2183, '76233 8H30001', GETDATE(), 999);</v>
      </c>
    </row>
    <row r="6213" spans="26:27">
      <c r="Z6213" s="631">
        <v>894</v>
      </c>
      <c r="AA6213" s="316" t="str">
        <f t="shared" si="47"/>
        <v>INSERT INTO UPK.upk_k40.m_k60_buhin_no (data_id, buhin_no, created_date, created_tantou_id) VALUES (2184, '75113 CA00001', GETDATE(), 999);</v>
      </c>
    </row>
    <row r="6214" spans="26:27">
      <c r="Z6214" s="631">
        <v>895</v>
      </c>
      <c r="AA6214" s="316" t="str">
        <f t="shared" si="47"/>
        <v>INSERT INTO UPK.upk_k40.m_k60_buhin_no (data_id, buhin_no, created_date, created_tantou_id) VALUES (2185, '75182 CA000', GETDATE(), 999);</v>
      </c>
    </row>
    <row r="6215" spans="26:27">
      <c r="Z6215" s="631">
        <v>896</v>
      </c>
      <c r="AA6215" s="316" t="str">
        <f t="shared" si="47"/>
        <v>INSERT INTO UPK.upk_k40.m_k60_buhin_no (data_id, buhin_no, created_date, created_tantou_id) VALUES (2186, '75182 CB000', GETDATE(), 999);</v>
      </c>
    </row>
    <row r="6216" spans="26:27">
      <c r="Z6216" s="631">
        <v>897</v>
      </c>
      <c r="AA6216" s="316" t="str">
        <f t="shared" ref="AA6216:AA6279" si="48">$Y$5318&amp;AA4925&amp;", '"&amp;TRIM(AB4925)&amp;"', GETDATE(), 999);"</f>
        <v>INSERT INTO UPK.upk_k40.m_k60_buhin_no (data_id, buhin_no, created_date, created_tantou_id) VALUES (2187, '66319 EN000', GETDATE(), 999);</v>
      </c>
    </row>
    <row r="6217" spans="26:27">
      <c r="Z6217" s="631">
        <v>898</v>
      </c>
      <c r="AA6217" s="316" t="str">
        <f t="shared" si="48"/>
        <v>INSERT INTO UPK.upk_k40.m_k60_buhin_no (data_id, buhin_no, created_date, created_tantou_id) VALUES (2188, '74516 EN000', GETDATE(), 999);</v>
      </c>
    </row>
    <row r="6218" spans="26:27">
      <c r="Z6218" s="631">
        <v>899</v>
      </c>
      <c r="AA6218" s="316" t="str">
        <f t="shared" si="48"/>
        <v>INSERT INTO UPK.upk_k40.m_k60_buhin_no (data_id, buhin_no, created_date, created_tantou_id) VALUES (2189, '74516 EN100', GETDATE(), 999);</v>
      </c>
    </row>
    <row r="6219" spans="26:27">
      <c r="Z6219" s="631">
        <v>900</v>
      </c>
      <c r="AA6219" s="316" t="str">
        <f t="shared" si="48"/>
        <v>INSERT INTO UPK.upk_k40.m_k60_buhin_no (data_id, buhin_no, created_date, created_tantou_id) VALUES (2190, '75112 EN000', GETDATE(), 999);</v>
      </c>
    </row>
    <row r="6220" spans="26:27">
      <c r="Z6220" s="631">
        <v>901</v>
      </c>
      <c r="AA6220" s="316" t="str">
        <f t="shared" si="48"/>
        <v>INSERT INTO UPK.upk_k40.m_k60_buhin_no (data_id, buhin_no, created_date, created_tantou_id) VALUES (2191, '75113 EN000', GETDATE(), 999);</v>
      </c>
    </row>
    <row r="6221" spans="26:27">
      <c r="Z6221" s="631">
        <v>902</v>
      </c>
      <c r="AA6221" s="316" t="str">
        <f t="shared" si="48"/>
        <v>INSERT INTO UPK.upk_k40.m_k60_buhin_no (data_id, buhin_no, created_date, created_tantou_id) VALUES (2192, '75152/3 EN000', GETDATE(), 999);</v>
      </c>
    </row>
    <row r="6222" spans="26:27">
      <c r="Z6222" s="631">
        <v>903</v>
      </c>
      <c r="AA6222" s="316" t="str">
        <f t="shared" si="48"/>
        <v>INSERT INTO UPK.upk_k40.m_k60_buhin_no (data_id, buhin_no, created_date, created_tantou_id) VALUES (2193, '75134 EN000', GETDATE(), 999);</v>
      </c>
    </row>
    <row r="6223" spans="26:27">
      <c r="Z6223" s="631">
        <v>904</v>
      </c>
      <c r="AA6223" s="316" t="str">
        <f t="shared" si="48"/>
        <v>INSERT INTO UPK.upk_k40.m_k60_buhin_no (data_id, buhin_no, created_date, created_tantou_id) VALUES (2194, '75135 EN000', GETDATE(), 999);</v>
      </c>
    </row>
    <row r="6224" spans="26:27">
      <c r="Z6224" s="631">
        <v>905</v>
      </c>
      <c r="AA6224" s="316" t="str">
        <f t="shared" si="48"/>
        <v>INSERT INTO UPK.upk_k40.m_k60_buhin_no (data_id, buhin_no, created_date, created_tantou_id) VALUES (2195, '75512 EN000', GETDATE(), 999);</v>
      </c>
    </row>
    <row r="6225" spans="26:27">
      <c r="Z6225" s="631">
        <v>906</v>
      </c>
      <c r="AA6225" s="316" t="str">
        <f t="shared" si="48"/>
        <v>INSERT INTO UPK.upk_k40.m_k60_buhin_no (data_id, buhin_no, created_date, created_tantou_id) VALUES (2196, '75512 EN100', GETDATE(), 999);</v>
      </c>
    </row>
    <row r="6226" spans="26:27">
      <c r="Z6226" s="631">
        <v>907</v>
      </c>
      <c r="AA6226" s="316" t="str">
        <f t="shared" si="48"/>
        <v>INSERT INTO UPK.upk_k40.m_k60_buhin_no (data_id, buhin_no, created_date, created_tantou_id) VALUES (2197, '75513 EN000', GETDATE(), 999);</v>
      </c>
    </row>
    <row r="6227" spans="26:27">
      <c r="Z6227" s="631">
        <v>908</v>
      </c>
      <c r="AA6227" s="316" t="str">
        <f t="shared" si="48"/>
        <v>INSERT INTO UPK.upk_k40.m_k60_buhin_no (data_id, buhin_no, created_date, created_tantou_id) VALUES (2198, '75513 EN100', GETDATE(), 999);</v>
      </c>
    </row>
    <row r="6228" spans="26:27">
      <c r="Z6228" s="631">
        <v>909</v>
      </c>
      <c r="AA6228" s="316" t="str">
        <f t="shared" si="48"/>
        <v>INSERT INTO UPK.upk_k40.m_k60_buhin_no (data_id, buhin_no, created_date, created_tantou_id) VALUES (2199, '76456/7 EN000', GETDATE(), 999);</v>
      </c>
    </row>
    <row r="6229" spans="26:27">
      <c r="Z6229" s="631">
        <v>910</v>
      </c>
      <c r="AA6229" s="316" t="str">
        <f t="shared" si="48"/>
        <v>INSERT INTO UPK.upk_k40.m_k60_buhin_no (data_id, buhin_no, created_date, created_tantou_id) VALUES (2200, '76456/7 EN100', GETDATE(), 999);</v>
      </c>
    </row>
    <row r="6230" spans="26:27">
      <c r="Z6230" s="631">
        <v>911</v>
      </c>
      <c r="AA6230" s="316" t="str">
        <f t="shared" si="48"/>
        <v>INSERT INTO UPK.upk_k40.m_k60_buhin_no (data_id, buhin_no, created_date, created_tantou_id) VALUES (2201, '75632 EN000', GETDATE(), 999);</v>
      </c>
    </row>
    <row r="6231" spans="26:27">
      <c r="Z6231" s="631">
        <v>912</v>
      </c>
      <c r="AA6231" s="316" t="str">
        <f t="shared" si="48"/>
        <v>INSERT INTO UPK.upk_k40.m_k60_buhin_no (data_id, buhin_no, created_date, created_tantou_id) VALUES (2202, '75632 EN100', GETDATE(), 999);</v>
      </c>
    </row>
    <row r="6232" spans="26:27">
      <c r="Z6232" s="631">
        <v>913</v>
      </c>
      <c r="AA6232" s="316" t="str">
        <f t="shared" si="48"/>
        <v>INSERT INTO UPK.upk_k40.m_k60_buhin_no (data_id, buhin_no, created_date, created_tantou_id) VALUES (2203, '76242 EN000', GETDATE(), 999);</v>
      </c>
    </row>
    <row r="6233" spans="26:27">
      <c r="Z6233" s="631">
        <v>914</v>
      </c>
      <c r="AA6233" s="316" t="str">
        <f t="shared" si="48"/>
        <v>INSERT INTO UPK.upk_k40.m_k60_buhin_no (data_id, buhin_no, created_date, created_tantou_id) VALUES (2204, '76243 EN000', GETDATE(), 999);</v>
      </c>
    </row>
    <row r="6234" spans="26:27">
      <c r="Z6234" s="631">
        <v>915</v>
      </c>
      <c r="AA6234" s="316" t="str">
        <f t="shared" si="48"/>
        <v>INSERT INTO UPK.upk_k40.m_k60_buhin_no (data_id, buhin_no, created_date, created_tantou_id) VALUES (2205, '76752/3 EN000', GETDATE(), 999);</v>
      </c>
    </row>
    <row r="6235" spans="26:27">
      <c r="Z6235" s="631">
        <v>916</v>
      </c>
      <c r="AA6235" s="316" t="str">
        <f t="shared" si="48"/>
        <v>INSERT INTO UPK.upk_k40.m_k60_buhin_no (data_id, buhin_no, created_date, created_tantou_id) VALUES (2206, '74372 EN000', GETDATE(), 999);</v>
      </c>
    </row>
    <row r="6236" spans="26:27">
      <c r="Z6236" s="631">
        <v>917</v>
      </c>
      <c r="AA6236" s="316" t="str">
        <f t="shared" si="48"/>
        <v>INSERT INTO UPK.upk_k40.m_k60_buhin_no (data_id, buhin_no, created_date, created_tantou_id) VALUES (2207, '74372 EN100', GETDATE(), 999);</v>
      </c>
    </row>
    <row r="6237" spans="26:27">
      <c r="Z6237" s="631">
        <v>918</v>
      </c>
      <c r="AA6237" s="316" t="str">
        <f t="shared" si="48"/>
        <v>INSERT INTO UPK.upk_k40.m_k60_buhin_no (data_id, buhin_no, created_date, created_tantou_id) VALUES (2208, '76452 EN000', GETDATE(), 999);</v>
      </c>
    </row>
    <row r="6238" spans="26:27">
      <c r="Z6238" s="631">
        <v>919</v>
      </c>
      <c r="AA6238" s="316" t="str">
        <f t="shared" si="48"/>
        <v>INSERT INTO UPK.upk_k40.m_k60_buhin_no (data_id, buhin_no, created_date, created_tantou_id) VALUES (2209, '76453 EN000', GETDATE(), 999);</v>
      </c>
    </row>
    <row r="6239" spans="26:27">
      <c r="Z6239" s="631">
        <v>920</v>
      </c>
      <c r="AA6239" s="316" t="str">
        <f t="shared" si="48"/>
        <v>INSERT INTO UPK.upk_k40.m_k60_buhin_no (data_id, buhin_no, created_date, created_tantou_id) VALUES (2210, '75112 CA00001', GETDATE(), 999);</v>
      </c>
    </row>
    <row r="6240" spans="26:27">
      <c r="Z6240" s="631">
        <v>921</v>
      </c>
      <c r="AA6240" s="316" t="str">
        <f t="shared" si="48"/>
        <v>INSERT INTO UPK.upk_k40.m_k60_buhin_no (data_id, buhin_no, created_date, created_tantou_id) VALUES (2211, '66319 CA00001', GETDATE(), 999);</v>
      </c>
    </row>
    <row r="6241" spans="26:27">
      <c r="Z6241" s="631">
        <v>922</v>
      </c>
      <c r="AA6241" s="316" t="str">
        <f t="shared" si="48"/>
        <v>INSERT INTO UPK.upk_k40.m_k60_buhin_no (data_id, buhin_no, created_date, created_tantou_id) VALUES (2212, '74332 CA000', GETDATE(), 999);</v>
      </c>
    </row>
    <row r="6242" spans="26:27">
      <c r="Z6242" s="631">
        <v>923</v>
      </c>
      <c r="AA6242" s="316" t="str">
        <f t="shared" si="48"/>
        <v>INSERT INTO UPK.upk_k40.m_k60_buhin_no (data_id, buhin_no, created_date, created_tantou_id) VALUES (2213, '75173 CA000', GETDATE(), 999);</v>
      </c>
    </row>
    <row r="6243" spans="26:27">
      <c r="Z6243" s="631">
        <v>924</v>
      </c>
      <c r="AA6243" s="316" t="str">
        <f t="shared" si="48"/>
        <v>INSERT INTO UPK.upk_k40.m_k60_buhin_no (data_id, buhin_no, created_date, created_tantou_id) VALUES (2214, '75513 CA00001', GETDATE(), 999);</v>
      </c>
    </row>
    <row r="6244" spans="26:27">
      <c r="Z6244" s="631">
        <v>925</v>
      </c>
      <c r="AA6244" s="316" t="str">
        <f t="shared" si="48"/>
        <v>INSERT INTO UPK.upk_k40.m_k60_buhin_no (data_id, buhin_no, created_date, created_tantou_id) VALUES (2215, '76456/7 CA000', GETDATE(), 999);</v>
      </c>
    </row>
    <row r="6245" spans="26:27">
      <c r="Z6245" s="631">
        <v>926</v>
      </c>
      <c r="AA6245" s="316" t="str">
        <f t="shared" si="48"/>
        <v>INSERT INTO UPK.upk_k40.m_k60_buhin_no (data_id, buhin_no, created_date, created_tantou_id) VALUES (2216, '76452 CA000', GETDATE(), 999);</v>
      </c>
    </row>
    <row r="6246" spans="26:27">
      <c r="Z6246" s="631">
        <v>927</v>
      </c>
      <c r="AA6246" s="316" t="str">
        <f t="shared" si="48"/>
        <v>INSERT INTO UPK.upk_k40.m_k60_buhin_no (data_id, buhin_no, created_date, created_tantou_id) VALUES (2217, '76453 CA000', GETDATE(), 999);</v>
      </c>
    </row>
    <row r="6247" spans="26:27">
      <c r="Z6247" s="631">
        <v>928</v>
      </c>
      <c r="AA6247" s="316" t="str">
        <f t="shared" si="48"/>
        <v>INSERT INTO UPK.upk_k40.m_k60_buhin_no (data_id, buhin_no, created_date, created_tantou_id) VALUES (2218, '76752/3 CA000', GETDATE(), 999);</v>
      </c>
    </row>
    <row r="6248" spans="26:27">
      <c r="Z6248" s="631">
        <v>929</v>
      </c>
      <c r="AA6248" s="316" t="str">
        <f t="shared" si="48"/>
        <v>INSERT INTO UPK.upk_k40.m_k60_buhin_no (data_id, buhin_no, created_date, created_tantou_id) VALUES (2219, '75312 CA000', GETDATE(), 999);</v>
      </c>
    </row>
    <row r="6249" spans="26:27">
      <c r="Z6249" s="631">
        <v>930</v>
      </c>
      <c r="AA6249" s="316" t="str">
        <f t="shared" si="48"/>
        <v>INSERT INTO UPK.upk_k40.m_k60_buhin_no (data_id, buhin_no, created_date, created_tantou_id) VALUES (2220, '75313 CA000', GETDATE(), 999);</v>
      </c>
    </row>
    <row r="6250" spans="26:27">
      <c r="Z6250" s="631">
        <v>931</v>
      </c>
      <c r="AA6250" s="316" t="str">
        <f t="shared" si="48"/>
        <v>INSERT INTO UPK.upk_k40.m_k60_buhin_no (data_id, buhin_no, created_date, created_tantou_id) VALUES (2221, '67408/9 9Y000', GETDATE(), 999);</v>
      </c>
    </row>
    <row r="6251" spans="26:27">
      <c r="Z6251" s="631">
        <v>932</v>
      </c>
      <c r="AA6251" s="316" t="str">
        <f t="shared" si="48"/>
        <v>INSERT INTO UPK.upk_k40.m_k60_buhin_no (data_id, buhin_no, created_date, created_tantou_id) VALUES (2222, '75513 9Y000', GETDATE(), 999);</v>
      </c>
    </row>
    <row r="6252" spans="26:27">
      <c r="Z6252" s="631">
        <v>933</v>
      </c>
      <c r="AA6252" s="316" t="str">
        <f t="shared" si="48"/>
        <v>INSERT INTO UPK.upk_k40.m_k60_buhin_no (data_id, buhin_no, created_date, created_tantou_id) VALUES (2223, '57131 B5011', GETDATE(), 999);</v>
      </c>
    </row>
    <row r="6253" spans="26:27">
      <c r="Z6253" s="631">
        <v>934</v>
      </c>
      <c r="AA6253" s="316" t="str">
        <f t="shared" si="48"/>
        <v>INSERT INTO UPK.upk_k40.m_k60_buhin_no (data_id, buhin_no, created_date, created_tantou_id) VALUES (2224, '57132 B5011', GETDATE(), 999);</v>
      </c>
    </row>
    <row r="6254" spans="26:27">
      <c r="Z6254" s="631">
        <v>935</v>
      </c>
      <c r="AA6254" s="316" t="str">
        <f t="shared" si="48"/>
        <v>INSERT INTO UPK.upk_k40.m_k60_buhin_no (data_id, buhin_no, created_date, created_tantou_id) VALUES (2225, '57131 B5020', GETDATE(), 999);</v>
      </c>
    </row>
    <row r="6255" spans="26:27">
      <c r="Z6255" s="631">
        <v>936</v>
      </c>
      <c r="AA6255" s="316" t="str">
        <f t="shared" si="48"/>
        <v>INSERT INTO UPK.upk_k40.m_k60_buhin_no (data_id, buhin_no, created_date, created_tantou_id) VALUES (2226, '57132 B5020', GETDATE(), 999);</v>
      </c>
    </row>
    <row r="6256" spans="26:27">
      <c r="Z6256" s="631">
        <v>937</v>
      </c>
      <c r="AA6256" s="316" t="str">
        <f t="shared" si="48"/>
        <v>INSERT INTO UPK.upk_k40.m_k60_buhin_no (data_id, buhin_no, created_date, created_tantou_id) VALUES (2227, '64184 JG00A', GETDATE(), 999);</v>
      </c>
    </row>
    <row r="6257" spans="26:27">
      <c r="Z6257" s="631">
        <v>938</v>
      </c>
      <c r="AA6257" s="316" t="str">
        <f t="shared" si="48"/>
        <v>INSERT INTO UPK.upk_k40.m_k60_buhin_no (data_id, buhin_no, created_date, created_tantou_id) VALUES (2228, '64185 JG00A', GETDATE(), 999);</v>
      </c>
    </row>
    <row r="6258" spans="26:27">
      <c r="Z6258" s="631">
        <v>939</v>
      </c>
      <c r="AA6258" s="316" t="str">
        <f t="shared" si="48"/>
        <v>INSERT INTO UPK.upk_k40.m_k60_buhin_no (data_id, buhin_no, created_date, created_tantou_id) VALUES (2229, '76752/3 JG00A', GETDATE(), 999);</v>
      </c>
    </row>
    <row r="6259" spans="26:27">
      <c r="Z6259" s="631">
        <v>940</v>
      </c>
      <c r="AA6259" s="316" t="str">
        <f t="shared" si="48"/>
        <v>INSERT INTO UPK.upk_k40.m_k60_buhin_no (data_id, buhin_no, created_date, created_tantou_id) VALUES (2230, '76752/3 JG40A', GETDATE(), 999);</v>
      </c>
    </row>
    <row r="6260" spans="26:27">
      <c r="Z6260" s="631">
        <v>941</v>
      </c>
      <c r="AA6260" s="316" t="str">
        <f t="shared" si="48"/>
        <v>INSERT INTO UPK.upk_k40.m_k60_buhin_no (data_id, buhin_no, created_date, created_tantou_id) VALUES (2231, '74798 JM00ACE', GETDATE(), 999);</v>
      </c>
    </row>
    <row r="6261" spans="26:27">
      <c r="Z6261" s="631">
        <v>942</v>
      </c>
      <c r="AA6261" s="316" t="str">
        <f t="shared" si="48"/>
        <v>INSERT INTO UPK.upk_k40.m_k60_buhin_no (data_id, buhin_no, created_date, created_tantou_id) VALUES (2232, '76572 JM00A', GETDATE(), 999);</v>
      </c>
    </row>
    <row r="6262" spans="26:27">
      <c r="Z6262" s="631">
        <v>943</v>
      </c>
      <c r="AA6262" s="316" t="str">
        <f t="shared" si="48"/>
        <v>INSERT INTO UPK.upk_k40.m_k60_buhin_no (data_id, buhin_no, created_date, created_tantou_id) VALUES (2233, '76573 JM00A', GETDATE(), 999);</v>
      </c>
    </row>
    <row r="6263" spans="26:27">
      <c r="Z6263" s="631">
        <v>944</v>
      </c>
      <c r="AA6263" s="316" t="str">
        <f t="shared" si="48"/>
        <v>INSERT INTO UPK.upk_k40.m_k60_buhin_no (data_id, buhin_no, created_date, created_tantou_id) VALUES (2234, '76532 JM00B', GETDATE(), 999);</v>
      </c>
    </row>
    <row r="6264" spans="26:27">
      <c r="Z6264" s="631">
        <v>945</v>
      </c>
      <c r="AA6264" s="316" t="str">
        <f t="shared" si="48"/>
        <v>INSERT INTO UPK.upk_k40.m_k60_buhin_no (data_id, buhin_no, created_date, created_tantou_id) VALUES (2235, '76533 JM00B', GETDATE(), 999);</v>
      </c>
    </row>
    <row r="6265" spans="26:27">
      <c r="Z6265" s="631">
        <v>946</v>
      </c>
      <c r="AA6265" s="316" t="str">
        <f t="shared" si="48"/>
        <v>INSERT INTO UPK.upk_k40.m_k60_buhin_no (data_id, buhin_no, created_date, created_tantou_id) VALUES (2236, '75512 JG00A', GETDATE(), 999);</v>
      </c>
    </row>
    <row r="6266" spans="26:27">
      <c r="Z6266" s="631">
        <v>947</v>
      </c>
      <c r="AA6266" s="316" t="str">
        <f t="shared" si="48"/>
        <v>INSERT INTO UPK.upk_k40.m_k60_buhin_no (data_id, buhin_no, created_date, created_tantou_id) VALUES (2237, '75512 6MA0A', GETDATE(), 999);</v>
      </c>
    </row>
    <row r="6267" spans="26:27">
      <c r="Z6267" s="631">
        <v>948</v>
      </c>
      <c r="AA6267" s="316" t="str">
        <f t="shared" si="48"/>
        <v>INSERT INTO UPK.upk_k40.m_k60_buhin_no (data_id, buhin_no, created_date, created_tantou_id) VALUES (2238, '75512 JM00A', GETDATE(), 999);</v>
      </c>
    </row>
    <row r="6268" spans="26:27">
      <c r="Z6268" s="631">
        <v>949</v>
      </c>
      <c r="AA6268" s="316" t="str">
        <f t="shared" si="48"/>
        <v>INSERT INTO UPK.upk_k40.m_k60_buhin_no (data_id, buhin_no, created_date, created_tantou_id) VALUES (2239, '75513 JG00A', GETDATE(), 999);</v>
      </c>
    </row>
    <row r="6269" spans="26:27">
      <c r="Z6269" s="631">
        <v>950</v>
      </c>
      <c r="AA6269" s="316" t="str">
        <f t="shared" si="48"/>
        <v>INSERT INTO UPK.upk_k40.m_k60_buhin_no (data_id, buhin_no, created_date, created_tantou_id) VALUES (2240, '75513 6MA0A', GETDATE(), 999);</v>
      </c>
    </row>
    <row r="6270" spans="26:27">
      <c r="Z6270" s="631">
        <v>951</v>
      </c>
      <c r="AA6270" s="316" t="str">
        <f t="shared" si="48"/>
        <v>INSERT INTO UPK.upk_k40.m_k60_buhin_no (data_id, buhin_no, created_date, created_tantou_id) VALUES (2241, '75513 JM00A', GETDATE(), 999);</v>
      </c>
    </row>
    <row r="6271" spans="26:27">
      <c r="Z6271" s="631">
        <v>952</v>
      </c>
      <c r="AA6271" s="316" t="str">
        <f t="shared" si="48"/>
        <v>INSERT INTO UPK.upk_k40.m_k60_buhin_no (data_id, buhin_no, created_date, created_tantou_id) VALUES (2242, '75112 JG00A-K', GETDATE(), 999);</v>
      </c>
    </row>
    <row r="6272" spans="26:27">
      <c r="Z6272" s="631">
        <v>953</v>
      </c>
      <c r="AA6272" s="316" t="str">
        <f t="shared" si="48"/>
        <v>INSERT INTO UPK.upk_k40.m_k60_buhin_no (data_id, buhin_no, created_date, created_tantou_id) VALUES (2243, '75113 JG00A-K', GETDATE(), 999);</v>
      </c>
    </row>
    <row r="6273" spans="26:27">
      <c r="Z6273" s="631">
        <v>954</v>
      </c>
      <c r="AA6273" s="316" t="str">
        <f t="shared" si="48"/>
        <v>INSERT INTO UPK.upk_k40.m_k60_buhin_no (data_id, buhin_no, created_date, created_tantou_id) VALUES (2244, '75113 6FK0A', GETDATE(), 999);</v>
      </c>
    </row>
    <row r="6274" spans="26:27">
      <c r="Z6274" s="631">
        <v>955</v>
      </c>
      <c r="AA6274" s="316" t="str">
        <f t="shared" si="48"/>
        <v>INSERT INTO UPK.upk_k40.m_k60_buhin_no (data_id, buhin_no, created_date, created_tantou_id) VALUES (2245, '75134 JG00A', GETDATE(), 999);</v>
      </c>
    </row>
    <row r="6275" spans="26:27">
      <c r="Z6275" s="631">
        <v>956</v>
      </c>
      <c r="AA6275" s="316" t="str">
        <f t="shared" si="48"/>
        <v>INSERT INTO UPK.upk_k40.m_k60_buhin_no (data_id, buhin_no, created_date, created_tantou_id) VALUES (2246, '75134 JG40A', GETDATE(), 999);</v>
      </c>
    </row>
    <row r="6276" spans="26:27">
      <c r="Z6276" s="631">
        <v>957</v>
      </c>
      <c r="AA6276" s="316" t="str">
        <f t="shared" si="48"/>
        <v>INSERT INTO UPK.upk_k40.m_k60_buhin_no (data_id, buhin_no, created_date, created_tantou_id) VALUES (2247, '75134 6FK1A', GETDATE(), 999);</v>
      </c>
    </row>
    <row r="6277" spans="26:27">
      <c r="Z6277" s="631">
        <v>958</v>
      </c>
      <c r="AA6277" s="316" t="str">
        <f t="shared" si="48"/>
        <v>INSERT INTO UPK.upk_k40.m_k60_buhin_no (data_id, buhin_no, created_date, created_tantou_id) VALUES (2248, '75135 JG00A', GETDATE(), 999);</v>
      </c>
    </row>
    <row r="6278" spans="26:27">
      <c r="Z6278" s="631">
        <v>959</v>
      </c>
      <c r="AA6278" s="316" t="str">
        <f t="shared" si="48"/>
        <v>INSERT INTO UPK.upk_k40.m_k60_buhin_no (data_id, buhin_no, created_date, created_tantou_id) VALUES (2249, '75135 JG40A', GETDATE(), 999);</v>
      </c>
    </row>
    <row r="6279" spans="26:27">
      <c r="Z6279" s="631">
        <v>960</v>
      </c>
      <c r="AA6279" s="316" t="str">
        <f t="shared" si="48"/>
        <v>INSERT INTO UPK.upk_k40.m_k60_buhin_no (data_id, buhin_no, created_date, created_tantou_id) VALUES (2250, '75135 6FK1A', GETDATE(), 999);</v>
      </c>
    </row>
    <row r="6280" spans="26:27">
      <c r="Z6280" s="631">
        <v>961</v>
      </c>
      <c r="AA6280" s="316" t="str">
        <f t="shared" ref="AA6280:AA6343" si="49">$Y$5318&amp;AA4989&amp;", '"&amp;TRIM(AB4989)&amp;"', GETDATE(), 999);"</f>
        <v>INSERT INTO UPK.upk_k40.m_k60_buhin_no (data_id, buhin_no, created_date, created_tantou_id) VALUES (2251, '75174 JG00A-W', GETDATE(), 999);</v>
      </c>
    </row>
    <row r="6281" spans="26:27">
      <c r="Z6281" s="631">
        <v>962</v>
      </c>
      <c r="AA6281" s="316" t="str">
        <f t="shared" si="49"/>
        <v>INSERT INTO UPK.upk_k40.m_k60_buhin_no (data_id, buhin_no, created_date, created_tantou_id) VALUES (2252, '67408/9 1GR0A', GETDATE(), 999);</v>
      </c>
    </row>
    <row r="6282" spans="26:27">
      <c r="Z6282" s="631">
        <v>963</v>
      </c>
      <c r="AA6282" s="316" t="str">
        <f t="shared" si="49"/>
        <v>INSERT INTO UPK.upk_k40.m_k60_buhin_no (data_id, buhin_no, created_date, created_tantou_id) VALUES (2253, '67413 1AE0A', GETDATE(), 999);</v>
      </c>
    </row>
    <row r="6283" spans="26:27">
      <c r="Z6283" s="631">
        <v>964</v>
      </c>
      <c r="AA6283" s="316" t="str">
        <f t="shared" si="49"/>
        <v>INSERT INTO UPK.upk_k40.m_k60_buhin_no (data_id, buhin_no, created_date, created_tantou_id) VALUES (2254, '74332 1AA0A', GETDATE(), 999);</v>
      </c>
    </row>
    <row r="6284" spans="26:27">
      <c r="Z6284" s="631">
        <v>965</v>
      </c>
      <c r="AA6284" s="316" t="str">
        <f t="shared" si="49"/>
        <v>INSERT INTO UPK.upk_k40.m_k60_buhin_no (data_id, buhin_no, created_date, created_tantou_id) VALUES (2255, '74333 1AA0A', GETDATE(), 999);</v>
      </c>
    </row>
    <row r="6285" spans="26:27">
      <c r="Z6285" s="631">
        <v>966</v>
      </c>
      <c r="AA6285" s="316" t="str">
        <f t="shared" si="49"/>
        <v>INSERT INTO UPK.upk_k40.m_k60_buhin_no (data_id, buhin_no, created_date, created_tantou_id) VALUES (2256, '75112 1AA0A', GETDATE(), 999);</v>
      </c>
    </row>
    <row r="6286" spans="26:27">
      <c r="Z6286" s="631">
        <v>967</v>
      </c>
      <c r="AA6286" s="316" t="str">
        <f t="shared" si="49"/>
        <v>INSERT INTO UPK.upk_k40.m_k60_buhin_no (data_id, buhin_no, created_date, created_tantou_id) VALUES (2257, '75113 1AA0A', GETDATE(), 999);</v>
      </c>
    </row>
    <row r="6287" spans="26:27">
      <c r="Z6287" s="631">
        <v>968</v>
      </c>
      <c r="AA6287" s="316" t="str">
        <f t="shared" si="49"/>
        <v>INSERT INTO UPK.upk_k40.m_k60_buhin_no (data_id, buhin_no, created_date, created_tantou_id) VALUES (2258, '75134 1AA0A', GETDATE(), 999);</v>
      </c>
    </row>
    <row r="6288" spans="26:27">
      <c r="Z6288" s="631">
        <v>969</v>
      </c>
      <c r="AA6288" s="316" t="str">
        <f t="shared" si="49"/>
        <v>INSERT INTO UPK.upk_k40.m_k60_buhin_no (data_id, buhin_no, created_date, created_tantou_id) VALUES (2259, '75135 1AA0A', GETDATE(), 999);</v>
      </c>
    </row>
    <row r="6289" spans="26:27">
      <c r="Z6289" s="631">
        <v>970</v>
      </c>
      <c r="AA6289" s="316" t="str">
        <f t="shared" si="49"/>
        <v>INSERT INTO UPK.upk_k40.m_k60_buhin_no (data_id, buhin_no, created_date, created_tantou_id) VALUES (2260, '75512 1AC0A', GETDATE(), 999);</v>
      </c>
    </row>
    <row r="6290" spans="26:27">
      <c r="Z6290" s="631">
        <v>971</v>
      </c>
      <c r="AA6290" s="316" t="str">
        <f t="shared" si="49"/>
        <v>INSERT INTO UPK.upk_k40.m_k60_buhin_no (data_id, buhin_no, created_date, created_tantou_id) VALUES (2261, '75513 1AC0A', GETDATE(), 999);</v>
      </c>
    </row>
    <row r="6291" spans="26:27">
      <c r="Z6291" s="631">
        <v>972</v>
      </c>
      <c r="AA6291" s="316" t="str">
        <f t="shared" si="49"/>
        <v>INSERT INTO UPK.upk_k40.m_k60_buhin_no (data_id, buhin_no, created_date, created_tantou_id) VALUES (2262, '75528/9 1AA0A', GETDATE(), 999);</v>
      </c>
    </row>
    <row r="6292" spans="26:27">
      <c r="Z6292" s="631">
        <v>973</v>
      </c>
      <c r="AA6292" s="316" t="str">
        <f t="shared" si="49"/>
        <v>INSERT INTO UPK.upk_k40.m_k60_buhin_no (data_id, buhin_no, created_date, created_tantou_id) VALUES (2263, '76752/3 1AC0A', GETDATE(), 999);</v>
      </c>
    </row>
    <row r="6293" spans="26:27">
      <c r="Z6293" s="631">
        <v>974</v>
      </c>
      <c r="AA6293" s="316" t="str">
        <f t="shared" si="49"/>
        <v>INSERT INTO UPK.upk_k40.m_k60_buhin_no (data_id, buhin_no, created_date, created_tantou_id) VALUES (2264, '67412 JN20A', GETDATE(), 999);</v>
      </c>
    </row>
    <row r="6294" spans="26:27">
      <c r="Z6294" s="631">
        <v>975</v>
      </c>
      <c r="AA6294" s="316" t="str">
        <f t="shared" si="49"/>
        <v>INSERT INTO UPK.upk_k40.m_k60_buhin_no (data_id, buhin_no, created_date, created_tantou_id) VALUES (2265, '67412 JN20A-G', GETDATE(), 999);</v>
      </c>
    </row>
    <row r="6295" spans="26:27">
      <c r="Z6295" s="631">
        <v>976</v>
      </c>
      <c r="AA6295" s="316" t="str">
        <f t="shared" si="49"/>
        <v>INSERT INTO UPK.upk_k40.m_k60_buhin_no (data_id, buhin_no, created_date, created_tantou_id) VALUES (2266, '67413 JN90A', GETDATE(), 999);</v>
      </c>
    </row>
    <row r="6296" spans="26:27">
      <c r="Z6296" s="631">
        <v>977</v>
      </c>
      <c r="AA6296" s="316" t="str">
        <f t="shared" si="49"/>
        <v>INSERT INTO UPK.upk_k40.m_k60_buhin_no (data_id, buhin_no, created_date, created_tantou_id) VALUES (2267, '67413 JN90A-E', GETDATE(), 999);</v>
      </c>
    </row>
    <row r="6297" spans="26:27">
      <c r="Z6297" s="631">
        <v>978</v>
      </c>
      <c r="AA6297" s="316" t="str">
        <f t="shared" si="49"/>
        <v>INSERT INTO UPK.upk_k40.m_k60_buhin_no (data_id, buhin_no, created_date, created_tantou_id) VALUES (2268, '75112 3NU0A', GETDATE(), 999);</v>
      </c>
    </row>
    <row r="6298" spans="26:27">
      <c r="Z6298" s="631">
        <v>979</v>
      </c>
      <c r="AA6298" s="316" t="str">
        <f t="shared" si="49"/>
        <v>INSERT INTO UPK.upk_k40.m_k60_buhin_no (data_id, buhin_no, created_date, created_tantou_id) VALUES (2269, '75113 3NU0A', GETDATE(), 999);</v>
      </c>
    </row>
    <row r="6299" spans="26:27">
      <c r="Z6299" s="631">
        <v>980</v>
      </c>
      <c r="AA6299" s="316" t="str">
        <f t="shared" si="49"/>
        <v>INSERT INTO UPK.upk_k40.m_k60_buhin_no (data_id, buhin_no, created_date, created_tantou_id) VALUES (2270, '75142 JN20A', GETDATE(), 999);</v>
      </c>
    </row>
    <row r="6300" spans="26:27">
      <c r="Z6300" s="631">
        <v>981</v>
      </c>
      <c r="AA6300" s="316" t="str">
        <f t="shared" si="49"/>
        <v>INSERT INTO UPK.upk_k40.m_k60_buhin_no (data_id, buhin_no, created_date, created_tantou_id) VALUES (2271, '75143 JN20A', GETDATE(), 999);</v>
      </c>
    </row>
    <row r="6301" spans="26:27">
      <c r="Z6301" s="631">
        <v>982</v>
      </c>
      <c r="AA6301" s="316" t="str">
        <f t="shared" si="49"/>
        <v>INSERT INTO UPK.upk_k40.m_k60_buhin_no (data_id, buhin_no, created_date, created_tantou_id) VALUES (2272, '75313 3NU0A', GETDATE(), 999);</v>
      </c>
    </row>
    <row r="6302" spans="26:27">
      <c r="Z6302" s="631">
        <v>983</v>
      </c>
      <c r="AA6302" s="316" t="str">
        <f t="shared" si="49"/>
        <v>INSERT INTO UPK.upk_k40.m_k60_buhin_no (data_id, buhin_no, created_date, created_tantou_id) VALUES (2273, '75528/9 JN20A', GETDATE(), 999);</v>
      </c>
    </row>
    <row r="6303" spans="26:27">
      <c r="Z6303" s="631">
        <v>984</v>
      </c>
      <c r="AA6303" s="316" t="str">
        <f t="shared" si="49"/>
        <v>INSERT INTO UPK.upk_k40.m_k60_buhin_no (data_id, buhin_no, created_date, created_tantou_id) VALUES (2274, '76316 JN20A', GETDATE(), 999);</v>
      </c>
    </row>
    <row r="6304" spans="26:27">
      <c r="Z6304" s="631">
        <v>985</v>
      </c>
      <c r="AA6304" s="316" t="str">
        <f t="shared" si="49"/>
        <v>INSERT INTO UPK.upk_k40.m_k60_buhin_no (data_id, buhin_no, created_date, created_tantou_id) VALUES (2275, '76317 JN20A', GETDATE(), 999);</v>
      </c>
    </row>
    <row r="6305" spans="26:27">
      <c r="Z6305" s="631">
        <v>986</v>
      </c>
      <c r="AA6305" s="316" t="str">
        <f t="shared" si="49"/>
        <v>INSERT INTO UPK.upk_k40.m_k60_buhin_no (data_id, buhin_no, created_date, created_tantou_id) VALUES (2276, '76426 JN20A', GETDATE(), 999);</v>
      </c>
    </row>
    <row r="6306" spans="26:27">
      <c r="Z6306" s="631">
        <v>987</v>
      </c>
      <c r="AA6306" s="316" t="str">
        <f t="shared" si="49"/>
        <v>INSERT INTO UPK.upk_k40.m_k60_buhin_no (data_id, buhin_no, created_date, created_tantou_id) VALUES (2277, '76427 JN20A', GETDATE(), 999);</v>
      </c>
    </row>
    <row r="6307" spans="26:27">
      <c r="Z6307" s="631">
        <v>988</v>
      </c>
      <c r="AA6307" s="316" t="str">
        <f t="shared" si="49"/>
        <v>INSERT INTO UPK.upk_k40.m_k60_buhin_no (data_id, buhin_no, created_date, created_tantou_id) VALUES (2278, '76516 JN20A', GETDATE(), 999);</v>
      </c>
    </row>
    <row r="6308" spans="26:27">
      <c r="Z6308" s="631">
        <v>989</v>
      </c>
      <c r="AA6308" s="316" t="str">
        <f t="shared" si="49"/>
        <v>INSERT INTO UPK.upk_k40.m_k60_buhin_no (data_id, buhin_no, created_date, created_tantou_id) VALUES (2279, '76517 JN20A', GETDATE(), 999);</v>
      </c>
    </row>
    <row r="6309" spans="26:27">
      <c r="Z6309" s="631">
        <v>990</v>
      </c>
      <c r="AA6309" s="316" t="str">
        <f t="shared" si="49"/>
        <v>INSERT INTO UPK.upk_k40.m_k60_buhin_no (data_id, buhin_no, created_date, created_tantou_id) VALUES (2280, '17285 1LA0A02', GETDATE(), 999);</v>
      </c>
    </row>
    <row r="6310" spans="26:27">
      <c r="Z6310" s="631">
        <v>991</v>
      </c>
      <c r="AA6310" s="316" t="str">
        <f t="shared" si="49"/>
        <v>INSERT INTO UPK.upk_k40.m_k60_buhin_no (data_id, buhin_no, created_date, created_tantou_id) VALUES (2281, '75662/3 1LA0A', GETDATE(), 999);</v>
      </c>
    </row>
    <row r="6311" spans="26:27">
      <c r="Z6311" s="631">
        <v>992</v>
      </c>
      <c r="AA6311" s="316" t="str">
        <f t="shared" si="49"/>
        <v>INSERT INTO UPK.upk_k40.m_k60_buhin_no (data_id, buhin_no, created_date, created_tantou_id) VALUES (2282, '74366 1LA0B', GETDATE(), 999);</v>
      </c>
    </row>
    <row r="6312" spans="26:27">
      <c r="Z6312" s="631">
        <v>993</v>
      </c>
      <c r="AA6312" s="316" t="str">
        <f t="shared" si="49"/>
        <v>INSERT INTO UPK.upk_k40.m_k60_buhin_no (data_id, buhin_no, created_date, created_tantou_id) VALUES (2283, '74542 1LA0A', GETDATE(), 999);</v>
      </c>
    </row>
    <row r="6313" spans="26:27">
      <c r="Z6313" s="631">
        <v>994</v>
      </c>
      <c r="AA6313" s="316" t="str">
        <f t="shared" si="49"/>
        <v>INSERT INTO UPK.upk_k40.m_k60_buhin_no (data_id, buhin_no, created_date, created_tantou_id) VALUES (2284, '75442 1LA0A', GETDATE(), 999);</v>
      </c>
    </row>
    <row r="6314" spans="26:27">
      <c r="Z6314" s="631">
        <v>995</v>
      </c>
      <c r="AA6314" s="316" t="str">
        <f t="shared" si="49"/>
        <v>INSERT INTO UPK.upk_k40.m_k60_buhin_no (data_id, buhin_no, created_date, created_tantou_id) VALUES (2285, '75522/3 1LA0A', GETDATE(), 999);</v>
      </c>
    </row>
    <row r="6315" spans="26:27">
      <c r="Z6315" s="631">
        <v>996</v>
      </c>
      <c r="AA6315" s="316" t="str">
        <f t="shared" si="49"/>
        <v>INSERT INTO UPK.upk_k40.m_k60_buhin_no (data_id, buhin_no, created_date, created_tantou_id) VALUES (2286, '75617 1LA0A', GETDATE(), 999);</v>
      </c>
    </row>
    <row r="6316" spans="26:27">
      <c r="Z6316" s="631">
        <v>997</v>
      </c>
      <c r="AA6316" s="316" t="str">
        <f t="shared" si="49"/>
        <v>INSERT INTO UPK.upk_k40.m_k60_buhin_no (data_id, buhin_no, created_date, created_tantou_id) VALUES (2287, '85034/5 1LB0A01', GETDATE(), 999);</v>
      </c>
    </row>
    <row r="6317" spans="26:27">
      <c r="Z6317" s="631">
        <v>998</v>
      </c>
      <c r="AA6317" s="316" t="str">
        <f t="shared" si="49"/>
        <v>INSERT INTO UPK.upk_k40.m_k60_buhin_no (data_id, buhin_no, created_date, created_tantou_id) VALUES (2288, '85034/5 1LB0A02', GETDATE(), 999);</v>
      </c>
    </row>
    <row r="6318" spans="26:27">
      <c r="Z6318" s="631">
        <v>999</v>
      </c>
      <c r="AA6318" s="316" t="str">
        <f t="shared" si="49"/>
        <v>INSERT INTO UPK.upk_k40.m_k60_buhin_no (data_id, buhin_no, created_date, created_tantou_id) VALUES (2289, '75112 1JA0A', GETDATE(), 999);</v>
      </c>
    </row>
    <row r="6319" spans="26:27">
      <c r="Z6319" s="631">
        <v>1000</v>
      </c>
      <c r="AA6319" s="316" t="str">
        <f t="shared" si="49"/>
        <v>INSERT INTO UPK.upk_k40.m_k60_buhin_no (data_id, buhin_no, created_date, created_tantou_id) VALUES (2290, '75113 1JA0A', GETDATE(), 999);</v>
      </c>
    </row>
    <row r="6320" spans="26:27">
      <c r="Z6320" s="631">
        <v>1001</v>
      </c>
      <c r="AA6320" s="316" t="str">
        <f t="shared" si="49"/>
        <v>INSERT INTO UPK.upk_k40.m_k60_buhin_no (data_id, buhin_no, created_date, created_tantou_id) VALUES (2291, '75134 1JA0A', GETDATE(), 999);</v>
      </c>
    </row>
    <row r="6321" spans="26:27">
      <c r="Z6321" s="631">
        <v>1002</v>
      </c>
      <c r="AA6321" s="316" t="str">
        <f t="shared" si="49"/>
        <v>INSERT INTO UPK.upk_k40.m_k60_buhin_no (data_id, buhin_no, created_date, created_tantou_id) VALUES (2292, '75135 1JA0A', GETDATE(), 999);</v>
      </c>
    </row>
    <row r="6322" spans="26:27">
      <c r="Z6322" s="631">
        <v>1003</v>
      </c>
      <c r="AA6322" s="316" t="str">
        <f t="shared" si="49"/>
        <v>INSERT INTO UPK.upk_k40.m_k60_buhin_no (data_id, buhin_no, created_date, created_tantou_id) VALUES (2293, '75126 1JB0A', GETDATE(), 999);</v>
      </c>
    </row>
    <row r="6323" spans="26:27">
      <c r="Z6323" s="631">
        <v>1004</v>
      </c>
      <c r="AA6323" s="316" t="str">
        <f t="shared" si="49"/>
        <v>INSERT INTO UPK.upk_k40.m_k60_buhin_no (data_id, buhin_no, created_date, created_tantou_id) VALUES (2294, '75127 1GR0A', GETDATE(), 999);</v>
      </c>
    </row>
    <row r="6324" spans="26:27">
      <c r="Z6324" s="631">
        <v>1005</v>
      </c>
      <c r="AA6324" s="316" t="str">
        <f t="shared" si="49"/>
        <v>INSERT INTO UPK.upk_k40.m_k60_buhin_no (data_id, buhin_no, created_date, created_tantou_id) VALUES (2295, '75512 1JA0A', GETDATE(), 999);</v>
      </c>
    </row>
    <row r="6325" spans="26:27">
      <c r="Z6325" s="631">
        <v>1006</v>
      </c>
      <c r="AA6325" s="316" t="str">
        <f t="shared" si="49"/>
        <v>INSERT INTO UPK.upk_k40.m_k60_buhin_no (data_id, buhin_no, created_date, created_tantou_id) VALUES (2296, '75513 1JA0A', GETDATE(), 999);</v>
      </c>
    </row>
    <row r="6326" spans="26:27">
      <c r="Z6326" s="631">
        <v>1007</v>
      </c>
      <c r="AA6326" s="316" t="str">
        <f t="shared" si="49"/>
        <v>INSERT INTO UPK.upk_k40.m_k60_buhin_no (data_id, buhin_no, created_date, created_tantou_id) VALUES (2297, '75522/3 1JA0A', GETDATE(), 999);</v>
      </c>
    </row>
    <row r="6327" spans="26:27">
      <c r="Z6327" s="631">
        <v>1008</v>
      </c>
      <c r="AA6327" s="316" t="str">
        <f t="shared" si="49"/>
        <v>INSERT INTO UPK.upk_k40.m_k60_buhin_no (data_id, buhin_no, created_date, created_tantou_id) VALUES (2298, '76428/9 1JA0A', GETDATE(), 999);</v>
      </c>
    </row>
    <row r="6328" spans="26:27">
      <c r="Z6328" s="631">
        <v>1009</v>
      </c>
      <c r="AA6328" s="316" t="str">
        <f t="shared" si="49"/>
        <v>INSERT INTO UPK.upk_k40.m_k60_buhin_no (data_id, buhin_no, created_date, created_tantou_id) VALUES (2299, '76586 1JA0A', GETDATE(), 999);</v>
      </c>
    </row>
    <row r="6329" spans="26:27">
      <c r="Z6329" s="631">
        <v>1010</v>
      </c>
      <c r="AA6329" s="316" t="str">
        <f t="shared" si="49"/>
        <v>INSERT INTO UPK.upk_k40.m_k60_buhin_no (data_id, buhin_no, created_date, created_tantou_id) VALUES (2300, '76587 1JA0A', GETDATE(), 999);</v>
      </c>
    </row>
    <row r="6330" spans="26:27">
      <c r="Z6330" s="631">
        <v>1011</v>
      </c>
      <c r="AA6330" s="316" t="str">
        <f t="shared" si="49"/>
        <v>INSERT INTO UPK.upk_k40.m_k60_buhin_no (data_id, buhin_no, created_date, created_tantou_id) VALUES (2301, '76542 6AX0A', GETDATE(), 999);</v>
      </c>
    </row>
    <row r="6331" spans="26:27">
      <c r="Z6331" s="631">
        <v>1012</v>
      </c>
      <c r="AA6331" s="316" t="str">
        <f t="shared" si="49"/>
        <v>INSERT INTO UPK.upk_k40.m_k60_buhin_no (data_id, buhin_no, created_date, created_tantou_id) VALUES (2302, '76543 6AX0A', GETDATE(), 999);</v>
      </c>
    </row>
    <row r="6332" spans="26:27">
      <c r="Z6332" s="631">
        <v>1013</v>
      </c>
      <c r="AA6332" s="316" t="str">
        <f t="shared" si="49"/>
        <v>INSERT INTO UPK.upk_k40.m_k60_buhin_no (data_id, buhin_no, created_date, created_tantou_id) VALUES (2303, '54292/3 3XA0A', GETDATE(), 999);</v>
      </c>
    </row>
    <row r="6333" spans="26:27">
      <c r="Z6333" s="631">
        <v>1014</v>
      </c>
      <c r="AA6333" s="316" t="str">
        <f t="shared" si="49"/>
        <v>INSERT INTO UPK.upk_k40.m_k60_buhin_no (data_id, buhin_no, created_date, created_tantou_id) VALUES (2304, '54294/5 5YJ0A/3XA0A', GETDATE(), 999);</v>
      </c>
    </row>
    <row r="6334" spans="26:27">
      <c r="Z6334" s="631">
        <v>1015</v>
      </c>
      <c r="AA6334" s="316" t="str">
        <f t="shared" si="49"/>
        <v>INSERT INTO UPK.upk_k40.m_k60_buhin_no (data_id, buhin_no, created_date, created_tantou_id) VALUES (2305, '75126 5YJ0A', GETDATE(), 999);</v>
      </c>
    </row>
    <row r="6335" spans="26:27">
      <c r="Z6335" s="631">
        <v>1016</v>
      </c>
      <c r="AA6335" s="316" t="str">
        <f t="shared" si="49"/>
        <v>INSERT INTO UPK.upk_k40.m_k60_buhin_no (data_id, buhin_no, created_date, created_tantou_id) VALUES (2306, '75126 3XE0A', GETDATE(), 999);</v>
      </c>
    </row>
    <row r="6336" spans="26:27">
      <c r="Z6336" s="631">
        <v>1017</v>
      </c>
      <c r="AA6336" s="316" t="str">
        <f t="shared" si="49"/>
        <v>INSERT INTO UPK.upk_k40.m_k60_buhin_no (data_id, buhin_no, created_date, created_tantou_id) VALUES (2307, '75126 3XF0A', GETDATE(), 999);</v>
      </c>
    </row>
    <row r="6337" spans="26:27">
      <c r="Z6337" s="631">
        <v>1018</v>
      </c>
      <c r="AA6337" s="316" t="str">
        <f t="shared" si="49"/>
        <v>INSERT INTO UPK.upk_k40.m_k60_buhin_no (data_id, buhin_no, created_date, created_tantou_id) VALUES (2308, '75126 3XY0A', GETDATE(), 999);</v>
      </c>
    </row>
    <row r="6338" spans="26:27">
      <c r="Z6338" s="631">
        <v>1019</v>
      </c>
      <c r="AA6338" s="316" t="str">
        <f t="shared" si="49"/>
        <v>INSERT INTO UPK.upk_k40.m_k60_buhin_no (data_id, buhin_no, created_date, created_tantou_id) VALUES (2309, '75127 5YJ0A', GETDATE(), 999);</v>
      </c>
    </row>
    <row r="6339" spans="26:27">
      <c r="Z6339" s="631">
        <v>1020</v>
      </c>
      <c r="AA6339" s="316" t="str">
        <f t="shared" si="49"/>
        <v>INSERT INTO UPK.upk_k40.m_k60_buhin_no (data_id, buhin_no, created_date, created_tantou_id) VALUES (2310, '75127 3XE0A', GETDATE(), 999);</v>
      </c>
    </row>
    <row r="6340" spans="26:27">
      <c r="Z6340" s="631">
        <v>1021</v>
      </c>
      <c r="AA6340" s="316" t="str">
        <f t="shared" si="49"/>
        <v>INSERT INTO UPK.upk_k40.m_k60_buhin_no (data_id, buhin_no, created_date, created_tantou_id) VALUES (2311, '75127 3XF0A', GETDATE(), 999);</v>
      </c>
    </row>
    <row r="6341" spans="26:27">
      <c r="Z6341" s="631">
        <v>1022</v>
      </c>
      <c r="AA6341" s="316" t="str">
        <f t="shared" si="49"/>
        <v>INSERT INTO UPK.upk_k40.m_k60_buhin_no (data_id, buhin_no, created_date, created_tantou_id) VALUES (2312, '75127 3XY0A', GETDATE(), 999);</v>
      </c>
    </row>
    <row r="6342" spans="26:27">
      <c r="Z6342" s="631">
        <v>1023</v>
      </c>
      <c r="AA6342" s="316" t="str">
        <f t="shared" si="49"/>
        <v>INSERT INTO UPK.upk_k40.m_k60_buhin_no (data_id, buhin_no, created_date, created_tantou_id) VALUES (2313, '75134 3XA0A', GETDATE(), 999);</v>
      </c>
    </row>
    <row r="6343" spans="26:27">
      <c r="Z6343" s="631">
        <v>1024</v>
      </c>
      <c r="AA6343" s="316" t="str">
        <f t="shared" si="49"/>
        <v>INSERT INTO UPK.upk_k40.m_k60_buhin_no (data_id, buhin_no, created_date, created_tantou_id) VALUES (2314, '75135 3XA0A', GETDATE(), 999);</v>
      </c>
    </row>
    <row r="6344" spans="26:27">
      <c r="Z6344" s="631">
        <v>1025</v>
      </c>
      <c r="AA6344" s="316" t="str">
        <f t="shared" ref="AA6344:AA6407" si="50">$Y$5318&amp;AA5053&amp;", '"&amp;TRIM(AB5053)&amp;"', GETDATE(), 999);"</f>
        <v>INSERT INTO UPK.upk_k40.m_k60_buhin_no (data_id, buhin_no, created_date, created_tantou_id) VALUES (2315, '75134 3XE0A', GETDATE(), 999);</v>
      </c>
    </row>
    <row r="6345" spans="26:27">
      <c r="Z6345" s="631">
        <v>1026</v>
      </c>
      <c r="AA6345" s="316" t="str">
        <f t="shared" si="50"/>
        <v>INSERT INTO UPK.upk_k40.m_k60_buhin_no (data_id, buhin_no, created_date, created_tantou_id) VALUES (2316, '75135 3XE0A', GETDATE(), 999);</v>
      </c>
    </row>
    <row r="6346" spans="26:27">
      <c r="Z6346" s="631">
        <v>1027</v>
      </c>
      <c r="AA6346" s="316" t="str">
        <f t="shared" si="50"/>
        <v>INSERT INTO UPK.upk_k40.m_k60_buhin_no (data_id, buhin_no, created_date, created_tantou_id) VALUES (2317, '751L7 3XA0A', GETDATE(), 999);</v>
      </c>
    </row>
    <row r="6347" spans="26:27">
      <c r="Z6347" s="631">
        <v>1028</v>
      </c>
      <c r="AA6347" s="316" t="str">
        <f t="shared" si="50"/>
        <v>INSERT INTO UPK.upk_k40.m_k60_buhin_no (data_id, buhin_no, created_date, created_tantou_id) VALUES (2318, '751L7 3XA0A-K', GETDATE(), 999);</v>
      </c>
    </row>
    <row r="6348" spans="26:27">
      <c r="Z6348" s="631">
        <v>1029</v>
      </c>
      <c r="AA6348" s="316" t="str">
        <f t="shared" si="50"/>
        <v>INSERT INTO UPK.upk_k40.m_k60_buhin_no (data_id, buhin_no, created_date, created_tantou_id) VALUES (2319, '751L7 3XE0A', GETDATE(), 999);</v>
      </c>
    </row>
    <row r="6349" spans="26:27">
      <c r="Z6349" s="631">
        <v>1030</v>
      </c>
      <c r="AA6349" s="316" t="str">
        <f t="shared" si="50"/>
        <v>INSERT INTO UPK.upk_k40.m_k60_buhin_no (data_id, buhin_no, created_date, created_tantou_id) VALUES (2320, '76372 3XB0AUF', GETDATE(), 999);</v>
      </c>
    </row>
    <row r="6350" spans="26:27">
      <c r="Z6350" s="631">
        <v>1031</v>
      </c>
      <c r="AA6350" s="316" t="str">
        <f t="shared" si="50"/>
        <v>INSERT INTO UPK.upk_k40.m_k60_buhin_no (data_id, buhin_no, created_date, created_tantou_id) VALUES (2321, '76373 3XB0AUF', GETDATE(), 999);</v>
      </c>
    </row>
    <row r="6351" spans="26:27">
      <c r="Z6351" s="631">
        <v>1032</v>
      </c>
      <c r="AA6351" s="316" t="str">
        <f t="shared" si="50"/>
        <v>INSERT INTO UPK.upk_k40.m_k60_buhin_no (data_id, buhin_no, created_date, created_tantou_id) VALUES (2322, '76372 3XD3A', GETDATE(), 999);</v>
      </c>
    </row>
    <row r="6352" spans="26:27">
      <c r="Z6352" s="631">
        <v>1033</v>
      </c>
      <c r="AA6352" s="316" t="str">
        <f t="shared" si="50"/>
        <v>INSERT INTO UPK.upk_k40.m_k60_buhin_no (data_id, buhin_no, created_date, created_tantou_id) VALUES (2323, '76373 3XD3A', GETDATE(), 999);</v>
      </c>
    </row>
    <row r="6353" spans="26:27">
      <c r="Z6353" s="631">
        <v>1034</v>
      </c>
      <c r="AA6353" s="316" t="str">
        <f t="shared" si="50"/>
        <v>INSERT INTO UPK.upk_k40.m_k60_buhin_no (data_id, buhin_no, created_date, created_tantou_id) VALUES (2324, '76373 3YF3A-B', GETDATE(), 999);</v>
      </c>
    </row>
    <row r="6354" spans="26:27">
      <c r="Z6354" s="631">
        <v>1035</v>
      </c>
      <c r="AA6354" s="316" t="str">
        <f t="shared" si="50"/>
        <v>INSERT INTO UPK.upk_k40.m_k60_buhin_no (data_id, buhin_no, created_date, created_tantou_id) VALUES (2325, '77532 3XA0AUF', GETDATE(), 999);</v>
      </c>
    </row>
    <row r="6355" spans="26:27">
      <c r="Z6355" s="631">
        <v>1036</v>
      </c>
      <c r="AA6355" s="316" t="str">
        <f t="shared" si="50"/>
        <v>INSERT INTO UPK.upk_k40.m_k60_buhin_no (data_id, buhin_no, created_date, created_tantou_id) VALUES (2326, '77533 3YD0BUF', GETDATE(), 999);</v>
      </c>
    </row>
    <row r="6356" spans="26:27">
      <c r="Z6356" s="631">
        <v>1037</v>
      </c>
      <c r="AA6356" s="316" t="str">
        <f t="shared" si="50"/>
        <v>INSERT INTO UPK.upk_k40.m_k60_buhin_no (data_id, buhin_no, created_date, created_tantou_id) VALUES (2327, '75112 3VA0A', GETDATE(), 999);</v>
      </c>
    </row>
    <row r="6357" spans="26:27">
      <c r="Z6357" s="631">
        <v>1038</v>
      </c>
      <c r="AA6357" s="316" t="str">
        <f t="shared" si="50"/>
        <v>INSERT INTO UPK.upk_k40.m_k60_buhin_no (data_id, buhin_no, created_date, created_tantou_id) VALUES (2328, '75113 3VA0A', GETDATE(), 999);</v>
      </c>
    </row>
    <row r="6358" spans="26:27">
      <c r="Z6358" s="631">
        <v>1039</v>
      </c>
      <c r="AA6358" s="316" t="str">
        <f t="shared" si="50"/>
        <v>INSERT INTO UPK.upk_k40.m_k60_buhin_no (data_id, buhin_no, created_date, created_tantou_id) VALUES (2329, '76242 3VA0A', GETDATE(), 999);</v>
      </c>
    </row>
    <row r="6359" spans="26:27">
      <c r="Z6359" s="631">
        <v>1040</v>
      </c>
      <c r="AA6359" s="316" t="str">
        <f t="shared" si="50"/>
        <v>INSERT INTO UPK.upk_k40.m_k60_buhin_no (data_id, buhin_no, created_date, created_tantou_id) VALUES (2330, '76243 3VA0A', GETDATE(), 999);</v>
      </c>
    </row>
    <row r="6360" spans="26:27">
      <c r="Z6360" s="631">
        <v>1041</v>
      </c>
      <c r="AA6360" s="316" t="str">
        <f t="shared" si="50"/>
        <v>INSERT INTO UPK.upk_k40.m_k60_buhin_no (data_id, buhin_no, created_date, created_tantou_id) VALUES (2331, '76452 3VA0A', GETDATE(), 999);</v>
      </c>
    </row>
    <row r="6361" spans="26:27">
      <c r="Z6361" s="631">
        <v>1042</v>
      </c>
      <c r="AA6361" s="316" t="str">
        <f t="shared" si="50"/>
        <v>INSERT INTO UPK.upk_k40.m_k60_buhin_no (data_id, buhin_no, created_date, created_tantou_id) VALUES (2332, '76453 3VA0A', GETDATE(), 999);</v>
      </c>
    </row>
    <row r="6362" spans="26:27">
      <c r="Z6362" s="631">
        <v>1043</v>
      </c>
      <c r="AA6362" s="316" t="str">
        <f t="shared" si="50"/>
        <v>INSERT INTO UPK.upk_k40.m_k60_buhin_no (data_id, buhin_no, created_date, created_tantou_id) VALUES (2333, '76232 1VA0A', GETDATE(), 999);</v>
      </c>
    </row>
    <row r="6363" spans="26:27">
      <c r="Z6363" s="631">
        <v>1044</v>
      </c>
      <c r="AA6363" s="316" t="str">
        <f t="shared" si="50"/>
        <v>INSERT INTO UPK.upk_k40.m_k60_buhin_no (data_id, buhin_no, created_date, created_tantou_id) VALUES (2334, '76232 1VA0B', GETDATE(), 999);</v>
      </c>
    </row>
    <row r="6364" spans="26:27">
      <c r="Z6364" s="631">
        <v>1045</v>
      </c>
      <c r="AA6364" s="316" t="str">
        <f t="shared" si="50"/>
        <v>INSERT INTO UPK.upk_k40.m_k60_buhin_no (data_id, buhin_no, created_date, created_tantou_id) VALUES (2335, '76233 1VA0A', GETDATE(), 999);</v>
      </c>
    </row>
    <row r="6365" spans="26:27">
      <c r="Z6365" s="631">
        <v>1046</v>
      </c>
      <c r="AA6365" s="316" t="str">
        <f t="shared" si="50"/>
        <v>INSERT INTO UPK.upk_k40.m_k60_buhin_no (data_id, buhin_no, created_date, created_tantou_id) VALUES (2336, '76233 1VA0B', GETDATE(), 999);</v>
      </c>
    </row>
    <row r="6366" spans="26:27">
      <c r="Z6366" s="631">
        <v>1047</v>
      </c>
      <c r="AA6366" s="316" t="str">
        <f t="shared" si="50"/>
        <v>INSERT INTO UPK.upk_k40.m_k60_buhin_no (data_id, buhin_no, created_date, created_tantou_id) VALUES (2337, '76332/3 1VA0A', GETDATE(), 999);</v>
      </c>
    </row>
    <row r="6367" spans="26:27">
      <c r="Z6367" s="631">
        <v>1048</v>
      </c>
      <c r="AA6367" s="316" t="str">
        <f t="shared" si="50"/>
        <v>INSERT INTO UPK.upk_k40.m_k60_buhin_no (data_id, buhin_no, created_date, created_tantou_id) VALUES (2338, '76332/3 1VA0B', GETDATE(), 999);</v>
      </c>
    </row>
    <row r="6368" spans="26:27">
      <c r="Z6368" s="631">
        <v>1049</v>
      </c>
      <c r="AA6368" s="316" t="str">
        <f t="shared" si="50"/>
        <v>INSERT INTO UPK.upk_k40.m_k60_buhin_no (data_id, buhin_no, created_date, created_tantou_id) VALUES (2339, '75112 5TA0A', GETDATE(), 999);</v>
      </c>
    </row>
    <row r="6369" spans="26:27">
      <c r="Z6369" s="631">
        <v>1050</v>
      </c>
      <c r="AA6369" s="316" t="str">
        <f t="shared" si="50"/>
        <v>INSERT INTO UPK.upk_k40.m_k60_buhin_no (data_id, buhin_no, created_date, created_tantou_id) VALUES (2340, '75113 5TA0A', GETDATE(), 999);</v>
      </c>
    </row>
    <row r="6370" spans="26:27">
      <c r="Z6370" s="631">
        <v>1051</v>
      </c>
      <c r="AA6370" s="316" t="str">
        <f t="shared" si="50"/>
        <v>INSERT INTO UPK.upk_k40.m_k60_buhin_no (data_id, buhin_no, created_date, created_tantou_id) VALUES (2341, '75134 5TA0A', GETDATE(), 999);</v>
      </c>
    </row>
    <row r="6371" spans="26:27">
      <c r="Z6371" s="631">
        <v>1052</v>
      </c>
      <c r="AA6371" s="316" t="str">
        <f t="shared" si="50"/>
        <v>INSERT INTO UPK.upk_k40.m_k60_buhin_no (data_id, buhin_no, created_date, created_tantou_id) VALUES (2342, '75135 5TA0A', GETDATE(), 999);</v>
      </c>
    </row>
    <row r="6372" spans="26:27">
      <c r="Z6372" s="631">
        <v>1053</v>
      </c>
      <c r="AA6372" s="316" t="str">
        <f t="shared" si="50"/>
        <v>INSERT INTO UPK.upk_k40.m_k60_buhin_no (data_id, buhin_no, created_date, created_tantou_id) VALUES (2343, '75262/3 1VA0A', GETDATE(), 999);</v>
      </c>
    </row>
    <row r="6373" spans="26:27">
      <c r="Z6373" s="631">
        <v>1054</v>
      </c>
      <c r="AA6373" s="316" t="str">
        <f t="shared" si="50"/>
        <v>INSERT INTO UPK.upk_k40.m_k60_buhin_no (data_id, buhin_no, created_date, created_tantou_id) VALUES (2344, '76452 5TA0A', GETDATE(), 999);</v>
      </c>
    </row>
    <row r="6374" spans="26:27">
      <c r="Z6374" s="631">
        <v>1055</v>
      </c>
      <c r="AA6374" s="316" t="str">
        <f t="shared" si="50"/>
        <v>INSERT INTO UPK.upk_k40.m_k60_buhin_no (data_id, buhin_no, created_date, created_tantou_id) VALUES (2345, '76453 5TA0A', GETDATE(), 999);</v>
      </c>
    </row>
    <row r="6375" spans="26:27">
      <c r="Z6375" s="631">
        <v>1056</v>
      </c>
      <c r="AA6375" s="316" t="str">
        <f t="shared" si="50"/>
        <v>INSERT INTO UPK.upk_k40.m_k60_buhin_no (data_id, buhin_no, created_date, created_tantou_id) VALUES (2346, '67467 4CC0A', GETDATE(), 999);</v>
      </c>
    </row>
    <row r="6376" spans="26:27">
      <c r="Z6376" s="631">
        <v>1057</v>
      </c>
      <c r="AA6376" s="316" t="str">
        <f t="shared" si="50"/>
        <v>INSERT INTO UPK.upk_k40.m_k60_buhin_no (data_id, buhin_no, created_date, created_tantou_id) VALUES (2347, '67467 4CC0A-E', GETDATE(), 999);</v>
      </c>
    </row>
    <row r="6377" spans="26:27">
      <c r="Z6377" s="631">
        <v>1058</v>
      </c>
      <c r="AA6377" s="316" t="str">
        <f t="shared" si="50"/>
        <v>INSERT INTO UPK.upk_k40.m_k60_buhin_no (data_id, buhin_no, created_date, created_tantou_id) VALUES (2348, '74372 4CB0A', GETDATE(), 999);</v>
      </c>
    </row>
    <row r="6378" spans="26:27">
      <c r="Z6378" s="631">
        <v>1059</v>
      </c>
      <c r="AA6378" s="316" t="str">
        <f t="shared" si="50"/>
        <v>INSERT INTO UPK.upk_k40.m_k60_buhin_no (data_id, buhin_no, created_date, created_tantou_id) VALUES (2349, '76312/3 4CC0A', GETDATE(), 999);</v>
      </c>
    </row>
    <row r="6379" spans="26:27">
      <c r="Z6379" s="631">
        <v>1060</v>
      </c>
      <c r="AA6379" s="316" t="str">
        <f t="shared" si="50"/>
        <v>INSERT INTO UPK.upk_k40.m_k60_buhin_no (data_id, buhin_no, created_date, created_tantou_id) VALUES (2350, '76452 4CE0A', GETDATE(), 999);</v>
      </c>
    </row>
    <row r="6380" spans="26:27">
      <c r="Z6380" s="631">
        <v>1061</v>
      </c>
      <c r="AA6380" s="316" t="str">
        <f t="shared" si="50"/>
        <v>INSERT INTO UPK.upk_k40.m_k60_buhin_no (data_id, buhin_no, created_date, created_tantou_id) VALUES (2351, '76452 4CE0A-E', GETDATE(), 999);</v>
      </c>
    </row>
    <row r="6381" spans="26:27">
      <c r="Z6381" s="631">
        <v>1062</v>
      </c>
      <c r="AA6381" s="316" t="str">
        <f t="shared" si="50"/>
        <v>INSERT INTO UPK.upk_k40.m_k60_buhin_no (data_id, buhin_no, created_date, created_tantou_id) VALUES (2352, '76452 4BC1A', GETDATE(), 999);</v>
      </c>
    </row>
    <row r="6382" spans="26:27">
      <c r="Z6382" s="631">
        <v>1063</v>
      </c>
      <c r="AA6382" s="316" t="str">
        <f t="shared" si="50"/>
        <v>INSERT INTO UPK.upk_k40.m_k60_buhin_no (data_id, buhin_no, created_date, created_tantou_id) VALUES (2353, '76453 4CE0A', GETDATE(), 999);</v>
      </c>
    </row>
    <row r="6383" spans="26:27">
      <c r="Z6383" s="631">
        <v>1064</v>
      </c>
      <c r="AA6383" s="316" t="str">
        <f t="shared" si="50"/>
        <v>INSERT INTO UPK.upk_k40.m_k60_buhin_no (data_id, buhin_no, created_date, created_tantou_id) VALUES (2354, '76453 4CE0A-E', GETDATE(), 999);</v>
      </c>
    </row>
    <row r="6384" spans="26:27">
      <c r="Z6384" s="631">
        <v>1065</v>
      </c>
      <c r="AA6384" s="316" t="str">
        <f t="shared" si="50"/>
        <v>INSERT INTO UPK.upk_k40.m_k60_buhin_no (data_id, buhin_no, created_date, created_tantou_id) VALUES (2355, '76453 4BC1A', GETDATE(), 999);</v>
      </c>
    </row>
    <row r="6385" spans="26:27">
      <c r="Z6385" s="631">
        <v>1066</v>
      </c>
      <c r="AA6385" s="316" t="str">
        <f t="shared" si="50"/>
        <v>INSERT INTO UPK.upk_k40.m_k60_buhin_no (data_id, buhin_no, created_date, created_tantou_id) VALUES (2356, '76532 4CC0A', GETDATE(), 999);</v>
      </c>
    </row>
    <row r="6386" spans="26:27">
      <c r="Z6386" s="631">
        <v>1067</v>
      </c>
      <c r="AA6386" s="316" t="str">
        <f t="shared" si="50"/>
        <v>INSERT INTO UPK.upk_k40.m_k60_buhin_no (data_id, buhin_no, created_date, created_tantou_id) VALUES (2357, '76533 4CC0A', GETDATE(), 999);</v>
      </c>
    </row>
    <row r="6387" spans="26:27">
      <c r="Z6387" s="631">
        <v>1068</v>
      </c>
      <c r="AA6387" s="316" t="str">
        <f t="shared" si="50"/>
        <v>INSERT INTO UPK.upk_k40.m_k60_buhin_no (data_id, buhin_no, created_date, created_tantou_id) VALUES (2358, '76572 4CC0A', GETDATE(), 999);</v>
      </c>
    </row>
    <row r="6388" spans="26:27">
      <c r="Z6388" s="631">
        <v>1069</v>
      </c>
      <c r="AA6388" s="316" t="str">
        <f t="shared" si="50"/>
        <v>INSERT INTO UPK.upk_k40.m_k60_buhin_no (data_id, buhin_no, created_date, created_tantou_id) VALUES (2359, '76573 4CC0A', GETDATE(), 999);</v>
      </c>
    </row>
    <row r="6389" spans="26:27">
      <c r="Z6389" s="631">
        <v>1070</v>
      </c>
      <c r="AA6389" s="316" t="str">
        <f t="shared" si="50"/>
        <v>INSERT INTO UPK.upk_k40.m_k60_buhin_no (data_id, buhin_no, created_date, created_tantou_id) VALUES (2360, '75556 4BC1B', GETDATE(), 999);</v>
      </c>
    </row>
    <row r="6390" spans="26:27">
      <c r="Z6390" s="631">
        <v>1071</v>
      </c>
      <c r="AA6390" s="316" t="str">
        <f t="shared" si="50"/>
        <v>INSERT INTO UPK.upk_k40.m_k60_buhin_no (data_id, buhin_no, created_date, created_tantou_id) VALUES (2361, '75557 4BC1B', GETDATE(), 999);</v>
      </c>
    </row>
    <row r="6391" spans="26:27">
      <c r="Z6391" s="631">
        <v>1072</v>
      </c>
      <c r="AA6391" s="316" t="str">
        <f t="shared" si="50"/>
        <v>INSERT INTO UPK.upk_k40.m_k60_buhin_no (data_id, buhin_no, created_date, created_tantou_id) VALUES (2362, '76456/7 4CE0A', GETDATE(), 999);</v>
      </c>
    </row>
    <row r="6392" spans="26:27">
      <c r="Z6392" s="631">
        <v>1073</v>
      </c>
      <c r="AA6392" s="316" t="str">
        <f t="shared" si="50"/>
        <v>INSERT INTO UPK.upk_k40.m_k60_buhin_no (data_id, buhin_no, created_date, created_tantou_id) VALUES (2363, '76456/7 4CE0A-E', GETDATE(), 999);</v>
      </c>
    </row>
    <row r="6393" spans="26:27">
      <c r="Z6393" s="631">
        <v>1074</v>
      </c>
      <c r="AA6393" s="316" t="str">
        <f t="shared" si="50"/>
        <v>INSERT INTO UPK.upk_k40.m_k60_buhin_no (data_id, buhin_no, created_date, created_tantou_id) VALUES (2364, '76456/7 6FK0A', GETDATE(), 999);</v>
      </c>
    </row>
    <row r="6394" spans="26:27">
      <c r="Z6394" s="631">
        <v>1075</v>
      </c>
      <c r="AA6394" s="316" t="str">
        <f t="shared" si="50"/>
        <v>INSERT INTO UPK.upk_k40.m_k60_buhin_no (data_id, buhin_no, created_date, created_tantou_id) VALUES (2365, '76452 6MA0A', GETDATE(), 999);</v>
      </c>
    </row>
    <row r="6395" spans="26:27">
      <c r="Z6395" s="631">
        <v>1076</v>
      </c>
      <c r="AA6395" s="316" t="str">
        <f t="shared" si="50"/>
        <v>INSERT INTO UPK.upk_k40.m_k60_buhin_no (data_id, buhin_no, created_date, created_tantou_id) VALUES (2366, '76452 6MT0A', GETDATE(), 999);</v>
      </c>
    </row>
    <row r="6396" spans="26:27">
      <c r="Z6396" s="631">
        <v>1077</v>
      </c>
      <c r="AA6396" s="316" t="str">
        <f t="shared" si="50"/>
        <v>INSERT INTO UPK.upk_k40.m_k60_buhin_no (data_id, buhin_no, created_date, created_tantou_id) VALUES (2367, '76453 6MT0A', GETDATE(), 999);</v>
      </c>
    </row>
    <row r="6397" spans="26:27">
      <c r="Z6397" s="631">
        <v>1078</v>
      </c>
      <c r="AA6397" s="316" t="str">
        <f t="shared" si="50"/>
        <v>INSERT INTO UPK.upk_k40.m_k60_buhin_no (data_id, buhin_no, created_date, created_tantou_id) VALUES (2368, '77662/3 6MR0A', GETDATE(), 999);</v>
      </c>
    </row>
    <row r="6398" spans="26:27">
      <c r="Z6398" s="631">
        <v>1079</v>
      </c>
      <c r="AA6398" s="316" t="str">
        <f t="shared" si="50"/>
        <v>INSERT INTO UPK.upk_k40.m_k60_buhin_no (data_id, buhin_no, created_date, created_tantou_id) VALUES (2369, '78142/3 6MA0A', GETDATE(), 999);</v>
      </c>
    </row>
    <row r="6399" spans="26:27">
      <c r="Z6399" s="631">
        <v>1080</v>
      </c>
      <c r="AA6399" s="316" t="str">
        <f t="shared" si="50"/>
        <v>INSERT INTO UPK.upk_k40.m_k60_buhin_no (data_id, buhin_no, created_date, created_tantou_id) VALUES (2370, '64182/3 6RA1A', GETDATE(), 999);</v>
      </c>
    </row>
    <row r="6400" spans="26:27">
      <c r="Z6400" s="631">
        <v>1081</v>
      </c>
      <c r="AA6400" s="316" t="str">
        <f t="shared" si="50"/>
        <v>INSERT INTO UPK.upk_k40.m_k60_buhin_no (data_id, buhin_no, created_date, created_tantou_id) VALUES (2371, '66322/3 6RA0A', GETDATE(), 999);</v>
      </c>
    </row>
    <row r="6401" spans="26:27">
      <c r="Z6401" s="631">
        <v>1082</v>
      </c>
      <c r="AA6401" s="316" t="str">
        <f t="shared" si="50"/>
        <v>INSERT INTO UPK.upk_k40.m_k60_buhin_no (data_id, buhin_no, created_date, created_tantou_id) VALUES (2372, '75112 6RA0A', GETDATE(), 999);</v>
      </c>
    </row>
    <row r="6402" spans="26:27">
      <c r="Z6402" s="631">
        <v>1083</v>
      </c>
      <c r="AA6402" s="316" t="str">
        <f t="shared" si="50"/>
        <v>INSERT INTO UPK.upk_k40.m_k60_buhin_no (data_id, buhin_no, created_date, created_tantou_id) VALUES (2373, '75113 6RA0A', GETDATE(), 999);</v>
      </c>
    </row>
    <row r="6403" spans="26:27">
      <c r="Z6403" s="631">
        <v>1084</v>
      </c>
      <c r="AA6403" s="316" t="str">
        <f t="shared" si="50"/>
        <v>INSERT INTO UPK.upk_k40.m_k60_buhin_no (data_id, buhin_no, created_date, created_tantou_id) VALUES (2374, '75692/3 6RA1A', GETDATE(), 999);</v>
      </c>
    </row>
    <row r="6404" spans="26:27">
      <c r="Z6404" s="631">
        <v>1085</v>
      </c>
      <c r="AA6404" s="316" t="str">
        <f t="shared" si="50"/>
        <v>INSERT INTO UPK.upk_k40.m_k60_buhin_no (data_id, buhin_no, created_date, created_tantou_id) VALUES (2375, '5253C B4800/B4700', GETDATE(), 999);</v>
      </c>
    </row>
    <row r="6405" spans="26:27">
      <c r="Z6405" s="631">
        <v>1086</v>
      </c>
      <c r="AA6405" s="316" t="str">
        <f t="shared" si="50"/>
        <v>INSERT INTO UPK.upk_k40.m_k60_buhin_no (data_id, buhin_no, created_date, created_tantou_id) VALUES (2376, '76452 6RA0A', GETDATE(), 999);</v>
      </c>
    </row>
    <row r="6406" spans="26:27">
      <c r="Z6406" s="631">
        <v>1087</v>
      </c>
      <c r="AA6406" s="316" t="str">
        <f t="shared" si="50"/>
        <v>INSERT INTO UPK.upk_k40.m_k60_buhin_no (data_id, buhin_no, created_date, created_tantou_id) VALUES (2377, '76453 6RA0A', GETDATE(), 999);</v>
      </c>
    </row>
    <row r="6407" spans="26:27">
      <c r="Z6407" s="631">
        <v>1088</v>
      </c>
      <c r="AA6407" s="316" t="str">
        <f t="shared" si="50"/>
        <v>INSERT INTO UPK.upk_k40.m_k60_buhin_no (data_id, buhin_no, created_date, created_tantou_id) VALUES (2378, '76482/3 6RA0A', GETDATE(), 999);</v>
      </c>
    </row>
    <row r="6408" spans="26:27">
      <c r="Z6408" s="631">
        <v>1089</v>
      </c>
      <c r="AA6408" s="316" t="str">
        <f t="shared" ref="AA6408:AA6471" si="51">$Y$5318&amp;AA5117&amp;", '"&amp;TRIM(AB5117)&amp;"', GETDATE(), 999);"</f>
        <v>INSERT INTO UPK.upk_k40.m_k60_buhin_no (data_id, buhin_no, created_date, created_tantou_id) VALUES (2379, '76482/3 6RA1A', GETDATE(), 999);</v>
      </c>
    </row>
    <row r="6409" spans="26:27">
      <c r="Z6409" s="631">
        <v>1090</v>
      </c>
      <c r="AA6409" s="316" t="str">
        <f t="shared" si="51"/>
        <v>INSERT INTO UPK.upk_k40.m_k60_buhin_no (data_id, buhin_no, created_date, created_tantou_id) VALUES (2380, '5253C A0800/A0700', GETDATE(), 999);</v>
      </c>
    </row>
    <row r="6410" spans="26:27">
      <c r="Z6410" s="631">
        <v>1091</v>
      </c>
      <c r="AA6410" s="316" t="str">
        <f t="shared" si="51"/>
        <v>INSERT INTO UPK.upk_k40.m_k60_buhin_no (data_id, buhin_no, created_date, created_tantou_id) VALUES (2381, '76764 6RA0A', GETDATE(), 999);</v>
      </c>
    </row>
    <row r="6411" spans="26:27">
      <c r="Z6411" s="631">
        <v>1092</v>
      </c>
      <c r="AA6411" s="316" t="str">
        <f t="shared" si="51"/>
        <v>INSERT INTO UPK.upk_k40.m_k60_buhin_no (data_id, buhin_no, created_date, created_tantou_id) VALUES (2382, '5228A 52200', GETDATE(), 999);</v>
      </c>
    </row>
    <row r="6412" spans="26:27">
      <c r="Z6412" s="631">
        <v>1093</v>
      </c>
      <c r="AA6412" s="316" t="str">
        <f t="shared" si="51"/>
        <v>INSERT INTO UPK.upk_k40.m_k60_buhin_no (data_id, buhin_no, created_date, created_tantou_id) VALUES (2383, '76765 6RA0A', GETDATE(), 999);</v>
      </c>
    </row>
    <row r="6413" spans="26:27">
      <c r="Z6413" s="631">
        <v>1094</v>
      </c>
      <c r="AA6413" s="316" t="str">
        <f t="shared" si="51"/>
        <v>INSERT INTO UPK.upk_k40.m_k60_buhin_no (data_id, buhin_no, created_date, created_tantou_id) VALUES (2384, '5228A 52100', GETDATE(), 999);</v>
      </c>
    </row>
    <row r="6414" spans="26:27">
      <c r="Z6414" s="631">
        <v>1095</v>
      </c>
      <c r="AA6414" s="316" t="str">
        <f t="shared" si="51"/>
        <v>INSERT INTO UPK.upk_k40.m_k60_buhin_no (data_id, buhin_no, created_date, created_tantou_id) VALUES (2385, '5253C D6100', GETDATE(), 999);</v>
      </c>
    </row>
    <row r="6415" spans="26:27">
      <c r="Z6415" s="631">
        <v>1096</v>
      </c>
      <c r="AA6415" s="316" t="str">
        <f t="shared" si="51"/>
        <v>INSERT INTO UPK.upk_k40.m_k60_buhin_no (data_id, buhin_no, created_date, created_tantou_id) VALUES (2386, '9450B 39500', GETDATE(), 999);</v>
      </c>
    </row>
    <row r="6416" spans="26:27">
      <c r="Z6416" s="631">
        <v>1097</v>
      </c>
      <c r="AA6416" s="316" t="str">
        <f t="shared" si="51"/>
        <v>INSERT INTO UPK.upk_k40.m_k60_buhin_no (data_id, buhin_no, created_date, created_tantou_id) VALUES (2387, '9450B 39400', GETDATE(), 999);</v>
      </c>
    </row>
    <row r="6417" spans="26:27">
      <c r="Z6417" s="631">
        <v>1098</v>
      </c>
      <c r="AA6417" s="316" t="str">
        <f t="shared" si="51"/>
        <v>INSERT INTO UPK.upk_k40.m_k60_buhin_no (data_id, buhin_no, created_date, created_tantou_id) VALUES (2388, '67112 JG00A', GETDATE(), 999);</v>
      </c>
    </row>
    <row r="6418" spans="26:27">
      <c r="Z6418" s="631">
        <v>1099</v>
      </c>
      <c r="AA6418" s="316" t="str">
        <f t="shared" si="51"/>
        <v>INSERT INTO UPK.upk_k40.m_k60_buhin_no (data_id, buhin_no, created_date, created_tantou_id) VALUES (2389, '67112 JG40A', GETDATE(), 999);</v>
      </c>
    </row>
    <row r="6419" spans="26:27">
      <c r="Z6419" s="631">
        <v>1100</v>
      </c>
      <c r="AA6419" s="316" t="str">
        <f t="shared" si="51"/>
        <v>INSERT INTO UPK.upk_k40.m_k60_buhin_no (data_id, buhin_no, created_date, created_tantou_id) VALUES (2390, '67112 JM00A', GETDATE(), 999);</v>
      </c>
    </row>
    <row r="6420" spans="26:27">
      <c r="Z6420" s="631">
        <v>1101</v>
      </c>
      <c r="AA6420" s="316" t="str">
        <f t="shared" si="51"/>
        <v>INSERT INTO UPK.upk_k40.m_k60_buhin_no (data_id, buhin_no, created_date, created_tantou_id) VALUES (2391, '756R2/3 JG00A', GETDATE(), 999);</v>
      </c>
    </row>
    <row r="6421" spans="26:27">
      <c r="Z6421" s="631">
        <v>1102</v>
      </c>
      <c r="AA6421" s="316" t="str">
        <f t="shared" si="51"/>
        <v>INSERT INTO UPK.upk_k40.m_k60_buhin_no (data_id, buhin_no, created_date, created_tantou_id) VALUES (2392, '76632 JM00A', GETDATE(), 999);</v>
      </c>
    </row>
    <row r="6422" spans="26:27">
      <c r="Z6422" s="631">
        <v>1103</v>
      </c>
      <c r="AA6422" s="316" t="str">
        <f t="shared" si="51"/>
        <v>INSERT INTO UPK.upk_k40.m_k60_buhin_no (data_id, buhin_no, created_date, created_tantou_id) VALUES (2393, '76633 JM00A', GETDATE(), 999);</v>
      </c>
    </row>
    <row r="6423" spans="26:27">
      <c r="Z6423" s="631">
        <v>1104</v>
      </c>
      <c r="AA6423" s="316" t="str">
        <f t="shared" si="51"/>
        <v>INSERT INTO UPK.upk_k40.m_k60_buhin_no (data_id, buhin_no, created_date, created_tantou_id) VALUES (2394, '75174 JG00A', GETDATE(), 999);</v>
      </c>
    </row>
    <row r="6424" spans="26:27">
      <c r="Z6424" s="631">
        <v>1105</v>
      </c>
      <c r="AA6424" s="316" t="str">
        <f t="shared" si="51"/>
        <v>INSERT INTO UPK.upk_k40.m_k60_buhin_no (data_id, buhin_no, created_date, created_tantou_id) VALUES (2395, '75174 JG00A-K', GETDATE(), 999);</v>
      </c>
    </row>
    <row r="6425" spans="26:27">
      <c r="Z6425" s="631">
        <v>1106</v>
      </c>
      <c r="AA6425" s="316" t="str">
        <f t="shared" si="51"/>
        <v>INSERT INTO UPK.upk_k40.m_k60_buhin_no (data_id, buhin_no, created_date, created_tantou_id) VALUES (2396, '75152/3 JG00A-K', GETDATE(), 999);</v>
      </c>
    </row>
    <row r="6426" spans="26:27">
      <c r="Z6426" s="631">
        <v>1107</v>
      </c>
      <c r="AA6426" s="316" t="str">
        <f t="shared" si="51"/>
        <v>INSERT INTO UPK.upk_k40.m_k60_buhin_no (data_id, buhin_no, created_date, created_tantou_id) VALUES (2397, '75636 1VX0A', GETDATE(), 999);</v>
      </c>
    </row>
    <row r="6427" spans="26:27">
      <c r="Z6427" s="631">
        <v>1108</v>
      </c>
      <c r="AA6427" s="316" t="str">
        <f t="shared" si="51"/>
        <v>INSERT INTO UPK.upk_k40.m_k60_buhin_no (data_id, buhin_no, created_date, created_tantou_id) VALUES (2398, '75636 1VX0A-G', GETDATE(), 999);</v>
      </c>
    </row>
    <row r="6428" spans="26:27">
      <c r="Z6428" s="631">
        <v>1109</v>
      </c>
      <c r="AA6428" s="316" t="str">
        <f t="shared" si="51"/>
        <v>INSERT INTO UPK.upk_k40.m_k60_buhin_no (data_id, buhin_no, created_date, created_tantou_id) VALUES (2399, '75636 6MA0B', GETDATE(), 999);</v>
      </c>
    </row>
    <row r="6429" spans="26:27">
      <c r="Z6429" s="631">
        <v>1110</v>
      </c>
      <c r="AA6429" s="316" t="str">
        <f t="shared" si="51"/>
        <v>INSERT INTO UPK.upk_k40.m_k60_buhin_no (data_id, buhin_no, created_date, created_tantou_id) VALUES (2400, '75658/9 JG00A', GETDATE(), 999);</v>
      </c>
    </row>
    <row r="6430" spans="26:27">
      <c r="Z6430" s="631">
        <v>1111</v>
      </c>
      <c r="AA6430" s="316" t="str">
        <f t="shared" si="51"/>
        <v>INSERT INTO UPK.upk_k40.m_k60_buhin_no (data_id, buhin_no, created_date, created_tantou_id) VALUES (2401, '75196 JN20A', GETDATE(), 999);</v>
      </c>
    </row>
    <row r="6431" spans="26:27">
      <c r="Z6431" s="631">
        <v>1112</v>
      </c>
      <c r="AA6431" s="316" t="str">
        <f t="shared" si="51"/>
        <v>INSERT INTO UPK.upk_k40.m_k60_buhin_no (data_id, buhin_no, created_date, created_tantou_id) VALUES (2402, '75172 JN20A', GETDATE(), 999);</v>
      </c>
    </row>
    <row r="6432" spans="26:27">
      <c r="Z6432" s="631">
        <v>1113</v>
      </c>
      <c r="AA6432" s="316" t="str">
        <f t="shared" si="51"/>
        <v>INSERT INTO UPK.upk_k40.m_k60_buhin_no (data_id, buhin_no, created_date, created_tantou_id) VALUES (2403, '75173 JN20A', GETDATE(), 999);</v>
      </c>
    </row>
    <row r="6433" spans="26:27">
      <c r="Z6433" s="631">
        <v>1114</v>
      </c>
      <c r="AA6433" s="316" t="str">
        <f t="shared" si="51"/>
        <v>INSERT INTO UPK.upk_k40.m_k60_buhin_no (data_id, buhin_no, created_date, created_tantou_id) VALUES (2404, '75312 3NU0A', GETDATE(), 999);</v>
      </c>
    </row>
    <row r="6434" spans="26:27">
      <c r="Z6434" s="631">
        <v>1115</v>
      </c>
      <c r="AA6434" s="316" t="str">
        <f t="shared" si="51"/>
        <v>INSERT INTO UPK.upk_k40.m_k60_buhin_no (data_id, buhin_no, created_date, created_tantou_id) VALUES (2405, '75512 JN20A', GETDATE(), 999);</v>
      </c>
    </row>
    <row r="6435" spans="26:27">
      <c r="Z6435" s="631">
        <v>1116</v>
      </c>
      <c r="AA6435" s="316" t="str">
        <f t="shared" si="51"/>
        <v>INSERT INTO UPK.upk_k40.m_k60_buhin_no (data_id, buhin_no, created_date, created_tantou_id) VALUES (2406, '75512 3NU0A', GETDATE(), 999);</v>
      </c>
    </row>
    <row r="6436" spans="26:27">
      <c r="Z6436" s="631">
        <v>1117</v>
      </c>
      <c r="AA6436" s="316" t="str">
        <f t="shared" si="51"/>
        <v>INSERT INTO UPK.upk_k40.m_k60_buhin_no (data_id, buhin_no, created_date, created_tantou_id) VALUES (2407, '75513 JN20A', GETDATE(), 999);</v>
      </c>
    </row>
    <row r="6437" spans="26:27">
      <c r="Z6437" s="631">
        <v>1118</v>
      </c>
      <c r="AA6437" s="316" t="str">
        <f t="shared" si="51"/>
        <v>INSERT INTO UPK.upk_k40.m_k60_buhin_no (data_id, buhin_no, created_date, created_tantou_id) VALUES (2408, '75513 3NU0A', GETDATE(), 999);</v>
      </c>
    </row>
    <row r="6438" spans="26:27">
      <c r="Z6438" s="631">
        <v>1119</v>
      </c>
      <c r="AA6438" s="316" t="str">
        <f t="shared" si="51"/>
        <v>INSERT INTO UPK.upk_k40.m_k60_buhin_no (data_id, buhin_no, created_date, created_tantou_id) VALUES (2409, '76532 JN20A', GETDATE(), 999);</v>
      </c>
    </row>
    <row r="6439" spans="26:27">
      <c r="Z6439" s="631">
        <v>1120</v>
      </c>
      <c r="AA6439" s="316" t="str">
        <f t="shared" si="51"/>
        <v>INSERT INTO UPK.upk_k40.m_k60_buhin_no (data_id, buhin_no, created_date, created_tantou_id) VALUES (2410, '76533 JN20A', GETDATE(), 999);</v>
      </c>
    </row>
    <row r="6440" spans="26:27">
      <c r="Z6440" s="631">
        <v>1121</v>
      </c>
      <c r="AA6440" s="316" t="str">
        <f t="shared" si="51"/>
        <v>INSERT INTO UPK.upk_k40.m_k60_buhin_no (data_id, buhin_no, created_date, created_tantou_id) VALUES (2411, '76742/3 JN20A', GETDATE(), 999);</v>
      </c>
    </row>
    <row r="6441" spans="26:27">
      <c r="Z6441" s="631">
        <v>1122</v>
      </c>
      <c r="AA6441" s="316" t="str">
        <f t="shared" si="51"/>
        <v>INSERT INTO UPK.upk_k40.m_k60_buhin_no (data_id, buhin_no, created_date, created_tantou_id) VALUES (2412, '76752 JN20A', GETDATE(), 999);</v>
      </c>
    </row>
    <row r="6442" spans="26:27">
      <c r="Z6442" s="631">
        <v>1123</v>
      </c>
      <c r="AA6442" s="316" t="str">
        <f t="shared" si="51"/>
        <v>INSERT INTO UPK.upk_k40.m_k60_buhin_no (data_id, buhin_no, created_date, created_tantou_id) VALUES (2413, '79112 JN20A', GETDATE(), 999);</v>
      </c>
    </row>
    <row r="6443" spans="26:27">
      <c r="Z6443" s="631">
        <v>1124</v>
      </c>
      <c r="AA6443" s="316" t="str">
        <f t="shared" si="51"/>
        <v>INSERT INTO UPK.upk_k40.m_k60_buhin_no (data_id, buhin_no, created_date, created_tantou_id) VALUES (2414, '79112 JN90A', GETDATE(), 999);</v>
      </c>
    </row>
    <row r="6444" spans="26:27">
      <c r="Z6444" s="631">
        <v>1125</v>
      </c>
      <c r="AA6444" s="316" t="str">
        <f t="shared" si="51"/>
        <v>INSERT INTO UPK.upk_k40.m_k60_buhin_no (data_id, buhin_no, created_date, created_tantou_id) VALUES (2415, '79113 JN20A', GETDATE(), 999);</v>
      </c>
    </row>
    <row r="6445" spans="26:27">
      <c r="Z6445" s="631">
        <v>1126</v>
      </c>
      <c r="AA6445" s="316" t="str">
        <f t="shared" si="51"/>
        <v>INSERT INTO UPK.upk_k40.m_k60_buhin_no (data_id, buhin_no, created_date, created_tantou_id) VALUES (2416, '74542 1LA0B', GETDATE(), 999);</v>
      </c>
    </row>
    <row r="6446" spans="26:27">
      <c r="Z6446" s="631">
        <v>1127</v>
      </c>
      <c r="AA6446" s="316" t="str">
        <f t="shared" si="51"/>
        <v>INSERT INTO UPK.upk_k40.m_k60_buhin_no (data_id, buhin_no, created_date, created_tantou_id) VALUES (2417, '76426 1LA0A', GETDATE(), 999);</v>
      </c>
    </row>
    <row r="6447" spans="26:27">
      <c r="Z6447" s="631">
        <v>1128</v>
      </c>
      <c r="AA6447" s="316" t="str">
        <f t="shared" si="51"/>
        <v>INSERT INTO UPK.upk_k40.m_k60_buhin_no (data_id, buhin_no, created_date, created_tantou_id) VALUES (2418, '76427 1LA0A', GETDATE(), 999);</v>
      </c>
    </row>
    <row r="6448" spans="26:27">
      <c r="Z6448" s="631">
        <v>1129</v>
      </c>
      <c r="AA6448" s="316" t="str">
        <f t="shared" si="51"/>
        <v>INSERT INTO UPK.upk_k40.m_k60_buhin_no (data_id, buhin_no, created_date, created_tantou_id) VALUES (2419, '76452 1LA0A', GETDATE(), 999);</v>
      </c>
    </row>
    <row r="6449" spans="26:27">
      <c r="Z6449" s="631">
        <v>1130</v>
      </c>
      <c r="AA6449" s="316" t="str">
        <f t="shared" si="51"/>
        <v>INSERT INTO UPK.upk_k40.m_k60_buhin_no (data_id, buhin_no, created_date, created_tantou_id) VALUES (2420, '76453 1LA0A', GETDATE(), 999);</v>
      </c>
    </row>
    <row r="6450" spans="26:27">
      <c r="Z6450" s="631">
        <v>1131</v>
      </c>
      <c r="AA6450" s="316" t="str">
        <f t="shared" si="51"/>
        <v>INSERT INTO UPK.upk_k40.m_k60_buhin_no (data_id, buhin_no, created_date, created_tantou_id) VALUES (2421, '764B4/5 1LA0A', GETDATE(), 999);</v>
      </c>
    </row>
    <row r="6451" spans="26:27">
      <c r="Z6451" s="631">
        <v>1132</v>
      </c>
      <c r="AA6451" s="316" t="str">
        <f t="shared" si="51"/>
        <v>INSERT INTO UPK.upk_k40.m_k60_buhin_no (data_id, buhin_no, created_date, created_tantou_id) VALUES (2422, '764B4/5 1LB0A', GETDATE(), 999);</v>
      </c>
    </row>
    <row r="6452" spans="26:27">
      <c r="Z6452" s="631">
        <v>1133</v>
      </c>
      <c r="AA6452" s="316" t="str">
        <f t="shared" si="51"/>
        <v>INSERT INTO UPK.upk_k40.m_k60_buhin_no (data_id, buhin_no, created_date, created_tantou_id) VALUES (2423, '85034/5 1LA0A01', GETDATE(), 999);</v>
      </c>
    </row>
    <row r="6453" spans="26:27">
      <c r="Z6453" s="631">
        <v>1134</v>
      </c>
      <c r="AA6453" s="316" t="str">
        <f t="shared" si="51"/>
        <v>INSERT INTO UPK.upk_k40.m_k60_buhin_no (data_id, buhin_no, created_date, created_tantou_id) VALUES (2424, '85034/5 1LA0A02', GETDATE(), 999);</v>
      </c>
    </row>
    <row r="6454" spans="26:27">
      <c r="Z6454" s="631">
        <v>1135</v>
      </c>
      <c r="AA6454" s="316" t="str">
        <f t="shared" si="51"/>
        <v>INSERT INTO UPK.upk_k40.m_k60_buhin_no (data_id, buhin_no, created_date, created_tantou_id) VALUES (2425, '74516 1JA0A', GETDATE(), 999);</v>
      </c>
    </row>
    <row r="6455" spans="26:27">
      <c r="Z6455" s="631">
        <v>1136</v>
      </c>
      <c r="AA6455" s="316" t="str">
        <f t="shared" si="51"/>
        <v>INSERT INTO UPK.upk_k40.m_k60_buhin_no (data_id, buhin_no, created_date, created_tantou_id) VALUES (2426, '74516 1JB0A', GETDATE(), 999);</v>
      </c>
    </row>
    <row r="6456" spans="26:27">
      <c r="Z6456" s="631">
        <v>1137</v>
      </c>
      <c r="AA6456" s="316" t="str">
        <f t="shared" si="51"/>
        <v>INSERT INTO UPK.upk_k40.m_k60_buhin_no (data_id, buhin_no, created_date, created_tantou_id) VALUES (2427, '74517 1JA0A', GETDATE(), 999);</v>
      </c>
    </row>
    <row r="6457" spans="26:27">
      <c r="Z6457" s="631">
        <v>1138</v>
      </c>
      <c r="AA6457" s="316" t="str">
        <f t="shared" si="51"/>
        <v>INSERT INTO UPK.upk_k40.m_k60_buhin_no (data_id, buhin_no, created_date, created_tantou_id) VALUES (2428, '74517 1JB0A', GETDATE(), 999);</v>
      </c>
    </row>
    <row r="6458" spans="26:27">
      <c r="Z6458" s="631">
        <v>1139</v>
      </c>
      <c r="AA6458" s="316" t="str">
        <f t="shared" si="51"/>
        <v>INSERT INTO UPK.upk_k40.m_k60_buhin_no (data_id, buhin_no, created_date, created_tantou_id) VALUES (2429, '74532/3 1JA1A', GETDATE(), 999);</v>
      </c>
    </row>
    <row r="6459" spans="26:27">
      <c r="Z6459" s="631">
        <v>1140</v>
      </c>
      <c r="AA6459" s="316" t="str">
        <f t="shared" si="51"/>
        <v>INSERT INTO UPK.upk_k40.m_k60_buhin_no (data_id, buhin_no, created_date, created_tantou_id) VALUES (2430, '76532/3 6AX0A', GETDATE(), 999);</v>
      </c>
    </row>
    <row r="6460" spans="26:27">
      <c r="Z6460" s="631">
        <v>1141</v>
      </c>
      <c r="AA6460" s="316" t="str">
        <f t="shared" si="51"/>
        <v>INSERT INTO UPK.upk_k40.m_k60_buhin_no (data_id, buhin_no, created_date, created_tantou_id) VALUES (2431, '67408/9 1JA0A', GETDATE(), 999);</v>
      </c>
    </row>
    <row r="6461" spans="26:27">
      <c r="Z6461" s="631">
        <v>1142</v>
      </c>
      <c r="AA6461" s="316" t="str">
        <f t="shared" si="51"/>
        <v>INSERT INTO UPK.upk_k40.m_k60_buhin_no (data_id, buhin_no, created_date, created_tantou_id) VALUES (2432, '67408/9 1JB0A', GETDATE(), 999);</v>
      </c>
    </row>
    <row r="6462" spans="26:27">
      <c r="Z6462" s="631">
        <v>1143</v>
      </c>
      <c r="AA6462" s="316" t="str">
        <f t="shared" si="51"/>
        <v>INSERT INTO UPK.upk_k40.m_k60_buhin_no (data_id, buhin_no, created_date, created_tantou_id) VALUES (2433, '75182 1JB0A', GETDATE(), 999);</v>
      </c>
    </row>
    <row r="6463" spans="26:27">
      <c r="Z6463" s="631">
        <v>1144</v>
      </c>
      <c r="AA6463" s="316" t="str">
        <f t="shared" si="51"/>
        <v>INSERT INTO UPK.upk_k40.m_k60_buhin_no (data_id, buhin_no, created_date, created_tantou_id) VALUES (2434, '75183 1JB0A', GETDATE(), 999);</v>
      </c>
    </row>
    <row r="6464" spans="26:27">
      <c r="Z6464" s="631">
        <v>1145</v>
      </c>
      <c r="AA6464" s="316" t="str">
        <f t="shared" si="51"/>
        <v>INSERT INTO UPK.upk_k40.m_k60_buhin_no (data_id, buhin_no, created_date, created_tantou_id) VALUES (2435, '75518/9 1JA0A', GETDATE(), 999);</v>
      </c>
    </row>
    <row r="6465" spans="26:27">
      <c r="Z6465" s="631">
        <v>1146</v>
      </c>
      <c r="AA6465" s="316" t="str">
        <f t="shared" si="51"/>
        <v>INSERT INTO UPK.upk_k40.m_k60_buhin_no (data_id, buhin_no, created_date, created_tantou_id) VALUES (2436, '75528/9 1JA0A', GETDATE(), 999);</v>
      </c>
    </row>
    <row r="6466" spans="26:27">
      <c r="Z6466" s="631">
        <v>1147</v>
      </c>
      <c r="AA6466" s="316" t="str">
        <f t="shared" si="51"/>
        <v>INSERT INTO UPK.upk_k40.m_k60_buhin_no (data_id, buhin_no, created_date, created_tantou_id) VALUES (2437, '764B8 1JB0A', GETDATE(), 999);</v>
      </c>
    </row>
    <row r="6467" spans="26:27">
      <c r="Z6467" s="631">
        <v>1148</v>
      </c>
      <c r="AA6467" s="316" t="str">
        <f t="shared" si="51"/>
        <v>INSERT INTO UPK.upk_k40.m_k60_buhin_no (data_id, buhin_no, created_date, created_tantou_id) VALUES (2438, '764B9 1JB0A', GETDATE(), 999);</v>
      </c>
    </row>
    <row r="6468" spans="26:27">
      <c r="Z6468" s="631">
        <v>1149</v>
      </c>
      <c r="AA6468" s="316" t="str">
        <f t="shared" si="51"/>
        <v>INSERT INTO UPK.upk_k40.m_k60_buhin_no (data_id, buhin_no, created_date, created_tantou_id) VALUES (2439, '64182/3 1AA0A', GETDATE(), 999);</v>
      </c>
    </row>
    <row r="6469" spans="26:27">
      <c r="Z6469" s="631">
        <v>1150</v>
      </c>
      <c r="AA6469" s="316" t="str">
        <f t="shared" si="51"/>
        <v>INSERT INTO UPK.upk_k40.m_k60_buhin_no (data_id, buhin_no, created_date, created_tantou_id) VALUES (2440, '75632 1AA0A01', GETDATE(), 999);</v>
      </c>
    </row>
    <row r="6470" spans="26:27">
      <c r="Z6470" s="631">
        <v>1151</v>
      </c>
      <c r="AA6470" s="316" t="str">
        <f t="shared" si="51"/>
        <v>INSERT INTO UPK.upk_k40.m_k60_buhin_no (data_id, buhin_no, created_date, created_tantou_id) VALUES (2441, '76456/7 1AC0A', GETDATE(), 999);</v>
      </c>
    </row>
    <row r="6471" spans="26:27">
      <c r="Z6471" s="631">
        <v>1152</v>
      </c>
      <c r="AA6471" s="316" t="str">
        <f t="shared" si="51"/>
        <v>INSERT INTO UPK.upk_k40.m_k60_buhin_no (data_id, buhin_no, created_date, created_tantou_id) VALUES (2442, '76452 1GR0A', GETDATE(), 999);</v>
      </c>
    </row>
    <row r="6472" spans="26:27">
      <c r="Z6472" s="631">
        <v>1153</v>
      </c>
      <c r="AA6472" s="316" t="str">
        <f t="shared" ref="AA6472:AA6535" si="52">$Y$5318&amp;AA5181&amp;", '"&amp;TRIM(AB5181)&amp;"', GETDATE(), 999);"</f>
        <v>INSERT INTO UPK.upk_k40.m_k60_buhin_no (data_id, buhin_no, created_date, created_tantou_id) VALUES (2443, '76453 1GR0A', GETDATE(), 999);</v>
      </c>
    </row>
    <row r="6473" spans="26:27">
      <c r="Z6473" s="631">
        <v>1154</v>
      </c>
      <c r="AA6473" s="316" t="str">
        <f t="shared" si="52"/>
        <v>INSERT INTO UPK.upk_k40.m_k60_buhin_no (data_id, buhin_no, created_date, created_tantou_id) VALUES (2444, '17205 1VA0A', GETDATE(), 999);</v>
      </c>
    </row>
    <row r="6474" spans="26:27">
      <c r="Z6474" s="631">
        <v>1155</v>
      </c>
      <c r="AA6474" s="316" t="str">
        <f t="shared" si="52"/>
        <v>INSERT INTO UPK.upk_k40.m_k60_buhin_no (data_id, buhin_no, created_date, created_tantou_id) VALUES (2445, '17205 5TA0A', GETDATE(), 999);</v>
      </c>
    </row>
    <row r="6475" spans="26:27">
      <c r="Z6475" s="631">
        <v>1156</v>
      </c>
      <c r="AA6475" s="316" t="str">
        <f t="shared" si="52"/>
        <v>INSERT INTO UPK.upk_k40.m_k60_buhin_no (data_id, buhin_no, created_date, created_tantou_id) VALUES (2446, '17206 CY00A', GETDATE(), 999);</v>
      </c>
    </row>
    <row r="6476" spans="26:27">
      <c r="Z6476" s="631">
        <v>1157</v>
      </c>
      <c r="AA6476" s="316" t="str">
        <f t="shared" si="52"/>
        <v>INSERT INTO UPK.upk_k40.m_k60_buhin_no (data_id, buhin_no, created_date, created_tantou_id) VALUES (2447, '17205 1VB0A', GETDATE(), 999);</v>
      </c>
    </row>
    <row r="6477" spans="26:27">
      <c r="Z6477" s="631">
        <v>1158</v>
      </c>
      <c r="AA6477" s="316" t="str">
        <f t="shared" si="52"/>
        <v>INSERT INTO UPK.upk_k40.m_k60_buhin_no (data_id, buhin_no, created_date, created_tantou_id) VALUES (2448, '17206 CY10A', GETDATE(), 999);</v>
      </c>
    </row>
    <row r="6478" spans="26:27">
      <c r="Z6478" s="631">
        <v>1159</v>
      </c>
      <c r="AA6478" s="316" t="str">
        <f t="shared" si="52"/>
        <v>INSERT INTO UPK.upk_k40.m_k60_buhin_no (data_id, buhin_no, created_date, created_tantou_id) VALUES (2449, '76584/5 1VA0A', GETDATE(), 999);</v>
      </c>
    </row>
    <row r="6479" spans="26:27">
      <c r="Z6479" s="631">
        <v>1160</v>
      </c>
      <c r="AA6479" s="316" t="str">
        <f t="shared" si="52"/>
        <v>INSERT INTO UPK.upk_k40.m_k60_buhin_no (data_id, buhin_no, created_date, created_tantou_id) VALUES (2450, '76516 1VA0A', GETDATE(), 999);</v>
      </c>
    </row>
    <row r="6480" spans="26:27">
      <c r="Z6480" s="631">
        <v>1161</v>
      </c>
      <c r="AA6480" s="316" t="str">
        <f t="shared" si="52"/>
        <v>INSERT INTO UPK.upk_k40.m_k60_buhin_no (data_id, buhin_no, created_date, created_tantou_id) VALUES (2451, '76517 1VA0A', GETDATE(), 999);</v>
      </c>
    </row>
    <row r="6481" spans="26:27">
      <c r="Z6481" s="631">
        <v>1162</v>
      </c>
      <c r="AA6481" s="316" t="str">
        <f t="shared" si="52"/>
        <v>INSERT INTO UPK.upk_k40.m_k60_buhin_no (data_id, buhin_no, created_date, created_tantou_id) VALUES (2452, '74558 5TA0A', GETDATE(), 999);</v>
      </c>
    </row>
    <row r="6482" spans="26:27">
      <c r="Z6482" s="631">
        <v>1163</v>
      </c>
      <c r="AA6482" s="316" t="str">
        <f t="shared" si="52"/>
        <v>INSERT INTO UPK.upk_k40.m_k60_buhin_no (data_id, buhin_no, created_date, created_tantou_id) VALUES (2453, '74559 5TA0A', GETDATE(), 999);</v>
      </c>
    </row>
    <row r="6483" spans="26:27">
      <c r="Z6483" s="631">
        <v>1164</v>
      </c>
      <c r="AA6483" s="316" t="str">
        <f t="shared" si="52"/>
        <v>INSERT INTO UPK.upk_k40.m_k60_buhin_no (data_id, buhin_no, created_date, created_tantou_id) VALUES (2454, '75522/3 5TA0A', GETDATE(), 999);</v>
      </c>
    </row>
    <row r="6484" spans="26:27">
      <c r="Z6484" s="631">
        <v>1165</v>
      </c>
      <c r="AA6484" s="316" t="str">
        <f t="shared" si="52"/>
        <v>INSERT INTO UPK.upk_k40.m_k60_buhin_no (data_id, buhin_no, created_date, created_tantou_id) VALUES (2455, '75112 5YJ0A', GETDATE(), 999);</v>
      </c>
    </row>
    <row r="6485" spans="26:27">
      <c r="Z6485" s="631">
        <v>1166</v>
      </c>
      <c r="AA6485" s="316" t="str">
        <f t="shared" si="52"/>
        <v>INSERT INTO UPK.upk_k40.m_k60_buhin_no (data_id, buhin_no, created_date, created_tantou_id) VALUES (2456, '75113 5YJ0A', GETDATE(), 999);</v>
      </c>
    </row>
    <row r="6486" spans="26:27">
      <c r="Z6486" s="631">
        <v>1167</v>
      </c>
      <c r="AA6486" s="316" t="str">
        <f t="shared" si="52"/>
        <v>INSERT INTO UPK.upk_k40.m_k60_buhin_no (data_id, buhin_no, created_date, created_tantou_id) VALUES (2457, '74554 3XA0A', GETDATE(), 999);</v>
      </c>
    </row>
    <row r="6487" spans="26:27">
      <c r="Z6487" s="631">
        <v>1168</v>
      </c>
      <c r="AA6487" s="316" t="str">
        <f t="shared" si="52"/>
        <v>INSERT INTO UPK.upk_k40.m_k60_buhin_no (data_id, buhin_no, created_date, created_tantou_id) VALUES (2458, '74554 3XA0B', GETDATE(), 999);</v>
      </c>
    </row>
    <row r="6488" spans="26:27">
      <c r="Z6488" s="631">
        <v>1169</v>
      </c>
      <c r="AA6488" s="316" t="str">
        <f t="shared" si="52"/>
        <v>INSERT INTO UPK.upk_k40.m_k60_buhin_no (data_id, buhin_no, created_date, created_tantou_id) VALUES (2459, '74554 3XR0A', GETDATE(), 999);</v>
      </c>
    </row>
    <row r="6489" spans="26:27">
      <c r="Z6489" s="631">
        <v>1170</v>
      </c>
      <c r="AA6489" s="316" t="str">
        <f t="shared" si="52"/>
        <v>INSERT INTO UPK.upk_k40.m_k60_buhin_no (data_id, buhin_no, created_date, created_tantou_id) VALUES (2460, '74282 3XA0AUF', GETDATE(), 999);</v>
      </c>
    </row>
    <row r="6490" spans="26:27">
      <c r="Z6490" s="631">
        <v>1171</v>
      </c>
      <c r="AA6490" s="316" t="str">
        <f t="shared" si="52"/>
        <v>INSERT INTO UPK.upk_k40.m_k60_buhin_no (data_id, buhin_no, created_date, created_tantou_id) VALUES (2461, '74282 3XE0AUF', GETDATE(), 999);</v>
      </c>
    </row>
    <row r="6491" spans="26:27">
      <c r="Z6491" s="631">
        <v>1172</v>
      </c>
      <c r="AA6491" s="316" t="str">
        <f t="shared" si="52"/>
        <v>INSERT INTO UPK.upk_k40.m_k60_buhin_no (data_id, buhin_no, created_date, created_tantou_id) VALUES (2462, '74282 5YJ0A', GETDATE(), 999);</v>
      </c>
    </row>
    <row r="6492" spans="26:27">
      <c r="Z6492" s="631">
        <v>1173</v>
      </c>
      <c r="AA6492" s="316" t="str">
        <f t="shared" si="52"/>
        <v>INSERT INTO UPK.upk_k40.m_k60_buhin_no (data_id, buhin_no, created_date, created_tantou_id) VALUES (2463, '74282 5YJ0B', GETDATE(), 999);</v>
      </c>
    </row>
    <row r="6493" spans="26:27">
      <c r="Z6493" s="631">
        <v>1174</v>
      </c>
      <c r="AA6493" s="316" t="str">
        <f t="shared" si="52"/>
        <v>INSERT INTO UPK.upk_k40.m_k60_buhin_no (data_id, buhin_no, created_date, created_tantou_id) VALUES (2464, '74282 5YJ0D', GETDATE(), 999);</v>
      </c>
    </row>
    <row r="6494" spans="26:27">
      <c r="Z6494" s="631">
        <v>1175</v>
      </c>
      <c r="AA6494" s="316" t="str">
        <f t="shared" si="52"/>
        <v>INSERT INTO UPK.upk_k40.m_k60_buhin_no (data_id, buhin_no, created_date, created_tantou_id) VALUES (2465, '74332/3 3VA0A', GETDATE(), 999);</v>
      </c>
    </row>
    <row r="6495" spans="26:27">
      <c r="Z6495" s="631">
        <v>1176</v>
      </c>
      <c r="AA6495" s="316" t="str">
        <f t="shared" si="52"/>
        <v>INSERT INTO UPK.upk_k40.m_k60_buhin_no (data_id, buhin_no, created_date, created_tantou_id) VALUES (2466, '76232 3VA0A', GETDATE(), 999);</v>
      </c>
    </row>
    <row r="6496" spans="26:27">
      <c r="Z6496" s="631">
        <v>1177</v>
      </c>
      <c r="AA6496" s="316" t="str">
        <f t="shared" si="52"/>
        <v>INSERT INTO UPK.upk_k40.m_k60_buhin_no (data_id, buhin_no, created_date, created_tantou_id) VALUES (2467, '76233 3VA0A', GETDATE(), 999);</v>
      </c>
    </row>
    <row r="6497" spans="26:27">
      <c r="Z6497" s="631">
        <v>1178</v>
      </c>
      <c r="AA6497" s="316" t="str">
        <f t="shared" si="52"/>
        <v>INSERT INTO UPK.upk_k40.m_k60_buhin_no (data_id, buhin_no, created_date, created_tantou_id) VALUES (2468, '76340/1 3VA0A', GETDATE(), 999);</v>
      </c>
    </row>
    <row r="6498" spans="26:27">
      <c r="Z6498" s="631">
        <v>1179</v>
      </c>
      <c r="AA6498" s="316" t="str">
        <f t="shared" si="52"/>
        <v>INSERT INTO UPK.upk_k40.m_k60_buhin_no (data_id, buhin_no, created_date, created_tantou_id) VALUES (2469, '76572 3VA0A', GETDATE(), 999);</v>
      </c>
    </row>
    <row r="6499" spans="26:27">
      <c r="Z6499" s="631">
        <v>1180</v>
      </c>
      <c r="AA6499" s="316" t="str">
        <f t="shared" si="52"/>
        <v>INSERT INTO UPK.upk_k40.m_k60_buhin_no (data_id, buhin_no, created_date, created_tantou_id) VALUES (2470, '76573 3VA0A', GETDATE(), 999);</v>
      </c>
    </row>
    <row r="6500" spans="26:27">
      <c r="Z6500" s="631">
        <v>1181</v>
      </c>
      <c r="AA6500" s="316" t="str">
        <f t="shared" si="52"/>
        <v>INSERT INTO UPK.upk_k40.m_k60_buhin_no (data_id, buhin_no, created_date, created_tantou_id) VALUES (2471, '76516/7 3VA0A', GETDATE(), 999);</v>
      </c>
    </row>
    <row r="6501" spans="26:27">
      <c r="Z6501" s="631">
        <v>1182</v>
      </c>
      <c r="AA6501" s="316" t="str">
        <f t="shared" si="52"/>
        <v>INSERT INTO UPK.upk_k40.m_k60_buhin_no (data_id, buhin_no, created_date, created_tantou_id) VALUES (2472, '76634/5 3VA0A', GETDATE(), 999);</v>
      </c>
    </row>
    <row r="6502" spans="26:27">
      <c r="Z6502" s="631">
        <v>1183</v>
      </c>
      <c r="AA6502" s="316" t="str">
        <f t="shared" si="52"/>
        <v>INSERT INTO UPK.upk_k40.m_k60_buhin_no (data_id, buhin_no, created_date, created_tantou_id) VALUES (2473, '79142 3VA0A', GETDATE(), 999);</v>
      </c>
    </row>
    <row r="6503" spans="26:27">
      <c r="Z6503" s="631">
        <v>1184</v>
      </c>
      <c r="AA6503" s="316" t="str">
        <f t="shared" si="52"/>
        <v>INSERT INTO UPK.upk_k40.m_k60_buhin_no (data_id, buhin_no, created_date, created_tantou_id) VALUES (2474, '67112 4CB0A', GETDATE(), 999);</v>
      </c>
    </row>
    <row r="6504" spans="26:27">
      <c r="Z6504" s="631">
        <v>1185</v>
      </c>
      <c r="AA6504" s="316" t="str">
        <f t="shared" si="52"/>
        <v>INSERT INTO UPK.upk_k40.m_k60_buhin_no (data_id, buhin_no, created_date, created_tantou_id) VALUES (2475, '67112 4CC0A', GETDATE(), 999);</v>
      </c>
    </row>
    <row r="6505" spans="26:27">
      <c r="Z6505" s="631">
        <v>1186</v>
      </c>
      <c r="AA6505" s="316" t="str">
        <f t="shared" si="52"/>
        <v>INSERT INTO UPK.upk_k40.m_k60_buhin_no (data_id, buhin_no, created_date, created_tantou_id) VALUES (2476, '75262/3 4CB5A', GETDATE(), 999);</v>
      </c>
    </row>
    <row r="6506" spans="26:27">
      <c r="Z6506" s="631">
        <v>1187</v>
      </c>
      <c r="AA6506" s="316" t="str">
        <f t="shared" si="52"/>
        <v>INSERT INTO UPK.upk_k40.m_k60_buhin_no (data_id, buhin_no, created_date, created_tantou_id) VALUES (2477, '75262/3 6FK5A', GETDATE(), 999);</v>
      </c>
    </row>
    <row r="6507" spans="26:27">
      <c r="Z6507" s="631">
        <v>1188</v>
      </c>
      <c r="AA6507" s="316" t="str">
        <f t="shared" si="52"/>
        <v>INSERT INTO UPK.upk_k40.m_k60_buhin_no (data_id, buhin_no, created_date, created_tantou_id) VALUES (2478, '75632 4CE0A', GETDATE(), 999);</v>
      </c>
    </row>
    <row r="6508" spans="26:27">
      <c r="Z6508" s="631">
        <v>1189</v>
      </c>
      <c r="AA6508" s="316" t="str">
        <f t="shared" si="52"/>
        <v>INSERT INTO UPK.upk_k40.m_k60_buhin_no (data_id, buhin_no, created_date, created_tantou_id) VALUES (2479, '76516/7 4CC0A', GETDATE(), 999);</v>
      </c>
    </row>
    <row r="6509" spans="26:27">
      <c r="Z6509" s="631">
        <v>1190</v>
      </c>
      <c r="AA6509" s="316" t="str">
        <f t="shared" si="52"/>
        <v>INSERT INTO UPK.upk_k40.m_k60_buhin_no (data_id, buhin_no, created_date, created_tantou_id) VALUES (2480, '76582/3 4CF0B', GETDATE(), 999);</v>
      </c>
    </row>
    <row r="6510" spans="26:27">
      <c r="Z6510" s="631">
        <v>1191</v>
      </c>
      <c r="AA6510" s="316" t="str">
        <f t="shared" si="52"/>
        <v>INSERT INTO UPK.upk_k40.m_k60_buhin_no (data_id, buhin_no, created_date, created_tantou_id) VALUES (2481, '75632 6MA0A', GETDATE(), 999);</v>
      </c>
    </row>
    <row r="6511" spans="26:27">
      <c r="Z6511" s="631">
        <v>1192</v>
      </c>
      <c r="AA6511" s="316" t="str">
        <f t="shared" si="52"/>
        <v>INSERT INTO UPK.upk_k40.m_k60_buhin_no (data_id, buhin_no, created_date, created_tantou_id) VALUES (2482, '76752/3 6MA0A', GETDATE(), 999);</v>
      </c>
    </row>
    <row r="6512" spans="26:27">
      <c r="Z6512" s="631">
        <v>1193</v>
      </c>
      <c r="AA6512" s="316" t="str">
        <f t="shared" si="52"/>
        <v>INSERT INTO UPK.upk_k40.m_k60_buhin_no (data_id, buhin_no, created_date, created_tantou_id) VALUES (2483, '76636/7 6MR0A', GETDATE(), 999);</v>
      </c>
    </row>
    <row r="6513" spans="26:27">
      <c r="Z6513" s="631">
        <v>1194</v>
      </c>
      <c r="AA6513" s="316" t="str">
        <f t="shared" si="52"/>
        <v>INSERT INTO UPK.upk_k40.m_k60_buhin_no (data_id, buhin_no, created_date, created_tantou_id) VALUES (2484, '62518/9 6RA0A', GETDATE(), 999);</v>
      </c>
    </row>
    <row r="6514" spans="26:27">
      <c r="Z6514" s="631">
        <v>1195</v>
      </c>
      <c r="AA6514" s="316" t="str">
        <f t="shared" si="52"/>
        <v>INSERT INTO UPK.upk_k40.m_k60_buhin_no (data_id, buhin_no, created_date, created_tantou_id) VALUES (2485, '64194/5 6RA0A', GETDATE(), 999);</v>
      </c>
    </row>
    <row r="6515" spans="26:27">
      <c r="Z6515" s="631">
        <v>1196</v>
      </c>
      <c r="AA6515" s="316" t="str">
        <f t="shared" si="52"/>
        <v>INSERT INTO UPK.upk_k40.m_k60_buhin_no (data_id, buhin_no, created_date, created_tantou_id) VALUES (2486, '5220A N300000/N290000', GETDATE(), 999);</v>
      </c>
    </row>
    <row r="6516" spans="26:27">
      <c r="Z6516" s="631">
        <v>1197</v>
      </c>
      <c r="AA6516" s="316" t="str">
        <f t="shared" si="52"/>
        <v>INSERT INTO UPK.upk_k40.m_k60_buhin_no (data_id, buhin_no, created_date, created_tantou_id) VALUES (2487, '74332/3 6RA0A', GETDATE(), 999);</v>
      </c>
    </row>
    <row r="6517" spans="26:27">
      <c r="Z6517" s="631">
        <v>1198</v>
      </c>
      <c r="AA6517" s="316" t="str">
        <f t="shared" si="52"/>
        <v>INSERT INTO UPK.upk_k40.m_k60_buhin_no (data_id, buhin_no, created_date, created_tantou_id) VALUES (2488, '5253C J9800/J9700', GETDATE(), 999);</v>
      </c>
    </row>
    <row r="6518" spans="26:27">
      <c r="Z6518" s="631">
        <v>1199</v>
      </c>
      <c r="AA6518" s="316" t="str">
        <f t="shared" si="52"/>
        <v>INSERT INTO UPK.upk_k40.m_k60_buhin_no (data_id, buhin_no, created_date, created_tantou_id) VALUES (2489, '74372 6RA0A', GETDATE(), 999);</v>
      </c>
    </row>
    <row r="6519" spans="26:27">
      <c r="Z6519" s="631">
        <v>1200</v>
      </c>
      <c r="AA6519" s="316" t="str">
        <f t="shared" si="52"/>
        <v>INSERT INTO UPK.upk_k40.m_k60_buhin_no (data_id, buhin_no, created_date, created_tantou_id) VALUES (2490, '5253B X2700', GETDATE(), 999);</v>
      </c>
    </row>
    <row r="6520" spans="26:27">
      <c r="Z6520" s="631">
        <v>1201</v>
      </c>
      <c r="AA6520" s="316" t="str">
        <f t="shared" si="52"/>
        <v>INSERT INTO UPK.upk_k40.m_k60_buhin_no (data_id, buhin_no, created_date, created_tantou_id) VALUES (2491, '75134/5 6RA0A', GETDATE(), 999);</v>
      </c>
    </row>
    <row r="6521" spans="26:27">
      <c r="Z6521" s="631">
        <v>1202</v>
      </c>
      <c r="AA6521" s="316" t="str">
        <f t="shared" si="52"/>
        <v>INSERT INTO UPK.upk_k40.m_k60_buhin_no (data_id, buhin_no, created_date, created_tantou_id) VALUES (2492, '75528/9 6RA0A', GETDATE(), 999);</v>
      </c>
    </row>
    <row r="6522" spans="26:27">
      <c r="Z6522" s="631">
        <v>1203</v>
      </c>
      <c r="AA6522" s="316" t="str">
        <f t="shared" si="52"/>
        <v>INSERT INTO UPK.upk_k40.m_k60_buhin_no (data_id, buhin_no, created_date, created_tantou_id) VALUES (2493, '5253C A6600/A6500', GETDATE(), 999);</v>
      </c>
    </row>
    <row r="6523" spans="26:27">
      <c r="Z6523" s="631">
        <v>1204</v>
      </c>
      <c r="AA6523" s="316" t="str">
        <f t="shared" si="52"/>
        <v>INSERT INTO UPK.upk_k40.m_k60_buhin_no (data_id, buhin_no, created_date, created_tantou_id) VALUES (2494, '755C4/5 6RA0A', GETDATE(), 999);</v>
      </c>
    </row>
    <row r="6524" spans="26:27">
      <c r="Z6524" s="631">
        <v>1205</v>
      </c>
      <c r="AA6524" s="316" t="str">
        <f t="shared" si="52"/>
        <v>INSERT INTO UPK.upk_k40.m_k60_buhin_no (data_id, buhin_no, created_date, created_tantou_id) VALUES (2495, '5253C A7400/A7300', GETDATE(), 999);</v>
      </c>
    </row>
    <row r="6525" spans="26:27">
      <c r="Z6525" s="631">
        <v>1206</v>
      </c>
      <c r="AA6525" s="316" t="str">
        <f t="shared" si="52"/>
        <v>INSERT INTO UPK.upk_k40.m_k60_buhin_no (data_id, buhin_no, created_date, created_tantou_id) VALUES (2496, '76246/7 6RA0A', GETDATE(), 999);</v>
      </c>
    </row>
    <row r="6526" spans="26:27">
      <c r="Z6526" s="631">
        <v>1207</v>
      </c>
      <c r="AA6526" s="316" t="str">
        <f t="shared" si="52"/>
        <v>INSERT INTO UPK.upk_k40.m_k60_buhin_no (data_id, buhin_no, created_date, created_tantou_id) VALUES (2497, '76714 6RA0A', GETDATE(), 999);</v>
      </c>
    </row>
    <row r="6527" spans="26:27">
      <c r="Z6527" s="631">
        <v>1208</v>
      </c>
      <c r="AA6527" s="316" t="str">
        <f t="shared" si="52"/>
        <v>INSERT INTO UPK.upk_k40.m_k60_buhin_no (data_id, buhin_no, created_date, created_tantou_id) VALUES (2498, '76715 6RA0A', GETDATE(), 999);</v>
      </c>
    </row>
    <row r="6528" spans="26:27">
      <c r="Z6528" s="631">
        <v>1209</v>
      </c>
      <c r="AA6528" s="316" t="str">
        <f t="shared" si="52"/>
        <v>INSERT INTO UPK.upk_k40.m_k60_buhin_no (data_id, buhin_no, created_date, created_tantou_id) VALUES (2499, '5253C D4100', GETDATE(), 999);</v>
      </c>
    </row>
    <row r="6529" spans="26:27">
      <c r="Z6529" s="631">
        <v>1210</v>
      </c>
      <c r="AA6529" s="316" t="str">
        <f t="shared" si="52"/>
        <v>INSERT INTO UPK.upk_k40.m_k60_buhin_no (data_id, buhin_no, created_date, created_tantou_id) VALUES (2500, '5253C D5500', GETDATE(), 999);</v>
      </c>
    </row>
    <row r="6530" spans="26:27">
      <c r="Z6530" s="631">
        <v>1211</v>
      </c>
      <c r="AA6530" s="316" t="str">
        <f t="shared" si="52"/>
        <v>INSERT INTO UPK.upk_k40.m_k60_buhin_no (data_id, buhin_no, created_date, created_tantou_id) VALUES (2501, '5240C 66500', GETDATE(), 999);</v>
      </c>
    </row>
    <row r="6531" spans="26:27">
      <c r="Z6531" s="631">
        <v>1212</v>
      </c>
      <c r="AA6531" s="316" t="str">
        <f t="shared" si="52"/>
        <v>INSERT INTO UPK.upk_k40.m_k60_buhin_no (data_id, buhin_no, created_date, created_tantou_id) VALUES (2502, '67413 6US0B', GETDATE(), 999);</v>
      </c>
    </row>
    <row r="6532" spans="26:27">
      <c r="Z6532" s="631">
        <v>1213</v>
      </c>
      <c r="AA6532" s="316" t="str">
        <f t="shared" si="52"/>
        <v>INSERT INTO UPK.upk_k40.m_k60_buhin_no (data_id, buhin_no, created_date, created_tantou_id) VALUES (2503, '67413 6RL0B', GETDATE(), 999);</v>
      </c>
    </row>
    <row r="6533" spans="26:27">
      <c r="Z6533" s="631">
        <v>1214</v>
      </c>
      <c r="AA6533" s="316" t="str">
        <f t="shared" si="52"/>
        <v>INSERT INTO UPK.upk_k40.m_k60_buhin_no (data_id, buhin_no, created_date, created_tantou_id) VALUES (2504, '5253C S6800', GETDATE(), 999);</v>
      </c>
    </row>
    <row r="6534" spans="26:27">
      <c r="Z6534" s="631">
        <v>1215</v>
      </c>
      <c r="AA6534" s="316" t="str">
        <f t="shared" si="52"/>
        <v>INSERT INTO UPK.upk_k40.m_k60_buhin_no (data_id, buhin_no, created_date, created_tantou_id) VALUES (2505, '5253C D7100', GETDATE(), 999);</v>
      </c>
    </row>
    <row r="6535" spans="26:27">
      <c r="Z6535" s="631">
        <v>1216</v>
      </c>
      <c r="AA6535" s="316" t="str">
        <f t="shared" si="52"/>
        <v>INSERT INTO UPK.upk_k40.m_k60_buhin_no (data_id, buhin_no, created_date, created_tantou_id) VALUES (2506, '5253C D7200', GETDATE(), 999);</v>
      </c>
    </row>
    <row r="6536" spans="26:27">
      <c r="Z6536" s="631">
        <v>1217</v>
      </c>
      <c r="AA6536" s="316" t="str">
        <f t="shared" ref="AA6536:AA6599" si="53">$Y$5318&amp;AA5245&amp;", '"&amp;TRIM(AB5245)&amp;"', GETDATE(), 999);"</f>
        <v>INSERT INTO UPK.upk_k40.m_k60_buhin_no (data_id, buhin_no, created_date, created_tantou_id) VALUES (2507, '67331 21G00', GETDATE(), 999);</v>
      </c>
    </row>
    <row r="6537" spans="26:27">
      <c r="Z6537" s="631">
        <v>1218</v>
      </c>
      <c r="AA6537" s="316" t="str">
        <f t="shared" si="53"/>
        <v>INSERT INTO UPK.upk_k40.m_k60_buhin_no (data_id, buhin_no, created_date, created_tantou_id) VALUES (2508, '67331 21G00-E', GETDATE(), 999);</v>
      </c>
    </row>
    <row r="6538" spans="26:27">
      <c r="Z6538" s="631">
        <v>1219</v>
      </c>
      <c r="AA6538" s="316" t="str">
        <f t="shared" si="53"/>
        <v>INSERT INTO UPK.upk_k40.m_k60_buhin_no (data_id, buhin_no, created_date, created_tantou_id) VALUES (2509, '67331 21G00-B', GETDATE(), 999);</v>
      </c>
    </row>
    <row r="6539" spans="26:27">
      <c r="Z6539" s="631">
        <v>1220</v>
      </c>
      <c r="AA6539" s="316" t="str">
        <f t="shared" si="53"/>
        <v>INSERT INTO UPK.upk_k40.m_k60_buhin_no (data_id, buhin_no, created_date, created_tantou_id) VALUES (2510, '74755 65Y0001', GETDATE(), 999);</v>
      </c>
    </row>
    <row r="6540" spans="26:27">
      <c r="Z6540" s="631">
        <v>1221</v>
      </c>
      <c r="AA6540" s="316" t="str">
        <f t="shared" si="53"/>
        <v>INSERT INTO UPK.upk_k40.m_k60_buhin_no (data_id, buhin_no, created_date, created_tantou_id) VALUES (2511, '93634 01G00-G', GETDATE(), 999);</v>
      </c>
    </row>
    <row r="6541" spans="26:27">
      <c r="Z6541" s="631">
        <v>1222</v>
      </c>
      <c r="AA6541" s="316" t="str">
        <f t="shared" si="53"/>
        <v>INSERT INTO UPK.upk_k40.m_k60_buhin_no (data_id, buhin_no, created_date, created_tantou_id) VALUES (2512, '79146 0N800', GETDATE(), 999);</v>
      </c>
    </row>
    <row r="6542" spans="26:27">
      <c r="Z6542" s="631">
        <v>1223</v>
      </c>
      <c r="AA6542" s="316" t="str">
        <f t="shared" si="53"/>
        <v>INSERT INTO UPK.upk_k40.m_k60_buhin_no (data_id, buhin_no, created_date, created_tantou_id) VALUES (2513, '66812 92G00', GETDATE(), 999);</v>
      </c>
    </row>
    <row r="6543" spans="26:27">
      <c r="Z6543" s="631">
        <v>1224</v>
      </c>
      <c r="AA6543" s="316" t="str">
        <f t="shared" si="53"/>
        <v>INSERT INTO UPK.upk_k40.m_k60_buhin_no (data_id, buhin_no, created_date, created_tantou_id) VALUES (2514, '66812 92G10', GETDATE(), 999);</v>
      </c>
    </row>
    <row r="6544" spans="26:27">
      <c r="Z6544" s="631">
        <v>1225</v>
      </c>
      <c r="AA6544" s="316" t="str">
        <f t="shared" si="53"/>
        <v>INSERT INTO UPK.upk_k40.m_k60_buhin_no (data_id, buhin_no, created_date, created_tantou_id) VALUES (2515, '62522/3 85F00', GETDATE(), 999);</v>
      </c>
    </row>
    <row r="6545" spans="26:27">
      <c r="Z6545" s="631">
        <v>1226</v>
      </c>
      <c r="AA6545" s="316" t="str">
        <f t="shared" si="53"/>
        <v>INSERT INTO UPK.upk_k40.m_k60_buhin_no (data_id, buhin_no, created_date, created_tantou_id) VALUES (2516, '96112 0W700', GETDATE(), 999);</v>
      </c>
    </row>
    <row r="6546" spans="26:27">
      <c r="Z6546" s="631">
        <v>1227</v>
      </c>
      <c r="AA6546" s="316" t="str">
        <f t="shared" si="53"/>
        <v>INSERT INTO UPK.upk_k40.m_k60_buhin_no (data_id, buhin_no, created_date, created_tantou_id) VALUES (2517, '96113 0W700', GETDATE(), 999);</v>
      </c>
    </row>
    <row r="6547" spans="26:27">
      <c r="Z6547" s="631">
        <v>1228</v>
      </c>
      <c r="AA6547" s="316" t="str">
        <f t="shared" si="53"/>
        <v>INSERT INTO UPK.upk_k40.m_k60_buhin_no (data_id, buhin_no, created_date, created_tantou_id) VALUES (2518, '62522/3 0W000', GETDATE(), 999);</v>
      </c>
    </row>
    <row r="6548" spans="26:27">
      <c r="Z6548" s="631">
        <v>1229</v>
      </c>
      <c r="AA6548" s="316" t="str">
        <f t="shared" si="53"/>
        <v>INSERT INTO UPK.upk_k40.m_k60_buhin_no (data_id, buhin_no, created_date, created_tantou_id) VALUES (2519, '62032 6N000-B', GETDATE(), 999);</v>
      </c>
    </row>
    <row r="6549" spans="26:27">
      <c r="Z6549" s="631">
        <v>1230</v>
      </c>
      <c r="AA6549" s="316" t="str">
        <f t="shared" si="53"/>
        <v>INSERT INTO UPK.upk_k40.m_k60_buhin_no (data_id, buhin_no, created_date, created_tantou_id) VALUES (2520, '73256 4M500', GETDATE(), 999);</v>
      </c>
    </row>
    <row r="6550" spans="26:27">
      <c r="Z6550" s="631">
        <v>1231</v>
      </c>
      <c r="AA6550" s="316" t="str">
        <f t="shared" si="53"/>
        <v>INSERT INTO UPK.upk_k40.m_k60_buhin_no (data_id, buhin_no, created_date, created_tantou_id) VALUES (2521, '78136/7 4M500', GETDATE(), 999);</v>
      </c>
    </row>
    <row r="6551" spans="26:27">
      <c r="Z6551" s="631">
        <v>1232</v>
      </c>
      <c r="AA6551" s="316" t="str">
        <f t="shared" si="53"/>
        <v>INSERT INTO UPK.upk_k40.m_k60_buhin_no (data_id, buhin_no, created_date, created_tantou_id) VALUES (2522, '78142 6N600', GETDATE(), 999);</v>
      </c>
    </row>
    <row r="6552" spans="26:27">
      <c r="Z6552" s="631">
        <v>1233</v>
      </c>
      <c r="AA6552" s="316" t="str">
        <f t="shared" si="53"/>
        <v>INSERT INTO UPK.upk_k40.m_k60_buhin_no (data_id, buhin_no, created_date, created_tantou_id) VALUES (2523, '78143 6N600', GETDATE(), 999);</v>
      </c>
    </row>
    <row r="6553" spans="26:27">
      <c r="Z6553" s="631">
        <v>1234</v>
      </c>
      <c r="AA6553" s="316" t="str">
        <f t="shared" si="53"/>
        <v>INSERT INTO UPK.upk_k40.m_k60_buhin_no (data_id, buhin_no, created_date, created_tantou_id) VALUES (2524, '79113 6N600', GETDATE(), 999);</v>
      </c>
    </row>
    <row r="6554" spans="26:27">
      <c r="Z6554" s="631">
        <v>1235</v>
      </c>
      <c r="AA6554" s="316" t="str">
        <f t="shared" si="53"/>
        <v>INSERT INTO UPK.upk_k40.m_k60_buhin_no (data_id, buhin_no, created_date, created_tantou_id) VALUES (2525, '85232/3 4M400', GETDATE(), 999);</v>
      </c>
    </row>
    <row r="6555" spans="26:27">
      <c r="Z6555" s="631">
        <v>1236</v>
      </c>
      <c r="AA6555" s="316" t="str">
        <f t="shared" si="53"/>
        <v>INSERT INTO UPK.upk_k40.m_k60_buhin_no (data_id, buhin_no, created_date, created_tantou_id) VALUES (2526, '79112 4M400', GETDATE(), 999);</v>
      </c>
    </row>
    <row r="6556" spans="26:27">
      <c r="Z6556" s="631">
        <v>1237</v>
      </c>
      <c r="AA6556" s="316" t="str">
        <f t="shared" si="53"/>
        <v>INSERT INTO UPK.upk_k40.m_k60_buhin_no (data_id, buhin_no, created_date, created_tantou_id) VALUES (2527, '79113 4M400', GETDATE(), 999);</v>
      </c>
    </row>
    <row r="6557" spans="26:27">
      <c r="Z6557" s="631">
        <v>1238</v>
      </c>
      <c r="AA6557" s="316" t="str">
        <f t="shared" si="53"/>
        <v>INSERT INTO UPK.upk_k40.m_k60_buhin_no (data_id, buhin_no, created_date, created_tantou_id) VALUES (2528, '79113 4M500', GETDATE(), 999);</v>
      </c>
    </row>
    <row r="6558" spans="26:27">
      <c r="Z6558" s="631">
        <v>1239</v>
      </c>
      <c r="AA6558" s="316" t="str">
        <f t="shared" si="53"/>
        <v>INSERT INTO UPK.upk_k40.m_k60_buhin_no (data_id, buhin_no, created_date, created_tantou_id) VALUES (2529, '79112 85F00', GETDATE(), 999);</v>
      </c>
    </row>
    <row r="6559" spans="26:27">
      <c r="Z6559" s="631">
        <v>1240</v>
      </c>
      <c r="AA6559" s="316" t="str">
        <f t="shared" si="53"/>
        <v>INSERT INTO UPK.upk_k40.m_k60_buhin_no (data_id, buhin_no, created_date, created_tantou_id) VALUES (2530, '76632 8H300', GETDATE(), 999);</v>
      </c>
    </row>
    <row r="6560" spans="26:27">
      <c r="Z6560" s="631">
        <v>1241</v>
      </c>
      <c r="AA6560" s="316" t="str">
        <f t="shared" si="53"/>
        <v>INSERT INTO UPK.upk_k40.m_k60_buhin_no (data_id, buhin_no, created_date, created_tantou_id) VALUES (2531, '76633 8H300', GETDATE(), 999);</v>
      </c>
    </row>
    <row r="6561" spans="26:27">
      <c r="Z6561" s="631">
        <v>1242</v>
      </c>
      <c r="AA6561" s="316" t="str">
        <f t="shared" si="53"/>
        <v>INSERT INTO UPK.upk_k40.m_k60_buhin_no (data_id, buhin_no, created_date, created_tantou_id) VALUES (2532, '62036 8H700', GETDATE(), 999);</v>
      </c>
    </row>
    <row r="6562" spans="26:27">
      <c r="Z6562" s="631">
        <v>1243</v>
      </c>
      <c r="AA6562" s="316" t="str">
        <f t="shared" si="53"/>
        <v>INSERT INTO UPK.upk_k40.m_k60_buhin_no (data_id, buhin_no, created_date, created_tantou_id) VALUES (2533, '62038 8H710', GETDATE(), 999);</v>
      </c>
    </row>
    <row r="6563" spans="26:27">
      <c r="Z6563" s="631">
        <v>1244</v>
      </c>
      <c r="AA6563" s="316" t="str">
        <f t="shared" si="53"/>
        <v>INSERT INTO UPK.upk_k40.m_k60_buhin_no (data_id, buhin_no, created_date, created_tantou_id) VALUES (2534, '79142 8H300', GETDATE(), 999);</v>
      </c>
    </row>
    <row r="6564" spans="26:27">
      <c r="Z6564" s="631">
        <v>1245</v>
      </c>
      <c r="AA6564" s="316" t="str">
        <f t="shared" si="53"/>
        <v>INSERT INTO UPK.upk_k40.m_k60_buhin_no (data_id, buhin_no, created_date, created_tantou_id) VALUES (2535, '62512 AU00001', GETDATE(), 999);</v>
      </c>
    </row>
    <row r="6565" spans="26:27">
      <c r="Z6565" s="631">
        <v>1246</v>
      </c>
      <c r="AA6565" s="316" t="str">
        <f t="shared" si="53"/>
        <v>INSERT INTO UPK.upk_k40.m_k60_buhin_no (data_id, buhin_no, created_date, created_tantou_id) VALUES (2536, '74762 CA01A', GETDATE(), 999);</v>
      </c>
    </row>
    <row r="6566" spans="26:27">
      <c r="Z6566" s="631">
        <v>1247</v>
      </c>
      <c r="AA6566" s="316" t="str">
        <f t="shared" si="53"/>
        <v>INSERT INTO UPK.upk_k40.m_k60_buhin_no (data_id, buhin_no, created_date, created_tantou_id) VALUES (2537, '78136/7 9Y000', GETDATE(), 999);</v>
      </c>
    </row>
    <row r="6567" spans="26:27">
      <c r="Z6567" s="631">
        <v>1248</v>
      </c>
      <c r="AA6567" s="316" t="str">
        <f t="shared" si="53"/>
        <v>INSERT INTO UPK.upk_k40.m_k60_buhin_no (data_id, buhin_no, created_date, created_tantou_id) VALUES (2538, '78142 9Y00001', GETDATE(), 999);</v>
      </c>
    </row>
    <row r="6568" spans="26:27">
      <c r="Z6568" s="631">
        <v>1249</v>
      </c>
      <c r="AA6568" s="316" t="str">
        <f t="shared" si="53"/>
        <v>INSERT INTO UPK.upk_k40.m_k60_buhin_no (data_id, buhin_no, created_date, created_tantou_id) VALUES (2539, '78143 9Y00001', GETDATE(), 999);</v>
      </c>
    </row>
    <row r="6569" spans="26:27">
      <c r="Z6569" s="631">
        <v>1250</v>
      </c>
      <c r="AA6569" s="316" t="str">
        <f t="shared" si="53"/>
        <v>INSERT INTO UPK.upk_k40.m_k60_buhin_no (data_id, buhin_no, created_date, created_tantou_id) VALUES (2540, '62522/3 4U000', GETDATE(), 999);</v>
      </c>
    </row>
    <row r="6570" spans="26:27">
      <c r="Z6570" s="631">
        <v>1251</v>
      </c>
      <c r="AA6570" s="316" t="str">
        <f t="shared" si="53"/>
        <v>INSERT INTO UPK.upk_k40.m_k60_buhin_no (data_id, buhin_no, created_date, created_tantou_id) VALUES (2541, '17285 EN10001', GETDATE(), 999);</v>
      </c>
    </row>
    <row r="6571" spans="26:27">
      <c r="Z6571" s="631">
        <v>1252</v>
      </c>
      <c r="AA6571" s="316" t="str">
        <f t="shared" si="53"/>
        <v>INSERT INTO UPK.upk_k40.m_k60_buhin_no (data_id, buhin_no, created_date, created_tantou_id) VALUES (2542, '85032 EN000', GETDATE(), 999);</v>
      </c>
    </row>
    <row r="6572" spans="26:27">
      <c r="Z6572" s="631">
        <v>1253</v>
      </c>
      <c r="AA6572" s="316" t="str">
        <f t="shared" si="53"/>
        <v>INSERT INTO UPK.upk_k40.m_k60_buhin_no (data_id, buhin_no, created_date, created_tantou_id) VALUES (2543, '61413/4 B5010', GETDATE(), 999);</v>
      </c>
    </row>
    <row r="6573" spans="26:27">
      <c r="Z6573" s="631">
        <v>1254</v>
      </c>
      <c r="AA6573" s="316" t="str">
        <f t="shared" si="53"/>
        <v>INSERT INTO UPK.upk_k40.m_k60_buhin_no (data_id, buhin_no, created_date, created_tantou_id) VALUES (2544, '74317 JG00A', GETDATE(), 999);</v>
      </c>
    </row>
    <row r="6574" spans="26:27">
      <c r="Z6574" s="631">
        <v>1255</v>
      </c>
      <c r="AA6574" s="316" t="str">
        <f t="shared" si="53"/>
        <v>INSERT INTO UPK.upk_k40.m_k60_buhin_no (data_id, buhin_no, created_date, created_tantou_id) VALUES (2545, '74317 JG00A-K', GETDATE(), 999);</v>
      </c>
    </row>
    <row r="6575" spans="26:27">
      <c r="Z6575" s="631">
        <v>1256</v>
      </c>
      <c r="AA6575" s="316" t="str">
        <f t="shared" si="53"/>
        <v>INSERT INTO UPK.upk_k40.m_k60_buhin_no (data_id, buhin_no, created_date, created_tantou_id) VALUES (2546, '85032 JG00A', GETDATE(), 999);</v>
      </c>
    </row>
    <row r="6576" spans="26:27">
      <c r="Z6576" s="631">
        <v>1257</v>
      </c>
      <c r="AA6576" s="316" t="str">
        <f t="shared" si="53"/>
        <v>INSERT INTO UPK.upk_k40.m_k60_buhin_no (data_id, buhin_no, created_date, created_tantou_id) VALUES (2547, '85032 JG00ACE', GETDATE(), 999);</v>
      </c>
    </row>
    <row r="6577" spans="26:27">
      <c r="Z6577" s="631">
        <v>1258</v>
      </c>
      <c r="AA6577" s="316" t="str">
        <f t="shared" si="53"/>
        <v>INSERT INTO UPK.upk_k40.m_k60_buhin_no (data_id, buhin_no, created_date, created_tantou_id) VALUES (2548, '17285 JM00A', GETDATE(), 999);</v>
      </c>
    </row>
    <row r="6578" spans="26:27">
      <c r="Z6578" s="631">
        <v>1259</v>
      </c>
      <c r="AA6578" s="316" t="str">
        <f t="shared" si="53"/>
        <v>INSERT INTO UPK.upk_k40.m_k60_buhin_no (data_id, buhin_no, created_date, created_tantou_id) VALUES (2549, '73236 JM000', GETDATE(), 999);</v>
      </c>
    </row>
    <row r="6579" spans="26:27">
      <c r="Z6579" s="631">
        <v>1260</v>
      </c>
      <c r="AA6579" s="316" t="str">
        <f t="shared" si="53"/>
        <v>INSERT INTO UPK.upk_k40.m_k60_buhin_no (data_id, buhin_no, created_date, created_tantou_id) VALUES (2550, '79142 JM00A', GETDATE(), 999);</v>
      </c>
    </row>
    <row r="6580" spans="26:27">
      <c r="Z6580" s="631">
        <v>1261</v>
      </c>
      <c r="AA6580" s="316" t="str">
        <f t="shared" si="53"/>
        <v>INSERT INTO UPK.upk_k40.m_k60_buhin_no (data_id, buhin_no, created_date, created_tantou_id) VALUES (2551, '17285 1AA1A/2A', GETDATE(), 999);</v>
      </c>
    </row>
    <row r="6581" spans="26:27">
      <c r="Z6581" s="631">
        <v>1262</v>
      </c>
      <c r="AA6581" s="316" t="str">
        <f t="shared" si="53"/>
        <v>INSERT INTO UPK.upk_k40.m_k60_buhin_no (data_id, buhin_no, created_date, created_tantou_id) VALUES (2552, '67408 1AA0A', GETDATE(), 999);</v>
      </c>
    </row>
    <row r="6582" spans="26:27">
      <c r="Z6582" s="631">
        <v>1263</v>
      </c>
      <c r="AA6582" s="316" t="str">
        <f t="shared" si="53"/>
        <v>INSERT INTO UPK.upk_k40.m_k60_buhin_no (data_id, buhin_no, created_date, created_tantou_id) VALUES (2553, '67409 1AA0A', GETDATE(), 999);</v>
      </c>
    </row>
    <row r="6583" spans="26:27">
      <c r="Z6583" s="631">
        <v>1264</v>
      </c>
      <c r="AA6583" s="316" t="str">
        <f t="shared" si="53"/>
        <v>INSERT INTO UPK.upk_k40.m_k60_buhin_no (data_id, buhin_no, created_date, created_tantou_id) VALUES (2554, '76742 1AA0A', GETDATE(), 999);</v>
      </c>
    </row>
    <row r="6584" spans="26:27">
      <c r="Z6584" s="631">
        <v>1265</v>
      </c>
      <c r="AA6584" s="316" t="str">
        <f t="shared" si="53"/>
        <v>INSERT INTO UPK.upk_k40.m_k60_buhin_no (data_id, buhin_no, created_date, created_tantou_id) VALUES (2555, '76743 1AA0A', GETDATE(), 999);</v>
      </c>
    </row>
    <row r="6585" spans="26:27">
      <c r="Z6585" s="631">
        <v>1266</v>
      </c>
      <c r="AA6585" s="316" t="str">
        <f t="shared" si="53"/>
        <v>INSERT INTO UPK.upk_k40.m_k60_buhin_no (data_id, buhin_no, created_date, created_tantou_id) VALUES (2556, '75636/7 1GR0A', GETDATE(), 999);</v>
      </c>
    </row>
    <row r="6586" spans="26:27">
      <c r="Z6586" s="631">
        <v>1267</v>
      </c>
      <c r="AA6586" s="316" t="str">
        <f t="shared" si="53"/>
        <v>INSERT INTO UPK.upk_k40.m_k60_buhin_no (data_id, buhin_no, created_date, created_tantou_id) VALUES (2557, '64124 JN20A', GETDATE(), 999);</v>
      </c>
    </row>
    <row r="6587" spans="26:27">
      <c r="Z6587" s="631">
        <v>1268</v>
      </c>
      <c r="AA6587" s="316" t="str">
        <f t="shared" si="53"/>
        <v>INSERT INTO UPK.upk_k40.m_k60_buhin_no (data_id, buhin_no, created_date, created_tantou_id) VALUES (2558, '64125 JN20A', GETDATE(), 999);</v>
      </c>
    </row>
    <row r="6588" spans="26:27">
      <c r="Z6588" s="631">
        <v>1269</v>
      </c>
      <c r="AA6588" s="316" t="str">
        <f t="shared" si="53"/>
        <v>INSERT INTO UPK.upk_k40.m_k60_buhin_no (data_id, buhin_no, created_date, created_tantou_id) VALUES (2559, '67418 JN20A', GETDATE(), 999);</v>
      </c>
    </row>
    <row r="6589" spans="26:27">
      <c r="Z6589" s="631">
        <v>1270</v>
      </c>
      <c r="AA6589" s="316" t="str">
        <f t="shared" si="53"/>
        <v>INSERT INTO UPK.upk_k40.m_k60_buhin_no (data_id, buhin_no, created_date, created_tantou_id) VALUES (2560, '75942/3 JN20A', GETDATE(), 999);</v>
      </c>
    </row>
    <row r="6590" spans="26:27">
      <c r="Z6590" s="631">
        <v>1271</v>
      </c>
      <c r="AA6590" s="316" t="str">
        <f t="shared" si="53"/>
        <v>INSERT INTO UPK.upk_k40.m_k60_buhin_no (data_id, buhin_no, created_date, created_tantou_id) VALUES (2561, '76731 JN21A', GETDATE(), 999);</v>
      </c>
    </row>
    <row r="6591" spans="26:27">
      <c r="Z6591" s="631">
        <v>1272</v>
      </c>
      <c r="AA6591" s="316" t="str">
        <f t="shared" si="53"/>
        <v>INSERT INTO UPK.upk_k40.m_k60_buhin_no (data_id, buhin_no, created_date, created_tantou_id) VALUES (2562, '78136 JN20A', GETDATE(), 999);</v>
      </c>
    </row>
    <row r="6592" spans="26:27">
      <c r="Z6592" s="631">
        <v>1273</v>
      </c>
      <c r="AA6592" s="316" t="str">
        <f t="shared" si="53"/>
        <v>INSERT INTO UPK.upk_k40.m_k60_buhin_no (data_id, buhin_no, created_date, created_tantou_id) VALUES (2563, '78137 JN20A', GETDATE(), 999);</v>
      </c>
    </row>
    <row r="6593" spans="26:27">
      <c r="Z6593" s="631">
        <v>1274</v>
      </c>
      <c r="AA6593" s="316" t="str">
        <f t="shared" si="53"/>
        <v>INSERT INTO UPK.upk_k40.m_k60_buhin_no (data_id, buhin_no, created_date, created_tantou_id) VALUES (2564, '78142/3 JN20A', GETDATE(), 999);</v>
      </c>
    </row>
    <row r="6594" spans="26:27">
      <c r="Z6594" s="631">
        <v>1275</v>
      </c>
      <c r="AA6594" s="316" t="str">
        <f t="shared" si="53"/>
        <v>INSERT INTO UPK.upk_k40.m_k60_buhin_no (data_id, buhin_no, created_date, created_tantou_id) VALUES (2565, '17422 1LB0C01', GETDATE(), 999);</v>
      </c>
    </row>
    <row r="6595" spans="26:27">
      <c r="Z6595" s="631">
        <v>1276</v>
      </c>
      <c r="AA6595" s="316" t="str">
        <f t="shared" si="53"/>
        <v>INSERT INTO UPK.upk_k40.m_k60_buhin_no (data_id, buhin_no, created_date, created_tantou_id) VALUES (2566, '17423 1LB0C01', GETDATE(), 999);</v>
      </c>
    </row>
    <row r="6596" spans="26:27">
      <c r="Z6596" s="631">
        <v>1277</v>
      </c>
      <c r="AA6596" s="316" t="str">
        <f t="shared" si="53"/>
        <v>INSERT INTO UPK.upk_k40.m_k60_buhin_no (data_id, buhin_no, created_date, created_tantou_id) VALUES (2567, '80633 1LC0A', GETDATE(), 999);</v>
      </c>
    </row>
    <row r="6597" spans="26:27">
      <c r="Z6597" s="631">
        <v>1278</v>
      </c>
      <c r="AA6597" s="316" t="str">
        <f t="shared" si="53"/>
        <v>INSERT INTO UPK.upk_k40.m_k60_buhin_no (data_id, buhin_no, created_date, created_tantou_id) VALUES (2568, '67332 1ZR0C', GETDATE(), 999);</v>
      </c>
    </row>
    <row r="6598" spans="26:27">
      <c r="Z6598" s="631">
        <v>1279</v>
      </c>
      <c r="AA6598" s="316" t="str">
        <f t="shared" si="53"/>
        <v>INSERT INTO UPK.upk_k40.m_k60_buhin_no (data_id, buhin_no, created_date, created_tantou_id) VALUES (2569, '62518 1JA0A', GETDATE(), 999);</v>
      </c>
    </row>
    <row r="6599" spans="26:27">
      <c r="Z6599" s="631">
        <v>1280</v>
      </c>
      <c r="AA6599" s="316" t="str">
        <f t="shared" si="53"/>
        <v>INSERT INTO UPK.upk_k40.m_k60_buhin_no (data_id, buhin_no, created_date, created_tantou_id) VALUES (2570, '62518 1JB0A', GETDATE(), 999);</v>
      </c>
    </row>
    <row r="6600" spans="26:27">
      <c r="Z6600" s="631">
        <v>1281</v>
      </c>
      <c r="AA6600" s="316" t="str">
        <f t="shared" ref="AA6600:AA6608" si="54">$Y$5318&amp;AA5309&amp;", '"&amp;TRIM(AB5309)&amp;"', GETDATE(), 999);"</f>
        <v>INSERT INTO UPK.upk_k40.m_k60_buhin_no (data_id, buhin_no, created_date, created_tantou_id) VALUES (2571, '62519 1JA0A', GETDATE(), 999);</v>
      </c>
    </row>
    <row r="6601" spans="26:27">
      <c r="Z6601" s="631">
        <v>1282</v>
      </c>
      <c r="AA6601" s="316" t="str">
        <f t="shared" si="54"/>
        <v>INSERT INTO UPK.upk_k40.m_k60_buhin_no (data_id, buhin_no, created_date, created_tantou_id) VALUES (2572, '62519 1JB0A', GETDATE(), 999);</v>
      </c>
    </row>
    <row r="6602" spans="26:27">
      <c r="Z6602" s="631">
        <v>1283</v>
      </c>
      <c r="AA6602" s="316" t="str">
        <f t="shared" si="54"/>
        <v>INSERT INTO UPK.upk_k40.m_k60_buhin_no (data_id, buhin_no, created_date, created_tantou_id) VALUES (2573, '77614 3VA0A', GETDATE(), 999);</v>
      </c>
    </row>
    <row r="6603" spans="26:27">
      <c r="Z6603" s="631">
        <v>1284</v>
      </c>
      <c r="AA6603" s="316" t="str">
        <f t="shared" si="54"/>
        <v>INSERT INTO UPK.upk_k40.m_k60_buhin_no (data_id, buhin_no, created_date, created_tantou_id) VALUES (2574, '77615 3VA0A', GETDATE(), 999);</v>
      </c>
    </row>
    <row r="6604" spans="26:27">
      <c r="Z6604" s="631">
        <v>1285</v>
      </c>
      <c r="AA6604" s="316" t="str">
        <f t="shared" si="54"/>
        <v>INSERT INTO UPK.upk_k40.m_k60_buhin_no (data_id, buhin_no, created_date, created_tantou_id) VALUES (2575, '751T7 6FK0A', GETDATE(), 999);</v>
      </c>
    </row>
    <row r="6605" spans="26:27">
      <c r="Z6605" s="631">
        <v>1286</v>
      </c>
      <c r="AA6605" s="316" t="str">
        <f t="shared" si="54"/>
        <v>INSERT INTO UPK.upk_k40.m_k60_buhin_no (data_id, buhin_no, created_date, created_tantou_id) VALUES (2576, 'BRQP33552-1', GETDATE(), 999);</v>
      </c>
    </row>
    <row r="6606" spans="26:27">
      <c r="Z6606" s="631">
        <v>1287</v>
      </c>
      <c r="AA6606" s="316" t="str">
        <f t="shared" si="54"/>
        <v>INSERT INTO UPK.upk_k40.m_k60_buhin_no (data_id, buhin_no, created_date, created_tantou_id) VALUES (2577, 'BRQP33553-1', GETDATE(), 999);</v>
      </c>
    </row>
    <row r="6607" spans="26:27">
      <c r="Z6607" s="631">
        <v>1288</v>
      </c>
      <c r="AA6607" s="316" t="str">
        <f t="shared" si="54"/>
        <v>INSERT INTO UPK.upk_k40.m_k60_buhin_no (data_id, buhin_no, created_date, created_tantou_id) VALUES (2578, 'BRQP33554-1', GETDATE(), 999);</v>
      </c>
    </row>
    <row r="6608" spans="26:27">
      <c r="Z6608" s="631">
        <v>1289</v>
      </c>
      <c r="AA6608" s="316" t="str">
        <f t="shared" si="54"/>
        <v>INSERT INTO UPK.upk_k40.m_k60_buhin_no (data_id, buhin_no, created_date, created_tantou_id) VALUES (2579, '79112 AU100', GETDATE(), 999);</v>
      </c>
    </row>
    <row r="6609" spans="2:37">
      <c r="B6609" s="631" t="s">
        <v>8813</v>
      </c>
      <c r="H6609" s="631" t="str">
        <f>$H$1&amp;".upk_k40.k60_press_buno_link"</f>
        <v>UPK.upk_k40.k60_press_buno_link</v>
      </c>
      <c r="Y6609" s="631" t="s">
        <v>10196</v>
      </c>
      <c r="AC6609" s="316" t="str">
        <f>"INSERT INTO "&amp;$H$6609&amp;" ("&amp;AD6610&amp;", "&amp;AE6610&amp;", "&amp;AH6610&amp;", "&amp;AI6610&amp;") VALUES ("</f>
        <v>INSERT INTO UPK.upk_k40.k60_press_buno_link (buno_id, k60_buno_id, created_date, created_tantou_id) VALUES (</v>
      </c>
    </row>
    <row r="6610" spans="2:37">
      <c r="AA6610" s="631" t="s">
        <v>13228</v>
      </c>
      <c r="AB6610" s="631" t="s">
        <v>13227</v>
      </c>
      <c r="AC6610" s="631" t="s">
        <v>82</v>
      </c>
      <c r="AD6610" s="631" t="s">
        <v>330</v>
      </c>
      <c r="AE6610" s="631" t="s">
        <v>323</v>
      </c>
      <c r="AF6610" s="631" t="s">
        <v>93</v>
      </c>
      <c r="AG6610" s="631" t="s">
        <v>92</v>
      </c>
      <c r="AH6610" s="631" t="s">
        <v>52</v>
      </c>
      <c r="AI6610" s="631" t="s">
        <v>53</v>
      </c>
      <c r="AJ6610" s="631" t="s">
        <v>54</v>
      </c>
      <c r="AK6610" s="631" t="s">
        <v>55</v>
      </c>
    </row>
    <row r="6611" spans="2:37">
      <c r="Z6611" s="631">
        <v>1</v>
      </c>
      <c r="AA6611" s="631" t="s">
        <v>224</v>
      </c>
      <c r="AB6611" s="631" t="s">
        <v>6197</v>
      </c>
      <c r="AC6611" s="316" t="str">
        <f t="shared" ref="AC6611:AC6674" si="55">AC$6609&amp;AB6611&amp;", "&amp;AA6611&amp;", GETDATE(), 999);"</f>
        <v>INSERT INTO UPK.upk_k40.k60_press_buno_link (buno_id, k60_buno_id, created_date, created_tantou_id) VALUES (1709, 2018, GETDATE(), 999);</v>
      </c>
    </row>
    <row r="6612" spans="2:37">
      <c r="Z6612" s="631">
        <v>2</v>
      </c>
      <c r="AA6612" s="631" t="s">
        <v>225</v>
      </c>
      <c r="AB6612" s="631" t="s">
        <v>6198</v>
      </c>
      <c r="AC6612" s="316" t="str">
        <f t="shared" si="55"/>
        <v>INSERT INTO UPK.upk_k40.k60_press_buno_link (buno_id, k60_buno_id, created_date, created_tantou_id) VALUES (1710, 2019, GETDATE(), 999);</v>
      </c>
    </row>
    <row r="6613" spans="2:37">
      <c r="Z6613" s="631">
        <v>3</v>
      </c>
      <c r="AA6613" s="631" t="s">
        <v>214</v>
      </c>
      <c r="AB6613" s="631" t="s">
        <v>6199</v>
      </c>
      <c r="AC6613" s="316" t="str">
        <f t="shared" si="55"/>
        <v>INSERT INTO UPK.upk_k40.k60_press_buno_link (buno_id, k60_buno_id, created_date, created_tantou_id) VALUES (1711, 2020, GETDATE(), 999);</v>
      </c>
    </row>
    <row r="6614" spans="2:37">
      <c r="Z6614" s="631">
        <v>4</v>
      </c>
      <c r="AA6614" s="631" t="s">
        <v>6491</v>
      </c>
      <c r="AB6614" s="631" t="s">
        <v>6200</v>
      </c>
      <c r="AC6614" s="316" t="str">
        <f t="shared" si="55"/>
        <v>INSERT INTO UPK.upk_k40.k60_press_buno_link (buno_id, k60_buno_id, created_date, created_tantou_id) VALUES (1712, 2021, GETDATE(), 999);</v>
      </c>
    </row>
    <row r="6615" spans="2:37">
      <c r="Z6615" s="631">
        <v>5</v>
      </c>
      <c r="AA6615" s="631" t="s">
        <v>226</v>
      </c>
      <c r="AB6615" s="631" t="s">
        <v>6201</v>
      </c>
      <c r="AC6615" s="316" t="str">
        <f t="shared" si="55"/>
        <v>INSERT INTO UPK.upk_k40.k60_press_buno_link (buno_id, k60_buno_id, created_date, created_tantou_id) VALUES (1713, 2022, GETDATE(), 999);</v>
      </c>
    </row>
    <row r="6616" spans="2:37">
      <c r="Z6616" s="631">
        <v>6</v>
      </c>
      <c r="AA6616" s="631" t="s">
        <v>6492</v>
      </c>
      <c r="AB6616" s="631" t="s">
        <v>6202</v>
      </c>
      <c r="AC6616" s="316" t="str">
        <f t="shared" si="55"/>
        <v>INSERT INTO UPK.upk_k40.k60_press_buno_link (buno_id, k60_buno_id, created_date, created_tantou_id) VALUES (1714, 2023, GETDATE(), 999);</v>
      </c>
    </row>
    <row r="6617" spans="2:37">
      <c r="Z6617" s="631">
        <v>7</v>
      </c>
      <c r="AA6617" s="631" t="s">
        <v>221</v>
      </c>
      <c r="AB6617" s="631" t="s">
        <v>6203</v>
      </c>
      <c r="AC6617" s="316" t="str">
        <f t="shared" si="55"/>
        <v>INSERT INTO UPK.upk_k40.k60_press_buno_link (buno_id, k60_buno_id, created_date, created_tantou_id) VALUES (1715, 2024, GETDATE(), 999);</v>
      </c>
    </row>
    <row r="6618" spans="2:37">
      <c r="Z6618" s="631">
        <v>8</v>
      </c>
      <c r="AA6618" s="631" t="s">
        <v>6893</v>
      </c>
      <c r="AB6618" s="631" t="s">
        <v>6204</v>
      </c>
      <c r="AC6618" s="316" t="str">
        <f t="shared" si="55"/>
        <v>INSERT INTO UPK.upk_k40.k60_press_buno_link (buno_id, k60_buno_id, created_date, created_tantou_id) VALUES (1716, 2444, GETDATE(), 999);</v>
      </c>
    </row>
    <row r="6619" spans="2:37">
      <c r="Z6619" s="631">
        <v>9</v>
      </c>
      <c r="AA6619" s="631" t="s">
        <v>6896</v>
      </c>
      <c r="AB6619" s="631" t="s">
        <v>6205</v>
      </c>
      <c r="AC6619" s="316" t="str">
        <f t="shared" si="55"/>
        <v>INSERT INTO UPK.upk_k40.k60_press_buno_link (buno_id, k60_buno_id, created_date, created_tantou_id) VALUES (1717, 2447, GETDATE(), 999);</v>
      </c>
    </row>
    <row r="6620" spans="2:37">
      <c r="Z6620" s="631">
        <v>10</v>
      </c>
      <c r="AA6620" s="631" t="s">
        <v>6894</v>
      </c>
      <c r="AB6620" s="631" t="s">
        <v>6206</v>
      </c>
      <c r="AC6620" s="316" t="str">
        <f t="shared" si="55"/>
        <v>INSERT INTO UPK.upk_k40.k60_press_buno_link (buno_id, k60_buno_id, created_date, created_tantou_id) VALUES (1718, 2445, GETDATE(), 999);</v>
      </c>
    </row>
    <row r="6621" spans="2:37">
      <c r="Z6621" s="631">
        <v>11</v>
      </c>
      <c r="AA6621" s="631" t="s">
        <v>6895</v>
      </c>
      <c r="AB6621" s="631" t="s">
        <v>6207</v>
      </c>
      <c r="AC6621" s="316" t="str">
        <f t="shared" si="55"/>
        <v>INSERT INTO UPK.upk_k40.k60_press_buno_link (buno_id, k60_buno_id, created_date, created_tantou_id) VALUES (1719, 2446, GETDATE(), 999);</v>
      </c>
    </row>
    <row r="6622" spans="2:37">
      <c r="Z6622" s="631">
        <v>12</v>
      </c>
      <c r="AA6622" s="631" t="s">
        <v>6897</v>
      </c>
      <c r="AB6622" s="631" t="s">
        <v>6208</v>
      </c>
      <c r="AC6622" s="316" t="str">
        <f t="shared" si="55"/>
        <v>INSERT INTO UPK.upk_k40.k60_press_buno_link (buno_id, k60_buno_id, created_date, created_tantou_id) VALUES (1720, 2448, GETDATE(), 999);</v>
      </c>
    </row>
    <row r="6623" spans="2:37">
      <c r="Z6623" s="631">
        <v>13</v>
      </c>
      <c r="AA6623" s="631" t="s">
        <v>6316</v>
      </c>
      <c r="AB6623" s="631" t="s">
        <v>6209</v>
      </c>
      <c r="AC6623" s="316" t="str">
        <f t="shared" si="55"/>
        <v>INSERT INTO UPK.upk_k40.k60_press_buno_link (buno_id, k60_buno_id, created_date, created_tantou_id) VALUES (1721, 1828, GETDATE(), 999);</v>
      </c>
    </row>
    <row r="6624" spans="2:37">
      <c r="Z6624" s="631">
        <v>14</v>
      </c>
      <c r="AA6624" s="631" t="s">
        <v>6317</v>
      </c>
      <c r="AB6624" s="631" t="s">
        <v>6210</v>
      </c>
      <c r="AC6624" s="316" t="str">
        <f t="shared" si="55"/>
        <v>INSERT INTO UPK.upk_k40.k60_press_buno_link (buno_id, k60_buno_id, created_date, created_tantou_id) VALUES (1722, 1829, GETDATE(), 999);</v>
      </c>
    </row>
    <row r="6625" spans="26:29">
      <c r="Z6625" s="631">
        <v>15</v>
      </c>
      <c r="AA6625" s="631" t="s">
        <v>6315</v>
      </c>
      <c r="AB6625" s="631" t="s">
        <v>6211</v>
      </c>
      <c r="AC6625" s="316" t="str">
        <f t="shared" si="55"/>
        <v>INSERT INTO UPK.upk_k40.k60_press_buno_link (buno_id, k60_buno_id, created_date, created_tantou_id) VALUES (1723, 1827, GETDATE(), 999);</v>
      </c>
    </row>
    <row r="6626" spans="26:29">
      <c r="Z6626" s="631">
        <v>16</v>
      </c>
      <c r="AA6626" s="631" t="s">
        <v>6578</v>
      </c>
      <c r="AB6626" s="631" t="s">
        <v>6212</v>
      </c>
      <c r="AC6626" s="316" t="str">
        <f t="shared" si="55"/>
        <v>INSERT INTO UPK.upk_k40.k60_press_buno_link (buno_id, k60_buno_id, created_date, created_tantou_id) VALUES (1724, 2129, GETDATE(), 999);</v>
      </c>
    </row>
    <row r="6627" spans="26:29">
      <c r="Z6627" s="631">
        <v>17</v>
      </c>
      <c r="AA6627" s="631" t="s">
        <v>6579</v>
      </c>
      <c r="AB6627" s="631" t="s">
        <v>6213</v>
      </c>
      <c r="AC6627" s="316" t="str">
        <f t="shared" si="55"/>
        <v>INSERT INTO UPK.upk_k40.k60_press_buno_link (buno_id, k60_buno_id, created_date, created_tantou_id) VALUES (1725, 2130, GETDATE(), 999);</v>
      </c>
    </row>
    <row r="6628" spans="26:29">
      <c r="Z6628" s="631">
        <v>18</v>
      </c>
      <c r="AA6628" s="631" t="s">
        <v>6529</v>
      </c>
      <c r="AB6628" s="631" t="s">
        <v>6214</v>
      </c>
      <c r="AC6628" s="316" t="str">
        <f t="shared" si="55"/>
        <v>INSERT INTO UPK.upk_k40.k60_press_buno_link (buno_id, k60_buno_id, created_date, created_tantou_id) VALUES (1726, 2080, GETDATE(), 999);</v>
      </c>
    </row>
    <row r="6629" spans="26:29">
      <c r="Z6629" s="631">
        <v>19</v>
      </c>
      <c r="AA6629" s="631">
        <v>2551</v>
      </c>
      <c r="AB6629" s="631" t="s">
        <v>6215</v>
      </c>
      <c r="AC6629" s="316" t="str">
        <f t="shared" si="55"/>
        <v>INSERT INTO UPK.upk_k40.k60_press_buno_link (buno_id, k60_buno_id, created_date, created_tantou_id) VALUES (1727, 2551, GETDATE(), 999);</v>
      </c>
    </row>
    <row r="6630" spans="26:29">
      <c r="Z6630" s="631">
        <v>20</v>
      </c>
      <c r="AA6630" s="631">
        <v>2551</v>
      </c>
      <c r="AB6630" s="631" t="s">
        <v>6216</v>
      </c>
      <c r="AC6630" s="316" t="str">
        <f t="shared" si="55"/>
        <v>INSERT INTO UPK.upk_k40.k60_press_buno_link (buno_id, k60_buno_id, created_date, created_tantou_id) VALUES (1728, 2551, GETDATE(), 999);</v>
      </c>
    </row>
    <row r="6631" spans="26:29">
      <c r="Z6631" s="631">
        <v>21</v>
      </c>
      <c r="AA6631" s="631" t="s">
        <v>6485</v>
      </c>
      <c r="AB6631" s="631" t="s">
        <v>6217</v>
      </c>
      <c r="AC6631" s="316" t="str">
        <f t="shared" si="55"/>
        <v>INSERT INTO UPK.upk_k40.k60_press_buno_link (buno_id, k60_buno_id, created_date, created_tantou_id) VALUES (1729, 1997, GETDATE(), 999);</v>
      </c>
    </row>
    <row r="6632" spans="26:29">
      <c r="Z6632" s="631">
        <v>22</v>
      </c>
      <c r="AA6632" s="631" t="s">
        <v>6729</v>
      </c>
      <c r="AB6632" s="631" t="s">
        <v>6218</v>
      </c>
      <c r="AC6632" s="316" t="str">
        <f t="shared" si="55"/>
        <v>INSERT INTO UPK.upk_k40.k60_press_buno_link (buno_id, k60_buno_id, created_date, created_tantou_id) VALUES (1730, 2280, GETDATE(), 999);</v>
      </c>
    </row>
    <row r="6633" spans="26:29">
      <c r="Z6633" s="631">
        <v>23</v>
      </c>
      <c r="AA6633" s="631" t="s">
        <v>5873</v>
      </c>
      <c r="AB6633" s="631" t="s">
        <v>6219</v>
      </c>
      <c r="AC6633" s="316" t="str">
        <f t="shared" si="55"/>
        <v>INSERT INTO UPK.upk_k40.k60_press_buno_link (buno_id, k60_buno_id, created_date, created_tantou_id) VALUES (1731, 1384, GETDATE(), 999);</v>
      </c>
    </row>
    <row r="6634" spans="26:29">
      <c r="Z6634" s="631">
        <v>24</v>
      </c>
      <c r="AA6634" s="631" t="s">
        <v>6195</v>
      </c>
      <c r="AB6634" s="631" t="s">
        <v>6220</v>
      </c>
      <c r="AC6634" s="316" t="str">
        <f t="shared" si="55"/>
        <v>INSERT INTO UPK.upk_k40.k60_press_buno_link (buno_id, k60_buno_id, created_date, created_tantou_id) VALUES (1732, 1707, GETDATE(), 999);</v>
      </c>
    </row>
    <row r="6635" spans="26:29">
      <c r="Z6635" s="631">
        <v>25</v>
      </c>
      <c r="AA6635" s="631" t="s">
        <v>5905</v>
      </c>
      <c r="AB6635" s="631" t="s">
        <v>6221</v>
      </c>
      <c r="AC6635" s="316" t="str">
        <f t="shared" si="55"/>
        <v>INSERT INTO UPK.upk_k40.k60_press_buno_link (buno_id, k60_buno_id, created_date, created_tantou_id) VALUES (1733, 1416, GETDATE(), 999);</v>
      </c>
    </row>
    <row r="6636" spans="26:29">
      <c r="Z6636" s="631">
        <v>26</v>
      </c>
      <c r="AA6636" s="631" t="s">
        <v>6520</v>
      </c>
      <c r="AB6636" s="631" t="s">
        <v>6222</v>
      </c>
      <c r="AC6636" s="316" t="str">
        <f t="shared" si="55"/>
        <v>INSERT INTO UPK.upk_k40.k60_press_buno_link (buno_id, k60_buno_id, created_date, created_tantou_id) VALUES (1734, 2071, GETDATE(), 999);</v>
      </c>
    </row>
    <row r="6637" spans="26:29">
      <c r="Z6637" s="631">
        <v>27</v>
      </c>
      <c r="AA6637" s="631" t="s">
        <v>6521</v>
      </c>
      <c r="AB6637" s="631" t="s">
        <v>6223</v>
      </c>
      <c r="AC6637" s="316" t="str">
        <f t="shared" si="55"/>
        <v>INSERT INTO UPK.upk_k40.k60_press_buno_link (buno_id, k60_buno_id, created_date, created_tantou_id) VALUES (1735, 2072, GETDATE(), 999);</v>
      </c>
    </row>
    <row r="6638" spans="26:29">
      <c r="Z6638" s="631">
        <v>28</v>
      </c>
      <c r="AA6638" s="631" t="s">
        <v>6521</v>
      </c>
      <c r="AB6638" s="631" t="s">
        <v>6224</v>
      </c>
      <c r="AC6638" s="316" t="str">
        <f t="shared" si="55"/>
        <v>INSERT INTO UPK.upk_k40.k60_press_buno_link (buno_id, k60_buno_id, created_date, created_tantou_id) VALUES (1736, 2072, GETDATE(), 999);</v>
      </c>
    </row>
    <row r="6639" spans="26:29">
      <c r="Z6639" s="631">
        <v>29</v>
      </c>
      <c r="AA6639" s="631">
        <v>2541</v>
      </c>
      <c r="AB6639" s="631" t="s">
        <v>6225</v>
      </c>
      <c r="AC6639" s="316" t="str">
        <f t="shared" si="55"/>
        <v>INSERT INTO UPK.upk_k40.k60_press_buno_link (buno_id, k60_buno_id, created_date, created_tantou_id) VALUES (1737, 2541, GETDATE(), 999);</v>
      </c>
    </row>
    <row r="6640" spans="26:29">
      <c r="Z6640" s="631">
        <v>30</v>
      </c>
      <c r="AA6640" s="631">
        <v>2548</v>
      </c>
      <c r="AB6640" s="631" t="s">
        <v>6226</v>
      </c>
      <c r="AC6640" s="316" t="str">
        <f t="shared" si="55"/>
        <v>INSERT INTO UPK.upk_k40.k60_press_buno_link (buno_id, k60_buno_id, created_date, created_tantou_id) VALUES (1738, 2548, GETDATE(), 999);</v>
      </c>
    </row>
    <row r="6641" spans="26:29">
      <c r="Z6641" s="631">
        <v>31</v>
      </c>
      <c r="AA6641" s="631" t="s">
        <v>6511</v>
      </c>
      <c r="AB6641" s="631" t="s">
        <v>6227</v>
      </c>
      <c r="AC6641" s="316" t="str">
        <f t="shared" si="55"/>
        <v>INSERT INTO UPK.upk_k40.k60_press_buno_link (buno_id, k60_buno_id, created_date, created_tantou_id) VALUES (1739, 2060, GETDATE(), 999);</v>
      </c>
    </row>
    <row r="6642" spans="26:29">
      <c r="Z6642" s="631">
        <v>32</v>
      </c>
      <c r="AA6642" s="631" t="s">
        <v>6512</v>
      </c>
      <c r="AB6642" s="631" t="s">
        <v>6228</v>
      </c>
      <c r="AC6642" s="316" t="str">
        <f t="shared" si="55"/>
        <v>INSERT INTO UPK.upk_k40.k60_press_buno_link (buno_id, k60_buno_id, created_date, created_tantou_id) VALUES (1740, 2061, GETDATE(), 999);</v>
      </c>
    </row>
    <row r="6643" spans="26:29">
      <c r="Z6643" s="631">
        <v>33</v>
      </c>
      <c r="AA6643" s="631" t="s">
        <v>6513</v>
      </c>
      <c r="AB6643" s="631" t="s">
        <v>6229</v>
      </c>
      <c r="AC6643" s="316" t="str">
        <f t="shared" si="55"/>
        <v>INSERT INTO UPK.upk_k40.k60_press_buno_link (buno_id, k60_buno_id, created_date, created_tantou_id) VALUES (1741, 2062, GETDATE(), 999);</v>
      </c>
    </row>
    <row r="6644" spans="26:29">
      <c r="Z6644" s="631">
        <v>34</v>
      </c>
      <c r="AA6644" s="631" t="s">
        <v>6493</v>
      </c>
      <c r="AB6644" s="631" t="s">
        <v>6230</v>
      </c>
      <c r="AC6644" s="316" t="str">
        <f t="shared" si="55"/>
        <v>INSERT INTO UPK.upk_k40.k60_press_buno_link (buno_id, k60_buno_id, created_date, created_tantou_id) VALUES (1742, 2025, GETDATE(), 999);</v>
      </c>
    </row>
    <row r="6645" spans="26:29">
      <c r="Z6645" s="631">
        <v>35</v>
      </c>
      <c r="AA6645" s="631" t="s">
        <v>6306</v>
      </c>
      <c r="AB6645" s="631" t="s">
        <v>6231</v>
      </c>
      <c r="AC6645" s="316" t="str">
        <f t="shared" si="55"/>
        <v>INSERT INTO UPK.upk_k40.k60_press_buno_link (buno_id, k60_buno_id, created_date, created_tantou_id) VALUES (1743, 1818, GETDATE(), 999);</v>
      </c>
    </row>
    <row r="6646" spans="26:29">
      <c r="Z6646" s="631">
        <v>36</v>
      </c>
      <c r="AA6646" s="631">
        <v>2565</v>
      </c>
      <c r="AB6646" s="631" t="s">
        <v>6232</v>
      </c>
      <c r="AC6646" s="316" t="str">
        <f t="shared" si="55"/>
        <v>INSERT INTO UPK.upk_k40.k60_press_buno_link (buno_id, k60_buno_id, created_date, created_tantou_id) VALUES (1744, 2565, GETDATE(), 999);</v>
      </c>
    </row>
    <row r="6647" spans="26:29">
      <c r="Z6647" s="631">
        <v>37</v>
      </c>
      <c r="AA6647" s="631">
        <v>2566</v>
      </c>
      <c r="AB6647" s="631" t="s">
        <v>6233</v>
      </c>
      <c r="AC6647" s="316" t="str">
        <f t="shared" si="55"/>
        <v>INSERT INTO UPK.upk_k40.k60_press_buno_link (buno_id, k60_buno_id, created_date, created_tantou_id) VALUES (1745, 2566, GETDATE(), 999);</v>
      </c>
    </row>
    <row r="6648" spans="26:29">
      <c r="Z6648" s="631">
        <v>38</v>
      </c>
      <c r="AA6648" s="631" t="s">
        <v>222</v>
      </c>
      <c r="AB6648" s="631" t="s">
        <v>6234</v>
      </c>
      <c r="AC6648" s="316" t="str">
        <f t="shared" si="55"/>
        <v>INSERT INTO UPK.upk_k40.k60_press_buno_link (buno_id, k60_buno_id, created_date, created_tantou_id) VALUES (1746, 2026, GETDATE(), 999);</v>
      </c>
    </row>
    <row r="6649" spans="26:29">
      <c r="Z6649" s="631">
        <v>39</v>
      </c>
      <c r="AA6649" s="631" t="s">
        <v>6347</v>
      </c>
      <c r="AB6649" s="631" t="s">
        <v>6235</v>
      </c>
      <c r="AC6649" s="316" t="str">
        <f t="shared" si="55"/>
        <v>INSERT INTO UPK.upk_k40.k60_press_buno_link (buno_id, k60_buno_id, created_date, created_tantou_id) VALUES (1747, 1859, GETDATE(), 999);</v>
      </c>
    </row>
    <row r="6650" spans="26:29">
      <c r="Z6650" s="631">
        <v>40</v>
      </c>
      <c r="AA6650" s="631" t="s">
        <v>6348</v>
      </c>
      <c r="AB6650" s="631" t="s">
        <v>6236</v>
      </c>
      <c r="AC6650" s="316" t="str">
        <f t="shared" si="55"/>
        <v>INSERT INTO UPK.upk_k40.k60_press_buno_link (buno_id, k60_buno_id, created_date, created_tantou_id) VALUES (1748, 1860, GETDATE(), 999);</v>
      </c>
    </row>
    <row r="6651" spans="26:29">
      <c r="Z6651" s="631">
        <v>41</v>
      </c>
      <c r="AA6651" s="631" t="s">
        <v>6349</v>
      </c>
      <c r="AB6651" s="631" t="s">
        <v>6237</v>
      </c>
      <c r="AC6651" s="316" t="str">
        <f t="shared" si="55"/>
        <v>INSERT INTO UPK.upk_k40.k60_press_buno_link (buno_id, k60_buno_id, created_date, created_tantou_id) VALUES (1749, 1861, GETDATE(), 999);</v>
      </c>
    </row>
    <row r="6652" spans="26:29">
      <c r="Z6652" s="631">
        <v>42</v>
      </c>
      <c r="AA6652" s="631" t="s">
        <v>6350</v>
      </c>
      <c r="AB6652" s="631" t="s">
        <v>6238</v>
      </c>
      <c r="AC6652" s="316" t="str">
        <f t="shared" si="55"/>
        <v>INSERT INTO UPK.upk_k40.k60_press_buno_link (buno_id, k60_buno_id, created_date, created_tantou_id) VALUES (1750, 1862, GETDATE(), 999);</v>
      </c>
    </row>
    <row r="6653" spans="26:29">
      <c r="Z6653" s="631">
        <v>43</v>
      </c>
      <c r="AA6653" s="631" t="s">
        <v>6046</v>
      </c>
      <c r="AB6653" s="631" t="s">
        <v>6239</v>
      </c>
      <c r="AC6653" s="316" t="str">
        <f t="shared" si="55"/>
        <v>INSERT INTO UPK.upk_k40.k60_press_buno_link (buno_id, k60_buno_id, created_date, created_tantou_id) VALUES (1751, 1558, GETDATE(), 999);</v>
      </c>
    </row>
    <row r="6654" spans="26:29">
      <c r="Z6654" s="631">
        <v>44</v>
      </c>
      <c r="AA6654" s="631" t="s">
        <v>6046</v>
      </c>
      <c r="AB6654" s="631" t="s">
        <v>6240</v>
      </c>
      <c r="AC6654" s="316" t="str">
        <f t="shared" si="55"/>
        <v>INSERT INTO UPK.upk_k40.k60_press_buno_link (buno_id, k60_buno_id, created_date, created_tantou_id) VALUES (1752, 1558, GETDATE(), 999);</v>
      </c>
    </row>
    <row r="6655" spans="26:29">
      <c r="Z6655" s="631">
        <v>45</v>
      </c>
      <c r="AA6655" s="631" t="s">
        <v>6044</v>
      </c>
      <c r="AB6655" s="631" t="s">
        <v>6241</v>
      </c>
      <c r="AC6655" s="316" t="str">
        <f t="shared" si="55"/>
        <v>INSERT INTO UPK.upk_k40.k60_press_buno_link (buno_id, k60_buno_id, created_date, created_tantou_id) VALUES (1753, 1556, GETDATE(), 999);</v>
      </c>
    </row>
    <row r="6656" spans="26:29">
      <c r="Z6656" s="631">
        <v>46</v>
      </c>
      <c r="AA6656" s="631" t="s">
        <v>6044</v>
      </c>
      <c r="AB6656" s="631" t="s">
        <v>6242</v>
      </c>
      <c r="AC6656" s="316" t="str">
        <f t="shared" si="55"/>
        <v>INSERT INTO UPK.upk_k40.k60_press_buno_link (buno_id, k60_buno_id, created_date, created_tantou_id) VALUES (1754, 1556, GETDATE(), 999);</v>
      </c>
    </row>
    <row r="6657" spans="26:29">
      <c r="Z6657" s="631">
        <v>47</v>
      </c>
      <c r="AA6657" s="631" t="s">
        <v>6434</v>
      </c>
      <c r="AB6657" s="631" t="s">
        <v>6243</v>
      </c>
      <c r="AC6657" s="316" t="str">
        <f t="shared" si="55"/>
        <v>INSERT INTO UPK.upk_k40.k60_press_buno_link (buno_id, k60_buno_id, created_date, created_tantou_id) VALUES (1755, 1946, GETDATE(), 999);</v>
      </c>
    </row>
    <row r="6658" spans="26:29">
      <c r="Z6658" s="631">
        <v>48</v>
      </c>
      <c r="AA6658" s="631" t="s">
        <v>6434</v>
      </c>
      <c r="AB6658" s="631" t="s">
        <v>6244</v>
      </c>
      <c r="AC6658" s="316" t="str">
        <f t="shared" si="55"/>
        <v>INSERT INTO UPK.upk_k40.k60_press_buno_link (buno_id, k60_buno_id, created_date, created_tantou_id) VALUES (1756, 1946, GETDATE(), 999);</v>
      </c>
    </row>
    <row r="6659" spans="26:29">
      <c r="Z6659" s="631">
        <v>49</v>
      </c>
      <c r="AA6659" s="631" t="s">
        <v>6045</v>
      </c>
      <c r="AB6659" s="631" t="s">
        <v>6245</v>
      </c>
      <c r="AC6659" s="316" t="str">
        <f t="shared" si="55"/>
        <v>INSERT INTO UPK.upk_k40.k60_press_buno_link (buno_id, k60_buno_id, created_date, created_tantou_id) VALUES (1757, 1557, GETDATE(), 999);</v>
      </c>
    </row>
    <row r="6660" spans="26:29">
      <c r="Z6660" s="631">
        <v>50</v>
      </c>
      <c r="AA6660" s="631" t="s">
        <v>6045</v>
      </c>
      <c r="AB6660" s="631" t="s">
        <v>6246</v>
      </c>
      <c r="AC6660" s="316" t="str">
        <f t="shared" si="55"/>
        <v>INSERT INTO UPK.upk_k40.k60_press_buno_link (buno_id, k60_buno_id, created_date, created_tantou_id) VALUES (1758, 1557, GETDATE(), 999);</v>
      </c>
    </row>
    <row r="6661" spans="26:29">
      <c r="Z6661" s="631">
        <v>51</v>
      </c>
      <c r="AA6661" s="631" t="s">
        <v>6346</v>
      </c>
      <c r="AB6661" s="631" t="s">
        <v>6247</v>
      </c>
      <c r="AC6661" s="316" t="str">
        <f t="shared" si="55"/>
        <v>INSERT INTO UPK.upk_k40.k60_press_buno_link (buno_id, k60_buno_id, created_date, created_tantou_id) VALUES (1759, 1858, GETDATE(), 999);</v>
      </c>
    </row>
    <row r="6662" spans="26:29">
      <c r="Z6662" s="631">
        <v>52</v>
      </c>
      <c r="AA6662" s="631" t="s">
        <v>6346</v>
      </c>
      <c r="AB6662" s="631" t="s">
        <v>6248</v>
      </c>
      <c r="AC6662" s="316" t="str">
        <f t="shared" si="55"/>
        <v>INSERT INTO UPK.upk_k40.k60_press_buno_link (buno_id, k60_buno_id, created_date, created_tantou_id) VALUES (1760, 1858, GETDATE(), 999);</v>
      </c>
    </row>
    <row r="6663" spans="26:29">
      <c r="Z6663" s="631">
        <v>53</v>
      </c>
      <c r="AA6663" s="631" t="s">
        <v>6342</v>
      </c>
      <c r="AB6663" s="631" t="s">
        <v>6249</v>
      </c>
      <c r="AC6663" s="316" t="str">
        <f t="shared" si="55"/>
        <v>INSERT INTO UPK.upk_k40.k60_press_buno_link (buno_id, k60_buno_id, created_date, created_tantou_id) VALUES (1761, 1854, GETDATE(), 999);</v>
      </c>
    </row>
    <row r="6664" spans="26:29">
      <c r="Z6664" s="631">
        <v>54</v>
      </c>
      <c r="AA6664" s="631" t="s">
        <v>6342</v>
      </c>
      <c r="AB6664" s="631" t="s">
        <v>6250</v>
      </c>
      <c r="AC6664" s="316" t="str">
        <f t="shared" si="55"/>
        <v>INSERT INTO UPK.upk_k40.k60_press_buno_link (buno_id, k60_buno_id, created_date, created_tantou_id) VALUES (1762, 1854, GETDATE(), 999);</v>
      </c>
    </row>
    <row r="6665" spans="26:29">
      <c r="Z6665" s="631">
        <v>55</v>
      </c>
      <c r="AA6665" s="631" t="s">
        <v>6344</v>
      </c>
      <c r="AB6665" s="631" t="s">
        <v>6251</v>
      </c>
      <c r="AC6665" s="316" t="str">
        <f t="shared" si="55"/>
        <v>INSERT INTO UPK.upk_k40.k60_press_buno_link (buno_id, k60_buno_id, created_date, created_tantou_id) VALUES (1763, 1856, GETDATE(), 999);</v>
      </c>
    </row>
    <row r="6666" spans="26:29">
      <c r="Z6666" s="631">
        <v>56</v>
      </c>
      <c r="AA6666" s="631" t="s">
        <v>6344</v>
      </c>
      <c r="AB6666" s="631" t="s">
        <v>6252</v>
      </c>
      <c r="AC6666" s="316" t="str">
        <f t="shared" si="55"/>
        <v>INSERT INTO UPK.upk_k40.k60_press_buno_link (buno_id, k60_buno_id, created_date, created_tantou_id) VALUES (1764, 1856, GETDATE(), 999);</v>
      </c>
    </row>
    <row r="6667" spans="26:29">
      <c r="Z6667" s="631">
        <v>57</v>
      </c>
      <c r="AA6667" s="631" t="s">
        <v>6351</v>
      </c>
      <c r="AB6667" s="631" t="s">
        <v>6253</v>
      </c>
      <c r="AC6667" s="316" t="str">
        <f t="shared" si="55"/>
        <v>INSERT INTO UPK.upk_k40.k60_press_buno_link (buno_id, k60_buno_id, created_date, created_tantou_id) VALUES (1765, 1863, GETDATE(), 999);</v>
      </c>
    </row>
    <row r="6668" spans="26:29">
      <c r="Z6668" s="631">
        <v>58</v>
      </c>
      <c r="AA6668" s="631" t="s">
        <v>6351</v>
      </c>
      <c r="AB6668" s="631" t="s">
        <v>6254</v>
      </c>
      <c r="AC6668" s="316" t="str">
        <f t="shared" si="55"/>
        <v>INSERT INTO UPK.upk_k40.k60_press_buno_link (buno_id, k60_buno_id, created_date, created_tantou_id) VALUES (1766, 1863, GETDATE(), 999);</v>
      </c>
    </row>
    <row r="6669" spans="26:29">
      <c r="Z6669" s="631">
        <v>59</v>
      </c>
      <c r="AA6669" s="631" t="s">
        <v>6343</v>
      </c>
      <c r="AB6669" s="631" t="s">
        <v>6255</v>
      </c>
      <c r="AC6669" s="316" t="str">
        <f t="shared" si="55"/>
        <v>INSERT INTO UPK.upk_k40.k60_press_buno_link (buno_id, k60_buno_id, created_date, created_tantou_id) VALUES (1767, 1855, GETDATE(), 999);</v>
      </c>
    </row>
    <row r="6670" spans="26:29">
      <c r="Z6670" s="631">
        <v>60</v>
      </c>
      <c r="AA6670" s="631" t="s">
        <v>6343</v>
      </c>
      <c r="AB6670" s="631" t="s">
        <v>6256</v>
      </c>
      <c r="AC6670" s="316" t="str">
        <f t="shared" si="55"/>
        <v>INSERT INTO UPK.upk_k40.k60_press_buno_link (buno_id, k60_buno_id, created_date, created_tantou_id) VALUES (1768, 1855, GETDATE(), 999);</v>
      </c>
    </row>
    <row r="6671" spans="26:29">
      <c r="Z6671" s="631">
        <v>61</v>
      </c>
      <c r="AA6671" s="631" t="s">
        <v>6345</v>
      </c>
      <c r="AB6671" s="631" t="s">
        <v>6257</v>
      </c>
      <c r="AC6671" s="316" t="str">
        <f t="shared" si="55"/>
        <v>INSERT INTO UPK.upk_k40.k60_press_buno_link (buno_id, k60_buno_id, created_date, created_tantou_id) VALUES (1769, 1857, GETDATE(), 999);</v>
      </c>
    </row>
    <row r="6672" spans="26:29">
      <c r="Z6672" s="631">
        <v>62</v>
      </c>
      <c r="AA6672" s="631" t="s">
        <v>6345</v>
      </c>
      <c r="AB6672" s="631" t="s">
        <v>6258</v>
      </c>
      <c r="AC6672" s="316" t="str">
        <f t="shared" si="55"/>
        <v>INSERT INTO UPK.upk_k40.k60_press_buno_link (buno_id, k60_buno_id, created_date, created_tantou_id) VALUES (1770, 1857, GETDATE(), 999);</v>
      </c>
    </row>
    <row r="6673" spans="26:29">
      <c r="Z6673" s="631">
        <v>63</v>
      </c>
      <c r="AA6673" s="631" t="s">
        <v>6047</v>
      </c>
      <c r="AB6673" s="631" t="s">
        <v>6259</v>
      </c>
      <c r="AC6673" s="316" t="str">
        <f t="shared" si="55"/>
        <v>INSERT INTO UPK.upk_k40.k60_press_buno_link (buno_id, k60_buno_id, created_date, created_tantou_id) VALUES (1771, 1559, GETDATE(), 999);</v>
      </c>
    </row>
    <row r="6674" spans="26:29">
      <c r="Z6674" s="631">
        <v>64</v>
      </c>
      <c r="AA6674" s="631" t="s">
        <v>6047</v>
      </c>
      <c r="AB6674" s="631" t="s">
        <v>6260</v>
      </c>
      <c r="AC6674" s="316" t="str">
        <f t="shared" si="55"/>
        <v>INSERT INTO UPK.upk_k40.k60_press_buno_link (buno_id, k60_buno_id, created_date, created_tantou_id) VALUES (1772, 1559, GETDATE(), 999);</v>
      </c>
    </row>
    <row r="6675" spans="26:29">
      <c r="Z6675" s="631">
        <v>65</v>
      </c>
      <c r="AA6675" s="631" t="s">
        <v>6352</v>
      </c>
      <c r="AB6675" s="631" t="s">
        <v>6261</v>
      </c>
      <c r="AC6675" s="316" t="str">
        <f t="shared" ref="AC6675:AC6738" si="56">AC$6609&amp;AB6675&amp;", "&amp;AA6675&amp;", GETDATE(), 999);"</f>
        <v>INSERT INTO UPK.upk_k40.k60_press_buno_link (buno_id, k60_buno_id, created_date, created_tantou_id) VALUES (1773, 1864, GETDATE(), 999);</v>
      </c>
    </row>
    <row r="6676" spans="26:29">
      <c r="Z6676" s="631">
        <v>66</v>
      </c>
      <c r="AA6676" s="631" t="s">
        <v>6352</v>
      </c>
      <c r="AB6676" s="631" t="s">
        <v>6262</v>
      </c>
      <c r="AC6676" s="316" t="str">
        <f t="shared" si="56"/>
        <v>INSERT INTO UPK.upk_k40.k60_press_buno_link (buno_id, k60_buno_id, created_date, created_tantou_id) VALUES (1774, 1864, GETDATE(), 999);</v>
      </c>
    </row>
    <row r="6677" spans="26:29">
      <c r="Z6677" s="631">
        <v>67</v>
      </c>
      <c r="AA6677" s="631" t="s">
        <v>6581</v>
      </c>
      <c r="AB6677" s="631" t="s">
        <v>6263</v>
      </c>
      <c r="AC6677" s="316" t="str">
        <f t="shared" si="56"/>
        <v>INSERT INTO UPK.upk_k40.k60_press_buno_link (buno_id, k60_buno_id, created_date, created_tantou_id) VALUES (1775, 2132, GETDATE(), 999);</v>
      </c>
    </row>
    <row r="6678" spans="26:29">
      <c r="Z6678" s="631">
        <v>68</v>
      </c>
      <c r="AA6678" s="631" t="s">
        <v>5964</v>
      </c>
      <c r="AB6678" s="631" t="s">
        <v>6264</v>
      </c>
      <c r="AC6678" s="316" t="str">
        <f t="shared" si="56"/>
        <v>INSERT INTO UPK.upk_k40.k60_press_buno_link (buno_id, k60_buno_id, created_date, created_tantou_id) VALUES (1776, 1475, GETDATE(), 999);</v>
      </c>
    </row>
    <row r="6679" spans="26:29">
      <c r="Z6679" s="631">
        <v>69</v>
      </c>
      <c r="AA6679" s="631" t="s">
        <v>5964</v>
      </c>
      <c r="AB6679" s="631" t="s">
        <v>6265</v>
      </c>
      <c r="AC6679" s="316" t="str">
        <f t="shared" si="56"/>
        <v>INSERT INTO UPK.upk_k40.k60_press_buno_link (buno_id, k60_buno_id, created_date, created_tantou_id) VALUES (1777, 1475, GETDATE(), 999);</v>
      </c>
    </row>
    <row r="6680" spans="26:29">
      <c r="Z6680" s="631">
        <v>70</v>
      </c>
      <c r="AA6680" s="631" t="s">
        <v>6292</v>
      </c>
      <c r="AB6680" s="631" t="s">
        <v>6266</v>
      </c>
      <c r="AC6680" s="316" t="str">
        <f t="shared" si="56"/>
        <v>INSERT INTO UPK.upk_k40.k60_press_buno_link (buno_id, k60_buno_id, created_date, created_tantou_id) VALUES (1778, 1804, GETDATE(), 999);</v>
      </c>
    </row>
    <row r="6681" spans="26:29">
      <c r="Z6681" s="631">
        <v>71</v>
      </c>
      <c r="AA6681" s="631" t="s">
        <v>6290</v>
      </c>
      <c r="AB6681" s="631" t="s">
        <v>6267</v>
      </c>
      <c r="AC6681" s="316" t="str">
        <f t="shared" si="56"/>
        <v>INSERT INTO UPK.upk_k40.k60_press_buno_link (buno_id, k60_buno_id, created_date, created_tantou_id) VALUES (1779, 1802, GETDATE(), 999);</v>
      </c>
    </row>
    <row r="6682" spans="26:29">
      <c r="Z6682" s="631">
        <v>72</v>
      </c>
      <c r="AA6682" s="631" t="s">
        <v>5975</v>
      </c>
      <c r="AB6682" s="631" t="s">
        <v>6268</v>
      </c>
      <c r="AC6682" s="316" t="str">
        <f t="shared" si="56"/>
        <v>INSERT INTO UPK.upk_k40.k60_press_buno_link (buno_id, k60_buno_id, created_date, created_tantou_id) VALUES (1780, 1486, GETDATE(), 999);</v>
      </c>
    </row>
    <row r="6683" spans="26:29">
      <c r="Z6683" s="631">
        <v>73</v>
      </c>
      <c r="AA6683" s="631" t="s">
        <v>5975</v>
      </c>
      <c r="AB6683" s="631" t="s">
        <v>6269</v>
      </c>
      <c r="AC6683" s="316" t="str">
        <f t="shared" si="56"/>
        <v>INSERT INTO UPK.upk_k40.k60_press_buno_link (buno_id, k60_buno_id, created_date, created_tantou_id) VALUES (1781, 1486, GETDATE(), 999);</v>
      </c>
    </row>
    <row r="6684" spans="26:29">
      <c r="Z6684" s="631">
        <v>74</v>
      </c>
      <c r="AA6684" s="631" t="s">
        <v>6300</v>
      </c>
      <c r="AB6684" s="631" t="s">
        <v>6270</v>
      </c>
      <c r="AC6684" s="316" t="str">
        <f t="shared" si="56"/>
        <v>INSERT INTO UPK.upk_k40.k60_press_buno_link (buno_id, k60_buno_id, created_date, created_tantou_id) VALUES (1782, 1812, GETDATE(), 999);</v>
      </c>
    </row>
    <row r="6685" spans="26:29">
      <c r="Z6685" s="631">
        <v>75</v>
      </c>
      <c r="AA6685" s="631" t="s">
        <v>6300</v>
      </c>
      <c r="AB6685" s="631" t="s">
        <v>6271</v>
      </c>
      <c r="AC6685" s="316" t="str">
        <f t="shared" si="56"/>
        <v>INSERT INTO UPK.upk_k40.k60_press_buno_link (buno_id, k60_buno_id, created_date, created_tantou_id) VALUES (1783, 1812, GETDATE(), 999);</v>
      </c>
    </row>
    <row r="6686" spans="26:29">
      <c r="Z6686" s="631">
        <v>76</v>
      </c>
      <c r="AA6686" s="631" t="s">
        <v>6468</v>
      </c>
      <c r="AB6686" s="631" t="s">
        <v>6272</v>
      </c>
      <c r="AC6686" s="316" t="str">
        <f t="shared" si="56"/>
        <v>INSERT INTO UPK.upk_k40.k60_press_buno_link (buno_id, k60_buno_id, created_date, created_tantou_id) VALUES (1784, 1980, GETDATE(), 999);</v>
      </c>
    </row>
    <row r="6687" spans="26:29">
      <c r="Z6687" s="631">
        <v>77</v>
      </c>
      <c r="AA6687" s="631" t="s">
        <v>6466</v>
      </c>
      <c r="AB6687" s="631" t="s">
        <v>6273</v>
      </c>
      <c r="AC6687" s="316" t="str">
        <f t="shared" si="56"/>
        <v>INSERT INTO UPK.upk_k40.k60_press_buno_link (buno_id, k60_buno_id, created_date, created_tantou_id) VALUES (1785, 1978, GETDATE(), 999);</v>
      </c>
    </row>
    <row r="6688" spans="26:29">
      <c r="Z6688" s="631">
        <v>78</v>
      </c>
      <c r="AA6688" s="631" t="s">
        <v>5985</v>
      </c>
      <c r="AB6688" s="631" t="s">
        <v>6274</v>
      </c>
      <c r="AC6688" s="316" t="str">
        <f t="shared" si="56"/>
        <v>INSERT INTO UPK.upk_k40.k60_press_buno_link (buno_id, k60_buno_id, created_date, created_tantou_id) VALUES (1786, 1496, GETDATE(), 999);</v>
      </c>
    </row>
    <row r="6689" spans="26:29">
      <c r="Z6689" s="631">
        <v>79</v>
      </c>
      <c r="AA6689" s="631" t="s">
        <v>5985</v>
      </c>
      <c r="AB6689" s="631" t="s">
        <v>6275</v>
      </c>
      <c r="AC6689" s="316" t="str">
        <f t="shared" si="56"/>
        <v>INSERT INTO UPK.upk_k40.k60_press_buno_link (buno_id, k60_buno_id, created_date, created_tantou_id) VALUES (1787, 1496, GETDATE(), 999);</v>
      </c>
    </row>
    <row r="6690" spans="26:29">
      <c r="Z6690" s="631">
        <v>80</v>
      </c>
      <c r="AA6690" s="631" t="s">
        <v>6286</v>
      </c>
      <c r="AB6690" s="631" t="s">
        <v>6276</v>
      </c>
      <c r="AC6690" s="316" t="str">
        <f t="shared" si="56"/>
        <v>INSERT INTO UPK.upk_k40.k60_press_buno_link (buno_id, k60_buno_id, created_date, created_tantou_id) VALUES (1788, 1798, GETDATE(), 999);</v>
      </c>
    </row>
    <row r="6691" spans="26:29">
      <c r="Z6691" s="631">
        <v>81</v>
      </c>
      <c r="AA6691" s="631" t="s">
        <v>6286</v>
      </c>
      <c r="AB6691" s="631" t="s">
        <v>6277</v>
      </c>
      <c r="AC6691" s="316" t="str">
        <f t="shared" si="56"/>
        <v>INSERT INTO UPK.upk_k40.k60_press_buno_link (buno_id, k60_buno_id, created_date, created_tantou_id) VALUES (1789, 1798, GETDATE(), 999);</v>
      </c>
    </row>
    <row r="6692" spans="26:29">
      <c r="Z6692" s="631">
        <v>82</v>
      </c>
      <c r="AA6692" s="631" t="s">
        <v>6935</v>
      </c>
      <c r="AB6692" s="631" t="s">
        <v>6278</v>
      </c>
      <c r="AC6692" s="316" t="str">
        <f t="shared" si="56"/>
        <v>INSERT INTO UPK.upk_k40.k60_press_buno_link (buno_id, k60_buno_id, created_date, created_tantou_id) VALUES (1790, 2486, GETDATE(), 999);</v>
      </c>
    </row>
    <row r="6693" spans="26:29">
      <c r="Z6693" s="631">
        <v>83</v>
      </c>
      <c r="AA6693" s="631" t="s">
        <v>6935</v>
      </c>
      <c r="AB6693" s="631" t="s">
        <v>6279</v>
      </c>
      <c r="AC6693" s="316" t="str">
        <f t="shared" si="56"/>
        <v>INSERT INTO UPK.upk_k40.k60_press_buno_link (buno_id, k60_buno_id, created_date, created_tantou_id) VALUES (1791, 2486, GETDATE(), 999);</v>
      </c>
    </row>
    <row r="6694" spans="26:29">
      <c r="Z6694" s="631">
        <v>84</v>
      </c>
      <c r="AA6694" s="631" t="s">
        <v>6288</v>
      </c>
      <c r="AB6694" s="631" t="s">
        <v>6280</v>
      </c>
      <c r="AC6694" s="316" t="str">
        <f t="shared" si="56"/>
        <v>INSERT INTO UPK.upk_k40.k60_press_buno_link (buno_id, k60_buno_id, created_date, created_tantou_id) VALUES (1792, 1800, GETDATE(), 999);</v>
      </c>
    </row>
    <row r="6695" spans="26:29">
      <c r="Z6695" s="631">
        <v>85</v>
      </c>
      <c r="AA6695" s="631" t="s">
        <v>6288</v>
      </c>
      <c r="AB6695" s="631" t="s">
        <v>6281</v>
      </c>
      <c r="AC6695" s="316" t="str">
        <f t="shared" si="56"/>
        <v>INSERT INTO UPK.upk_k40.k60_press_buno_link (buno_id, k60_buno_id, created_date, created_tantou_id) VALUES (1793, 1800, GETDATE(), 999);</v>
      </c>
    </row>
    <row r="6696" spans="26:29">
      <c r="Z6696" s="631">
        <v>86</v>
      </c>
      <c r="AA6696" s="631" t="s">
        <v>6297</v>
      </c>
      <c r="AB6696" s="631" t="s">
        <v>6282</v>
      </c>
      <c r="AC6696" s="316" t="str">
        <f t="shared" si="56"/>
        <v>INSERT INTO UPK.upk_k40.k60_press_buno_link (buno_id, k60_buno_id, created_date, created_tantou_id) VALUES (1794, 1809, GETDATE(), 999);</v>
      </c>
    </row>
    <row r="6697" spans="26:29">
      <c r="Z6697" s="631">
        <v>87</v>
      </c>
      <c r="AA6697" s="631" t="s">
        <v>6297</v>
      </c>
      <c r="AB6697" s="631" t="s">
        <v>6283</v>
      </c>
      <c r="AC6697" s="316" t="str">
        <f t="shared" si="56"/>
        <v>INSERT INTO UPK.upk_k40.k60_press_buno_link (buno_id, k60_buno_id, created_date, created_tantou_id) VALUES (1795, 1809, GETDATE(), 999);</v>
      </c>
    </row>
    <row r="6698" spans="26:29">
      <c r="Z6698" s="631">
        <v>88</v>
      </c>
      <c r="AA6698" s="631" t="s">
        <v>6833</v>
      </c>
      <c r="AB6698" s="631" t="s">
        <v>6284</v>
      </c>
      <c r="AC6698" s="316" t="str">
        <f t="shared" si="56"/>
        <v>INSERT INTO UPK.upk_k40.k60_press_buno_link (buno_id, k60_buno_id, created_date, created_tantou_id) VALUES (1796, 2384, GETDATE(), 999);</v>
      </c>
    </row>
    <row r="6699" spans="26:29">
      <c r="Z6699" s="631">
        <v>89</v>
      </c>
      <c r="AA6699" s="631" t="s">
        <v>6831</v>
      </c>
      <c r="AB6699" s="631" t="s">
        <v>6285</v>
      </c>
      <c r="AC6699" s="316" t="str">
        <f t="shared" si="56"/>
        <v>INSERT INTO UPK.upk_k40.k60_press_buno_link (buno_id, k60_buno_id, created_date, created_tantou_id) VALUES (1797, 2382, GETDATE(), 999);</v>
      </c>
    </row>
    <row r="6700" spans="26:29">
      <c r="Z6700" s="631">
        <v>90</v>
      </c>
      <c r="AA6700" s="631" t="s">
        <v>6950</v>
      </c>
      <c r="AB6700" s="631" t="s">
        <v>6286</v>
      </c>
      <c r="AC6700" s="316" t="str">
        <f t="shared" si="56"/>
        <v>INSERT INTO UPK.upk_k40.k60_press_buno_link (buno_id, k60_buno_id, created_date, created_tantou_id) VALUES (1798, 2501, GETDATE(), 999);</v>
      </c>
    </row>
    <row r="6701" spans="26:29">
      <c r="Z6701" s="631">
        <v>91</v>
      </c>
      <c r="AA6701" s="631" t="s">
        <v>5973</v>
      </c>
      <c r="AB6701" s="631" t="s">
        <v>6287</v>
      </c>
      <c r="AC6701" s="316" t="str">
        <f t="shared" si="56"/>
        <v>INSERT INTO UPK.upk_k40.k60_press_buno_link (buno_id, k60_buno_id, created_date, created_tantou_id) VALUES (1799, 1484, GETDATE(), 999);</v>
      </c>
    </row>
    <row r="6702" spans="26:29">
      <c r="Z6702" s="631">
        <v>92</v>
      </c>
      <c r="AA6702" s="631" t="s">
        <v>5973</v>
      </c>
      <c r="AB6702" s="631" t="s">
        <v>6288</v>
      </c>
      <c r="AC6702" s="316" t="str">
        <f t="shared" si="56"/>
        <v>INSERT INTO UPK.upk_k40.k60_press_buno_link (buno_id, k60_buno_id, created_date, created_tantou_id) VALUES (1800, 1484, GETDATE(), 999);</v>
      </c>
    </row>
    <row r="6703" spans="26:29">
      <c r="Z6703" s="631">
        <v>93</v>
      </c>
      <c r="AA6703" s="631" t="s">
        <v>5981</v>
      </c>
      <c r="AB6703" s="631" t="s">
        <v>6289</v>
      </c>
      <c r="AC6703" s="316" t="str">
        <f t="shared" si="56"/>
        <v>INSERT INTO UPK.upk_k40.k60_press_buno_link (buno_id, k60_buno_id, created_date, created_tantou_id) VALUES (1801, 1492, GETDATE(), 999);</v>
      </c>
    </row>
    <row r="6704" spans="26:29">
      <c r="Z6704" s="631">
        <v>94</v>
      </c>
      <c r="AA6704" s="631" t="s">
        <v>6939</v>
      </c>
      <c r="AB6704" s="631" t="s">
        <v>6290</v>
      </c>
      <c r="AC6704" s="316" t="str">
        <f t="shared" si="56"/>
        <v>INSERT INTO UPK.upk_k40.k60_press_buno_link (buno_id, k60_buno_id, created_date, created_tantou_id) VALUES (1802, 2490, GETDATE(), 999);</v>
      </c>
    </row>
    <row r="6705" spans="26:29">
      <c r="Z6705" s="631">
        <v>95</v>
      </c>
      <c r="AA6705" s="631" t="s">
        <v>5970</v>
      </c>
      <c r="AB6705" s="631" t="s">
        <v>6291</v>
      </c>
      <c r="AC6705" s="316" t="str">
        <f t="shared" si="56"/>
        <v>INSERT INTO UPK.upk_k40.k60_press_buno_link (buno_id, k60_buno_id, created_date, created_tantou_id) VALUES (1803, 1481, GETDATE(), 999);</v>
      </c>
    </row>
    <row r="6706" spans="26:29">
      <c r="Z6706" s="631">
        <v>96</v>
      </c>
      <c r="AA6706" s="631" t="s">
        <v>6829</v>
      </c>
      <c r="AB6706" s="631" t="s">
        <v>6292</v>
      </c>
      <c r="AC6706" s="316" t="str">
        <f t="shared" si="56"/>
        <v>INSERT INTO UPK.upk_k40.k60_press_buno_link (buno_id, k60_buno_id, created_date, created_tantou_id) VALUES (1804, 2380, GETDATE(), 999);</v>
      </c>
    </row>
    <row r="6707" spans="26:29">
      <c r="Z6707" s="631">
        <v>97</v>
      </c>
      <c r="AA6707" s="631" t="s">
        <v>6829</v>
      </c>
      <c r="AB6707" s="631" t="s">
        <v>6293</v>
      </c>
      <c r="AC6707" s="316" t="str">
        <f t="shared" si="56"/>
        <v>INSERT INTO UPK.upk_k40.k60_press_buno_link (buno_id, k60_buno_id, created_date, created_tantou_id) VALUES (1805, 2380, GETDATE(), 999);</v>
      </c>
    </row>
    <row r="6708" spans="26:29">
      <c r="Z6708" s="631">
        <v>98</v>
      </c>
      <c r="AA6708" s="631" t="s">
        <v>6484</v>
      </c>
      <c r="AB6708" s="631" t="s">
        <v>6294</v>
      </c>
      <c r="AC6708" s="316" t="str">
        <f t="shared" si="56"/>
        <v>INSERT INTO UPK.upk_k40.k60_press_buno_link (buno_id, k60_buno_id, created_date, created_tantou_id) VALUES (1806, 1996, GETDATE(), 999);</v>
      </c>
    </row>
    <row r="6709" spans="26:29">
      <c r="Z6709" s="631">
        <v>99</v>
      </c>
      <c r="AA6709" s="631" t="s">
        <v>6484</v>
      </c>
      <c r="AB6709" s="631" t="s">
        <v>6295</v>
      </c>
      <c r="AC6709" s="316" t="str">
        <f t="shared" si="56"/>
        <v>INSERT INTO UPK.upk_k40.k60_press_buno_link (buno_id, k60_buno_id, created_date, created_tantou_id) VALUES (1807, 1996, GETDATE(), 999);</v>
      </c>
    </row>
    <row r="6710" spans="26:29">
      <c r="Z6710" s="631">
        <v>100</v>
      </c>
      <c r="AA6710" s="631" t="s">
        <v>5977</v>
      </c>
      <c r="AB6710" s="631" t="s">
        <v>6296</v>
      </c>
      <c r="AC6710" s="316" t="str">
        <f t="shared" si="56"/>
        <v>INSERT INTO UPK.upk_k40.k60_press_buno_link (buno_id, k60_buno_id, created_date, created_tantou_id) VALUES (1808, 1488, GETDATE(), 999);</v>
      </c>
    </row>
    <row r="6711" spans="26:29">
      <c r="Z6711" s="631">
        <v>101</v>
      </c>
      <c r="AA6711" s="631" t="s">
        <v>5977</v>
      </c>
      <c r="AB6711" s="631" t="s">
        <v>6297</v>
      </c>
      <c r="AC6711" s="316" t="str">
        <f t="shared" si="56"/>
        <v>INSERT INTO UPK.upk_k40.k60_press_buno_link (buno_id, k60_buno_id, created_date, created_tantou_id) VALUES (1809, 1488, GETDATE(), 999);</v>
      </c>
    </row>
    <row r="6712" spans="26:29">
      <c r="Z6712" s="631">
        <v>102</v>
      </c>
      <c r="AA6712" s="631" t="s">
        <v>6942</v>
      </c>
      <c r="AB6712" s="631" t="s">
        <v>6298</v>
      </c>
      <c r="AC6712" s="316" t="str">
        <f t="shared" si="56"/>
        <v>INSERT INTO UPK.upk_k40.k60_press_buno_link (buno_id, k60_buno_id, created_date, created_tantou_id) VALUES (1810, 2493, GETDATE(), 999);</v>
      </c>
    </row>
    <row r="6713" spans="26:29">
      <c r="Z6713" s="631">
        <v>103</v>
      </c>
      <c r="AA6713" s="631" t="s">
        <v>6942</v>
      </c>
      <c r="AB6713" s="631" t="s">
        <v>6299</v>
      </c>
      <c r="AC6713" s="316" t="str">
        <f t="shared" si="56"/>
        <v>INSERT INTO UPK.upk_k40.k60_press_buno_link (buno_id, k60_buno_id, created_date, created_tantou_id) VALUES (1811, 2493, GETDATE(), 999);</v>
      </c>
    </row>
    <row r="6714" spans="26:29">
      <c r="Z6714" s="631">
        <v>104</v>
      </c>
      <c r="AA6714" s="631" t="s">
        <v>6944</v>
      </c>
      <c r="AB6714" s="631" t="s">
        <v>6300</v>
      </c>
      <c r="AC6714" s="316" t="str">
        <f t="shared" si="56"/>
        <v>INSERT INTO UPK.upk_k40.k60_press_buno_link (buno_id, k60_buno_id, created_date, created_tantou_id) VALUES (1812, 2495, GETDATE(), 999);</v>
      </c>
    </row>
    <row r="6715" spans="26:29">
      <c r="Z6715" s="631">
        <v>105</v>
      </c>
      <c r="AA6715" s="631" t="s">
        <v>6944</v>
      </c>
      <c r="AB6715" s="631" t="s">
        <v>6301</v>
      </c>
      <c r="AC6715" s="316" t="str">
        <f t="shared" si="56"/>
        <v>INSERT INTO UPK.upk_k40.k60_press_buno_link (buno_id, k60_buno_id, created_date, created_tantou_id) VALUES (1813, 2495, GETDATE(), 999);</v>
      </c>
    </row>
    <row r="6716" spans="26:29">
      <c r="Z6716" s="631">
        <v>106</v>
      </c>
      <c r="AA6716" s="631" t="s">
        <v>5979</v>
      </c>
      <c r="AB6716" s="631" t="s">
        <v>6302</v>
      </c>
      <c r="AC6716" s="316" t="str">
        <f t="shared" si="56"/>
        <v>INSERT INTO UPK.upk_k40.k60_press_buno_link (buno_id, k60_buno_id, created_date, created_tantou_id) VALUES (1814, 1490, GETDATE(), 999);</v>
      </c>
    </row>
    <row r="6717" spans="26:29">
      <c r="Z6717" s="631">
        <v>107</v>
      </c>
      <c r="AA6717" s="631" t="s">
        <v>5979</v>
      </c>
      <c r="AB6717" s="631" t="s">
        <v>6303</v>
      </c>
      <c r="AC6717" s="316" t="str">
        <f t="shared" si="56"/>
        <v>INSERT INTO UPK.upk_k40.k60_press_buno_link (buno_id, k60_buno_id, created_date, created_tantou_id) VALUES (1815, 1490, GETDATE(), 999);</v>
      </c>
    </row>
    <row r="6718" spans="26:29">
      <c r="Z6718" s="631">
        <v>108</v>
      </c>
      <c r="AA6718" s="631" t="s">
        <v>6482</v>
      </c>
      <c r="AB6718" s="631" t="s">
        <v>6304</v>
      </c>
      <c r="AC6718" s="316" t="str">
        <f t="shared" si="56"/>
        <v>INSERT INTO UPK.upk_k40.k60_press_buno_link (buno_id, k60_buno_id, created_date, created_tantou_id) VALUES (1816, 1994, GETDATE(), 999);</v>
      </c>
    </row>
    <row r="6719" spans="26:29">
      <c r="Z6719" s="631">
        <v>109</v>
      </c>
      <c r="AA6719" s="631" t="s">
        <v>6480</v>
      </c>
      <c r="AB6719" s="631" t="s">
        <v>6305</v>
      </c>
      <c r="AC6719" s="316" t="str">
        <f t="shared" si="56"/>
        <v>INSERT INTO UPK.upk_k40.k60_press_buno_link (buno_id, k60_buno_id, created_date, created_tantou_id) VALUES (1817, 1992, GETDATE(), 999);</v>
      </c>
    </row>
    <row r="6720" spans="26:29">
      <c r="Z6720" s="631">
        <v>110</v>
      </c>
      <c r="AA6720" s="631" t="s">
        <v>6824</v>
      </c>
      <c r="AB6720" s="631" t="s">
        <v>6306</v>
      </c>
      <c r="AC6720" s="316" t="str">
        <f t="shared" si="56"/>
        <v>INSERT INTO UPK.upk_k40.k60_press_buno_link (buno_id, k60_buno_id, created_date, created_tantou_id) VALUES (1818, 2375, GETDATE(), 999);</v>
      </c>
    </row>
    <row r="6721" spans="26:29">
      <c r="Z6721" s="631">
        <v>111</v>
      </c>
      <c r="AA6721" s="631" t="s">
        <v>6824</v>
      </c>
      <c r="AB6721" s="631" t="s">
        <v>6307</v>
      </c>
      <c r="AC6721" s="316" t="str">
        <f t="shared" si="56"/>
        <v>INSERT INTO UPK.upk_k40.k60_press_buno_link (buno_id, k60_buno_id, created_date, created_tantou_id) VALUES (1819, 2375, GETDATE(), 999);</v>
      </c>
    </row>
    <row r="6722" spans="26:29">
      <c r="Z6722" s="631">
        <v>112</v>
      </c>
      <c r="AA6722" s="631" t="s">
        <v>5983</v>
      </c>
      <c r="AB6722" s="631" t="s">
        <v>6308</v>
      </c>
      <c r="AC6722" s="316" t="str">
        <f t="shared" si="56"/>
        <v>INSERT INTO UPK.upk_k40.k60_press_buno_link (buno_id, k60_buno_id, created_date, created_tantou_id) VALUES (1820, 1494, GETDATE(), 999);</v>
      </c>
    </row>
    <row r="6723" spans="26:29">
      <c r="Z6723" s="631">
        <v>113</v>
      </c>
      <c r="AA6723" s="631" t="s">
        <v>6948</v>
      </c>
      <c r="AB6723" s="631" t="s">
        <v>6309</v>
      </c>
      <c r="AC6723" s="316" t="str">
        <f t="shared" si="56"/>
        <v>INSERT INTO UPK.upk_k40.k60_press_buno_link (buno_id, k60_buno_id, created_date, created_tantou_id) VALUES (1821, 2499, GETDATE(), 999);</v>
      </c>
    </row>
    <row r="6724" spans="26:29">
      <c r="Z6724" s="631">
        <v>114</v>
      </c>
      <c r="AA6724" s="631" t="s">
        <v>5988</v>
      </c>
      <c r="AB6724" s="631" t="s">
        <v>6310</v>
      </c>
      <c r="AC6724" s="316" t="str">
        <f t="shared" si="56"/>
        <v>INSERT INTO UPK.upk_k40.k60_press_buno_link (buno_id, k60_buno_id, created_date, created_tantou_id) VALUES (1822, 1499, GETDATE(), 999);</v>
      </c>
    </row>
    <row r="6725" spans="26:29">
      <c r="Z6725" s="631">
        <v>115</v>
      </c>
      <c r="AA6725" s="631" t="s">
        <v>6949</v>
      </c>
      <c r="AB6725" s="631" t="s">
        <v>6311</v>
      </c>
      <c r="AC6725" s="316" t="str">
        <f t="shared" si="56"/>
        <v>INSERT INTO UPK.upk_k40.k60_press_buno_link (buno_id, k60_buno_id, created_date, created_tantou_id) VALUES (1823, 2500, GETDATE(), 999);</v>
      </c>
    </row>
    <row r="6726" spans="26:29">
      <c r="Z6726" s="631">
        <v>116</v>
      </c>
      <c r="AA6726" s="631" t="s">
        <v>212</v>
      </c>
      <c r="AB6726" s="631" t="s">
        <v>6312</v>
      </c>
      <c r="AC6726" s="316" t="str">
        <f t="shared" si="56"/>
        <v>INSERT INTO UPK.upk_k40.k60_press_buno_link (buno_id, k60_buno_id, created_date, created_tantou_id) VALUES (1824, 1500, GETDATE(), 999);</v>
      </c>
    </row>
    <row r="6727" spans="26:29">
      <c r="Z6727" s="631">
        <v>117</v>
      </c>
      <c r="AA6727" s="631" t="s">
        <v>6834</v>
      </c>
      <c r="AB6727" s="631" t="s">
        <v>6313</v>
      </c>
      <c r="AC6727" s="316" t="str">
        <f t="shared" si="56"/>
        <v>INSERT INTO UPK.upk_k40.k60_press_buno_link (buno_id, k60_buno_id, created_date, created_tantou_id) VALUES (1825, 2385, GETDATE(), 999);</v>
      </c>
    </row>
    <row r="6728" spans="26:29">
      <c r="Z6728" s="631">
        <v>118</v>
      </c>
      <c r="AA6728" s="631" t="s">
        <v>6954</v>
      </c>
      <c r="AB6728" s="631" t="s">
        <v>6314</v>
      </c>
      <c r="AC6728" s="316" t="str">
        <f t="shared" si="56"/>
        <v>INSERT INTO UPK.upk_k40.k60_press_buno_link (buno_id, k60_buno_id, created_date, created_tantou_id) VALUES (1826, 2505, GETDATE(), 999);</v>
      </c>
    </row>
    <row r="6729" spans="26:29">
      <c r="Z6729" s="631">
        <v>119</v>
      </c>
      <c r="AA6729" s="631" t="s">
        <v>6955</v>
      </c>
      <c r="AB6729" s="631" t="s">
        <v>6315</v>
      </c>
      <c r="AC6729" s="316" t="str">
        <f t="shared" si="56"/>
        <v>INSERT INTO UPK.upk_k40.k60_press_buno_link (buno_id, k60_buno_id, created_date, created_tantou_id) VALUES (1827, 2506, GETDATE(), 999);</v>
      </c>
    </row>
    <row r="6730" spans="26:29">
      <c r="Z6730" s="631">
        <v>120</v>
      </c>
      <c r="AA6730" s="631" t="s">
        <v>6380</v>
      </c>
      <c r="AB6730" s="631" t="s">
        <v>6316</v>
      </c>
      <c r="AC6730" s="316" t="str">
        <f t="shared" si="56"/>
        <v>INSERT INTO UPK.upk_k40.k60_press_buno_link (buno_id, k60_buno_id, created_date, created_tantou_id) VALUES (1828, 1892, GETDATE(), 999);</v>
      </c>
    </row>
    <row r="6731" spans="26:29">
      <c r="Z6731" s="631">
        <v>121</v>
      </c>
      <c r="AA6731" s="631" t="s">
        <v>6380</v>
      </c>
      <c r="AB6731" s="631" t="s">
        <v>6317</v>
      </c>
      <c r="AC6731" s="316" t="str">
        <f t="shared" si="56"/>
        <v>INSERT INTO UPK.upk_k40.k60_press_buno_link (buno_id, k60_buno_id, created_date, created_tantou_id) VALUES (1829, 1892, GETDATE(), 999);</v>
      </c>
    </row>
    <row r="6732" spans="26:29">
      <c r="Z6732" s="631">
        <v>122</v>
      </c>
      <c r="AA6732" s="631" t="s">
        <v>5989</v>
      </c>
      <c r="AB6732" s="631" t="s">
        <v>6318</v>
      </c>
      <c r="AC6732" s="316" t="str">
        <f t="shared" si="56"/>
        <v>INSERT INTO UPK.upk_k40.k60_press_buno_link (buno_id, k60_buno_id, created_date, created_tantou_id) VALUES (1830, 1501, GETDATE(), 999);</v>
      </c>
    </row>
    <row r="6733" spans="26:29">
      <c r="Z6733" s="631">
        <v>123</v>
      </c>
      <c r="AA6733" s="631" t="s">
        <v>6474</v>
      </c>
      <c r="AB6733" s="631" t="s">
        <v>6319</v>
      </c>
      <c r="AC6733" s="316" t="str">
        <f t="shared" si="56"/>
        <v>INSERT INTO UPK.upk_k40.k60_press_buno_link (buno_id, k60_buno_id, created_date, created_tantou_id) VALUES (1831, 1986, GETDATE(), 999);</v>
      </c>
    </row>
    <row r="6734" spans="26:29">
      <c r="Z6734" s="631">
        <v>124</v>
      </c>
      <c r="AA6734" s="631" t="s">
        <v>6472</v>
      </c>
      <c r="AB6734" s="631" t="s">
        <v>6320</v>
      </c>
      <c r="AC6734" s="316" t="str">
        <f t="shared" si="56"/>
        <v>INSERT INTO UPK.upk_k40.k60_press_buno_link (buno_id, k60_buno_id, created_date, created_tantou_id) VALUES (1832, 1984, GETDATE(), 999);</v>
      </c>
    </row>
    <row r="6735" spans="26:29">
      <c r="Z6735" s="631">
        <v>125</v>
      </c>
      <c r="AA6735" s="631" t="s">
        <v>6470</v>
      </c>
      <c r="AB6735" s="631" t="s">
        <v>6321</v>
      </c>
      <c r="AC6735" s="316" t="str">
        <f t="shared" si="56"/>
        <v>INSERT INTO UPK.upk_k40.k60_press_buno_link (buno_id, k60_buno_id, created_date, created_tantou_id) VALUES (1833, 1982, GETDATE(), 999);</v>
      </c>
    </row>
    <row r="6736" spans="26:29">
      <c r="Z6736" s="631">
        <v>126</v>
      </c>
      <c r="AA6736" s="631" t="s">
        <v>6470</v>
      </c>
      <c r="AB6736" s="631" t="s">
        <v>6322</v>
      </c>
      <c r="AC6736" s="316" t="str">
        <f t="shared" si="56"/>
        <v>INSERT INTO UPK.upk_k40.k60_press_buno_link (buno_id, k60_buno_id, created_date, created_tantou_id) VALUES (1834, 1982, GETDATE(), 999);</v>
      </c>
    </row>
    <row r="6737" spans="26:29">
      <c r="Z6737" s="631">
        <v>127</v>
      </c>
      <c r="AA6737" s="631" t="s">
        <v>6937</v>
      </c>
      <c r="AB6737" s="631" t="s">
        <v>6323</v>
      </c>
      <c r="AC6737" s="316" t="str">
        <f t="shared" si="56"/>
        <v>INSERT INTO UPK.upk_k40.k60_press_buno_link (buno_id, k60_buno_id, created_date, created_tantou_id) VALUES (1835, 2488, GETDATE(), 999);</v>
      </c>
    </row>
    <row r="6738" spans="26:29">
      <c r="Z6738" s="631">
        <v>128</v>
      </c>
      <c r="AA6738" s="631" t="s">
        <v>6937</v>
      </c>
      <c r="AB6738" s="631" t="s">
        <v>6324</v>
      </c>
      <c r="AC6738" s="316" t="str">
        <f t="shared" si="56"/>
        <v>INSERT INTO UPK.upk_k40.k60_press_buno_link (buno_id, k60_buno_id, created_date, created_tantou_id) VALUES (1836, 2488, GETDATE(), 999);</v>
      </c>
    </row>
    <row r="6739" spans="26:29">
      <c r="Z6739" s="631">
        <v>129</v>
      </c>
      <c r="AA6739" s="631" t="s">
        <v>6476</v>
      </c>
      <c r="AB6739" s="631" t="s">
        <v>6325</v>
      </c>
      <c r="AC6739" s="316" t="str">
        <f t="shared" ref="AC6739:AC6802" si="57">AC$6609&amp;AB6739&amp;", "&amp;AA6739&amp;", GETDATE(), 999);"</f>
        <v>INSERT INTO UPK.upk_k40.k60_press_buno_link (buno_id, k60_buno_id, created_date, created_tantou_id) VALUES (1837, 1988, GETDATE(), 999);</v>
      </c>
    </row>
    <row r="6740" spans="26:29">
      <c r="Z6740" s="631">
        <v>130</v>
      </c>
      <c r="AA6740" s="631" t="s">
        <v>6476</v>
      </c>
      <c r="AB6740" s="631" t="s">
        <v>6326</v>
      </c>
      <c r="AC6740" s="316" t="str">
        <f t="shared" si="57"/>
        <v>INSERT INTO UPK.upk_k40.k60_press_buno_link (buno_id, k60_buno_id, created_date, created_tantou_id) VALUES (1838, 1988, GETDATE(), 999);</v>
      </c>
    </row>
    <row r="6741" spans="26:29">
      <c r="Z6741" s="631">
        <v>131</v>
      </c>
      <c r="AA6741" s="631" t="s">
        <v>6478</v>
      </c>
      <c r="AB6741" s="631" t="s">
        <v>6327</v>
      </c>
      <c r="AC6741" s="316" t="str">
        <f t="shared" si="57"/>
        <v>INSERT INTO UPK.upk_k40.k60_press_buno_link (buno_id, k60_buno_id, created_date, created_tantou_id) VALUES (1839, 1990, GETDATE(), 999);</v>
      </c>
    </row>
    <row r="6742" spans="26:29">
      <c r="Z6742" s="631">
        <v>132</v>
      </c>
      <c r="AA6742" s="631" t="s">
        <v>6478</v>
      </c>
      <c r="AB6742" s="631" t="s">
        <v>6328</v>
      </c>
      <c r="AC6742" s="316" t="str">
        <f t="shared" si="57"/>
        <v>INSERT INTO UPK.upk_k40.k60_press_buno_link (buno_id, k60_buno_id, created_date, created_tantou_id) VALUES (1840, 1990, GETDATE(), 999);</v>
      </c>
    </row>
    <row r="6743" spans="26:29">
      <c r="Z6743" s="631">
        <v>133</v>
      </c>
      <c r="AA6743" s="631" t="s">
        <v>5990</v>
      </c>
      <c r="AB6743" s="631" t="s">
        <v>6329</v>
      </c>
      <c r="AC6743" s="316" t="str">
        <f t="shared" si="57"/>
        <v>INSERT INTO UPK.upk_k40.k60_press_buno_link (buno_id, k60_buno_id, created_date, created_tantou_id) VALUES (1841, 1502, GETDATE(), 999);</v>
      </c>
    </row>
    <row r="6744" spans="26:29">
      <c r="Z6744" s="631">
        <v>134</v>
      </c>
      <c r="AA6744" s="631" t="s">
        <v>5991</v>
      </c>
      <c r="AB6744" s="631" t="s">
        <v>6330</v>
      </c>
      <c r="AC6744" s="316" t="str">
        <f t="shared" si="57"/>
        <v>INSERT INTO UPK.upk_k40.k60_press_buno_link (buno_id, k60_buno_id, created_date, created_tantou_id) VALUES (1842, 1503, GETDATE(), 999);</v>
      </c>
    </row>
    <row r="6745" spans="26:29">
      <c r="Z6745" s="631">
        <v>135</v>
      </c>
      <c r="AA6745" s="631" t="s">
        <v>5992</v>
      </c>
      <c r="AB6745" s="631" t="s">
        <v>6331</v>
      </c>
      <c r="AC6745" s="316" t="str">
        <f t="shared" si="57"/>
        <v>INSERT INTO UPK.upk_k40.k60_press_buno_link (buno_id, k60_buno_id, created_date, created_tantou_id) VALUES (1843, 1504, GETDATE(), 999);</v>
      </c>
    </row>
    <row r="6746" spans="26:29">
      <c r="Z6746" s="631">
        <v>136</v>
      </c>
      <c r="AA6746" s="631" t="s">
        <v>6953</v>
      </c>
      <c r="AB6746" s="631" t="s">
        <v>6332</v>
      </c>
      <c r="AC6746" s="316" t="str">
        <f t="shared" si="57"/>
        <v>INSERT INTO UPK.upk_k40.k60_press_buno_link (buno_id, k60_buno_id, created_date, created_tantou_id) VALUES (1844, 2504, GETDATE(), 999);</v>
      </c>
    </row>
    <row r="6747" spans="26:29">
      <c r="Z6747" s="631">
        <v>137</v>
      </c>
      <c r="AA6747" s="631" t="s">
        <v>6043</v>
      </c>
      <c r="AB6747" s="631" t="s">
        <v>6333</v>
      </c>
      <c r="AC6747" s="316" t="str">
        <f t="shared" si="57"/>
        <v>INSERT INTO UPK.upk_k40.k60_press_buno_link (buno_id, k60_buno_id, created_date, created_tantou_id) VALUES (1845, 1555, GETDATE(), 999);</v>
      </c>
    </row>
    <row r="6748" spans="26:29">
      <c r="Z6748" s="631">
        <v>138</v>
      </c>
      <c r="AA6748" s="631" t="s">
        <v>6196</v>
      </c>
      <c r="AB6748" s="631" t="s">
        <v>6334</v>
      </c>
      <c r="AC6748" s="316" t="str">
        <f t="shared" si="57"/>
        <v>INSERT INTO UPK.upk_k40.k60_press_buno_link (buno_id, k60_buno_id, created_date, created_tantou_id) VALUES (1846, 1708, GETDATE(), 999);</v>
      </c>
    </row>
    <row r="6749" spans="26:29">
      <c r="Z6749" s="631">
        <v>139</v>
      </c>
      <c r="AA6749" s="631" t="s">
        <v>6196</v>
      </c>
      <c r="AB6749" s="631" t="s">
        <v>6335</v>
      </c>
      <c r="AC6749" s="316" t="str">
        <f t="shared" si="57"/>
        <v>INSERT INTO UPK.upk_k40.k60_press_buno_link (buno_id, k60_buno_id, created_date, created_tantou_id) VALUES (1847, 1708, GETDATE(), 999);</v>
      </c>
    </row>
    <row r="6750" spans="26:29">
      <c r="Z6750" s="631">
        <v>140</v>
      </c>
      <c r="AA6750" s="631" t="s">
        <v>6752</v>
      </c>
      <c r="AB6750" s="631" t="s">
        <v>6336</v>
      </c>
      <c r="AC6750" s="316" t="str">
        <f t="shared" si="57"/>
        <v>INSERT INTO UPK.upk_k40.k60_press_buno_link (buno_id, k60_buno_id, created_date, created_tantou_id) VALUES (1848, 2303, GETDATE(), 999);</v>
      </c>
    </row>
    <row r="6751" spans="26:29">
      <c r="Z6751" s="631">
        <v>141</v>
      </c>
      <c r="AA6751" s="631" t="s">
        <v>6752</v>
      </c>
      <c r="AB6751" s="631" t="s">
        <v>6337</v>
      </c>
      <c r="AC6751" s="316" t="str">
        <f t="shared" si="57"/>
        <v>INSERT INTO UPK.upk_k40.k60_press_buno_link (buno_id, k60_buno_id, created_date, created_tantou_id) VALUES (1849, 2303, GETDATE(), 999);</v>
      </c>
    </row>
    <row r="6752" spans="26:29">
      <c r="Z6752" s="631">
        <v>142</v>
      </c>
      <c r="AA6752" s="631" t="s">
        <v>6753</v>
      </c>
      <c r="AB6752" s="631" t="s">
        <v>6338</v>
      </c>
      <c r="AC6752" s="316" t="str">
        <f t="shared" si="57"/>
        <v>INSERT INTO UPK.upk_k40.k60_press_buno_link (buno_id, k60_buno_id, created_date, created_tantou_id) VALUES (1850, 2304, GETDATE(), 999);</v>
      </c>
    </row>
    <row r="6753" spans="26:29">
      <c r="Z6753" s="631">
        <v>143</v>
      </c>
      <c r="AA6753" s="631" t="s">
        <v>6753</v>
      </c>
      <c r="AB6753" s="631" t="s">
        <v>6339</v>
      </c>
      <c r="AC6753" s="316" t="str">
        <f t="shared" si="57"/>
        <v>INSERT INTO UPK.upk_k40.k60_press_buno_link (buno_id, k60_buno_id, created_date, created_tantou_id) VALUES (1851, 2304, GETDATE(), 999);</v>
      </c>
    </row>
    <row r="6754" spans="26:29">
      <c r="Z6754" s="631">
        <v>144</v>
      </c>
      <c r="AA6754" s="631" t="s">
        <v>211</v>
      </c>
      <c r="AB6754" s="631" t="s">
        <v>6340</v>
      </c>
      <c r="AC6754" s="316" t="str">
        <f t="shared" si="57"/>
        <v>INSERT INTO UPK.upk_k40.k60_press_buno_link (buno_id, k60_buno_id, created_date, created_tantou_id) VALUES (1852, 2029, GETDATE(), 999);</v>
      </c>
    </row>
    <row r="6755" spans="26:29">
      <c r="Z6755" s="631">
        <v>145</v>
      </c>
      <c r="AA6755" s="631" t="s">
        <v>228</v>
      </c>
      <c r="AB6755" s="631" t="s">
        <v>6341</v>
      </c>
      <c r="AC6755" s="316" t="str">
        <f t="shared" si="57"/>
        <v>INSERT INTO UPK.upk_k40.k60_press_buno_link (buno_id, k60_buno_id, created_date, created_tantou_id) VALUES (1853, 2030, GETDATE(), 999);</v>
      </c>
    </row>
    <row r="6756" spans="26:29">
      <c r="Z6756" s="631">
        <v>146</v>
      </c>
      <c r="AA6756" s="631" t="s">
        <v>6672</v>
      </c>
      <c r="AB6756" s="631" t="s">
        <v>6342</v>
      </c>
      <c r="AC6756" s="316" t="str">
        <f t="shared" si="57"/>
        <v>INSERT INTO UPK.upk_k40.k60_press_buno_link (buno_id, k60_buno_id, created_date, created_tantou_id) VALUES (1854, 2223, GETDATE(), 999);</v>
      </c>
    </row>
    <row r="6757" spans="26:29">
      <c r="Z6757" s="631">
        <v>147</v>
      </c>
      <c r="AA6757" s="631" t="s">
        <v>6674</v>
      </c>
      <c r="AB6757" s="631" t="s">
        <v>6343</v>
      </c>
      <c r="AC6757" s="316" t="str">
        <f t="shared" si="57"/>
        <v>INSERT INTO UPK.upk_k40.k60_press_buno_link (buno_id, k60_buno_id, created_date, created_tantou_id) VALUES (1855, 2225, GETDATE(), 999);</v>
      </c>
    </row>
    <row r="6758" spans="26:29">
      <c r="Z6758" s="631">
        <v>148</v>
      </c>
      <c r="AA6758" s="631" t="s">
        <v>6673</v>
      </c>
      <c r="AB6758" s="631" t="s">
        <v>6344</v>
      </c>
      <c r="AC6758" s="316" t="str">
        <f t="shared" si="57"/>
        <v>INSERT INTO UPK.upk_k40.k60_press_buno_link (buno_id, k60_buno_id, created_date, created_tantou_id) VALUES (1856, 2224, GETDATE(), 999);</v>
      </c>
    </row>
    <row r="6759" spans="26:29">
      <c r="Z6759" s="631">
        <v>149</v>
      </c>
      <c r="AA6759" s="631" t="s">
        <v>6675</v>
      </c>
      <c r="AB6759" s="631" t="s">
        <v>6345</v>
      </c>
      <c r="AC6759" s="316" t="str">
        <f t="shared" si="57"/>
        <v>INSERT INTO UPK.upk_k40.k60_press_buno_link (buno_id, k60_buno_id, created_date, created_tantou_id) VALUES (1857, 2226, GETDATE(), 999);</v>
      </c>
    </row>
    <row r="6760" spans="26:29">
      <c r="Z6760" s="631">
        <v>150</v>
      </c>
      <c r="AA6760" s="631" t="s">
        <v>5803</v>
      </c>
      <c r="AB6760" s="631" t="s">
        <v>6346</v>
      </c>
      <c r="AC6760" s="316" t="str">
        <f t="shared" si="57"/>
        <v>INSERT INTO UPK.upk_k40.k60_press_buno_link (buno_id, k60_buno_id, created_date, created_tantou_id) VALUES (1858, 1314, GETDATE(), 999);</v>
      </c>
    </row>
    <row r="6761" spans="26:29">
      <c r="Z6761" s="631">
        <v>151</v>
      </c>
      <c r="AA6761" s="631" t="s">
        <v>5804</v>
      </c>
      <c r="AB6761" s="631" t="s">
        <v>6347</v>
      </c>
      <c r="AC6761" s="316" t="str">
        <f t="shared" si="57"/>
        <v>INSERT INTO UPK.upk_k40.k60_press_buno_link (buno_id, k60_buno_id, created_date, created_tantou_id) VALUES (1859, 1315, GETDATE(), 999);</v>
      </c>
    </row>
    <row r="6762" spans="26:29">
      <c r="Z6762" s="631">
        <v>152</v>
      </c>
      <c r="AA6762" s="631" t="s">
        <v>6428</v>
      </c>
      <c r="AB6762" s="631" t="s">
        <v>6348</v>
      </c>
      <c r="AC6762" s="316" t="str">
        <f t="shared" si="57"/>
        <v>INSERT INTO UPK.upk_k40.k60_press_buno_link (buno_id, k60_buno_id, created_date, created_tantou_id) VALUES (1860, 1940, GETDATE(), 999);</v>
      </c>
    </row>
    <row r="6763" spans="26:29">
      <c r="Z6763" s="631">
        <v>153</v>
      </c>
      <c r="AA6763" s="631" t="s">
        <v>6429</v>
      </c>
      <c r="AB6763" s="631" t="s">
        <v>6349</v>
      </c>
      <c r="AC6763" s="316" t="str">
        <f t="shared" si="57"/>
        <v>INSERT INTO UPK.upk_k40.k60_press_buno_link (buno_id, k60_buno_id, created_date, created_tantou_id) VALUES (1861, 1941, GETDATE(), 999);</v>
      </c>
    </row>
    <row r="6764" spans="26:29">
      <c r="Z6764" s="631">
        <v>154</v>
      </c>
      <c r="AA6764" s="631" t="s">
        <v>6430</v>
      </c>
      <c r="AB6764" s="631" t="s">
        <v>6350</v>
      </c>
      <c r="AC6764" s="316" t="str">
        <f t="shared" si="57"/>
        <v>INSERT INTO UPK.upk_k40.k60_press_buno_link (buno_id, k60_buno_id, created_date, created_tantou_id) VALUES (1862, 1942, GETDATE(), 999);</v>
      </c>
    </row>
    <row r="6765" spans="26:29">
      <c r="Z6765" s="631">
        <v>155</v>
      </c>
      <c r="AA6765" s="631" t="s">
        <v>6431</v>
      </c>
      <c r="AB6765" s="631" t="s">
        <v>6351</v>
      </c>
      <c r="AC6765" s="316" t="str">
        <f t="shared" si="57"/>
        <v>INSERT INTO UPK.upk_k40.k60_press_buno_link (buno_id, k60_buno_id, created_date, created_tantou_id) VALUES (1863, 1943, GETDATE(), 999);</v>
      </c>
    </row>
    <row r="6766" spans="26:29">
      <c r="Z6766" s="631">
        <v>156</v>
      </c>
      <c r="AA6766" s="631" t="s">
        <v>6432</v>
      </c>
      <c r="AB6766" s="631" t="s">
        <v>6352</v>
      </c>
      <c r="AC6766" s="316" t="str">
        <f t="shared" si="57"/>
        <v>INSERT INTO UPK.upk_k40.k60_press_buno_link (buno_id, k60_buno_id, created_date, created_tantou_id) VALUES (1864, 1944, GETDATE(), 999);</v>
      </c>
    </row>
    <row r="6767" spans="26:29">
      <c r="Z6767" s="631">
        <v>157</v>
      </c>
      <c r="AA6767" s="631" t="s">
        <v>6433</v>
      </c>
      <c r="AB6767" s="631" t="s">
        <v>6353</v>
      </c>
      <c r="AC6767" s="316" t="str">
        <f t="shared" si="57"/>
        <v>INSERT INTO UPK.upk_k40.k60_press_buno_link (buno_id, k60_buno_id, created_date, created_tantou_id) VALUES (1865, 1945, GETDATE(), 999);</v>
      </c>
    </row>
    <row r="6768" spans="26:29">
      <c r="Z6768" s="631">
        <v>158</v>
      </c>
      <c r="AA6768" s="631" t="s">
        <v>6560</v>
      </c>
      <c r="AB6768" s="631" t="s">
        <v>6354</v>
      </c>
      <c r="AC6768" s="316" t="str">
        <f t="shared" si="57"/>
        <v>INSERT INTO UPK.upk_k40.k60_press_buno_link (buno_id, k60_buno_id, created_date, created_tantou_id) VALUES (1866, 2111, GETDATE(), 999);</v>
      </c>
    </row>
    <row r="6769" spans="26:29">
      <c r="Z6769" s="631">
        <v>159</v>
      </c>
      <c r="AA6769" s="631" t="s">
        <v>6560</v>
      </c>
      <c r="AB6769" s="631" t="s">
        <v>6355</v>
      </c>
      <c r="AC6769" s="316" t="str">
        <f t="shared" si="57"/>
        <v>INSERT INTO UPK.upk_k40.k60_press_buno_link (buno_id, k60_buno_id, created_date, created_tantou_id) VALUES (1867, 2111, GETDATE(), 999);</v>
      </c>
    </row>
    <row r="6770" spans="26:29">
      <c r="Z6770" s="631">
        <v>160</v>
      </c>
      <c r="AA6770" s="631" t="s">
        <v>6561</v>
      </c>
      <c r="AB6770" s="631" t="s">
        <v>6354</v>
      </c>
      <c r="AC6770" s="316" t="str">
        <f t="shared" si="57"/>
        <v>INSERT INTO UPK.upk_k40.k60_press_buno_link (buno_id, k60_buno_id, created_date, created_tantou_id) VALUES (1866, 2112, GETDATE(), 999);</v>
      </c>
    </row>
    <row r="6771" spans="26:29">
      <c r="Z6771" s="631">
        <v>161</v>
      </c>
      <c r="AA6771" s="631" t="s">
        <v>6561</v>
      </c>
      <c r="AB6771" s="631" t="s">
        <v>6357</v>
      </c>
      <c r="AC6771" s="316" t="str">
        <f t="shared" si="57"/>
        <v>INSERT INTO UPK.upk_k40.k60_press_buno_link (buno_id, k60_buno_id, created_date, created_tantou_id) VALUES (1869, 2112, GETDATE(), 999);</v>
      </c>
    </row>
    <row r="6772" spans="26:29">
      <c r="Z6772" s="631">
        <v>162</v>
      </c>
      <c r="AA6772" s="631" t="s">
        <v>6562</v>
      </c>
      <c r="AB6772" s="631" t="s">
        <v>6358</v>
      </c>
      <c r="AC6772" s="316" t="str">
        <f t="shared" si="57"/>
        <v>INSERT INTO UPK.upk_k40.k60_press_buno_link (buno_id, k60_buno_id, created_date, created_tantou_id) VALUES (1870, 2113, GETDATE(), 999);</v>
      </c>
    </row>
    <row r="6773" spans="26:29">
      <c r="Z6773" s="631">
        <v>163</v>
      </c>
      <c r="AA6773" s="631" t="s">
        <v>6562</v>
      </c>
      <c r="AB6773" s="631" t="s">
        <v>6359</v>
      </c>
      <c r="AC6773" s="316" t="str">
        <f t="shared" si="57"/>
        <v>INSERT INTO UPK.upk_k40.k60_press_buno_link (buno_id, k60_buno_id, created_date, created_tantou_id) VALUES (1871, 2113, GETDATE(), 999);</v>
      </c>
    </row>
    <row r="6774" spans="26:29">
      <c r="Z6774" s="631">
        <v>164</v>
      </c>
      <c r="AA6774" s="631" t="s">
        <v>6563</v>
      </c>
      <c r="AB6774" s="631" t="s">
        <v>6360</v>
      </c>
      <c r="AC6774" s="316" t="str">
        <f t="shared" si="57"/>
        <v>INSERT INTO UPK.upk_k40.k60_press_buno_link (buno_id, k60_buno_id, created_date, created_tantou_id) VALUES (1872, 2114, GETDATE(), 999);</v>
      </c>
    </row>
    <row r="6775" spans="26:29">
      <c r="Z6775" s="631">
        <v>165</v>
      </c>
      <c r="AA6775" s="631" t="s">
        <v>6563</v>
      </c>
      <c r="AB6775" s="631" t="s">
        <v>6359</v>
      </c>
      <c r="AC6775" s="316" t="str">
        <f t="shared" si="57"/>
        <v>INSERT INTO UPK.upk_k40.k60_press_buno_link (buno_id, k60_buno_id, created_date, created_tantou_id) VALUES (1871, 2114, GETDATE(), 999);</v>
      </c>
    </row>
    <row r="6776" spans="26:29">
      <c r="Z6776" s="631">
        <v>166</v>
      </c>
      <c r="AA6776" s="631" t="s">
        <v>5799</v>
      </c>
      <c r="AB6776" s="631" t="s">
        <v>6362</v>
      </c>
      <c r="AC6776" s="316" t="str">
        <f t="shared" si="57"/>
        <v>INSERT INTO UPK.upk_k40.k60_press_buno_link (buno_id, k60_buno_id, created_date, created_tantou_id) VALUES (1874, 1310, GETDATE(), 999);</v>
      </c>
    </row>
    <row r="6777" spans="26:29">
      <c r="Z6777" s="631">
        <v>167</v>
      </c>
      <c r="AA6777" s="631" t="s">
        <v>5799</v>
      </c>
      <c r="AB6777" s="631" t="s">
        <v>6363</v>
      </c>
      <c r="AC6777" s="316" t="str">
        <f t="shared" si="57"/>
        <v>INSERT INTO UPK.upk_k40.k60_press_buno_link (buno_id, k60_buno_id, created_date, created_tantou_id) VALUES (1875, 1310, GETDATE(), 999);</v>
      </c>
    </row>
    <row r="6778" spans="26:29">
      <c r="Z6778" s="631">
        <v>168</v>
      </c>
      <c r="AA6778" s="631" t="s">
        <v>5800</v>
      </c>
      <c r="AB6778" s="631" t="s">
        <v>6364</v>
      </c>
      <c r="AC6778" s="316" t="str">
        <f t="shared" si="57"/>
        <v>INSERT INTO UPK.upk_k40.k60_press_buno_link (buno_id, k60_buno_id, created_date, created_tantou_id) VALUES (1876, 1311, GETDATE(), 999);</v>
      </c>
    </row>
    <row r="6779" spans="26:29">
      <c r="Z6779" s="631">
        <v>169</v>
      </c>
      <c r="AA6779" s="631" t="s">
        <v>5800</v>
      </c>
      <c r="AB6779" s="631" t="s">
        <v>6365</v>
      </c>
      <c r="AC6779" s="316" t="str">
        <f t="shared" si="57"/>
        <v>INSERT INTO UPK.upk_k40.k60_press_buno_link (buno_id, k60_buno_id, created_date, created_tantou_id) VALUES (1877, 1311, GETDATE(), 999);</v>
      </c>
    </row>
    <row r="6780" spans="26:29">
      <c r="Z6780" s="631">
        <v>170</v>
      </c>
      <c r="AA6780" s="631" t="s">
        <v>5801</v>
      </c>
      <c r="AB6780" s="631" t="s">
        <v>6366</v>
      </c>
      <c r="AC6780" s="316" t="str">
        <f t="shared" si="57"/>
        <v>INSERT INTO UPK.upk_k40.k60_press_buno_link (buno_id, k60_buno_id, created_date, created_tantou_id) VALUES (1878, 1312, GETDATE(), 999);</v>
      </c>
    </row>
    <row r="6781" spans="26:29">
      <c r="Z6781" s="631">
        <v>171</v>
      </c>
      <c r="AA6781" s="631" t="s">
        <v>5801</v>
      </c>
      <c r="AB6781" s="631" t="s">
        <v>6367</v>
      </c>
      <c r="AC6781" s="316" t="str">
        <f t="shared" si="57"/>
        <v>INSERT INTO UPK.upk_k40.k60_press_buno_link (buno_id, k60_buno_id, created_date, created_tantou_id) VALUES (1879, 1312, GETDATE(), 999);</v>
      </c>
    </row>
    <row r="6782" spans="26:29">
      <c r="Z6782" s="631">
        <v>172</v>
      </c>
      <c r="AA6782" s="631" t="s">
        <v>5802</v>
      </c>
      <c r="AB6782" s="631" t="s">
        <v>6368</v>
      </c>
      <c r="AC6782" s="316" t="str">
        <f t="shared" si="57"/>
        <v>INSERT INTO UPK.upk_k40.k60_press_buno_link (buno_id, k60_buno_id, created_date, created_tantou_id) VALUES (1880, 1313, GETDATE(), 999);</v>
      </c>
    </row>
    <row r="6783" spans="26:29">
      <c r="Z6783" s="631">
        <v>173</v>
      </c>
      <c r="AA6783" s="631" t="s">
        <v>5802</v>
      </c>
      <c r="AB6783" s="631" t="s">
        <v>6369</v>
      </c>
      <c r="AC6783" s="316" t="str">
        <f t="shared" si="57"/>
        <v>INSERT INTO UPK.upk_k40.k60_press_buno_link (buno_id, k60_buno_id, created_date, created_tantou_id) VALUES (1881, 1313, GETDATE(), 999);</v>
      </c>
    </row>
    <row r="6784" spans="26:29">
      <c r="Z6784" s="631">
        <v>174</v>
      </c>
      <c r="AA6784" s="631">
        <v>2543</v>
      </c>
      <c r="AB6784" s="631" t="s">
        <v>6370</v>
      </c>
      <c r="AC6784" s="316" t="str">
        <f t="shared" si="57"/>
        <v>INSERT INTO UPK.upk_k40.k60_press_buno_link (buno_id, k60_buno_id, created_date, created_tantou_id) VALUES (1882, 2543, GETDATE(), 999);</v>
      </c>
    </row>
    <row r="6785" spans="26:29">
      <c r="Z6785" s="631">
        <v>175</v>
      </c>
      <c r="AA6785" s="631">
        <v>2543</v>
      </c>
      <c r="AB6785" s="631" t="s">
        <v>6371</v>
      </c>
      <c r="AC6785" s="316" t="str">
        <f t="shared" si="57"/>
        <v>INSERT INTO UPK.upk_k40.k60_press_buno_link (buno_id, k60_buno_id, created_date, created_tantou_id) VALUES (1883, 2543, GETDATE(), 999);</v>
      </c>
    </row>
    <row r="6786" spans="26:29">
      <c r="Z6786" s="631">
        <v>176</v>
      </c>
      <c r="AA6786" s="631" t="s">
        <v>6514</v>
      </c>
      <c r="AB6786" s="631" t="s">
        <v>6372</v>
      </c>
      <c r="AC6786" s="316" t="str">
        <f t="shared" si="57"/>
        <v>INSERT INTO UPK.upk_k40.k60_press_buno_link (buno_id, k60_buno_id, created_date, created_tantou_id) VALUES (1884, 2063, GETDATE(), 999);</v>
      </c>
    </row>
    <row r="6787" spans="26:29">
      <c r="Z6787" s="631">
        <v>177</v>
      </c>
      <c r="AA6787" s="631" t="s">
        <v>6968</v>
      </c>
      <c r="AB6787" s="631" t="s">
        <v>6373</v>
      </c>
      <c r="AC6787" s="316" t="str">
        <f t="shared" si="57"/>
        <v>INSERT INTO UPK.upk_k40.k60_press_buno_link (buno_id, k60_buno_id, created_date, created_tantou_id) VALUES (1885, 2519, GETDATE(), 999);</v>
      </c>
    </row>
    <row r="6788" spans="26:29">
      <c r="Z6788" s="631">
        <v>178</v>
      </c>
      <c r="AA6788" s="631" t="s">
        <v>6981</v>
      </c>
      <c r="AB6788" s="631" t="s">
        <v>6374</v>
      </c>
      <c r="AC6788" s="316" t="str">
        <f t="shared" si="57"/>
        <v>INSERT INTO UPK.upk_k40.k60_press_buno_link (buno_id, k60_buno_id, created_date, created_tantou_id) VALUES (1886, 2532, GETDATE(), 999);</v>
      </c>
    </row>
    <row r="6789" spans="26:29">
      <c r="Z6789" s="631">
        <v>179</v>
      </c>
      <c r="AA6789" s="631" t="s">
        <v>6982</v>
      </c>
      <c r="AB6789" s="631" t="s">
        <v>6375</v>
      </c>
      <c r="AC6789" s="316" t="str">
        <f t="shared" si="57"/>
        <v>INSERT INTO UPK.upk_k40.k60_press_buno_link (buno_id, k60_buno_id, created_date, created_tantou_id) VALUES (1887, 2533, GETDATE(), 999);</v>
      </c>
    </row>
    <row r="6790" spans="26:29">
      <c r="Z6790" s="631">
        <v>180</v>
      </c>
      <c r="AA6790" s="631" t="s">
        <v>229</v>
      </c>
      <c r="AB6790" s="631" t="s">
        <v>6376</v>
      </c>
      <c r="AC6790" s="316" t="str">
        <f t="shared" si="57"/>
        <v>INSERT INTO UPK.upk_k40.k60_press_buno_link (buno_id, k60_buno_id, created_date, created_tantou_id) VALUES (1888, 2036, GETDATE(), 999);</v>
      </c>
    </row>
    <row r="6791" spans="26:29">
      <c r="Z6791" s="631">
        <v>181</v>
      </c>
      <c r="AA6791" s="631" t="s">
        <v>6592</v>
      </c>
      <c r="AB6791" s="631" t="s">
        <v>6377</v>
      </c>
      <c r="AC6791" s="316" t="str">
        <f t="shared" si="57"/>
        <v>INSERT INTO UPK.upk_k40.k60_press_buno_link (buno_id, k60_buno_id, created_date, created_tantou_id) VALUES (1889, 2143, GETDATE(), 999);</v>
      </c>
    </row>
    <row r="6792" spans="26:29">
      <c r="Z6792" s="631">
        <v>182</v>
      </c>
      <c r="AA6792" s="631" t="s">
        <v>6324</v>
      </c>
      <c r="AB6792" s="631" t="s">
        <v>6378</v>
      </c>
      <c r="AC6792" s="316" t="str">
        <f t="shared" si="57"/>
        <v>INSERT INTO UPK.upk_k40.k60_press_buno_link (buno_id, k60_buno_id, created_date, created_tantou_id) VALUES (1890, 1836, GETDATE(), 999);</v>
      </c>
    </row>
    <row r="6793" spans="26:29">
      <c r="Z6793" s="631">
        <v>183</v>
      </c>
      <c r="AA6793" s="631" t="s">
        <v>227</v>
      </c>
      <c r="AB6793" s="631" t="s">
        <v>6379</v>
      </c>
      <c r="AC6793" s="316" t="str">
        <f t="shared" si="57"/>
        <v>INSERT INTO UPK.upk_k40.k60_press_buno_link (buno_id, k60_buno_id, created_date, created_tantou_id) VALUES (1891, 2028, GETDATE(), 999);</v>
      </c>
    </row>
    <row r="6794" spans="26:29">
      <c r="Z6794" s="631">
        <v>184</v>
      </c>
      <c r="AA6794" s="631" t="s">
        <v>6325</v>
      </c>
      <c r="AB6794" s="631" t="s">
        <v>6380</v>
      </c>
      <c r="AC6794" s="316" t="str">
        <f t="shared" si="57"/>
        <v>INSERT INTO UPK.upk_k40.k60_press_buno_link (buno_id, k60_buno_id, created_date, created_tantou_id) VALUES (1892, 1837, GETDATE(), 999);</v>
      </c>
    </row>
    <row r="6795" spans="26:29">
      <c r="Z6795" s="631">
        <v>185</v>
      </c>
      <c r="AA6795" s="631" t="s">
        <v>6499</v>
      </c>
      <c r="AB6795" s="631" t="s">
        <v>6381</v>
      </c>
      <c r="AC6795" s="316" t="str">
        <f t="shared" si="57"/>
        <v>INSERT INTO UPK.upk_k40.k60_press_buno_link (buno_id, k60_buno_id, created_date, created_tantou_id) VALUES (1893, 2038, GETDATE(), 999);</v>
      </c>
    </row>
    <row r="6796" spans="26:29">
      <c r="Z6796" s="631">
        <v>186</v>
      </c>
      <c r="AA6796" s="631" t="s">
        <v>6501</v>
      </c>
      <c r="AB6796" s="631" t="s">
        <v>6382</v>
      </c>
      <c r="AC6796" s="316" t="str">
        <f t="shared" si="57"/>
        <v>INSERT INTO UPK.upk_k40.k60_press_buno_link (buno_id, k60_buno_id, created_date, created_tantou_id) VALUES (1894, 2041, GETDATE(), 999);</v>
      </c>
    </row>
    <row r="6797" spans="26:29">
      <c r="Z6797" s="631">
        <v>187</v>
      </c>
      <c r="AA6797" s="631" t="s">
        <v>6984</v>
      </c>
      <c r="AB6797" s="631" t="s">
        <v>6383</v>
      </c>
      <c r="AC6797" s="316" t="str">
        <f t="shared" si="57"/>
        <v>INSERT INTO UPK.upk_k40.k60_press_buno_link (buno_id, k60_buno_id, created_date, created_tantou_id) VALUES (1895, 2535, GETDATE(), 999);</v>
      </c>
    </row>
    <row r="6798" spans="26:29">
      <c r="Z6798" s="631">
        <v>188</v>
      </c>
      <c r="AA6798" s="631" t="s">
        <v>6435</v>
      </c>
      <c r="AB6798" s="631" t="s">
        <v>6384</v>
      </c>
      <c r="AC6798" s="316" t="str">
        <f t="shared" si="57"/>
        <v>INSERT INTO UPK.upk_k40.k60_press_buno_link (buno_id, k60_buno_id, created_date, created_tantou_id) VALUES (1896, 1947, GETDATE(), 999);</v>
      </c>
    </row>
    <row r="6799" spans="26:29">
      <c r="Z6799" s="631">
        <v>189</v>
      </c>
      <c r="AA6799" s="631" t="s">
        <v>6224</v>
      </c>
      <c r="AB6799" s="631" t="s">
        <v>6385</v>
      </c>
      <c r="AC6799" s="316" t="str">
        <f t="shared" si="57"/>
        <v>INSERT INTO UPK.upk_k40.k60_press_buno_link (buno_id, k60_buno_id, created_date, created_tantou_id) VALUES (1897, 1736, GETDATE(), 999);</v>
      </c>
    </row>
    <row r="6800" spans="26:29">
      <c r="Z6800" s="631">
        <v>190</v>
      </c>
      <c r="AA6800" s="631" t="s">
        <v>6225</v>
      </c>
      <c r="AB6800" s="631" t="s">
        <v>6386</v>
      </c>
      <c r="AC6800" s="316" t="str">
        <f t="shared" si="57"/>
        <v>INSERT INTO UPK.upk_k40.k60_press_buno_link (buno_id, k60_buno_id, created_date, created_tantou_id) VALUES (1898, 1737, GETDATE(), 999);</v>
      </c>
    </row>
    <row r="6801" spans="26:29">
      <c r="Z6801" s="631">
        <v>191</v>
      </c>
      <c r="AA6801" s="631">
        <v>2569</v>
      </c>
      <c r="AB6801" s="631" t="s">
        <v>6387</v>
      </c>
      <c r="AC6801" s="316" t="str">
        <f t="shared" si="57"/>
        <v>INSERT INTO UPK.upk_k40.k60_press_buno_link (buno_id, k60_buno_id, created_date, created_tantou_id) VALUES (1899, 2569, GETDATE(), 999);</v>
      </c>
    </row>
    <row r="6802" spans="26:29">
      <c r="Z6802" s="631">
        <v>192</v>
      </c>
      <c r="AA6802" s="631">
        <v>2570</v>
      </c>
      <c r="AB6802" s="631" t="s">
        <v>6388</v>
      </c>
      <c r="AC6802" s="316" t="str">
        <f t="shared" si="57"/>
        <v>INSERT INTO UPK.upk_k40.k60_press_buno_link (buno_id, k60_buno_id, created_date, created_tantou_id) VALUES (1900, 2570, GETDATE(), 999);</v>
      </c>
    </row>
    <row r="6803" spans="26:29">
      <c r="Z6803" s="631">
        <v>193</v>
      </c>
      <c r="AA6803" s="631" t="s">
        <v>6933</v>
      </c>
      <c r="AB6803" s="631" t="s">
        <v>6389</v>
      </c>
      <c r="AC6803" s="316" t="str">
        <f t="shared" ref="AC6803:AC6866" si="58">AC$6609&amp;AB6803&amp;", "&amp;AA6803&amp;", GETDATE(), 999);"</f>
        <v>INSERT INTO UPK.upk_k40.k60_press_buno_link (buno_id, k60_buno_id, created_date, created_tantou_id) VALUES (1901, 2484, GETDATE(), 999);</v>
      </c>
    </row>
    <row r="6804" spans="26:29">
      <c r="Z6804" s="631">
        <v>194</v>
      </c>
      <c r="AA6804" s="631" t="s">
        <v>6933</v>
      </c>
      <c r="AB6804" s="631" t="s">
        <v>6390</v>
      </c>
      <c r="AC6804" s="316" t="str">
        <f t="shared" si="58"/>
        <v>INSERT INTO UPK.upk_k40.k60_press_buno_link (buno_id, k60_buno_id, created_date, created_tantou_id) VALUES (1902, 2484, GETDATE(), 999);</v>
      </c>
    </row>
    <row r="6805" spans="26:29">
      <c r="Z6805" s="631">
        <v>195</v>
      </c>
      <c r="AA6805" s="631">
        <v>2571</v>
      </c>
      <c r="AB6805" s="631" t="s">
        <v>6391</v>
      </c>
      <c r="AC6805" s="316" t="str">
        <f t="shared" si="58"/>
        <v>INSERT INTO UPK.upk_k40.k60_press_buno_link (buno_id, k60_buno_id, created_date, created_tantou_id) VALUES (1903, 2571, GETDATE(), 999);</v>
      </c>
    </row>
    <row r="6806" spans="26:29">
      <c r="Z6806" s="631">
        <v>196</v>
      </c>
      <c r="AA6806" s="631">
        <v>2572</v>
      </c>
      <c r="AB6806" s="631" t="s">
        <v>6392</v>
      </c>
      <c r="AC6806" s="316" t="str">
        <f t="shared" si="58"/>
        <v>INSERT INTO UPK.upk_k40.k60_press_buno_link (buno_id, k60_buno_id, created_date, created_tantou_id) VALUES (1904, 2572, GETDATE(), 999);</v>
      </c>
    </row>
    <row r="6807" spans="26:29">
      <c r="Z6807" s="631">
        <v>197</v>
      </c>
      <c r="AA6807" s="631" t="s">
        <v>6149</v>
      </c>
      <c r="AB6807" s="631" t="s">
        <v>6393</v>
      </c>
      <c r="AC6807" s="316" t="str">
        <f t="shared" si="58"/>
        <v>INSERT INTO UPK.upk_k40.k60_press_buno_link (buno_id, k60_buno_id, created_date, created_tantou_id) VALUES (1905, 1661, GETDATE(), 999);</v>
      </c>
    </row>
    <row r="6808" spans="26:29">
      <c r="Z6808" s="631">
        <v>198</v>
      </c>
      <c r="AA6808" s="631" t="s">
        <v>6190</v>
      </c>
      <c r="AB6808" s="631" t="s">
        <v>6394</v>
      </c>
      <c r="AC6808" s="316" t="str">
        <f t="shared" si="58"/>
        <v>INSERT INTO UPK.upk_k40.k60_press_buno_link (buno_id, k60_buno_id, created_date, created_tantou_id) VALUES (1906, 1702, GETDATE(), 999);</v>
      </c>
    </row>
    <row r="6809" spans="26:29">
      <c r="Z6809" s="631">
        <v>199</v>
      </c>
      <c r="AA6809" s="631" t="s">
        <v>6967</v>
      </c>
      <c r="AB6809" s="631" t="s">
        <v>6395</v>
      </c>
      <c r="AC6809" s="316" t="str">
        <f t="shared" si="58"/>
        <v>INSERT INTO UPK.upk_k40.k60_press_buno_link (buno_id, k60_buno_id, created_date, created_tantou_id) VALUES (1907, 2518, GETDATE(), 999);</v>
      </c>
    </row>
    <row r="6810" spans="26:29">
      <c r="Z6810" s="631">
        <v>200</v>
      </c>
      <c r="AA6810" s="631" t="s">
        <v>6967</v>
      </c>
      <c r="AB6810" s="631" t="s">
        <v>6396</v>
      </c>
      <c r="AC6810" s="316" t="str">
        <f t="shared" si="58"/>
        <v>INSERT INTO UPK.upk_k40.k60_press_buno_link (buno_id, k60_buno_id, created_date, created_tantou_id) VALUES (1908, 2518, GETDATE(), 999);</v>
      </c>
    </row>
    <row r="6811" spans="26:29">
      <c r="Z6811" s="631">
        <v>201</v>
      </c>
      <c r="AA6811" s="631" t="s">
        <v>6150</v>
      </c>
      <c r="AB6811" s="631" t="s">
        <v>6397</v>
      </c>
      <c r="AC6811" s="316" t="str">
        <f t="shared" si="58"/>
        <v>INSERT INTO UPK.upk_k40.k60_press_buno_link (buno_id, k60_buno_id, created_date, created_tantou_id) VALUES (1909, 1662, GETDATE(), 999);</v>
      </c>
    </row>
    <row r="6812" spans="26:29">
      <c r="Z6812" s="631">
        <v>202</v>
      </c>
      <c r="AA6812" s="631" t="s">
        <v>6150</v>
      </c>
      <c r="AB6812" s="631" t="s">
        <v>6398</v>
      </c>
      <c r="AC6812" s="316" t="str">
        <f t="shared" si="58"/>
        <v>INSERT INTO UPK.upk_k40.k60_press_buno_link (buno_id, k60_buno_id, created_date, created_tantou_id) VALUES (1910, 1662, GETDATE(), 999);</v>
      </c>
    </row>
    <row r="6813" spans="26:29">
      <c r="Z6813" s="631">
        <v>203</v>
      </c>
      <c r="AA6813" s="631" t="s">
        <v>6338</v>
      </c>
      <c r="AB6813" s="631" t="s">
        <v>6399</v>
      </c>
      <c r="AC6813" s="316" t="str">
        <f t="shared" si="58"/>
        <v>INSERT INTO UPK.upk_k40.k60_press_buno_link (buno_id, k60_buno_id, created_date, created_tantou_id) VALUES (1911, 1850, GETDATE(), 999);</v>
      </c>
    </row>
    <row r="6814" spans="26:29">
      <c r="Z6814" s="631">
        <v>204</v>
      </c>
      <c r="AA6814" s="631" t="s">
        <v>6338</v>
      </c>
      <c r="AB6814" s="631" t="s">
        <v>6400</v>
      </c>
      <c r="AC6814" s="316" t="str">
        <f t="shared" si="58"/>
        <v>INSERT INTO UPK.upk_k40.k60_press_buno_link (buno_id, k60_buno_id, created_date, created_tantou_id) VALUES (1912, 1850, GETDATE(), 999);</v>
      </c>
    </row>
    <row r="6815" spans="26:29">
      <c r="Z6815" s="631">
        <v>205</v>
      </c>
      <c r="AA6815" s="631">
        <v>2540</v>
      </c>
      <c r="AB6815" s="631" t="s">
        <v>6401</v>
      </c>
      <c r="AC6815" s="316" t="str">
        <f t="shared" si="58"/>
        <v>INSERT INTO UPK.upk_k40.k60_press_buno_link (buno_id, k60_buno_id, created_date, created_tantou_id) VALUES (1913, 2540, GETDATE(), 999);</v>
      </c>
    </row>
    <row r="6816" spans="26:29">
      <c r="Z6816" s="631">
        <v>206</v>
      </c>
      <c r="AA6816" s="631">
        <v>2540</v>
      </c>
      <c r="AB6816" s="631" t="s">
        <v>6402</v>
      </c>
      <c r="AC6816" s="316" t="str">
        <f t="shared" si="58"/>
        <v>INSERT INTO UPK.upk_k40.k60_press_buno_link (buno_id, k60_buno_id, created_date, created_tantou_id) VALUES (1914, 2540, GETDATE(), 999);</v>
      </c>
    </row>
    <row r="6817" spans="26:29">
      <c r="Z6817" s="631">
        <v>207</v>
      </c>
      <c r="AA6817" s="631" t="s">
        <v>6262</v>
      </c>
      <c r="AB6817" s="631" t="s">
        <v>6403</v>
      </c>
      <c r="AC6817" s="316" t="str">
        <f t="shared" si="58"/>
        <v>INSERT INTO UPK.upk_k40.k60_press_buno_link (buno_id, k60_buno_id, created_date, created_tantou_id) VALUES (1915, 1774, GETDATE(), 999);</v>
      </c>
    </row>
    <row r="6818" spans="26:29">
      <c r="Z6818" s="631">
        <v>208</v>
      </c>
      <c r="AA6818" s="631" t="s">
        <v>6262</v>
      </c>
      <c r="AB6818" s="631" t="s">
        <v>6404</v>
      </c>
      <c r="AC6818" s="316" t="str">
        <f t="shared" si="58"/>
        <v>INSERT INTO UPK.upk_k40.k60_press_buno_link (buno_id, k60_buno_id, created_date, created_tantou_id) VALUES (1916, 1774, GETDATE(), 999);</v>
      </c>
    </row>
    <row r="6819" spans="26:29">
      <c r="Z6819" s="631">
        <v>209</v>
      </c>
      <c r="AA6819" s="631" t="s">
        <v>6425</v>
      </c>
      <c r="AB6819" s="631" t="s">
        <v>6405</v>
      </c>
      <c r="AC6819" s="316" t="str">
        <f t="shared" si="58"/>
        <v>INSERT INTO UPK.upk_k40.k60_press_buno_link (buno_id, k60_buno_id, created_date, created_tantou_id) VALUES (1917, 1937, GETDATE(), 999);</v>
      </c>
    </row>
    <row r="6820" spans="26:29">
      <c r="Z6820" s="631">
        <v>210</v>
      </c>
      <c r="AA6820" s="631" t="s">
        <v>6425</v>
      </c>
      <c r="AB6820" s="631" t="s">
        <v>6406</v>
      </c>
      <c r="AC6820" s="316" t="str">
        <f t="shared" si="58"/>
        <v>INSERT INTO UPK.upk_k40.k60_press_buno_link (buno_id, k60_buno_id, created_date, created_tantou_id) VALUES (1918, 1937, GETDATE(), 999);</v>
      </c>
    </row>
    <row r="6821" spans="26:29">
      <c r="Z6821" s="631">
        <v>211</v>
      </c>
      <c r="AA6821" s="631" t="s">
        <v>6964</v>
      </c>
      <c r="AB6821" s="631" t="s">
        <v>6407</v>
      </c>
      <c r="AC6821" s="316" t="str">
        <f t="shared" si="58"/>
        <v>INSERT INTO UPK.upk_k40.k60_press_buno_link (buno_id, k60_buno_id, created_date, created_tantou_id) VALUES (1919, 2515, GETDATE(), 999);</v>
      </c>
    </row>
    <row r="6822" spans="26:29">
      <c r="Z6822" s="631">
        <v>212</v>
      </c>
      <c r="AA6822" s="631" t="s">
        <v>6964</v>
      </c>
      <c r="AB6822" s="631" t="s">
        <v>6408</v>
      </c>
      <c r="AC6822" s="316" t="str">
        <f t="shared" si="58"/>
        <v>INSERT INTO UPK.upk_k40.k60_press_buno_link (buno_id, k60_buno_id, created_date, created_tantou_id) VALUES (1920, 2515, GETDATE(), 999);</v>
      </c>
    </row>
    <row r="6823" spans="26:29">
      <c r="Z6823" s="631">
        <v>213</v>
      </c>
      <c r="AA6823" s="631" t="s">
        <v>6191</v>
      </c>
      <c r="AB6823" s="631" t="s">
        <v>6409</v>
      </c>
      <c r="AC6823" s="316" t="str">
        <f t="shared" si="58"/>
        <v>INSERT INTO UPK.upk_k40.k60_press_buno_link (buno_id, k60_buno_id, created_date, created_tantou_id) VALUES (1921, 1703, GETDATE(), 999);</v>
      </c>
    </row>
    <row r="6824" spans="26:29">
      <c r="Z6824" s="631">
        <v>214</v>
      </c>
      <c r="AA6824" s="631" t="s">
        <v>6313</v>
      </c>
      <c r="AB6824" s="631" t="s">
        <v>6410</v>
      </c>
      <c r="AC6824" s="316" t="str">
        <f t="shared" si="58"/>
        <v>INSERT INTO UPK.upk_k40.k60_press_buno_link (buno_id, k60_buno_id, created_date, created_tantou_id) VALUES (1922, 1825, GETDATE(), 999);</v>
      </c>
    </row>
    <row r="6825" spans="26:29">
      <c r="Z6825" s="631">
        <v>215</v>
      </c>
      <c r="AA6825" s="631" t="s">
        <v>6314</v>
      </c>
      <c r="AB6825" s="631" t="s">
        <v>6411</v>
      </c>
      <c r="AC6825" s="316" t="str">
        <f t="shared" si="58"/>
        <v>INSERT INTO UPK.upk_k40.k60_press_buno_link (buno_id, k60_buno_id, created_date, created_tantou_id) VALUES (1923, 1826, GETDATE(), 999);</v>
      </c>
    </row>
    <row r="6826" spans="26:29">
      <c r="Z6826" s="631">
        <v>216</v>
      </c>
      <c r="AA6826" s="631" t="s">
        <v>6436</v>
      </c>
      <c r="AB6826" s="631" t="s">
        <v>6412</v>
      </c>
      <c r="AC6826" s="316" t="str">
        <f t="shared" si="58"/>
        <v>INSERT INTO UPK.upk_k40.k60_press_buno_link (buno_id, k60_buno_id, created_date, created_tantou_id) VALUES (1924, 1948, GETDATE(), 999);</v>
      </c>
    </row>
    <row r="6827" spans="26:29">
      <c r="Z6827" s="631">
        <v>217</v>
      </c>
      <c r="AA6827" s="631" t="s">
        <v>6622</v>
      </c>
      <c r="AB6827" s="631" t="s">
        <v>6413</v>
      </c>
      <c r="AC6827" s="316" t="str">
        <f t="shared" si="58"/>
        <v>INSERT INTO UPK.upk_k40.k60_press_buno_link (buno_id, k60_buno_id, created_date, created_tantou_id) VALUES (1925, 2173, GETDATE(), 999);</v>
      </c>
    </row>
    <row r="6828" spans="26:29">
      <c r="Z6828" s="631">
        <v>218</v>
      </c>
      <c r="AA6828" s="631" t="s">
        <v>6500</v>
      </c>
      <c r="AB6828" s="631" t="s">
        <v>6414</v>
      </c>
      <c r="AC6828" s="316" t="str">
        <f t="shared" si="58"/>
        <v>INSERT INTO UPK.upk_k40.k60_press_buno_link (buno_id, k60_buno_id, created_date, created_tantou_id) VALUES (1926, 2039, GETDATE(), 999);</v>
      </c>
    </row>
    <row r="6829" spans="26:29">
      <c r="Z6829" s="631">
        <v>219</v>
      </c>
      <c r="AA6829" s="631" t="s">
        <v>209</v>
      </c>
      <c r="AB6829" s="631" t="s">
        <v>6415</v>
      </c>
      <c r="AC6829" s="316" t="str">
        <f t="shared" si="58"/>
        <v>INSERT INTO UPK.upk_k40.k60_press_buno_link (buno_id, k60_buno_id, created_date, created_tantou_id) VALUES (1927, 2040, GETDATE(), 999);</v>
      </c>
    </row>
    <row r="6830" spans="26:29">
      <c r="Z6830" s="631">
        <v>220</v>
      </c>
      <c r="AA6830" s="631" t="s">
        <v>6623</v>
      </c>
      <c r="AB6830" s="631" t="s">
        <v>6416</v>
      </c>
      <c r="AC6830" s="316" t="str">
        <f t="shared" si="58"/>
        <v>INSERT INTO UPK.upk_k40.k60_press_buno_link (buno_id, k60_buno_id, created_date, created_tantou_id) VALUES (1928, 2174, GETDATE(), 999);</v>
      </c>
    </row>
    <row r="6831" spans="26:29">
      <c r="Z6831" s="631">
        <v>221</v>
      </c>
      <c r="AA6831" s="631" t="s">
        <v>6311</v>
      </c>
      <c r="AB6831" s="631" t="s">
        <v>6417</v>
      </c>
      <c r="AC6831" s="316" t="str">
        <f t="shared" si="58"/>
        <v>INSERT INTO UPK.upk_k40.k60_press_buno_link (buno_id, k60_buno_id, created_date, created_tantou_id) VALUES (1929, 1823, GETDATE(), 999);</v>
      </c>
    </row>
    <row r="6832" spans="26:29">
      <c r="Z6832" s="631">
        <v>222</v>
      </c>
      <c r="AA6832" s="631" t="s">
        <v>6310</v>
      </c>
      <c r="AB6832" s="631" t="s">
        <v>6418</v>
      </c>
      <c r="AC6832" s="316" t="str">
        <f t="shared" si="58"/>
        <v>INSERT INTO UPK.upk_k40.k60_press_buno_link (buno_id, k60_buno_id, created_date, created_tantou_id) VALUES (1930, 1822, GETDATE(), 999);</v>
      </c>
    </row>
    <row r="6833" spans="26:29">
      <c r="Z6833" s="631">
        <v>223</v>
      </c>
      <c r="AA6833" s="631" t="s">
        <v>6312</v>
      </c>
      <c r="AB6833" s="631" t="s">
        <v>6419</v>
      </c>
      <c r="AC6833" s="316" t="str">
        <f t="shared" si="58"/>
        <v>INSERT INTO UPK.upk_k40.k60_press_buno_link (buno_id, k60_buno_id, created_date, created_tantou_id) VALUES (1931, 1824, GETDATE(), 999);</v>
      </c>
    </row>
    <row r="6834" spans="26:29">
      <c r="Z6834" s="631">
        <v>224</v>
      </c>
      <c r="AA6834" s="631" t="s">
        <v>6151</v>
      </c>
      <c r="AB6834" s="631" t="s">
        <v>6420</v>
      </c>
      <c r="AC6834" s="316" t="str">
        <f t="shared" si="58"/>
        <v>INSERT INTO UPK.upk_k40.k60_press_buno_link (buno_id, k60_buno_id, created_date, created_tantou_id) VALUES (1932, 1663, GETDATE(), 999);</v>
      </c>
    </row>
    <row r="6835" spans="26:29">
      <c r="Z6835" s="631">
        <v>225</v>
      </c>
      <c r="AA6835" s="631" t="s">
        <v>6151</v>
      </c>
      <c r="AB6835" s="631" t="s">
        <v>6421</v>
      </c>
      <c r="AC6835" s="316" t="str">
        <f t="shared" si="58"/>
        <v>INSERT INTO UPK.upk_k40.k60_press_buno_link (buno_id, k60_buno_id, created_date, created_tantou_id) VALUES (1933, 1663, GETDATE(), 999);</v>
      </c>
    </row>
    <row r="6836" spans="26:29">
      <c r="Z6836" s="631">
        <v>226</v>
      </c>
      <c r="AA6836" s="631" t="s">
        <v>6320</v>
      </c>
      <c r="AB6836" s="631" t="s">
        <v>6422</v>
      </c>
      <c r="AC6836" s="316" t="str">
        <f t="shared" si="58"/>
        <v>INSERT INTO UPK.upk_k40.k60_press_buno_link (buno_id, k60_buno_id, created_date, created_tantou_id) VALUES (1934, 1832, GETDATE(), 999);</v>
      </c>
    </row>
    <row r="6837" spans="26:29">
      <c r="Z6837" s="631">
        <v>227</v>
      </c>
      <c r="AA6837" s="631" t="s">
        <v>6328</v>
      </c>
      <c r="AB6837" s="631" t="s">
        <v>6423</v>
      </c>
      <c r="AC6837" s="316" t="str">
        <f t="shared" si="58"/>
        <v>INSERT INTO UPK.upk_k40.k60_press_buno_link (buno_id, k60_buno_id, created_date, created_tantou_id) VALUES (1935, 1840, GETDATE(), 999);</v>
      </c>
    </row>
    <row r="6838" spans="26:29">
      <c r="Z6838" s="631">
        <v>228</v>
      </c>
      <c r="AA6838" s="631" t="s">
        <v>6365</v>
      </c>
      <c r="AB6838" s="631" t="s">
        <v>6424</v>
      </c>
      <c r="AC6838" s="316" t="str">
        <f t="shared" si="58"/>
        <v>INSERT INTO UPK.upk_k40.k60_press_buno_link (buno_id, k60_buno_id, created_date, created_tantou_id) VALUES (1936, 1877, GETDATE(), 999);</v>
      </c>
    </row>
    <row r="6839" spans="26:29">
      <c r="Z6839" s="631">
        <v>229</v>
      </c>
      <c r="AA6839" s="631" t="s">
        <v>6366</v>
      </c>
      <c r="AB6839" s="631" t="s">
        <v>6425</v>
      </c>
      <c r="AC6839" s="316" t="str">
        <f t="shared" si="58"/>
        <v>INSERT INTO UPK.upk_k40.k60_press_buno_link (buno_id, k60_buno_id, created_date, created_tantou_id) VALUES (1937, 1878, GETDATE(), 999);</v>
      </c>
    </row>
    <row r="6840" spans="26:29">
      <c r="Z6840" s="631">
        <v>230</v>
      </c>
      <c r="AA6840" s="631" t="s">
        <v>6603</v>
      </c>
      <c r="AB6840" s="631" t="s">
        <v>6426</v>
      </c>
      <c r="AC6840" s="316" t="str">
        <f t="shared" si="58"/>
        <v>INSERT INTO UPK.upk_k40.k60_press_buno_link (buno_id, k60_buno_id, created_date, created_tantou_id) VALUES (1938, 2154, GETDATE(), 999);</v>
      </c>
    </row>
    <row r="6841" spans="26:29">
      <c r="Z6841" s="631">
        <v>231</v>
      </c>
      <c r="AA6841" s="631" t="s">
        <v>6604</v>
      </c>
      <c r="AB6841" s="631" t="s">
        <v>6427</v>
      </c>
      <c r="AC6841" s="316" t="str">
        <f t="shared" si="58"/>
        <v>INSERT INTO UPK.upk_k40.k60_press_buno_link (buno_id, k60_buno_id, created_date, created_tantou_id) VALUES (1939, 2155, GETDATE(), 999);</v>
      </c>
    </row>
    <row r="6842" spans="26:29">
      <c r="Z6842" s="631">
        <v>232</v>
      </c>
      <c r="AA6842" s="631" t="s">
        <v>6283</v>
      </c>
      <c r="AB6842" s="631" t="s">
        <v>6428</v>
      </c>
      <c r="AC6842" s="316" t="str">
        <f t="shared" si="58"/>
        <v>INSERT INTO UPK.upk_k40.k60_press_buno_link (buno_id, k60_buno_id, created_date, created_tantou_id) VALUES (1940, 1795, GETDATE(), 999);</v>
      </c>
    </row>
    <row r="6843" spans="26:29">
      <c r="Z6843" s="631">
        <v>233</v>
      </c>
      <c r="AA6843" s="631" t="s">
        <v>6283</v>
      </c>
      <c r="AB6843" s="631" t="s">
        <v>6429</v>
      </c>
      <c r="AC6843" s="316" t="str">
        <f t="shared" si="58"/>
        <v>INSERT INTO UPK.upk_k40.k60_press_buno_link (buno_id, k60_buno_id, created_date, created_tantou_id) VALUES (1941, 1795, GETDATE(), 999);</v>
      </c>
    </row>
    <row r="6844" spans="26:29">
      <c r="Z6844" s="631">
        <v>234</v>
      </c>
      <c r="AA6844" s="631" t="s">
        <v>5889</v>
      </c>
      <c r="AB6844" s="631" t="s">
        <v>6430</v>
      </c>
      <c r="AC6844" s="316" t="str">
        <f t="shared" si="58"/>
        <v>INSERT INTO UPK.upk_k40.k60_press_buno_link (buno_id, k60_buno_id, created_date, created_tantou_id) VALUES (1942, 1400, GETDATE(), 999);</v>
      </c>
    </row>
    <row r="6845" spans="26:29">
      <c r="Z6845" s="631">
        <v>235</v>
      </c>
      <c r="AA6845" s="631" t="s">
        <v>5888</v>
      </c>
      <c r="AB6845" s="631" t="s">
        <v>6431</v>
      </c>
      <c r="AC6845" s="316" t="str">
        <f t="shared" si="58"/>
        <v>INSERT INTO UPK.upk_k40.k60_press_buno_link (buno_id, k60_buno_id, created_date, created_tantou_id) VALUES (1943, 1399, GETDATE(), 999);</v>
      </c>
    </row>
    <row r="6846" spans="26:29">
      <c r="Z6846" s="631">
        <v>236</v>
      </c>
      <c r="AA6846" s="631" t="s">
        <v>5888</v>
      </c>
      <c r="AB6846" s="631" t="s">
        <v>6432</v>
      </c>
      <c r="AC6846" s="316" t="str">
        <f t="shared" si="58"/>
        <v>INSERT INTO UPK.upk_k40.k60_press_buno_link (buno_id, k60_buno_id, created_date, created_tantou_id) VALUES (1944, 1399, GETDATE(), 999);</v>
      </c>
    </row>
    <row r="6847" spans="26:29">
      <c r="Z6847" s="631">
        <v>237</v>
      </c>
      <c r="AA6847" s="631" t="s">
        <v>6226</v>
      </c>
      <c r="AB6847" s="631" t="s">
        <v>6433</v>
      </c>
      <c r="AC6847" s="316" t="str">
        <f t="shared" si="58"/>
        <v>INSERT INTO UPK.upk_k40.k60_press_buno_link (buno_id, k60_buno_id, created_date, created_tantou_id) VALUES (1945, 1738, GETDATE(), 999);</v>
      </c>
    </row>
    <row r="6848" spans="26:29">
      <c r="Z6848" s="631">
        <v>238</v>
      </c>
      <c r="AA6848" s="631" t="s">
        <v>6226</v>
      </c>
      <c r="AB6848" s="631" t="s">
        <v>6434</v>
      </c>
      <c r="AC6848" s="316" t="str">
        <f t="shared" si="58"/>
        <v>INSERT INTO UPK.upk_k40.k60_press_buno_link (buno_id, k60_buno_id, created_date, created_tantou_id) VALUES (1946, 1738, GETDATE(), 999);</v>
      </c>
    </row>
    <row r="6849" spans="26:29">
      <c r="Z6849" s="631">
        <v>239</v>
      </c>
      <c r="AA6849" s="631" t="s">
        <v>5945</v>
      </c>
      <c r="AB6849" s="631" t="s">
        <v>6435</v>
      </c>
      <c r="AC6849" s="316" t="str">
        <f t="shared" si="58"/>
        <v>INSERT INTO UPK.upk_k40.k60_press_buno_link (buno_id, k60_buno_id, created_date, created_tantou_id) VALUES (1947, 1456, GETDATE(), 999);</v>
      </c>
    </row>
    <row r="6850" spans="26:29">
      <c r="Z6850" s="631">
        <v>240</v>
      </c>
      <c r="AA6850" s="631" t="s">
        <v>5945</v>
      </c>
      <c r="AB6850" s="631" t="s">
        <v>6436</v>
      </c>
      <c r="AC6850" s="316" t="str">
        <f t="shared" si="58"/>
        <v>INSERT INTO UPK.upk_k40.k60_press_buno_link (buno_id, k60_buno_id, created_date, created_tantou_id) VALUES (1948, 1456, GETDATE(), 999);</v>
      </c>
    </row>
    <row r="6851" spans="26:29">
      <c r="Z6851" s="631">
        <v>241</v>
      </c>
      <c r="AA6851" s="631" t="s">
        <v>5962</v>
      </c>
      <c r="AB6851" s="631" t="s">
        <v>6437</v>
      </c>
      <c r="AC6851" s="316" t="str">
        <f t="shared" si="58"/>
        <v>INSERT INTO UPK.upk_k40.k60_press_buno_link (buno_id, k60_buno_id, created_date, created_tantou_id) VALUES (1949, 1473, GETDATE(), 999);</v>
      </c>
    </row>
    <row r="6852" spans="26:29">
      <c r="Z6852" s="631">
        <v>242</v>
      </c>
      <c r="AA6852" s="631" t="s">
        <v>5962</v>
      </c>
      <c r="AB6852" s="631" t="s">
        <v>6438</v>
      </c>
      <c r="AC6852" s="316" t="str">
        <f t="shared" si="58"/>
        <v>INSERT INTO UPK.upk_k40.k60_press_buno_link (buno_id, k60_buno_id, created_date, created_tantou_id) VALUES (1950, 1473, GETDATE(), 999);</v>
      </c>
    </row>
    <row r="6853" spans="26:29">
      <c r="Z6853" s="631">
        <v>243</v>
      </c>
      <c r="AA6853" s="631" t="s">
        <v>6072</v>
      </c>
      <c r="AB6853" s="631" t="s">
        <v>6439</v>
      </c>
      <c r="AC6853" s="316" t="str">
        <f t="shared" si="58"/>
        <v>INSERT INTO UPK.upk_k40.k60_press_buno_link (buno_id, k60_buno_id, created_date, created_tantou_id) VALUES (1951, 1584, GETDATE(), 999);</v>
      </c>
    </row>
    <row r="6854" spans="26:29">
      <c r="Z6854" s="631">
        <v>244</v>
      </c>
      <c r="AA6854" s="631" t="s">
        <v>6072</v>
      </c>
      <c r="AB6854" s="631" t="s">
        <v>6440</v>
      </c>
      <c r="AC6854" s="316" t="str">
        <f t="shared" si="58"/>
        <v>INSERT INTO UPK.upk_k40.k60_press_buno_link (buno_id, k60_buno_id, created_date, created_tantou_id) VALUES (1952, 1584, GETDATE(), 999);</v>
      </c>
    </row>
    <row r="6855" spans="26:29">
      <c r="Z6855" s="631">
        <v>245</v>
      </c>
      <c r="AA6855" s="631" t="s">
        <v>6071</v>
      </c>
      <c r="AB6855" s="631" t="s">
        <v>6441</v>
      </c>
      <c r="AC6855" s="316" t="str">
        <f t="shared" si="58"/>
        <v>INSERT INTO UPK.upk_k40.k60_press_buno_link (buno_id, k60_buno_id, created_date, created_tantou_id) VALUES (1953, 1583, GETDATE(), 999);</v>
      </c>
    </row>
    <row r="6856" spans="26:29">
      <c r="Z6856" s="631">
        <v>246</v>
      </c>
      <c r="AA6856" s="631" t="s">
        <v>6071</v>
      </c>
      <c r="AB6856" s="631" t="s">
        <v>6442</v>
      </c>
      <c r="AC6856" s="316" t="str">
        <f t="shared" si="58"/>
        <v>INSERT INTO UPK.upk_k40.k60_press_buno_link (buno_id, k60_buno_id, created_date, created_tantou_id) VALUES (1954, 1583, GETDATE(), 999);</v>
      </c>
    </row>
    <row r="6857" spans="26:29">
      <c r="Z6857" s="631">
        <v>247</v>
      </c>
      <c r="AA6857" s="631" t="s">
        <v>6073</v>
      </c>
      <c r="AB6857" s="631" t="s">
        <v>6443</v>
      </c>
      <c r="AC6857" s="316" t="str">
        <f t="shared" si="58"/>
        <v>INSERT INTO UPK.upk_k40.k60_press_buno_link (buno_id, k60_buno_id, created_date, created_tantou_id) VALUES (1955, 1585, GETDATE(), 999);</v>
      </c>
    </row>
    <row r="6858" spans="26:29">
      <c r="Z6858" s="631">
        <v>248</v>
      </c>
      <c r="AA6858" s="631" t="s">
        <v>6073</v>
      </c>
      <c r="AB6858" s="631" t="s">
        <v>6444</v>
      </c>
      <c r="AC6858" s="316" t="str">
        <f t="shared" si="58"/>
        <v>INSERT INTO UPK.upk_k40.k60_press_buno_link (buno_id, k60_buno_id, created_date, created_tantou_id) VALUES (1956, 1585, GETDATE(), 999);</v>
      </c>
    </row>
    <row r="6859" spans="26:29">
      <c r="Z6859" s="631">
        <v>249</v>
      </c>
      <c r="AA6859" s="631" t="s">
        <v>5890</v>
      </c>
      <c r="AB6859" s="631" t="s">
        <v>6445</v>
      </c>
      <c r="AC6859" s="316" t="str">
        <f t="shared" si="58"/>
        <v>INSERT INTO UPK.upk_k40.k60_press_buno_link (buno_id, k60_buno_id, created_date, created_tantou_id) VALUES (1957, 1401, GETDATE(), 999);</v>
      </c>
    </row>
    <row r="6860" spans="26:29">
      <c r="Z6860" s="631">
        <v>250</v>
      </c>
      <c r="AA6860" s="631" t="s">
        <v>5930</v>
      </c>
      <c r="AB6860" s="631" t="s">
        <v>6446</v>
      </c>
      <c r="AC6860" s="316" t="str">
        <f t="shared" si="58"/>
        <v>INSERT INTO UPK.upk_k40.k60_press_buno_link (buno_id, k60_buno_id, created_date, created_tantou_id) VALUES (1958, 1441, GETDATE(), 999);</v>
      </c>
    </row>
    <row r="6861" spans="26:29">
      <c r="Z6861" s="631">
        <v>251</v>
      </c>
      <c r="AA6861" s="631" t="s">
        <v>5930</v>
      </c>
      <c r="AB6861" s="631" t="s">
        <v>6447</v>
      </c>
      <c r="AC6861" s="316" t="str">
        <f t="shared" si="58"/>
        <v>INSERT INTO UPK.upk_k40.k60_press_buno_link (buno_id, k60_buno_id, created_date, created_tantou_id) VALUES (1959, 1441, GETDATE(), 999);</v>
      </c>
    </row>
    <row r="6862" spans="26:29">
      <c r="Z6862" s="631">
        <v>252</v>
      </c>
      <c r="AA6862" s="631" t="s">
        <v>5931</v>
      </c>
      <c r="AB6862" s="631" t="s">
        <v>6448</v>
      </c>
      <c r="AC6862" s="316" t="str">
        <f t="shared" si="58"/>
        <v>INSERT INTO UPK.upk_k40.k60_press_buno_link (buno_id, k60_buno_id, created_date, created_tantou_id) VALUES (1960, 1442, GETDATE(), 999);</v>
      </c>
    </row>
    <row r="6863" spans="26:29">
      <c r="Z6863" s="631">
        <v>253</v>
      </c>
      <c r="AA6863" s="631" t="s">
        <v>5931</v>
      </c>
      <c r="AB6863" s="631" t="s">
        <v>6449</v>
      </c>
      <c r="AC6863" s="316" t="str">
        <f t="shared" si="58"/>
        <v>INSERT INTO UPK.upk_k40.k60_press_buno_link (buno_id, k60_buno_id, created_date, created_tantou_id) VALUES (1961, 1442, GETDATE(), 999);</v>
      </c>
    </row>
    <row r="6864" spans="26:29">
      <c r="Z6864" s="631">
        <v>254</v>
      </c>
      <c r="AA6864" s="631" t="s">
        <v>5963</v>
      </c>
      <c r="AB6864" s="631" t="s">
        <v>6450</v>
      </c>
      <c r="AC6864" s="316" t="str">
        <f t="shared" si="58"/>
        <v>INSERT INTO UPK.upk_k40.k60_press_buno_link (buno_id, k60_buno_id, created_date, created_tantou_id) VALUES (1962, 1474, GETDATE(), 999);</v>
      </c>
    </row>
    <row r="6865" spans="26:29">
      <c r="Z6865" s="631">
        <v>255</v>
      </c>
      <c r="AA6865" s="631" t="s">
        <v>5963</v>
      </c>
      <c r="AB6865" s="631" t="s">
        <v>6451</v>
      </c>
      <c r="AC6865" s="316" t="str">
        <f t="shared" si="58"/>
        <v>INSERT INTO UPK.upk_k40.k60_press_buno_link (buno_id, k60_buno_id, created_date, created_tantou_id) VALUES (1963, 1474, GETDATE(), 999);</v>
      </c>
    </row>
    <row r="6866" spans="26:29">
      <c r="Z6866" s="631">
        <v>256</v>
      </c>
      <c r="AA6866" s="631" t="s">
        <v>5795</v>
      </c>
      <c r="AB6866" s="631" t="s">
        <v>6452</v>
      </c>
      <c r="AC6866" s="316" t="str">
        <f t="shared" si="58"/>
        <v>INSERT INTO UPK.upk_k40.k60_press_buno_link (buno_id, k60_buno_id, created_date, created_tantou_id) VALUES (1964, 1306, GETDATE(), 999);</v>
      </c>
    </row>
    <row r="6867" spans="26:29">
      <c r="Z6867" s="631">
        <v>257</v>
      </c>
      <c r="AA6867" s="631" t="s">
        <v>5795</v>
      </c>
      <c r="AB6867" s="631" t="s">
        <v>6453</v>
      </c>
      <c r="AC6867" s="316" t="str">
        <f t="shared" ref="AC6867:AC6930" si="59">AC$6609&amp;AB6867&amp;", "&amp;AA6867&amp;", GETDATE(), 999);"</f>
        <v>INSERT INTO UPK.upk_k40.k60_press_buno_link (buno_id, k60_buno_id, created_date, created_tantou_id) VALUES (1965, 1306, GETDATE(), 999);</v>
      </c>
    </row>
    <row r="6868" spans="26:29">
      <c r="Z6868" s="631">
        <v>258</v>
      </c>
      <c r="AA6868" s="631" t="s">
        <v>6101</v>
      </c>
      <c r="AB6868" s="631" t="s">
        <v>6454</v>
      </c>
      <c r="AC6868" s="316" t="str">
        <f t="shared" si="59"/>
        <v>INSERT INTO UPK.upk_k40.k60_press_buno_link (buno_id, k60_buno_id, created_date, created_tantou_id) VALUES (1966, 1613, GETDATE(), 999);</v>
      </c>
    </row>
    <row r="6869" spans="26:29">
      <c r="Z6869" s="631">
        <v>259</v>
      </c>
      <c r="AA6869" s="631" t="s">
        <v>6102</v>
      </c>
      <c r="AB6869" s="631" t="s">
        <v>6455</v>
      </c>
      <c r="AC6869" s="316" t="str">
        <f t="shared" si="59"/>
        <v>INSERT INTO UPK.upk_k40.k60_press_buno_link (buno_id, k60_buno_id, created_date, created_tantou_id) VALUES (1967, 1614, GETDATE(), 999);</v>
      </c>
    </row>
    <row r="6870" spans="26:29">
      <c r="Z6870" s="631">
        <v>260</v>
      </c>
      <c r="AA6870" s="631" t="s">
        <v>6240</v>
      </c>
      <c r="AB6870" s="631" t="s">
        <v>6456</v>
      </c>
      <c r="AC6870" s="316" t="str">
        <f t="shared" si="59"/>
        <v>INSERT INTO UPK.upk_k40.k60_press_buno_link (buno_id, k60_buno_id, created_date, created_tantou_id) VALUES (1968, 1752, GETDATE(), 999);</v>
      </c>
    </row>
    <row r="6871" spans="26:29">
      <c r="Z6871" s="631">
        <v>261</v>
      </c>
      <c r="AA6871" s="631" t="s">
        <v>6241</v>
      </c>
      <c r="AB6871" s="631" t="s">
        <v>6457</v>
      </c>
      <c r="AC6871" s="316" t="str">
        <f t="shared" si="59"/>
        <v>INSERT INTO UPK.upk_k40.k60_press_buno_link (buno_id, k60_buno_id, created_date, created_tantou_id) VALUES (1969, 1753, GETDATE(), 999);</v>
      </c>
    </row>
    <row r="6872" spans="26:29">
      <c r="Z6872" s="631">
        <v>262</v>
      </c>
      <c r="AA6872" s="631" t="s">
        <v>6465</v>
      </c>
      <c r="AB6872" s="631" t="s">
        <v>6458</v>
      </c>
      <c r="AC6872" s="316" t="str">
        <f t="shared" si="59"/>
        <v>INSERT INTO UPK.upk_k40.k60_press_buno_link (buno_id, k60_buno_id, created_date, created_tantou_id) VALUES (1970, 1977, GETDATE(), 999);</v>
      </c>
    </row>
    <row r="6873" spans="26:29">
      <c r="Z6873" s="631">
        <v>263</v>
      </c>
      <c r="AA6873" s="631" t="s">
        <v>6034</v>
      </c>
      <c r="AB6873" s="631" t="s">
        <v>6459</v>
      </c>
      <c r="AC6873" s="316" t="str">
        <f t="shared" si="59"/>
        <v>INSERT INTO UPK.upk_k40.k60_press_buno_link (buno_id, k60_buno_id, created_date, created_tantou_id) VALUES (1971, 1546, GETDATE(), 999);</v>
      </c>
    </row>
    <row r="6874" spans="26:29">
      <c r="Z6874" s="631">
        <v>264</v>
      </c>
      <c r="AA6874" s="631">
        <v>2557</v>
      </c>
      <c r="AB6874" s="631" t="s">
        <v>6460</v>
      </c>
      <c r="AC6874" s="316" t="str">
        <f t="shared" si="59"/>
        <v>INSERT INTO UPK.upk_k40.k60_press_buno_link (buno_id, k60_buno_id, created_date, created_tantou_id) VALUES (1972, 2557, GETDATE(), 999);</v>
      </c>
    </row>
    <row r="6875" spans="26:29">
      <c r="Z6875" s="631">
        <v>265</v>
      </c>
      <c r="AA6875" s="631" t="s">
        <v>6103</v>
      </c>
      <c r="AB6875" s="631" t="s">
        <v>6461</v>
      </c>
      <c r="AC6875" s="316" t="str">
        <f t="shared" si="59"/>
        <v>INSERT INTO UPK.upk_k40.k60_press_buno_link (buno_id, k60_buno_id, created_date, created_tantou_id) VALUES (1973, 1615, GETDATE(), 999);</v>
      </c>
    </row>
    <row r="6876" spans="26:29">
      <c r="Z6876" s="631">
        <v>266</v>
      </c>
      <c r="AA6876" s="631" t="s">
        <v>6104</v>
      </c>
      <c r="AB6876" s="631" t="s">
        <v>6462</v>
      </c>
      <c r="AC6876" s="316" t="str">
        <f t="shared" si="59"/>
        <v>INSERT INTO UPK.upk_k40.k60_press_buno_link (buno_id, k60_buno_id, created_date, created_tantou_id) VALUES (1974, 1616, GETDATE(), 999);</v>
      </c>
    </row>
    <row r="6877" spans="26:29">
      <c r="Z6877" s="631">
        <v>267</v>
      </c>
      <c r="AA6877" s="631" t="s">
        <v>6242</v>
      </c>
      <c r="AB6877" s="631" t="s">
        <v>6463</v>
      </c>
      <c r="AC6877" s="316" t="str">
        <f t="shared" si="59"/>
        <v>INSERT INTO UPK.upk_k40.k60_press_buno_link (buno_id, k60_buno_id, created_date, created_tantou_id) VALUES (1975, 1754, GETDATE(), 999);</v>
      </c>
    </row>
    <row r="6878" spans="26:29">
      <c r="Z6878" s="631">
        <v>268</v>
      </c>
      <c r="AA6878" s="631" t="s">
        <v>6243</v>
      </c>
      <c r="AB6878" s="631" t="s">
        <v>6464</v>
      </c>
      <c r="AC6878" s="316" t="str">
        <f t="shared" si="59"/>
        <v>INSERT INTO UPK.upk_k40.k60_press_buno_link (buno_id, k60_buno_id, created_date, created_tantou_id) VALUES (1976, 1755, GETDATE(), 999);</v>
      </c>
    </row>
    <row r="6879" spans="26:29">
      <c r="Z6879" s="631">
        <v>269</v>
      </c>
      <c r="AA6879" s="631" t="s">
        <v>6467</v>
      </c>
      <c r="AB6879" s="631" t="s">
        <v>6465</v>
      </c>
      <c r="AC6879" s="316" t="str">
        <f t="shared" si="59"/>
        <v>INSERT INTO UPK.upk_k40.k60_press_buno_link (buno_id, k60_buno_id, created_date, created_tantou_id) VALUES (1977, 1979, GETDATE(), 999);</v>
      </c>
    </row>
    <row r="6880" spans="26:29">
      <c r="Z6880" s="631">
        <v>270</v>
      </c>
      <c r="AA6880" s="631" t="s">
        <v>6035</v>
      </c>
      <c r="AB6880" s="631" t="s">
        <v>6466</v>
      </c>
      <c r="AC6880" s="316" t="str">
        <f t="shared" si="59"/>
        <v>INSERT INTO UPK.upk_k40.k60_press_buno_link (buno_id, k60_buno_id, created_date, created_tantou_id) VALUES (1978, 1547, GETDATE(), 999);</v>
      </c>
    </row>
    <row r="6881" spans="26:29">
      <c r="Z6881" s="631">
        <v>271</v>
      </c>
      <c r="AA6881" s="631">
        <v>2558</v>
      </c>
      <c r="AB6881" s="631" t="s">
        <v>6467</v>
      </c>
      <c r="AC6881" s="316" t="str">
        <f t="shared" si="59"/>
        <v>INSERT INTO UPK.upk_k40.k60_press_buno_link (buno_id, k60_buno_id, created_date, created_tantou_id) VALUES (1979, 2558, GETDATE(), 999);</v>
      </c>
    </row>
    <row r="6882" spans="26:29">
      <c r="Z6882" s="631">
        <v>272</v>
      </c>
      <c r="AA6882" s="631" t="s">
        <v>5874</v>
      </c>
      <c r="AB6882" s="631" t="s">
        <v>6468</v>
      </c>
      <c r="AC6882" s="316" t="str">
        <f t="shared" si="59"/>
        <v>INSERT INTO UPK.upk_k40.k60_press_buno_link (buno_id, k60_buno_id, created_date, created_tantou_id) VALUES (1980, 1385, GETDATE(), 999);</v>
      </c>
    </row>
    <row r="6883" spans="26:29">
      <c r="Z6883" s="631">
        <v>273</v>
      </c>
      <c r="AA6883" s="631" t="s">
        <v>5875</v>
      </c>
      <c r="AB6883" s="631" t="s">
        <v>6469</v>
      </c>
      <c r="AC6883" s="316" t="str">
        <f t="shared" si="59"/>
        <v>INSERT INTO UPK.upk_k40.k60_press_buno_link (buno_id, k60_buno_id, created_date, created_tantou_id) VALUES (1981, 1386, GETDATE(), 999);</v>
      </c>
    </row>
    <row r="6884" spans="26:29">
      <c r="Z6884" s="631">
        <v>274</v>
      </c>
      <c r="AA6884" s="631" t="s">
        <v>233</v>
      </c>
      <c r="AB6884" s="631" t="s">
        <v>6470</v>
      </c>
      <c r="AC6884" s="316" t="str">
        <f t="shared" si="59"/>
        <v>INSERT INTO UPK.upk_k40.k60_press_buno_link (buno_id, k60_buno_id, created_date, created_tantou_id) VALUES (1982, 2004, GETDATE(), 999);</v>
      </c>
    </row>
    <row r="6885" spans="26:29">
      <c r="Z6885" s="631">
        <v>275</v>
      </c>
      <c r="AA6885" s="631" t="s">
        <v>233</v>
      </c>
      <c r="AB6885" s="631" t="s">
        <v>6471</v>
      </c>
      <c r="AC6885" s="316" t="str">
        <f t="shared" si="59"/>
        <v>INSERT INTO UPK.upk_k40.k60_press_buno_link (buno_id, k60_buno_id, created_date, created_tantou_id) VALUES (1983, 2004, GETDATE(), 999);</v>
      </c>
    </row>
    <row r="6886" spans="26:29">
      <c r="Z6886" s="631">
        <v>276</v>
      </c>
      <c r="AA6886" s="631" t="s">
        <v>5786</v>
      </c>
      <c r="AB6886" s="631" t="s">
        <v>6472</v>
      </c>
      <c r="AC6886" s="316" t="str">
        <f t="shared" si="59"/>
        <v>INSERT INTO UPK.upk_k40.k60_press_buno_link (buno_id, k60_buno_id, created_date, created_tantou_id) VALUES (1984, 1297, GETDATE(), 999);</v>
      </c>
    </row>
    <row r="6887" spans="26:29">
      <c r="Z6887" s="631">
        <v>277</v>
      </c>
      <c r="AA6887" s="631" t="s">
        <v>5786</v>
      </c>
      <c r="AB6887" s="631" t="s">
        <v>6473</v>
      </c>
      <c r="AC6887" s="316" t="str">
        <f t="shared" si="59"/>
        <v>INSERT INTO UPK.upk_k40.k60_press_buno_link (buno_id, k60_buno_id, created_date, created_tantou_id) VALUES (1985, 1297, GETDATE(), 999);</v>
      </c>
    </row>
    <row r="6888" spans="26:29">
      <c r="Z6888" s="631">
        <v>278</v>
      </c>
      <c r="AA6888" s="631" t="s">
        <v>5876</v>
      </c>
      <c r="AB6888" s="631" t="s">
        <v>6474</v>
      </c>
      <c r="AC6888" s="316" t="str">
        <f t="shared" si="59"/>
        <v>INSERT INTO UPK.upk_k40.k60_press_buno_link (buno_id, k60_buno_id, created_date, created_tantou_id) VALUES (1986, 1387, GETDATE(), 999);</v>
      </c>
    </row>
    <row r="6889" spans="26:29">
      <c r="Z6889" s="631">
        <v>279</v>
      </c>
      <c r="AA6889" s="631" t="s">
        <v>5827</v>
      </c>
      <c r="AB6889" s="631" t="s">
        <v>6475</v>
      </c>
      <c r="AC6889" s="316" t="str">
        <f t="shared" si="59"/>
        <v>INSERT INTO UPK.upk_k40.k60_press_buno_link (buno_id, k60_buno_id, created_date, created_tantou_id) VALUES (1987, 1338, GETDATE(), 999);</v>
      </c>
    </row>
    <row r="6890" spans="26:29">
      <c r="Z6890" s="631">
        <v>280</v>
      </c>
      <c r="AA6890" s="631" t="s">
        <v>5827</v>
      </c>
      <c r="AB6890" s="631" t="s">
        <v>6476</v>
      </c>
      <c r="AC6890" s="316" t="str">
        <f t="shared" si="59"/>
        <v>INSERT INTO UPK.upk_k40.k60_press_buno_link (buno_id, k60_buno_id, created_date, created_tantou_id) VALUES (1988, 1338, GETDATE(), 999);</v>
      </c>
    </row>
    <row r="6891" spans="26:29">
      <c r="Z6891" s="631">
        <v>281</v>
      </c>
      <c r="AA6891" s="631" t="s">
        <v>5828</v>
      </c>
      <c r="AB6891" s="631" t="s">
        <v>6477</v>
      </c>
      <c r="AC6891" s="316" t="str">
        <f t="shared" si="59"/>
        <v>INSERT INTO UPK.upk_k40.k60_press_buno_link (buno_id, k60_buno_id, created_date, created_tantou_id) VALUES (1989, 1339, GETDATE(), 999);</v>
      </c>
    </row>
    <row r="6892" spans="26:29">
      <c r="Z6892" s="631">
        <v>282</v>
      </c>
      <c r="AA6892" s="631" t="s">
        <v>5828</v>
      </c>
      <c r="AB6892" s="631" t="s">
        <v>6478</v>
      </c>
      <c r="AC6892" s="316" t="str">
        <f t="shared" si="59"/>
        <v>INSERT INTO UPK.upk_k40.k60_press_buno_link (buno_id, k60_buno_id, created_date, created_tantou_id) VALUES (1990, 1339, GETDATE(), 999);</v>
      </c>
    </row>
    <row r="6893" spans="26:29">
      <c r="Z6893" s="631">
        <v>283</v>
      </c>
      <c r="AA6893" s="631" t="s">
        <v>5891</v>
      </c>
      <c r="AB6893" s="631" t="s">
        <v>6479</v>
      </c>
      <c r="AC6893" s="316" t="str">
        <f t="shared" si="59"/>
        <v>INSERT INTO UPK.upk_k40.k60_press_buno_link (buno_id, k60_buno_id, created_date, created_tantou_id) VALUES (1991, 1402, GETDATE(), 999);</v>
      </c>
    </row>
    <row r="6894" spans="26:29">
      <c r="Z6894" s="631">
        <v>284</v>
      </c>
      <c r="AA6894" s="631" t="s">
        <v>5891</v>
      </c>
      <c r="AB6894" s="631" t="s">
        <v>6480</v>
      </c>
      <c r="AC6894" s="316" t="str">
        <f t="shared" si="59"/>
        <v>INSERT INTO UPK.upk_k40.k60_press_buno_link (buno_id, k60_buno_id, created_date, created_tantou_id) VALUES (1992, 1402, GETDATE(), 999);</v>
      </c>
    </row>
    <row r="6895" spans="26:29">
      <c r="Z6895" s="631">
        <v>285</v>
      </c>
      <c r="AA6895" s="631" t="s">
        <v>5855</v>
      </c>
      <c r="AB6895" s="631" t="s">
        <v>6481</v>
      </c>
      <c r="AC6895" s="316" t="str">
        <f t="shared" si="59"/>
        <v>INSERT INTO UPK.upk_k40.k60_press_buno_link (buno_id, k60_buno_id, created_date, created_tantou_id) VALUES (1993, 1366, GETDATE(), 999);</v>
      </c>
    </row>
    <row r="6896" spans="26:29">
      <c r="Z6896" s="631">
        <v>286</v>
      </c>
      <c r="AA6896" s="631" t="s">
        <v>5855</v>
      </c>
      <c r="AB6896" s="631" t="s">
        <v>6482</v>
      </c>
      <c r="AC6896" s="316" t="str">
        <f t="shared" si="59"/>
        <v>INSERT INTO UPK.upk_k40.k60_press_buno_link (buno_id, k60_buno_id, created_date, created_tantou_id) VALUES (1994, 1366, GETDATE(), 999);</v>
      </c>
    </row>
    <row r="6897" spans="26:29">
      <c r="Z6897" s="631">
        <v>287</v>
      </c>
      <c r="AA6897" s="631" t="s">
        <v>5854</v>
      </c>
      <c r="AB6897" s="631" t="s">
        <v>6481</v>
      </c>
      <c r="AC6897" s="316" t="str">
        <f t="shared" si="59"/>
        <v>INSERT INTO UPK.upk_k40.k60_press_buno_link (buno_id, k60_buno_id, created_date, created_tantou_id) VALUES (1993, 1365, GETDATE(), 999);</v>
      </c>
    </row>
    <row r="6898" spans="26:29">
      <c r="Z6898" s="631">
        <v>288</v>
      </c>
      <c r="AA6898" s="631" t="s">
        <v>5854</v>
      </c>
      <c r="AB6898" s="631" t="s">
        <v>6484</v>
      </c>
      <c r="AC6898" s="316" t="str">
        <f t="shared" si="59"/>
        <v>INSERT INTO UPK.upk_k40.k60_press_buno_link (buno_id, k60_buno_id, created_date, created_tantou_id) VALUES (1996, 1365, GETDATE(), 999);</v>
      </c>
    </row>
    <row r="6899" spans="26:29">
      <c r="Z6899" s="631">
        <v>289</v>
      </c>
      <c r="AA6899" s="631" t="s">
        <v>6284</v>
      </c>
      <c r="AB6899" s="631" t="s">
        <v>6485</v>
      </c>
      <c r="AC6899" s="316" t="str">
        <f t="shared" si="59"/>
        <v>INSERT INTO UPK.upk_k40.k60_press_buno_link (buno_id, k60_buno_id, created_date, created_tantou_id) VALUES (1997, 1796, GETDATE(), 999);</v>
      </c>
    </row>
    <row r="6900" spans="26:29">
      <c r="Z6900" s="631">
        <v>290</v>
      </c>
      <c r="AA6900" s="631" t="s">
        <v>6284</v>
      </c>
      <c r="AB6900" s="631" t="s">
        <v>6486</v>
      </c>
      <c r="AC6900" s="316" t="str">
        <f t="shared" si="59"/>
        <v>INSERT INTO UPK.upk_k40.k60_press_buno_link (buno_id, k60_buno_id, created_date, created_tantou_id) VALUES (1998, 1796, GETDATE(), 999);</v>
      </c>
    </row>
    <row r="6901" spans="26:29">
      <c r="Z6901" s="631">
        <v>291</v>
      </c>
      <c r="AA6901" s="631" t="s">
        <v>6888</v>
      </c>
      <c r="AB6901" s="631" t="s">
        <v>6487</v>
      </c>
      <c r="AC6901" s="316" t="str">
        <f t="shared" si="59"/>
        <v>INSERT INTO UPK.upk_k40.k60_press_buno_link (buno_id, k60_buno_id, created_date, created_tantou_id) VALUES (1999, 2439, GETDATE(), 999);</v>
      </c>
    </row>
    <row r="6902" spans="26:29">
      <c r="Z6902" s="631">
        <v>292</v>
      </c>
      <c r="AA6902" s="631" t="s">
        <v>6888</v>
      </c>
      <c r="AB6902" s="631" t="s">
        <v>205</v>
      </c>
      <c r="AC6902" s="316" t="str">
        <f t="shared" si="59"/>
        <v>INSERT INTO UPK.upk_k40.k60_press_buno_link (buno_id, k60_buno_id, created_date, created_tantou_id) VALUES (2000, 2439, GETDATE(), 999);</v>
      </c>
    </row>
    <row r="6903" spans="26:29">
      <c r="Z6903" s="631">
        <v>293</v>
      </c>
      <c r="AA6903" s="631" t="s">
        <v>5877</v>
      </c>
      <c r="AB6903" s="631" t="s">
        <v>186</v>
      </c>
      <c r="AC6903" s="316" t="str">
        <f t="shared" si="59"/>
        <v>INSERT INTO UPK.upk_k40.k60_press_buno_link (buno_id, k60_buno_id, created_date, created_tantou_id) VALUES (2001, 1388, GETDATE(), 999);</v>
      </c>
    </row>
    <row r="6904" spans="26:29">
      <c r="Z6904" s="631">
        <v>294</v>
      </c>
      <c r="AA6904" s="631" t="s">
        <v>5877</v>
      </c>
      <c r="AB6904" s="631" t="s">
        <v>210</v>
      </c>
      <c r="AC6904" s="316" t="str">
        <f t="shared" si="59"/>
        <v>INSERT INTO UPK.upk_k40.k60_press_buno_link (buno_id, k60_buno_id, created_date, created_tantou_id) VALUES (2002, 1388, GETDATE(), 999);</v>
      </c>
    </row>
    <row r="6905" spans="26:29">
      <c r="Z6905" s="631">
        <v>295</v>
      </c>
      <c r="AA6905" s="631" t="s">
        <v>6244</v>
      </c>
      <c r="AB6905" s="631" t="s">
        <v>215</v>
      </c>
      <c r="AC6905" s="316" t="str">
        <f t="shared" si="59"/>
        <v>INSERT INTO UPK.upk_k40.k60_press_buno_link (buno_id, k60_buno_id, created_date, created_tantou_id) VALUES (2003, 1756, GETDATE(), 999);</v>
      </c>
    </row>
    <row r="6906" spans="26:29">
      <c r="Z6906" s="631">
        <v>296</v>
      </c>
      <c r="AA6906" s="631" t="s">
        <v>6244</v>
      </c>
      <c r="AB6906" s="631" t="s">
        <v>233</v>
      </c>
      <c r="AC6906" s="316" t="str">
        <f t="shared" si="59"/>
        <v>INSERT INTO UPK.upk_k40.k60_press_buno_link (buno_id, k60_buno_id, created_date, created_tantou_id) VALUES (2004, 1756, GETDATE(), 999);</v>
      </c>
    </row>
    <row r="6907" spans="26:29">
      <c r="Z6907" s="631">
        <v>297</v>
      </c>
      <c r="AA6907" s="631" t="s">
        <v>5993</v>
      </c>
      <c r="AB6907" s="631" t="s">
        <v>234</v>
      </c>
      <c r="AC6907" s="316" t="str">
        <f t="shared" si="59"/>
        <v>INSERT INTO UPK.upk_k40.k60_press_buno_link (buno_id, k60_buno_id, created_date, created_tantou_id) VALUES (2005, 1505, GETDATE(), 999);</v>
      </c>
    </row>
    <row r="6908" spans="26:29">
      <c r="Z6908" s="631">
        <v>298</v>
      </c>
      <c r="AA6908" s="631" t="s">
        <v>5993</v>
      </c>
      <c r="AB6908" s="631" t="s">
        <v>218</v>
      </c>
      <c r="AC6908" s="316" t="str">
        <f t="shared" si="59"/>
        <v>INSERT INTO UPK.upk_k40.k60_press_buno_link (buno_id, k60_buno_id, created_date, created_tantou_id) VALUES (2006, 1505, GETDATE(), 999);</v>
      </c>
    </row>
    <row r="6909" spans="26:29">
      <c r="Z6909" s="631">
        <v>299</v>
      </c>
      <c r="AA6909" s="631" t="s">
        <v>5994</v>
      </c>
      <c r="AB6909" s="631" t="s">
        <v>219</v>
      </c>
      <c r="AC6909" s="316" t="str">
        <f t="shared" si="59"/>
        <v>INSERT INTO UPK.upk_k40.k60_press_buno_link (buno_id, k60_buno_id, created_date, created_tantou_id) VALUES (2007, 1506, GETDATE(), 999);</v>
      </c>
    </row>
    <row r="6910" spans="26:29">
      <c r="Z6910" s="631">
        <v>300</v>
      </c>
      <c r="AA6910" s="631" t="s">
        <v>5994</v>
      </c>
      <c r="AB6910" s="631" t="s">
        <v>235</v>
      </c>
      <c r="AC6910" s="316" t="str">
        <f t="shared" si="59"/>
        <v>INSERT INTO UPK.upk_k40.k60_press_buno_link (buno_id, k60_buno_id, created_date, created_tantou_id) VALUES (2008, 1506, GETDATE(), 999);</v>
      </c>
    </row>
    <row r="6911" spans="26:29">
      <c r="Z6911" s="631">
        <v>301</v>
      </c>
      <c r="AA6911" s="631" t="s">
        <v>5995</v>
      </c>
      <c r="AB6911" s="631" t="s">
        <v>220</v>
      </c>
      <c r="AC6911" s="316" t="str">
        <f t="shared" si="59"/>
        <v>INSERT INTO UPK.upk_k40.k60_press_buno_link (buno_id, k60_buno_id, created_date, created_tantou_id) VALUES (2009, 1507, GETDATE(), 999);</v>
      </c>
    </row>
    <row r="6912" spans="26:29">
      <c r="Z6912" s="631">
        <v>302</v>
      </c>
      <c r="AA6912" s="631" t="s">
        <v>5995</v>
      </c>
      <c r="AB6912" s="631" t="s">
        <v>213</v>
      </c>
      <c r="AC6912" s="316" t="str">
        <f t="shared" si="59"/>
        <v>INSERT INTO UPK.upk_k40.k60_press_buno_link (buno_id, k60_buno_id, created_date, created_tantou_id) VALUES (2010, 1507, GETDATE(), 999);</v>
      </c>
    </row>
    <row r="6913" spans="26:29">
      <c r="Z6913" s="631">
        <v>303</v>
      </c>
      <c r="AA6913" s="631" t="s">
        <v>6279</v>
      </c>
      <c r="AB6913" s="631" t="s">
        <v>6488</v>
      </c>
      <c r="AC6913" s="316" t="str">
        <f t="shared" si="59"/>
        <v>INSERT INTO UPK.upk_k40.k60_press_buno_link (buno_id, k60_buno_id, created_date, created_tantou_id) VALUES (2011, 1791, GETDATE(), 999);</v>
      </c>
    </row>
    <row r="6914" spans="26:29">
      <c r="Z6914" s="631">
        <v>304</v>
      </c>
      <c r="AA6914" s="631" t="s">
        <v>6279</v>
      </c>
      <c r="AB6914" s="631" t="s">
        <v>208</v>
      </c>
      <c r="AC6914" s="316" t="str">
        <f t="shared" si="59"/>
        <v>INSERT INTO UPK.upk_k40.k60_press_buno_link (buno_id, k60_buno_id, created_date, created_tantou_id) VALUES (2012, 1791, GETDATE(), 999);</v>
      </c>
    </row>
    <row r="6915" spans="26:29">
      <c r="Z6915" s="631">
        <v>305</v>
      </c>
      <c r="AA6915" s="631" t="s">
        <v>5965</v>
      </c>
      <c r="AB6915" s="631" t="s">
        <v>236</v>
      </c>
      <c r="AC6915" s="316" t="str">
        <f t="shared" si="59"/>
        <v>INSERT INTO UPK.upk_k40.k60_press_buno_link (buno_id, k60_buno_id, created_date, created_tantou_id) VALUES (2013, 1476, GETDATE(), 999);</v>
      </c>
    </row>
    <row r="6916" spans="26:29">
      <c r="Z6916" s="631">
        <v>306</v>
      </c>
      <c r="AA6916" s="631" t="s">
        <v>5965</v>
      </c>
      <c r="AB6916" s="631" t="s">
        <v>223</v>
      </c>
      <c r="AC6916" s="316" t="str">
        <f t="shared" si="59"/>
        <v>INSERT INTO UPK.upk_k40.k60_press_buno_link (buno_id, k60_buno_id, created_date, created_tantou_id) VALUES (2014, 1476, GETDATE(), 999);</v>
      </c>
    </row>
    <row r="6917" spans="26:29">
      <c r="Z6917" s="631">
        <v>307</v>
      </c>
      <c r="AA6917" s="631" t="s">
        <v>6819</v>
      </c>
      <c r="AB6917" s="631" t="s">
        <v>237</v>
      </c>
      <c r="AC6917" s="316" t="str">
        <f t="shared" si="59"/>
        <v>INSERT INTO UPK.upk_k40.k60_press_buno_link (buno_id, k60_buno_id, created_date, created_tantou_id) VALUES (2015, 2370, GETDATE(), 999);</v>
      </c>
    </row>
    <row r="6918" spans="26:29">
      <c r="Z6918" s="631">
        <v>308</v>
      </c>
      <c r="AA6918" s="631" t="s">
        <v>6819</v>
      </c>
      <c r="AB6918" s="631" t="s">
        <v>6489</v>
      </c>
      <c r="AC6918" s="316" t="str">
        <f t="shared" si="59"/>
        <v>INSERT INTO UPK.upk_k40.k60_press_buno_link (buno_id, k60_buno_id, created_date, created_tantou_id) VALUES (2016, 2370, GETDATE(), 999);</v>
      </c>
    </row>
    <row r="6919" spans="26:29">
      <c r="Z6919" s="631">
        <v>309</v>
      </c>
      <c r="AA6919" s="631" t="s">
        <v>6036</v>
      </c>
      <c r="AB6919" s="631" t="s">
        <v>6490</v>
      </c>
      <c r="AC6919" s="316" t="str">
        <f t="shared" si="59"/>
        <v>INSERT INTO UPK.upk_k40.k60_press_buno_link (buno_id, k60_buno_id, created_date, created_tantou_id) VALUES (2017, 1548, GETDATE(), 999);</v>
      </c>
    </row>
    <row r="6920" spans="26:29">
      <c r="Z6920" s="631">
        <v>310</v>
      </c>
      <c r="AA6920" s="631" t="s">
        <v>6036</v>
      </c>
      <c r="AB6920" s="631" t="s">
        <v>224</v>
      </c>
      <c r="AC6920" s="316" t="str">
        <f t="shared" si="59"/>
        <v>INSERT INTO UPK.upk_k40.k60_press_buno_link (buno_id, k60_buno_id, created_date, created_tantou_id) VALUES (2018, 1548, GETDATE(), 999);</v>
      </c>
    </row>
    <row r="6921" spans="26:29">
      <c r="Z6921" s="631">
        <v>311</v>
      </c>
      <c r="AA6921" s="631" t="s">
        <v>6051</v>
      </c>
      <c r="AB6921" s="631" t="s">
        <v>225</v>
      </c>
      <c r="AC6921" s="316" t="str">
        <f t="shared" si="59"/>
        <v>INSERT INTO UPK.upk_k40.k60_press_buno_link (buno_id, k60_buno_id, created_date, created_tantou_id) VALUES (2019, 1563, GETDATE(), 999);</v>
      </c>
    </row>
    <row r="6922" spans="26:29">
      <c r="Z6922" s="631">
        <v>312</v>
      </c>
      <c r="AA6922" s="631" t="s">
        <v>6051</v>
      </c>
      <c r="AB6922" s="631" t="s">
        <v>214</v>
      </c>
      <c r="AC6922" s="316" t="str">
        <f t="shared" si="59"/>
        <v>INSERT INTO UPK.upk_k40.k60_press_buno_link (buno_id, k60_buno_id, created_date, created_tantou_id) VALUES (2020, 1563, GETDATE(), 999);</v>
      </c>
    </row>
    <row r="6923" spans="26:29">
      <c r="Z6923" s="631">
        <v>313</v>
      </c>
      <c r="AA6923" s="631" t="s">
        <v>6676</v>
      </c>
      <c r="AB6923" s="631" t="s">
        <v>6491</v>
      </c>
      <c r="AC6923" s="316" t="str">
        <f t="shared" si="59"/>
        <v>INSERT INTO UPK.upk_k40.k60_press_buno_link (buno_id, k60_buno_id, created_date, created_tantou_id) VALUES (2021, 2227, GETDATE(), 999);</v>
      </c>
    </row>
    <row r="6924" spans="26:29">
      <c r="Z6924" s="631">
        <v>314</v>
      </c>
      <c r="AA6924" s="631" t="s">
        <v>5932</v>
      </c>
      <c r="AB6924" s="631" t="s">
        <v>226</v>
      </c>
      <c r="AC6924" s="316" t="str">
        <f t="shared" si="59"/>
        <v>INSERT INTO UPK.upk_k40.k60_press_buno_link (buno_id, k60_buno_id, created_date, created_tantou_id) VALUES (2022, 1443, GETDATE(), 999);</v>
      </c>
    </row>
    <row r="6925" spans="26:29">
      <c r="Z6925" s="631">
        <v>315</v>
      </c>
      <c r="AA6925" s="631" t="s">
        <v>5932</v>
      </c>
      <c r="AB6925" s="631" t="s">
        <v>6492</v>
      </c>
      <c r="AC6925" s="316" t="str">
        <f t="shared" si="59"/>
        <v>INSERT INTO UPK.upk_k40.k60_press_buno_link (buno_id, k60_buno_id, created_date, created_tantou_id) VALUES (2023, 1443, GETDATE(), 999);</v>
      </c>
    </row>
    <row r="6926" spans="26:29">
      <c r="Z6926" s="631">
        <v>316</v>
      </c>
      <c r="AA6926" s="631" t="s">
        <v>5951</v>
      </c>
      <c r="AB6926" s="631" t="s">
        <v>221</v>
      </c>
      <c r="AC6926" s="316" t="str">
        <f t="shared" si="59"/>
        <v>INSERT INTO UPK.upk_k40.k60_press_buno_link (buno_id, k60_buno_id, created_date, created_tantou_id) VALUES (2024, 1462, GETDATE(), 999);</v>
      </c>
    </row>
    <row r="6927" spans="26:29">
      <c r="Z6927" s="631">
        <v>317</v>
      </c>
      <c r="AA6927" s="631" t="s">
        <v>5951</v>
      </c>
      <c r="AB6927" s="631" t="s">
        <v>6493</v>
      </c>
      <c r="AC6927" s="316" t="str">
        <f t="shared" si="59"/>
        <v>INSERT INTO UPK.upk_k40.k60_press_buno_link (buno_id, k60_buno_id, created_date, created_tantou_id) VALUES (2025, 1462, GETDATE(), 999);</v>
      </c>
    </row>
    <row r="6928" spans="26:29">
      <c r="Z6928" s="631">
        <v>318</v>
      </c>
      <c r="AA6928" s="631" t="s">
        <v>6126</v>
      </c>
      <c r="AB6928" s="631" t="s">
        <v>222</v>
      </c>
      <c r="AC6928" s="316" t="str">
        <f t="shared" si="59"/>
        <v>INSERT INTO UPK.upk_k40.k60_press_buno_link (buno_id, k60_buno_id, created_date, created_tantou_id) VALUES (2026, 1638, GETDATE(), 999);</v>
      </c>
    </row>
    <row r="6929" spans="26:29">
      <c r="Z6929" s="631">
        <v>319</v>
      </c>
      <c r="AA6929" s="631" t="s">
        <v>6126</v>
      </c>
      <c r="AB6929" s="631" t="s">
        <v>6494</v>
      </c>
      <c r="AC6929" s="316" t="str">
        <f t="shared" si="59"/>
        <v>INSERT INTO UPK.upk_k40.k60_press_buno_link (buno_id, k60_buno_id, created_date, created_tantou_id) VALUES (2027, 1638, GETDATE(), 999);</v>
      </c>
    </row>
    <row r="6930" spans="26:29">
      <c r="Z6930" s="631">
        <v>320</v>
      </c>
      <c r="AA6930" s="631" t="s">
        <v>6127</v>
      </c>
      <c r="AB6930" s="631" t="s">
        <v>227</v>
      </c>
      <c r="AC6930" s="316" t="str">
        <f t="shared" si="59"/>
        <v>INSERT INTO UPK.upk_k40.k60_press_buno_link (buno_id, k60_buno_id, created_date, created_tantou_id) VALUES (2028, 1639, GETDATE(), 999);</v>
      </c>
    </row>
    <row r="6931" spans="26:29">
      <c r="Z6931" s="631">
        <v>321</v>
      </c>
      <c r="AA6931" s="631" t="s">
        <v>6127</v>
      </c>
      <c r="AB6931" s="631" t="s">
        <v>211</v>
      </c>
      <c r="AC6931" s="316" t="str">
        <f t="shared" ref="AC6931:AC6994" si="60">AC$6609&amp;AB6931&amp;", "&amp;AA6931&amp;", GETDATE(), 999);"</f>
        <v>INSERT INTO UPK.upk_k40.k60_press_buno_link (buno_id, k60_buno_id, created_date, created_tantou_id) VALUES (2029, 1639, GETDATE(), 999);</v>
      </c>
    </row>
    <row r="6932" spans="26:29">
      <c r="Z6932" s="631">
        <v>322</v>
      </c>
      <c r="AA6932" s="631" t="s">
        <v>6677</v>
      </c>
      <c r="AB6932" s="631" t="s">
        <v>228</v>
      </c>
      <c r="AC6932" s="316" t="str">
        <f t="shared" si="60"/>
        <v>INSERT INTO UPK.upk_k40.k60_press_buno_link (buno_id, k60_buno_id, created_date, created_tantou_id) VALUES (2030, 2228, GETDATE(), 999);</v>
      </c>
    </row>
    <row r="6933" spans="26:29">
      <c r="Z6933" s="631">
        <v>323</v>
      </c>
      <c r="AA6933" s="631" t="s">
        <v>6934</v>
      </c>
      <c r="AB6933" s="631" t="s">
        <v>6495</v>
      </c>
      <c r="AC6933" s="316" t="str">
        <f t="shared" si="60"/>
        <v>INSERT INTO UPK.upk_k40.k60_press_buno_link (buno_id, k60_buno_id, created_date, created_tantou_id) VALUES (2031, 2485, GETDATE(), 999);</v>
      </c>
    </row>
    <row r="6934" spans="26:29">
      <c r="Z6934" s="631">
        <v>324</v>
      </c>
      <c r="AA6934" s="631" t="s">
        <v>6934</v>
      </c>
      <c r="AB6934" s="631" t="s">
        <v>6496</v>
      </c>
      <c r="AC6934" s="316" t="str">
        <f t="shared" si="60"/>
        <v>INSERT INTO UPK.upk_k40.k60_press_buno_link (buno_id, k60_buno_id, created_date, created_tantou_id) VALUES (2032, 2485, GETDATE(), 999);</v>
      </c>
    </row>
    <row r="6935" spans="26:29">
      <c r="Z6935" s="631">
        <v>325</v>
      </c>
      <c r="AA6935" s="631" t="s">
        <v>6442</v>
      </c>
      <c r="AB6935" s="631" t="s">
        <v>232</v>
      </c>
      <c r="AC6935" s="316" t="str">
        <f t="shared" si="60"/>
        <v>INSERT INTO UPK.upk_k40.k60_press_buno_link (buno_id, k60_buno_id, created_date, created_tantou_id) VALUES (2033, 1954, GETDATE(), 999);</v>
      </c>
    </row>
    <row r="6936" spans="26:29">
      <c r="Z6936" s="631">
        <v>326</v>
      </c>
      <c r="AA6936" s="631" t="s">
        <v>6442</v>
      </c>
      <c r="AB6936" s="631" t="s">
        <v>238</v>
      </c>
      <c r="AC6936" s="316" t="str">
        <f t="shared" si="60"/>
        <v>INSERT INTO UPK.upk_k40.k60_press_buno_link (buno_id, k60_buno_id, created_date, created_tantou_id) VALUES (2034, 1954, GETDATE(), 999);</v>
      </c>
    </row>
    <row r="6937" spans="26:29">
      <c r="Z6937" s="631">
        <v>327</v>
      </c>
      <c r="AA6937" s="631" t="s">
        <v>6285</v>
      </c>
      <c r="AB6937" s="631" t="s">
        <v>6497</v>
      </c>
      <c r="AC6937" s="316" t="str">
        <f t="shared" si="60"/>
        <v>INSERT INTO UPK.upk_k40.k60_press_buno_link (buno_id, k60_buno_id, created_date, created_tantou_id) VALUES (2035, 1797, GETDATE(), 999);</v>
      </c>
    </row>
    <row r="6938" spans="26:29">
      <c r="Z6938" s="631">
        <v>328</v>
      </c>
      <c r="AA6938" s="631" t="s">
        <v>6285</v>
      </c>
      <c r="AB6938" s="631" t="s">
        <v>229</v>
      </c>
      <c r="AC6938" s="316" t="str">
        <f t="shared" si="60"/>
        <v>INSERT INTO UPK.upk_k40.k60_press_buno_link (buno_id, k60_buno_id, created_date, created_tantou_id) VALUES (2036, 1797, GETDATE(), 999);</v>
      </c>
    </row>
    <row r="6939" spans="26:29">
      <c r="Z6939" s="631">
        <v>329</v>
      </c>
      <c r="AA6939" s="631" t="s">
        <v>6048</v>
      </c>
      <c r="AB6939" s="631" t="s">
        <v>6498</v>
      </c>
      <c r="AC6939" s="316" t="str">
        <f t="shared" si="60"/>
        <v>INSERT INTO UPK.upk_k40.k60_press_buno_link (buno_id, k60_buno_id, created_date, created_tantou_id) VALUES (2037, 1560, GETDATE(), 999);</v>
      </c>
    </row>
    <row r="6940" spans="26:29">
      <c r="Z6940" s="631">
        <v>330</v>
      </c>
      <c r="AA6940" s="631" t="s">
        <v>6594</v>
      </c>
      <c r="AB6940" s="631" t="s">
        <v>6499</v>
      </c>
      <c r="AC6940" s="316" t="str">
        <f t="shared" si="60"/>
        <v>INSERT INTO UPK.upk_k40.k60_press_buno_link (buno_id, k60_buno_id, created_date, created_tantou_id) VALUES (2038, 2145, GETDATE(), 999);</v>
      </c>
    </row>
    <row r="6941" spans="26:29">
      <c r="Z6941" s="631">
        <v>331</v>
      </c>
      <c r="AA6941" s="631" t="s">
        <v>6595</v>
      </c>
      <c r="AB6941" s="631" t="s">
        <v>6500</v>
      </c>
      <c r="AC6941" s="316" t="str">
        <f t="shared" si="60"/>
        <v>INSERT INTO UPK.upk_k40.k60_press_buno_link (buno_id, k60_buno_id, created_date, created_tantou_id) VALUES (2039, 2146, GETDATE(), 999);</v>
      </c>
    </row>
    <row r="6942" spans="26:29">
      <c r="Z6942" s="631">
        <v>332</v>
      </c>
      <c r="AA6942" s="631" t="s">
        <v>6049</v>
      </c>
      <c r="AB6942" s="631" t="s">
        <v>209</v>
      </c>
      <c r="AC6942" s="316" t="str">
        <f t="shared" si="60"/>
        <v>INSERT INTO UPK.upk_k40.k60_press_buno_link (buno_id, k60_buno_id, created_date, created_tantou_id) VALUES (2040, 1561, GETDATE(), 999);</v>
      </c>
    </row>
    <row r="6943" spans="26:29">
      <c r="Z6943" s="631">
        <v>333</v>
      </c>
      <c r="AA6943" s="631" t="s">
        <v>6050</v>
      </c>
      <c r="AB6943" s="631" t="s">
        <v>6501</v>
      </c>
      <c r="AC6943" s="316" t="str">
        <f t="shared" si="60"/>
        <v>INSERT INTO UPK.upk_k40.k60_press_buno_link (buno_id, k60_buno_id, created_date, created_tantou_id) VALUES (2041, 1562, GETDATE(), 999);</v>
      </c>
    </row>
    <row r="6944" spans="26:29">
      <c r="Z6944" s="631">
        <v>334</v>
      </c>
      <c r="AA6944" s="631" t="s">
        <v>6263</v>
      </c>
      <c r="AB6944" s="631" t="s">
        <v>6502</v>
      </c>
      <c r="AC6944" s="316" t="str">
        <f t="shared" si="60"/>
        <v>INSERT INTO UPK.upk_k40.k60_press_buno_link (buno_id, k60_buno_id, created_date, created_tantou_id) VALUES (2042, 1775, GETDATE(), 999);</v>
      </c>
    </row>
    <row r="6945" spans="26:29">
      <c r="Z6945" s="631">
        <v>335</v>
      </c>
      <c r="AA6945" s="631" t="s">
        <v>6076</v>
      </c>
      <c r="AB6945" s="631" t="s">
        <v>230</v>
      </c>
      <c r="AC6945" s="316" t="str">
        <f t="shared" si="60"/>
        <v>INSERT INTO UPK.upk_k40.k60_press_buno_link (buno_id, k60_buno_id, created_date, created_tantou_id) VALUES (2043, 1588, GETDATE(), 999);</v>
      </c>
    </row>
    <row r="6946" spans="26:29">
      <c r="Z6946" s="631">
        <v>336</v>
      </c>
      <c r="AA6946" s="631" t="s">
        <v>6543</v>
      </c>
      <c r="AB6946" s="631" t="s">
        <v>231</v>
      </c>
      <c r="AC6946" s="316" t="str">
        <f t="shared" si="60"/>
        <v>INSERT INTO UPK.upk_k40.k60_press_buno_link (buno_id, k60_buno_id, created_date, created_tantou_id) VALUES (2044, 2094, GETDATE(), 999);</v>
      </c>
    </row>
    <row r="6947" spans="26:29">
      <c r="Z6947" s="631">
        <v>337</v>
      </c>
      <c r="AA6947" s="631" t="s">
        <v>5923</v>
      </c>
      <c r="AB6947" s="631" t="s">
        <v>6503</v>
      </c>
      <c r="AC6947" s="316" t="str">
        <f t="shared" si="60"/>
        <v>INSERT INTO UPK.upk_k40.k60_press_buno_link (buno_id, k60_buno_id, created_date, created_tantou_id) VALUES (2045, 1434, GETDATE(), 999);</v>
      </c>
    </row>
    <row r="6948" spans="26:29">
      <c r="Z6948" s="631">
        <v>338</v>
      </c>
      <c r="AA6948" s="631" t="s">
        <v>5933</v>
      </c>
      <c r="AB6948" s="631" t="s">
        <v>6504</v>
      </c>
      <c r="AC6948" s="316" t="str">
        <f t="shared" si="60"/>
        <v>INSERT INTO UPK.upk_k40.k60_press_buno_link (buno_id, k60_buno_id, created_date, created_tantou_id) VALUES (2046, 1444, GETDATE(), 999);</v>
      </c>
    </row>
    <row r="6949" spans="26:29">
      <c r="Z6949" s="631">
        <v>339</v>
      </c>
      <c r="AA6949" s="631" t="s">
        <v>6612</v>
      </c>
      <c r="AB6949" s="631" t="s">
        <v>239</v>
      </c>
      <c r="AC6949" s="316" t="str">
        <f t="shared" si="60"/>
        <v>INSERT INTO UPK.upk_k40.k60_press_buno_link (buno_id, k60_buno_id, created_date, created_tantou_id) VALUES (2047, 2163, GETDATE(), 999);</v>
      </c>
    </row>
    <row r="6950" spans="26:29">
      <c r="Z6950" s="631">
        <v>340</v>
      </c>
      <c r="AA6950" s="631" t="s">
        <v>230</v>
      </c>
      <c r="AB6950" s="631" t="s">
        <v>6505</v>
      </c>
      <c r="AC6950" s="316" t="str">
        <f t="shared" si="60"/>
        <v>INSERT INTO UPK.upk_k40.k60_press_buno_link (buno_id, k60_buno_id, created_date, created_tantou_id) VALUES (2048, 2043, GETDATE(), 999);</v>
      </c>
    </row>
    <row r="6951" spans="26:29">
      <c r="Z6951" s="631">
        <v>341</v>
      </c>
      <c r="AA6951" s="631" t="s">
        <v>5924</v>
      </c>
      <c r="AB6951" s="631" t="s">
        <v>6506</v>
      </c>
      <c r="AC6951" s="316" t="str">
        <f t="shared" si="60"/>
        <v>INSERT INTO UPK.upk_k40.k60_press_buno_link (buno_id, k60_buno_id, created_date, created_tantou_id) VALUES (2049, 1435, GETDATE(), 999);</v>
      </c>
    </row>
    <row r="6952" spans="26:29">
      <c r="Z6952" s="631">
        <v>342</v>
      </c>
      <c r="AA6952" s="631" t="s">
        <v>6613</v>
      </c>
      <c r="AB6952" s="631" t="s">
        <v>6507</v>
      </c>
      <c r="AC6952" s="316" t="str">
        <f t="shared" si="60"/>
        <v>INSERT INTO UPK.upk_k40.k60_press_buno_link (buno_id, k60_buno_id, created_date, created_tantou_id) VALUES (2050, 2164, GETDATE(), 999);</v>
      </c>
    </row>
    <row r="6953" spans="26:29">
      <c r="Z6953" s="631">
        <v>343</v>
      </c>
      <c r="AA6953" s="631" t="s">
        <v>5796</v>
      </c>
      <c r="AB6953" s="631" t="s">
        <v>6508</v>
      </c>
      <c r="AC6953" s="316" t="str">
        <f t="shared" si="60"/>
        <v>INSERT INTO UPK.upk_k40.k60_press_buno_link (buno_id, k60_buno_id, created_date, created_tantou_id) VALUES (2051, 1307, GETDATE(), 999);</v>
      </c>
    </row>
    <row r="6954" spans="26:29">
      <c r="Z6954" s="631">
        <v>344</v>
      </c>
      <c r="AA6954" s="631" t="s">
        <v>6052</v>
      </c>
      <c r="AB6954" s="631" t="s">
        <v>240</v>
      </c>
      <c r="AC6954" s="316" t="str">
        <f t="shared" si="60"/>
        <v>INSERT INTO UPK.upk_k40.k60_press_buno_link (buno_id, k60_buno_id, created_date, created_tantou_id) VALUES (2052, 1564, GETDATE(), 999);</v>
      </c>
    </row>
    <row r="6955" spans="26:29">
      <c r="Z6955" s="631">
        <v>345</v>
      </c>
      <c r="AA6955" s="631" t="s">
        <v>6128</v>
      </c>
      <c r="AB6955" s="631" t="s">
        <v>241</v>
      </c>
      <c r="AC6955" s="316" t="str">
        <f t="shared" si="60"/>
        <v>INSERT INTO UPK.upk_k40.k60_press_buno_link (buno_id, k60_buno_id, created_date, created_tantou_id) VALUES (2053, 1640, GETDATE(), 999);</v>
      </c>
    </row>
    <row r="6956" spans="26:29">
      <c r="Z6956" s="631">
        <v>346</v>
      </c>
      <c r="AA6956" s="631" t="s">
        <v>5966</v>
      </c>
      <c r="AB6956" s="631" t="s">
        <v>6509</v>
      </c>
      <c r="AC6956" s="316" t="str">
        <f t="shared" si="60"/>
        <v>INSERT INTO UPK.upk_k40.k60_press_buno_link (buno_id, k60_buno_id, created_date, created_tantou_id) VALUES (2054, 1477, GETDATE(), 999);</v>
      </c>
    </row>
    <row r="6957" spans="26:29">
      <c r="Z6957" s="631">
        <v>347</v>
      </c>
      <c r="AA6957" s="631" t="s">
        <v>6660</v>
      </c>
      <c r="AB6957" s="631" t="s">
        <v>242</v>
      </c>
      <c r="AC6957" s="316" t="str">
        <f t="shared" si="60"/>
        <v>INSERT INTO UPK.upk_k40.k60_press_buno_link (buno_id, k60_buno_id, created_date, created_tantou_id) VALUES (2055, 2211, GETDATE(), 999);</v>
      </c>
    </row>
    <row r="6958" spans="26:29">
      <c r="Z6958" s="631">
        <v>348</v>
      </c>
      <c r="AA6958" s="631" t="s">
        <v>6636</v>
      </c>
      <c r="AB6958" s="631" t="s">
        <v>243</v>
      </c>
      <c r="AC6958" s="316" t="str">
        <f t="shared" si="60"/>
        <v>INSERT INTO UPK.upk_k40.k60_press_buno_link (buno_id, k60_buno_id, created_date, created_tantou_id) VALUES (2056, 2187, GETDATE(), 999);</v>
      </c>
    </row>
    <row r="6959" spans="26:29">
      <c r="Z6959" s="631">
        <v>349</v>
      </c>
      <c r="AA6959" s="631" t="s">
        <v>6820</v>
      </c>
      <c r="AB6959" s="631" t="s">
        <v>244</v>
      </c>
      <c r="AC6959" s="316" t="str">
        <f t="shared" si="60"/>
        <v>INSERT INTO UPK.upk_k40.k60_press_buno_link (buno_id, k60_buno_id, created_date, created_tantou_id) VALUES (2057, 2371, GETDATE(), 999);</v>
      </c>
    </row>
    <row r="6960" spans="26:29">
      <c r="Z6960" s="631">
        <v>350</v>
      </c>
      <c r="AA6960" s="631" t="s">
        <v>6820</v>
      </c>
      <c r="AB6960" s="631" t="s">
        <v>245</v>
      </c>
      <c r="AC6960" s="316" t="str">
        <f t="shared" si="60"/>
        <v>INSERT INTO UPK.upk_k40.k60_press_buno_link (buno_id, k60_buno_id, created_date, created_tantou_id) VALUES (2058, 2371, GETDATE(), 999);</v>
      </c>
    </row>
    <row r="6961" spans="26:29">
      <c r="Z6961" s="631">
        <v>351</v>
      </c>
      <c r="AA6961" s="631" t="s">
        <v>6015</v>
      </c>
      <c r="AB6961" s="631" t="s">
        <v>6510</v>
      </c>
      <c r="AC6961" s="316" t="str">
        <f t="shared" si="60"/>
        <v>INSERT INTO UPK.upk_k40.k60_press_buno_link (buno_id, k60_buno_id, created_date, created_tantou_id) VALUES (2059, 1527, GETDATE(), 999);</v>
      </c>
    </row>
    <row r="6962" spans="26:29">
      <c r="Z6962" s="631">
        <v>352</v>
      </c>
      <c r="AA6962" s="631" t="s">
        <v>6015</v>
      </c>
      <c r="AB6962" s="631" t="s">
        <v>6511</v>
      </c>
      <c r="AC6962" s="316" t="str">
        <f t="shared" si="60"/>
        <v>INSERT INTO UPK.upk_k40.k60_press_buno_link (buno_id, k60_buno_id, created_date, created_tantou_id) VALUES (2060, 1527, GETDATE(), 999);</v>
      </c>
    </row>
    <row r="6963" spans="26:29">
      <c r="Z6963" s="631">
        <v>353</v>
      </c>
      <c r="AA6963" s="631" t="s">
        <v>6016</v>
      </c>
      <c r="AB6963" s="631" t="s">
        <v>6512</v>
      </c>
      <c r="AC6963" s="316" t="str">
        <f t="shared" si="60"/>
        <v>INSERT INTO UPK.upk_k40.k60_press_buno_link (buno_id, k60_buno_id, created_date, created_tantou_id) VALUES (2061, 1528, GETDATE(), 999);</v>
      </c>
    </row>
    <row r="6964" spans="26:29">
      <c r="Z6964" s="631">
        <v>354</v>
      </c>
      <c r="AA6964" s="631" t="s">
        <v>6016</v>
      </c>
      <c r="AB6964" s="631" t="s">
        <v>6513</v>
      </c>
      <c r="AC6964" s="316" t="str">
        <f t="shared" si="60"/>
        <v>INSERT INTO UPK.upk_k40.k60_press_buno_link (buno_id, k60_buno_id, created_date, created_tantou_id) VALUES (2062, 1528, GETDATE(), 999);</v>
      </c>
    </row>
    <row r="6965" spans="26:29">
      <c r="Z6965" s="631">
        <v>355</v>
      </c>
      <c r="AA6965" s="631" t="s">
        <v>6105</v>
      </c>
      <c r="AB6965" s="631" t="s">
        <v>6514</v>
      </c>
      <c r="AC6965" s="316" t="str">
        <f t="shared" si="60"/>
        <v>INSERT INTO UPK.upk_k40.k60_press_buno_link (buno_id, k60_buno_id, created_date, created_tantou_id) VALUES (2063, 1617, GETDATE(), 999);</v>
      </c>
    </row>
    <row r="6966" spans="26:29">
      <c r="Z6966" s="631">
        <v>356</v>
      </c>
      <c r="AA6966" s="631" t="s">
        <v>6105</v>
      </c>
      <c r="AB6966" s="631" t="s">
        <v>217</v>
      </c>
      <c r="AC6966" s="316" t="str">
        <f t="shared" si="60"/>
        <v>INSERT INTO UPK.upk_k40.k60_press_buno_link (buno_id, k60_buno_id, created_date, created_tantou_id) VALUES (2064, 1617, GETDATE(), 999);</v>
      </c>
    </row>
    <row r="6967" spans="26:29">
      <c r="Z6967" s="631">
        <v>357</v>
      </c>
      <c r="AA6967" s="631" t="s">
        <v>6106</v>
      </c>
      <c r="AB6967" s="631" t="s">
        <v>207</v>
      </c>
      <c r="AC6967" s="316" t="str">
        <f t="shared" si="60"/>
        <v>INSERT INTO UPK.upk_k40.k60_press_buno_link (buno_id, k60_buno_id, created_date, created_tantou_id) VALUES (2065, 1618, GETDATE(), 999);</v>
      </c>
    </row>
    <row r="6968" spans="26:29">
      <c r="Z6968" s="631">
        <v>358</v>
      </c>
      <c r="AA6968" s="631" t="s">
        <v>6106</v>
      </c>
      <c r="AB6968" s="631" t="s">
        <v>6515</v>
      </c>
      <c r="AC6968" s="316" t="str">
        <f t="shared" si="60"/>
        <v>INSERT INTO UPK.upk_k40.k60_press_buno_link (buno_id, k60_buno_id, created_date, created_tantou_id) VALUES (2066, 1618, GETDATE(), 999);</v>
      </c>
    </row>
    <row r="6969" spans="26:29">
      <c r="Z6969" s="631">
        <v>359</v>
      </c>
      <c r="AA6969" s="631" t="s">
        <v>6326</v>
      </c>
      <c r="AB6969" s="631" t="s">
        <v>6516</v>
      </c>
      <c r="AC6969" s="316" t="str">
        <f t="shared" si="60"/>
        <v>INSERT INTO UPK.upk_k40.k60_press_buno_link (buno_id, k60_buno_id, created_date, created_tantou_id) VALUES (2067, 1838, GETDATE(), 999);</v>
      </c>
    </row>
    <row r="6970" spans="26:29">
      <c r="Z6970" s="631">
        <v>360</v>
      </c>
      <c r="AA6970" s="631" t="s">
        <v>5967</v>
      </c>
      <c r="AB6970" s="631" t="s">
        <v>6517</v>
      </c>
      <c r="AC6970" s="316" t="str">
        <f t="shared" si="60"/>
        <v>INSERT INTO UPK.upk_k40.k60_press_buno_link (buno_id, k60_buno_id, created_date, created_tantou_id) VALUES (2068, 1478, GETDATE(), 999);</v>
      </c>
    </row>
    <row r="6971" spans="26:29">
      <c r="Z6971" s="631">
        <v>361</v>
      </c>
      <c r="AA6971" s="631" t="s">
        <v>6533</v>
      </c>
      <c r="AB6971" s="631" t="s">
        <v>6518</v>
      </c>
      <c r="AC6971" s="316" t="str">
        <f t="shared" si="60"/>
        <v>INSERT INTO UPK.upk_k40.k60_press_buno_link (buno_id, k60_buno_id, created_date, created_tantou_id) VALUES (2069, 2084, GETDATE(), 999);</v>
      </c>
    </row>
    <row r="6972" spans="26:29">
      <c r="Z6972" s="631">
        <v>362</v>
      </c>
      <c r="AA6972" s="631" t="s">
        <v>6533</v>
      </c>
      <c r="AB6972" s="631" t="s">
        <v>6519</v>
      </c>
      <c r="AC6972" s="316" t="str">
        <f t="shared" si="60"/>
        <v>INSERT INTO UPK.upk_k40.k60_press_buno_link (buno_id, k60_buno_id, created_date, created_tantou_id) VALUES (2070, 2084, GETDATE(), 999);</v>
      </c>
    </row>
    <row r="6973" spans="26:29">
      <c r="Z6973" s="631">
        <v>363</v>
      </c>
      <c r="AA6973" s="631" t="s">
        <v>6962</v>
      </c>
      <c r="AB6973" s="631" t="s">
        <v>6520</v>
      </c>
      <c r="AC6973" s="316" t="str">
        <f t="shared" si="60"/>
        <v>INSERT INTO UPK.upk_k40.k60_press_buno_link (buno_id, k60_buno_id, created_date, created_tantou_id) VALUES (2071, 2513, GETDATE(), 999);</v>
      </c>
    </row>
    <row r="6974" spans="26:29">
      <c r="Z6974" s="631">
        <v>364</v>
      </c>
      <c r="AA6974" s="631" t="s">
        <v>6963</v>
      </c>
      <c r="AB6974" s="631" t="s">
        <v>6521</v>
      </c>
      <c r="AC6974" s="316" t="str">
        <f t="shared" si="60"/>
        <v>INSERT INTO UPK.upk_k40.k60_press_buno_link (buno_id, k60_buno_id, created_date, created_tantou_id) VALUES (2072, 2514, GETDATE(), 999);</v>
      </c>
    </row>
    <row r="6975" spans="26:29">
      <c r="Z6975" s="631">
        <v>365</v>
      </c>
      <c r="AA6975" s="631" t="s">
        <v>5829</v>
      </c>
      <c r="AB6975" s="631" t="s">
        <v>6522</v>
      </c>
      <c r="AC6975" s="316" t="str">
        <f t="shared" si="60"/>
        <v>INSERT INTO UPK.upk_k40.k60_press_buno_link (buno_id, k60_buno_id, created_date, created_tantou_id) VALUES (2073, 1340, GETDATE(), 999);</v>
      </c>
    </row>
    <row r="6976" spans="26:29">
      <c r="Z6976" s="631">
        <v>366</v>
      </c>
      <c r="AA6976" s="631" t="s">
        <v>6923</v>
      </c>
      <c r="AB6976" s="631" t="s">
        <v>6523</v>
      </c>
      <c r="AC6976" s="316" t="str">
        <f t="shared" si="60"/>
        <v>INSERT INTO UPK.upk_k40.k60_press_buno_link (buno_id, k60_buno_id, created_date, created_tantou_id) VALUES (2074, 2474, GETDATE(), 999);</v>
      </c>
    </row>
    <row r="6977" spans="26:29">
      <c r="Z6977" s="631">
        <v>367</v>
      </c>
      <c r="AA6977" s="631" t="s">
        <v>6924</v>
      </c>
      <c r="AB6977" s="631" t="s">
        <v>6524</v>
      </c>
      <c r="AC6977" s="316" t="str">
        <f t="shared" si="60"/>
        <v>INSERT INTO UPK.upk_k40.k60_press_buno_link (buno_id, k60_buno_id, created_date, created_tantou_id) VALUES (2075, 2475, GETDATE(), 999);</v>
      </c>
    </row>
    <row r="6978" spans="26:29">
      <c r="Z6978" s="631">
        <v>368</v>
      </c>
      <c r="AA6978" s="631" t="s">
        <v>6837</v>
      </c>
      <c r="AB6978" s="631" t="s">
        <v>6525</v>
      </c>
      <c r="AC6978" s="316" t="str">
        <f t="shared" si="60"/>
        <v>INSERT INTO UPK.upk_k40.k60_press_buno_link (buno_id, k60_buno_id, created_date, created_tantou_id) VALUES (2076, 2388, GETDATE(), 999);</v>
      </c>
    </row>
    <row r="6979" spans="26:29">
      <c r="Z6979" s="631">
        <v>369</v>
      </c>
      <c r="AA6979" s="631" t="s">
        <v>6838</v>
      </c>
      <c r="AB6979" s="631" t="s">
        <v>6526</v>
      </c>
      <c r="AC6979" s="316" t="str">
        <f t="shared" si="60"/>
        <v>INSERT INTO UPK.upk_k40.k60_press_buno_link (buno_id, k60_buno_id, created_date, created_tantou_id) VALUES (2077, 2389, GETDATE(), 999);</v>
      </c>
    </row>
    <row r="6980" spans="26:29">
      <c r="Z6980" s="631">
        <v>370</v>
      </c>
      <c r="AA6980" s="631" t="s">
        <v>6839</v>
      </c>
      <c r="AB6980" s="631" t="s">
        <v>6527</v>
      </c>
      <c r="AC6980" s="316" t="str">
        <f t="shared" si="60"/>
        <v>INSERT INTO UPK.upk_k40.k60_press_buno_link (buno_id, k60_buno_id, created_date, created_tantou_id) VALUES (2078, 2390, GETDATE(), 999);</v>
      </c>
    </row>
    <row r="6981" spans="26:29">
      <c r="Z6981" s="631">
        <v>371</v>
      </c>
      <c r="AA6981" s="631" t="s">
        <v>6614</v>
      </c>
      <c r="AB6981" s="631" t="s">
        <v>6528</v>
      </c>
      <c r="AC6981" s="316" t="str">
        <f t="shared" si="60"/>
        <v>INSERT INTO UPK.upk_k40.k60_press_buno_link (buno_id, k60_buno_id, created_date, created_tantou_id) VALUES (2079, 2165, GETDATE(), 999);</v>
      </c>
    </row>
    <row r="6982" spans="26:29">
      <c r="Z6982" s="631">
        <v>372</v>
      </c>
      <c r="AA6982" s="631" t="s">
        <v>6615</v>
      </c>
      <c r="AB6982" s="631" t="s">
        <v>6529</v>
      </c>
      <c r="AC6982" s="316" t="str">
        <f t="shared" si="60"/>
        <v>INSERT INTO UPK.upk_k40.k60_press_buno_link (buno_id, k60_buno_id, created_date, created_tantou_id) VALUES (2080, 2166, GETDATE(), 999);</v>
      </c>
    </row>
    <row r="6983" spans="26:29">
      <c r="Z6983" s="631">
        <v>373</v>
      </c>
      <c r="AA6983" s="631" t="s">
        <v>6628</v>
      </c>
      <c r="AB6983" s="631" t="s">
        <v>6530</v>
      </c>
      <c r="AC6983" s="316" t="str">
        <f t="shared" si="60"/>
        <v>INSERT INTO UPK.upk_k40.k60_press_buno_link (buno_id, k60_buno_id, created_date, created_tantou_id) VALUES (2081, 2179, GETDATE(), 999);</v>
      </c>
    </row>
    <row r="6984" spans="26:29">
      <c r="Z6984" s="631">
        <v>374</v>
      </c>
      <c r="AA6984" s="631" t="s">
        <v>6629</v>
      </c>
      <c r="AB6984" s="631" t="s">
        <v>6531</v>
      </c>
      <c r="AC6984" s="316" t="str">
        <f t="shared" si="60"/>
        <v>INSERT INTO UPK.upk_k40.k60_press_buno_link (buno_id, k60_buno_id, created_date, created_tantou_id) VALUES (2082, 2180, GETDATE(), 999);</v>
      </c>
    </row>
    <row r="6985" spans="26:29">
      <c r="Z6985" s="631">
        <v>375</v>
      </c>
      <c r="AA6985" s="631" t="s">
        <v>6630</v>
      </c>
      <c r="AB6985" s="631" t="s">
        <v>6532</v>
      </c>
      <c r="AC6985" s="316" t="str">
        <f t="shared" si="60"/>
        <v>INSERT INTO UPK.upk_k40.k60_press_buno_link (buno_id, k60_buno_id, created_date, created_tantou_id) VALUES (2083, 2181, GETDATE(), 999);</v>
      </c>
    </row>
    <row r="6986" spans="26:29">
      <c r="Z6986" s="631">
        <v>376</v>
      </c>
      <c r="AA6986" s="631" t="s">
        <v>231</v>
      </c>
      <c r="AB6986" s="631" t="s">
        <v>6533</v>
      </c>
      <c r="AC6986" s="316" t="str">
        <f t="shared" si="60"/>
        <v>INSERT INTO UPK.upk_k40.k60_press_buno_link (buno_id, k60_buno_id, created_date, created_tantou_id) VALUES (2084, 2044, GETDATE(), 999);</v>
      </c>
    </row>
    <row r="6987" spans="26:29">
      <c r="Z6987" s="631">
        <v>377</v>
      </c>
      <c r="AA6987" s="631" t="s">
        <v>6017</v>
      </c>
      <c r="AB6987" s="631" t="s">
        <v>6534</v>
      </c>
      <c r="AC6987" s="316" t="str">
        <f t="shared" si="60"/>
        <v>INSERT INTO UPK.upk_k40.k60_press_buno_link (buno_id, k60_buno_id, created_date, created_tantou_id) VALUES (2085, 1529, GETDATE(), 999);</v>
      </c>
    </row>
    <row r="6988" spans="26:29">
      <c r="Z6988" s="631">
        <v>378</v>
      </c>
      <c r="AA6988" s="631" t="s">
        <v>6018</v>
      </c>
      <c r="AB6988" s="631" t="s">
        <v>6535</v>
      </c>
      <c r="AC6988" s="316" t="str">
        <f t="shared" si="60"/>
        <v>INSERT INTO UPK.upk_k40.k60_press_buno_link (buno_id, k60_buno_id, created_date, created_tantou_id) VALUES (2086, 1530, GETDATE(), 999);</v>
      </c>
    </row>
    <row r="6989" spans="26:29">
      <c r="Z6989" s="631">
        <v>379</v>
      </c>
      <c r="AA6989" s="631" t="s">
        <v>6019</v>
      </c>
      <c r="AB6989" s="631" t="s">
        <v>6536</v>
      </c>
      <c r="AC6989" s="316" t="str">
        <f t="shared" si="60"/>
        <v>INSERT INTO UPK.upk_k40.k60_press_buno_link (buno_id, k60_buno_id, created_date, created_tantou_id) VALUES (2087, 1531, GETDATE(), 999);</v>
      </c>
    </row>
    <row r="6990" spans="26:29">
      <c r="Z6990" s="631">
        <v>380</v>
      </c>
      <c r="AA6990" s="631" t="s">
        <v>234</v>
      </c>
      <c r="AB6990" s="631" t="s">
        <v>6537</v>
      </c>
      <c r="AC6990" s="316" t="str">
        <f t="shared" si="60"/>
        <v>INSERT INTO UPK.upk_k40.k60_press_buno_link (buno_id, k60_buno_id, created_date, created_tantou_id) VALUES (2088, 2005, GETDATE(), 999);</v>
      </c>
    </row>
    <row r="6991" spans="26:29">
      <c r="Z6991" s="631">
        <v>381</v>
      </c>
      <c r="AA6991" s="631" t="s">
        <v>6486</v>
      </c>
      <c r="AB6991" s="631" t="s">
        <v>6538</v>
      </c>
      <c r="AC6991" s="316" t="str">
        <f t="shared" si="60"/>
        <v>INSERT INTO UPK.upk_k40.k60_press_buno_link (buno_id, k60_buno_id, created_date, created_tantou_id) VALUES (2089, 1998, GETDATE(), 999);</v>
      </c>
    </row>
    <row r="6992" spans="26:29">
      <c r="Z6992" s="631">
        <v>382</v>
      </c>
      <c r="AA6992" s="631" t="s">
        <v>6494</v>
      </c>
      <c r="AB6992" s="631" t="s">
        <v>6539</v>
      </c>
      <c r="AC6992" s="316" t="str">
        <f t="shared" si="60"/>
        <v>INSERT INTO UPK.upk_k40.k60_press_buno_link (buno_id, k60_buno_id, created_date, created_tantou_id) VALUES (2090, 2027, GETDATE(), 999);</v>
      </c>
    </row>
    <row r="6993" spans="26:29">
      <c r="Z6993" s="631">
        <v>383</v>
      </c>
      <c r="AA6993" s="631" t="s">
        <v>6956</v>
      </c>
      <c r="AB6993" s="631" t="s">
        <v>6540</v>
      </c>
      <c r="AC6993" s="316" t="str">
        <f t="shared" si="60"/>
        <v>INSERT INTO UPK.upk_k40.k60_press_buno_link (buno_id, k60_buno_id, created_date, created_tantou_id) VALUES (2091, 2507, GETDATE(), 999);</v>
      </c>
    </row>
    <row r="6994" spans="26:29">
      <c r="Z6994" s="631">
        <v>384</v>
      </c>
      <c r="AA6994" s="631" t="s">
        <v>6958</v>
      </c>
      <c r="AB6994" s="631" t="s">
        <v>6541</v>
      </c>
      <c r="AC6994" s="316" t="str">
        <f t="shared" si="60"/>
        <v>INSERT INTO UPK.upk_k40.k60_press_buno_link (buno_id, k60_buno_id, created_date, created_tantou_id) VALUES (2092, 2509, GETDATE(), 999);</v>
      </c>
    </row>
    <row r="6995" spans="26:29">
      <c r="Z6995" s="631">
        <v>385</v>
      </c>
      <c r="AA6995" s="631" t="s">
        <v>6957</v>
      </c>
      <c r="AB6995" s="631" t="s">
        <v>6542</v>
      </c>
      <c r="AC6995" s="316" t="str">
        <f t="shared" ref="AC6995:AC7058" si="61">AC$6609&amp;AB6995&amp;", "&amp;AA6995&amp;", GETDATE(), 999);"</f>
        <v>INSERT INTO UPK.upk_k40.k60_press_buno_link (buno_id, k60_buno_id, created_date, created_tantou_id) VALUES (2093, 2508, GETDATE(), 999);</v>
      </c>
    </row>
    <row r="6996" spans="26:29">
      <c r="Z6996" s="631">
        <v>386</v>
      </c>
      <c r="AA6996" s="631" t="s">
        <v>6487</v>
      </c>
      <c r="AB6996" s="631" t="s">
        <v>6543</v>
      </c>
      <c r="AC6996" s="316" t="str">
        <f t="shared" si="61"/>
        <v>INSERT INTO UPK.upk_k40.k60_press_buno_link (buno_id, k60_buno_id, created_date, created_tantou_id) VALUES (2094, 1999, GETDATE(), 999);</v>
      </c>
    </row>
    <row r="6997" spans="26:29">
      <c r="Z6997" s="631">
        <v>387</v>
      </c>
      <c r="AA6997" s="631" t="s">
        <v>6152</v>
      </c>
      <c r="AB6997" s="631" t="s">
        <v>6544</v>
      </c>
      <c r="AC6997" s="316" t="str">
        <f t="shared" si="61"/>
        <v>INSERT INTO UPK.upk_k40.k60_press_buno_link (buno_id, k60_buno_id, created_date, created_tantou_id) VALUES (2095, 1664, GETDATE(), 999);</v>
      </c>
    </row>
    <row r="6998" spans="26:29">
      <c r="Z6998" s="631">
        <v>388</v>
      </c>
      <c r="AA6998" s="631" t="s">
        <v>205</v>
      </c>
      <c r="AB6998" s="631" t="s">
        <v>6545</v>
      </c>
      <c r="AC6998" s="316" t="str">
        <f t="shared" si="61"/>
        <v>INSERT INTO UPK.upk_k40.k60_press_buno_link (buno_id, k60_buno_id, created_date, created_tantou_id) VALUES (2096, 2000, GETDATE(), 999);</v>
      </c>
    </row>
    <row r="6999" spans="26:29">
      <c r="Z6999" s="631">
        <v>389</v>
      </c>
      <c r="AA6999" s="631" t="s">
        <v>6553</v>
      </c>
      <c r="AB6999" s="631" t="s">
        <v>6546</v>
      </c>
      <c r="AC6999" s="316" t="str">
        <f t="shared" si="61"/>
        <v>INSERT INTO UPK.upk_k40.k60_press_buno_link (buno_id, k60_buno_id, created_date, created_tantou_id) VALUES (2097, 2104, GETDATE(), 999);</v>
      </c>
    </row>
    <row r="7000" spans="26:29">
      <c r="Z7000" s="631">
        <v>390</v>
      </c>
      <c r="AA7000" s="631" t="s">
        <v>6554</v>
      </c>
      <c r="AB7000" s="631" t="s">
        <v>6547</v>
      </c>
      <c r="AC7000" s="316" t="str">
        <f t="shared" si="61"/>
        <v>INSERT INTO UPK.upk_k40.k60_press_buno_link (buno_id, k60_buno_id, created_date, created_tantou_id) VALUES (2098, 2105, GETDATE(), 999);</v>
      </c>
    </row>
    <row r="7001" spans="26:29">
      <c r="Z7001" s="631">
        <v>391</v>
      </c>
      <c r="AA7001" s="631">
        <v>2568</v>
      </c>
      <c r="AB7001" s="631" t="s">
        <v>6548</v>
      </c>
      <c r="AC7001" s="316" t="str">
        <f t="shared" si="61"/>
        <v>INSERT INTO UPK.upk_k40.k60_press_buno_link (buno_id, k60_buno_id, created_date, created_tantou_id) VALUES (2099, 2568, GETDATE(), 999);</v>
      </c>
    </row>
    <row r="7002" spans="26:29">
      <c r="Z7002" s="631">
        <v>392</v>
      </c>
      <c r="AA7002" s="631" t="s">
        <v>6503</v>
      </c>
      <c r="AB7002" s="631" t="s">
        <v>6549</v>
      </c>
      <c r="AC7002" s="316" t="str">
        <f t="shared" si="61"/>
        <v>INSERT INTO UPK.upk_k40.k60_press_buno_link (buno_id, k60_buno_id, created_date, created_tantou_id) VALUES (2100, 2045, GETDATE(), 999);</v>
      </c>
    </row>
    <row r="7003" spans="26:29">
      <c r="Z7003" s="631">
        <v>393</v>
      </c>
      <c r="AA7003" s="631" t="s">
        <v>6616</v>
      </c>
      <c r="AB7003" s="631" t="s">
        <v>6550</v>
      </c>
      <c r="AC7003" s="316" t="str">
        <f t="shared" si="61"/>
        <v>INSERT INTO UPK.upk_k40.k60_press_buno_link (buno_id, k60_buno_id, created_date, created_tantou_id) VALUES (2101, 2167, GETDATE(), 999);</v>
      </c>
    </row>
    <row r="7004" spans="26:29">
      <c r="Z7004" s="631">
        <v>394</v>
      </c>
      <c r="AA7004" s="631" t="s">
        <v>6522</v>
      </c>
      <c r="AB7004" s="631" t="s">
        <v>6551</v>
      </c>
      <c r="AC7004" s="316" t="str">
        <f t="shared" si="61"/>
        <v>INSERT INTO UPK.upk_k40.k60_press_buno_link (buno_id, k60_buno_id, created_date, created_tantou_id) VALUES (2102, 2073, GETDATE(), 999);</v>
      </c>
    </row>
    <row r="7005" spans="26:29">
      <c r="Z7005" s="631">
        <v>395</v>
      </c>
      <c r="AA7005" s="631" t="s">
        <v>6153</v>
      </c>
      <c r="AB7005" s="631" t="s">
        <v>6552</v>
      </c>
      <c r="AC7005" s="316" t="str">
        <f t="shared" si="61"/>
        <v>INSERT INTO UPK.upk_k40.k60_press_buno_link (buno_id, k60_buno_id, created_date, created_tantou_id) VALUES (2103, 1665, GETDATE(), 999);</v>
      </c>
    </row>
    <row r="7006" spans="26:29">
      <c r="Z7006" s="631">
        <v>396</v>
      </c>
      <c r="AA7006" s="631" t="s">
        <v>6129</v>
      </c>
      <c r="AB7006" s="631" t="s">
        <v>6553</v>
      </c>
      <c r="AC7006" s="316" t="str">
        <f t="shared" si="61"/>
        <v>INSERT INTO UPK.upk_k40.k60_press_buno_link (buno_id, k60_buno_id, created_date, created_tantou_id) VALUES (2104, 1641, GETDATE(), 999);</v>
      </c>
    </row>
    <row r="7007" spans="26:29">
      <c r="Z7007" s="631">
        <v>397</v>
      </c>
      <c r="AA7007" s="631" t="s">
        <v>6107</v>
      </c>
      <c r="AB7007" s="631" t="s">
        <v>6554</v>
      </c>
      <c r="AC7007" s="316" t="str">
        <f t="shared" si="61"/>
        <v>INSERT INTO UPK.upk_k40.k60_press_buno_link (buno_id, k60_buno_id, created_date, created_tantou_id) VALUES (2105, 1619, GETDATE(), 999);</v>
      </c>
    </row>
    <row r="7008" spans="26:29">
      <c r="Z7008" s="631">
        <v>398</v>
      </c>
      <c r="AA7008" s="631" t="s">
        <v>6107</v>
      </c>
      <c r="AB7008" s="631" t="s">
        <v>6555</v>
      </c>
      <c r="AC7008" s="316" t="str">
        <f t="shared" si="61"/>
        <v>INSERT INTO UPK.upk_k40.k60_press_buno_link (buno_id, k60_buno_id, created_date, created_tantou_id) VALUES (2106, 1619, GETDATE(), 999);</v>
      </c>
    </row>
    <row r="7009" spans="26:29">
      <c r="Z7009" s="631">
        <v>399</v>
      </c>
      <c r="AA7009" s="631" t="s">
        <v>6530</v>
      </c>
      <c r="AB7009" s="631" t="s">
        <v>6556</v>
      </c>
      <c r="AC7009" s="316" t="str">
        <f t="shared" si="61"/>
        <v>INSERT INTO UPK.upk_k40.k60_press_buno_link (buno_id, k60_buno_id, created_date, created_tantou_id) VALUES (2107, 2081, GETDATE(), 999);</v>
      </c>
    </row>
    <row r="7010" spans="26:29">
      <c r="Z7010" s="631">
        <v>400</v>
      </c>
      <c r="AA7010" s="631" t="s">
        <v>6531</v>
      </c>
      <c r="AB7010" s="631" t="s">
        <v>6557</v>
      </c>
      <c r="AC7010" s="316" t="str">
        <f t="shared" si="61"/>
        <v>INSERT INTO UPK.upk_k40.k60_press_buno_link (buno_id, k60_buno_id, created_date, created_tantou_id) VALUES (2108, 2082, GETDATE(), 999);</v>
      </c>
    </row>
    <row r="7011" spans="26:29">
      <c r="Z7011" s="631">
        <v>401</v>
      </c>
      <c r="AA7011" s="631">
        <v>2552</v>
      </c>
      <c r="AB7011" s="631" t="s">
        <v>6558</v>
      </c>
      <c r="AC7011" s="316" t="str">
        <f t="shared" si="61"/>
        <v>INSERT INTO UPK.upk_k40.k60_press_buno_link (buno_id, k60_buno_id, created_date, created_tantou_id) VALUES (2109, 2552, GETDATE(), 999);</v>
      </c>
    </row>
    <row r="7012" spans="26:29">
      <c r="Z7012" s="631">
        <v>402</v>
      </c>
      <c r="AA7012" s="631" t="s">
        <v>6701</v>
      </c>
      <c r="AB7012" s="631" t="s">
        <v>6559</v>
      </c>
      <c r="AC7012" s="316" t="str">
        <f t="shared" si="61"/>
        <v>INSERT INTO UPK.upk_k40.k60_press_buno_link (buno_id, k60_buno_id, created_date, created_tantou_id) VALUES (2110, 2252, GETDATE(), 999);</v>
      </c>
    </row>
    <row r="7013" spans="26:29">
      <c r="Z7013" s="631">
        <v>403</v>
      </c>
      <c r="AA7013" s="631" t="s">
        <v>6701</v>
      </c>
      <c r="AB7013" s="631" t="s">
        <v>6560</v>
      </c>
      <c r="AC7013" s="316" t="str">
        <f t="shared" si="61"/>
        <v>INSERT INTO UPK.upk_k40.k60_press_buno_link (buno_id, k60_buno_id, created_date, created_tantou_id) VALUES (2111, 2252, GETDATE(), 999);</v>
      </c>
    </row>
    <row r="7014" spans="26:29">
      <c r="Z7014" s="631">
        <v>404</v>
      </c>
      <c r="AA7014" s="631" t="s">
        <v>6880</v>
      </c>
      <c r="AB7014" s="631" t="s">
        <v>6561</v>
      </c>
      <c r="AC7014" s="316" t="str">
        <f t="shared" si="61"/>
        <v>INSERT INTO UPK.upk_k40.k60_press_buno_link (buno_id, k60_buno_id, created_date, created_tantou_id) VALUES (2112, 2431, GETDATE(), 999);</v>
      </c>
    </row>
    <row r="7015" spans="26:29">
      <c r="Z7015" s="631">
        <v>405</v>
      </c>
      <c r="AA7015" s="631" t="s">
        <v>6880</v>
      </c>
      <c r="AB7015" s="631" t="s">
        <v>6562</v>
      </c>
      <c r="AC7015" s="316" t="str">
        <f t="shared" si="61"/>
        <v>INSERT INTO UPK.upk_k40.k60_press_buno_link (buno_id, k60_buno_id, created_date, created_tantou_id) VALUES (2113, 2431, GETDATE(), 999);</v>
      </c>
    </row>
    <row r="7016" spans="26:29">
      <c r="Z7016" s="631">
        <v>406</v>
      </c>
      <c r="AA7016" s="631" t="s">
        <v>6881</v>
      </c>
      <c r="AB7016" s="631" t="s">
        <v>6563</v>
      </c>
      <c r="AC7016" s="316" t="str">
        <f t="shared" si="61"/>
        <v>INSERT INTO UPK.upk_k40.k60_press_buno_link (buno_id, k60_buno_id, created_date, created_tantou_id) VALUES (2114, 2432, GETDATE(), 999);</v>
      </c>
    </row>
    <row r="7017" spans="26:29">
      <c r="Z7017" s="631">
        <v>407</v>
      </c>
      <c r="AA7017" s="631" t="s">
        <v>6881</v>
      </c>
      <c r="AB7017" s="631" t="s">
        <v>6564</v>
      </c>
      <c r="AC7017" s="316" t="str">
        <f t="shared" si="61"/>
        <v>INSERT INTO UPK.upk_k40.k60_press_buno_link (buno_id, k60_buno_id, created_date, created_tantou_id) VALUES (2115, 2432, GETDATE(), 999);</v>
      </c>
    </row>
    <row r="7018" spans="26:29">
      <c r="Z7018" s="631">
        <v>408</v>
      </c>
      <c r="AA7018" s="631" t="s">
        <v>5780</v>
      </c>
      <c r="AB7018" s="631" t="s">
        <v>6565</v>
      </c>
      <c r="AC7018" s="316" t="str">
        <f t="shared" si="61"/>
        <v>INSERT INTO UPK.upk_k40.k60_press_buno_link (buno_id, k60_buno_id, created_date, created_tantou_id) VALUES (2116, 1291, GETDATE(), 999);</v>
      </c>
    </row>
    <row r="7019" spans="26:29">
      <c r="Z7019" s="631">
        <v>409</v>
      </c>
      <c r="AA7019" s="631" t="s">
        <v>5780</v>
      </c>
      <c r="AB7019" s="631" t="s">
        <v>6566</v>
      </c>
      <c r="AC7019" s="316" t="str">
        <f t="shared" si="61"/>
        <v>INSERT INTO UPK.upk_k40.k60_press_buno_link (buno_id, k60_buno_id, created_date, created_tantou_id) VALUES (2117, 1291, GETDATE(), 999);</v>
      </c>
    </row>
    <row r="7020" spans="26:29">
      <c r="Z7020" s="631">
        <v>410</v>
      </c>
      <c r="AA7020" s="631" t="s">
        <v>6670</v>
      </c>
      <c r="AB7020" s="631" t="s">
        <v>6567</v>
      </c>
      <c r="AC7020" s="316" t="str">
        <f t="shared" si="61"/>
        <v>INSERT INTO UPK.upk_k40.k60_press_buno_link (buno_id, k60_buno_id, created_date, created_tantou_id) VALUES (2118, 2221, GETDATE(), 999);</v>
      </c>
    </row>
    <row r="7021" spans="26:29">
      <c r="Z7021" s="631">
        <v>411</v>
      </c>
      <c r="AA7021" s="631" t="s">
        <v>6670</v>
      </c>
      <c r="AB7021" s="631" t="s">
        <v>6568</v>
      </c>
      <c r="AC7021" s="316" t="str">
        <f t="shared" si="61"/>
        <v>INSERT INTO UPK.upk_k40.k60_press_buno_link (buno_id, k60_buno_id, created_date, created_tantou_id) VALUES (2119, 2221, GETDATE(), 999);</v>
      </c>
    </row>
    <row r="7022" spans="26:29">
      <c r="Z7022" s="631">
        <v>412</v>
      </c>
      <c r="AA7022" s="631" t="s">
        <v>5797</v>
      </c>
      <c r="AB7022" s="631" t="s">
        <v>6569</v>
      </c>
      <c r="AC7022" s="316" t="str">
        <f t="shared" si="61"/>
        <v>INSERT INTO UPK.upk_k40.k60_press_buno_link (buno_id, k60_buno_id, created_date, created_tantou_id) VALUES (2120, 1308, GETDATE(), 999);</v>
      </c>
    </row>
    <row r="7023" spans="26:29">
      <c r="Z7023" s="631">
        <v>413</v>
      </c>
      <c r="AA7023" s="631" t="s">
        <v>5797</v>
      </c>
      <c r="AB7023" s="631" t="s">
        <v>6570</v>
      </c>
      <c r="AC7023" s="316" t="str">
        <f t="shared" si="61"/>
        <v>INSERT INTO UPK.upk_k40.k60_press_buno_link (buno_id, k60_buno_id, created_date, created_tantou_id) VALUES (2121, 1308, GETDATE(), 999);</v>
      </c>
    </row>
    <row r="7024" spans="26:29">
      <c r="Z7024" s="631">
        <v>414</v>
      </c>
      <c r="AA7024" s="631" t="s">
        <v>5858</v>
      </c>
      <c r="AB7024" s="631" t="s">
        <v>6571</v>
      </c>
      <c r="AC7024" s="316" t="str">
        <f t="shared" si="61"/>
        <v>INSERT INTO UPK.upk_k40.k60_press_buno_link (buno_id, k60_buno_id, created_date, created_tantou_id) VALUES (2122, 1369, GETDATE(), 999);</v>
      </c>
    </row>
    <row r="7025" spans="26:29">
      <c r="Z7025" s="631">
        <v>415</v>
      </c>
      <c r="AA7025" s="631" t="s">
        <v>5858</v>
      </c>
      <c r="AB7025" s="631" t="s">
        <v>6572</v>
      </c>
      <c r="AC7025" s="316" t="str">
        <f t="shared" si="61"/>
        <v>INSERT INTO UPK.upk_k40.k60_press_buno_link (buno_id, k60_buno_id, created_date, created_tantou_id) VALUES (2123, 1369, GETDATE(), 999);</v>
      </c>
    </row>
    <row r="7026" spans="26:29">
      <c r="Z7026" s="631">
        <v>416</v>
      </c>
      <c r="AA7026" s="631" t="s">
        <v>5859</v>
      </c>
      <c r="AB7026" s="631" t="s">
        <v>6573</v>
      </c>
      <c r="AC7026" s="316" t="str">
        <f t="shared" si="61"/>
        <v>INSERT INTO UPK.upk_k40.k60_press_buno_link (buno_id, k60_buno_id, created_date, created_tantou_id) VALUES (2124, 1370, GETDATE(), 999);</v>
      </c>
    </row>
    <row r="7027" spans="26:29">
      <c r="Z7027" s="631">
        <v>417</v>
      </c>
      <c r="AA7027" s="631" t="s">
        <v>5859</v>
      </c>
      <c r="AB7027" s="631" t="s">
        <v>6574</v>
      </c>
      <c r="AC7027" s="316" t="str">
        <f t="shared" si="61"/>
        <v>INSERT INTO UPK.upk_k40.k60_press_buno_link (buno_id, k60_buno_id, created_date, created_tantou_id) VALUES (2125, 1370, GETDATE(), 999);</v>
      </c>
    </row>
    <row r="7028" spans="26:29">
      <c r="Z7028" s="631">
        <v>418</v>
      </c>
      <c r="AA7028" s="631">
        <v>2553</v>
      </c>
      <c r="AB7028" s="631" t="s">
        <v>6575</v>
      </c>
      <c r="AC7028" s="316" t="str">
        <f t="shared" si="61"/>
        <v>INSERT INTO UPK.upk_k40.k60_press_buno_link (buno_id, k60_buno_id, created_date, created_tantou_id) VALUES (2126, 2553, GETDATE(), 999);</v>
      </c>
    </row>
    <row r="7029" spans="26:29">
      <c r="Z7029" s="631">
        <v>419</v>
      </c>
      <c r="AA7029" s="631" t="s">
        <v>5830</v>
      </c>
      <c r="AB7029" s="631" t="s">
        <v>6576</v>
      </c>
      <c r="AC7029" s="316" t="str">
        <f t="shared" si="61"/>
        <v>INSERT INTO UPK.upk_k40.k60_press_buno_link (buno_id, k60_buno_id, created_date, created_tantou_id) VALUES (2127, 1341, GETDATE(), 999);</v>
      </c>
    </row>
    <row r="7030" spans="26:29">
      <c r="Z7030" s="631">
        <v>420</v>
      </c>
      <c r="AA7030" s="631" t="s">
        <v>6108</v>
      </c>
      <c r="AB7030" s="631" t="s">
        <v>6577</v>
      </c>
      <c r="AC7030" s="316" t="str">
        <f t="shared" si="61"/>
        <v>INSERT INTO UPK.upk_k40.k60_press_buno_link (buno_id, k60_buno_id, created_date, created_tantou_id) VALUES (2128, 1620, GETDATE(), 999);</v>
      </c>
    </row>
    <row r="7031" spans="26:29">
      <c r="Z7031" s="631">
        <v>421</v>
      </c>
      <c r="AA7031" s="631" t="s">
        <v>6713</v>
      </c>
      <c r="AB7031" s="631" t="s">
        <v>6578</v>
      </c>
      <c r="AC7031" s="316" t="str">
        <f t="shared" si="61"/>
        <v>INSERT INTO UPK.upk_k40.k60_press_buno_link (buno_id, k60_buno_id, created_date, created_tantou_id) VALUES (2129, 2264, GETDATE(), 999);</v>
      </c>
    </row>
    <row r="7032" spans="26:29">
      <c r="Z7032" s="631">
        <v>422</v>
      </c>
      <c r="AA7032" s="631" t="s">
        <v>6714</v>
      </c>
      <c r="AB7032" s="631" t="s">
        <v>6579</v>
      </c>
      <c r="AC7032" s="316" t="str">
        <f t="shared" si="61"/>
        <v>INSERT INTO UPK.upk_k40.k60_press_buno_link (buno_id, k60_buno_id, created_date, created_tantou_id) VALUES (2130, 2265, GETDATE(), 999);</v>
      </c>
    </row>
    <row r="7033" spans="26:29">
      <c r="Z7033" s="631">
        <v>423</v>
      </c>
      <c r="AA7033" s="631" t="s">
        <v>5857</v>
      </c>
      <c r="AB7033" s="631" t="s">
        <v>6580</v>
      </c>
      <c r="AC7033" s="316" t="str">
        <f t="shared" si="61"/>
        <v>INSERT INTO UPK.upk_k40.k60_press_buno_link (buno_id, k60_buno_id, created_date, created_tantou_id) VALUES (2131, 1368, GETDATE(), 999);</v>
      </c>
    </row>
    <row r="7034" spans="26:29">
      <c r="Z7034" s="631">
        <v>424</v>
      </c>
      <c r="AA7034" s="631" t="s">
        <v>5856</v>
      </c>
      <c r="AB7034" s="631" t="s">
        <v>6581</v>
      </c>
      <c r="AC7034" s="316" t="str">
        <f t="shared" si="61"/>
        <v>INSERT INTO UPK.upk_k40.k60_press_buno_link (buno_id, k60_buno_id, created_date, created_tantou_id) VALUES (2132, 1367, GETDATE(), 999);</v>
      </c>
    </row>
    <row r="7035" spans="26:29">
      <c r="Z7035" s="631">
        <v>425</v>
      </c>
      <c r="AA7035" s="631" t="s">
        <v>5831</v>
      </c>
      <c r="AB7035" s="631" t="s">
        <v>6582</v>
      </c>
      <c r="AC7035" s="316" t="str">
        <f t="shared" si="61"/>
        <v>INSERT INTO UPK.upk_k40.k60_press_buno_link (buno_id, k60_buno_id, created_date, created_tantou_id) VALUES (2133, 1342, GETDATE(), 999);</v>
      </c>
    </row>
    <row r="7036" spans="26:29">
      <c r="Z7036" s="631">
        <v>426</v>
      </c>
      <c r="AA7036" s="631" t="s">
        <v>6109</v>
      </c>
      <c r="AB7036" s="631" t="s">
        <v>6583</v>
      </c>
      <c r="AC7036" s="316" t="str">
        <f t="shared" si="61"/>
        <v>INSERT INTO UPK.upk_k40.k60_press_buno_link (buno_id, k60_buno_id, created_date, created_tantou_id) VALUES (2134, 1621, GETDATE(), 999);</v>
      </c>
    </row>
    <row r="7037" spans="26:29">
      <c r="Z7037" s="631">
        <v>427</v>
      </c>
      <c r="AA7037" s="631" t="s">
        <v>6702</v>
      </c>
      <c r="AB7037" s="631" t="s">
        <v>6584</v>
      </c>
      <c r="AC7037" s="316" t="str">
        <f t="shared" si="61"/>
        <v>INSERT INTO UPK.upk_k40.k60_press_buno_link (buno_id, k60_buno_id, created_date, created_tantou_id) VALUES (2135, 2253, GETDATE(), 999);</v>
      </c>
    </row>
    <row r="7038" spans="26:29">
      <c r="Z7038" s="631">
        <v>428</v>
      </c>
      <c r="AA7038" s="631" t="s">
        <v>5851</v>
      </c>
      <c r="AB7038" s="631" t="s">
        <v>6585</v>
      </c>
      <c r="AC7038" s="316" t="str">
        <f t="shared" si="61"/>
        <v>INSERT INTO UPK.upk_k40.k60_press_buno_link (buno_id, k60_buno_id, created_date, created_tantou_id) VALUES (2136, 1362, GETDATE(), 999);</v>
      </c>
    </row>
    <row r="7039" spans="26:29">
      <c r="Z7039" s="631">
        <v>429</v>
      </c>
      <c r="AA7039" s="631" t="s">
        <v>5946</v>
      </c>
      <c r="AB7039" s="631" t="s">
        <v>6586</v>
      </c>
      <c r="AC7039" s="316" t="str">
        <f t="shared" si="61"/>
        <v>INSERT INTO UPK.upk_k40.k60_press_buno_link (buno_id, k60_buno_id, created_date, created_tantou_id) VALUES (2137, 1457, GETDATE(), 999);</v>
      </c>
    </row>
    <row r="7040" spans="26:29">
      <c r="Z7040" s="631">
        <v>430</v>
      </c>
      <c r="AA7040" s="631" t="s">
        <v>6376</v>
      </c>
      <c r="AB7040" s="631" t="s">
        <v>6587</v>
      </c>
      <c r="AC7040" s="316" t="str">
        <f t="shared" si="61"/>
        <v>INSERT INTO UPK.upk_k40.k60_press_buno_link (buno_id, k60_buno_id, created_date, created_tantou_id) VALUES (2138, 1888, GETDATE(), 999);</v>
      </c>
    </row>
    <row r="7041" spans="26:29">
      <c r="Z7041" s="631">
        <v>431</v>
      </c>
      <c r="AA7041" s="631" t="s">
        <v>6952</v>
      </c>
      <c r="AB7041" s="631" t="s">
        <v>6588</v>
      </c>
      <c r="AC7041" s="316" t="str">
        <f t="shared" si="61"/>
        <v>INSERT INTO UPK.upk_k40.k60_press_buno_link (buno_id, k60_buno_id, created_date, created_tantou_id) VALUES (2139, 2503, GETDATE(), 999);</v>
      </c>
    </row>
    <row r="7042" spans="26:29">
      <c r="Z7042" s="631">
        <v>432</v>
      </c>
      <c r="AA7042" s="631" t="s">
        <v>6951</v>
      </c>
      <c r="AB7042" s="631" t="s">
        <v>6589</v>
      </c>
      <c r="AC7042" s="316" t="str">
        <f t="shared" si="61"/>
        <v>INSERT INTO UPK.upk_k40.k60_press_buno_link (buno_id, k60_buno_id, created_date, created_tantou_id) VALUES (2140, 2502, GETDATE(), 999);</v>
      </c>
    </row>
    <row r="7043" spans="26:29">
      <c r="Z7043" s="631">
        <v>433</v>
      </c>
      <c r="AA7043" s="631" t="s">
        <v>5849</v>
      </c>
      <c r="AB7043" s="631" t="s">
        <v>6590</v>
      </c>
      <c r="AC7043" s="316" t="str">
        <f t="shared" si="61"/>
        <v>INSERT INTO UPK.upk_k40.k60_press_buno_link (buno_id, k60_buno_id, created_date, created_tantou_id) VALUES (2141, 1360, GETDATE(), 999);</v>
      </c>
    </row>
    <row r="7044" spans="26:29">
      <c r="Z7044" s="631">
        <v>434</v>
      </c>
      <c r="AA7044" s="631" t="s">
        <v>5850</v>
      </c>
      <c r="AB7044" s="631" t="s">
        <v>6591</v>
      </c>
      <c r="AC7044" s="316" t="str">
        <f t="shared" si="61"/>
        <v>INSERT INTO UPK.upk_k40.k60_press_buno_link (buno_id, k60_buno_id, created_date, created_tantou_id) VALUES (2142, 1361, GETDATE(), 999);</v>
      </c>
    </row>
    <row r="7045" spans="26:29">
      <c r="Z7045" s="631">
        <v>435</v>
      </c>
      <c r="AA7045" s="631" t="s">
        <v>6715</v>
      </c>
      <c r="AB7045" s="631" t="s">
        <v>6592</v>
      </c>
      <c r="AC7045" s="316" t="str">
        <f t="shared" si="61"/>
        <v>INSERT INTO UPK.upk_k40.k60_press_buno_link (buno_id, k60_buno_id, created_date, created_tantou_id) VALUES (2143, 2266, GETDATE(), 999);</v>
      </c>
    </row>
    <row r="7046" spans="26:29">
      <c r="Z7046" s="631">
        <v>436</v>
      </c>
      <c r="AA7046" s="631" t="s">
        <v>6716</v>
      </c>
      <c r="AB7046" s="631" t="s">
        <v>6593</v>
      </c>
      <c r="AC7046" s="316" t="str">
        <f t="shared" si="61"/>
        <v>INSERT INTO UPK.upk_k40.k60_press_buno_link (buno_id, k60_buno_id, created_date, created_tantou_id) VALUES (2144, 2267, GETDATE(), 999);</v>
      </c>
    </row>
    <row r="7047" spans="26:29">
      <c r="Z7047" s="631">
        <v>437</v>
      </c>
      <c r="AA7047" s="631" t="s">
        <v>6053</v>
      </c>
      <c r="AB7047" s="631" t="s">
        <v>6594</v>
      </c>
      <c r="AC7047" s="316" t="str">
        <f t="shared" si="61"/>
        <v>INSERT INTO UPK.upk_k40.k60_press_buno_link (buno_id, k60_buno_id, created_date, created_tantou_id) VALUES (2145, 1565, GETDATE(), 999);</v>
      </c>
    </row>
    <row r="7048" spans="26:29">
      <c r="Z7048" s="631">
        <v>438</v>
      </c>
      <c r="AA7048" s="631" t="s">
        <v>6054</v>
      </c>
      <c r="AB7048" s="631" t="s">
        <v>6595</v>
      </c>
      <c r="AC7048" s="316" t="str">
        <f t="shared" si="61"/>
        <v>INSERT INTO UPK.upk_k40.k60_press_buno_link (buno_id, k60_buno_id, created_date, created_tantou_id) VALUES (2146, 1566, GETDATE(), 999);</v>
      </c>
    </row>
    <row r="7049" spans="26:29">
      <c r="Z7049" s="631">
        <v>439</v>
      </c>
      <c r="AA7049" s="631" t="s">
        <v>6245</v>
      </c>
      <c r="AB7049" s="631" t="s">
        <v>6596</v>
      </c>
      <c r="AC7049" s="316" t="str">
        <f t="shared" si="61"/>
        <v>INSERT INTO UPK.upk_k40.k60_press_buno_link (buno_id, k60_buno_id, created_date, created_tantou_id) VALUES (2147, 1757, GETDATE(), 999);</v>
      </c>
    </row>
    <row r="7050" spans="26:29">
      <c r="Z7050" s="631">
        <v>440</v>
      </c>
      <c r="AA7050" s="631">
        <v>2559</v>
      </c>
      <c r="AB7050" s="631" t="s">
        <v>6597</v>
      </c>
      <c r="AC7050" s="316" t="str">
        <f t="shared" si="61"/>
        <v>INSERT INTO UPK.upk_k40.k60_press_buno_link (buno_id, k60_buno_id, created_date, created_tantou_id) VALUES (2148, 2559, GETDATE(), 999);</v>
      </c>
    </row>
    <row r="7051" spans="26:29">
      <c r="Z7051" s="631">
        <v>441</v>
      </c>
      <c r="AA7051" s="631" t="s">
        <v>6532</v>
      </c>
      <c r="AB7051" s="631" t="s">
        <v>6598</v>
      </c>
      <c r="AC7051" s="316" t="str">
        <f t="shared" si="61"/>
        <v>INSERT INTO UPK.upk_k40.k60_press_buno_link (buno_id, k60_buno_id, created_date, created_tantou_id) VALUES (2149, 2083, GETDATE(), 999);</v>
      </c>
    </row>
    <row r="7052" spans="26:29">
      <c r="Z7052" s="631">
        <v>442</v>
      </c>
      <c r="AA7052" s="631" t="s">
        <v>6130</v>
      </c>
      <c r="AB7052" s="631" t="s">
        <v>6599</v>
      </c>
      <c r="AC7052" s="316" t="str">
        <f t="shared" si="61"/>
        <v>INSERT INTO UPK.upk_k40.k60_press_buno_link (buno_id, k60_buno_id, created_date, created_tantou_id) VALUES (2150, 1642, GETDATE(), 999);</v>
      </c>
    </row>
    <row r="7053" spans="26:29">
      <c r="Z7053" s="631">
        <v>443</v>
      </c>
      <c r="AA7053" s="631" t="s">
        <v>6131</v>
      </c>
      <c r="AB7053" s="631" t="s">
        <v>6600</v>
      </c>
      <c r="AC7053" s="316" t="str">
        <f t="shared" si="61"/>
        <v>INSERT INTO UPK.upk_k40.k60_press_buno_link (buno_id, k60_buno_id, created_date, created_tantou_id) VALUES (2151, 1643, GETDATE(), 999);</v>
      </c>
    </row>
    <row r="7054" spans="26:29">
      <c r="Z7054" s="631">
        <v>444</v>
      </c>
      <c r="AA7054" s="631" t="s">
        <v>6583</v>
      </c>
      <c r="AB7054" s="631" t="s">
        <v>6601</v>
      </c>
      <c r="AC7054" s="316" t="str">
        <f t="shared" si="61"/>
        <v>INSERT INTO UPK.upk_k40.k60_press_buno_link (buno_id, k60_buno_id, created_date, created_tantou_id) VALUES (2152, 2134, GETDATE(), 999);</v>
      </c>
    </row>
    <row r="7055" spans="26:29">
      <c r="Z7055" s="631">
        <v>445</v>
      </c>
      <c r="AA7055" s="631" t="s">
        <v>6584</v>
      </c>
      <c r="AB7055" s="631" t="s">
        <v>6602</v>
      </c>
      <c r="AC7055" s="316" t="str">
        <f t="shared" si="61"/>
        <v>INSERT INTO UPK.upk_k40.k60_press_buno_link (buno_id, k60_buno_id, created_date, created_tantou_id) VALUES (2153, 2135, GETDATE(), 999);</v>
      </c>
    </row>
    <row r="7056" spans="26:29">
      <c r="Z7056" s="631">
        <v>446</v>
      </c>
      <c r="AA7056" s="631" t="s">
        <v>6544</v>
      </c>
      <c r="AB7056" s="631" t="s">
        <v>6603</v>
      </c>
      <c r="AC7056" s="316" t="str">
        <f t="shared" si="61"/>
        <v>INSERT INTO UPK.upk_k40.k60_press_buno_link (buno_id, k60_buno_id, created_date, created_tantou_id) VALUES (2154, 2095, GETDATE(), 999);</v>
      </c>
    </row>
    <row r="7057" spans="26:29">
      <c r="Z7057" s="631">
        <v>447</v>
      </c>
      <c r="AA7057" s="631" t="s">
        <v>5968</v>
      </c>
      <c r="AB7057" s="631" t="s">
        <v>6604</v>
      </c>
      <c r="AC7057" s="316" t="str">
        <f t="shared" si="61"/>
        <v>INSERT INTO UPK.upk_k40.k60_press_buno_link (buno_id, k60_buno_id, created_date, created_tantou_id) VALUES (2155, 1479, GETDATE(), 999);</v>
      </c>
    </row>
    <row r="7058" spans="26:29">
      <c r="Z7058" s="631">
        <v>448</v>
      </c>
      <c r="AA7058" s="631" t="s">
        <v>5968</v>
      </c>
      <c r="AB7058" s="631" t="s">
        <v>6605</v>
      </c>
      <c r="AC7058" s="316" t="str">
        <f t="shared" si="61"/>
        <v>INSERT INTO UPK.upk_k40.k60_press_buno_link (buno_id, k60_buno_id, created_date, created_tantou_id) VALUES (2156, 1479, GETDATE(), 999);</v>
      </c>
    </row>
    <row r="7059" spans="26:29">
      <c r="Z7059" s="631">
        <v>449</v>
      </c>
      <c r="AA7059" s="631" t="s">
        <v>6795</v>
      </c>
      <c r="AB7059" s="631" t="s">
        <v>6606</v>
      </c>
      <c r="AC7059" s="316" t="str">
        <f t="shared" ref="AC7059:AC7122" si="62">AC$6609&amp;AB7059&amp;", "&amp;AA7059&amp;", GETDATE(), 999);"</f>
        <v>INSERT INTO UPK.upk_k40.k60_press_buno_link (buno_id, k60_buno_id, created_date, created_tantou_id) VALUES (2157, 2346, GETDATE(), 999);</v>
      </c>
    </row>
    <row r="7060" spans="26:29">
      <c r="Z7060" s="631">
        <v>450</v>
      </c>
      <c r="AA7060" s="631" t="s">
        <v>6796</v>
      </c>
      <c r="AB7060" s="631" t="s">
        <v>6607</v>
      </c>
      <c r="AC7060" s="316" t="str">
        <f t="shared" si="62"/>
        <v>INSERT INTO UPK.upk_k40.k60_press_buno_link (buno_id, k60_buno_id, created_date, created_tantou_id) VALUES (2158, 2347, GETDATE(), 999);</v>
      </c>
    </row>
    <row r="7061" spans="26:29">
      <c r="Z7061" s="631">
        <v>451</v>
      </c>
      <c r="AA7061" s="631" t="s">
        <v>6173</v>
      </c>
      <c r="AB7061" s="631" t="s">
        <v>6608</v>
      </c>
      <c r="AC7061" s="316" t="str">
        <f t="shared" si="62"/>
        <v>INSERT INTO UPK.upk_k40.k60_press_buno_link (buno_id, k60_buno_id, created_date, created_tantou_id) VALUES (2159, 1685, GETDATE(), 999);</v>
      </c>
    </row>
    <row r="7062" spans="26:29">
      <c r="Z7062" s="631">
        <v>452</v>
      </c>
      <c r="AA7062" s="631" t="s">
        <v>6416</v>
      </c>
      <c r="AB7062" s="631" t="s">
        <v>6609</v>
      </c>
      <c r="AC7062" s="316" t="str">
        <f t="shared" si="62"/>
        <v>INSERT INTO UPK.upk_k40.k60_press_buno_link (buno_id, k60_buno_id, created_date, created_tantou_id) VALUES (2160, 1928, GETDATE(), 999);</v>
      </c>
    </row>
    <row r="7063" spans="26:29">
      <c r="Z7063" s="631">
        <v>453</v>
      </c>
      <c r="AA7063" s="631" t="s">
        <v>6417</v>
      </c>
      <c r="AB7063" s="631" t="s">
        <v>6610</v>
      </c>
      <c r="AC7063" s="316" t="str">
        <f t="shared" si="62"/>
        <v>INSERT INTO UPK.upk_k40.k60_press_buno_link (buno_id, k60_buno_id, created_date, created_tantou_id) VALUES (2161, 1929, GETDATE(), 999);</v>
      </c>
    </row>
    <row r="7064" spans="26:29">
      <c r="Z7064" s="631">
        <v>454</v>
      </c>
      <c r="AA7064" s="631" t="s">
        <v>6418</v>
      </c>
      <c r="AB7064" s="631" t="s">
        <v>6611</v>
      </c>
      <c r="AC7064" s="316" t="str">
        <f t="shared" si="62"/>
        <v>INSERT INTO UPK.upk_k40.k60_press_buno_link (buno_id, k60_buno_id, created_date, created_tantou_id) VALUES (2162, 1930, GETDATE(), 999);</v>
      </c>
    </row>
    <row r="7065" spans="26:29">
      <c r="Z7065" s="631">
        <v>455</v>
      </c>
      <c r="AA7065" s="631" t="s">
        <v>6419</v>
      </c>
      <c r="AB7065" s="631" t="s">
        <v>6612</v>
      </c>
      <c r="AC7065" s="316" t="str">
        <f t="shared" si="62"/>
        <v>INSERT INTO UPK.upk_k40.k60_press_buno_link (buno_id, k60_buno_id, created_date, created_tantou_id) VALUES (2163, 1931, GETDATE(), 999);</v>
      </c>
    </row>
    <row r="7066" spans="26:29">
      <c r="Z7066" s="631">
        <v>456</v>
      </c>
      <c r="AA7066" s="631" t="s">
        <v>6264</v>
      </c>
      <c r="AB7066" s="631" t="s">
        <v>6613</v>
      </c>
      <c r="AC7066" s="316" t="str">
        <f t="shared" si="62"/>
        <v>INSERT INTO UPK.upk_k40.k60_press_buno_link (buno_id, k60_buno_id, created_date, created_tantou_id) VALUES (2164, 1776, GETDATE(), 999);</v>
      </c>
    </row>
    <row r="7067" spans="26:29">
      <c r="Z7067" s="631">
        <v>457</v>
      </c>
      <c r="AA7067" s="631" t="s">
        <v>6077</v>
      </c>
      <c r="AB7067" s="631" t="s">
        <v>6614</v>
      </c>
      <c r="AC7067" s="316" t="str">
        <f t="shared" si="62"/>
        <v>INSERT INTO UPK.upk_k40.k60_press_buno_link (buno_id, k60_buno_id, created_date, created_tantou_id) VALUES (2165, 1589, GETDATE(), 999);</v>
      </c>
    </row>
    <row r="7068" spans="26:29">
      <c r="Z7068" s="631">
        <v>458</v>
      </c>
      <c r="AA7068" s="631" t="s">
        <v>6077</v>
      </c>
      <c r="AB7068" s="631" t="s">
        <v>6615</v>
      </c>
      <c r="AC7068" s="316" t="str">
        <f t="shared" si="62"/>
        <v>INSERT INTO UPK.upk_k40.k60_press_buno_link (buno_id, k60_buno_id, created_date, created_tantou_id) VALUES (2166, 1589, GETDATE(), 999);</v>
      </c>
    </row>
    <row r="7069" spans="26:29">
      <c r="Z7069" s="631">
        <v>459</v>
      </c>
      <c r="AA7069" s="631" t="s">
        <v>6110</v>
      </c>
      <c r="AB7069" s="631" t="s">
        <v>6616</v>
      </c>
      <c r="AC7069" s="316" t="str">
        <f t="shared" si="62"/>
        <v>INSERT INTO UPK.upk_k40.k60_press_buno_link (buno_id, k60_buno_id, created_date, created_tantou_id) VALUES (2167, 1622, GETDATE(), 999);</v>
      </c>
    </row>
    <row r="7070" spans="26:29">
      <c r="Z7070" s="631">
        <v>460</v>
      </c>
      <c r="AA7070" s="631" t="s">
        <v>6111</v>
      </c>
      <c r="AB7070" s="631" t="s">
        <v>6617</v>
      </c>
      <c r="AC7070" s="316" t="str">
        <f t="shared" si="62"/>
        <v>INSERT INTO UPK.upk_k40.k60_press_buno_link (buno_id, k60_buno_id, created_date, created_tantou_id) VALUES (2168, 1623, GETDATE(), 999);</v>
      </c>
    </row>
    <row r="7071" spans="26:29">
      <c r="Z7071" s="631">
        <v>461</v>
      </c>
      <c r="AA7071" s="631" t="s">
        <v>6112</v>
      </c>
      <c r="AB7071" s="631" t="s">
        <v>6618</v>
      </c>
      <c r="AC7071" s="316" t="str">
        <f t="shared" si="62"/>
        <v>INSERT INTO UPK.upk_k40.k60_press_buno_link (buno_id, k60_buno_id, created_date, created_tantou_id) VALUES (2169, 1624, GETDATE(), 999);</v>
      </c>
    </row>
    <row r="7072" spans="26:29">
      <c r="Z7072" s="631">
        <v>462</v>
      </c>
      <c r="AA7072" s="631" t="s">
        <v>6174</v>
      </c>
      <c r="AB7072" s="631" t="s">
        <v>6619</v>
      </c>
      <c r="AC7072" s="316" t="str">
        <f t="shared" si="62"/>
        <v>INSERT INTO UPK.upk_k40.k60_press_buno_link (buno_id, k60_buno_id, created_date, created_tantou_id) VALUES (2170, 1686, GETDATE(), 999);</v>
      </c>
    </row>
    <row r="7073" spans="26:29">
      <c r="Z7073" s="631">
        <v>463</v>
      </c>
      <c r="AA7073" s="631" t="s">
        <v>6175</v>
      </c>
      <c r="AB7073" s="631" t="s">
        <v>6620</v>
      </c>
      <c r="AC7073" s="316" t="str">
        <f t="shared" si="62"/>
        <v>INSERT INTO UPK.upk_k40.k60_press_buno_link (buno_id, k60_buno_id, created_date, created_tantou_id) VALUES (2171, 1687, GETDATE(), 999);</v>
      </c>
    </row>
    <row r="7074" spans="26:29">
      <c r="Z7074" s="631">
        <v>464</v>
      </c>
      <c r="AA7074" s="631" t="s">
        <v>6176</v>
      </c>
      <c r="AB7074" s="631" t="s">
        <v>6621</v>
      </c>
      <c r="AC7074" s="316" t="str">
        <f t="shared" si="62"/>
        <v>INSERT INTO UPK.upk_k40.k60_press_buno_link (buno_id, k60_buno_id, created_date, created_tantou_id) VALUES (2172, 1688, GETDATE(), 999);</v>
      </c>
    </row>
    <row r="7075" spans="26:29">
      <c r="Z7075" s="631">
        <v>465</v>
      </c>
      <c r="AA7075" s="631" t="s">
        <v>6177</v>
      </c>
      <c r="AB7075" s="631" t="s">
        <v>6622</v>
      </c>
      <c r="AC7075" s="316" t="str">
        <f t="shared" si="62"/>
        <v>INSERT INTO UPK.upk_k40.k60_press_buno_link (buno_id, k60_buno_id, created_date, created_tantou_id) VALUES (2173, 1689, GETDATE(), 999);</v>
      </c>
    </row>
    <row r="7076" spans="26:29">
      <c r="Z7076" s="631">
        <v>466</v>
      </c>
      <c r="AA7076" s="631" t="s">
        <v>6178</v>
      </c>
      <c r="AB7076" s="631" t="s">
        <v>6623</v>
      </c>
      <c r="AC7076" s="316" t="str">
        <f t="shared" si="62"/>
        <v>INSERT INTO UPK.upk_k40.k60_press_buno_link (buno_id, k60_buno_id, created_date, created_tantou_id) VALUES (2174, 1690, GETDATE(), 999);</v>
      </c>
    </row>
    <row r="7077" spans="26:29">
      <c r="Z7077" s="631">
        <v>467</v>
      </c>
      <c r="AA7077" s="631" t="s">
        <v>6179</v>
      </c>
      <c r="AB7077" s="631" t="s">
        <v>6624</v>
      </c>
      <c r="AC7077" s="316" t="str">
        <f t="shared" si="62"/>
        <v>INSERT INTO UPK.upk_k40.k60_press_buno_link (buno_id, k60_buno_id, created_date, created_tantou_id) VALUES (2175, 1691, GETDATE(), 999);</v>
      </c>
    </row>
    <row r="7078" spans="26:29">
      <c r="Z7078" s="631">
        <v>468</v>
      </c>
      <c r="AA7078" s="631" t="s">
        <v>6192</v>
      </c>
      <c r="AB7078" s="631" t="s">
        <v>6625</v>
      </c>
      <c r="AC7078" s="316" t="str">
        <f t="shared" si="62"/>
        <v>INSERT INTO UPK.upk_k40.k60_press_buno_link (buno_id, k60_buno_id, created_date, created_tantou_id) VALUES (2176, 1704, GETDATE(), 999);</v>
      </c>
    </row>
    <row r="7079" spans="26:29">
      <c r="Z7079" s="631">
        <v>469</v>
      </c>
      <c r="AA7079" s="631" t="s">
        <v>6555</v>
      </c>
      <c r="AB7079" s="631" t="s">
        <v>6626</v>
      </c>
      <c r="AC7079" s="316" t="str">
        <f t="shared" si="62"/>
        <v>INSERT INTO UPK.upk_k40.k60_press_buno_link (buno_id, k60_buno_id, created_date, created_tantou_id) VALUES (2177, 2106, GETDATE(), 999);</v>
      </c>
    </row>
    <row r="7080" spans="26:29">
      <c r="Z7080" s="631">
        <v>470</v>
      </c>
      <c r="AA7080" s="631" t="s">
        <v>6556</v>
      </c>
      <c r="AB7080" s="631" t="s">
        <v>6627</v>
      </c>
      <c r="AC7080" s="316" t="str">
        <f t="shared" si="62"/>
        <v>INSERT INTO UPK.upk_k40.k60_press_buno_link (buno_id, k60_buno_id, created_date, created_tantou_id) VALUES (2178, 2107, GETDATE(), 999);</v>
      </c>
    </row>
    <row r="7081" spans="26:29">
      <c r="Z7081" s="631">
        <v>471</v>
      </c>
      <c r="AA7081" s="631" t="s">
        <v>6132</v>
      </c>
      <c r="AB7081" s="631" t="s">
        <v>6628</v>
      </c>
      <c r="AC7081" s="316" t="str">
        <f t="shared" si="62"/>
        <v>INSERT INTO UPK.upk_k40.k60_press_buno_link (buno_id, k60_buno_id, created_date, created_tantou_id) VALUES (2179, 1644, GETDATE(), 999);</v>
      </c>
    </row>
    <row r="7082" spans="26:29">
      <c r="Z7082" s="631">
        <v>472</v>
      </c>
      <c r="AA7082" s="631" t="s">
        <v>6133</v>
      </c>
      <c r="AB7082" s="631" t="s">
        <v>6629</v>
      </c>
      <c r="AC7082" s="316" t="str">
        <f t="shared" si="62"/>
        <v>INSERT INTO UPK.upk_k40.k60_press_buno_link (buno_id, k60_buno_id, created_date, created_tantou_id) VALUES (2180, 1645, GETDATE(), 999);</v>
      </c>
    </row>
    <row r="7083" spans="26:29">
      <c r="Z7083" s="631">
        <v>473</v>
      </c>
      <c r="AA7083" s="631" t="s">
        <v>6134</v>
      </c>
      <c r="AB7083" s="631" t="s">
        <v>6630</v>
      </c>
      <c r="AC7083" s="316" t="str">
        <f t="shared" si="62"/>
        <v>INSERT INTO UPK.upk_k40.k60_press_buno_link (buno_id, k60_buno_id, created_date, created_tantou_id) VALUES (2181, 1646, GETDATE(), 999);</v>
      </c>
    </row>
    <row r="7084" spans="26:29">
      <c r="Z7084" s="631">
        <v>474</v>
      </c>
      <c r="AA7084" s="631" t="s">
        <v>6078</v>
      </c>
      <c r="AB7084" s="631" t="s">
        <v>6631</v>
      </c>
      <c r="AC7084" s="316" t="str">
        <f t="shared" si="62"/>
        <v>INSERT INTO UPK.upk_k40.k60_press_buno_link (buno_id, k60_buno_id, created_date, created_tantou_id) VALUES (2182, 1590, GETDATE(), 999);</v>
      </c>
    </row>
    <row r="7085" spans="26:29">
      <c r="Z7085" s="631">
        <v>475</v>
      </c>
      <c r="AA7085" s="631" t="s">
        <v>6079</v>
      </c>
      <c r="AB7085" s="631" t="s">
        <v>6632</v>
      </c>
      <c r="AC7085" s="316" t="str">
        <f t="shared" si="62"/>
        <v>INSERT INTO UPK.upk_k40.k60_press_buno_link (buno_id, k60_buno_id, created_date, created_tantou_id) VALUES (2183, 1591, GETDATE(), 999);</v>
      </c>
    </row>
    <row r="7086" spans="26:29">
      <c r="Z7086" s="631">
        <v>476</v>
      </c>
      <c r="AA7086" s="631" t="s">
        <v>6079</v>
      </c>
      <c r="AB7086" s="631" t="s">
        <v>6633</v>
      </c>
      <c r="AC7086" s="316" t="str">
        <f t="shared" si="62"/>
        <v>INSERT INTO UPK.upk_k40.k60_press_buno_link (buno_id, k60_buno_id, created_date, created_tantou_id) VALUES (2184, 1591, GETDATE(), 999);</v>
      </c>
    </row>
    <row r="7087" spans="26:29">
      <c r="Z7087" s="631">
        <v>477</v>
      </c>
      <c r="AA7087" s="631" t="s">
        <v>6233</v>
      </c>
      <c r="AB7087" s="631" t="s">
        <v>6634</v>
      </c>
      <c r="AC7087" s="316" t="str">
        <f t="shared" si="62"/>
        <v>INSERT INTO UPK.upk_k40.k60_press_buno_link (buno_id, k60_buno_id, created_date, created_tantou_id) VALUES (2185, 1745, GETDATE(), 999);</v>
      </c>
    </row>
    <row r="7088" spans="26:29">
      <c r="Z7088" s="631">
        <v>478</v>
      </c>
      <c r="AA7088" s="631" t="s">
        <v>6369</v>
      </c>
      <c r="AB7088" s="631" t="s">
        <v>6635</v>
      </c>
      <c r="AC7088" s="316" t="str">
        <f t="shared" si="62"/>
        <v>INSERT INTO UPK.upk_k40.k60_press_buno_link (buno_id, k60_buno_id, created_date, created_tantou_id) VALUES (2186, 1881, GETDATE(), 999);</v>
      </c>
    </row>
    <row r="7089" spans="26:29">
      <c r="Z7089" s="631">
        <v>479</v>
      </c>
      <c r="AA7089" s="631" t="s">
        <v>6564</v>
      </c>
      <c r="AB7089" s="631" t="s">
        <v>6636</v>
      </c>
      <c r="AC7089" s="316" t="str">
        <f t="shared" si="62"/>
        <v>INSERT INTO UPK.upk_k40.k60_press_buno_link (buno_id, k60_buno_id, created_date, created_tantou_id) VALUES (2187, 2115, GETDATE(), 999);</v>
      </c>
    </row>
    <row r="7090" spans="26:29">
      <c r="Z7090" s="631">
        <v>480</v>
      </c>
      <c r="AA7090" s="631" t="s">
        <v>6261</v>
      </c>
      <c r="AB7090" s="631" t="s">
        <v>6637</v>
      </c>
      <c r="AC7090" s="316" t="str">
        <f t="shared" si="62"/>
        <v>INSERT INTO UPK.upk_k40.k60_press_buno_link (buno_id, k60_buno_id, created_date, created_tantou_id) VALUES (2188, 1773, GETDATE(), 999);</v>
      </c>
    </row>
    <row r="7091" spans="26:29">
      <c r="Z7091" s="631">
        <v>481</v>
      </c>
      <c r="AA7091" s="631" t="s">
        <v>6265</v>
      </c>
      <c r="AB7091" s="631" t="s">
        <v>6638</v>
      </c>
      <c r="AC7091" s="316" t="str">
        <f t="shared" si="62"/>
        <v>INSERT INTO UPK.upk_k40.k60_press_buno_link (buno_id, k60_buno_id, created_date, created_tantou_id) VALUES (2189, 1777, GETDATE(), 999);</v>
      </c>
    </row>
    <row r="7092" spans="26:29">
      <c r="Z7092" s="631">
        <v>482</v>
      </c>
      <c r="AA7092" s="631" t="s">
        <v>6080</v>
      </c>
      <c r="AB7092" s="631" t="s">
        <v>6639</v>
      </c>
      <c r="AC7092" s="316" t="str">
        <f t="shared" si="62"/>
        <v>INSERT INTO UPK.upk_k40.k60_press_buno_link (buno_id, k60_buno_id, created_date, created_tantou_id) VALUES (2190, 1592, GETDATE(), 999);</v>
      </c>
    </row>
    <row r="7093" spans="26:29">
      <c r="Z7093" s="631">
        <v>483</v>
      </c>
      <c r="AA7093" s="631" t="s">
        <v>6545</v>
      </c>
      <c r="AB7093" s="631" t="s">
        <v>6640</v>
      </c>
      <c r="AC7093" s="316" t="str">
        <f t="shared" si="62"/>
        <v>INSERT INTO UPK.upk_k40.k60_press_buno_link (buno_id, k60_buno_id, created_date, created_tantou_id) VALUES (2191, 2096, GETDATE(), 999);</v>
      </c>
    </row>
    <row r="7094" spans="26:29">
      <c r="Z7094" s="631">
        <v>484</v>
      </c>
      <c r="AA7094" s="631" t="s">
        <v>6568</v>
      </c>
      <c r="AB7094" s="631" t="s">
        <v>6641</v>
      </c>
      <c r="AC7094" s="316" t="str">
        <f t="shared" si="62"/>
        <v>INSERT INTO UPK.upk_k40.k60_press_buno_link (buno_id, k60_buno_id, created_date, created_tantou_id) VALUES (2192, 2119, GETDATE(), 999);</v>
      </c>
    </row>
    <row r="7095" spans="26:29">
      <c r="Z7095" s="631">
        <v>485</v>
      </c>
      <c r="AA7095" s="631" t="s">
        <v>6546</v>
      </c>
      <c r="AB7095" s="631" t="s">
        <v>6642</v>
      </c>
      <c r="AC7095" s="316" t="str">
        <f t="shared" si="62"/>
        <v>INSERT INTO UPK.upk_k40.k60_press_buno_link (buno_id, k60_buno_id, created_date, created_tantou_id) VALUES (2193, 2097, GETDATE(), 999);</v>
      </c>
    </row>
    <row r="7096" spans="26:29">
      <c r="Z7096" s="631">
        <v>486</v>
      </c>
      <c r="AA7096" s="631" t="s">
        <v>6569</v>
      </c>
      <c r="AB7096" s="631" t="s">
        <v>6643</v>
      </c>
      <c r="AC7096" s="316" t="str">
        <f t="shared" si="62"/>
        <v>INSERT INTO UPK.upk_k40.k60_press_buno_link (buno_id, k60_buno_id, created_date, created_tantou_id) VALUES (2194, 2120, GETDATE(), 999);</v>
      </c>
    </row>
    <row r="7097" spans="26:29">
      <c r="Z7097" s="631">
        <v>487</v>
      </c>
      <c r="AA7097" s="631" t="s">
        <v>6081</v>
      </c>
      <c r="AB7097" s="631" t="s">
        <v>6644</v>
      </c>
      <c r="AC7097" s="316" t="str">
        <f t="shared" si="62"/>
        <v>INSERT INTO UPK.upk_k40.k60_press_buno_link (buno_id, k60_buno_id, created_date, created_tantou_id) VALUES (2195, 1593, GETDATE(), 999);</v>
      </c>
    </row>
    <row r="7098" spans="26:29">
      <c r="Z7098" s="631">
        <v>488</v>
      </c>
      <c r="AA7098" s="631" t="s">
        <v>6234</v>
      </c>
      <c r="AB7098" s="631" t="s">
        <v>6645</v>
      </c>
      <c r="AC7098" s="316" t="str">
        <f t="shared" si="62"/>
        <v>INSERT INTO UPK.upk_k40.k60_press_buno_link (buno_id, k60_buno_id, created_date, created_tantou_id) VALUES (2196, 1746, GETDATE(), 999);</v>
      </c>
    </row>
    <row r="7099" spans="26:29">
      <c r="Z7099" s="631">
        <v>489</v>
      </c>
      <c r="AA7099" s="631" t="s">
        <v>6197</v>
      </c>
      <c r="AB7099" s="631" t="s">
        <v>6646</v>
      </c>
      <c r="AC7099" s="316" t="str">
        <f t="shared" si="62"/>
        <v>INSERT INTO UPK.upk_k40.k60_press_buno_link (buno_id, k60_buno_id, created_date, created_tantou_id) VALUES (2197, 1709, GETDATE(), 999);</v>
      </c>
    </row>
    <row r="7100" spans="26:29">
      <c r="Z7100" s="631">
        <v>490</v>
      </c>
      <c r="AA7100" s="631" t="s">
        <v>6198</v>
      </c>
      <c r="AB7100" s="631" t="s">
        <v>6647</v>
      </c>
      <c r="AC7100" s="316" t="str">
        <f t="shared" si="62"/>
        <v>INSERT INTO UPK.upk_k40.k60_press_buno_link (buno_id, k60_buno_id, created_date, created_tantou_id) VALUES (2198, 1710, GETDATE(), 999);</v>
      </c>
    </row>
    <row r="7101" spans="26:29">
      <c r="Z7101" s="631">
        <v>491</v>
      </c>
      <c r="AA7101" s="631" t="s">
        <v>6199</v>
      </c>
      <c r="AB7101" s="631" t="s">
        <v>6648</v>
      </c>
      <c r="AC7101" s="316" t="str">
        <f t="shared" si="62"/>
        <v>INSERT INTO UPK.upk_k40.k60_press_buno_link (buno_id, k60_buno_id, created_date, created_tantou_id) VALUES (2199, 1711, GETDATE(), 999);</v>
      </c>
    </row>
    <row r="7102" spans="26:29">
      <c r="Z7102" s="631">
        <v>492</v>
      </c>
      <c r="AA7102" s="631" t="s">
        <v>6200</v>
      </c>
      <c r="AB7102" s="631" t="s">
        <v>6649</v>
      </c>
      <c r="AC7102" s="316" t="str">
        <f t="shared" si="62"/>
        <v>INSERT INTO UPK.upk_k40.k60_press_buno_link (buno_id, k60_buno_id, created_date, created_tantou_id) VALUES (2200, 1712, GETDATE(), 999);</v>
      </c>
    </row>
    <row r="7103" spans="26:29">
      <c r="Z7103" s="631">
        <v>493</v>
      </c>
      <c r="AA7103" s="631" t="s">
        <v>6201</v>
      </c>
      <c r="AB7103" s="631" t="s">
        <v>6650</v>
      </c>
      <c r="AC7103" s="316" t="str">
        <f t="shared" si="62"/>
        <v>INSERT INTO UPK.upk_k40.k60_press_buno_link (buno_id, k60_buno_id, created_date, created_tantou_id) VALUES (2201, 1713, GETDATE(), 999);</v>
      </c>
    </row>
    <row r="7104" spans="26:29">
      <c r="Z7104" s="631">
        <v>494</v>
      </c>
      <c r="AA7104" s="631" t="s">
        <v>6202</v>
      </c>
      <c r="AB7104" s="631" t="s">
        <v>6651</v>
      </c>
      <c r="AC7104" s="316" t="str">
        <f t="shared" si="62"/>
        <v>INSERT INTO UPK.upk_k40.k60_press_buno_link (buno_id, k60_buno_id, created_date, created_tantou_id) VALUES (2202, 1714, GETDATE(), 999);</v>
      </c>
    </row>
    <row r="7105" spans="26:29">
      <c r="Z7105" s="631">
        <v>495</v>
      </c>
      <c r="AA7105" s="631" t="s">
        <v>6334</v>
      </c>
      <c r="AB7105" s="631" t="s">
        <v>6652</v>
      </c>
      <c r="AC7105" s="316" t="str">
        <f t="shared" si="62"/>
        <v>INSERT INTO UPK.upk_k40.k60_press_buno_link (buno_id, k60_buno_id, created_date, created_tantou_id) VALUES (2203, 1846, GETDATE(), 999);</v>
      </c>
    </row>
    <row r="7106" spans="26:29">
      <c r="Z7106" s="631">
        <v>496</v>
      </c>
      <c r="AA7106" s="631" t="s">
        <v>6334</v>
      </c>
      <c r="AB7106" s="631" t="s">
        <v>6653</v>
      </c>
      <c r="AC7106" s="316" t="str">
        <f t="shared" si="62"/>
        <v>INSERT INTO UPK.upk_k40.k60_press_buno_link (buno_id, k60_buno_id, created_date, created_tantou_id) VALUES (2204, 1846, GETDATE(), 999);</v>
      </c>
    </row>
    <row r="7107" spans="26:29">
      <c r="Z7107" s="631">
        <v>497</v>
      </c>
      <c r="AA7107" s="631">
        <v>2549</v>
      </c>
      <c r="AB7107" s="631" t="s">
        <v>6654</v>
      </c>
      <c r="AC7107" s="316" t="str">
        <f t="shared" si="62"/>
        <v>INSERT INTO UPK.upk_k40.k60_press_buno_link (buno_id, k60_buno_id, created_date, created_tantou_id) VALUES (2205, 2549, GETDATE(), 999);</v>
      </c>
    </row>
    <row r="7108" spans="26:29">
      <c r="Z7108" s="631">
        <v>498</v>
      </c>
      <c r="AA7108" s="631" t="s">
        <v>6082</v>
      </c>
      <c r="AB7108" s="631" t="s">
        <v>6655</v>
      </c>
      <c r="AC7108" s="316" t="str">
        <f t="shared" si="62"/>
        <v>INSERT INTO UPK.upk_k40.k60_press_buno_link (buno_id, k60_buno_id, created_date, created_tantou_id) VALUES (2206, 1594, GETDATE(), 999);</v>
      </c>
    </row>
    <row r="7109" spans="26:29">
      <c r="Z7109" s="631">
        <v>499</v>
      </c>
      <c r="AA7109" s="631" t="s">
        <v>6318</v>
      </c>
      <c r="AB7109" s="631" t="s">
        <v>6656</v>
      </c>
      <c r="AC7109" s="316" t="str">
        <f t="shared" si="62"/>
        <v>INSERT INTO UPK.upk_k40.k60_press_buno_link (buno_id, k60_buno_id, created_date, created_tantou_id) VALUES (2207, 1830, GETDATE(), 999);</v>
      </c>
    </row>
    <row r="7110" spans="26:29">
      <c r="Z7110" s="631">
        <v>500</v>
      </c>
      <c r="AA7110" s="631" t="s">
        <v>6353</v>
      </c>
      <c r="AB7110" s="631" t="s">
        <v>6657</v>
      </c>
      <c r="AC7110" s="316" t="str">
        <f t="shared" si="62"/>
        <v>INSERT INTO UPK.upk_k40.k60_press_buno_link (buno_id, k60_buno_id, created_date, created_tantou_id) VALUES (2208, 1865, GETDATE(), 999);</v>
      </c>
    </row>
    <row r="7111" spans="26:29">
      <c r="Z7111" s="631">
        <v>501</v>
      </c>
      <c r="AA7111" s="631" t="s">
        <v>6083</v>
      </c>
      <c r="AB7111" s="631" t="s">
        <v>6658</v>
      </c>
      <c r="AC7111" s="316" t="str">
        <f t="shared" si="62"/>
        <v>INSERT INTO UPK.upk_k40.k60_press_buno_link (buno_id, k60_buno_id, created_date, created_tantou_id) VALUES (2209, 1595, GETDATE(), 999);</v>
      </c>
    </row>
    <row r="7112" spans="26:29">
      <c r="Z7112" s="631">
        <v>502</v>
      </c>
      <c r="AA7112" s="631" t="s">
        <v>6969</v>
      </c>
      <c r="AB7112" s="631" t="s">
        <v>6659</v>
      </c>
      <c r="AC7112" s="316" t="str">
        <f t="shared" si="62"/>
        <v>INSERT INTO UPK.upk_k40.k60_press_buno_link (buno_id, k60_buno_id, created_date, created_tantou_id) VALUES (2210, 2520, GETDATE(), 999);</v>
      </c>
    </row>
    <row r="7113" spans="26:29">
      <c r="Z7113" s="631">
        <v>503</v>
      </c>
      <c r="AA7113" s="631" t="s">
        <v>6319</v>
      </c>
      <c r="AB7113" s="631" t="s">
        <v>6660</v>
      </c>
      <c r="AC7113" s="316" t="str">
        <f t="shared" si="62"/>
        <v>INSERT INTO UPK.upk_k40.k60_press_buno_link (buno_id, k60_buno_id, created_date, created_tantou_id) VALUES (2211, 1831, GETDATE(), 999);</v>
      </c>
    </row>
    <row r="7114" spans="26:29">
      <c r="Z7114" s="631">
        <v>504</v>
      </c>
      <c r="AA7114" s="631" t="s">
        <v>6354</v>
      </c>
      <c r="AB7114" s="631" t="s">
        <v>6661</v>
      </c>
      <c r="AC7114" s="316" t="str">
        <f t="shared" si="62"/>
        <v>INSERT INTO UPK.upk_k40.k60_press_buno_link (buno_id, k60_buno_id, created_date, created_tantou_id) VALUES (2212, 1866, GETDATE(), 999);</v>
      </c>
    </row>
    <row r="7115" spans="26:29">
      <c r="Z7115" s="631">
        <v>505</v>
      </c>
      <c r="AA7115" s="631" t="s">
        <v>6355</v>
      </c>
      <c r="AB7115" s="631" t="s">
        <v>6662</v>
      </c>
      <c r="AC7115" s="316" t="str">
        <f t="shared" si="62"/>
        <v>INSERT INTO UPK.upk_k40.k60_press_buno_link (buno_id, k60_buno_id, created_date, created_tantou_id) VALUES (2213, 1867, GETDATE(), 999);</v>
      </c>
    </row>
    <row r="7116" spans="26:29">
      <c r="Z7116" s="631">
        <v>506</v>
      </c>
      <c r="AA7116" s="631" t="s">
        <v>6203</v>
      </c>
      <c r="AB7116" s="631" t="s">
        <v>6663</v>
      </c>
      <c r="AC7116" s="316" t="str">
        <f t="shared" si="62"/>
        <v>INSERT INTO UPK.upk_k40.k60_press_buno_link (buno_id, k60_buno_id, created_date, created_tantou_id) VALUES (2214, 1715, GETDATE(), 999);</v>
      </c>
    </row>
    <row r="7117" spans="26:29">
      <c r="Z7117" s="631">
        <v>507</v>
      </c>
      <c r="AA7117" s="631" t="s">
        <v>6909</v>
      </c>
      <c r="AB7117" s="631" t="s">
        <v>6664</v>
      </c>
      <c r="AC7117" s="316" t="str">
        <f t="shared" si="62"/>
        <v>INSERT INTO UPK.upk_k40.k60_press_buno_link (buno_id, k60_buno_id, created_date, created_tantou_id) VALUES (2215, 2460, GETDATE(), 999);</v>
      </c>
    </row>
    <row r="7118" spans="26:29">
      <c r="Z7118" s="631">
        <v>508</v>
      </c>
      <c r="AA7118" s="631" t="s">
        <v>6910</v>
      </c>
      <c r="AB7118" s="631" t="s">
        <v>6665</v>
      </c>
      <c r="AC7118" s="316" t="str">
        <f t="shared" si="62"/>
        <v>INSERT INTO UPK.upk_k40.k60_press_buno_link (buno_id, k60_buno_id, created_date, created_tantou_id) VALUES (2216, 2461, GETDATE(), 999);</v>
      </c>
    </row>
    <row r="7119" spans="26:29">
      <c r="Z7119" s="631">
        <v>509</v>
      </c>
      <c r="AA7119" s="631" t="s">
        <v>6911</v>
      </c>
      <c r="AB7119" s="631" t="s">
        <v>6666</v>
      </c>
      <c r="AC7119" s="316" t="str">
        <f t="shared" si="62"/>
        <v>INSERT INTO UPK.upk_k40.k60_press_buno_link (buno_id, k60_buno_id, created_date, created_tantou_id) VALUES (2217, 2462, GETDATE(), 999);</v>
      </c>
    </row>
    <row r="7120" spans="26:29">
      <c r="Z7120" s="631">
        <v>510</v>
      </c>
      <c r="AA7120" s="631" t="s">
        <v>6912</v>
      </c>
      <c r="AB7120" s="631" t="s">
        <v>6667</v>
      </c>
      <c r="AC7120" s="316" t="str">
        <f t="shared" si="62"/>
        <v>INSERT INTO UPK.upk_k40.k60_press_buno_link (buno_id, k60_buno_id, created_date, created_tantou_id) VALUES (2218, 2463, GETDATE(), 999);</v>
      </c>
    </row>
    <row r="7121" spans="26:29">
      <c r="Z7121" s="631">
        <v>511</v>
      </c>
      <c r="AA7121" s="631" t="s">
        <v>6913</v>
      </c>
      <c r="AB7121" s="631" t="s">
        <v>6668</v>
      </c>
      <c r="AC7121" s="316" t="str">
        <f t="shared" si="62"/>
        <v>INSERT INTO UPK.upk_k40.k60_press_buno_link (buno_id, k60_buno_id, created_date, created_tantou_id) VALUES (2219, 2464, GETDATE(), 999);</v>
      </c>
    </row>
    <row r="7122" spans="26:29">
      <c r="Z7122" s="631">
        <v>512</v>
      </c>
      <c r="AA7122" s="631" t="s">
        <v>5896</v>
      </c>
      <c r="AB7122" s="631" t="s">
        <v>6669</v>
      </c>
      <c r="AC7122" s="316" t="str">
        <f t="shared" si="62"/>
        <v>INSERT INTO UPK.upk_k40.k60_press_buno_link (buno_id, k60_buno_id, created_date, created_tantou_id) VALUES (2220, 1407, GETDATE(), 999);</v>
      </c>
    </row>
    <row r="7123" spans="26:29">
      <c r="Z7123" s="631">
        <v>513</v>
      </c>
      <c r="AA7123" s="631" t="s">
        <v>5897</v>
      </c>
      <c r="AB7123" s="631" t="s">
        <v>6670</v>
      </c>
      <c r="AC7123" s="316" t="str">
        <f t="shared" ref="AC7123:AC7186" si="63">AC$6609&amp;AB7123&amp;", "&amp;AA7123&amp;", GETDATE(), 999);"</f>
        <v>INSERT INTO UPK.upk_k40.k60_press_buno_link (buno_id, k60_buno_id, created_date, created_tantou_id) VALUES (2221, 1408, GETDATE(), 999);</v>
      </c>
    </row>
    <row r="7124" spans="26:29">
      <c r="Z7124" s="631">
        <v>514</v>
      </c>
      <c r="AA7124" s="631" t="s">
        <v>6204</v>
      </c>
      <c r="AB7124" s="631" t="s">
        <v>6671</v>
      </c>
      <c r="AC7124" s="316" t="str">
        <f t="shared" si="63"/>
        <v>INSERT INTO UPK.upk_k40.k60_press_buno_link (buno_id, k60_buno_id, created_date, created_tantou_id) VALUES (2222, 1716, GETDATE(), 999);</v>
      </c>
    </row>
    <row r="7125" spans="26:29">
      <c r="Z7125" s="631">
        <v>515</v>
      </c>
      <c r="AA7125" s="631" t="s">
        <v>213</v>
      </c>
      <c r="AB7125" s="631" t="s">
        <v>6672</v>
      </c>
      <c r="AC7125" s="316" t="str">
        <f t="shared" si="63"/>
        <v>INSERT INTO UPK.upk_k40.k60_press_buno_link (buno_id, k60_buno_id, created_date, created_tantou_id) VALUES (2223, 2010, GETDATE(), 999);</v>
      </c>
    </row>
    <row r="7126" spans="26:29">
      <c r="Z7126" s="631">
        <v>516</v>
      </c>
      <c r="AA7126" s="631" t="s">
        <v>6113</v>
      </c>
      <c r="AB7126" s="631" t="s">
        <v>6673</v>
      </c>
      <c r="AC7126" s="316" t="str">
        <f t="shared" si="63"/>
        <v>INSERT INTO UPK.upk_k40.k60_press_buno_link (buno_id, k60_buno_id, created_date, created_tantou_id) VALUES (2224, 1625, GETDATE(), 999);</v>
      </c>
    </row>
    <row r="7127" spans="26:29">
      <c r="Z7127" s="631">
        <v>517</v>
      </c>
      <c r="AA7127" s="631" t="s">
        <v>6447</v>
      </c>
      <c r="AB7127" s="631" t="s">
        <v>6674</v>
      </c>
      <c r="AC7127" s="316" t="str">
        <f t="shared" si="63"/>
        <v>INSERT INTO UPK.upk_k40.k60_press_buno_link (buno_id, k60_buno_id, created_date, created_tantou_id) VALUES (2225, 1959, GETDATE(), 999);</v>
      </c>
    </row>
    <row r="7128" spans="26:29">
      <c r="Z7128" s="631">
        <v>518</v>
      </c>
      <c r="AA7128" s="631" t="s">
        <v>6448</v>
      </c>
      <c r="AB7128" s="631" t="s">
        <v>6675</v>
      </c>
      <c r="AC7128" s="316" t="str">
        <f t="shared" si="63"/>
        <v>INSERT INTO UPK.upk_k40.k60_press_buno_link (buno_id, k60_buno_id, created_date, created_tantou_id) VALUES (2226, 1960, GETDATE(), 999);</v>
      </c>
    </row>
    <row r="7129" spans="26:29">
      <c r="Z7129" s="631">
        <v>519</v>
      </c>
      <c r="AA7129" s="631">
        <v>2544</v>
      </c>
      <c r="AB7129" s="631" t="s">
        <v>6676</v>
      </c>
      <c r="AC7129" s="316" t="str">
        <f t="shared" si="63"/>
        <v>INSERT INTO UPK.upk_k40.k60_press_buno_link (buno_id, k60_buno_id, created_date, created_tantou_id) VALUES (2227, 2544, GETDATE(), 999);</v>
      </c>
    </row>
    <row r="7130" spans="26:29">
      <c r="Z7130" s="631">
        <v>520</v>
      </c>
      <c r="AA7130" s="631">
        <v>2545</v>
      </c>
      <c r="AB7130" s="631" t="s">
        <v>6677</v>
      </c>
      <c r="AC7130" s="316" t="str">
        <f t="shared" si="63"/>
        <v>INSERT INTO UPK.upk_k40.k60_press_buno_link (buno_id, k60_buno_id, created_date, created_tantou_id) VALUES (2228, 2545, GETDATE(), 999);</v>
      </c>
    </row>
    <row r="7131" spans="26:29">
      <c r="Z7131" s="631">
        <v>521</v>
      </c>
      <c r="AA7131" s="631" t="s">
        <v>5898</v>
      </c>
      <c r="AB7131" s="631" t="s">
        <v>6678</v>
      </c>
      <c r="AC7131" s="316" t="str">
        <f t="shared" si="63"/>
        <v>INSERT INTO UPK.upk_k40.k60_press_buno_link (buno_id, k60_buno_id, created_date, created_tantou_id) VALUES (2229, 1409, GETDATE(), 999);</v>
      </c>
    </row>
    <row r="7132" spans="26:29">
      <c r="Z7132" s="631">
        <v>522</v>
      </c>
      <c r="AA7132" s="631" t="s">
        <v>6205</v>
      </c>
      <c r="AB7132" s="631" t="s">
        <v>6679</v>
      </c>
      <c r="AC7132" s="316" t="str">
        <f t="shared" si="63"/>
        <v>INSERT INTO UPK.upk_k40.k60_press_buno_link (buno_id, k60_buno_id, created_date, created_tantou_id) VALUES (2230, 1717, GETDATE(), 999);</v>
      </c>
    </row>
    <row r="7133" spans="26:29">
      <c r="Z7133" s="631">
        <v>523</v>
      </c>
      <c r="AA7133" s="631" t="s">
        <v>6206</v>
      </c>
      <c r="AB7133" s="631" t="s">
        <v>6680</v>
      </c>
      <c r="AC7133" s="316" t="str">
        <f t="shared" si="63"/>
        <v>INSERT INTO UPK.upk_k40.k60_press_buno_link (buno_id, k60_buno_id, created_date, created_tantou_id) VALUES (2231, 1718, GETDATE(), 999);</v>
      </c>
    </row>
    <row r="7134" spans="26:29">
      <c r="Z7134" s="631">
        <v>524</v>
      </c>
      <c r="AA7134" s="631" t="s">
        <v>6207</v>
      </c>
      <c r="AB7134" s="631" t="s">
        <v>6681</v>
      </c>
      <c r="AC7134" s="316" t="str">
        <f t="shared" si="63"/>
        <v>INSERT INTO UPK.upk_k40.k60_press_buno_link (buno_id, k60_buno_id, created_date, created_tantou_id) VALUES (2232, 1719, GETDATE(), 999);</v>
      </c>
    </row>
    <row r="7135" spans="26:29">
      <c r="Z7135" s="631">
        <v>525</v>
      </c>
      <c r="AA7135" s="631" t="s">
        <v>6488</v>
      </c>
      <c r="AB7135" s="631" t="s">
        <v>6682</v>
      </c>
      <c r="AC7135" s="316" t="str">
        <f t="shared" si="63"/>
        <v>INSERT INTO UPK.upk_k40.k60_press_buno_link (buno_id, k60_buno_id, created_date, created_tantou_id) VALUES (2233, 2011, GETDATE(), 999);</v>
      </c>
    </row>
    <row r="7136" spans="26:29">
      <c r="Z7136" s="631">
        <v>526</v>
      </c>
      <c r="AA7136" s="631" t="s">
        <v>6570</v>
      </c>
      <c r="AB7136" s="631" t="s">
        <v>6683</v>
      </c>
      <c r="AC7136" s="316" t="str">
        <f t="shared" si="63"/>
        <v>INSERT INTO UPK.upk_k40.k60_press_buno_link (buno_id, k60_buno_id, created_date, created_tantou_id) VALUES (2234, 2121, GETDATE(), 999);</v>
      </c>
    </row>
    <row r="7137" spans="26:29">
      <c r="Z7137" s="631">
        <v>527</v>
      </c>
      <c r="AA7137" s="631" t="s">
        <v>6074</v>
      </c>
      <c r="AB7137" s="631" t="s">
        <v>6684</v>
      </c>
      <c r="AC7137" s="316" t="str">
        <f t="shared" si="63"/>
        <v>INSERT INTO UPK.upk_k40.k60_press_buno_link (buno_id, k60_buno_id, created_date, created_tantou_id) VALUES (2235, 1586, GETDATE(), 999);</v>
      </c>
    </row>
    <row r="7138" spans="26:29">
      <c r="Z7138" s="631">
        <v>528</v>
      </c>
      <c r="AA7138" s="631" t="s">
        <v>6703</v>
      </c>
      <c r="AB7138" s="631" t="s">
        <v>6685</v>
      </c>
      <c r="AC7138" s="316" t="str">
        <f t="shared" si="63"/>
        <v>INSERT INTO UPK.upk_k40.k60_press_buno_link (buno_id, k60_buno_id, created_date, created_tantou_id) VALUES (2236, 2254, GETDATE(), 999);</v>
      </c>
    </row>
    <row r="7139" spans="26:29">
      <c r="Z7139" s="631">
        <v>529</v>
      </c>
      <c r="AA7139" s="631" t="s">
        <v>6154</v>
      </c>
      <c r="AB7139" s="631" t="s">
        <v>6686</v>
      </c>
      <c r="AC7139" s="316" t="str">
        <f t="shared" si="63"/>
        <v>INSERT INTO UPK.upk_k40.k60_press_buno_link (buno_id, k60_buno_id, created_date, created_tantou_id) VALUES (2237, 1666, GETDATE(), 999);</v>
      </c>
    </row>
    <row r="7140" spans="26:29">
      <c r="Z7140" s="631">
        <v>530</v>
      </c>
      <c r="AA7140" s="631" t="s">
        <v>6661</v>
      </c>
      <c r="AB7140" s="631" t="s">
        <v>6687</v>
      </c>
      <c r="AC7140" s="316" t="str">
        <f t="shared" si="63"/>
        <v>INSERT INTO UPK.upk_k40.k60_press_buno_link (buno_id, k60_buno_id, created_date, created_tantou_id) VALUES (2238, 2212, GETDATE(), 999);</v>
      </c>
    </row>
    <row r="7141" spans="26:29">
      <c r="Z7141" s="631">
        <v>531</v>
      </c>
      <c r="AA7141" s="631" t="s">
        <v>6914</v>
      </c>
      <c r="AB7141" s="631" t="s">
        <v>6688</v>
      </c>
      <c r="AC7141" s="316" t="str">
        <f t="shared" si="63"/>
        <v>INSERT INTO UPK.upk_k40.k60_press_buno_link (buno_id, k60_buno_id, created_date, created_tantou_id) VALUES (2239, 2465, GETDATE(), 999);</v>
      </c>
    </row>
    <row r="7142" spans="26:29">
      <c r="Z7142" s="631">
        <v>532</v>
      </c>
      <c r="AA7142" s="631" t="s">
        <v>6914</v>
      </c>
      <c r="AB7142" s="631" t="s">
        <v>6689</v>
      </c>
      <c r="AC7142" s="316" t="str">
        <f t="shared" si="63"/>
        <v>INSERT INTO UPK.upk_k40.k60_press_buno_link (buno_id, k60_buno_id, created_date, created_tantou_id) VALUES (2240, 2465, GETDATE(), 999);</v>
      </c>
    </row>
    <row r="7143" spans="26:29">
      <c r="Z7143" s="631">
        <v>533</v>
      </c>
      <c r="AA7143" s="631" t="s">
        <v>6449</v>
      </c>
      <c r="AB7143" s="631" t="s">
        <v>6690</v>
      </c>
      <c r="AC7143" s="316" t="str">
        <f t="shared" si="63"/>
        <v>INSERT INTO UPK.upk_k40.k60_press_buno_link (buno_id, k60_buno_id, created_date, created_tantou_id) VALUES (2241, 1961, GETDATE(), 999);</v>
      </c>
    </row>
    <row r="7144" spans="26:29">
      <c r="Z7144" s="631">
        <v>534</v>
      </c>
      <c r="AA7144" s="631" t="s">
        <v>6449</v>
      </c>
      <c r="AB7144" s="631" t="s">
        <v>6691</v>
      </c>
      <c r="AC7144" s="316" t="str">
        <f t="shared" si="63"/>
        <v>INSERT INTO UPK.upk_k40.k60_press_buno_link (buno_id, k60_buno_id, created_date, created_tantou_id) VALUES (2242, 1961, GETDATE(), 999);</v>
      </c>
    </row>
    <row r="7145" spans="26:29">
      <c r="Z7145" s="631">
        <v>535</v>
      </c>
      <c r="AA7145" s="631" t="s">
        <v>6617</v>
      </c>
      <c r="AB7145" s="631" t="s">
        <v>6692</v>
      </c>
      <c r="AC7145" s="316" t="str">
        <f t="shared" si="63"/>
        <v>INSERT INTO UPK.upk_k40.k60_press_buno_link (buno_id, k60_buno_id, created_date, created_tantou_id) VALUES (2243, 2168, GETDATE(), 999);</v>
      </c>
    </row>
    <row r="7146" spans="26:29">
      <c r="Z7146" s="631">
        <v>536</v>
      </c>
      <c r="AA7146" s="631" t="s">
        <v>6617</v>
      </c>
      <c r="AB7146" s="631" t="s">
        <v>6693</v>
      </c>
      <c r="AC7146" s="316" t="str">
        <f t="shared" si="63"/>
        <v>INSERT INTO UPK.upk_k40.k60_press_buno_link (buno_id, k60_buno_id, created_date, created_tantou_id) VALUES (2244, 2168, GETDATE(), 999);</v>
      </c>
    </row>
    <row r="7147" spans="26:29">
      <c r="Z7147" s="631">
        <v>537</v>
      </c>
      <c r="AA7147" s="631" t="s">
        <v>6936</v>
      </c>
      <c r="AB7147" s="631" t="s">
        <v>6694</v>
      </c>
      <c r="AC7147" s="316" t="str">
        <f t="shared" si="63"/>
        <v>INSERT INTO UPK.upk_k40.k60_press_buno_link (buno_id, k60_buno_id, created_date, created_tantou_id) VALUES (2245, 2487, GETDATE(), 999);</v>
      </c>
    </row>
    <row r="7148" spans="26:29">
      <c r="Z7148" s="631">
        <v>538</v>
      </c>
      <c r="AA7148" s="631" t="s">
        <v>6936</v>
      </c>
      <c r="AB7148" s="631" t="s">
        <v>6695</v>
      </c>
      <c r="AC7148" s="316" t="str">
        <f t="shared" si="63"/>
        <v>INSERT INTO UPK.upk_k40.k60_press_buno_link (buno_id, k60_buno_id, created_date, created_tantou_id) VALUES (2246, 2487, GETDATE(), 999);</v>
      </c>
    </row>
    <row r="7149" spans="26:29">
      <c r="Z7149" s="631">
        <v>539</v>
      </c>
      <c r="AA7149" s="631" t="s">
        <v>6075</v>
      </c>
      <c r="AB7149" s="631" t="s">
        <v>6696</v>
      </c>
      <c r="AC7149" s="316" t="str">
        <f t="shared" si="63"/>
        <v>INSERT INTO UPK.upk_k40.k60_press_buno_link (buno_id, k60_buno_id, created_date, created_tantou_id) VALUES (2247, 1587, GETDATE(), 999);</v>
      </c>
    </row>
    <row r="7150" spans="26:29">
      <c r="Z7150" s="631">
        <v>540</v>
      </c>
      <c r="AA7150" s="631" t="s">
        <v>6704</v>
      </c>
      <c r="AB7150" s="631" t="s">
        <v>6697</v>
      </c>
      <c r="AC7150" s="316" t="str">
        <f t="shared" si="63"/>
        <v>INSERT INTO UPK.upk_k40.k60_press_buno_link (buno_id, k60_buno_id, created_date, created_tantou_id) VALUES (2248, 2255, GETDATE(), 999);</v>
      </c>
    </row>
    <row r="7151" spans="26:29">
      <c r="Z7151" s="631">
        <v>541</v>
      </c>
      <c r="AA7151" s="631" t="s">
        <v>6155</v>
      </c>
      <c r="AB7151" s="631" t="s">
        <v>6698</v>
      </c>
      <c r="AC7151" s="316" t="str">
        <f t="shared" si="63"/>
        <v>INSERT INTO UPK.upk_k40.k60_press_buno_link (buno_id, k60_buno_id, created_date, created_tantou_id) VALUES (2249, 1667, GETDATE(), 999);</v>
      </c>
    </row>
    <row r="7152" spans="26:29">
      <c r="Z7152" s="631">
        <v>542</v>
      </c>
      <c r="AA7152" s="631" t="s">
        <v>6020</v>
      </c>
      <c r="AB7152" s="631" t="s">
        <v>6699</v>
      </c>
      <c r="AC7152" s="316" t="str">
        <f t="shared" si="63"/>
        <v>INSERT INTO UPK.upk_k40.k60_press_buno_link (buno_id, k60_buno_id, created_date, created_tantou_id) VALUES (2250, 1532, GETDATE(), 999);</v>
      </c>
    </row>
    <row r="7153" spans="26:29">
      <c r="Z7153" s="631">
        <v>543</v>
      </c>
      <c r="AA7153" s="631" t="s">
        <v>6227</v>
      </c>
      <c r="AB7153" s="631" t="s">
        <v>6700</v>
      </c>
      <c r="AC7153" s="316" t="str">
        <f t="shared" si="63"/>
        <v>INSERT INTO UPK.upk_k40.k60_press_buno_link (buno_id, k60_buno_id, created_date, created_tantou_id) VALUES (2251, 1739, GETDATE(), 999);</v>
      </c>
    </row>
    <row r="7154" spans="26:29">
      <c r="Z7154" s="631">
        <v>544</v>
      </c>
      <c r="AA7154" s="631" t="s">
        <v>6227</v>
      </c>
      <c r="AB7154" s="631" t="s">
        <v>6701</v>
      </c>
      <c r="AC7154" s="316" t="str">
        <f t="shared" si="63"/>
        <v>INSERT INTO UPK.upk_k40.k60_press_buno_link (buno_id, k60_buno_id, created_date, created_tantou_id) VALUES (2252, 1739, GETDATE(), 999);</v>
      </c>
    </row>
    <row r="7155" spans="26:29">
      <c r="Z7155" s="631">
        <v>545</v>
      </c>
      <c r="AA7155" s="631" t="s">
        <v>5996</v>
      </c>
      <c r="AB7155" s="631" t="s">
        <v>6702</v>
      </c>
      <c r="AC7155" s="316" t="str">
        <f t="shared" si="63"/>
        <v>INSERT INTO UPK.upk_k40.k60_press_buno_link (buno_id, k60_buno_id, created_date, created_tantou_id) VALUES (2253, 1508, GETDATE(), 999);</v>
      </c>
    </row>
    <row r="7156" spans="26:29">
      <c r="Z7156" s="631">
        <v>546</v>
      </c>
      <c r="AA7156" s="631" t="s">
        <v>5997</v>
      </c>
      <c r="AB7156" s="631" t="s">
        <v>6703</v>
      </c>
      <c r="AC7156" s="316" t="str">
        <f t="shared" si="63"/>
        <v>INSERT INTO UPK.upk_k40.k60_press_buno_link (buno_id, k60_buno_id, created_date, created_tantou_id) VALUES (2254, 1509, GETDATE(), 999);</v>
      </c>
    </row>
    <row r="7157" spans="26:29">
      <c r="Z7157" s="631">
        <v>547</v>
      </c>
      <c r="AA7157" s="631" t="s">
        <v>6021</v>
      </c>
      <c r="AB7157" s="631" t="s">
        <v>6704</v>
      </c>
      <c r="AC7157" s="316" t="str">
        <f t="shared" si="63"/>
        <v>INSERT INTO UPK.upk_k40.k60_press_buno_link (buno_id, k60_buno_id, created_date, created_tantou_id) VALUES (2255, 1533, GETDATE(), 999);</v>
      </c>
    </row>
    <row r="7158" spans="26:29">
      <c r="Z7158" s="631">
        <v>548</v>
      </c>
      <c r="AA7158" s="631" t="s">
        <v>6037</v>
      </c>
      <c r="AB7158" s="631" t="s">
        <v>6705</v>
      </c>
      <c r="AC7158" s="316" t="str">
        <f t="shared" si="63"/>
        <v>INSERT INTO UPK.upk_k40.k60_press_buno_link (buno_id, k60_buno_id, created_date, created_tantou_id) VALUES (2256, 1549, GETDATE(), 999);</v>
      </c>
    </row>
    <row r="7159" spans="26:29">
      <c r="Z7159" s="631">
        <v>549</v>
      </c>
      <c r="AA7159" s="631" t="s">
        <v>6037</v>
      </c>
      <c r="AB7159" s="631" t="s">
        <v>6706</v>
      </c>
      <c r="AC7159" s="316" t="str">
        <f t="shared" si="63"/>
        <v>INSERT INTO UPK.upk_k40.k60_press_buno_link (buno_id, k60_buno_id, created_date, created_tantou_id) VALUES (2257, 1549, GETDATE(), 999);</v>
      </c>
    </row>
    <row r="7160" spans="26:29">
      <c r="Z7160" s="631">
        <v>550</v>
      </c>
      <c r="AA7160" s="631" t="s">
        <v>6114</v>
      </c>
      <c r="AB7160" s="631" t="s">
        <v>6707</v>
      </c>
      <c r="AC7160" s="316" t="str">
        <f t="shared" si="63"/>
        <v>INSERT INTO UPK.upk_k40.k60_press_buno_link (buno_id, k60_buno_id, created_date, created_tantou_id) VALUES (2258, 1626, GETDATE(), 999);</v>
      </c>
    </row>
    <row r="7161" spans="26:29">
      <c r="Z7161" s="631">
        <v>551</v>
      </c>
      <c r="AA7161" s="631" t="s">
        <v>6246</v>
      </c>
      <c r="AB7161" s="631" t="s">
        <v>6708</v>
      </c>
      <c r="AC7161" s="316" t="str">
        <f t="shared" si="63"/>
        <v>INSERT INTO UPK.upk_k40.k60_press_buno_link (buno_id, k60_buno_id, created_date, created_tantou_id) VALUES (2259, 1758, GETDATE(), 999);</v>
      </c>
    </row>
    <row r="7162" spans="26:29">
      <c r="Z7162" s="631">
        <v>552</v>
      </c>
      <c r="AA7162" s="631" t="s">
        <v>6247</v>
      </c>
      <c r="AB7162" s="631" t="s">
        <v>6709</v>
      </c>
      <c r="AC7162" s="316" t="str">
        <f t="shared" si="63"/>
        <v>INSERT INTO UPK.upk_k40.k60_press_buno_link (buno_id, k60_buno_id, created_date, created_tantou_id) VALUES (2260, 1759, GETDATE(), 999);</v>
      </c>
    </row>
    <row r="7163" spans="26:29">
      <c r="Z7163" s="631">
        <v>553</v>
      </c>
      <c r="AA7163" s="631" t="s">
        <v>6249</v>
      </c>
      <c r="AB7163" s="631" t="s">
        <v>6710</v>
      </c>
      <c r="AC7163" s="316" t="str">
        <f t="shared" si="63"/>
        <v>INSERT INTO UPK.upk_k40.k60_press_buno_link (buno_id, k60_buno_id, created_date, created_tantou_id) VALUES (2261, 1761, GETDATE(), 999);</v>
      </c>
    </row>
    <row r="7164" spans="26:29">
      <c r="Z7164" s="631">
        <v>554</v>
      </c>
      <c r="AA7164" s="631" t="s">
        <v>6248</v>
      </c>
      <c r="AB7164" s="631" t="s">
        <v>6711</v>
      </c>
      <c r="AC7164" s="316" t="str">
        <f t="shared" si="63"/>
        <v>INSERT INTO UPK.upk_k40.k60_press_buno_link (buno_id, k60_buno_id, created_date, created_tantou_id) VALUES (2262, 1760, GETDATE(), 999);</v>
      </c>
    </row>
    <row r="7165" spans="26:29">
      <c r="Z7165" s="631">
        <v>555</v>
      </c>
      <c r="AA7165" s="631" t="s">
        <v>6250</v>
      </c>
      <c r="AB7165" s="631" t="s">
        <v>6712</v>
      </c>
      <c r="AC7165" s="316" t="str">
        <f t="shared" si="63"/>
        <v>INSERT INTO UPK.upk_k40.k60_press_buno_link (buno_id, k60_buno_id, created_date, created_tantou_id) VALUES (2263, 1762, GETDATE(), 999);</v>
      </c>
    </row>
    <row r="7166" spans="26:29">
      <c r="Z7166" s="631">
        <v>556</v>
      </c>
      <c r="AA7166" s="631" t="s">
        <v>6022</v>
      </c>
      <c r="AB7166" s="631" t="s">
        <v>6713</v>
      </c>
      <c r="AC7166" s="316" t="str">
        <f t="shared" si="63"/>
        <v>INSERT INTO UPK.upk_k40.k60_press_buno_link (buno_id, k60_buno_id, created_date, created_tantou_id) VALUES (2264, 1534, GETDATE(), 999);</v>
      </c>
    </row>
    <row r="7167" spans="26:29">
      <c r="Z7167" s="631">
        <v>557</v>
      </c>
      <c r="AA7167" s="631" t="s">
        <v>6023</v>
      </c>
      <c r="AB7167" s="631" t="s">
        <v>6714</v>
      </c>
      <c r="AC7167" s="316" t="str">
        <f t="shared" si="63"/>
        <v>INSERT INTO UPK.upk_k40.k60_press_buno_link (buno_id, k60_buno_id, created_date, created_tantou_id) VALUES (2265, 1535, GETDATE(), 999);</v>
      </c>
    </row>
    <row r="7168" spans="26:29">
      <c r="Z7168" s="631">
        <v>558</v>
      </c>
      <c r="AA7168" s="631" t="s">
        <v>6055</v>
      </c>
      <c r="AB7168" s="631" t="s">
        <v>6715</v>
      </c>
      <c r="AC7168" s="316" t="str">
        <f t="shared" si="63"/>
        <v>INSERT INTO UPK.upk_k40.k60_press_buno_link (buno_id, k60_buno_id, created_date, created_tantou_id) VALUES (2266, 1567, GETDATE(), 999);</v>
      </c>
    </row>
    <row r="7169" spans="26:29">
      <c r="Z7169" s="631">
        <v>559</v>
      </c>
      <c r="AA7169" s="631" t="s">
        <v>6056</v>
      </c>
      <c r="AB7169" s="631" t="s">
        <v>6716</v>
      </c>
      <c r="AC7169" s="316" t="str">
        <f t="shared" si="63"/>
        <v>INSERT INTO UPK.upk_k40.k60_press_buno_link (buno_id, k60_buno_id, created_date, created_tantou_id) VALUES (2267, 1568, GETDATE(), 999);</v>
      </c>
    </row>
    <row r="7170" spans="26:29">
      <c r="Z7170" s="631">
        <v>560</v>
      </c>
      <c r="AA7170" s="631" t="s">
        <v>6156</v>
      </c>
      <c r="AB7170" s="631" t="s">
        <v>6717</v>
      </c>
      <c r="AC7170" s="316" t="str">
        <f t="shared" si="63"/>
        <v>INSERT INTO UPK.upk_k40.k60_press_buno_link (buno_id, k60_buno_id, created_date, created_tantou_id) VALUES (2268, 1668, GETDATE(), 999);</v>
      </c>
    </row>
    <row r="7171" spans="26:29">
      <c r="Z7171" s="631">
        <v>561</v>
      </c>
      <c r="AA7171" s="631" t="s">
        <v>6156</v>
      </c>
      <c r="AB7171" s="631" t="s">
        <v>6718</v>
      </c>
      <c r="AC7171" s="316" t="str">
        <f t="shared" si="63"/>
        <v>INSERT INTO UPK.upk_k40.k60_press_buno_link (buno_id, k60_buno_id, created_date, created_tantou_id) VALUES (2269, 1668, GETDATE(), 999);</v>
      </c>
    </row>
    <row r="7172" spans="26:29">
      <c r="Z7172" s="631">
        <v>562</v>
      </c>
      <c r="AA7172" s="631" t="s">
        <v>6537</v>
      </c>
      <c r="AB7172" s="631" t="s">
        <v>6719</v>
      </c>
      <c r="AC7172" s="316" t="str">
        <f t="shared" si="63"/>
        <v>INSERT INTO UPK.upk_k40.k60_press_buno_link (buno_id, k60_buno_id, created_date, created_tantou_id) VALUES (2270, 2088, GETDATE(), 999);</v>
      </c>
    </row>
    <row r="7173" spans="26:29">
      <c r="Z7173" s="631">
        <v>563</v>
      </c>
      <c r="AA7173" s="631" t="s">
        <v>6539</v>
      </c>
      <c r="AB7173" s="631" t="s">
        <v>6720</v>
      </c>
      <c r="AC7173" s="316" t="str">
        <f t="shared" si="63"/>
        <v>INSERT INTO UPK.upk_k40.k60_press_buno_link (buno_id, k60_buno_id, created_date, created_tantou_id) VALUES (2271, 2090, GETDATE(), 999);</v>
      </c>
    </row>
    <row r="7174" spans="26:29">
      <c r="Z7174" s="631">
        <v>564</v>
      </c>
      <c r="AA7174" s="631" t="s">
        <v>6731</v>
      </c>
      <c r="AB7174" s="631" t="s">
        <v>6721</v>
      </c>
      <c r="AC7174" s="316" t="str">
        <f t="shared" si="63"/>
        <v>INSERT INTO UPK.upk_k40.k60_press_buno_link (buno_id, k60_buno_id, created_date, created_tantou_id) VALUES (2272, 2282, GETDATE(), 999);</v>
      </c>
    </row>
    <row r="7175" spans="26:29">
      <c r="Z7175" s="631">
        <v>565</v>
      </c>
      <c r="AA7175" s="631" t="s">
        <v>6251</v>
      </c>
      <c r="AB7175" s="631" t="s">
        <v>6722</v>
      </c>
      <c r="AC7175" s="316" t="str">
        <f t="shared" si="63"/>
        <v>INSERT INTO UPK.upk_k40.k60_press_buno_link (buno_id, k60_buno_id, created_date, created_tantou_id) VALUES (2273, 1763, GETDATE(), 999);</v>
      </c>
    </row>
    <row r="7176" spans="26:29">
      <c r="Z7176" s="631">
        <v>566</v>
      </c>
      <c r="AA7176" s="631" t="s">
        <v>6057</v>
      </c>
      <c r="AB7176" s="631" t="s">
        <v>6723</v>
      </c>
      <c r="AC7176" s="316" t="str">
        <f t="shared" si="63"/>
        <v>INSERT INTO UPK.upk_k40.k60_press_buno_link (buno_id, k60_buno_id, created_date, created_tantou_id) VALUES (2274, 1569, GETDATE(), 999);</v>
      </c>
    </row>
    <row r="7177" spans="26:29">
      <c r="Z7177" s="631">
        <v>567</v>
      </c>
      <c r="AA7177" s="631" t="s">
        <v>6084</v>
      </c>
      <c r="AB7177" s="631" t="s">
        <v>6724</v>
      </c>
      <c r="AC7177" s="316" t="str">
        <f t="shared" si="63"/>
        <v>INSERT INTO UPK.upk_k40.k60_press_buno_link (buno_id, k60_buno_id, created_date, created_tantou_id) VALUES (2275, 1596, GETDATE(), 999);</v>
      </c>
    </row>
    <row r="7178" spans="26:29">
      <c r="Z7178" s="631">
        <v>568</v>
      </c>
      <c r="AA7178" s="631" t="s">
        <v>6538</v>
      </c>
      <c r="AB7178" s="631" t="s">
        <v>6725</v>
      </c>
      <c r="AC7178" s="316" t="str">
        <f t="shared" si="63"/>
        <v>INSERT INTO UPK.upk_k40.k60_press_buno_link (buno_id, k60_buno_id, created_date, created_tantou_id) VALUES (2276, 2089, GETDATE(), 999);</v>
      </c>
    </row>
    <row r="7179" spans="26:29">
      <c r="Z7179" s="631">
        <v>569</v>
      </c>
      <c r="AA7179" s="631" t="s">
        <v>6540</v>
      </c>
      <c r="AB7179" s="631" t="s">
        <v>6726</v>
      </c>
      <c r="AC7179" s="316" t="str">
        <f t="shared" si="63"/>
        <v>INSERT INTO UPK.upk_k40.k60_press_buno_link (buno_id, k60_buno_id, created_date, created_tantou_id) VALUES (2277, 2091, GETDATE(), 999);</v>
      </c>
    </row>
    <row r="7180" spans="26:29">
      <c r="Z7180" s="631">
        <v>570</v>
      </c>
      <c r="AA7180" s="631" t="s">
        <v>6797</v>
      </c>
      <c r="AB7180" s="631" t="s">
        <v>6727</v>
      </c>
      <c r="AC7180" s="316" t="str">
        <f t="shared" si="63"/>
        <v>INSERT INTO UPK.upk_k40.k60_press_buno_link (buno_id, k60_buno_id, created_date, created_tantou_id) VALUES (2278, 2348, GETDATE(), 999);</v>
      </c>
    </row>
    <row r="7181" spans="26:29">
      <c r="Z7181" s="631">
        <v>571</v>
      </c>
      <c r="AA7181" s="631" t="s">
        <v>6938</v>
      </c>
      <c r="AB7181" s="631" t="s">
        <v>6728</v>
      </c>
      <c r="AC7181" s="316" t="str">
        <f t="shared" si="63"/>
        <v>INSERT INTO UPK.upk_k40.k60_press_buno_link (buno_id, k60_buno_id, created_date, created_tantou_id) VALUES (2279, 2489, GETDATE(), 999);</v>
      </c>
    </row>
    <row r="7182" spans="26:29">
      <c r="Z7182" s="631">
        <v>572</v>
      </c>
      <c r="AA7182" s="631" t="s">
        <v>6655</v>
      </c>
      <c r="AB7182" s="631" t="s">
        <v>6729</v>
      </c>
      <c r="AC7182" s="316" t="str">
        <f t="shared" si="63"/>
        <v>INSERT INTO UPK.upk_k40.k60_press_buno_link (buno_id, k60_buno_id, created_date, created_tantou_id) VALUES (2280, 2206, GETDATE(), 999);</v>
      </c>
    </row>
    <row r="7183" spans="26:29">
      <c r="Z7183" s="631">
        <v>573</v>
      </c>
      <c r="AA7183" s="631" t="s">
        <v>6656</v>
      </c>
      <c r="AB7183" s="631" t="s">
        <v>6730</v>
      </c>
      <c r="AC7183" s="316" t="str">
        <f t="shared" si="63"/>
        <v>INSERT INTO UPK.upk_k40.k60_press_buno_link (buno_id, k60_buno_id, created_date, created_tantou_id) VALUES (2281, 2207, GETDATE(), 999);</v>
      </c>
    </row>
    <row r="7184" spans="26:29">
      <c r="Z7184" s="631">
        <v>574</v>
      </c>
      <c r="AA7184" s="631" t="s">
        <v>6208</v>
      </c>
      <c r="AB7184" s="631" t="s">
        <v>6731</v>
      </c>
      <c r="AC7184" s="316" t="str">
        <f t="shared" si="63"/>
        <v>INSERT INTO UPK.upk_k40.k60_press_buno_link (buno_id, k60_buno_id, created_date, created_tantou_id) VALUES (2282, 1720, GETDATE(), 999);</v>
      </c>
    </row>
    <row r="7185" spans="26:29">
      <c r="Z7185" s="631">
        <v>575</v>
      </c>
      <c r="AA7185" s="631" t="s">
        <v>6194</v>
      </c>
      <c r="AB7185" s="631" t="s">
        <v>6732</v>
      </c>
      <c r="AC7185" s="316" t="str">
        <f t="shared" si="63"/>
        <v>INSERT INTO UPK.upk_k40.k60_press_buno_link (buno_id, k60_buno_id, created_date, created_tantou_id) VALUES (2283, 1706, GETDATE(), 999);</v>
      </c>
    </row>
    <row r="7186" spans="26:29">
      <c r="Z7186" s="631">
        <v>576</v>
      </c>
      <c r="AA7186" s="631" t="s">
        <v>6194</v>
      </c>
      <c r="AB7186" s="631" t="s">
        <v>6733</v>
      </c>
      <c r="AC7186" s="316" t="str">
        <f t="shared" si="63"/>
        <v>INSERT INTO UPK.upk_k40.k60_press_buno_link (buno_id, k60_buno_id, created_date, created_tantou_id) VALUES (2284, 1706, GETDATE(), 999);</v>
      </c>
    </row>
    <row r="7187" spans="26:29">
      <c r="Z7187" s="631">
        <v>577</v>
      </c>
      <c r="AA7187" s="631" t="s">
        <v>6534</v>
      </c>
      <c r="AB7187" s="631" t="s">
        <v>6734</v>
      </c>
      <c r="AC7187" s="316" t="str">
        <f t="shared" ref="AC7187:AC7250" si="64">AC$6609&amp;AB7187&amp;", "&amp;AA7187&amp;", GETDATE(), 999);"</f>
        <v>INSERT INTO UPK.upk_k40.k60_press_buno_link (buno_id, k60_buno_id, created_date, created_tantou_id) VALUES (2285, 2085, GETDATE(), 999);</v>
      </c>
    </row>
    <row r="7188" spans="26:29">
      <c r="Z7188" s="631">
        <v>578</v>
      </c>
      <c r="AA7188" s="631" t="s">
        <v>6534</v>
      </c>
      <c r="AB7188" s="631" t="s">
        <v>6735</v>
      </c>
      <c r="AC7188" s="316" t="str">
        <f t="shared" si="64"/>
        <v>INSERT INTO UPK.upk_k40.k60_press_buno_link (buno_id, k60_buno_id, created_date, created_tantou_id) VALUES (2286, 2085, GETDATE(), 999);</v>
      </c>
    </row>
    <row r="7189" spans="26:29">
      <c r="Z7189" s="631">
        <v>579</v>
      </c>
      <c r="AA7189" s="631" t="s">
        <v>6535</v>
      </c>
      <c r="AB7189" s="631" t="s">
        <v>6736</v>
      </c>
      <c r="AC7189" s="316" t="str">
        <f t="shared" si="64"/>
        <v>INSERT INTO UPK.upk_k40.k60_press_buno_link (buno_id, k60_buno_id, created_date, created_tantou_id) VALUES (2287, 2086, GETDATE(), 999);</v>
      </c>
    </row>
    <row r="7190" spans="26:29">
      <c r="Z7190" s="631">
        <v>580</v>
      </c>
      <c r="AA7190" s="631" t="s">
        <v>6535</v>
      </c>
      <c r="AB7190" s="631" t="s">
        <v>6737</v>
      </c>
      <c r="AC7190" s="316" t="str">
        <f t="shared" si="64"/>
        <v>INSERT INTO UPK.upk_k40.k60_press_buno_link (buno_id, k60_buno_id, created_date, created_tantou_id) VALUES (2288, 2086, GETDATE(), 999);</v>
      </c>
    </row>
    <row r="7191" spans="26:29">
      <c r="Z7191" s="631">
        <v>581</v>
      </c>
      <c r="AA7191" s="631" t="s">
        <v>6536</v>
      </c>
      <c r="AB7191" s="631" t="s">
        <v>6738</v>
      </c>
      <c r="AC7191" s="316" t="str">
        <f t="shared" si="64"/>
        <v>INSERT INTO UPK.upk_k40.k60_press_buno_link (buno_id, k60_buno_id, created_date, created_tantou_id) VALUES (2289, 2087, GETDATE(), 999);</v>
      </c>
    </row>
    <row r="7192" spans="26:29">
      <c r="Z7192" s="631">
        <v>582</v>
      </c>
      <c r="AA7192" s="631" t="s">
        <v>6536</v>
      </c>
      <c r="AB7192" s="631" t="s">
        <v>6739</v>
      </c>
      <c r="AC7192" s="316" t="str">
        <f t="shared" si="64"/>
        <v>INSERT INTO UPK.upk_k40.k60_press_buno_link (buno_id, k60_buno_id, created_date, created_tantou_id) VALUES (2290, 2087, GETDATE(), 999);</v>
      </c>
    </row>
    <row r="7193" spans="26:29">
      <c r="Z7193" s="631">
        <v>583</v>
      </c>
      <c r="AA7193" s="631" t="s">
        <v>6085</v>
      </c>
      <c r="AB7193" s="631" t="s">
        <v>6740</v>
      </c>
      <c r="AC7193" s="316" t="str">
        <f t="shared" si="64"/>
        <v>INSERT INTO UPK.upk_k40.k60_press_buno_link (buno_id, k60_buno_id, created_date, created_tantou_id) VALUES (2291, 1597, GETDATE(), 999);</v>
      </c>
    </row>
    <row r="7194" spans="26:29">
      <c r="Z7194" s="631">
        <v>584</v>
      </c>
      <c r="AA7194" s="631" t="s">
        <v>6209</v>
      </c>
      <c r="AB7194" s="631" t="s">
        <v>6741</v>
      </c>
      <c r="AC7194" s="316" t="str">
        <f t="shared" si="64"/>
        <v>INSERT INTO UPK.upk_k40.k60_press_buno_link (buno_id, k60_buno_id, created_date, created_tantou_id) VALUES (2292, 1721, GETDATE(), 999);</v>
      </c>
    </row>
    <row r="7195" spans="26:29">
      <c r="Z7195" s="631">
        <v>585</v>
      </c>
      <c r="AA7195" s="631" t="s">
        <v>6210</v>
      </c>
      <c r="AB7195" s="631" t="s">
        <v>6742</v>
      </c>
      <c r="AC7195" s="316" t="str">
        <f t="shared" si="64"/>
        <v>INSERT INTO UPK.upk_k40.k60_press_buno_link (buno_id, k60_buno_id, created_date, created_tantou_id) VALUES (2293, 1722, GETDATE(), 999);</v>
      </c>
    </row>
    <row r="7196" spans="26:29">
      <c r="Z7196" s="631">
        <v>586</v>
      </c>
      <c r="AA7196" s="631" t="s">
        <v>6211</v>
      </c>
      <c r="AB7196" s="631" t="s">
        <v>6743</v>
      </c>
      <c r="AC7196" s="316" t="str">
        <f t="shared" si="64"/>
        <v>INSERT INTO UPK.upk_k40.k60_press_buno_link (buno_id, k60_buno_id, created_date, created_tantou_id) VALUES (2294, 1723, GETDATE(), 999);</v>
      </c>
    </row>
    <row r="7197" spans="26:29">
      <c r="Z7197" s="631">
        <v>587</v>
      </c>
      <c r="AA7197" s="631" t="s">
        <v>6212</v>
      </c>
      <c r="AB7197" s="631" t="s">
        <v>6744</v>
      </c>
      <c r="AC7197" s="316" t="str">
        <f t="shared" si="64"/>
        <v>INSERT INTO UPK.upk_k40.k60_press_buno_link (buno_id, k60_buno_id, created_date, created_tantou_id) VALUES (2295, 1724, GETDATE(), 999);</v>
      </c>
    </row>
    <row r="7198" spans="26:29">
      <c r="Z7198" s="631">
        <v>588</v>
      </c>
      <c r="AA7198" s="631" t="s">
        <v>6213</v>
      </c>
      <c r="AB7198" s="631" t="s">
        <v>6745</v>
      </c>
      <c r="AC7198" s="316" t="str">
        <f t="shared" si="64"/>
        <v>INSERT INTO UPK.upk_k40.k60_press_buno_link (buno_id, k60_buno_id, created_date, created_tantou_id) VALUES (2296, 1725, GETDATE(), 999);</v>
      </c>
    </row>
    <row r="7199" spans="26:29">
      <c r="Z7199" s="631">
        <v>589</v>
      </c>
      <c r="AA7199" s="631" t="s">
        <v>6541</v>
      </c>
      <c r="AB7199" s="631" t="s">
        <v>6746</v>
      </c>
      <c r="AC7199" s="316" t="str">
        <f t="shared" si="64"/>
        <v>INSERT INTO UPK.upk_k40.k60_press_buno_link (buno_id, k60_buno_id, created_date, created_tantou_id) VALUES (2297, 2092, GETDATE(), 999);</v>
      </c>
    </row>
    <row r="7200" spans="26:29">
      <c r="Z7200" s="631">
        <v>590</v>
      </c>
      <c r="AA7200" s="631" t="s">
        <v>6874</v>
      </c>
      <c r="AB7200" s="631" t="s">
        <v>6747</v>
      </c>
      <c r="AC7200" s="316" t="str">
        <f t="shared" si="64"/>
        <v>INSERT INTO UPK.upk_k40.k60_press_buno_link (buno_id, k60_buno_id, created_date, created_tantou_id) VALUES (2298, 2425, GETDATE(), 999);</v>
      </c>
    </row>
    <row r="7201" spans="26:29">
      <c r="Z7201" s="631">
        <v>591</v>
      </c>
      <c r="AA7201" s="631" t="s">
        <v>6875</v>
      </c>
      <c r="AB7201" s="631" t="s">
        <v>6748</v>
      </c>
      <c r="AC7201" s="316" t="str">
        <f t="shared" si="64"/>
        <v>INSERT INTO UPK.upk_k40.k60_press_buno_link (buno_id, k60_buno_id, created_date, created_tantou_id) VALUES (2299, 2426, GETDATE(), 999);</v>
      </c>
    </row>
    <row r="7202" spans="26:29">
      <c r="Z7202" s="631">
        <v>592</v>
      </c>
      <c r="AA7202" s="631" t="s">
        <v>5969</v>
      </c>
      <c r="AB7202" s="631" t="s">
        <v>6749</v>
      </c>
      <c r="AC7202" s="316" t="str">
        <f t="shared" si="64"/>
        <v>INSERT INTO UPK.upk_k40.k60_press_buno_link (buno_id, k60_buno_id, created_date, created_tantou_id) VALUES (2300, 1480, GETDATE(), 999);</v>
      </c>
    </row>
    <row r="7203" spans="26:29">
      <c r="Z7203" s="631">
        <v>593</v>
      </c>
      <c r="AA7203" s="631" t="s">
        <v>5787</v>
      </c>
      <c r="AB7203" s="631" t="s">
        <v>6750</v>
      </c>
      <c r="AC7203" s="316" t="str">
        <f t="shared" si="64"/>
        <v>INSERT INTO UPK.upk_k40.k60_press_buno_link (buno_id, k60_buno_id, created_date, created_tantou_id) VALUES (2301, 1298, GETDATE(), 999);</v>
      </c>
    </row>
    <row r="7204" spans="26:29">
      <c r="Z7204" s="631">
        <v>594</v>
      </c>
      <c r="AA7204" s="631" t="s">
        <v>6637</v>
      </c>
      <c r="AB7204" s="631" t="s">
        <v>6751</v>
      </c>
      <c r="AC7204" s="316" t="str">
        <f t="shared" si="64"/>
        <v>INSERT INTO UPK.upk_k40.k60_press_buno_link (buno_id, k60_buno_id, created_date, created_tantou_id) VALUES (2302, 2188, GETDATE(), 999);</v>
      </c>
    </row>
    <row r="7205" spans="26:29">
      <c r="Z7205" s="631">
        <v>595</v>
      </c>
      <c r="AA7205" s="631" t="s">
        <v>6638</v>
      </c>
      <c r="AB7205" s="631" t="s">
        <v>6752</v>
      </c>
      <c r="AC7205" s="316" t="str">
        <f t="shared" si="64"/>
        <v>INSERT INTO UPK.upk_k40.k60_press_buno_link (buno_id, k60_buno_id, created_date, created_tantou_id) VALUES (2303, 2189, GETDATE(), 999);</v>
      </c>
    </row>
    <row r="7206" spans="26:29">
      <c r="Z7206" s="631">
        <v>596</v>
      </c>
      <c r="AA7206" s="631" t="s">
        <v>5788</v>
      </c>
      <c r="AB7206" s="631" t="s">
        <v>6753</v>
      </c>
      <c r="AC7206" s="316" t="str">
        <f t="shared" si="64"/>
        <v>INSERT INTO UPK.upk_k40.k60_press_buno_link (buno_id, k60_buno_id, created_date, created_tantou_id) VALUES (2304, 1299, GETDATE(), 999);</v>
      </c>
    </row>
    <row r="7207" spans="26:29">
      <c r="Z7207" s="631">
        <v>597</v>
      </c>
      <c r="AA7207" s="631" t="s">
        <v>5789</v>
      </c>
      <c r="AB7207" s="631" t="s">
        <v>6754</v>
      </c>
      <c r="AC7207" s="316" t="str">
        <f t="shared" si="64"/>
        <v>INSERT INTO UPK.upk_k40.k60_press_buno_link (buno_id, k60_buno_id, created_date, created_tantou_id) VALUES (2305, 1300, GETDATE(), 999);</v>
      </c>
    </row>
    <row r="7208" spans="26:29">
      <c r="Z7208" s="631">
        <v>598</v>
      </c>
      <c r="AA7208" s="631" t="s">
        <v>5934</v>
      </c>
      <c r="AB7208" s="631" t="s">
        <v>6755</v>
      </c>
      <c r="AC7208" s="316" t="str">
        <f t="shared" si="64"/>
        <v>INSERT INTO UPK.upk_k40.k60_press_buno_link (buno_id, k60_buno_id, created_date, created_tantou_id) VALUES (2306, 1445, GETDATE(), 999);</v>
      </c>
    </row>
    <row r="7209" spans="26:29">
      <c r="Z7209" s="631">
        <v>599</v>
      </c>
      <c r="AA7209" s="631" t="s">
        <v>5934</v>
      </c>
      <c r="AB7209" s="631" t="s">
        <v>6756</v>
      </c>
      <c r="AC7209" s="316" t="str">
        <f t="shared" si="64"/>
        <v>INSERT INTO UPK.upk_k40.k60_press_buno_link (buno_id, k60_buno_id, created_date, created_tantou_id) VALUES (2307, 1445, GETDATE(), 999);</v>
      </c>
    </row>
    <row r="7210" spans="26:29">
      <c r="Z7210" s="631">
        <v>600</v>
      </c>
      <c r="AA7210" s="631" t="s">
        <v>5935</v>
      </c>
      <c r="AB7210" s="631" t="s">
        <v>6757</v>
      </c>
      <c r="AC7210" s="316" t="str">
        <f t="shared" si="64"/>
        <v>INSERT INTO UPK.upk_k40.k60_press_buno_link (buno_id, k60_buno_id, created_date, created_tantou_id) VALUES (2308, 1446, GETDATE(), 999);</v>
      </c>
    </row>
    <row r="7211" spans="26:29">
      <c r="Z7211" s="631">
        <v>601</v>
      </c>
      <c r="AA7211" s="631" t="s">
        <v>5935</v>
      </c>
      <c r="AB7211" s="631" t="s">
        <v>6758</v>
      </c>
      <c r="AC7211" s="316" t="str">
        <f t="shared" si="64"/>
        <v>INSERT INTO UPK.upk_k40.k60_press_buno_link (buno_id, k60_buno_id, created_date, created_tantou_id) VALUES (2309, 1446, GETDATE(), 999);</v>
      </c>
    </row>
    <row r="7212" spans="26:29">
      <c r="Z7212" s="631">
        <v>602</v>
      </c>
      <c r="AA7212" s="631" t="s">
        <v>5936</v>
      </c>
      <c r="AB7212" s="631" t="s">
        <v>6759</v>
      </c>
      <c r="AC7212" s="316" t="str">
        <f t="shared" si="64"/>
        <v>INSERT INTO UPK.upk_k40.k60_press_buno_link (buno_id, k60_buno_id, created_date, created_tantou_id) VALUES (2310, 1447, GETDATE(), 999);</v>
      </c>
    </row>
    <row r="7213" spans="26:29">
      <c r="Z7213" s="631">
        <v>603</v>
      </c>
      <c r="AA7213" s="631" t="s">
        <v>5936</v>
      </c>
      <c r="AB7213" s="631" t="s">
        <v>6760</v>
      </c>
      <c r="AC7213" s="316" t="str">
        <f t="shared" si="64"/>
        <v>INSERT INTO UPK.upk_k40.k60_press_buno_link (buno_id, k60_buno_id, created_date, created_tantou_id) VALUES (2311, 1447, GETDATE(), 999);</v>
      </c>
    </row>
    <row r="7214" spans="26:29">
      <c r="Z7214" s="631">
        <v>604</v>
      </c>
      <c r="AA7214" s="631" t="s">
        <v>5952</v>
      </c>
      <c r="AB7214" s="631" t="s">
        <v>6761</v>
      </c>
      <c r="AC7214" s="316" t="str">
        <f t="shared" si="64"/>
        <v>INSERT INTO UPK.upk_k40.k60_press_buno_link (buno_id, k60_buno_id, created_date, created_tantou_id) VALUES (2312, 1463, GETDATE(), 999);</v>
      </c>
    </row>
    <row r="7215" spans="26:29">
      <c r="Z7215" s="631">
        <v>605</v>
      </c>
      <c r="AA7215" s="631" t="s">
        <v>5952</v>
      </c>
      <c r="AB7215" s="631" t="s">
        <v>6762</v>
      </c>
      <c r="AC7215" s="316" t="str">
        <f t="shared" si="64"/>
        <v>INSERT INTO UPK.upk_k40.k60_press_buno_link (buno_id, k60_buno_id, created_date, created_tantou_id) VALUES (2313, 1463, GETDATE(), 999);</v>
      </c>
    </row>
    <row r="7216" spans="26:29">
      <c r="Z7216" s="631">
        <v>606</v>
      </c>
      <c r="AA7216" s="631" t="s">
        <v>5953</v>
      </c>
      <c r="AB7216" s="631" t="s">
        <v>6763</v>
      </c>
      <c r="AC7216" s="316" t="str">
        <f t="shared" si="64"/>
        <v>INSERT INTO UPK.upk_k40.k60_press_buno_link (buno_id, k60_buno_id, created_date, created_tantou_id) VALUES (2314, 1464, GETDATE(), 999);</v>
      </c>
    </row>
    <row r="7217" spans="26:29">
      <c r="Z7217" s="631">
        <v>607</v>
      </c>
      <c r="AA7217" s="631" t="s">
        <v>5953</v>
      </c>
      <c r="AB7217" s="631" t="s">
        <v>6764</v>
      </c>
      <c r="AC7217" s="316" t="str">
        <f t="shared" si="64"/>
        <v>INSERT INTO UPK.upk_k40.k60_press_buno_link (buno_id, k60_buno_id, created_date, created_tantou_id) VALUES (2315, 1464, GETDATE(), 999);</v>
      </c>
    </row>
    <row r="7218" spans="26:29">
      <c r="Z7218" s="631">
        <v>608</v>
      </c>
      <c r="AA7218" s="631" t="s">
        <v>6876</v>
      </c>
      <c r="AB7218" s="631" t="s">
        <v>6765</v>
      </c>
      <c r="AC7218" s="316" t="str">
        <f t="shared" si="64"/>
        <v>INSERT INTO UPK.upk_k40.k60_press_buno_link (buno_id, k60_buno_id, created_date, created_tantou_id) VALUES (2316, 2427, GETDATE(), 999);</v>
      </c>
    </row>
    <row r="7219" spans="26:29">
      <c r="Z7219" s="631">
        <v>609</v>
      </c>
      <c r="AA7219" s="631" t="s">
        <v>6877</v>
      </c>
      <c r="AB7219" s="631" t="s">
        <v>6766</v>
      </c>
      <c r="AC7219" s="316" t="str">
        <f t="shared" si="64"/>
        <v>INSERT INTO UPK.upk_k40.k60_press_buno_link (buno_id, k60_buno_id, created_date, created_tantou_id) VALUES (2317, 2428, GETDATE(), 999);</v>
      </c>
    </row>
    <row r="7220" spans="26:29">
      <c r="Z7220" s="631">
        <v>610</v>
      </c>
      <c r="AA7220" s="631" t="s">
        <v>6157</v>
      </c>
      <c r="AB7220" s="631" t="s">
        <v>6767</v>
      </c>
      <c r="AC7220" s="316" t="str">
        <f t="shared" si="64"/>
        <v>INSERT INTO UPK.upk_k40.k60_press_buno_link (buno_id, k60_buno_id, created_date, created_tantou_id) VALUES (2318, 1669, GETDATE(), 999);</v>
      </c>
    </row>
    <row r="7221" spans="26:29">
      <c r="Z7221" s="631">
        <v>611</v>
      </c>
      <c r="AA7221" s="631" t="s">
        <v>6158</v>
      </c>
      <c r="AB7221" s="631" t="s">
        <v>6768</v>
      </c>
      <c r="AC7221" s="316" t="str">
        <f t="shared" si="64"/>
        <v>INSERT INTO UPK.upk_k40.k60_press_buno_link (buno_id, k60_buno_id, created_date, created_tantou_id) VALUES (2319, 1670, GETDATE(), 999);</v>
      </c>
    </row>
    <row r="7222" spans="26:29">
      <c r="Z7222" s="631">
        <v>612</v>
      </c>
      <c r="AA7222" s="631" t="s">
        <v>6159</v>
      </c>
      <c r="AB7222" s="631" t="s">
        <v>6769</v>
      </c>
      <c r="AC7222" s="316" t="str">
        <f t="shared" si="64"/>
        <v>INSERT INTO UPK.upk_k40.k60_press_buno_link (buno_id, k60_buno_id, created_date, created_tantou_id) VALUES (2320, 1671, GETDATE(), 999);</v>
      </c>
    </row>
    <row r="7223" spans="26:29">
      <c r="Z7223" s="631">
        <v>613</v>
      </c>
      <c r="AA7223" s="631" t="s">
        <v>6610</v>
      </c>
      <c r="AB7223" s="631" t="s">
        <v>6770</v>
      </c>
      <c r="AC7223" s="316" t="str">
        <f t="shared" si="64"/>
        <v>INSERT INTO UPK.upk_k40.k60_press_buno_link (buno_id, k60_buno_id, created_date, created_tantou_id) VALUES (2321, 2161, GETDATE(), 999);</v>
      </c>
    </row>
    <row r="7224" spans="26:29">
      <c r="Z7224" s="631">
        <v>614</v>
      </c>
      <c r="AA7224" s="631" t="s">
        <v>6878</v>
      </c>
      <c r="AB7224" s="631" t="s">
        <v>6771</v>
      </c>
      <c r="AC7224" s="316" t="str">
        <f t="shared" si="64"/>
        <v>INSERT INTO UPK.upk_k40.k60_press_buno_link (buno_id, k60_buno_id, created_date, created_tantou_id) VALUES (2322, 2429, GETDATE(), 999);</v>
      </c>
    </row>
    <row r="7225" spans="26:29">
      <c r="Z7225" s="631">
        <v>615</v>
      </c>
      <c r="AA7225" s="631" t="s">
        <v>6878</v>
      </c>
      <c r="AB7225" s="631" t="s">
        <v>6772</v>
      </c>
      <c r="AC7225" s="316" t="str">
        <f t="shared" si="64"/>
        <v>INSERT INTO UPK.upk_k40.k60_press_buno_link (buno_id, k60_buno_id, created_date, created_tantou_id) VALUES (2323, 2429, GETDATE(), 999);</v>
      </c>
    </row>
    <row r="7226" spans="26:29">
      <c r="Z7226" s="631">
        <v>616</v>
      </c>
      <c r="AA7226" s="631" t="s">
        <v>6329</v>
      </c>
      <c r="AB7226" s="631" t="s">
        <v>6773</v>
      </c>
      <c r="AC7226" s="316" t="str">
        <f t="shared" si="64"/>
        <v>INSERT INTO UPK.upk_k40.k60_press_buno_link (buno_id, k60_buno_id, created_date, created_tantou_id) VALUES (2324, 1841, GETDATE(), 999);</v>
      </c>
    </row>
    <row r="7227" spans="26:29">
      <c r="Z7227" s="631">
        <v>617</v>
      </c>
      <c r="AA7227" s="631" t="s">
        <v>6732</v>
      </c>
      <c r="AB7227" s="631" t="s">
        <v>6774</v>
      </c>
      <c r="AC7227" s="316" t="str">
        <f t="shared" si="64"/>
        <v>INSERT INTO UPK.upk_k40.k60_press_buno_link (buno_id, k60_buno_id, created_date, created_tantou_id) VALUES (2325, 2283, GETDATE(), 999);</v>
      </c>
    </row>
    <row r="7228" spans="26:29">
      <c r="Z7228" s="631">
        <v>618</v>
      </c>
      <c r="AA7228" s="631" t="s">
        <v>6865</v>
      </c>
      <c r="AB7228" s="631" t="s">
        <v>6775</v>
      </c>
      <c r="AC7228" s="316" t="str">
        <f t="shared" si="64"/>
        <v>INSERT INTO UPK.upk_k40.k60_press_buno_link (buno_id, k60_buno_id, created_date, created_tantou_id) VALUES (2326, 2416, GETDATE(), 999);</v>
      </c>
    </row>
    <row r="7229" spans="26:29">
      <c r="Z7229" s="631">
        <v>619</v>
      </c>
      <c r="AA7229" s="631" t="s">
        <v>6086</v>
      </c>
      <c r="AB7229" s="631" t="s">
        <v>6776</v>
      </c>
      <c r="AC7229" s="316" t="str">
        <f t="shared" si="64"/>
        <v>INSERT INTO UPK.upk_k40.k60_press_buno_link (buno_id, k60_buno_id, created_date, created_tantou_id) VALUES (2327, 1598, GETDATE(), 999);</v>
      </c>
    </row>
    <row r="7230" spans="26:29">
      <c r="Z7230" s="631">
        <v>620</v>
      </c>
      <c r="AA7230" s="631" t="s">
        <v>6281</v>
      </c>
      <c r="AB7230" s="631" t="s">
        <v>6777</v>
      </c>
      <c r="AC7230" s="316" t="str">
        <f t="shared" si="64"/>
        <v>INSERT INTO UPK.upk_k40.k60_press_buno_link (buno_id, k60_buno_id, created_date, created_tantou_id) VALUES (2328, 1793, GETDATE(), 999);</v>
      </c>
    </row>
    <row r="7231" spans="26:29">
      <c r="Z7231" s="631">
        <v>621</v>
      </c>
      <c r="AA7231" s="631" t="s">
        <v>6281</v>
      </c>
      <c r="AB7231" s="631" t="s">
        <v>6778</v>
      </c>
      <c r="AC7231" s="316" t="str">
        <f t="shared" si="64"/>
        <v>INSERT INTO UPK.upk_k40.k60_press_buno_link (buno_id, k60_buno_id, created_date, created_tantou_id) VALUES (2329, 1793, GETDATE(), 999);</v>
      </c>
    </row>
    <row r="7232" spans="26:29">
      <c r="Z7232" s="631">
        <v>622</v>
      </c>
      <c r="AA7232" s="631" t="s">
        <v>6160</v>
      </c>
      <c r="AB7232" s="631" t="s">
        <v>6779</v>
      </c>
      <c r="AC7232" s="316" t="str">
        <f t="shared" si="64"/>
        <v>INSERT INTO UPK.upk_k40.k60_press_buno_link (buno_id, k60_buno_id, created_date, created_tantou_id) VALUES (2330, 1672, GETDATE(), 999);</v>
      </c>
    </row>
    <row r="7233" spans="26:29">
      <c r="Z7233" s="631">
        <v>623</v>
      </c>
      <c r="AA7233" s="631" t="s">
        <v>186</v>
      </c>
      <c r="AB7233" s="631" t="s">
        <v>6780</v>
      </c>
      <c r="AC7233" s="316" t="str">
        <f t="shared" si="64"/>
        <v>INSERT INTO UPK.upk_k40.k60_press_buno_link (buno_id, k60_buno_id, created_date, created_tantou_id) VALUES (2331, 2001, GETDATE(), 999);</v>
      </c>
    </row>
    <row r="7234" spans="26:29">
      <c r="Z7234" s="631">
        <v>624</v>
      </c>
      <c r="AA7234" s="631" t="s">
        <v>210</v>
      </c>
      <c r="AB7234" s="631" t="s">
        <v>6781</v>
      </c>
      <c r="AC7234" s="316" t="str">
        <f t="shared" si="64"/>
        <v>INSERT INTO UPK.upk_k40.k60_press_buno_link (buno_id, k60_buno_id, created_date, created_tantou_id) VALUES (2332, 2002, GETDATE(), 999);</v>
      </c>
    </row>
    <row r="7235" spans="26:29">
      <c r="Z7235" s="631">
        <v>625</v>
      </c>
      <c r="AA7235" s="631" t="s">
        <v>6906</v>
      </c>
      <c r="AB7235" s="631" t="s">
        <v>6782</v>
      </c>
      <c r="AC7235" s="316" t="str">
        <f t="shared" si="64"/>
        <v>INSERT INTO UPK.upk_k40.k60_press_buno_link (buno_id, k60_buno_id, created_date, created_tantou_id) VALUES (2333, 2457, GETDATE(), 999);</v>
      </c>
    </row>
    <row r="7236" spans="26:29">
      <c r="Z7236" s="631">
        <v>626</v>
      </c>
      <c r="AA7236" s="631" t="s">
        <v>6907</v>
      </c>
      <c r="AB7236" s="631" t="s">
        <v>6783</v>
      </c>
      <c r="AC7236" s="316" t="str">
        <f t="shared" si="64"/>
        <v>INSERT INTO UPK.upk_k40.k60_press_buno_link (buno_id, k60_buno_id, created_date, created_tantou_id) VALUES (2334, 2458, GETDATE(), 999);</v>
      </c>
    </row>
    <row r="7237" spans="26:29">
      <c r="Z7237" s="631">
        <v>627</v>
      </c>
      <c r="AA7237" s="631" t="s">
        <v>6908</v>
      </c>
      <c r="AB7237" s="631" t="s">
        <v>6784</v>
      </c>
      <c r="AC7237" s="316" t="str">
        <f t="shared" si="64"/>
        <v>INSERT INTO UPK.upk_k40.k60_press_buno_link (buno_id, k60_buno_id, created_date, created_tantou_id) VALUES (2335, 2459, GETDATE(), 999);</v>
      </c>
    </row>
    <row r="7238" spans="26:29">
      <c r="Z7238" s="631">
        <v>628</v>
      </c>
      <c r="AA7238" s="631" t="s">
        <v>6901</v>
      </c>
      <c r="AB7238" s="631" t="s">
        <v>6785</v>
      </c>
      <c r="AC7238" s="316" t="str">
        <f t="shared" si="64"/>
        <v>INSERT INTO UPK.upk_k40.k60_press_buno_link (buno_id, k60_buno_id, created_date, created_tantou_id) VALUES (2336, 2452, GETDATE(), 999);</v>
      </c>
    </row>
    <row r="7239" spans="26:29">
      <c r="Z7239" s="631">
        <v>629</v>
      </c>
      <c r="AA7239" s="631" t="s">
        <v>6551</v>
      </c>
      <c r="AB7239" s="631" t="s">
        <v>6786</v>
      </c>
      <c r="AC7239" s="316" t="str">
        <f t="shared" si="64"/>
        <v>INSERT INTO UPK.upk_k40.k60_press_buno_link (buno_id, k60_buno_id, created_date, created_tantou_id) VALUES (2337, 2102, GETDATE(), 999);</v>
      </c>
    </row>
    <row r="7240" spans="26:29">
      <c r="Z7240" s="631">
        <v>630</v>
      </c>
      <c r="AA7240" s="631" t="s">
        <v>6551</v>
      </c>
      <c r="AB7240" s="631" t="s">
        <v>6787</v>
      </c>
      <c r="AC7240" s="316" t="str">
        <f t="shared" si="64"/>
        <v>INSERT INTO UPK.upk_k40.k60_press_buno_link (buno_id, k60_buno_id, created_date, created_tantou_id) VALUES (2338, 2102, GETDATE(), 999);</v>
      </c>
    </row>
    <row r="7241" spans="26:29">
      <c r="Z7241" s="631">
        <v>631</v>
      </c>
      <c r="AA7241" s="631" t="s">
        <v>6550</v>
      </c>
      <c r="AB7241" s="631" t="s">
        <v>6788</v>
      </c>
      <c r="AC7241" s="316" t="str">
        <f t="shared" si="64"/>
        <v>INSERT INTO UPK.upk_k40.k60_press_buno_link (buno_id, k60_buno_id, created_date, created_tantou_id) VALUES (2339, 2101, GETDATE(), 999);</v>
      </c>
    </row>
    <row r="7242" spans="26:29">
      <c r="Z7242" s="631">
        <v>632</v>
      </c>
      <c r="AA7242" s="631" t="s">
        <v>6550</v>
      </c>
      <c r="AB7242" s="631" t="s">
        <v>6789</v>
      </c>
      <c r="AC7242" s="316" t="str">
        <f t="shared" si="64"/>
        <v>INSERT INTO UPK.upk_k40.k60_press_buno_link (buno_id, k60_buno_id, created_date, created_tantou_id) VALUES (2340, 2101, GETDATE(), 999);</v>
      </c>
    </row>
    <row r="7243" spans="26:29">
      <c r="Z7243" s="631">
        <v>633</v>
      </c>
      <c r="AA7243" s="631" t="s">
        <v>6902</v>
      </c>
      <c r="AB7243" s="631" t="s">
        <v>6790</v>
      </c>
      <c r="AC7243" s="316" t="str">
        <f t="shared" si="64"/>
        <v>INSERT INTO UPK.upk_k40.k60_press_buno_link (buno_id, k60_buno_id, created_date, created_tantou_id) VALUES (2341, 2453, GETDATE(), 999);</v>
      </c>
    </row>
    <row r="7244" spans="26:29">
      <c r="Z7244" s="631">
        <v>634</v>
      </c>
      <c r="AA7244" s="631" t="s">
        <v>6356</v>
      </c>
      <c r="AB7244" s="631" t="s">
        <v>6791</v>
      </c>
      <c r="AC7244" s="316" t="str">
        <f t="shared" si="64"/>
        <v>INSERT INTO UPK.upk_k40.k60_press_buno_link (buno_id, k60_buno_id, created_date, created_tantou_id) VALUES (2342, 1868, GETDATE(), 999);</v>
      </c>
    </row>
    <row r="7245" spans="26:29">
      <c r="Z7245" s="631">
        <v>635</v>
      </c>
      <c r="AA7245" s="631" t="s">
        <v>6161</v>
      </c>
      <c r="AB7245" s="631" t="s">
        <v>6792</v>
      </c>
      <c r="AC7245" s="316" t="str">
        <f t="shared" si="64"/>
        <v>INSERT INTO UPK.upk_k40.k60_press_buno_link (buno_id, k60_buno_id, created_date, created_tantou_id) VALUES (2343, 1673, GETDATE(), 999);</v>
      </c>
    </row>
    <row r="7246" spans="26:29">
      <c r="Z7246" s="631">
        <v>636</v>
      </c>
      <c r="AA7246" s="631" t="s">
        <v>6161</v>
      </c>
      <c r="AB7246" s="631" t="s">
        <v>6793</v>
      </c>
      <c r="AC7246" s="316" t="str">
        <f t="shared" si="64"/>
        <v>INSERT INTO UPK.upk_k40.k60_press_buno_link (buno_id, k60_buno_id, created_date, created_tantou_id) VALUES (2344, 1673, GETDATE(), 999);</v>
      </c>
    </row>
    <row r="7247" spans="26:29">
      <c r="Z7247" s="631">
        <v>637</v>
      </c>
      <c r="AA7247" s="631" t="s">
        <v>6162</v>
      </c>
      <c r="AB7247" s="631" t="s">
        <v>6794</v>
      </c>
      <c r="AC7247" s="316" t="str">
        <f t="shared" si="64"/>
        <v>INSERT INTO UPK.upk_k40.k60_press_buno_link (buno_id, k60_buno_id, created_date, created_tantou_id) VALUES (2345, 1674, GETDATE(), 999);</v>
      </c>
    </row>
    <row r="7248" spans="26:29">
      <c r="Z7248" s="631">
        <v>638</v>
      </c>
      <c r="AA7248" s="631" t="s">
        <v>6162</v>
      </c>
      <c r="AB7248" s="631" t="s">
        <v>6795</v>
      </c>
      <c r="AC7248" s="316" t="str">
        <f t="shared" si="64"/>
        <v>INSERT INTO UPK.upk_k40.k60_press_buno_link (buno_id, k60_buno_id, created_date, created_tantou_id) VALUES (2346, 1674, GETDATE(), 999);</v>
      </c>
    </row>
    <row r="7249" spans="26:29">
      <c r="Z7249" s="631">
        <v>639</v>
      </c>
      <c r="AA7249" s="631" t="s">
        <v>5878</v>
      </c>
      <c r="AB7249" s="631" t="s">
        <v>6796</v>
      </c>
      <c r="AC7249" s="316" t="str">
        <f t="shared" si="64"/>
        <v>INSERT INTO UPK.upk_k40.k60_press_buno_link (buno_id, k60_buno_id, created_date, created_tantou_id) VALUES (2347, 1389, GETDATE(), 999);</v>
      </c>
    </row>
    <row r="7250" spans="26:29">
      <c r="Z7250" s="631">
        <v>640</v>
      </c>
      <c r="AA7250" s="631" t="s">
        <v>5878</v>
      </c>
      <c r="AB7250" s="631" t="s">
        <v>6797</v>
      </c>
      <c r="AC7250" s="316" t="str">
        <f t="shared" si="64"/>
        <v>INSERT INTO UPK.upk_k40.k60_press_buno_link (buno_id, k60_buno_id, created_date, created_tantou_id) VALUES (2348, 1389, GETDATE(), 999);</v>
      </c>
    </row>
    <row r="7251" spans="26:29">
      <c r="Z7251" s="631">
        <v>641</v>
      </c>
      <c r="AA7251" s="631" t="s">
        <v>5879</v>
      </c>
      <c r="AB7251" s="631" t="s">
        <v>6798</v>
      </c>
      <c r="AC7251" s="316" t="str">
        <f t="shared" ref="AC7251:AC7314" si="65">AC$6609&amp;AB7251&amp;", "&amp;AA7251&amp;", GETDATE(), 999);"</f>
        <v>INSERT INTO UPK.upk_k40.k60_press_buno_link (buno_id, k60_buno_id, created_date, created_tantou_id) VALUES (2349, 1390, GETDATE(), 999);</v>
      </c>
    </row>
    <row r="7252" spans="26:29">
      <c r="Z7252" s="631">
        <v>642</v>
      </c>
      <c r="AA7252" s="631" t="s">
        <v>5879</v>
      </c>
      <c r="AB7252" s="631" t="s">
        <v>6799</v>
      </c>
      <c r="AC7252" s="316" t="str">
        <f t="shared" si="65"/>
        <v>INSERT INTO UPK.upk_k40.k60_press_buno_link (buno_id, k60_buno_id, created_date, created_tantou_id) VALUES (2350, 1390, GETDATE(), 999);</v>
      </c>
    </row>
    <row r="7253" spans="26:29">
      <c r="Z7253" s="631">
        <v>643</v>
      </c>
      <c r="AA7253" s="631" t="s">
        <v>5843</v>
      </c>
      <c r="AB7253" s="631" t="s">
        <v>6800</v>
      </c>
      <c r="AC7253" s="316" t="str">
        <f t="shared" si="65"/>
        <v>INSERT INTO UPK.upk_k40.k60_press_buno_link (buno_id, k60_buno_id, created_date, created_tantou_id) VALUES (2351, 1354, GETDATE(), 999);</v>
      </c>
    </row>
    <row r="7254" spans="26:29">
      <c r="Z7254" s="631">
        <v>644</v>
      </c>
      <c r="AA7254" s="631" t="s">
        <v>5844</v>
      </c>
      <c r="AB7254" s="631" t="s">
        <v>6801</v>
      </c>
      <c r="AC7254" s="316" t="str">
        <f t="shared" si="65"/>
        <v>INSERT INTO UPK.upk_k40.k60_press_buno_link (buno_id, k60_buno_id, created_date, created_tantou_id) VALUES (2352, 1355, GETDATE(), 999);</v>
      </c>
    </row>
    <row r="7255" spans="26:29">
      <c r="Z7255" s="631">
        <v>645</v>
      </c>
      <c r="AA7255" s="631" t="s">
        <v>5844</v>
      </c>
      <c r="AB7255" s="631" t="s">
        <v>6802</v>
      </c>
      <c r="AC7255" s="316" t="str">
        <f t="shared" si="65"/>
        <v>INSERT INTO UPK.upk_k40.k60_press_buno_link (buno_id, k60_buno_id, created_date, created_tantou_id) VALUES (2353, 1355, GETDATE(), 999);</v>
      </c>
    </row>
    <row r="7256" spans="26:29">
      <c r="Z7256" s="631">
        <v>646</v>
      </c>
      <c r="AA7256" s="631" t="s">
        <v>215</v>
      </c>
      <c r="AB7256" s="631" t="s">
        <v>6803</v>
      </c>
      <c r="AC7256" s="316" t="str">
        <f t="shared" si="65"/>
        <v>INSERT INTO UPK.upk_k40.k60_press_buno_link (buno_id, k60_buno_id, created_date, created_tantou_id) VALUES (2354, 2003, GETDATE(), 999);</v>
      </c>
    </row>
    <row r="7257" spans="26:29">
      <c r="Z7257" s="631">
        <v>647</v>
      </c>
      <c r="AA7257" s="631" t="s">
        <v>6180</v>
      </c>
      <c r="AB7257" s="631" t="s">
        <v>6804</v>
      </c>
      <c r="AC7257" s="316" t="str">
        <f t="shared" si="65"/>
        <v>INSERT INTO UPK.upk_k40.k60_press_buno_link (buno_id, k60_buno_id, created_date, created_tantou_id) VALUES (2355, 1692, GETDATE(), 999);</v>
      </c>
    </row>
    <row r="7258" spans="26:29">
      <c r="Z7258" s="631">
        <v>648</v>
      </c>
      <c r="AA7258" s="631" t="s">
        <v>6180</v>
      </c>
      <c r="AB7258" s="631" t="s">
        <v>6805</v>
      </c>
      <c r="AC7258" s="316" t="str">
        <f t="shared" si="65"/>
        <v>INSERT INTO UPK.upk_k40.k60_press_buno_link (buno_id, k60_buno_id, created_date, created_tantou_id) VALUES (2356, 1692, GETDATE(), 999);</v>
      </c>
    </row>
    <row r="7259" spans="26:29">
      <c r="Z7259" s="631">
        <v>649</v>
      </c>
      <c r="AA7259" s="631" t="s">
        <v>6181</v>
      </c>
      <c r="AB7259" s="631" t="s">
        <v>6806</v>
      </c>
      <c r="AC7259" s="316" t="str">
        <f t="shared" si="65"/>
        <v>INSERT INTO UPK.upk_k40.k60_press_buno_link (buno_id, k60_buno_id, created_date, created_tantou_id) VALUES (2357, 1693, GETDATE(), 999);</v>
      </c>
    </row>
    <row r="7260" spans="26:29">
      <c r="Z7260" s="631">
        <v>650</v>
      </c>
      <c r="AA7260" s="631" t="s">
        <v>6523</v>
      </c>
      <c r="AB7260" s="631" t="s">
        <v>6807</v>
      </c>
      <c r="AC7260" s="316" t="str">
        <f t="shared" si="65"/>
        <v>INSERT INTO UPK.upk_k40.k60_press_buno_link (buno_id, k60_buno_id, created_date, created_tantou_id) VALUES (2358, 2074, GETDATE(), 999);</v>
      </c>
    </row>
    <row r="7261" spans="26:29">
      <c r="Z7261" s="631">
        <v>651</v>
      </c>
      <c r="AA7261" s="631" t="s">
        <v>6516</v>
      </c>
      <c r="AB7261" s="631" t="s">
        <v>6808</v>
      </c>
      <c r="AC7261" s="316" t="str">
        <f t="shared" si="65"/>
        <v>INSERT INTO UPK.upk_k40.k60_press_buno_link (buno_id, k60_buno_id, created_date, created_tantou_id) VALUES (2359, 2067, GETDATE(), 999);</v>
      </c>
    </row>
    <row r="7262" spans="26:29">
      <c r="Z7262" s="631">
        <v>652</v>
      </c>
      <c r="AA7262" s="631" t="s">
        <v>6517</v>
      </c>
      <c r="AB7262" s="631" t="s">
        <v>6809</v>
      </c>
      <c r="AC7262" s="316" t="str">
        <f t="shared" si="65"/>
        <v>INSERT INTO UPK.upk_k40.k60_press_buno_link (buno_id, k60_buno_id, created_date, created_tantou_id) VALUES (2360, 2068, GETDATE(), 999);</v>
      </c>
    </row>
    <row r="7263" spans="26:29">
      <c r="Z7263" s="631">
        <v>653</v>
      </c>
      <c r="AA7263" s="631" t="s">
        <v>6959</v>
      </c>
      <c r="AB7263" s="631" t="s">
        <v>6810</v>
      </c>
      <c r="AC7263" s="316" t="str">
        <f t="shared" si="65"/>
        <v>INSERT INTO UPK.upk_k40.k60_press_buno_link (buno_id, k60_buno_id, created_date, created_tantou_id) VALUES (2361, 2510, GETDATE(), 999);</v>
      </c>
    </row>
    <row r="7264" spans="26:29">
      <c r="Z7264" s="631">
        <v>654</v>
      </c>
      <c r="AA7264" s="631" t="s">
        <v>6609</v>
      </c>
      <c r="AB7264" s="631" t="s">
        <v>6811</v>
      </c>
      <c r="AC7264" s="316" t="str">
        <f t="shared" si="65"/>
        <v>INSERT INTO UPK.upk_k40.k60_press_buno_link (buno_id, k60_buno_id, created_date, created_tantou_id) VALUES (2362, 2160, GETDATE(), 999);</v>
      </c>
    </row>
    <row r="7265" spans="26:29">
      <c r="Z7265" s="631">
        <v>655</v>
      </c>
      <c r="AA7265" s="631" t="s">
        <v>6524</v>
      </c>
      <c r="AB7265" s="631" t="s">
        <v>6812</v>
      </c>
      <c r="AC7265" s="316" t="str">
        <f t="shared" si="65"/>
        <v>INSERT INTO UPK.upk_k40.k60_press_buno_link (buno_id, k60_buno_id, created_date, created_tantou_id) VALUES (2363, 2075, GETDATE(), 999);</v>
      </c>
    </row>
    <row r="7266" spans="26:29">
      <c r="Z7266" s="631">
        <v>656</v>
      </c>
      <c r="AA7266" s="631" t="s">
        <v>6985</v>
      </c>
      <c r="AB7266" s="631" t="s">
        <v>6813</v>
      </c>
      <c r="AC7266" s="316" t="str">
        <f t="shared" si="65"/>
        <v>INSERT INTO UPK.upk_k40.k60_press_buno_link (buno_id, k60_buno_id, created_date, created_tantou_id) VALUES (2364, 2536, GETDATE(), 999);</v>
      </c>
    </row>
    <row r="7267" spans="26:29">
      <c r="Z7267" s="631">
        <v>657</v>
      </c>
      <c r="AA7267" s="631" t="s">
        <v>6525</v>
      </c>
      <c r="AB7267" s="631" t="s">
        <v>6814</v>
      </c>
      <c r="AC7267" s="316" t="str">
        <f t="shared" si="65"/>
        <v>INSERT INTO UPK.upk_k40.k60_press_buno_link (buno_id, k60_buno_id, created_date, created_tantou_id) VALUES (2365, 2076, GETDATE(), 999);</v>
      </c>
    </row>
    <row r="7268" spans="26:29">
      <c r="Z7268" s="631">
        <v>658</v>
      </c>
      <c r="AA7268" s="631" t="s">
        <v>6518</v>
      </c>
      <c r="AB7268" s="631" t="s">
        <v>6815</v>
      </c>
      <c r="AC7268" s="316" t="str">
        <f t="shared" si="65"/>
        <v>INSERT INTO UPK.upk_k40.k60_press_buno_link (buno_id, k60_buno_id, created_date, created_tantou_id) VALUES (2366, 2069, GETDATE(), 999);</v>
      </c>
    </row>
    <row r="7269" spans="26:29">
      <c r="Z7269" s="631">
        <v>659</v>
      </c>
      <c r="AA7269" s="631" t="s">
        <v>6519</v>
      </c>
      <c r="AB7269" s="631" t="s">
        <v>6816</v>
      </c>
      <c r="AC7269" s="316" t="str">
        <f t="shared" si="65"/>
        <v>INSERT INTO UPK.upk_k40.k60_press_buno_link (buno_id, k60_buno_id, created_date, created_tantou_id) VALUES (2367, 2070, GETDATE(), 999);</v>
      </c>
    </row>
    <row r="7270" spans="26:29">
      <c r="Z7270" s="631">
        <v>660</v>
      </c>
      <c r="AA7270" s="631" t="s">
        <v>6526</v>
      </c>
      <c r="AB7270" s="631" t="s">
        <v>6817</v>
      </c>
      <c r="AC7270" s="316" t="str">
        <f t="shared" si="65"/>
        <v>INSERT INTO UPK.upk_k40.k60_press_buno_link (buno_id, k60_buno_id, created_date, created_tantou_id) VALUES (2368, 2077, GETDATE(), 999);</v>
      </c>
    </row>
    <row r="7271" spans="26:29">
      <c r="Z7271" s="631">
        <v>661</v>
      </c>
      <c r="AA7271" s="631" t="s">
        <v>6680</v>
      </c>
      <c r="AB7271" s="631" t="s">
        <v>6818</v>
      </c>
      <c r="AC7271" s="316" t="str">
        <f t="shared" si="65"/>
        <v>INSERT INTO UPK.upk_k40.k60_press_buno_link (buno_id, k60_buno_id, created_date, created_tantou_id) VALUES (2369, 2231, GETDATE(), 999);</v>
      </c>
    </row>
    <row r="7272" spans="26:29">
      <c r="Z7272" s="631">
        <v>662</v>
      </c>
      <c r="AA7272" s="631" t="s">
        <v>6596</v>
      </c>
      <c r="AB7272" s="631" t="s">
        <v>6819</v>
      </c>
      <c r="AC7272" s="316" t="str">
        <f t="shared" si="65"/>
        <v>INSERT INTO UPK.upk_k40.k60_press_buno_link (buno_id, k60_buno_id, created_date, created_tantou_id) VALUES (2370, 2147, GETDATE(), 999);</v>
      </c>
    </row>
    <row r="7273" spans="26:29">
      <c r="Z7273" s="631">
        <v>663</v>
      </c>
      <c r="AA7273" s="631" t="s">
        <v>6597</v>
      </c>
      <c r="AB7273" s="631" t="s">
        <v>6820</v>
      </c>
      <c r="AC7273" s="316" t="str">
        <f t="shared" si="65"/>
        <v>INSERT INTO UPK.upk_k40.k60_press_buno_link (buno_id, k60_buno_id, created_date, created_tantou_id) VALUES (2371, 2148, GETDATE(), 999);</v>
      </c>
    </row>
    <row r="7274" spans="26:29">
      <c r="Z7274" s="631">
        <v>664</v>
      </c>
      <c r="AA7274" s="631" t="s">
        <v>6598</v>
      </c>
      <c r="AB7274" s="631" t="s">
        <v>6821</v>
      </c>
      <c r="AC7274" s="316" t="str">
        <f t="shared" si="65"/>
        <v>INSERT INTO UPK.upk_k40.k60_press_buno_link (buno_id, k60_buno_id, created_date, created_tantou_id) VALUES (2372, 2149, GETDATE(), 999);</v>
      </c>
    </row>
    <row r="7275" spans="26:29">
      <c r="Z7275" s="631">
        <v>665</v>
      </c>
      <c r="AA7275" s="631" t="s">
        <v>6599</v>
      </c>
      <c r="AB7275" s="631" t="s">
        <v>6822</v>
      </c>
      <c r="AC7275" s="316" t="str">
        <f t="shared" si="65"/>
        <v>INSERT INTO UPK.upk_k40.k60_press_buno_link (buno_id, k60_buno_id, created_date, created_tantou_id) VALUES (2373, 2150, GETDATE(), 999);</v>
      </c>
    </row>
    <row r="7276" spans="26:29">
      <c r="Z7276" s="631">
        <v>666</v>
      </c>
      <c r="AA7276" s="631" t="s">
        <v>6600</v>
      </c>
      <c r="AB7276" s="631" t="s">
        <v>6823</v>
      </c>
      <c r="AC7276" s="316" t="str">
        <f t="shared" si="65"/>
        <v>INSERT INTO UPK.upk_k40.k60_press_buno_link (buno_id, k60_buno_id, created_date, created_tantou_id) VALUES (2374, 2151, GETDATE(), 999);</v>
      </c>
    </row>
    <row r="7277" spans="26:29">
      <c r="Z7277" s="631">
        <v>667</v>
      </c>
      <c r="AA7277" s="631" t="s">
        <v>6601</v>
      </c>
      <c r="AB7277" s="631" t="s">
        <v>6824</v>
      </c>
      <c r="AC7277" s="316" t="str">
        <f t="shared" si="65"/>
        <v>INSERT INTO UPK.upk_k40.k60_press_buno_link (buno_id, k60_buno_id, created_date, created_tantou_id) VALUES (2375, 2152, GETDATE(), 999);</v>
      </c>
    </row>
    <row r="7278" spans="26:29">
      <c r="Z7278" s="631">
        <v>668</v>
      </c>
      <c r="AA7278" s="631" t="s">
        <v>6602</v>
      </c>
      <c r="AB7278" s="631" t="s">
        <v>6825</v>
      </c>
      <c r="AC7278" s="316" t="str">
        <f t="shared" si="65"/>
        <v>INSERT INTO UPK.upk_k40.k60_press_buno_link (buno_id, k60_buno_id, created_date, created_tantou_id) VALUES (2376, 2153, GETDATE(), 999);</v>
      </c>
    </row>
    <row r="7279" spans="26:29">
      <c r="Z7279" s="631">
        <v>669</v>
      </c>
      <c r="AA7279" s="631" t="s">
        <v>5845</v>
      </c>
      <c r="AB7279" s="631" t="s">
        <v>6826</v>
      </c>
      <c r="AC7279" s="316" t="str">
        <f t="shared" si="65"/>
        <v>INSERT INTO UPK.upk_k40.k60_press_buno_link (buno_id, k60_buno_id, created_date, created_tantou_id) VALUES (2377, 1356, GETDATE(), 999);</v>
      </c>
    </row>
    <row r="7280" spans="26:29">
      <c r="Z7280" s="631">
        <v>670</v>
      </c>
      <c r="AA7280" s="631" t="s">
        <v>5845</v>
      </c>
      <c r="AB7280" s="631" t="s">
        <v>6827</v>
      </c>
      <c r="AC7280" s="316" t="str">
        <f t="shared" si="65"/>
        <v>INSERT INTO UPK.upk_k40.k60_press_buno_link (buno_id, k60_buno_id, created_date, created_tantou_id) VALUES (2378, 1356, GETDATE(), 999);</v>
      </c>
    </row>
    <row r="7281" spans="26:29">
      <c r="Z7281" s="631">
        <v>671</v>
      </c>
      <c r="AA7281" s="631" t="s">
        <v>6705</v>
      </c>
      <c r="AB7281" s="631" t="s">
        <v>6828</v>
      </c>
      <c r="AC7281" s="316" t="str">
        <f t="shared" si="65"/>
        <v>INSERT INTO UPK.upk_k40.k60_press_buno_link (buno_id, k60_buno_id, created_date, created_tantou_id) VALUES (2379, 2256, GETDATE(), 999);</v>
      </c>
    </row>
    <row r="7282" spans="26:29">
      <c r="Z7282" s="631">
        <v>672</v>
      </c>
      <c r="AA7282" s="631" t="s">
        <v>6738</v>
      </c>
      <c r="AB7282" s="631" t="s">
        <v>6829</v>
      </c>
      <c r="AC7282" s="316" t="str">
        <f t="shared" si="65"/>
        <v>INSERT INTO UPK.upk_k40.k60_press_buno_link (buno_id, k60_buno_id, created_date, created_tantou_id) VALUES (2380, 2289, GETDATE(), 999);</v>
      </c>
    </row>
    <row r="7283" spans="26:29">
      <c r="Z7283" s="631">
        <v>673</v>
      </c>
      <c r="AA7283" s="631" t="s">
        <v>6411</v>
      </c>
      <c r="AB7283" s="631" t="s">
        <v>6830</v>
      </c>
      <c r="AC7283" s="316" t="str">
        <f t="shared" si="65"/>
        <v>INSERT INTO UPK.upk_k40.k60_press_buno_link (buno_id, k60_buno_id, created_date, created_tantou_id) VALUES (2381, 1923, GETDATE(), 999);</v>
      </c>
    </row>
    <row r="7284" spans="26:29">
      <c r="Z7284" s="631">
        <v>674</v>
      </c>
      <c r="AA7284" s="631" t="s">
        <v>6717</v>
      </c>
      <c r="AB7284" s="631" t="s">
        <v>6831</v>
      </c>
      <c r="AC7284" s="316" t="str">
        <f t="shared" si="65"/>
        <v>INSERT INTO UPK.upk_k40.k60_press_buno_link (buno_id, k60_buno_id, created_date, created_tantou_id) VALUES (2382, 2268, GETDATE(), 999);</v>
      </c>
    </row>
    <row r="7285" spans="26:29">
      <c r="Z7285" s="631">
        <v>675</v>
      </c>
      <c r="AA7285" s="631" t="s">
        <v>6776</v>
      </c>
      <c r="AB7285" s="631" t="s">
        <v>6832</v>
      </c>
      <c r="AC7285" s="316" t="str">
        <f t="shared" si="65"/>
        <v>INSERT INTO UPK.upk_k40.k60_press_buno_link (buno_id, k60_buno_id, created_date, created_tantou_id) VALUES (2383, 2327, GETDATE(), 999);</v>
      </c>
    </row>
    <row r="7286" spans="26:29">
      <c r="Z7286" s="631">
        <v>676</v>
      </c>
      <c r="AA7286" s="631" t="s">
        <v>6423</v>
      </c>
      <c r="AB7286" s="631" t="s">
        <v>6833</v>
      </c>
      <c r="AC7286" s="316" t="str">
        <f t="shared" si="65"/>
        <v>INSERT INTO UPK.upk_k40.k60_press_buno_link (buno_id, k60_buno_id, created_date, created_tantou_id) VALUES (2384, 1935, GETDATE(), 999);</v>
      </c>
    </row>
    <row r="7287" spans="26:29">
      <c r="Z7287" s="631">
        <v>677</v>
      </c>
      <c r="AA7287" s="631" t="s">
        <v>5899</v>
      </c>
      <c r="AB7287" s="631" t="s">
        <v>6834</v>
      </c>
      <c r="AC7287" s="316" t="str">
        <f t="shared" si="65"/>
        <v>INSERT INTO UPK.upk_k40.k60_press_buno_link (buno_id, k60_buno_id, created_date, created_tantou_id) VALUES (2385, 1410, GETDATE(), 999);</v>
      </c>
    </row>
    <row r="7288" spans="26:29">
      <c r="Z7288" s="631">
        <v>678</v>
      </c>
      <c r="AA7288" s="631" t="s">
        <v>5901</v>
      </c>
      <c r="AB7288" s="631" t="s">
        <v>6835</v>
      </c>
      <c r="AC7288" s="316" t="str">
        <f t="shared" si="65"/>
        <v>INSERT INTO UPK.upk_k40.k60_press_buno_link (buno_id, k60_buno_id, created_date, created_tantou_id) VALUES (2386, 1412, GETDATE(), 999);</v>
      </c>
    </row>
    <row r="7289" spans="26:29">
      <c r="Z7289" s="631">
        <v>679</v>
      </c>
      <c r="AA7289" s="631" t="s">
        <v>6788</v>
      </c>
      <c r="AB7289" s="631" t="s">
        <v>6836</v>
      </c>
      <c r="AC7289" s="316" t="str">
        <f t="shared" si="65"/>
        <v>INSERT INTO UPK.upk_k40.k60_press_buno_link (buno_id, k60_buno_id, created_date, created_tantou_id) VALUES (2387, 2339, GETDATE(), 999);</v>
      </c>
    </row>
    <row r="7290" spans="26:29">
      <c r="Z7290" s="631">
        <v>680</v>
      </c>
      <c r="AA7290" s="631" t="s">
        <v>6400</v>
      </c>
      <c r="AB7290" s="631" t="s">
        <v>6837</v>
      </c>
      <c r="AC7290" s="316" t="str">
        <f t="shared" si="65"/>
        <v>INSERT INTO UPK.upk_k40.k60_press_buno_link (buno_id, k60_buno_id, created_date, created_tantou_id) VALUES (2388, 1912, GETDATE(), 999);</v>
      </c>
    </row>
    <row r="7291" spans="26:29">
      <c r="Z7291" s="631">
        <v>681</v>
      </c>
      <c r="AA7291" s="631" t="s">
        <v>6904</v>
      </c>
      <c r="AB7291" s="631" t="s">
        <v>6838</v>
      </c>
      <c r="AC7291" s="316" t="str">
        <f t="shared" si="65"/>
        <v>INSERT INTO UPK.upk_k40.k60_press_buno_link (buno_id, k60_buno_id, created_date, created_tantou_id) VALUES (2389, 2455, GETDATE(), 999);</v>
      </c>
    </row>
    <row r="7292" spans="26:29">
      <c r="Z7292" s="631">
        <v>682</v>
      </c>
      <c r="AA7292" s="631" t="s">
        <v>6821</v>
      </c>
      <c r="AB7292" s="631" t="s">
        <v>6839</v>
      </c>
      <c r="AC7292" s="316" t="str">
        <f t="shared" si="65"/>
        <v>INSERT INTO UPK.upk_k40.k60_press_buno_link (buno_id, k60_buno_id, created_date, created_tantou_id) VALUES (2390, 2372, GETDATE(), 999);</v>
      </c>
    </row>
    <row r="7293" spans="26:29">
      <c r="Z7293" s="631">
        <v>683</v>
      </c>
      <c r="AA7293" s="631" t="s">
        <v>6659</v>
      </c>
      <c r="AB7293" s="631" t="s">
        <v>6840</v>
      </c>
      <c r="AC7293" s="316" t="str">
        <f t="shared" si="65"/>
        <v>INSERT INTO UPK.upk_k40.k60_press_buno_link (buno_id, k60_buno_id, created_date, created_tantou_id) VALUES (2391, 2210, GETDATE(), 999);</v>
      </c>
    </row>
    <row r="7294" spans="26:29">
      <c r="Z7294" s="631">
        <v>684</v>
      </c>
      <c r="AA7294" s="631" t="s">
        <v>6639</v>
      </c>
      <c r="AB7294" s="631" t="s">
        <v>6841</v>
      </c>
      <c r="AC7294" s="316" t="str">
        <f t="shared" si="65"/>
        <v>INSERT INTO UPK.upk_k40.k60_press_buno_link (buno_id, k60_buno_id, created_date, created_tantou_id) VALUES (2392, 2190, GETDATE(), 999);</v>
      </c>
    </row>
    <row r="7295" spans="26:29">
      <c r="Z7295" s="631">
        <v>685</v>
      </c>
      <c r="AA7295" s="631" t="s">
        <v>6392</v>
      </c>
      <c r="AB7295" s="631" t="s">
        <v>6842</v>
      </c>
      <c r="AC7295" s="316" t="str">
        <f t="shared" si="65"/>
        <v>INSERT INTO UPK.upk_k40.k60_press_buno_link (buno_id, k60_buno_id, created_date, created_tantou_id) VALUES (2393, 1904, GETDATE(), 999);</v>
      </c>
    </row>
    <row r="7296" spans="26:29">
      <c r="Z7296" s="631">
        <v>686</v>
      </c>
      <c r="AA7296" s="631" t="s">
        <v>6691</v>
      </c>
      <c r="AB7296" s="631" t="s">
        <v>6843</v>
      </c>
      <c r="AC7296" s="316" t="str">
        <f t="shared" si="65"/>
        <v>INSERT INTO UPK.upk_k40.k60_press_buno_link (buno_id, k60_buno_id, created_date, created_tantou_id) VALUES (2394, 2242, GETDATE(), 999);</v>
      </c>
    </row>
    <row r="7297" spans="26:29">
      <c r="Z7297" s="631">
        <v>687</v>
      </c>
      <c r="AA7297" s="631" t="s">
        <v>6427</v>
      </c>
      <c r="AB7297" s="631" t="s">
        <v>6844</v>
      </c>
      <c r="AC7297" s="316" t="str">
        <f t="shared" si="65"/>
        <v>INSERT INTO UPK.upk_k40.k60_press_buno_link (buno_id, k60_buno_id, created_date, created_tantou_id) VALUES (2395, 1939, GETDATE(), 999);</v>
      </c>
    </row>
    <row r="7298" spans="26:29">
      <c r="Z7298" s="631">
        <v>688</v>
      </c>
      <c r="AA7298" s="631" t="s">
        <v>6427</v>
      </c>
      <c r="AB7298" s="631" t="s">
        <v>6845</v>
      </c>
      <c r="AC7298" s="316" t="str">
        <f t="shared" si="65"/>
        <v>INSERT INTO UPK.upk_k40.k60_press_buno_link (buno_id, k60_buno_id, created_date, created_tantou_id) VALUES (2396, 1939, GETDATE(), 999);</v>
      </c>
    </row>
    <row r="7299" spans="26:29">
      <c r="Z7299" s="631">
        <v>689</v>
      </c>
      <c r="AA7299" s="631" t="s">
        <v>6410</v>
      </c>
      <c r="AB7299" s="631" t="s">
        <v>6846</v>
      </c>
      <c r="AC7299" s="316" t="str">
        <f t="shared" si="65"/>
        <v>INSERT INTO UPK.upk_k40.k60_press_buno_link (buno_id, k60_buno_id, created_date, created_tantou_id) VALUES (2397, 1922, GETDATE(), 999);</v>
      </c>
    </row>
    <row r="7300" spans="26:29">
      <c r="Z7300" s="631">
        <v>690</v>
      </c>
      <c r="AA7300" s="631" t="s">
        <v>6410</v>
      </c>
      <c r="AB7300" s="631" t="s">
        <v>6847</v>
      </c>
      <c r="AC7300" s="316" t="str">
        <f t="shared" si="65"/>
        <v>INSERT INTO UPK.upk_k40.k60_press_buno_link (buno_id, k60_buno_id, created_date, created_tantou_id) VALUES (2398, 1922, GETDATE(), 999);</v>
      </c>
    </row>
    <row r="7301" spans="26:29">
      <c r="Z7301" s="631">
        <v>691</v>
      </c>
      <c r="AA7301" s="631" t="s">
        <v>6422</v>
      </c>
      <c r="AB7301" s="631" t="s">
        <v>6848</v>
      </c>
      <c r="AC7301" s="316" t="str">
        <f t="shared" si="65"/>
        <v>INSERT INTO UPK.upk_k40.k60_press_buno_link (buno_id, k60_buno_id, created_date, created_tantou_id) VALUES (2399, 1934, GETDATE(), 999);</v>
      </c>
    </row>
    <row r="7302" spans="26:29">
      <c r="Z7302" s="631">
        <v>692</v>
      </c>
      <c r="AA7302" s="631" t="s">
        <v>6422</v>
      </c>
      <c r="AB7302" s="631" t="s">
        <v>6849</v>
      </c>
      <c r="AC7302" s="316" t="str">
        <f t="shared" si="65"/>
        <v>INSERT INTO UPK.upk_k40.k60_press_buno_link (buno_id, k60_buno_id, created_date, created_tantou_id) VALUES (2400, 1934, GETDATE(), 999);</v>
      </c>
    </row>
    <row r="7303" spans="26:29">
      <c r="Z7303" s="631">
        <v>693</v>
      </c>
      <c r="AA7303" s="631" t="s">
        <v>6399</v>
      </c>
      <c r="AB7303" s="631" t="s">
        <v>6850</v>
      </c>
      <c r="AC7303" s="316" t="str">
        <f t="shared" si="65"/>
        <v>INSERT INTO UPK.upk_k40.k60_press_buno_link (buno_id, k60_buno_id, created_date, created_tantou_id) VALUES (2401, 1911, GETDATE(), 999);</v>
      </c>
    </row>
    <row r="7304" spans="26:29">
      <c r="Z7304" s="631">
        <v>694</v>
      </c>
      <c r="AA7304" s="631" t="s">
        <v>6399</v>
      </c>
      <c r="AB7304" s="631" t="s">
        <v>6851</v>
      </c>
      <c r="AC7304" s="316" t="str">
        <f t="shared" si="65"/>
        <v>INSERT INTO UPK.upk_k40.k60_press_buno_link (buno_id, k60_buno_id, created_date, created_tantou_id) VALUES (2402, 1911, GETDATE(), 999);</v>
      </c>
    </row>
    <row r="7305" spans="26:29">
      <c r="Z7305" s="631">
        <v>695</v>
      </c>
      <c r="AA7305" s="631" t="s">
        <v>6391</v>
      </c>
      <c r="AB7305" s="631" t="s">
        <v>6852</v>
      </c>
      <c r="AC7305" s="316" t="str">
        <f t="shared" si="65"/>
        <v>INSERT INTO UPK.upk_k40.k60_press_buno_link (buno_id, k60_buno_id, created_date, created_tantou_id) VALUES (2403, 1903, GETDATE(), 999);</v>
      </c>
    </row>
    <row r="7306" spans="26:29">
      <c r="Z7306" s="631">
        <v>696</v>
      </c>
      <c r="AA7306" s="631" t="s">
        <v>6391</v>
      </c>
      <c r="AB7306" s="631" t="s">
        <v>6853</v>
      </c>
      <c r="AC7306" s="316" t="str">
        <f t="shared" si="65"/>
        <v>INSERT INTO UPK.upk_k40.k60_press_buno_link (buno_id, k60_buno_id, created_date, created_tantou_id) VALUES (2404, 1903, GETDATE(), 999);</v>
      </c>
    </row>
    <row r="7307" spans="26:29">
      <c r="Z7307" s="631">
        <v>697</v>
      </c>
      <c r="AA7307" s="631" t="s">
        <v>6405</v>
      </c>
      <c r="AB7307" s="631" t="s">
        <v>6854</v>
      </c>
      <c r="AC7307" s="316" t="str">
        <f t="shared" si="65"/>
        <v>INSERT INTO UPK.upk_k40.k60_press_buno_link (buno_id, k60_buno_id, created_date, created_tantou_id) VALUES (2405, 1917, GETDATE(), 999);</v>
      </c>
    </row>
    <row r="7308" spans="26:29">
      <c r="Z7308" s="631">
        <v>698</v>
      </c>
      <c r="AA7308" s="631" t="s">
        <v>6405</v>
      </c>
      <c r="AB7308" s="631" t="s">
        <v>6855</v>
      </c>
      <c r="AC7308" s="316" t="str">
        <f t="shared" si="65"/>
        <v>INSERT INTO UPK.upk_k40.k60_press_buno_link (buno_id, k60_buno_id, created_date, created_tantou_id) VALUES (2406, 1917, GETDATE(), 999);</v>
      </c>
    </row>
    <row r="7309" spans="26:29">
      <c r="Z7309" s="631">
        <v>699</v>
      </c>
      <c r="AA7309" s="631" t="s">
        <v>6406</v>
      </c>
      <c r="AB7309" s="631" t="s">
        <v>6856</v>
      </c>
      <c r="AC7309" s="316" t="str">
        <f t="shared" si="65"/>
        <v>INSERT INTO UPK.upk_k40.k60_press_buno_link (buno_id, k60_buno_id, created_date, created_tantou_id) VALUES (2407, 1918, GETDATE(), 999);</v>
      </c>
    </row>
    <row r="7310" spans="26:29">
      <c r="Z7310" s="631">
        <v>700</v>
      </c>
      <c r="AA7310" s="631" t="s">
        <v>6406</v>
      </c>
      <c r="AB7310" s="631" t="s">
        <v>6857</v>
      </c>
      <c r="AC7310" s="316" t="str">
        <f t="shared" si="65"/>
        <v>INSERT INTO UPK.upk_k40.k60_press_buno_link (buno_id, k60_buno_id, created_date, created_tantou_id) VALUES (2408, 1918, GETDATE(), 999);</v>
      </c>
    </row>
    <row r="7311" spans="26:29">
      <c r="Z7311" s="631">
        <v>701</v>
      </c>
      <c r="AA7311" s="631" t="s">
        <v>6706</v>
      </c>
      <c r="AB7311" s="631" t="s">
        <v>6858</v>
      </c>
      <c r="AC7311" s="316" t="str">
        <f t="shared" si="65"/>
        <v>INSERT INTO UPK.upk_k40.k60_press_buno_link (buno_id, k60_buno_id, created_date, created_tantou_id) VALUES (2409, 2257, GETDATE(), 999);</v>
      </c>
    </row>
    <row r="7312" spans="26:29">
      <c r="Z7312" s="631">
        <v>702</v>
      </c>
      <c r="AA7312" s="631" t="s">
        <v>6739</v>
      </c>
      <c r="AB7312" s="631" t="s">
        <v>6859</v>
      </c>
      <c r="AC7312" s="316" t="str">
        <f t="shared" si="65"/>
        <v>INSERT INTO UPK.upk_k40.k60_press_buno_link (buno_id, k60_buno_id, created_date, created_tantou_id) VALUES (2410, 2290, GETDATE(), 999);</v>
      </c>
    </row>
    <row r="7313" spans="26:29">
      <c r="Z7313" s="631">
        <v>703</v>
      </c>
      <c r="AA7313" s="631" t="s">
        <v>6412</v>
      </c>
      <c r="AB7313" s="631" t="s">
        <v>6860</v>
      </c>
      <c r="AC7313" s="316" t="str">
        <f t="shared" si="65"/>
        <v>INSERT INTO UPK.upk_k40.k60_press_buno_link (buno_id, k60_buno_id, created_date, created_tantou_id) VALUES (2411, 1924, GETDATE(), 999);</v>
      </c>
    </row>
    <row r="7314" spans="26:29">
      <c r="Z7314" s="631">
        <v>704</v>
      </c>
      <c r="AA7314" s="631" t="s">
        <v>6718</v>
      </c>
      <c r="AB7314" s="631" t="s">
        <v>6861</v>
      </c>
      <c r="AC7314" s="316" t="str">
        <f t="shared" si="65"/>
        <v>INSERT INTO UPK.upk_k40.k60_press_buno_link (buno_id, k60_buno_id, created_date, created_tantou_id) VALUES (2412, 2269, GETDATE(), 999);</v>
      </c>
    </row>
    <row r="7315" spans="26:29">
      <c r="Z7315" s="631">
        <v>705</v>
      </c>
      <c r="AA7315" s="631" t="s">
        <v>6777</v>
      </c>
      <c r="AB7315" s="631" t="s">
        <v>6862</v>
      </c>
      <c r="AC7315" s="316" t="str">
        <f t="shared" ref="AC7315:AC7378" si="66">AC$6609&amp;AB7315&amp;", "&amp;AA7315&amp;", GETDATE(), 999);"</f>
        <v>INSERT INTO UPK.upk_k40.k60_press_buno_link (buno_id, k60_buno_id, created_date, created_tantou_id) VALUES (2413, 2328, GETDATE(), 999);</v>
      </c>
    </row>
    <row r="7316" spans="26:29">
      <c r="Z7316" s="631">
        <v>706</v>
      </c>
      <c r="AA7316" s="631" t="s">
        <v>6424</v>
      </c>
      <c r="AB7316" s="631" t="s">
        <v>6863</v>
      </c>
      <c r="AC7316" s="316" t="str">
        <f t="shared" si="66"/>
        <v>INSERT INTO UPK.upk_k40.k60_press_buno_link (buno_id, k60_buno_id, created_date, created_tantou_id) VALUES (2414, 1936, GETDATE(), 999);</v>
      </c>
    </row>
    <row r="7317" spans="26:29">
      <c r="Z7317" s="631">
        <v>707</v>
      </c>
      <c r="AA7317" s="631" t="s">
        <v>5900</v>
      </c>
      <c r="AB7317" s="631" t="s">
        <v>6864</v>
      </c>
      <c r="AC7317" s="316" t="str">
        <f t="shared" si="66"/>
        <v>INSERT INTO UPK.upk_k40.k60_press_buno_link (buno_id, k60_buno_id, created_date, created_tantou_id) VALUES (2415, 1411, GETDATE(), 999);</v>
      </c>
    </row>
    <row r="7318" spans="26:29">
      <c r="Z7318" s="631">
        <v>708</v>
      </c>
      <c r="AA7318" s="631" t="s">
        <v>5902</v>
      </c>
      <c r="AB7318" s="631" t="s">
        <v>6865</v>
      </c>
      <c r="AC7318" s="316" t="str">
        <f t="shared" si="66"/>
        <v>INSERT INTO UPK.upk_k40.k60_press_buno_link (buno_id, k60_buno_id, created_date, created_tantou_id) VALUES (2416, 1413, GETDATE(), 999);</v>
      </c>
    </row>
    <row r="7319" spans="26:29">
      <c r="Z7319" s="631">
        <v>709</v>
      </c>
      <c r="AA7319" s="631" t="s">
        <v>6789</v>
      </c>
      <c r="AB7319" s="631" t="s">
        <v>6866</v>
      </c>
      <c r="AC7319" s="316" t="str">
        <f t="shared" si="66"/>
        <v>INSERT INTO UPK.upk_k40.k60_press_buno_link (buno_id, k60_buno_id, created_date, created_tantou_id) VALUES (2417, 2340, GETDATE(), 999);</v>
      </c>
    </row>
    <row r="7320" spans="26:29">
      <c r="Z7320" s="631">
        <v>710</v>
      </c>
      <c r="AA7320" s="631" t="s">
        <v>6401</v>
      </c>
      <c r="AB7320" s="631" t="s">
        <v>6867</v>
      </c>
      <c r="AC7320" s="316" t="str">
        <f t="shared" si="66"/>
        <v>INSERT INTO UPK.upk_k40.k60_press_buno_link (buno_id, k60_buno_id, created_date, created_tantou_id) VALUES (2418, 1913, GETDATE(), 999);</v>
      </c>
    </row>
    <row r="7321" spans="26:29">
      <c r="Z7321" s="631">
        <v>711</v>
      </c>
      <c r="AA7321" s="631" t="s">
        <v>6905</v>
      </c>
      <c r="AB7321" s="631" t="s">
        <v>6868</v>
      </c>
      <c r="AC7321" s="316" t="str">
        <f t="shared" si="66"/>
        <v>INSERT INTO UPK.upk_k40.k60_press_buno_link (buno_id, k60_buno_id, created_date, created_tantou_id) VALUES (2419, 2456, GETDATE(), 999);</v>
      </c>
    </row>
    <row r="7322" spans="26:29">
      <c r="Z7322" s="631">
        <v>712</v>
      </c>
      <c r="AA7322" s="631" t="s">
        <v>6693</v>
      </c>
      <c r="AB7322" s="631" t="s">
        <v>6869</v>
      </c>
      <c r="AC7322" s="316" t="str">
        <f t="shared" si="66"/>
        <v>INSERT INTO UPK.upk_k40.k60_press_buno_link (buno_id, k60_buno_id, created_date, created_tantou_id) VALUES (2420, 2244, GETDATE(), 999);</v>
      </c>
    </row>
    <row r="7323" spans="26:29">
      <c r="Z7323" s="631">
        <v>713</v>
      </c>
      <c r="AA7323" s="631" t="s">
        <v>6822</v>
      </c>
      <c r="AB7323" s="631" t="s">
        <v>6870</v>
      </c>
      <c r="AC7323" s="316" t="str">
        <f t="shared" si="66"/>
        <v>INSERT INTO UPK.upk_k40.k60_press_buno_link (buno_id, k60_buno_id, created_date, created_tantou_id) VALUES (2421, 2373, GETDATE(), 999);</v>
      </c>
    </row>
    <row r="7324" spans="26:29">
      <c r="Z7324" s="631">
        <v>714</v>
      </c>
      <c r="AA7324" s="631" t="s">
        <v>6633</v>
      </c>
      <c r="AB7324" s="631" t="s">
        <v>6871</v>
      </c>
      <c r="AC7324" s="316" t="str">
        <f t="shared" si="66"/>
        <v>INSERT INTO UPK.upk_k40.k60_press_buno_link (buno_id, k60_buno_id, created_date, created_tantou_id) VALUES (2422, 2184, GETDATE(), 999);</v>
      </c>
    </row>
    <row r="7325" spans="26:29">
      <c r="Z7325" s="631">
        <v>715</v>
      </c>
      <c r="AA7325" s="631" t="s">
        <v>6640</v>
      </c>
      <c r="AB7325" s="631" t="s">
        <v>6872</v>
      </c>
      <c r="AC7325" s="316" t="str">
        <f t="shared" si="66"/>
        <v>INSERT INTO UPK.upk_k40.k60_press_buno_link (buno_id, k60_buno_id, created_date, created_tantou_id) VALUES (2423, 2191, GETDATE(), 999);</v>
      </c>
    </row>
    <row r="7326" spans="26:29">
      <c r="Z7326" s="631">
        <v>716</v>
      </c>
      <c r="AA7326" s="631" t="s">
        <v>6393</v>
      </c>
      <c r="AB7326" s="631" t="s">
        <v>6873</v>
      </c>
      <c r="AC7326" s="316" t="str">
        <f t="shared" si="66"/>
        <v>INSERT INTO UPK.upk_k40.k60_press_buno_link (buno_id, k60_buno_id, created_date, created_tantou_id) VALUES (2424, 1905, GETDATE(), 999);</v>
      </c>
    </row>
    <row r="7327" spans="26:29">
      <c r="Z7327" s="631">
        <v>717</v>
      </c>
      <c r="AA7327" s="631" t="s">
        <v>6692</v>
      </c>
      <c r="AB7327" s="631" t="s">
        <v>6874</v>
      </c>
      <c r="AC7327" s="316" t="str">
        <f t="shared" si="66"/>
        <v>INSERT INTO UPK.upk_k40.k60_press_buno_link (buno_id, k60_buno_id, created_date, created_tantou_id) VALUES (2425, 2243, GETDATE(), 999);</v>
      </c>
    </row>
    <row r="7328" spans="26:29">
      <c r="Z7328" s="631">
        <v>718</v>
      </c>
      <c r="AA7328" s="631" t="s">
        <v>6252</v>
      </c>
      <c r="AB7328" s="631" t="s">
        <v>6875</v>
      </c>
      <c r="AC7328" s="316" t="str">
        <f t="shared" si="66"/>
        <v>INSERT INTO UPK.upk_k40.k60_press_buno_link (buno_id, k60_buno_id, created_date, created_tantou_id) VALUES (2426, 1764, GETDATE(), 999);</v>
      </c>
    </row>
    <row r="7329" spans="26:29">
      <c r="Z7329" s="631">
        <v>719</v>
      </c>
      <c r="AA7329" s="631" t="s">
        <v>6266</v>
      </c>
      <c r="AB7329" s="631" t="s">
        <v>6876</v>
      </c>
      <c r="AC7329" s="316" t="str">
        <f t="shared" si="66"/>
        <v>INSERT INTO UPK.upk_k40.k60_press_buno_link (buno_id, k60_buno_id, created_date, created_tantou_id) VALUES (2427, 1778, GETDATE(), 999);</v>
      </c>
    </row>
    <row r="7330" spans="26:29">
      <c r="Z7330" s="631">
        <v>720</v>
      </c>
      <c r="AA7330" s="631" t="s">
        <v>6282</v>
      </c>
      <c r="AB7330" s="631" t="s">
        <v>6877</v>
      </c>
      <c r="AC7330" s="316" t="str">
        <f t="shared" si="66"/>
        <v>INSERT INTO UPK.upk_k40.k60_press_buno_link (buno_id, k60_buno_id, created_date, created_tantou_id) VALUES (2428, 1794, GETDATE(), 999);</v>
      </c>
    </row>
    <row r="7331" spans="26:29">
      <c r="Z7331" s="631">
        <v>721</v>
      </c>
      <c r="AA7331" s="631" t="s">
        <v>6742</v>
      </c>
      <c r="AB7331" s="631" t="s">
        <v>6878</v>
      </c>
      <c r="AC7331" s="316" t="str">
        <f t="shared" si="66"/>
        <v>INSERT INTO UPK.upk_k40.k60_press_buno_link (buno_id, k60_buno_id, created_date, created_tantou_id) VALUES (2429, 2293, GETDATE(), 999);</v>
      </c>
    </row>
    <row r="7332" spans="26:29">
      <c r="Z7332" s="631">
        <v>722</v>
      </c>
      <c r="AA7332" s="631" t="s">
        <v>6755</v>
      </c>
      <c r="AB7332" s="631" t="s">
        <v>6879</v>
      </c>
      <c r="AC7332" s="316" t="str">
        <f t="shared" si="66"/>
        <v>INSERT INTO UPK.upk_k40.k60_press_buno_link (buno_id, k60_buno_id, created_date, created_tantou_id) VALUES (2430, 2306, GETDATE(), 999);</v>
      </c>
    </row>
    <row r="7333" spans="26:29">
      <c r="Z7333" s="631">
        <v>723</v>
      </c>
      <c r="AA7333" s="631" t="s">
        <v>6756</v>
      </c>
      <c r="AB7333" s="631" t="s">
        <v>6880</v>
      </c>
      <c r="AC7333" s="316" t="str">
        <f t="shared" si="66"/>
        <v>INSERT INTO UPK.upk_k40.k60_press_buno_link (buno_id, k60_buno_id, created_date, created_tantou_id) VALUES (2431, 2307, GETDATE(), 999);</v>
      </c>
    </row>
    <row r="7334" spans="26:29">
      <c r="Z7334" s="631">
        <v>724</v>
      </c>
      <c r="AA7334" s="631" t="s">
        <v>6757</v>
      </c>
      <c r="AB7334" s="631" t="s">
        <v>6881</v>
      </c>
      <c r="AC7334" s="316" t="str">
        <f t="shared" si="66"/>
        <v>INSERT INTO UPK.upk_k40.k60_press_buno_link (buno_id, k60_buno_id, created_date, created_tantou_id) VALUES (2432, 2308, GETDATE(), 999);</v>
      </c>
    </row>
    <row r="7335" spans="26:29">
      <c r="Z7335" s="631">
        <v>725</v>
      </c>
      <c r="AA7335" s="631" t="s">
        <v>6754</v>
      </c>
      <c r="AB7335" s="631" t="s">
        <v>6882</v>
      </c>
      <c r="AC7335" s="316" t="str">
        <f t="shared" si="66"/>
        <v>INSERT INTO UPK.upk_k40.k60_press_buno_link (buno_id, k60_buno_id, created_date, created_tantou_id) VALUES (2433, 2305, GETDATE(), 999);</v>
      </c>
    </row>
    <row r="7336" spans="26:29">
      <c r="Z7336" s="631">
        <v>726</v>
      </c>
      <c r="AA7336" s="631" t="s">
        <v>6135</v>
      </c>
      <c r="AB7336" s="631" t="s">
        <v>6883</v>
      </c>
      <c r="AC7336" s="316" t="str">
        <f t="shared" si="66"/>
        <v>INSERT INTO UPK.upk_k40.k60_press_buno_link (buno_id, k60_buno_id, created_date, created_tantou_id) VALUES (2434, 1647, GETDATE(), 999);</v>
      </c>
    </row>
    <row r="7337" spans="26:29">
      <c r="Z7337" s="631">
        <v>727</v>
      </c>
      <c r="AA7337" s="631" t="s">
        <v>6136</v>
      </c>
      <c r="AB7337" s="631" t="s">
        <v>6884</v>
      </c>
      <c r="AC7337" s="316" t="str">
        <f t="shared" si="66"/>
        <v>INSERT INTO UPK.upk_k40.k60_press_buno_link (buno_id, k60_buno_id, created_date, created_tantou_id) VALUES (2435, 1648, GETDATE(), 999);</v>
      </c>
    </row>
    <row r="7338" spans="26:29">
      <c r="Z7338" s="631">
        <v>728</v>
      </c>
      <c r="AA7338" s="631" t="s">
        <v>6743</v>
      </c>
      <c r="AB7338" s="631" t="s">
        <v>6885</v>
      </c>
      <c r="AC7338" s="316" t="str">
        <f t="shared" si="66"/>
        <v>INSERT INTO UPK.upk_k40.k60_press_buno_link (buno_id, k60_buno_id, created_date, created_tantou_id) VALUES (2436, 2294, GETDATE(), 999);</v>
      </c>
    </row>
    <row r="7339" spans="26:29">
      <c r="Z7339" s="631">
        <v>729</v>
      </c>
      <c r="AA7339" s="631" t="s">
        <v>6420</v>
      </c>
      <c r="AB7339" s="631" t="s">
        <v>6886</v>
      </c>
      <c r="AC7339" s="316" t="str">
        <f t="shared" si="66"/>
        <v>INSERT INTO UPK.upk_k40.k60_press_buno_link (buno_id, k60_buno_id, created_date, created_tantou_id) VALUES (2437, 1932, GETDATE(), 999);</v>
      </c>
    </row>
    <row r="7340" spans="26:29">
      <c r="Z7340" s="631">
        <v>730</v>
      </c>
      <c r="AA7340" s="631" t="s">
        <v>6421</v>
      </c>
      <c r="AB7340" s="631" t="s">
        <v>6887</v>
      </c>
      <c r="AC7340" s="316" t="str">
        <f t="shared" si="66"/>
        <v>INSERT INTO UPK.upk_k40.k60_press_buno_link (buno_id, k60_buno_id, created_date, created_tantou_id) VALUES (2438, 1933, GETDATE(), 999);</v>
      </c>
    </row>
    <row r="7341" spans="26:29">
      <c r="Z7341" s="631">
        <v>731</v>
      </c>
      <c r="AA7341" s="631" t="s">
        <v>6759</v>
      </c>
      <c r="AB7341" s="631" t="s">
        <v>6888</v>
      </c>
      <c r="AC7341" s="316" t="str">
        <f t="shared" si="66"/>
        <v>INSERT INTO UPK.upk_k40.k60_press_buno_link (buno_id, k60_buno_id, created_date, created_tantou_id) VALUES (2439, 2310, GETDATE(), 999);</v>
      </c>
    </row>
    <row r="7342" spans="26:29">
      <c r="Z7342" s="631">
        <v>732</v>
      </c>
      <c r="AA7342" s="631" t="s">
        <v>6760</v>
      </c>
      <c r="AB7342" s="631" t="s">
        <v>6889</v>
      </c>
      <c r="AC7342" s="316" t="str">
        <f t="shared" si="66"/>
        <v>INSERT INTO UPK.upk_k40.k60_press_buno_link (buno_id, k60_buno_id, created_date, created_tantou_id) VALUES (2440, 2311, GETDATE(), 999);</v>
      </c>
    </row>
    <row r="7343" spans="26:29">
      <c r="Z7343" s="631">
        <v>733</v>
      </c>
      <c r="AA7343" s="631" t="s">
        <v>6761</v>
      </c>
      <c r="AB7343" s="631" t="s">
        <v>6890</v>
      </c>
      <c r="AC7343" s="316" t="str">
        <f t="shared" si="66"/>
        <v>INSERT INTO UPK.upk_k40.k60_press_buno_link (buno_id, k60_buno_id, created_date, created_tantou_id) VALUES (2441, 2312, GETDATE(), 999);</v>
      </c>
    </row>
    <row r="7344" spans="26:29">
      <c r="Z7344" s="631">
        <v>734</v>
      </c>
      <c r="AA7344" s="631" t="s">
        <v>6758</v>
      </c>
      <c r="AB7344" s="631" t="s">
        <v>6891</v>
      </c>
      <c r="AC7344" s="316" t="str">
        <f t="shared" si="66"/>
        <v>INSERT INTO UPK.upk_k40.k60_press_buno_link (buno_id, k60_buno_id, created_date, created_tantou_id) VALUES (2442, 2309, GETDATE(), 999);</v>
      </c>
    </row>
    <row r="7345" spans="26:29">
      <c r="Z7345" s="631">
        <v>735</v>
      </c>
      <c r="AA7345" s="631" t="s">
        <v>6058</v>
      </c>
      <c r="AB7345" s="631" t="s">
        <v>6892</v>
      </c>
      <c r="AC7345" s="316" t="str">
        <f t="shared" si="66"/>
        <v>INSERT INTO UPK.upk_k40.k60_press_buno_link (buno_id, k60_buno_id, created_date, created_tantou_id) VALUES (2443, 1570, GETDATE(), 999);</v>
      </c>
    </row>
    <row r="7346" spans="26:29">
      <c r="Z7346" s="631">
        <v>736</v>
      </c>
      <c r="AA7346" s="631" t="s">
        <v>6060</v>
      </c>
      <c r="AB7346" s="631" t="s">
        <v>6893</v>
      </c>
      <c r="AC7346" s="316" t="str">
        <f t="shared" si="66"/>
        <v>INSERT INTO UPK.upk_k40.k60_press_buno_link (buno_id, k60_buno_id, created_date, created_tantou_id) VALUES (2444, 1572, GETDATE(), 999);</v>
      </c>
    </row>
    <row r="7347" spans="26:29">
      <c r="Z7347" s="631">
        <v>737</v>
      </c>
      <c r="AA7347" s="631" t="s">
        <v>6059</v>
      </c>
      <c r="AB7347" s="631" t="s">
        <v>6894</v>
      </c>
      <c r="AC7347" s="316" t="str">
        <f t="shared" si="66"/>
        <v>INSERT INTO UPK.upk_k40.k60_press_buno_link (buno_id, k60_buno_id, created_date, created_tantou_id) VALUES (2445, 1571, GETDATE(), 999);</v>
      </c>
    </row>
    <row r="7348" spans="26:29">
      <c r="Z7348" s="631">
        <v>738</v>
      </c>
      <c r="AA7348" s="631" t="s">
        <v>6707</v>
      </c>
      <c r="AB7348" s="631" t="s">
        <v>6895</v>
      </c>
      <c r="AC7348" s="316" t="str">
        <f t="shared" si="66"/>
        <v>INSERT INTO UPK.upk_k40.k60_press_buno_link (buno_id, k60_buno_id, created_date, created_tantou_id) VALUES (2446, 2258, GETDATE(), 999);</v>
      </c>
    </row>
    <row r="7349" spans="26:29">
      <c r="Z7349" s="631">
        <v>739</v>
      </c>
      <c r="AA7349" s="631" t="s">
        <v>6740</v>
      </c>
      <c r="AB7349" s="631" t="s">
        <v>6896</v>
      </c>
      <c r="AC7349" s="316" t="str">
        <f t="shared" si="66"/>
        <v>INSERT INTO UPK.upk_k40.k60_press_buno_link (buno_id, k60_buno_id, created_date, created_tantou_id) VALUES (2447, 2291, GETDATE(), 999);</v>
      </c>
    </row>
    <row r="7350" spans="26:29">
      <c r="Z7350" s="631">
        <v>740</v>
      </c>
      <c r="AA7350" s="631" t="s">
        <v>6414</v>
      </c>
      <c r="AB7350" s="631" t="s">
        <v>6897</v>
      </c>
      <c r="AC7350" s="316" t="str">
        <f t="shared" si="66"/>
        <v>INSERT INTO UPK.upk_k40.k60_press_buno_link (buno_id, k60_buno_id, created_date, created_tantou_id) VALUES (2448, 1926, GETDATE(), 999);</v>
      </c>
    </row>
    <row r="7351" spans="26:29">
      <c r="Z7351" s="631">
        <v>741</v>
      </c>
      <c r="AA7351" s="631" t="s">
        <v>6762</v>
      </c>
      <c r="AB7351" s="631" t="s">
        <v>6898</v>
      </c>
      <c r="AC7351" s="316" t="str">
        <f t="shared" si="66"/>
        <v>INSERT INTO UPK.upk_k40.k60_press_buno_link (buno_id, k60_buno_id, created_date, created_tantou_id) VALUES (2449, 2313, GETDATE(), 999);</v>
      </c>
    </row>
    <row r="7352" spans="26:29">
      <c r="Z7352" s="631">
        <v>742</v>
      </c>
      <c r="AA7352" s="631" t="s">
        <v>6764</v>
      </c>
      <c r="AB7352" s="631" t="s">
        <v>6899</v>
      </c>
      <c r="AC7352" s="316" t="str">
        <f t="shared" si="66"/>
        <v>INSERT INTO UPK.upk_k40.k60_press_buno_link (buno_id, k60_buno_id, created_date, created_tantou_id) VALUES (2450, 2315, GETDATE(), 999);</v>
      </c>
    </row>
    <row r="7353" spans="26:29">
      <c r="Z7353" s="631">
        <v>743</v>
      </c>
      <c r="AA7353" s="631" t="s">
        <v>6790</v>
      </c>
      <c r="AB7353" s="631" t="s">
        <v>6900</v>
      </c>
      <c r="AC7353" s="316" t="str">
        <f t="shared" si="66"/>
        <v>INSERT INTO UPK.upk_k40.k60_press_buno_link (buno_id, k60_buno_id, created_date, created_tantou_id) VALUES (2451, 2341, GETDATE(), 999);</v>
      </c>
    </row>
    <row r="7354" spans="26:29">
      <c r="Z7354" s="631">
        <v>744</v>
      </c>
      <c r="AA7354" s="631" t="s">
        <v>6403</v>
      </c>
      <c r="AB7354" s="631" t="s">
        <v>6901</v>
      </c>
      <c r="AC7354" s="316" t="str">
        <f t="shared" si="66"/>
        <v>INSERT INTO UPK.upk_k40.k60_press_buno_link (buno_id, k60_buno_id, created_date, created_tantou_id) VALUES (2452, 1915, GETDATE(), 999);</v>
      </c>
    </row>
    <row r="7355" spans="26:29">
      <c r="Z7355" s="631">
        <v>745</v>
      </c>
      <c r="AA7355" s="631" t="s">
        <v>6696</v>
      </c>
      <c r="AB7355" s="631" t="s">
        <v>6902</v>
      </c>
      <c r="AC7355" s="316" t="str">
        <f t="shared" si="66"/>
        <v>INSERT INTO UPK.upk_k40.k60_press_buno_link (buno_id, k60_buno_id, created_date, created_tantou_id) VALUES (2453, 2247, GETDATE(), 999);</v>
      </c>
    </row>
    <row r="7356" spans="26:29">
      <c r="Z7356" s="631">
        <v>746</v>
      </c>
      <c r="AA7356" s="631" t="s">
        <v>6642</v>
      </c>
      <c r="AB7356" s="631" t="s">
        <v>6903</v>
      </c>
      <c r="AC7356" s="316" t="str">
        <f t="shared" si="66"/>
        <v>INSERT INTO UPK.upk_k40.k60_press_buno_link (buno_id, k60_buno_id, created_date, created_tantou_id) VALUES (2454, 2193, GETDATE(), 999);</v>
      </c>
    </row>
    <row r="7357" spans="26:29">
      <c r="Z7357" s="631">
        <v>747</v>
      </c>
      <c r="AA7357" s="631" t="s">
        <v>6694</v>
      </c>
      <c r="AB7357" s="631" t="s">
        <v>6904</v>
      </c>
      <c r="AC7357" s="316" t="str">
        <f t="shared" si="66"/>
        <v>INSERT INTO UPK.upk_k40.k60_press_buno_link (buno_id, k60_buno_id, created_date, created_tantou_id) VALUES (2455, 2245, GETDATE(), 999);</v>
      </c>
    </row>
    <row r="7358" spans="26:29">
      <c r="Z7358" s="631">
        <v>748</v>
      </c>
      <c r="AA7358" s="631" t="s">
        <v>6394</v>
      </c>
      <c r="AB7358" s="631" t="s">
        <v>6905</v>
      </c>
      <c r="AC7358" s="316" t="str">
        <f t="shared" si="66"/>
        <v>INSERT INTO UPK.upk_k40.k60_press_buno_link (buno_id, k60_buno_id, created_date, created_tantou_id) VALUES (2456, 1906, GETDATE(), 999);</v>
      </c>
    </row>
    <row r="7359" spans="26:29">
      <c r="Z7359" s="631">
        <v>749</v>
      </c>
      <c r="AA7359" s="631" t="s">
        <v>6695</v>
      </c>
      <c r="AB7359" s="631" t="s">
        <v>6906</v>
      </c>
      <c r="AC7359" s="316" t="str">
        <f t="shared" si="66"/>
        <v>INSERT INTO UPK.upk_k40.k60_press_buno_link (buno_id, k60_buno_id, created_date, created_tantou_id) VALUES (2457, 2246, GETDATE(), 999);</v>
      </c>
    </row>
    <row r="7360" spans="26:29">
      <c r="Z7360" s="631">
        <v>750</v>
      </c>
      <c r="AA7360" s="631" t="s">
        <v>5860</v>
      </c>
      <c r="AB7360" s="631" t="s">
        <v>6907</v>
      </c>
      <c r="AC7360" s="316" t="str">
        <f t="shared" si="66"/>
        <v>INSERT INTO UPK.upk_k40.k60_press_buno_link (buno_id, k60_buno_id, created_date, created_tantou_id) VALUES (2458, 1371, GETDATE(), 999);</v>
      </c>
    </row>
    <row r="7361" spans="26:29">
      <c r="Z7361" s="631">
        <v>751</v>
      </c>
      <c r="AA7361" s="631" t="s">
        <v>5861</v>
      </c>
      <c r="AB7361" s="631" t="s">
        <v>6908</v>
      </c>
      <c r="AC7361" s="316" t="str">
        <f t="shared" si="66"/>
        <v>INSERT INTO UPK.upk_k40.k60_press_buno_link (buno_id, k60_buno_id, created_date, created_tantou_id) VALUES (2459, 1372, GETDATE(), 999);</v>
      </c>
    </row>
    <row r="7362" spans="26:29">
      <c r="Z7362" s="631">
        <v>752</v>
      </c>
      <c r="AA7362" s="631" t="s">
        <v>6413</v>
      </c>
      <c r="AB7362" s="631" t="s">
        <v>6909</v>
      </c>
      <c r="AC7362" s="316" t="str">
        <f t="shared" si="66"/>
        <v>INSERT INTO UPK.upk_k40.k60_press_buno_link (buno_id, k60_buno_id, created_date, created_tantou_id) VALUES (2460, 1925, GETDATE(), 999);</v>
      </c>
    </row>
    <row r="7363" spans="26:29">
      <c r="Z7363" s="631">
        <v>753</v>
      </c>
      <c r="AA7363" s="631" t="s">
        <v>6413</v>
      </c>
      <c r="AB7363" s="631" t="s">
        <v>6910</v>
      </c>
      <c r="AC7363" s="316" t="str">
        <f t="shared" si="66"/>
        <v>INSERT INTO UPK.upk_k40.k60_press_buno_link (buno_id, k60_buno_id, created_date, created_tantou_id) VALUES (2461, 1925, GETDATE(), 999);</v>
      </c>
    </row>
    <row r="7364" spans="26:29">
      <c r="Z7364" s="631">
        <v>754</v>
      </c>
      <c r="AA7364" s="631" t="s">
        <v>6402</v>
      </c>
      <c r="AB7364" s="631" t="s">
        <v>6911</v>
      </c>
      <c r="AC7364" s="316" t="str">
        <f t="shared" si="66"/>
        <v>INSERT INTO UPK.upk_k40.k60_press_buno_link (buno_id, k60_buno_id, created_date, created_tantou_id) VALUES (2462, 1914, GETDATE(), 999);</v>
      </c>
    </row>
    <row r="7365" spans="26:29">
      <c r="Z7365" s="631">
        <v>755</v>
      </c>
      <c r="AA7365" s="631" t="s">
        <v>6402</v>
      </c>
      <c r="AB7365" s="631" t="s">
        <v>6912</v>
      </c>
      <c r="AC7365" s="316" t="str">
        <f t="shared" si="66"/>
        <v>INSERT INTO UPK.upk_k40.k60_press_buno_link (buno_id, k60_buno_id, created_date, created_tantou_id) VALUES (2463, 1914, GETDATE(), 999);</v>
      </c>
    </row>
    <row r="7366" spans="26:29">
      <c r="Z7366" s="631">
        <v>756</v>
      </c>
      <c r="AA7366" s="631" t="s">
        <v>6940</v>
      </c>
      <c r="AB7366" s="631" t="s">
        <v>6913</v>
      </c>
      <c r="AC7366" s="316" t="str">
        <f t="shared" si="66"/>
        <v>INSERT INTO UPK.upk_k40.k60_press_buno_link (buno_id, k60_buno_id, created_date, created_tantou_id) VALUES (2464, 2491, GETDATE(), 999);</v>
      </c>
    </row>
    <row r="7367" spans="26:29">
      <c r="Z7367" s="631">
        <v>757</v>
      </c>
      <c r="AA7367" s="631" t="s">
        <v>6940</v>
      </c>
      <c r="AB7367" s="631" t="s">
        <v>6914</v>
      </c>
      <c r="AC7367" s="316" t="str">
        <f t="shared" si="66"/>
        <v>INSERT INTO UPK.upk_k40.k60_press_buno_link (buno_id, k60_buno_id, created_date, created_tantou_id) VALUES (2465, 2491, GETDATE(), 999);</v>
      </c>
    </row>
    <row r="7368" spans="26:29">
      <c r="Z7368" s="631">
        <v>758</v>
      </c>
      <c r="AA7368" s="631" t="s">
        <v>6426</v>
      </c>
      <c r="AB7368" s="631" t="s">
        <v>6915</v>
      </c>
      <c r="AC7368" s="316" t="str">
        <f t="shared" si="66"/>
        <v>INSERT INTO UPK.upk_k40.k60_press_buno_link (buno_id, k60_buno_id, created_date, created_tantou_id) VALUES (2466, 1938, GETDATE(), 999);</v>
      </c>
    </row>
    <row r="7369" spans="26:29">
      <c r="Z7369" s="631">
        <v>759</v>
      </c>
      <c r="AA7369" s="631" t="s">
        <v>6426</v>
      </c>
      <c r="AB7369" s="631" t="s">
        <v>6916</v>
      </c>
      <c r="AC7369" s="316" t="str">
        <f t="shared" si="66"/>
        <v>INSERT INTO UPK.upk_k40.k60_press_buno_link (buno_id, k60_buno_id, created_date, created_tantou_id) VALUES (2467, 1938, GETDATE(), 999);</v>
      </c>
    </row>
    <row r="7370" spans="26:29">
      <c r="Z7370" s="631">
        <v>760</v>
      </c>
      <c r="AA7370" s="631" t="s">
        <v>6396</v>
      </c>
      <c r="AB7370" s="631" t="s">
        <v>6917</v>
      </c>
      <c r="AC7370" s="316" t="str">
        <f t="shared" si="66"/>
        <v>INSERT INTO UPK.upk_k40.k60_press_buno_link (buno_id, k60_buno_id, created_date, created_tantou_id) VALUES (2468, 1908, GETDATE(), 999);</v>
      </c>
    </row>
    <row r="7371" spans="26:29">
      <c r="Z7371" s="631">
        <v>761</v>
      </c>
      <c r="AA7371" s="631" t="s">
        <v>6396</v>
      </c>
      <c r="AB7371" s="631" t="s">
        <v>6918</v>
      </c>
      <c r="AC7371" s="316" t="str">
        <f t="shared" si="66"/>
        <v>INSERT INTO UPK.upk_k40.k60_press_buno_link (buno_id, k60_buno_id, created_date, created_tantou_id) VALUES (2469, 1908, GETDATE(), 999);</v>
      </c>
    </row>
    <row r="7372" spans="26:29">
      <c r="Z7372" s="631">
        <v>762</v>
      </c>
      <c r="AA7372" s="631" t="s">
        <v>6708</v>
      </c>
      <c r="AB7372" s="631" t="s">
        <v>6919</v>
      </c>
      <c r="AC7372" s="316" t="str">
        <f t="shared" si="66"/>
        <v>INSERT INTO UPK.upk_k40.k60_press_buno_link (buno_id, k60_buno_id, created_date, created_tantou_id) VALUES (2470, 2259, GETDATE(), 999);</v>
      </c>
    </row>
    <row r="7373" spans="26:29">
      <c r="Z7373" s="631">
        <v>763</v>
      </c>
      <c r="AA7373" s="631" t="s">
        <v>6741</v>
      </c>
      <c r="AB7373" s="631" t="s">
        <v>6920</v>
      </c>
      <c r="AC7373" s="316" t="str">
        <f t="shared" si="66"/>
        <v>INSERT INTO UPK.upk_k40.k60_press_buno_link (buno_id, k60_buno_id, created_date, created_tantou_id) VALUES (2471, 2292, GETDATE(), 999);</v>
      </c>
    </row>
    <row r="7374" spans="26:29">
      <c r="Z7374" s="631">
        <v>764</v>
      </c>
      <c r="AA7374" s="631" t="s">
        <v>6415</v>
      </c>
      <c r="AB7374" s="631" t="s">
        <v>6921</v>
      </c>
      <c r="AC7374" s="316" t="str">
        <f t="shared" si="66"/>
        <v>INSERT INTO UPK.upk_k40.k60_press_buno_link (buno_id, k60_buno_id, created_date, created_tantou_id) VALUES (2472, 1927, GETDATE(), 999);</v>
      </c>
    </row>
    <row r="7375" spans="26:29">
      <c r="Z7375" s="631">
        <v>765</v>
      </c>
      <c r="AA7375" s="631" t="s">
        <v>6763</v>
      </c>
      <c r="AB7375" s="631" t="s">
        <v>6922</v>
      </c>
      <c r="AC7375" s="316" t="str">
        <f t="shared" si="66"/>
        <v>INSERT INTO UPK.upk_k40.k60_press_buno_link (buno_id, k60_buno_id, created_date, created_tantou_id) VALUES (2473, 2314, GETDATE(), 999);</v>
      </c>
    </row>
    <row r="7376" spans="26:29">
      <c r="Z7376" s="631">
        <v>766</v>
      </c>
      <c r="AA7376" s="631" t="s">
        <v>6765</v>
      </c>
      <c r="AB7376" s="631" t="s">
        <v>6923</v>
      </c>
      <c r="AC7376" s="316" t="str">
        <f t="shared" si="66"/>
        <v>INSERT INTO UPK.upk_k40.k60_press_buno_link (buno_id, k60_buno_id, created_date, created_tantou_id) VALUES (2474, 2316, GETDATE(), 999);</v>
      </c>
    </row>
    <row r="7377" spans="26:29">
      <c r="Z7377" s="631">
        <v>767</v>
      </c>
      <c r="AA7377" s="631" t="s">
        <v>6791</v>
      </c>
      <c r="AB7377" s="631" t="s">
        <v>6924</v>
      </c>
      <c r="AC7377" s="316" t="str">
        <f t="shared" si="66"/>
        <v>INSERT INTO UPK.upk_k40.k60_press_buno_link (buno_id, k60_buno_id, created_date, created_tantou_id) VALUES (2475, 2342, GETDATE(), 999);</v>
      </c>
    </row>
    <row r="7378" spans="26:29">
      <c r="Z7378" s="631">
        <v>768</v>
      </c>
      <c r="AA7378" s="631" t="s">
        <v>6404</v>
      </c>
      <c r="AB7378" s="631" t="s">
        <v>6925</v>
      </c>
      <c r="AC7378" s="316" t="str">
        <f t="shared" si="66"/>
        <v>INSERT INTO UPK.upk_k40.k60_press_buno_link (buno_id, k60_buno_id, created_date, created_tantou_id) VALUES (2476, 1916, GETDATE(), 999);</v>
      </c>
    </row>
    <row r="7379" spans="26:29">
      <c r="Z7379" s="631">
        <v>769</v>
      </c>
      <c r="AA7379" s="631" t="s">
        <v>6699</v>
      </c>
      <c r="AB7379" s="631" t="s">
        <v>6926</v>
      </c>
      <c r="AC7379" s="316" t="str">
        <f t="shared" ref="AC7379:AC7442" si="67">AC$6609&amp;AB7379&amp;", "&amp;AA7379&amp;", GETDATE(), 999);"</f>
        <v>INSERT INTO UPK.upk_k40.k60_press_buno_link (buno_id, k60_buno_id, created_date, created_tantou_id) VALUES (2477, 2250, GETDATE(), 999);</v>
      </c>
    </row>
    <row r="7380" spans="26:29">
      <c r="Z7380" s="631">
        <v>770</v>
      </c>
      <c r="AA7380" s="631" t="s">
        <v>6643</v>
      </c>
      <c r="AB7380" s="631" t="s">
        <v>6927</v>
      </c>
      <c r="AC7380" s="316" t="str">
        <f t="shared" si="67"/>
        <v>INSERT INTO UPK.upk_k40.k60_press_buno_link (buno_id, k60_buno_id, created_date, created_tantou_id) VALUES (2478, 2194, GETDATE(), 999);</v>
      </c>
    </row>
    <row r="7381" spans="26:29">
      <c r="Z7381" s="631">
        <v>771</v>
      </c>
      <c r="AA7381" s="631" t="s">
        <v>6697</v>
      </c>
      <c r="AB7381" s="631" t="s">
        <v>6928</v>
      </c>
      <c r="AC7381" s="316" t="str">
        <f t="shared" si="67"/>
        <v>INSERT INTO UPK.upk_k40.k60_press_buno_link (buno_id, k60_buno_id, created_date, created_tantou_id) VALUES (2479, 2248, GETDATE(), 999);</v>
      </c>
    </row>
    <row r="7382" spans="26:29">
      <c r="Z7382" s="631">
        <v>772</v>
      </c>
      <c r="AA7382" s="631" t="s">
        <v>6395</v>
      </c>
      <c r="AB7382" s="631" t="s">
        <v>6929</v>
      </c>
      <c r="AC7382" s="316" t="str">
        <f t="shared" si="67"/>
        <v>INSERT INTO UPK.upk_k40.k60_press_buno_link (buno_id, k60_buno_id, created_date, created_tantou_id) VALUES (2480, 1907, GETDATE(), 999);</v>
      </c>
    </row>
    <row r="7383" spans="26:29">
      <c r="Z7383" s="631">
        <v>773</v>
      </c>
      <c r="AA7383" s="631" t="s">
        <v>6698</v>
      </c>
      <c r="AB7383" s="631" t="s">
        <v>6930</v>
      </c>
      <c r="AC7383" s="316" t="str">
        <f t="shared" si="67"/>
        <v>INSERT INTO UPK.upk_k40.k60_press_buno_link (buno_id, k60_buno_id, created_date, created_tantou_id) VALUES (2481, 2249, GETDATE(), 999);</v>
      </c>
    </row>
    <row r="7384" spans="26:29">
      <c r="Z7384" s="631">
        <v>774</v>
      </c>
      <c r="AA7384" s="631" t="s">
        <v>5862</v>
      </c>
      <c r="AB7384" s="631" t="s">
        <v>6931</v>
      </c>
      <c r="AC7384" s="316" t="str">
        <f t="shared" si="67"/>
        <v>INSERT INTO UPK.upk_k40.k60_press_buno_link (buno_id, k60_buno_id, created_date, created_tantou_id) VALUES (2482, 1373, GETDATE(), 999);</v>
      </c>
    </row>
    <row r="7385" spans="26:29">
      <c r="Z7385" s="631">
        <v>775</v>
      </c>
      <c r="AA7385" s="631" t="s">
        <v>5863</v>
      </c>
      <c r="AB7385" s="631" t="s">
        <v>6932</v>
      </c>
      <c r="AC7385" s="316" t="str">
        <f t="shared" si="67"/>
        <v>INSERT INTO UPK.upk_k40.k60_press_buno_link (buno_id, k60_buno_id, created_date, created_tantou_id) VALUES (2483, 1374, GETDATE(), 999);</v>
      </c>
    </row>
    <row r="7386" spans="26:29">
      <c r="Z7386" s="631">
        <v>776</v>
      </c>
      <c r="AA7386" s="631" t="s">
        <v>6024</v>
      </c>
      <c r="AB7386" s="631" t="s">
        <v>6933</v>
      </c>
      <c r="AC7386" s="316" t="str">
        <f t="shared" si="67"/>
        <v>INSERT INTO UPK.upk_k40.k60_press_buno_link (buno_id, k60_buno_id, created_date, created_tantou_id) VALUES (2484, 1536, GETDATE(), 999);</v>
      </c>
    </row>
    <row r="7387" spans="26:29">
      <c r="Z7387" s="631">
        <v>777</v>
      </c>
      <c r="AA7387" s="631" t="s">
        <v>6024</v>
      </c>
      <c r="AB7387" s="631" t="s">
        <v>6934</v>
      </c>
      <c r="AC7387" s="316" t="str">
        <f t="shared" si="67"/>
        <v>INSERT INTO UPK.upk_k40.k60_press_buno_link (buno_id, k60_buno_id, created_date, created_tantou_id) VALUES (2485, 1536, GETDATE(), 999);</v>
      </c>
    </row>
    <row r="7388" spans="26:29">
      <c r="Z7388" s="631">
        <v>778</v>
      </c>
      <c r="AA7388" s="631" t="s">
        <v>6719</v>
      </c>
      <c r="AB7388" s="631" t="s">
        <v>6935</v>
      </c>
      <c r="AC7388" s="316" t="str">
        <f t="shared" si="67"/>
        <v>INSERT INTO UPK.upk_k40.k60_press_buno_link (buno_id, k60_buno_id, created_date, created_tantou_id) VALUES (2486, 2270, GETDATE(), 999);</v>
      </c>
    </row>
    <row r="7389" spans="26:29">
      <c r="Z7389" s="631">
        <v>779</v>
      </c>
      <c r="AA7389" s="631" t="s">
        <v>6720</v>
      </c>
      <c r="AB7389" s="631" t="s">
        <v>6936</v>
      </c>
      <c r="AC7389" s="316" t="str">
        <f t="shared" si="67"/>
        <v>INSERT INTO UPK.upk_k40.k60_press_buno_link (buno_id, k60_buno_id, created_date, created_tantou_id) VALUES (2487, 2271, GETDATE(), 999);</v>
      </c>
    </row>
    <row r="7390" spans="26:29">
      <c r="Z7390" s="631">
        <v>780</v>
      </c>
      <c r="AA7390" s="631" t="s">
        <v>6450</v>
      </c>
      <c r="AB7390" s="631" t="s">
        <v>6937</v>
      </c>
      <c r="AC7390" s="316" t="str">
        <f t="shared" si="67"/>
        <v>INSERT INTO UPK.upk_k40.k60_press_buno_link (buno_id, k60_buno_id, created_date, created_tantou_id) VALUES (2488, 1962, GETDATE(), 999);</v>
      </c>
    </row>
    <row r="7391" spans="26:29">
      <c r="Z7391" s="631">
        <v>781</v>
      </c>
      <c r="AA7391" s="631" t="s">
        <v>6450</v>
      </c>
      <c r="AB7391" s="631" t="s">
        <v>6938</v>
      </c>
      <c r="AC7391" s="316" t="str">
        <f t="shared" si="67"/>
        <v>INSERT INTO UPK.upk_k40.k60_press_buno_link (buno_id, k60_buno_id, created_date, created_tantou_id) VALUES (2489, 1962, GETDATE(), 999);</v>
      </c>
    </row>
    <row r="7392" spans="26:29">
      <c r="Z7392" s="631">
        <v>782</v>
      </c>
      <c r="AA7392" s="631" t="s">
        <v>6641</v>
      </c>
      <c r="AB7392" s="631" t="s">
        <v>6939</v>
      </c>
      <c r="AC7392" s="316" t="str">
        <f t="shared" si="67"/>
        <v>INSERT INTO UPK.upk_k40.k60_press_buno_link (buno_id, k60_buno_id, created_date, created_tantou_id) VALUES (2490, 2192, GETDATE(), 999);</v>
      </c>
    </row>
    <row r="7393" spans="26:29">
      <c r="Z7393" s="631">
        <v>783</v>
      </c>
      <c r="AA7393" s="631" t="s">
        <v>6641</v>
      </c>
      <c r="AB7393" s="631" t="s">
        <v>6940</v>
      </c>
      <c r="AC7393" s="316" t="str">
        <f t="shared" si="67"/>
        <v>INSERT INTO UPK.upk_k40.k60_press_buno_link (buno_id, k60_buno_id, created_date, created_tantou_id) VALUES (2491, 2192, GETDATE(), 999);</v>
      </c>
    </row>
    <row r="7394" spans="26:29">
      <c r="Z7394" s="631">
        <v>784</v>
      </c>
      <c r="AA7394" s="631" t="s">
        <v>6845</v>
      </c>
      <c r="AB7394" s="631" t="s">
        <v>6941</v>
      </c>
      <c r="AC7394" s="316" t="str">
        <f t="shared" si="67"/>
        <v>INSERT INTO UPK.upk_k40.k60_press_buno_link (buno_id, k60_buno_id, created_date, created_tantou_id) VALUES (2492, 2396, GETDATE(), 999);</v>
      </c>
    </row>
    <row r="7395" spans="26:29">
      <c r="Z7395" s="631">
        <v>785</v>
      </c>
      <c r="AA7395" s="631" t="s">
        <v>6845</v>
      </c>
      <c r="AB7395" s="631" t="s">
        <v>6942</v>
      </c>
      <c r="AC7395" s="316" t="str">
        <f t="shared" si="67"/>
        <v>INSERT INTO UPK.upk_k40.k60_press_buno_link (buno_id, k60_buno_id, created_date, created_tantou_id) VALUES (2493, 2396, GETDATE(), 999);</v>
      </c>
    </row>
    <row r="7396" spans="26:29">
      <c r="Z7396" s="631">
        <v>786</v>
      </c>
      <c r="AA7396" s="631" t="s">
        <v>5835</v>
      </c>
      <c r="AB7396" s="631" t="s">
        <v>6943</v>
      </c>
      <c r="AC7396" s="316" t="str">
        <f t="shared" si="67"/>
        <v>INSERT INTO UPK.upk_k40.k60_press_buno_link (buno_id, k60_buno_id, created_date, created_tantou_id) VALUES (2494, 1346, GETDATE(), 999);</v>
      </c>
    </row>
    <row r="7397" spans="26:29">
      <c r="Z7397" s="631">
        <v>787</v>
      </c>
      <c r="AA7397" s="631" t="s">
        <v>5836</v>
      </c>
      <c r="AB7397" s="631" t="s">
        <v>6944</v>
      </c>
      <c r="AC7397" s="316" t="str">
        <f t="shared" si="67"/>
        <v>INSERT INTO UPK.upk_k40.k60_press_buno_link (buno_id, k60_buno_id, created_date, created_tantou_id) VALUES (2495, 1347, GETDATE(), 999);</v>
      </c>
    </row>
    <row r="7398" spans="26:29">
      <c r="Z7398" s="631">
        <v>788</v>
      </c>
      <c r="AA7398" s="631" t="s">
        <v>5837</v>
      </c>
      <c r="AB7398" s="631" t="s">
        <v>6945</v>
      </c>
      <c r="AC7398" s="316" t="str">
        <f t="shared" si="67"/>
        <v>INSERT INTO UPK.upk_k40.k60_press_buno_link (buno_id, k60_buno_id, created_date, created_tantou_id) VALUES (2496, 1348, GETDATE(), 999);</v>
      </c>
    </row>
    <row r="7399" spans="26:29">
      <c r="Z7399" s="631">
        <v>789</v>
      </c>
      <c r="AA7399" s="631" t="s">
        <v>6618</v>
      </c>
      <c r="AB7399" s="631" t="s">
        <v>6946</v>
      </c>
      <c r="AC7399" s="316" t="str">
        <f t="shared" si="67"/>
        <v>INSERT INTO UPK.upk_k40.k60_press_buno_link (buno_id, k60_buno_id, created_date, created_tantou_id) VALUES (2497, 2169, GETDATE(), 999);</v>
      </c>
    </row>
    <row r="7400" spans="26:29">
      <c r="Z7400" s="631">
        <v>790</v>
      </c>
      <c r="AA7400" s="631" t="s">
        <v>6624</v>
      </c>
      <c r="AB7400" s="631" t="s">
        <v>6947</v>
      </c>
      <c r="AC7400" s="316" t="str">
        <f t="shared" si="67"/>
        <v>INSERT INTO UPK.upk_k40.k60_press_buno_link (buno_id, k60_buno_id, created_date, created_tantou_id) VALUES (2498, 2175, GETDATE(), 999);</v>
      </c>
    </row>
    <row r="7401" spans="26:29">
      <c r="Z7401" s="631">
        <v>791</v>
      </c>
      <c r="AA7401" s="631" t="s">
        <v>6851</v>
      </c>
      <c r="AB7401" s="631" t="s">
        <v>6948</v>
      </c>
      <c r="AC7401" s="316" t="str">
        <f t="shared" si="67"/>
        <v>INSERT INTO UPK.upk_k40.k60_press_buno_link (buno_id, k60_buno_id, created_date, created_tantou_id) VALUES (2499, 2402, GETDATE(), 999);</v>
      </c>
    </row>
    <row r="7402" spans="26:29">
      <c r="Z7402" s="631">
        <v>792</v>
      </c>
      <c r="AA7402" s="631" t="s">
        <v>5838</v>
      </c>
      <c r="AB7402" s="631" t="s">
        <v>6949</v>
      </c>
      <c r="AC7402" s="316" t="str">
        <f t="shared" si="67"/>
        <v>INSERT INTO UPK.upk_k40.k60_press_buno_link (buno_id, k60_buno_id, created_date, created_tantou_id) VALUES (2500, 1349, GETDATE(), 999);</v>
      </c>
    </row>
    <row r="7403" spans="26:29">
      <c r="Z7403" s="631">
        <v>793</v>
      </c>
      <c r="AA7403" s="631" t="s">
        <v>5839</v>
      </c>
      <c r="AB7403" s="631" t="s">
        <v>6950</v>
      </c>
      <c r="AC7403" s="316" t="str">
        <f t="shared" si="67"/>
        <v>INSERT INTO UPK.upk_k40.k60_press_buno_link (buno_id, k60_buno_id, created_date, created_tantou_id) VALUES (2501, 1350, GETDATE(), 999);</v>
      </c>
    </row>
    <row r="7404" spans="26:29">
      <c r="Z7404" s="631">
        <v>794</v>
      </c>
      <c r="AA7404" s="631" t="s">
        <v>6619</v>
      </c>
      <c r="AB7404" s="631" t="s">
        <v>6951</v>
      </c>
      <c r="AC7404" s="316" t="str">
        <f t="shared" si="67"/>
        <v>INSERT INTO UPK.upk_k40.k60_press_buno_link (buno_id, k60_buno_id, created_date, created_tantou_id) VALUES (2502, 2170, GETDATE(), 999);</v>
      </c>
    </row>
    <row r="7405" spans="26:29">
      <c r="Z7405" s="631">
        <v>795</v>
      </c>
      <c r="AA7405" s="631" t="s">
        <v>6625</v>
      </c>
      <c r="AB7405" s="631" t="s">
        <v>6952</v>
      </c>
      <c r="AC7405" s="316" t="str">
        <f t="shared" si="67"/>
        <v>INSERT INTO UPK.upk_k40.k60_press_buno_link (buno_id, k60_buno_id, created_date, created_tantou_id) VALUES (2503, 2176, GETDATE(), 999);</v>
      </c>
    </row>
    <row r="7406" spans="26:29">
      <c r="Z7406" s="631">
        <v>796</v>
      </c>
      <c r="AA7406" s="631" t="s">
        <v>6662</v>
      </c>
      <c r="AB7406" s="631" t="s">
        <v>6953</v>
      </c>
      <c r="AC7406" s="316" t="str">
        <f t="shared" si="67"/>
        <v>INSERT INTO UPK.upk_k40.k60_press_buno_link (buno_id, k60_buno_id, created_date, created_tantou_id) VALUES (2504, 2213, GETDATE(), 999);</v>
      </c>
    </row>
    <row r="7407" spans="26:29">
      <c r="Z7407" s="631">
        <v>797</v>
      </c>
      <c r="AA7407" s="631" t="s">
        <v>6852</v>
      </c>
      <c r="AB7407" s="631" t="s">
        <v>6954</v>
      </c>
      <c r="AC7407" s="316" t="str">
        <f t="shared" si="67"/>
        <v>INSERT INTO UPK.upk_k40.k60_press_buno_link (buno_id, k60_buno_id, created_date, created_tantou_id) VALUES (2505, 2403, GETDATE(), 999);</v>
      </c>
    </row>
    <row r="7408" spans="26:29">
      <c r="Z7408" s="631">
        <v>798</v>
      </c>
      <c r="AA7408" s="631" t="s">
        <v>6843</v>
      </c>
      <c r="AB7408" s="631" t="s">
        <v>6955</v>
      </c>
      <c r="AC7408" s="316" t="str">
        <f t="shared" si="67"/>
        <v>INSERT INTO UPK.upk_k40.k60_press_buno_link (buno_id, k60_buno_id, created_date, created_tantou_id) VALUES (2506, 2394, GETDATE(), 999);</v>
      </c>
    </row>
    <row r="7409" spans="26:29">
      <c r="Z7409" s="631">
        <v>799</v>
      </c>
      <c r="AA7409" s="631" t="s">
        <v>6844</v>
      </c>
      <c r="AB7409" s="631" t="s">
        <v>6956</v>
      </c>
      <c r="AC7409" s="316" t="str">
        <f t="shared" si="67"/>
        <v>INSERT INTO UPK.upk_k40.k60_press_buno_link (buno_id, k60_buno_id, created_date, created_tantou_id) VALUES (2507, 2395, GETDATE(), 999);</v>
      </c>
    </row>
    <row r="7410" spans="26:29">
      <c r="Z7410" s="631">
        <v>800</v>
      </c>
      <c r="AA7410" s="631" t="s">
        <v>6700</v>
      </c>
      <c r="AB7410" s="631" t="s">
        <v>6957</v>
      </c>
      <c r="AC7410" s="316" t="str">
        <f t="shared" si="67"/>
        <v>INSERT INTO UPK.upk_k40.k60_press_buno_link (buno_id, k60_buno_id, created_date, created_tantou_id) VALUES (2508, 2251, GETDATE(), 999);</v>
      </c>
    </row>
    <row r="7411" spans="26:29">
      <c r="Z7411" s="631">
        <v>801</v>
      </c>
      <c r="AA7411" s="631" t="s">
        <v>6379</v>
      </c>
      <c r="AB7411" s="631" t="s">
        <v>6958</v>
      </c>
      <c r="AC7411" s="316" t="str">
        <f t="shared" si="67"/>
        <v>INSERT INTO UPK.upk_k40.k60_press_buno_link (buno_id, k60_buno_id, created_date, created_tantou_id) VALUES (2509, 1891, GETDATE(), 999);</v>
      </c>
    </row>
    <row r="7412" spans="26:29">
      <c r="Z7412" s="631">
        <v>802</v>
      </c>
      <c r="AA7412" s="631" t="s">
        <v>6379</v>
      </c>
      <c r="AB7412" s="631" t="s">
        <v>6959</v>
      </c>
      <c r="AC7412" s="316" t="str">
        <f t="shared" si="67"/>
        <v>INSERT INTO UPK.upk_k40.k60_press_buno_link (buno_id, k60_buno_id, created_date, created_tantou_id) VALUES (2510, 1891, GETDATE(), 999);</v>
      </c>
    </row>
    <row r="7413" spans="26:29">
      <c r="Z7413" s="631">
        <v>803</v>
      </c>
      <c r="AA7413" s="631" t="s">
        <v>6381</v>
      </c>
      <c r="AB7413" s="631" t="s">
        <v>6960</v>
      </c>
      <c r="AC7413" s="316" t="str">
        <f t="shared" si="67"/>
        <v>INSERT INTO UPK.upk_k40.k60_press_buno_link (buno_id, k60_buno_id, created_date, created_tantou_id) VALUES (2511, 1893, GETDATE(), 999);</v>
      </c>
    </row>
    <row r="7414" spans="26:29">
      <c r="Z7414" s="631">
        <v>804</v>
      </c>
      <c r="AA7414" s="631" t="s">
        <v>6381</v>
      </c>
      <c r="AB7414" s="631" t="s">
        <v>6961</v>
      </c>
      <c r="AC7414" s="316" t="str">
        <f t="shared" si="67"/>
        <v>INSERT INTO UPK.upk_k40.k60_press_buno_link (buno_id, k60_buno_id, created_date, created_tantou_id) VALUES (2512, 1893, GETDATE(), 999);</v>
      </c>
    </row>
    <row r="7415" spans="26:29">
      <c r="Z7415" s="631">
        <v>805</v>
      </c>
      <c r="AA7415" s="631" t="s">
        <v>5892</v>
      </c>
      <c r="AB7415" s="631" t="s">
        <v>6962</v>
      </c>
      <c r="AC7415" s="316" t="str">
        <f t="shared" si="67"/>
        <v>INSERT INTO UPK.upk_k40.k60_press_buno_link (buno_id, k60_buno_id, created_date, created_tantou_id) VALUES (2513, 1403, GETDATE(), 999);</v>
      </c>
    </row>
    <row r="7416" spans="26:29">
      <c r="Z7416" s="631">
        <v>806</v>
      </c>
      <c r="AA7416" s="631" t="s">
        <v>6228</v>
      </c>
      <c r="AB7416" s="631" t="s">
        <v>6963</v>
      </c>
      <c r="AC7416" s="316" t="str">
        <f t="shared" si="67"/>
        <v>INSERT INTO UPK.upk_k40.k60_press_buno_link (buno_id, k60_buno_id, created_date, created_tantou_id) VALUES (2514, 1740, GETDATE(), 999);</v>
      </c>
    </row>
    <row r="7417" spans="26:29">
      <c r="Z7417" s="631">
        <v>807</v>
      </c>
      <c r="AA7417" s="631" t="s">
        <v>6582</v>
      </c>
      <c r="AB7417" s="631" t="s">
        <v>6964</v>
      </c>
      <c r="AC7417" s="316" t="str">
        <f t="shared" si="67"/>
        <v>INSERT INTO UPK.upk_k40.k60_press_buno_link (buno_id, k60_buno_id, created_date, created_tantou_id) VALUES (2515, 2133, GETDATE(), 999);</v>
      </c>
    </row>
    <row r="7418" spans="26:29">
      <c r="Z7418" s="631">
        <v>808</v>
      </c>
      <c r="AA7418" s="631" t="s">
        <v>6287</v>
      </c>
      <c r="AB7418" s="631" t="s">
        <v>6965</v>
      </c>
      <c r="AC7418" s="316" t="str">
        <f t="shared" si="67"/>
        <v>INSERT INTO UPK.upk_k40.k60_press_buno_link (buno_id, k60_buno_id, created_date, created_tantou_id) VALUES (2516, 1799, GETDATE(), 999);</v>
      </c>
    </row>
    <row r="7419" spans="26:29">
      <c r="Z7419" s="631">
        <v>809</v>
      </c>
      <c r="AA7419" s="631" t="s">
        <v>6287</v>
      </c>
      <c r="AB7419" s="631" t="s">
        <v>6966</v>
      </c>
      <c r="AC7419" s="316" t="str">
        <f t="shared" si="67"/>
        <v>INSERT INTO UPK.upk_k40.k60_press_buno_link (buno_id, k60_buno_id, created_date, created_tantou_id) VALUES (2517, 1799, GETDATE(), 999);</v>
      </c>
    </row>
    <row r="7420" spans="26:29">
      <c r="Z7420" s="631">
        <v>810</v>
      </c>
      <c r="AA7420" s="631" t="s">
        <v>5893</v>
      </c>
      <c r="AB7420" s="631" t="s">
        <v>6967</v>
      </c>
      <c r="AC7420" s="316" t="str">
        <f t="shared" si="67"/>
        <v>INSERT INTO UPK.upk_k40.k60_press_buno_link (buno_id, k60_buno_id, created_date, created_tantou_id) VALUES (2518, 1404, GETDATE(), 999);</v>
      </c>
    </row>
    <row r="7421" spans="26:29">
      <c r="Z7421" s="631">
        <v>811</v>
      </c>
      <c r="AA7421" s="631" t="s">
        <v>6882</v>
      </c>
      <c r="AB7421" s="631" t="s">
        <v>6968</v>
      </c>
      <c r="AC7421" s="316" t="str">
        <f t="shared" si="67"/>
        <v>INSERT INTO UPK.upk_k40.k60_press_buno_link (buno_id, k60_buno_id, created_date, created_tantou_id) VALUES (2519, 2433, GETDATE(), 999);</v>
      </c>
    </row>
    <row r="7422" spans="26:29">
      <c r="Z7422" s="631">
        <v>812</v>
      </c>
      <c r="AA7422" s="631" t="s">
        <v>6357</v>
      </c>
      <c r="AB7422" s="631" t="s">
        <v>6969</v>
      </c>
      <c r="AC7422" s="316" t="str">
        <f t="shared" si="67"/>
        <v>INSERT INTO UPK.upk_k40.k60_press_buno_link (buno_id, k60_buno_id, created_date, created_tantou_id) VALUES (2520, 1869, GETDATE(), 999);</v>
      </c>
    </row>
    <row r="7423" spans="26:29">
      <c r="Z7423" s="631">
        <v>813</v>
      </c>
      <c r="AA7423" s="631" t="s">
        <v>6634</v>
      </c>
      <c r="AB7423" s="631" t="s">
        <v>6970</v>
      </c>
      <c r="AC7423" s="316" t="str">
        <f t="shared" si="67"/>
        <v>INSERT INTO UPK.upk_k40.k60_press_buno_link (buno_id, k60_buno_id, created_date, created_tantou_id) VALUES (2521, 2185, GETDATE(), 999);</v>
      </c>
    </row>
    <row r="7424" spans="26:29">
      <c r="Z7424" s="631">
        <v>814</v>
      </c>
      <c r="AA7424" s="631" t="s">
        <v>6635</v>
      </c>
      <c r="AB7424" s="631" t="s">
        <v>6971</v>
      </c>
      <c r="AC7424" s="316" t="str">
        <f t="shared" si="67"/>
        <v>INSERT INTO UPK.upk_k40.k60_press_buno_link (buno_id, k60_buno_id, created_date, created_tantou_id) VALUES (2522, 2186, GETDATE(), 999);</v>
      </c>
    </row>
    <row r="7425" spans="26:29">
      <c r="Z7425" s="631">
        <v>815</v>
      </c>
      <c r="AA7425" s="631" t="s">
        <v>6137</v>
      </c>
      <c r="AB7425" s="631" t="s">
        <v>6972</v>
      </c>
      <c r="AC7425" s="316" t="str">
        <f t="shared" si="67"/>
        <v>INSERT INTO UPK.upk_k40.k60_press_buno_link (buno_id, k60_buno_id, created_date, created_tantou_id) VALUES (2523, 1649, GETDATE(), 999);</v>
      </c>
    </row>
    <row r="7426" spans="26:29">
      <c r="Z7426" s="631">
        <v>816</v>
      </c>
      <c r="AA7426" s="631" t="s">
        <v>6883</v>
      </c>
      <c r="AB7426" s="631" t="s">
        <v>6973</v>
      </c>
      <c r="AC7426" s="316" t="str">
        <f t="shared" si="67"/>
        <v>INSERT INTO UPK.upk_k40.k60_press_buno_link (buno_id, k60_buno_id, created_date, created_tantou_id) VALUES (2524, 2434, GETDATE(), 999);</v>
      </c>
    </row>
    <row r="7427" spans="26:29">
      <c r="Z7427" s="631">
        <v>817</v>
      </c>
      <c r="AA7427" s="631" t="s">
        <v>6115</v>
      </c>
      <c r="AB7427" s="631" t="s">
        <v>6974</v>
      </c>
      <c r="AC7427" s="316" t="str">
        <f t="shared" si="67"/>
        <v>INSERT INTO UPK.upk_k40.k60_press_buno_link (buno_id, k60_buno_id, created_date, created_tantou_id) VALUES (2525, 1627, GETDATE(), 999);</v>
      </c>
    </row>
    <row r="7428" spans="26:29">
      <c r="Z7428" s="631">
        <v>818</v>
      </c>
      <c r="AA7428" s="631" t="s">
        <v>6115</v>
      </c>
      <c r="AB7428" s="631" t="s">
        <v>6975</v>
      </c>
      <c r="AC7428" s="316" t="str">
        <f t="shared" si="67"/>
        <v>INSERT INTO UPK.upk_k40.k60_press_buno_link (buno_id, k60_buno_id, created_date, created_tantou_id) VALUES (2526, 1627, GETDATE(), 999);</v>
      </c>
    </row>
    <row r="7429" spans="26:29">
      <c r="Z7429" s="631">
        <v>819</v>
      </c>
      <c r="AA7429" s="631" t="s">
        <v>6439</v>
      </c>
      <c r="AB7429" s="631" t="s">
        <v>6976</v>
      </c>
      <c r="AC7429" s="316" t="str">
        <f t="shared" si="67"/>
        <v>INSERT INTO UPK.upk_k40.k60_press_buno_link (buno_id, k60_buno_id, created_date, created_tantou_id) VALUES (2527, 1951, GETDATE(), 999);</v>
      </c>
    </row>
    <row r="7430" spans="26:29">
      <c r="Z7430" s="631">
        <v>820</v>
      </c>
      <c r="AA7430" s="631" t="s">
        <v>6439</v>
      </c>
      <c r="AB7430" s="631" t="s">
        <v>6977</v>
      </c>
      <c r="AC7430" s="316" t="str">
        <f t="shared" si="67"/>
        <v>INSERT INTO UPK.upk_k40.k60_press_buno_link (buno_id, k60_buno_id, created_date, created_tantou_id) VALUES (2528, 1951, GETDATE(), 999);</v>
      </c>
    </row>
    <row r="7431" spans="26:29">
      <c r="Z7431" s="631">
        <v>821</v>
      </c>
      <c r="AA7431" s="631" t="s">
        <v>6258</v>
      </c>
      <c r="AB7431" s="631" t="s">
        <v>6978</v>
      </c>
      <c r="AC7431" s="316" t="str">
        <f t="shared" si="67"/>
        <v>INSERT INTO UPK.upk_k40.k60_press_buno_link (buno_id, k60_buno_id, created_date, created_tantou_id) VALUES (2529, 1770, GETDATE(), 999);</v>
      </c>
    </row>
    <row r="7432" spans="26:29">
      <c r="Z7432" s="631">
        <v>822</v>
      </c>
      <c r="AA7432" s="631" t="s">
        <v>6258</v>
      </c>
      <c r="AB7432" s="631" t="s">
        <v>6979</v>
      </c>
      <c r="AC7432" s="316" t="str">
        <f t="shared" si="67"/>
        <v>INSERT INTO UPK.upk_k40.k60_press_buno_link (buno_id, k60_buno_id, created_date, created_tantou_id) VALUES (2530, 1770, GETDATE(), 999);</v>
      </c>
    </row>
    <row r="7433" spans="26:29">
      <c r="Z7433" s="631">
        <v>823</v>
      </c>
      <c r="AA7433" s="631" t="s">
        <v>6280</v>
      </c>
      <c r="AB7433" s="631" t="s">
        <v>6980</v>
      </c>
      <c r="AC7433" s="316" t="str">
        <f t="shared" si="67"/>
        <v>INSERT INTO UPK.upk_k40.k60_press_buno_link (buno_id, k60_buno_id, created_date, created_tantou_id) VALUES (2531, 1792, GETDATE(), 999);</v>
      </c>
    </row>
    <row r="7434" spans="26:29">
      <c r="Z7434" s="631">
        <v>824</v>
      </c>
      <c r="AA7434" s="631" t="s">
        <v>6280</v>
      </c>
      <c r="AB7434" s="631" t="s">
        <v>6981</v>
      </c>
      <c r="AC7434" s="316" t="str">
        <f t="shared" si="67"/>
        <v>INSERT INTO UPK.upk_k40.k60_press_buno_link (buno_id, k60_buno_id, created_date, created_tantou_id) VALUES (2532, 1792, GETDATE(), 999);</v>
      </c>
    </row>
    <row r="7435" spans="26:29">
      <c r="Z7435" s="631">
        <v>825</v>
      </c>
      <c r="AA7435" s="631" t="s">
        <v>5971</v>
      </c>
      <c r="AB7435" s="631" t="s">
        <v>6982</v>
      </c>
      <c r="AC7435" s="316" t="str">
        <f t="shared" si="67"/>
        <v>INSERT INTO UPK.upk_k40.k60_press_buno_link (buno_id, k60_buno_id, created_date, created_tantou_id) VALUES (2533, 1482, GETDATE(), 999);</v>
      </c>
    </row>
    <row r="7436" spans="26:29">
      <c r="Z7436" s="631">
        <v>826</v>
      </c>
      <c r="AA7436" s="631" t="s">
        <v>5971</v>
      </c>
      <c r="AB7436" s="631" t="s">
        <v>6983</v>
      </c>
      <c r="AC7436" s="316" t="str">
        <f t="shared" si="67"/>
        <v>INSERT INTO UPK.upk_k40.k60_press_buno_link (buno_id, k60_buno_id, created_date, created_tantou_id) VALUES (2534, 1482, GETDATE(), 999);</v>
      </c>
    </row>
    <row r="7437" spans="26:29">
      <c r="Z7437" s="631">
        <v>827</v>
      </c>
      <c r="AA7437" s="631" t="s">
        <v>6850</v>
      </c>
      <c r="AB7437" s="631" t="s">
        <v>6984</v>
      </c>
      <c r="AC7437" s="316" t="str">
        <f t="shared" si="67"/>
        <v>INSERT INTO UPK.upk_k40.k60_press_buno_link (buno_id, k60_buno_id, created_date, created_tantou_id) VALUES (2535, 2401, GETDATE(), 999);</v>
      </c>
    </row>
    <row r="7438" spans="26:29">
      <c r="Z7438" s="631">
        <v>828</v>
      </c>
      <c r="AA7438" s="631" t="s">
        <v>5840</v>
      </c>
      <c r="AB7438" s="631" t="s">
        <v>6985</v>
      </c>
      <c r="AC7438" s="316" t="str">
        <f t="shared" si="67"/>
        <v>INSERT INTO UPK.upk_k40.k60_press_buno_link (buno_id, k60_buno_id, created_date, created_tantou_id) VALUES (2536, 1351, GETDATE(), 999);</v>
      </c>
    </row>
    <row r="7439" spans="26:29">
      <c r="Z7439" s="631">
        <v>829</v>
      </c>
      <c r="AA7439" s="631" t="s">
        <v>6116</v>
      </c>
      <c r="AB7439" s="631" t="s">
        <v>6986</v>
      </c>
      <c r="AC7439" s="316" t="str">
        <f t="shared" si="67"/>
        <v>INSERT INTO UPK.upk_k40.k60_press_buno_link (buno_id, k60_buno_id, created_date, created_tantou_id) VALUES (2537, 1628, GETDATE(), 999);</v>
      </c>
    </row>
    <row r="7440" spans="26:29">
      <c r="Z7440" s="631">
        <v>830</v>
      </c>
      <c r="AA7440" s="631" t="s">
        <v>6117</v>
      </c>
      <c r="AB7440" s="631" t="s">
        <v>6987</v>
      </c>
      <c r="AC7440" s="316" t="str">
        <f t="shared" si="67"/>
        <v>INSERT INTO UPK.upk_k40.k60_press_buno_link (buno_id, k60_buno_id, created_date, created_tantou_id) VALUES (2538, 1629, GETDATE(), 999);</v>
      </c>
    </row>
    <row r="7441" spans="26:29">
      <c r="Z7441" s="631">
        <v>831</v>
      </c>
      <c r="AA7441" s="631" t="s">
        <v>5972</v>
      </c>
      <c r="AB7441" s="631" t="s">
        <v>6988</v>
      </c>
      <c r="AC7441" s="316" t="str">
        <f t="shared" si="67"/>
        <v>INSERT INTO UPK.upk_k40.k60_press_buno_link (buno_id, k60_buno_id, created_date, created_tantou_id) VALUES (2539, 1483, GETDATE(), 999);</v>
      </c>
    </row>
    <row r="7442" spans="26:29">
      <c r="Z7442" s="631">
        <v>832</v>
      </c>
      <c r="AA7442" s="631" t="s">
        <v>5972</v>
      </c>
      <c r="AB7442" s="631" t="s">
        <v>6989</v>
      </c>
      <c r="AC7442" s="316" t="str">
        <f t="shared" si="67"/>
        <v>INSERT INTO UPK.upk_k40.k60_press_buno_link (buno_id, k60_buno_id, created_date, created_tantou_id) VALUES (2540, 1483, GETDATE(), 999);</v>
      </c>
    </row>
    <row r="7443" spans="26:29">
      <c r="Z7443" s="631">
        <v>833</v>
      </c>
      <c r="AA7443" s="631" t="s">
        <v>6118</v>
      </c>
      <c r="AB7443" s="631" t="s">
        <v>7738</v>
      </c>
      <c r="AC7443" s="316" t="str">
        <f t="shared" ref="AC7443:AC7506" si="68">AC$6609&amp;AB7443&amp;", "&amp;AA7443&amp;", GETDATE(), 999);"</f>
        <v>INSERT INTO UPK.upk_k40.k60_press_buno_link (buno_id, k60_buno_id, created_date, created_tantou_id) VALUES (2541, 1630, GETDATE(), 999);</v>
      </c>
    </row>
    <row r="7444" spans="26:29">
      <c r="Z7444" s="631">
        <v>834</v>
      </c>
      <c r="AA7444" s="631" t="s">
        <v>6440</v>
      </c>
      <c r="AB7444" s="631" t="s">
        <v>7739</v>
      </c>
      <c r="AC7444" s="316" t="str">
        <f t="shared" si="68"/>
        <v>INSERT INTO UPK.upk_k40.k60_press_buno_link (buno_id, k60_buno_id, created_date, created_tantou_id) VALUES (2542, 1952, GETDATE(), 999);</v>
      </c>
    </row>
    <row r="7445" spans="26:29">
      <c r="Z7445" s="631">
        <v>835</v>
      </c>
      <c r="AA7445" s="631" t="s">
        <v>6259</v>
      </c>
      <c r="AB7445" s="631" t="s">
        <v>7740</v>
      </c>
      <c r="AC7445" s="316" t="str">
        <f t="shared" si="68"/>
        <v>INSERT INTO UPK.upk_k40.k60_press_buno_link (buno_id, k60_buno_id, created_date, created_tantou_id) VALUES (2543, 1771, GETDATE(), 999);</v>
      </c>
    </row>
    <row r="7446" spans="26:29">
      <c r="Z7446" s="631">
        <v>836</v>
      </c>
      <c r="AA7446" s="631" t="s">
        <v>6339</v>
      </c>
      <c r="AB7446" s="631" t="s">
        <v>7741</v>
      </c>
      <c r="AC7446" s="316" t="str">
        <f t="shared" si="68"/>
        <v>INSERT INTO UPK.upk_k40.k60_press_buno_link (buno_id, k60_buno_id, created_date, created_tantou_id) VALUES (2544, 1851, GETDATE(), 999);</v>
      </c>
    </row>
    <row r="7447" spans="26:29">
      <c r="Z7447" s="631">
        <v>837</v>
      </c>
      <c r="AA7447" s="631" t="s">
        <v>6339</v>
      </c>
      <c r="AB7447" s="631" t="s">
        <v>7742</v>
      </c>
      <c r="AC7447" s="316" t="str">
        <f t="shared" si="68"/>
        <v>INSERT INTO UPK.upk_k40.k60_press_buno_link (buno_id, k60_buno_id, created_date, created_tantou_id) VALUES (2545, 1851, GETDATE(), 999);</v>
      </c>
    </row>
    <row r="7448" spans="26:29">
      <c r="Z7448" s="631">
        <v>838</v>
      </c>
      <c r="AA7448" s="631" t="s">
        <v>6340</v>
      </c>
      <c r="AB7448" s="631" t="s">
        <v>7743</v>
      </c>
      <c r="AC7448" s="316" t="str">
        <f t="shared" si="68"/>
        <v>INSERT INTO UPK.upk_k40.k60_press_buno_link (buno_id, k60_buno_id, created_date, created_tantou_id) VALUES (2546, 1852, GETDATE(), 999);</v>
      </c>
    </row>
    <row r="7449" spans="26:29">
      <c r="Z7449" s="631">
        <v>839</v>
      </c>
      <c r="AA7449" s="631" t="s">
        <v>6340</v>
      </c>
      <c r="AB7449" s="631" t="s">
        <v>7744</v>
      </c>
      <c r="AC7449" s="316" t="str">
        <f t="shared" si="68"/>
        <v>INSERT INTO UPK.upk_k40.k60_press_buno_link (buno_id, k60_buno_id, created_date, created_tantou_id) VALUES (2547, 1852, GETDATE(), 999);</v>
      </c>
    </row>
    <row r="7450" spans="26:29">
      <c r="Z7450" s="631">
        <v>840</v>
      </c>
      <c r="AA7450" s="631" t="s">
        <v>5832</v>
      </c>
      <c r="AB7450" s="631" t="s">
        <v>7745</v>
      </c>
      <c r="AC7450" s="316" t="str">
        <f t="shared" si="68"/>
        <v>INSERT INTO UPK.upk_k40.k60_press_buno_link (buno_id, k60_buno_id, created_date, created_tantou_id) VALUES (2548, 1343, GETDATE(), 999);</v>
      </c>
    </row>
    <row r="7451" spans="26:29">
      <c r="Z7451" s="631">
        <v>841</v>
      </c>
      <c r="AA7451" s="631" t="s">
        <v>6182</v>
      </c>
      <c r="AB7451" s="631" t="s">
        <v>7746</v>
      </c>
      <c r="AC7451" s="316" t="str">
        <f t="shared" si="68"/>
        <v>INSERT INTO UPK.upk_k40.k60_press_buno_link (buno_id, k60_buno_id, created_date, created_tantou_id) VALUES (2549, 1694, GETDATE(), 999);</v>
      </c>
    </row>
    <row r="7452" spans="26:29">
      <c r="Z7452" s="631">
        <v>842</v>
      </c>
      <c r="AA7452" s="631" t="s">
        <v>6193</v>
      </c>
      <c r="AB7452" s="631" t="s">
        <v>7747</v>
      </c>
      <c r="AC7452" s="316" t="str">
        <f t="shared" si="68"/>
        <v>INSERT INTO UPK.upk_k40.k60_press_buno_link (buno_id, k60_buno_id, created_date, created_tantou_id) VALUES (2550, 1705, GETDATE(), 999);</v>
      </c>
    </row>
    <row r="7453" spans="26:29">
      <c r="Z7453" s="631">
        <v>843</v>
      </c>
      <c r="AA7453" s="631" t="s">
        <v>6193</v>
      </c>
      <c r="AB7453" s="631" t="s">
        <v>7748</v>
      </c>
      <c r="AC7453" s="316" t="str">
        <f t="shared" si="68"/>
        <v>INSERT INTO UPK.upk_k40.k60_press_buno_link (buno_id, k60_buno_id, created_date, created_tantou_id) VALUES (2551, 1705, GETDATE(), 999);</v>
      </c>
    </row>
    <row r="7454" spans="26:29">
      <c r="Z7454" s="631">
        <v>844</v>
      </c>
      <c r="AA7454" s="631" t="s">
        <v>5833</v>
      </c>
      <c r="AB7454" s="631" t="s">
        <v>7749</v>
      </c>
      <c r="AC7454" s="316" t="str">
        <f t="shared" si="68"/>
        <v>INSERT INTO UPK.upk_k40.k60_press_buno_link (buno_id, k60_buno_id, created_date, created_tantou_id) VALUES (2552, 1344, GETDATE(), 999);</v>
      </c>
    </row>
    <row r="7455" spans="26:29">
      <c r="Z7455" s="631">
        <v>845</v>
      </c>
      <c r="AA7455" s="631" t="s">
        <v>5834</v>
      </c>
      <c r="AB7455" s="631" t="s">
        <v>7750</v>
      </c>
      <c r="AC7455" s="316" t="str">
        <f t="shared" si="68"/>
        <v>INSERT INTO UPK.upk_k40.k60_press_buno_link (buno_id, k60_buno_id, created_date, created_tantou_id) VALUES (2553, 1345, GETDATE(), 999);</v>
      </c>
    </row>
    <row r="7456" spans="26:29">
      <c r="Z7456" s="631">
        <v>846</v>
      </c>
      <c r="AA7456" s="631" t="s">
        <v>6183</v>
      </c>
      <c r="AB7456" s="631" t="s">
        <v>7751</v>
      </c>
      <c r="AC7456" s="316" t="str">
        <f t="shared" si="68"/>
        <v>INSERT INTO UPK.upk_k40.k60_press_buno_link (buno_id, k60_buno_id, created_date, created_tantou_id) VALUES (2554, 1695, GETDATE(), 999);</v>
      </c>
    </row>
    <row r="7457" spans="26:29">
      <c r="Z7457" s="631">
        <v>847</v>
      </c>
      <c r="AA7457" s="631" t="s">
        <v>6766</v>
      </c>
      <c r="AB7457" s="631" t="s">
        <v>7752</v>
      </c>
      <c r="AC7457" s="316" t="str">
        <f t="shared" si="68"/>
        <v>INSERT INTO UPK.upk_k40.k60_press_buno_link (buno_id, k60_buno_id, created_date, created_tantou_id) VALUES (2555, 2317, GETDATE(), 999);</v>
      </c>
    </row>
    <row r="7458" spans="26:29">
      <c r="Z7458" s="631">
        <v>848</v>
      </c>
      <c r="AA7458" s="631" t="s">
        <v>6767</v>
      </c>
      <c r="AB7458" s="631" t="s">
        <v>7753</v>
      </c>
      <c r="AC7458" s="316" t="str">
        <f t="shared" si="68"/>
        <v>INSERT INTO UPK.upk_k40.k60_press_buno_link (buno_id, k60_buno_id, created_date, created_tantou_id) VALUES (2556, 2318, GETDATE(), 999);</v>
      </c>
    </row>
    <row r="7459" spans="26:29">
      <c r="Z7459" s="631">
        <v>849</v>
      </c>
      <c r="AA7459" s="631" t="s">
        <v>6768</v>
      </c>
      <c r="AB7459" s="631" t="s">
        <v>7754</v>
      </c>
      <c r="AC7459" s="316" t="str">
        <f t="shared" si="68"/>
        <v>INSERT INTO UPK.upk_k40.k60_press_buno_link (buno_id, k60_buno_id, created_date, created_tantou_id) VALUES (2557, 2319, GETDATE(), 999);</v>
      </c>
    </row>
    <row r="7460" spans="26:29">
      <c r="Z7460" s="631">
        <v>850</v>
      </c>
      <c r="AA7460" s="631" t="s">
        <v>6375</v>
      </c>
      <c r="AB7460" s="631" t="s">
        <v>7755</v>
      </c>
      <c r="AC7460" s="316" t="str">
        <f t="shared" si="68"/>
        <v>INSERT INTO UPK.upk_k40.k60_press_buno_link (buno_id, k60_buno_id, created_date, created_tantou_id) VALUES (2558, 1887, GETDATE(), 999);</v>
      </c>
    </row>
    <row r="7461" spans="26:29">
      <c r="Z7461" s="631">
        <v>851</v>
      </c>
      <c r="AA7461" s="631" t="s">
        <v>6375</v>
      </c>
      <c r="AB7461" s="631" t="s">
        <v>7756</v>
      </c>
      <c r="AC7461" s="316" t="str">
        <f t="shared" si="68"/>
        <v>INSERT INTO UPK.upk_k40.k60_press_buno_link (buno_id, k60_buno_id, created_date, created_tantou_id) VALUES (2559, 1887, GETDATE(), 999);</v>
      </c>
    </row>
    <row r="7462" spans="26:29">
      <c r="Z7462" s="631">
        <v>852</v>
      </c>
      <c r="AA7462" s="631">
        <v>2575</v>
      </c>
      <c r="AB7462" s="631" t="s">
        <v>7757</v>
      </c>
      <c r="AC7462" s="316" t="str">
        <f t="shared" si="68"/>
        <v>INSERT INTO UPK.upk_k40.k60_press_buno_link (buno_id, k60_buno_id, created_date, created_tantou_id) VALUES (2560, 2575, GETDATE(), 999);</v>
      </c>
    </row>
    <row r="7463" spans="26:29">
      <c r="Z7463" s="631">
        <v>853</v>
      </c>
      <c r="AA7463" s="631" t="s">
        <v>6260</v>
      </c>
      <c r="AB7463" s="631" t="s">
        <v>7758</v>
      </c>
      <c r="AC7463" s="316" t="str">
        <f t="shared" si="68"/>
        <v>INSERT INTO UPK.upk_k40.k60_press_buno_link (buno_id, k60_buno_id, created_date, created_tantou_id) VALUES (2561, 1772, GETDATE(), 999);</v>
      </c>
    </row>
    <row r="7464" spans="26:29">
      <c r="Z7464" s="631">
        <v>854</v>
      </c>
      <c r="AA7464" s="631" t="s">
        <v>6327</v>
      </c>
      <c r="AB7464" s="631" t="s">
        <v>7759</v>
      </c>
      <c r="AC7464" s="316" t="str">
        <f t="shared" si="68"/>
        <v>INSERT INTO UPK.upk_k40.k60_press_buno_link (buno_id, k60_buno_id, created_date, created_tantou_id) VALUES (2562, 1839, GETDATE(), 999);</v>
      </c>
    </row>
    <row r="7465" spans="26:29">
      <c r="Z7465" s="631">
        <v>855</v>
      </c>
      <c r="AA7465" s="631" t="s">
        <v>6498</v>
      </c>
      <c r="AB7465" s="631" t="s">
        <v>7760</v>
      </c>
      <c r="AC7465" s="316" t="str">
        <f t="shared" si="68"/>
        <v>INSERT INTO UPK.upk_k40.k60_press_buno_link (buno_id, k60_buno_id, created_date, created_tantou_id) VALUES (2563, 2037, GETDATE(), 999);</v>
      </c>
    </row>
    <row r="7466" spans="26:29">
      <c r="Z7466" s="631">
        <v>856</v>
      </c>
      <c r="AA7466" s="631" t="s">
        <v>6565</v>
      </c>
      <c r="AB7466" s="631" t="s">
        <v>7761</v>
      </c>
      <c r="AC7466" s="316" t="str">
        <f t="shared" si="68"/>
        <v>INSERT INTO UPK.upk_k40.k60_press_buno_link (buno_id, k60_buno_id, created_date, created_tantou_id) VALUES (2564, 2116, GETDATE(), 999);</v>
      </c>
    </row>
    <row r="7467" spans="26:29">
      <c r="Z7467" s="631">
        <v>857</v>
      </c>
      <c r="AA7467" s="631" t="s">
        <v>6214</v>
      </c>
      <c r="AB7467" s="631" t="s">
        <v>7762</v>
      </c>
      <c r="AC7467" s="316" t="str">
        <f t="shared" si="68"/>
        <v>INSERT INTO UPK.upk_k40.k60_press_buno_link (buno_id, k60_buno_id, created_date, created_tantou_id) VALUES (2565, 1726, GETDATE(), 999);</v>
      </c>
    </row>
    <row r="7468" spans="26:29">
      <c r="Z7468" s="631">
        <v>858</v>
      </c>
      <c r="AA7468" s="631" t="s">
        <v>6289</v>
      </c>
      <c r="AB7468" s="631" t="s">
        <v>7763</v>
      </c>
      <c r="AC7468" s="316" t="str">
        <f t="shared" si="68"/>
        <v>INSERT INTO UPK.upk_k40.k60_press_buno_link (buno_id, k60_buno_id, created_date, created_tantou_id) VALUES (2566, 1801, GETDATE(), 999);</v>
      </c>
    </row>
    <row r="7469" spans="26:29">
      <c r="Z7469" s="631">
        <v>859</v>
      </c>
      <c r="AA7469" s="631" t="s">
        <v>6792</v>
      </c>
      <c r="AB7469" s="631" t="s">
        <v>7764</v>
      </c>
      <c r="AC7469" s="316" t="str">
        <f t="shared" si="68"/>
        <v>INSERT INTO UPK.upk_k40.k60_press_buno_link (buno_id, k60_buno_id, created_date, created_tantou_id) VALUES (2567, 2343, GETDATE(), 999);</v>
      </c>
    </row>
    <row r="7470" spans="26:29">
      <c r="Z7470" s="631">
        <v>860</v>
      </c>
      <c r="AA7470" s="631" t="s">
        <v>6792</v>
      </c>
      <c r="AB7470" s="631" t="s">
        <v>7765</v>
      </c>
      <c r="AC7470" s="316" t="str">
        <f t="shared" si="68"/>
        <v>INSERT INTO UPK.upk_k40.k60_press_buno_link (buno_id, k60_buno_id, created_date, created_tantou_id) VALUES (2568, 2343, GETDATE(), 999);</v>
      </c>
    </row>
    <row r="7471" spans="26:29">
      <c r="Z7471" s="631">
        <v>861</v>
      </c>
      <c r="AA7471" s="631" t="s">
        <v>6237</v>
      </c>
      <c r="AB7471" s="631" t="s">
        <v>7766</v>
      </c>
      <c r="AC7471" s="316" t="str">
        <f t="shared" si="68"/>
        <v>INSERT INTO UPK.upk_k40.k60_press_buno_link (buno_id, k60_buno_id, created_date, created_tantou_id) VALUES (2569, 1749, GETDATE(), 999);</v>
      </c>
    </row>
    <row r="7472" spans="26:29">
      <c r="Z7472" s="631">
        <v>862</v>
      </c>
      <c r="AA7472" s="631" t="s">
        <v>6237</v>
      </c>
      <c r="AB7472" s="631" t="s">
        <v>7767</v>
      </c>
      <c r="AC7472" s="316" t="str">
        <f t="shared" si="68"/>
        <v>INSERT INTO UPK.upk_k40.k60_press_buno_link (buno_id, k60_buno_id, created_date, created_tantou_id) VALUES (2570, 1749, GETDATE(), 999);</v>
      </c>
    </row>
    <row r="7473" spans="26:29">
      <c r="Z7473" s="631">
        <v>863</v>
      </c>
      <c r="AA7473" s="631" t="s">
        <v>6925</v>
      </c>
      <c r="AB7473" s="631" t="s">
        <v>7768</v>
      </c>
      <c r="AC7473" s="316" t="str">
        <f t="shared" si="68"/>
        <v>INSERT INTO UPK.upk_k40.k60_press_buno_link (buno_id, k60_buno_id, created_date, created_tantou_id) VALUES (2571, 2476, GETDATE(), 999);</v>
      </c>
    </row>
    <row r="7474" spans="26:29">
      <c r="Z7474" s="631">
        <v>864</v>
      </c>
      <c r="AA7474" s="631" t="s">
        <v>6925</v>
      </c>
      <c r="AB7474" s="631" t="s">
        <v>7769</v>
      </c>
      <c r="AC7474" s="316" t="str">
        <f t="shared" si="68"/>
        <v>INSERT INTO UPK.upk_k40.k60_press_buno_link (buno_id, k60_buno_id, created_date, created_tantou_id) VALUES (2572, 2476, GETDATE(), 999);</v>
      </c>
    </row>
    <row r="7475" spans="26:29">
      <c r="Z7475" s="631">
        <v>865</v>
      </c>
      <c r="AA7475" s="631" t="s">
        <v>6926</v>
      </c>
      <c r="AB7475" s="631" t="s">
        <v>7770</v>
      </c>
      <c r="AC7475" s="316" t="str">
        <f t="shared" si="68"/>
        <v>INSERT INTO UPK.upk_k40.k60_press_buno_link (buno_id, k60_buno_id, created_date, created_tantou_id) VALUES (2573, 2477, GETDATE(), 999);</v>
      </c>
    </row>
    <row r="7476" spans="26:29">
      <c r="Z7476" s="631">
        <v>866</v>
      </c>
      <c r="AA7476" s="631" t="s">
        <v>6926</v>
      </c>
      <c r="AB7476" s="631" t="s">
        <v>7771</v>
      </c>
      <c r="AC7476" s="316" t="str">
        <f t="shared" si="68"/>
        <v>INSERT INTO UPK.upk_k40.k60_press_buno_link (buno_id, k60_buno_id, created_date, created_tantou_id) VALUES (2574, 2477, GETDATE(), 999);</v>
      </c>
    </row>
    <row r="7477" spans="26:29">
      <c r="Z7477" s="631">
        <v>867</v>
      </c>
      <c r="AA7477" s="631" t="s">
        <v>5974</v>
      </c>
      <c r="AB7477" s="631" t="s">
        <v>7772</v>
      </c>
      <c r="AC7477" s="316" t="str">
        <f t="shared" si="68"/>
        <v>INSERT INTO UPK.upk_k40.k60_press_buno_link (buno_id, k60_buno_id, created_date, created_tantou_id) VALUES (2575, 1485, GETDATE(), 999);</v>
      </c>
    </row>
    <row r="7478" spans="26:29">
      <c r="Z7478" s="631">
        <v>868</v>
      </c>
      <c r="AA7478" s="631" t="s">
        <v>5974</v>
      </c>
      <c r="AB7478" s="631" t="s">
        <v>7773</v>
      </c>
      <c r="AC7478" s="316" t="str">
        <f t="shared" si="68"/>
        <v>INSERT INTO UPK.upk_k40.k60_press_buno_link (buno_id, k60_buno_id, created_date, created_tantou_id) VALUES (2576, 1485, GETDATE(), 999);</v>
      </c>
    </row>
    <row r="7479" spans="26:29">
      <c r="Z7479" s="631">
        <v>869</v>
      </c>
      <c r="AA7479" s="631" t="s">
        <v>5798</v>
      </c>
      <c r="AB7479" s="631" t="s">
        <v>7774</v>
      </c>
      <c r="AC7479" s="316" t="str">
        <f t="shared" si="68"/>
        <v>INSERT INTO UPK.upk_k40.k60_press_buno_link (buno_id, k60_buno_id, created_date, created_tantou_id) VALUES (2577, 1309, GETDATE(), 999);</v>
      </c>
    </row>
    <row r="7480" spans="26:29">
      <c r="Z7480" s="631">
        <v>870</v>
      </c>
      <c r="AA7480" s="631" t="s">
        <v>5798</v>
      </c>
      <c r="AB7480" s="631" t="s">
        <v>7775</v>
      </c>
      <c r="AC7480" s="316" t="str">
        <f t="shared" si="68"/>
        <v>INSERT INTO UPK.upk_k40.k60_press_buno_link (buno_id, k60_buno_id, created_date, created_tantou_id) VALUES (2578, 1309, GETDATE(), 999);</v>
      </c>
    </row>
    <row r="7481" spans="26:29">
      <c r="Z7481" s="631">
        <v>871</v>
      </c>
      <c r="AA7481" s="631" t="s">
        <v>6061</v>
      </c>
      <c r="AB7481" s="631" t="s">
        <v>7776</v>
      </c>
      <c r="AC7481" s="316" t="str">
        <f t="shared" si="68"/>
        <v>INSERT INTO UPK.upk_k40.k60_press_buno_link (buno_id, k60_buno_id, created_date, created_tantou_id) VALUES (2579, 1573, GETDATE(), 999);</v>
      </c>
    </row>
    <row r="7482" spans="26:29">
      <c r="Z7482" s="631">
        <v>872</v>
      </c>
      <c r="AA7482" s="631" t="s">
        <v>6061</v>
      </c>
      <c r="AB7482" s="631" t="s">
        <v>7777</v>
      </c>
      <c r="AC7482" s="316" t="str">
        <f t="shared" si="68"/>
        <v>INSERT INTO UPK.upk_k40.k60_press_buno_link (buno_id, k60_buno_id, created_date, created_tantou_id) VALUES (2580, 1573, GETDATE(), 999);</v>
      </c>
    </row>
    <row r="7483" spans="26:29">
      <c r="Z7483" s="631">
        <v>873</v>
      </c>
      <c r="AA7483" s="631" t="s">
        <v>6062</v>
      </c>
      <c r="AB7483" s="631" t="s">
        <v>7778</v>
      </c>
      <c r="AC7483" s="316" t="str">
        <f t="shared" si="68"/>
        <v>INSERT INTO UPK.upk_k40.k60_press_buno_link (buno_id, k60_buno_id, created_date, created_tantou_id) VALUES (2581, 1574, GETDATE(), 999);</v>
      </c>
    </row>
    <row r="7484" spans="26:29">
      <c r="Z7484" s="631">
        <v>874</v>
      </c>
      <c r="AA7484" s="631" t="s">
        <v>6062</v>
      </c>
      <c r="AB7484" s="631" t="s">
        <v>7779</v>
      </c>
      <c r="AC7484" s="316" t="str">
        <f t="shared" si="68"/>
        <v>INSERT INTO UPK.upk_k40.k60_press_buno_link (buno_id, k60_buno_id, created_date, created_tantou_id) VALUES (2582, 1574, GETDATE(), 999);</v>
      </c>
    </row>
    <row r="7485" spans="26:29">
      <c r="Z7485" s="631">
        <v>875</v>
      </c>
      <c r="AA7485" s="631" t="s">
        <v>6063</v>
      </c>
      <c r="AB7485" s="631" t="s">
        <v>7780</v>
      </c>
      <c r="AC7485" s="316" t="str">
        <f t="shared" si="68"/>
        <v>INSERT INTO UPK.upk_k40.k60_press_buno_link (buno_id, k60_buno_id, created_date, created_tantou_id) VALUES (2583, 1575, GETDATE(), 999);</v>
      </c>
    </row>
    <row r="7486" spans="26:29">
      <c r="Z7486" s="631">
        <v>876</v>
      </c>
      <c r="AA7486" s="631" t="s">
        <v>6063</v>
      </c>
      <c r="AB7486" s="631" t="s">
        <v>7781</v>
      </c>
      <c r="AC7486" s="316" t="str">
        <f t="shared" si="68"/>
        <v>INSERT INTO UPK.upk_k40.k60_press_buno_link (buno_id, k60_buno_id, created_date, created_tantou_id) VALUES (2584, 1575, GETDATE(), 999);</v>
      </c>
    </row>
    <row r="7487" spans="26:29">
      <c r="Z7487" s="631">
        <v>877</v>
      </c>
      <c r="AA7487" s="631" t="s">
        <v>6291</v>
      </c>
      <c r="AB7487" s="631" t="s">
        <v>7782</v>
      </c>
      <c r="AC7487" s="316" t="str">
        <f t="shared" si="68"/>
        <v>INSERT INTO UPK.upk_k40.k60_press_buno_link (buno_id, k60_buno_id, created_date, created_tantou_id) VALUES (2585, 1803, GETDATE(), 999);</v>
      </c>
    </row>
    <row r="7488" spans="26:29">
      <c r="Z7488" s="631">
        <v>878</v>
      </c>
      <c r="AA7488" s="631" t="s">
        <v>6853</v>
      </c>
      <c r="AB7488" s="631" t="s">
        <v>7783</v>
      </c>
      <c r="AC7488" s="316" t="str">
        <f t="shared" si="68"/>
        <v>INSERT INTO UPK.upk_k40.k60_press_buno_link (buno_id, k60_buno_id, created_date, created_tantou_id) VALUES (2586, 2404, GETDATE(), 999);</v>
      </c>
    </row>
    <row r="7489" spans="26:29">
      <c r="Z7489" s="631">
        <v>879</v>
      </c>
      <c r="AA7489" s="631" t="s">
        <v>6471</v>
      </c>
      <c r="AB7489" s="631" t="s">
        <v>7784</v>
      </c>
      <c r="AC7489" s="316" t="str">
        <f t="shared" si="68"/>
        <v>INSERT INTO UPK.upk_k40.k60_press_buno_link (buno_id, k60_buno_id, created_date, created_tantou_id) VALUES (2587, 1983, GETDATE(), 999);</v>
      </c>
    </row>
    <row r="7490" spans="26:29">
      <c r="Z7490" s="631">
        <v>880</v>
      </c>
      <c r="AA7490" s="631" t="s">
        <v>6668</v>
      </c>
      <c r="AB7490" s="631" t="s">
        <v>7785</v>
      </c>
      <c r="AC7490" s="316" t="str">
        <f t="shared" si="68"/>
        <v>INSERT INTO UPK.upk_k40.k60_press_buno_link (buno_id, k60_buno_id, created_date, created_tantou_id) VALUES (2588, 2219, GETDATE(), 999);</v>
      </c>
    </row>
    <row r="7491" spans="26:29">
      <c r="Z7491" s="631">
        <v>881</v>
      </c>
      <c r="AA7491" s="631" t="s">
        <v>6469</v>
      </c>
      <c r="AB7491" s="631" t="s">
        <v>7786</v>
      </c>
      <c r="AC7491" s="316" t="str">
        <f t="shared" si="68"/>
        <v>INSERT INTO UPK.upk_k40.k60_press_buno_link (buno_id, k60_buno_id, created_date, created_tantou_id) VALUES (2589, 1981, GETDATE(), 999);</v>
      </c>
    </row>
    <row r="7492" spans="26:29">
      <c r="Z7492" s="631">
        <v>882</v>
      </c>
      <c r="AA7492" s="631" t="s">
        <v>6469</v>
      </c>
      <c r="AB7492" s="631" t="s">
        <v>7787</v>
      </c>
      <c r="AC7492" s="316" t="str">
        <f t="shared" si="68"/>
        <v>INSERT INTO UPK.upk_k40.k60_press_buno_link (buno_id, k60_buno_id, created_date, created_tantou_id) VALUES (2590, 1981, GETDATE(), 999);</v>
      </c>
    </row>
    <row r="7493" spans="26:29">
      <c r="Z7493" s="631">
        <v>883</v>
      </c>
      <c r="AA7493" s="631" t="s">
        <v>6721</v>
      </c>
      <c r="AB7493" s="631" t="s">
        <v>7788</v>
      </c>
      <c r="AC7493" s="316" t="str">
        <f t="shared" si="68"/>
        <v>INSERT INTO UPK.upk_k40.k60_press_buno_link (buno_id, k60_buno_id, created_date, created_tantou_id) VALUES (2591, 2272, GETDATE(), 999);</v>
      </c>
    </row>
    <row r="7494" spans="26:29">
      <c r="Z7494" s="631">
        <v>884</v>
      </c>
      <c r="AA7494" s="631" t="s">
        <v>6473</v>
      </c>
      <c r="AB7494" s="631" t="s">
        <v>7789</v>
      </c>
      <c r="AC7494" s="316" t="str">
        <f t="shared" si="68"/>
        <v>INSERT INTO UPK.upk_k40.k60_press_buno_link (buno_id, k60_buno_id, created_date, created_tantou_id) VALUES (2592, 1985, GETDATE(), 999);</v>
      </c>
    </row>
    <row r="7495" spans="26:29">
      <c r="Z7495" s="631">
        <v>885</v>
      </c>
      <c r="AA7495" s="631" t="s">
        <v>6669</v>
      </c>
      <c r="AB7495" s="631" t="s">
        <v>7790</v>
      </c>
      <c r="AC7495" s="316" t="str">
        <f t="shared" si="68"/>
        <v>INSERT INTO UPK.upk_k40.k60_press_buno_link (buno_id, k60_buno_id, created_date, created_tantou_id) VALUES (2593, 2220, GETDATE(), 999);</v>
      </c>
    </row>
    <row r="7496" spans="26:29">
      <c r="Z7496" s="631">
        <v>886</v>
      </c>
      <c r="AA7496" s="631" t="s">
        <v>6138</v>
      </c>
      <c r="AB7496" s="631" t="s">
        <v>7791</v>
      </c>
      <c r="AC7496" s="316" t="str">
        <f t="shared" si="68"/>
        <v>INSERT INTO UPK.upk_k40.k60_press_buno_link (buno_id, k60_buno_id, created_date, created_tantou_id) VALUES (2594, 1650, GETDATE(), 999);</v>
      </c>
    </row>
    <row r="7497" spans="26:29">
      <c r="Z7497" s="631">
        <v>887</v>
      </c>
      <c r="AA7497" s="631" t="s">
        <v>6139</v>
      </c>
      <c r="AB7497" s="631" t="s">
        <v>7792</v>
      </c>
      <c r="AC7497" s="316" t="str">
        <f t="shared" si="68"/>
        <v>INSERT INTO UPK.upk_k40.k60_press_buno_link (buno_id, k60_buno_id, created_date, created_tantou_id) VALUES (2595, 1651, GETDATE(), 999);</v>
      </c>
    </row>
    <row r="7498" spans="26:29">
      <c r="Z7498" s="631">
        <v>888</v>
      </c>
      <c r="AA7498" s="631" t="s">
        <v>6163</v>
      </c>
      <c r="AB7498" s="631" t="s">
        <v>7793</v>
      </c>
      <c r="AC7498" s="316" t="str">
        <f t="shared" si="68"/>
        <v>INSERT INTO UPK.upk_k40.k60_press_buno_link (buno_id, k60_buno_id, created_date, created_tantou_id) VALUES (2596, 1675, GETDATE(), 999);</v>
      </c>
    </row>
    <row r="7499" spans="26:29">
      <c r="Z7499" s="631">
        <v>889</v>
      </c>
      <c r="AA7499" s="631" t="s">
        <v>6443</v>
      </c>
      <c r="AB7499" s="631" t="s">
        <v>7794</v>
      </c>
      <c r="AC7499" s="316" t="str">
        <f t="shared" si="68"/>
        <v>INSERT INTO UPK.upk_k40.k60_press_buno_link (buno_id, k60_buno_id, created_date, created_tantou_id) VALUES (2597, 1955, GETDATE(), 999);</v>
      </c>
    </row>
    <row r="7500" spans="26:29">
      <c r="Z7500" s="631">
        <v>890</v>
      </c>
      <c r="AA7500" s="631" t="s">
        <v>6119</v>
      </c>
      <c r="AB7500" s="631" t="s">
        <v>7795</v>
      </c>
      <c r="AC7500" s="316" t="str">
        <f t="shared" si="68"/>
        <v>INSERT INTO UPK.upk_k40.k60_press_buno_link (buno_id, k60_buno_id, created_date, created_tantou_id) VALUES (2598, 1631, GETDATE(), 999);</v>
      </c>
    </row>
    <row r="7501" spans="26:29">
      <c r="Z7501" s="631">
        <v>891</v>
      </c>
      <c r="AA7501" s="631" t="s">
        <v>6229</v>
      </c>
      <c r="AB7501" s="631" t="s">
        <v>7796</v>
      </c>
      <c r="AC7501" s="316" t="str">
        <f t="shared" si="68"/>
        <v>INSERT INTO UPK.upk_k40.k60_press_buno_link (buno_id, k60_buno_id, created_date, created_tantou_id) VALUES (2599, 1741, GETDATE(), 999);</v>
      </c>
    </row>
    <row r="7502" spans="26:29">
      <c r="Z7502" s="631">
        <v>892</v>
      </c>
      <c r="AA7502" s="631" t="s">
        <v>5903</v>
      </c>
      <c r="AB7502" s="631" t="s">
        <v>7797</v>
      </c>
      <c r="AC7502" s="316" t="str">
        <f t="shared" si="68"/>
        <v>INSERT INTO UPK.upk_k40.k60_press_buno_link (buno_id, k60_buno_id, created_date, created_tantou_id) VALUES (2600, 1414, GETDATE(), 999);</v>
      </c>
    </row>
    <row r="7503" spans="26:29">
      <c r="Z7503" s="631">
        <v>893</v>
      </c>
      <c r="AA7503" s="631" t="s">
        <v>5904</v>
      </c>
      <c r="AB7503" s="631" t="s">
        <v>7798</v>
      </c>
      <c r="AC7503" s="316" t="str">
        <f t="shared" si="68"/>
        <v>INSERT INTO UPK.upk_k40.k60_press_buno_link (buno_id, k60_buno_id, created_date, created_tantou_id) VALUES (2601, 1415, GETDATE(), 999);</v>
      </c>
    </row>
    <row r="7504" spans="26:29">
      <c r="Z7504" s="631">
        <v>894</v>
      </c>
      <c r="AA7504" s="631" t="s">
        <v>6611</v>
      </c>
      <c r="AB7504" s="631" t="s">
        <v>7799</v>
      </c>
      <c r="AC7504" s="316" t="str">
        <f t="shared" si="68"/>
        <v>INSERT INTO UPK.upk_k40.k60_press_buno_link (buno_id, k60_buno_id, created_date, created_tantou_id) VALUES (2602, 2162, GETDATE(), 999);</v>
      </c>
    </row>
    <row r="7505" spans="26:29">
      <c r="Z7505" s="631">
        <v>895</v>
      </c>
      <c r="AA7505" s="631" t="s">
        <v>6527</v>
      </c>
      <c r="AB7505" s="631" t="s">
        <v>7800</v>
      </c>
      <c r="AC7505" s="316" t="str">
        <f t="shared" si="68"/>
        <v>INSERT INTO UPK.upk_k40.k60_press_buno_link (buno_id, k60_buno_id, created_date, created_tantou_id) VALUES (2603, 2078, GETDATE(), 999);</v>
      </c>
    </row>
    <row r="7506" spans="26:29">
      <c r="Z7506" s="631">
        <v>896</v>
      </c>
      <c r="AA7506" s="631" t="s">
        <v>6140</v>
      </c>
      <c r="AB7506" s="631" t="s">
        <v>7801</v>
      </c>
      <c r="AC7506" s="316" t="str">
        <f t="shared" si="68"/>
        <v>INSERT INTO UPK.upk_k40.k60_press_buno_link (buno_id, k60_buno_id, created_date, created_tantou_id) VALUES (2604, 1652, GETDATE(), 999);</v>
      </c>
    </row>
    <row r="7507" spans="26:29">
      <c r="Z7507" s="631">
        <v>897</v>
      </c>
      <c r="AA7507" s="631" t="s">
        <v>6382</v>
      </c>
      <c r="AB7507" s="631" t="s">
        <v>7802</v>
      </c>
      <c r="AC7507" s="316" t="str">
        <f t="shared" ref="AC7507:AC7570" si="69">AC$6609&amp;AB7507&amp;", "&amp;AA7507&amp;", GETDATE(), 999);"</f>
        <v>INSERT INTO UPK.upk_k40.k60_press_buno_link (buno_id, k60_buno_id, created_date, created_tantou_id) VALUES (2605, 1894, GETDATE(), 999);</v>
      </c>
    </row>
    <row r="7508" spans="26:29">
      <c r="Z7508" s="631">
        <v>898</v>
      </c>
      <c r="AA7508" s="631" t="s">
        <v>6383</v>
      </c>
      <c r="AB7508" s="631" t="s">
        <v>7803</v>
      </c>
      <c r="AC7508" s="316" t="str">
        <f t="shared" si="69"/>
        <v>INSERT INTO UPK.upk_k40.k60_press_buno_link (buno_id, k60_buno_id, created_date, created_tantou_id) VALUES (2606, 1895, GETDATE(), 999);</v>
      </c>
    </row>
    <row r="7509" spans="26:29">
      <c r="Z7509" s="631">
        <v>899</v>
      </c>
      <c r="AA7509" s="631" t="s">
        <v>6087</v>
      </c>
      <c r="AB7509" s="631" t="s">
        <v>7804</v>
      </c>
      <c r="AC7509" s="316" t="str">
        <f t="shared" si="69"/>
        <v>INSERT INTO UPK.upk_k40.k60_press_buno_link (buno_id, k60_buno_id, created_date, created_tantou_id) VALUES (2607, 1599, GETDATE(), 999);</v>
      </c>
    </row>
    <row r="7510" spans="26:29">
      <c r="Z7510" s="631">
        <v>900</v>
      </c>
      <c r="AA7510" s="631" t="s">
        <v>6087</v>
      </c>
      <c r="AB7510" s="631" t="s">
        <v>7805</v>
      </c>
      <c r="AC7510" s="316" t="str">
        <f t="shared" si="69"/>
        <v>INSERT INTO UPK.upk_k40.k60_press_buno_link (buno_id, k60_buno_id, created_date, created_tantou_id) VALUES (2608, 1599, GETDATE(), 999);</v>
      </c>
    </row>
    <row r="7511" spans="26:29">
      <c r="Z7511" s="631">
        <v>901</v>
      </c>
      <c r="AA7511" s="631" t="s">
        <v>6088</v>
      </c>
      <c r="AB7511" s="631" t="s">
        <v>7806</v>
      </c>
      <c r="AC7511" s="316" t="str">
        <f t="shared" si="69"/>
        <v>INSERT INTO UPK.upk_k40.k60_press_buno_link (buno_id, k60_buno_id, created_date, created_tantou_id) VALUES (2609, 1600, GETDATE(), 999);</v>
      </c>
    </row>
    <row r="7512" spans="26:29">
      <c r="Z7512" s="631">
        <v>902</v>
      </c>
      <c r="AA7512" s="631" t="s">
        <v>6088</v>
      </c>
      <c r="AB7512" s="631" t="s">
        <v>7807</v>
      </c>
      <c r="AC7512" s="316" t="str">
        <f t="shared" si="69"/>
        <v>INSERT INTO UPK.upk_k40.k60_press_buno_link (buno_id, k60_buno_id, created_date, created_tantou_id) VALUES (2610, 1600, GETDATE(), 999);</v>
      </c>
    </row>
    <row r="7513" spans="26:29">
      <c r="Z7513" s="631">
        <v>903</v>
      </c>
      <c r="AA7513" s="631" t="s">
        <v>5882</v>
      </c>
      <c r="AB7513" s="631" t="s">
        <v>7808</v>
      </c>
      <c r="AC7513" s="316" t="str">
        <f t="shared" si="69"/>
        <v>INSERT INTO UPK.upk_k40.k60_press_buno_link (buno_id, k60_buno_id, created_date, created_tantou_id) VALUES (2611, 1393, GETDATE(), 999);</v>
      </c>
    </row>
    <row r="7514" spans="26:29">
      <c r="Z7514" s="631">
        <v>904</v>
      </c>
      <c r="AA7514" s="631" t="s">
        <v>6235</v>
      </c>
      <c r="AB7514" s="631" t="s">
        <v>7809</v>
      </c>
      <c r="AC7514" s="316" t="str">
        <f t="shared" si="69"/>
        <v>INSERT INTO UPK.upk_k40.k60_press_buno_link (buno_id, k60_buno_id, created_date, created_tantou_id) VALUES (2612, 1747, GETDATE(), 999);</v>
      </c>
    </row>
    <row r="7515" spans="26:29">
      <c r="Z7515" s="631">
        <v>905</v>
      </c>
      <c r="AA7515" s="631" t="s">
        <v>6235</v>
      </c>
      <c r="AB7515" s="631" t="s">
        <v>7810</v>
      </c>
      <c r="AC7515" s="316" t="str">
        <f t="shared" si="69"/>
        <v>INSERT INTO UPK.upk_k40.k60_press_buno_link (buno_id, k60_buno_id, created_date, created_tantou_id) VALUES (2613, 1747, GETDATE(), 999);</v>
      </c>
    </row>
    <row r="7516" spans="26:29">
      <c r="Z7516" s="631">
        <v>906</v>
      </c>
      <c r="AA7516" s="631" t="s">
        <v>6451</v>
      </c>
      <c r="AB7516" s="631" t="s">
        <v>7811</v>
      </c>
      <c r="AC7516" s="316" t="str">
        <f t="shared" si="69"/>
        <v>INSERT INTO UPK.upk_k40.k60_press_buno_link (buno_id, k60_buno_id, created_date, created_tantou_id) VALUES (2614, 1963, GETDATE(), 999);</v>
      </c>
    </row>
    <row r="7517" spans="26:29">
      <c r="Z7517" s="631">
        <v>907</v>
      </c>
      <c r="AA7517" s="631" t="s">
        <v>6451</v>
      </c>
      <c r="AB7517" s="631" t="s">
        <v>7812</v>
      </c>
      <c r="AC7517" s="316" t="str">
        <f t="shared" si="69"/>
        <v>INSERT INTO UPK.upk_k40.k60_press_buno_link (buno_id, k60_buno_id, created_date, created_tantou_id) VALUES (2615, 1963, GETDATE(), 999);</v>
      </c>
    </row>
    <row r="7518" spans="26:29">
      <c r="Z7518" s="631">
        <v>908</v>
      </c>
      <c r="AA7518" s="631" t="s">
        <v>5864</v>
      </c>
      <c r="AB7518" s="631" t="s">
        <v>7813</v>
      </c>
      <c r="AC7518" s="316" t="str">
        <f t="shared" si="69"/>
        <v>INSERT INTO UPK.upk_k40.k60_press_buno_link (buno_id, k60_buno_id, created_date, created_tantou_id) VALUES (2616, 1375, GETDATE(), 999);</v>
      </c>
    </row>
    <row r="7519" spans="26:29">
      <c r="Z7519" s="631">
        <v>909</v>
      </c>
      <c r="AA7519" s="631" t="s">
        <v>5864</v>
      </c>
      <c r="AB7519" s="631" t="s">
        <v>7814</v>
      </c>
      <c r="AC7519" s="316" t="str">
        <f t="shared" si="69"/>
        <v>INSERT INTO UPK.upk_k40.k60_press_buno_link (buno_id, k60_buno_id, created_date, created_tantou_id) VALUES (2617, 1375, GETDATE(), 999);</v>
      </c>
    </row>
    <row r="7520" spans="26:29">
      <c r="Z7520" s="631">
        <v>910</v>
      </c>
      <c r="AA7520" s="631" t="s">
        <v>6733</v>
      </c>
      <c r="AB7520" s="631" t="s">
        <v>7815</v>
      </c>
      <c r="AC7520" s="316" t="str">
        <f t="shared" si="69"/>
        <v>INSERT INTO UPK.upk_k40.k60_press_buno_link (buno_id, k60_buno_id, created_date, created_tantou_id) VALUES (2618, 2284, GETDATE(), 999);</v>
      </c>
    </row>
    <row r="7521" spans="26:29">
      <c r="Z7521" s="631">
        <v>911</v>
      </c>
      <c r="AA7521" s="631" t="s">
        <v>6267</v>
      </c>
      <c r="AB7521" s="631" t="s">
        <v>7816</v>
      </c>
      <c r="AC7521" s="316" t="str">
        <f t="shared" si="69"/>
        <v>INSERT INTO UPK.upk_k40.k60_press_buno_link (buno_id, k60_buno_id, created_date, created_tantou_id) VALUES (2619, 1779, GETDATE(), 999);</v>
      </c>
    </row>
    <row r="7522" spans="26:29">
      <c r="Z7522" s="631">
        <v>912</v>
      </c>
      <c r="AA7522" s="631" t="s">
        <v>6580</v>
      </c>
      <c r="AB7522" s="631" t="s">
        <v>7817</v>
      </c>
      <c r="AC7522" s="316" t="str">
        <f t="shared" si="69"/>
        <v>INSERT INTO UPK.upk_k40.k60_press_buno_link (buno_id, k60_buno_id, created_date, created_tantou_id) VALUES (2620, 2131, GETDATE(), 999);</v>
      </c>
    </row>
    <row r="7523" spans="26:29">
      <c r="Z7523" s="631">
        <v>913</v>
      </c>
      <c r="AA7523" s="631" t="s">
        <v>6164</v>
      </c>
      <c r="AB7523" s="631" t="s">
        <v>7818</v>
      </c>
      <c r="AC7523" s="316" t="str">
        <f t="shared" si="69"/>
        <v>INSERT INTO UPK.upk_k40.k60_press_buno_link (buno_id, k60_buno_id, created_date, created_tantou_id) VALUES (2621, 1676, GETDATE(), 999);</v>
      </c>
    </row>
    <row r="7524" spans="26:29">
      <c r="Z7524" s="631">
        <v>914</v>
      </c>
      <c r="AA7524" s="631" t="s">
        <v>6164</v>
      </c>
      <c r="AB7524" s="631" t="s">
        <v>7819</v>
      </c>
      <c r="AC7524" s="316" t="str">
        <f t="shared" si="69"/>
        <v>INSERT INTO UPK.upk_k40.k60_press_buno_link (buno_id, k60_buno_id, created_date, created_tantou_id) VALUES (2622, 1676, GETDATE(), 999);</v>
      </c>
    </row>
    <row r="7525" spans="26:29">
      <c r="Z7525" s="631">
        <v>915</v>
      </c>
      <c r="AA7525" s="631" t="s">
        <v>6165</v>
      </c>
      <c r="AB7525" s="631" t="s">
        <v>7820</v>
      </c>
      <c r="AC7525" s="316" t="str">
        <f t="shared" si="69"/>
        <v>INSERT INTO UPK.upk_k40.k60_press_buno_link (buno_id, k60_buno_id, created_date, created_tantou_id) VALUES (2623, 1677, GETDATE(), 999);</v>
      </c>
    </row>
    <row r="7526" spans="26:29">
      <c r="Z7526" s="631">
        <v>916</v>
      </c>
      <c r="AA7526" s="631" t="s">
        <v>6165</v>
      </c>
      <c r="AB7526" s="631" t="s">
        <v>7821</v>
      </c>
      <c r="AC7526" s="316" t="str">
        <f t="shared" si="69"/>
        <v>INSERT INTO UPK.upk_k40.k60_press_buno_link (buno_id, k60_buno_id, created_date, created_tantou_id) VALUES (2624, 1677, GETDATE(), 999);</v>
      </c>
    </row>
    <row r="7527" spans="26:29">
      <c r="Z7527" s="631">
        <v>917</v>
      </c>
      <c r="AA7527" s="631" t="s">
        <v>6384</v>
      </c>
      <c r="AB7527" s="631" t="s">
        <v>7822</v>
      </c>
      <c r="AC7527" s="316" t="str">
        <f t="shared" si="69"/>
        <v>INSERT INTO UPK.upk_k40.k60_press_buno_link (buno_id, k60_buno_id, created_date, created_tantou_id) VALUES (2625, 1896, GETDATE(), 999);</v>
      </c>
    </row>
    <row r="7528" spans="26:29">
      <c r="Z7528" s="631">
        <v>918</v>
      </c>
      <c r="AA7528" s="631" t="s">
        <v>6385</v>
      </c>
      <c r="AB7528" s="631" t="s">
        <v>7823</v>
      </c>
      <c r="AC7528" s="316" t="str">
        <f t="shared" si="69"/>
        <v>INSERT INTO UPK.upk_k40.k60_press_buno_link (buno_id, k60_buno_id, created_date, created_tantou_id) VALUES (2626, 1897, GETDATE(), 999);</v>
      </c>
    </row>
    <row r="7529" spans="26:29">
      <c r="Z7529" s="631">
        <v>919</v>
      </c>
      <c r="AA7529" s="631" t="s">
        <v>6475</v>
      </c>
      <c r="AB7529" s="631" t="s">
        <v>7824</v>
      </c>
      <c r="AC7529" s="316" t="str">
        <f t="shared" si="69"/>
        <v>INSERT INTO UPK.upk_k40.k60_press_buno_link (buno_id, k60_buno_id, created_date, created_tantou_id) VALUES (2627, 1987, GETDATE(), 999);</v>
      </c>
    </row>
    <row r="7530" spans="26:29">
      <c r="Z7530" s="631">
        <v>920</v>
      </c>
      <c r="AA7530" s="631" t="s">
        <v>6475</v>
      </c>
      <c r="AB7530" s="631" t="s">
        <v>7825</v>
      </c>
      <c r="AC7530" s="316" t="str">
        <f t="shared" si="69"/>
        <v>INSERT INTO UPK.upk_k40.k60_press_buno_link (buno_id, k60_buno_id, created_date, created_tantou_id) VALUES (2628, 1987, GETDATE(), 999);</v>
      </c>
    </row>
    <row r="7531" spans="26:29">
      <c r="Z7531" s="631">
        <v>921</v>
      </c>
      <c r="AA7531" s="631" t="s">
        <v>6089</v>
      </c>
      <c r="AB7531" s="631" t="s">
        <v>7826</v>
      </c>
      <c r="AC7531" s="316" t="str">
        <f t="shared" si="69"/>
        <v>INSERT INTO UPK.upk_k40.k60_press_buno_link (buno_id, k60_buno_id, created_date, created_tantou_id) VALUES (2629, 1601, GETDATE(), 999);</v>
      </c>
    </row>
    <row r="7532" spans="26:29">
      <c r="Z7532" s="631">
        <v>922</v>
      </c>
      <c r="AA7532" s="631" t="s">
        <v>6089</v>
      </c>
      <c r="AB7532" s="631" t="s">
        <v>7827</v>
      </c>
      <c r="AC7532" s="316" t="str">
        <f t="shared" si="69"/>
        <v>INSERT INTO UPK.upk_k40.k60_press_buno_link (buno_id, k60_buno_id, created_date, created_tantou_id) VALUES (2630, 1601, GETDATE(), 999);</v>
      </c>
    </row>
    <row r="7533" spans="26:29">
      <c r="Z7533" s="631">
        <v>923</v>
      </c>
      <c r="AA7533" s="631" t="s">
        <v>218</v>
      </c>
      <c r="AB7533" s="631" t="s">
        <v>7828</v>
      </c>
      <c r="AC7533" s="316" t="str">
        <f t="shared" si="69"/>
        <v>INSERT INTO UPK.upk_k40.k60_press_buno_link (buno_id, k60_buno_id, created_date, created_tantou_id) VALUES (2631, 2006, GETDATE(), 999);</v>
      </c>
    </row>
    <row r="7534" spans="26:29">
      <c r="Z7534" s="631">
        <v>924</v>
      </c>
      <c r="AA7534" s="631" t="s">
        <v>6184</v>
      </c>
      <c r="AB7534" s="631" t="s">
        <v>7829</v>
      </c>
      <c r="AC7534" s="316" t="str">
        <f t="shared" si="69"/>
        <v>INSERT INTO UPK.upk_k40.k60_press_buno_link (buno_id, k60_buno_id, created_date, created_tantou_id) VALUES (2632, 1696, GETDATE(), 999);</v>
      </c>
    </row>
    <row r="7535" spans="26:29">
      <c r="Z7535" s="631">
        <v>925</v>
      </c>
      <c r="AA7535" s="631" t="s">
        <v>6557</v>
      </c>
      <c r="AB7535" s="631" t="s">
        <v>7830</v>
      </c>
      <c r="AC7535" s="316" t="str">
        <f t="shared" si="69"/>
        <v>INSERT INTO UPK.upk_k40.k60_press_buno_link (buno_id, k60_buno_id, created_date, created_tantou_id) VALUES (2633, 2108, GETDATE(), 999);</v>
      </c>
    </row>
    <row r="7536" spans="26:29">
      <c r="Z7536" s="631">
        <v>926</v>
      </c>
      <c r="AA7536" s="631" t="s">
        <v>6557</v>
      </c>
      <c r="AB7536" s="631" t="s">
        <v>7831</v>
      </c>
      <c r="AC7536" s="316" t="str">
        <f t="shared" si="69"/>
        <v>INSERT INTO UPK.upk_k40.k60_press_buno_link (buno_id, k60_buno_id, created_date, created_tantou_id) VALUES (2634, 2108, GETDATE(), 999);</v>
      </c>
    </row>
    <row r="7537" spans="26:29">
      <c r="Z7537" s="631">
        <v>927</v>
      </c>
      <c r="AA7537" s="631" t="s">
        <v>5976</v>
      </c>
      <c r="AB7537" s="631" t="s">
        <v>7832</v>
      </c>
      <c r="AC7537" s="316" t="str">
        <f t="shared" si="69"/>
        <v>INSERT INTO UPK.upk_k40.k60_press_buno_link (buno_id, k60_buno_id, created_date, created_tantou_id) VALUES (2635, 1487, GETDATE(), 999);</v>
      </c>
    </row>
    <row r="7538" spans="26:29">
      <c r="Z7538" s="631">
        <v>928</v>
      </c>
      <c r="AA7538" s="631" t="s">
        <v>5976</v>
      </c>
      <c r="AB7538" s="631" t="s">
        <v>7833</v>
      </c>
      <c r="AC7538" s="316" t="str">
        <f t="shared" si="69"/>
        <v>INSERT INTO UPK.upk_k40.k60_press_buno_link (buno_id, k60_buno_id, created_date, created_tantou_id) VALUES (2636, 1487, GETDATE(), 999);</v>
      </c>
    </row>
    <row r="7539" spans="26:29">
      <c r="Z7539" s="631">
        <v>929</v>
      </c>
      <c r="AA7539" s="631" t="s">
        <v>6330</v>
      </c>
      <c r="AB7539" s="631" t="s">
        <v>7834</v>
      </c>
      <c r="AC7539" s="316" t="str">
        <f t="shared" si="69"/>
        <v>INSERT INTO UPK.upk_k40.k60_press_buno_link (buno_id, k60_buno_id, created_date, created_tantou_id) VALUES (2637, 1842, GETDATE(), 999);</v>
      </c>
    </row>
    <row r="7540" spans="26:29">
      <c r="Z7540" s="631">
        <v>930</v>
      </c>
      <c r="AA7540" s="631" t="s">
        <v>6709</v>
      </c>
      <c r="AB7540" s="631" t="s">
        <v>7835</v>
      </c>
      <c r="AC7540" s="316" t="str">
        <f t="shared" si="69"/>
        <v>INSERT INTO UPK.upk_k40.k60_press_buno_link (buno_id, k60_buno_id, created_date, created_tantou_id) VALUES (2638, 2260, GETDATE(), 999);</v>
      </c>
    </row>
    <row r="7541" spans="26:29">
      <c r="Z7541" s="631">
        <v>931</v>
      </c>
      <c r="AA7541" s="631" t="s">
        <v>6744</v>
      </c>
      <c r="AB7541" s="631" t="s">
        <v>7836</v>
      </c>
      <c r="AC7541" s="316" t="str">
        <f t="shared" si="69"/>
        <v>INSERT INTO UPK.upk_k40.k60_press_buno_link (buno_id, k60_buno_id, created_date, created_tantou_id) VALUES (2639, 2295, GETDATE(), 999);</v>
      </c>
    </row>
    <row r="7542" spans="26:29">
      <c r="Z7542" s="631">
        <v>932</v>
      </c>
      <c r="AA7542" s="631" t="s">
        <v>6855</v>
      </c>
      <c r="AB7542" s="631" t="s">
        <v>7837</v>
      </c>
      <c r="AC7542" s="316" t="str">
        <f t="shared" si="69"/>
        <v>INSERT INTO UPK.upk_k40.k60_press_buno_link (buno_id, k60_buno_id, created_date, created_tantou_id) VALUES (2640, 2406, GETDATE(), 999);</v>
      </c>
    </row>
    <row r="7543" spans="26:29">
      <c r="Z7543" s="631">
        <v>933</v>
      </c>
      <c r="AA7543" s="631" t="s">
        <v>6686</v>
      </c>
      <c r="AB7543" s="631" t="s">
        <v>7838</v>
      </c>
      <c r="AC7543" s="316" t="str">
        <f t="shared" si="69"/>
        <v>INSERT INTO UPK.upk_k40.k60_press_buno_link (buno_id, k60_buno_id, created_date, created_tantou_id) VALUES (2641, 2237, GETDATE(), 999);</v>
      </c>
    </row>
    <row r="7544" spans="26:29">
      <c r="Z7544" s="631">
        <v>934</v>
      </c>
      <c r="AA7544" s="631" t="s">
        <v>6377</v>
      </c>
      <c r="AB7544" s="631" t="s">
        <v>7839</v>
      </c>
      <c r="AC7544" s="316" t="str">
        <f t="shared" si="69"/>
        <v>INSERT INTO UPK.upk_k40.k60_press_buno_link (buno_id, k60_buno_id, created_date, created_tantou_id) VALUES (2642, 1889, GETDATE(), 999);</v>
      </c>
    </row>
    <row r="7545" spans="26:29">
      <c r="Z7545" s="631">
        <v>935</v>
      </c>
      <c r="AA7545" s="631" t="s">
        <v>6644</v>
      </c>
      <c r="AB7545" s="631" t="s">
        <v>7840</v>
      </c>
      <c r="AC7545" s="316" t="str">
        <f t="shared" si="69"/>
        <v>INSERT INTO UPK.upk_k40.k60_press_buno_link (buno_id, k60_buno_id, created_date, created_tantou_id) VALUES (2643, 2195, GETDATE(), 999);</v>
      </c>
    </row>
    <row r="7546" spans="26:29">
      <c r="Z7546" s="631">
        <v>936</v>
      </c>
      <c r="AA7546" s="631" t="s">
        <v>6645</v>
      </c>
      <c r="AB7546" s="631" t="s">
        <v>7841</v>
      </c>
      <c r="AC7546" s="316" t="str">
        <f t="shared" si="69"/>
        <v>INSERT INTO UPK.upk_k40.k60_press_buno_link (buno_id, k60_buno_id, created_date, created_tantou_id) VALUES (2644, 2196, GETDATE(), 999);</v>
      </c>
    </row>
    <row r="7547" spans="26:29">
      <c r="Z7547" s="631">
        <v>937</v>
      </c>
      <c r="AA7547" s="631" t="s">
        <v>6685</v>
      </c>
      <c r="AB7547" s="631" t="s">
        <v>7842</v>
      </c>
      <c r="AC7547" s="316" t="str">
        <f t="shared" si="69"/>
        <v>INSERT INTO UPK.upk_k40.k60_press_buno_link (buno_id, k60_buno_id, created_date, created_tantou_id) VALUES (2645, 2236, GETDATE(), 999);</v>
      </c>
    </row>
    <row r="7548" spans="26:29">
      <c r="Z7548" s="631">
        <v>938</v>
      </c>
      <c r="AA7548" s="631" t="s">
        <v>6687</v>
      </c>
      <c r="AB7548" s="631" t="s">
        <v>7843</v>
      </c>
      <c r="AC7548" s="316" t="str">
        <f t="shared" si="69"/>
        <v>INSERT INTO UPK.upk_k40.k60_press_buno_link (buno_id, k60_buno_id, created_date, created_tantou_id) VALUES (2646, 2238, GETDATE(), 999);</v>
      </c>
    </row>
    <row r="7549" spans="26:29">
      <c r="Z7549" s="631">
        <v>939</v>
      </c>
      <c r="AA7549" s="631" t="s">
        <v>6854</v>
      </c>
      <c r="AB7549" s="631" t="s">
        <v>7844</v>
      </c>
      <c r="AC7549" s="316" t="str">
        <f t="shared" si="69"/>
        <v>INSERT INTO UPK.upk_k40.k60_press_buno_link (buno_id, k60_buno_id, created_date, created_tantou_id) VALUES (2647, 2405, GETDATE(), 999);</v>
      </c>
    </row>
    <row r="7550" spans="26:29">
      <c r="Z7550" s="631">
        <v>940</v>
      </c>
      <c r="AA7550" s="631" t="s">
        <v>6710</v>
      </c>
      <c r="AB7550" s="631" t="s">
        <v>7845</v>
      </c>
      <c r="AC7550" s="316" t="str">
        <f t="shared" si="69"/>
        <v>INSERT INTO UPK.upk_k40.k60_press_buno_link (buno_id, k60_buno_id, created_date, created_tantou_id) VALUES (2648, 2261, GETDATE(), 999);</v>
      </c>
    </row>
    <row r="7551" spans="26:29">
      <c r="Z7551" s="631">
        <v>941</v>
      </c>
      <c r="AA7551" s="631" t="s">
        <v>6745</v>
      </c>
      <c r="AB7551" s="631" t="s">
        <v>7846</v>
      </c>
      <c r="AC7551" s="316" t="str">
        <f t="shared" si="69"/>
        <v>INSERT INTO UPK.upk_k40.k60_press_buno_link (buno_id, k60_buno_id, created_date, created_tantou_id) VALUES (2649, 2296, GETDATE(), 999);</v>
      </c>
    </row>
    <row r="7552" spans="26:29">
      <c r="Z7552" s="631">
        <v>942</v>
      </c>
      <c r="AA7552" s="631" t="s">
        <v>6857</v>
      </c>
      <c r="AB7552" s="631" t="s">
        <v>7847</v>
      </c>
      <c r="AC7552" s="316" t="str">
        <f t="shared" si="69"/>
        <v>INSERT INTO UPK.upk_k40.k60_press_buno_link (buno_id, k60_buno_id, created_date, created_tantou_id) VALUES (2650, 2408, GETDATE(), 999);</v>
      </c>
    </row>
    <row r="7553" spans="26:29">
      <c r="Z7553" s="631">
        <v>943</v>
      </c>
      <c r="AA7553" s="631" t="s">
        <v>6689</v>
      </c>
      <c r="AB7553" s="631" t="s">
        <v>7848</v>
      </c>
      <c r="AC7553" s="316" t="str">
        <f t="shared" si="69"/>
        <v>INSERT INTO UPK.upk_k40.k60_press_buno_link (buno_id, k60_buno_id, created_date, created_tantou_id) VALUES (2651, 2240, GETDATE(), 999);</v>
      </c>
    </row>
    <row r="7554" spans="26:29">
      <c r="Z7554" s="631">
        <v>944</v>
      </c>
      <c r="AA7554" s="631" t="s">
        <v>6378</v>
      </c>
      <c r="AB7554" s="631" t="s">
        <v>7849</v>
      </c>
      <c r="AC7554" s="316" t="str">
        <f t="shared" si="69"/>
        <v>INSERT INTO UPK.upk_k40.k60_press_buno_link (buno_id, k60_buno_id, created_date, created_tantou_id) VALUES (2652, 1890, GETDATE(), 999);</v>
      </c>
    </row>
    <row r="7555" spans="26:29">
      <c r="Z7555" s="631">
        <v>945</v>
      </c>
      <c r="AA7555" s="631" t="s">
        <v>6671</v>
      </c>
      <c r="AB7555" s="631" t="s">
        <v>7850</v>
      </c>
      <c r="AC7555" s="316" t="str">
        <f t="shared" si="69"/>
        <v>INSERT INTO UPK.upk_k40.k60_press_buno_link (buno_id, k60_buno_id, created_date, created_tantou_id) VALUES (2653, 2222, GETDATE(), 999);</v>
      </c>
    </row>
    <row r="7556" spans="26:29">
      <c r="Z7556" s="631">
        <v>946</v>
      </c>
      <c r="AA7556" s="631" t="s">
        <v>6663</v>
      </c>
      <c r="AB7556" s="631" t="s">
        <v>7851</v>
      </c>
      <c r="AC7556" s="316" t="str">
        <f t="shared" si="69"/>
        <v>INSERT INTO UPK.upk_k40.k60_press_buno_link (buno_id, k60_buno_id, created_date, created_tantou_id) VALUES (2654, 2214, GETDATE(), 999);</v>
      </c>
    </row>
    <row r="7557" spans="26:29">
      <c r="Z7557" s="631">
        <v>947</v>
      </c>
      <c r="AA7557" s="631" t="s">
        <v>6626</v>
      </c>
      <c r="AB7557" s="631" t="s">
        <v>7852</v>
      </c>
      <c r="AC7557" s="316" t="str">
        <f t="shared" si="69"/>
        <v>INSERT INTO UPK.upk_k40.k60_press_buno_link (buno_id, k60_buno_id, created_date, created_tantou_id) VALUES (2655, 2177, GETDATE(), 999);</v>
      </c>
    </row>
    <row r="7558" spans="26:29">
      <c r="Z7558" s="631">
        <v>948</v>
      </c>
      <c r="AA7558" s="631" t="s">
        <v>6646</v>
      </c>
      <c r="AB7558" s="631" t="s">
        <v>7853</v>
      </c>
      <c r="AC7558" s="316" t="str">
        <f t="shared" si="69"/>
        <v>INSERT INTO UPK.upk_k40.k60_press_buno_link (buno_id, k60_buno_id, created_date, created_tantou_id) VALUES (2656, 2197, GETDATE(), 999);</v>
      </c>
    </row>
    <row r="7559" spans="26:29">
      <c r="Z7559" s="631">
        <v>949</v>
      </c>
      <c r="AA7559" s="631" t="s">
        <v>6647</v>
      </c>
      <c r="AB7559" s="631" t="s">
        <v>7854</v>
      </c>
      <c r="AC7559" s="316" t="str">
        <f t="shared" si="69"/>
        <v>INSERT INTO UPK.upk_k40.k60_press_buno_link (buno_id, k60_buno_id, created_date, created_tantou_id) VALUES (2657, 2198, GETDATE(), 999);</v>
      </c>
    </row>
    <row r="7560" spans="26:29">
      <c r="Z7560" s="631">
        <v>950</v>
      </c>
      <c r="AA7560" s="631" t="s">
        <v>6688</v>
      </c>
      <c r="AB7560" s="631" t="s">
        <v>7855</v>
      </c>
      <c r="AC7560" s="316" t="str">
        <f t="shared" si="69"/>
        <v>INSERT INTO UPK.upk_k40.k60_press_buno_link (buno_id, k60_buno_id, created_date, created_tantou_id) VALUES (2658, 2239, GETDATE(), 999);</v>
      </c>
    </row>
    <row r="7561" spans="26:29">
      <c r="Z7561" s="631">
        <v>951</v>
      </c>
      <c r="AA7561" s="631" t="s">
        <v>6690</v>
      </c>
      <c r="AB7561" s="631" t="s">
        <v>7856</v>
      </c>
      <c r="AC7561" s="316" t="str">
        <f t="shared" si="69"/>
        <v>INSERT INTO UPK.upk_k40.k60_press_buno_link (buno_id, k60_buno_id, created_date, created_tantou_id) VALUES (2659, 2241, GETDATE(), 999);</v>
      </c>
    </row>
    <row r="7562" spans="26:29">
      <c r="Z7562" s="631">
        <v>952</v>
      </c>
      <c r="AA7562" s="631" t="s">
        <v>6856</v>
      </c>
      <c r="AB7562" s="631" t="s">
        <v>7857</v>
      </c>
      <c r="AC7562" s="316" t="str">
        <f t="shared" si="69"/>
        <v>INSERT INTO UPK.upk_k40.k60_press_buno_link (buno_id, k60_buno_id, created_date, created_tantou_id) VALUES (2660, 2407, GETDATE(), 999);</v>
      </c>
    </row>
    <row r="7563" spans="26:29">
      <c r="Z7563" s="631">
        <v>953</v>
      </c>
      <c r="AA7563" s="631" t="s">
        <v>6884</v>
      </c>
      <c r="AB7563" s="631" t="s">
        <v>7858</v>
      </c>
      <c r="AC7563" s="316" t="str">
        <f t="shared" si="69"/>
        <v>INSERT INTO UPK.upk_k40.k60_press_buno_link (buno_id, k60_buno_id, created_date, created_tantou_id) VALUES (2661, 2435, GETDATE(), 999);</v>
      </c>
    </row>
    <row r="7564" spans="26:29">
      <c r="Z7564" s="631">
        <v>954</v>
      </c>
      <c r="AA7564" s="631" t="s">
        <v>6884</v>
      </c>
      <c r="AB7564" s="631" t="s">
        <v>7859</v>
      </c>
      <c r="AC7564" s="316" t="str">
        <f t="shared" si="69"/>
        <v>INSERT INTO UPK.upk_k40.k60_press_buno_link (buno_id, k60_buno_id, created_date, created_tantou_id) VALUES (2662, 2435, GETDATE(), 999);</v>
      </c>
    </row>
    <row r="7565" spans="26:29">
      <c r="Z7565" s="631">
        <v>955</v>
      </c>
      <c r="AA7565" s="631" t="s">
        <v>6746</v>
      </c>
      <c r="AB7565" s="631" t="s">
        <v>7860</v>
      </c>
      <c r="AC7565" s="316" t="str">
        <f t="shared" si="69"/>
        <v>INSERT INTO UPK.upk_k40.k60_press_buno_link (buno_id, k60_buno_id, created_date, created_tantou_id) VALUES (2663, 2297, GETDATE(), 999);</v>
      </c>
    </row>
    <row r="7566" spans="26:29">
      <c r="Z7566" s="631">
        <v>956</v>
      </c>
      <c r="AA7566" s="631" t="s">
        <v>6746</v>
      </c>
      <c r="AB7566" s="631" t="s">
        <v>7861</v>
      </c>
      <c r="AC7566" s="316" t="str">
        <f t="shared" si="69"/>
        <v>INSERT INTO UPK.upk_k40.k60_press_buno_link (buno_id, k60_buno_id, created_date, created_tantou_id) VALUES (2664, 2297, GETDATE(), 999);</v>
      </c>
    </row>
    <row r="7567" spans="26:29">
      <c r="Z7567" s="631">
        <v>957</v>
      </c>
      <c r="AA7567" s="631" t="s">
        <v>6734</v>
      </c>
      <c r="AB7567" s="631" t="s">
        <v>7862</v>
      </c>
      <c r="AC7567" s="316" t="str">
        <f t="shared" si="69"/>
        <v>INSERT INTO UPK.upk_k40.k60_press_buno_link (buno_id, k60_buno_id, created_date, created_tantou_id) VALUES (2665, 2285, GETDATE(), 999);</v>
      </c>
    </row>
    <row r="7568" spans="26:29">
      <c r="Z7568" s="631">
        <v>958</v>
      </c>
      <c r="AA7568" s="631" t="s">
        <v>6734</v>
      </c>
      <c r="AB7568" s="631" t="s">
        <v>7863</v>
      </c>
      <c r="AC7568" s="316" t="str">
        <f t="shared" si="69"/>
        <v>INSERT INTO UPK.upk_k40.k60_press_buno_link (buno_id, k60_buno_id, created_date, created_tantou_id) VALUES (2666, 2285, GETDATE(), 999);</v>
      </c>
    </row>
    <row r="7569" spans="26:29">
      <c r="Z7569" s="631">
        <v>959</v>
      </c>
      <c r="AA7569" s="631" t="s">
        <v>6452</v>
      </c>
      <c r="AB7569" s="631" t="s">
        <v>7864</v>
      </c>
      <c r="AC7569" s="316" t="str">
        <f t="shared" si="69"/>
        <v>INSERT INTO UPK.upk_k40.k60_press_buno_link (buno_id, k60_buno_id, created_date, created_tantou_id) VALUES (2667, 1964, GETDATE(), 999);</v>
      </c>
    </row>
    <row r="7570" spans="26:29">
      <c r="Z7570" s="631">
        <v>960</v>
      </c>
      <c r="AA7570" s="631" t="s">
        <v>6452</v>
      </c>
      <c r="AB7570" s="631" t="s">
        <v>7865</v>
      </c>
      <c r="AC7570" s="316" t="str">
        <f t="shared" si="69"/>
        <v>INSERT INTO UPK.upk_k40.k60_press_buno_link (buno_id, k60_buno_id, created_date, created_tantou_id) VALUES (2668, 1964, GETDATE(), 999);</v>
      </c>
    </row>
    <row r="7571" spans="26:29">
      <c r="Z7571" s="631">
        <v>961</v>
      </c>
      <c r="AA7571" s="631" t="s">
        <v>6453</v>
      </c>
      <c r="AB7571" s="631" t="s">
        <v>7866</v>
      </c>
      <c r="AC7571" s="316" t="str">
        <f t="shared" ref="AC7571:AC7634" si="70">AC$6609&amp;AB7571&amp;", "&amp;AA7571&amp;", GETDATE(), 999);"</f>
        <v>INSERT INTO UPK.upk_k40.k60_press_buno_link (buno_id, k60_buno_id, created_date, created_tantou_id) VALUES (2669, 1965, GETDATE(), 999);</v>
      </c>
    </row>
    <row r="7572" spans="26:29">
      <c r="Z7572" s="631">
        <v>962</v>
      </c>
      <c r="AA7572" s="631" t="s">
        <v>6453</v>
      </c>
      <c r="AB7572" s="631" t="s">
        <v>7867</v>
      </c>
      <c r="AC7572" s="316" t="str">
        <f t="shared" si="70"/>
        <v>INSERT INTO UPK.upk_k40.k60_press_buno_link (buno_id, k60_buno_id, created_date, created_tantou_id) VALUES (2670, 1965, GETDATE(), 999);</v>
      </c>
    </row>
    <row r="7573" spans="26:29">
      <c r="Z7573" s="631">
        <v>963</v>
      </c>
      <c r="AA7573" s="631" t="s">
        <v>6504</v>
      </c>
      <c r="AB7573" s="631" t="s">
        <v>7868</v>
      </c>
      <c r="AC7573" s="316" t="str">
        <f t="shared" si="70"/>
        <v>INSERT INTO UPK.upk_k40.k60_press_buno_link (buno_id, k60_buno_id, created_date, created_tantou_id) VALUES (2671, 2046, GETDATE(), 999);</v>
      </c>
    </row>
    <row r="7574" spans="26:29">
      <c r="Z7574" s="631">
        <v>964</v>
      </c>
      <c r="AA7574" s="631" t="s">
        <v>6504</v>
      </c>
      <c r="AB7574" s="631" t="s">
        <v>7869</v>
      </c>
      <c r="AC7574" s="316" t="str">
        <f t="shared" si="70"/>
        <v>INSERT INTO UPK.upk_k40.k60_press_buno_link (buno_id, k60_buno_id, created_date, created_tantou_id) VALUES (2672, 2046, GETDATE(), 999);</v>
      </c>
    </row>
    <row r="7575" spans="26:29">
      <c r="Z7575" s="631">
        <v>965</v>
      </c>
      <c r="AA7575" s="631" t="s">
        <v>239</v>
      </c>
      <c r="AB7575" s="631" t="s">
        <v>7870</v>
      </c>
      <c r="AC7575" s="316" t="str">
        <f t="shared" si="70"/>
        <v>INSERT INTO UPK.upk_k40.k60_press_buno_link (buno_id, k60_buno_id, created_date, created_tantou_id) VALUES (2673, 2047, GETDATE(), 999);</v>
      </c>
    </row>
    <row r="7576" spans="26:29">
      <c r="Z7576" s="631">
        <v>966</v>
      </c>
      <c r="AA7576" s="631" t="s">
        <v>239</v>
      </c>
      <c r="AB7576" s="631" t="s">
        <v>7871</v>
      </c>
      <c r="AC7576" s="316" t="str">
        <f t="shared" si="70"/>
        <v>INSERT INTO UPK.upk_k40.k60_press_buno_link (buno_id, k60_buno_id, created_date, created_tantou_id) VALUES (2674, 2047, GETDATE(), 999);</v>
      </c>
    </row>
    <row r="7577" spans="26:29">
      <c r="Z7577" s="631">
        <v>967</v>
      </c>
      <c r="AA7577" s="631" t="s">
        <v>6903</v>
      </c>
      <c r="AB7577" s="631" t="s">
        <v>7872</v>
      </c>
      <c r="AC7577" s="316" t="str">
        <f t="shared" si="70"/>
        <v>INSERT INTO UPK.upk_k40.k60_press_buno_link (buno_id, k60_buno_id, created_date, created_tantou_id) VALUES (2675, 2454, GETDATE(), 999);</v>
      </c>
    </row>
    <row r="7578" spans="26:29">
      <c r="Z7578" s="631">
        <v>968</v>
      </c>
      <c r="AA7578" s="631" t="s">
        <v>6903</v>
      </c>
      <c r="AB7578" s="631" t="s">
        <v>7873</v>
      </c>
      <c r="AC7578" s="316" t="str">
        <f t="shared" si="70"/>
        <v>INSERT INTO UPK.upk_k40.k60_press_buno_link (buno_id, k60_buno_id, created_date, created_tantou_id) VALUES (2676, 2454, GETDATE(), 999);</v>
      </c>
    </row>
    <row r="7579" spans="26:29">
      <c r="Z7579" s="631">
        <v>969</v>
      </c>
      <c r="AA7579" s="631" t="s">
        <v>6445</v>
      </c>
      <c r="AB7579" s="631" t="s">
        <v>7874</v>
      </c>
      <c r="AC7579" s="316" t="str">
        <f t="shared" si="70"/>
        <v>INSERT INTO UPK.upk_k40.k60_press_buno_link (buno_id, k60_buno_id, created_date, created_tantou_id) VALUES (2677, 1957, GETDATE(), 999);</v>
      </c>
    </row>
    <row r="7580" spans="26:29">
      <c r="Z7580" s="631">
        <v>970</v>
      </c>
      <c r="AA7580" s="631" t="s">
        <v>6445</v>
      </c>
      <c r="AB7580" s="631" t="s">
        <v>7875</v>
      </c>
      <c r="AC7580" s="316" t="str">
        <f t="shared" si="70"/>
        <v>INSERT INTO UPK.upk_k40.k60_press_buno_link (buno_id, k60_buno_id, created_date, created_tantou_id) VALUES (2678, 1957, GETDATE(), 999);</v>
      </c>
    </row>
    <row r="7581" spans="26:29">
      <c r="Z7581" s="631">
        <v>971</v>
      </c>
      <c r="AA7581" s="631" t="s">
        <v>5978</v>
      </c>
      <c r="AB7581" s="631" t="s">
        <v>7876</v>
      </c>
      <c r="AC7581" s="316" t="str">
        <f t="shared" si="70"/>
        <v>INSERT INTO UPK.upk_k40.k60_press_buno_link (buno_id, k60_buno_id, created_date, created_tantou_id) VALUES (2679, 1489, GETDATE(), 999);</v>
      </c>
    </row>
    <row r="7582" spans="26:29">
      <c r="Z7582" s="631">
        <v>972</v>
      </c>
      <c r="AA7582" s="631" t="s">
        <v>5978</v>
      </c>
      <c r="AB7582" s="631" t="s">
        <v>7877</v>
      </c>
      <c r="AC7582" s="316" t="str">
        <f t="shared" si="70"/>
        <v>INSERT INTO UPK.upk_k40.k60_press_buno_link (buno_id, k60_buno_id, created_date, created_tantou_id) VALUES (2680, 1489, GETDATE(), 999);</v>
      </c>
    </row>
    <row r="7583" spans="26:29">
      <c r="Z7583" s="631">
        <v>973</v>
      </c>
      <c r="AA7583" s="631" t="s">
        <v>6038</v>
      </c>
      <c r="AB7583" s="631" t="s">
        <v>7878</v>
      </c>
      <c r="AC7583" s="316" t="str">
        <f t="shared" si="70"/>
        <v>INSERT INTO UPK.upk_k40.k60_press_buno_link (buno_id, k60_buno_id, created_date, created_tantou_id) VALUES (2681, 1550, GETDATE(), 999);</v>
      </c>
    </row>
    <row r="7584" spans="26:29">
      <c r="Z7584" s="631">
        <v>974</v>
      </c>
      <c r="AA7584" s="631" t="s">
        <v>6038</v>
      </c>
      <c r="AB7584" s="631" t="s">
        <v>7879</v>
      </c>
      <c r="AC7584" s="316" t="str">
        <f t="shared" si="70"/>
        <v>INSERT INTO UPK.upk_k40.k60_press_buno_link (buno_id, k60_buno_id, created_date, created_tantou_id) VALUES (2682, 1550, GETDATE(), 999);</v>
      </c>
    </row>
    <row r="7585" spans="26:29">
      <c r="Z7585" s="631">
        <v>975</v>
      </c>
      <c r="AA7585" s="631" t="s">
        <v>5808</v>
      </c>
      <c r="AB7585" s="631" t="s">
        <v>7880</v>
      </c>
      <c r="AC7585" s="316" t="str">
        <f t="shared" si="70"/>
        <v>INSERT INTO UPK.upk_k40.k60_press_buno_link (buno_id, k60_buno_id, created_date, created_tantou_id) VALUES (2683, 1319, GETDATE(), 999);</v>
      </c>
    </row>
    <row r="7586" spans="26:29">
      <c r="Z7586" s="631">
        <v>976</v>
      </c>
      <c r="AA7586" s="631" t="s">
        <v>5808</v>
      </c>
      <c r="AB7586" s="631" t="s">
        <v>7881</v>
      </c>
      <c r="AC7586" s="316" t="str">
        <f t="shared" si="70"/>
        <v>INSERT INTO UPK.upk_k40.k60_press_buno_link (buno_id, k60_buno_id, created_date, created_tantou_id) VALUES (2684, 1319, GETDATE(), 999);</v>
      </c>
    </row>
    <row r="7587" spans="26:29">
      <c r="Z7587" s="631">
        <v>977</v>
      </c>
      <c r="AA7587" s="631" t="s">
        <v>5809</v>
      </c>
      <c r="AB7587" s="631" t="s">
        <v>7882</v>
      </c>
      <c r="AC7587" s="316" t="str">
        <f t="shared" si="70"/>
        <v>INSERT INTO UPK.upk_k40.k60_press_buno_link (buno_id, k60_buno_id, created_date, created_tantou_id) VALUES (2685, 1320, GETDATE(), 999);</v>
      </c>
    </row>
    <row r="7588" spans="26:29">
      <c r="Z7588" s="631">
        <v>978</v>
      </c>
      <c r="AA7588" s="631" t="s">
        <v>5809</v>
      </c>
      <c r="AB7588" s="631" t="s">
        <v>7883</v>
      </c>
      <c r="AC7588" s="316" t="str">
        <f t="shared" si="70"/>
        <v>INSERT INTO UPK.upk_k40.k60_press_buno_link (buno_id, k60_buno_id, created_date, created_tantou_id) VALUES (2686, 1320, GETDATE(), 999);</v>
      </c>
    </row>
    <row r="7589" spans="26:29">
      <c r="Z7589" s="631">
        <v>979</v>
      </c>
      <c r="AA7589" s="631" t="s">
        <v>6711</v>
      </c>
      <c r="AB7589" s="631" t="s">
        <v>7884</v>
      </c>
      <c r="AC7589" s="316" t="str">
        <f t="shared" si="70"/>
        <v>INSERT INTO UPK.upk_k40.k60_press_buno_link (buno_id, k60_buno_id, created_date, created_tantou_id) VALUES (2687, 2262, GETDATE(), 999);</v>
      </c>
    </row>
    <row r="7590" spans="26:29">
      <c r="Z7590" s="631">
        <v>980</v>
      </c>
      <c r="AA7590" s="631" t="s">
        <v>6711</v>
      </c>
      <c r="AB7590" s="631" t="s">
        <v>7885</v>
      </c>
      <c r="AC7590" s="316" t="str">
        <f t="shared" si="70"/>
        <v>INSERT INTO UPK.upk_k40.k60_press_buno_link (buno_id, k60_buno_id, created_date, created_tantou_id) VALUES (2688, 2262, GETDATE(), 999);</v>
      </c>
    </row>
    <row r="7591" spans="26:29">
      <c r="Z7591" s="631">
        <v>981</v>
      </c>
      <c r="AA7591" s="631" t="s">
        <v>6885</v>
      </c>
      <c r="AB7591" s="631" t="s">
        <v>7886</v>
      </c>
      <c r="AC7591" s="316" t="str">
        <f t="shared" si="70"/>
        <v>INSERT INTO UPK.upk_k40.k60_press_buno_link (buno_id, k60_buno_id, created_date, created_tantou_id) VALUES (2689, 2436, GETDATE(), 999);</v>
      </c>
    </row>
    <row r="7592" spans="26:29">
      <c r="Z7592" s="631">
        <v>982</v>
      </c>
      <c r="AA7592" s="631" t="s">
        <v>6885</v>
      </c>
      <c r="AB7592" s="631" t="s">
        <v>7887</v>
      </c>
      <c r="AC7592" s="316" t="str">
        <f t="shared" si="70"/>
        <v>INSERT INTO UPK.upk_k40.k60_press_buno_link (buno_id, k60_buno_id, created_date, created_tantou_id) VALUES (2690, 2436, GETDATE(), 999);</v>
      </c>
    </row>
    <row r="7593" spans="26:29">
      <c r="Z7593" s="631">
        <v>983</v>
      </c>
      <c r="AA7593" s="631" t="s">
        <v>5954</v>
      </c>
      <c r="AB7593" s="631" t="s">
        <v>7888</v>
      </c>
      <c r="AC7593" s="316" t="str">
        <f t="shared" si="70"/>
        <v>INSERT INTO UPK.upk_k40.k60_press_buno_link (buno_id, k60_buno_id, created_date, created_tantou_id) VALUES (2691, 1465, GETDATE(), 999);</v>
      </c>
    </row>
    <row r="7594" spans="26:29">
      <c r="Z7594" s="631">
        <v>984</v>
      </c>
      <c r="AA7594" s="631" t="s">
        <v>5954</v>
      </c>
      <c r="AB7594" s="631" t="s">
        <v>7889</v>
      </c>
      <c r="AC7594" s="316" t="str">
        <f t="shared" si="70"/>
        <v>INSERT INTO UPK.upk_k40.k60_press_buno_link (buno_id, k60_buno_id, created_date, created_tantou_id) VALUES (2692, 1465, GETDATE(), 999);</v>
      </c>
    </row>
    <row r="7595" spans="26:29">
      <c r="Z7595" s="631">
        <v>985</v>
      </c>
      <c r="AA7595" s="631" t="s">
        <v>6941</v>
      </c>
      <c r="AB7595" s="631" t="s">
        <v>7890</v>
      </c>
      <c r="AC7595" s="316" t="str">
        <f t="shared" si="70"/>
        <v>INSERT INTO UPK.upk_k40.k60_press_buno_link (buno_id, k60_buno_id, created_date, created_tantou_id) VALUES (2693, 2492, GETDATE(), 999);</v>
      </c>
    </row>
    <row r="7596" spans="26:29">
      <c r="Z7596" s="631">
        <v>986</v>
      </c>
      <c r="AA7596" s="631" t="s">
        <v>6941</v>
      </c>
      <c r="AB7596" s="631" t="s">
        <v>7891</v>
      </c>
      <c r="AC7596" s="316" t="str">
        <f t="shared" si="70"/>
        <v>INSERT INTO UPK.upk_k40.k60_press_buno_link (buno_id, k60_buno_id, created_date, created_tantou_id) VALUES (2694, 2492, GETDATE(), 999);</v>
      </c>
    </row>
    <row r="7597" spans="26:29">
      <c r="Z7597" s="631">
        <v>987</v>
      </c>
      <c r="AA7597" s="631" t="s">
        <v>6444</v>
      </c>
      <c r="AB7597" s="631" t="s">
        <v>7892</v>
      </c>
      <c r="AC7597" s="316" t="str">
        <f t="shared" si="70"/>
        <v>INSERT INTO UPK.upk_k40.k60_press_buno_link (buno_id, k60_buno_id, created_date, created_tantou_id) VALUES (2695, 1956, GETDATE(), 999);</v>
      </c>
    </row>
    <row r="7598" spans="26:29">
      <c r="Z7598" s="631">
        <v>988</v>
      </c>
      <c r="AA7598" s="631" t="s">
        <v>6444</v>
      </c>
      <c r="AB7598" s="631" t="s">
        <v>7893</v>
      </c>
      <c r="AC7598" s="316" t="str">
        <f t="shared" si="70"/>
        <v>INSERT INTO UPK.upk_k40.k60_press_buno_link (buno_id, k60_buno_id, created_date, created_tantou_id) VALUES (2696, 1956, GETDATE(), 999);</v>
      </c>
    </row>
    <row r="7599" spans="26:29">
      <c r="Z7599" s="631">
        <v>989</v>
      </c>
      <c r="AA7599" s="631" t="s">
        <v>6722</v>
      </c>
      <c r="AB7599" s="631" t="s">
        <v>7894</v>
      </c>
      <c r="AC7599" s="316" t="str">
        <f t="shared" si="70"/>
        <v>INSERT INTO UPK.upk_k40.k60_press_buno_link (buno_id, k60_buno_id, created_date, created_tantou_id) VALUES (2697, 2273, GETDATE(), 999);</v>
      </c>
    </row>
    <row r="7600" spans="26:29">
      <c r="Z7600" s="631">
        <v>990</v>
      </c>
      <c r="AA7600" s="631" t="s">
        <v>6722</v>
      </c>
      <c r="AB7600" s="631" t="s">
        <v>7895</v>
      </c>
      <c r="AC7600" s="316" t="str">
        <f t="shared" si="70"/>
        <v>INSERT INTO UPK.upk_k40.k60_press_buno_link (buno_id, k60_buno_id, created_date, created_tantou_id) VALUES (2698, 2273, GETDATE(), 999);</v>
      </c>
    </row>
    <row r="7601" spans="26:29">
      <c r="Z7601" s="631">
        <v>991</v>
      </c>
      <c r="AA7601" s="631" t="s">
        <v>6552</v>
      </c>
      <c r="AB7601" s="631" t="s">
        <v>7896</v>
      </c>
      <c r="AC7601" s="316" t="str">
        <f t="shared" si="70"/>
        <v>INSERT INTO UPK.upk_k40.k60_press_buno_link (buno_id, k60_buno_id, created_date, created_tantou_id) VALUES (2699, 2103, GETDATE(), 999);</v>
      </c>
    </row>
    <row r="7602" spans="26:29">
      <c r="Z7602" s="631">
        <v>992</v>
      </c>
      <c r="AA7602" s="631" t="s">
        <v>6039</v>
      </c>
      <c r="AB7602" s="631" t="s">
        <v>7897</v>
      </c>
      <c r="AC7602" s="316" t="str">
        <f t="shared" si="70"/>
        <v>INSERT INTO UPK.upk_k40.k60_press_buno_link (buno_id, k60_buno_id, created_date, created_tantou_id) VALUES (2700, 1551, GETDATE(), 999);</v>
      </c>
    </row>
    <row r="7603" spans="26:29">
      <c r="Z7603" s="631">
        <v>993</v>
      </c>
      <c r="AA7603" s="631" t="s">
        <v>6039</v>
      </c>
      <c r="AB7603" s="631" t="s">
        <v>7898</v>
      </c>
      <c r="AC7603" s="316" t="str">
        <f t="shared" si="70"/>
        <v>INSERT INTO UPK.upk_k40.k60_press_buno_link (buno_id, k60_buno_id, created_date, created_tantou_id) VALUES (2701, 1551, GETDATE(), 999);</v>
      </c>
    </row>
    <row r="7604" spans="26:29">
      <c r="Z7604" s="631">
        <v>994</v>
      </c>
      <c r="AA7604" s="631" t="s">
        <v>6040</v>
      </c>
      <c r="AB7604" s="631" t="s">
        <v>7899</v>
      </c>
      <c r="AC7604" s="316" t="str">
        <f t="shared" si="70"/>
        <v>INSERT INTO UPK.upk_k40.k60_press_buno_link (buno_id, k60_buno_id, created_date, created_tantou_id) VALUES (2702, 1552, GETDATE(), 999);</v>
      </c>
    </row>
    <row r="7605" spans="26:29">
      <c r="Z7605" s="631">
        <v>995</v>
      </c>
      <c r="AA7605" s="631" t="s">
        <v>6040</v>
      </c>
      <c r="AB7605" s="631" t="s">
        <v>7900</v>
      </c>
      <c r="AC7605" s="316" t="str">
        <f t="shared" si="70"/>
        <v>INSERT INTO UPK.upk_k40.k60_press_buno_link (buno_id, k60_buno_id, created_date, created_tantou_id) VALUES (2703, 1552, GETDATE(), 999);</v>
      </c>
    </row>
    <row r="7606" spans="26:29">
      <c r="Z7606" s="631">
        <v>996</v>
      </c>
      <c r="AA7606" s="631" t="s">
        <v>5947</v>
      </c>
      <c r="AB7606" s="631" t="s">
        <v>7901</v>
      </c>
      <c r="AC7606" s="316" t="str">
        <f t="shared" si="70"/>
        <v>INSERT INTO UPK.upk_k40.k60_press_buno_link (buno_id, k60_buno_id, created_date, created_tantou_id) VALUES (2704, 1458, GETDATE(), 999);</v>
      </c>
    </row>
    <row r="7607" spans="26:29">
      <c r="Z7607" s="631">
        <v>997</v>
      </c>
      <c r="AA7607" s="631" t="s">
        <v>5947</v>
      </c>
      <c r="AB7607" s="631" t="s">
        <v>7902</v>
      </c>
      <c r="AC7607" s="316" t="str">
        <f t="shared" si="70"/>
        <v>INSERT INTO UPK.upk_k40.k60_press_buno_link (buno_id, k60_buno_id, created_date, created_tantou_id) VALUES (2705, 1458, GETDATE(), 999);</v>
      </c>
    </row>
    <row r="7608" spans="26:29">
      <c r="Z7608" s="631">
        <v>998</v>
      </c>
      <c r="AA7608" s="631" t="s">
        <v>5841</v>
      </c>
      <c r="AB7608" s="631" t="s">
        <v>7903</v>
      </c>
      <c r="AC7608" s="316" t="str">
        <f t="shared" si="70"/>
        <v>INSERT INTO UPK.upk_k40.k60_press_buno_link (buno_id, k60_buno_id, created_date, created_tantou_id) VALUES (2706, 1352, GETDATE(), 999);</v>
      </c>
    </row>
    <row r="7609" spans="26:29">
      <c r="Z7609" s="631">
        <v>999</v>
      </c>
      <c r="AA7609" s="631" t="s">
        <v>5841</v>
      </c>
      <c r="AB7609" s="631" t="s">
        <v>7904</v>
      </c>
      <c r="AC7609" s="316" t="str">
        <f t="shared" si="70"/>
        <v>INSERT INTO UPK.upk_k40.k60_press_buno_link (buno_id, k60_buno_id, created_date, created_tantou_id) VALUES (2707, 1352, GETDATE(), 999);</v>
      </c>
    </row>
    <row r="7610" spans="26:29">
      <c r="Z7610" s="631">
        <v>1000</v>
      </c>
      <c r="AA7610" s="631" t="s">
        <v>5842</v>
      </c>
      <c r="AB7610" s="631" t="s">
        <v>7905</v>
      </c>
      <c r="AC7610" s="316" t="str">
        <f t="shared" si="70"/>
        <v>INSERT INTO UPK.upk_k40.k60_press_buno_link (buno_id, k60_buno_id, created_date, created_tantou_id) VALUES (2708, 1353, GETDATE(), 999);</v>
      </c>
    </row>
    <row r="7611" spans="26:29">
      <c r="Z7611" s="631">
        <v>1001</v>
      </c>
      <c r="AA7611" s="631" t="s">
        <v>5842</v>
      </c>
      <c r="AB7611" s="631" t="s">
        <v>7906</v>
      </c>
      <c r="AC7611" s="316" t="str">
        <f t="shared" si="70"/>
        <v>INSERT INTO UPK.upk_k40.k60_press_buno_link (buno_id, k60_buno_id, created_date, created_tantou_id) VALUES (2709, 1353, GETDATE(), 999);</v>
      </c>
    </row>
    <row r="7612" spans="26:29">
      <c r="Z7612" s="631">
        <v>1002</v>
      </c>
      <c r="AA7612" s="631" t="s">
        <v>6809</v>
      </c>
      <c r="AB7612" s="631" t="s">
        <v>7907</v>
      </c>
      <c r="AC7612" s="316" t="str">
        <f t="shared" si="70"/>
        <v>INSERT INTO UPK.upk_k40.k60_press_buno_link (buno_id, k60_buno_id, created_date, created_tantou_id) VALUES (2710, 2360, GETDATE(), 999);</v>
      </c>
    </row>
    <row r="7613" spans="26:29">
      <c r="Z7613" s="631">
        <v>1003</v>
      </c>
      <c r="AA7613" s="631" t="s">
        <v>6268</v>
      </c>
      <c r="AB7613" s="631" t="s">
        <v>7908</v>
      </c>
      <c r="AC7613" s="316" t="str">
        <f t="shared" si="70"/>
        <v>INSERT INTO UPK.upk_k40.k60_press_buno_link (buno_id, k60_buno_id, created_date, created_tantou_id) VALUES (2711, 1780, GETDATE(), 999);</v>
      </c>
    </row>
    <row r="7614" spans="26:29">
      <c r="Z7614" s="631">
        <v>1004</v>
      </c>
      <c r="AA7614" s="631" t="s">
        <v>6268</v>
      </c>
      <c r="AB7614" s="631" t="s">
        <v>7909</v>
      </c>
      <c r="AC7614" s="316" t="str">
        <f t="shared" si="70"/>
        <v>INSERT INTO UPK.upk_k40.k60_press_buno_link (buno_id, k60_buno_id, created_date, created_tantou_id) VALUES (2712, 1780, GETDATE(), 999);</v>
      </c>
    </row>
    <row r="7615" spans="26:29">
      <c r="Z7615" s="631">
        <v>1005</v>
      </c>
      <c r="AA7615" s="631" t="s">
        <v>6446</v>
      </c>
      <c r="AB7615" s="631" t="s">
        <v>7910</v>
      </c>
      <c r="AC7615" s="316" t="str">
        <f t="shared" si="70"/>
        <v>INSERT INTO UPK.upk_k40.k60_press_buno_link (buno_id, k60_buno_id, created_date, created_tantou_id) VALUES (2713, 1958, GETDATE(), 999);</v>
      </c>
    </row>
    <row r="7616" spans="26:29">
      <c r="Z7616" s="631">
        <v>1006</v>
      </c>
      <c r="AA7616" s="631" t="s">
        <v>6446</v>
      </c>
      <c r="AB7616" s="631" t="s">
        <v>7911</v>
      </c>
      <c r="AC7616" s="316" t="str">
        <f t="shared" si="70"/>
        <v>INSERT INTO UPK.upk_k40.k60_press_buno_link (buno_id, k60_buno_id, created_date, created_tantou_id) VALUES (2714, 1958, GETDATE(), 999);</v>
      </c>
    </row>
    <row r="7617" spans="26:29">
      <c r="Z7617" s="631">
        <v>1007</v>
      </c>
      <c r="AA7617" s="631" t="s">
        <v>6810</v>
      </c>
      <c r="AB7617" s="631" t="s">
        <v>7912</v>
      </c>
      <c r="AC7617" s="316" t="str">
        <f t="shared" si="70"/>
        <v>INSERT INTO UPK.upk_k40.k60_press_buno_link (buno_id, k60_buno_id, created_date, created_tantou_id) VALUES (2715, 2361, GETDATE(), 999);</v>
      </c>
    </row>
    <row r="7618" spans="26:29">
      <c r="Z7618" s="631">
        <v>1008</v>
      </c>
      <c r="AA7618" s="631" t="s">
        <v>6185</v>
      </c>
      <c r="AB7618" s="631" t="s">
        <v>7913</v>
      </c>
      <c r="AC7618" s="316" t="str">
        <f t="shared" si="70"/>
        <v>INSERT INTO UPK.upk_k40.k60_press_buno_link (buno_id, k60_buno_id, created_date, created_tantou_id) VALUES (2716, 1697, GETDATE(), 999);</v>
      </c>
    </row>
    <row r="7619" spans="26:29">
      <c r="Z7619" s="631">
        <v>1009</v>
      </c>
      <c r="AA7619" s="631" t="s">
        <v>6185</v>
      </c>
      <c r="AB7619" s="631" t="s">
        <v>7914</v>
      </c>
      <c r="AC7619" s="316" t="str">
        <f t="shared" si="70"/>
        <v>INSERT INTO UPK.upk_k40.k60_press_buno_link (buno_id, k60_buno_id, created_date, created_tantou_id) VALUES (2717, 1697, GETDATE(), 999);</v>
      </c>
    </row>
    <row r="7620" spans="26:29">
      <c r="Z7620" s="631">
        <v>1010</v>
      </c>
      <c r="AA7620" s="631" t="s">
        <v>6186</v>
      </c>
      <c r="AB7620" s="631" t="s">
        <v>7915</v>
      </c>
      <c r="AC7620" s="316" t="str">
        <f t="shared" si="70"/>
        <v>INSERT INTO UPK.upk_k40.k60_press_buno_link (buno_id, k60_buno_id, created_date, created_tantou_id) VALUES (2718, 1698, GETDATE(), 999);</v>
      </c>
    </row>
    <row r="7621" spans="26:29">
      <c r="Z7621" s="631">
        <v>1011</v>
      </c>
      <c r="AA7621" s="631" t="s">
        <v>6186</v>
      </c>
      <c r="AB7621" s="631" t="s">
        <v>7916</v>
      </c>
      <c r="AC7621" s="316" t="str">
        <f t="shared" si="70"/>
        <v>INSERT INTO UPK.upk_k40.k60_press_buno_link (buno_id, k60_buno_id, created_date, created_tantou_id) VALUES (2719, 1698, GETDATE(), 999);</v>
      </c>
    </row>
    <row r="7622" spans="26:29">
      <c r="Z7622" s="631">
        <v>1012</v>
      </c>
      <c r="AA7622" s="631" t="s">
        <v>6238</v>
      </c>
      <c r="AB7622" s="631" t="s">
        <v>7917</v>
      </c>
      <c r="AC7622" s="316" t="str">
        <f t="shared" si="70"/>
        <v>INSERT INTO UPK.upk_k40.k60_press_buno_link (buno_id, k60_buno_id, created_date, created_tantou_id) VALUES (2720, 1750, GETDATE(), 999);</v>
      </c>
    </row>
    <row r="7623" spans="26:29">
      <c r="Z7623" s="631">
        <v>1013</v>
      </c>
      <c r="AA7623" s="631" t="s">
        <v>6238</v>
      </c>
      <c r="AB7623" s="631" t="s">
        <v>7918</v>
      </c>
      <c r="AC7623" s="316" t="str">
        <f t="shared" si="70"/>
        <v>INSERT INTO UPK.upk_k40.k60_press_buno_link (buno_id, k60_buno_id, created_date, created_tantou_id) VALUES (2721, 1750, GETDATE(), 999);</v>
      </c>
    </row>
    <row r="7624" spans="26:29">
      <c r="Z7624" s="631">
        <v>1014</v>
      </c>
      <c r="AA7624" s="631" t="s">
        <v>5929</v>
      </c>
      <c r="AB7624" s="631" t="s">
        <v>7919</v>
      </c>
      <c r="AC7624" s="316" t="str">
        <f t="shared" si="70"/>
        <v>INSERT INTO UPK.upk_k40.k60_press_buno_link (buno_id, k60_buno_id, created_date, created_tantou_id) VALUES (2722, 1440, GETDATE(), 999);</v>
      </c>
    </row>
    <row r="7625" spans="26:29">
      <c r="Z7625" s="631">
        <v>1015</v>
      </c>
      <c r="AA7625" s="631" t="s">
        <v>5929</v>
      </c>
      <c r="AB7625" s="631" t="s">
        <v>7920</v>
      </c>
      <c r="AC7625" s="316" t="str">
        <f t="shared" si="70"/>
        <v>INSERT INTO UPK.upk_k40.k60_press_buno_link (buno_id, k60_buno_id, created_date, created_tantou_id) VALUES (2723, 1440, GETDATE(), 999);</v>
      </c>
    </row>
    <row r="7626" spans="26:29">
      <c r="Z7626" s="631">
        <v>1016</v>
      </c>
      <c r="AA7626" s="631" t="s">
        <v>6943</v>
      </c>
      <c r="AB7626" s="631" t="s">
        <v>7921</v>
      </c>
      <c r="AC7626" s="316" t="str">
        <f t="shared" si="70"/>
        <v>INSERT INTO UPK.upk_k40.k60_press_buno_link (buno_id, k60_buno_id, created_date, created_tantou_id) VALUES (2724, 2494, GETDATE(), 999);</v>
      </c>
    </row>
    <row r="7627" spans="26:29">
      <c r="Z7627" s="631">
        <v>1017</v>
      </c>
      <c r="AA7627" s="631" t="s">
        <v>6943</v>
      </c>
      <c r="AB7627" s="631" t="s">
        <v>7922</v>
      </c>
      <c r="AC7627" s="316" t="str">
        <f t="shared" si="70"/>
        <v>INSERT INTO UPK.upk_k40.k60_press_buno_link (buno_id, k60_buno_id, created_date, created_tantou_id) VALUES (2725, 2494, GETDATE(), 999);</v>
      </c>
    </row>
    <row r="7628" spans="26:29">
      <c r="Z7628" s="631">
        <v>1018</v>
      </c>
      <c r="AA7628" s="631" t="s">
        <v>6548</v>
      </c>
      <c r="AB7628" s="631" t="s">
        <v>7923</v>
      </c>
      <c r="AC7628" s="316" t="str">
        <f t="shared" si="70"/>
        <v>INSERT INTO UPK.upk_k40.k60_press_buno_link (buno_id, k60_buno_id, created_date, created_tantou_id) VALUES (2726, 2099, GETDATE(), 999);</v>
      </c>
    </row>
    <row r="7629" spans="26:29">
      <c r="Z7629" s="631">
        <v>1019</v>
      </c>
      <c r="AA7629" s="631" t="s">
        <v>6549</v>
      </c>
      <c r="AB7629" s="631" t="s">
        <v>7924</v>
      </c>
      <c r="AC7629" s="316" t="str">
        <f t="shared" si="70"/>
        <v>INSERT INTO UPK.upk_k40.k60_press_buno_link (buno_id, k60_buno_id, created_date, created_tantou_id) VALUES (2727, 2100, GETDATE(), 999);</v>
      </c>
    </row>
    <row r="7630" spans="26:29">
      <c r="Z7630" s="631">
        <v>1020</v>
      </c>
      <c r="AA7630" s="631" t="s">
        <v>6735</v>
      </c>
      <c r="AB7630" s="631" t="s">
        <v>7925</v>
      </c>
      <c r="AC7630" s="316" t="str">
        <f t="shared" si="70"/>
        <v>INSERT INTO UPK.upk_k40.k60_press_buno_link (buno_id, k60_buno_id, created_date, created_tantou_id) VALUES (2728, 2286, GETDATE(), 999);</v>
      </c>
    </row>
    <row r="7631" spans="26:29">
      <c r="Z7631" s="631">
        <v>1021</v>
      </c>
      <c r="AA7631" s="631" t="s">
        <v>6166</v>
      </c>
      <c r="AB7631" s="631" t="s">
        <v>7926</v>
      </c>
      <c r="AC7631" s="316" t="str">
        <f t="shared" si="70"/>
        <v>INSERT INTO UPK.upk_k40.k60_press_buno_link (buno_id, k60_buno_id, created_date, created_tantou_id) VALUES (2729, 1678, GETDATE(), 999);</v>
      </c>
    </row>
    <row r="7632" spans="26:29">
      <c r="Z7632" s="631">
        <v>1022</v>
      </c>
      <c r="AA7632" s="631" t="s">
        <v>6166</v>
      </c>
      <c r="AB7632" s="631" t="s">
        <v>7927</v>
      </c>
      <c r="AC7632" s="316" t="str">
        <f t="shared" si="70"/>
        <v>INSERT INTO UPK.upk_k40.k60_press_buno_link (buno_id, k60_buno_id, created_date, created_tantou_id) VALUES (2730, 1678, GETDATE(), 999);</v>
      </c>
    </row>
    <row r="7633" spans="26:29">
      <c r="Z7633" s="631">
        <v>1023</v>
      </c>
      <c r="AA7633" s="631" t="s">
        <v>6167</v>
      </c>
      <c r="AB7633" s="631" t="s">
        <v>7928</v>
      </c>
      <c r="AC7633" s="316" t="str">
        <f t="shared" si="70"/>
        <v>INSERT INTO UPK.upk_k40.k60_press_buno_link (buno_id, k60_buno_id, created_date, created_tantou_id) VALUES (2731, 1679, GETDATE(), 999);</v>
      </c>
    </row>
    <row r="7634" spans="26:29">
      <c r="Z7634" s="631">
        <v>1024</v>
      </c>
      <c r="AA7634" s="631" t="s">
        <v>6167</v>
      </c>
      <c r="AB7634" s="631" t="s">
        <v>7929</v>
      </c>
      <c r="AC7634" s="316" t="str">
        <f t="shared" si="70"/>
        <v>INSERT INTO UPK.upk_k40.k60_press_buno_link (buno_id, k60_buno_id, created_date, created_tantou_id) VALUES (2732, 1679, GETDATE(), 999);</v>
      </c>
    </row>
    <row r="7635" spans="26:29">
      <c r="Z7635" s="631">
        <v>1025</v>
      </c>
      <c r="AA7635" s="631" t="s">
        <v>6168</v>
      </c>
      <c r="AB7635" s="631" t="s">
        <v>7930</v>
      </c>
      <c r="AC7635" s="316" t="str">
        <f t="shared" ref="AC7635:AC7698" si="71">AC$6609&amp;AB7635&amp;", "&amp;AA7635&amp;", GETDATE(), 999);"</f>
        <v>INSERT INTO UPK.upk_k40.k60_press_buno_link (buno_id, k60_buno_id, created_date, created_tantou_id) VALUES (2733, 1680, GETDATE(), 999);</v>
      </c>
    </row>
    <row r="7636" spans="26:29">
      <c r="Z7636" s="631">
        <v>1026</v>
      </c>
      <c r="AA7636" s="631" t="s">
        <v>6168</v>
      </c>
      <c r="AB7636" s="631" t="s">
        <v>7931</v>
      </c>
      <c r="AC7636" s="316" t="str">
        <f t="shared" si="71"/>
        <v>INSERT INTO UPK.upk_k40.k60_press_buno_link (buno_id, k60_buno_id, created_date, created_tantou_id) VALUES (2734, 1680, GETDATE(), 999);</v>
      </c>
    </row>
    <row r="7637" spans="26:29">
      <c r="Z7637" s="631">
        <v>1027</v>
      </c>
      <c r="AA7637" s="631" t="s">
        <v>6169</v>
      </c>
      <c r="AB7637" s="631" t="s">
        <v>7932</v>
      </c>
      <c r="AC7637" s="316" t="str">
        <f t="shared" si="71"/>
        <v>INSERT INTO UPK.upk_k40.k60_press_buno_link (buno_id, k60_buno_id, created_date, created_tantou_id) VALUES (2735, 1681, GETDATE(), 999);</v>
      </c>
    </row>
    <row r="7638" spans="26:29">
      <c r="Z7638" s="631">
        <v>1028</v>
      </c>
      <c r="AA7638" s="631" t="s">
        <v>6169</v>
      </c>
      <c r="AB7638" s="631" t="s">
        <v>7933</v>
      </c>
      <c r="AC7638" s="316" t="str">
        <f t="shared" si="71"/>
        <v>INSERT INTO UPK.upk_k40.k60_press_buno_link (buno_id, k60_buno_id, created_date, created_tantou_id) VALUES (2736, 1681, GETDATE(), 999);</v>
      </c>
    </row>
    <row r="7639" spans="26:29">
      <c r="Z7639" s="631">
        <v>1029</v>
      </c>
      <c r="AA7639" s="631" t="s">
        <v>6341</v>
      </c>
      <c r="AB7639" s="631" t="s">
        <v>7934</v>
      </c>
      <c r="AC7639" s="316" t="str">
        <f t="shared" si="71"/>
        <v>INSERT INTO UPK.upk_k40.k60_press_buno_link (buno_id, k60_buno_id, created_date, created_tantou_id) VALUES (2737, 1853, GETDATE(), 999);</v>
      </c>
    </row>
    <row r="7640" spans="26:29">
      <c r="Z7640" s="631">
        <v>1030</v>
      </c>
      <c r="AA7640" s="631" t="s">
        <v>6889</v>
      </c>
      <c r="AB7640" s="631" t="s">
        <v>7935</v>
      </c>
      <c r="AC7640" s="316" t="str">
        <f t="shared" si="71"/>
        <v>INSERT INTO UPK.upk_k40.k60_press_buno_link (buno_id, k60_buno_id, created_date, created_tantou_id) VALUES (2738, 2440, GETDATE(), 999);</v>
      </c>
    </row>
    <row r="7641" spans="26:29">
      <c r="Z7641" s="631">
        <v>1031</v>
      </c>
      <c r="AA7641" s="631" t="s">
        <v>5807</v>
      </c>
      <c r="AB7641" s="631" t="s">
        <v>7936</v>
      </c>
      <c r="AC7641" s="316" t="str">
        <f t="shared" si="71"/>
        <v>INSERT INTO UPK.upk_k40.k60_press_buno_link (buno_id, k60_buno_id, created_date, created_tantou_id) VALUES (2739, 1318, GETDATE(), 999);</v>
      </c>
    </row>
    <row r="7642" spans="26:29">
      <c r="Z7642" s="631">
        <v>1032</v>
      </c>
      <c r="AA7642" s="631" t="s">
        <v>5927</v>
      </c>
      <c r="AB7642" s="631" t="s">
        <v>7937</v>
      </c>
      <c r="AC7642" s="316" t="str">
        <f t="shared" si="71"/>
        <v>INSERT INTO UPK.upk_k40.k60_press_buno_link (buno_id, k60_buno_id, created_date, created_tantou_id) VALUES (2740, 1438, GETDATE(), 999);</v>
      </c>
    </row>
    <row r="7643" spans="26:29">
      <c r="Z7643" s="631">
        <v>1033</v>
      </c>
      <c r="AA7643" s="631" t="s">
        <v>6927</v>
      </c>
      <c r="AB7643" s="631" t="s">
        <v>7938</v>
      </c>
      <c r="AC7643" s="316" t="str">
        <f t="shared" si="71"/>
        <v>INSERT INTO UPK.upk_k40.k60_press_buno_link (buno_id, k60_buno_id, created_date, created_tantou_id) VALUES (2741, 2478, GETDATE(), 999);</v>
      </c>
    </row>
    <row r="7644" spans="26:29">
      <c r="Z7644" s="631">
        <v>1034</v>
      </c>
      <c r="AA7644" s="631" t="s">
        <v>6930</v>
      </c>
      <c r="AB7644" s="631" t="s">
        <v>7939</v>
      </c>
      <c r="AC7644" s="316" t="str">
        <f t="shared" si="71"/>
        <v>INSERT INTO UPK.upk_k40.k60_press_buno_link (buno_id, k60_buno_id, created_date, created_tantou_id) VALUES (2742, 2481, GETDATE(), 999);</v>
      </c>
    </row>
    <row r="7645" spans="26:29">
      <c r="Z7645" s="631">
        <v>1035</v>
      </c>
      <c r="AA7645" s="631" t="s">
        <v>5980</v>
      </c>
      <c r="AB7645" s="631" t="s">
        <v>7940</v>
      </c>
      <c r="AC7645" s="316" t="str">
        <f t="shared" si="71"/>
        <v>INSERT INTO UPK.upk_k40.k60_press_buno_link (buno_id, k60_buno_id, created_date, created_tantou_id) VALUES (2743, 1491, GETDATE(), 999);</v>
      </c>
    </row>
    <row r="7646" spans="26:29">
      <c r="Z7646" s="631">
        <v>1036</v>
      </c>
      <c r="AA7646" s="631" t="s">
        <v>5982</v>
      </c>
      <c r="AB7646" s="631" t="s">
        <v>7941</v>
      </c>
      <c r="AC7646" s="316" t="str">
        <f t="shared" si="71"/>
        <v>INSERT INTO UPK.upk_k40.k60_press_buno_link (buno_id, k60_buno_id, created_date, created_tantou_id) VALUES (2744, 1493, GETDATE(), 999);</v>
      </c>
    </row>
    <row r="7647" spans="26:29">
      <c r="Z7647" s="631">
        <v>1037</v>
      </c>
      <c r="AA7647" s="631" t="s">
        <v>6650</v>
      </c>
      <c r="AB7647" s="631" t="s">
        <v>7942</v>
      </c>
      <c r="AC7647" s="316" t="str">
        <f t="shared" si="71"/>
        <v>INSERT INTO UPK.upk_k40.k60_press_buno_link (buno_id, k60_buno_id, created_date, created_tantou_id) VALUES (2745, 2201, GETDATE(), 999);</v>
      </c>
    </row>
    <row r="7648" spans="26:29">
      <c r="Z7648" s="631">
        <v>1038</v>
      </c>
      <c r="AA7648" s="631" t="s">
        <v>6651</v>
      </c>
      <c r="AB7648" s="631" t="s">
        <v>7943</v>
      </c>
      <c r="AC7648" s="316" t="str">
        <f t="shared" si="71"/>
        <v>INSERT INTO UPK.upk_k40.k60_press_buno_link (buno_id, k60_buno_id, created_date, created_tantou_id) VALUES (2746, 2202, GETDATE(), 999);</v>
      </c>
    </row>
    <row r="7649" spans="26:29">
      <c r="Z7649" s="631">
        <v>1039</v>
      </c>
      <c r="AA7649" s="631" t="s">
        <v>5805</v>
      </c>
      <c r="AB7649" s="631" t="s">
        <v>7944</v>
      </c>
      <c r="AC7649" s="316" t="str">
        <f t="shared" si="71"/>
        <v>INSERT INTO UPK.upk_k40.k60_press_buno_link (buno_id, k60_buno_id, created_date, created_tantou_id) VALUES (2747, 1316, GETDATE(), 999);</v>
      </c>
    </row>
    <row r="7650" spans="26:29">
      <c r="Z7650" s="631">
        <v>1040</v>
      </c>
      <c r="AA7650" s="631" t="s">
        <v>5806</v>
      </c>
      <c r="AB7650" s="631" t="s">
        <v>7945</v>
      </c>
      <c r="AC7650" s="316" t="str">
        <f t="shared" si="71"/>
        <v>INSERT INTO UPK.upk_k40.k60_press_buno_link (buno_id, k60_buno_id, created_date, created_tantou_id) VALUES (2748, 1317, GETDATE(), 999);</v>
      </c>
    </row>
    <row r="7651" spans="26:29">
      <c r="Z7651" s="631">
        <v>1041</v>
      </c>
      <c r="AA7651" s="631" t="s">
        <v>5817</v>
      </c>
      <c r="AB7651" s="631" t="s">
        <v>7946</v>
      </c>
      <c r="AC7651" s="316" t="str">
        <f t="shared" si="71"/>
        <v>INSERT INTO UPK.upk_k40.k60_press_buno_link (buno_id, k60_buno_id, created_date, created_tantou_id) VALUES (2749, 1328, GETDATE(), 999);</v>
      </c>
    </row>
    <row r="7652" spans="26:29">
      <c r="Z7652" s="631">
        <v>1042</v>
      </c>
      <c r="AA7652" s="631" t="s">
        <v>6120</v>
      </c>
      <c r="AB7652" s="631" t="s">
        <v>7947</v>
      </c>
      <c r="AC7652" s="316" t="str">
        <f t="shared" si="71"/>
        <v>INSERT INTO UPK.upk_k40.k60_press_buno_link (buno_id, k60_buno_id, created_date, created_tantou_id) VALUES (2750, 1632, GETDATE(), 999);</v>
      </c>
    </row>
    <row r="7653" spans="26:29">
      <c r="Z7653" s="631">
        <v>1043</v>
      </c>
      <c r="AA7653" s="631" t="s">
        <v>6121</v>
      </c>
      <c r="AB7653" s="631" t="s">
        <v>7948</v>
      </c>
      <c r="AC7653" s="316" t="str">
        <f t="shared" si="71"/>
        <v>INSERT INTO UPK.upk_k40.k60_press_buno_link (buno_id, k60_buno_id, created_date, created_tantou_id) VALUES (2751, 1633, GETDATE(), 999);</v>
      </c>
    </row>
    <row r="7654" spans="26:29">
      <c r="Z7654" s="631">
        <v>1044</v>
      </c>
      <c r="AA7654" s="631" t="s">
        <v>6846</v>
      </c>
      <c r="AB7654" s="631" t="s">
        <v>7949</v>
      </c>
      <c r="AC7654" s="316" t="str">
        <f t="shared" si="71"/>
        <v>INSERT INTO UPK.upk_k40.k60_press_buno_link (buno_id, k60_buno_id, created_date, created_tantou_id) VALUES (2752, 2397, GETDATE(), 999);</v>
      </c>
    </row>
    <row r="7655" spans="26:29">
      <c r="Z7655" s="631">
        <v>1045</v>
      </c>
      <c r="AA7655" s="631" t="s">
        <v>6847</v>
      </c>
      <c r="AB7655" s="631" t="s">
        <v>7950</v>
      </c>
      <c r="AC7655" s="316" t="str">
        <f t="shared" si="71"/>
        <v>INSERT INTO UPK.upk_k40.k60_press_buno_link (buno_id, k60_buno_id, created_date, created_tantou_id) VALUES (2753, 2398, GETDATE(), 999);</v>
      </c>
    </row>
    <row r="7656" spans="26:29">
      <c r="Z7656" s="631">
        <v>1046</v>
      </c>
      <c r="AA7656" s="631" t="s">
        <v>6848</v>
      </c>
      <c r="AB7656" s="631" t="s">
        <v>7951</v>
      </c>
      <c r="AC7656" s="316" t="str">
        <f t="shared" si="71"/>
        <v>INSERT INTO UPK.upk_k40.k60_press_buno_link (buno_id, k60_buno_id, created_date, created_tantou_id) VALUES (2754, 2399, GETDATE(), 999);</v>
      </c>
    </row>
    <row r="7657" spans="26:29">
      <c r="Z7657" s="631">
        <v>1047</v>
      </c>
      <c r="AA7657" s="631">
        <v>2556</v>
      </c>
      <c r="AB7657" s="631" t="s">
        <v>7952</v>
      </c>
      <c r="AC7657" s="316" t="str">
        <f t="shared" si="71"/>
        <v>INSERT INTO UPK.upk_k40.k60_press_buno_link (buno_id, k60_buno_id, created_date, created_tantou_id) VALUES (2755, 2556, GETDATE(), 999);</v>
      </c>
    </row>
    <row r="7658" spans="26:29">
      <c r="Z7658" s="631">
        <v>1048</v>
      </c>
      <c r="AA7658" s="631">
        <v>2556</v>
      </c>
      <c r="AB7658" s="631" t="s">
        <v>7953</v>
      </c>
      <c r="AC7658" s="316" t="str">
        <f t="shared" si="71"/>
        <v>INSERT INTO UPK.upk_k40.k60_press_buno_link (buno_id, k60_buno_id, created_date, created_tantou_id) VALUES (2756, 2556, GETDATE(), 999);</v>
      </c>
    </row>
    <row r="7659" spans="26:29">
      <c r="Z7659" s="631">
        <v>1049</v>
      </c>
      <c r="AA7659" s="631" t="s">
        <v>6477</v>
      </c>
      <c r="AB7659" s="631" t="s">
        <v>7954</v>
      </c>
      <c r="AC7659" s="316" t="str">
        <f t="shared" si="71"/>
        <v>INSERT INTO UPK.upk_k40.k60_press_buno_link (buno_id, k60_buno_id, created_date, created_tantou_id) VALUES (2757, 1989, GETDATE(), 999);</v>
      </c>
    </row>
    <row r="7660" spans="26:29">
      <c r="Z7660" s="631">
        <v>1050</v>
      </c>
      <c r="AA7660" s="631" t="s">
        <v>6477</v>
      </c>
      <c r="AB7660" s="631" t="s">
        <v>7955</v>
      </c>
      <c r="AC7660" s="316" t="str">
        <f t="shared" si="71"/>
        <v>INSERT INTO UPK.upk_k40.k60_press_buno_link (buno_id, k60_buno_id, created_date, created_tantou_id) VALUES (2758, 1989, GETDATE(), 999);</v>
      </c>
    </row>
    <row r="7661" spans="26:29">
      <c r="Z7661" s="631">
        <v>1051</v>
      </c>
      <c r="AA7661" s="631" t="s">
        <v>6064</v>
      </c>
      <c r="AB7661" s="631" t="s">
        <v>7956</v>
      </c>
      <c r="AC7661" s="316" t="str">
        <f t="shared" si="71"/>
        <v>INSERT INTO UPK.upk_k40.k60_press_buno_link (buno_id, k60_buno_id, created_date, created_tantou_id) VALUES (2759, 1576, GETDATE(), 999);</v>
      </c>
    </row>
    <row r="7662" spans="26:29">
      <c r="Z7662" s="631">
        <v>1052</v>
      </c>
      <c r="AA7662" s="631" t="s">
        <v>6064</v>
      </c>
      <c r="AB7662" s="631" t="s">
        <v>7957</v>
      </c>
      <c r="AC7662" s="316" t="str">
        <f t="shared" si="71"/>
        <v>INSERT INTO UPK.upk_k40.k60_press_buno_link (buno_id, k60_buno_id, created_date, created_tantou_id) VALUES (2760, 1576, GETDATE(), 999);</v>
      </c>
    </row>
    <row r="7663" spans="26:29">
      <c r="Z7663" s="631">
        <v>1053</v>
      </c>
      <c r="AA7663" s="631" t="s">
        <v>6122</v>
      </c>
      <c r="AB7663" s="631" t="s">
        <v>7958</v>
      </c>
      <c r="AC7663" s="316" t="str">
        <f t="shared" si="71"/>
        <v>INSERT INTO UPK.upk_k40.k60_press_buno_link (buno_id, k60_buno_id, created_date, created_tantou_id) VALUES (2761, 1634, GETDATE(), 999);</v>
      </c>
    </row>
    <row r="7664" spans="26:29">
      <c r="Z7664" s="631">
        <v>1054</v>
      </c>
      <c r="AA7664" s="631" t="s">
        <v>6123</v>
      </c>
      <c r="AB7664" s="631" t="s">
        <v>7959</v>
      </c>
      <c r="AC7664" s="316" t="str">
        <f t="shared" si="71"/>
        <v>INSERT INTO UPK.upk_k40.k60_press_buno_link (buno_id, k60_buno_id, created_date, created_tantou_id) VALUES (2762, 1635, GETDATE(), 999);</v>
      </c>
    </row>
    <row r="7665" spans="26:29">
      <c r="Z7665" s="631">
        <v>1055</v>
      </c>
      <c r="AA7665" s="631" t="s">
        <v>5928</v>
      </c>
      <c r="AB7665" s="631" t="s">
        <v>7960</v>
      </c>
      <c r="AC7665" s="316" t="str">
        <f t="shared" si="71"/>
        <v>INSERT INTO UPK.upk_k40.k60_press_buno_link (buno_id, k60_buno_id, created_date, created_tantou_id) VALUES (2763, 1439, GETDATE(), 999);</v>
      </c>
    </row>
    <row r="7666" spans="26:29">
      <c r="Z7666" s="631">
        <v>1056</v>
      </c>
      <c r="AA7666" s="631" t="s">
        <v>6294</v>
      </c>
      <c r="AB7666" s="631" t="s">
        <v>7961</v>
      </c>
      <c r="AC7666" s="316" t="str">
        <f t="shared" si="71"/>
        <v>INSERT INTO UPK.upk_k40.k60_press_buno_link (buno_id, k60_buno_id, created_date, created_tantou_id) VALUES (2764, 1806, GETDATE(), 999);</v>
      </c>
    </row>
    <row r="7667" spans="26:29">
      <c r="Z7667" s="631">
        <v>1057</v>
      </c>
      <c r="AA7667" s="631" t="s">
        <v>6293</v>
      </c>
      <c r="AB7667" s="631" t="s">
        <v>7962</v>
      </c>
      <c r="AC7667" s="316" t="str">
        <f t="shared" si="71"/>
        <v>INSERT INTO UPK.upk_k40.k60_press_buno_link (buno_id, k60_buno_id, created_date, created_tantou_id) VALUES (2765, 1805, GETDATE(), 999);</v>
      </c>
    </row>
    <row r="7668" spans="26:29">
      <c r="Z7668" s="631">
        <v>1058</v>
      </c>
      <c r="AA7668" s="631" t="s">
        <v>6295</v>
      </c>
      <c r="AB7668" s="631" t="s">
        <v>7963</v>
      </c>
      <c r="AC7668" s="316" t="str">
        <f t="shared" si="71"/>
        <v>INSERT INTO UPK.upk_k40.k60_press_buno_link (buno_id, k60_buno_id, created_date, created_tantou_id) VALUES (2766, 1807, GETDATE(), 999);</v>
      </c>
    </row>
    <row r="7669" spans="26:29">
      <c r="Z7669" s="631">
        <v>1059</v>
      </c>
      <c r="AA7669" s="631" t="s">
        <v>6295</v>
      </c>
      <c r="AB7669" s="631" t="s">
        <v>7964</v>
      </c>
      <c r="AC7669" s="316" t="str">
        <f t="shared" si="71"/>
        <v>INSERT INTO UPK.upk_k40.k60_press_buno_link (buno_id, k60_buno_id, created_date, created_tantou_id) VALUES (2767, 1807, GETDATE(), 999);</v>
      </c>
    </row>
    <row r="7670" spans="26:29">
      <c r="Z7670" s="631">
        <v>1060</v>
      </c>
      <c r="AA7670" s="631" t="s">
        <v>6849</v>
      </c>
      <c r="AB7670" s="631" t="s">
        <v>7965</v>
      </c>
      <c r="AC7670" s="316" t="str">
        <f t="shared" si="71"/>
        <v>INSERT INTO UPK.upk_k40.k60_press_buno_link (buno_id, k60_buno_id, created_date, created_tantou_id) VALUES (2768, 2400, GETDATE(), 999);</v>
      </c>
    </row>
    <row r="7671" spans="26:29">
      <c r="Z7671" s="631">
        <v>1061</v>
      </c>
      <c r="AA7671" s="631" t="s">
        <v>6849</v>
      </c>
      <c r="AB7671" s="631" t="s">
        <v>7966</v>
      </c>
      <c r="AC7671" s="316" t="str">
        <f t="shared" si="71"/>
        <v>INSERT INTO UPK.upk_k40.k60_press_buno_link (buno_id, k60_buno_id, created_date, created_tantou_id) VALUES (2769, 2400, GETDATE(), 999);</v>
      </c>
    </row>
    <row r="7672" spans="26:29">
      <c r="Z7672" s="631">
        <v>1062</v>
      </c>
      <c r="AA7672" s="631" t="s">
        <v>6730</v>
      </c>
      <c r="AB7672" s="631" t="s">
        <v>7967</v>
      </c>
      <c r="AC7672" s="316" t="str">
        <f t="shared" si="71"/>
        <v>INSERT INTO UPK.upk_k40.k60_press_buno_link (buno_id, k60_buno_id, created_date, created_tantou_id) VALUES (2770, 2281, GETDATE(), 999);</v>
      </c>
    </row>
    <row r="7673" spans="26:29">
      <c r="Z7673" s="631">
        <v>1063</v>
      </c>
      <c r="AA7673" s="631" t="s">
        <v>6730</v>
      </c>
      <c r="AB7673" s="631" t="s">
        <v>7968</v>
      </c>
      <c r="AC7673" s="316" t="str">
        <f t="shared" si="71"/>
        <v>INSERT INTO UPK.upk_k40.k60_press_buno_link (buno_id, k60_buno_id, created_date, created_tantou_id) VALUES (2771, 2281, GETDATE(), 999);</v>
      </c>
    </row>
    <row r="7674" spans="26:29">
      <c r="Z7674" s="631">
        <v>1064</v>
      </c>
      <c r="AA7674" s="631" t="s">
        <v>5959</v>
      </c>
      <c r="AB7674" s="631" t="s">
        <v>7969</v>
      </c>
      <c r="AC7674" s="316" t="str">
        <f t="shared" si="71"/>
        <v>INSERT INTO UPK.upk_k40.k60_press_buno_link (buno_id, k60_buno_id, created_date, created_tantou_id) VALUES (2772, 1470, GETDATE(), 999);</v>
      </c>
    </row>
    <row r="7675" spans="26:29">
      <c r="Z7675" s="631">
        <v>1065</v>
      </c>
      <c r="AA7675" s="631" t="s">
        <v>5959</v>
      </c>
      <c r="AB7675" s="631" t="s">
        <v>7970</v>
      </c>
      <c r="AC7675" s="316" t="str">
        <f t="shared" si="71"/>
        <v>INSERT INTO UPK.upk_k40.k60_press_buno_link (buno_id, k60_buno_id, created_date, created_tantou_id) VALUES (2773, 1470, GETDATE(), 999);</v>
      </c>
    </row>
    <row r="7676" spans="26:29">
      <c r="Z7676" s="631">
        <v>1066</v>
      </c>
      <c r="AA7676" s="631" t="s">
        <v>6296</v>
      </c>
      <c r="AB7676" s="631" t="s">
        <v>7971</v>
      </c>
      <c r="AC7676" s="316" t="str">
        <f t="shared" si="71"/>
        <v>INSERT INTO UPK.upk_k40.k60_press_buno_link (buno_id, k60_buno_id, created_date, created_tantou_id) VALUES (2774, 1808, GETDATE(), 999);</v>
      </c>
    </row>
    <row r="7677" spans="26:29">
      <c r="Z7677" s="631">
        <v>1067</v>
      </c>
      <c r="AA7677" s="631" t="s">
        <v>6296</v>
      </c>
      <c r="AB7677" s="631" t="s">
        <v>7972</v>
      </c>
      <c r="AC7677" s="316" t="str">
        <f t="shared" si="71"/>
        <v>INSERT INTO UPK.upk_k40.k60_press_buno_link (buno_id, k60_buno_id, created_date, created_tantou_id) VALUES (2775, 1808, GETDATE(), 999);</v>
      </c>
    </row>
    <row r="7678" spans="26:29">
      <c r="Z7678" s="631">
        <v>1068</v>
      </c>
      <c r="AA7678" s="631" t="s">
        <v>6331</v>
      </c>
      <c r="AB7678" s="631" t="s">
        <v>7973</v>
      </c>
      <c r="AC7678" s="316" t="str">
        <f t="shared" si="71"/>
        <v>INSERT INTO UPK.upk_k40.k60_press_buno_link (buno_id, k60_buno_id, created_date, created_tantou_id) VALUES (2776, 1843, GETDATE(), 999);</v>
      </c>
    </row>
    <row r="7679" spans="26:29">
      <c r="Z7679" s="631">
        <v>1069</v>
      </c>
      <c r="AA7679" s="631" t="s">
        <v>6331</v>
      </c>
      <c r="AB7679" s="631" t="s">
        <v>7974</v>
      </c>
      <c r="AC7679" s="316" t="str">
        <f t="shared" si="71"/>
        <v>INSERT INTO UPK.upk_k40.k60_press_buno_link (buno_id, k60_buno_id, created_date, created_tantou_id) VALUES (2777, 1843, GETDATE(), 999);</v>
      </c>
    </row>
    <row r="7680" spans="26:29">
      <c r="Z7680" s="631">
        <v>1070</v>
      </c>
      <c r="AA7680" s="631" t="s">
        <v>6253</v>
      </c>
      <c r="AB7680" s="631" t="s">
        <v>7975</v>
      </c>
      <c r="AC7680" s="316" t="str">
        <f t="shared" si="71"/>
        <v>INSERT INTO UPK.upk_k40.k60_press_buno_link (buno_id, k60_buno_id, created_date, created_tantou_id) VALUES (2778, 1765, GETDATE(), 999);</v>
      </c>
    </row>
    <row r="7681" spans="26:29">
      <c r="Z7681" s="631">
        <v>1071</v>
      </c>
      <c r="AA7681" s="631" t="s">
        <v>6253</v>
      </c>
      <c r="AB7681" s="631" t="s">
        <v>7976</v>
      </c>
      <c r="AC7681" s="316" t="str">
        <f t="shared" si="71"/>
        <v>INSERT INTO UPK.upk_k40.k60_press_buno_link (buno_id, k60_buno_id, created_date, created_tantou_id) VALUES (2779, 1765, GETDATE(), 999);</v>
      </c>
    </row>
    <row r="7682" spans="26:29">
      <c r="Z7682" s="631">
        <v>1072</v>
      </c>
      <c r="AA7682" s="631" t="s">
        <v>6254</v>
      </c>
      <c r="AB7682" s="631" t="s">
        <v>7977</v>
      </c>
      <c r="AC7682" s="316" t="str">
        <f t="shared" si="71"/>
        <v>INSERT INTO UPK.upk_k40.k60_press_buno_link (buno_id, k60_buno_id, created_date, created_tantou_id) VALUES (2780, 1766, GETDATE(), 999);</v>
      </c>
    </row>
    <row r="7683" spans="26:29">
      <c r="Z7683" s="631">
        <v>1073</v>
      </c>
      <c r="AA7683" s="631" t="s">
        <v>6254</v>
      </c>
      <c r="AB7683" s="631" t="s">
        <v>7978</v>
      </c>
      <c r="AC7683" s="316" t="str">
        <f t="shared" si="71"/>
        <v>INSERT INTO UPK.upk_k40.k60_press_buno_link (buno_id, k60_buno_id, created_date, created_tantou_id) VALUES (2781, 1766, GETDATE(), 999);</v>
      </c>
    </row>
    <row r="7684" spans="26:29">
      <c r="Z7684" s="631">
        <v>1074</v>
      </c>
      <c r="AA7684" s="631" t="s">
        <v>6065</v>
      </c>
      <c r="AB7684" s="631" t="s">
        <v>7979</v>
      </c>
      <c r="AC7684" s="316" t="str">
        <f t="shared" si="71"/>
        <v>INSERT INTO UPK.upk_k40.k60_press_buno_link (buno_id, k60_buno_id, created_date, created_tantou_id) VALUES (2782, 1577, GETDATE(), 999);</v>
      </c>
    </row>
    <row r="7685" spans="26:29">
      <c r="Z7685" s="631">
        <v>1075</v>
      </c>
      <c r="AA7685" s="631" t="s">
        <v>6065</v>
      </c>
      <c r="AB7685" s="631" t="s">
        <v>7980</v>
      </c>
      <c r="AC7685" s="316" t="str">
        <f t="shared" si="71"/>
        <v>INSERT INTO UPK.upk_k40.k60_press_buno_link (buno_id, k60_buno_id, created_date, created_tantou_id) VALUES (2783, 1577, GETDATE(), 999);</v>
      </c>
    </row>
    <row r="7686" spans="26:29">
      <c r="Z7686" s="631">
        <v>1076</v>
      </c>
      <c r="AA7686" s="631" t="s">
        <v>6066</v>
      </c>
      <c r="AB7686" s="631" t="s">
        <v>7981</v>
      </c>
      <c r="AC7686" s="316" t="str">
        <f t="shared" si="71"/>
        <v>INSERT INTO UPK.upk_k40.k60_press_buno_link (buno_id, k60_buno_id, created_date, created_tantou_id) VALUES (2784, 1578, GETDATE(), 999);</v>
      </c>
    </row>
    <row r="7687" spans="26:29">
      <c r="Z7687" s="631">
        <v>1077</v>
      </c>
      <c r="AA7687" s="631" t="s">
        <v>6066</v>
      </c>
      <c r="AB7687" s="631" t="s">
        <v>7982</v>
      </c>
      <c r="AC7687" s="316" t="str">
        <f t="shared" si="71"/>
        <v>INSERT INTO UPK.upk_k40.k60_press_buno_link (buno_id, k60_buno_id, created_date, created_tantou_id) VALUES (2785, 1578, GETDATE(), 999);</v>
      </c>
    </row>
    <row r="7688" spans="26:29">
      <c r="Z7688" s="631">
        <v>1078</v>
      </c>
      <c r="AA7688" s="631" t="s">
        <v>5948</v>
      </c>
      <c r="AB7688" s="631" t="s">
        <v>7983</v>
      </c>
      <c r="AC7688" s="316" t="str">
        <f t="shared" si="71"/>
        <v>INSERT INTO UPK.upk_k40.k60_press_buno_link (buno_id, k60_buno_id, created_date, created_tantou_id) VALUES (2786, 1459, GETDATE(), 999);</v>
      </c>
    </row>
    <row r="7689" spans="26:29">
      <c r="Z7689" s="631">
        <v>1079</v>
      </c>
      <c r="AA7689" s="631" t="s">
        <v>5948</v>
      </c>
      <c r="AB7689" s="631" t="s">
        <v>7984</v>
      </c>
      <c r="AC7689" s="316" t="str">
        <f t="shared" si="71"/>
        <v>INSERT INTO UPK.upk_k40.k60_press_buno_link (buno_id, k60_buno_id, created_date, created_tantou_id) VALUES (2787, 1459, GETDATE(), 999);</v>
      </c>
    </row>
    <row r="7690" spans="26:29">
      <c r="Z7690" s="631">
        <v>1080</v>
      </c>
      <c r="AA7690" s="631" t="s">
        <v>6479</v>
      </c>
      <c r="AB7690" s="631" t="s">
        <v>7985</v>
      </c>
      <c r="AC7690" s="316" t="str">
        <f t="shared" si="71"/>
        <v>INSERT INTO UPK.upk_k40.k60_press_buno_link (buno_id, k60_buno_id, created_date, created_tantou_id) VALUES (2788, 1991, GETDATE(), 999);</v>
      </c>
    </row>
    <row r="7691" spans="26:29">
      <c r="Z7691" s="631">
        <v>1081</v>
      </c>
      <c r="AA7691" s="631" t="s">
        <v>6141</v>
      </c>
      <c r="AB7691" s="631" t="s">
        <v>7986</v>
      </c>
      <c r="AC7691" s="316" t="str">
        <f t="shared" si="71"/>
        <v>INSERT INTO UPK.upk_k40.k60_press_buno_link (buno_id, k60_buno_id, created_date, created_tantou_id) VALUES (2789, 1653, GETDATE(), 999);</v>
      </c>
    </row>
    <row r="7692" spans="26:29">
      <c r="Z7692" s="631">
        <v>1082</v>
      </c>
      <c r="AA7692" s="631" t="s">
        <v>6142</v>
      </c>
      <c r="AB7692" s="631" t="s">
        <v>7987</v>
      </c>
      <c r="AC7692" s="316" t="str">
        <f t="shared" si="71"/>
        <v>INSERT INTO UPK.upk_k40.k60_press_buno_link (buno_id, k60_buno_id, created_date, created_tantou_id) VALUES (2790, 1654, GETDATE(), 999);</v>
      </c>
    </row>
    <row r="7693" spans="26:29">
      <c r="Z7693" s="631">
        <v>1083</v>
      </c>
      <c r="AA7693" s="631" t="s">
        <v>6823</v>
      </c>
      <c r="AB7693" s="631" t="s">
        <v>7988</v>
      </c>
      <c r="AC7693" s="316" t="str">
        <f t="shared" si="71"/>
        <v>INSERT INTO UPK.upk_k40.k60_press_buno_link (buno_id, k60_buno_id, created_date, created_tantou_id) VALUES (2791, 2374, GETDATE(), 999);</v>
      </c>
    </row>
    <row r="7694" spans="26:29">
      <c r="Z7694" s="631">
        <v>1084</v>
      </c>
      <c r="AA7694" s="631" t="s">
        <v>6823</v>
      </c>
      <c r="AB7694" s="631" t="s">
        <v>7989</v>
      </c>
      <c r="AC7694" s="316" t="str">
        <f t="shared" si="71"/>
        <v>INSERT INTO UPK.upk_k40.k60_press_buno_link (buno_id, k60_buno_id, created_date, created_tantou_id) VALUES (2792, 2374, GETDATE(), 999);</v>
      </c>
    </row>
    <row r="7695" spans="26:29">
      <c r="Z7695" s="631">
        <v>1085</v>
      </c>
      <c r="AA7695" s="631" t="s">
        <v>6481</v>
      </c>
      <c r="AB7695" s="631" t="s">
        <v>7990</v>
      </c>
      <c r="AC7695" s="316" t="str">
        <f t="shared" si="71"/>
        <v>INSERT INTO UPK.upk_k40.k60_press_buno_link (buno_id, k60_buno_id, created_date, created_tantou_id) VALUES (2793, 1993, GETDATE(), 999);</v>
      </c>
    </row>
    <row r="7696" spans="26:29">
      <c r="Z7696" s="631">
        <v>1086</v>
      </c>
      <c r="AA7696" s="631" t="s">
        <v>6143</v>
      </c>
      <c r="AB7696" s="631" t="s">
        <v>7991</v>
      </c>
      <c r="AC7696" s="316" t="str">
        <f t="shared" si="71"/>
        <v>INSERT INTO UPK.upk_k40.k60_press_buno_link (buno_id, k60_buno_id, created_date, created_tantou_id) VALUES (2794, 1655, GETDATE(), 999);</v>
      </c>
    </row>
    <row r="7697" spans="26:29">
      <c r="Z7697" s="631">
        <v>1087</v>
      </c>
      <c r="AA7697" s="631" t="s">
        <v>6144</v>
      </c>
      <c r="AB7697" s="631" t="s">
        <v>7992</v>
      </c>
      <c r="AC7697" s="316" t="str">
        <f t="shared" si="71"/>
        <v>INSERT INTO UPK.upk_k40.k60_press_buno_link (buno_id, k60_buno_id, created_date, created_tantou_id) VALUES (2795, 1656, GETDATE(), 999);</v>
      </c>
    </row>
    <row r="7698" spans="26:29">
      <c r="Z7698" s="631">
        <v>1088</v>
      </c>
      <c r="AA7698" s="631" t="s">
        <v>6368</v>
      </c>
      <c r="AB7698" s="631" t="s">
        <v>7993</v>
      </c>
      <c r="AC7698" s="316" t="str">
        <f t="shared" si="71"/>
        <v>INSERT INTO UPK.upk_k40.k60_press_buno_link (buno_id, k60_buno_id, created_date, created_tantou_id) VALUES (2796, 1880, GETDATE(), 999);</v>
      </c>
    </row>
    <row r="7699" spans="26:29">
      <c r="Z7699" s="631">
        <v>1089</v>
      </c>
      <c r="AA7699" s="631" t="s">
        <v>6368</v>
      </c>
      <c r="AB7699" s="631" t="s">
        <v>7994</v>
      </c>
      <c r="AC7699" s="316" t="str">
        <f t="shared" ref="AC7699:AC7762" si="72">AC$6609&amp;AB7699&amp;", "&amp;AA7699&amp;", GETDATE(), 999);"</f>
        <v>INSERT INTO UPK.upk_k40.k60_press_buno_link (buno_id, k60_buno_id, created_date, created_tantou_id) VALUES (2797, 1880, GETDATE(), 999);</v>
      </c>
    </row>
    <row r="7700" spans="26:29">
      <c r="Z7700" s="631">
        <v>1090</v>
      </c>
      <c r="AA7700" s="631" t="s">
        <v>6170</v>
      </c>
      <c r="AB7700" s="631" t="s">
        <v>7995</v>
      </c>
      <c r="AC7700" s="316" t="str">
        <f t="shared" si="72"/>
        <v>INSERT INTO UPK.upk_k40.k60_press_buno_link (buno_id, k60_buno_id, created_date, created_tantou_id) VALUES (2798, 1682, GETDATE(), 999);</v>
      </c>
    </row>
    <row r="7701" spans="26:29">
      <c r="Z7701" s="631">
        <v>1091</v>
      </c>
      <c r="AA7701" s="631" t="s">
        <v>6170</v>
      </c>
      <c r="AB7701" s="631" t="s">
        <v>7996</v>
      </c>
      <c r="AC7701" s="316" t="str">
        <f t="shared" si="72"/>
        <v>INSERT INTO UPK.upk_k40.k60_press_buno_link (buno_id, k60_buno_id, created_date, created_tantou_id) VALUES (2799, 1682, GETDATE(), 999);</v>
      </c>
    </row>
    <row r="7702" spans="26:29">
      <c r="Z7702" s="631">
        <v>1092</v>
      </c>
      <c r="AA7702" s="631" t="s">
        <v>6171</v>
      </c>
      <c r="AB7702" s="631" t="s">
        <v>7997</v>
      </c>
      <c r="AC7702" s="316" t="str">
        <f t="shared" si="72"/>
        <v>INSERT INTO UPK.upk_k40.k60_press_buno_link (buno_id, k60_buno_id, created_date, created_tantou_id) VALUES (2800, 1683, GETDATE(), 999);</v>
      </c>
    </row>
    <row r="7703" spans="26:29">
      <c r="Z7703" s="631">
        <v>1093</v>
      </c>
      <c r="AA7703" s="631" t="s">
        <v>6171</v>
      </c>
      <c r="AB7703" s="631" t="s">
        <v>7998</v>
      </c>
      <c r="AC7703" s="316" t="str">
        <f t="shared" si="72"/>
        <v>INSERT INTO UPK.upk_k40.k60_press_buno_link (buno_id, k60_buno_id, created_date, created_tantou_id) VALUES (2801, 1683, GETDATE(), 999);</v>
      </c>
    </row>
    <row r="7704" spans="26:29">
      <c r="Z7704" s="631">
        <v>1094</v>
      </c>
      <c r="AA7704" s="631" t="s">
        <v>5883</v>
      </c>
      <c r="AB7704" s="631" t="s">
        <v>7999</v>
      </c>
      <c r="AC7704" s="316" t="str">
        <f t="shared" si="72"/>
        <v>INSERT INTO UPK.upk_k40.k60_press_buno_link (buno_id, k60_buno_id, created_date, created_tantou_id) VALUES (2802, 1394, GETDATE(), 999);</v>
      </c>
    </row>
    <row r="7705" spans="26:29">
      <c r="Z7705" s="631">
        <v>1095</v>
      </c>
      <c r="AA7705" s="631" t="s">
        <v>5883</v>
      </c>
      <c r="AB7705" s="631" t="s">
        <v>8000</v>
      </c>
      <c r="AC7705" s="316" t="str">
        <f t="shared" si="72"/>
        <v>INSERT INTO UPK.upk_k40.k60_press_buno_link (buno_id, k60_buno_id, created_date, created_tantou_id) VALUES (2803, 1394, GETDATE(), 999);</v>
      </c>
    </row>
    <row r="7706" spans="26:29">
      <c r="Z7706" s="631">
        <v>1096</v>
      </c>
      <c r="AA7706" s="631" t="s">
        <v>5884</v>
      </c>
      <c r="AB7706" s="631" t="s">
        <v>8001</v>
      </c>
      <c r="AC7706" s="316" t="str">
        <f t="shared" si="72"/>
        <v>INSERT INTO UPK.upk_k40.k60_press_buno_link (buno_id, k60_buno_id, created_date, created_tantou_id) VALUES (2804, 1395, GETDATE(), 999);</v>
      </c>
    </row>
    <row r="7707" spans="26:29">
      <c r="Z7707" s="631">
        <v>1097</v>
      </c>
      <c r="AA7707" s="631" t="s">
        <v>5884</v>
      </c>
      <c r="AB7707" s="631" t="s">
        <v>8002</v>
      </c>
      <c r="AC7707" s="316" t="str">
        <f t="shared" si="72"/>
        <v>INSERT INTO UPK.upk_k40.k60_press_buno_link (buno_id, k60_buno_id, created_date, created_tantou_id) VALUES (2805, 1395, GETDATE(), 999);</v>
      </c>
    </row>
    <row r="7708" spans="26:29">
      <c r="Z7708" s="631">
        <v>1098</v>
      </c>
      <c r="AA7708" s="631" t="s">
        <v>6067</v>
      </c>
      <c r="AB7708" s="631" t="s">
        <v>8003</v>
      </c>
      <c r="AC7708" s="316" t="str">
        <f t="shared" si="72"/>
        <v>INSERT INTO UPK.upk_k40.k60_press_buno_link (buno_id, k60_buno_id, created_date, created_tantou_id) VALUES (2806, 1579, GETDATE(), 999);</v>
      </c>
    </row>
    <row r="7709" spans="26:29">
      <c r="Z7709" s="631">
        <v>1099</v>
      </c>
      <c r="AA7709" s="631" t="s">
        <v>6067</v>
      </c>
      <c r="AB7709" s="631" t="s">
        <v>8004</v>
      </c>
      <c r="AC7709" s="316" t="str">
        <f t="shared" si="72"/>
        <v>INSERT INTO UPK.upk_k40.k60_press_buno_link (buno_id, k60_buno_id, created_date, created_tantou_id) VALUES (2807, 1579, GETDATE(), 999);</v>
      </c>
    </row>
    <row r="7710" spans="26:29">
      <c r="Z7710" s="631">
        <v>1100</v>
      </c>
      <c r="AA7710" s="631" t="s">
        <v>6840</v>
      </c>
      <c r="AB7710" s="631" t="s">
        <v>8005</v>
      </c>
      <c r="AC7710" s="316" t="str">
        <f t="shared" si="72"/>
        <v>INSERT INTO UPK.upk_k40.k60_press_buno_link (buno_id, k60_buno_id, created_date, created_tantou_id) VALUES (2808, 2391, GETDATE(), 999);</v>
      </c>
    </row>
    <row r="7711" spans="26:29">
      <c r="Z7711" s="631">
        <v>1101</v>
      </c>
      <c r="AA7711" s="631" t="s">
        <v>6840</v>
      </c>
      <c r="AB7711" s="631" t="s">
        <v>8006</v>
      </c>
      <c r="AC7711" s="316" t="str">
        <f t="shared" si="72"/>
        <v>INSERT INTO UPK.upk_k40.k60_press_buno_link (buno_id, k60_buno_id, created_date, created_tantou_id) VALUES (2809, 2391, GETDATE(), 999);</v>
      </c>
    </row>
    <row r="7712" spans="26:29">
      <c r="Z7712" s="631">
        <v>1102</v>
      </c>
      <c r="AA7712" s="631" t="s">
        <v>6215</v>
      </c>
      <c r="AB7712" s="631" t="s">
        <v>8007</v>
      </c>
      <c r="AC7712" s="316" t="str">
        <f t="shared" si="72"/>
        <v>INSERT INTO UPK.upk_k40.k60_press_buno_link (buno_id, k60_buno_id, created_date, created_tantou_id) VALUES (2810, 1727, GETDATE(), 999);</v>
      </c>
    </row>
    <row r="7713" spans="26:29">
      <c r="Z7713" s="631">
        <v>1103</v>
      </c>
      <c r="AA7713" s="631" t="s">
        <v>6239</v>
      </c>
      <c r="AB7713" s="631" t="s">
        <v>8008</v>
      </c>
      <c r="AC7713" s="316" t="str">
        <f t="shared" si="72"/>
        <v>INSERT INTO UPK.upk_k40.k60_press_buno_link (buno_id, k60_buno_id, created_date, created_tantou_id) VALUES (2811, 1751, GETDATE(), 999);</v>
      </c>
    </row>
    <row r="7714" spans="26:29">
      <c r="Z7714" s="631">
        <v>1104</v>
      </c>
      <c r="AA7714" s="631" t="s">
        <v>6239</v>
      </c>
      <c r="AB7714" s="631" t="s">
        <v>8009</v>
      </c>
      <c r="AC7714" s="316" t="str">
        <f t="shared" si="72"/>
        <v>INSERT INTO UPK.upk_k40.k60_press_buno_link (buno_id, k60_buno_id, created_date, created_tantou_id) VALUES (2812, 1751, GETDATE(), 999);</v>
      </c>
    </row>
    <row r="7715" spans="26:29">
      <c r="Z7715" s="631">
        <v>1105</v>
      </c>
      <c r="AA7715" s="631" t="s">
        <v>6187</v>
      </c>
      <c r="AB7715" s="631" t="s">
        <v>8010</v>
      </c>
      <c r="AC7715" s="316" t="str">
        <f t="shared" si="72"/>
        <v>INSERT INTO UPK.upk_k40.k60_press_buno_link (buno_id, k60_buno_id, created_date, created_tantou_id) VALUES (2813, 1699, GETDATE(), 999);</v>
      </c>
    </row>
    <row r="7716" spans="26:29">
      <c r="Z7716" s="631">
        <v>1106</v>
      </c>
      <c r="AA7716" s="631" t="s">
        <v>6188</v>
      </c>
      <c r="AB7716" s="631" t="s">
        <v>8011</v>
      </c>
      <c r="AC7716" s="316" t="str">
        <f t="shared" si="72"/>
        <v>INSERT INTO UPK.upk_k40.k60_press_buno_link (buno_id, k60_buno_id, created_date, created_tantou_id) VALUES (2814, 1700, GETDATE(), 999);</v>
      </c>
    </row>
    <row r="7717" spans="26:29">
      <c r="Z7717" s="631">
        <v>1107</v>
      </c>
      <c r="AA7717" s="631" t="s">
        <v>6298</v>
      </c>
      <c r="AB7717" s="631" t="s">
        <v>8012</v>
      </c>
      <c r="AC7717" s="316" t="str">
        <f t="shared" si="72"/>
        <v>INSERT INTO UPK.upk_k40.k60_press_buno_link (buno_id, k60_buno_id, created_date, created_tantou_id) VALUES (2815, 1810, GETDATE(), 999);</v>
      </c>
    </row>
    <row r="7718" spans="26:29">
      <c r="Z7718" s="631">
        <v>1108</v>
      </c>
      <c r="AA7718" s="631" t="s">
        <v>6298</v>
      </c>
      <c r="AB7718" s="631" t="s">
        <v>8013</v>
      </c>
      <c r="AC7718" s="316" t="str">
        <f t="shared" si="72"/>
        <v>INSERT INTO UPK.upk_k40.k60_press_buno_link (buno_id, k60_buno_id, created_date, created_tantou_id) VALUES (2816, 1810, GETDATE(), 999);</v>
      </c>
    </row>
    <row r="7719" spans="26:29">
      <c r="Z7719" s="631">
        <v>1109</v>
      </c>
      <c r="AA7719" s="631" t="s">
        <v>6454</v>
      </c>
      <c r="AB7719" s="631" t="s">
        <v>8014</v>
      </c>
      <c r="AC7719" s="316" t="str">
        <f t="shared" si="72"/>
        <v>INSERT INTO UPK.upk_k40.k60_press_buno_link (buno_id, k60_buno_id, created_date, created_tantou_id) VALUES (2817, 1966, GETDATE(), 999);</v>
      </c>
    </row>
    <row r="7720" spans="26:29">
      <c r="Z7720" s="631">
        <v>1110</v>
      </c>
      <c r="AA7720" s="631" t="s">
        <v>6454</v>
      </c>
      <c r="AB7720" s="631" t="s">
        <v>8015</v>
      </c>
      <c r="AC7720" s="316" t="str">
        <f t="shared" si="72"/>
        <v>INSERT INTO UPK.upk_k40.k60_press_buno_link (buno_id, k60_buno_id, created_date, created_tantou_id) VALUES (2818, 1966, GETDATE(), 999);</v>
      </c>
    </row>
    <row r="7721" spans="26:29">
      <c r="Z7721" s="631">
        <v>1111</v>
      </c>
      <c r="AA7721" s="631" t="s">
        <v>6299</v>
      </c>
      <c r="AB7721" s="631" t="s">
        <v>8016</v>
      </c>
      <c r="AC7721" s="316" t="str">
        <f t="shared" si="72"/>
        <v>INSERT INTO UPK.upk_k40.k60_press_buno_link (buno_id, k60_buno_id, created_date, created_tantou_id) VALUES (2819, 1811, GETDATE(), 999);</v>
      </c>
    </row>
    <row r="7722" spans="26:29">
      <c r="Z7722" s="631">
        <v>1112</v>
      </c>
      <c r="AA7722" s="631" t="s">
        <v>6299</v>
      </c>
      <c r="AB7722" s="631" t="s">
        <v>8017</v>
      </c>
      <c r="AC7722" s="316" t="str">
        <f t="shared" si="72"/>
        <v>INSERT INTO UPK.upk_k40.k60_press_buno_link (buno_id, k60_buno_id, created_date, created_tantou_id) VALUES (2820, 1811, GETDATE(), 999);</v>
      </c>
    </row>
    <row r="7723" spans="26:29">
      <c r="Z7723" s="631">
        <v>1113</v>
      </c>
      <c r="AA7723" s="631" t="s">
        <v>5984</v>
      </c>
      <c r="AB7723" s="631" t="s">
        <v>8018</v>
      </c>
      <c r="AC7723" s="316" t="str">
        <f t="shared" si="72"/>
        <v>INSERT INTO UPK.upk_k40.k60_press_buno_link (buno_id, k60_buno_id, created_date, created_tantou_id) VALUES (2821, 1495, GETDATE(), 999);</v>
      </c>
    </row>
    <row r="7724" spans="26:29">
      <c r="Z7724" s="631">
        <v>1114</v>
      </c>
      <c r="AA7724" s="631" t="s">
        <v>5984</v>
      </c>
      <c r="AB7724" s="631" t="s">
        <v>8019</v>
      </c>
      <c r="AC7724" s="316" t="str">
        <f t="shared" si="72"/>
        <v>INSERT INTO UPK.upk_k40.k60_press_buno_link (buno_id, k60_buno_id, created_date, created_tantou_id) VALUES (2822, 1495, GETDATE(), 999);</v>
      </c>
    </row>
    <row r="7725" spans="26:29">
      <c r="Z7725" s="631">
        <v>1115</v>
      </c>
      <c r="AA7725" s="631">
        <v>2560</v>
      </c>
      <c r="AB7725" s="631" t="s">
        <v>8020</v>
      </c>
      <c r="AC7725" s="316" t="str">
        <f t="shared" si="72"/>
        <v>INSERT INTO UPK.upk_k40.k60_press_buno_link (buno_id, k60_buno_id, created_date, created_tantou_id) VALUES (2823, 2560, GETDATE(), 999);</v>
      </c>
    </row>
    <row r="7726" spans="26:29">
      <c r="Z7726" s="631">
        <v>1116</v>
      </c>
      <c r="AA7726" s="631">
        <v>2560</v>
      </c>
      <c r="AB7726" s="631" t="s">
        <v>8021</v>
      </c>
      <c r="AC7726" s="316" t="str">
        <f t="shared" si="72"/>
        <v>INSERT INTO UPK.upk_k40.k60_press_buno_link (buno_id, k60_buno_id, created_date, created_tantou_id) VALUES (2824, 2560, GETDATE(), 999);</v>
      </c>
    </row>
    <row r="7727" spans="26:29">
      <c r="Z7727" s="631">
        <v>1117</v>
      </c>
      <c r="AA7727" s="631" t="s">
        <v>6437</v>
      </c>
      <c r="AB7727" s="631" t="s">
        <v>8022</v>
      </c>
      <c r="AC7727" s="316" t="str">
        <f t="shared" si="72"/>
        <v>INSERT INTO UPK.upk_k40.k60_press_buno_link (buno_id, k60_buno_id, created_date, created_tantou_id) VALUES (2825, 1949, GETDATE(), 999);</v>
      </c>
    </row>
    <row r="7728" spans="26:29">
      <c r="Z7728" s="631">
        <v>1118</v>
      </c>
      <c r="AA7728" s="631" t="s">
        <v>6573</v>
      </c>
      <c r="AB7728" s="631" t="s">
        <v>8023</v>
      </c>
      <c r="AC7728" s="316" t="str">
        <f t="shared" si="72"/>
        <v>INSERT INTO UPK.upk_k40.k60_press_buno_link (buno_id, k60_buno_id, created_date, created_tantou_id) VALUES (2826, 2124, GETDATE(), 999);</v>
      </c>
    </row>
    <row r="7729" spans="26:29">
      <c r="Z7729" s="631">
        <v>1119</v>
      </c>
      <c r="AA7729" s="631" t="s">
        <v>6216</v>
      </c>
      <c r="AB7729" s="631" t="s">
        <v>8024</v>
      </c>
      <c r="AC7729" s="316" t="str">
        <f t="shared" si="72"/>
        <v>INSERT INTO UPK.upk_k40.k60_press_buno_link (buno_id, k60_buno_id, created_date, created_tantou_id) VALUES (2827, 1728, GETDATE(), 999);</v>
      </c>
    </row>
    <row r="7730" spans="26:29">
      <c r="Z7730" s="631">
        <v>1120</v>
      </c>
      <c r="AA7730" s="631" t="s">
        <v>6216</v>
      </c>
      <c r="AB7730" s="631" t="s">
        <v>8025</v>
      </c>
      <c r="AC7730" s="316" t="str">
        <f t="shared" si="72"/>
        <v>INSERT INTO UPK.upk_k40.k60_press_buno_link (buno_id, k60_buno_id, created_date, created_tantou_id) VALUES (2828, 1728, GETDATE(), 999);</v>
      </c>
    </row>
    <row r="7731" spans="26:29">
      <c r="Z7731" s="631">
        <v>1121</v>
      </c>
      <c r="AA7731" s="631" t="s">
        <v>5937</v>
      </c>
      <c r="AB7731" s="631" t="s">
        <v>8026</v>
      </c>
      <c r="AC7731" s="316" t="str">
        <f t="shared" si="72"/>
        <v>INSERT INTO UPK.upk_k40.k60_press_buno_link (buno_id, k60_buno_id, created_date, created_tantou_id) VALUES (2829, 1448, GETDATE(), 999);</v>
      </c>
    </row>
    <row r="7732" spans="26:29">
      <c r="Z7732" s="631">
        <v>1122</v>
      </c>
      <c r="AA7732" s="631" t="s">
        <v>5937</v>
      </c>
      <c r="AB7732" s="631" t="s">
        <v>8027</v>
      </c>
      <c r="AC7732" s="316" t="str">
        <f t="shared" si="72"/>
        <v>INSERT INTO UPK.upk_k40.k60_press_buno_link (buno_id, k60_buno_id, created_date, created_tantou_id) VALUES (2830, 1448, GETDATE(), 999);</v>
      </c>
    </row>
    <row r="7733" spans="26:29">
      <c r="Z7733" s="631">
        <v>1123</v>
      </c>
      <c r="AA7733" s="631" t="s">
        <v>6438</v>
      </c>
      <c r="AB7733" s="631" t="s">
        <v>8028</v>
      </c>
      <c r="AC7733" s="316" t="str">
        <f t="shared" si="72"/>
        <v>INSERT INTO UPK.upk_k40.k60_press_buno_link (buno_id, k60_buno_id, created_date, created_tantou_id) VALUES (2831, 1950, GETDATE(), 999);</v>
      </c>
    </row>
    <row r="7734" spans="26:29">
      <c r="Z7734" s="631">
        <v>1124</v>
      </c>
      <c r="AA7734" s="631" t="s">
        <v>6574</v>
      </c>
      <c r="AB7734" s="631" t="s">
        <v>8029</v>
      </c>
      <c r="AC7734" s="316" t="str">
        <f t="shared" si="72"/>
        <v>INSERT INTO UPK.upk_k40.k60_press_buno_link (buno_id, k60_buno_id, created_date, created_tantou_id) VALUES (2832, 2125, GETDATE(), 999);</v>
      </c>
    </row>
    <row r="7735" spans="26:29">
      <c r="Z7735" s="631">
        <v>1125</v>
      </c>
      <c r="AA7735" s="631" t="s">
        <v>6025</v>
      </c>
      <c r="AB7735" s="631" t="s">
        <v>8030</v>
      </c>
      <c r="AC7735" s="316" t="str">
        <f t="shared" si="72"/>
        <v>INSERT INTO UPK.upk_k40.k60_press_buno_link (buno_id, k60_buno_id, created_date, created_tantou_id) VALUES (2833, 1537, GETDATE(), 999);</v>
      </c>
    </row>
    <row r="7736" spans="26:29">
      <c r="Z7736" s="631">
        <v>1126</v>
      </c>
      <c r="AA7736" s="631" t="s">
        <v>6025</v>
      </c>
      <c r="AB7736" s="631" t="s">
        <v>8031</v>
      </c>
      <c r="AC7736" s="316" t="str">
        <f t="shared" si="72"/>
        <v>INSERT INTO UPK.upk_k40.k60_press_buno_link (buno_id, k60_buno_id, created_date, created_tantou_id) VALUES (2834, 1537, GETDATE(), 999);</v>
      </c>
    </row>
    <row r="7737" spans="26:29">
      <c r="Z7737" s="631">
        <v>1127</v>
      </c>
      <c r="AA7737" s="631" t="s">
        <v>6026</v>
      </c>
      <c r="AB7737" s="631" t="s">
        <v>8032</v>
      </c>
      <c r="AC7737" s="316" t="str">
        <f t="shared" si="72"/>
        <v>INSERT INTO UPK.upk_k40.k60_press_buno_link (buno_id, k60_buno_id, created_date, created_tantou_id) VALUES (2835, 1538, GETDATE(), 999);</v>
      </c>
    </row>
    <row r="7738" spans="26:29">
      <c r="Z7738" s="631">
        <v>1128</v>
      </c>
      <c r="AA7738" s="631" t="s">
        <v>6026</v>
      </c>
      <c r="AB7738" s="631" t="s">
        <v>8033</v>
      </c>
      <c r="AC7738" s="316" t="str">
        <f t="shared" si="72"/>
        <v>INSERT INTO UPK.upk_k40.k60_press_buno_link (buno_id, k60_buno_id, created_date, created_tantou_id) VALUES (2836, 1538, GETDATE(), 999);</v>
      </c>
    </row>
    <row r="7739" spans="26:29">
      <c r="Z7739" s="631">
        <v>1129</v>
      </c>
      <c r="AA7739" s="631" t="s">
        <v>6782</v>
      </c>
      <c r="AB7739" s="631" t="s">
        <v>8034</v>
      </c>
      <c r="AC7739" s="316" t="str">
        <f t="shared" si="72"/>
        <v>INSERT INTO UPK.upk_k40.k60_press_buno_link (buno_id, k60_buno_id, created_date, created_tantou_id) VALUES (2837, 2333, GETDATE(), 999);</v>
      </c>
    </row>
    <row r="7740" spans="26:29">
      <c r="Z7740" s="631">
        <v>1130</v>
      </c>
      <c r="AA7740" s="631" t="s">
        <v>6783</v>
      </c>
      <c r="AB7740" s="631" t="s">
        <v>8035</v>
      </c>
      <c r="AC7740" s="316" t="str">
        <f t="shared" si="72"/>
        <v>INSERT INTO UPK.upk_k40.k60_press_buno_link (buno_id, k60_buno_id, created_date, created_tantou_id) VALUES (2838, 2334, GETDATE(), 999);</v>
      </c>
    </row>
    <row r="7741" spans="26:29">
      <c r="Z7741" s="631">
        <v>1131</v>
      </c>
      <c r="AA7741" s="631" t="s">
        <v>6915</v>
      </c>
      <c r="AB7741" s="631" t="s">
        <v>8036</v>
      </c>
      <c r="AC7741" s="316" t="str">
        <f t="shared" si="72"/>
        <v>INSERT INTO UPK.upk_k40.k60_press_buno_link (buno_id, k60_buno_id, created_date, created_tantou_id) VALUES (2839, 2466, GETDATE(), 999);</v>
      </c>
    </row>
    <row r="7742" spans="26:29">
      <c r="Z7742" s="631">
        <v>1132</v>
      </c>
      <c r="AA7742" s="631" t="s">
        <v>5916</v>
      </c>
      <c r="AB7742" s="631" t="s">
        <v>8037</v>
      </c>
      <c r="AC7742" s="316" t="str">
        <f t="shared" si="72"/>
        <v>INSERT INTO UPK.upk_k40.k60_press_buno_link (buno_id, k60_buno_id, created_date, created_tantou_id) VALUES (2840, 1427, GETDATE(), 999);</v>
      </c>
    </row>
    <row r="7743" spans="26:29">
      <c r="Z7743" s="631">
        <v>1133</v>
      </c>
      <c r="AA7743" s="631" t="s">
        <v>5917</v>
      </c>
      <c r="AB7743" s="631" t="s">
        <v>8038</v>
      </c>
      <c r="AC7743" s="316" t="str">
        <f t="shared" si="72"/>
        <v>INSERT INTO UPK.upk_k40.k60_press_buno_link (buno_id, k60_buno_id, created_date, created_tantou_id) VALUES (2841, 1428, GETDATE(), 999);</v>
      </c>
    </row>
    <row r="7744" spans="26:29">
      <c r="Z7744" s="631">
        <v>1134</v>
      </c>
      <c r="AA7744" s="631" t="s">
        <v>6631</v>
      </c>
      <c r="AB7744" s="631" t="s">
        <v>8039</v>
      </c>
      <c r="AC7744" s="316" t="str">
        <f t="shared" si="72"/>
        <v>INSERT INTO UPK.upk_k40.k60_press_buno_link (buno_id, k60_buno_id, created_date, created_tantou_id) VALUES (2842, 2182, GETDATE(), 999);</v>
      </c>
    </row>
    <row r="7745" spans="26:29">
      <c r="Z7745" s="631">
        <v>1135</v>
      </c>
      <c r="AA7745" s="631" t="s">
        <v>5818</v>
      </c>
      <c r="AB7745" s="631" t="s">
        <v>8040</v>
      </c>
      <c r="AC7745" s="316" t="str">
        <f t="shared" si="72"/>
        <v>INSERT INTO UPK.upk_k40.k60_press_buno_link (buno_id, k60_buno_id, created_date, created_tantou_id) VALUES (2843, 1329, GETDATE(), 999);</v>
      </c>
    </row>
    <row r="7746" spans="26:29">
      <c r="Z7746" s="631">
        <v>1136</v>
      </c>
      <c r="AA7746" s="631" t="s">
        <v>5867</v>
      </c>
      <c r="AB7746" s="631" t="s">
        <v>8041</v>
      </c>
      <c r="AC7746" s="316" t="str">
        <f t="shared" si="72"/>
        <v>INSERT INTO UPK.upk_k40.k60_press_buno_link (buno_id, k60_buno_id, created_date, created_tantou_id) VALUES (2844, 1378, GETDATE(), 999);</v>
      </c>
    </row>
    <row r="7747" spans="26:29">
      <c r="Z7747" s="631">
        <v>1137</v>
      </c>
      <c r="AA7747" s="631" t="s">
        <v>5938</v>
      </c>
      <c r="AB7747" s="631" t="s">
        <v>8042</v>
      </c>
      <c r="AC7747" s="316" t="str">
        <f t="shared" si="72"/>
        <v>INSERT INTO UPK.upk_k40.k60_press_buno_link (buno_id, k60_buno_id, created_date, created_tantou_id) VALUES (2845, 1449, GETDATE(), 999);</v>
      </c>
    </row>
    <row r="7748" spans="26:29">
      <c r="Z7748" s="631">
        <v>1138</v>
      </c>
      <c r="AA7748" s="631" t="s">
        <v>5938</v>
      </c>
      <c r="AB7748" s="631" t="s">
        <v>8043</v>
      </c>
      <c r="AC7748" s="316" t="str">
        <f t="shared" si="72"/>
        <v>INSERT INTO UPK.upk_k40.k60_press_buno_link (buno_id, k60_buno_id, created_date, created_tantou_id) VALUES (2846, 1449, GETDATE(), 999);</v>
      </c>
    </row>
    <row r="7749" spans="26:29">
      <c r="Z7749" s="631">
        <v>1139</v>
      </c>
      <c r="AA7749" s="631" t="s">
        <v>6784</v>
      </c>
      <c r="AB7749" s="631" t="s">
        <v>8044</v>
      </c>
      <c r="AC7749" s="316" t="str">
        <f t="shared" si="72"/>
        <v>INSERT INTO UPK.upk_k40.k60_press_buno_link (buno_id, k60_buno_id, created_date, created_tantou_id) VALUES (2847, 2335, GETDATE(), 999);</v>
      </c>
    </row>
    <row r="7750" spans="26:29">
      <c r="Z7750" s="631">
        <v>1140</v>
      </c>
      <c r="AA7750" s="631" t="s">
        <v>6785</v>
      </c>
      <c r="AB7750" s="631" t="s">
        <v>8045</v>
      </c>
      <c r="AC7750" s="316" t="str">
        <f t="shared" si="72"/>
        <v>INSERT INTO UPK.upk_k40.k60_press_buno_link (buno_id, k60_buno_id, created_date, created_tantou_id) VALUES (2848, 2336, GETDATE(), 999);</v>
      </c>
    </row>
    <row r="7751" spans="26:29">
      <c r="Z7751" s="631">
        <v>1141</v>
      </c>
      <c r="AA7751" s="631" t="s">
        <v>6916</v>
      </c>
      <c r="AB7751" s="631" t="s">
        <v>8046</v>
      </c>
      <c r="AC7751" s="316" t="str">
        <f t="shared" si="72"/>
        <v>INSERT INTO UPK.upk_k40.k60_press_buno_link (buno_id, k60_buno_id, created_date, created_tantou_id) VALUES (2849, 2467, GETDATE(), 999);</v>
      </c>
    </row>
    <row r="7752" spans="26:29">
      <c r="Z7752" s="631">
        <v>1142</v>
      </c>
      <c r="AA7752" s="631" t="s">
        <v>5918</v>
      </c>
      <c r="AB7752" s="631" t="s">
        <v>8047</v>
      </c>
      <c r="AC7752" s="316" t="str">
        <f t="shared" si="72"/>
        <v>INSERT INTO UPK.upk_k40.k60_press_buno_link (buno_id, k60_buno_id, created_date, created_tantou_id) VALUES (2850, 1429, GETDATE(), 999);</v>
      </c>
    </row>
    <row r="7753" spans="26:29">
      <c r="Z7753" s="631">
        <v>1143</v>
      </c>
      <c r="AA7753" s="631" t="s">
        <v>5919</v>
      </c>
      <c r="AB7753" s="631" t="s">
        <v>8048</v>
      </c>
      <c r="AC7753" s="316" t="str">
        <f t="shared" si="72"/>
        <v>INSERT INTO UPK.upk_k40.k60_press_buno_link (buno_id, k60_buno_id, created_date, created_tantou_id) VALUES (2851, 1430, GETDATE(), 999);</v>
      </c>
    </row>
    <row r="7754" spans="26:29">
      <c r="Z7754" s="631">
        <v>1144</v>
      </c>
      <c r="AA7754" s="631" t="s">
        <v>6632</v>
      </c>
      <c r="AB7754" s="631" t="s">
        <v>8049</v>
      </c>
      <c r="AC7754" s="316" t="str">
        <f t="shared" si="72"/>
        <v>INSERT INTO UPK.upk_k40.k60_press_buno_link (buno_id, k60_buno_id, created_date, created_tantou_id) VALUES (2852, 2183, GETDATE(), 999);</v>
      </c>
    </row>
    <row r="7755" spans="26:29">
      <c r="Z7755" s="631">
        <v>1145</v>
      </c>
      <c r="AA7755" s="631" t="s">
        <v>5819</v>
      </c>
      <c r="AB7755" s="631" t="s">
        <v>8050</v>
      </c>
      <c r="AC7755" s="316" t="str">
        <f t="shared" si="72"/>
        <v>INSERT INTO UPK.upk_k40.k60_press_buno_link (buno_id, k60_buno_id, created_date, created_tantou_id) VALUES (2853, 1330, GETDATE(), 999);</v>
      </c>
    </row>
    <row r="7756" spans="26:29">
      <c r="Z7756" s="631">
        <v>1146</v>
      </c>
      <c r="AA7756" s="631" t="s">
        <v>5868</v>
      </c>
      <c r="AB7756" s="631" t="s">
        <v>8051</v>
      </c>
      <c r="AC7756" s="316" t="str">
        <f t="shared" si="72"/>
        <v>INSERT INTO UPK.upk_k40.k60_press_buno_link (buno_id, k60_buno_id, created_date, created_tantou_id) VALUES (2854, 1379, GETDATE(), 999);</v>
      </c>
    </row>
    <row r="7757" spans="26:29">
      <c r="Z7757" s="631">
        <v>1147</v>
      </c>
      <c r="AA7757" s="631" t="s">
        <v>217</v>
      </c>
      <c r="AB7757" s="631" t="s">
        <v>8052</v>
      </c>
      <c r="AC7757" s="316" t="str">
        <f t="shared" si="72"/>
        <v>INSERT INTO UPK.upk_k40.k60_press_buno_link (buno_id, k60_buno_id, created_date, created_tantou_id) VALUES (2855, 2064, GETDATE(), 999);</v>
      </c>
    </row>
    <row r="7758" spans="26:29">
      <c r="Z7758" s="631">
        <v>1148</v>
      </c>
      <c r="AA7758" s="631" t="s">
        <v>217</v>
      </c>
      <c r="AB7758" s="631" t="s">
        <v>8053</v>
      </c>
      <c r="AC7758" s="316" t="str">
        <f t="shared" si="72"/>
        <v>INSERT INTO UPK.upk_k40.k60_press_buno_link (buno_id, k60_buno_id, created_date, created_tantou_id) VALUES (2856, 2064, GETDATE(), 999);</v>
      </c>
    </row>
    <row r="7759" spans="26:29">
      <c r="Z7759" s="631">
        <v>1149</v>
      </c>
      <c r="AA7759" s="631" t="s">
        <v>6778</v>
      </c>
      <c r="AB7759" s="631" t="s">
        <v>8054</v>
      </c>
      <c r="AC7759" s="316" t="str">
        <f t="shared" si="72"/>
        <v>INSERT INTO UPK.upk_k40.k60_press_buno_link (buno_id, k60_buno_id, created_date, created_tantou_id) VALUES (2857, 2329, GETDATE(), 999);</v>
      </c>
    </row>
    <row r="7760" spans="26:29">
      <c r="Z7760" s="631">
        <v>1150</v>
      </c>
      <c r="AA7760" s="631" t="s">
        <v>5939</v>
      </c>
      <c r="AB7760" s="631" t="s">
        <v>8055</v>
      </c>
      <c r="AC7760" s="316" t="str">
        <f t="shared" si="72"/>
        <v>INSERT INTO UPK.upk_k40.k60_press_buno_link (buno_id, k60_buno_id, created_date, created_tantou_id) VALUES (2858, 1450, GETDATE(), 999);</v>
      </c>
    </row>
    <row r="7761" spans="26:29">
      <c r="Z7761" s="631">
        <v>1151</v>
      </c>
      <c r="AA7761" s="631" t="s">
        <v>6652</v>
      </c>
      <c r="AB7761" s="631" t="s">
        <v>8056</v>
      </c>
      <c r="AC7761" s="316" t="str">
        <f t="shared" si="72"/>
        <v>INSERT INTO UPK.upk_k40.k60_press_buno_link (buno_id, k60_buno_id, created_date, created_tantou_id) VALUES (2859, 2203, GETDATE(), 999);</v>
      </c>
    </row>
    <row r="7762" spans="26:29">
      <c r="Z7762" s="631">
        <v>1152</v>
      </c>
      <c r="AA7762" s="631" t="s">
        <v>5810</v>
      </c>
      <c r="AB7762" s="631" t="s">
        <v>8057</v>
      </c>
      <c r="AC7762" s="316" t="str">
        <f t="shared" si="72"/>
        <v>INSERT INTO UPK.upk_k40.k60_press_buno_link (buno_id, k60_buno_id, created_date, created_tantou_id) VALUES (2860, 1321, GETDATE(), 999);</v>
      </c>
    </row>
    <row r="7763" spans="26:29">
      <c r="Z7763" s="631">
        <v>1153</v>
      </c>
      <c r="AA7763" s="631" t="s">
        <v>5811</v>
      </c>
      <c r="AB7763" s="631" t="s">
        <v>8058</v>
      </c>
      <c r="AC7763" s="316" t="str">
        <f t="shared" ref="AC7763:AC7826" si="73">AC$6609&amp;AB7763&amp;", "&amp;AA7763&amp;", GETDATE(), 999);"</f>
        <v>INSERT INTO UPK.upk_k40.k60_press_buno_link (buno_id, k60_buno_id, created_date, created_tantou_id) VALUES (2861, 1322, GETDATE(), 999);</v>
      </c>
    </row>
    <row r="7764" spans="26:29">
      <c r="Z7764" s="631">
        <v>1154</v>
      </c>
      <c r="AA7764" s="631" t="s">
        <v>5812</v>
      </c>
      <c r="AB7764" s="631" t="s">
        <v>8059</v>
      </c>
      <c r="AC7764" s="316" t="str">
        <f t="shared" si="73"/>
        <v>INSERT INTO UPK.upk_k40.k60_press_buno_link (buno_id, k60_buno_id, created_date, created_tantou_id) VALUES (2862, 1323, GETDATE(), 999);</v>
      </c>
    </row>
    <row r="7765" spans="26:29">
      <c r="Z7765" s="631">
        <v>1155</v>
      </c>
      <c r="AA7765" s="631" t="s">
        <v>6620</v>
      </c>
      <c r="AB7765" s="631" t="s">
        <v>8060</v>
      </c>
      <c r="AC7765" s="316" t="str">
        <f t="shared" si="73"/>
        <v>INSERT INTO UPK.upk_k40.k60_press_buno_link (buno_id, k60_buno_id, created_date, created_tantou_id) VALUES (2863, 2171, GETDATE(), 999);</v>
      </c>
    </row>
    <row r="7766" spans="26:29">
      <c r="Z7766" s="631">
        <v>1156</v>
      </c>
      <c r="AA7766" s="631" t="s">
        <v>6620</v>
      </c>
      <c r="AB7766" s="631" t="s">
        <v>8061</v>
      </c>
      <c r="AC7766" s="316" t="str">
        <f t="shared" si="73"/>
        <v>INSERT INTO UPK.upk_k40.k60_press_buno_link (buno_id, k60_buno_id, created_date, created_tantou_id) VALUES (2864, 2171, GETDATE(), 999);</v>
      </c>
    </row>
    <row r="7767" spans="26:29">
      <c r="Z7767" s="631">
        <v>1157</v>
      </c>
      <c r="AA7767" s="631" t="s">
        <v>5949</v>
      </c>
      <c r="AB7767" s="631" t="s">
        <v>8062</v>
      </c>
      <c r="AC7767" s="316" t="str">
        <f t="shared" si="73"/>
        <v>INSERT INTO UPK.upk_k40.k60_press_buno_link (buno_id, k60_buno_id, created_date, created_tantou_id) VALUES (2865, 1460, GETDATE(), 999);</v>
      </c>
    </row>
    <row r="7768" spans="26:29">
      <c r="Z7768" s="631">
        <v>1158</v>
      </c>
      <c r="AA7768" s="631" t="s">
        <v>5949</v>
      </c>
      <c r="AB7768" s="631" t="s">
        <v>8063</v>
      </c>
      <c r="AC7768" s="316" t="str">
        <f t="shared" si="73"/>
        <v>INSERT INTO UPK.upk_k40.k60_press_buno_link (buno_id, k60_buno_id, created_date, created_tantou_id) VALUES (2866, 1460, GETDATE(), 999);</v>
      </c>
    </row>
    <row r="7769" spans="26:29">
      <c r="Z7769" s="631">
        <v>1159</v>
      </c>
      <c r="AA7769" s="631" t="s">
        <v>5950</v>
      </c>
      <c r="AB7769" s="631" t="s">
        <v>8064</v>
      </c>
      <c r="AC7769" s="316" t="str">
        <f t="shared" si="73"/>
        <v>INSERT INTO UPK.upk_k40.k60_press_buno_link (buno_id, k60_buno_id, created_date, created_tantou_id) VALUES (2867, 1461, GETDATE(), 999);</v>
      </c>
    </row>
    <row r="7770" spans="26:29">
      <c r="Z7770" s="631">
        <v>1160</v>
      </c>
      <c r="AA7770" s="631" t="s">
        <v>5950</v>
      </c>
      <c r="AB7770" s="631" t="s">
        <v>8065</v>
      </c>
      <c r="AC7770" s="316" t="str">
        <f t="shared" si="73"/>
        <v>INSERT INTO UPK.upk_k40.k60_press_buno_link (buno_id, k60_buno_id, created_date, created_tantou_id) VALUES (2868, 1461, GETDATE(), 999);</v>
      </c>
    </row>
    <row r="7771" spans="26:29">
      <c r="Z7771" s="631">
        <v>1161</v>
      </c>
      <c r="AA7771" s="631" t="s">
        <v>5986</v>
      </c>
      <c r="AB7771" s="631" t="s">
        <v>8066</v>
      </c>
      <c r="AC7771" s="316" t="str">
        <f t="shared" si="73"/>
        <v>INSERT INTO UPK.upk_k40.k60_press_buno_link (buno_id, k60_buno_id, created_date, created_tantou_id) VALUES (2869, 1497, GETDATE(), 999);</v>
      </c>
    </row>
    <row r="7772" spans="26:29">
      <c r="Z7772" s="631">
        <v>1162</v>
      </c>
      <c r="AA7772" s="631" t="s">
        <v>5986</v>
      </c>
      <c r="AB7772" s="631" t="s">
        <v>8067</v>
      </c>
      <c r="AC7772" s="316" t="str">
        <f t="shared" si="73"/>
        <v>INSERT INTO UPK.upk_k40.k60_press_buno_link (buno_id, k60_buno_id, created_date, created_tantou_id) VALUES (2870, 1497, GETDATE(), 999);</v>
      </c>
    </row>
    <row r="7773" spans="26:29">
      <c r="Z7773" s="631">
        <v>1163</v>
      </c>
      <c r="AA7773" s="631" t="s">
        <v>6779</v>
      </c>
      <c r="AB7773" s="631" t="s">
        <v>8068</v>
      </c>
      <c r="AC7773" s="316" t="str">
        <f t="shared" si="73"/>
        <v>INSERT INTO UPK.upk_k40.k60_press_buno_link (buno_id, k60_buno_id, created_date, created_tantou_id) VALUES (2871, 2330, GETDATE(), 999);</v>
      </c>
    </row>
    <row r="7774" spans="26:29">
      <c r="Z7774" s="631">
        <v>1164</v>
      </c>
      <c r="AA7774" s="631" t="s">
        <v>5940</v>
      </c>
      <c r="AB7774" s="631" t="s">
        <v>8069</v>
      </c>
      <c r="AC7774" s="316" t="str">
        <f t="shared" si="73"/>
        <v>INSERT INTO UPK.upk_k40.k60_press_buno_link (buno_id, k60_buno_id, created_date, created_tantou_id) VALUES (2872, 1451, GETDATE(), 999);</v>
      </c>
    </row>
    <row r="7775" spans="26:29">
      <c r="Z7775" s="631">
        <v>1165</v>
      </c>
      <c r="AA7775" s="631" t="s">
        <v>6653</v>
      </c>
      <c r="AB7775" s="631" t="s">
        <v>8070</v>
      </c>
      <c r="AC7775" s="316" t="str">
        <f t="shared" si="73"/>
        <v>INSERT INTO UPK.upk_k40.k60_press_buno_link (buno_id, k60_buno_id, created_date, created_tantou_id) VALUES (2873, 2204, GETDATE(), 999);</v>
      </c>
    </row>
    <row r="7776" spans="26:29">
      <c r="Z7776" s="631">
        <v>1166</v>
      </c>
      <c r="AA7776" s="631" t="s">
        <v>5813</v>
      </c>
      <c r="AB7776" s="631" t="s">
        <v>8071</v>
      </c>
      <c r="AC7776" s="316" t="str">
        <f t="shared" si="73"/>
        <v>INSERT INTO UPK.upk_k40.k60_press_buno_link (buno_id, k60_buno_id, created_date, created_tantou_id) VALUES (2874, 1324, GETDATE(), 999);</v>
      </c>
    </row>
    <row r="7777" spans="26:29">
      <c r="Z7777" s="631">
        <v>1167</v>
      </c>
      <c r="AA7777" s="631" t="s">
        <v>5814</v>
      </c>
      <c r="AB7777" s="631" t="s">
        <v>8072</v>
      </c>
      <c r="AC7777" s="316" t="str">
        <f t="shared" si="73"/>
        <v>INSERT INTO UPK.upk_k40.k60_press_buno_link (buno_id, k60_buno_id, created_date, created_tantou_id) VALUES (2875, 1325, GETDATE(), 999);</v>
      </c>
    </row>
    <row r="7778" spans="26:29">
      <c r="Z7778" s="631">
        <v>1168</v>
      </c>
      <c r="AA7778" s="631" t="s">
        <v>5815</v>
      </c>
      <c r="AB7778" s="631" t="s">
        <v>8073</v>
      </c>
      <c r="AC7778" s="316" t="str">
        <f t="shared" si="73"/>
        <v>INSERT INTO UPK.upk_k40.k60_press_buno_link (buno_id, k60_buno_id, created_date, created_tantou_id) VALUES (2876, 1326, GETDATE(), 999);</v>
      </c>
    </row>
    <row r="7779" spans="26:29">
      <c r="Z7779" s="631">
        <v>1169</v>
      </c>
      <c r="AA7779" s="631" t="s">
        <v>6558</v>
      </c>
      <c r="AB7779" s="631" t="s">
        <v>8074</v>
      </c>
      <c r="AC7779" s="316" t="str">
        <f t="shared" si="73"/>
        <v>INSERT INTO UPK.upk_k40.k60_press_buno_link (buno_id, k60_buno_id, created_date, created_tantou_id) VALUES (2877, 2109, GETDATE(), 999);</v>
      </c>
    </row>
    <row r="7780" spans="26:29">
      <c r="Z7780" s="631">
        <v>1170</v>
      </c>
      <c r="AA7780" s="631" t="s">
        <v>6068</v>
      </c>
      <c r="AB7780" s="631" t="s">
        <v>8075</v>
      </c>
      <c r="AC7780" s="316" t="str">
        <f t="shared" si="73"/>
        <v>INSERT INTO UPK.upk_k40.k60_press_buno_link (buno_id, k60_buno_id, created_date, created_tantou_id) VALUES (2878, 1580, GETDATE(), 999);</v>
      </c>
    </row>
    <row r="7781" spans="26:29">
      <c r="Z7781" s="631">
        <v>1171</v>
      </c>
      <c r="AA7781" s="631" t="s">
        <v>6575</v>
      </c>
      <c r="AB7781" s="631" t="s">
        <v>8076</v>
      </c>
      <c r="AC7781" s="316" t="str">
        <f t="shared" si="73"/>
        <v>INSERT INTO UPK.upk_k40.k60_press_buno_link (buno_id, k60_buno_id, created_date, created_tantou_id) VALUES (2879, 2126, GETDATE(), 999);</v>
      </c>
    </row>
    <row r="7782" spans="26:29">
      <c r="Z7782" s="631">
        <v>1172</v>
      </c>
      <c r="AA7782" s="631" t="s">
        <v>6575</v>
      </c>
      <c r="AB7782" s="631" t="s">
        <v>8077</v>
      </c>
      <c r="AC7782" s="316" t="str">
        <f t="shared" si="73"/>
        <v>INSERT INTO UPK.upk_k40.k60_press_buno_link (buno_id, k60_buno_id, created_date, created_tantou_id) VALUES (2880, 2126, GETDATE(), 999);</v>
      </c>
    </row>
    <row r="7783" spans="26:29">
      <c r="Z7783" s="631">
        <v>1173</v>
      </c>
      <c r="AA7783" s="631" t="s">
        <v>6945</v>
      </c>
      <c r="AB7783" s="631" t="s">
        <v>8078</v>
      </c>
      <c r="AC7783" s="316" t="str">
        <f t="shared" si="73"/>
        <v>INSERT INTO UPK.upk_k40.k60_press_buno_link (buno_id, k60_buno_id, created_date, created_tantou_id) VALUES (2881, 2496, GETDATE(), 999);</v>
      </c>
    </row>
    <row r="7784" spans="26:29">
      <c r="Z7784" s="631">
        <v>1174</v>
      </c>
      <c r="AA7784" s="631" t="s">
        <v>6945</v>
      </c>
      <c r="AB7784" s="631" t="s">
        <v>8079</v>
      </c>
      <c r="AC7784" s="316" t="str">
        <f t="shared" si="73"/>
        <v>INSERT INTO UPK.upk_k40.k60_press_buno_link (buno_id, k60_buno_id, created_date, created_tantou_id) VALUES (2882, 2496, GETDATE(), 999);</v>
      </c>
    </row>
    <row r="7785" spans="26:29">
      <c r="Z7785" s="631">
        <v>1175</v>
      </c>
      <c r="AA7785" s="631" t="s">
        <v>6559</v>
      </c>
      <c r="AB7785" s="631" t="s">
        <v>8080</v>
      </c>
      <c r="AC7785" s="316" t="str">
        <f t="shared" si="73"/>
        <v>INSERT INTO UPK.upk_k40.k60_press_buno_link (buno_id, k60_buno_id, created_date, created_tantou_id) VALUES (2883, 2110, GETDATE(), 999);</v>
      </c>
    </row>
    <row r="7786" spans="26:29">
      <c r="Z7786" s="631">
        <v>1176</v>
      </c>
      <c r="AA7786" s="631" t="s">
        <v>6069</v>
      </c>
      <c r="AB7786" s="631" t="s">
        <v>8081</v>
      </c>
      <c r="AC7786" s="316" t="str">
        <f t="shared" si="73"/>
        <v>INSERT INTO UPK.upk_k40.k60_press_buno_link (buno_id, k60_buno_id, created_date, created_tantou_id) VALUES (2884, 1581, GETDATE(), 999);</v>
      </c>
    </row>
    <row r="7787" spans="26:29">
      <c r="Z7787" s="631">
        <v>1177</v>
      </c>
      <c r="AA7787" s="631" t="s">
        <v>5885</v>
      </c>
      <c r="AB7787" s="631" t="s">
        <v>8082</v>
      </c>
      <c r="AC7787" s="316" t="str">
        <f t="shared" si="73"/>
        <v>INSERT INTO UPK.upk_k40.k60_press_buno_link (buno_id, k60_buno_id, created_date, created_tantou_id) VALUES (2885, 1396, GETDATE(), 999);</v>
      </c>
    </row>
    <row r="7788" spans="26:29">
      <c r="Z7788" s="631">
        <v>1178</v>
      </c>
      <c r="AA7788" s="631" t="s">
        <v>5998</v>
      </c>
      <c r="AB7788" s="631" t="s">
        <v>8083</v>
      </c>
      <c r="AC7788" s="316" t="str">
        <f t="shared" si="73"/>
        <v>INSERT INTO UPK.upk_k40.k60_press_buno_link (buno_id, k60_buno_id, created_date, created_tantou_id) VALUES (2886, 1510, GETDATE(), 999);</v>
      </c>
    </row>
    <row r="7789" spans="26:29">
      <c r="Z7789" s="631">
        <v>1179</v>
      </c>
      <c r="AA7789" s="631" t="s">
        <v>5999</v>
      </c>
      <c r="AB7789" s="631" t="s">
        <v>8084</v>
      </c>
      <c r="AC7789" s="316" t="str">
        <f t="shared" si="73"/>
        <v>INSERT INTO UPK.upk_k40.k60_press_buno_link (buno_id, k60_buno_id, created_date, created_tantou_id) VALUES (2887, 1511, GETDATE(), 999);</v>
      </c>
    </row>
    <row r="7790" spans="26:29">
      <c r="Z7790" s="631">
        <v>1180</v>
      </c>
      <c r="AA7790" s="631" t="s">
        <v>5886</v>
      </c>
      <c r="AB7790" s="631" t="s">
        <v>8085</v>
      </c>
      <c r="AC7790" s="316" t="str">
        <f t="shared" si="73"/>
        <v>INSERT INTO UPK.upk_k40.k60_press_buno_link (buno_id, k60_buno_id, created_date, created_tantou_id) VALUES (2888, 1397, GETDATE(), 999);</v>
      </c>
    </row>
    <row r="7791" spans="26:29">
      <c r="Z7791" s="631">
        <v>1181</v>
      </c>
      <c r="AA7791" s="631" t="s">
        <v>6000</v>
      </c>
      <c r="AB7791" s="631" t="s">
        <v>8086</v>
      </c>
      <c r="AC7791" s="316" t="str">
        <f t="shared" si="73"/>
        <v>INSERT INTO UPK.upk_k40.k60_press_buno_link (buno_id, k60_buno_id, created_date, created_tantou_id) VALUES (2889, 1512, GETDATE(), 999);</v>
      </c>
    </row>
    <row r="7792" spans="26:29">
      <c r="Z7792" s="631">
        <v>1182</v>
      </c>
      <c r="AA7792" s="631" t="s">
        <v>6001</v>
      </c>
      <c r="AB7792" s="631" t="s">
        <v>8087</v>
      </c>
      <c r="AC7792" s="316" t="str">
        <f t="shared" si="73"/>
        <v>INSERT INTO UPK.upk_k40.k60_press_buno_link (buno_id, k60_buno_id, created_date, created_tantou_id) VALUES (2890, 1513, GETDATE(), 999);</v>
      </c>
    </row>
    <row r="7793" spans="26:29">
      <c r="Z7793" s="631">
        <v>1183</v>
      </c>
      <c r="AA7793" s="631" t="s">
        <v>5920</v>
      </c>
      <c r="AB7793" s="631" t="s">
        <v>8088</v>
      </c>
      <c r="AC7793" s="316" t="str">
        <f t="shared" si="73"/>
        <v>INSERT INTO UPK.upk_k40.k60_press_buno_link (buno_id, k60_buno_id, created_date, created_tantou_id) VALUES (2891, 1431, GETDATE(), 999);</v>
      </c>
    </row>
    <row r="7794" spans="26:29">
      <c r="Z7794" s="631">
        <v>1184</v>
      </c>
      <c r="AA7794" s="631" t="s">
        <v>5941</v>
      </c>
      <c r="AB7794" s="631" t="s">
        <v>8089</v>
      </c>
      <c r="AC7794" s="316" t="str">
        <f t="shared" si="73"/>
        <v>INSERT INTO UPK.upk_k40.k60_press_buno_link (buno_id, k60_buno_id, created_date, created_tantou_id) VALUES (2892, 1452, GETDATE(), 999);</v>
      </c>
    </row>
    <row r="7795" spans="26:29">
      <c r="Z7795" s="631">
        <v>1185</v>
      </c>
      <c r="AA7795" s="631" t="s">
        <v>6002</v>
      </c>
      <c r="AB7795" s="631" t="s">
        <v>8090</v>
      </c>
      <c r="AC7795" s="316" t="str">
        <f t="shared" si="73"/>
        <v>INSERT INTO UPK.upk_k40.k60_press_buno_link (buno_id, k60_buno_id, created_date, created_tantou_id) VALUES (2893, 1514, GETDATE(), 999);</v>
      </c>
    </row>
    <row r="7796" spans="26:29">
      <c r="Z7796" s="631">
        <v>1186</v>
      </c>
      <c r="AA7796" s="631" t="s">
        <v>6003</v>
      </c>
      <c r="AB7796" s="631" t="s">
        <v>8091</v>
      </c>
      <c r="AC7796" s="316" t="str">
        <f t="shared" si="73"/>
        <v>INSERT INTO UPK.upk_k40.k60_press_buno_link (buno_id, k60_buno_id, created_date, created_tantou_id) VALUES (2894, 1515, GETDATE(), 999);</v>
      </c>
    </row>
    <row r="7797" spans="26:29">
      <c r="Z7797" s="631">
        <v>1187</v>
      </c>
      <c r="AA7797" s="631" t="s">
        <v>5820</v>
      </c>
      <c r="AB7797" s="631" t="s">
        <v>8092</v>
      </c>
      <c r="AC7797" s="316" t="str">
        <f t="shared" si="73"/>
        <v>INSERT INTO UPK.upk_k40.k60_press_buno_link (buno_id, k60_buno_id, created_date, created_tantou_id) VALUES (2895, 1331, GETDATE(), 999);</v>
      </c>
    </row>
    <row r="7798" spans="26:29">
      <c r="Z7798" s="631">
        <v>1188</v>
      </c>
      <c r="AA7798" s="631" t="s">
        <v>5887</v>
      </c>
      <c r="AB7798" s="631" t="s">
        <v>8093</v>
      </c>
      <c r="AC7798" s="316" t="str">
        <f t="shared" si="73"/>
        <v>INSERT INTO UPK.upk_k40.k60_press_buno_link (buno_id, k60_buno_id, created_date, created_tantou_id) VALUES (2896, 1398, GETDATE(), 999);</v>
      </c>
    </row>
    <row r="7799" spans="26:29">
      <c r="Z7799" s="631">
        <v>1189</v>
      </c>
      <c r="AA7799" s="631" t="s">
        <v>5887</v>
      </c>
      <c r="AB7799" s="631" t="s">
        <v>8094</v>
      </c>
      <c r="AC7799" s="316" t="str">
        <f t="shared" si="73"/>
        <v>INSERT INTO UPK.upk_k40.k60_press_buno_link (buno_id, k60_buno_id, created_date, created_tantou_id) VALUES (2897, 1398, GETDATE(), 999);</v>
      </c>
    </row>
    <row r="7800" spans="26:29">
      <c r="Z7800" s="631">
        <v>1190</v>
      </c>
      <c r="AA7800" s="631" t="s">
        <v>5865</v>
      </c>
      <c r="AB7800" s="631" t="s">
        <v>8095</v>
      </c>
      <c r="AC7800" s="316" t="str">
        <f t="shared" si="73"/>
        <v>INSERT INTO UPK.upk_k40.k60_press_buno_link (buno_id, k60_buno_id, created_date, created_tantou_id) VALUES (2898, 1376, GETDATE(), 999);</v>
      </c>
    </row>
    <row r="7801" spans="26:29">
      <c r="Z7801" s="631">
        <v>1191</v>
      </c>
      <c r="AA7801" s="631" t="s">
        <v>5865</v>
      </c>
      <c r="AB7801" s="631" t="s">
        <v>8096</v>
      </c>
      <c r="AC7801" s="316" t="str">
        <f t="shared" si="73"/>
        <v>INSERT INTO UPK.upk_k40.k60_press_buno_link (buno_id, k60_buno_id, created_date, created_tantou_id) VALUES (2899, 1376, GETDATE(), 999);</v>
      </c>
    </row>
    <row r="7802" spans="26:29">
      <c r="Z7802" s="631">
        <v>1192</v>
      </c>
      <c r="AA7802" s="631" t="s">
        <v>5866</v>
      </c>
      <c r="AB7802" s="631" t="s">
        <v>8097</v>
      </c>
      <c r="AC7802" s="316" t="str">
        <f t="shared" si="73"/>
        <v>INSERT INTO UPK.upk_k40.k60_press_buno_link (buno_id, k60_buno_id, created_date, created_tantou_id) VALUES (2900, 1377, GETDATE(), 999);</v>
      </c>
    </row>
    <row r="7803" spans="26:29">
      <c r="Z7803" s="631">
        <v>1193</v>
      </c>
      <c r="AA7803" s="631" t="s">
        <v>5866</v>
      </c>
      <c r="AB7803" s="631" t="s">
        <v>8098</v>
      </c>
      <c r="AC7803" s="316" t="str">
        <f t="shared" si="73"/>
        <v>INSERT INTO UPK.upk_k40.k60_press_buno_link (buno_id, k60_buno_id, created_date, created_tantou_id) VALUES (2901, 1377, GETDATE(), 999);</v>
      </c>
    </row>
    <row r="7804" spans="26:29">
      <c r="Z7804" s="631">
        <v>1194</v>
      </c>
      <c r="AA7804" s="631" t="s">
        <v>5921</v>
      </c>
      <c r="AB7804" s="631" t="s">
        <v>8099</v>
      </c>
      <c r="AC7804" s="316" t="str">
        <f t="shared" si="73"/>
        <v>INSERT INTO UPK.upk_k40.k60_press_buno_link (buno_id, k60_buno_id, created_date, created_tantou_id) VALUES (2902, 1432, GETDATE(), 999);</v>
      </c>
    </row>
    <row r="7805" spans="26:29">
      <c r="Z7805" s="631">
        <v>1195</v>
      </c>
      <c r="AA7805" s="631" t="s">
        <v>5942</v>
      </c>
      <c r="AB7805" s="631" t="s">
        <v>8100</v>
      </c>
      <c r="AC7805" s="316" t="str">
        <f t="shared" si="73"/>
        <v>INSERT INTO UPK.upk_k40.k60_press_buno_link (buno_id, k60_buno_id, created_date, created_tantou_id) VALUES (2903, 1453, GETDATE(), 999);</v>
      </c>
    </row>
    <row r="7806" spans="26:29">
      <c r="Z7806" s="631">
        <v>1196</v>
      </c>
      <c r="AA7806" s="631" t="s">
        <v>6004</v>
      </c>
      <c r="AB7806" s="631" t="s">
        <v>8101</v>
      </c>
      <c r="AC7806" s="316" t="str">
        <f t="shared" si="73"/>
        <v>INSERT INTO UPK.upk_k40.k60_press_buno_link (buno_id, k60_buno_id, created_date, created_tantou_id) VALUES (2904, 1516, GETDATE(), 999);</v>
      </c>
    </row>
    <row r="7807" spans="26:29">
      <c r="Z7807" s="631">
        <v>1197</v>
      </c>
      <c r="AA7807" s="631" t="s">
        <v>6005</v>
      </c>
      <c r="AB7807" s="631" t="s">
        <v>8102</v>
      </c>
      <c r="AC7807" s="316" t="str">
        <f t="shared" si="73"/>
        <v>INSERT INTO UPK.upk_k40.k60_press_buno_link (buno_id, k60_buno_id, created_date, created_tantou_id) VALUES (2905, 1517, GETDATE(), 999);</v>
      </c>
    </row>
    <row r="7808" spans="26:29">
      <c r="Z7808" s="631">
        <v>1198</v>
      </c>
      <c r="AA7808" s="631" t="s">
        <v>5821</v>
      </c>
      <c r="AB7808" s="631" t="s">
        <v>8103</v>
      </c>
      <c r="AC7808" s="316" t="str">
        <f t="shared" si="73"/>
        <v>INSERT INTO UPK.upk_k40.k60_press_buno_link (buno_id, k60_buno_id, created_date, created_tantou_id) VALUES (2906, 1332, GETDATE(), 999);</v>
      </c>
    </row>
    <row r="7809" spans="26:29">
      <c r="Z7809" s="631">
        <v>1199</v>
      </c>
      <c r="AA7809" s="631" t="s">
        <v>207</v>
      </c>
      <c r="AB7809" s="631" t="s">
        <v>8104</v>
      </c>
      <c r="AC7809" s="316" t="str">
        <f t="shared" si="73"/>
        <v>INSERT INTO UPK.upk_k40.k60_press_buno_link (buno_id, k60_buno_id, created_date, created_tantou_id) VALUES (2907, 2065, GETDATE(), 999);</v>
      </c>
    </row>
    <row r="7810" spans="26:29">
      <c r="Z7810" s="631">
        <v>1200</v>
      </c>
      <c r="AA7810" s="631" t="s">
        <v>207</v>
      </c>
      <c r="AB7810" s="631" t="s">
        <v>8105</v>
      </c>
      <c r="AC7810" s="316" t="str">
        <f t="shared" si="73"/>
        <v>INSERT INTO UPK.upk_k40.k60_press_buno_link (buno_id, k60_buno_id, created_date, created_tantou_id) VALUES (2908, 2065, GETDATE(), 999);</v>
      </c>
    </row>
    <row r="7811" spans="26:29">
      <c r="Z7811" s="631">
        <v>1201</v>
      </c>
      <c r="AA7811" s="631" t="s">
        <v>6027</v>
      </c>
      <c r="AB7811" s="631" t="s">
        <v>8106</v>
      </c>
      <c r="AC7811" s="316" t="str">
        <f t="shared" si="73"/>
        <v>INSERT INTO UPK.upk_k40.k60_press_buno_link (buno_id, k60_buno_id, created_date, created_tantou_id) VALUES (2909, 1539, GETDATE(), 999);</v>
      </c>
    </row>
    <row r="7812" spans="26:29">
      <c r="Z7812" s="631">
        <v>1202</v>
      </c>
      <c r="AA7812" s="631" t="s">
        <v>6027</v>
      </c>
      <c r="AB7812" s="631" t="s">
        <v>8107</v>
      </c>
      <c r="AC7812" s="316" t="str">
        <f t="shared" si="73"/>
        <v>INSERT INTO UPK.upk_k40.k60_press_buno_link (buno_id, k60_buno_id, created_date, created_tantou_id) VALUES (2910, 1539, GETDATE(), 999);</v>
      </c>
    </row>
    <row r="7813" spans="26:29">
      <c r="Z7813" s="631">
        <v>1203</v>
      </c>
      <c r="AA7813" s="631" t="s">
        <v>219</v>
      </c>
      <c r="AB7813" s="631" t="s">
        <v>8108</v>
      </c>
      <c r="AC7813" s="316" t="str">
        <f t="shared" si="73"/>
        <v>INSERT INTO UPK.upk_k40.k60_press_buno_link (buno_id, k60_buno_id, created_date, created_tantou_id) VALUES (2911, 2007, GETDATE(), 999);</v>
      </c>
    </row>
    <row r="7814" spans="26:29">
      <c r="Z7814" s="631">
        <v>1204</v>
      </c>
      <c r="AA7814" s="631" t="s">
        <v>235</v>
      </c>
      <c r="AB7814" s="631" t="s">
        <v>8109</v>
      </c>
      <c r="AC7814" s="316" t="str">
        <f t="shared" si="73"/>
        <v>INSERT INTO UPK.upk_k40.k60_press_buno_link (buno_id, k60_buno_id, created_date, created_tantou_id) VALUES (2912, 2008, GETDATE(), 999);</v>
      </c>
    </row>
    <row r="7815" spans="26:29">
      <c r="Z7815" s="631">
        <v>1205</v>
      </c>
      <c r="AA7815" s="631" t="s">
        <v>6798</v>
      </c>
      <c r="AB7815" s="631" t="s">
        <v>8110</v>
      </c>
      <c r="AC7815" s="316" t="str">
        <f t="shared" si="73"/>
        <v>INSERT INTO UPK.upk_k40.k60_press_buno_link (buno_id, k60_buno_id, created_date, created_tantou_id) VALUES (2913, 2349, GETDATE(), 999);</v>
      </c>
    </row>
    <row r="7816" spans="26:29">
      <c r="Z7816" s="631">
        <v>1206</v>
      </c>
      <c r="AA7816" s="631" t="s">
        <v>6798</v>
      </c>
      <c r="AB7816" s="631" t="s">
        <v>8111</v>
      </c>
      <c r="AC7816" s="316" t="str">
        <f t="shared" si="73"/>
        <v>INSERT INTO UPK.upk_k40.k60_press_buno_link (buno_id, k60_buno_id, created_date, created_tantou_id) VALUES (2914, 2349, GETDATE(), 999);</v>
      </c>
    </row>
    <row r="7817" spans="26:29">
      <c r="Z7817" s="631">
        <v>1207</v>
      </c>
      <c r="AA7817" s="631" t="s">
        <v>6723</v>
      </c>
      <c r="AB7817" s="631" t="s">
        <v>8112</v>
      </c>
      <c r="AC7817" s="316" t="str">
        <f t="shared" si="73"/>
        <v>INSERT INTO UPK.upk_k40.k60_press_buno_link (buno_id, k60_buno_id, created_date, created_tantou_id) VALUES (2915, 2274, GETDATE(), 999);</v>
      </c>
    </row>
    <row r="7818" spans="26:29">
      <c r="Z7818" s="631">
        <v>1208</v>
      </c>
      <c r="AA7818" s="631" t="s">
        <v>5926</v>
      </c>
      <c r="AB7818" s="631" t="s">
        <v>8113</v>
      </c>
      <c r="AC7818" s="316" t="str">
        <f t="shared" si="73"/>
        <v>INSERT INTO UPK.upk_k40.k60_press_buno_link (buno_id, k60_buno_id, created_date, created_tantou_id) VALUES (2916, 1437, GETDATE(), 999);</v>
      </c>
    </row>
    <row r="7819" spans="26:29">
      <c r="Z7819" s="631">
        <v>1209</v>
      </c>
      <c r="AA7819" s="631" t="s">
        <v>5926</v>
      </c>
      <c r="AB7819" s="631" t="s">
        <v>8114</v>
      </c>
      <c r="AC7819" s="316" t="str">
        <f t="shared" si="73"/>
        <v>INSERT INTO UPK.upk_k40.k60_press_buno_link (buno_id, k60_buno_id, created_date, created_tantou_id) VALUES (2917, 1437, GETDATE(), 999);</v>
      </c>
    </row>
    <row r="7820" spans="26:29">
      <c r="Z7820" s="631">
        <v>1210</v>
      </c>
      <c r="AA7820" s="631" t="s">
        <v>6323</v>
      </c>
      <c r="AB7820" s="631" t="s">
        <v>8115</v>
      </c>
      <c r="AC7820" s="316" t="str">
        <f t="shared" si="73"/>
        <v>INSERT INTO UPK.upk_k40.k60_press_buno_link (buno_id, k60_buno_id, created_date, created_tantou_id) VALUES (2918, 1835, GETDATE(), 999);</v>
      </c>
    </row>
    <row r="7821" spans="26:29">
      <c r="Z7821" s="631">
        <v>1211</v>
      </c>
      <c r="AA7821" s="631" t="s">
        <v>6323</v>
      </c>
      <c r="AB7821" s="631" t="s">
        <v>8116</v>
      </c>
      <c r="AC7821" s="316" t="str">
        <f t="shared" si="73"/>
        <v>INSERT INTO UPK.upk_k40.k60_press_buno_link (buno_id, k60_buno_id, created_date, created_tantou_id) VALUES (2919, 1835, GETDATE(), 999);</v>
      </c>
    </row>
    <row r="7822" spans="26:29">
      <c r="Z7822" s="631">
        <v>1212</v>
      </c>
      <c r="AA7822" s="631" t="s">
        <v>6006</v>
      </c>
      <c r="AB7822" s="631" t="s">
        <v>8117</v>
      </c>
      <c r="AC7822" s="316" t="str">
        <f t="shared" si="73"/>
        <v>INSERT INTO UPK.upk_k40.k60_press_buno_link (buno_id, k60_buno_id, created_date, created_tantou_id) VALUES (2920, 1518, GETDATE(), 999);</v>
      </c>
    </row>
    <row r="7823" spans="26:29">
      <c r="Z7823" s="631">
        <v>1213</v>
      </c>
      <c r="AA7823" s="631" t="s">
        <v>6006</v>
      </c>
      <c r="AB7823" s="631" t="s">
        <v>8118</v>
      </c>
      <c r="AC7823" s="316" t="str">
        <f t="shared" si="73"/>
        <v>INSERT INTO UPK.upk_k40.k60_press_buno_link (buno_id, k60_buno_id, created_date, created_tantou_id) VALUES (2921, 1518, GETDATE(), 999);</v>
      </c>
    </row>
    <row r="7824" spans="26:29">
      <c r="Z7824" s="631">
        <v>1214</v>
      </c>
      <c r="AA7824" s="631" t="s">
        <v>6007</v>
      </c>
      <c r="AB7824" s="631" t="s">
        <v>8119</v>
      </c>
      <c r="AC7824" s="316" t="str">
        <f t="shared" si="73"/>
        <v>INSERT INTO UPK.upk_k40.k60_press_buno_link (buno_id, k60_buno_id, created_date, created_tantou_id) VALUES (2922, 1519, GETDATE(), 999);</v>
      </c>
    </row>
    <row r="7825" spans="26:29">
      <c r="Z7825" s="631">
        <v>1215</v>
      </c>
      <c r="AA7825" s="631" t="s">
        <v>6007</v>
      </c>
      <c r="AB7825" s="631" t="s">
        <v>8120</v>
      </c>
      <c r="AC7825" s="316" t="str">
        <f t="shared" si="73"/>
        <v>INSERT INTO UPK.upk_k40.k60_press_buno_link (buno_id, k60_buno_id, created_date, created_tantou_id) VALUES (2923, 1519, GETDATE(), 999);</v>
      </c>
    </row>
    <row r="7826" spans="26:29">
      <c r="Z7826" s="631">
        <v>1216</v>
      </c>
      <c r="AA7826" s="631" t="s">
        <v>6724</v>
      </c>
      <c r="AB7826" s="631" t="s">
        <v>8121</v>
      </c>
      <c r="AC7826" s="316" t="str">
        <f t="shared" si="73"/>
        <v>INSERT INTO UPK.upk_k40.k60_press_buno_link (buno_id, k60_buno_id, created_date, created_tantou_id) VALUES (2924, 2275, GETDATE(), 999);</v>
      </c>
    </row>
    <row r="7827" spans="26:29">
      <c r="Z7827" s="631">
        <v>1217</v>
      </c>
      <c r="AA7827" s="631" t="s">
        <v>220</v>
      </c>
      <c r="AB7827" s="631" t="s">
        <v>8122</v>
      </c>
      <c r="AC7827" s="316" t="str">
        <f t="shared" ref="AC7827:AC7890" si="74">AC$6609&amp;AB7827&amp;", "&amp;AA7827&amp;", GETDATE(), 999);"</f>
        <v>INSERT INTO UPK.upk_k40.k60_press_buno_link (buno_id, k60_buno_id, created_date, created_tantou_id) VALUES (2925, 2009, GETDATE(), 999);</v>
      </c>
    </row>
    <row r="7828" spans="26:29">
      <c r="Z7828" s="631">
        <v>1218</v>
      </c>
      <c r="AA7828" s="631" t="s">
        <v>220</v>
      </c>
      <c r="AB7828" s="631" t="s">
        <v>8123</v>
      </c>
      <c r="AC7828" s="316" t="str">
        <f t="shared" si="74"/>
        <v>INSERT INTO UPK.upk_k40.k60_press_buno_link (buno_id, k60_buno_id, created_date, created_tantou_id) VALUES (2926, 2009, GETDATE(), 999);</v>
      </c>
    </row>
    <row r="7829" spans="26:29">
      <c r="Z7829" s="631">
        <v>1219</v>
      </c>
      <c r="AA7829" s="631" t="s">
        <v>6335</v>
      </c>
      <c r="AB7829" s="631" t="s">
        <v>8124</v>
      </c>
      <c r="AC7829" s="316" t="str">
        <f t="shared" si="74"/>
        <v>INSERT INTO UPK.upk_k40.k60_press_buno_link (buno_id, k60_buno_id, created_date, created_tantou_id) VALUES (2927, 1847, GETDATE(), 999);</v>
      </c>
    </row>
    <row r="7830" spans="26:29">
      <c r="Z7830" s="631">
        <v>1220</v>
      </c>
      <c r="AA7830" s="631" t="s">
        <v>6335</v>
      </c>
      <c r="AB7830" s="631" t="s">
        <v>8125</v>
      </c>
      <c r="AC7830" s="316" t="str">
        <f t="shared" si="74"/>
        <v>INSERT INTO UPK.upk_k40.k60_press_buno_link (buno_id, k60_buno_id, created_date, created_tantou_id) VALUES (2928, 1847, GETDATE(), 999);</v>
      </c>
    </row>
    <row r="7831" spans="26:29">
      <c r="Z7831" s="631">
        <v>1221</v>
      </c>
      <c r="AA7831" s="631" t="s">
        <v>6217</v>
      </c>
      <c r="AB7831" s="631" t="s">
        <v>8126</v>
      </c>
      <c r="AC7831" s="316" t="str">
        <f t="shared" si="74"/>
        <v>INSERT INTO UPK.upk_k40.k60_press_buno_link (buno_id, k60_buno_id, created_date, created_tantou_id) VALUES (2929, 1729, GETDATE(), 999);</v>
      </c>
    </row>
    <row r="7832" spans="26:29">
      <c r="Z7832" s="631">
        <v>1222</v>
      </c>
      <c r="AA7832" s="631" t="s">
        <v>6217</v>
      </c>
      <c r="AB7832" s="631" t="s">
        <v>8127</v>
      </c>
      <c r="AC7832" s="316" t="str">
        <f t="shared" si="74"/>
        <v>INSERT INTO UPK.upk_k40.k60_press_buno_link (buno_id, k60_buno_id, created_date, created_tantou_id) VALUES (2930, 1729, GETDATE(), 999);</v>
      </c>
    </row>
    <row r="7833" spans="26:29">
      <c r="Z7833" s="631">
        <v>1223</v>
      </c>
      <c r="AA7833" s="631" t="s">
        <v>6008</v>
      </c>
      <c r="AB7833" s="631" t="s">
        <v>8128</v>
      </c>
      <c r="AC7833" s="316" t="str">
        <f t="shared" si="74"/>
        <v>INSERT INTO UPK.upk_k40.k60_press_buno_link (buno_id, k60_buno_id, created_date, created_tantou_id) VALUES (2931, 1520, GETDATE(), 999);</v>
      </c>
    </row>
    <row r="7834" spans="26:29">
      <c r="Z7834" s="631">
        <v>1224</v>
      </c>
      <c r="AA7834" s="631" t="s">
        <v>6008</v>
      </c>
      <c r="AB7834" s="631" t="s">
        <v>8129</v>
      </c>
      <c r="AC7834" s="316" t="str">
        <f t="shared" si="74"/>
        <v>INSERT INTO UPK.upk_k40.k60_press_buno_link (buno_id, k60_buno_id, created_date, created_tantou_id) VALUES (2932, 1520, GETDATE(), 999);</v>
      </c>
    </row>
    <row r="7835" spans="26:29">
      <c r="Z7835" s="631">
        <v>1225</v>
      </c>
      <c r="AA7835" s="631" t="s">
        <v>6090</v>
      </c>
      <c r="AB7835" s="631" t="s">
        <v>8130</v>
      </c>
      <c r="AC7835" s="316" t="str">
        <f t="shared" si="74"/>
        <v>INSERT INTO UPK.upk_k40.k60_press_buno_link (buno_id, k60_buno_id, created_date, created_tantou_id) VALUES (2933, 1602, GETDATE(), 999);</v>
      </c>
    </row>
    <row r="7836" spans="26:29">
      <c r="Z7836" s="631">
        <v>1226</v>
      </c>
      <c r="AA7836" s="631" t="s">
        <v>6090</v>
      </c>
      <c r="AB7836" s="631" t="s">
        <v>8131</v>
      </c>
      <c r="AC7836" s="316" t="str">
        <f t="shared" si="74"/>
        <v>INSERT INTO UPK.upk_k40.k60_press_buno_link (buno_id, k60_buno_id, created_date, created_tantou_id) VALUES (2934, 1602, GETDATE(), 999);</v>
      </c>
    </row>
    <row r="7837" spans="26:29">
      <c r="Z7837" s="631">
        <v>1227</v>
      </c>
      <c r="AA7837" s="631" t="s">
        <v>6786</v>
      </c>
      <c r="AB7837" s="631" t="s">
        <v>8132</v>
      </c>
      <c r="AC7837" s="316" t="str">
        <f t="shared" si="74"/>
        <v>INSERT INTO UPK.upk_k40.k60_press_buno_link (buno_id, k60_buno_id, created_date, created_tantou_id) VALUES (2935, 2337, GETDATE(), 999);</v>
      </c>
    </row>
    <row r="7838" spans="26:29">
      <c r="Z7838" s="631">
        <v>1228</v>
      </c>
      <c r="AA7838" s="631" t="s">
        <v>6786</v>
      </c>
      <c r="AB7838" s="631" t="s">
        <v>8133</v>
      </c>
      <c r="AC7838" s="316" t="str">
        <f t="shared" si="74"/>
        <v>INSERT INTO UPK.upk_k40.k60_press_buno_link (buno_id, k60_buno_id, created_date, created_tantou_id) VALUES (2936, 2337, GETDATE(), 999);</v>
      </c>
    </row>
    <row r="7839" spans="26:29">
      <c r="Z7839" s="631">
        <v>1229</v>
      </c>
      <c r="AA7839" s="631" t="s">
        <v>6787</v>
      </c>
      <c r="AB7839" s="631" t="s">
        <v>8134</v>
      </c>
      <c r="AC7839" s="316" t="str">
        <f t="shared" si="74"/>
        <v>INSERT INTO UPK.upk_k40.k60_press_buno_link (buno_id, k60_buno_id, created_date, created_tantou_id) VALUES (2937, 2338, GETDATE(), 999);</v>
      </c>
    </row>
    <row r="7840" spans="26:29">
      <c r="Z7840" s="631">
        <v>1230</v>
      </c>
      <c r="AA7840" s="631" t="s">
        <v>6787</v>
      </c>
      <c r="AB7840" s="631" t="s">
        <v>8135</v>
      </c>
      <c r="AC7840" s="316" t="str">
        <f t="shared" si="74"/>
        <v>INSERT INTO UPK.upk_k40.k60_press_buno_link (buno_id, k60_buno_id, created_date, created_tantou_id) VALUES (2938, 2338, GETDATE(), 999);</v>
      </c>
    </row>
    <row r="7841" spans="26:29">
      <c r="Z7841" s="631">
        <v>1231</v>
      </c>
      <c r="AA7841" s="631" t="s">
        <v>5922</v>
      </c>
      <c r="AB7841" s="631" t="s">
        <v>8136</v>
      </c>
      <c r="AC7841" s="316" t="str">
        <f t="shared" si="74"/>
        <v>INSERT INTO UPK.upk_k40.k60_press_buno_link (buno_id, k60_buno_id, created_date, created_tantou_id) VALUES (2939, 1433, GETDATE(), 999);</v>
      </c>
    </row>
    <row r="7842" spans="26:29">
      <c r="Z7842" s="631">
        <v>1232</v>
      </c>
      <c r="AA7842" s="631" t="s">
        <v>5922</v>
      </c>
      <c r="AB7842" s="631" t="s">
        <v>8137</v>
      </c>
      <c r="AC7842" s="316" t="str">
        <f t="shared" si="74"/>
        <v>INSERT INTO UPK.upk_k40.k60_press_buno_link (buno_id, k60_buno_id, created_date, created_tantou_id) VALUES (2940, 1433, GETDATE(), 999);</v>
      </c>
    </row>
    <row r="7843" spans="26:29">
      <c r="Z7843" s="631">
        <v>1233</v>
      </c>
      <c r="AA7843" s="631" t="s">
        <v>6571</v>
      </c>
      <c r="AB7843" s="631" t="s">
        <v>8138</v>
      </c>
      <c r="AC7843" s="316" t="str">
        <f t="shared" si="74"/>
        <v>INSERT INTO UPK.upk_k40.k60_press_buno_link (buno_id, k60_buno_id, created_date, created_tantou_id) VALUES (2941, 2122, GETDATE(), 999);</v>
      </c>
    </row>
    <row r="7844" spans="26:29">
      <c r="Z7844" s="631">
        <v>1234</v>
      </c>
      <c r="AA7844" s="631" t="s">
        <v>6571</v>
      </c>
      <c r="AB7844" s="631" t="s">
        <v>8139</v>
      </c>
      <c r="AC7844" s="316" t="str">
        <f t="shared" si="74"/>
        <v>INSERT INTO UPK.upk_k40.k60_press_buno_link (buno_id, k60_buno_id, created_date, created_tantou_id) VALUES (2942, 2122, GETDATE(), 999);</v>
      </c>
    </row>
    <row r="7845" spans="26:29">
      <c r="Z7845" s="631">
        <v>1235</v>
      </c>
      <c r="AA7845" s="631" t="s">
        <v>5958</v>
      </c>
      <c r="AB7845" s="631" t="s">
        <v>8140</v>
      </c>
      <c r="AC7845" s="316" t="str">
        <f t="shared" si="74"/>
        <v>INSERT INTO UPK.upk_k40.k60_press_buno_link (buno_id, k60_buno_id, created_date, created_tantou_id) VALUES (2943, 1469, GETDATE(), 999);</v>
      </c>
    </row>
    <row r="7846" spans="26:29">
      <c r="Z7846" s="631">
        <v>1236</v>
      </c>
      <c r="AA7846" s="631" t="s">
        <v>5958</v>
      </c>
      <c r="AB7846" s="631" t="s">
        <v>8141</v>
      </c>
      <c r="AC7846" s="316" t="str">
        <f t="shared" si="74"/>
        <v>INSERT INTO UPK.upk_k40.k60_press_buno_link (buno_id, k60_buno_id, created_date, created_tantou_id) VALUES (2944, 1469, GETDATE(), 999);</v>
      </c>
    </row>
    <row r="7847" spans="26:29">
      <c r="Z7847" s="631">
        <v>1237</v>
      </c>
      <c r="AA7847" s="631" t="s">
        <v>6917</v>
      </c>
      <c r="AB7847" s="631" t="s">
        <v>8142</v>
      </c>
      <c r="AC7847" s="316" t="str">
        <f t="shared" si="74"/>
        <v>INSERT INTO UPK.upk_k40.k60_press_buno_link (buno_id, k60_buno_id, created_date, created_tantou_id) VALUES (2945, 2468, GETDATE(), 999);</v>
      </c>
    </row>
    <row r="7848" spans="26:29">
      <c r="Z7848" s="631">
        <v>1238</v>
      </c>
      <c r="AA7848" s="631" t="s">
        <v>6917</v>
      </c>
      <c r="AB7848" s="631" t="s">
        <v>8143</v>
      </c>
      <c r="AC7848" s="316" t="str">
        <f t="shared" si="74"/>
        <v>INSERT INTO UPK.upk_k40.k60_press_buno_link (buno_id, k60_buno_id, created_date, created_tantou_id) VALUES (2946, 2468, GETDATE(), 999);</v>
      </c>
    </row>
    <row r="7849" spans="26:29">
      <c r="Z7849" s="631">
        <v>1239</v>
      </c>
      <c r="AA7849" s="631" t="s">
        <v>6589</v>
      </c>
      <c r="AB7849" s="631" t="s">
        <v>8144</v>
      </c>
      <c r="AC7849" s="316" t="str">
        <f t="shared" si="74"/>
        <v>INSERT INTO UPK.upk_k40.k60_press_buno_link (buno_id, k60_buno_id, created_date, created_tantou_id) VALUES (2947, 2140, GETDATE(), 999);</v>
      </c>
    </row>
    <row r="7850" spans="26:29">
      <c r="Z7850" s="631">
        <v>1240</v>
      </c>
      <c r="AA7850" s="631" t="s">
        <v>6589</v>
      </c>
      <c r="AB7850" s="631" t="s">
        <v>8145</v>
      </c>
      <c r="AC7850" s="316" t="str">
        <f t="shared" si="74"/>
        <v>INSERT INTO UPK.upk_k40.k60_press_buno_link (buno_id, k60_buno_id, created_date, created_tantou_id) VALUES (2948, 2140, GETDATE(), 999);</v>
      </c>
    </row>
    <row r="7851" spans="26:29">
      <c r="Z7851" s="631">
        <v>1241</v>
      </c>
      <c r="AA7851" s="631" t="s">
        <v>6269</v>
      </c>
      <c r="AB7851" s="631" t="s">
        <v>8146</v>
      </c>
      <c r="AC7851" s="316" t="str">
        <f t="shared" si="74"/>
        <v>INSERT INTO UPK.upk_k40.k60_press_buno_link (buno_id, k60_buno_id, created_date, created_tantou_id) VALUES (2949, 1781, GETDATE(), 999);</v>
      </c>
    </row>
    <row r="7852" spans="26:29">
      <c r="Z7852" s="631">
        <v>1242</v>
      </c>
      <c r="AA7852" s="631" t="s">
        <v>6269</v>
      </c>
      <c r="AB7852" s="631" t="s">
        <v>8147</v>
      </c>
      <c r="AC7852" s="316" t="str">
        <f t="shared" si="74"/>
        <v>INSERT INTO UPK.upk_k40.k60_press_buno_link (buno_id, k60_buno_id, created_date, created_tantou_id) VALUES (2950, 1781, GETDATE(), 999);</v>
      </c>
    </row>
    <row r="7853" spans="26:29">
      <c r="Z7853" s="631">
        <v>1243</v>
      </c>
      <c r="AA7853" s="631" t="s">
        <v>5852</v>
      </c>
      <c r="AB7853" s="631" t="s">
        <v>8148</v>
      </c>
      <c r="AC7853" s="316" t="str">
        <f t="shared" si="74"/>
        <v>INSERT INTO UPK.upk_k40.k60_press_buno_link (buno_id, k60_buno_id, created_date, created_tantou_id) VALUES (2951, 1363, GETDATE(), 999);</v>
      </c>
    </row>
    <row r="7854" spans="26:29">
      <c r="Z7854" s="631">
        <v>1244</v>
      </c>
      <c r="AA7854" s="631" t="s">
        <v>5852</v>
      </c>
      <c r="AB7854" s="631" t="s">
        <v>8149</v>
      </c>
      <c r="AC7854" s="316" t="str">
        <f t="shared" si="74"/>
        <v>INSERT INTO UPK.upk_k40.k60_press_buno_link (buno_id, k60_buno_id, created_date, created_tantou_id) VALUES (2952, 1363, GETDATE(), 999);</v>
      </c>
    </row>
    <row r="7855" spans="26:29">
      <c r="Z7855" s="631">
        <v>1245</v>
      </c>
      <c r="AA7855" s="631" t="s">
        <v>5853</v>
      </c>
      <c r="AB7855" s="631" t="s">
        <v>8150</v>
      </c>
      <c r="AC7855" s="316" t="str">
        <f t="shared" si="74"/>
        <v>INSERT INTO UPK.upk_k40.k60_press_buno_link (buno_id, k60_buno_id, created_date, created_tantou_id) VALUES (2953, 1364, GETDATE(), 999);</v>
      </c>
    </row>
    <row r="7856" spans="26:29">
      <c r="Z7856" s="631">
        <v>1246</v>
      </c>
      <c r="AA7856" s="631" t="s">
        <v>5853</v>
      </c>
      <c r="AB7856" s="631" t="s">
        <v>8151</v>
      </c>
      <c r="AC7856" s="316" t="str">
        <f t="shared" si="74"/>
        <v>INSERT INTO UPK.upk_k40.k60_press_buno_link (buno_id, k60_buno_id, created_date, created_tantou_id) VALUES (2954, 1364, GETDATE(), 999);</v>
      </c>
    </row>
    <row r="7857" spans="26:29">
      <c r="Z7857" s="631">
        <v>1247</v>
      </c>
      <c r="AA7857" s="631" t="s">
        <v>6769</v>
      </c>
      <c r="AB7857" s="631" t="s">
        <v>8152</v>
      </c>
      <c r="AC7857" s="316" t="str">
        <f t="shared" si="74"/>
        <v>INSERT INTO UPK.upk_k40.k60_press_buno_link (buno_id, k60_buno_id, created_date, created_tantou_id) VALUES (2955, 2320, GETDATE(), 999);</v>
      </c>
    </row>
    <row r="7858" spans="26:29">
      <c r="Z7858" s="631">
        <v>1248</v>
      </c>
      <c r="AA7858" s="631" t="s">
        <v>6771</v>
      </c>
      <c r="AB7858" s="631" t="s">
        <v>8153</v>
      </c>
      <c r="AC7858" s="316" t="str">
        <f t="shared" si="74"/>
        <v>INSERT INTO UPK.upk_k40.k60_press_buno_link (buno_id, k60_buno_id, created_date, created_tantou_id) VALUES (2956, 2322, GETDATE(), 999);</v>
      </c>
    </row>
    <row r="7859" spans="26:29">
      <c r="Z7859" s="631">
        <v>1249</v>
      </c>
      <c r="AA7859" s="631" t="s">
        <v>6770</v>
      </c>
      <c r="AB7859" s="631" t="s">
        <v>8154</v>
      </c>
      <c r="AC7859" s="316" t="str">
        <f t="shared" si="74"/>
        <v>INSERT INTO UPK.upk_k40.k60_press_buno_link (buno_id, k60_buno_id, created_date, created_tantou_id) VALUES (2957, 2321, GETDATE(), 999);</v>
      </c>
    </row>
    <row r="7860" spans="26:29">
      <c r="Z7860" s="631">
        <v>1250</v>
      </c>
      <c r="AA7860" s="631" t="s">
        <v>6772</v>
      </c>
      <c r="AB7860" s="631" t="s">
        <v>8155</v>
      </c>
      <c r="AC7860" s="316" t="str">
        <f t="shared" si="74"/>
        <v>INSERT INTO UPK.upk_k40.k60_press_buno_link (buno_id, k60_buno_id, created_date, created_tantou_id) VALUES (2958, 2323, GETDATE(), 999);</v>
      </c>
    </row>
    <row r="7861" spans="26:29">
      <c r="Z7861" s="631">
        <v>1251</v>
      </c>
      <c r="AA7861" s="631" t="s">
        <v>6576</v>
      </c>
      <c r="AB7861" s="631" t="s">
        <v>8156</v>
      </c>
      <c r="AC7861" s="316" t="str">
        <f t="shared" si="74"/>
        <v>INSERT INTO UPK.upk_k40.k60_press_buno_link (buno_id, k60_buno_id, created_date, created_tantou_id) VALUES (2959, 2127, GETDATE(), 999);</v>
      </c>
    </row>
    <row r="7862" spans="26:29">
      <c r="Z7862" s="631">
        <v>1252</v>
      </c>
      <c r="AA7862" s="631" t="s">
        <v>6773</v>
      </c>
      <c r="AB7862" s="631" t="s">
        <v>8157</v>
      </c>
      <c r="AC7862" s="316" t="str">
        <f t="shared" si="74"/>
        <v>INSERT INTO UPK.upk_k40.k60_press_buno_link (buno_id, k60_buno_id, created_date, created_tantou_id) VALUES (2960, 2324, GETDATE(), 999);</v>
      </c>
    </row>
    <row r="7863" spans="26:29">
      <c r="Z7863" s="631">
        <v>1253</v>
      </c>
      <c r="AA7863" s="631" t="s">
        <v>6218</v>
      </c>
      <c r="AB7863" s="631" t="s">
        <v>8158</v>
      </c>
      <c r="AC7863" s="316" t="str">
        <f t="shared" si="74"/>
        <v>INSERT INTO UPK.upk_k40.k60_press_buno_link (buno_id, k60_buno_id, created_date, created_tantou_id) VALUES (2961, 1730, GETDATE(), 999);</v>
      </c>
    </row>
    <row r="7864" spans="26:29">
      <c r="Z7864" s="631">
        <v>1254</v>
      </c>
      <c r="AA7864" s="631" t="s">
        <v>6221</v>
      </c>
      <c r="AB7864" s="631" t="s">
        <v>8159</v>
      </c>
      <c r="AC7864" s="316" t="str">
        <f t="shared" si="74"/>
        <v>INSERT INTO UPK.upk_k40.k60_press_buno_link (buno_id, k60_buno_id, created_date, created_tantou_id) VALUES (2962, 1733, GETDATE(), 999);</v>
      </c>
    </row>
    <row r="7865" spans="26:29">
      <c r="Z7865" s="631">
        <v>1255</v>
      </c>
      <c r="AA7865" s="631" t="s">
        <v>6219</v>
      </c>
      <c r="AB7865" s="631" t="s">
        <v>8160</v>
      </c>
      <c r="AC7865" s="316" t="str">
        <f t="shared" si="74"/>
        <v>INSERT INTO UPK.upk_k40.k60_press_buno_link (buno_id, k60_buno_id, created_date, created_tantou_id) VALUES (2963, 1731, GETDATE(), 999);</v>
      </c>
    </row>
    <row r="7866" spans="26:29">
      <c r="Z7866" s="631">
        <v>1256</v>
      </c>
      <c r="AA7866" s="631" t="s">
        <v>6577</v>
      </c>
      <c r="AB7866" s="631" t="s">
        <v>8161</v>
      </c>
      <c r="AC7866" s="316" t="str">
        <f t="shared" si="74"/>
        <v>INSERT INTO UPK.upk_k40.k60_press_buno_link (buno_id, k60_buno_id, created_date, created_tantou_id) VALUES (2964, 2128, GETDATE(), 999);</v>
      </c>
    </row>
    <row r="7867" spans="26:29">
      <c r="Z7867" s="631">
        <v>1257</v>
      </c>
      <c r="AA7867" s="631" t="s">
        <v>6220</v>
      </c>
      <c r="AB7867" s="631" t="s">
        <v>8162</v>
      </c>
      <c r="AC7867" s="316" t="str">
        <f t="shared" si="74"/>
        <v>INSERT INTO UPK.upk_k40.k60_press_buno_link (buno_id, k60_buno_id, created_date, created_tantou_id) VALUES (2965, 1732, GETDATE(), 999);</v>
      </c>
    </row>
    <row r="7868" spans="26:29">
      <c r="Z7868" s="631">
        <v>1258</v>
      </c>
      <c r="AA7868" s="631" t="s">
        <v>6866</v>
      </c>
      <c r="AB7868" s="631" t="s">
        <v>8163</v>
      </c>
      <c r="AC7868" s="316" t="str">
        <f t="shared" si="74"/>
        <v>INSERT INTO UPK.upk_k40.k60_press_buno_link (buno_id, k60_buno_id, created_date, created_tantou_id) VALUES (2966, 2417, GETDATE(), 999);</v>
      </c>
    </row>
    <row r="7869" spans="26:29">
      <c r="Z7869" s="631">
        <v>1259</v>
      </c>
      <c r="AA7869" s="631" t="s">
        <v>5943</v>
      </c>
      <c r="AB7869" s="631" t="s">
        <v>8164</v>
      </c>
      <c r="AC7869" s="316" t="str">
        <f t="shared" si="74"/>
        <v>INSERT INTO UPK.upk_k40.k60_press_buno_link (buno_id, k60_buno_id, created_date, created_tantou_id) VALUES (2967, 1454, GETDATE(), 999);</v>
      </c>
    </row>
    <row r="7870" spans="26:29">
      <c r="Z7870" s="631">
        <v>1260</v>
      </c>
      <c r="AA7870" s="631" t="s">
        <v>5790</v>
      </c>
      <c r="AB7870" s="631" t="s">
        <v>8165</v>
      </c>
      <c r="AC7870" s="316" t="str">
        <f t="shared" si="74"/>
        <v>INSERT INTO UPK.upk_k40.k60_press_buno_link (buno_id, k60_buno_id, created_date, created_tantou_id) VALUES (2968, 1301, GETDATE(), 999);</v>
      </c>
    </row>
    <row r="7871" spans="26:29">
      <c r="Z7871" s="631">
        <v>1261</v>
      </c>
      <c r="AA7871" s="631" t="s">
        <v>6725</v>
      </c>
      <c r="AB7871" s="631" t="s">
        <v>8166</v>
      </c>
      <c r="AC7871" s="316" t="str">
        <f t="shared" si="74"/>
        <v>INSERT INTO UPK.upk_k40.k60_press_buno_link (buno_id, k60_buno_id, created_date, created_tantou_id) VALUES (2969, 2276, GETDATE(), 999);</v>
      </c>
    </row>
    <row r="7872" spans="26:29">
      <c r="Z7872" s="631">
        <v>1262</v>
      </c>
      <c r="AA7872" s="631" t="s">
        <v>6867</v>
      </c>
      <c r="AB7872" s="631" t="s">
        <v>8167</v>
      </c>
      <c r="AC7872" s="316" t="str">
        <f t="shared" si="74"/>
        <v>INSERT INTO UPK.upk_k40.k60_press_buno_link (buno_id, k60_buno_id, created_date, created_tantou_id) VALUES (2970, 2418, GETDATE(), 999);</v>
      </c>
    </row>
    <row r="7873" spans="26:29">
      <c r="Z7873" s="631">
        <v>1263</v>
      </c>
      <c r="AA7873" s="631" t="s">
        <v>5944</v>
      </c>
      <c r="AB7873" s="631" t="s">
        <v>8168</v>
      </c>
      <c r="AC7873" s="316" t="str">
        <f t="shared" si="74"/>
        <v>INSERT INTO UPK.upk_k40.k60_press_buno_link (buno_id, k60_buno_id, created_date, created_tantou_id) VALUES (2971, 1455, GETDATE(), 999);</v>
      </c>
    </row>
    <row r="7874" spans="26:29">
      <c r="Z7874" s="631">
        <v>1264</v>
      </c>
      <c r="AA7874" s="631" t="s">
        <v>5791</v>
      </c>
      <c r="AB7874" s="631" t="s">
        <v>8169</v>
      </c>
      <c r="AC7874" s="316" t="str">
        <f t="shared" si="74"/>
        <v>INSERT INTO UPK.upk_k40.k60_press_buno_link (buno_id, k60_buno_id, created_date, created_tantou_id) VALUES (2972, 1302, GETDATE(), 999);</v>
      </c>
    </row>
    <row r="7875" spans="26:29">
      <c r="Z7875" s="631">
        <v>1265</v>
      </c>
      <c r="AA7875" s="631" t="s">
        <v>6726</v>
      </c>
      <c r="AB7875" s="631" t="s">
        <v>8170</v>
      </c>
      <c r="AC7875" s="316" t="str">
        <f t="shared" si="74"/>
        <v>INSERT INTO UPK.upk_k40.k60_press_buno_link (buno_id, k60_buno_id, created_date, created_tantou_id) VALUES (2973, 2277, GETDATE(), 999);</v>
      </c>
    </row>
    <row r="7876" spans="26:29">
      <c r="Z7876" s="631">
        <v>1266</v>
      </c>
      <c r="AA7876" s="631" t="s">
        <v>6028</v>
      </c>
      <c r="AB7876" s="631" t="s">
        <v>8171</v>
      </c>
      <c r="AC7876" s="316" t="str">
        <f t="shared" si="74"/>
        <v>INSERT INTO UPK.upk_k40.k60_press_buno_link (buno_id, k60_buno_id, created_date, created_tantou_id) VALUES (2974, 1540, GETDATE(), 999);</v>
      </c>
    </row>
    <row r="7877" spans="26:29">
      <c r="Z7877" s="631">
        <v>1267</v>
      </c>
      <c r="AA7877" s="631" t="s">
        <v>6747</v>
      </c>
      <c r="AB7877" s="631" t="s">
        <v>8172</v>
      </c>
      <c r="AC7877" s="316" t="str">
        <f t="shared" si="74"/>
        <v>INSERT INTO UPK.upk_k40.k60_press_buno_link (buno_id, k60_buno_id, created_date, created_tantou_id) VALUES (2975, 2298, GETDATE(), 999);</v>
      </c>
    </row>
    <row r="7878" spans="26:29">
      <c r="Z7878" s="631">
        <v>1268</v>
      </c>
      <c r="AA7878" s="631" t="s">
        <v>6747</v>
      </c>
      <c r="AB7878" s="631" t="s">
        <v>8173</v>
      </c>
      <c r="AC7878" s="316" t="str">
        <f t="shared" si="74"/>
        <v>INSERT INTO UPK.upk_k40.k60_press_buno_link (buno_id, k60_buno_id, created_date, created_tantou_id) VALUES (2976, 2298, GETDATE(), 999);</v>
      </c>
    </row>
    <row r="7879" spans="26:29">
      <c r="Z7879" s="631">
        <v>1269</v>
      </c>
      <c r="AA7879" s="631" t="s">
        <v>6145</v>
      </c>
      <c r="AB7879" s="631" t="s">
        <v>8174</v>
      </c>
      <c r="AC7879" s="316" t="str">
        <f t="shared" si="74"/>
        <v>INSERT INTO UPK.upk_k40.k60_press_buno_link (buno_id, k60_buno_id, created_date, created_tantou_id) VALUES (2977, 1657, GETDATE(), 999);</v>
      </c>
    </row>
    <row r="7880" spans="26:29">
      <c r="Z7880" s="631">
        <v>1270</v>
      </c>
      <c r="AA7880" s="631" t="s">
        <v>6145</v>
      </c>
      <c r="AB7880" s="631" t="s">
        <v>8175</v>
      </c>
      <c r="AC7880" s="316" t="str">
        <f t="shared" si="74"/>
        <v>INSERT INTO UPK.upk_k40.k60_press_buno_link (buno_id, k60_buno_id, created_date, created_tantou_id) VALUES (2978, 1657, GETDATE(), 999);</v>
      </c>
    </row>
    <row r="7881" spans="26:29">
      <c r="Z7881" s="631">
        <v>1271</v>
      </c>
      <c r="AA7881" s="631" t="s">
        <v>6029</v>
      </c>
      <c r="AB7881" s="631" t="s">
        <v>8176</v>
      </c>
      <c r="AC7881" s="316" t="str">
        <f t="shared" si="74"/>
        <v>INSERT INTO UPK.upk_k40.k60_press_buno_link (buno_id, k60_buno_id, created_date, created_tantou_id) VALUES (2979, 1541, GETDATE(), 999);</v>
      </c>
    </row>
    <row r="7882" spans="26:29">
      <c r="Z7882" s="631">
        <v>1272</v>
      </c>
      <c r="AA7882" s="631" t="s">
        <v>6891</v>
      </c>
      <c r="AB7882" s="631" t="s">
        <v>8177</v>
      </c>
      <c r="AC7882" s="316" t="str">
        <f t="shared" si="74"/>
        <v>INSERT INTO UPK.upk_k40.k60_press_buno_link (buno_id, k60_buno_id, created_date, created_tantou_id) VALUES (2980, 2442, GETDATE(), 999);</v>
      </c>
    </row>
    <row r="7883" spans="26:29">
      <c r="Z7883" s="631">
        <v>1273</v>
      </c>
      <c r="AA7883" s="631" t="s">
        <v>6868</v>
      </c>
      <c r="AB7883" s="631" t="s">
        <v>8178</v>
      </c>
      <c r="AC7883" s="316" t="str">
        <f t="shared" si="74"/>
        <v>INSERT INTO UPK.upk_k40.k60_press_buno_link (buno_id, k60_buno_id, created_date, created_tantou_id) VALUES (2981, 2419, GETDATE(), 999);</v>
      </c>
    </row>
    <row r="7884" spans="26:29">
      <c r="Z7884" s="631">
        <v>1274</v>
      </c>
      <c r="AA7884" s="631" t="s">
        <v>6780</v>
      </c>
      <c r="AB7884" s="631" t="s">
        <v>8179</v>
      </c>
      <c r="AC7884" s="316" t="str">
        <f t="shared" si="74"/>
        <v>INSERT INTO UPK.upk_k40.k60_press_buno_link (buno_id, k60_buno_id, created_date, created_tantou_id) VALUES (2982, 2331, GETDATE(), 999);</v>
      </c>
    </row>
    <row r="7885" spans="26:29">
      <c r="Z7885" s="631">
        <v>1275</v>
      </c>
      <c r="AA7885" s="631" t="s">
        <v>6801</v>
      </c>
      <c r="AB7885" s="631" t="s">
        <v>8180</v>
      </c>
      <c r="AC7885" s="316" t="str">
        <f t="shared" si="74"/>
        <v>INSERT INTO UPK.upk_k40.k60_press_buno_link (buno_id, k60_buno_id, created_date, created_tantou_id) VALUES (2983, 2352, GETDATE(), 999);</v>
      </c>
    </row>
    <row r="7886" spans="26:29">
      <c r="Z7886" s="631">
        <v>1276</v>
      </c>
      <c r="AA7886" s="631" t="s">
        <v>6799</v>
      </c>
      <c r="AB7886" s="631" t="s">
        <v>8181</v>
      </c>
      <c r="AC7886" s="316" t="str">
        <f t="shared" si="74"/>
        <v>INSERT INTO UPK.upk_k40.k60_press_buno_link (buno_id, k60_buno_id, created_date, created_tantou_id) VALUES (2984, 2350, GETDATE(), 999);</v>
      </c>
    </row>
    <row r="7887" spans="26:29">
      <c r="Z7887" s="631">
        <v>1277</v>
      </c>
      <c r="AA7887" s="631" t="s">
        <v>6800</v>
      </c>
      <c r="AB7887" s="631" t="s">
        <v>8182</v>
      </c>
      <c r="AC7887" s="316" t="str">
        <f t="shared" si="74"/>
        <v>INSERT INTO UPK.upk_k40.k60_press_buno_link (buno_id, k60_buno_id, created_date, created_tantou_id) VALUES (2985, 2351, GETDATE(), 999);</v>
      </c>
    </row>
    <row r="7888" spans="26:29">
      <c r="Z7888" s="631">
        <v>1278</v>
      </c>
      <c r="AA7888" s="631" t="s">
        <v>6793</v>
      </c>
      <c r="AB7888" s="631" t="s">
        <v>8183</v>
      </c>
      <c r="AC7888" s="316" t="str">
        <f t="shared" si="74"/>
        <v>INSERT INTO UPK.upk_k40.k60_press_buno_link (buno_id, k60_buno_id, created_date, created_tantou_id) VALUES (2986, 2344, GETDATE(), 999);</v>
      </c>
    </row>
    <row r="7889" spans="26:29">
      <c r="Z7889" s="631">
        <v>1279</v>
      </c>
      <c r="AA7889" s="631" t="s">
        <v>6814</v>
      </c>
      <c r="AB7889" s="631" t="s">
        <v>8184</v>
      </c>
      <c r="AC7889" s="316" t="str">
        <f t="shared" si="74"/>
        <v>INSERT INTO UPK.upk_k40.k60_press_buno_link (buno_id, k60_buno_id, created_date, created_tantou_id) VALUES (2987, 2365, GETDATE(), 999);</v>
      </c>
    </row>
    <row r="7890" spans="26:29">
      <c r="Z7890" s="631">
        <v>1280</v>
      </c>
      <c r="AA7890" s="631" t="s">
        <v>6815</v>
      </c>
      <c r="AB7890" s="631" t="s">
        <v>8185</v>
      </c>
      <c r="AC7890" s="316" t="str">
        <f t="shared" si="74"/>
        <v>INSERT INTO UPK.upk_k40.k60_press_buno_link (buno_id, k60_buno_id, created_date, created_tantou_id) VALUES (2988, 2366, GETDATE(), 999);</v>
      </c>
    </row>
    <row r="7891" spans="26:29">
      <c r="Z7891" s="631">
        <v>1281</v>
      </c>
      <c r="AA7891" s="631" t="s">
        <v>6825</v>
      </c>
      <c r="AB7891" s="631" t="s">
        <v>8186</v>
      </c>
      <c r="AC7891" s="316" t="str">
        <f t="shared" ref="AC7891:AC7954" si="75">AC$6609&amp;AB7891&amp;", "&amp;AA7891&amp;", GETDATE(), 999);"</f>
        <v>INSERT INTO UPK.upk_k40.k60_press_buno_link (buno_id, k60_buno_id, created_date, created_tantou_id) VALUES (2989, 2376, GETDATE(), 999);</v>
      </c>
    </row>
    <row r="7892" spans="26:29">
      <c r="Z7892" s="631">
        <v>1282</v>
      </c>
      <c r="AA7892" s="631" t="s">
        <v>6665</v>
      </c>
      <c r="AB7892" s="631" t="s">
        <v>8187</v>
      </c>
      <c r="AC7892" s="316" t="str">
        <f t="shared" si="75"/>
        <v>INSERT INTO UPK.upk_k40.k60_press_buno_link (buno_id, k60_buno_id, created_date, created_tantou_id) VALUES (2990, 2216, GETDATE(), 999);</v>
      </c>
    </row>
    <row r="7893" spans="26:29">
      <c r="Z7893" s="631">
        <v>1283</v>
      </c>
      <c r="AA7893" s="631" t="s">
        <v>6657</v>
      </c>
      <c r="AB7893" s="631" t="s">
        <v>8188</v>
      </c>
      <c r="AC7893" s="316" t="str">
        <f t="shared" si="75"/>
        <v>INSERT INTO UPK.upk_k40.k60_press_buno_link (buno_id, k60_buno_id, created_date, created_tantou_id) VALUES (2991, 2208, GETDATE(), 999);</v>
      </c>
    </row>
    <row r="7894" spans="26:29">
      <c r="Z7894" s="631">
        <v>1284</v>
      </c>
      <c r="AA7894" s="631" t="s">
        <v>6189</v>
      </c>
      <c r="AB7894" s="631" t="s">
        <v>8189</v>
      </c>
      <c r="AC7894" s="316" t="str">
        <f t="shared" si="75"/>
        <v>INSERT INTO UPK.upk_k40.k60_press_buno_link (buno_id, k60_buno_id, created_date, created_tantou_id) VALUES (2992, 1701, GETDATE(), 999);</v>
      </c>
    </row>
    <row r="7895" spans="26:29">
      <c r="Z7895" s="631">
        <v>1285</v>
      </c>
      <c r="AA7895" s="631" t="s">
        <v>6189</v>
      </c>
      <c r="AB7895" s="631" t="s">
        <v>8190</v>
      </c>
      <c r="AC7895" s="316" t="str">
        <f t="shared" si="75"/>
        <v>INSERT INTO UPK.upk_k40.k60_press_buno_link (buno_id, k60_buno_id, created_date, created_tantou_id) VALUES (2993, 1701, GETDATE(), 999);</v>
      </c>
    </row>
    <row r="7896" spans="26:29">
      <c r="Z7896" s="631">
        <v>1286</v>
      </c>
      <c r="AA7896" s="631" t="s">
        <v>6505</v>
      </c>
      <c r="AB7896" s="631" t="s">
        <v>8191</v>
      </c>
      <c r="AC7896" s="316" t="str">
        <f t="shared" si="75"/>
        <v>INSERT INTO UPK.upk_k40.k60_press_buno_link (buno_id, k60_buno_id, created_date, created_tantou_id) VALUES (2994, 2048, GETDATE(), 999);</v>
      </c>
    </row>
    <row r="7897" spans="26:29">
      <c r="Z7897" s="631">
        <v>1287</v>
      </c>
      <c r="AA7897" s="631" t="s">
        <v>6505</v>
      </c>
      <c r="AB7897" s="631" t="s">
        <v>8192</v>
      </c>
      <c r="AC7897" s="316" t="str">
        <f t="shared" si="75"/>
        <v>INSERT INTO UPK.upk_k40.k60_press_buno_link (buno_id, k60_buno_id, created_date, created_tantou_id) VALUES (2995, 2048, GETDATE(), 999);</v>
      </c>
    </row>
    <row r="7898" spans="26:29">
      <c r="Z7898" s="631">
        <v>1288</v>
      </c>
      <c r="AA7898" s="631" t="s">
        <v>6892</v>
      </c>
      <c r="AB7898" s="631" t="s">
        <v>8193</v>
      </c>
      <c r="AC7898" s="316" t="str">
        <f t="shared" si="75"/>
        <v>INSERT INTO UPK.upk_k40.k60_press_buno_link (buno_id, k60_buno_id, created_date, created_tantou_id) VALUES (2996, 2443, GETDATE(), 999);</v>
      </c>
    </row>
    <row r="7899" spans="26:29">
      <c r="Z7899" s="631">
        <v>1289</v>
      </c>
      <c r="AA7899" s="631" t="s">
        <v>6869</v>
      </c>
      <c r="AB7899" s="631" t="s">
        <v>8194</v>
      </c>
      <c r="AC7899" s="316" t="str">
        <f t="shared" si="75"/>
        <v>INSERT INTO UPK.upk_k40.k60_press_buno_link (buno_id, k60_buno_id, created_date, created_tantou_id) VALUES (2997, 2420, GETDATE(), 999);</v>
      </c>
    </row>
    <row r="7900" spans="26:29">
      <c r="Z7900" s="631">
        <v>1290</v>
      </c>
      <c r="AA7900" s="631" t="s">
        <v>6781</v>
      </c>
      <c r="AB7900" s="631" t="s">
        <v>8195</v>
      </c>
      <c r="AC7900" s="316" t="str">
        <f t="shared" si="75"/>
        <v>INSERT INTO UPK.upk_k40.k60_press_buno_link (buno_id, k60_buno_id, created_date, created_tantou_id) VALUES (2998, 2332, GETDATE(), 999);</v>
      </c>
    </row>
    <row r="7901" spans="26:29">
      <c r="Z7901" s="631">
        <v>1291</v>
      </c>
      <c r="AA7901" s="631" t="s">
        <v>6804</v>
      </c>
      <c r="AB7901" s="631" t="s">
        <v>8196</v>
      </c>
      <c r="AC7901" s="316" t="str">
        <f t="shared" si="75"/>
        <v>INSERT INTO UPK.upk_k40.k60_press_buno_link (buno_id, k60_buno_id, created_date, created_tantou_id) VALUES (2999, 2355, GETDATE(), 999);</v>
      </c>
    </row>
    <row r="7902" spans="26:29">
      <c r="Z7902" s="631">
        <v>1292</v>
      </c>
      <c r="AA7902" s="631" t="s">
        <v>6802</v>
      </c>
      <c r="AB7902" s="631" t="s">
        <v>8197</v>
      </c>
      <c r="AC7902" s="316" t="str">
        <f t="shared" si="75"/>
        <v>INSERT INTO UPK.upk_k40.k60_press_buno_link (buno_id, k60_buno_id, created_date, created_tantou_id) VALUES (3000, 2353, GETDATE(), 999);</v>
      </c>
    </row>
    <row r="7903" spans="26:29">
      <c r="Z7903" s="631">
        <v>1293</v>
      </c>
      <c r="AA7903" s="631" t="s">
        <v>6803</v>
      </c>
      <c r="AB7903" s="631" t="s">
        <v>8198</v>
      </c>
      <c r="AC7903" s="316" t="str">
        <f t="shared" si="75"/>
        <v>INSERT INTO UPK.upk_k40.k60_press_buno_link (buno_id, k60_buno_id, created_date, created_tantou_id) VALUES (3001, 2354, GETDATE(), 999);</v>
      </c>
    </row>
    <row r="7904" spans="26:29">
      <c r="Z7904" s="631">
        <v>1294</v>
      </c>
      <c r="AA7904" s="631" t="s">
        <v>6794</v>
      </c>
      <c r="AB7904" s="631" t="s">
        <v>8199</v>
      </c>
      <c r="AC7904" s="316" t="str">
        <f t="shared" si="75"/>
        <v>INSERT INTO UPK.upk_k40.k60_press_buno_link (buno_id, k60_buno_id, created_date, created_tantou_id) VALUES (3002, 2345, GETDATE(), 999);</v>
      </c>
    </row>
    <row r="7905" spans="26:29">
      <c r="Z7905" s="631">
        <v>1295</v>
      </c>
      <c r="AA7905" s="631" t="s">
        <v>6816</v>
      </c>
      <c r="AB7905" s="631" t="s">
        <v>8200</v>
      </c>
      <c r="AC7905" s="316" t="str">
        <f t="shared" si="75"/>
        <v>INSERT INTO UPK.upk_k40.k60_press_buno_link (buno_id, k60_buno_id, created_date, created_tantou_id) VALUES (3003, 2367, GETDATE(), 999);</v>
      </c>
    </row>
    <row r="7906" spans="26:29">
      <c r="Z7906" s="631">
        <v>1296</v>
      </c>
      <c r="AA7906" s="631" t="s">
        <v>6826</v>
      </c>
      <c r="AB7906" s="631" t="s">
        <v>8201</v>
      </c>
      <c r="AC7906" s="316" t="str">
        <f t="shared" si="75"/>
        <v>INSERT INTO UPK.upk_k40.k60_press_buno_link (buno_id, k60_buno_id, created_date, created_tantou_id) VALUES (3004, 2377, GETDATE(), 999);</v>
      </c>
    </row>
    <row r="7907" spans="26:29">
      <c r="Z7907" s="631">
        <v>1297</v>
      </c>
      <c r="AA7907" s="631" t="s">
        <v>6666</v>
      </c>
      <c r="AB7907" s="631" t="s">
        <v>8202</v>
      </c>
      <c r="AC7907" s="316" t="str">
        <f t="shared" si="75"/>
        <v>INSERT INTO UPK.upk_k40.k60_press_buno_link (buno_id, k60_buno_id, created_date, created_tantou_id) VALUES (3005, 2217, GETDATE(), 999);</v>
      </c>
    </row>
    <row r="7908" spans="26:29">
      <c r="Z7908" s="631">
        <v>1298</v>
      </c>
      <c r="AA7908" s="631" t="s">
        <v>6658</v>
      </c>
      <c r="AB7908" s="631" t="s">
        <v>8203</v>
      </c>
      <c r="AC7908" s="316" t="str">
        <f t="shared" si="75"/>
        <v>INSERT INTO UPK.upk_k40.k60_press_buno_link (buno_id, k60_buno_id, created_date, created_tantou_id) VALUES (3006, 2209, GETDATE(), 999);</v>
      </c>
    </row>
    <row r="7909" spans="26:29">
      <c r="Z7909" s="631">
        <v>1299</v>
      </c>
      <c r="AA7909" s="631" t="s">
        <v>6890</v>
      </c>
      <c r="AB7909" s="631" t="s">
        <v>8204</v>
      </c>
      <c r="AC7909" s="316" t="str">
        <f t="shared" si="75"/>
        <v>INSERT INTO UPK.upk_k40.k60_press_buno_link (buno_id, k60_buno_id, created_date, created_tantou_id) VALUES (3007, 2441, GETDATE(), 999);</v>
      </c>
    </row>
    <row r="7910" spans="26:29">
      <c r="Z7910" s="631">
        <v>1300</v>
      </c>
      <c r="AA7910" s="631" t="s">
        <v>6890</v>
      </c>
      <c r="AB7910" s="631" t="s">
        <v>8205</v>
      </c>
      <c r="AC7910" s="316" t="str">
        <f t="shared" si="75"/>
        <v>INSERT INTO UPK.upk_k40.k60_press_buno_link (buno_id, k60_buno_id, created_date, created_tantou_id) VALUES (3008, 2441, GETDATE(), 999);</v>
      </c>
    </row>
    <row r="7911" spans="26:29">
      <c r="Z7911" s="631">
        <v>1301</v>
      </c>
      <c r="AA7911" s="631" t="s">
        <v>5846</v>
      </c>
      <c r="AB7911" s="631" t="s">
        <v>8206</v>
      </c>
      <c r="AC7911" s="316" t="str">
        <f t="shared" si="75"/>
        <v>INSERT INTO UPK.upk_k40.k60_press_buno_link (buno_id, k60_buno_id, created_date, created_tantou_id) VALUES (3009, 1357, GETDATE(), 999);</v>
      </c>
    </row>
    <row r="7912" spans="26:29">
      <c r="Z7912" s="631">
        <v>1302</v>
      </c>
      <c r="AA7912" s="631" t="s">
        <v>5846</v>
      </c>
      <c r="AB7912" s="631" t="s">
        <v>8207</v>
      </c>
      <c r="AC7912" s="316" t="str">
        <f t="shared" si="75"/>
        <v>INSERT INTO UPK.upk_k40.k60_press_buno_link (buno_id, k60_buno_id, created_date, created_tantou_id) VALUES (3010, 1357, GETDATE(), 999);</v>
      </c>
    </row>
    <row r="7913" spans="26:29">
      <c r="Z7913" s="631">
        <v>1303</v>
      </c>
      <c r="AA7913" s="631" t="s">
        <v>5880</v>
      </c>
      <c r="AB7913" s="631" t="s">
        <v>8208</v>
      </c>
      <c r="AC7913" s="316" t="str">
        <f t="shared" si="75"/>
        <v>INSERT INTO UPK.upk_k40.k60_press_buno_link (buno_id, k60_buno_id, created_date, created_tantou_id) VALUES (3011, 1391, GETDATE(), 999);</v>
      </c>
    </row>
    <row r="7914" spans="26:29">
      <c r="Z7914" s="631">
        <v>1304</v>
      </c>
      <c r="AA7914" s="631" t="s">
        <v>5880</v>
      </c>
      <c r="AB7914" s="631" t="s">
        <v>8209</v>
      </c>
      <c r="AC7914" s="316" t="str">
        <f t="shared" si="75"/>
        <v>INSERT INTO UPK.upk_k40.k60_press_buno_link (buno_id, k60_buno_id, created_date, created_tantou_id) VALUES (3012, 1391, GETDATE(), 999);</v>
      </c>
    </row>
    <row r="7915" spans="26:29">
      <c r="Z7915" s="631">
        <v>1305</v>
      </c>
      <c r="AA7915" s="631" t="s">
        <v>5881</v>
      </c>
      <c r="AB7915" s="631" t="s">
        <v>8210</v>
      </c>
      <c r="AC7915" s="316" t="str">
        <f t="shared" si="75"/>
        <v>INSERT INTO UPK.upk_k40.k60_press_buno_link (buno_id, k60_buno_id, created_date, created_tantou_id) VALUES (3013, 1392, GETDATE(), 999);</v>
      </c>
    </row>
    <row r="7916" spans="26:29">
      <c r="Z7916" s="631">
        <v>1306</v>
      </c>
      <c r="AA7916" s="631" t="s">
        <v>5881</v>
      </c>
      <c r="AB7916" s="631" t="s">
        <v>8211</v>
      </c>
      <c r="AC7916" s="316" t="str">
        <f t="shared" si="75"/>
        <v>INSERT INTO UPK.upk_k40.k60_press_buno_link (buno_id, k60_buno_id, created_date, created_tantou_id) VALUES (3014, 1392, GETDATE(), 999);</v>
      </c>
    </row>
    <row r="7917" spans="26:29">
      <c r="Z7917" s="631">
        <v>1307</v>
      </c>
      <c r="AA7917" s="631" t="s">
        <v>6811</v>
      </c>
      <c r="AB7917" s="631" t="s">
        <v>8212</v>
      </c>
      <c r="AC7917" s="316" t="str">
        <f t="shared" si="75"/>
        <v>INSERT INTO UPK.upk_k40.k60_press_buno_link (buno_id, k60_buno_id, created_date, created_tantou_id) VALUES (3015, 2362, GETDATE(), 999);</v>
      </c>
    </row>
    <row r="7918" spans="26:29">
      <c r="Z7918" s="631">
        <v>1308</v>
      </c>
      <c r="AA7918" s="631" t="s">
        <v>6811</v>
      </c>
      <c r="AB7918" s="631" t="s">
        <v>8213</v>
      </c>
      <c r="AC7918" s="316" t="str">
        <f t="shared" si="75"/>
        <v>INSERT INTO UPK.upk_k40.k60_press_buno_link (buno_id, k60_buno_id, created_date, created_tantou_id) VALUES (3016, 2362, GETDATE(), 999);</v>
      </c>
    </row>
    <row r="7919" spans="26:29">
      <c r="Z7919" s="631">
        <v>1309</v>
      </c>
      <c r="AA7919" s="631" t="s">
        <v>6812</v>
      </c>
      <c r="AB7919" s="631" t="s">
        <v>8214</v>
      </c>
      <c r="AC7919" s="316" t="str">
        <f t="shared" si="75"/>
        <v>INSERT INTO UPK.upk_k40.k60_press_buno_link (buno_id, k60_buno_id, created_date, created_tantou_id) VALUES (3017, 2363, GETDATE(), 999);</v>
      </c>
    </row>
    <row r="7920" spans="26:29">
      <c r="Z7920" s="631">
        <v>1310</v>
      </c>
      <c r="AA7920" s="631" t="s">
        <v>6812</v>
      </c>
      <c r="AB7920" s="631" t="s">
        <v>8215</v>
      </c>
      <c r="AC7920" s="316" t="str">
        <f t="shared" si="75"/>
        <v>INSERT INTO UPK.upk_k40.k60_press_buno_link (buno_id, k60_buno_id, created_date, created_tantou_id) VALUES (3018, 2363, GETDATE(), 999);</v>
      </c>
    </row>
    <row r="7921" spans="26:29">
      <c r="Z7921" s="631">
        <v>1311</v>
      </c>
      <c r="AA7921" s="631" t="s">
        <v>6506</v>
      </c>
      <c r="AB7921" s="631" t="s">
        <v>8216</v>
      </c>
      <c r="AC7921" s="316" t="str">
        <f t="shared" si="75"/>
        <v>INSERT INTO UPK.upk_k40.k60_press_buno_link (buno_id, k60_buno_id, created_date, created_tantou_id) VALUES (3019, 2049, GETDATE(), 999);</v>
      </c>
    </row>
    <row r="7922" spans="26:29">
      <c r="Z7922" s="631">
        <v>1312</v>
      </c>
      <c r="AA7922" s="631" t="s">
        <v>6506</v>
      </c>
      <c r="AB7922" s="631" t="s">
        <v>8217</v>
      </c>
      <c r="AC7922" s="316" t="str">
        <f t="shared" si="75"/>
        <v>INSERT INTO UPK.upk_k40.k60_press_buno_link (buno_id, k60_buno_id, created_date, created_tantou_id) VALUES (3020, 2049, GETDATE(), 999);</v>
      </c>
    </row>
    <row r="7923" spans="26:29">
      <c r="Z7923" s="631">
        <v>1313</v>
      </c>
      <c r="AA7923" s="631" t="s">
        <v>6813</v>
      </c>
      <c r="AB7923" s="631" t="s">
        <v>8218</v>
      </c>
      <c r="AC7923" s="316" t="str">
        <f t="shared" si="75"/>
        <v>INSERT INTO UPK.upk_k40.k60_press_buno_link (buno_id, k60_buno_id, created_date, created_tantou_id) VALUES (3021, 2364, GETDATE(), 999);</v>
      </c>
    </row>
    <row r="7924" spans="26:29">
      <c r="Z7924" s="631">
        <v>1314</v>
      </c>
      <c r="AA7924" s="631" t="s">
        <v>6813</v>
      </c>
      <c r="AB7924" s="631" t="s">
        <v>8219</v>
      </c>
      <c r="AC7924" s="316" t="str">
        <f t="shared" si="75"/>
        <v>INSERT INTO UPK.upk_k40.k60_press_buno_link (buno_id, k60_buno_id, created_date, created_tantou_id) VALUES (3022, 2364, GETDATE(), 999);</v>
      </c>
    </row>
    <row r="7925" spans="26:29">
      <c r="Z7925" s="631">
        <v>1315</v>
      </c>
      <c r="AA7925" s="631" t="s">
        <v>5955</v>
      </c>
      <c r="AB7925" s="631" t="s">
        <v>8220</v>
      </c>
      <c r="AC7925" s="316" t="str">
        <f t="shared" si="75"/>
        <v>INSERT INTO UPK.upk_k40.k60_press_buno_link (buno_id, k60_buno_id, created_date, created_tantou_id) VALUES (3023, 1466, GETDATE(), 999);</v>
      </c>
    </row>
    <row r="7926" spans="26:29">
      <c r="Z7926" s="631">
        <v>1316</v>
      </c>
      <c r="AA7926" s="631" t="s">
        <v>5955</v>
      </c>
      <c r="AB7926" s="631" t="s">
        <v>8221</v>
      </c>
      <c r="AC7926" s="316" t="str">
        <f t="shared" si="75"/>
        <v>INSERT INTO UPK.upk_k40.k60_press_buno_link (buno_id, k60_buno_id, created_date, created_tantou_id) VALUES (3024, 1466, GETDATE(), 999);</v>
      </c>
    </row>
    <row r="7927" spans="26:29">
      <c r="Z7927" s="631">
        <v>1317</v>
      </c>
      <c r="AA7927" s="631" t="s">
        <v>5960</v>
      </c>
      <c r="AB7927" s="631" t="s">
        <v>8222</v>
      </c>
      <c r="AC7927" s="316" t="str">
        <f t="shared" si="75"/>
        <v>INSERT INTO UPK.upk_k40.k60_press_buno_link (buno_id, k60_buno_id, created_date, created_tantou_id) VALUES (3025, 1471, GETDATE(), 999);</v>
      </c>
    </row>
    <row r="7928" spans="26:29">
      <c r="Z7928" s="631">
        <v>1318</v>
      </c>
      <c r="AA7928" s="631" t="s">
        <v>5960</v>
      </c>
      <c r="AB7928" s="631" t="s">
        <v>8223</v>
      </c>
      <c r="AC7928" s="316" t="str">
        <f t="shared" si="75"/>
        <v>INSERT INTO UPK.upk_k40.k60_press_buno_link (buno_id, k60_buno_id, created_date, created_tantou_id) VALUES (3026, 1471, GETDATE(), 999);</v>
      </c>
    </row>
    <row r="7929" spans="26:29">
      <c r="Z7929" s="631">
        <v>1319</v>
      </c>
      <c r="AA7929" s="631" t="s">
        <v>6664</v>
      </c>
      <c r="AB7929" s="631" t="s">
        <v>8224</v>
      </c>
      <c r="AC7929" s="316" t="str">
        <f t="shared" si="75"/>
        <v>INSERT INTO UPK.upk_k40.k60_press_buno_link (buno_id, k60_buno_id, created_date, created_tantou_id) VALUES (3027, 2215, GETDATE(), 999);</v>
      </c>
    </row>
    <row r="7930" spans="26:29">
      <c r="Z7930" s="631">
        <v>1320</v>
      </c>
      <c r="AA7930" s="631" t="s">
        <v>6664</v>
      </c>
      <c r="AB7930" s="631" t="s">
        <v>8225</v>
      </c>
      <c r="AC7930" s="316" t="str">
        <f t="shared" si="75"/>
        <v>INSERT INTO UPK.upk_k40.k60_press_buno_link (buno_id, k60_buno_id, created_date, created_tantou_id) VALUES (3028, 2215, GETDATE(), 999);</v>
      </c>
    </row>
    <row r="7931" spans="26:29">
      <c r="Z7931" s="631">
        <v>1321</v>
      </c>
      <c r="AA7931" s="631" t="s">
        <v>6648</v>
      </c>
      <c r="AB7931" s="631" t="s">
        <v>8226</v>
      </c>
      <c r="AC7931" s="316" t="str">
        <f t="shared" si="75"/>
        <v>INSERT INTO UPK.upk_k40.k60_press_buno_link (buno_id, k60_buno_id, created_date, created_tantou_id) VALUES (3029, 2199, GETDATE(), 999);</v>
      </c>
    </row>
    <row r="7932" spans="26:29">
      <c r="Z7932" s="631">
        <v>1322</v>
      </c>
      <c r="AA7932" s="631" t="s">
        <v>6648</v>
      </c>
      <c r="AB7932" s="631" t="s">
        <v>8227</v>
      </c>
      <c r="AC7932" s="316" t="str">
        <f t="shared" si="75"/>
        <v>INSERT INTO UPK.upk_k40.k60_press_buno_link (buno_id, k60_buno_id, created_date, created_tantou_id) VALUES (3030, 2199, GETDATE(), 999);</v>
      </c>
    </row>
    <row r="7933" spans="26:29">
      <c r="Z7933" s="631">
        <v>1323</v>
      </c>
      <c r="AA7933" s="631" t="s">
        <v>6649</v>
      </c>
      <c r="AB7933" s="631" t="s">
        <v>8228</v>
      </c>
      <c r="AC7933" s="316" t="str">
        <f t="shared" si="75"/>
        <v>INSERT INTO UPK.upk_k40.k60_press_buno_link (buno_id, k60_buno_id, created_date, created_tantou_id) VALUES (3031, 2200, GETDATE(), 999);</v>
      </c>
    </row>
    <row r="7934" spans="26:29">
      <c r="Z7934" s="631">
        <v>1324</v>
      </c>
      <c r="AA7934" s="631" t="s">
        <v>6649</v>
      </c>
      <c r="AB7934" s="631" t="s">
        <v>8229</v>
      </c>
      <c r="AC7934" s="316" t="str">
        <f t="shared" si="75"/>
        <v>INSERT INTO UPK.upk_k40.k60_press_buno_link (buno_id, k60_buno_id, created_date, created_tantou_id) VALUES (3032, 2200, GETDATE(), 999);</v>
      </c>
    </row>
    <row r="7935" spans="26:29">
      <c r="Z7935" s="631">
        <v>1325</v>
      </c>
      <c r="AA7935" s="631" t="s">
        <v>6566</v>
      </c>
      <c r="AB7935" s="631" t="s">
        <v>8230</v>
      </c>
      <c r="AC7935" s="316" t="str">
        <f t="shared" si="75"/>
        <v>INSERT INTO UPK.upk_k40.k60_press_buno_link (buno_id, k60_buno_id, created_date, created_tantou_id) VALUES (3033, 2117, GETDATE(), 999);</v>
      </c>
    </row>
    <row r="7936" spans="26:29">
      <c r="Z7936" s="631">
        <v>1326</v>
      </c>
      <c r="AA7936" s="631" t="s">
        <v>6270</v>
      </c>
      <c r="AB7936" s="631" t="s">
        <v>8231</v>
      </c>
      <c r="AC7936" s="316" t="str">
        <f t="shared" si="75"/>
        <v>INSERT INTO UPK.upk_k40.k60_press_buno_link (buno_id, k60_buno_id, created_date, created_tantou_id) VALUES (3034, 1782, GETDATE(), 999);</v>
      </c>
    </row>
    <row r="7937" spans="26:29">
      <c r="Z7937" s="631">
        <v>1327</v>
      </c>
      <c r="AA7937" s="631" t="s">
        <v>6567</v>
      </c>
      <c r="AB7937" s="631" t="s">
        <v>8232</v>
      </c>
      <c r="AC7937" s="316" t="str">
        <f t="shared" si="75"/>
        <v>INSERT INTO UPK.upk_k40.k60_press_buno_link (buno_id, k60_buno_id, created_date, created_tantou_id) VALUES (3035, 2118, GETDATE(), 999);</v>
      </c>
    </row>
    <row r="7938" spans="26:29">
      <c r="Z7938" s="631">
        <v>1328</v>
      </c>
      <c r="AA7938" s="631" t="s">
        <v>6271</v>
      </c>
      <c r="AB7938" s="631" t="s">
        <v>8233</v>
      </c>
      <c r="AC7938" s="316" t="str">
        <f t="shared" si="75"/>
        <v>INSERT INTO UPK.upk_k40.k60_press_buno_link (buno_id, k60_buno_id, created_date, created_tantou_id) VALUES (3036, 1783, GETDATE(), 999);</v>
      </c>
    </row>
    <row r="7939" spans="26:29">
      <c r="Z7939" s="631">
        <v>1329</v>
      </c>
      <c r="AA7939" s="631" t="s">
        <v>6301</v>
      </c>
      <c r="AB7939" s="631" t="s">
        <v>8234</v>
      </c>
      <c r="AC7939" s="316" t="str">
        <f t="shared" si="75"/>
        <v>INSERT INTO UPK.upk_k40.k60_press_buno_link (buno_id, k60_buno_id, created_date, created_tantou_id) VALUES (3037, 1813, GETDATE(), 999);</v>
      </c>
    </row>
    <row r="7940" spans="26:29">
      <c r="Z7940" s="631">
        <v>1330</v>
      </c>
      <c r="AA7940" s="631" t="s">
        <v>6301</v>
      </c>
      <c r="AB7940" s="631" t="s">
        <v>8235</v>
      </c>
      <c r="AC7940" s="316" t="str">
        <f t="shared" si="75"/>
        <v>INSERT INTO UPK.upk_k40.k60_press_buno_link (buno_id, k60_buno_id, created_date, created_tantou_id) VALUES (3038, 1813, GETDATE(), 999);</v>
      </c>
    </row>
    <row r="7941" spans="26:29">
      <c r="Z7941" s="631">
        <v>1331</v>
      </c>
      <c r="AA7941" s="631" t="s">
        <v>6256</v>
      </c>
      <c r="AB7941" s="631" t="s">
        <v>8236</v>
      </c>
      <c r="AC7941" s="316" t="str">
        <f t="shared" si="75"/>
        <v>INSERT INTO UPK.upk_k40.k60_press_buno_link (buno_id, k60_buno_id, created_date, created_tantou_id) VALUES (3039, 1768, GETDATE(), 999);</v>
      </c>
    </row>
    <row r="7942" spans="26:29">
      <c r="Z7942" s="631">
        <v>1332</v>
      </c>
      <c r="AA7942" s="631" t="s">
        <v>6256</v>
      </c>
      <c r="AB7942" s="631" t="s">
        <v>8237</v>
      </c>
      <c r="AC7942" s="316" t="str">
        <f t="shared" si="75"/>
        <v>INSERT INTO UPK.upk_k40.k60_press_buno_link (buno_id, k60_buno_id, created_date, created_tantou_id) VALUES (3040, 1768, GETDATE(), 999);</v>
      </c>
    </row>
    <row r="7943" spans="26:29">
      <c r="Z7943" s="631">
        <v>1333</v>
      </c>
      <c r="AA7943" s="631" t="s">
        <v>6257</v>
      </c>
      <c r="AB7943" s="631" t="s">
        <v>8238</v>
      </c>
      <c r="AC7943" s="316" t="str">
        <f t="shared" si="75"/>
        <v>INSERT INTO UPK.upk_k40.k60_press_buno_link (buno_id, k60_buno_id, created_date, created_tantou_id) VALUES (3041, 1769, GETDATE(), 999);</v>
      </c>
    </row>
    <row r="7944" spans="26:29">
      <c r="Z7944" s="631">
        <v>1334</v>
      </c>
      <c r="AA7944" s="631" t="s">
        <v>6257</v>
      </c>
      <c r="AB7944" s="631" t="s">
        <v>8239</v>
      </c>
      <c r="AC7944" s="316" t="str">
        <f t="shared" si="75"/>
        <v>INSERT INTO UPK.upk_k40.k60_press_buno_link (buno_id, k60_buno_id, created_date, created_tantou_id) VALUES (3042, 1769, GETDATE(), 999);</v>
      </c>
    </row>
    <row r="7945" spans="26:29">
      <c r="Z7945" s="631">
        <v>1335</v>
      </c>
      <c r="AA7945" s="631" t="s">
        <v>6585</v>
      </c>
      <c r="AB7945" s="631" t="s">
        <v>8240</v>
      </c>
      <c r="AC7945" s="316" t="str">
        <f t="shared" si="75"/>
        <v>INSERT INTO UPK.upk_k40.k60_press_buno_link (buno_id, k60_buno_id, created_date, created_tantou_id) VALUES (3043, 2136, GETDATE(), 999);</v>
      </c>
    </row>
    <row r="7946" spans="26:29">
      <c r="Z7946" s="631">
        <v>1336</v>
      </c>
      <c r="AA7946" s="631" t="s">
        <v>6586</v>
      </c>
      <c r="AB7946" s="631" t="s">
        <v>8241</v>
      </c>
      <c r="AC7946" s="316" t="str">
        <f t="shared" si="75"/>
        <v>INSERT INTO UPK.upk_k40.k60_press_buno_link (buno_id, k60_buno_id, created_date, created_tantou_id) VALUES (3044, 2137, GETDATE(), 999);</v>
      </c>
    </row>
    <row r="7947" spans="26:29">
      <c r="Z7947" s="631">
        <v>1337</v>
      </c>
      <c r="AA7947" s="631" t="s">
        <v>6827</v>
      </c>
      <c r="AB7947" s="631" t="s">
        <v>8242</v>
      </c>
      <c r="AC7947" s="316" t="str">
        <f t="shared" si="75"/>
        <v>INSERT INTO UPK.upk_k40.k60_press_buno_link (buno_id, k60_buno_id, created_date, created_tantou_id) VALUES (3045, 2378, GETDATE(), 999);</v>
      </c>
    </row>
    <row r="7948" spans="26:29">
      <c r="Z7948" s="631">
        <v>1338</v>
      </c>
      <c r="AA7948" s="631" t="s">
        <v>6827</v>
      </c>
      <c r="AB7948" s="631" t="s">
        <v>8243</v>
      </c>
      <c r="AC7948" s="316" t="str">
        <f t="shared" si="75"/>
        <v>INSERT INTO UPK.upk_k40.k60_press_buno_link (buno_id, k60_buno_id, created_date, created_tantou_id) VALUES (3046, 2378, GETDATE(), 999);</v>
      </c>
    </row>
    <row r="7949" spans="26:29">
      <c r="Z7949" s="631">
        <v>1339</v>
      </c>
      <c r="AA7949" s="631" t="s">
        <v>6828</v>
      </c>
      <c r="AB7949" s="631" t="s">
        <v>8244</v>
      </c>
      <c r="AC7949" s="316" t="str">
        <f t="shared" si="75"/>
        <v>INSERT INTO UPK.upk_k40.k60_press_buno_link (buno_id, k60_buno_id, created_date, created_tantou_id) VALUES (3047, 2379, GETDATE(), 999);</v>
      </c>
    </row>
    <row r="7950" spans="26:29">
      <c r="Z7950" s="631">
        <v>1340</v>
      </c>
      <c r="AA7950" s="631" t="s">
        <v>6828</v>
      </c>
      <c r="AB7950" s="631" t="s">
        <v>8245</v>
      </c>
      <c r="AC7950" s="316" t="str">
        <f t="shared" si="75"/>
        <v>INSERT INTO UPK.upk_k40.k60_press_buno_link (buno_id, k60_buno_id, created_date, created_tantou_id) VALUES (3048, 2379, GETDATE(), 999);</v>
      </c>
    </row>
    <row r="7951" spans="26:29">
      <c r="Z7951" s="631">
        <v>1341</v>
      </c>
      <c r="AA7951" s="631" t="s">
        <v>6455</v>
      </c>
      <c r="AB7951" s="631" t="s">
        <v>8246</v>
      </c>
      <c r="AC7951" s="316" t="str">
        <f t="shared" si="75"/>
        <v>INSERT INTO UPK.upk_k40.k60_press_buno_link (buno_id, k60_buno_id, created_date, created_tantou_id) VALUES (3049, 1967, GETDATE(), 999);</v>
      </c>
    </row>
    <row r="7952" spans="26:29">
      <c r="Z7952" s="631">
        <v>1342</v>
      </c>
      <c r="AA7952" s="631" t="s">
        <v>5956</v>
      </c>
      <c r="AB7952" s="631" t="s">
        <v>8247</v>
      </c>
      <c r="AC7952" s="316" t="str">
        <f t="shared" si="75"/>
        <v>INSERT INTO UPK.upk_k40.k60_press_buno_link (buno_id, k60_buno_id, created_date, created_tantou_id) VALUES (3050, 1467, GETDATE(), 999);</v>
      </c>
    </row>
    <row r="7953" spans="26:29">
      <c r="Z7953" s="631">
        <v>1343</v>
      </c>
      <c r="AA7953" s="631" t="s">
        <v>6336</v>
      </c>
      <c r="AB7953" s="631" t="s">
        <v>8248</v>
      </c>
      <c r="AC7953" s="316" t="str">
        <f t="shared" si="75"/>
        <v>INSERT INTO UPK.upk_k40.k60_press_buno_link (buno_id, k60_buno_id, created_date, created_tantou_id) VALUES (3051, 1848, GETDATE(), 999);</v>
      </c>
    </row>
    <row r="7954" spans="26:29">
      <c r="Z7954" s="631">
        <v>1344</v>
      </c>
      <c r="AA7954" s="631" t="s">
        <v>6124</v>
      </c>
      <c r="AB7954" s="631" t="s">
        <v>8249</v>
      </c>
      <c r="AC7954" s="316" t="str">
        <f t="shared" si="75"/>
        <v>INSERT INTO UPK.upk_k40.k60_press_buno_link (buno_id, k60_buno_id, created_date, created_tantou_id) VALUES (3052, 1636, GETDATE(), 999);</v>
      </c>
    </row>
    <row r="7955" spans="26:29">
      <c r="Z7955" s="631">
        <v>1345</v>
      </c>
      <c r="AA7955" s="631" t="s">
        <v>6124</v>
      </c>
      <c r="AB7955" s="631" t="s">
        <v>8250</v>
      </c>
      <c r="AC7955" s="316" t="str">
        <f t="shared" ref="AC7955:AC8018" si="76">AC$6609&amp;AB7955&amp;", "&amp;AA7955&amp;", GETDATE(), 999);"</f>
        <v>INSERT INTO UPK.upk_k40.k60_press_buno_link (buno_id, k60_buno_id, created_date, created_tantou_id) VALUES (3053, 1636, GETDATE(), 999);</v>
      </c>
    </row>
    <row r="7956" spans="26:29">
      <c r="Z7956" s="631">
        <v>1346</v>
      </c>
      <c r="AA7956" s="631" t="s">
        <v>6125</v>
      </c>
      <c r="AB7956" s="631" t="s">
        <v>8251</v>
      </c>
      <c r="AC7956" s="316" t="str">
        <f t="shared" si="76"/>
        <v>INSERT INTO UPK.upk_k40.k60_press_buno_link (buno_id, k60_buno_id, created_date, created_tantou_id) VALUES (3054, 1637, GETDATE(), 999);</v>
      </c>
    </row>
    <row r="7957" spans="26:29">
      <c r="Z7957" s="631">
        <v>1347</v>
      </c>
      <c r="AA7957" s="631" t="s">
        <v>6125</v>
      </c>
      <c r="AB7957" s="631" t="s">
        <v>8252</v>
      </c>
      <c r="AC7957" s="316" t="str">
        <f t="shared" si="76"/>
        <v>INSERT INTO UPK.upk_k40.k60_press_buno_link (buno_id, k60_buno_id, created_date, created_tantou_id) VALUES (3055, 1637, GETDATE(), 999);</v>
      </c>
    </row>
    <row r="7958" spans="26:29">
      <c r="Z7958" s="631">
        <v>1348</v>
      </c>
      <c r="AA7958" s="631" t="s">
        <v>6542</v>
      </c>
      <c r="AB7958" s="631" t="s">
        <v>8253</v>
      </c>
      <c r="AC7958" s="316" t="str">
        <f t="shared" si="76"/>
        <v>INSERT INTO UPK.upk_k40.k60_press_buno_link (buno_id, k60_buno_id, created_date, created_tantou_id) VALUES (3056, 2093, GETDATE(), 999);</v>
      </c>
    </row>
    <row r="7959" spans="26:29">
      <c r="Z7959" s="631">
        <v>1349</v>
      </c>
      <c r="AA7959" s="631" t="s">
        <v>6542</v>
      </c>
      <c r="AB7959" s="631" t="s">
        <v>8254</v>
      </c>
      <c r="AC7959" s="316" t="str">
        <f t="shared" si="76"/>
        <v>INSERT INTO UPK.upk_k40.k60_press_buno_link (buno_id, k60_buno_id, created_date, created_tantou_id) VALUES (3057, 2093, GETDATE(), 999);</v>
      </c>
    </row>
    <row r="7960" spans="26:29">
      <c r="Z7960" s="631">
        <v>1350</v>
      </c>
      <c r="AA7960" s="631" t="s">
        <v>6146</v>
      </c>
      <c r="AB7960" s="631" t="s">
        <v>8255</v>
      </c>
      <c r="AC7960" s="316" t="str">
        <f t="shared" si="76"/>
        <v>INSERT INTO UPK.upk_k40.k60_press_buno_link (buno_id, k60_buno_id, created_date, created_tantou_id) VALUES (3058, 1658, GETDATE(), 999);</v>
      </c>
    </row>
    <row r="7961" spans="26:29">
      <c r="Z7961" s="631">
        <v>1351</v>
      </c>
      <c r="AA7961" s="631" t="s">
        <v>6146</v>
      </c>
      <c r="AB7961" s="631" t="s">
        <v>8256</v>
      </c>
      <c r="AC7961" s="316" t="str">
        <f t="shared" si="76"/>
        <v>INSERT INTO UPK.upk_k40.k60_press_buno_link (buno_id, k60_buno_id, created_date, created_tantou_id) VALUES (3059, 1658, GETDATE(), 999);</v>
      </c>
    </row>
    <row r="7962" spans="26:29">
      <c r="Z7962" s="631">
        <v>1352</v>
      </c>
      <c r="AA7962" s="631" t="s">
        <v>5847</v>
      </c>
      <c r="AB7962" s="631" t="s">
        <v>8257</v>
      </c>
      <c r="AC7962" s="316" t="str">
        <f t="shared" si="76"/>
        <v>INSERT INTO UPK.upk_k40.k60_press_buno_link (buno_id, k60_buno_id, created_date, created_tantou_id) VALUES (3060, 1358, GETDATE(), 999);</v>
      </c>
    </row>
    <row r="7963" spans="26:29">
      <c r="Z7963" s="631">
        <v>1353</v>
      </c>
      <c r="AA7963" s="631" t="s">
        <v>6483</v>
      </c>
      <c r="AB7963" s="631" t="s">
        <v>8258</v>
      </c>
      <c r="AC7963" s="316" t="str">
        <f t="shared" si="76"/>
        <v>INSERT INTO UPK.upk_k40.k60_press_buno_link (buno_id, k60_buno_id, created_date, created_tantou_id) VALUES (3061, 1995, GETDATE(), 999);</v>
      </c>
    </row>
    <row r="7964" spans="26:29">
      <c r="Z7964" s="631">
        <v>1354</v>
      </c>
      <c r="AA7964" s="631" t="s">
        <v>6483</v>
      </c>
      <c r="AB7964" s="631" t="s">
        <v>8259</v>
      </c>
      <c r="AC7964" s="316" t="str">
        <f t="shared" si="76"/>
        <v>INSERT INTO UPK.upk_k40.k60_press_buno_link (buno_id, k60_buno_id, created_date, created_tantou_id) VALUES (3062, 1995, GETDATE(), 999);</v>
      </c>
    </row>
    <row r="7965" spans="26:29">
      <c r="Z7965" s="631">
        <v>1355</v>
      </c>
      <c r="AA7965" s="631" t="s">
        <v>5848</v>
      </c>
      <c r="AB7965" s="631" t="s">
        <v>8260</v>
      </c>
      <c r="AC7965" s="316" t="str">
        <f t="shared" si="76"/>
        <v>INSERT INTO UPK.upk_k40.k60_press_buno_link (buno_id, k60_buno_id, created_date, created_tantou_id) VALUES (3063, 1359, GETDATE(), 999);</v>
      </c>
    </row>
    <row r="7966" spans="26:29">
      <c r="Z7966" s="631">
        <v>1356</v>
      </c>
      <c r="AA7966" s="631" t="s">
        <v>6337</v>
      </c>
      <c r="AB7966" s="631" t="s">
        <v>8261</v>
      </c>
      <c r="AC7966" s="316" t="str">
        <f t="shared" si="76"/>
        <v>INSERT INTO UPK.upk_k40.k60_press_buno_link (buno_id, k60_buno_id, created_date, created_tantou_id) VALUES (3064, 1849, GETDATE(), 999);</v>
      </c>
    </row>
    <row r="7967" spans="26:29">
      <c r="Z7967" s="631">
        <v>1357</v>
      </c>
      <c r="AA7967" s="631" t="s">
        <v>6321</v>
      </c>
      <c r="AB7967" s="631" t="s">
        <v>8262</v>
      </c>
      <c r="AC7967" s="316" t="str">
        <f t="shared" si="76"/>
        <v>INSERT INTO UPK.upk_k40.k60_press_buno_link (buno_id, k60_buno_id, created_date, created_tantou_id) VALUES (3065, 1833, GETDATE(), 999);</v>
      </c>
    </row>
    <row r="7968" spans="26:29">
      <c r="Z7968" s="631">
        <v>1358</v>
      </c>
      <c r="AA7968" s="631" t="s">
        <v>6321</v>
      </c>
      <c r="AB7968" s="631" t="s">
        <v>8263</v>
      </c>
      <c r="AC7968" s="316" t="str">
        <f t="shared" si="76"/>
        <v>INSERT INTO UPK.upk_k40.k60_press_buno_link (buno_id, k60_buno_id, created_date, created_tantou_id) VALUES (3066, 1833, GETDATE(), 999);</v>
      </c>
    </row>
    <row r="7969" spans="26:29">
      <c r="Z7969" s="631">
        <v>1359</v>
      </c>
      <c r="AA7969" s="631" t="s">
        <v>6870</v>
      </c>
      <c r="AB7969" s="631" t="s">
        <v>8264</v>
      </c>
      <c r="AC7969" s="316" t="str">
        <f t="shared" si="76"/>
        <v>INSERT INTO UPK.upk_k40.k60_press_buno_link (buno_id, k60_buno_id, created_date, created_tantou_id) VALUES (3067, 2421, GETDATE(), 999);</v>
      </c>
    </row>
    <row r="7970" spans="26:29">
      <c r="Z7970" s="631">
        <v>1360</v>
      </c>
      <c r="AA7970" s="631" t="s">
        <v>6870</v>
      </c>
      <c r="AB7970" s="631" t="s">
        <v>8265</v>
      </c>
      <c r="AC7970" s="316" t="str">
        <f t="shared" si="76"/>
        <v>INSERT INTO UPK.upk_k40.k60_press_buno_link (buno_id, k60_buno_id, created_date, created_tantou_id) VALUES (3068, 2421, GETDATE(), 999);</v>
      </c>
    </row>
    <row r="7971" spans="26:29">
      <c r="Z7971" s="631">
        <v>1361</v>
      </c>
      <c r="AA7971" s="631" t="s">
        <v>6871</v>
      </c>
      <c r="AB7971" s="631" t="s">
        <v>8266</v>
      </c>
      <c r="AC7971" s="316" t="str">
        <f t="shared" si="76"/>
        <v>INSERT INTO UPK.upk_k40.k60_press_buno_link (buno_id, k60_buno_id, created_date, created_tantou_id) VALUES (3069, 2422, GETDATE(), 999);</v>
      </c>
    </row>
    <row r="7972" spans="26:29">
      <c r="Z7972" s="631">
        <v>1362</v>
      </c>
      <c r="AA7972" s="631" t="s">
        <v>6871</v>
      </c>
      <c r="AB7972" s="631" t="s">
        <v>8267</v>
      </c>
      <c r="AC7972" s="316" t="str">
        <f t="shared" si="76"/>
        <v>INSERT INTO UPK.upk_k40.k60_press_buno_link (buno_id, k60_buno_id, created_date, created_tantou_id) VALUES (3070, 2422, GETDATE(), 999);</v>
      </c>
    </row>
    <row r="7973" spans="26:29">
      <c r="Z7973" s="631">
        <v>1363</v>
      </c>
      <c r="AA7973" s="631" t="s">
        <v>5869</v>
      </c>
      <c r="AB7973" s="631" t="s">
        <v>8268</v>
      </c>
      <c r="AC7973" s="316" t="str">
        <f t="shared" si="76"/>
        <v>INSERT INTO UPK.upk_k40.k60_press_buno_link (buno_id, k60_buno_id, created_date, created_tantou_id) VALUES (3071, 1380, GETDATE(), 999);</v>
      </c>
    </row>
    <row r="7974" spans="26:29">
      <c r="Z7974" s="631">
        <v>1364</v>
      </c>
      <c r="AA7974" s="631" t="s">
        <v>5869</v>
      </c>
      <c r="AB7974" s="631" t="s">
        <v>8269</v>
      </c>
      <c r="AC7974" s="316" t="str">
        <f t="shared" si="76"/>
        <v>INSERT INTO UPK.upk_k40.k60_press_buno_link (buno_id, k60_buno_id, created_date, created_tantou_id) VALUES (3072, 1380, GETDATE(), 999);</v>
      </c>
    </row>
    <row r="7975" spans="26:29">
      <c r="Z7975" s="631">
        <v>1365</v>
      </c>
      <c r="AA7975" s="631" t="s">
        <v>6886</v>
      </c>
      <c r="AB7975" s="631" t="s">
        <v>8270</v>
      </c>
      <c r="AC7975" s="316" t="str">
        <f t="shared" si="76"/>
        <v>INSERT INTO UPK.upk_k40.k60_press_buno_link (buno_id, k60_buno_id, created_date, created_tantou_id) VALUES (3073, 2437, GETDATE(), 999);</v>
      </c>
    </row>
    <row r="7976" spans="26:29">
      <c r="Z7976" s="631">
        <v>1366</v>
      </c>
      <c r="AA7976" s="631" t="s">
        <v>6887</v>
      </c>
      <c r="AB7976" s="631" t="s">
        <v>8271</v>
      </c>
      <c r="AC7976" s="316" t="str">
        <f t="shared" si="76"/>
        <v>INSERT INTO UPK.upk_k40.k60_press_buno_link (buno_id, k60_buno_id, created_date, created_tantou_id) VALUES (3074, 2438, GETDATE(), 999);</v>
      </c>
    </row>
    <row r="7977" spans="26:29">
      <c r="Z7977" s="631">
        <v>1367</v>
      </c>
      <c r="AA7977" s="631" t="s">
        <v>6899</v>
      </c>
      <c r="AB7977" s="631" t="s">
        <v>8272</v>
      </c>
      <c r="AC7977" s="316" t="str">
        <f t="shared" si="76"/>
        <v>INSERT INTO UPK.upk_k40.k60_press_buno_link (buno_id, k60_buno_id, created_date, created_tantou_id) VALUES (3075, 2450, GETDATE(), 999);</v>
      </c>
    </row>
    <row r="7978" spans="26:29">
      <c r="Z7978" s="631">
        <v>1368</v>
      </c>
      <c r="AA7978" s="631" t="s">
        <v>5822</v>
      </c>
      <c r="AB7978" s="631" t="s">
        <v>8273</v>
      </c>
      <c r="AC7978" s="316" t="str">
        <f t="shared" si="76"/>
        <v>INSERT INTO UPK.upk_k40.k60_press_buno_link (buno_id, k60_buno_id, created_date, created_tantou_id) VALUES (3076, 1333, GETDATE(), 999);</v>
      </c>
    </row>
    <row r="7979" spans="26:29">
      <c r="Z7979" s="631">
        <v>1369</v>
      </c>
      <c r="AA7979" s="631" t="s">
        <v>6727</v>
      </c>
      <c r="AB7979" s="631" t="s">
        <v>8274</v>
      </c>
      <c r="AC7979" s="316" t="str">
        <f t="shared" si="76"/>
        <v>INSERT INTO UPK.upk_k40.k60_press_buno_link (buno_id, k60_buno_id, created_date, created_tantou_id) VALUES (3077, 2278, GETDATE(), 999);</v>
      </c>
    </row>
    <row r="7980" spans="26:29">
      <c r="Z7980" s="631">
        <v>1370</v>
      </c>
      <c r="AA7980" s="631" t="s">
        <v>6407</v>
      </c>
      <c r="AB7980" s="631" t="s">
        <v>8275</v>
      </c>
      <c r="AC7980" s="316" t="str">
        <f t="shared" si="76"/>
        <v>INSERT INTO UPK.upk_k40.k60_press_buno_link (buno_id, k60_buno_id, created_date, created_tantou_id) VALUES (3078, 1919, GETDATE(), 999);</v>
      </c>
    </row>
    <row r="7981" spans="26:29">
      <c r="Z7981" s="631">
        <v>1371</v>
      </c>
      <c r="AA7981" s="631" t="s">
        <v>6920</v>
      </c>
      <c r="AB7981" s="631" t="s">
        <v>8276</v>
      </c>
      <c r="AC7981" s="316" t="str">
        <f t="shared" si="76"/>
        <v>INSERT INTO UPK.upk_k40.k60_press_buno_link (buno_id, k60_buno_id, created_date, created_tantou_id) VALUES (3079, 2471, GETDATE(), 999);</v>
      </c>
    </row>
    <row r="7982" spans="26:29">
      <c r="Z7982" s="631">
        <v>1372</v>
      </c>
      <c r="AA7982" s="631" t="s">
        <v>6920</v>
      </c>
      <c r="AB7982" s="631" t="s">
        <v>8277</v>
      </c>
      <c r="AC7982" s="316" t="str">
        <f t="shared" si="76"/>
        <v>INSERT INTO UPK.upk_k40.k60_press_buno_link (buno_id, k60_buno_id, created_date, created_tantou_id) VALUES (3080, 2471, GETDATE(), 999);</v>
      </c>
    </row>
    <row r="7983" spans="26:29">
      <c r="Z7983" s="631">
        <v>1373</v>
      </c>
      <c r="AA7983" s="631" t="s">
        <v>6222</v>
      </c>
      <c r="AB7983" s="631" t="s">
        <v>8278</v>
      </c>
      <c r="AC7983" s="316" t="str">
        <f t="shared" si="76"/>
        <v>INSERT INTO UPK.upk_k40.k60_press_buno_link (buno_id, k60_buno_id, created_date, created_tantou_id) VALUES (3081, 1734, GETDATE(), 999);</v>
      </c>
    </row>
    <row r="7984" spans="26:29">
      <c r="Z7984" s="631">
        <v>1374</v>
      </c>
      <c r="AA7984" s="631" t="s">
        <v>6222</v>
      </c>
      <c r="AB7984" s="631" t="s">
        <v>8279</v>
      </c>
      <c r="AC7984" s="316" t="str">
        <f t="shared" si="76"/>
        <v>INSERT INTO UPK.upk_k40.k60_press_buno_link (buno_id, k60_buno_id, created_date, created_tantou_id) VALUES (3082, 1734, GETDATE(), 999);</v>
      </c>
    </row>
    <row r="7985" spans="26:29">
      <c r="Z7985" s="631">
        <v>1375</v>
      </c>
      <c r="AA7985" s="631" t="s">
        <v>6223</v>
      </c>
      <c r="AB7985" s="631" t="s">
        <v>8280</v>
      </c>
      <c r="AC7985" s="316" t="str">
        <f t="shared" si="76"/>
        <v>INSERT INTO UPK.upk_k40.k60_press_buno_link (buno_id, k60_buno_id, created_date, created_tantou_id) VALUES (3083, 1735, GETDATE(), 999);</v>
      </c>
    </row>
    <row r="7986" spans="26:29">
      <c r="Z7986" s="631">
        <v>1376</v>
      </c>
      <c r="AA7986" s="631" t="s">
        <v>6223</v>
      </c>
      <c r="AB7986" s="631" t="s">
        <v>8281</v>
      </c>
      <c r="AC7986" s="316" t="str">
        <f t="shared" si="76"/>
        <v>INSERT INTO UPK.upk_k40.k60_press_buno_link (buno_id, k60_buno_id, created_date, created_tantou_id) VALUES (3084, 1735, GETDATE(), 999);</v>
      </c>
    </row>
    <row r="7987" spans="26:29">
      <c r="Z7987" s="631">
        <v>1377</v>
      </c>
      <c r="AA7987" s="631" t="s">
        <v>6928</v>
      </c>
      <c r="AB7987" s="631" t="s">
        <v>8282</v>
      </c>
      <c r="AC7987" s="316" t="str">
        <f t="shared" si="76"/>
        <v>INSERT INTO UPK.upk_k40.k60_press_buno_link (buno_id, k60_buno_id, created_date, created_tantou_id) VALUES (3085, 2479, GETDATE(), 999);</v>
      </c>
    </row>
    <row r="7988" spans="26:29">
      <c r="Z7988" s="631">
        <v>1378</v>
      </c>
      <c r="AA7988" s="631" t="s">
        <v>6928</v>
      </c>
      <c r="AB7988" s="631" t="s">
        <v>8283</v>
      </c>
      <c r="AC7988" s="316" t="str">
        <f t="shared" si="76"/>
        <v>INSERT INTO UPK.upk_k40.k60_press_buno_link (buno_id, k60_buno_id, created_date, created_tantou_id) VALUES (3086, 2479, GETDATE(), 999);</v>
      </c>
    </row>
    <row r="7989" spans="26:29">
      <c r="Z7989" s="631">
        <v>1379</v>
      </c>
      <c r="AA7989" s="631" t="s">
        <v>6409</v>
      </c>
      <c r="AB7989" s="631" t="s">
        <v>8284</v>
      </c>
      <c r="AC7989" s="316" t="str">
        <f t="shared" si="76"/>
        <v>INSERT INTO UPK.upk_k40.k60_press_buno_link (buno_id, k60_buno_id, created_date, created_tantou_id) VALUES (3087, 1921, GETDATE(), 999);</v>
      </c>
    </row>
    <row r="7990" spans="26:29">
      <c r="Z7990" s="631">
        <v>1380</v>
      </c>
      <c r="AA7990" s="631" t="s">
        <v>6409</v>
      </c>
      <c r="AB7990" s="631" t="s">
        <v>8285</v>
      </c>
      <c r="AC7990" s="316" t="str">
        <f t="shared" si="76"/>
        <v>INSERT INTO UPK.upk_k40.k60_press_buno_link (buno_id, k60_buno_id, created_date, created_tantou_id) VALUES (3088, 1921, GETDATE(), 999);</v>
      </c>
    </row>
    <row r="7991" spans="26:29">
      <c r="Z7991" s="631">
        <v>1381</v>
      </c>
      <c r="AA7991" s="631" t="s">
        <v>6900</v>
      </c>
      <c r="AB7991" s="631" t="s">
        <v>8286</v>
      </c>
      <c r="AC7991" s="316" t="str">
        <f t="shared" si="76"/>
        <v>INSERT INTO UPK.upk_k40.k60_press_buno_link (buno_id, k60_buno_id, created_date, created_tantou_id) VALUES (3089, 2451, GETDATE(), 999);</v>
      </c>
    </row>
    <row r="7992" spans="26:29">
      <c r="Z7992" s="631">
        <v>1382</v>
      </c>
      <c r="AA7992" s="631" t="s">
        <v>5823</v>
      </c>
      <c r="AB7992" s="631" t="s">
        <v>8287</v>
      </c>
      <c r="AC7992" s="316" t="str">
        <f t="shared" si="76"/>
        <v>INSERT INTO UPK.upk_k40.k60_press_buno_link (buno_id, k60_buno_id, created_date, created_tantou_id) VALUES (3090, 1334, GETDATE(), 999);</v>
      </c>
    </row>
    <row r="7993" spans="26:29">
      <c r="Z7993" s="631">
        <v>1383</v>
      </c>
      <c r="AA7993" s="631" t="s">
        <v>6728</v>
      </c>
      <c r="AB7993" s="631" t="s">
        <v>8288</v>
      </c>
      <c r="AC7993" s="316" t="str">
        <f t="shared" si="76"/>
        <v>INSERT INTO UPK.upk_k40.k60_press_buno_link (buno_id, k60_buno_id, created_date, created_tantou_id) VALUES (3091, 2279, GETDATE(), 999);</v>
      </c>
    </row>
    <row r="7994" spans="26:29">
      <c r="Z7994" s="631">
        <v>1384</v>
      </c>
      <c r="AA7994" s="631" t="s">
        <v>6408</v>
      </c>
      <c r="AB7994" s="631" t="s">
        <v>8289</v>
      </c>
      <c r="AC7994" s="316" t="str">
        <f t="shared" si="76"/>
        <v>INSERT INTO UPK.upk_k40.k60_press_buno_link (buno_id, k60_buno_id, created_date, created_tantou_id) VALUES (3092, 1920, GETDATE(), 999);</v>
      </c>
    </row>
    <row r="7995" spans="26:29">
      <c r="Z7995" s="631">
        <v>1385</v>
      </c>
      <c r="AA7995" s="631" t="s">
        <v>6805</v>
      </c>
      <c r="AB7995" s="631" t="s">
        <v>8290</v>
      </c>
      <c r="AC7995" s="316" t="str">
        <f t="shared" si="76"/>
        <v>INSERT INTO UPK.upk_k40.k60_press_buno_link (buno_id, k60_buno_id, created_date, created_tantou_id) VALUES (3093, 2356, GETDATE(), 999);</v>
      </c>
    </row>
    <row r="7996" spans="26:29">
      <c r="Z7996" s="631">
        <v>1386</v>
      </c>
      <c r="AA7996" s="631" t="s">
        <v>6683</v>
      </c>
      <c r="AB7996" s="631" t="s">
        <v>8291</v>
      </c>
      <c r="AC7996" s="316" t="str">
        <f t="shared" si="76"/>
        <v>INSERT INTO UPK.upk_k40.k60_press_buno_link (buno_id, k60_buno_id, created_date, created_tantou_id) VALUES (3094, 2234, GETDATE(), 999);</v>
      </c>
    </row>
    <row r="7997" spans="26:29">
      <c r="Z7997" s="631">
        <v>1387</v>
      </c>
      <c r="AA7997" s="631" t="s">
        <v>6858</v>
      </c>
      <c r="AB7997" s="631" t="s">
        <v>8292</v>
      </c>
      <c r="AC7997" s="316" t="str">
        <f t="shared" si="76"/>
        <v>INSERT INTO UPK.upk_k40.k60_press_buno_link (buno_id, k60_buno_id, created_date, created_tantou_id) VALUES (3095, 2409, GETDATE(), 999);</v>
      </c>
    </row>
    <row r="7998" spans="26:29">
      <c r="Z7998" s="631">
        <v>1388</v>
      </c>
      <c r="AA7998" s="631" t="s">
        <v>6386</v>
      </c>
      <c r="AB7998" s="631" t="s">
        <v>8293</v>
      </c>
      <c r="AC7998" s="316" t="str">
        <f t="shared" si="76"/>
        <v>INSERT INTO UPK.upk_k40.k60_press_buno_link (buno_id, k60_buno_id, created_date, created_tantou_id) VALUES (3096, 1898, GETDATE(), 999);</v>
      </c>
    </row>
    <row r="7999" spans="26:29">
      <c r="Z7999" s="631">
        <v>1389</v>
      </c>
      <c r="AA7999" s="631" t="s">
        <v>6386</v>
      </c>
      <c r="AB7999" s="631" t="s">
        <v>8294</v>
      </c>
      <c r="AC7999" s="316" t="str">
        <f t="shared" si="76"/>
        <v>INSERT INTO UPK.upk_k40.k60_press_buno_link (buno_id, k60_buno_id, created_date, created_tantou_id) VALUES (3097, 1898, GETDATE(), 999);</v>
      </c>
    </row>
    <row r="8000" spans="26:29">
      <c r="Z8000" s="631">
        <v>1390</v>
      </c>
      <c r="AA8000" s="631" t="s">
        <v>6387</v>
      </c>
      <c r="AB8000" s="631" t="s">
        <v>8295</v>
      </c>
      <c r="AC8000" s="316" t="str">
        <f t="shared" si="76"/>
        <v>INSERT INTO UPK.upk_k40.k60_press_buno_link (buno_id, k60_buno_id, created_date, created_tantou_id) VALUES (3098, 1899, GETDATE(), 999);</v>
      </c>
    </row>
    <row r="8001" spans="26:29">
      <c r="Z8001" s="631">
        <v>1391</v>
      </c>
      <c r="AA8001" s="631" t="s">
        <v>6387</v>
      </c>
      <c r="AB8001" s="631" t="s">
        <v>8296</v>
      </c>
      <c r="AC8001" s="316" t="str">
        <f t="shared" si="76"/>
        <v>INSERT INTO UPK.upk_k40.k60_press_buno_link (buno_id, k60_buno_id, created_date, created_tantou_id) VALUES (3099, 1899, GETDATE(), 999);</v>
      </c>
    </row>
    <row r="8002" spans="26:29">
      <c r="Z8002" s="631">
        <v>1392</v>
      </c>
      <c r="AA8002" s="631" t="s">
        <v>6879</v>
      </c>
      <c r="AB8002" s="631" t="s">
        <v>8297</v>
      </c>
      <c r="AC8002" s="316" t="str">
        <f t="shared" si="76"/>
        <v>INSERT INTO UPK.upk_k40.k60_press_buno_link (buno_id, k60_buno_id, created_date, created_tantou_id) VALUES (3100, 2430, GETDATE(), 999);</v>
      </c>
    </row>
    <row r="8003" spans="26:29">
      <c r="Z8003" s="631">
        <v>1393</v>
      </c>
      <c r="AA8003" s="631" t="s">
        <v>6879</v>
      </c>
      <c r="AB8003" s="631" t="s">
        <v>8298</v>
      </c>
      <c r="AC8003" s="316" t="str">
        <f t="shared" si="76"/>
        <v>INSERT INTO UPK.upk_k40.k60_press_buno_link (buno_id, k60_buno_id, created_date, created_tantou_id) VALUES (3101, 2430, GETDATE(), 999);</v>
      </c>
    </row>
    <row r="8004" spans="26:29">
      <c r="Z8004" s="631">
        <v>1394</v>
      </c>
      <c r="AA8004" s="631" t="s">
        <v>6091</v>
      </c>
      <c r="AB8004" s="631" t="s">
        <v>8299</v>
      </c>
      <c r="AC8004" s="316" t="str">
        <f t="shared" si="76"/>
        <v>INSERT INTO UPK.upk_k40.k60_press_buno_link (buno_id, k60_buno_id, created_date, created_tantou_id) VALUES (3102, 1603, GETDATE(), 999);</v>
      </c>
    </row>
    <row r="8005" spans="26:29">
      <c r="Z8005" s="631">
        <v>1395</v>
      </c>
      <c r="AA8005" s="631" t="s">
        <v>6091</v>
      </c>
      <c r="AB8005" s="631" t="s">
        <v>8300</v>
      </c>
      <c r="AC8005" s="316" t="str">
        <f t="shared" si="76"/>
        <v>INSERT INTO UPK.upk_k40.k60_press_buno_link (buno_id, k60_buno_id, created_date, created_tantou_id) VALUES (3103, 1603, GETDATE(), 999);</v>
      </c>
    </row>
    <row r="8006" spans="26:29">
      <c r="Z8006" s="631">
        <v>1396</v>
      </c>
      <c r="AA8006" s="631" t="s">
        <v>6397</v>
      </c>
      <c r="AB8006" s="631" t="s">
        <v>8301</v>
      </c>
      <c r="AC8006" s="316" t="str">
        <f t="shared" si="76"/>
        <v>INSERT INTO UPK.upk_k40.k60_press_buno_link (buno_id, k60_buno_id, created_date, created_tantou_id) VALUES (3104, 1909, GETDATE(), 999);</v>
      </c>
    </row>
    <row r="8007" spans="26:29">
      <c r="Z8007" s="631">
        <v>1397</v>
      </c>
      <c r="AA8007" s="631" t="s">
        <v>6397</v>
      </c>
      <c r="AB8007" s="631" t="s">
        <v>8302</v>
      </c>
      <c r="AC8007" s="316" t="str">
        <f t="shared" si="76"/>
        <v>INSERT INTO UPK.upk_k40.k60_press_buno_link (buno_id, k60_buno_id, created_date, created_tantou_id) VALUES (3105, 1909, GETDATE(), 999);</v>
      </c>
    </row>
    <row r="8008" spans="26:29">
      <c r="Z8008" s="631">
        <v>1398</v>
      </c>
      <c r="AA8008" s="631" t="s">
        <v>6398</v>
      </c>
      <c r="AB8008" s="631" t="s">
        <v>8303</v>
      </c>
      <c r="AC8008" s="316" t="str">
        <f t="shared" si="76"/>
        <v>INSERT INTO UPK.upk_k40.k60_press_buno_link (buno_id, k60_buno_id, created_date, created_tantou_id) VALUES (3106, 1910, GETDATE(), 999);</v>
      </c>
    </row>
    <row r="8009" spans="26:29">
      <c r="Z8009" s="631">
        <v>1399</v>
      </c>
      <c r="AA8009" s="631" t="s">
        <v>6398</v>
      </c>
      <c r="AB8009" s="631" t="s">
        <v>8304</v>
      </c>
      <c r="AC8009" s="316" t="str">
        <f t="shared" si="76"/>
        <v>INSERT INTO UPK.upk_k40.k60_press_buno_link (buno_id, k60_buno_id, created_date, created_tantou_id) VALUES (3107, 1910, GETDATE(), 999);</v>
      </c>
    </row>
    <row r="8010" spans="26:29">
      <c r="Z8010" s="631">
        <v>1400</v>
      </c>
      <c r="AA8010" s="631" t="s">
        <v>6806</v>
      </c>
      <c r="AB8010" s="631" t="s">
        <v>8305</v>
      </c>
      <c r="AC8010" s="316" t="str">
        <f t="shared" si="76"/>
        <v>INSERT INTO UPK.upk_k40.k60_press_buno_link (buno_id, k60_buno_id, created_date, created_tantou_id) VALUES (3108, 2357, GETDATE(), 999);</v>
      </c>
    </row>
    <row r="8011" spans="26:29">
      <c r="Z8011" s="631">
        <v>1401</v>
      </c>
      <c r="AA8011" s="631" t="s">
        <v>6684</v>
      </c>
      <c r="AB8011" s="631" t="s">
        <v>8306</v>
      </c>
      <c r="AC8011" s="316" t="str">
        <f t="shared" si="76"/>
        <v>INSERT INTO UPK.upk_k40.k60_press_buno_link (buno_id, k60_buno_id, created_date, created_tantou_id) VALUES (3109, 2235, GETDATE(), 999);</v>
      </c>
    </row>
    <row r="8012" spans="26:29">
      <c r="Z8012" s="631">
        <v>1402</v>
      </c>
      <c r="AA8012" s="631" t="s">
        <v>6859</v>
      </c>
      <c r="AB8012" s="631" t="s">
        <v>8307</v>
      </c>
      <c r="AC8012" s="316" t="str">
        <f t="shared" si="76"/>
        <v>INSERT INTO UPK.upk_k40.k60_press_buno_link (buno_id, k60_buno_id, created_date, created_tantou_id) VALUES (3110, 2410, GETDATE(), 999);</v>
      </c>
    </row>
    <row r="8013" spans="26:29">
      <c r="Z8013" s="631">
        <v>1403</v>
      </c>
      <c r="AA8013" s="631" t="s">
        <v>6750</v>
      </c>
      <c r="AB8013" s="631" t="s">
        <v>8308</v>
      </c>
      <c r="AC8013" s="316" t="str">
        <f t="shared" si="76"/>
        <v>INSERT INTO UPK.upk_k40.k60_press_buno_link (buno_id, k60_buno_id, created_date, created_tantou_id) VALUES (3111, 2301, GETDATE(), 999);</v>
      </c>
    </row>
    <row r="8014" spans="26:29">
      <c r="Z8014" s="631">
        <v>1404</v>
      </c>
      <c r="AA8014" s="631" t="s">
        <v>6751</v>
      </c>
      <c r="AB8014" s="631" t="s">
        <v>8309</v>
      </c>
      <c r="AC8014" s="316" t="str">
        <f t="shared" si="76"/>
        <v>INSERT INTO UPK.upk_k40.k60_press_buno_link (buno_id, k60_buno_id, created_date, created_tantou_id) VALUES (3112, 2302, GETDATE(), 999);</v>
      </c>
    </row>
    <row r="8015" spans="26:29">
      <c r="Z8015" s="631">
        <v>1405</v>
      </c>
      <c r="AA8015" s="631" t="s">
        <v>208</v>
      </c>
      <c r="AB8015" s="631" t="s">
        <v>8310</v>
      </c>
      <c r="AC8015" s="316" t="str">
        <f t="shared" si="76"/>
        <v>INSERT INTO UPK.upk_k40.k60_press_buno_link (buno_id, k60_buno_id, created_date, created_tantou_id) VALUES (3113, 2012, GETDATE(), 999);</v>
      </c>
    </row>
    <row r="8016" spans="26:29">
      <c r="Z8016" s="631">
        <v>1406</v>
      </c>
      <c r="AA8016" s="631" t="s">
        <v>6322</v>
      </c>
      <c r="AB8016" s="631" t="s">
        <v>8311</v>
      </c>
      <c r="AC8016" s="316" t="str">
        <f t="shared" si="76"/>
        <v>INSERT INTO UPK.upk_k40.k60_press_buno_link (buno_id, k60_buno_id, created_date, created_tantou_id) VALUES (3114, 1834, GETDATE(), 999);</v>
      </c>
    </row>
    <row r="8017" spans="26:29">
      <c r="Z8017" s="631">
        <v>1407</v>
      </c>
      <c r="AA8017" s="631" t="s">
        <v>6322</v>
      </c>
      <c r="AB8017" s="631" t="s">
        <v>8312</v>
      </c>
      <c r="AC8017" s="316" t="str">
        <f t="shared" si="76"/>
        <v>INSERT INTO UPK.upk_k40.k60_press_buno_link (buno_id, k60_buno_id, created_date, created_tantou_id) VALUES (3115, 1834, GETDATE(), 999);</v>
      </c>
    </row>
    <row r="8018" spans="26:29">
      <c r="Z8018" s="631">
        <v>1408</v>
      </c>
      <c r="AA8018" s="631" t="s">
        <v>236</v>
      </c>
      <c r="AB8018" s="631" t="s">
        <v>8313</v>
      </c>
      <c r="AC8018" s="316" t="str">
        <f t="shared" si="76"/>
        <v>INSERT INTO UPK.upk_k40.k60_press_buno_link (buno_id, k60_buno_id, created_date, created_tantou_id) VALUES (3116, 2013, GETDATE(), 999);</v>
      </c>
    </row>
    <row r="8019" spans="26:29">
      <c r="Z8019" s="631">
        <v>1409</v>
      </c>
      <c r="AA8019" s="631" t="s">
        <v>5894</v>
      </c>
      <c r="AB8019" s="631" t="s">
        <v>8314</v>
      </c>
      <c r="AC8019" s="316" t="str">
        <f t="shared" ref="AC8019:AC8082" si="77">AC$6609&amp;AB8019&amp;", "&amp;AA8019&amp;", GETDATE(), 999);"</f>
        <v>INSERT INTO UPK.upk_k40.k60_press_buno_link (buno_id, k60_buno_id, created_date, created_tantou_id) VALUES (3117, 1405, GETDATE(), 999);</v>
      </c>
    </row>
    <row r="8020" spans="26:29">
      <c r="Z8020" s="631">
        <v>1410</v>
      </c>
      <c r="AA8020" s="631" t="s">
        <v>5895</v>
      </c>
      <c r="AB8020" s="631" t="s">
        <v>8315</v>
      </c>
      <c r="AC8020" s="316" t="str">
        <f t="shared" si="77"/>
        <v>INSERT INTO UPK.upk_k40.k60_press_buno_link (buno_id, k60_buno_id, created_date, created_tantou_id) VALUES (3118, 1406, GETDATE(), 999);</v>
      </c>
    </row>
    <row r="8021" spans="26:29">
      <c r="Z8021" s="631">
        <v>1411</v>
      </c>
      <c r="AA8021" s="631" t="s">
        <v>6918</v>
      </c>
      <c r="AB8021" s="631" t="s">
        <v>8316</v>
      </c>
      <c r="AC8021" s="316" t="str">
        <f t="shared" si="77"/>
        <v>INSERT INTO UPK.upk_k40.k60_press_buno_link (buno_id, k60_buno_id, created_date, created_tantou_id) VALUES (3119, 2469, GETDATE(), 999);</v>
      </c>
    </row>
    <row r="8022" spans="26:29">
      <c r="Z8022" s="631">
        <v>1412</v>
      </c>
      <c r="AA8022" s="631" t="s">
        <v>6807</v>
      </c>
      <c r="AB8022" s="631" t="s">
        <v>8317</v>
      </c>
      <c r="AC8022" s="316" t="str">
        <f t="shared" si="77"/>
        <v>INSERT INTO UPK.upk_k40.k60_press_buno_link (buno_id, k60_buno_id, created_date, created_tantou_id) VALUES (3120, 2358, GETDATE(), 999);</v>
      </c>
    </row>
    <row r="8023" spans="26:29">
      <c r="Z8023" s="631">
        <v>1413</v>
      </c>
      <c r="AA8023" s="631" t="s">
        <v>6388</v>
      </c>
      <c r="AB8023" s="631" t="s">
        <v>8318</v>
      </c>
      <c r="AC8023" s="316" t="str">
        <f t="shared" si="77"/>
        <v>INSERT INTO UPK.upk_k40.k60_press_buno_link (buno_id, k60_buno_id, created_date, created_tantou_id) VALUES (3121, 1900, GETDATE(), 999);</v>
      </c>
    </row>
    <row r="8024" spans="26:29">
      <c r="Z8024" s="631">
        <v>1414</v>
      </c>
      <c r="AA8024" s="631" t="s">
        <v>6681</v>
      </c>
      <c r="AB8024" s="631" t="s">
        <v>8319</v>
      </c>
      <c r="AC8024" s="316" t="str">
        <f t="shared" si="77"/>
        <v>INSERT INTO UPK.upk_k40.k60_press_buno_link (buno_id, k60_buno_id, created_date, created_tantou_id) VALUES (3122, 2232, GETDATE(), 999);</v>
      </c>
    </row>
    <row r="8025" spans="26:29">
      <c r="Z8025" s="631">
        <v>1415</v>
      </c>
      <c r="AA8025" s="631" t="s">
        <v>6390</v>
      </c>
      <c r="AB8025" s="631" t="s">
        <v>8320</v>
      </c>
      <c r="AC8025" s="316" t="str">
        <f t="shared" si="77"/>
        <v>INSERT INTO UPK.upk_k40.k60_press_buno_link (buno_id, k60_buno_id, created_date, created_tantou_id) VALUES (3123, 1902, GETDATE(), 999);</v>
      </c>
    </row>
    <row r="8026" spans="26:29">
      <c r="Z8026" s="631">
        <v>1416</v>
      </c>
      <c r="AA8026" s="631" t="s">
        <v>6390</v>
      </c>
      <c r="AB8026" s="631" t="s">
        <v>8321</v>
      </c>
      <c r="AC8026" s="316" t="str">
        <f t="shared" si="77"/>
        <v>INSERT INTO UPK.upk_k40.k60_press_buno_link (buno_id, k60_buno_id, created_date, created_tantou_id) VALUES (3124, 1902, GETDATE(), 999);</v>
      </c>
    </row>
    <row r="8027" spans="26:29">
      <c r="Z8027" s="631">
        <v>1417</v>
      </c>
      <c r="AA8027" s="631" t="s">
        <v>6919</v>
      </c>
      <c r="AB8027" s="631" t="s">
        <v>8322</v>
      </c>
      <c r="AC8027" s="316" t="str">
        <f t="shared" si="77"/>
        <v>INSERT INTO UPK.upk_k40.k60_press_buno_link (buno_id, k60_buno_id, created_date, created_tantou_id) VALUES (3125, 2470, GETDATE(), 999);</v>
      </c>
    </row>
    <row r="8028" spans="26:29">
      <c r="Z8028" s="631">
        <v>1418</v>
      </c>
      <c r="AA8028" s="631" t="s">
        <v>6808</v>
      </c>
      <c r="AB8028" s="631" t="s">
        <v>8323</v>
      </c>
      <c r="AC8028" s="316" t="str">
        <f t="shared" si="77"/>
        <v>INSERT INTO UPK.upk_k40.k60_press_buno_link (buno_id, k60_buno_id, created_date, created_tantou_id) VALUES (3126, 2359, GETDATE(), 999);</v>
      </c>
    </row>
    <row r="8029" spans="26:29">
      <c r="Z8029" s="631">
        <v>1419</v>
      </c>
      <c r="AA8029" s="631" t="s">
        <v>6389</v>
      </c>
      <c r="AB8029" s="631" t="s">
        <v>8324</v>
      </c>
      <c r="AC8029" s="316" t="str">
        <f t="shared" si="77"/>
        <v>INSERT INTO UPK.upk_k40.k60_press_buno_link (buno_id, k60_buno_id, created_date, created_tantou_id) VALUES (3127, 1901, GETDATE(), 999);</v>
      </c>
    </row>
    <row r="8030" spans="26:29">
      <c r="Z8030" s="631">
        <v>1420</v>
      </c>
      <c r="AA8030" s="631" t="s">
        <v>6682</v>
      </c>
      <c r="AB8030" s="631" t="s">
        <v>8325</v>
      </c>
      <c r="AC8030" s="316" t="str">
        <f t="shared" si="77"/>
        <v>INSERT INTO UPK.upk_k40.k60_press_buno_link (buno_id, k60_buno_id, created_date, created_tantou_id) VALUES (3128, 2233, GETDATE(), 999);</v>
      </c>
    </row>
    <row r="8031" spans="26:29">
      <c r="Z8031" s="631">
        <v>1421</v>
      </c>
      <c r="AA8031" s="631" t="s">
        <v>6929</v>
      </c>
      <c r="AB8031" s="631" t="s">
        <v>8326</v>
      </c>
      <c r="AC8031" s="316" t="str">
        <f t="shared" si="77"/>
        <v>INSERT INTO UPK.upk_k40.k60_press_buno_link (buno_id, k60_buno_id, created_date, created_tantou_id) VALUES (3129, 2480, GETDATE(), 999);</v>
      </c>
    </row>
    <row r="8032" spans="26:29">
      <c r="Z8032" s="631">
        <v>1422</v>
      </c>
      <c r="AA8032" s="631" t="s">
        <v>6929</v>
      </c>
      <c r="AB8032" s="631" t="s">
        <v>8327</v>
      </c>
      <c r="AC8032" s="316" t="str">
        <f t="shared" si="77"/>
        <v>INSERT INTO UPK.upk_k40.k60_press_buno_link (buno_id, k60_buno_id, created_date, created_tantou_id) VALUES (3130, 2480, GETDATE(), 999);</v>
      </c>
    </row>
    <row r="8033" spans="26:29">
      <c r="Z8033" s="631">
        <v>1423</v>
      </c>
      <c r="AA8033" s="631" t="s">
        <v>6898</v>
      </c>
      <c r="AB8033" s="631" t="s">
        <v>8328</v>
      </c>
      <c r="AC8033" s="316" t="str">
        <f t="shared" si="77"/>
        <v>INSERT INTO UPK.upk_k40.k60_press_buno_link (buno_id, k60_buno_id, created_date, created_tantou_id) VALUES (3131, 2449, GETDATE(), 999);</v>
      </c>
    </row>
    <row r="8034" spans="26:29">
      <c r="Z8034" s="631">
        <v>1424</v>
      </c>
      <c r="AA8034" s="631" t="s">
        <v>6898</v>
      </c>
      <c r="AB8034" s="631" t="s">
        <v>8329</v>
      </c>
      <c r="AC8034" s="316" t="str">
        <f t="shared" si="77"/>
        <v>INSERT INTO UPK.upk_k40.k60_press_buno_link (buno_id, k60_buno_id, created_date, created_tantou_id) VALUES (3132, 2449, GETDATE(), 999);</v>
      </c>
    </row>
    <row r="8035" spans="26:29">
      <c r="Z8035" s="631">
        <v>1425</v>
      </c>
      <c r="AA8035" s="631" t="s">
        <v>6748</v>
      </c>
      <c r="AB8035" s="631" t="s">
        <v>8330</v>
      </c>
      <c r="AC8035" s="316" t="str">
        <f t="shared" si="77"/>
        <v>INSERT INTO UPK.upk_k40.k60_press_buno_link (buno_id, k60_buno_id, created_date, created_tantou_id) VALUES (3133, 2299, GETDATE(), 999);</v>
      </c>
    </row>
    <row r="8036" spans="26:29">
      <c r="Z8036" s="631">
        <v>1426</v>
      </c>
      <c r="AA8036" s="631" t="s">
        <v>6230</v>
      </c>
      <c r="AB8036" s="631" t="s">
        <v>8331</v>
      </c>
      <c r="AC8036" s="316" t="str">
        <f t="shared" si="77"/>
        <v>INSERT INTO UPK.upk_k40.k60_press_buno_link (buno_id, k60_buno_id, created_date, created_tantou_id) VALUES (3134, 1742, GETDATE(), 999);</v>
      </c>
    </row>
    <row r="8037" spans="26:29">
      <c r="Z8037" s="631">
        <v>1427</v>
      </c>
      <c r="AA8037" s="631" t="s">
        <v>6230</v>
      </c>
      <c r="AB8037" s="631" t="s">
        <v>8332</v>
      </c>
      <c r="AC8037" s="316" t="str">
        <f t="shared" si="77"/>
        <v>INSERT INTO UPK.upk_k40.k60_press_buno_link (buno_id, k60_buno_id, created_date, created_tantou_id) VALUES (3135, 1742, GETDATE(), 999);</v>
      </c>
    </row>
    <row r="8038" spans="26:29">
      <c r="Z8038" s="631">
        <v>1428</v>
      </c>
      <c r="AA8038" s="631" t="s">
        <v>6749</v>
      </c>
      <c r="AB8038" s="631" t="s">
        <v>8333</v>
      </c>
      <c r="AC8038" s="316" t="str">
        <f t="shared" si="77"/>
        <v>INSERT INTO UPK.upk_k40.k60_press_buno_link (buno_id, k60_buno_id, created_date, created_tantou_id) VALUES (3136, 2300, GETDATE(), 999);</v>
      </c>
    </row>
    <row r="8039" spans="26:29">
      <c r="Z8039" s="631">
        <v>1429</v>
      </c>
      <c r="AA8039" s="631" t="s">
        <v>6255</v>
      </c>
      <c r="AB8039" s="631" t="s">
        <v>8334</v>
      </c>
      <c r="AC8039" s="316" t="str">
        <f t="shared" si="77"/>
        <v>INSERT INTO UPK.upk_k40.k60_press_buno_link (buno_id, k60_buno_id, created_date, created_tantou_id) VALUES (3137, 1767, GETDATE(), 999);</v>
      </c>
    </row>
    <row r="8040" spans="26:29">
      <c r="Z8040" s="631">
        <v>1430</v>
      </c>
      <c r="AA8040" s="631" t="s">
        <v>6255</v>
      </c>
      <c r="AB8040" s="631" t="s">
        <v>8335</v>
      </c>
      <c r="AC8040" s="316" t="str">
        <f t="shared" si="77"/>
        <v>INSERT INTO UPK.upk_k40.k60_press_buno_link (buno_id, k60_buno_id, created_date, created_tantou_id) VALUES (3138, 1767, GETDATE(), 999);</v>
      </c>
    </row>
    <row r="8041" spans="26:29">
      <c r="Z8041" s="631">
        <v>1431</v>
      </c>
      <c r="AA8041" s="631" t="s">
        <v>6456</v>
      </c>
      <c r="AB8041" s="631" t="s">
        <v>8336</v>
      </c>
      <c r="AC8041" s="316" t="str">
        <f t="shared" si="77"/>
        <v>INSERT INTO UPK.upk_k40.k60_press_buno_link (buno_id, k60_buno_id, created_date, created_tantou_id) VALUES (3139, 1968, GETDATE(), 999);</v>
      </c>
    </row>
    <row r="8042" spans="26:29">
      <c r="Z8042" s="631">
        <v>1432</v>
      </c>
      <c r="AA8042" s="631" t="s">
        <v>6456</v>
      </c>
      <c r="AB8042" s="631" t="s">
        <v>8337</v>
      </c>
      <c r="AC8042" s="316" t="str">
        <f t="shared" si="77"/>
        <v>INSERT INTO UPK.upk_k40.k60_press_buno_link (buno_id, k60_buno_id, created_date, created_tantou_id) VALUES (3140, 1968, GETDATE(), 999);</v>
      </c>
    </row>
    <row r="8043" spans="26:29">
      <c r="Z8043" s="631">
        <v>1433</v>
      </c>
      <c r="AA8043" s="631" t="s">
        <v>5906</v>
      </c>
      <c r="AB8043" s="631" t="s">
        <v>8338</v>
      </c>
      <c r="AC8043" s="316" t="str">
        <f t="shared" si="77"/>
        <v>INSERT INTO UPK.upk_k40.k60_press_buno_link (buno_id, k60_buno_id, created_date, created_tantou_id) VALUES (3141, 1417, GETDATE(), 999);</v>
      </c>
    </row>
    <row r="8044" spans="26:29">
      <c r="Z8044" s="631">
        <v>1434</v>
      </c>
      <c r="AA8044" s="631" t="s">
        <v>5908</v>
      </c>
      <c r="AB8044" s="631" t="s">
        <v>8339</v>
      </c>
      <c r="AC8044" s="316" t="str">
        <f t="shared" si="77"/>
        <v>INSERT INTO UPK.upk_k40.k60_press_buno_link (buno_id, k60_buno_id, created_date, created_tantou_id) VALUES (3142, 1419, GETDATE(), 999);</v>
      </c>
    </row>
    <row r="8045" spans="26:29">
      <c r="Z8045" s="631">
        <v>1435</v>
      </c>
      <c r="AA8045" s="631" t="s">
        <v>5907</v>
      </c>
      <c r="AB8045" s="631" t="s">
        <v>8340</v>
      </c>
      <c r="AC8045" s="316" t="str">
        <f t="shared" si="77"/>
        <v>INSERT INTO UPK.upk_k40.k60_press_buno_link (buno_id, k60_buno_id, created_date, created_tantou_id) VALUES (3143, 1418, GETDATE(), 999);</v>
      </c>
    </row>
    <row r="8046" spans="26:29">
      <c r="Z8046" s="631">
        <v>1436</v>
      </c>
      <c r="AA8046" s="631" t="s">
        <v>5909</v>
      </c>
      <c r="AB8046" s="631" t="s">
        <v>8341</v>
      </c>
      <c r="AC8046" s="316" t="str">
        <f t="shared" si="77"/>
        <v>INSERT INTO UPK.upk_k40.k60_press_buno_link (buno_id, k60_buno_id, created_date, created_tantou_id) VALUES (3144, 1420, GETDATE(), 999);</v>
      </c>
    </row>
    <row r="8047" spans="26:29">
      <c r="Z8047" s="631">
        <v>1437</v>
      </c>
      <c r="AA8047" s="631" t="s">
        <v>6009</v>
      </c>
      <c r="AB8047" s="631" t="s">
        <v>8342</v>
      </c>
      <c r="AC8047" s="316" t="str">
        <f t="shared" si="77"/>
        <v>INSERT INTO UPK.upk_k40.k60_press_buno_link (buno_id, k60_buno_id, created_date, created_tantou_id) VALUES (3145, 1521, GETDATE(), 999);</v>
      </c>
    </row>
    <row r="8048" spans="26:29">
      <c r="Z8048" s="631">
        <v>1438</v>
      </c>
      <c r="AA8048" s="631" t="s">
        <v>6979</v>
      </c>
      <c r="AB8048" s="631" t="s">
        <v>8343</v>
      </c>
      <c r="AC8048" s="316" t="str">
        <f t="shared" si="77"/>
        <v>INSERT INTO UPK.upk_k40.k60_press_buno_link (buno_id, k60_buno_id, created_date, created_tantou_id) VALUES (3146, 2530, GETDATE(), 999);</v>
      </c>
    </row>
    <row r="8049" spans="26:29">
      <c r="Z8049" s="631">
        <v>1439</v>
      </c>
      <c r="AA8049" s="631" t="s">
        <v>6841</v>
      </c>
      <c r="AB8049" s="631" t="s">
        <v>8344</v>
      </c>
      <c r="AC8049" s="316" t="str">
        <f t="shared" si="77"/>
        <v>INSERT INTO UPK.upk_k40.k60_press_buno_link (buno_id, k60_buno_id, created_date, created_tantou_id) VALUES (3147, 2392, GETDATE(), 999);</v>
      </c>
    </row>
    <row r="8050" spans="26:29">
      <c r="Z8050" s="631">
        <v>1440</v>
      </c>
      <c r="AA8050" s="631" t="s">
        <v>6010</v>
      </c>
      <c r="AB8050" s="631" t="s">
        <v>8345</v>
      </c>
      <c r="AC8050" s="316" t="str">
        <f t="shared" si="77"/>
        <v>INSERT INTO UPK.upk_k40.k60_press_buno_link (buno_id, k60_buno_id, created_date, created_tantou_id) VALUES (3148, 1522, GETDATE(), 999);</v>
      </c>
    </row>
    <row r="8051" spans="26:29">
      <c r="Z8051" s="631">
        <v>1441</v>
      </c>
      <c r="AA8051" s="631" t="s">
        <v>6980</v>
      </c>
      <c r="AB8051" s="631" t="s">
        <v>8346</v>
      </c>
      <c r="AC8051" s="316" t="str">
        <f t="shared" si="77"/>
        <v>INSERT INTO UPK.upk_k40.k60_press_buno_link (buno_id, k60_buno_id, created_date, created_tantou_id) VALUES (3149, 2531, GETDATE(), 999);</v>
      </c>
    </row>
    <row r="8052" spans="26:29">
      <c r="Z8052" s="631">
        <v>1442</v>
      </c>
      <c r="AA8052" s="631" t="s">
        <v>6842</v>
      </c>
      <c r="AB8052" s="631" t="s">
        <v>8347</v>
      </c>
      <c r="AC8052" s="316" t="str">
        <f t="shared" si="77"/>
        <v>INSERT INTO UPK.upk_k40.k60_press_buno_link (buno_id, k60_buno_id, created_date, created_tantou_id) VALUES (3150, 2393, GETDATE(), 999);</v>
      </c>
    </row>
    <row r="8053" spans="26:29">
      <c r="Z8053" s="631">
        <v>1443</v>
      </c>
      <c r="AA8053" s="631" t="s">
        <v>6921</v>
      </c>
      <c r="AB8053" s="631" t="s">
        <v>8348</v>
      </c>
      <c r="AC8053" s="316" t="str">
        <f t="shared" si="77"/>
        <v>INSERT INTO UPK.upk_k40.k60_press_buno_link (buno_id, k60_buno_id, created_date, created_tantou_id) VALUES (3151, 2472, GETDATE(), 999);</v>
      </c>
    </row>
    <row r="8054" spans="26:29">
      <c r="Z8054" s="631">
        <v>1444</v>
      </c>
      <c r="AA8054" s="631" t="s">
        <v>6921</v>
      </c>
      <c r="AB8054" s="631" t="s">
        <v>8349</v>
      </c>
      <c r="AC8054" s="316" t="str">
        <f t="shared" si="77"/>
        <v>INSERT INTO UPK.upk_k40.k60_press_buno_link (buno_id, k60_buno_id, created_date, created_tantou_id) VALUES (3152, 2472, GETDATE(), 999);</v>
      </c>
    </row>
    <row r="8055" spans="26:29">
      <c r="Z8055" s="631">
        <v>1445</v>
      </c>
      <c r="AA8055" s="631" t="s">
        <v>6011</v>
      </c>
      <c r="AB8055" s="631" t="s">
        <v>8350</v>
      </c>
      <c r="AC8055" s="316" t="str">
        <f t="shared" si="77"/>
        <v>INSERT INTO UPK.upk_k40.k60_press_buno_link (buno_id, k60_buno_id, created_date, created_tantou_id) VALUES (3153, 1523, GETDATE(), 999);</v>
      </c>
    </row>
    <row r="8056" spans="26:29">
      <c r="Z8056" s="631">
        <v>1446</v>
      </c>
      <c r="AA8056" s="631" t="s">
        <v>6011</v>
      </c>
      <c r="AB8056" s="631" t="s">
        <v>8351</v>
      </c>
      <c r="AC8056" s="316" t="str">
        <f t="shared" si="77"/>
        <v>INSERT INTO UPK.upk_k40.k60_press_buno_link (buno_id, k60_buno_id, created_date, created_tantou_id) VALUES (3154, 1523, GETDATE(), 999);</v>
      </c>
    </row>
    <row r="8057" spans="26:29">
      <c r="Z8057" s="631">
        <v>1447</v>
      </c>
      <c r="AA8057" s="631" t="s">
        <v>6012</v>
      </c>
      <c r="AB8057" s="631" t="s">
        <v>8352</v>
      </c>
      <c r="AC8057" s="316" t="str">
        <f t="shared" si="77"/>
        <v>INSERT INTO UPK.upk_k40.k60_press_buno_link (buno_id, k60_buno_id, created_date, created_tantou_id) VALUES (3155, 1524, GETDATE(), 999);</v>
      </c>
    </row>
    <row r="8058" spans="26:29">
      <c r="Z8058" s="631">
        <v>1448</v>
      </c>
      <c r="AA8058" s="631" t="s">
        <v>6012</v>
      </c>
      <c r="AB8058" s="631" t="s">
        <v>8353</v>
      </c>
      <c r="AC8058" s="316" t="str">
        <f t="shared" si="77"/>
        <v>INSERT INTO UPK.upk_k40.k60_press_buno_link (buno_id, k60_buno_id, created_date, created_tantou_id) VALUES (3156, 1524, GETDATE(), 999);</v>
      </c>
    </row>
    <row r="8059" spans="26:29">
      <c r="Z8059" s="631">
        <v>1449</v>
      </c>
      <c r="AA8059" s="631" t="s">
        <v>5792</v>
      </c>
      <c r="AB8059" s="631" t="s">
        <v>8354</v>
      </c>
      <c r="AC8059" s="316" t="str">
        <f t="shared" si="77"/>
        <v>INSERT INTO UPK.upk_k40.k60_press_buno_link (buno_id, k60_buno_id, created_date, created_tantou_id) VALUES (3157, 1303, GETDATE(), 999);</v>
      </c>
    </row>
    <row r="8060" spans="26:29">
      <c r="Z8060" s="631">
        <v>1450</v>
      </c>
      <c r="AA8060" s="631" t="s">
        <v>5792</v>
      </c>
      <c r="AB8060" s="631" t="s">
        <v>8355</v>
      </c>
      <c r="AC8060" s="316" t="str">
        <f t="shared" si="77"/>
        <v>INSERT INTO UPK.upk_k40.k60_press_buno_link (buno_id, k60_buno_id, created_date, created_tantou_id) VALUES (3158, 1303, GETDATE(), 999);</v>
      </c>
    </row>
    <row r="8061" spans="26:29">
      <c r="Z8061" s="631">
        <v>1451</v>
      </c>
      <c r="AA8061" s="631" t="s">
        <v>6932</v>
      </c>
      <c r="AB8061" s="631" t="s">
        <v>8356</v>
      </c>
      <c r="AC8061" s="316" t="str">
        <f t="shared" si="77"/>
        <v>INSERT INTO UPK.upk_k40.k60_press_buno_link (buno_id, k60_buno_id, created_date, created_tantou_id) VALUES (3159, 2483, GETDATE(), 999);</v>
      </c>
    </row>
    <row r="8062" spans="26:29">
      <c r="Z8062" s="631">
        <v>1452</v>
      </c>
      <c r="AA8062" s="631" t="s">
        <v>6932</v>
      </c>
      <c r="AB8062" s="631" t="s">
        <v>8357</v>
      </c>
      <c r="AC8062" s="316" t="str">
        <f t="shared" si="77"/>
        <v>INSERT INTO UPK.upk_k40.k60_press_buno_link (buno_id, k60_buno_id, created_date, created_tantou_id) VALUES (3160, 2483, GETDATE(), 999);</v>
      </c>
    </row>
    <row r="8063" spans="26:29">
      <c r="Z8063" s="631">
        <v>1453</v>
      </c>
      <c r="AA8063" s="631" t="s">
        <v>6272</v>
      </c>
      <c r="AB8063" s="631" t="s">
        <v>8358</v>
      </c>
      <c r="AC8063" s="316" t="str">
        <f t="shared" si="77"/>
        <v>INSERT INTO UPK.upk_k40.k60_press_buno_link (buno_id, k60_buno_id, created_date, created_tantou_id) VALUES (3161, 1784, GETDATE(), 999);</v>
      </c>
    </row>
    <row r="8064" spans="26:29">
      <c r="Z8064" s="631">
        <v>1454</v>
      </c>
      <c r="AA8064" s="631" t="s">
        <v>6272</v>
      </c>
      <c r="AB8064" s="631" t="s">
        <v>8359</v>
      </c>
      <c r="AC8064" s="316" t="str">
        <f t="shared" si="77"/>
        <v>INSERT INTO UPK.upk_k40.k60_press_buno_link (buno_id, k60_buno_id, created_date, created_tantou_id) VALUES (3162, 1784, GETDATE(), 999);</v>
      </c>
    </row>
    <row r="8065" spans="26:29">
      <c r="Z8065" s="631">
        <v>1455</v>
      </c>
      <c r="AA8065" s="631" t="s">
        <v>6030</v>
      </c>
      <c r="AB8065" s="631" t="s">
        <v>8360</v>
      </c>
      <c r="AC8065" s="316" t="str">
        <f t="shared" si="77"/>
        <v>INSERT INTO UPK.upk_k40.k60_press_buno_link (buno_id, k60_buno_id, created_date, created_tantou_id) VALUES (3163, 1542, GETDATE(), 999);</v>
      </c>
    </row>
    <row r="8066" spans="26:29">
      <c r="Z8066" s="631">
        <v>1456</v>
      </c>
      <c r="AA8066" s="631" t="s">
        <v>6030</v>
      </c>
      <c r="AB8066" s="631" t="s">
        <v>8361</v>
      </c>
      <c r="AC8066" s="316" t="str">
        <f t="shared" si="77"/>
        <v>INSERT INTO UPK.upk_k40.k60_press_buno_link (buno_id, k60_buno_id, created_date, created_tantou_id) VALUES (3164, 1542, GETDATE(), 999);</v>
      </c>
    </row>
    <row r="8067" spans="26:29">
      <c r="Z8067" s="631">
        <v>1457</v>
      </c>
      <c r="AA8067" s="631" t="s">
        <v>6031</v>
      </c>
      <c r="AB8067" s="631" t="s">
        <v>8362</v>
      </c>
      <c r="AC8067" s="316" t="str">
        <f t="shared" si="77"/>
        <v>INSERT INTO UPK.upk_k40.k60_press_buno_link (buno_id, k60_buno_id, created_date, created_tantou_id) VALUES (3165, 1543, GETDATE(), 999);</v>
      </c>
    </row>
    <row r="8068" spans="26:29">
      <c r="Z8068" s="631">
        <v>1458</v>
      </c>
      <c r="AA8068" s="631" t="s">
        <v>6031</v>
      </c>
      <c r="AB8068" s="631" t="s">
        <v>8363</v>
      </c>
      <c r="AC8068" s="316" t="str">
        <f t="shared" si="77"/>
        <v>INSERT INTO UPK.upk_k40.k60_press_buno_link (buno_id, k60_buno_id, created_date, created_tantou_id) VALUES (3166, 1543, GETDATE(), 999);</v>
      </c>
    </row>
    <row r="8069" spans="26:29">
      <c r="Z8069" s="631">
        <v>1459</v>
      </c>
      <c r="AA8069" s="631" t="s">
        <v>6032</v>
      </c>
      <c r="AB8069" s="631" t="s">
        <v>8364</v>
      </c>
      <c r="AC8069" s="316" t="str">
        <f t="shared" si="77"/>
        <v>INSERT INTO UPK.upk_k40.k60_press_buno_link (buno_id, k60_buno_id, created_date, created_tantou_id) VALUES (3167, 1544, GETDATE(), 999);</v>
      </c>
    </row>
    <row r="8070" spans="26:29">
      <c r="Z8070" s="631">
        <v>1460</v>
      </c>
      <c r="AA8070" s="631" t="s">
        <v>6032</v>
      </c>
      <c r="AB8070" s="631" t="s">
        <v>8365</v>
      </c>
      <c r="AC8070" s="316" t="str">
        <f t="shared" si="77"/>
        <v>INSERT INTO UPK.upk_k40.k60_press_buno_link (buno_id, k60_buno_id, created_date, created_tantou_id) VALUES (3168, 1544, GETDATE(), 999);</v>
      </c>
    </row>
    <row r="8071" spans="26:29">
      <c r="Z8071" s="631">
        <v>1461</v>
      </c>
      <c r="AA8071" s="631" t="s">
        <v>6547</v>
      </c>
      <c r="AB8071" s="631" t="s">
        <v>8366</v>
      </c>
      <c r="AC8071" s="316" t="str">
        <f t="shared" si="77"/>
        <v>INSERT INTO UPK.upk_k40.k60_press_buno_link (buno_id, k60_buno_id, created_date, created_tantou_id) VALUES (3169, 2098, GETDATE(), 999);</v>
      </c>
    </row>
    <row r="8072" spans="26:29">
      <c r="Z8072" s="631">
        <v>1462</v>
      </c>
      <c r="AA8072" s="631" t="s">
        <v>6547</v>
      </c>
      <c r="AB8072" s="631" t="s">
        <v>8367</v>
      </c>
      <c r="AC8072" s="316" t="str">
        <f t="shared" si="77"/>
        <v>INSERT INTO UPK.upk_k40.k60_press_buno_link (buno_id, k60_buno_id, created_date, created_tantou_id) VALUES (3170, 2098, GETDATE(), 999);</v>
      </c>
    </row>
    <row r="8073" spans="26:29">
      <c r="Z8073" s="631">
        <v>1463</v>
      </c>
      <c r="AA8073" s="631" t="s">
        <v>6092</v>
      </c>
      <c r="AB8073" s="631" t="s">
        <v>8368</v>
      </c>
      <c r="AC8073" s="316" t="str">
        <f t="shared" si="77"/>
        <v>INSERT INTO UPK.upk_k40.k60_press_buno_link (buno_id, k60_buno_id, created_date, created_tantou_id) VALUES (3171, 1604, GETDATE(), 999);</v>
      </c>
    </row>
    <row r="8074" spans="26:29">
      <c r="Z8074" s="631">
        <v>1464</v>
      </c>
      <c r="AA8074" s="631" t="s">
        <v>6092</v>
      </c>
      <c r="AB8074" s="631" t="s">
        <v>8369</v>
      </c>
      <c r="AC8074" s="316" t="str">
        <f t="shared" si="77"/>
        <v>INSERT INTO UPK.upk_k40.k60_press_buno_link (buno_id, k60_buno_id, created_date, created_tantou_id) VALUES (3172, 1604, GETDATE(), 999);</v>
      </c>
    </row>
    <row r="8075" spans="26:29">
      <c r="Z8075" s="631">
        <v>1465</v>
      </c>
      <c r="AA8075" s="631" t="s">
        <v>6946</v>
      </c>
      <c r="AB8075" s="631" t="s">
        <v>8370</v>
      </c>
      <c r="AC8075" s="316" t="str">
        <f t="shared" si="77"/>
        <v>INSERT INTO UPK.upk_k40.k60_press_buno_link (buno_id, k60_buno_id, created_date, created_tantou_id) VALUES (3173, 2497, GETDATE(), 999);</v>
      </c>
    </row>
    <row r="8076" spans="26:29">
      <c r="Z8076" s="631">
        <v>1466</v>
      </c>
      <c r="AA8076" s="631" t="s">
        <v>6947</v>
      </c>
      <c r="AB8076" s="631" t="s">
        <v>8371</v>
      </c>
      <c r="AC8076" s="316" t="str">
        <f t="shared" si="77"/>
        <v>INSERT INTO UPK.upk_k40.k60_press_buno_link (buno_id, k60_buno_id, created_date, created_tantou_id) VALUES (3174, 2498, GETDATE(), 999);</v>
      </c>
    </row>
    <row r="8077" spans="26:29">
      <c r="Z8077" s="631">
        <v>1467</v>
      </c>
      <c r="AA8077" s="631" t="s">
        <v>6236</v>
      </c>
      <c r="AB8077" s="631" t="s">
        <v>8372</v>
      </c>
      <c r="AC8077" s="316" t="str">
        <f t="shared" si="77"/>
        <v>INSERT INTO UPK.upk_k40.k60_press_buno_link (buno_id, k60_buno_id, created_date, created_tantou_id) VALUES (3175, 1748, GETDATE(), 999);</v>
      </c>
    </row>
    <row r="8078" spans="26:29">
      <c r="Z8078" s="631">
        <v>1468</v>
      </c>
      <c r="AA8078" s="631" t="s">
        <v>6236</v>
      </c>
      <c r="AB8078" s="631" t="s">
        <v>8373</v>
      </c>
      <c r="AC8078" s="316" t="str">
        <f t="shared" si="77"/>
        <v>INSERT INTO UPK.upk_k40.k60_press_buno_link (buno_id, k60_buno_id, created_date, created_tantou_id) VALUES (3176, 1748, GETDATE(), 999);</v>
      </c>
    </row>
    <row r="8079" spans="26:29">
      <c r="Z8079" s="631">
        <v>1469</v>
      </c>
      <c r="AA8079" s="631">
        <v>2561</v>
      </c>
      <c r="AB8079" s="631" t="s">
        <v>8374</v>
      </c>
      <c r="AC8079" s="316" t="str">
        <f t="shared" si="77"/>
        <v>INSERT INTO UPK.upk_k40.k60_press_buno_link (buno_id, k60_buno_id, created_date, created_tantou_id) VALUES (3177, 2561, GETDATE(), 999);</v>
      </c>
    </row>
    <row r="8080" spans="26:29">
      <c r="Z8080" s="631">
        <v>1470</v>
      </c>
      <c r="AA8080" s="631">
        <v>2554</v>
      </c>
      <c r="AB8080" s="631" t="s">
        <v>8375</v>
      </c>
      <c r="AC8080" s="316" t="str">
        <f t="shared" si="77"/>
        <v>INSERT INTO UPK.upk_k40.k60_press_buno_link (buno_id, k60_buno_id, created_date, created_tantou_id) VALUES (3178, 2554, GETDATE(), 999);</v>
      </c>
    </row>
    <row r="8081" spans="26:29">
      <c r="Z8081" s="631">
        <v>1471</v>
      </c>
      <c r="AA8081" s="631" t="s">
        <v>6041</v>
      </c>
      <c r="AB8081" s="631" t="s">
        <v>8376</v>
      </c>
      <c r="AC8081" s="316" t="str">
        <f t="shared" si="77"/>
        <v>INSERT INTO UPK.upk_k40.k60_press_buno_link (buno_id, k60_buno_id, created_date, created_tantou_id) VALUES (3179, 1553, GETDATE(), 999);</v>
      </c>
    </row>
    <row r="8082" spans="26:29">
      <c r="Z8082" s="631">
        <v>1472</v>
      </c>
      <c r="AA8082" s="631" t="s">
        <v>6457</v>
      </c>
      <c r="AB8082" s="631" t="s">
        <v>8377</v>
      </c>
      <c r="AC8082" s="316" t="str">
        <f t="shared" si="77"/>
        <v>INSERT INTO UPK.upk_k40.k60_press_buno_link (buno_id, k60_buno_id, created_date, created_tantou_id) VALUES (3180, 1969, GETDATE(), 999);</v>
      </c>
    </row>
    <row r="8083" spans="26:29">
      <c r="Z8083" s="631">
        <v>1473</v>
      </c>
      <c r="AA8083" s="631" t="s">
        <v>6457</v>
      </c>
      <c r="AB8083" s="631" t="s">
        <v>8378</v>
      </c>
      <c r="AC8083" s="316" t="str">
        <f t="shared" ref="AC8083:AC8146" si="78">AC$6609&amp;AB8083&amp;", "&amp;AA8083&amp;", GETDATE(), 999);"</f>
        <v>INSERT INTO UPK.upk_k40.k60_press_buno_link (buno_id, k60_buno_id, created_date, created_tantou_id) VALUES (3181, 1969, GETDATE(), 999);</v>
      </c>
    </row>
    <row r="8084" spans="26:29">
      <c r="Z8084" s="631">
        <v>1474</v>
      </c>
      <c r="AA8084" s="631" t="s">
        <v>5781</v>
      </c>
      <c r="AB8084" s="631" t="s">
        <v>8379</v>
      </c>
      <c r="AC8084" s="316" t="str">
        <f t="shared" si="78"/>
        <v>INSERT INTO UPK.upk_k40.k60_press_buno_link (buno_id, k60_buno_id, created_date, created_tantou_id) VALUES (3182, 1292, GETDATE(), 999);</v>
      </c>
    </row>
    <row r="8085" spans="26:29">
      <c r="Z8085" s="631">
        <v>1475</v>
      </c>
      <c r="AA8085" s="631" t="s">
        <v>5781</v>
      </c>
      <c r="AB8085" s="631" t="s">
        <v>8380</v>
      </c>
      <c r="AC8085" s="316" t="str">
        <f t="shared" si="78"/>
        <v>INSERT INTO UPK.upk_k40.k60_press_buno_link (buno_id, k60_buno_id, created_date, created_tantou_id) VALUES (3183, 1292, GETDATE(), 999);</v>
      </c>
    </row>
    <row r="8086" spans="26:29">
      <c r="Z8086" s="631">
        <v>1476</v>
      </c>
      <c r="AA8086" s="631" t="s">
        <v>5957</v>
      </c>
      <c r="AB8086" s="631" t="s">
        <v>8381</v>
      </c>
      <c r="AC8086" s="316" t="str">
        <f t="shared" si="78"/>
        <v>INSERT INTO UPK.upk_k40.k60_press_buno_link (buno_id, k60_buno_id, created_date, created_tantou_id) VALUES (3184, 1468, GETDATE(), 999);</v>
      </c>
    </row>
    <row r="8087" spans="26:29">
      <c r="Z8087" s="631">
        <v>1477</v>
      </c>
      <c r="AA8087" s="631" t="s">
        <v>5957</v>
      </c>
      <c r="AB8087" s="631" t="s">
        <v>8382</v>
      </c>
      <c r="AC8087" s="316" t="str">
        <f t="shared" si="78"/>
        <v>INSERT INTO UPK.upk_k40.k60_press_buno_link (buno_id, k60_buno_id, created_date, created_tantou_id) VALUES (3185, 1468, GETDATE(), 999);</v>
      </c>
    </row>
    <row r="8088" spans="26:29">
      <c r="Z8088" s="631">
        <v>1478</v>
      </c>
      <c r="AA8088" s="631" t="s">
        <v>5826</v>
      </c>
      <c r="AB8088" s="631" t="s">
        <v>8383</v>
      </c>
      <c r="AC8088" s="316" t="str">
        <f t="shared" si="78"/>
        <v>INSERT INTO UPK.upk_k40.k60_press_buno_link (buno_id, k60_buno_id, created_date, created_tantou_id) VALUES (3186, 1337, GETDATE(), 999);</v>
      </c>
    </row>
    <row r="8089" spans="26:29">
      <c r="Z8089" s="631">
        <v>1479</v>
      </c>
      <c r="AA8089" s="631" t="s">
        <v>5826</v>
      </c>
      <c r="AB8089" s="631" t="s">
        <v>8384</v>
      </c>
      <c r="AC8089" s="316" t="str">
        <f t="shared" si="78"/>
        <v>INSERT INTO UPK.upk_k40.k60_press_buno_link (buno_id, k60_buno_id, created_date, created_tantou_id) VALUES (3187, 1337, GETDATE(), 999);</v>
      </c>
    </row>
    <row r="8090" spans="26:29">
      <c r="Z8090" s="631">
        <v>1480</v>
      </c>
      <c r="AA8090" s="631" t="s">
        <v>6860</v>
      </c>
      <c r="AB8090" s="631" t="s">
        <v>8385</v>
      </c>
      <c r="AC8090" s="316" t="str">
        <f t="shared" si="78"/>
        <v>INSERT INTO UPK.upk_k40.k60_press_buno_link (buno_id, k60_buno_id, created_date, created_tantou_id) VALUES (3188, 2411, GETDATE(), 999);</v>
      </c>
    </row>
    <row r="8091" spans="26:29">
      <c r="Z8091" s="631">
        <v>1481</v>
      </c>
      <c r="AA8091" s="631" t="s">
        <v>6860</v>
      </c>
      <c r="AB8091" s="631" t="s">
        <v>8386</v>
      </c>
      <c r="AC8091" s="316" t="str">
        <f t="shared" si="78"/>
        <v>INSERT INTO UPK.upk_k40.k60_press_buno_link (buno_id, k60_buno_id, created_date, created_tantou_id) VALUES (3189, 2411, GETDATE(), 999);</v>
      </c>
    </row>
    <row r="8092" spans="26:29">
      <c r="Z8092" s="631">
        <v>1482</v>
      </c>
      <c r="AA8092" s="631">
        <v>2555</v>
      </c>
      <c r="AB8092" s="631" t="s">
        <v>8387</v>
      </c>
      <c r="AC8092" s="316" t="str">
        <f t="shared" si="78"/>
        <v>INSERT INTO UPK.upk_k40.k60_press_buno_link (buno_id, k60_buno_id, created_date, created_tantou_id) VALUES (3190, 2555, GETDATE(), 999);</v>
      </c>
    </row>
    <row r="8093" spans="26:29">
      <c r="Z8093" s="631">
        <v>1483</v>
      </c>
      <c r="AA8093" s="631" t="s">
        <v>6042</v>
      </c>
      <c r="AB8093" s="631" t="s">
        <v>8388</v>
      </c>
      <c r="AC8093" s="316" t="str">
        <f t="shared" si="78"/>
        <v>INSERT INTO UPK.upk_k40.k60_press_buno_link (buno_id, k60_buno_id, created_date, created_tantou_id) VALUES (3191, 1554, GETDATE(), 999);</v>
      </c>
    </row>
    <row r="8094" spans="26:29">
      <c r="Z8094" s="631">
        <v>1484</v>
      </c>
      <c r="AA8094" s="631" t="s">
        <v>6861</v>
      </c>
      <c r="AB8094" s="631" t="s">
        <v>8389</v>
      </c>
      <c r="AC8094" s="316" t="str">
        <f t="shared" si="78"/>
        <v>INSERT INTO UPK.upk_k40.k60_press_buno_link (buno_id, k60_buno_id, created_date, created_tantou_id) VALUES (3192, 2412, GETDATE(), 999);</v>
      </c>
    </row>
    <row r="8095" spans="26:29">
      <c r="Z8095" s="631">
        <v>1485</v>
      </c>
      <c r="AA8095" s="631" t="s">
        <v>6712</v>
      </c>
      <c r="AB8095" s="631" t="s">
        <v>8390</v>
      </c>
      <c r="AC8095" s="316" t="str">
        <f t="shared" si="78"/>
        <v>INSERT INTO UPK.upk_k40.k60_press_buno_link (buno_id, k60_buno_id, created_date, created_tantou_id) VALUES (3193, 2263, GETDATE(), 999);</v>
      </c>
    </row>
    <row r="8096" spans="26:29">
      <c r="Z8096" s="631">
        <v>1486</v>
      </c>
      <c r="AA8096" s="631" t="s">
        <v>6712</v>
      </c>
      <c r="AB8096" s="631" t="s">
        <v>8391</v>
      </c>
      <c r="AC8096" s="316" t="str">
        <f t="shared" si="78"/>
        <v>INSERT INTO UPK.upk_k40.k60_press_buno_link (buno_id, k60_buno_id, created_date, created_tantou_id) VALUES (3194, 2263, GETDATE(), 999);</v>
      </c>
    </row>
    <row r="8097" spans="26:29">
      <c r="Z8097" s="631">
        <v>1487</v>
      </c>
      <c r="AA8097" s="631" t="s">
        <v>6931</v>
      </c>
      <c r="AB8097" s="631" t="s">
        <v>8392</v>
      </c>
      <c r="AC8097" s="316" t="str">
        <f t="shared" si="78"/>
        <v>INSERT INTO UPK.upk_k40.k60_press_buno_link (buno_id, k60_buno_id, created_date, created_tantou_id) VALUES (3195, 2482, GETDATE(), 999);</v>
      </c>
    </row>
    <row r="8098" spans="26:29">
      <c r="Z8098" s="631">
        <v>1488</v>
      </c>
      <c r="AA8098" s="631" t="s">
        <v>6931</v>
      </c>
      <c r="AB8098" s="631" t="s">
        <v>8393</v>
      </c>
      <c r="AC8098" s="316" t="str">
        <f t="shared" si="78"/>
        <v>INSERT INTO UPK.upk_k40.k60_press_buno_link (buno_id, k60_buno_id, created_date, created_tantou_id) VALUES (3196, 2482, GETDATE(), 999);</v>
      </c>
    </row>
    <row r="8099" spans="26:29">
      <c r="Z8099" s="631">
        <v>1489</v>
      </c>
      <c r="AA8099" s="631" t="s">
        <v>6667</v>
      </c>
      <c r="AB8099" s="631" t="s">
        <v>8394</v>
      </c>
      <c r="AC8099" s="316" t="str">
        <f t="shared" si="78"/>
        <v>INSERT INTO UPK.upk_k40.k60_press_buno_link (buno_id, k60_buno_id, created_date, created_tantou_id) VALUES (3197, 2218, GETDATE(), 999);</v>
      </c>
    </row>
    <row r="8100" spans="26:29">
      <c r="Z8100" s="631">
        <v>1490</v>
      </c>
      <c r="AA8100" s="631" t="s">
        <v>6667</v>
      </c>
      <c r="AB8100" s="631" t="s">
        <v>8395</v>
      </c>
      <c r="AC8100" s="316" t="str">
        <f t="shared" si="78"/>
        <v>INSERT INTO UPK.upk_k40.k60_press_buno_link (buno_id, k60_buno_id, created_date, created_tantou_id) VALUES (3198, 2218, GETDATE(), 999);</v>
      </c>
    </row>
    <row r="8101" spans="26:29">
      <c r="Z8101" s="631">
        <v>1491</v>
      </c>
      <c r="AA8101" s="631" t="s">
        <v>6627</v>
      </c>
      <c r="AB8101" s="631" t="s">
        <v>8396</v>
      </c>
      <c r="AC8101" s="316" t="str">
        <f t="shared" si="78"/>
        <v>INSERT INTO UPK.upk_k40.k60_press_buno_link (buno_id, k60_buno_id, created_date, created_tantou_id) VALUES (3199, 2178, GETDATE(), 999);</v>
      </c>
    </row>
    <row r="8102" spans="26:29">
      <c r="Z8102" s="631">
        <v>1492</v>
      </c>
      <c r="AA8102" s="631" t="s">
        <v>6627</v>
      </c>
      <c r="AB8102" s="631" t="s">
        <v>8397</v>
      </c>
      <c r="AC8102" s="316" t="str">
        <f t="shared" si="78"/>
        <v>INSERT INTO UPK.upk_k40.k60_press_buno_link (buno_id, k60_buno_id, created_date, created_tantou_id) VALUES (3200, 2178, GETDATE(), 999);</v>
      </c>
    </row>
    <row r="8103" spans="26:29">
      <c r="Z8103" s="631">
        <v>1493</v>
      </c>
      <c r="AA8103" s="631" t="s">
        <v>6654</v>
      </c>
      <c r="AB8103" s="631" t="s">
        <v>8398</v>
      </c>
      <c r="AC8103" s="316" t="str">
        <f t="shared" si="78"/>
        <v>INSERT INTO UPK.upk_k40.k60_press_buno_link (buno_id, k60_buno_id, created_date, created_tantou_id) VALUES (3201, 2205, GETDATE(), 999);</v>
      </c>
    </row>
    <row r="8104" spans="26:29">
      <c r="Z8104" s="631">
        <v>1494</v>
      </c>
      <c r="AA8104" s="631" t="s">
        <v>6654</v>
      </c>
      <c r="AB8104" s="631" t="s">
        <v>8399</v>
      </c>
      <c r="AC8104" s="316" t="str">
        <f t="shared" si="78"/>
        <v>INSERT INTO UPK.upk_k40.k60_press_buno_link (buno_id, k60_buno_id, created_date, created_tantou_id) VALUES (3202, 2205, GETDATE(), 999);</v>
      </c>
    </row>
    <row r="8105" spans="26:29">
      <c r="Z8105" s="631">
        <v>1495</v>
      </c>
      <c r="AA8105" s="631" t="s">
        <v>6678</v>
      </c>
      <c r="AB8105" s="631" t="s">
        <v>8400</v>
      </c>
      <c r="AC8105" s="316" t="str">
        <f t="shared" si="78"/>
        <v>INSERT INTO UPK.upk_k40.k60_press_buno_link (buno_id, k60_buno_id, created_date, created_tantou_id) VALUES (3203, 2229, GETDATE(), 999);</v>
      </c>
    </row>
    <row r="8106" spans="26:29">
      <c r="Z8106" s="631">
        <v>1496</v>
      </c>
      <c r="AA8106" s="631" t="s">
        <v>6678</v>
      </c>
      <c r="AB8106" s="631" t="s">
        <v>8401</v>
      </c>
      <c r="AC8106" s="316" t="str">
        <f t="shared" si="78"/>
        <v>INSERT INTO UPK.upk_k40.k60_press_buno_link (buno_id, k60_buno_id, created_date, created_tantou_id) VALUES (3204, 2229, GETDATE(), 999);</v>
      </c>
    </row>
    <row r="8107" spans="26:29">
      <c r="Z8107" s="631">
        <v>1497</v>
      </c>
      <c r="AA8107" s="631" t="s">
        <v>6679</v>
      </c>
      <c r="AB8107" s="631" t="s">
        <v>8402</v>
      </c>
      <c r="AC8107" s="316" t="str">
        <f t="shared" si="78"/>
        <v>INSERT INTO UPK.upk_k40.k60_press_buno_link (buno_id, k60_buno_id, created_date, created_tantou_id) VALUES (3205, 2230, GETDATE(), 999);</v>
      </c>
    </row>
    <row r="8108" spans="26:29">
      <c r="Z8108" s="631">
        <v>1498</v>
      </c>
      <c r="AA8108" s="631" t="s">
        <v>6679</v>
      </c>
      <c r="AB8108" s="631" t="s">
        <v>8403</v>
      </c>
      <c r="AC8108" s="316" t="str">
        <f t="shared" si="78"/>
        <v>INSERT INTO UPK.upk_k40.k60_press_buno_link (buno_id, k60_buno_id, created_date, created_tantou_id) VALUES (3206, 2230, GETDATE(), 999);</v>
      </c>
    </row>
    <row r="8109" spans="26:29">
      <c r="Z8109" s="631">
        <v>1499</v>
      </c>
      <c r="AA8109" s="631" t="s">
        <v>5870</v>
      </c>
      <c r="AB8109" s="631" t="s">
        <v>8404</v>
      </c>
      <c r="AC8109" s="316" t="str">
        <f t="shared" si="78"/>
        <v>INSERT INTO UPK.upk_k40.k60_press_buno_link (buno_id, k60_buno_id, created_date, created_tantou_id) VALUES (3207, 1381, GETDATE(), 999);</v>
      </c>
    </row>
    <row r="8110" spans="26:29">
      <c r="Z8110" s="631">
        <v>1500</v>
      </c>
      <c r="AA8110" s="631" t="s">
        <v>6830</v>
      </c>
      <c r="AB8110" s="631" t="s">
        <v>8405</v>
      </c>
      <c r="AC8110" s="316" t="str">
        <f t="shared" si="78"/>
        <v>INSERT INTO UPK.upk_k40.k60_press_buno_link (buno_id, k60_buno_id, created_date, created_tantou_id) VALUES (3208, 2381, GETDATE(), 999);</v>
      </c>
    </row>
    <row r="8111" spans="26:29">
      <c r="Z8111" s="631">
        <v>1501</v>
      </c>
      <c r="AA8111" s="631" t="s">
        <v>6832</v>
      </c>
      <c r="AB8111" s="631" t="s">
        <v>8406</v>
      </c>
      <c r="AC8111" s="316" t="str">
        <f t="shared" si="78"/>
        <v>INSERT INTO UPK.upk_k40.k60_press_buno_link (buno_id, k60_buno_id, created_date, created_tantou_id) VALUES (3209, 2383, GETDATE(), 999);</v>
      </c>
    </row>
    <row r="8112" spans="26:29">
      <c r="Z8112" s="631">
        <v>1502</v>
      </c>
      <c r="AA8112" s="631" t="s">
        <v>6147</v>
      </c>
      <c r="AB8112" s="631" t="s">
        <v>8407</v>
      </c>
      <c r="AC8112" s="316" t="str">
        <f t="shared" si="78"/>
        <v>INSERT INTO UPK.upk_k40.k60_press_buno_link (buno_id, k60_buno_id, created_date, created_tantou_id) VALUES (3210, 1659, GETDATE(), 999);</v>
      </c>
    </row>
    <row r="8113" spans="26:29">
      <c r="Z8113" s="631">
        <v>1503</v>
      </c>
      <c r="AA8113" s="631" t="s">
        <v>6147</v>
      </c>
      <c r="AB8113" s="631" t="s">
        <v>8408</v>
      </c>
      <c r="AC8113" s="316" t="str">
        <f t="shared" si="78"/>
        <v>INSERT INTO UPK.upk_k40.k60_press_buno_link (buno_id, k60_buno_id, created_date, created_tantou_id) VALUES (3211, 1659, GETDATE(), 999);</v>
      </c>
    </row>
    <row r="8114" spans="26:29">
      <c r="Z8114" s="631">
        <v>1504</v>
      </c>
      <c r="AA8114" s="631" t="s">
        <v>6367</v>
      </c>
      <c r="AB8114" s="631" t="s">
        <v>8409</v>
      </c>
      <c r="AC8114" s="316" t="str">
        <f t="shared" si="78"/>
        <v>INSERT INTO UPK.upk_k40.k60_press_buno_link (buno_id, k60_buno_id, created_date, created_tantou_id) VALUES (3212, 1879, GETDATE(), 999);</v>
      </c>
    </row>
    <row r="8115" spans="26:29">
      <c r="Z8115" s="631">
        <v>1505</v>
      </c>
      <c r="AA8115" s="631" t="s">
        <v>6367</v>
      </c>
      <c r="AB8115" s="631" t="s">
        <v>8410</v>
      </c>
      <c r="AC8115" s="316" t="str">
        <f t="shared" si="78"/>
        <v>INSERT INTO UPK.upk_k40.k60_press_buno_link (buno_id, k60_buno_id, created_date, created_tantou_id) VALUES (3213, 1879, GETDATE(), 999);</v>
      </c>
    </row>
    <row r="8116" spans="26:29">
      <c r="Z8116" s="631">
        <v>1506</v>
      </c>
      <c r="AA8116" s="631" t="s">
        <v>6070</v>
      </c>
      <c r="AB8116" s="631" t="s">
        <v>8411</v>
      </c>
      <c r="AC8116" s="316" t="str">
        <f t="shared" si="78"/>
        <v>INSERT INTO UPK.upk_k40.k60_press_buno_link (buno_id, k60_buno_id, created_date, created_tantou_id) VALUES (3214, 1582, GETDATE(), 999);</v>
      </c>
    </row>
    <row r="8117" spans="26:29">
      <c r="Z8117" s="631">
        <v>1507</v>
      </c>
      <c r="AA8117" s="631" t="s">
        <v>6070</v>
      </c>
      <c r="AB8117" s="631" t="s">
        <v>8412</v>
      </c>
      <c r="AC8117" s="316" t="str">
        <f t="shared" si="78"/>
        <v>INSERT INTO UPK.upk_k40.k60_press_buno_link (buno_id, k60_buno_id, created_date, created_tantou_id) VALUES (3215, 1582, GETDATE(), 999);</v>
      </c>
    </row>
    <row r="8118" spans="26:29">
      <c r="Z8118" s="631">
        <v>1508</v>
      </c>
      <c r="AA8118" s="631" t="s">
        <v>6093</v>
      </c>
      <c r="AB8118" s="631" t="s">
        <v>8413</v>
      </c>
      <c r="AC8118" s="316" t="str">
        <f t="shared" si="78"/>
        <v>INSERT INTO UPK.upk_k40.k60_press_buno_link (buno_id, k60_buno_id, created_date, created_tantou_id) VALUES (3216, 1605, GETDATE(), 999);</v>
      </c>
    </row>
    <row r="8119" spans="26:29">
      <c r="Z8119" s="631">
        <v>1509</v>
      </c>
      <c r="AA8119" s="631" t="s">
        <v>6093</v>
      </c>
      <c r="AB8119" s="631" t="s">
        <v>8414</v>
      </c>
      <c r="AC8119" s="316" t="str">
        <f t="shared" si="78"/>
        <v>INSERT INTO UPK.upk_k40.k60_press_buno_link (buno_id, k60_buno_id, created_date, created_tantou_id) VALUES (3217, 1605, GETDATE(), 999);</v>
      </c>
    </row>
    <row r="8120" spans="26:29">
      <c r="Z8120" s="631">
        <v>1510</v>
      </c>
      <c r="AA8120" s="631" t="s">
        <v>6172</v>
      </c>
      <c r="AB8120" s="631" t="s">
        <v>8415</v>
      </c>
      <c r="AC8120" s="316" t="str">
        <f t="shared" si="78"/>
        <v>INSERT INTO UPK.upk_k40.k60_press_buno_link (buno_id, k60_buno_id, created_date, created_tantou_id) VALUES (3218, 1684, GETDATE(), 999);</v>
      </c>
    </row>
    <row r="8121" spans="26:29">
      <c r="Z8121" s="631">
        <v>1511</v>
      </c>
      <c r="AA8121" s="631" t="s">
        <v>6172</v>
      </c>
      <c r="AB8121" s="631" t="s">
        <v>8416</v>
      </c>
      <c r="AC8121" s="316" t="str">
        <f t="shared" si="78"/>
        <v>INSERT INTO UPK.upk_k40.k60_press_buno_link (buno_id, k60_buno_id, created_date, created_tantou_id) VALUES (3219, 1684, GETDATE(), 999);</v>
      </c>
    </row>
    <row r="8122" spans="26:29">
      <c r="Z8122" s="631">
        <v>1512</v>
      </c>
      <c r="AA8122" s="631" t="s">
        <v>6495</v>
      </c>
      <c r="AB8122" s="631" t="s">
        <v>8417</v>
      </c>
      <c r="AC8122" s="316" t="str">
        <f t="shared" si="78"/>
        <v>INSERT INTO UPK.upk_k40.k60_press_buno_link (buno_id, k60_buno_id, created_date, created_tantou_id) VALUES (3220, 2031, GETDATE(), 999);</v>
      </c>
    </row>
    <row r="8123" spans="26:29">
      <c r="Z8123" s="631">
        <v>1513</v>
      </c>
      <c r="AA8123" s="631" t="s">
        <v>6495</v>
      </c>
      <c r="AB8123" s="631" t="s">
        <v>8418</v>
      </c>
      <c r="AC8123" s="316" t="str">
        <f t="shared" si="78"/>
        <v>INSERT INTO UPK.upk_k40.k60_press_buno_link (buno_id, k60_buno_id, created_date, created_tantou_id) VALUES (3221, 2031, GETDATE(), 999);</v>
      </c>
    </row>
    <row r="8124" spans="26:29">
      <c r="Z8124" s="631">
        <v>1514</v>
      </c>
      <c r="AA8124" s="631" t="s">
        <v>6774</v>
      </c>
      <c r="AB8124" s="631" t="s">
        <v>8419</v>
      </c>
      <c r="AC8124" s="316" t="str">
        <f t="shared" si="78"/>
        <v>INSERT INTO UPK.upk_k40.k60_press_buno_link (buno_id, k60_buno_id, created_date, created_tantou_id) VALUES (3222, 2325, GETDATE(), 999);</v>
      </c>
    </row>
    <row r="8125" spans="26:29">
      <c r="Z8125" s="631">
        <v>1515</v>
      </c>
      <c r="AA8125" s="631" t="s">
        <v>5910</v>
      </c>
      <c r="AB8125" s="631" t="s">
        <v>8420</v>
      </c>
      <c r="AC8125" s="316" t="str">
        <f t="shared" si="78"/>
        <v>INSERT INTO UPK.upk_k40.k60_press_buno_link (buno_id, k60_buno_id, created_date, created_tantou_id) VALUES (3223, 1421, GETDATE(), 999);</v>
      </c>
    </row>
    <row r="8126" spans="26:29">
      <c r="Z8126" s="631">
        <v>1516</v>
      </c>
      <c r="AA8126" s="631" t="s">
        <v>223</v>
      </c>
      <c r="AB8126" s="631" t="s">
        <v>8421</v>
      </c>
      <c r="AC8126" s="316" t="str">
        <f t="shared" si="78"/>
        <v>INSERT INTO UPK.upk_k40.k60_press_buno_link (buno_id, k60_buno_id, created_date, created_tantou_id) VALUES (3224, 2014, GETDATE(), 999);</v>
      </c>
    </row>
    <row r="8127" spans="26:29">
      <c r="Z8127" s="631">
        <v>1517</v>
      </c>
      <c r="AA8127" s="631" t="s">
        <v>237</v>
      </c>
      <c r="AB8127" s="631" t="s">
        <v>8422</v>
      </c>
      <c r="AC8127" s="316" t="str">
        <f t="shared" si="78"/>
        <v>INSERT INTO UPK.upk_k40.k60_press_buno_link (buno_id, k60_buno_id, created_date, created_tantou_id) VALUES (3225, 2015, GETDATE(), 999);</v>
      </c>
    </row>
    <row r="8128" spans="26:29">
      <c r="Z8128" s="631">
        <v>1518</v>
      </c>
      <c r="AA8128" s="631" t="s">
        <v>6489</v>
      </c>
      <c r="AB8128" s="631" t="s">
        <v>8423</v>
      </c>
      <c r="AC8128" s="316" t="str">
        <f t="shared" si="78"/>
        <v>INSERT INTO UPK.upk_k40.k60_press_buno_link (buno_id, k60_buno_id, created_date, created_tantou_id) VALUES (3226, 2016, GETDATE(), 999);</v>
      </c>
    </row>
    <row r="8129" spans="26:29">
      <c r="Z8129" s="631">
        <v>1519</v>
      </c>
      <c r="AA8129" s="631" t="s">
        <v>6775</v>
      </c>
      <c r="AB8129" s="631" t="s">
        <v>8424</v>
      </c>
      <c r="AC8129" s="316" t="str">
        <f t="shared" si="78"/>
        <v>INSERT INTO UPK.upk_k40.k60_press_buno_link (buno_id, k60_buno_id, created_date, created_tantou_id) VALUES (3227, 2326, GETDATE(), 999);</v>
      </c>
    </row>
    <row r="8130" spans="26:29">
      <c r="Z8130" s="631">
        <v>1520</v>
      </c>
      <c r="AA8130" s="631" t="s">
        <v>6490</v>
      </c>
      <c r="AB8130" s="631" t="s">
        <v>8425</v>
      </c>
      <c r="AC8130" s="316" t="str">
        <f t="shared" si="78"/>
        <v>INSERT INTO UPK.upk_k40.k60_press_buno_link (buno_id, k60_buno_id, created_date, created_tantou_id) VALUES (3228, 2017, GETDATE(), 999);</v>
      </c>
    </row>
    <row r="8131" spans="26:29">
      <c r="Z8131" s="631">
        <v>1521</v>
      </c>
      <c r="AA8131" s="631" t="s">
        <v>5911</v>
      </c>
      <c r="AB8131" s="631" t="s">
        <v>8426</v>
      </c>
      <c r="AC8131" s="316" t="str">
        <f t="shared" si="78"/>
        <v>INSERT INTO UPK.upk_k40.k60_press_buno_link (buno_id, k60_buno_id, created_date, created_tantou_id) VALUES (3229, 1422, GETDATE(), 999);</v>
      </c>
    </row>
    <row r="8132" spans="26:29">
      <c r="Z8132" s="631">
        <v>1522</v>
      </c>
      <c r="AA8132" s="631" t="s">
        <v>6332</v>
      </c>
      <c r="AB8132" s="631" t="s">
        <v>8427</v>
      </c>
      <c r="AC8132" s="316" t="str">
        <f t="shared" si="78"/>
        <v>INSERT INTO UPK.upk_k40.k60_press_buno_link (buno_id, k60_buno_id, created_date, created_tantou_id) VALUES (3230, 1844, GETDATE(), 999);</v>
      </c>
    </row>
    <row r="8133" spans="26:29">
      <c r="Z8133" s="631">
        <v>1523</v>
      </c>
      <c r="AA8133" s="631" t="s">
        <v>6333</v>
      </c>
      <c r="AB8133" s="631" t="s">
        <v>8428</v>
      </c>
      <c r="AC8133" s="316" t="str">
        <f t="shared" si="78"/>
        <v>INSERT INTO UPK.upk_k40.k60_press_buno_link (buno_id, k60_buno_id, created_date, created_tantou_id) VALUES (3231, 1845, GETDATE(), 999);</v>
      </c>
    </row>
    <row r="8134" spans="26:29">
      <c r="Z8134" s="631">
        <v>1524</v>
      </c>
      <c r="AA8134" s="631" t="s">
        <v>5912</v>
      </c>
      <c r="AB8134" s="631" t="s">
        <v>8429</v>
      </c>
      <c r="AC8134" s="316" t="str">
        <f t="shared" si="78"/>
        <v>INSERT INTO UPK.upk_k40.k60_press_buno_link (buno_id, k60_buno_id, created_date, created_tantou_id) VALUES (3232, 1423, GETDATE(), 999);</v>
      </c>
    </row>
    <row r="8135" spans="26:29">
      <c r="Z8135" s="631">
        <v>1525</v>
      </c>
      <c r="AA8135" s="631" t="s">
        <v>5913</v>
      </c>
      <c r="AB8135" s="631" t="s">
        <v>8430</v>
      </c>
      <c r="AC8135" s="316" t="str">
        <f t="shared" si="78"/>
        <v>INSERT INTO UPK.upk_k40.k60_press_buno_link (buno_id, k60_buno_id, created_date, created_tantou_id) VALUES (3233, 1424, GETDATE(), 999);</v>
      </c>
    </row>
    <row r="8136" spans="26:29">
      <c r="Z8136" s="631">
        <v>1526</v>
      </c>
      <c r="AA8136" s="631" t="s">
        <v>5914</v>
      </c>
      <c r="AB8136" s="631" t="s">
        <v>8431</v>
      </c>
      <c r="AC8136" s="316" t="str">
        <f t="shared" si="78"/>
        <v>INSERT INTO UPK.upk_k40.k60_press_buno_link (buno_id, k60_buno_id, created_date, created_tantou_id) VALUES (3234, 1425, GETDATE(), 999);</v>
      </c>
    </row>
    <row r="8137" spans="26:29">
      <c r="Z8137" s="631">
        <v>1527</v>
      </c>
      <c r="AA8137" s="631" t="s">
        <v>5915</v>
      </c>
      <c r="AB8137" s="631" t="s">
        <v>8432</v>
      </c>
      <c r="AC8137" s="316" t="str">
        <f t="shared" si="78"/>
        <v>INSERT INTO UPK.upk_k40.k60_press_buno_link (buno_id, k60_buno_id, created_date, created_tantou_id) VALUES (3235, 1426, GETDATE(), 999);</v>
      </c>
    </row>
    <row r="8138" spans="26:29">
      <c r="Z8138" s="631">
        <v>1528</v>
      </c>
      <c r="AA8138" s="631" t="s">
        <v>6572</v>
      </c>
      <c r="AB8138" s="631" t="s">
        <v>8433</v>
      </c>
      <c r="AC8138" s="316" t="str">
        <f t="shared" si="78"/>
        <v>INSERT INTO UPK.upk_k40.k60_press_buno_link (buno_id, k60_buno_id, created_date, created_tantou_id) VALUES (3236, 2123, GETDATE(), 999);</v>
      </c>
    </row>
    <row r="8139" spans="26:29">
      <c r="Z8139" s="631">
        <v>1529</v>
      </c>
      <c r="AA8139" s="631">
        <v>2573</v>
      </c>
      <c r="AB8139" s="631" t="s">
        <v>8434</v>
      </c>
      <c r="AC8139" s="316" t="str">
        <f t="shared" si="78"/>
        <v>INSERT INTO UPK.upk_k40.k60_press_buno_link (buno_id, k60_buno_id, created_date, created_tantou_id) VALUES (3237, 2573, GETDATE(), 999);</v>
      </c>
    </row>
    <row r="8140" spans="26:29">
      <c r="Z8140" s="631">
        <v>1530</v>
      </c>
      <c r="AA8140" s="631">
        <v>2574</v>
      </c>
      <c r="AB8140" s="631" t="s">
        <v>8435</v>
      </c>
      <c r="AC8140" s="316" t="str">
        <f t="shared" si="78"/>
        <v>INSERT INTO UPK.upk_k40.k60_press_buno_link (buno_id, k60_buno_id, created_date, created_tantou_id) VALUES (3238, 2574, GETDATE(), 999);</v>
      </c>
    </row>
    <row r="8141" spans="26:29">
      <c r="Z8141" s="631">
        <v>1531</v>
      </c>
      <c r="AA8141" s="631" t="s">
        <v>5824</v>
      </c>
      <c r="AB8141" s="631" t="s">
        <v>8436</v>
      </c>
      <c r="AC8141" s="316" t="str">
        <f t="shared" si="78"/>
        <v>INSERT INTO UPK.upk_k40.k60_press_buno_link (buno_id, k60_buno_id, created_date, created_tantou_id) VALUES (3239, 1335, GETDATE(), 999);</v>
      </c>
    </row>
    <row r="8142" spans="26:29">
      <c r="Z8142" s="631">
        <v>1532</v>
      </c>
      <c r="AA8142" s="631" t="s">
        <v>5824</v>
      </c>
      <c r="AB8142" s="631" t="s">
        <v>8437</v>
      </c>
      <c r="AC8142" s="316" t="str">
        <f t="shared" si="78"/>
        <v>INSERT INTO UPK.upk_k40.k60_press_buno_link (buno_id, k60_buno_id, created_date, created_tantou_id) VALUES (3240, 1335, GETDATE(), 999);</v>
      </c>
    </row>
    <row r="8143" spans="26:29">
      <c r="Z8143" s="631">
        <v>1533</v>
      </c>
      <c r="AA8143" s="631" t="s">
        <v>5825</v>
      </c>
      <c r="AB8143" s="631" t="s">
        <v>8438</v>
      </c>
      <c r="AC8143" s="316" t="str">
        <f t="shared" si="78"/>
        <v>INSERT INTO UPK.upk_k40.k60_press_buno_link (buno_id, k60_buno_id, created_date, created_tantou_id) VALUES (3241, 1336, GETDATE(), 999);</v>
      </c>
    </row>
    <row r="8144" spans="26:29">
      <c r="Z8144" s="631">
        <v>1534</v>
      </c>
      <c r="AA8144" s="631" t="s">
        <v>5825</v>
      </c>
      <c r="AB8144" s="631" t="s">
        <v>8439</v>
      </c>
      <c r="AC8144" s="316" t="str">
        <f t="shared" si="78"/>
        <v>INSERT INTO UPK.upk_k40.k60_press_buno_link (buno_id, k60_buno_id, created_date, created_tantou_id) VALUES (3242, 1336, GETDATE(), 999);</v>
      </c>
    </row>
    <row r="8145" spans="26:29">
      <c r="Z8145" s="631">
        <v>1535</v>
      </c>
      <c r="AA8145" s="631" t="s">
        <v>6231</v>
      </c>
      <c r="AB8145" s="631" t="s">
        <v>8440</v>
      </c>
      <c r="AC8145" s="316" t="str">
        <f t="shared" si="78"/>
        <v>INSERT INTO UPK.upk_k40.k60_press_buno_link (buno_id, k60_buno_id, created_date, created_tantou_id) VALUES (3243, 1743, GETDATE(), 999);</v>
      </c>
    </row>
    <row r="8146" spans="26:29">
      <c r="Z8146" s="631">
        <v>1536</v>
      </c>
      <c r="AA8146" s="631" t="s">
        <v>6033</v>
      </c>
      <c r="AB8146" s="631" t="s">
        <v>8441</v>
      </c>
      <c r="AC8146" s="316" t="str">
        <f t="shared" si="78"/>
        <v>INSERT INTO UPK.upk_k40.k60_press_buno_link (buno_id, k60_buno_id, created_date, created_tantou_id) VALUES (3244, 1545, GETDATE(), 999);</v>
      </c>
    </row>
    <row r="8147" spans="26:29">
      <c r="Z8147" s="631">
        <v>1537</v>
      </c>
      <c r="AA8147" s="631" t="s">
        <v>6033</v>
      </c>
      <c r="AB8147" s="631" t="s">
        <v>8442</v>
      </c>
      <c r="AC8147" s="316" t="str">
        <f t="shared" ref="AC8147:AC8210" si="79">AC$6609&amp;AB8147&amp;", "&amp;AA8147&amp;", GETDATE(), 999);"</f>
        <v>INSERT INTO UPK.upk_k40.k60_press_buno_link (buno_id, k60_buno_id, created_date, created_tantou_id) VALUES (3245, 1545, GETDATE(), 999);</v>
      </c>
    </row>
    <row r="8148" spans="26:29">
      <c r="Z8148" s="631">
        <v>1538</v>
      </c>
      <c r="AA8148" s="631" t="s">
        <v>6232</v>
      </c>
      <c r="AB8148" s="631" t="s">
        <v>8443</v>
      </c>
      <c r="AC8148" s="316" t="str">
        <f t="shared" si="79"/>
        <v>INSERT INTO UPK.upk_k40.k60_press_buno_link (buno_id, k60_buno_id, created_date, created_tantou_id) VALUES (3246, 1744, GETDATE(), 999);</v>
      </c>
    </row>
    <row r="8149" spans="26:29">
      <c r="Z8149" s="631">
        <v>1539</v>
      </c>
      <c r="AA8149" s="631" t="s">
        <v>5816</v>
      </c>
      <c r="AB8149" s="631" t="s">
        <v>8444</v>
      </c>
      <c r="AC8149" s="316" t="str">
        <f t="shared" si="79"/>
        <v>INSERT INTO UPK.upk_k40.k60_press_buno_link (buno_id, k60_buno_id, created_date, created_tantou_id) VALUES (3247, 1327, GETDATE(), 999);</v>
      </c>
    </row>
    <row r="8150" spans="26:29">
      <c r="Z8150" s="631">
        <v>1540</v>
      </c>
      <c r="AA8150" s="631" t="s">
        <v>5816</v>
      </c>
      <c r="AB8150" s="631" t="s">
        <v>8445</v>
      </c>
      <c r="AC8150" s="316" t="str">
        <f t="shared" si="79"/>
        <v>INSERT INTO UPK.upk_k40.k60_press_buno_link (buno_id, k60_buno_id, created_date, created_tantou_id) VALUES (3248, 1327, GETDATE(), 999);</v>
      </c>
    </row>
    <row r="8151" spans="26:29">
      <c r="Z8151" s="631">
        <v>1541</v>
      </c>
      <c r="AA8151" s="631" t="s">
        <v>6817</v>
      </c>
      <c r="AB8151" s="631" t="s">
        <v>8446</v>
      </c>
      <c r="AC8151" s="316" t="str">
        <f t="shared" si="79"/>
        <v>INSERT INTO UPK.upk_k40.k60_press_buno_link (buno_id, k60_buno_id, created_date, created_tantou_id) VALUES (3249, 2368, GETDATE(), 999);</v>
      </c>
    </row>
    <row r="8152" spans="26:29">
      <c r="Z8152" s="631">
        <v>1542</v>
      </c>
      <c r="AA8152" s="631" t="s">
        <v>6817</v>
      </c>
      <c r="AB8152" s="631" t="s">
        <v>8447</v>
      </c>
      <c r="AC8152" s="316" t="str">
        <f t="shared" si="79"/>
        <v>INSERT INTO UPK.upk_k40.k60_press_buno_link (buno_id, k60_buno_id, created_date, created_tantou_id) VALUES (3250, 2368, GETDATE(), 999);</v>
      </c>
    </row>
    <row r="8153" spans="26:29">
      <c r="Z8153" s="631">
        <v>1543</v>
      </c>
      <c r="AA8153" s="631" t="s">
        <v>6587</v>
      </c>
      <c r="AB8153" s="631" t="s">
        <v>8448</v>
      </c>
      <c r="AC8153" s="316" t="str">
        <f t="shared" si="79"/>
        <v>INSERT INTO UPK.upk_k40.k60_press_buno_link (buno_id, k60_buno_id, created_date, created_tantou_id) VALUES (3251, 2138, GETDATE(), 999);</v>
      </c>
    </row>
    <row r="8154" spans="26:29">
      <c r="Z8154" s="631">
        <v>1544</v>
      </c>
      <c r="AA8154" s="631" t="s">
        <v>6497</v>
      </c>
      <c r="AB8154" s="631" t="s">
        <v>8449</v>
      </c>
      <c r="AC8154" s="316" t="str">
        <f t="shared" si="79"/>
        <v>INSERT INTO UPK.upk_k40.k60_press_buno_link (buno_id, k60_buno_id, created_date, created_tantou_id) VALUES (3252, 2035, GETDATE(), 999);</v>
      </c>
    </row>
    <row r="8155" spans="26:29">
      <c r="Z8155" s="631">
        <v>1545</v>
      </c>
      <c r="AA8155" s="631" t="s">
        <v>6497</v>
      </c>
      <c r="AB8155" s="631" t="s">
        <v>8450</v>
      </c>
      <c r="AC8155" s="316" t="str">
        <f t="shared" si="79"/>
        <v>INSERT INTO UPK.upk_k40.k60_press_buno_link (buno_id, k60_buno_id, created_date, created_tantou_id) VALUES (3253, 2035, GETDATE(), 999);</v>
      </c>
    </row>
    <row r="8156" spans="26:29">
      <c r="Z8156" s="631">
        <v>1546</v>
      </c>
      <c r="AA8156" s="631" t="s">
        <v>5961</v>
      </c>
      <c r="AB8156" s="631" t="s">
        <v>8451</v>
      </c>
      <c r="AC8156" s="316" t="str">
        <f t="shared" si="79"/>
        <v>INSERT INTO UPK.upk_k40.k60_press_buno_link (buno_id, k60_buno_id, created_date, created_tantou_id) VALUES (3254, 1472, GETDATE(), 999);</v>
      </c>
    </row>
    <row r="8157" spans="26:29">
      <c r="Z8157" s="631">
        <v>1547</v>
      </c>
      <c r="AA8157" s="631" t="s">
        <v>5961</v>
      </c>
      <c r="AB8157" s="631" t="s">
        <v>8452</v>
      </c>
      <c r="AC8157" s="316" t="str">
        <f t="shared" si="79"/>
        <v>INSERT INTO UPK.upk_k40.k60_press_buno_link (buno_id, k60_buno_id, created_date, created_tantou_id) VALUES (3255, 1472, GETDATE(), 999);</v>
      </c>
    </row>
    <row r="8158" spans="26:29">
      <c r="Z8158" s="631">
        <v>1548</v>
      </c>
      <c r="AA8158" s="631" t="s">
        <v>5793</v>
      </c>
      <c r="AB8158" s="631" t="s">
        <v>8453</v>
      </c>
      <c r="AC8158" s="316" t="str">
        <f t="shared" si="79"/>
        <v>INSERT INTO UPK.upk_k40.k60_press_buno_link (buno_id, k60_buno_id, created_date, created_tantou_id) VALUES (3256, 1304, GETDATE(), 999);</v>
      </c>
    </row>
    <row r="8159" spans="26:29">
      <c r="Z8159" s="631">
        <v>1549</v>
      </c>
      <c r="AA8159" s="631" t="s">
        <v>5793</v>
      </c>
      <c r="AB8159" s="631" t="s">
        <v>8454</v>
      </c>
      <c r="AC8159" s="316" t="str">
        <f t="shared" si="79"/>
        <v>INSERT INTO UPK.upk_k40.k60_press_buno_link (buno_id, k60_buno_id, created_date, created_tantou_id) VALUES (3257, 1304, GETDATE(), 999);</v>
      </c>
    </row>
    <row r="8160" spans="26:29">
      <c r="Z8160" s="631">
        <v>1550</v>
      </c>
      <c r="AA8160" s="631" t="s">
        <v>5794</v>
      </c>
      <c r="AB8160" s="631" t="s">
        <v>8455</v>
      </c>
      <c r="AC8160" s="316" t="str">
        <f t="shared" si="79"/>
        <v>INSERT INTO UPK.upk_k40.k60_press_buno_link (buno_id, k60_buno_id, created_date, created_tantou_id) VALUES (3258, 1305, GETDATE(), 999);</v>
      </c>
    </row>
    <row r="8161" spans="26:29">
      <c r="Z8161" s="631">
        <v>1551</v>
      </c>
      <c r="AA8161" s="631" t="s">
        <v>5794</v>
      </c>
      <c r="AB8161" s="631" t="s">
        <v>8456</v>
      </c>
      <c r="AC8161" s="316" t="str">
        <f t="shared" si="79"/>
        <v>INSERT INTO UPK.upk_k40.k60_press_buno_link (buno_id, k60_buno_id, created_date, created_tantou_id) VALUES (3259, 1305, GETDATE(), 999);</v>
      </c>
    </row>
    <row r="8162" spans="26:29">
      <c r="Z8162" s="631">
        <v>1552</v>
      </c>
      <c r="AA8162" s="631" t="s">
        <v>6588</v>
      </c>
      <c r="AB8162" s="631" t="s">
        <v>8457</v>
      </c>
      <c r="AC8162" s="316" t="str">
        <f t="shared" si="79"/>
        <v>INSERT INTO UPK.upk_k40.k60_press_buno_link (buno_id, k60_buno_id, created_date, created_tantou_id) VALUES (3260, 2139, GETDATE(), 999);</v>
      </c>
    </row>
    <row r="8163" spans="26:29">
      <c r="Z8163" s="631">
        <v>1553</v>
      </c>
      <c r="AA8163" s="631" t="s">
        <v>6507</v>
      </c>
      <c r="AB8163" s="631" t="s">
        <v>8458</v>
      </c>
      <c r="AC8163" s="316" t="str">
        <f t="shared" si="79"/>
        <v>INSERT INTO UPK.upk_k40.k60_press_buno_link (buno_id, k60_buno_id, created_date, created_tantou_id) VALUES (3261, 2050, GETDATE(), 999);</v>
      </c>
    </row>
    <row r="8164" spans="26:29">
      <c r="Z8164" s="631">
        <v>1554</v>
      </c>
      <c r="AA8164" s="631" t="s">
        <v>6508</v>
      </c>
      <c r="AB8164" s="631" t="s">
        <v>8459</v>
      </c>
      <c r="AC8164" s="316" t="str">
        <f t="shared" si="79"/>
        <v>INSERT INTO UPK.upk_k40.k60_press_buno_link (buno_id, k60_buno_id, created_date, created_tantou_id) VALUES (3262, 2051, GETDATE(), 999);</v>
      </c>
    </row>
    <row r="8165" spans="26:29">
      <c r="Z8165" s="631">
        <v>1555</v>
      </c>
      <c r="AA8165" s="631">
        <v>2562</v>
      </c>
      <c r="AB8165" s="631" t="s">
        <v>8460</v>
      </c>
      <c r="AC8165" s="316" t="str">
        <f t="shared" si="79"/>
        <v>INSERT INTO UPK.upk_k40.k60_press_buno_link (buno_id, k60_buno_id, created_date, created_tantou_id) VALUES (3263, 2562, GETDATE(), 999);</v>
      </c>
    </row>
    <row r="8166" spans="26:29">
      <c r="Z8166" s="631">
        <v>1556</v>
      </c>
      <c r="AA8166" s="631" t="s">
        <v>6970</v>
      </c>
      <c r="AB8166" s="631" t="s">
        <v>8461</v>
      </c>
      <c r="AC8166" s="316" t="str">
        <f t="shared" si="79"/>
        <v>INSERT INTO UPK.upk_k40.k60_press_buno_link (buno_id, k60_buno_id, created_date, created_tantou_id) VALUES (3264, 2521, GETDATE(), 999);</v>
      </c>
    </row>
    <row r="8167" spans="26:29">
      <c r="Z8167" s="631">
        <v>1557</v>
      </c>
      <c r="AA8167" s="631" t="s">
        <v>6970</v>
      </c>
      <c r="AB8167" s="631" t="s">
        <v>8462</v>
      </c>
      <c r="AC8167" s="316" t="str">
        <f t="shared" si="79"/>
        <v>INSERT INTO UPK.upk_k40.k60_press_buno_link (buno_id, k60_buno_id, created_date, created_tantou_id) VALUES (3265, 2521, GETDATE(), 999);</v>
      </c>
    </row>
    <row r="8168" spans="26:29">
      <c r="Z8168" s="631">
        <v>1558</v>
      </c>
      <c r="AA8168" s="631" t="s">
        <v>6986</v>
      </c>
      <c r="AB8168" s="631" t="s">
        <v>8463</v>
      </c>
      <c r="AC8168" s="316" t="str">
        <f t="shared" si="79"/>
        <v>INSERT INTO UPK.upk_k40.k60_press_buno_link (buno_id, k60_buno_id, created_date, created_tantou_id) VALUES (3266, 2537, GETDATE(), 999);</v>
      </c>
    </row>
    <row r="8169" spans="26:29">
      <c r="Z8169" s="631">
        <v>1559</v>
      </c>
      <c r="AA8169" s="631" t="s">
        <v>6986</v>
      </c>
      <c r="AB8169" s="631" t="s">
        <v>8464</v>
      </c>
      <c r="AC8169" s="316" t="str">
        <f t="shared" si="79"/>
        <v>INSERT INTO UPK.upk_k40.k60_press_buno_link (buno_id, k60_buno_id, created_date, created_tantou_id) VALUES (3267, 2537, GETDATE(), 999);</v>
      </c>
    </row>
    <row r="8170" spans="26:29">
      <c r="Z8170" s="631">
        <v>1560</v>
      </c>
      <c r="AA8170" s="631">
        <v>2563</v>
      </c>
      <c r="AB8170" s="631" t="s">
        <v>8465</v>
      </c>
      <c r="AC8170" s="316" t="str">
        <f t="shared" si="79"/>
        <v>INSERT INTO UPK.upk_k40.k60_press_buno_link (buno_id, k60_buno_id, created_date, created_tantou_id) VALUES (3268, 2563, GETDATE(), 999);</v>
      </c>
    </row>
    <row r="8171" spans="26:29">
      <c r="Z8171" s="631">
        <v>1561</v>
      </c>
      <c r="AA8171" s="631" t="s">
        <v>6971</v>
      </c>
      <c r="AB8171" s="631" t="s">
        <v>8466</v>
      </c>
      <c r="AC8171" s="316" t="str">
        <f t="shared" si="79"/>
        <v>INSERT INTO UPK.upk_k40.k60_press_buno_link (buno_id, k60_buno_id, created_date, created_tantou_id) VALUES (3269, 2522, GETDATE(), 999);</v>
      </c>
    </row>
    <row r="8172" spans="26:29">
      <c r="Z8172" s="631">
        <v>1562</v>
      </c>
      <c r="AA8172" s="631" t="s">
        <v>6987</v>
      </c>
      <c r="AB8172" s="631" t="s">
        <v>8467</v>
      </c>
      <c r="AC8172" s="316" t="str">
        <f t="shared" si="79"/>
        <v>INSERT INTO UPK.upk_k40.k60_press_buno_link (buno_id, k60_buno_id, created_date, created_tantou_id) VALUES (3270, 2538, GETDATE(), 999);</v>
      </c>
    </row>
    <row r="8173" spans="26:29">
      <c r="Z8173" s="631">
        <v>1563</v>
      </c>
      <c r="AA8173" s="631" t="s">
        <v>6013</v>
      </c>
      <c r="AB8173" s="631" t="s">
        <v>8468</v>
      </c>
      <c r="AC8173" s="316" t="str">
        <f t="shared" si="79"/>
        <v>INSERT INTO UPK.upk_k40.k60_press_buno_link (buno_id, k60_buno_id, created_date, created_tantou_id) VALUES (3271, 1525, GETDATE(), 999);</v>
      </c>
    </row>
    <row r="8174" spans="26:29">
      <c r="Z8174" s="631">
        <v>1564</v>
      </c>
      <c r="AA8174" s="631" t="s">
        <v>6013</v>
      </c>
      <c r="AB8174" s="631" t="s">
        <v>8469</v>
      </c>
      <c r="AC8174" s="316" t="str">
        <f t="shared" si="79"/>
        <v>INSERT INTO UPK.upk_k40.k60_press_buno_link (buno_id, k60_buno_id, created_date, created_tantou_id) VALUES (3272, 1525, GETDATE(), 999);</v>
      </c>
    </row>
    <row r="8175" spans="26:29">
      <c r="Z8175" s="631">
        <v>1565</v>
      </c>
      <c r="AA8175" s="631" t="s">
        <v>6818</v>
      </c>
      <c r="AB8175" s="631" t="s">
        <v>8470</v>
      </c>
      <c r="AC8175" s="316" t="str">
        <f t="shared" si="79"/>
        <v>INSERT INTO UPK.upk_k40.k60_press_buno_link (buno_id, k60_buno_id, created_date, created_tantou_id) VALUES (3273, 2369, GETDATE(), 999);</v>
      </c>
    </row>
    <row r="8176" spans="26:29">
      <c r="Z8176" s="631">
        <v>1566</v>
      </c>
      <c r="AA8176" s="631" t="s">
        <v>6818</v>
      </c>
      <c r="AB8176" s="631" t="s">
        <v>8471</v>
      </c>
      <c r="AC8176" s="316" t="str">
        <f t="shared" si="79"/>
        <v>INSERT INTO UPK.upk_k40.k60_press_buno_link (buno_id, k60_buno_id, created_date, created_tantou_id) VALUES (3274, 2369, GETDATE(), 999);</v>
      </c>
    </row>
    <row r="8177" spans="26:29">
      <c r="Z8177" s="631">
        <v>1567</v>
      </c>
      <c r="AA8177" s="631">
        <v>2564</v>
      </c>
      <c r="AB8177" s="631" t="s">
        <v>8472</v>
      </c>
      <c r="AC8177" s="316" t="str">
        <f t="shared" si="79"/>
        <v>INSERT INTO UPK.upk_k40.k60_press_buno_link (buno_id, k60_buno_id, created_date, created_tantou_id) VALUES (3275, 2564, GETDATE(), 999);</v>
      </c>
    </row>
    <row r="8178" spans="26:29">
      <c r="Z8178" s="631">
        <v>1568</v>
      </c>
      <c r="AA8178" s="631">
        <v>2564</v>
      </c>
      <c r="AB8178" s="631" t="s">
        <v>8473</v>
      </c>
      <c r="AC8178" s="316" t="str">
        <f t="shared" si="79"/>
        <v>INSERT INTO UPK.upk_k40.k60_press_buno_link (buno_id, k60_buno_id, created_date, created_tantou_id) VALUES (3276, 2564, GETDATE(), 999);</v>
      </c>
    </row>
    <row r="8179" spans="26:29">
      <c r="Z8179" s="631">
        <v>1569</v>
      </c>
      <c r="AA8179" s="631" t="s">
        <v>6972</v>
      </c>
      <c r="AB8179" s="631" t="s">
        <v>8474</v>
      </c>
      <c r="AC8179" s="316" t="str">
        <f t="shared" si="79"/>
        <v>INSERT INTO UPK.upk_k40.k60_press_buno_link (buno_id, k60_buno_id, created_date, created_tantou_id) VALUES (3277, 2523, GETDATE(), 999);</v>
      </c>
    </row>
    <row r="8180" spans="26:29">
      <c r="Z8180" s="631">
        <v>1570</v>
      </c>
      <c r="AA8180" s="631" t="s">
        <v>6988</v>
      </c>
      <c r="AB8180" s="631" t="s">
        <v>8475</v>
      </c>
      <c r="AC8180" s="316" t="str">
        <f t="shared" si="79"/>
        <v>INSERT INTO UPK.upk_k40.k60_press_buno_link (buno_id, k60_buno_id, created_date, created_tantou_id) VALUES (3278, 2539, GETDATE(), 999);</v>
      </c>
    </row>
    <row r="8181" spans="26:29">
      <c r="Z8181" s="631">
        <v>1571</v>
      </c>
      <c r="AA8181" s="631" t="s">
        <v>6590</v>
      </c>
      <c r="AB8181" s="631" t="s">
        <v>8476</v>
      </c>
      <c r="AC8181" s="316" t="str">
        <f t="shared" si="79"/>
        <v>INSERT INTO UPK.upk_k40.k60_press_buno_link (buno_id, k60_buno_id, created_date, created_tantou_id) VALUES (3279, 2141, GETDATE(), 999);</v>
      </c>
    </row>
    <row r="8182" spans="26:29">
      <c r="Z8182" s="631">
        <v>1572</v>
      </c>
      <c r="AA8182" s="631" t="s">
        <v>5782</v>
      </c>
      <c r="AB8182" s="631" t="s">
        <v>8477</v>
      </c>
      <c r="AC8182" s="316" t="str">
        <f t="shared" si="79"/>
        <v>INSERT INTO UPK.upk_k40.k60_press_buno_link (buno_id, k60_buno_id, created_date, created_tantou_id) VALUES (3280, 1293, GETDATE(), 999);</v>
      </c>
    </row>
    <row r="8183" spans="26:29">
      <c r="Z8183" s="631">
        <v>1573</v>
      </c>
      <c r="AA8183" s="631" t="s">
        <v>6975</v>
      </c>
      <c r="AB8183" s="631" t="s">
        <v>8478</v>
      </c>
      <c r="AC8183" s="316" t="str">
        <f t="shared" si="79"/>
        <v>INSERT INTO UPK.upk_k40.k60_press_buno_link (buno_id, k60_buno_id, created_date, created_tantou_id) VALUES (3281, 2526, GETDATE(), 999);</v>
      </c>
    </row>
    <row r="8184" spans="26:29">
      <c r="Z8184" s="631">
        <v>1574</v>
      </c>
      <c r="AA8184" s="631" t="s">
        <v>5783</v>
      </c>
      <c r="AB8184" s="631" t="s">
        <v>8479</v>
      </c>
      <c r="AC8184" s="316" t="str">
        <f t="shared" si="79"/>
        <v>INSERT INTO UPK.upk_k40.k60_press_buno_link (buno_id, k60_buno_id, created_date, created_tantou_id) VALUES (3282, 1294, GETDATE(), 999);</v>
      </c>
    </row>
    <row r="8185" spans="26:29">
      <c r="Z8185" s="631">
        <v>1575</v>
      </c>
      <c r="AA8185" s="631" t="s">
        <v>5784</v>
      </c>
      <c r="AB8185" s="631" t="s">
        <v>8480</v>
      </c>
      <c r="AC8185" s="316" t="str">
        <f t="shared" si="79"/>
        <v>INSERT INTO UPK.upk_k40.k60_press_buno_link (buno_id, k60_buno_id, created_date, created_tantou_id) VALUES (3283, 1295, GETDATE(), 999);</v>
      </c>
    </row>
    <row r="8186" spans="26:29">
      <c r="Z8186" s="631">
        <v>1576</v>
      </c>
      <c r="AA8186" s="631" t="s">
        <v>6978</v>
      </c>
      <c r="AB8186" s="631" t="s">
        <v>8481</v>
      </c>
      <c r="AC8186" s="316" t="str">
        <f t="shared" si="79"/>
        <v>INSERT INTO UPK.upk_k40.k60_press_buno_link (buno_id, k60_buno_id, created_date, created_tantou_id) VALUES (3284, 2529, GETDATE(), 999);</v>
      </c>
    </row>
    <row r="8187" spans="26:29">
      <c r="Z8187" s="631">
        <v>1577</v>
      </c>
      <c r="AA8187" s="631">
        <v>2579</v>
      </c>
      <c r="AB8187" s="631" t="s">
        <v>8482</v>
      </c>
      <c r="AC8187" s="316" t="str">
        <f t="shared" si="79"/>
        <v>INSERT INTO UPK.upk_k40.k60_press_buno_link (buno_id, k60_buno_id, created_date, created_tantou_id) VALUES (3285, 2579, GETDATE(), 999);</v>
      </c>
    </row>
    <row r="8188" spans="26:29">
      <c r="Z8188" s="631">
        <v>1578</v>
      </c>
      <c r="AA8188" s="631" t="s">
        <v>6862</v>
      </c>
      <c r="AB8188" s="631" t="s">
        <v>8483</v>
      </c>
      <c r="AC8188" s="316" t="str">
        <f t="shared" si="79"/>
        <v>INSERT INTO UPK.upk_k40.k60_press_buno_link (buno_id, k60_buno_id, created_date, created_tantou_id) VALUES (3286, 2413, GETDATE(), 999);</v>
      </c>
    </row>
    <row r="8189" spans="26:29">
      <c r="Z8189" s="631">
        <v>1579</v>
      </c>
      <c r="AA8189" s="631" t="s">
        <v>6863</v>
      </c>
      <c r="AB8189" s="631" t="s">
        <v>8484</v>
      </c>
      <c r="AC8189" s="316" t="str">
        <f t="shared" si="79"/>
        <v>INSERT INTO UPK.upk_k40.k60_press_buno_link (buno_id, k60_buno_id, created_date, created_tantou_id) VALUES (3287, 2414, GETDATE(), 999);</v>
      </c>
    </row>
    <row r="8190" spans="26:29">
      <c r="Z8190" s="631">
        <v>1580</v>
      </c>
      <c r="AA8190" s="631" t="s">
        <v>6976</v>
      </c>
      <c r="AB8190" s="631" t="s">
        <v>8485</v>
      </c>
      <c r="AC8190" s="316" t="str">
        <f t="shared" si="79"/>
        <v>INSERT INTO UPK.upk_k40.k60_press_buno_link (buno_id, k60_buno_id, created_date, created_tantou_id) VALUES (3288, 2527, GETDATE(), 999);</v>
      </c>
    </row>
    <row r="8191" spans="26:29">
      <c r="Z8191" s="631">
        <v>1581</v>
      </c>
      <c r="AA8191" s="631" t="s">
        <v>6977</v>
      </c>
      <c r="AB8191" s="631" t="s">
        <v>8486</v>
      </c>
      <c r="AC8191" s="316" t="str">
        <f t="shared" si="79"/>
        <v>INSERT INTO UPK.upk_k40.k60_press_buno_link (buno_id, k60_buno_id, created_date, created_tantou_id) VALUES (3289, 2528, GETDATE(), 999);</v>
      </c>
    </row>
    <row r="8192" spans="26:29">
      <c r="Z8192" s="631">
        <v>1582</v>
      </c>
      <c r="AA8192" s="631" t="s">
        <v>6973</v>
      </c>
      <c r="AB8192" s="631" t="s">
        <v>8487</v>
      </c>
      <c r="AC8192" s="316" t="str">
        <f t="shared" si="79"/>
        <v>INSERT INTO UPK.upk_k40.k60_press_buno_link (buno_id, k60_buno_id, created_date, created_tantou_id) VALUES (3290, 2524, GETDATE(), 999);</v>
      </c>
    </row>
    <row r="8193" spans="26:29">
      <c r="Z8193" s="631">
        <v>1583</v>
      </c>
      <c r="AA8193" s="631" t="s">
        <v>6864</v>
      </c>
      <c r="AB8193" s="631" t="s">
        <v>8488</v>
      </c>
      <c r="AC8193" s="316" t="str">
        <f t="shared" si="79"/>
        <v>INSERT INTO UPK.upk_k40.k60_press_buno_link (buno_id, k60_buno_id, created_date, created_tantou_id) VALUES (3291, 2415, GETDATE(), 999);</v>
      </c>
    </row>
    <row r="8194" spans="26:29">
      <c r="Z8194" s="631">
        <v>1584</v>
      </c>
      <c r="AA8194" s="631" t="s">
        <v>6273</v>
      </c>
      <c r="AB8194" s="631" t="s">
        <v>8489</v>
      </c>
      <c r="AC8194" s="316" t="str">
        <f t="shared" si="79"/>
        <v>INSERT INTO UPK.upk_k40.k60_press_buno_link (buno_id, k60_buno_id, created_date, created_tantou_id) VALUES (3292, 1785, GETDATE(), 999);</v>
      </c>
    </row>
    <row r="8195" spans="26:29">
      <c r="Z8195" s="631">
        <v>1585</v>
      </c>
      <c r="AA8195" s="631" t="s">
        <v>6274</v>
      </c>
      <c r="AB8195" s="631" t="s">
        <v>8490</v>
      </c>
      <c r="AC8195" s="316" t="str">
        <f t="shared" si="79"/>
        <v>INSERT INTO UPK.upk_k40.k60_press_buno_link (buno_id, k60_buno_id, created_date, created_tantou_id) VALUES (3293, 1786, GETDATE(), 999);</v>
      </c>
    </row>
    <row r="8196" spans="26:29">
      <c r="Z8196" s="631">
        <v>1586</v>
      </c>
      <c r="AA8196" s="631" t="s">
        <v>6274</v>
      </c>
      <c r="AB8196" s="631" t="s">
        <v>8491</v>
      </c>
      <c r="AC8196" s="316" t="str">
        <f t="shared" si="79"/>
        <v>INSERT INTO UPK.upk_k40.k60_press_buno_link (buno_id, k60_buno_id, created_date, created_tantou_id) VALUES (3294, 1786, GETDATE(), 999);</v>
      </c>
    </row>
    <row r="8197" spans="26:29">
      <c r="Z8197" s="631">
        <v>1587</v>
      </c>
      <c r="AA8197" s="631" t="s">
        <v>6922</v>
      </c>
      <c r="AB8197" s="631" t="s">
        <v>8492</v>
      </c>
      <c r="AC8197" s="316" t="str">
        <f t="shared" si="79"/>
        <v>INSERT INTO UPK.upk_k40.k60_press_buno_link (buno_id, k60_buno_id, created_date, created_tantou_id) VALUES (3295, 2473, GETDATE(), 999);</v>
      </c>
    </row>
    <row r="8198" spans="26:29">
      <c r="Z8198" s="631">
        <v>1588</v>
      </c>
      <c r="AA8198" s="631" t="s">
        <v>6983</v>
      </c>
      <c r="AB8198" s="631" t="s">
        <v>8493</v>
      </c>
      <c r="AC8198" s="316" t="str">
        <f t="shared" si="79"/>
        <v>INSERT INTO UPK.upk_k40.k60_press_buno_link (buno_id, k60_buno_id, created_date, created_tantou_id) VALUES (3296, 2534, GETDATE(), 999);</v>
      </c>
    </row>
    <row r="8199" spans="26:29">
      <c r="Z8199" s="631">
        <v>1589</v>
      </c>
      <c r="AA8199" s="631">
        <v>2550</v>
      </c>
      <c r="AB8199" s="631" t="s">
        <v>8494</v>
      </c>
      <c r="AC8199" s="316" t="str">
        <f t="shared" si="79"/>
        <v>INSERT INTO UPK.upk_k40.k60_press_buno_link (buno_id, k60_buno_id, created_date, created_tantou_id) VALUES (3297, 2550, GETDATE(), 999);</v>
      </c>
    </row>
    <row r="8200" spans="26:29">
      <c r="Z8200" s="631">
        <v>1590</v>
      </c>
      <c r="AA8200" s="631" t="s">
        <v>6961</v>
      </c>
      <c r="AB8200" s="631" t="s">
        <v>8495</v>
      </c>
      <c r="AC8200" s="316" t="str">
        <f t="shared" si="79"/>
        <v>INSERT INTO UPK.upk_k40.k60_press_buno_link (buno_id, k60_buno_id, created_date, created_tantou_id) VALUES (3298, 2512, GETDATE(), 999);</v>
      </c>
    </row>
    <row r="8201" spans="26:29">
      <c r="Z8201" s="631">
        <v>1591</v>
      </c>
      <c r="AA8201" s="631" t="s">
        <v>6515</v>
      </c>
      <c r="AB8201" s="631" t="s">
        <v>8496</v>
      </c>
      <c r="AC8201" s="316" t="str">
        <f t="shared" si="79"/>
        <v>INSERT INTO UPK.upk_k40.k60_press_buno_link (buno_id, k60_buno_id, created_date, created_tantou_id) VALUES (3299, 2066, GETDATE(), 999);</v>
      </c>
    </row>
    <row r="8202" spans="26:29">
      <c r="Z8202" s="631">
        <v>1592</v>
      </c>
      <c r="AA8202" s="631" t="s">
        <v>6621</v>
      </c>
      <c r="AB8202" s="631" t="s">
        <v>8497</v>
      </c>
      <c r="AC8202" s="316" t="str">
        <f t="shared" si="79"/>
        <v>INSERT INTO UPK.upk_k40.k60_press_buno_link (buno_id, k60_buno_id, created_date, created_tantou_id) VALUES (3300, 2172, GETDATE(), 999);</v>
      </c>
    </row>
    <row r="8203" spans="26:29">
      <c r="Z8203" s="631">
        <v>1593</v>
      </c>
      <c r="AA8203" s="631" t="s">
        <v>5785</v>
      </c>
      <c r="AB8203" s="631" t="s">
        <v>8498</v>
      </c>
      <c r="AC8203" s="316" t="str">
        <f t="shared" si="79"/>
        <v>INSERT INTO UPK.upk_k40.k60_press_buno_link (buno_id, k60_buno_id, created_date, created_tantou_id) VALUES (3301, 1296, GETDATE(), 999);</v>
      </c>
    </row>
    <row r="8204" spans="26:29">
      <c r="Z8204" s="631">
        <v>1594</v>
      </c>
      <c r="AA8204" s="631" t="s">
        <v>5871</v>
      </c>
      <c r="AB8204" s="631" t="s">
        <v>8499</v>
      </c>
      <c r="AC8204" s="316" t="str">
        <f t="shared" si="79"/>
        <v>INSERT INTO UPK.upk_k40.k60_press_buno_link (buno_id, k60_buno_id, created_date, created_tantou_id) VALUES (3302, 1382, GETDATE(), 999);</v>
      </c>
    </row>
    <row r="8205" spans="26:29">
      <c r="Z8205" s="631">
        <v>1595</v>
      </c>
      <c r="AA8205" s="631" t="s">
        <v>5872</v>
      </c>
      <c r="AB8205" s="631" t="s">
        <v>8500</v>
      </c>
      <c r="AC8205" s="316" t="str">
        <f t="shared" si="79"/>
        <v>INSERT INTO UPK.upk_k40.k60_press_buno_link (buno_id, k60_buno_id, created_date, created_tantou_id) VALUES (3303, 1383, GETDATE(), 999);</v>
      </c>
    </row>
    <row r="8206" spans="26:29">
      <c r="Z8206" s="631">
        <v>1596</v>
      </c>
      <c r="AA8206" s="631" t="s">
        <v>6148</v>
      </c>
      <c r="AB8206" s="631" t="s">
        <v>8501</v>
      </c>
      <c r="AC8206" s="316" t="str">
        <f t="shared" si="79"/>
        <v>INSERT INTO UPK.upk_k40.k60_press_buno_link (buno_id, k60_buno_id, created_date, created_tantou_id) VALUES (3304, 1660, GETDATE(), 999);</v>
      </c>
    </row>
    <row r="8207" spans="26:29">
      <c r="Z8207" s="631">
        <v>1597</v>
      </c>
      <c r="AA8207" s="631" t="s">
        <v>5925</v>
      </c>
      <c r="AB8207" s="631" t="s">
        <v>8502</v>
      </c>
      <c r="AC8207" s="316" t="str">
        <f t="shared" si="79"/>
        <v>INSERT INTO UPK.upk_k40.k60_press_buno_link (buno_id, k60_buno_id, created_date, created_tantou_id) VALUES (3305, 1436, GETDATE(), 999);</v>
      </c>
    </row>
    <row r="8208" spans="26:29">
      <c r="Z8208" s="631">
        <v>1598</v>
      </c>
      <c r="AA8208" s="631" t="s">
        <v>5925</v>
      </c>
      <c r="AB8208" s="631" t="s">
        <v>8503</v>
      </c>
      <c r="AC8208" s="316" t="str">
        <f t="shared" si="79"/>
        <v>INSERT INTO UPK.upk_k40.k60_press_buno_link (buno_id, k60_buno_id, created_date, created_tantou_id) VALUES (3306, 1436, GETDATE(), 999);</v>
      </c>
    </row>
    <row r="8209" spans="26:29">
      <c r="Z8209" s="631">
        <v>1599</v>
      </c>
      <c r="AA8209" s="631" t="s">
        <v>240</v>
      </c>
      <c r="AB8209" s="631" t="s">
        <v>8504</v>
      </c>
      <c r="AC8209" s="316" t="str">
        <f t="shared" si="79"/>
        <v>INSERT INTO UPK.upk_k40.k60_press_buno_link (buno_id, k60_buno_id, created_date, created_tantou_id) VALUES (3307, 2052, GETDATE(), 999);</v>
      </c>
    </row>
    <row r="8210" spans="26:29">
      <c r="Z8210" s="631">
        <v>1600</v>
      </c>
      <c r="AA8210" s="631" t="s">
        <v>240</v>
      </c>
      <c r="AB8210" s="631" t="s">
        <v>8505</v>
      </c>
      <c r="AC8210" s="316" t="str">
        <f t="shared" si="79"/>
        <v>INSERT INTO UPK.upk_k40.k60_press_buno_link (buno_id, k60_buno_id, created_date, created_tantou_id) VALUES (3308, 2052, GETDATE(), 999);</v>
      </c>
    </row>
    <row r="8211" spans="26:29">
      <c r="Z8211" s="631">
        <v>1601</v>
      </c>
      <c r="AA8211" s="631" t="s">
        <v>241</v>
      </c>
      <c r="AB8211" s="631" t="s">
        <v>8506</v>
      </c>
      <c r="AC8211" s="316" t="str">
        <f t="shared" ref="AC8211:AC8274" si="80">AC$6609&amp;AB8211&amp;", "&amp;AA8211&amp;", GETDATE(), 999);"</f>
        <v>INSERT INTO UPK.upk_k40.k60_press_buno_link (buno_id, k60_buno_id, created_date, created_tantou_id) VALUES (3309, 2053, GETDATE(), 999);</v>
      </c>
    </row>
    <row r="8212" spans="26:29">
      <c r="Z8212" s="631">
        <v>1602</v>
      </c>
      <c r="AA8212" s="631" t="s">
        <v>241</v>
      </c>
      <c r="AB8212" s="631" t="s">
        <v>8507</v>
      </c>
      <c r="AC8212" s="316" t="str">
        <f t="shared" si="80"/>
        <v>INSERT INTO UPK.upk_k40.k60_press_buno_link (buno_id, k60_buno_id, created_date, created_tantou_id) VALUES (3310, 2053, GETDATE(), 999);</v>
      </c>
    </row>
    <row r="8213" spans="26:29">
      <c r="Z8213" s="631">
        <v>1603</v>
      </c>
      <c r="AA8213" s="631" t="s">
        <v>6509</v>
      </c>
      <c r="AB8213" s="631" t="s">
        <v>8508</v>
      </c>
      <c r="AC8213" s="316" t="str">
        <f t="shared" si="80"/>
        <v>INSERT INTO UPK.upk_k40.k60_press_buno_link (buno_id, k60_buno_id, created_date, created_tantou_id) VALUES (3311, 2054, GETDATE(), 999);</v>
      </c>
    </row>
    <row r="8214" spans="26:29">
      <c r="Z8214" s="631">
        <v>1604</v>
      </c>
      <c r="AA8214" s="631" t="s">
        <v>6591</v>
      </c>
      <c r="AB8214" s="631" t="s">
        <v>8509</v>
      </c>
      <c r="AC8214" s="316" t="str">
        <f t="shared" si="80"/>
        <v>INSERT INTO UPK.upk_k40.k60_press_buno_link (buno_id, k60_buno_id, created_date, created_tantou_id) VALUES (3312, 2142, GETDATE(), 999);</v>
      </c>
    </row>
    <row r="8215" spans="26:29">
      <c r="Z8215" s="631">
        <v>1605</v>
      </c>
      <c r="AA8215" s="631" t="s">
        <v>6591</v>
      </c>
      <c r="AB8215" s="631" t="s">
        <v>8510</v>
      </c>
      <c r="AC8215" s="316" t="str">
        <f t="shared" si="80"/>
        <v>INSERT INTO UPK.upk_k40.k60_press_buno_link (buno_id, k60_buno_id, created_date, created_tantou_id) VALUES (3313, 2142, GETDATE(), 999);</v>
      </c>
    </row>
    <row r="8216" spans="26:29">
      <c r="Z8216" s="631">
        <v>1606</v>
      </c>
      <c r="AA8216" s="631" t="s">
        <v>6275</v>
      </c>
      <c r="AB8216" s="631" t="s">
        <v>8511</v>
      </c>
      <c r="AC8216" s="316" t="str">
        <f t="shared" si="80"/>
        <v>INSERT INTO UPK.upk_k40.k60_press_buno_link (buno_id, k60_buno_id, created_date, created_tantou_id) VALUES (3314, 1787, GETDATE(), 999);</v>
      </c>
    </row>
    <row r="8217" spans="26:29">
      <c r="Z8217" s="631">
        <v>1607</v>
      </c>
      <c r="AA8217" s="631" t="s">
        <v>6275</v>
      </c>
      <c r="AB8217" s="631" t="s">
        <v>8512</v>
      </c>
      <c r="AC8217" s="316" t="str">
        <f t="shared" si="80"/>
        <v>INSERT INTO UPK.upk_k40.k60_press_buno_link (buno_id, k60_buno_id, created_date, created_tantou_id) VALUES (3315, 1787, GETDATE(), 999);</v>
      </c>
    </row>
    <row r="8218" spans="26:29">
      <c r="Z8218" s="631">
        <v>1608</v>
      </c>
      <c r="AA8218" s="631" t="s">
        <v>6094</v>
      </c>
      <c r="AB8218" s="631" t="s">
        <v>8513</v>
      </c>
      <c r="AC8218" s="316" t="str">
        <f t="shared" si="80"/>
        <v>INSERT INTO UPK.upk_k40.k60_press_buno_link (buno_id, k60_buno_id, created_date, created_tantou_id) VALUES (3316, 1606, GETDATE(), 999);</v>
      </c>
    </row>
    <row r="8219" spans="26:29">
      <c r="Z8219" s="631">
        <v>1609</v>
      </c>
      <c r="AA8219" s="631" t="s">
        <v>6094</v>
      </c>
      <c r="AB8219" s="631" t="s">
        <v>8514</v>
      </c>
      <c r="AC8219" s="316" t="str">
        <f t="shared" si="80"/>
        <v>INSERT INTO UPK.upk_k40.k60_press_buno_link (buno_id, k60_buno_id, created_date, created_tantou_id) VALUES (3317, 1606, GETDATE(), 999);</v>
      </c>
    </row>
    <row r="8220" spans="26:29">
      <c r="Z8220" s="631">
        <v>1610</v>
      </c>
      <c r="AA8220" s="631" t="s">
        <v>6276</v>
      </c>
      <c r="AB8220" s="631" t="s">
        <v>8515</v>
      </c>
      <c r="AC8220" s="316" t="str">
        <f t="shared" si="80"/>
        <v>INSERT INTO UPK.upk_k40.k60_press_buno_link (buno_id, k60_buno_id, created_date, created_tantou_id) VALUES (3318, 1788, GETDATE(), 999);</v>
      </c>
    </row>
    <row r="8221" spans="26:29">
      <c r="Z8221" s="631">
        <v>1611</v>
      </c>
      <c r="AA8221" s="631" t="s">
        <v>6276</v>
      </c>
      <c r="AB8221" s="631" t="s">
        <v>8516</v>
      </c>
      <c r="AC8221" s="316" t="str">
        <f t="shared" si="80"/>
        <v>INSERT INTO UPK.upk_k40.k60_press_buno_link (buno_id, k60_buno_id, created_date, created_tantou_id) VALUES (3319, 1788, GETDATE(), 999);</v>
      </c>
    </row>
    <row r="8222" spans="26:29">
      <c r="Z8222" s="631">
        <v>1612</v>
      </c>
      <c r="AA8222" s="631" t="s">
        <v>6095</v>
      </c>
      <c r="AB8222" s="631" t="s">
        <v>8517</v>
      </c>
      <c r="AC8222" s="316" t="str">
        <f t="shared" si="80"/>
        <v>INSERT INTO UPK.upk_k40.k60_press_buno_link (buno_id, k60_buno_id, created_date, created_tantou_id) VALUES (3320, 1607, GETDATE(), 999);</v>
      </c>
    </row>
    <row r="8223" spans="26:29">
      <c r="Z8223" s="631">
        <v>1613</v>
      </c>
      <c r="AA8223" s="631" t="s">
        <v>6095</v>
      </c>
      <c r="AB8223" s="631" t="s">
        <v>8518</v>
      </c>
      <c r="AC8223" s="316" t="str">
        <f t="shared" si="80"/>
        <v>INSERT INTO UPK.upk_k40.k60_press_buno_link (buno_id, k60_buno_id, created_date, created_tantou_id) VALUES (3321, 1607, GETDATE(), 999);</v>
      </c>
    </row>
    <row r="8224" spans="26:29">
      <c r="Z8224" s="631">
        <v>1614</v>
      </c>
      <c r="AA8224" s="631" t="s">
        <v>6096</v>
      </c>
      <c r="AB8224" s="631" t="s">
        <v>8519</v>
      </c>
      <c r="AC8224" s="316" t="str">
        <f t="shared" si="80"/>
        <v>INSERT INTO UPK.upk_k40.k60_press_buno_link (buno_id, k60_buno_id, created_date, created_tantou_id) VALUES (3322, 1608, GETDATE(), 999);</v>
      </c>
    </row>
    <row r="8225" spans="26:29">
      <c r="Z8225" s="631">
        <v>1615</v>
      </c>
      <c r="AA8225" s="631" t="s">
        <v>6097</v>
      </c>
      <c r="AB8225" s="631" t="s">
        <v>8520</v>
      </c>
      <c r="AC8225" s="316" t="str">
        <f t="shared" si="80"/>
        <v>INSERT INTO UPK.upk_k40.k60_press_buno_link (buno_id, k60_buno_id, created_date, created_tantou_id) VALUES (3323, 1609, GETDATE(), 999);</v>
      </c>
    </row>
    <row r="8226" spans="26:29">
      <c r="Z8226" s="631">
        <v>1616</v>
      </c>
      <c r="AA8226" s="631" t="s">
        <v>6358</v>
      </c>
      <c r="AB8226" s="631" t="s">
        <v>8521</v>
      </c>
      <c r="AC8226" s="316" t="str">
        <f t="shared" si="80"/>
        <v>INSERT INTO UPK.upk_k40.k60_press_buno_link (buno_id, k60_buno_id, created_date, created_tantou_id) VALUES (3324, 1870, GETDATE(), 999);</v>
      </c>
    </row>
    <row r="8227" spans="26:29">
      <c r="Z8227" s="631">
        <v>1617</v>
      </c>
      <c r="AA8227" s="631" t="s">
        <v>6360</v>
      </c>
      <c r="AB8227" s="631" t="s">
        <v>8522</v>
      </c>
      <c r="AC8227" s="316" t="str">
        <f t="shared" si="80"/>
        <v>INSERT INTO UPK.upk_k40.k60_press_buno_link (buno_id, k60_buno_id, created_date, created_tantou_id) VALUES (3325, 1872, GETDATE(), 999);</v>
      </c>
    </row>
    <row r="8228" spans="26:29">
      <c r="Z8228" s="631">
        <v>1618</v>
      </c>
      <c r="AA8228" s="631" t="s">
        <v>6359</v>
      </c>
      <c r="AB8228" s="631" t="s">
        <v>8523</v>
      </c>
      <c r="AC8228" s="316" t="str">
        <f t="shared" si="80"/>
        <v>INSERT INTO UPK.upk_k40.k60_press_buno_link (buno_id, k60_buno_id, created_date, created_tantou_id) VALUES (3326, 1871, GETDATE(), 999);</v>
      </c>
    </row>
    <row r="8229" spans="26:29">
      <c r="Z8229" s="631">
        <v>1619</v>
      </c>
      <c r="AA8229" s="631" t="s">
        <v>6361</v>
      </c>
      <c r="AB8229" s="631" t="s">
        <v>8524</v>
      </c>
      <c r="AC8229" s="316" t="str">
        <f t="shared" si="80"/>
        <v>INSERT INTO UPK.upk_k40.k60_press_buno_link (buno_id, k60_buno_id, created_date, created_tantou_id) VALUES (3327, 1873, GETDATE(), 999);</v>
      </c>
    </row>
    <row r="8230" spans="26:29">
      <c r="Z8230" s="631">
        <v>1620</v>
      </c>
      <c r="AA8230" s="631" t="s">
        <v>242</v>
      </c>
      <c r="AB8230" s="631" t="s">
        <v>8525</v>
      </c>
      <c r="AC8230" s="316" t="str">
        <f t="shared" si="80"/>
        <v>INSERT INTO UPK.upk_k40.k60_press_buno_link (buno_id, k60_buno_id, created_date, created_tantou_id) VALUES (3328, 2055, GETDATE(), 999);</v>
      </c>
    </row>
    <row r="8231" spans="26:29">
      <c r="Z8231" s="631">
        <v>1621</v>
      </c>
      <c r="AA8231" s="631" t="s">
        <v>242</v>
      </c>
      <c r="AB8231" s="631" t="s">
        <v>8526</v>
      </c>
      <c r="AC8231" s="316" t="str">
        <f t="shared" si="80"/>
        <v>INSERT INTO UPK.upk_k40.k60_press_buno_link (buno_id, k60_buno_id, created_date, created_tantou_id) VALUES (3329, 2055, GETDATE(), 999);</v>
      </c>
    </row>
    <row r="8232" spans="26:29">
      <c r="Z8232" s="631">
        <v>1622</v>
      </c>
      <c r="AA8232" s="631">
        <v>2567</v>
      </c>
      <c r="AB8232" s="631" t="s">
        <v>8527</v>
      </c>
      <c r="AC8232" s="316" t="str">
        <f t="shared" si="80"/>
        <v>INSERT INTO UPK.upk_k40.k60_press_buno_link (buno_id, k60_buno_id, created_date, created_tantou_id) VALUES (3330, 2567, GETDATE(), 999);</v>
      </c>
    </row>
    <row r="8233" spans="26:29">
      <c r="Z8233" s="631">
        <v>1623</v>
      </c>
      <c r="AA8233" s="631" t="s">
        <v>243</v>
      </c>
      <c r="AB8233" s="631" t="s">
        <v>8528</v>
      </c>
      <c r="AC8233" s="316" t="str">
        <f t="shared" si="80"/>
        <v>INSERT INTO UPK.upk_k40.k60_press_buno_link (buno_id, k60_buno_id, created_date, created_tantou_id) VALUES (3331, 2056, GETDATE(), 999);</v>
      </c>
    </row>
    <row r="8234" spans="26:29">
      <c r="Z8234" s="631">
        <v>1624</v>
      </c>
      <c r="AA8234" s="631" t="s">
        <v>243</v>
      </c>
      <c r="AB8234" s="631" t="s">
        <v>8529</v>
      </c>
      <c r="AC8234" s="316" t="str">
        <f t="shared" si="80"/>
        <v>INSERT INTO UPK.upk_k40.k60_press_buno_link (buno_id, k60_buno_id, created_date, created_tantou_id) VALUES (3332, 2056, GETDATE(), 999);</v>
      </c>
    </row>
    <row r="8235" spans="26:29">
      <c r="Z8235" s="631">
        <v>1625</v>
      </c>
      <c r="AA8235" s="631" t="s">
        <v>6593</v>
      </c>
      <c r="AB8235" s="631" t="s">
        <v>8530</v>
      </c>
      <c r="AC8235" s="316" t="str">
        <f t="shared" si="80"/>
        <v>INSERT INTO UPK.upk_k40.k60_press_buno_link (buno_id, k60_buno_id, created_date, created_tantou_id) VALUES (3333, 2144, GETDATE(), 999);</v>
      </c>
    </row>
    <row r="8236" spans="26:29">
      <c r="Z8236" s="631">
        <v>1626</v>
      </c>
      <c r="AA8236" s="631" t="s">
        <v>6593</v>
      </c>
      <c r="AB8236" s="631" t="s">
        <v>8531</v>
      </c>
      <c r="AC8236" s="316" t="str">
        <f t="shared" si="80"/>
        <v>INSERT INTO UPK.upk_k40.k60_press_buno_link (buno_id, k60_buno_id, created_date, created_tantou_id) VALUES (3334, 2144, GETDATE(), 999);</v>
      </c>
    </row>
    <row r="8237" spans="26:29">
      <c r="Z8237" s="631">
        <v>1627</v>
      </c>
      <c r="AA8237" s="631" t="s">
        <v>244</v>
      </c>
      <c r="AB8237" s="631" t="s">
        <v>8532</v>
      </c>
      <c r="AC8237" s="316" t="str">
        <f t="shared" si="80"/>
        <v>INSERT INTO UPK.upk_k40.k60_press_buno_link (buno_id, k60_buno_id, created_date, created_tantou_id) VALUES (3335, 2057, GETDATE(), 999);</v>
      </c>
    </row>
    <row r="8238" spans="26:29">
      <c r="Z8238" s="631">
        <v>1628</v>
      </c>
      <c r="AA8238" s="631" t="s">
        <v>244</v>
      </c>
      <c r="AB8238" s="631" t="s">
        <v>8533</v>
      </c>
      <c r="AC8238" s="316" t="str">
        <f t="shared" si="80"/>
        <v>INSERT INTO UPK.upk_k40.k60_press_buno_link (buno_id, k60_buno_id, created_date, created_tantou_id) VALUES (3336, 2057, GETDATE(), 999);</v>
      </c>
    </row>
    <row r="8239" spans="26:29">
      <c r="Z8239" s="631">
        <v>1629</v>
      </c>
      <c r="AA8239" s="631" t="s">
        <v>245</v>
      </c>
      <c r="AB8239" s="631" t="s">
        <v>8534</v>
      </c>
      <c r="AC8239" s="316" t="str">
        <f t="shared" si="80"/>
        <v>INSERT INTO UPK.upk_k40.k60_press_buno_link (buno_id, k60_buno_id, created_date, created_tantou_id) VALUES (3337, 2058, GETDATE(), 999);</v>
      </c>
    </row>
    <row r="8240" spans="26:29">
      <c r="Z8240" s="631">
        <v>1630</v>
      </c>
      <c r="AA8240" s="631" t="s">
        <v>245</v>
      </c>
      <c r="AB8240" s="631" t="s">
        <v>8535</v>
      </c>
      <c r="AC8240" s="316" t="str">
        <f t="shared" si="80"/>
        <v>INSERT INTO UPK.upk_k40.k60_press_buno_link (buno_id, k60_buno_id, created_date, created_tantou_id) VALUES (3338, 2058, GETDATE(), 999);</v>
      </c>
    </row>
    <row r="8241" spans="26:29">
      <c r="Z8241" s="631">
        <v>1631</v>
      </c>
      <c r="AA8241" s="631" t="s">
        <v>6510</v>
      </c>
      <c r="AB8241" s="631" t="s">
        <v>8536</v>
      </c>
      <c r="AC8241" s="316" t="str">
        <f t="shared" si="80"/>
        <v>INSERT INTO UPK.upk_k40.k60_press_buno_link (buno_id, k60_buno_id, created_date, created_tantou_id) VALUES (3339, 2059, GETDATE(), 999);</v>
      </c>
    </row>
    <row r="8242" spans="26:29">
      <c r="Z8242" s="631">
        <v>1632</v>
      </c>
      <c r="AA8242" s="631" t="s">
        <v>6510</v>
      </c>
      <c r="AB8242" s="631" t="s">
        <v>8537</v>
      </c>
      <c r="AC8242" s="316" t="str">
        <f t="shared" si="80"/>
        <v>INSERT INTO UPK.upk_k40.k60_press_buno_link (buno_id, k60_buno_id, created_date, created_tantou_id) VALUES (3340, 2059, GETDATE(), 999);</v>
      </c>
    </row>
    <row r="8243" spans="26:29">
      <c r="Z8243" s="631">
        <v>1633</v>
      </c>
      <c r="AA8243" s="631" t="s">
        <v>6098</v>
      </c>
      <c r="AB8243" s="631" t="s">
        <v>8538</v>
      </c>
      <c r="AC8243" s="316" t="str">
        <f t="shared" si="80"/>
        <v>INSERT INTO UPK.upk_k40.k60_press_buno_link (buno_id, k60_buno_id, created_date, created_tantou_id) VALUES (3341, 1610, GETDATE(), 999);</v>
      </c>
    </row>
    <row r="8244" spans="26:29">
      <c r="Z8244" s="631">
        <v>1634</v>
      </c>
      <c r="AA8244" s="631" t="s">
        <v>6098</v>
      </c>
      <c r="AB8244" s="631" t="s">
        <v>8539</v>
      </c>
      <c r="AC8244" s="316" t="str">
        <f t="shared" si="80"/>
        <v>INSERT INTO UPK.upk_k40.k60_press_buno_link (buno_id, k60_buno_id, created_date, created_tantou_id) VALUES (3342, 1610, GETDATE(), 999);</v>
      </c>
    </row>
    <row r="8245" spans="26:29">
      <c r="Z8245" s="631">
        <v>1635</v>
      </c>
      <c r="AA8245" s="631" t="s">
        <v>6099</v>
      </c>
      <c r="AB8245" s="631" t="s">
        <v>8540</v>
      </c>
      <c r="AC8245" s="316" t="str">
        <f t="shared" si="80"/>
        <v>INSERT INTO UPK.upk_k40.k60_press_buno_link (buno_id, k60_buno_id, created_date, created_tantou_id) VALUES (3343, 1611, GETDATE(), 999);</v>
      </c>
    </row>
    <row r="8246" spans="26:29">
      <c r="Z8246" s="631">
        <v>1636</v>
      </c>
      <c r="AA8246" s="631" t="s">
        <v>6099</v>
      </c>
      <c r="AB8246" s="631" t="s">
        <v>8541</v>
      </c>
      <c r="AC8246" s="316" t="str">
        <f t="shared" si="80"/>
        <v>INSERT INTO UPK.upk_k40.k60_press_buno_link (buno_id, k60_buno_id, created_date, created_tantou_id) VALUES (3344, 1611, GETDATE(), 999);</v>
      </c>
    </row>
    <row r="8247" spans="26:29">
      <c r="Z8247" s="631">
        <v>1637</v>
      </c>
      <c r="AA8247" s="631" t="s">
        <v>6362</v>
      </c>
      <c r="AB8247" s="631" t="s">
        <v>8542</v>
      </c>
      <c r="AC8247" s="316" t="str">
        <f t="shared" si="80"/>
        <v>INSERT INTO UPK.upk_k40.k60_press_buno_link (buno_id, k60_buno_id, created_date, created_tantou_id) VALUES (3345, 1874, GETDATE(), 999);</v>
      </c>
    </row>
    <row r="8248" spans="26:29">
      <c r="Z8248" s="631">
        <v>1638</v>
      </c>
      <c r="AA8248" s="631" t="s">
        <v>6363</v>
      </c>
      <c r="AB8248" s="631" t="s">
        <v>8543</v>
      </c>
      <c r="AC8248" s="316" t="str">
        <f t="shared" si="80"/>
        <v>INSERT INTO UPK.upk_k40.k60_press_buno_link (buno_id, k60_buno_id, created_date, created_tantou_id) VALUES (3346, 1875, GETDATE(), 999);</v>
      </c>
    </row>
    <row r="8249" spans="26:29">
      <c r="Z8249" s="631">
        <v>1639</v>
      </c>
      <c r="AA8249" s="631" t="s">
        <v>6364</v>
      </c>
      <c r="AB8249" s="631" t="s">
        <v>8544</v>
      </c>
      <c r="AC8249" s="316" t="str">
        <f t="shared" si="80"/>
        <v>INSERT INTO UPK.upk_k40.k60_press_buno_link (buno_id, k60_buno_id, created_date, created_tantou_id) VALUES (3347, 1876, GETDATE(), 999);</v>
      </c>
    </row>
    <row r="8250" spans="26:29">
      <c r="Z8250" s="631">
        <v>1640</v>
      </c>
      <c r="AA8250" s="631" t="s">
        <v>6014</v>
      </c>
      <c r="AB8250" s="631" t="s">
        <v>8545</v>
      </c>
      <c r="AC8250" s="316" t="str">
        <f t="shared" si="80"/>
        <v>INSERT INTO UPK.upk_k40.k60_press_buno_link (buno_id, k60_buno_id, created_date, created_tantou_id) VALUES (3348, 1526, GETDATE(), 999);</v>
      </c>
    </row>
    <row r="8251" spans="26:29">
      <c r="Z8251" s="631">
        <v>1641</v>
      </c>
      <c r="AA8251" s="631" t="s">
        <v>6014</v>
      </c>
      <c r="AB8251" s="631" t="s">
        <v>8546</v>
      </c>
      <c r="AC8251" s="316" t="str">
        <f t="shared" si="80"/>
        <v>INSERT INTO UPK.upk_k40.k60_press_buno_link (buno_id, k60_buno_id, created_date, created_tantou_id) VALUES (3349, 1526, GETDATE(), 999);</v>
      </c>
    </row>
    <row r="8252" spans="26:29">
      <c r="Z8252" s="631">
        <v>1642</v>
      </c>
      <c r="AA8252" s="631">
        <v>2542</v>
      </c>
      <c r="AB8252" s="631" t="s">
        <v>8547</v>
      </c>
      <c r="AC8252" s="316" t="str">
        <f t="shared" si="80"/>
        <v>INSERT INTO UPK.upk_k40.k60_press_buno_link (buno_id, k60_buno_id, created_date, created_tantou_id) VALUES (3350, 2542, GETDATE(), 999);</v>
      </c>
    </row>
    <row r="8253" spans="26:29">
      <c r="Z8253" s="631">
        <v>1643</v>
      </c>
      <c r="AA8253" s="631">
        <v>2546</v>
      </c>
      <c r="AB8253" s="631" t="s">
        <v>8548</v>
      </c>
      <c r="AC8253" s="316" t="str">
        <f t="shared" si="80"/>
        <v>INSERT INTO UPK.upk_k40.k60_press_buno_link (buno_id, k60_buno_id, created_date, created_tantou_id) VALUES (3351, 2546, GETDATE(), 999);</v>
      </c>
    </row>
    <row r="8254" spans="26:29">
      <c r="Z8254" s="631">
        <v>1644</v>
      </c>
      <c r="AA8254" s="631">
        <v>2547</v>
      </c>
      <c r="AB8254" s="631" t="s">
        <v>8549</v>
      </c>
      <c r="AC8254" s="316" t="str">
        <f t="shared" si="80"/>
        <v>INSERT INTO UPK.upk_k40.k60_press_buno_link (buno_id, k60_buno_id, created_date, created_tantou_id) VALUES (3352, 2547, GETDATE(), 999);</v>
      </c>
    </row>
    <row r="8255" spans="26:29">
      <c r="Z8255" s="631">
        <v>1645</v>
      </c>
      <c r="AA8255" s="631" t="s">
        <v>6872</v>
      </c>
      <c r="AB8255" s="631" t="s">
        <v>8550</v>
      </c>
      <c r="AC8255" s="316" t="str">
        <f t="shared" si="80"/>
        <v>INSERT INTO UPK.upk_k40.k60_press_buno_link (buno_id, k60_buno_id, created_date, created_tantou_id) VALUES (3353, 2423, GETDATE(), 999);</v>
      </c>
    </row>
    <row r="8256" spans="26:29">
      <c r="Z8256" s="631">
        <v>1646</v>
      </c>
      <c r="AA8256" s="631" t="s">
        <v>6872</v>
      </c>
      <c r="AB8256" s="631" t="s">
        <v>8551</v>
      </c>
      <c r="AC8256" s="316" t="str">
        <f t="shared" si="80"/>
        <v>INSERT INTO UPK.upk_k40.k60_press_buno_link (buno_id, k60_buno_id, created_date, created_tantou_id) VALUES (3354, 2423, GETDATE(), 999);</v>
      </c>
    </row>
    <row r="8257" spans="26:29">
      <c r="Z8257" s="631">
        <v>1647</v>
      </c>
      <c r="AA8257" s="631" t="s">
        <v>6873</v>
      </c>
      <c r="AB8257" s="631" t="s">
        <v>8552</v>
      </c>
      <c r="AC8257" s="316" t="str">
        <f t="shared" si="80"/>
        <v>INSERT INTO UPK.upk_k40.k60_press_buno_link (buno_id, k60_buno_id, created_date, created_tantou_id) VALUES (3355, 2424, GETDATE(), 999);</v>
      </c>
    </row>
    <row r="8258" spans="26:29">
      <c r="Z8258" s="631">
        <v>1648</v>
      </c>
      <c r="AA8258" s="631" t="s">
        <v>6873</v>
      </c>
      <c r="AB8258" s="631" t="s">
        <v>8553</v>
      </c>
      <c r="AC8258" s="316" t="str">
        <f t="shared" si="80"/>
        <v>INSERT INTO UPK.upk_k40.k60_press_buno_link (buno_id, k60_buno_id, created_date, created_tantou_id) VALUES (3356, 2424, GETDATE(), 999);</v>
      </c>
    </row>
    <row r="8259" spans="26:29">
      <c r="Z8259" s="631">
        <v>1649</v>
      </c>
      <c r="AA8259" s="631" t="s">
        <v>6736</v>
      </c>
      <c r="AB8259" s="631" t="s">
        <v>8554</v>
      </c>
      <c r="AC8259" s="316" t="str">
        <f t="shared" si="80"/>
        <v>INSERT INTO UPK.upk_k40.k60_press_buno_link (buno_id, k60_buno_id, created_date, created_tantou_id) VALUES (3357, 2287, GETDATE(), 999);</v>
      </c>
    </row>
    <row r="8260" spans="26:29">
      <c r="Z8260" s="631">
        <v>1650</v>
      </c>
      <c r="AA8260" s="631" t="s">
        <v>6736</v>
      </c>
      <c r="AB8260" s="631" t="s">
        <v>8555</v>
      </c>
      <c r="AC8260" s="316" t="str">
        <f t="shared" si="80"/>
        <v>INSERT INTO UPK.upk_k40.k60_press_buno_link (buno_id, k60_buno_id, created_date, created_tantou_id) VALUES (3358, 2287, GETDATE(), 999);</v>
      </c>
    </row>
    <row r="8261" spans="26:29">
      <c r="Z8261" s="631">
        <v>1651</v>
      </c>
      <c r="AA8261" s="631" t="s">
        <v>6737</v>
      </c>
      <c r="AB8261" s="631" t="s">
        <v>8556</v>
      </c>
      <c r="AC8261" s="316" t="str">
        <f t="shared" si="80"/>
        <v>INSERT INTO UPK.upk_k40.k60_press_buno_link (buno_id, k60_buno_id, created_date, created_tantou_id) VALUES (3359, 2288, GETDATE(), 999);</v>
      </c>
    </row>
    <row r="8262" spans="26:29">
      <c r="Z8262" s="631">
        <v>1652</v>
      </c>
      <c r="AA8262" s="631" t="s">
        <v>6737</v>
      </c>
      <c r="AB8262" s="631" t="s">
        <v>8557</v>
      </c>
      <c r="AC8262" s="316" t="str">
        <f t="shared" si="80"/>
        <v>INSERT INTO UPK.upk_k40.k60_press_buno_link (buno_id, k60_buno_id, created_date, created_tantou_id) VALUES (3360, 2288, GETDATE(), 999);</v>
      </c>
    </row>
    <row r="8263" spans="26:29">
      <c r="Z8263" s="631">
        <v>1653</v>
      </c>
      <c r="AA8263" s="631" t="s">
        <v>6528</v>
      </c>
      <c r="AB8263" s="631" t="s">
        <v>8558</v>
      </c>
      <c r="AC8263" s="316" t="str">
        <f t="shared" si="80"/>
        <v>INSERT INTO UPK.upk_k40.k60_press_buno_link (buno_id, k60_buno_id, created_date, created_tantou_id) VALUES (3361, 2079, GETDATE(), 999);</v>
      </c>
    </row>
    <row r="8264" spans="26:29">
      <c r="Z8264" s="631">
        <v>1654</v>
      </c>
      <c r="AA8264" s="631" t="s">
        <v>6528</v>
      </c>
      <c r="AB8264" s="631" t="s">
        <v>8559</v>
      </c>
      <c r="AC8264" s="316" t="str">
        <f t="shared" si="80"/>
        <v>INSERT INTO UPK.upk_k40.k60_press_buno_link (buno_id, k60_buno_id, created_date, created_tantou_id) VALUES (3362, 2079, GETDATE(), 999);</v>
      </c>
    </row>
    <row r="8265" spans="26:29">
      <c r="Z8265" s="631">
        <v>1655</v>
      </c>
      <c r="AA8265" s="631" t="s">
        <v>6502</v>
      </c>
      <c r="AB8265" s="631" t="s">
        <v>8560</v>
      </c>
      <c r="AC8265" s="316" t="str">
        <f t="shared" si="80"/>
        <v>INSERT INTO UPK.upk_k40.k60_press_buno_link (buno_id, k60_buno_id, created_date, created_tantou_id) VALUES (3363, 2042, GETDATE(), 999);</v>
      </c>
    </row>
    <row r="8266" spans="26:29">
      <c r="Z8266" s="631">
        <v>1656</v>
      </c>
      <c r="AA8266" s="631" t="s">
        <v>6502</v>
      </c>
      <c r="AB8266" s="631" t="s">
        <v>8561</v>
      </c>
      <c r="AC8266" s="316" t="str">
        <f t="shared" si="80"/>
        <v>INSERT INTO UPK.upk_k40.k60_press_buno_link (buno_id, k60_buno_id, created_date, created_tantou_id) VALUES (3364, 2042, GETDATE(), 999);</v>
      </c>
    </row>
    <row r="8267" spans="26:29">
      <c r="Z8267" s="631">
        <v>1657</v>
      </c>
      <c r="AA8267" s="631" t="s">
        <v>6974</v>
      </c>
      <c r="AB8267" s="631" t="s">
        <v>8562</v>
      </c>
      <c r="AC8267" s="316" t="str">
        <f t="shared" si="80"/>
        <v>INSERT INTO UPK.upk_k40.k60_press_buno_link (buno_id, k60_buno_id, created_date, created_tantou_id) VALUES (3365, 2525, GETDATE(), 999);</v>
      </c>
    </row>
    <row r="8268" spans="26:29">
      <c r="Z8268" s="631">
        <v>1658</v>
      </c>
      <c r="AA8268" s="631" t="s">
        <v>6974</v>
      </c>
      <c r="AB8268" s="631" t="s">
        <v>8563</v>
      </c>
      <c r="AC8268" s="316" t="str">
        <f t="shared" si="80"/>
        <v>INSERT INTO UPK.upk_k40.k60_press_buno_link (buno_id, k60_buno_id, created_date, created_tantou_id) VALUES (3366, 2525, GETDATE(), 999);</v>
      </c>
    </row>
    <row r="8269" spans="26:29">
      <c r="Z8269" s="631">
        <v>1659</v>
      </c>
      <c r="AA8269" s="631" t="s">
        <v>6441</v>
      </c>
      <c r="AB8269" s="631" t="s">
        <v>8564</v>
      </c>
      <c r="AC8269" s="316" t="str">
        <f t="shared" si="80"/>
        <v>INSERT INTO UPK.upk_k40.k60_press_buno_link (buno_id, k60_buno_id, created_date, created_tantou_id) VALUES (3367, 1953, GETDATE(), 999);</v>
      </c>
    </row>
    <row r="8270" spans="26:29">
      <c r="Z8270" s="631">
        <v>1660</v>
      </c>
      <c r="AA8270" s="631" t="s">
        <v>6441</v>
      </c>
      <c r="AB8270" s="631" t="s">
        <v>8565</v>
      </c>
      <c r="AC8270" s="316" t="str">
        <f t="shared" si="80"/>
        <v>INSERT INTO UPK.upk_k40.k60_press_buno_link (buno_id, k60_buno_id, created_date, created_tantou_id) VALUES (3368, 1953, GETDATE(), 999);</v>
      </c>
    </row>
    <row r="8271" spans="26:29">
      <c r="Z8271" s="631">
        <v>1661</v>
      </c>
      <c r="AA8271" s="631" t="s">
        <v>6100</v>
      </c>
      <c r="AB8271" s="631" t="s">
        <v>8566</v>
      </c>
      <c r="AC8271" s="316" t="str">
        <f t="shared" si="80"/>
        <v>INSERT INTO UPK.upk_k40.k60_press_buno_link (buno_id, k60_buno_id, created_date, created_tantou_id) VALUES (3369, 1612, GETDATE(), 999);</v>
      </c>
    </row>
    <row r="8272" spans="26:29">
      <c r="Z8272" s="631">
        <v>1662</v>
      </c>
      <c r="AA8272" s="631" t="s">
        <v>6100</v>
      </c>
      <c r="AB8272" s="631" t="s">
        <v>8567</v>
      </c>
      <c r="AC8272" s="316" t="str">
        <f t="shared" si="80"/>
        <v>INSERT INTO UPK.upk_k40.k60_press_buno_link (buno_id, k60_buno_id, created_date, created_tantou_id) VALUES (3370, 1612, GETDATE(), 999);</v>
      </c>
    </row>
    <row r="8273" spans="26:29">
      <c r="Z8273" s="631">
        <v>1663</v>
      </c>
      <c r="AA8273" s="631" t="s">
        <v>6277</v>
      </c>
      <c r="AB8273" s="631" t="s">
        <v>8568</v>
      </c>
      <c r="AC8273" s="316" t="str">
        <f t="shared" si="80"/>
        <v>INSERT INTO UPK.upk_k40.k60_press_buno_link (buno_id, k60_buno_id, created_date, created_tantou_id) VALUES (3371, 1789, GETDATE(), 999);</v>
      </c>
    </row>
    <row r="8274" spans="26:29">
      <c r="Z8274" s="631">
        <v>1664</v>
      </c>
      <c r="AA8274" s="631" t="s">
        <v>6278</v>
      </c>
      <c r="AB8274" s="631" t="s">
        <v>8569</v>
      </c>
      <c r="AC8274" s="316" t="str">
        <f t="shared" si="80"/>
        <v>INSERT INTO UPK.upk_k40.k60_press_buno_link (buno_id, k60_buno_id, created_date, created_tantou_id) VALUES (3372, 1790, GETDATE(), 999);</v>
      </c>
    </row>
    <row r="8275" spans="26:29">
      <c r="Z8275" s="631">
        <v>1665</v>
      </c>
      <c r="AA8275" s="631" t="s">
        <v>6606</v>
      </c>
      <c r="AB8275" s="631" t="s">
        <v>8570</v>
      </c>
      <c r="AC8275" s="316" t="str">
        <f t="shared" ref="AC8275:AC8320" si="81">AC$6609&amp;AB8275&amp;", "&amp;AA8275&amp;", GETDATE(), 999);"</f>
        <v>INSERT INTO UPK.upk_k40.k60_press_buno_link (buno_id, k60_buno_id, created_date, created_tantou_id) VALUES (3373, 2157, GETDATE(), 999);</v>
      </c>
    </row>
    <row r="8276" spans="26:29">
      <c r="Z8276" s="631">
        <v>1666</v>
      </c>
      <c r="AA8276" s="631" t="s">
        <v>6606</v>
      </c>
      <c r="AB8276" s="631" t="s">
        <v>8571</v>
      </c>
      <c r="AC8276" s="316" t="str">
        <f t="shared" si="81"/>
        <v>INSERT INTO UPK.upk_k40.k60_press_buno_link (buno_id, k60_buno_id, created_date, created_tantou_id) VALUES (3374, 2157, GETDATE(), 999);</v>
      </c>
    </row>
    <row r="8277" spans="26:29">
      <c r="Z8277" s="631">
        <v>1667</v>
      </c>
      <c r="AA8277" s="631" t="s">
        <v>6607</v>
      </c>
      <c r="AB8277" s="631" t="s">
        <v>8572</v>
      </c>
      <c r="AC8277" s="316" t="str">
        <f t="shared" si="81"/>
        <v>INSERT INTO UPK.upk_k40.k60_press_buno_link (buno_id, k60_buno_id, created_date, created_tantou_id) VALUES (3375, 2158, GETDATE(), 999);</v>
      </c>
    </row>
    <row r="8278" spans="26:29">
      <c r="Z8278" s="631">
        <v>1668</v>
      </c>
      <c r="AA8278" s="631" t="s">
        <v>6607</v>
      </c>
      <c r="AB8278" s="631" t="s">
        <v>8573</v>
      </c>
      <c r="AC8278" s="316" t="str">
        <f t="shared" si="81"/>
        <v>INSERT INTO UPK.upk_k40.k60_press_buno_link (buno_id, k60_buno_id, created_date, created_tantou_id) VALUES (3376, 2158, GETDATE(), 999);</v>
      </c>
    </row>
    <row r="8279" spans="26:29">
      <c r="Z8279" s="631">
        <v>1669</v>
      </c>
      <c r="AA8279" s="631" t="s">
        <v>6960</v>
      </c>
      <c r="AB8279" s="631" t="s">
        <v>8574</v>
      </c>
      <c r="AC8279" s="316" t="str">
        <f t="shared" si="81"/>
        <v>INSERT INTO UPK.upk_k40.k60_press_buno_link (buno_id, k60_buno_id, created_date, created_tantou_id) VALUES (3377, 2511, GETDATE(), 999);</v>
      </c>
    </row>
    <row r="8280" spans="26:29">
      <c r="Z8280" s="631">
        <v>1670</v>
      </c>
      <c r="AA8280" s="631" t="s">
        <v>6307</v>
      </c>
      <c r="AB8280" s="631" t="s">
        <v>8575</v>
      </c>
      <c r="AC8280" s="316" t="str">
        <f t="shared" si="81"/>
        <v>INSERT INTO UPK.upk_k40.k60_press_buno_link (buno_id, k60_buno_id, created_date, created_tantou_id) VALUES (3378, 1819, GETDATE(), 999);</v>
      </c>
    </row>
    <row r="8281" spans="26:29">
      <c r="Z8281" s="631">
        <v>1671</v>
      </c>
      <c r="AA8281" s="631" t="s">
        <v>6308</v>
      </c>
      <c r="AB8281" s="631" t="s">
        <v>8576</v>
      </c>
      <c r="AC8281" s="316" t="str">
        <f t="shared" si="81"/>
        <v>INSERT INTO UPK.upk_k40.k60_press_buno_link (buno_id, k60_buno_id, created_date, created_tantou_id) VALUES (3379, 1820, GETDATE(), 999);</v>
      </c>
    </row>
    <row r="8282" spans="26:29">
      <c r="Z8282" s="631">
        <v>1672</v>
      </c>
      <c r="AA8282" s="631" t="s">
        <v>6309</v>
      </c>
      <c r="AB8282" s="631" t="s">
        <v>8577</v>
      </c>
      <c r="AC8282" s="316" t="str">
        <f t="shared" si="81"/>
        <v>INSERT INTO UPK.upk_k40.k60_press_buno_link (buno_id, k60_buno_id, created_date, created_tantou_id) VALUES (3380, 1821, GETDATE(), 999);</v>
      </c>
    </row>
    <row r="8283" spans="26:29">
      <c r="Z8283" s="631">
        <v>1673</v>
      </c>
      <c r="AA8283" s="631" t="s">
        <v>6605</v>
      </c>
      <c r="AB8283" s="631" t="s">
        <v>8578</v>
      </c>
      <c r="AC8283" s="316" t="str">
        <f t="shared" si="81"/>
        <v>INSERT INTO UPK.upk_k40.k60_press_buno_link (buno_id, k60_buno_id, created_date, created_tantou_id) VALUES (3381, 2156, GETDATE(), 999);</v>
      </c>
    </row>
    <row r="8284" spans="26:29">
      <c r="Z8284" s="631">
        <v>1674</v>
      </c>
      <c r="AA8284" s="631" t="s">
        <v>6836</v>
      </c>
      <c r="AB8284" s="631" t="s">
        <v>8579</v>
      </c>
      <c r="AC8284" s="316" t="str">
        <f t="shared" si="81"/>
        <v>INSERT INTO UPK.upk_k40.k60_press_buno_link (buno_id, k60_buno_id, created_date, created_tantou_id) VALUES (3382, 2387, GETDATE(), 999);</v>
      </c>
    </row>
    <row r="8285" spans="26:29">
      <c r="Z8285" s="631">
        <v>1675</v>
      </c>
      <c r="AA8285" s="631" t="s">
        <v>6835</v>
      </c>
      <c r="AB8285" s="631" t="s">
        <v>8580</v>
      </c>
      <c r="AC8285" s="316" t="str">
        <f t="shared" si="81"/>
        <v>INSERT INTO UPK.upk_k40.k60_press_buno_link (buno_id, k60_buno_id, created_date, created_tantou_id) VALUES (3383, 2386, GETDATE(), 999);</v>
      </c>
    </row>
    <row r="8286" spans="26:29">
      <c r="Z8286" s="631">
        <v>1676</v>
      </c>
      <c r="AA8286" s="631" t="s">
        <v>6458</v>
      </c>
      <c r="AB8286" s="631" t="s">
        <v>8581</v>
      </c>
      <c r="AC8286" s="316" t="str">
        <f t="shared" si="81"/>
        <v>INSERT INTO UPK.upk_k40.k60_press_buno_link (buno_id, k60_buno_id, created_date, created_tantou_id) VALUES (3384, 1970, GETDATE(), 999);</v>
      </c>
    </row>
    <row r="8287" spans="26:29">
      <c r="Z8287" s="631">
        <v>1677</v>
      </c>
      <c r="AA8287" s="631" t="s">
        <v>6370</v>
      </c>
      <c r="AB8287" s="631" t="s">
        <v>8582</v>
      </c>
      <c r="AC8287" s="316" t="str">
        <f t="shared" si="81"/>
        <v>INSERT INTO UPK.upk_k40.k60_press_buno_link (buno_id, k60_buno_id, created_date, created_tantou_id) VALUES (3385, 1882, GETDATE(), 999);</v>
      </c>
    </row>
    <row r="8288" spans="26:29">
      <c r="Z8288" s="631">
        <v>1678</v>
      </c>
      <c r="AA8288" s="631" t="s">
        <v>6370</v>
      </c>
      <c r="AB8288" s="631" t="s">
        <v>8583</v>
      </c>
      <c r="AC8288" s="316" t="str">
        <f t="shared" si="81"/>
        <v>INSERT INTO UPK.upk_k40.k60_press_buno_link (buno_id, k60_buno_id, created_date, created_tantou_id) VALUES (3386, 1882, GETDATE(), 999);</v>
      </c>
    </row>
    <row r="8289" spans="26:29">
      <c r="Z8289" s="631">
        <v>1679</v>
      </c>
      <c r="AA8289" s="631" t="s">
        <v>6459</v>
      </c>
      <c r="AB8289" s="631" t="s">
        <v>8584</v>
      </c>
      <c r="AC8289" s="316" t="str">
        <f t="shared" si="81"/>
        <v>INSERT INTO UPK.upk_k40.k60_press_buno_link (buno_id, k60_buno_id, created_date, created_tantou_id) VALUES (3387, 1971, GETDATE(), 999);</v>
      </c>
    </row>
    <row r="8290" spans="26:29">
      <c r="Z8290" s="631">
        <v>1680</v>
      </c>
      <c r="AA8290" s="631" t="s">
        <v>6460</v>
      </c>
      <c r="AB8290" s="631" t="s">
        <v>8585</v>
      </c>
      <c r="AC8290" s="316" t="str">
        <f t="shared" si="81"/>
        <v>INSERT INTO UPK.upk_k40.k60_press_buno_link (buno_id, k60_buno_id, created_date, created_tantou_id) VALUES (3388, 1972, GETDATE(), 999);</v>
      </c>
    </row>
    <row r="8291" spans="26:29">
      <c r="Z8291" s="631">
        <v>1681</v>
      </c>
      <c r="AA8291" s="631" t="s">
        <v>6461</v>
      </c>
      <c r="AB8291" s="631" t="s">
        <v>8586</v>
      </c>
      <c r="AC8291" s="316" t="str">
        <f t="shared" si="81"/>
        <v>INSERT INTO UPK.upk_k40.k60_press_buno_link (buno_id, k60_buno_id, created_date, created_tantou_id) VALUES (3389, 1973, GETDATE(), 999);</v>
      </c>
    </row>
    <row r="8292" spans="26:29">
      <c r="Z8292" s="631">
        <v>1682</v>
      </c>
      <c r="AA8292" s="631" t="s">
        <v>6462</v>
      </c>
      <c r="AB8292" s="631" t="s">
        <v>8587</v>
      </c>
      <c r="AC8292" s="316" t="str">
        <f t="shared" si="81"/>
        <v>INSERT INTO UPK.upk_k40.k60_press_buno_link (buno_id, k60_buno_id, created_date, created_tantou_id) VALUES (3390, 1974, GETDATE(), 999);</v>
      </c>
    </row>
    <row r="8293" spans="26:29">
      <c r="Z8293" s="631">
        <v>1683</v>
      </c>
      <c r="AA8293" s="631" t="s">
        <v>5987</v>
      </c>
      <c r="AB8293" s="631" t="s">
        <v>8588</v>
      </c>
      <c r="AC8293" s="316" t="str">
        <f t="shared" si="81"/>
        <v>INSERT INTO UPK.upk_k40.k60_press_buno_link (buno_id, k60_buno_id, created_date, created_tantou_id) VALUES (3391, 1498, GETDATE(), 999);</v>
      </c>
    </row>
    <row r="8294" spans="26:29">
      <c r="Z8294" s="631">
        <v>1684</v>
      </c>
      <c r="AA8294" s="631" t="s">
        <v>6373</v>
      </c>
      <c r="AB8294" s="631" t="s">
        <v>8589</v>
      </c>
      <c r="AC8294" s="316" t="str">
        <f t="shared" si="81"/>
        <v>INSERT INTO UPK.upk_k40.k60_press_buno_link (buno_id, k60_buno_id, created_date, created_tantou_id) VALUES (3392, 1885, GETDATE(), 999);</v>
      </c>
    </row>
    <row r="8295" spans="26:29">
      <c r="Z8295" s="631">
        <v>1685</v>
      </c>
      <c r="AA8295" s="631" t="s">
        <v>6374</v>
      </c>
      <c r="AB8295" s="631" t="s">
        <v>8590</v>
      </c>
      <c r="AC8295" s="316" t="str">
        <f t="shared" si="81"/>
        <v>INSERT INTO UPK.upk_k40.k60_press_buno_link (buno_id, k60_buno_id, created_date, created_tantou_id) VALUES (3393, 1886, GETDATE(), 999);</v>
      </c>
    </row>
    <row r="8296" spans="26:29">
      <c r="Z8296" s="631">
        <v>1686</v>
      </c>
      <c r="AA8296" s="631" t="s">
        <v>6371</v>
      </c>
      <c r="AB8296" s="631" t="s">
        <v>8591</v>
      </c>
      <c r="AC8296" s="316" t="str">
        <f t="shared" si="81"/>
        <v>INSERT INTO UPK.upk_k40.k60_press_buno_link (buno_id, k60_buno_id, created_date, created_tantou_id) VALUES (3394, 1883, GETDATE(), 999);</v>
      </c>
    </row>
    <row r="8297" spans="26:29">
      <c r="Z8297" s="631">
        <v>1687</v>
      </c>
      <c r="AA8297" s="631" t="s">
        <v>6371</v>
      </c>
      <c r="AB8297" s="631" t="s">
        <v>8592</v>
      </c>
      <c r="AC8297" s="316" t="str">
        <f t="shared" si="81"/>
        <v>INSERT INTO UPK.upk_k40.k60_press_buno_link (buno_id, k60_buno_id, created_date, created_tantou_id) VALUES (3395, 1883, GETDATE(), 999);</v>
      </c>
    </row>
    <row r="8298" spans="26:29">
      <c r="Z8298" s="631">
        <v>1688</v>
      </c>
      <c r="AA8298" s="631" t="s">
        <v>6372</v>
      </c>
      <c r="AB8298" s="631" t="s">
        <v>8593</v>
      </c>
      <c r="AC8298" s="316" t="str">
        <f t="shared" si="81"/>
        <v>INSERT INTO UPK.upk_k40.k60_press_buno_link (buno_id, k60_buno_id, created_date, created_tantou_id) VALUES (3396, 1884, GETDATE(), 999);</v>
      </c>
    </row>
    <row r="8299" spans="26:29">
      <c r="Z8299" s="631">
        <v>1689</v>
      </c>
      <c r="AA8299" s="631" t="s">
        <v>6372</v>
      </c>
      <c r="AB8299" s="631" t="s">
        <v>8594</v>
      </c>
      <c r="AC8299" s="316" t="str">
        <f t="shared" si="81"/>
        <v>INSERT INTO UPK.upk_k40.k60_press_buno_link (buno_id, k60_buno_id, created_date, created_tantou_id) VALUES (3397, 1884, GETDATE(), 999);</v>
      </c>
    </row>
    <row r="8300" spans="26:29">
      <c r="Z8300" s="631">
        <v>1690</v>
      </c>
      <c r="AA8300" s="631" t="s">
        <v>6463</v>
      </c>
      <c r="AB8300" s="631" t="s">
        <v>8595</v>
      </c>
      <c r="AC8300" s="316" t="str">
        <f t="shared" si="81"/>
        <v>INSERT INTO UPK.upk_k40.k60_press_buno_link (buno_id, k60_buno_id, created_date, created_tantou_id) VALUES (3398, 1975, GETDATE(), 999);</v>
      </c>
    </row>
    <row r="8301" spans="26:29">
      <c r="Z8301" s="631">
        <v>1691</v>
      </c>
      <c r="AA8301" s="631" t="s">
        <v>6464</v>
      </c>
      <c r="AB8301" s="631" t="s">
        <v>8596</v>
      </c>
      <c r="AC8301" s="316" t="str">
        <f t="shared" si="81"/>
        <v>INSERT INTO UPK.upk_k40.k60_press_buno_link (buno_id, k60_buno_id, created_date, created_tantou_id) VALUES (3399, 1976, GETDATE(), 999);</v>
      </c>
    </row>
    <row r="8302" spans="26:29">
      <c r="Z8302" s="631">
        <v>1692</v>
      </c>
      <c r="AA8302" s="631" t="s">
        <v>6464</v>
      </c>
      <c r="AB8302" s="631" t="s">
        <v>8597</v>
      </c>
      <c r="AC8302" s="316" t="str">
        <f t="shared" si="81"/>
        <v>INSERT INTO UPK.upk_k40.k60_press_buno_link (buno_id, k60_buno_id, created_date, created_tantou_id) VALUES (3400, 1976, GETDATE(), 999);</v>
      </c>
    </row>
    <row r="8303" spans="26:29">
      <c r="Z8303" s="631">
        <v>1693</v>
      </c>
      <c r="AA8303" s="631" t="s">
        <v>6302</v>
      </c>
      <c r="AB8303" s="631" t="s">
        <v>8598</v>
      </c>
      <c r="AC8303" s="316" t="str">
        <f t="shared" si="81"/>
        <v>INSERT INTO UPK.upk_k40.k60_press_buno_link (buno_id, k60_buno_id, created_date, created_tantou_id) VALUES (3401, 1814, GETDATE(), 999);</v>
      </c>
    </row>
    <row r="8304" spans="26:29">
      <c r="Z8304" s="631">
        <v>1694</v>
      </c>
      <c r="AA8304" s="631" t="s">
        <v>6302</v>
      </c>
      <c r="AB8304" s="631" t="s">
        <v>8599</v>
      </c>
      <c r="AC8304" s="316" t="str">
        <f t="shared" si="81"/>
        <v>INSERT INTO UPK.upk_k40.k60_press_buno_link (buno_id, k60_buno_id, created_date, created_tantou_id) VALUES (3402, 1814, GETDATE(), 999);</v>
      </c>
    </row>
    <row r="8305" spans="26:29">
      <c r="Z8305" s="631">
        <v>1695</v>
      </c>
      <c r="AA8305" s="631" t="s">
        <v>6303</v>
      </c>
      <c r="AB8305" s="631" t="s">
        <v>8600</v>
      </c>
      <c r="AC8305" s="316" t="str">
        <f t="shared" si="81"/>
        <v>INSERT INTO UPK.upk_k40.k60_press_buno_link (buno_id, k60_buno_id, created_date, created_tantou_id) VALUES (3403, 1815, GETDATE(), 999);</v>
      </c>
    </row>
    <row r="8306" spans="26:29">
      <c r="Z8306" s="631">
        <v>1696</v>
      </c>
      <c r="AA8306" s="631" t="s">
        <v>6303</v>
      </c>
      <c r="AB8306" s="631" t="s">
        <v>8601</v>
      </c>
      <c r="AC8306" s="316" t="str">
        <f t="shared" si="81"/>
        <v>INSERT INTO UPK.upk_k40.k60_press_buno_link (buno_id, k60_buno_id, created_date, created_tantou_id) VALUES (3404, 1815, GETDATE(), 999);</v>
      </c>
    </row>
    <row r="8307" spans="26:29">
      <c r="Z8307" s="631">
        <v>1697</v>
      </c>
      <c r="AA8307" s="631" t="s">
        <v>6304</v>
      </c>
      <c r="AB8307" s="631" t="s">
        <v>8602</v>
      </c>
      <c r="AC8307" s="316" t="str">
        <f t="shared" si="81"/>
        <v>INSERT INTO UPK.upk_k40.k60_press_buno_link (buno_id, k60_buno_id, created_date, created_tantou_id) VALUES (3405, 1816, GETDATE(), 999);</v>
      </c>
    </row>
    <row r="8308" spans="26:29">
      <c r="Z8308" s="631">
        <v>1698</v>
      </c>
      <c r="AA8308" s="631" t="s">
        <v>6305</v>
      </c>
      <c r="AB8308" s="631" t="s">
        <v>8603</v>
      </c>
      <c r="AC8308" s="316" t="str">
        <f t="shared" si="81"/>
        <v>INSERT INTO UPK.upk_k40.k60_press_buno_link (buno_id, k60_buno_id, created_date, created_tantou_id) VALUES (3406, 1817, GETDATE(), 999);</v>
      </c>
    </row>
    <row r="8309" spans="26:29">
      <c r="Z8309" s="631">
        <v>1699</v>
      </c>
      <c r="AA8309" s="631" t="s">
        <v>6496</v>
      </c>
      <c r="AB8309" s="631" t="s">
        <v>8604</v>
      </c>
      <c r="AC8309" s="316" t="str">
        <f t="shared" si="81"/>
        <v>INSERT INTO UPK.upk_k40.k60_press_buno_link (buno_id, k60_buno_id, created_date, created_tantou_id) VALUES (3407, 2032, GETDATE(), 999);</v>
      </c>
    </row>
    <row r="8310" spans="26:29">
      <c r="Z8310" s="631">
        <v>1700</v>
      </c>
      <c r="AA8310" s="631" t="s">
        <v>6496</v>
      </c>
      <c r="AB8310" s="631" t="s">
        <v>8605</v>
      </c>
      <c r="AC8310" s="316" t="str">
        <f t="shared" si="81"/>
        <v>INSERT INTO UPK.upk_k40.k60_press_buno_link (buno_id, k60_buno_id, created_date, created_tantou_id) VALUES (3408, 2032, GETDATE(), 999);</v>
      </c>
    </row>
    <row r="8311" spans="26:29">
      <c r="Z8311" s="631">
        <v>1701</v>
      </c>
      <c r="AA8311" s="631" t="s">
        <v>232</v>
      </c>
      <c r="AB8311" s="631" t="s">
        <v>8606</v>
      </c>
      <c r="AC8311" s="316" t="str">
        <f t="shared" si="81"/>
        <v>INSERT INTO UPK.upk_k40.k60_press_buno_link (buno_id, k60_buno_id, created_date, created_tantou_id) VALUES (3409, 2033, GETDATE(), 999);</v>
      </c>
    </row>
    <row r="8312" spans="26:29">
      <c r="Z8312" s="631">
        <v>1702</v>
      </c>
      <c r="AA8312" s="631" t="s">
        <v>232</v>
      </c>
      <c r="AB8312" s="631" t="s">
        <v>8607</v>
      </c>
      <c r="AC8312" s="316" t="str">
        <f t="shared" si="81"/>
        <v>INSERT INTO UPK.upk_k40.k60_press_buno_link (buno_id, k60_buno_id, created_date, created_tantou_id) VALUES (3410, 2033, GETDATE(), 999);</v>
      </c>
    </row>
    <row r="8313" spans="26:29">
      <c r="Z8313" s="631">
        <v>1703</v>
      </c>
      <c r="AA8313" s="631" t="s">
        <v>6965</v>
      </c>
      <c r="AB8313" s="631" t="s">
        <v>8608</v>
      </c>
      <c r="AC8313" s="316" t="str">
        <f t="shared" si="81"/>
        <v>INSERT INTO UPK.upk_k40.k60_press_buno_link (buno_id, k60_buno_id, created_date, created_tantou_id) VALUES (3411, 2516, GETDATE(), 999);</v>
      </c>
    </row>
    <row r="8314" spans="26:29">
      <c r="Z8314" s="631">
        <v>1704</v>
      </c>
      <c r="AA8314" s="631" t="s">
        <v>6966</v>
      </c>
      <c r="AB8314" s="631" t="s">
        <v>8609</v>
      </c>
      <c r="AC8314" s="316" t="str">
        <f t="shared" si="81"/>
        <v>INSERT INTO UPK.upk_k40.k60_press_buno_link (buno_id, k60_buno_id, created_date, created_tantou_id) VALUES (3412, 2517, GETDATE(), 999);</v>
      </c>
    </row>
    <row r="8315" spans="26:29">
      <c r="Z8315" s="631">
        <v>1705</v>
      </c>
      <c r="AA8315" s="631" t="s">
        <v>238</v>
      </c>
      <c r="AB8315" s="631" t="s">
        <v>8610</v>
      </c>
      <c r="AC8315" s="316" t="str">
        <f t="shared" si="81"/>
        <v>INSERT INTO UPK.upk_k40.k60_press_buno_link (buno_id, k60_buno_id, created_date, created_tantou_id) VALUES (3413, 2034, GETDATE(), 999);</v>
      </c>
    </row>
    <row r="8316" spans="26:29">
      <c r="Z8316" s="631">
        <v>1706</v>
      </c>
      <c r="AA8316" s="631" t="s">
        <v>6608</v>
      </c>
      <c r="AB8316" s="631" t="s">
        <v>8611</v>
      </c>
      <c r="AC8316" s="316" t="str">
        <f t="shared" si="81"/>
        <v>INSERT INTO UPK.upk_k40.k60_press_buno_link (buno_id, k60_buno_id, created_date, created_tantou_id) VALUES (3414, 2159, GETDATE(), 999);</v>
      </c>
    </row>
    <row r="8317" spans="26:29">
      <c r="Z8317" s="631">
        <v>1707</v>
      </c>
      <c r="AA8317" s="631" t="s">
        <v>6608</v>
      </c>
      <c r="AB8317" s="631" t="s">
        <v>8612</v>
      </c>
      <c r="AC8317" s="316" t="str">
        <f t="shared" si="81"/>
        <v>INSERT INTO UPK.upk_k40.k60_press_buno_link (buno_id, k60_buno_id, created_date, created_tantou_id) VALUES (3415, 2159, GETDATE(), 999);</v>
      </c>
    </row>
    <row r="8318" spans="26:29">
      <c r="Z8318" s="631">
        <v>1708</v>
      </c>
      <c r="AA8318" s="631">
        <v>2576</v>
      </c>
      <c r="AB8318" s="631" t="s">
        <v>8613</v>
      </c>
      <c r="AC8318" s="316" t="str">
        <f t="shared" si="81"/>
        <v>INSERT INTO UPK.upk_k40.k60_press_buno_link (buno_id, k60_buno_id, created_date, created_tantou_id) VALUES (3416, 2576, GETDATE(), 999);</v>
      </c>
    </row>
    <row r="8319" spans="26:29">
      <c r="Z8319" s="631">
        <v>1709</v>
      </c>
      <c r="AA8319" s="631">
        <v>2577</v>
      </c>
      <c r="AB8319" s="631" t="s">
        <v>8614</v>
      </c>
      <c r="AC8319" s="316" t="str">
        <f t="shared" si="81"/>
        <v>INSERT INTO UPK.upk_k40.k60_press_buno_link (buno_id, k60_buno_id, created_date, created_tantou_id) VALUES (3417, 2577, GETDATE(), 999);</v>
      </c>
    </row>
    <row r="8320" spans="26:29">
      <c r="Z8320" s="631">
        <v>1710</v>
      </c>
      <c r="AA8320" s="631">
        <v>2578</v>
      </c>
      <c r="AB8320" s="631" t="s">
        <v>8615</v>
      </c>
      <c r="AC8320" s="316" t="str">
        <f t="shared" si="81"/>
        <v>INSERT INTO UPK.upk_k40.k60_press_buno_link (buno_id, k60_buno_id, created_date, created_tantou_id) VALUES (3418, 2578, GETDATE(), 999);</v>
      </c>
    </row>
    <row r="8321" spans="2:28">
      <c r="B8321" s="631" t="s">
        <v>8812</v>
      </c>
      <c r="H8321" s="631" t="str">
        <f>$H$1&amp;".upk_k40.k60_os_buno_link"</f>
        <v>UPK.upk_k40.k60_os_buno_link</v>
      </c>
    </row>
    <row r="8322" spans="2:28">
      <c r="AA8322" s="631" t="s">
        <v>13226</v>
      </c>
      <c r="AB8322" s="631" t="s">
        <v>13227</v>
      </c>
    </row>
    <row r="8323" spans="2:28">
      <c r="Z8323" s="631">
        <v>1</v>
      </c>
      <c r="AA8323" s="631" t="s">
        <v>2679</v>
      </c>
      <c r="AB8323" s="631" t="s">
        <v>5780</v>
      </c>
    </row>
    <row r="8324" spans="2:28">
      <c r="Z8324" s="631">
        <v>2</v>
      </c>
      <c r="AA8324" s="631" t="s">
        <v>2680</v>
      </c>
      <c r="AB8324" s="631" t="s">
        <v>5781</v>
      </c>
    </row>
    <row r="8325" spans="2:28">
      <c r="Z8325" s="631">
        <v>3</v>
      </c>
      <c r="AA8325" s="631" t="s">
        <v>2681</v>
      </c>
      <c r="AB8325" s="631" t="s">
        <v>5782</v>
      </c>
    </row>
    <row r="8326" spans="2:28">
      <c r="Z8326" s="631">
        <v>4</v>
      </c>
      <c r="AA8326" s="631" t="s">
        <v>2682</v>
      </c>
      <c r="AB8326" s="631" t="s">
        <v>5783</v>
      </c>
    </row>
    <row r="8327" spans="2:28">
      <c r="Z8327" s="631">
        <v>5</v>
      </c>
      <c r="AA8327" s="631" t="s">
        <v>2683</v>
      </c>
      <c r="AB8327" s="631" t="s">
        <v>5784</v>
      </c>
    </row>
    <row r="8328" spans="2:28">
      <c r="Z8328" s="631">
        <v>6</v>
      </c>
      <c r="AA8328" s="631" t="s">
        <v>2684</v>
      </c>
      <c r="AB8328" s="631" t="s">
        <v>5785</v>
      </c>
    </row>
    <row r="8329" spans="2:28">
      <c r="Z8329" s="631">
        <v>7</v>
      </c>
      <c r="AA8329" s="631" t="s">
        <v>2685</v>
      </c>
      <c r="AB8329" s="631" t="s">
        <v>5786</v>
      </c>
    </row>
    <row r="8330" spans="2:28">
      <c r="Z8330" s="631">
        <v>8</v>
      </c>
      <c r="AA8330" s="631" t="s">
        <v>2686</v>
      </c>
      <c r="AB8330" s="631" t="s">
        <v>5787</v>
      </c>
    </row>
    <row r="8331" spans="2:28">
      <c r="Z8331" s="631">
        <v>9</v>
      </c>
      <c r="AA8331" s="631" t="s">
        <v>2687</v>
      </c>
      <c r="AB8331" s="631" t="s">
        <v>5788</v>
      </c>
    </row>
    <row r="8332" spans="2:28">
      <c r="Z8332" s="631">
        <v>10</v>
      </c>
      <c r="AA8332" s="631" t="s">
        <v>2688</v>
      </c>
      <c r="AB8332" s="631" t="s">
        <v>5789</v>
      </c>
    </row>
    <row r="8333" spans="2:28">
      <c r="Z8333" s="631">
        <v>11</v>
      </c>
      <c r="AA8333" s="631" t="s">
        <v>2689</v>
      </c>
      <c r="AB8333" s="631" t="s">
        <v>5790</v>
      </c>
    </row>
    <row r="8334" spans="2:28">
      <c r="Z8334" s="631">
        <v>12</v>
      </c>
      <c r="AA8334" s="631" t="s">
        <v>2690</v>
      </c>
      <c r="AB8334" s="631" t="s">
        <v>5791</v>
      </c>
    </row>
    <row r="8335" spans="2:28">
      <c r="Z8335" s="631">
        <v>13</v>
      </c>
      <c r="AA8335" s="631" t="s">
        <v>2691</v>
      </c>
      <c r="AB8335" s="631" t="s">
        <v>5792</v>
      </c>
    </row>
    <row r="8336" spans="2:28">
      <c r="Z8336" s="631">
        <v>14</v>
      </c>
      <c r="AA8336" s="631" t="s">
        <v>2692</v>
      </c>
      <c r="AB8336" s="631" t="s">
        <v>5793</v>
      </c>
    </row>
    <row r="8337" spans="26:28">
      <c r="Z8337" s="631">
        <v>15</v>
      </c>
      <c r="AA8337" s="631" t="s">
        <v>2693</v>
      </c>
      <c r="AB8337" s="631" t="s">
        <v>5794</v>
      </c>
    </row>
    <row r="8338" spans="26:28">
      <c r="Z8338" s="631">
        <v>16</v>
      </c>
      <c r="AA8338" s="631" t="s">
        <v>2694</v>
      </c>
      <c r="AB8338" s="631" t="s">
        <v>5795</v>
      </c>
    </row>
    <row r="8339" spans="26:28">
      <c r="Z8339" s="631">
        <v>17</v>
      </c>
      <c r="AA8339" s="631" t="s">
        <v>2695</v>
      </c>
      <c r="AB8339" s="631" t="s">
        <v>5796</v>
      </c>
    </row>
    <row r="8340" spans="26:28">
      <c r="Z8340" s="631">
        <v>18</v>
      </c>
      <c r="AA8340" s="631" t="s">
        <v>2696</v>
      </c>
      <c r="AB8340" s="631" t="s">
        <v>5797</v>
      </c>
    </row>
    <row r="8341" spans="26:28">
      <c r="Z8341" s="631">
        <v>19</v>
      </c>
      <c r="AA8341" s="631" t="s">
        <v>2697</v>
      </c>
      <c r="AB8341" s="631" t="s">
        <v>5798</v>
      </c>
    </row>
    <row r="8342" spans="26:28">
      <c r="Z8342" s="631">
        <v>20</v>
      </c>
      <c r="AA8342" s="631" t="s">
        <v>2698</v>
      </c>
      <c r="AB8342" s="631" t="s">
        <v>5799</v>
      </c>
    </row>
    <row r="8343" spans="26:28">
      <c r="Z8343" s="631">
        <v>21</v>
      </c>
      <c r="AA8343" s="631" t="s">
        <v>2699</v>
      </c>
      <c r="AB8343" s="631" t="s">
        <v>5800</v>
      </c>
    </row>
    <row r="8344" spans="26:28">
      <c r="Z8344" s="631">
        <v>22</v>
      </c>
      <c r="AA8344" s="631" t="s">
        <v>2700</v>
      </c>
      <c r="AB8344" s="631" t="s">
        <v>5801</v>
      </c>
    </row>
    <row r="8345" spans="26:28">
      <c r="Z8345" s="631">
        <v>23</v>
      </c>
      <c r="AA8345" s="631" t="s">
        <v>2701</v>
      </c>
      <c r="AB8345" s="631" t="s">
        <v>5802</v>
      </c>
    </row>
    <row r="8346" spans="26:28">
      <c r="Z8346" s="631">
        <v>24</v>
      </c>
      <c r="AA8346" s="631" t="s">
        <v>2702</v>
      </c>
      <c r="AB8346" s="631" t="s">
        <v>5803</v>
      </c>
    </row>
    <row r="8347" spans="26:28">
      <c r="Z8347" s="631">
        <v>25</v>
      </c>
      <c r="AA8347" s="631" t="s">
        <v>2703</v>
      </c>
      <c r="AB8347" s="631" t="s">
        <v>5804</v>
      </c>
    </row>
    <row r="8348" spans="26:28">
      <c r="Z8348" s="631">
        <v>26</v>
      </c>
      <c r="AA8348" s="631" t="s">
        <v>2704</v>
      </c>
      <c r="AB8348" s="631" t="s">
        <v>5805</v>
      </c>
    </row>
    <row r="8349" spans="26:28">
      <c r="Z8349" s="631">
        <v>27</v>
      </c>
      <c r="AA8349" s="631" t="s">
        <v>2705</v>
      </c>
      <c r="AB8349" s="631" t="s">
        <v>5806</v>
      </c>
    </row>
    <row r="8350" spans="26:28">
      <c r="Z8350" s="631">
        <v>28</v>
      </c>
      <c r="AA8350" s="631" t="s">
        <v>2706</v>
      </c>
      <c r="AB8350" s="631" t="s">
        <v>5807</v>
      </c>
    </row>
    <row r="8351" spans="26:28">
      <c r="Z8351" s="631">
        <v>29</v>
      </c>
      <c r="AA8351" s="631" t="s">
        <v>2707</v>
      </c>
      <c r="AB8351" s="631" t="s">
        <v>5808</v>
      </c>
    </row>
    <row r="8352" spans="26:28">
      <c r="Z8352" s="631">
        <v>30</v>
      </c>
      <c r="AA8352" s="631" t="s">
        <v>2708</v>
      </c>
      <c r="AB8352" s="631" t="s">
        <v>5809</v>
      </c>
    </row>
    <row r="8353" spans="26:28">
      <c r="Z8353" s="631">
        <v>31</v>
      </c>
      <c r="AA8353" s="631" t="s">
        <v>2709</v>
      </c>
      <c r="AB8353" s="631" t="s">
        <v>5810</v>
      </c>
    </row>
    <row r="8354" spans="26:28">
      <c r="Z8354" s="631">
        <v>32</v>
      </c>
      <c r="AA8354" s="631" t="s">
        <v>2710</v>
      </c>
      <c r="AB8354" s="631" t="s">
        <v>5811</v>
      </c>
    </row>
    <row r="8355" spans="26:28">
      <c r="Z8355" s="631">
        <v>33</v>
      </c>
      <c r="AA8355" s="631" t="s">
        <v>2711</v>
      </c>
      <c r="AB8355" s="631" t="s">
        <v>5812</v>
      </c>
    </row>
    <row r="8356" spans="26:28">
      <c r="Z8356" s="631">
        <v>34</v>
      </c>
      <c r="AA8356" s="631" t="s">
        <v>2712</v>
      </c>
      <c r="AB8356" s="631" t="s">
        <v>5813</v>
      </c>
    </row>
    <row r="8357" spans="26:28">
      <c r="Z8357" s="631">
        <v>35</v>
      </c>
      <c r="AA8357" s="631" t="s">
        <v>2713</v>
      </c>
      <c r="AB8357" s="631" t="s">
        <v>5814</v>
      </c>
    </row>
    <row r="8358" spans="26:28">
      <c r="Z8358" s="631">
        <v>36</v>
      </c>
      <c r="AA8358" s="631" t="s">
        <v>2714</v>
      </c>
      <c r="AB8358" s="631" t="s">
        <v>5815</v>
      </c>
    </row>
    <row r="8359" spans="26:28">
      <c r="Z8359" s="631">
        <v>37</v>
      </c>
      <c r="AA8359" s="631" t="s">
        <v>2715</v>
      </c>
      <c r="AB8359" s="631" t="s">
        <v>5816</v>
      </c>
    </row>
    <row r="8360" spans="26:28">
      <c r="Z8360" s="631">
        <v>38</v>
      </c>
      <c r="AA8360" s="631" t="s">
        <v>2716</v>
      </c>
      <c r="AB8360" s="631" t="s">
        <v>5817</v>
      </c>
    </row>
    <row r="8361" spans="26:28">
      <c r="Z8361" s="631">
        <v>39</v>
      </c>
      <c r="AA8361" s="631" t="s">
        <v>2717</v>
      </c>
      <c r="AB8361" s="631" t="s">
        <v>5818</v>
      </c>
    </row>
    <row r="8362" spans="26:28">
      <c r="Z8362" s="631">
        <v>40</v>
      </c>
      <c r="AA8362" s="631" t="s">
        <v>2718</v>
      </c>
      <c r="AB8362" s="631" t="s">
        <v>5819</v>
      </c>
    </row>
    <row r="8363" spans="26:28">
      <c r="Z8363" s="631">
        <v>41</v>
      </c>
      <c r="AA8363" s="631" t="s">
        <v>2719</v>
      </c>
      <c r="AB8363" s="631" t="s">
        <v>5820</v>
      </c>
    </row>
    <row r="8364" spans="26:28">
      <c r="Z8364" s="631">
        <v>42</v>
      </c>
      <c r="AA8364" s="631" t="s">
        <v>2720</v>
      </c>
      <c r="AB8364" s="631" t="s">
        <v>5821</v>
      </c>
    </row>
    <row r="8365" spans="26:28">
      <c r="Z8365" s="631">
        <v>43</v>
      </c>
      <c r="AA8365" s="631" t="s">
        <v>2721</v>
      </c>
      <c r="AB8365" s="631" t="s">
        <v>5822</v>
      </c>
    </row>
    <row r="8366" spans="26:28">
      <c r="Z8366" s="631">
        <v>44</v>
      </c>
      <c r="AA8366" s="631" t="s">
        <v>2722</v>
      </c>
      <c r="AB8366" s="631" t="s">
        <v>5823</v>
      </c>
    </row>
    <row r="8367" spans="26:28">
      <c r="Z8367" s="631">
        <v>45</v>
      </c>
      <c r="AA8367" s="631" t="s">
        <v>2723</v>
      </c>
      <c r="AB8367" s="631" t="s">
        <v>5824</v>
      </c>
    </row>
    <row r="8368" spans="26:28">
      <c r="Z8368" s="631">
        <v>46</v>
      </c>
      <c r="AA8368" s="631" t="s">
        <v>2724</v>
      </c>
      <c r="AB8368" s="631" t="s">
        <v>5825</v>
      </c>
    </row>
    <row r="8369" spans="26:28">
      <c r="Z8369" s="631">
        <v>47</v>
      </c>
      <c r="AA8369" s="631" t="s">
        <v>2725</v>
      </c>
      <c r="AB8369" s="631" t="s">
        <v>5826</v>
      </c>
    </row>
    <row r="8370" spans="26:28">
      <c r="Z8370" s="631">
        <v>48</v>
      </c>
      <c r="AA8370" s="631" t="s">
        <v>2726</v>
      </c>
      <c r="AB8370" s="631" t="s">
        <v>5827</v>
      </c>
    </row>
    <row r="8371" spans="26:28">
      <c r="Z8371" s="631">
        <v>49</v>
      </c>
      <c r="AA8371" s="631" t="s">
        <v>2727</v>
      </c>
      <c r="AB8371" s="631" t="s">
        <v>5828</v>
      </c>
    </row>
    <row r="8372" spans="26:28">
      <c r="Z8372" s="631">
        <v>50</v>
      </c>
      <c r="AA8372" s="631" t="s">
        <v>2728</v>
      </c>
      <c r="AB8372" s="631" t="s">
        <v>5829</v>
      </c>
    </row>
    <row r="8373" spans="26:28">
      <c r="Z8373" s="631">
        <v>51</v>
      </c>
      <c r="AA8373" s="631" t="s">
        <v>2729</v>
      </c>
      <c r="AB8373" s="631" t="s">
        <v>5830</v>
      </c>
    </row>
    <row r="8374" spans="26:28">
      <c r="Z8374" s="631">
        <v>52</v>
      </c>
      <c r="AA8374" s="631" t="s">
        <v>2730</v>
      </c>
      <c r="AB8374" s="631" t="s">
        <v>5831</v>
      </c>
    </row>
    <row r="8375" spans="26:28">
      <c r="Z8375" s="631">
        <v>53</v>
      </c>
      <c r="AA8375" s="631" t="s">
        <v>2731</v>
      </c>
      <c r="AB8375" s="631" t="s">
        <v>5832</v>
      </c>
    </row>
    <row r="8376" spans="26:28">
      <c r="Z8376" s="631">
        <v>54</v>
      </c>
      <c r="AA8376" s="631" t="s">
        <v>2732</v>
      </c>
      <c r="AB8376" s="631" t="s">
        <v>5833</v>
      </c>
    </row>
    <row r="8377" spans="26:28">
      <c r="Z8377" s="631">
        <v>55</v>
      </c>
      <c r="AA8377" s="631" t="s">
        <v>2733</v>
      </c>
      <c r="AB8377" s="631" t="s">
        <v>5834</v>
      </c>
    </row>
    <row r="8378" spans="26:28">
      <c r="Z8378" s="631">
        <v>56</v>
      </c>
      <c r="AA8378" s="631" t="s">
        <v>2734</v>
      </c>
      <c r="AB8378" s="631" t="s">
        <v>5835</v>
      </c>
    </row>
    <row r="8379" spans="26:28">
      <c r="Z8379" s="631">
        <v>57</v>
      </c>
      <c r="AA8379" s="631" t="s">
        <v>2735</v>
      </c>
      <c r="AB8379" s="631" t="s">
        <v>5836</v>
      </c>
    </row>
    <row r="8380" spans="26:28">
      <c r="Z8380" s="631">
        <v>58</v>
      </c>
      <c r="AA8380" s="631" t="s">
        <v>2736</v>
      </c>
      <c r="AB8380" s="631" t="s">
        <v>5837</v>
      </c>
    </row>
    <row r="8381" spans="26:28">
      <c r="Z8381" s="631">
        <v>59</v>
      </c>
      <c r="AA8381" s="631" t="s">
        <v>2737</v>
      </c>
      <c r="AB8381" s="631" t="s">
        <v>5838</v>
      </c>
    </row>
    <row r="8382" spans="26:28">
      <c r="Z8382" s="631">
        <v>60</v>
      </c>
      <c r="AA8382" s="631" t="s">
        <v>2738</v>
      </c>
      <c r="AB8382" s="631" t="s">
        <v>5839</v>
      </c>
    </row>
    <row r="8383" spans="26:28">
      <c r="Z8383" s="631">
        <v>61</v>
      </c>
      <c r="AA8383" s="631" t="s">
        <v>2739</v>
      </c>
      <c r="AB8383" s="631" t="s">
        <v>5840</v>
      </c>
    </row>
    <row r="8384" spans="26:28">
      <c r="Z8384" s="631">
        <v>62</v>
      </c>
      <c r="AA8384" s="631" t="s">
        <v>2740</v>
      </c>
      <c r="AB8384" s="631" t="s">
        <v>5841</v>
      </c>
    </row>
    <row r="8385" spans="26:28">
      <c r="Z8385" s="631">
        <v>63</v>
      </c>
      <c r="AA8385" s="631" t="s">
        <v>2741</v>
      </c>
      <c r="AB8385" s="631" t="s">
        <v>5842</v>
      </c>
    </row>
    <row r="8386" spans="26:28">
      <c r="Z8386" s="631">
        <v>64</v>
      </c>
      <c r="AA8386" s="631" t="s">
        <v>2742</v>
      </c>
      <c r="AB8386" s="631" t="s">
        <v>5843</v>
      </c>
    </row>
    <row r="8387" spans="26:28">
      <c r="Z8387" s="631">
        <v>65</v>
      </c>
      <c r="AA8387" s="631" t="s">
        <v>2743</v>
      </c>
      <c r="AB8387" s="631" t="s">
        <v>5844</v>
      </c>
    </row>
    <row r="8388" spans="26:28">
      <c r="Z8388" s="631">
        <v>66</v>
      </c>
      <c r="AA8388" s="631" t="s">
        <v>2744</v>
      </c>
      <c r="AB8388" s="631" t="s">
        <v>5845</v>
      </c>
    </row>
    <row r="8389" spans="26:28">
      <c r="Z8389" s="631">
        <v>67</v>
      </c>
      <c r="AA8389" s="631" t="s">
        <v>2745</v>
      </c>
      <c r="AB8389" s="631" t="s">
        <v>5846</v>
      </c>
    </row>
    <row r="8390" spans="26:28">
      <c r="Z8390" s="631">
        <v>68</v>
      </c>
      <c r="AA8390" s="631" t="s">
        <v>2746</v>
      </c>
      <c r="AB8390" s="631" t="s">
        <v>5847</v>
      </c>
    </row>
    <row r="8391" spans="26:28">
      <c r="Z8391" s="631">
        <v>69</v>
      </c>
      <c r="AA8391" s="631" t="s">
        <v>2747</v>
      </c>
      <c r="AB8391" s="631" t="s">
        <v>5848</v>
      </c>
    </row>
    <row r="8392" spans="26:28">
      <c r="Z8392" s="631">
        <v>70</v>
      </c>
      <c r="AA8392" s="631" t="s">
        <v>2748</v>
      </c>
      <c r="AB8392" s="631" t="s">
        <v>5849</v>
      </c>
    </row>
    <row r="8393" spans="26:28">
      <c r="Z8393" s="631">
        <v>71</v>
      </c>
      <c r="AA8393" s="631" t="s">
        <v>2749</v>
      </c>
      <c r="AB8393" s="631" t="s">
        <v>5850</v>
      </c>
    </row>
    <row r="8394" spans="26:28">
      <c r="Z8394" s="631">
        <v>72</v>
      </c>
      <c r="AA8394" s="631" t="s">
        <v>2750</v>
      </c>
      <c r="AB8394" s="631" t="s">
        <v>5851</v>
      </c>
    </row>
    <row r="8395" spans="26:28">
      <c r="Z8395" s="631">
        <v>73</v>
      </c>
      <c r="AA8395" s="631" t="s">
        <v>2751</v>
      </c>
      <c r="AB8395" s="631" t="s">
        <v>5852</v>
      </c>
    </row>
    <row r="8396" spans="26:28">
      <c r="Z8396" s="631">
        <v>74</v>
      </c>
      <c r="AA8396" s="631" t="s">
        <v>2752</v>
      </c>
      <c r="AB8396" s="631" t="s">
        <v>5853</v>
      </c>
    </row>
    <row r="8397" spans="26:28">
      <c r="Z8397" s="631">
        <v>75</v>
      </c>
      <c r="AA8397" s="631" t="s">
        <v>2753</v>
      </c>
      <c r="AB8397" s="631" t="s">
        <v>5854</v>
      </c>
    </row>
    <row r="8398" spans="26:28">
      <c r="Z8398" s="631">
        <v>76</v>
      </c>
      <c r="AA8398" s="631" t="s">
        <v>2754</v>
      </c>
      <c r="AB8398" s="631" t="s">
        <v>5855</v>
      </c>
    </row>
    <row r="8399" spans="26:28">
      <c r="Z8399" s="631">
        <v>77</v>
      </c>
      <c r="AA8399" s="631" t="s">
        <v>2755</v>
      </c>
      <c r="AB8399" s="631" t="s">
        <v>5856</v>
      </c>
    </row>
    <row r="8400" spans="26:28">
      <c r="Z8400" s="631">
        <v>78</v>
      </c>
      <c r="AA8400" s="631" t="s">
        <v>2756</v>
      </c>
      <c r="AB8400" s="631" t="s">
        <v>5857</v>
      </c>
    </row>
    <row r="8401" spans="26:28">
      <c r="Z8401" s="631">
        <v>79</v>
      </c>
      <c r="AA8401" s="631" t="s">
        <v>2757</v>
      </c>
      <c r="AB8401" s="631" t="s">
        <v>5858</v>
      </c>
    </row>
    <row r="8402" spans="26:28">
      <c r="Z8402" s="631">
        <v>80</v>
      </c>
      <c r="AA8402" s="631" t="s">
        <v>2758</v>
      </c>
      <c r="AB8402" s="631" t="s">
        <v>5859</v>
      </c>
    </row>
    <row r="8403" spans="26:28">
      <c r="Z8403" s="631">
        <v>81</v>
      </c>
      <c r="AA8403" s="631" t="s">
        <v>2759</v>
      </c>
      <c r="AB8403" s="631" t="s">
        <v>5860</v>
      </c>
    </row>
    <row r="8404" spans="26:28">
      <c r="Z8404" s="631">
        <v>82</v>
      </c>
      <c r="AA8404" s="631" t="s">
        <v>2760</v>
      </c>
      <c r="AB8404" s="631" t="s">
        <v>5861</v>
      </c>
    </row>
    <row r="8405" spans="26:28">
      <c r="Z8405" s="631">
        <v>83</v>
      </c>
      <c r="AA8405" s="631" t="s">
        <v>2761</v>
      </c>
      <c r="AB8405" s="631" t="s">
        <v>5862</v>
      </c>
    </row>
    <row r="8406" spans="26:28">
      <c r="Z8406" s="631">
        <v>84</v>
      </c>
      <c r="AA8406" s="631" t="s">
        <v>2762</v>
      </c>
      <c r="AB8406" s="631" t="s">
        <v>5863</v>
      </c>
    </row>
    <row r="8407" spans="26:28">
      <c r="Z8407" s="631">
        <v>85</v>
      </c>
      <c r="AA8407" s="631" t="s">
        <v>2763</v>
      </c>
      <c r="AB8407" s="631" t="s">
        <v>5864</v>
      </c>
    </row>
    <row r="8408" spans="26:28">
      <c r="Z8408" s="631">
        <v>86</v>
      </c>
      <c r="AA8408" s="631" t="s">
        <v>2764</v>
      </c>
      <c r="AB8408" s="631" t="s">
        <v>5865</v>
      </c>
    </row>
    <row r="8409" spans="26:28">
      <c r="Z8409" s="631">
        <v>87</v>
      </c>
      <c r="AA8409" s="631" t="s">
        <v>2765</v>
      </c>
      <c r="AB8409" s="631" t="s">
        <v>5866</v>
      </c>
    </row>
    <row r="8410" spans="26:28">
      <c r="Z8410" s="631">
        <v>88</v>
      </c>
      <c r="AA8410" s="631" t="s">
        <v>2766</v>
      </c>
      <c r="AB8410" s="631" t="s">
        <v>5867</v>
      </c>
    </row>
    <row r="8411" spans="26:28">
      <c r="Z8411" s="631">
        <v>89</v>
      </c>
      <c r="AA8411" s="631" t="s">
        <v>2767</v>
      </c>
      <c r="AB8411" s="631" t="s">
        <v>5868</v>
      </c>
    </row>
    <row r="8412" spans="26:28">
      <c r="Z8412" s="631">
        <v>90</v>
      </c>
      <c r="AA8412" s="631" t="s">
        <v>2768</v>
      </c>
      <c r="AB8412" s="631" t="s">
        <v>5869</v>
      </c>
    </row>
    <row r="8413" spans="26:28">
      <c r="Z8413" s="631">
        <v>91</v>
      </c>
      <c r="AA8413" s="631" t="s">
        <v>2769</v>
      </c>
      <c r="AB8413" s="631" t="s">
        <v>5869</v>
      </c>
    </row>
    <row r="8414" spans="26:28">
      <c r="Z8414" s="631">
        <v>92</v>
      </c>
      <c r="AA8414" s="631" t="s">
        <v>2770</v>
      </c>
      <c r="AB8414" s="631" t="s">
        <v>5870</v>
      </c>
    </row>
    <row r="8415" spans="26:28">
      <c r="Z8415" s="631">
        <v>93</v>
      </c>
      <c r="AA8415" s="631" t="s">
        <v>2771</v>
      </c>
      <c r="AB8415" s="631" t="s">
        <v>5870</v>
      </c>
    </row>
    <row r="8416" spans="26:28">
      <c r="Z8416" s="631">
        <v>94</v>
      </c>
      <c r="AA8416" s="631" t="s">
        <v>2772</v>
      </c>
      <c r="AB8416" s="631" t="s">
        <v>5871</v>
      </c>
    </row>
    <row r="8417" spans="26:28">
      <c r="Z8417" s="631">
        <v>95</v>
      </c>
      <c r="AA8417" s="631" t="s">
        <v>2773</v>
      </c>
      <c r="AB8417" s="631" t="s">
        <v>5872</v>
      </c>
    </row>
    <row r="8418" spans="26:28">
      <c r="Z8418" s="631">
        <v>96</v>
      </c>
      <c r="AA8418" s="631" t="s">
        <v>2774</v>
      </c>
      <c r="AB8418" s="631" t="s">
        <v>5873</v>
      </c>
    </row>
    <row r="8419" spans="26:28">
      <c r="Z8419" s="631">
        <v>97</v>
      </c>
      <c r="AA8419" s="631" t="s">
        <v>2775</v>
      </c>
      <c r="AB8419" s="631" t="s">
        <v>5874</v>
      </c>
    </row>
    <row r="8420" spans="26:28">
      <c r="Z8420" s="631">
        <v>98</v>
      </c>
      <c r="AA8420" s="631" t="s">
        <v>2776</v>
      </c>
      <c r="AB8420" s="631" t="s">
        <v>5875</v>
      </c>
    </row>
    <row r="8421" spans="26:28">
      <c r="Z8421" s="631">
        <v>99</v>
      </c>
      <c r="AA8421" s="631" t="s">
        <v>2777</v>
      </c>
      <c r="AB8421" s="631" t="s">
        <v>5876</v>
      </c>
    </row>
    <row r="8422" spans="26:28">
      <c r="Z8422" s="631">
        <v>100</v>
      </c>
      <c r="AA8422" s="631" t="s">
        <v>2778</v>
      </c>
      <c r="AB8422" s="631" t="s">
        <v>5877</v>
      </c>
    </row>
    <row r="8423" spans="26:28">
      <c r="Z8423" s="631">
        <v>101</v>
      </c>
      <c r="AA8423" s="631" t="s">
        <v>2779</v>
      </c>
      <c r="AB8423" s="631" t="s">
        <v>5878</v>
      </c>
    </row>
    <row r="8424" spans="26:28">
      <c r="Z8424" s="631">
        <v>102</v>
      </c>
      <c r="AA8424" s="631" t="s">
        <v>2780</v>
      </c>
      <c r="AB8424" s="631" t="s">
        <v>5879</v>
      </c>
    </row>
    <row r="8425" spans="26:28">
      <c r="Z8425" s="631">
        <v>103</v>
      </c>
      <c r="AA8425" s="631" t="s">
        <v>2781</v>
      </c>
      <c r="AB8425" s="631" t="s">
        <v>5880</v>
      </c>
    </row>
    <row r="8426" spans="26:28">
      <c r="Z8426" s="631">
        <v>104</v>
      </c>
      <c r="AA8426" s="631" t="s">
        <v>2782</v>
      </c>
      <c r="AB8426" s="631" t="s">
        <v>5881</v>
      </c>
    </row>
    <row r="8427" spans="26:28">
      <c r="Z8427" s="631">
        <v>105</v>
      </c>
      <c r="AA8427" s="631" t="s">
        <v>2783</v>
      </c>
      <c r="AB8427" s="631" t="s">
        <v>5882</v>
      </c>
    </row>
    <row r="8428" spans="26:28">
      <c r="Z8428" s="631">
        <v>106</v>
      </c>
      <c r="AA8428" s="631" t="s">
        <v>2784</v>
      </c>
      <c r="AB8428" s="631" t="s">
        <v>5883</v>
      </c>
    </row>
    <row r="8429" spans="26:28">
      <c r="Z8429" s="631">
        <v>107</v>
      </c>
      <c r="AA8429" s="631" t="s">
        <v>2785</v>
      </c>
      <c r="AB8429" s="631" t="s">
        <v>5884</v>
      </c>
    </row>
    <row r="8430" spans="26:28">
      <c r="Z8430" s="631">
        <v>108</v>
      </c>
      <c r="AA8430" s="631" t="s">
        <v>2786</v>
      </c>
      <c r="AB8430" s="631" t="s">
        <v>5885</v>
      </c>
    </row>
    <row r="8431" spans="26:28">
      <c r="Z8431" s="631">
        <v>109</v>
      </c>
      <c r="AA8431" s="631" t="s">
        <v>2787</v>
      </c>
      <c r="AB8431" s="631" t="s">
        <v>5886</v>
      </c>
    </row>
    <row r="8432" spans="26:28">
      <c r="Z8432" s="631">
        <v>110</v>
      </c>
      <c r="AA8432" s="631" t="s">
        <v>2788</v>
      </c>
      <c r="AB8432" s="631" t="s">
        <v>5887</v>
      </c>
    </row>
    <row r="8433" spans="26:28">
      <c r="Z8433" s="631">
        <v>111</v>
      </c>
      <c r="AA8433" s="631" t="s">
        <v>2789</v>
      </c>
      <c r="AB8433" s="631" t="s">
        <v>5888</v>
      </c>
    </row>
    <row r="8434" spans="26:28">
      <c r="Z8434" s="631">
        <v>112</v>
      </c>
      <c r="AA8434" s="631" t="s">
        <v>2790</v>
      </c>
      <c r="AB8434" s="631" t="s">
        <v>5889</v>
      </c>
    </row>
    <row r="8435" spans="26:28">
      <c r="Z8435" s="631">
        <v>113</v>
      </c>
      <c r="AA8435" s="631" t="s">
        <v>2791</v>
      </c>
      <c r="AB8435" s="631" t="s">
        <v>5890</v>
      </c>
    </row>
    <row r="8436" spans="26:28">
      <c r="Z8436" s="631">
        <v>114</v>
      </c>
      <c r="AA8436" s="631" t="s">
        <v>2792</v>
      </c>
      <c r="AB8436" s="631" t="s">
        <v>5891</v>
      </c>
    </row>
    <row r="8437" spans="26:28">
      <c r="Z8437" s="631">
        <v>115</v>
      </c>
      <c r="AA8437" s="631" t="s">
        <v>2793</v>
      </c>
      <c r="AB8437" s="631" t="s">
        <v>5892</v>
      </c>
    </row>
    <row r="8438" spans="26:28">
      <c r="Z8438" s="631">
        <v>116</v>
      </c>
      <c r="AA8438" s="631" t="s">
        <v>2794</v>
      </c>
      <c r="AB8438" s="631" t="s">
        <v>5893</v>
      </c>
    </row>
    <row r="8439" spans="26:28">
      <c r="Z8439" s="631">
        <v>117</v>
      </c>
      <c r="AA8439" s="631" t="s">
        <v>2795</v>
      </c>
      <c r="AB8439" s="631" t="s">
        <v>5894</v>
      </c>
    </row>
    <row r="8440" spans="26:28">
      <c r="Z8440" s="631">
        <v>118</v>
      </c>
      <c r="AA8440" s="631" t="s">
        <v>2796</v>
      </c>
      <c r="AB8440" s="631" t="s">
        <v>5895</v>
      </c>
    </row>
    <row r="8441" spans="26:28">
      <c r="Z8441" s="631">
        <v>119</v>
      </c>
      <c r="AA8441" s="631" t="s">
        <v>2797</v>
      </c>
      <c r="AB8441" s="631" t="s">
        <v>5896</v>
      </c>
    </row>
    <row r="8442" spans="26:28">
      <c r="Z8442" s="631">
        <v>120</v>
      </c>
      <c r="AA8442" s="631" t="s">
        <v>2798</v>
      </c>
      <c r="AB8442" s="631" t="s">
        <v>5897</v>
      </c>
    </row>
    <row r="8443" spans="26:28">
      <c r="Z8443" s="631">
        <v>121</v>
      </c>
      <c r="AA8443" s="631" t="s">
        <v>2799</v>
      </c>
      <c r="AB8443" s="631" t="s">
        <v>5898</v>
      </c>
    </row>
    <row r="8444" spans="26:28">
      <c r="Z8444" s="631">
        <v>122</v>
      </c>
      <c r="AA8444" s="631" t="s">
        <v>2800</v>
      </c>
      <c r="AB8444" s="631" t="s">
        <v>5899</v>
      </c>
    </row>
    <row r="8445" spans="26:28">
      <c r="Z8445" s="631">
        <v>123</v>
      </c>
      <c r="AA8445" s="631" t="s">
        <v>2801</v>
      </c>
      <c r="AB8445" s="631" t="s">
        <v>5900</v>
      </c>
    </row>
    <row r="8446" spans="26:28">
      <c r="Z8446" s="631">
        <v>124</v>
      </c>
      <c r="AA8446" s="631" t="s">
        <v>2802</v>
      </c>
      <c r="AB8446" s="631" t="s">
        <v>5901</v>
      </c>
    </row>
    <row r="8447" spans="26:28">
      <c r="Z8447" s="631">
        <v>125</v>
      </c>
      <c r="AA8447" s="631" t="s">
        <v>2803</v>
      </c>
      <c r="AB8447" s="631" t="s">
        <v>5902</v>
      </c>
    </row>
    <row r="8448" spans="26:28">
      <c r="Z8448" s="631">
        <v>126</v>
      </c>
      <c r="AA8448" s="631" t="s">
        <v>2804</v>
      </c>
      <c r="AB8448" s="631" t="s">
        <v>5903</v>
      </c>
    </row>
    <row r="8449" spans="26:28">
      <c r="Z8449" s="631">
        <v>127</v>
      </c>
      <c r="AA8449" s="631" t="s">
        <v>2805</v>
      </c>
      <c r="AB8449" s="631" t="s">
        <v>5904</v>
      </c>
    </row>
    <row r="8450" spans="26:28">
      <c r="Z8450" s="631">
        <v>128</v>
      </c>
      <c r="AA8450" s="631" t="s">
        <v>2806</v>
      </c>
      <c r="AB8450" s="631" t="s">
        <v>5905</v>
      </c>
    </row>
    <row r="8451" spans="26:28">
      <c r="Z8451" s="631">
        <v>129</v>
      </c>
      <c r="AA8451" s="631" t="s">
        <v>2807</v>
      </c>
      <c r="AB8451" s="631" t="s">
        <v>5906</v>
      </c>
    </row>
    <row r="8452" spans="26:28">
      <c r="Z8452" s="631">
        <v>130</v>
      </c>
      <c r="AA8452" s="631" t="s">
        <v>2808</v>
      </c>
      <c r="AB8452" s="631" t="s">
        <v>5907</v>
      </c>
    </row>
    <row r="8453" spans="26:28">
      <c r="Z8453" s="631">
        <v>131</v>
      </c>
      <c r="AA8453" s="631" t="s">
        <v>2809</v>
      </c>
      <c r="AB8453" s="631" t="s">
        <v>5908</v>
      </c>
    </row>
    <row r="8454" spans="26:28">
      <c r="Z8454" s="631">
        <v>132</v>
      </c>
      <c r="AA8454" s="631" t="s">
        <v>2810</v>
      </c>
      <c r="AB8454" s="631" t="s">
        <v>5909</v>
      </c>
    </row>
    <row r="8455" spans="26:28">
      <c r="Z8455" s="631">
        <v>133</v>
      </c>
      <c r="AA8455" s="631" t="s">
        <v>2811</v>
      </c>
      <c r="AB8455" s="631" t="s">
        <v>5910</v>
      </c>
    </row>
    <row r="8456" spans="26:28">
      <c r="Z8456" s="631">
        <v>134</v>
      </c>
      <c r="AA8456" s="631" t="s">
        <v>2812</v>
      </c>
      <c r="AB8456" s="631" t="s">
        <v>5911</v>
      </c>
    </row>
    <row r="8457" spans="26:28">
      <c r="Z8457" s="631">
        <v>135</v>
      </c>
      <c r="AA8457" s="631" t="s">
        <v>2813</v>
      </c>
      <c r="AB8457" s="631" t="s">
        <v>5912</v>
      </c>
    </row>
    <row r="8458" spans="26:28">
      <c r="Z8458" s="631">
        <v>136</v>
      </c>
      <c r="AA8458" s="631" t="s">
        <v>2814</v>
      </c>
      <c r="AB8458" s="631" t="s">
        <v>5913</v>
      </c>
    </row>
    <row r="8459" spans="26:28">
      <c r="Z8459" s="631">
        <v>137</v>
      </c>
      <c r="AA8459" s="631" t="s">
        <v>2815</v>
      </c>
      <c r="AB8459" s="631" t="s">
        <v>5914</v>
      </c>
    </row>
    <row r="8460" spans="26:28">
      <c r="Z8460" s="631">
        <v>138</v>
      </c>
      <c r="AA8460" s="631" t="s">
        <v>2816</v>
      </c>
      <c r="AB8460" s="631" t="s">
        <v>5915</v>
      </c>
    </row>
    <row r="8461" spans="26:28">
      <c r="Z8461" s="631">
        <v>139</v>
      </c>
      <c r="AA8461" s="631" t="s">
        <v>2817</v>
      </c>
      <c r="AB8461" s="631" t="s">
        <v>5916</v>
      </c>
    </row>
    <row r="8462" spans="26:28">
      <c r="Z8462" s="631">
        <v>140</v>
      </c>
      <c r="AA8462" s="631" t="s">
        <v>2818</v>
      </c>
      <c r="AB8462" s="631" t="s">
        <v>5917</v>
      </c>
    </row>
    <row r="8463" spans="26:28">
      <c r="Z8463" s="631">
        <v>141</v>
      </c>
      <c r="AA8463" s="631" t="s">
        <v>2819</v>
      </c>
      <c r="AB8463" s="631" t="s">
        <v>5918</v>
      </c>
    </row>
    <row r="8464" spans="26:28">
      <c r="Z8464" s="631">
        <v>142</v>
      </c>
      <c r="AA8464" s="631" t="s">
        <v>2820</v>
      </c>
      <c r="AB8464" s="631" t="s">
        <v>5919</v>
      </c>
    </row>
    <row r="8465" spans="26:28">
      <c r="Z8465" s="631">
        <v>143</v>
      </c>
      <c r="AA8465" s="631" t="s">
        <v>2821</v>
      </c>
      <c r="AB8465" s="631" t="s">
        <v>5920</v>
      </c>
    </row>
    <row r="8466" spans="26:28">
      <c r="Z8466" s="631">
        <v>144</v>
      </c>
      <c r="AA8466" s="631" t="s">
        <v>2822</v>
      </c>
      <c r="AB8466" s="631" t="s">
        <v>5921</v>
      </c>
    </row>
    <row r="8467" spans="26:28">
      <c r="Z8467" s="631">
        <v>145</v>
      </c>
      <c r="AA8467" s="631" t="s">
        <v>2823</v>
      </c>
      <c r="AB8467" s="631" t="s">
        <v>5922</v>
      </c>
    </row>
    <row r="8468" spans="26:28">
      <c r="Z8468" s="631">
        <v>146</v>
      </c>
      <c r="AA8468" s="631" t="s">
        <v>2824</v>
      </c>
      <c r="AB8468" s="631" t="s">
        <v>5923</v>
      </c>
    </row>
    <row r="8469" spans="26:28">
      <c r="Z8469" s="631">
        <v>147</v>
      </c>
      <c r="AA8469" s="631" t="s">
        <v>2825</v>
      </c>
      <c r="AB8469" s="631" t="s">
        <v>5924</v>
      </c>
    </row>
    <row r="8470" spans="26:28">
      <c r="Z8470" s="631">
        <v>148</v>
      </c>
      <c r="AA8470" s="631" t="s">
        <v>2826</v>
      </c>
      <c r="AB8470" s="631" t="s">
        <v>5925</v>
      </c>
    </row>
    <row r="8471" spans="26:28">
      <c r="Z8471" s="631">
        <v>149</v>
      </c>
      <c r="AA8471" s="631" t="s">
        <v>2827</v>
      </c>
      <c r="AB8471" s="631" t="s">
        <v>5926</v>
      </c>
    </row>
    <row r="8472" spans="26:28">
      <c r="Z8472" s="631">
        <v>150</v>
      </c>
      <c r="AA8472" s="631" t="s">
        <v>2828</v>
      </c>
      <c r="AB8472" s="631" t="s">
        <v>5927</v>
      </c>
    </row>
    <row r="8473" spans="26:28">
      <c r="Z8473" s="631">
        <v>151</v>
      </c>
      <c r="AA8473" s="631" t="s">
        <v>2829</v>
      </c>
      <c r="AB8473" s="631" t="s">
        <v>5928</v>
      </c>
    </row>
    <row r="8474" spans="26:28">
      <c r="Z8474" s="631">
        <v>152</v>
      </c>
      <c r="AA8474" s="631" t="s">
        <v>2830</v>
      </c>
      <c r="AB8474" s="631" t="s">
        <v>5929</v>
      </c>
    </row>
    <row r="8475" spans="26:28">
      <c r="Z8475" s="631">
        <v>153</v>
      </c>
      <c r="AA8475" s="631" t="s">
        <v>2831</v>
      </c>
      <c r="AB8475" s="631" t="s">
        <v>5930</v>
      </c>
    </row>
    <row r="8476" spans="26:28">
      <c r="Z8476" s="631">
        <v>154</v>
      </c>
      <c r="AA8476" s="631" t="s">
        <v>2832</v>
      </c>
      <c r="AB8476" s="631" t="s">
        <v>5931</v>
      </c>
    </row>
    <row r="8477" spans="26:28">
      <c r="Z8477" s="631">
        <v>155</v>
      </c>
      <c r="AA8477" s="631" t="s">
        <v>2833</v>
      </c>
      <c r="AB8477" s="631" t="s">
        <v>5932</v>
      </c>
    </row>
    <row r="8478" spans="26:28">
      <c r="Z8478" s="631">
        <v>156</v>
      </c>
      <c r="AA8478" s="631" t="s">
        <v>2834</v>
      </c>
      <c r="AB8478" s="631" t="s">
        <v>5933</v>
      </c>
    </row>
    <row r="8479" spans="26:28">
      <c r="Z8479" s="631">
        <v>157</v>
      </c>
      <c r="AA8479" s="631" t="s">
        <v>2835</v>
      </c>
      <c r="AB8479" s="631" t="s">
        <v>5934</v>
      </c>
    </row>
    <row r="8480" spans="26:28">
      <c r="Z8480" s="631">
        <v>158</v>
      </c>
      <c r="AA8480" s="631" t="s">
        <v>2836</v>
      </c>
      <c r="AB8480" s="631" t="s">
        <v>5935</v>
      </c>
    </row>
    <row r="8481" spans="26:28">
      <c r="Z8481" s="631">
        <v>159</v>
      </c>
      <c r="AA8481" s="631" t="s">
        <v>2837</v>
      </c>
      <c r="AB8481" s="631" t="s">
        <v>5936</v>
      </c>
    </row>
    <row r="8482" spans="26:28">
      <c r="Z8482" s="631">
        <v>160</v>
      </c>
      <c r="AA8482" s="631" t="s">
        <v>2838</v>
      </c>
      <c r="AB8482" s="631" t="s">
        <v>5937</v>
      </c>
    </row>
    <row r="8483" spans="26:28">
      <c r="Z8483" s="631">
        <v>161</v>
      </c>
      <c r="AA8483" s="631" t="s">
        <v>2839</v>
      </c>
      <c r="AB8483" s="631" t="s">
        <v>5938</v>
      </c>
    </row>
    <row r="8484" spans="26:28">
      <c r="Z8484" s="631">
        <v>162</v>
      </c>
      <c r="AA8484" s="631" t="s">
        <v>2840</v>
      </c>
      <c r="AB8484" s="631" t="s">
        <v>5939</v>
      </c>
    </row>
    <row r="8485" spans="26:28">
      <c r="Z8485" s="631">
        <v>163</v>
      </c>
      <c r="AA8485" s="631" t="s">
        <v>2841</v>
      </c>
      <c r="AB8485" s="631" t="s">
        <v>5940</v>
      </c>
    </row>
    <row r="8486" spans="26:28">
      <c r="Z8486" s="631">
        <v>164</v>
      </c>
      <c r="AA8486" s="631" t="s">
        <v>2842</v>
      </c>
      <c r="AB8486" s="631" t="s">
        <v>5941</v>
      </c>
    </row>
    <row r="8487" spans="26:28">
      <c r="Z8487" s="631">
        <v>165</v>
      </c>
      <c r="AA8487" s="631" t="s">
        <v>2843</v>
      </c>
      <c r="AB8487" s="631" t="s">
        <v>5942</v>
      </c>
    </row>
    <row r="8488" spans="26:28">
      <c r="Z8488" s="631">
        <v>166</v>
      </c>
      <c r="AA8488" s="631" t="s">
        <v>2844</v>
      </c>
      <c r="AB8488" s="631" t="s">
        <v>5943</v>
      </c>
    </row>
    <row r="8489" spans="26:28">
      <c r="Z8489" s="631">
        <v>167</v>
      </c>
      <c r="AA8489" s="631" t="s">
        <v>2845</v>
      </c>
      <c r="AB8489" s="631" t="s">
        <v>5944</v>
      </c>
    </row>
    <row r="8490" spans="26:28">
      <c r="Z8490" s="631">
        <v>168</v>
      </c>
      <c r="AA8490" s="631" t="s">
        <v>2846</v>
      </c>
      <c r="AB8490" s="631" t="s">
        <v>5945</v>
      </c>
    </row>
    <row r="8491" spans="26:28">
      <c r="Z8491" s="631">
        <v>169</v>
      </c>
      <c r="AA8491" s="631" t="s">
        <v>2847</v>
      </c>
      <c r="AB8491" s="631" t="s">
        <v>5946</v>
      </c>
    </row>
    <row r="8492" spans="26:28">
      <c r="Z8492" s="631">
        <v>170</v>
      </c>
      <c r="AA8492" s="631" t="s">
        <v>2848</v>
      </c>
      <c r="AB8492" s="631" t="s">
        <v>5947</v>
      </c>
    </row>
    <row r="8493" spans="26:28">
      <c r="Z8493" s="631">
        <v>171</v>
      </c>
      <c r="AA8493" s="631" t="s">
        <v>2849</v>
      </c>
      <c r="AB8493" s="631" t="s">
        <v>5948</v>
      </c>
    </row>
    <row r="8494" spans="26:28">
      <c r="Z8494" s="631">
        <v>172</v>
      </c>
      <c r="AA8494" s="631" t="s">
        <v>2850</v>
      </c>
      <c r="AB8494" s="631" t="s">
        <v>5949</v>
      </c>
    </row>
    <row r="8495" spans="26:28">
      <c r="Z8495" s="631">
        <v>173</v>
      </c>
      <c r="AA8495" s="631" t="s">
        <v>2851</v>
      </c>
      <c r="AB8495" s="631" t="s">
        <v>5950</v>
      </c>
    </row>
    <row r="8496" spans="26:28">
      <c r="Z8496" s="631">
        <v>174</v>
      </c>
      <c r="AA8496" s="631" t="s">
        <v>2852</v>
      </c>
      <c r="AB8496" s="631" t="s">
        <v>5951</v>
      </c>
    </row>
    <row r="8497" spans="26:28">
      <c r="Z8497" s="631">
        <v>175</v>
      </c>
      <c r="AA8497" s="631" t="s">
        <v>2853</v>
      </c>
      <c r="AB8497" s="631" t="s">
        <v>5952</v>
      </c>
    </row>
    <row r="8498" spans="26:28">
      <c r="Z8498" s="631">
        <v>176</v>
      </c>
      <c r="AA8498" s="631" t="s">
        <v>2854</v>
      </c>
      <c r="AB8498" s="631" t="s">
        <v>5953</v>
      </c>
    </row>
    <row r="8499" spans="26:28">
      <c r="Z8499" s="631">
        <v>177</v>
      </c>
      <c r="AA8499" s="631" t="s">
        <v>2855</v>
      </c>
      <c r="AB8499" s="631" t="s">
        <v>5954</v>
      </c>
    </row>
    <row r="8500" spans="26:28">
      <c r="Z8500" s="631">
        <v>178</v>
      </c>
      <c r="AA8500" s="631" t="s">
        <v>2856</v>
      </c>
      <c r="AB8500" s="631" t="s">
        <v>5955</v>
      </c>
    </row>
    <row r="8501" spans="26:28">
      <c r="Z8501" s="631">
        <v>179</v>
      </c>
      <c r="AA8501" s="631" t="s">
        <v>2857</v>
      </c>
      <c r="AB8501" s="631" t="s">
        <v>5956</v>
      </c>
    </row>
    <row r="8502" spans="26:28">
      <c r="Z8502" s="631">
        <v>180</v>
      </c>
      <c r="AA8502" s="631" t="s">
        <v>2858</v>
      </c>
      <c r="AB8502" s="631" t="s">
        <v>5957</v>
      </c>
    </row>
    <row r="8503" spans="26:28">
      <c r="Z8503" s="631">
        <v>181</v>
      </c>
      <c r="AA8503" s="631" t="s">
        <v>2859</v>
      </c>
      <c r="AB8503" s="631" t="s">
        <v>5958</v>
      </c>
    </row>
    <row r="8504" spans="26:28">
      <c r="Z8504" s="631">
        <v>182</v>
      </c>
      <c r="AA8504" s="631" t="s">
        <v>2860</v>
      </c>
      <c r="AB8504" s="631" t="s">
        <v>5959</v>
      </c>
    </row>
    <row r="8505" spans="26:28">
      <c r="Z8505" s="631">
        <v>183</v>
      </c>
      <c r="AA8505" s="631" t="s">
        <v>2861</v>
      </c>
      <c r="AB8505" s="631" t="s">
        <v>5960</v>
      </c>
    </row>
    <row r="8506" spans="26:28">
      <c r="Z8506" s="631">
        <v>184</v>
      </c>
      <c r="AA8506" s="631" t="s">
        <v>2862</v>
      </c>
      <c r="AB8506" s="631" t="s">
        <v>5961</v>
      </c>
    </row>
    <row r="8507" spans="26:28">
      <c r="Z8507" s="631">
        <v>185</v>
      </c>
      <c r="AA8507" s="631" t="s">
        <v>2863</v>
      </c>
      <c r="AB8507" s="631" t="s">
        <v>5962</v>
      </c>
    </row>
    <row r="8508" spans="26:28">
      <c r="Z8508" s="631">
        <v>186</v>
      </c>
      <c r="AA8508" s="631" t="s">
        <v>2864</v>
      </c>
      <c r="AB8508" s="631" t="s">
        <v>5963</v>
      </c>
    </row>
    <row r="8509" spans="26:28">
      <c r="Z8509" s="631">
        <v>187</v>
      </c>
      <c r="AA8509" s="631" t="s">
        <v>2865</v>
      </c>
      <c r="AB8509" s="631" t="s">
        <v>5964</v>
      </c>
    </row>
    <row r="8510" spans="26:28">
      <c r="Z8510" s="631">
        <v>188</v>
      </c>
      <c r="AA8510" s="631" t="s">
        <v>2866</v>
      </c>
      <c r="AB8510" s="631" t="s">
        <v>5965</v>
      </c>
    </row>
    <row r="8511" spans="26:28">
      <c r="Z8511" s="631">
        <v>189</v>
      </c>
      <c r="AA8511" s="631" t="s">
        <v>2867</v>
      </c>
      <c r="AB8511" s="631" t="s">
        <v>5966</v>
      </c>
    </row>
    <row r="8512" spans="26:28">
      <c r="Z8512" s="631">
        <v>190</v>
      </c>
      <c r="AA8512" s="631" t="s">
        <v>2868</v>
      </c>
      <c r="AB8512" s="631" t="s">
        <v>5967</v>
      </c>
    </row>
    <row r="8513" spans="26:28">
      <c r="Z8513" s="631">
        <v>191</v>
      </c>
      <c r="AA8513" s="631" t="s">
        <v>2869</v>
      </c>
      <c r="AB8513" s="631" t="s">
        <v>5968</v>
      </c>
    </row>
    <row r="8514" spans="26:28">
      <c r="Z8514" s="631">
        <v>192</v>
      </c>
      <c r="AA8514" s="631" t="s">
        <v>2870</v>
      </c>
      <c r="AB8514" s="631" t="s">
        <v>5969</v>
      </c>
    </row>
    <row r="8515" spans="26:28">
      <c r="Z8515" s="631">
        <v>193</v>
      </c>
      <c r="AA8515" s="631" t="s">
        <v>2871</v>
      </c>
      <c r="AB8515" s="631" t="s">
        <v>5970</v>
      </c>
    </row>
    <row r="8516" spans="26:28">
      <c r="Z8516" s="631">
        <v>194</v>
      </c>
      <c r="AA8516" s="631" t="s">
        <v>2872</v>
      </c>
      <c r="AB8516" s="631" t="s">
        <v>5971</v>
      </c>
    </row>
    <row r="8517" spans="26:28">
      <c r="Z8517" s="631">
        <v>195</v>
      </c>
      <c r="AA8517" s="631" t="s">
        <v>2873</v>
      </c>
      <c r="AB8517" s="631" t="s">
        <v>5972</v>
      </c>
    </row>
    <row r="8518" spans="26:28">
      <c r="Z8518" s="631">
        <v>196</v>
      </c>
      <c r="AA8518" s="631" t="s">
        <v>2874</v>
      </c>
      <c r="AB8518" s="631" t="s">
        <v>5973</v>
      </c>
    </row>
    <row r="8519" spans="26:28">
      <c r="Z8519" s="631">
        <v>197</v>
      </c>
      <c r="AA8519" s="631" t="s">
        <v>2875</v>
      </c>
      <c r="AB8519" s="631" t="s">
        <v>5974</v>
      </c>
    </row>
    <row r="8520" spans="26:28">
      <c r="Z8520" s="631">
        <v>198</v>
      </c>
      <c r="AA8520" s="631" t="s">
        <v>2876</v>
      </c>
      <c r="AB8520" s="631" t="s">
        <v>5975</v>
      </c>
    </row>
    <row r="8521" spans="26:28">
      <c r="Z8521" s="631">
        <v>199</v>
      </c>
      <c r="AA8521" s="631" t="s">
        <v>2877</v>
      </c>
      <c r="AB8521" s="631" t="s">
        <v>5976</v>
      </c>
    </row>
    <row r="8522" spans="26:28">
      <c r="Z8522" s="631">
        <v>200</v>
      </c>
      <c r="AA8522" s="631" t="s">
        <v>2878</v>
      </c>
      <c r="AB8522" s="631" t="s">
        <v>5977</v>
      </c>
    </row>
    <row r="8523" spans="26:28">
      <c r="Z8523" s="631">
        <v>201</v>
      </c>
      <c r="AA8523" s="631" t="s">
        <v>2879</v>
      </c>
      <c r="AB8523" s="631" t="s">
        <v>5978</v>
      </c>
    </row>
    <row r="8524" spans="26:28">
      <c r="Z8524" s="631">
        <v>202</v>
      </c>
      <c r="AA8524" s="631" t="s">
        <v>2880</v>
      </c>
      <c r="AB8524" s="631" t="s">
        <v>5979</v>
      </c>
    </row>
    <row r="8525" spans="26:28">
      <c r="Z8525" s="631">
        <v>203</v>
      </c>
      <c r="AA8525" s="631" t="s">
        <v>2881</v>
      </c>
      <c r="AB8525" s="631" t="s">
        <v>5980</v>
      </c>
    </row>
    <row r="8526" spans="26:28">
      <c r="Z8526" s="631">
        <v>204</v>
      </c>
      <c r="AA8526" s="631" t="s">
        <v>2882</v>
      </c>
      <c r="AB8526" s="631" t="s">
        <v>5981</v>
      </c>
    </row>
    <row r="8527" spans="26:28">
      <c r="Z8527" s="631">
        <v>205</v>
      </c>
      <c r="AA8527" s="631" t="s">
        <v>2883</v>
      </c>
      <c r="AB8527" s="631" t="s">
        <v>5982</v>
      </c>
    </row>
    <row r="8528" spans="26:28">
      <c r="Z8528" s="631">
        <v>206</v>
      </c>
      <c r="AA8528" s="631" t="s">
        <v>2884</v>
      </c>
      <c r="AB8528" s="631" t="s">
        <v>5983</v>
      </c>
    </row>
    <row r="8529" spans="26:28">
      <c r="Z8529" s="631">
        <v>207</v>
      </c>
      <c r="AA8529" s="631" t="s">
        <v>2885</v>
      </c>
      <c r="AB8529" s="631" t="s">
        <v>5984</v>
      </c>
    </row>
    <row r="8530" spans="26:28">
      <c r="Z8530" s="631">
        <v>208</v>
      </c>
      <c r="AA8530" s="631" t="s">
        <v>2886</v>
      </c>
      <c r="AB8530" s="631" t="s">
        <v>5985</v>
      </c>
    </row>
    <row r="8531" spans="26:28">
      <c r="Z8531" s="631">
        <v>209</v>
      </c>
      <c r="AA8531" s="631" t="s">
        <v>2887</v>
      </c>
      <c r="AB8531" s="631" t="s">
        <v>5986</v>
      </c>
    </row>
    <row r="8532" spans="26:28">
      <c r="Z8532" s="631">
        <v>210</v>
      </c>
      <c r="AA8532" s="631" t="s">
        <v>2888</v>
      </c>
      <c r="AB8532" s="631" t="s">
        <v>5987</v>
      </c>
    </row>
    <row r="8533" spans="26:28">
      <c r="Z8533" s="631">
        <v>211</v>
      </c>
      <c r="AA8533" s="631" t="s">
        <v>2889</v>
      </c>
      <c r="AB8533" s="631" t="s">
        <v>5988</v>
      </c>
    </row>
    <row r="8534" spans="26:28">
      <c r="Z8534" s="631">
        <v>212</v>
      </c>
      <c r="AA8534" s="631" t="s">
        <v>2890</v>
      </c>
      <c r="AB8534" s="631" t="s">
        <v>212</v>
      </c>
    </row>
    <row r="8535" spans="26:28">
      <c r="Z8535" s="631">
        <v>213</v>
      </c>
      <c r="AA8535" s="631" t="s">
        <v>2891</v>
      </c>
      <c r="AB8535" s="631" t="s">
        <v>5989</v>
      </c>
    </row>
    <row r="8536" spans="26:28">
      <c r="Z8536" s="631">
        <v>214</v>
      </c>
      <c r="AA8536" s="631" t="s">
        <v>2892</v>
      </c>
      <c r="AB8536" s="631" t="s">
        <v>5990</v>
      </c>
    </row>
    <row r="8537" spans="26:28">
      <c r="Z8537" s="631">
        <v>215</v>
      </c>
      <c r="AA8537" s="631" t="s">
        <v>2893</v>
      </c>
      <c r="AB8537" s="631" t="s">
        <v>5991</v>
      </c>
    </row>
    <row r="8538" spans="26:28">
      <c r="Z8538" s="631">
        <v>216</v>
      </c>
      <c r="AA8538" s="631" t="s">
        <v>2894</v>
      </c>
      <c r="AB8538" s="631" t="s">
        <v>5992</v>
      </c>
    </row>
    <row r="8539" spans="26:28">
      <c r="Z8539" s="631">
        <v>217</v>
      </c>
      <c r="AA8539" s="631" t="s">
        <v>2896</v>
      </c>
      <c r="AB8539" s="631" t="s">
        <v>5993</v>
      </c>
    </row>
    <row r="8540" spans="26:28">
      <c r="Z8540" s="631">
        <v>218</v>
      </c>
      <c r="AA8540" s="631" t="s">
        <v>2898</v>
      </c>
      <c r="AB8540" s="631" t="s">
        <v>5994</v>
      </c>
    </row>
    <row r="8541" spans="26:28">
      <c r="Z8541" s="631">
        <v>219</v>
      </c>
      <c r="AA8541" s="631" t="s">
        <v>2900</v>
      </c>
      <c r="AB8541" s="631" t="s">
        <v>5995</v>
      </c>
    </row>
    <row r="8542" spans="26:28">
      <c r="Z8542" s="631">
        <v>220</v>
      </c>
      <c r="AA8542" s="631" t="s">
        <v>2901</v>
      </c>
      <c r="AB8542" s="631" t="s">
        <v>5996</v>
      </c>
    </row>
    <row r="8543" spans="26:28">
      <c r="Z8543" s="631">
        <v>221</v>
      </c>
      <c r="AA8543" s="631" t="s">
        <v>2903</v>
      </c>
      <c r="AB8543" s="631" t="s">
        <v>5997</v>
      </c>
    </row>
    <row r="8544" spans="26:28">
      <c r="Z8544" s="631">
        <v>222</v>
      </c>
      <c r="AA8544" s="631" t="s">
        <v>2904</v>
      </c>
      <c r="AB8544" s="631" t="s">
        <v>5998</v>
      </c>
    </row>
    <row r="8545" spans="26:28">
      <c r="Z8545" s="631">
        <v>223</v>
      </c>
      <c r="AA8545" s="631" t="s">
        <v>2906</v>
      </c>
      <c r="AB8545" s="631" t="s">
        <v>5999</v>
      </c>
    </row>
    <row r="8546" spans="26:28">
      <c r="Z8546" s="631">
        <v>224</v>
      </c>
      <c r="AA8546" s="631" t="s">
        <v>2907</v>
      </c>
      <c r="AB8546" s="631" t="s">
        <v>6000</v>
      </c>
    </row>
    <row r="8547" spans="26:28">
      <c r="Z8547" s="631">
        <v>225</v>
      </c>
      <c r="AA8547" s="631" t="s">
        <v>2908</v>
      </c>
      <c r="AB8547" s="631" t="s">
        <v>6001</v>
      </c>
    </row>
    <row r="8548" spans="26:28">
      <c r="Z8548" s="631">
        <v>226</v>
      </c>
      <c r="AA8548" s="631" t="s">
        <v>2909</v>
      </c>
      <c r="AB8548" s="631" t="s">
        <v>6002</v>
      </c>
    </row>
    <row r="8549" spans="26:28">
      <c r="Z8549" s="631">
        <v>227</v>
      </c>
      <c r="AA8549" s="631" t="s">
        <v>2910</v>
      </c>
      <c r="AB8549" s="631" t="s">
        <v>6003</v>
      </c>
    </row>
    <row r="8550" spans="26:28">
      <c r="Z8550" s="631">
        <v>228</v>
      </c>
      <c r="AA8550" s="631" t="s">
        <v>2911</v>
      </c>
      <c r="AB8550" s="631" t="s">
        <v>6004</v>
      </c>
    </row>
    <row r="8551" spans="26:28">
      <c r="Z8551" s="631">
        <v>229</v>
      </c>
      <c r="AA8551" s="631" t="s">
        <v>2912</v>
      </c>
      <c r="AB8551" s="631" t="s">
        <v>6005</v>
      </c>
    </row>
    <row r="8552" spans="26:28">
      <c r="Z8552" s="631">
        <v>230</v>
      </c>
      <c r="AA8552" s="631" t="s">
        <v>2913</v>
      </c>
      <c r="AB8552" s="631" t="s">
        <v>6006</v>
      </c>
    </row>
    <row r="8553" spans="26:28">
      <c r="Z8553" s="631">
        <v>231</v>
      </c>
      <c r="AA8553" s="631" t="s">
        <v>2915</v>
      </c>
      <c r="AB8553" s="631" t="s">
        <v>6007</v>
      </c>
    </row>
    <row r="8554" spans="26:28">
      <c r="Z8554" s="631">
        <v>232</v>
      </c>
      <c r="AA8554" s="631" t="s">
        <v>2916</v>
      </c>
      <c r="AB8554" s="631" t="s">
        <v>6008</v>
      </c>
    </row>
    <row r="8555" spans="26:28">
      <c r="Z8555" s="631">
        <v>233</v>
      </c>
      <c r="AA8555" s="631" t="s">
        <v>2918</v>
      </c>
      <c r="AB8555" s="631" t="s">
        <v>6009</v>
      </c>
    </row>
    <row r="8556" spans="26:28">
      <c r="Z8556" s="631">
        <v>234</v>
      </c>
      <c r="AA8556" s="631" t="s">
        <v>2919</v>
      </c>
      <c r="AB8556" s="631" t="s">
        <v>6010</v>
      </c>
    </row>
    <row r="8557" spans="26:28">
      <c r="Z8557" s="631">
        <v>235</v>
      </c>
      <c r="AA8557" s="631" t="s">
        <v>2920</v>
      </c>
      <c r="AB8557" s="631" t="s">
        <v>6011</v>
      </c>
    </row>
    <row r="8558" spans="26:28">
      <c r="Z8558" s="631">
        <v>236</v>
      </c>
      <c r="AA8558" s="631" t="s">
        <v>2921</v>
      </c>
      <c r="AB8558" s="631" t="s">
        <v>6012</v>
      </c>
    </row>
    <row r="8559" spans="26:28">
      <c r="Z8559" s="631">
        <v>237</v>
      </c>
      <c r="AA8559" s="631" t="s">
        <v>2922</v>
      </c>
      <c r="AB8559" s="631" t="s">
        <v>6013</v>
      </c>
    </row>
    <row r="8560" spans="26:28">
      <c r="Z8560" s="631">
        <v>238</v>
      </c>
      <c r="AA8560" s="631" t="s">
        <v>2923</v>
      </c>
      <c r="AB8560" s="631" t="s">
        <v>6014</v>
      </c>
    </row>
    <row r="8561" spans="26:28">
      <c r="Z8561" s="631">
        <v>239</v>
      </c>
      <c r="AA8561" s="631" t="s">
        <v>2924</v>
      </c>
      <c r="AB8561" s="631" t="s">
        <v>6015</v>
      </c>
    </row>
    <row r="8562" spans="26:28">
      <c r="Z8562" s="631">
        <v>240</v>
      </c>
      <c r="AA8562" s="631" t="s">
        <v>2925</v>
      </c>
      <c r="AB8562" s="631" t="s">
        <v>6016</v>
      </c>
    </row>
    <row r="8563" spans="26:28">
      <c r="Z8563" s="631">
        <v>241</v>
      </c>
      <c r="AA8563" s="631" t="s">
        <v>2926</v>
      </c>
      <c r="AB8563" s="631" t="s">
        <v>6017</v>
      </c>
    </row>
    <row r="8564" spans="26:28">
      <c r="Z8564" s="631">
        <v>242</v>
      </c>
      <c r="AA8564" s="631" t="s">
        <v>2927</v>
      </c>
      <c r="AB8564" s="631" t="s">
        <v>6018</v>
      </c>
    </row>
    <row r="8565" spans="26:28">
      <c r="Z8565" s="631">
        <v>243</v>
      </c>
      <c r="AA8565" s="631" t="s">
        <v>2928</v>
      </c>
      <c r="AB8565" s="631" t="s">
        <v>6019</v>
      </c>
    </row>
    <row r="8566" spans="26:28">
      <c r="Z8566" s="631">
        <v>244</v>
      </c>
      <c r="AA8566" s="631" t="s">
        <v>2929</v>
      </c>
      <c r="AB8566" s="631" t="s">
        <v>6020</v>
      </c>
    </row>
    <row r="8567" spans="26:28">
      <c r="Z8567" s="631">
        <v>245</v>
      </c>
      <c r="AA8567" s="631" t="s">
        <v>2931</v>
      </c>
      <c r="AB8567" s="631" t="s">
        <v>6021</v>
      </c>
    </row>
    <row r="8568" spans="26:28">
      <c r="Z8568" s="631">
        <v>246</v>
      </c>
      <c r="AA8568" s="631" t="s">
        <v>2932</v>
      </c>
      <c r="AB8568" s="631" t="s">
        <v>6022</v>
      </c>
    </row>
    <row r="8569" spans="26:28">
      <c r="Z8569" s="631">
        <v>247</v>
      </c>
      <c r="AA8569" s="631" t="s">
        <v>2933</v>
      </c>
      <c r="AB8569" s="631" t="s">
        <v>6023</v>
      </c>
    </row>
    <row r="8570" spans="26:28">
      <c r="Z8570" s="631">
        <v>248</v>
      </c>
      <c r="AA8570" s="631" t="s">
        <v>2934</v>
      </c>
      <c r="AB8570" s="631" t="s">
        <v>6024</v>
      </c>
    </row>
    <row r="8571" spans="26:28">
      <c r="Z8571" s="631">
        <v>249</v>
      </c>
      <c r="AA8571" s="631" t="s">
        <v>2935</v>
      </c>
      <c r="AB8571" s="631" t="s">
        <v>6025</v>
      </c>
    </row>
    <row r="8572" spans="26:28">
      <c r="Z8572" s="631">
        <v>250</v>
      </c>
      <c r="AA8572" s="631" t="s">
        <v>2937</v>
      </c>
      <c r="AB8572" s="631" t="s">
        <v>6026</v>
      </c>
    </row>
    <row r="8573" spans="26:28">
      <c r="Z8573" s="631">
        <v>251</v>
      </c>
      <c r="AA8573" s="631" t="s">
        <v>2938</v>
      </c>
      <c r="AB8573" s="631" t="s">
        <v>6027</v>
      </c>
    </row>
    <row r="8574" spans="26:28">
      <c r="Z8574" s="631">
        <v>252</v>
      </c>
      <c r="AA8574" s="631" t="s">
        <v>2939</v>
      </c>
      <c r="AB8574" s="631" t="s">
        <v>6028</v>
      </c>
    </row>
    <row r="8575" spans="26:28">
      <c r="Z8575" s="631">
        <v>253</v>
      </c>
      <c r="AA8575" s="631" t="s">
        <v>2940</v>
      </c>
      <c r="AB8575" s="631" t="s">
        <v>6029</v>
      </c>
    </row>
    <row r="8576" spans="26:28">
      <c r="Z8576" s="631">
        <v>254</v>
      </c>
      <c r="AA8576" s="631" t="s">
        <v>2941</v>
      </c>
      <c r="AB8576" s="631" t="s">
        <v>6030</v>
      </c>
    </row>
    <row r="8577" spans="26:28">
      <c r="Z8577" s="631">
        <v>255</v>
      </c>
      <c r="AA8577" s="631" t="s">
        <v>2942</v>
      </c>
      <c r="AB8577" s="631" t="s">
        <v>6031</v>
      </c>
    </row>
    <row r="8578" spans="26:28">
      <c r="Z8578" s="631">
        <v>256</v>
      </c>
      <c r="AA8578" s="631" t="s">
        <v>2943</v>
      </c>
      <c r="AB8578" s="631" t="s">
        <v>6032</v>
      </c>
    </row>
    <row r="8579" spans="26:28">
      <c r="Z8579" s="631">
        <v>257</v>
      </c>
      <c r="AA8579" s="631" t="s">
        <v>2944</v>
      </c>
      <c r="AB8579" s="631" t="s">
        <v>6033</v>
      </c>
    </row>
    <row r="8580" spans="26:28">
      <c r="Z8580" s="631">
        <v>258</v>
      </c>
      <c r="AA8580" s="631" t="s">
        <v>2945</v>
      </c>
      <c r="AB8580" s="631" t="s">
        <v>6034</v>
      </c>
    </row>
    <row r="8581" spans="26:28">
      <c r="Z8581" s="631">
        <v>259</v>
      </c>
      <c r="AA8581" s="631" t="s">
        <v>2946</v>
      </c>
      <c r="AB8581" s="631" t="s">
        <v>6035</v>
      </c>
    </row>
    <row r="8582" spans="26:28">
      <c r="Z8582" s="631">
        <v>260</v>
      </c>
      <c r="AA8582" s="631" t="s">
        <v>2947</v>
      </c>
      <c r="AB8582" s="631" t="s">
        <v>6036</v>
      </c>
    </row>
    <row r="8583" spans="26:28">
      <c r="Z8583" s="631">
        <v>261</v>
      </c>
      <c r="AA8583" s="631" t="s">
        <v>2948</v>
      </c>
      <c r="AB8583" s="631" t="s">
        <v>6037</v>
      </c>
    </row>
    <row r="8584" spans="26:28">
      <c r="Z8584" s="631">
        <v>262</v>
      </c>
      <c r="AA8584" s="631" t="s">
        <v>2950</v>
      </c>
      <c r="AB8584" s="631" t="s">
        <v>6038</v>
      </c>
    </row>
    <row r="8585" spans="26:28">
      <c r="Z8585" s="631">
        <v>263</v>
      </c>
      <c r="AA8585" s="631" t="s">
        <v>2951</v>
      </c>
      <c r="AB8585" s="631" t="s">
        <v>6039</v>
      </c>
    </row>
    <row r="8586" spans="26:28">
      <c r="Z8586" s="631">
        <v>264</v>
      </c>
      <c r="AA8586" s="631" t="s">
        <v>2953</v>
      </c>
      <c r="AB8586" s="631" t="s">
        <v>6040</v>
      </c>
    </row>
    <row r="8587" spans="26:28">
      <c r="Z8587" s="631">
        <v>265</v>
      </c>
      <c r="AA8587" s="631" t="s">
        <v>2954</v>
      </c>
      <c r="AB8587" s="631" t="s">
        <v>6041</v>
      </c>
    </row>
    <row r="8588" spans="26:28">
      <c r="Z8588" s="631">
        <v>266</v>
      </c>
      <c r="AA8588" s="631" t="s">
        <v>2955</v>
      </c>
      <c r="AB8588" s="631" t="s">
        <v>6042</v>
      </c>
    </row>
    <row r="8589" spans="26:28">
      <c r="Z8589" s="631">
        <v>267</v>
      </c>
      <c r="AA8589" s="631" t="s">
        <v>2956</v>
      </c>
      <c r="AB8589" s="631" t="s">
        <v>6043</v>
      </c>
    </row>
    <row r="8590" spans="26:28">
      <c r="Z8590" s="631">
        <v>268</v>
      </c>
      <c r="AA8590" s="631" t="s">
        <v>2957</v>
      </c>
      <c r="AB8590" s="631" t="s">
        <v>6044</v>
      </c>
    </row>
    <row r="8591" spans="26:28">
      <c r="Z8591" s="631">
        <v>269</v>
      </c>
      <c r="AA8591" s="631" t="s">
        <v>2959</v>
      </c>
      <c r="AB8591" s="631" t="s">
        <v>6045</v>
      </c>
    </row>
    <row r="8592" spans="26:28">
      <c r="Z8592" s="631">
        <v>270</v>
      </c>
      <c r="AA8592" s="631" t="s">
        <v>2960</v>
      </c>
      <c r="AB8592" s="631" t="s">
        <v>6046</v>
      </c>
    </row>
    <row r="8593" spans="26:28">
      <c r="Z8593" s="631">
        <v>271</v>
      </c>
      <c r="AA8593" s="631" t="s">
        <v>2961</v>
      </c>
      <c r="AB8593" s="631" t="s">
        <v>6047</v>
      </c>
    </row>
    <row r="8594" spans="26:28">
      <c r="Z8594" s="631">
        <v>272</v>
      </c>
      <c r="AA8594" s="631" t="s">
        <v>2962</v>
      </c>
      <c r="AB8594" s="631" t="s">
        <v>6048</v>
      </c>
    </row>
    <row r="8595" spans="26:28">
      <c r="Z8595" s="631">
        <v>273</v>
      </c>
      <c r="AA8595" s="631" t="s">
        <v>2963</v>
      </c>
      <c r="AB8595" s="631" t="s">
        <v>6049</v>
      </c>
    </row>
    <row r="8596" spans="26:28">
      <c r="Z8596" s="631">
        <v>274</v>
      </c>
      <c r="AA8596" s="631" t="s">
        <v>2964</v>
      </c>
      <c r="AB8596" s="631" t="s">
        <v>6050</v>
      </c>
    </row>
    <row r="8597" spans="26:28">
      <c r="Z8597" s="631">
        <v>275</v>
      </c>
      <c r="AA8597" s="631" t="s">
        <v>2965</v>
      </c>
      <c r="AB8597" s="631" t="s">
        <v>6051</v>
      </c>
    </row>
    <row r="8598" spans="26:28">
      <c r="Z8598" s="631">
        <v>276</v>
      </c>
      <c r="AA8598" s="631" t="s">
        <v>2967</v>
      </c>
      <c r="AB8598" s="631" t="s">
        <v>6052</v>
      </c>
    </row>
    <row r="8599" spans="26:28">
      <c r="Z8599" s="631">
        <v>277</v>
      </c>
      <c r="AA8599" s="631" t="s">
        <v>2968</v>
      </c>
      <c r="AB8599" s="631" t="s">
        <v>6053</v>
      </c>
    </row>
    <row r="8600" spans="26:28">
      <c r="Z8600" s="631">
        <v>278</v>
      </c>
      <c r="AA8600" s="631" t="s">
        <v>2969</v>
      </c>
      <c r="AB8600" s="631" t="s">
        <v>6054</v>
      </c>
    </row>
    <row r="8601" spans="26:28">
      <c r="Z8601" s="631">
        <v>279</v>
      </c>
      <c r="AA8601" s="631" t="s">
        <v>2971</v>
      </c>
      <c r="AB8601" s="631" t="s">
        <v>6055</v>
      </c>
    </row>
    <row r="8602" spans="26:28">
      <c r="Z8602" s="631">
        <v>280</v>
      </c>
      <c r="AA8602" s="631" t="s">
        <v>2972</v>
      </c>
      <c r="AB8602" s="631" t="s">
        <v>6056</v>
      </c>
    </row>
    <row r="8603" spans="26:28">
      <c r="Z8603" s="631">
        <v>281</v>
      </c>
      <c r="AA8603" s="631" t="s">
        <v>2973</v>
      </c>
      <c r="AB8603" s="631" t="s">
        <v>6057</v>
      </c>
    </row>
    <row r="8604" spans="26:28">
      <c r="Z8604" s="631">
        <v>282</v>
      </c>
      <c r="AA8604" s="631" t="s">
        <v>2974</v>
      </c>
      <c r="AB8604" s="631" t="s">
        <v>6058</v>
      </c>
    </row>
    <row r="8605" spans="26:28">
      <c r="Z8605" s="631">
        <v>283</v>
      </c>
      <c r="AA8605" s="631" t="s">
        <v>2975</v>
      </c>
      <c r="AB8605" s="631" t="s">
        <v>6059</v>
      </c>
    </row>
    <row r="8606" spans="26:28">
      <c r="Z8606" s="631">
        <v>284</v>
      </c>
      <c r="AA8606" s="631" t="s">
        <v>2977</v>
      </c>
      <c r="AB8606" s="631" t="s">
        <v>6060</v>
      </c>
    </row>
    <row r="8607" spans="26:28">
      <c r="Z8607" s="631">
        <v>285</v>
      </c>
      <c r="AA8607" s="631" t="s">
        <v>2979</v>
      </c>
      <c r="AB8607" s="631" t="s">
        <v>6061</v>
      </c>
    </row>
    <row r="8608" spans="26:28">
      <c r="Z8608" s="631">
        <v>286</v>
      </c>
      <c r="AA8608" s="631" t="s">
        <v>2980</v>
      </c>
      <c r="AB8608" s="631" t="s">
        <v>6062</v>
      </c>
    </row>
    <row r="8609" spans="26:28">
      <c r="Z8609" s="631">
        <v>287</v>
      </c>
      <c r="AA8609" s="631" t="s">
        <v>2981</v>
      </c>
      <c r="AB8609" s="631" t="s">
        <v>6063</v>
      </c>
    </row>
    <row r="8610" spans="26:28">
      <c r="Z8610" s="631">
        <v>288</v>
      </c>
      <c r="AA8610" s="631" t="s">
        <v>2983</v>
      </c>
      <c r="AB8610" s="631" t="s">
        <v>6064</v>
      </c>
    </row>
    <row r="8611" spans="26:28">
      <c r="Z8611" s="631">
        <v>289</v>
      </c>
      <c r="AA8611" s="631" t="s">
        <v>2984</v>
      </c>
      <c r="AB8611" s="631" t="s">
        <v>6065</v>
      </c>
    </row>
    <row r="8612" spans="26:28">
      <c r="Z8612" s="631">
        <v>290</v>
      </c>
      <c r="AA8612" s="631" t="s">
        <v>2985</v>
      </c>
      <c r="AB8612" s="631" t="s">
        <v>6066</v>
      </c>
    </row>
    <row r="8613" spans="26:28">
      <c r="Z8613" s="631">
        <v>291</v>
      </c>
      <c r="AA8613" s="631" t="s">
        <v>2987</v>
      </c>
      <c r="AB8613" s="631" t="s">
        <v>6067</v>
      </c>
    </row>
    <row r="8614" spans="26:28">
      <c r="Z8614" s="631">
        <v>292</v>
      </c>
      <c r="AA8614" s="631" t="s">
        <v>2988</v>
      </c>
      <c r="AB8614" s="631" t="s">
        <v>6068</v>
      </c>
    </row>
    <row r="8615" spans="26:28">
      <c r="Z8615" s="631">
        <v>293</v>
      </c>
      <c r="AA8615" s="631" t="s">
        <v>2989</v>
      </c>
      <c r="AB8615" s="631" t="s">
        <v>6069</v>
      </c>
    </row>
    <row r="8616" spans="26:28">
      <c r="Z8616" s="631">
        <v>294</v>
      </c>
      <c r="AA8616" s="631" t="s">
        <v>2990</v>
      </c>
      <c r="AB8616" s="631" t="s">
        <v>6070</v>
      </c>
    </row>
    <row r="8617" spans="26:28">
      <c r="Z8617" s="631">
        <v>295</v>
      </c>
      <c r="AA8617" s="631" t="s">
        <v>2991</v>
      </c>
      <c r="AB8617" s="631" t="s">
        <v>6071</v>
      </c>
    </row>
    <row r="8618" spans="26:28">
      <c r="Z8618" s="631">
        <v>296</v>
      </c>
      <c r="AA8618" s="631" t="s">
        <v>2993</v>
      </c>
      <c r="AB8618" s="631" t="s">
        <v>6072</v>
      </c>
    </row>
    <row r="8619" spans="26:28">
      <c r="Z8619" s="631">
        <v>297</v>
      </c>
      <c r="AA8619" s="631" t="s">
        <v>2995</v>
      </c>
      <c r="AB8619" s="631" t="s">
        <v>6073</v>
      </c>
    </row>
    <row r="8620" spans="26:28">
      <c r="Z8620" s="631">
        <v>298</v>
      </c>
      <c r="AA8620" s="631" t="s">
        <v>2996</v>
      </c>
      <c r="AB8620" s="631" t="s">
        <v>6074</v>
      </c>
    </row>
    <row r="8621" spans="26:28">
      <c r="Z8621" s="631">
        <v>299</v>
      </c>
      <c r="AA8621" s="631" t="s">
        <v>2998</v>
      </c>
      <c r="AB8621" s="631" t="s">
        <v>6075</v>
      </c>
    </row>
    <row r="8622" spans="26:28">
      <c r="Z8622" s="631">
        <v>300</v>
      </c>
      <c r="AA8622" s="631" t="s">
        <v>2999</v>
      </c>
      <c r="AB8622" s="631" t="s">
        <v>6076</v>
      </c>
    </row>
    <row r="8623" spans="26:28">
      <c r="Z8623" s="631">
        <v>301</v>
      </c>
      <c r="AA8623" s="631" t="s">
        <v>3000</v>
      </c>
      <c r="AB8623" s="631" t="s">
        <v>6077</v>
      </c>
    </row>
    <row r="8624" spans="26:28">
      <c r="Z8624" s="631">
        <v>302</v>
      </c>
      <c r="AA8624" s="631" t="s">
        <v>3001</v>
      </c>
      <c r="AB8624" s="631" t="s">
        <v>6078</v>
      </c>
    </row>
    <row r="8625" spans="26:28">
      <c r="Z8625" s="631">
        <v>303</v>
      </c>
      <c r="AA8625" s="631" t="s">
        <v>3002</v>
      </c>
      <c r="AB8625" s="631" t="s">
        <v>6079</v>
      </c>
    </row>
    <row r="8626" spans="26:28">
      <c r="Z8626" s="631">
        <v>304</v>
      </c>
      <c r="AA8626" s="631" t="s">
        <v>3003</v>
      </c>
      <c r="AB8626" s="631" t="s">
        <v>6080</v>
      </c>
    </row>
    <row r="8627" spans="26:28">
      <c r="Z8627" s="631">
        <v>305</v>
      </c>
      <c r="AA8627" s="631" t="s">
        <v>3004</v>
      </c>
      <c r="AB8627" s="631" t="s">
        <v>6081</v>
      </c>
    </row>
    <row r="8628" spans="26:28">
      <c r="Z8628" s="631">
        <v>306</v>
      </c>
      <c r="AA8628" s="631" t="s">
        <v>3005</v>
      </c>
      <c r="AB8628" s="631" t="s">
        <v>6082</v>
      </c>
    </row>
    <row r="8629" spans="26:28">
      <c r="Z8629" s="631">
        <v>307</v>
      </c>
      <c r="AA8629" s="631" t="s">
        <v>3006</v>
      </c>
      <c r="AB8629" s="631" t="s">
        <v>6083</v>
      </c>
    </row>
    <row r="8630" spans="26:28">
      <c r="Z8630" s="631">
        <v>308</v>
      </c>
      <c r="AA8630" s="631" t="s">
        <v>3007</v>
      </c>
      <c r="AB8630" s="631" t="s">
        <v>6084</v>
      </c>
    </row>
    <row r="8631" spans="26:28">
      <c r="Z8631" s="631">
        <v>309</v>
      </c>
      <c r="AA8631" s="631" t="s">
        <v>3008</v>
      </c>
      <c r="AB8631" s="631" t="s">
        <v>6085</v>
      </c>
    </row>
    <row r="8632" spans="26:28">
      <c r="Z8632" s="631">
        <v>310</v>
      </c>
      <c r="AA8632" s="631" t="s">
        <v>3009</v>
      </c>
      <c r="AB8632" s="631" t="s">
        <v>6086</v>
      </c>
    </row>
    <row r="8633" spans="26:28">
      <c r="Z8633" s="631">
        <v>311</v>
      </c>
      <c r="AA8633" s="631" t="s">
        <v>3010</v>
      </c>
      <c r="AB8633" s="631" t="s">
        <v>6087</v>
      </c>
    </row>
    <row r="8634" spans="26:28">
      <c r="Z8634" s="631">
        <v>312</v>
      </c>
      <c r="AA8634" s="631" t="s">
        <v>3011</v>
      </c>
      <c r="AB8634" s="631" t="s">
        <v>6088</v>
      </c>
    </row>
    <row r="8635" spans="26:28">
      <c r="Z8635" s="631">
        <v>313</v>
      </c>
      <c r="AA8635" s="631" t="s">
        <v>3013</v>
      </c>
      <c r="AB8635" s="631" t="s">
        <v>6089</v>
      </c>
    </row>
    <row r="8636" spans="26:28">
      <c r="Z8636" s="631">
        <v>314</v>
      </c>
      <c r="AA8636" s="631" t="s">
        <v>3014</v>
      </c>
      <c r="AB8636" s="631" t="s">
        <v>6090</v>
      </c>
    </row>
    <row r="8637" spans="26:28">
      <c r="Z8637" s="631">
        <v>315</v>
      </c>
      <c r="AA8637" s="631" t="s">
        <v>3015</v>
      </c>
      <c r="AB8637" s="631" t="s">
        <v>6091</v>
      </c>
    </row>
    <row r="8638" spans="26:28">
      <c r="Z8638" s="631">
        <v>316</v>
      </c>
      <c r="AA8638" s="631" t="s">
        <v>3016</v>
      </c>
      <c r="AB8638" s="631" t="s">
        <v>6092</v>
      </c>
    </row>
    <row r="8639" spans="26:28">
      <c r="Z8639" s="631">
        <v>317</v>
      </c>
      <c r="AA8639" s="631" t="s">
        <v>3017</v>
      </c>
      <c r="AB8639" s="631" t="s">
        <v>6093</v>
      </c>
    </row>
    <row r="8640" spans="26:28">
      <c r="Z8640" s="631">
        <v>318</v>
      </c>
      <c r="AA8640" s="631" t="s">
        <v>3018</v>
      </c>
      <c r="AB8640" s="631" t="s">
        <v>6094</v>
      </c>
    </row>
    <row r="8641" spans="26:28">
      <c r="Z8641" s="631">
        <v>319</v>
      </c>
      <c r="AA8641" s="631" t="s">
        <v>3019</v>
      </c>
      <c r="AB8641" s="631" t="s">
        <v>6095</v>
      </c>
    </row>
    <row r="8642" spans="26:28">
      <c r="Z8642" s="631">
        <v>320</v>
      </c>
      <c r="AA8642" s="631" t="s">
        <v>3020</v>
      </c>
      <c r="AB8642" s="631" t="s">
        <v>6096</v>
      </c>
    </row>
    <row r="8643" spans="26:28">
      <c r="Z8643" s="631">
        <v>321</v>
      </c>
      <c r="AA8643" s="631" t="s">
        <v>3021</v>
      </c>
      <c r="AB8643" s="631" t="s">
        <v>6097</v>
      </c>
    </row>
    <row r="8644" spans="26:28">
      <c r="Z8644" s="631">
        <v>322</v>
      </c>
      <c r="AA8644" s="631" t="s">
        <v>3022</v>
      </c>
      <c r="AB8644" s="631" t="s">
        <v>6098</v>
      </c>
    </row>
    <row r="8645" spans="26:28">
      <c r="Z8645" s="631">
        <v>323</v>
      </c>
      <c r="AA8645" s="631" t="s">
        <v>3023</v>
      </c>
      <c r="AB8645" s="631" t="s">
        <v>6099</v>
      </c>
    </row>
    <row r="8646" spans="26:28">
      <c r="Z8646" s="631">
        <v>324</v>
      </c>
      <c r="AA8646" s="631" t="s">
        <v>3024</v>
      </c>
      <c r="AB8646" s="631" t="s">
        <v>6100</v>
      </c>
    </row>
    <row r="8647" spans="26:28">
      <c r="Z8647" s="631">
        <v>325</v>
      </c>
      <c r="AA8647" s="631" t="s">
        <v>3025</v>
      </c>
      <c r="AB8647" s="631" t="s">
        <v>6101</v>
      </c>
    </row>
    <row r="8648" spans="26:28">
      <c r="Z8648" s="631">
        <v>326</v>
      </c>
      <c r="AA8648" s="631" t="s">
        <v>3027</v>
      </c>
      <c r="AB8648" s="631" t="s">
        <v>6102</v>
      </c>
    </row>
    <row r="8649" spans="26:28">
      <c r="Z8649" s="631">
        <v>327</v>
      </c>
      <c r="AA8649" s="631" t="s">
        <v>3028</v>
      </c>
      <c r="AB8649" s="631" t="s">
        <v>6103</v>
      </c>
    </row>
    <row r="8650" spans="26:28">
      <c r="Z8650" s="631">
        <v>328</v>
      </c>
      <c r="AA8650" s="631" t="s">
        <v>3029</v>
      </c>
      <c r="AB8650" s="631" t="s">
        <v>6104</v>
      </c>
    </row>
    <row r="8651" spans="26:28">
      <c r="Z8651" s="631">
        <v>329</v>
      </c>
      <c r="AA8651" s="631" t="s">
        <v>3030</v>
      </c>
      <c r="AB8651" s="631" t="s">
        <v>6105</v>
      </c>
    </row>
    <row r="8652" spans="26:28">
      <c r="Z8652" s="631">
        <v>330</v>
      </c>
      <c r="AA8652" s="631" t="s">
        <v>3031</v>
      </c>
      <c r="AB8652" s="631" t="s">
        <v>6106</v>
      </c>
    </row>
    <row r="8653" spans="26:28">
      <c r="Z8653" s="631">
        <v>331</v>
      </c>
      <c r="AA8653" s="631" t="s">
        <v>3032</v>
      </c>
      <c r="AB8653" s="631" t="s">
        <v>6107</v>
      </c>
    </row>
    <row r="8654" spans="26:28">
      <c r="Z8654" s="631">
        <v>332</v>
      </c>
      <c r="AA8654" s="631" t="s">
        <v>3034</v>
      </c>
      <c r="AB8654" s="631" t="s">
        <v>6108</v>
      </c>
    </row>
    <row r="8655" spans="26:28">
      <c r="Z8655" s="631">
        <v>333</v>
      </c>
      <c r="AA8655" s="631" t="s">
        <v>3035</v>
      </c>
      <c r="AB8655" s="631" t="s">
        <v>6109</v>
      </c>
    </row>
    <row r="8656" spans="26:28">
      <c r="Z8656" s="631">
        <v>334</v>
      </c>
      <c r="AA8656" s="631" t="s">
        <v>3036</v>
      </c>
      <c r="AB8656" s="631" t="s">
        <v>6110</v>
      </c>
    </row>
    <row r="8657" spans="26:28">
      <c r="Z8657" s="631">
        <v>335</v>
      </c>
      <c r="AA8657" s="631" t="s">
        <v>3038</v>
      </c>
      <c r="AB8657" s="631" t="s">
        <v>6111</v>
      </c>
    </row>
    <row r="8658" spans="26:28">
      <c r="Z8658" s="631">
        <v>336</v>
      </c>
      <c r="AA8658" s="631" t="s">
        <v>3039</v>
      </c>
      <c r="AB8658" s="631" t="s">
        <v>6112</v>
      </c>
    </row>
    <row r="8659" spans="26:28">
      <c r="Z8659" s="631">
        <v>337</v>
      </c>
      <c r="AA8659" s="631" t="s">
        <v>3040</v>
      </c>
      <c r="AB8659" s="631" t="s">
        <v>6113</v>
      </c>
    </row>
    <row r="8660" spans="26:28">
      <c r="Z8660" s="631">
        <v>338</v>
      </c>
      <c r="AA8660" s="631" t="s">
        <v>3041</v>
      </c>
      <c r="AB8660" s="631" t="s">
        <v>6114</v>
      </c>
    </row>
    <row r="8661" spans="26:28">
      <c r="Z8661" s="631">
        <v>339</v>
      </c>
      <c r="AA8661" s="631" t="s">
        <v>3042</v>
      </c>
      <c r="AB8661" s="631" t="s">
        <v>6115</v>
      </c>
    </row>
    <row r="8662" spans="26:28">
      <c r="Z8662" s="631">
        <v>340</v>
      </c>
      <c r="AA8662" s="631" t="s">
        <v>3044</v>
      </c>
      <c r="AB8662" s="631" t="s">
        <v>6116</v>
      </c>
    </row>
    <row r="8663" spans="26:28">
      <c r="Z8663" s="631">
        <v>341</v>
      </c>
      <c r="AA8663" s="631" t="s">
        <v>3045</v>
      </c>
      <c r="AB8663" s="631" t="s">
        <v>6117</v>
      </c>
    </row>
    <row r="8664" spans="26:28">
      <c r="Z8664" s="631">
        <v>342</v>
      </c>
      <c r="AA8664" s="631" t="s">
        <v>3047</v>
      </c>
      <c r="AB8664" s="631" t="s">
        <v>6118</v>
      </c>
    </row>
    <row r="8665" spans="26:28">
      <c r="Z8665" s="631">
        <v>343</v>
      </c>
      <c r="AA8665" s="631" t="s">
        <v>3048</v>
      </c>
      <c r="AB8665" s="631" t="s">
        <v>6119</v>
      </c>
    </row>
    <row r="8666" spans="26:28">
      <c r="Z8666" s="631">
        <v>344</v>
      </c>
      <c r="AA8666" s="631" t="s">
        <v>3049</v>
      </c>
      <c r="AB8666" s="631" t="s">
        <v>6120</v>
      </c>
    </row>
    <row r="8667" spans="26:28">
      <c r="Z8667" s="631">
        <v>345</v>
      </c>
      <c r="AA8667" s="631" t="s">
        <v>3051</v>
      </c>
      <c r="AB8667" s="631" t="s">
        <v>6121</v>
      </c>
    </row>
    <row r="8668" spans="26:28">
      <c r="Z8668" s="631">
        <v>346</v>
      </c>
      <c r="AA8668" s="631" t="s">
        <v>3052</v>
      </c>
      <c r="AB8668" s="631" t="s">
        <v>6122</v>
      </c>
    </row>
    <row r="8669" spans="26:28">
      <c r="Z8669" s="631">
        <v>347</v>
      </c>
      <c r="AA8669" s="631" t="s">
        <v>3053</v>
      </c>
      <c r="AB8669" s="631" t="s">
        <v>6123</v>
      </c>
    </row>
    <row r="8670" spans="26:28">
      <c r="Z8670" s="631">
        <v>348</v>
      </c>
      <c r="AA8670" s="631" t="s">
        <v>3054</v>
      </c>
      <c r="AB8670" s="631" t="s">
        <v>6124</v>
      </c>
    </row>
    <row r="8671" spans="26:28">
      <c r="Z8671" s="631">
        <v>349</v>
      </c>
      <c r="AA8671" s="631" t="s">
        <v>3055</v>
      </c>
      <c r="AB8671" s="631" t="s">
        <v>6125</v>
      </c>
    </row>
    <row r="8672" spans="26:28">
      <c r="Z8672" s="631">
        <v>350</v>
      </c>
      <c r="AA8672" s="631" t="s">
        <v>3057</v>
      </c>
      <c r="AB8672" s="631" t="s">
        <v>6126</v>
      </c>
    </row>
    <row r="8673" spans="26:28">
      <c r="Z8673" s="631">
        <v>351</v>
      </c>
      <c r="AA8673" s="631" t="s">
        <v>3058</v>
      </c>
      <c r="AB8673" s="631" t="s">
        <v>6127</v>
      </c>
    </row>
    <row r="8674" spans="26:28">
      <c r="Z8674" s="631">
        <v>352</v>
      </c>
      <c r="AA8674" s="631" t="s">
        <v>3060</v>
      </c>
      <c r="AB8674" s="631" t="s">
        <v>6128</v>
      </c>
    </row>
    <row r="8675" spans="26:28">
      <c r="Z8675" s="631">
        <v>353</v>
      </c>
      <c r="AA8675" s="631" t="s">
        <v>3061</v>
      </c>
      <c r="AB8675" s="631" t="s">
        <v>6129</v>
      </c>
    </row>
    <row r="8676" spans="26:28">
      <c r="Z8676" s="631">
        <v>354</v>
      </c>
      <c r="AA8676" s="631" t="s">
        <v>3063</v>
      </c>
      <c r="AB8676" s="631" t="s">
        <v>6130</v>
      </c>
    </row>
    <row r="8677" spans="26:28">
      <c r="Z8677" s="631">
        <v>355</v>
      </c>
      <c r="AA8677" s="631" t="s">
        <v>3064</v>
      </c>
      <c r="AB8677" s="631" t="s">
        <v>6131</v>
      </c>
    </row>
    <row r="8678" spans="26:28">
      <c r="Z8678" s="631">
        <v>356</v>
      </c>
      <c r="AA8678" s="631" t="s">
        <v>3065</v>
      </c>
      <c r="AB8678" s="631" t="s">
        <v>6132</v>
      </c>
    </row>
    <row r="8679" spans="26:28">
      <c r="Z8679" s="631">
        <v>357</v>
      </c>
      <c r="AA8679" s="631" t="s">
        <v>3066</v>
      </c>
      <c r="AB8679" s="631" t="s">
        <v>6133</v>
      </c>
    </row>
    <row r="8680" spans="26:28">
      <c r="Z8680" s="631">
        <v>358</v>
      </c>
      <c r="AA8680" s="631" t="s">
        <v>3067</v>
      </c>
      <c r="AB8680" s="631" t="s">
        <v>6134</v>
      </c>
    </row>
    <row r="8681" spans="26:28">
      <c r="Z8681" s="631">
        <v>359</v>
      </c>
      <c r="AA8681" s="631" t="s">
        <v>3068</v>
      </c>
      <c r="AB8681" s="631" t="s">
        <v>6135</v>
      </c>
    </row>
    <row r="8682" spans="26:28">
      <c r="Z8682" s="631">
        <v>360</v>
      </c>
      <c r="AA8682" s="631" t="s">
        <v>3069</v>
      </c>
      <c r="AB8682" s="631" t="s">
        <v>6136</v>
      </c>
    </row>
    <row r="8683" spans="26:28">
      <c r="Z8683" s="631">
        <v>361</v>
      </c>
      <c r="AA8683" s="631" t="s">
        <v>3071</v>
      </c>
      <c r="AB8683" s="631" t="s">
        <v>6137</v>
      </c>
    </row>
    <row r="8684" spans="26:28">
      <c r="Z8684" s="631">
        <v>362</v>
      </c>
      <c r="AA8684" s="631" t="s">
        <v>3072</v>
      </c>
      <c r="AB8684" s="631" t="s">
        <v>6138</v>
      </c>
    </row>
    <row r="8685" spans="26:28">
      <c r="Z8685" s="631">
        <v>363</v>
      </c>
      <c r="AA8685" s="631" t="s">
        <v>3073</v>
      </c>
      <c r="AB8685" s="631" t="s">
        <v>6139</v>
      </c>
    </row>
    <row r="8686" spans="26:28">
      <c r="Z8686" s="631">
        <v>364</v>
      </c>
      <c r="AA8686" s="631" t="s">
        <v>3074</v>
      </c>
      <c r="AB8686" s="631" t="s">
        <v>6140</v>
      </c>
    </row>
    <row r="8687" spans="26:28">
      <c r="Z8687" s="631">
        <v>365</v>
      </c>
      <c r="AA8687" s="631" t="s">
        <v>3075</v>
      </c>
      <c r="AB8687" s="631" t="s">
        <v>6141</v>
      </c>
    </row>
    <row r="8688" spans="26:28">
      <c r="Z8688" s="631">
        <v>366</v>
      </c>
      <c r="AA8688" s="631" t="s">
        <v>3076</v>
      </c>
      <c r="AB8688" s="631" t="s">
        <v>6142</v>
      </c>
    </row>
    <row r="8689" spans="26:28">
      <c r="Z8689" s="631">
        <v>367</v>
      </c>
      <c r="AA8689" s="631" t="s">
        <v>3077</v>
      </c>
      <c r="AB8689" s="631" t="s">
        <v>6143</v>
      </c>
    </row>
    <row r="8690" spans="26:28">
      <c r="Z8690" s="631">
        <v>368</v>
      </c>
      <c r="AA8690" s="631" t="s">
        <v>3078</v>
      </c>
      <c r="AB8690" s="631" t="s">
        <v>6144</v>
      </c>
    </row>
    <row r="8691" spans="26:28">
      <c r="Z8691" s="631">
        <v>369</v>
      </c>
      <c r="AA8691" s="631" t="s">
        <v>3079</v>
      </c>
      <c r="AB8691" s="631" t="s">
        <v>6145</v>
      </c>
    </row>
    <row r="8692" spans="26:28">
      <c r="Z8692" s="631">
        <v>370</v>
      </c>
      <c r="AA8692" s="631" t="s">
        <v>3080</v>
      </c>
      <c r="AB8692" s="631" t="s">
        <v>6146</v>
      </c>
    </row>
    <row r="8693" spans="26:28">
      <c r="Z8693" s="631">
        <v>371</v>
      </c>
      <c r="AA8693" s="631" t="s">
        <v>3081</v>
      </c>
      <c r="AB8693" s="631" t="s">
        <v>6147</v>
      </c>
    </row>
    <row r="8694" spans="26:28">
      <c r="Z8694" s="631">
        <v>372</v>
      </c>
      <c r="AA8694" s="631" t="s">
        <v>3082</v>
      </c>
      <c r="AB8694" s="631" t="s">
        <v>6148</v>
      </c>
    </row>
    <row r="8695" spans="26:28">
      <c r="Z8695" s="631">
        <v>373</v>
      </c>
      <c r="AA8695" s="631" t="s">
        <v>3083</v>
      </c>
      <c r="AB8695" s="631" t="s">
        <v>6149</v>
      </c>
    </row>
    <row r="8696" spans="26:28">
      <c r="Z8696" s="631">
        <v>374</v>
      </c>
      <c r="AA8696" s="631" t="s">
        <v>3084</v>
      </c>
      <c r="AB8696" s="631" t="s">
        <v>6150</v>
      </c>
    </row>
    <row r="8697" spans="26:28">
      <c r="Z8697" s="631">
        <v>375</v>
      </c>
      <c r="AA8697" s="631" t="s">
        <v>3085</v>
      </c>
      <c r="AB8697" s="631" t="s">
        <v>6151</v>
      </c>
    </row>
    <row r="8698" spans="26:28">
      <c r="Z8698" s="631">
        <v>376</v>
      </c>
      <c r="AA8698" s="631" t="s">
        <v>3086</v>
      </c>
      <c r="AB8698" s="631" t="s">
        <v>6152</v>
      </c>
    </row>
    <row r="8699" spans="26:28">
      <c r="Z8699" s="631">
        <v>377</v>
      </c>
      <c r="AA8699" s="631" t="s">
        <v>3087</v>
      </c>
      <c r="AB8699" s="631" t="s">
        <v>6153</v>
      </c>
    </row>
    <row r="8700" spans="26:28">
      <c r="Z8700" s="631">
        <v>378</v>
      </c>
      <c r="AA8700" s="631" t="s">
        <v>3088</v>
      </c>
      <c r="AB8700" s="631" t="s">
        <v>6154</v>
      </c>
    </row>
    <row r="8701" spans="26:28">
      <c r="Z8701" s="631">
        <v>379</v>
      </c>
      <c r="AA8701" s="631" t="s">
        <v>3089</v>
      </c>
      <c r="AB8701" s="631" t="s">
        <v>6155</v>
      </c>
    </row>
    <row r="8702" spans="26:28">
      <c r="Z8702" s="631">
        <v>380</v>
      </c>
      <c r="AA8702" s="631" t="s">
        <v>3090</v>
      </c>
      <c r="AB8702" s="631" t="s">
        <v>6156</v>
      </c>
    </row>
    <row r="8703" spans="26:28">
      <c r="Z8703" s="631">
        <v>381</v>
      </c>
      <c r="AA8703" s="631" t="s">
        <v>3091</v>
      </c>
      <c r="AB8703" s="631" t="s">
        <v>6157</v>
      </c>
    </row>
    <row r="8704" spans="26:28">
      <c r="Z8704" s="631">
        <v>382</v>
      </c>
      <c r="AA8704" s="631" t="s">
        <v>3092</v>
      </c>
      <c r="AB8704" s="631" t="s">
        <v>6158</v>
      </c>
    </row>
    <row r="8705" spans="26:28">
      <c r="Z8705" s="631">
        <v>383</v>
      </c>
      <c r="AA8705" s="631" t="s">
        <v>3093</v>
      </c>
      <c r="AB8705" s="631" t="s">
        <v>6159</v>
      </c>
    </row>
    <row r="8706" spans="26:28">
      <c r="Z8706" s="631">
        <v>384</v>
      </c>
      <c r="AA8706" s="631" t="s">
        <v>3094</v>
      </c>
      <c r="AB8706" s="631" t="s">
        <v>6160</v>
      </c>
    </row>
    <row r="8707" spans="26:28">
      <c r="Z8707" s="631">
        <v>385</v>
      </c>
      <c r="AA8707" s="631" t="s">
        <v>3095</v>
      </c>
      <c r="AB8707" s="631" t="s">
        <v>6161</v>
      </c>
    </row>
    <row r="8708" spans="26:28">
      <c r="Z8708" s="631">
        <v>386</v>
      </c>
      <c r="AA8708" s="631" t="s">
        <v>3097</v>
      </c>
      <c r="AB8708" s="631" t="s">
        <v>6162</v>
      </c>
    </row>
    <row r="8709" spans="26:28">
      <c r="Z8709" s="631">
        <v>387</v>
      </c>
      <c r="AA8709" s="631" t="s">
        <v>3099</v>
      </c>
      <c r="AB8709" s="631" t="s">
        <v>6163</v>
      </c>
    </row>
    <row r="8710" spans="26:28">
      <c r="Z8710" s="631">
        <v>388</v>
      </c>
      <c r="AA8710" s="631" t="s">
        <v>3100</v>
      </c>
      <c r="AB8710" s="631" t="s">
        <v>6164</v>
      </c>
    </row>
    <row r="8711" spans="26:28">
      <c r="Z8711" s="631">
        <v>389</v>
      </c>
      <c r="AA8711" s="631" t="s">
        <v>3101</v>
      </c>
      <c r="AB8711" s="631" t="s">
        <v>6165</v>
      </c>
    </row>
    <row r="8712" spans="26:28">
      <c r="Z8712" s="631">
        <v>390</v>
      </c>
      <c r="AA8712" s="631" t="s">
        <v>3102</v>
      </c>
      <c r="AB8712" s="631" t="s">
        <v>6166</v>
      </c>
    </row>
    <row r="8713" spans="26:28">
      <c r="Z8713" s="631">
        <v>391</v>
      </c>
      <c r="AA8713" s="631" t="s">
        <v>3103</v>
      </c>
      <c r="AB8713" s="631" t="s">
        <v>6167</v>
      </c>
    </row>
    <row r="8714" spans="26:28">
      <c r="Z8714" s="631">
        <v>392</v>
      </c>
      <c r="AA8714" s="631" t="s">
        <v>3104</v>
      </c>
      <c r="AB8714" s="631" t="s">
        <v>6168</v>
      </c>
    </row>
    <row r="8715" spans="26:28">
      <c r="Z8715" s="631">
        <v>393</v>
      </c>
      <c r="AA8715" s="631" t="s">
        <v>3105</v>
      </c>
      <c r="AB8715" s="631" t="s">
        <v>6169</v>
      </c>
    </row>
    <row r="8716" spans="26:28">
      <c r="Z8716" s="631">
        <v>394</v>
      </c>
      <c r="AA8716" s="631" t="s">
        <v>3106</v>
      </c>
      <c r="AB8716" s="631" t="s">
        <v>6170</v>
      </c>
    </row>
    <row r="8717" spans="26:28">
      <c r="Z8717" s="631">
        <v>395</v>
      </c>
      <c r="AA8717" s="631" t="s">
        <v>3107</v>
      </c>
      <c r="AB8717" s="631" t="s">
        <v>6171</v>
      </c>
    </row>
    <row r="8718" spans="26:28">
      <c r="Z8718" s="631">
        <v>396</v>
      </c>
      <c r="AA8718" s="631" t="s">
        <v>3108</v>
      </c>
      <c r="AB8718" s="631" t="s">
        <v>6172</v>
      </c>
    </row>
    <row r="8719" spans="26:28">
      <c r="Z8719" s="631">
        <v>397</v>
      </c>
      <c r="AA8719" s="631" t="s">
        <v>3109</v>
      </c>
      <c r="AB8719" s="631" t="s">
        <v>6173</v>
      </c>
    </row>
    <row r="8720" spans="26:28">
      <c r="Z8720" s="631">
        <v>398</v>
      </c>
      <c r="AA8720" s="631" t="s">
        <v>3111</v>
      </c>
      <c r="AB8720" s="631" t="s">
        <v>6174</v>
      </c>
    </row>
    <row r="8721" spans="26:28">
      <c r="Z8721" s="631">
        <v>399</v>
      </c>
      <c r="AA8721" s="631" t="s">
        <v>3112</v>
      </c>
      <c r="AB8721" s="631" t="s">
        <v>6175</v>
      </c>
    </row>
    <row r="8722" spans="26:28">
      <c r="Z8722" s="631">
        <v>400</v>
      </c>
      <c r="AA8722" s="631" t="s">
        <v>3113</v>
      </c>
      <c r="AB8722" s="631" t="s">
        <v>6176</v>
      </c>
    </row>
    <row r="8723" spans="26:28">
      <c r="Z8723" s="631">
        <v>401</v>
      </c>
      <c r="AA8723" s="631" t="s">
        <v>3114</v>
      </c>
      <c r="AB8723" s="631" t="s">
        <v>6177</v>
      </c>
    </row>
    <row r="8724" spans="26:28">
      <c r="Z8724" s="631">
        <v>402</v>
      </c>
      <c r="AA8724" s="631" t="s">
        <v>3115</v>
      </c>
      <c r="AB8724" s="631" t="s">
        <v>6178</v>
      </c>
    </row>
    <row r="8725" spans="26:28">
      <c r="Z8725" s="631">
        <v>403</v>
      </c>
      <c r="AA8725" s="631" t="s">
        <v>3116</v>
      </c>
      <c r="AB8725" s="631" t="s">
        <v>6179</v>
      </c>
    </row>
    <row r="8726" spans="26:28">
      <c r="Z8726" s="631">
        <v>404</v>
      </c>
      <c r="AA8726" s="631" t="s">
        <v>3117</v>
      </c>
      <c r="AB8726" s="631" t="s">
        <v>6180</v>
      </c>
    </row>
    <row r="8727" spans="26:28">
      <c r="Z8727" s="631">
        <v>405</v>
      </c>
      <c r="AA8727" s="631" t="s">
        <v>3118</v>
      </c>
      <c r="AB8727" s="631" t="s">
        <v>6181</v>
      </c>
    </row>
    <row r="8728" spans="26:28">
      <c r="Z8728" s="631">
        <v>406</v>
      </c>
      <c r="AA8728" s="631" t="s">
        <v>3119</v>
      </c>
      <c r="AB8728" s="631" t="s">
        <v>6182</v>
      </c>
    </row>
    <row r="8729" spans="26:28">
      <c r="Z8729" s="631">
        <v>407</v>
      </c>
      <c r="AA8729" s="631" t="s">
        <v>3121</v>
      </c>
      <c r="AB8729" s="631" t="s">
        <v>6183</v>
      </c>
    </row>
    <row r="8730" spans="26:28">
      <c r="Z8730" s="631">
        <v>408</v>
      </c>
      <c r="AA8730" s="631" t="s">
        <v>3122</v>
      </c>
      <c r="AB8730" s="631" t="s">
        <v>6184</v>
      </c>
    </row>
    <row r="8731" spans="26:28">
      <c r="Z8731" s="631">
        <v>409</v>
      </c>
      <c r="AA8731" s="631" t="s">
        <v>3124</v>
      </c>
      <c r="AB8731" s="631" t="s">
        <v>6185</v>
      </c>
    </row>
    <row r="8732" spans="26:28">
      <c r="Z8732" s="631">
        <v>410</v>
      </c>
      <c r="AA8732" s="631" t="s">
        <v>3125</v>
      </c>
      <c r="AB8732" s="631" t="s">
        <v>6186</v>
      </c>
    </row>
    <row r="8733" spans="26:28">
      <c r="Z8733" s="631">
        <v>411</v>
      </c>
      <c r="AA8733" s="631" t="s">
        <v>3126</v>
      </c>
      <c r="AB8733" s="631" t="s">
        <v>6187</v>
      </c>
    </row>
    <row r="8734" spans="26:28">
      <c r="Z8734" s="631">
        <v>412</v>
      </c>
      <c r="AA8734" s="631" t="s">
        <v>3127</v>
      </c>
      <c r="AB8734" s="631" t="s">
        <v>6188</v>
      </c>
    </row>
    <row r="8735" spans="26:28">
      <c r="Z8735" s="631">
        <v>413</v>
      </c>
      <c r="AA8735" s="631" t="s">
        <v>3128</v>
      </c>
      <c r="AB8735" s="631" t="s">
        <v>6189</v>
      </c>
    </row>
    <row r="8736" spans="26:28">
      <c r="Z8736" s="631">
        <v>414</v>
      </c>
      <c r="AA8736" s="631" t="s">
        <v>3129</v>
      </c>
      <c r="AB8736" s="631" t="s">
        <v>6190</v>
      </c>
    </row>
    <row r="8737" spans="26:28">
      <c r="Z8737" s="631">
        <v>415</v>
      </c>
      <c r="AA8737" s="631" t="s">
        <v>3130</v>
      </c>
      <c r="AB8737" s="631" t="s">
        <v>6191</v>
      </c>
    </row>
    <row r="8738" spans="26:28">
      <c r="Z8738" s="631">
        <v>416</v>
      </c>
      <c r="AA8738" s="631" t="s">
        <v>3131</v>
      </c>
      <c r="AB8738" s="631" t="s">
        <v>6192</v>
      </c>
    </row>
    <row r="8739" spans="26:28">
      <c r="Z8739" s="631">
        <v>417</v>
      </c>
      <c r="AA8739" s="631" t="s">
        <v>3132</v>
      </c>
      <c r="AB8739" s="631" t="s">
        <v>6193</v>
      </c>
    </row>
    <row r="8740" spans="26:28">
      <c r="Z8740" s="631">
        <v>418</v>
      </c>
      <c r="AA8740" s="631" t="s">
        <v>3133</v>
      </c>
      <c r="AB8740" s="631" t="s">
        <v>6194</v>
      </c>
    </row>
    <row r="8741" spans="26:28">
      <c r="Z8741" s="631">
        <v>419</v>
      </c>
      <c r="AA8741" s="631" t="s">
        <v>3134</v>
      </c>
      <c r="AB8741" s="631" t="s">
        <v>6195</v>
      </c>
    </row>
    <row r="8742" spans="26:28">
      <c r="Z8742" s="631">
        <v>420</v>
      </c>
      <c r="AA8742" s="631" t="s">
        <v>3135</v>
      </c>
      <c r="AB8742" s="631" t="s">
        <v>6196</v>
      </c>
    </row>
    <row r="8743" spans="26:28">
      <c r="Z8743" s="631">
        <v>421</v>
      </c>
      <c r="AA8743" s="631" t="s">
        <v>3137</v>
      </c>
      <c r="AB8743" s="631" t="s">
        <v>6197</v>
      </c>
    </row>
    <row r="8744" spans="26:28">
      <c r="Z8744" s="631">
        <v>422</v>
      </c>
      <c r="AA8744" s="631" t="s">
        <v>3138</v>
      </c>
      <c r="AB8744" s="631" t="s">
        <v>6198</v>
      </c>
    </row>
    <row r="8745" spans="26:28">
      <c r="Z8745" s="631">
        <v>423</v>
      </c>
      <c r="AA8745" s="631" t="s">
        <v>3139</v>
      </c>
      <c r="AB8745" s="631" t="s">
        <v>6199</v>
      </c>
    </row>
    <row r="8746" spans="26:28">
      <c r="Z8746" s="631">
        <v>424</v>
      </c>
      <c r="AA8746" s="631" t="s">
        <v>3140</v>
      </c>
      <c r="AB8746" s="631" t="s">
        <v>6200</v>
      </c>
    </row>
    <row r="8747" spans="26:28">
      <c r="Z8747" s="631">
        <v>425</v>
      </c>
      <c r="AA8747" s="631" t="s">
        <v>3141</v>
      </c>
      <c r="AB8747" s="631" t="s">
        <v>6201</v>
      </c>
    </row>
    <row r="8748" spans="26:28">
      <c r="Z8748" s="631">
        <v>426</v>
      </c>
      <c r="AA8748" s="631" t="s">
        <v>3142</v>
      </c>
      <c r="AB8748" s="631" t="s">
        <v>6202</v>
      </c>
    </row>
    <row r="8749" spans="26:28">
      <c r="Z8749" s="631">
        <v>427</v>
      </c>
      <c r="AA8749" s="631" t="s">
        <v>3143</v>
      </c>
      <c r="AB8749" s="631" t="s">
        <v>6203</v>
      </c>
    </row>
    <row r="8750" spans="26:28">
      <c r="Z8750" s="631">
        <v>428</v>
      </c>
      <c r="AA8750" s="631" t="s">
        <v>3144</v>
      </c>
      <c r="AB8750" s="631" t="s">
        <v>6204</v>
      </c>
    </row>
    <row r="8751" spans="26:28">
      <c r="Z8751" s="631">
        <v>429</v>
      </c>
      <c r="AA8751" s="631" t="s">
        <v>3146</v>
      </c>
      <c r="AB8751" s="631" t="s">
        <v>6205</v>
      </c>
    </row>
    <row r="8752" spans="26:28">
      <c r="Z8752" s="631">
        <v>430</v>
      </c>
      <c r="AA8752" s="631" t="s">
        <v>3148</v>
      </c>
      <c r="AB8752" s="631" t="s">
        <v>6206</v>
      </c>
    </row>
    <row r="8753" spans="26:28">
      <c r="Z8753" s="631">
        <v>431</v>
      </c>
      <c r="AA8753" s="631" t="s">
        <v>3149</v>
      </c>
      <c r="AB8753" s="631" t="s">
        <v>6207</v>
      </c>
    </row>
    <row r="8754" spans="26:28">
      <c r="Z8754" s="631">
        <v>432</v>
      </c>
      <c r="AA8754" s="631" t="s">
        <v>3150</v>
      </c>
      <c r="AB8754" s="631" t="s">
        <v>6208</v>
      </c>
    </row>
    <row r="8755" spans="26:28">
      <c r="Z8755" s="631">
        <v>433</v>
      </c>
      <c r="AA8755" s="631" t="s">
        <v>3151</v>
      </c>
      <c r="AB8755" s="631" t="s">
        <v>6209</v>
      </c>
    </row>
    <row r="8756" spans="26:28">
      <c r="Z8756" s="631">
        <v>434</v>
      </c>
      <c r="AA8756" s="631" t="s">
        <v>3152</v>
      </c>
      <c r="AB8756" s="631" t="s">
        <v>6210</v>
      </c>
    </row>
    <row r="8757" spans="26:28">
      <c r="Z8757" s="631">
        <v>435</v>
      </c>
      <c r="AA8757" s="631" t="s">
        <v>3153</v>
      </c>
      <c r="AB8757" s="631" t="s">
        <v>6211</v>
      </c>
    </row>
    <row r="8758" spans="26:28">
      <c r="Z8758" s="631">
        <v>436</v>
      </c>
      <c r="AA8758" s="631" t="s">
        <v>3154</v>
      </c>
      <c r="AB8758" s="631" t="s">
        <v>6212</v>
      </c>
    </row>
    <row r="8759" spans="26:28">
      <c r="Z8759" s="631">
        <v>437</v>
      </c>
      <c r="AA8759" s="631" t="s">
        <v>3155</v>
      </c>
      <c r="AB8759" s="631" t="s">
        <v>6213</v>
      </c>
    </row>
    <row r="8760" spans="26:28">
      <c r="Z8760" s="631">
        <v>438</v>
      </c>
      <c r="AA8760" s="631" t="s">
        <v>3156</v>
      </c>
      <c r="AB8760" s="631" t="s">
        <v>6214</v>
      </c>
    </row>
    <row r="8761" spans="26:28">
      <c r="Z8761" s="631">
        <v>439</v>
      </c>
      <c r="AA8761" s="631" t="s">
        <v>3157</v>
      </c>
      <c r="AB8761" s="631" t="s">
        <v>6215</v>
      </c>
    </row>
    <row r="8762" spans="26:28">
      <c r="Z8762" s="631">
        <v>440</v>
      </c>
      <c r="AA8762" s="631" t="s">
        <v>3159</v>
      </c>
      <c r="AB8762" s="631" t="s">
        <v>6216</v>
      </c>
    </row>
    <row r="8763" spans="26:28">
      <c r="Z8763" s="631">
        <v>441</v>
      </c>
      <c r="AA8763" s="631" t="s">
        <v>3160</v>
      </c>
      <c r="AB8763" s="631" t="s">
        <v>6217</v>
      </c>
    </row>
    <row r="8764" spans="26:28">
      <c r="Z8764" s="631">
        <v>442</v>
      </c>
      <c r="AA8764" s="631" t="s">
        <v>3161</v>
      </c>
      <c r="AB8764" s="631" t="s">
        <v>6218</v>
      </c>
    </row>
    <row r="8765" spans="26:28">
      <c r="Z8765" s="631">
        <v>443</v>
      </c>
      <c r="AA8765" s="631" t="s">
        <v>3162</v>
      </c>
      <c r="AB8765" s="631" t="s">
        <v>6219</v>
      </c>
    </row>
    <row r="8766" spans="26:28">
      <c r="Z8766" s="631">
        <v>444</v>
      </c>
      <c r="AA8766" s="631" t="s">
        <v>3163</v>
      </c>
      <c r="AB8766" s="631" t="s">
        <v>6220</v>
      </c>
    </row>
    <row r="8767" spans="26:28">
      <c r="Z8767" s="631">
        <v>445</v>
      </c>
      <c r="AA8767" s="631" t="s">
        <v>3165</v>
      </c>
      <c r="AB8767" s="631" t="s">
        <v>6221</v>
      </c>
    </row>
    <row r="8768" spans="26:28">
      <c r="Z8768" s="631">
        <v>446</v>
      </c>
      <c r="AA8768" s="631" t="s">
        <v>3166</v>
      </c>
      <c r="AB8768" s="631" t="s">
        <v>6222</v>
      </c>
    </row>
    <row r="8769" spans="26:28">
      <c r="Z8769" s="631">
        <v>447</v>
      </c>
      <c r="AA8769" s="631" t="s">
        <v>3167</v>
      </c>
      <c r="AB8769" s="631" t="s">
        <v>6223</v>
      </c>
    </row>
    <row r="8770" spans="26:28">
      <c r="Z8770" s="631">
        <v>448</v>
      </c>
      <c r="AA8770" s="631" t="s">
        <v>3168</v>
      </c>
      <c r="AB8770" s="631" t="s">
        <v>6224</v>
      </c>
    </row>
    <row r="8771" spans="26:28">
      <c r="Z8771" s="631">
        <v>449</v>
      </c>
      <c r="AA8771" s="631" t="s">
        <v>3169</v>
      </c>
      <c r="AB8771" s="631" t="s">
        <v>6225</v>
      </c>
    </row>
    <row r="8772" spans="26:28">
      <c r="Z8772" s="631">
        <v>450</v>
      </c>
      <c r="AA8772" s="631" t="s">
        <v>3170</v>
      </c>
      <c r="AB8772" s="631" t="s">
        <v>6226</v>
      </c>
    </row>
    <row r="8773" spans="26:28">
      <c r="Z8773" s="631">
        <v>451</v>
      </c>
      <c r="AA8773" s="631" t="s">
        <v>3172</v>
      </c>
      <c r="AB8773" s="631" t="s">
        <v>6227</v>
      </c>
    </row>
    <row r="8774" spans="26:28">
      <c r="Z8774" s="631">
        <v>452</v>
      </c>
      <c r="AA8774" s="631" t="s">
        <v>3173</v>
      </c>
      <c r="AB8774" s="631" t="s">
        <v>6228</v>
      </c>
    </row>
    <row r="8775" spans="26:28">
      <c r="Z8775" s="631">
        <v>453</v>
      </c>
      <c r="AA8775" s="631" t="s">
        <v>3174</v>
      </c>
      <c r="AB8775" s="631" t="s">
        <v>6229</v>
      </c>
    </row>
    <row r="8776" spans="26:28">
      <c r="Z8776" s="631">
        <v>454</v>
      </c>
      <c r="AA8776" s="631" t="s">
        <v>3176</v>
      </c>
      <c r="AB8776" s="631" t="s">
        <v>6230</v>
      </c>
    </row>
    <row r="8777" spans="26:28">
      <c r="Z8777" s="631">
        <v>455</v>
      </c>
      <c r="AA8777" s="631" t="s">
        <v>3177</v>
      </c>
      <c r="AB8777" s="631" t="s">
        <v>6231</v>
      </c>
    </row>
    <row r="8778" spans="26:28">
      <c r="Z8778" s="631">
        <v>456</v>
      </c>
      <c r="AA8778" s="631" t="s">
        <v>3178</v>
      </c>
      <c r="AB8778" s="631" t="s">
        <v>6232</v>
      </c>
    </row>
    <row r="8779" spans="26:28">
      <c r="Z8779" s="631">
        <v>457</v>
      </c>
      <c r="AA8779" s="631" t="s">
        <v>3179</v>
      </c>
      <c r="AB8779" s="631" t="s">
        <v>6233</v>
      </c>
    </row>
    <row r="8780" spans="26:28">
      <c r="Z8780" s="631">
        <v>458</v>
      </c>
      <c r="AA8780" s="631" t="s">
        <v>3180</v>
      </c>
      <c r="AB8780" s="631" t="s">
        <v>6234</v>
      </c>
    </row>
    <row r="8781" spans="26:28">
      <c r="Z8781" s="631">
        <v>459</v>
      </c>
      <c r="AA8781" s="631" t="s">
        <v>3181</v>
      </c>
      <c r="AB8781" s="631" t="s">
        <v>6235</v>
      </c>
    </row>
    <row r="8782" spans="26:28">
      <c r="Z8782" s="631">
        <v>460</v>
      </c>
      <c r="AA8782" s="631" t="s">
        <v>3182</v>
      </c>
      <c r="AB8782" s="631" t="s">
        <v>6236</v>
      </c>
    </row>
    <row r="8783" spans="26:28">
      <c r="Z8783" s="631">
        <v>461</v>
      </c>
      <c r="AA8783" s="631" t="s">
        <v>3183</v>
      </c>
      <c r="AB8783" s="631" t="s">
        <v>6237</v>
      </c>
    </row>
    <row r="8784" spans="26:28">
      <c r="Z8784" s="631">
        <v>462</v>
      </c>
      <c r="AA8784" s="631" t="s">
        <v>3184</v>
      </c>
      <c r="AB8784" s="631" t="s">
        <v>6238</v>
      </c>
    </row>
    <row r="8785" spans="26:28">
      <c r="Z8785" s="631">
        <v>463</v>
      </c>
      <c r="AA8785" s="631" t="s">
        <v>3185</v>
      </c>
      <c r="AB8785" s="631" t="s">
        <v>6239</v>
      </c>
    </row>
    <row r="8786" spans="26:28">
      <c r="Z8786" s="631">
        <v>464</v>
      </c>
      <c r="AA8786" s="631" t="s">
        <v>3186</v>
      </c>
      <c r="AB8786" s="631" t="s">
        <v>6240</v>
      </c>
    </row>
    <row r="8787" spans="26:28">
      <c r="Z8787" s="631">
        <v>465</v>
      </c>
      <c r="AA8787" s="631" t="s">
        <v>3187</v>
      </c>
      <c r="AB8787" s="631" t="s">
        <v>6241</v>
      </c>
    </row>
    <row r="8788" spans="26:28">
      <c r="Z8788" s="631">
        <v>466</v>
      </c>
      <c r="AA8788" s="631" t="s">
        <v>3188</v>
      </c>
      <c r="AB8788" s="631" t="s">
        <v>6242</v>
      </c>
    </row>
    <row r="8789" spans="26:28">
      <c r="Z8789" s="631">
        <v>467</v>
      </c>
      <c r="AA8789" s="631" t="s">
        <v>3189</v>
      </c>
      <c r="AB8789" s="631" t="s">
        <v>6243</v>
      </c>
    </row>
    <row r="8790" spans="26:28">
      <c r="Z8790" s="631">
        <v>468</v>
      </c>
      <c r="AA8790" s="631" t="s">
        <v>3190</v>
      </c>
      <c r="AB8790" s="631" t="s">
        <v>6244</v>
      </c>
    </row>
    <row r="8791" spans="26:28">
      <c r="Z8791" s="631">
        <v>469</v>
      </c>
      <c r="AA8791" s="631" t="s">
        <v>3191</v>
      </c>
      <c r="AB8791" s="631" t="s">
        <v>6245</v>
      </c>
    </row>
    <row r="8792" spans="26:28">
      <c r="Z8792" s="631">
        <v>470</v>
      </c>
      <c r="AA8792" s="631" t="s">
        <v>3192</v>
      </c>
      <c r="AB8792" s="631" t="s">
        <v>6246</v>
      </c>
    </row>
    <row r="8793" spans="26:28">
      <c r="Z8793" s="631">
        <v>471</v>
      </c>
      <c r="AA8793" s="631" t="s">
        <v>3193</v>
      </c>
      <c r="AB8793" s="631" t="s">
        <v>6247</v>
      </c>
    </row>
    <row r="8794" spans="26:28">
      <c r="Z8794" s="631">
        <v>472</v>
      </c>
      <c r="AA8794" s="631" t="s">
        <v>3194</v>
      </c>
      <c r="AB8794" s="631" t="s">
        <v>6248</v>
      </c>
    </row>
    <row r="8795" spans="26:28">
      <c r="Z8795" s="631">
        <v>473</v>
      </c>
      <c r="AA8795" s="631" t="s">
        <v>3195</v>
      </c>
      <c r="AB8795" s="631" t="s">
        <v>6249</v>
      </c>
    </row>
    <row r="8796" spans="26:28">
      <c r="Z8796" s="631">
        <v>474</v>
      </c>
      <c r="AA8796" s="631" t="s">
        <v>3196</v>
      </c>
      <c r="AB8796" s="631" t="s">
        <v>6250</v>
      </c>
    </row>
    <row r="8797" spans="26:28">
      <c r="Z8797" s="631">
        <v>475</v>
      </c>
      <c r="AA8797" s="631" t="s">
        <v>3197</v>
      </c>
      <c r="AB8797" s="631" t="s">
        <v>6251</v>
      </c>
    </row>
    <row r="8798" spans="26:28">
      <c r="Z8798" s="631">
        <v>476</v>
      </c>
      <c r="AA8798" s="631" t="s">
        <v>3198</v>
      </c>
      <c r="AB8798" s="631" t="s">
        <v>6252</v>
      </c>
    </row>
    <row r="8799" spans="26:28">
      <c r="Z8799" s="631">
        <v>477</v>
      </c>
      <c r="AA8799" s="631" t="s">
        <v>3199</v>
      </c>
      <c r="AB8799" s="631" t="s">
        <v>6253</v>
      </c>
    </row>
    <row r="8800" spans="26:28">
      <c r="Z8800" s="631">
        <v>478</v>
      </c>
      <c r="AA8800" s="631" t="s">
        <v>3200</v>
      </c>
      <c r="AB8800" s="631" t="s">
        <v>6254</v>
      </c>
    </row>
    <row r="8801" spans="26:28">
      <c r="Z8801" s="631">
        <v>479</v>
      </c>
      <c r="AA8801" s="631" t="s">
        <v>3201</v>
      </c>
      <c r="AB8801" s="631" t="s">
        <v>6255</v>
      </c>
    </row>
    <row r="8802" spans="26:28">
      <c r="Z8802" s="631">
        <v>480</v>
      </c>
      <c r="AA8802" s="631" t="s">
        <v>3202</v>
      </c>
      <c r="AB8802" s="631" t="s">
        <v>6256</v>
      </c>
    </row>
    <row r="8803" spans="26:28">
      <c r="Z8803" s="631">
        <v>481</v>
      </c>
      <c r="AA8803" s="631" t="s">
        <v>3203</v>
      </c>
      <c r="AB8803" s="631" t="s">
        <v>6257</v>
      </c>
    </row>
    <row r="8804" spans="26:28">
      <c r="Z8804" s="631">
        <v>482</v>
      </c>
      <c r="AA8804" s="631" t="s">
        <v>3204</v>
      </c>
      <c r="AB8804" s="631" t="s">
        <v>6258</v>
      </c>
    </row>
    <row r="8805" spans="26:28">
      <c r="Z8805" s="631">
        <v>483</v>
      </c>
      <c r="AA8805" s="631" t="s">
        <v>3205</v>
      </c>
      <c r="AB8805" s="631" t="s">
        <v>6258</v>
      </c>
    </row>
    <row r="8806" spans="26:28">
      <c r="Z8806" s="631">
        <v>484</v>
      </c>
      <c r="AA8806" s="631" t="s">
        <v>3207</v>
      </c>
      <c r="AB8806" s="631" t="s">
        <v>6259</v>
      </c>
    </row>
    <row r="8807" spans="26:28">
      <c r="Z8807" s="631">
        <v>485</v>
      </c>
      <c r="AA8807" s="631" t="s">
        <v>3208</v>
      </c>
      <c r="AB8807" s="631" t="s">
        <v>6260</v>
      </c>
    </row>
    <row r="8808" spans="26:28">
      <c r="Z8808" s="631">
        <v>486</v>
      </c>
      <c r="AA8808" s="631" t="s">
        <v>3209</v>
      </c>
      <c r="AB8808" s="631" t="s">
        <v>6260</v>
      </c>
    </row>
    <row r="8809" spans="26:28">
      <c r="Z8809" s="631">
        <v>487</v>
      </c>
      <c r="AA8809" s="631" t="s">
        <v>3210</v>
      </c>
      <c r="AB8809" s="631" t="s">
        <v>6261</v>
      </c>
    </row>
    <row r="8810" spans="26:28">
      <c r="Z8810" s="631">
        <v>488</v>
      </c>
      <c r="AA8810" s="631" t="s">
        <v>3211</v>
      </c>
      <c r="AB8810" s="631" t="s">
        <v>6262</v>
      </c>
    </row>
    <row r="8811" spans="26:28">
      <c r="Z8811" s="631">
        <v>489</v>
      </c>
      <c r="AA8811" s="631" t="s">
        <v>3212</v>
      </c>
      <c r="AB8811" s="631" t="s">
        <v>6263</v>
      </c>
    </row>
    <row r="8812" spans="26:28">
      <c r="Z8812" s="631">
        <v>490</v>
      </c>
      <c r="AA8812" s="631" t="s">
        <v>3213</v>
      </c>
      <c r="AB8812" s="631" t="s">
        <v>6264</v>
      </c>
    </row>
    <row r="8813" spans="26:28">
      <c r="Z8813" s="631">
        <v>491</v>
      </c>
      <c r="AA8813" s="631" t="s">
        <v>3214</v>
      </c>
      <c r="AB8813" s="631" t="s">
        <v>6265</v>
      </c>
    </row>
    <row r="8814" spans="26:28">
      <c r="Z8814" s="631">
        <v>492</v>
      </c>
      <c r="AA8814" s="631" t="s">
        <v>3216</v>
      </c>
      <c r="AB8814" s="631" t="s">
        <v>6266</v>
      </c>
    </row>
    <row r="8815" spans="26:28">
      <c r="Z8815" s="631">
        <v>493</v>
      </c>
      <c r="AA8815" s="631" t="s">
        <v>3217</v>
      </c>
      <c r="AB8815" s="631" t="s">
        <v>6267</v>
      </c>
    </row>
    <row r="8816" spans="26:28">
      <c r="Z8816" s="631">
        <v>494</v>
      </c>
      <c r="AA8816" s="631" t="s">
        <v>3219</v>
      </c>
      <c r="AB8816" s="631" t="s">
        <v>6268</v>
      </c>
    </row>
    <row r="8817" spans="26:28">
      <c r="Z8817" s="631">
        <v>495</v>
      </c>
      <c r="AA8817" s="631" t="s">
        <v>3220</v>
      </c>
      <c r="AB8817" s="631" t="s">
        <v>6269</v>
      </c>
    </row>
    <row r="8818" spans="26:28">
      <c r="Z8818" s="631">
        <v>496</v>
      </c>
      <c r="AA8818" s="631" t="s">
        <v>3221</v>
      </c>
      <c r="AB8818" s="631" t="s">
        <v>6270</v>
      </c>
    </row>
    <row r="8819" spans="26:28">
      <c r="Z8819" s="631">
        <v>497</v>
      </c>
      <c r="AA8819" s="631" t="s">
        <v>3222</v>
      </c>
      <c r="AB8819" s="631" t="s">
        <v>6271</v>
      </c>
    </row>
    <row r="8820" spans="26:28">
      <c r="Z8820" s="631">
        <v>498</v>
      </c>
      <c r="AA8820" s="631" t="s">
        <v>3223</v>
      </c>
      <c r="AB8820" s="631" t="s">
        <v>6272</v>
      </c>
    </row>
    <row r="8821" spans="26:28">
      <c r="Z8821" s="631">
        <v>499</v>
      </c>
      <c r="AA8821" s="631" t="s">
        <v>3224</v>
      </c>
      <c r="AB8821" s="631" t="s">
        <v>6273</v>
      </c>
    </row>
    <row r="8822" spans="26:28">
      <c r="Z8822" s="631">
        <v>500</v>
      </c>
      <c r="AA8822" s="631" t="s">
        <v>3225</v>
      </c>
      <c r="AB8822" s="631" t="s">
        <v>6274</v>
      </c>
    </row>
    <row r="8823" spans="26:28">
      <c r="Z8823" s="631">
        <v>501</v>
      </c>
      <c r="AA8823" s="631" t="s">
        <v>3226</v>
      </c>
      <c r="AB8823" s="631" t="s">
        <v>6275</v>
      </c>
    </row>
    <row r="8824" spans="26:28">
      <c r="Z8824" s="631">
        <v>502</v>
      </c>
      <c r="AA8824" s="631" t="s">
        <v>3227</v>
      </c>
      <c r="AB8824" s="631" t="s">
        <v>6276</v>
      </c>
    </row>
    <row r="8825" spans="26:28">
      <c r="Z8825" s="631">
        <v>503</v>
      </c>
      <c r="AA8825" s="631" t="s">
        <v>3228</v>
      </c>
      <c r="AB8825" s="631" t="s">
        <v>6277</v>
      </c>
    </row>
    <row r="8826" spans="26:28">
      <c r="Z8826" s="631">
        <v>504</v>
      </c>
      <c r="AA8826" s="631" t="s">
        <v>3229</v>
      </c>
      <c r="AB8826" s="631" t="s">
        <v>6278</v>
      </c>
    </row>
    <row r="8827" spans="26:28">
      <c r="Z8827" s="631">
        <v>505</v>
      </c>
      <c r="AA8827" s="631" t="s">
        <v>3230</v>
      </c>
      <c r="AB8827" s="631" t="s">
        <v>6279</v>
      </c>
    </row>
    <row r="8828" spans="26:28">
      <c r="Z8828" s="631">
        <v>506</v>
      </c>
      <c r="AA8828" s="631" t="s">
        <v>3231</v>
      </c>
      <c r="AB8828" s="631" t="s">
        <v>6280</v>
      </c>
    </row>
    <row r="8829" spans="26:28">
      <c r="Z8829" s="631">
        <v>507</v>
      </c>
      <c r="AA8829" s="631" t="s">
        <v>3232</v>
      </c>
      <c r="AB8829" s="631" t="s">
        <v>6281</v>
      </c>
    </row>
    <row r="8830" spans="26:28">
      <c r="Z8830" s="631">
        <v>508</v>
      </c>
      <c r="AA8830" s="631" t="s">
        <v>3233</v>
      </c>
      <c r="AB8830" s="631" t="s">
        <v>6282</v>
      </c>
    </row>
    <row r="8831" spans="26:28">
      <c r="Z8831" s="631">
        <v>509</v>
      </c>
      <c r="AA8831" s="631" t="s">
        <v>3234</v>
      </c>
      <c r="AB8831" s="631" t="s">
        <v>6283</v>
      </c>
    </row>
    <row r="8832" spans="26:28">
      <c r="Z8832" s="631">
        <v>510</v>
      </c>
      <c r="AA8832" s="631" t="s">
        <v>3235</v>
      </c>
      <c r="AB8832" s="631" t="s">
        <v>6284</v>
      </c>
    </row>
    <row r="8833" spans="26:28">
      <c r="Z8833" s="631">
        <v>511</v>
      </c>
      <c r="AA8833" s="631" t="s">
        <v>3236</v>
      </c>
      <c r="AB8833" s="631" t="s">
        <v>6285</v>
      </c>
    </row>
    <row r="8834" spans="26:28">
      <c r="Z8834" s="631">
        <v>512</v>
      </c>
      <c r="AA8834" s="631" t="s">
        <v>3237</v>
      </c>
      <c r="AB8834" s="631" t="s">
        <v>6286</v>
      </c>
    </row>
    <row r="8835" spans="26:28">
      <c r="Z8835" s="631">
        <v>513</v>
      </c>
      <c r="AA8835" s="631" t="s">
        <v>3239</v>
      </c>
      <c r="AB8835" s="631" t="s">
        <v>6287</v>
      </c>
    </row>
    <row r="8836" spans="26:28">
      <c r="Z8836" s="631">
        <v>514</v>
      </c>
      <c r="AA8836" s="631" t="s">
        <v>3241</v>
      </c>
      <c r="AB8836" s="631" t="s">
        <v>6288</v>
      </c>
    </row>
    <row r="8837" spans="26:28">
      <c r="Z8837" s="631">
        <v>515</v>
      </c>
      <c r="AA8837" s="631" t="s">
        <v>3242</v>
      </c>
      <c r="AB8837" s="631" t="s">
        <v>6289</v>
      </c>
    </row>
    <row r="8838" spans="26:28">
      <c r="Z8838" s="631">
        <v>516</v>
      </c>
      <c r="AA8838" s="631" t="s">
        <v>3243</v>
      </c>
      <c r="AB8838" s="631" t="s">
        <v>6290</v>
      </c>
    </row>
    <row r="8839" spans="26:28">
      <c r="Z8839" s="631">
        <v>517</v>
      </c>
      <c r="AA8839" s="631" t="s">
        <v>3244</v>
      </c>
      <c r="AB8839" s="631" t="s">
        <v>6291</v>
      </c>
    </row>
    <row r="8840" spans="26:28">
      <c r="Z8840" s="631">
        <v>518</v>
      </c>
      <c r="AA8840" s="631" t="s">
        <v>3245</v>
      </c>
      <c r="AB8840" s="631" t="s">
        <v>6292</v>
      </c>
    </row>
    <row r="8841" spans="26:28">
      <c r="Z8841" s="631">
        <v>519</v>
      </c>
      <c r="AA8841" s="631" t="s">
        <v>3246</v>
      </c>
      <c r="AB8841" s="631" t="s">
        <v>6293</v>
      </c>
    </row>
    <row r="8842" spans="26:28">
      <c r="Z8842" s="631">
        <v>520</v>
      </c>
      <c r="AA8842" s="631" t="s">
        <v>3247</v>
      </c>
      <c r="AB8842" s="631" t="s">
        <v>6294</v>
      </c>
    </row>
    <row r="8843" spans="26:28">
      <c r="Z8843" s="631">
        <v>521</v>
      </c>
      <c r="AA8843" s="631" t="s">
        <v>3248</v>
      </c>
      <c r="AB8843" s="631" t="s">
        <v>6295</v>
      </c>
    </row>
    <row r="8844" spans="26:28">
      <c r="Z8844" s="631">
        <v>522</v>
      </c>
      <c r="AA8844" s="631" t="s">
        <v>3250</v>
      </c>
      <c r="AB8844" s="631" t="s">
        <v>6296</v>
      </c>
    </row>
    <row r="8845" spans="26:28">
      <c r="Z8845" s="631">
        <v>523</v>
      </c>
      <c r="AA8845" s="631" t="s">
        <v>3251</v>
      </c>
      <c r="AB8845" s="631" t="s">
        <v>6297</v>
      </c>
    </row>
    <row r="8846" spans="26:28">
      <c r="Z8846" s="631">
        <v>524</v>
      </c>
      <c r="AA8846" s="631" t="s">
        <v>3252</v>
      </c>
      <c r="AB8846" s="631" t="s">
        <v>6298</v>
      </c>
    </row>
    <row r="8847" spans="26:28">
      <c r="Z8847" s="631">
        <v>525</v>
      </c>
      <c r="AA8847" s="631" t="s">
        <v>3254</v>
      </c>
      <c r="AB8847" s="631" t="s">
        <v>6299</v>
      </c>
    </row>
    <row r="8848" spans="26:28">
      <c r="Z8848" s="631">
        <v>526</v>
      </c>
      <c r="AA8848" s="631" t="s">
        <v>3255</v>
      </c>
      <c r="AB8848" s="631" t="s">
        <v>6300</v>
      </c>
    </row>
    <row r="8849" spans="26:28">
      <c r="Z8849" s="631">
        <v>527</v>
      </c>
      <c r="AA8849" s="631" t="s">
        <v>3256</v>
      </c>
      <c r="AB8849" s="631" t="s">
        <v>6301</v>
      </c>
    </row>
    <row r="8850" spans="26:28">
      <c r="Z8850" s="631">
        <v>528</v>
      </c>
      <c r="AA8850" s="631" t="s">
        <v>3258</v>
      </c>
      <c r="AB8850" s="631" t="s">
        <v>6302</v>
      </c>
    </row>
    <row r="8851" spans="26:28">
      <c r="Z8851" s="631">
        <v>529</v>
      </c>
      <c r="AA8851" s="631" t="s">
        <v>3259</v>
      </c>
      <c r="AB8851" s="631" t="s">
        <v>6303</v>
      </c>
    </row>
    <row r="8852" spans="26:28">
      <c r="Z8852" s="631">
        <v>530</v>
      </c>
      <c r="AA8852" s="631" t="s">
        <v>672</v>
      </c>
      <c r="AB8852" s="631" t="s">
        <v>6304</v>
      </c>
    </row>
    <row r="8853" spans="26:28">
      <c r="Z8853" s="631">
        <v>531</v>
      </c>
      <c r="AA8853" s="631" t="s">
        <v>673</v>
      </c>
      <c r="AB8853" s="631" t="s">
        <v>6305</v>
      </c>
    </row>
    <row r="8854" spans="26:28">
      <c r="Z8854" s="631">
        <v>532</v>
      </c>
      <c r="AA8854" s="631" t="s">
        <v>3261</v>
      </c>
      <c r="AB8854" s="631" t="s">
        <v>6306</v>
      </c>
    </row>
    <row r="8855" spans="26:28">
      <c r="Z8855" s="631">
        <v>533</v>
      </c>
      <c r="AA8855" s="631" t="s">
        <v>3262</v>
      </c>
      <c r="AB8855" s="631" t="s">
        <v>6307</v>
      </c>
    </row>
    <row r="8856" spans="26:28">
      <c r="Z8856" s="631">
        <v>534</v>
      </c>
      <c r="AA8856" s="631" t="s">
        <v>3263</v>
      </c>
      <c r="AB8856" s="631" t="s">
        <v>6308</v>
      </c>
    </row>
    <row r="8857" spans="26:28">
      <c r="Z8857" s="631">
        <v>535</v>
      </c>
      <c r="AA8857" s="631" t="s">
        <v>3264</v>
      </c>
      <c r="AB8857" s="631" t="s">
        <v>6309</v>
      </c>
    </row>
    <row r="8858" spans="26:28">
      <c r="Z8858" s="631">
        <v>536</v>
      </c>
      <c r="AA8858" s="631" t="s">
        <v>3265</v>
      </c>
      <c r="AB8858" s="631" t="s">
        <v>6310</v>
      </c>
    </row>
    <row r="8859" spans="26:28">
      <c r="Z8859" s="631">
        <v>537</v>
      </c>
      <c r="AA8859" s="631" t="s">
        <v>3266</v>
      </c>
      <c r="AB8859" s="631" t="s">
        <v>6311</v>
      </c>
    </row>
    <row r="8860" spans="26:28">
      <c r="Z8860" s="631">
        <v>538</v>
      </c>
      <c r="AA8860" s="631" t="s">
        <v>3267</v>
      </c>
      <c r="AB8860" s="631" t="s">
        <v>6312</v>
      </c>
    </row>
    <row r="8861" spans="26:28">
      <c r="Z8861" s="631">
        <v>539</v>
      </c>
      <c r="AA8861" s="631" t="s">
        <v>3268</v>
      </c>
      <c r="AB8861" s="631" t="s">
        <v>6313</v>
      </c>
    </row>
    <row r="8862" spans="26:28">
      <c r="Z8862" s="631">
        <v>540</v>
      </c>
      <c r="AA8862" s="631" t="s">
        <v>3269</v>
      </c>
      <c r="AB8862" s="631" t="s">
        <v>6314</v>
      </c>
    </row>
    <row r="8863" spans="26:28">
      <c r="Z8863" s="631">
        <v>541</v>
      </c>
      <c r="AA8863" s="631" t="s">
        <v>3270</v>
      </c>
      <c r="AB8863" s="631" t="s">
        <v>6315</v>
      </c>
    </row>
    <row r="8864" spans="26:28">
      <c r="Z8864" s="631">
        <v>542</v>
      </c>
      <c r="AA8864" s="631" t="s">
        <v>3271</v>
      </c>
      <c r="AB8864" s="631" t="s">
        <v>6316</v>
      </c>
    </row>
    <row r="8865" spans="26:28">
      <c r="Z8865" s="631">
        <v>543</v>
      </c>
      <c r="AA8865" s="631" t="s">
        <v>3272</v>
      </c>
      <c r="AB8865" s="631" t="s">
        <v>6317</v>
      </c>
    </row>
    <row r="8866" spans="26:28">
      <c r="Z8866" s="631">
        <v>544</v>
      </c>
      <c r="AA8866" s="631" t="s">
        <v>3273</v>
      </c>
      <c r="AB8866" s="631" t="s">
        <v>6318</v>
      </c>
    </row>
    <row r="8867" spans="26:28">
      <c r="Z8867" s="631">
        <v>545</v>
      </c>
      <c r="AA8867" s="631" t="s">
        <v>3274</v>
      </c>
      <c r="AB8867" s="631" t="s">
        <v>6319</v>
      </c>
    </row>
    <row r="8868" spans="26:28">
      <c r="Z8868" s="631">
        <v>546</v>
      </c>
      <c r="AA8868" s="631" t="s">
        <v>3275</v>
      </c>
      <c r="AB8868" s="631" t="s">
        <v>6320</v>
      </c>
    </row>
    <row r="8869" spans="26:28">
      <c r="Z8869" s="631">
        <v>547</v>
      </c>
      <c r="AA8869" s="631" t="s">
        <v>3276</v>
      </c>
      <c r="AB8869" s="631" t="s">
        <v>6321</v>
      </c>
    </row>
    <row r="8870" spans="26:28">
      <c r="Z8870" s="631">
        <v>548</v>
      </c>
      <c r="AA8870" s="631" t="s">
        <v>3277</v>
      </c>
      <c r="AB8870" s="631" t="s">
        <v>6322</v>
      </c>
    </row>
    <row r="8871" spans="26:28">
      <c r="Z8871" s="631">
        <v>549</v>
      </c>
      <c r="AA8871" s="631" t="s">
        <v>3278</v>
      </c>
      <c r="AB8871" s="631" t="s">
        <v>6323</v>
      </c>
    </row>
    <row r="8872" spans="26:28">
      <c r="Z8872" s="631">
        <v>550</v>
      </c>
      <c r="AA8872" s="631" t="s">
        <v>3279</v>
      </c>
      <c r="AB8872" s="631" t="s">
        <v>6324</v>
      </c>
    </row>
    <row r="8873" spans="26:28">
      <c r="Z8873" s="631">
        <v>551</v>
      </c>
      <c r="AA8873" s="631" t="s">
        <v>3280</v>
      </c>
      <c r="AB8873" s="631" t="s">
        <v>6325</v>
      </c>
    </row>
    <row r="8874" spans="26:28">
      <c r="Z8874" s="631">
        <v>552</v>
      </c>
      <c r="AA8874" s="631" t="s">
        <v>3281</v>
      </c>
      <c r="AB8874" s="631" t="s">
        <v>6326</v>
      </c>
    </row>
    <row r="8875" spans="26:28">
      <c r="Z8875" s="631">
        <v>553</v>
      </c>
      <c r="AA8875" s="631" t="s">
        <v>3282</v>
      </c>
      <c r="AB8875" s="631" t="s">
        <v>6327</v>
      </c>
    </row>
    <row r="8876" spans="26:28">
      <c r="Z8876" s="631">
        <v>554</v>
      </c>
      <c r="AA8876" s="631" t="s">
        <v>3283</v>
      </c>
      <c r="AB8876" s="631" t="s">
        <v>6328</v>
      </c>
    </row>
    <row r="8877" spans="26:28">
      <c r="Z8877" s="631">
        <v>555</v>
      </c>
      <c r="AA8877" s="631" t="s">
        <v>3284</v>
      </c>
      <c r="AB8877" s="631" t="s">
        <v>6329</v>
      </c>
    </row>
    <row r="8878" spans="26:28">
      <c r="Z8878" s="631">
        <v>556</v>
      </c>
      <c r="AA8878" s="631" t="s">
        <v>3285</v>
      </c>
      <c r="AB8878" s="631" t="s">
        <v>6330</v>
      </c>
    </row>
    <row r="8879" spans="26:28">
      <c r="Z8879" s="631">
        <v>557</v>
      </c>
      <c r="AA8879" s="631" t="s">
        <v>3286</v>
      </c>
      <c r="AB8879" s="631" t="s">
        <v>6331</v>
      </c>
    </row>
    <row r="8880" spans="26:28">
      <c r="Z8880" s="631">
        <v>558</v>
      </c>
      <c r="AA8880" s="631" t="s">
        <v>3287</v>
      </c>
      <c r="AB8880" s="631" t="s">
        <v>6332</v>
      </c>
    </row>
    <row r="8881" spans="26:28">
      <c r="Z8881" s="631">
        <v>559</v>
      </c>
      <c r="AA8881" s="631" t="s">
        <v>3288</v>
      </c>
      <c r="AB8881" s="631" t="s">
        <v>6333</v>
      </c>
    </row>
    <row r="8882" spans="26:28">
      <c r="Z8882" s="631">
        <v>560</v>
      </c>
      <c r="AA8882" s="631" t="s">
        <v>3289</v>
      </c>
      <c r="AB8882" s="631" t="s">
        <v>6334</v>
      </c>
    </row>
    <row r="8883" spans="26:28">
      <c r="Z8883" s="631">
        <v>561</v>
      </c>
      <c r="AA8883" s="631" t="s">
        <v>3290</v>
      </c>
      <c r="AB8883" s="631" t="s">
        <v>6335</v>
      </c>
    </row>
    <row r="8884" spans="26:28">
      <c r="Z8884" s="631">
        <v>562</v>
      </c>
      <c r="AA8884" s="631" t="s">
        <v>3291</v>
      </c>
      <c r="AB8884" s="631" t="s">
        <v>6336</v>
      </c>
    </row>
    <row r="8885" spans="26:28">
      <c r="Z8885" s="631">
        <v>563</v>
      </c>
      <c r="AA8885" s="631" t="s">
        <v>3292</v>
      </c>
      <c r="AB8885" s="631" t="s">
        <v>6337</v>
      </c>
    </row>
    <row r="8886" spans="26:28">
      <c r="Z8886" s="631">
        <v>564</v>
      </c>
      <c r="AA8886" s="631" t="s">
        <v>3293</v>
      </c>
      <c r="AB8886" s="631" t="s">
        <v>6338</v>
      </c>
    </row>
    <row r="8887" spans="26:28">
      <c r="Z8887" s="631">
        <v>565</v>
      </c>
      <c r="AA8887" s="631" t="s">
        <v>3294</v>
      </c>
      <c r="AB8887" s="631" t="s">
        <v>6339</v>
      </c>
    </row>
    <row r="8888" spans="26:28">
      <c r="Z8888" s="631">
        <v>566</v>
      </c>
      <c r="AA8888" s="631" t="s">
        <v>3295</v>
      </c>
      <c r="AB8888" s="631" t="s">
        <v>6340</v>
      </c>
    </row>
    <row r="8889" spans="26:28">
      <c r="Z8889" s="631">
        <v>567</v>
      </c>
      <c r="AA8889" s="631" t="s">
        <v>3296</v>
      </c>
      <c r="AB8889" s="631" t="s">
        <v>6341</v>
      </c>
    </row>
    <row r="8890" spans="26:28">
      <c r="Z8890" s="631">
        <v>568</v>
      </c>
      <c r="AA8890" s="631" t="s">
        <v>3297</v>
      </c>
      <c r="AB8890" s="631" t="s">
        <v>6342</v>
      </c>
    </row>
    <row r="8891" spans="26:28">
      <c r="Z8891" s="631">
        <v>569</v>
      </c>
      <c r="AA8891" s="631" t="s">
        <v>3298</v>
      </c>
      <c r="AB8891" s="631" t="s">
        <v>6343</v>
      </c>
    </row>
    <row r="8892" spans="26:28">
      <c r="Z8892" s="631">
        <v>570</v>
      </c>
      <c r="AA8892" s="631" t="s">
        <v>3299</v>
      </c>
      <c r="AB8892" s="631" t="s">
        <v>6344</v>
      </c>
    </row>
    <row r="8893" spans="26:28">
      <c r="Z8893" s="631">
        <v>571</v>
      </c>
      <c r="AA8893" s="631" t="s">
        <v>3300</v>
      </c>
      <c r="AB8893" s="631" t="s">
        <v>6345</v>
      </c>
    </row>
    <row r="8894" spans="26:28">
      <c r="Z8894" s="631">
        <v>572</v>
      </c>
      <c r="AA8894" s="631" t="s">
        <v>3301</v>
      </c>
      <c r="AB8894" s="631" t="s">
        <v>6346</v>
      </c>
    </row>
    <row r="8895" spans="26:28">
      <c r="Z8895" s="631">
        <v>573</v>
      </c>
      <c r="AA8895" s="631" t="s">
        <v>3302</v>
      </c>
      <c r="AB8895" s="631" t="s">
        <v>6347</v>
      </c>
    </row>
    <row r="8896" spans="26:28">
      <c r="Z8896" s="631">
        <v>574</v>
      </c>
      <c r="AA8896" s="631" t="s">
        <v>3303</v>
      </c>
      <c r="AB8896" s="631" t="s">
        <v>6348</v>
      </c>
    </row>
    <row r="8897" spans="26:28">
      <c r="Z8897" s="631">
        <v>575</v>
      </c>
      <c r="AA8897" s="631" t="s">
        <v>3304</v>
      </c>
      <c r="AB8897" s="631" t="s">
        <v>6349</v>
      </c>
    </row>
    <row r="8898" spans="26:28">
      <c r="Z8898" s="631">
        <v>576</v>
      </c>
      <c r="AA8898" s="631" t="s">
        <v>3305</v>
      </c>
      <c r="AB8898" s="631" t="s">
        <v>6350</v>
      </c>
    </row>
    <row r="8899" spans="26:28">
      <c r="Z8899" s="631">
        <v>577</v>
      </c>
      <c r="AA8899" s="631" t="s">
        <v>3306</v>
      </c>
      <c r="AB8899" s="631" t="s">
        <v>6351</v>
      </c>
    </row>
    <row r="8900" spans="26:28">
      <c r="Z8900" s="631">
        <v>578</v>
      </c>
      <c r="AA8900" s="631" t="s">
        <v>3307</v>
      </c>
      <c r="AB8900" s="631" t="s">
        <v>6352</v>
      </c>
    </row>
    <row r="8901" spans="26:28">
      <c r="Z8901" s="631">
        <v>579</v>
      </c>
      <c r="AA8901" s="631" t="s">
        <v>3308</v>
      </c>
      <c r="AB8901" s="631" t="s">
        <v>6353</v>
      </c>
    </row>
    <row r="8902" spans="26:28">
      <c r="Z8902" s="631">
        <v>580</v>
      </c>
      <c r="AA8902" s="631" t="s">
        <v>3309</v>
      </c>
      <c r="AB8902" s="631" t="s">
        <v>6354</v>
      </c>
    </row>
    <row r="8903" spans="26:28">
      <c r="Z8903" s="631">
        <v>581</v>
      </c>
      <c r="AA8903" s="631" t="s">
        <v>3310</v>
      </c>
      <c r="AB8903" s="631" t="s">
        <v>6355</v>
      </c>
    </row>
    <row r="8904" spans="26:28">
      <c r="Z8904" s="631">
        <v>582</v>
      </c>
      <c r="AA8904" s="631" t="s">
        <v>3311</v>
      </c>
      <c r="AB8904" s="631" t="s">
        <v>6356</v>
      </c>
    </row>
    <row r="8905" spans="26:28">
      <c r="Z8905" s="631">
        <v>583</v>
      </c>
      <c r="AA8905" s="631" t="s">
        <v>3312</v>
      </c>
      <c r="AB8905" s="631" t="s">
        <v>6357</v>
      </c>
    </row>
    <row r="8906" spans="26:28">
      <c r="Z8906" s="631">
        <v>584</v>
      </c>
      <c r="AA8906" s="631" t="s">
        <v>3313</v>
      </c>
      <c r="AB8906" s="631" t="s">
        <v>6358</v>
      </c>
    </row>
    <row r="8907" spans="26:28">
      <c r="Z8907" s="631">
        <v>585</v>
      </c>
      <c r="AA8907" s="631" t="s">
        <v>3314</v>
      </c>
      <c r="AB8907" s="631" t="s">
        <v>6359</v>
      </c>
    </row>
    <row r="8908" spans="26:28">
      <c r="Z8908" s="631">
        <v>586</v>
      </c>
      <c r="AA8908" s="631" t="s">
        <v>3315</v>
      </c>
      <c r="AB8908" s="631" t="s">
        <v>6360</v>
      </c>
    </row>
    <row r="8909" spans="26:28">
      <c r="Z8909" s="631">
        <v>587</v>
      </c>
      <c r="AA8909" s="631" t="s">
        <v>3316</v>
      </c>
      <c r="AB8909" s="631" t="s">
        <v>6361</v>
      </c>
    </row>
    <row r="8910" spans="26:28">
      <c r="Z8910" s="631">
        <v>588</v>
      </c>
      <c r="AA8910" s="631" t="s">
        <v>3317</v>
      </c>
      <c r="AB8910" s="631" t="s">
        <v>6362</v>
      </c>
    </row>
    <row r="8911" spans="26:28">
      <c r="Z8911" s="631">
        <v>589</v>
      </c>
      <c r="AA8911" s="631" t="s">
        <v>3318</v>
      </c>
      <c r="AB8911" s="631" t="s">
        <v>6363</v>
      </c>
    </row>
    <row r="8912" spans="26:28">
      <c r="Z8912" s="631">
        <v>590</v>
      </c>
      <c r="AA8912" s="631" t="s">
        <v>3319</v>
      </c>
      <c r="AB8912" s="631" t="s">
        <v>6364</v>
      </c>
    </row>
    <row r="8913" spans="26:28">
      <c r="Z8913" s="631">
        <v>591</v>
      </c>
      <c r="AA8913" s="631" t="s">
        <v>3320</v>
      </c>
      <c r="AB8913" s="631" t="s">
        <v>6365</v>
      </c>
    </row>
    <row r="8914" spans="26:28">
      <c r="Z8914" s="631">
        <v>592</v>
      </c>
      <c r="AA8914" s="631" t="s">
        <v>3321</v>
      </c>
      <c r="AB8914" s="631" t="s">
        <v>6366</v>
      </c>
    </row>
    <row r="8915" spans="26:28">
      <c r="Z8915" s="631">
        <v>593</v>
      </c>
      <c r="AA8915" s="631" t="s">
        <v>3322</v>
      </c>
      <c r="AB8915" s="631" t="s">
        <v>6367</v>
      </c>
    </row>
    <row r="8916" spans="26:28">
      <c r="Z8916" s="631">
        <v>594</v>
      </c>
      <c r="AA8916" s="631" t="s">
        <v>3323</v>
      </c>
      <c r="AB8916" s="631" t="s">
        <v>6368</v>
      </c>
    </row>
    <row r="8917" spans="26:28">
      <c r="Z8917" s="631">
        <v>595</v>
      </c>
      <c r="AA8917" s="631" t="s">
        <v>3324</v>
      </c>
      <c r="AB8917" s="631" t="s">
        <v>6369</v>
      </c>
    </row>
    <row r="8918" spans="26:28">
      <c r="Z8918" s="631">
        <v>596</v>
      </c>
      <c r="AA8918" s="631" t="s">
        <v>3325</v>
      </c>
      <c r="AB8918" s="631" t="s">
        <v>6370</v>
      </c>
    </row>
    <row r="8919" spans="26:28">
      <c r="Z8919" s="631">
        <v>597</v>
      </c>
      <c r="AA8919" s="631" t="s">
        <v>3326</v>
      </c>
      <c r="AB8919" s="631" t="s">
        <v>6371</v>
      </c>
    </row>
    <row r="8920" spans="26:28">
      <c r="Z8920" s="631">
        <v>598</v>
      </c>
      <c r="AA8920" s="631" t="s">
        <v>3327</v>
      </c>
      <c r="AB8920" s="631" t="s">
        <v>6372</v>
      </c>
    </row>
    <row r="8921" spans="26:28">
      <c r="Z8921" s="631">
        <v>599</v>
      </c>
      <c r="AA8921" s="631" t="s">
        <v>3328</v>
      </c>
      <c r="AB8921" s="631" t="s">
        <v>6373</v>
      </c>
    </row>
    <row r="8922" spans="26:28">
      <c r="Z8922" s="631">
        <v>600</v>
      </c>
      <c r="AA8922" s="631" t="s">
        <v>3329</v>
      </c>
      <c r="AB8922" s="631" t="s">
        <v>6374</v>
      </c>
    </row>
    <row r="8923" spans="26:28">
      <c r="Z8923" s="631">
        <v>601</v>
      </c>
      <c r="AA8923" s="631" t="s">
        <v>3331</v>
      </c>
      <c r="AB8923" s="631" t="s">
        <v>6375</v>
      </c>
    </row>
    <row r="8924" spans="26:28">
      <c r="Z8924" s="631">
        <v>602</v>
      </c>
      <c r="AA8924" s="631" t="s">
        <v>3332</v>
      </c>
      <c r="AB8924" s="631" t="s">
        <v>6376</v>
      </c>
    </row>
    <row r="8925" spans="26:28">
      <c r="Z8925" s="631">
        <v>603</v>
      </c>
      <c r="AA8925" s="631" t="s">
        <v>3333</v>
      </c>
      <c r="AB8925" s="631" t="s">
        <v>6377</v>
      </c>
    </row>
    <row r="8926" spans="26:28">
      <c r="Z8926" s="631">
        <v>604</v>
      </c>
      <c r="AA8926" s="631" t="s">
        <v>3334</v>
      </c>
      <c r="AB8926" s="631" t="s">
        <v>6378</v>
      </c>
    </row>
    <row r="8927" spans="26:28">
      <c r="Z8927" s="631">
        <v>605</v>
      </c>
      <c r="AA8927" s="631" t="s">
        <v>3335</v>
      </c>
      <c r="AB8927" s="631" t="s">
        <v>6379</v>
      </c>
    </row>
    <row r="8928" spans="26:28">
      <c r="Z8928" s="631">
        <v>606</v>
      </c>
      <c r="AA8928" s="631" t="s">
        <v>3336</v>
      </c>
      <c r="AB8928" s="631" t="s">
        <v>6380</v>
      </c>
    </row>
    <row r="8929" spans="26:28">
      <c r="Z8929" s="631">
        <v>607</v>
      </c>
      <c r="AA8929" s="631" t="s">
        <v>3337</v>
      </c>
      <c r="AB8929" s="631" t="s">
        <v>6381</v>
      </c>
    </row>
    <row r="8930" spans="26:28">
      <c r="Z8930" s="631">
        <v>608</v>
      </c>
      <c r="AA8930" s="631" t="s">
        <v>3338</v>
      </c>
      <c r="AB8930" s="631" t="s">
        <v>6382</v>
      </c>
    </row>
    <row r="8931" spans="26:28">
      <c r="Z8931" s="631">
        <v>609</v>
      </c>
      <c r="AA8931" s="631" t="s">
        <v>3339</v>
      </c>
      <c r="AB8931" s="631" t="s">
        <v>6383</v>
      </c>
    </row>
    <row r="8932" spans="26:28">
      <c r="Z8932" s="631">
        <v>610</v>
      </c>
      <c r="AA8932" s="631" t="s">
        <v>3340</v>
      </c>
      <c r="AB8932" s="631" t="s">
        <v>6384</v>
      </c>
    </row>
    <row r="8933" spans="26:28">
      <c r="Z8933" s="631">
        <v>611</v>
      </c>
      <c r="AA8933" s="631" t="s">
        <v>3341</v>
      </c>
      <c r="AB8933" s="631" t="s">
        <v>6385</v>
      </c>
    </row>
    <row r="8934" spans="26:28">
      <c r="Z8934" s="631">
        <v>612</v>
      </c>
      <c r="AA8934" s="631" t="s">
        <v>3343</v>
      </c>
      <c r="AB8934" s="631" t="s">
        <v>6386</v>
      </c>
    </row>
    <row r="8935" spans="26:28">
      <c r="Z8935" s="631">
        <v>613</v>
      </c>
      <c r="AA8935" s="631" t="s">
        <v>3344</v>
      </c>
      <c r="AB8935" s="631" t="s">
        <v>6387</v>
      </c>
    </row>
    <row r="8936" spans="26:28">
      <c r="Z8936" s="631">
        <v>614</v>
      </c>
      <c r="AA8936" s="631" t="s">
        <v>3345</v>
      </c>
      <c r="AB8936" s="631" t="s">
        <v>6388</v>
      </c>
    </row>
    <row r="8937" spans="26:28">
      <c r="Z8937" s="631">
        <v>615</v>
      </c>
      <c r="AA8937" s="631" t="s">
        <v>3346</v>
      </c>
      <c r="AB8937" s="631" t="s">
        <v>6389</v>
      </c>
    </row>
    <row r="8938" spans="26:28">
      <c r="Z8938" s="631">
        <v>616</v>
      </c>
      <c r="AA8938" s="631" t="s">
        <v>3347</v>
      </c>
      <c r="AB8938" s="631" t="s">
        <v>6390</v>
      </c>
    </row>
    <row r="8939" spans="26:28">
      <c r="Z8939" s="631">
        <v>617</v>
      </c>
      <c r="AA8939" s="631" t="s">
        <v>3348</v>
      </c>
      <c r="AB8939" s="631" t="s">
        <v>6391</v>
      </c>
    </row>
    <row r="8940" spans="26:28">
      <c r="Z8940" s="631">
        <v>618</v>
      </c>
      <c r="AA8940" s="631" t="s">
        <v>3349</v>
      </c>
      <c r="AB8940" s="631" t="s">
        <v>6392</v>
      </c>
    </row>
    <row r="8941" spans="26:28">
      <c r="Z8941" s="631">
        <v>619</v>
      </c>
      <c r="AA8941" s="631" t="s">
        <v>3350</v>
      </c>
      <c r="AB8941" s="631" t="s">
        <v>6393</v>
      </c>
    </row>
    <row r="8942" spans="26:28">
      <c r="Z8942" s="631">
        <v>620</v>
      </c>
      <c r="AA8942" s="631" t="s">
        <v>3351</v>
      </c>
      <c r="AB8942" s="631" t="s">
        <v>6394</v>
      </c>
    </row>
    <row r="8943" spans="26:28">
      <c r="Z8943" s="631">
        <v>621</v>
      </c>
      <c r="AA8943" s="631" t="s">
        <v>3352</v>
      </c>
      <c r="AB8943" s="631" t="s">
        <v>6395</v>
      </c>
    </row>
    <row r="8944" spans="26:28">
      <c r="Z8944" s="631">
        <v>622</v>
      </c>
      <c r="AA8944" s="631" t="s">
        <v>3353</v>
      </c>
      <c r="AB8944" s="631" t="s">
        <v>6396</v>
      </c>
    </row>
    <row r="8945" spans="26:28">
      <c r="Z8945" s="631">
        <v>623</v>
      </c>
      <c r="AA8945" s="631" t="s">
        <v>3354</v>
      </c>
      <c r="AB8945" s="631" t="s">
        <v>6397</v>
      </c>
    </row>
    <row r="8946" spans="26:28">
      <c r="Z8946" s="631">
        <v>624</v>
      </c>
      <c r="AA8946" s="631" t="s">
        <v>3355</v>
      </c>
      <c r="AB8946" s="631" t="s">
        <v>6398</v>
      </c>
    </row>
    <row r="8947" spans="26:28">
      <c r="Z8947" s="631">
        <v>625</v>
      </c>
      <c r="AA8947" s="631" t="s">
        <v>3356</v>
      </c>
      <c r="AB8947" s="631" t="s">
        <v>6399</v>
      </c>
    </row>
    <row r="8948" spans="26:28">
      <c r="Z8948" s="631">
        <v>626</v>
      </c>
      <c r="AA8948" s="631" t="s">
        <v>10197</v>
      </c>
      <c r="AB8948" s="631" t="s">
        <v>6400</v>
      </c>
    </row>
    <row r="8949" spans="26:28">
      <c r="Z8949" s="631">
        <v>627</v>
      </c>
      <c r="AA8949" s="631" t="s">
        <v>3358</v>
      </c>
      <c r="AB8949" s="631" t="s">
        <v>6401</v>
      </c>
    </row>
    <row r="8950" spans="26:28">
      <c r="Z8950" s="631">
        <v>628</v>
      </c>
      <c r="AA8950" s="631" t="s">
        <v>3359</v>
      </c>
      <c r="AB8950" s="631" t="s">
        <v>6402</v>
      </c>
    </row>
    <row r="8951" spans="26:28">
      <c r="Z8951" s="631">
        <v>629</v>
      </c>
      <c r="AA8951" s="631" t="s">
        <v>3360</v>
      </c>
      <c r="AB8951" s="631" t="s">
        <v>6403</v>
      </c>
    </row>
    <row r="8952" spans="26:28">
      <c r="Z8952" s="631">
        <v>630</v>
      </c>
      <c r="AA8952" s="631" t="s">
        <v>3361</v>
      </c>
      <c r="AB8952" s="631" t="s">
        <v>6404</v>
      </c>
    </row>
    <row r="8953" spans="26:28">
      <c r="Z8953" s="631">
        <v>631</v>
      </c>
      <c r="AA8953" s="631" t="s">
        <v>3362</v>
      </c>
      <c r="AB8953" s="631" t="s">
        <v>6405</v>
      </c>
    </row>
    <row r="8954" spans="26:28">
      <c r="Z8954" s="631">
        <v>632</v>
      </c>
      <c r="AA8954" s="631" t="s">
        <v>3363</v>
      </c>
      <c r="AB8954" s="631" t="s">
        <v>6406</v>
      </c>
    </row>
    <row r="8955" spans="26:28">
      <c r="Z8955" s="631">
        <v>633</v>
      </c>
      <c r="AA8955" s="631" t="s">
        <v>3364</v>
      </c>
      <c r="AB8955" s="631" t="s">
        <v>6407</v>
      </c>
    </row>
    <row r="8956" spans="26:28">
      <c r="Z8956" s="631">
        <v>634</v>
      </c>
      <c r="AA8956" s="631" t="s">
        <v>3365</v>
      </c>
      <c r="AB8956" s="631" t="s">
        <v>6408</v>
      </c>
    </row>
    <row r="8957" spans="26:28">
      <c r="Z8957" s="631">
        <v>635</v>
      </c>
      <c r="AA8957" s="631" t="s">
        <v>3366</v>
      </c>
      <c r="AB8957" s="631" t="s">
        <v>6409</v>
      </c>
    </row>
    <row r="8958" spans="26:28">
      <c r="Z8958" s="631">
        <v>636</v>
      </c>
      <c r="AA8958" s="631" t="s">
        <v>3367</v>
      </c>
      <c r="AB8958" s="631" t="s">
        <v>6410</v>
      </c>
    </row>
    <row r="8959" spans="26:28">
      <c r="Z8959" s="631">
        <v>637</v>
      </c>
      <c r="AA8959" s="631" t="s">
        <v>3368</v>
      </c>
      <c r="AB8959" s="631" t="s">
        <v>6411</v>
      </c>
    </row>
    <row r="8960" spans="26:28">
      <c r="Z8960" s="631">
        <v>638</v>
      </c>
      <c r="AA8960" s="631" t="s">
        <v>3369</v>
      </c>
      <c r="AB8960" s="631" t="s">
        <v>6412</v>
      </c>
    </row>
    <row r="8961" spans="26:28">
      <c r="Z8961" s="631">
        <v>639</v>
      </c>
      <c r="AA8961" s="631" t="s">
        <v>3370</v>
      </c>
      <c r="AB8961" s="631" t="s">
        <v>6413</v>
      </c>
    </row>
    <row r="8962" spans="26:28">
      <c r="Z8962" s="631">
        <v>640</v>
      </c>
      <c r="AA8962" s="631" t="s">
        <v>3371</v>
      </c>
      <c r="AB8962" s="631" t="s">
        <v>6414</v>
      </c>
    </row>
    <row r="8963" spans="26:28">
      <c r="Z8963" s="631">
        <v>641</v>
      </c>
      <c r="AA8963" s="631" t="s">
        <v>3372</v>
      </c>
      <c r="AB8963" s="631" t="s">
        <v>6415</v>
      </c>
    </row>
    <row r="8964" spans="26:28">
      <c r="Z8964" s="631">
        <v>642</v>
      </c>
      <c r="AA8964" s="631" t="s">
        <v>3373</v>
      </c>
      <c r="AB8964" s="631" t="s">
        <v>6416</v>
      </c>
    </row>
    <row r="8965" spans="26:28">
      <c r="Z8965" s="631">
        <v>643</v>
      </c>
      <c r="AA8965" s="631" t="s">
        <v>3374</v>
      </c>
      <c r="AB8965" s="631" t="s">
        <v>6417</v>
      </c>
    </row>
    <row r="8966" spans="26:28">
      <c r="Z8966" s="631">
        <v>644</v>
      </c>
      <c r="AA8966" s="631" t="s">
        <v>3375</v>
      </c>
      <c r="AB8966" s="631" t="s">
        <v>6418</v>
      </c>
    </row>
    <row r="8967" spans="26:28">
      <c r="Z8967" s="631">
        <v>645</v>
      </c>
      <c r="AA8967" s="631" t="s">
        <v>3376</v>
      </c>
      <c r="AB8967" s="631" t="s">
        <v>6419</v>
      </c>
    </row>
    <row r="8968" spans="26:28">
      <c r="Z8968" s="631">
        <v>646</v>
      </c>
      <c r="AA8968" s="631" t="s">
        <v>3377</v>
      </c>
      <c r="AB8968" s="631" t="s">
        <v>6420</v>
      </c>
    </row>
    <row r="8969" spans="26:28">
      <c r="Z8969" s="631">
        <v>647</v>
      </c>
      <c r="AA8969" s="631" t="s">
        <v>3378</v>
      </c>
      <c r="AB8969" s="631" t="s">
        <v>6421</v>
      </c>
    </row>
    <row r="8970" spans="26:28">
      <c r="Z8970" s="631">
        <v>648</v>
      </c>
      <c r="AA8970" s="631" t="s">
        <v>3379</v>
      </c>
      <c r="AB8970" s="631" t="s">
        <v>6422</v>
      </c>
    </row>
    <row r="8971" spans="26:28">
      <c r="Z8971" s="631">
        <v>649</v>
      </c>
      <c r="AA8971" s="631" t="s">
        <v>3380</v>
      </c>
      <c r="AB8971" s="631" t="s">
        <v>6423</v>
      </c>
    </row>
    <row r="8972" spans="26:28">
      <c r="Z8972" s="631">
        <v>650</v>
      </c>
      <c r="AA8972" s="631" t="s">
        <v>3381</v>
      </c>
      <c r="AB8972" s="631" t="s">
        <v>6424</v>
      </c>
    </row>
    <row r="8973" spans="26:28">
      <c r="Z8973" s="631">
        <v>651</v>
      </c>
      <c r="AA8973" s="631" t="s">
        <v>3382</v>
      </c>
      <c r="AB8973" s="631" t="s">
        <v>6425</v>
      </c>
    </row>
    <row r="8974" spans="26:28">
      <c r="Z8974" s="631">
        <v>652</v>
      </c>
      <c r="AA8974" s="631" t="s">
        <v>3383</v>
      </c>
      <c r="AB8974" s="631" t="s">
        <v>6426</v>
      </c>
    </row>
    <row r="8975" spans="26:28">
      <c r="Z8975" s="631">
        <v>653</v>
      </c>
      <c r="AA8975" s="631" t="s">
        <v>3384</v>
      </c>
      <c r="AB8975" s="631" t="s">
        <v>6427</v>
      </c>
    </row>
    <row r="8976" spans="26:28">
      <c r="Z8976" s="631">
        <v>654</v>
      </c>
      <c r="AA8976" s="631" t="s">
        <v>3385</v>
      </c>
      <c r="AB8976" s="631" t="s">
        <v>6428</v>
      </c>
    </row>
    <row r="8977" spans="26:28">
      <c r="Z8977" s="631">
        <v>655</v>
      </c>
      <c r="AA8977" s="631" t="s">
        <v>3386</v>
      </c>
      <c r="AB8977" s="631" t="s">
        <v>6429</v>
      </c>
    </row>
    <row r="8978" spans="26:28">
      <c r="Z8978" s="631">
        <v>656</v>
      </c>
      <c r="AA8978" s="631" t="s">
        <v>3387</v>
      </c>
      <c r="AB8978" s="631" t="s">
        <v>6430</v>
      </c>
    </row>
    <row r="8979" spans="26:28">
      <c r="Z8979" s="631">
        <v>657</v>
      </c>
      <c r="AA8979" s="631" t="s">
        <v>3388</v>
      </c>
      <c r="AB8979" s="631" t="s">
        <v>6431</v>
      </c>
    </row>
    <row r="8980" spans="26:28">
      <c r="Z8980" s="631">
        <v>658</v>
      </c>
      <c r="AA8980" s="631" t="s">
        <v>3389</v>
      </c>
      <c r="AB8980" s="631" t="s">
        <v>6432</v>
      </c>
    </row>
    <row r="8981" spans="26:28">
      <c r="Z8981" s="631">
        <v>659</v>
      </c>
      <c r="AA8981" s="631" t="s">
        <v>3390</v>
      </c>
      <c r="AB8981" s="631" t="s">
        <v>6433</v>
      </c>
    </row>
    <row r="8982" spans="26:28">
      <c r="Z8982" s="631">
        <v>660</v>
      </c>
      <c r="AA8982" s="631" t="s">
        <v>3391</v>
      </c>
      <c r="AB8982" s="631" t="s">
        <v>6434</v>
      </c>
    </row>
    <row r="8983" spans="26:28">
      <c r="Z8983" s="631">
        <v>661</v>
      </c>
      <c r="AA8983" s="631" t="s">
        <v>3392</v>
      </c>
      <c r="AB8983" s="631" t="s">
        <v>6435</v>
      </c>
    </row>
    <row r="8984" spans="26:28">
      <c r="Z8984" s="631">
        <v>662</v>
      </c>
      <c r="AA8984" s="631" t="s">
        <v>3393</v>
      </c>
      <c r="AB8984" s="631" t="s">
        <v>6436</v>
      </c>
    </row>
    <row r="8985" spans="26:28">
      <c r="Z8985" s="631">
        <v>663</v>
      </c>
      <c r="AA8985" s="631" t="s">
        <v>3394</v>
      </c>
      <c r="AB8985" s="631" t="s">
        <v>6437</v>
      </c>
    </row>
    <row r="8986" spans="26:28">
      <c r="Z8986" s="631">
        <v>664</v>
      </c>
      <c r="AA8986" s="631" t="s">
        <v>3396</v>
      </c>
      <c r="AB8986" s="631" t="s">
        <v>6438</v>
      </c>
    </row>
    <row r="8987" spans="26:28">
      <c r="Z8987" s="631">
        <v>665</v>
      </c>
      <c r="AA8987" s="631" t="s">
        <v>3397</v>
      </c>
      <c r="AB8987" s="631" t="s">
        <v>6439</v>
      </c>
    </row>
    <row r="8988" spans="26:28">
      <c r="Z8988" s="631">
        <v>666</v>
      </c>
      <c r="AA8988" s="631" t="s">
        <v>3398</v>
      </c>
      <c r="AB8988" s="631" t="s">
        <v>6440</v>
      </c>
    </row>
    <row r="8989" spans="26:28">
      <c r="Z8989" s="631">
        <v>667</v>
      </c>
      <c r="AA8989" s="631" t="s">
        <v>3399</v>
      </c>
      <c r="AB8989" s="631" t="s">
        <v>6441</v>
      </c>
    </row>
    <row r="8990" spans="26:28">
      <c r="Z8990" s="631">
        <v>668</v>
      </c>
      <c r="AA8990" s="631" t="s">
        <v>3400</v>
      </c>
      <c r="AB8990" s="631" t="s">
        <v>6442</v>
      </c>
    </row>
    <row r="8991" spans="26:28">
      <c r="Z8991" s="631">
        <v>669</v>
      </c>
      <c r="AA8991" s="631" t="s">
        <v>3401</v>
      </c>
      <c r="AB8991" s="631" t="s">
        <v>6443</v>
      </c>
    </row>
    <row r="8992" spans="26:28">
      <c r="Z8992" s="631">
        <v>670</v>
      </c>
      <c r="AA8992" s="631" t="s">
        <v>3402</v>
      </c>
      <c r="AB8992" s="631" t="s">
        <v>6444</v>
      </c>
    </row>
    <row r="8993" spans="26:28">
      <c r="Z8993" s="631">
        <v>671</v>
      </c>
      <c r="AA8993" s="631" t="s">
        <v>3403</v>
      </c>
      <c r="AB8993" s="631" t="s">
        <v>6445</v>
      </c>
    </row>
    <row r="8994" spans="26:28">
      <c r="Z8994" s="631">
        <v>672</v>
      </c>
      <c r="AA8994" s="631" t="s">
        <v>3404</v>
      </c>
      <c r="AB8994" s="631" t="s">
        <v>6446</v>
      </c>
    </row>
    <row r="8995" spans="26:28">
      <c r="Z8995" s="631">
        <v>673</v>
      </c>
      <c r="AA8995" s="631" t="s">
        <v>3405</v>
      </c>
      <c r="AB8995" s="631" t="s">
        <v>6447</v>
      </c>
    </row>
    <row r="8996" spans="26:28">
      <c r="Z8996" s="631">
        <v>674</v>
      </c>
      <c r="AA8996" s="631" t="s">
        <v>3407</v>
      </c>
      <c r="AB8996" s="631" t="s">
        <v>6448</v>
      </c>
    </row>
    <row r="8997" spans="26:28">
      <c r="Z8997" s="631">
        <v>675</v>
      </c>
      <c r="AA8997" s="631" t="s">
        <v>3408</v>
      </c>
      <c r="AB8997" s="631" t="s">
        <v>6449</v>
      </c>
    </row>
    <row r="8998" spans="26:28">
      <c r="Z8998" s="631">
        <v>676</v>
      </c>
      <c r="AA8998" s="631" t="s">
        <v>3409</v>
      </c>
      <c r="AB8998" s="631" t="s">
        <v>6450</v>
      </c>
    </row>
    <row r="8999" spans="26:28">
      <c r="Z8999" s="631">
        <v>677</v>
      </c>
      <c r="AA8999" s="631" t="s">
        <v>3410</v>
      </c>
      <c r="AB8999" s="631" t="s">
        <v>6451</v>
      </c>
    </row>
    <row r="9000" spans="26:28">
      <c r="Z9000" s="631">
        <v>678</v>
      </c>
      <c r="AA9000" s="631" t="s">
        <v>3411</v>
      </c>
      <c r="AB9000" s="631" t="s">
        <v>6452</v>
      </c>
    </row>
    <row r="9001" spans="26:28">
      <c r="Z9001" s="631">
        <v>679</v>
      </c>
      <c r="AA9001" s="631" t="s">
        <v>3412</v>
      </c>
      <c r="AB9001" s="631" t="s">
        <v>6453</v>
      </c>
    </row>
    <row r="9002" spans="26:28">
      <c r="Z9002" s="631">
        <v>680</v>
      </c>
      <c r="AA9002" s="631" t="s">
        <v>3413</v>
      </c>
      <c r="AB9002" s="631" t="s">
        <v>6454</v>
      </c>
    </row>
    <row r="9003" spans="26:28">
      <c r="Z9003" s="631">
        <v>681</v>
      </c>
      <c r="AA9003" s="631" t="s">
        <v>3414</v>
      </c>
      <c r="AB9003" s="631" t="s">
        <v>6455</v>
      </c>
    </row>
    <row r="9004" spans="26:28">
      <c r="Z9004" s="631">
        <v>682</v>
      </c>
      <c r="AA9004" s="631" t="s">
        <v>3415</v>
      </c>
      <c r="AB9004" s="631" t="s">
        <v>6456</v>
      </c>
    </row>
    <row r="9005" spans="26:28">
      <c r="Z9005" s="631">
        <v>683</v>
      </c>
      <c r="AA9005" s="631" t="s">
        <v>3416</v>
      </c>
      <c r="AB9005" s="631" t="s">
        <v>6457</v>
      </c>
    </row>
    <row r="9006" spans="26:28">
      <c r="Z9006" s="631">
        <v>684</v>
      </c>
      <c r="AA9006" s="631" t="s">
        <v>3417</v>
      </c>
      <c r="AB9006" s="631" t="s">
        <v>6458</v>
      </c>
    </row>
    <row r="9007" spans="26:28">
      <c r="Z9007" s="631">
        <v>685</v>
      </c>
      <c r="AA9007" s="631" t="s">
        <v>3418</v>
      </c>
      <c r="AB9007" s="631" t="s">
        <v>6459</v>
      </c>
    </row>
    <row r="9008" spans="26:28">
      <c r="Z9008" s="631">
        <v>686</v>
      </c>
      <c r="AA9008" s="631" t="s">
        <v>3419</v>
      </c>
      <c r="AB9008" s="631" t="s">
        <v>6460</v>
      </c>
    </row>
    <row r="9009" spans="26:28">
      <c r="Z9009" s="631">
        <v>687</v>
      </c>
      <c r="AA9009" s="631" t="s">
        <v>3420</v>
      </c>
      <c r="AB9009" s="631" t="s">
        <v>6461</v>
      </c>
    </row>
    <row r="9010" spans="26:28">
      <c r="Z9010" s="631">
        <v>688</v>
      </c>
      <c r="AA9010" s="631" t="s">
        <v>3421</v>
      </c>
      <c r="AB9010" s="631" t="s">
        <v>6462</v>
      </c>
    </row>
    <row r="9011" spans="26:28">
      <c r="Z9011" s="631">
        <v>689</v>
      </c>
      <c r="AA9011" s="631" t="s">
        <v>3422</v>
      </c>
      <c r="AB9011" s="631" t="s">
        <v>6463</v>
      </c>
    </row>
    <row r="9012" spans="26:28">
      <c r="Z9012" s="631">
        <v>690</v>
      </c>
      <c r="AA9012" s="631" t="s">
        <v>3423</v>
      </c>
      <c r="AB9012" s="631" t="s">
        <v>6464</v>
      </c>
    </row>
    <row r="9013" spans="26:28">
      <c r="Z9013" s="631">
        <v>691</v>
      </c>
      <c r="AA9013" s="631" t="s">
        <v>3424</v>
      </c>
      <c r="AB9013" s="631" t="s">
        <v>6465</v>
      </c>
    </row>
    <row r="9014" spans="26:28">
      <c r="Z9014" s="631">
        <v>692</v>
      </c>
      <c r="AA9014" s="631" t="s">
        <v>3425</v>
      </c>
      <c r="AB9014" s="631" t="s">
        <v>6466</v>
      </c>
    </row>
    <row r="9015" spans="26:28">
      <c r="Z9015" s="631">
        <v>693</v>
      </c>
      <c r="AA9015" s="631" t="s">
        <v>3426</v>
      </c>
      <c r="AB9015" s="631" t="s">
        <v>6467</v>
      </c>
    </row>
    <row r="9016" spans="26:28">
      <c r="Z9016" s="631">
        <v>694</v>
      </c>
      <c r="AA9016" s="631" t="s">
        <v>3427</v>
      </c>
      <c r="AB9016" s="631" t="s">
        <v>6468</v>
      </c>
    </row>
    <row r="9017" spans="26:28">
      <c r="Z9017" s="631">
        <v>695</v>
      </c>
      <c r="AA9017" s="631" t="s">
        <v>3428</v>
      </c>
      <c r="AB9017" s="631" t="s">
        <v>6469</v>
      </c>
    </row>
    <row r="9018" spans="26:28">
      <c r="Z9018" s="631">
        <v>696</v>
      </c>
      <c r="AA9018" s="631" t="s">
        <v>3429</v>
      </c>
      <c r="AB9018" s="631" t="s">
        <v>6470</v>
      </c>
    </row>
    <row r="9019" spans="26:28">
      <c r="Z9019" s="631">
        <v>697</v>
      </c>
      <c r="AA9019" s="631" t="s">
        <v>3430</v>
      </c>
      <c r="AB9019" s="631" t="s">
        <v>6471</v>
      </c>
    </row>
    <row r="9020" spans="26:28">
      <c r="Z9020" s="631">
        <v>698</v>
      </c>
      <c r="AA9020" s="631" t="s">
        <v>3431</v>
      </c>
      <c r="AB9020" s="631" t="s">
        <v>6472</v>
      </c>
    </row>
    <row r="9021" spans="26:28">
      <c r="Z9021" s="631">
        <v>699</v>
      </c>
      <c r="AA9021" s="631" t="s">
        <v>3432</v>
      </c>
      <c r="AB9021" s="631" t="s">
        <v>6473</v>
      </c>
    </row>
    <row r="9022" spans="26:28">
      <c r="Z9022" s="631">
        <v>700</v>
      </c>
      <c r="AA9022" s="631" t="s">
        <v>3433</v>
      </c>
      <c r="AB9022" s="631" t="s">
        <v>6474</v>
      </c>
    </row>
    <row r="9023" spans="26:28">
      <c r="Z9023" s="631">
        <v>701</v>
      </c>
      <c r="AA9023" s="631" t="s">
        <v>3434</v>
      </c>
      <c r="AB9023" s="631" t="s">
        <v>6475</v>
      </c>
    </row>
    <row r="9024" spans="26:28">
      <c r="Z9024" s="631">
        <v>702</v>
      </c>
      <c r="AA9024" s="631" t="s">
        <v>3435</v>
      </c>
      <c r="AB9024" s="631" t="s">
        <v>6476</v>
      </c>
    </row>
    <row r="9025" spans="26:28">
      <c r="Z9025" s="631">
        <v>703</v>
      </c>
      <c r="AA9025" s="631" t="s">
        <v>3436</v>
      </c>
      <c r="AB9025" s="631" t="s">
        <v>6477</v>
      </c>
    </row>
    <row r="9026" spans="26:28">
      <c r="Z9026" s="631">
        <v>704</v>
      </c>
      <c r="AA9026" s="631" t="s">
        <v>3437</v>
      </c>
      <c r="AB9026" s="631" t="s">
        <v>6478</v>
      </c>
    </row>
    <row r="9027" spans="26:28">
      <c r="Z9027" s="631">
        <v>705</v>
      </c>
      <c r="AA9027" s="631" t="s">
        <v>3438</v>
      </c>
      <c r="AB9027" s="631" t="s">
        <v>6479</v>
      </c>
    </row>
    <row r="9028" spans="26:28">
      <c r="Z9028" s="631">
        <v>706</v>
      </c>
      <c r="AA9028" s="631" t="s">
        <v>3439</v>
      </c>
      <c r="AB9028" s="631" t="s">
        <v>6480</v>
      </c>
    </row>
    <row r="9029" spans="26:28">
      <c r="Z9029" s="631">
        <v>707</v>
      </c>
      <c r="AA9029" s="631" t="s">
        <v>3440</v>
      </c>
      <c r="AB9029" s="631" t="s">
        <v>6481</v>
      </c>
    </row>
    <row r="9030" spans="26:28">
      <c r="Z9030" s="631">
        <v>708</v>
      </c>
      <c r="AA9030" s="631" t="s">
        <v>3441</v>
      </c>
      <c r="AB9030" s="631" t="s">
        <v>6482</v>
      </c>
    </row>
    <row r="9031" spans="26:28">
      <c r="Z9031" s="631">
        <v>709</v>
      </c>
      <c r="AA9031" s="631" t="s">
        <v>3442</v>
      </c>
      <c r="AB9031" s="631" t="s">
        <v>6483</v>
      </c>
    </row>
    <row r="9032" spans="26:28">
      <c r="Z9032" s="631">
        <v>710</v>
      </c>
      <c r="AA9032" s="631" t="s">
        <v>3443</v>
      </c>
      <c r="AB9032" s="631" t="s">
        <v>6484</v>
      </c>
    </row>
    <row r="9033" spans="26:28">
      <c r="Z9033" s="631">
        <v>711</v>
      </c>
      <c r="AA9033" s="631" t="s">
        <v>3444</v>
      </c>
      <c r="AB9033" s="631" t="s">
        <v>6485</v>
      </c>
    </row>
    <row r="9034" spans="26:28">
      <c r="Z9034" s="631">
        <v>712</v>
      </c>
      <c r="AA9034" s="631" t="s">
        <v>3445</v>
      </c>
      <c r="AB9034" s="631" t="s">
        <v>6486</v>
      </c>
    </row>
    <row r="9035" spans="26:28">
      <c r="Z9035" s="631">
        <v>713</v>
      </c>
      <c r="AA9035" s="631" t="s">
        <v>3446</v>
      </c>
      <c r="AB9035" s="631" t="s">
        <v>6487</v>
      </c>
    </row>
    <row r="9036" spans="26:28">
      <c r="Z9036" s="631">
        <v>714</v>
      </c>
      <c r="AA9036" s="631" t="s">
        <v>3447</v>
      </c>
      <c r="AB9036" s="631" t="s">
        <v>205</v>
      </c>
    </row>
    <row r="9037" spans="26:28">
      <c r="Z9037" s="631">
        <v>715</v>
      </c>
      <c r="AA9037" s="631" t="s">
        <v>3448</v>
      </c>
      <c r="AB9037" s="631" t="s">
        <v>186</v>
      </c>
    </row>
    <row r="9038" spans="26:28">
      <c r="Z9038" s="631">
        <v>716</v>
      </c>
      <c r="AA9038" s="631" t="s">
        <v>3449</v>
      </c>
      <c r="AB9038" s="631" t="s">
        <v>210</v>
      </c>
    </row>
    <row r="9039" spans="26:28">
      <c r="Z9039" s="631">
        <v>717</v>
      </c>
      <c r="AA9039" s="631" t="s">
        <v>3450</v>
      </c>
      <c r="AB9039" s="631" t="s">
        <v>215</v>
      </c>
    </row>
    <row r="9040" spans="26:28">
      <c r="Z9040" s="631">
        <v>718</v>
      </c>
      <c r="AA9040" s="631" t="s">
        <v>3451</v>
      </c>
      <c r="AB9040" s="631" t="s">
        <v>233</v>
      </c>
    </row>
    <row r="9041" spans="26:28">
      <c r="Z9041" s="631">
        <v>719</v>
      </c>
      <c r="AA9041" s="631" t="s">
        <v>3452</v>
      </c>
      <c r="AB9041" s="631" t="s">
        <v>234</v>
      </c>
    </row>
    <row r="9042" spans="26:28">
      <c r="Z9042" s="631">
        <v>720</v>
      </c>
      <c r="AA9042" s="631" t="s">
        <v>3453</v>
      </c>
      <c r="AB9042" s="631" t="s">
        <v>218</v>
      </c>
    </row>
    <row r="9043" spans="26:28">
      <c r="Z9043" s="631">
        <v>721</v>
      </c>
      <c r="AA9043" s="631" t="s">
        <v>3454</v>
      </c>
      <c r="AB9043" s="631" t="s">
        <v>219</v>
      </c>
    </row>
    <row r="9044" spans="26:28">
      <c r="Z9044" s="631">
        <v>722</v>
      </c>
      <c r="AA9044" s="631" t="s">
        <v>3455</v>
      </c>
      <c r="AB9044" s="631" t="s">
        <v>235</v>
      </c>
    </row>
    <row r="9045" spans="26:28">
      <c r="Z9045" s="631">
        <v>723</v>
      </c>
      <c r="AA9045" s="631" t="s">
        <v>3456</v>
      </c>
      <c r="AB9045" s="631" t="s">
        <v>220</v>
      </c>
    </row>
    <row r="9046" spans="26:28">
      <c r="Z9046" s="631">
        <v>724</v>
      </c>
      <c r="AA9046" s="631" t="s">
        <v>3457</v>
      </c>
      <c r="AB9046" s="631" t="s">
        <v>213</v>
      </c>
    </row>
    <row r="9047" spans="26:28">
      <c r="Z9047" s="631">
        <v>725</v>
      </c>
      <c r="AA9047" s="631" t="s">
        <v>3458</v>
      </c>
      <c r="AB9047" s="631" t="s">
        <v>6488</v>
      </c>
    </row>
    <row r="9048" spans="26:28">
      <c r="Z9048" s="631">
        <v>726</v>
      </c>
      <c r="AA9048" s="631" t="s">
        <v>3459</v>
      </c>
      <c r="AB9048" s="631" t="s">
        <v>208</v>
      </c>
    </row>
    <row r="9049" spans="26:28">
      <c r="Z9049" s="631">
        <v>727</v>
      </c>
      <c r="AA9049" s="631" t="s">
        <v>3460</v>
      </c>
      <c r="AB9049" s="631" t="s">
        <v>236</v>
      </c>
    </row>
    <row r="9050" spans="26:28">
      <c r="Z9050" s="631">
        <v>728</v>
      </c>
      <c r="AA9050" s="631" t="s">
        <v>3461</v>
      </c>
      <c r="AB9050" s="631" t="s">
        <v>223</v>
      </c>
    </row>
    <row r="9051" spans="26:28">
      <c r="Z9051" s="631">
        <v>729</v>
      </c>
      <c r="AA9051" s="631" t="s">
        <v>3462</v>
      </c>
      <c r="AB9051" s="631" t="s">
        <v>237</v>
      </c>
    </row>
    <row r="9052" spans="26:28">
      <c r="Z9052" s="631">
        <v>730</v>
      </c>
      <c r="AA9052" s="631" t="s">
        <v>3463</v>
      </c>
      <c r="AB9052" s="631" t="s">
        <v>6489</v>
      </c>
    </row>
    <row r="9053" spans="26:28">
      <c r="Z9053" s="631">
        <v>731</v>
      </c>
      <c r="AA9053" s="631" t="s">
        <v>3464</v>
      </c>
      <c r="AB9053" s="631" t="s">
        <v>6490</v>
      </c>
    </row>
    <row r="9054" spans="26:28">
      <c r="Z9054" s="631">
        <v>732</v>
      </c>
      <c r="AA9054" s="631" t="s">
        <v>3466</v>
      </c>
      <c r="AB9054" s="631" t="s">
        <v>224</v>
      </c>
    </row>
    <row r="9055" spans="26:28">
      <c r="Z9055" s="631">
        <v>733</v>
      </c>
      <c r="AA9055" s="631" t="s">
        <v>3467</v>
      </c>
      <c r="AB9055" s="631" t="s">
        <v>225</v>
      </c>
    </row>
    <row r="9056" spans="26:28">
      <c r="Z9056" s="631">
        <v>734</v>
      </c>
      <c r="AA9056" s="631" t="s">
        <v>3468</v>
      </c>
      <c r="AB9056" s="631" t="s">
        <v>214</v>
      </c>
    </row>
    <row r="9057" spans="26:28">
      <c r="Z9057" s="631">
        <v>735</v>
      </c>
      <c r="AA9057" s="631" t="s">
        <v>3469</v>
      </c>
      <c r="AB9057" s="631" t="s">
        <v>6491</v>
      </c>
    </row>
    <row r="9058" spans="26:28">
      <c r="Z9058" s="631">
        <v>736</v>
      </c>
      <c r="AA9058" s="631" t="s">
        <v>3470</v>
      </c>
      <c r="AB9058" s="631" t="s">
        <v>226</v>
      </c>
    </row>
    <row r="9059" spans="26:28">
      <c r="Z9059" s="631">
        <v>737</v>
      </c>
      <c r="AA9059" s="631" t="s">
        <v>3471</v>
      </c>
      <c r="AB9059" s="631" t="s">
        <v>6492</v>
      </c>
    </row>
    <row r="9060" spans="26:28">
      <c r="Z9060" s="631">
        <v>738</v>
      </c>
      <c r="AA9060" s="631" t="s">
        <v>3472</v>
      </c>
      <c r="AB9060" s="631" t="s">
        <v>221</v>
      </c>
    </row>
    <row r="9061" spans="26:28">
      <c r="Z9061" s="631">
        <v>739</v>
      </c>
      <c r="AA9061" s="631" t="s">
        <v>3473</v>
      </c>
      <c r="AB9061" s="631" t="s">
        <v>6493</v>
      </c>
    </row>
    <row r="9062" spans="26:28">
      <c r="Z9062" s="631">
        <v>740</v>
      </c>
      <c r="AA9062" s="631" t="s">
        <v>3474</v>
      </c>
      <c r="AB9062" s="631" t="s">
        <v>222</v>
      </c>
    </row>
    <row r="9063" spans="26:28">
      <c r="Z9063" s="631">
        <v>741</v>
      </c>
      <c r="AA9063" s="631" t="s">
        <v>3475</v>
      </c>
      <c r="AB9063" s="631" t="s">
        <v>6494</v>
      </c>
    </row>
    <row r="9064" spans="26:28">
      <c r="Z9064" s="631">
        <v>742</v>
      </c>
      <c r="AA9064" s="631" t="s">
        <v>3476</v>
      </c>
      <c r="AB9064" s="631" t="s">
        <v>227</v>
      </c>
    </row>
    <row r="9065" spans="26:28">
      <c r="Z9065" s="631">
        <v>743</v>
      </c>
      <c r="AA9065" s="631" t="s">
        <v>3477</v>
      </c>
      <c r="AB9065" s="631" t="s">
        <v>211</v>
      </c>
    </row>
    <row r="9066" spans="26:28">
      <c r="Z9066" s="631">
        <v>744</v>
      </c>
      <c r="AA9066" s="631" t="s">
        <v>3478</v>
      </c>
      <c r="AB9066" s="631" t="s">
        <v>228</v>
      </c>
    </row>
    <row r="9067" spans="26:28">
      <c r="Z9067" s="631">
        <v>745</v>
      </c>
      <c r="AA9067" s="631" t="s">
        <v>3479</v>
      </c>
      <c r="AB9067" s="631" t="s">
        <v>6495</v>
      </c>
    </row>
    <row r="9068" spans="26:28">
      <c r="Z9068" s="631">
        <v>746</v>
      </c>
      <c r="AA9068" s="631" t="s">
        <v>3480</v>
      </c>
      <c r="AB9068" s="631" t="s">
        <v>6496</v>
      </c>
    </row>
    <row r="9069" spans="26:28">
      <c r="Z9069" s="631">
        <v>747</v>
      </c>
      <c r="AA9069" s="631" t="s">
        <v>3481</v>
      </c>
      <c r="AB9069" s="631" t="s">
        <v>232</v>
      </c>
    </row>
    <row r="9070" spans="26:28">
      <c r="Z9070" s="631">
        <v>748</v>
      </c>
      <c r="AA9070" s="631" t="s">
        <v>3482</v>
      </c>
      <c r="AB9070" s="631" t="s">
        <v>238</v>
      </c>
    </row>
    <row r="9071" spans="26:28">
      <c r="Z9071" s="631">
        <v>749</v>
      </c>
      <c r="AA9071" s="631" t="s">
        <v>3483</v>
      </c>
      <c r="AB9071" s="631" t="s">
        <v>6497</v>
      </c>
    </row>
    <row r="9072" spans="26:28">
      <c r="Z9072" s="631">
        <v>750</v>
      </c>
      <c r="AA9072" s="631" t="s">
        <v>3484</v>
      </c>
      <c r="AB9072" s="631" t="s">
        <v>229</v>
      </c>
    </row>
    <row r="9073" spans="26:28">
      <c r="Z9073" s="631">
        <v>751</v>
      </c>
      <c r="AA9073" s="631" t="s">
        <v>3485</v>
      </c>
      <c r="AB9073" s="631" t="s">
        <v>6498</v>
      </c>
    </row>
    <row r="9074" spans="26:28">
      <c r="Z9074" s="631">
        <v>752</v>
      </c>
      <c r="AA9074" s="631" t="s">
        <v>3486</v>
      </c>
      <c r="AB9074" s="631" t="s">
        <v>6499</v>
      </c>
    </row>
    <row r="9075" spans="26:28">
      <c r="Z9075" s="631">
        <v>753</v>
      </c>
      <c r="AA9075" s="631" t="s">
        <v>3487</v>
      </c>
      <c r="AB9075" s="631" t="s">
        <v>6500</v>
      </c>
    </row>
    <row r="9076" spans="26:28">
      <c r="Z9076" s="631">
        <v>754</v>
      </c>
      <c r="AA9076" s="631" t="s">
        <v>3488</v>
      </c>
      <c r="AB9076" s="631" t="s">
        <v>209</v>
      </c>
    </row>
    <row r="9077" spans="26:28">
      <c r="Z9077" s="631">
        <v>755</v>
      </c>
      <c r="AA9077" s="631" t="s">
        <v>3489</v>
      </c>
      <c r="AB9077" s="631" t="s">
        <v>6501</v>
      </c>
    </row>
    <row r="9078" spans="26:28">
      <c r="Z9078" s="631">
        <v>756</v>
      </c>
      <c r="AA9078" s="631" t="s">
        <v>3490</v>
      </c>
      <c r="AB9078" s="631" t="s">
        <v>6502</v>
      </c>
    </row>
    <row r="9079" spans="26:28">
      <c r="Z9079" s="631">
        <v>757</v>
      </c>
      <c r="AA9079" s="631" t="s">
        <v>3491</v>
      </c>
      <c r="AB9079" s="631" t="s">
        <v>230</v>
      </c>
    </row>
    <row r="9080" spans="26:28">
      <c r="Z9080" s="631">
        <v>758</v>
      </c>
      <c r="AA9080" s="631" t="s">
        <v>3492</v>
      </c>
      <c r="AB9080" s="631" t="s">
        <v>231</v>
      </c>
    </row>
    <row r="9081" spans="26:28">
      <c r="Z9081" s="631">
        <v>759</v>
      </c>
      <c r="AA9081" s="631" t="s">
        <v>3493</v>
      </c>
      <c r="AB9081" s="631" t="s">
        <v>6503</v>
      </c>
    </row>
    <row r="9082" spans="26:28">
      <c r="Z9082" s="631">
        <v>760</v>
      </c>
      <c r="AA9082" s="631" t="s">
        <v>3494</v>
      </c>
      <c r="AB9082" s="631" t="s">
        <v>6504</v>
      </c>
    </row>
    <row r="9083" spans="26:28">
      <c r="Z9083" s="631">
        <v>761</v>
      </c>
      <c r="AA9083" s="631" t="s">
        <v>3495</v>
      </c>
      <c r="AB9083" s="631" t="s">
        <v>239</v>
      </c>
    </row>
    <row r="9084" spans="26:28">
      <c r="Z9084" s="631">
        <v>762</v>
      </c>
      <c r="AA9084" s="631" t="s">
        <v>3496</v>
      </c>
      <c r="AB9084" s="631" t="s">
        <v>6505</v>
      </c>
    </row>
    <row r="9085" spans="26:28">
      <c r="Z9085" s="631">
        <v>763</v>
      </c>
      <c r="AA9085" s="631" t="s">
        <v>3497</v>
      </c>
      <c r="AB9085" s="631" t="s">
        <v>6506</v>
      </c>
    </row>
    <row r="9086" spans="26:28">
      <c r="Z9086" s="631">
        <v>764</v>
      </c>
      <c r="AA9086" s="631" t="s">
        <v>3498</v>
      </c>
      <c r="AB9086" s="631" t="s">
        <v>6507</v>
      </c>
    </row>
    <row r="9087" spans="26:28">
      <c r="Z9087" s="631">
        <v>765</v>
      </c>
      <c r="AA9087" s="631" t="s">
        <v>3499</v>
      </c>
      <c r="AB9087" s="631" t="s">
        <v>6508</v>
      </c>
    </row>
    <row r="9088" spans="26:28">
      <c r="Z9088" s="631">
        <v>766</v>
      </c>
      <c r="AA9088" s="631" t="s">
        <v>3500</v>
      </c>
      <c r="AB9088" s="631" t="s">
        <v>240</v>
      </c>
    </row>
    <row r="9089" spans="26:28">
      <c r="Z9089" s="631">
        <v>767</v>
      </c>
      <c r="AA9089" s="631" t="s">
        <v>3501</v>
      </c>
      <c r="AB9089" s="631" t="s">
        <v>241</v>
      </c>
    </row>
    <row r="9090" spans="26:28">
      <c r="Z9090" s="631">
        <v>768</v>
      </c>
      <c r="AA9090" s="631" t="s">
        <v>3502</v>
      </c>
      <c r="AB9090" s="631" t="s">
        <v>6509</v>
      </c>
    </row>
    <row r="9091" spans="26:28">
      <c r="Z9091" s="631">
        <v>769</v>
      </c>
      <c r="AA9091" s="631" t="s">
        <v>3503</v>
      </c>
      <c r="AB9091" s="631" t="s">
        <v>242</v>
      </c>
    </row>
    <row r="9092" spans="26:28">
      <c r="Z9092" s="631">
        <v>770</v>
      </c>
      <c r="AA9092" s="631" t="s">
        <v>3504</v>
      </c>
      <c r="AB9092" s="631" t="s">
        <v>243</v>
      </c>
    </row>
    <row r="9093" spans="26:28">
      <c r="Z9093" s="631">
        <v>771</v>
      </c>
      <c r="AA9093" s="631" t="s">
        <v>3505</v>
      </c>
      <c r="AB9093" s="631" t="s">
        <v>244</v>
      </c>
    </row>
    <row r="9094" spans="26:28">
      <c r="Z9094" s="631">
        <v>772</v>
      </c>
      <c r="AA9094" s="631" t="s">
        <v>3506</v>
      </c>
      <c r="AB9094" s="631" t="s">
        <v>245</v>
      </c>
    </row>
    <row r="9095" spans="26:28">
      <c r="Z9095" s="631">
        <v>773</v>
      </c>
      <c r="AA9095" s="631" t="s">
        <v>3507</v>
      </c>
      <c r="AB9095" s="631" t="s">
        <v>6510</v>
      </c>
    </row>
    <row r="9096" spans="26:28">
      <c r="Z9096" s="631">
        <v>774</v>
      </c>
      <c r="AA9096" s="631" t="s">
        <v>3508</v>
      </c>
      <c r="AB9096" s="631" t="s">
        <v>6511</v>
      </c>
    </row>
    <row r="9097" spans="26:28">
      <c r="Z9097" s="631">
        <v>775</v>
      </c>
      <c r="AA9097" s="631" t="s">
        <v>3509</v>
      </c>
      <c r="AB9097" s="631" t="s">
        <v>6512</v>
      </c>
    </row>
    <row r="9098" spans="26:28">
      <c r="Z9098" s="631">
        <v>776</v>
      </c>
      <c r="AA9098" s="631" t="s">
        <v>3510</v>
      </c>
      <c r="AB9098" s="631" t="s">
        <v>6513</v>
      </c>
    </row>
    <row r="9099" spans="26:28">
      <c r="Z9099" s="631">
        <v>777</v>
      </c>
      <c r="AA9099" s="631" t="s">
        <v>3511</v>
      </c>
      <c r="AB9099" s="631" t="s">
        <v>6514</v>
      </c>
    </row>
    <row r="9100" spans="26:28">
      <c r="Z9100" s="631">
        <v>778</v>
      </c>
      <c r="AA9100" s="631" t="s">
        <v>3512</v>
      </c>
      <c r="AB9100" s="631" t="s">
        <v>217</v>
      </c>
    </row>
    <row r="9101" spans="26:28">
      <c r="Z9101" s="631">
        <v>779</v>
      </c>
      <c r="AA9101" s="631" t="s">
        <v>3513</v>
      </c>
      <c r="AB9101" s="631" t="s">
        <v>207</v>
      </c>
    </row>
    <row r="9102" spans="26:28">
      <c r="Z9102" s="631">
        <v>780</v>
      </c>
      <c r="AA9102" s="631" t="s">
        <v>3514</v>
      </c>
      <c r="AB9102" s="631" t="s">
        <v>5792</v>
      </c>
    </row>
    <row r="9103" spans="26:28">
      <c r="Z9103" s="631">
        <v>781</v>
      </c>
      <c r="AA9103" s="631" t="s">
        <v>3515</v>
      </c>
      <c r="AB9103" s="631" t="s">
        <v>6515</v>
      </c>
    </row>
    <row r="9104" spans="26:28">
      <c r="Z9104" s="631">
        <v>782</v>
      </c>
      <c r="AA9104" s="631" t="s">
        <v>3516</v>
      </c>
      <c r="AB9104" s="631" t="s">
        <v>6516</v>
      </c>
    </row>
    <row r="9105" spans="26:28">
      <c r="Z9105" s="631">
        <v>783</v>
      </c>
      <c r="AA9105" s="631" t="s">
        <v>3517</v>
      </c>
      <c r="AB9105" s="631" t="s">
        <v>6517</v>
      </c>
    </row>
    <row r="9106" spans="26:28">
      <c r="Z9106" s="631">
        <v>784</v>
      </c>
      <c r="AA9106" s="631" t="s">
        <v>3518</v>
      </c>
      <c r="AB9106" s="631" t="s">
        <v>6518</v>
      </c>
    </row>
    <row r="9107" spans="26:28">
      <c r="Z9107" s="631">
        <v>785</v>
      </c>
      <c r="AA9107" s="631" t="s">
        <v>3519</v>
      </c>
      <c r="AB9107" s="631" t="s">
        <v>6519</v>
      </c>
    </row>
    <row r="9108" spans="26:28">
      <c r="Z9108" s="631">
        <v>786</v>
      </c>
      <c r="AA9108" s="631" t="s">
        <v>3520</v>
      </c>
      <c r="AB9108" s="631" t="s">
        <v>6520</v>
      </c>
    </row>
    <row r="9109" spans="26:28">
      <c r="Z9109" s="631">
        <v>787</v>
      </c>
      <c r="AA9109" s="631" t="s">
        <v>3521</v>
      </c>
      <c r="AB9109" s="631" t="s">
        <v>6521</v>
      </c>
    </row>
    <row r="9110" spans="26:28">
      <c r="Z9110" s="631">
        <v>788</v>
      </c>
      <c r="AA9110" s="631" t="s">
        <v>3522</v>
      </c>
      <c r="AB9110" s="631" t="s">
        <v>6522</v>
      </c>
    </row>
    <row r="9111" spans="26:28">
      <c r="Z9111" s="631">
        <v>789</v>
      </c>
      <c r="AA9111" s="631" t="s">
        <v>3523</v>
      </c>
      <c r="AB9111" s="631" t="s">
        <v>6523</v>
      </c>
    </row>
    <row r="9112" spans="26:28">
      <c r="Z9112" s="631">
        <v>790</v>
      </c>
      <c r="AA9112" s="631" t="s">
        <v>3524</v>
      </c>
      <c r="AB9112" s="631" t="s">
        <v>6524</v>
      </c>
    </row>
    <row r="9113" spans="26:28">
      <c r="Z9113" s="631">
        <v>791</v>
      </c>
      <c r="AA9113" s="631" t="s">
        <v>3525</v>
      </c>
      <c r="AB9113" s="631" t="s">
        <v>6525</v>
      </c>
    </row>
    <row r="9114" spans="26:28">
      <c r="Z9114" s="631">
        <v>792</v>
      </c>
      <c r="AA9114" s="631" t="s">
        <v>3526</v>
      </c>
      <c r="AB9114" s="631" t="s">
        <v>6526</v>
      </c>
    </row>
    <row r="9115" spans="26:28">
      <c r="Z9115" s="631">
        <v>793</v>
      </c>
      <c r="AA9115" s="631" t="s">
        <v>3527</v>
      </c>
      <c r="AB9115" s="631" t="s">
        <v>6527</v>
      </c>
    </row>
    <row r="9116" spans="26:28">
      <c r="Z9116" s="631">
        <v>794</v>
      </c>
      <c r="AA9116" s="631" t="s">
        <v>3528</v>
      </c>
      <c r="AB9116" s="631" t="s">
        <v>6528</v>
      </c>
    </row>
    <row r="9117" spans="26:28">
      <c r="Z9117" s="631">
        <v>795</v>
      </c>
      <c r="AA9117" s="631" t="s">
        <v>3529</v>
      </c>
      <c r="AB9117" s="631" t="s">
        <v>6529</v>
      </c>
    </row>
    <row r="9118" spans="26:28">
      <c r="Z9118" s="631">
        <v>796</v>
      </c>
      <c r="AA9118" s="631" t="s">
        <v>3530</v>
      </c>
      <c r="AB9118" s="631" t="s">
        <v>6530</v>
      </c>
    </row>
    <row r="9119" spans="26:28">
      <c r="Z9119" s="631">
        <v>797</v>
      </c>
      <c r="AA9119" s="631" t="s">
        <v>3531</v>
      </c>
      <c r="AB9119" s="631" t="s">
        <v>6531</v>
      </c>
    </row>
    <row r="9120" spans="26:28">
      <c r="Z9120" s="631">
        <v>798</v>
      </c>
      <c r="AA9120" s="631" t="s">
        <v>3532</v>
      </c>
      <c r="AB9120" s="631" t="s">
        <v>6532</v>
      </c>
    </row>
    <row r="9121" spans="26:28">
      <c r="Z9121" s="631">
        <v>799</v>
      </c>
      <c r="AA9121" s="631" t="s">
        <v>3533</v>
      </c>
      <c r="AB9121" s="631" t="s">
        <v>6533</v>
      </c>
    </row>
    <row r="9122" spans="26:28">
      <c r="Z9122" s="631">
        <v>800</v>
      </c>
      <c r="AA9122" s="631" t="s">
        <v>3534</v>
      </c>
      <c r="AB9122" s="631" t="s">
        <v>6534</v>
      </c>
    </row>
    <row r="9123" spans="26:28">
      <c r="Z9123" s="631">
        <v>801</v>
      </c>
      <c r="AA9123" s="631" t="s">
        <v>3535</v>
      </c>
      <c r="AB9123" s="631" t="s">
        <v>6535</v>
      </c>
    </row>
    <row r="9124" spans="26:28">
      <c r="Z9124" s="631">
        <v>802</v>
      </c>
      <c r="AA9124" s="631" t="s">
        <v>3536</v>
      </c>
      <c r="AB9124" s="631" t="s">
        <v>6536</v>
      </c>
    </row>
    <row r="9125" spans="26:28">
      <c r="Z9125" s="631">
        <v>803</v>
      </c>
      <c r="AA9125" s="631" t="s">
        <v>3537</v>
      </c>
      <c r="AB9125" s="631" t="s">
        <v>6537</v>
      </c>
    </row>
    <row r="9126" spans="26:28">
      <c r="Z9126" s="631">
        <v>804</v>
      </c>
      <c r="AA9126" s="631" t="s">
        <v>3538</v>
      </c>
      <c r="AB9126" s="631" t="s">
        <v>6538</v>
      </c>
    </row>
    <row r="9127" spans="26:28">
      <c r="Z9127" s="631">
        <v>805</v>
      </c>
      <c r="AA9127" s="631" t="s">
        <v>3539</v>
      </c>
      <c r="AB9127" s="631" t="s">
        <v>6539</v>
      </c>
    </row>
    <row r="9128" spans="26:28">
      <c r="Z9128" s="631">
        <v>806</v>
      </c>
      <c r="AA9128" s="631" t="s">
        <v>3540</v>
      </c>
      <c r="AB9128" s="631" t="s">
        <v>6540</v>
      </c>
    </row>
    <row r="9129" spans="26:28">
      <c r="Z9129" s="631">
        <v>807</v>
      </c>
      <c r="AA9129" s="631" t="s">
        <v>3541</v>
      </c>
      <c r="AB9129" s="631" t="s">
        <v>6541</v>
      </c>
    </row>
    <row r="9130" spans="26:28">
      <c r="Z9130" s="631">
        <v>808</v>
      </c>
      <c r="AA9130" s="631" t="s">
        <v>3542</v>
      </c>
      <c r="AB9130" s="631" t="s">
        <v>6542</v>
      </c>
    </row>
    <row r="9131" spans="26:28">
      <c r="Z9131" s="631">
        <v>809</v>
      </c>
      <c r="AA9131" s="631" t="s">
        <v>3543</v>
      </c>
      <c r="AB9131" s="631" t="s">
        <v>6543</v>
      </c>
    </row>
    <row r="9132" spans="26:28">
      <c r="Z9132" s="631">
        <v>810</v>
      </c>
      <c r="AA9132" s="631" t="s">
        <v>3544</v>
      </c>
      <c r="AB9132" s="631" t="s">
        <v>6544</v>
      </c>
    </row>
    <row r="9133" spans="26:28">
      <c r="Z9133" s="631">
        <v>811</v>
      </c>
      <c r="AA9133" s="631" t="s">
        <v>3545</v>
      </c>
      <c r="AB9133" s="631" t="s">
        <v>6545</v>
      </c>
    </row>
    <row r="9134" spans="26:28">
      <c r="Z9134" s="631">
        <v>812</v>
      </c>
      <c r="AA9134" s="631" t="s">
        <v>3546</v>
      </c>
      <c r="AB9134" s="631" t="s">
        <v>6545</v>
      </c>
    </row>
    <row r="9135" spans="26:28">
      <c r="Z9135" s="631">
        <v>813</v>
      </c>
      <c r="AA9135" s="631" t="s">
        <v>3547</v>
      </c>
      <c r="AB9135" s="631" t="s">
        <v>6546</v>
      </c>
    </row>
    <row r="9136" spans="26:28">
      <c r="Z9136" s="631">
        <v>814</v>
      </c>
      <c r="AA9136" s="631" t="s">
        <v>3548</v>
      </c>
      <c r="AB9136" s="631" t="s">
        <v>6546</v>
      </c>
    </row>
    <row r="9137" spans="26:28">
      <c r="Z9137" s="631">
        <v>815</v>
      </c>
      <c r="AA9137" s="631" t="s">
        <v>3549</v>
      </c>
      <c r="AB9137" s="631" t="s">
        <v>6547</v>
      </c>
    </row>
    <row r="9138" spans="26:28">
      <c r="Z9138" s="631">
        <v>816</v>
      </c>
      <c r="AA9138" s="631" t="s">
        <v>3550</v>
      </c>
      <c r="AB9138" s="631" t="s">
        <v>6548</v>
      </c>
    </row>
    <row r="9139" spans="26:28">
      <c r="Z9139" s="631">
        <v>817</v>
      </c>
      <c r="AA9139" s="631" t="s">
        <v>3551</v>
      </c>
      <c r="AB9139" s="631" t="s">
        <v>6549</v>
      </c>
    </row>
    <row r="9140" spans="26:28">
      <c r="Z9140" s="631">
        <v>818</v>
      </c>
      <c r="AA9140" s="631" t="s">
        <v>3552</v>
      </c>
      <c r="AB9140" s="631" t="s">
        <v>6550</v>
      </c>
    </row>
    <row r="9141" spans="26:28">
      <c r="Z9141" s="631">
        <v>819</v>
      </c>
      <c r="AA9141" s="631" t="s">
        <v>3553</v>
      </c>
      <c r="AB9141" s="631" t="s">
        <v>6551</v>
      </c>
    </row>
    <row r="9142" spans="26:28">
      <c r="Z9142" s="631">
        <v>820</v>
      </c>
      <c r="AA9142" s="631" t="s">
        <v>3554</v>
      </c>
      <c r="AB9142" s="631" t="s">
        <v>6552</v>
      </c>
    </row>
    <row r="9143" spans="26:28">
      <c r="Z9143" s="631">
        <v>821</v>
      </c>
      <c r="AA9143" s="631" t="s">
        <v>3555</v>
      </c>
      <c r="AB9143" s="631" t="s">
        <v>5883</v>
      </c>
    </row>
    <row r="9144" spans="26:28">
      <c r="Z9144" s="631">
        <v>822</v>
      </c>
      <c r="AA9144" s="631" t="s">
        <v>3556</v>
      </c>
      <c r="AB9144" s="631" t="s">
        <v>6553</v>
      </c>
    </row>
    <row r="9145" spans="26:28">
      <c r="Z9145" s="631">
        <v>823</v>
      </c>
      <c r="AA9145" s="631" t="s">
        <v>3557</v>
      </c>
      <c r="AB9145" s="631" t="s">
        <v>6554</v>
      </c>
    </row>
    <row r="9146" spans="26:28">
      <c r="Z9146" s="631">
        <v>824</v>
      </c>
      <c r="AA9146" s="631" t="s">
        <v>3558</v>
      </c>
      <c r="AB9146" s="631" t="s">
        <v>6555</v>
      </c>
    </row>
    <row r="9147" spans="26:28">
      <c r="Z9147" s="631">
        <v>825</v>
      </c>
      <c r="AA9147" s="631" t="s">
        <v>3559</v>
      </c>
      <c r="AB9147" s="631" t="s">
        <v>6556</v>
      </c>
    </row>
    <row r="9148" spans="26:28">
      <c r="Z9148" s="631">
        <v>826</v>
      </c>
      <c r="AA9148" s="631" t="s">
        <v>3560</v>
      </c>
      <c r="AB9148" s="631" t="s">
        <v>6557</v>
      </c>
    </row>
    <row r="9149" spans="26:28">
      <c r="Z9149" s="631">
        <v>827</v>
      </c>
      <c r="AA9149" s="631" t="s">
        <v>3561</v>
      </c>
      <c r="AB9149" s="631" t="s">
        <v>6558</v>
      </c>
    </row>
    <row r="9150" spans="26:28">
      <c r="Z9150" s="631">
        <v>828</v>
      </c>
      <c r="AA9150" s="631" t="s">
        <v>3562</v>
      </c>
      <c r="AB9150" s="631" t="s">
        <v>6559</v>
      </c>
    </row>
    <row r="9151" spans="26:28">
      <c r="Z9151" s="631">
        <v>829</v>
      </c>
      <c r="AA9151" s="631" t="s">
        <v>3563</v>
      </c>
      <c r="AB9151" s="631" t="s">
        <v>6560</v>
      </c>
    </row>
    <row r="9152" spans="26:28">
      <c r="Z9152" s="631">
        <v>830</v>
      </c>
      <c r="AA9152" s="631" t="s">
        <v>3564</v>
      </c>
      <c r="AB9152" s="631" t="s">
        <v>6561</v>
      </c>
    </row>
    <row r="9153" spans="26:28">
      <c r="Z9153" s="631">
        <v>831</v>
      </c>
      <c r="AA9153" s="631" t="s">
        <v>3565</v>
      </c>
      <c r="AB9153" s="631" t="s">
        <v>6562</v>
      </c>
    </row>
    <row r="9154" spans="26:28">
      <c r="Z9154" s="631">
        <v>832</v>
      </c>
      <c r="AA9154" s="631" t="s">
        <v>3566</v>
      </c>
      <c r="AB9154" s="631" t="s">
        <v>6563</v>
      </c>
    </row>
    <row r="9155" spans="26:28">
      <c r="Z9155" s="631">
        <v>833</v>
      </c>
      <c r="AA9155" s="631" t="s">
        <v>3567</v>
      </c>
      <c r="AB9155" s="631" t="s">
        <v>6564</v>
      </c>
    </row>
    <row r="9156" spans="26:28">
      <c r="Z9156" s="631">
        <v>834</v>
      </c>
      <c r="AA9156" s="631" t="s">
        <v>3568</v>
      </c>
      <c r="AB9156" s="631" t="s">
        <v>6565</v>
      </c>
    </row>
    <row r="9157" spans="26:28">
      <c r="Z9157" s="631">
        <v>835</v>
      </c>
      <c r="AA9157" s="631" t="s">
        <v>3569</v>
      </c>
      <c r="AB9157" s="631" t="s">
        <v>6566</v>
      </c>
    </row>
    <row r="9158" spans="26:28">
      <c r="Z9158" s="631">
        <v>836</v>
      </c>
      <c r="AA9158" s="631" t="s">
        <v>3570</v>
      </c>
      <c r="AB9158" s="631" t="s">
        <v>6567</v>
      </c>
    </row>
    <row r="9159" spans="26:28">
      <c r="Z9159" s="631">
        <v>837</v>
      </c>
      <c r="AA9159" s="631" t="s">
        <v>3571</v>
      </c>
      <c r="AB9159" s="631" t="s">
        <v>6568</v>
      </c>
    </row>
    <row r="9160" spans="26:28">
      <c r="Z9160" s="631">
        <v>838</v>
      </c>
      <c r="AA9160" s="631" t="s">
        <v>3572</v>
      </c>
      <c r="AB9160" s="631" t="s">
        <v>6569</v>
      </c>
    </row>
    <row r="9161" spans="26:28">
      <c r="Z9161" s="631">
        <v>839</v>
      </c>
      <c r="AA9161" s="631" t="s">
        <v>3573</v>
      </c>
      <c r="AB9161" s="631" t="s">
        <v>6570</v>
      </c>
    </row>
    <row r="9162" spans="26:28">
      <c r="Z9162" s="631">
        <v>840</v>
      </c>
      <c r="AA9162" s="631" t="s">
        <v>3574</v>
      </c>
      <c r="AB9162" s="631" t="s">
        <v>6571</v>
      </c>
    </row>
    <row r="9163" spans="26:28">
      <c r="Z9163" s="631">
        <v>841</v>
      </c>
      <c r="AA9163" s="631" t="s">
        <v>3575</v>
      </c>
      <c r="AB9163" s="631" t="s">
        <v>6572</v>
      </c>
    </row>
    <row r="9164" spans="26:28">
      <c r="Z9164" s="631">
        <v>842</v>
      </c>
      <c r="AA9164" s="631" t="s">
        <v>3576</v>
      </c>
      <c r="AB9164" s="631" t="s">
        <v>6223</v>
      </c>
    </row>
    <row r="9165" spans="26:28">
      <c r="Z9165" s="631">
        <v>843</v>
      </c>
      <c r="AA9165" s="631" t="s">
        <v>3577</v>
      </c>
      <c r="AB9165" s="631" t="s">
        <v>6573</v>
      </c>
    </row>
    <row r="9166" spans="26:28">
      <c r="Z9166" s="631">
        <v>844</v>
      </c>
      <c r="AA9166" s="631" t="s">
        <v>3578</v>
      </c>
      <c r="AB9166" s="631" t="s">
        <v>6574</v>
      </c>
    </row>
    <row r="9167" spans="26:28">
      <c r="Z9167" s="631">
        <v>845</v>
      </c>
      <c r="AA9167" s="631" t="s">
        <v>3579</v>
      </c>
      <c r="AB9167" s="631" t="s">
        <v>6575</v>
      </c>
    </row>
    <row r="9168" spans="26:28">
      <c r="Z9168" s="631">
        <v>846</v>
      </c>
      <c r="AA9168" s="631" t="s">
        <v>3580</v>
      </c>
      <c r="AB9168" s="631" t="s">
        <v>6576</v>
      </c>
    </row>
    <row r="9169" spans="26:28">
      <c r="Z9169" s="631">
        <v>847</v>
      </c>
      <c r="AA9169" s="631" t="s">
        <v>3581</v>
      </c>
      <c r="AB9169" s="631" t="s">
        <v>6577</v>
      </c>
    </row>
    <row r="9170" spans="26:28">
      <c r="Z9170" s="631">
        <v>848</v>
      </c>
      <c r="AA9170" s="631" t="s">
        <v>3582</v>
      </c>
      <c r="AB9170" s="631" t="s">
        <v>6578</v>
      </c>
    </row>
    <row r="9171" spans="26:28">
      <c r="Z9171" s="631">
        <v>849</v>
      </c>
      <c r="AA9171" s="631" t="s">
        <v>3583</v>
      </c>
      <c r="AB9171" s="631" t="s">
        <v>6579</v>
      </c>
    </row>
    <row r="9172" spans="26:28">
      <c r="Z9172" s="631">
        <v>850</v>
      </c>
      <c r="AA9172" s="631" t="s">
        <v>3584</v>
      </c>
      <c r="AB9172" s="631" t="s">
        <v>6580</v>
      </c>
    </row>
    <row r="9173" spans="26:28">
      <c r="Z9173" s="631">
        <v>851</v>
      </c>
      <c r="AA9173" s="631" t="s">
        <v>3585</v>
      </c>
      <c r="AB9173" s="631" t="s">
        <v>6266</v>
      </c>
    </row>
    <row r="9174" spans="26:28">
      <c r="Z9174" s="631">
        <v>852</v>
      </c>
      <c r="AA9174" s="631" t="s">
        <v>3586</v>
      </c>
      <c r="AB9174" s="631" t="s">
        <v>6282</v>
      </c>
    </row>
    <row r="9175" spans="26:28">
      <c r="Z9175" s="631">
        <v>853</v>
      </c>
      <c r="AA9175" s="631" t="s">
        <v>3587</v>
      </c>
      <c r="AB9175" s="631" t="s">
        <v>6581</v>
      </c>
    </row>
    <row r="9176" spans="26:28">
      <c r="Z9176" s="631">
        <v>854</v>
      </c>
      <c r="AA9176" s="631" t="s">
        <v>3588</v>
      </c>
      <c r="AB9176" s="631" t="s">
        <v>6582</v>
      </c>
    </row>
    <row r="9177" spans="26:28">
      <c r="Z9177" s="631">
        <v>855</v>
      </c>
      <c r="AA9177" s="631" t="s">
        <v>3589</v>
      </c>
      <c r="AB9177" s="631" t="s">
        <v>6583</v>
      </c>
    </row>
    <row r="9178" spans="26:28">
      <c r="Z9178" s="631">
        <v>856</v>
      </c>
      <c r="AA9178" s="631" t="s">
        <v>3590</v>
      </c>
      <c r="AB9178" s="631" t="s">
        <v>6584</v>
      </c>
    </row>
    <row r="9179" spans="26:28">
      <c r="Z9179" s="631">
        <v>857</v>
      </c>
      <c r="AA9179" s="631" t="s">
        <v>3591</v>
      </c>
      <c r="AB9179" s="631" t="s">
        <v>6585</v>
      </c>
    </row>
    <row r="9180" spans="26:28">
      <c r="Z9180" s="631">
        <v>858</v>
      </c>
      <c r="AA9180" s="631" t="s">
        <v>3592</v>
      </c>
      <c r="AB9180" s="631" t="s">
        <v>6586</v>
      </c>
    </row>
    <row r="9181" spans="26:28">
      <c r="Z9181" s="631">
        <v>859</v>
      </c>
      <c r="AA9181" s="631" t="s">
        <v>3593</v>
      </c>
      <c r="AB9181" s="631" t="s">
        <v>6587</v>
      </c>
    </row>
    <row r="9182" spans="26:28">
      <c r="Z9182" s="631">
        <v>860</v>
      </c>
      <c r="AA9182" s="631" t="s">
        <v>3594</v>
      </c>
      <c r="AB9182" s="631" t="s">
        <v>6588</v>
      </c>
    </row>
    <row r="9183" spans="26:28">
      <c r="Z9183" s="631">
        <v>861</v>
      </c>
      <c r="AA9183" s="631" t="s">
        <v>3595</v>
      </c>
      <c r="AB9183" s="631" t="s">
        <v>6589</v>
      </c>
    </row>
    <row r="9184" spans="26:28">
      <c r="Z9184" s="631">
        <v>862</v>
      </c>
      <c r="AA9184" s="631" t="s">
        <v>3596</v>
      </c>
      <c r="AB9184" s="631" t="s">
        <v>6590</v>
      </c>
    </row>
    <row r="9185" spans="26:28">
      <c r="Z9185" s="631">
        <v>863</v>
      </c>
      <c r="AA9185" s="631" t="s">
        <v>3597</v>
      </c>
      <c r="AB9185" s="631" t="s">
        <v>6591</v>
      </c>
    </row>
    <row r="9186" spans="26:28">
      <c r="Z9186" s="631">
        <v>864</v>
      </c>
      <c r="AA9186" s="631" t="s">
        <v>3598</v>
      </c>
      <c r="AB9186" s="631" t="s">
        <v>6515</v>
      </c>
    </row>
    <row r="9187" spans="26:28">
      <c r="Z9187" s="631">
        <v>865</v>
      </c>
      <c r="AA9187" s="631" t="s">
        <v>3599</v>
      </c>
      <c r="AB9187" s="631" t="s">
        <v>6592</v>
      </c>
    </row>
    <row r="9188" spans="26:28">
      <c r="Z9188" s="631">
        <v>866</v>
      </c>
      <c r="AA9188" s="631" t="s">
        <v>3600</v>
      </c>
      <c r="AB9188" s="631" t="s">
        <v>6593</v>
      </c>
    </row>
    <row r="9189" spans="26:28">
      <c r="Z9189" s="631">
        <v>867</v>
      </c>
      <c r="AA9189" s="631" t="s">
        <v>3601</v>
      </c>
      <c r="AB9189" s="631" t="s">
        <v>5816</v>
      </c>
    </row>
    <row r="9190" spans="26:28">
      <c r="Z9190" s="631">
        <v>868</v>
      </c>
      <c r="AA9190" s="631" t="s">
        <v>3602</v>
      </c>
      <c r="AB9190" s="631" t="s">
        <v>6149</v>
      </c>
    </row>
    <row r="9191" spans="26:28">
      <c r="Z9191" s="631">
        <v>869</v>
      </c>
      <c r="AA9191" s="631" t="s">
        <v>3603</v>
      </c>
      <c r="AB9191" s="631" t="s">
        <v>6152</v>
      </c>
    </row>
    <row r="9192" spans="26:28">
      <c r="Z9192" s="631">
        <v>870</v>
      </c>
      <c r="AA9192" s="631" t="s">
        <v>3604</v>
      </c>
      <c r="AB9192" s="631" t="s">
        <v>6153</v>
      </c>
    </row>
    <row r="9193" spans="26:28">
      <c r="Z9193" s="631">
        <v>871</v>
      </c>
      <c r="AA9193" s="631" t="s">
        <v>3605</v>
      </c>
      <c r="AB9193" s="631" t="s">
        <v>6160</v>
      </c>
    </row>
    <row r="9194" spans="26:28">
      <c r="Z9194" s="631">
        <v>872</v>
      </c>
      <c r="AA9194" s="631" t="s">
        <v>3606</v>
      </c>
      <c r="AB9194" s="631" t="s">
        <v>6270</v>
      </c>
    </row>
    <row r="9195" spans="26:28">
      <c r="Z9195" s="631">
        <v>873</v>
      </c>
      <c r="AA9195" s="631" t="s">
        <v>3607</v>
      </c>
      <c r="AB9195" s="631" t="s">
        <v>6271</v>
      </c>
    </row>
    <row r="9196" spans="26:28">
      <c r="Z9196" s="631">
        <v>874</v>
      </c>
      <c r="AA9196" s="631" t="s">
        <v>3608</v>
      </c>
      <c r="AB9196" s="631" t="s">
        <v>6261</v>
      </c>
    </row>
    <row r="9197" spans="26:28">
      <c r="Z9197" s="631">
        <v>875</v>
      </c>
      <c r="AA9197" s="631" t="s">
        <v>3609</v>
      </c>
      <c r="AB9197" s="631" t="s">
        <v>6279</v>
      </c>
    </row>
    <row r="9198" spans="26:28">
      <c r="Z9198" s="631">
        <v>876</v>
      </c>
      <c r="AA9198" s="631" t="s">
        <v>3610</v>
      </c>
      <c r="AB9198" s="631" t="s">
        <v>6594</v>
      </c>
    </row>
    <row r="9199" spans="26:28">
      <c r="Z9199" s="631">
        <v>877</v>
      </c>
      <c r="AA9199" s="631" t="s">
        <v>3611</v>
      </c>
      <c r="AB9199" s="631" t="s">
        <v>6595</v>
      </c>
    </row>
    <row r="9200" spans="26:28">
      <c r="Z9200" s="631">
        <v>878</v>
      </c>
      <c r="AA9200" s="631" t="s">
        <v>3612</v>
      </c>
      <c r="AB9200" s="631" t="s">
        <v>6596</v>
      </c>
    </row>
    <row r="9201" spans="26:28">
      <c r="Z9201" s="631">
        <v>879</v>
      </c>
      <c r="AA9201" s="631" t="s">
        <v>3613</v>
      </c>
      <c r="AB9201" s="631" t="s">
        <v>6597</v>
      </c>
    </row>
    <row r="9202" spans="26:28">
      <c r="Z9202" s="631">
        <v>880</v>
      </c>
      <c r="AA9202" s="631" t="s">
        <v>3614</v>
      </c>
      <c r="AB9202" s="631" t="s">
        <v>6598</v>
      </c>
    </row>
    <row r="9203" spans="26:28">
      <c r="Z9203" s="631">
        <v>881</v>
      </c>
      <c r="AA9203" s="631" t="s">
        <v>3615</v>
      </c>
      <c r="AB9203" s="631" t="s">
        <v>6599</v>
      </c>
    </row>
    <row r="9204" spans="26:28">
      <c r="Z9204" s="631">
        <v>882</v>
      </c>
      <c r="AA9204" s="631" t="s">
        <v>3616</v>
      </c>
      <c r="AB9204" s="631" t="s">
        <v>6600</v>
      </c>
    </row>
    <row r="9205" spans="26:28">
      <c r="Z9205" s="631">
        <v>883</v>
      </c>
      <c r="AA9205" s="631" t="s">
        <v>3617</v>
      </c>
      <c r="AB9205" s="631" t="s">
        <v>6601</v>
      </c>
    </row>
    <row r="9206" spans="26:28">
      <c r="Z9206" s="631">
        <v>884</v>
      </c>
      <c r="AA9206" s="631" t="s">
        <v>3618</v>
      </c>
      <c r="AB9206" s="631" t="s">
        <v>6602</v>
      </c>
    </row>
    <row r="9207" spans="26:28">
      <c r="Z9207" s="631">
        <v>885</v>
      </c>
      <c r="AA9207" s="631" t="s">
        <v>3619</v>
      </c>
      <c r="AB9207" s="631" t="s">
        <v>6603</v>
      </c>
    </row>
    <row r="9208" spans="26:28">
      <c r="Z9208" s="631">
        <v>886</v>
      </c>
      <c r="AA9208" s="631" t="s">
        <v>3620</v>
      </c>
      <c r="AB9208" s="631" t="s">
        <v>6604</v>
      </c>
    </row>
    <row r="9209" spans="26:28">
      <c r="Z9209" s="631">
        <v>887</v>
      </c>
      <c r="AA9209" s="631" t="s">
        <v>3621</v>
      </c>
      <c r="AB9209" s="631" t="s">
        <v>6605</v>
      </c>
    </row>
    <row r="9210" spans="26:28">
      <c r="Z9210" s="631">
        <v>888</v>
      </c>
      <c r="AA9210" s="631" t="s">
        <v>3622</v>
      </c>
      <c r="AB9210" s="631" t="s">
        <v>6606</v>
      </c>
    </row>
    <row r="9211" spans="26:28">
      <c r="Z9211" s="631">
        <v>889</v>
      </c>
      <c r="AA9211" s="631" t="s">
        <v>3623</v>
      </c>
      <c r="AB9211" s="631" t="s">
        <v>6607</v>
      </c>
    </row>
    <row r="9212" spans="26:28">
      <c r="Z9212" s="631">
        <v>890</v>
      </c>
      <c r="AA9212" s="631" t="s">
        <v>3624</v>
      </c>
      <c r="AB9212" s="631" t="s">
        <v>6608</v>
      </c>
    </row>
    <row r="9213" spans="26:28">
      <c r="Z9213" s="631">
        <v>891</v>
      </c>
      <c r="AA9213" s="631" t="s">
        <v>3625</v>
      </c>
      <c r="AB9213" s="631" t="s">
        <v>6609</v>
      </c>
    </row>
    <row r="9214" spans="26:28">
      <c r="Z9214" s="631">
        <v>892</v>
      </c>
      <c r="AA9214" s="631" t="s">
        <v>3626</v>
      </c>
      <c r="AB9214" s="631" t="s">
        <v>6501</v>
      </c>
    </row>
    <row r="9215" spans="26:28">
      <c r="Z9215" s="631">
        <v>893</v>
      </c>
      <c r="AA9215" s="631" t="s">
        <v>3627</v>
      </c>
      <c r="AB9215" s="631" t="s">
        <v>6610</v>
      </c>
    </row>
    <row r="9216" spans="26:28">
      <c r="Z9216" s="631">
        <v>894</v>
      </c>
      <c r="AA9216" s="631" t="s">
        <v>3628</v>
      </c>
      <c r="AB9216" s="631" t="s">
        <v>5794</v>
      </c>
    </row>
    <row r="9217" spans="26:28">
      <c r="Z9217" s="631">
        <v>895</v>
      </c>
      <c r="AA9217" s="631" t="s">
        <v>3629</v>
      </c>
      <c r="AB9217" s="631" t="s">
        <v>6611</v>
      </c>
    </row>
    <row r="9218" spans="26:28">
      <c r="Z9218" s="631">
        <v>896</v>
      </c>
      <c r="AA9218" s="631" t="s">
        <v>3631</v>
      </c>
      <c r="AB9218" s="631" t="s">
        <v>6612</v>
      </c>
    </row>
    <row r="9219" spans="26:28">
      <c r="Z9219" s="631">
        <v>897</v>
      </c>
      <c r="AA9219" s="631" t="s">
        <v>3632</v>
      </c>
      <c r="AB9219" s="631" t="s">
        <v>6613</v>
      </c>
    </row>
    <row r="9220" spans="26:28">
      <c r="Z9220" s="631">
        <v>898</v>
      </c>
      <c r="AA9220" s="631" t="s">
        <v>3633</v>
      </c>
      <c r="AB9220" s="631" t="s">
        <v>6614</v>
      </c>
    </row>
    <row r="9221" spans="26:28">
      <c r="Z9221" s="631">
        <v>899</v>
      </c>
      <c r="AA9221" s="631" t="s">
        <v>3634</v>
      </c>
      <c r="AB9221" s="631" t="s">
        <v>6615</v>
      </c>
    </row>
    <row r="9222" spans="26:28">
      <c r="Z9222" s="631">
        <v>900</v>
      </c>
      <c r="AA9222" s="631" t="s">
        <v>3635</v>
      </c>
      <c r="AB9222" s="631" t="s">
        <v>6616</v>
      </c>
    </row>
    <row r="9223" spans="26:28">
      <c r="Z9223" s="631">
        <v>901</v>
      </c>
      <c r="AA9223" s="631" t="s">
        <v>3636</v>
      </c>
      <c r="AB9223" s="631" t="s">
        <v>6617</v>
      </c>
    </row>
    <row r="9224" spans="26:28">
      <c r="Z9224" s="631">
        <v>902</v>
      </c>
      <c r="AA9224" s="631" t="s">
        <v>3637</v>
      </c>
      <c r="AB9224" s="631" t="s">
        <v>6618</v>
      </c>
    </row>
    <row r="9225" spans="26:28">
      <c r="Z9225" s="631">
        <v>903</v>
      </c>
      <c r="AA9225" s="631" t="s">
        <v>3638</v>
      </c>
      <c r="AB9225" s="631" t="s">
        <v>6619</v>
      </c>
    </row>
    <row r="9226" spans="26:28">
      <c r="Z9226" s="631">
        <v>904</v>
      </c>
      <c r="AA9226" s="631" t="s">
        <v>3639</v>
      </c>
      <c r="AB9226" s="631" t="s">
        <v>6620</v>
      </c>
    </row>
    <row r="9227" spans="26:28">
      <c r="Z9227" s="631">
        <v>905</v>
      </c>
      <c r="AA9227" s="631" t="s">
        <v>3640</v>
      </c>
      <c r="AB9227" s="631" t="s">
        <v>6621</v>
      </c>
    </row>
    <row r="9228" spans="26:28">
      <c r="Z9228" s="631">
        <v>906</v>
      </c>
      <c r="AA9228" s="631" t="s">
        <v>3641</v>
      </c>
      <c r="AB9228" s="631" t="s">
        <v>6622</v>
      </c>
    </row>
    <row r="9229" spans="26:28">
      <c r="Z9229" s="631">
        <v>907</v>
      </c>
      <c r="AA9229" s="631" t="s">
        <v>3642</v>
      </c>
      <c r="AB9229" s="631" t="s">
        <v>6623</v>
      </c>
    </row>
    <row r="9230" spans="26:28">
      <c r="Z9230" s="631">
        <v>908</v>
      </c>
      <c r="AA9230" s="631" t="s">
        <v>3643</v>
      </c>
      <c r="AB9230" s="631" t="s">
        <v>6624</v>
      </c>
    </row>
    <row r="9231" spans="26:28">
      <c r="Z9231" s="631">
        <v>909</v>
      </c>
      <c r="AA9231" s="631" t="s">
        <v>3644</v>
      </c>
      <c r="AB9231" s="631" t="s">
        <v>6625</v>
      </c>
    </row>
    <row r="9232" spans="26:28">
      <c r="Z9232" s="631">
        <v>910</v>
      </c>
      <c r="AA9232" s="631" t="s">
        <v>3645</v>
      </c>
      <c r="AB9232" s="631" t="s">
        <v>6626</v>
      </c>
    </row>
    <row r="9233" spans="26:28">
      <c r="Z9233" s="631">
        <v>911</v>
      </c>
      <c r="AA9233" s="631" t="s">
        <v>3646</v>
      </c>
      <c r="AB9233" s="631" t="s">
        <v>6627</v>
      </c>
    </row>
    <row r="9234" spans="26:28">
      <c r="Z9234" s="631">
        <v>912</v>
      </c>
      <c r="AA9234" s="631" t="s">
        <v>3647</v>
      </c>
      <c r="AB9234" s="631" t="s">
        <v>6628</v>
      </c>
    </row>
    <row r="9235" spans="26:28">
      <c r="Z9235" s="631">
        <v>913</v>
      </c>
      <c r="AA9235" s="631" t="s">
        <v>3648</v>
      </c>
      <c r="AB9235" s="631" t="s">
        <v>6629</v>
      </c>
    </row>
    <row r="9236" spans="26:28">
      <c r="Z9236" s="631">
        <v>914</v>
      </c>
      <c r="AA9236" s="631" t="s">
        <v>3649</v>
      </c>
      <c r="AB9236" s="631" t="s">
        <v>6630</v>
      </c>
    </row>
    <row r="9237" spans="26:28">
      <c r="Z9237" s="631">
        <v>915</v>
      </c>
      <c r="AA9237" s="631" t="s">
        <v>3650</v>
      </c>
      <c r="AB9237" s="631" t="s">
        <v>6631</v>
      </c>
    </row>
    <row r="9238" spans="26:28">
      <c r="Z9238" s="631">
        <v>916</v>
      </c>
      <c r="AA9238" s="631" t="s">
        <v>3651</v>
      </c>
      <c r="AB9238" s="631" t="s">
        <v>6632</v>
      </c>
    </row>
    <row r="9239" spans="26:28">
      <c r="Z9239" s="631">
        <v>917</v>
      </c>
      <c r="AA9239" s="631" t="s">
        <v>3652</v>
      </c>
      <c r="AB9239" s="631" t="s">
        <v>6633</v>
      </c>
    </row>
    <row r="9240" spans="26:28">
      <c r="Z9240" s="631">
        <v>918</v>
      </c>
      <c r="AA9240" s="631" t="s">
        <v>3653</v>
      </c>
      <c r="AB9240" s="631" t="s">
        <v>6634</v>
      </c>
    </row>
    <row r="9241" spans="26:28">
      <c r="Z9241" s="631">
        <v>919</v>
      </c>
      <c r="AA9241" s="631" t="s">
        <v>3654</v>
      </c>
      <c r="AB9241" s="631" t="s">
        <v>6635</v>
      </c>
    </row>
    <row r="9242" spans="26:28">
      <c r="Z9242" s="631">
        <v>920</v>
      </c>
      <c r="AA9242" s="631" t="s">
        <v>3655</v>
      </c>
      <c r="AB9242" s="631" t="s">
        <v>6636</v>
      </c>
    </row>
    <row r="9243" spans="26:28">
      <c r="Z9243" s="631">
        <v>921</v>
      </c>
      <c r="AA9243" s="631" t="s">
        <v>3656</v>
      </c>
      <c r="AB9243" s="631" t="s">
        <v>6637</v>
      </c>
    </row>
    <row r="9244" spans="26:28">
      <c r="Z9244" s="631">
        <v>922</v>
      </c>
      <c r="AA9244" s="631" t="s">
        <v>3657</v>
      </c>
      <c r="AB9244" s="631" t="s">
        <v>6638</v>
      </c>
    </row>
    <row r="9245" spans="26:28">
      <c r="Z9245" s="631">
        <v>923</v>
      </c>
      <c r="AA9245" s="631" t="s">
        <v>3658</v>
      </c>
      <c r="AB9245" s="631" t="s">
        <v>6639</v>
      </c>
    </row>
    <row r="9246" spans="26:28">
      <c r="Z9246" s="631">
        <v>924</v>
      </c>
      <c r="AA9246" s="631" t="s">
        <v>3659</v>
      </c>
      <c r="AB9246" s="631" t="s">
        <v>6640</v>
      </c>
    </row>
    <row r="9247" spans="26:28">
      <c r="Z9247" s="631">
        <v>925</v>
      </c>
      <c r="AA9247" s="631" t="s">
        <v>3660</v>
      </c>
      <c r="AB9247" s="631" t="s">
        <v>6641</v>
      </c>
    </row>
    <row r="9248" spans="26:28">
      <c r="Z9248" s="631">
        <v>926</v>
      </c>
      <c r="AA9248" s="631" t="s">
        <v>3661</v>
      </c>
      <c r="AB9248" s="631" t="s">
        <v>6642</v>
      </c>
    </row>
    <row r="9249" spans="26:28">
      <c r="Z9249" s="631">
        <v>927</v>
      </c>
      <c r="AA9249" s="631" t="s">
        <v>3662</v>
      </c>
      <c r="AB9249" s="631" t="s">
        <v>6643</v>
      </c>
    </row>
    <row r="9250" spans="26:28">
      <c r="Z9250" s="631">
        <v>928</v>
      </c>
      <c r="AA9250" s="631" t="s">
        <v>3663</v>
      </c>
      <c r="AB9250" s="631" t="s">
        <v>6644</v>
      </c>
    </row>
    <row r="9251" spans="26:28">
      <c r="Z9251" s="631">
        <v>929</v>
      </c>
      <c r="AA9251" s="631" t="s">
        <v>3664</v>
      </c>
      <c r="AB9251" s="631" t="s">
        <v>6645</v>
      </c>
    </row>
    <row r="9252" spans="26:28">
      <c r="Z9252" s="631">
        <v>930</v>
      </c>
      <c r="AA9252" s="631" t="s">
        <v>3665</v>
      </c>
      <c r="AB9252" s="631" t="s">
        <v>6646</v>
      </c>
    </row>
    <row r="9253" spans="26:28">
      <c r="Z9253" s="631">
        <v>931</v>
      </c>
      <c r="AA9253" s="631" t="s">
        <v>3666</v>
      </c>
      <c r="AB9253" s="631" t="s">
        <v>6647</v>
      </c>
    </row>
    <row r="9254" spans="26:28">
      <c r="Z9254" s="631">
        <v>932</v>
      </c>
      <c r="AA9254" s="631" t="s">
        <v>3667</v>
      </c>
      <c r="AB9254" s="631" t="s">
        <v>6648</v>
      </c>
    </row>
    <row r="9255" spans="26:28">
      <c r="Z9255" s="631">
        <v>933</v>
      </c>
      <c r="AA9255" s="631" t="s">
        <v>3668</v>
      </c>
      <c r="AB9255" s="631" t="s">
        <v>6649</v>
      </c>
    </row>
    <row r="9256" spans="26:28">
      <c r="Z9256" s="631">
        <v>934</v>
      </c>
      <c r="AA9256" s="631" t="s">
        <v>3669</v>
      </c>
      <c r="AB9256" s="631" t="s">
        <v>6650</v>
      </c>
    </row>
    <row r="9257" spans="26:28">
      <c r="Z9257" s="631">
        <v>935</v>
      </c>
      <c r="AA9257" s="631" t="s">
        <v>3670</v>
      </c>
      <c r="AB9257" s="631" t="s">
        <v>6651</v>
      </c>
    </row>
    <row r="9258" spans="26:28">
      <c r="Z9258" s="631">
        <v>936</v>
      </c>
      <c r="AA9258" s="631" t="s">
        <v>3671</v>
      </c>
      <c r="AB9258" s="631" t="s">
        <v>6652</v>
      </c>
    </row>
    <row r="9259" spans="26:28">
      <c r="Z9259" s="631">
        <v>937</v>
      </c>
      <c r="AA9259" s="631" t="s">
        <v>3672</v>
      </c>
      <c r="AB9259" s="631" t="s">
        <v>6653</v>
      </c>
    </row>
    <row r="9260" spans="26:28">
      <c r="Z9260" s="631">
        <v>938</v>
      </c>
      <c r="AA9260" s="631" t="s">
        <v>3673</v>
      </c>
      <c r="AB9260" s="631" t="s">
        <v>6654</v>
      </c>
    </row>
    <row r="9261" spans="26:28">
      <c r="Z9261" s="631">
        <v>939</v>
      </c>
      <c r="AA9261" s="631" t="s">
        <v>3674</v>
      </c>
      <c r="AB9261" s="631" t="s">
        <v>6655</v>
      </c>
    </row>
    <row r="9262" spans="26:28">
      <c r="Z9262" s="631">
        <v>940</v>
      </c>
      <c r="AA9262" s="631" t="s">
        <v>3675</v>
      </c>
      <c r="AB9262" s="631" t="s">
        <v>6656</v>
      </c>
    </row>
    <row r="9263" spans="26:28">
      <c r="Z9263" s="631">
        <v>941</v>
      </c>
      <c r="AA9263" s="631" t="s">
        <v>3676</v>
      </c>
      <c r="AB9263" s="631" t="s">
        <v>6657</v>
      </c>
    </row>
    <row r="9264" spans="26:28">
      <c r="Z9264" s="631">
        <v>942</v>
      </c>
      <c r="AA9264" s="631" t="s">
        <v>3677</v>
      </c>
      <c r="AB9264" s="631" t="s">
        <v>6658</v>
      </c>
    </row>
    <row r="9265" spans="26:28">
      <c r="Z9265" s="631">
        <v>943</v>
      </c>
      <c r="AA9265" s="631" t="s">
        <v>3678</v>
      </c>
      <c r="AB9265" s="631" t="s">
        <v>6659</v>
      </c>
    </row>
    <row r="9266" spans="26:28">
      <c r="Z9266" s="631">
        <v>944</v>
      </c>
      <c r="AA9266" s="631" t="s">
        <v>3679</v>
      </c>
      <c r="AB9266" s="631" t="s">
        <v>6660</v>
      </c>
    </row>
    <row r="9267" spans="26:28">
      <c r="Z9267" s="631">
        <v>945</v>
      </c>
      <c r="AA9267" s="631" t="s">
        <v>3680</v>
      </c>
      <c r="AB9267" s="631" t="s">
        <v>6661</v>
      </c>
    </row>
    <row r="9268" spans="26:28">
      <c r="Z9268" s="631">
        <v>946</v>
      </c>
      <c r="AA9268" s="631" t="s">
        <v>3681</v>
      </c>
      <c r="AB9268" s="631" t="s">
        <v>6662</v>
      </c>
    </row>
    <row r="9269" spans="26:28">
      <c r="Z9269" s="631">
        <v>947</v>
      </c>
      <c r="AA9269" s="631" t="s">
        <v>3682</v>
      </c>
      <c r="AB9269" s="631" t="s">
        <v>6663</v>
      </c>
    </row>
    <row r="9270" spans="26:28">
      <c r="Z9270" s="631">
        <v>948</v>
      </c>
      <c r="AA9270" s="631" t="s">
        <v>3683</v>
      </c>
      <c r="AB9270" s="631" t="s">
        <v>6664</v>
      </c>
    </row>
    <row r="9271" spans="26:28">
      <c r="Z9271" s="631">
        <v>949</v>
      </c>
      <c r="AA9271" s="631" t="s">
        <v>3684</v>
      </c>
      <c r="AB9271" s="631" t="s">
        <v>6665</v>
      </c>
    </row>
    <row r="9272" spans="26:28">
      <c r="Z9272" s="631">
        <v>950</v>
      </c>
      <c r="AA9272" s="631" t="s">
        <v>3685</v>
      </c>
      <c r="AB9272" s="631" t="s">
        <v>6666</v>
      </c>
    </row>
    <row r="9273" spans="26:28">
      <c r="Z9273" s="631">
        <v>951</v>
      </c>
      <c r="AA9273" s="631" t="s">
        <v>3686</v>
      </c>
      <c r="AB9273" s="631" t="s">
        <v>6667</v>
      </c>
    </row>
    <row r="9274" spans="26:28">
      <c r="Z9274" s="631">
        <v>952</v>
      </c>
      <c r="AA9274" s="631" t="s">
        <v>3687</v>
      </c>
      <c r="AB9274" s="631" t="s">
        <v>6668</v>
      </c>
    </row>
    <row r="9275" spans="26:28">
      <c r="Z9275" s="631">
        <v>953</v>
      </c>
      <c r="AA9275" s="631" t="s">
        <v>3688</v>
      </c>
      <c r="AB9275" s="631" t="s">
        <v>6669</v>
      </c>
    </row>
    <row r="9276" spans="26:28">
      <c r="Z9276" s="631">
        <v>954</v>
      </c>
      <c r="AA9276" s="631" t="s">
        <v>3689</v>
      </c>
      <c r="AB9276" s="631" t="s">
        <v>6670</v>
      </c>
    </row>
    <row r="9277" spans="26:28">
      <c r="Z9277" s="631">
        <v>955</v>
      </c>
      <c r="AA9277" s="631" t="s">
        <v>3690</v>
      </c>
      <c r="AB9277" s="631" t="s">
        <v>6671</v>
      </c>
    </row>
    <row r="9278" spans="26:28">
      <c r="Z9278" s="631">
        <v>956</v>
      </c>
      <c r="AA9278" s="631" t="s">
        <v>3691</v>
      </c>
      <c r="AB9278" s="631" t="s">
        <v>6672</v>
      </c>
    </row>
    <row r="9279" spans="26:28">
      <c r="Z9279" s="631">
        <v>957</v>
      </c>
      <c r="AA9279" s="631" t="s">
        <v>3692</v>
      </c>
      <c r="AB9279" s="631" t="s">
        <v>6673</v>
      </c>
    </row>
    <row r="9280" spans="26:28">
      <c r="Z9280" s="631">
        <v>958</v>
      </c>
      <c r="AA9280" s="631" t="s">
        <v>3694</v>
      </c>
      <c r="AB9280" s="631" t="s">
        <v>6674</v>
      </c>
    </row>
    <row r="9281" spans="26:28">
      <c r="Z9281" s="631">
        <v>959</v>
      </c>
      <c r="AA9281" s="631" t="s">
        <v>3695</v>
      </c>
      <c r="AB9281" s="631" t="s">
        <v>6675</v>
      </c>
    </row>
    <row r="9282" spans="26:28">
      <c r="Z9282" s="631">
        <v>960</v>
      </c>
      <c r="AA9282" s="631" t="s">
        <v>3696</v>
      </c>
      <c r="AB9282" s="631" t="s">
        <v>6676</v>
      </c>
    </row>
    <row r="9283" spans="26:28">
      <c r="Z9283" s="631">
        <v>961</v>
      </c>
      <c r="AA9283" s="631" t="s">
        <v>3697</v>
      </c>
      <c r="AB9283" s="631" t="s">
        <v>6677</v>
      </c>
    </row>
    <row r="9284" spans="26:28">
      <c r="Z9284" s="631">
        <v>962</v>
      </c>
      <c r="AA9284" s="631" t="s">
        <v>3698</v>
      </c>
      <c r="AB9284" s="631" t="s">
        <v>5805</v>
      </c>
    </row>
    <row r="9285" spans="26:28">
      <c r="Z9285" s="631">
        <v>963</v>
      </c>
      <c r="AA9285" s="631" t="s">
        <v>3699</v>
      </c>
      <c r="AB9285" s="631" t="s">
        <v>5806</v>
      </c>
    </row>
    <row r="9286" spans="26:28">
      <c r="Z9286" s="631">
        <v>964</v>
      </c>
      <c r="AA9286" s="631" t="s">
        <v>3700</v>
      </c>
      <c r="AB9286" s="631" t="s">
        <v>5807</v>
      </c>
    </row>
    <row r="9287" spans="26:28">
      <c r="Z9287" s="631">
        <v>965</v>
      </c>
      <c r="AA9287" s="631" t="s">
        <v>3701</v>
      </c>
      <c r="AB9287" s="631" t="s">
        <v>5817</v>
      </c>
    </row>
    <row r="9288" spans="26:28">
      <c r="Z9288" s="631">
        <v>966</v>
      </c>
      <c r="AA9288" s="631" t="s">
        <v>3702</v>
      </c>
      <c r="AB9288" s="631" t="s">
        <v>6678</v>
      </c>
    </row>
    <row r="9289" spans="26:28">
      <c r="Z9289" s="631">
        <v>967</v>
      </c>
      <c r="AA9289" s="631" t="s">
        <v>3703</v>
      </c>
      <c r="AB9289" s="631" t="s">
        <v>6679</v>
      </c>
    </row>
    <row r="9290" spans="26:28">
      <c r="Z9290" s="631">
        <v>968</v>
      </c>
      <c r="AA9290" s="631" t="s">
        <v>3704</v>
      </c>
      <c r="AB9290" s="631" t="s">
        <v>5825</v>
      </c>
    </row>
    <row r="9291" spans="26:28">
      <c r="Z9291" s="631">
        <v>969</v>
      </c>
      <c r="AA9291" s="631" t="s">
        <v>3705</v>
      </c>
      <c r="AB9291" s="631" t="s">
        <v>6680</v>
      </c>
    </row>
    <row r="9292" spans="26:28">
      <c r="Z9292" s="631">
        <v>970</v>
      </c>
      <c r="AA9292" s="631" t="s">
        <v>3706</v>
      </c>
      <c r="AB9292" s="631" t="s">
        <v>6681</v>
      </c>
    </row>
    <row r="9293" spans="26:28">
      <c r="Z9293" s="631">
        <v>971</v>
      </c>
      <c r="AA9293" s="631" t="s">
        <v>3707</v>
      </c>
      <c r="AB9293" s="631" t="s">
        <v>6682</v>
      </c>
    </row>
    <row r="9294" spans="26:28">
      <c r="Z9294" s="631">
        <v>972</v>
      </c>
      <c r="AA9294" s="631" t="s">
        <v>3708</v>
      </c>
      <c r="AB9294" s="631" t="s">
        <v>6683</v>
      </c>
    </row>
    <row r="9295" spans="26:28">
      <c r="Z9295" s="631">
        <v>973</v>
      </c>
      <c r="AA9295" s="631" t="s">
        <v>3709</v>
      </c>
      <c r="AB9295" s="631" t="s">
        <v>6684</v>
      </c>
    </row>
    <row r="9296" spans="26:28">
      <c r="Z9296" s="631">
        <v>974</v>
      </c>
      <c r="AA9296" s="631" t="s">
        <v>3710</v>
      </c>
      <c r="AB9296" s="631" t="s">
        <v>5822</v>
      </c>
    </row>
    <row r="9297" spans="26:28">
      <c r="Z9297" s="631">
        <v>975</v>
      </c>
      <c r="AA9297" s="631" t="s">
        <v>3711</v>
      </c>
      <c r="AB9297" s="631" t="s">
        <v>5823</v>
      </c>
    </row>
    <row r="9298" spans="26:28">
      <c r="Z9298" s="631">
        <v>976</v>
      </c>
      <c r="AA9298" s="631" t="s">
        <v>3712</v>
      </c>
      <c r="AB9298" s="631" t="s">
        <v>6685</v>
      </c>
    </row>
    <row r="9299" spans="26:28">
      <c r="Z9299" s="631">
        <v>977</v>
      </c>
      <c r="AA9299" s="631" t="s">
        <v>3713</v>
      </c>
      <c r="AB9299" s="631" t="s">
        <v>6686</v>
      </c>
    </row>
    <row r="9300" spans="26:28">
      <c r="Z9300" s="631">
        <v>978</v>
      </c>
      <c r="AA9300" s="631" t="s">
        <v>3714</v>
      </c>
      <c r="AB9300" s="631" t="s">
        <v>6687</v>
      </c>
    </row>
    <row r="9301" spans="26:28">
      <c r="Z9301" s="631">
        <v>979</v>
      </c>
      <c r="AA9301" s="631" t="s">
        <v>3715</v>
      </c>
      <c r="AB9301" s="631" t="s">
        <v>6688</v>
      </c>
    </row>
    <row r="9302" spans="26:28">
      <c r="Z9302" s="631">
        <v>980</v>
      </c>
      <c r="AA9302" s="631" t="s">
        <v>3716</v>
      </c>
      <c r="AB9302" s="631" t="s">
        <v>6689</v>
      </c>
    </row>
    <row r="9303" spans="26:28">
      <c r="Z9303" s="631">
        <v>981</v>
      </c>
      <c r="AA9303" s="631" t="s">
        <v>3717</v>
      </c>
      <c r="AB9303" s="631" t="s">
        <v>6690</v>
      </c>
    </row>
    <row r="9304" spans="26:28">
      <c r="Z9304" s="631">
        <v>982</v>
      </c>
      <c r="AA9304" s="631" t="s">
        <v>3718</v>
      </c>
      <c r="AB9304" s="631" t="s">
        <v>6691</v>
      </c>
    </row>
    <row r="9305" spans="26:28">
      <c r="Z9305" s="631">
        <v>983</v>
      </c>
      <c r="AA9305" s="631" t="s">
        <v>3719</v>
      </c>
      <c r="AB9305" s="631" t="s">
        <v>6692</v>
      </c>
    </row>
    <row r="9306" spans="26:28">
      <c r="Z9306" s="631">
        <v>984</v>
      </c>
      <c r="AA9306" s="631" t="s">
        <v>3720</v>
      </c>
      <c r="AB9306" s="631" t="s">
        <v>6693</v>
      </c>
    </row>
    <row r="9307" spans="26:28">
      <c r="Z9307" s="631">
        <v>985</v>
      </c>
      <c r="AA9307" s="631" t="s">
        <v>3721</v>
      </c>
      <c r="AB9307" s="631" t="s">
        <v>6694</v>
      </c>
    </row>
    <row r="9308" spans="26:28">
      <c r="Z9308" s="631">
        <v>986</v>
      </c>
      <c r="AA9308" s="631" t="s">
        <v>3722</v>
      </c>
      <c r="AB9308" s="631" t="s">
        <v>6695</v>
      </c>
    </row>
    <row r="9309" spans="26:28">
      <c r="Z9309" s="631">
        <v>987</v>
      </c>
      <c r="AA9309" s="631" t="s">
        <v>3723</v>
      </c>
      <c r="AB9309" s="631" t="s">
        <v>6696</v>
      </c>
    </row>
    <row r="9310" spans="26:28">
      <c r="Z9310" s="631">
        <v>988</v>
      </c>
      <c r="AA9310" s="631" t="s">
        <v>3724</v>
      </c>
      <c r="AB9310" s="631" t="s">
        <v>6697</v>
      </c>
    </row>
    <row r="9311" spans="26:28">
      <c r="Z9311" s="631">
        <v>989</v>
      </c>
      <c r="AA9311" s="631" t="s">
        <v>3725</v>
      </c>
      <c r="AB9311" s="631" t="s">
        <v>6698</v>
      </c>
    </row>
    <row r="9312" spans="26:28">
      <c r="Z9312" s="631">
        <v>990</v>
      </c>
      <c r="AA9312" s="631" t="s">
        <v>3726</v>
      </c>
      <c r="AB9312" s="631" t="s">
        <v>6699</v>
      </c>
    </row>
    <row r="9313" spans="26:28">
      <c r="Z9313" s="631">
        <v>991</v>
      </c>
      <c r="AA9313" s="631" t="s">
        <v>3727</v>
      </c>
      <c r="AB9313" s="631" t="s">
        <v>6700</v>
      </c>
    </row>
    <row r="9314" spans="26:28">
      <c r="Z9314" s="631">
        <v>992</v>
      </c>
      <c r="AA9314" s="631" t="s">
        <v>3728</v>
      </c>
      <c r="AB9314" s="631" t="s">
        <v>6701</v>
      </c>
    </row>
    <row r="9315" spans="26:28">
      <c r="Z9315" s="631">
        <v>993</v>
      </c>
      <c r="AA9315" s="631" t="s">
        <v>3729</v>
      </c>
      <c r="AB9315" s="631" t="s">
        <v>6702</v>
      </c>
    </row>
    <row r="9316" spans="26:28">
      <c r="Z9316" s="631">
        <v>994</v>
      </c>
      <c r="AA9316" s="631" t="s">
        <v>3730</v>
      </c>
      <c r="AB9316" s="631" t="s">
        <v>6703</v>
      </c>
    </row>
    <row r="9317" spans="26:28">
      <c r="Z9317" s="631">
        <v>995</v>
      </c>
      <c r="AA9317" s="631" t="s">
        <v>3731</v>
      </c>
      <c r="AB9317" s="631" t="s">
        <v>6704</v>
      </c>
    </row>
    <row r="9318" spans="26:28">
      <c r="Z9318" s="631">
        <v>996</v>
      </c>
      <c r="AA9318" s="631" t="s">
        <v>3732</v>
      </c>
      <c r="AB9318" s="631" t="s">
        <v>6705</v>
      </c>
    </row>
    <row r="9319" spans="26:28">
      <c r="Z9319" s="631">
        <v>997</v>
      </c>
      <c r="AA9319" s="631" t="s">
        <v>3733</v>
      </c>
      <c r="AB9319" s="631" t="s">
        <v>6706</v>
      </c>
    </row>
    <row r="9320" spans="26:28">
      <c r="Z9320" s="631">
        <v>998</v>
      </c>
      <c r="AA9320" s="631" t="s">
        <v>3734</v>
      </c>
      <c r="AB9320" s="631" t="s">
        <v>6707</v>
      </c>
    </row>
    <row r="9321" spans="26:28">
      <c r="Z9321" s="631">
        <v>999</v>
      </c>
      <c r="AA9321" s="631" t="s">
        <v>3735</v>
      </c>
      <c r="AB9321" s="631" t="s">
        <v>6708</v>
      </c>
    </row>
    <row r="9322" spans="26:28">
      <c r="Z9322" s="631">
        <v>1000</v>
      </c>
      <c r="AA9322" s="631" t="s">
        <v>3736</v>
      </c>
      <c r="AB9322" s="631" t="s">
        <v>6709</v>
      </c>
    </row>
    <row r="9323" spans="26:28">
      <c r="Z9323" s="631">
        <v>1001</v>
      </c>
      <c r="AA9323" s="631" t="s">
        <v>3737</v>
      </c>
      <c r="AB9323" s="631" t="s">
        <v>6710</v>
      </c>
    </row>
    <row r="9324" spans="26:28">
      <c r="Z9324" s="631">
        <v>1002</v>
      </c>
      <c r="AA9324" s="631" t="s">
        <v>3738</v>
      </c>
      <c r="AB9324" s="631" t="s">
        <v>6711</v>
      </c>
    </row>
    <row r="9325" spans="26:28">
      <c r="Z9325" s="631">
        <v>1003</v>
      </c>
      <c r="AA9325" s="631" t="s">
        <v>3739</v>
      </c>
      <c r="AB9325" s="631" t="s">
        <v>6712</v>
      </c>
    </row>
    <row r="9326" spans="26:28">
      <c r="Z9326" s="631">
        <v>1004</v>
      </c>
      <c r="AA9326" s="631" t="s">
        <v>3740</v>
      </c>
      <c r="AB9326" s="631" t="s">
        <v>6713</v>
      </c>
    </row>
    <row r="9327" spans="26:28">
      <c r="Z9327" s="631">
        <v>1005</v>
      </c>
      <c r="AA9327" s="631" t="s">
        <v>3741</v>
      </c>
      <c r="AB9327" s="631" t="s">
        <v>6714</v>
      </c>
    </row>
    <row r="9328" spans="26:28">
      <c r="Z9328" s="631">
        <v>1006</v>
      </c>
      <c r="AA9328" s="631" t="s">
        <v>3742</v>
      </c>
      <c r="AB9328" s="631" t="s">
        <v>6715</v>
      </c>
    </row>
    <row r="9329" spans="26:28">
      <c r="Z9329" s="631">
        <v>1007</v>
      </c>
      <c r="AA9329" s="631" t="s">
        <v>3743</v>
      </c>
      <c r="AB9329" s="631" t="s">
        <v>6716</v>
      </c>
    </row>
    <row r="9330" spans="26:28">
      <c r="Z9330" s="631">
        <v>1008</v>
      </c>
      <c r="AA9330" s="631" t="s">
        <v>3744</v>
      </c>
      <c r="AB9330" s="631" t="s">
        <v>6717</v>
      </c>
    </row>
    <row r="9331" spans="26:28">
      <c r="Z9331" s="631">
        <v>1009</v>
      </c>
      <c r="AA9331" s="631" t="s">
        <v>3745</v>
      </c>
      <c r="AB9331" s="631" t="s">
        <v>6718</v>
      </c>
    </row>
    <row r="9332" spans="26:28">
      <c r="Z9332" s="631">
        <v>1010</v>
      </c>
      <c r="AA9332" s="631" t="s">
        <v>3746</v>
      </c>
      <c r="AB9332" s="631" t="s">
        <v>6719</v>
      </c>
    </row>
    <row r="9333" spans="26:28">
      <c r="Z9333" s="631">
        <v>1011</v>
      </c>
      <c r="AA9333" s="631" t="s">
        <v>3747</v>
      </c>
      <c r="AB9333" s="631" t="s">
        <v>6720</v>
      </c>
    </row>
    <row r="9334" spans="26:28">
      <c r="Z9334" s="631">
        <v>1012</v>
      </c>
      <c r="AA9334" s="631" t="s">
        <v>3748</v>
      </c>
      <c r="AB9334" s="631" t="s">
        <v>6721</v>
      </c>
    </row>
    <row r="9335" spans="26:28">
      <c r="Z9335" s="631">
        <v>1013</v>
      </c>
      <c r="AA9335" s="631" t="s">
        <v>3749</v>
      </c>
      <c r="AB9335" s="631" t="s">
        <v>6722</v>
      </c>
    </row>
    <row r="9336" spans="26:28">
      <c r="Z9336" s="631">
        <v>1014</v>
      </c>
      <c r="AA9336" s="631" t="s">
        <v>3750</v>
      </c>
      <c r="AB9336" s="631" t="s">
        <v>6723</v>
      </c>
    </row>
    <row r="9337" spans="26:28">
      <c r="Z9337" s="631">
        <v>1015</v>
      </c>
      <c r="AA9337" s="631" t="s">
        <v>3751</v>
      </c>
      <c r="AB9337" s="631" t="s">
        <v>6724</v>
      </c>
    </row>
    <row r="9338" spans="26:28">
      <c r="Z9338" s="631">
        <v>1016</v>
      </c>
      <c r="AA9338" s="631" t="s">
        <v>3752</v>
      </c>
      <c r="AB9338" s="631" t="s">
        <v>6725</v>
      </c>
    </row>
    <row r="9339" spans="26:28">
      <c r="Z9339" s="631">
        <v>1017</v>
      </c>
      <c r="AA9339" s="631" t="s">
        <v>3753</v>
      </c>
      <c r="AB9339" s="631" t="s">
        <v>6726</v>
      </c>
    </row>
    <row r="9340" spans="26:28">
      <c r="Z9340" s="631">
        <v>1018</v>
      </c>
      <c r="AA9340" s="631" t="s">
        <v>3754</v>
      </c>
      <c r="AB9340" s="631" t="s">
        <v>6727</v>
      </c>
    </row>
    <row r="9341" spans="26:28">
      <c r="Z9341" s="631">
        <v>1019</v>
      </c>
      <c r="AA9341" s="631" t="s">
        <v>3755</v>
      </c>
      <c r="AB9341" s="631" t="s">
        <v>6728</v>
      </c>
    </row>
    <row r="9342" spans="26:28">
      <c r="Z9342" s="631">
        <v>1020</v>
      </c>
      <c r="AA9342" s="631" t="s">
        <v>3756</v>
      </c>
      <c r="AB9342" s="631" t="s">
        <v>6729</v>
      </c>
    </row>
    <row r="9343" spans="26:28">
      <c r="Z9343" s="631">
        <v>1021</v>
      </c>
      <c r="AA9343" s="631" t="s">
        <v>3757</v>
      </c>
      <c r="AB9343" s="631" t="s">
        <v>6730</v>
      </c>
    </row>
    <row r="9344" spans="26:28">
      <c r="Z9344" s="631">
        <v>1022</v>
      </c>
      <c r="AA9344" s="631" t="s">
        <v>3758</v>
      </c>
      <c r="AB9344" s="631" t="s">
        <v>6731</v>
      </c>
    </row>
    <row r="9345" spans="26:28">
      <c r="Z9345" s="631">
        <v>1023</v>
      </c>
      <c r="AA9345" s="631" t="s">
        <v>3759</v>
      </c>
      <c r="AB9345" s="631" t="s">
        <v>6732</v>
      </c>
    </row>
    <row r="9346" spans="26:28">
      <c r="Z9346" s="631">
        <v>1024</v>
      </c>
      <c r="AA9346" s="631" t="s">
        <v>3760</v>
      </c>
      <c r="AB9346" s="631" t="s">
        <v>6733</v>
      </c>
    </row>
    <row r="9347" spans="26:28">
      <c r="Z9347" s="631">
        <v>1025</v>
      </c>
      <c r="AA9347" s="631" t="s">
        <v>3761</v>
      </c>
      <c r="AB9347" s="631" t="s">
        <v>6734</v>
      </c>
    </row>
    <row r="9348" spans="26:28">
      <c r="Z9348" s="631">
        <v>1026</v>
      </c>
      <c r="AA9348" s="631" t="s">
        <v>3762</v>
      </c>
      <c r="AB9348" s="631" t="s">
        <v>6735</v>
      </c>
    </row>
    <row r="9349" spans="26:28">
      <c r="Z9349" s="631">
        <v>1027</v>
      </c>
      <c r="AA9349" s="631" t="s">
        <v>3763</v>
      </c>
      <c r="AB9349" s="631" t="s">
        <v>6736</v>
      </c>
    </row>
    <row r="9350" spans="26:28">
      <c r="Z9350" s="631">
        <v>1028</v>
      </c>
      <c r="AA9350" s="631" t="s">
        <v>3764</v>
      </c>
      <c r="AB9350" s="631" t="s">
        <v>6737</v>
      </c>
    </row>
    <row r="9351" spans="26:28">
      <c r="Z9351" s="631">
        <v>1029</v>
      </c>
      <c r="AA9351" s="631" t="s">
        <v>3765</v>
      </c>
      <c r="AB9351" s="631" t="s">
        <v>5878</v>
      </c>
    </row>
    <row r="9352" spans="26:28">
      <c r="Z9352" s="631">
        <v>1030</v>
      </c>
      <c r="AA9352" s="631" t="s">
        <v>3766</v>
      </c>
      <c r="AB9352" s="631" t="s">
        <v>6738</v>
      </c>
    </row>
    <row r="9353" spans="26:28">
      <c r="Z9353" s="631">
        <v>1031</v>
      </c>
      <c r="AA9353" s="631" t="s">
        <v>3767</v>
      </c>
      <c r="AB9353" s="631" t="s">
        <v>6739</v>
      </c>
    </row>
    <row r="9354" spans="26:28">
      <c r="Z9354" s="631">
        <v>1032</v>
      </c>
      <c r="AA9354" s="631" t="s">
        <v>3768</v>
      </c>
      <c r="AB9354" s="631" t="s">
        <v>6740</v>
      </c>
    </row>
    <row r="9355" spans="26:28">
      <c r="Z9355" s="631">
        <v>1033</v>
      </c>
      <c r="AA9355" s="631" t="s">
        <v>3769</v>
      </c>
      <c r="AB9355" s="631" t="s">
        <v>6741</v>
      </c>
    </row>
    <row r="9356" spans="26:28">
      <c r="Z9356" s="631">
        <v>1034</v>
      </c>
      <c r="AA9356" s="631" t="s">
        <v>3770</v>
      </c>
      <c r="AB9356" s="631" t="s">
        <v>6742</v>
      </c>
    </row>
    <row r="9357" spans="26:28">
      <c r="Z9357" s="631">
        <v>1035</v>
      </c>
      <c r="AA9357" s="631" t="s">
        <v>3771</v>
      </c>
      <c r="AB9357" s="631" t="s">
        <v>6743</v>
      </c>
    </row>
    <row r="9358" spans="26:28">
      <c r="Z9358" s="631">
        <v>1036</v>
      </c>
      <c r="AA9358" s="631" t="s">
        <v>3772</v>
      </c>
      <c r="AB9358" s="631" t="s">
        <v>6744</v>
      </c>
    </row>
    <row r="9359" spans="26:28">
      <c r="Z9359" s="631">
        <v>1037</v>
      </c>
      <c r="AA9359" s="631" t="s">
        <v>3773</v>
      </c>
      <c r="AB9359" s="631" t="s">
        <v>6745</v>
      </c>
    </row>
    <row r="9360" spans="26:28">
      <c r="Z9360" s="631">
        <v>1038</v>
      </c>
      <c r="AA9360" s="631" t="s">
        <v>3774</v>
      </c>
      <c r="AB9360" s="631" t="s">
        <v>6746</v>
      </c>
    </row>
    <row r="9361" spans="26:28">
      <c r="Z9361" s="631">
        <v>1039</v>
      </c>
      <c r="AA9361" s="631" t="s">
        <v>3775</v>
      </c>
      <c r="AB9361" s="631" t="s">
        <v>6747</v>
      </c>
    </row>
    <row r="9362" spans="26:28">
      <c r="Z9362" s="631">
        <v>1040</v>
      </c>
      <c r="AA9362" s="631" t="s">
        <v>3776</v>
      </c>
      <c r="AB9362" s="631" t="s">
        <v>6748</v>
      </c>
    </row>
    <row r="9363" spans="26:28">
      <c r="Z9363" s="631">
        <v>1041</v>
      </c>
      <c r="AA9363" s="631" t="s">
        <v>3777</v>
      </c>
      <c r="AB9363" s="631" t="s">
        <v>6749</v>
      </c>
    </row>
    <row r="9364" spans="26:28">
      <c r="Z9364" s="631">
        <v>1042</v>
      </c>
      <c r="AA9364" s="631" t="s">
        <v>3778</v>
      </c>
      <c r="AB9364" s="631" t="s">
        <v>6750</v>
      </c>
    </row>
    <row r="9365" spans="26:28">
      <c r="Z9365" s="631">
        <v>1043</v>
      </c>
      <c r="AA9365" s="631" t="s">
        <v>3779</v>
      </c>
      <c r="AB9365" s="631" t="s">
        <v>6751</v>
      </c>
    </row>
    <row r="9366" spans="26:28">
      <c r="Z9366" s="631">
        <v>1044</v>
      </c>
      <c r="AA9366" s="631" t="s">
        <v>3780</v>
      </c>
      <c r="AB9366" s="631" t="s">
        <v>5896</v>
      </c>
    </row>
    <row r="9367" spans="26:28">
      <c r="Z9367" s="631">
        <v>1045</v>
      </c>
      <c r="AA9367" s="631" t="s">
        <v>3781</v>
      </c>
      <c r="AB9367" s="631" t="s">
        <v>5897</v>
      </c>
    </row>
    <row r="9368" spans="26:28">
      <c r="Z9368" s="631">
        <v>1046</v>
      </c>
      <c r="AA9368" s="631" t="s">
        <v>3782</v>
      </c>
      <c r="AB9368" s="631" t="s">
        <v>6560</v>
      </c>
    </row>
    <row r="9369" spans="26:28">
      <c r="Z9369" s="631">
        <v>1047</v>
      </c>
      <c r="AA9369" s="631" t="s">
        <v>3783</v>
      </c>
      <c r="AB9369" s="631" t="s">
        <v>6561</v>
      </c>
    </row>
    <row r="9370" spans="26:28">
      <c r="Z9370" s="631">
        <v>1048</v>
      </c>
      <c r="AA9370" s="631" t="s">
        <v>3784</v>
      </c>
      <c r="AB9370" s="631" t="s">
        <v>6562</v>
      </c>
    </row>
    <row r="9371" spans="26:28">
      <c r="Z9371" s="631">
        <v>1049</v>
      </c>
      <c r="AA9371" s="631" t="s">
        <v>3785</v>
      </c>
      <c r="AB9371" s="631" t="s">
        <v>6563</v>
      </c>
    </row>
    <row r="9372" spans="26:28">
      <c r="Z9372" s="631">
        <v>1050</v>
      </c>
      <c r="AA9372" s="631" t="s">
        <v>3786</v>
      </c>
      <c r="AB9372" s="631" t="s">
        <v>6752</v>
      </c>
    </row>
    <row r="9373" spans="26:28">
      <c r="Z9373" s="631">
        <v>1051</v>
      </c>
      <c r="AA9373" s="631" t="s">
        <v>3787</v>
      </c>
      <c r="AB9373" s="631" t="s">
        <v>6753</v>
      </c>
    </row>
    <row r="9374" spans="26:28">
      <c r="Z9374" s="631">
        <v>1052</v>
      </c>
      <c r="AA9374" s="631" t="s">
        <v>3788</v>
      </c>
      <c r="AB9374" s="631" t="s">
        <v>6570</v>
      </c>
    </row>
    <row r="9375" spans="26:28">
      <c r="Z9375" s="631">
        <v>1053</v>
      </c>
      <c r="AA9375" s="631" t="s">
        <v>3789</v>
      </c>
      <c r="AB9375" s="631" t="s">
        <v>6754</v>
      </c>
    </row>
    <row r="9376" spans="26:28">
      <c r="Z9376" s="631">
        <v>1054</v>
      </c>
      <c r="AA9376" s="631" t="s">
        <v>3790</v>
      </c>
      <c r="AB9376" s="631" t="s">
        <v>6755</v>
      </c>
    </row>
    <row r="9377" spans="26:28">
      <c r="Z9377" s="631">
        <v>1055</v>
      </c>
      <c r="AA9377" s="631" t="s">
        <v>3791</v>
      </c>
      <c r="AB9377" s="631" t="s">
        <v>6756</v>
      </c>
    </row>
    <row r="9378" spans="26:28">
      <c r="Z9378" s="631">
        <v>1056</v>
      </c>
      <c r="AA9378" s="631" t="s">
        <v>3792</v>
      </c>
      <c r="AB9378" s="631" t="s">
        <v>6757</v>
      </c>
    </row>
    <row r="9379" spans="26:28">
      <c r="Z9379" s="631">
        <v>1057</v>
      </c>
      <c r="AA9379" s="631" t="s">
        <v>3793</v>
      </c>
      <c r="AB9379" s="631" t="s">
        <v>6758</v>
      </c>
    </row>
    <row r="9380" spans="26:28">
      <c r="Z9380" s="631">
        <v>1058</v>
      </c>
      <c r="AA9380" s="631" t="s">
        <v>3794</v>
      </c>
      <c r="AB9380" s="631" t="s">
        <v>6759</v>
      </c>
    </row>
    <row r="9381" spans="26:28">
      <c r="Z9381" s="631">
        <v>1059</v>
      </c>
      <c r="AA9381" s="631" t="s">
        <v>3795</v>
      </c>
      <c r="AB9381" s="631" t="s">
        <v>6760</v>
      </c>
    </row>
    <row r="9382" spans="26:28">
      <c r="Z9382" s="631">
        <v>1060</v>
      </c>
      <c r="AA9382" s="631" t="s">
        <v>3796</v>
      </c>
      <c r="AB9382" s="631" t="s">
        <v>6761</v>
      </c>
    </row>
    <row r="9383" spans="26:28">
      <c r="Z9383" s="631">
        <v>1061</v>
      </c>
      <c r="AA9383" s="631" t="s">
        <v>3797</v>
      </c>
      <c r="AB9383" s="631" t="s">
        <v>6762</v>
      </c>
    </row>
    <row r="9384" spans="26:28">
      <c r="Z9384" s="631">
        <v>1062</v>
      </c>
      <c r="AA9384" s="631" t="s">
        <v>3798</v>
      </c>
      <c r="AB9384" s="631" t="s">
        <v>6763</v>
      </c>
    </row>
    <row r="9385" spans="26:28">
      <c r="Z9385" s="631">
        <v>1063</v>
      </c>
      <c r="AA9385" s="631" t="s">
        <v>3799</v>
      </c>
      <c r="AB9385" s="631" t="s">
        <v>6764</v>
      </c>
    </row>
    <row r="9386" spans="26:28">
      <c r="Z9386" s="631">
        <v>1064</v>
      </c>
      <c r="AA9386" s="631" t="s">
        <v>3800</v>
      </c>
      <c r="AB9386" s="631" t="s">
        <v>6765</v>
      </c>
    </row>
    <row r="9387" spans="26:28">
      <c r="Z9387" s="631">
        <v>1065</v>
      </c>
      <c r="AA9387" s="631" t="s">
        <v>3801</v>
      </c>
      <c r="AB9387" s="631" t="s">
        <v>6766</v>
      </c>
    </row>
    <row r="9388" spans="26:28">
      <c r="Z9388" s="631">
        <v>1066</v>
      </c>
      <c r="AA9388" s="631" t="s">
        <v>3802</v>
      </c>
      <c r="AB9388" s="631" t="s">
        <v>6767</v>
      </c>
    </row>
    <row r="9389" spans="26:28">
      <c r="Z9389" s="631">
        <v>1067</v>
      </c>
      <c r="AA9389" s="631" t="s">
        <v>3803</v>
      </c>
      <c r="AB9389" s="631" t="s">
        <v>6768</v>
      </c>
    </row>
    <row r="9390" spans="26:28">
      <c r="Z9390" s="631">
        <v>1068</v>
      </c>
      <c r="AA9390" s="631" t="s">
        <v>3804</v>
      </c>
      <c r="AB9390" s="631" t="s">
        <v>6769</v>
      </c>
    </row>
    <row r="9391" spans="26:28">
      <c r="Z9391" s="631">
        <v>1069</v>
      </c>
      <c r="AA9391" s="631" t="s">
        <v>3805</v>
      </c>
      <c r="AB9391" s="631" t="s">
        <v>6770</v>
      </c>
    </row>
    <row r="9392" spans="26:28">
      <c r="Z9392" s="631">
        <v>1070</v>
      </c>
      <c r="AA9392" s="631" t="s">
        <v>3806</v>
      </c>
      <c r="AB9392" s="631" t="s">
        <v>6771</v>
      </c>
    </row>
    <row r="9393" spans="26:28">
      <c r="Z9393" s="631">
        <v>1071</v>
      </c>
      <c r="AA9393" s="631" t="s">
        <v>3807</v>
      </c>
      <c r="AB9393" s="631" t="s">
        <v>6772</v>
      </c>
    </row>
    <row r="9394" spans="26:28">
      <c r="Z9394" s="631">
        <v>1072</v>
      </c>
      <c r="AA9394" s="631" t="s">
        <v>3808</v>
      </c>
      <c r="AB9394" s="631" t="s">
        <v>6773</v>
      </c>
    </row>
    <row r="9395" spans="26:28">
      <c r="Z9395" s="631">
        <v>1073</v>
      </c>
      <c r="AA9395" s="631" t="s">
        <v>3809</v>
      </c>
      <c r="AB9395" s="631" t="s">
        <v>6774</v>
      </c>
    </row>
    <row r="9396" spans="26:28">
      <c r="Z9396" s="631">
        <v>1074</v>
      </c>
      <c r="AA9396" s="631" t="s">
        <v>3810</v>
      </c>
      <c r="AB9396" s="631" t="s">
        <v>6775</v>
      </c>
    </row>
    <row r="9397" spans="26:28">
      <c r="Z9397" s="631">
        <v>1075</v>
      </c>
      <c r="AA9397" s="631" t="s">
        <v>3811</v>
      </c>
      <c r="AB9397" s="631" t="s">
        <v>6776</v>
      </c>
    </row>
    <row r="9398" spans="26:28">
      <c r="Z9398" s="631">
        <v>1076</v>
      </c>
      <c r="AA9398" s="631" t="s">
        <v>3812</v>
      </c>
      <c r="AB9398" s="631" t="s">
        <v>6777</v>
      </c>
    </row>
    <row r="9399" spans="26:28">
      <c r="Z9399" s="631">
        <v>1077</v>
      </c>
      <c r="AA9399" s="631" t="s">
        <v>3813</v>
      </c>
      <c r="AB9399" s="631" t="s">
        <v>6778</v>
      </c>
    </row>
    <row r="9400" spans="26:28">
      <c r="Z9400" s="631">
        <v>1078</v>
      </c>
      <c r="AA9400" s="631" t="s">
        <v>3814</v>
      </c>
      <c r="AB9400" s="631" t="s">
        <v>6779</v>
      </c>
    </row>
    <row r="9401" spans="26:28">
      <c r="Z9401" s="631">
        <v>1079</v>
      </c>
      <c r="AA9401" s="631" t="s">
        <v>3815</v>
      </c>
      <c r="AB9401" s="631" t="s">
        <v>6780</v>
      </c>
    </row>
    <row r="9402" spans="26:28">
      <c r="Z9402" s="631">
        <v>1080</v>
      </c>
      <c r="AA9402" s="631" t="s">
        <v>3816</v>
      </c>
      <c r="AB9402" s="631" t="s">
        <v>6781</v>
      </c>
    </row>
    <row r="9403" spans="26:28">
      <c r="Z9403" s="631">
        <v>1081</v>
      </c>
      <c r="AA9403" s="631" t="s">
        <v>3817</v>
      </c>
      <c r="AB9403" s="631" t="s">
        <v>6782</v>
      </c>
    </row>
    <row r="9404" spans="26:28">
      <c r="Z9404" s="631">
        <v>1082</v>
      </c>
      <c r="AA9404" s="631" t="s">
        <v>3818</v>
      </c>
      <c r="AB9404" s="631" t="s">
        <v>6783</v>
      </c>
    </row>
    <row r="9405" spans="26:28">
      <c r="Z9405" s="631">
        <v>1083</v>
      </c>
      <c r="AA9405" s="631" t="s">
        <v>3819</v>
      </c>
      <c r="AB9405" s="631" t="s">
        <v>6784</v>
      </c>
    </row>
    <row r="9406" spans="26:28">
      <c r="Z9406" s="631">
        <v>1084</v>
      </c>
      <c r="AA9406" s="631" t="s">
        <v>3820</v>
      </c>
      <c r="AB9406" s="631" t="s">
        <v>6785</v>
      </c>
    </row>
    <row r="9407" spans="26:28">
      <c r="Z9407" s="631">
        <v>1085</v>
      </c>
      <c r="AA9407" s="631" t="s">
        <v>3821</v>
      </c>
      <c r="AB9407" s="631" t="s">
        <v>6786</v>
      </c>
    </row>
    <row r="9408" spans="26:28">
      <c r="Z9408" s="631">
        <v>1086</v>
      </c>
      <c r="AA9408" s="631" t="s">
        <v>3822</v>
      </c>
      <c r="AB9408" s="631" t="s">
        <v>6787</v>
      </c>
    </row>
    <row r="9409" spans="26:28">
      <c r="Z9409" s="631">
        <v>1087</v>
      </c>
      <c r="AA9409" s="631" t="s">
        <v>3823</v>
      </c>
      <c r="AB9409" s="631" t="s">
        <v>6788</v>
      </c>
    </row>
    <row r="9410" spans="26:28">
      <c r="Z9410" s="631">
        <v>1088</v>
      </c>
      <c r="AA9410" s="631" t="s">
        <v>3824</v>
      </c>
      <c r="AB9410" s="631" t="s">
        <v>6789</v>
      </c>
    </row>
    <row r="9411" spans="26:28">
      <c r="Z9411" s="631">
        <v>1089</v>
      </c>
      <c r="AA9411" s="631" t="s">
        <v>3825</v>
      </c>
      <c r="AB9411" s="631" t="s">
        <v>6790</v>
      </c>
    </row>
    <row r="9412" spans="26:28">
      <c r="Z9412" s="631">
        <v>1090</v>
      </c>
      <c r="AA9412" s="631" t="s">
        <v>3826</v>
      </c>
      <c r="AB9412" s="631" t="s">
        <v>6791</v>
      </c>
    </row>
    <row r="9413" spans="26:28">
      <c r="Z9413" s="631">
        <v>1091</v>
      </c>
      <c r="AA9413" s="631" t="s">
        <v>3827</v>
      </c>
      <c r="AB9413" s="631" t="s">
        <v>6792</v>
      </c>
    </row>
    <row r="9414" spans="26:28">
      <c r="Z9414" s="631">
        <v>1092</v>
      </c>
      <c r="AA9414" s="631" t="s">
        <v>3828</v>
      </c>
      <c r="AB9414" s="631" t="s">
        <v>5947</v>
      </c>
    </row>
    <row r="9415" spans="26:28">
      <c r="Z9415" s="631">
        <v>1093</v>
      </c>
      <c r="AA9415" s="631" t="s">
        <v>3829</v>
      </c>
      <c r="AB9415" s="631" t="s">
        <v>6793</v>
      </c>
    </row>
    <row r="9416" spans="26:28">
      <c r="Z9416" s="631">
        <v>1094</v>
      </c>
      <c r="AA9416" s="631" t="s">
        <v>3830</v>
      </c>
      <c r="AB9416" s="631" t="s">
        <v>6794</v>
      </c>
    </row>
    <row r="9417" spans="26:28">
      <c r="Z9417" s="631">
        <v>1095</v>
      </c>
      <c r="AA9417" s="631" t="s">
        <v>3831</v>
      </c>
      <c r="AB9417" s="631" t="s">
        <v>6795</v>
      </c>
    </row>
    <row r="9418" spans="26:28">
      <c r="Z9418" s="631">
        <v>1096</v>
      </c>
      <c r="AA9418" s="631" t="s">
        <v>3832</v>
      </c>
      <c r="AB9418" s="631" t="s">
        <v>6796</v>
      </c>
    </row>
    <row r="9419" spans="26:28">
      <c r="Z9419" s="631">
        <v>1097</v>
      </c>
      <c r="AA9419" s="631" t="s">
        <v>3834</v>
      </c>
      <c r="AB9419" s="631" t="s">
        <v>6797</v>
      </c>
    </row>
    <row r="9420" spans="26:28">
      <c r="Z9420" s="631">
        <v>1098</v>
      </c>
      <c r="AA9420" s="631" t="s">
        <v>3835</v>
      </c>
      <c r="AB9420" s="631" t="s">
        <v>6798</v>
      </c>
    </row>
    <row r="9421" spans="26:28">
      <c r="Z9421" s="631">
        <v>1099</v>
      </c>
      <c r="AA9421" s="631" t="s">
        <v>3836</v>
      </c>
      <c r="AB9421" s="631" t="s">
        <v>6799</v>
      </c>
    </row>
    <row r="9422" spans="26:28">
      <c r="Z9422" s="631">
        <v>1100</v>
      </c>
      <c r="AA9422" s="631" t="s">
        <v>3837</v>
      </c>
      <c r="AB9422" s="631" t="s">
        <v>6800</v>
      </c>
    </row>
    <row r="9423" spans="26:28">
      <c r="Z9423" s="631">
        <v>1101</v>
      </c>
      <c r="AA9423" s="631" t="s">
        <v>3838</v>
      </c>
      <c r="AB9423" s="631" t="s">
        <v>6801</v>
      </c>
    </row>
    <row r="9424" spans="26:28">
      <c r="Z9424" s="631">
        <v>1102</v>
      </c>
      <c r="AA9424" s="631" t="s">
        <v>3839</v>
      </c>
      <c r="AB9424" s="631" t="s">
        <v>6802</v>
      </c>
    </row>
    <row r="9425" spans="26:28">
      <c r="Z9425" s="631">
        <v>1103</v>
      </c>
      <c r="AA9425" s="631" t="s">
        <v>3840</v>
      </c>
      <c r="AB9425" s="631" t="s">
        <v>6803</v>
      </c>
    </row>
    <row r="9426" spans="26:28">
      <c r="Z9426" s="631">
        <v>1104</v>
      </c>
      <c r="AA9426" s="631" t="s">
        <v>3841</v>
      </c>
      <c r="AB9426" s="631" t="s">
        <v>6804</v>
      </c>
    </row>
    <row r="9427" spans="26:28">
      <c r="Z9427" s="631">
        <v>1105</v>
      </c>
      <c r="AA9427" s="631" t="s">
        <v>3842</v>
      </c>
      <c r="AB9427" s="631" t="s">
        <v>6805</v>
      </c>
    </row>
    <row r="9428" spans="26:28">
      <c r="Z9428" s="631">
        <v>1106</v>
      </c>
      <c r="AA9428" s="631" t="s">
        <v>3843</v>
      </c>
      <c r="AB9428" s="631" t="s">
        <v>6806</v>
      </c>
    </row>
    <row r="9429" spans="26:28">
      <c r="Z9429" s="631">
        <v>1107</v>
      </c>
      <c r="AA9429" s="631" t="s">
        <v>3844</v>
      </c>
      <c r="AB9429" s="631" t="s">
        <v>6807</v>
      </c>
    </row>
    <row r="9430" spans="26:28">
      <c r="Z9430" s="631">
        <v>1108</v>
      </c>
      <c r="AA9430" s="631" t="s">
        <v>3845</v>
      </c>
      <c r="AB9430" s="631" t="s">
        <v>6808</v>
      </c>
    </row>
    <row r="9431" spans="26:28">
      <c r="Z9431" s="631">
        <v>1109</v>
      </c>
      <c r="AA9431" s="631" t="s">
        <v>3846</v>
      </c>
      <c r="AB9431" s="631" t="s">
        <v>6809</v>
      </c>
    </row>
    <row r="9432" spans="26:28">
      <c r="Z9432" s="631">
        <v>1110</v>
      </c>
      <c r="AA9432" s="631" t="s">
        <v>3847</v>
      </c>
      <c r="AB9432" s="631" t="s">
        <v>6810</v>
      </c>
    </row>
    <row r="9433" spans="26:28">
      <c r="Z9433" s="631">
        <v>1111</v>
      </c>
      <c r="AA9433" s="631" t="s">
        <v>3848</v>
      </c>
      <c r="AB9433" s="631" t="s">
        <v>6811</v>
      </c>
    </row>
    <row r="9434" spans="26:28">
      <c r="Z9434" s="631">
        <v>1112</v>
      </c>
      <c r="AA9434" s="631" t="s">
        <v>3849</v>
      </c>
      <c r="AB9434" s="631" t="s">
        <v>6812</v>
      </c>
    </row>
    <row r="9435" spans="26:28">
      <c r="Z9435" s="631">
        <v>1113</v>
      </c>
      <c r="AA9435" s="631" t="s">
        <v>3850</v>
      </c>
      <c r="AB9435" s="631" t="s">
        <v>6813</v>
      </c>
    </row>
    <row r="9436" spans="26:28">
      <c r="Z9436" s="631">
        <v>1114</v>
      </c>
      <c r="AA9436" s="631" t="s">
        <v>3851</v>
      </c>
      <c r="AB9436" s="631" t="s">
        <v>5937</v>
      </c>
    </row>
    <row r="9437" spans="26:28">
      <c r="Z9437" s="631">
        <v>1115</v>
      </c>
      <c r="AA9437" s="631" t="s">
        <v>3852</v>
      </c>
      <c r="AB9437" s="631" t="s">
        <v>5958</v>
      </c>
    </row>
    <row r="9438" spans="26:28">
      <c r="Z9438" s="631">
        <v>1116</v>
      </c>
      <c r="AA9438" s="631" t="s">
        <v>3853</v>
      </c>
      <c r="AB9438" s="631" t="s">
        <v>6814</v>
      </c>
    </row>
    <row r="9439" spans="26:28">
      <c r="Z9439" s="631">
        <v>1117</v>
      </c>
      <c r="AA9439" s="631" t="s">
        <v>3854</v>
      </c>
      <c r="AB9439" s="631" t="s">
        <v>6815</v>
      </c>
    </row>
    <row r="9440" spans="26:28">
      <c r="Z9440" s="631">
        <v>1118</v>
      </c>
      <c r="AA9440" s="631" t="s">
        <v>3855</v>
      </c>
      <c r="AB9440" s="631" t="s">
        <v>6816</v>
      </c>
    </row>
    <row r="9441" spans="26:28">
      <c r="Z9441" s="631">
        <v>1119</v>
      </c>
      <c r="AA9441" s="631" t="s">
        <v>3856</v>
      </c>
      <c r="AB9441" s="631" t="s">
        <v>6817</v>
      </c>
    </row>
    <row r="9442" spans="26:28">
      <c r="Z9442" s="631">
        <v>1120</v>
      </c>
      <c r="AA9442" s="631" t="s">
        <v>3857</v>
      </c>
      <c r="AB9442" s="631" t="s">
        <v>6818</v>
      </c>
    </row>
    <row r="9443" spans="26:28">
      <c r="Z9443" s="631">
        <v>1121</v>
      </c>
      <c r="AA9443" s="631" t="s">
        <v>3858</v>
      </c>
      <c r="AB9443" s="631" t="s">
        <v>5956</v>
      </c>
    </row>
    <row r="9444" spans="26:28">
      <c r="Z9444" s="631">
        <v>1122</v>
      </c>
      <c r="AA9444" s="631" t="s">
        <v>3859</v>
      </c>
      <c r="AB9444" s="631" t="s">
        <v>5957</v>
      </c>
    </row>
    <row r="9445" spans="26:28">
      <c r="Z9445" s="631">
        <v>1123</v>
      </c>
      <c r="AA9445" s="631" t="s">
        <v>3860</v>
      </c>
      <c r="AB9445" s="631" t="s">
        <v>6819</v>
      </c>
    </row>
    <row r="9446" spans="26:28">
      <c r="Z9446" s="631">
        <v>1124</v>
      </c>
      <c r="AA9446" s="631" t="s">
        <v>3861</v>
      </c>
      <c r="AB9446" s="631" t="s">
        <v>6820</v>
      </c>
    </row>
    <row r="9447" spans="26:28">
      <c r="Z9447" s="631">
        <v>1125</v>
      </c>
      <c r="AA9447" s="631" t="s">
        <v>3862</v>
      </c>
      <c r="AB9447" s="631" t="s">
        <v>6821</v>
      </c>
    </row>
    <row r="9448" spans="26:28">
      <c r="Z9448" s="631">
        <v>1126</v>
      </c>
      <c r="AA9448" s="631" t="s">
        <v>3863</v>
      </c>
      <c r="AB9448" s="631" t="s">
        <v>6822</v>
      </c>
    </row>
    <row r="9449" spans="26:28">
      <c r="Z9449" s="631">
        <v>1127</v>
      </c>
      <c r="AA9449" s="631" t="s">
        <v>3864</v>
      </c>
      <c r="AB9449" s="631" t="s">
        <v>6471</v>
      </c>
    </row>
    <row r="9450" spans="26:28">
      <c r="Z9450" s="631">
        <v>1128</v>
      </c>
      <c r="AA9450" s="631" t="s">
        <v>3865</v>
      </c>
      <c r="AB9450" s="631" t="s">
        <v>6472</v>
      </c>
    </row>
    <row r="9451" spans="26:28">
      <c r="Z9451" s="631">
        <v>1129</v>
      </c>
      <c r="AA9451" s="631" t="s">
        <v>3866</v>
      </c>
      <c r="AB9451" s="631" t="s">
        <v>6473</v>
      </c>
    </row>
    <row r="9452" spans="26:28">
      <c r="Z9452" s="631">
        <v>1130</v>
      </c>
      <c r="AA9452" s="631" t="s">
        <v>3867</v>
      </c>
      <c r="AB9452" s="631" t="s">
        <v>6474</v>
      </c>
    </row>
    <row r="9453" spans="26:28">
      <c r="Z9453" s="631">
        <v>1131</v>
      </c>
      <c r="AA9453" s="631" t="s">
        <v>3868</v>
      </c>
      <c r="AB9453" s="631" t="s">
        <v>6823</v>
      </c>
    </row>
    <row r="9454" spans="26:28">
      <c r="Z9454" s="631">
        <v>1132</v>
      </c>
      <c r="AA9454" s="631" t="s">
        <v>3869</v>
      </c>
      <c r="AB9454" s="631" t="s">
        <v>6824</v>
      </c>
    </row>
    <row r="9455" spans="26:28">
      <c r="Z9455" s="631">
        <v>1133</v>
      </c>
      <c r="AA9455" s="631" t="s">
        <v>3870</v>
      </c>
      <c r="AB9455" s="631" t="s">
        <v>6825</v>
      </c>
    </row>
    <row r="9456" spans="26:28">
      <c r="Z9456" s="631">
        <v>1134</v>
      </c>
      <c r="AA9456" s="631" t="s">
        <v>3871</v>
      </c>
      <c r="AB9456" s="631" t="s">
        <v>6826</v>
      </c>
    </row>
    <row r="9457" spans="26:28">
      <c r="Z9457" s="631">
        <v>1135</v>
      </c>
      <c r="AA9457" s="631" t="s">
        <v>3872</v>
      </c>
      <c r="AB9457" s="631" t="s">
        <v>6827</v>
      </c>
    </row>
    <row r="9458" spans="26:28">
      <c r="Z9458" s="631">
        <v>1136</v>
      </c>
      <c r="AA9458" s="631" t="s">
        <v>3873</v>
      </c>
      <c r="AB9458" s="631" t="s">
        <v>6828</v>
      </c>
    </row>
    <row r="9459" spans="26:28">
      <c r="Z9459" s="631">
        <v>1137</v>
      </c>
      <c r="AA9459" s="631" t="s">
        <v>3874</v>
      </c>
      <c r="AB9459" s="631" t="s">
        <v>6829</v>
      </c>
    </row>
    <row r="9460" spans="26:28">
      <c r="Z9460" s="631">
        <v>1138</v>
      </c>
      <c r="AA9460" s="631" t="s">
        <v>3875</v>
      </c>
      <c r="AB9460" s="631" t="s">
        <v>6830</v>
      </c>
    </row>
    <row r="9461" spans="26:28">
      <c r="Z9461" s="631">
        <v>1139</v>
      </c>
      <c r="AA9461" s="631" t="s">
        <v>3876</v>
      </c>
      <c r="AB9461" s="631" t="s">
        <v>6831</v>
      </c>
    </row>
    <row r="9462" spans="26:28">
      <c r="Z9462" s="631">
        <v>1140</v>
      </c>
      <c r="AA9462" s="631" t="s">
        <v>3877</v>
      </c>
      <c r="AB9462" s="631" t="s">
        <v>6832</v>
      </c>
    </row>
    <row r="9463" spans="26:28">
      <c r="Z9463" s="631">
        <v>1141</v>
      </c>
      <c r="AA9463" s="631" t="s">
        <v>3878</v>
      </c>
      <c r="AB9463" s="631" t="s">
        <v>6833</v>
      </c>
    </row>
    <row r="9464" spans="26:28">
      <c r="Z9464" s="631">
        <v>1142</v>
      </c>
      <c r="AA9464" s="631" t="s">
        <v>3879</v>
      </c>
      <c r="AB9464" s="631" t="s">
        <v>5803</v>
      </c>
    </row>
    <row r="9465" spans="26:28">
      <c r="Z9465" s="631">
        <v>1143</v>
      </c>
      <c r="AA9465" s="631" t="s">
        <v>3880</v>
      </c>
      <c r="AB9465" s="631" t="s">
        <v>5804</v>
      </c>
    </row>
    <row r="9466" spans="26:28">
      <c r="Z9466" s="631">
        <v>1144</v>
      </c>
      <c r="AA9466" s="631" t="s">
        <v>3881</v>
      </c>
      <c r="AB9466" s="631" t="s">
        <v>6834</v>
      </c>
    </row>
    <row r="9467" spans="26:28">
      <c r="Z9467" s="631">
        <v>1145</v>
      </c>
      <c r="AA9467" s="631" t="s">
        <v>3882</v>
      </c>
      <c r="AB9467" s="631" t="s">
        <v>6835</v>
      </c>
    </row>
    <row r="9468" spans="26:28">
      <c r="Z9468" s="631">
        <v>1146</v>
      </c>
      <c r="AA9468" s="631" t="s">
        <v>3883</v>
      </c>
      <c r="AB9468" s="631" t="s">
        <v>6836</v>
      </c>
    </row>
    <row r="9469" spans="26:28">
      <c r="Z9469" s="631">
        <v>1147</v>
      </c>
      <c r="AA9469" s="631" t="s">
        <v>3884</v>
      </c>
      <c r="AB9469" s="631" t="s">
        <v>6676</v>
      </c>
    </row>
    <row r="9470" spans="26:28">
      <c r="Z9470" s="631">
        <v>1148</v>
      </c>
      <c r="AA9470" s="631" t="s">
        <v>3885</v>
      </c>
      <c r="AB9470" s="631" t="s">
        <v>6677</v>
      </c>
    </row>
    <row r="9471" spans="26:28">
      <c r="Z9471" s="631">
        <v>1149</v>
      </c>
      <c r="AA9471" s="631" t="s">
        <v>3886</v>
      </c>
      <c r="AB9471" s="631" t="s">
        <v>6837</v>
      </c>
    </row>
    <row r="9472" spans="26:28">
      <c r="Z9472" s="631">
        <v>1150</v>
      </c>
      <c r="AA9472" s="631" t="s">
        <v>3887</v>
      </c>
      <c r="AB9472" s="631" t="s">
        <v>6838</v>
      </c>
    </row>
    <row r="9473" spans="26:28">
      <c r="Z9473" s="631">
        <v>1151</v>
      </c>
      <c r="AA9473" s="631" t="s">
        <v>3888</v>
      </c>
      <c r="AB9473" s="631" t="s">
        <v>6839</v>
      </c>
    </row>
    <row r="9474" spans="26:28">
      <c r="Z9474" s="631">
        <v>1152</v>
      </c>
      <c r="AA9474" s="631" t="s">
        <v>3889</v>
      </c>
      <c r="AB9474" s="631" t="s">
        <v>6840</v>
      </c>
    </row>
    <row r="9475" spans="26:28">
      <c r="Z9475" s="631">
        <v>1153</v>
      </c>
      <c r="AA9475" s="631" t="s">
        <v>3890</v>
      </c>
      <c r="AB9475" s="631" t="s">
        <v>5805</v>
      </c>
    </row>
    <row r="9476" spans="26:28">
      <c r="Z9476" s="631">
        <v>1154</v>
      </c>
      <c r="AA9476" s="631" t="s">
        <v>3891</v>
      </c>
      <c r="AB9476" s="631" t="s">
        <v>5806</v>
      </c>
    </row>
    <row r="9477" spans="26:28">
      <c r="Z9477" s="631">
        <v>1155</v>
      </c>
      <c r="AA9477" s="631" t="s">
        <v>3892</v>
      </c>
      <c r="AB9477" s="631" t="s">
        <v>5807</v>
      </c>
    </row>
    <row r="9478" spans="26:28">
      <c r="Z9478" s="631">
        <v>1156</v>
      </c>
      <c r="AA9478" s="631" t="s">
        <v>3893</v>
      </c>
      <c r="AB9478" s="631" t="s">
        <v>5817</v>
      </c>
    </row>
    <row r="9479" spans="26:28">
      <c r="Z9479" s="631">
        <v>1157</v>
      </c>
      <c r="AA9479" s="631" t="s">
        <v>3894</v>
      </c>
      <c r="AB9479" s="631" t="s">
        <v>6681</v>
      </c>
    </row>
    <row r="9480" spans="26:28">
      <c r="Z9480" s="631">
        <v>1158</v>
      </c>
      <c r="AA9480" s="631" t="s">
        <v>3895</v>
      </c>
      <c r="AB9480" s="631" t="s">
        <v>6682</v>
      </c>
    </row>
    <row r="9481" spans="26:28">
      <c r="Z9481" s="631">
        <v>1159</v>
      </c>
      <c r="AA9481" s="631" t="s">
        <v>3896</v>
      </c>
      <c r="AB9481" s="631" t="s">
        <v>6680</v>
      </c>
    </row>
    <row r="9482" spans="26:28">
      <c r="Z9482" s="631">
        <v>1160</v>
      </c>
      <c r="AA9482" s="631" t="s">
        <v>3897</v>
      </c>
      <c r="AB9482" s="631" t="s">
        <v>6841</v>
      </c>
    </row>
    <row r="9483" spans="26:28">
      <c r="Z9483" s="631">
        <v>1161</v>
      </c>
      <c r="AA9483" s="631" t="s">
        <v>3898</v>
      </c>
      <c r="AB9483" s="631" t="s">
        <v>6842</v>
      </c>
    </row>
    <row r="9484" spans="26:28">
      <c r="Z9484" s="631">
        <v>1162</v>
      </c>
      <c r="AA9484" s="631" t="s">
        <v>3900</v>
      </c>
      <c r="AB9484" s="631" t="s">
        <v>6683</v>
      </c>
    </row>
    <row r="9485" spans="26:28">
      <c r="Z9485" s="631">
        <v>1163</v>
      </c>
      <c r="AA9485" s="631" t="s">
        <v>3901</v>
      </c>
      <c r="AB9485" s="631" t="s">
        <v>6684</v>
      </c>
    </row>
    <row r="9486" spans="26:28">
      <c r="Z9486" s="631">
        <v>1164</v>
      </c>
      <c r="AA9486" s="631" t="s">
        <v>3902</v>
      </c>
      <c r="AB9486" s="631" t="s">
        <v>5818</v>
      </c>
    </row>
    <row r="9487" spans="26:28">
      <c r="Z9487" s="631">
        <v>1165</v>
      </c>
      <c r="AA9487" s="631" t="s">
        <v>3903</v>
      </c>
      <c r="AB9487" s="631" t="s">
        <v>5819</v>
      </c>
    </row>
    <row r="9488" spans="26:28">
      <c r="Z9488" s="631">
        <v>1166</v>
      </c>
      <c r="AA9488" s="631" t="s">
        <v>3904</v>
      </c>
      <c r="AB9488" s="631" t="s">
        <v>6843</v>
      </c>
    </row>
    <row r="9489" spans="26:28">
      <c r="Z9489" s="631">
        <v>1167</v>
      </c>
      <c r="AA9489" s="631" t="s">
        <v>3905</v>
      </c>
      <c r="AB9489" s="631" t="s">
        <v>6844</v>
      </c>
    </row>
    <row r="9490" spans="26:28">
      <c r="Z9490" s="631">
        <v>1168</v>
      </c>
      <c r="AA9490" s="631" t="s">
        <v>3906</v>
      </c>
      <c r="AB9490" s="631" t="s">
        <v>6845</v>
      </c>
    </row>
    <row r="9491" spans="26:28">
      <c r="Z9491" s="631">
        <v>1169</v>
      </c>
      <c r="AA9491" s="631" t="s">
        <v>3907</v>
      </c>
      <c r="AB9491" s="631" t="s">
        <v>6685</v>
      </c>
    </row>
    <row r="9492" spans="26:28">
      <c r="Z9492" s="631">
        <v>1170</v>
      </c>
      <c r="AA9492" s="631" t="s">
        <v>3908</v>
      </c>
      <c r="AB9492" s="631" t="s">
        <v>6686</v>
      </c>
    </row>
    <row r="9493" spans="26:28">
      <c r="Z9493" s="631">
        <v>1171</v>
      </c>
      <c r="AA9493" s="631" t="s">
        <v>3909</v>
      </c>
      <c r="AB9493" s="631" t="s">
        <v>6687</v>
      </c>
    </row>
    <row r="9494" spans="26:28">
      <c r="Z9494" s="631">
        <v>1172</v>
      </c>
      <c r="AA9494" s="631" t="s">
        <v>3910</v>
      </c>
      <c r="AB9494" s="631" t="s">
        <v>6688</v>
      </c>
    </row>
    <row r="9495" spans="26:28">
      <c r="Z9495" s="631">
        <v>1173</v>
      </c>
      <c r="AA9495" s="631" t="s">
        <v>3911</v>
      </c>
      <c r="AB9495" s="631" t="s">
        <v>6689</v>
      </c>
    </row>
    <row r="9496" spans="26:28">
      <c r="Z9496" s="631">
        <v>1174</v>
      </c>
      <c r="AA9496" s="631" t="s">
        <v>3912</v>
      </c>
      <c r="AB9496" s="631" t="s">
        <v>6690</v>
      </c>
    </row>
    <row r="9497" spans="26:28">
      <c r="Z9497" s="631">
        <v>1175</v>
      </c>
      <c r="AA9497" s="631" t="s">
        <v>3913</v>
      </c>
      <c r="AB9497" s="631" t="s">
        <v>6846</v>
      </c>
    </row>
    <row r="9498" spans="26:28">
      <c r="Z9498" s="631">
        <v>1176</v>
      </c>
      <c r="AA9498" s="631" t="s">
        <v>3914</v>
      </c>
      <c r="AB9498" s="631" t="s">
        <v>6847</v>
      </c>
    </row>
    <row r="9499" spans="26:28">
      <c r="Z9499" s="631">
        <v>1177</v>
      </c>
      <c r="AA9499" s="631" t="s">
        <v>3915</v>
      </c>
      <c r="AB9499" s="631" t="s">
        <v>6848</v>
      </c>
    </row>
    <row r="9500" spans="26:28">
      <c r="Z9500" s="631">
        <v>1178</v>
      </c>
      <c r="AA9500" s="631" t="s">
        <v>3916</v>
      </c>
      <c r="AB9500" s="631" t="s">
        <v>6849</v>
      </c>
    </row>
    <row r="9501" spans="26:28">
      <c r="Z9501" s="631">
        <v>1179</v>
      </c>
      <c r="AA9501" s="631" t="s">
        <v>3917</v>
      </c>
      <c r="AB9501" s="631" t="s">
        <v>6850</v>
      </c>
    </row>
    <row r="9502" spans="26:28">
      <c r="Z9502" s="631">
        <v>1180</v>
      </c>
      <c r="AA9502" s="631" t="s">
        <v>3918</v>
      </c>
      <c r="AB9502" s="631" t="s">
        <v>6851</v>
      </c>
    </row>
    <row r="9503" spans="26:28">
      <c r="Z9503" s="631">
        <v>1181</v>
      </c>
      <c r="AA9503" s="631" t="s">
        <v>3919</v>
      </c>
      <c r="AB9503" s="631" t="s">
        <v>6852</v>
      </c>
    </row>
    <row r="9504" spans="26:28">
      <c r="Z9504" s="631">
        <v>1182</v>
      </c>
      <c r="AA9504" s="631" t="s">
        <v>3920</v>
      </c>
      <c r="AB9504" s="631" t="s">
        <v>6853</v>
      </c>
    </row>
    <row r="9505" spans="26:28">
      <c r="Z9505" s="631">
        <v>1183</v>
      </c>
      <c r="AA9505" s="631" t="s">
        <v>3921</v>
      </c>
      <c r="AB9505" s="631" t="s">
        <v>6854</v>
      </c>
    </row>
    <row r="9506" spans="26:28">
      <c r="Z9506" s="631">
        <v>1184</v>
      </c>
      <c r="AA9506" s="631" t="s">
        <v>3922</v>
      </c>
      <c r="AB9506" s="631" t="s">
        <v>6855</v>
      </c>
    </row>
    <row r="9507" spans="26:28">
      <c r="Z9507" s="631">
        <v>1185</v>
      </c>
      <c r="AA9507" s="631" t="s">
        <v>3923</v>
      </c>
      <c r="AB9507" s="631" t="s">
        <v>6856</v>
      </c>
    </row>
    <row r="9508" spans="26:28">
      <c r="Z9508" s="631">
        <v>1186</v>
      </c>
      <c r="AA9508" s="631" t="s">
        <v>3924</v>
      </c>
      <c r="AB9508" s="631" t="s">
        <v>6857</v>
      </c>
    </row>
    <row r="9509" spans="26:28">
      <c r="Z9509" s="631">
        <v>1187</v>
      </c>
      <c r="AA9509" s="631" t="s">
        <v>3925</v>
      </c>
      <c r="AB9509" s="631" t="s">
        <v>6858</v>
      </c>
    </row>
    <row r="9510" spans="26:28">
      <c r="Z9510" s="631">
        <v>1188</v>
      </c>
      <c r="AA9510" s="631" t="s">
        <v>3926</v>
      </c>
      <c r="AB9510" s="631" t="s">
        <v>6859</v>
      </c>
    </row>
    <row r="9511" spans="26:28">
      <c r="Z9511" s="631">
        <v>1189</v>
      </c>
      <c r="AA9511" s="631" t="s">
        <v>3927</v>
      </c>
      <c r="AB9511" s="631" t="s">
        <v>6547</v>
      </c>
    </row>
    <row r="9512" spans="26:28">
      <c r="Z9512" s="631">
        <v>1190</v>
      </c>
      <c r="AA9512" s="631" t="s">
        <v>3928</v>
      </c>
      <c r="AB9512" s="631" t="s">
        <v>6860</v>
      </c>
    </row>
    <row r="9513" spans="26:28">
      <c r="Z9513" s="631">
        <v>1191</v>
      </c>
      <c r="AA9513" s="631" t="s">
        <v>3929</v>
      </c>
      <c r="AB9513" s="631" t="s">
        <v>6861</v>
      </c>
    </row>
    <row r="9514" spans="26:28">
      <c r="Z9514" s="631">
        <v>1192</v>
      </c>
      <c r="AA9514" s="631" t="s">
        <v>3930</v>
      </c>
      <c r="AB9514" s="631" t="s">
        <v>6861</v>
      </c>
    </row>
    <row r="9515" spans="26:28">
      <c r="Z9515" s="631">
        <v>1193</v>
      </c>
      <c r="AA9515" s="631" t="s">
        <v>3931</v>
      </c>
      <c r="AB9515" s="631" t="s">
        <v>6862</v>
      </c>
    </row>
    <row r="9516" spans="26:28">
      <c r="Z9516" s="631">
        <v>1194</v>
      </c>
      <c r="AA9516" s="631" t="s">
        <v>3932</v>
      </c>
      <c r="AB9516" s="631" t="s">
        <v>6863</v>
      </c>
    </row>
    <row r="9517" spans="26:28">
      <c r="Z9517" s="631">
        <v>1195</v>
      </c>
      <c r="AA9517" s="631" t="s">
        <v>3933</v>
      </c>
      <c r="AB9517" s="631" t="s">
        <v>6864</v>
      </c>
    </row>
    <row r="9518" spans="26:28">
      <c r="Z9518" s="631">
        <v>1196</v>
      </c>
      <c r="AA9518" s="631" t="s">
        <v>3934</v>
      </c>
      <c r="AB9518" s="631" t="s">
        <v>6729</v>
      </c>
    </row>
    <row r="9519" spans="26:28">
      <c r="Z9519" s="631">
        <v>1197</v>
      </c>
      <c r="AA9519" s="631" t="s">
        <v>3935</v>
      </c>
      <c r="AB9519" s="631" t="s">
        <v>6865</v>
      </c>
    </row>
    <row r="9520" spans="26:28">
      <c r="Z9520" s="631">
        <v>1198</v>
      </c>
      <c r="AA9520" s="631" t="s">
        <v>3936</v>
      </c>
      <c r="AB9520" s="631" t="s">
        <v>6735</v>
      </c>
    </row>
    <row r="9521" spans="26:28">
      <c r="Z9521" s="631">
        <v>1199</v>
      </c>
      <c r="AA9521" s="631" t="s">
        <v>3937</v>
      </c>
      <c r="AB9521" s="631" t="s">
        <v>6730</v>
      </c>
    </row>
    <row r="9522" spans="26:28">
      <c r="Z9522" s="631">
        <v>1200</v>
      </c>
      <c r="AA9522" s="631" t="s">
        <v>3938</v>
      </c>
      <c r="AB9522" s="631" t="s">
        <v>6866</v>
      </c>
    </row>
    <row r="9523" spans="26:28">
      <c r="Z9523" s="631">
        <v>1201</v>
      </c>
      <c r="AA9523" s="631" t="s">
        <v>3939</v>
      </c>
      <c r="AB9523" s="631" t="s">
        <v>6867</v>
      </c>
    </row>
    <row r="9524" spans="26:28">
      <c r="Z9524" s="631">
        <v>1202</v>
      </c>
      <c r="AA9524" s="631" t="s">
        <v>3940</v>
      </c>
      <c r="AB9524" s="631" t="s">
        <v>6868</v>
      </c>
    </row>
    <row r="9525" spans="26:28">
      <c r="Z9525" s="631">
        <v>1203</v>
      </c>
      <c r="AA9525" s="631" t="s">
        <v>3941</v>
      </c>
      <c r="AB9525" s="631" t="s">
        <v>6869</v>
      </c>
    </row>
    <row r="9526" spans="26:28">
      <c r="Z9526" s="631">
        <v>1204</v>
      </c>
      <c r="AA9526" s="631" t="s">
        <v>3942</v>
      </c>
      <c r="AB9526" s="631" t="s">
        <v>6870</v>
      </c>
    </row>
    <row r="9527" spans="26:28">
      <c r="Z9527" s="631">
        <v>1205</v>
      </c>
      <c r="AA9527" s="631" t="s">
        <v>3943</v>
      </c>
      <c r="AB9527" s="631" t="s">
        <v>6871</v>
      </c>
    </row>
    <row r="9528" spans="26:28">
      <c r="Z9528" s="631">
        <v>1206</v>
      </c>
      <c r="AA9528" s="631" t="s">
        <v>3944</v>
      </c>
      <c r="AB9528" s="631" t="s">
        <v>6872</v>
      </c>
    </row>
    <row r="9529" spans="26:28">
      <c r="Z9529" s="631">
        <v>1207</v>
      </c>
      <c r="AA9529" s="631" t="s">
        <v>3945</v>
      </c>
      <c r="AB9529" s="631" t="s">
        <v>6873</v>
      </c>
    </row>
    <row r="9530" spans="26:28">
      <c r="Z9530" s="631">
        <v>1208</v>
      </c>
      <c r="AA9530" s="631" t="s">
        <v>3946</v>
      </c>
      <c r="AB9530" s="631" t="s">
        <v>6874</v>
      </c>
    </row>
    <row r="9531" spans="26:28">
      <c r="Z9531" s="631">
        <v>1209</v>
      </c>
      <c r="AA9531" s="631" t="s">
        <v>3947</v>
      </c>
      <c r="AB9531" s="631" t="s">
        <v>6875</v>
      </c>
    </row>
    <row r="9532" spans="26:28">
      <c r="Z9532" s="631">
        <v>1210</v>
      </c>
      <c r="AA9532" s="631" t="s">
        <v>3948</v>
      </c>
      <c r="AB9532" s="631" t="s">
        <v>6876</v>
      </c>
    </row>
    <row r="9533" spans="26:28">
      <c r="Z9533" s="631">
        <v>1211</v>
      </c>
      <c r="AA9533" s="631" t="s">
        <v>3949</v>
      </c>
      <c r="AB9533" s="631" t="s">
        <v>6877</v>
      </c>
    </row>
    <row r="9534" spans="26:28">
      <c r="Z9534" s="631">
        <v>1212</v>
      </c>
      <c r="AA9534" s="631" t="s">
        <v>3950</v>
      </c>
      <c r="AB9534" s="631" t="s">
        <v>6878</v>
      </c>
    </row>
    <row r="9535" spans="26:28">
      <c r="Z9535" s="631">
        <v>1213</v>
      </c>
      <c r="AA9535" s="631" t="s">
        <v>3951</v>
      </c>
      <c r="AB9535" s="631" t="s">
        <v>6879</v>
      </c>
    </row>
    <row r="9536" spans="26:28">
      <c r="Z9536" s="631">
        <v>1214</v>
      </c>
      <c r="AA9536" s="631" t="s">
        <v>3952</v>
      </c>
      <c r="AB9536" s="631" t="s">
        <v>6880</v>
      </c>
    </row>
    <row r="9537" spans="26:28">
      <c r="Z9537" s="631">
        <v>1215</v>
      </c>
      <c r="AA9537" s="631" t="s">
        <v>3953</v>
      </c>
      <c r="AB9537" s="631" t="s">
        <v>6881</v>
      </c>
    </row>
    <row r="9538" spans="26:28">
      <c r="Z9538" s="631">
        <v>1216</v>
      </c>
      <c r="AA9538" s="631" t="s">
        <v>3954</v>
      </c>
      <c r="AB9538" s="631" t="s">
        <v>6882</v>
      </c>
    </row>
    <row r="9539" spans="26:28">
      <c r="Z9539" s="631">
        <v>1217</v>
      </c>
      <c r="AA9539" s="631" t="s">
        <v>3955</v>
      </c>
      <c r="AB9539" s="631" t="s">
        <v>6883</v>
      </c>
    </row>
    <row r="9540" spans="26:28">
      <c r="Z9540" s="631">
        <v>1218</v>
      </c>
      <c r="AA9540" s="631" t="s">
        <v>3956</v>
      </c>
      <c r="AB9540" s="631" t="s">
        <v>6884</v>
      </c>
    </row>
    <row r="9541" spans="26:28">
      <c r="Z9541" s="631">
        <v>1219</v>
      </c>
      <c r="AA9541" s="631" t="s">
        <v>3957</v>
      </c>
      <c r="AB9541" s="631" t="s">
        <v>6885</v>
      </c>
    </row>
    <row r="9542" spans="26:28">
      <c r="Z9542" s="631">
        <v>1220</v>
      </c>
      <c r="AA9542" s="631" t="s">
        <v>3958</v>
      </c>
      <c r="AB9542" s="631" t="s">
        <v>6886</v>
      </c>
    </row>
    <row r="9543" spans="26:28">
      <c r="Z9543" s="631">
        <v>1221</v>
      </c>
      <c r="AA9543" s="631" t="s">
        <v>3959</v>
      </c>
      <c r="AB9543" s="631" t="s">
        <v>6887</v>
      </c>
    </row>
    <row r="9544" spans="26:28">
      <c r="Z9544" s="631">
        <v>1222</v>
      </c>
      <c r="AA9544" s="631" t="s">
        <v>3960</v>
      </c>
      <c r="AB9544" s="631" t="s">
        <v>6888</v>
      </c>
    </row>
    <row r="9545" spans="26:28">
      <c r="Z9545" s="631">
        <v>1223</v>
      </c>
      <c r="AA9545" s="631" t="s">
        <v>3961</v>
      </c>
      <c r="AB9545" s="631" t="s">
        <v>5840</v>
      </c>
    </row>
    <row r="9546" spans="26:28">
      <c r="Z9546" s="631">
        <v>1224</v>
      </c>
      <c r="AA9546" s="631" t="s">
        <v>3962</v>
      </c>
      <c r="AB9546" s="631" t="s">
        <v>6889</v>
      </c>
    </row>
    <row r="9547" spans="26:28">
      <c r="Z9547" s="631">
        <v>1225</v>
      </c>
      <c r="AA9547" s="631" t="s">
        <v>3963</v>
      </c>
      <c r="AB9547" s="631" t="s">
        <v>6890</v>
      </c>
    </row>
    <row r="9548" spans="26:28">
      <c r="Z9548" s="631">
        <v>1226</v>
      </c>
      <c r="AA9548" s="631" t="s">
        <v>3964</v>
      </c>
      <c r="AB9548" s="631" t="s">
        <v>6541</v>
      </c>
    </row>
    <row r="9549" spans="26:28">
      <c r="Z9549" s="631">
        <v>1227</v>
      </c>
      <c r="AA9549" s="631" t="s">
        <v>3965</v>
      </c>
      <c r="AB9549" s="631" t="s">
        <v>6891</v>
      </c>
    </row>
    <row r="9550" spans="26:28">
      <c r="Z9550" s="631">
        <v>1228</v>
      </c>
      <c r="AA9550" s="631" t="s">
        <v>3966</v>
      </c>
      <c r="AB9550" s="631" t="s">
        <v>6892</v>
      </c>
    </row>
    <row r="9551" spans="26:28">
      <c r="Z9551" s="631">
        <v>1229</v>
      </c>
      <c r="AA9551" s="631" t="s">
        <v>3967</v>
      </c>
      <c r="AB9551" s="631" t="s">
        <v>6893</v>
      </c>
    </row>
    <row r="9552" spans="26:28">
      <c r="Z9552" s="631">
        <v>1230</v>
      </c>
      <c r="AA9552" s="631" t="s">
        <v>3968</v>
      </c>
      <c r="AB9552" s="631" t="s">
        <v>6894</v>
      </c>
    </row>
    <row r="9553" spans="26:28">
      <c r="Z9553" s="631">
        <v>1231</v>
      </c>
      <c r="AA9553" s="631" t="s">
        <v>3969</v>
      </c>
      <c r="AB9553" s="631" t="s">
        <v>6895</v>
      </c>
    </row>
    <row r="9554" spans="26:28">
      <c r="Z9554" s="631">
        <v>1232</v>
      </c>
      <c r="AA9554" s="631" t="s">
        <v>3970</v>
      </c>
      <c r="AB9554" s="631" t="s">
        <v>6896</v>
      </c>
    </row>
    <row r="9555" spans="26:28">
      <c r="Z9555" s="631">
        <v>1233</v>
      </c>
      <c r="AA9555" s="631" t="s">
        <v>3971</v>
      </c>
      <c r="AB9555" s="631" t="s">
        <v>6897</v>
      </c>
    </row>
    <row r="9556" spans="26:28">
      <c r="Z9556" s="631">
        <v>1234</v>
      </c>
      <c r="AA9556" s="631" t="s">
        <v>3972</v>
      </c>
      <c r="AB9556" s="631" t="s">
        <v>6788</v>
      </c>
    </row>
    <row r="9557" spans="26:28">
      <c r="Z9557" s="631">
        <v>1235</v>
      </c>
      <c r="AA9557" s="631" t="s">
        <v>3973</v>
      </c>
      <c r="AB9557" s="631" t="s">
        <v>6789</v>
      </c>
    </row>
    <row r="9558" spans="26:28">
      <c r="Z9558" s="631">
        <v>1236</v>
      </c>
      <c r="AA9558" s="631" t="s">
        <v>3974</v>
      </c>
      <c r="AB9558" s="631" t="s">
        <v>6782</v>
      </c>
    </row>
    <row r="9559" spans="26:28">
      <c r="Z9559" s="631">
        <v>1237</v>
      </c>
      <c r="AA9559" s="631" t="s">
        <v>3975</v>
      </c>
      <c r="AB9559" s="631" t="s">
        <v>6783</v>
      </c>
    </row>
    <row r="9560" spans="26:28">
      <c r="Z9560" s="631">
        <v>1238</v>
      </c>
      <c r="AA9560" s="631" t="s">
        <v>3976</v>
      </c>
      <c r="AB9560" s="631" t="s">
        <v>6898</v>
      </c>
    </row>
    <row r="9561" spans="26:28">
      <c r="Z9561" s="631">
        <v>1239</v>
      </c>
      <c r="AA9561" s="631" t="s">
        <v>3977</v>
      </c>
      <c r="AB9561" s="631" t="s">
        <v>6899</v>
      </c>
    </row>
    <row r="9562" spans="26:28">
      <c r="Z9562" s="631">
        <v>1240</v>
      </c>
      <c r="AA9562" s="631" t="s">
        <v>3978</v>
      </c>
      <c r="AB9562" s="631" t="s">
        <v>6900</v>
      </c>
    </row>
    <row r="9563" spans="26:28">
      <c r="Z9563" s="631">
        <v>1241</v>
      </c>
      <c r="AA9563" s="631" t="s">
        <v>3979</v>
      </c>
      <c r="AB9563" s="631" t="s">
        <v>6901</v>
      </c>
    </row>
    <row r="9564" spans="26:28">
      <c r="Z9564" s="631">
        <v>1242</v>
      </c>
      <c r="AA9564" s="631" t="s">
        <v>3980</v>
      </c>
      <c r="AB9564" s="631" t="s">
        <v>6902</v>
      </c>
    </row>
    <row r="9565" spans="26:28">
      <c r="Z9565" s="631">
        <v>1243</v>
      </c>
      <c r="AA9565" s="631" t="s">
        <v>3981</v>
      </c>
      <c r="AB9565" s="631" t="s">
        <v>6792</v>
      </c>
    </row>
    <row r="9566" spans="26:28">
      <c r="Z9566" s="631">
        <v>1244</v>
      </c>
      <c r="AA9566" s="631" t="s">
        <v>3982</v>
      </c>
      <c r="AB9566" s="631" t="s">
        <v>6903</v>
      </c>
    </row>
    <row r="9567" spans="26:28">
      <c r="Z9567" s="631">
        <v>1245</v>
      </c>
      <c r="AA9567" s="631" t="s">
        <v>3983</v>
      </c>
      <c r="AB9567" s="631" t="s">
        <v>6793</v>
      </c>
    </row>
    <row r="9568" spans="26:28">
      <c r="Z9568" s="631">
        <v>1246</v>
      </c>
      <c r="AA9568" s="631" t="s">
        <v>3984</v>
      </c>
      <c r="AB9568" s="631" t="s">
        <v>6794</v>
      </c>
    </row>
    <row r="9569" spans="26:28">
      <c r="Z9569" s="631">
        <v>1247</v>
      </c>
      <c r="AA9569" s="631" t="s">
        <v>3985</v>
      </c>
      <c r="AB9569" s="631" t="s">
        <v>5947</v>
      </c>
    </row>
    <row r="9570" spans="26:28">
      <c r="Z9570" s="631">
        <v>1248</v>
      </c>
      <c r="AA9570" s="631" t="s">
        <v>3986</v>
      </c>
      <c r="AB9570" s="631" t="s">
        <v>5948</v>
      </c>
    </row>
    <row r="9571" spans="26:28">
      <c r="Z9571" s="631">
        <v>1249</v>
      </c>
      <c r="AA9571" s="631" t="s">
        <v>3987</v>
      </c>
      <c r="AB9571" s="631" t="s">
        <v>5959</v>
      </c>
    </row>
    <row r="9572" spans="26:28">
      <c r="Z9572" s="631">
        <v>1250</v>
      </c>
      <c r="AA9572" s="631" t="s">
        <v>3988</v>
      </c>
      <c r="AB9572" s="631" t="s">
        <v>6752</v>
      </c>
    </row>
    <row r="9573" spans="26:28">
      <c r="Z9573" s="631">
        <v>1251</v>
      </c>
      <c r="AA9573" s="631" t="s">
        <v>3989</v>
      </c>
      <c r="AB9573" s="631" t="s">
        <v>6560</v>
      </c>
    </row>
    <row r="9574" spans="26:28">
      <c r="Z9574" s="631">
        <v>1252</v>
      </c>
      <c r="AA9574" s="631" t="s">
        <v>3990</v>
      </c>
      <c r="AB9574" s="631" t="s">
        <v>6561</v>
      </c>
    </row>
    <row r="9575" spans="26:28">
      <c r="Z9575" s="631">
        <v>1253</v>
      </c>
      <c r="AA9575" s="631" t="s">
        <v>3991</v>
      </c>
      <c r="AB9575" s="631" t="s">
        <v>6562</v>
      </c>
    </row>
    <row r="9576" spans="26:28">
      <c r="Z9576" s="631">
        <v>1254</v>
      </c>
      <c r="AA9576" s="631" t="s">
        <v>3992</v>
      </c>
      <c r="AB9576" s="631" t="s">
        <v>6563</v>
      </c>
    </row>
    <row r="9577" spans="26:28">
      <c r="Z9577" s="631">
        <v>1255</v>
      </c>
      <c r="AA9577" s="631" t="s">
        <v>3993</v>
      </c>
      <c r="AB9577" s="631" t="s">
        <v>6904</v>
      </c>
    </row>
    <row r="9578" spans="26:28">
      <c r="Z9578" s="631">
        <v>1256</v>
      </c>
      <c r="AA9578" s="631" t="s">
        <v>3994</v>
      </c>
      <c r="AB9578" s="631" t="s">
        <v>6905</v>
      </c>
    </row>
    <row r="9579" spans="26:28">
      <c r="Z9579" s="631">
        <v>1257</v>
      </c>
      <c r="AA9579" s="631" t="s">
        <v>3995</v>
      </c>
      <c r="AB9579" s="631" t="s">
        <v>5901</v>
      </c>
    </row>
    <row r="9580" spans="26:28">
      <c r="Z9580" s="631">
        <v>1258</v>
      </c>
      <c r="AA9580" s="631" t="s">
        <v>3996</v>
      </c>
      <c r="AB9580" s="631" t="s">
        <v>5902</v>
      </c>
    </row>
    <row r="9581" spans="26:28">
      <c r="Z9581" s="631">
        <v>1259</v>
      </c>
      <c r="AA9581" s="631" t="s">
        <v>3997</v>
      </c>
      <c r="AB9581" s="631" t="s">
        <v>6906</v>
      </c>
    </row>
    <row r="9582" spans="26:28">
      <c r="Z9582" s="631">
        <v>1260</v>
      </c>
      <c r="AA9582" s="631" t="s">
        <v>3998</v>
      </c>
      <c r="AB9582" s="631" t="s">
        <v>6907</v>
      </c>
    </row>
    <row r="9583" spans="26:28">
      <c r="Z9583" s="631">
        <v>1261</v>
      </c>
      <c r="AA9583" s="631" t="s">
        <v>3999</v>
      </c>
      <c r="AB9583" s="631" t="s">
        <v>6908</v>
      </c>
    </row>
    <row r="9584" spans="26:28">
      <c r="Z9584" s="631">
        <v>1262</v>
      </c>
      <c r="AA9584" s="631" t="s">
        <v>4000</v>
      </c>
      <c r="AB9584" s="631" t="s">
        <v>6909</v>
      </c>
    </row>
    <row r="9585" spans="26:28">
      <c r="Z9585" s="631">
        <v>1263</v>
      </c>
      <c r="AA9585" s="631" t="s">
        <v>4001</v>
      </c>
      <c r="AB9585" s="631" t="s">
        <v>6910</v>
      </c>
    </row>
    <row r="9586" spans="26:28">
      <c r="Z9586" s="631">
        <v>1264</v>
      </c>
      <c r="AA9586" s="631" t="s">
        <v>4002</v>
      </c>
      <c r="AB9586" s="631" t="s">
        <v>6911</v>
      </c>
    </row>
    <row r="9587" spans="26:28">
      <c r="Z9587" s="631">
        <v>1265</v>
      </c>
      <c r="AA9587" s="631" t="s">
        <v>4003</v>
      </c>
      <c r="AB9587" s="631" t="s">
        <v>6912</v>
      </c>
    </row>
    <row r="9588" spans="26:28">
      <c r="Z9588" s="631">
        <v>1266</v>
      </c>
      <c r="AA9588" s="631" t="s">
        <v>4004</v>
      </c>
      <c r="AB9588" s="631" t="s">
        <v>6913</v>
      </c>
    </row>
    <row r="9589" spans="26:28">
      <c r="Z9589" s="631">
        <v>1267</v>
      </c>
      <c r="AA9589" s="631" t="s">
        <v>4005</v>
      </c>
      <c r="AB9589" s="631" t="s">
        <v>6914</v>
      </c>
    </row>
    <row r="9590" spans="26:28">
      <c r="Z9590" s="631">
        <v>1268</v>
      </c>
      <c r="AA9590" s="631" t="s">
        <v>4006</v>
      </c>
      <c r="AB9590" s="631" t="s">
        <v>6915</v>
      </c>
    </row>
    <row r="9591" spans="26:28">
      <c r="Z9591" s="631">
        <v>1269</v>
      </c>
      <c r="AA9591" s="631" t="s">
        <v>4007</v>
      </c>
      <c r="AB9591" s="631" t="s">
        <v>6916</v>
      </c>
    </row>
    <row r="9592" spans="26:28">
      <c r="Z9592" s="631">
        <v>1270</v>
      </c>
      <c r="AA9592" s="631" t="s">
        <v>4008</v>
      </c>
      <c r="AB9592" s="631" t="s">
        <v>5920</v>
      </c>
    </row>
    <row r="9593" spans="26:28">
      <c r="Z9593" s="631">
        <v>1271</v>
      </c>
      <c r="AA9593" s="631" t="s">
        <v>4009</v>
      </c>
      <c r="AB9593" s="631" t="s">
        <v>5921</v>
      </c>
    </row>
    <row r="9594" spans="26:28">
      <c r="Z9594" s="631">
        <v>1272</v>
      </c>
      <c r="AA9594" s="631" t="s">
        <v>4010</v>
      </c>
      <c r="AB9594" s="631" t="s">
        <v>6917</v>
      </c>
    </row>
    <row r="9595" spans="26:28">
      <c r="Z9595" s="631">
        <v>1273</v>
      </c>
      <c r="AA9595" s="631" t="s">
        <v>4011</v>
      </c>
      <c r="AB9595" s="631" t="s">
        <v>6778</v>
      </c>
    </row>
    <row r="9596" spans="26:28">
      <c r="Z9596" s="631">
        <v>1274</v>
      </c>
      <c r="AA9596" s="631" t="s">
        <v>4012</v>
      </c>
      <c r="AB9596" s="631" t="s">
        <v>6779</v>
      </c>
    </row>
    <row r="9597" spans="26:28">
      <c r="Z9597" s="631">
        <v>1275</v>
      </c>
      <c r="AA9597" s="631" t="s">
        <v>4013</v>
      </c>
      <c r="AB9597" s="631" t="s">
        <v>6918</v>
      </c>
    </row>
    <row r="9598" spans="26:28">
      <c r="Z9598" s="631">
        <v>1276</v>
      </c>
      <c r="AA9598" s="631" t="s">
        <v>4014</v>
      </c>
      <c r="AB9598" s="631" t="s">
        <v>6919</v>
      </c>
    </row>
    <row r="9599" spans="26:28">
      <c r="Z9599" s="631">
        <v>1277</v>
      </c>
      <c r="AA9599" s="631" t="s">
        <v>4015</v>
      </c>
      <c r="AB9599" s="631" t="s">
        <v>6920</v>
      </c>
    </row>
    <row r="9600" spans="26:28">
      <c r="Z9600" s="631">
        <v>1278</v>
      </c>
      <c r="AA9600" s="631" t="s">
        <v>4016</v>
      </c>
      <c r="AB9600" s="631" t="s">
        <v>6921</v>
      </c>
    </row>
    <row r="9601" spans="26:28">
      <c r="Z9601" s="631">
        <v>1279</v>
      </c>
      <c r="AA9601" s="631" t="s">
        <v>4017</v>
      </c>
      <c r="AB9601" s="631" t="s">
        <v>6922</v>
      </c>
    </row>
    <row r="9602" spans="26:28">
      <c r="Z9602" s="631">
        <v>1280</v>
      </c>
      <c r="AA9602" s="631" t="s">
        <v>4018</v>
      </c>
      <c r="AB9602" s="631" t="s">
        <v>6923</v>
      </c>
    </row>
    <row r="9603" spans="26:28">
      <c r="Z9603" s="631">
        <v>1281</v>
      </c>
      <c r="AA9603" s="631" t="s">
        <v>4019</v>
      </c>
      <c r="AB9603" s="631" t="s">
        <v>6924</v>
      </c>
    </row>
    <row r="9604" spans="26:28">
      <c r="Z9604" s="631">
        <v>1282</v>
      </c>
      <c r="AA9604" s="631" t="s">
        <v>4020</v>
      </c>
      <c r="AB9604" s="631" t="s">
        <v>6797</v>
      </c>
    </row>
    <row r="9605" spans="26:28">
      <c r="Z9605" s="631">
        <v>1283</v>
      </c>
      <c r="AA9605" s="631" t="s">
        <v>4021</v>
      </c>
      <c r="AB9605" s="631" t="s">
        <v>6925</v>
      </c>
    </row>
    <row r="9606" spans="26:28">
      <c r="Z9606" s="631">
        <v>1284</v>
      </c>
      <c r="AA9606" s="631" t="s">
        <v>4022</v>
      </c>
      <c r="AB9606" s="631" t="s">
        <v>6926</v>
      </c>
    </row>
    <row r="9607" spans="26:28">
      <c r="Z9607" s="631">
        <v>1285</v>
      </c>
      <c r="AA9607" s="631" t="s">
        <v>4023</v>
      </c>
      <c r="AB9607" s="631" t="s">
        <v>6927</v>
      </c>
    </row>
    <row r="9608" spans="26:28">
      <c r="Z9608" s="631">
        <v>1286</v>
      </c>
      <c r="AA9608" s="631" t="s">
        <v>4024</v>
      </c>
      <c r="AB9608" s="631" t="s">
        <v>6928</v>
      </c>
    </row>
    <row r="9609" spans="26:28">
      <c r="Z9609" s="631">
        <v>1287</v>
      </c>
      <c r="AA9609" s="631" t="s">
        <v>4025</v>
      </c>
      <c r="AB9609" s="631" t="s">
        <v>5941</v>
      </c>
    </row>
    <row r="9610" spans="26:28">
      <c r="Z9610" s="631">
        <v>1288</v>
      </c>
      <c r="AA9610" s="631" t="s">
        <v>4026</v>
      </c>
      <c r="AB9610" s="631" t="s">
        <v>5942</v>
      </c>
    </row>
    <row r="9611" spans="26:28">
      <c r="Z9611" s="631">
        <v>1289</v>
      </c>
      <c r="AA9611" s="631" t="s">
        <v>4027</v>
      </c>
      <c r="AB9611" s="631" t="s">
        <v>5943</v>
      </c>
    </row>
    <row r="9612" spans="26:28">
      <c r="Z9612" s="631">
        <v>1290</v>
      </c>
      <c r="AA9612" s="631" t="s">
        <v>4028</v>
      </c>
      <c r="AB9612" s="631" t="s">
        <v>5944</v>
      </c>
    </row>
    <row r="9613" spans="26:28">
      <c r="Z9613" s="631">
        <v>1291</v>
      </c>
      <c r="AA9613" s="631" t="s">
        <v>4029</v>
      </c>
      <c r="AB9613" s="631" t="s">
        <v>6811</v>
      </c>
    </row>
    <row r="9614" spans="26:28">
      <c r="Z9614" s="631">
        <v>1292</v>
      </c>
      <c r="AA9614" s="631" t="s">
        <v>4030</v>
      </c>
      <c r="AB9614" s="631" t="s">
        <v>6812</v>
      </c>
    </row>
    <row r="9615" spans="26:28">
      <c r="Z9615" s="631">
        <v>1293</v>
      </c>
      <c r="AA9615" s="631" t="s">
        <v>4031</v>
      </c>
      <c r="AB9615" s="631" t="s">
        <v>6813</v>
      </c>
    </row>
    <row r="9616" spans="26:28">
      <c r="Z9616" s="631">
        <v>1294</v>
      </c>
      <c r="AA9616" s="631" t="s">
        <v>4032</v>
      </c>
      <c r="AB9616" s="631" t="s">
        <v>6809</v>
      </c>
    </row>
    <row r="9617" spans="26:28">
      <c r="Z9617" s="631">
        <v>1295</v>
      </c>
      <c r="AA9617" s="631" t="s">
        <v>4033</v>
      </c>
      <c r="AB9617" s="631" t="s">
        <v>6810</v>
      </c>
    </row>
    <row r="9618" spans="26:28">
      <c r="Z9618" s="631">
        <v>1296</v>
      </c>
      <c r="AA9618" s="631" t="s">
        <v>4034</v>
      </c>
      <c r="AB9618" s="631" t="s">
        <v>6929</v>
      </c>
    </row>
    <row r="9619" spans="26:28">
      <c r="Z9619" s="631">
        <v>1297</v>
      </c>
      <c r="AA9619" s="631" t="s">
        <v>4035</v>
      </c>
      <c r="AB9619" s="631" t="s">
        <v>5930</v>
      </c>
    </row>
    <row r="9620" spans="26:28">
      <c r="Z9620" s="631">
        <v>1298</v>
      </c>
      <c r="AA9620" s="631" t="s">
        <v>4036</v>
      </c>
      <c r="AB9620" s="631" t="s">
        <v>6930</v>
      </c>
    </row>
    <row r="9621" spans="26:28">
      <c r="Z9621" s="631">
        <v>1299</v>
      </c>
      <c r="AA9621" s="631" t="s">
        <v>4037</v>
      </c>
      <c r="AB9621" s="631" t="s">
        <v>6931</v>
      </c>
    </row>
    <row r="9622" spans="26:28">
      <c r="Z9622" s="631">
        <v>1300</v>
      </c>
      <c r="AA9622" s="631" t="s">
        <v>4038</v>
      </c>
      <c r="AB9622" s="631" t="s">
        <v>6932</v>
      </c>
    </row>
    <row r="9623" spans="26:28">
      <c r="Z9623" s="631">
        <v>1301</v>
      </c>
      <c r="AA9623" s="631" t="s">
        <v>4039</v>
      </c>
      <c r="AB9623" s="631" t="s">
        <v>5951</v>
      </c>
    </row>
    <row r="9624" spans="26:28">
      <c r="Z9624" s="631">
        <v>1302</v>
      </c>
      <c r="AA9624" s="631" t="s">
        <v>4040</v>
      </c>
      <c r="AB9624" s="631" t="s">
        <v>6933</v>
      </c>
    </row>
    <row r="9625" spans="26:28">
      <c r="Z9625" s="631">
        <v>1303</v>
      </c>
      <c r="AA9625" s="631" t="s">
        <v>4041</v>
      </c>
      <c r="AB9625" s="631" t="s">
        <v>6934</v>
      </c>
    </row>
    <row r="9626" spans="26:28">
      <c r="Z9626" s="631">
        <v>1304</v>
      </c>
      <c r="AA9626" s="631" t="s">
        <v>4042</v>
      </c>
      <c r="AB9626" s="631" t="s">
        <v>6935</v>
      </c>
    </row>
    <row r="9627" spans="26:28">
      <c r="Z9627" s="631">
        <v>1305</v>
      </c>
      <c r="AA9627" s="631" t="s">
        <v>4043</v>
      </c>
      <c r="AB9627" s="631" t="s">
        <v>6936</v>
      </c>
    </row>
    <row r="9628" spans="26:28">
      <c r="Z9628" s="631">
        <v>1306</v>
      </c>
      <c r="AA9628" s="631" t="s">
        <v>4044</v>
      </c>
      <c r="AB9628" s="631" t="s">
        <v>6937</v>
      </c>
    </row>
    <row r="9629" spans="26:28">
      <c r="Z9629" s="631">
        <v>1307</v>
      </c>
      <c r="AA9629" s="631" t="s">
        <v>4045</v>
      </c>
      <c r="AB9629" s="631" t="s">
        <v>6938</v>
      </c>
    </row>
    <row r="9630" spans="26:28">
      <c r="Z9630" s="631">
        <v>1308</v>
      </c>
      <c r="AA9630" s="631" t="s">
        <v>4046</v>
      </c>
      <c r="AB9630" s="631" t="s">
        <v>6939</v>
      </c>
    </row>
    <row r="9631" spans="26:28">
      <c r="Z9631" s="631">
        <v>1309</v>
      </c>
      <c r="AA9631" s="631" t="s">
        <v>4047</v>
      </c>
      <c r="AB9631" s="631" t="s">
        <v>6940</v>
      </c>
    </row>
    <row r="9632" spans="26:28">
      <c r="Z9632" s="631">
        <v>1310</v>
      </c>
      <c r="AA9632" s="631" t="s">
        <v>4048</v>
      </c>
      <c r="AB9632" s="631" t="s">
        <v>6941</v>
      </c>
    </row>
    <row r="9633" spans="26:28">
      <c r="Z9633" s="631">
        <v>1311</v>
      </c>
      <c r="AA9633" s="631" t="s">
        <v>4049</v>
      </c>
      <c r="AB9633" s="631" t="s">
        <v>6942</v>
      </c>
    </row>
    <row r="9634" spans="26:28">
      <c r="Z9634" s="631">
        <v>1312</v>
      </c>
      <c r="AA9634" s="631" t="s">
        <v>4050</v>
      </c>
      <c r="AB9634" s="631" t="s">
        <v>6943</v>
      </c>
    </row>
    <row r="9635" spans="26:28">
      <c r="Z9635" s="631">
        <v>1313</v>
      </c>
      <c r="AA9635" s="631" t="s">
        <v>4051</v>
      </c>
      <c r="AB9635" s="631" t="s">
        <v>6944</v>
      </c>
    </row>
    <row r="9636" spans="26:28">
      <c r="Z9636" s="631">
        <v>1314</v>
      </c>
      <c r="AA9636" s="631" t="s">
        <v>4052</v>
      </c>
      <c r="AB9636" s="631" t="s">
        <v>6945</v>
      </c>
    </row>
    <row r="9637" spans="26:28">
      <c r="Z9637" s="631">
        <v>1315</v>
      </c>
      <c r="AA9637" s="631" t="s">
        <v>4053</v>
      </c>
      <c r="AB9637" s="631" t="s">
        <v>6946</v>
      </c>
    </row>
    <row r="9638" spans="26:28">
      <c r="Z9638" s="631">
        <v>1316</v>
      </c>
      <c r="AA9638" s="631" t="s">
        <v>4054</v>
      </c>
      <c r="AB9638" s="631" t="s">
        <v>6947</v>
      </c>
    </row>
    <row r="9639" spans="26:28">
      <c r="Z9639" s="631">
        <v>1317</v>
      </c>
      <c r="AA9639" s="631" t="s">
        <v>4055</v>
      </c>
      <c r="AB9639" s="631" t="s">
        <v>6948</v>
      </c>
    </row>
    <row r="9640" spans="26:28">
      <c r="Z9640" s="631">
        <v>1318</v>
      </c>
      <c r="AA9640" s="631" t="s">
        <v>4056</v>
      </c>
      <c r="AB9640" s="631" t="s">
        <v>6949</v>
      </c>
    </row>
    <row r="9641" spans="26:28">
      <c r="Z9641" s="631">
        <v>1319</v>
      </c>
      <c r="AA9641" s="631" t="s">
        <v>4057</v>
      </c>
      <c r="AB9641" s="631" t="s">
        <v>6950</v>
      </c>
    </row>
    <row r="9642" spans="26:28">
      <c r="Z9642" s="631">
        <v>1320</v>
      </c>
      <c r="AA9642" s="631" t="s">
        <v>4058</v>
      </c>
      <c r="AB9642" s="631" t="s">
        <v>6951</v>
      </c>
    </row>
    <row r="9643" spans="26:28">
      <c r="Z9643" s="631">
        <v>1321</v>
      </c>
      <c r="AA9643" s="631" t="s">
        <v>4059</v>
      </c>
      <c r="AB9643" s="631" t="s">
        <v>6952</v>
      </c>
    </row>
    <row r="9644" spans="26:28">
      <c r="Z9644" s="631">
        <v>1322</v>
      </c>
      <c r="AA9644" s="631" t="s">
        <v>4060</v>
      </c>
      <c r="AB9644" s="631" t="s">
        <v>6953</v>
      </c>
    </row>
    <row r="9645" spans="26:28">
      <c r="Z9645" s="631">
        <v>1323</v>
      </c>
      <c r="AA9645" s="631" t="s">
        <v>4061</v>
      </c>
      <c r="AB9645" s="631" t="s">
        <v>6954</v>
      </c>
    </row>
    <row r="9646" spans="26:28">
      <c r="Z9646" s="631">
        <v>1324</v>
      </c>
      <c r="AA9646" s="631" t="s">
        <v>4062</v>
      </c>
      <c r="AB9646" s="631" t="s">
        <v>6955</v>
      </c>
    </row>
    <row r="9647" spans="26:28">
      <c r="Z9647" s="631">
        <v>1325</v>
      </c>
      <c r="AA9647" s="631" t="s">
        <v>4064</v>
      </c>
      <c r="AB9647" s="631" t="s">
        <v>6956</v>
      </c>
    </row>
    <row r="9648" spans="26:28">
      <c r="Z9648" s="631">
        <v>1326</v>
      </c>
      <c r="AA9648" s="631" t="s">
        <v>4065</v>
      </c>
      <c r="AB9648" s="631" t="s">
        <v>6957</v>
      </c>
    </row>
    <row r="9649" spans="26:28">
      <c r="Z9649" s="631">
        <v>1327</v>
      </c>
      <c r="AA9649" s="631" t="s">
        <v>4066</v>
      </c>
      <c r="AB9649" s="631" t="s">
        <v>6958</v>
      </c>
    </row>
    <row r="9650" spans="26:28">
      <c r="Z9650" s="631">
        <v>1328</v>
      </c>
      <c r="AA9650" s="631" t="s">
        <v>4067</v>
      </c>
      <c r="AB9650" s="631" t="s">
        <v>6959</v>
      </c>
    </row>
    <row r="9651" spans="26:28">
      <c r="Z9651" s="631">
        <v>1329</v>
      </c>
      <c r="AA9651" s="631" t="s">
        <v>4068</v>
      </c>
      <c r="AB9651" s="631" t="s">
        <v>6960</v>
      </c>
    </row>
    <row r="9652" spans="26:28">
      <c r="Z9652" s="631">
        <v>1330</v>
      </c>
      <c r="AA9652" s="631" t="s">
        <v>4069</v>
      </c>
      <c r="AB9652" s="631" t="s">
        <v>6961</v>
      </c>
    </row>
    <row r="9653" spans="26:28">
      <c r="Z9653" s="631">
        <v>1331</v>
      </c>
      <c r="AA9653" s="631" t="s">
        <v>4070</v>
      </c>
      <c r="AB9653" s="631" t="s">
        <v>6962</v>
      </c>
    </row>
    <row r="9654" spans="26:28">
      <c r="Z9654" s="631">
        <v>1332</v>
      </c>
      <c r="AA9654" s="631" t="s">
        <v>4071</v>
      </c>
      <c r="AB9654" s="631" t="s">
        <v>6963</v>
      </c>
    </row>
    <row r="9655" spans="26:28">
      <c r="Z9655" s="631">
        <v>1333</v>
      </c>
      <c r="AA9655" s="631" t="s">
        <v>4072</v>
      </c>
      <c r="AB9655" s="631" t="s">
        <v>6312</v>
      </c>
    </row>
    <row r="9656" spans="26:28">
      <c r="Z9656" s="631">
        <v>1334</v>
      </c>
      <c r="AA9656" s="631" t="s">
        <v>4073</v>
      </c>
      <c r="AB9656" s="631" t="s">
        <v>6425</v>
      </c>
    </row>
    <row r="9657" spans="26:28">
      <c r="Z9657" s="631">
        <v>1335</v>
      </c>
      <c r="AA9657" s="631" t="s">
        <v>4074</v>
      </c>
      <c r="AB9657" s="631" t="s">
        <v>6964</v>
      </c>
    </row>
    <row r="9658" spans="26:28">
      <c r="Z9658" s="631">
        <v>1336</v>
      </c>
      <c r="AA9658" s="631" t="s">
        <v>4075</v>
      </c>
      <c r="AB9658" s="631" t="s">
        <v>6965</v>
      </c>
    </row>
    <row r="9659" spans="26:28">
      <c r="Z9659" s="631">
        <v>1337</v>
      </c>
      <c r="AA9659" s="631" t="s">
        <v>4076</v>
      </c>
      <c r="AB9659" s="631" t="s">
        <v>6966</v>
      </c>
    </row>
    <row r="9660" spans="26:28">
      <c r="Z9660" s="631">
        <v>1338</v>
      </c>
      <c r="AA9660" s="631" t="s">
        <v>4077</v>
      </c>
      <c r="AB9660" s="631" t="s">
        <v>6967</v>
      </c>
    </row>
    <row r="9661" spans="26:28">
      <c r="Z9661" s="631">
        <v>1339</v>
      </c>
      <c r="AA9661" s="631" t="s">
        <v>4078</v>
      </c>
      <c r="AB9661" s="631" t="s">
        <v>6968</v>
      </c>
    </row>
    <row r="9662" spans="26:28">
      <c r="Z9662" s="631">
        <v>1340</v>
      </c>
      <c r="AA9662" s="631" t="s">
        <v>4079</v>
      </c>
      <c r="AB9662" s="631" t="s">
        <v>6969</v>
      </c>
    </row>
    <row r="9663" spans="26:28">
      <c r="Z9663" s="631">
        <v>1341</v>
      </c>
      <c r="AA9663" s="631" t="s">
        <v>4080</v>
      </c>
      <c r="AB9663" s="631" t="s">
        <v>6970</v>
      </c>
    </row>
    <row r="9664" spans="26:28">
      <c r="Z9664" s="631">
        <v>1342</v>
      </c>
      <c r="AA9664" s="631" t="s">
        <v>4081</v>
      </c>
      <c r="AB9664" s="631" t="s">
        <v>6971</v>
      </c>
    </row>
    <row r="9665" spans="26:28">
      <c r="Z9665" s="631">
        <v>1343</v>
      </c>
      <c r="AA9665" s="631" t="s">
        <v>4082</v>
      </c>
      <c r="AB9665" s="631" t="s">
        <v>6972</v>
      </c>
    </row>
    <row r="9666" spans="26:28">
      <c r="Z9666" s="631">
        <v>1344</v>
      </c>
      <c r="AA9666" s="631" t="s">
        <v>4083</v>
      </c>
      <c r="AB9666" s="631" t="s">
        <v>6973</v>
      </c>
    </row>
    <row r="9667" spans="26:28">
      <c r="Z9667" s="631">
        <v>1345</v>
      </c>
      <c r="AA9667" s="631" t="s">
        <v>4084</v>
      </c>
      <c r="AB9667" s="631" t="s">
        <v>6974</v>
      </c>
    </row>
    <row r="9668" spans="26:28">
      <c r="Z9668" s="631">
        <v>1346</v>
      </c>
      <c r="AA9668" s="631" t="s">
        <v>4085</v>
      </c>
      <c r="AB9668" s="631" t="s">
        <v>6975</v>
      </c>
    </row>
    <row r="9669" spans="26:28">
      <c r="Z9669" s="631">
        <v>1347</v>
      </c>
      <c r="AA9669" s="631" t="s">
        <v>4086</v>
      </c>
      <c r="AB9669" s="631" t="s">
        <v>6976</v>
      </c>
    </row>
    <row r="9670" spans="26:28">
      <c r="Z9670" s="631">
        <v>1348</v>
      </c>
      <c r="AA9670" s="631" t="s">
        <v>4087</v>
      </c>
      <c r="AB9670" s="631" t="s">
        <v>6977</v>
      </c>
    </row>
    <row r="9671" spans="26:28">
      <c r="Z9671" s="631">
        <v>1349</v>
      </c>
      <c r="AA9671" s="631" t="s">
        <v>4088</v>
      </c>
      <c r="AB9671" s="631" t="s">
        <v>6978</v>
      </c>
    </row>
    <row r="9672" spans="26:28">
      <c r="Z9672" s="631">
        <v>1350</v>
      </c>
      <c r="AA9672" s="631" t="s">
        <v>4089</v>
      </c>
      <c r="AB9672" s="631" t="s">
        <v>6979</v>
      </c>
    </row>
    <row r="9673" spans="26:28">
      <c r="Z9673" s="631">
        <v>1351</v>
      </c>
      <c r="AA9673" s="631" t="s">
        <v>4090</v>
      </c>
      <c r="AB9673" s="631" t="s">
        <v>6980</v>
      </c>
    </row>
    <row r="9674" spans="26:28">
      <c r="Z9674" s="631">
        <v>1352</v>
      </c>
      <c r="AA9674" s="631" t="s">
        <v>4091</v>
      </c>
      <c r="AB9674" s="631" t="s">
        <v>6981</v>
      </c>
    </row>
    <row r="9675" spans="26:28">
      <c r="Z9675" s="631">
        <v>1353</v>
      </c>
      <c r="AA9675" s="631" t="s">
        <v>4092</v>
      </c>
      <c r="AB9675" s="631" t="s">
        <v>6982</v>
      </c>
    </row>
    <row r="9676" spans="26:28">
      <c r="Z9676" s="631">
        <v>1354</v>
      </c>
      <c r="AA9676" s="631" t="s">
        <v>4093</v>
      </c>
      <c r="AB9676" s="631" t="s">
        <v>6983</v>
      </c>
    </row>
    <row r="9677" spans="26:28">
      <c r="Z9677" s="631">
        <v>1355</v>
      </c>
      <c r="AA9677" s="631" t="s">
        <v>4094</v>
      </c>
      <c r="AB9677" s="631" t="s">
        <v>6984</v>
      </c>
    </row>
    <row r="9678" spans="26:28">
      <c r="Z9678" s="631">
        <v>1356</v>
      </c>
      <c r="AA9678" s="631" t="s">
        <v>4095</v>
      </c>
      <c r="AB9678" s="631" t="s">
        <v>6985</v>
      </c>
    </row>
    <row r="9679" spans="26:28">
      <c r="Z9679" s="631">
        <v>1357</v>
      </c>
      <c r="AA9679" s="631" t="s">
        <v>4096</v>
      </c>
      <c r="AB9679" s="631" t="s">
        <v>6986</v>
      </c>
    </row>
    <row r="9680" spans="26:28">
      <c r="Z9680" s="631">
        <v>1358</v>
      </c>
      <c r="AA9680" s="631" t="s">
        <v>4097</v>
      </c>
      <c r="AB9680" s="631" t="s">
        <v>6987</v>
      </c>
    </row>
    <row r="9681" spans="26:28">
      <c r="Z9681" s="631">
        <v>1359</v>
      </c>
      <c r="AA9681" s="631" t="s">
        <v>4098</v>
      </c>
      <c r="AB9681" s="631" t="s">
        <v>6988</v>
      </c>
    </row>
    <row r="9682" spans="26:28">
      <c r="Z9682" s="631">
        <v>1360</v>
      </c>
      <c r="AA9682" s="631" t="s">
        <v>4099</v>
      </c>
      <c r="AB9682" s="631">
        <v>2540</v>
      </c>
    </row>
    <row r="9683" spans="26:28">
      <c r="Z9683" s="631">
        <v>1361</v>
      </c>
      <c r="AA9683" s="631" t="s">
        <v>4100</v>
      </c>
      <c r="AB9683" s="631">
        <v>2541</v>
      </c>
    </row>
    <row r="9684" spans="26:28">
      <c r="Z9684" s="631">
        <v>1362</v>
      </c>
      <c r="AA9684" s="631" t="s">
        <v>4101</v>
      </c>
      <c r="AB9684" s="631">
        <v>2542</v>
      </c>
    </row>
    <row r="9685" spans="26:28">
      <c r="Z9685" s="631">
        <v>1363</v>
      </c>
      <c r="AA9685" s="631" t="s">
        <v>4102</v>
      </c>
      <c r="AB9685" s="631">
        <v>2543</v>
      </c>
    </row>
    <row r="9686" spans="26:28">
      <c r="Z9686" s="631">
        <v>1364</v>
      </c>
      <c r="AA9686" s="631" t="s">
        <v>4103</v>
      </c>
      <c r="AB9686" s="631">
        <v>2544</v>
      </c>
    </row>
    <row r="9687" spans="26:28">
      <c r="Z9687" s="631">
        <v>1365</v>
      </c>
      <c r="AA9687" s="631" t="s">
        <v>4104</v>
      </c>
      <c r="AB9687" s="631">
        <v>2545</v>
      </c>
    </row>
    <row r="9688" spans="26:28">
      <c r="Z9688" s="631">
        <v>1366</v>
      </c>
      <c r="AA9688" s="631" t="s">
        <v>4105</v>
      </c>
      <c r="AB9688" s="631">
        <v>2546</v>
      </c>
    </row>
    <row r="9689" spans="26:28">
      <c r="Z9689" s="631">
        <v>1367</v>
      </c>
      <c r="AA9689" s="631" t="s">
        <v>4106</v>
      </c>
      <c r="AB9689" s="631">
        <v>2547</v>
      </c>
    </row>
    <row r="9690" spans="26:28">
      <c r="Z9690" s="631">
        <v>1368</v>
      </c>
      <c r="AA9690" s="631" t="s">
        <v>4107</v>
      </c>
      <c r="AB9690" s="631">
        <v>2548</v>
      </c>
    </row>
    <row r="9691" spans="26:28">
      <c r="Z9691" s="631">
        <v>1369</v>
      </c>
      <c r="AA9691" s="631" t="s">
        <v>4108</v>
      </c>
      <c r="AB9691" s="631">
        <v>2549</v>
      </c>
    </row>
    <row r="9692" spans="26:28">
      <c r="Z9692" s="631">
        <v>1370</v>
      </c>
      <c r="AA9692" s="631" t="s">
        <v>4109</v>
      </c>
      <c r="AB9692" s="631">
        <v>2550</v>
      </c>
    </row>
    <row r="9693" spans="26:28">
      <c r="Z9693" s="631">
        <v>1371</v>
      </c>
      <c r="AA9693" s="631" t="s">
        <v>4110</v>
      </c>
      <c r="AB9693" s="631">
        <v>2551</v>
      </c>
    </row>
    <row r="9694" spans="26:28">
      <c r="Z9694" s="631">
        <v>1372</v>
      </c>
      <c r="AA9694" s="631" t="s">
        <v>4111</v>
      </c>
      <c r="AB9694" s="631">
        <v>2552</v>
      </c>
    </row>
    <row r="9695" spans="26:28">
      <c r="Z9695" s="631">
        <v>1373</v>
      </c>
      <c r="AA9695" s="631" t="s">
        <v>4112</v>
      </c>
      <c r="AB9695" s="631">
        <v>2553</v>
      </c>
    </row>
    <row r="9696" spans="26:28">
      <c r="Z9696" s="631">
        <v>1374</v>
      </c>
      <c r="AA9696" s="631" t="s">
        <v>4113</v>
      </c>
      <c r="AB9696" s="631">
        <v>2554</v>
      </c>
    </row>
    <row r="9697" spans="26:28">
      <c r="Z9697" s="631">
        <v>1375</v>
      </c>
      <c r="AA9697" s="631" t="s">
        <v>4114</v>
      </c>
      <c r="AB9697" s="631">
        <v>2555</v>
      </c>
    </row>
    <row r="9698" spans="26:28">
      <c r="Z9698" s="631">
        <v>1376</v>
      </c>
      <c r="AA9698" s="631" t="s">
        <v>4115</v>
      </c>
      <c r="AB9698" s="631">
        <v>2556</v>
      </c>
    </row>
    <row r="9699" spans="26:28">
      <c r="Z9699" s="631">
        <v>1377</v>
      </c>
      <c r="AA9699" s="631" t="s">
        <v>4116</v>
      </c>
      <c r="AB9699" s="631">
        <v>2557</v>
      </c>
    </row>
    <row r="9700" spans="26:28">
      <c r="Z9700" s="631">
        <v>1378</v>
      </c>
      <c r="AA9700" s="631" t="s">
        <v>4117</v>
      </c>
      <c r="AB9700" s="631">
        <v>2558</v>
      </c>
    </row>
    <row r="9701" spans="26:28">
      <c r="Z9701" s="631">
        <v>1379</v>
      </c>
      <c r="AA9701" s="631" t="s">
        <v>4118</v>
      </c>
      <c r="AB9701" s="631">
        <v>2559</v>
      </c>
    </row>
    <row r="9702" spans="26:28">
      <c r="Z9702" s="631">
        <v>1380</v>
      </c>
      <c r="AA9702" s="631" t="s">
        <v>4119</v>
      </c>
      <c r="AB9702" s="631">
        <v>2560</v>
      </c>
    </row>
    <row r="9703" spans="26:28">
      <c r="Z9703" s="631">
        <v>1381</v>
      </c>
      <c r="AA9703" s="631" t="s">
        <v>4120</v>
      </c>
      <c r="AB9703" s="631">
        <v>2561</v>
      </c>
    </row>
    <row r="9704" spans="26:28">
      <c r="Z9704" s="631">
        <v>1382</v>
      </c>
      <c r="AA9704" s="631" t="s">
        <v>4121</v>
      </c>
      <c r="AB9704" s="631">
        <v>2562</v>
      </c>
    </row>
    <row r="9705" spans="26:28">
      <c r="Z9705" s="631">
        <v>1383</v>
      </c>
      <c r="AA9705" s="631" t="s">
        <v>4122</v>
      </c>
      <c r="AB9705" s="631">
        <v>2563</v>
      </c>
    </row>
    <row r="9706" spans="26:28">
      <c r="Z9706" s="631">
        <v>1384</v>
      </c>
      <c r="AA9706" s="631" t="s">
        <v>4123</v>
      </c>
      <c r="AB9706" s="631">
        <v>2564</v>
      </c>
    </row>
    <row r="9707" spans="26:28">
      <c r="Z9707" s="631">
        <v>1385</v>
      </c>
      <c r="AA9707" s="631" t="s">
        <v>4124</v>
      </c>
      <c r="AB9707" s="631">
        <v>2565</v>
      </c>
    </row>
    <row r="9708" spans="26:28">
      <c r="Z9708" s="631">
        <v>1386</v>
      </c>
      <c r="AA9708" s="631" t="s">
        <v>4125</v>
      </c>
      <c r="AB9708" s="631">
        <v>2566</v>
      </c>
    </row>
    <row r="9709" spans="26:28">
      <c r="Z9709" s="631">
        <v>1387</v>
      </c>
      <c r="AA9709" s="631" t="s">
        <v>4126</v>
      </c>
      <c r="AB9709" s="631">
        <v>2567</v>
      </c>
    </row>
    <row r="9710" spans="26:28">
      <c r="Z9710" s="631">
        <v>1388</v>
      </c>
      <c r="AA9710" s="631" t="s">
        <v>4127</v>
      </c>
      <c r="AB9710" s="631">
        <v>2568</v>
      </c>
    </row>
    <row r="9711" spans="26:28">
      <c r="Z9711" s="631">
        <v>1389</v>
      </c>
      <c r="AA9711" s="631" t="s">
        <v>4128</v>
      </c>
      <c r="AB9711" s="631">
        <v>2569</v>
      </c>
    </row>
    <row r="9712" spans="26:28">
      <c r="Z9712" s="631">
        <v>1390</v>
      </c>
      <c r="AA9712" s="631" t="s">
        <v>4129</v>
      </c>
      <c r="AB9712" s="631">
        <v>2570</v>
      </c>
    </row>
    <row r="9713" spans="26:35">
      <c r="Z9713" s="631">
        <v>1391</v>
      </c>
      <c r="AA9713" s="631" t="s">
        <v>4130</v>
      </c>
      <c r="AB9713" s="631">
        <v>2571</v>
      </c>
    </row>
    <row r="9714" spans="26:35">
      <c r="Z9714" s="631">
        <v>1392</v>
      </c>
      <c r="AA9714" s="631" t="s">
        <v>4131</v>
      </c>
      <c r="AB9714" s="631">
        <v>2572</v>
      </c>
    </row>
    <row r="9715" spans="26:35">
      <c r="Z9715" s="631">
        <v>1393</v>
      </c>
      <c r="AA9715" s="631" t="s">
        <v>4132</v>
      </c>
      <c r="AB9715" s="631">
        <v>2573</v>
      </c>
    </row>
    <row r="9716" spans="26:35">
      <c r="Z9716" s="631">
        <v>1394</v>
      </c>
      <c r="AA9716" s="631" t="s">
        <v>4133</v>
      </c>
      <c r="AB9716" s="631">
        <v>2574</v>
      </c>
    </row>
    <row r="9717" spans="26:35">
      <c r="Z9717" s="631">
        <v>1395</v>
      </c>
      <c r="AA9717" s="631" t="s">
        <v>4134</v>
      </c>
      <c r="AB9717" s="631">
        <v>2575</v>
      </c>
    </row>
    <row r="9718" spans="26:35">
      <c r="Z9718" s="631">
        <v>1396</v>
      </c>
      <c r="AA9718" s="631" t="s">
        <v>4135</v>
      </c>
      <c r="AB9718" s="631">
        <v>2576</v>
      </c>
    </row>
    <row r="9719" spans="26:35">
      <c r="Z9719" s="631">
        <v>1397</v>
      </c>
      <c r="AA9719" s="631" t="s">
        <v>4136</v>
      </c>
      <c r="AB9719" s="631">
        <v>2577</v>
      </c>
    </row>
    <row r="9720" spans="26:35">
      <c r="Z9720" s="631">
        <v>1398</v>
      </c>
      <c r="AA9720" s="631" t="s">
        <v>4137</v>
      </c>
      <c r="AB9720" s="631">
        <v>2578</v>
      </c>
    </row>
    <row r="9721" spans="26:35">
      <c r="Z9721" s="631">
        <v>1399</v>
      </c>
      <c r="AA9721" s="631" t="s">
        <v>4138</v>
      </c>
      <c r="AB9721" s="631">
        <v>2579</v>
      </c>
    </row>
    <row r="9722" spans="26:35">
      <c r="AA9722" s="316" t="str">
        <f>"INSERT INTO "&amp;$H8321&amp;" ("&amp;AB9723&amp;", "&amp;AC9723&amp;", "&amp;AF9723&amp;", "&amp;AG9723&amp;") VALUES ("</f>
        <v>INSERT INTO UPK.upk_k40.k60_os_buno_link (os_buhin_no, k60_buno_id, created_date, created_tantou_id) VALUES (</v>
      </c>
      <c r="AB9722" s="316"/>
    </row>
    <row r="9723" spans="26:35">
      <c r="AA9723" s="316" t="s">
        <v>82</v>
      </c>
      <c r="AB9723" s="316" t="s">
        <v>306</v>
      </c>
      <c r="AC9723" s="316" t="s">
        <v>323</v>
      </c>
      <c r="AD9723" s="316" t="s">
        <v>93</v>
      </c>
      <c r="AE9723" s="316" t="s">
        <v>92</v>
      </c>
      <c r="AF9723" s="316" t="s">
        <v>52</v>
      </c>
      <c r="AG9723" s="316" t="s">
        <v>53</v>
      </c>
      <c r="AH9723" s="316" t="s">
        <v>54</v>
      </c>
      <c r="AI9723" s="316" t="s">
        <v>55</v>
      </c>
    </row>
    <row r="9724" spans="26:35">
      <c r="Z9724" s="631">
        <v>1</v>
      </c>
      <c r="AA9724" s="316" t="str">
        <f t="shared" ref="AA9724:AA9787" si="82">AA$9722&amp;"'"&amp;AA8323&amp;"', "&amp;AB8323&amp;", GETDATE(), 999);"</f>
        <v>INSERT INTO UPK.upk_k40.k60_os_buno_link (os_buhin_no, k60_buno_id, created_date, created_tantou_id) VALUES ('67408/9 4M400     K70ｻﾌﾞ2', 1291, GETDATE(), 999);</v>
      </c>
      <c r="AC9724" s="316"/>
    </row>
    <row r="9725" spans="26:35">
      <c r="Z9725" s="631">
        <v>2</v>
      </c>
      <c r="AA9725" s="316" t="str">
        <f t="shared" si="82"/>
        <v>INSERT INTO UPK.upk_k40.k60_os_buno_link (os_buhin_no, k60_buno_id, created_date, created_tantou_id) VALUES ('76742/3 4M400-1   P303', 1292, GETDATE(), 999);</v>
      </c>
      <c r="AC9725" s="316"/>
    </row>
    <row r="9726" spans="26:35">
      <c r="Z9726" s="631">
        <v>3</v>
      </c>
      <c r="AA9726" s="316" t="str">
        <f t="shared" si="82"/>
        <v>INSERT INTO UPK.upk_k40.k60_os_buno_link (os_buhin_no, k60_buno_id, created_date, created_tantou_id) VALUES ('79112   3MA0A     B309', 1293, GETDATE(), 999);</v>
      </c>
      <c r="AC9726" s="316"/>
    </row>
    <row r="9727" spans="26:35">
      <c r="Z9727" s="631">
        <v>4</v>
      </c>
      <c r="AA9727" s="316" t="str">
        <f t="shared" si="82"/>
        <v>INSERT INTO UPK.upk_k40.k60_os_buno_link (os_buhin_no, k60_buno_id, created_date, created_tantou_id) VALUES ('79112   6N600     B309', 1294, GETDATE(), 999);</v>
      </c>
      <c r="AC9727" s="316"/>
    </row>
    <row r="9728" spans="26:35">
      <c r="Z9728" s="631">
        <v>5</v>
      </c>
      <c r="AA9728" s="316" t="str">
        <f t="shared" si="82"/>
        <v>INSERT INTO UPK.upk_k40.k60_os_buno_link (os_buhin_no, k60_buno_id, created_date, created_tantou_id) VALUES ('79112   6N610     B309', 1295, GETDATE(), 999);</v>
      </c>
      <c r="AC9728" s="316"/>
    </row>
    <row r="9729" spans="26:29">
      <c r="Z9729" s="631">
        <v>6</v>
      </c>
      <c r="AA9729" s="316" t="str">
        <f t="shared" si="82"/>
        <v>INSERT INTO UPK.upk_k40.k60_os_buno_link (os_buhin_no, k60_buno_id, created_date, created_tantou_id) VALUES ('79422   4M500     B301', 1296, GETDATE(), 999);</v>
      </c>
      <c r="AC9729" s="316"/>
    </row>
    <row r="9730" spans="26:29">
      <c r="Z9730" s="631">
        <v>7</v>
      </c>
      <c r="AA9730" s="316" t="str">
        <f t="shared" si="82"/>
        <v>INSERT INTO UPK.upk_k40.k60_os_buno_link (os_buhin_no, k60_buno_id, created_date, created_tantou_id) VALUES ('64132/3 AU000     B301', 1297, GETDATE(), 999);</v>
      </c>
      <c r="AC9730" s="316"/>
    </row>
    <row r="9731" spans="26:29">
      <c r="Z9731" s="631">
        <v>8</v>
      </c>
      <c r="AA9731" s="316" t="str">
        <f t="shared" si="82"/>
        <v>INSERT INTO UPK.upk_k40.k60_os_buno_link (os_buhin_no, k60_buno_id, created_date, created_tantou_id) VALUES ('74516   8H310     B309', 1298, GETDATE(), 999);</v>
      </c>
      <c r="AC9731" s="316"/>
    </row>
    <row r="9732" spans="26:29">
      <c r="Z9732" s="631">
        <v>9</v>
      </c>
      <c r="AA9732" s="316" t="str">
        <f t="shared" si="82"/>
        <v>INSERT INTO UPK.upk_k40.k60_os_buno_link (os_buhin_no, k60_buno_id, created_date, created_tantou_id) VALUES ('74516   EQ000     B309', 1299, GETDATE(), 999);</v>
      </c>
      <c r="AC9732" s="316"/>
    </row>
    <row r="9733" spans="26:29">
      <c r="Z9733" s="631">
        <v>10</v>
      </c>
      <c r="AA9733" s="316" t="str">
        <f t="shared" si="82"/>
        <v>INSERT INTO UPK.upk_k40.k60_os_buno_link (os_buhin_no, k60_buno_id, created_date, created_tantou_id) VALUES ('74516   EQ500     B309', 1300, GETDATE(), 999);</v>
      </c>
      <c r="AC9733" s="316"/>
    </row>
    <row r="9734" spans="26:29">
      <c r="Z9734" s="631">
        <v>11</v>
      </c>
      <c r="AA9734" s="316" t="str">
        <f t="shared" si="82"/>
        <v>INSERT INTO UPK.upk_k40.k60_os_buno_link (os_buhin_no, k60_buno_id, created_date, created_tantou_id) VALUES ('76426   8H300     B301', 1301, GETDATE(), 999);</v>
      </c>
      <c r="AC9734" s="316"/>
    </row>
    <row r="9735" spans="26:29">
      <c r="Z9735" s="631">
        <v>12</v>
      </c>
      <c r="AA9735" s="316" t="str">
        <f t="shared" si="82"/>
        <v>INSERT INTO UPK.upk_k40.k60_os_buno_link (os_buhin_no, k60_buno_id, created_date, created_tantou_id) VALUES ('76427   8H300     B301', 1302, GETDATE(), 999);</v>
      </c>
      <c r="AC9735" s="316"/>
    </row>
    <row r="9736" spans="26:29">
      <c r="Z9736" s="631">
        <v>13</v>
      </c>
      <c r="AA9736" s="316" t="str">
        <f t="shared" si="82"/>
        <v>INSERT INTO UPK.upk_k40.k60_os_buno_link (os_buhin_no, k60_buno_id, created_date, created_tantou_id) VALUES ('76634/5 8H300     Bへ', 1303, GETDATE(), 999);</v>
      </c>
      <c r="AC9736" s="316"/>
    </row>
    <row r="9737" spans="26:29">
      <c r="Z9737" s="631">
        <v>14</v>
      </c>
      <c r="AA9737" s="316" t="str">
        <f t="shared" si="82"/>
        <v>INSERT INTO UPK.upk_k40.k60_os_buno_link (os_buhin_no, k60_buno_id, created_date, created_tantou_id) VALUES ('78118/9 8H300     K30', 1304, GETDATE(), 999);</v>
      </c>
      <c r="AC9737" s="316"/>
    </row>
    <row r="9738" spans="26:29">
      <c r="Z9738" s="631">
        <v>15</v>
      </c>
      <c r="AA9738" s="316" t="str">
        <f t="shared" si="82"/>
        <v>INSERT INTO UPK.upk_k40.k60_os_buno_link (os_buhin_no, k60_buno_id, created_date, created_tantou_id) VALUES ('78118/9 8H710     K30', 1305, GETDATE(), 999);</v>
      </c>
      <c r="AC9738" s="316"/>
    </row>
    <row r="9739" spans="26:29">
      <c r="Z9739" s="631">
        <v>16</v>
      </c>
      <c r="AA9739" s="316" t="str">
        <f t="shared" si="82"/>
        <v>INSERT INTO UPK.upk_k40.k60_os_buno_link (os_buhin_no, k60_buno_id, created_date, created_tantou_id) VALUES ('64122/3 EN000     K70', 1306, GETDATE(), 999);</v>
      </c>
      <c r="AC9739" s="316"/>
    </row>
    <row r="9740" spans="26:29">
      <c r="Z9740" s="631">
        <v>17</v>
      </c>
      <c r="AA9740" s="316" t="str">
        <f t="shared" si="82"/>
        <v>INSERT INTO UPK.upk_k40.k60_os_buno_link (os_buhin_no, k60_buno_id, created_date, created_tantou_id) VALUES ('66312   EN000     J70', 1307, GETDATE(), 999);</v>
      </c>
      <c r="AC9740" s="316"/>
    </row>
    <row r="9741" spans="26:29">
      <c r="Z9741" s="631">
        <v>18</v>
      </c>
      <c r="AA9741" s="316" t="str">
        <f t="shared" si="82"/>
        <v>INSERT INTO UPK.upk_k40.k60_os_buno_link (os_buhin_no, k60_buno_id, created_date, created_tantou_id) VALUES ('67408/9 EN000     J70', 1308, GETDATE(), 999);</v>
      </c>
      <c r="AC9741" s="316"/>
    </row>
    <row r="9742" spans="26:29">
      <c r="Z9742" s="631">
        <v>19</v>
      </c>
      <c r="AA9742" s="316" t="str">
        <f t="shared" si="82"/>
        <v>INSERT INTO UPK.upk_k40.k60_os_buno_link (os_buhin_no, k60_buno_id, created_date, created_tantou_id) VALUES ('75262/3 EN000     B301', 1309, GETDATE(), 999);</v>
      </c>
      <c r="AC9742" s="316"/>
    </row>
    <row r="9743" spans="26:29">
      <c r="Z9743" s="631">
        <v>20</v>
      </c>
      <c r="AA9743" s="316" t="str">
        <f t="shared" si="82"/>
        <v>INSERT INTO UPK.upk_k40.k60_os_buno_link (os_buhin_no, k60_buno_id, created_date, created_tantou_id) VALUES ('61231/2 B5010     B70', 1310, GETDATE(), 999);</v>
      </c>
      <c r="AC9743" s="316"/>
    </row>
    <row r="9744" spans="26:29">
      <c r="Z9744" s="631">
        <v>21</v>
      </c>
      <c r="AA9744" s="316" t="str">
        <f t="shared" si="82"/>
        <v>INSERT INTO UPK.upk_k40.k60_os_buno_link (os_buhin_no, k60_buno_id, created_date, created_tantou_id) VALUES ('61231/2 B5020     B70', 1311, GETDATE(), 999);</v>
      </c>
      <c r="AC9744" s="316"/>
    </row>
    <row r="9745" spans="26:29">
      <c r="Z9745" s="631">
        <v>22</v>
      </c>
      <c r="AA9745" s="316" t="str">
        <f t="shared" si="82"/>
        <v>INSERT INTO UPK.upk_k40.k60_os_buno_link (os_buhin_no, k60_buno_id, created_date, created_tantou_id) VALUES ('61231/2 B5020-B   B301', 1312, GETDATE(), 999);</v>
      </c>
      <c r="AC9745" s="316"/>
    </row>
    <row r="9746" spans="26:29">
      <c r="Z9746" s="631">
        <v>23</v>
      </c>
      <c r="AA9746" s="316" t="str">
        <f t="shared" si="82"/>
        <v>INSERT INTO UPK.upk_k40.k60_os_buno_link (os_buhin_no, k60_buno_id, created_date, created_tantou_id) VALUES ('61231/2 B5030     B70', 1313, GETDATE(), 999);</v>
      </c>
      <c r="AC9746" s="316"/>
    </row>
    <row r="9747" spans="26:29">
      <c r="Z9747" s="631">
        <v>24</v>
      </c>
      <c r="AA9747" s="316" t="str">
        <f t="shared" si="82"/>
        <v>INSERT INTO UPK.upk_k40.k60_os_buno_link (os_buhin_no, k60_buno_id, created_date, created_tantou_id) VALUES ('61137   B5010     B70', 1314, GETDATE(), 999);</v>
      </c>
      <c r="AC9747" s="316"/>
    </row>
    <row r="9748" spans="26:29">
      <c r="Z9748" s="631">
        <v>25</v>
      </c>
      <c r="AA9748" s="316" t="str">
        <f t="shared" si="82"/>
        <v>INSERT INTO UPK.upk_k40.k60_os_buno_link (os_buhin_no, k60_buno_id, created_date, created_tantou_id) VALUES ('61138   B5010     B70', 1315, GETDATE(), 999);</v>
      </c>
      <c r="AC9748" s="316"/>
    </row>
    <row r="9749" spans="26:29">
      <c r="Z9749" s="631">
        <v>26</v>
      </c>
      <c r="AA9749" s="316" t="str">
        <f t="shared" si="82"/>
        <v>INSERT INTO UPK.upk_k40.k60_os_buno_link (os_buhin_no, k60_buno_id, created_date, created_tantou_id) VALUES ('75632   JG00A     J70', 1316, GETDATE(), 999);</v>
      </c>
      <c r="AC9749" s="316"/>
    </row>
    <row r="9750" spans="26:29">
      <c r="Z9750" s="631">
        <v>27</v>
      </c>
      <c r="AA9750" s="316" t="str">
        <f t="shared" si="82"/>
        <v>INSERT INTO UPK.upk_k40.k60_os_buno_link (os_buhin_no, k60_buno_id, created_date, created_tantou_id) VALUES ('75632   JH00A     J70', 1317, GETDATE(), 999);</v>
      </c>
      <c r="AC9750" s="316"/>
    </row>
    <row r="9751" spans="26:29">
      <c r="Z9751" s="631">
        <v>28</v>
      </c>
      <c r="AA9751" s="316" t="str">
        <f t="shared" si="82"/>
        <v>INSERT INTO UPK.upk_k40.k60_os_buno_link (os_buhin_no, k60_buno_id, created_date, created_tantou_id) VALUES ('75632   1YA0A     K30', 1318, GETDATE(), 999);</v>
      </c>
      <c r="AC9751" s="316"/>
    </row>
    <row r="9752" spans="26:29">
      <c r="Z9752" s="631">
        <v>29</v>
      </c>
      <c r="AA9752" s="316" t="str">
        <f t="shared" si="82"/>
        <v>INSERT INTO UPK.upk_k40.k60_os_buno_link (os_buhin_no, k60_buno_id, created_date, created_tantou_id) VALUES ('75522/3 JG00A     J70ｻﾌﾞ', 1319, GETDATE(), 999);</v>
      </c>
      <c r="AC9752" s="316"/>
    </row>
    <row r="9753" spans="26:29">
      <c r="Z9753" s="631">
        <v>30</v>
      </c>
      <c r="AA9753" s="316" t="str">
        <f t="shared" si="82"/>
        <v>INSERT INTO UPK.upk_k40.k60_os_buno_link (os_buhin_no, k60_buno_id, created_date, created_tantou_id) VALUES ('75522/3 JG00A-E  RV8-250', 1320, GETDATE(), 999);</v>
      </c>
      <c r="AC9753" s="316"/>
    </row>
    <row r="9754" spans="26:29">
      <c r="Z9754" s="631">
        <v>31</v>
      </c>
      <c r="AA9754" s="316" t="str">
        <f t="shared" si="82"/>
        <v>INSERT INTO UPK.upk_k40.k60_os_buno_link (os_buhin_no, k60_buno_id, created_date, created_tantou_id) VALUES ('76242   JG00A     J70', 1321, GETDATE(), 999);</v>
      </c>
      <c r="AC9754" s="316"/>
    </row>
    <row r="9755" spans="26:29">
      <c r="Z9755" s="631">
        <v>32</v>
      </c>
      <c r="AA9755" s="316" t="str">
        <f t="shared" si="82"/>
        <v>INSERT INTO UPK.upk_k40.k60_os_buno_link (os_buhin_no, k60_buno_id, created_date, created_tantou_id) VALUES ('76242   JG40A     J70', 1322, GETDATE(), 999);</v>
      </c>
      <c r="AC9755" s="316"/>
    </row>
    <row r="9756" spans="26:29">
      <c r="Z9756" s="631">
        <v>33</v>
      </c>
      <c r="AA9756" s="316" t="str">
        <f t="shared" si="82"/>
        <v>INSERT INTO UPK.upk_k40.k60_os_buno_link (os_buhin_no, k60_buno_id, created_date, created_tantou_id) VALUES ('76242   JG40A-E  RV8-60', 1323, GETDATE(), 999);</v>
      </c>
      <c r="AC9756" s="316"/>
    </row>
    <row r="9757" spans="26:29">
      <c r="Z9757" s="631">
        <v>34</v>
      </c>
      <c r="AA9757" s="316" t="str">
        <f t="shared" si="82"/>
        <v>INSERT INTO UPK.upk_k40.k60_os_buno_link (os_buhin_no, k60_buno_id, created_date, created_tantou_id) VALUES ('76243   JG00A     J70', 1324, GETDATE(), 999);</v>
      </c>
      <c r="AC9757" s="316"/>
    </row>
    <row r="9758" spans="26:29">
      <c r="Z9758" s="631">
        <v>35</v>
      </c>
      <c r="AA9758" s="316" t="str">
        <f t="shared" si="82"/>
        <v>INSERT INTO UPK.upk_k40.k60_os_buno_link (os_buhin_no, k60_buno_id, created_date, created_tantou_id) VALUES ('76243   JG40A     J70', 1325, GETDATE(), 999);</v>
      </c>
      <c r="AC9758" s="316"/>
    </row>
    <row r="9759" spans="26:29">
      <c r="Z9759" s="631">
        <v>36</v>
      </c>
      <c r="AA9759" s="316" t="str">
        <f t="shared" si="82"/>
        <v>INSERT INTO UPK.upk_k40.k60_os_buno_link (os_buhin_no, k60_buno_id, created_date, created_tantou_id) VALUES ('76243   JG40A-E  RV8-60', 1326, GETDATE(), 999);</v>
      </c>
      <c r="AC9759" s="316"/>
    </row>
    <row r="9760" spans="26:29">
      <c r="Z9760" s="631">
        <v>37</v>
      </c>
      <c r="AA9760" s="316" t="str">
        <f t="shared" si="82"/>
        <v>INSERT INTO UPK.upk_k40.k60_os_buno_link (os_buhin_no, k60_buno_id, created_date, created_tantou_id) VALUES ('77652/3 JM00A     B309', 1327, GETDATE(), 999);</v>
      </c>
      <c r="AC9760" s="316"/>
    </row>
    <row r="9761" spans="26:29">
      <c r="Z9761" s="631">
        <v>38</v>
      </c>
      <c r="AA9761" s="316" t="str">
        <f t="shared" si="82"/>
        <v>INSERT INTO UPK.upk_k40.k60_os_buno_link (os_buhin_no, k60_buno_id, created_date, created_tantou_id) VALUES ('75632   JM00A     J70', 1328, GETDATE(), 999);</v>
      </c>
      <c r="AC9761" s="316"/>
    </row>
    <row r="9762" spans="26:29">
      <c r="Z9762" s="631">
        <v>39</v>
      </c>
      <c r="AA9762" s="316" t="str">
        <f t="shared" si="82"/>
        <v>INSERT INTO UPK.upk_k40.k60_os_buno_link (os_buhin_no, k60_buno_id, created_date, created_tantou_id) VALUES ('76232   JM00A     K70', 1329, GETDATE(), 999);</v>
      </c>
      <c r="AC9762" s="316"/>
    </row>
    <row r="9763" spans="26:29">
      <c r="Z9763" s="631">
        <v>40</v>
      </c>
      <c r="AA9763" s="316" t="str">
        <f t="shared" si="82"/>
        <v>INSERT INTO UPK.upk_k40.k60_os_buno_link (os_buhin_no, k60_buno_id, created_date, created_tantou_id) VALUES ('76233   JM00A     K70', 1330, GETDATE(), 999);</v>
      </c>
      <c r="AC9763" s="316"/>
    </row>
    <row r="9764" spans="26:29">
      <c r="Z9764" s="631">
        <v>41</v>
      </c>
      <c r="AA9764" s="316" t="str">
        <f t="shared" si="82"/>
        <v>INSERT INTO UPK.upk_k40.k60_os_buno_link (os_buhin_no, k60_buno_id, created_date, created_tantou_id) VALUES ('76272   JM00A     B301', 1331, GETDATE(), 999);</v>
      </c>
      <c r="AC9764" s="316"/>
    </row>
    <row r="9765" spans="26:29">
      <c r="Z9765" s="631">
        <v>42</v>
      </c>
      <c r="AA9765" s="316" t="str">
        <f t="shared" si="82"/>
        <v>INSERT INTO UPK.upk_k40.k60_os_buno_link (os_buhin_no, k60_buno_id, created_date, created_tantou_id) VALUES ('76273   JM00A     B301', 1332, GETDATE(), 999);</v>
      </c>
      <c r="AC9765" s="316"/>
    </row>
    <row r="9766" spans="26:29">
      <c r="Z9766" s="631">
        <v>43</v>
      </c>
      <c r="AA9766" s="316" t="str">
        <f t="shared" si="82"/>
        <v>INSERT INTO UPK.upk_k40.k60_os_buno_link (os_buhin_no, k60_buno_id, created_date, created_tantou_id) VALUES ('76516   JM00A     K70', 1333, GETDATE(), 999);</v>
      </c>
      <c r="AC9766" s="316"/>
    </row>
    <row r="9767" spans="26:29">
      <c r="Z9767" s="631">
        <v>44</v>
      </c>
      <c r="AA9767" s="316" t="str">
        <f t="shared" si="82"/>
        <v>INSERT INTO UPK.upk_k40.k60_os_buno_link (os_buhin_no, k60_buno_id, created_date, created_tantou_id) VALUES ('76517   JM00A     K70', 1334, GETDATE(), 999);</v>
      </c>
      <c r="AC9767" s="316"/>
    </row>
    <row r="9768" spans="26:29">
      <c r="Z9768" s="631">
        <v>45</v>
      </c>
      <c r="AA9768" s="316" t="str">
        <f t="shared" si="82"/>
        <v>INSERT INTO UPK.upk_k40.k60_os_buno_link (os_buhin_no, k60_buno_id, created_date, created_tantou_id) VALUES ('77632/3 JM00A     J70', 1335, GETDATE(), 999);</v>
      </c>
      <c r="AC9768" s="316"/>
    </row>
    <row r="9769" spans="26:29">
      <c r="Z9769" s="631">
        <v>46</v>
      </c>
      <c r="AA9769" s="316" t="str">
        <f t="shared" si="82"/>
        <v>INSERT INTO UPK.upk_k40.k60_os_buno_link (os_buhin_no, k60_buno_id, created_date, created_tantou_id) VALUES ('77646/7 JM00A     J70', 1336, GETDATE(), 999);</v>
      </c>
      <c r="AC9769" s="316"/>
    </row>
    <row r="9770" spans="26:29">
      <c r="Z9770" s="631">
        <v>47</v>
      </c>
      <c r="AA9770" s="316" t="str">
        <f t="shared" si="82"/>
        <v>INSERT INTO UPK.upk_k40.k60_os_buno_link (os_buhin_no, k60_buno_id, created_date, created_tantou_id) VALUES ('76742/3 JM00A     J70', 1337, GETDATE(), 999);</v>
      </c>
      <c r="AC9770" s="316"/>
    </row>
    <row r="9771" spans="26:29">
      <c r="Z9771" s="631">
        <v>48</v>
      </c>
      <c r="AA9771" s="316" t="str">
        <f t="shared" si="82"/>
        <v>INSERT INTO UPK.upk_k40.k60_os_buno_link (os_buhin_no, k60_buno_id, created_date, created_tantou_id) VALUES ('64142/3 1AA0A     W70', 1338, GETDATE(), 999);</v>
      </c>
      <c r="AC9771" s="316"/>
    </row>
    <row r="9772" spans="26:29">
      <c r="Z9772" s="631">
        <v>49</v>
      </c>
      <c r="AA9772" s="316" t="str">
        <f t="shared" si="82"/>
        <v>INSERT INTO UPK.upk_k40.k60_os_buno_link (os_buhin_no, k60_buno_id, created_date, created_tantou_id) VALUES ('64142/3 1AA0A-K   B302', 1339, GETDATE(), 999);</v>
      </c>
      <c r="AC9772" s="316"/>
    </row>
    <row r="9773" spans="26:29">
      <c r="Z9773" s="631">
        <v>50</v>
      </c>
      <c r="AA9773" s="316" t="str">
        <f t="shared" si="82"/>
        <v>INSERT INTO UPK.upk_k40.k60_os_buno_link (os_buhin_no, k60_buno_id, created_date, created_tantou_id) VALUES ('67112   1AE0A     W70', 1340, GETDATE(), 999);</v>
      </c>
      <c r="AC9773" s="316"/>
    </row>
    <row r="9774" spans="26:29">
      <c r="Z9774" s="631">
        <v>51</v>
      </c>
      <c r="AA9774" s="316" t="str">
        <f t="shared" si="82"/>
        <v>INSERT INTO UPK.upk_k40.k60_os_buno_link (os_buhin_no, k60_buno_id, created_date, created_tantou_id) VALUES ('67412   1AE0A     B302', 1341, GETDATE(), 999);</v>
      </c>
      <c r="AC9774" s="316"/>
    </row>
    <row r="9775" spans="26:29">
      <c r="Z9775" s="631">
        <v>52</v>
      </c>
      <c r="AA9775" s="316" t="str">
        <f t="shared" si="82"/>
        <v>INSERT INTO UPK.upk_k40.k60_os_buno_link (os_buhin_no, k60_buno_id, created_date, created_tantou_id) VALUES ('67413   1AA0A     B302', 1342, GETDATE(), 999);</v>
      </c>
      <c r="AC9775" s="316"/>
    </row>
    <row r="9776" spans="26:29">
      <c r="Z9776" s="631">
        <v>53</v>
      </c>
      <c r="AA9776" s="316" t="str">
        <f t="shared" si="82"/>
        <v>INSERT INTO UPK.upk_k40.k60_os_buno_link (os_buhin_no, k60_buno_id, created_date, created_tantou_id) VALUES ('751J2   1AA0A    B302ｻﾌﾞ3', 1343, GETDATE(), 999);</v>
      </c>
      <c r="AC9776" s="316"/>
    </row>
    <row r="9777" spans="26:29">
      <c r="Z9777" s="631">
        <v>54</v>
      </c>
      <c r="AA9777" s="316" t="str">
        <f t="shared" si="82"/>
        <v>INSERT INTO UPK.upk_k40.k60_os_buno_link (os_buhin_no, k60_buno_id, created_date, created_tantou_id) VALUES ('751J3   1AA0A     X70ｻﾌﾞ ', 1344, GETDATE(), 999);</v>
      </c>
      <c r="AC9777" s="316"/>
    </row>
    <row r="9778" spans="26:29">
      <c r="Z9778" s="631">
        <v>55</v>
      </c>
      <c r="AA9778" s="316" t="str">
        <f t="shared" si="82"/>
        <v>INSERT INTO UPK.upk_k40.k60_os_buno_link (os_buhin_no, k60_buno_id, created_date, created_tantou_id) VALUES ('751J3   1AA0A-E   RV8-200', 1345, GETDATE(), 999);</v>
      </c>
      <c r="AC9778" s="316"/>
    </row>
    <row r="9779" spans="26:29">
      <c r="Z9779" s="631">
        <v>56</v>
      </c>
      <c r="AA9779" s="316" t="str">
        <f t="shared" si="82"/>
        <v>INSERT INTO UPK.upk_k40.k60_os_buno_link (os_buhin_no, k60_buno_id, created_date, created_tantou_id) VALUES ('75172   1AA0A     B302', 1346, GETDATE(), 999);</v>
      </c>
      <c r="AC9779" s="316"/>
    </row>
    <row r="9780" spans="26:29">
      <c r="Z9780" s="631">
        <v>57</v>
      </c>
      <c r="AA9780" s="316" t="str">
        <f t="shared" si="82"/>
        <v>INSERT INTO UPK.upk_k40.k60_os_buno_link (os_buhin_no, k60_buno_id, created_date, created_tantou_id) VALUES ('75172   1AA0A-E   RV8-170', 1347, GETDATE(), 999);</v>
      </c>
      <c r="AC9780" s="316"/>
    </row>
    <row r="9781" spans="26:29">
      <c r="Z9781" s="631">
        <v>58</v>
      </c>
      <c r="AA9781" s="316" t="str">
        <f t="shared" si="82"/>
        <v>INSERT INTO UPK.upk_k40.k60_os_buno_link (os_buhin_no, k60_buno_id, created_date, created_tantou_id) VALUES ('75172   1AE0A     B302', 1348, GETDATE(), 999);</v>
      </c>
      <c r="AC9781" s="316"/>
    </row>
    <row r="9782" spans="26:29">
      <c r="Z9782" s="631">
        <v>59</v>
      </c>
      <c r="AA9782" s="316" t="str">
        <f t="shared" si="82"/>
        <v>INSERT INTO UPK.upk_k40.k60_os_buno_link (os_buhin_no, k60_buno_id, created_date, created_tantou_id) VALUES ('75173   1AA0A     B302', 1349, GETDATE(), 999);</v>
      </c>
      <c r="AC9782" s="316"/>
    </row>
    <row r="9783" spans="26:29">
      <c r="Z9783" s="631">
        <v>60</v>
      </c>
      <c r="AA9783" s="316" t="str">
        <f t="shared" si="82"/>
        <v>INSERT INTO UPK.upk_k40.k60_os_buno_link (os_buhin_no, k60_buno_id, created_date, created_tantou_id) VALUES ('75173   1AA0A-E   RV8-170', 1350, GETDATE(), 999);</v>
      </c>
      <c r="AC9783" s="316"/>
    </row>
    <row r="9784" spans="26:29">
      <c r="Z9784" s="631">
        <v>61</v>
      </c>
      <c r="AA9784" s="316" t="str">
        <f t="shared" si="82"/>
        <v>INSERT INTO UPK.upk_k40.k60_os_buno_link (os_buhin_no, k60_buno_id, created_date, created_tantou_id) VALUES ('75197   1AA0A     K70Ｚへ', 1351, GETDATE(), 999);</v>
      </c>
      <c r="AC9784" s="316"/>
    </row>
    <row r="9785" spans="26:29">
      <c r="Z9785" s="631">
        <v>62</v>
      </c>
      <c r="AA9785" s="316" t="str">
        <f t="shared" si="82"/>
        <v>INSERT INTO UPK.upk_k40.k60_os_buno_link (os_buhin_no, k60_buno_id, created_date, created_tantou_id) VALUES ('75536/7 1AC0A     W70', 1352, GETDATE(), 999);</v>
      </c>
      <c r="AC9785" s="316"/>
    </row>
    <row r="9786" spans="26:29">
      <c r="Z9786" s="631">
        <v>63</v>
      </c>
      <c r="AA9786" s="316" t="str">
        <f t="shared" si="82"/>
        <v>INSERT INTO UPK.upk_k40.k60_os_buno_link (os_buhin_no, k60_buno_id, created_date, created_tantou_id) VALUES ('75536/7 1AC0A-E   RV8-100', 1353, GETDATE(), 999);</v>
      </c>
      <c r="AC9786" s="316"/>
    </row>
    <row r="9787" spans="26:29">
      <c r="Z9787" s="631">
        <v>64</v>
      </c>
      <c r="AA9787" s="316" t="str">
        <f t="shared" si="82"/>
        <v>INSERT INTO UPK.upk_k40.k60_os_buno_link (os_buhin_no, k60_buno_id, created_date, created_tantou_id) VALUES ('745G3   1GR0A     B309', 1354, GETDATE(), 999);</v>
      </c>
      <c r="AC9787" s="316"/>
    </row>
    <row r="9788" spans="26:29">
      <c r="Z9788" s="631">
        <v>65</v>
      </c>
      <c r="AA9788" s="316" t="str">
        <f t="shared" ref="AA9788:AA9851" si="83">AA$9722&amp;"'"&amp;AA8387&amp;"', "&amp;AB8387&amp;", GETDATE(), 999);"</f>
        <v>INSERT INTO UPK.upk_k40.k60_os_buno_link (os_buhin_no, k60_buno_id, created_date, created_tantou_id) VALUES ('745J4/5 1GR0A     K70ｻﾌﾞ2', 1355, GETDATE(), 999);</v>
      </c>
      <c r="AC9788" s="316"/>
    </row>
    <row r="9789" spans="26:29">
      <c r="Z9789" s="631">
        <v>66</v>
      </c>
      <c r="AA9789" s="316" t="str">
        <f t="shared" si="83"/>
        <v>INSERT INTO UPK.upk_k40.k60_os_buno_link (os_buhin_no, k60_buno_id, created_date, created_tantou_id) VALUES ('748B2/3 1GR0ATE   T308', 1356, GETDATE(), 999);</v>
      </c>
      <c r="AC9789" s="316"/>
    </row>
    <row r="9790" spans="26:29">
      <c r="Z9790" s="631">
        <v>67</v>
      </c>
      <c r="AA9790" s="316" t="str">
        <f t="shared" si="83"/>
        <v>INSERT INTO UPK.upk_k40.k60_os_buno_link (os_buhin_no, k60_buno_id, created_date, created_tantou_id) VALUES ('76456/7 1GR0A     W70ｻﾌﾞ2', 1357, GETDATE(), 999);</v>
      </c>
      <c r="AC9790" s="316"/>
    </row>
    <row r="9791" spans="26:29">
      <c r="Z9791" s="631">
        <v>68</v>
      </c>
      <c r="AA9791" s="316" t="str">
        <f t="shared" si="83"/>
        <v>INSERT INTO UPK.upk_k40.k60_os_buno_link (os_buhin_no, k60_buno_id, created_date, created_tantou_id) VALUES ('76488   1GR0A     K70ｻﾌﾞ2', 1358, GETDATE(), 999);</v>
      </c>
      <c r="AC9791" s="316"/>
    </row>
    <row r="9792" spans="26:29">
      <c r="Z9792" s="631">
        <v>69</v>
      </c>
      <c r="AA9792" s="316" t="str">
        <f t="shared" si="83"/>
        <v>INSERT INTO UPK.upk_k40.k60_os_buno_link (os_buhin_no, k60_buno_id, created_date, created_tantou_id) VALUES ('76489   1GR0A     K70ｻﾌﾞ2', 1359, GETDATE(), 999);</v>
      </c>
      <c r="AC9792" s="316"/>
    </row>
    <row r="9793" spans="26:29">
      <c r="Z9793" s="631">
        <v>70</v>
      </c>
      <c r="AA9793" s="316" t="str">
        <f t="shared" si="83"/>
        <v>INSERT INTO UPK.upk_k40.k60_os_buno_link (os_buhin_no, k60_buno_id, created_date, created_tantou_id) VALUES ('67413   JN20A     B309', 1360, GETDATE(), 999);</v>
      </c>
      <c r="AC9793" s="316"/>
    </row>
    <row r="9794" spans="26:29">
      <c r="Z9794" s="631">
        <v>71</v>
      </c>
      <c r="AA9794" s="316" t="str">
        <f t="shared" si="83"/>
        <v>INSERT INTO UPK.upk_k40.k60_os_buno_link (os_buhin_no, k60_buno_id, created_date, created_tantou_id) VALUES ('67413   JN20A-G   RJG-300', 1361, GETDATE(), 999);</v>
      </c>
      <c r="AC9794" s="316"/>
    </row>
    <row r="9795" spans="26:29">
      <c r="Z9795" s="631">
        <v>72</v>
      </c>
      <c r="AA9795" s="316" t="str">
        <f t="shared" si="83"/>
        <v>INSERT INTO UPK.upk_k40.k60_os_buno_link (os_buhin_no, k60_buno_id, created_date, created_tantou_id) VALUES ('67413   1VA0A     B301', 1362, GETDATE(), 999);</v>
      </c>
      <c r="AC9795" s="316"/>
    </row>
    <row r="9796" spans="26:29">
      <c r="Z9796" s="631">
        <v>73</v>
      </c>
      <c r="AA9796" s="316" t="str">
        <f t="shared" si="83"/>
        <v>INSERT INTO UPK.upk_k40.k60_os_buno_link (os_buhin_no, k60_buno_id, created_date, created_tantou_id) VALUES ('76366/7 1VA0A     B301', 1363, GETDATE(), 999);</v>
      </c>
      <c r="AC9796" s="316"/>
    </row>
    <row r="9797" spans="26:29">
      <c r="Z9797" s="631">
        <v>74</v>
      </c>
      <c r="AA9797" s="316" t="str">
        <f t="shared" si="83"/>
        <v>INSERT INTO UPK.upk_k40.k60_os_buno_link (os_buhin_no, k60_buno_id, created_date, created_tantou_id) VALUES ('76366/7 1VA0A-E   250', 1364, GETDATE(), 999);</v>
      </c>
      <c r="AC9797" s="316"/>
    </row>
    <row r="9798" spans="26:29">
      <c r="Z9798" s="631">
        <v>75</v>
      </c>
      <c r="AA9798" s="316" t="str">
        <f t="shared" si="83"/>
        <v>INSERT INTO UPK.upk_k40.k60_os_buno_link (os_buhin_no, k60_buno_id, created_date, created_tantou_id) VALUES ('64142/3 3TU0A/JN20A-E  RV8-200', 1365, GETDATE(), 999);</v>
      </c>
      <c r="AC9798" s="316"/>
    </row>
    <row r="9799" spans="26:29">
      <c r="Z9799" s="631">
        <v>76</v>
      </c>
      <c r="AA9799" s="316" t="str">
        <f t="shared" si="83"/>
        <v>INSERT INTO UPK.upk_k40.k60_os_buno_link (os_buhin_no, k60_buno_id, created_date, created_tantou_id) VALUES ('64142/3 3TU0A/JN20A  W70', 1366, GETDATE(), 999);</v>
      </c>
      <c r="AC9799" s="316"/>
    </row>
    <row r="9800" spans="26:29">
      <c r="Z9800" s="631">
        <v>77</v>
      </c>
      <c r="AA9800" s="316" t="str">
        <f t="shared" si="83"/>
        <v>INSERT INTO UPK.upk_k40.k60_os_buno_link (os_buhin_no, k60_buno_id, created_date, created_tantou_id) VALUES ('67412   JN90A-E   RB-300', 1367, GETDATE(), 999);</v>
      </c>
      <c r="AC9800" s="316"/>
    </row>
    <row r="9801" spans="26:29">
      <c r="Z9801" s="631">
        <v>78</v>
      </c>
      <c r="AA9801" s="316" t="str">
        <f t="shared" si="83"/>
        <v>INSERT INTO UPK.upk_k40.k60_os_buno_link (os_buhin_no, k60_buno_id, created_date, created_tantou_id) VALUES ('67412   JN90A     B309', 1368, GETDATE(), 999);</v>
      </c>
      <c r="AC9801" s="316"/>
    </row>
    <row r="9802" spans="26:29">
      <c r="Z9802" s="631">
        <v>79</v>
      </c>
      <c r="AA9802" s="316" t="str">
        <f t="shared" si="83"/>
        <v>INSERT INTO UPK.upk_k40.k60_os_buno_link (os_buhin_no, k60_buno_id, created_date, created_tantou_id) VALUES ('67408/9 JN20A     B302', 1369, GETDATE(), 999);</v>
      </c>
      <c r="AC9802" s="316"/>
    </row>
    <row r="9803" spans="26:29">
      <c r="Z9803" s="631">
        <v>80</v>
      </c>
      <c r="AA9803" s="316" t="str">
        <f t="shared" si="83"/>
        <v>INSERT INTO UPK.upk_k40.k60_os_buno_link (os_buhin_no, k60_buno_id, created_date, created_tantou_id) VALUES ('67408/9 JN20A-E   RB-500', 1370, GETDATE(), 999);</v>
      </c>
      <c r="AC9803" s="316"/>
    </row>
    <row r="9804" spans="26:29">
      <c r="Z9804" s="631">
        <v>81</v>
      </c>
      <c r="AA9804" s="316" t="str">
        <f t="shared" si="83"/>
        <v>INSERT INTO UPK.upk_k40.k60_os_buno_link (os_buhin_no, k60_buno_id, created_date, created_tantou_id) VALUES ('75134   JN20A     B309', 1371, GETDATE(), 999);</v>
      </c>
      <c r="AC9804" s="316"/>
    </row>
    <row r="9805" spans="26:29">
      <c r="Z9805" s="631">
        <v>82</v>
      </c>
      <c r="AA9805" s="316" t="str">
        <f t="shared" si="83"/>
        <v>INSERT INTO UPK.upk_k40.k60_os_buno_link (os_buhin_no, k60_buno_id, created_date, created_tantou_id) VALUES ('75134   JN20A-E   RB-200', 1372, GETDATE(), 999);</v>
      </c>
      <c r="AC9805" s="316"/>
    </row>
    <row r="9806" spans="26:29">
      <c r="Z9806" s="631">
        <v>83</v>
      </c>
      <c r="AA9806" s="316" t="str">
        <f t="shared" si="83"/>
        <v>INSERT INTO UPK.upk_k40.k60_os_buno_link (os_buhin_no, k60_buno_id, created_date, created_tantou_id) VALUES ('75135   JN20A     B309', 1373, GETDATE(), 999);</v>
      </c>
      <c r="AC9806" s="316"/>
    </row>
    <row r="9807" spans="26:29">
      <c r="Z9807" s="631">
        <v>84</v>
      </c>
      <c r="AA9807" s="316" t="str">
        <f t="shared" si="83"/>
        <v>INSERT INTO UPK.upk_k40.k60_os_buno_link (os_buhin_no, k60_buno_id, created_date, created_tantou_id) VALUES ('75135   JN20A-E   RB-200', 1374, GETDATE(), 999);</v>
      </c>
      <c r="AC9807" s="316"/>
    </row>
    <row r="9808" spans="26:29">
      <c r="Z9808" s="631">
        <v>85</v>
      </c>
      <c r="AA9808" s="316" t="str">
        <f t="shared" si="83"/>
        <v>INSERT INTO UPK.upk_k40.k60_os_buno_link (os_buhin_no, k60_buno_id, created_date, created_tantou_id) VALUES ('75432/3 JN20A     B70', 1375, GETDATE(), 999);</v>
      </c>
      <c r="AC9808" s="316"/>
    </row>
    <row r="9809" spans="26:29">
      <c r="Z9809" s="631">
        <v>86</v>
      </c>
      <c r="AA9809" s="316" t="str">
        <f t="shared" si="83"/>
        <v>INSERT INTO UPK.upk_k40.k60_os_buno_link (os_buhin_no, k60_buno_id, created_date, created_tantou_id) VALUES ('76272/3 JN20A     B70', 1376, GETDATE(), 999);</v>
      </c>
      <c r="AC9809" s="316"/>
    </row>
    <row r="9810" spans="26:29">
      <c r="Z9810" s="631">
        <v>87</v>
      </c>
      <c r="AA9810" s="316" t="str">
        <f t="shared" si="83"/>
        <v>INSERT INTO UPK.upk_k40.k60_os_buno_link (os_buhin_no, k60_buno_id, created_date, created_tantou_id) VALUES ('76272/3 JN20A-E   RV8-120', 1377, GETDATE(), 999);</v>
      </c>
      <c r="AC9810" s="316"/>
    </row>
    <row r="9811" spans="26:29">
      <c r="Z9811" s="631">
        <v>88</v>
      </c>
      <c r="AA9811" s="316" t="str">
        <f t="shared" si="83"/>
        <v>INSERT INTO UPK.upk_k40.k60_os_buno_link (os_buhin_no, k60_buno_id, created_date, created_tantou_id) VALUES ('76232   JN20A     B70', 1378, GETDATE(), 999);</v>
      </c>
      <c r="AC9811" s="316"/>
    </row>
    <row r="9812" spans="26:29">
      <c r="Z9812" s="631">
        <v>89</v>
      </c>
      <c r="AA9812" s="316" t="str">
        <f t="shared" si="83"/>
        <v>INSERT INTO UPK.upk_k40.k60_os_buno_link (os_buhin_no, k60_buno_id, created_date, created_tantou_id) VALUES ('76233   JN20A     B70', 1379, GETDATE(), 999);</v>
      </c>
      <c r="AC9812" s="316"/>
    </row>
    <row r="9813" spans="26:29">
      <c r="Z9813" s="631">
        <v>90</v>
      </c>
      <c r="AA9813" s="316" t="str">
        <f t="shared" si="83"/>
        <v>INSERT INTO UPK.upk_k40.k60_os_buno_link (os_buhin_no, k60_buno_id, created_date, created_tantou_id) VALUES ('764B4/5 JN20A     RV8-100', 1380, GETDATE(), 999);</v>
      </c>
      <c r="AC9813" s="316"/>
    </row>
    <row r="9814" spans="26:29">
      <c r="Z9814" s="631">
        <v>91</v>
      </c>
      <c r="AA9814" s="316" t="str">
        <f t="shared" si="83"/>
        <v>INSERT INTO UPK.upk_k40.k60_os_buno_link (os_buhin_no, k60_buno_id, created_date, created_tantou_id) VALUES ('764B4/5 JN20A     K30', 1380, GETDATE(), 999);</v>
      </c>
      <c r="AC9814" s="316"/>
    </row>
    <row r="9815" spans="26:29">
      <c r="Z9815" s="631">
        <v>92</v>
      </c>
      <c r="AA9815" s="316" t="str">
        <f t="shared" si="83"/>
        <v>INSERT INTO UPK.upk_k40.k60_os_buno_link (os_buhin_no, k60_buno_id, created_date, created_tantou_id) VALUES ('76753   JN20A     RWB-100', 1381, GETDATE(), 999);</v>
      </c>
      <c r="AC9815" s="316"/>
    </row>
    <row r="9816" spans="26:29">
      <c r="Z9816" s="631">
        <v>93</v>
      </c>
      <c r="AA9816" s="316" t="str">
        <f t="shared" si="83"/>
        <v>INSERT INTO UPK.upk_k40.k60_os_buno_link (os_buhin_no, k60_buno_id, created_date, created_tantou_id) VALUES ('76753   JN20A     K30', 1381, GETDATE(), 999);</v>
      </c>
      <c r="AC9816" s="316"/>
    </row>
    <row r="9817" spans="26:29">
      <c r="Z9817" s="631">
        <v>94</v>
      </c>
      <c r="AA9817" s="316" t="str">
        <f t="shared" si="83"/>
        <v>INSERT INTO UPK.upk_k40.k60_os_buno_link (os_buhin_no, k60_buno_id, created_date, created_tantou_id) VALUES ('79422   JN20A     B309', 1382, GETDATE(), 999);</v>
      </c>
      <c r="AC9817" s="316"/>
    </row>
    <row r="9818" spans="26:29">
      <c r="Z9818" s="631">
        <v>95</v>
      </c>
      <c r="AA9818" s="316" t="str">
        <f t="shared" si="83"/>
        <v>INSERT INTO UPK.upk_k40.k60_os_buno_link (os_buhin_no, k60_buno_id, created_date, created_tantou_id) VALUES ('79422   JN20B     B309', 1383, GETDATE(), 999);</v>
      </c>
      <c r="AC9818" s="316"/>
    </row>
    <row r="9819" spans="26:29">
      <c r="Z9819" s="631">
        <v>96</v>
      </c>
      <c r="AA9819" s="316" t="str">
        <f t="shared" si="83"/>
        <v>INSERT INTO UPK.upk_k40.k60_os_buno_link (os_buhin_no, k60_buno_id, created_date, created_tantou_id) VALUES ('17285   1LA1A01   B301', 1384, GETDATE(), 999);</v>
      </c>
      <c r="AC9819" s="316"/>
    </row>
    <row r="9820" spans="26:29">
      <c r="Z9820" s="631">
        <v>97</v>
      </c>
      <c r="AA9820" s="316" t="str">
        <f t="shared" si="83"/>
        <v>INSERT INTO UPK.upk_k40.k60_os_buno_link (os_buhin_no, k60_buno_id, created_date, created_tantou_id) VALUES ('64132   1LA0A     B301', 1385, GETDATE(), 999);</v>
      </c>
      <c r="AC9820" s="316"/>
    </row>
    <row r="9821" spans="26:29">
      <c r="Z9821" s="631">
        <v>98</v>
      </c>
      <c r="AA9821" s="316" t="str">
        <f t="shared" si="83"/>
        <v>INSERT INTO UPK.upk_k40.k60_os_buno_link (os_buhin_no, k60_buno_id, created_date, created_tantou_id) VALUES ('64132   1LA0A-G   浜岳', 1386, GETDATE(), 999);</v>
      </c>
      <c r="AC9821" s="316"/>
    </row>
    <row r="9822" spans="26:29">
      <c r="Z9822" s="631">
        <v>99</v>
      </c>
      <c r="AA9822" s="316" t="str">
        <f t="shared" si="83"/>
        <v>INSERT INTO UPK.upk_k40.k60_os_buno_link (os_buhin_no, k60_buno_id, created_date, created_tantou_id) VALUES ('64133   1LA0A     B301', 1387, GETDATE(), 999);</v>
      </c>
      <c r="AC9822" s="316"/>
    </row>
    <row r="9823" spans="26:29">
      <c r="Z9823" s="631">
        <v>100</v>
      </c>
      <c r="AA9823" s="316" t="str">
        <f t="shared" si="83"/>
        <v>INSERT INTO UPK.upk_k40.k60_os_buno_link (os_buhin_no, k60_buno_id, created_date, created_tantou_id) VALUES ('64182/3 1LA0A     B309', 1388, GETDATE(), 999);</v>
      </c>
      <c r="AC9823" s="316"/>
    </row>
    <row r="9824" spans="26:29">
      <c r="Z9824" s="631">
        <v>101</v>
      </c>
      <c r="AA9824" s="316" t="str">
        <f t="shared" si="83"/>
        <v>INSERT INTO UPK.upk_k40.k60_os_buno_link (os_buhin_no, k60_buno_id, created_date, created_tantou_id) VALUES ('745B6/7 1LA0A     K70', 1389, GETDATE(), 999);</v>
      </c>
      <c r="AC9824" s="316"/>
    </row>
    <row r="9825" spans="26:29">
      <c r="Z9825" s="631">
        <v>102</v>
      </c>
      <c r="AA9825" s="316" t="str">
        <f t="shared" si="83"/>
        <v>INSERT INTO UPK.upk_k40.k60_os_buno_link (os_buhin_no, k60_buno_id, created_date, created_tantou_id) VALUES ('745B6/7 1LA0A-G   浜岳', 1390, GETDATE(), 999);</v>
      </c>
      <c r="AC9825" s="316"/>
    </row>
    <row r="9826" spans="26:29">
      <c r="Z9826" s="631">
        <v>103</v>
      </c>
      <c r="AA9826" s="316" t="str">
        <f t="shared" si="83"/>
        <v>INSERT INTO UPK.upk_k40.k60_os_buno_link (os_buhin_no, k60_buno_id, created_date, created_tantou_id) VALUES ('76456/7 1LA0A     K70', 1391, GETDATE(), 999);</v>
      </c>
      <c r="AC9826" s="316"/>
    </row>
    <row r="9827" spans="26:29">
      <c r="Z9827" s="631">
        <v>104</v>
      </c>
      <c r="AA9827" s="316" t="str">
        <f t="shared" si="83"/>
        <v>INSERT INTO UPK.upk_k40.k60_os_buno_link (os_buhin_no, k60_buno_id, created_date, created_tantou_id) VALUES ('76456/7 1LA0A-G   浜岳', 1392, GETDATE(), 999);</v>
      </c>
      <c r="AC9827" s="316"/>
    </row>
    <row r="9828" spans="26:29">
      <c r="Z9828" s="631">
        <v>105</v>
      </c>
      <c r="AA9828" s="316" t="str">
        <f t="shared" si="83"/>
        <v>INSERT INTO UPK.upk_k40.k60_os_buno_link (os_buhin_no, k60_buno_id, created_date, created_tantou_id) VALUES ('75432   1LA0A     K70', 1393, GETDATE(), 999);</v>
      </c>
      <c r="AC9828" s="316"/>
    </row>
    <row r="9829" spans="26:29">
      <c r="Z9829" s="631">
        <v>106</v>
      </c>
      <c r="AA9829" s="316" t="str">
        <f t="shared" si="83"/>
        <v>INSERT INTO UPK.upk_k40.k60_os_buno_link (os_buhin_no, k60_buno_id, created_date, created_tantou_id) VALUES ('756C0/1 1LA0A     Bへｻﾌﾞ', 1394, GETDATE(), 999);</v>
      </c>
      <c r="AC9829" s="316"/>
    </row>
    <row r="9830" spans="26:29">
      <c r="Z9830" s="631">
        <v>107</v>
      </c>
      <c r="AA9830" s="316" t="str">
        <f t="shared" si="83"/>
        <v>INSERT INTO UPK.upk_k40.k60_os_buno_link (os_buhin_no, k60_buno_id, created_date, created_tantou_id) VALUES ('756C0/1 1LA0A-G   Bへ浜岳', 1395, GETDATE(), 999);</v>
      </c>
      <c r="AC9830" s="316"/>
    </row>
    <row r="9831" spans="26:29">
      <c r="Z9831" s="631">
        <v>108</v>
      </c>
      <c r="AA9831" s="316" t="str">
        <f t="shared" si="83"/>
        <v>INSERT INTO UPK.upk_k40.k60_os_buno_link (os_buhin_no, k60_buno_id, created_date, created_tantou_id) VALUES ('76262   1LA0A     K70', 1396, GETDATE(), 999);</v>
      </c>
      <c r="AC9831" s="316"/>
    </row>
    <row r="9832" spans="26:29">
      <c r="Z9832" s="631">
        <v>109</v>
      </c>
      <c r="AA9832" s="316" t="str">
        <f t="shared" si="83"/>
        <v>INSERT INTO UPK.upk_k40.k60_os_buno_link (os_buhin_no, k60_buno_id, created_date, created_tantou_id) VALUES ('76263   1LA0A     K70', 1397, GETDATE(), 999);</v>
      </c>
      <c r="AC9832" s="316"/>
    </row>
    <row r="9833" spans="26:29">
      <c r="Z9833" s="631">
        <v>110</v>
      </c>
      <c r="AA9833" s="316" t="str">
        <f t="shared" si="83"/>
        <v>INSERT INTO UPK.upk_k40.k60_os_buno_link (os_buhin_no, k60_buno_id, created_date, created_tantou_id) VALUES ('76272/3 1LA0A     K70', 1398, GETDATE(), 999);</v>
      </c>
      <c r="AC9833" s="316"/>
    </row>
    <row r="9834" spans="26:29">
      <c r="Z9834" s="631">
        <v>111</v>
      </c>
      <c r="AA9834" s="316" t="str">
        <f t="shared" si="83"/>
        <v>INSERT INTO UPK.upk_k40.k60_os_buno_link (os_buhin_no, k60_buno_id, created_date, created_tantou_id) VALUES ('64112/3 1JA0A-B   B302', 1399, GETDATE(), 999);</v>
      </c>
      <c r="AC9834" s="316"/>
    </row>
    <row r="9835" spans="26:29">
      <c r="Z9835" s="631">
        <v>112</v>
      </c>
      <c r="AA9835" s="316" t="str">
        <f t="shared" si="83"/>
        <v>INSERT INTO UPK.upk_k40.k60_os_buno_link (os_buhin_no, k60_buno_id, created_date, created_tantou_id) VALUES ('64112   1JA0A-C   B302', 1400, GETDATE(), 999);</v>
      </c>
      <c r="AC9835" s="316"/>
    </row>
    <row r="9836" spans="26:29">
      <c r="Z9836" s="631">
        <v>113</v>
      </c>
      <c r="AA9836" s="316" t="str">
        <f t="shared" si="83"/>
        <v>INSERT INTO UPK.upk_k40.k60_os_buno_link (os_buhin_no, k60_buno_id, created_date, created_tantou_id) VALUES ('64113   1JA0A     K30', 1401, GETDATE(), 999);</v>
      </c>
      <c r="AC9836" s="316"/>
    </row>
    <row r="9837" spans="26:29">
      <c r="Z9837" s="631">
        <v>114</v>
      </c>
      <c r="AA9837" s="316" t="str">
        <f t="shared" si="83"/>
        <v>INSERT INTO UPK.upk_k40.k60_os_buno_link (os_buhin_no, k60_buno_id, created_date, created_tantou_id) VALUES ('64142/3 1JA0A     B302', 1402, GETDATE(), 999);</v>
      </c>
      <c r="AC9837" s="316"/>
    </row>
    <row r="9838" spans="26:29">
      <c r="Z9838" s="631">
        <v>115</v>
      </c>
      <c r="AA9838" s="316" t="str">
        <f t="shared" si="83"/>
        <v>INSERT INTO UPK.upk_k40.k60_os_buno_link (os_buhin_no, k60_buno_id, created_date, created_tantou_id) VALUES ('75176   1JB0A     K70ｻﾌﾞ2', 1403, GETDATE(), 999);</v>
      </c>
      <c r="AC9838" s="316"/>
    </row>
    <row r="9839" spans="26:29">
      <c r="Z9839" s="631">
        <v>116</v>
      </c>
      <c r="AA9839" s="316" t="str">
        <f t="shared" si="83"/>
        <v>INSERT INTO UPK.upk_k40.k60_os_buno_link (os_buhin_no, k60_buno_id, created_date, created_tantou_id) VALUES ('75177   1JA0A     K70ｻﾌﾞ2', 1404, GETDATE(), 999);</v>
      </c>
      <c r="AC9839" s="316"/>
    </row>
    <row r="9840" spans="26:29">
      <c r="Z9840" s="631">
        <v>117</v>
      </c>
      <c r="AA9840" s="316" t="str">
        <f t="shared" si="83"/>
        <v>INSERT INTO UPK.upk_k40.k60_os_buno_link (os_buhin_no, k60_buno_id, created_date, created_tantou_id) VALUES ('76548   6AX0A     K70     ', 1405, GETDATE(), 999);</v>
      </c>
      <c r="AC9840" s="316"/>
    </row>
    <row r="9841" spans="26:29">
      <c r="Z9841" s="631">
        <v>118</v>
      </c>
      <c r="AA9841" s="316" t="str">
        <f t="shared" si="83"/>
        <v>INSERT INTO UPK.upk_k40.k60_os_buno_link (os_buhin_no, k60_buno_id, created_date, created_tantou_id) VALUES ('76549   6AX0A     K70     ', 1406, GETDATE(), 999);</v>
      </c>
      <c r="AC9841" s="316"/>
    </row>
    <row r="9842" spans="26:29">
      <c r="Z9842" s="631">
        <v>119</v>
      </c>
      <c r="AA9842" s="316" t="str">
        <f t="shared" si="83"/>
        <v>INSERT INTO UPK.upk_k40.k60_os_buno_link (os_buhin_no, k60_buno_id, created_date, created_tantou_id) VALUES ('74283   3XA0A     K70ｼﾝｸﾛ', 1407, GETDATE(), 999);</v>
      </c>
      <c r="AC9842" s="316"/>
    </row>
    <row r="9843" spans="26:29">
      <c r="Z9843" s="631">
        <v>120</v>
      </c>
      <c r="AA9843" s="316" t="str">
        <f t="shared" si="83"/>
        <v>INSERT INTO UPK.upk_k40.k60_os_buno_link (os_buhin_no, k60_buno_id, created_date, created_tantou_id) VALUES ('74283   3XA0B     K70ｼﾝｸﾛ', 1408, GETDATE(), 999);</v>
      </c>
      <c r="AC9843" s="316"/>
    </row>
    <row r="9844" spans="26:29">
      <c r="Z9844" s="631">
        <v>121</v>
      </c>
      <c r="AA9844" s="316" t="str">
        <f t="shared" si="83"/>
        <v>INSERT INTO UPK.upk_k40.k60_os_buno_link (os_buhin_no, k60_buno_id, created_date, created_tantou_id) VALUES ('74322   5YJ0A     ﾃｸﾉｼﾝｸﾛ', 1409, GETDATE(), 999);</v>
      </c>
      <c r="AC9844" s="316"/>
    </row>
    <row r="9845" spans="26:29">
      <c r="Z9845" s="631">
        <v>122</v>
      </c>
      <c r="AA9845" s="316" t="str">
        <f t="shared" si="83"/>
        <v>INSERT INTO UPK.upk_k40.k60_os_buno_link (os_buhin_no, k60_buno_id, created_date, created_tantou_id) VALUES ('75112   3XA0A     K30　Zへ', 1410, GETDATE(), 999);</v>
      </c>
      <c r="AC9845" s="316"/>
    </row>
    <row r="9846" spans="26:29">
      <c r="Z9846" s="631">
        <v>123</v>
      </c>
      <c r="AA9846" s="316" t="str">
        <f t="shared" si="83"/>
        <v>INSERT INTO UPK.upk_k40.k60_os_buno_link (os_buhin_no, k60_buno_id, created_date, created_tantou_id) VALUES ('75113   3XA0A     K30　Zへ', 1411, GETDATE(), 999);</v>
      </c>
      <c r="AC9846" s="316"/>
    </row>
    <row r="9847" spans="26:29">
      <c r="Z9847" s="631">
        <v>124</v>
      </c>
      <c r="AA9847" s="316" t="str">
        <f t="shared" si="83"/>
        <v>INSERT INTO UPK.upk_k40.k60_os_buno_link (os_buhin_no, k60_buno_id, created_date, created_tantou_id) VALUES ('75112   3XE0A     K30　Zへ', 1412, GETDATE(), 999);</v>
      </c>
      <c r="AC9847" s="316"/>
    </row>
    <row r="9848" spans="26:29">
      <c r="Z9848" s="631">
        <v>125</v>
      </c>
      <c r="AA9848" s="316" t="str">
        <f t="shared" si="83"/>
        <v>INSERT INTO UPK.upk_k40.k60_os_buno_link (os_buhin_no, k60_buno_id, created_date, created_tantou_id) VALUES ('75113   3XE0A     K30　Zへ', 1413, GETDATE(), 999);</v>
      </c>
      <c r="AC9848" s="316"/>
    </row>
    <row r="9849" spans="26:29">
      <c r="Z9849" s="631">
        <v>126</v>
      </c>
      <c r="AA9849" s="316" t="str">
        <f t="shared" si="83"/>
        <v>INSERT INTO UPK.upk_k40.k60_os_buno_link (os_buhin_no, k60_buno_id, created_date, created_tantou_id) VALUES ('75422   5YJ0A     K70ｼﾝｸﾛ', 1414, GETDATE(), 999);</v>
      </c>
      <c r="AC9849" s="316"/>
    </row>
    <row r="9850" spans="26:29">
      <c r="Z9850" s="631">
        <v>127</v>
      </c>
      <c r="AA9850" s="316" t="str">
        <f t="shared" si="83"/>
        <v>INSERT INTO UPK.upk_k40.k60_os_buno_link (os_buhin_no, k60_buno_id, created_date, created_tantou_id) VALUES ('75422   5YJ2A     K70ｼﾝｸﾛ', 1415, GETDATE(), 999);</v>
      </c>
      <c r="AC9850" s="316"/>
    </row>
    <row r="9851" spans="26:29">
      <c r="Z9851" s="631">
        <v>128</v>
      </c>
      <c r="AA9851" s="316" t="str">
        <f t="shared" si="83"/>
        <v>INSERT INTO UPK.upk_k40.k60_os_buno_link (os_buhin_no, k60_buno_id, created_date, created_tantou_id) VALUES ('17285   5YJ0A01   K70', 1416, GETDATE(), 999);</v>
      </c>
      <c r="AC9851" s="316"/>
    </row>
    <row r="9852" spans="26:29">
      <c r="Z9852" s="631">
        <v>129</v>
      </c>
      <c r="AA9852" s="316" t="str">
        <f t="shared" ref="AA9852:AA9915" si="84">AA$9722&amp;"'"&amp;AA8451&amp;"', "&amp;AB8451&amp;", GETDATE(), 999);"</f>
        <v>INSERT INTO UPK.upk_k40.k60_os_buno_link (os_buhin_no, k60_buno_id, created_date, created_tantou_id) VALUES ('765M2   3XA0A     K30', 1417, GETDATE(), 999);</v>
      </c>
      <c r="AC9852" s="316"/>
    </row>
    <row r="9853" spans="26:29">
      <c r="Z9853" s="631">
        <v>130</v>
      </c>
      <c r="AA9853" s="316" t="str">
        <f t="shared" si="84"/>
        <v>INSERT INTO UPK.upk_k40.k60_os_buno_link (os_buhin_no, k60_buno_id, created_date, created_tantou_id) VALUES ('765M3   3XA0A     K30', 1418, GETDATE(), 999);</v>
      </c>
      <c r="AC9853" s="316"/>
    </row>
    <row r="9854" spans="26:29">
      <c r="Z9854" s="631">
        <v>131</v>
      </c>
      <c r="AA9854" s="316" t="str">
        <f t="shared" si="84"/>
        <v>INSERT INTO UPK.upk_k40.k60_os_buno_link (os_buhin_no, k60_buno_id, created_date, created_tantou_id) VALUES ('765M2   3XC0A     B301', 1419, GETDATE(), 999);</v>
      </c>
      <c r="AC9854" s="316"/>
    </row>
    <row r="9855" spans="26:29">
      <c r="Z9855" s="631">
        <v>132</v>
      </c>
      <c r="AA9855" s="316" t="str">
        <f t="shared" si="84"/>
        <v>INSERT INTO UPK.upk_k40.k60_os_buno_link (os_buhin_no, k60_buno_id, created_date, created_tantou_id) VALUES ('765M3   3XC0A     B301', 1420, GETDATE(), 999);</v>
      </c>
      <c r="AC9855" s="316"/>
    </row>
    <row r="9856" spans="26:29">
      <c r="Z9856" s="631">
        <v>133</v>
      </c>
      <c r="AA9856" s="316" t="str">
        <f t="shared" si="84"/>
        <v>INSERT INTO UPK.upk_k40.k60_os_buno_link (os_buhin_no, k60_buno_id, created_date, created_tantou_id) VALUES ('77532   3XA2CUF   K70ｼﾝｸﾛ', 1421, GETDATE(), 999);</v>
      </c>
      <c r="AC9856" s="316"/>
    </row>
    <row r="9857" spans="26:29">
      <c r="Z9857" s="631">
        <v>134</v>
      </c>
      <c r="AA9857" s="316" t="str">
        <f t="shared" si="84"/>
        <v>INSERT INTO UPK.upk_k40.k60_os_buno_link (os_buhin_no, k60_buno_id, created_date, created_tantou_id) VALUES ('77533   3YF2BUF   K70ｼﾝｸﾛ', 1422, GETDATE(), 999);</v>
      </c>
      <c r="AC9857" s="316"/>
    </row>
    <row r="9858" spans="26:29">
      <c r="Z9858" s="631">
        <v>135</v>
      </c>
      <c r="AA9858" s="316" t="str">
        <f t="shared" si="84"/>
        <v>INSERT INTO UPK.upk_k40.k60_os_buno_link (os_buhin_no, k60_buno_id, created_date, created_tantou_id) VALUES ('77552   3YF2AUF   K70ｼﾝｸﾛ', 1423, GETDATE(), 999);</v>
      </c>
      <c r="AC9858" s="316"/>
    </row>
    <row r="9859" spans="26:29">
      <c r="Z9859" s="631">
        <v>136</v>
      </c>
      <c r="AA9859" s="316" t="str">
        <f t="shared" si="84"/>
        <v>INSERT INTO UPK.upk_k40.k60_os_buno_link (os_buhin_no, k60_buno_id, created_date, created_tantou_id) VALUES ('77553   3YE2AUF   K70ｼﾝｸﾛ', 1424, GETDATE(), 999);</v>
      </c>
      <c r="AC9859" s="316"/>
    </row>
    <row r="9860" spans="26:29">
      <c r="Z9860" s="631">
        <v>137</v>
      </c>
      <c r="AA9860" s="316" t="str">
        <f t="shared" si="84"/>
        <v>INSERT INTO UPK.upk_k40.k60_os_buno_link (os_buhin_no, k60_buno_id, created_date, created_tantou_id) VALUES ('77574   3XA0A     B301', 1425, GETDATE(), 999);</v>
      </c>
      <c r="AC9860" s="316"/>
    </row>
    <row r="9861" spans="26:29">
      <c r="Z9861" s="631">
        <v>138</v>
      </c>
      <c r="AA9861" s="316" t="str">
        <f t="shared" si="84"/>
        <v>INSERT INTO UPK.upk_k40.k60_os_buno_link (os_buhin_no, k60_buno_id, created_date, created_tantou_id) VALUES ('77575   3XA0A     B301', 1426, GETDATE(), 999);</v>
      </c>
      <c r="AC9861" s="316"/>
    </row>
    <row r="9862" spans="26:29">
      <c r="Z9862" s="631">
        <v>139</v>
      </c>
      <c r="AA9862" s="316" t="str">
        <f t="shared" si="84"/>
        <v>INSERT INTO UPK.upk_k40.k60_os_buno_link (os_buhin_no, k60_buno_id, created_date, created_tantou_id) VALUES ('76232   3XA0A     K70ｼﾝｸﾛ', 1427, GETDATE(), 999);</v>
      </c>
      <c r="AC9862" s="316"/>
    </row>
    <row r="9863" spans="26:29">
      <c r="Z9863" s="631">
        <v>140</v>
      </c>
      <c r="AA9863" s="316" t="str">
        <f t="shared" si="84"/>
        <v>INSERT INTO UPK.upk_k40.k60_os_buno_link (os_buhin_no, k60_buno_id, created_date, created_tantou_id) VALUES ('76232   3XJ0A     K70ｼﾝｸﾛ', 1428, GETDATE(), 999);</v>
      </c>
      <c r="AC9863" s="316"/>
    </row>
    <row r="9864" spans="26:29">
      <c r="Z9864" s="631">
        <v>141</v>
      </c>
      <c r="AA9864" s="316" t="str">
        <f t="shared" si="84"/>
        <v>INSERT INTO UPK.upk_k40.k60_os_buno_link (os_buhin_no, k60_buno_id, created_date, created_tantou_id) VALUES ('76233   3XA0A     K70ｼﾝｸﾛ', 1429, GETDATE(), 999);</v>
      </c>
      <c r="AC9864" s="316"/>
    </row>
    <row r="9865" spans="26:29">
      <c r="Z9865" s="631">
        <v>142</v>
      </c>
      <c r="AA9865" s="316" t="str">
        <f t="shared" si="84"/>
        <v>INSERT INTO UPK.upk_k40.k60_os_buno_link (os_buhin_no, k60_buno_id, created_date, created_tantou_id) VALUES ('76233   3XJ0A     K70ｼﾝｸﾛ', 1430, GETDATE(), 999);</v>
      </c>
      <c r="AC9865" s="316"/>
    </row>
    <row r="9866" spans="26:29">
      <c r="Z9866" s="631">
        <v>143</v>
      </c>
      <c r="AA9866" s="316" t="str">
        <f t="shared" si="84"/>
        <v>INSERT INTO UPK.upk_k40.k60_os_buno_link (os_buhin_no, k60_buno_id, created_date, created_tantou_id) VALUES ('76272   3VA0A     逆送', 1431, GETDATE(), 999);</v>
      </c>
      <c r="AC9866" s="316"/>
    </row>
    <row r="9867" spans="26:29">
      <c r="Z9867" s="631">
        <v>144</v>
      </c>
      <c r="AA9867" s="316" t="str">
        <f t="shared" si="84"/>
        <v>INSERT INTO UPK.upk_k40.k60_os_buno_link (os_buhin_no, k60_buno_id, created_date, created_tantou_id) VALUES ('76273   3VA0A   　逆送', 1432, GETDATE(), 999);</v>
      </c>
      <c r="AC9867" s="316"/>
    </row>
    <row r="9868" spans="26:29">
      <c r="Z9868" s="631">
        <v>145</v>
      </c>
      <c r="AA9868" s="316" t="str">
        <f t="shared" si="84"/>
        <v>INSERT INTO UPK.upk_k40.k60_os_buno_link (os_buhin_no, k60_buno_id, created_date, created_tantou_id) VALUES ('76332/3 3VA0A     逆送', 1433, GETDATE(), 999);</v>
      </c>
      <c r="AC9868" s="316"/>
    </row>
    <row r="9869" spans="26:29">
      <c r="Z9869" s="631">
        <v>146</v>
      </c>
      <c r="AA9869" s="316" t="str">
        <f t="shared" si="84"/>
        <v>INSERT INTO UPK.upk_k40.k60_os_buno_link (os_buhin_no, k60_buno_id, created_date, created_tantou_id) VALUES ('66312   3VA1C     ﾃｸﾉ', 1434, GETDATE(), 999);</v>
      </c>
      <c r="AC9869" s="316"/>
    </row>
    <row r="9870" spans="26:29">
      <c r="Z9870" s="631">
        <v>147</v>
      </c>
      <c r="AA9870" s="316" t="str">
        <f t="shared" si="84"/>
        <v>INSERT INTO UPK.upk_k40.k60_os_buno_link (os_buhin_no, k60_buno_id, created_date, created_tantou_id) VALUES ('66312   5WK1C     ﾃｸﾉ', 1435, GETDATE(), 999);</v>
      </c>
      <c r="AC9870" s="316"/>
    </row>
    <row r="9871" spans="26:29">
      <c r="Z9871" s="631">
        <v>148</v>
      </c>
      <c r="AA9871" s="316" t="str">
        <f t="shared" si="84"/>
        <v>INSERT INTO UPK.upk_k40.k60_os_buno_link (os_buhin_no, k60_buno_id, created_date, created_tantou_id) VALUES ('80118/9 3VA0A     外転', 1436, GETDATE(), 999);</v>
      </c>
      <c r="AC9871" s="316"/>
    </row>
    <row r="9872" spans="26:29">
      <c r="Z9872" s="631">
        <v>149</v>
      </c>
      <c r="AA9872" s="316" t="str">
        <f t="shared" si="84"/>
        <v>INSERT INTO UPK.upk_k40.k60_os_buno_link (os_buhin_no, k60_buno_id, created_date, created_tantou_id) VALUES ('76316/7 3VA0A     外転', 1437, GETDATE(), 999);</v>
      </c>
      <c r="AC9872" s="316"/>
    </row>
    <row r="9873" spans="26:29">
      <c r="Z9873" s="631">
        <v>150</v>
      </c>
      <c r="AA9873" s="316" t="str">
        <f t="shared" si="84"/>
        <v>INSERT INTO UPK.upk_k40.k60_os_buno_link (os_buhin_no, k60_buno_id, created_date, created_tantou_id) VALUES ('75632   3VA0A     逆送', 1438, GETDATE(), 999);</v>
      </c>
      <c r="AC9873" s="316"/>
    </row>
    <row r="9874" spans="26:29">
      <c r="Z9874" s="631">
        <v>151</v>
      </c>
      <c r="AA9874" s="316" t="str">
        <f t="shared" si="84"/>
        <v>INSERT INTO UPK.upk_k40.k60_os_buno_link (os_buhin_no, k60_buno_id, created_date, created_tantou_id) VALUES ('75652   3VA0A     外転', 1439, GETDATE(), 999);</v>
      </c>
      <c r="AC9874" s="316"/>
    </row>
    <row r="9875" spans="26:29">
      <c r="Z9875" s="631">
        <v>152</v>
      </c>
      <c r="AA9875" s="316" t="str">
        <f t="shared" si="84"/>
        <v>INSERT INTO UPK.upk_k40.k60_os_buno_link (os_buhin_no, k60_buno_id, created_date, created_tantou_id) VALUES ('755C4/5 3VA0A     外転', 1440, GETDATE(), 999);</v>
      </c>
      <c r="AC9875" s="316"/>
    </row>
    <row r="9876" spans="26:29">
      <c r="Z9876" s="631">
        <v>153</v>
      </c>
      <c r="AA9876" s="316" t="str">
        <f t="shared" si="84"/>
        <v>INSERT INTO UPK.upk_k40.k60_os_buno_link (os_buhin_no, k60_buno_id, created_date, created_tantou_id) VALUES ('64122/3 4CB0A     J70', 1441, GETDATE(), 999);</v>
      </c>
      <c r="AC9876" s="316"/>
    </row>
    <row r="9877" spans="26:29">
      <c r="Z9877" s="631">
        <v>154</v>
      </c>
      <c r="AA9877" s="316" t="str">
        <f t="shared" si="84"/>
        <v>INSERT INTO UPK.upk_k40.k60_os_buno_link (os_buhin_no, k60_buno_id, created_date, created_tantou_id) VALUES ('64122/3 4CB0A-E　(仮）', 1442, GETDATE(), 999);</v>
      </c>
      <c r="AC9877" s="316"/>
    </row>
    <row r="9878" spans="26:29">
      <c r="Z9878" s="631">
        <v>155</v>
      </c>
      <c r="AA9878" s="316" t="str">
        <f t="shared" si="84"/>
        <v>INSERT INTO UPK.upk_k40.k60_os_buno_link (os_buhin_no, k60_buno_id, created_date, created_tantou_id) VALUES ('64184/5 4CB0A     外転', 1443, GETDATE(), 999);</v>
      </c>
      <c r="AC9878" s="316"/>
    </row>
    <row r="9879" spans="26:29">
      <c r="Z9879" s="631">
        <v>156</v>
      </c>
      <c r="AA9879" s="316" t="str">
        <f t="shared" si="84"/>
        <v>INSERT INTO UPK.upk_k40.k60_os_buno_link (os_buhin_no, k60_buno_id, created_date, created_tantou_id) VALUES ('66312   4CB0A     完成品', 1444, GETDATE(), 999);</v>
      </c>
      <c r="AC9879" s="316"/>
    </row>
    <row r="9880" spans="26:29">
      <c r="Z9880" s="631">
        <v>157</v>
      </c>
      <c r="AA9880" s="316" t="str">
        <f t="shared" si="84"/>
        <v>INSERT INTO UPK.upk_k40.k60_os_buno_link (os_buhin_no, k60_buno_id, created_date, created_tantou_id) VALUES ('74516/7 4CE0A     完成品', 1445, GETDATE(), 999);</v>
      </c>
      <c r="AC9880" s="316"/>
    </row>
    <row r="9881" spans="26:29">
      <c r="Z9881" s="631">
        <v>158</v>
      </c>
      <c r="AA9881" s="316" t="str">
        <f t="shared" si="84"/>
        <v>INSERT INTO UPK.upk_k40.k60_os_buno_link (os_buhin_no, k60_buno_id, created_date, created_tantou_id) VALUES ('74516/7 4CE0A-E   RV8-350', 1446, GETDATE(), 999);</v>
      </c>
      <c r="AC9881" s="316"/>
    </row>
    <row r="9882" spans="26:29">
      <c r="Z9882" s="631">
        <v>159</v>
      </c>
      <c r="AA9882" s="316" t="str">
        <f t="shared" si="84"/>
        <v>INSERT INTO UPK.upk_k40.k60_os_buno_link (os_buhin_no, k60_buno_id, created_date, created_tantou_id) VALUES ('74516/7 4CE1A     K70', 1447, GETDATE(), 999);</v>
      </c>
      <c r="AC9882" s="316"/>
    </row>
    <row r="9883" spans="26:29">
      <c r="Z9883" s="631">
        <v>160</v>
      </c>
      <c r="AA9883" s="316" t="str">
        <f t="shared" si="84"/>
        <v>INSERT INTO UPK.upk_k40.k60_os_buno_link (os_buhin_no, k60_buno_id, created_date, created_tantou_id) VALUES ('76218/9 4CC0A     J70', 1448, GETDATE(), 999);</v>
      </c>
      <c r="AC9883" s="316"/>
    </row>
    <row r="9884" spans="26:29">
      <c r="Z9884" s="631">
        <v>161</v>
      </c>
      <c r="AA9884" s="316" t="str">
        <f t="shared" si="84"/>
        <v>INSERT INTO UPK.upk_k40.k60_os_buno_link (os_buhin_no, k60_buno_id, created_date, created_tantou_id) VALUES ('76232/3 4CC0A     K70', 1449, GETDATE(), 999);</v>
      </c>
      <c r="AC9884" s="316"/>
    </row>
    <row r="9885" spans="26:29">
      <c r="Z9885" s="631">
        <v>162</v>
      </c>
      <c r="AA9885" s="316" t="str">
        <f t="shared" si="84"/>
        <v>INSERT INTO UPK.upk_k40.k60_os_buno_link (os_buhin_no, k60_buno_id, created_date, created_tantou_id) VALUES ('76242   4CB0A     J70', 1450, GETDATE(), 999);</v>
      </c>
      <c r="AC9885" s="316"/>
    </row>
    <row r="9886" spans="26:29">
      <c r="Z9886" s="631">
        <v>163</v>
      </c>
      <c r="AA9886" s="316" t="str">
        <f t="shared" si="84"/>
        <v>INSERT INTO UPK.upk_k40.k60_os_buno_link (os_buhin_no, k60_buno_id, created_date, created_tantou_id) VALUES ('76243   4CB0A     J70', 1451, GETDATE(), 999);</v>
      </c>
      <c r="AC9886" s="316"/>
    </row>
    <row r="9887" spans="26:29">
      <c r="Z9887" s="631">
        <v>164</v>
      </c>
      <c r="AA9887" s="316" t="str">
        <f t="shared" si="84"/>
        <v>INSERT INTO UPK.upk_k40.k60_os_buno_link (os_buhin_no, k60_buno_id, created_date, created_tantou_id) VALUES ('76272   4CC0A     Zへ', 1452, GETDATE(), 999);</v>
      </c>
      <c r="AC9887" s="316"/>
    </row>
    <row r="9888" spans="26:29">
      <c r="Z9888" s="631">
        <v>165</v>
      </c>
      <c r="AA9888" s="316" t="str">
        <f t="shared" si="84"/>
        <v>INSERT INTO UPK.upk_k40.k60_os_buno_link (os_buhin_no, k60_buno_id, created_date, created_tantou_id) VALUES ('76273   4CC0A     Zへ', 1453, GETDATE(), 999);</v>
      </c>
      <c r="AC9888" s="316"/>
    </row>
    <row r="9889" spans="26:29">
      <c r="Z9889" s="631">
        <v>166</v>
      </c>
      <c r="AA9889" s="316" t="str">
        <f t="shared" si="84"/>
        <v>INSERT INTO UPK.upk_k40.k60_os_buno_link (os_buhin_no, k60_buno_id, created_date, created_tantou_id) VALUES ('76426   4CC0A     Zへ', 1454, GETDATE(), 999);</v>
      </c>
      <c r="AC9889" s="316"/>
    </row>
    <row r="9890" spans="26:29">
      <c r="Z9890" s="631">
        <v>167</v>
      </c>
      <c r="AA9890" s="316" t="str">
        <f t="shared" si="84"/>
        <v>INSERT INTO UPK.upk_k40.k60_os_buno_link (os_buhin_no, k60_buno_id, created_date, created_tantou_id) VALUES ('76427   4CC0A     Zへ', 1455, GETDATE(), 999);</v>
      </c>
      <c r="AC9890" s="316"/>
    </row>
    <row r="9891" spans="26:29">
      <c r="Z9891" s="631">
        <v>168</v>
      </c>
      <c r="AA9891" s="316" t="str">
        <f t="shared" si="84"/>
        <v>INSERT INTO UPK.upk_k40.k60_os_buno_link (os_buhin_no, k60_buno_id, created_date, created_tantou_id) VALUES ('64112/3  5TA0A    W70', 1456, GETDATE(), 999);</v>
      </c>
      <c r="AC9891" s="316"/>
    </row>
    <row r="9892" spans="26:29">
      <c r="Z9892" s="631">
        <v>169</v>
      </c>
      <c r="AA9892" s="316" t="str">
        <f t="shared" si="84"/>
        <v>INSERT INTO UPK.upk_k40.k60_os_buno_link (os_buhin_no, k60_buno_id, created_date, created_tantou_id) VALUES ('67413    5TA0A　　B301', 1457, GETDATE(), 999);</v>
      </c>
      <c r="AC9892" s="316"/>
    </row>
    <row r="9893" spans="26:29">
      <c r="Z9893" s="631">
        <v>170</v>
      </c>
      <c r="AA9893" s="316" t="str">
        <f t="shared" si="84"/>
        <v>INSERT INTO UPK.upk_k40.k60_os_buno_link (os_buhin_no, k60_buno_id, created_date, created_tantou_id) VALUES ('75534/5  5TA0A   Z100へ', 1458, GETDATE(), 999);</v>
      </c>
      <c r="AC9893" s="316"/>
    </row>
    <row r="9894" spans="26:29">
      <c r="Z9894" s="631">
        <v>171</v>
      </c>
      <c r="AA9894" s="316" t="str">
        <f t="shared" si="84"/>
        <v>INSERT INTO UPK.upk_k40.k60_os_buno_link (os_buhin_no, k60_buno_id, created_date, created_tantou_id) VALUES ('75682/3  5TA0A   Z100へ', 1459, GETDATE(), 999);</v>
      </c>
      <c r="AC9894" s="316"/>
    </row>
    <row r="9895" spans="26:29">
      <c r="Z9895" s="631">
        <v>172</v>
      </c>
      <c r="AA9895" s="316" t="str">
        <f t="shared" si="84"/>
        <v>INSERT INTO UPK.upk_k40.k60_os_buno_link (os_buhin_no, k60_buno_id, created_date, created_tantou_id) VALUES ('76242/3  5TA0A    W70', 1460, GETDATE(), 999);</v>
      </c>
      <c r="AC9895" s="316"/>
    </row>
    <row r="9896" spans="26:29">
      <c r="Z9896" s="631">
        <v>173</v>
      </c>
      <c r="AA9896" s="316" t="str">
        <f t="shared" si="84"/>
        <v>INSERT INTO UPK.upk_k40.k60_os_buno_link (os_buhin_no, k60_buno_id, created_date, created_tantou_id) VALUES ('76242/3  5TA1A    W70', 1461, GETDATE(), 999);</v>
      </c>
      <c r="AC9896" s="316"/>
    </row>
    <row r="9897" spans="26:29">
      <c r="Z9897" s="631">
        <v>174</v>
      </c>
      <c r="AA9897" s="316" t="str">
        <f t="shared" si="84"/>
        <v>INSERT INTO UPK.upk_k40.k60_os_buno_link (os_buhin_no, k60_buno_id, created_date, created_tantou_id) VALUES ('64184/5  6MA0A    K70', 1462, GETDATE(), 999);</v>
      </c>
      <c r="AC9897" s="316"/>
    </row>
    <row r="9898" spans="26:29">
      <c r="Z9898" s="631">
        <v>175</v>
      </c>
      <c r="AA9898" s="316" t="str">
        <f t="shared" si="84"/>
        <v>INSERT INTO UPK.upk_k40.k60_os_buno_link (os_buhin_no, k60_buno_id, created_date, created_tantou_id) VALUES ('74516/7  6FM0A    K70', 1463, GETDATE(), 999);</v>
      </c>
      <c r="AC9898" s="316"/>
    </row>
    <row r="9899" spans="26:29">
      <c r="Z9899" s="631">
        <v>176</v>
      </c>
      <c r="AA9899" s="316" t="str">
        <f t="shared" si="84"/>
        <v>INSERT INTO UPK.upk_k40.k60_os_buno_link (os_buhin_no, k60_buno_id, created_date, created_tantou_id) VALUES ('74516/7  6MA0A    K30', 1464, GETDATE(), 999);</v>
      </c>
      <c r="AC9899" s="316"/>
    </row>
    <row r="9900" spans="26:29">
      <c r="Z9900" s="631">
        <v>177</v>
      </c>
      <c r="AA9900" s="316" t="str">
        <f t="shared" si="84"/>
        <v>INSERT INTO UPK.upk_k40.k60_os_buno_link (os_buhin_no, k60_buno_id, created_date, created_tantou_id) VALUES ('75528/9  6MA0A    W70', 1465, GETDATE(), 999);</v>
      </c>
      <c r="AC9900" s="316"/>
    </row>
    <row r="9901" spans="26:29">
      <c r="Z9901" s="631">
        <v>178</v>
      </c>
      <c r="AA9901" s="316" t="str">
        <f t="shared" si="84"/>
        <v>INSERT INTO UPK.upk_k40.k60_os_buno_link (os_buhin_no, k60_buno_id, created_date, created_tantou_id) VALUES ('76456/7  6MA0A    W70', 1466, GETDATE(), 999);</v>
      </c>
      <c r="AC9901" s="316"/>
    </row>
    <row r="9902" spans="26:29">
      <c r="Z9902" s="631">
        <v>179</v>
      </c>
      <c r="AA9902" s="316" t="str">
        <f t="shared" si="84"/>
        <v>INSERT INTO UPK.upk_k40.k60_os_buno_link (os_buhin_no, k60_buno_id, created_date, created_tantou_id) VALUES ('76483    6MA0A    K70', 1467, GETDATE(), 999);</v>
      </c>
      <c r="AC9902" s="316"/>
    </row>
    <row r="9903" spans="26:29">
      <c r="Z9903" s="631">
        <v>180</v>
      </c>
      <c r="AA9903" s="316" t="str">
        <f t="shared" si="84"/>
        <v>INSERT INTO UPK.upk_k40.k60_os_buno_link (os_buhin_no, k60_buno_id, created_date, created_tantou_id) VALUES ('76742/3  6MA0A    W70', 1468, GETDATE(), 999);</v>
      </c>
      <c r="AC9903" s="316"/>
    </row>
    <row r="9904" spans="26:29">
      <c r="Z9904" s="631">
        <v>181</v>
      </c>
      <c r="AA9904" s="316" t="str">
        <f t="shared" si="84"/>
        <v>INSERT INTO UPK.upk_k40.k60_os_buno_link (os_buhin_no, k60_buno_id, created_date, created_tantou_id) VALUES ('76332/3  4CC1A    K70', 1469, GETDATE(), 999);</v>
      </c>
      <c r="AC9904" s="316"/>
    </row>
    <row r="9905" spans="26:29">
      <c r="Z9905" s="631">
        <v>182</v>
      </c>
      <c r="AA9905" s="316" t="str">
        <f t="shared" si="84"/>
        <v>INSERT INTO UPK.upk_k40.k60_os_buno_link (os_buhin_no, k60_buno_id, created_date, created_tantou_id) VALUES ('75662/3  5TL0A    B301', 1470, GETDATE(), 999);</v>
      </c>
      <c r="AC9905" s="316"/>
    </row>
    <row r="9906" spans="26:29">
      <c r="Z9906" s="631">
        <v>183</v>
      </c>
      <c r="AA9906" s="316" t="str">
        <f t="shared" si="84"/>
        <v>INSERT INTO UPK.upk_k40.k60_os_buno_link (os_buhin_no, k60_buno_id, created_date, created_tantou_id) VALUES ('76456/7  6MR0A    W70', 1471, GETDATE(), 999);</v>
      </c>
      <c r="AC9906" s="316"/>
    </row>
    <row r="9907" spans="26:29">
      <c r="Z9907" s="631">
        <v>184</v>
      </c>
      <c r="AA9907" s="316" t="str">
        <f t="shared" si="84"/>
        <v>INSERT INTO UPK.upk_k40.k60_os_buno_link (os_buhin_no, k60_buno_id, created_date, created_tantou_id) VALUES ('78118/9  6MA0AUF  Bライン', 1472, GETDATE(), 999);</v>
      </c>
      <c r="AC9907" s="316"/>
    </row>
    <row r="9908" spans="26:29">
      <c r="Z9908" s="631">
        <v>185</v>
      </c>
      <c r="AA9908" s="316" t="str">
        <f t="shared" si="84"/>
        <v>INSERT INTO UPK.upk_k40.k60_os_buno_link (os_buhin_no, k60_buno_id, created_date, created_tantou_id) VALUES ('64112/3  6RA0A    W70', 1473, GETDATE(), 999);</v>
      </c>
      <c r="AC9908" s="316"/>
    </row>
    <row r="9909" spans="26:29">
      <c r="Z9909" s="631">
        <v>186</v>
      </c>
      <c r="AA9909" s="316" t="str">
        <f t="shared" si="84"/>
        <v>INSERT INTO UPK.upk_k40.k60_os_buno_link (os_buhin_no, k60_buno_id, created_date, created_tantou_id) VALUES ('64122/3  6RA0A    W70', 1474, GETDATE(), 999);</v>
      </c>
      <c r="AC9909" s="316"/>
    </row>
    <row r="9910" spans="26:29">
      <c r="Z9910" s="631">
        <v>187</v>
      </c>
      <c r="AA9910" s="316" t="str">
        <f t="shared" si="84"/>
        <v>INSERT INTO UPK.upk_k40.k60_os_buno_link (os_buhin_no, k60_buno_id, created_date, created_tantou_id) VALUES ('5220A M7400/M7300  メタル', 1475, GETDATE(), 999);</v>
      </c>
      <c r="AC9910" s="316"/>
    </row>
    <row r="9911" spans="26:29">
      <c r="Z9911" s="631">
        <v>188</v>
      </c>
      <c r="AA9911" s="316" t="str">
        <f t="shared" si="84"/>
        <v>INSERT INTO UPK.upk_k40.k60_os_buno_link (os_buhin_no, k60_buno_id, created_date, created_tantou_id) VALUES ('64182/3  6RA0A    K70', 1476, GETDATE(), 999);</v>
      </c>
      <c r="AC9911" s="316"/>
    </row>
    <row r="9912" spans="26:29">
      <c r="Z9912" s="631">
        <v>189</v>
      </c>
      <c r="AA9912" s="316" t="str">
        <f t="shared" si="84"/>
        <v>INSERT INTO UPK.upk_k40.k60_os_buno_link (os_buhin_no, k60_buno_id, created_date, created_tantou_id) VALUES ('66319    6RA0A    W70', 1477, GETDATE(), 999);</v>
      </c>
      <c r="AC9912" s="316"/>
    </row>
    <row r="9913" spans="26:29">
      <c r="Z9913" s="631">
        <v>190</v>
      </c>
      <c r="AA9913" s="316" t="str">
        <f t="shared" si="84"/>
        <v>INSERT INTO UPK.upk_k40.k60_os_buno_link (os_buhin_no, k60_buno_id, created_date, created_tantou_id) VALUES ('66362    6RA0A    W70', 1478, GETDATE(), 999);</v>
      </c>
      <c r="AC9913" s="316"/>
    </row>
    <row r="9914" spans="26:29">
      <c r="Z9914" s="631">
        <v>191</v>
      </c>
      <c r="AA9914" s="316" t="str">
        <f t="shared" si="84"/>
        <v>INSERT INTO UPK.upk_k40.k60_os_buno_link (os_buhin_no, k60_buno_id, created_date, created_tantou_id) VALUES ('67466/7  6RA0A    B309', 1479, GETDATE(), 999);</v>
      </c>
      <c r="AC9914" s="316"/>
    </row>
    <row r="9915" spans="26:29">
      <c r="Z9915" s="631">
        <v>192</v>
      </c>
      <c r="AA9915" s="316" t="str">
        <f t="shared" si="84"/>
        <v>INSERT INTO UPK.upk_k40.k60_os_buno_link (os_buhin_no, k60_buno_id, created_date, created_tantou_id) VALUES ('74516    6RA0A    W70', 1480, GETDATE(), 999);</v>
      </c>
      <c r="AC9915" s="316"/>
    </row>
    <row r="9916" spans="26:29">
      <c r="Z9916" s="631">
        <v>193</v>
      </c>
      <c r="AA9916" s="316" t="str">
        <f t="shared" ref="AA9916:AA9979" si="85">AA$9722&amp;"'"&amp;AA8515&amp;"', "&amp;AB8515&amp;", GETDATE(), 999);"</f>
        <v>INSERT INTO UPK.upk_k40.k60_os_buno_link (os_buhin_no, k60_buno_id, created_date, created_tantou_id) VALUES ('5253B    Y6400    メタル', 1481, GETDATE(), 999);</v>
      </c>
      <c r="AC9916" s="316"/>
    </row>
    <row r="9917" spans="26:29">
      <c r="Z9917" s="631">
        <v>194</v>
      </c>
      <c r="AA9917" s="316" t="str">
        <f t="shared" si="85"/>
        <v>INSERT INTO UPK.upk_k40.k60_os_buno_link (os_buhin_no, k60_buno_id, created_date, created_tantou_id) VALUES ('75186/7  6RA0A    K70サブ', 1482, GETDATE(), 999);</v>
      </c>
      <c r="AC9917" s="316"/>
    </row>
    <row r="9918" spans="26:29">
      <c r="Z9918" s="631">
        <v>195</v>
      </c>
      <c r="AA9918" s="316" t="str">
        <f t="shared" si="85"/>
        <v>INSERT INTO UPK.upk_k40.k60_os_buno_link (os_buhin_no, k60_buno_id, created_date, created_tantou_id) VALUES ('751B0/1  6RA0A    W70', 1483, GETDATE(), 999);</v>
      </c>
      <c r="AC9918" s="316"/>
    </row>
    <row r="9919" spans="26:29">
      <c r="Z9919" s="631">
        <v>196</v>
      </c>
      <c r="AA9919" s="316" t="str">
        <f t="shared" si="85"/>
        <v>INSERT INTO UPK.upk_k40.k60_os_buno_link (os_buhin_no, k60_buno_id, created_date, created_tantou_id) VALUES ('5253 CG9800/BY9300 メタル', 1484, GETDATE(), 999);</v>
      </c>
      <c r="AC9919" s="316"/>
    </row>
    <row r="9920" spans="26:29">
      <c r="Z9920" s="631">
        <v>197</v>
      </c>
      <c r="AA9920" s="316" t="str">
        <f t="shared" si="85"/>
        <v>INSERT INTO UPK.upk_k40.k60_os_buno_link (os_buhin_no, k60_buno_id, created_date, created_tantou_id) VALUES ('75262/3  6RA0A    B301', 1485, GETDATE(), 999);</v>
      </c>
      <c r="AC9920" s="316"/>
    </row>
    <row r="9921" spans="26:29">
      <c r="Z9921" s="631">
        <v>198</v>
      </c>
      <c r="AA9921" s="316" t="str">
        <f t="shared" si="85"/>
        <v>INSERT INTO UPK.upk_k40.k60_os_buno_link (os_buhin_no, k60_buno_id, created_date, created_tantou_id) VALUES ('5220A M8400/M8300  メタル', 1486, GETDATE(), 999);</v>
      </c>
      <c r="AC9921" s="316"/>
    </row>
    <row r="9922" spans="26:29">
      <c r="Z9922" s="631">
        <v>199</v>
      </c>
      <c r="AA9922" s="316" t="str">
        <f t="shared" si="85"/>
        <v>INSERT INTO UPK.upk_k40.k60_os_buno_link (os_buhin_no, k60_buno_id, created_date, created_tantou_id) VALUES ('75494/5  6RA0A    W70サブ', 1487, GETDATE(), 999);</v>
      </c>
      <c r="AC9922" s="316"/>
    </row>
    <row r="9923" spans="26:29">
      <c r="Z9923" s="631">
        <v>200</v>
      </c>
      <c r="AA9923" s="316" t="str">
        <f t="shared" si="85"/>
        <v>INSERT INTO UPK.upk_k40.k60_os_buno_link (os_buhin_no, k60_buno_id, created_date, created_tantou_id) VALUES ('5253C A5800/A5700 メタル', 1488, GETDATE(), 999);</v>
      </c>
      <c r="AC9923" s="316"/>
    </row>
    <row r="9924" spans="26:29">
      <c r="Z9924" s="631">
        <v>201</v>
      </c>
      <c r="AA9924" s="316" t="str">
        <f t="shared" si="85"/>
        <v>INSERT INTO UPK.upk_k40.k60_os_buno_link (os_buhin_no, k60_buno_id, created_date, created_tantou_id) VALUES ('75522/3  6RA0A    K70サブ', 1489, GETDATE(), 999);</v>
      </c>
      <c r="AC9924" s="316"/>
    </row>
    <row r="9925" spans="26:29">
      <c r="Z9925" s="631">
        <v>202</v>
      </c>
      <c r="AA9925" s="316" t="str">
        <f t="shared" si="85"/>
        <v>INSERT INTO UPK.upk_k40.k60_os_buno_link (os_buhin_no, k60_buno_id, created_date, created_tantou_id) VALUES ('5253C A9600/A9500 メタル', 1490, GETDATE(), 999);</v>
      </c>
      <c r="AC9925" s="316"/>
    </row>
    <row r="9926" spans="26:29">
      <c r="Z9926" s="631">
        <v>203</v>
      </c>
      <c r="AA9926" s="316" t="str">
        <f t="shared" si="85"/>
        <v>INSERT INTO UPK.upk_k40.k60_os_buno_link (os_buhin_no, k60_buno_id, created_date, created_tantou_id) VALUES ('75632    6RA0A    W70', 1491, GETDATE(), 999);</v>
      </c>
      <c r="AC9926" s="316"/>
    </row>
    <row r="9927" spans="26:29">
      <c r="Z9927" s="631">
        <v>204</v>
      </c>
      <c r="AA9927" s="316" t="str">
        <f t="shared" si="85"/>
        <v>INSERT INTO UPK.upk_k40.k60_os_buno_link (os_buhin_no, k60_buno_id, created_date, created_tantou_id) VALUES ('5253B    M5600    メタル ', 1492, GETDATE(), 999);</v>
      </c>
      <c r="AC9927" s="316"/>
    </row>
    <row r="9928" spans="26:29">
      <c r="Z9928" s="631">
        <v>205</v>
      </c>
      <c r="AA9928" s="316" t="str">
        <f t="shared" si="85"/>
        <v>INSERT INTO UPK.upk_k40.k60_os_buno_link (os_buhin_no, k60_buno_id, created_date, created_tantou_id) VALUES ('75632    6RA3A    W70', 1493, GETDATE(), 999);</v>
      </c>
      <c r="AC9928" s="316"/>
    </row>
    <row r="9929" spans="26:29">
      <c r="Z9929" s="631">
        <v>206</v>
      </c>
      <c r="AA9929" s="316" t="str">
        <f t="shared" si="85"/>
        <v>INSERT INTO UPK.upk_k40.k60_os_buno_link (os_buhin_no, k60_buno_id, created_date, created_tantou_id) VALUES ('5253C    C9700    メタル', 1494, GETDATE(), 999);</v>
      </c>
      <c r="AC9929" s="316"/>
    </row>
    <row r="9930" spans="26:29">
      <c r="Z9930" s="631">
        <v>207</v>
      </c>
      <c r="AA9930" s="316" t="str">
        <f t="shared" si="85"/>
        <v>INSERT INTO UPK.upk_k40.k60_os_buno_link (os_buhin_no, k60_buno_id, created_date, created_tantou_id) VALUES ('75942/3  6RA1A    B301', 1495, GETDATE(), 999);</v>
      </c>
      <c r="AC9930" s="316"/>
    </row>
    <row r="9931" spans="26:29">
      <c r="Z9931" s="631">
        <v>208</v>
      </c>
      <c r="AA9931" s="316" t="str">
        <f t="shared" si="85"/>
        <v>INSERT INTO UPK.upk_k40.k60_os_buno_link (os_buhin_no, k60_buno_id, created_date, created_tantou_id) VALUES ('5220A N0200/N0100 メタル', 1496, GETDATE(), 999);</v>
      </c>
      <c r="AC9931" s="316"/>
    </row>
    <row r="9932" spans="26:29">
      <c r="Z9932" s="631">
        <v>209</v>
      </c>
      <c r="AA9932" s="316" t="str">
        <f t="shared" si="85"/>
        <v>INSERT INTO UPK.upk_k40.k60_os_buno_link (os_buhin_no, k60_buno_id, created_date, created_tantou_id) VALUES ('76242/3  6RA0A    W70', 1497, GETDATE(), 999);</v>
      </c>
      <c r="AC9932" s="316"/>
    </row>
    <row r="9933" spans="26:29">
      <c r="Z9933" s="631">
        <v>210</v>
      </c>
      <c r="AA9933" s="316" t="str">
        <f t="shared" si="85"/>
        <v>INSERT INTO UPK.upk_k40.k60_os_buno_link (os_buhin_no, k60_buno_id, created_date, created_tantou_id) VALUES ('9450C   02200    K70', 1498, GETDATE(), 999);</v>
      </c>
      <c r="AC9933" s="316"/>
    </row>
    <row r="9934" spans="26:29">
      <c r="Z9934" s="631">
        <v>211</v>
      </c>
      <c r="AA9934" s="316" t="str">
        <f t="shared" si="85"/>
        <v>INSERT INTO UPK.upk_k40.k60_os_buno_link (os_buhin_no, k60_buno_id, created_date, created_tantou_id) VALUES ('5253C   D4300    メタル', 1499, GETDATE(), 999);</v>
      </c>
      <c r="AC9934" s="316"/>
    </row>
    <row r="9935" spans="26:29">
      <c r="Z9935" s="631">
        <v>212</v>
      </c>
      <c r="AA9935" s="316" t="str">
        <f t="shared" si="85"/>
        <v>INSERT INTO UPK.upk_k40.k60_os_buno_link (os_buhin_no, k60_buno_id, created_date, created_tantou_id) VALUES ('5253C   D5600    メタル', 1500, GETDATE(), 999);</v>
      </c>
      <c r="AC9935" s="316"/>
    </row>
    <row r="9936" spans="26:29">
      <c r="Z9936" s="631">
        <v>213</v>
      </c>
      <c r="AA9936" s="316" t="str">
        <f t="shared" si="85"/>
        <v>INSERT INTO UPK.upk_k40.k60_os_buno_link (os_buhin_no, k60_buno_id, created_date, created_tantou_id) VALUES ('5253C   G9700    メタル', 1501, GETDATE(), 999);</v>
      </c>
      <c r="AC9936" s="316"/>
    </row>
    <row r="9937" spans="26:29">
      <c r="Z9937" s="631">
        <v>214</v>
      </c>
      <c r="AA9937" s="316" t="str">
        <f t="shared" si="85"/>
        <v>INSERT INTO UPK.upk_k40.k60_os_buno_link (os_buhin_no, k60_buno_id, created_date, created_tantou_id) VALUES ('5253C   Q4100    メタル', 1502, GETDATE(), 999);</v>
      </c>
      <c r="AC9937" s="316"/>
    </row>
    <row r="9938" spans="26:29">
      <c r="Z9938" s="631">
        <v>215</v>
      </c>
      <c r="AA9938" s="316" t="str">
        <f t="shared" si="85"/>
        <v>INSERT INTO UPK.upk_k40.k60_os_buno_link (os_buhin_no, k60_buno_id, created_date, created_tantou_id) VALUES ('5253C   Q4200    メタル', 1503, GETDATE(), 999);</v>
      </c>
      <c r="AC9938" s="316"/>
    </row>
    <row r="9939" spans="26:29">
      <c r="Z9939" s="631">
        <v>216</v>
      </c>
      <c r="AA9939" s="316" t="str">
        <f t="shared" si="85"/>
        <v>INSERT INTO UPK.upk_k40.k60_os_buno_link (os_buhin_no, k60_buno_id, created_date, created_tantou_id) VALUES ('5253C   Q4300    メタル', 1504, GETDATE(), 999);</v>
      </c>
      <c r="AC9939" s="316"/>
    </row>
    <row r="9940" spans="26:29">
      <c r="Z9940" s="631">
        <v>217</v>
      </c>
      <c r="AA9940" s="316" t="str">
        <f t="shared" si="85"/>
        <v>INSERT INTO UPK.upk_k40.k60_os_buno_link (os_buhin_no, k60_buno_id, created_date, created_tantou_id) VALUES ('64182/3 4M41001', 1505, GETDATE(), 999);</v>
      </c>
      <c r="AC9940" s="316"/>
    </row>
    <row r="9941" spans="26:29">
      <c r="Z9941" s="631">
        <v>218</v>
      </c>
      <c r="AA9941" s="316" t="str">
        <f t="shared" si="85"/>
        <v>INSERT INTO UPK.upk_k40.k60_os_buno_link (os_buhin_no, k60_buno_id, created_date, created_tantou_id) VALUES ('64182/3 4M410-G', 1506, GETDATE(), 999);</v>
      </c>
      <c r="AC9941" s="316"/>
    </row>
    <row r="9942" spans="26:29">
      <c r="Z9942" s="631">
        <v>219</v>
      </c>
      <c r="AA9942" s="316" t="str">
        <f t="shared" si="85"/>
        <v>INSERT INTO UPK.upk_k40.k60_os_buno_link (os_buhin_no, k60_buno_id, created_date, created_tantou_id) VALUES ('64182/3 5M01001', 1507, GETDATE(), 999);</v>
      </c>
      <c r="AC9942" s="316"/>
    </row>
    <row r="9943" spans="26:29">
      <c r="Z9943" s="631">
        <v>220</v>
      </c>
      <c r="AA9943" s="316" t="str">
        <f t="shared" si="85"/>
        <v>INSERT INTO UPK.upk_k40.k60_os_buno_link (os_buhin_no, k60_buno_id, created_date, created_tantou_id) VALUES ('74346   4M400', 1508, GETDATE(), 999);</v>
      </c>
      <c r="AC9943" s="316"/>
    </row>
    <row r="9944" spans="26:29">
      <c r="Z9944" s="631">
        <v>221</v>
      </c>
      <c r="AA9944" s="316" t="str">
        <f t="shared" si="85"/>
        <v>INSERT INTO UPK.upk_k40.k60_os_buno_link (os_buhin_no, k60_buno_id, created_date, created_tantou_id) VALUES ('74346   4M400-G', 1509, GETDATE(), 999);</v>
      </c>
      <c r="AC9944" s="316"/>
    </row>
    <row r="9945" spans="26:29">
      <c r="Z9945" s="631">
        <v>222</v>
      </c>
      <c r="AA9945" s="316" t="str">
        <f t="shared" si="85"/>
        <v>INSERT INTO UPK.upk_k40.k60_os_buno_link (os_buhin_no, k60_buno_id, created_date, created_tantou_id) VALUES ('76262   4M400', 1510, GETDATE(), 999);</v>
      </c>
      <c r="AC9945" s="316"/>
    </row>
    <row r="9946" spans="26:29">
      <c r="Z9946" s="631">
        <v>223</v>
      </c>
      <c r="AA9946" s="316" t="str">
        <f t="shared" si="85"/>
        <v>INSERT INTO UPK.upk_k40.k60_os_buno_link (os_buhin_no, k60_buno_id, created_date, created_tantou_id) VALUES ('76262   4M710', 1511, GETDATE(), 999);</v>
      </c>
      <c r="AC9946" s="316"/>
    </row>
    <row r="9947" spans="26:29">
      <c r="Z9947" s="631">
        <v>224</v>
      </c>
      <c r="AA9947" s="316" t="str">
        <f t="shared" si="85"/>
        <v>INSERT INTO UPK.upk_k40.k60_os_buno_link (os_buhin_no, k60_buno_id, created_date, created_tantou_id) VALUES ('76263   4M400', 1512, GETDATE(), 999);</v>
      </c>
      <c r="AC9947" s="316"/>
    </row>
    <row r="9948" spans="26:29">
      <c r="Z9948" s="631">
        <v>225</v>
      </c>
      <c r="AA9948" s="316" t="str">
        <f t="shared" si="85"/>
        <v>INSERT INTO UPK.upk_k40.k60_os_buno_link (os_buhin_no, k60_buno_id, created_date, created_tantou_id) VALUES ('76263   4M710', 1513, GETDATE(), 999);</v>
      </c>
      <c r="AC9948" s="316"/>
    </row>
    <row r="9949" spans="26:29">
      <c r="Z9949" s="631">
        <v>226</v>
      </c>
      <c r="AA9949" s="316" t="str">
        <f t="shared" si="85"/>
        <v>INSERT INTO UPK.upk_k40.k60_os_buno_link (os_buhin_no, k60_buno_id, created_date, created_tantou_id) VALUES ('76272   4M400', 1514, GETDATE(), 999);</v>
      </c>
      <c r="AC9949" s="316"/>
    </row>
    <row r="9950" spans="26:29">
      <c r="Z9950" s="631">
        <v>227</v>
      </c>
      <c r="AA9950" s="316" t="str">
        <f t="shared" si="85"/>
        <v>INSERT INTO UPK.upk_k40.k60_os_buno_link (os_buhin_no, k60_buno_id, created_date, created_tantou_id) VALUES ('76272   4M500', 1515, GETDATE(), 999);</v>
      </c>
      <c r="AC9950" s="316"/>
    </row>
    <row r="9951" spans="26:29">
      <c r="Z9951" s="631">
        <v>228</v>
      </c>
      <c r="AA9951" s="316" t="str">
        <f t="shared" si="85"/>
        <v>INSERT INTO UPK.upk_k40.k60_os_buno_link (os_buhin_no, k60_buno_id, created_date, created_tantou_id) VALUES ('76273   4M400', 1516, GETDATE(), 999);</v>
      </c>
      <c r="AC9951" s="316"/>
    </row>
    <row r="9952" spans="26:29">
      <c r="Z9952" s="631">
        <v>229</v>
      </c>
      <c r="AA9952" s="316" t="str">
        <f t="shared" si="85"/>
        <v>INSERT INTO UPK.upk_k40.k60_os_buno_link (os_buhin_no, k60_buno_id, created_date, created_tantou_id) VALUES ('76273   4M500', 1517, GETDATE(), 999);</v>
      </c>
      <c r="AC9952" s="316"/>
    </row>
    <row r="9953" spans="26:29">
      <c r="Z9953" s="631">
        <v>230</v>
      </c>
      <c r="AA9953" s="316" t="str">
        <f t="shared" si="85"/>
        <v>INSERT INTO UPK.upk_k40.k60_os_buno_link (os_buhin_no, k60_buno_id, created_date, created_tantou_id) VALUES ('76316/7 4M500', 1518, GETDATE(), 999);</v>
      </c>
      <c r="AC9953" s="316"/>
    </row>
    <row r="9954" spans="26:29">
      <c r="Z9954" s="631">
        <v>231</v>
      </c>
      <c r="AA9954" s="316" t="str">
        <f t="shared" si="85"/>
        <v>INSERT INTO UPK.upk_k40.k60_os_buno_link (os_buhin_no, k60_buno_id, created_date, created_tantou_id) VALUES ('76316/7 4M500-B', 1519, GETDATE(), 999);</v>
      </c>
      <c r="AC9954" s="316"/>
    </row>
    <row r="9955" spans="26:29">
      <c r="Z9955" s="631">
        <v>232</v>
      </c>
      <c r="AA9955" s="316" t="str">
        <f t="shared" si="85"/>
        <v>INSERT INTO UPK.upk_k40.k60_os_buno_link (os_buhin_no, k60_buno_id, created_date, created_tantou_id) VALUES ('76320/1 4M510', 1520, GETDATE(), 999);</v>
      </c>
      <c r="AC9955" s="316"/>
    </row>
    <row r="9956" spans="26:29">
      <c r="Z9956" s="631">
        <v>233</v>
      </c>
      <c r="AA9956" s="316" t="str">
        <f t="shared" si="85"/>
        <v>INSERT INTO UPK.upk_k40.k60_os_buno_link (os_buhin_no, k60_buno_id, created_date, created_tantou_id) VALUES ('76632   4M400-1', 1521, GETDATE(), 999);</v>
      </c>
      <c r="AC9956" s="316"/>
    </row>
    <row r="9957" spans="26:29">
      <c r="Z9957" s="631">
        <v>234</v>
      </c>
      <c r="AA9957" s="316" t="str">
        <f t="shared" si="85"/>
        <v>INSERT INTO UPK.upk_k40.k60_os_buno_link (os_buhin_no, k60_buno_id, created_date, created_tantou_id) VALUES ('76633   4M400-1', 1522, GETDATE(), 999);</v>
      </c>
      <c r="AC9957" s="316"/>
    </row>
    <row r="9958" spans="26:29">
      <c r="Z9958" s="631">
        <v>235</v>
      </c>
      <c r="AA9958" s="316" t="str">
        <f t="shared" si="85"/>
        <v>INSERT INTO UPK.upk_k40.k60_os_buno_link (os_buhin_no, k60_buno_id, created_date, created_tantou_id) VALUES ('76634/5 4M400', 1523, GETDATE(), 999);</v>
      </c>
      <c r="AC9958" s="316"/>
    </row>
    <row r="9959" spans="26:29">
      <c r="Z9959" s="631">
        <v>236</v>
      </c>
      <c r="AA9959" s="316" t="str">
        <f t="shared" si="85"/>
        <v>INSERT INTO UPK.upk_k40.k60_os_buno_link (os_buhin_no, k60_buno_id, created_date, created_tantou_id) VALUES ('76634/5 4M500', 1524, GETDATE(), 999);</v>
      </c>
      <c r="AC9959" s="316"/>
    </row>
    <row r="9960" spans="26:29">
      <c r="Z9960" s="631">
        <v>237</v>
      </c>
      <c r="AA9960" s="316" t="str">
        <f t="shared" si="85"/>
        <v>INSERT INTO UPK.upk_k40.k60_os_buno_link (os_buhin_no, k60_buno_id, created_date, created_tantou_id) VALUES ('78142/3 4M500', 1525, GETDATE(), 999);</v>
      </c>
      <c r="AC9960" s="316"/>
    </row>
    <row r="9961" spans="26:29">
      <c r="Z9961" s="631">
        <v>238</v>
      </c>
      <c r="AA9961" s="316" t="str">
        <f t="shared" si="85"/>
        <v>INSERT INTO UPK.upk_k40.k60_os_buno_link (os_buhin_no, k60_buno_id, created_date, created_tantou_id) VALUES ('82198/9 4M400', 1526, GETDATE(), 999);</v>
      </c>
      <c r="AC9961" s="316"/>
    </row>
    <row r="9962" spans="26:29">
      <c r="Z9962" s="631">
        <v>239</v>
      </c>
      <c r="AA9962" s="316" t="str">
        <f t="shared" si="85"/>
        <v>INSERT INTO UPK.upk_k40.k60_os_buno_link (os_buhin_no, k60_buno_id, created_date, created_tantou_id) VALUES ('66322/3 8H300', 1527, GETDATE(), 999);</v>
      </c>
      <c r="AC9962" s="316"/>
    </row>
    <row r="9963" spans="26:29">
      <c r="Z9963" s="631">
        <v>240</v>
      </c>
      <c r="AA9963" s="316" t="str">
        <f t="shared" si="85"/>
        <v>INSERT INTO UPK.upk_k40.k60_os_buno_link (os_buhin_no, k60_buno_id, created_date, created_tantou_id) VALUES ('66322/3 8H900', 1528, GETDATE(), 999);</v>
      </c>
      <c r="AC9963" s="316"/>
    </row>
    <row r="9964" spans="26:29">
      <c r="Z9964" s="631">
        <v>241</v>
      </c>
      <c r="AA9964" s="316" t="str">
        <f t="shared" si="85"/>
        <v>INSERT INTO UPK.upk_k40.k60_os_buno_link (os_buhin_no, k60_buno_id, created_date, created_tantou_id) VALUES ('67123   8H30001', 1529, GETDATE(), 999);</v>
      </c>
      <c r="AC9964" s="316"/>
    </row>
    <row r="9965" spans="26:29">
      <c r="Z9965" s="631">
        <v>242</v>
      </c>
      <c r="AA9965" s="316" t="str">
        <f t="shared" si="85"/>
        <v>INSERT INTO UPK.upk_k40.k60_os_buno_link (os_buhin_no, k60_buno_id, created_date, created_tantou_id) VALUES ('67123   8H70001', 1530, GETDATE(), 999);</v>
      </c>
      <c r="AC9965" s="316"/>
    </row>
    <row r="9966" spans="26:29">
      <c r="Z9966" s="631">
        <v>243</v>
      </c>
      <c r="AA9966" s="316" t="str">
        <f t="shared" si="85"/>
        <v>INSERT INTO UPK.upk_k40.k60_os_buno_link (os_buhin_no, k60_buno_id, created_date, created_tantou_id) VALUES ('67123   8H90001', 1531, GETDATE(), 999);</v>
      </c>
      <c r="AC9966" s="316"/>
    </row>
    <row r="9967" spans="26:29">
      <c r="Z9967" s="631">
        <v>244</v>
      </c>
      <c r="AA9967" s="316" t="str">
        <f t="shared" si="85"/>
        <v>INSERT INTO UPK.upk_k40.k60_os_buno_link (os_buhin_no, k60_buno_id, created_date, created_tantou_id) VALUES ('74333   8H70001', 1532, GETDATE(), 999);</v>
      </c>
      <c r="AC9967" s="316"/>
    </row>
    <row r="9968" spans="26:29">
      <c r="Z9968" s="631">
        <v>245</v>
      </c>
      <c r="AA9968" s="316" t="str">
        <f t="shared" si="85"/>
        <v>INSERT INTO UPK.upk_k40.k60_os_buno_link (os_buhin_no, k60_buno_id, created_date, created_tantou_id) VALUES ('74346   8H300', 1533, GETDATE(), 999);</v>
      </c>
      <c r="AC9968" s="316"/>
    </row>
    <row r="9969" spans="26:29">
      <c r="Z9969" s="631">
        <v>246</v>
      </c>
      <c r="AA9969" s="316" t="str">
        <f t="shared" si="85"/>
        <v>INSERT INTO UPK.upk_k40.k60_os_buno_link (os_buhin_no, k60_buno_id, created_date, created_tantou_id) VALUES ('74356   8H300', 1534, GETDATE(), 999);</v>
      </c>
      <c r="AC9969" s="316"/>
    </row>
    <row r="9970" spans="26:29">
      <c r="Z9970" s="631">
        <v>247</v>
      </c>
      <c r="AA9970" s="316" t="str">
        <f t="shared" si="85"/>
        <v>INSERT INTO UPK.upk_k40.k60_os_buno_link (os_buhin_no, k60_buno_id, created_date, created_tantou_id) VALUES ('74356   AW000', 1535, GETDATE(), 999);</v>
      </c>
      <c r="AC9970" s="316"/>
    </row>
    <row r="9971" spans="26:29">
      <c r="Z9971" s="631">
        <v>248</v>
      </c>
      <c r="AA9971" s="316" t="str">
        <f t="shared" si="85"/>
        <v>INSERT INTO UPK.upk_k40.k60_os_buno_link (os_buhin_no, k60_buno_id, created_date, created_tantou_id) VALUES ('75138/9 8H90001', 1536, GETDATE(), 999);</v>
      </c>
      <c r="AC9971" s="316"/>
    </row>
    <row r="9972" spans="26:29">
      <c r="Z9972" s="631">
        <v>249</v>
      </c>
      <c r="AA9972" s="316" t="str">
        <f t="shared" si="85"/>
        <v>INSERT INTO UPK.upk_k40.k60_os_buno_link (os_buhin_no, k60_buno_id, created_date, created_tantou_id) VALUES ('76226/7 8H300', 1537, GETDATE(), 999);</v>
      </c>
      <c r="AC9972" s="316"/>
    </row>
    <row r="9973" spans="26:29">
      <c r="Z9973" s="631">
        <v>250</v>
      </c>
      <c r="AA9973" s="316" t="str">
        <f t="shared" si="85"/>
        <v>INSERT INTO UPK.upk_k40.k60_os_buno_link (os_buhin_no, k60_buno_id, created_date, created_tantou_id) VALUES ('76226/7 8H700', 1538, GETDATE(), 999);</v>
      </c>
      <c r="AC9973" s="316"/>
    </row>
    <row r="9974" spans="26:29">
      <c r="Z9974" s="631">
        <v>251</v>
      </c>
      <c r="AA9974" s="316" t="str">
        <f t="shared" si="85"/>
        <v>INSERT INTO UPK.upk_k40.k60_os_buno_link (os_buhin_no, k60_buno_id, created_date, created_tantou_id) VALUES ('76298/9 8H300', 1539, GETDATE(), 999);</v>
      </c>
      <c r="AC9974" s="316"/>
    </row>
    <row r="9975" spans="26:29">
      <c r="Z9975" s="631">
        <v>252</v>
      </c>
      <c r="AA9975" s="316" t="str">
        <f t="shared" si="85"/>
        <v>INSERT INTO UPK.upk_k40.k60_os_buno_link (os_buhin_no, k60_buno_id, created_date, created_tantou_id) VALUES ('76428   8H300', 1540, GETDATE(), 999);</v>
      </c>
      <c r="AC9975" s="316"/>
    </row>
    <row r="9976" spans="26:29">
      <c r="Z9976" s="631">
        <v>253</v>
      </c>
      <c r="AA9976" s="316" t="str">
        <f t="shared" si="85"/>
        <v>INSERT INTO UPK.upk_k40.k60_os_buno_link (os_buhin_no, k60_buno_id, created_date, created_tantou_id) VALUES ('76429   8H300', 1541, GETDATE(), 999);</v>
      </c>
      <c r="AC9976" s="316"/>
    </row>
    <row r="9977" spans="26:29">
      <c r="Z9977" s="631">
        <v>254</v>
      </c>
      <c r="AA9977" s="316" t="str">
        <f t="shared" si="85"/>
        <v>INSERT INTO UPK.upk_k40.k60_os_buno_link (os_buhin_no, k60_buno_id, created_date, created_tantou_id) VALUES ('76644/5 8H300', 1542, GETDATE(), 999);</v>
      </c>
      <c r="AC9977" s="316"/>
    </row>
    <row r="9978" spans="26:29">
      <c r="Z9978" s="631">
        <v>255</v>
      </c>
      <c r="AA9978" s="316" t="str">
        <f t="shared" si="85"/>
        <v>INSERT INTO UPK.upk_k40.k60_os_buno_link (os_buhin_no, k60_buno_id, created_date, created_tantou_id) VALUES ('76646/7 8H300', 1543, GETDATE(), 999);</v>
      </c>
      <c r="AC9978" s="316"/>
    </row>
    <row r="9979" spans="26:29">
      <c r="Z9979" s="631">
        <v>256</v>
      </c>
      <c r="AA9979" s="316" t="str">
        <f t="shared" si="85"/>
        <v>INSERT INTO UPK.upk_k40.k60_os_buno_link (os_buhin_no, k60_buno_id, created_date, created_tantou_id) VALUES ('76646/7 EQ500', 1544, GETDATE(), 999);</v>
      </c>
      <c r="AC9979" s="316"/>
    </row>
    <row r="9980" spans="26:29">
      <c r="Z9980" s="631">
        <v>257</v>
      </c>
      <c r="AA9980" s="316" t="str">
        <f t="shared" ref="AA9980:AA10043" si="86">AA$9722&amp;"'"&amp;AA8579&amp;"', "&amp;AB8579&amp;", GETDATE(), 999);"</f>
        <v>INSERT INTO UPK.upk_k40.k60_os_buno_link (os_buhin_no, k60_buno_id, created_date, created_tantou_id) VALUES ('77648/9 8H300', 1545, GETDATE(), 999);</v>
      </c>
      <c r="AC9980" s="316"/>
    </row>
    <row r="9981" spans="26:29">
      <c r="Z9981" s="631">
        <v>258</v>
      </c>
      <c r="AA9981" s="316" t="str">
        <f t="shared" si="86"/>
        <v>INSERT INTO UPK.upk_k40.k60_os_buno_link (os_buhin_no, k60_buno_id, created_date, created_tantou_id) VALUES ('64124   EN000', 1546, GETDATE(), 999);</v>
      </c>
      <c r="AC9981" s="316"/>
    </row>
    <row r="9982" spans="26:29">
      <c r="Z9982" s="631">
        <v>259</v>
      </c>
      <c r="AA9982" s="316" t="str">
        <f t="shared" si="86"/>
        <v>INSERT INTO UPK.upk_k40.k60_os_buno_link (os_buhin_no, k60_buno_id, created_date, created_tantou_id) VALUES ('64125   EN000', 1547, GETDATE(), 999);</v>
      </c>
      <c r="AC9982" s="316"/>
    </row>
    <row r="9983" spans="26:29">
      <c r="Z9983" s="631">
        <v>260</v>
      </c>
      <c r="AA9983" s="316" t="str">
        <f t="shared" si="86"/>
        <v>INSERT INTO UPK.upk_k40.k60_os_buno_link (os_buhin_no, k60_buno_id, created_date, created_tantou_id) VALUES ('64182/3 EN000', 1548, GETDATE(), 999);</v>
      </c>
      <c r="AC9983" s="316"/>
    </row>
    <row r="9984" spans="26:29">
      <c r="Z9984" s="631">
        <v>261</v>
      </c>
      <c r="AA9984" s="316" t="str">
        <f t="shared" si="86"/>
        <v>INSERT INTO UPK.upk_k40.k60_os_buno_link (os_buhin_no, k60_buno_id, created_date, created_tantou_id) VALUES ('74352/3 EN012', 1549, GETDATE(), 999);</v>
      </c>
      <c r="AC9984" s="316"/>
    </row>
    <row r="9985" spans="26:29">
      <c r="Z9985" s="631">
        <v>262</v>
      </c>
      <c r="AA9985" s="316" t="str">
        <f t="shared" si="86"/>
        <v>INSERT INTO UPK.upk_k40.k60_os_buno_link (os_buhin_no, k60_buno_id, created_date, created_tantou_id) VALUES ('75522/3 EN000', 1550, GETDATE(), 999);</v>
      </c>
      <c r="AC9985" s="316"/>
    </row>
    <row r="9986" spans="26:29">
      <c r="Z9986" s="631">
        <v>263</v>
      </c>
      <c r="AA9986" s="316" t="str">
        <f t="shared" si="86"/>
        <v>INSERT INTO UPK.upk_k40.k60_os_buno_link (os_buhin_no, k60_buno_id, created_date, created_tantou_id) VALUES ('75532/3 EN000', 1551, GETDATE(), 999);</v>
      </c>
      <c r="AC9986" s="316"/>
    </row>
    <row r="9987" spans="26:29">
      <c r="Z9987" s="631">
        <v>264</v>
      </c>
      <c r="AA9987" s="316" t="str">
        <f t="shared" si="86"/>
        <v>INSERT INTO UPK.upk_k40.k60_os_buno_link (os_buhin_no, k60_buno_id, created_date, created_tantou_id) VALUES ('75532/3 EN100', 1552, GETDATE(), 999);</v>
      </c>
      <c r="AC9987" s="316"/>
    </row>
    <row r="9988" spans="26:29">
      <c r="Z9988" s="631">
        <v>265</v>
      </c>
      <c r="AA9988" s="316" t="str">
        <f t="shared" si="86"/>
        <v>INSERT INTO UPK.upk_k40.k60_os_buno_link (os_buhin_no, k60_buno_id, created_date, created_tantou_id) VALUES ('76742   EN000', 1553, GETDATE(), 999);</v>
      </c>
      <c r="AC9988" s="316"/>
    </row>
    <row r="9989" spans="26:29">
      <c r="Z9989" s="631">
        <v>266</v>
      </c>
      <c r="AA9989" s="316" t="str">
        <f t="shared" si="86"/>
        <v>INSERT INTO UPK.upk_k40.k60_os_buno_link (os_buhin_no, k60_buno_id, created_date, created_tantou_id) VALUES ('76743   EN000', 1554, GETDATE(), 999);</v>
      </c>
      <c r="AC9989" s="316"/>
    </row>
    <row r="9990" spans="26:29">
      <c r="Z9990" s="631">
        <v>267</v>
      </c>
      <c r="AA9990" s="316" t="str">
        <f t="shared" si="86"/>
        <v>INSERT INTO UPK.upk_k40.k60_os_buno_link (os_buhin_no, k60_buno_id, created_date, created_tantou_id) VALUES ('53216   B217101', 1555, GETDATE(), 999);</v>
      </c>
      <c r="AC9990" s="316"/>
    </row>
    <row r="9991" spans="26:29">
      <c r="Z9991" s="631">
        <v>268</v>
      </c>
      <c r="AA9991" s="316" t="str">
        <f t="shared" si="86"/>
        <v>INSERT INTO UPK.upk_k40.k60_os_buno_link (os_buhin_no, k60_buno_id, created_date, created_tantou_id) VALUES ('451631/2-1017P/05P', 1556, GETDATE(), 999);</v>
      </c>
      <c r="AC9991" s="316"/>
    </row>
    <row r="9992" spans="26:29">
      <c r="Z9992" s="631">
        <v>269</v>
      </c>
      <c r="AA9992" s="316" t="str">
        <f t="shared" si="86"/>
        <v>INSERT INTO UPK.upk_k40.k60_os_buno_link (os_buhin_no, k60_buno_id, created_date, created_tantou_id) VALUES ('451633/4-1004P', 1557, GETDATE(), 999);</v>
      </c>
      <c r="AC9992" s="316"/>
    </row>
    <row r="9993" spans="26:29">
      <c r="Z9993" s="631">
        <v>270</v>
      </c>
      <c r="AA9993" s="316" t="str">
        <f t="shared" si="86"/>
        <v>INSERT INTO UPK.upk_k40.k60_os_buno_link (os_buhin_no, k60_buno_id, created_date, created_tantou_id) VALUES ('451621/2-1052P/28P', 1558, GETDATE(), 999);</v>
      </c>
      <c r="AC9993" s="316"/>
    </row>
    <row r="9994" spans="26:29">
      <c r="Z9994" s="631">
        <v>271</v>
      </c>
      <c r="AA9994" s="316" t="str">
        <f t="shared" si="86"/>
        <v>INSERT INTO UPK.upk_k40.k60_os_buno_link (os_buhin_no, k60_buno_id, created_date, created_tantou_id) VALUES ('451673/4-1019P', 1559, GETDATE(), 999);</v>
      </c>
      <c r="AC9994" s="316"/>
    </row>
    <row r="9995" spans="26:29">
      <c r="Z9995" s="631">
        <v>272</v>
      </c>
      <c r="AA9995" s="316" t="str">
        <f t="shared" si="86"/>
        <v>INSERT INTO UPK.upk_k40.k60_os_buno_link (os_buhin_no, k60_buno_id, created_date, created_tantou_id) VALUES ('64285   5301001', 1560, GETDATE(), 999);</v>
      </c>
      <c r="AC9995" s="316"/>
    </row>
    <row r="9996" spans="26:29">
      <c r="Z9996" s="631">
        <v>273</v>
      </c>
      <c r="AA9996" s="316" t="str">
        <f t="shared" si="86"/>
        <v>INSERT INTO UPK.upk_k40.k60_os_buno_link (os_buhin_no, k60_buno_id, created_date, created_tantou_id) VALUES ('65426   5301001', 1561, GETDATE(), 999);</v>
      </c>
      <c r="AC9996" s="316"/>
    </row>
    <row r="9997" spans="26:29">
      <c r="Z9997" s="631">
        <v>274</v>
      </c>
      <c r="AA9997" s="316" t="str">
        <f t="shared" si="86"/>
        <v>INSERT INTO UPK.upk_k40.k60_os_buno_link (os_buhin_no, k60_buno_id, created_date, created_tantou_id) VALUES ('65437   5301001', 1562, GETDATE(), 999);</v>
      </c>
      <c r="AC9997" s="316"/>
    </row>
    <row r="9998" spans="26:29">
      <c r="Z9998" s="631">
        <v>275</v>
      </c>
      <c r="AA9998" s="316" t="str">
        <f t="shared" si="86"/>
        <v>INSERT INTO UPK.upk_k40.k60_os_buno_link (os_buhin_no, k60_buno_id, created_date, created_tantou_id) VALUES ('64182/3 JG00A', 1563, GETDATE(), 999);</v>
      </c>
      <c r="AC9998" s="316"/>
    </row>
    <row r="9999" spans="26:29">
      <c r="Z9999" s="631">
        <v>276</v>
      </c>
      <c r="AA9999" s="316" t="str">
        <f t="shared" si="86"/>
        <v>INSERT INTO UPK.upk_k40.k60_os_buno_link (os_buhin_no, k60_buno_id, created_date, created_tantou_id) VALUES ('66312   JG00A', 1564, GETDATE(), 999);</v>
      </c>
      <c r="AC9999" s="316"/>
    </row>
    <row r="10000" spans="26:29">
      <c r="Z10000" s="631">
        <v>277</v>
      </c>
      <c r="AA10000" s="316" t="str">
        <f t="shared" si="86"/>
        <v>INSERT INTO UPK.upk_k40.k60_os_buno_link (os_buhin_no, k60_buno_id, created_date, created_tantou_id) VALUES ('67416   JG01A', 1565, GETDATE(), 999);</v>
      </c>
      <c r="AC10000" s="316"/>
    </row>
    <row r="10001" spans="26:29">
      <c r="Z10001" s="631">
        <v>278</v>
      </c>
      <c r="AA10001" s="316" t="str">
        <f t="shared" si="86"/>
        <v>INSERT INTO UPK.upk_k40.k60_os_buno_link (os_buhin_no, k60_buno_id, created_date, created_tantou_id) VALUES ('67416   JG01A-G', 1566, GETDATE(), 999);</v>
      </c>
      <c r="AC10001" s="316"/>
    </row>
    <row r="10002" spans="26:29">
      <c r="Z10002" s="631">
        <v>279</v>
      </c>
      <c r="AA10002" s="316" t="str">
        <f t="shared" si="86"/>
        <v>INSERT INTO UPK.upk_k40.k60_os_buno_link (os_buhin_no, k60_buno_id, created_date, created_tantou_id) VALUES ('74356   JG00A', 1567, GETDATE(), 999);</v>
      </c>
      <c r="AC10002" s="316"/>
    </row>
    <row r="10003" spans="26:29">
      <c r="Z10003" s="631">
        <v>280</v>
      </c>
      <c r="AA10003" s="316" t="str">
        <f t="shared" si="86"/>
        <v>INSERT INTO UPK.upk_k40.k60_os_buno_link (os_buhin_no, k60_buno_id, created_date, created_tantou_id) VALUES ('74356   JG00A-B', 1568, GETDATE(), 999);</v>
      </c>
      <c r="AC10003" s="316"/>
    </row>
    <row r="10004" spans="26:29">
      <c r="Z10004" s="631">
        <v>281</v>
      </c>
      <c r="AA10004" s="316" t="str">
        <f t="shared" si="86"/>
        <v>INSERT INTO UPK.upk_k40.k60_os_buno_link (os_buhin_no, k60_buno_id, created_date, created_tantou_id) VALUES ('74366   JG00A', 1569, GETDATE(), 999);</v>
      </c>
      <c r="AC10004" s="316"/>
    </row>
    <row r="10005" spans="26:29">
      <c r="Z10005" s="631">
        <v>282</v>
      </c>
      <c r="AA10005" s="316" t="str">
        <f t="shared" si="86"/>
        <v>INSERT INTO UPK.upk_k40.k60_os_buno_link (os_buhin_no, k60_buno_id, created_date, created_tantou_id) VALUES ('75128   JG00A', 1570, GETDATE(), 999);</v>
      </c>
      <c r="AC10005" s="316"/>
    </row>
    <row r="10006" spans="26:29">
      <c r="Z10006" s="631">
        <v>283</v>
      </c>
      <c r="AA10006" s="316" t="str">
        <f t="shared" si="86"/>
        <v>INSERT INTO UPK.upk_k40.k60_os_buno_link (os_buhin_no, k60_buno_id, created_date, created_tantou_id) VALUES ('75128   JG00A-K', 1571, GETDATE(), 999);</v>
      </c>
      <c r="AC10006" s="316"/>
    </row>
    <row r="10007" spans="26:29">
      <c r="Z10007" s="631">
        <v>284</v>
      </c>
      <c r="AA10007" s="316" t="str">
        <f t="shared" si="86"/>
        <v>INSERT INTO UPK.upk_k40.k60_os_buno_link (os_buhin_no, k60_buno_id, created_date, created_tantou_id) VALUES ('75128   JG00A-E', 1572, GETDATE(), 999);</v>
      </c>
      <c r="AC10007" s="316"/>
    </row>
    <row r="10008" spans="26:29">
      <c r="Z10008" s="631">
        <v>285</v>
      </c>
      <c r="AA10008" s="316" t="str">
        <f t="shared" si="86"/>
        <v>INSERT INTO UPK.upk_k40.k60_os_buno_link (os_buhin_no, k60_buno_id, created_date, created_tantou_id) VALUES ('75262/3 JG00A', 1573, GETDATE(), 999);</v>
      </c>
      <c r="AC10008" s="316"/>
    </row>
    <row r="10009" spans="26:29">
      <c r="Z10009" s="631">
        <v>286</v>
      </c>
      <c r="AA10009" s="316" t="str">
        <f t="shared" si="86"/>
        <v>INSERT INTO UPK.upk_k40.k60_os_buno_link (os_buhin_no, k60_buno_id, created_date, created_tantou_id) VALUES ('75262/3 JG01A', 1574, GETDATE(), 999);</v>
      </c>
      <c r="AC10009" s="316"/>
    </row>
    <row r="10010" spans="26:29">
      <c r="Z10010" s="631">
        <v>287</v>
      </c>
      <c r="AA10010" s="316" t="str">
        <f t="shared" si="86"/>
        <v>INSERT INTO UPK.upk_k40.k60_os_buno_link (os_buhin_no, k60_buno_id, created_date, created_tantou_id) VALUES ('75262/3 JG01A-E', 1575, GETDATE(), 999);</v>
      </c>
      <c r="AC10010" s="316"/>
    </row>
    <row r="10011" spans="26:29">
      <c r="Z10011" s="631">
        <v>288</v>
      </c>
      <c r="AA10011" s="316" t="str">
        <f t="shared" si="86"/>
        <v>INSERT INTO UPK.upk_k40.k60_os_buno_link (os_buhin_no, k60_buno_id, created_date, created_tantou_id) VALUES ('75636/7 JG00A', 1576, GETDATE(), 999);</v>
      </c>
      <c r="AC10011" s="316"/>
    </row>
    <row r="10012" spans="26:29">
      <c r="Z10012" s="631">
        <v>289</v>
      </c>
      <c r="AA10012" s="316" t="str">
        <f t="shared" si="86"/>
        <v>INSERT INTO UPK.upk_k40.k60_os_buno_link (os_buhin_no, k60_buno_id, created_date, created_tantou_id) VALUES ('75676/7 JG00A', 1577, GETDATE(), 999);</v>
      </c>
      <c r="AC10012" s="316"/>
    </row>
    <row r="10013" spans="26:29">
      <c r="Z10013" s="631">
        <v>290</v>
      </c>
      <c r="AA10013" s="316" t="str">
        <f t="shared" si="86"/>
        <v>INSERT INTO UPK.upk_k40.k60_os_buno_link (os_buhin_no, k60_buno_id, created_date, created_tantou_id) VALUES ('75676/7 JG00A-E', 1578, GETDATE(), 999);</v>
      </c>
      <c r="AC10013" s="316"/>
    </row>
    <row r="10014" spans="26:29">
      <c r="Z10014" s="631">
        <v>291</v>
      </c>
      <c r="AA10014" s="316" t="str">
        <f t="shared" si="86"/>
        <v>INSERT INTO UPK.upk_k40.k60_os_buno_link (os_buhin_no, k60_buno_id, created_date, created_tantou_id) VALUES ('756C0/1 JG00A', 1579, GETDATE(), 999);</v>
      </c>
      <c r="AC10014" s="316"/>
    </row>
    <row r="10015" spans="26:29">
      <c r="Z10015" s="631">
        <v>292</v>
      </c>
      <c r="AA10015" s="316" t="str">
        <f t="shared" si="86"/>
        <v>INSERT INTO UPK.upk_k40.k60_os_buno_link (os_buhin_no, k60_buno_id, created_date, created_tantou_id) VALUES ('76246   JG00A', 1580, GETDATE(), 999);</v>
      </c>
      <c r="AC10015" s="316"/>
    </row>
    <row r="10016" spans="26:29">
      <c r="Z10016" s="631">
        <v>293</v>
      </c>
      <c r="AA10016" s="316" t="str">
        <f t="shared" si="86"/>
        <v>INSERT INTO UPK.upk_k40.k60_os_buno_link (os_buhin_no, k60_buno_id, created_date, created_tantou_id) VALUES ('76247   JG00A', 1581, GETDATE(), 999);</v>
      </c>
      <c r="AC10016" s="316"/>
    </row>
    <row r="10017" spans="26:29">
      <c r="Z10017" s="631">
        <v>294</v>
      </c>
      <c r="AA10017" s="316" t="str">
        <f t="shared" si="86"/>
        <v>INSERT INTO UPK.upk_k40.k60_os_buno_link (os_buhin_no, k60_buno_id, created_date, created_tantou_id) VALUES ('767C2/3 JG00A', 1582, GETDATE(), 999);</v>
      </c>
      <c r="AC10017" s="316"/>
    </row>
    <row r="10018" spans="26:29">
      <c r="Z10018" s="631">
        <v>295</v>
      </c>
      <c r="AA10018" s="316" t="str">
        <f t="shared" si="86"/>
        <v>INSERT INTO UPK.upk_k40.k60_os_buno_link (os_buhin_no, k60_buno_id, created_date, created_tantou_id) VALUES ('64112/3 JGA00-E', 1583, GETDATE(), 999);</v>
      </c>
      <c r="AC10018" s="316"/>
    </row>
    <row r="10019" spans="26:29">
      <c r="Z10019" s="631">
        <v>296</v>
      </c>
      <c r="AA10019" s="316" t="str">
        <f t="shared" si="86"/>
        <v>INSERT INTO UPK.upk_k40.k60_os_buno_link (os_buhin_no, k60_buno_id, created_date, created_tantou_id) VALUES ('64112/3 JG00A', 1584, GETDATE(), 999);</v>
      </c>
      <c r="AC10019" s="316"/>
    </row>
    <row r="10020" spans="26:29">
      <c r="Z10020" s="631">
        <v>297</v>
      </c>
      <c r="AA10020" s="316" t="str">
        <f t="shared" si="86"/>
        <v>INSERT INTO UPK.upk_k40.k60_os_buno_link (os_buhin_no, k60_buno_id, created_date, created_tantou_id) VALUES ('64112/3 JH00A', 1585, GETDATE(), 999);</v>
      </c>
      <c r="AC10020" s="316"/>
    </row>
    <row r="10021" spans="26:29">
      <c r="Z10021" s="631">
        <v>298</v>
      </c>
      <c r="AA10021" s="316" t="str">
        <f t="shared" si="86"/>
        <v>INSERT INTO UPK.upk_k40.k60_os_buno_link (os_buhin_no, k60_buno_id, created_date, created_tantou_id) VALUES ('74332   01G00', 1586, GETDATE(), 999);</v>
      </c>
      <c r="AC10021" s="316"/>
    </row>
    <row r="10022" spans="26:29">
      <c r="Z10022" s="631">
        <v>299</v>
      </c>
      <c r="AA10022" s="316" t="str">
        <f t="shared" si="86"/>
        <v>INSERT INTO UPK.upk_k40.k60_os_buno_link (os_buhin_no, k60_buno_id, created_date, created_tantou_id) VALUES ('74333   01G00', 1587, GETDATE(), 999);</v>
      </c>
      <c r="AC10022" s="316"/>
    </row>
    <row r="10023" spans="26:29">
      <c r="Z10023" s="631">
        <v>300</v>
      </c>
      <c r="AA10023" s="316" t="str">
        <f t="shared" si="86"/>
        <v>INSERT INTO UPK.upk_k40.k60_os_buno_link (os_buhin_no, k60_buno_id, created_date, created_tantou_id) VALUES ('65616   JM00A', 1588, GETDATE(), 999);</v>
      </c>
      <c r="AC10023" s="316"/>
    </row>
    <row r="10024" spans="26:29">
      <c r="Z10024" s="631">
        <v>301</v>
      </c>
      <c r="AA10024" s="316" t="str">
        <f t="shared" si="86"/>
        <v>INSERT INTO UPK.upk_k40.k60_os_buno_link (os_buhin_no, k60_buno_id, created_date, created_tantou_id) VALUES ('67632/3 JM00A', 1589, GETDATE(), 999);</v>
      </c>
      <c r="AC10024" s="316"/>
    </row>
    <row r="10025" spans="26:29">
      <c r="Z10025" s="631">
        <v>302</v>
      </c>
      <c r="AA10025" s="316" t="str">
        <f t="shared" si="86"/>
        <v>INSERT INTO UPK.upk_k40.k60_os_buno_link (os_buhin_no, k60_buno_id, created_date, created_tantou_id) VALUES ('73141   JM010', 1590, GETDATE(), 999);</v>
      </c>
      <c r="AC10025" s="316"/>
    </row>
    <row r="10026" spans="26:29">
      <c r="Z10026" s="631">
        <v>303</v>
      </c>
      <c r="AA10026" s="316" t="str">
        <f t="shared" si="86"/>
        <v>INSERT INTO UPK.upk_k40.k60_os_buno_link (os_buhin_no, k60_buno_id, created_date, created_tantou_id) VALUES ('73152/3 JM010', 1591, GETDATE(), 999);</v>
      </c>
      <c r="AC10026" s="316"/>
    </row>
    <row r="10027" spans="26:29">
      <c r="Z10027" s="631">
        <v>304</v>
      </c>
      <c r="AA10027" s="316" t="str">
        <f t="shared" si="86"/>
        <v>INSERT INTO UPK.upk_k40.k60_os_buno_link (os_buhin_no, k60_buno_id, created_date, created_tantou_id) VALUES ('73211   JM000', 1592, GETDATE(), 999);</v>
      </c>
      <c r="AC10027" s="316"/>
    </row>
    <row r="10028" spans="26:29">
      <c r="Z10028" s="631">
        <v>305</v>
      </c>
      <c r="AA10028" s="316" t="str">
        <f t="shared" si="86"/>
        <v>INSERT INTO UPK.upk_k40.k60_os_buno_link (os_buhin_no, k60_buno_id, created_date, created_tantou_id) VALUES ('73232   JM000', 1593, GETDATE(), 999);</v>
      </c>
      <c r="AC10028" s="316"/>
    </row>
    <row r="10029" spans="26:29">
      <c r="Z10029" s="631">
        <v>306</v>
      </c>
      <c r="AA10029" s="316" t="str">
        <f t="shared" si="86"/>
        <v>INSERT INTO UPK.upk_k40.k60_os_buno_link (os_buhin_no, k60_buno_id, created_date, created_tantou_id) VALUES ('73237   JM000', 1594, GETDATE(), 999);</v>
      </c>
      <c r="AC10029" s="316"/>
    </row>
    <row r="10030" spans="26:29">
      <c r="Z10030" s="631">
        <v>307</v>
      </c>
      <c r="AA10030" s="316" t="str">
        <f t="shared" si="86"/>
        <v>INSERT INTO UPK.upk_k40.k60_os_buno_link (os_buhin_no, k60_buno_id, created_date, created_tantou_id) VALUES ('73252   JM000', 1595, GETDATE(), 999);</v>
      </c>
      <c r="AC10030" s="316"/>
    </row>
    <row r="10031" spans="26:29">
      <c r="Z10031" s="631">
        <v>308</v>
      </c>
      <c r="AA10031" s="316" t="str">
        <f t="shared" si="86"/>
        <v>INSERT INTO UPK.upk_k40.k60_os_buno_link (os_buhin_no, k60_buno_id, created_date, created_tantou_id) VALUES ('74366   JM00A', 1596, GETDATE(), 999);</v>
      </c>
      <c r="AC10031" s="316"/>
    </row>
    <row r="10032" spans="26:29">
      <c r="Z10032" s="631">
        <v>309</v>
      </c>
      <c r="AA10032" s="316" t="str">
        <f t="shared" si="86"/>
        <v>INSERT INTO UPK.upk_k40.k60_os_buno_link (os_buhin_no, k60_buno_id, created_date, created_tantou_id) VALUES ('743F3   JM00A', 1597, GETDATE(), 999);</v>
      </c>
      <c r="AC10032" s="316"/>
    </row>
    <row r="10033" spans="26:29">
      <c r="Z10033" s="631">
        <v>310</v>
      </c>
      <c r="AA10033" s="316" t="str">
        <f t="shared" si="86"/>
        <v>INSERT INTO UPK.upk_k40.k60_os_buno_link (os_buhin_no, k60_buno_id, created_date, created_tantou_id) VALUES ('74542   JM00A', 1598, GETDATE(), 999);</v>
      </c>
      <c r="AC10033" s="316"/>
    </row>
    <row r="10034" spans="26:29">
      <c r="Z10034" s="631">
        <v>311</v>
      </c>
      <c r="AA10034" s="316" t="str">
        <f t="shared" si="86"/>
        <v>INSERT INTO UPK.upk_k40.k60_os_buno_link (os_buhin_no, k60_buno_id, created_date, created_tantou_id) VALUES ('75426/7 JM00A', 1599, GETDATE(), 999);</v>
      </c>
      <c r="AC10034" s="316"/>
    </row>
    <row r="10035" spans="26:29">
      <c r="Z10035" s="631">
        <v>312</v>
      </c>
      <c r="AA10035" s="316" t="str">
        <f t="shared" si="86"/>
        <v>INSERT INTO UPK.upk_k40.k60_os_buno_link (os_buhin_no, k60_buno_id, created_date, created_tantou_id) VALUES ('75426/7 JM00A-E', 1600, GETDATE(), 999);</v>
      </c>
      <c r="AC10035" s="316"/>
    </row>
    <row r="10036" spans="26:29">
      <c r="Z10036" s="631">
        <v>313</v>
      </c>
      <c r="AA10036" s="316" t="str">
        <f t="shared" si="86"/>
        <v>INSERT INTO UPK.upk_k40.k60_os_buno_link (os_buhin_no, k60_buno_id, created_date, created_tantou_id) VALUES ('75466/7 JM00A', 1601, GETDATE(), 999);</v>
      </c>
      <c r="AC10036" s="316"/>
    </row>
    <row r="10037" spans="26:29">
      <c r="Z10037" s="631">
        <v>314</v>
      </c>
      <c r="AA10037" s="316" t="str">
        <f t="shared" si="86"/>
        <v>INSERT INTO UPK.upk_k40.k60_os_buno_link (os_buhin_no, k60_buno_id, created_date, created_tantou_id) VALUES ('76320/1 JM00A', 1602, GETDATE(), 999);</v>
      </c>
      <c r="AC10037" s="316"/>
    </row>
    <row r="10038" spans="26:29">
      <c r="Z10038" s="631">
        <v>315</v>
      </c>
      <c r="AA10038" s="316" t="str">
        <f t="shared" si="86"/>
        <v>INSERT INTO UPK.upk_k40.k60_os_buno_link (os_buhin_no, k60_buno_id, created_date, created_tantou_id) VALUES ('76532/3 JM00A', 1603, GETDATE(), 999);</v>
      </c>
      <c r="AC10038" s="316"/>
    </row>
    <row r="10039" spans="26:29">
      <c r="Z10039" s="631">
        <v>316</v>
      </c>
      <c r="AA10039" s="316" t="str">
        <f t="shared" si="86"/>
        <v>INSERT INTO UPK.upk_k40.k60_os_buno_link (os_buhin_no, k60_buno_id, created_date, created_tantou_id) VALUES ('76682/3 JM00A', 1604, GETDATE(), 999);</v>
      </c>
      <c r="AC10039" s="316"/>
    </row>
    <row r="10040" spans="26:29">
      <c r="Z10040" s="631">
        <v>317</v>
      </c>
      <c r="AA10040" s="316" t="str">
        <f t="shared" si="86"/>
        <v>INSERT INTO UPK.upk_k40.k60_os_buno_link (os_buhin_no, k60_buno_id, created_date, created_tantou_id) VALUES ('767C2/3 JM00A', 1605, GETDATE(), 999);</v>
      </c>
      <c r="AC10040" s="316"/>
    </row>
    <row r="10041" spans="26:29">
      <c r="Z10041" s="631">
        <v>318</v>
      </c>
      <c r="AA10041" s="316" t="str">
        <f t="shared" si="86"/>
        <v>INSERT INTO UPK.upk_k40.k60_os_buno_link (os_buhin_no, k60_buno_id, created_date, created_tantou_id) VALUES ('80142/3 JM00A', 1606, GETDATE(), 999);</v>
      </c>
      <c r="AC10041" s="316"/>
    </row>
    <row r="10042" spans="26:29">
      <c r="Z10042" s="631">
        <v>319</v>
      </c>
      <c r="AA10042" s="316" t="str">
        <f t="shared" si="86"/>
        <v>INSERT INTO UPK.upk_k40.k60_os_buno_link (os_buhin_no, k60_buno_id, created_date, created_tantou_id) VALUES ('80148/9 JM00A', 1607, GETDATE(), 999);</v>
      </c>
      <c r="AC10042" s="316"/>
    </row>
    <row r="10043" spans="26:29">
      <c r="Z10043" s="631">
        <v>320</v>
      </c>
      <c r="AA10043" s="316" t="str">
        <f t="shared" si="86"/>
        <v>INSERT INTO UPK.upk_k40.k60_os_buno_link (os_buhin_no, k60_buno_id, created_date, created_tantou_id) VALUES ('80154   JM00A', 1608, GETDATE(), 999);</v>
      </c>
      <c r="AC10043" s="316"/>
    </row>
    <row r="10044" spans="26:29">
      <c r="Z10044" s="631">
        <v>321</v>
      </c>
      <c r="AA10044" s="316" t="str">
        <f t="shared" ref="AA10044:AA10107" si="87">AA$9722&amp;"'"&amp;AA8643&amp;"', "&amp;AB8643&amp;", GETDATE(), 999);"</f>
        <v>INSERT INTO UPK.upk_k40.k60_os_buno_link (os_buhin_no, k60_buno_id, created_date, created_tantou_id) VALUES ('80155   JM00A', 1609, GETDATE(), 999);</v>
      </c>
      <c r="AC10044" s="316"/>
    </row>
    <row r="10045" spans="26:29">
      <c r="Z10045" s="631">
        <v>322</v>
      </c>
      <c r="AA10045" s="316" t="str">
        <f t="shared" si="87"/>
        <v>INSERT INTO UPK.upk_k40.k60_os_buno_link (os_buhin_no, k60_buno_id, created_date, created_tantou_id) VALUES ('82142/3 JM00A', 1610, GETDATE(), 999);</v>
      </c>
      <c r="AC10045" s="316"/>
    </row>
    <row r="10046" spans="26:29">
      <c r="Z10046" s="631">
        <v>323</v>
      </c>
      <c r="AA10046" s="316" t="str">
        <f t="shared" si="87"/>
        <v>INSERT INTO UPK.upk_k40.k60_os_buno_link (os_buhin_no, k60_buno_id, created_date, created_tantou_id) VALUES ('82148/9 JM00A', 1611, GETDATE(), 999);</v>
      </c>
      <c r="AC10046" s="316"/>
    </row>
    <row r="10047" spans="26:29">
      <c r="Z10047" s="631">
        <v>324</v>
      </c>
      <c r="AA10047" s="316" t="str">
        <f t="shared" si="87"/>
        <v>INSERT INTO UPK.upk_k40.k60_os_buno_link (os_buhin_no, k60_buno_id, created_date, created_tantou_id) VALUES ('90126/7 JM00A', 1612, GETDATE(), 999);</v>
      </c>
      <c r="AC10047" s="316"/>
    </row>
    <row r="10048" spans="26:29">
      <c r="Z10048" s="631">
        <v>325</v>
      </c>
      <c r="AA10048" s="316" t="str">
        <f t="shared" si="87"/>
        <v>INSERT INTO UPK.upk_k40.k60_os_buno_link (os_buhin_no, k60_buno_id, created_date, created_tantou_id) VALUES ('64124   1AA0A', 1613, GETDATE(), 999);</v>
      </c>
      <c r="AC10048" s="316"/>
    </row>
    <row r="10049" spans="26:29">
      <c r="Z10049" s="631">
        <v>326</v>
      </c>
      <c r="AA10049" s="316" t="str">
        <f t="shared" si="87"/>
        <v>INSERT INTO UPK.upk_k40.k60_os_buno_link (os_buhin_no, k60_buno_id, created_date, created_tantou_id) VALUES ('64124   1AA0A-K', 1614, GETDATE(), 999);</v>
      </c>
      <c r="AC10049" s="316"/>
    </row>
    <row r="10050" spans="26:29">
      <c r="Z10050" s="631">
        <v>327</v>
      </c>
      <c r="AA10050" s="316" t="str">
        <f t="shared" si="87"/>
        <v>INSERT INTO UPK.upk_k40.k60_os_buno_link (os_buhin_no, k60_buno_id, created_date, created_tantou_id) VALUES ('64125   1AA0A', 1615, GETDATE(), 999);</v>
      </c>
      <c r="AC10050" s="316"/>
    </row>
    <row r="10051" spans="26:29">
      <c r="Z10051" s="631">
        <v>328</v>
      </c>
      <c r="AA10051" s="316" t="str">
        <f t="shared" si="87"/>
        <v>INSERT INTO UPK.upk_k40.k60_os_buno_link (os_buhin_no, k60_buno_id, created_date, created_tantou_id) VALUES ('64125   1AA0A-K', 1616, GETDATE(), 999);</v>
      </c>
      <c r="AC10051" s="316"/>
    </row>
    <row r="10052" spans="26:29">
      <c r="Z10052" s="631">
        <v>329</v>
      </c>
      <c r="AA10052" s="316" t="str">
        <f t="shared" si="87"/>
        <v>INSERT INTO UPK.upk_k40.k60_os_buno_link (os_buhin_no, k60_buno_id, created_date, created_tantou_id) VALUES ('66324/5 1AA0A01', 1617, GETDATE(), 999);</v>
      </c>
      <c r="AC10052" s="316"/>
    </row>
    <row r="10053" spans="26:29">
      <c r="Z10053" s="631">
        <v>330</v>
      </c>
      <c r="AA10053" s="316" t="str">
        <f t="shared" si="87"/>
        <v>INSERT INTO UPK.upk_k40.k60_os_buno_link (os_buhin_no, k60_buno_id, created_date, created_tantou_id) VALUES ('66324/5 1AE0A01', 1618, GETDATE(), 999);</v>
      </c>
      <c r="AC10053" s="316"/>
    </row>
    <row r="10054" spans="26:29">
      <c r="Z10054" s="631">
        <v>331</v>
      </c>
      <c r="AA10054" s="316" t="str">
        <f t="shared" si="87"/>
        <v>INSERT INTO UPK.upk_k40.k60_os_buno_link (os_buhin_no, k60_buno_id, created_date, created_tantou_id) VALUES ('67338/9 1AE0A/1AA0A', 1619, GETDATE(), 999);</v>
      </c>
      <c r="AC10054" s="316"/>
    </row>
    <row r="10055" spans="26:29">
      <c r="Z10055" s="631">
        <v>332</v>
      </c>
      <c r="AA10055" s="316" t="str">
        <f t="shared" si="87"/>
        <v>INSERT INTO UPK.upk_k40.k60_os_buno_link (os_buhin_no, k60_buno_id, created_date, created_tantou_id) VALUES ('67412   1AE0B', 1620, GETDATE(), 999);</v>
      </c>
      <c r="AC10055" s="316"/>
    </row>
    <row r="10056" spans="26:29">
      <c r="Z10056" s="631">
        <v>333</v>
      </c>
      <c r="AA10056" s="316" t="str">
        <f t="shared" si="87"/>
        <v>INSERT INTO UPK.upk_k40.k60_os_buno_link (os_buhin_no, k60_buno_id, created_date, created_tantou_id) VALUES ('67413   1AA0B', 1621, GETDATE(), 999);</v>
      </c>
      <c r="AC10056" s="316"/>
    </row>
    <row r="10057" spans="26:29">
      <c r="Z10057" s="631">
        <v>334</v>
      </c>
      <c r="AA10057" s="316" t="str">
        <f t="shared" si="87"/>
        <v>INSERT INTO UPK.upk_k40.k60_os_buno_link (os_buhin_no, k60_buno_id, created_date, created_tantou_id) VALUES ('67870   1AE0A03', 1622, GETDATE(), 999);</v>
      </c>
      <c r="AC10057" s="316"/>
    </row>
    <row r="10058" spans="26:29">
      <c r="Z10058" s="631">
        <v>335</v>
      </c>
      <c r="AA10058" s="316" t="str">
        <f t="shared" si="87"/>
        <v>INSERT INTO UPK.upk_k40.k60_os_buno_link (os_buhin_no, k60_buno_id, created_date, created_tantou_id) VALUES ('67870   1AE0A04', 1623, GETDATE(), 999);</v>
      </c>
      <c r="AC10058" s="316"/>
    </row>
    <row r="10059" spans="26:29">
      <c r="Z10059" s="631">
        <v>336</v>
      </c>
      <c r="AA10059" s="316" t="str">
        <f t="shared" si="87"/>
        <v>INSERT INTO UPK.upk_k40.k60_os_buno_link (os_buhin_no, k60_buno_id, created_date, created_tantou_id) VALUES ('67870   1AE0A05', 1624, GETDATE(), 999);</v>
      </c>
      <c r="AC10059" s="316"/>
    </row>
    <row r="10060" spans="26:29">
      <c r="Z10060" s="631">
        <v>337</v>
      </c>
      <c r="AA10060" s="316" t="str">
        <f t="shared" si="87"/>
        <v>INSERT INTO UPK.upk_k40.k60_os_buno_link (os_buhin_no, k60_buno_id, created_date, created_tantou_id) VALUES ('74317   1AA0A', 1625, GETDATE(), 999);</v>
      </c>
      <c r="AC10060" s="316"/>
    </row>
    <row r="10061" spans="26:29">
      <c r="Z10061" s="631">
        <v>338</v>
      </c>
      <c r="AA10061" s="316" t="str">
        <f t="shared" si="87"/>
        <v>INSERT INTO UPK.upk_k40.k60_os_buno_link (os_buhin_no, k60_buno_id, created_date, created_tantou_id) VALUES ('74356   1AA0A', 1626, GETDATE(), 999);</v>
      </c>
      <c r="AC10061" s="316"/>
    </row>
    <row r="10062" spans="26:29">
      <c r="Z10062" s="631">
        <v>339</v>
      </c>
      <c r="AA10062" s="316" t="str">
        <f t="shared" si="87"/>
        <v>INSERT INTO UPK.upk_k40.k60_os_buno_link (os_buhin_no, k60_buno_id, created_date, created_tantou_id) VALUES ('75186/7 1AA0A', 1627, GETDATE(), 999);</v>
      </c>
      <c r="AC10062" s="316"/>
    </row>
    <row r="10063" spans="26:29">
      <c r="Z10063" s="631">
        <v>340</v>
      </c>
      <c r="AA10063" s="316" t="str">
        <f t="shared" si="87"/>
        <v>INSERT INTO UPK.upk_k40.k60_os_buno_link (os_buhin_no, k60_buno_id, created_date, created_tantou_id) VALUES ('751A3   1AN0A', 1628, GETDATE(), 999);</v>
      </c>
      <c r="AC10063" s="316"/>
    </row>
    <row r="10064" spans="26:29">
      <c r="Z10064" s="631">
        <v>341</v>
      </c>
      <c r="AA10064" s="316" t="str">
        <f t="shared" si="87"/>
        <v>INSERT INTO UPK.upk_k40.k60_os_buno_link (os_buhin_no, k60_buno_id, created_date, created_tantou_id) VALUES ('751A3   1AN0A-E', 1629, GETDATE(), 999);</v>
      </c>
      <c r="AC10064" s="316"/>
    </row>
    <row r="10065" spans="26:29">
      <c r="Z10065" s="631">
        <v>342</v>
      </c>
      <c r="AA10065" s="316" t="str">
        <f t="shared" si="87"/>
        <v>INSERT INTO UPK.upk_k40.k60_os_buno_link (os_buhin_no, k60_buno_id, created_date, created_tantou_id) VALUES ('751B1   1AA0A', 1630, GETDATE(), 999);</v>
      </c>
      <c r="AC10065" s="316"/>
    </row>
    <row r="10066" spans="26:29">
      <c r="Z10066" s="631">
        <v>343</v>
      </c>
      <c r="AA10066" s="316" t="str">
        <f t="shared" si="87"/>
        <v>INSERT INTO UPK.upk_k40.k60_os_buno_link (os_buhin_no, k60_buno_id, created_date, created_tantou_id) VALUES ('75422   1AA0A', 1631, GETDATE(), 999);</v>
      </c>
      <c r="AC10066" s="316"/>
    </row>
    <row r="10067" spans="26:29">
      <c r="Z10067" s="631">
        <v>344</v>
      </c>
      <c r="AA10067" s="316" t="str">
        <f t="shared" si="87"/>
        <v>INSERT INTO UPK.upk_k40.k60_os_buno_link (os_buhin_no, k60_buno_id, created_date, created_tantou_id) VALUES ('75636   1AA0A', 1632, GETDATE(), 999);</v>
      </c>
      <c r="AC10067" s="316"/>
    </row>
    <row r="10068" spans="26:29">
      <c r="Z10068" s="631">
        <v>345</v>
      </c>
      <c r="AA10068" s="316" t="str">
        <f t="shared" si="87"/>
        <v>INSERT INTO UPK.upk_k40.k60_os_buno_link (os_buhin_no, k60_buno_id, created_date, created_tantou_id) VALUES ('75636   1AA0A-E', 1633, GETDATE(), 999);</v>
      </c>
      <c r="AC10068" s="316"/>
    </row>
    <row r="10069" spans="26:29">
      <c r="Z10069" s="631">
        <v>346</v>
      </c>
      <c r="AA10069" s="316" t="str">
        <f t="shared" si="87"/>
        <v>INSERT INTO UPK.upk_k40.k60_os_buno_link (os_buhin_no, k60_buno_id, created_date, created_tantou_id) VALUES ('75637   1AA0A', 1634, GETDATE(), 999);</v>
      </c>
      <c r="AC10069" s="316"/>
    </row>
    <row r="10070" spans="26:29">
      <c r="Z10070" s="631">
        <v>347</v>
      </c>
      <c r="AA10070" s="316" t="str">
        <f t="shared" si="87"/>
        <v>INSERT INTO UPK.upk_k40.k60_os_buno_link (os_buhin_no, k60_buno_id, created_date, created_tantou_id) VALUES ('75637   1AA0A-E', 1635, GETDATE(), 999);</v>
      </c>
      <c r="AC10070" s="316"/>
    </row>
    <row r="10071" spans="26:29">
      <c r="Z10071" s="631">
        <v>348</v>
      </c>
      <c r="AA10071" s="316" t="str">
        <f t="shared" si="87"/>
        <v>INSERT INTO UPK.upk_k40.k60_os_buno_link (os_buhin_no, k60_buno_id, created_date, created_tantou_id) VALUES ('76486/7 1AA0A', 1636, GETDATE(), 999);</v>
      </c>
      <c r="AC10071" s="316"/>
    </row>
    <row r="10072" spans="26:29">
      <c r="Z10072" s="631">
        <v>349</v>
      </c>
      <c r="AA10072" s="316" t="str">
        <f t="shared" si="87"/>
        <v>INSERT INTO UPK.upk_k40.k60_os_buno_link (os_buhin_no, k60_buno_id, created_date, created_tantou_id) VALUES ('76486/7 1AA0A-E', 1637, GETDATE(), 999);</v>
      </c>
      <c r="AC10072" s="316"/>
    </row>
    <row r="10073" spans="26:29">
      <c r="Z10073" s="631">
        <v>350</v>
      </c>
      <c r="AA10073" s="316" t="str">
        <f t="shared" si="87"/>
        <v>INSERT INTO UPK.upk_k40.k60_os_buno_link (os_buhin_no, k60_buno_id, created_date, created_tantou_id) VALUES ('64184/5 JN20A', 1638, GETDATE(), 999);</v>
      </c>
      <c r="AC10073" s="316"/>
    </row>
    <row r="10074" spans="26:29">
      <c r="Z10074" s="631">
        <v>351</v>
      </c>
      <c r="AA10074" s="316" t="str">
        <f t="shared" si="87"/>
        <v>INSERT INTO UPK.upk_k40.k60_os_buno_link (os_buhin_no, k60_buno_id, created_date, created_tantou_id) VALUES ('64184/5 JN20A-E', 1639, GETDATE(), 999);</v>
      </c>
      <c r="AC10074" s="316"/>
    </row>
    <row r="10075" spans="26:29">
      <c r="Z10075" s="631">
        <v>352</v>
      </c>
      <c r="AA10075" s="316" t="str">
        <f t="shared" si="87"/>
        <v>INSERT INTO UPK.upk_k40.k60_os_buno_link (os_buhin_no, k60_buno_id, created_date, created_tantou_id) VALUES ('66316   JN20A', 1640, GETDATE(), 999);</v>
      </c>
      <c r="AC10075" s="316"/>
    </row>
    <row r="10076" spans="26:29">
      <c r="Z10076" s="631">
        <v>353</v>
      </c>
      <c r="AA10076" s="316" t="str">
        <f t="shared" si="87"/>
        <v>INSERT INTO UPK.upk_k40.k60_os_buno_link (os_buhin_no, k60_buno_id, created_date, created_tantou_id) VALUES ('67338   JN20A', 1641, GETDATE(), 999);</v>
      </c>
      <c r="AC10076" s="316"/>
    </row>
    <row r="10077" spans="26:29">
      <c r="Z10077" s="631">
        <v>354</v>
      </c>
      <c r="AA10077" s="316" t="str">
        <f t="shared" si="87"/>
        <v>INSERT INTO UPK.upk_k40.k60_os_buno_link (os_buhin_no, k60_buno_id, created_date, created_tantou_id) VALUES ('67419   JN20A', 1642, GETDATE(), 999);</v>
      </c>
      <c r="AC10077" s="316"/>
    </row>
    <row r="10078" spans="26:29">
      <c r="Z10078" s="631">
        <v>355</v>
      </c>
      <c r="AA10078" s="316" t="str">
        <f t="shared" si="87"/>
        <v>INSERT INTO UPK.upk_k40.k60_os_buno_link (os_buhin_no, k60_buno_id, created_date, created_tantou_id) VALUES ('67419   JN90A', 1643, GETDATE(), 999);</v>
      </c>
      <c r="AC10078" s="316"/>
    </row>
    <row r="10079" spans="26:29">
      <c r="Z10079" s="631">
        <v>356</v>
      </c>
      <c r="AA10079" s="316" t="str">
        <f t="shared" si="87"/>
        <v>INSERT INTO UPK.upk_k40.k60_os_buno_link (os_buhin_no, k60_buno_id, created_date, created_tantou_id) VALUES ('67870   JN20A03', 1644, GETDATE(), 999);</v>
      </c>
      <c r="AC10079" s="316"/>
    </row>
    <row r="10080" spans="26:29">
      <c r="Z10080" s="631">
        <v>357</v>
      </c>
      <c r="AA10080" s="316" t="str">
        <f t="shared" si="87"/>
        <v>INSERT INTO UPK.upk_k40.k60_os_buno_link (os_buhin_no, k60_buno_id, created_date, created_tantou_id) VALUES ('67870   JN20A04', 1645, GETDATE(), 999);</v>
      </c>
      <c r="AC10080" s="316"/>
    </row>
    <row r="10081" spans="26:29">
      <c r="Z10081" s="631">
        <v>358</v>
      </c>
      <c r="AA10081" s="316" t="str">
        <f t="shared" si="87"/>
        <v>INSERT INTO UPK.upk_k40.k60_os_buno_link (os_buhin_no, k60_buno_id, created_date, created_tantou_id) VALUES ('67870   JN20A05', 1646, GETDATE(), 999);</v>
      </c>
      <c r="AC10081" s="316"/>
    </row>
    <row r="10082" spans="26:29">
      <c r="Z10082" s="631">
        <v>359</v>
      </c>
      <c r="AA10082" s="316" t="str">
        <f t="shared" si="87"/>
        <v>INSERT INTO UPK.upk_k40.k60_os_buno_link (os_buhin_no, k60_buno_id, created_date, created_tantou_id) VALUES ('75126   JN20A', 1647, GETDATE(), 999);</v>
      </c>
      <c r="AC10082" s="316"/>
    </row>
    <row r="10083" spans="26:29">
      <c r="Z10083" s="631">
        <v>360</v>
      </c>
      <c r="AA10083" s="316" t="str">
        <f t="shared" si="87"/>
        <v>INSERT INTO UPK.upk_k40.k60_os_buno_link (os_buhin_no, k60_buno_id, created_date, created_tantou_id) VALUES ('75126   JN20A-E', 1648, GETDATE(), 999);</v>
      </c>
      <c r="AC10083" s="316"/>
    </row>
    <row r="10084" spans="26:29">
      <c r="Z10084" s="631">
        <v>361</v>
      </c>
      <c r="AA10084" s="316" t="str">
        <f t="shared" si="87"/>
        <v>INSERT INTO UPK.upk_k40.k60_os_buno_link (os_buhin_no, k60_buno_id, created_date, created_tantou_id) VALUES ('75182   JN20A', 1649, GETDATE(), 999);</v>
      </c>
      <c r="AC10084" s="316"/>
    </row>
    <row r="10085" spans="26:29">
      <c r="Z10085" s="631">
        <v>362</v>
      </c>
      <c r="AA10085" s="316" t="str">
        <f t="shared" si="87"/>
        <v>INSERT INTO UPK.upk_k40.k60_os_buno_link (os_buhin_no, k60_buno_id, created_date, created_tantou_id) VALUES ('75352   JN20A', 1650, GETDATE(), 999);</v>
      </c>
      <c r="AC10085" s="316"/>
    </row>
    <row r="10086" spans="26:29">
      <c r="Z10086" s="631">
        <v>363</v>
      </c>
      <c r="AA10086" s="316" t="str">
        <f t="shared" si="87"/>
        <v>INSERT INTO UPK.upk_k40.k60_os_buno_link (os_buhin_no, k60_buno_id, created_date, created_tantou_id) VALUES ('75353   JN20A', 1651, GETDATE(), 999);</v>
      </c>
      <c r="AC10086" s="316"/>
    </row>
    <row r="10087" spans="26:29">
      <c r="Z10087" s="631">
        <v>364</v>
      </c>
      <c r="AA10087" s="316" t="str">
        <f t="shared" si="87"/>
        <v>INSERT INTO UPK.upk_k40.k60_os_buno_link (os_buhin_no, k60_buno_id, created_date, created_tantou_id) VALUES ('75422   JN20A', 1652, GETDATE(), 999);</v>
      </c>
      <c r="AC10087" s="316"/>
    </row>
    <row r="10088" spans="26:29">
      <c r="Z10088" s="631">
        <v>365</v>
      </c>
      <c r="AA10088" s="316" t="str">
        <f t="shared" si="87"/>
        <v>INSERT INTO UPK.upk_k40.k60_os_buno_link (os_buhin_no, k60_buno_id, created_date, created_tantou_id) VALUES ('75692   JN20A', 1653, GETDATE(), 999);</v>
      </c>
      <c r="AC10088" s="316"/>
    </row>
    <row r="10089" spans="26:29">
      <c r="Z10089" s="631">
        <v>366</v>
      </c>
      <c r="AA10089" s="316" t="str">
        <f t="shared" si="87"/>
        <v>INSERT INTO UPK.upk_k40.k60_os_buno_link (os_buhin_no, k60_buno_id, created_date, created_tantou_id) VALUES ('75692   JN20A-E', 1654, GETDATE(), 999);</v>
      </c>
      <c r="AC10089" s="316"/>
    </row>
    <row r="10090" spans="26:29">
      <c r="Z10090" s="631">
        <v>367</v>
      </c>
      <c r="AA10090" s="316" t="str">
        <f t="shared" si="87"/>
        <v>INSERT INTO UPK.upk_k40.k60_os_buno_link (os_buhin_no, k60_buno_id, created_date, created_tantou_id) VALUES ('75693   JN20A', 1655, GETDATE(), 999);</v>
      </c>
      <c r="AC10090" s="316"/>
    </row>
    <row r="10091" spans="26:29">
      <c r="Z10091" s="631">
        <v>368</v>
      </c>
      <c r="AA10091" s="316" t="str">
        <f t="shared" si="87"/>
        <v>INSERT INTO UPK.upk_k40.k60_os_buno_link (os_buhin_no, k60_buno_id, created_date, created_tantou_id) VALUES ('75693   JN20A-E', 1656, GETDATE(), 999);</v>
      </c>
      <c r="AC10091" s="316"/>
    </row>
    <row r="10092" spans="26:29">
      <c r="Z10092" s="631">
        <v>369</v>
      </c>
      <c r="AA10092" s="316" t="str">
        <f t="shared" si="87"/>
        <v>INSERT INTO UPK.upk_k40.k60_os_buno_link (os_buhin_no, k60_buno_id, created_date, created_tantou_id) VALUES ('76428/9 JN20A', 1657, GETDATE(), 999);</v>
      </c>
      <c r="AC10092" s="316"/>
    </row>
    <row r="10093" spans="26:29">
      <c r="Z10093" s="631">
        <v>370</v>
      </c>
      <c r="AA10093" s="316" t="str">
        <f t="shared" si="87"/>
        <v>INSERT INTO UPK.upk_k40.k60_os_buno_link (os_buhin_no, k60_buno_id, created_date, created_tantou_id) VALUES ('76486/7 JN20A', 1658, GETDATE(), 999);</v>
      </c>
      <c r="AC10093" s="316"/>
    </row>
    <row r="10094" spans="26:29">
      <c r="Z10094" s="631">
        <v>371</v>
      </c>
      <c r="AA10094" s="316" t="str">
        <f t="shared" si="87"/>
        <v>INSERT INTO UPK.upk_k40.k60_os_buno_link (os_buhin_no, k60_buno_id, created_date, created_tantou_id) VALUES ('76776/7 JN20A', 1659, GETDATE(), 999);</v>
      </c>
      <c r="AC10094" s="316"/>
    </row>
    <row r="10095" spans="26:29">
      <c r="Z10095" s="631">
        <v>372</v>
      </c>
      <c r="AA10095" s="316" t="str">
        <f t="shared" si="87"/>
        <v>INSERT INTO UPK.upk_k40.k60_os_buno_link (os_buhin_no, k60_buno_id, created_date, created_tantou_id) VALUES ('79424   JN20A', 1660, GETDATE(), 999);</v>
      </c>
      <c r="AC10095" s="316"/>
    </row>
    <row r="10096" spans="26:29">
      <c r="Z10096" s="631">
        <v>373</v>
      </c>
      <c r="AA10096" s="316" t="str">
        <f t="shared" si="87"/>
        <v>INSERT INTO UPK.upk_k40.k60_os_buno_link (os_buhin_no, k60_buno_id, created_date, created_tantou_id) VALUES ('62522   1LA5A', 1661, GETDATE(), 999);</v>
      </c>
      <c r="AC10096" s="316"/>
    </row>
    <row r="10097" spans="26:29">
      <c r="Z10097" s="631">
        <v>374</v>
      </c>
      <c r="AA10097" s="316" t="str">
        <f t="shared" si="87"/>
        <v>INSERT INTO UPK.upk_k40.k60_os_buno_link (os_buhin_no, k60_buno_id, created_date, created_tantou_id) VALUES ('62522/3 1LA0A', 1662, GETDATE(), 999);</v>
      </c>
      <c r="AC10097" s="316"/>
    </row>
    <row r="10098" spans="26:29">
      <c r="Z10098" s="631">
        <v>375</v>
      </c>
      <c r="AA10098" s="316" t="str">
        <f t="shared" si="87"/>
        <v>INSERT INTO UPK.upk_k40.k60_os_buno_link (os_buhin_no, k60_buno_id, created_date, created_tantou_id) VALUES ('62532/3 1LA0A', 1663, GETDATE(), 999);</v>
      </c>
      <c r="AC10098" s="316"/>
    </row>
    <row r="10099" spans="26:29">
      <c r="Z10099" s="631">
        <v>376</v>
      </c>
      <c r="AA10099" s="316" t="str">
        <f t="shared" si="87"/>
        <v>INSERT INTO UPK.upk_k40.k60_os_buno_link (os_buhin_no, k60_buno_id, created_date, created_tantou_id) VALUES ('67332   1LA0B', 1664, GETDATE(), 999);</v>
      </c>
      <c r="AC10099" s="316"/>
    </row>
    <row r="10100" spans="26:29">
      <c r="Z10100" s="631">
        <v>377</v>
      </c>
      <c r="AA10100" s="316" t="str">
        <f t="shared" si="87"/>
        <v>INSERT INTO UPK.upk_k40.k60_os_buno_link (os_buhin_no, k60_buno_id, created_date, created_tantou_id) VALUES ('67336   1LA0A', 1665, GETDATE(), 999);</v>
      </c>
      <c r="AC10100" s="316"/>
    </row>
    <row r="10101" spans="26:29">
      <c r="Z10101" s="631">
        <v>378</v>
      </c>
      <c r="AA10101" s="316" t="str">
        <f t="shared" si="87"/>
        <v>INSERT INTO UPK.upk_k40.k60_os_buno_link (os_buhin_no, k60_buno_id, created_date, created_tantou_id) VALUES ('74332   1LA0A', 1666, GETDATE(), 999);</v>
      </c>
      <c r="AC10101" s="316"/>
    </row>
    <row r="10102" spans="26:29">
      <c r="Z10102" s="631">
        <v>379</v>
      </c>
      <c r="AA10102" s="316" t="str">
        <f t="shared" si="87"/>
        <v>INSERT INTO UPK.upk_k40.k60_os_buno_link (os_buhin_no, k60_buno_id, created_date, created_tantou_id) VALUES ('74333   1LA0A', 1667, GETDATE(), 999);</v>
      </c>
      <c r="AC10102" s="316"/>
    </row>
    <row r="10103" spans="26:29">
      <c r="Z10103" s="631">
        <v>380</v>
      </c>
      <c r="AA10103" s="316" t="str">
        <f t="shared" si="87"/>
        <v>INSERT INTO UPK.upk_k40.k60_os_buno_link (os_buhin_no, k60_buno_id, created_date, created_tantou_id) VALUES ('74362/3 1LA0A', 1668, GETDATE(), 999);</v>
      </c>
      <c r="AC10103" s="316"/>
    </row>
    <row r="10104" spans="26:29">
      <c r="Z10104" s="631">
        <v>381</v>
      </c>
      <c r="AA10104" s="316" t="str">
        <f t="shared" si="87"/>
        <v>INSERT INTO UPK.upk_k40.k60_os_buno_link (os_buhin_no, k60_buno_id, created_date, created_tantou_id) VALUES ('74522   1LA0A', 1669, GETDATE(), 999);</v>
      </c>
      <c r="AC10104" s="316"/>
    </row>
    <row r="10105" spans="26:29">
      <c r="Z10105" s="631">
        <v>382</v>
      </c>
      <c r="AA10105" s="316" t="str">
        <f t="shared" si="87"/>
        <v>INSERT INTO UPK.upk_k40.k60_os_buno_link (os_buhin_no, k60_buno_id, created_date, created_tantou_id) VALUES ('74526   1LA0A', 1670, GETDATE(), 999);</v>
      </c>
      <c r="AC10105" s="316"/>
    </row>
    <row r="10106" spans="26:29">
      <c r="Z10106" s="631">
        <v>383</v>
      </c>
      <c r="AA10106" s="316" t="str">
        <f t="shared" si="87"/>
        <v>INSERT INTO UPK.upk_k40.k60_os_buno_link (os_buhin_no, k60_buno_id, created_date, created_tantou_id) VALUES ('74532   1LA0A', 1671, GETDATE(), 999);</v>
      </c>
      <c r="AC10106" s="316"/>
    </row>
    <row r="10107" spans="26:29">
      <c r="Z10107" s="631">
        <v>384</v>
      </c>
      <c r="AA10107" s="316" t="str">
        <f t="shared" si="87"/>
        <v>INSERT INTO UPK.upk_k40.k60_os_buno_link (os_buhin_no, k60_buno_id, created_date, created_tantou_id) VALUES ('74548   1LA0A', 1672, GETDATE(), 999);</v>
      </c>
      <c r="AC10107" s="316"/>
    </row>
    <row r="10108" spans="26:29">
      <c r="Z10108" s="631">
        <v>385</v>
      </c>
      <c r="AA10108" s="316" t="str">
        <f t="shared" ref="AA10108:AA10171" si="88">AA$9722&amp;"'"&amp;AA8707&amp;"', "&amp;AB8707&amp;", GETDATE(), 999);"</f>
        <v>INSERT INTO UPK.upk_k40.k60_os_buno_link (os_buhin_no, k60_buno_id, created_date, created_tantou_id) VALUES ('74586/7 1LA0A', 1673, GETDATE(), 999);</v>
      </c>
      <c r="AC10108" s="316"/>
    </row>
    <row r="10109" spans="26:29">
      <c r="Z10109" s="631">
        <v>386</v>
      </c>
      <c r="AA10109" s="316" t="str">
        <f t="shared" si="88"/>
        <v>INSERT INTO UPK.upk_k40.k60_os_buno_link (os_buhin_no, k60_buno_id, created_date, created_tantou_id) VALUES ('74586/7 1LA0A-G', 1674, GETDATE(), 999);</v>
      </c>
      <c r="AC10109" s="316"/>
    </row>
    <row r="10110" spans="26:29">
      <c r="Z10110" s="631">
        <v>387</v>
      </c>
      <c r="AA10110" s="316" t="str">
        <f t="shared" si="88"/>
        <v>INSERT INTO UPK.upk_k40.k60_os_buno_link (os_buhin_no, k60_buno_id, created_date, created_tantou_id) VALUES ('75412   1LA0A', 1675, GETDATE(), 999);</v>
      </c>
      <c r="AC10110" s="316"/>
    </row>
    <row r="10111" spans="26:29">
      <c r="Z10111" s="631">
        <v>388</v>
      </c>
      <c r="AA10111" s="316" t="str">
        <f t="shared" si="88"/>
        <v>INSERT INTO UPK.upk_k40.k60_os_buno_link (os_buhin_no, k60_buno_id, created_date, created_tantou_id) VALUES ('75458/9 1LA0B', 1676, GETDATE(), 999);</v>
      </c>
      <c r="AC10111" s="316"/>
    </row>
    <row r="10112" spans="26:29">
      <c r="Z10112" s="631">
        <v>389</v>
      </c>
      <c r="AA10112" s="316" t="str">
        <f t="shared" si="88"/>
        <v>INSERT INTO UPK.upk_k40.k60_os_buno_link (os_buhin_no, k60_buno_id, created_date, created_tantou_id) VALUES ('75458/9 1LA0B-G', 1677, GETDATE(), 999);</v>
      </c>
      <c r="AC10112" s="316"/>
    </row>
    <row r="10113" spans="26:29">
      <c r="Z10113" s="631">
        <v>390</v>
      </c>
      <c r="AA10113" s="316" t="str">
        <f t="shared" si="88"/>
        <v>INSERT INTO UPK.upk_k40.k60_os_buno_link (os_buhin_no, k60_buno_id, created_date, created_tantou_id) VALUES ('75622/3 1LA0A', 1678, GETDATE(), 999);</v>
      </c>
      <c r="AC10113" s="316"/>
    </row>
    <row r="10114" spans="26:29">
      <c r="Z10114" s="631">
        <v>391</v>
      </c>
      <c r="AA10114" s="316" t="str">
        <f t="shared" si="88"/>
        <v>INSERT INTO UPK.upk_k40.k60_os_buno_link (os_buhin_no, k60_buno_id, created_date, created_tantou_id) VALUES ('75622/3 1LA0A-G', 1679, GETDATE(), 999);</v>
      </c>
      <c r="AC10114" s="316"/>
    </row>
    <row r="10115" spans="26:29">
      <c r="Z10115" s="631">
        <v>392</v>
      </c>
      <c r="AA10115" s="316" t="str">
        <f t="shared" si="88"/>
        <v>INSERT INTO UPK.upk_k40.k60_os_buno_link (os_buhin_no, k60_buno_id, created_date, created_tantou_id) VALUES ('75624/5 1LA0A', 1680, GETDATE(), 999);</v>
      </c>
      <c r="AC10115" s="316"/>
    </row>
    <row r="10116" spans="26:29">
      <c r="Z10116" s="631">
        <v>393</v>
      </c>
      <c r="AA10116" s="316" t="str">
        <f t="shared" si="88"/>
        <v>INSERT INTO UPK.upk_k40.k60_os_buno_link (os_buhin_no, k60_buno_id, created_date, created_tantou_id) VALUES ('75624/5 1LA0A-G', 1681, GETDATE(), 999);</v>
      </c>
      <c r="AC10116" s="316"/>
    </row>
    <row r="10117" spans="26:29">
      <c r="Z10117" s="631">
        <v>394</v>
      </c>
      <c r="AA10117" s="316" t="str">
        <f t="shared" si="88"/>
        <v>INSERT INTO UPK.upk_k40.k60_os_buno_link (os_buhin_no, k60_buno_id, created_date, created_tantou_id) VALUES ('756B6/7 1LA0A', 1682, GETDATE(), 999);</v>
      </c>
      <c r="AC10117" s="316"/>
    </row>
    <row r="10118" spans="26:29">
      <c r="Z10118" s="631">
        <v>395</v>
      </c>
      <c r="AA10118" s="316" t="str">
        <f t="shared" si="88"/>
        <v>INSERT INTO UPK.upk_k40.k60_os_buno_link (os_buhin_no, k60_buno_id, created_date, created_tantou_id) VALUES ('756B6/7 1LA0A-G', 1683, GETDATE(), 999);</v>
      </c>
      <c r="AC10118" s="316"/>
    </row>
    <row r="10119" spans="26:29">
      <c r="Z10119" s="631">
        <v>396</v>
      </c>
      <c r="AA10119" s="316" t="str">
        <f t="shared" si="88"/>
        <v>INSERT INTO UPK.upk_k40.k60_os_buno_link (os_buhin_no, k60_buno_id, created_date, created_tantou_id) VALUES ('767C4/5 1LA0A', 1684, GETDATE(), 999);</v>
      </c>
      <c r="AC10119" s="316"/>
    </row>
    <row r="10120" spans="26:29">
      <c r="Z10120" s="631">
        <v>397</v>
      </c>
      <c r="AA10120" s="316" t="str">
        <f t="shared" si="88"/>
        <v>INSERT INTO UPK.upk_k40.k60_os_buno_link (os_buhin_no, k60_buno_id, created_date, created_tantou_id) VALUES ('67503   1JA0ACE', 1685, GETDATE(), 999);</v>
      </c>
      <c r="AC10120" s="316"/>
    </row>
    <row r="10121" spans="26:29">
      <c r="Z10121" s="631">
        <v>398</v>
      </c>
      <c r="AA10121" s="316" t="str">
        <f t="shared" si="88"/>
        <v>INSERT INTO UPK.upk_k40.k60_os_buno_link (os_buhin_no, k60_buno_id, created_date, created_tantou_id) VALUES ('67870   1JA0A03', 1686, GETDATE(), 999);</v>
      </c>
      <c r="AC10121" s="316"/>
    </row>
    <row r="10122" spans="26:29">
      <c r="Z10122" s="631">
        <v>399</v>
      </c>
      <c r="AA10122" s="316" t="str">
        <f t="shared" si="88"/>
        <v>INSERT INTO UPK.upk_k40.k60_os_buno_link (os_buhin_no, k60_buno_id, created_date, created_tantou_id) VALUES ('67870   1JA0A04', 1687, GETDATE(), 999);</v>
      </c>
      <c r="AC10122" s="316"/>
    </row>
    <row r="10123" spans="26:29">
      <c r="Z10123" s="631">
        <v>400</v>
      </c>
      <c r="AA10123" s="316" t="str">
        <f t="shared" si="88"/>
        <v>INSERT INTO UPK.upk_k40.k60_os_buno_link (os_buhin_no, k60_buno_id, created_date, created_tantou_id) VALUES ('67870   1JA0A06', 1688, GETDATE(), 999);</v>
      </c>
      <c r="AC10123" s="316"/>
    </row>
    <row r="10124" spans="26:29">
      <c r="Z10124" s="631">
        <v>401</v>
      </c>
      <c r="AA10124" s="316" t="str">
        <f t="shared" si="88"/>
        <v>INSERT INTO UPK.upk_k40.k60_os_buno_link (os_buhin_no, k60_buno_id, created_date, created_tantou_id) VALUES ('67870   1JB0A03', 1689, GETDATE(), 999);</v>
      </c>
      <c r="AC10124" s="316"/>
    </row>
    <row r="10125" spans="26:29">
      <c r="Z10125" s="631">
        <v>402</v>
      </c>
      <c r="AA10125" s="316" t="str">
        <f t="shared" si="88"/>
        <v>INSERT INTO UPK.upk_k40.k60_os_buno_link (os_buhin_no, k60_buno_id, created_date, created_tantou_id) VALUES ('67870   1JB0A04', 1690, GETDATE(), 999);</v>
      </c>
      <c r="AC10125" s="316"/>
    </row>
    <row r="10126" spans="26:29">
      <c r="Z10126" s="631">
        <v>403</v>
      </c>
      <c r="AA10126" s="316" t="str">
        <f t="shared" si="88"/>
        <v>INSERT INTO UPK.upk_k40.k60_os_buno_link (os_buhin_no, k60_buno_id, created_date, created_tantou_id) VALUES ('67870   1JB0A06', 1691, GETDATE(), 999);</v>
      </c>
      <c r="AC10126" s="316"/>
    </row>
    <row r="10127" spans="26:29">
      <c r="Z10127" s="631">
        <v>404</v>
      </c>
      <c r="AA10127" s="316" t="str">
        <f t="shared" si="88"/>
        <v>INSERT INTO UPK.upk_k40.k60_os_buno_link (os_buhin_no, k60_buno_id, created_date, created_tantou_id) VALUES ('745Q2/3 1JA0A', 1692, GETDATE(), 999);</v>
      </c>
      <c r="AC10127" s="316"/>
    </row>
    <row r="10128" spans="26:29">
      <c r="Z10128" s="631">
        <v>405</v>
      </c>
      <c r="AA10128" s="316" t="str">
        <f t="shared" si="88"/>
        <v>INSERT INTO UPK.upk_k40.k60_os_buno_link (os_buhin_no, k60_buno_id, created_date, created_tantou_id) VALUES ('74623   1JB0A01', 1693, GETDATE(), 999);</v>
      </c>
      <c r="AC10128" s="316"/>
    </row>
    <row r="10129" spans="26:29">
      <c r="Z10129" s="631">
        <v>406</v>
      </c>
      <c r="AA10129" s="316" t="str">
        <f t="shared" si="88"/>
        <v>INSERT INTO UPK.upk_k40.k60_os_buno_link (os_buhin_no, k60_buno_id, created_date, created_tantou_id) VALUES ('751J2   1JA0A', 1694, GETDATE(), 999);</v>
      </c>
      <c r="AC10129" s="316"/>
    </row>
    <row r="10130" spans="26:29">
      <c r="Z10130" s="631">
        <v>407</v>
      </c>
      <c r="AA10130" s="316" t="str">
        <f t="shared" si="88"/>
        <v>INSERT INTO UPK.upk_k40.k60_os_buno_link (os_buhin_no, k60_buno_id, created_date, created_tantou_id) VALUES ('751J3   1JA0A', 1695, GETDATE(), 999);</v>
      </c>
      <c r="AC10130" s="316"/>
    </row>
    <row r="10131" spans="26:29">
      <c r="Z10131" s="631">
        <v>408</v>
      </c>
      <c r="AA10131" s="316" t="str">
        <f t="shared" si="88"/>
        <v>INSERT INTO UPK.upk_k40.k60_os_buno_link (os_buhin_no, k60_buno_id, created_date, created_tantou_id) VALUES ('75476   1JA0A', 1696, GETDATE(), 999);</v>
      </c>
      <c r="AC10131" s="316"/>
    </row>
    <row r="10132" spans="26:29">
      <c r="Z10132" s="631">
        <v>409</v>
      </c>
      <c r="AA10132" s="316" t="str">
        <f t="shared" si="88"/>
        <v>INSERT INTO UPK.upk_k40.k60_os_buno_link (os_buhin_no, k60_buno_id, created_date, created_tantou_id) VALUES ('75578/9 1JA0A', 1697, GETDATE(), 999);</v>
      </c>
      <c r="AC10132" s="316"/>
    </row>
    <row r="10133" spans="26:29">
      <c r="Z10133" s="631">
        <v>410</v>
      </c>
      <c r="AA10133" s="316" t="str">
        <f t="shared" si="88"/>
        <v>INSERT INTO UPK.upk_k40.k60_os_buno_link (os_buhin_no, k60_buno_id, created_date, created_tantou_id) VALUES ('75578/9 1JB0A', 1698, GETDATE(), 999);</v>
      </c>
      <c r="AC10133" s="316"/>
    </row>
    <row r="10134" spans="26:29">
      <c r="Z10134" s="631">
        <v>411</v>
      </c>
      <c r="AA10134" s="316" t="str">
        <f t="shared" si="88"/>
        <v>INSERT INTO UPK.upk_k40.k60_os_buno_link (os_buhin_no, k60_buno_id, created_date, created_tantou_id) VALUES ('75926   1JA0A', 1699, GETDATE(), 999);</v>
      </c>
      <c r="AC10134" s="316"/>
    </row>
    <row r="10135" spans="26:29">
      <c r="Z10135" s="631">
        <v>412</v>
      </c>
      <c r="AA10135" s="316" t="str">
        <f t="shared" si="88"/>
        <v>INSERT INTO UPK.upk_k40.k60_os_buno_link (os_buhin_no, k60_buno_id, created_date, created_tantou_id) VALUES ('75927   1JA0A', 1700, GETDATE(), 999);</v>
      </c>
      <c r="AC10135" s="316"/>
    </row>
    <row r="10136" spans="26:29">
      <c r="Z10136" s="631">
        <v>413</v>
      </c>
      <c r="AA10136" s="316" t="str">
        <f t="shared" si="88"/>
        <v>INSERT INTO UPK.upk_k40.k60_os_buno_link (os_buhin_no, k60_buno_id, created_date, created_tantou_id) VALUES ('76452/3 1JA0A', 1701, GETDATE(), 999);</v>
      </c>
      <c r="AC10136" s="316"/>
    </row>
    <row r="10137" spans="26:29">
      <c r="Z10137" s="631">
        <v>414</v>
      </c>
      <c r="AA10137" s="316" t="str">
        <f t="shared" si="88"/>
        <v>INSERT INTO UPK.upk_k40.k60_os_buno_link (os_buhin_no, k60_buno_id, created_date, created_tantou_id) VALUES ('62522   1VA0A', 1702, GETDATE(), 999);</v>
      </c>
      <c r="AC10137" s="316"/>
    </row>
    <row r="10138" spans="26:29">
      <c r="Z10138" s="631">
        <v>415</v>
      </c>
      <c r="AA10138" s="316" t="str">
        <f t="shared" si="88"/>
        <v>INSERT INTO UPK.upk_k40.k60_os_buno_link (os_buhin_no, k60_buno_id, created_date, created_tantou_id) VALUES ('62523   1VA0A', 1703, GETDATE(), 999);</v>
      </c>
      <c r="AC10138" s="316"/>
    </row>
    <row r="10139" spans="26:29">
      <c r="Z10139" s="631">
        <v>416</v>
      </c>
      <c r="AA10139" s="316" t="str">
        <f t="shared" si="88"/>
        <v>INSERT INTO UPK.upk_k40.k60_os_buno_link (os_buhin_no, k60_buno_id, created_date, created_tantou_id) VALUES ('67870   1VA0A06', 1704, GETDATE(), 999);</v>
      </c>
      <c r="AC10139" s="316"/>
    </row>
    <row r="10140" spans="26:29">
      <c r="Z10140" s="631">
        <v>417</v>
      </c>
      <c r="AA10140" s="316" t="str">
        <f t="shared" si="88"/>
        <v>INSERT INTO UPK.upk_k40.k60_os_buno_link (os_buhin_no, k60_buno_id, created_date, created_tantou_id) VALUES ('751J2/3 1VA0A', 1705, GETDATE(), 999);</v>
      </c>
      <c r="AC10140" s="316"/>
    </row>
    <row r="10141" spans="26:29">
      <c r="Z10141" s="631">
        <v>418</v>
      </c>
      <c r="AA10141" s="316" t="str">
        <f t="shared" si="88"/>
        <v>INSERT INTO UPK.upk_k40.k60_os_buno_link (os_buhin_no, k60_buno_id, created_date, created_tantou_id) VALUES ('743F2/3 1GR0A', 1706, GETDATE(), 999);</v>
      </c>
      <c r="AC10141" s="316"/>
    </row>
    <row r="10142" spans="26:29">
      <c r="Z10142" s="631">
        <v>419</v>
      </c>
      <c r="AA10142" s="316" t="str">
        <f t="shared" si="88"/>
        <v>INSERT INTO UPK.upk_k40.k60_os_buno_link (os_buhin_no, k60_buno_id, created_date, created_tantou_id) VALUES ('17285   3XP0A01', 1707, GETDATE(), 999);</v>
      </c>
      <c r="AC10142" s="316"/>
    </row>
    <row r="10143" spans="26:29">
      <c r="Z10143" s="631">
        <v>420</v>
      </c>
      <c r="AA10143" s="316" t="str">
        <f t="shared" si="88"/>
        <v>INSERT INTO UPK.upk_k40.k60_os_buno_link (os_buhin_no, k60_buno_id, created_date, created_tantou_id) VALUES ('54272/3 3XA0A', 1708, GETDATE(), 999);</v>
      </c>
      <c r="AC10143" s="316"/>
    </row>
    <row r="10144" spans="26:29">
      <c r="Z10144" s="631">
        <v>421</v>
      </c>
      <c r="AA10144" s="316" t="str">
        <f t="shared" si="88"/>
        <v>INSERT INTO UPK.upk_k40.k60_os_buno_link (os_buhin_no, k60_buno_id, created_date, created_tantou_id) VALUES ('73233   3XC0A', 1709, GETDATE(), 999);</v>
      </c>
      <c r="AC10144" s="316"/>
    </row>
    <row r="10145" spans="26:29">
      <c r="Z10145" s="631">
        <v>422</v>
      </c>
      <c r="AA10145" s="316" t="str">
        <f t="shared" si="88"/>
        <v>INSERT INTO UPK.upk_k40.k60_os_buno_link (os_buhin_no, k60_buno_id, created_date, created_tantou_id) VALUES ('73233   3XC0B', 1710, GETDATE(), 999);</v>
      </c>
      <c r="AC10145" s="316"/>
    </row>
    <row r="10146" spans="26:29">
      <c r="Z10146" s="631">
        <v>423</v>
      </c>
      <c r="AA10146" s="316" t="str">
        <f t="shared" si="88"/>
        <v>INSERT INTO UPK.upk_k40.k60_os_buno_link (os_buhin_no, k60_buno_id, created_date, created_tantou_id) VALUES ('73233   3XC0C', 1711, GETDATE(), 999);</v>
      </c>
      <c r="AC10146" s="316"/>
    </row>
    <row r="10147" spans="26:29">
      <c r="Z10147" s="631">
        <v>424</v>
      </c>
      <c r="AA10147" s="316" t="str">
        <f t="shared" si="88"/>
        <v>INSERT INTO UPK.upk_k40.k60_os_buno_link (os_buhin_no, k60_buno_id, created_date, created_tantou_id) VALUES ('73233   3XE0A', 1712, GETDATE(), 999);</v>
      </c>
      <c r="AC10147" s="316"/>
    </row>
    <row r="10148" spans="26:29">
      <c r="Z10148" s="631">
        <v>425</v>
      </c>
      <c r="AA10148" s="316" t="str">
        <f t="shared" si="88"/>
        <v>INSERT INTO UPK.upk_k40.k60_os_buno_link (os_buhin_no, k60_buno_id, created_date, created_tantou_id) VALUES ('73233   3XE0B', 1713, GETDATE(), 999);</v>
      </c>
      <c r="AC10148" s="316"/>
    </row>
    <row r="10149" spans="26:29">
      <c r="Z10149" s="631">
        <v>426</v>
      </c>
      <c r="AA10149" s="316" t="str">
        <f t="shared" si="88"/>
        <v>INSERT INTO UPK.upk_k40.k60_os_buno_link (os_buhin_no, k60_buno_id, created_date, created_tantou_id) VALUES ('73233   3XE0C', 1714, GETDATE(), 999);</v>
      </c>
      <c r="AC10149" s="316"/>
    </row>
    <row r="10150" spans="26:29">
      <c r="Z10150" s="631">
        <v>427</v>
      </c>
      <c r="AA10150" s="316" t="str">
        <f t="shared" si="88"/>
        <v>INSERT INTO UPK.upk_k40.k60_os_buno_link (os_buhin_no, k60_buno_id, created_date, created_tantou_id) VALUES ('74223   3XA0A', 1715, GETDATE(), 999);</v>
      </c>
      <c r="AC10150" s="316"/>
    </row>
    <row r="10151" spans="26:29">
      <c r="Z10151" s="631">
        <v>428</v>
      </c>
      <c r="AA10151" s="316" t="str">
        <f t="shared" si="88"/>
        <v>INSERT INTO UPK.upk_k40.k60_os_buno_link (os_buhin_no, k60_buno_id, created_date, created_tantou_id) VALUES ('742D1   3XA0A', 1716, GETDATE(), 999);</v>
      </c>
      <c r="AC10151" s="316"/>
    </row>
    <row r="10152" spans="26:29">
      <c r="Z10152" s="631">
        <v>429</v>
      </c>
      <c r="AA10152" s="316" t="str">
        <f t="shared" si="88"/>
        <v>INSERT INTO UPK.upk_k40.k60_os_buno_link (os_buhin_no, k60_buno_id, created_date, created_tantou_id) VALUES ('74323   3XA0A', 1717, GETDATE(), 999);</v>
      </c>
      <c r="AC10152" s="316"/>
    </row>
    <row r="10153" spans="26:29">
      <c r="Z10153" s="631">
        <v>430</v>
      </c>
      <c r="AA10153" s="316" t="str">
        <f t="shared" si="88"/>
        <v>INSERT INTO UPK.upk_k40.k60_os_buno_link (os_buhin_no, k60_buno_id, created_date, created_tantou_id) VALUES ('74326   3XA0A', 1718, GETDATE(), 999);</v>
      </c>
      <c r="AC10153" s="316"/>
    </row>
    <row r="10154" spans="26:29">
      <c r="Z10154" s="631">
        <v>431</v>
      </c>
      <c r="AA10154" s="316" t="str">
        <f t="shared" si="88"/>
        <v>INSERT INTO UPK.upk_k40.k60_os_buno_link (os_buhin_no, k60_buno_id, created_date, created_tantou_id) VALUES ('74327   3XA0A', 1719, GETDATE(), 999);</v>
      </c>
      <c r="AC10154" s="316"/>
    </row>
    <row r="10155" spans="26:29">
      <c r="Z10155" s="631">
        <v>432</v>
      </c>
      <c r="AA10155" s="316" t="str">
        <f t="shared" si="88"/>
        <v>INSERT INTO UPK.upk_k40.k60_os_buno_link (os_buhin_no, k60_buno_id, created_date, created_tantou_id) VALUES ('74384   3XA0A', 1720, GETDATE(), 999);</v>
      </c>
      <c r="AC10155" s="316"/>
    </row>
    <row r="10156" spans="26:29">
      <c r="Z10156" s="631">
        <v>433</v>
      </c>
      <c r="AA10156" s="316" t="str">
        <f t="shared" si="88"/>
        <v>INSERT INTO UPK.upk_k40.k60_os_buno_link (os_buhin_no, k60_buno_id, created_date, created_tantou_id) VALUES ('743F6   3XA0A', 1721, GETDATE(), 999);</v>
      </c>
      <c r="AC10156" s="316"/>
    </row>
    <row r="10157" spans="26:29">
      <c r="Z10157" s="631">
        <v>434</v>
      </c>
      <c r="AA10157" s="316" t="str">
        <f t="shared" si="88"/>
        <v>INSERT INTO UPK.upk_k40.k60_os_buno_link (os_buhin_no, k60_buno_id, created_date, created_tantou_id) VALUES ('743F7   3XA0A', 1722, GETDATE(), 999);</v>
      </c>
      <c r="AC10157" s="316"/>
    </row>
    <row r="10158" spans="26:29">
      <c r="Z10158" s="631">
        <v>435</v>
      </c>
      <c r="AA10158" s="316" t="str">
        <f t="shared" si="88"/>
        <v>INSERT INTO UPK.upk_k40.k60_os_buno_link (os_buhin_no, k60_buno_id, created_date, created_tantou_id) VALUES ('743R2   3XA0A', 1723, GETDATE(), 999);</v>
      </c>
      <c r="AC10158" s="316"/>
    </row>
    <row r="10159" spans="26:29">
      <c r="Z10159" s="631">
        <v>436</v>
      </c>
      <c r="AA10159" s="316" t="str">
        <f t="shared" si="88"/>
        <v>INSERT INTO UPK.upk_k40.k60_os_buno_link (os_buhin_no, k60_buno_id, created_date, created_tantou_id) VALUES ('743R3   3XA0A', 1724, GETDATE(), 999);</v>
      </c>
      <c r="AC10159" s="316"/>
    </row>
    <row r="10160" spans="26:29">
      <c r="Z10160" s="631">
        <v>437</v>
      </c>
      <c r="AA10160" s="316" t="str">
        <f t="shared" si="88"/>
        <v>INSERT INTO UPK.upk_k40.k60_os_buno_link (os_buhin_no, k60_buno_id, created_date, created_tantou_id) VALUES ('743R4   3XA0A', 1725, GETDATE(), 999);</v>
      </c>
      <c r="AC10160" s="316"/>
    </row>
    <row r="10161" spans="26:29">
      <c r="Z10161" s="631">
        <v>438</v>
      </c>
      <c r="AA10161" s="316" t="str">
        <f t="shared" si="88"/>
        <v>INSERT INTO UPK.upk_k40.k60_os_buno_link (os_buhin_no, k60_buno_id, created_date, created_tantou_id) VALUES ('75234   3XY0A', 1726, GETDATE(), 999);</v>
      </c>
      <c r="AC10161" s="316"/>
    </row>
    <row r="10162" spans="26:29">
      <c r="Z10162" s="631">
        <v>439</v>
      </c>
      <c r="AA10162" s="316" t="str">
        <f t="shared" si="88"/>
        <v>INSERT INTO UPK.upk_k40.k60_os_buno_link (os_buhin_no, k60_buno_id, created_date, created_tantou_id) VALUES ('756S8   3XE0A', 1727, GETDATE(), 999);</v>
      </c>
      <c r="AC10162" s="316"/>
    </row>
    <row r="10163" spans="26:29">
      <c r="Z10163" s="631">
        <v>440</v>
      </c>
      <c r="AA10163" s="316" t="str">
        <f t="shared" si="88"/>
        <v>INSERT INTO UPK.upk_k40.k60_os_buno_link (os_buhin_no, k60_buno_id, created_date, created_tantou_id) VALUES ('76218/9 3XE0A', 1728, GETDATE(), 999);</v>
      </c>
      <c r="AC10163" s="316"/>
    </row>
    <row r="10164" spans="26:29">
      <c r="Z10164" s="631">
        <v>441</v>
      </c>
      <c r="AA10164" s="316" t="str">
        <f t="shared" si="88"/>
        <v>INSERT INTO UPK.upk_k40.k60_os_buno_link (os_buhin_no, k60_buno_id, created_date, created_tantou_id) VALUES ('76320/1 3XA0A', 1729, GETDATE(), 999);</v>
      </c>
      <c r="AC10164" s="316"/>
    </row>
    <row r="10165" spans="26:29">
      <c r="Z10165" s="631">
        <v>442</v>
      </c>
      <c r="AA10165" s="316" t="str">
        <f t="shared" si="88"/>
        <v>INSERT INTO UPK.upk_k40.k60_os_buno_link (os_buhin_no, k60_buno_id, created_date, created_tantou_id) VALUES ('76396   3XD0A', 1730, GETDATE(), 999);</v>
      </c>
      <c r="AC10165" s="316"/>
    </row>
    <row r="10166" spans="26:29">
      <c r="Z10166" s="631">
        <v>443</v>
      </c>
      <c r="AA10166" s="316" t="str">
        <f t="shared" si="88"/>
        <v>INSERT INTO UPK.upk_k40.k60_os_buno_link (os_buhin_no, k60_buno_id, created_date, created_tantou_id) VALUES ('76397   3XD0A', 1731, GETDATE(), 999);</v>
      </c>
      <c r="AC10166" s="316"/>
    </row>
    <row r="10167" spans="26:29">
      <c r="Z10167" s="631">
        <v>444</v>
      </c>
      <c r="AA10167" s="316" t="str">
        <f t="shared" si="88"/>
        <v>INSERT INTO UPK.upk_k40.k60_os_buno_link (os_buhin_no, k60_buno_id, created_date, created_tantou_id) VALUES ('76397   3YF0A-B', 1732, GETDATE(), 999);</v>
      </c>
      <c r="AC10167" s="316"/>
    </row>
    <row r="10168" spans="26:29">
      <c r="Z10168" s="631">
        <v>445</v>
      </c>
      <c r="AA10168" s="316" t="str">
        <f t="shared" si="88"/>
        <v>INSERT INTO UPK.upk_k40.k60_os_buno_link (os_buhin_no, k60_buno_id, created_date, created_tantou_id) VALUES ('76397   3XC9A', 1733, GETDATE(), 999);</v>
      </c>
      <c r="AC10168" s="316"/>
    </row>
    <row r="10169" spans="26:29">
      <c r="Z10169" s="631">
        <v>446</v>
      </c>
      <c r="AA10169" s="316" t="str">
        <f t="shared" si="88"/>
        <v>INSERT INTO UPK.upk_k40.k60_os_buno_link (os_buhin_no, k60_buno_id, created_date, created_tantou_id) VALUES ('76516/7 3XA0A', 1734, GETDATE(), 999);</v>
      </c>
      <c r="AC10169" s="316"/>
    </row>
    <row r="10170" spans="26:29">
      <c r="Z10170" s="631">
        <v>447</v>
      </c>
      <c r="AA10170" s="316" t="str">
        <f t="shared" si="88"/>
        <v>INSERT INTO UPK.upk_k40.k60_os_buno_link (os_buhin_no, k60_buno_id, created_date, created_tantou_id) VALUES ('76516/7 3XA2A', 1735, GETDATE(), 999);</v>
      </c>
      <c r="AC10170" s="316"/>
    </row>
    <row r="10171" spans="26:29">
      <c r="Z10171" s="631">
        <v>448</v>
      </c>
      <c r="AA10171" s="316" t="str">
        <f t="shared" si="88"/>
        <v>INSERT INTO UPK.upk_k40.k60_os_buno_link (os_buhin_no, k60_buno_id, created_date, created_tantou_id) VALUES ('62516   4CB0A', 1736, GETDATE(), 999);</v>
      </c>
      <c r="AC10171" s="316"/>
    </row>
    <row r="10172" spans="26:29">
      <c r="Z10172" s="631">
        <v>449</v>
      </c>
      <c r="AA10172" s="316" t="str">
        <f t="shared" ref="AA10172:AA10235" si="89">AA$9722&amp;"'"&amp;AA8771&amp;"', "&amp;AB8771&amp;", GETDATE(), 999);"</f>
        <v>INSERT INTO UPK.upk_k40.k60_os_buno_link (os_buhin_no, k60_buno_id, created_date, created_tantou_id) VALUES ('62516   6MA0A', 1737, GETDATE(), 999);</v>
      </c>
      <c r="AC10172" s="316"/>
    </row>
    <row r="10173" spans="26:29">
      <c r="Z10173" s="631">
        <v>450</v>
      </c>
      <c r="AA10173" s="316" t="str">
        <f t="shared" si="89"/>
        <v>INSERT INTO UPK.upk_k40.k60_os_buno_link (os_buhin_no, k60_buno_id, created_date, created_tantou_id) VALUES ('64112/3 3VA0A', 1738, GETDATE(), 999);</v>
      </c>
      <c r="AC10173" s="316"/>
    </row>
    <row r="10174" spans="26:29">
      <c r="Z10174" s="631">
        <v>451</v>
      </c>
      <c r="AA10174" s="316" t="str">
        <f t="shared" si="89"/>
        <v>INSERT INTO UPK.upk_k40.k60_os_buno_link (os_buhin_no, k60_buno_id, created_date, created_tantou_id) VALUES ('74342/3 3VA0A', 1739, GETDATE(), 999);</v>
      </c>
      <c r="AC10174" s="316"/>
    </row>
    <row r="10175" spans="26:29">
      <c r="Z10175" s="631">
        <v>452</v>
      </c>
      <c r="AA10175" s="316" t="str">
        <f t="shared" si="89"/>
        <v>INSERT INTO UPK.upk_k40.k60_os_buno_link (os_buhin_no, k60_buno_id, created_date, created_tantou_id) VALUES ('75176   3VA0A', 1740, GETDATE(), 999);</v>
      </c>
      <c r="AC10175" s="316"/>
    </row>
    <row r="10176" spans="26:29">
      <c r="Z10176" s="631">
        <v>453</v>
      </c>
      <c r="AA10176" s="316" t="str">
        <f t="shared" si="89"/>
        <v>INSERT INTO UPK.upk_k40.k60_os_buno_link (os_buhin_no, k60_buno_id, created_date, created_tantou_id) VALUES ('75422   3VA0A', 1741, GETDATE(), 999);</v>
      </c>
      <c r="AC10176" s="316"/>
    </row>
    <row r="10177" spans="26:29">
      <c r="Z10177" s="631">
        <v>454</v>
      </c>
      <c r="AA10177" s="316" t="str">
        <f t="shared" si="89"/>
        <v>INSERT INTO UPK.upk_k40.k60_os_buno_link (os_buhin_no, k60_buno_id, created_date, created_tantou_id) VALUES ('76586/7 3VA0A', 1742, GETDATE(), 999);</v>
      </c>
      <c r="AC10177" s="316"/>
    </row>
    <row r="10178" spans="26:29">
      <c r="Z10178" s="631">
        <v>455</v>
      </c>
      <c r="AA10178" s="316" t="str">
        <f t="shared" si="89"/>
        <v>INSERT INTO UPK.upk_k40.k60_os_buno_link (os_buhin_no, k60_buno_id, created_date, created_tantou_id) VALUES ('77648   3VA0A', 1743, GETDATE(), 999);</v>
      </c>
      <c r="AC10178" s="316"/>
    </row>
    <row r="10179" spans="26:29">
      <c r="Z10179" s="631">
        <v>456</v>
      </c>
      <c r="AA10179" s="316" t="str">
        <f t="shared" si="89"/>
        <v>INSERT INTO UPK.upk_k40.k60_os_buno_link (os_buhin_no, k60_buno_id, created_date, created_tantou_id) VALUES ('77649   3VA0A', 1744, GETDATE(), 999);</v>
      </c>
      <c r="AC10179" s="316"/>
    </row>
    <row r="10180" spans="26:29">
      <c r="Z10180" s="631">
        <v>457</v>
      </c>
      <c r="AA10180" s="316" t="str">
        <f t="shared" si="89"/>
        <v>INSERT INTO UPK.upk_k40.k60_os_buno_link (os_buhin_no, k60_buno_id, created_date, created_tantou_id) VALUES ('73211   3VA0A', 1745, GETDATE(), 999);</v>
      </c>
      <c r="AC10180" s="316"/>
    </row>
    <row r="10181" spans="26:29">
      <c r="Z10181" s="631">
        <v>458</v>
      </c>
      <c r="AA10181" s="316" t="str">
        <f t="shared" si="89"/>
        <v>INSERT INTO UPK.upk_k40.k60_os_buno_link (os_buhin_no, k60_buno_id, created_date, created_tantou_id) VALUES ('73233   3VA0A', 1746, GETDATE(), 999);</v>
      </c>
      <c r="AC10181" s="316"/>
    </row>
    <row r="10182" spans="26:29">
      <c r="Z10182" s="631">
        <v>459</v>
      </c>
      <c r="AA10182" s="316" t="str">
        <f t="shared" si="89"/>
        <v>INSERT INTO UPK.upk_k40.k60_os_buno_link (os_buhin_no, k60_buno_id, created_date, created_tantou_id) VALUES ('75432/3 3VA0A', 1747, GETDATE(), 999);</v>
      </c>
      <c r="AC10182" s="316"/>
    </row>
    <row r="10183" spans="26:29">
      <c r="Z10183" s="631">
        <v>460</v>
      </c>
      <c r="AA10183" s="316" t="str">
        <f t="shared" si="89"/>
        <v>INSERT INTO UPK.upk_k40.k60_os_buno_link (os_buhin_no, k60_buno_id, created_date, created_tantou_id) VALUES ('76722/3 3VA0A', 1748, GETDATE(), 999);</v>
      </c>
      <c r="AC10183" s="316"/>
    </row>
    <row r="10184" spans="26:29">
      <c r="Z10184" s="631">
        <v>461</v>
      </c>
      <c r="AA10184" s="316" t="str">
        <f t="shared" si="89"/>
        <v>INSERT INTO UPK.upk_k40.k60_os_buno_link (os_buhin_no, k60_buno_id, created_date, created_tantou_id) VALUES ('75262/3 3VA0A', 1749, GETDATE(), 999);</v>
      </c>
      <c r="AC10184" s="316"/>
    </row>
    <row r="10185" spans="26:29">
      <c r="Z10185" s="631">
        <v>462</v>
      </c>
      <c r="AA10185" s="316" t="str">
        <f t="shared" si="89"/>
        <v>INSERT INTO UPK.upk_k40.k60_os_buno_link (os_buhin_no, k60_buno_id, created_date, created_tantou_id) VALUES ('755C2/3 3VA0A', 1750, GETDATE(), 999);</v>
      </c>
      <c r="AC10185" s="316"/>
    </row>
    <row r="10186" spans="26:29">
      <c r="Z10186" s="631">
        <v>463</v>
      </c>
      <c r="AA10186" s="316" t="str">
        <f t="shared" si="89"/>
        <v>INSERT INTO UPK.upk_k40.k60_os_buno_link (os_buhin_no, k60_buno_id, created_date, created_tantou_id) VALUES ('75784/5 3VA0A', 1751, GETDATE(), 999);</v>
      </c>
      <c r="AC10186" s="316"/>
    </row>
    <row r="10187" spans="26:29">
      <c r="Z10187" s="631">
        <v>464</v>
      </c>
      <c r="AA10187" s="316" t="str">
        <f t="shared" si="89"/>
        <v>INSERT INTO UPK.upk_k40.k60_os_buno_link (os_buhin_no, k60_buno_id, created_date, created_tantou_id) VALUES ('64124   4CB0A', 1752, GETDATE(), 999);</v>
      </c>
      <c r="AC10187" s="316"/>
    </row>
    <row r="10188" spans="26:29">
      <c r="Z10188" s="631">
        <v>465</v>
      </c>
      <c r="AA10188" s="316" t="str">
        <f t="shared" si="89"/>
        <v>INSERT INTO UPK.upk_k40.k60_os_buno_link (os_buhin_no, k60_buno_id, created_date, created_tantou_id) VALUES ('64124   4CB0A-G', 1753, GETDATE(), 999);</v>
      </c>
      <c r="AC10188" s="316"/>
    </row>
    <row r="10189" spans="26:29">
      <c r="Z10189" s="631">
        <v>466</v>
      </c>
      <c r="AA10189" s="316" t="str">
        <f t="shared" si="89"/>
        <v>INSERT INTO UPK.upk_k40.k60_os_buno_link (os_buhin_no, k60_buno_id, created_date, created_tantou_id) VALUES ('64125   4CB0A', 1754, GETDATE(), 999);</v>
      </c>
      <c r="AC10189" s="316"/>
    </row>
    <row r="10190" spans="26:29">
      <c r="Z10190" s="631">
        <v>467</v>
      </c>
      <c r="AA10190" s="316" t="str">
        <f t="shared" si="89"/>
        <v>INSERT INTO UPK.upk_k40.k60_os_buno_link (os_buhin_no, k60_buno_id, created_date, created_tantou_id) VALUES ('64125   4CB0A-G', 1755, GETDATE(), 999);</v>
      </c>
      <c r="AC10190" s="316"/>
    </row>
    <row r="10191" spans="26:29">
      <c r="Z10191" s="631">
        <v>468</v>
      </c>
      <c r="AA10191" s="316" t="str">
        <f t="shared" si="89"/>
        <v>INSERT INTO UPK.upk_k40.k60_os_buno_link (os_buhin_no, k60_buno_id, created_date, created_tantou_id) VALUES ('64182/3 4CB0A', 1756, GETDATE(), 999);</v>
      </c>
      <c r="AC10191" s="316"/>
    </row>
    <row r="10192" spans="26:29">
      <c r="Z10192" s="631">
        <v>469</v>
      </c>
      <c r="AA10192" s="316" t="str">
        <f t="shared" si="89"/>
        <v>INSERT INTO UPK.upk_k40.k60_os_buno_link (os_buhin_no, k60_buno_id, created_date, created_tantou_id) VALUES ('67418   4CB0A', 1757, GETDATE(), 999);</v>
      </c>
      <c r="AC10192" s="316"/>
    </row>
    <row r="10193" spans="26:29">
      <c r="Z10193" s="631">
        <v>470</v>
      </c>
      <c r="AA10193" s="316" t="str">
        <f t="shared" si="89"/>
        <v>INSERT INTO UPK.upk_k40.k60_os_buno_link (os_buhin_no, k60_buno_id, created_date, created_tantou_id) VALUES ('74356   4CB0A', 1758, GETDATE(), 999);</v>
      </c>
      <c r="AC10193" s="316"/>
    </row>
    <row r="10194" spans="26:29">
      <c r="Z10194" s="631">
        <v>471</v>
      </c>
      <c r="AA10194" s="316" t="str">
        <f t="shared" si="89"/>
        <v>INSERT INTO UPK.upk_k40.k60_os_buno_link (os_buhin_no, k60_buno_id, created_date, created_tantou_id) VALUES ('74356   4CB0A-G', 1759, GETDATE(), 999);</v>
      </c>
      <c r="AC10194" s="316"/>
    </row>
    <row r="10195" spans="26:29">
      <c r="Z10195" s="631">
        <v>472</v>
      </c>
      <c r="AA10195" s="316" t="str">
        <f t="shared" si="89"/>
        <v>INSERT INTO UPK.upk_k40.k60_os_buno_link (os_buhin_no, k60_buno_id, created_date, created_tantou_id) VALUES ('74356   4CE0A-B', 1760, GETDATE(), 999);</v>
      </c>
      <c r="AC10195" s="316"/>
    </row>
    <row r="10196" spans="26:29">
      <c r="Z10196" s="631">
        <v>473</v>
      </c>
      <c r="AA10196" s="316" t="str">
        <f t="shared" si="89"/>
        <v>INSERT INTO UPK.upk_k40.k60_os_buno_link (os_buhin_no, k60_buno_id, created_date, created_tantou_id) VALUES ('74356   4CE0A', 1761, GETDATE(), 999);</v>
      </c>
      <c r="AC10196" s="316"/>
    </row>
    <row r="10197" spans="26:29">
      <c r="Z10197" s="631">
        <v>474</v>
      </c>
      <c r="AA10197" s="316" t="str">
        <f t="shared" si="89"/>
        <v>INSERT INTO UPK.upk_k40.k60_os_buno_link (os_buhin_no, k60_buno_id, created_date, created_tantou_id) VALUES ('74356   4CE0A-E', 1762, GETDATE(), 999);</v>
      </c>
      <c r="AC10197" s="316"/>
    </row>
    <row r="10198" spans="26:29">
      <c r="Z10198" s="631">
        <v>475</v>
      </c>
      <c r="AA10198" s="316" t="str">
        <f t="shared" si="89"/>
        <v>INSERT INTO UPK.upk_k40.k60_os_buno_link (os_buhin_no, k60_buno_id, created_date, created_tantou_id) VALUES ('74366   4CB0A', 1763, GETDATE(), 999);</v>
      </c>
      <c r="AC10198" s="316"/>
    </row>
    <row r="10199" spans="26:29">
      <c r="Z10199" s="631">
        <v>476</v>
      </c>
      <c r="AA10199" s="316" t="str">
        <f t="shared" si="89"/>
        <v>INSERT INTO UPK.upk_k40.k60_os_buno_link (os_buhin_no, k60_buno_id, created_date, created_tantou_id) VALUES ('75118   4CB0A', 1764, GETDATE(), 999);</v>
      </c>
      <c r="AC10199" s="316"/>
    </row>
    <row r="10200" spans="26:29">
      <c r="Z10200" s="631">
        <v>477</v>
      </c>
      <c r="AA10200" s="316" t="str">
        <f t="shared" si="89"/>
        <v>INSERT INTO UPK.upk_k40.k60_os_buno_link (os_buhin_no, k60_buno_id, created_date, created_tantou_id) VALUES ('75676/7 4CE0A', 1765, GETDATE(), 999);</v>
      </c>
      <c r="AC10200" s="316"/>
    </row>
    <row r="10201" spans="26:29">
      <c r="Z10201" s="631">
        <v>478</v>
      </c>
      <c r="AA10201" s="316" t="str">
        <f t="shared" si="89"/>
        <v>INSERT INTO UPK.upk_k40.k60_os_buno_link (os_buhin_no, k60_buno_id, created_date, created_tantou_id) VALUES ('75676/7 4CE0A-G', 1766, GETDATE(), 999);</v>
      </c>
      <c r="AC10201" s="316"/>
    </row>
    <row r="10202" spans="26:29">
      <c r="Z10202" s="631">
        <v>479</v>
      </c>
      <c r="AA10202" s="316" t="str">
        <f t="shared" si="89"/>
        <v>INSERT INTO UPK.upk_k40.k60_os_buno_link (os_buhin_no, k60_buno_id, created_date, created_tantou_id) VALUES ('765F4/5 4CC0A', 1767, GETDATE(), 999);</v>
      </c>
      <c r="AC10202" s="316"/>
    </row>
    <row r="10203" spans="26:29">
      <c r="Z10203" s="631">
        <v>480</v>
      </c>
      <c r="AA10203" s="316" t="str">
        <f t="shared" si="89"/>
        <v>INSERT INTO UPK.upk_k40.k60_os_buno_link (os_buhin_no, k60_buno_id, created_date, created_tantou_id) VALUES ('76466/7 4BC1A', 1768, GETDATE(), 999);</v>
      </c>
      <c r="AC10203" s="316"/>
    </row>
    <row r="10204" spans="26:29">
      <c r="Z10204" s="631">
        <v>481</v>
      </c>
      <c r="AA10204" s="316" t="str">
        <f t="shared" si="89"/>
        <v>INSERT INTO UPK.upk_k40.k60_os_buno_link (os_buhin_no, k60_buno_id, created_date, created_tantou_id) VALUES ('76466/7 6FK0A', 1769, GETDATE(), 999);</v>
      </c>
      <c r="AC10204" s="316"/>
    </row>
    <row r="10205" spans="26:29">
      <c r="Z10205" s="631">
        <v>482</v>
      </c>
      <c r="AA10205" s="316" t="str">
        <f t="shared" si="89"/>
        <v>INSERT INTO UPK.upk_k40.k60_os_buno_link (os_buhin_no, k60_buno_id, created_date, created_tantou_id) VALUES ('75186/7 6FK0A', 1770, GETDATE(), 999);</v>
      </c>
      <c r="AC10205" s="316"/>
    </row>
    <row r="10206" spans="26:29">
      <c r="Z10206" s="631">
        <v>483</v>
      </c>
      <c r="AA10206" s="316" t="str">
        <f t="shared" si="89"/>
        <v>INSERT INTO UPK.upk_k40.k60_os_buno_link (os_buhin_no, k60_buno_id, created_date, created_tantou_id) VALUES ('75186/7 6FK0A YM', 1770, GETDATE(), 999);</v>
      </c>
      <c r="AC10206" s="316"/>
    </row>
    <row r="10207" spans="26:29">
      <c r="Z10207" s="631">
        <v>484</v>
      </c>
      <c r="AA10207" s="316" t="str">
        <f t="shared" si="89"/>
        <v>INSERT INTO UPK.upk_k40.k60_os_buno_link (os_buhin_no, k60_buno_id, created_date, created_tantou_id) VALUES ('751C5   6FK0A', 1771, GETDATE(), 999);</v>
      </c>
      <c r="AC10207" s="316"/>
    </row>
    <row r="10208" spans="26:29">
      <c r="Z10208" s="631">
        <v>485</v>
      </c>
      <c r="AA10208" s="316" t="str">
        <f t="shared" si="89"/>
        <v>INSERT INTO UPK.upk_k40.k60_os_buno_link (os_buhin_no, k60_buno_id, created_date, created_tantou_id) VALUES ('751T7   6FK0B', 1772, GETDATE(), 999);</v>
      </c>
      <c r="AC10208" s="316"/>
    </row>
    <row r="10209" spans="26:29">
      <c r="Z10209" s="631">
        <v>486</v>
      </c>
      <c r="AA10209" s="316" t="str">
        <f t="shared" si="89"/>
        <v>INSERT INTO UPK.upk_k40.k60_os_buno_link (os_buhin_no, k60_buno_id, created_date, created_tantou_id) VALUES ('751T7   6FK0B YM', 1772, GETDATE(), 999);</v>
      </c>
      <c r="AC10209" s="316"/>
    </row>
    <row r="10210" spans="26:29">
      <c r="Z10210" s="631">
        <v>487</v>
      </c>
      <c r="AA10210" s="316" t="str">
        <f t="shared" si="89"/>
        <v>INSERT INTO UPK.upk_k40.k60_os_buno_link (os_buhin_no, k60_buno_id, created_date, created_tantou_id) VALUES ('73211   4CC1A', 1773, GETDATE(), 999);</v>
      </c>
      <c r="AC10210" s="316"/>
    </row>
    <row r="10211" spans="26:29">
      <c r="Z10211" s="631">
        <v>488</v>
      </c>
      <c r="AA10211" s="316" t="str">
        <f t="shared" si="89"/>
        <v>INSERT INTO UPK.upk_k40.k60_os_buno_link (os_buhin_no, k60_buno_id, created_date, created_tantou_id) VALUES ('62522/3  5TA0A', 1774, GETDATE(), 999);</v>
      </c>
      <c r="AC10211" s="316"/>
    </row>
    <row r="10212" spans="26:29">
      <c r="Z10212" s="631">
        <v>489</v>
      </c>
      <c r="AA10212" s="316" t="str">
        <f t="shared" si="89"/>
        <v>INSERT INTO UPK.upk_k40.k60_os_buno_link (os_buhin_no, k60_buno_id, created_date, created_tantou_id) VALUES ('65616    5TA0A', 1775, GETDATE(), 999);</v>
      </c>
      <c r="AC10212" s="316"/>
    </row>
    <row r="10213" spans="26:29">
      <c r="Z10213" s="631">
        <v>490</v>
      </c>
      <c r="AA10213" s="316" t="str">
        <f t="shared" si="89"/>
        <v>INSERT INTO UPK.upk_k40.k60_os_buno_link (os_buhin_no, k60_buno_id, created_date, created_tantou_id) VALUES ('67632    5TA0A', 1776, GETDATE(), 999);</v>
      </c>
      <c r="AC10213" s="316"/>
    </row>
    <row r="10214" spans="26:29">
      <c r="Z10214" s="631">
        <v>491</v>
      </c>
      <c r="AA10214" s="316" t="str">
        <f t="shared" si="89"/>
        <v>INSERT INTO UPK.upk_k40.k60_os_buno_link (os_buhin_no, k60_buno_id, created_date, created_tantou_id) VALUES ('73211    5TA0A', 1777, GETDATE(), 999);</v>
      </c>
      <c r="AC10214" s="316"/>
    </row>
    <row r="10215" spans="26:29">
      <c r="Z10215" s="631">
        <v>492</v>
      </c>
      <c r="AA10215" s="316" t="str">
        <f t="shared" si="89"/>
        <v>INSERT INTO UPK.upk_k40.k60_os_buno_link (os_buhin_no, k60_buno_id, created_date, created_tantou_id) VALUES ('75118    5TA0A', 1778, GETDATE(), 999);</v>
      </c>
      <c r="AC10215" s="316"/>
    </row>
    <row r="10216" spans="26:29">
      <c r="Z10216" s="631">
        <v>493</v>
      </c>
      <c r="AA10216" s="316" t="str">
        <f t="shared" si="89"/>
        <v>INSERT INTO UPK.upk_k40.k60_os_buno_link (os_buhin_no, k60_buno_id, created_date, created_tantou_id) VALUES ('75442    5TA0A', 1779, GETDATE(), 999);</v>
      </c>
      <c r="AC10216" s="316"/>
    </row>
    <row r="10217" spans="26:29">
      <c r="Z10217" s="631">
        <v>494</v>
      </c>
      <c r="AA10217" s="316" t="str">
        <f t="shared" si="89"/>
        <v>INSERT INTO UPK.upk_k40.k60_os_buno_link (os_buhin_no, k60_buno_id, created_date, created_tantou_id) VALUES ('75556/7  5TA0A', 1780, GETDATE(), 999);</v>
      </c>
      <c r="AC10217" s="316"/>
    </row>
    <row r="10218" spans="26:29">
      <c r="Z10218" s="631">
        <v>495</v>
      </c>
      <c r="AA10218" s="316" t="str">
        <f t="shared" si="89"/>
        <v>INSERT INTO UPK.upk_k40.k60_os_buno_link (os_buhin_no, k60_buno_id, created_date, created_tantou_id) VALUES ('76352/3  5TA1A', 1781, GETDATE(), 999);</v>
      </c>
      <c r="AC10218" s="316"/>
    </row>
    <row r="10219" spans="26:29">
      <c r="Z10219" s="631">
        <v>496</v>
      </c>
      <c r="AA10219" s="316" t="str">
        <f t="shared" si="89"/>
        <v>INSERT INTO UPK.upk_k40.k60_os_buno_link (os_buhin_no, k60_buno_id, created_date, created_tantou_id) VALUES ('76458    5TA0A', 1782, GETDATE(), 999);</v>
      </c>
      <c r="AC10219" s="316"/>
    </row>
    <row r="10220" spans="26:29">
      <c r="Z10220" s="631">
        <v>497</v>
      </c>
      <c r="AA10220" s="316" t="str">
        <f t="shared" si="89"/>
        <v>INSERT INTO UPK.upk_k40.k60_os_buno_link (os_buhin_no, k60_buno_id, created_date, created_tantou_id) VALUES ('76459    5TA0A', 1783, GETDATE(), 999);</v>
      </c>
      <c r="AC10220" s="316"/>
    </row>
    <row r="10221" spans="26:29">
      <c r="Z10221" s="631">
        <v>498</v>
      </c>
      <c r="AA10221" s="316" t="str">
        <f t="shared" si="89"/>
        <v>INSERT INTO UPK.upk_k40.k60_os_buno_link (os_buhin_no, k60_buno_id, created_date, created_tantou_id) VALUES ('76642/3  5TA0A', 1784, GETDATE(), 999);</v>
      </c>
      <c r="AC10221" s="316"/>
    </row>
    <row r="10222" spans="26:29">
      <c r="Z10222" s="631">
        <v>499</v>
      </c>
      <c r="AA10222" s="316" t="str">
        <f t="shared" si="89"/>
        <v>INSERT INTO UPK.upk_k40.k60_os_buno_link (os_buhin_no, k60_buno_id, created_date, created_tantou_id) VALUES ('79122    5TA0A', 1785, GETDATE(), 999);</v>
      </c>
      <c r="AC10222" s="316"/>
    </row>
    <row r="10223" spans="26:29">
      <c r="Z10223" s="631">
        <v>500</v>
      </c>
      <c r="AA10223" s="316" t="str">
        <f t="shared" si="89"/>
        <v>INSERT INTO UPK.upk_k40.k60_os_buno_link (os_buhin_no, k60_buno_id, created_date, created_tantou_id) VALUES ('79126/7   5TA0A', 1786, GETDATE(), 999);</v>
      </c>
      <c r="AC10223" s="316"/>
    </row>
    <row r="10224" spans="26:29">
      <c r="Z10224" s="631">
        <v>501</v>
      </c>
      <c r="AA10224" s="316" t="str">
        <f t="shared" si="89"/>
        <v>INSERT INTO UPK.upk_k40.k60_os_buno_link (os_buhin_no, k60_buno_id, created_date, created_tantou_id) VALUES ('80142/3  5TA0A', 1787, GETDATE(), 999);</v>
      </c>
      <c r="AC10224" s="316"/>
    </row>
    <row r="10225" spans="26:29">
      <c r="Z10225" s="631">
        <v>502</v>
      </c>
      <c r="AA10225" s="316" t="str">
        <f t="shared" si="89"/>
        <v>INSERT INTO UPK.upk_k40.k60_os_buno_link (os_buhin_no, k60_buno_id, created_date, created_tantou_id) VALUES ('80148/9  5TA0A', 1788, GETDATE(), 999);</v>
      </c>
      <c r="AC10225" s="316"/>
    </row>
    <row r="10226" spans="26:29">
      <c r="Z10226" s="631">
        <v>503</v>
      </c>
      <c r="AA10226" s="316" t="str">
        <f t="shared" si="89"/>
        <v>INSERT INTO UPK.upk_k40.k60_os_buno_link (os_buhin_no, k60_buno_id, created_date, created_tantou_id) VALUES ('90136    5TA0A', 1789, GETDATE(), 999);</v>
      </c>
      <c r="AC10226" s="316"/>
    </row>
    <row r="10227" spans="26:29">
      <c r="Z10227" s="631">
        <v>504</v>
      </c>
      <c r="AA10227" s="316" t="str">
        <f t="shared" si="89"/>
        <v>INSERT INTO UPK.upk_k40.k60_os_buno_link (os_buhin_no, k60_buno_id, created_date, created_tantou_id) VALUES ('90137    5TA0A', 1790, GETDATE(), 999);</v>
      </c>
      <c r="AC10227" s="316"/>
    </row>
    <row r="10228" spans="26:29">
      <c r="Z10228" s="631">
        <v>505</v>
      </c>
      <c r="AA10228" s="316" t="str">
        <f t="shared" si="89"/>
        <v>INSERT INTO UPK.upk_k40.k60_os_buno_link (os_buhin_no, k60_buno_id, created_date, created_tantou_id) VALUES ('64182/3  6MA0A', 1791, GETDATE(), 999);</v>
      </c>
      <c r="AC10228" s="316"/>
    </row>
    <row r="10229" spans="26:29">
      <c r="Z10229" s="631">
        <v>506</v>
      </c>
      <c r="AA10229" s="316" t="str">
        <f t="shared" si="89"/>
        <v>INSERT INTO UPK.upk_k40.k60_os_buno_link (os_buhin_no, k60_buno_id, created_date, created_tantou_id) VALUES ('75186/7  6MA0A', 1792, GETDATE(), 999);</v>
      </c>
      <c r="AC10229" s="316"/>
    </row>
    <row r="10230" spans="26:29">
      <c r="Z10230" s="631">
        <v>507</v>
      </c>
      <c r="AA10230" s="316" t="str">
        <f t="shared" si="89"/>
        <v>INSERT INTO UPK.upk_k40.k60_os_buno_link (os_buhin_no, k60_buno_id, created_date, created_tantou_id) VALUES ('74542/3  6MR0A', 1793, GETDATE(), 999);</v>
      </c>
      <c r="AC10230" s="316"/>
    </row>
    <row r="10231" spans="26:29">
      <c r="Z10231" s="631">
        <v>508</v>
      </c>
      <c r="AA10231" s="316" t="str">
        <f t="shared" si="89"/>
        <v>INSERT INTO UPK.upk_k40.k60_os_buno_link (os_buhin_no, k60_buno_id, created_date, created_tantou_id) VALUES ('75118    5TL0A  ', 1794, GETDATE(), 999);</v>
      </c>
      <c r="AC10231" s="316"/>
    </row>
    <row r="10232" spans="26:29">
      <c r="Z10232" s="631">
        <v>509</v>
      </c>
      <c r="AA10232" s="316" t="str">
        <f t="shared" si="89"/>
        <v>INSERT INTO UPK.upk_k40.k60_os_buno_link (os_buhin_no, k60_buno_id, created_date, created_tantou_id) VALUES ('63122/3  6GW0A', 1795, GETDATE(), 999);</v>
      </c>
      <c r="AC10232" s="316"/>
    </row>
    <row r="10233" spans="26:29">
      <c r="Z10233" s="631">
        <v>510</v>
      </c>
      <c r="AA10233" s="316" t="str">
        <f t="shared" si="89"/>
        <v>INSERT INTO UPK.upk_k40.k60_os_buno_link (os_buhin_no, k60_buno_id, created_date, created_tantou_id) VALUES ('64178/9  6RA0A', 1796, GETDATE(), 999);</v>
      </c>
      <c r="AC10233" s="316"/>
    </row>
    <row r="10234" spans="26:29">
      <c r="Z10234" s="631">
        <v>511</v>
      </c>
      <c r="AA10234" s="316" t="str">
        <f t="shared" si="89"/>
        <v>INSERT INTO UPK.upk_k40.k60_os_buno_link (os_buhin_no, k60_buno_id, created_date, created_tantou_id) VALUES ('641G0/1  6RA0A', 1797, GETDATE(), 999);</v>
      </c>
      <c r="AC10234" s="316"/>
    </row>
    <row r="10235" spans="26:29">
      <c r="Z10235" s="631">
        <v>512</v>
      </c>
      <c r="AA10235" s="316" t="str">
        <f t="shared" si="89"/>
        <v>INSERT INTO UPK.upk_k40.k60_os_buno_link (os_buhin_no, k60_buno_id, created_date, created_tantou_id) VALUES ('5220A N1200/N1100', 1798, GETDATE(), 999);</v>
      </c>
      <c r="AC10235" s="316"/>
    </row>
    <row r="10236" spans="26:29">
      <c r="Z10236" s="631">
        <v>513</v>
      </c>
      <c r="AA10236" s="316" t="str">
        <f t="shared" ref="AA10236:AA10299" si="90">AA$9722&amp;"'"&amp;AA8835&amp;"', "&amp;AB8835&amp;", GETDATE(), 999);"</f>
        <v>INSERT INTO UPK.upk_k40.k60_os_buno_link (os_buhin_no, k60_buno_id, created_date, created_tantou_id) VALUES ('75176/7  6RA0A', 1799, GETDATE(), 999);</v>
      </c>
      <c r="AC10236" s="316"/>
    </row>
    <row r="10237" spans="26:29">
      <c r="Z10237" s="631">
        <v>514</v>
      </c>
      <c r="AA10237" s="316" t="str">
        <f t="shared" si="90"/>
        <v>INSERT INTO UPK.upk_k40.k60_os_buno_link (os_buhin_no, k60_buno_id, created_date, created_tantou_id) VALUES ('5220A N4200/N4100', 1800, GETDATE(), 999);</v>
      </c>
      <c r="AC10237" s="316"/>
    </row>
    <row r="10238" spans="26:29">
      <c r="Z10238" s="631">
        <v>515</v>
      </c>
      <c r="AA10238" s="316" t="str">
        <f t="shared" si="90"/>
        <v>INSERT INTO UPK.upk_k40.k60_os_buno_link (os_buhin_no, k60_buno_id, created_date, created_tantou_id) VALUES ('75262    6RA1A', 1801, GETDATE(), 999);</v>
      </c>
      <c r="AC10238" s="316"/>
    </row>
    <row r="10239" spans="26:29">
      <c r="Z10239" s="631">
        <v>516</v>
      </c>
      <c r="AA10239" s="316" t="str">
        <f t="shared" si="90"/>
        <v>INSERT INTO UPK.upk_k40.k60_os_buno_link (os_buhin_no, k60_buno_id, created_date, created_tantou_id) VALUES ('5220A    M8000', 1802, GETDATE(), 999);</v>
      </c>
      <c r="AC10239" s="316"/>
    </row>
    <row r="10240" spans="26:29">
      <c r="Z10240" s="631">
        <v>517</v>
      </c>
      <c r="AA10240" s="316" t="str">
        <f t="shared" si="90"/>
        <v>INSERT INTO UPK.upk_k40.k60_os_buno_link (os_buhin_no, k60_buno_id, created_date, created_tantou_id) VALUES ('75263    6RA1A', 1803, GETDATE(), 999);</v>
      </c>
      <c r="AC10240" s="316"/>
    </row>
    <row r="10241" spans="26:29">
      <c r="Z10241" s="631">
        <v>518</v>
      </c>
      <c r="AA10241" s="316" t="str">
        <f t="shared" si="90"/>
        <v>INSERT INTO UPK.upk_k40.k60_os_buno_link (os_buhin_no, k60_buno_id, created_date, created_tantou_id) VALUES ('5220A    M7900', 1804, GETDATE(), 999);</v>
      </c>
      <c r="AC10241" s="316"/>
    </row>
    <row r="10242" spans="26:29">
      <c r="Z10242" s="631">
        <v>519</v>
      </c>
      <c r="AA10242" s="316" t="str">
        <f t="shared" si="90"/>
        <v>INSERT INTO UPK.upk_k40.k60_os_buno_link (os_buhin_no, k60_buno_id, created_date, created_tantou_id) VALUES ('75652    6RA0A-J', 1805, GETDATE(), 999);</v>
      </c>
      <c r="AC10242" s="316"/>
    </row>
    <row r="10243" spans="26:29">
      <c r="Z10243" s="631">
        <v>520</v>
      </c>
      <c r="AA10243" s="316" t="str">
        <f t="shared" si="90"/>
        <v>INSERT INTO UPK.upk_k40.k60_os_buno_link (os_buhin_no, k60_buno_id, created_date, created_tantou_id) VALUES ('75652    6RA0A', 1806, GETDATE(), 999);</v>
      </c>
      <c r="AC10243" s="316"/>
    </row>
    <row r="10244" spans="26:29">
      <c r="Z10244" s="631">
        <v>521</v>
      </c>
      <c r="AA10244" s="316" t="str">
        <f t="shared" si="90"/>
        <v>INSERT INTO UPK.upk_k40.k60_os_buno_link (os_buhin_no, k60_buno_id, created_date, created_tantou_id) VALUES ('75658/9  6RA0A', 1807, GETDATE(), 999);</v>
      </c>
      <c r="AC10244" s="316"/>
    </row>
    <row r="10245" spans="26:29">
      <c r="Z10245" s="631">
        <v>522</v>
      </c>
      <c r="AA10245" s="316" t="str">
        <f t="shared" si="90"/>
        <v>INSERT INTO UPK.upk_k40.k60_os_buno_link (os_buhin_no, k60_buno_id, created_date, created_tantou_id) VALUES ('75662/3  6RA0A', 1808, GETDATE(), 999);</v>
      </c>
      <c r="AC10245" s="316"/>
    </row>
    <row r="10246" spans="26:29">
      <c r="Z10246" s="631">
        <v>523</v>
      </c>
      <c r="AA10246" s="316" t="str">
        <f t="shared" si="90"/>
        <v>INSERT INTO UPK.upk_k40.k60_os_buno_link (os_buhin_no, k60_buno_id, created_date, created_tantou_id) VALUES ('5220A T9200/T9100', 1809, GETDATE(), 999);</v>
      </c>
      <c r="AC10246" s="316"/>
    </row>
    <row r="10247" spans="26:29">
      <c r="Z10247" s="631">
        <v>524</v>
      </c>
      <c r="AA10247" s="316" t="str">
        <f t="shared" si="90"/>
        <v>INSERT INTO UPK.upk_k40.k60_os_buno_link (os_buhin_no, k60_buno_id, created_date, created_tantou_id) VALUES ('75934/5  6RA0A', 1810, GETDATE(), 999);</v>
      </c>
      <c r="AC10247" s="316"/>
    </row>
    <row r="10248" spans="26:29">
      <c r="Z10248" s="631">
        <v>525</v>
      </c>
      <c r="AA10248" s="316" t="str">
        <f t="shared" si="90"/>
        <v>INSERT INTO UPK.upk_k40.k60_os_buno_link (os_buhin_no, k60_buno_id, created_date, created_tantou_id) VALUES ('75942/3  6RA0A', 1811, GETDATE(), 999);</v>
      </c>
      <c r="AC10248" s="316"/>
    </row>
    <row r="10249" spans="26:29">
      <c r="Z10249" s="631">
        <v>526</v>
      </c>
      <c r="AA10249" s="316" t="str">
        <f t="shared" si="90"/>
        <v>INSERT INTO UPK.upk_k40.k60_os_buno_link (os_buhin_no, k60_buno_id, created_date, created_tantou_id) VALUES ('5220A M9200/M9100', 1812, GETDATE(), 999);</v>
      </c>
      <c r="AC10249" s="316"/>
    </row>
    <row r="10250" spans="26:29">
      <c r="Z10250" s="631">
        <v>527</v>
      </c>
      <c r="AA10250" s="316" t="str">
        <f t="shared" si="90"/>
        <v>INSERT INTO UPK.upk_k40.k60_os_buno_link (os_buhin_no, k60_buno_id, created_date, created_tantou_id) VALUES ('76464/5  6RA0A', 1813, GETDATE(), 999);</v>
      </c>
      <c r="AC10250" s="316"/>
    </row>
    <row r="10251" spans="26:29">
      <c r="Z10251" s="631">
        <v>528</v>
      </c>
      <c r="AA10251" s="316" t="str">
        <f t="shared" si="90"/>
        <v>INSERT INTO UPK.upk_k40.k60_os_buno_link (os_buhin_no, k60_buno_id, created_date, created_tantou_id) VALUES ('9450C 04300/04500 ', 1814, GETDATE(), 999);</v>
      </c>
      <c r="AC10251" s="316"/>
    </row>
    <row r="10252" spans="26:29">
      <c r="Z10252" s="631">
        <v>529</v>
      </c>
      <c r="AA10252" s="316" t="str">
        <f t="shared" si="90"/>
        <v>INSERT INTO UPK.upk_k40.k60_os_buno_link (os_buhin_no, k60_buno_id, created_date, created_tantou_id) VALUES ('9450C 04400/04600', 1815, GETDATE(), 999);</v>
      </c>
      <c r="AC10252" s="316"/>
    </row>
    <row r="10253" spans="26:29">
      <c r="Z10253" s="631">
        <v>530</v>
      </c>
      <c r="AA10253" s="316" t="str">
        <f t="shared" si="90"/>
        <v>INSERT INTO UPK.upk_k40.k60_os_buno_link (os_buhin_no, k60_buno_id, created_date, created_tantou_id) VALUES ('9450C 04900', 1816, GETDATE(), 999);</v>
      </c>
      <c r="AC10253" s="316"/>
    </row>
    <row r="10254" spans="26:29">
      <c r="Z10254" s="631">
        <v>531</v>
      </c>
      <c r="AA10254" s="316" t="str">
        <f t="shared" si="90"/>
        <v>INSERT INTO UPK.upk_k40.k60_os_buno_link (os_buhin_no, k60_buno_id, created_date, created_tantou_id) VALUES ('9450C 05000', 1817, GETDATE(), 999);</v>
      </c>
      <c r="AC10254" s="316"/>
    </row>
    <row r="10255" spans="26:29">
      <c r="Z10255" s="631">
        <v>532</v>
      </c>
      <c r="AA10255" s="316" t="str">
        <f t="shared" si="90"/>
        <v>INSERT INTO UPK.upk_k40.k60_os_buno_link (os_buhin_no, k60_buno_id, created_date, created_tantou_id) VALUES ('17420   11G09     B309', 1818, GETDATE(), 999);</v>
      </c>
      <c r="AC10255" s="316"/>
    </row>
    <row r="10256" spans="26:29">
      <c r="Z10256" s="631">
        <v>533</v>
      </c>
      <c r="AA10256" s="316" t="str">
        <f t="shared" si="90"/>
        <v>INSERT INTO UPK.upk_k40.k60_os_buno_link (os_buhin_no, k60_buno_id, created_date, created_tantou_id) VALUES ('93742   01G00     逆送', 1819, GETDATE(), 999);</v>
      </c>
      <c r="AC10256" s="316"/>
    </row>
    <row r="10257" spans="26:29">
      <c r="Z10257" s="631">
        <v>534</v>
      </c>
      <c r="AA10257" s="316" t="str">
        <f t="shared" si="90"/>
        <v>INSERT INTO UPK.upk_k40.k60_os_buno_link (os_buhin_no, k60_buno_id, created_date, created_tantou_id) VALUES ('93752   12G00     逆送　　　　　', 1820, GETDATE(), 999);</v>
      </c>
      <c r="AC10257" s="316"/>
    </row>
    <row r="10258" spans="26:29">
      <c r="Z10258" s="631">
        <v>535</v>
      </c>
      <c r="AA10258" s="316" t="str">
        <f t="shared" si="90"/>
        <v>INSERT INTO UPK.upk_k40.k60_os_buno_link (os_buhin_no, k60_buno_id, created_date, created_tantou_id) VALUES ('93772   01G00     逆送', 1821, GETDATE(), 999);</v>
      </c>
      <c r="AC10258" s="316"/>
    </row>
    <row r="10259" spans="26:29">
      <c r="Z10259" s="631">
        <v>536</v>
      </c>
      <c r="AA10259" s="316" t="str">
        <f t="shared" si="90"/>
        <v>INSERT INTO UPK.upk_k40.k60_os_buno_link (os_buhin_no, k60_buno_id, created_date, created_tantou_id) VALUES ('62532   VG200     Aへ', 1822, GETDATE(), 999);</v>
      </c>
      <c r="AC10259" s="316"/>
    </row>
    <row r="10260" spans="26:29">
      <c r="Z10260" s="631">
        <v>537</v>
      </c>
      <c r="AA10260" s="316" t="str">
        <f t="shared" si="90"/>
        <v>INSERT INTO UPK.upk_k40.k60_os_buno_link (os_buhin_no, k60_buno_id, created_date, created_tantou_id) VALUES ('62532   VE000     逆送', 1823, GETDATE(), 999);</v>
      </c>
      <c r="AC10260" s="316"/>
    </row>
    <row r="10261" spans="26:29">
      <c r="Z10261" s="631">
        <v>538</v>
      </c>
      <c r="AA10261" s="316" t="str">
        <f t="shared" si="90"/>
        <v>INSERT INTO UPK.upk_k40.k60_os_buno_link (os_buhin_no, k60_buno_id, created_date, created_tantou_id) VALUES ('62532   WL00001   Aへ', 1824, GETDATE(), 999);</v>
      </c>
      <c r="AC10261" s="316"/>
    </row>
    <row r="10262" spans="26:29">
      <c r="Z10262" s="631">
        <v>539</v>
      </c>
      <c r="AA10262" s="316" t="str">
        <f t="shared" si="90"/>
        <v>INSERT INTO UPK.upk_k40.k60_os_buno_link (os_buhin_no, k60_buno_id, created_date, created_tantou_id) VALUES ('62532   0W700-1   M70', 1825, GETDATE(), 999);</v>
      </c>
      <c r="AC10262" s="316"/>
    </row>
    <row r="10263" spans="26:29">
      <c r="Z10263" s="631">
        <v>540</v>
      </c>
      <c r="AA10263" s="316" t="str">
        <f t="shared" si="90"/>
        <v>INSERT INTO UPK.upk_k40.k60_os_buno_link (os_buhin_no, k60_buno_id, created_date, created_tantou_id) VALUES ('62532   1W200-1   M70', 1826, GETDATE(), 999);</v>
      </c>
      <c r="AC10263" s="316"/>
    </row>
    <row r="10264" spans="26:29">
      <c r="Z10264" s="631">
        <v>541</v>
      </c>
      <c r="AA10264" s="316" t="str">
        <f t="shared" si="90"/>
        <v>INSERT INTO UPK.upk_k40.k60_os_buno_link (os_buhin_no, k60_buno_id, created_date, created_tantou_id) VALUES ('17216   8N001     K30', 1827, GETDATE(), 999);</v>
      </c>
      <c r="AC10264" s="316"/>
    </row>
    <row r="10265" spans="26:29">
      <c r="Z10265" s="631">
        <v>542</v>
      </c>
      <c r="AA10265" s="316" t="str">
        <f t="shared" si="90"/>
        <v>INSERT INTO UPK.upk_k40.k60_os_buno_link (os_buhin_no, k60_buno_id, created_date, created_tantou_id) VALUES ('17216   8N00001   B302', 1828, GETDATE(), 999);</v>
      </c>
      <c r="AC10265" s="316"/>
    </row>
    <row r="10266" spans="26:29">
      <c r="Z10266" s="631">
        <v>543</v>
      </c>
      <c r="AA10266" s="316" t="str">
        <f t="shared" si="90"/>
        <v>INSERT INTO UPK.upk_k40.k60_os_buno_link (os_buhin_no, k60_buno_id, created_date, created_tantou_id) VALUES ('17216   8N00002   B302', 1829, GETDATE(), 999);</v>
      </c>
      <c r="AC10266" s="316"/>
    </row>
    <row r="10267" spans="26:29">
      <c r="Z10267" s="631">
        <v>544</v>
      </c>
      <c r="AA10267" s="316" t="str">
        <f t="shared" si="90"/>
        <v>INSERT INTO UPK.upk_k40.k60_os_buno_link (os_buhin_no, k60_buno_id, created_date, created_tantou_id) VALUES ('73242   4M700     K30', 1830, GETDATE(), 999);</v>
      </c>
      <c r="AC10267" s="316"/>
    </row>
    <row r="10268" spans="26:29">
      <c r="Z10268" s="631">
        <v>545</v>
      </c>
      <c r="AA10268" s="316" t="str">
        <f t="shared" si="90"/>
        <v>INSERT INTO UPK.upk_k40.k60_os_buno_link (os_buhin_no, k60_buno_id, created_date, created_tantou_id) VALUES ('73262   4M500     K30', 1831, GETDATE(), 999);</v>
      </c>
      <c r="AC10268" s="316"/>
    </row>
    <row r="10269" spans="26:29">
      <c r="Z10269" s="631">
        <v>546</v>
      </c>
      <c r="AA10269" s="316" t="str">
        <f t="shared" si="90"/>
        <v>INSERT INTO UPK.upk_k40.k60_os_buno_link (os_buhin_no, k60_buno_id, created_date, created_tantou_id) VALUES ('62533   4M41001   K70', 1832, GETDATE(), 999);</v>
      </c>
      <c r="AC10269" s="316"/>
    </row>
    <row r="10270" spans="26:29">
      <c r="Z10270" s="631">
        <v>547</v>
      </c>
      <c r="AA10270" s="316" t="str">
        <f t="shared" si="90"/>
        <v>INSERT INTO UPK.upk_k40.k60_os_buno_link (os_buhin_no, k60_buno_id, created_date, created_tantou_id) VALUES ('764B0/1 4M400     B309', 1833, GETDATE(), 999);</v>
      </c>
      <c r="AC10270" s="316"/>
    </row>
    <row r="10271" spans="26:29">
      <c r="Z10271" s="631">
        <v>548</v>
      </c>
      <c r="AA10271" s="316" t="str">
        <f t="shared" si="90"/>
        <v>INSERT INTO UPK.upk_k40.k60_os_buno_link (os_buhin_no, k60_buno_id, created_date, created_tantou_id) VALUES ('76546/7 4M400     K70   ', 1834, GETDATE(), 999);</v>
      </c>
      <c r="AC10271" s="316"/>
    </row>
    <row r="10272" spans="26:29">
      <c r="Z10272" s="631">
        <v>549</v>
      </c>
      <c r="AA10272" s="316" t="str">
        <f t="shared" si="90"/>
        <v>INSERT INTO UPK.upk_k40.k60_os_buno_link (os_buhin_no, k60_buno_id, created_date, created_tantou_id) VALUES ('76316/7 4M400     B302', 1835, GETDATE(), 999);</v>
      </c>
      <c r="AC10272" s="316"/>
    </row>
    <row r="10273" spans="26:29">
      <c r="Z10273" s="631">
        <v>550</v>
      </c>
      <c r="AA10273" s="316" t="str">
        <f t="shared" si="90"/>
        <v>INSERT INTO UPK.upk_k40.k60_os_buno_link (os_buhin_no, k60_buno_id, created_date, created_tantou_id) VALUES ('62512   3VA3A     K70', 1836, GETDATE(), 999);</v>
      </c>
      <c r="AC10273" s="316"/>
    </row>
    <row r="10274" spans="26:29">
      <c r="Z10274" s="631">
        <v>551</v>
      </c>
      <c r="AA10274" s="316" t="str">
        <f t="shared" si="90"/>
        <v>INSERT INTO UPK.upk_k40.k60_os_buno_link (os_buhin_no, k60_buno_id, created_date, created_tantou_id) VALUES ('62512   5WK0A     K70', 1837, GETDATE(), 999);</v>
      </c>
      <c r="AC10274" s="316"/>
    </row>
    <row r="10275" spans="26:29">
      <c r="Z10275" s="631">
        <v>552</v>
      </c>
      <c r="AA10275" s="316" t="str">
        <f t="shared" si="90"/>
        <v>INSERT INTO UPK.upk_k40.k60_os_buno_link (os_buhin_no, k60_buno_id, created_date, created_tantou_id) VALUES ('66355   JN20A     B309', 1838, GETDATE(), 999);</v>
      </c>
      <c r="AC10275" s="316"/>
    </row>
    <row r="10276" spans="26:29">
      <c r="Z10276" s="631">
        <v>553</v>
      </c>
      <c r="AA10276" s="316" t="str">
        <f t="shared" si="90"/>
        <v>INSERT INTO UPK.upk_k40.k60_os_buno_link (os_buhin_no, k60_buno_id, created_date, created_tantou_id) VALUES ('751T7   6FK0C     K70', 1839, GETDATE(), 999);</v>
      </c>
      <c r="AC10276" s="316"/>
    </row>
    <row r="10277" spans="26:29">
      <c r="Z10277" s="631">
        <v>554</v>
      </c>
      <c r="AA10277" s="316" t="str">
        <f t="shared" si="90"/>
        <v>INSERT INTO UPK.upk_k40.k60_os_buno_link (os_buhin_no, k60_buno_id, created_date, created_tantou_id) VALUES ('62541   4CB0A     B309', 1840, GETDATE(), 999);</v>
      </c>
      <c r="AC10277" s="316"/>
    </row>
    <row r="10278" spans="26:29">
      <c r="Z10278" s="631">
        <v>555</v>
      </c>
      <c r="AA10278" s="316" t="str">
        <f t="shared" si="90"/>
        <v>INSERT INTO UPK.upk_k40.k60_os_buno_link (os_buhin_no, k60_buno_id, created_date, created_tantou_id) VALUES ('74539   3XA0A     X70', 1841, GETDATE(), 999);</v>
      </c>
      <c r="AC10278" s="316"/>
    </row>
    <row r="10279" spans="26:29">
      <c r="Z10279" s="631">
        <v>556</v>
      </c>
      <c r="AA10279" s="316" t="str">
        <f t="shared" si="90"/>
        <v>INSERT INTO UPK.upk_k40.k60_os_buno_link (os_buhin_no, k60_buno_id, created_date, created_tantou_id) VALUES ('75495   5YJ2A     K70', 1842, GETDATE(), 999);</v>
      </c>
      <c r="AC10279" s="316"/>
    </row>
    <row r="10280" spans="26:29">
      <c r="Z10280" s="631">
        <v>557</v>
      </c>
      <c r="AA10280" s="316" t="str">
        <f t="shared" si="90"/>
        <v>INSERT INTO UPK.upk_k40.k60_os_buno_link (os_buhin_no, k60_buno_id, created_date, created_tantou_id) VALUES ('75672/3 3XA1A     B301', 1843, GETDATE(), 999);</v>
      </c>
      <c r="AC10280" s="316"/>
    </row>
    <row r="10281" spans="26:29">
      <c r="Z10281" s="631">
        <v>558</v>
      </c>
      <c r="AA10281" s="316" t="str">
        <f t="shared" si="90"/>
        <v>INSERT INTO UPK.upk_k40.k60_os_buno_link (os_buhin_no, k60_buno_id, created_date, created_tantou_id) VALUES ('77536   3XA0A     K70', 1844, GETDATE(), 999);</v>
      </c>
      <c r="AC10281" s="316"/>
    </row>
    <row r="10282" spans="26:29">
      <c r="Z10282" s="631">
        <v>559</v>
      </c>
      <c r="AA10282" s="316" t="str">
        <f t="shared" si="90"/>
        <v>INSERT INTO UPK.upk_k40.k60_os_buno_link (os_buhin_no, k60_buno_id, created_date, created_tantou_id) VALUES ('77537   3XA0A     K70', 1845, GETDATE(), 999);</v>
      </c>
      <c r="AC10282" s="316"/>
    </row>
    <row r="10283" spans="26:29">
      <c r="Z10283" s="631">
        <v>560</v>
      </c>
      <c r="AA10283" s="316" t="str">
        <f t="shared" si="90"/>
        <v>INSERT INTO UPK.upk_k40.k60_os_buno_link (os_buhin_no, k60_buno_id, created_date, created_tantou_id) VALUES ('73234/5 3VA0A     外転', 1846, GETDATE(), 999);</v>
      </c>
      <c r="AC10283" s="316"/>
    </row>
    <row r="10284" spans="26:29">
      <c r="Z10284" s="631">
        <v>561</v>
      </c>
      <c r="AA10284" s="316" t="str">
        <f t="shared" si="90"/>
        <v>INSERT INTO UPK.upk_k40.k60_os_buno_link (os_buhin_no, k60_buno_id, created_date, created_tantou_id) VALUES ('76320/1 3VA0B     逆送', 1847, GETDATE(), 999);</v>
      </c>
      <c r="AC10284" s="316"/>
    </row>
    <row r="10285" spans="26:29">
      <c r="Z10285" s="631">
        <v>562</v>
      </c>
      <c r="AA10285" s="316" t="str">
        <f t="shared" si="90"/>
        <v>INSERT INTO UPK.upk_k40.k60_os_buno_link (os_buhin_no, k60_buno_id, created_date, created_tantou_id) VALUES ('76486   3VA0B     逆送', 1848, GETDATE(), 999);</v>
      </c>
      <c r="AC10285" s="316"/>
    </row>
    <row r="10286" spans="26:29">
      <c r="Z10286" s="631">
        <v>563</v>
      </c>
      <c r="AA10286" s="316" t="str">
        <f t="shared" si="90"/>
        <v>INSERT INTO UPK.upk_k40.k60_os_buno_link (os_buhin_no, k60_buno_id, created_date, created_tantou_id) VALUES ('764B0   3VA0A     逆送', 1849, GETDATE(), 999);</v>
      </c>
      <c r="AC10286" s="316"/>
    </row>
    <row r="10287" spans="26:29">
      <c r="Z10287" s="631">
        <v>564</v>
      </c>
      <c r="AA10287" s="316" t="str">
        <f t="shared" si="90"/>
        <v>INSERT INTO UPK.upk_k40.k60_os_buno_link (os_buhin_no, k60_buno_id, created_date, created_tantou_id) VALUES ('62522/3 3VA0A     外転', 1850, GETDATE(), 999);</v>
      </c>
      <c r="AC10287" s="316"/>
    </row>
    <row r="10288" spans="26:29">
      <c r="Z10288" s="631">
        <v>565</v>
      </c>
      <c r="AA10288" s="316" t="str">
        <f t="shared" si="90"/>
        <v>INSERT INTO UPK.upk_k40.k60_os_buno_link (os_buhin_no, k60_buno_id, created_date, created_tantou_id) VALUES ('751F2/3 3VA0A     逆送', 1851, GETDATE(), 999);</v>
      </c>
      <c r="AC10288" s="316"/>
    </row>
    <row r="10289" spans="26:29">
      <c r="Z10289" s="631">
        <v>566</v>
      </c>
      <c r="AA10289" s="316" t="str">
        <f t="shared" si="90"/>
        <v>INSERT INTO UPK.upk_k40.k60_os_buno_link (os_buhin_no, k60_buno_id, created_date, created_tantou_id) VALUES ('751F6/7 3VA0A     逆送', 1852, GETDATE(), 999);</v>
      </c>
      <c r="AC10289" s="316"/>
    </row>
    <row r="10290" spans="26:29">
      <c r="Z10290" s="631">
        <v>567</v>
      </c>
      <c r="AA10290" s="316" t="str">
        <f t="shared" si="90"/>
        <v>INSERT INTO UPK.upk_k40.k60_os_buno_link (os_buhin_no, k60_buno_id, created_date, created_tantou_id) VALUES ('75628   3VA0A     外転', 1853, GETDATE(), 999);</v>
      </c>
      <c r="AC10290" s="316"/>
    </row>
    <row r="10291" spans="26:29">
      <c r="Z10291" s="631">
        <v>568</v>
      </c>
      <c r="AA10291" s="316" t="str">
        <f t="shared" si="90"/>
        <v>INSERT INTO UPK.upk_k40.k60_os_buno_link (os_buhin_no, k60_buno_id, created_date, created_tantou_id) VALUES ('451671/2-1006P    T308', 1854, GETDATE(), 999);</v>
      </c>
      <c r="AC10291" s="316"/>
    </row>
    <row r="10292" spans="26:29">
      <c r="Z10292" s="631">
        <v>569</v>
      </c>
      <c r="AA10292" s="316" t="str">
        <f t="shared" si="90"/>
        <v>INSERT INTO UPK.upk_k40.k60_os_buno_link (os_buhin_no, k60_buno_id, created_date, created_tantou_id) VALUES ('451673/4-1006P    T308', 1855, GETDATE(), 999);</v>
      </c>
      <c r="AC10292" s="316"/>
    </row>
    <row r="10293" spans="26:29">
      <c r="Z10293" s="631">
        <v>570</v>
      </c>
      <c r="AA10293" s="316" t="str">
        <f t="shared" si="90"/>
        <v>INSERT INTO UPK.upk_k40.k60_os_buno_link (os_buhin_no, k60_buno_id, created_date, created_tantou_id) VALUES ('451671/2-1011P    T308', 1856, GETDATE(), 999);</v>
      </c>
      <c r="AC10293" s="316"/>
    </row>
    <row r="10294" spans="26:29">
      <c r="Z10294" s="631">
        <v>571</v>
      </c>
      <c r="AA10294" s="316" t="str">
        <f t="shared" si="90"/>
        <v>INSERT INTO UPK.upk_k40.k60_os_buno_link (os_buhin_no, k60_buno_id, created_date, created_tantou_id) VALUES ('451673/4-1011P    T308', 1857, GETDATE(), 999);</v>
      </c>
      <c r="AC10294" s="316"/>
    </row>
    <row r="10295" spans="26:29">
      <c r="Z10295" s="631">
        <v>572</v>
      </c>
      <c r="AA10295" s="316" t="str">
        <f t="shared" si="90"/>
        <v>INSERT INTO UPK.upk_k40.k60_os_buno_link (os_buhin_no, k60_buno_id, created_date, created_tantou_id) VALUES ('451633/4-1017P/1016P T308', 1858, GETDATE(), 999);</v>
      </c>
      <c r="AC10295" s="316"/>
    </row>
    <row r="10296" spans="26:29">
      <c r="Z10296" s="631">
        <v>573</v>
      </c>
      <c r="AA10296" s="316" t="str">
        <f t="shared" si="90"/>
        <v>INSERT INTO UPK.upk_k40.k60_os_buno_link (os_buhin_no, k60_buno_id, created_date, created_tantou_id) VALUES ('451151-1026P      B302', 1859, GETDATE(), 999);</v>
      </c>
      <c r="AC10296" s="316"/>
    </row>
    <row r="10297" spans="26:29">
      <c r="Z10297" s="631">
        <v>574</v>
      </c>
      <c r="AA10297" s="316" t="str">
        <f t="shared" si="90"/>
        <v>INSERT INTO UPK.upk_k40.k60_os_buno_link (os_buhin_no, k60_buno_id, created_date, created_tantou_id) VALUES ('451152-1025P      B302', 1860, GETDATE(), 999);</v>
      </c>
      <c r="AC10297" s="316"/>
    </row>
    <row r="10298" spans="26:29">
      <c r="Z10298" s="631">
        <v>575</v>
      </c>
      <c r="AA10298" s="316" t="str">
        <f t="shared" si="90"/>
        <v>INSERT INTO UPK.upk_k40.k60_os_buno_link (os_buhin_no, k60_buno_id, created_date, created_tantou_id) VALUES ('451155-1020P      B302', 1861, GETDATE(), 999);</v>
      </c>
      <c r="AC10298" s="316"/>
    </row>
    <row r="10299" spans="26:29">
      <c r="Z10299" s="631">
        <v>576</v>
      </c>
      <c r="AA10299" s="316" t="str">
        <f t="shared" si="90"/>
        <v>INSERT INTO UPK.upk_k40.k60_os_buno_link (os_buhin_no, k60_buno_id, created_date, created_tantou_id) VALUES ('451156-1020P      B302', 1862, GETDATE(), 999);</v>
      </c>
      <c r="AC10299" s="316"/>
    </row>
    <row r="10300" spans="26:29">
      <c r="Z10300" s="631">
        <v>577</v>
      </c>
      <c r="AA10300" s="316" t="str">
        <f t="shared" ref="AA10300:AA10363" si="91">AA$9722&amp;"'"&amp;AA8899&amp;"', "&amp;AB8899&amp;", GETDATE(), 999);"</f>
        <v>INSERT INTO UPK.upk_k40.k60_os_buno_link (os_buhin_no, k60_buno_id, created_date, created_tantou_id) VALUES ('451671/2-1026P/1025  T308', 1863, GETDATE(), 999);</v>
      </c>
      <c r="AC10300" s="316"/>
    </row>
    <row r="10301" spans="26:29">
      <c r="Z10301" s="631">
        <v>578</v>
      </c>
      <c r="AA10301" s="316" t="str">
        <f t="shared" si="91"/>
        <v>INSERT INTO UPK.upk_k40.k60_os_buno_link (os_buhin_no, k60_buno_id, created_date, created_tantou_id) VALUES ('451673/4-1053P    T308', 1864, GETDATE(), 999);</v>
      </c>
      <c r="AC10301" s="316"/>
    </row>
    <row r="10302" spans="26:29">
      <c r="Z10302" s="631">
        <v>579</v>
      </c>
      <c r="AA10302" s="316" t="str">
        <f t="shared" si="91"/>
        <v>INSERT INTO UPK.upk_k40.k60_os_buno_link (os_buhin_no, k60_buno_id, created_date, created_tantou_id) VALUES ('73242   5TA0A  完成品(400)', 1865, GETDATE(), 999);</v>
      </c>
      <c r="AC10302" s="316"/>
    </row>
    <row r="10303" spans="26:29">
      <c r="Z10303" s="631">
        <v>580</v>
      </c>
      <c r="AA10303" s="316" t="str">
        <f t="shared" si="91"/>
        <v>INSERT INTO UPK.upk_k40.k60_os_buno_link (os_buhin_no, k60_buno_id, created_date, created_tantou_id) VALUES ('73262   5TA0A     外転', 1866, GETDATE(), 999);</v>
      </c>
      <c r="AC10303" s="316"/>
    </row>
    <row r="10304" spans="26:29">
      <c r="Z10304" s="631">
        <v>581</v>
      </c>
      <c r="AA10304" s="316" t="str">
        <f t="shared" si="91"/>
        <v>INSERT INTO UPK.upk_k40.k60_os_buno_link (os_buhin_no, k60_buno_id, created_date, created_tantou_id) VALUES ('73272   5TA0A  完成品(400)', 1867, GETDATE(), 999);</v>
      </c>
      <c r="AC10304" s="316"/>
    </row>
    <row r="10305" spans="26:29">
      <c r="Z10305" s="631">
        <v>582</v>
      </c>
      <c r="AA10305" s="316" t="str">
        <f t="shared" si="91"/>
        <v>INSERT INTO UPK.upk_k40.k60_os_buno_link (os_buhin_no, k60_buno_id, created_date, created_tantou_id) VALUES ('74568   5TA0A     外転', 1868, GETDATE(), 999);</v>
      </c>
      <c r="AC10305" s="316"/>
    </row>
    <row r="10306" spans="26:29">
      <c r="Z10306" s="631">
        <v>583</v>
      </c>
      <c r="AA10306" s="316" t="str">
        <f t="shared" si="91"/>
        <v>INSERT INTO UPK.upk_k40.k60_os_buno_link (os_buhin_no, k60_buno_id, created_date, created_tantou_id) VALUES ('75182   5TA0A     外転', 1869, GETDATE(), 999);</v>
      </c>
      <c r="AC10306" s="316"/>
    </row>
    <row r="10307" spans="26:29">
      <c r="Z10307" s="631">
        <v>584</v>
      </c>
      <c r="AA10307" s="316" t="str">
        <f t="shared" si="91"/>
        <v>INSERT INTO UPK.upk_k40.k60_os_buno_link (os_buhin_no, k60_buno_id, created_date, created_tantou_id) VALUES ('80162   5TA0A  完成品(1200)', 1870, GETDATE(), 999);</v>
      </c>
      <c r="AC10307" s="316"/>
    </row>
    <row r="10308" spans="26:29">
      <c r="Z10308" s="631">
        <v>585</v>
      </c>
      <c r="AA10308" s="316" t="str">
        <f t="shared" si="91"/>
        <v>INSERT INTO UPK.upk_k40.k60_os_buno_link (os_buhin_no, k60_buno_id, created_date, created_tantou_id) VALUES ('80163   5TA0A  完成品(1200)', 1871, GETDATE(), 999);</v>
      </c>
      <c r="AC10308" s="316"/>
    </row>
    <row r="10309" spans="26:29">
      <c r="Z10309" s="631">
        <v>586</v>
      </c>
      <c r="AA10309" s="316" t="str">
        <f t="shared" si="91"/>
        <v>INSERT INTO UPK.upk_k40.k60_os_buno_link (os_buhin_no, k60_buno_id, created_date, created_tantou_id) VALUES ('80162   5TA1A     外転', 1872, GETDATE(), 999);</v>
      </c>
      <c r="AC10309" s="316"/>
    </row>
    <row r="10310" spans="26:29">
      <c r="Z10310" s="631">
        <v>587</v>
      </c>
      <c r="AA10310" s="316" t="str">
        <f t="shared" si="91"/>
        <v>INSERT INTO UPK.upk_k40.k60_os_buno_link (os_buhin_no, k60_buno_id, created_date, created_tantou_id) VALUES ('80163   5TA1A     外転', 1873, GETDATE(), 999);</v>
      </c>
      <c r="AC10310" s="316"/>
    </row>
    <row r="10311" spans="26:29">
      <c r="Z10311" s="631">
        <v>588</v>
      </c>
      <c r="AA10311" s="316" t="str">
        <f t="shared" si="91"/>
        <v>INSERT INTO UPK.upk_k40.k60_os_buno_link (os_buhin_no, k60_buno_id, created_date, created_tantou_id) VALUES ('82154   5TA0A  完成品(1200)', 1874, GETDATE(), 999);</v>
      </c>
      <c r="AC10311" s="316"/>
    </row>
    <row r="10312" spans="26:29">
      <c r="Z10312" s="631">
        <v>589</v>
      </c>
      <c r="AA10312" s="316" t="str">
        <f t="shared" si="91"/>
        <v>INSERT INTO UPK.upk_k40.k60_os_buno_link (os_buhin_no, k60_buno_id, created_date, created_tantou_id) VALUES ('82155   5TA0A  完成品(1200)', 1875, GETDATE(), 999);</v>
      </c>
      <c r="AC10312" s="316"/>
    </row>
    <row r="10313" spans="26:29">
      <c r="Z10313" s="631">
        <v>590</v>
      </c>
      <c r="AA10313" s="316" t="str">
        <f t="shared" si="91"/>
        <v>INSERT INTO UPK.upk_k40.k60_os_buno_link (os_buhin_no, k60_buno_id, created_date, created_tantou_id) VALUES ('82155   5TA1A  完成品(1200)', 1876, GETDATE(), 999);</v>
      </c>
      <c r="AC10313" s="316"/>
    </row>
    <row r="10314" spans="26:29">
      <c r="Z10314" s="631">
        <v>591</v>
      </c>
      <c r="AA10314" s="316" t="str">
        <f t="shared" si="91"/>
        <v>INSERT INTO UPK.upk_k40.k60_os_buno_link (os_buhin_no, k60_buno_id, created_date, created_tantou_id) VALUES ('62541   6MA0A    B309', 1877, GETDATE(), 999);</v>
      </c>
      <c r="AC10314" s="316"/>
    </row>
    <row r="10315" spans="26:29">
      <c r="Z10315" s="631">
        <v>592</v>
      </c>
      <c r="AA10315" s="316" t="str">
        <f t="shared" si="91"/>
        <v>INSERT INTO UPK.upk_k40.k60_os_buno_link (os_buhin_no, k60_buno_id, created_date, created_tantou_id) VALUES ('62590   6MA0A    B309', 1878, GETDATE(), 999);</v>
      </c>
      <c r="AC10315" s="316"/>
    </row>
    <row r="10316" spans="26:29">
      <c r="Z10316" s="631">
        <v>593</v>
      </c>
      <c r="AA10316" s="316" t="str">
        <f t="shared" si="91"/>
        <v>INSERT INTO UPK.upk_k40.k60_os_buno_link (os_buhin_no, k60_buno_id, created_date, created_tantou_id) VALUES ('767C2/3 6MA0A     外転', 1879, GETDATE(), 999);</v>
      </c>
      <c r="AC10316" s="316"/>
    </row>
    <row r="10317" spans="26:29">
      <c r="Z10317" s="631">
        <v>594</v>
      </c>
      <c r="AA10317" s="316" t="str">
        <f t="shared" si="91"/>
        <v>INSERT INTO UPK.upk_k40.k60_os_buno_link (os_buhin_no, k60_buno_id, created_date, created_tantou_id) VALUES ('756B4/5 5TL0A    B301', 1880, GETDATE(), 999);</v>
      </c>
      <c r="AC10317" s="316"/>
    </row>
    <row r="10318" spans="26:29">
      <c r="Z10318" s="631">
        <v>595</v>
      </c>
      <c r="AA10318" s="316" t="str">
        <f t="shared" si="91"/>
        <v>INSERT INTO UPK.upk_k40.k60_os_buno_link (os_buhin_no, k60_buno_id, created_date, created_tantou_id) VALUES ('73211   3XA0A    B301', 1881, GETDATE(), 999);</v>
      </c>
      <c r="AC10318" s="316"/>
    </row>
    <row r="10319" spans="26:29">
      <c r="Z10319" s="631">
        <v>596</v>
      </c>
      <c r="AA10319" s="316" t="str">
        <f t="shared" si="91"/>
        <v>INSERT INTO UPK.upk_k40.k60_os_buno_link (os_buhin_no, k60_buno_id, created_date, created_tantou_id) VALUES ('9450B   99000/98900 K70', 1882, GETDATE(), 999);</v>
      </c>
      <c r="AC10319" s="316"/>
    </row>
    <row r="10320" spans="26:29">
      <c r="Z10320" s="631">
        <v>597</v>
      </c>
      <c r="AA10320" s="316" t="str">
        <f t="shared" si="91"/>
        <v>INSERT INTO UPK.upk_k40.k60_os_buno_link (os_buhin_no, k60_buno_id, created_date, created_tantou_id) VALUES ('9450C   03300/02700 K70', 1883, GETDATE(), 999);</v>
      </c>
      <c r="AC10320" s="316"/>
    </row>
    <row r="10321" spans="26:29">
      <c r="Z10321" s="631">
        <v>598</v>
      </c>
      <c r="AA10321" s="316" t="str">
        <f t="shared" si="91"/>
        <v>INSERT INTO UPK.upk_k40.k60_os_buno_link (os_buhin_no, k60_buno_id, created_date, created_tantou_id) VALUES ('9450C   03400/02800 K70', 1884, GETDATE(), 999);</v>
      </c>
      <c r="AC10321" s="316"/>
    </row>
    <row r="10322" spans="26:29">
      <c r="Z10322" s="631">
        <v>599</v>
      </c>
      <c r="AA10322" s="316" t="str">
        <f t="shared" si="91"/>
        <v>INSERT INTO UPK.upk_k40.k60_os_buno_link (os_buhin_no, k60_buno_id, created_date, created_tantou_id) VALUES ('9450C   02900       K70', 1885, GETDATE(), 999);</v>
      </c>
      <c r="AC10322" s="316"/>
    </row>
    <row r="10323" spans="26:29">
      <c r="Z10323" s="631">
        <v>600</v>
      </c>
      <c r="AA10323" s="316" t="str">
        <f t="shared" si="91"/>
        <v>INSERT INTO UPK.upk_k40.k60_os_buno_link (os_buhin_no, k60_buno_id, created_date, created_tantou_id) VALUES ('9450C   03000       K70', 1886, GETDATE(), 999);</v>
      </c>
      <c r="AC10323" s="316"/>
    </row>
    <row r="10324" spans="26:29">
      <c r="Z10324" s="631">
        <v>601</v>
      </c>
      <c r="AA10324" s="316" t="str">
        <f t="shared" si="91"/>
        <v>INSERT INTO UPK.upk_k40.k60_os_buno_link (os_buhin_no, k60_buno_id, created_date, created_tantou_id) VALUES ('751N8/9  6RA0ABL', 1887, GETDATE(), 999);</v>
      </c>
      <c r="AC10324" s="316"/>
    </row>
    <row r="10325" spans="26:29">
      <c r="Z10325" s="631">
        <v>602</v>
      </c>
      <c r="AA10325" s="316" t="str">
        <f t="shared" si="91"/>
        <v>INSERT INTO UPK.upk_k40.k60_os_buno_link (os_buhin_no, k60_buno_id, created_date, created_tantou_id) VALUES ('67413    6RA0ABL', 1888, GETDATE(), 999);</v>
      </c>
      <c r="AC10325" s="316"/>
    </row>
    <row r="10326" spans="26:29">
      <c r="Z10326" s="631">
        <v>603</v>
      </c>
      <c r="AA10326" s="316" t="str">
        <f t="shared" si="91"/>
        <v>INSERT INTO UPK.upk_k40.k60_os_buno_link (os_buhin_no, k60_buno_id, created_date, created_tantou_id) VALUES ('75512    6RA0ABL', 1889, GETDATE(), 999);</v>
      </c>
      <c r="AC10326" s="316"/>
    </row>
    <row r="10327" spans="26:29">
      <c r="Z10327" s="631">
        <v>604</v>
      </c>
      <c r="AA10327" s="316" t="str">
        <f t="shared" si="91"/>
        <v>INSERT INTO UPK.upk_k40.k60_os_buno_link (os_buhin_no, k60_buno_id, created_date, created_tantou_id) VALUES ('75513    6RA0ABL', 1890, GETDATE(), 999);</v>
      </c>
      <c r="AC10327" s="316"/>
    </row>
    <row r="10328" spans="26:29">
      <c r="Z10328" s="631">
        <v>605</v>
      </c>
      <c r="AA10328" s="316" t="str">
        <f t="shared" si="91"/>
        <v>INSERT INTO UPK.upk_k40.k60_os_buno_link (os_buhin_no, k60_buno_id, created_date, created_tantou_id) VALUES ('75174/5  6RA0ABL', 1891, GETDATE(), 999);</v>
      </c>
      <c r="AC10328" s="316"/>
    </row>
    <row r="10329" spans="26:29">
      <c r="Z10329" s="631">
        <v>606</v>
      </c>
      <c r="AA10329" s="316" t="str">
        <f t="shared" si="91"/>
        <v>INSERT INTO UPK.upk_k40.k60_os_buno_link (os_buhin_no, k60_buno_id, created_date, created_tantou_id) VALUES ('5253C    F0200/0100BL', 1892, GETDATE(), 999);</v>
      </c>
      <c r="AC10329" s="316"/>
    </row>
    <row r="10330" spans="26:29">
      <c r="Z10330" s="631">
        <v>607</v>
      </c>
      <c r="AA10330" s="316" t="str">
        <f t="shared" si="91"/>
        <v>INSERT INTO UPK.upk_k40.k60_os_buno_link (os_buhin_no, k60_buno_id, created_date, created_tantou_id) VALUES ('75174/5  6RL0ABL', 1893, GETDATE(), 999);</v>
      </c>
      <c r="AC10330" s="316"/>
    </row>
    <row r="10331" spans="26:29">
      <c r="Z10331" s="631">
        <v>608</v>
      </c>
      <c r="AA10331" s="316" t="str">
        <f t="shared" si="91"/>
        <v>INSERT INTO UPK.upk_k40.k60_os_buno_link (os_buhin_no, k60_buno_id, created_date, created_tantou_id) VALUES ('75426    6RL1ABL', 1894, GETDATE(), 999);</v>
      </c>
      <c r="AC10331" s="316"/>
    </row>
    <row r="10332" spans="26:29">
      <c r="Z10332" s="631">
        <v>609</v>
      </c>
      <c r="AA10332" s="316" t="str">
        <f t="shared" si="91"/>
        <v>INSERT INTO UPK.upk_k40.k60_os_buno_link (os_buhin_no, k60_buno_id, created_date, created_tantou_id) VALUES ('75426    6RL1BBL', 1895, GETDATE(), 999);</v>
      </c>
      <c r="AC10332" s="316"/>
    </row>
    <row r="10333" spans="26:29">
      <c r="Z10333" s="631">
        <v>610</v>
      </c>
      <c r="AA10333" s="316" t="str">
        <f t="shared" si="91"/>
        <v>INSERT INTO UPK.upk_k40.k60_os_buno_link (os_buhin_no, k60_buno_id, created_date, created_tantou_id) VALUES ('75466    6RL1ABL', 1896, GETDATE(), 999);</v>
      </c>
      <c r="AC10333" s="316"/>
    </row>
    <row r="10334" spans="26:29">
      <c r="Z10334" s="631">
        <v>611</v>
      </c>
      <c r="AA10334" s="316" t="str">
        <f t="shared" si="91"/>
        <v>INSERT INTO UPK.upk_k40.k60_os_buno_link (os_buhin_no, k60_buno_id, created_date, created_tantou_id) VALUES ('75466    6RL1BBL', 1897, GETDATE(), 999);</v>
      </c>
      <c r="AC10334" s="316"/>
    </row>
    <row r="10335" spans="26:29">
      <c r="Z10335" s="631">
        <v>612</v>
      </c>
      <c r="AA10335" s="316" t="str">
        <f t="shared" si="91"/>
        <v>INSERT INTO UPK.upk_k40.k60_os_buno_link (os_buhin_no, k60_buno_id, created_date, created_tantou_id) VALUES ('76532/3  4CC0AT1', 1898, GETDATE(), 999);</v>
      </c>
      <c r="AC10335" s="316"/>
    </row>
    <row r="10336" spans="26:29">
      <c r="Z10336" s="631">
        <v>613</v>
      </c>
      <c r="AA10336" s="316" t="str">
        <f t="shared" si="91"/>
        <v>INSERT INTO UPK.upk_k40.k60_os_buno_link (os_buhin_no, k60_buno_id, created_date, created_tantou_id) VALUES ('76532/3  4CC0AT2', 1899, GETDATE(), 999);</v>
      </c>
      <c r="AC10336" s="316"/>
    </row>
    <row r="10337" spans="26:29">
      <c r="Z10337" s="631">
        <v>614</v>
      </c>
      <c r="AA10337" s="316" t="str">
        <f t="shared" si="91"/>
        <v>INSERT INTO UPK.upk_k40.k60_os_buno_link (os_buhin_no, k60_buno_id, created_date, created_tantou_id) VALUES ('76572    4CC0AT1', 1900, GETDATE(), 999);</v>
      </c>
      <c r="AC10337" s="316"/>
    </row>
    <row r="10338" spans="26:29">
      <c r="Z10338" s="631">
        <v>615</v>
      </c>
      <c r="AA10338" s="316" t="str">
        <f t="shared" si="91"/>
        <v>INSERT INTO UPK.upk_k40.k60_os_buno_link (os_buhin_no, k60_buno_id, created_date, created_tantou_id) VALUES ('76573    4CC0AT1', 1901, GETDATE(), 999);</v>
      </c>
      <c r="AC10338" s="316"/>
    </row>
    <row r="10339" spans="26:29">
      <c r="Z10339" s="631">
        <v>616</v>
      </c>
      <c r="AA10339" s="316" t="str">
        <f t="shared" si="91"/>
        <v>INSERT INTO UPK.upk_k40.k60_os_buno_link (os_buhin_no, k60_buno_id, created_date, created_tantou_id) VALUES ('76572/3  4CC0AT2', 1902, GETDATE(), 999);</v>
      </c>
      <c r="AC10339" s="316"/>
    </row>
    <row r="10340" spans="26:29">
      <c r="Z10340" s="631">
        <v>617</v>
      </c>
      <c r="AA10340" s="316" t="str">
        <f t="shared" si="91"/>
        <v>INSERT INTO UPK.upk_k40.k60_os_buno_link (os_buhin_no, k60_buno_id, created_date, created_tantou_id) VALUES ('75112/3  JG00A01', 1903, GETDATE(), 999);</v>
      </c>
      <c r="AC10340" s="316"/>
    </row>
    <row r="10341" spans="26:29">
      <c r="Z10341" s="631">
        <v>618</v>
      </c>
      <c r="AA10341" s="316" t="str">
        <f t="shared" si="91"/>
        <v>INSERT INTO UPK.upk_k40.k60_os_buno_link (os_buhin_no, k60_buno_id, created_date, created_tantou_id) VALUES ('75112    JG00A02', 1904, GETDATE(), 999);</v>
      </c>
      <c r="AC10341" s="316"/>
    </row>
    <row r="10342" spans="26:29">
      <c r="Z10342" s="631">
        <v>619</v>
      </c>
      <c r="AA10342" s="316" t="str">
        <f t="shared" si="91"/>
        <v>INSERT INTO UPK.upk_k40.k60_os_buno_link (os_buhin_no, k60_buno_id, created_date, created_tantou_id) VALUES ('75113    JG00A02', 1905, GETDATE(), 999);</v>
      </c>
      <c r="AC10342" s="316"/>
    </row>
    <row r="10343" spans="26:29">
      <c r="Z10343" s="631">
        <v>620</v>
      </c>
      <c r="AA10343" s="316" t="str">
        <f t="shared" si="91"/>
        <v>INSERT INTO UPK.upk_k40.k60_os_buno_link (os_buhin_no, k60_buno_id, created_date, created_tantou_id) VALUES ('75134    JG00A02', 1906, GETDATE(), 999);</v>
      </c>
      <c r="AC10343" s="316"/>
    </row>
    <row r="10344" spans="26:29">
      <c r="Z10344" s="631">
        <v>621</v>
      </c>
      <c r="AA10344" s="316" t="str">
        <f t="shared" si="91"/>
        <v>INSERT INTO UPK.upk_k40.k60_os_buno_link (os_buhin_no, k60_buno_id, created_date, created_tantou_id) VALUES ('75135    JG00A02', 1907, GETDATE(), 999);</v>
      </c>
      <c r="AC10344" s="316"/>
    </row>
    <row r="10345" spans="26:29">
      <c r="Z10345" s="631">
        <v>622</v>
      </c>
      <c r="AA10345" s="316" t="str">
        <f t="shared" si="91"/>
        <v>INSERT INTO UPK.upk_k40.k60_os_buno_link (os_buhin_no, k60_buno_id, created_date, created_tantou_id) VALUES ('75134/5  JG40A01', 1908, GETDATE(), 999);</v>
      </c>
      <c r="AC10345" s="316"/>
    </row>
    <row r="10346" spans="26:29">
      <c r="Z10346" s="631">
        <v>623</v>
      </c>
      <c r="AA10346" s="316" t="str">
        <f t="shared" si="91"/>
        <v>INSERT INTO UPK.upk_k40.k60_os_buno_link (os_buhin_no, k60_buno_id, created_date, created_tantou_id) VALUES ('76532/3  JM00B01', 1909, GETDATE(), 999);</v>
      </c>
      <c r="AC10346" s="316"/>
    </row>
    <row r="10347" spans="26:29">
      <c r="Z10347" s="631">
        <v>624</v>
      </c>
      <c r="AA10347" s="316" t="str">
        <f t="shared" si="91"/>
        <v>INSERT INTO UPK.upk_k40.k60_os_buno_link (os_buhin_no, k60_buno_id, created_date, created_tantou_id) VALUES ('76532/3  JM00B02', 1910, GETDATE(), 999);</v>
      </c>
      <c r="AC10347" s="316"/>
    </row>
    <row r="10348" spans="26:29">
      <c r="Z10348" s="631">
        <v>625</v>
      </c>
      <c r="AA10348" s="316" t="str">
        <f t="shared" si="91"/>
        <v>INSERT INTO UPK.upk_k40.k60_os_buno_link (os_buhin_no, k60_buno_id, created_date, created_tantou_id) VALUES ('75112/3  5TA0AT1', 1911, GETDATE(), 999);</v>
      </c>
      <c r="AC10348" s="316"/>
    </row>
    <row r="10349" spans="26:29">
      <c r="Z10349" s="631">
        <v>626</v>
      </c>
      <c r="AA10349" s="316" t="str">
        <f t="shared" si="91"/>
        <v>INSERT INTO UPK.upk_k40.k60_os_buno_link (os_buhin_no, k60_buno_id, created_date, created_tantou_id) VALUES ('75112    5TA0AT2', 1912, GETDATE(), 999);</v>
      </c>
      <c r="AC10349" s="316"/>
    </row>
    <row r="10350" spans="26:29">
      <c r="Z10350" s="631">
        <v>627</v>
      </c>
      <c r="AA10350" s="316" t="str">
        <f t="shared" si="91"/>
        <v>INSERT INTO UPK.upk_k40.k60_os_buno_link (os_buhin_no, k60_buno_id, created_date, created_tantou_id) VALUES ('75113    5TA0AT2', 1913, GETDATE(), 999);</v>
      </c>
      <c r="AC10350" s="316"/>
    </row>
    <row r="10351" spans="26:29">
      <c r="Z10351" s="631">
        <v>628</v>
      </c>
      <c r="AA10351" s="316" t="str">
        <f t="shared" si="91"/>
        <v>INSERT INTO UPK.upk_k40.k60_os_buno_link (os_buhin_no, k60_buno_id, created_date, created_tantou_id) VALUES ('75134/5  5TA0AT1', 1914, GETDATE(), 999);</v>
      </c>
      <c r="AC10351" s="316"/>
    </row>
    <row r="10352" spans="26:29">
      <c r="Z10352" s="631">
        <v>629</v>
      </c>
      <c r="AA10352" s="316" t="str">
        <f t="shared" si="91"/>
        <v>INSERT INTO UPK.upk_k40.k60_os_buno_link (os_buhin_no, k60_buno_id, created_date, created_tantou_id) VALUES ('75134    5TA0AT2', 1915, GETDATE(), 999);</v>
      </c>
      <c r="AC10352" s="316"/>
    </row>
    <row r="10353" spans="26:29">
      <c r="Z10353" s="631">
        <v>630</v>
      </c>
      <c r="AA10353" s="316" t="str">
        <f t="shared" si="91"/>
        <v>INSERT INTO UPK.upk_k40.k60_os_buno_link (os_buhin_no, k60_buno_id, created_date, created_tantou_id) VALUES ('75135    5TA0AT2', 1916, GETDATE(), 999);</v>
      </c>
      <c r="AC10353" s="316"/>
    </row>
    <row r="10354" spans="26:29">
      <c r="Z10354" s="631">
        <v>631</v>
      </c>
      <c r="AA10354" s="316" t="str">
        <f t="shared" si="91"/>
        <v>INSERT INTO UPK.upk_k40.k60_os_buno_link (os_buhin_no, k60_buno_id, created_date, created_tantou_id) VALUES ('75112/3 JN20AT1', 1917, GETDATE(), 999);</v>
      </c>
      <c r="AC10354" s="316"/>
    </row>
    <row r="10355" spans="26:29">
      <c r="Z10355" s="631">
        <v>632</v>
      </c>
      <c r="AA10355" s="316" t="str">
        <f t="shared" si="91"/>
        <v>INSERT INTO UPK.upk_k40.k60_os_buno_link (os_buhin_no, k60_buno_id, created_date, created_tantou_id) VALUES ('75112/3 JN20AT2', 1918, GETDATE(), 999);</v>
      </c>
      <c r="AC10355" s="316"/>
    </row>
    <row r="10356" spans="26:29">
      <c r="Z10356" s="631">
        <v>633</v>
      </c>
      <c r="AA10356" s="316" t="str">
        <f t="shared" si="91"/>
        <v>INSERT INTO UPK.upk_k40.k60_os_buno_link (os_buhin_no, k60_buno_id, created_date, created_tantou_id) VALUES ('76516   JN20AT1', 1919, GETDATE(), 999);</v>
      </c>
      <c r="AC10356" s="316"/>
    </row>
    <row r="10357" spans="26:29">
      <c r="Z10357" s="631">
        <v>634</v>
      </c>
      <c r="AA10357" s="316" t="str">
        <f t="shared" si="91"/>
        <v>INSERT INTO UPK.upk_k40.k60_os_buno_link (os_buhin_no, k60_buno_id, created_date, created_tantou_id) VALUES ('76517   JN20AT1', 1920, GETDATE(), 999);</v>
      </c>
      <c r="AC10357" s="316"/>
    </row>
    <row r="10358" spans="26:29">
      <c r="Z10358" s="631">
        <v>635</v>
      </c>
      <c r="AA10358" s="316" t="str">
        <f t="shared" si="91"/>
        <v>INSERT INTO UPK.upk_k40.k60_os_buno_link (os_buhin_no, k60_buno_id, created_date, created_tantou_id) VALUES ('76516/7 JN20AT2', 1921, GETDATE(), 999);</v>
      </c>
      <c r="AC10358" s="316"/>
    </row>
    <row r="10359" spans="26:29">
      <c r="Z10359" s="631">
        <v>636</v>
      </c>
      <c r="AA10359" s="316" t="str">
        <f t="shared" si="91"/>
        <v>INSERT INTO UPK.upk_k40.k60_os_buno_link (os_buhin_no, k60_buno_id, created_date, created_tantou_id) VALUES ('75112/3 1JA0AT1', 1922, GETDATE(), 999);</v>
      </c>
      <c r="AC10359" s="316"/>
    </row>
    <row r="10360" spans="26:29">
      <c r="Z10360" s="631">
        <v>637</v>
      </c>
      <c r="AA10360" s="316" t="str">
        <f t="shared" si="91"/>
        <v>INSERT INTO UPK.upk_k40.k60_os_buno_link (os_buhin_no, k60_buno_id, created_date, created_tantou_id) VALUES ('75112   1JA0AT2', 1923, GETDATE(), 999);</v>
      </c>
      <c r="AC10360" s="316"/>
    </row>
    <row r="10361" spans="26:29">
      <c r="Z10361" s="631">
        <v>638</v>
      </c>
      <c r="AA10361" s="316" t="str">
        <f t="shared" si="91"/>
        <v>INSERT INTO UPK.upk_k40.k60_os_buno_link (os_buhin_no, k60_buno_id, created_date, created_tantou_id) VALUES ('75113   1JA0AT2', 1924, GETDATE(), 999);</v>
      </c>
      <c r="AC10361" s="316"/>
    </row>
    <row r="10362" spans="26:29">
      <c r="Z10362" s="631">
        <v>639</v>
      </c>
      <c r="AA10362" s="316" t="str">
        <f t="shared" si="91"/>
        <v>INSERT INTO UPK.upk_k40.k60_os_buno_link (os_buhin_no, k60_buno_id, created_date, created_tantou_id) VALUES ('75134/5 1JA0AT1', 1925, GETDATE(), 999);</v>
      </c>
      <c r="AC10362" s="316"/>
    </row>
    <row r="10363" spans="26:29">
      <c r="Z10363" s="631">
        <v>640</v>
      </c>
      <c r="AA10363" s="316" t="str">
        <f t="shared" si="91"/>
        <v>INSERT INTO UPK.upk_k40.k60_os_buno_link (os_buhin_no, k60_buno_id, created_date, created_tantou_id) VALUES ('75134   1JA0AT2', 1926, GETDATE(), 999);</v>
      </c>
      <c r="AC10363" s="316"/>
    </row>
    <row r="10364" spans="26:29">
      <c r="Z10364" s="631">
        <v>641</v>
      </c>
      <c r="AA10364" s="316" t="str">
        <f t="shared" ref="AA10364:AA10427" si="92">AA$9722&amp;"'"&amp;AA8963&amp;"', "&amp;AB8963&amp;", GETDATE(), 999);"</f>
        <v>INSERT INTO UPK.upk_k40.k60_os_buno_link (os_buhin_no, k60_buno_id, created_date, created_tantou_id) VALUES ('75135   1JA0AT2', 1927, GETDATE(), 999);</v>
      </c>
      <c r="AC10364" s="316"/>
    </row>
    <row r="10365" spans="26:29">
      <c r="Z10365" s="631">
        <v>642</v>
      </c>
      <c r="AA10365" s="316" t="str">
        <f t="shared" si="92"/>
        <v>INSERT INTO UPK.upk_k40.k60_os_buno_link (os_buhin_no, k60_buno_id, created_date, created_tantou_id) VALUES ('67612   1GR0AT1', 1928, GETDATE(), 999);</v>
      </c>
      <c r="AC10365" s="316"/>
    </row>
    <row r="10366" spans="26:29">
      <c r="Z10366" s="631">
        <v>643</v>
      </c>
      <c r="AA10366" s="316" t="str">
        <f t="shared" si="92"/>
        <v>INSERT INTO UPK.upk_k40.k60_os_buno_link (os_buhin_no, k60_buno_id, created_date, created_tantou_id) VALUES ('67612   1GR0AT2', 1929, GETDATE(), 999);</v>
      </c>
      <c r="AC10366" s="316"/>
    </row>
    <row r="10367" spans="26:29">
      <c r="Z10367" s="631">
        <v>644</v>
      </c>
      <c r="AA10367" s="316" t="str">
        <f t="shared" si="92"/>
        <v>INSERT INTO UPK.upk_k40.k60_os_buno_link (os_buhin_no, k60_buno_id, created_date, created_tantou_id) VALUES ('67613   1GR0AT1', 1930, GETDATE(), 999);</v>
      </c>
      <c r="AC10367" s="316"/>
    </row>
    <row r="10368" spans="26:29">
      <c r="Z10368" s="631">
        <v>645</v>
      </c>
      <c r="AA10368" s="316" t="str">
        <f t="shared" si="92"/>
        <v>INSERT INTO UPK.upk_k40.k60_os_buno_link (os_buhin_no, k60_buno_id, created_date, created_tantou_id) VALUES ('67613   1GR0AT2', 1931, GETDATE(), 999);</v>
      </c>
      <c r="AC10368" s="316"/>
    </row>
    <row r="10369" spans="26:29">
      <c r="Z10369" s="631">
        <v>646</v>
      </c>
      <c r="AA10369" s="316" t="str">
        <f t="shared" si="92"/>
        <v>INSERT INTO UPK.upk_k40.k60_os_buno_link (os_buhin_no, k60_buno_id, created_date, created_tantou_id) VALUES ('75127   1GR0AT1', 1932, GETDATE(), 999);</v>
      </c>
      <c r="AC10369" s="316"/>
    </row>
    <row r="10370" spans="26:29">
      <c r="Z10370" s="631">
        <v>647</v>
      </c>
      <c r="AA10370" s="316" t="str">
        <f t="shared" si="92"/>
        <v>INSERT INTO UPK.upk_k40.k60_os_buno_link (os_buhin_no, k60_buno_id, created_date, created_tantou_id) VALUES ('75127   1GR0AT2', 1933, GETDATE(), 999);</v>
      </c>
      <c r="AC10370" s="316"/>
    </row>
    <row r="10371" spans="26:29">
      <c r="Z10371" s="631">
        <v>648</v>
      </c>
      <c r="AA10371" s="316" t="str">
        <f t="shared" si="92"/>
        <v>INSERT INTO UPK.upk_k40.k60_os_buno_link (os_buhin_no, k60_buno_id, created_date, created_tantou_id) VALUES ('75112/3 3VA0AT1', 1934, GETDATE(), 999);</v>
      </c>
      <c r="AC10371" s="316"/>
    </row>
    <row r="10372" spans="26:29">
      <c r="Z10372" s="631">
        <v>649</v>
      </c>
      <c r="AA10372" s="316" t="str">
        <f t="shared" si="92"/>
        <v>INSERT INTO UPK.upk_k40.k60_os_buno_link (os_buhin_no, k60_buno_id, created_date, created_tantou_id) VALUES ('75112   3VA0AT2', 1935, GETDATE(), 999);</v>
      </c>
      <c r="AC10372" s="316"/>
    </row>
    <row r="10373" spans="26:29">
      <c r="Z10373" s="631">
        <v>650</v>
      </c>
      <c r="AA10373" s="316" t="str">
        <f t="shared" si="92"/>
        <v>INSERT INTO UPK.upk_k40.k60_os_buno_link (os_buhin_no, k60_buno_id, created_date, created_tantou_id) VALUES ('75113   3VA0AT2', 1936, GETDATE(), 999);</v>
      </c>
      <c r="AC10373" s="316"/>
    </row>
    <row r="10374" spans="26:29">
      <c r="Z10374" s="631">
        <v>651</v>
      </c>
      <c r="AA10374" s="316" t="str">
        <f t="shared" si="92"/>
        <v>INSERT INTO UPK.upk_k40.k60_os_buno_link (os_buhin_no, k60_buno_id, created_date, created_tantou_id) VALUES ('62522/3 80F00     K70', 1937, GETDATE(), 999);</v>
      </c>
      <c r="AC10374" s="316"/>
    </row>
    <row r="10375" spans="26:29">
      <c r="Z10375" s="631">
        <v>652</v>
      </c>
      <c r="AA10375" s="316" t="str">
        <f t="shared" si="92"/>
        <v>INSERT INTO UPK.upk_k40.k60_os_buno_link (os_buhin_no, k60_buno_id, created_date, created_tantou_id) VALUES ('75134/5  JG00A01', 1938, GETDATE(), 999);</v>
      </c>
      <c r="AC10375" s="316"/>
    </row>
    <row r="10376" spans="26:29">
      <c r="Z10376" s="631">
        <v>653</v>
      </c>
      <c r="AA10376" s="316" t="str">
        <f t="shared" si="92"/>
        <v>INSERT INTO UPK.upk_k40.k60_os_buno_link (os_buhin_no, k60_buno_id, created_date, created_tantou_id) VALUES ('75112/3  1AA0AT1', 1939, GETDATE(), 999);</v>
      </c>
      <c r="AC10376" s="316"/>
    </row>
    <row r="10377" spans="26:29">
      <c r="Z10377" s="631">
        <v>654</v>
      </c>
      <c r="AA10377" s="316" t="str">
        <f t="shared" si="92"/>
        <v>INSERT INTO UPK.upk_k40.k60_os_buno_link (os_buhin_no, k60_buno_id, created_date, created_tantou_id) VALUES ('61161   B5010', 1940, GETDATE(), 999);</v>
      </c>
      <c r="AC10377" s="316"/>
    </row>
    <row r="10378" spans="26:29">
      <c r="Z10378" s="631">
        <v>655</v>
      </c>
      <c r="AA10378" s="316" t="str">
        <f t="shared" si="92"/>
        <v>INSERT INTO UPK.upk_k40.k60_os_buno_link (os_buhin_no, k60_buno_id, created_date, created_tantou_id) VALUES ('61161   B5030', 1941, GETDATE(), 999);</v>
      </c>
      <c r="AC10378" s="316"/>
    </row>
    <row r="10379" spans="26:29">
      <c r="Z10379" s="631">
        <v>656</v>
      </c>
      <c r="AA10379" s="316" t="str">
        <f t="shared" si="92"/>
        <v>INSERT INTO UPK.upk_k40.k60_os_buno_link (os_buhin_no, k60_buno_id, created_date, created_tantou_id) VALUES ('61162   B5010', 1942, GETDATE(), 999);</v>
      </c>
      <c r="AC10379" s="316"/>
    </row>
    <row r="10380" spans="26:29">
      <c r="Z10380" s="631">
        <v>657</v>
      </c>
      <c r="AA10380" s="316" t="str">
        <f t="shared" si="92"/>
        <v>INSERT INTO UPK.upk_k40.k60_os_buno_link (os_buhin_no, k60_buno_id, created_date, created_tantou_id) VALUES ('61162   B5030', 1943, GETDATE(), 999);</v>
      </c>
      <c r="AC10380" s="316"/>
    </row>
    <row r="10381" spans="26:29">
      <c r="Z10381" s="631">
        <v>658</v>
      </c>
      <c r="AA10381" s="316" t="str">
        <f t="shared" si="92"/>
        <v>INSERT INTO UPK.upk_k40.k60_os_buno_link (os_buhin_no, k60_buno_id, created_date, created_tantou_id) VALUES ('61175   B5010', 1944, GETDATE(), 999);</v>
      </c>
      <c r="AC10381" s="316"/>
    </row>
    <row r="10382" spans="26:29">
      <c r="Z10382" s="631">
        <v>659</v>
      </c>
      <c r="AA10382" s="316" t="str">
        <f t="shared" si="92"/>
        <v>INSERT INTO UPK.upk_k40.k60_os_buno_link (os_buhin_no, k60_buno_id, created_date, created_tantou_id) VALUES ('61176   B5010', 1945, GETDATE(), 999);</v>
      </c>
      <c r="AC10382" s="316"/>
    </row>
    <row r="10383" spans="26:29">
      <c r="Z10383" s="631">
        <v>660</v>
      </c>
      <c r="AA10383" s="316" t="str">
        <f t="shared" si="92"/>
        <v>INSERT INTO UPK.upk_k40.k60_os_buno_link (os_buhin_no, k60_buno_id, created_date, created_tantou_id) VALUES ('451631/2-1047P/1029P', 1946, GETDATE(), 999);</v>
      </c>
      <c r="AC10383" s="316"/>
    </row>
    <row r="10384" spans="26:29">
      <c r="Z10384" s="631">
        <v>661</v>
      </c>
      <c r="AA10384" s="316" t="str">
        <f t="shared" si="92"/>
        <v>INSERT INTO UPK.upk_k40.k60_os_buno_link (os_buhin_no, k60_buno_id, created_date, created_tantou_id) VALUES ('62516   3VA3A', 1947, GETDATE(), 999);</v>
      </c>
      <c r="AC10384" s="316"/>
    </row>
    <row r="10385" spans="26:29">
      <c r="Z10385" s="631">
        <v>662</v>
      </c>
      <c r="AA10385" s="316" t="str">
        <f t="shared" si="92"/>
        <v>INSERT INTO UPK.upk_k40.k60_os_buno_link (os_buhin_no, k60_buno_id, created_date, created_tantou_id) VALUES ('62532   3VA1A', 1948, GETDATE(), 999);</v>
      </c>
      <c r="AC10385" s="316"/>
    </row>
    <row r="10386" spans="26:29">
      <c r="Z10386" s="631">
        <v>663</v>
      </c>
      <c r="AA10386" s="316" t="str">
        <f t="shared" si="92"/>
        <v>INSERT INTO UPK.upk_k40.k60_os_buno_link (os_buhin_no, k60_buno_id, created_date, created_tantou_id) VALUES ('76218   3VA0A', 1949, GETDATE(), 999);</v>
      </c>
      <c r="AC10386" s="316"/>
    </row>
    <row r="10387" spans="26:29">
      <c r="Z10387" s="631">
        <v>664</v>
      </c>
      <c r="AA10387" s="316" t="str">
        <f t="shared" si="92"/>
        <v>INSERT INTO UPK.upk_k40.k60_os_buno_link (os_buhin_no, k60_buno_id, created_date, created_tantou_id) VALUES ('76219   3VA0A', 1950, GETDATE(), 999);</v>
      </c>
      <c r="AC10387" s="316"/>
    </row>
    <row r="10388" spans="26:29">
      <c r="Z10388" s="631">
        <v>665</v>
      </c>
      <c r="AA10388" s="316" t="str">
        <f t="shared" si="92"/>
        <v>INSERT INTO UPK.upk_k40.k60_os_buno_link (os_buhin_no, k60_buno_id, created_date, created_tantou_id) VALUES ('75186/7 5TA0A', 1951, GETDATE(), 999);</v>
      </c>
      <c r="AC10388" s="316"/>
    </row>
    <row r="10389" spans="26:29">
      <c r="Z10389" s="631">
        <v>666</v>
      </c>
      <c r="AA10389" s="316" t="str">
        <f t="shared" si="92"/>
        <v>INSERT INTO UPK.upk_k40.k60_os_buno_link (os_buhin_no, k60_buno_id, created_date, created_tantou_id) VALUES ('751B2   5TA0A', 1952, GETDATE(), 999);</v>
      </c>
      <c r="AC10389" s="316"/>
    </row>
    <row r="10390" spans="26:29">
      <c r="Z10390" s="631">
        <v>667</v>
      </c>
      <c r="AA10390" s="316" t="str">
        <f t="shared" si="92"/>
        <v>INSERT INTO UPK.upk_k40.k60_os_buno_link (os_buhin_no, k60_buno_id, created_date, created_tantou_id) VALUES ('90126/7 5TA0A', 1953, GETDATE(), 999);</v>
      </c>
      <c r="AC10390" s="316"/>
    </row>
    <row r="10391" spans="26:29">
      <c r="Z10391" s="631">
        <v>668</v>
      </c>
      <c r="AA10391" s="316" t="str">
        <f t="shared" si="92"/>
        <v>INSERT INTO UPK.upk_k40.k60_os_buno_link (os_buhin_no, k60_buno_id, created_date, created_tantou_id) VALUES ('641C2/3 JG00A', 1954, GETDATE(), 999);</v>
      </c>
      <c r="AC10391" s="316"/>
    </row>
    <row r="10392" spans="26:29">
      <c r="Z10392" s="631">
        <v>669</v>
      </c>
      <c r="AA10392" s="316" t="str">
        <f t="shared" si="92"/>
        <v>INSERT INTO UPK.upk_k40.k60_os_buno_link (os_buhin_no, k60_buno_id, created_date, created_tantou_id) VALUES ('75412   JG00A', 1955, GETDATE(), 999);</v>
      </c>
      <c r="AC10392" s="316"/>
    </row>
    <row r="10393" spans="26:29">
      <c r="Z10393" s="631">
        <v>670</v>
      </c>
      <c r="AA10393" s="316" t="str">
        <f t="shared" si="92"/>
        <v>INSERT INTO UPK.upk_k40.k60_os_buno_link (os_buhin_no, k60_buno_id, created_date, created_tantou_id) VALUES ('75528/9 JG00A', 1956, GETDATE(), 999);</v>
      </c>
      <c r="AC10393" s="316"/>
    </row>
    <row r="10394" spans="26:29">
      <c r="Z10394" s="631">
        <v>671</v>
      </c>
      <c r="AA10394" s="316" t="str">
        <f t="shared" si="92"/>
        <v>INSERT INTO UPK.upk_k40.k60_os_buno_link (os_buhin_no, k60_buno_id, created_date, created_tantou_id) VALUES ('75522/3 6MA0A', 1957, GETDATE(), 999);</v>
      </c>
      <c r="AC10394" s="316"/>
    </row>
    <row r="10395" spans="26:29">
      <c r="Z10395" s="631">
        <v>672</v>
      </c>
      <c r="AA10395" s="316" t="str">
        <f t="shared" si="92"/>
        <v>INSERT INTO UPK.upk_k40.k60_os_buno_link (os_buhin_no, k60_buno_id, created_date, created_tantou_id) VALUES ('75556/7 6MA0A', 1958, GETDATE(), 999);</v>
      </c>
      <c r="AC10395" s="316"/>
    </row>
    <row r="10396" spans="26:29">
      <c r="Z10396" s="631">
        <v>673</v>
      </c>
      <c r="AA10396" s="316" t="str">
        <f t="shared" si="92"/>
        <v>INSERT INTO UPK.upk_k40.k60_os_buno_link (os_buhin_no, k60_buno_id, created_date, created_tantou_id) VALUES ('74317   4BD0A', 1959, GETDATE(), 999);</v>
      </c>
      <c r="AC10396" s="316"/>
    </row>
    <row r="10397" spans="26:29">
      <c r="Z10397" s="631">
        <v>674</v>
      </c>
      <c r="AA10397" s="316" t="str">
        <f t="shared" si="92"/>
        <v>INSERT INTO UPK.upk_k40.k60_os_buno_link (os_buhin_no, k60_buno_id, created_date, created_tantou_id) VALUES ('74317   4CB0A', 1960, GETDATE(), 999);</v>
      </c>
      <c r="AC10397" s="316"/>
    </row>
    <row r="10398" spans="26:29">
      <c r="Z10398" s="631">
        <v>675</v>
      </c>
      <c r="AA10398" s="316" t="str">
        <f t="shared" si="92"/>
        <v>INSERT INTO UPK.upk_k40.k60_os_buno_link (os_buhin_no, k60_buno_id, created_date, created_tantou_id) VALUES ('74332/3 4CB0A', 1961, GETDATE(), 999);</v>
      </c>
      <c r="AC10398" s="316"/>
    </row>
    <row r="10399" spans="26:29">
      <c r="Z10399" s="631">
        <v>676</v>
      </c>
      <c r="AA10399" s="316" t="str">
        <f t="shared" si="92"/>
        <v>INSERT INTO UPK.upk_k40.k60_os_buno_link (os_buhin_no, k60_buno_id, created_date, created_tantou_id) VALUES ('75152/3 4CB0A', 1962, GETDATE(), 999);</v>
      </c>
      <c r="AC10399" s="316"/>
    </row>
    <row r="10400" spans="26:29">
      <c r="Z10400" s="631">
        <v>677</v>
      </c>
      <c r="AA10400" s="316" t="str">
        <f t="shared" si="92"/>
        <v>INSERT INTO UPK.upk_k40.k60_os_buno_link (os_buhin_no, k60_buno_id, created_date, created_tantou_id) VALUES ('75432/3 4CB0A', 1963, GETDATE(), 999);</v>
      </c>
      <c r="AC10400" s="316"/>
    </row>
    <row r="10401" spans="26:29">
      <c r="Z10401" s="631">
        <v>678</v>
      </c>
      <c r="AA10401" s="316" t="str">
        <f t="shared" si="92"/>
        <v>INSERT INTO UPK.upk_k40.k60_os_buno_link (os_buhin_no, k60_buno_id, created_date, created_tantou_id) VALUES ('75522/3 4BC1A', 1964, GETDATE(), 999);</v>
      </c>
      <c r="AC10401" s="316"/>
    </row>
    <row r="10402" spans="26:29">
      <c r="Z10402" s="631">
        <v>679</v>
      </c>
      <c r="AA10402" s="316" t="str">
        <f t="shared" si="92"/>
        <v>INSERT INTO UPK.upk_k40.k60_os_buno_link (os_buhin_no, k60_buno_id, created_date, created_tantou_id) VALUES ('75522/3 4CE0A', 1965, GETDATE(), 999);</v>
      </c>
      <c r="AC10402" s="316"/>
    </row>
    <row r="10403" spans="26:29">
      <c r="Z10403" s="631">
        <v>680</v>
      </c>
      <c r="AA10403" s="316" t="str">
        <f t="shared" si="92"/>
        <v>INSERT INTO UPK.upk_k40.k60_os_buno_link (os_buhin_no, k60_buno_id, created_date, created_tantou_id) VALUES ('75942/3 4CB0A', 1966, GETDATE(), 999);</v>
      </c>
      <c r="AC10403" s="316"/>
    </row>
    <row r="10404" spans="26:29">
      <c r="Z10404" s="631">
        <v>681</v>
      </c>
      <c r="AA10404" s="316" t="str">
        <f t="shared" si="92"/>
        <v>INSERT INTO UPK.upk_k40.k60_os_buno_link (os_buhin_no, k60_buno_id, created_date, created_tantou_id) VALUES ('76483   4CB0A', 1967, GETDATE(), 999);</v>
      </c>
      <c r="AC10404" s="316"/>
    </row>
    <row r="10405" spans="26:29">
      <c r="Z10405" s="631">
        <v>682</v>
      </c>
      <c r="AA10405" s="316" t="str">
        <f t="shared" si="92"/>
        <v>INSERT INTO UPK.upk_k40.k60_os_buno_link (os_buhin_no, k60_buno_id, created_date, created_tantou_id) VALUES ('765F6/7 4CF0A', 1968, GETDATE(), 999);</v>
      </c>
      <c r="AC10405" s="316"/>
    </row>
    <row r="10406" spans="26:29">
      <c r="Z10406" s="631">
        <v>683</v>
      </c>
      <c r="AA10406" s="316" t="str">
        <f t="shared" si="92"/>
        <v>INSERT INTO UPK.upk_k40.k60_os_buno_link (os_buhin_no, k60_buno_id, created_date, created_tantou_id) VALUES ('76742/3 4CE1A', 1969, GETDATE(), 999);</v>
      </c>
      <c r="AC10406" s="316"/>
    </row>
    <row r="10407" spans="26:29">
      <c r="Z10407" s="631">
        <v>684</v>
      </c>
      <c r="AA10407" s="316" t="str">
        <f t="shared" si="92"/>
        <v>INSERT INTO UPK.upk_k40.k60_os_buno_link (os_buhin_no, k60_buno_id, created_date, created_tantou_id) VALUES ('9450B   86300', 1970, GETDATE(), 999);</v>
      </c>
      <c r="AC10407" s="316"/>
    </row>
    <row r="10408" spans="26:29">
      <c r="Z10408" s="631">
        <v>685</v>
      </c>
      <c r="AA10408" s="316" t="str">
        <f t="shared" si="92"/>
        <v>INSERT INTO UPK.upk_k40.k60_os_buno_link (os_buhin_no, k60_buno_id, created_date, created_tantou_id) VALUES ('9450C   01700', 1971, GETDATE(), 999);</v>
      </c>
      <c r="AC10408" s="316"/>
    </row>
    <row r="10409" spans="26:29">
      <c r="Z10409" s="631">
        <v>686</v>
      </c>
      <c r="AA10409" s="316" t="str">
        <f t="shared" si="92"/>
        <v>INSERT INTO UPK.upk_k40.k60_os_buno_link (os_buhin_no, k60_buno_id, created_date, created_tantou_id) VALUES ('9450C   01800', 1972, GETDATE(), 999);</v>
      </c>
      <c r="AC10409" s="316"/>
    </row>
    <row r="10410" spans="26:29">
      <c r="Z10410" s="631">
        <v>687</v>
      </c>
      <c r="AA10410" s="316" t="str">
        <f t="shared" si="92"/>
        <v>INSERT INTO UPK.upk_k40.k60_os_buno_link (os_buhin_no, k60_buno_id, created_date, created_tantou_id) VALUES ('9450C   01900', 1973, GETDATE(), 999);</v>
      </c>
      <c r="AC10410" s="316"/>
    </row>
    <row r="10411" spans="26:29">
      <c r="Z10411" s="631">
        <v>688</v>
      </c>
      <c r="AA10411" s="316" t="str">
        <f t="shared" si="92"/>
        <v>INSERT INTO UPK.upk_k40.k60_os_buno_link (os_buhin_no, k60_buno_id, created_date, created_tantou_id) VALUES ('9450C   02000', 1974, GETDATE(), 999);</v>
      </c>
      <c r="AC10411" s="316"/>
    </row>
    <row r="10412" spans="26:29">
      <c r="Z10412" s="631">
        <v>689</v>
      </c>
      <c r="AA10412" s="316" t="str">
        <f t="shared" si="92"/>
        <v>INSERT INTO UPK.upk_k40.k60_os_buno_link (os_buhin_no, k60_buno_id, created_date, created_tantou_id) VALUES ('9450C   03600', 1975, GETDATE(), 999);</v>
      </c>
      <c r="AC10412" s="316"/>
    </row>
    <row r="10413" spans="26:29">
      <c r="Z10413" s="631">
        <v>690</v>
      </c>
      <c r="AA10413" s="316" t="str">
        <f t="shared" si="92"/>
        <v>INSERT INTO UPK.upk_k40.k60_os_buno_link (os_buhin_no, k60_buno_id, created_date, created_tantou_id) VALUES ('9450C   04000/03800', 1976, GETDATE(), 999);</v>
      </c>
      <c r="AC10413" s="316"/>
    </row>
    <row r="10414" spans="26:29">
      <c r="Z10414" s="631">
        <v>691</v>
      </c>
      <c r="AA10414" s="316" t="str">
        <f t="shared" si="92"/>
        <v>INSERT INTO UPK.upk_k40.k60_os_buno_link (os_buhin_no, k60_buno_id, created_date, created_tantou_id) VALUES ('64124   6RA0A', 1977, GETDATE(), 999);</v>
      </c>
      <c r="AC10414" s="316"/>
    </row>
    <row r="10415" spans="26:29">
      <c r="Z10415" s="631">
        <v>692</v>
      </c>
      <c r="AA10415" s="316" t="str">
        <f t="shared" si="92"/>
        <v>INSERT INTO UPK.upk_k40.k60_os_buno_link (os_buhin_no, k60_buno_id, created_date, created_tantou_id) VALUES ('5220A   M9400', 1978, GETDATE(), 999);</v>
      </c>
      <c r="AC10415" s="316"/>
    </row>
    <row r="10416" spans="26:29">
      <c r="Z10416" s="631">
        <v>693</v>
      </c>
      <c r="AA10416" s="316" t="str">
        <f t="shared" si="92"/>
        <v>INSERT INTO UPK.upk_k40.k60_os_buno_link (os_buhin_no, k60_buno_id, created_date, created_tantou_id) VALUES ('64125   6RA0A', 1979, GETDATE(), 999);</v>
      </c>
      <c r="AC10416" s="316"/>
    </row>
    <row r="10417" spans="26:29">
      <c r="Z10417" s="631">
        <v>694</v>
      </c>
      <c r="AA10417" s="316" t="str">
        <f t="shared" si="92"/>
        <v>INSERT INTO UPK.upk_k40.k60_os_buno_link (os_buhin_no, k60_buno_id, created_date, created_tantou_id) VALUES ('5220A   M9300', 1980, GETDATE(), 999);</v>
      </c>
      <c r="AC10417" s="316"/>
    </row>
    <row r="10418" spans="26:29">
      <c r="Z10418" s="631">
        <v>695</v>
      </c>
      <c r="AA10418" s="316" t="str">
        <f t="shared" si="92"/>
        <v>INSERT INTO UPK.upk_k40.k60_os_buno_link (os_buhin_no, k60_buno_id, created_date, created_tantou_id) VALUES ('75312/3 6RA0A', 1981, GETDATE(), 999);</v>
      </c>
      <c r="AC10418" s="316"/>
    </row>
    <row r="10419" spans="26:29">
      <c r="Z10419" s="631">
        <v>696</v>
      </c>
      <c r="AA10419" s="316" t="str">
        <f t="shared" si="92"/>
        <v>INSERT INTO UPK.upk_k40.k60_os_buno_link (os_buhin_no, k60_buno_id, created_date, created_tantou_id) VALUES ('5253C   J2200/J2100', 1982, GETDATE(), 999);</v>
      </c>
      <c r="AC10419" s="316"/>
    </row>
    <row r="10420" spans="26:29">
      <c r="Z10420" s="631">
        <v>697</v>
      </c>
      <c r="AA10420" s="316" t="str">
        <f t="shared" si="92"/>
        <v>INSERT INTO UPK.upk_k40.k60_os_buno_link (os_buhin_no, k60_buno_id, created_date, created_tantou_id) VALUES ('75312   6RA1A', 1983, GETDATE(), 999);</v>
      </c>
      <c r="AC10420" s="316"/>
    </row>
    <row r="10421" spans="26:29">
      <c r="Z10421" s="631">
        <v>698</v>
      </c>
      <c r="AA10421" s="316" t="str">
        <f t="shared" si="92"/>
        <v>INSERT INTO UPK.upk_k40.k60_os_buno_link (os_buhin_no, k60_buno_id, created_date, created_tantou_id) VALUES ('5253C   J1800', 1984, GETDATE(), 999);</v>
      </c>
      <c r="AC10421" s="316"/>
    </row>
    <row r="10422" spans="26:29">
      <c r="Z10422" s="631">
        <v>699</v>
      </c>
      <c r="AA10422" s="316" t="str">
        <f t="shared" si="92"/>
        <v>INSERT INTO UPK.upk_k40.k60_os_buno_link (os_buhin_no, k60_buno_id, created_date, created_tantou_id) VALUES ('75313   6RA1A', 1985, GETDATE(), 999);</v>
      </c>
      <c r="AC10422" s="316"/>
    </row>
    <row r="10423" spans="26:29">
      <c r="Z10423" s="631">
        <v>700</v>
      </c>
      <c r="AA10423" s="316" t="str">
        <f t="shared" si="92"/>
        <v>INSERT INTO UPK.upk_k40.k60_os_buno_link (os_buhin_no, k60_buno_id, created_date, created_tantou_id) VALUES ('5253C   J1700', 1986, GETDATE(), 999);</v>
      </c>
      <c r="AC10423" s="316"/>
    </row>
    <row r="10424" spans="26:29">
      <c r="Z10424" s="631">
        <v>701</v>
      </c>
      <c r="AA10424" s="316" t="str">
        <f t="shared" si="92"/>
        <v>INSERT INTO UPK.upk_k40.k60_os_buno_link (os_buhin_no, k60_buno_id, created_date, created_tantou_id) VALUES ('75466/7 6RA0A', 1987, GETDATE(), 999);</v>
      </c>
      <c r="AC10424" s="316"/>
    </row>
    <row r="10425" spans="26:29">
      <c r="Z10425" s="631">
        <v>702</v>
      </c>
      <c r="AA10425" s="316" t="str">
        <f t="shared" si="92"/>
        <v>INSERT INTO UPK.upk_k40.k60_os_buno_link (os_buhin_no, k60_buno_id, created_date, created_tantou_id) VALUES ('5253C   K1000/K0900', 1988, GETDATE(), 999);</v>
      </c>
      <c r="AC10425" s="316"/>
    </row>
    <row r="10426" spans="26:29">
      <c r="Z10426" s="631">
        <v>703</v>
      </c>
      <c r="AA10426" s="316" t="str">
        <f t="shared" si="92"/>
        <v>INSERT INTO UPK.upk_k40.k60_os_buno_link (os_buhin_no, k60_buno_id, created_date, created_tantou_id) VALUES ('75636/7 6RA0A', 1989, GETDATE(), 999);</v>
      </c>
      <c r="AC10426" s="316"/>
    </row>
    <row r="10427" spans="26:29">
      <c r="Z10427" s="631">
        <v>704</v>
      </c>
      <c r="AA10427" s="316" t="str">
        <f t="shared" si="92"/>
        <v>INSERT INTO UPK.upk_k40.k60_os_buno_link (os_buhin_no, k60_buno_id, created_date, created_tantou_id) VALUES ('5253C   K3000/K2900', 1990, GETDATE(), 999);</v>
      </c>
      <c r="AC10427" s="316"/>
    </row>
    <row r="10428" spans="26:29">
      <c r="Z10428" s="631">
        <v>705</v>
      </c>
      <c r="AA10428" s="316" t="str">
        <f t="shared" ref="AA10428:AA10491" si="93">AA$9722&amp;"'"&amp;AA9027&amp;"', "&amp;AB9027&amp;", GETDATE(), 999);"</f>
        <v>INSERT INTO UPK.upk_k40.k60_os_buno_link (os_buhin_no, k60_buno_id, created_date, created_tantou_id) VALUES ('75692   6RA0A', 1991, GETDATE(), 999);</v>
      </c>
      <c r="AC10428" s="316"/>
    </row>
    <row r="10429" spans="26:29">
      <c r="Z10429" s="631">
        <v>706</v>
      </c>
      <c r="AA10429" s="316" t="str">
        <f t="shared" si="93"/>
        <v>INSERT INTO UPK.upk_k40.k60_os_buno_link (os_buhin_no, k60_buno_id, created_date, created_tantou_id) VALUES ('5253C   B3200', 1992, GETDATE(), 999);</v>
      </c>
      <c r="AC10429" s="316"/>
    </row>
    <row r="10430" spans="26:29">
      <c r="Z10430" s="631">
        <v>707</v>
      </c>
      <c r="AA10430" s="316" t="str">
        <f t="shared" si="93"/>
        <v>INSERT INTO UPK.upk_k40.k60_os_buno_link (os_buhin_no, k60_buno_id, created_date, created_tantou_id) VALUES ('75693   6RA0A', 1993, GETDATE(), 999);</v>
      </c>
      <c r="AC10430" s="316"/>
    </row>
    <row r="10431" spans="26:29">
      <c r="Z10431" s="631">
        <v>708</v>
      </c>
      <c r="AA10431" s="316" t="str">
        <f t="shared" si="93"/>
        <v>INSERT INTO UPK.upk_k40.k60_os_buno_link (os_buhin_no, k60_buno_id, created_date, created_tantou_id) VALUES ('5253C   B3100', 1994, GETDATE(), 999);</v>
      </c>
      <c r="AC10431" s="316"/>
    </row>
    <row r="10432" spans="26:29">
      <c r="Z10432" s="631">
        <v>709</v>
      </c>
      <c r="AA10432" s="316" t="str">
        <f t="shared" si="93"/>
        <v>INSERT INTO UPK.upk_k40.k60_os_buno_link (os_buhin_no, k60_buno_id, created_date, created_tantou_id) VALUES ('76488/9 6RA0A', 1995, GETDATE(), 999);</v>
      </c>
      <c r="AC10432" s="316"/>
    </row>
    <row r="10433" spans="26:29">
      <c r="Z10433" s="631">
        <v>710</v>
      </c>
      <c r="AA10433" s="316" t="str">
        <f t="shared" si="93"/>
        <v>INSERT INTO UPK.upk_k40.k60_os_buno_link (os_buhin_no, k60_buno_id, created_date, created_tantou_id) VALUES ('5253C   A4600/A4500', 1996, GETDATE(), 999);</v>
      </c>
      <c r="AC10433" s="316"/>
    </row>
    <row r="10434" spans="26:29">
      <c r="Z10434" s="631">
        <v>711</v>
      </c>
      <c r="AA10434" s="316" t="str">
        <f t="shared" si="93"/>
        <v>INSERT INTO UPK.upk_k40.k60_os_buno_link (os_buhin_no, k60_buno_id, created_date, created_tantou_id) VALUES ('17285   1LA0A01', 1997, GETDATE(), 999);</v>
      </c>
      <c r="AC10434" s="316"/>
    </row>
    <row r="10435" spans="26:29">
      <c r="Z10435" s="631">
        <v>712</v>
      </c>
      <c r="AA10435" s="316" t="str">
        <f t="shared" si="93"/>
        <v>INSERT INTO UPK.upk_k40.k60_os_buno_link (os_buhin_no, k60_buno_id, created_date, created_tantou_id) VALUES ('67309   1LA0A', 1998, GETDATE(), 999);</v>
      </c>
      <c r="AC10435" s="316"/>
    </row>
    <row r="10436" spans="26:29">
      <c r="Z10436" s="631">
        <v>713</v>
      </c>
      <c r="AA10436" s="316" t="str">
        <f t="shared" si="93"/>
        <v>INSERT INTO UPK.upk_k40.k60_os_buno_link (os_buhin_no, k60_buno_id, created_date, created_tantou_id) VALUES ('67332   1LA0A', 1999, GETDATE(), 999);</v>
      </c>
      <c r="AC10436" s="316"/>
    </row>
    <row r="10437" spans="26:29">
      <c r="Z10437" s="631">
        <v>714</v>
      </c>
      <c r="AA10437" s="316" t="str">
        <f t="shared" si="93"/>
        <v>INSERT INTO UPK.upk_k40.k60_os_buno_link (os_buhin_no, k60_buno_id, created_date, created_tantou_id) VALUES ('67332   1LA0C', 2000, GETDATE(), 999);</v>
      </c>
      <c r="AC10437" s="316"/>
    </row>
    <row r="10438" spans="26:29">
      <c r="Z10438" s="631">
        <v>715</v>
      </c>
      <c r="AA10438" s="316" t="str">
        <f t="shared" si="93"/>
        <v>INSERT INTO UPK.upk_k40.k60_os_buno_link (os_buhin_no, k60_buno_id, created_date, created_tantou_id) VALUES ('74548   1LA0B', 2001, GETDATE(), 999);</v>
      </c>
      <c r="AC10438" s="316"/>
    </row>
    <row r="10439" spans="26:29">
      <c r="Z10439" s="631">
        <v>716</v>
      </c>
      <c r="AA10439" s="316" t="str">
        <f t="shared" si="93"/>
        <v>INSERT INTO UPK.upk_k40.k60_os_buno_link (os_buhin_no, k60_buno_id, created_date, created_tantou_id) VALUES ('74548   1LS0B', 2002, GETDATE(), 999);</v>
      </c>
      <c r="AC10439" s="316"/>
    </row>
    <row r="10440" spans="26:29">
      <c r="Z10440" s="631">
        <v>717</v>
      </c>
      <c r="AA10440" s="316" t="str">
        <f t="shared" si="93"/>
        <v>INSERT INTO UPK.upk_k40.k60_os_buno_link (os_buhin_no, k60_buno_id, created_date, created_tantou_id) VALUES ('745P4   1LA0B', 2003, GETDATE(), 999);</v>
      </c>
      <c r="AC10440" s="316"/>
    </row>
    <row r="10441" spans="26:29">
      <c r="Z10441" s="631">
        <v>718</v>
      </c>
      <c r="AA10441" s="316" t="str">
        <f t="shared" si="93"/>
        <v>INSERT INTO UPK.upk_k40.k60_os_buno_link (os_buhin_no, k60_buno_id, created_date, created_tantou_id) VALUES ('64132/3 1AA0A', 2004, GETDATE(), 999);</v>
      </c>
      <c r="AC10441" s="316"/>
    </row>
    <row r="10442" spans="26:29">
      <c r="Z10442" s="631">
        <v>719</v>
      </c>
      <c r="AA10442" s="316" t="str">
        <f t="shared" si="93"/>
        <v>INSERT INTO UPK.upk_k40.k60_os_buno_link (os_buhin_no, k60_buno_id, created_date, created_tantou_id) VALUES ('671C1   1JB0A', 2005, GETDATE(), 999);</v>
      </c>
      <c r="AC10442" s="316"/>
    </row>
    <row r="10443" spans="26:29">
      <c r="Z10443" s="631">
        <v>720</v>
      </c>
      <c r="AA10443" s="316" t="str">
        <f t="shared" si="93"/>
        <v>INSERT INTO UPK.upk_k40.k60_os_buno_link (os_buhin_no, k60_buno_id, created_date, created_tantou_id) VALUES ('75472   1JB0A', 2006, GETDATE(), 999);</v>
      </c>
      <c r="AC10443" s="316"/>
    </row>
    <row r="10444" spans="26:29">
      <c r="Z10444" s="631">
        <v>721</v>
      </c>
      <c r="AA10444" s="316" t="str">
        <f t="shared" si="93"/>
        <v>INSERT INTO UPK.upk_k40.k60_os_buno_link (os_buhin_no, k60_buno_id, created_date, created_tantou_id) VALUES ('762A2   1JA0A', 2007, GETDATE(), 999);</v>
      </c>
      <c r="AC10444" s="316"/>
    </row>
    <row r="10445" spans="26:29">
      <c r="Z10445" s="631">
        <v>722</v>
      </c>
      <c r="AA10445" s="316" t="str">
        <f t="shared" si="93"/>
        <v>INSERT INTO UPK.upk_k40.k60_os_buno_link (os_buhin_no, k60_buno_id, created_date, created_tantou_id) VALUES ('762A3   1JA0A', 2008, GETDATE(), 999);</v>
      </c>
      <c r="AC10445" s="316"/>
    </row>
    <row r="10446" spans="26:29">
      <c r="Z10446" s="631">
        <v>723</v>
      </c>
      <c r="AA10446" s="316" t="str">
        <f t="shared" si="93"/>
        <v>INSERT INTO UPK.upk_k40.k60_os_buno_link (os_buhin_no, k60_buno_id, created_date, created_tantou_id) VALUES ('76320/1 1JA0A', 2009, GETDATE(), 999);</v>
      </c>
      <c r="AC10446" s="316"/>
    </row>
    <row r="10447" spans="26:29">
      <c r="Z10447" s="631">
        <v>724</v>
      </c>
      <c r="AA10447" s="316" t="str">
        <f t="shared" si="93"/>
        <v>INSERT INTO UPK.upk_k40.k60_os_buno_link (os_buhin_no, k60_buno_id, created_date, created_tantou_id) VALUES ('742D1   3XA0B', 2010, GETDATE(), 999);</v>
      </c>
      <c r="AC10447" s="316"/>
    </row>
    <row r="10448" spans="26:29">
      <c r="Z10448" s="631">
        <v>725</v>
      </c>
      <c r="AA10448" s="316" t="str">
        <f t="shared" si="93"/>
        <v>INSERT INTO UPK.upk_k40.k60_os_buno_link (os_buhin_no, k60_buno_id, created_date, created_tantou_id) VALUES ('74328   3XA0A', 2011, GETDATE(), 999);</v>
      </c>
      <c r="AC10448" s="316"/>
    </row>
    <row r="10449" spans="26:29">
      <c r="Z10449" s="631">
        <v>726</v>
      </c>
      <c r="AA10449" s="316" t="str">
        <f t="shared" si="93"/>
        <v>INSERT INTO UPK.upk_k40.k60_os_buno_link (os_buhin_no, k60_buno_id, created_date, created_tantou_id) VALUES ('76546   5YM0B', 2012, GETDATE(), 999);</v>
      </c>
      <c r="AC10449" s="316"/>
    </row>
    <row r="10450" spans="26:29">
      <c r="Z10450" s="631">
        <v>727</v>
      </c>
      <c r="AA10450" s="316" t="str">
        <f t="shared" si="93"/>
        <v>INSERT INTO UPK.upk_k40.k60_os_buno_link (os_buhin_no, k60_buno_id, created_date, created_tantou_id) VALUES ('76547   5YM0B', 2013, GETDATE(), 999);</v>
      </c>
      <c r="AC10450" s="316"/>
    </row>
    <row r="10451" spans="26:29">
      <c r="Z10451" s="631">
        <v>728</v>
      </c>
      <c r="AA10451" s="316" t="str">
        <f t="shared" si="93"/>
        <v>INSERT INTO UPK.upk_k40.k60_os_buno_link (os_buhin_no, k60_buno_id, created_date, created_tantou_id) VALUES ('77532   3YB0CUF', 2014, GETDATE(), 999);</v>
      </c>
      <c r="AC10451" s="316"/>
    </row>
    <row r="10452" spans="26:29">
      <c r="Z10452" s="631">
        <v>729</v>
      </c>
      <c r="AA10452" s="316" t="str">
        <f t="shared" si="93"/>
        <v>INSERT INTO UPK.upk_k40.k60_os_buno_link (os_buhin_no, k60_buno_id, created_date, created_tantou_id) VALUES ('77532   3YF2AUF', 2015, GETDATE(), 999);</v>
      </c>
      <c r="AC10452" s="316"/>
    </row>
    <row r="10453" spans="26:29">
      <c r="Z10453" s="631">
        <v>730</v>
      </c>
      <c r="AA10453" s="316" t="str">
        <f t="shared" si="93"/>
        <v>INSERT INTO UPK.upk_k40.k60_os_buno_link (os_buhin_no, k60_buno_id, created_date, created_tantou_id) VALUES ('77533   3YB0AUF', 2016, GETDATE(), 999);</v>
      </c>
      <c r="AC10453" s="316"/>
    </row>
    <row r="10454" spans="26:29">
      <c r="Z10454" s="631">
        <v>731</v>
      </c>
      <c r="AA10454" s="316" t="str">
        <f t="shared" si="93"/>
        <v>INSERT INTO UPK.upk_k40.k60_os_buno_link (os_buhin_no, k60_buno_id, created_date, created_tantou_id) VALUES ('77533   3YE2AUF', 2017, GETDATE(), 999);</v>
      </c>
      <c r="AC10454" s="316"/>
    </row>
    <row r="10455" spans="26:29">
      <c r="Z10455" s="631">
        <v>732</v>
      </c>
      <c r="AA10455" s="316" t="str">
        <f t="shared" si="93"/>
        <v>INSERT INTO UPK.upk_k40.k60_os_buno_link (os_buhin_no, k60_buno_id, created_date, created_tantou_id) VALUES ('11330   80G09     B309', 2018, GETDATE(), 999);</v>
      </c>
      <c r="AC10455" s="316"/>
    </row>
    <row r="10456" spans="26:29">
      <c r="Z10456" s="631">
        <v>733</v>
      </c>
      <c r="AA10456" s="316" t="str">
        <f t="shared" si="93"/>
        <v>INSERT INTO UPK.upk_k40.k60_os_buno_link (os_buhin_no, k60_buno_id, created_date, created_tantou_id) VALUES ('11331   2S60001   B309', 2019, GETDATE(), 999);</v>
      </c>
      <c r="AC10456" s="316"/>
    </row>
    <row r="10457" spans="26:29">
      <c r="Z10457" s="631">
        <v>734</v>
      </c>
      <c r="AA10457" s="316" t="str">
        <f t="shared" si="93"/>
        <v>INSERT INTO UPK.upk_k40.k60_os_buno_link (os_buhin_no, k60_buno_id, created_date, created_tantou_id) VALUES ('11331   33G00-1   B309', 2020, GETDATE(), 999);</v>
      </c>
      <c r="AC10457" s="316"/>
    </row>
    <row r="10458" spans="26:29">
      <c r="Z10458" s="631">
        <v>735</v>
      </c>
      <c r="AA10458" s="316" t="str">
        <f t="shared" si="93"/>
        <v>INSERT INTO UPK.upk_k40.k60_os_buno_link (os_buhin_no, k60_buno_id, created_date, created_tantou_id) VALUES ('11331   35G00-1   B309', 2021, GETDATE(), 999);</v>
      </c>
      <c r="AC10458" s="316"/>
    </row>
    <row r="10459" spans="26:29">
      <c r="Z10459" s="631">
        <v>736</v>
      </c>
      <c r="AA10459" s="316" t="str">
        <f t="shared" si="93"/>
        <v>INSERT INTO UPK.upk_k40.k60_os_buno_link (os_buhin_no, k60_buno_id, created_date, created_tantou_id) VALUES ('11331   37G00-1   B309', 2022, GETDATE(), 999);</v>
      </c>
      <c r="AC10459" s="316"/>
    </row>
    <row r="10460" spans="26:29">
      <c r="Z10460" s="631">
        <v>737</v>
      </c>
      <c r="AA10460" s="316" t="str">
        <f t="shared" si="93"/>
        <v>INSERT INTO UPK.upk_k40.k60_os_buno_link (os_buhin_no, k60_buno_id, created_date, created_tantou_id) VALUES ('11331   86G09     T308', 2023, GETDATE(), 999);</v>
      </c>
      <c r="AC10460" s="316"/>
    </row>
    <row r="10461" spans="26:29">
      <c r="Z10461" s="631">
        <v>738</v>
      </c>
      <c r="AA10461" s="316" t="str">
        <f t="shared" si="93"/>
        <v>INSERT INTO UPK.upk_k40.k60_os_buno_link (os_buhin_no, k60_buno_id, created_date, created_tantou_id) VALUES ('11331   VK30001   逆送', 2024, GETDATE(), 999);</v>
      </c>
      <c r="AC10461" s="316"/>
    </row>
    <row r="10462" spans="26:29">
      <c r="Z10462" s="631">
        <v>739</v>
      </c>
      <c r="AA10462" s="316" t="str">
        <f t="shared" si="93"/>
        <v>INSERT INTO UPK.upk_k40.k60_os_buno_link (os_buhin_no, k60_buno_id, created_date, created_tantou_id) VALUES ('17420   11G08     B309', 2025, GETDATE(), 999);</v>
      </c>
      <c r="AC10462" s="316"/>
    </row>
    <row r="10463" spans="26:29">
      <c r="Z10463" s="631">
        <v>740</v>
      </c>
      <c r="AA10463" s="316" t="str">
        <f t="shared" si="93"/>
        <v>INSERT INTO UPK.upk_k40.k60_os_buno_link (os_buhin_no, k60_buno_id, created_date, created_tantou_id) VALUES ('17426   01G09     B309', 2026, GETDATE(), 999);</v>
      </c>
      <c r="AC10463" s="316"/>
    </row>
    <row r="10464" spans="26:29">
      <c r="Z10464" s="631">
        <v>741</v>
      </c>
      <c r="AA10464" s="316" t="str">
        <f t="shared" si="93"/>
        <v>INSERT INTO UPK.upk_k40.k60_os_buno_link (os_buhin_no, k60_buno_id, created_date, created_tantou_id) VALUES ('67331   15G11     日車', 2027, GETDATE(), 999);</v>
      </c>
      <c r="AC10464" s="316"/>
    </row>
    <row r="10465" spans="26:29">
      <c r="Z10465" s="631">
        <v>742</v>
      </c>
      <c r="AA10465" s="316" t="str">
        <f t="shared" si="93"/>
        <v>INSERT INTO UPK.upk_k40.k60_os_buno_link (os_buhin_no, k60_buno_id, created_date, created_tantou_id) VALUES ('62512   4U000 K70⇒M70', 2028, GETDATE(), 999);</v>
      </c>
      <c r="AC10465" s="316"/>
    </row>
    <row r="10466" spans="26:29">
      <c r="Z10466" s="631">
        <v>743</v>
      </c>
      <c r="AA10466" s="316" t="str">
        <f t="shared" si="93"/>
        <v>INSERT INTO UPK.upk_k40.k60_os_buno_link (os_buhin_no, k60_buno_id, created_date, created_tantou_id) VALUES ('54724   0W00001   B309', 2029, GETDATE(), 999);</v>
      </c>
      <c r="AC10466" s="316"/>
    </row>
    <row r="10467" spans="26:29">
      <c r="Z10467" s="631">
        <v>744</v>
      </c>
      <c r="AA10467" s="316" t="str">
        <f t="shared" si="93"/>
        <v>INSERT INTO UPK.upk_k40.k60_os_buno_link (os_buhin_no, k60_buno_id, created_date, created_tantou_id) VALUES ('54734   0W00001   B309', 2030, GETDATE(), 999);</v>
      </c>
      <c r="AC10467" s="316"/>
    </row>
    <row r="10468" spans="26:29">
      <c r="Z10468" s="631">
        <v>745</v>
      </c>
      <c r="AA10468" s="316" t="str">
        <f t="shared" si="93"/>
        <v>INSERT INTO UPK.upk_k40.k60_os_buno_link (os_buhin_no, k60_buno_id, created_date, created_tantou_id) VALUES ('76806/7 0W001     B302', 2031, GETDATE(), 999);</v>
      </c>
      <c r="AC10468" s="316"/>
    </row>
    <row r="10469" spans="26:29">
      <c r="Z10469" s="631">
        <v>746</v>
      </c>
      <c r="AA10469" s="316" t="str">
        <f t="shared" si="93"/>
        <v>INSERT INTO UPK.upk_k40.k60_os_buno_link (os_buhin_no, k60_buno_id, created_date, created_tantou_id) VALUES ('9606/7  14193     B309', 2032, GETDATE(), 999);</v>
      </c>
      <c r="AC10469" s="316"/>
    </row>
    <row r="10470" spans="26:29">
      <c r="Z10470" s="631">
        <v>747</v>
      </c>
      <c r="AA10470" s="316" t="str">
        <f t="shared" si="93"/>
        <v>INSERT INTO UPK.upk_k40.k60_os_buno_link (os_buhin_no, k60_buno_id, created_date, created_tantou_id) VALUES ('9608/9  14193     B309', 2033, GETDATE(), 999);</v>
      </c>
      <c r="AC10470" s="316"/>
    </row>
    <row r="10471" spans="26:29">
      <c r="Z10471" s="631">
        <v>748</v>
      </c>
      <c r="AA10471" s="316" t="str">
        <f t="shared" si="93"/>
        <v>INSERT INTO UPK.upk_k40.k60_os_buno_link (os_buhin_no, k60_buno_id, created_date, created_tantou_id) VALUES ('9632   14190-P    B309', 2034, GETDATE(), 999);</v>
      </c>
      <c r="AC10471" s="316"/>
    </row>
    <row r="10472" spans="26:29">
      <c r="Z10472" s="631">
        <v>749</v>
      </c>
      <c r="AA10472" s="316" t="str">
        <f t="shared" si="93"/>
        <v>INSERT INTO UPK.upk_k40.k60_os_buno_link (os_buhin_no, k60_buno_id, created_date, created_tantou_id) VALUES ('78118/9 0N000     B302', 2035, GETDATE(), 999);</v>
      </c>
      <c r="AC10472" s="316"/>
    </row>
    <row r="10473" spans="26:29">
      <c r="Z10473" s="631">
        <v>750</v>
      </c>
      <c r="AA10473" s="316" t="str">
        <f t="shared" si="93"/>
        <v>INSERT INTO UPK.upk_k40.k60_os_buno_link (os_buhin_no, k60_buno_id, created_date, created_tantou_id) VALUES ('62240    0M010    B301', 2036, GETDATE(), 999);</v>
      </c>
      <c r="AC10473" s="316"/>
    </row>
    <row r="10474" spans="26:29">
      <c r="Z10474" s="631">
        <v>751</v>
      </c>
      <c r="AA10474" s="316" t="str">
        <f t="shared" si="93"/>
        <v>INSERT INTO UPK.upk_k40.k60_os_buno_link (os_buhin_no, k60_buno_id, created_date, created_tantou_id) VALUES ('75212   2N300     T308', 2037, GETDATE(), 999);</v>
      </c>
      <c r="AC10474" s="316"/>
    </row>
    <row r="10475" spans="26:29">
      <c r="Z10475" s="631">
        <v>752</v>
      </c>
      <c r="AA10475" s="316" t="str">
        <f t="shared" si="93"/>
        <v>INSERT INTO UPK.upk_k40.k60_os_buno_link (os_buhin_no, k60_buno_id, created_date, created_tantou_id) VALUES ('62512   65F00     M70', 2038, GETDATE(), 999);</v>
      </c>
      <c r="AC10475" s="316"/>
    </row>
    <row r="10476" spans="26:29">
      <c r="Z10476" s="631">
        <v>753</v>
      </c>
      <c r="AA10476" s="316" t="str">
        <f t="shared" si="93"/>
        <v>INSERT INTO UPK.upk_k40.k60_os_buno_link (os_buhin_no, k60_buno_id, created_date, created_tantou_id) VALUES ('62532   65F00   K70⇒M70', 2039, GETDATE(), 999);</v>
      </c>
      <c r="AC10476" s="316"/>
    </row>
    <row r="10477" spans="26:29">
      <c r="Z10477" s="631">
        <v>754</v>
      </c>
      <c r="AA10477" s="316" t="str">
        <f t="shared" si="93"/>
        <v>INSERT INTO UPK.upk_k40.k60_os_buno_link (os_buhin_no, k60_buno_id, created_date, created_tantou_id) VALUES ('62532   70F00   K70⇒M70', 2040, GETDATE(), 999);</v>
      </c>
      <c r="AC10477" s="316"/>
    </row>
    <row r="10478" spans="26:29">
      <c r="Z10478" s="631">
        <v>755</v>
      </c>
      <c r="AA10478" s="316" t="str">
        <f t="shared" si="93"/>
        <v>INSERT INTO UPK.upk_k40.k60_os_buno_link (os_buhin_no, k60_buno_id, created_date, created_tantou_id) VALUES ('62512   85F00   K70⇒M70', 2041, GETDATE(), 999);</v>
      </c>
      <c r="AC10478" s="316"/>
    </row>
    <row r="10479" spans="26:29">
      <c r="Z10479" s="631">
        <v>756</v>
      </c>
      <c r="AA10479" s="316" t="str">
        <f t="shared" si="93"/>
        <v>INSERT INTO UPK.upk_k40.k60_os_buno_link (os_buhin_no, k60_buno_id, created_date, created_tantou_id) VALUES ('85212/3  40F29    B309 ', 2042, GETDATE(), 999);</v>
      </c>
      <c r="AC10479" s="316"/>
    </row>
    <row r="10480" spans="26:29">
      <c r="Z10480" s="631">
        <v>757</v>
      </c>
      <c r="AA10480" s="316" t="str">
        <f t="shared" si="93"/>
        <v>INSERT INTO UPK.upk_k40.k60_os_buno_link (os_buhin_no, k60_buno_id, created_date, created_tantou_id) VALUES ('66312   5M410     B302', 2043, GETDATE(), 999);</v>
      </c>
      <c r="AC10480" s="316"/>
    </row>
    <row r="10481" spans="26:29">
      <c r="Z10481" s="631">
        <v>758</v>
      </c>
      <c r="AA10481" s="316" t="str">
        <f t="shared" si="93"/>
        <v>INSERT INTO UPK.upk_k40.k60_os_buno_link (os_buhin_no, k60_buno_id, created_date, created_tantou_id) VALUES ('67123   4M400    完成品', 2044, GETDATE(), 999);</v>
      </c>
      <c r="AC10481" s="316"/>
    </row>
    <row r="10482" spans="26:29">
      <c r="Z10482" s="631">
        <v>759</v>
      </c>
      <c r="AA10482" s="316" t="str">
        <f t="shared" si="93"/>
        <v>INSERT INTO UPK.upk_k40.k60_os_buno_link (os_buhin_no, k60_buno_id, created_date, created_tantou_id) VALUES ('67332   4M400     B302', 2045, GETDATE(), 999);</v>
      </c>
      <c r="AC10482" s="316"/>
    </row>
    <row r="10483" spans="26:29">
      <c r="Z10483" s="631">
        <v>760</v>
      </c>
      <c r="AA10483" s="316" t="str">
        <f t="shared" si="93"/>
        <v>INSERT INTO UPK.upk_k40.k60_os_buno_link (os_buhin_no, k60_buno_id, created_date, created_tantou_id) VALUES ('75522/3 4M400     B309', 2046, GETDATE(), 999);</v>
      </c>
      <c r="AC10483" s="316"/>
    </row>
    <row r="10484" spans="26:29">
      <c r="Z10484" s="631">
        <v>761</v>
      </c>
      <c r="AA10484" s="316" t="str">
        <f t="shared" si="93"/>
        <v>INSERT INTO UPK.upk_k40.k60_os_buno_link (os_buhin_no, k60_buno_id, created_date, created_tantou_id) VALUES ('75522/3 5M500/5M000  B309', 2047, GETDATE(), 999);</v>
      </c>
      <c r="AC10484" s="316"/>
    </row>
    <row r="10485" spans="26:29">
      <c r="Z10485" s="631">
        <v>762</v>
      </c>
      <c r="AA10485" s="316" t="str">
        <f t="shared" si="93"/>
        <v>INSERT INTO UPK.upk_k40.k60_os_buno_link (os_buhin_no, k60_buno_id, created_date, created_tantou_id) VALUES ('76452/3 4M400     B309', 2048, GETDATE(), 999);</v>
      </c>
      <c r="AC10485" s="316"/>
    </row>
    <row r="10486" spans="26:29">
      <c r="Z10486" s="631">
        <v>763</v>
      </c>
      <c r="AA10486" s="316" t="str">
        <f t="shared" si="93"/>
        <v>INSERT INTO UPK.upk_k40.k60_os_buno_link (os_buhin_no, k60_buno_id, created_date, created_tantou_id) VALUES ('76456/7 4M400     B309', 2049, GETDATE(), 999);</v>
      </c>
      <c r="AC10486" s="316"/>
    </row>
    <row r="10487" spans="26:29">
      <c r="Z10487" s="631">
        <v>764</v>
      </c>
      <c r="AA10487" s="316" t="str">
        <f t="shared" si="93"/>
        <v>INSERT INTO UPK.upk_k40.k60_os_buno_link (os_buhin_no, k60_buno_id, created_date, created_tantou_id) VALUES ('78132   4M500    完成品', 2050, GETDATE(), 999);</v>
      </c>
      <c r="AC10487" s="316"/>
    </row>
    <row r="10488" spans="26:29">
      <c r="Z10488" s="631">
        <v>765</v>
      </c>
      <c r="AA10488" s="316" t="str">
        <f t="shared" si="93"/>
        <v>INSERT INTO UPK.upk_k40.k60_os_buno_link (os_buhin_no, k60_buno_id, created_date, created_tantou_id) VALUES ('78133   4M500    完成品', 2051, GETDATE(), 999);</v>
      </c>
      <c r="AC10488" s="316"/>
    </row>
    <row r="10489" spans="26:29">
      <c r="Z10489" s="631">
        <v>766</v>
      </c>
      <c r="AA10489" s="316" t="str">
        <f t="shared" si="93"/>
        <v>INSERT INTO UPK.upk_k40.k60_os_buno_link (os_buhin_no, k60_buno_id, created_date, created_tantou_id) VALUES ('80118/9 4M700   完成品', 2052, GETDATE(), 999);</v>
      </c>
      <c r="AC10489" s="316"/>
    </row>
    <row r="10490" spans="26:29">
      <c r="Z10490" s="631">
        <v>767</v>
      </c>
      <c r="AA10490" s="316" t="str">
        <f t="shared" si="93"/>
        <v>INSERT INTO UPK.upk_k40.k60_os_buno_link (os_buhin_no, k60_buno_id, created_date, created_tantou_id) VALUES ('80126/7 4M400    完成品', 2053, GETDATE(), 999);</v>
      </c>
      <c r="AC10490" s="316"/>
    </row>
    <row r="10491" spans="26:29">
      <c r="Z10491" s="631">
        <v>768</v>
      </c>
      <c r="AA10491" s="316" t="str">
        <f t="shared" si="93"/>
        <v>INSERT INTO UPK.upk_k40.k60_os_buno_link (os_buhin_no, k60_buno_id, created_date, created_tantou_id) VALUES ('80142   6N000    完成品', 2054, GETDATE(), 999);</v>
      </c>
      <c r="AC10491" s="316"/>
    </row>
    <row r="10492" spans="26:29">
      <c r="Z10492" s="631">
        <v>769</v>
      </c>
      <c r="AA10492" s="316" t="str">
        <f t="shared" ref="AA10492:AA10555" si="94">AA$9722&amp;"'"&amp;AA9091&amp;"', "&amp;AB9091&amp;", GETDATE(), 999);"</f>
        <v>INSERT INTO UPK.upk_k40.k60_os_buno_link (os_buhin_no, k60_buno_id, created_date, created_tantou_id) VALUES ('80238/9 4M400     B309', 2055, GETDATE(), 999);</v>
      </c>
      <c r="AC10492" s="316"/>
    </row>
    <row r="10493" spans="26:29">
      <c r="Z10493" s="631">
        <v>770</v>
      </c>
      <c r="AA10493" s="316" t="str">
        <f t="shared" si="94"/>
        <v>INSERT INTO UPK.upk_k40.k60_os_buno_link (os_buhin_no, k60_buno_id, created_date, created_tantou_id) VALUES ('82118/9 4M400    完成品', 2056, GETDATE(), 999);</v>
      </c>
      <c r="AC10493" s="316"/>
    </row>
    <row r="10494" spans="26:29">
      <c r="Z10494" s="631">
        <v>771</v>
      </c>
      <c r="AA10494" s="316" t="str">
        <f t="shared" si="94"/>
        <v>INSERT INTO UPK.upk_k40.k60_os_buno_link (os_buhin_no, k60_buno_id, created_date, created_tantou_id) VALUES ('82126/7 4M400    完成品', 2057, GETDATE(), 999);</v>
      </c>
      <c r="AC10494" s="316"/>
    </row>
    <row r="10495" spans="26:29">
      <c r="Z10495" s="631">
        <v>772</v>
      </c>
      <c r="AA10495" s="316" t="str">
        <f t="shared" si="94"/>
        <v>INSERT INTO UPK.upk_k40.k60_os_buno_link (os_buhin_no, k60_buno_id, created_date, created_tantou_id) VALUES ('82126/7 4M700    完成品', 2058, GETDATE(), 999);</v>
      </c>
      <c r="AC10495" s="316"/>
    </row>
    <row r="10496" spans="26:29">
      <c r="Z10496" s="631">
        <v>773</v>
      </c>
      <c r="AA10496" s="316" t="str">
        <f t="shared" si="94"/>
        <v>INSERT INTO UPK.upk_k40.k60_os_buno_link (os_buhin_no, k60_buno_id, created_date, created_tantou_id) VALUES ('82126/7 5M400    完成品', 2059, GETDATE(), 999);</v>
      </c>
      <c r="AC10496" s="316"/>
    </row>
    <row r="10497" spans="26:29">
      <c r="Z10497" s="631">
        <v>774</v>
      </c>
      <c r="AA10497" s="316" t="str">
        <f t="shared" si="94"/>
        <v>INSERT INTO UPK.upk_k40.k60_os_buno_link (os_buhin_no, k60_buno_id, created_date, created_tantou_id) VALUES ('17286   8H300     B301', 2060, GETDATE(), 999);</v>
      </c>
      <c r="AC10497" s="316"/>
    </row>
    <row r="10498" spans="26:29">
      <c r="Z10498" s="631">
        <v>775</v>
      </c>
      <c r="AA10498" s="316" t="str">
        <f t="shared" si="94"/>
        <v>INSERT INTO UPK.upk_k40.k60_os_buno_link (os_buhin_no, k60_buno_id, created_date, created_tantou_id) VALUES ('17286   8H30001   Bへ', 2061, GETDATE(), 999);</v>
      </c>
      <c r="AC10498" s="316"/>
    </row>
    <row r="10499" spans="26:29">
      <c r="Z10499" s="631">
        <v>776</v>
      </c>
      <c r="AA10499" s="316" t="str">
        <f t="shared" si="94"/>
        <v>INSERT INTO UPK.upk_k40.k60_os_buno_link (os_buhin_no, k60_buno_id, created_date, created_tantou_id) VALUES ('17286   8H30002   Bへ', 2062, GETDATE(), 999);</v>
      </c>
      <c r="AC10499" s="316"/>
    </row>
    <row r="10500" spans="26:29">
      <c r="Z10500" s="631">
        <v>777</v>
      </c>
      <c r="AA10500" s="316" t="str">
        <f t="shared" si="94"/>
        <v>INSERT INTO UPK.upk_k40.k60_os_buno_link (os_buhin_no, k60_buno_id, created_date, created_tantou_id) VALUES ('62030   EQ30001   ﾃｸﾉ', 2063, GETDATE(), 999);</v>
      </c>
      <c r="AC10500" s="316"/>
    </row>
    <row r="10501" spans="26:29">
      <c r="Z10501" s="631">
        <v>778</v>
      </c>
      <c r="AA10501" s="316" t="str">
        <f t="shared" si="94"/>
        <v>INSERT INTO UPK.upk_k40.k60_os_buno_link (os_buhin_no, k60_buno_id, created_date, created_tantou_id) VALUES ('76234/5 8H700     B301', 2064, GETDATE(), 999);</v>
      </c>
      <c r="AC10501" s="316"/>
    </row>
    <row r="10502" spans="26:29">
      <c r="Z10502" s="631">
        <v>779</v>
      </c>
      <c r="AA10502" s="316" t="str">
        <f t="shared" si="94"/>
        <v>INSERT INTO UPK.upk_k40.k60_os_buno_link (os_buhin_no, k60_buno_id, created_date, created_tantou_id) VALUES ('76274/5 8H300     B301', 2065, GETDATE(), 999);</v>
      </c>
      <c r="AC10502" s="316"/>
    </row>
    <row r="10503" spans="26:29">
      <c r="Z10503" s="631">
        <v>780</v>
      </c>
      <c r="AA10503" s="316" t="str">
        <f t="shared" si="94"/>
        <v>INSERT INTO UPK.upk_k40.k60_os_buno_link (os_buhin_no, k60_buno_id, created_date, created_tantou_id) VALUES ('76634/5 8H300     Rより', 1303, GETDATE(), 999);</v>
      </c>
      <c r="AC10503" s="316"/>
    </row>
    <row r="10504" spans="26:29">
      <c r="Z10504" s="631">
        <v>781</v>
      </c>
      <c r="AA10504" s="316" t="str">
        <f t="shared" si="94"/>
        <v>INSERT INTO UPK.upk_k40.k60_os_buno_link (os_buhin_no, k60_buno_id, created_date, created_tantou_id) VALUES ('79146   8H300   　B309', 2066, GETDATE(), 999);</v>
      </c>
      <c r="AC10504" s="316"/>
    </row>
    <row r="10505" spans="26:29">
      <c r="Z10505" s="631">
        <v>782</v>
      </c>
      <c r="AA10505" s="316" t="str">
        <f t="shared" si="94"/>
        <v>INSERT INTO UPK.upk_k40.k60_os_buno_link (os_buhin_no, k60_buno_id, created_date, created_tantou_id) VALUES ('74754   CA000     完成品', 2067, GETDATE(), 999);</v>
      </c>
      <c r="AC10505" s="316"/>
    </row>
    <row r="10506" spans="26:29">
      <c r="Z10506" s="631">
        <v>783</v>
      </c>
      <c r="AA10506" s="316" t="str">
        <f t="shared" si="94"/>
        <v>INSERT INTO UPK.upk_k40.k60_os_buno_link (os_buhin_no, k60_buno_id, created_date, created_tantou_id) VALUES ('74754   CA000-E (R8H 600)', 2068, GETDATE(), 999);</v>
      </c>
      <c r="AC10506" s="316"/>
    </row>
    <row r="10507" spans="26:29">
      <c r="Z10507" s="631">
        <v>784</v>
      </c>
      <c r="AA10507" s="316" t="str">
        <f t="shared" si="94"/>
        <v>INSERT INTO UPK.upk_k40.k60_os_buno_link (os_buhin_no, k60_buno_id, created_date, created_tantou_id) VALUES ('74772   9Y300     完成品', 2069, GETDATE(), 999);</v>
      </c>
      <c r="AC10507" s="316"/>
    </row>
    <row r="10508" spans="26:29">
      <c r="Z10508" s="631">
        <v>785</v>
      </c>
      <c r="AA10508" s="316" t="str">
        <f t="shared" si="94"/>
        <v>INSERT INTO UPK.upk_k40.k60_os_buno_link (os_buhin_no, k60_buno_id, created_date, created_tantou_id) VALUES ('74772   9Y300-E(R8H 1000)', 2070, GETDATE(), 999);</v>
      </c>
      <c r="AC10508" s="316"/>
    </row>
    <row r="10509" spans="26:29">
      <c r="Z10509" s="631">
        <v>786</v>
      </c>
      <c r="AA10509" s="316" t="str">
        <f t="shared" si="94"/>
        <v>INSERT INTO UPK.upk_k40.k60_os_buno_link (os_buhin_no, k60_buno_id, created_date, created_tantou_id) VALUES ('17285   EN00001   B301', 2071, GETDATE(), 999);</v>
      </c>
      <c r="AC10509" s="316"/>
    </row>
    <row r="10510" spans="26:29">
      <c r="Z10510" s="631">
        <v>787</v>
      </c>
      <c r="AA10510" s="316" t="str">
        <f t="shared" si="94"/>
        <v>INSERT INTO UPK.upk_k40.k60_os_buno_link (os_buhin_no, k60_buno_id, created_date, created_tantou_id) VALUES ('17285   EN00002/3  B301', 2072, GETDATE(), 999);</v>
      </c>
      <c r="AC10510" s="316"/>
    </row>
    <row r="10511" spans="26:29">
      <c r="Z10511" s="631">
        <v>788</v>
      </c>
      <c r="AA10511" s="316" t="str">
        <f t="shared" si="94"/>
        <v>INSERT INTO UPK.upk_k40.k60_os_buno_link (os_buhin_no, k60_buno_id, created_date, created_tantou_id) VALUES ('67332   EN000     ﾃｸﾉ', 2073, GETDATE(), 999);</v>
      </c>
      <c r="AC10511" s="316"/>
    </row>
    <row r="10512" spans="26:29">
      <c r="Z10512" s="631">
        <v>789</v>
      </c>
      <c r="AA10512" s="316" t="str">
        <f t="shared" si="94"/>
        <v>INSERT INTO UPK.upk_k40.k60_os_buno_link (os_buhin_no, k60_buno_id, created_date, created_tantou_id) VALUES ('74753   EN00A     B301', 2074, GETDATE(), 999);</v>
      </c>
      <c r="AC10512" s="316"/>
    </row>
    <row r="10513" spans="26:29">
      <c r="Z10513" s="631">
        <v>790</v>
      </c>
      <c r="AA10513" s="316" t="str">
        <f t="shared" si="94"/>
        <v>INSERT INTO UPK.upk_k40.k60_os_buno_link (os_buhin_no, k60_buno_id, created_date, created_tantou_id) VALUES ('74758   EN100     完成品', 2075, GETDATE(), 999);</v>
      </c>
      <c r="AC10513" s="316"/>
    </row>
    <row r="10514" spans="26:29">
      <c r="Z10514" s="631">
        <v>791</v>
      </c>
      <c r="AA10514" s="316" t="str">
        <f t="shared" si="94"/>
        <v>INSERT INTO UPK.upk_k40.k60_os_buno_link (os_buhin_no, k60_buno_id, created_date, created_tantou_id) VALUES ('74763   EN000     完成品', 2076, GETDATE(), 999);</v>
      </c>
      <c r="AC10514" s="316"/>
    </row>
    <row r="10515" spans="26:29">
      <c r="Z10515" s="631">
        <v>792</v>
      </c>
      <c r="AA10515" s="316" t="str">
        <f t="shared" si="94"/>
        <v>INSERT INTO UPK.upk_k40.k60_os_buno_link (os_buhin_no, k60_buno_id, created_date, created_tantou_id) VALUES ('74772   EN100     完成品', 2077, GETDATE(), 999);</v>
      </c>
      <c r="AC10515" s="316"/>
    </row>
    <row r="10516" spans="26:29">
      <c r="Z10516" s="631">
        <v>793</v>
      </c>
      <c r="AA10516" s="316" t="str">
        <f t="shared" si="94"/>
        <v>INSERT INTO UPK.upk_k40.k60_os_buno_link (os_buhin_no, k60_buno_id, created_date, created_tantou_id) VALUES ('75422   EN100UF   Pﾌﾟﾚｽ', 2078, GETDATE(), 999);</v>
      </c>
      <c r="AC10516" s="316"/>
    </row>
    <row r="10517" spans="26:29">
      <c r="Z10517" s="631">
        <v>794</v>
      </c>
      <c r="AA10517" s="316" t="str">
        <f t="shared" si="94"/>
        <v>INSERT INTO UPK.upk_k40.k60_os_buno_link (os_buhin_no, k60_buno_id, created_date, created_tantou_id) VALUES ('85064/5 1DA0A     K70', 2079, GETDATE(), 999);</v>
      </c>
      <c r="AC10517" s="316"/>
    </row>
    <row r="10518" spans="26:29">
      <c r="Z10518" s="631">
        <v>795</v>
      </c>
      <c r="AA10518" s="316" t="str">
        <f t="shared" si="94"/>
        <v>INSERT INTO UPK.upk_k40.k60_os_buno_link (os_buhin_no, k60_buno_id, created_date, created_tantou_id) VALUES ('17285   1AA0A0B   Aより', 2080, GETDATE(), 999);</v>
      </c>
      <c r="AC10518" s="316"/>
    </row>
    <row r="10519" spans="26:29">
      <c r="Z10519" s="631">
        <v>796</v>
      </c>
      <c r="AA10519" s="316" t="str">
        <f t="shared" si="94"/>
        <v>INSERT INTO UPK.upk_k40.k60_os_buno_link (os_buhin_no, k60_buno_id, created_date, created_tantou_id) VALUES ('67339   1AT0A     K70', 2081, GETDATE(), 999);</v>
      </c>
      <c r="AC10519" s="316"/>
    </row>
    <row r="10520" spans="26:29">
      <c r="Z10520" s="631">
        <v>797</v>
      </c>
      <c r="AA10520" s="316" t="str">
        <f t="shared" si="94"/>
        <v>INSERT INTO UPK.upk_k40.k60_os_buno_link (os_buhin_no, k60_buno_id, created_date, created_tantou_id) VALUES ('67339   1AT0B     K70', 2082, GETDATE(), 999);</v>
      </c>
      <c r="AC10520" s="316"/>
    </row>
    <row r="10521" spans="26:29">
      <c r="Z10521" s="631">
        <v>798</v>
      </c>
      <c r="AA10521" s="316" t="str">
        <f t="shared" si="94"/>
        <v>INSERT INTO UPK.upk_k40.k60_os_buno_link (os_buhin_no, k60_buno_id, created_date, created_tantou_id) VALUES ('67419   1AT0A     B302', 2083, GETDATE(), 999);</v>
      </c>
      <c r="AC10521" s="316"/>
    </row>
    <row r="10522" spans="26:29">
      <c r="Z10522" s="631">
        <v>799</v>
      </c>
      <c r="AA10522" s="316" t="str">
        <f t="shared" si="94"/>
        <v>INSERT INTO UPK.upk_k40.k60_os_buno_link (os_buhin_no, k60_buno_id, created_date, created_tantou_id) VALUES ('66362/3 1GR0A     B309', 2084, GETDATE(), 999);</v>
      </c>
      <c r="AC10522" s="316"/>
    </row>
    <row r="10523" spans="26:29">
      <c r="Z10523" s="631">
        <v>800</v>
      </c>
      <c r="AA10523" s="316" t="str">
        <f t="shared" si="94"/>
        <v>INSERT INTO UPK.upk_k40.k60_os_buno_link (os_buhin_no, k60_buno_id, created_date, created_tantou_id) VALUES ('743F2/3 1GR0C     B302', 2085, GETDATE(), 999);</v>
      </c>
      <c r="AC10523" s="316"/>
    </row>
    <row r="10524" spans="26:29">
      <c r="Z10524" s="631">
        <v>801</v>
      </c>
      <c r="AA10524" s="316" t="str">
        <f t="shared" si="94"/>
        <v>INSERT INTO UPK.upk_k40.k60_os_buno_link (os_buhin_no, k60_buno_id, created_date, created_tantou_id) VALUES ('743F2/3 1GR0D     B302', 2086, GETDATE(), 999);</v>
      </c>
      <c r="AC10524" s="316"/>
    </row>
    <row r="10525" spans="26:29">
      <c r="Z10525" s="631">
        <v>802</v>
      </c>
      <c r="AA10525" s="316" t="str">
        <f t="shared" si="94"/>
        <v>INSERT INTO UPK.upk_k40.k60_os_buno_link (os_buhin_no, k60_buno_id, created_date, created_tantou_id) VALUES ('743F2/3 1GR0E     B302', 2087, GETDATE(), 999);</v>
      </c>
      <c r="AC10525" s="316"/>
    </row>
    <row r="10526" spans="26:29">
      <c r="Z10526" s="631">
        <v>803</v>
      </c>
      <c r="AA10526" s="316" t="str">
        <f t="shared" si="94"/>
        <v>INSERT INTO UPK.upk_k40.k60_os_buno_link (os_buhin_no, k60_buno_id, created_date, created_tantou_id) VALUES ('74366   1GR0A     B309', 2088, GETDATE(), 999);</v>
      </c>
      <c r="AC10526" s="316"/>
    </row>
    <row r="10527" spans="26:29">
      <c r="Z10527" s="631">
        <v>804</v>
      </c>
      <c r="AA10527" s="316" t="str">
        <f t="shared" si="94"/>
        <v>INSERT INTO UPK.upk_k40.k60_os_buno_link (os_buhin_no, k60_buno_id, created_date, created_tantou_id) VALUES ('74367   1GR0A     B309', 2089, GETDATE(), 999);</v>
      </c>
      <c r="AC10527" s="316"/>
    </row>
    <row r="10528" spans="26:29">
      <c r="Z10528" s="631">
        <v>805</v>
      </c>
      <c r="AA10528" s="316" t="str">
        <f t="shared" si="94"/>
        <v>INSERT INTO UPK.upk_k40.k60_os_buno_link (os_buhin_no, k60_buno_id, created_date, created_tantou_id) VALUES ('74366   1GR0B     B309', 2090, GETDATE(), 999);</v>
      </c>
      <c r="AC10528" s="316"/>
    </row>
    <row r="10529" spans="26:29">
      <c r="Z10529" s="631">
        <v>806</v>
      </c>
      <c r="AA10529" s="316" t="str">
        <f t="shared" si="94"/>
        <v>INSERT INTO UPK.upk_k40.k60_os_buno_link (os_buhin_no, k60_buno_id, created_date, created_tantou_id) VALUES ('74367   1GR0B     B309', 2091, GETDATE(), 999);</v>
      </c>
      <c r="AC10529" s="316"/>
    </row>
    <row r="10530" spans="26:29">
      <c r="Z10530" s="631">
        <v>807</v>
      </c>
      <c r="AA10530" s="316" t="str">
        <f t="shared" si="94"/>
        <v>INSERT INTO UPK.upk_k40.k60_os_buno_link (os_buhin_no, k60_buno_id, created_date, created_tantou_id) VALUES ('74516   1GR0A     Zより', 2092, GETDATE(), 999);</v>
      </c>
      <c r="AC10530" s="316"/>
    </row>
    <row r="10531" spans="26:29">
      <c r="Z10531" s="631">
        <v>808</v>
      </c>
      <c r="AA10531" s="316" t="str">
        <f t="shared" si="94"/>
        <v>INSERT INTO UPK.upk_k40.k60_os_buno_link (os_buhin_no, k60_buno_id, created_date, created_tantou_id) VALUES ('76486/7 1GR0A　　 W70', 2093, GETDATE(), 999);</v>
      </c>
      <c r="AC10531" s="316"/>
    </row>
    <row r="10532" spans="26:29">
      <c r="Z10532" s="631">
        <v>809</v>
      </c>
      <c r="AA10532" s="316" t="str">
        <f t="shared" si="94"/>
        <v>INSERT INTO UPK.upk_k40.k60_os_buno_link (os_buhin_no, k60_buno_id, created_date, created_tantou_id) VALUES ('65616   JN20A     5016', 2094, GETDATE(), 999);</v>
      </c>
      <c r="AC10532" s="316"/>
    </row>
    <row r="10533" spans="26:29">
      <c r="Z10533" s="631">
        <v>810</v>
      </c>
      <c r="AA10533" s="316" t="str">
        <f t="shared" si="94"/>
        <v>INSERT INTO UPK.upk_k40.k60_os_buno_link (os_buhin_no, k60_buno_id, created_date, created_tantou_id) VALUES ('67466   JN20A     K70', 2095, GETDATE(), 999);</v>
      </c>
      <c r="AC10533" s="316"/>
    </row>
    <row r="10534" spans="26:29">
      <c r="Z10534" s="631">
        <v>811</v>
      </c>
      <c r="AA10534" s="316" t="str">
        <f t="shared" si="94"/>
        <v>INSERT INTO UPK.upk_k40.k60_os_buno_link (os_buhin_no, k60_buno_id, created_date, created_tantou_id) VALUES ('73211   JN22A     K70', 2096, GETDATE(), 999);</v>
      </c>
      <c r="AC10534" s="316"/>
    </row>
    <row r="10535" spans="26:29">
      <c r="Z10535" s="631">
        <v>812</v>
      </c>
      <c r="AA10535" s="316" t="str">
        <f t="shared" si="94"/>
        <v>INSERT INTO UPK.upk_k40.k60_os_buno_link (os_buhin_no, k60_buno_id, created_date, created_tantou_id) VALUES ('73211   JN22A     梱包', 2096, GETDATE(), 999);</v>
      </c>
      <c r="AC10535" s="316"/>
    </row>
    <row r="10536" spans="26:29">
      <c r="Z10536" s="631">
        <v>813</v>
      </c>
      <c r="AA10536" s="316" t="str">
        <f t="shared" si="94"/>
        <v>INSERT INTO UPK.upk_k40.k60_os_buno_link (os_buhin_no, k60_buno_id, created_date, created_tantou_id) VALUES ('73231   JN22A     完成品', 2097, GETDATE(), 999);</v>
      </c>
      <c r="AC10536" s="316"/>
    </row>
    <row r="10537" spans="26:29">
      <c r="Z10537" s="631">
        <v>814</v>
      </c>
      <c r="AA10537" s="316" t="str">
        <f t="shared" si="94"/>
        <v>INSERT INTO UPK.upk_k40.k60_os_buno_link (os_buhin_no, k60_buno_id, created_date, created_tantou_id) VALUES ('73231   JN22A     梱包', 2097, GETDATE(), 999);</v>
      </c>
      <c r="AC10537" s="316"/>
    </row>
    <row r="10538" spans="26:29">
      <c r="Z10538" s="631">
        <v>815</v>
      </c>
      <c r="AA10538" s="316" t="str">
        <f t="shared" si="94"/>
        <v>INSERT INTO UPK.upk_k40.k60_os_buno_link (os_buhin_no, k60_buno_id, created_date, created_tantou_id) VALUES ('76654/5 3TU0A     Zより', 2098, GETDATE(), 999);</v>
      </c>
      <c r="AC10538" s="316"/>
    </row>
    <row r="10539" spans="26:29">
      <c r="Z10539" s="631">
        <v>816</v>
      </c>
      <c r="AA10539" s="316" t="str">
        <f t="shared" si="94"/>
        <v>INSERT INTO UPK.upk_k40.k60_os_buno_link (os_buhin_no, k60_buno_id, created_date, created_tantou_id) VALUES ('755D6   3NU0A      W70', 2099, GETDATE(), 999);</v>
      </c>
      <c r="AC10539" s="316"/>
    </row>
    <row r="10540" spans="26:29">
      <c r="Z10540" s="631">
        <v>817</v>
      </c>
      <c r="AA10540" s="316" t="str">
        <f t="shared" si="94"/>
        <v>INSERT INTO UPK.upk_k40.k60_os_buno_link (os_buhin_no, k60_buno_id, created_date, created_tantou_id) VALUES ('755D7   3NU0A      W70', 2100, GETDATE(), 999);</v>
      </c>
      <c r="AC10540" s="316"/>
    </row>
    <row r="10541" spans="26:29">
      <c r="Z10541" s="631">
        <v>818</v>
      </c>
      <c r="AA10541" s="316" t="str">
        <f t="shared" si="94"/>
        <v>INSERT INTO UPK.upk_k40.k60_os_buno_link (os_buhin_no, k60_buno_id, created_date, created_tantou_id) VALUES ('74558/9 1LA0A-B   K70', 2101, GETDATE(), 999);</v>
      </c>
      <c r="AC10541" s="316"/>
    </row>
    <row r="10542" spans="26:29">
      <c r="Z10542" s="631">
        <v>819</v>
      </c>
      <c r="AA10542" s="316" t="str">
        <f t="shared" si="94"/>
        <v>INSERT INTO UPK.upk_k40.k60_os_buno_link (os_buhin_no, k60_buno_id, created_date, created_tantou_id) VALUES ('74558/9 1LA0A     K70', 2102, GETDATE(), 999);</v>
      </c>
      <c r="AC10542" s="316"/>
    </row>
    <row r="10543" spans="26:29">
      <c r="Z10543" s="631">
        <v>820</v>
      </c>
      <c r="AA10543" s="316" t="str">
        <f t="shared" si="94"/>
        <v>INSERT INTO UPK.upk_k40.k60_os_buno_link (os_buhin_no, k60_buno_id, created_date, created_tantou_id) VALUES ('75529   1LA0A     K70', 2103, GETDATE(), 999);</v>
      </c>
      <c r="AC10543" s="316"/>
    </row>
    <row r="10544" spans="26:29">
      <c r="Z10544" s="631">
        <v>821</v>
      </c>
      <c r="AA10544" s="316" t="str">
        <f t="shared" si="94"/>
        <v>INSERT INTO UPK.upk_k40.k60_os_buno_link (os_buhin_no, k60_buno_id, created_date, created_tantou_id) VALUES ('756C0/1 1LA0A     Rより', 1394, GETDATE(), 999);</v>
      </c>
      <c r="AC10544" s="316"/>
    </row>
    <row r="10545" spans="26:29">
      <c r="Z10545" s="631">
        <v>822</v>
      </c>
      <c r="AA10545" s="316" t="str">
        <f t="shared" si="94"/>
        <v>INSERT INTO UPK.upk_k40.k60_os_buno_link (os_buhin_no, k60_buno_id, created_date, created_tantou_id) VALUES ('67332   1ZR0A     B302', 2104, GETDATE(), 999);</v>
      </c>
      <c r="AC10545" s="316"/>
    </row>
    <row r="10546" spans="26:29">
      <c r="Z10546" s="631">
        <v>823</v>
      </c>
      <c r="AA10546" s="316" t="str">
        <f t="shared" si="94"/>
        <v>INSERT INTO UPK.upk_k40.k60_os_buno_link (os_buhin_no, k60_buno_id, created_date, created_tantou_id) VALUES ('67332   1ZR0B     K70', 2105, GETDATE(), 999);</v>
      </c>
      <c r="AC10546" s="316"/>
    </row>
    <row r="10547" spans="26:29">
      <c r="Z10547" s="631">
        <v>824</v>
      </c>
      <c r="AA10547" s="316" t="str">
        <f t="shared" si="94"/>
        <v>INSERT INTO UPK.upk_k40.k60_os_buno_link (os_buhin_no, k60_buno_id, created_date, created_tantou_id) VALUES ('67870   1ZR0A03   B70', 2106, GETDATE(), 999);</v>
      </c>
      <c r="AC10547" s="316"/>
    </row>
    <row r="10548" spans="26:29">
      <c r="Z10548" s="631">
        <v>825</v>
      </c>
      <c r="AA10548" s="316" t="str">
        <f t="shared" si="94"/>
        <v>INSERT INTO UPK.upk_k40.k60_os_buno_link (os_buhin_no, k60_buno_id, created_date, created_tantou_id) VALUES ('67870   1ZR0A04   B70', 2107, GETDATE(), 999);</v>
      </c>
      <c r="AC10548" s="316"/>
    </row>
    <row r="10549" spans="26:29">
      <c r="Z10549" s="631">
        <v>826</v>
      </c>
      <c r="AA10549" s="316" t="str">
        <f t="shared" si="94"/>
        <v>INSERT INTO UPK.upk_k40.k60_os_buno_link (os_buhin_no, k60_buno_id, created_date, created_tantou_id) VALUES ('75492/3 1JB0A     B302', 2108, GETDATE(), 999);</v>
      </c>
      <c r="AC10549" s="316"/>
    </row>
    <row r="10550" spans="26:29">
      <c r="Z10550" s="631">
        <v>827</v>
      </c>
      <c r="AA10550" s="316" t="str">
        <f t="shared" si="94"/>
        <v>INSERT INTO UPK.upk_k40.k60_os_buno_link (os_buhin_no, k60_buno_id, created_date, created_tantou_id) VALUES ('76246   1JA0A     B70', 2109, GETDATE(), 999);</v>
      </c>
      <c r="AC10550" s="316"/>
    </row>
    <row r="10551" spans="26:29">
      <c r="Z10551" s="631">
        <v>828</v>
      </c>
      <c r="AA10551" s="316" t="str">
        <f t="shared" si="94"/>
        <v>INSERT INTO UPK.upk_k40.k60_os_buno_link (os_buhin_no, k60_buno_id, created_date, created_tantou_id) VALUES ('76247   1JA0A     B70', 2110, GETDATE(), 999);</v>
      </c>
      <c r="AC10551" s="316"/>
    </row>
    <row r="10552" spans="26:29">
      <c r="Z10552" s="631">
        <v>829</v>
      </c>
      <c r="AA10552" s="316" t="str">
        <f t="shared" si="94"/>
        <v>INSERT INTO UPK.upk_k40.k60_os_buno_link (os_buhin_no, k60_buno_id, created_date, created_tantou_id) VALUES ('61212/3 3XA0A    Zより', 2111, GETDATE(), 999);</v>
      </c>
      <c r="AC10552" s="316"/>
    </row>
    <row r="10553" spans="26:29">
      <c r="Z10553" s="631">
        <v>830</v>
      </c>
      <c r="AA10553" s="316" t="str">
        <f t="shared" si="94"/>
        <v>INSERT INTO UPK.upk_k40.k60_os_buno_link (os_buhin_no, k60_buno_id, created_date, created_tantou_id) VALUES ('61212/3 3XA0A/3XE0A Zより', 2112, GETDATE(), 999);</v>
      </c>
      <c r="AC10553" s="316"/>
    </row>
    <row r="10554" spans="26:29">
      <c r="Z10554" s="631">
        <v>831</v>
      </c>
      <c r="AA10554" s="316" t="str">
        <f t="shared" si="94"/>
        <v>INSERT INTO UPK.upk_k40.k60_os_buno_link (os_buhin_no, k60_buno_id, created_date, created_tantou_id) VALUES ('61212/3 3XA2A    Zより', 2113, GETDATE(), 999);</v>
      </c>
      <c r="AC10554" s="316"/>
    </row>
    <row r="10555" spans="26:29">
      <c r="Z10555" s="631">
        <v>832</v>
      </c>
      <c r="AA10555" s="316" t="str">
        <f t="shared" si="94"/>
        <v>INSERT INTO UPK.upk_k40.k60_os_buno_link (os_buhin_no, k60_buno_id, created_date, created_tantou_id) VALUES ('61212/3 3XE2A/3XA2A Zより', 2114, GETDATE(), 999);</v>
      </c>
      <c r="AC10555" s="316"/>
    </row>
    <row r="10556" spans="26:29">
      <c r="Z10556" s="631">
        <v>833</v>
      </c>
      <c r="AA10556" s="316" t="str">
        <f t="shared" ref="AA10556:AA10619" si="95">AA$9722&amp;"'"&amp;AA9155&amp;"', "&amp;AB9155&amp;", GETDATE(), 999);"</f>
        <v>INSERT INTO UPK.upk_k40.k60_os_buno_link (os_buhin_no, k60_buno_id, created_date, created_tantou_id) VALUES ('73211   3XE0A     B301  ', 2115, GETDATE(), 999);</v>
      </c>
      <c r="AC10556" s="316"/>
    </row>
    <row r="10557" spans="26:29">
      <c r="Z10557" s="631">
        <v>834</v>
      </c>
      <c r="AA10557" s="316" t="str">
        <f t="shared" si="95"/>
        <v>INSERT INTO UPK.upk_k40.k60_os_buno_link (os_buhin_no, k60_buno_id, created_date, created_tantou_id) VALUES ('75234   3XA0A     B309', 2116, GETDATE(), 999);</v>
      </c>
      <c r="AC10557" s="316"/>
    </row>
    <row r="10558" spans="26:29">
      <c r="Z10558" s="631">
        <v>835</v>
      </c>
      <c r="AA10558" s="316" t="str">
        <f t="shared" si="95"/>
        <v>INSERT INTO UPK.upk_k40.k60_os_buno_link (os_buhin_no, k60_buno_id, created_date, created_tantou_id) VALUES ('76458   3XA0A     B309', 2117, GETDATE(), 999);</v>
      </c>
      <c r="AC10558" s="316"/>
    </row>
    <row r="10559" spans="26:29">
      <c r="Z10559" s="631">
        <v>836</v>
      </c>
      <c r="AA10559" s="316" t="str">
        <f t="shared" si="95"/>
        <v>INSERT INTO UPK.upk_k40.k60_os_buno_link (os_buhin_no, k60_buno_id, created_date, created_tantou_id) VALUES ('76459   3XA0A     B309', 2118, GETDATE(), 999);</v>
      </c>
      <c r="AC10559" s="316"/>
    </row>
    <row r="10560" spans="26:29">
      <c r="Z10560" s="631">
        <v>837</v>
      </c>
      <c r="AA10560" s="316" t="str">
        <f t="shared" si="95"/>
        <v>INSERT INTO UPK.upk_k40.k60_os_buno_link (os_buhin_no, k60_buno_id, created_date, created_tantou_id) VALUES ('73212   3XC0A     B301', 2119, GETDATE(), 999);</v>
      </c>
      <c r="AC10560" s="316"/>
    </row>
    <row r="10561" spans="26:29">
      <c r="Z10561" s="631">
        <v>838</v>
      </c>
      <c r="AA10561" s="316" t="str">
        <f t="shared" si="95"/>
        <v>INSERT INTO UPK.upk_k40.k60_os_buno_link (os_buhin_no, k60_buno_id, created_date, created_tantou_id) VALUES ('73232   3XC0A K70シンクロ', 2120, GETDATE(), 999);</v>
      </c>
      <c r="AC10561" s="316"/>
    </row>
    <row r="10562" spans="26:29">
      <c r="Z10562" s="631">
        <v>839</v>
      </c>
      <c r="AA10562" s="316" t="str">
        <f t="shared" si="95"/>
        <v>INSERT INTO UPK.upk_k40.k60_os_buno_link (os_buhin_no, k60_buno_id, created_date, created_tantou_id) VALUES ('74329   3XN0A    Wより', 2121, GETDATE(), 999);</v>
      </c>
      <c r="AC10562" s="316"/>
    </row>
    <row r="10563" spans="26:29">
      <c r="Z10563" s="631">
        <v>840</v>
      </c>
      <c r="AA10563" s="316" t="str">
        <f t="shared" si="95"/>
        <v>INSERT INTO UPK.upk_k40.k60_os_buno_link (os_buhin_no, k60_buno_id, created_date, created_tantou_id) VALUES ('76332/3 3XC0A      K70', 2122, GETDATE(), 999);</v>
      </c>
      <c r="AC10563" s="316"/>
    </row>
    <row r="10564" spans="26:29">
      <c r="Z10564" s="631">
        <v>841</v>
      </c>
      <c r="AA10564" s="316" t="str">
        <f t="shared" si="95"/>
        <v>INSERT INTO UPK.upk_k40.k60_os_buno_link (os_buhin_no, k60_buno_id, created_date, created_tantou_id) VALUES ('77598   3XC8A   K70⇒B309 ', 2123, GETDATE(), 999);</v>
      </c>
      <c r="AC10564" s="316"/>
    </row>
    <row r="10565" spans="26:29">
      <c r="Z10565" s="631">
        <v>842</v>
      </c>
      <c r="AA10565" s="316" t="str">
        <f t="shared" si="95"/>
        <v>INSERT INTO UPK.upk_k40.k60_os_buno_link (os_buhin_no, k60_buno_id, created_date, created_tantou_id) VALUES ('76516/7 3XA2A  Sより B301', 1735, GETDATE(), 999);</v>
      </c>
      <c r="AC10565" s="316"/>
    </row>
    <row r="10566" spans="26:29">
      <c r="Z10566" s="631">
        <v>843</v>
      </c>
      <c r="AA10566" s="316" t="str">
        <f t="shared" si="95"/>
        <v>INSERT INTO UPK.upk_k40.k60_os_buno_link (os_buhin_no, k60_buno_id, created_date, created_tantou_id) VALUES ('76218   3XJ0A      K70  ', 2124, GETDATE(), 999);</v>
      </c>
      <c r="AC10566" s="316"/>
    </row>
    <row r="10567" spans="26:29">
      <c r="Z10567" s="631">
        <v>844</v>
      </c>
      <c r="AA10567" s="316" t="str">
        <f t="shared" si="95"/>
        <v>INSERT INTO UPK.upk_k40.k60_os_buno_link (os_buhin_no, k60_buno_id, created_date, created_tantou_id) VALUES ('76219   3XJ0A      K70', 2125, GETDATE(), 999);</v>
      </c>
      <c r="AC10567" s="316"/>
    </row>
    <row r="10568" spans="26:29">
      <c r="Z10568" s="631">
        <v>845</v>
      </c>
      <c r="AA10568" s="316" t="str">
        <f t="shared" si="95"/>
        <v>INSERT INTO UPK.upk_k40.k60_os_buno_link (os_buhin_no, k60_buno_id, created_date, created_tantou_id) VALUES ('76246/7 3XJ0A      K70', 2126, GETDATE(), 999);</v>
      </c>
      <c r="AC10568" s="316"/>
    </row>
    <row r="10569" spans="26:29">
      <c r="Z10569" s="631">
        <v>846</v>
      </c>
      <c r="AA10569" s="316" t="str">
        <f t="shared" si="95"/>
        <v>INSERT INTO UPK.upk_k40.k60_os_buno_link (os_buhin_no, k60_buno_id, created_date, created_tantou_id) VALUES ('76373   3YF3A  Wより　K70', 2127, GETDATE(), 999);</v>
      </c>
      <c r="AC10569" s="316"/>
    </row>
    <row r="10570" spans="26:29">
      <c r="Z10570" s="631">
        <v>847</v>
      </c>
      <c r="AA10570" s="316" t="str">
        <f t="shared" si="95"/>
        <v>INSERT INTO UPK.upk_k40.k60_os_buno_link (os_buhin_no, k60_buno_id, created_date, created_tantou_id) VALUES ('76397   3YF0A  Sより　K70', 2128, GETDATE(), 999);</v>
      </c>
      <c r="AC10570" s="316"/>
    </row>
    <row r="10571" spans="26:29">
      <c r="Z10571" s="631">
        <v>848</v>
      </c>
      <c r="AA10571" s="316" t="str">
        <f t="shared" si="95"/>
        <v>INSERT INTO UPK.upk_k40.k60_os_buno_link (os_buhin_no, k60_buno_id, created_date, created_tantou_id) VALUES ('17216   CY00A      K30', 2129, GETDATE(), 999);</v>
      </c>
      <c r="AC10571" s="316"/>
    </row>
    <row r="10572" spans="26:29">
      <c r="Z10572" s="631">
        <v>849</v>
      </c>
      <c r="AA10572" s="316" t="str">
        <f t="shared" si="95"/>
        <v>INSERT INTO UPK.upk_k40.k60_os_buno_link (os_buhin_no, k60_buno_id, created_date, created_tantou_id) VALUES ('17217   CY00A      K30', 2130, GETDATE(), 999);</v>
      </c>
      <c r="AC10572" s="316"/>
    </row>
    <row r="10573" spans="26:29">
      <c r="Z10573" s="631">
        <v>850</v>
      </c>
      <c r="AA10573" s="316" t="str">
        <f t="shared" si="95"/>
        <v>INSERT INTO UPK.upk_k40.k60_os_buno_link (os_buhin_no, k60_buno_id, created_date, created_tantou_id) VALUES ('75454   1VN0A      W70', 2131, GETDATE(), 999);</v>
      </c>
      <c r="AC10573" s="316"/>
    </row>
    <row r="10574" spans="26:29">
      <c r="Z10574" s="631">
        <v>851</v>
      </c>
      <c r="AA10574" s="316" t="str">
        <f t="shared" si="95"/>
        <v>INSERT INTO UPK.upk_k40.k60_os_buno_link (os_buhin_no, k60_buno_id, created_date, created_tantou_id) VALUES ('75118   5TA0A  Sより W70', 1778, GETDATE(), 999);</v>
      </c>
      <c r="AC10574" s="316"/>
    </row>
    <row r="10575" spans="26:29">
      <c r="Z10575" s="631">
        <v>852</v>
      </c>
      <c r="AA10575" s="316" t="str">
        <f t="shared" si="95"/>
        <v>INSERT INTO UPK.upk_k40.k60_os_buno_link (os_buhin_no, k60_buno_id, created_date, created_tantou_id) VALUES ('75118   5TL0A  Sより K70', 1794, GETDATE(), 999);</v>
      </c>
      <c r="AC10575" s="316"/>
    </row>
    <row r="10576" spans="26:29">
      <c r="Z10576" s="631">
        <v>853</v>
      </c>
      <c r="AA10576" s="316" t="str">
        <f t="shared" si="95"/>
        <v>INSERT INTO UPK.upk_k40.k60_os_buno_link (os_buhin_no, k60_buno_id, created_date, created_tantou_id) VALUES ('51162   3VA4A      K70', 2132, GETDATE(), 999);</v>
      </c>
      <c r="AC10576" s="316"/>
    </row>
    <row r="10577" spans="26:29">
      <c r="Z10577" s="631">
        <v>854</v>
      </c>
      <c r="AA10577" s="316" t="str">
        <f t="shared" si="95"/>
        <v>INSERT INTO UPK.upk_k40.k60_os_buno_link (os_buhin_no, k60_buno_id, created_date, created_tantou_id) VALUES ('75176   5WK0A　移管逆送', 2133, GETDATE(), 999);</v>
      </c>
      <c r="AC10577" s="316"/>
    </row>
    <row r="10578" spans="26:29">
      <c r="Z10578" s="631">
        <v>855</v>
      </c>
      <c r="AA10578" s="316" t="str">
        <f t="shared" si="95"/>
        <v>INSERT INTO UPK.upk_k40.k60_os_buno_link (os_buhin_no, k60_buno_id, created_date, created_tantou_id) VALUES ('67466   4CB0A      K30', 2134, GETDATE(), 999);</v>
      </c>
      <c r="AC10578" s="316"/>
    </row>
    <row r="10579" spans="26:29">
      <c r="Z10579" s="631">
        <v>856</v>
      </c>
      <c r="AA10579" s="316" t="str">
        <f t="shared" si="95"/>
        <v>INSERT INTO UPK.upk_k40.k60_os_buno_link (os_buhin_no, k60_buno_id, created_date, created_tantou_id) VALUES ('67466   4CB0A-E ', 2135, GETDATE(), 999);</v>
      </c>
      <c r="AC10579" s="316"/>
    </row>
    <row r="10580" spans="26:29">
      <c r="Z10580" s="631">
        <v>857</v>
      </c>
      <c r="AA10580" s="316" t="str">
        <f t="shared" si="95"/>
        <v>INSERT INTO UPK.upk_k40.k60_os_buno_link (os_buhin_no, k60_buno_id, created_date, created_tantou_id) VALUES ('76482   4CB0A      K70', 2136, GETDATE(), 999);</v>
      </c>
      <c r="AC10580" s="316"/>
    </row>
    <row r="10581" spans="26:29">
      <c r="Z10581" s="631">
        <v>858</v>
      </c>
      <c r="AA10581" s="316" t="str">
        <f t="shared" si="95"/>
        <v>INSERT INTO UPK.upk_k40.k60_os_buno_link (os_buhin_no, k60_buno_id, created_date, created_tantou_id) VALUES ('76482   4CB0A-E  韓国向け', 2137, GETDATE(), 999);</v>
      </c>
      <c r="AC10581" s="316"/>
    </row>
    <row r="10582" spans="26:29">
      <c r="Z10582" s="631">
        <v>859</v>
      </c>
      <c r="AA10582" s="316" t="str">
        <f t="shared" si="95"/>
        <v>INSERT INTO UPK.upk_k40.k60_os_buno_link (os_buhin_no, k60_buno_id, created_date, created_tantou_id) VALUES ('78118　6MA0A　Rより B309', 2138, GETDATE(), 999);</v>
      </c>
      <c r="AC10582" s="316"/>
    </row>
    <row r="10583" spans="26:29">
      <c r="Z10583" s="631">
        <v>860</v>
      </c>
      <c r="AA10583" s="316" t="str">
        <f t="shared" si="95"/>
        <v>INSERT INTO UPK.upk_k40.k60_os_buno_link (os_buhin_no, k60_buno_id, created_date, created_tantou_id) VALUES ('78119　6MA0A　Rより B309', 2139, GETDATE(), 999);</v>
      </c>
      <c r="AC10583" s="316"/>
    </row>
    <row r="10584" spans="26:29">
      <c r="Z10584" s="631">
        <v>861</v>
      </c>
      <c r="AA10584" s="316" t="str">
        <f t="shared" si="95"/>
        <v>INSERT INTO UPK.upk_k40.k60_os_buno_link (os_buhin_no, k60_buno_id, created_date, created_tantou_id) VALUES ('76352/3 01G00   B302', 2140, GETDATE(), 999);</v>
      </c>
      <c r="AC10584" s="316"/>
    </row>
    <row r="10585" spans="26:29">
      <c r="Z10585" s="631">
        <v>862</v>
      </c>
      <c r="AA10585" s="316" t="str">
        <f t="shared" si="95"/>
        <v>INSERT INTO UPK.upk_k40.k60_os_buno_link (os_buhin_no, k60_buno_id, created_date, created_tantou_id) VALUES ('78152   CN000   B309', 2141, GETDATE(), 999);</v>
      </c>
      <c r="AC10585" s="316"/>
    </row>
    <row r="10586" spans="26:29">
      <c r="Z10586" s="631">
        <v>863</v>
      </c>
      <c r="AA10586" s="316" t="str">
        <f t="shared" si="95"/>
        <v>INSERT INTO UPK.upk_k40.k60_os_buno_link (os_buhin_no, k60_buno_id, created_date, created_tantou_id) VALUES ('80142/3  4M400  K30', 2142, GETDATE(), 999);</v>
      </c>
      <c r="AC10586" s="316"/>
    </row>
    <row r="10587" spans="26:29">
      <c r="Z10587" s="631">
        <v>864</v>
      </c>
      <c r="AA10587" s="316" t="str">
        <f t="shared" si="95"/>
        <v>INSERT INTO UPK.upk_k40.k60_os_buno_link (os_buhin_no, k60_buno_id, created_date, created_tantou_id) VALUES ('79146   8H300   B309', 2066, GETDATE(), 999);</v>
      </c>
      <c r="AC10587" s="316"/>
    </row>
    <row r="10588" spans="26:29">
      <c r="Z10588" s="631">
        <v>865</v>
      </c>
      <c r="AA10588" s="316" t="str">
        <f t="shared" si="95"/>
        <v>INSERT INTO UPK.upk_k40.k60_os_buno_link (os_buhin_no, k60_buno_id, created_date, created_tantou_id) VALUES ('62240   4M500   B302', 2143, GETDATE(), 999);</v>
      </c>
      <c r="AC10588" s="316"/>
    </row>
    <row r="10589" spans="26:29">
      <c r="Z10589" s="631">
        <v>866</v>
      </c>
      <c r="AA10589" s="316" t="str">
        <f t="shared" si="95"/>
        <v>INSERT INTO UPK.upk_k40.k60_os_buno_link (os_buhin_no, k60_buno_id, created_date, created_tantou_id) VALUES ('82118/9 5M000   高田', 2144, GETDATE(), 999);</v>
      </c>
      <c r="AC10589" s="316"/>
    </row>
    <row r="10590" spans="26:29">
      <c r="Z10590" s="631">
        <v>867</v>
      </c>
      <c r="AA10590" s="316" t="str">
        <f t="shared" si="95"/>
        <v>INSERT INTO UPK.upk_k40.k60_os_buno_link (os_buhin_no, k60_buno_id, created_date, created_tantou_id) VALUES ('77652/3 JM00A 　B309 Rより', 1327, GETDATE(), 999);</v>
      </c>
      <c r="AC10590" s="316"/>
    </row>
    <row r="10591" spans="26:29">
      <c r="Z10591" s="631">
        <v>868</v>
      </c>
      <c r="AA10591" s="316" t="str">
        <f t="shared" si="95"/>
        <v>INSERT INTO UPK.upk_k40.k60_os_buno_link (os_buhin_no, k60_buno_id, created_date, created_tantou_id) VALUES ('62522   1LA5A   SへK70', 1661, GETDATE(), 999);</v>
      </c>
      <c r="AC10591" s="316"/>
    </row>
    <row r="10592" spans="26:29">
      <c r="Z10592" s="631">
        <v>869</v>
      </c>
      <c r="AA10592" s="316" t="str">
        <f t="shared" si="95"/>
        <v>INSERT INTO UPK.upk_k40.k60_os_buno_link (os_buhin_no, k60_buno_id, created_date, created_tantou_id) VALUES ('67332   1LA0B   SへK70', 1664, GETDATE(), 999);</v>
      </c>
      <c r="AC10592" s="316"/>
    </row>
    <row r="10593" spans="26:29">
      <c r="Z10593" s="631">
        <v>870</v>
      </c>
      <c r="AA10593" s="316" t="str">
        <f t="shared" si="95"/>
        <v>INSERT INTO UPK.upk_k40.k60_os_buno_link (os_buhin_no, k60_buno_id, created_date, created_tantou_id) VALUES ('67336   1LA0A   SへB301', 1665, GETDATE(), 999);</v>
      </c>
      <c r="AC10593" s="316"/>
    </row>
    <row r="10594" spans="26:29">
      <c r="Z10594" s="631">
        <v>871</v>
      </c>
      <c r="AA10594" s="316" t="str">
        <f t="shared" si="95"/>
        <v>INSERT INTO UPK.upk_k40.k60_os_buno_link (os_buhin_no, k60_buno_id, created_date, created_tantou_id) VALUES ('74548   1LA0A   SへK70', 1672, GETDATE(), 999);</v>
      </c>
      <c r="AC10594" s="316"/>
    </row>
    <row r="10595" spans="26:29">
      <c r="Z10595" s="631">
        <v>872</v>
      </c>
      <c r="AA10595" s="316" t="str">
        <f t="shared" si="95"/>
        <v>INSERT INTO UPK.upk_k40.k60_os_buno_link (os_buhin_no, k60_buno_id, created_date, created_tantou_id) VALUES ('76458   5TA0A   SへW70', 1782, GETDATE(), 999);</v>
      </c>
      <c r="AC10595" s="316"/>
    </row>
    <row r="10596" spans="26:29">
      <c r="Z10596" s="631">
        <v>873</v>
      </c>
      <c r="AA10596" s="316" t="str">
        <f t="shared" si="95"/>
        <v>INSERT INTO UPK.upk_k40.k60_os_buno_link (os_buhin_no, k60_buno_id, created_date, created_tantou_id) VALUES ('76459   5TA0A   SへW70', 1783, GETDATE(), 999);</v>
      </c>
      <c r="AC10596" s="316"/>
    </row>
    <row r="10597" spans="26:29">
      <c r="Z10597" s="631">
        <v>874</v>
      </c>
      <c r="AA10597" s="316" t="str">
        <f t="shared" si="95"/>
        <v>INSERT INTO UPK.upk_k40.k60_os_buno_link (os_buhin_no, k60_buno_id, created_date, created_tantou_id) VALUES ('73211   4CC1A   SへB301', 1773, GETDATE(), 999);</v>
      </c>
      <c r="AC10597" s="316"/>
    </row>
    <row r="10598" spans="26:29">
      <c r="Z10598" s="631">
        <v>875</v>
      </c>
      <c r="AA10598" s="316" t="str">
        <f t="shared" si="95"/>
        <v>INSERT INTO UPK.upk_k40.k60_os_buno_link (os_buhin_no, k60_buno_id, created_date, created_tantou_id) VALUES ('64182/3 6MA0A   SへK70', 1791, GETDATE(), 999);</v>
      </c>
      <c r="AC10598" s="316"/>
    </row>
    <row r="10599" spans="26:29">
      <c r="Z10599" s="631">
        <v>876</v>
      </c>
      <c r="AA10599" s="316" t="str">
        <f t="shared" si="95"/>
        <v>INSERT INTO UPK.upk_k40.k60_os_buno_link (os_buhin_no, k60_buno_id, created_date, created_tantou_id) VALUES ('64828   D0109     B309', 2145, GETDATE(), 999);</v>
      </c>
      <c r="AC10599" s="316"/>
    </row>
    <row r="10600" spans="26:29">
      <c r="Z10600" s="631">
        <v>877</v>
      </c>
      <c r="AA10600" s="316" t="str">
        <f t="shared" si="95"/>
        <v>INSERT INTO UPK.upk_k40.k60_os_buno_link (os_buhin_no, k60_buno_id, created_date, created_tantou_id) VALUES ('64828   D0109-G   逆送', 2146, GETDATE(), 999);</v>
      </c>
      <c r="AC10600" s="316"/>
    </row>
    <row r="10601" spans="26:29">
      <c r="Z10601" s="631">
        <v>878</v>
      </c>
      <c r="AA10601" s="316" t="str">
        <f t="shared" si="95"/>
        <v>INSERT INTO UPK.upk_k40.k60_os_buno_link (os_buhin_no, k60_buno_id, created_date, created_tantou_id) VALUES ('74811   01G0A     Mより', 2147, GETDATE(), 999);</v>
      </c>
      <c r="AC10601" s="316"/>
    </row>
    <row r="10602" spans="26:29">
      <c r="Z10602" s="631">
        <v>879</v>
      </c>
      <c r="AA10602" s="316" t="str">
        <f t="shared" si="95"/>
        <v>INSERT INTO UPK.upk_k40.k60_os_buno_link (os_buhin_no, k60_buno_id, created_date, created_tantou_id) VALUES ('74811   08G00　　 Mより', 2148, GETDATE(), 999);</v>
      </c>
      <c r="AC10602" s="316"/>
    </row>
    <row r="10603" spans="26:29">
      <c r="Z10603" s="631">
        <v>880</v>
      </c>
      <c r="AA10603" s="316" t="str">
        <f t="shared" si="95"/>
        <v>INSERT INTO UPK.upk_k40.k60_os_buno_link (os_buhin_no, k60_buno_id, created_date, created_tantou_id) VALUES ('74811   31G0A　　 Mより', 2149, GETDATE(), 999);</v>
      </c>
      <c r="AC10603" s="316"/>
    </row>
    <row r="10604" spans="26:29">
      <c r="Z10604" s="631">
        <v>881</v>
      </c>
      <c r="AA10604" s="316" t="str">
        <f t="shared" si="95"/>
        <v>INSERT INTO UPK.upk_k40.k60_os_buno_link (os_buhin_no, k60_buno_id, created_date, created_tantou_id) VALUES ('74811   3S800 　　Mより', 2150, GETDATE(), 999);</v>
      </c>
      <c r="AC10604" s="316"/>
    </row>
    <row r="10605" spans="26:29">
      <c r="Z10605" s="631">
        <v>882</v>
      </c>
      <c r="AA10605" s="316" t="str">
        <f t="shared" si="95"/>
        <v>INSERT INTO UPK.upk_k40.k60_os_buno_link (os_buhin_no, k60_buno_id, created_date, created_tantou_id) VALUES ('74811   3S810　　 Mより', 2151, GETDATE(), 999);</v>
      </c>
      <c r="AC10605" s="316"/>
    </row>
    <row r="10606" spans="26:29">
      <c r="Z10606" s="631">
        <v>883</v>
      </c>
      <c r="AA10606" s="316" t="str">
        <f t="shared" si="95"/>
        <v>INSERT INTO UPK.upk_k40.k60_os_buno_link (os_buhin_no, k60_buno_id, created_date, created_tantou_id) VALUES ('74811   VJ30A　　 Mより', 2152, GETDATE(), 999);</v>
      </c>
      <c r="AC10606" s="316"/>
    </row>
    <row r="10607" spans="26:29">
      <c r="Z10607" s="631">
        <v>884</v>
      </c>
      <c r="AA10607" s="316" t="str">
        <f t="shared" si="95"/>
        <v>INSERT INTO UPK.upk_k40.k60_os_buno_link (os_buhin_no, k60_buno_id, created_date, created_tantou_id) VALUES ('74811   VJ40A     Mより', 2153, GETDATE(), 999);</v>
      </c>
      <c r="AC10607" s="316"/>
    </row>
    <row r="10608" spans="26:29">
      <c r="Z10608" s="631">
        <v>885</v>
      </c>
      <c r="AA10608" s="316" t="str">
        <f t="shared" si="95"/>
        <v>INSERT INTO UPK.upk_k40.k60_os_buno_link (os_buhin_no, k60_buno_id, created_date, created_tantou_id) VALUES ('62592   VG200-01　Mより', 2154, GETDATE(), 999);</v>
      </c>
      <c r="AC10608" s="316"/>
    </row>
    <row r="10609" spans="26:29">
      <c r="Z10609" s="631">
        <v>886</v>
      </c>
      <c r="AA10609" s="316" t="str">
        <f t="shared" si="95"/>
        <v>INSERT INTO UPK.upk_k40.k60_os_buno_link (os_buhin_no, k60_buno_id, created_date, created_tantou_id) VALUES ('62593   VG200-01　Mより', 2155, GETDATE(), 999);</v>
      </c>
      <c r="AC10609" s="316"/>
    </row>
    <row r="10610" spans="26:29">
      <c r="Z10610" s="631">
        <v>887</v>
      </c>
      <c r="AA10610" s="316" t="str">
        <f t="shared" si="95"/>
        <v>INSERT INTO UPK.upk_k40.k60_os_buno_link (os_buhin_no, k60_buno_id, created_date, created_tantou_id) VALUES ('93872  92G00      B301', 2156, GETDATE(), 999);</v>
      </c>
      <c r="AC10610" s="316"/>
    </row>
    <row r="10611" spans="26:29">
      <c r="Z10611" s="631">
        <v>888</v>
      </c>
      <c r="AA10611" s="316" t="str">
        <f t="shared" si="95"/>
        <v>INSERT INTO UPK.upk_k40.k60_os_buno_link (os_buhin_no, k60_buno_id, created_date, created_tantou_id) VALUES ('91314/5 0W000-P   B309', 2157, GETDATE(), 999);</v>
      </c>
      <c r="AC10611" s="316"/>
    </row>
    <row r="10612" spans="26:29">
      <c r="Z10612" s="631">
        <v>889</v>
      </c>
      <c r="AA10612" s="316" t="str">
        <f t="shared" si="95"/>
        <v>INSERT INTO UPK.upk_k40.k60_os_buno_link (os_buhin_no, k60_buno_id, created_date, created_tantou_id) VALUES ('91318/9 0W000-P   B309', 2158, GETDATE(), 999);</v>
      </c>
      <c r="AC10612" s="316"/>
    </row>
    <row r="10613" spans="26:29">
      <c r="Z10613" s="631">
        <v>890</v>
      </c>
      <c r="AA10613" s="316" t="str">
        <f t="shared" si="95"/>
        <v>INSERT INTO UPK.upk_k40.k60_os_buno_link (os_buhin_no, k60_buno_id, created_date, created_tantou_id) VALUES ('9640/1  14220     B309', 2159, GETDATE(), 999);</v>
      </c>
      <c r="AC10613" s="316"/>
    </row>
    <row r="10614" spans="26:29">
      <c r="Z10614" s="631">
        <v>891</v>
      </c>
      <c r="AA10614" s="316" t="str">
        <f t="shared" si="95"/>
        <v>INSERT INTO UPK.upk_k40.k60_os_buno_link (os_buhin_no, k60_buno_id, created_date, created_tantou_id) VALUES ('74755   73R0001   Bより', 2160, GETDATE(), 999);</v>
      </c>
      <c r="AC10614" s="316"/>
    </row>
    <row r="10615" spans="26:29">
      <c r="Z10615" s="631">
        <v>892</v>
      </c>
      <c r="AA10615" s="316" t="str">
        <f t="shared" si="95"/>
        <v>INSERT INTO UPK.upk_k40.k60_os_buno_link (os_buhin_no, k60_buno_id, created_date, created_tantou_id) VALUES ('62512   85F00　　 Bより', 2041, GETDATE(), 999);</v>
      </c>
      <c r="AC10615" s="316"/>
    </row>
    <row r="10616" spans="26:29">
      <c r="Z10616" s="631">
        <v>893</v>
      </c>
      <c r="AA10616" s="316" t="str">
        <f t="shared" si="95"/>
        <v>INSERT INTO UPK.upk_k40.k60_os_buno_link (os_buhin_no, k60_buno_id, created_date, created_tantou_id) VALUES ('74532   CA000　　 Uより', 2161, GETDATE(), 999);</v>
      </c>
      <c r="AC10616" s="316"/>
    </row>
    <row r="10617" spans="26:29">
      <c r="Z10617" s="631">
        <v>894</v>
      </c>
      <c r="AA10617" s="316" t="str">
        <f t="shared" si="95"/>
        <v>INSERT INTO UPK.upk_k40.k60_os_buno_link (os_buhin_no, k60_buno_id, created_date, created_tantou_id) VALUES ('78118/9 8H710　　 Rより', 1305, GETDATE(), 999);</v>
      </c>
      <c r="AC10617" s="316"/>
    </row>
    <row r="10618" spans="26:29">
      <c r="Z10618" s="631">
        <v>895</v>
      </c>
      <c r="AA10618" s="316" t="str">
        <f t="shared" si="95"/>
        <v>INSERT INTO UPK.upk_k40.k60_os_buno_link (os_buhin_no, k60_buno_id, created_date, created_tantou_id) VALUES ('75422   EN100　　 Bより', 2162, GETDATE(), 999);</v>
      </c>
      <c r="AC10618" s="316"/>
    </row>
    <row r="10619" spans="26:29">
      <c r="Z10619" s="631">
        <v>896</v>
      </c>
      <c r="AA10619" s="316" t="str">
        <f t="shared" si="95"/>
        <v>INSERT INTO UPK.upk_k40.k60_os_buno_link (os_buhin_no, k60_buno_id, created_date, created_tantou_id) VALUES ('66312   4M410     K70', 2163, GETDATE(), 999);</v>
      </c>
      <c r="AC10619" s="316"/>
    </row>
    <row r="10620" spans="26:29">
      <c r="Z10620" s="631">
        <v>897</v>
      </c>
      <c r="AA10620" s="316" t="str">
        <f t="shared" ref="AA10620:AA10683" si="96">AA$9722&amp;"'"&amp;AA9219&amp;"', "&amp;AB9219&amp;", GETDATE(), 999);"</f>
        <v>INSERT INTO UPK.upk_k40.k60_os_buno_link (os_buhin_no, k60_buno_id, created_date, created_tantou_id) VALUES ('66312   6M000     K70', 2164, GETDATE(), 999);</v>
      </c>
      <c r="AC10620" s="316"/>
    </row>
    <row r="10621" spans="26:29">
      <c r="Z10621" s="631">
        <v>898</v>
      </c>
      <c r="AA10621" s="316" t="str">
        <f t="shared" si="96"/>
        <v>INSERT INTO UPK.upk_k40.k60_os_buno_link (os_buhin_no, k60_buno_id, created_date, created_tantou_id) VALUES ('67122   4M409 爪無し K70', 2165, GETDATE(), 999);</v>
      </c>
      <c r="AC10621" s="316"/>
    </row>
    <row r="10622" spans="26:29">
      <c r="Z10622" s="631">
        <v>899</v>
      </c>
      <c r="AA10622" s="316" t="str">
        <f t="shared" si="96"/>
        <v>INSERT INTO UPK.upk_k40.k60_os_buno_link (os_buhin_no, k60_buno_id, created_date, created_tantou_id) VALUES ('67122   5M019 爪無し K70', 2166, GETDATE(), 999);</v>
      </c>
      <c r="AC10622" s="316"/>
    </row>
    <row r="10623" spans="26:29">
      <c r="Z10623" s="631">
        <v>900</v>
      </c>
      <c r="AA10623" s="316" t="str">
        <f t="shared" si="96"/>
        <v>INSERT INTO UPK.upk_k40.k60_os_buno_link (os_buhin_no, k60_buno_id, created_date, created_tantou_id) VALUES ('67332   5M000 爪無し B302', 2167, GETDATE(), 999);</v>
      </c>
      <c r="AC10623" s="316"/>
    </row>
    <row r="10624" spans="26:29">
      <c r="Z10624" s="631">
        <v>901</v>
      </c>
      <c r="AA10624" s="316" t="str">
        <f t="shared" si="96"/>
        <v>INSERT INTO UPK.upk_k40.k60_os_buno_link (os_buhin_no, k60_buno_id, created_date, created_tantou_id) VALUES ('74332/3 4M400     B309', 2168, GETDATE(), 999);</v>
      </c>
      <c r="AC10624" s="316"/>
    </row>
    <row r="10625" spans="26:29">
      <c r="Z10625" s="631">
        <v>902</v>
      </c>
      <c r="AA10625" s="316" t="str">
        <f t="shared" si="96"/>
        <v>INSERT INTO UPK.upk_k40.k60_os_buno_link (os_buhin_no, k60_buno_id, created_date, created_tantou_id) VALUES ('75172   4M412 爪無し B302', 2169, GETDATE(), 999);</v>
      </c>
      <c r="AC10625" s="316"/>
    </row>
    <row r="10626" spans="26:29">
      <c r="Z10626" s="631">
        <v>903</v>
      </c>
      <c r="AA10626" s="316" t="str">
        <f t="shared" si="96"/>
        <v>INSERT INTO UPK.upk_k40.k60_os_buno_link (os_buhin_no, k60_buno_id, created_date, created_tantou_id) VALUES ('75173   4M412 爪無し B302', 2170, GETDATE(), 999);</v>
      </c>
      <c r="AC10626" s="316"/>
    </row>
    <row r="10627" spans="26:29">
      <c r="Z10627" s="631">
        <v>904</v>
      </c>
      <c r="AA10627" s="316" t="str">
        <f t="shared" si="96"/>
        <v>INSERT INTO UPK.upk_k40.k60_os_buno_link (os_buhin_no, k60_buno_id, created_date, created_tantou_id) VALUES ('76242/3 4M408/400 爪無しB302', 2171, GETDATE(), 999);</v>
      </c>
      <c r="AC10627" s="316"/>
    </row>
    <row r="10628" spans="26:29">
      <c r="Z10628" s="631">
        <v>905</v>
      </c>
      <c r="AA10628" s="316" t="str">
        <f t="shared" si="96"/>
        <v>INSERT INTO UPK.upk_k40.k60_os_buno_link (os_buhin_no, k60_buno_id, created_date, created_tantou_id) VALUES ('79412   4M500     B301', 2172, GETDATE(), 999);</v>
      </c>
      <c r="AC10628" s="316"/>
    </row>
    <row r="10629" spans="26:29">
      <c r="Z10629" s="631">
        <v>906</v>
      </c>
      <c r="AA10629" s="316" t="str">
        <f t="shared" si="96"/>
        <v>INSERT INTO UPK.upk_k40.k60_os_buno_link (os_buhin_no, k60_buno_id, created_date, created_tantou_id) VALUES ('62532   4M410001  K70⇒M70', 2173, GETDATE(), 999);</v>
      </c>
      <c r="AC10629" s="316"/>
    </row>
    <row r="10630" spans="26:29">
      <c r="Z10630" s="631">
        <v>907</v>
      </c>
      <c r="AA10630" s="316" t="str">
        <f t="shared" si="96"/>
        <v>INSERT INTO UPK.upk_k40.k60_os_buno_link (os_buhin_no, k60_buno_id, created_date, created_tantou_id) VALUES ('62532   AU00001   K70⇒M70', 2174, GETDATE(), 999);</v>
      </c>
      <c r="AC10630" s="316"/>
    </row>
    <row r="10631" spans="26:29">
      <c r="Z10631" s="631">
        <v>908</v>
      </c>
      <c r="AA10631" s="316" t="str">
        <f t="shared" si="96"/>
        <v>INSERT INTO UPK.upk_k40.k60_os_buno_link (os_buhin_no, k60_buno_id, created_date, created_tantou_id) VALUES ('75172   AU000 爪無し B302', 2175, GETDATE(), 999);</v>
      </c>
      <c r="AC10631" s="316"/>
    </row>
    <row r="10632" spans="26:29">
      <c r="Z10632" s="631">
        <v>909</v>
      </c>
      <c r="AA10632" s="316" t="str">
        <f t="shared" si="96"/>
        <v>INSERT INTO UPK.upk_k40.k60_os_buno_link (os_buhin_no, k60_buno_id, created_date, created_tantou_id) VALUES ('75173   AU000 爪無し B302', 2176, GETDATE(), 999);</v>
      </c>
      <c r="AC10632" s="316"/>
    </row>
    <row r="10633" spans="26:29">
      <c r="Z10633" s="631">
        <v>910</v>
      </c>
      <c r="AA10633" s="316" t="str">
        <f t="shared" si="96"/>
        <v>INSERT INTO UPK.upk_k40.k60_os_buno_link (os_buhin_no, k60_buno_id, created_date, created_tantou_id) VALUES ('75513   CN000 爪無し K70 ', 2177, GETDATE(), 999);</v>
      </c>
      <c r="AC10633" s="316"/>
    </row>
    <row r="10634" spans="26:29">
      <c r="Z10634" s="631">
        <v>911</v>
      </c>
      <c r="AA10634" s="316" t="str">
        <f t="shared" si="96"/>
        <v>INSERT INTO UPK.upk_k40.k60_os_buno_link (os_buhin_no, k60_buno_id, created_date, created_tantou_id) VALUES ('76752/3 CN00001 爪無し K70', 2178, GETDATE(), 999);</v>
      </c>
      <c r="AC10634" s="316"/>
    </row>
    <row r="10635" spans="26:29">
      <c r="Z10635" s="631">
        <v>912</v>
      </c>
      <c r="AA10635" s="316" t="str">
        <f t="shared" si="96"/>
        <v>INSERT INTO UPK.upk_k40.k60_os_buno_link (os_buhin_no, k60_buno_id, created_date, created_tantou_id) VALUES ('67122   8H30001 爪無し B309', 2179, GETDATE(), 999);</v>
      </c>
      <c r="AC10635" s="316"/>
    </row>
    <row r="10636" spans="26:29">
      <c r="Z10636" s="631">
        <v>913</v>
      </c>
      <c r="AA10636" s="316" t="str">
        <f t="shared" si="96"/>
        <v>INSERT INTO UPK.upk_k40.k60_os_buno_link (os_buhin_no, k60_buno_id, created_date, created_tantou_id) VALUES ('67122   8H70001   B309', 2180, GETDATE(), 999);</v>
      </c>
      <c r="AC10636" s="316"/>
    </row>
    <row r="10637" spans="26:29">
      <c r="Z10637" s="631">
        <v>914</v>
      </c>
      <c r="AA10637" s="316" t="str">
        <f t="shared" si="96"/>
        <v>INSERT INTO UPK.upk_k40.k60_os_buno_link (os_buhin_no, k60_buno_id, created_date, created_tantou_id) VALUES ('67122   8H90001   B309', 2181, GETDATE(), 999);</v>
      </c>
      <c r="AC10637" s="316"/>
    </row>
    <row r="10638" spans="26:29">
      <c r="Z10638" s="631">
        <v>915</v>
      </c>
      <c r="AA10638" s="316" t="str">
        <f t="shared" si="96"/>
        <v>INSERT INTO UPK.upk_k40.k60_os_buno_link (os_buhin_no, k60_buno_id, created_date, created_tantou_id) VALUES ('76232   8H30001 爪無し B302', 2182, GETDATE(), 999);</v>
      </c>
      <c r="AC10638" s="316"/>
    </row>
    <row r="10639" spans="26:29">
      <c r="Z10639" s="631">
        <v>916</v>
      </c>
      <c r="AA10639" s="316" t="str">
        <f t="shared" si="96"/>
        <v>INSERT INTO UPK.upk_k40.k60_os_buno_link (os_buhin_no, k60_buno_id, created_date, created_tantou_id) VALUES ('76233   8H30001 爪無し B302', 2183, GETDATE(), 999);</v>
      </c>
      <c r="AC10639" s="316"/>
    </row>
    <row r="10640" spans="26:29">
      <c r="Z10640" s="631">
        <v>917</v>
      </c>
      <c r="AA10640" s="316" t="str">
        <f t="shared" si="96"/>
        <v>INSERT INTO UPK.upk_k40.k60_os_buno_link (os_buhin_no, k60_buno_id, created_date, created_tantou_id) VALUES ('75113   CA00001 爪無し W70 ', 2184, GETDATE(), 999);</v>
      </c>
      <c r="AC10640" s="316"/>
    </row>
    <row r="10641" spans="26:29">
      <c r="Z10641" s="631">
        <v>918</v>
      </c>
      <c r="AA10641" s="316" t="str">
        <f t="shared" si="96"/>
        <v>INSERT INTO UPK.upk_k40.k60_os_buno_link (os_buhin_no, k60_buno_id, created_date, created_tantou_id) VALUES ('75182   CA000 爪無し W70', 2185, GETDATE(), 999);</v>
      </c>
      <c r="AC10641" s="316"/>
    </row>
    <row r="10642" spans="26:29">
      <c r="Z10642" s="631">
        <v>919</v>
      </c>
      <c r="AA10642" s="316" t="str">
        <f t="shared" si="96"/>
        <v>INSERT INTO UPK.upk_k40.k60_os_buno_link (os_buhin_no, k60_buno_id, created_date, created_tantou_id) VALUES ('75182   CB000 爪無し W70', 2186, GETDATE(), 999);</v>
      </c>
      <c r="AC10642" s="316"/>
    </row>
    <row r="10643" spans="26:29">
      <c r="Z10643" s="631">
        <v>920</v>
      </c>
      <c r="AA10643" s="316" t="str">
        <f t="shared" si="96"/>
        <v>INSERT INTO UPK.upk_k40.k60_os_buno_link (os_buhin_no, k60_buno_id, created_date, created_tantou_id) VALUES ('66319   EN000 爪無し J70', 2187, GETDATE(), 999);</v>
      </c>
      <c r="AC10643" s="316"/>
    </row>
    <row r="10644" spans="26:29">
      <c r="Z10644" s="631">
        <v>921</v>
      </c>
      <c r="AA10644" s="316" t="str">
        <f t="shared" si="96"/>
        <v>INSERT INTO UPK.upk_k40.k60_os_buno_link (os_buhin_no, k60_buno_id, created_date, created_tantou_id) VALUES ('74516   EN000 爪無し J70', 2188, GETDATE(), 999);</v>
      </c>
      <c r="AC10644" s="316"/>
    </row>
    <row r="10645" spans="26:29">
      <c r="Z10645" s="631">
        <v>922</v>
      </c>
      <c r="AA10645" s="316" t="str">
        <f t="shared" si="96"/>
        <v>INSERT INTO UPK.upk_k40.k60_os_buno_link (os_buhin_no, k60_buno_id, created_date, created_tantou_id) VALUES ('74516   EN100 爪無し J70', 2189, GETDATE(), 999);</v>
      </c>
      <c r="AC10645" s="316"/>
    </row>
    <row r="10646" spans="26:29">
      <c r="Z10646" s="631">
        <v>923</v>
      </c>
      <c r="AA10646" s="316" t="str">
        <f t="shared" si="96"/>
        <v>INSERT INTO UPK.upk_k40.k60_os_buno_link (os_buhin_no, k60_buno_id, created_date, created_tantou_id) VALUES ('75112   EN000 爪無し J70', 2190, GETDATE(), 999);</v>
      </c>
      <c r="AC10646" s="316"/>
    </row>
    <row r="10647" spans="26:29">
      <c r="Z10647" s="631">
        <v>924</v>
      </c>
      <c r="AA10647" s="316" t="str">
        <f t="shared" si="96"/>
        <v>INSERT INTO UPK.upk_k40.k60_os_buno_link (os_buhin_no, k60_buno_id, created_date, created_tantou_id) VALUES ('75113   EN000 爪無し J70', 2191, GETDATE(), 999);</v>
      </c>
      <c r="AC10647" s="316"/>
    </row>
    <row r="10648" spans="26:29">
      <c r="Z10648" s="631">
        <v>925</v>
      </c>
      <c r="AA10648" s="316" t="str">
        <f t="shared" si="96"/>
        <v>INSERT INTO UPK.upk_k40.k60_os_buno_link (os_buhin_no, k60_buno_id, created_date, created_tantou_id) VALUES ('75152/3 EN000 爪無し J70', 2192, GETDATE(), 999);</v>
      </c>
      <c r="AC10648" s="316"/>
    </row>
    <row r="10649" spans="26:29">
      <c r="Z10649" s="631">
        <v>926</v>
      </c>
      <c r="AA10649" s="316" t="str">
        <f t="shared" si="96"/>
        <v>INSERT INTO UPK.upk_k40.k60_os_buno_link (os_buhin_no, k60_buno_id, created_date, created_tantou_id) VALUES ('75134   EN000 爪無し J70', 2193, GETDATE(), 999);</v>
      </c>
      <c r="AC10649" s="316"/>
    </row>
    <row r="10650" spans="26:29">
      <c r="Z10650" s="631">
        <v>927</v>
      </c>
      <c r="AA10650" s="316" t="str">
        <f t="shared" si="96"/>
        <v>INSERT INTO UPK.upk_k40.k60_os_buno_link (os_buhin_no, k60_buno_id, created_date, created_tantou_id) VALUES ('75135   EN000 爪無し J70', 2194, GETDATE(), 999);</v>
      </c>
      <c r="AC10650" s="316"/>
    </row>
    <row r="10651" spans="26:29">
      <c r="Z10651" s="631">
        <v>928</v>
      </c>
      <c r="AA10651" s="316" t="str">
        <f t="shared" si="96"/>
        <v>INSERT INTO UPK.upk_k40.k60_os_buno_link (os_buhin_no, k60_buno_id, created_date, created_tantou_id) VALUES ('75512   EN000 爪無し J70', 2195, GETDATE(), 999);</v>
      </c>
      <c r="AC10651" s="316"/>
    </row>
    <row r="10652" spans="26:29">
      <c r="Z10652" s="631">
        <v>929</v>
      </c>
      <c r="AA10652" s="316" t="str">
        <f t="shared" si="96"/>
        <v>INSERT INTO UPK.upk_k40.k60_os_buno_link (os_buhin_no, k60_buno_id, created_date, created_tantou_id) VALUES ('75512   EN100 爪無し J70', 2196, GETDATE(), 999);</v>
      </c>
      <c r="AC10652" s="316"/>
    </row>
    <row r="10653" spans="26:29">
      <c r="Z10653" s="631">
        <v>930</v>
      </c>
      <c r="AA10653" s="316" t="str">
        <f t="shared" si="96"/>
        <v>INSERT INTO UPK.upk_k40.k60_os_buno_link (os_buhin_no, k60_buno_id, created_date, created_tantou_id) VALUES ('75513   EN000 爪無し J70', 2197, GETDATE(), 999);</v>
      </c>
      <c r="AC10653" s="316"/>
    </row>
    <row r="10654" spans="26:29">
      <c r="Z10654" s="631">
        <v>931</v>
      </c>
      <c r="AA10654" s="316" t="str">
        <f t="shared" si="96"/>
        <v>INSERT INTO UPK.upk_k40.k60_os_buno_link (os_buhin_no, k60_buno_id, created_date, created_tantou_id) VALUES ('75513   EN100 爪無し J70', 2198, GETDATE(), 999);</v>
      </c>
      <c r="AC10654" s="316"/>
    </row>
    <row r="10655" spans="26:29">
      <c r="Z10655" s="631">
        <v>932</v>
      </c>
      <c r="AA10655" s="316" t="str">
        <f t="shared" si="96"/>
        <v>INSERT INTO UPK.upk_k40.k60_os_buno_link (os_buhin_no, k60_buno_id, created_date, created_tantou_id) VALUES ('76456/7 EN000 爪無し J70', 2199, GETDATE(), 999);</v>
      </c>
      <c r="AC10655" s="316"/>
    </row>
    <row r="10656" spans="26:29">
      <c r="Z10656" s="631">
        <v>933</v>
      </c>
      <c r="AA10656" s="316" t="str">
        <f t="shared" si="96"/>
        <v>INSERT INTO UPK.upk_k40.k60_os_buno_link (os_buhin_no, k60_buno_id, created_date, created_tantou_id) VALUES ('76456/7 EN100 爪無し J70', 2200, GETDATE(), 999);</v>
      </c>
      <c r="AC10656" s="316"/>
    </row>
    <row r="10657" spans="26:29">
      <c r="Z10657" s="631">
        <v>934</v>
      </c>
      <c r="AA10657" s="316" t="str">
        <f t="shared" si="96"/>
        <v>INSERT INTO UPK.upk_k40.k60_os_buno_link (os_buhin_no, k60_buno_id, created_date, created_tantou_id) VALUES ('75632   EN000 爪無し J70', 2201, GETDATE(), 999);</v>
      </c>
      <c r="AC10657" s="316"/>
    </row>
    <row r="10658" spans="26:29">
      <c r="Z10658" s="631">
        <v>935</v>
      </c>
      <c r="AA10658" s="316" t="str">
        <f t="shared" si="96"/>
        <v>INSERT INTO UPK.upk_k40.k60_os_buno_link (os_buhin_no, k60_buno_id, created_date, created_tantou_id) VALUES ('75632   EN100 爪無し J70', 2202, GETDATE(), 999);</v>
      </c>
      <c r="AC10658" s="316"/>
    </row>
    <row r="10659" spans="26:29">
      <c r="Z10659" s="631">
        <v>936</v>
      </c>
      <c r="AA10659" s="316" t="str">
        <f t="shared" si="96"/>
        <v>INSERT INTO UPK.upk_k40.k60_os_buno_link (os_buhin_no, k60_buno_id, created_date, created_tantou_id) VALUES ('76242   EN000 爪無し J70', 2203, GETDATE(), 999);</v>
      </c>
      <c r="AC10659" s="316"/>
    </row>
    <row r="10660" spans="26:29">
      <c r="Z10660" s="631">
        <v>937</v>
      </c>
      <c r="AA10660" s="316" t="str">
        <f t="shared" si="96"/>
        <v>INSERT INTO UPK.upk_k40.k60_os_buno_link (os_buhin_no, k60_buno_id, created_date, created_tantou_id) VALUES ('76243   EN000 爪無し J70', 2204, GETDATE(), 999);</v>
      </c>
      <c r="AC10660" s="316"/>
    </row>
    <row r="10661" spans="26:29">
      <c r="Z10661" s="631">
        <v>938</v>
      </c>
      <c r="AA10661" s="316" t="str">
        <f t="shared" si="96"/>
        <v>INSERT INTO UPK.upk_k40.k60_os_buno_link (os_buhin_no, k60_buno_id, created_date, created_tantou_id) VALUES ('76752/3 EN000 爪無し J70', 2205, GETDATE(), 999);</v>
      </c>
      <c r="AC10661" s="316"/>
    </row>
    <row r="10662" spans="26:29">
      <c r="Z10662" s="631">
        <v>939</v>
      </c>
      <c r="AA10662" s="316" t="str">
        <f t="shared" si="96"/>
        <v>INSERT INTO UPK.upk_k40.k60_os_buno_link (os_buhin_no, k60_buno_id, created_date, created_tantou_id) VALUES ('74372   EN000 爪無し K70', 2206, GETDATE(), 999);</v>
      </c>
      <c r="AC10662" s="316"/>
    </row>
    <row r="10663" spans="26:29">
      <c r="Z10663" s="631">
        <v>940</v>
      </c>
      <c r="AA10663" s="316" t="str">
        <f t="shared" si="96"/>
        <v>INSERT INTO UPK.upk_k40.k60_os_buno_link (os_buhin_no, k60_buno_id, created_date, created_tantou_id) VALUES ('74372   EN100 爪無し K70', 2207, GETDATE(), 999);</v>
      </c>
      <c r="AC10663" s="316"/>
    </row>
    <row r="10664" spans="26:29">
      <c r="Z10664" s="631">
        <v>941</v>
      </c>
      <c r="AA10664" s="316" t="str">
        <f t="shared" si="96"/>
        <v>INSERT INTO UPK.upk_k40.k60_os_buno_link (os_buhin_no, k60_buno_id, created_date, created_tantou_id) VALUES ('76452   EN000 爪無し B70', 2208, GETDATE(), 999);</v>
      </c>
      <c r="AC10664" s="316"/>
    </row>
    <row r="10665" spans="26:29">
      <c r="Z10665" s="631">
        <v>942</v>
      </c>
      <c r="AA10665" s="316" t="str">
        <f t="shared" si="96"/>
        <v>INSERT INTO UPK.upk_k40.k60_os_buno_link (os_buhin_no, k60_buno_id, created_date, created_tantou_id) VALUES ('76453   EN000 爪無し B70', 2209, GETDATE(), 999);</v>
      </c>
      <c r="AC10665" s="316"/>
    </row>
    <row r="10666" spans="26:29">
      <c r="Z10666" s="631">
        <v>943</v>
      </c>
      <c r="AA10666" s="316" t="str">
        <f t="shared" si="96"/>
        <v>INSERT INTO UPK.upk_k40.k60_os_buno_link (os_buhin_no, k60_buno_id, created_date, created_tantou_id) VALUES ('75112   CA00001 W70爪無し', 2210, GETDATE(), 999);</v>
      </c>
      <c r="AC10666" s="316"/>
    </row>
    <row r="10667" spans="26:29">
      <c r="Z10667" s="631">
        <v>944</v>
      </c>
      <c r="AA10667" s="316" t="str">
        <f t="shared" si="96"/>
        <v>INSERT INTO UPK.upk_k40.k60_os_buno_link (os_buhin_no, k60_buno_id, created_date, created_tantou_id) VALUES ('66319   CA00001 B302爪無し', 2211, GETDATE(), 999);</v>
      </c>
      <c r="AC10667" s="316"/>
    </row>
    <row r="10668" spans="26:29">
      <c r="Z10668" s="631">
        <v>945</v>
      </c>
      <c r="AA10668" s="316" t="str">
        <f t="shared" si="96"/>
        <v>INSERT INTO UPK.upk_k40.k60_os_buno_link (os_buhin_no, k60_buno_id, created_date, created_tantou_id) VALUES ('74332   CA000 B302爪無し', 2212, GETDATE(), 999);</v>
      </c>
      <c r="AC10668" s="316"/>
    </row>
    <row r="10669" spans="26:29">
      <c r="Z10669" s="631">
        <v>946</v>
      </c>
      <c r="AA10669" s="316" t="str">
        <f t="shared" si="96"/>
        <v>INSERT INTO UPK.upk_k40.k60_os_buno_link (os_buhin_no, k60_buno_id, created_date, created_tantou_id) VALUES ('75173   CA000 W70爪無し', 2213, GETDATE(), 999);</v>
      </c>
      <c r="AC10669" s="316"/>
    </row>
    <row r="10670" spans="26:29">
      <c r="Z10670" s="631">
        <v>947</v>
      </c>
      <c r="AA10670" s="316" t="str">
        <f t="shared" si="96"/>
        <v>INSERT INTO UPK.upk_k40.k60_os_buno_link (os_buhin_no, k60_buno_id, created_date, created_tantou_id) VALUES ('75513   CA00001 T308爪無し    ', 2214, GETDATE(), 999);</v>
      </c>
      <c r="AC10670" s="316"/>
    </row>
    <row r="10671" spans="26:29">
      <c r="Z10671" s="631">
        <v>948</v>
      </c>
      <c r="AA10671" s="316" t="str">
        <f t="shared" si="96"/>
        <v>INSERT INTO UPK.upk_k40.k60_os_buno_link (os_buhin_no, k60_buno_id, created_date, created_tantou_id) VALUES ('76456/7 CA000 T308爪無し', 2215, GETDATE(), 999);</v>
      </c>
      <c r="AC10671" s="316"/>
    </row>
    <row r="10672" spans="26:29">
      <c r="Z10672" s="631">
        <v>949</v>
      </c>
      <c r="AA10672" s="316" t="str">
        <f t="shared" si="96"/>
        <v>INSERT INTO UPK.upk_k40.k60_os_buno_link (os_buhin_no, k60_buno_id, created_date, created_tantou_id) VALUES ('76452   CA000 T308爪無し', 2216, GETDATE(), 999);</v>
      </c>
      <c r="AC10672" s="316"/>
    </row>
    <row r="10673" spans="26:29">
      <c r="Z10673" s="631">
        <v>950</v>
      </c>
      <c r="AA10673" s="316" t="str">
        <f t="shared" si="96"/>
        <v>INSERT INTO UPK.upk_k40.k60_os_buno_link (os_buhin_no, k60_buno_id, created_date, created_tantou_id) VALUES ('76453   CA000 T308爪無し', 2217, GETDATE(), 999);</v>
      </c>
      <c r="AC10673" s="316"/>
    </row>
    <row r="10674" spans="26:29">
      <c r="Z10674" s="631">
        <v>951</v>
      </c>
      <c r="AA10674" s="316" t="str">
        <f t="shared" si="96"/>
        <v>INSERT INTO UPK.upk_k40.k60_os_buno_link (os_buhin_no, k60_buno_id, created_date, created_tantou_id) VALUES ('76752/3 CA000 T308爪無し', 2218, GETDATE(), 999);</v>
      </c>
      <c r="AC10674" s="316"/>
    </row>
    <row r="10675" spans="26:29">
      <c r="Z10675" s="631">
        <v>952</v>
      </c>
      <c r="AA10675" s="316" t="str">
        <f t="shared" si="96"/>
        <v>INSERT INTO UPK.upk_k40.k60_os_buno_link (os_buhin_no, k60_buno_id, created_date, created_tantou_id) VALUES ('75312   CA000 T308爪無し', 2219, GETDATE(), 999);</v>
      </c>
      <c r="AC10675" s="316"/>
    </row>
    <row r="10676" spans="26:29">
      <c r="Z10676" s="631">
        <v>953</v>
      </c>
      <c r="AA10676" s="316" t="str">
        <f t="shared" si="96"/>
        <v>INSERT INTO UPK.upk_k40.k60_os_buno_link (os_buhin_no, k60_buno_id, created_date, created_tantou_id) VALUES ('75313   CA000 T308爪無し', 2220, GETDATE(), 999);</v>
      </c>
      <c r="AC10676" s="316"/>
    </row>
    <row r="10677" spans="26:29">
      <c r="Z10677" s="631">
        <v>954</v>
      </c>
      <c r="AA10677" s="316" t="str">
        <f t="shared" si="96"/>
        <v>INSERT INTO UPK.upk_k40.k60_os_buno_link (os_buhin_no, k60_buno_id, created_date, created_tantou_id) VALUES ('67408/9 9Y000 型廃却 爪無し', 2221, GETDATE(), 999);</v>
      </c>
      <c r="AC10677" s="316"/>
    </row>
    <row r="10678" spans="26:29">
      <c r="Z10678" s="631">
        <v>955</v>
      </c>
      <c r="AA10678" s="316" t="str">
        <f t="shared" si="96"/>
        <v>INSERT INTO UPK.upk_k40.k60_os_buno_link (os_buhin_no, k60_buno_id, created_date, created_tantou_id) VALUES ('75513   9Y000 K70爪無し', 2222, GETDATE(), 999);</v>
      </c>
      <c r="AC10678" s="316"/>
    </row>
    <row r="10679" spans="26:29">
      <c r="Z10679" s="631">
        <v>956</v>
      </c>
      <c r="AA10679" s="316" t="str">
        <f t="shared" si="96"/>
        <v>INSERT INTO UPK.upk_k40.k60_os_buno_link (os_buhin_no, k60_buno_id, created_date, created_tantou_id) VALUES ('57131   B5011     葵', 2223, GETDATE(), 999);</v>
      </c>
      <c r="AC10679" s="316"/>
    </row>
    <row r="10680" spans="26:29">
      <c r="Z10680" s="631">
        <v>957</v>
      </c>
      <c r="AA10680" s="316" t="str">
        <f t="shared" si="96"/>
        <v>INSERT INTO UPK.upk_k40.k60_os_buno_link (os_buhin_no, k60_buno_id, created_date, created_tantou_id) VALUES ('57132   B5011     葵', 2224, GETDATE(), 999);</v>
      </c>
      <c r="AC10680" s="316"/>
    </row>
    <row r="10681" spans="26:29">
      <c r="Z10681" s="631">
        <v>958</v>
      </c>
      <c r="AA10681" s="316" t="str">
        <f t="shared" si="96"/>
        <v>INSERT INTO UPK.upk_k40.k60_os_buno_link (os_buhin_no, k60_buno_id, created_date, created_tantou_id) VALUES ('57131   B5020     葵', 2225, GETDATE(), 999);</v>
      </c>
      <c r="AC10681" s="316"/>
    </row>
    <row r="10682" spans="26:29">
      <c r="Z10682" s="631">
        <v>959</v>
      </c>
      <c r="AA10682" s="316" t="str">
        <f t="shared" si="96"/>
        <v>INSERT INTO UPK.upk_k40.k60_os_buno_link (os_buhin_no, k60_buno_id, created_date, created_tantou_id) VALUES ('57132   B5020     葵', 2226, GETDATE(), 999);</v>
      </c>
      <c r="AC10682" s="316"/>
    </row>
    <row r="10683" spans="26:29">
      <c r="Z10683" s="631">
        <v>960</v>
      </c>
      <c r="AA10683" s="316" t="str">
        <f t="shared" si="96"/>
        <v>INSERT INTO UPK.upk_k40.k60_os_buno_link (os_buhin_no, k60_buno_id, created_date, created_tantou_id) VALUES ('64184   JG00A 爪廃却 B301', 2227, GETDATE(), 999);</v>
      </c>
      <c r="AC10683" s="316"/>
    </row>
    <row r="10684" spans="26:29">
      <c r="Z10684" s="631">
        <v>961</v>
      </c>
      <c r="AA10684" s="316" t="str">
        <f t="shared" ref="AA10684:AA10747" si="97">AA$9722&amp;"'"&amp;AA9283&amp;"', "&amp;AB9283&amp;", GETDATE(), 999);"</f>
        <v>INSERT INTO UPK.upk_k40.k60_os_buno_link (os_buhin_no, k60_buno_id, created_date, created_tantou_id) VALUES ('64185   JG00A 爪廃却 B301', 2228, GETDATE(), 999);</v>
      </c>
      <c r="AC10684" s="316"/>
    </row>
    <row r="10685" spans="26:29">
      <c r="Z10685" s="631">
        <v>962</v>
      </c>
      <c r="AA10685" s="316" t="str">
        <f t="shared" si="97"/>
        <v>INSERT INTO UPK.upk_k40.k60_os_buno_link (os_buhin_no, k60_buno_id, created_date, created_tantou_id) VALUES ('75632   JG00A     P323へ', 1316, GETDATE(), 999);</v>
      </c>
      <c r="AC10685" s="316"/>
    </row>
    <row r="10686" spans="26:29">
      <c r="Z10686" s="631">
        <v>963</v>
      </c>
      <c r="AA10686" s="316" t="str">
        <f t="shared" si="97"/>
        <v>INSERT INTO UPK.upk_k40.k60_os_buno_link (os_buhin_no, k60_buno_id, created_date, created_tantou_id) VALUES ('75632   JH00A     P323へ', 1317, GETDATE(), 999);</v>
      </c>
      <c r="AC10686" s="316"/>
    </row>
    <row r="10687" spans="26:29">
      <c r="Z10687" s="631">
        <v>964</v>
      </c>
      <c r="AA10687" s="316" t="str">
        <f t="shared" si="97"/>
        <v>INSERT INTO UPK.upk_k40.k60_os_buno_link (os_buhin_no, k60_buno_id, created_date, created_tantou_id) VALUES ('75632   1YA0A     P323へ', 1318, GETDATE(), 999);</v>
      </c>
      <c r="AC10687" s="316"/>
    </row>
    <row r="10688" spans="26:29">
      <c r="Z10688" s="631">
        <v>965</v>
      </c>
      <c r="AA10688" s="316" t="str">
        <f t="shared" si="97"/>
        <v>INSERT INTO UPK.upk_k40.k60_os_buno_link (os_buhin_no, k60_buno_id, created_date, created_tantou_id) VALUES ('75632   JM00A     P323へ', 1328, GETDATE(), 999);</v>
      </c>
      <c r="AC10688" s="316"/>
    </row>
    <row r="10689" spans="26:29">
      <c r="Z10689" s="631">
        <v>966</v>
      </c>
      <c r="AA10689" s="316" t="str">
        <f t="shared" si="97"/>
        <v>INSERT INTO UPK.upk_k40.k60_os_buno_link (os_buhin_no, k60_buno_id, created_date, created_tantou_id) VALUES ('76752/3 JG00A 爪廃却 J70', 2229, GETDATE(), 999);</v>
      </c>
      <c r="AC10689" s="316"/>
    </row>
    <row r="10690" spans="26:29">
      <c r="Z10690" s="631">
        <v>967</v>
      </c>
      <c r="AA10690" s="316" t="str">
        <f t="shared" si="97"/>
        <v>INSERT INTO UPK.upk_k40.k60_os_buno_link (os_buhin_no, k60_buno_id, created_date, created_tantou_id) VALUES ('76752/3 JG40A 爪廃却 J70', 2230, GETDATE(), 999);</v>
      </c>
      <c r="AC10690" s="316"/>
    </row>
    <row r="10691" spans="26:29">
      <c r="Z10691" s="631">
        <v>968</v>
      </c>
      <c r="AA10691" s="316" t="str">
        <f t="shared" si="97"/>
        <v>INSERT INTO UPK.upk_k40.k60_os_buno_link (os_buhin_no, k60_buno_id, created_date, created_tantou_id) VALUES ('77646/7 JM00A    RへJ70', 1336, GETDATE(), 999);</v>
      </c>
      <c r="AC10691" s="316"/>
    </row>
    <row r="10692" spans="26:29">
      <c r="Z10692" s="631">
        <v>969</v>
      </c>
      <c r="AA10692" s="316" t="str">
        <f t="shared" si="97"/>
        <v>INSERT INTO UPK.upk_k40.k60_os_buno_link (os_buhin_no, k60_buno_id, created_date, created_tantou_id) VALUES ('74798   JM00ACE   T308', 2231, GETDATE(), 999);</v>
      </c>
      <c r="AC10692" s="316"/>
    </row>
    <row r="10693" spans="26:29">
      <c r="Z10693" s="631">
        <v>970</v>
      </c>
      <c r="AA10693" s="316" t="str">
        <f t="shared" si="97"/>
        <v>INSERT INTO UPK.upk_k40.k60_os_buno_link (os_buhin_no, k60_buno_id, created_date, created_tantou_id) VALUES ('76572   JM00A 爪廃却 ZへK70', 2232, GETDATE(), 999);</v>
      </c>
      <c r="AC10693" s="316"/>
    </row>
    <row r="10694" spans="26:29">
      <c r="Z10694" s="631">
        <v>971</v>
      </c>
      <c r="AA10694" s="316" t="str">
        <f t="shared" si="97"/>
        <v>INSERT INTO UPK.upk_k40.k60_os_buno_link (os_buhin_no, k60_buno_id, created_date, created_tantou_id) VALUES ('76573   JM00A 爪廃却 ZへK70', 2233, GETDATE(), 999);</v>
      </c>
      <c r="AC10694" s="316"/>
    </row>
    <row r="10695" spans="26:29">
      <c r="Z10695" s="631">
        <v>972</v>
      </c>
      <c r="AA10695" s="316" t="str">
        <f t="shared" si="97"/>
        <v>INSERT INTO UPK.upk_k40.k60_os_buno_link (os_buhin_no, k60_buno_id, created_date, created_tantou_id) VALUES ('76532   JM00B 爪無しJ70', 2234, GETDATE(), 999);</v>
      </c>
      <c r="AC10695" s="316"/>
    </row>
    <row r="10696" spans="26:29">
      <c r="Z10696" s="631">
        <v>973</v>
      </c>
      <c r="AA10696" s="316" t="str">
        <f t="shared" si="97"/>
        <v>INSERT INTO UPK.upk_k40.k60_os_buno_link (os_buhin_no, k60_buno_id, created_date, created_tantou_id) VALUES ('76533   JM00B 爪無しJ70', 2235, GETDATE(), 999);</v>
      </c>
      <c r="AC10696" s="316"/>
    </row>
    <row r="10697" spans="26:29">
      <c r="Z10697" s="631">
        <v>974</v>
      </c>
      <c r="AA10697" s="316" t="str">
        <f t="shared" si="97"/>
        <v>INSERT INTO UPK.upk_k40.k60_os_buno_link (os_buhin_no, k60_buno_id, created_date, created_tantou_id) VALUES ('76516   JM00A  K70 Rへ', 1333, GETDATE(), 999);</v>
      </c>
      <c r="AC10697" s="316"/>
    </row>
    <row r="10698" spans="26:29">
      <c r="Z10698" s="631">
        <v>975</v>
      </c>
      <c r="AA10698" s="316" t="str">
        <f t="shared" si="97"/>
        <v>INSERT INTO UPK.upk_k40.k60_os_buno_link (os_buhin_no, k60_buno_id, created_date, created_tantou_id) VALUES ('76517   JM00A  K70 Rへ', 1334, GETDATE(), 999);</v>
      </c>
      <c r="AC10698" s="316"/>
    </row>
    <row r="10699" spans="26:29">
      <c r="Z10699" s="631">
        <v>976</v>
      </c>
      <c r="AA10699" s="316" t="str">
        <f t="shared" si="97"/>
        <v>INSERT INTO UPK.upk_k40.k60_os_buno_link (os_buhin_no, k60_buno_id, created_date, created_tantou_id) VALUES ('75512   JG00A   ZへJ70/W70', 2236, GETDATE(), 999);</v>
      </c>
      <c r="AC10699" s="316"/>
    </row>
    <row r="10700" spans="26:29">
      <c r="Z10700" s="631">
        <v>977</v>
      </c>
      <c r="AA10700" s="316" t="str">
        <f t="shared" si="97"/>
        <v>INSERT INTO UPK.upk_k40.k60_os_buno_link (os_buhin_no, k60_buno_id, created_date, created_tantou_id) VALUES ('75512   6MA0A   ZへW70', 2237, GETDATE(), 999);</v>
      </c>
      <c r="AC10700" s="316"/>
    </row>
    <row r="10701" spans="26:29">
      <c r="Z10701" s="631">
        <v>978</v>
      </c>
      <c r="AA10701" s="316" t="str">
        <f t="shared" si="97"/>
        <v>INSERT INTO UPK.upk_k40.k60_os_buno_link (os_buhin_no, k60_buno_id, created_date, created_tantou_id) VALUES ('75512   JM00A   ZへJ70/W70', 2238, GETDATE(), 999);</v>
      </c>
      <c r="AC10701" s="316"/>
    </row>
    <row r="10702" spans="26:29">
      <c r="Z10702" s="631">
        <v>979</v>
      </c>
      <c r="AA10702" s="316" t="str">
        <f t="shared" si="97"/>
        <v>INSERT INTO UPK.upk_k40.k60_os_buno_link (os_buhin_no, k60_buno_id, created_date, created_tantou_id) VALUES ('75513   JG00A   ZへJ70/W70', 2239, GETDATE(), 999);</v>
      </c>
      <c r="AC10702" s="316"/>
    </row>
    <row r="10703" spans="26:29">
      <c r="Z10703" s="631">
        <v>980</v>
      </c>
      <c r="AA10703" s="316" t="str">
        <f t="shared" si="97"/>
        <v>INSERT INTO UPK.upk_k40.k60_os_buno_link (os_buhin_no, k60_buno_id, created_date, created_tantou_id) VALUES ('75513   6MA0A   ZへW70', 2240, GETDATE(), 999);</v>
      </c>
      <c r="AC10703" s="316"/>
    </row>
    <row r="10704" spans="26:29">
      <c r="Z10704" s="631">
        <v>981</v>
      </c>
      <c r="AA10704" s="316" t="str">
        <f t="shared" si="97"/>
        <v>INSERT INTO UPK.upk_k40.k60_os_buno_link (os_buhin_no, k60_buno_id, created_date, created_tantou_id) VALUES ('75513   JM00A   ZへJ70/W70', 2241, GETDATE(), 999);</v>
      </c>
      <c r="AC10704" s="316"/>
    </row>
    <row r="10705" spans="26:29">
      <c r="Z10705" s="631">
        <v>982</v>
      </c>
      <c r="AA10705" s="316" t="str">
        <f t="shared" si="97"/>
        <v>INSERT INTO UPK.upk_k40.k60_os_buno_link (os_buhin_no, k60_buno_id, created_date, created_tantou_id) VALUES ('75112   JG00A-K  W70/J70', 2242, GETDATE(), 999);</v>
      </c>
      <c r="AC10705" s="316"/>
    </row>
    <row r="10706" spans="26:29">
      <c r="Z10706" s="631">
        <v>983</v>
      </c>
      <c r="AA10706" s="316" t="str">
        <f t="shared" si="97"/>
        <v>INSERT INTO UPK.upk_k40.k60_os_buno_link (os_buhin_no, k60_buno_id, created_date, created_tantou_id) VALUES ('75113   JG00A-K  W70/J70', 2243, GETDATE(), 999);</v>
      </c>
      <c r="AC10706" s="316"/>
    </row>
    <row r="10707" spans="26:29">
      <c r="Z10707" s="631">
        <v>984</v>
      </c>
      <c r="AA10707" s="316" t="str">
        <f t="shared" si="97"/>
        <v>INSERT INTO UPK.upk_k40.k60_os_buno_link (os_buhin_no, k60_buno_id, created_date, created_tantou_id) VALUES ('75113   6FK0A    W70/J70', 2244, GETDATE(), 999);</v>
      </c>
      <c r="AC10707" s="316"/>
    </row>
    <row r="10708" spans="26:29">
      <c r="Z10708" s="631">
        <v>985</v>
      </c>
      <c r="AA10708" s="316" t="str">
        <f t="shared" si="97"/>
        <v>INSERT INTO UPK.upk_k40.k60_os_buno_link (os_buhin_no, k60_buno_id, created_date, created_tantou_id) VALUES ('75134   JG00A    J70 ', 2245, GETDATE(), 999);</v>
      </c>
      <c r="AC10708" s="316"/>
    </row>
    <row r="10709" spans="26:29">
      <c r="Z10709" s="631">
        <v>986</v>
      </c>
      <c r="AA10709" s="316" t="str">
        <f t="shared" si="97"/>
        <v>INSERT INTO UPK.upk_k40.k60_os_buno_link (os_buhin_no, k60_buno_id, created_date, created_tantou_id) VALUES ('75134   JG40A    K70/J70', 2246, GETDATE(), 999);</v>
      </c>
      <c r="AC10709" s="316"/>
    </row>
    <row r="10710" spans="26:29">
      <c r="Z10710" s="631">
        <v>987</v>
      </c>
      <c r="AA10710" s="316" t="str">
        <f t="shared" si="97"/>
        <v>INSERT INTO UPK.upk_k40.k60_os_buno_link (os_buhin_no, k60_buno_id, created_date, created_tantou_id) VALUES ('75134   6FK1A    K70/J70', 2247, GETDATE(), 999);</v>
      </c>
      <c r="AC10710" s="316"/>
    </row>
    <row r="10711" spans="26:29">
      <c r="Z10711" s="631">
        <v>988</v>
      </c>
      <c r="AA10711" s="316" t="str">
        <f t="shared" si="97"/>
        <v>INSERT INTO UPK.upk_k40.k60_os_buno_link (os_buhin_no, k60_buno_id, created_date, created_tantou_id) VALUES ('75135   JG00A    J70', 2248, GETDATE(), 999);</v>
      </c>
      <c r="AC10711" s="316"/>
    </row>
    <row r="10712" spans="26:29">
      <c r="Z10712" s="631">
        <v>989</v>
      </c>
      <c r="AA10712" s="316" t="str">
        <f t="shared" si="97"/>
        <v>INSERT INTO UPK.upk_k40.k60_os_buno_link (os_buhin_no, k60_buno_id, created_date, created_tantou_id) VALUES ('75135   JG40A    K70/J70', 2249, GETDATE(), 999);</v>
      </c>
      <c r="AC10712" s="316"/>
    </row>
    <row r="10713" spans="26:29">
      <c r="Z10713" s="631">
        <v>990</v>
      </c>
      <c r="AA10713" s="316" t="str">
        <f t="shared" si="97"/>
        <v>INSERT INTO UPK.upk_k40.k60_os_buno_link (os_buhin_no, k60_buno_id, created_date, created_tantou_id) VALUES ('75135   6FK1A    K70/J70', 2250, GETDATE(), 999);</v>
      </c>
      <c r="AC10713" s="316"/>
    </row>
    <row r="10714" spans="26:29">
      <c r="Z10714" s="631">
        <v>991</v>
      </c>
      <c r="AA10714" s="316" t="str">
        <f t="shared" si="97"/>
        <v>INSERT INTO UPK.upk_k40.k60_os_buno_link (os_buhin_no, k60_buno_id, created_date, created_tantou_id) VALUES ('75174   JG00A-W   K30', 2251, GETDATE(), 999);</v>
      </c>
      <c r="AC10714" s="316"/>
    </row>
    <row r="10715" spans="26:29">
      <c r="Z10715" s="631">
        <v>992</v>
      </c>
      <c r="AA10715" s="316" t="str">
        <f t="shared" si="97"/>
        <v>INSERT INTO UPK.upk_k40.k60_os_buno_link (os_buhin_no, k60_buno_id, created_date, created_tantou_id) VALUES ('67408/9 1GR0A 爪無し W70', 2252, GETDATE(), 999);</v>
      </c>
      <c r="AC10715" s="316"/>
    </row>
    <row r="10716" spans="26:29">
      <c r="Z10716" s="631">
        <v>993</v>
      </c>
      <c r="AA10716" s="316" t="str">
        <f t="shared" si="97"/>
        <v>INSERT INTO UPK.upk_k40.k60_os_buno_link (os_buhin_no, k60_buno_id, created_date, created_tantou_id) VALUES ('67413   1AE0A 爪無し B302', 2253, GETDATE(), 999);</v>
      </c>
      <c r="AC10716" s="316"/>
    </row>
    <row r="10717" spans="26:29">
      <c r="Z10717" s="631">
        <v>994</v>
      </c>
      <c r="AA10717" s="316" t="str">
        <f t="shared" si="97"/>
        <v>INSERT INTO UPK.upk_k40.k60_os_buno_link (os_buhin_no, k60_buno_id, created_date, created_tantou_id) VALUES ('74332   1AA0A 爪廃却 W70', 2254, GETDATE(), 999);</v>
      </c>
      <c r="AC10717" s="316"/>
    </row>
    <row r="10718" spans="26:29">
      <c r="Z10718" s="631">
        <v>995</v>
      </c>
      <c r="AA10718" s="316" t="str">
        <f t="shared" si="97"/>
        <v>INSERT INTO UPK.upk_k40.k60_os_buno_link (os_buhin_no, k60_buno_id, created_date, created_tantou_id) VALUES ('74333   1AA0A 爪廃却 W70', 2255, GETDATE(), 999);</v>
      </c>
      <c r="AC10718" s="316"/>
    </row>
    <row r="10719" spans="26:29">
      <c r="Z10719" s="631">
        <v>996</v>
      </c>
      <c r="AA10719" s="316" t="str">
        <f t="shared" si="97"/>
        <v>INSERT INTO UPK.upk_k40.k60_os_buno_link (os_buhin_no, k60_buno_id, created_date, created_tantou_id) VALUES ('75112   1AA0A     B309', 2256, GETDATE(), 999);</v>
      </c>
      <c r="AC10719" s="316"/>
    </row>
    <row r="10720" spans="26:29">
      <c r="Z10720" s="631">
        <v>997</v>
      </c>
      <c r="AA10720" s="316" t="str">
        <f t="shared" si="97"/>
        <v>INSERT INTO UPK.upk_k40.k60_os_buno_link (os_buhin_no, k60_buno_id, created_date, created_tantou_id) VALUES ('75113   1AA0A    B309', 2257, GETDATE(), 999);</v>
      </c>
      <c r="AC10720" s="316"/>
    </row>
    <row r="10721" spans="26:29">
      <c r="Z10721" s="631">
        <v>998</v>
      </c>
      <c r="AA10721" s="316" t="str">
        <f t="shared" si="97"/>
        <v>INSERT INTO UPK.upk_k40.k60_os_buno_link (os_buhin_no, k60_buno_id, created_date, created_tantou_id) VALUES ('75134   1AA0A    B309', 2258, GETDATE(), 999);</v>
      </c>
      <c r="AC10721" s="316"/>
    </row>
    <row r="10722" spans="26:29">
      <c r="Z10722" s="631">
        <v>999</v>
      </c>
      <c r="AA10722" s="316" t="str">
        <f t="shared" si="97"/>
        <v>INSERT INTO UPK.upk_k40.k60_os_buno_link (os_buhin_no, k60_buno_id, created_date, created_tantou_id) VALUES ('75135   1AA0A     B309', 2259, GETDATE(), 999);</v>
      </c>
      <c r="AC10722" s="316"/>
    </row>
    <row r="10723" spans="26:29">
      <c r="Z10723" s="631">
        <v>1000</v>
      </c>
      <c r="AA10723" s="316" t="str">
        <f t="shared" si="97"/>
        <v>INSERT INTO UPK.upk_k40.k60_os_buno_link (os_buhin_no, k60_buno_id, created_date, created_tantou_id) VALUES ('75512   1AC0A 爪廃却 W70 ', 2260, GETDATE(), 999);</v>
      </c>
      <c r="AC10723" s="316"/>
    </row>
    <row r="10724" spans="26:29">
      <c r="Z10724" s="631">
        <v>1001</v>
      </c>
      <c r="AA10724" s="316" t="str">
        <f t="shared" si="97"/>
        <v>INSERT INTO UPK.upk_k40.k60_os_buno_link (os_buhin_no, k60_buno_id, created_date, created_tantou_id) VALUES ('75513   1AC0A 爪廃却 W70', 2261, GETDATE(), 999);</v>
      </c>
      <c r="AC10724" s="316"/>
    </row>
    <row r="10725" spans="26:29">
      <c r="Z10725" s="631">
        <v>1002</v>
      </c>
      <c r="AA10725" s="316" t="str">
        <f t="shared" si="97"/>
        <v>INSERT INTO UPK.upk_k40.k60_os_buno_link (os_buhin_no, k60_buno_id, created_date, created_tantou_id) VALUES ('75528/9 1AA0A 爪無し W70', 2262, GETDATE(), 999);</v>
      </c>
      <c r="AC10725" s="316"/>
    </row>
    <row r="10726" spans="26:29">
      <c r="Z10726" s="631">
        <v>1003</v>
      </c>
      <c r="AA10726" s="316" t="str">
        <f t="shared" si="97"/>
        <v>INSERT INTO UPK.upk_k40.k60_os_buno_link (os_buhin_no, k60_buno_id, created_date, created_tantou_id) VALUES ('76752/3 1AC0A 爪廃却 W70', 2263, GETDATE(), 999);</v>
      </c>
      <c r="AC10726" s="316"/>
    </row>
    <row r="10727" spans="26:29">
      <c r="Z10727" s="631">
        <v>1004</v>
      </c>
      <c r="AA10727" s="316" t="str">
        <f t="shared" si="97"/>
        <v>INSERT INTO UPK.upk_k40.k60_os_buno_link (os_buhin_no, k60_buno_id, created_date, created_tantou_id) VALUES ('67412   JN20A     B309', 2264, GETDATE(), 999);</v>
      </c>
      <c r="AC10727" s="316"/>
    </row>
    <row r="10728" spans="26:29">
      <c r="Z10728" s="631">
        <v>1005</v>
      </c>
      <c r="AA10728" s="316" t="str">
        <f t="shared" si="97"/>
        <v>INSERT INTO UPK.upk_k40.k60_os_buno_link (os_buhin_no, k60_buno_id, created_date, created_tantou_id) VALUES ('67412   JN20A-G   RJG(300)', 2265, GETDATE(), 999);</v>
      </c>
      <c r="AC10728" s="316"/>
    </row>
    <row r="10729" spans="26:29">
      <c r="Z10729" s="631">
        <v>1006</v>
      </c>
      <c r="AA10729" s="316" t="str">
        <f t="shared" si="97"/>
        <v>INSERT INTO UPK.upk_k40.k60_os_buno_link (os_buhin_no, k60_buno_id, created_date, created_tantou_id) VALUES ('67413   JN90A     B309', 2266, GETDATE(), 999);</v>
      </c>
      <c r="AC10729" s="316"/>
    </row>
    <row r="10730" spans="26:29">
      <c r="Z10730" s="631">
        <v>1007</v>
      </c>
      <c r="AA10730" s="316" t="str">
        <f t="shared" si="97"/>
        <v>INSERT INTO UPK.upk_k40.k60_os_buno_link (os_buhin_no, k60_buno_id, created_date, created_tantou_id) VALUES ('67413   JN90A-E   RB(300)', 2267, GETDATE(), 999);</v>
      </c>
      <c r="AC10730" s="316"/>
    </row>
    <row r="10731" spans="26:29">
      <c r="Z10731" s="631">
        <v>1008</v>
      </c>
      <c r="AA10731" s="316" t="str">
        <f t="shared" si="97"/>
        <v>INSERT INTO UPK.upk_k40.k60_os_buno_link (os_buhin_no, k60_buno_id, created_date, created_tantou_id) VALUES ('75112   3NU0A     B309', 2268, GETDATE(), 999);</v>
      </c>
      <c r="AC10731" s="316"/>
    </row>
    <row r="10732" spans="26:29">
      <c r="Z10732" s="631">
        <v>1009</v>
      </c>
      <c r="AA10732" s="316" t="str">
        <f t="shared" si="97"/>
        <v>INSERT INTO UPK.upk_k40.k60_os_buno_link (os_buhin_no, k60_buno_id, created_date, created_tantou_id) VALUES ('75113   3NU0A     B309', 2269, GETDATE(), 999);</v>
      </c>
      <c r="AC10732" s="316"/>
    </row>
    <row r="10733" spans="26:29">
      <c r="Z10733" s="631">
        <v>1010</v>
      </c>
      <c r="AA10733" s="316" t="str">
        <f t="shared" si="97"/>
        <v>INSERT INTO UPK.upk_k40.k60_os_buno_link (os_buhin_no, k60_buno_id, created_date, created_tantou_id) VALUES ('75142   JN20A     B302', 2270, GETDATE(), 999);</v>
      </c>
      <c r="AC10733" s="316"/>
    </row>
    <row r="10734" spans="26:29">
      <c r="Z10734" s="631">
        <v>1011</v>
      </c>
      <c r="AA10734" s="316" t="str">
        <f t="shared" si="97"/>
        <v>INSERT INTO UPK.upk_k40.k60_os_buno_link (os_buhin_no, k60_buno_id, created_date, created_tantou_id) VALUES ('75143   JN20A     B302', 2271, GETDATE(), 999);</v>
      </c>
      <c r="AC10734" s="316"/>
    </row>
    <row r="10735" spans="26:29">
      <c r="Z10735" s="631">
        <v>1012</v>
      </c>
      <c r="AA10735" s="316" t="str">
        <f t="shared" si="97"/>
        <v>INSERT INTO UPK.upk_k40.k60_os_buno_link (os_buhin_no, k60_buno_id, created_date, created_tantou_id) VALUES ('75313   3NU0A     K70', 2272, GETDATE(), 999);</v>
      </c>
      <c r="AC10735" s="316"/>
    </row>
    <row r="10736" spans="26:29">
      <c r="Z10736" s="631">
        <v>1013</v>
      </c>
      <c r="AA10736" s="316" t="str">
        <f t="shared" si="97"/>
        <v>INSERT INTO UPK.upk_k40.k60_os_buno_link (os_buhin_no, k60_buno_id, created_date, created_tantou_id) VALUES ('75528/9 JN20A     W70', 2273, GETDATE(), 999);</v>
      </c>
      <c r="AC10736" s="316"/>
    </row>
    <row r="10737" spans="26:29">
      <c r="Z10737" s="631">
        <v>1014</v>
      </c>
      <c r="AA10737" s="316" t="str">
        <f t="shared" si="97"/>
        <v>INSERT INTO UPK.upk_k40.k60_os_buno_link (os_buhin_no, k60_buno_id, created_date, created_tantou_id) VALUES ('76316   JN20A     B301', 2274, GETDATE(), 999);</v>
      </c>
      <c r="AC10737" s="316"/>
    </row>
    <row r="10738" spans="26:29">
      <c r="Z10738" s="631">
        <v>1015</v>
      </c>
      <c r="AA10738" s="316" t="str">
        <f t="shared" si="97"/>
        <v>INSERT INTO UPK.upk_k40.k60_os_buno_link (os_buhin_no, k60_buno_id, created_date, created_tantou_id) VALUES ('76317   JN20A     B301', 2275, GETDATE(), 999);</v>
      </c>
      <c r="AC10738" s="316"/>
    </row>
    <row r="10739" spans="26:29">
      <c r="Z10739" s="631">
        <v>1016</v>
      </c>
      <c r="AA10739" s="316" t="str">
        <f t="shared" si="97"/>
        <v>INSERT INTO UPK.upk_k40.k60_os_buno_link (os_buhin_no, k60_buno_id, created_date, created_tantou_id) VALUES ('76426   JN20A     B309', 2276, GETDATE(), 999);</v>
      </c>
      <c r="AC10739" s="316"/>
    </row>
    <row r="10740" spans="26:29">
      <c r="Z10740" s="631">
        <v>1017</v>
      </c>
      <c r="AA10740" s="316" t="str">
        <f t="shared" si="97"/>
        <v>INSERT INTO UPK.upk_k40.k60_os_buno_link (os_buhin_no, k60_buno_id, created_date, created_tantou_id) VALUES ('76427   JN20A     B309', 2277, GETDATE(), 999);</v>
      </c>
      <c r="AC10740" s="316"/>
    </row>
    <row r="10741" spans="26:29">
      <c r="Z10741" s="631">
        <v>1018</v>
      </c>
      <c r="AA10741" s="316" t="str">
        <f t="shared" si="97"/>
        <v>INSERT INTO UPK.upk_k40.k60_os_buno_link (os_buhin_no, k60_buno_id, created_date, created_tantou_id) VALUES ('76516   JN20A     B309', 2278, GETDATE(), 999);</v>
      </c>
      <c r="AC10741" s="316"/>
    </row>
    <row r="10742" spans="26:29">
      <c r="Z10742" s="631">
        <v>1019</v>
      </c>
      <c r="AA10742" s="316" t="str">
        <f t="shared" si="97"/>
        <v>INSERT INTO UPK.upk_k40.k60_os_buno_link (os_buhin_no, k60_buno_id, created_date, created_tantou_id) VALUES ('76517   JN20A     B309', 2279, GETDATE(), 999);</v>
      </c>
      <c r="AC10742" s="316"/>
    </row>
    <row r="10743" spans="26:29">
      <c r="Z10743" s="631">
        <v>1020</v>
      </c>
      <c r="AA10743" s="316" t="str">
        <f t="shared" si="97"/>
        <v>INSERT INTO UPK.upk_k40.k60_os_buno_link (os_buhin_no, k60_buno_id, created_date, created_tantou_id) VALUES ('17285 1LA0A02 ZよりK70', 2280, GETDATE(), 999);</v>
      </c>
      <c r="AC10743" s="316"/>
    </row>
    <row r="10744" spans="26:29">
      <c r="Z10744" s="631">
        <v>1021</v>
      </c>
      <c r="AA10744" s="316" t="str">
        <f t="shared" si="97"/>
        <v>INSERT INTO UPK.upk_k40.k60_os_buno_link (os_buhin_no, k60_buno_id, created_date, created_tantou_id) VALUES ('75662/3 1LA0A   B309', 2281, GETDATE(), 999);</v>
      </c>
      <c r="AC10744" s="316"/>
    </row>
    <row r="10745" spans="26:29">
      <c r="Z10745" s="631">
        <v>1022</v>
      </c>
      <c r="AA10745" s="316" t="str">
        <f t="shared" si="97"/>
        <v>INSERT INTO UPK.upk_k40.k60_os_buno_link (os_buhin_no, k60_buno_id, created_date, created_tantou_id) VALUES ('74366   1LA0B  P321外転 B309', 2282, GETDATE(), 999);</v>
      </c>
      <c r="AC10745" s="316"/>
    </row>
    <row r="10746" spans="26:29">
      <c r="Z10746" s="631">
        <v>1023</v>
      </c>
      <c r="AA10746" s="316" t="str">
        <f t="shared" si="97"/>
        <v>INSERT INTO UPK.upk_k40.k60_os_buno_link (os_buhin_no, k60_buno_id, created_date, created_tantou_id) VALUES ('74542   1LA0A     K70', 2283, GETDATE(), 999);</v>
      </c>
      <c r="AC10746" s="316"/>
    </row>
    <row r="10747" spans="26:29">
      <c r="Z10747" s="631">
        <v>1024</v>
      </c>
      <c r="AA10747" s="316" t="str">
        <f t="shared" si="97"/>
        <v>INSERT INTO UPK.upk_k40.k60_os_buno_link (os_buhin_no, k60_buno_id, created_date, created_tantou_id) VALUES ('75442   1LA0A     B309', 2284, GETDATE(), 999);</v>
      </c>
      <c r="AC10747" s="316"/>
    </row>
    <row r="10748" spans="26:29">
      <c r="Z10748" s="631">
        <v>1025</v>
      </c>
      <c r="AA10748" s="316" t="str">
        <f t="shared" ref="AA10748:AA10811" si="98">AA$9722&amp;"'"&amp;AA9347&amp;"', "&amp;AB9347&amp;", GETDATE(), 999);"</f>
        <v>INSERT INTO UPK.upk_k40.k60_os_buno_link (os_buhin_no, k60_buno_id, created_date, created_tantou_id) VALUES ('75522/3 1LA0A     K70', 2285, GETDATE(), 999);</v>
      </c>
      <c r="AC10748" s="316"/>
    </row>
    <row r="10749" spans="26:29">
      <c r="Z10749" s="631">
        <v>1026</v>
      </c>
      <c r="AA10749" s="316" t="str">
        <f t="shared" si="98"/>
        <v>INSERT INTO UPK.upk_k40.k60_os_buno_link (os_buhin_no, k60_buno_id, created_date, created_tantou_id) VALUES ('75617   1LA0A     K70', 2286, GETDATE(), 999);</v>
      </c>
      <c r="AC10749" s="316"/>
    </row>
    <row r="10750" spans="26:29">
      <c r="Z10750" s="631">
        <v>1027</v>
      </c>
      <c r="AA10750" s="316" t="str">
        <f t="shared" si="98"/>
        <v>INSERT INTO UPK.upk_k40.k60_os_buno_link (os_buhin_no, k60_buno_id, created_date, created_tantou_id) VALUES ('85034/5 1LB0A01   B309', 2287, GETDATE(), 999);</v>
      </c>
      <c r="AC10750" s="316"/>
    </row>
    <row r="10751" spans="26:29">
      <c r="Z10751" s="631">
        <v>1028</v>
      </c>
      <c r="AA10751" s="316" t="str">
        <f t="shared" si="98"/>
        <v>INSERT INTO UPK.upk_k40.k60_os_buno_link (os_buhin_no, k60_buno_id, created_date, created_tantou_id) VALUES ('85034/5 1LB0A02   B309', 2288, GETDATE(), 999);</v>
      </c>
      <c r="AC10751" s="316"/>
    </row>
    <row r="10752" spans="26:29">
      <c r="Z10752" s="631">
        <v>1029</v>
      </c>
      <c r="AA10752" s="316" t="str">
        <f t="shared" si="98"/>
        <v>INSERT INTO UPK.upk_k40.k60_os_buno_link (os_buhin_no, k60_buno_id, created_date, created_tantou_id) VALUES ('745B6/7 1LA0A Rより K70', 1389, GETDATE(), 999);</v>
      </c>
      <c r="AC10752" s="316"/>
    </row>
    <row r="10753" spans="26:29">
      <c r="Z10753" s="631">
        <v>1030</v>
      </c>
      <c r="AA10753" s="316" t="str">
        <f t="shared" si="98"/>
        <v>INSERT INTO UPK.upk_k40.k60_os_buno_link (os_buhin_no, k60_buno_id, created_date, created_tantou_id) VALUES ('75112   1JA0A     K70', 2289, GETDATE(), 999);</v>
      </c>
      <c r="AC10753" s="316"/>
    </row>
    <row r="10754" spans="26:29">
      <c r="Z10754" s="631">
        <v>1031</v>
      </c>
      <c r="AA10754" s="316" t="str">
        <f t="shared" si="98"/>
        <v>INSERT INTO UPK.upk_k40.k60_os_buno_link (os_buhin_no, k60_buno_id, created_date, created_tantou_id) VALUES ('75113   1JA0A     K70', 2290, GETDATE(), 999);</v>
      </c>
      <c r="AC10754" s="316"/>
    </row>
    <row r="10755" spans="26:29">
      <c r="Z10755" s="631">
        <v>1032</v>
      </c>
      <c r="AA10755" s="316" t="str">
        <f t="shared" si="98"/>
        <v>INSERT INTO UPK.upk_k40.k60_os_buno_link (os_buhin_no, k60_buno_id, created_date, created_tantou_id) VALUES ('75134   1JA0A     X70', 2291, GETDATE(), 999);</v>
      </c>
      <c r="AC10755" s="316"/>
    </row>
    <row r="10756" spans="26:29">
      <c r="Z10756" s="631">
        <v>1033</v>
      </c>
      <c r="AA10756" s="316" t="str">
        <f t="shared" si="98"/>
        <v>INSERT INTO UPK.upk_k40.k60_os_buno_link (os_buhin_no, k60_buno_id, created_date, created_tantou_id) VALUES ('75135   1JA0A     X70', 2292, GETDATE(), 999);</v>
      </c>
      <c r="AC10756" s="316"/>
    </row>
    <row r="10757" spans="26:29">
      <c r="Z10757" s="631">
        <v>1034</v>
      </c>
      <c r="AA10757" s="316" t="str">
        <f t="shared" si="98"/>
        <v>INSERT INTO UPK.upk_k40.k60_os_buno_link (os_buhin_no, k60_buno_id, created_date, created_tantou_id) VALUES ('75126   1JB0A     B309', 2293, GETDATE(), 999);</v>
      </c>
      <c r="AC10757" s="316"/>
    </row>
    <row r="10758" spans="26:29">
      <c r="Z10758" s="631">
        <v>1035</v>
      </c>
      <c r="AA10758" s="316" t="str">
        <f t="shared" si="98"/>
        <v>INSERT INTO UPK.upk_k40.k60_os_buno_link (os_buhin_no, k60_buno_id, created_date, created_tantou_id) VALUES ('75127   1GR0A     B309', 2294, GETDATE(), 999);</v>
      </c>
      <c r="AC10758" s="316"/>
    </row>
    <row r="10759" spans="26:29">
      <c r="Z10759" s="631">
        <v>1036</v>
      </c>
      <c r="AA10759" s="316" t="str">
        <f t="shared" si="98"/>
        <v>INSERT INTO UPK.upk_k40.k60_os_buno_link (os_buhin_no, k60_buno_id, created_date, created_tantou_id) VALUES ('75512   1JA0A     X70', 2295, GETDATE(), 999);</v>
      </c>
      <c r="AC10759" s="316"/>
    </row>
    <row r="10760" spans="26:29">
      <c r="Z10760" s="631">
        <v>1037</v>
      </c>
      <c r="AA10760" s="316" t="str">
        <f t="shared" si="98"/>
        <v>INSERT INTO UPK.upk_k40.k60_os_buno_link (os_buhin_no, k60_buno_id, created_date, created_tantou_id) VALUES ('75513   1JA0A     X70', 2296, GETDATE(), 999);</v>
      </c>
      <c r="AC10760" s="316"/>
    </row>
    <row r="10761" spans="26:29">
      <c r="Z10761" s="631">
        <v>1038</v>
      </c>
      <c r="AA10761" s="316" t="str">
        <f t="shared" si="98"/>
        <v>INSERT INTO UPK.upk_k40.k60_os_buno_link (os_buhin_no, k60_buno_id, created_date, created_tantou_id) VALUES ('75522/3 1JA0A     K70', 2297, GETDATE(), 999);</v>
      </c>
      <c r="AC10761" s="316"/>
    </row>
    <row r="10762" spans="26:29">
      <c r="Z10762" s="631">
        <v>1039</v>
      </c>
      <c r="AA10762" s="316" t="str">
        <f t="shared" si="98"/>
        <v>INSERT INTO UPK.upk_k40.k60_os_buno_link (os_buhin_no, k60_buno_id, created_date, created_tantou_id) VALUES ('76428/9 1JA0A     B301', 2298, GETDATE(), 999);</v>
      </c>
      <c r="AC10762" s="316"/>
    </row>
    <row r="10763" spans="26:29">
      <c r="Z10763" s="631">
        <v>1040</v>
      </c>
      <c r="AA10763" s="316" t="str">
        <f t="shared" si="98"/>
        <v>INSERT INTO UPK.upk_k40.k60_os_buno_link (os_buhin_no, k60_buno_id, created_date, created_tantou_id) VALUES ('76586   1JA0A     K70', 2299, GETDATE(), 999);</v>
      </c>
      <c r="AC10763" s="316"/>
    </row>
    <row r="10764" spans="26:29">
      <c r="Z10764" s="631">
        <v>1041</v>
      </c>
      <c r="AA10764" s="316" t="str">
        <f t="shared" si="98"/>
        <v>INSERT INTO UPK.upk_k40.k60_os_buno_link (os_buhin_no, k60_buno_id, created_date, created_tantou_id) VALUES ('76587   1JA0A     K70', 2300, GETDATE(), 999);</v>
      </c>
      <c r="AC10764" s="316"/>
    </row>
    <row r="10765" spans="26:29">
      <c r="Z10765" s="631">
        <v>1042</v>
      </c>
      <c r="AA10765" s="316" t="str">
        <f t="shared" si="98"/>
        <v>INSERT INTO UPK.upk_k40.k60_os_buno_link (os_buhin_no, k60_buno_id, created_date, created_tantou_id) VALUES ('76542   6AX0A     K70', 2301, GETDATE(), 999);</v>
      </c>
      <c r="AC10765" s="316"/>
    </row>
    <row r="10766" spans="26:29">
      <c r="Z10766" s="631">
        <v>1043</v>
      </c>
      <c r="AA10766" s="316" t="str">
        <f t="shared" si="98"/>
        <v>INSERT INTO UPK.upk_k40.k60_os_buno_link (os_buhin_no, k60_buno_id, created_date, created_tantou_id) VALUES ('76543   6AX0A     K70', 2302, GETDATE(), 999);</v>
      </c>
      <c r="AC10766" s="316"/>
    </row>
    <row r="10767" spans="26:29">
      <c r="Z10767" s="631">
        <v>1044</v>
      </c>
      <c r="AA10767" s="316" t="str">
        <f t="shared" si="98"/>
        <v>INSERT INTO UPK.upk_k40.k60_os_buno_link (os_buhin_no, k60_buno_id, created_date, created_tantou_id) VALUES ('74283 3XA0A Rより K70シン', 1407, GETDATE(), 999);</v>
      </c>
      <c r="AC10767" s="316"/>
    </row>
    <row r="10768" spans="26:29">
      <c r="Z10768" s="631">
        <v>1045</v>
      </c>
      <c r="AA10768" s="316" t="str">
        <f t="shared" si="98"/>
        <v>INSERT INTO UPK.upk_k40.k60_os_buno_link (os_buhin_no, k60_buno_id, created_date, created_tantou_id) VALUES ('74283 3XA0B Rより K70シン', 1408, GETDATE(), 999);</v>
      </c>
      <c r="AC10768" s="316"/>
    </row>
    <row r="10769" spans="26:29">
      <c r="Z10769" s="631">
        <v>1046</v>
      </c>
      <c r="AA10769" s="316" t="str">
        <f t="shared" si="98"/>
        <v>INSERT INTO UPK.upk_k40.k60_os_buno_link (os_buhin_no, k60_buno_id, created_date, created_tantou_id) VALUES ('61212/3 3XA0A    W⇒Z Bへ', 2111, GETDATE(), 999);</v>
      </c>
      <c r="AC10769" s="316"/>
    </row>
    <row r="10770" spans="26:29">
      <c r="Z10770" s="631">
        <v>1047</v>
      </c>
      <c r="AA10770" s="316" t="str">
        <f t="shared" si="98"/>
        <v>INSERT INTO UPK.upk_k40.k60_os_buno_link (os_buhin_no, k60_buno_id, created_date, created_tantou_id) VALUES ('61212/3 3XA0A/3XE0A  W⇒Z Bへ', 2112, GETDATE(), 999);</v>
      </c>
      <c r="AC10770" s="316"/>
    </row>
    <row r="10771" spans="26:29">
      <c r="Z10771" s="631">
        <v>1048</v>
      </c>
      <c r="AA10771" s="316" t="str">
        <f t="shared" si="98"/>
        <v>INSERT INTO UPK.upk_k40.k60_os_buno_link (os_buhin_no, k60_buno_id, created_date, created_tantou_id) VALUES ('61212/3 3XA2A    W⇒Z Bへ', 2113, GETDATE(), 999);</v>
      </c>
      <c r="AC10771" s="316"/>
    </row>
    <row r="10772" spans="26:29">
      <c r="Z10772" s="631">
        <v>1049</v>
      </c>
      <c r="AA10772" s="316" t="str">
        <f t="shared" si="98"/>
        <v>INSERT INTO UPK.upk_k40.k60_os_buno_link (os_buhin_no, k60_buno_id, created_date, created_tantou_id) VALUES ('61212/3 3XE2A/3XA2A  W⇒Z Bへ', 2114, GETDATE(), 999);</v>
      </c>
      <c r="AC10772" s="316"/>
    </row>
    <row r="10773" spans="26:29">
      <c r="Z10773" s="631">
        <v>1050</v>
      </c>
      <c r="AA10773" s="316" t="str">
        <f t="shared" si="98"/>
        <v>INSERT INTO UPK.upk_k40.k60_os_buno_link (os_buhin_no, k60_buno_id, created_date, created_tantou_id) VALUES ('54292/3 3XA0A   ZよりK70シン', 2303, GETDATE(), 999);</v>
      </c>
      <c r="AC10773" s="316"/>
    </row>
    <row r="10774" spans="26:29">
      <c r="Z10774" s="631">
        <v>1051</v>
      </c>
      <c r="AA10774" s="316" t="str">
        <f t="shared" si="98"/>
        <v>INSERT INTO UPK.upk_k40.k60_os_buno_link (os_buhin_no, k60_buno_id, created_date, created_tantou_id) VALUES ('54294/5 5YJ0A/3XA0A  K70シン', 2304, GETDATE(), 999);</v>
      </c>
      <c r="AC10774" s="316"/>
    </row>
    <row r="10775" spans="26:29">
      <c r="Z10775" s="631">
        <v>1052</v>
      </c>
      <c r="AA10775" s="316" t="str">
        <f t="shared" si="98"/>
        <v>INSERT INTO UPK.upk_k40.k60_os_buno_link (os_buhin_no, k60_buno_id, created_date, created_tantou_id) VALUES ('74329   3XN0A  　 Bへ', 2121, GETDATE(), 999);</v>
      </c>
      <c r="AC10775" s="316"/>
    </row>
    <row r="10776" spans="26:29">
      <c r="Z10776" s="631">
        <v>1053</v>
      </c>
      <c r="AA10776" s="316" t="str">
        <f t="shared" si="98"/>
        <v>INSERT INTO UPK.upk_k40.k60_os_buno_link (os_buhin_no, k60_buno_id, created_date, created_tantou_id) VALUES ('75126   5YJ0A    K70', 2305, GETDATE(), 999);</v>
      </c>
      <c r="AC10776" s="316"/>
    </row>
    <row r="10777" spans="26:29">
      <c r="Z10777" s="631">
        <v>1054</v>
      </c>
      <c r="AA10777" s="316" t="str">
        <f t="shared" si="98"/>
        <v>INSERT INTO UPK.upk_k40.k60_os_buno_link (os_buhin_no, k60_buno_id, created_date, created_tantou_id) VALUES ('75126   3XE0A    K70', 2306, GETDATE(), 999);</v>
      </c>
      <c r="AC10777" s="316"/>
    </row>
    <row r="10778" spans="26:29">
      <c r="Z10778" s="631">
        <v>1055</v>
      </c>
      <c r="AA10778" s="316" t="str">
        <f t="shared" si="98"/>
        <v>INSERT INTO UPK.upk_k40.k60_os_buno_link (os_buhin_no, k60_buno_id, created_date, created_tantou_id) VALUES ('75126   3XF0A    K70', 2307, GETDATE(), 999);</v>
      </c>
      <c r="AC10778" s="316"/>
    </row>
    <row r="10779" spans="26:29">
      <c r="Z10779" s="631">
        <v>1056</v>
      </c>
      <c r="AA10779" s="316" t="str">
        <f t="shared" si="98"/>
        <v>INSERT INTO UPK.upk_k40.k60_os_buno_link (os_buhin_no, k60_buno_id, created_date, created_tantou_id) VALUES ('75126   3XY0A    K70', 2308, GETDATE(), 999);</v>
      </c>
      <c r="AC10779" s="316"/>
    </row>
    <row r="10780" spans="26:29">
      <c r="Z10780" s="631">
        <v>1057</v>
      </c>
      <c r="AA10780" s="316" t="str">
        <f t="shared" si="98"/>
        <v>INSERT INTO UPK.upk_k40.k60_os_buno_link (os_buhin_no, k60_buno_id, created_date, created_tantou_id) VALUES ('75127   5YJ0A    K70', 2309, GETDATE(), 999);</v>
      </c>
      <c r="AC10780" s="316"/>
    </row>
    <row r="10781" spans="26:29">
      <c r="Z10781" s="631">
        <v>1058</v>
      </c>
      <c r="AA10781" s="316" t="str">
        <f t="shared" si="98"/>
        <v>INSERT INTO UPK.upk_k40.k60_os_buno_link (os_buhin_no, k60_buno_id, created_date, created_tantou_id) VALUES ('75127   3XE0A    K70', 2310, GETDATE(), 999);</v>
      </c>
      <c r="AC10781" s="316"/>
    </row>
    <row r="10782" spans="26:29">
      <c r="Z10782" s="631">
        <v>1059</v>
      </c>
      <c r="AA10782" s="316" t="str">
        <f t="shared" si="98"/>
        <v>INSERT INTO UPK.upk_k40.k60_os_buno_link (os_buhin_no, k60_buno_id, created_date, created_tantou_id) VALUES ('75127   3XF0A    K70', 2311, GETDATE(), 999);</v>
      </c>
      <c r="AC10782" s="316"/>
    </row>
    <row r="10783" spans="26:29">
      <c r="Z10783" s="631">
        <v>1060</v>
      </c>
      <c r="AA10783" s="316" t="str">
        <f t="shared" si="98"/>
        <v>INSERT INTO UPK.upk_k40.k60_os_buno_link (os_buhin_no, k60_buno_id, created_date, created_tantou_id) VALUES ('75127   3XY0A    K70', 2312, GETDATE(), 999);</v>
      </c>
      <c r="AC10783" s="316"/>
    </row>
    <row r="10784" spans="26:29">
      <c r="Z10784" s="631">
        <v>1061</v>
      </c>
      <c r="AA10784" s="316" t="str">
        <f t="shared" si="98"/>
        <v>INSERT INTO UPK.upk_k40.k60_os_buno_link (os_buhin_no, k60_buno_id, created_date, created_tantou_id) VALUES ('75134   3XA0A    K70', 2313, GETDATE(), 999);</v>
      </c>
      <c r="AC10784" s="316"/>
    </row>
    <row r="10785" spans="26:29">
      <c r="Z10785" s="631">
        <v>1062</v>
      </c>
      <c r="AA10785" s="316" t="str">
        <f t="shared" si="98"/>
        <v>INSERT INTO UPK.upk_k40.k60_os_buno_link (os_buhin_no, k60_buno_id, created_date, created_tantou_id) VALUES ('75135   3XA0A    K70', 2314, GETDATE(), 999);</v>
      </c>
      <c r="AC10785" s="316"/>
    </row>
    <row r="10786" spans="26:29">
      <c r="Z10786" s="631">
        <v>1063</v>
      </c>
      <c r="AA10786" s="316" t="str">
        <f t="shared" si="98"/>
        <v>INSERT INTO UPK.upk_k40.k60_os_buno_link (os_buhin_no, k60_buno_id, created_date, created_tantou_id) VALUES ('75134   3XE0A    K70', 2315, GETDATE(), 999);</v>
      </c>
      <c r="AC10786" s="316"/>
    </row>
    <row r="10787" spans="26:29">
      <c r="Z10787" s="631">
        <v>1064</v>
      </c>
      <c r="AA10787" s="316" t="str">
        <f t="shared" si="98"/>
        <v>INSERT INTO UPK.upk_k40.k60_os_buno_link (os_buhin_no, k60_buno_id, created_date, created_tantou_id) VALUES ('75135   3XE0A    K70', 2316, GETDATE(), 999);</v>
      </c>
      <c r="AC10787" s="316"/>
    </row>
    <row r="10788" spans="26:29">
      <c r="Z10788" s="631">
        <v>1065</v>
      </c>
      <c r="AA10788" s="316" t="str">
        <f t="shared" si="98"/>
        <v>INSERT INTO UPK.upk_k40.k60_os_buno_link (os_buhin_no, k60_buno_id, created_date, created_tantou_id) VALUES ('751L7   3XA0A    K30', 2317, GETDATE(), 999);</v>
      </c>
      <c r="AC10788" s="316"/>
    </row>
    <row r="10789" spans="26:29">
      <c r="Z10789" s="631">
        <v>1066</v>
      </c>
      <c r="AA10789" s="316" t="str">
        <f t="shared" si="98"/>
        <v>INSERT INTO UPK.upk_k40.k60_os_buno_link (os_buhin_no, k60_buno_id, created_date, created_tantou_id) VALUES ('751L7   3XA0A-K  B302', 2318, GETDATE(), 999);</v>
      </c>
      <c r="AC10789" s="316"/>
    </row>
    <row r="10790" spans="26:29">
      <c r="Z10790" s="631">
        <v>1067</v>
      </c>
      <c r="AA10790" s="316" t="str">
        <f t="shared" si="98"/>
        <v>INSERT INTO UPK.upk_k40.k60_os_buno_link (os_buhin_no, k60_buno_id, created_date, created_tantou_id) VALUES ('751L7   3XE0A    B302', 2319, GETDATE(), 999);</v>
      </c>
      <c r="AC10790" s="316"/>
    </row>
    <row r="10791" spans="26:29">
      <c r="Z10791" s="631">
        <v>1068</v>
      </c>
      <c r="AA10791" s="316" t="str">
        <f t="shared" si="98"/>
        <v>INSERT INTO UPK.upk_k40.k60_os_buno_link (os_buhin_no, k60_buno_id, created_date, created_tantou_id) VALUES ('76372   3XB0AUF  B309シン', 2320, GETDATE(), 999);</v>
      </c>
      <c r="AC10791" s="316"/>
    </row>
    <row r="10792" spans="26:29">
      <c r="Z10792" s="631">
        <v>1069</v>
      </c>
      <c r="AA10792" s="316" t="str">
        <f t="shared" si="98"/>
        <v>INSERT INTO UPK.upk_k40.k60_os_buno_link (os_buhin_no, k60_buno_id, created_date, created_tantou_id) VALUES ('76373   3XB0AUF  B309シン', 2321, GETDATE(), 999);</v>
      </c>
      <c r="AC10792" s="316"/>
    </row>
    <row r="10793" spans="26:29">
      <c r="Z10793" s="631">
        <v>1070</v>
      </c>
      <c r="AA10793" s="316" t="str">
        <f t="shared" si="98"/>
        <v>INSERT INTO UPK.upk_k40.k60_os_buno_link (os_buhin_no, k60_buno_id, created_date, created_tantou_id) VALUES ('76372   3XD3A    B309シン', 2322, GETDATE(), 999);</v>
      </c>
      <c r="AC10793" s="316"/>
    </row>
    <row r="10794" spans="26:29">
      <c r="Z10794" s="631">
        <v>1071</v>
      </c>
      <c r="AA10794" s="316" t="str">
        <f t="shared" si="98"/>
        <v>INSERT INTO UPK.upk_k40.k60_os_buno_link (os_buhin_no, k60_buno_id, created_date, created_tantou_id) VALUES ('76373   3XD3A    B309シン', 2323, GETDATE(), 999);</v>
      </c>
      <c r="AC10794" s="316"/>
    </row>
    <row r="10795" spans="26:29">
      <c r="Z10795" s="631">
        <v>1072</v>
      </c>
      <c r="AA10795" s="316" t="str">
        <f t="shared" si="98"/>
        <v>INSERT INTO UPK.upk_k40.k60_os_buno_link (os_buhin_no, k60_buno_id, created_date, created_tantou_id) VALUES ('76373   3YF3A-B  Bへ B309', 2324, GETDATE(), 999);</v>
      </c>
      <c r="AC10795" s="316"/>
    </row>
    <row r="10796" spans="26:29">
      <c r="Z10796" s="631">
        <v>1073</v>
      </c>
      <c r="AA10796" s="316" t="str">
        <f t="shared" si="98"/>
        <v>INSERT INTO UPK.upk_k40.k60_os_buno_link (os_buhin_no, k60_buno_id, created_date, created_tantou_id) VALUES ('77532   3XA0AUF  K70シン', 2325, GETDATE(), 999);</v>
      </c>
      <c r="AC10796" s="316"/>
    </row>
    <row r="10797" spans="26:29">
      <c r="Z10797" s="631">
        <v>1074</v>
      </c>
      <c r="AA10797" s="316" t="str">
        <f t="shared" si="98"/>
        <v>INSERT INTO UPK.upk_k40.k60_os_buno_link (os_buhin_no, k60_buno_id, created_date, created_tantou_id) VALUES ('77533   3YD0BUF  K70シン', 2326, GETDATE(), 999);</v>
      </c>
      <c r="AC10797" s="316"/>
    </row>
    <row r="10798" spans="26:29">
      <c r="Z10798" s="631">
        <v>1075</v>
      </c>
      <c r="AA10798" s="316" t="str">
        <f t="shared" si="98"/>
        <v>INSERT INTO UPK.upk_k40.k60_os_buno_link (os_buhin_no, k60_buno_id, created_date, created_tantou_id) VALUES ('75112   3VA0A    栃木移管', 2327, GETDATE(), 999);</v>
      </c>
      <c r="AC10798" s="316"/>
    </row>
    <row r="10799" spans="26:29">
      <c r="Z10799" s="631">
        <v>1076</v>
      </c>
      <c r="AA10799" s="316" t="str">
        <f t="shared" si="98"/>
        <v>INSERT INTO UPK.upk_k40.k60_os_buno_link (os_buhin_no, k60_buno_id, created_date, created_tantou_id) VALUES ('75113   3VA0A    栃木移管', 2328, GETDATE(), 999);</v>
      </c>
      <c r="AC10799" s="316"/>
    </row>
    <row r="10800" spans="26:29">
      <c r="Z10800" s="631">
        <v>1077</v>
      </c>
      <c r="AA10800" s="316" t="str">
        <f t="shared" si="98"/>
        <v>INSERT INTO UPK.upk_k40.k60_os_buno_link (os_buhin_no, k60_buno_id, created_date, created_tantou_id) VALUES ('76242   3VA0A    栃木移管', 2329, GETDATE(), 999);</v>
      </c>
      <c r="AC10800" s="316"/>
    </row>
    <row r="10801" spans="26:29">
      <c r="Z10801" s="631">
        <v>1078</v>
      </c>
      <c r="AA10801" s="316" t="str">
        <f t="shared" si="98"/>
        <v>INSERT INTO UPK.upk_k40.k60_os_buno_link (os_buhin_no, k60_buno_id, created_date, created_tantou_id) VALUES ('76243   3VA0A    栃木移管', 2330, GETDATE(), 999);</v>
      </c>
      <c r="AC10801" s="316"/>
    </row>
    <row r="10802" spans="26:29">
      <c r="Z10802" s="631">
        <v>1079</v>
      </c>
      <c r="AA10802" s="316" t="str">
        <f t="shared" si="98"/>
        <v>INSERT INTO UPK.upk_k40.k60_os_buno_link (os_buhin_no, k60_buno_id, created_date, created_tantou_id) VALUES ('76452   3VA0A    P321外転', 2331, GETDATE(), 999);</v>
      </c>
      <c r="AC10802" s="316"/>
    </row>
    <row r="10803" spans="26:29">
      <c r="Z10803" s="631">
        <v>1080</v>
      </c>
      <c r="AA10803" s="316" t="str">
        <f t="shared" si="98"/>
        <v>INSERT INTO UPK.upk_k40.k60_os_buno_link (os_buhin_no, k60_buno_id, created_date, created_tantou_id) VALUES ('76453   3VA0A    P321外転', 2332, GETDATE(), 999);</v>
      </c>
      <c r="AC10803" s="316"/>
    </row>
    <row r="10804" spans="26:29">
      <c r="Z10804" s="631">
        <v>1081</v>
      </c>
      <c r="AA10804" s="316" t="str">
        <f t="shared" si="98"/>
        <v>INSERT INTO UPK.upk_k40.k60_os_buno_link (os_buhin_no, k60_buno_id, created_date, created_tantou_id) VALUES ('76232   1VA0A     Zへ', 2333, GETDATE(), 999);</v>
      </c>
      <c r="AC10804" s="316"/>
    </row>
    <row r="10805" spans="26:29">
      <c r="Z10805" s="631">
        <v>1082</v>
      </c>
      <c r="AA10805" s="316" t="str">
        <f t="shared" si="98"/>
        <v>INSERT INTO UPK.upk_k40.k60_os_buno_link (os_buhin_no, k60_buno_id, created_date, created_tantou_id) VALUES ('76232   1VA0B     Zへ', 2334, GETDATE(), 999);</v>
      </c>
      <c r="AC10805" s="316"/>
    </row>
    <row r="10806" spans="26:29">
      <c r="Z10806" s="631">
        <v>1083</v>
      </c>
      <c r="AA10806" s="316" t="str">
        <f t="shared" si="98"/>
        <v>INSERT INTO UPK.upk_k40.k60_os_buno_link (os_buhin_no, k60_buno_id, created_date, created_tantou_id) VALUES ('76233   1VA0A     K70', 2335, GETDATE(), 999);</v>
      </c>
      <c r="AC10806" s="316"/>
    </row>
    <row r="10807" spans="26:29">
      <c r="Z10807" s="631">
        <v>1084</v>
      </c>
      <c r="AA10807" s="316" t="str">
        <f t="shared" si="98"/>
        <v>INSERT INTO UPK.upk_k40.k60_os_buno_link (os_buhin_no, k60_buno_id, created_date, created_tantou_id) VALUES ('76233   1VA0B     K70', 2336, GETDATE(), 999);</v>
      </c>
      <c r="AC10807" s="316"/>
    </row>
    <row r="10808" spans="26:29">
      <c r="Z10808" s="631">
        <v>1085</v>
      </c>
      <c r="AA10808" s="316" t="str">
        <f t="shared" si="98"/>
        <v>INSERT INTO UPK.upk_k40.k60_os_buno_link (os_buhin_no, k60_buno_id, created_date, created_tantou_id) VALUES ('76332/3 1VA0A     K70', 2337, GETDATE(), 999);</v>
      </c>
      <c r="AC10808" s="316"/>
    </row>
    <row r="10809" spans="26:29">
      <c r="Z10809" s="631">
        <v>1086</v>
      </c>
      <c r="AA10809" s="316" t="str">
        <f t="shared" si="98"/>
        <v>INSERT INTO UPK.upk_k40.k60_os_buno_link (os_buhin_no, k60_buno_id, created_date, created_tantou_id) VALUES ('76332/3 1VA0B     K70', 2338, GETDATE(), 999);</v>
      </c>
      <c r="AC10809" s="316"/>
    </row>
    <row r="10810" spans="26:29">
      <c r="Z10810" s="631">
        <v>1087</v>
      </c>
      <c r="AA10810" s="316" t="str">
        <f t="shared" si="98"/>
        <v>INSERT INTO UPK.upk_k40.k60_os_buno_link (os_buhin_no, k60_buno_id, created_date, created_tantou_id) VALUES ('75112   5TA0A     Zへ W70', 2339, GETDATE(), 999);</v>
      </c>
      <c r="AC10810" s="316"/>
    </row>
    <row r="10811" spans="26:29">
      <c r="Z10811" s="631">
        <v>1088</v>
      </c>
      <c r="AA10811" s="316" t="str">
        <f t="shared" si="98"/>
        <v>INSERT INTO UPK.upk_k40.k60_os_buno_link (os_buhin_no, k60_buno_id, created_date, created_tantou_id) VALUES ('75113   5TA0A     Zへ W70', 2340, GETDATE(), 999);</v>
      </c>
      <c r="AC10811" s="316"/>
    </row>
    <row r="10812" spans="26:29">
      <c r="Z10812" s="631">
        <v>1089</v>
      </c>
      <c r="AA10812" s="316" t="str">
        <f t="shared" ref="AA10812:AA10875" si="99">AA$9722&amp;"'"&amp;AA9411&amp;"', "&amp;AB9411&amp;", GETDATE(), 999);"</f>
        <v>INSERT INTO UPK.upk_k40.k60_os_buno_link (os_buhin_no, k60_buno_id, created_date, created_tantou_id) VALUES ('75134   5TA0A     W70', 2341, GETDATE(), 999);</v>
      </c>
      <c r="AC10812" s="316"/>
    </row>
    <row r="10813" spans="26:29">
      <c r="Z10813" s="631">
        <v>1090</v>
      </c>
      <c r="AA10813" s="316" t="str">
        <f t="shared" si="99"/>
        <v>INSERT INTO UPK.upk_k40.k60_os_buno_link (os_buhin_no, k60_buno_id, created_date, created_tantou_id) VALUES ('75135   5TA0A     W70', 2342, GETDATE(), 999);</v>
      </c>
      <c r="AC10813" s="316"/>
    </row>
    <row r="10814" spans="26:29">
      <c r="Z10814" s="631">
        <v>1091</v>
      </c>
      <c r="AA10814" s="316" t="str">
        <f t="shared" si="99"/>
        <v>INSERT INTO UPK.upk_k40.k60_os_buno_link (os_buhin_no, k60_buno_id, created_date, created_tantou_id) VALUES ('75262/3 1VA0A     B309', 2343, GETDATE(), 999);</v>
      </c>
      <c r="AC10814" s="316"/>
    </row>
    <row r="10815" spans="26:29">
      <c r="Z10815" s="631">
        <v>1092</v>
      </c>
      <c r="AA10815" s="316" t="str">
        <f t="shared" si="99"/>
        <v>INSERT INTO UPK.upk_k40.k60_os_buno_link (os_buhin_no, k60_buno_id, created_date, created_tantou_id) VALUES ('75534/5 5TA0A     W70 Zより', 1458, GETDATE(), 999);</v>
      </c>
      <c r="AC10815" s="316"/>
    </row>
    <row r="10816" spans="26:29">
      <c r="Z10816" s="631">
        <v>1093</v>
      </c>
      <c r="AA10816" s="316" t="str">
        <f t="shared" si="99"/>
        <v>INSERT INTO UPK.upk_k40.k60_os_buno_link (os_buhin_no, k60_buno_id, created_date, created_tantou_id) VALUES ('76452   5TA0A    W70⇒K70', 2344, GETDATE(), 999);</v>
      </c>
      <c r="AC10816" s="316"/>
    </row>
    <row r="10817" spans="26:29">
      <c r="Z10817" s="631">
        <v>1094</v>
      </c>
      <c r="AA10817" s="316" t="str">
        <f t="shared" si="99"/>
        <v>INSERT INTO UPK.upk_k40.k60_os_buno_link (os_buhin_no, k60_buno_id, created_date, created_tantou_id) VALUES ('76453   5TA0A    W70⇒K70', 2345, GETDATE(), 999);</v>
      </c>
      <c r="AC10817" s="316"/>
    </row>
    <row r="10818" spans="26:29">
      <c r="Z10818" s="631">
        <v>1095</v>
      </c>
      <c r="AA10818" s="316" t="str">
        <f t="shared" si="99"/>
        <v>INSERT INTO UPK.upk_k40.k60_os_buno_link (os_buhin_no, k60_buno_id, created_date, created_tantou_id) VALUES ('67467   4CC0A     K30  ', 2346, GETDATE(), 999);</v>
      </c>
      <c r="AC10818" s="316"/>
    </row>
    <row r="10819" spans="26:29">
      <c r="Z10819" s="631">
        <v>1096</v>
      </c>
      <c r="AA10819" s="316" t="str">
        <f t="shared" si="99"/>
        <v>INSERT INTO UPK.upk_k40.k60_os_buno_link (os_buhin_no, k60_buno_id, created_date, created_tantou_id) VALUES ('67467   4CC0A-E ', 2347, GETDATE(), 999);</v>
      </c>
      <c r="AC10819" s="316"/>
    </row>
    <row r="10820" spans="26:29">
      <c r="Z10820" s="631">
        <v>1097</v>
      </c>
      <c r="AA10820" s="316" t="str">
        <f t="shared" si="99"/>
        <v>INSERT INTO UPK.upk_k40.k60_os_buno_link (os_buhin_no, k60_buno_id, created_date, created_tantou_id) VALUES ('74372   4CB0A 　サンテック外転 B309', 2348, GETDATE(), 999);</v>
      </c>
      <c r="AC10820" s="316"/>
    </row>
    <row r="10821" spans="26:29">
      <c r="Z10821" s="631">
        <v>1098</v>
      </c>
      <c r="AA10821" s="316" t="str">
        <f t="shared" si="99"/>
        <v>INSERT INTO UPK.upk_k40.k60_os_buno_link (os_buhin_no, k60_buno_id, created_date, created_tantou_id) VALUES ('76312/3 4CC0A    J70⇒K70', 2349, GETDATE(), 999);</v>
      </c>
      <c r="AC10821" s="316"/>
    </row>
    <row r="10822" spans="26:29">
      <c r="Z10822" s="631">
        <v>1099</v>
      </c>
      <c r="AA10822" s="316" t="str">
        <f t="shared" si="99"/>
        <v>INSERT INTO UPK.upk_k40.k60_os_buno_link (os_buhin_no, k60_buno_id, created_date, created_tantou_id) VALUES ('76452   4CE0A    P323外転', 2350, GETDATE(), 999);</v>
      </c>
      <c r="AC10822" s="316"/>
    </row>
    <row r="10823" spans="26:29">
      <c r="Z10823" s="631">
        <v>1100</v>
      </c>
      <c r="AA10823" s="316" t="str">
        <f t="shared" si="99"/>
        <v>INSERT INTO UPK.upk_k40.k60_os_buno_link (os_buhin_no, k60_buno_id, created_date, created_tantou_id) VALUES ('76452   4CE0A-E  P323外転', 2351, GETDATE(), 999);</v>
      </c>
      <c r="AC10823" s="316"/>
    </row>
    <row r="10824" spans="26:29">
      <c r="Z10824" s="631">
        <v>1101</v>
      </c>
      <c r="AA10824" s="316" t="str">
        <f t="shared" si="99"/>
        <v>INSERT INTO UPK.upk_k40.k60_os_buno_link (os_buhin_no, k60_buno_id, created_date, created_tantou_id) VALUES ('76452   4BC1A    P323外転', 2352, GETDATE(), 999);</v>
      </c>
      <c r="AC10824" s="316"/>
    </row>
    <row r="10825" spans="26:29">
      <c r="Z10825" s="631">
        <v>1102</v>
      </c>
      <c r="AA10825" s="316" t="str">
        <f t="shared" si="99"/>
        <v>INSERT INTO UPK.upk_k40.k60_os_buno_link (os_buhin_no, k60_buno_id, created_date, created_tantou_id) VALUES ('76453   4CE0A    P323外転', 2353, GETDATE(), 999);</v>
      </c>
      <c r="AC10825" s="316"/>
    </row>
    <row r="10826" spans="26:29">
      <c r="Z10826" s="631">
        <v>1103</v>
      </c>
      <c r="AA10826" s="316" t="str">
        <f t="shared" si="99"/>
        <v>INSERT INTO UPK.upk_k40.k60_os_buno_link (os_buhin_no, k60_buno_id, created_date, created_tantou_id) VALUES ('76453   4CE0A-E  P323外転', 2354, GETDATE(), 999);</v>
      </c>
      <c r="AC10826" s="316"/>
    </row>
    <row r="10827" spans="26:29">
      <c r="Z10827" s="631">
        <v>1104</v>
      </c>
      <c r="AA10827" s="316" t="str">
        <f t="shared" si="99"/>
        <v>INSERT INTO UPK.upk_k40.k60_os_buno_link (os_buhin_no, k60_buno_id, created_date, created_tantou_id) VALUES ('76453   4BC1A    P323外転', 2355, GETDATE(), 999);</v>
      </c>
      <c r="AC10827" s="316"/>
    </row>
    <row r="10828" spans="26:29">
      <c r="Z10828" s="631">
        <v>1105</v>
      </c>
      <c r="AA10828" s="316" t="str">
        <f t="shared" si="99"/>
        <v>INSERT INTO UPK.upk_k40.k60_os_buno_link (os_buhin_no, k60_buno_id, created_date, created_tantou_id) VALUES ('76532   4CC0A    P323外転', 2356, GETDATE(), 999);</v>
      </c>
      <c r="AC10828" s="316"/>
    </row>
    <row r="10829" spans="26:29">
      <c r="Z10829" s="631">
        <v>1106</v>
      </c>
      <c r="AA10829" s="316" t="str">
        <f t="shared" si="99"/>
        <v>INSERT INTO UPK.upk_k40.k60_os_buno_link (os_buhin_no, k60_buno_id, created_date, created_tantou_id) VALUES ('76533   4CC0A    P323外転', 2357, GETDATE(), 999);</v>
      </c>
      <c r="AC10829" s="316"/>
    </row>
    <row r="10830" spans="26:29">
      <c r="Z10830" s="631">
        <v>1107</v>
      </c>
      <c r="AA10830" s="316" t="str">
        <f t="shared" si="99"/>
        <v>INSERT INTO UPK.upk_k40.k60_os_buno_link (os_buhin_no, k60_buno_id, created_date, created_tantou_id) VALUES ('76572   4CC0A    P323外転', 2358, GETDATE(), 999);</v>
      </c>
      <c r="AC10830" s="316"/>
    </row>
    <row r="10831" spans="26:29">
      <c r="Z10831" s="631">
        <v>1108</v>
      </c>
      <c r="AA10831" s="316" t="str">
        <f t="shared" si="99"/>
        <v>INSERT INTO UPK.upk_k40.k60_os_buno_link (os_buhin_no, k60_buno_id, created_date, created_tantou_id) VALUES ('76573   4CC0A    P323外転', 2359, GETDATE(), 999);</v>
      </c>
      <c r="AC10831" s="316"/>
    </row>
    <row r="10832" spans="26:29">
      <c r="Z10832" s="631">
        <v>1109</v>
      </c>
      <c r="AA10832" s="316" t="str">
        <f t="shared" si="99"/>
        <v>INSERT INTO UPK.upk_k40.k60_os_buno_link (os_buhin_no, k60_buno_id, created_date, created_tantou_id) VALUES ('75556   4BC1B    K70', 2360, GETDATE(), 999);</v>
      </c>
      <c r="AC10832" s="316"/>
    </row>
    <row r="10833" spans="26:29">
      <c r="Z10833" s="631">
        <v>1110</v>
      </c>
      <c r="AA10833" s="316" t="str">
        <f t="shared" si="99"/>
        <v>INSERT INTO UPK.upk_k40.k60_os_buno_link (os_buhin_no, k60_buno_id, created_date, created_tantou_id) VALUES ('75557   4BC1B    K70', 2361, GETDATE(), 999);</v>
      </c>
      <c r="AC10833" s="316"/>
    </row>
    <row r="10834" spans="26:29">
      <c r="Z10834" s="631">
        <v>1111</v>
      </c>
      <c r="AA10834" s="316" t="str">
        <f t="shared" si="99"/>
        <v>INSERT INTO UPK.upk_k40.k60_os_buno_link (os_buhin_no, k60_buno_id, created_date, created_tantou_id) VALUES ('76456/7 4CE0A  ZよりJ70', 2362, GETDATE(), 999);</v>
      </c>
      <c r="AC10834" s="316"/>
    </row>
    <row r="10835" spans="26:29">
      <c r="Z10835" s="631">
        <v>1112</v>
      </c>
      <c r="AA10835" s="316" t="str">
        <f t="shared" si="99"/>
        <v>INSERT INTO UPK.upk_k40.k60_os_buno_link (os_buhin_no, k60_buno_id, created_date, created_tantou_id) VALUES ('76456/7 4CE0A-E  ZよりJ70', 2363, GETDATE(), 999);</v>
      </c>
      <c r="AC10835" s="316"/>
    </row>
    <row r="10836" spans="26:29">
      <c r="Z10836" s="631">
        <v>1113</v>
      </c>
      <c r="AA10836" s="316" t="str">
        <f t="shared" si="99"/>
        <v>INSERT INTO UPK.upk_k40.k60_os_buno_link (os_buhin_no, k60_buno_id, created_date, created_tantou_id) VALUES ('76456/7 6FK0A  ZよりJ70', 2364, GETDATE(), 999);</v>
      </c>
      <c r="AC10836" s="316"/>
    </row>
    <row r="10837" spans="26:29">
      <c r="Z10837" s="631">
        <v>1114</v>
      </c>
      <c r="AA10837" s="316" t="str">
        <f t="shared" si="99"/>
        <v>INSERT INTO UPK.upk_k40.k60_os_buno_link (os_buhin_no, k60_buno_id, created_date, created_tantou_id) VALUES ('76218/9 4CC0A   J70 Rへ', 1448, GETDATE(), 999);</v>
      </c>
      <c r="AC10837" s="316"/>
    </row>
    <row r="10838" spans="26:29">
      <c r="Z10838" s="631">
        <v>1115</v>
      </c>
      <c r="AA10838" s="316" t="str">
        <f t="shared" si="99"/>
        <v>INSERT INTO UPK.upk_k40.k60_os_buno_link (os_buhin_no, k60_buno_id, created_date, created_tantou_id) VALUES ('76332/3 4CC1A   K70 Rへ', 1469, GETDATE(), 999);</v>
      </c>
      <c r="AC10838" s="316"/>
    </row>
    <row r="10839" spans="26:29">
      <c r="Z10839" s="631">
        <v>1116</v>
      </c>
      <c r="AA10839" s="316" t="str">
        <f t="shared" si="99"/>
        <v>INSERT INTO UPK.upk_k40.k60_os_buno_link (os_buhin_no, k60_buno_id, created_date, created_tantou_id) VALUES ('76452   6MA0A     K70 ', 2365, GETDATE(), 999);</v>
      </c>
      <c r="AC10839" s="316"/>
    </row>
    <row r="10840" spans="26:29">
      <c r="Z10840" s="631">
        <v>1117</v>
      </c>
      <c r="AA10840" s="316" t="str">
        <f t="shared" si="99"/>
        <v>INSERT INTO UPK.upk_k40.k60_os_buno_link (os_buhin_no, k60_buno_id, created_date, created_tantou_id) VALUES ('76452   6MT0A     K70', 2366, GETDATE(), 999);</v>
      </c>
      <c r="AC10840" s="316"/>
    </row>
    <row r="10841" spans="26:29">
      <c r="Z10841" s="631">
        <v>1118</v>
      </c>
      <c r="AA10841" s="316" t="str">
        <f t="shared" si="99"/>
        <v>INSERT INTO UPK.upk_k40.k60_os_buno_link (os_buhin_no, k60_buno_id, created_date, created_tantou_id) VALUES ('76453   6MT0A     K70', 2367, GETDATE(), 999);</v>
      </c>
      <c r="AC10841" s="316"/>
    </row>
    <row r="10842" spans="26:29">
      <c r="Z10842" s="631">
        <v>1119</v>
      </c>
      <c r="AA10842" s="316" t="str">
        <f t="shared" si="99"/>
        <v>INSERT INTO UPK.upk_k40.k60_os_buno_link (os_buhin_no, k60_buno_id, created_date, created_tantou_id) VALUES ('77662/3 6MR0A     B309', 2368, GETDATE(), 999);</v>
      </c>
      <c r="AC10842" s="316"/>
    </row>
    <row r="10843" spans="26:29">
      <c r="Z10843" s="631">
        <v>1120</v>
      </c>
      <c r="AA10843" s="316" t="str">
        <f t="shared" si="99"/>
        <v>INSERT INTO UPK.upk_k40.k60_os_buno_link (os_buhin_no, k60_buno_id, created_date, created_tantou_id) VALUES ('78142/3 6MA0A     B309', 2369, GETDATE(), 999);</v>
      </c>
      <c r="AC10843" s="316"/>
    </row>
    <row r="10844" spans="26:29">
      <c r="Z10844" s="631">
        <v>1121</v>
      </c>
      <c r="AA10844" s="316" t="str">
        <f t="shared" si="99"/>
        <v>INSERT INTO UPK.upk_k40.k60_os_buno_link (os_buhin_no, k60_buno_id, created_date, created_tantou_id) VALUES ('76483   6MA0A   K70  Rへ', 1467, GETDATE(), 999);</v>
      </c>
      <c r="AC10844" s="316"/>
    </row>
    <row r="10845" spans="26:29">
      <c r="Z10845" s="631">
        <v>1122</v>
      </c>
      <c r="AA10845" s="316" t="str">
        <f t="shared" si="99"/>
        <v>INSERT INTO UPK.upk_k40.k60_os_buno_link (os_buhin_no, k60_buno_id, created_date, created_tantou_id) VALUES ('76742/3 6MA0A   W70  Rへ', 1468, GETDATE(), 999);</v>
      </c>
      <c r="AC10845" s="316"/>
    </row>
    <row r="10846" spans="26:29">
      <c r="Z10846" s="631">
        <v>1123</v>
      </c>
      <c r="AA10846" s="316" t="str">
        <f t="shared" si="99"/>
        <v>INSERT INTO UPK.upk_k40.k60_os_buno_link (os_buhin_no, k60_buno_id, created_date, created_tantou_id) VALUES ('64182/3 6RA1A  K70', 2370, GETDATE(), 999);</v>
      </c>
      <c r="AC10846" s="316"/>
    </row>
    <row r="10847" spans="26:29">
      <c r="Z10847" s="631">
        <v>1124</v>
      </c>
      <c r="AA10847" s="316" t="str">
        <f t="shared" si="99"/>
        <v>INSERT INTO UPK.upk_k40.k60_os_buno_link (os_buhin_no, k60_buno_id, created_date, created_tantou_id) VALUES ('66322/3 6RA0A  J70', 2371, GETDATE(), 999);</v>
      </c>
      <c r="AC10847" s="316"/>
    </row>
    <row r="10848" spans="26:29">
      <c r="Z10848" s="631">
        <v>1125</v>
      </c>
      <c r="AA10848" s="316" t="str">
        <f t="shared" si="99"/>
        <v>INSERT INTO UPK.upk_k40.k60_os_buno_link (os_buhin_no, k60_buno_id, created_date, created_tantou_id) VALUES ('75112   6RA0A  J70', 2372, GETDATE(), 999);</v>
      </c>
      <c r="AC10848" s="316"/>
    </row>
    <row r="10849" spans="26:29">
      <c r="Z10849" s="631">
        <v>1126</v>
      </c>
      <c r="AA10849" s="316" t="str">
        <f t="shared" si="99"/>
        <v>INSERT INTO UPK.upk_k40.k60_os_buno_link (os_buhin_no, k60_buno_id, created_date, created_tantou_id) VALUES ('75113   6RA0A  J70', 2373, GETDATE(), 999);</v>
      </c>
      <c r="AC10849" s="316"/>
    </row>
    <row r="10850" spans="26:29">
      <c r="Z10850" s="631">
        <v>1127</v>
      </c>
      <c r="AA10850" s="316" t="str">
        <f t="shared" si="99"/>
        <v>INSERT INTO UPK.upk_k40.k60_os_buno_link (os_buhin_no, k60_buno_id, created_date, created_tantou_id) VALUES ('75312   6RA1A  TへK70', 1983, GETDATE(), 999);</v>
      </c>
      <c r="AC10850" s="316"/>
    </row>
    <row r="10851" spans="26:29">
      <c r="Z10851" s="631">
        <v>1128</v>
      </c>
      <c r="AA10851" s="316" t="str">
        <f t="shared" si="99"/>
        <v>INSERT INTO UPK.upk_k40.k60_os_buno_link (os_buhin_no, k60_buno_id, created_date, created_tantou_id) VALUES ('5253C   J1800  TへDGメタル', 1984, GETDATE(), 999);</v>
      </c>
      <c r="AC10851" s="316"/>
    </row>
    <row r="10852" spans="26:29">
      <c r="Z10852" s="631">
        <v>1129</v>
      </c>
      <c r="AA10852" s="316" t="str">
        <f t="shared" si="99"/>
        <v>INSERT INTO UPK.upk_k40.k60_os_buno_link (os_buhin_no, k60_buno_id, created_date, created_tantou_id) VALUES ('75313   6RA1A  TへK70', 1985, GETDATE(), 999);</v>
      </c>
      <c r="AC10852" s="316"/>
    </row>
    <row r="10853" spans="26:29">
      <c r="Z10853" s="631">
        <v>1130</v>
      </c>
      <c r="AA10853" s="316" t="str">
        <f t="shared" si="99"/>
        <v>INSERT INTO UPK.upk_k40.k60_os_buno_link (os_buhin_no, k60_buno_id, created_date, created_tantou_id) VALUES ('5253C   J1700  TへDGメタル', 1986, GETDATE(), 999);</v>
      </c>
      <c r="AC10853" s="316"/>
    </row>
    <row r="10854" spans="26:29">
      <c r="Z10854" s="631">
        <v>1131</v>
      </c>
      <c r="AA10854" s="316" t="str">
        <f t="shared" si="99"/>
        <v>INSERT INTO UPK.upk_k40.k60_os_buno_link (os_buhin_no, k60_buno_id, created_date, created_tantou_id) VALUES ('75692/3 6RA1A  J70', 2374, GETDATE(), 999);</v>
      </c>
      <c r="AC10854" s="316"/>
    </row>
    <row r="10855" spans="26:29">
      <c r="Z10855" s="631">
        <v>1132</v>
      </c>
      <c r="AA10855" s="316" t="str">
        <f t="shared" si="99"/>
        <v>INSERT INTO UPK.upk_k40.k60_os_buno_link (os_buhin_no, k60_buno_id, created_date, created_tantou_id) VALUES ('5253C B4800/B4700 DGメタル', 2375, GETDATE(), 999);</v>
      </c>
      <c r="AC10855" s="316"/>
    </row>
    <row r="10856" spans="26:29">
      <c r="Z10856" s="631">
        <v>1133</v>
      </c>
      <c r="AA10856" s="316" t="str">
        <f t="shared" si="99"/>
        <v>INSERT INTO UPK.upk_k40.k60_os_buno_link (os_buhin_no, k60_buno_id, created_date, created_tantou_id) VALUES ('76452   6RA0A  K70', 2376, GETDATE(), 999);</v>
      </c>
      <c r="AC10856" s="316"/>
    </row>
    <row r="10857" spans="26:29">
      <c r="Z10857" s="631">
        <v>1134</v>
      </c>
      <c r="AA10857" s="316" t="str">
        <f t="shared" si="99"/>
        <v>INSERT INTO UPK.upk_k40.k60_os_buno_link (os_buhin_no, k60_buno_id, created_date, created_tantou_id) VALUES ('76453   6RA0A  K70', 2377, GETDATE(), 999);</v>
      </c>
      <c r="AC10857" s="316"/>
    </row>
    <row r="10858" spans="26:29">
      <c r="Z10858" s="631">
        <v>1135</v>
      </c>
      <c r="AA10858" s="316" t="str">
        <f t="shared" si="99"/>
        <v>INSERT INTO UPK.upk_k40.k60_os_buno_link (os_buhin_no, k60_buno_id, created_date, created_tantou_id) VALUES ('76482/3 6RA0A  K70', 2378, GETDATE(), 999);</v>
      </c>
      <c r="AC10858" s="316"/>
    </row>
    <row r="10859" spans="26:29">
      <c r="Z10859" s="631">
        <v>1136</v>
      </c>
      <c r="AA10859" s="316" t="str">
        <f t="shared" si="99"/>
        <v>INSERT INTO UPK.upk_k40.k60_os_buno_link (os_buhin_no, k60_buno_id, created_date, created_tantou_id) VALUES ('76482/3 6RA1A  K70', 2379, GETDATE(), 999);</v>
      </c>
      <c r="AC10859" s="316"/>
    </row>
    <row r="10860" spans="26:29">
      <c r="Z10860" s="631">
        <v>1137</v>
      </c>
      <c r="AA10860" s="316" t="str">
        <f t="shared" si="99"/>
        <v>INSERT INTO UPK.upk_k40.k60_os_buno_link (os_buhin_no, k60_buno_id, created_date, created_tantou_id) VALUES ('5253C A0800/A0700 DGメタル', 2380, GETDATE(), 999);</v>
      </c>
      <c r="AC10860" s="316"/>
    </row>
    <row r="10861" spans="26:29">
      <c r="Z10861" s="631">
        <v>1138</v>
      </c>
      <c r="AA10861" s="316" t="str">
        <f t="shared" si="99"/>
        <v>INSERT INTO UPK.upk_k40.k60_os_buno_link (os_buhin_no, k60_buno_id, created_date, created_tantou_id) VALUES ('76764   6RA0A    K70', 2381, GETDATE(), 999);</v>
      </c>
      <c r="AC10861" s="316"/>
    </row>
    <row r="10862" spans="26:29">
      <c r="Z10862" s="631">
        <v>1139</v>
      </c>
      <c r="AA10862" s="316" t="str">
        <f t="shared" si="99"/>
        <v>INSERT INTO UPK.upk_k40.k60_os_buno_link (os_buhin_no, k60_buno_id, created_date, created_tantou_id) VALUES ('5228A   52200  DG/DGEメタル', 2382, GETDATE(), 999);</v>
      </c>
      <c r="AC10862" s="316"/>
    </row>
    <row r="10863" spans="26:29">
      <c r="Z10863" s="631">
        <v>1140</v>
      </c>
      <c r="AA10863" s="316" t="str">
        <f t="shared" si="99"/>
        <v>INSERT INTO UPK.upk_k40.k60_os_buno_link (os_buhin_no, k60_buno_id, created_date, created_tantou_id) VALUES ('76765   6RA0A    K70', 2383, GETDATE(), 999);</v>
      </c>
      <c r="AC10863" s="316"/>
    </row>
    <row r="10864" spans="26:29">
      <c r="Z10864" s="631">
        <v>1141</v>
      </c>
      <c r="AA10864" s="316" t="str">
        <f t="shared" si="99"/>
        <v>INSERT INTO UPK.upk_k40.k60_os_buno_link (os_buhin_no, k60_buno_id, created_date, created_tantou_id) VALUES ('5228A   52100  DG/DGEメタル', 2384, GETDATE(), 999);</v>
      </c>
      <c r="AC10864" s="316"/>
    </row>
    <row r="10865" spans="26:29">
      <c r="Z10865" s="631">
        <v>1142</v>
      </c>
      <c r="AA10865" s="316" t="str">
        <f t="shared" si="99"/>
        <v>INSERT INTO UPK.upk_k40.k60_os_buno_link (os_buhin_no, k60_buno_id, created_date, created_tantou_id) VALUES ('61137   B5010   5016 Rより', 1314, GETDATE(), 999);</v>
      </c>
      <c r="AC10865" s="316"/>
    </row>
    <row r="10866" spans="26:29">
      <c r="Z10866" s="631">
        <v>1143</v>
      </c>
      <c r="AA10866" s="316" t="str">
        <f t="shared" si="99"/>
        <v>INSERT INTO UPK.upk_k40.k60_os_buno_link (os_buhin_no, k60_buno_id, created_date, created_tantou_id) VALUES ('61138   B5010   5016 Rより', 1315, GETDATE(), 999);</v>
      </c>
      <c r="AC10866" s="316"/>
    </row>
    <row r="10867" spans="26:29">
      <c r="Z10867" s="631">
        <v>1144</v>
      </c>
      <c r="AA10867" s="316" t="str">
        <f t="shared" si="99"/>
        <v>INSERT INTO UPK.upk_k40.k60_os_buno_link (os_buhin_no, k60_buno_id, created_date, created_tantou_id) VALUES ('5253C  D6100 DG-Eメタル', 2385, GETDATE(), 999);</v>
      </c>
      <c r="AC10867" s="316"/>
    </row>
    <row r="10868" spans="26:29">
      <c r="Z10868" s="631">
        <v>1145</v>
      </c>
      <c r="AA10868" s="316" t="str">
        <f t="shared" si="99"/>
        <v>INSERT INTO UPK.upk_k40.k60_os_buno_link (os_buhin_no, k60_buno_id, created_date, created_tantou_id) VALUES ('9450B  39500 DG-E K70', 2386, GETDATE(), 999);</v>
      </c>
      <c r="AC10868" s="316"/>
    </row>
    <row r="10869" spans="26:29">
      <c r="Z10869" s="631">
        <v>1146</v>
      </c>
      <c r="AA10869" s="316" t="str">
        <f t="shared" si="99"/>
        <v>INSERT INTO UPK.upk_k40.k60_os_buno_link (os_buhin_no, k60_buno_id, created_date, created_tantou_id) VALUES ('9450B  39400 DG-E K70', 2387, GETDATE(), 999);</v>
      </c>
      <c r="AC10869" s="316"/>
    </row>
    <row r="10870" spans="26:29">
      <c r="Z10870" s="631">
        <v>1147</v>
      </c>
      <c r="AA10870" s="316" t="str">
        <f t="shared" si="99"/>
        <v>INSERT INTO UPK.upk_k40.k60_os_buno_link (os_buhin_no, k60_buno_id, created_date, created_tantou_id) VALUES ('64184   JG00A 爪廃却 WへB301', 2227, GETDATE(), 999);</v>
      </c>
      <c r="AC10870" s="316"/>
    </row>
    <row r="10871" spans="26:29">
      <c r="Z10871" s="631">
        <v>1148</v>
      </c>
      <c r="AA10871" s="316" t="str">
        <f t="shared" si="99"/>
        <v>INSERT INTO UPK.upk_k40.k60_os_buno_link (os_buhin_no, k60_buno_id, created_date, created_tantou_id) VALUES ('64185   JG00A 爪廃却 WへB301', 2228, GETDATE(), 999);</v>
      </c>
      <c r="AC10871" s="316"/>
    </row>
    <row r="10872" spans="26:29">
      <c r="Z10872" s="631">
        <v>1149</v>
      </c>
      <c r="AA10872" s="316" t="str">
        <f t="shared" si="99"/>
        <v>INSERT INTO UPK.upk_k40.k60_os_buno_link (os_buhin_no, k60_buno_id, created_date, created_tantou_id) VALUES ('67112   JG00A 爪無しJ70', 2388, GETDATE(), 999);</v>
      </c>
      <c r="AC10872" s="316"/>
    </row>
    <row r="10873" spans="26:29">
      <c r="Z10873" s="631">
        <v>1150</v>
      </c>
      <c r="AA10873" s="316" t="str">
        <f t="shared" si="99"/>
        <v>INSERT INTO UPK.upk_k40.k60_os_buno_link (os_buhin_no, k60_buno_id, created_date, created_tantou_id) VALUES ('67112   JG40A 爪無しJ70', 2389, GETDATE(), 999);</v>
      </c>
      <c r="AC10873" s="316"/>
    </row>
    <row r="10874" spans="26:29">
      <c r="Z10874" s="631">
        <v>1151</v>
      </c>
      <c r="AA10874" s="316" t="str">
        <f t="shared" si="99"/>
        <v>INSERT INTO UPK.upk_k40.k60_os_buno_link (os_buhin_no, k60_buno_id, created_date, created_tantou_id) VALUES ('67112   JM00A    P323外転 J70', 2390, GETDATE(), 999);</v>
      </c>
      <c r="AC10874" s="316"/>
    </row>
    <row r="10875" spans="26:29">
      <c r="Z10875" s="631">
        <v>1152</v>
      </c>
      <c r="AA10875" s="316" t="str">
        <f t="shared" si="99"/>
        <v>INSERT INTO UPK.upk_k40.k60_os_buno_link (os_buhin_no, k60_buno_id, created_date, created_tantou_id) VALUES ('756R2/3 JG00A    J70', 2391, GETDATE(), 999);</v>
      </c>
      <c r="AC10875" s="316"/>
    </row>
    <row r="10876" spans="26:29">
      <c r="Z10876" s="631">
        <v>1153</v>
      </c>
      <c r="AA10876" s="316" t="str">
        <f t="shared" ref="AA10876:AA10939" si="100">AA$9722&amp;"'"&amp;AA9475&amp;"', "&amp;AB9475&amp;", GETDATE(), 999);"</f>
        <v>INSERT INTO UPK.upk_k40.k60_os_buno_link (os_buhin_no, k60_buno_id, created_date, created_tantou_id) VALUES ('75632   JG00A  J70 P323外転', 1316, GETDATE(), 999);</v>
      </c>
      <c r="AC10876" s="316"/>
    </row>
    <row r="10877" spans="26:29">
      <c r="Z10877" s="631">
        <v>1154</v>
      </c>
      <c r="AA10877" s="316" t="str">
        <f t="shared" si="100"/>
        <v>INSERT INTO UPK.upk_k40.k60_os_buno_link (os_buhin_no, k60_buno_id, created_date, created_tantou_id) VALUES ('75632   JH00A  J70 P323外転', 1317, GETDATE(), 999);</v>
      </c>
      <c r="AC10877" s="316"/>
    </row>
    <row r="10878" spans="26:29">
      <c r="Z10878" s="631">
        <v>1155</v>
      </c>
      <c r="AA10878" s="316" t="str">
        <f t="shared" si="100"/>
        <v>INSERT INTO UPK.upk_k40.k60_os_buno_link (os_buhin_no, k60_buno_id, created_date, created_tantou_id) VALUES ('75632   1YA0A  J70 P323外転', 1318, GETDATE(), 999);</v>
      </c>
      <c r="AC10878" s="316"/>
    </row>
    <row r="10879" spans="26:29">
      <c r="Z10879" s="631">
        <v>1156</v>
      </c>
      <c r="AA10879" s="316" t="str">
        <f t="shared" si="100"/>
        <v>INSERT INTO UPK.upk_k40.k60_os_buno_link (os_buhin_no, k60_buno_id, created_date, created_tantou_id) VALUES ('75632   JM00A  J70 P323外転', 1328, GETDATE(), 999);</v>
      </c>
      <c r="AC10879" s="316"/>
    </row>
    <row r="10880" spans="26:29">
      <c r="Z10880" s="631">
        <v>1157</v>
      </c>
      <c r="AA10880" s="316" t="str">
        <f t="shared" si="100"/>
        <v>INSERT INTO UPK.upk_k40.k60_os_buno_link (os_buhin_no, k60_buno_id, created_date, created_tantou_id) VALUES ('76572   JM00A 爪廃却 K70', 2232, GETDATE(), 999);</v>
      </c>
      <c r="AC10880" s="316"/>
    </row>
    <row r="10881" spans="26:29">
      <c r="Z10881" s="631">
        <v>1158</v>
      </c>
      <c r="AA10881" s="316" t="str">
        <f t="shared" si="100"/>
        <v>INSERT INTO UPK.upk_k40.k60_os_buno_link (os_buhin_no, k60_buno_id, created_date, created_tantou_id) VALUES ('76573   JM00A 爪廃却 K70', 2233, GETDATE(), 999);</v>
      </c>
      <c r="AC10881" s="316"/>
    </row>
    <row r="10882" spans="26:29">
      <c r="Z10882" s="631">
        <v>1159</v>
      </c>
      <c r="AA10882" s="316" t="str">
        <f t="shared" si="100"/>
        <v>INSERT INTO UPK.upk_k40.k60_os_buno_link (os_buhin_no, k60_buno_id, created_date, created_tantou_id) VALUES ('74798   JM00ACE 爪無し T308', 2231, GETDATE(), 999);</v>
      </c>
      <c r="AC10882" s="316"/>
    </row>
    <row r="10883" spans="26:29">
      <c r="Z10883" s="631">
        <v>1160</v>
      </c>
      <c r="AA10883" s="316" t="str">
        <f t="shared" si="100"/>
        <v>INSERT INTO UPK.upk_k40.k60_os_buno_link (os_buhin_no, k60_buno_id, created_date, created_tantou_id) VALUES ('76632   JM00A 爪廃却 J70', 2392, GETDATE(), 999);</v>
      </c>
      <c r="AC10883" s="316"/>
    </row>
    <row r="10884" spans="26:29">
      <c r="Z10884" s="631">
        <v>1161</v>
      </c>
      <c r="AA10884" s="316" t="str">
        <f t="shared" si="100"/>
        <v>INSERT INTO UPK.upk_k40.k60_os_buno_link (os_buhin_no, k60_buno_id, created_date, created_tantou_id) VALUES ('76633   JM00A 爪廃却 J70', 2393, GETDATE(), 999);</v>
      </c>
      <c r="AC10884" s="316"/>
    </row>
    <row r="10885" spans="26:29">
      <c r="Z10885" s="631">
        <v>1162</v>
      </c>
      <c r="AA10885" s="316" t="str">
        <f t="shared" si="100"/>
        <v>INSERT INTO UPK.upk_k40.k60_os_buno_link (os_buhin_no, k60_buno_id, created_date, created_tantou_id) VALUES ('76532   JM00B    Wへ J70', 2234, GETDATE(), 999);</v>
      </c>
      <c r="AC10885" s="316"/>
    </row>
    <row r="10886" spans="26:29">
      <c r="Z10886" s="631">
        <v>1163</v>
      </c>
      <c r="AA10886" s="316" t="str">
        <f t="shared" si="100"/>
        <v>INSERT INTO UPK.upk_k40.k60_os_buno_link (os_buhin_no, k60_buno_id, created_date, created_tantou_id) VALUES ('76533   JM00B    Wへ J70', 2235, GETDATE(), 999);</v>
      </c>
      <c r="AC10886" s="316"/>
    </row>
    <row r="10887" spans="26:29">
      <c r="Z10887" s="631">
        <v>1164</v>
      </c>
      <c r="AA10887" s="316" t="str">
        <f t="shared" si="100"/>
        <v>INSERT INTO UPK.upk_k40.k60_os_buno_link (os_buhin_no, k60_buno_id, created_date, created_tantou_id) VALUES ('76232   JM00A  爪廃却 K70', 1329, GETDATE(), 999);</v>
      </c>
      <c r="AC10887" s="316"/>
    </row>
    <row r="10888" spans="26:29">
      <c r="Z10888" s="631">
        <v>1165</v>
      </c>
      <c r="AA10888" s="316" t="str">
        <f t="shared" si="100"/>
        <v>INSERT INTO UPK.upk_k40.k60_os_buno_link (os_buhin_no, k60_buno_id, created_date, created_tantou_id) VALUES ('76233   JM00A  爪廃却 K70', 1330, GETDATE(), 999);</v>
      </c>
      <c r="AC10888" s="316"/>
    </row>
    <row r="10889" spans="26:29">
      <c r="Z10889" s="631">
        <v>1166</v>
      </c>
      <c r="AA10889" s="316" t="str">
        <f t="shared" si="100"/>
        <v>INSERT INTO UPK.upk_k40.k60_os_buno_link (os_buhin_no, k60_buno_id, created_date, created_tantou_id) VALUES ('75174   JG00A    K30', 2394, GETDATE(), 999);</v>
      </c>
      <c r="AC10889" s="316"/>
    </row>
    <row r="10890" spans="26:29">
      <c r="Z10890" s="631">
        <v>1167</v>
      </c>
      <c r="AA10890" s="316" t="str">
        <f t="shared" si="100"/>
        <v>INSERT INTO UPK.upk_k40.k60_os_buno_link (os_buhin_no, k60_buno_id, created_date, created_tantou_id) VALUES ('75174   JG00A-K  K70', 2395, GETDATE(), 999);</v>
      </c>
      <c r="AC10890" s="316"/>
    </row>
    <row r="10891" spans="26:29">
      <c r="Z10891" s="631">
        <v>1168</v>
      </c>
      <c r="AA10891" s="316" t="str">
        <f t="shared" si="100"/>
        <v>INSERT INTO UPK.upk_k40.k60_os_buno_link (os_buhin_no, k60_buno_id, created_date, created_tantou_id) VALUES ('75152/3 JG00A-K 爪廃却  5016', 2396, GETDATE(), 999);</v>
      </c>
      <c r="AC10891" s="316"/>
    </row>
    <row r="10892" spans="26:29">
      <c r="Z10892" s="631">
        <v>1169</v>
      </c>
      <c r="AA10892" s="316" t="str">
        <f t="shared" si="100"/>
        <v>INSERT INTO UPK.upk_k40.k60_os_buno_link (os_buhin_no, k60_buno_id, created_date, created_tantou_id) VALUES ('75512   JG00A  WよりJ70/W70', 2236, GETDATE(), 999);</v>
      </c>
      <c r="AC10892" s="316"/>
    </row>
    <row r="10893" spans="26:29">
      <c r="Z10893" s="631">
        <v>1170</v>
      </c>
      <c r="AA10893" s="316" t="str">
        <f t="shared" si="100"/>
        <v>INSERT INTO UPK.upk_k40.k60_os_buno_link (os_buhin_no, k60_buno_id, created_date, created_tantou_id) VALUES ('75512   6MA0A  WよりW70', 2237, GETDATE(), 999);</v>
      </c>
      <c r="AC10893" s="316"/>
    </row>
    <row r="10894" spans="26:29">
      <c r="Z10894" s="631">
        <v>1171</v>
      </c>
      <c r="AA10894" s="316" t="str">
        <f t="shared" si="100"/>
        <v>INSERT INTO UPK.upk_k40.k60_os_buno_link (os_buhin_no, k60_buno_id, created_date, created_tantou_id) VALUES ('75512   JM00A  WよりJ70/W70', 2238, GETDATE(), 999);</v>
      </c>
      <c r="AC10894" s="316"/>
    </row>
    <row r="10895" spans="26:29">
      <c r="Z10895" s="631">
        <v>1172</v>
      </c>
      <c r="AA10895" s="316" t="str">
        <f t="shared" si="100"/>
        <v>INSERT INTO UPK.upk_k40.k60_os_buno_link (os_buhin_no, k60_buno_id, created_date, created_tantou_id) VALUES ('75513   JG00A  WよりJ70/W70', 2239, GETDATE(), 999);</v>
      </c>
      <c r="AC10895" s="316"/>
    </row>
    <row r="10896" spans="26:29">
      <c r="Z10896" s="631">
        <v>1173</v>
      </c>
      <c r="AA10896" s="316" t="str">
        <f t="shared" si="100"/>
        <v>INSERT INTO UPK.upk_k40.k60_os_buno_link (os_buhin_no, k60_buno_id, created_date, created_tantou_id) VALUES ('75513   6MA0A  WよりW70', 2240, GETDATE(), 999);</v>
      </c>
      <c r="AC10896" s="316"/>
    </row>
    <row r="10897" spans="26:29">
      <c r="Z10897" s="631">
        <v>1174</v>
      </c>
      <c r="AA10897" s="316" t="str">
        <f t="shared" si="100"/>
        <v>INSERT INTO UPK.upk_k40.k60_os_buno_link (os_buhin_no, k60_buno_id, created_date, created_tantou_id) VALUES ('75513   JM00A  WよりJ70/W70', 2241, GETDATE(), 999);</v>
      </c>
      <c r="AC10897" s="316"/>
    </row>
    <row r="10898" spans="26:29">
      <c r="Z10898" s="631">
        <v>1175</v>
      </c>
      <c r="AA10898" s="316" t="str">
        <f t="shared" si="100"/>
        <v>INSERT INTO UPK.upk_k40.k60_os_buno_link (os_buhin_no, k60_buno_id, created_date, created_tantou_id) VALUES ('75636   1VX0A    J70/W70', 2397, GETDATE(), 999);</v>
      </c>
      <c r="AC10898" s="316"/>
    </row>
    <row r="10899" spans="26:29">
      <c r="Z10899" s="631">
        <v>1176</v>
      </c>
      <c r="AA10899" s="316" t="str">
        <f t="shared" si="100"/>
        <v>INSERT INTO UPK.upk_k40.k60_os_buno_link (os_buhin_no, k60_buno_id, created_date, created_tantou_id) VALUES ('75636   1VX0A-G  UPZ', 2398, GETDATE(), 999);</v>
      </c>
      <c r="AC10899" s="316"/>
    </row>
    <row r="10900" spans="26:29">
      <c r="Z10900" s="631">
        <v>1177</v>
      </c>
      <c r="AA10900" s="316" t="str">
        <f t="shared" si="100"/>
        <v>INSERT INTO UPK.upk_k40.k60_os_buno_link (os_buhin_no, k60_buno_id, created_date, created_tantou_id) VALUES ('75636   6MA0B  B301', 2399, GETDATE(), 999);</v>
      </c>
      <c r="AC10900" s="316"/>
    </row>
    <row r="10901" spans="26:29">
      <c r="Z10901" s="631">
        <v>1178</v>
      </c>
      <c r="AA10901" s="316" t="str">
        <f t="shared" si="100"/>
        <v>INSERT INTO UPK.upk_k40.k60_os_buno_link (os_buhin_no, k60_buno_id, created_date, created_tantou_id) VALUES ('75658/9   JG00A   K70⇒B301', 2400, GETDATE(), 999);</v>
      </c>
      <c r="AC10901" s="316"/>
    </row>
    <row r="10902" spans="26:29">
      <c r="Z10902" s="631">
        <v>1179</v>
      </c>
      <c r="AA10902" s="316" t="str">
        <f t="shared" si="100"/>
        <v>INSERT INTO UPK.upk_k40.k60_os_buno_link (os_buhin_no, k60_buno_id, created_date, created_tantou_id) VALUES ('75196   JN20A    W70', 2401, GETDATE(), 999);</v>
      </c>
      <c r="AC10902" s="316"/>
    </row>
    <row r="10903" spans="26:29">
      <c r="Z10903" s="631">
        <v>1180</v>
      </c>
      <c r="AA10903" s="316" t="str">
        <f t="shared" si="100"/>
        <v>INSERT INTO UPK.upk_k40.k60_os_buno_link (os_buhin_no, k60_buno_id, created_date, created_tantou_id) VALUES ('75172   JN20A    B302', 2402, GETDATE(), 999);</v>
      </c>
      <c r="AC10903" s="316"/>
    </row>
    <row r="10904" spans="26:29">
      <c r="Z10904" s="631">
        <v>1181</v>
      </c>
      <c r="AA10904" s="316" t="str">
        <f t="shared" si="100"/>
        <v>INSERT INTO UPK.upk_k40.k60_os_buno_link (os_buhin_no, k60_buno_id, created_date, created_tantou_id) VALUES ('75173   JN20A    B302', 2403, GETDATE(), 999);</v>
      </c>
      <c r="AC10904" s="316"/>
    </row>
    <row r="10905" spans="26:29">
      <c r="Z10905" s="631">
        <v>1182</v>
      </c>
      <c r="AA10905" s="316" t="str">
        <f t="shared" si="100"/>
        <v>INSERT INTO UPK.upk_k40.k60_os_buno_link (os_buhin_no, k60_buno_id, created_date, created_tantou_id) VALUES ('75312   3NU0A    K70', 2404, GETDATE(), 999);</v>
      </c>
      <c r="AC10905" s="316"/>
    </row>
    <row r="10906" spans="26:29">
      <c r="Z10906" s="631">
        <v>1183</v>
      </c>
      <c r="AA10906" s="316" t="str">
        <f t="shared" si="100"/>
        <v>INSERT INTO UPK.upk_k40.k60_os_buno_link (os_buhin_no, k60_buno_id, created_date, created_tantou_id) VALUES ('75512   JN20A    W70', 2405, GETDATE(), 999);</v>
      </c>
      <c r="AC10906" s="316"/>
    </row>
    <row r="10907" spans="26:29">
      <c r="Z10907" s="631">
        <v>1184</v>
      </c>
      <c r="AA10907" s="316" t="str">
        <f t="shared" si="100"/>
        <v>INSERT INTO UPK.upk_k40.k60_os_buno_link (os_buhin_no, k60_buno_id, created_date, created_tantou_id) VALUES ('75512   3NU0A    W70', 2406, GETDATE(), 999);</v>
      </c>
      <c r="AC10907" s="316"/>
    </row>
    <row r="10908" spans="26:29">
      <c r="Z10908" s="631">
        <v>1185</v>
      </c>
      <c r="AA10908" s="316" t="str">
        <f t="shared" si="100"/>
        <v>INSERT INTO UPK.upk_k40.k60_os_buno_link (os_buhin_no, k60_buno_id, created_date, created_tantou_id) VALUES ('75513   JN20A    W70', 2407, GETDATE(), 999);</v>
      </c>
      <c r="AC10908" s="316"/>
    </row>
    <row r="10909" spans="26:29">
      <c r="Z10909" s="631">
        <v>1186</v>
      </c>
      <c r="AA10909" s="316" t="str">
        <f t="shared" si="100"/>
        <v>INSERT INTO UPK.upk_k40.k60_os_buno_link (os_buhin_no, k60_buno_id, created_date, created_tantou_id) VALUES ('75513   3NU0A    W70', 2408, GETDATE(), 999);</v>
      </c>
      <c r="AC10909" s="316"/>
    </row>
    <row r="10910" spans="26:29">
      <c r="Z10910" s="631">
        <v>1187</v>
      </c>
      <c r="AA10910" s="316" t="str">
        <f t="shared" si="100"/>
        <v>INSERT INTO UPK.upk_k40.k60_os_buno_link (os_buhin_no, k60_buno_id, created_date, created_tantou_id) VALUES ('76532   JN20A    B301', 2409, GETDATE(), 999);</v>
      </c>
      <c r="AC10910" s="316"/>
    </row>
    <row r="10911" spans="26:29">
      <c r="Z10911" s="631">
        <v>1188</v>
      </c>
      <c r="AA10911" s="316" t="str">
        <f t="shared" si="100"/>
        <v>INSERT INTO UPK.upk_k40.k60_os_buno_link (os_buhin_no, k60_buno_id, created_date, created_tantou_id) VALUES ('76533   JN20A    B301', 2410, GETDATE(), 999);</v>
      </c>
      <c r="AC10911" s="316"/>
    </row>
    <row r="10912" spans="26:29">
      <c r="Z10912" s="631">
        <v>1189</v>
      </c>
      <c r="AA10912" s="316" t="str">
        <f t="shared" si="100"/>
        <v>INSERT INTO UPK.upk_k40.k60_os_buno_link (os_buhin_no, k60_buno_id, created_date, created_tantou_id) VALUES ('76654/5 3TU0A    BへB301', 2098, GETDATE(), 999);</v>
      </c>
      <c r="AC10912" s="316"/>
    </row>
    <row r="10913" spans="26:29">
      <c r="Z10913" s="631">
        <v>1190</v>
      </c>
      <c r="AA10913" s="316" t="str">
        <f t="shared" si="100"/>
        <v>INSERT INTO UPK.upk_k40.k60_os_buno_link (os_buhin_no, k60_buno_id, created_date, created_tantou_id) VALUES ('76742/3 JN20A    B301', 2411, GETDATE(), 999);</v>
      </c>
      <c r="AC10913" s="316"/>
    </row>
    <row r="10914" spans="26:29">
      <c r="Z10914" s="631">
        <v>1191</v>
      </c>
      <c r="AA10914" s="316" t="str">
        <f t="shared" si="100"/>
        <v>INSERT INTO UPK.upk_k40.k60_os_buno_link (os_buhin_no, k60_buno_id, created_date, created_tantou_id) VALUES ('76752   JN20A    K30', 2412, GETDATE(), 999);</v>
      </c>
      <c r="AC10914" s="316"/>
    </row>
    <row r="10915" spans="26:29">
      <c r="Z10915" s="631">
        <v>1192</v>
      </c>
      <c r="AA10915" s="316" t="str">
        <f t="shared" si="100"/>
        <v>INSERT INTO UPK.upk_k40.k60_os_buno_link (os_buhin_no, k60_buno_id, created_date, created_tantou_id) VALUES ('76752   JN20A    RWB', 2412, GETDATE(), 999);</v>
      </c>
      <c r="AC10915" s="316"/>
    </row>
    <row r="10916" spans="26:29">
      <c r="Z10916" s="631">
        <v>1193</v>
      </c>
      <c r="AA10916" s="316" t="str">
        <f t="shared" si="100"/>
        <v>INSERT INTO UPK.upk_k40.k60_os_buno_link (os_buhin_no, k60_buno_id, created_date, created_tantou_id) VALUES ('79112   JN20A    追浜逆送', 2413, GETDATE(), 999);</v>
      </c>
      <c r="AC10916" s="316"/>
    </row>
    <row r="10917" spans="26:29">
      <c r="Z10917" s="631">
        <v>1194</v>
      </c>
      <c r="AA10917" s="316" t="str">
        <f t="shared" si="100"/>
        <v>INSERT INTO UPK.upk_k40.k60_os_buno_link (os_buhin_no, k60_buno_id, created_date, created_tantou_id) VALUES ('79112   JN90A    追浜逆送', 2414, GETDATE(), 999);</v>
      </c>
      <c r="AC10917" s="316"/>
    </row>
    <row r="10918" spans="26:29">
      <c r="Z10918" s="631">
        <v>1195</v>
      </c>
      <c r="AA10918" s="316" t="str">
        <f t="shared" si="100"/>
        <v>INSERT INTO UPK.upk_k40.k60_os_buno_link (os_buhin_no, k60_buno_id, created_date, created_tantou_id) VALUES ('79113   JN20A    追浜逆送', 2415, GETDATE(), 999);</v>
      </c>
      <c r="AC10918" s="316"/>
    </row>
    <row r="10919" spans="26:29">
      <c r="Z10919" s="631">
        <v>1196</v>
      </c>
      <c r="AA10919" s="316" t="str">
        <f t="shared" si="100"/>
        <v>INSERT INTO UPK.upk_k40.k60_os_buno_link (os_buhin_no, k60_buno_id, created_date, created_tantou_id) VALUES ('17285   1LA0A02  Wへ K70', 2280, GETDATE(), 999);</v>
      </c>
      <c r="AC10919" s="316"/>
    </row>
    <row r="10920" spans="26:29">
      <c r="Z10920" s="631">
        <v>1197</v>
      </c>
      <c r="AA10920" s="316" t="str">
        <f t="shared" si="100"/>
        <v>INSERT INTO UPK.upk_k40.k60_os_buno_link (os_buhin_no, k60_buno_id, created_date, created_tantou_id) VALUES ('74542   1LA0B    K70', 2416, GETDATE(), 999);</v>
      </c>
      <c r="AC10920" s="316"/>
    </row>
    <row r="10921" spans="26:29">
      <c r="Z10921" s="631">
        <v>1198</v>
      </c>
      <c r="AA10921" s="316" t="str">
        <f t="shared" si="100"/>
        <v>INSERT INTO UPK.upk_k40.k60_os_buno_link (os_buhin_no, k60_buno_id, created_date, created_tantou_id) VALUES ('75617   1LA0A   WへK70', 2286, GETDATE(), 999);</v>
      </c>
      <c r="AC10921" s="316"/>
    </row>
    <row r="10922" spans="26:29">
      <c r="Z10922" s="631">
        <v>1199</v>
      </c>
      <c r="AA10922" s="316" t="str">
        <f t="shared" si="100"/>
        <v>INSERT INTO UPK.upk_k40.k60_os_buno_link (os_buhin_no, k60_buno_id, created_date, created_tantou_id) VALUES ('75662/3 1LA0A   WへB309', 2281, GETDATE(), 999);</v>
      </c>
      <c r="AC10922" s="316"/>
    </row>
    <row r="10923" spans="26:29">
      <c r="Z10923" s="631">
        <v>1200</v>
      </c>
      <c r="AA10923" s="316" t="str">
        <f t="shared" si="100"/>
        <v>INSERT INTO UPK.upk_k40.k60_os_buno_link (os_buhin_no, k60_buno_id, created_date, created_tantou_id) VALUES ('76426   1LA0A    B301', 2417, GETDATE(), 999);</v>
      </c>
      <c r="AC10923" s="316"/>
    </row>
    <row r="10924" spans="26:29">
      <c r="Z10924" s="631">
        <v>1201</v>
      </c>
      <c r="AA10924" s="316" t="str">
        <f t="shared" si="100"/>
        <v>INSERT INTO UPK.upk_k40.k60_os_buno_link (os_buhin_no, k60_buno_id, created_date, created_tantou_id) VALUES ('76427   1LA0A    B301', 2418, GETDATE(), 999);</v>
      </c>
      <c r="AC10924" s="316"/>
    </row>
    <row r="10925" spans="26:29">
      <c r="Z10925" s="631">
        <v>1202</v>
      </c>
      <c r="AA10925" s="316" t="str">
        <f t="shared" si="100"/>
        <v>INSERT INTO UPK.upk_k40.k60_os_buno_link (os_buhin_no, k60_buno_id, created_date, created_tantou_id) VALUES ('76452   1LA0A    B301', 2419, GETDATE(), 999);</v>
      </c>
      <c r="AC10925" s="316"/>
    </row>
    <row r="10926" spans="26:29">
      <c r="Z10926" s="631">
        <v>1203</v>
      </c>
      <c r="AA10926" s="316" t="str">
        <f t="shared" si="100"/>
        <v>INSERT INTO UPK.upk_k40.k60_os_buno_link (os_buhin_no, k60_buno_id, created_date, created_tantou_id) VALUES ('76453   1LA0A    B301', 2420, GETDATE(), 999);</v>
      </c>
      <c r="AC10926" s="316"/>
    </row>
    <row r="10927" spans="26:29">
      <c r="Z10927" s="631">
        <v>1204</v>
      </c>
      <c r="AA10927" s="316" t="str">
        <f t="shared" si="100"/>
        <v>INSERT INTO UPK.upk_k40.k60_os_buno_link (os_buhin_no, k60_buno_id, created_date, created_tantou_id) VALUES ('764B4/5  1LA0A   B301', 2421, GETDATE(), 999);</v>
      </c>
      <c r="AC10927" s="316"/>
    </row>
    <row r="10928" spans="26:29">
      <c r="Z10928" s="631">
        <v>1205</v>
      </c>
      <c r="AA10928" s="316" t="str">
        <f t="shared" si="100"/>
        <v>INSERT INTO UPK.upk_k40.k60_os_buno_link (os_buhin_no, k60_buno_id, created_date, created_tantou_id) VALUES ('764B4/5  1LB0A   B301', 2422, GETDATE(), 999);</v>
      </c>
      <c r="AC10928" s="316"/>
    </row>
    <row r="10929" spans="26:29">
      <c r="Z10929" s="631">
        <v>1206</v>
      </c>
      <c r="AA10929" s="316" t="str">
        <f t="shared" si="100"/>
        <v>INSERT INTO UPK.upk_k40.k60_os_buno_link (os_buhin_no, k60_buno_id, created_date, created_tantou_id) VALUES ('85034/5 1LA0A01  B309', 2423, GETDATE(), 999);</v>
      </c>
      <c r="AC10929" s="316"/>
    </row>
    <row r="10930" spans="26:29">
      <c r="Z10930" s="631">
        <v>1207</v>
      </c>
      <c r="AA10930" s="316" t="str">
        <f t="shared" si="100"/>
        <v>INSERT INTO UPK.upk_k40.k60_os_buno_link (os_buhin_no, k60_buno_id, created_date, created_tantou_id) VALUES ('85034/5 1LA0A02  B309', 2424, GETDATE(), 999);</v>
      </c>
      <c r="AC10930" s="316"/>
    </row>
    <row r="10931" spans="26:29">
      <c r="Z10931" s="631">
        <v>1208</v>
      </c>
      <c r="AA10931" s="316" t="str">
        <f t="shared" si="100"/>
        <v>INSERT INTO UPK.upk_k40.k60_os_buno_link (os_buhin_no, k60_buno_id, created_date, created_tantou_id) VALUES ('74516   1JA0A    K30', 2425, GETDATE(), 999);</v>
      </c>
      <c r="AC10931" s="316"/>
    </row>
    <row r="10932" spans="26:29">
      <c r="Z10932" s="631">
        <v>1209</v>
      </c>
      <c r="AA10932" s="316" t="str">
        <f t="shared" si="100"/>
        <v>INSERT INTO UPK.upk_k40.k60_os_buno_link (os_buhin_no, k60_buno_id, created_date, created_tantou_id) VALUES ('74516   1JB0A    K30', 2426, GETDATE(), 999);</v>
      </c>
      <c r="AC10932" s="316"/>
    </row>
    <row r="10933" spans="26:29">
      <c r="Z10933" s="631">
        <v>1210</v>
      </c>
      <c r="AA10933" s="316" t="str">
        <f t="shared" si="100"/>
        <v>INSERT INTO UPK.upk_k40.k60_os_buno_link (os_buhin_no, k60_buno_id, created_date, created_tantou_id) VALUES ('74517   1JA0A    K30', 2427, GETDATE(), 999);</v>
      </c>
      <c r="AC10933" s="316"/>
    </row>
    <row r="10934" spans="26:29">
      <c r="Z10934" s="631">
        <v>1211</v>
      </c>
      <c r="AA10934" s="316" t="str">
        <f t="shared" si="100"/>
        <v>INSERT INTO UPK.upk_k40.k60_os_buno_link (os_buhin_no, k60_buno_id, created_date, created_tantou_id) VALUES ('74517   1JB0A    K30', 2428, GETDATE(), 999);</v>
      </c>
      <c r="AC10934" s="316"/>
    </row>
    <row r="10935" spans="26:29">
      <c r="Z10935" s="631">
        <v>1212</v>
      </c>
      <c r="AA10935" s="316" t="str">
        <f t="shared" si="100"/>
        <v>INSERT INTO UPK.upk_k40.k60_os_buno_link (os_buhin_no, k60_buno_id, created_date, created_tantou_id) VALUES ('74532/3 1JA1A    K30', 2429, GETDATE(), 999);</v>
      </c>
      <c r="AC10935" s="316"/>
    </row>
    <row r="10936" spans="26:29">
      <c r="Z10936" s="631">
        <v>1213</v>
      </c>
      <c r="AA10936" s="316" t="str">
        <f t="shared" si="100"/>
        <v>INSERT INTO UPK.upk_k40.k60_os_buno_link (os_buhin_no, k60_buno_id, created_date, created_tantou_id) VALUES ('76532/3 6AX0A    K70', 2430, GETDATE(), 999);</v>
      </c>
      <c r="AC10936" s="316"/>
    </row>
    <row r="10937" spans="26:29">
      <c r="Z10937" s="631">
        <v>1214</v>
      </c>
      <c r="AA10937" s="316" t="str">
        <f t="shared" si="100"/>
        <v>INSERT INTO UPK.upk_k40.k60_os_buno_link (os_buhin_no, k60_buno_id, created_date, created_tantou_id) VALUES ('67408/9 1JA0A    X70', 2431, GETDATE(), 999);</v>
      </c>
      <c r="AC10937" s="316"/>
    </row>
    <row r="10938" spans="26:29">
      <c r="Z10938" s="631">
        <v>1215</v>
      </c>
      <c r="AA10938" s="316" t="str">
        <f t="shared" si="100"/>
        <v>INSERT INTO UPK.upk_k40.k60_os_buno_link (os_buhin_no, k60_buno_id, created_date, created_tantou_id) VALUES ('67408/9 1JB0A    X70', 2432, GETDATE(), 999);</v>
      </c>
      <c r="AC10938" s="316"/>
    </row>
    <row r="10939" spans="26:29">
      <c r="Z10939" s="631">
        <v>1216</v>
      </c>
      <c r="AA10939" s="316" t="str">
        <f t="shared" si="100"/>
        <v>INSERT INTO UPK.upk_k40.k60_os_buno_link (os_buhin_no, k60_buno_id, created_date, created_tantou_id) VALUES ('75182   1JB0A    K70', 2433, GETDATE(), 999);</v>
      </c>
      <c r="AC10939" s="316"/>
    </row>
    <row r="10940" spans="26:29">
      <c r="Z10940" s="631">
        <v>1217</v>
      </c>
      <c r="AA10940" s="316" t="str">
        <f t="shared" ref="AA10940:AA11003" si="101">AA$9722&amp;"'"&amp;AA9539&amp;"', "&amp;AB9539&amp;", GETDATE(), 999);"</f>
        <v>INSERT INTO UPK.upk_k40.k60_os_buno_link (os_buhin_no, k60_buno_id, created_date, created_tantou_id) VALUES ('75183   1JB0A    K70', 2434, GETDATE(), 999);</v>
      </c>
      <c r="AC10940" s="316"/>
    </row>
    <row r="10941" spans="26:29">
      <c r="Z10941" s="631">
        <v>1218</v>
      </c>
      <c r="AA10941" s="316" t="str">
        <f t="shared" si="101"/>
        <v>INSERT INTO UPK.upk_k40.k60_os_buno_link (os_buhin_no, k60_buno_id, created_date, created_tantou_id) VALUES ('75518/9 1JA0A    K70', 2435, GETDATE(), 999);</v>
      </c>
      <c r="AC10941" s="316"/>
    </row>
    <row r="10942" spans="26:29">
      <c r="Z10942" s="631">
        <v>1219</v>
      </c>
      <c r="AA10942" s="316" t="str">
        <f t="shared" si="101"/>
        <v>INSERT INTO UPK.upk_k40.k60_os_buno_link (os_buhin_no, k60_buno_id, created_date, created_tantou_id) VALUES ('75528/9 1JA0A    X70', 2436, GETDATE(), 999);</v>
      </c>
      <c r="AC10942" s="316"/>
    </row>
    <row r="10943" spans="26:29">
      <c r="Z10943" s="631">
        <v>1220</v>
      </c>
      <c r="AA10943" s="316" t="str">
        <f t="shared" si="101"/>
        <v>INSERT INTO UPK.upk_k40.k60_os_buno_link (os_buhin_no, k60_buno_id, created_date, created_tantou_id) VALUES ('764B8   1JB0A    B301', 2437, GETDATE(), 999);</v>
      </c>
      <c r="AC10943" s="316"/>
    </row>
    <row r="10944" spans="26:29">
      <c r="Z10944" s="631">
        <v>1221</v>
      </c>
      <c r="AA10944" s="316" t="str">
        <f t="shared" si="101"/>
        <v>INSERT INTO UPK.upk_k40.k60_os_buno_link (os_buhin_no, k60_buno_id, created_date, created_tantou_id) VALUES ('764B9   1JB0A    B301', 2438, GETDATE(), 999);</v>
      </c>
      <c r="AC10944" s="316"/>
    </row>
    <row r="10945" spans="26:29">
      <c r="Z10945" s="631">
        <v>1222</v>
      </c>
      <c r="AA10945" s="316" t="str">
        <f t="shared" si="101"/>
        <v>INSERT INTO UPK.upk_k40.k60_os_buno_link (os_buhin_no, k60_buno_id, created_date, created_tantou_id) VALUES ('64182/3 1AA0A 爪無しK70', 2439, GETDATE(), 999);</v>
      </c>
      <c r="AC10945" s="316"/>
    </row>
    <row r="10946" spans="26:29">
      <c r="Z10946" s="631">
        <v>1223</v>
      </c>
      <c r="AA10946" s="316" t="str">
        <f t="shared" si="101"/>
        <v>INSERT INTO UPK.upk_k40.k60_os_buno_link (os_buhin_no, k60_buno_id, created_date, created_tantou_id) VALUES ('75197   1AA0A 爪無しK70', 1351, GETDATE(), 999);</v>
      </c>
      <c r="AC10946" s="316"/>
    </row>
    <row r="10947" spans="26:29">
      <c r="Z10947" s="631">
        <v>1224</v>
      </c>
      <c r="AA10947" s="316" t="str">
        <f t="shared" si="101"/>
        <v>INSERT INTO UPK.upk_k40.k60_os_buno_link (os_buhin_no, k60_buno_id, created_date, created_tantou_id) VALUES ('75632   1AA0A01爪無しW70', 2440, GETDATE(), 999);</v>
      </c>
      <c r="AC10947" s="316"/>
    </row>
    <row r="10948" spans="26:29">
      <c r="Z10948" s="631">
        <v>1225</v>
      </c>
      <c r="AA10948" s="316" t="str">
        <f t="shared" si="101"/>
        <v>INSERT INTO UPK.upk_k40.k60_os_buno_link (os_buhin_no, k60_buno_id, created_date, created_tantou_id) VALUES ('76456/7 1AC0A 爪無し W70', 2441, GETDATE(), 999);</v>
      </c>
      <c r="AC10948" s="316"/>
    </row>
    <row r="10949" spans="26:29">
      <c r="Z10949" s="631">
        <v>1226</v>
      </c>
      <c r="AA10949" s="316" t="str">
        <f t="shared" si="101"/>
        <v>INSERT INTO UPK.upk_k40.k60_os_buno_link (os_buhin_no, k60_buno_id, created_date, created_tantou_id) VALUES ('74516   1GR0A 爪無し B309 Bへ', 2092, GETDATE(), 999);</v>
      </c>
      <c r="AC10949" s="316"/>
    </row>
    <row r="10950" spans="26:29">
      <c r="Z10950" s="631">
        <v>1227</v>
      </c>
      <c r="AA10950" s="316" t="str">
        <f t="shared" si="101"/>
        <v>INSERT INTO UPK.upk_k40.k60_os_buno_link (os_buhin_no, k60_buno_id, created_date, created_tantou_id) VALUES ('76452   1GR0A 爪無し W70', 2442, GETDATE(), 999);</v>
      </c>
      <c r="AC10950" s="316"/>
    </row>
    <row r="10951" spans="26:29">
      <c r="Z10951" s="631">
        <v>1228</v>
      </c>
      <c r="AA10951" s="316" t="str">
        <f t="shared" si="101"/>
        <v>INSERT INTO UPK.upk_k40.k60_os_buno_link (os_buhin_no, k60_buno_id, created_date, created_tantou_id) VALUES ('76453   1GR0A 爪無し W70', 2443, GETDATE(), 999);</v>
      </c>
      <c r="AC10951" s="316"/>
    </row>
    <row r="10952" spans="26:29">
      <c r="Z10952" s="631">
        <v>1229</v>
      </c>
      <c r="AA10952" s="316" t="str">
        <f t="shared" si="101"/>
        <v>INSERT INTO UPK.upk_k40.k60_os_buno_link (os_buhin_no, k60_buno_id, created_date, created_tantou_id) VALUES ('17205   1VA0A    K30', 2444, GETDATE(), 999);</v>
      </c>
      <c r="AC10952" s="316"/>
    </row>
    <row r="10953" spans="26:29">
      <c r="Z10953" s="631">
        <v>1230</v>
      </c>
      <c r="AA10953" s="316" t="str">
        <f t="shared" si="101"/>
        <v>INSERT INTO UPK.upk_k40.k60_os_buno_link (os_buhin_no, k60_buno_id, created_date, created_tantou_id) VALUES ('17205   5TA0A    K30', 2445, GETDATE(), 999);</v>
      </c>
      <c r="AC10953" s="316"/>
    </row>
    <row r="10954" spans="26:29">
      <c r="Z10954" s="631">
        <v>1231</v>
      </c>
      <c r="AA10954" s="316" t="str">
        <f t="shared" si="101"/>
        <v>INSERT INTO UPK.upk_k40.k60_os_buno_link (os_buhin_no, k60_buno_id, created_date, created_tantou_id) VALUES ('17206   CY00A    K30', 2446, GETDATE(), 999);</v>
      </c>
      <c r="AC10954" s="316"/>
    </row>
    <row r="10955" spans="26:29">
      <c r="Z10955" s="631">
        <v>1232</v>
      </c>
      <c r="AA10955" s="316" t="str">
        <f t="shared" si="101"/>
        <v>INSERT INTO UPK.upk_k40.k60_os_buno_link (os_buhin_no, k60_buno_id, created_date, created_tantou_id) VALUES ('17205   1VB0A    K30', 2447, GETDATE(), 999);</v>
      </c>
      <c r="AC10955" s="316"/>
    </row>
    <row r="10956" spans="26:29">
      <c r="Z10956" s="631">
        <v>1233</v>
      </c>
      <c r="AA10956" s="316" t="str">
        <f t="shared" si="101"/>
        <v>INSERT INTO UPK.upk_k40.k60_os_buno_link (os_buhin_no, k60_buno_id, created_date, created_tantou_id) VALUES ('17206   CY10A    K30', 2448, GETDATE(), 999);</v>
      </c>
      <c r="AC10956" s="316"/>
    </row>
    <row r="10957" spans="26:29">
      <c r="Z10957" s="631">
        <v>1234</v>
      </c>
      <c r="AA10957" s="316" t="str">
        <f t="shared" si="101"/>
        <v>INSERT INTO UPK.upk_k40.k60_os_buno_link (os_buhin_no, k60_buno_id, created_date, created_tantou_id) VALUES ('75112   5TA0A    W70', 2339, GETDATE(), 999);</v>
      </c>
      <c r="AC10957" s="316"/>
    </row>
    <row r="10958" spans="26:29">
      <c r="Z10958" s="631">
        <v>1235</v>
      </c>
      <c r="AA10958" s="316" t="str">
        <f t="shared" si="101"/>
        <v>INSERT INTO UPK.upk_k40.k60_os_buno_link (os_buhin_no, k60_buno_id, created_date, created_tantou_id) VALUES ('75113   5TA0A    W70', 2340, GETDATE(), 999);</v>
      </c>
      <c r="AC10958" s="316"/>
    </row>
    <row r="10959" spans="26:29">
      <c r="Z10959" s="631">
        <v>1236</v>
      </c>
      <c r="AA10959" s="316" t="str">
        <f t="shared" si="101"/>
        <v>INSERT INTO UPK.upk_k40.k60_os_buno_link (os_buhin_no, k60_buno_id, created_date, created_tantou_id) VALUES ('76232   1VA0A    K70', 2333, GETDATE(), 999);</v>
      </c>
      <c r="AC10959" s="316"/>
    </row>
    <row r="10960" spans="26:29">
      <c r="Z10960" s="631">
        <v>1237</v>
      </c>
      <c r="AA10960" s="316" t="str">
        <f t="shared" si="101"/>
        <v>INSERT INTO UPK.upk_k40.k60_os_buno_link (os_buhin_no, k60_buno_id, created_date, created_tantou_id) VALUES ('76232   1VA0B    K70', 2334, GETDATE(), 999);</v>
      </c>
      <c r="AC10960" s="316"/>
    </row>
    <row r="10961" spans="26:29">
      <c r="Z10961" s="631">
        <v>1238</v>
      </c>
      <c r="AA10961" s="316" t="str">
        <f t="shared" si="101"/>
        <v>INSERT INTO UPK.upk_k40.k60_os_buno_link (os_buhin_no, k60_buno_id, created_date, created_tantou_id) VALUES ('76584/5 1VA0A    W70', 2449, GETDATE(), 999);</v>
      </c>
      <c r="AC10961" s="316"/>
    </row>
    <row r="10962" spans="26:29">
      <c r="Z10962" s="631">
        <v>1239</v>
      </c>
      <c r="AA10962" s="316" t="str">
        <f t="shared" si="101"/>
        <v>INSERT INTO UPK.upk_k40.k60_os_buno_link (os_buhin_no, k60_buno_id, created_date, created_tantou_id) VALUES ('76516   1VA0A    K70', 2450, GETDATE(), 999);</v>
      </c>
      <c r="AC10962" s="316"/>
    </row>
    <row r="10963" spans="26:29">
      <c r="Z10963" s="631">
        <v>1240</v>
      </c>
      <c r="AA10963" s="316" t="str">
        <f t="shared" si="101"/>
        <v>INSERT INTO UPK.upk_k40.k60_os_buno_link (os_buhin_no, k60_buno_id, created_date, created_tantou_id) VALUES ('76517   1VA0A    K70', 2451, GETDATE(), 999);</v>
      </c>
      <c r="AC10963" s="316"/>
    </row>
    <row r="10964" spans="26:29">
      <c r="Z10964" s="631">
        <v>1241</v>
      </c>
      <c r="AA10964" s="316" t="str">
        <f t="shared" si="101"/>
        <v>INSERT INTO UPK.upk_k40.k60_os_buno_link (os_buhin_no, k60_buno_id, created_date, created_tantou_id) VALUES ('74558   5TA0A    K30', 2452, GETDATE(), 999);</v>
      </c>
      <c r="AC10964" s="316"/>
    </row>
    <row r="10965" spans="26:29">
      <c r="Z10965" s="631">
        <v>1242</v>
      </c>
      <c r="AA10965" s="316" t="str">
        <f t="shared" si="101"/>
        <v>INSERT INTO UPK.upk_k40.k60_os_buno_link (os_buhin_no, k60_buno_id, created_date, created_tantou_id) VALUES ('74559   5TA0A    K30', 2453, GETDATE(), 999);</v>
      </c>
      <c r="AC10965" s="316"/>
    </row>
    <row r="10966" spans="26:29">
      <c r="Z10966" s="631">
        <v>1243</v>
      </c>
      <c r="AA10966" s="316" t="str">
        <f t="shared" si="101"/>
        <v>INSERT INTO UPK.upk_k40.k60_os_buno_link (os_buhin_no, k60_buno_id, created_date, created_tantou_id) VALUES ('75262/3 1VA0A   B309', 2343, GETDATE(), 999);</v>
      </c>
      <c r="AC10966" s="316"/>
    </row>
    <row r="10967" spans="26:29">
      <c r="Z10967" s="631">
        <v>1244</v>
      </c>
      <c r="AA10967" s="316" t="str">
        <f t="shared" si="101"/>
        <v>INSERT INTO UPK.upk_k40.k60_os_buno_link (os_buhin_no, k60_buno_id, created_date, created_tantou_id) VALUES ('75522/3 5TA0A    W70', 2454, GETDATE(), 999);</v>
      </c>
      <c r="AC10967" s="316"/>
    </row>
    <row r="10968" spans="26:29">
      <c r="Z10968" s="631">
        <v>1245</v>
      </c>
      <c r="AA10968" s="316" t="str">
        <f t="shared" si="101"/>
        <v>INSERT INTO UPK.upk_k40.k60_os_buno_link (os_buhin_no, k60_buno_id, created_date, created_tantou_id) VALUES ('76452   5TA0A   WへW70', 2344, GETDATE(), 999);</v>
      </c>
      <c r="AC10968" s="316"/>
    </row>
    <row r="10969" spans="26:29">
      <c r="Z10969" s="631">
        <v>1246</v>
      </c>
      <c r="AA10969" s="316" t="str">
        <f t="shared" si="101"/>
        <v>INSERT INTO UPK.upk_k40.k60_os_buno_link (os_buhin_no, k60_buno_id, created_date, created_tantou_id) VALUES ('76453   5TA0A   WへW70', 2345, GETDATE(), 999);</v>
      </c>
      <c r="AC10969" s="316"/>
    </row>
    <row r="10970" spans="26:29">
      <c r="Z10970" s="631">
        <v>1247</v>
      </c>
      <c r="AA10970" s="316" t="str">
        <f t="shared" si="101"/>
        <v>INSERT INTO UPK.upk_k40.k60_os_buno_link (os_buhin_no, k60_buno_id, created_date, created_tantou_id) VALUES ('75534/5  5TA0A   WへW70', 1458, GETDATE(), 999);</v>
      </c>
      <c r="AC10970" s="316"/>
    </row>
    <row r="10971" spans="26:29">
      <c r="Z10971" s="631">
        <v>1248</v>
      </c>
      <c r="AA10971" s="316" t="str">
        <f t="shared" si="101"/>
        <v>INSERT INTO UPK.upk_k40.k60_os_buno_link (os_buhin_no, k60_buno_id, created_date, created_tantou_id) VALUES ('75682/3  5TA0A   B309 Rより', 1459, GETDATE(), 999);</v>
      </c>
      <c r="AC10971" s="316"/>
    </row>
    <row r="10972" spans="26:29">
      <c r="Z10972" s="631">
        <v>1249</v>
      </c>
      <c r="AA10972" s="316" t="str">
        <f t="shared" si="101"/>
        <v>INSERT INTO UPK.upk_k40.k60_os_buno_link (os_buhin_no, k60_buno_id, created_date, created_tantou_id) VALUES ('75662/3 5TL0A    B301', 1470, GETDATE(), 999);</v>
      </c>
      <c r="AC10972" s="316"/>
    </row>
    <row r="10973" spans="26:29">
      <c r="Z10973" s="631">
        <v>1250</v>
      </c>
      <c r="AA10973" s="316" t="str">
        <f t="shared" si="101"/>
        <v>INSERT INTO UPK.upk_k40.k60_os_buno_link (os_buhin_no, k60_buno_id, created_date, created_tantou_id) VALUES ('54292/3 3XA0A   WへK70', 2303, GETDATE(), 999);</v>
      </c>
      <c r="AC10973" s="316"/>
    </row>
    <row r="10974" spans="26:29">
      <c r="Z10974" s="631">
        <v>1251</v>
      </c>
      <c r="AA10974" s="316" t="str">
        <f t="shared" si="101"/>
        <v>INSERT INTO UPK.upk_k40.k60_os_buno_link (os_buhin_no, k60_buno_id, created_date, created_tantou_id) VALUES ('61212/3 3XA0A    Bへ', 2111, GETDATE(), 999);</v>
      </c>
      <c r="AC10974" s="316"/>
    </row>
    <row r="10975" spans="26:29">
      <c r="Z10975" s="631">
        <v>1252</v>
      </c>
      <c r="AA10975" s="316" t="str">
        <f t="shared" si="101"/>
        <v>INSERT INTO UPK.upk_k40.k60_os_buno_link (os_buhin_no, k60_buno_id, created_date, created_tantou_id) VALUES ('61212/3 3XA0A/3XE0A   Bへ', 2112, GETDATE(), 999);</v>
      </c>
      <c r="AC10975" s="316"/>
    </row>
    <row r="10976" spans="26:29">
      <c r="Z10976" s="631">
        <v>1253</v>
      </c>
      <c r="AA10976" s="316" t="str">
        <f t="shared" si="101"/>
        <v>INSERT INTO UPK.upk_k40.k60_os_buno_link (os_buhin_no, k60_buno_id, created_date, created_tantou_id) VALUES ('61212/3 3XA2A    Bへ', 2113, GETDATE(), 999);</v>
      </c>
      <c r="AC10976" s="316"/>
    </row>
    <row r="10977" spans="26:29">
      <c r="Z10977" s="631">
        <v>1254</v>
      </c>
      <c r="AA10977" s="316" t="str">
        <f t="shared" si="101"/>
        <v>INSERT INTO UPK.upk_k40.k60_os_buno_link (os_buhin_no, k60_buno_id, created_date, created_tantou_id) VALUES ('61212/3 3XE2A/3XA2A   Bへ', 2114, GETDATE(), 999);</v>
      </c>
      <c r="AC10977" s="316"/>
    </row>
    <row r="10978" spans="26:29">
      <c r="Z10978" s="631">
        <v>1255</v>
      </c>
      <c r="AA10978" s="316" t="str">
        <f t="shared" si="101"/>
        <v>INSERT INTO UPK.upk_k40.k60_os_buno_link (os_buhin_no, k60_buno_id, created_date, created_tantou_id) VALUES ('75112   5YJ0A    K30', 2455, GETDATE(), 999);</v>
      </c>
      <c r="AC10978" s="316"/>
    </row>
    <row r="10979" spans="26:29">
      <c r="Z10979" s="631">
        <v>1256</v>
      </c>
      <c r="AA10979" s="316" t="str">
        <f t="shared" si="101"/>
        <v>INSERT INTO UPK.upk_k40.k60_os_buno_link (os_buhin_no, k60_buno_id, created_date, created_tantou_id) VALUES ('75113   5YJ0A    K30', 2456, GETDATE(), 999);</v>
      </c>
      <c r="AC10979" s="316"/>
    </row>
    <row r="10980" spans="26:29">
      <c r="Z10980" s="631">
        <v>1257</v>
      </c>
      <c r="AA10980" s="316" t="str">
        <f t="shared" si="101"/>
        <v>INSERT INTO UPK.upk_k40.k60_os_buno_link (os_buhin_no, k60_buno_id, created_date, created_tantou_id) VALUES ('75112   3XE0A    K30', 1412, GETDATE(), 999);</v>
      </c>
      <c r="AC10980" s="316"/>
    </row>
    <row r="10981" spans="26:29">
      <c r="Z10981" s="631">
        <v>1258</v>
      </c>
      <c r="AA10981" s="316" t="str">
        <f t="shared" si="101"/>
        <v>INSERT INTO UPK.upk_k40.k60_os_buno_link (os_buhin_no, k60_buno_id, created_date, created_tantou_id) VALUES ('75113   3XE0A    K30', 1413, GETDATE(), 999);</v>
      </c>
      <c r="AC10981" s="316"/>
    </row>
    <row r="10982" spans="26:29">
      <c r="Z10982" s="631">
        <v>1259</v>
      </c>
      <c r="AA10982" s="316" t="str">
        <f t="shared" si="101"/>
        <v>INSERT INTO UPK.upk_k40.k60_os_buno_link (os_buhin_no, k60_buno_id, created_date, created_tantou_id) VALUES ('74554   3XA0A    B309', 2457, GETDATE(), 999);</v>
      </c>
      <c r="AC10982" s="316"/>
    </row>
    <row r="10983" spans="26:29">
      <c r="Z10983" s="631">
        <v>1260</v>
      </c>
      <c r="AA10983" s="316" t="str">
        <f t="shared" si="101"/>
        <v>INSERT INTO UPK.upk_k40.k60_os_buno_link (os_buhin_no, k60_buno_id, created_date, created_tantou_id) VALUES ('74554   3XA0B    B309', 2458, GETDATE(), 999);</v>
      </c>
      <c r="AC10983" s="316"/>
    </row>
    <row r="10984" spans="26:29">
      <c r="Z10984" s="631">
        <v>1261</v>
      </c>
      <c r="AA10984" s="316" t="str">
        <f t="shared" si="101"/>
        <v>INSERT INTO UPK.upk_k40.k60_os_buno_link (os_buhin_no, k60_buno_id, created_date, created_tantou_id) VALUES ('74554   3XR0A    B309', 2459, GETDATE(), 999);</v>
      </c>
      <c r="AC10984" s="316"/>
    </row>
    <row r="10985" spans="26:29">
      <c r="Z10985" s="631">
        <v>1262</v>
      </c>
      <c r="AA10985" s="316" t="str">
        <f t="shared" si="101"/>
        <v>INSERT INTO UPK.upk_k40.k60_os_buno_link (os_buhin_no, k60_buno_id, created_date, created_tantou_id) VALUES ('74282   3XA0AUF  B309シン', 2460, GETDATE(), 999);</v>
      </c>
      <c r="AC10985" s="316"/>
    </row>
    <row r="10986" spans="26:29">
      <c r="Z10986" s="631">
        <v>1263</v>
      </c>
      <c r="AA10986" s="316" t="str">
        <f t="shared" si="101"/>
        <v>INSERT INTO UPK.upk_k40.k60_os_buno_link (os_buhin_no, k60_buno_id, created_date, created_tantou_id) VALUES ('74282   3XE0AUF  B309シン', 2461, GETDATE(), 999);</v>
      </c>
      <c r="AC10986" s="316"/>
    </row>
    <row r="10987" spans="26:29">
      <c r="Z10987" s="631">
        <v>1264</v>
      </c>
      <c r="AA10987" s="316" t="str">
        <f t="shared" si="101"/>
        <v>INSERT INTO UPK.upk_k40.k60_os_buno_link (os_buhin_no, k60_buno_id, created_date, created_tantou_id) VALUES ('74282   5YJ0A    B309シン', 2462, GETDATE(), 999);</v>
      </c>
      <c r="AC10987" s="316"/>
    </row>
    <row r="10988" spans="26:29">
      <c r="Z10988" s="631">
        <v>1265</v>
      </c>
      <c r="AA10988" s="316" t="str">
        <f t="shared" si="101"/>
        <v>INSERT INTO UPK.upk_k40.k60_os_buno_link (os_buhin_no, k60_buno_id, created_date, created_tantou_id) VALUES ('74282   5YJ0B    B309シン', 2463, GETDATE(), 999);</v>
      </c>
      <c r="AC10988" s="316"/>
    </row>
    <row r="10989" spans="26:29">
      <c r="Z10989" s="631">
        <v>1266</v>
      </c>
      <c r="AA10989" s="316" t="str">
        <f t="shared" si="101"/>
        <v>INSERT INTO UPK.upk_k40.k60_os_buno_link (os_buhin_no, k60_buno_id, created_date, created_tantou_id) VALUES ('74282   5YJ0D    B309シン', 2464, GETDATE(), 999);</v>
      </c>
      <c r="AC10989" s="316"/>
    </row>
    <row r="10990" spans="26:29">
      <c r="Z10990" s="631">
        <v>1267</v>
      </c>
      <c r="AA10990" s="316" t="str">
        <f t="shared" si="101"/>
        <v>INSERT INTO UPK.upk_k40.k60_os_buno_link (os_buhin_no, k60_buno_id, created_date, created_tantou_id) VALUES ('74332/3 3VA0A  小山外転', 2465, GETDATE(), 999);</v>
      </c>
      <c r="AC10990" s="316"/>
    </row>
    <row r="10991" spans="26:29">
      <c r="Z10991" s="631">
        <v>1268</v>
      </c>
      <c r="AA10991" s="316" t="str">
        <f t="shared" si="101"/>
        <v>INSERT INTO UPK.upk_k40.k60_os_buno_link (os_buhin_no, k60_buno_id, created_date, created_tantou_id) VALUES ('76232   3VA0A    逆送', 2466, GETDATE(), 999);</v>
      </c>
      <c r="AC10991" s="316"/>
    </row>
    <row r="10992" spans="26:29">
      <c r="Z10992" s="631">
        <v>1269</v>
      </c>
      <c r="AA10992" s="316" t="str">
        <f t="shared" si="101"/>
        <v>INSERT INTO UPK.upk_k40.k60_os_buno_link (os_buhin_no, k60_buno_id, created_date, created_tantou_id) VALUES ('76233   3VA0A    逆送', 2467, GETDATE(), 999);</v>
      </c>
      <c r="AC10992" s="316"/>
    </row>
    <row r="10993" spans="26:29">
      <c r="Z10993" s="631">
        <v>1270</v>
      </c>
      <c r="AA10993" s="316" t="str">
        <f t="shared" si="101"/>
        <v>INSERT INTO UPK.upk_k40.k60_os_buno_link (os_buhin_no, k60_buno_id, created_date, created_tantou_id) VALUES ('76272   3VA0A   返却逆送', 1431, GETDATE(), 999);</v>
      </c>
      <c r="AC10993" s="316"/>
    </row>
    <row r="10994" spans="26:29">
      <c r="Z10994" s="631">
        <v>1271</v>
      </c>
      <c r="AA10994" s="316" t="str">
        <f t="shared" si="101"/>
        <v>INSERT INTO UPK.upk_k40.k60_os_buno_link (os_buhin_no, k60_buno_id, created_date, created_tantou_id) VALUES ('76273   3VA0A   返却逆送', 1432, GETDATE(), 999);</v>
      </c>
      <c r="AC10994" s="316"/>
    </row>
    <row r="10995" spans="26:29">
      <c r="Z10995" s="631">
        <v>1272</v>
      </c>
      <c r="AA10995" s="316" t="str">
        <f t="shared" si="101"/>
        <v>INSERT INTO UPK.upk_k40.k60_os_buno_link (os_buhin_no, k60_buno_id, created_date, created_tantou_id) VALUES ('76340/1 3VA0A   返却逆送', 2468, GETDATE(), 999);</v>
      </c>
      <c r="AC10995" s="316"/>
    </row>
    <row r="10996" spans="26:29">
      <c r="Z10996" s="631">
        <v>1273</v>
      </c>
      <c r="AA10996" s="316" t="str">
        <f t="shared" si="101"/>
        <v>INSERT INTO UPK.upk_k40.k60_os_buno_link (os_buhin_no, k60_buno_id, created_date, created_tantou_id) VALUES ('76242   3VA0A    外転J70', 2329, GETDATE(), 999);</v>
      </c>
      <c r="AC10996" s="316"/>
    </row>
    <row r="10997" spans="26:29">
      <c r="Z10997" s="631">
        <v>1274</v>
      </c>
      <c r="AA10997" s="316" t="str">
        <f t="shared" si="101"/>
        <v>INSERT INTO UPK.upk_k40.k60_os_buno_link (os_buhin_no, k60_buno_id, created_date, created_tantou_id) VALUES ('76243   3VA0A    外転J70', 2330, GETDATE(), 999);</v>
      </c>
      <c r="AC10997" s="316"/>
    </row>
    <row r="10998" spans="26:29">
      <c r="Z10998" s="631">
        <v>1275</v>
      </c>
      <c r="AA10998" s="316" t="str">
        <f t="shared" si="101"/>
        <v>INSERT INTO UPK.upk_k40.k60_os_buno_link (os_buhin_no, k60_buno_id, created_date, created_tantou_id) VALUES ('76572   3VA0A    逆送', 2469, GETDATE(), 999);</v>
      </c>
      <c r="AC10998" s="316"/>
    </row>
    <row r="10999" spans="26:29">
      <c r="Z10999" s="631">
        <v>1276</v>
      </c>
      <c r="AA10999" s="316" t="str">
        <f t="shared" si="101"/>
        <v>INSERT INTO UPK.upk_k40.k60_os_buno_link (os_buhin_no, k60_buno_id, created_date, created_tantou_id) VALUES ('76573   3VA0A    逆送', 2470, GETDATE(), 999);</v>
      </c>
      <c r="AC10999" s="316"/>
    </row>
    <row r="11000" spans="26:29">
      <c r="Z11000" s="631">
        <v>1277</v>
      </c>
      <c r="AA11000" s="316" t="str">
        <f t="shared" si="101"/>
        <v>INSERT INTO UPK.upk_k40.k60_os_buno_link (os_buhin_no, k60_buno_id, created_date, created_tantou_id) VALUES ('76516/7 3VA0A    P323外転', 2471, GETDATE(), 999);</v>
      </c>
      <c r="AC11000" s="316"/>
    </row>
    <row r="11001" spans="26:29">
      <c r="Z11001" s="631">
        <v>1278</v>
      </c>
      <c r="AA11001" s="316" t="str">
        <f t="shared" si="101"/>
        <v>INSERT INTO UPK.upk_k40.k60_os_buno_link (os_buhin_no, k60_buno_id, created_date, created_tantou_id) VALUES ('76634/5 3VA0A    P323外転', 2472, GETDATE(), 999);</v>
      </c>
      <c r="AC11001" s="316"/>
    </row>
    <row r="11002" spans="26:29">
      <c r="Z11002" s="631">
        <v>1279</v>
      </c>
      <c r="AA11002" s="316" t="str">
        <f t="shared" si="101"/>
        <v>INSERT INTO UPK.upk_k40.k60_os_buno_link (os_buhin_no, k60_buno_id, created_date, created_tantou_id) VALUES ('79142   3VA0A    Uへ 逆送', 2473, GETDATE(), 999);</v>
      </c>
      <c r="AC11002" s="316"/>
    </row>
    <row r="11003" spans="26:29">
      <c r="Z11003" s="631">
        <v>1280</v>
      </c>
      <c r="AA11003" s="316" t="str">
        <f t="shared" si="101"/>
        <v>INSERT INTO UPK.upk_k40.k60_os_buno_link (os_buhin_no, k60_buno_id, created_date, created_tantou_id) VALUES ('67112   4CB0A    P323外転', 2474, GETDATE(), 999);</v>
      </c>
      <c r="AC11003" s="316"/>
    </row>
    <row r="11004" spans="26:29">
      <c r="Z11004" s="631">
        <v>1281</v>
      </c>
      <c r="AA11004" s="316" t="str">
        <f t="shared" ref="AA11004:AA11067" si="102">AA$9722&amp;"'"&amp;AA9603&amp;"', "&amp;AB9603&amp;", GETDATE(), 999);"</f>
        <v>INSERT INTO UPK.upk_k40.k60_os_buno_link (os_buhin_no, k60_buno_id, created_date, created_tantou_id) VALUES ('67112   4CC0A    P323外転', 2475, GETDATE(), 999);</v>
      </c>
      <c r="AC11004" s="316"/>
    </row>
    <row r="11005" spans="26:29">
      <c r="Z11005" s="631">
        <v>1282</v>
      </c>
      <c r="AA11005" s="316" t="str">
        <f t="shared" si="102"/>
        <v>INSERT INTO UPK.upk_k40.k60_os_buno_link (os_buhin_no, k60_buno_id, created_date, created_tantou_id) VALUES ('74372   4CB0A    B309', 2348, GETDATE(), 999);</v>
      </c>
      <c r="AC11005" s="316"/>
    </row>
    <row r="11006" spans="26:29">
      <c r="Z11006" s="631">
        <v>1283</v>
      </c>
      <c r="AA11006" s="316" t="str">
        <f t="shared" si="102"/>
        <v>INSERT INTO UPK.upk_k40.k60_os_buno_link (os_buhin_no, k60_buno_id, created_date, created_tantou_id) VALUES ('75262/3 4CB5A    B301', 2476, GETDATE(), 999);</v>
      </c>
      <c r="AC11006" s="316"/>
    </row>
    <row r="11007" spans="26:29">
      <c r="Z11007" s="631">
        <v>1284</v>
      </c>
      <c r="AA11007" s="316" t="str">
        <f t="shared" si="102"/>
        <v>INSERT INTO UPK.upk_k40.k60_os_buno_link (os_buhin_no, k60_buno_id, created_date, created_tantou_id) VALUES ('75262/3 6FK5A    B301', 2477, GETDATE(), 999);</v>
      </c>
      <c r="AC11007" s="316"/>
    </row>
    <row r="11008" spans="26:29">
      <c r="Z11008" s="631">
        <v>1285</v>
      </c>
      <c r="AA11008" s="316" t="str">
        <f t="shared" si="102"/>
        <v>INSERT INTO UPK.upk_k40.k60_os_buno_link (os_buhin_no, k60_buno_id, created_date, created_tantou_id) VALUES ('75632   4CE0A J70 P323外転', 2478, GETDATE(), 999);</v>
      </c>
      <c r="AC11008" s="316"/>
    </row>
    <row r="11009" spans="26:29">
      <c r="Z11009" s="631">
        <v>1286</v>
      </c>
      <c r="AA11009" s="316" t="str">
        <f t="shared" si="102"/>
        <v>INSERT INTO UPK.upk_k40.k60_os_buno_link (os_buhin_no, k60_buno_id, created_date, created_tantou_id) VALUES ('76516/7 4CC0A    K70', 2479, GETDATE(), 999);</v>
      </c>
      <c r="AC11009" s="316"/>
    </row>
    <row r="11010" spans="26:29">
      <c r="Z11010" s="631">
        <v>1287</v>
      </c>
      <c r="AA11010" s="316" t="str">
        <f t="shared" si="102"/>
        <v>INSERT INTO UPK.upk_k40.k60_os_buno_link (os_buhin_no, k60_buno_id, created_date, created_tantou_id) VALUES ('76272   4CC0A    K70', 1452, GETDATE(), 999);</v>
      </c>
      <c r="AC11010" s="316"/>
    </row>
    <row r="11011" spans="26:29">
      <c r="Z11011" s="631">
        <v>1288</v>
      </c>
      <c r="AA11011" s="316" t="str">
        <f t="shared" si="102"/>
        <v>INSERT INTO UPK.upk_k40.k60_os_buno_link (os_buhin_no, k60_buno_id, created_date, created_tantou_id) VALUES ('76273   4CC0A    K70', 1453, GETDATE(), 999);</v>
      </c>
      <c r="AC11011" s="316"/>
    </row>
    <row r="11012" spans="26:29">
      <c r="Z11012" s="631">
        <v>1289</v>
      </c>
      <c r="AA11012" s="316" t="str">
        <f t="shared" si="102"/>
        <v>INSERT INTO UPK.upk_k40.k60_os_buno_link (os_buhin_no, k60_buno_id, created_date, created_tantou_id) VALUES ('76426   4CC0A  RへK70', 1454, GETDATE(), 999);</v>
      </c>
      <c r="AC11012" s="316"/>
    </row>
    <row r="11013" spans="26:29">
      <c r="Z11013" s="631">
        <v>1290</v>
      </c>
      <c r="AA11013" s="316" t="str">
        <f t="shared" si="102"/>
        <v>INSERT INTO UPK.upk_k40.k60_os_buno_link (os_buhin_no, k60_buno_id, created_date, created_tantou_id) VALUES ('76427   4CC0A  RへK70', 1455, GETDATE(), 999);</v>
      </c>
      <c r="AC11013" s="316"/>
    </row>
    <row r="11014" spans="26:29">
      <c r="Z11014" s="631">
        <v>1291</v>
      </c>
      <c r="AA11014" s="316" t="str">
        <f t="shared" si="102"/>
        <v>INSERT INTO UPK.upk_k40.k60_os_buno_link (os_buhin_no, k60_buno_id, created_date, created_tantou_id) VALUES ('76456/7 4CE0A   WへJ70', 2362, GETDATE(), 999);</v>
      </c>
      <c r="AC11014" s="316"/>
    </row>
    <row r="11015" spans="26:29">
      <c r="Z11015" s="631">
        <v>1292</v>
      </c>
      <c r="AA11015" s="316" t="str">
        <f t="shared" si="102"/>
        <v>INSERT INTO UPK.upk_k40.k60_os_buno_link (os_buhin_no, k60_buno_id, created_date, created_tantou_id) VALUES ('76456/7 4CE0A-E Wへロシア向け', 2363, GETDATE(), 999);</v>
      </c>
      <c r="AC11015" s="316"/>
    </row>
    <row r="11016" spans="26:29">
      <c r="Z11016" s="631">
        <v>1293</v>
      </c>
      <c r="AA11016" s="316" t="str">
        <f t="shared" si="102"/>
        <v>INSERT INTO UPK.upk_k40.k60_os_buno_link (os_buhin_no, k60_buno_id, created_date, created_tantou_id) VALUES ('76456/7 6FK0A   WへW70', 2364, GETDATE(), 999);</v>
      </c>
      <c r="AC11016" s="316"/>
    </row>
    <row r="11017" spans="26:29">
      <c r="Z11017" s="631">
        <v>1294</v>
      </c>
      <c r="AA11017" s="316" t="str">
        <f t="shared" si="102"/>
        <v>INSERT INTO UPK.upk_k40.k60_os_buno_link (os_buhin_no, k60_buno_id, created_date, created_tantou_id) VALUES ('75556   4BC1B   Wへ K70', 2360, GETDATE(), 999);</v>
      </c>
      <c r="AC11017" s="316"/>
    </row>
    <row r="11018" spans="26:29">
      <c r="Z11018" s="631">
        <v>1295</v>
      </c>
      <c r="AA11018" s="316" t="str">
        <f t="shared" si="102"/>
        <v>INSERT INTO UPK.upk_k40.k60_os_buno_link (os_buhin_no, k60_buno_id, created_date, created_tantou_id) VALUES ('75557   4BC1B   Wへ K70', 2361, GETDATE(), 999);</v>
      </c>
      <c r="AC11018" s="316"/>
    </row>
    <row r="11019" spans="26:29">
      <c r="Z11019" s="631">
        <v>1296</v>
      </c>
      <c r="AA11019" s="316" t="str">
        <f t="shared" si="102"/>
        <v>INSERT INTO UPK.upk_k40.k60_os_buno_link (os_buhin_no, k60_buno_id, created_date, created_tantou_id) VALUES ('76582/3 4CF0B  J70⇒K70', 2480, GETDATE(), 999);</v>
      </c>
      <c r="AC11019" s="316"/>
    </row>
    <row r="11020" spans="26:29">
      <c r="Z11020" s="631">
        <v>1297</v>
      </c>
      <c r="AA11020" s="316" t="str">
        <f t="shared" si="102"/>
        <v>INSERT INTO UPK.upk_k40.k60_os_buno_link (os_buhin_no, k60_buno_id, created_date, created_tantou_id) VALUES ('64122/3 4CB0A  RよりJ70', 1441, GETDATE(), 999);</v>
      </c>
      <c r="AC11020" s="316"/>
    </row>
    <row r="11021" spans="26:29">
      <c r="Z11021" s="631">
        <v>1298</v>
      </c>
      <c r="AA11021" s="316" t="str">
        <f t="shared" si="102"/>
        <v>INSERT INTO UPK.upk_k40.k60_os_buno_link (os_buhin_no, k60_buno_id, created_date, created_tantou_id) VALUES ('75632   6MA0A　P323外転', 2481, GETDATE(), 999);</v>
      </c>
      <c r="AC11021" s="316"/>
    </row>
    <row r="11022" spans="26:29">
      <c r="Z11022" s="631">
        <v>1299</v>
      </c>
      <c r="AA11022" s="316" t="str">
        <f t="shared" si="102"/>
        <v>INSERT INTO UPK.upk_k40.k60_os_buno_link (os_buhin_no, k60_buno_id, created_date, created_tantou_id) VALUES ('76752/3 6MA0A   W70', 2482, GETDATE(), 999);</v>
      </c>
      <c r="AC11022" s="316"/>
    </row>
    <row r="11023" spans="26:29">
      <c r="Z11023" s="631">
        <v>1300</v>
      </c>
      <c r="AA11023" s="316" t="str">
        <f t="shared" si="102"/>
        <v>INSERT INTO UPK.upk_k40.k60_os_buno_link (os_buhin_no, k60_buno_id, created_date, created_tantou_id) VALUES ('76636/7 6MR0A   B309', 2483, GETDATE(), 999);</v>
      </c>
      <c r="AC11023" s="316"/>
    </row>
    <row r="11024" spans="26:29">
      <c r="Z11024" s="631">
        <v>1301</v>
      </c>
      <c r="AA11024" s="316" t="str">
        <f t="shared" si="102"/>
        <v>INSERT INTO UPK.upk_k40.k60_os_buno_link (os_buhin_no, k60_buno_id, created_date, created_tantou_id) VALUES ('64184/5 6MA0A   Rより K70', 1462, GETDATE(), 999);</v>
      </c>
      <c r="AC11024" s="316"/>
    </row>
    <row r="11025" spans="26:29">
      <c r="Z11025" s="631">
        <v>1302</v>
      </c>
      <c r="AA11025" s="316" t="str">
        <f t="shared" si="102"/>
        <v>INSERT INTO UPK.upk_k40.k60_os_buno_link (os_buhin_no, k60_buno_id, created_date, created_tantou_id) VALUES ('62518/9 6RA0A  K70', 2484, GETDATE(), 999);</v>
      </c>
      <c r="AC11025" s="316"/>
    </row>
    <row r="11026" spans="26:29">
      <c r="Z11026" s="631">
        <v>1303</v>
      </c>
      <c r="AA11026" s="316" t="str">
        <f t="shared" si="102"/>
        <v>INSERT INTO UPK.upk_k40.k60_os_buno_link (os_buhin_no, k60_buno_id, created_date, created_tantou_id) VALUES ('64194/5 6RA0A  B309', 2485, GETDATE(), 999);</v>
      </c>
      <c r="AC11026" s="316"/>
    </row>
    <row r="11027" spans="26:29">
      <c r="Z11027" s="631">
        <v>1304</v>
      </c>
      <c r="AA11027" s="316" t="str">
        <f t="shared" si="102"/>
        <v>INSERT INTO UPK.upk_k40.k60_os_buno_link (os_buhin_no, k60_buno_id, created_date, created_tantou_id) VALUES ('5220A N300000/N290000 DG/DGEメタル', 2486, GETDATE(), 999);</v>
      </c>
      <c r="AC11027" s="316"/>
    </row>
    <row r="11028" spans="26:29">
      <c r="Z11028" s="631">
        <v>1305</v>
      </c>
      <c r="AA11028" s="316" t="str">
        <f t="shared" si="102"/>
        <v>INSERT INTO UPK.upk_k40.k60_os_buno_link (os_buhin_no, k60_buno_id, created_date, created_tantou_id) VALUES ('74332/3 6RA0A  J70/K70', 2487, GETDATE(), 999);</v>
      </c>
      <c r="AC11028" s="316"/>
    </row>
    <row r="11029" spans="26:29">
      <c r="Z11029" s="631">
        <v>1306</v>
      </c>
      <c r="AA11029" s="316" t="str">
        <f t="shared" si="102"/>
        <v>INSERT INTO UPK.upk_k40.k60_os_buno_link (os_buhin_no, k60_buno_id, created_date, created_tantou_id) VALUES ('5253C J9800/J9700  DGメタル', 2488, GETDATE(), 999);</v>
      </c>
      <c r="AC11029" s="316"/>
    </row>
    <row r="11030" spans="26:29">
      <c r="Z11030" s="631">
        <v>1307</v>
      </c>
      <c r="AA11030" s="316" t="str">
        <f t="shared" si="102"/>
        <v>INSERT INTO UPK.upk_k40.k60_os_buno_link (os_buhin_no, k60_buno_id, created_date, created_tantou_id) VALUES ('74372   6RA0A  B309', 2489, GETDATE(), 999);</v>
      </c>
      <c r="AC11030" s="316"/>
    </row>
    <row r="11031" spans="26:29">
      <c r="Z11031" s="631">
        <v>1308</v>
      </c>
      <c r="AA11031" s="316" t="str">
        <f t="shared" si="102"/>
        <v>INSERT INTO UPK.upk_k40.k60_os_buno_link (os_buhin_no, k60_buno_id, created_date, created_tantou_id) VALUES ('5253B X2700   DGメタル', 2490, GETDATE(), 999);</v>
      </c>
      <c r="AC11031" s="316"/>
    </row>
    <row r="11032" spans="26:29">
      <c r="Z11032" s="631">
        <v>1309</v>
      </c>
      <c r="AA11032" s="316" t="str">
        <f t="shared" si="102"/>
        <v>INSERT INTO UPK.upk_k40.k60_os_buno_link (os_buhin_no, k60_buno_id, created_date, created_tantou_id) VALUES ('75134/5 6RA0A    J70', 2491, GETDATE(), 999);</v>
      </c>
      <c r="AC11032" s="316"/>
    </row>
    <row r="11033" spans="26:29">
      <c r="Z11033" s="631">
        <v>1310</v>
      </c>
      <c r="AA11033" s="316" t="str">
        <f t="shared" si="102"/>
        <v>INSERT INTO UPK.upk_k40.k60_os_buno_link (os_buhin_no, k60_buno_id, created_date, created_tantou_id) VALUES ('75528/9 6RA0A    J70', 2492, GETDATE(), 999);</v>
      </c>
      <c r="AC11033" s="316"/>
    </row>
    <row r="11034" spans="26:29">
      <c r="Z11034" s="631">
        <v>1311</v>
      </c>
      <c r="AA11034" s="316" t="str">
        <f t="shared" si="102"/>
        <v>INSERT INTO UPK.upk_k40.k60_os_buno_link (os_buhin_no, k60_buno_id, created_date, created_tantou_id) VALUES ('5253C A6600/A6500 DG/DGEメタル', 2493, GETDATE(), 999);</v>
      </c>
      <c r="AC11034" s="316"/>
    </row>
    <row r="11035" spans="26:29">
      <c r="Z11035" s="631">
        <v>1312</v>
      </c>
      <c r="AA11035" s="316" t="str">
        <f t="shared" si="102"/>
        <v>INSERT INTO UPK.upk_k40.k60_os_buno_link (os_buhin_no, k60_buno_id, created_date, created_tantou_id) VALUES ('755C4/5 6RA0A    J70', 2494, GETDATE(), 999);</v>
      </c>
      <c r="AC11035" s="316"/>
    </row>
    <row r="11036" spans="26:29">
      <c r="Z11036" s="631">
        <v>1313</v>
      </c>
      <c r="AA11036" s="316" t="str">
        <f t="shared" si="102"/>
        <v>INSERT INTO UPK.upk_k40.k60_os_buno_link (os_buhin_no, k60_buno_id, created_date, created_tantou_id) VALUES ('5253C A7400/A7300 DG/DGEメタル', 2495, GETDATE(), 999);</v>
      </c>
      <c r="AC11036" s="316"/>
    </row>
    <row r="11037" spans="26:29">
      <c r="Z11037" s="631">
        <v>1314</v>
      </c>
      <c r="AA11037" s="316" t="str">
        <f t="shared" si="102"/>
        <v>INSERT INTO UPK.upk_k40.k60_os_buno_link (os_buhin_no, k60_buno_id, created_date, created_tantou_id) VALUES ('76246/7 6RA0A    J70', 2496, GETDATE(), 999);</v>
      </c>
      <c r="AC11037" s="316"/>
    </row>
    <row r="11038" spans="26:29">
      <c r="Z11038" s="631">
        <v>1315</v>
      </c>
      <c r="AA11038" s="316" t="str">
        <f t="shared" si="102"/>
        <v>INSERT INTO UPK.upk_k40.k60_os_buno_link (os_buhin_no, k60_buno_id, created_date, created_tantou_id) VALUES ('76714   6RA0A    J70', 2497, GETDATE(), 999);</v>
      </c>
      <c r="AC11038" s="316"/>
    </row>
    <row r="11039" spans="26:29">
      <c r="Z11039" s="631">
        <v>1316</v>
      </c>
      <c r="AA11039" s="316" t="str">
        <f t="shared" si="102"/>
        <v>INSERT INTO UPK.upk_k40.k60_os_buno_link (os_buhin_no, k60_buno_id, created_date, created_tantou_id) VALUES ('76715   6RA0A    J70', 2498, GETDATE(), 999);</v>
      </c>
      <c r="AC11039" s="316"/>
    </row>
    <row r="11040" spans="26:29">
      <c r="Z11040" s="631">
        <v>1317</v>
      </c>
      <c r="AA11040" s="316" t="str">
        <f t="shared" si="102"/>
        <v>INSERT INTO UPK.upk_k40.k60_os_buno_link (os_buhin_no, k60_buno_id, created_date, created_tantou_id) VALUES ('5253C  D4100  DG-Eメタル', 2499, GETDATE(), 999);</v>
      </c>
      <c r="AC11040" s="316"/>
    </row>
    <row r="11041" spans="26:29">
      <c r="Z11041" s="631">
        <v>1318</v>
      </c>
      <c r="AA11041" s="316" t="str">
        <f t="shared" si="102"/>
        <v>INSERT INTO UPK.upk_k40.k60_os_buno_link (os_buhin_no, k60_buno_id, created_date, created_tantou_id) VALUES ('5253C  D5500  DG-Eメタル', 2500, GETDATE(), 999);</v>
      </c>
      <c r="AC11041" s="316"/>
    </row>
    <row r="11042" spans="26:29">
      <c r="Z11042" s="631">
        <v>1319</v>
      </c>
      <c r="AA11042" s="316" t="str">
        <f t="shared" si="102"/>
        <v>INSERT INTO UPK.upk_k40.k60_os_buno_link (os_buhin_no, k60_buno_id, created_date, created_tantou_id) VALUES ('5240C  66500  DG-Eメタル', 2501, GETDATE(), 999);</v>
      </c>
      <c r="AC11042" s="316"/>
    </row>
    <row r="11043" spans="26:29">
      <c r="Z11043" s="631">
        <v>1320</v>
      </c>
      <c r="AA11043" s="316" t="str">
        <f t="shared" si="102"/>
        <v>INSERT INTO UPK.upk_k40.k60_os_buno_link (os_buhin_no, k60_buno_id, created_date, created_tantou_id) VALUES ('67413  6US0B  完成品(日トレ)', 2502, GETDATE(), 999);</v>
      </c>
      <c r="AC11043" s="316"/>
    </row>
    <row r="11044" spans="26:29">
      <c r="Z11044" s="631">
        <v>1321</v>
      </c>
      <c r="AA11044" s="316" t="str">
        <f t="shared" si="102"/>
        <v>INSERT INTO UPK.upk_k40.k60_os_buno_link (os_buhin_no, k60_buno_id, created_date, created_tantou_id) VALUES ('67413  6RL0B  J70', 2503, GETDATE(), 999);</v>
      </c>
      <c r="AC11044" s="316"/>
    </row>
    <row r="11045" spans="26:29">
      <c r="Z11045" s="631">
        <v>1322</v>
      </c>
      <c r="AA11045" s="316" t="str">
        <f t="shared" si="102"/>
        <v>INSERT INTO UPK.upk_k40.k60_os_buno_link (os_buhin_no, k60_buno_id, created_date, created_tantou_id) VALUES ('5253C  S6800  DG-Eメタル', 2504, GETDATE(), 999);</v>
      </c>
      <c r="AC11045" s="316"/>
    </row>
    <row r="11046" spans="26:29">
      <c r="Z11046" s="631">
        <v>1323</v>
      </c>
      <c r="AA11046" s="316" t="str">
        <f t="shared" si="102"/>
        <v>INSERT INTO UPK.upk_k40.k60_os_buno_link (os_buhin_no, k60_buno_id, created_date, created_tantou_id) VALUES ('5253C  D7100  DG-Eメタル', 2505, GETDATE(), 999);</v>
      </c>
      <c r="AC11046" s="316"/>
    </row>
    <row r="11047" spans="26:29">
      <c r="Z11047" s="631">
        <v>1324</v>
      </c>
      <c r="AA11047" s="316" t="str">
        <f t="shared" si="102"/>
        <v>INSERT INTO UPK.upk_k40.k60_os_buno_link (os_buhin_no, k60_buno_id, created_date, created_tantou_id) VALUES ('5253C  D7200  DG-Eメタル', 2506, GETDATE(), 999);</v>
      </c>
      <c r="AC11047" s="316"/>
    </row>
    <row r="11048" spans="26:29">
      <c r="Z11048" s="631">
        <v>1325</v>
      </c>
      <c r="AA11048" s="316" t="str">
        <f t="shared" si="102"/>
        <v>INSERT INTO UPK.upk_k40.k60_os_buno_link (os_buhin_no, k60_buno_id, created_date, created_tantou_id) VALUES ('67331   21G00     日車 ', 2507, GETDATE(), 999);</v>
      </c>
      <c r="AC11048" s="316"/>
    </row>
    <row r="11049" spans="26:29">
      <c r="Z11049" s="631">
        <v>1326</v>
      </c>
      <c r="AA11049" s="316" t="str">
        <f t="shared" si="102"/>
        <v>INSERT INTO UPK.upk_k40.k60_os_buno_link (os_buhin_no, k60_buno_id, created_date, created_tantou_id) VALUES ('67331   21G00-E   KD', 2508, GETDATE(), 999);</v>
      </c>
      <c r="AC11049" s="316"/>
    </row>
    <row r="11050" spans="26:29">
      <c r="Z11050" s="631">
        <v>1327</v>
      </c>
      <c r="AA11050" s="316" t="str">
        <f t="shared" si="102"/>
        <v>INSERT INTO UPK.upk_k40.k60_os_buno_link (os_buhin_no, k60_buno_id, created_date, created_tantou_id) VALUES ('67331   21G00-B   B302', 2509, GETDATE(), 999);</v>
      </c>
      <c r="AC11050" s="316"/>
    </row>
    <row r="11051" spans="26:29">
      <c r="Z11051" s="631">
        <v>1328</v>
      </c>
      <c r="AA11051" s="316" t="str">
        <f t="shared" si="102"/>
        <v>INSERT INTO UPK.upk_k40.k60_os_buno_link (os_buhin_no, k60_buno_id, created_date, created_tantou_id) VALUES ('74755   65Y0001   P303', 2510, GETDATE(), 999);</v>
      </c>
      <c r="AC11051" s="316"/>
    </row>
    <row r="11052" spans="26:29">
      <c r="Z11052" s="631">
        <v>1329</v>
      </c>
      <c r="AA11052" s="316" t="str">
        <f t="shared" si="102"/>
        <v>INSERT INTO UPK.upk_k40.k60_os_buno_link (os_buhin_no, k60_buno_id, created_date, created_tantou_id) VALUES ('93634   01G00-G   逆送  ', 2511, GETDATE(), 999);</v>
      </c>
      <c r="AC11052" s="316"/>
    </row>
    <row r="11053" spans="26:29">
      <c r="Z11053" s="631">
        <v>1330</v>
      </c>
      <c r="AA11053" s="316" t="str">
        <f t="shared" si="102"/>
        <v>INSERT INTO UPK.upk_k40.k60_os_buno_link (os_buhin_no, k60_buno_id, created_date, created_tantou_id) VALUES ('79146   0N800     B309', 2512, GETDATE(), 999);</v>
      </c>
      <c r="AC11053" s="316"/>
    </row>
    <row r="11054" spans="26:29">
      <c r="Z11054" s="631">
        <v>1331</v>
      </c>
      <c r="AA11054" s="316" t="str">
        <f t="shared" si="102"/>
        <v>INSERT INTO UPK.upk_k40.k60_os_buno_link (os_buhin_no, k60_buno_id, created_date, created_tantou_id) VALUES ('66812   92G00     B302', 2513, GETDATE(), 999);</v>
      </c>
      <c r="AC11054" s="316"/>
    </row>
    <row r="11055" spans="26:29">
      <c r="Z11055" s="631">
        <v>1332</v>
      </c>
      <c r="AA11055" s="316" t="str">
        <f t="shared" si="102"/>
        <v>INSERT INTO UPK.upk_k40.k60_os_buno_link (os_buhin_no, k60_buno_id, created_date, created_tantou_id) VALUES ('66812   92G10     B302', 2514, GETDATE(), 999);</v>
      </c>
      <c r="AC11055" s="316"/>
    </row>
    <row r="11056" spans="26:29">
      <c r="Z11056" s="631">
        <v>1333</v>
      </c>
      <c r="AA11056" s="316" t="str">
        <f t="shared" si="102"/>
        <v>INSERT INTO UPK.upk_k40.k60_os_buno_link (os_buhin_no, k60_buno_id, created_date, created_tantou_id) VALUES ('62532   WL00001 逆送N⇒A', 1824, GETDATE(), 999);</v>
      </c>
      <c r="AC11056" s="316"/>
    </row>
    <row r="11057" spans="26:29">
      <c r="Z11057" s="631">
        <v>1334</v>
      </c>
      <c r="AA11057" s="316" t="str">
        <f t="shared" si="102"/>
        <v>INSERT INTO UPK.upk_k40.k60_os_buno_link (os_buhin_no, k60_buno_id, created_date, created_tantou_id) VALUES ('62522/3 80F00   K70⇒M70', 1937, GETDATE(), 999);</v>
      </c>
      <c r="AC11057" s="316"/>
    </row>
    <row r="11058" spans="26:29">
      <c r="Z11058" s="631">
        <v>1335</v>
      </c>
      <c r="AA11058" s="316" t="str">
        <f t="shared" si="102"/>
        <v>INSERT INTO UPK.upk_k40.k60_os_buno_link (os_buhin_no, k60_buno_id, created_date, created_tantou_id) VALUES ('62522/3 85F00   K70⇒M70', 2515, GETDATE(), 999);</v>
      </c>
      <c r="AC11058" s="316"/>
    </row>
    <row r="11059" spans="26:29">
      <c r="Z11059" s="631">
        <v>1336</v>
      </c>
      <c r="AA11059" s="316" t="str">
        <f t="shared" si="102"/>
        <v>INSERT INTO UPK.upk_k40.k60_os_buno_link (os_buhin_no, k60_buno_id, created_date, created_tantou_id) VALUES ('96112   0W700     B309', 2516, GETDATE(), 999);</v>
      </c>
      <c r="AC11059" s="316"/>
    </row>
    <row r="11060" spans="26:29">
      <c r="Z11060" s="631">
        <v>1337</v>
      </c>
      <c r="AA11060" s="316" t="str">
        <f t="shared" si="102"/>
        <v>INSERT INTO UPK.upk_k40.k60_os_buno_link (os_buhin_no, k60_buno_id, created_date, created_tantou_id) VALUES ('96113   0W700     B309', 2517, GETDATE(), 999);</v>
      </c>
      <c r="AC11060" s="316"/>
    </row>
    <row r="11061" spans="26:29">
      <c r="Z11061" s="631">
        <v>1338</v>
      </c>
      <c r="AA11061" s="316" t="str">
        <f t="shared" si="102"/>
        <v>INSERT INTO UPK.upk_k40.k60_os_buno_link (os_buhin_no, k60_buno_id, created_date, created_tantou_id) VALUES ('62522/3 0W000     B309', 2518, GETDATE(), 999);</v>
      </c>
      <c r="AC11061" s="316"/>
    </row>
    <row r="11062" spans="26:29">
      <c r="Z11062" s="631">
        <v>1339</v>
      </c>
      <c r="AA11062" s="316" t="str">
        <f t="shared" si="102"/>
        <v>INSERT INTO UPK.upk_k40.k60_os_buno_link (os_buhin_no, k60_buno_id, created_date, created_tantou_id) VALUES ('62032   6N000-B   B309 ', 2519, GETDATE(), 999);</v>
      </c>
      <c r="AC11062" s="316"/>
    </row>
    <row r="11063" spans="26:29">
      <c r="Z11063" s="631">
        <v>1340</v>
      </c>
      <c r="AA11063" s="316" t="str">
        <f t="shared" si="102"/>
        <v>INSERT INTO UPK.upk_k40.k60_os_buno_link (os_buhin_no, k60_buno_id, created_date, created_tantou_id) VALUES ('73256   4M500     K30', 2520, GETDATE(), 999);</v>
      </c>
      <c r="AC11063" s="316"/>
    </row>
    <row r="11064" spans="26:29">
      <c r="Z11064" s="631">
        <v>1341</v>
      </c>
      <c r="AA11064" s="316" t="str">
        <f t="shared" si="102"/>
        <v>INSERT INTO UPK.upk_k40.k60_os_buno_link (os_buhin_no, k60_buno_id, created_date, created_tantou_id) VALUES ('78136/7 4M500     B309', 2521, GETDATE(), 999);</v>
      </c>
      <c r="AC11064" s="316"/>
    </row>
    <row r="11065" spans="26:29">
      <c r="Z11065" s="631">
        <v>1342</v>
      </c>
      <c r="AA11065" s="316" t="str">
        <f t="shared" si="102"/>
        <v>INSERT INTO UPK.upk_k40.k60_os_buno_link (os_buhin_no, k60_buno_id, created_date, created_tantou_id) VALUES ('78142   6N600     B309', 2522, GETDATE(), 999);</v>
      </c>
      <c r="AC11065" s="316"/>
    </row>
    <row r="11066" spans="26:29">
      <c r="Z11066" s="631">
        <v>1343</v>
      </c>
      <c r="AA11066" s="316" t="str">
        <f t="shared" si="102"/>
        <v>INSERT INTO UPK.upk_k40.k60_os_buno_link (os_buhin_no, k60_buno_id, created_date, created_tantou_id) VALUES ('78143   6N600     B309', 2523, GETDATE(), 999);</v>
      </c>
      <c r="AC11066" s="316"/>
    </row>
    <row r="11067" spans="26:29">
      <c r="Z11067" s="631">
        <v>1344</v>
      </c>
      <c r="AA11067" s="316" t="str">
        <f t="shared" si="102"/>
        <v>INSERT INTO UPK.upk_k40.k60_os_buno_link (os_buhin_no, k60_buno_id, created_date, created_tantou_id) VALUES ('79113   6N600     B309', 2524, GETDATE(), 999);</v>
      </c>
      <c r="AC11067" s="316"/>
    </row>
    <row r="11068" spans="26:29">
      <c r="Z11068" s="631">
        <v>1345</v>
      </c>
      <c r="AA11068" s="316" t="str">
        <f t="shared" ref="AA11068:AA11122" si="103">AA$9722&amp;"'"&amp;AA9667&amp;"', "&amp;AB9667&amp;", GETDATE(), 999);"</f>
        <v>INSERT INTO UPK.upk_k40.k60_os_buno_link (os_buhin_no, k60_buno_id, created_date, created_tantou_id) VALUES ('85232/3 4M400     B301', 2525, GETDATE(), 999);</v>
      </c>
      <c r="AC11068" s="316"/>
    </row>
    <row r="11069" spans="26:29">
      <c r="Z11069" s="631">
        <v>1346</v>
      </c>
      <c r="AA11069" s="316" t="str">
        <f t="shared" si="103"/>
        <v>INSERT INTO UPK.upk_k40.k60_os_buno_link (os_buhin_no, k60_buno_id, created_date, created_tantou_id) VALUES ('79112   4M400     B309', 2526, GETDATE(), 999);</v>
      </c>
      <c r="AC11069" s="316"/>
    </row>
    <row r="11070" spans="26:29">
      <c r="Z11070" s="631">
        <v>1347</v>
      </c>
      <c r="AA11070" s="316" t="str">
        <f t="shared" si="103"/>
        <v>INSERT INTO UPK.upk_k40.k60_os_buno_link (os_buhin_no, k60_buno_id, created_date, created_tantou_id) VALUES ('79113   4M400     B309', 2527, GETDATE(), 999);</v>
      </c>
      <c r="AC11070" s="316"/>
    </row>
    <row r="11071" spans="26:29">
      <c r="Z11071" s="631">
        <v>1348</v>
      </c>
      <c r="AA11071" s="316" t="str">
        <f t="shared" si="103"/>
        <v>INSERT INTO UPK.upk_k40.k60_os_buno_link (os_buhin_no, k60_buno_id, created_date, created_tantou_id) VALUES ('79113   4M500     B309', 2528, GETDATE(), 999);</v>
      </c>
      <c r="AC11071" s="316"/>
    </row>
    <row r="11072" spans="26:29">
      <c r="Z11072" s="631">
        <v>1349</v>
      </c>
      <c r="AA11072" s="316" t="str">
        <f t="shared" si="103"/>
        <v>INSERT INTO UPK.upk_k40.k60_os_buno_link (os_buhin_no, k60_buno_id, created_date, created_tantou_id) VALUES ('79112   85F00     B309', 2529, GETDATE(), 999);</v>
      </c>
      <c r="AC11072" s="316"/>
    </row>
    <row r="11073" spans="26:29">
      <c r="Z11073" s="631">
        <v>1350</v>
      </c>
      <c r="AA11073" s="316" t="str">
        <f t="shared" si="103"/>
        <v>INSERT INTO UPK.upk_k40.k60_os_buno_link (os_buhin_no, k60_buno_id, created_date, created_tantou_id) VALUES ('76632   8H300     M70', 2530, GETDATE(), 999);</v>
      </c>
      <c r="AC11073" s="316"/>
    </row>
    <row r="11074" spans="26:29">
      <c r="Z11074" s="631">
        <v>1351</v>
      </c>
      <c r="AA11074" s="316" t="str">
        <f t="shared" si="103"/>
        <v>INSERT INTO UPK.upk_k40.k60_os_buno_link (os_buhin_no, k60_buno_id, created_date, created_tantou_id) VALUES ('76633   8H300     M70', 2531, GETDATE(), 999);</v>
      </c>
      <c r="AC11074" s="316"/>
    </row>
    <row r="11075" spans="26:29">
      <c r="Z11075" s="631">
        <v>1352</v>
      </c>
      <c r="AA11075" s="316" t="str">
        <f t="shared" si="103"/>
        <v>INSERT INTO UPK.upk_k40.k60_os_buno_link (os_buhin_no, k60_buno_id, created_date, created_tantou_id) VALUES ('62036   8H700     A526', 2532, GETDATE(), 999);</v>
      </c>
      <c r="AC11075" s="316"/>
    </row>
    <row r="11076" spans="26:29">
      <c r="Z11076" s="631">
        <v>1353</v>
      </c>
      <c r="AA11076" s="316" t="str">
        <f t="shared" si="103"/>
        <v>INSERT INTO UPK.upk_k40.k60_os_buno_link (os_buhin_no, k60_buno_id, created_date, created_tantou_id) VALUES ('62038   8H710     A526', 2533, GETDATE(), 999);</v>
      </c>
      <c r="AC11076" s="316"/>
    </row>
    <row r="11077" spans="26:29">
      <c r="Z11077" s="631">
        <v>1354</v>
      </c>
      <c r="AA11077" s="316" t="str">
        <f t="shared" si="103"/>
        <v>INSERT INTO UPK.upk_k40.k60_os_buno_link (os_buhin_no, k60_buno_id, created_date, created_tantou_id) VALUES ('79142   8H300     B309', 2534, GETDATE(), 999);</v>
      </c>
      <c r="AC11077" s="316"/>
    </row>
    <row r="11078" spans="26:29">
      <c r="Z11078" s="631">
        <v>1355</v>
      </c>
      <c r="AA11078" s="316" t="str">
        <f t="shared" si="103"/>
        <v>INSERT INTO UPK.upk_k40.k60_os_buno_link (os_buhin_no, k60_buno_id, created_date, created_tantou_id) VALUES ('62512 　AU00001 K70⇒M70', 2535, GETDATE(), 999);</v>
      </c>
      <c r="AC11078" s="316"/>
    </row>
    <row r="11079" spans="26:29">
      <c r="Z11079" s="631">
        <v>1356</v>
      </c>
      <c r="AA11079" s="316" t="str">
        <f t="shared" si="103"/>
        <v>INSERT INTO UPK.upk_k40.k60_os_buno_link (os_buhin_no, k60_buno_id, created_date, created_tantou_id) VALUES ('74762   CA01A', 2536, GETDATE(), 999);</v>
      </c>
      <c r="AC11079" s="316"/>
    </row>
    <row r="11080" spans="26:29">
      <c r="Z11080" s="631">
        <v>1357</v>
      </c>
      <c r="AA11080" s="316" t="str">
        <f t="shared" si="103"/>
        <v>INSERT INTO UPK.upk_k40.k60_os_buno_link (os_buhin_no, k60_buno_id, created_date, created_tantou_id) VALUES ('78136/7  9Y000    B309', 2537, GETDATE(), 999);</v>
      </c>
      <c r="AC11080" s="316"/>
    </row>
    <row r="11081" spans="26:29">
      <c r="Z11081" s="631">
        <v>1358</v>
      </c>
      <c r="AA11081" s="316" t="str">
        <f t="shared" si="103"/>
        <v>INSERT INTO UPK.upk_k40.k60_os_buno_link (os_buhin_no, k60_buno_id, created_date, created_tantou_id) VALUES ('78142    9Y00001  B309', 2538, GETDATE(), 999);</v>
      </c>
      <c r="AC11081" s="316"/>
    </row>
    <row r="11082" spans="26:29">
      <c r="Z11082" s="631">
        <v>1359</v>
      </c>
      <c r="AA11082" s="316" t="str">
        <f t="shared" si="103"/>
        <v>INSERT INTO UPK.upk_k40.k60_os_buno_link (os_buhin_no, k60_buno_id, created_date, created_tantou_id) VALUES ('78143    9Y00001  B309', 2539, GETDATE(), 999);</v>
      </c>
      <c r="AC11082" s="316"/>
    </row>
    <row r="11083" spans="26:29">
      <c r="Z11083" s="631">
        <v>1360</v>
      </c>
      <c r="AA11083" s="316" t="str">
        <f t="shared" si="103"/>
        <v>INSERT INTO UPK.upk_k40.k60_os_buno_link (os_buhin_no, k60_buno_id, created_date, created_tantou_id) VALUES ('62522/3  4U000  K70⇒M70', 2540, GETDATE(), 999);</v>
      </c>
      <c r="AC11083" s="316"/>
    </row>
    <row r="11084" spans="26:29">
      <c r="Z11084" s="631">
        <v>1361</v>
      </c>
      <c r="AA11084" s="316" t="str">
        <f t="shared" si="103"/>
        <v>INSERT INTO UPK.upk_k40.k60_os_buno_link (os_buhin_no, k60_buno_id, created_date, created_tantou_id) VALUES ('17285    EN10001  B301', 2541, GETDATE(), 999);</v>
      </c>
      <c r="AC11084" s="316"/>
    </row>
    <row r="11085" spans="26:29">
      <c r="Z11085" s="631">
        <v>1362</v>
      </c>
      <c r="AA11085" s="316" t="str">
        <f t="shared" si="103"/>
        <v>INSERT INTO UPK.upk_k40.k60_os_buno_link (os_buhin_no, k60_buno_id, created_date, created_tantou_id) VALUES ('85032    EN000    K30', 2542, GETDATE(), 999);</v>
      </c>
      <c r="AC11085" s="316"/>
    </row>
    <row r="11086" spans="26:29">
      <c r="Z11086" s="631">
        <v>1363</v>
      </c>
      <c r="AA11086" s="316" t="str">
        <f t="shared" si="103"/>
        <v>INSERT INTO UPK.upk_k40.k60_os_buno_link (os_buhin_no, k60_buno_id, created_date, created_tantou_id) VALUES ('61413/4 B5010     B70', 2543, GETDATE(), 999);</v>
      </c>
      <c r="AC11086" s="316"/>
    </row>
    <row r="11087" spans="26:29">
      <c r="Z11087" s="631">
        <v>1364</v>
      </c>
      <c r="AA11087" s="316" t="str">
        <f t="shared" si="103"/>
        <v>INSERT INTO UPK.upk_k40.k60_os_buno_link (os_buhin_no, k60_buno_id, created_date, created_tantou_id) VALUES ('74317   JG00A     K30', 2544, GETDATE(), 999);</v>
      </c>
      <c r="AC11087" s="316"/>
    </row>
    <row r="11088" spans="26:29">
      <c r="Z11088" s="631">
        <v>1365</v>
      </c>
      <c r="AA11088" s="316" t="str">
        <f t="shared" si="103"/>
        <v>INSERT INTO UPK.upk_k40.k60_os_buno_link (os_buhin_no, k60_buno_id, created_date, created_tantou_id) VALUES ('74317   JG00A-K   K70', 2545, GETDATE(), 999);</v>
      </c>
      <c r="AC11088" s="316"/>
    </row>
    <row r="11089" spans="26:29">
      <c r="Z11089" s="631">
        <v>1366</v>
      </c>
      <c r="AA11089" s="316" t="str">
        <f t="shared" si="103"/>
        <v>INSERT INTO UPK.upk_k40.k60_os_buno_link (os_buhin_no, k60_buno_id, created_date, created_tantou_id) VALUES ('85032   JG00A     K70', 2546, GETDATE(), 999);</v>
      </c>
      <c r="AC11089" s="316"/>
    </row>
    <row r="11090" spans="26:29">
      <c r="Z11090" s="631">
        <v>1367</v>
      </c>
      <c r="AA11090" s="316" t="str">
        <f t="shared" si="103"/>
        <v>INSERT INTO UPK.upk_k40.k60_os_buno_link (os_buhin_no, k60_buno_id, created_date, created_tantou_id) VALUES ('85032   JG00ACE   T308', 2547, GETDATE(), 999);</v>
      </c>
      <c r="AC11090" s="316"/>
    </row>
    <row r="11091" spans="26:29">
      <c r="Z11091" s="631">
        <v>1368</v>
      </c>
      <c r="AA11091" s="316" t="str">
        <f t="shared" si="103"/>
        <v>INSERT INTO UPK.upk_k40.k60_os_buno_link (os_buhin_no, k60_buno_id, created_date, created_tantou_id) VALUES ('17285   JM00A     B301', 2548, GETDATE(), 999);</v>
      </c>
      <c r="AC11091" s="316"/>
    </row>
    <row r="11092" spans="26:29">
      <c r="Z11092" s="631">
        <v>1369</v>
      </c>
      <c r="AA11092" s="316" t="str">
        <f t="shared" si="103"/>
        <v>INSERT INTO UPK.upk_k40.k60_os_buno_link (os_buhin_no, k60_buno_id, created_date, created_tantou_id) VALUES ('73236   JM000     B309', 2549, GETDATE(), 999);</v>
      </c>
      <c r="AC11092" s="316"/>
    </row>
    <row r="11093" spans="26:29">
      <c r="Z11093" s="631">
        <v>1370</v>
      </c>
      <c r="AA11093" s="316" t="str">
        <f t="shared" si="103"/>
        <v>INSERT INTO UPK.upk_k40.k60_os_buno_link (os_buhin_no, k60_buno_id, created_date, created_tantou_id) VALUES ('79142   JM00A     B309', 2550, GETDATE(), 999);</v>
      </c>
      <c r="AC11093" s="316"/>
    </row>
    <row r="11094" spans="26:29">
      <c r="Z11094" s="631">
        <v>1371</v>
      </c>
      <c r="AA11094" s="316" t="str">
        <f t="shared" si="103"/>
        <v>INSERT INTO UPK.upk_k40.k60_os_buno_link (os_buhin_no, k60_buno_id, created_date, created_tantou_id) VALUES ('17285   1AA1A/2A  Bへ', 2551, GETDATE(), 999);</v>
      </c>
      <c r="AC11094" s="316"/>
    </row>
    <row r="11095" spans="26:29">
      <c r="Z11095" s="631">
        <v>1372</v>
      </c>
      <c r="AA11095" s="316" t="str">
        <f t="shared" si="103"/>
        <v>INSERT INTO UPK.upk_k40.k60_os_buno_link (os_buhin_no, k60_buno_id, created_date, created_tantou_id) VALUES ('67408   1AA0A     B302', 2552, GETDATE(), 999);</v>
      </c>
      <c r="AC11095" s="316"/>
    </row>
    <row r="11096" spans="26:29">
      <c r="Z11096" s="631">
        <v>1373</v>
      </c>
      <c r="AA11096" s="316" t="str">
        <f t="shared" si="103"/>
        <v>INSERT INTO UPK.upk_k40.k60_os_buno_link (os_buhin_no, k60_buno_id, created_date, created_tantou_id) VALUES ('67409   1AA0A     B302', 2553, GETDATE(), 999);</v>
      </c>
      <c r="AC11096" s="316"/>
    </row>
    <row r="11097" spans="26:29">
      <c r="Z11097" s="631">
        <v>1374</v>
      </c>
      <c r="AA11097" s="316" t="str">
        <f t="shared" si="103"/>
        <v>INSERT INTO UPK.upk_k40.k60_os_buno_link (os_buhin_no, k60_buno_id, created_date, created_tantou_id) VALUES ('76742   1AA0A     W70', 2554, GETDATE(), 999);</v>
      </c>
      <c r="AC11097" s="316"/>
    </row>
    <row r="11098" spans="26:29">
      <c r="Z11098" s="631">
        <v>1375</v>
      </c>
      <c r="AA11098" s="316" t="str">
        <f t="shared" si="103"/>
        <v>INSERT INTO UPK.upk_k40.k60_os_buno_link (os_buhin_no, k60_buno_id, created_date, created_tantou_id) VALUES ('76743   1AA0A     W70', 2555, GETDATE(), 999);</v>
      </c>
      <c r="AC11098" s="316"/>
    </row>
    <row r="11099" spans="26:29">
      <c r="Z11099" s="631">
        <v>1376</v>
      </c>
      <c r="AA11099" s="316" t="str">
        <f t="shared" si="103"/>
        <v>INSERT INTO UPK.upk_k40.k60_os_buno_link (os_buhin_no, k60_buno_id, created_date, created_tantou_id) VALUES ('75636/7 1GR0A     W70', 2556, GETDATE(), 999);</v>
      </c>
      <c r="AC11099" s="316"/>
    </row>
    <row r="11100" spans="26:29">
      <c r="Z11100" s="631">
        <v>1377</v>
      </c>
      <c r="AA11100" s="316" t="str">
        <f t="shared" si="103"/>
        <v>INSERT INTO UPK.upk_k40.k60_os_buno_link (os_buhin_no, k60_buno_id, created_date, created_tantou_id) VALUES ('64124   JN20A    W70※KD有り', 2557, GETDATE(), 999);</v>
      </c>
      <c r="AC11100" s="316"/>
    </row>
    <row r="11101" spans="26:29">
      <c r="Z11101" s="631">
        <v>1378</v>
      </c>
      <c r="AA11101" s="316" t="str">
        <f t="shared" si="103"/>
        <v>INSERT INTO UPK.upk_k40.k60_os_buno_link (os_buhin_no, k60_buno_id, created_date, created_tantou_id) VALUES ('64125   JN20A    W70※KD有り', 2558, GETDATE(), 999);</v>
      </c>
      <c r="AC11101" s="316"/>
    </row>
    <row r="11102" spans="26:29">
      <c r="Z11102" s="631">
        <v>1379</v>
      </c>
      <c r="AA11102" s="316" t="str">
        <f t="shared" si="103"/>
        <v>INSERT INTO UPK.upk_k40.k60_os_buno_link (os_buhin_no, k60_buno_id, created_date, created_tantou_id) VALUES ('67418   JN20A     B309', 2559, GETDATE(), 999);</v>
      </c>
      <c r="AC11102" s="316"/>
    </row>
    <row r="11103" spans="26:29">
      <c r="Z11103" s="631">
        <v>1380</v>
      </c>
      <c r="AA11103" s="316" t="str">
        <f t="shared" si="103"/>
        <v>INSERT INTO UPK.upk_k40.k60_os_buno_link (os_buhin_no, k60_buno_id, created_date, created_tantou_id) VALUES ('75942/3 JN20A     B302', 2560, GETDATE(), 999);</v>
      </c>
      <c r="AC11103" s="316"/>
    </row>
    <row r="11104" spans="26:29">
      <c r="Z11104" s="631">
        <v>1381</v>
      </c>
      <c r="AA11104" s="316" t="str">
        <f t="shared" si="103"/>
        <v>INSERT INTO UPK.upk_k40.k60_os_buno_link (os_buhin_no, k60_buno_id, created_date, created_tantou_id) VALUES ('76731   JN21A     B302', 2561, GETDATE(), 999);</v>
      </c>
      <c r="AC11104" s="316"/>
    </row>
    <row r="11105" spans="26:29">
      <c r="Z11105" s="631">
        <v>1382</v>
      </c>
      <c r="AA11105" s="316" t="str">
        <f t="shared" si="103"/>
        <v>INSERT INTO UPK.upk_k40.k60_os_buno_link (os_buhin_no, k60_buno_id, created_date, created_tantou_id) VALUES ('78136   JN20A     B301', 2562, GETDATE(), 999);</v>
      </c>
      <c r="AC11105" s="316"/>
    </row>
    <row r="11106" spans="26:29">
      <c r="Z11106" s="631">
        <v>1383</v>
      </c>
      <c r="AA11106" s="316" t="str">
        <f t="shared" si="103"/>
        <v>INSERT INTO UPK.upk_k40.k60_os_buno_link (os_buhin_no, k60_buno_id, created_date, created_tantou_id) VALUES ('78137   JN20A     B301', 2563, GETDATE(), 999);</v>
      </c>
      <c r="AC11106" s="316"/>
    </row>
    <row r="11107" spans="26:29">
      <c r="Z11107" s="631">
        <v>1384</v>
      </c>
      <c r="AA11107" s="316" t="str">
        <f t="shared" si="103"/>
        <v>INSERT INTO UPK.upk_k40.k60_os_buno_link (os_buhin_no, k60_buno_id, created_date, created_tantou_id) VALUES ('78142/3 JN20A     B301', 2564, GETDATE(), 999);</v>
      </c>
      <c r="AC11107" s="316"/>
    </row>
    <row r="11108" spans="26:29">
      <c r="Z11108" s="631">
        <v>1385</v>
      </c>
      <c r="AA11108" s="316" t="str">
        <f t="shared" si="103"/>
        <v>INSERT INTO UPK.upk_k40.k60_os_buno_link (os_buhin_no, k60_buno_id, created_date, created_tantou_id) VALUES ('17422   1LB0C01   K70', 2565, GETDATE(), 999);</v>
      </c>
      <c r="AC11108" s="316"/>
    </row>
    <row r="11109" spans="26:29">
      <c r="Z11109" s="631">
        <v>1386</v>
      </c>
      <c r="AA11109" s="316" t="str">
        <f t="shared" si="103"/>
        <v>INSERT INTO UPK.upk_k40.k60_os_buno_link (os_buhin_no, k60_buno_id, created_date, created_tantou_id) VALUES ('17423   1LB0C01   K70', 2566, GETDATE(), 999);</v>
      </c>
      <c r="AC11109" s="316"/>
    </row>
    <row r="11110" spans="26:29">
      <c r="Z11110" s="631">
        <v>1387</v>
      </c>
      <c r="AA11110" s="316" t="str">
        <f t="shared" si="103"/>
        <v>INSERT INTO UPK.upk_k40.k60_os_buno_link (os_buhin_no, k60_buno_id, created_date, created_tantou_id) VALUES ('80633   1LC0A     B302', 2567, GETDATE(), 999);</v>
      </c>
      <c r="AC11110" s="316"/>
    </row>
    <row r="11111" spans="26:29">
      <c r="Z11111" s="631">
        <v>1388</v>
      </c>
      <c r="AA11111" s="316" t="str">
        <f t="shared" si="103"/>
        <v>INSERT INTO UPK.upk_k40.k60_os_buno_link (os_buhin_no, k60_buno_id, created_date, created_tantou_id) VALUES ('67332   1ZR0C     K70', 2568, GETDATE(), 999);</v>
      </c>
      <c r="AC11111" s="316"/>
    </row>
    <row r="11112" spans="26:29">
      <c r="Z11112" s="631">
        <v>1389</v>
      </c>
      <c r="AA11112" s="316" t="str">
        <f t="shared" si="103"/>
        <v>INSERT INTO UPK.upk_k40.k60_os_buno_link (os_buhin_no, k60_buno_id, created_date, created_tantou_id) VALUES ('62518   1JA0A     B302', 2569, GETDATE(), 999);</v>
      </c>
      <c r="AC11112" s="316"/>
    </row>
    <row r="11113" spans="26:29">
      <c r="Z11113" s="631">
        <v>1390</v>
      </c>
      <c r="AA11113" s="316" t="str">
        <f t="shared" si="103"/>
        <v>INSERT INTO UPK.upk_k40.k60_os_buno_link (os_buhin_no, k60_buno_id, created_date, created_tantou_id) VALUES ('62518   1JB0A     B302', 2570, GETDATE(), 999);</v>
      </c>
      <c r="AC11113" s="316"/>
    </row>
    <row r="11114" spans="26:29">
      <c r="Z11114" s="631">
        <v>1391</v>
      </c>
      <c r="AA11114" s="316" t="str">
        <f t="shared" si="103"/>
        <v>INSERT INTO UPK.upk_k40.k60_os_buno_link (os_buhin_no, k60_buno_id, created_date, created_tantou_id) VALUES ('62519   1JA0A     B302', 2571, GETDATE(), 999);</v>
      </c>
      <c r="AC11114" s="316"/>
    </row>
    <row r="11115" spans="26:29">
      <c r="Z11115" s="631">
        <v>1392</v>
      </c>
      <c r="AA11115" s="316" t="str">
        <f t="shared" si="103"/>
        <v>INSERT INTO UPK.upk_k40.k60_os_buno_link (os_buhin_no, k60_buno_id, created_date, created_tantou_id) VALUES ('62519   1JB0A     B302', 2572, GETDATE(), 999);</v>
      </c>
      <c r="AC11115" s="316"/>
    </row>
    <row r="11116" spans="26:29">
      <c r="Z11116" s="631">
        <v>1393</v>
      </c>
      <c r="AA11116" s="316" t="str">
        <f t="shared" si="103"/>
        <v>INSERT INTO UPK.upk_k40.k60_os_buno_link (os_buhin_no, k60_buno_id, created_date, created_tantou_id) VALUES ('77614   3VA0A     逆送', 2573, GETDATE(), 999);</v>
      </c>
      <c r="AC11116" s="316"/>
    </row>
    <row r="11117" spans="26:29">
      <c r="Z11117" s="631">
        <v>1394</v>
      </c>
      <c r="AA11117" s="316" t="str">
        <f t="shared" si="103"/>
        <v>INSERT INTO UPK.upk_k40.k60_os_buno_link (os_buhin_no, k60_buno_id, created_date, created_tantou_id) VALUES ('77615   3VA0A     逆送', 2574, GETDATE(), 999);</v>
      </c>
      <c r="AC11117" s="316"/>
    </row>
    <row r="11118" spans="26:29">
      <c r="Z11118" s="631">
        <v>1395</v>
      </c>
      <c r="AA11118" s="316" t="str">
        <f t="shared" si="103"/>
        <v>INSERT INTO UPK.upk_k40.k60_os_buno_link (os_buhin_no, k60_buno_id, created_date, created_tantou_id) VALUES ('751T7   6FK0A     P309外転', 2575, GETDATE(), 999);</v>
      </c>
      <c r="AC11118" s="316"/>
    </row>
    <row r="11119" spans="26:29">
      <c r="Z11119" s="631">
        <v>1396</v>
      </c>
      <c r="AA11119" s="316" t="str">
        <f t="shared" si="103"/>
        <v>INSERT INTO UPK.upk_k40.k60_os_buno_link (os_buhin_no, k60_buno_id, created_date, created_tantou_id) VALUES ('BRQP33552-1      タテブス', 2576, GETDATE(), 999);</v>
      </c>
      <c r="AC11119" s="316"/>
    </row>
    <row r="11120" spans="26:29">
      <c r="Z11120" s="631">
        <v>1397</v>
      </c>
      <c r="AA11120" s="316" t="str">
        <f t="shared" si="103"/>
        <v>INSERT INTO UPK.upk_k40.k60_os_buno_link (os_buhin_no, k60_buno_id, created_date, created_tantou_id) VALUES ('BRQP33553-1      タテブス', 2577, GETDATE(), 999);</v>
      </c>
      <c r="AC11120" s="316"/>
    </row>
    <row r="11121" spans="2:29">
      <c r="Z11121" s="631">
        <v>1398</v>
      </c>
      <c r="AA11121" s="316" t="str">
        <f t="shared" si="103"/>
        <v>INSERT INTO UPK.upk_k40.k60_os_buno_link (os_buhin_no, k60_buno_id, created_date, created_tantou_id) VALUES ('BRQP33554-1      タテブス', 2578, GETDATE(), 999);</v>
      </c>
      <c r="AC11121" s="316"/>
    </row>
    <row r="11122" spans="2:29">
      <c r="Z11122" s="631">
        <v>1399</v>
      </c>
      <c r="AA11122" s="316" t="str">
        <f t="shared" si="103"/>
        <v>INSERT INTO UPK.upk_k40.k60_os_buno_link (os_buhin_no, k60_buno_id, created_date, created_tantou_id) VALUES ('79112   AU100     B302', 2579, GETDATE(), 999);</v>
      </c>
      <c r="AC11122" s="316"/>
    </row>
    <row r="11123" spans="2:29">
      <c r="AA11123" s="316"/>
      <c r="AC11123" s="316"/>
    </row>
    <row r="11124" spans="2:29">
      <c r="B11124" s="631" t="s">
        <v>8744</v>
      </c>
      <c r="H11124" s="631" t="str">
        <f>$H$1&amp;".upk_k40.k40_cmc_convert"</f>
        <v>UPK.upk_k40.k40_cmc_convert</v>
      </c>
      <c r="Z11124" s="631">
        <v>1</v>
      </c>
      <c r="AA11124" s="631" t="s">
        <v>9427</v>
      </c>
      <c r="AB11124" s="631" t="s">
        <v>9427</v>
      </c>
      <c r="AC11124" s="631" t="s">
        <v>9428</v>
      </c>
    </row>
    <row r="11125" spans="2:29">
      <c r="Z11125" s="631">
        <v>2</v>
      </c>
      <c r="AA11125" s="631" t="s">
        <v>9379</v>
      </c>
      <c r="AB11125" s="631" t="s">
        <v>9444</v>
      </c>
      <c r="AC11125" s="631" t="s">
        <v>9445</v>
      </c>
    </row>
    <row r="11126" spans="2:29">
      <c r="Z11126" s="631">
        <v>3</v>
      </c>
      <c r="AA11126" s="631" t="s">
        <v>9394</v>
      </c>
      <c r="AB11126" s="631" t="s">
        <v>9392</v>
      </c>
      <c r="AC11126" s="631" t="s">
        <v>9393</v>
      </c>
    </row>
    <row r="11127" spans="2:29">
      <c r="Z11127" s="631">
        <v>4</v>
      </c>
      <c r="AA11127" s="631" t="s">
        <v>9394</v>
      </c>
      <c r="AB11127" s="631" t="s">
        <v>9395</v>
      </c>
      <c r="AC11127" s="631" t="s">
        <v>9393</v>
      </c>
    </row>
    <row r="11128" spans="2:29">
      <c r="Z11128" s="631">
        <v>5</v>
      </c>
      <c r="AA11128" s="631" t="s">
        <v>9400</v>
      </c>
      <c r="AB11128" s="631" t="s">
        <v>9399</v>
      </c>
      <c r="AC11128" s="631" t="s">
        <v>9393</v>
      </c>
    </row>
    <row r="11129" spans="2:29">
      <c r="Z11129" s="631">
        <v>6</v>
      </c>
      <c r="AA11129" s="631" t="s">
        <v>9400</v>
      </c>
      <c r="AB11129" s="631" t="s">
        <v>9404</v>
      </c>
      <c r="AC11129" s="631" t="s">
        <v>9393</v>
      </c>
    </row>
    <row r="11130" spans="2:29">
      <c r="Z11130" s="631">
        <v>7</v>
      </c>
      <c r="AA11130" s="631" t="s">
        <v>9409</v>
      </c>
      <c r="AB11130" s="631" t="s">
        <v>9408</v>
      </c>
      <c r="AC11130" s="631" t="s">
        <v>9393</v>
      </c>
    </row>
    <row r="11131" spans="2:29">
      <c r="Z11131" s="631">
        <v>8</v>
      </c>
      <c r="AA11131" s="631" t="s">
        <v>9437</v>
      </c>
      <c r="AB11131" s="631" t="s">
        <v>9436</v>
      </c>
      <c r="AC11131" s="631" t="s">
        <v>9393</v>
      </c>
    </row>
    <row r="11132" spans="2:29">
      <c r="Z11132" s="631">
        <v>9</v>
      </c>
      <c r="AA11132" s="631" t="s">
        <v>9437</v>
      </c>
      <c r="AB11132" s="631" t="s">
        <v>9438</v>
      </c>
      <c r="AC11132" s="631" t="s">
        <v>9393</v>
      </c>
    </row>
    <row r="11133" spans="2:29">
      <c r="Z11133" s="631">
        <v>10</v>
      </c>
      <c r="AA11133" s="631" t="s">
        <v>9441</v>
      </c>
      <c r="AB11133" s="631" t="s">
        <v>9439</v>
      </c>
      <c r="AC11133" s="631" t="s">
        <v>9440</v>
      </c>
    </row>
    <row r="11134" spans="2:29">
      <c r="Z11134" s="631">
        <v>11</v>
      </c>
      <c r="AA11134" s="631" t="s">
        <v>9403</v>
      </c>
      <c r="AB11134" s="631" t="s">
        <v>9401</v>
      </c>
      <c r="AC11134" s="631" t="s">
        <v>9402</v>
      </c>
    </row>
    <row r="11135" spans="2:29">
      <c r="Z11135" s="631">
        <v>12</v>
      </c>
      <c r="AA11135" s="631" t="s">
        <v>9403</v>
      </c>
      <c r="AB11135" s="631" t="s">
        <v>9435</v>
      </c>
      <c r="AC11135" s="631" t="s">
        <v>9402</v>
      </c>
    </row>
    <row r="11136" spans="2:29">
      <c r="Z11136" s="631">
        <v>13</v>
      </c>
      <c r="AA11136" s="631" t="s">
        <v>9423</v>
      </c>
      <c r="AB11136" s="631" t="s">
        <v>9421</v>
      </c>
      <c r="AC11136" s="631" t="s">
        <v>9422</v>
      </c>
    </row>
    <row r="11137" spans="26:29">
      <c r="Z11137" s="631">
        <v>14</v>
      </c>
      <c r="AA11137" s="631" t="s">
        <v>9385</v>
      </c>
      <c r="AB11137" s="631" t="s">
        <v>9383</v>
      </c>
      <c r="AC11137" s="631" t="s">
        <v>9384</v>
      </c>
    </row>
    <row r="11138" spans="26:29">
      <c r="Z11138" s="631">
        <v>15</v>
      </c>
      <c r="AA11138" s="631" t="s">
        <v>9426</v>
      </c>
      <c r="AB11138" s="631" t="s">
        <v>9424</v>
      </c>
      <c r="AC11138" s="631" t="s">
        <v>9425</v>
      </c>
    </row>
    <row r="11139" spans="26:29">
      <c r="Z11139" s="631">
        <v>16</v>
      </c>
      <c r="AA11139" s="631" t="s">
        <v>9379</v>
      </c>
      <c r="AB11139" s="631" t="s">
        <v>9377</v>
      </c>
      <c r="AC11139" s="631" t="s">
        <v>9378</v>
      </c>
    </row>
    <row r="11140" spans="26:29">
      <c r="Z11140" s="631">
        <v>17</v>
      </c>
      <c r="AA11140" s="631" t="s">
        <v>9390</v>
      </c>
      <c r="AB11140" s="631" t="s">
        <v>9389</v>
      </c>
      <c r="AC11140" s="631" t="s">
        <v>9378</v>
      </c>
    </row>
    <row r="11141" spans="26:29">
      <c r="Z11141" s="631">
        <v>18</v>
      </c>
      <c r="AA11141" s="631" t="s">
        <v>9407</v>
      </c>
      <c r="AB11141" s="631" t="s">
        <v>9405</v>
      </c>
      <c r="AC11141" s="631" t="s">
        <v>9406</v>
      </c>
    </row>
    <row r="11142" spans="26:29">
      <c r="Z11142" s="631">
        <v>19</v>
      </c>
      <c r="AA11142" s="631" t="s">
        <v>9420</v>
      </c>
      <c r="AB11142" s="631" t="s">
        <v>9418</v>
      </c>
      <c r="AC11142" s="631" t="s">
        <v>9419</v>
      </c>
    </row>
    <row r="11143" spans="26:29">
      <c r="Z11143" s="631">
        <v>20</v>
      </c>
      <c r="AA11143" s="631" t="s">
        <v>9376</v>
      </c>
      <c r="AB11143" s="631" t="s">
        <v>8850</v>
      </c>
      <c r="AC11143" s="631" t="s">
        <v>9375</v>
      </c>
    </row>
    <row r="11144" spans="26:29">
      <c r="Z11144" s="631">
        <v>21</v>
      </c>
      <c r="AA11144" s="631" t="s">
        <v>9431</v>
      </c>
      <c r="AB11144" s="631" t="s">
        <v>9429</v>
      </c>
      <c r="AC11144" s="631" t="s">
        <v>9430</v>
      </c>
    </row>
    <row r="11145" spans="26:29">
      <c r="Z11145" s="631">
        <v>22</v>
      </c>
      <c r="AA11145" s="631" t="s">
        <v>9417</v>
      </c>
      <c r="AB11145" s="631" t="s">
        <v>9415</v>
      </c>
      <c r="AC11145" s="631" t="s">
        <v>9416</v>
      </c>
    </row>
    <row r="11146" spans="26:29">
      <c r="Z11146" s="631">
        <v>23</v>
      </c>
      <c r="AA11146" s="631" t="s">
        <v>9382</v>
      </c>
      <c r="AB11146" s="631" t="s">
        <v>9380</v>
      </c>
      <c r="AC11146" s="631" t="s">
        <v>9381</v>
      </c>
    </row>
    <row r="11147" spans="26:29">
      <c r="Z11147" s="631">
        <v>24</v>
      </c>
      <c r="AA11147" s="631" t="s">
        <v>9443</v>
      </c>
      <c r="AB11147" s="631" t="s">
        <v>9442</v>
      </c>
      <c r="AC11147" s="631" t="s">
        <v>9381</v>
      </c>
    </row>
    <row r="11148" spans="26:29">
      <c r="Z11148" s="631">
        <v>25</v>
      </c>
      <c r="AA11148" s="631" t="s">
        <v>9434</v>
      </c>
      <c r="AB11148" s="631" t="s">
        <v>9432</v>
      </c>
      <c r="AC11148" s="631" t="s">
        <v>9433</v>
      </c>
    </row>
    <row r="11149" spans="26:29">
      <c r="Z11149" s="631">
        <v>26</v>
      </c>
      <c r="AA11149" s="631" t="s">
        <v>9446</v>
      </c>
      <c r="AB11149" s="631" t="s">
        <v>9446</v>
      </c>
      <c r="AC11149" s="631" t="s">
        <v>9447</v>
      </c>
    </row>
    <row r="11150" spans="26:29">
      <c r="Z11150" s="631">
        <v>27</v>
      </c>
      <c r="AA11150" s="631" t="s">
        <v>9388</v>
      </c>
      <c r="AB11150" s="631" t="s">
        <v>9386</v>
      </c>
      <c r="AC11150" s="631" t="s">
        <v>9387</v>
      </c>
    </row>
    <row r="11151" spans="26:29">
      <c r="Z11151" s="631">
        <v>28</v>
      </c>
      <c r="AA11151" s="631" t="s">
        <v>9398</v>
      </c>
      <c r="AB11151" s="631" t="s">
        <v>9396</v>
      </c>
      <c r="AC11151" s="631" t="s">
        <v>9397</v>
      </c>
    </row>
    <row r="11152" spans="26:29">
      <c r="Z11152" s="631">
        <v>29</v>
      </c>
      <c r="AA11152" s="631" t="s">
        <v>9414</v>
      </c>
      <c r="AB11152" s="631" t="s">
        <v>9412</v>
      </c>
      <c r="AC11152" s="631" t="s">
        <v>9413</v>
      </c>
    </row>
    <row r="11153" spans="26:36">
      <c r="Z11153" s="631">
        <v>30</v>
      </c>
      <c r="AA11153" s="631" t="s">
        <v>9411</v>
      </c>
      <c r="AB11153" s="631" t="s">
        <v>9410</v>
      </c>
      <c r="AC11153" s="631" t="s">
        <v>9391</v>
      </c>
    </row>
    <row r="11154" spans="26:36">
      <c r="AA11154" s="631" t="str">
        <f>"INSERT INTO "&amp;$H$11124&amp;" ("&amp;AB11155&amp;", "&amp;AC11155&amp;", "&amp;AD11155&amp;", "&amp;AG11155&amp;", "&amp;AH11155&amp;") VALUES("</f>
        <v>INSERT INTO UPK.upk_k40.k40_cmc_convert (ms_cm, k40_cm, bikou, created_date, created_tantou_id) VALUES(</v>
      </c>
    </row>
    <row r="11155" spans="26:36">
      <c r="AA11155" s="631" t="s">
        <v>82</v>
      </c>
      <c r="AB11155" s="631" t="s">
        <v>9448</v>
      </c>
      <c r="AC11155" s="631" t="s">
        <v>9467</v>
      </c>
      <c r="AD11155" s="631" t="s">
        <v>9450</v>
      </c>
      <c r="AE11155" s="631" t="s">
        <v>93</v>
      </c>
      <c r="AF11155" s="631" t="s">
        <v>92</v>
      </c>
      <c r="AG11155" s="631" t="s">
        <v>52</v>
      </c>
      <c r="AH11155" s="631" t="s">
        <v>53</v>
      </c>
      <c r="AI11155" s="631" t="s">
        <v>54</v>
      </c>
      <c r="AJ11155" s="631" t="s">
        <v>55</v>
      </c>
    </row>
    <row r="11156" spans="26:36">
      <c r="Z11156" s="631">
        <v>1</v>
      </c>
      <c r="AA11156" s="631" t="str">
        <f>AA$11154&amp;"'"&amp;AA11124&amp;"', '"&amp;AB11124&amp;"', '"&amp;AC11124&amp;"', GETDATE(), 999);"</f>
        <v>INSERT INTO UPK.upk_k40.k40_cmc_convert (ms_cm, k40_cm, bikou, created_date, created_tantou_id) VALUES('620', '620', '６２０', GETDATE(), 999);</v>
      </c>
    </row>
    <row r="11157" spans="26:36">
      <c r="Z11157" s="631">
        <v>2</v>
      </c>
      <c r="AA11157" s="631" t="str">
        <f t="shared" ref="AA11157:AA11185" si="104">AA$11154&amp;"'"&amp;AA11125&amp;"', '"&amp;AB11125&amp;"', '"&amp;AC11125&amp;"', GETDATE(), 999);"</f>
        <v>INSERT INTO UPK.upk_k40.k40_cmc_convert (ms_cm, k40_cm, bikou, created_date, created_tantou_id) VALUES('S14', '973', 'ＲＧ', GETDATE(), 999);</v>
      </c>
    </row>
    <row r="11158" spans="26:36">
      <c r="Z11158" s="631">
        <v>3</v>
      </c>
      <c r="AA11158" s="631" t="str">
        <f t="shared" si="104"/>
        <v>INSERT INTO UPK.upk_k40.k40_cmc_convert (ms_cm, k40_cm, bikou, created_date, created_tantou_id) VALUES('T33', '145DE', 'エクストレイル', GETDATE(), 999);</v>
      </c>
    </row>
    <row r="11159" spans="26:36">
      <c r="Z11159" s="631">
        <v>4</v>
      </c>
      <c r="AA11159" s="631" t="str">
        <f t="shared" si="104"/>
        <v>INSERT INTO UPK.upk_k40.k40_cmc_convert (ms_cm, k40_cm, bikou, created_date, created_tantou_id) VALUES('T33', '145DP', 'エクストレイル', GETDATE(), 999);</v>
      </c>
    </row>
    <row r="11160" spans="26:36">
      <c r="Z11160" s="631">
        <v>5</v>
      </c>
      <c r="AA11160" s="631" t="str">
        <f t="shared" si="104"/>
        <v>INSERT INTO UPK.upk_k40.k40_cmc_convert (ms_cm, k40_cm, bikou, created_date, created_tantou_id) VALUES('T30', '186', 'エクストレイル', GETDATE(), 999);</v>
      </c>
    </row>
    <row r="11161" spans="26:36">
      <c r="Z11161" s="631">
        <v>6</v>
      </c>
      <c r="AA11161" s="631" t="str">
        <f t="shared" si="104"/>
        <v>INSERT INTO UPK.upk_k40.k40_cmc_convert (ms_cm, k40_cm, bikou, created_date, created_tantou_id) VALUES('T30', '359', 'エクストレイル', GETDATE(), 999);</v>
      </c>
    </row>
    <row r="11162" spans="26:36">
      <c r="Z11162" s="631">
        <v>7</v>
      </c>
      <c r="AA11162" s="631" t="str">
        <f t="shared" si="104"/>
        <v>INSERT INTO UPK.upk_k40.k40_cmc_convert (ms_cm, k40_cm, bikou, created_date, created_tantou_id) VALUES('T31', '420', 'エクストレイル', GETDATE(), 999);</v>
      </c>
    </row>
    <row r="11163" spans="26:36">
      <c r="Z11163" s="631">
        <v>8</v>
      </c>
      <c r="AA11163" s="631" t="str">
        <f t="shared" si="104"/>
        <v>INSERT INTO UPK.upk_k40.k40_cmc_convert (ms_cm, k40_cm, bikou, created_date, created_tantou_id) VALUES('T32', '920A', 'エクストレイル', GETDATE(), 999);</v>
      </c>
    </row>
    <row r="11164" spans="26:36">
      <c r="Z11164" s="631">
        <v>9</v>
      </c>
      <c r="AA11164" s="631" t="str">
        <f t="shared" si="104"/>
        <v>INSERT INTO UPK.upk_k40.k40_cmc_convert (ms_cm, k40_cm, bikou, created_date, created_tantou_id) VALUES('T32', '920AJ', 'エクストレイル', GETDATE(), 999);</v>
      </c>
    </row>
    <row r="11165" spans="26:36">
      <c r="Z11165" s="631">
        <v>10</v>
      </c>
      <c r="AA11165" s="631" t="str">
        <f t="shared" si="104"/>
        <v>INSERT INTO UPK.upk_k40.k40_cmc_convert (ms_cm, k40_cm, bikou, created_date, created_tantou_id) VALUES('J11', '950C', 'キャシュカイ', GETDATE(), 999);</v>
      </c>
    </row>
    <row r="11166" spans="26:36">
      <c r="Z11166" s="631">
        <v>11</v>
      </c>
      <c r="AA11166" s="631" t="str">
        <f t="shared" si="104"/>
        <v>INSERT INTO UPK.upk_k40.k40_cmc_convert (ms_cm, k40_cm, bikou, created_date, created_tantou_id) VALUES('E26', '259B', 'キャラバン', GETDATE(), 999);</v>
      </c>
    </row>
    <row r="11167" spans="26:36">
      <c r="Z11167" s="631">
        <v>12</v>
      </c>
      <c r="AA11167" s="631" t="str">
        <f t="shared" si="104"/>
        <v>INSERT INTO UPK.upk_k40.k40_cmc_convert (ms_cm, k40_cm, bikou, created_date, created_tantou_id) VALUES('E26', '883A', 'キャラバン', GETDATE(), 999);</v>
      </c>
    </row>
    <row r="11168" spans="26:36">
      <c r="Z11168" s="631">
        <v>13</v>
      </c>
      <c r="AA11168" s="631" t="str">
        <f t="shared" si="104"/>
        <v>INSERT INTO UPK.upk_k40.k40_cmc_convert (ms_cm, k40_cm, bikou, created_date, created_tantou_id) VALUES('RE52', '518', 'クエスト', GETDATE(), 999);</v>
      </c>
    </row>
    <row r="11169" spans="26:27">
      <c r="Z11169" s="631">
        <v>14</v>
      </c>
      <c r="AA11169" s="631" t="str">
        <f t="shared" si="104"/>
        <v>INSERT INTO UPK.upk_k40.k40_cmc_convert (ms_cm, k40_cm, bikou, created_date, created_tantou_id) VALUES('B15', '124', 'サニー', GETDATE(), 999);</v>
      </c>
    </row>
    <row r="11170" spans="26:27">
      <c r="Z11170" s="631">
        <v>15</v>
      </c>
      <c r="AA11170" s="631" t="str">
        <f t="shared" si="104"/>
        <v>INSERT INTO UPK.upk_k40.k40_cmc_convert (ms_cm, k40_cm, bikou, created_date, created_tantou_id) VALUES('Y62', '519', 'サファリ', GETDATE(), 999);</v>
      </c>
    </row>
    <row r="11171" spans="26:27">
      <c r="Z11171" s="631">
        <v>16</v>
      </c>
      <c r="AA11171" s="631" t="str">
        <f t="shared" si="104"/>
        <v>INSERT INTO UPK.upk_k40.k40_cmc_convert (ms_cm, k40_cm, bikou, created_date, created_tantou_id) VALUES('S14', '050', 'シルビア', GETDATE(), 999);</v>
      </c>
    </row>
    <row r="11172" spans="26:27">
      <c r="Z11172" s="631">
        <v>17</v>
      </c>
      <c r="AA11172" s="631" t="str">
        <f t="shared" si="104"/>
        <v>INSERT INTO UPK.upk_k40.k40_cmc_convert (ms_cm, k40_cm, bikou, created_date, created_tantou_id) VALUES('S15', '131', 'シルビア', GETDATE(), 999);</v>
      </c>
    </row>
    <row r="11173" spans="26:27">
      <c r="Z11173" s="631">
        <v>18</v>
      </c>
      <c r="AA11173" s="631" t="str">
        <f t="shared" si="104"/>
        <v>INSERT INTO UPK.upk_k40.k40_cmc_convert (ms_cm, k40_cm, bikou, created_date, created_tantou_id) VALUES('G10', '360', 'シルフィー', GETDATE(), 999);</v>
      </c>
    </row>
    <row r="11174" spans="26:27">
      <c r="Z11174" s="631">
        <v>19</v>
      </c>
      <c r="AA11174" s="631" t="str">
        <f t="shared" si="104"/>
        <v>INSERT INTO UPK.upk_k40.k40_cmc_convert (ms_cm, k40_cm, bikou, created_date, created_tantou_id) VALUES('720', '480', 'セドリックタクシ－', GETDATE(), 999);</v>
      </c>
    </row>
    <row r="11175" spans="26:27">
      <c r="Z11175" s="631">
        <v>20</v>
      </c>
      <c r="AA11175" s="631" t="str">
        <f t="shared" si="104"/>
        <v>INSERT INTO UPK.upk_k40.k40_cmc_convert (ms_cm, k40_cm, bikou, created_date, created_tantou_id) VALUES('C27', '008A', 'セレナ', GETDATE(), 999);</v>
      </c>
    </row>
    <row r="11176" spans="26:27">
      <c r="Z11176" s="631">
        <v>21</v>
      </c>
      <c r="AA11176" s="631" t="str">
        <f t="shared" si="104"/>
        <v>INSERT INTO UPK.upk_k40.k40_cmc_convert (ms_cm, k40_cm, bikou, created_date, created_tantou_id) VALUES('D21', '850', 'ダットラ', GETDATE(), 999);</v>
      </c>
    </row>
    <row r="11177" spans="26:27">
      <c r="Z11177" s="631">
        <v>22</v>
      </c>
      <c r="AA11177" s="631" t="str">
        <f t="shared" si="104"/>
        <v>INSERT INTO UPK.upk_k40.k40_cmc_convert (ms_cm, k40_cm, bikou, created_date, created_tantou_id) VALUES('J32', '474', 'ティアナ', GETDATE(), 999);</v>
      </c>
    </row>
    <row r="11178" spans="26:27">
      <c r="Z11178" s="631">
        <v>23</v>
      </c>
      <c r="AA11178" s="631" t="str">
        <f t="shared" si="104"/>
        <v>INSERT INTO UPK.upk_k40.k40_cmc_convert (ms_cm, k40_cm, bikou, created_date, created_tantou_id) VALUES('R50', '123', 'テラノ', GETDATE(), 999);</v>
      </c>
    </row>
    <row r="11179" spans="26:27">
      <c r="Z11179" s="631">
        <v>24</v>
      </c>
      <c r="AA11179" s="631" t="str">
        <f t="shared" si="104"/>
        <v>INSERT INTO UPK.upk_k40.k40_cmc_convert (ms_cm, k40_cm, bikou, created_date, created_tantou_id) VALUES('WD21', '951', 'テラノ', GETDATE(), 999);</v>
      </c>
    </row>
    <row r="11180" spans="26:27">
      <c r="Z11180" s="631">
        <v>25</v>
      </c>
      <c r="AA11180" s="631" t="str">
        <f t="shared" si="104"/>
        <v>INSERT INTO UPK.upk_k40.k40_cmc_convert (ms_cm, k40_cm, bikou, created_date, created_tantou_id) VALUES('E12', '862B', 'ノート', GETDATE(), 999);</v>
      </c>
    </row>
    <row r="11181" spans="26:27">
      <c r="Z11181" s="631">
        <v>26</v>
      </c>
      <c r="AA11181" s="631" t="str">
        <f t="shared" si="104"/>
        <v>INSERT INTO UPK.upk_k40.k40_cmc_convert (ms_cm, k40_cm, bikou, created_date, created_tantou_id) VALUES('D21A', 'D21A', 'ハイゼット　カーゴ', GETDATE(), 999);</v>
      </c>
    </row>
    <row r="11182" spans="26:27">
      <c r="Z11182" s="631">
        <v>27</v>
      </c>
      <c r="AA11182" s="631" t="str">
        <f t="shared" si="104"/>
        <v>INSERT INTO UPK.upk_k40.k40_cmc_convert (ms_cm, k40_cm, bikou, created_date, created_tantou_id) VALUES('N16', '126', 'パルサー', GETDATE(), 999);</v>
      </c>
    </row>
    <row r="11183" spans="26:27">
      <c r="Z11183" s="631">
        <v>28</v>
      </c>
      <c r="AA11183" s="631" t="str">
        <f t="shared" si="104"/>
        <v>INSERT INTO UPK.upk_k40.k40_cmc_convert (ms_cm, k40_cm, bikou, created_date, created_tantou_id) VALUES('P12', '182', 'プリメーラ', GETDATE(), 999);</v>
      </c>
    </row>
    <row r="11184" spans="26:27">
      <c r="Z11184" s="631">
        <v>29</v>
      </c>
      <c r="AA11184" s="631" t="str">
        <f t="shared" si="104"/>
        <v>INSERT INTO UPK.upk_k40.k40_cmc_convert (ms_cm, k40_cm, bikou, created_date, created_tantou_id) VALUES('Z51', '457', 'ムラーノ', GETDATE(), 999);</v>
      </c>
    </row>
    <row r="11185" spans="26:27">
      <c r="Z11185" s="631">
        <v>30</v>
      </c>
      <c r="AA11185" s="631" t="str">
        <f t="shared" si="104"/>
        <v>INSERT INTO UPK.upk_k40.k40_cmc_convert (ms_cm, k40_cm, bikou, created_date, created_tantou_id) VALUES('S35', '423', 'ローグ', GETDATE(), 999);</v>
      </c>
    </row>
  </sheetData>
  <phoneticPr fontId="45"/>
  <dataValidations count="1">
    <dataValidation imeMode="disabled" allowBlank="1" showInputMessage="1" showErrorMessage="1" sqref="AJ597:AM598 AG596:AI597"/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33</vt:i4>
      </vt:variant>
      <vt:variant>
        <vt:lpstr>名前付き一覧</vt:lpstr>
      </vt:variant>
      <vt:variant>
        <vt:i4>15</vt:i4>
      </vt:variant>
    </vt:vector>
  </HeadingPairs>
  <TitlesOfParts>
    <vt:vector size="48" baseType="lpstr">
      <vt:lpstr>表紙</vt:lpstr>
      <vt:lpstr>更新履歴</vt:lpstr>
      <vt:lpstr>テーブル一覧</vt:lpstr>
      <vt:lpstr>ビュー一覧</vt:lpstr>
      <vt:lpstr>ビュー定義</vt:lpstr>
      <vt:lpstr>ER図</vt:lpstr>
      <vt:lpstr>mm_buhin_no</vt:lpstr>
      <vt:lpstr>m_k60_buhin_no</vt:lpstr>
      <vt:lpstr>k60_press_buno_link</vt:lpstr>
      <vt:lpstr>k60_os_buno_link</vt:lpstr>
      <vt:lpstr>k40_cmc_convert</vt:lpstr>
      <vt:lpstr>k40_pv_data</vt:lpstr>
      <vt:lpstr>k40_pv_history</vt:lpstr>
      <vt:lpstr>k60_os_data</vt:lpstr>
      <vt:lpstr>k60_os_history</vt:lpstr>
      <vt:lpstr>k40_mm_data</vt:lpstr>
      <vt:lpstr>k40_mm_history</vt:lpstr>
      <vt:lpstr>作業メモ（本番移行の為）</vt:lpstr>
      <vt:lpstr>動作検証データ</vt:lpstr>
      <vt:lpstr>大日程－R</vt:lpstr>
      <vt:lpstr>量産車種照合</vt:lpstr>
      <vt:lpstr>正式部品番号データ</vt:lpstr>
      <vt:lpstr>圧造課部品番号</vt:lpstr>
      <vt:lpstr>大日程部番リンク情報</vt:lpstr>
      <vt:lpstr>部品番号リンク情報</vt:lpstr>
      <vt:lpstr>DB登録部品番号</vt:lpstr>
      <vt:lpstr>部品番号変換</vt:lpstr>
      <vt:lpstr>大日程202201</vt:lpstr>
      <vt:lpstr>保守計画表</vt:lpstr>
      <vt:lpstr>保守計画表  元</vt:lpstr>
      <vt:lpstr>車種記号対照表</vt:lpstr>
      <vt:lpstr>本番移行テスト</vt:lpstr>
      <vt:lpstr>本番移行</vt:lpstr>
      <vt:lpstr>'大日程－R'!Print_Area</vt:lpstr>
      <vt:lpstr>保守計画表!Print_Area</vt:lpstr>
      <vt:lpstr>'保守計画表  元'!Print_Area</vt:lpstr>
      <vt:lpstr>ER図!Print_Titles</vt:lpstr>
      <vt:lpstr>k40_cmc_convert!Print_Titles</vt:lpstr>
      <vt:lpstr>k40_mm_data!Print_Titles</vt:lpstr>
      <vt:lpstr>k40_mm_history!Print_Titles</vt:lpstr>
      <vt:lpstr>k40_pv_data!Print_Titles</vt:lpstr>
      <vt:lpstr>k40_pv_history!Print_Titles</vt:lpstr>
      <vt:lpstr>k60_os_buno_link!Print_Titles</vt:lpstr>
      <vt:lpstr>k60_os_data!Print_Titles</vt:lpstr>
      <vt:lpstr>k60_os_history!Print_Titles</vt:lpstr>
      <vt:lpstr>k60_press_buno_link!Print_Titles</vt:lpstr>
      <vt:lpstr>m_k60_buhin_no!Print_Titles</vt:lpstr>
      <vt:lpstr>mm_buhin_no!Print_Titles</vt:lpstr>
    </vt:vector>
  </TitlesOfParts>
  <Company>NeTS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inoue01</dc:creator>
  <cp:lastModifiedBy>采野 伊久磨</cp:lastModifiedBy>
  <cp:lastPrinted>2021-07-08T06:03:00Z</cp:lastPrinted>
  <dcterms:created xsi:type="dcterms:W3CDTF">2008-07-02T00:10:12Z</dcterms:created>
  <dcterms:modified xsi:type="dcterms:W3CDTF">2022-11-28T00:05:53Z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LastOptimized">
    <vt:lpwstr>2095814</vt:lpwstr>
  </property>
  <property fmtid="{D5CDD505-2E9C-101B-9397-08002B2CF9AE}" pid="3" name="NXPowerLiteSettings">
    <vt:lpwstr>C74006B004C800</vt:lpwstr>
  </property>
  <property fmtid="{D5CDD505-2E9C-101B-9397-08002B2CF9AE}" pid="4" name="NXPowerLiteVersion">
    <vt:lpwstr>S9.1.2</vt:lpwstr>
  </property>
</Properties>
</file>